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12"/>
  <workbookPr filterPrivacy="1" defaultThemeVersion="124226"/>
  <xr:revisionPtr revIDLastSave="0" documentId="11_9C1DF7350D2667574DFF5AFD81619AD3022FE186" xr6:coauthVersionLast="47" xr6:coauthVersionMax="47" xr10:uidLastSave="{00000000-0000-0000-0000-000000000000}"/>
  <bookViews>
    <workbookView xWindow="-20" yWindow="4620" windowWidth="15600" windowHeight="4670" tabRatio="843" xr2:uid="{00000000-000D-0000-FFFF-FFFF00000000}"/>
  </bookViews>
  <sheets>
    <sheet name="Information Input" sheetId="73" r:id="rId1"/>
    <sheet name="Contents" sheetId="74" r:id="rId2"/>
    <sheet name="Report 1" sheetId="18" r:id="rId3"/>
    <sheet name="Report 2" sheetId="86" r:id="rId4"/>
    <sheet name="Report 3" sheetId="34" r:id="rId5"/>
    <sheet name="Report 4A" sheetId="77" r:id="rId6"/>
    <sheet name="Report 4B" sheetId="83" r:id="rId7"/>
    <sheet name="Report 5A" sheetId="20" r:id="rId8"/>
    <sheet name="Report 5D" sheetId="30" r:id="rId9"/>
    <sheet name="Report 5H" sheetId="28" r:id="rId10"/>
    <sheet name="Report 5I" sheetId="29" r:id="rId11"/>
    <sheet name="Report 5J" sheetId="31" r:id="rId12"/>
    <sheet name="Report 5K" sheetId="61" r:id="rId13"/>
    <sheet name="Report 5L" sheetId="38" r:id="rId14"/>
    <sheet name="Report 5M" sheetId="62" r:id="rId15"/>
    <sheet name="Report 6" sheetId="89" r:id="rId16"/>
    <sheet name="Report 7" sheetId="24" r:id="rId17"/>
    <sheet name="Report 8" sheetId="65" r:id="rId18"/>
    <sheet name="Report 9 " sheetId="70" r:id="rId19"/>
    <sheet name="Report 10" sheetId="64" r:id="rId20"/>
    <sheet name="Report 12B" sheetId="90" r:id="rId21"/>
    <sheet name="Report 15" sheetId="84" r:id="rId22"/>
    <sheet name="Notes" sheetId="66" r:id="rId23"/>
    <sheet name="Analysis" sheetId="67" r:id="rId24"/>
    <sheet name="Check Totals" sheetId="81" r:id="rId25"/>
    <sheet name="Data Export" sheetId="82" r:id="rId26"/>
  </sheets>
  <definedNames>
    <definedName name="_xlnm._FilterDatabase" localSheetId="25" hidden="1">'Data Export'!$CC$11:$CV$2211</definedName>
    <definedName name="_xlnm._FilterDatabase" localSheetId="3" hidden="1">'Report 2'!$A$17:$AP$59</definedName>
    <definedName name="_xlnm._FilterDatabase" localSheetId="15" hidden="1">'Report 6'!$A$21:$K$56</definedName>
    <definedName name="_xlnm.Print_Area" localSheetId="23">Analysis!$A$1:$R$43</definedName>
    <definedName name="_xlnm.Print_Area" localSheetId="24">'Check Totals'!$A$2:$AM$304</definedName>
    <definedName name="_xlnm.Print_Area" localSheetId="1">Contents!$B$2:$M$70</definedName>
    <definedName name="_xlnm.Print_Area" localSheetId="0">'Information Input'!$B$2:$K$50</definedName>
    <definedName name="_xlnm.Print_Area" localSheetId="2">'Report 1'!$A$11:$BE$93,'Report 1'!$A$98:$BE$179</definedName>
    <definedName name="_xlnm.Print_Area" localSheetId="19">'Report 10'!$A$2:$N$68</definedName>
    <definedName name="_xlnm.Print_Area" localSheetId="20">'Report 12B'!$A$2:$BE$85</definedName>
    <definedName name="_xlnm.Print_Area" localSheetId="21">'Report 15'!$A$2:$P$86</definedName>
    <definedName name="_xlnm.Print_Area" localSheetId="3">'Report 2'!$A$16:$AP$509</definedName>
    <definedName name="_xlnm.Print_Area" localSheetId="4">'Report 3'!$A$2:$R$56</definedName>
    <definedName name="_xlnm.Print_Area" localSheetId="5">'Report 4A'!$A$12:$BM$96,'Report 4A'!$A$98:$J$154</definedName>
    <definedName name="_xlnm.Print_Area" localSheetId="6">'Report 4B'!$A$2:$X$49,'Report 4B'!$A$54:$X$90,'Report 4B'!$A$95:$X$131,'Report 4B'!$A$136:$X$172,'Report 4B'!$A$177:$X$213,'Report 4B'!$A$218:$X$258</definedName>
    <definedName name="_xlnm.Print_Area" localSheetId="7">'Report 5A'!$A$16:$AN$67,'Report 5A'!$A$69:$AN$120,'Report 5A'!$A$122:$AN$173</definedName>
    <definedName name="_xlnm.Print_Area" localSheetId="8">'Report 5D'!$A$16:$AN$67,'Report 5D'!$A$69:$AN$120,'Report 5D'!$A$122:$AN$173</definedName>
    <definedName name="_xlnm.Print_Area" localSheetId="9">'Report 5H'!$A$16:$AN$67,'Report 5H'!$A$69:$AN$120,'Report 5H'!$A$122:$AN$173</definedName>
    <definedName name="_xlnm.Print_Area" localSheetId="10">'Report 5I'!$A$16:$AN$67,'Report 5I'!$A$69:$AN$120,'Report 5I'!$A$122:$AN$173</definedName>
    <definedName name="_xlnm.Print_Area" localSheetId="11">'Report 5J'!$A$16:$AN$67,'Report 5J'!$A$69:$AN$120,'Report 5J'!$A$122:$AN$173</definedName>
    <definedName name="_xlnm.Print_Area" localSheetId="12">'Report 5K'!$A$16:$AN$67,'Report 5K'!$A$69:$AN$120,'Report 5K'!$A$122:$AN$173</definedName>
    <definedName name="_xlnm.Print_Area" localSheetId="13">'Report 5L'!$A$16:$AN$67,'Report 5L'!$A$69:$AN$120,'Report 5L'!$A$122:$AN$173</definedName>
    <definedName name="_xlnm.Print_Area" localSheetId="14">'Report 5M'!$A$16:$AN$67,'Report 5M'!$A$69:$AN$120,'Report 5M'!$A$122:$AN$173</definedName>
    <definedName name="_xlnm.Print_Area" localSheetId="15">'Report 6'!$B$1:$BR$67</definedName>
    <definedName name="_xlnm.Print_Area" localSheetId="16">'Report 7'!$A$2:$N$220</definedName>
    <definedName name="_xlnm.Print_Area" localSheetId="17">'Report 8'!$A$2:$BE$71</definedName>
    <definedName name="_xlnm.Print_Area" localSheetId="18">'Report 9 '!$A$2:$O$124</definedName>
    <definedName name="_xlnm.Print_Titles" localSheetId="24">'Check Totals'!$A:$G,'Check Totals'!$1:$15</definedName>
    <definedName name="_xlnm.Print_Titles" localSheetId="22">Notes!$1:$19</definedName>
    <definedName name="_xlnm.Print_Titles" localSheetId="2">'Report 1'!$A:$B,'Report 1'!$2:$11</definedName>
    <definedName name="_xlnm.Print_Titles" localSheetId="19">'Report 10'!$A:$F</definedName>
    <definedName name="_xlnm.Print_Titles" localSheetId="20">'Report 12B'!$A:$B,'Report 12B'!$2:$6</definedName>
    <definedName name="_xlnm.Print_Titles" localSheetId="21">'Report 15'!$2:$10</definedName>
    <definedName name="_xlnm.Print_Titles" localSheetId="3">'Report 2'!$A:$G,'Report 2'!$2:$13</definedName>
    <definedName name="_xlnm.Print_Titles" localSheetId="4">'Report 3'!$A:$C</definedName>
    <definedName name="_xlnm.Print_Titles" localSheetId="5">'Report 4A'!$A:$D,'Report 4A'!$2:$11</definedName>
    <definedName name="_xlnm.Print_Titles" localSheetId="6">'Report 4B'!$2:$12</definedName>
    <definedName name="_xlnm.Print_Titles" localSheetId="7">'Report 5A'!$A:$B,'Report 5A'!$1:$15</definedName>
    <definedName name="_xlnm.Print_Titles" localSheetId="8">'Report 5D'!$A:$B,'Report 5D'!$1:$15</definedName>
    <definedName name="_xlnm.Print_Titles" localSheetId="9">'Report 5H'!$A:$B,'Report 5H'!$1:$15</definedName>
    <definedName name="_xlnm.Print_Titles" localSheetId="10">'Report 5I'!$A:$B,'Report 5I'!$1:$15</definedName>
    <definedName name="_xlnm.Print_Titles" localSheetId="11">'Report 5J'!$A:$B,'Report 5J'!$1:$15</definedName>
    <definedName name="_xlnm.Print_Titles" localSheetId="12">'Report 5K'!$A:$B,'Report 5K'!$1:$15</definedName>
    <definedName name="_xlnm.Print_Titles" localSheetId="13">'Report 5L'!$A:$B,'Report 5L'!$1:$15</definedName>
    <definedName name="_xlnm.Print_Titles" localSheetId="14">'Report 5M'!$A:$B,'Report 5M'!$1:$15</definedName>
    <definedName name="_xlnm.Print_Titles" localSheetId="15">'Report 6'!$B:$D</definedName>
    <definedName name="_xlnm.Print_Titles" localSheetId="17">'Report 8'!$A:$B</definedName>
    <definedName name="_xlnm.Print_Titles" localSheetId="18">'Report 9 '!$2:$11</definedName>
  </definedNames>
  <calcPr calcId="162913"/>
</workbook>
</file>

<file path=xl/calcChain.xml><?xml version="1.0" encoding="utf-8"?>
<calcChain xmlns="http://schemas.openxmlformats.org/spreadsheetml/2006/main">
  <c r="J18" i="73" l="1"/>
  <c r="AD140" i="86" l="1"/>
  <c r="W140" i="86"/>
  <c r="P140" i="86"/>
  <c r="P185" i="86"/>
  <c r="W185" i="86"/>
  <c r="AD185" i="86"/>
  <c r="AD230" i="86"/>
  <c r="W230" i="86"/>
  <c r="P230" i="86"/>
  <c r="P275" i="86"/>
  <c r="W275" i="86"/>
  <c r="AD275" i="86"/>
  <c r="AD320" i="86"/>
  <c r="W320" i="86"/>
  <c r="P320" i="86"/>
  <c r="I320" i="86"/>
  <c r="I275" i="86"/>
  <c r="I230" i="86"/>
  <c r="I185" i="86"/>
  <c r="I140" i="86"/>
  <c r="I95" i="86"/>
  <c r="A250" i="81" l="1"/>
  <c r="A156" i="81"/>
  <c r="A62" i="81"/>
  <c r="K275" i="81" l="1"/>
  <c r="I16" i="77" l="1"/>
  <c r="AO320" i="86" l="1"/>
  <c r="AN320" i="86"/>
  <c r="AM320" i="86"/>
  <c r="AL320" i="86"/>
  <c r="AJ320" i="86"/>
  <c r="AI320" i="86"/>
  <c r="AB320" i="86"/>
  <c r="U320" i="86"/>
  <c r="AO275" i="86"/>
  <c r="AN275" i="86"/>
  <c r="AM275" i="86"/>
  <c r="AL275" i="86"/>
  <c r="AJ275" i="86"/>
  <c r="AI275" i="86"/>
  <c r="AB275" i="86"/>
  <c r="U275" i="86"/>
  <c r="AO230" i="86"/>
  <c r="AN230" i="86"/>
  <c r="AM230" i="86"/>
  <c r="AL230" i="86"/>
  <c r="AJ230" i="86"/>
  <c r="AI230" i="86"/>
  <c r="AB230" i="86"/>
  <c r="U230" i="86"/>
  <c r="AO185" i="86"/>
  <c r="AN185" i="86"/>
  <c r="AM185" i="86"/>
  <c r="AL185" i="86"/>
  <c r="AJ185" i="86"/>
  <c r="AI185" i="86"/>
  <c r="AB185" i="86"/>
  <c r="U185" i="86"/>
  <c r="AO140" i="86"/>
  <c r="AN140" i="86"/>
  <c r="AM140" i="86"/>
  <c r="AL140" i="86"/>
  <c r="AJ140" i="86"/>
  <c r="AI140" i="86"/>
  <c r="AB140" i="86"/>
  <c r="U140" i="86"/>
  <c r="AO95" i="86"/>
  <c r="AN95" i="86"/>
  <c r="AM95" i="86"/>
  <c r="AL95" i="86"/>
  <c r="AJ95" i="86"/>
  <c r="AD95" i="86"/>
  <c r="AI95" i="86" s="1"/>
  <c r="W95" i="86"/>
  <c r="AB95" i="86" s="1"/>
  <c r="P95" i="86"/>
  <c r="U95" i="86" s="1"/>
  <c r="AO50" i="86"/>
  <c r="AN50" i="86"/>
  <c r="AM50" i="86"/>
  <c r="AL50" i="86"/>
  <c r="AJ50" i="86"/>
  <c r="AD50" i="86"/>
  <c r="AI50" i="86" s="1"/>
  <c r="W50" i="86"/>
  <c r="AB50" i="86" s="1"/>
  <c r="P50" i="86"/>
  <c r="U50" i="86" s="1"/>
  <c r="I50" i="86"/>
  <c r="AK320" i="86" l="1"/>
  <c r="AP320" i="86" s="1"/>
  <c r="AK50" i="86"/>
  <c r="AK140" i="86"/>
  <c r="AP140" i="86" s="1"/>
  <c r="AK230" i="86"/>
  <c r="AP230" i="86" s="1"/>
  <c r="AK95" i="86"/>
  <c r="AK185" i="86"/>
  <c r="AP185" i="86" s="1"/>
  <c r="AK275" i="86"/>
  <c r="AP275" i="86" s="1"/>
  <c r="N320" i="86"/>
  <c r="N275" i="86"/>
  <c r="N230" i="86"/>
  <c r="N185" i="86"/>
  <c r="N140" i="86"/>
  <c r="AP95" i="86"/>
  <c r="N95" i="86"/>
  <c r="AP50" i="86"/>
  <c r="N50" i="86"/>
  <c r="J2" i="73"/>
  <c r="C154" i="77" l="1"/>
  <c r="C153" i="77"/>
  <c r="C152" i="77"/>
  <c r="C151" i="77"/>
  <c r="C150" i="77"/>
  <c r="C149" i="77"/>
  <c r="C147" i="77"/>
  <c r="C146" i="77"/>
  <c r="C145" i="77"/>
  <c r="C144" i="77"/>
  <c r="C143" i="77"/>
  <c r="C142" i="77"/>
  <c r="C141" i="77"/>
  <c r="C140" i="77"/>
  <c r="C139" i="77"/>
  <c r="C138" i="77"/>
  <c r="C137" i="77"/>
  <c r="C136" i="77"/>
  <c r="C135" i="77"/>
  <c r="C134" i="77"/>
  <c r="C133" i="77"/>
  <c r="C132" i="77"/>
  <c r="C131" i="77"/>
  <c r="C130" i="77"/>
  <c r="C129" i="77"/>
  <c r="C128" i="77"/>
  <c r="C127" i="77"/>
  <c r="C126" i="77"/>
  <c r="C125" i="77"/>
  <c r="C124" i="77"/>
  <c r="C123" i="77"/>
  <c r="C122" i="77"/>
  <c r="C121" i="77"/>
  <c r="C120" i="77"/>
  <c r="C119" i="77"/>
  <c r="C118" i="77"/>
  <c r="C117" i="77"/>
  <c r="C116" i="77"/>
  <c r="C115" i="77"/>
  <c r="BH1438" i="82" l="1"/>
  <c r="BG1438" i="82"/>
  <c r="BF1438" i="82"/>
  <c r="BE1438" i="82"/>
  <c r="BC1438" i="82"/>
  <c r="BH1437" i="82"/>
  <c r="BG1437" i="82"/>
  <c r="BF1437" i="82"/>
  <c r="BE1437" i="82"/>
  <c r="BC1437" i="82"/>
  <c r="BH1436" i="82"/>
  <c r="BG1436" i="82"/>
  <c r="BF1436" i="82"/>
  <c r="BE1436" i="82"/>
  <c r="BC1436" i="82"/>
  <c r="BH1435" i="82"/>
  <c r="BG1435" i="82"/>
  <c r="BF1435" i="82"/>
  <c r="BE1435" i="82"/>
  <c r="BC1435" i="82"/>
  <c r="BH1434" i="82"/>
  <c r="BG1434" i="82"/>
  <c r="BF1434" i="82"/>
  <c r="BE1434" i="82"/>
  <c r="BC1434" i="82"/>
  <c r="BH1433" i="82"/>
  <c r="BG1433" i="82"/>
  <c r="BF1433" i="82"/>
  <c r="BE1433" i="82"/>
  <c r="BC1433" i="82"/>
  <c r="BH1432" i="82"/>
  <c r="BG1432" i="82"/>
  <c r="BF1432" i="82"/>
  <c r="BE1432" i="82"/>
  <c r="BC1432" i="82"/>
  <c r="BH1430" i="82"/>
  <c r="BG1430" i="82"/>
  <c r="BF1430" i="82"/>
  <c r="BE1430" i="82"/>
  <c r="BC1430" i="82"/>
  <c r="BH1429" i="82"/>
  <c r="BG1429" i="82"/>
  <c r="BF1429" i="82"/>
  <c r="BE1429" i="82"/>
  <c r="BC1429" i="82"/>
  <c r="BH1428" i="82"/>
  <c r="BG1428" i="82"/>
  <c r="BF1428" i="82"/>
  <c r="BE1428" i="82"/>
  <c r="BC1428" i="82"/>
  <c r="BH1427" i="82"/>
  <c r="BG1427" i="82"/>
  <c r="BF1427" i="82"/>
  <c r="BE1427" i="82"/>
  <c r="BC1427" i="82"/>
  <c r="BH1426" i="82"/>
  <c r="BG1426" i="82"/>
  <c r="BF1426" i="82"/>
  <c r="BE1426" i="82"/>
  <c r="BC1426" i="82"/>
  <c r="BH1425" i="82"/>
  <c r="BG1425" i="82"/>
  <c r="BF1425" i="82"/>
  <c r="BE1425" i="82"/>
  <c r="BC1425" i="82"/>
  <c r="BH1424" i="82"/>
  <c r="BG1424" i="82"/>
  <c r="BF1424" i="82"/>
  <c r="BE1424" i="82"/>
  <c r="BC1424" i="82"/>
  <c r="BH1423" i="82"/>
  <c r="BG1423" i="82"/>
  <c r="BF1423" i="82"/>
  <c r="BE1423" i="82"/>
  <c r="BC1423" i="82"/>
  <c r="BH1422" i="82"/>
  <c r="BG1422" i="82"/>
  <c r="BF1422" i="82"/>
  <c r="BE1422" i="82"/>
  <c r="BC1422" i="82"/>
  <c r="BH1421" i="82"/>
  <c r="BG1421" i="82"/>
  <c r="BF1421" i="82"/>
  <c r="BE1421" i="82"/>
  <c r="BC1421" i="82"/>
  <c r="BH1420" i="82"/>
  <c r="BG1420" i="82"/>
  <c r="BF1420" i="82"/>
  <c r="BE1420" i="82"/>
  <c r="BC1420" i="82"/>
  <c r="BH1419" i="82"/>
  <c r="BG1419" i="82"/>
  <c r="BF1419" i="82"/>
  <c r="BE1419" i="82"/>
  <c r="BC1419" i="82"/>
  <c r="BH1418" i="82"/>
  <c r="BG1418" i="82"/>
  <c r="BF1418" i="82"/>
  <c r="BE1418" i="82"/>
  <c r="BC1418" i="82"/>
  <c r="BH1417" i="82"/>
  <c r="BG1417" i="82"/>
  <c r="BF1417" i="82"/>
  <c r="BE1417" i="82"/>
  <c r="BC1417" i="82"/>
  <c r="BH1416" i="82"/>
  <c r="BG1416" i="82"/>
  <c r="BF1416" i="82"/>
  <c r="BE1416" i="82"/>
  <c r="BC1416" i="82"/>
  <c r="BH1415" i="82"/>
  <c r="BG1415" i="82"/>
  <c r="BF1415" i="82"/>
  <c r="BE1415" i="82"/>
  <c r="BC1415" i="82"/>
  <c r="BH1414" i="82"/>
  <c r="BG1414" i="82"/>
  <c r="BF1414" i="82"/>
  <c r="BE1414" i="82"/>
  <c r="BC1414" i="82"/>
  <c r="BH1413" i="82"/>
  <c r="BG1413" i="82"/>
  <c r="BF1413" i="82"/>
  <c r="BE1413" i="82"/>
  <c r="BC1413" i="82"/>
  <c r="BH1412" i="82"/>
  <c r="BG1412" i="82"/>
  <c r="BF1412" i="82"/>
  <c r="BE1412" i="82"/>
  <c r="BC1412" i="82"/>
  <c r="BH1411" i="82"/>
  <c r="BG1411" i="82"/>
  <c r="BF1411" i="82"/>
  <c r="BE1411" i="82"/>
  <c r="BC1411" i="82"/>
  <c r="BH1410" i="82"/>
  <c r="BG1410" i="82"/>
  <c r="BF1410" i="82"/>
  <c r="BE1410" i="82"/>
  <c r="BC1410" i="82"/>
  <c r="BH1409" i="82"/>
  <c r="BG1409" i="82"/>
  <c r="BF1409" i="82"/>
  <c r="BE1409" i="82"/>
  <c r="BC1409" i="82"/>
  <c r="BH1408" i="82"/>
  <c r="BG1408" i="82"/>
  <c r="BF1408" i="82"/>
  <c r="BE1408" i="82"/>
  <c r="BC1408" i="82"/>
  <c r="BH1407" i="82"/>
  <c r="BG1407" i="82"/>
  <c r="BF1407" i="82"/>
  <c r="BE1407" i="82"/>
  <c r="BC1407" i="82"/>
  <c r="BH1406" i="82"/>
  <c r="BG1406" i="82"/>
  <c r="BF1406" i="82"/>
  <c r="BE1406" i="82"/>
  <c r="BC1406" i="82"/>
  <c r="BH1405" i="82"/>
  <c r="BG1405" i="82"/>
  <c r="BF1405" i="82"/>
  <c r="BE1405" i="82"/>
  <c r="BC1405" i="82"/>
  <c r="BH1404" i="82"/>
  <c r="BG1404" i="82"/>
  <c r="BF1404" i="82"/>
  <c r="BE1404" i="82"/>
  <c r="BC1404" i="82"/>
  <c r="BH1403" i="82"/>
  <c r="BG1403" i="82"/>
  <c r="BF1403" i="82"/>
  <c r="BE1403" i="82"/>
  <c r="BC1403" i="82"/>
  <c r="BH1402" i="82"/>
  <c r="BG1402" i="82"/>
  <c r="BF1402" i="82"/>
  <c r="BE1402" i="82"/>
  <c r="BC1402" i="82"/>
  <c r="BH1401" i="82"/>
  <c r="BG1401" i="82"/>
  <c r="BF1401" i="82"/>
  <c r="BE1401" i="82"/>
  <c r="BC1401" i="82"/>
  <c r="BH1400" i="82"/>
  <c r="BG1400" i="82"/>
  <c r="BF1400" i="82"/>
  <c r="BE1400" i="82"/>
  <c r="BC1400" i="82"/>
  <c r="BH1399" i="82"/>
  <c r="BG1399" i="82"/>
  <c r="BF1399" i="82"/>
  <c r="BE1399" i="82"/>
  <c r="BC1399" i="82"/>
  <c r="BH1396" i="82"/>
  <c r="BG1396" i="82"/>
  <c r="BF1396" i="82"/>
  <c r="BE1396" i="82"/>
  <c r="BC1396" i="82"/>
  <c r="BH1395" i="82"/>
  <c r="BG1395" i="82"/>
  <c r="BF1395" i="82"/>
  <c r="BE1395" i="82"/>
  <c r="BC1395" i="82"/>
  <c r="BH1394" i="82"/>
  <c r="BG1394" i="82"/>
  <c r="BF1394" i="82"/>
  <c r="BE1394" i="82"/>
  <c r="BC1394" i="82"/>
  <c r="BH1393" i="82"/>
  <c r="BG1393" i="82"/>
  <c r="BF1393" i="82"/>
  <c r="BE1393" i="82"/>
  <c r="BC1393" i="82"/>
  <c r="BH1392" i="82"/>
  <c r="BG1392" i="82"/>
  <c r="BF1392" i="82"/>
  <c r="BE1392" i="82"/>
  <c r="BC1392" i="82"/>
  <c r="BH1391" i="82"/>
  <c r="BG1391" i="82"/>
  <c r="BF1391" i="82"/>
  <c r="BE1391" i="82"/>
  <c r="BC1391" i="82"/>
  <c r="BH1390" i="82"/>
  <c r="BG1390" i="82"/>
  <c r="BF1390" i="82"/>
  <c r="BE1390" i="82"/>
  <c r="BC1390" i="82"/>
  <c r="BH1388" i="82"/>
  <c r="BG1388" i="82"/>
  <c r="BF1388" i="82"/>
  <c r="BE1388" i="82"/>
  <c r="BC1388" i="82"/>
  <c r="BH1387" i="82"/>
  <c r="BG1387" i="82"/>
  <c r="BF1387" i="82"/>
  <c r="BE1387" i="82"/>
  <c r="BC1387" i="82"/>
  <c r="BH1386" i="82"/>
  <c r="BG1386" i="82"/>
  <c r="BF1386" i="82"/>
  <c r="BE1386" i="82"/>
  <c r="BC1386" i="82"/>
  <c r="BH1385" i="82"/>
  <c r="BG1385" i="82"/>
  <c r="BF1385" i="82"/>
  <c r="BE1385" i="82"/>
  <c r="BC1385" i="82"/>
  <c r="BH1384" i="82"/>
  <c r="BG1384" i="82"/>
  <c r="BF1384" i="82"/>
  <c r="BE1384" i="82"/>
  <c r="BC1384" i="82"/>
  <c r="BH1383" i="82"/>
  <c r="BG1383" i="82"/>
  <c r="BF1383" i="82"/>
  <c r="BE1383" i="82"/>
  <c r="BC1383" i="82"/>
  <c r="BH1382" i="82"/>
  <c r="BG1382" i="82"/>
  <c r="BF1382" i="82"/>
  <c r="BE1382" i="82"/>
  <c r="BC1382" i="82"/>
  <c r="BH1381" i="82"/>
  <c r="BG1381" i="82"/>
  <c r="BF1381" i="82"/>
  <c r="BE1381" i="82"/>
  <c r="BC1381" i="82"/>
  <c r="BH1380" i="82"/>
  <c r="BG1380" i="82"/>
  <c r="BF1380" i="82"/>
  <c r="BE1380" i="82"/>
  <c r="BC1380" i="82"/>
  <c r="BH1379" i="82"/>
  <c r="BG1379" i="82"/>
  <c r="BF1379" i="82"/>
  <c r="BE1379" i="82"/>
  <c r="BC1379" i="82"/>
  <c r="BH1378" i="82"/>
  <c r="BG1378" i="82"/>
  <c r="BF1378" i="82"/>
  <c r="BE1378" i="82"/>
  <c r="BC1378" i="82"/>
  <c r="BH1377" i="82"/>
  <c r="BG1377" i="82"/>
  <c r="BF1377" i="82"/>
  <c r="BE1377" i="82"/>
  <c r="BC1377" i="82"/>
  <c r="BH1376" i="82"/>
  <c r="BG1376" i="82"/>
  <c r="BF1376" i="82"/>
  <c r="BE1376" i="82"/>
  <c r="BC1376" i="82"/>
  <c r="BH1375" i="82"/>
  <c r="BG1375" i="82"/>
  <c r="BF1375" i="82"/>
  <c r="BE1375" i="82"/>
  <c r="BC1375" i="82"/>
  <c r="BH1374" i="82"/>
  <c r="BG1374" i="82"/>
  <c r="BF1374" i="82"/>
  <c r="BE1374" i="82"/>
  <c r="BC1374" i="82"/>
  <c r="BH1373" i="82"/>
  <c r="BG1373" i="82"/>
  <c r="BF1373" i="82"/>
  <c r="BE1373" i="82"/>
  <c r="BC1373" i="82"/>
  <c r="BH1372" i="82"/>
  <c r="BG1372" i="82"/>
  <c r="BF1372" i="82"/>
  <c r="BE1372" i="82"/>
  <c r="BC1372" i="82"/>
  <c r="BH1371" i="82"/>
  <c r="BG1371" i="82"/>
  <c r="BF1371" i="82"/>
  <c r="BE1371" i="82"/>
  <c r="BC1371" i="82"/>
  <c r="BH1370" i="82"/>
  <c r="BG1370" i="82"/>
  <c r="BF1370" i="82"/>
  <c r="BE1370" i="82"/>
  <c r="BC1370" i="82"/>
  <c r="BH1369" i="82"/>
  <c r="BG1369" i="82"/>
  <c r="BF1369" i="82"/>
  <c r="BE1369" i="82"/>
  <c r="BC1369" i="82"/>
  <c r="BH1368" i="82"/>
  <c r="BG1368" i="82"/>
  <c r="BF1368" i="82"/>
  <c r="BE1368" i="82"/>
  <c r="BC1368" i="82"/>
  <c r="BH1367" i="82"/>
  <c r="BG1367" i="82"/>
  <c r="BF1367" i="82"/>
  <c r="BE1367" i="82"/>
  <c r="BC1367" i="82"/>
  <c r="BH1366" i="82"/>
  <c r="BG1366" i="82"/>
  <c r="BF1366" i="82"/>
  <c r="BE1366" i="82"/>
  <c r="BC1366" i="82"/>
  <c r="BH1365" i="82"/>
  <c r="BG1365" i="82"/>
  <c r="BF1365" i="82"/>
  <c r="BE1365" i="82"/>
  <c r="BC1365" i="82"/>
  <c r="BH1364" i="82"/>
  <c r="BG1364" i="82"/>
  <c r="BF1364" i="82"/>
  <c r="BE1364" i="82"/>
  <c r="BC1364" i="82"/>
  <c r="BH1363" i="82"/>
  <c r="BG1363" i="82"/>
  <c r="BF1363" i="82"/>
  <c r="BE1363" i="82"/>
  <c r="BC1363" i="82"/>
  <c r="BH1362" i="82"/>
  <c r="BG1362" i="82"/>
  <c r="BF1362" i="82"/>
  <c r="BE1362" i="82"/>
  <c r="BC1362" i="82"/>
  <c r="BH1361" i="82"/>
  <c r="BG1361" i="82"/>
  <c r="BF1361" i="82"/>
  <c r="BE1361" i="82"/>
  <c r="BC1361" i="82"/>
  <c r="BH1360" i="82"/>
  <c r="BG1360" i="82"/>
  <c r="BF1360" i="82"/>
  <c r="BE1360" i="82"/>
  <c r="BC1360" i="82"/>
  <c r="BH1359" i="82"/>
  <c r="BG1359" i="82"/>
  <c r="BF1359" i="82"/>
  <c r="BE1359" i="82"/>
  <c r="BC1359" i="82"/>
  <c r="BH1358" i="82"/>
  <c r="BG1358" i="82"/>
  <c r="BF1358" i="82"/>
  <c r="BE1358" i="82"/>
  <c r="BC1358" i="82"/>
  <c r="BH1357" i="82"/>
  <c r="BG1357" i="82"/>
  <c r="BF1357" i="82"/>
  <c r="BE1357" i="82"/>
  <c r="BC1357" i="82"/>
  <c r="BH1354" i="82"/>
  <c r="BG1354" i="82"/>
  <c r="BF1354" i="82"/>
  <c r="BE1354" i="82"/>
  <c r="BC1354" i="82"/>
  <c r="BH1353" i="82"/>
  <c r="BG1353" i="82"/>
  <c r="BF1353" i="82"/>
  <c r="BE1353" i="82"/>
  <c r="BC1353" i="82"/>
  <c r="BH1352" i="82"/>
  <c r="BG1352" i="82"/>
  <c r="BF1352" i="82"/>
  <c r="BE1352" i="82"/>
  <c r="BC1352" i="82"/>
  <c r="BH1351" i="82"/>
  <c r="BG1351" i="82"/>
  <c r="BF1351" i="82"/>
  <c r="BE1351" i="82"/>
  <c r="BC1351" i="82"/>
  <c r="BH1350" i="82"/>
  <c r="BG1350" i="82"/>
  <c r="BF1350" i="82"/>
  <c r="BE1350" i="82"/>
  <c r="BC1350" i="82"/>
  <c r="BH1349" i="82"/>
  <c r="BG1349" i="82"/>
  <c r="BF1349" i="82"/>
  <c r="BE1349" i="82"/>
  <c r="BC1349" i="82"/>
  <c r="BH1348" i="82"/>
  <c r="BG1348" i="82"/>
  <c r="BF1348" i="82"/>
  <c r="BE1348" i="82"/>
  <c r="BC1348" i="82"/>
  <c r="BH1346" i="82"/>
  <c r="BG1346" i="82"/>
  <c r="BF1346" i="82"/>
  <c r="BE1346" i="82"/>
  <c r="BC1346" i="82"/>
  <c r="BH1345" i="82"/>
  <c r="BG1345" i="82"/>
  <c r="BF1345" i="82"/>
  <c r="BE1345" i="82"/>
  <c r="BC1345" i="82"/>
  <c r="BH1344" i="82"/>
  <c r="BG1344" i="82"/>
  <c r="BF1344" i="82"/>
  <c r="BE1344" i="82"/>
  <c r="BC1344" i="82"/>
  <c r="BH1343" i="82"/>
  <c r="BG1343" i="82"/>
  <c r="BF1343" i="82"/>
  <c r="BE1343" i="82"/>
  <c r="BC1343" i="82"/>
  <c r="BH1342" i="82"/>
  <c r="BG1342" i="82"/>
  <c r="BF1342" i="82"/>
  <c r="BE1342" i="82"/>
  <c r="BC1342" i="82"/>
  <c r="BH1341" i="82"/>
  <c r="BG1341" i="82"/>
  <c r="BF1341" i="82"/>
  <c r="BE1341" i="82"/>
  <c r="BC1341" i="82"/>
  <c r="BH1340" i="82"/>
  <c r="BG1340" i="82"/>
  <c r="BF1340" i="82"/>
  <c r="BE1340" i="82"/>
  <c r="BC1340" i="82"/>
  <c r="BH1339" i="82"/>
  <c r="BG1339" i="82"/>
  <c r="BF1339" i="82"/>
  <c r="BE1339" i="82"/>
  <c r="BC1339" i="82"/>
  <c r="BH1338" i="82"/>
  <c r="BG1338" i="82"/>
  <c r="BF1338" i="82"/>
  <c r="BE1338" i="82"/>
  <c r="BC1338" i="82"/>
  <c r="BH1337" i="82"/>
  <c r="BG1337" i="82"/>
  <c r="BF1337" i="82"/>
  <c r="BE1337" i="82"/>
  <c r="BC1337" i="82"/>
  <c r="BH1336" i="82"/>
  <c r="BG1336" i="82"/>
  <c r="BF1336" i="82"/>
  <c r="BE1336" i="82"/>
  <c r="BC1336" i="82"/>
  <c r="BH1335" i="82"/>
  <c r="BG1335" i="82"/>
  <c r="BF1335" i="82"/>
  <c r="BE1335" i="82"/>
  <c r="BC1335" i="82"/>
  <c r="BH1334" i="82"/>
  <c r="BG1334" i="82"/>
  <c r="BF1334" i="82"/>
  <c r="BE1334" i="82"/>
  <c r="BC1334" i="82"/>
  <c r="BH1333" i="82"/>
  <c r="BG1333" i="82"/>
  <c r="BF1333" i="82"/>
  <c r="BE1333" i="82"/>
  <c r="BC1333" i="82"/>
  <c r="BH1332" i="82"/>
  <c r="BG1332" i="82"/>
  <c r="BF1332" i="82"/>
  <c r="BE1332" i="82"/>
  <c r="BC1332" i="82"/>
  <c r="BH1331" i="82"/>
  <c r="BG1331" i="82"/>
  <c r="BF1331" i="82"/>
  <c r="BE1331" i="82"/>
  <c r="BC1331" i="82"/>
  <c r="BH1330" i="82"/>
  <c r="BG1330" i="82"/>
  <c r="BF1330" i="82"/>
  <c r="BE1330" i="82"/>
  <c r="BC1330" i="82"/>
  <c r="BH1329" i="82"/>
  <c r="BG1329" i="82"/>
  <c r="BF1329" i="82"/>
  <c r="BE1329" i="82"/>
  <c r="BC1329" i="82"/>
  <c r="BH1328" i="82"/>
  <c r="BG1328" i="82"/>
  <c r="BF1328" i="82"/>
  <c r="BE1328" i="82"/>
  <c r="BC1328" i="82"/>
  <c r="BH1327" i="82"/>
  <c r="BG1327" i="82"/>
  <c r="BF1327" i="82"/>
  <c r="BE1327" i="82"/>
  <c r="BC1327" i="82"/>
  <c r="BH1326" i="82"/>
  <c r="BG1326" i="82"/>
  <c r="BF1326" i="82"/>
  <c r="BE1326" i="82"/>
  <c r="BC1326" i="82"/>
  <c r="BH1325" i="82"/>
  <c r="BG1325" i="82"/>
  <c r="BF1325" i="82"/>
  <c r="BE1325" i="82"/>
  <c r="BC1325" i="82"/>
  <c r="BH1324" i="82"/>
  <c r="BG1324" i="82"/>
  <c r="BF1324" i="82"/>
  <c r="BE1324" i="82"/>
  <c r="BC1324" i="82"/>
  <c r="BH1323" i="82"/>
  <c r="BG1323" i="82"/>
  <c r="BF1323" i="82"/>
  <c r="BE1323" i="82"/>
  <c r="BC1323" i="82"/>
  <c r="BH1322" i="82"/>
  <c r="BG1322" i="82"/>
  <c r="BF1322" i="82"/>
  <c r="BE1322" i="82"/>
  <c r="BC1322" i="82"/>
  <c r="BH1321" i="82"/>
  <c r="BG1321" i="82"/>
  <c r="BF1321" i="82"/>
  <c r="BE1321" i="82"/>
  <c r="BC1321" i="82"/>
  <c r="BH1320" i="82"/>
  <c r="BG1320" i="82"/>
  <c r="BF1320" i="82"/>
  <c r="BE1320" i="82"/>
  <c r="BC1320" i="82"/>
  <c r="BH1319" i="82"/>
  <c r="BG1319" i="82"/>
  <c r="BF1319" i="82"/>
  <c r="BE1319" i="82"/>
  <c r="BC1319" i="82"/>
  <c r="BH1318" i="82"/>
  <c r="BG1318" i="82"/>
  <c r="BF1318" i="82"/>
  <c r="BE1318" i="82"/>
  <c r="BC1318" i="82"/>
  <c r="BH1317" i="82"/>
  <c r="BG1317" i="82"/>
  <c r="BF1317" i="82"/>
  <c r="BE1317" i="82"/>
  <c r="BC1317" i="82"/>
  <c r="BH1316" i="82"/>
  <c r="BG1316" i="82"/>
  <c r="BF1316" i="82"/>
  <c r="BE1316" i="82"/>
  <c r="BC1316" i="82"/>
  <c r="BH1315" i="82"/>
  <c r="BG1315" i="82"/>
  <c r="BF1315" i="82"/>
  <c r="BE1315" i="82"/>
  <c r="BC1315" i="82"/>
  <c r="BH1312" i="82"/>
  <c r="BG1312" i="82"/>
  <c r="BF1312" i="82"/>
  <c r="BE1312" i="82"/>
  <c r="BC1312" i="82"/>
  <c r="BH1311" i="82"/>
  <c r="BG1311" i="82"/>
  <c r="BF1311" i="82"/>
  <c r="BE1311" i="82"/>
  <c r="BC1311" i="82"/>
  <c r="BH1310" i="82"/>
  <c r="BG1310" i="82"/>
  <c r="BF1310" i="82"/>
  <c r="BE1310" i="82"/>
  <c r="BC1310" i="82"/>
  <c r="BH1309" i="82"/>
  <c r="BG1309" i="82"/>
  <c r="BF1309" i="82"/>
  <c r="BE1309" i="82"/>
  <c r="BC1309" i="82"/>
  <c r="BH1308" i="82"/>
  <c r="BG1308" i="82"/>
  <c r="BF1308" i="82"/>
  <c r="BE1308" i="82"/>
  <c r="BC1308" i="82"/>
  <c r="BH1307" i="82"/>
  <c r="BG1307" i="82"/>
  <c r="BF1307" i="82"/>
  <c r="BE1307" i="82"/>
  <c r="BC1307" i="82"/>
  <c r="BH1306" i="82"/>
  <c r="BG1306" i="82"/>
  <c r="BF1306" i="82"/>
  <c r="BE1306" i="82"/>
  <c r="BC1306" i="82"/>
  <c r="BH1304" i="82"/>
  <c r="BG1304" i="82"/>
  <c r="BF1304" i="82"/>
  <c r="BE1304" i="82"/>
  <c r="BC1304" i="82"/>
  <c r="BH1303" i="82"/>
  <c r="BG1303" i="82"/>
  <c r="BF1303" i="82"/>
  <c r="BE1303" i="82"/>
  <c r="BC1303" i="82"/>
  <c r="BH1302" i="82"/>
  <c r="BG1302" i="82"/>
  <c r="BF1302" i="82"/>
  <c r="BE1302" i="82"/>
  <c r="BC1302" i="82"/>
  <c r="BH1301" i="82"/>
  <c r="BG1301" i="82"/>
  <c r="BF1301" i="82"/>
  <c r="BE1301" i="82"/>
  <c r="BC1301" i="82"/>
  <c r="BH1300" i="82"/>
  <c r="BG1300" i="82"/>
  <c r="BF1300" i="82"/>
  <c r="BE1300" i="82"/>
  <c r="BC1300" i="82"/>
  <c r="BH1299" i="82"/>
  <c r="BG1299" i="82"/>
  <c r="BF1299" i="82"/>
  <c r="BE1299" i="82"/>
  <c r="BC1299" i="82"/>
  <c r="BH1298" i="82"/>
  <c r="BG1298" i="82"/>
  <c r="BF1298" i="82"/>
  <c r="BE1298" i="82"/>
  <c r="BC1298" i="82"/>
  <c r="BH1297" i="82"/>
  <c r="BG1297" i="82"/>
  <c r="BF1297" i="82"/>
  <c r="BE1297" i="82"/>
  <c r="BC1297" i="82"/>
  <c r="BH1296" i="82"/>
  <c r="BG1296" i="82"/>
  <c r="BF1296" i="82"/>
  <c r="BE1296" i="82"/>
  <c r="BC1296" i="82"/>
  <c r="BH1295" i="82"/>
  <c r="BG1295" i="82"/>
  <c r="BF1295" i="82"/>
  <c r="BE1295" i="82"/>
  <c r="BC1295" i="82"/>
  <c r="BH1294" i="82"/>
  <c r="BG1294" i="82"/>
  <c r="BF1294" i="82"/>
  <c r="BE1294" i="82"/>
  <c r="BC1294" i="82"/>
  <c r="BH1293" i="82"/>
  <c r="BG1293" i="82"/>
  <c r="BF1293" i="82"/>
  <c r="BE1293" i="82"/>
  <c r="BC1293" i="82"/>
  <c r="BH1292" i="82"/>
  <c r="BG1292" i="82"/>
  <c r="BF1292" i="82"/>
  <c r="BE1292" i="82"/>
  <c r="BC1292" i="82"/>
  <c r="BH1291" i="82"/>
  <c r="BG1291" i="82"/>
  <c r="BF1291" i="82"/>
  <c r="BE1291" i="82"/>
  <c r="BC1291" i="82"/>
  <c r="BH1290" i="82"/>
  <c r="BG1290" i="82"/>
  <c r="BF1290" i="82"/>
  <c r="BE1290" i="82"/>
  <c r="BC1290" i="82"/>
  <c r="BH1289" i="82"/>
  <c r="BG1289" i="82"/>
  <c r="BF1289" i="82"/>
  <c r="BE1289" i="82"/>
  <c r="BC1289" i="82"/>
  <c r="BH1288" i="82"/>
  <c r="BG1288" i="82"/>
  <c r="BF1288" i="82"/>
  <c r="BE1288" i="82"/>
  <c r="BC1288" i="82"/>
  <c r="BH1287" i="82"/>
  <c r="BG1287" i="82"/>
  <c r="BF1287" i="82"/>
  <c r="BE1287" i="82"/>
  <c r="BC1287" i="82"/>
  <c r="BH1286" i="82"/>
  <c r="BG1286" i="82"/>
  <c r="BF1286" i="82"/>
  <c r="BE1286" i="82"/>
  <c r="BC1286" i="82"/>
  <c r="BH1285" i="82"/>
  <c r="BG1285" i="82"/>
  <c r="BF1285" i="82"/>
  <c r="BE1285" i="82"/>
  <c r="BC1285" i="82"/>
  <c r="BH1284" i="82"/>
  <c r="BG1284" i="82"/>
  <c r="BF1284" i="82"/>
  <c r="BE1284" i="82"/>
  <c r="BC1284" i="82"/>
  <c r="BH1283" i="82"/>
  <c r="BG1283" i="82"/>
  <c r="BF1283" i="82"/>
  <c r="BE1283" i="82"/>
  <c r="BC1283" i="82"/>
  <c r="BH1282" i="82"/>
  <c r="BG1282" i="82"/>
  <c r="BF1282" i="82"/>
  <c r="BE1282" i="82"/>
  <c r="BC1282" i="82"/>
  <c r="BH1281" i="82"/>
  <c r="BG1281" i="82"/>
  <c r="BF1281" i="82"/>
  <c r="BE1281" i="82"/>
  <c r="BC1281" i="82"/>
  <c r="BH1280" i="82"/>
  <c r="BG1280" i="82"/>
  <c r="BF1280" i="82"/>
  <c r="BE1280" i="82"/>
  <c r="BC1280" i="82"/>
  <c r="BH1279" i="82"/>
  <c r="BG1279" i="82"/>
  <c r="BF1279" i="82"/>
  <c r="BE1279" i="82"/>
  <c r="BC1279" i="82"/>
  <c r="BH1278" i="82"/>
  <c r="BG1278" i="82"/>
  <c r="BF1278" i="82"/>
  <c r="BE1278" i="82"/>
  <c r="BC1278" i="82"/>
  <c r="BH1277" i="82"/>
  <c r="BG1277" i="82"/>
  <c r="BF1277" i="82"/>
  <c r="BE1277" i="82"/>
  <c r="BC1277" i="82"/>
  <c r="BH1276" i="82"/>
  <c r="BG1276" i="82"/>
  <c r="BF1276" i="82"/>
  <c r="BE1276" i="82"/>
  <c r="BC1276" i="82"/>
  <c r="BH1275" i="82"/>
  <c r="BG1275" i="82"/>
  <c r="BF1275" i="82"/>
  <c r="BE1275" i="82"/>
  <c r="BC1275" i="82"/>
  <c r="BH1274" i="82"/>
  <c r="BG1274" i="82"/>
  <c r="BF1274" i="82"/>
  <c r="BE1274" i="82"/>
  <c r="BC1274" i="82"/>
  <c r="BH1273" i="82"/>
  <c r="BG1273" i="82"/>
  <c r="BF1273" i="82"/>
  <c r="BE1273" i="82"/>
  <c r="BC1273" i="82"/>
  <c r="BH1228" i="82"/>
  <c r="BG1228" i="82"/>
  <c r="BF1228" i="82"/>
  <c r="BE1228" i="82"/>
  <c r="BC1228" i="82"/>
  <c r="BH1227" i="82"/>
  <c r="BG1227" i="82"/>
  <c r="BF1227" i="82"/>
  <c r="BE1227" i="82"/>
  <c r="BC1227" i="82"/>
  <c r="BH1226" i="82"/>
  <c r="BG1226" i="82"/>
  <c r="BF1226" i="82"/>
  <c r="BE1226" i="82"/>
  <c r="BC1226" i="82"/>
  <c r="BH1225" i="82"/>
  <c r="BG1225" i="82"/>
  <c r="BF1225" i="82"/>
  <c r="BE1225" i="82"/>
  <c r="BC1225" i="82"/>
  <c r="BH1224" i="82"/>
  <c r="BG1224" i="82"/>
  <c r="BF1224" i="82"/>
  <c r="BE1224" i="82"/>
  <c r="BC1224" i="82"/>
  <c r="BH1223" i="82"/>
  <c r="BG1223" i="82"/>
  <c r="BF1223" i="82"/>
  <c r="BE1223" i="82"/>
  <c r="BC1223" i="82"/>
  <c r="BH1222" i="82"/>
  <c r="BG1222" i="82"/>
  <c r="BF1222" i="82"/>
  <c r="BE1222" i="82"/>
  <c r="BC1222" i="82"/>
  <c r="BH1220" i="82"/>
  <c r="BG1220" i="82"/>
  <c r="BF1220" i="82"/>
  <c r="BE1220" i="82"/>
  <c r="BC1220" i="82"/>
  <c r="BH1219" i="82"/>
  <c r="BG1219" i="82"/>
  <c r="BF1219" i="82"/>
  <c r="BE1219" i="82"/>
  <c r="BC1219" i="82"/>
  <c r="BH1218" i="82"/>
  <c r="BG1218" i="82"/>
  <c r="BF1218" i="82"/>
  <c r="BE1218" i="82"/>
  <c r="BC1218" i="82"/>
  <c r="BH1217" i="82"/>
  <c r="BG1217" i="82"/>
  <c r="BF1217" i="82"/>
  <c r="BE1217" i="82"/>
  <c r="BC1217" i="82"/>
  <c r="BH1216" i="82"/>
  <c r="BG1216" i="82"/>
  <c r="BF1216" i="82"/>
  <c r="BE1216" i="82"/>
  <c r="BC1216" i="82"/>
  <c r="BH1215" i="82"/>
  <c r="BG1215" i="82"/>
  <c r="BF1215" i="82"/>
  <c r="BE1215" i="82"/>
  <c r="BC1215" i="82"/>
  <c r="BH1214" i="82"/>
  <c r="BG1214" i="82"/>
  <c r="BF1214" i="82"/>
  <c r="BE1214" i="82"/>
  <c r="BC1214" i="82"/>
  <c r="BH1213" i="82"/>
  <c r="BG1213" i="82"/>
  <c r="BF1213" i="82"/>
  <c r="BE1213" i="82"/>
  <c r="BC1213" i="82"/>
  <c r="BH1212" i="82"/>
  <c r="BG1212" i="82"/>
  <c r="BF1212" i="82"/>
  <c r="BE1212" i="82"/>
  <c r="BC1212" i="82"/>
  <c r="BH1211" i="82"/>
  <c r="BG1211" i="82"/>
  <c r="BF1211" i="82"/>
  <c r="BE1211" i="82"/>
  <c r="BC1211" i="82"/>
  <c r="BH1210" i="82"/>
  <c r="BG1210" i="82"/>
  <c r="BF1210" i="82"/>
  <c r="BE1210" i="82"/>
  <c r="BC1210" i="82"/>
  <c r="BH1209" i="82"/>
  <c r="BG1209" i="82"/>
  <c r="BF1209" i="82"/>
  <c r="BE1209" i="82"/>
  <c r="BC1209" i="82"/>
  <c r="BH1208" i="82"/>
  <c r="BG1208" i="82"/>
  <c r="BF1208" i="82"/>
  <c r="BE1208" i="82"/>
  <c r="BC1208" i="82"/>
  <c r="BH1207" i="82"/>
  <c r="BG1207" i="82"/>
  <c r="BF1207" i="82"/>
  <c r="BE1207" i="82"/>
  <c r="BC1207" i="82"/>
  <c r="BH1206" i="82"/>
  <c r="BG1206" i="82"/>
  <c r="BF1206" i="82"/>
  <c r="BE1206" i="82"/>
  <c r="BC1206" i="82"/>
  <c r="BH1205" i="82"/>
  <c r="BG1205" i="82"/>
  <c r="BF1205" i="82"/>
  <c r="BE1205" i="82"/>
  <c r="BC1205" i="82"/>
  <c r="BH1204" i="82"/>
  <c r="BG1204" i="82"/>
  <c r="BF1204" i="82"/>
  <c r="BE1204" i="82"/>
  <c r="BC1204" i="82"/>
  <c r="BH1203" i="82"/>
  <c r="BG1203" i="82"/>
  <c r="BF1203" i="82"/>
  <c r="BE1203" i="82"/>
  <c r="BC1203" i="82"/>
  <c r="BH1202" i="82"/>
  <c r="BG1202" i="82"/>
  <c r="BF1202" i="82"/>
  <c r="BE1202" i="82"/>
  <c r="BC1202" i="82"/>
  <c r="BH1201" i="82"/>
  <c r="BG1201" i="82"/>
  <c r="BF1201" i="82"/>
  <c r="BE1201" i="82"/>
  <c r="BC1201" i="82"/>
  <c r="BH1200" i="82"/>
  <c r="BG1200" i="82"/>
  <c r="BF1200" i="82"/>
  <c r="BE1200" i="82"/>
  <c r="BC1200" i="82"/>
  <c r="BH1199" i="82"/>
  <c r="BG1199" i="82"/>
  <c r="BF1199" i="82"/>
  <c r="BE1199" i="82"/>
  <c r="BC1199" i="82"/>
  <c r="BH1198" i="82"/>
  <c r="BG1198" i="82"/>
  <c r="BF1198" i="82"/>
  <c r="BE1198" i="82"/>
  <c r="BC1198" i="82"/>
  <c r="BH1197" i="82"/>
  <c r="BG1197" i="82"/>
  <c r="BF1197" i="82"/>
  <c r="BE1197" i="82"/>
  <c r="BC1197" i="82"/>
  <c r="BH1196" i="82"/>
  <c r="BG1196" i="82"/>
  <c r="BF1196" i="82"/>
  <c r="BE1196" i="82"/>
  <c r="BC1196" i="82"/>
  <c r="BH1195" i="82"/>
  <c r="BG1195" i="82"/>
  <c r="BF1195" i="82"/>
  <c r="BE1195" i="82"/>
  <c r="BC1195" i="82"/>
  <c r="BH1194" i="82"/>
  <c r="BG1194" i="82"/>
  <c r="BF1194" i="82"/>
  <c r="BE1194" i="82"/>
  <c r="BC1194" i="82"/>
  <c r="BH1193" i="82"/>
  <c r="BG1193" i="82"/>
  <c r="BF1193" i="82"/>
  <c r="BE1193" i="82"/>
  <c r="BC1193" i="82"/>
  <c r="BH1192" i="82"/>
  <c r="BG1192" i="82"/>
  <c r="BF1192" i="82"/>
  <c r="BE1192" i="82"/>
  <c r="BC1192" i="82"/>
  <c r="BH1191" i="82"/>
  <c r="BG1191" i="82"/>
  <c r="BF1191" i="82"/>
  <c r="BE1191" i="82"/>
  <c r="BC1191" i="82"/>
  <c r="BH1190" i="82"/>
  <c r="BG1190" i="82"/>
  <c r="BF1190" i="82"/>
  <c r="BE1190" i="82"/>
  <c r="BC1190" i="82"/>
  <c r="BH1189" i="82"/>
  <c r="BG1189" i="82"/>
  <c r="BF1189" i="82"/>
  <c r="BE1189" i="82"/>
  <c r="BC1189" i="82"/>
  <c r="BH1186" i="82"/>
  <c r="BG1186" i="82"/>
  <c r="BF1186" i="82"/>
  <c r="BE1186" i="82"/>
  <c r="BC1186" i="82"/>
  <c r="BH1185" i="82"/>
  <c r="BG1185" i="82"/>
  <c r="BF1185" i="82"/>
  <c r="BE1185" i="82"/>
  <c r="BC1185" i="82"/>
  <c r="BH1184" i="82"/>
  <c r="BG1184" i="82"/>
  <c r="BF1184" i="82"/>
  <c r="BE1184" i="82"/>
  <c r="BC1184" i="82"/>
  <c r="BH1183" i="82"/>
  <c r="BG1183" i="82"/>
  <c r="BF1183" i="82"/>
  <c r="BE1183" i="82"/>
  <c r="BC1183" i="82"/>
  <c r="BH1182" i="82"/>
  <c r="BG1182" i="82"/>
  <c r="BF1182" i="82"/>
  <c r="BE1182" i="82"/>
  <c r="BC1182" i="82"/>
  <c r="BH1181" i="82"/>
  <c r="BG1181" i="82"/>
  <c r="BF1181" i="82"/>
  <c r="BE1181" i="82"/>
  <c r="BC1181" i="82"/>
  <c r="BH1180" i="82"/>
  <c r="BG1180" i="82"/>
  <c r="BF1180" i="82"/>
  <c r="BE1180" i="82"/>
  <c r="BC1180" i="82"/>
  <c r="BH1178" i="82"/>
  <c r="BG1178" i="82"/>
  <c r="BF1178" i="82"/>
  <c r="BE1178" i="82"/>
  <c r="BC1178" i="82"/>
  <c r="BH1177" i="82"/>
  <c r="BG1177" i="82"/>
  <c r="BF1177" i="82"/>
  <c r="BE1177" i="82"/>
  <c r="BC1177" i="82"/>
  <c r="BH1176" i="82"/>
  <c r="BG1176" i="82"/>
  <c r="BF1176" i="82"/>
  <c r="BE1176" i="82"/>
  <c r="BC1176" i="82"/>
  <c r="BH1175" i="82"/>
  <c r="BG1175" i="82"/>
  <c r="BF1175" i="82"/>
  <c r="BE1175" i="82"/>
  <c r="BC1175" i="82"/>
  <c r="BH1174" i="82"/>
  <c r="BG1174" i="82"/>
  <c r="BF1174" i="82"/>
  <c r="BE1174" i="82"/>
  <c r="BC1174" i="82"/>
  <c r="BH1173" i="82"/>
  <c r="BG1173" i="82"/>
  <c r="BF1173" i="82"/>
  <c r="BE1173" i="82"/>
  <c r="BC1173" i="82"/>
  <c r="BH1172" i="82"/>
  <c r="BG1172" i="82"/>
  <c r="BF1172" i="82"/>
  <c r="BE1172" i="82"/>
  <c r="BC1172" i="82"/>
  <c r="BH1171" i="82"/>
  <c r="BG1171" i="82"/>
  <c r="BF1171" i="82"/>
  <c r="BE1171" i="82"/>
  <c r="BC1171" i="82"/>
  <c r="BH1170" i="82"/>
  <c r="BG1170" i="82"/>
  <c r="BF1170" i="82"/>
  <c r="BE1170" i="82"/>
  <c r="BC1170" i="82"/>
  <c r="BH1169" i="82"/>
  <c r="BG1169" i="82"/>
  <c r="BF1169" i="82"/>
  <c r="BE1169" i="82"/>
  <c r="BC1169" i="82"/>
  <c r="BH1168" i="82"/>
  <c r="BG1168" i="82"/>
  <c r="BF1168" i="82"/>
  <c r="BE1168" i="82"/>
  <c r="BC1168" i="82"/>
  <c r="BH1167" i="82"/>
  <c r="BG1167" i="82"/>
  <c r="BF1167" i="82"/>
  <c r="BE1167" i="82"/>
  <c r="BC1167" i="82"/>
  <c r="BH1166" i="82"/>
  <c r="BG1166" i="82"/>
  <c r="BF1166" i="82"/>
  <c r="BE1166" i="82"/>
  <c r="BC1166" i="82"/>
  <c r="BH1165" i="82"/>
  <c r="BG1165" i="82"/>
  <c r="BF1165" i="82"/>
  <c r="BE1165" i="82"/>
  <c r="BC1165" i="82"/>
  <c r="BH1164" i="82"/>
  <c r="BG1164" i="82"/>
  <c r="BF1164" i="82"/>
  <c r="BE1164" i="82"/>
  <c r="BC1164" i="82"/>
  <c r="BH1163" i="82"/>
  <c r="BG1163" i="82"/>
  <c r="BF1163" i="82"/>
  <c r="BE1163" i="82"/>
  <c r="BC1163" i="82"/>
  <c r="BH1162" i="82"/>
  <c r="BG1162" i="82"/>
  <c r="BF1162" i="82"/>
  <c r="BE1162" i="82"/>
  <c r="BC1162" i="82"/>
  <c r="BH1161" i="82"/>
  <c r="BG1161" i="82"/>
  <c r="BF1161" i="82"/>
  <c r="BE1161" i="82"/>
  <c r="BC1161" i="82"/>
  <c r="BH1160" i="82"/>
  <c r="BG1160" i="82"/>
  <c r="BF1160" i="82"/>
  <c r="BE1160" i="82"/>
  <c r="BC1160" i="82"/>
  <c r="BH1159" i="82"/>
  <c r="BG1159" i="82"/>
  <c r="BF1159" i="82"/>
  <c r="BE1159" i="82"/>
  <c r="BC1159" i="82"/>
  <c r="BH1158" i="82"/>
  <c r="BG1158" i="82"/>
  <c r="BF1158" i="82"/>
  <c r="BE1158" i="82"/>
  <c r="BC1158" i="82"/>
  <c r="BH1157" i="82"/>
  <c r="BG1157" i="82"/>
  <c r="BF1157" i="82"/>
  <c r="BE1157" i="82"/>
  <c r="BC1157" i="82"/>
  <c r="BH1156" i="82"/>
  <c r="BG1156" i="82"/>
  <c r="BF1156" i="82"/>
  <c r="BE1156" i="82"/>
  <c r="BC1156" i="82"/>
  <c r="BH1155" i="82"/>
  <c r="BG1155" i="82"/>
  <c r="BF1155" i="82"/>
  <c r="BE1155" i="82"/>
  <c r="BC1155" i="82"/>
  <c r="BH1154" i="82"/>
  <c r="BG1154" i="82"/>
  <c r="BF1154" i="82"/>
  <c r="BE1154" i="82"/>
  <c r="BC1154" i="82"/>
  <c r="BH1153" i="82"/>
  <c r="BG1153" i="82"/>
  <c r="BF1153" i="82"/>
  <c r="BE1153" i="82"/>
  <c r="BC1153" i="82"/>
  <c r="BH1152" i="82"/>
  <c r="BG1152" i="82"/>
  <c r="BF1152" i="82"/>
  <c r="BE1152" i="82"/>
  <c r="BC1152" i="82"/>
  <c r="BH1151" i="82"/>
  <c r="BG1151" i="82"/>
  <c r="BF1151" i="82"/>
  <c r="BE1151" i="82"/>
  <c r="BC1151" i="82"/>
  <c r="BH1150" i="82"/>
  <c r="BG1150" i="82"/>
  <c r="BF1150" i="82"/>
  <c r="BE1150" i="82"/>
  <c r="BC1150" i="82"/>
  <c r="BH1149" i="82"/>
  <c r="BG1149" i="82"/>
  <c r="BF1149" i="82"/>
  <c r="BE1149" i="82"/>
  <c r="BC1149" i="82"/>
  <c r="BH1148" i="82"/>
  <c r="BG1148" i="82"/>
  <c r="BF1148" i="82"/>
  <c r="BE1148" i="82"/>
  <c r="BC1148" i="82"/>
  <c r="BH1147" i="82"/>
  <c r="BG1147" i="82"/>
  <c r="BF1147" i="82"/>
  <c r="BE1147" i="82"/>
  <c r="BC1147" i="82"/>
  <c r="BH1144" i="82"/>
  <c r="BG1144" i="82"/>
  <c r="BF1144" i="82"/>
  <c r="BE1144" i="82"/>
  <c r="BC1144" i="82"/>
  <c r="BH1143" i="82"/>
  <c r="BG1143" i="82"/>
  <c r="BF1143" i="82"/>
  <c r="BE1143" i="82"/>
  <c r="BC1143" i="82"/>
  <c r="BH1142" i="82"/>
  <c r="BG1142" i="82"/>
  <c r="BF1142" i="82"/>
  <c r="BE1142" i="82"/>
  <c r="BC1142" i="82"/>
  <c r="BH1141" i="82"/>
  <c r="BG1141" i="82"/>
  <c r="BF1141" i="82"/>
  <c r="BE1141" i="82"/>
  <c r="BC1141" i="82"/>
  <c r="BH1140" i="82"/>
  <c r="BG1140" i="82"/>
  <c r="BF1140" i="82"/>
  <c r="BE1140" i="82"/>
  <c r="BC1140" i="82"/>
  <c r="BH1139" i="82"/>
  <c r="BG1139" i="82"/>
  <c r="BF1139" i="82"/>
  <c r="BE1139" i="82"/>
  <c r="BC1139" i="82"/>
  <c r="BH1138" i="82"/>
  <c r="BG1138" i="82"/>
  <c r="BF1138" i="82"/>
  <c r="BE1138" i="82"/>
  <c r="BC1138" i="82"/>
  <c r="BH1136" i="82"/>
  <c r="BG1136" i="82"/>
  <c r="BF1136" i="82"/>
  <c r="BE1136" i="82"/>
  <c r="BC1136" i="82"/>
  <c r="BH1135" i="82"/>
  <c r="BG1135" i="82"/>
  <c r="BF1135" i="82"/>
  <c r="BE1135" i="82"/>
  <c r="BC1135" i="82"/>
  <c r="BH1134" i="82"/>
  <c r="BG1134" i="82"/>
  <c r="BF1134" i="82"/>
  <c r="BE1134" i="82"/>
  <c r="BC1134" i="82"/>
  <c r="BH1133" i="82"/>
  <c r="BG1133" i="82"/>
  <c r="BF1133" i="82"/>
  <c r="BE1133" i="82"/>
  <c r="BC1133" i="82"/>
  <c r="BH1132" i="82"/>
  <c r="BG1132" i="82"/>
  <c r="BF1132" i="82"/>
  <c r="BE1132" i="82"/>
  <c r="BC1132" i="82"/>
  <c r="BH1131" i="82"/>
  <c r="BG1131" i="82"/>
  <c r="BF1131" i="82"/>
  <c r="BE1131" i="82"/>
  <c r="BC1131" i="82"/>
  <c r="BH1130" i="82"/>
  <c r="BG1130" i="82"/>
  <c r="BF1130" i="82"/>
  <c r="BE1130" i="82"/>
  <c r="BC1130" i="82"/>
  <c r="BH1129" i="82"/>
  <c r="BG1129" i="82"/>
  <c r="BF1129" i="82"/>
  <c r="BE1129" i="82"/>
  <c r="BC1129" i="82"/>
  <c r="BH1128" i="82"/>
  <c r="BG1128" i="82"/>
  <c r="BF1128" i="82"/>
  <c r="BE1128" i="82"/>
  <c r="BC1128" i="82"/>
  <c r="BH1127" i="82"/>
  <c r="BG1127" i="82"/>
  <c r="BF1127" i="82"/>
  <c r="BE1127" i="82"/>
  <c r="BC1127" i="82"/>
  <c r="BH1126" i="82"/>
  <c r="BG1126" i="82"/>
  <c r="BF1126" i="82"/>
  <c r="BE1126" i="82"/>
  <c r="BC1126" i="82"/>
  <c r="BH1125" i="82"/>
  <c r="BG1125" i="82"/>
  <c r="BF1125" i="82"/>
  <c r="BE1125" i="82"/>
  <c r="BC1125" i="82"/>
  <c r="BH1124" i="82"/>
  <c r="BG1124" i="82"/>
  <c r="BF1124" i="82"/>
  <c r="BE1124" i="82"/>
  <c r="BC1124" i="82"/>
  <c r="BH1123" i="82"/>
  <c r="BG1123" i="82"/>
  <c r="BF1123" i="82"/>
  <c r="BE1123" i="82"/>
  <c r="BC1123" i="82"/>
  <c r="BH1122" i="82"/>
  <c r="BG1122" i="82"/>
  <c r="BF1122" i="82"/>
  <c r="BE1122" i="82"/>
  <c r="BC1122" i="82"/>
  <c r="BH1121" i="82"/>
  <c r="BG1121" i="82"/>
  <c r="BF1121" i="82"/>
  <c r="BE1121" i="82"/>
  <c r="BC1121" i="82"/>
  <c r="BH1120" i="82"/>
  <c r="BG1120" i="82"/>
  <c r="BF1120" i="82"/>
  <c r="BE1120" i="82"/>
  <c r="BC1120" i="82"/>
  <c r="BH1119" i="82"/>
  <c r="BG1119" i="82"/>
  <c r="BF1119" i="82"/>
  <c r="BE1119" i="82"/>
  <c r="BC1119" i="82"/>
  <c r="BH1118" i="82"/>
  <c r="BG1118" i="82"/>
  <c r="BF1118" i="82"/>
  <c r="BE1118" i="82"/>
  <c r="BC1118" i="82"/>
  <c r="BH1117" i="82"/>
  <c r="BG1117" i="82"/>
  <c r="BF1117" i="82"/>
  <c r="BE1117" i="82"/>
  <c r="BC1117" i="82"/>
  <c r="BH1116" i="82"/>
  <c r="BG1116" i="82"/>
  <c r="BF1116" i="82"/>
  <c r="BE1116" i="82"/>
  <c r="BC1116" i="82"/>
  <c r="BH1115" i="82"/>
  <c r="BG1115" i="82"/>
  <c r="BF1115" i="82"/>
  <c r="BE1115" i="82"/>
  <c r="BC1115" i="82"/>
  <c r="BH1114" i="82"/>
  <c r="BG1114" i="82"/>
  <c r="BF1114" i="82"/>
  <c r="BE1114" i="82"/>
  <c r="BC1114" i="82"/>
  <c r="BH1113" i="82"/>
  <c r="BG1113" i="82"/>
  <c r="BF1113" i="82"/>
  <c r="BE1113" i="82"/>
  <c r="BC1113" i="82"/>
  <c r="BH1112" i="82"/>
  <c r="BG1112" i="82"/>
  <c r="BF1112" i="82"/>
  <c r="BE1112" i="82"/>
  <c r="BC1112" i="82"/>
  <c r="BH1111" i="82"/>
  <c r="BG1111" i="82"/>
  <c r="BF1111" i="82"/>
  <c r="BE1111" i="82"/>
  <c r="BC1111" i="82"/>
  <c r="BH1110" i="82"/>
  <c r="BG1110" i="82"/>
  <c r="BF1110" i="82"/>
  <c r="BE1110" i="82"/>
  <c r="BC1110" i="82"/>
  <c r="BH1109" i="82"/>
  <c r="BG1109" i="82"/>
  <c r="BF1109" i="82"/>
  <c r="BE1109" i="82"/>
  <c r="BC1109" i="82"/>
  <c r="BH1108" i="82"/>
  <c r="BG1108" i="82"/>
  <c r="BF1108" i="82"/>
  <c r="BE1108" i="82"/>
  <c r="BC1108" i="82"/>
  <c r="BH1107" i="82"/>
  <c r="BG1107" i="82"/>
  <c r="BF1107" i="82"/>
  <c r="BE1107" i="82"/>
  <c r="BC1107" i="82"/>
  <c r="BH1106" i="82"/>
  <c r="BG1106" i="82"/>
  <c r="BF1106" i="82"/>
  <c r="BE1106" i="82"/>
  <c r="BC1106" i="82"/>
  <c r="BH1105" i="82"/>
  <c r="BG1105" i="82"/>
  <c r="BF1105" i="82"/>
  <c r="BE1105" i="82"/>
  <c r="BC1105" i="82"/>
  <c r="BH1102" i="82"/>
  <c r="BG1102" i="82"/>
  <c r="BF1102" i="82"/>
  <c r="BE1102" i="82"/>
  <c r="BC1102" i="82"/>
  <c r="BH1101" i="82"/>
  <c r="BG1101" i="82"/>
  <c r="BF1101" i="82"/>
  <c r="BE1101" i="82"/>
  <c r="BC1101" i="82"/>
  <c r="BH1100" i="82"/>
  <c r="BG1100" i="82"/>
  <c r="BF1100" i="82"/>
  <c r="BE1100" i="82"/>
  <c r="BC1100" i="82"/>
  <c r="BH1099" i="82"/>
  <c r="BG1099" i="82"/>
  <c r="BF1099" i="82"/>
  <c r="BE1099" i="82"/>
  <c r="BC1099" i="82"/>
  <c r="BH1098" i="82"/>
  <c r="BG1098" i="82"/>
  <c r="BF1098" i="82"/>
  <c r="BE1098" i="82"/>
  <c r="BC1098" i="82"/>
  <c r="BH1097" i="82"/>
  <c r="BG1097" i="82"/>
  <c r="BF1097" i="82"/>
  <c r="BE1097" i="82"/>
  <c r="BC1097" i="82"/>
  <c r="BH1096" i="82"/>
  <c r="BG1096" i="82"/>
  <c r="BF1096" i="82"/>
  <c r="BE1096" i="82"/>
  <c r="BC1096" i="82"/>
  <c r="BH1094" i="82"/>
  <c r="BG1094" i="82"/>
  <c r="BF1094" i="82"/>
  <c r="BE1094" i="82"/>
  <c r="BC1094" i="82"/>
  <c r="BH1093" i="82"/>
  <c r="BG1093" i="82"/>
  <c r="BF1093" i="82"/>
  <c r="BE1093" i="82"/>
  <c r="BC1093" i="82"/>
  <c r="BH1092" i="82"/>
  <c r="BG1092" i="82"/>
  <c r="BF1092" i="82"/>
  <c r="BE1092" i="82"/>
  <c r="BC1092" i="82"/>
  <c r="BH1091" i="82"/>
  <c r="BG1091" i="82"/>
  <c r="BF1091" i="82"/>
  <c r="BE1091" i="82"/>
  <c r="BC1091" i="82"/>
  <c r="BH1090" i="82"/>
  <c r="BG1090" i="82"/>
  <c r="BF1090" i="82"/>
  <c r="BE1090" i="82"/>
  <c r="BC1090" i="82"/>
  <c r="BH1089" i="82"/>
  <c r="BG1089" i="82"/>
  <c r="BF1089" i="82"/>
  <c r="BE1089" i="82"/>
  <c r="BC1089" i="82"/>
  <c r="BH1088" i="82"/>
  <c r="BG1088" i="82"/>
  <c r="BF1088" i="82"/>
  <c r="BE1088" i="82"/>
  <c r="BC1088" i="82"/>
  <c r="BH1087" i="82"/>
  <c r="BG1087" i="82"/>
  <c r="BF1087" i="82"/>
  <c r="BE1087" i="82"/>
  <c r="BC1087" i="82"/>
  <c r="BH1086" i="82"/>
  <c r="BG1086" i="82"/>
  <c r="BF1086" i="82"/>
  <c r="BE1086" i="82"/>
  <c r="BC1086" i="82"/>
  <c r="BH1085" i="82"/>
  <c r="BG1085" i="82"/>
  <c r="BF1085" i="82"/>
  <c r="BE1085" i="82"/>
  <c r="BC1085" i="82"/>
  <c r="BH1084" i="82"/>
  <c r="BG1084" i="82"/>
  <c r="BF1084" i="82"/>
  <c r="BE1084" i="82"/>
  <c r="BC1084" i="82"/>
  <c r="BH1083" i="82"/>
  <c r="BG1083" i="82"/>
  <c r="BF1083" i="82"/>
  <c r="BE1083" i="82"/>
  <c r="BC1083" i="82"/>
  <c r="BH1082" i="82"/>
  <c r="BG1082" i="82"/>
  <c r="BF1082" i="82"/>
  <c r="BE1082" i="82"/>
  <c r="BC1082" i="82"/>
  <c r="BH1081" i="82"/>
  <c r="BG1081" i="82"/>
  <c r="BF1081" i="82"/>
  <c r="BE1081" i="82"/>
  <c r="BC1081" i="82"/>
  <c r="BH1080" i="82"/>
  <c r="BG1080" i="82"/>
  <c r="BF1080" i="82"/>
  <c r="BE1080" i="82"/>
  <c r="BC1080" i="82"/>
  <c r="BH1079" i="82"/>
  <c r="BG1079" i="82"/>
  <c r="BF1079" i="82"/>
  <c r="BE1079" i="82"/>
  <c r="BC1079" i="82"/>
  <c r="BH1078" i="82"/>
  <c r="BG1078" i="82"/>
  <c r="BF1078" i="82"/>
  <c r="BE1078" i="82"/>
  <c r="BC1078" i="82"/>
  <c r="BH1077" i="82"/>
  <c r="BG1077" i="82"/>
  <c r="BF1077" i="82"/>
  <c r="BE1077" i="82"/>
  <c r="BC1077" i="82"/>
  <c r="BH1076" i="82"/>
  <c r="BG1076" i="82"/>
  <c r="BF1076" i="82"/>
  <c r="BE1076" i="82"/>
  <c r="BC1076" i="82"/>
  <c r="BH1075" i="82"/>
  <c r="BG1075" i="82"/>
  <c r="BF1075" i="82"/>
  <c r="BE1075" i="82"/>
  <c r="BC1075" i="82"/>
  <c r="BH1074" i="82"/>
  <c r="BG1074" i="82"/>
  <c r="BF1074" i="82"/>
  <c r="BE1074" i="82"/>
  <c r="BC1074" i="82"/>
  <c r="BH1073" i="82"/>
  <c r="BG1073" i="82"/>
  <c r="BF1073" i="82"/>
  <c r="BE1073" i="82"/>
  <c r="BC1073" i="82"/>
  <c r="BH1072" i="82"/>
  <c r="BG1072" i="82"/>
  <c r="BF1072" i="82"/>
  <c r="BE1072" i="82"/>
  <c r="BC1072" i="82"/>
  <c r="BH1071" i="82"/>
  <c r="BG1071" i="82"/>
  <c r="BF1071" i="82"/>
  <c r="BE1071" i="82"/>
  <c r="BC1071" i="82"/>
  <c r="BH1070" i="82"/>
  <c r="BG1070" i="82"/>
  <c r="BF1070" i="82"/>
  <c r="BE1070" i="82"/>
  <c r="BC1070" i="82"/>
  <c r="BH1069" i="82"/>
  <c r="BG1069" i="82"/>
  <c r="BF1069" i="82"/>
  <c r="BE1069" i="82"/>
  <c r="BC1069" i="82"/>
  <c r="BH1068" i="82"/>
  <c r="BG1068" i="82"/>
  <c r="BF1068" i="82"/>
  <c r="BE1068" i="82"/>
  <c r="BC1068" i="82"/>
  <c r="BH1067" i="82"/>
  <c r="BG1067" i="82"/>
  <c r="BF1067" i="82"/>
  <c r="BE1067" i="82"/>
  <c r="BC1067" i="82"/>
  <c r="BH1066" i="82"/>
  <c r="BG1066" i="82"/>
  <c r="BF1066" i="82"/>
  <c r="BE1066" i="82"/>
  <c r="BC1066" i="82"/>
  <c r="BH1065" i="82"/>
  <c r="BG1065" i="82"/>
  <c r="BF1065" i="82"/>
  <c r="BE1065" i="82"/>
  <c r="BC1065" i="82"/>
  <c r="BH1064" i="82"/>
  <c r="BG1064" i="82"/>
  <c r="BF1064" i="82"/>
  <c r="BE1064" i="82"/>
  <c r="BC1064" i="82"/>
  <c r="BH1063" i="82"/>
  <c r="BG1063" i="82"/>
  <c r="BF1063" i="82"/>
  <c r="BE1063" i="82"/>
  <c r="BC1063" i="82"/>
  <c r="BH1018" i="82"/>
  <c r="BG1018" i="82"/>
  <c r="BF1018" i="82"/>
  <c r="BE1018" i="82"/>
  <c r="BC1018" i="82"/>
  <c r="BH1017" i="82"/>
  <c r="BG1017" i="82"/>
  <c r="BF1017" i="82"/>
  <c r="BE1017" i="82"/>
  <c r="BC1017" i="82"/>
  <c r="BH1016" i="82"/>
  <c r="BG1016" i="82"/>
  <c r="BF1016" i="82"/>
  <c r="BE1016" i="82"/>
  <c r="BC1016" i="82"/>
  <c r="BH1015" i="82"/>
  <c r="BG1015" i="82"/>
  <c r="BF1015" i="82"/>
  <c r="BE1015" i="82"/>
  <c r="BC1015" i="82"/>
  <c r="BH1014" i="82"/>
  <c r="BG1014" i="82"/>
  <c r="BF1014" i="82"/>
  <c r="BE1014" i="82"/>
  <c r="BC1014" i="82"/>
  <c r="BH1013" i="82"/>
  <c r="BG1013" i="82"/>
  <c r="BF1013" i="82"/>
  <c r="BE1013" i="82"/>
  <c r="BC1013" i="82"/>
  <c r="BH1012" i="82"/>
  <c r="BG1012" i="82"/>
  <c r="BF1012" i="82"/>
  <c r="BE1012" i="82"/>
  <c r="BC1012" i="82"/>
  <c r="BH1010" i="82"/>
  <c r="BG1010" i="82"/>
  <c r="BF1010" i="82"/>
  <c r="BE1010" i="82"/>
  <c r="BC1010" i="82"/>
  <c r="BH1009" i="82"/>
  <c r="BG1009" i="82"/>
  <c r="BF1009" i="82"/>
  <c r="BE1009" i="82"/>
  <c r="BC1009" i="82"/>
  <c r="BH1008" i="82"/>
  <c r="BG1008" i="82"/>
  <c r="BF1008" i="82"/>
  <c r="BE1008" i="82"/>
  <c r="BC1008" i="82"/>
  <c r="BH1007" i="82"/>
  <c r="BG1007" i="82"/>
  <c r="BF1007" i="82"/>
  <c r="BE1007" i="82"/>
  <c r="BC1007" i="82"/>
  <c r="BH1006" i="82"/>
  <c r="BG1006" i="82"/>
  <c r="BF1006" i="82"/>
  <c r="BE1006" i="82"/>
  <c r="BC1006" i="82"/>
  <c r="BH1005" i="82"/>
  <c r="BG1005" i="82"/>
  <c r="BF1005" i="82"/>
  <c r="BE1005" i="82"/>
  <c r="BC1005" i="82"/>
  <c r="BH1004" i="82"/>
  <c r="BG1004" i="82"/>
  <c r="BF1004" i="82"/>
  <c r="BE1004" i="82"/>
  <c r="BC1004" i="82"/>
  <c r="BH1003" i="82"/>
  <c r="BG1003" i="82"/>
  <c r="BF1003" i="82"/>
  <c r="BE1003" i="82"/>
  <c r="BC1003" i="82"/>
  <c r="BH1002" i="82"/>
  <c r="BG1002" i="82"/>
  <c r="BF1002" i="82"/>
  <c r="BE1002" i="82"/>
  <c r="BC1002" i="82"/>
  <c r="BH1001" i="82"/>
  <c r="BG1001" i="82"/>
  <c r="BF1001" i="82"/>
  <c r="BE1001" i="82"/>
  <c r="BC1001" i="82"/>
  <c r="BH1000" i="82"/>
  <c r="BG1000" i="82"/>
  <c r="BF1000" i="82"/>
  <c r="BE1000" i="82"/>
  <c r="BC1000" i="82"/>
  <c r="BH999" i="82"/>
  <c r="BG999" i="82"/>
  <c r="BF999" i="82"/>
  <c r="BE999" i="82"/>
  <c r="BC999" i="82"/>
  <c r="BH998" i="82"/>
  <c r="BG998" i="82"/>
  <c r="BF998" i="82"/>
  <c r="BE998" i="82"/>
  <c r="BC998" i="82"/>
  <c r="BH997" i="82"/>
  <c r="BG997" i="82"/>
  <c r="BF997" i="82"/>
  <c r="BE997" i="82"/>
  <c r="BC997" i="82"/>
  <c r="BH996" i="82"/>
  <c r="BG996" i="82"/>
  <c r="BF996" i="82"/>
  <c r="BE996" i="82"/>
  <c r="BC996" i="82"/>
  <c r="BH995" i="82"/>
  <c r="BG995" i="82"/>
  <c r="BF995" i="82"/>
  <c r="BE995" i="82"/>
  <c r="BC995" i="82"/>
  <c r="BH994" i="82"/>
  <c r="BG994" i="82"/>
  <c r="BF994" i="82"/>
  <c r="BE994" i="82"/>
  <c r="BC994" i="82"/>
  <c r="BH993" i="82"/>
  <c r="BG993" i="82"/>
  <c r="BF993" i="82"/>
  <c r="BE993" i="82"/>
  <c r="BC993" i="82"/>
  <c r="BH992" i="82"/>
  <c r="BG992" i="82"/>
  <c r="BF992" i="82"/>
  <c r="BE992" i="82"/>
  <c r="BC992" i="82"/>
  <c r="BH991" i="82"/>
  <c r="BG991" i="82"/>
  <c r="BF991" i="82"/>
  <c r="BE991" i="82"/>
  <c r="BC991" i="82"/>
  <c r="BH990" i="82"/>
  <c r="BG990" i="82"/>
  <c r="BF990" i="82"/>
  <c r="BE990" i="82"/>
  <c r="BC990" i="82"/>
  <c r="BH989" i="82"/>
  <c r="BG989" i="82"/>
  <c r="BF989" i="82"/>
  <c r="BE989" i="82"/>
  <c r="BC989" i="82"/>
  <c r="BH988" i="82"/>
  <c r="BG988" i="82"/>
  <c r="BF988" i="82"/>
  <c r="BE988" i="82"/>
  <c r="BC988" i="82"/>
  <c r="BH987" i="82"/>
  <c r="BG987" i="82"/>
  <c r="BF987" i="82"/>
  <c r="BE987" i="82"/>
  <c r="BC987" i="82"/>
  <c r="BH986" i="82"/>
  <c r="BG986" i="82"/>
  <c r="BF986" i="82"/>
  <c r="BE986" i="82"/>
  <c r="BC986" i="82"/>
  <c r="BH985" i="82"/>
  <c r="BG985" i="82"/>
  <c r="BF985" i="82"/>
  <c r="BE985" i="82"/>
  <c r="BC985" i="82"/>
  <c r="BH984" i="82"/>
  <c r="BG984" i="82"/>
  <c r="BF984" i="82"/>
  <c r="BE984" i="82"/>
  <c r="BC984" i="82"/>
  <c r="BH983" i="82"/>
  <c r="BG983" i="82"/>
  <c r="BF983" i="82"/>
  <c r="BE983" i="82"/>
  <c r="BC983" i="82"/>
  <c r="BH982" i="82"/>
  <c r="BG982" i="82"/>
  <c r="BF982" i="82"/>
  <c r="BE982" i="82"/>
  <c r="BC982" i="82"/>
  <c r="BH981" i="82"/>
  <c r="BG981" i="82"/>
  <c r="BF981" i="82"/>
  <c r="BE981" i="82"/>
  <c r="BC981" i="82"/>
  <c r="BH980" i="82"/>
  <c r="BG980" i="82"/>
  <c r="BF980" i="82"/>
  <c r="BE980" i="82"/>
  <c r="BC980" i="82"/>
  <c r="BH979" i="82"/>
  <c r="BG979" i="82"/>
  <c r="BF979" i="82"/>
  <c r="BE979" i="82"/>
  <c r="BC979" i="82"/>
  <c r="BH976" i="82"/>
  <c r="BG976" i="82"/>
  <c r="BF976" i="82"/>
  <c r="BE976" i="82"/>
  <c r="BC976" i="82"/>
  <c r="BH975" i="82"/>
  <c r="BG975" i="82"/>
  <c r="BF975" i="82"/>
  <c r="BE975" i="82"/>
  <c r="BC975" i="82"/>
  <c r="BH974" i="82"/>
  <c r="BG974" i="82"/>
  <c r="BF974" i="82"/>
  <c r="BE974" i="82"/>
  <c r="BC974" i="82"/>
  <c r="BH973" i="82"/>
  <c r="BG973" i="82"/>
  <c r="BF973" i="82"/>
  <c r="BE973" i="82"/>
  <c r="BC973" i="82"/>
  <c r="BH972" i="82"/>
  <c r="BG972" i="82"/>
  <c r="BF972" i="82"/>
  <c r="BE972" i="82"/>
  <c r="BC972" i="82"/>
  <c r="BH971" i="82"/>
  <c r="BG971" i="82"/>
  <c r="BF971" i="82"/>
  <c r="BE971" i="82"/>
  <c r="BC971" i="82"/>
  <c r="BH970" i="82"/>
  <c r="BG970" i="82"/>
  <c r="BF970" i="82"/>
  <c r="BE970" i="82"/>
  <c r="BC970" i="82"/>
  <c r="BH968" i="82"/>
  <c r="BG968" i="82"/>
  <c r="BF968" i="82"/>
  <c r="BE968" i="82"/>
  <c r="BC968" i="82"/>
  <c r="BH967" i="82"/>
  <c r="BG967" i="82"/>
  <c r="BF967" i="82"/>
  <c r="BE967" i="82"/>
  <c r="BC967" i="82"/>
  <c r="BH966" i="82"/>
  <c r="BG966" i="82"/>
  <c r="BF966" i="82"/>
  <c r="BE966" i="82"/>
  <c r="BC966" i="82"/>
  <c r="BH965" i="82"/>
  <c r="BG965" i="82"/>
  <c r="BF965" i="82"/>
  <c r="BE965" i="82"/>
  <c r="BC965" i="82"/>
  <c r="BH964" i="82"/>
  <c r="BG964" i="82"/>
  <c r="BF964" i="82"/>
  <c r="BE964" i="82"/>
  <c r="BC964" i="82"/>
  <c r="BH963" i="82"/>
  <c r="BG963" i="82"/>
  <c r="BF963" i="82"/>
  <c r="BE963" i="82"/>
  <c r="BC963" i="82"/>
  <c r="BH962" i="82"/>
  <c r="BG962" i="82"/>
  <c r="BF962" i="82"/>
  <c r="BE962" i="82"/>
  <c r="BC962" i="82"/>
  <c r="BH961" i="82"/>
  <c r="BG961" i="82"/>
  <c r="BF961" i="82"/>
  <c r="BE961" i="82"/>
  <c r="BC961" i="82"/>
  <c r="BH960" i="82"/>
  <c r="BG960" i="82"/>
  <c r="BF960" i="82"/>
  <c r="BE960" i="82"/>
  <c r="BC960" i="82"/>
  <c r="BH959" i="82"/>
  <c r="BG959" i="82"/>
  <c r="BF959" i="82"/>
  <c r="BE959" i="82"/>
  <c r="BC959" i="82"/>
  <c r="BH958" i="82"/>
  <c r="BG958" i="82"/>
  <c r="BF958" i="82"/>
  <c r="BE958" i="82"/>
  <c r="BC958" i="82"/>
  <c r="BH957" i="82"/>
  <c r="BG957" i="82"/>
  <c r="BF957" i="82"/>
  <c r="BE957" i="82"/>
  <c r="BC957" i="82"/>
  <c r="BH956" i="82"/>
  <c r="BG956" i="82"/>
  <c r="BF956" i="82"/>
  <c r="BE956" i="82"/>
  <c r="BC956" i="82"/>
  <c r="BH955" i="82"/>
  <c r="BG955" i="82"/>
  <c r="BF955" i="82"/>
  <c r="BE955" i="82"/>
  <c r="BC955" i="82"/>
  <c r="BH954" i="82"/>
  <c r="BG954" i="82"/>
  <c r="BF954" i="82"/>
  <c r="BE954" i="82"/>
  <c r="BC954" i="82"/>
  <c r="BH953" i="82"/>
  <c r="BG953" i="82"/>
  <c r="BF953" i="82"/>
  <c r="BE953" i="82"/>
  <c r="BC953" i="82"/>
  <c r="BH952" i="82"/>
  <c r="BG952" i="82"/>
  <c r="BF952" i="82"/>
  <c r="BE952" i="82"/>
  <c r="BC952" i="82"/>
  <c r="BH951" i="82"/>
  <c r="BG951" i="82"/>
  <c r="BF951" i="82"/>
  <c r="BE951" i="82"/>
  <c r="BC951" i="82"/>
  <c r="BH950" i="82"/>
  <c r="BG950" i="82"/>
  <c r="BF950" i="82"/>
  <c r="BE950" i="82"/>
  <c r="BC950" i="82"/>
  <c r="BH949" i="82"/>
  <c r="BG949" i="82"/>
  <c r="BF949" i="82"/>
  <c r="BE949" i="82"/>
  <c r="BC949" i="82"/>
  <c r="BH948" i="82"/>
  <c r="BG948" i="82"/>
  <c r="BF948" i="82"/>
  <c r="BE948" i="82"/>
  <c r="BC948" i="82"/>
  <c r="BH947" i="82"/>
  <c r="BG947" i="82"/>
  <c r="BF947" i="82"/>
  <c r="BE947" i="82"/>
  <c r="BC947" i="82"/>
  <c r="BH946" i="82"/>
  <c r="BG946" i="82"/>
  <c r="BF946" i="82"/>
  <c r="BE946" i="82"/>
  <c r="BC946" i="82"/>
  <c r="BH945" i="82"/>
  <c r="BG945" i="82"/>
  <c r="BF945" i="82"/>
  <c r="BE945" i="82"/>
  <c r="BC945" i="82"/>
  <c r="BH944" i="82"/>
  <c r="BG944" i="82"/>
  <c r="BF944" i="82"/>
  <c r="BE944" i="82"/>
  <c r="BC944" i="82"/>
  <c r="BH943" i="82"/>
  <c r="BG943" i="82"/>
  <c r="BF943" i="82"/>
  <c r="BE943" i="82"/>
  <c r="BC943" i="82"/>
  <c r="BH942" i="82"/>
  <c r="BG942" i="82"/>
  <c r="BF942" i="82"/>
  <c r="BE942" i="82"/>
  <c r="BC942" i="82"/>
  <c r="BH941" i="82"/>
  <c r="BG941" i="82"/>
  <c r="BF941" i="82"/>
  <c r="BE941" i="82"/>
  <c r="BC941" i="82"/>
  <c r="BH940" i="82"/>
  <c r="BG940" i="82"/>
  <c r="BF940" i="82"/>
  <c r="BE940" i="82"/>
  <c r="BC940" i="82"/>
  <c r="BH939" i="82"/>
  <c r="BG939" i="82"/>
  <c r="BF939" i="82"/>
  <c r="BE939" i="82"/>
  <c r="BC939" i="82"/>
  <c r="BH938" i="82"/>
  <c r="BG938" i="82"/>
  <c r="BF938" i="82"/>
  <c r="BE938" i="82"/>
  <c r="BC938" i="82"/>
  <c r="BH937" i="82"/>
  <c r="BG937" i="82"/>
  <c r="BF937" i="82"/>
  <c r="BE937" i="82"/>
  <c r="BC937" i="82"/>
  <c r="BH934" i="82"/>
  <c r="BG934" i="82"/>
  <c r="BF934" i="82"/>
  <c r="BE934" i="82"/>
  <c r="BC934" i="82"/>
  <c r="BH933" i="82"/>
  <c r="BG933" i="82"/>
  <c r="BF933" i="82"/>
  <c r="BE933" i="82"/>
  <c r="BC933" i="82"/>
  <c r="BH932" i="82"/>
  <c r="BG932" i="82"/>
  <c r="BF932" i="82"/>
  <c r="BE932" i="82"/>
  <c r="BC932" i="82"/>
  <c r="BH931" i="82"/>
  <c r="BG931" i="82"/>
  <c r="BF931" i="82"/>
  <c r="BE931" i="82"/>
  <c r="BC931" i="82"/>
  <c r="BH930" i="82"/>
  <c r="BG930" i="82"/>
  <c r="BF930" i="82"/>
  <c r="BE930" i="82"/>
  <c r="BC930" i="82"/>
  <c r="BH929" i="82"/>
  <c r="BG929" i="82"/>
  <c r="BF929" i="82"/>
  <c r="BE929" i="82"/>
  <c r="BC929" i="82"/>
  <c r="BH928" i="82"/>
  <c r="BG928" i="82"/>
  <c r="BF928" i="82"/>
  <c r="BE928" i="82"/>
  <c r="BC928" i="82"/>
  <c r="BH926" i="82"/>
  <c r="BG926" i="82"/>
  <c r="BF926" i="82"/>
  <c r="BE926" i="82"/>
  <c r="BC926" i="82"/>
  <c r="BH925" i="82"/>
  <c r="BG925" i="82"/>
  <c r="BF925" i="82"/>
  <c r="BE925" i="82"/>
  <c r="BC925" i="82"/>
  <c r="BH924" i="82"/>
  <c r="BG924" i="82"/>
  <c r="BF924" i="82"/>
  <c r="BE924" i="82"/>
  <c r="BC924" i="82"/>
  <c r="BH923" i="82"/>
  <c r="BG923" i="82"/>
  <c r="BF923" i="82"/>
  <c r="BE923" i="82"/>
  <c r="BC923" i="82"/>
  <c r="BH922" i="82"/>
  <c r="BG922" i="82"/>
  <c r="BF922" i="82"/>
  <c r="BE922" i="82"/>
  <c r="BC922" i="82"/>
  <c r="BH921" i="82"/>
  <c r="BG921" i="82"/>
  <c r="BF921" i="82"/>
  <c r="BE921" i="82"/>
  <c r="BC921" i="82"/>
  <c r="BH920" i="82"/>
  <c r="BG920" i="82"/>
  <c r="BF920" i="82"/>
  <c r="BE920" i="82"/>
  <c r="BC920" i="82"/>
  <c r="BH919" i="82"/>
  <c r="BG919" i="82"/>
  <c r="BF919" i="82"/>
  <c r="BE919" i="82"/>
  <c r="BC919" i="82"/>
  <c r="BH918" i="82"/>
  <c r="BG918" i="82"/>
  <c r="BF918" i="82"/>
  <c r="BE918" i="82"/>
  <c r="BC918" i="82"/>
  <c r="BH917" i="82"/>
  <c r="BG917" i="82"/>
  <c r="BF917" i="82"/>
  <c r="BE917" i="82"/>
  <c r="BC917" i="82"/>
  <c r="BH916" i="82"/>
  <c r="BG916" i="82"/>
  <c r="BF916" i="82"/>
  <c r="BE916" i="82"/>
  <c r="BC916" i="82"/>
  <c r="BH915" i="82"/>
  <c r="BG915" i="82"/>
  <c r="BF915" i="82"/>
  <c r="BE915" i="82"/>
  <c r="BC915" i="82"/>
  <c r="BH914" i="82"/>
  <c r="BG914" i="82"/>
  <c r="BF914" i="82"/>
  <c r="BE914" i="82"/>
  <c r="BC914" i="82"/>
  <c r="BH913" i="82"/>
  <c r="BG913" i="82"/>
  <c r="BF913" i="82"/>
  <c r="BE913" i="82"/>
  <c r="BC913" i="82"/>
  <c r="BH912" i="82"/>
  <c r="BG912" i="82"/>
  <c r="BF912" i="82"/>
  <c r="BE912" i="82"/>
  <c r="BC912" i="82"/>
  <c r="BH911" i="82"/>
  <c r="BG911" i="82"/>
  <c r="BF911" i="82"/>
  <c r="BE911" i="82"/>
  <c r="BC911" i="82"/>
  <c r="BH910" i="82"/>
  <c r="BG910" i="82"/>
  <c r="BF910" i="82"/>
  <c r="BE910" i="82"/>
  <c r="BC910" i="82"/>
  <c r="BH909" i="82"/>
  <c r="BG909" i="82"/>
  <c r="BF909" i="82"/>
  <c r="BE909" i="82"/>
  <c r="BC909" i="82"/>
  <c r="BH908" i="82"/>
  <c r="BG908" i="82"/>
  <c r="BF908" i="82"/>
  <c r="BE908" i="82"/>
  <c r="BC908" i="82"/>
  <c r="BH907" i="82"/>
  <c r="BG907" i="82"/>
  <c r="BF907" i="82"/>
  <c r="BE907" i="82"/>
  <c r="BC907" i="82"/>
  <c r="BH906" i="82"/>
  <c r="BG906" i="82"/>
  <c r="BF906" i="82"/>
  <c r="BE906" i="82"/>
  <c r="BC906" i="82"/>
  <c r="BH905" i="82"/>
  <c r="BG905" i="82"/>
  <c r="BF905" i="82"/>
  <c r="BE905" i="82"/>
  <c r="BC905" i="82"/>
  <c r="BH904" i="82"/>
  <c r="BG904" i="82"/>
  <c r="BF904" i="82"/>
  <c r="BE904" i="82"/>
  <c r="BC904" i="82"/>
  <c r="BH903" i="82"/>
  <c r="BG903" i="82"/>
  <c r="BF903" i="82"/>
  <c r="BE903" i="82"/>
  <c r="BC903" i="82"/>
  <c r="BH902" i="82"/>
  <c r="BG902" i="82"/>
  <c r="BF902" i="82"/>
  <c r="BE902" i="82"/>
  <c r="BC902" i="82"/>
  <c r="BH901" i="82"/>
  <c r="BG901" i="82"/>
  <c r="BF901" i="82"/>
  <c r="BE901" i="82"/>
  <c r="BC901" i="82"/>
  <c r="BH900" i="82"/>
  <c r="BG900" i="82"/>
  <c r="BF900" i="82"/>
  <c r="BE900" i="82"/>
  <c r="BC900" i="82"/>
  <c r="BH899" i="82"/>
  <c r="BG899" i="82"/>
  <c r="BF899" i="82"/>
  <c r="BE899" i="82"/>
  <c r="BC899" i="82"/>
  <c r="BH898" i="82"/>
  <c r="BG898" i="82"/>
  <c r="BF898" i="82"/>
  <c r="BE898" i="82"/>
  <c r="BC898" i="82"/>
  <c r="BH897" i="82"/>
  <c r="BG897" i="82"/>
  <c r="BF897" i="82"/>
  <c r="BE897" i="82"/>
  <c r="BC897" i="82"/>
  <c r="BH896" i="82"/>
  <c r="BG896" i="82"/>
  <c r="BF896" i="82"/>
  <c r="BE896" i="82"/>
  <c r="BC896" i="82"/>
  <c r="BH895" i="82"/>
  <c r="BG895" i="82"/>
  <c r="BF895" i="82"/>
  <c r="BE895" i="82"/>
  <c r="BC895" i="82"/>
  <c r="BH892" i="82"/>
  <c r="BG892" i="82"/>
  <c r="BF892" i="82"/>
  <c r="BE892" i="82"/>
  <c r="BC892" i="82"/>
  <c r="BH891" i="82"/>
  <c r="BG891" i="82"/>
  <c r="BF891" i="82"/>
  <c r="BE891" i="82"/>
  <c r="BC891" i="82"/>
  <c r="BH890" i="82"/>
  <c r="BG890" i="82"/>
  <c r="BF890" i="82"/>
  <c r="BE890" i="82"/>
  <c r="BC890" i="82"/>
  <c r="BH889" i="82"/>
  <c r="BG889" i="82"/>
  <c r="BF889" i="82"/>
  <c r="BE889" i="82"/>
  <c r="BC889" i="82"/>
  <c r="BH888" i="82"/>
  <c r="BG888" i="82"/>
  <c r="BF888" i="82"/>
  <c r="BE888" i="82"/>
  <c r="BC888" i="82"/>
  <c r="BH887" i="82"/>
  <c r="BG887" i="82"/>
  <c r="BF887" i="82"/>
  <c r="BE887" i="82"/>
  <c r="BC887" i="82"/>
  <c r="BH886" i="82"/>
  <c r="BG886" i="82"/>
  <c r="BF886" i="82"/>
  <c r="BE886" i="82"/>
  <c r="BC886" i="82"/>
  <c r="BH884" i="82"/>
  <c r="BG884" i="82"/>
  <c r="BF884" i="82"/>
  <c r="BE884" i="82"/>
  <c r="BC884" i="82"/>
  <c r="BH883" i="82"/>
  <c r="BG883" i="82"/>
  <c r="BF883" i="82"/>
  <c r="BE883" i="82"/>
  <c r="BC883" i="82"/>
  <c r="BH882" i="82"/>
  <c r="BG882" i="82"/>
  <c r="BF882" i="82"/>
  <c r="BE882" i="82"/>
  <c r="BC882" i="82"/>
  <c r="BH881" i="82"/>
  <c r="BG881" i="82"/>
  <c r="BF881" i="82"/>
  <c r="BE881" i="82"/>
  <c r="BC881" i="82"/>
  <c r="BH880" i="82"/>
  <c r="BG880" i="82"/>
  <c r="BF880" i="82"/>
  <c r="BE880" i="82"/>
  <c r="BC880" i="82"/>
  <c r="BH879" i="82"/>
  <c r="BG879" i="82"/>
  <c r="BF879" i="82"/>
  <c r="BE879" i="82"/>
  <c r="BC879" i="82"/>
  <c r="BH878" i="82"/>
  <c r="BG878" i="82"/>
  <c r="BF878" i="82"/>
  <c r="BE878" i="82"/>
  <c r="BC878" i="82"/>
  <c r="BH877" i="82"/>
  <c r="BG877" i="82"/>
  <c r="BF877" i="82"/>
  <c r="BE877" i="82"/>
  <c r="BC877" i="82"/>
  <c r="BH876" i="82"/>
  <c r="BG876" i="82"/>
  <c r="BF876" i="82"/>
  <c r="BE876" i="82"/>
  <c r="BC876" i="82"/>
  <c r="BH875" i="82"/>
  <c r="BG875" i="82"/>
  <c r="BF875" i="82"/>
  <c r="BE875" i="82"/>
  <c r="BC875" i="82"/>
  <c r="BH874" i="82"/>
  <c r="BG874" i="82"/>
  <c r="BF874" i="82"/>
  <c r="BE874" i="82"/>
  <c r="BC874" i="82"/>
  <c r="BH873" i="82"/>
  <c r="BG873" i="82"/>
  <c r="BF873" i="82"/>
  <c r="BE873" i="82"/>
  <c r="BC873" i="82"/>
  <c r="BH872" i="82"/>
  <c r="BG872" i="82"/>
  <c r="BF872" i="82"/>
  <c r="BE872" i="82"/>
  <c r="BC872" i="82"/>
  <c r="BH871" i="82"/>
  <c r="BG871" i="82"/>
  <c r="BF871" i="82"/>
  <c r="BE871" i="82"/>
  <c r="BC871" i="82"/>
  <c r="BH870" i="82"/>
  <c r="BG870" i="82"/>
  <c r="BF870" i="82"/>
  <c r="BE870" i="82"/>
  <c r="BC870" i="82"/>
  <c r="BH869" i="82"/>
  <c r="BG869" i="82"/>
  <c r="BF869" i="82"/>
  <c r="BE869" i="82"/>
  <c r="BC869" i="82"/>
  <c r="BH868" i="82"/>
  <c r="BG868" i="82"/>
  <c r="BF868" i="82"/>
  <c r="BE868" i="82"/>
  <c r="BC868" i="82"/>
  <c r="BH867" i="82"/>
  <c r="BG867" i="82"/>
  <c r="BF867" i="82"/>
  <c r="BE867" i="82"/>
  <c r="BC867" i="82"/>
  <c r="BH866" i="82"/>
  <c r="BG866" i="82"/>
  <c r="BF866" i="82"/>
  <c r="BE866" i="82"/>
  <c r="BC866" i="82"/>
  <c r="BH865" i="82"/>
  <c r="BG865" i="82"/>
  <c r="BF865" i="82"/>
  <c r="BE865" i="82"/>
  <c r="BC865" i="82"/>
  <c r="BH864" i="82"/>
  <c r="BG864" i="82"/>
  <c r="BF864" i="82"/>
  <c r="BE864" i="82"/>
  <c r="BC864" i="82"/>
  <c r="BH863" i="82"/>
  <c r="BG863" i="82"/>
  <c r="BF863" i="82"/>
  <c r="BE863" i="82"/>
  <c r="BC863" i="82"/>
  <c r="BH862" i="82"/>
  <c r="BG862" i="82"/>
  <c r="BF862" i="82"/>
  <c r="BE862" i="82"/>
  <c r="BC862" i="82"/>
  <c r="BH861" i="82"/>
  <c r="BG861" i="82"/>
  <c r="BF861" i="82"/>
  <c r="BE861" i="82"/>
  <c r="BC861" i="82"/>
  <c r="BH860" i="82"/>
  <c r="BG860" i="82"/>
  <c r="BF860" i="82"/>
  <c r="BE860" i="82"/>
  <c r="BC860" i="82"/>
  <c r="BH859" i="82"/>
  <c r="BG859" i="82"/>
  <c r="BF859" i="82"/>
  <c r="BE859" i="82"/>
  <c r="BC859" i="82"/>
  <c r="BH858" i="82"/>
  <c r="BG858" i="82"/>
  <c r="BF858" i="82"/>
  <c r="BE858" i="82"/>
  <c r="BC858" i="82"/>
  <c r="BH857" i="82"/>
  <c r="BG857" i="82"/>
  <c r="BF857" i="82"/>
  <c r="BE857" i="82"/>
  <c r="BC857" i="82"/>
  <c r="BH856" i="82"/>
  <c r="BG856" i="82"/>
  <c r="BF856" i="82"/>
  <c r="BE856" i="82"/>
  <c r="BC856" i="82"/>
  <c r="BH855" i="82"/>
  <c r="BG855" i="82"/>
  <c r="BF855" i="82"/>
  <c r="BE855" i="82"/>
  <c r="BC855" i="82"/>
  <c r="BH854" i="82"/>
  <c r="BG854" i="82"/>
  <c r="BF854" i="82"/>
  <c r="BE854" i="82"/>
  <c r="BC854" i="82"/>
  <c r="BH853" i="82"/>
  <c r="BG853" i="82"/>
  <c r="BF853" i="82"/>
  <c r="BE853" i="82"/>
  <c r="BC853" i="82"/>
  <c r="BH808" i="82"/>
  <c r="BG808" i="82"/>
  <c r="BF808" i="82"/>
  <c r="BE808" i="82"/>
  <c r="BC808" i="82"/>
  <c r="BH807" i="82"/>
  <c r="BG807" i="82"/>
  <c r="BF807" i="82"/>
  <c r="BE807" i="82"/>
  <c r="BC807" i="82"/>
  <c r="BH806" i="82"/>
  <c r="BG806" i="82"/>
  <c r="BF806" i="82"/>
  <c r="BE806" i="82"/>
  <c r="BC806" i="82"/>
  <c r="BH805" i="82"/>
  <c r="BG805" i="82"/>
  <c r="BF805" i="82"/>
  <c r="BE805" i="82"/>
  <c r="BC805" i="82"/>
  <c r="BH804" i="82"/>
  <c r="BG804" i="82"/>
  <c r="BF804" i="82"/>
  <c r="BE804" i="82"/>
  <c r="BC804" i="82"/>
  <c r="BH803" i="82"/>
  <c r="BG803" i="82"/>
  <c r="BF803" i="82"/>
  <c r="BE803" i="82"/>
  <c r="BC803" i="82"/>
  <c r="BH802" i="82"/>
  <c r="BG802" i="82"/>
  <c r="BF802" i="82"/>
  <c r="BE802" i="82"/>
  <c r="BC802" i="82"/>
  <c r="BH800" i="82"/>
  <c r="BG800" i="82"/>
  <c r="BF800" i="82"/>
  <c r="BE800" i="82"/>
  <c r="BC800" i="82"/>
  <c r="BH799" i="82"/>
  <c r="BG799" i="82"/>
  <c r="BF799" i="82"/>
  <c r="BE799" i="82"/>
  <c r="BC799" i="82"/>
  <c r="BH798" i="82"/>
  <c r="BG798" i="82"/>
  <c r="BF798" i="82"/>
  <c r="BE798" i="82"/>
  <c r="BC798" i="82"/>
  <c r="BH797" i="82"/>
  <c r="BG797" i="82"/>
  <c r="BF797" i="82"/>
  <c r="BE797" i="82"/>
  <c r="BC797" i="82"/>
  <c r="BH796" i="82"/>
  <c r="BG796" i="82"/>
  <c r="BF796" i="82"/>
  <c r="BE796" i="82"/>
  <c r="BC796" i="82"/>
  <c r="BH795" i="82"/>
  <c r="BG795" i="82"/>
  <c r="BF795" i="82"/>
  <c r="BE795" i="82"/>
  <c r="BC795" i="82"/>
  <c r="BH794" i="82"/>
  <c r="BG794" i="82"/>
  <c r="BF794" i="82"/>
  <c r="BE794" i="82"/>
  <c r="BC794" i="82"/>
  <c r="BH793" i="82"/>
  <c r="BG793" i="82"/>
  <c r="BF793" i="82"/>
  <c r="BE793" i="82"/>
  <c r="BC793" i="82"/>
  <c r="BH792" i="82"/>
  <c r="BG792" i="82"/>
  <c r="BF792" i="82"/>
  <c r="BE792" i="82"/>
  <c r="BC792" i="82"/>
  <c r="BH791" i="82"/>
  <c r="BG791" i="82"/>
  <c r="BF791" i="82"/>
  <c r="BE791" i="82"/>
  <c r="BC791" i="82"/>
  <c r="BH790" i="82"/>
  <c r="BG790" i="82"/>
  <c r="BF790" i="82"/>
  <c r="BE790" i="82"/>
  <c r="BC790" i="82"/>
  <c r="BH789" i="82"/>
  <c r="BG789" i="82"/>
  <c r="BF789" i="82"/>
  <c r="BE789" i="82"/>
  <c r="BC789" i="82"/>
  <c r="BH788" i="82"/>
  <c r="BG788" i="82"/>
  <c r="BF788" i="82"/>
  <c r="BE788" i="82"/>
  <c r="BC788" i="82"/>
  <c r="BH787" i="82"/>
  <c r="BG787" i="82"/>
  <c r="BF787" i="82"/>
  <c r="BE787" i="82"/>
  <c r="BC787" i="82"/>
  <c r="BH786" i="82"/>
  <c r="BG786" i="82"/>
  <c r="BF786" i="82"/>
  <c r="BE786" i="82"/>
  <c r="BC786" i="82"/>
  <c r="BH785" i="82"/>
  <c r="BG785" i="82"/>
  <c r="BF785" i="82"/>
  <c r="BE785" i="82"/>
  <c r="BC785" i="82"/>
  <c r="BH784" i="82"/>
  <c r="BG784" i="82"/>
  <c r="BF784" i="82"/>
  <c r="BE784" i="82"/>
  <c r="BC784" i="82"/>
  <c r="BH783" i="82"/>
  <c r="BG783" i="82"/>
  <c r="BF783" i="82"/>
  <c r="BE783" i="82"/>
  <c r="BC783" i="82"/>
  <c r="BH782" i="82"/>
  <c r="BG782" i="82"/>
  <c r="BF782" i="82"/>
  <c r="BE782" i="82"/>
  <c r="BC782" i="82"/>
  <c r="BH781" i="82"/>
  <c r="BG781" i="82"/>
  <c r="BF781" i="82"/>
  <c r="BE781" i="82"/>
  <c r="BC781" i="82"/>
  <c r="BH780" i="82"/>
  <c r="BG780" i="82"/>
  <c r="BF780" i="82"/>
  <c r="BE780" i="82"/>
  <c r="BC780" i="82"/>
  <c r="BH779" i="82"/>
  <c r="BG779" i="82"/>
  <c r="BF779" i="82"/>
  <c r="BE779" i="82"/>
  <c r="BC779" i="82"/>
  <c r="BH778" i="82"/>
  <c r="BG778" i="82"/>
  <c r="BF778" i="82"/>
  <c r="BE778" i="82"/>
  <c r="BC778" i="82"/>
  <c r="BH777" i="82"/>
  <c r="BG777" i="82"/>
  <c r="BF777" i="82"/>
  <c r="BE777" i="82"/>
  <c r="BC777" i="82"/>
  <c r="BH776" i="82"/>
  <c r="BG776" i="82"/>
  <c r="BF776" i="82"/>
  <c r="BE776" i="82"/>
  <c r="BC776" i="82"/>
  <c r="BH775" i="82"/>
  <c r="BG775" i="82"/>
  <c r="BF775" i="82"/>
  <c r="BE775" i="82"/>
  <c r="BC775" i="82"/>
  <c r="BH774" i="82"/>
  <c r="BG774" i="82"/>
  <c r="BF774" i="82"/>
  <c r="BE774" i="82"/>
  <c r="BC774" i="82"/>
  <c r="BH773" i="82"/>
  <c r="BG773" i="82"/>
  <c r="BF773" i="82"/>
  <c r="BE773" i="82"/>
  <c r="BC773" i="82"/>
  <c r="BH772" i="82"/>
  <c r="BG772" i="82"/>
  <c r="BF772" i="82"/>
  <c r="BE772" i="82"/>
  <c r="BC772" i="82"/>
  <c r="BH771" i="82"/>
  <c r="BG771" i="82"/>
  <c r="BF771" i="82"/>
  <c r="BE771" i="82"/>
  <c r="BC771" i="82"/>
  <c r="BH770" i="82"/>
  <c r="BG770" i="82"/>
  <c r="BF770" i="82"/>
  <c r="BE770" i="82"/>
  <c r="BC770" i="82"/>
  <c r="BH769" i="82"/>
  <c r="BG769" i="82"/>
  <c r="BF769" i="82"/>
  <c r="BE769" i="82"/>
  <c r="BC769" i="82"/>
  <c r="BH766" i="82"/>
  <c r="BG766" i="82"/>
  <c r="BF766" i="82"/>
  <c r="BE766" i="82"/>
  <c r="BC766" i="82"/>
  <c r="BH765" i="82"/>
  <c r="BG765" i="82"/>
  <c r="BF765" i="82"/>
  <c r="BE765" i="82"/>
  <c r="BC765" i="82"/>
  <c r="BH764" i="82"/>
  <c r="BG764" i="82"/>
  <c r="BF764" i="82"/>
  <c r="BE764" i="82"/>
  <c r="BC764" i="82"/>
  <c r="BH763" i="82"/>
  <c r="BG763" i="82"/>
  <c r="BF763" i="82"/>
  <c r="BE763" i="82"/>
  <c r="BC763" i="82"/>
  <c r="BH762" i="82"/>
  <c r="BG762" i="82"/>
  <c r="BF762" i="82"/>
  <c r="BE762" i="82"/>
  <c r="BC762" i="82"/>
  <c r="BH761" i="82"/>
  <c r="BG761" i="82"/>
  <c r="BF761" i="82"/>
  <c r="BE761" i="82"/>
  <c r="BC761" i="82"/>
  <c r="BH760" i="82"/>
  <c r="BG760" i="82"/>
  <c r="BF760" i="82"/>
  <c r="BE760" i="82"/>
  <c r="BC760" i="82"/>
  <c r="BH758" i="82"/>
  <c r="BG758" i="82"/>
  <c r="BF758" i="82"/>
  <c r="BE758" i="82"/>
  <c r="BC758" i="82"/>
  <c r="BH757" i="82"/>
  <c r="BG757" i="82"/>
  <c r="BF757" i="82"/>
  <c r="BE757" i="82"/>
  <c r="BC757" i="82"/>
  <c r="BH756" i="82"/>
  <c r="BG756" i="82"/>
  <c r="BF756" i="82"/>
  <c r="BE756" i="82"/>
  <c r="BC756" i="82"/>
  <c r="BH755" i="82"/>
  <c r="BG755" i="82"/>
  <c r="BF755" i="82"/>
  <c r="BE755" i="82"/>
  <c r="BC755" i="82"/>
  <c r="BH754" i="82"/>
  <c r="BG754" i="82"/>
  <c r="BF754" i="82"/>
  <c r="BE754" i="82"/>
  <c r="BC754" i="82"/>
  <c r="BH753" i="82"/>
  <c r="BG753" i="82"/>
  <c r="BF753" i="82"/>
  <c r="BE753" i="82"/>
  <c r="BC753" i="82"/>
  <c r="BH752" i="82"/>
  <c r="BG752" i="82"/>
  <c r="BF752" i="82"/>
  <c r="BE752" i="82"/>
  <c r="BC752" i="82"/>
  <c r="BH751" i="82"/>
  <c r="BG751" i="82"/>
  <c r="BF751" i="82"/>
  <c r="BE751" i="82"/>
  <c r="BC751" i="82"/>
  <c r="BH750" i="82"/>
  <c r="BG750" i="82"/>
  <c r="BF750" i="82"/>
  <c r="BE750" i="82"/>
  <c r="BC750" i="82"/>
  <c r="BH749" i="82"/>
  <c r="BG749" i="82"/>
  <c r="BF749" i="82"/>
  <c r="BE749" i="82"/>
  <c r="BC749" i="82"/>
  <c r="BH748" i="82"/>
  <c r="BG748" i="82"/>
  <c r="BF748" i="82"/>
  <c r="BE748" i="82"/>
  <c r="BC748" i="82"/>
  <c r="BH747" i="82"/>
  <c r="BG747" i="82"/>
  <c r="BF747" i="82"/>
  <c r="BE747" i="82"/>
  <c r="BC747" i="82"/>
  <c r="BH746" i="82"/>
  <c r="BG746" i="82"/>
  <c r="BF746" i="82"/>
  <c r="BE746" i="82"/>
  <c r="BC746" i="82"/>
  <c r="BH745" i="82"/>
  <c r="BG745" i="82"/>
  <c r="BF745" i="82"/>
  <c r="BE745" i="82"/>
  <c r="BC745" i="82"/>
  <c r="BH744" i="82"/>
  <c r="BG744" i="82"/>
  <c r="BF744" i="82"/>
  <c r="BE744" i="82"/>
  <c r="BC744" i="82"/>
  <c r="BH743" i="82"/>
  <c r="BG743" i="82"/>
  <c r="BF743" i="82"/>
  <c r="BE743" i="82"/>
  <c r="BC743" i="82"/>
  <c r="BH742" i="82"/>
  <c r="BG742" i="82"/>
  <c r="BF742" i="82"/>
  <c r="BE742" i="82"/>
  <c r="BC742" i="82"/>
  <c r="BH741" i="82"/>
  <c r="BG741" i="82"/>
  <c r="BF741" i="82"/>
  <c r="BE741" i="82"/>
  <c r="BC741" i="82"/>
  <c r="BH740" i="82"/>
  <c r="BG740" i="82"/>
  <c r="BF740" i="82"/>
  <c r="BE740" i="82"/>
  <c r="BC740" i="82"/>
  <c r="BH739" i="82"/>
  <c r="BG739" i="82"/>
  <c r="BF739" i="82"/>
  <c r="BE739" i="82"/>
  <c r="BC739" i="82"/>
  <c r="BH738" i="82"/>
  <c r="BG738" i="82"/>
  <c r="BF738" i="82"/>
  <c r="BE738" i="82"/>
  <c r="BC738" i="82"/>
  <c r="BH737" i="82"/>
  <c r="BG737" i="82"/>
  <c r="BF737" i="82"/>
  <c r="BE737" i="82"/>
  <c r="BC737" i="82"/>
  <c r="BH736" i="82"/>
  <c r="BG736" i="82"/>
  <c r="BF736" i="82"/>
  <c r="BE736" i="82"/>
  <c r="BC736" i="82"/>
  <c r="BH735" i="82"/>
  <c r="BG735" i="82"/>
  <c r="BF735" i="82"/>
  <c r="BE735" i="82"/>
  <c r="BC735" i="82"/>
  <c r="BH734" i="82"/>
  <c r="BG734" i="82"/>
  <c r="BF734" i="82"/>
  <c r="BE734" i="82"/>
  <c r="BC734" i="82"/>
  <c r="BH733" i="82"/>
  <c r="BG733" i="82"/>
  <c r="BF733" i="82"/>
  <c r="BE733" i="82"/>
  <c r="BC733" i="82"/>
  <c r="BH732" i="82"/>
  <c r="BG732" i="82"/>
  <c r="BF732" i="82"/>
  <c r="BE732" i="82"/>
  <c r="BC732" i="82"/>
  <c r="BH731" i="82"/>
  <c r="BG731" i="82"/>
  <c r="BF731" i="82"/>
  <c r="BE731" i="82"/>
  <c r="BC731" i="82"/>
  <c r="BH730" i="82"/>
  <c r="BG730" i="82"/>
  <c r="BF730" i="82"/>
  <c r="BE730" i="82"/>
  <c r="BC730" i="82"/>
  <c r="BH729" i="82"/>
  <c r="BG729" i="82"/>
  <c r="BF729" i="82"/>
  <c r="BE729" i="82"/>
  <c r="BC729" i="82"/>
  <c r="BH728" i="82"/>
  <c r="BG728" i="82"/>
  <c r="BF728" i="82"/>
  <c r="BE728" i="82"/>
  <c r="BC728" i="82"/>
  <c r="BH727" i="82"/>
  <c r="BG727" i="82"/>
  <c r="BF727" i="82"/>
  <c r="BE727" i="82"/>
  <c r="BC727" i="82"/>
  <c r="BH724" i="82"/>
  <c r="BG724" i="82"/>
  <c r="BF724" i="82"/>
  <c r="BE724" i="82"/>
  <c r="BC724" i="82"/>
  <c r="BH723" i="82"/>
  <c r="BG723" i="82"/>
  <c r="BF723" i="82"/>
  <c r="BE723" i="82"/>
  <c r="BC723" i="82"/>
  <c r="BH722" i="82"/>
  <c r="BG722" i="82"/>
  <c r="BF722" i="82"/>
  <c r="BE722" i="82"/>
  <c r="BC722" i="82"/>
  <c r="BH721" i="82"/>
  <c r="BG721" i="82"/>
  <c r="BF721" i="82"/>
  <c r="BE721" i="82"/>
  <c r="BC721" i="82"/>
  <c r="BH720" i="82"/>
  <c r="BG720" i="82"/>
  <c r="BF720" i="82"/>
  <c r="BE720" i="82"/>
  <c r="BC720" i="82"/>
  <c r="BH719" i="82"/>
  <c r="BG719" i="82"/>
  <c r="BF719" i="82"/>
  <c r="BE719" i="82"/>
  <c r="BC719" i="82"/>
  <c r="BH718" i="82"/>
  <c r="BG718" i="82"/>
  <c r="BF718" i="82"/>
  <c r="BE718" i="82"/>
  <c r="BC718" i="82"/>
  <c r="BH716" i="82"/>
  <c r="BG716" i="82"/>
  <c r="BF716" i="82"/>
  <c r="BE716" i="82"/>
  <c r="BC716" i="82"/>
  <c r="BH715" i="82"/>
  <c r="BG715" i="82"/>
  <c r="BF715" i="82"/>
  <c r="BE715" i="82"/>
  <c r="BC715" i="82"/>
  <c r="BH714" i="82"/>
  <c r="BG714" i="82"/>
  <c r="BF714" i="82"/>
  <c r="BE714" i="82"/>
  <c r="BC714" i="82"/>
  <c r="BH713" i="82"/>
  <c r="BG713" i="82"/>
  <c r="BF713" i="82"/>
  <c r="BE713" i="82"/>
  <c r="BC713" i="82"/>
  <c r="BH712" i="82"/>
  <c r="BG712" i="82"/>
  <c r="BF712" i="82"/>
  <c r="BE712" i="82"/>
  <c r="BC712" i="82"/>
  <c r="BH711" i="82"/>
  <c r="BG711" i="82"/>
  <c r="BF711" i="82"/>
  <c r="BE711" i="82"/>
  <c r="BC711" i="82"/>
  <c r="BH710" i="82"/>
  <c r="BG710" i="82"/>
  <c r="BF710" i="82"/>
  <c r="BE710" i="82"/>
  <c r="BC710" i="82"/>
  <c r="BH709" i="82"/>
  <c r="BG709" i="82"/>
  <c r="BF709" i="82"/>
  <c r="BE709" i="82"/>
  <c r="BC709" i="82"/>
  <c r="BH708" i="82"/>
  <c r="BG708" i="82"/>
  <c r="BF708" i="82"/>
  <c r="BE708" i="82"/>
  <c r="BC708" i="82"/>
  <c r="BH707" i="82"/>
  <c r="BG707" i="82"/>
  <c r="BF707" i="82"/>
  <c r="BE707" i="82"/>
  <c r="BC707" i="82"/>
  <c r="BH706" i="82"/>
  <c r="BG706" i="82"/>
  <c r="BF706" i="82"/>
  <c r="BE706" i="82"/>
  <c r="BC706" i="82"/>
  <c r="BH705" i="82"/>
  <c r="BG705" i="82"/>
  <c r="BF705" i="82"/>
  <c r="BE705" i="82"/>
  <c r="BC705" i="82"/>
  <c r="BH704" i="82"/>
  <c r="BG704" i="82"/>
  <c r="BF704" i="82"/>
  <c r="BE704" i="82"/>
  <c r="BC704" i="82"/>
  <c r="BH703" i="82"/>
  <c r="BG703" i="82"/>
  <c r="BF703" i="82"/>
  <c r="BE703" i="82"/>
  <c r="BC703" i="82"/>
  <c r="BH702" i="82"/>
  <c r="BG702" i="82"/>
  <c r="BF702" i="82"/>
  <c r="BE702" i="82"/>
  <c r="BC702" i="82"/>
  <c r="BH701" i="82"/>
  <c r="BG701" i="82"/>
  <c r="BF701" i="82"/>
  <c r="BE701" i="82"/>
  <c r="BC701" i="82"/>
  <c r="BH700" i="82"/>
  <c r="BG700" i="82"/>
  <c r="BF700" i="82"/>
  <c r="BE700" i="82"/>
  <c r="BC700" i="82"/>
  <c r="BH699" i="82"/>
  <c r="BG699" i="82"/>
  <c r="BF699" i="82"/>
  <c r="BE699" i="82"/>
  <c r="BC699" i="82"/>
  <c r="BH698" i="82"/>
  <c r="BG698" i="82"/>
  <c r="BF698" i="82"/>
  <c r="BE698" i="82"/>
  <c r="BC698" i="82"/>
  <c r="BH697" i="82"/>
  <c r="BG697" i="82"/>
  <c r="BF697" i="82"/>
  <c r="BE697" i="82"/>
  <c r="BC697" i="82"/>
  <c r="BH696" i="82"/>
  <c r="BG696" i="82"/>
  <c r="BF696" i="82"/>
  <c r="BE696" i="82"/>
  <c r="BC696" i="82"/>
  <c r="BH695" i="82"/>
  <c r="BG695" i="82"/>
  <c r="BF695" i="82"/>
  <c r="BE695" i="82"/>
  <c r="BC695" i="82"/>
  <c r="BH694" i="82"/>
  <c r="BG694" i="82"/>
  <c r="BF694" i="82"/>
  <c r="BE694" i="82"/>
  <c r="BC694" i="82"/>
  <c r="BH693" i="82"/>
  <c r="BG693" i="82"/>
  <c r="BF693" i="82"/>
  <c r="BE693" i="82"/>
  <c r="BC693" i="82"/>
  <c r="BH692" i="82"/>
  <c r="BG692" i="82"/>
  <c r="BF692" i="82"/>
  <c r="BE692" i="82"/>
  <c r="BC692" i="82"/>
  <c r="BH691" i="82"/>
  <c r="BG691" i="82"/>
  <c r="BF691" i="82"/>
  <c r="BE691" i="82"/>
  <c r="BC691" i="82"/>
  <c r="BH690" i="82"/>
  <c r="BG690" i="82"/>
  <c r="BF690" i="82"/>
  <c r="BE690" i="82"/>
  <c r="BC690" i="82"/>
  <c r="BH689" i="82"/>
  <c r="BG689" i="82"/>
  <c r="BF689" i="82"/>
  <c r="BE689" i="82"/>
  <c r="BC689" i="82"/>
  <c r="BH688" i="82"/>
  <c r="BG688" i="82"/>
  <c r="BF688" i="82"/>
  <c r="BE688" i="82"/>
  <c r="BC688" i="82"/>
  <c r="BH687" i="82"/>
  <c r="BG687" i="82"/>
  <c r="BF687" i="82"/>
  <c r="BE687" i="82"/>
  <c r="BC687" i="82"/>
  <c r="BH686" i="82"/>
  <c r="BG686" i="82"/>
  <c r="BF686" i="82"/>
  <c r="BE686" i="82"/>
  <c r="BC686" i="82"/>
  <c r="BH685" i="82"/>
  <c r="BG685" i="82"/>
  <c r="BF685" i="82"/>
  <c r="BE685" i="82"/>
  <c r="BC685" i="82"/>
  <c r="BH682" i="82"/>
  <c r="BG682" i="82"/>
  <c r="BF682" i="82"/>
  <c r="BE682" i="82"/>
  <c r="BC682" i="82"/>
  <c r="BH681" i="82"/>
  <c r="BG681" i="82"/>
  <c r="BF681" i="82"/>
  <c r="BE681" i="82"/>
  <c r="BC681" i="82"/>
  <c r="BH680" i="82"/>
  <c r="BG680" i="82"/>
  <c r="BF680" i="82"/>
  <c r="BE680" i="82"/>
  <c r="BC680" i="82"/>
  <c r="BH679" i="82"/>
  <c r="BG679" i="82"/>
  <c r="BF679" i="82"/>
  <c r="BE679" i="82"/>
  <c r="BC679" i="82"/>
  <c r="BH678" i="82"/>
  <c r="BG678" i="82"/>
  <c r="BF678" i="82"/>
  <c r="BE678" i="82"/>
  <c r="BC678" i="82"/>
  <c r="BH677" i="82"/>
  <c r="BG677" i="82"/>
  <c r="BF677" i="82"/>
  <c r="BE677" i="82"/>
  <c r="BC677" i="82"/>
  <c r="BH676" i="82"/>
  <c r="BG676" i="82"/>
  <c r="BF676" i="82"/>
  <c r="BE676" i="82"/>
  <c r="BC676" i="82"/>
  <c r="BH674" i="82"/>
  <c r="BG674" i="82"/>
  <c r="BF674" i="82"/>
  <c r="BE674" i="82"/>
  <c r="BC674" i="82"/>
  <c r="BH673" i="82"/>
  <c r="BG673" i="82"/>
  <c r="BF673" i="82"/>
  <c r="BE673" i="82"/>
  <c r="BC673" i="82"/>
  <c r="BH672" i="82"/>
  <c r="BG672" i="82"/>
  <c r="BF672" i="82"/>
  <c r="BE672" i="82"/>
  <c r="BC672" i="82"/>
  <c r="BH671" i="82"/>
  <c r="BG671" i="82"/>
  <c r="BF671" i="82"/>
  <c r="BE671" i="82"/>
  <c r="BC671" i="82"/>
  <c r="BH670" i="82"/>
  <c r="BG670" i="82"/>
  <c r="BF670" i="82"/>
  <c r="BE670" i="82"/>
  <c r="BC670" i="82"/>
  <c r="BH669" i="82"/>
  <c r="BG669" i="82"/>
  <c r="BF669" i="82"/>
  <c r="BE669" i="82"/>
  <c r="BC669" i="82"/>
  <c r="BH668" i="82"/>
  <c r="BG668" i="82"/>
  <c r="BF668" i="82"/>
  <c r="BE668" i="82"/>
  <c r="BC668" i="82"/>
  <c r="BH667" i="82"/>
  <c r="BG667" i="82"/>
  <c r="BF667" i="82"/>
  <c r="BE667" i="82"/>
  <c r="BC667" i="82"/>
  <c r="BH666" i="82"/>
  <c r="BG666" i="82"/>
  <c r="BF666" i="82"/>
  <c r="BE666" i="82"/>
  <c r="BC666" i="82"/>
  <c r="BH665" i="82"/>
  <c r="BG665" i="82"/>
  <c r="BF665" i="82"/>
  <c r="BE665" i="82"/>
  <c r="BC665" i="82"/>
  <c r="BH664" i="82"/>
  <c r="BG664" i="82"/>
  <c r="BF664" i="82"/>
  <c r="BE664" i="82"/>
  <c r="BC664" i="82"/>
  <c r="BH663" i="82"/>
  <c r="BG663" i="82"/>
  <c r="BF663" i="82"/>
  <c r="BE663" i="82"/>
  <c r="BC663" i="82"/>
  <c r="BH662" i="82"/>
  <c r="BG662" i="82"/>
  <c r="BF662" i="82"/>
  <c r="BE662" i="82"/>
  <c r="BC662" i="82"/>
  <c r="BH661" i="82"/>
  <c r="BG661" i="82"/>
  <c r="BF661" i="82"/>
  <c r="BE661" i="82"/>
  <c r="BC661" i="82"/>
  <c r="BH660" i="82"/>
  <c r="BG660" i="82"/>
  <c r="BF660" i="82"/>
  <c r="BE660" i="82"/>
  <c r="BC660" i="82"/>
  <c r="BH659" i="82"/>
  <c r="BG659" i="82"/>
  <c r="BF659" i="82"/>
  <c r="BE659" i="82"/>
  <c r="BC659" i="82"/>
  <c r="BH658" i="82"/>
  <c r="BG658" i="82"/>
  <c r="BF658" i="82"/>
  <c r="BE658" i="82"/>
  <c r="BC658" i="82"/>
  <c r="BH657" i="82"/>
  <c r="BG657" i="82"/>
  <c r="BF657" i="82"/>
  <c r="BE657" i="82"/>
  <c r="BC657" i="82"/>
  <c r="BH656" i="82"/>
  <c r="BG656" i="82"/>
  <c r="BF656" i="82"/>
  <c r="BE656" i="82"/>
  <c r="BC656" i="82"/>
  <c r="BH655" i="82"/>
  <c r="BG655" i="82"/>
  <c r="BF655" i="82"/>
  <c r="BE655" i="82"/>
  <c r="BC655" i="82"/>
  <c r="BH654" i="82"/>
  <c r="BG654" i="82"/>
  <c r="BF654" i="82"/>
  <c r="BE654" i="82"/>
  <c r="BC654" i="82"/>
  <c r="BH653" i="82"/>
  <c r="BG653" i="82"/>
  <c r="BF653" i="82"/>
  <c r="BE653" i="82"/>
  <c r="BC653" i="82"/>
  <c r="BH652" i="82"/>
  <c r="BG652" i="82"/>
  <c r="BF652" i="82"/>
  <c r="BE652" i="82"/>
  <c r="BC652" i="82"/>
  <c r="BH651" i="82"/>
  <c r="BG651" i="82"/>
  <c r="BF651" i="82"/>
  <c r="BE651" i="82"/>
  <c r="BC651" i="82"/>
  <c r="BH650" i="82"/>
  <c r="BG650" i="82"/>
  <c r="BF650" i="82"/>
  <c r="BE650" i="82"/>
  <c r="BC650" i="82"/>
  <c r="BH649" i="82"/>
  <c r="BG649" i="82"/>
  <c r="BF649" i="82"/>
  <c r="BE649" i="82"/>
  <c r="BC649" i="82"/>
  <c r="BH648" i="82"/>
  <c r="BG648" i="82"/>
  <c r="BF648" i="82"/>
  <c r="BE648" i="82"/>
  <c r="BC648" i="82"/>
  <c r="BH647" i="82"/>
  <c r="BG647" i="82"/>
  <c r="BF647" i="82"/>
  <c r="BE647" i="82"/>
  <c r="BC647" i="82"/>
  <c r="BH646" i="82"/>
  <c r="BG646" i="82"/>
  <c r="BF646" i="82"/>
  <c r="BE646" i="82"/>
  <c r="BC646" i="82"/>
  <c r="BH645" i="82"/>
  <c r="BG645" i="82"/>
  <c r="BF645" i="82"/>
  <c r="BE645" i="82"/>
  <c r="BC645" i="82"/>
  <c r="BH644" i="82"/>
  <c r="BG644" i="82"/>
  <c r="BF644" i="82"/>
  <c r="BE644" i="82"/>
  <c r="BC644" i="82"/>
  <c r="BH643" i="82"/>
  <c r="BG643" i="82"/>
  <c r="BF643" i="82"/>
  <c r="BE643" i="82"/>
  <c r="BC643" i="82"/>
  <c r="BH598" i="82"/>
  <c r="BG598" i="82"/>
  <c r="BF598" i="82"/>
  <c r="BE598" i="82"/>
  <c r="BC598" i="82"/>
  <c r="BH597" i="82"/>
  <c r="BG597" i="82"/>
  <c r="BF597" i="82"/>
  <c r="BE597" i="82"/>
  <c r="BC597" i="82"/>
  <c r="BH596" i="82"/>
  <c r="BG596" i="82"/>
  <c r="BF596" i="82"/>
  <c r="BE596" i="82"/>
  <c r="BC596" i="82"/>
  <c r="BH595" i="82"/>
  <c r="BG595" i="82"/>
  <c r="BF595" i="82"/>
  <c r="BE595" i="82"/>
  <c r="BC595" i="82"/>
  <c r="BH594" i="82"/>
  <c r="BG594" i="82"/>
  <c r="BF594" i="82"/>
  <c r="BE594" i="82"/>
  <c r="BC594" i="82"/>
  <c r="BH593" i="82"/>
  <c r="BG593" i="82"/>
  <c r="BF593" i="82"/>
  <c r="BE593" i="82"/>
  <c r="BC593" i="82"/>
  <c r="BH592" i="82"/>
  <c r="BG592" i="82"/>
  <c r="BF592" i="82"/>
  <c r="BE592" i="82"/>
  <c r="BC592" i="82"/>
  <c r="BH590" i="82"/>
  <c r="BG590" i="82"/>
  <c r="BF590" i="82"/>
  <c r="BE590" i="82"/>
  <c r="BC590" i="82"/>
  <c r="BH589" i="82"/>
  <c r="BG589" i="82"/>
  <c r="BF589" i="82"/>
  <c r="BE589" i="82"/>
  <c r="BC589" i="82"/>
  <c r="BH588" i="82"/>
  <c r="BG588" i="82"/>
  <c r="BF588" i="82"/>
  <c r="BE588" i="82"/>
  <c r="BC588" i="82"/>
  <c r="BH587" i="82"/>
  <c r="BG587" i="82"/>
  <c r="BF587" i="82"/>
  <c r="BE587" i="82"/>
  <c r="BC587" i="82"/>
  <c r="BH586" i="82"/>
  <c r="BG586" i="82"/>
  <c r="BF586" i="82"/>
  <c r="BE586" i="82"/>
  <c r="BC586" i="82"/>
  <c r="BH585" i="82"/>
  <c r="BG585" i="82"/>
  <c r="BF585" i="82"/>
  <c r="BE585" i="82"/>
  <c r="BC585" i="82"/>
  <c r="BH584" i="82"/>
  <c r="BG584" i="82"/>
  <c r="BF584" i="82"/>
  <c r="BE584" i="82"/>
  <c r="BC584" i="82"/>
  <c r="BH583" i="82"/>
  <c r="BG583" i="82"/>
  <c r="BF583" i="82"/>
  <c r="BE583" i="82"/>
  <c r="BC583" i="82"/>
  <c r="BH582" i="82"/>
  <c r="BG582" i="82"/>
  <c r="BF582" i="82"/>
  <c r="BE582" i="82"/>
  <c r="BC582" i="82"/>
  <c r="BH581" i="82"/>
  <c r="BG581" i="82"/>
  <c r="BF581" i="82"/>
  <c r="BE581" i="82"/>
  <c r="BC581" i="82"/>
  <c r="BH580" i="82"/>
  <c r="BG580" i="82"/>
  <c r="BF580" i="82"/>
  <c r="BE580" i="82"/>
  <c r="BC580" i="82"/>
  <c r="BH579" i="82"/>
  <c r="BG579" i="82"/>
  <c r="BF579" i="82"/>
  <c r="BE579" i="82"/>
  <c r="BC579" i="82"/>
  <c r="BH578" i="82"/>
  <c r="BG578" i="82"/>
  <c r="BF578" i="82"/>
  <c r="BE578" i="82"/>
  <c r="BC578" i="82"/>
  <c r="BH577" i="82"/>
  <c r="BG577" i="82"/>
  <c r="BF577" i="82"/>
  <c r="BE577" i="82"/>
  <c r="BC577" i="82"/>
  <c r="BH576" i="82"/>
  <c r="BG576" i="82"/>
  <c r="BF576" i="82"/>
  <c r="BE576" i="82"/>
  <c r="BC576" i="82"/>
  <c r="BH575" i="82"/>
  <c r="BG575" i="82"/>
  <c r="BF575" i="82"/>
  <c r="BE575" i="82"/>
  <c r="BC575" i="82"/>
  <c r="BH574" i="82"/>
  <c r="BG574" i="82"/>
  <c r="BF574" i="82"/>
  <c r="BE574" i="82"/>
  <c r="BC574" i="82"/>
  <c r="BH573" i="82"/>
  <c r="BG573" i="82"/>
  <c r="BF573" i="82"/>
  <c r="BE573" i="82"/>
  <c r="BC573" i="82"/>
  <c r="BH572" i="82"/>
  <c r="BG572" i="82"/>
  <c r="BF572" i="82"/>
  <c r="BE572" i="82"/>
  <c r="BC572" i="82"/>
  <c r="BH571" i="82"/>
  <c r="BG571" i="82"/>
  <c r="BF571" i="82"/>
  <c r="BE571" i="82"/>
  <c r="BC571" i="82"/>
  <c r="BH570" i="82"/>
  <c r="BG570" i="82"/>
  <c r="BF570" i="82"/>
  <c r="BE570" i="82"/>
  <c r="BC570" i="82"/>
  <c r="BH569" i="82"/>
  <c r="BG569" i="82"/>
  <c r="BF569" i="82"/>
  <c r="BE569" i="82"/>
  <c r="BC569" i="82"/>
  <c r="BH568" i="82"/>
  <c r="BG568" i="82"/>
  <c r="BF568" i="82"/>
  <c r="BE568" i="82"/>
  <c r="BC568" i="82"/>
  <c r="BH567" i="82"/>
  <c r="BG567" i="82"/>
  <c r="BF567" i="82"/>
  <c r="BE567" i="82"/>
  <c r="BC567" i="82"/>
  <c r="BH566" i="82"/>
  <c r="BG566" i="82"/>
  <c r="BF566" i="82"/>
  <c r="BE566" i="82"/>
  <c r="BC566" i="82"/>
  <c r="BH565" i="82"/>
  <c r="BG565" i="82"/>
  <c r="BF565" i="82"/>
  <c r="BE565" i="82"/>
  <c r="BC565" i="82"/>
  <c r="BH564" i="82"/>
  <c r="BG564" i="82"/>
  <c r="BF564" i="82"/>
  <c r="BE564" i="82"/>
  <c r="BC564" i="82"/>
  <c r="BH563" i="82"/>
  <c r="BG563" i="82"/>
  <c r="BF563" i="82"/>
  <c r="BE563" i="82"/>
  <c r="BC563" i="82"/>
  <c r="BH562" i="82"/>
  <c r="BG562" i="82"/>
  <c r="BF562" i="82"/>
  <c r="BE562" i="82"/>
  <c r="BC562" i="82"/>
  <c r="BH561" i="82"/>
  <c r="BG561" i="82"/>
  <c r="BF561" i="82"/>
  <c r="BE561" i="82"/>
  <c r="BC561" i="82"/>
  <c r="BH560" i="82"/>
  <c r="BG560" i="82"/>
  <c r="BF560" i="82"/>
  <c r="BE560" i="82"/>
  <c r="BC560" i="82"/>
  <c r="BH559" i="82"/>
  <c r="BG559" i="82"/>
  <c r="BF559" i="82"/>
  <c r="BE559" i="82"/>
  <c r="BC559" i="82"/>
  <c r="BH556" i="82"/>
  <c r="BG556" i="82"/>
  <c r="BF556" i="82"/>
  <c r="BE556" i="82"/>
  <c r="BC556" i="82"/>
  <c r="BH555" i="82"/>
  <c r="BG555" i="82"/>
  <c r="BF555" i="82"/>
  <c r="BE555" i="82"/>
  <c r="BC555" i="82"/>
  <c r="BH554" i="82"/>
  <c r="BG554" i="82"/>
  <c r="BF554" i="82"/>
  <c r="BE554" i="82"/>
  <c r="BC554" i="82"/>
  <c r="BH553" i="82"/>
  <c r="BG553" i="82"/>
  <c r="BF553" i="82"/>
  <c r="BE553" i="82"/>
  <c r="BC553" i="82"/>
  <c r="BH552" i="82"/>
  <c r="BG552" i="82"/>
  <c r="BF552" i="82"/>
  <c r="BE552" i="82"/>
  <c r="BC552" i="82"/>
  <c r="BH551" i="82"/>
  <c r="BG551" i="82"/>
  <c r="BF551" i="82"/>
  <c r="BE551" i="82"/>
  <c r="BC551" i="82"/>
  <c r="BH550" i="82"/>
  <c r="BG550" i="82"/>
  <c r="BF550" i="82"/>
  <c r="BE550" i="82"/>
  <c r="BC550" i="82"/>
  <c r="BH548" i="82"/>
  <c r="BG548" i="82"/>
  <c r="BF548" i="82"/>
  <c r="BE548" i="82"/>
  <c r="BC548" i="82"/>
  <c r="BH547" i="82"/>
  <c r="BG547" i="82"/>
  <c r="BF547" i="82"/>
  <c r="BE547" i="82"/>
  <c r="BC547" i="82"/>
  <c r="BH546" i="82"/>
  <c r="BG546" i="82"/>
  <c r="BF546" i="82"/>
  <c r="BE546" i="82"/>
  <c r="BC546" i="82"/>
  <c r="BH545" i="82"/>
  <c r="BG545" i="82"/>
  <c r="BF545" i="82"/>
  <c r="BE545" i="82"/>
  <c r="BC545" i="82"/>
  <c r="BH544" i="82"/>
  <c r="BG544" i="82"/>
  <c r="BF544" i="82"/>
  <c r="BE544" i="82"/>
  <c r="BC544" i="82"/>
  <c r="BH543" i="82"/>
  <c r="BG543" i="82"/>
  <c r="BF543" i="82"/>
  <c r="BE543" i="82"/>
  <c r="BC543" i="82"/>
  <c r="BH542" i="82"/>
  <c r="BG542" i="82"/>
  <c r="BF542" i="82"/>
  <c r="BE542" i="82"/>
  <c r="BC542" i="82"/>
  <c r="BH541" i="82"/>
  <c r="BG541" i="82"/>
  <c r="BF541" i="82"/>
  <c r="BE541" i="82"/>
  <c r="BC541" i="82"/>
  <c r="BH540" i="82"/>
  <c r="BG540" i="82"/>
  <c r="BF540" i="82"/>
  <c r="BE540" i="82"/>
  <c r="BC540" i="82"/>
  <c r="BH539" i="82"/>
  <c r="BG539" i="82"/>
  <c r="BF539" i="82"/>
  <c r="BE539" i="82"/>
  <c r="BC539" i="82"/>
  <c r="BH538" i="82"/>
  <c r="BG538" i="82"/>
  <c r="BF538" i="82"/>
  <c r="BE538" i="82"/>
  <c r="BC538" i="82"/>
  <c r="BH537" i="82"/>
  <c r="BG537" i="82"/>
  <c r="BF537" i="82"/>
  <c r="BE537" i="82"/>
  <c r="BC537" i="82"/>
  <c r="BH536" i="82"/>
  <c r="BG536" i="82"/>
  <c r="BF536" i="82"/>
  <c r="BE536" i="82"/>
  <c r="BC536" i="82"/>
  <c r="BH535" i="82"/>
  <c r="BG535" i="82"/>
  <c r="BF535" i="82"/>
  <c r="BE535" i="82"/>
  <c r="BC535" i="82"/>
  <c r="BH534" i="82"/>
  <c r="BG534" i="82"/>
  <c r="BF534" i="82"/>
  <c r="BE534" i="82"/>
  <c r="BC534" i="82"/>
  <c r="BH533" i="82"/>
  <c r="BG533" i="82"/>
  <c r="BF533" i="82"/>
  <c r="BE533" i="82"/>
  <c r="BC533" i="82"/>
  <c r="BH532" i="82"/>
  <c r="BG532" i="82"/>
  <c r="BF532" i="82"/>
  <c r="BE532" i="82"/>
  <c r="BC532" i="82"/>
  <c r="BH531" i="82"/>
  <c r="BG531" i="82"/>
  <c r="BF531" i="82"/>
  <c r="BE531" i="82"/>
  <c r="BC531" i="82"/>
  <c r="BH530" i="82"/>
  <c r="BG530" i="82"/>
  <c r="BF530" i="82"/>
  <c r="BE530" i="82"/>
  <c r="BC530" i="82"/>
  <c r="BH529" i="82"/>
  <c r="BG529" i="82"/>
  <c r="BF529" i="82"/>
  <c r="BE529" i="82"/>
  <c r="BC529" i="82"/>
  <c r="BH528" i="82"/>
  <c r="BG528" i="82"/>
  <c r="BF528" i="82"/>
  <c r="BE528" i="82"/>
  <c r="BC528" i="82"/>
  <c r="BH527" i="82"/>
  <c r="BG527" i="82"/>
  <c r="BF527" i="82"/>
  <c r="BE527" i="82"/>
  <c r="BC527" i="82"/>
  <c r="BH526" i="82"/>
  <c r="BG526" i="82"/>
  <c r="BF526" i="82"/>
  <c r="BE526" i="82"/>
  <c r="BC526" i="82"/>
  <c r="BH525" i="82"/>
  <c r="BG525" i="82"/>
  <c r="BF525" i="82"/>
  <c r="BE525" i="82"/>
  <c r="BC525" i="82"/>
  <c r="BH524" i="82"/>
  <c r="BG524" i="82"/>
  <c r="BF524" i="82"/>
  <c r="BE524" i="82"/>
  <c r="BC524" i="82"/>
  <c r="BH523" i="82"/>
  <c r="BG523" i="82"/>
  <c r="BF523" i="82"/>
  <c r="BE523" i="82"/>
  <c r="BC523" i="82"/>
  <c r="BH522" i="82"/>
  <c r="BG522" i="82"/>
  <c r="BF522" i="82"/>
  <c r="BE522" i="82"/>
  <c r="BC522" i="82"/>
  <c r="BH521" i="82"/>
  <c r="BG521" i="82"/>
  <c r="BF521" i="82"/>
  <c r="BE521" i="82"/>
  <c r="BC521" i="82"/>
  <c r="BH520" i="82"/>
  <c r="BG520" i="82"/>
  <c r="BF520" i="82"/>
  <c r="BE520" i="82"/>
  <c r="BC520" i="82"/>
  <c r="BH519" i="82"/>
  <c r="BG519" i="82"/>
  <c r="BF519" i="82"/>
  <c r="BE519" i="82"/>
  <c r="BC519" i="82"/>
  <c r="BH518" i="82"/>
  <c r="BG518" i="82"/>
  <c r="BF518" i="82"/>
  <c r="BE518" i="82"/>
  <c r="BC518" i="82"/>
  <c r="BH517" i="82"/>
  <c r="BG517" i="82"/>
  <c r="BF517" i="82"/>
  <c r="BE517" i="82"/>
  <c r="BC517" i="82"/>
  <c r="BH514" i="82"/>
  <c r="BG514" i="82"/>
  <c r="BF514" i="82"/>
  <c r="BE514" i="82"/>
  <c r="BC514" i="82"/>
  <c r="BH513" i="82"/>
  <c r="BG513" i="82"/>
  <c r="BF513" i="82"/>
  <c r="BE513" i="82"/>
  <c r="BC513" i="82"/>
  <c r="BH512" i="82"/>
  <c r="BG512" i="82"/>
  <c r="BF512" i="82"/>
  <c r="BE512" i="82"/>
  <c r="BC512" i="82"/>
  <c r="BH511" i="82"/>
  <c r="BG511" i="82"/>
  <c r="BF511" i="82"/>
  <c r="BE511" i="82"/>
  <c r="BC511" i="82"/>
  <c r="BH510" i="82"/>
  <c r="BG510" i="82"/>
  <c r="BF510" i="82"/>
  <c r="BE510" i="82"/>
  <c r="BC510" i="82"/>
  <c r="BH509" i="82"/>
  <c r="BG509" i="82"/>
  <c r="BF509" i="82"/>
  <c r="BE509" i="82"/>
  <c r="BC509" i="82"/>
  <c r="BH508" i="82"/>
  <c r="BG508" i="82"/>
  <c r="BF508" i="82"/>
  <c r="BE508" i="82"/>
  <c r="BC508" i="82"/>
  <c r="BH506" i="82"/>
  <c r="BG506" i="82"/>
  <c r="BF506" i="82"/>
  <c r="BE506" i="82"/>
  <c r="BC506" i="82"/>
  <c r="BH505" i="82"/>
  <c r="BG505" i="82"/>
  <c r="BF505" i="82"/>
  <c r="BE505" i="82"/>
  <c r="BC505" i="82"/>
  <c r="BH504" i="82"/>
  <c r="BG504" i="82"/>
  <c r="BF504" i="82"/>
  <c r="BE504" i="82"/>
  <c r="BC504" i="82"/>
  <c r="BH503" i="82"/>
  <c r="BG503" i="82"/>
  <c r="BF503" i="82"/>
  <c r="BE503" i="82"/>
  <c r="BC503" i="82"/>
  <c r="BH502" i="82"/>
  <c r="BG502" i="82"/>
  <c r="BF502" i="82"/>
  <c r="BE502" i="82"/>
  <c r="BC502" i="82"/>
  <c r="BH501" i="82"/>
  <c r="BG501" i="82"/>
  <c r="BF501" i="82"/>
  <c r="BE501" i="82"/>
  <c r="BC501" i="82"/>
  <c r="BH500" i="82"/>
  <c r="BG500" i="82"/>
  <c r="BF500" i="82"/>
  <c r="BE500" i="82"/>
  <c r="BC500" i="82"/>
  <c r="BH499" i="82"/>
  <c r="BG499" i="82"/>
  <c r="BF499" i="82"/>
  <c r="BE499" i="82"/>
  <c r="BC499" i="82"/>
  <c r="BH498" i="82"/>
  <c r="BG498" i="82"/>
  <c r="BF498" i="82"/>
  <c r="BE498" i="82"/>
  <c r="BC498" i="82"/>
  <c r="BH497" i="82"/>
  <c r="BG497" i="82"/>
  <c r="BF497" i="82"/>
  <c r="BE497" i="82"/>
  <c r="BC497" i="82"/>
  <c r="BH496" i="82"/>
  <c r="BG496" i="82"/>
  <c r="BF496" i="82"/>
  <c r="BE496" i="82"/>
  <c r="BC496" i="82"/>
  <c r="BH495" i="82"/>
  <c r="BG495" i="82"/>
  <c r="BF495" i="82"/>
  <c r="BE495" i="82"/>
  <c r="BC495" i="82"/>
  <c r="BH494" i="82"/>
  <c r="BG494" i="82"/>
  <c r="BF494" i="82"/>
  <c r="BE494" i="82"/>
  <c r="BC494" i="82"/>
  <c r="BH493" i="82"/>
  <c r="BG493" i="82"/>
  <c r="BF493" i="82"/>
  <c r="BE493" i="82"/>
  <c r="BC493" i="82"/>
  <c r="BH492" i="82"/>
  <c r="BG492" i="82"/>
  <c r="BF492" i="82"/>
  <c r="BE492" i="82"/>
  <c r="BC492" i="82"/>
  <c r="BH491" i="82"/>
  <c r="BG491" i="82"/>
  <c r="BF491" i="82"/>
  <c r="BE491" i="82"/>
  <c r="BC491" i="82"/>
  <c r="BH490" i="82"/>
  <c r="BG490" i="82"/>
  <c r="BF490" i="82"/>
  <c r="BE490" i="82"/>
  <c r="BC490" i="82"/>
  <c r="BH489" i="82"/>
  <c r="BG489" i="82"/>
  <c r="BF489" i="82"/>
  <c r="BE489" i="82"/>
  <c r="BC489" i="82"/>
  <c r="BH488" i="82"/>
  <c r="BG488" i="82"/>
  <c r="BF488" i="82"/>
  <c r="BE488" i="82"/>
  <c r="BC488" i="82"/>
  <c r="BH487" i="82"/>
  <c r="BG487" i="82"/>
  <c r="BF487" i="82"/>
  <c r="BE487" i="82"/>
  <c r="BC487" i="82"/>
  <c r="BH486" i="82"/>
  <c r="BG486" i="82"/>
  <c r="BF486" i="82"/>
  <c r="BE486" i="82"/>
  <c r="BC486" i="82"/>
  <c r="BH485" i="82"/>
  <c r="BG485" i="82"/>
  <c r="BF485" i="82"/>
  <c r="BE485" i="82"/>
  <c r="BC485" i="82"/>
  <c r="BH484" i="82"/>
  <c r="BG484" i="82"/>
  <c r="BF484" i="82"/>
  <c r="BE484" i="82"/>
  <c r="BC484" i="82"/>
  <c r="BH483" i="82"/>
  <c r="BG483" i="82"/>
  <c r="BF483" i="82"/>
  <c r="BE483" i="82"/>
  <c r="BC483" i="82"/>
  <c r="BH482" i="82"/>
  <c r="BG482" i="82"/>
  <c r="BF482" i="82"/>
  <c r="BE482" i="82"/>
  <c r="BC482" i="82"/>
  <c r="BH481" i="82"/>
  <c r="BG481" i="82"/>
  <c r="BF481" i="82"/>
  <c r="BE481" i="82"/>
  <c r="BC481" i="82"/>
  <c r="BH480" i="82"/>
  <c r="BG480" i="82"/>
  <c r="BF480" i="82"/>
  <c r="BE480" i="82"/>
  <c r="BC480" i="82"/>
  <c r="BH479" i="82"/>
  <c r="BG479" i="82"/>
  <c r="BF479" i="82"/>
  <c r="BE479" i="82"/>
  <c r="BC479" i="82"/>
  <c r="BH478" i="82"/>
  <c r="BG478" i="82"/>
  <c r="BF478" i="82"/>
  <c r="BE478" i="82"/>
  <c r="BC478" i="82"/>
  <c r="BH477" i="82"/>
  <c r="BG477" i="82"/>
  <c r="BF477" i="82"/>
  <c r="BE477" i="82"/>
  <c r="BC477" i="82"/>
  <c r="BH476" i="82"/>
  <c r="BG476" i="82"/>
  <c r="BF476" i="82"/>
  <c r="BE476" i="82"/>
  <c r="BC476" i="82"/>
  <c r="BH475" i="82"/>
  <c r="BG475" i="82"/>
  <c r="BF475" i="82"/>
  <c r="BE475" i="82"/>
  <c r="BC475" i="82"/>
  <c r="BH472" i="82"/>
  <c r="BG472" i="82"/>
  <c r="BF472" i="82"/>
  <c r="BE472" i="82"/>
  <c r="BC472" i="82"/>
  <c r="BH471" i="82"/>
  <c r="BG471" i="82"/>
  <c r="BF471" i="82"/>
  <c r="BE471" i="82"/>
  <c r="BC471" i="82"/>
  <c r="BH470" i="82"/>
  <c r="BG470" i="82"/>
  <c r="BF470" i="82"/>
  <c r="BE470" i="82"/>
  <c r="BC470" i="82"/>
  <c r="BH469" i="82"/>
  <c r="BG469" i="82"/>
  <c r="BF469" i="82"/>
  <c r="BE469" i="82"/>
  <c r="BC469" i="82"/>
  <c r="BH468" i="82"/>
  <c r="BG468" i="82"/>
  <c r="BF468" i="82"/>
  <c r="BE468" i="82"/>
  <c r="BC468" i="82"/>
  <c r="BH467" i="82"/>
  <c r="BG467" i="82"/>
  <c r="BF467" i="82"/>
  <c r="BE467" i="82"/>
  <c r="BC467" i="82"/>
  <c r="BH466" i="82"/>
  <c r="BG466" i="82"/>
  <c r="BF466" i="82"/>
  <c r="BE466" i="82"/>
  <c r="BC466" i="82"/>
  <c r="BH464" i="82"/>
  <c r="BG464" i="82"/>
  <c r="BF464" i="82"/>
  <c r="BE464" i="82"/>
  <c r="BC464" i="82"/>
  <c r="BH463" i="82"/>
  <c r="BG463" i="82"/>
  <c r="BF463" i="82"/>
  <c r="BE463" i="82"/>
  <c r="BC463" i="82"/>
  <c r="BH462" i="82"/>
  <c r="BG462" i="82"/>
  <c r="BF462" i="82"/>
  <c r="BE462" i="82"/>
  <c r="BC462" i="82"/>
  <c r="BH461" i="82"/>
  <c r="BG461" i="82"/>
  <c r="BF461" i="82"/>
  <c r="BE461" i="82"/>
  <c r="BC461" i="82"/>
  <c r="BH460" i="82"/>
  <c r="BG460" i="82"/>
  <c r="BF460" i="82"/>
  <c r="BE460" i="82"/>
  <c r="BC460" i="82"/>
  <c r="BH459" i="82"/>
  <c r="BG459" i="82"/>
  <c r="BF459" i="82"/>
  <c r="BE459" i="82"/>
  <c r="BC459" i="82"/>
  <c r="BH458" i="82"/>
  <c r="BG458" i="82"/>
  <c r="BF458" i="82"/>
  <c r="BE458" i="82"/>
  <c r="BC458" i="82"/>
  <c r="BH457" i="82"/>
  <c r="BG457" i="82"/>
  <c r="BF457" i="82"/>
  <c r="BE457" i="82"/>
  <c r="BC457" i="82"/>
  <c r="BH456" i="82"/>
  <c r="BG456" i="82"/>
  <c r="BF456" i="82"/>
  <c r="BE456" i="82"/>
  <c r="BC456" i="82"/>
  <c r="BH455" i="82"/>
  <c r="BG455" i="82"/>
  <c r="BF455" i="82"/>
  <c r="BE455" i="82"/>
  <c r="BC455" i="82"/>
  <c r="BH454" i="82"/>
  <c r="BG454" i="82"/>
  <c r="BF454" i="82"/>
  <c r="BE454" i="82"/>
  <c r="BC454" i="82"/>
  <c r="BH453" i="82"/>
  <c r="BG453" i="82"/>
  <c r="BF453" i="82"/>
  <c r="BE453" i="82"/>
  <c r="BC453" i="82"/>
  <c r="BH452" i="82"/>
  <c r="BG452" i="82"/>
  <c r="BF452" i="82"/>
  <c r="BE452" i="82"/>
  <c r="BC452" i="82"/>
  <c r="BH451" i="82"/>
  <c r="BG451" i="82"/>
  <c r="BF451" i="82"/>
  <c r="BE451" i="82"/>
  <c r="BC451" i="82"/>
  <c r="BH450" i="82"/>
  <c r="BG450" i="82"/>
  <c r="BF450" i="82"/>
  <c r="BE450" i="82"/>
  <c r="BC450" i="82"/>
  <c r="BH449" i="82"/>
  <c r="BG449" i="82"/>
  <c r="BF449" i="82"/>
  <c r="BE449" i="82"/>
  <c r="BC449" i="82"/>
  <c r="BH448" i="82"/>
  <c r="BG448" i="82"/>
  <c r="BF448" i="82"/>
  <c r="BE448" i="82"/>
  <c r="BC448" i="82"/>
  <c r="BH447" i="82"/>
  <c r="BG447" i="82"/>
  <c r="BF447" i="82"/>
  <c r="BE447" i="82"/>
  <c r="BC447" i="82"/>
  <c r="BH446" i="82"/>
  <c r="BG446" i="82"/>
  <c r="BF446" i="82"/>
  <c r="BE446" i="82"/>
  <c r="BC446" i="82"/>
  <c r="BH445" i="82"/>
  <c r="BG445" i="82"/>
  <c r="BF445" i="82"/>
  <c r="BE445" i="82"/>
  <c r="BC445" i="82"/>
  <c r="BH444" i="82"/>
  <c r="BG444" i="82"/>
  <c r="BF444" i="82"/>
  <c r="BE444" i="82"/>
  <c r="BC444" i="82"/>
  <c r="BH443" i="82"/>
  <c r="BG443" i="82"/>
  <c r="BF443" i="82"/>
  <c r="BE443" i="82"/>
  <c r="BC443" i="82"/>
  <c r="BH442" i="82"/>
  <c r="BG442" i="82"/>
  <c r="BF442" i="82"/>
  <c r="BE442" i="82"/>
  <c r="BC442" i="82"/>
  <c r="BH441" i="82"/>
  <c r="BG441" i="82"/>
  <c r="BF441" i="82"/>
  <c r="BE441" i="82"/>
  <c r="BC441" i="82"/>
  <c r="BH440" i="82"/>
  <c r="BG440" i="82"/>
  <c r="BF440" i="82"/>
  <c r="BE440" i="82"/>
  <c r="BC440" i="82"/>
  <c r="BH439" i="82"/>
  <c r="BG439" i="82"/>
  <c r="BF439" i="82"/>
  <c r="BE439" i="82"/>
  <c r="BC439" i="82"/>
  <c r="BH438" i="82"/>
  <c r="BG438" i="82"/>
  <c r="BF438" i="82"/>
  <c r="BE438" i="82"/>
  <c r="BC438" i="82"/>
  <c r="BH437" i="82"/>
  <c r="BG437" i="82"/>
  <c r="BF437" i="82"/>
  <c r="BE437" i="82"/>
  <c r="BC437" i="82"/>
  <c r="BH436" i="82"/>
  <c r="BG436" i="82"/>
  <c r="BF436" i="82"/>
  <c r="BE436" i="82"/>
  <c r="BC436" i="82"/>
  <c r="BH435" i="82"/>
  <c r="BG435" i="82"/>
  <c r="BF435" i="82"/>
  <c r="BE435" i="82"/>
  <c r="BC435" i="82"/>
  <c r="BH434" i="82"/>
  <c r="BG434" i="82"/>
  <c r="BF434" i="82"/>
  <c r="BE434" i="82"/>
  <c r="BC434" i="82"/>
  <c r="BH433" i="82"/>
  <c r="BG433" i="82"/>
  <c r="BF433" i="82"/>
  <c r="BE433" i="82"/>
  <c r="BC433" i="82"/>
  <c r="BH388" i="82"/>
  <c r="BG388" i="82"/>
  <c r="BF388" i="82"/>
  <c r="BE388" i="82"/>
  <c r="BC388" i="82"/>
  <c r="BH387" i="82"/>
  <c r="BG387" i="82"/>
  <c r="BF387" i="82"/>
  <c r="BE387" i="82"/>
  <c r="BC387" i="82"/>
  <c r="BH386" i="82"/>
  <c r="BG386" i="82"/>
  <c r="BF386" i="82"/>
  <c r="BE386" i="82"/>
  <c r="BC386" i="82"/>
  <c r="BH385" i="82"/>
  <c r="BG385" i="82"/>
  <c r="BF385" i="82"/>
  <c r="BE385" i="82"/>
  <c r="BC385" i="82"/>
  <c r="BH384" i="82"/>
  <c r="BG384" i="82"/>
  <c r="BF384" i="82"/>
  <c r="BE384" i="82"/>
  <c r="BC384" i="82"/>
  <c r="BH383" i="82"/>
  <c r="BG383" i="82"/>
  <c r="BF383" i="82"/>
  <c r="BE383" i="82"/>
  <c r="BC383" i="82"/>
  <c r="BH382" i="82"/>
  <c r="BG382" i="82"/>
  <c r="BF382" i="82"/>
  <c r="BE382" i="82"/>
  <c r="BC382" i="82"/>
  <c r="BH380" i="82"/>
  <c r="BG380" i="82"/>
  <c r="BF380" i="82"/>
  <c r="BE380" i="82"/>
  <c r="BC380" i="82"/>
  <c r="BH379" i="82"/>
  <c r="BG379" i="82"/>
  <c r="BF379" i="82"/>
  <c r="BE379" i="82"/>
  <c r="BC379" i="82"/>
  <c r="BH378" i="82"/>
  <c r="BG378" i="82"/>
  <c r="BF378" i="82"/>
  <c r="BE378" i="82"/>
  <c r="BC378" i="82"/>
  <c r="BH377" i="82"/>
  <c r="BG377" i="82"/>
  <c r="BF377" i="82"/>
  <c r="BE377" i="82"/>
  <c r="BC377" i="82"/>
  <c r="BH376" i="82"/>
  <c r="BG376" i="82"/>
  <c r="BF376" i="82"/>
  <c r="BE376" i="82"/>
  <c r="BC376" i="82"/>
  <c r="BH375" i="82"/>
  <c r="BG375" i="82"/>
  <c r="BF375" i="82"/>
  <c r="BE375" i="82"/>
  <c r="BC375" i="82"/>
  <c r="BH374" i="82"/>
  <c r="BG374" i="82"/>
  <c r="BF374" i="82"/>
  <c r="BE374" i="82"/>
  <c r="BC374" i="82"/>
  <c r="BH373" i="82"/>
  <c r="BG373" i="82"/>
  <c r="BF373" i="82"/>
  <c r="BE373" i="82"/>
  <c r="BC373" i="82"/>
  <c r="BH372" i="82"/>
  <c r="BG372" i="82"/>
  <c r="BF372" i="82"/>
  <c r="BE372" i="82"/>
  <c r="BC372" i="82"/>
  <c r="BH371" i="82"/>
  <c r="BG371" i="82"/>
  <c r="BF371" i="82"/>
  <c r="BE371" i="82"/>
  <c r="BC371" i="82"/>
  <c r="BH370" i="82"/>
  <c r="BG370" i="82"/>
  <c r="BF370" i="82"/>
  <c r="BE370" i="82"/>
  <c r="BC370" i="82"/>
  <c r="BH369" i="82"/>
  <c r="BG369" i="82"/>
  <c r="BF369" i="82"/>
  <c r="BE369" i="82"/>
  <c r="BC369" i="82"/>
  <c r="BH368" i="82"/>
  <c r="BG368" i="82"/>
  <c r="BF368" i="82"/>
  <c r="BE368" i="82"/>
  <c r="BC368" i="82"/>
  <c r="BH367" i="82"/>
  <c r="BG367" i="82"/>
  <c r="BF367" i="82"/>
  <c r="BE367" i="82"/>
  <c r="BC367" i="82"/>
  <c r="BH366" i="82"/>
  <c r="BG366" i="82"/>
  <c r="BF366" i="82"/>
  <c r="BE366" i="82"/>
  <c r="BC366" i="82"/>
  <c r="BH365" i="82"/>
  <c r="BG365" i="82"/>
  <c r="BF365" i="82"/>
  <c r="BE365" i="82"/>
  <c r="BC365" i="82"/>
  <c r="BH364" i="82"/>
  <c r="BG364" i="82"/>
  <c r="BF364" i="82"/>
  <c r="BE364" i="82"/>
  <c r="BC364" i="82"/>
  <c r="BH363" i="82"/>
  <c r="BG363" i="82"/>
  <c r="BF363" i="82"/>
  <c r="BE363" i="82"/>
  <c r="BC363" i="82"/>
  <c r="BH362" i="82"/>
  <c r="BG362" i="82"/>
  <c r="BF362" i="82"/>
  <c r="BE362" i="82"/>
  <c r="BC362" i="82"/>
  <c r="BH361" i="82"/>
  <c r="BG361" i="82"/>
  <c r="BF361" i="82"/>
  <c r="BE361" i="82"/>
  <c r="BC361" i="82"/>
  <c r="BH360" i="82"/>
  <c r="BG360" i="82"/>
  <c r="BF360" i="82"/>
  <c r="BE360" i="82"/>
  <c r="BC360" i="82"/>
  <c r="BH359" i="82"/>
  <c r="BG359" i="82"/>
  <c r="BF359" i="82"/>
  <c r="BE359" i="82"/>
  <c r="BC359" i="82"/>
  <c r="BH358" i="82"/>
  <c r="BG358" i="82"/>
  <c r="BF358" i="82"/>
  <c r="BE358" i="82"/>
  <c r="BC358" i="82"/>
  <c r="BH357" i="82"/>
  <c r="BG357" i="82"/>
  <c r="BF357" i="82"/>
  <c r="BE357" i="82"/>
  <c r="BC357" i="82"/>
  <c r="BH356" i="82"/>
  <c r="BG356" i="82"/>
  <c r="BF356" i="82"/>
  <c r="BE356" i="82"/>
  <c r="BC356" i="82"/>
  <c r="BH355" i="82"/>
  <c r="BG355" i="82"/>
  <c r="BF355" i="82"/>
  <c r="BE355" i="82"/>
  <c r="BC355" i="82"/>
  <c r="BH354" i="82"/>
  <c r="BG354" i="82"/>
  <c r="BF354" i="82"/>
  <c r="BE354" i="82"/>
  <c r="BC354" i="82"/>
  <c r="BH353" i="82"/>
  <c r="BG353" i="82"/>
  <c r="BF353" i="82"/>
  <c r="BE353" i="82"/>
  <c r="BC353" i="82"/>
  <c r="BH352" i="82"/>
  <c r="BG352" i="82"/>
  <c r="BF352" i="82"/>
  <c r="BE352" i="82"/>
  <c r="BC352" i="82"/>
  <c r="BH351" i="82"/>
  <c r="BG351" i="82"/>
  <c r="BF351" i="82"/>
  <c r="BE351" i="82"/>
  <c r="BC351" i="82"/>
  <c r="BH350" i="82"/>
  <c r="BG350" i="82"/>
  <c r="BF350" i="82"/>
  <c r="BE350" i="82"/>
  <c r="BC350" i="82"/>
  <c r="BH349" i="82"/>
  <c r="BG349" i="82"/>
  <c r="BF349" i="82"/>
  <c r="BE349" i="82"/>
  <c r="BC349" i="82"/>
  <c r="BH346" i="82"/>
  <c r="BG346" i="82"/>
  <c r="BF346" i="82"/>
  <c r="BE346" i="82"/>
  <c r="BC346" i="82"/>
  <c r="BH345" i="82"/>
  <c r="BG345" i="82"/>
  <c r="BF345" i="82"/>
  <c r="BE345" i="82"/>
  <c r="BC345" i="82"/>
  <c r="BH344" i="82"/>
  <c r="BG344" i="82"/>
  <c r="BF344" i="82"/>
  <c r="BE344" i="82"/>
  <c r="BC344" i="82"/>
  <c r="BH343" i="82"/>
  <c r="BG343" i="82"/>
  <c r="BF343" i="82"/>
  <c r="BE343" i="82"/>
  <c r="BC343" i="82"/>
  <c r="BH342" i="82"/>
  <c r="BG342" i="82"/>
  <c r="BF342" i="82"/>
  <c r="BE342" i="82"/>
  <c r="BC342" i="82"/>
  <c r="BH341" i="82"/>
  <c r="BG341" i="82"/>
  <c r="BF341" i="82"/>
  <c r="BE341" i="82"/>
  <c r="BC341" i="82"/>
  <c r="BH340" i="82"/>
  <c r="BG340" i="82"/>
  <c r="BF340" i="82"/>
  <c r="BE340" i="82"/>
  <c r="BC340" i="82"/>
  <c r="BH338" i="82"/>
  <c r="BG338" i="82"/>
  <c r="BF338" i="82"/>
  <c r="BE338" i="82"/>
  <c r="BC338" i="82"/>
  <c r="BH337" i="82"/>
  <c r="BG337" i="82"/>
  <c r="BF337" i="82"/>
  <c r="BE337" i="82"/>
  <c r="BC337" i="82"/>
  <c r="BH336" i="82"/>
  <c r="BG336" i="82"/>
  <c r="BF336" i="82"/>
  <c r="BE336" i="82"/>
  <c r="BC336" i="82"/>
  <c r="BH335" i="82"/>
  <c r="BG335" i="82"/>
  <c r="BF335" i="82"/>
  <c r="BE335" i="82"/>
  <c r="BC335" i="82"/>
  <c r="BH334" i="82"/>
  <c r="BG334" i="82"/>
  <c r="BF334" i="82"/>
  <c r="BE334" i="82"/>
  <c r="BC334" i="82"/>
  <c r="BH333" i="82"/>
  <c r="BG333" i="82"/>
  <c r="BF333" i="82"/>
  <c r="BE333" i="82"/>
  <c r="BC333" i="82"/>
  <c r="BH332" i="82"/>
  <c r="BG332" i="82"/>
  <c r="BF332" i="82"/>
  <c r="BE332" i="82"/>
  <c r="BC332" i="82"/>
  <c r="BH331" i="82"/>
  <c r="BG331" i="82"/>
  <c r="BF331" i="82"/>
  <c r="BE331" i="82"/>
  <c r="BC331" i="82"/>
  <c r="BH330" i="82"/>
  <c r="BG330" i="82"/>
  <c r="BF330" i="82"/>
  <c r="BE330" i="82"/>
  <c r="BC330" i="82"/>
  <c r="BH329" i="82"/>
  <c r="BG329" i="82"/>
  <c r="BF329" i="82"/>
  <c r="BE329" i="82"/>
  <c r="BC329" i="82"/>
  <c r="BH328" i="82"/>
  <c r="BG328" i="82"/>
  <c r="BF328" i="82"/>
  <c r="BE328" i="82"/>
  <c r="BC328" i="82"/>
  <c r="BH327" i="82"/>
  <c r="BG327" i="82"/>
  <c r="BF327" i="82"/>
  <c r="BE327" i="82"/>
  <c r="BC327" i="82"/>
  <c r="BH326" i="82"/>
  <c r="BG326" i="82"/>
  <c r="BF326" i="82"/>
  <c r="BE326" i="82"/>
  <c r="BC326" i="82"/>
  <c r="BH325" i="82"/>
  <c r="BG325" i="82"/>
  <c r="BF325" i="82"/>
  <c r="BE325" i="82"/>
  <c r="BC325" i="82"/>
  <c r="BH324" i="82"/>
  <c r="BG324" i="82"/>
  <c r="BF324" i="82"/>
  <c r="BE324" i="82"/>
  <c r="BC324" i="82"/>
  <c r="BH323" i="82"/>
  <c r="BG323" i="82"/>
  <c r="BF323" i="82"/>
  <c r="BE323" i="82"/>
  <c r="BC323" i="82"/>
  <c r="BH322" i="82"/>
  <c r="BG322" i="82"/>
  <c r="BF322" i="82"/>
  <c r="BE322" i="82"/>
  <c r="BC322" i="82"/>
  <c r="BH321" i="82"/>
  <c r="BG321" i="82"/>
  <c r="BF321" i="82"/>
  <c r="BE321" i="82"/>
  <c r="BC321" i="82"/>
  <c r="BH320" i="82"/>
  <c r="BG320" i="82"/>
  <c r="BF320" i="82"/>
  <c r="BE320" i="82"/>
  <c r="BC320" i="82"/>
  <c r="BH319" i="82"/>
  <c r="BG319" i="82"/>
  <c r="BF319" i="82"/>
  <c r="BE319" i="82"/>
  <c r="BC319" i="82"/>
  <c r="BH318" i="82"/>
  <c r="BG318" i="82"/>
  <c r="BF318" i="82"/>
  <c r="BE318" i="82"/>
  <c r="BC318" i="82"/>
  <c r="BH317" i="82"/>
  <c r="BG317" i="82"/>
  <c r="BF317" i="82"/>
  <c r="BE317" i="82"/>
  <c r="BC317" i="82"/>
  <c r="BH316" i="82"/>
  <c r="BG316" i="82"/>
  <c r="BF316" i="82"/>
  <c r="BE316" i="82"/>
  <c r="BC316" i="82"/>
  <c r="BH315" i="82"/>
  <c r="BG315" i="82"/>
  <c r="BF315" i="82"/>
  <c r="BE315" i="82"/>
  <c r="BC315" i="82"/>
  <c r="BH314" i="82"/>
  <c r="BG314" i="82"/>
  <c r="BF314" i="82"/>
  <c r="BE314" i="82"/>
  <c r="BC314" i="82"/>
  <c r="BH313" i="82"/>
  <c r="BG313" i="82"/>
  <c r="BF313" i="82"/>
  <c r="BE313" i="82"/>
  <c r="BC313" i="82"/>
  <c r="BH312" i="82"/>
  <c r="BG312" i="82"/>
  <c r="BF312" i="82"/>
  <c r="BE312" i="82"/>
  <c r="BC312" i="82"/>
  <c r="BH311" i="82"/>
  <c r="BG311" i="82"/>
  <c r="BF311" i="82"/>
  <c r="BE311" i="82"/>
  <c r="BC311" i="82"/>
  <c r="BH310" i="82"/>
  <c r="BG310" i="82"/>
  <c r="BF310" i="82"/>
  <c r="BE310" i="82"/>
  <c r="BC310" i="82"/>
  <c r="BH309" i="82"/>
  <c r="BG309" i="82"/>
  <c r="BF309" i="82"/>
  <c r="BE309" i="82"/>
  <c r="BC309" i="82"/>
  <c r="BH308" i="82"/>
  <c r="BG308" i="82"/>
  <c r="BF308" i="82"/>
  <c r="BE308" i="82"/>
  <c r="BC308" i="82"/>
  <c r="BH307" i="82"/>
  <c r="BG307" i="82"/>
  <c r="BF307" i="82"/>
  <c r="BE307" i="82"/>
  <c r="BC307" i="82"/>
  <c r="BH304" i="82"/>
  <c r="BG304" i="82"/>
  <c r="BF304" i="82"/>
  <c r="BE304" i="82"/>
  <c r="BC304" i="82"/>
  <c r="BH303" i="82"/>
  <c r="BG303" i="82"/>
  <c r="BF303" i="82"/>
  <c r="BE303" i="82"/>
  <c r="BC303" i="82"/>
  <c r="BH302" i="82"/>
  <c r="BG302" i="82"/>
  <c r="BF302" i="82"/>
  <c r="BE302" i="82"/>
  <c r="BC302" i="82"/>
  <c r="BH301" i="82"/>
  <c r="BG301" i="82"/>
  <c r="BF301" i="82"/>
  <c r="BE301" i="82"/>
  <c r="BC301" i="82"/>
  <c r="BH300" i="82"/>
  <c r="BG300" i="82"/>
  <c r="BF300" i="82"/>
  <c r="BE300" i="82"/>
  <c r="BC300" i="82"/>
  <c r="BH299" i="82"/>
  <c r="BG299" i="82"/>
  <c r="BF299" i="82"/>
  <c r="BE299" i="82"/>
  <c r="BC299" i="82"/>
  <c r="BH298" i="82"/>
  <c r="BG298" i="82"/>
  <c r="BF298" i="82"/>
  <c r="BE298" i="82"/>
  <c r="BC298" i="82"/>
  <c r="BH296" i="82"/>
  <c r="BG296" i="82"/>
  <c r="BF296" i="82"/>
  <c r="BE296" i="82"/>
  <c r="BC296" i="82"/>
  <c r="BH295" i="82"/>
  <c r="BG295" i="82"/>
  <c r="BF295" i="82"/>
  <c r="BE295" i="82"/>
  <c r="BC295" i="82"/>
  <c r="BH294" i="82"/>
  <c r="BG294" i="82"/>
  <c r="BF294" i="82"/>
  <c r="BE294" i="82"/>
  <c r="BC294" i="82"/>
  <c r="BH293" i="82"/>
  <c r="BG293" i="82"/>
  <c r="BF293" i="82"/>
  <c r="BE293" i="82"/>
  <c r="BC293" i="82"/>
  <c r="BH292" i="82"/>
  <c r="BG292" i="82"/>
  <c r="BF292" i="82"/>
  <c r="BE292" i="82"/>
  <c r="BC292" i="82"/>
  <c r="BH291" i="82"/>
  <c r="BG291" i="82"/>
  <c r="BF291" i="82"/>
  <c r="BE291" i="82"/>
  <c r="BC291" i="82"/>
  <c r="BH290" i="82"/>
  <c r="BG290" i="82"/>
  <c r="BF290" i="82"/>
  <c r="BE290" i="82"/>
  <c r="BC290" i="82"/>
  <c r="BH289" i="82"/>
  <c r="BG289" i="82"/>
  <c r="BF289" i="82"/>
  <c r="BE289" i="82"/>
  <c r="BC289" i="82"/>
  <c r="BH288" i="82"/>
  <c r="BG288" i="82"/>
  <c r="BF288" i="82"/>
  <c r="BE288" i="82"/>
  <c r="BC288" i="82"/>
  <c r="BH287" i="82"/>
  <c r="BG287" i="82"/>
  <c r="BF287" i="82"/>
  <c r="BE287" i="82"/>
  <c r="BC287" i="82"/>
  <c r="BH286" i="82"/>
  <c r="BG286" i="82"/>
  <c r="BF286" i="82"/>
  <c r="BE286" i="82"/>
  <c r="BC286" i="82"/>
  <c r="BH285" i="82"/>
  <c r="BG285" i="82"/>
  <c r="BF285" i="82"/>
  <c r="BE285" i="82"/>
  <c r="BC285" i="82"/>
  <c r="BH284" i="82"/>
  <c r="BG284" i="82"/>
  <c r="BF284" i="82"/>
  <c r="BE284" i="82"/>
  <c r="BC284" i="82"/>
  <c r="BH283" i="82"/>
  <c r="BG283" i="82"/>
  <c r="BF283" i="82"/>
  <c r="BE283" i="82"/>
  <c r="BC283" i="82"/>
  <c r="BH282" i="82"/>
  <c r="BG282" i="82"/>
  <c r="BF282" i="82"/>
  <c r="BE282" i="82"/>
  <c r="BC282" i="82"/>
  <c r="BH281" i="82"/>
  <c r="BG281" i="82"/>
  <c r="BF281" i="82"/>
  <c r="BE281" i="82"/>
  <c r="BC281" i="82"/>
  <c r="BH280" i="82"/>
  <c r="BG280" i="82"/>
  <c r="BF280" i="82"/>
  <c r="BE280" i="82"/>
  <c r="BC280" i="82"/>
  <c r="BH279" i="82"/>
  <c r="BG279" i="82"/>
  <c r="BF279" i="82"/>
  <c r="BE279" i="82"/>
  <c r="BC279" i="82"/>
  <c r="BH278" i="82"/>
  <c r="BG278" i="82"/>
  <c r="BF278" i="82"/>
  <c r="BE278" i="82"/>
  <c r="BC278" i="82"/>
  <c r="BH277" i="82"/>
  <c r="BG277" i="82"/>
  <c r="BF277" i="82"/>
  <c r="BE277" i="82"/>
  <c r="BC277" i="82"/>
  <c r="BH276" i="82"/>
  <c r="BG276" i="82"/>
  <c r="BF276" i="82"/>
  <c r="BE276" i="82"/>
  <c r="BC276" i="82"/>
  <c r="BH275" i="82"/>
  <c r="BG275" i="82"/>
  <c r="BF275" i="82"/>
  <c r="BE275" i="82"/>
  <c r="BC275" i="82"/>
  <c r="BH274" i="82"/>
  <c r="BG274" i="82"/>
  <c r="BF274" i="82"/>
  <c r="BE274" i="82"/>
  <c r="BC274" i="82"/>
  <c r="BH273" i="82"/>
  <c r="BG273" i="82"/>
  <c r="BF273" i="82"/>
  <c r="BE273" i="82"/>
  <c r="BC273" i="82"/>
  <c r="BH272" i="82"/>
  <c r="BG272" i="82"/>
  <c r="BF272" i="82"/>
  <c r="BE272" i="82"/>
  <c r="BC272" i="82"/>
  <c r="BH271" i="82"/>
  <c r="BG271" i="82"/>
  <c r="BF271" i="82"/>
  <c r="BE271" i="82"/>
  <c r="BC271" i="82"/>
  <c r="BH270" i="82"/>
  <c r="BG270" i="82"/>
  <c r="BF270" i="82"/>
  <c r="BE270" i="82"/>
  <c r="BC270" i="82"/>
  <c r="BH269" i="82"/>
  <c r="BG269" i="82"/>
  <c r="BF269" i="82"/>
  <c r="BE269" i="82"/>
  <c r="BC269" i="82"/>
  <c r="BH268" i="82"/>
  <c r="BG268" i="82"/>
  <c r="BF268" i="82"/>
  <c r="BE268" i="82"/>
  <c r="BC268" i="82"/>
  <c r="BH267" i="82"/>
  <c r="BG267" i="82"/>
  <c r="BF267" i="82"/>
  <c r="BE267" i="82"/>
  <c r="BC267" i="82"/>
  <c r="BH266" i="82"/>
  <c r="BG266" i="82"/>
  <c r="BF266" i="82"/>
  <c r="BE266" i="82"/>
  <c r="BC266" i="82"/>
  <c r="BH265" i="82"/>
  <c r="BG265" i="82"/>
  <c r="BF265" i="82"/>
  <c r="BE265" i="82"/>
  <c r="BC265" i="82"/>
  <c r="BH262" i="82"/>
  <c r="BG262" i="82"/>
  <c r="BF262" i="82"/>
  <c r="BE262" i="82"/>
  <c r="BC262" i="82"/>
  <c r="BH261" i="82"/>
  <c r="BG261" i="82"/>
  <c r="BF261" i="82"/>
  <c r="BE261" i="82"/>
  <c r="BC261" i="82"/>
  <c r="BH260" i="82"/>
  <c r="BG260" i="82"/>
  <c r="BF260" i="82"/>
  <c r="BE260" i="82"/>
  <c r="BC260" i="82"/>
  <c r="BH259" i="82"/>
  <c r="BG259" i="82"/>
  <c r="BF259" i="82"/>
  <c r="BE259" i="82"/>
  <c r="BC259" i="82"/>
  <c r="BH258" i="82"/>
  <c r="BG258" i="82"/>
  <c r="BF258" i="82"/>
  <c r="BE258" i="82"/>
  <c r="BC258" i="82"/>
  <c r="BH257" i="82"/>
  <c r="BG257" i="82"/>
  <c r="BF257" i="82"/>
  <c r="BE257" i="82"/>
  <c r="BC257" i="82"/>
  <c r="BH256" i="82"/>
  <c r="BG256" i="82"/>
  <c r="BF256" i="82"/>
  <c r="BE256" i="82"/>
  <c r="BC256" i="82"/>
  <c r="BH254" i="82"/>
  <c r="BG254" i="82"/>
  <c r="BF254" i="82"/>
  <c r="BE254" i="82"/>
  <c r="BC254" i="82"/>
  <c r="BH253" i="82"/>
  <c r="BG253" i="82"/>
  <c r="BF253" i="82"/>
  <c r="BE253" i="82"/>
  <c r="BC253" i="82"/>
  <c r="BH252" i="82"/>
  <c r="BG252" i="82"/>
  <c r="BF252" i="82"/>
  <c r="BE252" i="82"/>
  <c r="BC252" i="82"/>
  <c r="BH251" i="82"/>
  <c r="BG251" i="82"/>
  <c r="BF251" i="82"/>
  <c r="BE251" i="82"/>
  <c r="BC251" i="82"/>
  <c r="BH250" i="82"/>
  <c r="BG250" i="82"/>
  <c r="BF250" i="82"/>
  <c r="BE250" i="82"/>
  <c r="BC250" i="82"/>
  <c r="BH249" i="82"/>
  <c r="BG249" i="82"/>
  <c r="BF249" i="82"/>
  <c r="BE249" i="82"/>
  <c r="BC249" i="82"/>
  <c r="BH248" i="82"/>
  <c r="BG248" i="82"/>
  <c r="BF248" i="82"/>
  <c r="BE248" i="82"/>
  <c r="BC248" i="82"/>
  <c r="BH247" i="82"/>
  <c r="BG247" i="82"/>
  <c r="BF247" i="82"/>
  <c r="BE247" i="82"/>
  <c r="BC247" i="82"/>
  <c r="BH246" i="82"/>
  <c r="BG246" i="82"/>
  <c r="BF246" i="82"/>
  <c r="BE246" i="82"/>
  <c r="BC246" i="82"/>
  <c r="BH245" i="82"/>
  <c r="BG245" i="82"/>
  <c r="BF245" i="82"/>
  <c r="BE245" i="82"/>
  <c r="BC245" i="82"/>
  <c r="BH244" i="82"/>
  <c r="BG244" i="82"/>
  <c r="BF244" i="82"/>
  <c r="BE244" i="82"/>
  <c r="BC244" i="82"/>
  <c r="BH243" i="82"/>
  <c r="BG243" i="82"/>
  <c r="BF243" i="82"/>
  <c r="BE243" i="82"/>
  <c r="BC243" i="82"/>
  <c r="BH242" i="82"/>
  <c r="BG242" i="82"/>
  <c r="BF242" i="82"/>
  <c r="BE242" i="82"/>
  <c r="BC242" i="82"/>
  <c r="BH241" i="82"/>
  <c r="BG241" i="82"/>
  <c r="BF241" i="82"/>
  <c r="BE241" i="82"/>
  <c r="BC241" i="82"/>
  <c r="BH240" i="82"/>
  <c r="BG240" i="82"/>
  <c r="BF240" i="82"/>
  <c r="BE240" i="82"/>
  <c r="BC240" i="82"/>
  <c r="BH239" i="82"/>
  <c r="BG239" i="82"/>
  <c r="BF239" i="82"/>
  <c r="BE239" i="82"/>
  <c r="BC239" i="82"/>
  <c r="BH238" i="82"/>
  <c r="BG238" i="82"/>
  <c r="BF238" i="82"/>
  <c r="BE238" i="82"/>
  <c r="BC238" i="82"/>
  <c r="BH237" i="82"/>
  <c r="BG237" i="82"/>
  <c r="BF237" i="82"/>
  <c r="BE237" i="82"/>
  <c r="BC237" i="82"/>
  <c r="BH236" i="82"/>
  <c r="BG236" i="82"/>
  <c r="BF236" i="82"/>
  <c r="BE236" i="82"/>
  <c r="BC236" i="82"/>
  <c r="BH235" i="82"/>
  <c r="BG235" i="82"/>
  <c r="BF235" i="82"/>
  <c r="BE235" i="82"/>
  <c r="BC235" i="82"/>
  <c r="BH234" i="82"/>
  <c r="BG234" i="82"/>
  <c r="BF234" i="82"/>
  <c r="BE234" i="82"/>
  <c r="BC234" i="82"/>
  <c r="BH233" i="82"/>
  <c r="BG233" i="82"/>
  <c r="BF233" i="82"/>
  <c r="BE233" i="82"/>
  <c r="BC233" i="82"/>
  <c r="BH232" i="82"/>
  <c r="BG232" i="82"/>
  <c r="BF232" i="82"/>
  <c r="BE232" i="82"/>
  <c r="BC232" i="82"/>
  <c r="BH231" i="82"/>
  <c r="BG231" i="82"/>
  <c r="BF231" i="82"/>
  <c r="BE231" i="82"/>
  <c r="BC231" i="82"/>
  <c r="BH230" i="82"/>
  <c r="BG230" i="82"/>
  <c r="BF230" i="82"/>
  <c r="BE230" i="82"/>
  <c r="BC230" i="82"/>
  <c r="BH229" i="82"/>
  <c r="BG229" i="82"/>
  <c r="BF229" i="82"/>
  <c r="BE229" i="82"/>
  <c r="BC229" i="82"/>
  <c r="BH228" i="82"/>
  <c r="BG228" i="82"/>
  <c r="BF228" i="82"/>
  <c r="BE228" i="82"/>
  <c r="BC228" i="82"/>
  <c r="BH227" i="82"/>
  <c r="BG227" i="82"/>
  <c r="BF227" i="82"/>
  <c r="BE227" i="82"/>
  <c r="BC227" i="82"/>
  <c r="BH226" i="82"/>
  <c r="BG226" i="82"/>
  <c r="BF226" i="82"/>
  <c r="BE226" i="82"/>
  <c r="BC226" i="82"/>
  <c r="BH225" i="82"/>
  <c r="BG225" i="82"/>
  <c r="BF225" i="82"/>
  <c r="BE225" i="82"/>
  <c r="BC225" i="82"/>
  <c r="BH224" i="82"/>
  <c r="BG224" i="82"/>
  <c r="BF224" i="82"/>
  <c r="BE224" i="82"/>
  <c r="BC224" i="82"/>
  <c r="BH223" i="82"/>
  <c r="BG223" i="82"/>
  <c r="BF223" i="82"/>
  <c r="BE223" i="82"/>
  <c r="BC223" i="82"/>
  <c r="BH1398" i="82"/>
  <c r="BG1398" i="82"/>
  <c r="BF1398" i="82"/>
  <c r="BE1398" i="82"/>
  <c r="BC1398" i="82"/>
  <c r="BH1356" i="82"/>
  <c r="BG1356" i="82"/>
  <c r="BF1356" i="82"/>
  <c r="BE1356" i="82"/>
  <c r="BC1356" i="82"/>
  <c r="BH1314" i="82"/>
  <c r="BG1314" i="82"/>
  <c r="BF1314" i="82"/>
  <c r="BE1314" i="82"/>
  <c r="BC1314" i="82"/>
  <c r="BH1272" i="82"/>
  <c r="BG1272" i="82"/>
  <c r="BF1272" i="82"/>
  <c r="BE1272" i="82"/>
  <c r="BC1272" i="82"/>
  <c r="BH1188" i="82"/>
  <c r="BG1188" i="82"/>
  <c r="BF1188" i="82"/>
  <c r="BE1188" i="82"/>
  <c r="BC1188" i="82"/>
  <c r="BH1146" i="82"/>
  <c r="BG1146" i="82"/>
  <c r="BF1146" i="82"/>
  <c r="BE1146" i="82"/>
  <c r="BC1146" i="82"/>
  <c r="BH1104" i="82"/>
  <c r="BG1104" i="82"/>
  <c r="BF1104" i="82"/>
  <c r="BE1104" i="82"/>
  <c r="BC1104" i="82"/>
  <c r="BH1062" i="82"/>
  <c r="BG1062" i="82"/>
  <c r="BF1062" i="82"/>
  <c r="BE1062" i="82"/>
  <c r="BC1062" i="82"/>
  <c r="BH978" i="82"/>
  <c r="BG978" i="82"/>
  <c r="BF978" i="82"/>
  <c r="BE978" i="82"/>
  <c r="BC978" i="82"/>
  <c r="BH936" i="82"/>
  <c r="BG936" i="82"/>
  <c r="BF936" i="82"/>
  <c r="BE936" i="82"/>
  <c r="BC936" i="82"/>
  <c r="BH894" i="82"/>
  <c r="BG894" i="82"/>
  <c r="BF894" i="82"/>
  <c r="BE894" i="82"/>
  <c r="BC894" i="82"/>
  <c r="BH852" i="82"/>
  <c r="BG852" i="82"/>
  <c r="BF852" i="82"/>
  <c r="BE852" i="82"/>
  <c r="BC852" i="82"/>
  <c r="BH768" i="82"/>
  <c r="BG768" i="82"/>
  <c r="BF768" i="82"/>
  <c r="BE768" i="82"/>
  <c r="BC768" i="82"/>
  <c r="BH726" i="82"/>
  <c r="BG726" i="82"/>
  <c r="BF726" i="82"/>
  <c r="BE726" i="82"/>
  <c r="BC726" i="82"/>
  <c r="BH684" i="82"/>
  <c r="BG684" i="82"/>
  <c r="BF684" i="82"/>
  <c r="BE684" i="82"/>
  <c r="BC684" i="82"/>
  <c r="BH642" i="82"/>
  <c r="BG642" i="82"/>
  <c r="BF642" i="82"/>
  <c r="BE642" i="82"/>
  <c r="BC642" i="82"/>
  <c r="BH558" i="82"/>
  <c r="BG558" i="82"/>
  <c r="BF558" i="82"/>
  <c r="BE558" i="82"/>
  <c r="BC558" i="82"/>
  <c r="BH516" i="82"/>
  <c r="BG516" i="82"/>
  <c r="BF516" i="82"/>
  <c r="BE516" i="82"/>
  <c r="BC516" i="82"/>
  <c r="BH474" i="82"/>
  <c r="BG474" i="82"/>
  <c r="BF474" i="82"/>
  <c r="BE474" i="82"/>
  <c r="BC474" i="82"/>
  <c r="BH432" i="82"/>
  <c r="BG432" i="82"/>
  <c r="BF432" i="82"/>
  <c r="BE432" i="82"/>
  <c r="BC432" i="82"/>
  <c r="BH348" i="82"/>
  <c r="BG348" i="82"/>
  <c r="BF348" i="82"/>
  <c r="BE348" i="82"/>
  <c r="BC348" i="82"/>
  <c r="BH306" i="82"/>
  <c r="BG306" i="82"/>
  <c r="BF306" i="82"/>
  <c r="BE306" i="82"/>
  <c r="BC306" i="82"/>
  <c r="BH264" i="82"/>
  <c r="BG264" i="82"/>
  <c r="BF264" i="82"/>
  <c r="BE264" i="82"/>
  <c r="BC264" i="82"/>
  <c r="BH222" i="82"/>
  <c r="BG222" i="82"/>
  <c r="BF222" i="82"/>
  <c r="BE222" i="82"/>
  <c r="BC222" i="82"/>
  <c r="BH178" i="82"/>
  <c r="BG178" i="82"/>
  <c r="BF178" i="82"/>
  <c r="BE178" i="82"/>
  <c r="BC178" i="82"/>
  <c r="BH177" i="82"/>
  <c r="BG177" i="82"/>
  <c r="BF177" i="82"/>
  <c r="BE177" i="82"/>
  <c r="BC177" i="82"/>
  <c r="BH176" i="82"/>
  <c r="BG176" i="82"/>
  <c r="BF176" i="82"/>
  <c r="BE176" i="82"/>
  <c r="BC176" i="82"/>
  <c r="BH175" i="82"/>
  <c r="BG175" i="82"/>
  <c r="BF175" i="82"/>
  <c r="BE175" i="82"/>
  <c r="BC175" i="82"/>
  <c r="BH174" i="82"/>
  <c r="BG174" i="82"/>
  <c r="BF174" i="82"/>
  <c r="BE174" i="82"/>
  <c r="BC174" i="82"/>
  <c r="BH173" i="82"/>
  <c r="BG173" i="82"/>
  <c r="BF173" i="82"/>
  <c r="BE173" i="82"/>
  <c r="BC173" i="82"/>
  <c r="BH172" i="82"/>
  <c r="BG172" i="82"/>
  <c r="BF172" i="82"/>
  <c r="BE172" i="82"/>
  <c r="BC172" i="82"/>
  <c r="BH170" i="82"/>
  <c r="BG170" i="82"/>
  <c r="BF170" i="82"/>
  <c r="BE170" i="82"/>
  <c r="BC170" i="82"/>
  <c r="BH169" i="82"/>
  <c r="BG169" i="82"/>
  <c r="BF169" i="82"/>
  <c r="BE169" i="82"/>
  <c r="BC169" i="82"/>
  <c r="BH168" i="82"/>
  <c r="BG168" i="82"/>
  <c r="BF168" i="82"/>
  <c r="BE168" i="82"/>
  <c r="BC168" i="82"/>
  <c r="BH167" i="82"/>
  <c r="BG167" i="82"/>
  <c r="BF167" i="82"/>
  <c r="BE167" i="82"/>
  <c r="BC167" i="82"/>
  <c r="BH166" i="82"/>
  <c r="BG166" i="82"/>
  <c r="BF166" i="82"/>
  <c r="BE166" i="82"/>
  <c r="BC166" i="82"/>
  <c r="BH165" i="82"/>
  <c r="BG165" i="82"/>
  <c r="BF165" i="82"/>
  <c r="BE165" i="82"/>
  <c r="BC165" i="82"/>
  <c r="BH164" i="82"/>
  <c r="BG164" i="82"/>
  <c r="BF164" i="82"/>
  <c r="BE164" i="82"/>
  <c r="BC164" i="82"/>
  <c r="BH163" i="82"/>
  <c r="BG163" i="82"/>
  <c r="BF163" i="82"/>
  <c r="BE163" i="82"/>
  <c r="BC163" i="82"/>
  <c r="BH162" i="82"/>
  <c r="BG162" i="82"/>
  <c r="BF162" i="82"/>
  <c r="BE162" i="82"/>
  <c r="BC162" i="82"/>
  <c r="BH161" i="82"/>
  <c r="BG161" i="82"/>
  <c r="BF161" i="82"/>
  <c r="BE161" i="82"/>
  <c r="BC161" i="82"/>
  <c r="BH160" i="82"/>
  <c r="BG160" i="82"/>
  <c r="BF160" i="82"/>
  <c r="BE160" i="82"/>
  <c r="BC160" i="82"/>
  <c r="BH159" i="82"/>
  <c r="BG159" i="82"/>
  <c r="BF159" i="82"/>
  <c r="BE159" i="82"/>
  <c r="BC159" i="82"/>
  <c r="BH158" i="82"/>
  <c r="BG158" i="82"/>
  <c r="BF158" i="82"/>
  <c r="BE158" i="82"/>
  <c r="BC158" i="82"/>
  <c r="BH157" i="82"/>
  <c r="BG157" i="82"/>
  <c r="BF157" i="82"/>
  <c r="BE157" i="82"/>
  <c r="BC157" i="82"/>
  <c r="BH156" i="82"/>
  <c r="BG156" i="82"/>
  <c r="BF156" i="82"/>
  <c r="BE156" i="82"/>
  <c r="BC156" i="82"/>
  <c r="BH155" i="82"/>
  <c r="BG155" i="82"/>
  <c r="BF155" i="82"/>
  <c r="BE155" i="82"/>
  <c r="BC155" i="82"/>
  <c r="BH154" i="82"/>
  <c r="BG154" i="82"/>
  <c r="BF154" i="82"/>
  <c r="BE154" i="82"/>
  <c r="BC154" i="82"/>
  <c r="BH153" i="82"/>
  <c r="BG153" i="82"/>
  <c r="BF153" i="82"/>
  <c r="BE153" i="82"/>
  <c r="BC153" i="82"/>
  <c r="BH152" i="82"/>
  <c r="BG152" i="82"/>
  <c r="BF152" i="82"/>
  <c r="BE152" i="82"/>
  <c r="BC152" i="82"/>
  <c r="BH151" i="82"/>
  <c r="BG151" i="82"/>
  <c r="BF151" i="82"/>
  <c r="BE151" i="82"/>
  <c r="BC151" i="82"/>
  <c r="BH150" i="82"/>
  <c r="BG150" i="82"/>
  <c r="BF150" i="82"/>
  <c r="BE150" i="82"/>
  <c r="BC150" i="82"/>
  <c r="BH149" i="82"/>
  <c r="BG149" i="82"/>
  <c r="BF149" i="82"/>
  <c r="BE149" i="82"/>
  <c r="BC149" i="82"/>
  <c r="BH148" i="82"/>
  <c r="BG148" i="82"/>
  <c r="BF148" i="82"/>
  <c r="BE148" i="82"/>
  <c r="BC148" i="82"/>
  <c r="BH147" i="82"/>
  <c r="BG147" i="82"/>
  <c r="BF147" i="82"/>
  <c r="BE147" i="82"/>
  <c r="BC147" i="82"/>
  <c r="BH146" i="82"/>
  <c r="BG146" i="82"/>
  <c r="BF146" i="82"/>
  <c r="BE146" i="82"/>
  <c r="BC146" i="82"/>
  <c r="BH145" i="82"/>
  <c r="BG145" i="82"/>
  <c r="BF145" i="82"/>
  <c r="BE145" i="82"/>
  <c r="BC145" i="82"/>
  <c r="BH144" i="82"/>
  <c r="BG144" i="82"/>
  <c r="BF144" i="82"/>
  <c r="BE144" i="82"/>
  <c r="BC144" i="82"/>
  <c r="BH143" i="82"/>
  <c r="BG143" i="82"/>
  <c r="BF143" i="82"/>
  <c r="BE143" i="82"/>
  <c r="BC143" i="82"/>
  <c r="BH142" i="82"/>
  <c r="BG142" i="82"/>
  <c r="BF142" i="82"/>
  <c r="BE142" i="82"/>
  <c r="BC142" i="82"/>
  <c r="BH141" i="82"/>
  <c r="BG141" i="82"/>
  <c r="BF141" i="82"/>
  <c r="BE141" i="82"/>
  <c r="BC141" i="82"/>
  <c r="BH140" i="82"/>
  <c r="BG140" i="82"/>
  <c r="BF140" i="82"/>
  <c r="BE140" i="82"/>
  <c r="BC140" i="82"/>
  <c r="BH139" i="82"/>
  <c r="BG139" i="82"/>
  <c r="BF139" i="82"/>
  <c r="BE139" i="82"/>
  <c r="BC139" i="82"/>
  <c r="BH138" i="82"/>
  <c r="BG138" i="82"/>
  <c r="BF138" i="82"/>
  <c r="BE138" i="82"/>
  <c r="BC138" i="82"/>
  <c r="BH136" i="82"/>
  <c r="BG136" i="82"/>
  <c r="BF136" i="82"/>
  <c r="BE136" i="82"/>
  <c r="BC136" i="82"/>
  <c r="BH135" i="82"/>
  <c r="BG135" i="82"/>
  <c r="BF135" i="82"/>
  <c r="BE135" i="82"/>
  <c r="BC135" i="82"/>
  <c r="BH134" i="82"/>
  <c r="BG134" i="82"/>
  <c r="BF134" i="82"/>
  <c r="BE134" i="82"/>
  <c r="BC134" i="82"/>
  <c r="BH133" i="82"/>
  <c r="BG133" i="82"/>
  <c r="BF133" i="82"/>
  <c r="BE133" i="82"/>
  <c r="BC133" i="82"/>
  <c r="BH132" i="82"/>
  <c r="BG132" i="82"/>
  <c r="BF132" i="82"/>
  <c r="BE132" i="82"/>
  <c r="BC132" i="82"/>
  <c r="BH131" i="82"/>
  <c r="BG131" i="82"/>
  <c r="BF131" i="82"/>
  <c r="BE131" i="82"/>
  <c r="BC131" i="82"/>
  <c r="BH130" i="82"/>
  <c r="BG130" i="82"/>
  <c r="BF130" i="82"/>
  <c r="BE130" i="82"/>
  <c r="BC130" i="82"/>
  <c r="BH128" i="82"/>
  <c r="BG128" i="82"/>
  <c r="BF128" i="82"/>
  <c r="BE128" i="82"/>
  <c r="BC128" i="82"/>
  <c r="BH127" i="82"/>
  <c r="BG127" i="82"/>
  <c r="BF127" i="82"/>
  <c r="BE127" i="82"/>
  <c r="BC127" i="82"/>
  <c r="BH126" i="82"/>
  <c r="BG126" i="82"/>
  <c r="BF126" i="82"/>
  <c r="BE126" i="82"/>
  <c r="BC126" i="82"/>
  <c r="BH125" i="82"/>
  <c r="BG125" i="82"/>
  <c r="BF125" i="82"/>
  <c r="BE125" i="82"/>
  <c r="BC125" i="82"/>
  <c r="BH124" i="82"/>
  <c r="BG124" i="82"/>
  <c r="BF124" i="82"/>
  <c r="BE124" i="82"/>
  <c r="BC124" i="82"/>
  <c r="BH123" i="82"/>
  <c r="BG123" i="82"/>
  <c r="BF123" i="82"/>
  <c r="BE123" i="82"/>
  <c r="BC123" i="82"/>
  <c r="BH122" i="82"/>
  <c r="BG122" i="82"/>
  <c r="BF122" i="82"/>
  <c r="BE122" i="82"/>
  <c r="BC122" i="82"/>
  <c r="BH121" i="82"/>
  <c r="BG121" i="82"/>
  <c r="BF121" i="82"/>
  <c r="BE121" i="82"/>
  <c r="BC121" i="82"/>
  <c r="BH120" i="82"/>
  <c r="BG120" i="82"/>
  <c r="BF120" i="82"/>
  <c r="BE120" i="82"/>
  <c r="BC120" i="82"/>
  <c r="BH119" i="82"/>
  <c r="BG119" i="82"/>
  <c r="BF119" i="82"/>
  <c r="BE119" i="82"/>
  <c r="BC119" i="82"/>
  <c r="BH118" i="82"/>
  <c r="BG118" i="82"/>
  <c r="BF118" i="82"/>
  <c r="BE118" i="82"/>
  <c r="BC118" i="82"/>
  <c r="BH117" i="82"/>
  <c r="BG117" i="82"/>
  <c r="BF117" i="82"/>
  <c r="BE117" i="82"/>
  <c r="BC117" i="82"/>
  <c r="BH116" i="82"/>
  <c r="BG116" i="82"/>
  <c r="BF116" i="82"/>
  <c r="BE116" i="82"/>
  <c r="BC116" i="82"/>
  <c r="BH115" i="82"/>
  <c r="BG115" i="82"/>
  <c r="BF115" i="82"/>
  <c r="BE115" i="82"/>
  <c r="BC115" i="82"/>
  <c r="BH114" i="82"/>
  <c r="BG114" i="82"/>
  <c r="BF114" i="82"/>
  <c r="BE114" i="82"/>
  <c r="BC114" i="82"/>
  <c r="BH113" i="82"/>
  <c r="BG113" i="82"/>
  <c r="BF113" i="82"/>
  <c r="BE113" i="82"/>
  <c r="BC113" i="82"/>
  <c r="BH112" i="82"/>
  <c r="BG112" i="82"/>
  <c r="BF112" i="82"/>
  <c r="BE112" i="82"/>
  <c r="BC112" i="82"/>
  <c r="BH111" i="82"/>
  <c r="BG111" i="82"/>
  <c r="BF111" i="82"/>
  <c r="BE111" i="82"/>
  <c r="BC111" i="82"/>
  <c r="BH110" i="82"/>
  <c r="BG110" i="82"/>
  <c r="BF110" i="82"/>
  <c r="BE110" i="82"/>
  <c r="BC110" i="82"/>
  <c r="BH109" i="82"/>
  <c r="BG109" i="82"/>
  <c r="BF109" i="82"/>
  <c r="BE109" i="82"/>
  <c r="BC109" i="82"/>
  <c r="BH108" i="82"/>
  <c r="BG108" i="82"/>
  <c r="BF108" i="82"/>
  <c r="BE108" i="82"/>
  <c r="BC108" i="82"/>
  <c r="BH107" i="82"/>
  <c r="BG107" i="82"/>
  <c r="BF107" i="82"/>
  <c r="BE107" i="82"/>
  <c r="BC107" i="82"/>
  <c r="BH106" i="82"/>
  <c r="BG106" i="82"/>
  <c r="BF106" i="82"/>
  <c r="BE106" i="82"/>
  <c r="BC106" i="82"/>
  <c r="BH105" i="82"/>
  <c r="BG105" i="82"/>
  <c r="BF105" i="82"/>
  <c r="BE105" i="82"/>
  <c r="BC105" i="82"/>
  <c r="BH104" i="82"/>
  <c r="BG104" i="82"/>
  <c r="BF104" i="82"/>
  <c r="BE104" i="82"/>
  <c r="BC104" i="82"/>
  <c r="BH103" i="82"/>
  <c r="BG103" i="82"/>
  <c r="BF103" i="82"/>
  <c r="BE103" i="82"/>
  <c r="BC103" i="82"/>
  <c r="BH102" i="82"/>
  <c r="BG102" i="82"/>
  <c r="BF102" i="82"/>
  <c r="BE102" i="82"/>
  <c r="BC102" i="82"/>
  <c r="BH101" i="82"/>
  <c r="BG101" i="82"/>
  <c r="BF101" i="82"/>
  <c r="BE101" i="82"/>
  <c r="BC101" i="82"/>
  <c r="BH100" i="82"/>
  <c r="BG100" i="82"/>
  <c r="BF100" i="82"/>
  <c r="BE100" i="82"/>
  <c r="BC100" i="82"/>
  <c r="BH99" i="82"/>
  <c r="BG99" i="82"/>
  <c r="BF99" i="82"/>
  <c r="BE99" i="82"/>
  <c r="BC99" i="82"/>
  <c r="BH98" i="82"/>
  <c r="BG98" i="82"/>
  <c r="BF98" i="82"/>
  <c r="BE98" i="82"/>
  <c r="BC98" i="82"/>
  <c r="BH97" i="82"/>
  <c r="BG97" i="82"/>
  <c r="BF97" i="82"/>
  <c r="BE97" i="82"/>
  <c r="BC97" i="82"/>
  <c r="BH96" i="82"/>
  <c r="BG96" i="82"/>
  <c r="BF96" i="82"/>
  <c r="BE96" i="82"/>
  <c r="BC96" i="82"/>
  <c r="BH94" i="82"/>
  <c r="BG94" i="82"/>
  <c r="BF94" i="82"/>
  <c r="BE94" i="82"/>
  <c r="BC94" i="82"/>
  <c r="BH93" i="82"/>
  <c r="BG93" i="82"/>
  <c r="BF93" i="82"/>
  <c r="BE93" i="82"/>
  <c r="BC93" i="82"/>
  <c r="BH92" i="82"/>
  <c r="BG92" i="82"/>
  <c r="BF92" i="82"/>
  <c r="BE92" i="82"/>
  <c r="BC92" i="82"/>
  <c r="BH91" i="82"/>
  <c r="BG91" i="82"/>
  <c r="BF91" i="82"/>
  <c r="BE91" i="82"/>
  <c r="BC91" i="82"/>
  <c r="BH90" i="82"/>
  <c r="BG90" i="82"/>
  <c r="BF90" i="82"/>
  <c r="BE90" i="82"/>
  <c r="BC90" i="82"/>
  <c r="BH89" i="82"/>
  <c r="BG89" i="82"/>
  <c r="BF89" i="82"/>
  <c r="BE89" i="82"/>
  <c r="BC89" i="82"/>
  <c r="BH88" i="82"/>
  <c r="BG88" i="82"/>
  <c r="BF88" i="82"/>
  <c r="BE88" i="82"/>
  <c r="BC88" i="82"/>
  <c r="BH86" i="82"/>
  <c r="BG86" i="82"/>
  <c r="BF86" i="82"/>
  <c r="BE86" i="82"/>
  <c r="BC86" i="82"/>
  <c r="BH85" i="82"/>
  <c r="BG85" i="82"/>
  <c r="BF85" i="82"/>
  <c r="BE85" i="82"/>
  <c r="BC85" i="82"/>
  <c r="BH84" i="82"/>
  <c r="BG84" i="82"/>
  <c r="BF84" i="82"/>
  <c r="BE84" i="82"/>
  <c r="BC84" i="82"/>
  <c r="BH83" i="82"/>
  <c r="BG83" i="82"/>
  <c r="BF83" i="82"/>
  <c r="BE83" i="82"/>
  <c r="BC83" i="82"/>
  <c r="BH82" i="82"/>
  <c r="BG82" i="82"/>
  <c r="BF82" i="82"/>
  <c r="BE82" i="82"/>
  <c r="BC82" i="82"/>
  <c r="BH81" i="82"/>
  <c r="BG81" i="82"/>
  <c r="BF81" i="82"/>
  <c r="BE81" i="82"/>
  <c r="BC81" i="82"/>
  <c r="BH80" i="82"/>
  <c r="BG80" i="82"/>
  <c r="BF80" i="82"/>
  <c r="BE80" i="82"/>
  <c r="BC80" i="82"/>
  <c r="BH79" i="82"/>
  <c r="BG79" i="82"/>
  <c r="BF79" i="82"/>
  <c r="BE79" i="82"/>
  <c r="BC79" i="82"/>
  <c r="BH78" i="82"/>
  <c r="BG78" i="82"/>
  <c r="BF78" i="82"/>
  <c r="BE78" i="82"/>
  <c r="BC78" i="82"/>
  <c r="BH77" i="82"/>
  <c r="BG77" i="82"/>
  <c r="BF77" i="82"/>
  <c r="BE77" i="82"/>
  <c r="BC77" i="82"/>
  <c r="BH76" i="82"/>
  <c r="BG76" i="82"/>
  <c r="BF76" i="82"/>
  <c r="BE76" i="82"/>
  <c r="BC76" i="82"/>
  <c r="BH75" i="82"/>
  <c r="BG75" i="82"/>
  <c r="BF75" i="82"/>
  <c r="BE75" i="82"/>
  <c r="BC75" i="82"/>
  <c r="BH74" i="82"/>
  <c r="BG74" i="82"/>
  <c r="BF74" i="82"/>
  <c r="BE74" i="82"/>
  <c r="BC74" i="82"/>
  <c r="BH73" i="82"/>
  <c r="BG73" i="82"/>
  <c r="BF73" i="82"/>
  <c r="BE73" i="82"/>
  <c r="BC73" i="82"/>
  <c r="BH72" i="82"/>
  <c r="BG72" i="82"/>
  <c r="BF72" i="82"/>
  <c r="BE72" i="82"/>
  <c r="BC72" i="82"/>
  <c r="BH71" i="82"/>
  <c r="BG71" i="82"/>
  <c r="BF71" i="82"/>
  <c r="BE71" i="82"/>
  <c r="BC71" i="82"/>
  <c r="BH70" i="82"/>
  <c r="BG70" i="82"/>
  <c r="BF70" i="82"/>
  <c r="BE70" i="82"/>
  <c r="BC70" i="82"/>
  <c r="BH69" i="82"/>
  <c r="BG69" i="82"/>
  <c r="BF69" i="82"/>
  <c r="BE69" i="82"/>
  <c r="BC69" i="82"/>
  <c r="BH68" i="82"/>
  <c r="BG68" i="82"/>
  <c r="BF68" i="82"/>
  <c r="BE68" i="82"/>
  <c r="BC68" i="82"/>
  <c r="BH67" i="82"/>
  <c r="BG67" i="82"/>
  <c r="BF67" i="82"/>
  <c r="BE67" i="82"/>
  <c r="BC67" i="82"/>
  <c r="BH66" i="82"/>
  <c r="BG66" i="82"/>
  <c r="BF66" i="82"/>
  <c r="BE66" i="82"/>
  <c r="BC66" i="82"/>
  <c r="BH65" i="82"/>
  <c r="BG65" i="82"/>
  <c r="BF65" i="82"/>
  <c r="BE65" i="82"/>
  <c r="BC65" i="82"/>
  <c r="BH64" i="82"/>
  <c r="BG64" i="82"/>
  <c r="BF64" i="82"/>
  <c r="BE64" i="82"/>
  <c r="BC64" i="82"/>
  <c r="BH63" i="82"/>
  <c r="BG63" i="82"/>
  <c r="BF63" i="82"/>
  <c r="BE63" i="82"/>
  <c r="BC63" i="82"/>
  <c r="BH62" i="82"/>
  <c r="BG62" i="82"/>
  <c r="BF62" i="82"/>
  <c r="BE62" i="82"/>
  <c r="BC62" i="82"/>
  <c r="BH61" i="82"/>
  <c r="BG61" i="82"/>
  <c r="BF61" i="82"/>
  <c r="BE61" i="82"/>
  <c r="BC61" i="82"/>
  <c r="BH60" i="82"/>
  <c r="BG60" i="82"/>
  <c r="BF60" i="82"/>
  <c r="BE60" i="82"/>
  <c r="BC60" i="82"/>
  <c r="BH59" i="82"/>
  <c r="BG59" i="82"/>
  <c r="BF59" i="82"/>
  <c r="BE59" i="82"/>
  <c r="BC59" i="82"/>
  <c r="BH58" i="82"/>
  <c r="BG58" i="82"/>
  <c r="BF58" i="82"/>
  <c r="BE58" i="82"/>
  <c r="BC58" i="82"/>
  <c r="BH57" i="82"/>
  <c r="BG57" i="82"/>
  <c r="BF57" i="82"/>
  <c r="BE57" i="82"/>
  <c r="BC57" i="82"/>
  <c r="BH56" i="82"/>
  <c r="BG56" i="82"/>
  <c r="BF56" i="82"/>
  <c r="BE56" i="82"/>
  <c r="BC56" i="82"/>
  <c r="BH55" i="82"/>
  <c r="BG55" i="82"/>
  <c r="BF55" i="82"/>
  <c r="BE55" i="82"/>
  <c r="BC55" i="82"/>
  <c r="BH54" i="82"/>
  <c r="BG54" i="82"/>
  <c r="BF54" i="82"/>
  <c r="BE54" i="82"/>
  <c r="BC54" i="82"/>
  <c r="BH52" i="82"/>
  <c r="BG52" i="82"/>
  <c r="BF52" i="82"/>
  <c r="BE52" i="82"/>
  <c r="BC52" i="82"/>
  <c r="BH51" i="82"/>
  <c r="BG51" i="82"/>
  <c r="BF51" i="82"/>
  <c r="BE51" i="82"/>
  <c r="BC51" i="82"/>
  <c r="BH50" i="82"/>
  <c r="BG50" i="82"/>
  <c r="BF50" i="82"/>
  <c r="BE50" i="82"/>
  <c r="BC50" i="82"/>
  <c r="BH49" i="82"/>
  <c r="BG49" i="82"/>
  <c r="BF49" i="82"/>
  <c r="BE49" i="82"/>
  <c r="BC49" i="82"/>
  <c r="BH48" i="82"/>
  <c r="BG48" i="82"/>
  <c r="BF48" i="82"/>
  <c r="BE48" i="82"/>
  <c r="BC48" i="82"/>
  <c r="BH47" i="82"/>
  <c r="BG47" i="82"/>
  <c r="BF47" i="82"/>
  <c r="BE47" i="82"/>
  <c r="BC47" i="82"/>
  <c r="BH46" i="82"/>
  <c r="BG46" i="82"/>
  <c r="BF46" i="82"/>
  <c r="BE46" i="82"/>
  <c r="BC46" i="82"/>
  <c r="BH44" i="82"/>
  <c r="BG44" i="82"/>
  <c r="BF44" i="82"/>
  <c r="BE44" i="82"/>
  <c r="BC44" i="82"/>
  <c r="BH43" i="82"/>
  <c r="BG43" i="82"/>
  <c r="BF43" i="82"/>
  <c r="BE43" i="82"/>
  <c r="BC43" i="82"/>
  <c r="BH42" i="82"/>
  <c r="BG42" i="82"/>
  <c r="BF42" i="82"/>
  <c r="BE42" i="82"/>
  <c r="BC42" i="82"/>
  <c r="BH41" i="82"/>
  <c r="BG41" i="82"/>
  <c r="BF41" i="82"/>
  <c r="BE41" i="82"/>
  <c r="BC41" i="82"/>
  <c r="BH40" i="82"/>
  <c r="BG40" i="82"/>
  <c r="BF40" i="82"/>
  <c r="BE40" i="82"/>
  <c r="BC40" i="82"/>
  <c r="BH39" i="82"/>
  <c r="BG39" i="82"/>
  <c r="BF39" i="82"/>
  <c r="BE39" i="82"/>
  <c r="BC39" i="82"/>
  <c r="BH38" i="82"/>
  <c r="BG38" i="82"/>
  <c r="BF38" i="82"/>
  <c r="BE38" i="82"/>
  <c r="BC38" i="82"/>
  <c r="BH37" i="82"/>
  <c r="BG37" i="82"/>
  <c r="BF37" i="82"/>
  <c r="BE37" i="82"/>
  <c r="BC37" i="82"/>
  <c r="BH36" i="82"/>
  <c r="BG36" i="82"/>
  <c r="BF36" i="82"/>
  <c r="BE36" i="82"/>
  <c r="BC36" i="82"/>
  <c r="BH35" i="82"/>
  <c r="BG35" i="82"/>
  <c r="BF35" i="82"/>
  <c r="BE35" i="82"/>
  <c r="BC35" i="82"/>
  <c r="BH34" i="82"/>
  <c r="BG34" i="82"/>
  <c r="BF34" i="82"/>
  <c r="BE34" i="82"/>
  <c r="BC34" i="82"/>
  <c r="BH33" i="82"/>
  <c r="BG33" i="82"/>
  <c r="BF33" i="82"/>
  <c r="BE33" i="82"/>
  <c r="BC33" i="82"/>
  <c r="BH32" i="82"/>
  <c r="BG32" i="82"/>
  <c r="BF32" i="82"/>
  <c r="BE32" i="82"/>
  <c r="BC32" i="82"/>
  <c r="BH31" i="82"/>
  <c r="BG31" i="82"/>
  <c r="BF31" i="82"/>
  <c r="BE31" i="82"/>
  <c r="BC31" i="82"/>
  <c r="BH30" i="82"/>
  <c r="BG30" i="82"/>
  <c r="BF30" i="82"/>
  <c r="BE30" i="82"/>
  <c r="BC30" i="82"/>
  <c r="BH29" i="82"/>
  <c r="BG29" i="82"/>
  <c r="BF29" i="82"/>
  <c r="BE29" i="82"/>
  <c r="BC29" i="82"/>
  <c r="BH28" i="82"/>
  <c r="BG28" i="82"/>
  <c r="BF28" i="82"/>
  <c r="BE28" i="82"/>
  <c r="BC28" i="82"/>
  <c r="BH27" i="82"/>
  <c r="BG27" i="82"/>
  <c r="BF27" i="82"/>
  <c r="BE27" i="82"/>
  <c r="BC27" i="82"/>
  <c r="BH26" i="82"/>
  <c r="BG26" i="82"/>
  <c r="BF26" i="82"/>
  <c r="BE26" i="82"/>
  <c r="BC26" i="82"/>
  <c r="BH25" i="82"/>
  <c r="BG25" i="82"/>
  <c r="BF25" i="82"/>
  <c r="BE25" i="82"/>
  <c r="BC25" i="82"/>
  <c r="BH24" i="82"/>
  <c r="BG24" i="82"/>
  <c r="BF24" i="82"/>
  <c r="BE24" i="82"/>
  <c r="BC24" i="82"/>
  <c r="BH23" i="82"/>
  <c r="BG23" i="82"/>
  <c r="BF23" i="82"/>
  <c r="BE23" i="82"/>
  <c r="BC23" i="82"/>
  <c r="BH22" i="82"/>
  <c r="BG22" i="82"/>
  <c r="BF22" i="82"/>
  <c r="BE22" i="82"/>
  <c r="BC22" i="82"/>
  <c r="BH21" i="82"/>
  <c r="BG21" i="82"/>
  <c r="BF21" i="82"/>
  <c r="BE21" i="82"/>
  <c r="BC21" i="82"/>
  <c r="BH20" i="82"/>
  <c r="BG20" i="82"/>
  <c r="BF20" i="82"/>
  <c r="BE20" i="82"/>
  <c r="BC20" i="82"/>
  <c r="BH19" i="82"/>
  <c r="BG19" i="82"/>
  <c r="BF19" i="82"/>
  <c r="BE19" i="82"/>
  <c r="BC19" i="82"/>
  <c r="BH18" i="82"/>
  <c r="BG18" i="82"/>
  <c r="BF18" i="82"/>
  <c r="BE18" i="82"/>
  <c r="BC18" i="82"/>
  <c r="BH17" i="82"/>
  <c r="BG17" i="82"/>
  <c r="BF17" i="82"/>
  <c r="BE17" i="82"/>
  <c r="BC17" i="82"/>
  <c r="BH16" i="82"/>
  <c r="BG16" i="82"/>
  <c r="BF16" i="82"/>
  <c r="BE16" i="82"/>
  <c r="BC16" i="82"/>
  <c r="BH15" i="82"/>
  <c r="BG15" i="82"/>
  <c r="BF15" i="82"/>
  <c r="BE15" i="82"/>
  <c r="BC15" i="82"/>
  <c r="BH14" i="82"/>
  <c r="BG14" i="82"/>
  <c r="BF14" i="82"/>
  <c r="BE14" i="82"/>
  <c r="BC14" i="82"/>
  <c r="BH13" i="82"/>
  <c r="BG13" i="82"/>
  <c r="BF13" i="82"/>
  <c r="BE13" i="82"/>
  <c r="BC13" i="82"/>
  <c r="BH12" i="82"/>
  <c r="BG12" i="82"/>
  <c r="BF12" i="82"/>
  <c r="BE12" i="82"/>
  <c r="BC12" i="82"/>
  <c r="B58" i="90" l="1"/>
  <c r="B57" i="90"/>
  <c r="B56" i="90"/>
  <c r="B55" i="90"/>
  <c r="B54" i="90"/>
  <c r="B53" i="90"/>
  <c r="B52" i="90"/>
  <c r="B51" i="90"/>
  <c r="B50" i="90"/>
  <c r="B49" i="90"/>
  <c r="B48" i="90"/>
  <c r="B47" i="90"/>
  <c r="B46" i="90"/>
  <c r="AJ18" i="90" l="1"/>
  <c r="AI18" i="90"/>
  <c r="AH18" i="90"/>
  <c r="AG18" i="90"/>
  <c r="AE18" i="90"/>
  <c r="AD18" i="90"/>
  <c r="AC18" i="90"/>
  <c r="AB18" i="90"/>
  <c r="AV18" i="90" s="1"/>
  <c r="Z18" i="90"/>
  <c r="Y18" i="90"/>
  <c r="X18" i="90"/>
  <c r="W18" i="90"/>
  <c r="AA18" i="90" s="1"/>
  <c r="U18" i="90"/>
  <c r="T18" i="90"/>
  <c r="S18" i="90"/>
  <c r="R18" i="90"/>
  <c r="P18" i="90"/>
  <c r="O18" i="90"/>
  <c r="N18" i="90"/>
  <c r="M18" i="90"/>
  <c r="Q18" i="90" s="1"/>
  <c r="K18" i="90"/>
  <c r="J18" i="90"/>
  <c r="I18" i="90"/>
  <c r="H18" i="90"/>
  <c r="F18" i="90"/>
  <c r="E18" i="90"/>
  <c r="D18" i="90"/>
  <c r="C18" i="90"/>
  <c r="AL18" i="90" s="1"/>
  <c r="AY58" i="90"/>
  <c r="AX58" i="90"/>
  <c r="AW58" i="90"/>
  <c r="AV58" i="90"/>
  <c r="AY57" i="90"/>
  <c r="AX57" i="90"/>
  <c r="AW57" i="90"/>
  <c r="AV57" i="90"/>
  <c r="AY56" i="90"/>
  <c r="AX56" i="90"/>
  <c r="AW56" i="90"/>
  <c r="AV56" i="90"/>
  <c r="AY55" i="90"/>
  <c r="AX55" i="90"/>
  <c r="AW55" i="90"/>
  <c r="AV55" i="90"/>
  <c r="AY54" i="90"/>
  <c r="AX54" i="90"/>
  <c r="AW54" i="90"/>
  <c r="AV54" i="90"/>
  <c r="AY53" i="90"/>
  <c r="AX53" i="90"/>
  <c r="AW53" i="90"/>
  <c r="AV53" i="90"/>
  <c r="AY52" i="90"/>
  <c r="AX52" i="90"/>
  <c r="AW52" i="90"/>
  <c r="AV52" i="90"/>
  <c r="AY51" i="90"/>
  <c r="AX51" i="90"/>
  <c r="AW51" i="90"/>
  <c r="AV51" i="90"/>
  <c r="AY50" i="90"/>
  <c r="AX50" i="90"/>
  <c r="AW50" i="90"/>
  <c r="AV50" i="90"/>
  <c r="AY49" i="90"/>
  <c r="AX49" i="90"/>
  <c r="AW49" i="90"/>
  <c r="AV49" i="90"/>
  <c r="AY48" i="90"/>
  <c r="AX48" i="90"/>
  <c r="AW48" i="90"/>
  <c r="AV48" i="90"/>
  <c r="AY47" i="90"/>
  <c r="AX47" i="90"/>
  <c r="AW47" i="90"/>
  <c r="AV47" i="90"/>
  <c r="AY46" i="90"/>
  <c r="AX46" i="90"/>
  <c r="AW46" i="90"/>
  <c r="AV46" i="90"/>
  <c r="AT58" i="90"/>
  <c r="AS58" i="90"/>
  <c r="AR58" i="90"/>
  <c r="AU58" i="90" s="1"/>
  <c r="AQ58" i="90"/>
  <c r="AT57" i="90"/>
  <c r="AS57" i="90"/>
  <c r="AR57" i="90"/>
  <c r="AQ57" i="90"/>
  <c r="AT56" i="90"/>
  <c r="AS56" i="90"/>
  <c r="AR56" i="90"/>
  <c r="AQ56" i="90"/>
  <c r="AT55" i="90"/>
  <c r="AS55" i="90"/>
  <c r="AR55" i="90"/>
  <c r="AQ55" i="90"/>
  <c r="AT54" i="90"/>
  <c r="AS54" i="90"/>
  <c r="AR54" i="90"/>
  <c r="AQ54" i="90"/>
  <c r="AT53" i="90"/>
  <c r="AS53" i="90"/>
  <c r="AR53" i="90"/>
  <c r="AQ53" i="90"/>
  <c r="AT52" i="90"/>
  <c r="AS52" i="90"/>
  <c r="AR52" i="90"/>
  <c r="AQ52" i="90"/>
  <c r="AT51" i="90"/>
  <c r="AS51" i="90"/>
  <c r="AR51" i="90"/>
  <c r="AQ51" i="90"/>
  <c r="AT50" i="90"/>
  <c r="AS50" i="90"/>
  <c r="AR50" i="90"/>
  <c r="AQ50" i="90"/>
  <c r="AT49" i="90"/>
  <c r="AS49" i="90"/>
  <c r="AR49" i="90"/>
  <c r="AQ49" i="90"/>
  <c r="AT48" i="90"/>
  <c r="AS48" i="90"/>
  <c r="AR48" i="90"/>
  <c r="AQ48" i="90"/>
  <c r="AT47" i="90"/>
  <c r="AS47" i="90"/>
  <c r="AR47" i="90"/>
  <c r="AQ47" i="90"/>
  <c r="AT46" i="90"/>
  <c r="AT59" i="90" s="1"/>
  <c r="AS46" i="90"/>
  <c r="AX59" i="90" s="1"/>
  <c r="AR46" i="90"/>
  <c r="AR59" i="90" s="1"/>
  <c r="AQ46" i="90"/>
  <c r="AO58" i="90"/>
  <c r="BD58" i="90" s="1"/>
  <c r="AN58" i="90"/>
  <c r="BC58" i="90" s="1"/>
  <c r="AM58" i="90"/>
  <c r="BB58" i="90" s="1"/>
  <c r="AL58" i="90"/>
  <c r="BA58" i="90" s="1"/>
  <c r="AO57" i="90"/>
  <c r="BD57" i="90" s="1"/>
  <c r="AN57" i="90"/>
  <c r="BC57" i="90" s="1"/>
  <c r="AM57" i="90"/>
  <c r="BB57" i="90" s="1"/>
  <c r="AL57" i="90"/>
  <c r="BA57" i="90" s="1"/>
  <c r="AO56" i="90"/>
  <c r="BD56" i="90" s="1"/>
  <c r="AN56" i="90"/>
  <c r="BC56" i="90" s="1"/>
  <c r="AM56" i="90"/>
  <c r="BB56" i="90" s="1"/>
  <c r="AL56" i="90"/>
  <c r="BA56" i="90" s="1"/>
  <c r="AO55" i="90"/>
  <c r="BD55" i="90" s="1"/>
  <c r="AN55" i="90"/>
  <c r="BC55" i="90" s="1"/>
  <c r="AM55" i="90"/>
  <c r="BB55" i="90" s="1"/>
  <c r="AL55" i="90"/>
  <c r="BA55" i="90" s="1"/>
  <c r="AO54" i="90"/>
  <c r="BD54" i="90" s="1"/>
  <c r="AN54" i="90"/>
  <c r="BC54" i="90" s="1"/>
  <c r="AM54" i="90"/>
  <c r="BB54" i="90" s="1"/>
  <c r="AL54" i="90"/>
  <c r="BA54" i="90" s="1"/>
  <c r="AO53" i="90"/>
  <c r="BD53" i="90" s="1"/>
  <c r="AN53" i="90"/>
  <c r="BC53" i="90" s="1"/>
  <c r="AM53" i="90"/>
  <c r="BB53" i="90" s="1"/>
  <c r="AL53" i="90"/>
  <c r="BA53" i="90" s="1"/>
  <c r="AO52" i="90"/>
  <c r="BD52" i="90" s="1"/>
  <c r="AN52" i="90"/>
  <c r="BC52" i="90" s="1"/>
  <c r="AM52" i="90"/>
  <c r="BB52" i="90" s="1"/>
  <c r="AL52" i="90"/>
  <c r="BA52" i="90" s="1"/>
  <c r="AO51" i="90"/>
  <c r="BD51" i="90" s="1"/>
  <c r="AN51" i="90"/>
  <c r="BC51" i="90" s="1"/>
  <c r="AM51" i="90"/>
  <c r="BB51" i="90" s="1"/>
  <c r="AL51" i="90"/>
  <c r="BA51" i="90" s="1"/>
  <c r="AO50" i="90"/>
  <c r="BD50" i="90" s="1"/>
  <c r="AN50" i="90"/>
  <c r="BC50" i="90" s="1"/>
  <c r="AM50" i="90"/>
  <c r="BB50" i="90" s="1"/>
  <c r="AL50" i="90"/>
  <c r="BA50" i="90" s="1"/>
  <c r="AO49" i="90"/>
  <c r="BD49" i="90" s="1"/>
  <c r="AN49" i="90"/>
  <c r="BC49" i="90" s="1"/>
  <c r="AM49" i="90"/>
  <c r="BB49" i="90" s="1"/>
  <c r="AL49" i="90"/>
  <c r="BA49" i="90" s="1"/>
  <c r="AO48" i="90"/>
  <c r="BD48" i="90" s="1"/>
  <c r="AN48" i="90"/>
  <c r="BC48" i="90" s="1"/>
  <c r="AM48" i="90"/>
  <c r="BB48" i="90" s="1"/>
  <c r="AL48" i="90"/>
  <c r="BA48" i="90" s="1"/>
  <c r="AO47" i="90"/>
  <c r="BD47" i="90" s="1"/>
  <c r="AN47" i="90"/>
  <c r="BC47" i="90" s="1"/>
  <c r="AM47" i="90"/>
  <c r="BB47" i="90" s="1"/>
  <c r="AL47" i="90"/>
  <c r="BA47" i="90" s="1"/>
  <c r="AO46" i="90"/>
  <c r="BD46" i="90" s="1"/>
  <c r="AN46" i="90"/>
  <c r="BC46" i="90" s="1"/>
  <c r="AM46" i="90"/>
  <c r="BB46" i="90" s="1"/>
  <c r="AL46" i="90"/>
  <c r="BA46" i="90" s="1"/>
  <c r="AY32" i="90"/>
  <c r="AX32" i="90"/>
  <c r="AW32" i="90"/>
  <c r="AV32" i="90"/>
  <c r="AY31" i="90"/>
  <c r="AX31" i="90"/>
  <c r="AW31" i="90"/>
  <c r="AV31" i="90"/>
  <c r="AY30" i="90"/>
  <c r="AX30" i="90"/>
  <c r="AW30" i="90"/>
  <c r="AV30" i="90"/>
  <c r="AY29" i="90"/>
  <c r="AX29" i="90"/>
  <c r="AX81" i="90" s="1"/>
  <c r="AW29" i="90"/>
  <c r="AV29" i="90"/>
  <c r="AY28" i="90"/>
  <c r="AX28" i="90"/>
  <c r="AW28" i="90"/>
  <c r="AV28" i="90"/>
  <c r="AY27" i="90"/>
  <c r="AX27" i="90"/>
  <c r="AW27" i="90"/>
  <c r="AV27" i="90"/>
  <c r="AY26" i="90"/>
  <c r="AX26" i="90"/>
  <c r="AW26" i="90"/>
  <c r="AV26" i="90"/>
  <c r="AY25" i="90"/>
  <c r="AX25" i="90"/>
  <c r="AW25" i="90"/>
  <c r="AV25" i="90"/>
  <c r="AY24" i="90"/>
  <c r="AX24" i="90"/>
  <c r="AW24" i="90"/>
  <c r="AV24" i="90"/>
  <c r="AY23" i="90"/>
  <c r="AX23" i="90"/>
  <c r="AW23" i="90"/>
  <c r="AV23" i="90"/>
  <c r="AY22" i="90"/>
  <c r="AX22" i="90"/>
  <c r="AW22" i="90"/>
  <c r="AV22" i="90"/>
  <c r="AY21" i="90"/>
  <c r="AX21" i="90"/>
  <c r="AW21" i="90"/>
  <c r="AV21" i="90"/>
  <c r="AY20" i="90"/>
  <c r="AX20" i="90"/>
  <c r="AW20" i="90"/>
  <c r="AV20" i="90"/>
  <c r="AT32" i="90"/>
  <c r="AS32" i="90"/>
  <c r="AR32" i="90"/>
  <c r="AQ32" i="90"/>
  <c r="AT31" i="90"/>
  <c r="AS31" i="90"/>
  <c r="AR31" i="90"/>
  <c r="AW83" i="90" s="1"/>
  <c r="AQ31" i="90"/>
  <c r="AT30" i="90"/>
  <c r="AS30" i="90"/>
  <c r="AR30" i="90"/>
  <c r="AW82" i="90" s="1"/>
  <c r="AQ30" i="90"/>
  <c r="AT29" i="90"/>
  <c r="AS29" i="90"/>
  <c r="AR29" i="90"/>
  <c r="AQ29" i="90"/>
  <c r="AT28" i="90"/>
  <c r="AS28" i="90"/>
  <c r="AX80" i="90" s="1"/>
  <c r="AR28" i="90"/>
  <c r="AR80" i="90" s="1"/>
  <c r="AQ28" i="90"/>
  <c r="AT27" i="90"/>
  <c r="AS27" i="90"/>
  <c r="AR27" i="90"/>
  <c r="AW79" i="90" s="1"/>
  <c r="AQ27" i="90"/>
  <c r="AT26" i="90"/>
  <c r="AS26" i="90"/>
  <c r="AR26" i="90"/>
  <c r="AQ26" i="90"/>
  <c r="AQ78" i="90" s="1"/>
  <c r="AT25" i="90"/>
  <c r="AS25" i="90"/>
  <c r="AR25" i="90"/>
  <c r="AR77" i="90" s="1"/>
  <c r="AQ25" i="90"/>
  <c r="AT24" i="90"/>
  <c r="AT76" i="90" s="1"/>
  <c r="AS24" i="90"/>
  <c r="AR24" i="90"/>
  <c r="AR76" i="90" s="1"/>
  <c r="AQ24" i="90"/>
  <c r="AT23" i="90"/>
  <c r="AS23" i="90"/>
  <c r="AR23" i="90"/>
  <c r="AQ23" i="90"/>
  <c r="AT22" i="90"/>
  <c r="AS22" i="90"/>
  <c r="AS74" i="90" s="1"/>
  <c r="AR22" i="90"/>
  <c r="AQ22" i="90"/>
  <c r="AT21" i="90"/>
  <c r="AS21" i="90"/>
  <c r="AS73" i="90" s="1"/>
  <c r="AR21" i="90"/>
  <c r="AR73" i="90" s="1"/>
  <c r="AQ21" i="90"/>
  <c r="AQ73" i="90" s="1"/>
  <c r="AT20" i="90"/>
  <c r="AS20" i="90"/>
  <c r="AR20" i="90"/>
  <c r="AR72" i="90" s="1"/>
  <c r="AQ20" i="90"/>
  <c r="AY18" i="90"/>
  <c r="AX18" i="90"/>
  <c r="AQ82" i="90"/>
  <c r="AQ77" i="90"/>
  <c r="AO32" i="90"/>
  <c r="BD32" i="90" s="1"/>
  <c r="AN32" i="90"/>
  <c r="BC32" i="90" s="1"/>
  <c r="AM32" i="90"/>
  <c r="BB32" i="90" s="1"/>
  <c r="AO31" i="90"/>
  <c r="BD31" i="90" s="1"/>
  <c r="AN31" i="90"/>
  <c r="BC31" i="90" s="1"/>
  <c r="AM31" i="90"/>
  <c r="BB31" i="90" s="1"/>
  <c r="AO30" i="90"/>
  <c r="AN30" i="90"/>
  <c r="BC30" i="90" s="1"/>
  <c r="AM30" i="90"/>
  <c r="BB30" i="90" s="1"/>
  <c r="AO29" i="90"/>
  <c r="AN29" i="90"/>
  <c r="BC29" i="90" s="1"/>
  <c r="AM29" i="90"/>
  <c r="BB29" i="90" s="1"/>
  <c r="AO28" i="90"/>
  <c r="BD28" i="90" s="1"/>
  <c r="AN28" i="90"/>
  <c r="BC28" i="90" s="1"/>
  <c r="AM28" i="90"/>
  <c r="BB28" i="90" s="1"/>
  <c r="AO27" i="90"/>
  <c r="BD27" i="90" s="1"/>
  <c r="AN27" i="90"/>
  <c r="BC27" i="90" s="1"/>
  <c r="AM27" i="90"/>
  <c r="AO26" i="90"/>
  <c r="BD26" i="90" s="1"/>
  <c r="AN26" i="90"/>
  <c r="BC26" i="90" s="1"/>
  <c r="AM26" i="90"/>
  <c r="BB26" i="90" s="1"/>
  <c r="AO25" i="90"/>
  <c r="AN25" i="90"/>
  <c r="BC25" i="90" s="1"/>
  <c r="AM25" i="90"/>
  <c r="AO24" i="90"/>
  <c r="BD24" i="90" s="1"/>
  <c r="AN24" i="90"/>
  <c r="BC24" i="90" s="1"/>
  <c r="AM24" i="90"/>
  <c r="BB24" i="90" s="1"/>
  <c r="AO23" i="90"/>
  <c r="BD23" i="90" s="1"/>
  <c r="AN23" i="90"/>
  <c r="BC23" i="90" s="1"/>
  <c r="AM23" i="90"/>
  <c r="AO22" i="90"/>
  <c r="BD22" i="90" s="1"/>
  <c r="AN22" i="90"/>
  <c r="BC22" i="90" s="1"/>
  <c r="AM22" i="90"/>
  <c r="BB22" i="90" s="1"/>
  <c r="AO21" i="90"/>
  <c r="AN21" i="90"/>
  <c r="BC21" i="90" s="1"/>
  <c r="AM21" i="90"/>
  <c r="AO20" i="90"/>
  <c r="BD20" i="90" s="1"/>
  <c r="AN20" i="90"/>
  <c r="BC20" i="90" s="1"/>
  <c r="AM20" i="90"/>
  <c r="BB20" i="90" s="1"/>
  <c r="AN18" i="90"/>
  <c r="AL32" i="90"/>
  <c r="BA32" i="90" s="1"/>
  <c r="AL31" i="90"/>
  <c r="BA31" i="90" s="1"/>
  <c r="AL30" i="90"/>
  <c r="BA30" i="90" s="1"/>
  <c r="AL29" i="90"/>
  <c r="BA29" i="90" s="1"/>
  <c r="AL28" i="90"/>
  <c r="BA28" i="90" s="1"/>
  <c r="AL27" i="90"/>
  <c r="BA27" i="90" s="1"/>
  <c r="AL26" i="90"/>
  <c r="BA26" i="90" s="1"/>
  <c r="AL25" i="90"/>
  <c r="BA25" i="90" s="1"/>
  <c r="AL24" i="90"/>
  <c r="BA24" i="90" s="1"/>
  <c r="AL23" i="90"/>
  <c r="BA23" i="90" s="1"/>
  <c r="AL22" i="90"/>
  <c r="BA22" i="90" s="1"/>
  <c r="AL21" i="90"/>
  <c r="BA21" i="90" s="1"/>
  <c r="AL20" i="90"/>
  <c r="AS81" i="90"/>
  <c r="AQ74" i="90"/>
  <c r="AU50" i="90"/>
  <c r="AS59" i="90"/>
  <c r="AX84" i="90"/>
  <c r="AR84" i="90"/>
  <c r="AQ84" i="90"/>
  <c r="AQ81" i="90"/>
  <c r="AQ80" i="90"/>
  <c r="BD30" i="90" l="1"/>
  <c r="AO18" i="90"/>
  <c r="AW18" i="90"/>
  <c r="AT18" i="90"/>
  <c r="AM18" i="90"/>
  <c r="AR18" i="90"/>
  <c r="BB18" i="90" s="1"/>
  <c r="AU54" i="90"/>
  <c r="AT81" i="90"/>
  <c r="AT84" i="90"/>
  <c r="BD21" i="90"/>
  <c r="BB23" i="90"/>
  <c r="BD25" i="90"/>
  <c r="BB27" i="90"/>
  <c r="BD29" i="90"/>
  <c r="BB21" i="90"/>
  <c r="BB25" i="90"/>
  <c r="BA20" i="90"/>
  <c r="AT77" i="90"/>
  <c r="AT80" i="90"/>
  <c r="AT72" i="90"/>
  <c r="AU48" i="90"/>
  <c r="AU49" i="90"/>
  <c r="AU51" i="90"/>
  <c r="AU52" i="90"/>
  <c r="AU53" i="90"/>
  <c r="AU55" i="90"/>
  <c r="AU56" i="90"/>
  <c r="AU57" i="90"/>
  <c r="AS18" i="90"/>
  <c r="AQ18" i="90"/>
  <c r="BD18" i="90"/>
  <c r="BC18" i="90"/>
  <c r="BA18" i="90"/>
  <c r="AU46" i="90"/>
  <c r="AY59" i="90"/>
  <c r="AQ59" i="90"/>
  <c r="BD59" i="90"/>
  <c r="AZ47" i="90"/>
  <c r="BC59" i="90"/>
  <c r="BC80" i="90"/>
  <c r="BD72" i="90"/>
  <c r="BD76" i="90"/>
  <c r="AV76" i="90"/>
  <c r="AV80" i="90"/>
  <c r="AS72" i="90"/>
  <c r="AS83" i="90"/>
  <c r="AX83" i="90"/>
  <c r="AX74" i="90"/>
  <c r="AT75" i="90"/>
  <c r="AT79" i="90"/>
  <c r="AX82" i="90"/>
  <c r="AY83" i="90"/>
  <c r="AT83" i="90"/>
  <c r="AR75" i="90"/>
  <c r="AS76" i="90"/>
  <c r="AX76" i="90"/>
  <c r="AS77" i="90"/>
  <c r="AX77" i="90"/>
  <c r="AS78" i="90"/>
  <c r="BB82" i="90"/>
  <c r="AR82" i="90"/>
  <c r="AW73" i="90"/>
  <c r="AW75" i="90"/>
  <c r="BC84" i="90"/>
  <c r="AZ32" i="90"/>
  <c r="AY78" i="90"/>
  <c r="BB80" i="90"/>
  <c r="AQ33" i="90"/>
  <c r="AQ85" i="90" s="1"/>
  <c r="AS75" i="90"/>
  <c r="AR79" i="90"/>
  <c r="BB79" i="90"/>
  <c r="AS82" i="90"/>
  <c r="AS80" i="90"/>
  <c r="AS84" i="90"/>
  <c r="AW76" i="90"/>
  <c r="AW80" i="90"/>
  <c r="AW84" i="90"/>
  <c r="BC81" i="90"/>
  <c r="AR78" i="90"/>
  <c r="AX72" i="90"/>
  <c r="AW78" i="90"/>
  <c r="AR74" i="90"/>
  <c r="AS79" i="90"/>
  <c r="AR83" i="90"/>
  <c r="BB83" i="90"/>
  <c r="AW72" i="90"/>
  <c r="AW74" i="90"/>
  <c r="AW77" i="90"/>
  <c r="AY76" i="90"/>
  <c r="BD80" i="90"/>
  <c r="AY80" i="90"/>
  <c r="BD84" i="90"/>
  <c r="AY84" i="90"/>
  <c r="BA76" i="90"/>
  <c r="AU22" i="90"/>
  <c r="AU74" i="90" s="1"/>
  <c r="AU24" i="90"/>
  <c r="AU76" i="90" s="1"/>
  <c r="AU26" i="90"/>
  <c r="AV72" i="90"/>
  <c r="AV73" i="90"/>
  <c r="AV77" i="90"/>
  <c r="AV81" i="90"/>
  <c r="BA84" i="90"/>
  <c r="AV84" i="90"/>
  <c r="AU20" i="90"/>
  <c r="AU28" i="90"/>
  <c r="AU80" i="90" s="1"/>
  <c r="AU32" i="90"/>
  <c r="AU84" i="90" s="1"/>
  <c r="AU47" i="90"/>
  <c r="AR33" i="90"/>
  <c r="AR85" i="90" s="1"/>
  <c r="AQ72" i="90"/>
  <c r="AT73" i="90"/>
  <c r="AQ76" i="90"/>
  <c r="AU21" i="90"/>
  <c r="AU25" i="90"/>
  <c r="AU77" i="90" s="1"/>
  <c r="AU29" i="90"/>
  <c r="AU81" i="90" s="1"/>
  <c r="AU78" i="90" l="1"/>
  <c r="AU73" i="90"/>
  <c r="AU59" i="90"/>
  <c r="AZ57" i="90"/>
  <c r="AZ53" i="90"/>
  <c r="AZ49" i="90"/>
  <c r="AZ56" i="90"/>
  <c r="AZ52" i="90"/>
  <c r="AZ48" i="90"/>
  <c r="BE57" i="90"/>
  <c r="BE53" i="90"/>
  <c r="AW59" i="90"/>
  <c r="BE56" i="90"/>
  <c r="BE52" i="90"/>
  <c r="BE48" i="90"/>
  <c r="AZ55" i="90"/>
  <c r="AZ51" i="90"/>
  <c r="AV59" i="90"/>
  <c r="BB59" i="90"/>
  <c r="BE55" i="90"/>
  <c r="BE51" i="90"/>
  <c r="BE49" i="90"/>
  <c r="AZ58" i="90"/>
  <c r="AZ84" i="90" s="1"/>
  <c r="AZ54" i="90"/>
  <c r="AZ50" i="90"/>
  <c r="AZ46" i="90"/>
  <c r="BE58" i="90"/>
  <c r="BE54" i="90"/>
  <c r="BE50" i="90"/>
  <c r="BE46" i="90"/>
  <c r="AZ28" i="90"/>
  <c r="AZ80" i="90" s="1"/>
  <c r="BE28" i="90"/>
  <c r="BE80" i="90" s="1"/>
  <c r="AY72" i="90"/>
  <c r="BB74" i="90"/>
  <c r="BA73" i="90"/>
  <c r="BA81" i="90"/>
  <c r="BB78" i="90"/>
  <c r="BB75" i="90"/>
  <c r="BC72" i="90"/>
  <c r="BC74" i="90"/>
  <c r="AZ24" i="90"/>
  <c r="AZ76" i="90" s="1"/>
  <c r="BB76" i="90"/>
  <c r="BC76" i="90"/>
  <c r="BC83" i="90"/>
  <c r="BA82" i="90"/>
  <c r="BA75" i="90"/>
  <c r="AV74" i="90"/>
  <c r="AT82" i="90"/>
  <c r="BC73" i="90"/>
  <c r="AU27" i="90"/>
  <c r="AU79" i="90" s="1"/>
  <c r="AQ79" i="90"/>
  <c r="AV75" i="90"/>
  <c r="AY81" i="90"/>
  <c r="BD81" i="90"/>
  <c r="BA78" i="90"/>
  <c r="BB84" i="90"/>
  <c r="AY79" i="90"/>
  <c r="AU31" i="90"/>
  <c r="AU83" i="90" s="1"/>
  <c r="AQ83" i="90"/>
  <c r="AQ75" i="90"/>
  <c r="AZ25" i="90"/>
  <c r="AZ77" i="90" s="1"/>
  <c r="AZ20" i="90"/>
  <c r="AZ72" i="90" s="1"/>
  <c r="AV78" i="90"/>
  <c r="AY77" i="90"/>
  <c r="BD77" i="90"/>
  <c r="AT74" i="90"/>
  <c r="BD74" i="90"/>
  <c r="AX79" i="90"/>
  <c r="BC79" i="90"/>
  <c r="AX75" i="90"/>
  <c r="BC75" i="90"/>
  <c r="AY82" i="90"/>
  <c r="AZ22" i="90"/>
  <c r="AZ74" i="90" s="1"/>
  <c r="AR81" i="90"/>
  <c r="BD83" i="90"/>
  <c r="AX33" i="90"/>
  <c r="AX85" i="90" s="1"/>
  <c r="AZ23" i="90"/>
  <c r="AZ75" i="90" s="1"/>
  <c r="AS33" i="90"/>
  <c r="AS85" i="90" s="1"/>
  <c r="AV82" i="90"/>
  <c r="AT78" i="90"/>
  <c r="BD78" i="90"/>
  <c r="AZ21" i="90"/>
  <c r="AZ73" i="90" s="1"/>
  <c r="AX73" i="90"/>
  <c r="AU30" i="90"/>
  <c r="AU82" i="90" s="1"/>
  <c r="AY73" i="90"/>
  <c r="AT33" i="90"/>
  <c r="AT85" i="90" s="1"/>
  <c r="BC82" i="90"/>
  <c r="BC77" i="90"/>
  <c r="BB77" i="90"/>
  <c r="BB73" i="90"/>
  <c r="AU23" i="90"/>
  <c r="AU75" i="90" s="1"/>
  <c r="AU72" i="90"/>
  <c r="AZ59" i="90" l="1"/>
  <c r="BA59" i="90"/>
  <c r="BE47" i="90"/>
  <c r="BE59" i="90" s="1"/>
  <c r="AZ26" i="90"/>
  <c r="AZ78" i="90" s="1"/>
  <c r="BA80" i="90"/>
  <c r="BB81" i="90"/>
  <c r="BE29" i="90"/>
  <c r="BE81" i="90" s="1"/>
  <c r="BE24" i="90"/>
  <c r="BE76" i="90" s="1"/>
  <c r="BA79" i="90"/>
  <c r="BB72" i="90"/>
  <c r="BB33" i="90"/>
  <c r="BB85" i="90" s="1"/>
  <c r="BE20" i="90"/>
  <c r="BA72" i="90"/>
  <c r="AZ31" i="90"/>
  <c r="AZ83" i="90" s="1"/>
  <c r="AV83" i="90"/>
  <c r="AY74" i="90"/>
  <c r="AY33" i="90"/>
  <c r="AY85" i="90" s="1"/>
  <c r="AZ27" i="90"/>
  <c r="AZ79" i="90" s="1"/>
  <c r="AV79" i="90"/>
  <c r="AV33" i="90"/>
  <c r="AV85" i="90" s="1"/>
  <c r="BE32" i="90"/>
  <c r="BE84" i="90" s="1"/>
  <c r="AY75" i="90"/>
  <c r="AW81" i="90"/>
  <c r="AZ29" i="90"/>
  <c r="AZ81" i="90" s="1"/>
  <c r="AU33" i="90"/>
  <c r="AU85" i="90" s="1"/>
  <c r="BD79" i="90"/>
  <c r="AZ30" i="90"/>
  <c r="AZ82" i="90" s="1"/>
  <c r="AX78" i="90"/>
  <c r="BE22" i="90"/>
  <c r="BE74" i="90" s="1"/>
  <c r="BA74" i="90"/>
  <c r="BE21" i="90"/>
  <c r="BE73" i="90" s="1"/>
  <c r="AW33" i="90"/>
  <c r="AW85" i="90" s="1"/>
  <c r="BD73" i="90"/>
  <c r="BA77" i="90"/>
  <c r="BE25" i="90"/>
  <c r="BE77" i="90" s="1"/>
  <c r="BD33" i="90" l="1"/>
  <c r="BD85" i="90" s="1"/>
  <c r="BD82" i="90"/>
  <c r="BE30" i="90"/>
  <c r="BE82" i="90" s="1"/>
  <c r="BE31" i="90"/>
  <c r="BE83" i="90" s="1"/>
  <c r="BA83" i="90"/>
  <c r="BC78" i="90"/>
  <c r="BC33" i="90"/>
  <c r="BC85" i="90" s="1"/>
  <c r="BE26" i="90"/>
  <c r="BE78" i="90" s="1"/>
  <c r="BE72" i="90"/>
  <c r="BE27" i="90"/>
  <c r="BE79" i="90" s="1"/>
  <c r="AZ33" i="90"/>
  <c r="AZ85" i="90" s="1"/>
  <c r="BA33" i="90"/>
  <c r="BA85" i="90" s="1"/>
  <c r="BD75" i="90"/>
  <c r="BE23" i="90"/>
  <c r="BE75" i="90" s="1"/>
  <c r="F30" i="74"/>
  <c r="E30" i="74"/>
  <c r="C30" i="74"/>
  <c r="A7" i="90"/>
  <c r="B85" i="90"/>
  <c r="A85" i="90"/>
  <c r="AJ84" i="90"/>
  <c r="AI84" i="90"/>
  <c r="AH84" i="90"/>
  <c r="AG84" i="90"/>
  <c r="AE84" i="90"/>
  <c r="AD84" i="90"/>
  <c r="AC84" i="90"/>
  <c r="AB84" i="90"/>
  <c r="Z84" i="90"/>
  <c r="Y84" i="90"/>
  <c r="X84" i="90"/>
  <c r="W84" i="90"/>
  <c r="U84" i="90"/>
  <c r="T84" i="90"/>
  <c r="S84" i="90"/>
  <c r="R84" i="90"/>
  <c r="P84" i="90"/>
  <c r="O84" i="90"/>
  <c r="N84" i="90"/>
  <c r="M84" i="90"/>
  <c r="K84" i="90"/>
  <c r="J84" i="90"/>
  <c r="I84" i="90"/>
  <c r="H84" i="90"/>
  <c r="F84" i="90"/>
  <c r="E84" i="90"/>
  <c r="D84" i="90"/>
  <c r="C84" i="90"/>
  <c r="B84" i="90"/>
  <c r="A84" i="90"/>
  <c r="AO83" i="90"/>
  <c r="AN83" i="90"/>
  <c r="AJ83" i="90"/>
  <c r="AI83" i="90"/>
  <c r="AH83" i="90"/>
  <c r="AG83" i="90"/>
  <c r="AE83" i="90"/>
  <c r="AD83" i="90"/>
  <c r="AC83" i="90"/>
  <c r="AB83" i="90"/>
  <c r="Z83" i="90"/>
  <c r="Y83" i="90"/>
  <c r="X83" i="90"/>
  <c r="W83" i="90"/>
  <c r="U83" i="90"/>
  <c r="T83" i="90"/>
  <c r="S83" i="90"/>
  <c r="R83" i="90"/>
  <c r="P83" i="90"/>
  <c r="O83" i="90"/>
  <c r="N83" i="90"/>
  <c r="M83" i="90"/>
  <c r="K83" i="90"/>
  <c r="J83" i="90"/>
  <c r="I83" i="90"/>
  <c r="H83" i="90"/>
  <c r="F83" i="90"/>
  <c r="E83" i="90"/>
  <c r="D83" i="90"/>
  <c r="C83" i="90"/>
  <c r="B83" i="90"/>
  <c r="A83" i="90"/>
  <c r="AJ82" i="90"/>
  <c r="AI82" i="90"/>
  <c r="AH82" i="90"/>
  <c r="AG82" i="90"/>
  <c r="AE82" i="90"/>
  <c r="AD82" i="90"/>
  <c r="AC82" i="90"/>
  <c r="AB82" i="90"/>
  <c r="Z82" i="90"/>
  <c r="Y82" i="90"/>
  <c r="X82" i="90"/>
  <c r="W82" i="90"/>
  <c r="U82" i="90"/>
  <c r="T82" i="90"/>
  <c r="S82" i="90"/>
  <c r="R82" i="90"/>
  <c r="P82" i="90"/>
  <c r="O82" i="90"/>
  <c r="N82" i="90"/>
  <c r="M82" i="90"/>
  <c r="K82" i="90"/>
  <c r="J82" i="90"/>
  <c r="I82" i="90"/>
  <c r="H82" i="90"/>
  <c r="F82" i="90"/>
  <c r="E82" i="90"/>
  <c r="D82" i="90"/>
  <c r="C82" i="90"/>
  <c r="B82" i="90"/>
  <c r="A82" i="90"/>
  <c r="AO81" i="90"/>
  <c r="AN81" i="90"/>
  <c r="AJ81" i="90"/>
  <c r="AI81" i="90"/>
  <c r="AH81" i="90"/>
  <c r="AG81" i="90"/>
  <c r="AE81" i="90"/>
  <c r="AD81" i="90"/>
  <c r="AC81" i="90"/>
  <c r="AB81" i="90"/>
  <c r="Z81" i="90"/>
  <c r="Y81" i="90"/>
  <c r="X81" i="90"/>
  <c r="W81" i="90"/>
  <c r="U81" i="90"/>
  <c r="T81" i="90"/>
  <c r="S81" i="90"/>
  <c r="R81" i="90"/>
  <c r="P81" i="90"/>
  <c r="O81" i="90"/>
  <c r="N81" i="90"/>
  <c r="M81" i="90"/>
  <c r="K81" i="90"/>
  <c r="J81" i="90"/>
  <c r="I81" i="90"/>
  <c r="H81" i="90"/>
  <c r="F81" i="90"/>
  <c r="E81" i="90"/>
  <c r="D81" i="90"/>
  <c r="C81" i="90"/>
  <c r="B81" i="90"/>
  <c r="A81" i="90"/>
  <c r="AJ80" i="90"/>
  <c r="AI80" i="90"/>
  <c r="AH80" i="90"/>
  <c r="AG80" i="90"/>
  <c r="AE80" i="90"/>
  <c r="AD80" i="90"/>
  <c r="AC80" i="90"/>
  <c r="AB80" i="90"/>
  <c r="Z80" i="90"/>
  <c r="Y80" i="90"/>
  <c r="X80" i="90"/>
  <c r="W80" i="90"/>
  <c r="U80" i="90"/>
  <c r="T80" i="90"/>
  <c r="S80" i="90"/>
  <c r="R80" i="90"/>
  <c r="P80" i="90"/>
  <c r="O80" i="90"/>
  <c r="N80" i="90"/>
  <c r="M80" i="90"/>
  <c r="K80" i="90"/>
  <c r="J80" i="90"/>
  <c r="I80" i="90"/>
  <c r="H80" i="90"/>
  <c r="F80" i="90"/>
  <c r="E80" i="90"/>
  <c r="D80" i="90"/>
  <c r="C80" i="90"/>
  <c r="B80" i="90"/>
  <c r="A80" i="90"/>
  <c r="AO79" i="90"/>
  <c r="AN79" i="90"/>
  <c r="AJ79" i="90"/>
  <c r="AI79" i="90"/>
  <c r="AH79" i="90"/>
  <c r="AG79" i="90"/>
  <c r="AE79" i="90"/>
  <c r="AD79" i="90"/>
  <c r="AC79" i="90"/>
  <c r="AB79" i="90"/>
  <c r="Z79" i="90"/>
  <c r="Y79" i="90"/>
  <c r="X79" i="90"/>
  <c r="W79" i="90"/>
  <c r="U79" i="90"/>
  <c r="T79" i="90"/>
  <c r="S79" i="90"/>
  <c r="R79" i="90"/>
  <c r="P79" i="90"/>
  <c r="O79" i="90"/>
  <c r="N79" i="90"/>
  <c r="M79" i="90"/>
  <c r="K79" i="90"/>
  <c r="J79" i="90"/>
  <c r="I79" i="90"/>
  <c r="H79" i="90"/>
  <c r="F79" i="90"/>
  <c r="E79" i="90"/>
  <c r="D79" i="90"/>
  <c r="C79" i="90"/>
  <c r="B79" i="90"/>
  <c r="A79" i="90"/>
  <c r="AJ78" i="90"/>
  <c r="AI78" i="90"/>
  <c r="AH78" i="90"/>
  <c r="AG78" i="90"/>
  <c r="AE78" i="90"/>
  <c r="AD78" i="90"/>
  <c r="AC78" i="90"/>
  <c r="AB78" i="90"/>
  <c r="Z78" i="90"/>
  <c r="Y78" i="90"/>
  <c r="X78" i="90"/>
  <c r="W78" i="90"/>
  <c r="U78" i="90"/>
  <c r="T78" i="90"/>
  <c r="S78" i="90"/>
  <c r="R78" i="90"/>
  <c r="P78" i="90"/>
  <c r="O78" i="90"/>
  <c r="N78" i="90"/>
  <c r="M78" i="90"/>
  <c r="K78" i="90"/>
  <c r="J78" i="90"/>
  <c r="I78" i="90"/>
  <c r="H78" i="90"/>
  <c r="F78" i="90"/>
  <c r="E78" i="90"/>
  <c r="D78" i="90"/>
  <c r="C78" i="90"/>
  <c r="B78" i="90"/>
  <c r="A78" i="90"/>
  <c r="AO77" i="90"/>
  <c r="AN77" i="90"/>
  <c r="AJ77" i="90"/>
  <c r="AI77" i="90"/>
  <c r="AH77" i="90"/>
  <c r="AG77" i="90"/>
  <c r="AE77" i="90"/>
  <c r="AD77" i="90"/>
  <c r="AC77" i="90"/>
  <c r="AB77" i="90"/>
  <c r="Z77" i="90"/>
  <c r="Y77" i="90"/>
  <c r="X77" i="90"/>
  <c r="W77" i="90"/>
  <c r="U77" i="90"/>
  <c r="T77" i="90"/>
  <c r="S77" i="90"/>
  <c r="R77" i="90"/>
  <c r="P77" i="90"/>
  <c r="O77" i="90"/>
  <c r="N77" i="90"/>
  <c r="M77" i="90"/>
  <c r="K77" i="90"/>
  <c r="J77" i="90"/>
  <c r="I77" i="90"/>
  <c r="H77" i="90"/>
  <c r="F77" i="90"/>
  <c r="E77" i="90"/>
  <c r="D77" i="90"/>
  <c r="C77" i="90"/>
  <c r="B77" i="90"/>
  <c r="A77" i="90"/>
  <c r="AJ76" i="90"/>
  <c r="AI76" i="90"/>
  <c r="AH76" i="90"/>
  <c r="AG76" i="90"/>
  <c r="AE76" i="90"/>
  <c r="AD76" i="90"/>
  <c r="AC76" i="90"/>
  <c r="AB76" i="90"/>
  <c r="Z76" i="90"/>
  <c r="Y76" i="90"/>
  <c r="X76" i="90"/>
  <c r="W76" i="90"/>
  <c r="U76" i="90"/>
  <c r="T76" i="90"/>
  <c r="S76" i="90"/>
  <c r="R76" i="90"/>
  <c r="P76" i="90"/>
  <c r="O76" i="90"/>
  <c r="N76" i="90"/>
  <c r="M76" i="90"/>
  <c r="K76" i="90"/>
  <c r="J76" i="90"/>
  <c r="I76" i="90"/>
  <c r="H76" i="90"/>
  <c r="F76" i="90"/>
  <c r="E76" i="90"/>
  <c r="D76" i="90"/>
  <c r="C76" i="90"/>
  <c r="B76" i="90"/>
  <c r="A76" i="90"/>
  <c r="AO75" i="90"/>
  <c r="AN75" i="90"/>
  <c r="AJ75" i="90"/>
  <c r="AI75" i="90"/>
  <c r="AH75" i="90"/>
  <c r="AG75" i="90"/>
  <c r="AE75" i="90"/>
  <c r="AD75" i="90"/>
  <c r="AC75" i="90"/>
  <c r="AB75" i="90"/>
  <c r="Z75" i="90"/>
  <c r="Y75" i="90"/>
  <c r="X75" i="90"/>
  <c r="W75" i="90"/>
  <c r="U75" i="90"/>
  <c r="T75" i="90"/>
  <c r="S75" i="90"/>
  <c r="R75" i="90"/>
  <c r="P75" i="90"/>
  <c r="O75" i="90"/>
  <c r="N75" i="90"/>
  <c r="M75" i="90"/>
  <c r="K75" i="90"/>
  <c r="J75" i="90"/>
  <c r="I75" i="90"/>
  <c r="H75" i="90"/>
  <c r="F75" i="90"/>
  <c r="E75" i="90"/>
  <c r="D75" i="90"/>
  <c r="C75" i="90"/>
  <c r="B75" i="90"/>
  <c r="A75" i="90"/>
  <c r="AJ74" i="90"/>
  <c r="AI74" i="90"/>
  <c r="AH74" i="90"/>
  <c r="AG74" i="90"/>
  <c r="AE74" i="90"/>
  <c r="AD74" i="90"/>
  <c r="AC74" i="90"/>
  <c r="AB74" i="90"/>
  <c r="Z74" i="90"/>
  <c r="Y74" i="90"/>
  <c r="X74" i="90"/>
  <c r="W74" i="90"/>
  <c r="U74" i="90"/>
  <c r="T74" i="90"/>
  <c r="S74" i="90"/>
  <c r="R74" i="90"/>
  <c r="P74" i="90"/>
  <c r="O74" i="90"/>
  <c r="N74" i="90"/>
  <c r="M74" i="90"/>
  <c r="K74" i="90"/>
  <c r="J74" i="90"/>
  <c r="I74" i="90"/>
  <c r="H74" i="90"/>
  <c r="F74" i="90"/>
  <c r="E74" i="90"/>
  <c r="D74" i="90"/>
  <c r="C74" i="90"/>
  <c r="B74" i="90"/>
  <c r="A74" i="90"/>
  <c r="AO73" i="90"/>
  <c r="AN73" i="90"/>
  <c r="AJ73" i="90"/>
  <c r="AI73" i="90"/>
  <c r="AH73" i="90"/>
  <c r="AG73" i="90"/>
  <c r="AE73" i="90"/>
  <c r="AD73" i="90"/>
  <c r="AC73" i="90"/>
  <c r="AB73" i="90"/>
  <c r="Z73" i="90"/>
  <c r="Y73" i="90"/>
  <c r="X73" i="90"/>
  <c r="W73" i="90"/>
  <c r="U73" i="90"/>
  <c r="T73" i="90"/>
  <c r="S73" i="90"/>
  <c r="R73" i="90"/>
  <c r="P73" i="90"/>
  <c r="O73" i="90"/>
  <c r="N73" i="90"/>
  <c r="M73" i="90"/>
  <c r="K73" i="90"/>
  <c r="J73" i="90"/>
  <c r="I73" i="90"/>
  <c r="H73" i="90"/>
  <c r="F73" i="90"/>
  <c r="E73" i="90"/>
  <c r="D73" i="90"/>
  <c r="C73" i="90"/>
  <c r="B73" i="90"/>
  <c r="A73" i="90"/>
  <c r="AJ72" i="90"/>
  <c r="AI72" i="90"/>
  <c r="AH72" i="90"/>
  <c r="AG72" i="90"/>
  <c r="AE72" i="90"/>
  <c r="AD72" i="90"/>
  <c r="AC72" i="90"/>
  <c r="AB72" i="90"/>
  <c r="Z72" i="90"/>
  <c r="Y72" i="90"/>
  <c r="X72" i="90"/>
  <c r="W72" i="90"/>
  <c r="U72" i="90"/>
  <c r="T72" i="90"/>
  <c r="S72" i="90"/>
  <c r="R72" i="90"/>
  <c r="P72" i="90"/>
  <c r="O72" i="90"/>
  <c r="N72" i="90"/>
  <c r="M72" i="90"/>
  <c r="K72" i="90"/>
  <c r="J72" i="90"/>
  <c r="I72" i="90"/>
  <c r="H72" i="90"/>
  <c r="F72" i="90"/>
  <c r="E72" i="90"/>
  <c r="D72" i="90"/>
  <c r="C72" i="90"/>
  <c r="B72" i="90"/>
  <c r="A72" i="90"/>
  <c r="B71" i="90"/>
  <c r="AG70" i="90"/>
  <c r="AC70" i="90"/>
  <c r="Y70" i="90"/>
  <c r="U70" i="90"/>
  <c r="M70" i="90"/>
  <c r="J70" i="90"/>
  <c r="I70" i="90"/>
  <c r="F70" i="90"/>
  <c r="E70" i="90"/>
  <c r="B70" i="90"/>
  <c r="A70" i="90"/>
  <c r="AJ59" i="90"/>
  <c r="AI59" i="90"/>
  <c r="AH59" i="90"/>
  <c r="AG59" i="90"/>
  <c r="AE59" i="90"/>
  <c r="AD59" i="90"/>
  <c r="AC59" i="90"/>
  <c r="AB59" i="90"/>
  <c r="Z59" i="90"/>
  <c r="Y59" i="90"/>
  <c r="X59" i="90"/>
  <c r="W59" i="90"/>
  <c r="U59" i="90"/>
  <c r="T59" i="90"/>
  <c r="S59" i="90"/>
  <c r="R59" i="90"/>
  <c r="P59" i="90"/>
  <c r="O59" i="90"/>
  <c r="N59" i="90"/>
  <c r="M59" i="90"/>
  <c r="K59" i="90"/>
  <c r="J59" i="90"/>
  <c r="I59" i="90"/>
  <c r="H59" i="90"/>
  <c r="F59" i="90"/>
  <c r="E59" i="90"/>
  <c r="D59" i="90"/>
  <c r="C59" i="90"/>
  <c r="B59" i="90"/>
  <c r="A59" i="90"/>
  <c r="AP58" i="90"/>
  <c r="AK58" i="90"/>
  <c r="AF58" i="90"/>
  <c r="AA58" i="90"/>
  <c r="V58" i="90"/>
  <c r="Q58" i="90"/>
  <c r="L58" i="90"/>
  <c r="G58" i="90"/>
  <c r="A58" i="90"/>
  <c r="AP57" i="90"/>
  <c r="AK57" i="90"/>
  <c r="AF57" i="90"/>
  <c r="AA57" i="90"/>
  <c r="V57" i="90"/>
  <c r="Q57" i="90"/>
  <c r="L57" i="90"/>
  <c r="G57" i="90"/>
  <c r="A57" i="90"/>
  <c r="AP56" i="90"/>
  <c r="AK56" i="90"/>
  <c r="AF56" i="90"/>
  <c r="AA56" i="90"/>
  <c r="V56" i="90"/>
  <c r="Q56" i="90"/>
  <c r="L56" i="90"/>
  <c r="G56" i="90"/>
  <c r="A56" i="90"/>
  <c r="AP55" i="90"/>
  <c r="AK55" i="90"/>
  <c r="AF55" i="90"/>
  <c r="AA55" i="90"/>
  <c r="V55" i="90"/>
  <c r="Q55" i="90"/>
  <c r="L55" i="90"/>
  <c r="G55" i="90"/>
  <c r="A55" i="90"/>
  <c r="AP54" i="90"/>
  <c r="AK54" i="90"/>
  <c r="AF54" i="90"/>
  <c r="AA54" i="90"/>
  <c r="V54" i="90"/>
  <c r="Q54" i="90"/>
  <c r="L54" i="90"/>
  <c r="G54" i="90"/>
  <c r="A54" i="90"/>
  <c r="AK53" i="90"/>
  <c r="AF53" i="90"/>
  <c r="AA53" i="90"/>
  <c r="V53" i="90"/>
  <c r="Q53" i="90"/>
  <c r="L53" i="90"/>
  <c r="G53" i="90"/>
  <c r="A53" i="90"/>
  <c r="AP52" i="90"/>
  <c r="AK52" i="90"/>
  <c r="AF52" i="90"/>
  <c r="AA52" i="90"/>
  <c r="V52" i="90"/>
  <c r="Q52" i="90"/>
  <c r="L52" i="90"/>
  <c r="G52" i="90"/>
  <c r="A52" i="90"/>
  <c r="AN59" i="90"/>
  <c r="AM59" i="90"/>
  <c r="AK51" i="90"/>
  <c r="AF51" i="90"/>
  <c r="AA51" i="90"/>
  <c r="V51" i="90"/>
  <c r="Q51" i="90"/>
  <c r="L51" i="90"/>
  <c r="G51" i="90"/>
  <c r="A51" i="90"/>
  <c r="AP50" i="90"/>
  <c r="AK50" i="90"/>
  <c r="AF50" i="90"/>
  <c r="AA50" i="90"/>
  <c r="V50" i="90"/>
  <c r="Q50" i="90"/>
  <c r="L50" i="90"/>
  <c r="G50" i="90"/>
  <c r="A50" i="90"/>
  <c r="AP49" i="90"/>
  <c r="AK49" i="90"/>
  <c r="AF49" i="90"/>
  <c r="AA49" i="90"/>
  <c r="V49" i="90"/>
  <c r="Q49" i="90"/>
  <c r="L49" i="90"/>
  <c r="G49" i="90"/>
  <c r="A49" i="90"/>
  <c r="AP48" i="90"/>
  <c r="AK48" i="90"/>
  <c r="AF48" i="90"/>
  <c r="AA48" i="90"/>
  <c r="V48" i="90"/>
  <c r="Q48" i="90"/>
  <c r="L48" i="90"/>
  <c r="G48" i="90"/>
  <c r="A48" i="90"/>
  <c r="AP47" i="90"/>
  <c r="AK47" i="90"/>
  <c r="AF47" i="90"/>
  <c r="AA47" i="90"/>
  <c r="V47" i="90"/>
  <c r="Q47" i="90"/>
  <c r="L47" i="90"/>
  <c r="G47" i="90"/>
  <c r="A47" i="90"/>
  <c r="AK46" i="90"/>
  <c r="AF46" i="90"/>
  <c r="AA46" i="90"/>
  <c r="V46" i="90"/>
  <c r="Q46" i="90"/>
  <c r="L46" i="90"/>
  <c r="G46" i="90"/>
  <c r="A46" i="90"/>
  <c r="B45" i="90"/>
  <c r="AJ44" i="90"/>
  <c r="AG44" i="90"/>
  <c r="AC44" i="90"/>
  <c r="AB44" i="90"/>
  <c r="Y44" i="90"/>
  <c r="X44" i="90"/>
  <c r="U44" i="90"/>
  <c r="T44" i="90"/>
  <c r="P44" i="90"/>
  <c r="M44" i="90"/>
  <c r="I44" i="90"/>
  <c r="H44" i="90"/>
  <c r="E44" i="90"/>
  <c r="D44" i="90"/>
  <c r="B44" i="90"/>
  <c r="A44" i="90"/>
  <c r="AJ33" i="90"/>
  <c r="AJ85" i="90" s="1"/>
  <c r="AI33" i="90"/>
  <c r="AH33" i="90"/>
  <c r="AH85" i="90" s="1"/>
  <c r="AG33" i="90"/>
  <c r="AG85" i="90" s="1"/>
  <c r="AE33" i="90"/>
  <c r="AD33" i="90"/>
  <c r="AC33" i="90"/>
  <c r="AC85" i="90" s="1"/>
  <c r="AB33" i="90"/>
  <c r="AB85" i="90" s="1"/>
  <c r="Z33" i="90"/>
  <c r="Y33" i="90"/>
  <c r="Y85" i="90" s="1"/>
  <c r="X33" i="90"/>
  <c r="X85" i="90" s="1"/>
  <c r="W33" i="90"/>
  <c r="W85" i="90" s="1"/>
  <c r="U33" i="90"/>
  <c r="U85" i="90" s="1"/>
  <c r="T33" i="90"/>
  <c r="S33" i="90"/>
  <c r="S85" i="90" s="1"/>
  <c r="R33" i="90"/>
  <c r="R85" i="90" s="1"/>
  <c r="P33" i="90"/>
  <c r="P85" i="90" s="1"/>
  <c r="O33" i="90"/>
  <c r="N33" i="90"/>
  <c r="N85" i="90" s="1"/>
  <c r="M33" i="90"/>
  <c r="M85" i="90" s="1"/>
  <c r="K33" i="90"/>
  <c r="J33" i="90"/>
  <c r="I33" i="90"/>
  <c r="I85" i="90" s="1"/>
  <c r="H33" i="90"/>
  <c r="H85" i="90" s="1"/>
  <c r="F33" i="90"/>
  <c r="E33" i="90"/>
  <c r="E85" i="90" s="1"/>
  <c r="D33" i="90"/>
  <c r="D85" i="90" s="1"/>
  <c r="C33" i="90"/>
  <c r="C85" i="90" s="1"/>
  <c r="AO84" i="90"/>
  <c r="AN84" i="90"/>
  <c r="AM84" i="90"/>
  <c r="AL84" i="90"/>
  <c r="AK32" i="90"/>
  <c r="AK84" i="90" s="1"/>
  <c r="AF32" i="90"/>
  <c r="AF84" i="90" s="1"/>
  <c r="AA32" i="90"/>
  <c r="AA84" i="90" s="1"/>
  <c r="V32" i="90"/>
  <c r="V84" i="90" s="1"/>
  <c r="Q32" i="90"/>
  <c r="Q84" i="90" s="1"/>
  <c r="L32" i="90"/>
  <c r="L84" i="90" s="1"/>
  <c r="G32" i="90"/>
  <c r="G84" i="90" s="1"/>
  <c r="AM83" i="90"/>
  <c r="AL83" i="90"/>
  <c r="AK31" i="90"/>
  <c r="AK83" i="90" s="1"/>
  <c r="AF31" i="90"/>
  <c r="AF83" i="90" s="1"/>
  <c r="AA31" i="90"/>
  <c r="AA83" i="90" s="1"/>
  <c r="V31" i="90"/>
  <c r="V83" i="90" s="1"/>
  <c r="Q31" i="90"/>
  <c r="Q83" i="90" s="1"/>
  <c r="L31" i="90"/>
  <c r="L83" i="90" s="1"/>
  <c r="G31" i="90"/>
  <c r="G83" i="90" s="1"/>
  <c r="AO82" i="90"/>
  <c r="AN82" i="90"/>
  <c r="AM82" i="90"/>
  <c r="AP30" i="90"/>
  <c r="AP82" i="90" s="1"/>
  <c r="AK30" i="90"/>
  <c r="AF30" i="90"/>
  <c r="AF82" i="90" s="1"/>
  <c r="AA30" i="90"/>
  <c r="AA82" i="90" s="1"/>
  <c r="V30" i="90"/>
  <c r="V82" i="90" s="1"/>
  <c r="Q30" i="90"/>
  <c r="L30" i="90"/>
  <c r="L82" i="90" s="1"/>
  <c r="G30" i="90"/>
  <c r="G82" i="90" s="1"/>
  <c r="AM81" i="90"/>
  <c r="AL81" i="90"/>
  <c r="AK29" i="90"/>
  <c r="AK81" i="90" s="1"/>
  <c r="AF29" i="90"/>
  <c r="AF81" i="90" s="1"/>
  <c r="AA29" i="90"/>
  <c r="AA81" i="90" s="1"/>
  <c r="V29" i="90"/>
  <c r="Q29" i="90"/>
  <c r="Q81" i="90" s="1"/>
  <c r="L29" i="90"/>
  <c r="L81" i="90" s="1"/>
  <c r="G29" i="90"/>
  <c r="G81" i="90" s="1"/>
  <c r="AO80" i="90"/>
  <c r="AN80" i="90"/>
  <c r="AM80" i="90"/>
  <c r="AL80" i="90"/>
  <c r="AK28" i="90"/>
  <c r="AK80" i="90" s="1"/>
  <c r="AF28" i="90"/>
  <c r="AF80" i="90" s="1"/>
  <c r="AA28" i="90"/>
  <c r="AA80" i="90" s="1"/>
  <c r="V28" i="90"/>
  <c r="V80" i="90" s="1"/>
  <c r="Q28" i="90"/>
  <c r="Q80" i="90" s="1"/>
  <c r="L28" i="90"/>
  <c r="L80" i="90" s="1"/>
  <c r="G28" i="90"/>
  <c r="G80" i="90" s="1"/>
  <c r="AM79" i="90"/>
  <c r="AL79" i="90"/>
  <c r="AK27" i="90"/>
  <c r="AK79" i="90" s="1"/>
  <c r="AF27" i="90"/>
  <c r="AF79" i="90" s="1"/>
  <c r="AA27" i="90"/>
  <c r="V27" i="90"/>
  <c r="Q27" i="90"/>
  <c r="Q79" i="90" s="1"/>
  <c r="L27" i="90"/>
  <c r="L79" i="90" s="1"/>
  <c r="G27" i="90"/>
  <c r="AO78" i="90"/>
  <c r="AN78" i="90"/>
  <c r="AM78" i="90"/>
  <c r="AP26" i="90"/>
  <c r="AP78" i="90" s="1"/>
  <c r="AK26" i="90"/>
  <c r="AF26" i="90"/>
  <c r="AA26" i="90"/>
  <c r="AA78" i="90" s="1"/>
  <c r="V26" i="90"/>
  <c r="V78" i="90" s="1"/>
  <c r="Q26" i="90"/>
  <c r="L26" i="90"/>
  <c r="G26" i="90"/>
  <c r="G78" i="90" s="1"/>
  <c r="AM77" i="90"/>
  <c r="AL77" i="90"/>
  <c r="AK25" i="90"/>
  <c r="AK77" i="90" s="1"/>
  <c r="AF25" i="90"/>
  <c r="AF77" i="90" s="1"/>
  <c r="AA25" i="90"/>
  <c r="AA77" i="90" s="1"/>
  <c r="V25" i="90"/>
  <c r="Q25" i="90"/>
  <c r="Q77" i="90" s="1"/>
  <c r="L25" i="90"/>
  <c r="L77" i="90" s="1"/>
  <c r="G25" i="90"/>
  <c r="G77" i="90" s="1"/>
  <c r="AO76" i="90"/>
  <c r="AN76" i="90"/>
  <c r="AM76" i="90"/>
  <c r="AL76" i="90"/>
  <c r="AK24" i="90"/>
  <c r="AK76" i="90" s="1"/>
  <c r="AF24" i="90"/>
  <c r="AF76" i="90" s="1"/>
  <c r="AA24" i="90"/>
  <c r="AA76" i="90" s="1"/>
  <c r="V24" i="90"/>
  <c r="V76" i="90" s="1"/>
  <c r="Q24" i="90"/>
  <c r="Q76" i="90" s="1"/>
  <c r="L24" i="90"/>
  <c r="L76" i="90" s="1"/>
  <c r="G24" i="90"/>
  <c r="G76" i="90" s="1"/>
  <c r="AM75" i="90"/>
  <c r="AL75" i="90"/>
  <c r="AK23" i="90"/>
  <c r="AK75" i="90" s="1"/>
  <c r="AF23" i="90"/>
  <c r="AF75" i="90" s="1"/>
  <c r="AA23" i="90"/>
  <c r="AA75" i="90" s="1"/>
  <c r="V23" i="90"/>
  <c r="V75" i="90" s="1"/>
  <c r="Q23" i="90"/>
  <c r="Q75" i="90" s="1"/>
  <c r="L23" i="90"/>
  <c r="L75" i="90" s="1"/>
  <c r="G23" i="90"/>
  <c r="G75" i="90" s="1"/>
  <c r="AO74" i="90"/>
  <c r="AN74" i="90"/>
  <c r="AM74" i="90"/>
  <c r="AL74" i="90"/>
  <c r="AK22" i="90"/>
  <c r="AF22" i="90"/>
  <c r="AF74" i="90" s="1"/>
  <c r="AA22" i="90"/>
  <c r="AA74" i="90" s="1"/>
  <c r="V22" i="90"/>
  <c r="V74" i="90" s="1"/>
  <c r="Q22" i="90"/>
  <c r="L22" i="90"/>
  <c r="L74" i="90" s="1"/>
  <c r="G22" i="90"/>
  <c r="G74" i="90" s="1"/>
  <c r="AM73" i="90"/>
  <c r="AL73" i="90"/>
  <c r="AK21" i="90"/>
  <c r="AK73" i="90" s="1"/>
  <c r="AF21" i="90"/>
  <c r="AF73" i="90" s="1"/>
  <c r="AA21" i="90"/>
  <c r="AA73" i="90" s="1"/>
  <c r="V21" i="90"/>
  <c r="Q21" i="90"/>
  <c r="Q73" i="90" s="1"/>
  <c r="L21" i="90"/>
  <c r="L73" i="90" s="1"/>
  <c r="G21" i="90"/>
  <c r="G73" i="90" s="1"/>
  <c r="AO72" i="90"/>
  <c r="AN72" i="90"/>
  <c r="AM72" i="90"/>
  <c r="AP20" i="90"/>
  <c r="AK20" i="90"/>
  <c r="AK72" i="90" s="1"/>
  <c r="AF20" i="90"/>
  <c r="AF72" i="90" s="1"/>
  <c r="AA20" i="90"/>
  <c r="V20" i="90"/>
  <c r="Q20" i="90"/>
  <c r="Q72" i="90" s="1"/>
  <c r="L20" i="90"/>
  <c r="L72" i="90" s="1"/>
  <c r="G20" i="90"/>
  <c r="G72" i="90" s="1"/>
  <c r="AJ70" i="90"/>
  <c r="AH44" i="90"/>
  <c r="AD44" i="90"/>
  <c r="Z44" i="90"/>
  <c r="X70" i="90"/>
  <c r="T70" i="90"/>
  <c r="R44" i="90"/>
  <c r="P70" i="90"/>
  <c r="N44" i="90"/>
  <c r="Q44" i="90"/>
  <c r="L18" i="90"/>
  <c r="L70" i="90" s="1"/>
  <c r="D70" i="90"/>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AA33" i="90" l="1"/>
  <c r="AA85" i="90" s="1"/>
  <c r="T85" i="90"/>
  <c r="V72" i="90"/>
  <c r="G79" i="90"/>
  <c r="AA79" i="90"/>
  <c r="AF78" i="90"/>
  <c r="J85" i="90"/>
  <c r="AD85" i="90"/>
  <c r="AA59" i="90"/>
  <c r="L78" i="90"/>
  <c r="O85" i="90"/>
  <c r="AI85" i="90"/>
  <c r="G59" i="90"/>
  <c r="V73" i="90"/>
  <c r="Q74" i="90"/>
  <c r="AK74" i="90"/>
  <c r="V77" i="90"/>
  <c r="Q78" i="90"/>
  <c r="AK78" i="90"/>
  <c r="V79" i="90"/>
  <c r="V81" i="90"/>
  <c r="Q82" i="90"/>
  <c r="AK82" i="90"/>
  <c r="F85" i="90"/>
  <c r="K85" i="90"/>
  <c r="Z85" i="90"/>
  <c r="AE85" i="90"/>
  <c r="AF59" i="90"/>
  <c r="L59" i="90"/>
  <c r="BE33" i="90"/>
  <c r="BE85" i="90" s="1"/>
  <c r="AL44" i="90"/>
  <c r="AL70" i="90"/>
  <c r="V18" i="90"/>
  <c r="AP21" i="90"/>
  <c r="AP73" i="90" s="1"/>
  <c r="AP22" i="90"/>
  <c r="AP74" i="90" s="1"/>
  <c r="AP24" i="90"/>
  <c r="AP76" i="90" s="1"/>
  <c r="AP27" i="90"/>
  <c r="AP28" i="90"/>
  <c r="AP80" i="90" s="1"/>
  <c r="AP29" i="90"/>
  <c r="AP81" i="90" s="1"/>
  <c r="AP32" i="90"/>
  <c r="AP84" i="90" s="1"/>
  <c r="AL33" i="90"/>
  <c r="AL85" i="90" s="1"/>
  <c r="W70" i="90"/>
  <c r="W44" i="90"/>
  <c r="AE70" i="90"/>
  <c r="AE44" i="90"/>
  <c r="G33" i="90"/>
  <c r="G85" i="90" s="1"/>
  <c r="AM33" i="90"/>
  <c r="AM85" i="90" s="1"/>
  <c r="L44" i="90"/>
  <c r="N70" i="90"/>
  <c r="AD70" i="90"/>
  <c r="AA72" i="90"/>
  <c r="F44" i="90"/>
  <c r="J44" i="90"/>
  <c r="O70" i="90"/>
  <c r="O44" i="90"/>
  <c r="AF18" i="90"/>
  <c r="AK18" i="90"/>
  <c r="V33" i="90"/>
  <c r="V85" i="90" s="1"/>
  <c r="Q59" i="90"/>
  <c r="AK59" i="90"/>
  <c r="AO59" i="90"/>
  <c r="AP53" i="90"/>
  <c r="Q70" i="90"/>
  <c r="AL72" i="90"/>
  <c r="AL78" i="90"/>
  <c r="AL82" i="90"/>
  <c r="AI70" i="90"/>
  <c r="AI44" i="90"/>
  <c r="AP23" i="90"/>
  <c r="AP75" i="90" s="1"/>
  <c r="AP25" i="90"/>
  <c r="AP31" i="90"/>
  <c r="AP83" i="90" s="1"/>
  <c r="S70" i="90"/>
  <c r="S44" i="90"/>
  <c r="C70" i="90"/>
  <c r="C44" i="90"/>
  <c r="G18" i="90"/>
  <c r="K70" i="90"/>
  <c r="K44" i="90"/>
  <c r="V59" i="90"/>
  <c r="AL59" i="90"/>
  <c r="AP46" i="90"/>
  <c r="AP72" i="90" s="1"/>
  <c r="AP51" i="90"/>
  <c r="R70" i="90"/>
  <c r="Z70" i="90"/>
  <c r="AH70" i="90"/>
  <c r="Q33" i="90"/>
  <c r="Q85" i="90" s="1"/>
  <c r="AK33" i="90"/>
  <c r="AO33" i="90"/>
  <c r="H70" i="90"/>
  <c r="AB70" i="90"/>
  <c r="L33" i="90"/>
  <c r="AF33" i="90"/>
  <c r="AF85" i="90" s="1"/>
  <c r="AN33" i="90"/>
  <c r="AN85" i="90" s="1"/>
  <c r="AP77" i="90" l="1"/>
  <c r="AP79" i="90"/>
  <c r="AO85" i="90"/>
  <c r="L85" i="90"/>
  <c r="AK85" i="90"/>
  <c r="AP18" i="90"/>
  <c r="AP44" i="90" s="1"/>
  <c r="AV70" i="90"/>
  <c r="AV44" i="90"/>
  <c r="AQ44" i="90"/>
  <c r="AQ70" i="90"/>
  <c r="AP59" i="90"/>
  <c r="G70" i="90"/>
  <c r="G44" i="90"/>
  <c r="AK70" i="90"/>
  <c r="AK44" i="90"/>
  <c r="AN70" i="90"/>
  <c r="AN44" i="90"/>
  <c r="AM70" i="90"/>
  <c r="AM44" i="90"/>
  <c r="AF70" i="90"/>
  <c r="AF44" i="90"/>
  <c r="AO70" i="90"/>
  <c r="AO44" i="90"/>
  <c r="V44" i="90"/>
  <c r="V70" i="90"/>
  <c r="AA70" i="90"/>
  <c r="AA44" i="90"/>
  <c r="AP33" i="90"/>
  <c r="AP85" i="90" s="1"/>
  <c r="AY44" i="90" l="1"/>
  <c r="AY70" i="90"/>
  <c r="AS70" i="90"/>
  <c r="AS44" i="90"/>
  <c r="AP70" i="90"/>
  <c r="AR44" i="90"/>
  <c r="AR70" i="90"/>
  <c r="AU18" i="90"/>
  <c r="AU70" i="90" s="1"/>
  <c r="AT70" i="90"/>
  <c r="AT44" i="90"/>
  <c r="BA44" i="90"/>
  <c r="BA70" i="90"/>
  <c r="AU44" i="90" l="1"/>
  <c r="AW44" i="90"/>
  <c r="AW70" i="90"/>
  <c r="AZ18" i="90"/>
  <c r="AX70" i="90"/>
  <c r="AX44" i="90"/>
  <c r="BD70" i="90"/>
  <c r="BD44" i="90"/>
  <c r="BB44" i="90" l="1"/>
  <c r="BB70" i="90"/>
  <c r="BE18" i="90"/>
  <c r="BC70" i="90"/>
  <c r="BC44" i="90"/>
  <c r="AZ44" i="90"/>
  <c r="AZ70" i="90"/>
  <c r="BE44" i="90" l="1"/>
  <c r="BE70" i="90"/>
  <c r="F25" i="74" l="1"/>
  <c r="E25" i="74"/>
  <c r="C25" i="74"/>
  <c r="BI54" i="89"/>
  <c r="BH54" i="89"/>
  <c r="BI53" i="89"/>
  <c r="BH53" i="89"/>
  <c r="BI52" i="89"/>
  <c r="BH52" i="89"/>
  <c r="BI51" i="89"/>
  <c r="BH51" i="89"/>
  <c r="BI50" i="89"/>
  <c r="BH50" i="89"/>
  <c r="BI49" i="89"/>
  <c r="BH49" i="89"/>
  <c r="BI48" i="89"/>
  <c r="BH48" i="89"/>
  <c r="BI47" i="89"/>
  <c r="BH47" i="89"/>
  <c r="BI46" i="89"/>
  <c r="BH46" i="89"/>
  <c r="BI45" i="89"/>
  <c r="BH45" i="89"/>
  <c r="BI44" i="89"/>
  <c r="BH44" i="89"/>
  <c r="BI43" i="89"/>
  <c r="BH43" i="89"/>
  <c r="BI42" i="89"/>
  <c r="BH42" i="89"/>
  <c r="BI41" i="89"/>
  <c r="BH41" i="89"/>
  <c r="BI40" i="89"/>
  <c r="BH40" i="89"/>
  <c r="BI39" i="89"/>
  <c r="BH39" i="89"/>
  <c r="BI38" i="89"/>
  <c r="BH38" i="89"/>
  <c r="BI37" i="89"/>
  <c r="BH37" i="89"/>
  <c r="BI36" i="89"/>
  <c r="BH36" i="89"/>
  <c r="BI35" i="89"/>
  <c r="BH35" i="89"/>
  <c r="BI34" i="89"/>
  <c r="BH34" i="89"/>
  <c r="BI33" i="89"/>
  <c r="BH33" i="89"/>
  <c r="BI32" i="89"/>
  <c r="BH32" i="89"/>
  <c r="BI31" i="89"/>
  <c r="BH31" i="89"/>
  <c r="BI30" i="89"/>
  <c r="BH30" i="89"/>
  <c r="BI29" i="89"/>
  <c r="BH29" i="89"/>
  <c r="BI28" i="89"/>
  <c r="BH28" i="89"/>
  <c r="BI27" i="89"/>
  <c r="BH27" i="89"/>
  <c r="BI26" i="89"/>
  <c r="BH26" i="89"/>
  <c r="BI25" i="89"/>
  <c r="BH25" i="89"/>
  <c r="BI24" i="89"/>
  <c r="BH24" i="89"/>
  <c r="BI23" i="89"/>
  <c r="BH23" i="89"/>
  <c r="BI22" i="89"/>
  <c r="BH22" i="89"/>
  <c r="BC54" i="89"/>
  <c r="BB54" i="89"/>
  <c r="BC53" i="89"/>
  <c r="BB53" i="89"/>
  <c r="BC52" i="89"/>
  <c r="BB52" i="89"/>
  <c r="BC51" i="89"/>
  <c r="BB51" i="89"/>
  <c r="BC50" i="89"/>
  <c r="BB50" i="89"/>
  <c r="BC49" i="89"/>
  <c r="BB49" i="89"/>
  <c r="BC48" i="89"/>
  <c r="BB48" i="89"/>
  <c r="BC47" i="89"/>
  <c r="BB47" i="89"/>
  <c r="BC46" i="89"/>
  <c r="BB46" i="89"/>
  <c r="BC45" i="89"/>
  <c r="BB45" i="89"/>
  <c r="BC44" i="89"/>
  <c r="BB44" i="89"/>
  <c r="BC43" i="89"/>
  <c r="BB43" i="89"/>
  <c r="BC42" i="89"/>
  <c r="BB42" i="89"/>
  <c r="BC41" i="89"/>
  <c r="BB41" i="89"/>
  <c r="BC40" i="89"/>
  <c r="BB40" i="89"/>
  <c r="BC39" i="89"/>
  <c r="BB39" i="89"/>
  <c r="BC38" i="89"/>
  <c r="BB38" i="89"/>
  <c r="BC37" i="89"/>
  <c r="BB37" i="89"/>
  <c r="BC36" i="89"/>
  <c r="BB36" i="89"/>
  <c r="BC35" i="89"/>
  <c r="BB35" i="89"/>
  <c r="BC34" i="89"/>
  <c r="BB34" i="89"/>
  <c r="BC33" i="89"/>
  <c r="BB33" i="89"/>
  <c r="BC32" i="89"/>
  <c r="BB32" i="89"/>
  <c r="BC31" i="89"/>
  <c r="BB31" i="89"/>
  <c r="BC30" i="89"/>
  <c r="BB30" i="89"/>
  <c r="BC29" i="89"/>
  <c r="BB29" i="89"/>
  <c r="BC28" i="89"/>
  <c r="BB28" i="89"/>
  <c r="BC27" i="89"/>
  <c r="BB27" i="89"/>
  <c r="BC26" i="89"/>
  <c r="BB26" i="89"/>
  <c r="BC25" i="89"/>
  <c r="BB25" i="89"/>
  <c r="BC24" i="89"/>
  <c r="BB24" i="89"/>
  <c r="BC23" i="89"/>
  <c r="BB23" i="89"/>
  <c r="BC22" i="89"/>
  <c r="BB22" i="89"/>
  <c r="AW54" i="89"/>
  <c r="AV54" i="89"/>
  <c r="AW53" i="89"/>
  <c r="AV53" i="89"/>
  <c r="BN53" i="89" s="1"/>
  <c r="AW52" i="89"/>
  <c r="BO52" i="89" s="1"/>
  <c r="AV52" i="89"/>
  <c r="AW51" i="89"/>
  <c r="AV51" i="89"/>
  <c r="BN51" i="89" s="1"/>
  <c r="AW50" i="89"/>
  <c r="BO50" i="89" s="1"/>
  <c r="AV50" i="89"/>
  <c r="AW49" i="89"/>
  <c r="AV49" i="89"/>
  <c r="BN49" i="89" s="1"/>
  <c r="AW48" i="89"/>
  <c r="BO48" i="89" s="1"/>
  <c r="AV48" i="89"/>
  <c r="AW47" i="89"/>
  <c r="AV47" i="89"/>
  <c r="BN47" i="89" s="1"/>
  <c r="AW46" i="89"/>
  <c r="BO46" i="89" s="1"/>
  <c r="AV46" i="89"/>
  <c r="AW45" i="89"/>
  <c r="AV45" i="89"/>
  <c r="BN45" i="89" s="1"/>
  <c r="AW44" i="89"/>
  <c r="BO44" i="89" s="1"/>
  <c r="AV44" i="89"/>
  <c r="AW43" i="89"/>
  <c r="AV43" i="89"/>
  <c r="BN43" i="89" s="1"/>
  <c r="AW42" i="89"/>
  <c r="BO42" i="89" s="1"/>
  <c r="AV42" i="89"/>
  <c r="AW41" i="89"/>
  <c r="AV41" i="89"/>
  <c r="BN41" i="89" s="1"/>
  <c r="AW40" i="89"/>
  <c r="BO40" i="89" s="1"/>
  <c r="AV40" i="89"/>
  <c r="AW39" i="89"/>
  <c r="AV39" i="89"/>
  <c r="BN39" i="89" s="1"/>
  <c r="AW38" i="89"/>
  <c r="BO38" i="89" s="1"/>
  <c r="AV38" i="89"/>
  <c r="AW37" i="89"/>
  <c r="AV37" i="89"/>
  <c r="BN37" i="89" s="1"/>
  <c r="AW36" i="89"/>
  <c r="BO36" i="89" s="1"/>
  <c r="AV36" i="89"/>
  <c r="AW35" i="89"/>
  <c r="AV35" i="89"/>
  <c r="BN35" i="89" s="1"/>
  <c r="AW34" i="89"/>
  <c r="BO34" i="89" s="1"/>
  <c r="AV34" i="89"/>
  <c r="AW33" i="89"/>
  <c r="AV33" i="89"/>
  <c r="BN33" i="89" s="1"/>
  <c r="AW32" i="89"/>
  <c r="BO32" i="89" s="1"/>
  <c r="AV32" i="89"/>
  <c r="AW31" i="89"/>
  <c r="AV31" i="89"/>
  <c r="BN31" i="89" s="1"/>
  <c r="AW30" i="89"/>
  <c r="BO30" i="89" s="1"/>
  <c r="AV30" i="89"/>
  <c r="AW29" i="89"/>
  <c r="AV29" i="89"/>
  <c r="BN29" i="89" s="1"/>
  <c r="AW28" i="89"/>
  <c r="BO28" i="89" s="1"/>
  <c r="AV28" i="89"/>
  <c r="AW27" i="89"/>
  <c r="AV27" i="89"/>
  <c r="BN27" i="89" s="1"/>
  <c r="AW26" i="89"/>
  <c r="BO26" i="89" s="1"/>
  <c r="AV26" i="89"/>
  <c r="AW25" i="89"/>
  <c r="AV25" i="89"/>
  <c r="BN25" i="89" s="1"/>
  <c r="AW24" i="89"/>
  <c r="BO24" i="89" s="1"/>
  <c r="AV24" i="89"/>
  <c r="AW23" i="89"/>
  <c r="AV23" i="89"/>
  <c r="BN23" i="89" s="1"/>
  <c r="AW22" i="89"/>
  <c r="AW55" i="89" s="1"/>
  <c r="AV22" i="89"/>
  <c r="D55" i="89"/>
  <c r="D54" i="89"/>
  <c r="D53" i="89"/>
  <c r="D52" i="89"/>
  <c r="D51" i="89"/>
  <c r="D50" i="89"/>
  <c r="D49" i="89"/>
  <c r="D48" i="89"/>
  <c r="D47" i="89"/>
  <c r="D46" i="89"/>
  <c r="D45" i="89"/>
  <c r="D44" i="89"/>
  <c r="D43" i="89"/>
  <c r="D42" i="89"/>
  <c r="D41" i="89"/>
  <c r="D40" i="89"/>
  <c r="D39" i="89"/>
  <c r="D38" i="89"/>
  <c r="D37" i="89"/>
  <c r="D36" i="89"/>
  <c r="D35" i="89"/>
  <c r="D34" i="89"/>
  <c r="D33" i="89"/>
  <c r="D32" i="89"/>
  <c r="D31" i="89"/>
  <c r="D30" i="89"/>
  <c r="D29" i="89"/>
  <c r="D28" i="89"/>
  <c r="D27" i="89"/>
  <c r="D26" i="89"/>
  <c r="D25" i="89"/>
  <c r="D24" i="89"/>
  <c r="D23" i="89"/>
  <c r="D22" i="89"/>
  <c r="B7" i="89"/>
  <c r="AQ55" i="89"/>
  <c r="AP55" i="89"/>
  <c r="AK55" i="89"/>
  <c r="AJ55" i="89"/>
  <c r="AE55" i="89"/>
  <c r="AD55" i="89"/>
  <c r="Y55" i="89"/>
  <c r="X55" i="89"/>
  <c r="S55" i="89"/>
  <c r="R55" i="89"/>
  <c r="M55" i="89"/>
  <c r="L55" i="89"/>
  <c r="G55" i="89"/>
  <c r="F55" i="89"/>
  <c r="F13" i="74"/>
  <c r="E13" i="74"/>
  <c r="C13" i="74"/>
  <c r="AH463" i="86"/>
  <c r="BH2068" i="82" s="1"/>
  <c r="AG463" i="86"/>
  <c r="BG2068" i="82" s="1"/>
  <c r="AF463" i="86"/>
  <c r="BF2068" i="82" s="1"/>
  <c r="AE463" i="86"/>
  <c r="BE2068" i="82" s="1"/>
  <c r="AC463" i="86"/>
  <c r="BC2068" i="82" s="1"/>
  <c r="AH462" i="86"/>
  <c r="BH2067" i="82" s="1"/>
  <c r="AG462" i="86"/>
  <c r="BG2067" i="82" s="1"/>
  <c r="AF462" i="86"/>
  <c r="BF2067" i="82" s="1"/>
  <c r="AE462" i="86"/>
  <c r="BE2067" i="82" s="1"/>
  <c r="AC462" i="86"/>
  <c r="BC2067" i="82" s="1"/>
  <c r="AH461" i="86"/>
  <c r="BH2066" i="82" s="1"/>
  <c r="AG461" i="86"/>
  <c r="BG2066" i="82" s="1"/>
  <c r="AF461" i="86"/>
  <c r="BF2066" i="82" s="1"/>
  <c r="AE461" i="86"/>
  <c r="BE2066" i="82" s="1"/>
  <c r="AC461" i="86"/>
  <c r="BC2066" i="82" s="1"/>
  <c r="AH460" i="86"/>
  <c r="BH2065" i="82" s="1"/>
  <c r="AG460" i="86"/>
  <c r="BG2065" i="82" s="1"/>
  <c r="AF460" i="86"/>
  <c r="BF2065" i="82" s="1"/>
  <c r="AE460" i="86"/>
  <c r="BE2065" i="82" s="1"/>
  <c r="AC460" i="86"/>
  <c r="BC2065" i="82" s="1"/>
  <c r="AH459" i="86"/>
  <c r="BH2064" i="82" s="1"/>
  <c r="AG459" i="86"/>
  <c r="BG2064" i="82" s="1"/>
  <c r="AF459" i="86"/>
  <c r="BF2064" i="82" s="1"/>
  <c r="AE459" i="86"/>
  <c r="BE2064" i="82" s="1"/>
  <c r="AC459" i="86"/>
  <c r="BC2064" i="82" s="1"/>
  <c r="AH458" i="86"/>
  <c r="BH2063" i="82" s="1"/>
  <c r="AG458" i="86"/>
  <c r="BG2063" i="82" s="1"/>
  <c r="AF458" i="86"/>
  <c r="BF2063" i="82" s="1"/>
  <c r="AE458" i="86"/>
  <c r="BE2063" i="82" s="1"/>
  <c r="AC458" i="86"/>
  <c r="BC2063" i="82" s="1"/>
  <c r="AH457" i="86"/>
  <c r="BH2062" i="82" s="1"/>
  <c r="AG457" i="86"/>
  <c r="BG2062" i="82" s="1"/>
  <c r="AF457" i="86"/>
  <c r="BF2062" i="82" s="1"/>
  <c r="AE457" i="86"/>
  <c r="BE2062" i="82" s="1"/>
  <c r="AC457" i="86"/>
  <c r="BC2062" i="82" s="1"/>
  <c r="AH455" i="86"/>
  <c r="BH2060" i="82" s="1"/>
  <c r="AG455" i="86"/>
  <c r="BG2060" i="82" s="1"/>
  <c r="AF455" i="86"/>
  <c r="BF2060" i="82" s="1"/>
  <c r="AE455" i="86"/>
  <c r="BE2060" i="82" s="1"/>
  <c r="AC455" i="86"/>
  <c r="BC2060" i="82" s="1"/>
  <c r="AH454" i="86"/>
  <c r="BH2059" i="82" s="1"/>
  <c r="AG454" i="86"/>
  <c r="BG2059" i="82" s="1"/>
  <c r="AF454" i="86"/>
  <c r="BF2059" i="82" s="1"/>
  <c r="AE454" i="86"/>
  <c r="BE2059" i="82" s="1"/>
  <c r="AC454" i="86"/>
  <c r="BC2059" i="82" s="1"/>
  <c r="AH453" i="86"/>
  <c r="BH2058" i="82" s="1"/>
  <c r="AG453" i="86"/>
  <c r="BG2058" i="82" s="1"/>
  <c r="AF453" i="86"/>
  <c r="BF2058" i="82" s="1"/>
  <c r="AE453" i="86"/>
  <c r="BE2058" i="82" s="1"/>
  <c r="AC453" i="86"/>
  <c r="BC2058" i="82" s="1"/>
  <c r="AH452" i="86"/>
  <c r="BH2057" i="82" s="1"/>
  <c r="AG452" i="86"/>
  <c r="BG2057" i="82" s="1"/>
  <c r="AF452" i="86"/>
  <c r="BF2057" i="82" s="1"/>
  <c r="AE452" i="86"/>
  <c r="BE2057" i="82" s="1"/>
  <c r="AC452" i="86"/>
  <c r="BC2057" i="82" s="1"/>
  <c r="AH451" i="86"/>
  <c r="BH2056" i="82" s="1"/>
  <c r="AG451" i="86"/>
  <c r="BG2056" i="82" s="1"/>
  <c r="AF451" i="86"/>
  <c r="BF2056" i="82" s="1"/>
  <c r="AE451" i="86"/>
  <c r="BE2056" i="82" s="1"/>
  <c r="AC451" i="86"/>
  <c r="BC2056" i="82" s="1"/>
  <c r="AH450" i="86"/>
  <c r="BH2055" i="82" s="1"/>
  <c r="AG450" i="86"/>
  <c r="BG2055" i="82" s="1"/>
  <c r="AF450" i="86"/>
  <c r="BF2055" i="82" s="1"/>
  <c r="AE450" i="86"/>
  <c r="BE2055" i="82" s="1"/>
  <c r="AC450" i="86"/>
  <c r="BC2055" i="82" s="1"/>
  <c r="AH449" i="86"/>
  <c r="BH2054" i="82" s="1"/>
  <c r="AG449" i="86"/>
  <c r="BG2054" i="82" s="1"/>
  <c r="AF449" i="86"/>
  <c r="BF2054" i="82" s="1"/>
  <c r="AE449" i="86"/>
  <c r="BE2054" i="82" s="1"/>
  <c r="AC449" i="86"/>
  <c r="BC2054" i="82" s="1"/>
  <c r="AH448" i="86"/>
  <c r="BH2053" i="82" s="1"/>
  <c r="AG448" i="86"/>
  <c r="BG2053" i="82" s="1"/>
  <c r="AF448" i="86"/>
  <c r="BF2053" i="82" s="1"/>
  <c r="AE448" i="86"/>
  <c r="BE2053" i="82" s="1"/>
  <c r="AC448" i="86"/>
  <c r="BC2053" i="82" s="1"/>
  <c r="AH447" i="86"/>
  <c r="BH2052" i="82" s="1"/>
  <c r="AG447" i="86"/>
  <c r="BG2052" i="82" s="1"/>
  <c r="AF447" i="86"/>
  <c r="BF2052" i="82" s="1"/>
  <c r="AE447" i="86"/>
  <c r="BE2052" i="82" s="1"/>
  <c r="AC447" i="86"/>
  <c r="BC2052" i="82" s="1"/>
  <c r="AH446" i="86"/>
  <c r="BH2051" i="82" s="1"/>
  <c r="AG446" i="86"/>
  <c r="BG2051" i="82" s="1"/>
  <c r="AF446" i="86"/>
  <c r="BF2051" i="82" s="1"/>
  <c r="AE446" i="86"/>
  <c r="BE2051" i="82" s="1"/>
  <c r="AC446" i="86"/>
  <c r="BC2051" i="82" s="1"/>
  <c r="AH445" i="86"/>
  <c r="BH2050" i="82" s="1"/>
  <c r="AG445" i="86"/>
  <c r="BG2050" i="82" s="1"/>
  <c r="AF445" i="86"/>
  <c r="BF2050" i="82" s="1"/>
  <c r="AE445" i="86"/>
  <c r="BE2050" i="82" s="1"/>
  <c r="AC445" i="86"/>
  <c r="BC2050" i="82" s="1"/>
  <c r="AH444" i="86"/>
  <c r="BH2049" i="82" s="1"/>
  <c r="AG444" i="86"/>
  <c r="BG2049" i="82" s="1"/>
  <c r="AF444" i="86"/>
  <c r="BF2049" i="82" s="1"/>
  <c r="AE444" i="86"/>
  <c r="BE2049" i="82" s="1"/>
  <c r="AC444" i="86"/>
  <c r="BC2049" i="82" s="1"/>
  <c r="AH443" i="86"/>
  <c r="BH2048" i="82" s="1"/>
  <c r="AG443" i="86"/>
  <c r="BG2048" i="82" s="1"/>
  <c r="AF443" i="86"/>
  <c r="BF2048" i="82" s="1"/>
  <c r="AE443" i="86"/>
  <c r="BE2048" i="82" s="1"/>
  <c r="AC443" i="86"/>
  <c r="BC2048" i="82" s="1"/>
  <c r="AH442" i="86"/>
  <c r="BH2047" i="82" s="1"/>
  <c r="AG442" i="86"/>
  <c r="BG2047" i="82" s="1"/>
  <c r="AF442" i="86"/>
  <c r="BF2047" i="82" s="1"/>
  <c r="AE442" i="86"/>
  <c r="BE2047" i="82" s="1"/>
  <c r="AC442" i="86"/>
  <c r="BC2047" i="82" s="1"/>
  <c r="AH441" i="86"/>
  <c r="AG441" i="86"/>
  <c r="AF441" i="86"/>
  <c r="BF2046" i="82" s="1"/>
  <c r="AE441" i="86"/>
  <c r="BE2046" i="82" s="1"/>
  <c r="AC441" i="86"/>
  <c r="AH440" i="86"/>
  <c r="BH2045" i="82" s="1"/>
  <c r="AG440" i="86"/>
  <c r="BG2045" i="82" s="1"/>
  <c r="AF440" i="86"/>
  <c r="BF2045" i="82" s="1"/>
  <c r="AE440" i="86"/>
  <c r="BE2045" i="82" s="1"/>
  <c r="AC440" i="86"/>
  <c r="BC2045" i="82" s="1"/>
  <c r="AH439" i="86"/>
  <c r="BH2044" i="82" s="1"/>
  <c r="AG439" i="86"/>
  <c r="BG2044" i="82" s="1"/>
  <c r="AF439" i="86"/>
  <c r="BF2044" i="82" s="1"/>
  <c r="AE439" i="86"/>
  <c r="BE2044" i="82" s="1"/>
  <c r="AC439" i="86"/>
  <c r="BC2044" i="82" s="1"/>
  <c r="AH438" i="86"/>
  <c r="AG438" i="86"/>
  <c r="AF438" i="86"/>
  <c r="AE438" i="86"/>
  <c r="BE2043" i="82" s="1"/>
  <c r="AC438" i="86"/>
  <c r="AH437" i="86"/>
  <c r="BH2042" i="82" s="1"/>
  <c r="AG437" i="86"/>
  <c r="BG2042" i="82" s="1"/>
  <c r="AF437" i="86"/>
  <c r="BF2042" i="82" s="1"/>
  <c r="AE437" i="86"/>
  <c r="BE2042" i="82" s="1"/>
  <c r="AC437" i="86"/>
  <c r="BC2042" i="82" s="1"/>
  <c r="AH436" i="86"/>
  <c r="BH2041" i="82" s="1"/>
  <c r="AG436" i="86"/>
  <c r="BG2041" i="82" s="1"/>
  <c r="AF436" i="86"/>
  <c r="BF2041" i="82" s="1"/>
  <c r="AE436" i="86"/>
  <c r="BE2041" i="82" s="1"/>
  <c r="AC436" i="86"/>
  <c r="BC2041" i="82" s="1"/>
  <c r="AH435" i="86"/>
  <c r="BH2040" i="82" s="1"/>
  <c r="AG435" i="86"/>
  <c r="BG2040" i="82" s="1"/>
  <c r="AF435" i="86"/>
  <c r="BF2040" i="82" s="1"/>
  <c r="AE435" i="86"/>
  <c r="BE2040" i="82" s="1"/>
  <c r="AC435" i="86"/>
  <c r="BC2040" i="82" s="1"/>
  <c r="AH434" i="86"/>
  <c r="AG434" i="86"/>
  <c r="AF434" i="86"/>
  <c r="AE434" i="86"/>
  <c r="BE2039" i="82" s="1"/>
  <c r="AC434" i="86"/>
  <c r="AH433" i="86"/>
  <c r="BH2038" i="82" s="1"/>
  <c r="AG433" i="86"/>
  <c r="BG2038" i="82" s="1"/>
  <c r="AF433" i="86"/>
  <c r="BF2038" i="82" s="1"/>
  <c r="AE433" i="86"/>
  <c r="BE2038" i="82" s="1"/>
  <c r="AC433" i="86"/>
  <c r="BC2038" i="82" s="1"/>
  <c r="AH432" i="86"/>
  <c r="BH2037" i="82" s="1"/>
  <c r="AG432" i="86"/>
  <c r="BG2037" i="82" s="1"/>
  <c r="AF432" i="86"/>
  <c r="BF2037" i="82" s="1"/>
  <c r="AE432" i="86"/>
  <c r="BE2037" i="82" s="1"/>
  <c r="AC432" i="86"/>
  <c r="BC2037" i="82" s="1"/>
  <c r="AH431" i="86"/>
  <c r="BH2036" i="82" s="1"/>
  <c r="AG431" i="86"/>
  <c r="BG2036" i="82" s="1"/>
  <c r="AF431" i="86"/>
  <c r="BF2036" i="82" s="1"/>
  <c r="AE431" i="86"/>
  <c r="BE2036" i="82" s="1"/>
  <c r="AC431" i="86"/>
  <c r="BC2036" i="82" s="1"/>
  <c r="AH430" i="86"/>
  <c r="BH2035" i="82" s="1"/>
  <c r="AG430" i="86"/>
  <c r="BG2035" i="82" s="1"/>
  <c r="AF430" i="86"/>
  <c r="BF2035" i="82" s="1"/>
  <c r="AE430" i="86"/>
  <c r="BE2035" i="82" s="1"/>
  <c r="AC430" i="86"/>
  <c r="BC2035" i="82" s="1"/>
  <c r="AH429" i="86"/>
  <c r="BH2034" i="82" s="1"/>
  <c r="AG429" i="86"/>
  <c r="BG2034" i="82" s="1"/>
  <c r="AF429" i="86"/>
  <c r="BF2034" i="82" s="1"/>
  <c r="AE429" i="86"/>
  <c r="BE2034" i="82" s="1"/>
  <c r="AC429" i="86"/>
  <c r="BC2034" i="82" s="1"/>
  <c r="AH428" i="86"/>
  <c r="BH2033" i="82" s="1"/>
  <c r="AG428" i="86"/>
  <c r="AF428" i="86"/>
  <c r="AE428" i="86"/>
  <c r="BE2033" i="82" s="1"/>
  <c r="AC428" i="86"/>
  <c r="BC2033" i="82" s="1"/>
  <c r="AH427" i="86"/>
  <c r="AG427" i="86"/>
  <c r="AF427" i="86"/>
  <c r="AE427" i="86"/>
  <c r="BE2032" i="82" s="1"/>
  <c r="AC427" i="86"/>
  <c r="AH426" i="86"/>
  <c r="AG426" i="86"/>
  <c r="AF426" i="86"/>
  <c r="AE426" i="86"/>
  <c r="BE2031" i="82" s="1"/>
  <c r="AC426" i="86"/>
  <c r="AH425" i="86"/>
  <c r="AG425" i="86"/>
  <c r="AF425" i="86"/>
  <c r="AE425" i="86"/>
  <c r="BE2030" i="82" s="1"/>
  <c r="AC425" i="86"/>
  <c r="AH424" i="86"/>
  <c r="BH2029" i="82" s="1"/>
  <c r="AG424" i="86"/>
  <c r="AF424" i="86"/>
  <c r="BF2029" i="82" s="1"/>
  <c r="AE424" i="86"/>
  <c r="BE2029" i="82" s="1"/>
  <c r="AC424" i="86"/>
  <c r="BC2029" i="82" s="1"/>
  <c r="AH423" i="86"/>
  <c r="AG423" i="86"/>
  <c r="AF423" i="86"/>
  <c r="AE423" i="86"/>
  <c r="AC423" i="86"/>
  <c r="AA463" i="86"/>
  <c r="BH2026" i="82" s="1"/>
  <c r="Z463" i="86"/>
  <c r="BG2026" i="82" s="1"/>
  <c r="Y463" i="86"/>
  <c r="BF2026" i="82" s="1"/>
  <c r="X463" i="86"/>
  <c r="BE2026" i="82" s="1"/>
  <c r="V463" i="86"/>
  <c r="BC2026" i="82" s="1"/>
  <c r="AA462" i="86"/>
  <c r="BH2025" i="82" s="1"/>
  <c r="Z462" i="86"/>
  <c r="BG2025" i="82" s="1"/>
  <c r="Y462" i="86"/>
  <c r="BF2025" i="82" s="1"/>
  <c r="X462" i="86"/>
  <c r="BE2025" i="82" s="1"/>
  <c r="V462" i="86"/>
  <c r="BC2025" i="82" s="1"/>
  <c r="AA461" i="86"/>
  <c r="BH2024" i="82" s="1"/>
  <c r="Z461" i="86"/>
  <c r="BG2024" i="82" s="1"/>
  <c r="Y461" i="86"/>
  <c r="BF2024" i="82" s="1"/>
  <c r="X461" i="86"/>
  <c r="BE2024" i="82" s="1"/>
  <c r="V461" i="86"/>
  <c r="BC2024" i="82" s="1"/>
  <c r="AA460" i="86"/>
  <c r="BH2023" i="82" s="1"/>
  <c r="Z460" i="86"/>
  <c r="BG2023" i="82" s="1"/>
  <c r="Y460" i="86"/>
  <c r="BF2023" i="82" s="1"/>
  <c r="X460" i="86"/>
  <c r="BE2023" i="82" s="1"/>
  <c r="V460" i="86"/>
  <c r="BC2023" i="82" s="1"/>
  <c r="AA459" i="86"/>
  <c r="BH2022" i="82" s="1"/>
  <c r="Z459" i="86"/>
  <c r="BG2022" i="82" s="1"/>
  <c r="Y459" i="86"/>
  <c r="BF2022" i="82" s="1"/>
  <c r="X459" i="86"/>
  <c r="BE2022" i="82" s="1"/>
  <c r="V459" i="86"/>
  <c r="BC2022" i="82" s="1"/>
  <c r="AA458" i="86"/>
  <c r="BH2021" i="82" s="1"/>
  <c r="Z458" i="86"/>
  <c r="BG2021" i="82" s="1"/>
  <c r="Y458" i="86"/>
  <c r="BF2021" i="82" s="1"/>
  <c r="X458" i="86"/>
  <c r="BE2021" i="82" s="1"/>
  <c r="V458" i="86"/>
  <c r="BC2021" i="82" s="1"/>
  <c r="AA457" i="86"/>
  <c r="BH2020" i="82" s="1"/>
  <c r="Z457" i="86"/>
  <c r="BG2020" i="82" s="1"/>
  <c r="Y457" i="86"/>
  <c r="BF2020" i="82" s="1"/>
  <c r="X457" i="86"/>
  <c r="BE2020" i="82" s="1"/>
  <c r="V457" i="86"/>
  <c r="BC2020" i="82" s="1"/>
  <c r="AA455" i="86"/>
  <c r="BH2018" i="82" s="1"/>
  <c r="Z455" i="86"/>
  <c r="BG2018" i="82" s="1"/>
  <c r="Y455" i="86"/>
  <c r="BF2018" i="82" s="1"/>
  <c r="X455" i="86"/>
  <c r="BE2018" i="82" s="1"/>
  <c r="V455" i="86"/>
  <c r="BC2018" i="82" s="1"/>
  <c r="AA454" i="86"/>
  <c r="BH2017" i="82" s="1"/>
  <c r="Z454" i="86"/>
  <c r="BG2017" i="82" s="1"/>
  <c r="Y454" i="86"/>
  <c r="BF2017" i="82" s="1"/>
  <c r="X454" i="86"/>
  <c r="BE2017" i="82" s="1"/>
  <c r="V454" i="86"/>
  <c r="BC2017" i="82" s="1"/>
  <c r="AA453" i="86"/>
  <c r="BH2016" i="82" s="1"/>
  <c r="Z453" i="86"/>
  <c r="BG2016" i="82" s="1"/>
  <c r="Y453" i="86"/>
  <c r="BF2016" i="82" s="1"/>
  <c r="X453" i="86"/>
  <c r="BE2016" i="82" s="1"/>
  <c r="V453" i="86"/>
  <c r="BC2016" i="82" s="1"/>
  <c r="AA452" i="86"/>
  <c r="BH2015" i="82" s="1"/>
  <c r="Z452" i="86"/>
  <c r="BG2015" i="82" s="1"/>
  <c r="Y452" i="86"/>
  <c r="BF2015" i="82" s="1"/>
  <c r="X452" i="86"/>
  <c r="BE2015" i="82" s="1"/>
  <c r="V452" i="86"/>
  <c r="BC2015" i="82" s="1"/>
  <c r="AA451" i="86"/>
  <c r="BH2014" i="82" s="1"/>
  <c r="Z451" i="86"/>
  <c r="BG2014" i="82" s="1"/>
  <c r="Y451" i="86"/>
  <c r="BF2014" i="82" s="1"/>
  <c r="X451" i="86"/>
  <c r="BE2014" i="82" s="1"/>
  <c r="V451" i="86"/>
  <c r="BC2014" i="82" s="1"/>
  <c r="AA450" i="86"/>
  <c r="BH2013" i="82" s="1"/>
  <c r="Z450" i="86"/>
  <c r="BG2013" i="82" s="1"/>
  <c r="Y450" i="86"/>
  <c r="BF2013" i="82" s="1"/>
  <c r="X450" i="86"/>
  <c r="BE2013" i="82" s="1"/>
  <c r="V450" i="86"/>
  <c r="BC2013" i="82" s="1"/>
  <c r="AA449" i="86"/>
  <c r="BH2012" i="82" s="1"/>
  <c r="Z449" i="86"/>
  <c r="BG2012" i="82" s="1"/>
  <c r="Y449" i="86"/>
  <c r="BF2012" i="82" s="1"/>
  <c r="X449" i="86"/>
  <c r="BE2012" i="82" s="1"/>
  <c r="V449" i="86"/>
  <c r="BC2012" i="82" s="1"/>
  <c r="AA448" i="86"/>
  <c r="BH2011" i="82" s="1"/>
  <c r="Z448" i="86"/>
  <c r="BG2011" i="82" s="1"/>
  <c r="Y448" i="86"/>
  <c r="BF2011" i="82" s="1"/>
  <c r="X448" i="86"/>
  <c r="BE2011" i="82" s="1"/>
  <c r="V448" i="86"/>
  <c r="BC2011" i="82" s="1"/>
  <c r="AA447" i="86"/>
  <c r="BH2010" i="82" s="1"/>
  <c r="Z447" i="86"/>
  <c r="BG2010" i="82" s="1"/>
  <c r="Y447" i="86"/>
  <c r="BF2010" i="82" s="1"/>
  <c r="X447" i="86"/>
  <c r="BE2010" i="82" s="1"/>
  <c r="V447" i="86"/>
  <c r="BC2010" i="82" s="1"/>
  <c r="AA446" i="86"/>
  <c r="BH2009" i="82" s="1"/>
  <c r="Z446" i="86"/>
  <c r="BG2009" i="82" s="1"/>
  <c r="Y446" i="86"/>
  <c r="BF2009" i="82" s="1"/>
  <c r="X446" i="86"/>
  <c r="BE2009" i="82" s="1"/>
  <c r="V446" i="86"/>
  <c r="BC2009" i="82" s="1"/>
  <c r="AA445" i="86"/>
  <c r="BH2008" i="82" s="1"/>
  <c r="Z445" i="86"/>
  <c r="BG2008" i="82" s="1"/>
  <c r="Y445" i="86"/>
  <c r="BF2008" i="82" s="1"/>
  <c r="X445" i="86"/>
  <c r="BE2008" i="82" s="1"/>
  <c r="V445" i="86"/>
  <c r="BC2008" i="82" s="1"/>
  <c r="AA444" i="86"/>
  <c r="BH2007" i="82" s="1"/>
  <c r="Z444" i="86"/>
  <c r="BG2007" i="82" s="1"/>
  <c r="Y444" i="86"/>
  <c r="BF2007" i="82" s="1"/>
  <c r="X444" i="86"/>
  <c r="BE2007" i="82" s="1"/>
  <c r="V444" i="86"/>
  <c r="BC2007" i="82" s="1"/>
  <c r="AA443" i="86"/>
  <c r="BH2006" i="82" s="1"/>
  <c r="Z443" i="86"/>
  <c r="BG2006" i="82" s="1"/>
  <c r="Y443" i="86"/>
  <c r="BF2006" i="82" s="1"/>
  <c r="X443" i="86"/>
  <c r="BE2006" i="82" s="1"/>
  <c r="V443" i="86"/>
  <c r="BC2006" i="82" s="1"/>
  <c r="AA442" i="86"/>
  <c r="BH2005" i="82" s="1"/>
  <c r="Z442" i="86"/>
  <c r="BG2005" i="82" s="1"/>
  <c r="Y442" i="86"/>
  <c r="BF2005" i="82" s="1"/>
  <c r="X442" i="86"/>
  <c r="BE2005" i="82" s="1"/>
  <c r="V442" i="86"/>
  <c r="BC2005" i="82" s="1"/>
  <c r="AA441" i="86"/>
  <c r="Z441" i="86"/>
  <c r="Y441" i="86"/>
  <c r="X441" i="86"/>
  <c r="BE2004" i="82" s="1"/>
  <c r="V441" i="86"/>
  <c r="AA440" i="86"/>
  <c r="BH2003" i="82" s="1"/>
  <c r="Z440" i="86"/>
  <c r="BG2003" i="82" s="1"/>
  <c r="Y440" i="86"/>
  <c r="BF2003" i="82" s="1"/>
  <c r="X440" i="86"/>
  <c r="BE2003" i="82" s="1"/>
  <c r="V440" i="86"/>
  <c r="BC2003" i="82" s="1"/>
  <c r="AA439" i="86"/>
  <c r="BH2002" i="82" s="1"/>
  <c r="Z439" i="86"/>
  <c r="BG2002" i="82" s="1"/>
  <c r="Y439" i="86"/>
  <c r="BF2002" i="82" s="1"/>
  <c r="X439" i="86"/>
  <c r="BE2002" i="82" s="1"/>
  <c r="V439" i="86"/>
  <c r="BC2002" i="82" s="1"/>
  <c r="AA438" i="86"/>
  <c r="Z438" i="86"/>
  <c r="Y438" i="86"/>
  <c r="BF2001" i="82" s="1"/>
  <c r="X438" i="86"/>
  <c r="V438" i="86"/>
  <c r="AA437" i="86"/>
  <c r="BH2000" i="82" s="1"/>
  <c r="Z437" i="86"/>
  <c r="BG2000" i="82" s="1"/>
  <c r="Y437" i="86"/>
  <c r="BF2000" i="82" s="1"/>
  <c r="X437" i="86"/>
  <c r="BE2000" i="82" s="1"/>
  <c r="V437" i="86"/>
  <c r="BC2000" i="82" s="1"/>
  <c r="AA436" i="86"/>
  <c r="BH1999" i="82" s="1"/>
  <c r="Z436" i="86"/>
  <c r="BG1999" i="82" s="1"/>
  <c r="Y436" i="86"/>
  <c r="BF1999" i="82" s="1"/>
  <c r="X436" i="86"/>
  <c r="BE1999" i="82" s="1"/>
  <c r="V436" i="86"/>
  <c r="BC1999" i="82" s="1"/>
  <c r="AA435" i="86"/>
  <c r="BH1998" i="82" s="1"/>
  <c r="Z435" i="86"/>
  <c r="BG1998" i="82" s="1"/>
  <c r="Y435" i="86"/>
  <c r="BF1998" i="82" s="1"/>
  <c r="X435" i="86"/>
  <c r="BE1998" i="82" s="1"/>
  <c r="V435" i="86"/>
  <c r="BC1998" i="82" s="1"/>
  <c r="AA434" i="86"/>
  <c r="Z434" i="86"/>
  <c r="Y434" i="86"/>
  <c r="X434" i="86"/>
  <c r="BE1997" i="82" s="1"/>
  <c r="V434" i="86"/>
  <c r="AA433" i="86"/>
  <c r="BH1996" i="82" s="1"/>
  <c r="Z433" i="86"/>
  <c r="BG1996" i="82" s="1"/>
  <c r="Y433" i="86"/>
  <c r="BF1996" i="82" s="1"/>
  <c r="X433" i="86"/>
  <c r="BE1996" i="82" s="1"/>
  <c r="V433" i="86"/>
  <c r="BC1996" i="82" s="1"/>
  <c r="AA432" i="86"/>
  <c r="BH1995" i="82" s="1"/>
  <c r="Z432" i="86"/>
  <c r="BG1995" i="82" s="1"/>
  <c r="Y432" i="86"/>
  <c r="BF1995" i="82" s="1"/>
  <c r="X432" i="86"/>
  <c r="BE1995" i="82" s="1"/>
  <c r="V432" i="86"/>
  <c r="BC1995" i="82" s="1"/>
  <c r="AA431" i="86"/>
  <c r="BH1994" i="82" s="1"/>
  <c r="Z431" i="86"/>
  <c r="BG1994" i="82" s="1"/>
  <c r="Y431" i="86"/>
  <c r="BF1994" i="82" s="1"/>
  <c r="X431" i="86"/>
  <c r="BE1994" i="82" s="1"/>
  <c r="V431" i="86"/>
  <c r="BC1994" i="82" s="1"/>
  <c r="AA430" i="86"/>
  <c r="BH1993" i="82" s="1"/>
  <c r="Z430" i="86"/>
  <c r="BG1993" i="82" s="1"/>
  <c r="Y430" i="86"/>
  <c r="BF1993" i="82" s="1"/>
  <c r="X430" i="86"/>
  <c r="BE1993" i="82" s="1"/>
  <c r="V430" i="86"/>
  <c r="BC1993" i="82" s="1"/>
  <c r="AA429" i="86"/>
  <c r="BH1992" i="82" s="1"/>
  <c r="Z429" i="86"/>
  <c r="BG1992" i="82" s="1"/>
  <c r="Y429" i="86"/>
  <c r="BF1992" i="82" s="1"/>
  <c r="X429" i="86"/>
  <c r="BE1992" i="82" s="1"/>
  <c r="V429" i="86"/>
  <c r="BC1992" i="82" s="1"/>
  <c r="AA428" i="86"/>
  <c r="Z428" i="86"/>
  <c r="Y428" i="86"/>
  <c r="X428" i="86"/>
  <c r="BE1991" i="82" s="1"/>
  <c r="V428" i="86"/>
  <c r="AA427" i="86"/>
  <c r="Z427" i="86"/>
  <c r="Y427" i="86"/>
  <c r="X427" i="86"/>
  <c r="BE1990" i="82" s="1"/>
  <c r="V427" i="86"/>
  <c r="AA426" i="86"/>
  <c r="Z426" i="86"/>
  <c r="Y426" i="86"/>
  <c r="X426" i="86"/>
  <c r="BE1989" i="82" s="1"/>
  <c r="V426" i="86"/>
  <c r="AA425" i="86"/>
  <c r="Z425" i="86"/>
  <c r="Y425" i="86"/>
  <c r="X425" i="86"/>
  <c r="BE1988" i="82" s="1"/>
  <c r="V425" i="86"/>
  <c r="AA424" i="86"/>
  <c r="BH1987" i="82" s="1"/>
  <c r="Z424" i="86"/>
  <c r="Y424" i="86"/>
  <c r="BF1987" i="82" s="1"/>
  <c r="X424" i="86"/>
  <c r="V424" i="86"/>
  <c r="BC1987" i="82" s="1"/>
  <c r="AA423" i="86"/>
  <c r="Z423" i="86"/>
  <c r="Y423" i="86"/>
  <c r="X423" i="86"/>
  <c r="BE1986" i="82" s="1"/>
  <c r="V423" i="86"/>
  <c r="T463" i="86"/>
  <c r="BH1984" i="82" s="1"/>
  <c r="S463" i="86"/>
  <c r="BG1984" i="82" s="1"/>
  <c r="R463" i="86"/>
  <c r="BF1984" i="82" s="1"/>
  <c r="Q463" i="86"/>
  <c r="BE1984" i="82" s="1"/>
  <c r="O463" i="86"/>
  <c r="BC1984" i="82" s="1"/>
  <c r="T462" i="86"/>
  <c r="BH1983" i="82" s="1"/>
  <c r="S462" i="86"/>
  <c r="BG1983" i="82" s="1"/>
  <c r="R462" i="86"/>
  <c r="BF1983" i="82" s="1"/>
  <c r="Q462" i="86"/>
  <c r="BE1983" i="82" s="1"/>
  <c r="O462" i="86"/>
  <c r="BC1983" i="82" s="1"/>
  <c r="T461" i="86"/>
  <c r="BH1982" i="82" s="1"/>
  <c r="S461" i="86"/>
  <c r="BG1982" i="82" s="1"/>
  <c r="R461" i="86"/>
  <c r="BF1982" i="82" s="1"/>
  <c r="Q461" i="86"/>
  <c r="BE1982" i="82" s="1"/>
  <c r="O461" i="86"/>
  <c r="BC1982" i="82" s="1"/>
  <c r="T460" i="86"/>
  <c r="BH1981" i="82" s="1"/>
  <c r="S460" i="86"/>
  <c r="BG1981" i="82" s="1"/>
  <c r="R460" i="86"/>
  <c r="BF1981" i="82" s="1"/>
  <c r="Q460" i="86"/>
  <c r="BE1981" i="82" s="1"/>
  <c r="O460" i="86"/>
  <c r="BC1981" i="82" s="1"/>
  <c r="T459" i="86"/>
  <c r="BH1980" i="82" s="1"/>
  <c r="S459" i="86"/>
  <c r="BG1980" i="82" s="1"/>
  <c r="R459" i="86"/>
  <c r="BF1980" i="82" s="1"/>
  <c r="Q459" i="86"/>
  <c r="BE1980" i="82" s="1"/>
  <c r="O459" i="86"/>
  <c r="BC1980" i="82" s="1"/>
  <c r="T458" i="86"/>
  <c r="BH1979" i="82" s="1"/>
  <c r="S458" i="86"/>
  <c r="BG1979" i="82" s="1"/>
  <c r="R458" i="86"/>
  <c r="BF1979" i="82" s="1"/>
  <c r="Q458" i="86"/>
  <c r="BE1979" i="82" s="1"/>
  <c r="O458" i="86"/>
  <c r="BC1979" i="82" s="1"/>
  <c r="T457" i="86"/>
  <c r="BH1978" i="82" s="1"/>
  <c r="S457" i="86"/>
  <c r="BG1978" i="82" s="1"/>
  <c r="R457" i="86"/>
  <c r="BF1978" i="82" s="1"/>
  <c r="Q457" i="86"/>
  <c r="BE1978" i="82" s="1"/>
  <c r="O457" i="86"/>
  <c r="BC1978" i="82" s="1"/>
  <c r="T455" i="86"/>
  <c r="BH1976" i="82" s="1"/>
  <c r="S455" i="86"/>
  <c r="BG1976" i="82" s="1"/>
  <c r="R455" i="86"/>
  <c r="BF1976" i="82" s="1"/>
  <c r="Q455" i="86"/>
  <c r="BE1976" i="82" s="1"/>
  <c r="O455" i="86"/>
  <c r="BC1976" i="82" s="1"/>
  <c r="T454" i="86"/>
  <c r="BH1975" i="82" s="1"/>
  <c r="S454" i="86"/>
  <c r="BG1975" i="82" s="1"/>
  <c r="R454" i="86"/>
  <c r="BF1975" i="82" s="1"/>
  <c r="Q454" i="86"/>
  <c r="BE1975" i="82" s="1"/>
  <c r="O454" i="86"/>
  <c r="BC1975" i="82" s="1"/>
  <c r="T453" i="86"/>
  <c r="BH1974" i="82" s="1"/>
  <c r="S453" i="86"/>
  <c r="BG1974" i="82" s="1"/>
  <c r="R453" i="86"/>
  <c r="BF1974" i="82" s="1"/>
  <c r="Q453" i="86"/>
  <c r="BE1974" i="82" s="1"/>
  <c r="O453" i="86"/>
  <c r="BC1974" i="82" s="1"/>
  <c r="T452" i="86"/>
  <c r="BH1973" i="82" s="1"/>
  <c r="S452" i="86"/>
  <c r="BG1973" i="82" s="1"/>
  <c r="R452" i="86"/>
  <c r="BF1973" i="82" s="1"/>
  <c r="Q452" i="86"/>
  <c r="BE1973" i="82" s="1"/>
  <c r="O452" i="86"/>
  <c r="BC1973" i="82" s="1"/>
  <c r="T451" i="86"/>
  <c r="BH1972" i="82" s="1"/>
  <c r="S451" i="86"/>
  <c r="BG1972" i="82" s="1"/>
  <c r="R451" i="86"/>
  <c r="BF1972" i="82" s="1"/>
  <c r="Q451" i="86"/>
  <c r="BE1972" i="82" s="1"/>
  <c r="O451" i="86"/>
  <c r="BC1972" i="82" s="1"/>
  <c r="T450" i="86"/>
  <c r="BH1971" i="82" s="1"/>
  <c r="S450" i="86"/>
  <c r="BG1971" i="82" s="1"/>
  <c r="R450" i="86"/>
  <c r="BF1971" i="82" s="1"/>
  <c r="Q450" i="86"/>
  <c r="BE1971" i="82" s="1"/>
  <c r="O450" i="86"/>
  <c r="BC1971" i="82" s="1"/>
  <c r="T449" i="86"/>
  <c r="BH1970" i="82" s="1"/>
  <c r="S449" i="86"/>
  <c r="BG1970" i="82" s="1"/>
  <c r="R449" i="86"/>
  <c r="BF1970" i="82" s="1"/>
  <c r="Q449" i="86"/>
  <c r="BE1970" i="82" s="1"/>
  <c r="O449" i="86"/>
  <c r="BC1970" i="82" s="1"/>
  <c r="T448" i="86"/>
  <c r="BH1969" i="82" s="1"/>
  <c r="S448" i="86"/>
  <c r="BG1969" i="82" s="1"/>
  <c r="R448" i="86"/>
  <c r="BF1969" i="82" s="1"/>
  <c r="Q448" i="86"/>
  <c r="BE1969" i="82" s="1"/>
  <c r="O448" i="86"/>
  <c r="BC1969" i="82" s="1"/>
  <c r="T447" i="86"/>
  <c r="BH1968" i="82" s="1"/>
  <c r="S447" i="86"/>
  <c r="BG1968" i="82" s="1"/>
  <c r="R447" i="86"/>
  <c r="BF1968" i="82" s="1"/>
  <c r="Q447" i="86"/>
  <c r="BE1968" i="82" s="1"/>
  <c r="O447" i="86"/>
  <c r="BC1968" i="82" s="1"/>
  <c r="T446" i="86"/>
  <c r="BH1967" i="82" s="1"/>
  <c r="S446" i="86"/>
  <c r="BG1967" i="82" s="1"/>
  <c r="R446" i="86"/>
  <c r="BF1967" i="82" s="1"/>
  <c r="Q446" i="86"/>
  <c r="BE1967" i="82" s="1"/>
  <c r="O446" i="86"/>
  <c r="BC1967" i="82" s="1"/>
  <c r="T445" i="86"/>
  <c r="BH1966" i="82" s="1"/>
  <c r="S445" i="86"/>
  <c r="BG1966" i="82" s="1"/>
  <c r="R445" i="86"/>
  <c r="BF1966" i="82" s="1"/>
  <c r="Q445" i="86"/>
  <c r="BE1966" i="82" s="1"/>
  <c r="O445" i="86"/>
  <c r="BC1966" i="82" s="1"/>
  <c r="T444" i="86"/>
  <c r="BH1965" i="82" s="1"/>
  <c r="S444" i="86"/>
  <c r="BG1965" i="82" s="1"/>
  <c r="R444" i="86"/>
  <c r="BF1965" i="82" s="1"/>
  <c r="Q444" i="86"/>
  <c r="BE1965" i="82" s="1"/>
  <c r="O444" i="86"/>
  <c r="BC1965" i="82" s="1"/>
  <c r="T443" i="86"/>
  <c r="BH1964" i="82" s="1"/>
  <c r="S443" i="86"/>
  <c r="BG1964" i="82" s="1"/>
  <c r="R443" i="86"/>
  <c r="BF1964" i="82" s="1"/>
  <c r="Q443" i="86"/>
  <c r="BE1964" i="82" s="1"/>
  <c r="O443" i="86"/>
  <c r="BC1964" i="82" s="1"/>
  <c r="T442" i="86"/>
  <c r="BH1963" i="82" s="1"/>
  <c r="S442" i="86"/>
  <c r="BG1963" i="82" s="1"/>
  <c r="R442" i="86"/>
  <c r="BF1963" i="82" s="1"/>
  <c r="Q442" i="86"/>
  <c r="BE1963" i="82" s="1"/>
  <c r="O442" i="86"/>
  <c r="BC1963" i="82" s="1"/>
  <c r="T441" i="86"/>
  <c r="S441" i="86"/>
  <c r="R441" i="86"/>
  <c r="Q441" i="86"/>
  <c r="BE1962" i="82" s="1"/>
  <c r="O441" i="86"/>
  <c r="T440" i="86"/>
  <c r="BH1961" i="82" s="1"/>
  <c r="S440" i="86"/>
  <c r="BG1961" i="82" s="1"/>
  <c r="R440" i="86"/>
  <c r="BF1961" i="82" s="1"/>
  <c r="Q440" i="86"/>
  <c r="BE1961" i="82" s="1"/>
  <c r="O440" i="86"/>
  <c r="BC1961" i="82" s="1"/>
  <c r="T439" i="86"/>
  <c r="BH1960" i="82" s="1"/>
  <c r="S439" i="86"/>
  <c r="BG1960" i="82" s="1"/>
  <c r="R439" i="86"/>
  <c r="BF1960" i="82" s="1"/>
  <c r="Q439" i="86"/>
  <c r="BE1960" i="82" s="1"/>
  <c r="O439" i="86"/>
  <c r="BC1960" i="82" s="1"/>
  <c r="T438" i="86"/>
  <c r="S438" i="86"/>
  <c r="R438" i="86"/>
  <c r="Q438" i="86"/>
  <c r="O438" i="86"/>
  <c r="T437" i="86"/>
  <c r="BH1958" i="82" s="1"/>
  <c r="S437" i="86"/>
  <c r="BG1958" i="82" s="1"/>
  <c r="R437" i="86"/>
  <c r="BF1958" i="82" s="1"/>
  <c r="Q437" i="86"/>
  <c r="BE1958" i="82" s="1"/>
  <c r="O437" i="86"/>
  <c r="BC1958" i="82" s="1"/>
  <c r="T436" i="86"/>
  <c r="BH1957" i="82" s="1"/>
  <c r="S436" i="86"/>
  <c r="BG1957" i="82" s="1"/>
  <c r="R436" i="86"/>
  <c r="BF1957" i="82" s="1"/>
  <c r="Q436" i="86"/>
  <c r="BE1957" i="82" s="1"/>
  <c r="O436" i="86"/>
  <c r="BC1957" i="82" s="1"/>
  <c r="T435" i="86"/>
  <c r="BH1956" i="82" s="1"/>
  <c r="S435" i="86"/>
  <c r="BG1956" i="82" s="1"/>
  <c r="R435" i="86"/>
  <c r="BF1956" i="82" s="1"/>
  <c r="Q435" i="86"/>
  <c r="BE1956" i="82" s="1"/>
  <c r="O435" i="86"/>
  <c r="BC1956" i="82" s="1"/>
  <c r="T434" i="86"/>
  <c r="S434" i="86"/>
  <c r="R434" i="86"/>
  <c r="Q434" i="86"/>
  <c r="BE1955" i="82" s="1"/>
  <c r="O434" i="86"/>
  <c r="T433" i="86"/>
  <c r="BH1954" i="82" s="1"/>
  <c r="S433" i="86"/>
  <c r="BG1954" i="82" s="1"/>
  <c r="R433" i="86"/>
  <c r="BF1954" i="82" s="1"/>
  <c r="Q433" i="86"/>
  <c r="BE1954" i="82" s="1"/>
  <c r="O433" i="86"/>
  <c r="BC1954" i="82" s="1"/>
  <c r="T432" i="86"/>
  <c r="BH1953" i="82" s="1"/>
  <c r="S432" i="86"/>
  <c r="BG1953" i="82" s="1"/>
  <c r="R432" i="86"/>
  <c r="BF1953" i="82" s="1"/>
  <c r="Q432" i="86"/>
  <c r="BE1953" i="82" s="1"/>
  <c r="O432" i="86"/>
  <c r="BC1953" i="82" s="1"/>
  <c r="T431" i="86"/>
  <c r="BH1952" i="82" s="1"/>
  <c r="S431" i="86"/>
  <c r="BG1952" i="82" s="1"/>
  <c r="R431" i="86"/>
  <c r="BF1952" i="82" s="1"/>
  <c r="Q431" i="86"/>
  <c r="BE1952" i="82" s="1"/>
  <c r="O431" i="86"/>
  <c r="BC1952" i="82" s="1"/>
  <c r="T430" i="86"/>
  <c r="BH1951" i="82" s="1"/>
  <c r="S430" i="86"/>
  <c r="BG1951" i="82" s="1"/>
  <c r="R430" i="86"/>
  <c r="BF1951" i="82" s="1"/>
  <c r="Q430" i="86"/>
  <c r="BE1951" i="82" s="1"/>
  <c r="O430" i="86"/>
  <c r="BC1951" i="82" s="1"/>
  <c r="T429" i="86"/>
  <c r="BH1950" i="82" s="1"/>
  <c r="S429" i="86"/>
  <c r="BG1950" i="82" s="1"/>
  <c r="R429" i="86"/>
  <c r="BF1950" i="82" s="1"/>
  <c r="Q429" i="86"/>
  <c r="BE1950" i="82" s="1"/>
  <c r="O429" i="86"/>
  <c r="BC1950" i="82" s="1"/>
  <c r="T428" i="86"/>
  <c r="S428" i="86"/>
  <c r="R428" i="86"/>
  <c r="Q428" i="86"/>
  <c r="BE1949" i="82" s="1"/>
  <c r="O428" i="86"/>
  <c r="T427" i="86"/>
  <c r="S427" i="86"/>
  <c r="R427" i="86"/>
  <c r="Q427" i="86"/>
  <c r="BE1948" i="82" s="1"/>
  <c r="O427" i="86"/>
  <c r="T426" i="86"/>
  <c r="S426" i="86"/>
  <c r="R426" i="86"/>
  <c r="Q426" i="86"/>
  <c r="BE1947" i="82" s="1"/>
  <c r="O426" i="86"/>
  <c r="T425" i="86"/>
  <c r="S425" i="86"/>
  <c r="R425" i="86"/>
  <c r="Q425" i="86"/>
  <c r="BE1946" i="82" s="1"/>
  <c r="O425" i="86"/>
  <c r="T424" i="86"/>
  <c r="BH1945" i="82" s="1"/>
  <c r="S424" i="86"/>
  <c r="R424" i="86"/>
  <c r="BF1945" i="82" s="1"/>
  <c r="Q424" i="86"/>
  <c r="BE1945" i="82" s="1"/>
  <c r="O424" i="86"/>
  <c r="BC1945" i="82" s="1"/>
  <c r="T423" i="86"/>
  <c r="S423" i="86"/>
  <c r="R423" i="86"/>
  <c r="Q423" i="86"/>
  <c r="BE1944" i="82" s="1"/>
  <c r="O423" i="86"/>
  <c r="M463" i="86"/>
  <c r="BH1942" i="82" s="1"/>
  <c r="L463" i="86"/>
  <c r="BG1942" i="82" s="1"/>
  <c r="K463" i="86"/>
  <c r="BF1942" i="82" s="1"/>
  <c r="J463" i="86"/>
  <c r="BE1942" i="82" s="1"/>
  <c r="H463" i="86"/>
  <c r="BC1942" i="82" s="1"/>
  <c r="M462" i="86"/>
  <c r="BH1941" i="82" s="1"/>
  <c r="L462" i="86"/>
  <c r="BG1941" i="82" s="1"/>
  <c r="K462" i="86"/>
  <c r="BF1941" i="82" s="1"/>
  <c r="J462" i="86"/>
  <c r="BE1941" i="82" s="1"/>
  <c r="H462" i="86"/>
  <c r="BC1941" i="82" s="1"/>
  <c r="M461" i="86"/>
  <c r="BH1940" i="82" s="1"/>
  <c r="L461" i="86"/>
  <c r="BG1940" i="82" s="1"/>
  <c r="K461" i="86"/>
  <c r="BF1940" i="82" s="1"/>
  <c r="J461" i="86"/>
  <c r="BE1940" i="82" s="1"/>
  <c r="H461" i="86"/>
  <c r="BC1940" i="82" s="1"/>
  <c r="M460" i="86"/>
  <c r="BH1939" i="82" s="1"/>
  <c r="L460" i="86"/>
  <c r="BG1939" i="82" s="1"/>
  <c r="K460" i="86"/>
  <c r="BF1939" i="82" s="1"/>
  <c r="J460" i="86"/>
  <c r="BE1939" i="82" s="1"/>
  <c r="H460" i="86"/>
  <c r="BC1939" i="82" s="1"/>
  <c r="M459" i="86"/>
  <c r="BH1938" i="82" s="1"/>
  <c r="L459" i="86"/>
  <c r="BG1938" i="82" s="1"/>
  <c r="K459" i="86"/>
  <c r="BF1938" i="82" s="1"/>
  <c r="J459" i="86"/>
  <c r="BE1938" i="82" s="1"/>
  <c r="H459" i="86"/>
  <c r="BC1938" i="82" s="1"/>
  <c r="M458" i="86"/>
  <c r="BH1937" i="82" s="1"/>
  <c r="L458" i="86"/>
  <c r="BG1937" i="82" s="1"/>
  <c r="K458" i="86"/>
  <c r="BF1937" i="82" s="1"/>
  <c r="J458" i="86"/>
  <c r="BE1937" i="82" s="1"/>
  <c r="H458" i="86"/>
  <c r="BC1937" i="82" s="1"/>
  <c r="M457" i="86"/>
  <c r="BH1936" i="82" s="1"/>
  <c r="L457" i="86"/>
  <c r="BG1936" i="82" s="1"/>
  <c r="K457" i="86"/>
  <c r="BF1936" i="82" s="1"/>
  <c r="J457" i="86"/>
  <c r="BE1936" i="82" s="1"/>
  <c r="H457" i="86"/>
  <c r="BC1936" i="82" s="1"/>
  <c r="M455" i="86"/>
  <c r="BH1934" i="82" s="1"/>
  <c r="L455" i="86"/>
  <c r="BG1934" i="82" s="1"/>
  <c r="K455" i="86"/>
  <c r="BF1934" i="82" s="1"/>
  <c r="J455" i="86"/>
  <c r="BE1934" i="82" s="1"/>
  <c r="M454" i="86"/>
  <c r="BH1933" i="82" s="1"/>
  <c r="L454" i="86"/>
  <c r="BG1933" i="82" s="1"/>
  <c r="K454" i="86"/>
  <c r="BF1933" i="82" s="1"/>
  <c r="J454" i="86"/>
  <c r="BE1933" i="82" s="1"/>
  <c r="M453" i="86"/>
  <c r="BH1932" i="82" s="1"/>
  <c r="L453" i="86"/>
  <c r="BG1932" i="82" s="1"/>
  <c r="K453" i="86"/>
  <c r="BF1932" i="82" s="1"/>
  <c r="J453" i="86"/>
  <c r="BE1932" i="82" s="1"/>
  <c r="M452" i="86"/>
  <c r="BH1931" i="82" s="1"/>
  <c r="L452" i="86"/>
  <c r="BG1931" i="82" s="1"/>
  <c r="K452" i="86"/>
  <c r="BF1931" i="82" s="1"/>
  <c r="J452" i="86"/>
  <c r="BE1931" i="82" s="1"/>
  <c r="M451" i="86"/>
  <c r="BH1930" i="82" s="1"/>
  <c r="L451" i="86"/>
  <c r="BG1930" i="82" s="1"/>
  <c r="K451" i="86"/>
  <c r="BF1930" i="82" s="1"/>
  <c r="J451" i="86"/>
  <c r="BE1930" i="82" s="1"/>
  <c r="M450" i="86"/>
  <c r="BH1929" i="82" s="1"/>
  <c r="L450" i="86"/>
  <c r="BG1929" i="82" s="1"/>
  <c r="K450" i="86"/>
  <c r="BF1929" i="82" s="1"/>
  <c r="J450" i="86"/>
  <c r="BE1929" i="82" s="1"/>
  <c r="M449" i="86"/>
  <c r="BH1928" i="82" s="1"/>
  <c r="L449" i="86"/>
  <c r="BG1928" i="82" s="1"/>
  <c r="K449" i="86"/>
  <c r="BF1928" i="82" s="1"/>
  <c r="J449" i="86"/>
  <c r="BE1928" i="82" s="1"/>
  <c r="M448" i="86"/>
  <c r="BH1927" i="82" s="1"/>
  <c r="L448" i="86"/>
  <c r="BG1927" i="82" s="1"/>
  <c r="K448" i="86"/>
  <c r="BF1927" i="82" s="1"/>
  <c r="J448" i="86"/>
  <c r="BE1927" i="82" s="1"/>
  <c r="M447" i="86"/>
  <c r="BH1926" i="82" s="1"/>
  <c r="L447" i="86"/>
  <c r="BG1926" i="82" s="1"/>
  <c r="K447" i="86"/>
  <c r="BF1926" i="82" s="1"/>
  <c r="J447" i="86"/>
  <c r="BE1926" i="82" s="1"/>
  <c r="M446" i="86"/>
  <c r="BH1925" i="82" s="1"/>
  <c r="L446" i="86"/>
  <c r="BG1925" i="82" s="1"/>
  <c r="K446" i="86"/>
  <c r="BF1925" i="82" s="1"/>
  <c r="J446" i="86"/>
  <c r="BE1925" i="82" s="1"/>
  <c r="M445" i="86"/>
  <c r="BH1924" i="82" s="1"/>
  <c r="L445" i="86"/>
  <c r="BG1924" i="82" s="1"/>
  <c r="K445" i="86"/>
  <c r="BF1924" i="82" s="1"/>
  <c r="J445" i="86"/>
  <c r="BE1924" i="82" s="1"/>
  <c r="M444" i="86"/>
  <c r="BH1923" i="82" s="1"/>
  <c r="L444" i="86"/>
  <c r="BG1923" i="82" s="1"/>
  <c r="K444" i="86"/>
  <c r="BF1923" i="82" s="1"/>
  <c r="J444" i="86"/>
  <c r="BE1923" i="82" s="1"/>
  <c r="M443" i="86"/>
  <c r="BH1922" i="82" s="1"/>
  <c r="L443" i="86"/>
  <c r="BG1922" i="82" s="1"/>
  <c r="K443" i="86"/>
  <c r="BF1922" i="82" s="1"/>
  <c r="J443" i="86"/>
  <c r="BE1922" i="82" s="1"/>
  <c r="M442" i="86"/>
  <c r="BH1921" i="82" s="1"/>
  <c r="L442" i="86"/>
  <c r="BG1921" i="82" s="1"/>
  <c r="K442" i="86"/>
  <c r="BF1921" i="82" s="1"/>
  <c r="J442" i="86"/>
  <c r="BE1921" i="82" s="1"/>
  <c r="M441" i="86"/>
  <c r="L441" i="86"/>
  <c r="K441" i="86"/>
  <c r="J441" i="86"/>
  <c r="BE1920" i="82" s="1"/>
  <c r="M440" i="86"/>
  <c r="BH1919" i="82" s="1"/>
  <c r="L440" i="86"/>
  <c r="BG1919" i="82" s="1"/>
  <c r="K440" i="86"/>
  <c r="BF1919" i="82" s="1"/>
  <c r="J440" i="86"/>
  <c r="BE1919" i="82" s="1"/>
  <c r="M439" i="86"/>
  <c r="BH1918" i="82" s="1"/>
  <c r="L439" i="86"/>
  <c r="BG1918" i="82" s="1"/>
  <c r="K439" i="86"/>
  <c r="BF1918" i="82" s="1"/>
  <c r="J439" i="86"/>
  <c r="BE1918" i="82" s="1"/>
  <c r="M438" i="86"/>
  <c r="L438" i="86"/>
  <c r="K438" i="86"/>
  <c r="BF1917" i="82" s="1"/>
  <c r="J438" i="86"/>
  <c r="M437" i="86"/>
  <c r="BH1916" i="82" s="1"/>
  <c r="L437" i="86"/>
  <c r="BG1916" i="82" s="1"/>
  <c r="K437" i="86"/>
  <c r="BF1916" i="82" s="1"/>
  <c r="J437" i="86"/>
  <c r="BE1916" i="82" s="1"/>
  <c r="M436" i="86"/>
  <c r="BH1915" i="82" s="1"/>
  <c r="L436" i="86"/>
  <c r="BG1915" i="82" s="1"/>
  <c r="K436" i="86"/>
  <c r="BF1915" i="82" s="1"/>
  <c r="J436" i="86"/>
  <c r="BE1915" i="82" s="1"/>
  <c r="M435" i="86"/>
  <c r="BH1914" i="82" s="1"/>
  <c r="L435" i="86"/>
  <c r="BG1914" i="82" s="1"/>
  <c r="K435" i="86"/>
  <c r="BF1914" i="82" s="1"/>
  <c r="J435" i="86"/>
  <c r="BE1914" i="82" s="1"/>
  <c r="M434" i="86"/>
  <c r="L434" i="86"/>
  <c r="K434" i="86"/>
  <c r="J434" i="86"/>
  <c r="BE1913" i="82" s="1"/>
  <c r="M433" i="86"/>
  <c r="BH1912" i="82" s="1"/>
  <c r="L433" i="86"/>
  <c r="BG1912" i="82" s="1"/>
  <c r="K433" i="86"/>
  <c r="BF1912" i="82" s="1"/>
  <c r="J433" i="86"/>
  <c r="BE1912" i="82" s="1"/>
  <c r="M432" i="86"/>
  <c r="BH1911" i="82" s="1"/>
  <c r="L432" i="86"/>
  <c r="BG1911" i="82" s="1"/>
  <c r="K432" i="86"/>
  <c r="BF1911" i="82" s="1"/>
  <c r="J432" i="86"/>
  <c r="BE1911" i="82" s="1"/>
  <c r="M431" i="86"/>
  <c r="BH1910" i="82" s="1"/>
  <c r="L431" i="86"/>
  <c r="BG1910" i="82" s="1"/>
  <c r="K431" i="86"/>
  <c r="BF1910" i="82" s="1"/>
  <c r="J431" i="86"/>
  <c r="BE1910" i="82" s="1"/>
  <c r="M430" i="86"/>
  <c r="BH1909" i="82" s="1"/>
  <c r="L430" i="86"/>
  <c r="BG1909" i="82" s="1"/>
  <c r="K430" i="86"/>
  <c r="BF1909" i="82" s="1"/>
  <c r="J430" i="86"/>
  <c r="BE1909" i="82" s="1"/>
  <c r="M429" i="86"/>
  <c r="BH1908" i="82" s="1"/>
  <c r="L429" i="86"/>
  <c r="BG1908" i="82" s="1"/>
  <c r="K429" i="86"/>
  <c r="BF1908" i="82" s="1"/>
  <c r="J429" i="86"/>
  <c r="BE1908" i="82" s="1"/>
  <c r="M428" i="86"/>
  <c r="L428" i="86"/>
  <c r="K428" i="86"/>
  <c r="J428" i="86"/>
  <c r="BE1907" i="82" s="1"/>
  <c r="M427" i="86"/>
  <c r="L427" i="86"/>
  <c r="K427" i="86"/>
  <c r="J427" i="86"/>
  <c r="BE1906" i="82" s="1"/>
  <c r="M426" i="86"/>
  <c r="L426" i="86"/>
  <c r="K426" i="86"/>
  <c r="J426" i="86"/>
  <c r="BE1905" i="82" s="1"/>
  <c r="M425" i="86"/>
  <c r="L425" i="86"/>
  <c r="K425" i="86"/>
  <c r="J425" i="86"/>
  <c r="BE1904" i="82" s="1"/>
  <c r="M424" i="86"/>
  <c r="BH1903" i="82" s="1"/>
  <c r="L424" i="86"/>
  <c r="BG1903" i="82" s="1"/>
  <c r="K424" i="86"/>
  <c r="BF1903" i="82" s="1"/>
  <c r="J424" i="86"/>
  <c r="M423" i="86"/>
  <c r="L423" i="86"/>
  <c r="K423" i="86"/>
  <c r="J423" i="86"/>
  <c r="BE1902" i="82" s="1"/>
  <c r="H455" i="86"/>
  <c r="BC1934" i="82" s="1"/>
  <c r="H454" i="86"/>
  <c r="BC1933" i="82" s="1"/>
  <c r="H453" i="86"/>
  <c r="BC1932" i="82" s="1"/>
  <c r="H452" i="86"/>
  <c r="BC1931" i="82" s="1"/>
  <c r="H451" i="86"/>
  <c r="BC1930" i="82" s="1"/>
  <c r="H450" i="86"/>
  <c r="BC1929" i="82" s="1"/>
  <c r="H449" i="86"/>
  <c r="BC1928" i="82" s="1"/>
  <c r="H448" i="86"/>
  <c r="BC1927" i="82" s="1"/>
  <c r="H447" i="86"/>
  <c r="BC1926" i="82" s="1"/>
  <c r="H446" i="86"/>
  <c r="BC1925" i="82" s="1"/>
  <c r="H445" i="86"/>
  <c r="BC1924" i="82" s="1"/>
  <c r="H444" i="86"/>
  <c r="BC1923" i="82" s="1"/>
  <c r="H443" i="86"/>
  <c r="BC1922" i="82" s="1"/>
  <c r="H442" i="86"/>
  <c r="BC1921" i="82" s="1"/>
  <c r="H441" i="86"/>
  <c r="H440" i="86"/>
  <c r="BC1919" i="82" s="1"/>
  <c r="H439" i="86"/>
  <c r="BC1918" i="82" s="1"/>
  <c r="H438" i="86"/>
  <c r="H437" i="86"/>
  <c r="BC1916" i="82" s="1"/>
  <c r="H436" i="86"/>
  <c r="BC1915" i="82" s="1"/>
  <c r="H435" i="86"/>
  <c r="BC1914" i="82" s="1"/>
  <c r="H434" i="86"/>
  <c r="H433" i="86"/>
  <c r="BC1912" i="82" s="1"/>
  <c r="H432" i="86"/>
  <c r="BC1911" i="82" s="1"/>
  <c r="H431" i="86"/>
  <c r="BC1910" i="82" s="1"/>
  <c r="H430" i="86"/>
  <c r="BC1909" i="82" s="1"/>
  <c r="H429" i="86"/>
  <c r="BC1908" i="82" s="1"/>
  <c r="H428" i="86"/>
  <c r="H427" i="86"/>
  <c r="H426" i="86"/>
  <c r="H425" i="86"/>
  <c r="H424" i="86"/>
  <c r="BC1903" i="82" s="1"/>
  <c r="H423" i="86"/>
  <c r="AH418" i="86"/>
  <c r="BH1858" i="82" s="1"/>
  <c r="AG418" i="86"/>
  <c r="BG1858" i="82" s="1"/>
  <c r="AF418" i="86"/>
  <c r="BF1858" i="82" s="1"/>
  <c r="AE418" i="86"/>
  <c r="BE1858" i="82" s="1"/>
  <c r="AC418" i="86"/>
  <c r="BC1858" i="82" s="1"/>
  <c r="AH417" i="86"/>
  <c r="BH1857" i="82" s="1"/>
  <c r="AG417" i="86"/>
  <c r="BG1857" i="82" s="1"/>
  <c r="AF417" i="86"/>
  <c r="BF1857" i="82" s="1"/>
  <c r="AE417" i="86"/>
  <c r="BE1857" i="82" s="1"/>
  <c r="AC417" i="86"/>
  <c r="BC1857" i="82" s="1"/>
  <c r="AH416" i="86"/>
  <c r="BH1856" i="82" s="1"/>
  <c r="AG416" i="86"/>
  <c r="BG1856" i="82" s="1"/>
  <c r="AF416" i="86"/>
  <c r="BF1856" i="82" s="1"/>
  <c r="AE416" i="86"/>
  <c r="BE1856" i="82" s="1"/>
  <c r="AC416" i="86"/>
  <c r="BC1856" i="82" s="1"/>
  <c r="AH415" i="86"/>
  <c r="BH1855" i="82" s="1"/>
  <c r="AG415" i="86"/>
  <c r="BG1855" i="82" s="1"/>
  <c r="AF415" i="86"/>
  <c r="BF1855" i="82" s="1"/>
  <c r="AE415" i="86"/>
  <c r="BE1855" i="82" s="1"/>
  <c r="AC415" i="86"/>
  <c r="BC1855" i="82" s="1"/>
  <c r="AH414" i="86"/>
  <c r="BH1854" i="82" s="1"/>
  <c r="AG414" i="86"/>
  <c r="BG1854" i="82" s="1"/>
  <c r="AF414" i="86"/>
  <c r="BF1854" i="82" s="1"/>
  <c r="AE414" i="86"/>
  <c r="BE1854" i="82" s="1"/>
  <c r="AC414" i="86"/>
  <c r="BC1854" i="82" s="1"/>
  <c r="AH413" i="86"/>
  <c r="BH1853" i="82" s="1"/>
  <c r="AG413" i="86"/>
  <c r="BG1853" i="82" s="1"/>
  <c r="AF413" i="86"/>
  <c r="BF1853" i="82" s="1"/>
  <c r="AE413" i="86"/>
  <c r="BE1853" i="82" s="1"/>
  <c r="AC413" i="86"/>
  <c r="BC1853" i="82" s="1"/>
  <c r="AH412" i="86"/>
  <c r="BH1852" i="82" s="1"/>
  <c r="AG412" i="86"/>
  <c r="BG1852" i="82" s="1"/>
  <c r="AF412" i="86"/>
  <c r="BF1852" i="82" s="1"/>
  <c r="AE412" i="86"/>
  <c r="BE1852" i="82" s="1"/>
  <c r="AC412" i="86"/>
  <c r="BC1852" i="82" s="1"/>
  <c r="AH410" i="86"/>
  <c r="BH1850" i="82" s="1"/>
  <c r="AG410" i="86"/>
  <c r="BG1850" i="82" s="1"/>
  <c r="AF410" i="86"/>
  <c r="BF1850" i="82" s="1"/>
  <c r="AE410" i="86"/>
  <c r="BE1850" i="82" s="1"/>
  <c r="AC410" i="86"/>
  <c r="BC1850" i="82" s="1"/>
  <c r="AH409" i="86"/>
  <c r="BH1849" i="82" s="1"/>
  <c r="AG409" i="86"/>
  <c r="BG1849" i="82" s="1"/>
  <c r="AF409" i="86"/>
  <c r="BF1849" i="82" s="1"/>
  <c r="AE409" i="86"/>
  <c r="BE1849" i="82" s="1"/>
  <c r="AC409" i="86"/>
  <c r="BC1849" i="82" s="1"/>
  <c r="AH408" i="86"/>
  <c r="BH1848" i="82" s="1"/>
  <c r="AG408" i="86"/>
  <c r="BG1848" i="82" s="1"/>
  <c r="AF408" i="86"/>
  <c r="BF1848" i="82" s="1"/>
  <c r="AE408" i="86"/>
  <c r="BE1848" i="82" s="1"/>
  <c r="AC408" i="86"/>
  <c r="BC1848" i="82" s="1"/>
  <c r="AH407" i="86"/>
  <c r="BH1847" i="82" s="1"/>
  <c r="AG407" i="86"/>
  <c r="BG1847" i="82" s="1"/>
  <c r="AF407" i="86"/>
  <c r="BF1847" i="82" s="1"/>
  <c r="AE407" i="86"/>
  <c r="BE1847" i="82" s="1"/>
  <c r="AC407" i="86"/>
  <c r="BC1847" i="82" s="1"/>
  <c r="AH406" i="86"/>
  <c r="BH1846" i="82" s="1"/>
  <c r="AG406" i="86"/>
  <c r="BG1846" i="82" s="1"/>
  <c r="AF406" i="86"/>
  <c r="BF1846" i="82" s="1"/>
  <c r="AE406" i="86"/>
  <c r="BE1846" i="82" s="1"/>
  <c r="AC406" i="86"/>
  <c r="BC1846" i="82" s="1"/>
  <c r="AH405" i="86"/>
  <c r="BH1845" i="82" s="1"/>
  <c r="AG405" i="86"/>
  <c r="BG1845" i="82" s="1"/>
  <c r="AF405" i="86"/>
  <c r="BF1845" i="82" s="1"/>
  <c r="AE405" i="86"/>
  <c r="BE1845" i="82" s="1"/>
  <c r="AC405" i="86"/>
  <c r="BC1845" i="82" s="1"/>
  <c r="AH404" i="86"/>
  <c r="BH1844" i="82" s="1"/>
  <c r="AG404" i="86"/>
  <c r="BG1844" i="82" s="1"/>
  <c r="AF404" i="86"/>
  <c r="BF1844" i="82" s="1"/>
  <c r="AE404" i="86"/>
  <c r="BE1844" i="82" s="1"/>
  <c r="AC404" i="86"/>
  <c r="BC1844" i="82" s="1"/>
  <c r="AH403" i="86"/>
  <c r="BH1843" i="82" s="1"/>
  <c r="AG403" i="86"/>
  <c r="BG1843" i="82" s="1"/>
  <c r="AF403" i="86"/>
  <c r="BF1843" i="82" s="1"/>
  <c r="AE403" i="86"/>
  <c r="BE1843" i="82" s="1"/>
  <c r="AC403" i="86"/>
  <c r="BC1843" i="82" s="1"/>
  <c r="AH402" i="86"/>
  <c r="BH1842" i="82" s="1"/>
  <c r="AG402" i="86"/>
  <c r="BG1842" i="82" s="1"/>
  <c r="AF402" i="86"/>
  <c r="BF1842" i="82" s="1"/>
  <c r="AE402" i="86"/>
  <c r="BE1842" i="82" s="1"/>
  <c r="AC402" i="86"/>
  <c r="BC1842" i="82" s="1"/>
  <c r="AH401" i="86"/>
  <c r="BH1841" i="82" s="1"/>
  <c r="AG401" i="86"/>
  <c r="BG1841" i="82" s="1"/>
  <c r="AF401" i="86"/>
  <c r="BF1841" i="82" s="1"/>
  <c r="AE401" i="86"/>
  <c r="BE1841" i="82" s="1"/>
  <c r="AC401" i="86"/>
  <c r="BC1841" i="82" s="1"/>
  <c r="AH400" i="86"/>
  <c r="BH1840" i="82" s="1"/>
  <c r="AG400" i="86"/>
  <c r="BG1840" i="82" s="1"/>
  <c r="AF400" i="86"/>
  <c r="BF1840" i="82" s="1"/>
  <c r="AE400" i="86"/>
  <c r="BE1840" i="82" s="1"/>
  <c r="AC400" i="86"/>
  <c r="BC1840" i="82" s="1"/>
  <c r="AH399" i="86"/>
  <c r="BH1839" i="82" s="1"/>
  <c r="AG399" i="86"/>
  <c r="BG1839" i="82" s="1"/>
  <c r="AF399" i="86"/>
  <c r="BF1839" i="82" s="1"/>
  <c r="AE399" i="86"/>
  <c r="BE1839" i="82" s="1"/>
  <c r="AC399" i="86"/>
  <c r="BC1839" i="82" s="1"/>
  <c r="AH398" i="86"/>
  <c r="BH1838" i="82" s="1"/>
  <c r="AG398" i="86"/>
  <c r="BG1838" i="82" s="1"/>
  <c r="AF398" i="86"/>
  <c r="BF1838" i="82" s="1"/>
  <c r="AE398" i="86"/>
  <c r="BE1838" i="82" s="1"/>
  <c r="AC398" i="86"/>
  <c r="BC1838" i="82" s="1"/>
  <c r="AH397" i="86"/>
  <c r="BH1837" i="82" s="1"/>
  <c r="AG397" i="86"/>
  <c r="BG1837" i="82" s="1"/>
  <c r="AF397" i="86"/>
  <c r="BF1837" i="82" s="1"/>
  <c r="AE397" i="86"/>
  <c r="BE1837" i="82" s="1"/>
  <c r="AC397" i="86"/>
  <c r="BC1837" i="82" s="1"/>
  <c r="AH396" i="86"/>
  <c r="BH1836" i="82" s="1"/>
  <c r="AG396" i="86"/>
  <c r="AF396" i="86"/>
  <c r="AE396" i="86"/>
  <c r="BE1836" i="82" s="1"/>
  <c r="AC396" i="86"/>
  <c r="BC1836" i="82" s="1"/>
  <c r="AH395" i="86"/>
  <c r="BH1835" i="82" s="1"/>
  <c r="AG395" i="86"/>
  <c r="BG1835" i="82" s="1"/>
  <c r="AF395" i="86"/>
  <c r="BF1835" i="82" s="1"/>
  <c r="AE395" i="86"/>
  <c r="BE1835" i="82" s="1"/>
  <c r="AC395" i="86"/>
  <c r="BC1835" i="82" s="1"/>
  <c r="AH394" i="86"/>
  <c r="BH1834" i="82" s="1"/>
  <c r="AG394" i="86"/>
  <c r="BG1834" i="82" s="1"/>
  <c r="AF394" i="86"/>
  <c r="BF1834" i="82" s="1"/>
  <c r="AE394" i="86"/>
  <c r="BE1834" i="82" s="1"/>
  <c r="AC394" i="86"/>
  <c r="BC1834" i="82" s="1"/>
  <c r="AH393" i="86"/>
  <c r="AG393" i="86"/>
  <c r="AF393" i="86"/>
  <c r="AE393" i="86"/>
  <c r="AC393" i="86"/>
  <c r="AH392" i="86"/>
  <c r="BH1832" i="82" s="1"/>
  <c r="AG392" i="86"/>
  <c r="BG1832" i="82" s="1"/>
  <c r="AF392" i="86"/>
  <c r="BF1832" i="82" s="1"/>
  <c r="AE392" i="86"/>
  <c r="BE1832" i="82" s="1"/>
  <c r="AC392" i="86"/>
  <c r="BC1832" i="82" s="1"/>
  <c r="AH391" i="86"/>
  <c r="BH1831" i="82" s="1"/>
  <c r="AG391" i="86"/>
  <c r="BG1831" i="82" s="1"/>
  <c r="AF391" i="86"/>
  <c r="BF1831" i="82" s="1"/>
  <c r="AE391" i="86"/>
  <c r="BE1831" i="82" s="1"/>
  <c r="AC391" i="86"/>
  <c r="BC1831" i="82" s="1"/>
  <c r="AH390" i="86"/>
  <c r="BH1830" i="82" s="1"/>
  <c r="AG390" i="86"/>
  <c r="BG1830" i="82" s="1"/>
  <c r="AF390" i="86"/>
  <c r="BF1830" i="82" s="1"/>
  <c r="AE390" i="86"/>
  <c r="BE1830" i="82" s="1"/>
  <c r="AC390" i="86"/>
  <c r="BC1830" i="82" s="1"/>
  <c r="AH389" i="86"/>
  <c r="AG389" i="86"/>
  <c r="AF389" i="86"/>
  <c r="AE389" i="86"/>
  <c r="BE1829" i="82" s="1"/>
  <c r="AC389" i="86"/>
  <c r="AH388" i="86"/>
  <c r="BH1828" i="82" s="1"/>
  <c r="AG388" i="86"/>
  <c r="BG1828" i="82" s="1"/>
  <c r="AF388" i="86"/>
  <c r="BF1828" i="82" s="1"/>
  <c r="AE388" i="86"/>
  <c r="BE1828" i="82" s="1"/>
  <c r="AC388" i="86"/>
  <c r="BC1828" i="82" s="1"/>
  <c r="AH387" i="86"/>
  <c r="BH1827" i="82" s="1"/>
  <c r="AG387" i="86"/>
  <c r="BG1827" i="82" s="1"/>
  <c r="AF387" i="86"/>
  <c r="BF1827" i="82" s="1"/>
  <c r="AE387" i="86"/>
  <c r="BE1827" i="82" s="1"/>
  <c r="AC387" i="86"/>
  <c r="BC1827" i="82" s="1"/>
  <c r="AH386" i="86"/>
  <c r="BH1826" i="82" s="1"/>
  <c r="AG386" i="86"/>
  <c r="BG1826" i="82" s="1"/>
  <c r="AF386" i="86"/>
  <c r="BF1826" i="82" s="1"/>
  <c r="AE386" i="86"/>
  <c r="BE1826" i="82" s="1"/>
  <c r="AC386" i="86"/>
  <c r="BC1826" i="82" s="1"/>
  <c r="AH385" i="86"/>
  <c r="BH1825" i="82" s="1"/>
  <c r="AG385" i="86"/>
  <c r="BG1825" i="82" s="1"/>
  <c r="AF385" i="86"/>
  <c r="BF1825" i="82" s="1"/>
  <c r="AE385" i="86"/>
  <c r="BE1825" i="82" s="1"/>
  <c r="AC385" i="86"/>
  <c r="BC1825" i="82" s="1"/>
  <c r="AH384" i="86"/>
  <c r="BH1824" i="82" s="1"/>
  <c r="AG384" i="86"/>
  <c r="BG1824" i="82" s="1"/>
  <c r="AF384" i="86"/>
  <c r="BF1824" i="82" s="1"/>
  <c r="AE384" i="86"/>
  <c r="BE1824" i="82" s="1"/>
  <c r="AC384" i="86"/>
  <c r="BC1824" i="82" s="1"/>
  <c r="AH383" i="86"/>
  <c r="AG383" i="86"/>
  <c r="AF383" i="86"/>
  <c r="AE383" i="86"/>
  <c r="BE1823" i="82" s="1"/>
  <c r="AC383" i="86"/>
  <c r="AH382" i="86"/>
  <c r="AG382" i="86"/>
  <c r="AF382" i="86"/>
  <c r="AE382" i="86"/>
  <c r="BE1822" i="82" s="1"/>
  <c r="AC382" i="86"/>
  <c r="AH381" i="86"/>
  <c r="AG381" i="86"/>
  <c r="AF381" i="86"/>
  <c r="AE381" i="86"/>
  <c r="BE1821" i="82" s="1"/>
  <c r="AC381" i="86"/>
  <c r="BC1821" i="82" s="1"/>
  <c r="AH380" i="86"/>
  <c r="BH1820" i="82" s="1"/>
  <c r="AG380" i="86"/>
  <c r="AF380" i="86"/>
  <c r="AE380" i="86"/>
  <c r="BE1820" i="82" s="1"/>
  <c r="AC380" i="86"/>
  <c r="AH379" i="86"/>
  <c r="BH1819" i="82" s="1"/>
  <c r="AG379" i="86"/>
  <c r="AF379" i="86"/>
  <c r="BF1819" i="82" s="1"/>
  <c r="AE379" i="86"/>
  <c r="BE1819" i="82" s="1"/>
  <c r="AC379" i="86"/>
  <c r="AH378" i="86"/>
  <c r="AG378" i="86"/>
  <c r="AF378" i="86"/>
  <c r="AE378" i="86"/>
  <c r="AC378" i="86"/>
  <c r="BC1818" i="82" s="1"/>
  <c r="AA418" i="86"/>
  <c r="BH1816" i="82" s="1"/>
  <c r="Z418" i="86"/>
  <c r="BG1816" i="82" s="1"/>
  <c r="Y418" i="86"/>
  <c r="BF1816" i="82" s="1"/>
  <c r="X418" i="86"/>
  <c r="BE1816" i="82" s="1"/>
  <c r="V418" i="86"/>
  <c r="BC1816" i="82" s="1"/>
  <c r="AA417" i="86"/>
  <c r="BH1815" i="82" s="1"/>
  <c r="Z417" i="86"/>
  <c r="BG1815" i="82" s="1"/>
  <c r="Y417" i="86"/>
  <c r="BF1815" i="82" s="1"/>
  <c r="X417" i="86"/>
  <c r="BE1815" i="82" s="1"/>
  <c r="V417" i="86"/>
  <c r="BC1815" i="82" s="1"/>
  <c r="AA416" i="86"/>
  <c r="BH1814" i="82" s="1"/>
  <c r="Z416" i="86"/>
  <c r="BG1814" i="82" s="1"/>
  <c r="Y416" i="86"/>
  <c r="BF1814" i="82" s="1"/>
  <c r="X416" i="86"/>
  <c r="BE1814" i="82" s="1"/>
  <c r="V416" i="86"/>
  <c r="BC1814" i="82" s="1"/>
  <c r="AA415" i="86"/>
  <c r="BH1813" i="82" s="1"/>
  <c r="Z415" i="86"/>
  <c r="BG1813" i="82" s="1"/>
  <c r="Y415" i="86"/>
  <c r="BF1813" i="82" s="1"/>
  <c r="X415" i="86"/>
  <c r="BE1813" i="82" s="1"/>
  <c r="V415" i="86"/>
  <c r="BC1813" i="82" s="1"/>
  <c r="AA414" i="86"/>
  <c r="BH1812" i="82" s="1"/>
  <c r="Z414" i="86"/>
  <c r="BG1812" i="82" s="1"/>
  <c r="Y414" i="86"/>
  <c r="BF1812" i="82" s="1"/>
  <c r="X414" i="86"/>
  <c r="BE1812" i="82" s="1"/>
  <c r="V414" i="86"/>
  <c r="BC1812" i="82" s="1"/>
  <c r="AA413" i="86"/>
  <c r="BH1811" i="82" s="1"/>
  <c r="Z413" i="86"/>
  <c r="BG1811" i="82" s="1"/>
  <c r="Y413" i="86"/>
  <c r="BF1811" i="82" s="1"/>
  <c r="X413" i="86"/>
  <c r="BE1811" i="82" s="1"/>
  <c r="V413" i="86"/>
  <c r="BC1811" i="82" s="1"/>
  <c r="AA412" i="86"/>
  <c r="BH1810" i="82" s="1"/>
  <c r="Z412" i="86"/>
  <c r="BG1810" i="82" s="1"/>
  <c r="Y412" i="86"/>
  <c r="BF1810" i="82" s="1"/>
  <c r="X412" i="86"/>
  <c r="BE1810" i="82" s="1"/>
  <c r="V412" i="86"/>
  <c r="BC1810" i="82" s="1"/>
  <c r="AA410" i="86"/>
  <c r="BH1808" i="82" s="1"/>
  <c r="Z410" i="86"/>
  <c r="BG1808" i="82" s="1"/>
  <c r="Y410" i="86"/>
  <c r="BF1808" i="82" s="1"/>
  <c r="X410" i="86"/>
  <c r="BE1808" i="82" s="1"/>
  <c r="V410" i="86"/>
  <c r="BC1808" i="82" s="1"/>
  <c r="AA409" i="86"/>
  <c r="BH1807" i="82" s="1"/>
  <c r="Z409" i="86"/>
  <c r="BG1807" i="82" s="1"/>
  <c r="Y409" i="86"/>
  <c r="BF1807" i="82" s="1"/>
  <c r="X409" i="86"/>
  <c r="BE1807" i="82" s="1"/>
  <c r="V409" i="86"/>
  <c r="BC1807" i="82" s="1"/>
  <c r="AA408" i="86"/>
  <c r="BH1806" i="82" s="1"/>
  <c r="Z408" i="86"/>
  <c r="BG1806" i="82" s="1"/>
  <c r="Y408" i="86"/>
  <c r="BF1806" i="82" s="1"/>
  <c r="X408" i="86"/>
  <c r="BE1806" i="82" s="1"/>
  <c r="V408" i="86"/>
  <c r="BC1806" i="82" s="1"/>
  <c r="AA407" i="86"/>
  <c r="BH1805" i="82" s="1"/>
  <c r="Z407" i="86"/>
  <c r="BG1805" i="82" s="1"/>
  <c r="Y407" i="86"/>
  <c r="BF1805" i="82" s="1"/>
  <c r="X407" i="86"/>
  <c r="BE1805" i="82" s="1"/>
  <c r="V407" i="86"/>
  <c r="BC1805" i="82" s="1"/>
  <c r="AA406" i="86"/>
  <c r="BH1804" i="82" s="1"/>
  <c r="Z406" i="86"/>
  <c r="BG1804" i="82" s="1"/>
  <c r="Y406" i="86"/>
  <c r="BF1804" i="82" s="1"/>
  <c r="X406" i="86"/>
  <c r="BE1804" i="82" s="1"/>
  <c r="V406" i="86"/>
  <c r="BC1804" i="82" s="1"/>
  <c r="AA405" i="86"/>
  <c r="BH1803" i="82" s="1"/>
  <c r="Z405" i="86"/>
  <c r="BG1803" i="82" s="1"/>
  <c r="Y405" i="86"/>
  <c r="BF1803" i="82" s="1"/>
  <c r="X405" i="86"/>
  <c r="BE1803" i="82" s="1"/>
  <c r="V405" i="86"/>
  <c r="BC1803" i="82" s="1"/>
  <c r="AA404" i="86"/>
  <c r="BH1802" i="82" s="1"/>
  <c r="Z404" i="86"/>
  <c r="BG1802" i="82" s="1"/>
  <c r="Y404" i="86"/>
  <c r="BF1802" i="82" s="1"/>
  <c r="X404" i="86"/>
  <c r="BE1802" i="82" s="1"/>
  <c r="V404" i="86"/>
  <c r="BC1802" i="82" s="1"/>
  <c r="AA403" i="86"/>
  <c r="BH1801" i="82" s="1"/>
  <c r="Z403" i="86"/>
  <c r="BG1801" i="82" s="1"/>
  <c r="Y403" i="86"/>
  <c r="BF1801" i="82" s="1"/>
  <c r="X403" i="86"/>
  <c r="BE1801" i="82" s="1"/>
  <c r="V403" i="86"/>
  <c r="BC1801" i="82" s="1"/>
  <c r="AA402" i="86"/>
  <c r="BH1800" i="82" s="1"/>
  <c r="Z402" i="86"/>
  <c r="BG1800" i="82" s="1"/>
  <c r="Y402" i="86"/>
  <c r="BF1800" i="82" s="1"/>
  <c r="X402" i="86"/>
  <c r="BE1800" i="82" s="1"/>
  <c r="V402" i="86"/>
  <c r="BC1800" i="82" s="1"/>
  <c r="AA401" i="86"/>
  <c r="BH1799" i="82" s="1"/>
  <c r="Z401" i="86"/>
  <c r="BG1799" i="82" s="1"/>
  <c r="Y401" i="86"/>
  <c r="BF1799" i="82" s="1"/>
  <c r="X401" i="86"/>
  <c r="BE1799" i="82" s="1"/>
  <c r="V401" i="86"/>
  <c r="BC1799" i="82" s="1"/>
  <c r="AA400" i="86"/>
  <c r="BH1798" i="82" s="1"/>
  <c r="Z400" i="86"/>
  <c r="BG1798" i="82" s="1"/>
  <c r="Y400" i="86"/>
  <c r="BF1798" i="82" s="1"/>
  <c r="X400" i="86"/>
  <c r="BE1798" i="82" s="1"/>
  <c r="V400" i="86"/>
  <c r="BC1798" i="82" s="1"/>
  <c r="AA399" i="86"/>
  <c r="BH1797" i="82" s="1"/>
  <c r="Z399" i="86"/>
  <c r="BG1797" i="82" s="1"/>
  <c r="Y399" i="86"/>
  <c r="BF1797" i="82" s="1"/>
  <c r="X399" i="86"/>
  <c r="BE1797" i="82" s="1"/>
  <c r="V399" i="86"/>
  <c r="BC1797" i="82" s="1"/>
  <c r="AA398" i="86"/>
  <c r="BH1796" i="82" s="1"/>
  <c r="Z398" i="86"/>
  <c r="BG1796" i="82" s="1"/>
  <c r="Y398" i="86"/>
  <c r="BF1796" i="82" s="1"/>
  <c r="X398" i="86"/>
  <c r="BE1796" i="82" s="1"/>
  <c r="V398" i="86"/>
  <c r="BC1796" i="82" s="1"/>
  <c r="AA397" i="86"/>
  <c r="BH1795" i="82" s="1"/>
  <c r="Z397" i="86"/>
  <c r="BG1795" i="82" s="1"/>
  <c r="Y397" i="86"/>
  <c r="BF1795" i="82" s="1"/>
  <c r="X397" i="86"/>
  <c r="BE1795" i="82" s="1"/>
  <c r="V397" i="86"/>
  <c r="BC1795" i="82" s="1"/>
  <c r="AA396" i="86"/>
  <c r="Z396" i="86"/>
  <c r="Y396" i="86"/>
  <c r="X396" i="86"/>
  <c r="BE1794" i="82" s="1"/>
  <c r="V396" i="86"/>
  <c r="AA395" i="86"/>
  <c r="BH1793" i="82" s="1"/>
  <c r="Z395" i="86"/>
  <c r="BG1793" i="82" s="1"/>
  <c r="Y395" i="86"/>
  <c r="BF1793" i="82" s="1"/>
  <c r="X395" i="86"/>
  <c r="BE1793" i="82" s="1"/>
  <c r="V395" i="86"/>
  <c r="BC1793" i="82" s="1"/>
  <c r="AA394" i="86"/>
  <c r="BH1792" i="82" s="1"/>
  <c r="Z394" i="86"/>
  <c r="BG1792" i="82" s="1"/>
  <c r="Y394" i="86"/>
  <c r="BF1792" i="82" s="1"/>
  <c r="X394" i="86"/>
  <c r="BE1792" i="82" s="1"/>
  <c r="V394" i="86"/>
  <c r="BC1792" i="82" s="1"/>
  <c r="AA393" i="86"/>
  <c r="Z393" i="86"/>
  <c r="Y393" i="86"/>
  <c r="X393" i="86"/>
  <c r="V393" i="86"/>
  <c r="AA392" i="86"/>
  <c r="BH1790" i="82" s="1"/>
  <c r="Z392" i="86"/>
  <c r="BG1790" i="82" s="1"/>
  <c r="Y392" i="86"/>
  <c r="BF1790" i="82" s="1"/>
  <c r="X392" i="86"/>
  <c r="BE1790" i="82" s="1"/>
  <c r="V392" i="86"/>
  <c r="BC1790" i="82" s="1"/>
  <c r="AA391" i="86"/>
  <c r="BH1789" i="82" s="1"/>
  <c r="Z391" i="86"/>
  <c r="BG1789" i="82" s="1"/>
  <c r="Y391" i="86"/>
  <c r="BF1789" i="82" s="1"/>
  <c r="X391" i="86"/>
  <c r="BE1789" i="82" s="1"/>
  <c r="V391" i="86"/>
  <c r="BC1789" i="82" s="1"/>
  <c r="AA390" i="86"/>
  <c r="BH1788" i="82" s="1"/>
  <c r="Z390" i="86"/>
  <c r="BG1788" i="82" s="1"/>
  <c r="Y390" i="86"/>
  <c r="BF1788" i="82" s="1"/>
  <c r="X390" i="86"/>
  <c r="BE1788" i="82" s="1"/>
  <c r="V390" i="86"/>
  <c r="BC1788" i="82" s="1"/>
  <c r="AA389" i="86"/>
  <c r="Z389" i="86"/>
  <c r="Y389" i="86"/>
  <c r="X389" i="86"/>
  <c r="BE1787" i="82" s="1"/>
  <c r="V389" i="86"/>
  <c r="AA388" i="86"/>
  <c r="BH1786" i="82" s="1"/>
  <c r="Z388" i="86"/>
  <c r="BG1786" i="82" s="1"/>
  <c r="Y388" i="86"/>
  <c r="BF1786" i="82" s="1"/>
  <c r="X388" i="86"/>
  <c r="BE1786" i="82" s="1"/>
  <c r="V388" i="86"/>
  <c r="BC1786" i="82" s="1"/>
  <c r="AA387" i="86"/>
  <c r="BH1785" i="82" s="1"/>
  <c r="Z387" i="86"/>
  <c r="BG1785" i="82" s="1"/>
  <c r="Y387" i="86"/>
  <c r="BF1785" i="82" s="1"/>
  <c r="X387" i="86"/>
  <c r="BE1785" i="82" s="1"/>
  <c r="V387" i="86"/>
  <c r="BC1785" i="82" s="1"/>
  <c r="AA386" i="86"/>
  <c r="BH1784" i="82" s="1"/>
  <c r="Z386" i="86"/>
  <c r="BG1784" i="82" s="1"/>
  <c r="Y386" i="86"/>
  <c r="BF1784" i="82" s="1"/>
  <c r="X386" i="86"/>
  <c r="BE1784" i="82" s="1"/>
  <c r="V386" i="86"/>
  <c r="BC1784" i="82" s="1"/>
  <c r="AA385" i="86"/>
  <c r="BH1783" i="82" s="1"/>
  <c r="Z385" i="86"/>
  <c r="BG1783" i="82" s="1"/>
  <c r="Y385" i="86"/>
  <c r="BF1783" i="82" s="1"/>
  <c r="X385" i="86"/>
  <c r="BE1783" i="82" s="1"/>
  <c r="V385" i="86"/>
  <c r="BC1783" i="82" s="1"/>
  <c r="AA384" i="86"/>
  <c r="BH1782" i="82" s="1"/>
  <c r="Z384" i="86"/>
  <c r="BG1782" i="82" s="1"/>
  <c r="Y384" i="86"/>
  <c r="BF1782" i="82" s="1"/>
  <c r="X384" i="86"/>
  <c r="BE1782" i="82" s="1"/>
  <c r="V384" i="86"/>
  <c r="BC1782" i="82" s="1"/>
  <c r="AA383" i="86"/>
  <c r="Z383" i="86"/>
  <c r="Y383" i="86"/>
  <c r="X383" i="86"/>
  <c r="BE1781" i="82" s="1"/>
  <c r="V383" i="86"/>
  <c r="AA382" i="86"/>
  <c r="Z382" i="86"/>
  <c r="Y382" i="86"/>
  <c r="X382" i="86"/>
  <c r="BE1780" i="82" s="1"/>
  <c r="V382" i="86"/>
  <c r="AA381" i="86"/>
  <c r="Z381" i="86"/>
  <c r="Y381" i="86"/>
  <c r="X381" i="86"/>
  <c r="BE1779" i="82" s="1"/>
  <c r="V381" i="86"/>
  <c r="AA380" i="86"/>
  <c r="Z380" i="86"/>
  <c r="Y380" i="86"/>
  <c r="X380" i="86"/>
  <c r="BE1778" i="82" s="1"/>
  <c r="V380" i="86"/>
  <c r="AA379" i="86"/>
  <c r="Z379" i="86"/>
  <c r="Y379" i="86"/>
  <c r="BF1777" i="82" s="1"/>
  <c r="X379" i="86"/>
  <c r="BE1777" i="82" s="1"/>
  <c r="V379" i="86"/>
  <c r="AA378" i="86"/>
  <c r="Z378" i="86"/>
  <c r="Y378" i="86"/>
  <c r="X378" i="86"/>
  <c r="V378" i="86"/>
  <c r="BC1776" i="82" s="1"/>
  <c r="T418" i="86"/>
  <c r="BH1774" i="82" s="1"/>
  <c r="S418" i="86"/>
  <c r="BG1774" i="82" s="1"/>
  <c r="R418" i="86"/>
  <c r="BF1774" i="82" s="1"/>
  <c r="Q418" i="86"/>
  <c r="BE1774" i="82" s="1"/>
  <c r="O418" i="86"/>
  <c r="BC1774" i="82" s="1"/>
  <c r="T417" i="86"/>
  <c r="BH1773" i="82" s="1"/>
  <c r="S417" i="86"/>
  <c r="BG1773" i="82" s="1"/>
  <c r="R417" i="86"/>
  <c r="BF1773" i="82" s="1"/>
  <c r="Q417" i="86"/>
  <c r="BE1773" i="82" s="1"/>
  <c r="O417" i="86"/>
  <c r="BC1773" i="82" s="1"/>
  <c r="T416" i="86"/>
  <c r="BH1772" i="82" s="1"/>
  <c r="S416" i="86"/>
  <c r="BG1772" i="82" s="1"/>
  <c r="R416" i="86"/>
  <c r="BF1772" i="82" s="1"/>
  <c r="Q416" i="86"/>
  <c r="BE1772" i="82" s="1"/>
  <c r="O416" i="86"/>
  <c r="BC1772" i="82" s="1"/>
  <c r="T415" i="86"/>
  <c r="BH1771" i="82" s="1"/>
  <c r="S415" i="86"/>
  <c r="BG1771" i="82" s="1"/>
  <c r="R415" i="86"/>
  <c r="BF1771" i="82" s="1"/>
  <c r="Q415" i="86"/>
  <c r="BE1771" i="82" s="1"/>
  <c r="O415" i="86"/>
  <c r="BC1771" i="82" s="1"/>
  <c r="T414" i="86"/>
  <c r="BH1770" i="82" s="1"/>
  <c r="S414" i="86"/>
  <c r="BG1770" i="82" s="1"/>
  <c r="R414" i="86"/>
  <c r="BF1770" i="82" s="1"/>
  <c r="Q414" i="86"/>
  <c r="BE1770" i="82" s="1"/>
  <c r="O414" i="86"/>
  <c r="BC1770" i="82" s="1"/>
  <c r="T413" i="86"/>
  <c r="BH1769" i="82" s="1"/>
  <c r="S413" i="86"/>
  <c r="BG1769" i="82" s="1"/>
  <c r="R413" i="86"/>
  <c r="BF1769" i="82" s="1"/>
  <c r="Q413" i="86"/>
  <c r="BE1769" i="82" s="1"/>
  <c r="O413" i="86"/>
  <c r="BC1769" i="82" s="1"/>
  <c r="T412" i="86"/>
  <c r="BH1768" i="82" s="1"/>
  <c r="S412" i="86"/>
  <c r="BG1768" i="82" s="1"/>
  <c r="R412" i="86"/>
  <c r="BF1768" i="82" s="1"/>
  <c r="Q412" i="86"/>
  <c r="BE1768" i="82" s="1"/>
  <c r="O412" i="86"/>
  <c r="BC1768" i="82" s="1"/>
  <c r="T410" i="86"/>
  <c r="BH1766" i="82" s="1"/>
  <c r="S410" i="86"/>
  <c r="BG1766" i="82" s="1"/>
  <c r="R410" i="86"/>
  <c r="BF1766" i="82" s="1"/>
  <c r="Q410" i="86"/>
  <c r="BE1766" i="82" s="1"/>
  <c r="O410" i="86"/>
  <c r="BC1766" i="82" s="1"/>
  <c r="T409" i="86"/>
  <c r="BH1765" i="82" s="1"/>
  <c r="S409" i="86"/>
  <c r="BG1765" i="82" s="1"/>
  <c r="R409" i="86"/>
  <c r="BF1765" i="82" s="1"/>
  <c r="Q409" i="86"/>
  <c r="BE1765" i="82" s="1"/>
  <c r="O409" i="86"/>
  <c r="BC1765" i="82" s="1"/>
  <c r="T408" i="86"/>
  <c r="BH1764" i="82" s="1"/>
  <c r="S408" i="86"/>
  <c r="BG1764" i="82" s="1"/>
  <c r="R408" i="86"/>
  <c r="BF1764" i="82" s="1"/>
  <c r="Q408" i="86"/>
  <c r="BE1764" i="82" s="1"/>
  <c r="O408" i="86"/>
  <c r="BC1764" i="82" s="1"/>
  <c r="T407" i="86"/>
  <c r="BH1763" i="82" s="1"/>
  <c r="S407" i="86"/>
  <c r="BG1763" i="82" s="1"/>
  <c r="R407" i="86"/>
  <c r="BF1763" i="82" s="1"/>
  <c r="Q407" i="86"/>
  <c r="BE1763" i="82" s="1"/>
  <c r="O407" i="86"/>
  <c r="BC1763" i="82" s="1"/>
  <c r="T406" i="86"/>
  <c r="BH1762" i="82" s="1"/>
  <c r="S406" i="86"/>
  <c r="BG1762" i="82" s="1"/>
  <c r="R406" i="86"/>
  <c r="BF1762" i="82" s="1"/>
  <c r="Q406" i="86"/>
  <c r="BE1762" i="82" s="1"/>
  <c r="O406" i="86"/>
  <c r="BC1762" i="82" s="1"/>
  <c r="T405" i="86"/>
  <c r="BH1761" i="82" s="1"/>
  <c r="S405" i="86"/>
  <c r="BG1761" i="82" s="1"/>
  <c r="R405" i="86"/>
  <c r="BF1761" i="82" s="1"/>
  <c r="Q405" i="86"/>
  <c r="BE1761" i="82" s="1"/>
  <c r="O405" i="86"/>
  <c r="BC1761" i="82" s="1"/>
  <c r="T404" i="86"/>
  <c r="BH1760" i="82" s="1"/>
  <c r="S404" i="86"/>
  <c r="BG1760" i="82" s="1"/>
  <c r="R404" i="86"/>
  <c r="BF1760" i="82" s="1"/>
  <c r="Q404" i="86"/>
  <c r="BE1760" i="82" s="1"/>
  <c r="O404" i="86"/>
  <c r="BC1760" i="82" s="1"/>
  <c r="T403" i="86"/>
  <c r="BH1759" i="82" s="1"/>
  <c r="S403" i="86"/>
  <c r="BG1759" i="82" s="1"/>
  <c r="R403" i="86"/>
  <c r="BF1759" i="82" s="1"/>
  <c r="Q403" i="86"/>
  <c r="BE1759" i="82" s="1"/>
  <c r="O403" i="86"/>
  <c r="BC1759" i="82" s="1"/>
  <c r="T402" i="86"/>
  <c r="BH1758" i="82" s="1"/>
  <c r="S402" i="86"/>
  <c r="BG1758" i="82" s="1"/>
  <c r="R402" i="86"/>
  <c r="BF1758" i="82" s="1"/>
  <c r="Q402" i="86"/>
  <c r="BE1758" i="82" s="1"/>
  <c r="O402" i="86"/>
  <c r="BC1758" i="82" s="1"/>
  <c r="T401" i="86"/>
  <c r="BH1757" i="82" s="1"/>
  <c r="S401" i="86"/>
  <c r="BG1757" i="82" s="1"/>
  <c r="R401" i="86"/>
  <c r="BF1757" i="82" s="1"/>
  <c r="Q401" i="86"/>
  <c r="BE1757" i="82" s="1"/>
  <c r="O401" i="86"/>
  <c r="BC1757" i="82" s="1"/>
  <c r="T400" i="86"/>
  <c r="BH1756" i="82" s="1"/>
  <c r="S400" i="86"/>
  <c r="BG1756" i="82" s="1"/>
  <c r="R400" i="86"/>
  <c r="BF1756" i="82" s="1"/>
  <c r="Q400" i="86"/>
  <c r="BE1756" i="82" s="1"/>
  <c r="O400" i="86"/>
  <c r="BC1756" i="82" s="1"/>
  <c r="T399" i="86"/>
  <c r="BH1755" i="82" s="1"/>
  <c r="S399" i="86"/>
  <c r="BG1755" i="82" s="1"/>
  <c r="R399" i="86"/>
  <c r="BF1755" i="82" s="1"/>
  <c r="Q399" i="86"/>
  <c r="BE1755" i="82" s="1"/>
  <c r="O399" i="86"/>
  <c r="BC1755" i="82" s="1"/>
  <c r="T398" i="86"/>
  <c r="BH1754" i="82" s="1"/>
  <c r="S398" i="86"/>
  <c r="BG1754" i="82" s="1"/>
  <c r="R398" i="86"/>
  <c r="BF1754" i="82" s="1"/>
  <c r="Q398" i="86"/>
  <c r="BE1754" i="82" s="1"/>
  <c r="O398" i="86"/>
  <c r="BC1754" i="82" s="1"/>
  <c r="T397" i="86"/>
  <c r="BH1753" i="82" s="1"/>
  <c r="S397" i="86"/>
  <c r="BG1753" i="82" s="1"/>
  <c r="R397" i="86"/>
  <c r="BF1753" i="82" s="1"/>
  <c r="Q397" i="86"/>
  <c r="BE1753" i="82" s="1"/>
  <c r="O397" i="86"/>
  <c r="BC1753" i="82" s="1"/>
  <c r="T396" i="86"/>
  <c r="S396" i="86"/>
  <c r="R396" i="86"/>
  <c r="BF1752" i="82" s="1"/>
  <c r="Q396" i="86"/>
  <c r="BE1752" i="82" s="1"/>
  <c r="O396" i="86"/>
  <c r="T395" i="86"/>
  <c r="BH1751" i="82" s="1"/>
  <c r="S395" i="86"/>
  <c r="BG1751" i="82" s="1"/>
  <c r="R395" i="86"/>
  <c r="BF1751" i="82" s="1"/>
  <c r="Q395" i="86"/>
  <c r="BE1751" i="82" s="1"/>
  <c r="O395" i="86"/>
  <c r="BC1751" i="82" s="1"/>
  <c r="T394" i="86"/>
  <c r="BH1750" i="82" s="1"/>
  <c r="S394" i="86"/>
  <c r="BG1750" i="82" s="1"/>
  <c r="R394" i="86"/>
  <c r="BF1750" i="82" s="1"/>
  <c r="Q394" i="86"/>
  <c r="BE1750" i="82" s="1"/>
  <c r="O394" i="86"/>
  <c r="BC1750" i="82" s="1"/>
  <c r="T393" i="86"/>
  <c r="S393" i="86"/>
  <c r="R393" i="86"/>
  <c r="Q393" i="86"/>
  <c r="O393" i="86"/>
  <c r="T392" i="86"/>
  <c r="BH1748" i="82" s="1"/>
  <c r="S392" i="86"/>
  <c r="BG1748" i="82" s="1"/>
  <c r="R392" i="86"/>
  <c r="BF1748" i="82" s="1"/>
  <c r="Q392" i="86"/>
  <c r="BE1748" i="82" s="1"/>
  <c r="O392" i="86"/>
  <c r="BC1748" i="82" s="1"/>
  <c r="T391" i="86"/>
  <c r="BH1747" i="82" s="1"/>
  <c r="S391" i="86"/>
  <c r="BG1747" i="82" s="1"/>
  <c r="R391" i="86"/>
  <c r="BF1747" i="82" s="1"/>
  <c r="Q391" i="86"/>
  <c r="BE1747" i="82" s="1"/>
  <c r="O391" i="86"/>
  <c r="BC1747" i="82" s="1"/>
  <c r="T390" i="86"/>
  <c r="BH1746" i="82" s="1"/>
  <c r="S390" i="86"/>
  <c r="BG1746" i="82" s="1"/>
  <c r="R390" i="86"/>
  <c r="BF1746" i="82" s="1"/>
  <c r="Q390" i="86"/>
  <c r="BE1746" i="82" s="1"/>
  <c r="O390" i="86"/>
  <c r="BC1746" i="82" s="1"/>
  <c r="T389" i="86"/>
  <c r="S389" i="86"/>
  <c r="R389" i="86"/>
  <c r="BF1745" i="82" s="1"/>
  <c r="Q389" i="86"/>
  <c r="BE1745" i="82" s="1"/>
  <c r="O389" i="86"/>
  <c r="T388" i="86"/>
  <c r="BH1744" i="82" s="1"/>
  <c r="S388" i="86"/>
  <c r="BG1744" i="82" s="1"/>
  <c r="R388" i="86"/>
  <c r="BF1744" i="82" s="1"/>
  <c r="Q388" i="86"/>
  <c r="BE1744" i="82" s="1"/>
  <c r="O388" i="86"/>
  <c r="BC1744" i="82" s="1"/>
  <c r="T387" i="86"/>
  <c r="BH1743" i="82" s="1"/>
  <c r="S387" i="86"/>
  <c r="BG1743" i="82" s="1"/>
  <c r="R387" i="86"/>
  <c r="BF1743" i="82" s="1"/>
  <c r="Q387" i="86"/>
  <c r="BE1743" i="82" s="1"/>
  <c r="O387" i="86"/>
  <c r="BC1743" i="82" s="1"/>
  <c r="T386" i="86"/>
  <c r="BH1742" i="82" s="1"/>
  <c r="S386" i="86"/>
  <c r="BG1742" i="82" s="1"/>
  <c r="R386" i="86"/>
  <c r="BF1742" i="82" s="1"/>
  <c r="Q386" i="86"/>
  <c r="BE1742" i="82" s="1"/>
  <c r="O386" i="86"/>
  <c r="BC1742" i="82" s="1"/>
  <c r="T385" i="86"/>
  <c r="BH1741" i="82" s="1"/>
  <c r="S385" i="86"/>
  <c r="BG1741" i="82" s="1"/>
  <c r="R385" i="86"/>
  <c r="BF1741" i="82" s="1"/>
  <c r="Q385" i="86"/>
  <c r="BE1741" i="82" s="1"/>
  <c r="O385" i="86"/>
  <c r="BC1741" i="82" s="1"/>
  <c r="T384" i="86"/>
  <c r="BH1740" i="82" s="1"/>
  <c r="S384" i="86"/>
  <c r="BG1740" i="82" s="1"/>
  <c r="R384" i="86"/>
  <c r="BF1740" i="82" s="1"/>
  <c r="Q384" i="86"/>
  <c r="BE1740" i="82" s="1"/>
  <c r="O384" i="86"/>
  <c r="BC1740" i="82" s="1"/>
  <c r="T383" i="86"/>
  <c r="S383" i="86"/>
  <c r="R383" i="86"/>
  <c r="Q383" i="86"/>
  <c r="BE1739" i="82" s="1"/>
  <c r="O383" i="86"/>
  <c r="T382" i="86"/>
  <c r="S382" i="86"/>
  <c r="R382" i="86"/>
  <c r="Q382" i="86"/>
  <c r="BE1738" i="82" s="1"/>
  <c r="O382" i="86"/>
  <c r="T381" i="86"/>
  <c r="S381" i="86"/>
  <c r="R381" i="86"/>
  <c r="Q381" i="86"/>
  <c r="BE1737" i="82" s="1"/>
  <c r="O381" i="86"/>
  <c r="T380" i="86"/>
  <c r="S380" i="86"/>
  <c r="R380" i="86"/>
  <c r="Q380" i="86"/>
  <c r="BE1736" i="82" s="1"/>
  <c r="O380" i="86"/>
  <c r="T379" i="86"/>
  <c r="S379" i="86"/>
  <c r="R379" i="86"/>
  <c r="BF1735" i="82" s="1"/>
  <c r="Q379" i="86"/>
  <c r="BE1735" i="82" s="1"/>
  <c r="O379" i="86"/>
  <c r="T378" i="86"/>
  <c r="S378" i="86"/>
  <c r="R378" i="86"/>
  <c r="Q378" i="86"/>
  <c r="O378" i="86"/>
  <c r="BC1734" i="82" s="1"/>
  <c r="M418" i="86"/>
  <c r="BH1732" i="82" s="1"/>
  <c r="L418" i="86"/>
  <c r="BG1732" i="82" s="1"/>
  <c r="K418" i="86"/>
  <c r="BF1732" i="82" s="1"/>
  <c r="J418" i="86"/>
  <c r="BE1732" i="82" s="1"/>
  <c r="H418" i="86"/>
  <c r="BC1732" i="82" s="1"/>
  <c r="M417" i="86"/>
  <c r="BH1731" i="82" s="1"/>
  <c r="L417" i="86"/>
  <c r="BG1731" i="82" s="1"/>
  <c r="K417" i="86"/>
  <c r="BF1731" i="82" s="1"/>
  <c r="J417" i="86"/>
  <c r="BE1731" i="82" s="1"/>
  <c r="H417" i="86"/>
  <c r="BC1731" i="82" s="1"/>
  <c r="M416" i="86"/>
  <c r="BH1730" i="82" s="1"/>
  <c r="L416" i="86"/>
  <c r="BG1730" i="82" s="1"/>
  <c r="K416" i="86"/>
  <c r="BF1730" i="82" s="1"/>
  <c r="J416" i="86"/>
  <c r="BE1730" i="82" s="1"/>
  <c r="H416" i="86"/>
  <c r="BC1730" i="82" s="1"/>
  <c r="M415" i="86"/>
  <c r="BH1729" i="82" s="1"/>
  <c r="L415" i="86"/>
  <c r="BG1729" i="82" s="1"/>
  <c r="K415" i="86"/>
  <c r="BF1729" i="82" s="1"/>
  <c r="J415" i="86"/>
  <c r="BE1729" i="82" s="1"/>
  <c r="H415" i="86"/>
  <c r="BC1729" i="82" s="1"/>
  <c r="M414" i="86"/>
  <c r="BH1728" i="82" s="1"/>
  <c r="L414" i="86"/>
  <c r="BG1728" i="82" s="1"/>
  <c r="K414" i="86"/>
  <c r="BF1728" i="82" s="1"/>
  <c r="J414" i="86"/>
  <c r="BE1728" i="82" s="1"/>
  <c r="H414" i="86"/>
  <c r="BC1728" i="82" s="1"/>
  <c r="M413" i="86"/>
  <c r="BH1727" i="82" s="1"/>
  <c r="L413" i="86"/>
  <c r="BG1727" i="82" s="1"/>
  <c r="K413" i="86"/>
  <c r="BF1727" i="82" s="1"/>
  <c r="J413" i="86"/>
  <c r="BE1727" i="82" s="1"/>
  <c r="H413" i="86"/>
  <c r="BC1727" i="82" s="1"/>
  <c r="M412" i="86"/>
  <c r="BH1726" i="82" s="1"/>
  <c r="L412" i="86"/>
  <c r="BG1726" i="82" s="1"/>
  <c r="K412" i="86"/>
  <c r="BF1726" i="82" s="1"/>
  <c r="J412" i="86"/>
  <c r="BE1726" i="82" s="1"/>
  <c r="H412" i="86"/>
  <c r="BC1726" i="82" s="1"/>
  <c r="M410" i="86"/>
  <c r="BH1724" i="82" s="1"/>
  <c r="L410" i="86"/>
  <c r="BG1724" i="82" s="1"/>
  <c r="K410" i="86"/>
  <c r="BF1724" i="82" s="1"/>
  <c r="J410" i="86"/>
  <c r="BE1724" i="82" s="1"/>
  <c r="M409" i="86"/>
  <c r="BH1723" i="82" s="1"/>
  <c r="L409" i="86"/>
  <c r="BG1723" i="82" s="1"/>
  <c r="K409" i="86"/>
  <c r="BF1723" i="82" s="1"/>
  <c r="J409" i="86"/>
  <c r="BE1723" i="82" s="1"/>
  <c r="M408" i="86"/>
  <c r="BH1722" i="82" s="1"/>
  <c r="L408" i="86"/>
  <c r="BG1722" i="82" s="1"/>
  <c r="K408" i="86"/>
  <c r="BF1722" i="82" s="1"/>
  <c r="J408" i="86"/>
  <c r="BE1722" i="82" s="1"/>
  <c r="M407" i="86"/>
  <c r="BH1721" i="82" s="1"/>
  <c r="L407" i="86"/>
  <c r="BG1721" i="82" s="1"/>
  <c r="K407" i="86"/>
  <c r="BF1721" i="82" s="1"/>
  <c r="J407" i="86"/>
  <c r="BE1721" i="82" s="1"/>
  <c r="M406" i="86"/>
  <c r="BH1720" i="82" s="1"/>
  <c r="L406" i="86"/>
  <c r="BG1720" i="82" s="1"/>
  <c r="K406" i="86"/>
  <c r="BF1720" i="82" s="1"/>
  <c r="J406" i="86"/>
  <c r="BE1720" i="82" s="1"/>
  <c r="M405" i="86"/>
  <c r="BH1719" i="82" s="1"/>
  <c r="L405" i="86"/>
  <c r="BG1719" i="82" s="1"/>
  <c r="K405" i="86"/>
  <c r="BF1719" i="82" s="1"/>
  <c r="J405" i="86"/>
  <c r="BE1719" i="82" s="1"/>
  <c r="M404" i="86"/>
  <c r="BH1718" i="82" s="1"/>
  <c r="L404" i="86"/>
  <c r="BG1718" i="82" s="1"/>
  <c r="K404" i="86"/>
  <c r="BF1718" i="82" s="1"/>
  <c r="J404" i="86"/>
  <c r="BE1718" i="82" s="1"/>
  <c r="M403" i="86"/>
  <c r="BH1717" i="82" s="1"/>
  <c r="L403" i="86"/>
  <c r="BG1717" i="82" s="1"/>
  <c r="K403" i="86"/>
  <c r="BF1717" i="82" s="1"/>
  <c r="J403" i="86"/>
  <c r="BE1717" i="82" s="1"/>
  <c r="M402" i="86"/>
  <c r="BH1716" i="82" s="1"/>
  <c r="L402" i="86"/>
  <c r="BG1716" i="82" s="1"/>
  <c r="K402" i="86"/>
  <c r="BF1716" i="82" s="1"/>
  <c r="J402" i="86"/>
  <c r="BE1716" i="82" s="1"/>
  <c r="M401" i="86"/>
  <c r="BH1715" i="82" s="1"/>
  <c r="L401" i="86"/>
  <c r="BG1715" i="82" s="1"/>
  <c r="K401" i="86"/>
  <c r="BF1715" i="82" s="1"/>
  <c r="J401" i="86"/>
  <c r="BE1715" i="82" s="1"/>
  <c r="M400" i="86"/>
  <c r="BH1714" i="82" s="1"/>
  <c r="L400" i="86"/>
  <c r="BG1714" i="82" s="1"/>
  <c r="K400" i="86"/>
  <c r="BF1714" i="82" s="1"/>
  <c r="J400" i="86"/>
  <c r="BE1714" i="82" s="1"/>
  <c r="M399" i="86"/>
  <c r="BH1713" i="82" s="1"/>
  <c r="L399" i="86"/>
  <c r="BG1713" i="82" s="1"/>
  <c r="K399" i="86"/>
  <c r="BF1713" i="82" s="1"/>
  <c r="J399" i="86"/>
  <c r="BE1713" i="82" s="1"/>
  <c r="M398" i="86"/>
  <c r="BH1712" i="82" s="1"/>
  <c r="L398" i="86"/>
  <c r="BG1712" i="82" s="1"/>
  <c r="K398" i="86"/>
  <c r="BF1712" i="82" s="1"/>
  <c r="J398" i="86"/>
  <c r="BE1712" i="82" s="1"/>
  <c r="M397" i="86"/>
  <c r="BH1711" i="82" s="1"/>
  <c r="L397" i="86"/>
  <c r="BG1711" i="82" s="1"/>
  <c r="K397" i="86"/>
  <c r="BF1711" i="82" s="1"/>
  <c r="J397" i="86"/>
  <c r="BE1711" i="82" s="1"/>
  <c r="M396" i="86"/>
  <c r="L396" i="86"/>
  <c r="K396" i="86"/>
  <c r="J396" i="86"/>
  <c r="BE1710" i="82" s="1"/>
  <c r="M395" i="86"/>
  <c r="BH1709" i="82" s="1"/>
  <c r="L395" i="86"/>
  <c r="BG1709" i="82" s="1"/>
  <c r="K395" i="86"/>
  <c r="BF1709" i="82" s="1"/>
  <c r="J395" i="86"/>
  <c r="BE1709" i="82" s="1"/>
  <c r="M394" i="86"/>
  <c r="BH1708" i="82" s="1"/>
  <c r="L394" i="86"/>
  <c r="BG1708" i="82" s="1"/>
  <c r="K394" i="86"/>
  <c r="BF1708" i="82" s="1"/>
  <c r="J394" i="86"/>
  <c r="BE1708" i="82" s="1"/>
  <c r="M393" i="86"/>
  <c r="L393" i="86"/>
  <c r="K393" i="86"/>
  <c r="BF1707" i="82" s="1"/>
  <c r="J393" i="86"/>
  <c r="M392" i="86"/>
  <c r="BH1706" i="82" s="1"/>
  <c r="L392" i="86"/>
  <c r="BG1706" i="82" s="1"/>
  <c r="K392" i="86"/>
  <c r="BF1706" i="82" s="1"/>
  <c r="J392" i="86"/>
  <c r="BE1706" i="82" s="1"/>
  <c r="M391" i="86"/>
  <c r="BH1705" i="82" s="1"/>
  <c r="L391" i="86"/>
  <c r="BG1705" i="82" s="1"/>
  <c r="K391" i="86"/>
  <c r="BF1705" i="82" s="1"/>
  <c r="J391" i="86"/>
  <c r="BE1705" i="82" s="1"/>
  <c r="M390" i="86"/>
  <c r="BH1704" i="82" s="1"/>
  <c r="L390" i="86"/>
  <c r="BG1704" i="82" s="1"/>
  <c r="K390" i="86"/>
  <c r="BF1704" i="82" s="1"/>
  <c r="J390" i="86"/>
  <c r="BE1704" i="82" s="1"/>
  <c r="M389" i="86"/>
  <c r="L389" i="86"/>
  <c r="K389" i="86"/>
  <c r="J389" i="86"/>
  <c r="BE1703" i="82" s="1"/>
  <c r="M388" i="86"/>
  <c r="BH1702" i="82" s="1"/>
  <c r="L388" i="86"/>
  <c r="BG1702" i="82" s="1"/>
  <c r="K388" i="86"/>
  <c r="BF1702" i="82" s="1"/>
  <c r="J388" i="86"/>
  <c r="BE1702" i="82" s="1"/>
  <c r="M387" i="86"/>
  <c r="BH1701" i="82" s="1"/>
  <c r="L387" i="86"/>
  <c r="BG1701" i="82" s="1"/>
  <c r="K387" i="86"/>
  <c r="BF1701" i="82" s="1"/>
  <c r="J387" i="86"/>
  <c r="BE1701" i="82" s="1"/>
  <c r="M386" i="86"/>
  <c r="BH1700" i="82" s="1"/>
  <c r="L386" i="86"/>
  <c r="BG1700" i="82" s="1"/>
  <c r="K386" i="86"/>
  <c r="BF1700" i="82" s="1"/>
  <c r="J386" i="86"/>
  <c r="BE1700" i="82" s="1"/>
  <c r="M385" i="86"/>
  <c r="BH1699" i="82" s="1"/>
  <c r="L385" i="86"/>
  <c r="BG1699" i="82" s="1"/>
  <c r="K385" i="86"/>
  <c r="BF1699" i="82" s="1"/>
  <c r="J385" i="86"/>
  <c r="BE1699" i="82" s="1"/>
  <c r="M384" i="86"/>
  <c r="BH1698" i="82" s="1"/>
  <c r="L384" i="86"/>
  <c r="BG1698" i="82" s="1"/>
  <c r="K384" i="86"/>
  <c r="BF1698" i="82" s="1"/>
  <c r="J384" i="86"/>
  <c r="BE1698" i="82" s="1"/>
  <c r="M383" i="86"/>
  <c r="L383" i="86"/>
  <c r="K383" i="86"/>
  <c r="J383" i="86"/>
  <c r="BE1697" i="82" s="1"/>
  <c r="M382" i="86"/>
  <c r="L382" i="86"/>
  <c r="K382" i="86"/>
  <c r="J382" i="86"/>
  <c r="BE1696" i="82" s="1"/>
  <c r="M381" i="86"/>
  <c r="L381" i="86"/>
  <c r="K381" i="86"/>
  <c r="J381" i="86"/>
  <c r="BE1695" i="82" s="1"/>
  <c r="M380" i="86"/>
  <c r="L380" i="86"/>
  <c r="BG1694" i="82" s="1"/>
  <c r="K380" i="86"/>
  <c r="J380" i="86"/>
  <c r="BE1694" i="82" s="1"/>
  <c r="M379" i="86"/>
  <c r="BH1693" i="82" s="1"/>
  <c r="L379" i="86"/>
  <c r="K379" i="86"/>
  <c r="BF1693" i="82" s="1"/>
  <c r="J379" i="86"/>
  <c r="M378" i="86"/>
  <c r="M411" i="86" s="1"/>
  <c r="BH1725" i="82" s="1"/>
  <c r="L378" i="86"/>
  <c r="K378" i="86"/>
  <c r="K411" i="86" s="1"/>
  <c r="BF1725" i="82" s="1"/>
  <c r="J378" i="86"/>
  <c r="BE1692" i="82" s="1"/>
  <c r="H410" i="86"/>
  <c r="BC1724" i="82" s="1"/>
  <c r="H409" i="86"/>
  <c r="BC1723" i="82" s="1"/>
  <c r="H408" i="86"/>
  <c r="BC1722" i="82" s="1"/>
  <c r="H407" i="86"/>
  <c r="BC1721" i="82" s="1"/>
  <c r="H406" i="86"/>
  <c r="BC1720" i="82" s="1"/>
  <c r="H405" i="86"/>
  <c r="BC1719" i="82" s="1"/>
  <c r="H404" i="86"/>
  <c r="BC1718" i="82" s="1"/>
  <c r="H403" i="86"/>
  <c r="BC1717" i="82" s="1"/>
  <c r="H402" i="86"/>
  <c r="BC1716" i="82" s="1"/>
  <c r="H401" i="86"/>
  <c r="BC1715" i="82" s="1"/>
  <c r="H400" i="86"/>
  <c r="BC1714" i="82" s="1"/>
  <c r="H399" i="86"/>
  <c r="BC1713" i="82" s="1"/>
  <c r="H398" i="86"/>
  <c r="BC1712" i="82" s="1"/>
  <c r="H397" i="86"/>
  <c r="BC1711" i="82" s="1"/>
  <c r="H396" i="86"/>
  <c r="H395" i="86"/>
  <c r="BC1709" i="82" s="1"/>
  <c r="H394" i="86"/>
  <c r="BC1708" i="82" s="1"/>
  <c r="H393" i="86"/>
  <c r="H392" i="86"/>
  <c r="BC1706" i="82" s="1"/>
  <c r="H391" i="86"/>
  <c r="BC1705" i="82" s="1"/>
  <c r="H390" i="86"/>
  <c r="BC1704" i="82" s="1"/>
  <c r="H389" i="86"/>
  <c r="H388" i="86"/>
  <c r="BC1702" i="82" s="1"/>
  <c r="H387" i="86"/>
  <c r="BC1701" i="82" s="1"/>
  <c r="H386" i="86"/>
  <c r="BC1700" i="82" s="1"/>
  <c r="H385" i="86"/>
  <c r="BC1699" i="82" s="1"/>
  <c r="H384" i="86"/>
  <c r="BC1698" i="82" s="1"/>
  <c r="H383" i="86"/>
  <c r="H382" i="86"/>
  <c r="H381" i="86"/>
  <c r="H380" i="86"/>
  <c r="H379" i="86"/>
  <c r="H378" i="86"/>
  <c r="BC1692" i="82" s="1"/>
  <c r="AH373" i="86"/>
  <c r="BH1648" i="82" s="1"/>
  <c r="AG373" i="86"/>
  <c r="AF373" i="86"/>
  <c r="AE373" i="86"/>
  <c r="AC373" i="86"/>
  <c r="AH372" i="86"/>
  <c r="AG372" i="86"/>
  <c r="AF372" i="86"/>
  <c r="AE372" i="86"/>
  <c r="AC372" i="86"/>
  <c r="AH371" i="86"/>
  <c r="BH1646" i="82" s="1"/>
  <c r="AG371" i="86"/>
  <c r="AF371" i="86"/>
  <c r="AE371" i="86"/>
  <c r="AC371" i="86"/>
  <c r="AH370" i="86"/>
  <c r="AG370" i="86"/>
  <c r="AF370" i="86"/>
  <c r="AE370" i="86"/>
  <c r="AC370" i="86"/>
  <c r="AH369" i="86"/>
  <c r="AG369" i="86"/>
  <c r="AF369" i="86"/>
  <c r="BF1644" i="82" s="1"/>
  <c r="AE369" i="86"/>
  <c r="AC369" i="86"/>
  <c r="AH368" i="86"/>
  <c r="AG368" i="86"/>
  <c r="AF368" i="86"/>
  <c r="AE368" i="86"/>
  <c r="AC368" i="86"/>
  <c r="AH367" i="86"/>
  <c r="AG367" i="86"/>
  <c r="AF367" i="86"/>
  <c r="AE367" i="86"/>
  <c r="AC367" i="86"/>
  <c r="AH365" i="86"/>
  <c r="BH1640" i="82" s="1"/>
  <c r="AG365" i="86"/>
  <c r="BG1640" i="82" s="1"/>
  <c r="AF365" i="86"/>
  <c r="BF1640" i="82" s="1"/>
  <c r="AE365" i="86"/>
  <c r="BE1640" i="82" s="1"/>
  <c r="AC365" i="86"/>
  <c r="BC1640" i="82" s="1"/>
  <c r="AH364" i="86"/>
  <c r="BH1639" i="82" s="1"/>
  <c r="AG364" i="86"/>
  <c r="BG1639" i="82" s="1"/>
  <c r="AF364" i="86"/>
  <c r="BF1639" i="82" s="1"/>
  <c r="AE364" i="86"/>
  <c r="BE1639" i="82" s="1"/>
  <c r="AC364" i="86"/>
  <c r="BC1639" i="82" s="1"/>
  <c r="AH363" i="86"/>
  <c r="BH1638" i="82" s="1"/>
  <c r="AG363" i="86"/>
  <c r="BG1638" i="82" s="1"/>
  <c r="AF363" i="86"/>
  <c r="BF1638" i="82" s="1"/>
  <c r="AE363" i="86"/>
  <c r="BE1638" i="82" s="1"/>
  <c r="AC363" i="86"/>
  <c r="BC1638" i="82" s="1"/>
  <c r="AH362" i="86"/>
  <c r="BH1637" i="82" s="1"/>
  <c r="AG362" i="86"/>
  <c r="BG1637" i="82" s="1"/>
  <c r="AF362" i="86"/>
  <c r="BF1637" i="82" s="1"/>
  <c r="AE362" i="86"/>
  <c r="BE1637" i="82" s="1"/>
  <c r="AC362" i="86"/>
  <c r="BC1637" i="82" s="1"/>
  <c r="AH361" i="86"/>
  <c r="BH1636" i="82" s="1"/>
  <c r="AG361" i="86"/>
  <c r="BG1636" i="82" s="1"/>
  <c r="AF361" i="86"/>
  <c r="BF1636" i="82" s="1"/>
  <c r="AE361" i="86"/>
  <c r="BE1636" i="82" s="1"/>
  <c r="AC361" i="86"/>
  <c r="BC1636" i="82" s="1"/>
  <c r="AH360" i="86"/>
  <c r="BH1635" i="82" s="1"/>
  <c r="AG360" i="86"/>
  <c r="BG1635" i="82" s="1"/>
  <c r="AF360" i="86"/>
  <c r="BF1635" i="82" s="1"/>
  <c r="AE360" i="86"/>
  <c r="BE1635" i="82" s="1"/>
  <c r="AC360" i="86"/>
  <c r="BC1635" i="82" s="1"/>
  <c r="AH359" i="86"/>
  <c r="BH1634" i="82" s="1"/>
  <c r="AG359" i="86"/>
  <c r="BG1634" i="82" s="1"/>
  <c r="AF359" i="86"/>
  <c r="BF1634" i="82" s="1"/>
  <c r="AE359" i="86"/>
  <c r="BE1634" i="82" s="1"/>
  <c r="AC359" i="86"/>
  <c r="BC1634" i="82" s="1"/>
  <c r="AH358" i="86"/>
  <c r="BH1633" i="82" s="1"/>
  <c r="AG358" i="86"/>
  <c r="BG1633" i="82" s="1"/>
  <c r="AF358" i="86"/>
  <c r="BF1633" i="82" s="1"/>
  <c r="AE358" i="86"/>
  <c r="BE1633" i="82" s="1"/>
  <c r="AC358" i="86"/>
  <c r="BC1633" i="82" s="1"/>
  <c r="AH357" i="86"/>
  <c r="BH1632" i="82" s="1"/>
  <c r="AG357" i="86"/>
  <c r="BG1632" i="82" s="1"/>
  <c r="AF357" i="86"/>
  <c r="BF1632" i="82" s="1"/>
  <c r="AE357" i="86"/>
  <c r="BE1632" i="82" s="1"/>
  <c r="AC357" i="86"/>
  <c r="BC1632" i="82" s="1"/>
  <c r="AH356" i="86"/>
  <c r="BH1631" i="82" s="1"/>
  <c r="AG356" i="86"/>
  <c r="BG1631" i="82" s="1"/>
  <c r="AF356" i="86"/>
  <c r="BF1631" i="82" s="1"/>
  <c r="AE356" i="86"/>
  <c r="BE1631" i="82" s="1"/>
  <c r="AC356" i="86"/>
  <c r="BC1631" i="82" s="1"/>
  <c r="AH355" i="86"/>
  <c r="BH1630" i="82" s="1"/>
  <c r="AG355" i="86"/>
  <c r="BG1630" i="82" s="1"/>
  <c r="AF355" i="86"/>
  <c r="BF1630" i="82" s="1"/>
  <c r="AE355" i="86"/>
  <c r="BE1630" i="82" s="1"/>
  <c r="AC355" i="86"/>
  <c r="BC1630" i="82" s="1"/>
  <c r="AH354" i="86"/>
  <c r="BH1629" i="82" s="1"/>
  <c r="AG354" i="86"/>
  <c r="BG1629" i="82" s="1"/>
  <c r="AF354" i="86"/>
  <c r="BF1629" i="82" s="1"/>
  <c r="AE354" i="86"/>
  <c r="BE1629" i="82" s="1"/>
  <c r="AC354" i="86"/>
  <c r="BC1629" i="82" s="1"/>
  <c r="AH353" i="86"/>
  <c r="BH1628" i="82" s="1"/>
  <c r="AG353" i="86"/>
  <c r="BG1628" i="82" s="1"/>
  <c r="AF353" i="86"/>
  <c r="BF1628" i="82" s="1"/>
  <c r="AE353" i="86"/>
  <c r="BE1628" i="82" s="1"/>
  <c r="AC353" i="86"/>
  <c r="BC1628" i="82" s="1"/>
  <c r="AH352" i="86"/>
  <c r="BH1627" i="82" s="1"/>
  <c r="AG352" i="86"/>
  <c r="BG1627" i="82" s="1"/>
  <c r="AF352" i="86"/>
  <c r="BF1627" i="82" s="1"/>
  <c r="AE352" i="86"/>
  <c r="BE1627" i="82" s="1"/>
  <c r="AC352" i="86"/>
  <c r="BC1627" i="82" s="1"/>
  <c r="AH351" i="86"/>
  <c r="AG351" i="86"/>
  <c r="AF351" i="86"/>
  <c r="AE351" i="86"/>
  <c r="BE1626" i="82" s="1"/>
  <c r="AC351" i="86"/>
  <c r="AH350" i="86"/>
  <c r="BH1625" i="82" s="1"/>
  <c r="AG350" i="86"/>
  <c r="BG1625" i="82" s="1"/>
  <c r="AF350" i="86"/>
  <c r="BF1625" i="82" s="1"/>
  <c r="AE350" i="86"/>
  <c r="BE1625" i="82" s="1"/>
  <c r="AC350" i="86"/>
  <c r="BC1625" i="82" s="1"/>
  <c r="AH349" i="86"/>
  <c r="BH1624" i="82" s="1"/>
  <c r="AG349" i="86"/>
  <c r="BG1624" i="82" s="1"/>
  <c r="AF349" i="86"/>
  <c r="BF1624" i="82" s="1"/>
  <c r="AE349" i="86"/>
  <c r="BE1624" i="82" s="1"/>
  <c r="AC349" i="86"/>
  <c r="BC1624" i="82" s="1"/>
  <c r="AH348" i="86"/>
  <c r="AG348" i="86"/>
  <c r="AF348" i="86"/>
  <c r="AE348" i="86"/>
  <c r="BE1623" i="82" s="1"/>
  <c r="AC348" i="86"/>
  <c r="AH347" i="86"/>
  <c r="BH1622" i="82" s="1"/>
  <c r="AG347" i="86"/>
  <c r="BG1622" i="82" s="1"/>
  <c r="AF347" i="86"/>
  <c r="BF1622" i="82" s="1"/>
  <c r="AE347" i="86"/>
  <c r="BE1622" i="82" s="1"/>
  <c r="AC347" i="86"/>
  <c r="BC1622" i="82" s="1"/>
  <c r="AH346" i="86"/>
  <c r="BH1621" i="82" s="1"/>
  <c r="AG346" i="86"/>
  <c r="BG1621" i="82" s="1"/>
  <c r="AF346" i="86"/>
  <c r="BF1621" i="82" s="1"/>
  <c r="AE346" i="86"/>
  <c r="BE1621" i="82" s="1"/>
  <c r="AC346" i="86"/>
  <c r="BC1621" i="82" s="1"/>
  <c r="AH345" i="86"/>
  <c r="BH1620" i="82" s="1"/>
  <c r="AG345" i="86"/>
  <c r="BG1620" i="82" s="1"/>
  <c r="AF345" i="86"/>
  <c r="BF1620" i="82" s="1"/>
  <c r="AE345" i="86"/>
  <c r="BE1620" i="82" s="1"/>
  <c r="AC345" i="86"/>
  <c r="BC1620" i="82" s="1"/>
  <c r="AH344" i="86"/>
  <c r="AG344" i="86"/>
  <c r="BG1619" i="82" s="1"/>
  <c r="AF344" i="86"/>
  <c r="AE344" i="86"/>
  <c r="BE1619" i="82" s="1"/>
  <c r="AC344" i="86"/>
  <c r="BC1619" i="82" s="1"/>
  <c r="AH343" i="86"/>
  <c r="BH1618" i="82" s="1"/>
  <c r="AG343" i="86"/>
  <c r="BG1618" i="82" s="1"/>
  <c r="AF343" i="86"/>
  <c r="BF1618" i="82" s="1"/>
  <c r="AE343" i="86"/>
  <c r="BE1618" i="82" s="1"/>
  <c r="AC343" i="86"/>
  <c r="BC1618" i="82" s="1"/>
  <c r="AH342" i="86"/>
  <c r="BH1617" i="82" s="1"/>
  <c r="AG342" i="86"/>
  <c r="BG1617" i="82" s="1"/>
  <c r="AF342" i="86"/>
  <c r="BF1617" i="82" s="1"/>
  <c r="AE342" i="86"/>
  <c r="BE1617" i="82" s="1"/>
  <c r="AC342" i="86"/>
  <c r="BC1617" i="82" s="1"/>
  <c r="AH341" i="86"/>
  <c r="BH1616" i="82" s="1"/>
  <c r="AG341" i="86"/>
  <c r="BG1616" i="82" s="1"/>
  <c r="AF341" i="86"/>
  <c r="BF1616" i="82" s="1"/>
  <c r="AE341" i="86"/>
  <c r="BE1616" i="82" s="1"/>
  <c r="AC341" i="86"/>
  <c r="BC1616" i="82" s="1"/>
  <c r="AH340" i="86"/>
  <c r="BH1615" i="82" s="1"/>
  <c r="AG340" i="86"/>
  <c r="BG1615" i="82" s="1"/>
  <c r="AF340" i="86"/>
  <c r="BF1615" i="82" s="1"/>
  <c r="AE340" i="86"/>
  <c r="BE1615" i="82" s="1"/>
  <c r="AC340" i="86"/>
  <c r="BC1615" i="82" s="1"/>
  <c r="AH339" i="86"/>
  <c r="BH1614" i="82" s="1"/>
  <c r="AG339" i="86"/>
  <c r="BG1614" i="82" s="1"/>
  <c r="AF339" i="86"/>
  <c r="BF1614" i="82" s="1"/>
  <c r="AE339" i="86"/>
  <c r="BE1614" i="82" s="1"/>
  <c r="AC339" i="86"/>
  <c r="BC1614" i="82" s="1"/>
  <c r="AH338" i="86"/>
  <c r="AG338" i="86"/>
  <c r="AF338" i="86"/>
  <c r="AE338" i="86"/>
  <c r="BE1613" i="82" s="1"/>
  <c r="AC338" i="86"/>
  <c r="AH337" i="86"/>
  <c r="AG337" i="86"/>
  <c r="AF337" i="86"/>
  <c r="AE337" i="86"/>
  <c r="BE1612" i="82" s="1"/>
  <c r="AC337" i="86"/>
  <c r="AH336" i="86"/>
  <c r="AG336" i="86"/>
  <c r="AF336" i="86"/>
  <c r="AE336" i="86"/>
  <c r="BE1611" i="82" s="1"/>
  <c r="AC336" i="86"/>
  <c r="AH335" i="86"/>
  <c r="AG335" i="86"/>
  <c r="AF335" i="86"/>
  <c r="AE335" i="86"/>
  <c r="BE1610" i="82" s="1"/>
  <c r="AC335" i="86"/>
  <c r="AH334" i="86"/>
  <c r="BH1609" i="82" s="1"/>
  <c r="AG334" i="86"/>
  <c r="BG1609" i="82" s="1"/>
  <c r="AF334" i="86"/>
  <c r="BF1609" i="82" s="1"/>
  <c r="AE334" i="86"/>
  <c r="BE1609" i="82" s="1"/>
  <c r="AC334" i="86"/>
  <c r="AH333" i="86"/>
  <c r="AG333" i="86"/>
  <c r="AF333" i="86"/>
  <c r="AE333" i="86"/>
  <c r="BE1608" i="82" s="1"/>
  <c r="AC333" i="86"/>
  <c r="BC1608" i="82" s="1"/>
  <c r="AA373" i="86"/>
  <c r="Z373" i="86"/>
  <c r="Y373" i="86"/>
  <c r="X373" i="86"/>
  <c r="V373" i="86"/>
  <c r="AA372" i="86"/>
  <c r="Z372" i="86"/>
  <c r="Y372" i="86"/>
  <c r="X372" i="86"/>
  <c r="V372" i="86"/>
  <c r="AA371" i="86"/>
  <c r="Z371" i="86"/>
  <c r="Y371" i="86"/>
  <c r="X371" i="86"/>
  <c r="V371" i="86"/>
  <c r="AA370" i="86"/>
  <c r="Z370" i="86"/>
  <c r="Y370" i="86"/>
  <c r="X370" i="86"/>
  <c r="V370" i="86"/>
  <c r="AA369" i="86"/>
  <c r="Z369" i="86"/>
  <c r="Y369" i="86"/>
  <c r="X369" i="86"/>
  <c r="V369" i="86"/>
  <c r="AA368" i="86"/>
  <c r="Z368" i="86"/>
  <c r="Y368" i="86"/>
  <c r="X368" i="86"/>
  <c r="V368" i="86"/>
  <c r="AA367" i="86"/>
  <c r="Z367" i="86"/>
  <c r="Y367" i="86"/>
  <c r="X367" i="86"/>
  <c r="V367" i="86"/>
  <c r="AA365" i="86"/>
  <c r="BH1598" i="82" s="1"/>
  <c r="Z365" i="86"/>
  <c r="BG1598" i="82" s="1"/>
  <c r="Y365" i="86"/>
  <c r="BF1598" i="82" s="1"/>
  <c r="X365" i="86"/>
  <c r="BE1598" i="82" s="1"/>
  <c r="V365" i="86"/>
  <c r="BC1598" i="82" s="1"/>
  <c r="AA364" i="86"/>
  <c r="BH1597" i="82" s="1"/>
  <c r="Z364" i="86"/>
  <c r="BG1597" i="82" s="1"/>
  <c r="Y364" i="86"/>
  <c r="BF1597" i="82" s="1"/>
  <c r="X364" i="86"/>
  <c r="BE1597" i="82" s="1"/>
  <c r="V364" i="86"/>
  <c r="BC1597" i="82" s="1"/>
  <c r="AA363" i="86"/>
  <c r="BH1596" i="82" s="1"/>
  <c r="Z363" i="86"/>
  <c r="BG1596" i="82" s="1"/>
  <c r="Y363" i="86"/>
  <c r="BF1596" i="82" s="1"/>
  <c r="X363" i="86"/>
  <c r="BE1596" i="82" s="1"/>
  <c r="V363" i="86"/>
  <c r="BC1596" i="82" s="1"/>
  <c r="AA362" i="86"/>
  <c r="BH1595" i="82" s="1"/>
  <c r="Z362" i="86"/>
  <c r="BG1595" i="82" s="1"/>
  <c r="Y362" i="86"/>
  <c r="BF1595" i="82" s="1"/>
  <c r="X362" i="86"/>
  <c r="BE1595" i="82" s="1"/>
  <c r="V362" i="86"/>
  <c r="BC1595" i="82" s="1"/>
  <c r="AA361" i="86"/>
  <c r="BH1594" i="82" s="1"/>
  <c r="Z361" i="86"/>
  <c r="BG1594" i="82" s="1"/>
  <c r="Y361" i="86"/>
  <c r="BF1594" i="82" s="1"/>
  <c r="X361" i="86"/>
  <c r="BE1594" i="82" s="1"/>
  <c r="V361" i="86"/>
  <c r="BC1594" i="82" s="1"/>
  <c r="AA360" i="86"/>
  <c r="BH1593" i="82" s="1"/>
  <c r="Z360" i="86"/>
  <c r="BG1593" i="82" s="1"/>
  <c r="Y360" i="86"/>
  <c r="BF1593" i="82" s="1"/>
  <c r="X360" i="86"/>
  <c r="BE1593" i="82" s="1"/>
  <c r="V360" i="86"/>
  <c r="BC1593" i="82" s="1"/>
  <c r="AA359" i="86"/>
  <c r="BH1592" i="82" s="1"/>
  <c r="Z359" i="86"/>
  <c r="BG1592" i="82" s="1"/>
  <c r="Y359" i="86"/>
  <c r="BF1592" i="82" s="1"/>
  <c r="X359" i="86"/>
  <c r="BE1592" i="82" s="1"/>
  <c r="V359" i="86"/>
  <c r="BC1592" i="82" s="1"/>
  <c r="AA358" i="86"/>
  <c r="BH1591" i="82" s="1"/>
  <c r="Z358" i="86"/>
  <c r="BG1591" i="82" s="1"/>
  <c r="Y358" i="86"/>
  <c r="BF1591" i="82" s="1"/>
  <c r="X358" i="86"/>
  <c r="BE1591" i="82" s="1"/>
  <c r="V358" i="86"/>
  <c r="BC1591" i="82" s="1"/>
  <c r="AA357" i="86"/>
  <c r="BH1590" i="82" s="1"/>
  <c r="Z357" i="86"/>
  <c r="BG1590" i="82" s="1"/>
  <c r="Y357" i="86"/>
  <c r="BF1590" i="82" s="1"/>
  <c r="X357" i="86"/>
  <c r="BE1590" i="82" s="1"/>
  <c r="V357" i="86"/>
  <c r="BC1590" i="82" s="1"/>
  <c r="AA356" i="86"/>
  <c r="BH1589" i="82" s="1"/>
  <c r="Z356" i="86"/>
  <c r="BG1589" i="82" s="1"/>
  <c r="Y356" i="86"/>
  <c r="BF1589" i="82" s="1"/>
  <c r="X356" i="86"/>
  <c r="BE1589" i="82" s="1"/>
  <c r="V356" i="86"/>
  <c r="BC1589" i="82" s="1"/>
  <c r="AA355" i="86"/>
  <c r="BH1588" i="82" s="1"/>
  <c r="Z355" i="86"/>
  <c r="BG1588" i="82" s="1"/>
  <c r="Y355" i="86"/>
  <c r="BF1588" i="82" s="1"/>
  <c r="X355" i="86"/>
  <c r="BE1588" i="82" s="1"/>
  <c r="V355" i="86"/>
  <c r="BC1588" i="82" s="1"/>
  <c r="AA354" i="86"/>
  <c r="BH1587" i="82" s="1"/>
  <c r="Z354" i="86"/>
  <c r="BG1587" i="82" s="1"/>
  <c r="Y354" i="86"/>
  <c r="BF1587" i="82" s="1"/>
  <c r="X354" i="86"/>
  <c r="BE1587" i="82" s="1"/>
  <c r="V354" i="86"/>
  <c r="BC1587" i="82" s="1"/>
  <c r="AA353" i="86"/>
  <c r="BH1586" i="82" s="1"/>
  <c r="Z353" i="86"/>
  <c r="BG1586" i="82" s="1"/>
  <c r="Y353" i="86"/>
  <c r="BF1586" i="82" s="1"/>
  <c r="X353" i="86"/>
  <c r="BE1586" i="82" s="1"/>
  <c r="V353" i="86"/>
  <c r="BC1586" i="82" s="1"/>
  <c r="AA352" i="86"/>
  <c r="BH1585" i="82" s="1"/>
  <c r="Z352" i="86"/>
  <c r="BG1585" i="82" s="1"/>
  <c r="Y352" i="86"/>
  <c r="BF1585" i="82" s="1"/>
  <c r="X352" i="86"/>
  <c r="BE1585" i="82" s="1"/>
  <c r="V352" i="86"/>
  <c r="BC1585" i="82" s="1"/>
  <c r="AA351" i="86"/>
  <c r="Z351" i="86"/>
  <c r="Y351" i="86"/>
  <c r="X351" i="86"/>
  <c r="BE1584" i="82" s="1"/>
  <c r="V351" i="86"/>
  <c r="AA350" i="86"/>
  <c r="BH1583" i="82" s="1"/>
  <c r="Z350" i="86"/>
  <c r="BG1583" i="82" s="1"/>
  <c r="Y350" i="86"/>
  <c r="BF1583" i="82" s="1"/>
  <c r="X350" i="86"/>
  <c r="BE1583" i="82" s="1"/>
  <c r="V350" i="86"/>
  <c r="BC1583" i="82" s="1"/>
  <c r="AA349" i="86"/>
  <c r="BH1582" i="82" s="1"/>
  <c r="Z349" i="86"/>
  <c r="BG1582" i="82" s="1"/>
  <c r="Y349" i="86"/>
  <c r="BF1582" i="82" s="1"/>
  <c r="X349" i="86"/>
  <c r="BE1582" i="82" s="1"/>
  <c r="V349" i="86"/>
  <c r="BC1582" i="82" s="1"/>
  <c r="AA348" i="86"/>
  <c r="Z348" i="86"/>
  <c r="Y348" i="86"/>
  <c r="X348" i="86"/>
  <c r="V348" i="86"/>
  <c r="BC1581" i="82" s="1"/>
  <c r="AA347" i="86"/>
  <c r="BH1580" i="82" s="1"/>
  <c r="Z347" i="86"/>
  <c r="BG1580" i="82" s="1"/>
  <c r="Y347" i="86"/>
  <c r="BF1580" i="82" s="1"/>
  <c r="X347" i="86"/>
  <c r="BE1580" i="82" s="1"/>
  <c r="V347" i="86"/>
  <c r="BC1580" i="82" s="1"/>
  <c r="AA346" i="86"/>
  <c r="BH1579" i="82" s="1"/>
  <c r="Z346" i="86"/>
  <c r="BG1579" i="82" s="1"/>
  <c r="Y346" i="86"/>
  <c r="BF1579" i="82" s="1"/>
  <c r="X346" i="86"/>
  <c r="BE1579" i="82" s="1"/>
  <c r="V346" i="86"/>
  <c r="BC1579" i="82" s="1"/>
  <c r="AA345" i="86"/>
  <c r="BH1578" i="82" s="1"/>
  <c r="Z345" i="86"/>
  <c r="BG1578" i="82" s="1"/>
  <c r="Y345" i="86"/>
  <c r="BF1578" i="82" s="1"/>
  <c r="X345" i="86"/>
  <c r="BE1578" i="82" s="1"/>
  <c r="V345" i="86"/>
  <c r="BC1578" i="82" s="1"/>
  <c r="AA344" i="86"/>
  <c r="Z344" i="86"/>
  <c r="Y344" i="86"/>
  <c r="BF1577" i="82" s="1"/>
  <c r="X344" i="86"/>
  <c r="BE1577" i="82" s="1"/>
  <c r="V344" i="86"/>
  <c r="AA343" i="86"/>
  <c r="BH1576" i="82" s="1"/>
  <c r="Z343" i="86"/>
  <c r="BG1576" i="82" s="1"/>
  <c r="Y343" i="86"/>
  <c r="BF1576" i="82" s="1"/>
  <c r="X343" i="86"/>
  <c r="BE1576" i="82" s="1"/>
  <c r="V343" i="86"/>
  <c r="BC1576" i="82" s="1"/>
  <c r="AA342" i="86"/>
  <c r="BH1575" i="82" s="1"/>
  <c r="Z342" i="86"/>
  <c r="BG1575" i="82" s="1"/>
  <c r="Y342" i="86"/>
  <c r="BF1575" i="82" s="1"/>
  <c r="X342" i="86"/>
  <c r="BE1575" i="82" s="1"/>
  <c r="V342" i="86"/>
  <c r="BC1575" i="82" s="1"/>
  <c r="AA341" i="86"/>
  <c r="BH1574" i="82" s="1"/>
  <c r="Z341" i="86"/>
  <c r="BG1574" i="82" s="1"/>
  <c r="Y341" i="86"/>
  <c r="BF1574" i="82" s="1"/>
  <c r="X341" i="86"/>
  <c r="BE1574" i="82" s="1"/>
  <c r="V341" i="86"/>
  <c r="BC1574" i="82" s="1"/>
  <c r="AA340" i="86"/>
  <c r="BH1573" i="82" s="1"/>
  <c r="Z340" i="86"/>
  <c r="BG1573" i="82" s="1"/>
  <c r="Y340" i="86"/>
  <c r="BF1573" i="82" s="1"/>
  <c r="X340" i="86"/>
  <c r="BE1573" i="82" s="1"/>
  <c r="V340" i="86"/>
  <c r="BC1573" i="82" s="1"/>
  <c r="AA339" i="86"/>
  <c r="BH1572" i="82" s="1"/>
  <c r="Z339" i="86"/>
  <c r="BG1572" i="82" s="1"/>
  <c r="Y339" i="86"/>
  <c r="BF1572" i="82" s="1"/>
  <c r="X339" i="86"/>
  <c r="BE1572" i="82" s="1"/>
  <c r="V339" i="86"/>
  <c r="BC1572" i="82" s="1"/>
  <c r="AA338" i="86"/>
  <c r="Z338" i="86"/>
  <c r="Y338" i="86"/>
  <c r="X338" i="86"/>
  <c r="BE1571" i="82" s="1"/>
  <c r="V338" i="86"/>
  <c r="AA337" i="86"/>
  <c r="Z337" i="86"/>
  <c r="Y337" i="86"/>
  <c r="X337" i="86"/>
  <c r="BE1570" i="82" s="1"/>
  <c r="V337" i="86"/>
  <c r="BC1570" i="82" s="1"/>
  <c r="AA336" i="86"/>
  <c r="Z336" i="86"/>
  <c r="Y336" i="86"/>
  <c r="BF1569" i="82" s="1"/>
  <c r="X336" i="86"/>
  <c r="BE1569" i="82" s="1"/>
  <c r="V336" i="86"/>
  <c r="AA335" i="86"/>
  <c r="Z335" i="86"/>
  <c r="Y335" i="86"/>
  <c r="X335" i="86"/>
  <c r="BE1568" i="82" s="1"/>
  <c r="V335" i="86"/>
  <c r="AA334" i="86"/>
  <c r="BH1567" i="82" s="1"/>
  <c r="Z334" i="86"/>
  <c r="BG1567" i="82" s="1"/>
  <c r="Y334" i="86"/>
  <c r="BF1567" i="82" s="1"/>
  <c r="X334" i="86"/>
  <c r="BE1567" i="82" s="1"/>
  <c r="V334" i="86"/>
  <c r="AA333" i="86"/>
  <c r="Z333" i="86"/>
  <c r="BG1566" i="82" s="1"/>
  <c r="Y333" i="86"/>
  <c r="X333" i="86"/>
  <c r="BE1566" i="82" s="1"/>
  <c r="V333" i="86"/>
  <c r="BC1566" i="82" s="1"/>
  <c r="T373" i="86"/>
  <c r="S373" i="86"/>
  <c r="R373" i="86"/>
  <c r="Q373" i="86"/>
  <c r="O373" i="86"/>
  <c r="T372" i="86"/>
  <c r="S372" i="86"/>
  <c r="R372" i="86"/>
  <c r="Q372" i="86"/>
  <c r="O372" i="86"/>
  <c r="T371" i="86"/>
  <c r="S371" i="86"/>
  <c r="R371" i="86"/>
  <c r="Q371" i="86"/>
  <c r="O371" i="86"/>
  <c r="T370" i="86"/>
  <c r="S370" i="86"/>
  <c r="R370" i="86"/>
  <c r="Q370" i="86"/>
  <c r="O370" i="86"/>
  <c r="T369" i="86"/>
  <c r="S369" i="86"/>
  <c r="R369" i="86"/>
  <c r="BF1560" i="82" s="1"/>
  <c r="Q369" i="86"/>
  <c r="O369" i="86"/>
  <c r="T368" i="86"/>
  <c r="S368" i="86"/>
  <c r="R368" i="86"/>
  <c r="Q368" i="86"/>
  <c r="BE1559" i="82" s="1"/>
  <c r="O368" i="86"/>
  <c r="T367" i="86"/>
  <c r="S367" i="86"/>
  <c r="R367" i="86"/>
  <c r="Q367" i="86"/>
  <c r="O367" i="86"/>
  <c r="BC1558" i="82" s="1"/>
  <c r="T365" i="86"/>
  <c r="BH1556" i="82" s="1"/>
  <c r="S365" i="86"/>
  <c r="BG1556" i="82" s="1"/>
  <c r="R365" i="86"/>
  <c r="BF1556" i="82" s="1"/>
  <c r="Q365" i="86"/>
  <c r="BE1556" i="82" s="1"/>
  <c r="O365" i="86"/>
  <c r="BC1556" i="82" s="1"/>
  <c r="T364" i="86"/>
  <c r="BH1555" i="82" s="1"/>
  <c r="S364" i="86"/>
  <c r="BG1555" i="82" s="1"/>
  <c r="R364" i="86"/>
  <c r="BF1555" i="82" s="1"/>
  <c r="Q364" i="86"/>
  <c r="BE1555" i="82" s="1"/>
  <c r="O364" i="86"/>
  <c r="BC1555" i="82" s="1"/>
  <c r="T363" i="86"/>
  <c r="BH1554" i="82" s="1"/>
  <c r="S363" i="86"/>
  <c r="BG1554" i="82" s="1"/>
  <c r="R363" i="86"/>
  <c r="BF1554" i="82" s="1"/>
  <c r="Q363" i="86"/>
  <c r="BE1554" i="82" s="1"/>
  <c r="O363" i="86"/>
  <c r="BC1554" i="82" s="1"/>
  <c r="T362" i="86"/>
  <c r="BH1553" i="82" s="1"/>
  <c r="S362" i="86"/>
  <c r="BG1553" i="82" s="1"/>
  <c r="R362" i="86"/>
  <c r="BF1553" i="82" s="1"/>
  <c r="Q362" i="86"/>
  <c r="BE1553" i="82" s="1"/>
  <c r="O362" i="86"/>
  <c r="BC1553" i="82" s="1"/>
  <c r="T361" i="86"/>
  <c r="BH1552" i="82" s="1"/>
  <c r="S361" i="86"/>
  <c r="BG1552" i="82" s="1"/>
  <c r="R361" i="86"/>
  <c r="BF1552" i="82" s="1"/>
  <c r="Q361" i="86"/>
  <c r="BE1552" i="82" s="1"/>
  <c r="O361" i="86"/>
  <c r="BC1552" i="82" s="1"/>
  <c r="T360" i="86"/>
  <c r="BH1551" i="82" s="1"/>
  <c r="S360" i="86"/>
  <c r="BG1551" i="82" s="1"/>
  <c r="R360" i="86"/>
  <c r="BF1551" i="82" s="1"/>
  <c r="Q360" i="86"/>
  <c r="BE1551" i="82" s="1"/>
  <c r="O360" i="86"/>
  <c r="BC1551" i="82" s="1"/>
  <c r="T359" i="86"/>
  <c r="BH1550" i="82" s="1"/>
  <c r="S359" i="86"/>
  <c r="BG1550" i="82" s="1"/>
  <c r="R359" i="86"/>
  <c r="BF1550" i="82" s="1"/>
  <c r="Q359" i="86"/>
  <c r="BE1550" i="82" s="1"/>
  <c r="O359" i="86"/>
  <c r="BC1550" i="82" s="1"/>
  <c r="T358" i="86"/>
  <c r="BH1549" i="82" s="1"/>
  <c r="S358" i="86"/>
  <c r="BG1549" i="82" s="1"/>
  <c r="R358" i="86"/>
  <c r="BF1549" i="82" s="1"/>
  <c r="Q358" i="86"/>
  <c r="BE1549" i="82" s="1"/>
  <c r="O358" i="86"/>
  <c r="BC1549" i="82" s="1"/>
  <c r="T357" i="86"/>
  <c r="BH1548" i="82" s="1"/>
  <c r="S357" i="86"/>
  <c r="BG1548" i="82" s="1"/>
  <c r="R357" i="86"/>
  <c r="BF1548" i="82" s="1"/>
  <c r="Q357" i="86"/>
  <c r="BE1548" i="82" s="1"/>
  <c r="O357" i="86"/>
  <c r="BC1548" i="82" s="1"/>
  <c r="T356" i="86"/>
  <c r="BH1547" i="82" s="1"/>
  <c r="S356" i="86"/>
  <c r="BG1547" i="82" s="1"/>
  <c r="R356" i="86"/>
  <c r="BF1547" i="82" s="1"/>
  <c r="Q356" i="86"/>
  <c r="BE1547" i="82" s="1"/>
  <c r="O356" i="86"/>
  <c r="BC1547" i="82" s="1"/>
  <c r="T355" i="86"/>
  <c r="BH1546" i="82" s="1"/>
  <c r="S355" i="86"/>
  <c r="BG1546" i="82" s="1"/>
  <c r="R355" i="86"/>
  <c r="BF1546" i="82" s="1"/>
  <c r="Q355" i="86"/>
  <c r="BE1546" i="82" s="1"/>
  <c r="O355" i="86"/>
  <c r="BC1546" i="82" s="1"/>
  <c r="T354" i="86"/>
  <c r="BH1545" i="82" s="1"/>
  <c r="S354" i="86"/>
  <c r="BG1545" i="82" s="1"/>
  <c r="R354" i="86"/>
  <c r="BF1545" i="82" s="1"/>
  <c r="Q354" i="86"/>
  <c r="BE1545" i="82" s="1"/>
  <c r="O354" i="86"/>
  <c r="BC1545" i="82" s="1"/>
  <c r="T353" i="86"/>
  <c r="BH1544" i="82" s="1"/>
  <c r="S353" i="86"/>
  <c r="BG1544" i="82" s="1"/>
  <c r="R353" i="86"/>
  <c r="BF1544" i="82" s="1"/>
  <c r="Q353" i="86"/>
  <c r="BE1544" i="82" s="1"/>
  <c r="O353" i="86"/>
  <c r="BC1544" i="82" s="1"/>
  <c r="T352" i="86"/>
  <c r="BH1543" i="82" s="1"/>
  <c r="S352" i="86"/>
  <c r="BG1543" i="82" s="1"/>
  <c r="R352" i="86"/>
  <c r="BF1543" i="82" s="1"/>
  <c r="Q352" i="86"/>
  <c r="BE1543" i="82" s="1"/>
  <c r="O352" i="86"/>
  <c r="BC1543" i="82" s="1"/>
  <c r="T351" i="86"/>
  <c r="S351" i="86"/>
  <c r="R351" i="86"/>
  <c r="Q351" i="86"/>
  <c r="BE1542" i="82" s="1"/>
  <c r="O351" i="86"/>
  <c r="T350" i="86"/>
  <c r="BH1541" i="82" s="1"/>
  <c r="S350" i="86"/>
  <c r="BG1541" i="82" s="1"/>
  <c r="R350" i="86"/>
  <c r="BF1541" i="82" s="1"/>
  <c r="Q350" i="86"/>
  <c r="BE1541" i="82" s="1"/>
  <c r="O350" i="86"/>
  <c r="BC1541" i="82" s="1"/>
  <c r="T349" i="86"/>
  <c r="BH1540" i="82" s="1"/>
  <c r="S349" i="86"/>
  <c r="BG1540" i="82" s="1"/>
  <c r="R349" i="86"/>
  <c r="BF1540" i="82" s="1"/>
  <c r="Q349" i="86"/>
  <c r="BE1540" i="82" s="1"/>
  <c r="O349" i="86"/>
  <c r="BC1540" i="82" s="1"/>
  <c r="T348" i="86"/>
  <c r="S348" i="86"/>
  <c r="BG1539" i="82" s="1"/>
  <c r="R348" i="86"/>
  <c r="Q348" i="86"/>
  <c r="O348" i="86"/>
  <c r="T347" i="86"/>
  <c r="BH1538" i="82" s="1"/>
  <c r="S347" i="86"/>
  <c r="BG1538" i="82" s="1"/>
  <c r="R347" i="86"/>
  <c r="BF1538" i="82" s="1"/>
  <c r="Q347" i="86"/>
  <c r="BE1538" i="82" s="1"/>
  <c r="O347" i="86"/>
  <c r="BC1538" i="82" s="1"/>
  <c r="T346" i="86"/>
  <c r="BH1537" i="82" s="1"/>
  <c r="S346" i="86"/>
  <c r="BG1537" i="82" s="1"/>
  <c r="R346" i="86"/>
  <c r="BF1537" i="82" s="1"/>
  <c r="Q346" i="86"/>
  <c r="BE1537" i="82" s="1"/>
  <c r="O346" i="86"/>
  <c r="BC1537" i="82" s="1"/>
  <c r="T345" i="86"/>
  <c r="BH1536" i="82" s="1"/>
  <c r="S345" i="86"/>
  <c r="BG1536" i="82" s="1"/>
  <c r="R345" i="86"/>
  <c r="BF1536" i="82" s="1"/>
  <c r="Q345" i="86"/>
  <c r="BE1536" i="82" s="1"/>
  <c r="O345" i="86"/>
  <c r="BC1536" i="82" s="1"/>
  <c r="T344" i="86"/>
  <c r="S344" i="86"/>
  <c r="R344" i="86"/>
  <c r="Q344" i="86"/>
  <c r="BE1535" i="82" s="1"/>
  <c r="O344" i="86"/>
  <c r="T343" i="86"/>
  <c r="BH1534" i="82" s="1"/>
  <c r="S343" i="86"/>
  <c r="BG1534" i="82" s="1"/>
  <c r="R343" i="86"/>
  <c r="BF1534" i="82" s="1"/>
  <c r="Q343" i="86"/>
  <c r="BE1534" i="82" s="1"/>
  <c r="O343" i="86"/>
  <c r="BC1534" i="82" s="1"/>
  <c r="T342" i="86"/>
  <c r="BH1533" i="82" s="1"/>
  <c r="S342" i="86"/>
  <c r="BG1533" i="82" s="1"/>
  <c r="R342" i="86"/>
  <c r="BF1533" i="82" s="1"/>
  <c r="Q342" i="86"/>
  <c r="BE1533" i="82" s="1"/>
  <c r="O342" i="86"/>
  <c r="BC1533" i="82" s="1"/>
  <c r="T341" i="86"/>
  <c r="BH1532" i="82" s="1"/>
  <c r="S341" i="86"/>
  <c r="BG1532" i="82" s="1"/>
  <c r="R341" i="86"/>
  <c r="BF1532" i="82" s="1"/>
  <c r="Q341" i="86"/>
  <c r="BE1532" i="82" s="1"/>
  <c r="O341" i="86"/>
  <c r="BC1532" i="82" s="1"/>
  <c r="T340" i="86"/>
  <c r="BH1531" i="82" s="1"/>
  <c r="S340" i="86"/>
  <c r="BG1531" i="82" s="1"/>
  <c r="R340" i="86"/>
  <c r="BF1531" i="82" s="1"/>
  <c r="Q340" i="86"/>
  <c r="BE1531" i="82" s="1"/>
  <c r="O340" i="86"/>
  <c r="BC1531" i="82" s="1"/>
  <c r="T339" i="86"/>
  <c r="BH1530" i="82" s="1"/>
  <c r="S339" i="86"/>
  <c r="BG1530" i="82" s="1"/>
  <c r="R339" i="86"/>
  <c r="BF1530" i="82" s="1"/>
  <c r="Q339" i="86"/>
  <c r="BE1530" i="82" s="1"/>
  <c r="O339" i="86"/>
  <c r="BC1530" i="82" s="1"/>
  <c r="T338" i="86"/>
  <c r="S338" i="86"/>
  <c r="R338" i="86"/>
  <c r="Q338" i="86"/>
  <c r="BE1529" i="82" s="1"/>
  <c r="O338" i="86"/>
  <c r="T337" i="86"/>
  <c r="S337" i="86"/>
  <c r="BG1528" i="82" s="1"/>
  <c r="R337" i="86"/>
  <c r="Q337" i="86"/>
  <c r="BE1528" i="82" s="1"/>
  <c r="O337" i="86"/>
  <c r="T336" i="86"/>
  <c r="S336" i="86"/>
  <c r="R336" i="86"/>
  <c r="Q336" i="86"/>
  <c r="BE1527" i="82" s="1"/>
  <c r="O336" i="86"/>
  <c r="T335" i="86"/>
  <c r="BH1526" i="82" s="1"/>
  <c r="S335" i="86"/>
  <c r="R335" i="86"/>
  <c r="BF1526" i="82" s="1"/>
  <c r="Q335" i="86"/>
  <c r="BE1526" i="82" s="1"/>
  <c r="O335" i="86"/>
  <c r="BC1526" i="82" s="1"/>
  <c r="T334" i="86"/>
  <c r="BH1525" i="82" s="1"/>
  <c r="S334" i="86"/>
  <c r="BG1525" i="82" s="1"/>
  <c r="R334" i="86"/>
  <c r="BF1525" i="82" s="1"/>
  <c r="Q334" i="86"/>
  <c r="BE1525" i="82" s="1"/>
  <c r="O334" i="86"/>
  <c r="T333" i="86"/>
  <c r="S333" i="86"/>
  <c r="R333" i="86"/>
  <c r="Q333" i="86"/>
  <c r="BE1524" i="82" s="1"/>
  <c r="O333" i="86"/>
  <c r="BC1524" i="82" s="1"/>
  <c r="M373" i="86"/>
  <c r="L373" i="86"/>
  <c r="K373" i="86"/>
  <c r="J373" i="86"/>
  <c r="H373" i="86"/>
  <c r="BC1522" i="82" s="1"/>
  <c r="M372" i="86"/>
  <c r="L372" i="86"/>
  <c r="K372" i="86"/>
  <c r="J372" i="86"/>
  <c r="H372" i="86"/>
  <c r="M371" i="86"/>
  <c r="L371" i="86"/>
  <c r="K371" i="86"/>
  <c r="J371" i="86"/>
  <c r="H371" i="86"/>
  <c r="BC1520" i="82" s="1"/>
  <c r="M370" i="86"/>
  <c r="L370" i="86"/>
  <c r="K370" i="86"/>
  <c r="J370" i="86"/>
  <c r="H370" i="86"/>
  <c r="M369" i="86"/>
  <c r="L369" i="86"/>
  <c r="K369" i="86"/>
  <c r="J369" i="86"/>
  <c r="H369" i="86"/>
  <c r="BC1518" i="82" s="1"/>
  <c r="M368" i="86"/>
  <c r="BH1517" i="82" s="1"/>
  <c r="L368" i="86"/>
  <c r="K368" i="86"/>
  <c r="J368" i="86"/>
  <c r="H368" i="86"/>
  <c r="M367" i="86"/>
  <c r="L367" i="86"/>
  <c r="K367" i="86"/>
  <c r="J367" i="86"/>
  <c r="H367" i="86"/>
  <c r="BC1516" i="82" s="1"/>
  <c r="M365" i="86"/>
  <c r="BH1514" i="82" s="1"/>
  <c r="L365" i="86"/>
  <c r="BG1514" i="82" s="1"/>
  <c r="K365" i="86"/>
  <c r="BF1514" i="82" s="1"/>
  <c r="J365" i="86"/>
  <c r="BE1514" i="82" s="1"/>
  <c r="M364" i="86"/>
  <c r="BH1513" i="82" s="1"/>
  <c r="L364" i="86"/>
  <c r="BG1513" i="82" s="1"/>
  <c r="K364" i="86"/>
  <c r="BF1513" i="82" s="1"/>
  <c r="J364" i="86"/>
  <c r="BE1513" i="82" s="1"/>
  <c r="M363" i="86"/>
  <c r="BH1512" i="82" s="1"/>
  <c r="L363" i="86"/>
  <c r="BG1512" i="82" s="1"/>
  <c r="K363" i="86"/>
  <c r="BF1512" i="82" s="1"/>
  <c r="J363" i="86"/>
  <c r="BE1512" i="82" s="1"/>
  <c r="M362" i="86"/>
  <c r="BH1511" i="82" s="1"/>
  <c r="L362" i="86"/>
  <c r="BG1511" i="82" s="1"/>
  <c r="K362" i="86"/>
  <c r="BF1511" i="82" s="1"/>
  <c r="J362" i="86"/>
  <c r="BE1511" i="82" s="1"/>
  <c r="M361" i="86"/>
  <c r="BH1510" i="82" s="1"/>
  <c r="L361" i="86"/>
  <c r="BG1510" i="82" s="1"/>
  <c r="K361" i="86"/>
  <c r="BF1510" i="82" s="1"/>
  <c r="J361" i="86"/>
  <c r="BE1510" i="82" s="1"/>
  <c r="M360" i="86"/>
  <c r="BH1509" i="82" s="1"/>
  <c r="L360" i="86"/>
  <c r="BG1509" i="82" s="1"/>
  <c r="K360" i="86"/>
  <c r="BF1509" i="82" s="1"/>
  <c r="J360" i="86"/>
  <c r="BE1509" i="82" s="1"/>
  <c r="M359" i="86"/>
  <c r="BH1508" i="82" s="1"/>
  <c r="L359" i="86"/>
  <c r="BG1508" i="82" s="1"/>
  <c r="K359" i="86"/>
  <c r="BF1508" i="82" s="1"/>
  <c r="J359" i="86"/>
  <c r="BE1508" i="82" s="1"/>
  <c r="M358" i="86"/>
  <c r="BH1507" i="82" s="1"/>
  <c r="L358" i="86"/>
  <c r="BG1507" i="82" s="1"/>
  <c r="K358" i="86"/>
  <c r="BF1507" i="82" s="1"/>
  <c r="J358" i="86"/>
  <c r="BE1507" i="82" s="1"/>
  <c r="M357" i="86"/>
  <c r="BH1506" i="82" s="1"/>
  <c r="L357" i="86"/>
  <c r="BG1506" i="82" s="1"/>
  <c r="K357" i="86"/>
  <c r="BF1506" i="82" s="1"/>
  <c r="J357" i="86"/>
  <c r="BE1506" i="82" s="1"/>
  <c r="M356" i="86"/>
  <c r="BH1505" i="82" s="1"/>
  <c r="L356" i="86"/>
  <c r="BG1505" i="82" s="1"/>
  <c r="K356" i="86"/>
  <c r="BF1505" i="82" s="1"/>
  <c r="J356" i="86"/>
  <c r="BE1505" i="82" s="1"/>
  <c r="M355" i="86"/>
  <c r="BH1504" i="82" s="1"/>
  <c r="L355" i="86"/>
  <c r="BG1504" i="82" s="1"/>
  <c r="K355" i="86"/>
  <c r="BF1504" i="82" s="1"/>
  <c r="J355" i="86"/>
  <c r="BE1504" i="82" s="1"/>
  <c r="M354" i="86"/>
  <c r="BH1503" i="82" s="1"/>
  <c r="L354" i="86"/>
  <c r="BG1503" i="82" s="1"/>
  <c r="K354" i="86"/>
  <c r="BF1503" i="82" s="1"/>
  <c r="J354" i="86"/>
  <c r="BE1503" i="82" s="1"/>
  <c r="M353" i="86"/>
  <c r="BH1502" i="82" s="1"/>
  <c r="L353" i="86"/>
  <c r="BG1502" i="82" s="1"/>
  <c r="K353" i="86"/>
  <c r="BF1502" i="82" s="1"/>
  <c r="J353" i="86"/>
  <c r="BE1502" i="82" s="1"/>
  <c r="M352" i="86"/>
  <c r="BH1501" i="82" s="1"/>
  <c r="L352" i="86"/>
  <c r="BG1501" i="82" s="1"/>
  <c r="K352" i="86"/>
  <c r="BF1501" i="82" s="1"/>
  <c r="J352" i="86"/>
  <c r="BE1501" i="82" s="1"/>
  <c r="M351" i="86"/>
  <c r="BH1500" i="82" s="1"/>
  <c r="L351" i="86"/>
  <c r="K351" i="86"/>
  <c r="J351" i="86"/>
  <c r="BE1500" i="82" s="1"/>
  <c r="M350" i="86"/>
  <c r="BH1499" i="82" s="1"/>
  <c r="L350" i="86"/>
  <c r="BG1499" i="82" s="1"/>
  <c r="K350" i="86"/>
  <c r="BF1499" i="82" s="1"/>
  <c r="J350" i="86"/>
  <c r="BE1499" i="82" s="1"/>
  <c r="M349" i="86"/>
  <c r="BH1498" i="82" s="1"/>
  <c r="L349" i="86"/>
  <c r="BG1498" i="82" s="1"/>
  <c r="K349" i="86"/>
  <c r="BF1498" i="82" s="1"/>
  <c r="J349" i="86"/>
  <c r="BE1498" i="82" s="1"/>
  <c r="M348" i="86"/>
  <c r="L348" i="86"/>
  <c r="K348" i="86"/>
  <c r="BF1497" i="82" s="1"/>
  <c r="J348" i="86"/>
  <c r="M347" i="86"/>
  <c r="BH1496" i="82" s="1"/>
  <c r="L347" i="86"/>
  <c r="BG1496" i="82" s="1"/>
  <c r="K347" i="86"/>
  <c r="BF1496" i="82" s="1"/>
  <c r="J347" i="86"/>
  <c r="BE1496" i="82" s="1"/>
  <c r="M346" i="86"/>
  <c r="BH1495" i="82" s="1"/>
  <c r="L346" i="86"/>
  <c r="BG1495" i="82" s="1"/>
  <c r="K346" i="86"/>
  <c r="BF1495" i="82" s="1"/>
  <c r="J346" i="86"/>
  <c r="BE1495" i="82" s="1"/>
  <c r="M345" i="86"/>
  <c r="BH1494" i="82" s="1"/>
  <c r="L345" i="86"/>
  <c r="BG1494" i="82" s="1"/>
  <c r="K345" i="86"/>
  <c r="BF1494" i="82" s="1"/>
  <c r="J345" i="86"/>
  <c r="BE1494" i="82" s="1"/>
  <c r="M344" i="86"/>
  <c r="L344" i="86"/>
  <c r="BG1493" i="82" s="1"/>
  <c r="K344" i="86"/>
  <c r="J344" i="86"/>
  <c r="BE1493" i="82" s="1"/>
  <c r="M343" i="86"/>
  <c r="BH1492" i="82" s="1"/>
  <c r="L343" i="86"/>
  <c r="BG1492" i="82" s="1"/>
  <c r="K343" i="86"/>
  <c r="BF1492" i="82" s="1"/>
  <c r="J343" i="86"/>
  <c r="BE1492" i="82" s="1"/>
  <c r="M342" i="86"/>
  <c r="BH1491" i="82" s="1"/>
  <c r="L342" i="86"/>
  <c r="BG1491" i="82" s="1"/>
  <c r="K342" i="86"/>
  <c r="BF1491" i="82" s="1"/>
  <c r="J342" i="86"/>
  <c r="BE1491" i="82" s="1"/>
  <c r="M341" i="86"/>
  <c r="BH1490" i="82" s="1"/>
  <c r="L341" i="86"/>
  <c r="BG1490" i="82" s="1"/>
  <c r="K341" i="86"/>
  <c r="BF1490" i="82" s="1"/>
  <c r="J341" i="86"/>
  <c r="BE1490" i="82" s="1"/>
  <c r="M340" i="86"/>
  <c r="BH1489" i="82" s="1"/>
  <c r="L340" i="86"/>
  <c r="BG1489" i="82" s="1"/>
  <c r="K340" i="86"/>
  <c r="BF1489" i="82" s="1"/>
  <c r="J340" i="86"/>
  <c r="BE1489" i="82" s="1"/>
  <c r="M339" i="86"/>
  <c r="BH1488" i="82" s="1"/>
  <c r="L339" i="86"/>
  <c r="BG1488" i="82" s="1"/>
  <c r="K339" i="86"/>
  <c r="BF1488" i="82" s="1"/>
  <c r="J339" i="86"/>
  <c r="BE1488" i="82" s="1"/>
  <c r="M338" i="86"/>
  <c r="L338" i="86"/>
  <c r="BG1487" i="82" s="1"/>
  <c r="K338" i="86"/>
  <c r="J338" i="86"/>
  <c r="BE1487" i="82" s="1"/>
  <c r="M337" i="86"/>
  <c r="BH1486" i="82" s="1"/>
  <c r="L337" i="86"/>
  <c r="K337" i="86"/>
  <c r="J337" i="86"/>
  <c r="BE1486" i="82" s="1"/>
  <c r="M336" i="86"/>
  <c r="BH1485" i="82" s="1"/>
  <c r="L336" i="86"/>
  <c r="K336" i="86"/>
  <c r="J336" i="86"/>
  <c r="BE1485" i="82" s="1"/>
  <c r="M335" i="86"/>
  <c r="L335" i="86"/>
  <c r="BG1484" i="82" s="1"/>
  <c r="K335" i="86"/>
  <c r="J335" i="86"/>
  <c r="BE1484" i="82" s="1"/>
  <c r="M334" i="86"/>
  <c r="BH1483" i="82" s="1"/>
  <c r="L334" i="86"/>
  <c r="BG1483" i="82" s="1"/>
  <c r="K334" i="86"/>
  <c r="BF1483" i="82" s="1"/>
  <c r="J334" i="86"/>
  <c r="BE1483" i="82" s="1"/>
  <c r="M333" i="86"/>
  <c r="L333" i="86"/>
  <c r="BG1482" i="82" s="1"/>
  <c r="K333" i="86"/>
  <c r="J333" i="86"/>
  <c r="BE1482" i="82" s="1"/>
  <c r="H365" i="86"/>
  <c r="BC1514" i="82" s="1"/>
  <c r="H364" i="86"/>
  <c r="BC1513" i="82" s="1"/>
  <c r="H363" i="86"/>
  <c r="BC1512" i="82" s="1"/>
  <c r="H362" i="86"/>
  <c r="BC1511" i="82" s="1"/>
  <c r="H361" i="86"/>
  <c r="BC1510" i="82" s="1"/>
  <c r="H360" i="86"/>
  <c r="BC1509" i="82" s="1"/>
  <c r="H359" i="86"/>
  <c r="BC1508" i="82" s="1"/>
  <c r="H358" i="86"/>
  <c r="BC1507" i="82" s="1"/>
  <c r="H357" i="86"/>
  <c r="BC1506" i="82" s="1"/>
  <c r="H356" i="86"/>
  <c r="BC1505" i="82" s="1"/>
  <c r="H355" i="86"/>
  <c r="BC1504" i="82" s="1"/>
  <c r="H354" i="86"/>
  <c r="BC1503" i="82" s="1"/>
  <c r="H353" i="86"/>
  <c r="BC1502" i="82" s="1"/>
  <c r="H352" i="86"/>
  <c r="BC1501" i="82" s="1"/>
  <c r="H351" i="86"/>
  <c r="H350" i="86"/>
  <c r="BC1499" i="82" s="1"/>
  <c r="H349" i="86"/>
  <c r="BC1498" i="82" s="1"/>
  <c r="H348" i="86"/>
  <c r="H347" i="86"/>
  <c r="BC1496" i="82" s="1"/>
  <c r="H346" i="86"/>
  <c r="BC1495" i="82" s="1"/>
  <c r="H345" i="86"/>
  <c r="BC1494" i="82" s="1"/>
  <c r="H344" i="86"/>
  <c r="H343" i="86"/>
  <c r="BC1492" i="82" s="1"/>
  <c r="H342" i="86"/>
  <c r="BC1491" i="82" s="1"/>
  <c r="H341" i="86"/>
  <c r="BC1490" i="82" s="1"/>
  <c r="H340" i="86"/>
  <c r="BC1489" i="82" s="1"/>
  <c r="H339" i="86"/>
  <c r="BC1488" i="82" s="1"/>
  <c r="H338" i="86"/>
  <c r="H337" i="86"/>
  <c r="H336" i="86"/>
  <c r="H335" i="86"/>
  <c r="H334" i="86"/>
  <c r="H333" i="86"/>
  <c r="AL143" i="86"/>
  <c r="BE635" i="82" s="1"/>
  <c r="G509" i="86"/>
  <c r="G508" i="86"/>
  <c r="G507" i="86"/>
  <c r="G506" i="86"/>
  <c r="G505" i="86"/>
  <c r="G504" i="86"/>
  <c r="G503" i="86"/>
  <c r="G502" i="86"/>
  <c r="G501" i="86"/>
  <c r="G464" i="86"/>
  <c r="G463" i="86"/>
  <c r="G462" i="86"/>
  <c r="G461" i="86"/>
  <c r="G460" i="86"/>
  <c r="G459" i="86"/>
  <c r="G458" i="86"/>
  <c r="G457" i="86"/>
  <c r="G456" i="86"/>
  <c r="G419" i="86"/>
  <c r="G418" i="86"/>
  <c r="G417" i="86"/>
  <c r="G416" i="86"/>
  <c r="G415" i="86"/>
  <c r="G414" i="86"/>
  <c r="G413" i="86"/>
  <c r="G412" i="86"/>
  <c r="G411" i="86"/>
  <c r="G374" i="86"/>
  <c r="G373" i="86"/>
  <c r="G372" i="86"/>
  <c r="G371" i="86"/>
  <c r="G370" i="86"/>
  <c r="G369" i="86"/>
  <c r="G368" i="86"/>
  <c r="G367" i="86"/>
  <c r="G366" i="86"/>
  <c r="G329" i="86"/>
  <c r="G328" i="86"/>
  <c r="G327" i="86"/>
  <c r="G326" i="86"/>
  <c r="G325" i="86"/>
  <c r="G324" i="86"/>
  <c r="G323" i="86"/>
  <c r="G322" i="86"/>
  <c r="AH321" i="86"/>
  <c r="AG321" i="86"/>
  <c r="AF321" i="86"/>
  <c r="AE321" i="86"/>
  <c r="AC321" i="86"/>
  <c r="AA321" i="86"/>
  <c r="Z321" i="86"/>
  <c r="Y321" i="86"/>
  <c r="X321" i="86"/>
  <c r="V321" i="86"/>
  <c r="T321" i="86"/>
  <c r="S321" i="86"/>
  <c r="R321" i="86"/>
  <c r="Q321" i="86"/>
  <c r="O321" i="86"/>
  <c r="M321" i="86"/>
  <c r="L321" i="86"/>
  <c r="K321" i="86"/>
  <c r="J321" i="86"/>
  <c r="H321" i="86"/>
  <c r="G321" i="86"/>
  <c r="G284" i="86"/>
  <c r="G283" i="86"/>
  <c r="G282" i="86"/>
  <c r="G281" i="86"/>
  <c r="G280" i="86"/>
  <c r="G279" i="86"/>
  <c r="G278" i="86"/>
  <c r="G277" i="86"/>
  <c r="AH276" i="86"/>
  <c r="AG276" i="86"/>
  <c r="AF276" i="86"/>
  <c r="AE276" i="86"/>
  <c r="AC276" i="86"/>
  <c r="AA276" i="86"/>
  <c r="Z276" i="86"/>
  <c r="Y276" i="86"/>
  <c r="X276" i="86"/>
  <c r="V276" i="86"/>
  <c r="T276" i="86"/>
  <c r="S276" i="86"/>
  <c r="R276" i="86"/>
  <c r="Q276" i="86"/>
  <c r="O276" i="86"/>
  <c r="M276" i="86"/>
  <c r="L276" i="86"/>
  <c r="K276" i="86"/>
  <c r="J276" i="86"/>
  <c r="H276" i="86"/>
  <c r="G276" i="86"/>
  <c r="G239" i="86"/>
  <c r="G238" i="86"/>
  <c r="G237" i="86"/>
  <c r="G236" i="86"/>
  <c r="G235" i="86"/>
  <c r="G234" i="86"/>
  <c r="G233" i="86"/>
  <c r="G232" i="86"/>
  <c r="AH231" i="86"/>
  <c r="AG231" i="86"/>
  <c r="AF231" i="86"/>
  <c r="AE231" i="86"/>
  <c r="AC231" i="86"/>
  <c r="AA231" i="86"/>
  <c r="Z231" i="86"/>
  <c r="Y231" i="86"/>
  <c r="X231" i="86"/>
  <c r="V231" i="86"/>
  <c r="T231" i="86"/>
  <c r="S231" i="86"/>
  <c r="R231" i="86"/>
  <c r="Q231" i="86"/>
  <c r="O231" i="86"/>
  <c r="M231" i="86"/>
  <c r="L231" i="86"/>
  <c r="K231" i="86"/>
  <c r="J231" i="86"/>
  <c r="H231" i="86"/>
  <c r="G231" i="86"/>
  <c r="G194" i="86"/>
  <c r="G193" i="86"/>
  <c r="G192" i="86"/>
  <c r="G191" i="86"/>
  <c r="G190" i="86"/>
  <c r="G189" i="86"/>
  <c r="G188" i="86"/>
  <c r="G187" i="86"/>
  <c r="AH186" i="86"/>
  <c r="AG186" i="86"/>
  <c r="AF186" i="86"/>
  <c r="AE186" i="86"/>
  <c r="AC186" i="86"/>
  <c r="AA186" i="86"/>
  <c r="Z186" i="86"/>
  <c r="Y186" i="86"/>
  <c r="X186" i="86"/>
  <c r="V186" i="86"/>
  <c r="T186" i="86"/>
  <c r="S186" i="86"/>
  <c r="R186" i="86"/>
  <c r="Q186" i="86"/>
  <c r="O186" i="86"/>
  <c r="M186" i="86"/>
  <c r="L186" i="86"/>
  <c r="K186" i="86"/>
  <c r="J186" i="86"/>
  <c r="H186" i="86"/>
  <c r="G186" i="86"/>
  <c r="G149" i="86"/>
  <c r="G148" i="86"/>
  <c r="G147" i="86"/>
  <c r="G146" i="86"/>
  <c r="G145" i="86"/>
  <c r="G144" i="86"/>
  <c r="G143" i="86"/>
  <c r="G142" i="86"/>
  <c r="AH141" i="86"/>
  <c r="AG141" i="86"/>
  <c r="AF141" i="86"/>
  <c r="AE141" i="86"/>
  <c r="AC141" i="86"/>
  <c r="AA141" i="86"/>
  <c r="Z141" i="86"/>
  <c r="Y141" i="86"/>
  <c r="X141" i="86"/>
  <c r="V141" i="86"/>
  <c r="T141" i="86"/>
  <c r="S141" i="86"/>
  <c r="R141" i="86"/>
  <c r="Q141" i="86"/>
  <c r="O141" i="86"/>
  <c r="M141" i="86"/>
  <c r="L141" i="86"/>
  <c r="K141" i="86"/>
  <c r="J141" i="86"/>
  <c r="H141" i="86"/>
  <c r="G141" i="86"/>
  <c r="AH96" i="86"/>
  <c r="BH381" i="82" s="1"/>
  <c r="AG96" i="86"/>
  <c r="BG381" i="82" s="1"/>
  <c r="AF96" i="86"/>
  <c r="BF381" i="82" s="1"/>
  <c r="AE96" i="86"/>
  <c r="BE381" i="82" s="1"/>
  <c r="AC96" i="86"/>
  <c r="BC381" i="82" s="1"/>
  <c r="AA96" i="86"/>
  <c r="BH339" i="82" s="1"/>
  <c r="Z96" i="86"/>
  <c r="BG339" i="82" s="1"/>
  <c r="Y96" i="86"/>
  <c r="BF339" i="82" s="1"/>
  <c r="X96" i="86"/>
  <c r="BE339" i="82" s="1"/>
  <c r="V96" i="86"/>
  <c r="BC339" i="82" s="1"/>
  <c r="T96" i="86"/>
  <c r="BH297" i="82" s="1"/>
  <c r="S96" i="86"/>
  <c r="BG297" i="82" s="1"/>
  <c r="R96" i="86"/>
  <c r="BF297" i="82" s="1"/>
  <c r="Q96" i="86"/>
  <c r="BE297" i="82" s="1"/>
  <c r="O96" i="86"/>
  <c r="BC297" i="82" s="1"/>
  <c r="M96" i="86"/>
  <c r="BH255" i="82" s="1"/>
  <c r="L96" i="86"/>
  <c r="BG255" i="82" s="1"/>
  <c r="K96" i="86"/>
  <c r="BF255" i="82" s="1"/>
  <c r="J96" i="86"/>
  <c r="BE255" i="82" s="1"/>
  <c r="H96" i="86"/>
  <c r="BC255" i="82" s="1"/>
  <c r="G104" i="86"/>
  <c r="G103" i="86"/>
  <c r="G102" i="86"/>
  <c r="G101" i="86"/>
  <c r="G100" i="86"/>
  <c r="G99" i="86"/>
  <c r="G98" i="86"/>
  <c r="G97" i="86"/>
  <c r="G96" i="86"/>
  <c r="G95" i="86"/>
  <c r="AJ28" i="86"/>
  <c r="BC190" i="82" s="1"/>
  <c r="AJ27" i="86"/>
  <c r="BC189" i="82" s="1"/>
  <c r="AJ26" i="86"/>
  <c r="BC188" i="82" s="1"/>
  <c r="AJ25" i="86"/>
  <c r="BC187" i="82" s="1"/>
  <c r="AJ24" i="86"/>
  <c r="BC186" i="82" s="1"/>
  <c r="AJ23" i="86"/>
  <c r="BC185" i="82" s="1"/>
  <c r="AJ22" i="86"/>
  <c r="BC184" i="82" s="1"/>
  <c r="AJ21" i="86"/>
  <c r="BC183" i="82" s="1"/>
  <c r="AJ20" i="86"/>
  <c r="BC182" i="82" s="1"/>
  <c r="AJ19" i="86"/>
  <c r="BC181" i="82" s="1"/>
  <c r="AJ18" i="86"/>
  <c r="BC180" i="82" s="1"/>
  <c r="BO54" i="89" l="1"/>
  <c r="BF2039" i="82"/>
  <c r="BG2039" i="82"/>
  <c r="BG2028" i="82"/>
  <c r="BH2039" i="82"/>
  <c r="BC2039" i="82"/>
  <c r="BC2028" i="82"/>
  <c r="BF1997" i="82"/>
  <c r="BG1997" i="82"/>
  <c r="BG1986" i="82"/>
  <c r="BH1997" i="82"/>
  <c r="BC1997" i="82"/>
  <c r="BC1986" i="82"/>
  <c r="BF1955" i="82"/>
  <c r="BG1944" i="82"/>
  <c r="BH1955" i="82"/>
  <c r="BG1955" i="82"/>
  <c r="BC1955" i="82"/>
  <c r="BC1944" i="82"/>
  <c r="BF1913" i="82"/>
  <c r="BG1902" i="82"/>
  <c r="BG1913" i="82"/>
  <c r="BH1902" i="82"/>
  <c r="BH1913" i="82"/>
  <c r="BC1913" i="82"/>
  <c r="BC1902" i="82"/>
  <c r="BO23" i="89"/>
  <c r="BO25" i="89"/>
  <c r="BO27" i="89"/>
  <c r="BO29" i="89"/>
  <c r="BO31" i="89"/>
  <c r="BO33" i="89"/>
  <c r="BO59" i="89" s="1"/>
  <c r="BO35" i="89"/>
  <c r="BO37" i="89"/>
  <c r="BO39" i="89"/>
  <c r="BO41" i="89"/>
  <c r="BO43" i="89"/>
  <c r="BO45" i="89"/>
  <c r="BO47" i="89"/>
  <c r="BO49" i="89"/>
  <c r="BO51" i="89"/>
  <c r="BO53" i="89"/>
  <c r="BN22" i="89"/>
  <c r="BN24" i="89"/>
  <c r="BN63" i="89" s="1"/>
  <c r="BN26" i="89"/>
  <c r="BN28" i="89"/>
  <c r="BN30" i="89"/>
  <c r="BN32" i="89"/>
  <c r="BN34" i="89"/>
  <c r="BN36" i="89"/>
  <c r="BN38" i="89"/>
  <c r="BN40" i="89"/>
  <c r="BN42" i="89"/>
  <c r="BN44" i="89"/>
  <c r="BN46" i="89"/>
  <c r="BN48" i="89"/>
  <c r="BN50" i="89"/>
  <c r="BN52" i="89"/>
  <c r="BN54" i="89"/>
  <c r="BO22" i="89"/>
  <c r="E30" i="89"/>
  <c r="H30" i="89" s="1"/>
  <c r="E22" i="89"/>
  <c r="J22" i="89" s="1"/>
  <c r="H456" i="86"/>
  <c r="H464" i="86" s="1"/>
  <c r="BC1943" i="82" s="1"/>
  <c r="E26" i="89"/>
  <c r="H26" i="89" s="1"/>
  <c r="H65" i="89" s="1"/>
  <c r="AJ333" i="86"/>
  <c r="BC1650" i="82" s="1"/>
  <c r="BC1482" i="82"/>
  <c r="R504" i="86"/>
  <c r="BF2190" i="82" s="1"/>
  <c r="E23" i="89"/>
  <c r="J23" i="89" s="1"/>
  <c r="E27" i="89"/>
  <c r="H27" i="89" s="1"/>
  <c r="E31" i="89"/>
  <c r="H31" i="89" s="1"/>
  <c r="H284" i="86"/>
  <c r="BC1103" i="82" s="1"/>
  <c r="BC1095" i="82"/>
  <c r="H149" i="86"/>
  <c r="BC473" i="82" s="1"/>
  <c r="BC465" i="82"/>
  <c r="H239" i="86"/>
  <c r="BC893" i="82" s="1"/>
  <c r="BC885" i="82"/>
  <c r="H329" i="86"/>
  <c r="BC1313" i="82" s="1"/>
  <c r="BC1305" i="82"/>
  <c r="E24" i="89"/>
  <c r="H24" i="89" s="1"/>
  <c r="E28" i="89"/>
  <c r="H28" i="89" s="1"/>
  <c r="E32" i="89"/>
  <c r="H32" i="89" s="1"/>
  <c r="H194" i="86"/>
  <c r="BC683" i="82" s="1"/>
  <c r="BC675" i="82"/>
  <c r="H104" i="86"/>
  <c r="BC263" i="82" s="1"/>
  <c r="E25" i="89"/>
  <c r="J25" i="89" s="1"/>
  <c r="E29" i="89"/>
  <c r="J29" i="89" s="1"/>
  <c r="L456" i="86"/>
  <c r="L464" i="86" s="1"/>
  <c r="BG1943" i="82" s="1"/>
  <c r="M104" i="86"/>
  <c r="BH263" i="82" s="1"/>
  <c r="L149" i="86"/>
  <c r="BG473" i="82" s="1"/>
  <c r="BG465" i="82"/>
  <c r="AC149" i="86"/>
  <c r="BC599" i="82" s="1"/>
  <c r="BC591" i="82"/>
  <c r="AA194" i="86"/>
  <c r="BH767" i="82" s="1"/>
  <c r="BH759" i="82"/>
  <c r="K239" i="86"/>
  <c r="BF893" i="82" s="1"/>
  <c r="BF885" i="82"/>
  <c r="AG239" i="86"/>
  <c r="BG1019" i="82" s="1"/>
  <c r="BG1011" i="82"/>
  <c r="V284" i="86"/>
  <c r="BC1187" i="82" s="1"/>
  <c r="BC1179" i="82"/>
  <c r="J329" i="86"/>
  <c r="BE1313" i="82" s="1"/>
  <c r="BE1305" i="82"/>
  <c r="AF329" i="86"/>
  <c r="BF1439" i="82" s="1"/>
  <c r="BF1431" i="82"/>
  <c r="BF1482" i="82"/>
  <c r="L504" i="86"/>
  <c r="BG2148" i="82" s="1"/>
  <c r="BG1518" i="82"/>
  <c r="L508" i="86"/>
  <c r="BG2152" i="82" s="1"/>
  <c r="BG1522" i="82"/>
  <c r="BG1535" i="82"/>
  <c r="BH1542" i="82"/>
  <c r="Q502" i="86"/>
  <c r="BE2188" i="82" s="1"/>
  <c r="BE1558" i="82"/>
  <c r="Q506" i="86"/>
  <c r="BE2192" i="82" s="1"/>
  <c r="BE1562" i="82"/>
  <c r="BG1581" i="82"/>
  <c r="X502" i="86"/>
  <c r="BE2230" i="82" s="1"/>
  <c r="BE1600" i="82"/>
  <c r="X506" i="86"/>
  <c r="BE2234" i="82" s="1"/>
  <c r="BE1604" i="82"/>
  <c r="BG1611" i="82"/>
  <c r="BH1626" i="82"/>
  <c r="AG504" i="86"/>
  <c r="BG2274" i="82" s="1"/>
  <c r="BG1644" i="82"/>
  <c r="AE506" i="86"/>
  <c r="BE2276" i="82" s="1"/>
  <c r="BE1646" i="82"/>
  <c r="AG508" i="86"/>
  <c r="BG2278" i="82" s="1"/>
  <c r="BG1648" i="82"/>
  <c r="BF1694" i="82"/>
  <c r="BF1696" i="82"/>
  <c r="R411" i="86"/>
  <c r="BF1734" i="82"/>
  <c r="BH1752" i="82"/>
  <c r="AF411" i="86"/>
  <c r="BF1818" i="82"/>
  <c r="L65" i="89"/>
  <c r="L104" i="86"/>
  <c r="BG263" i="82" s="1"/>
  <c r="R104" i="86"/>
  <c r="BF305" i="82" s="1"/>
  <c r="X104" i="86"/>
  <c r="BE347" i="82" s="1"/>
  <c r="AC104" i="86"/>
  <c r="BC389" i="82" s="1"/>
  <c r="AH104" i="86"/>
  <c r="BH389" i="82" s="1"/>
  <c r="K149" i="86"/>
  <c r="BF473" i="82" s="1"/>
  <c r="BF465" i="82"/>
  <c r="Q149" i="86"/>
  <c r="BE515" i="82" s="1"/>
  <c r="BE507" i="82"/>
  <c r="V149" i="86"/>
  <c r="BC557" i="82" s="1"/>
  <c r="BC549" i="82"/>
  <c r="AA149" i="86"/>
  <c r="BH557" i="82" s="1"/>
  <c r="BH549" i="82"/>
  <c r="AG149" i="86"/>
  <c r="BG599" i="82" s="1"/>
  <c r="BG591" i="82"/>
  <c r="J194" i="86"/>
  <c r="BE683" i="82" s="1"/>
  <c r="BE675" i="82"/>
  <c r="O194" i="86"/>
  <c r="BC725" i="82" s="1"/>
  <c r="BC717" i="82"/>
  <c r="T194" i="86"/>
  <c r="BH725" i="82" s="1"/>
  <c r="BH717" i="82"/>
  <c r="Z194" i="86"/>
  <c r="BG767" i="82" s="1"/>
  <c r="BG759" i="82"/>
  <c r="AF194" i="86"/>
  <c r="BF809" i="82" s="1"/>
  <c r="BF801" i="82"/>
  <c r="J239" i="86"/>
  <c r="BE893" i="82" s="1"/>
  <c r="BE885" i="82"/>
  <c r="O239" i="86"/>
  <c r="BC935" i="82" s="1"/>
  <c r="BC927" i="82"/>
  <c r="T239" i="86"/>
  <c r="BH935" i="82" s="1"/>
  <c r="BH927" i="82"/>
  <c r="Z239" i="86"/>
  <c r="BG977" i="82" s="1"/>
  <c r="BG969" i="82"/>
  <c r="AF239" i="86"/>
  <c r="BF1019" i="82" s="1"/>
  <c r="BF1011" i="82"/>
  <c r="J284" i="86"/>
  <c r="BE1103" i="82" s="1"/>
  <c r="BE1095" i="82"/>
  <c r="O284" i="86"/>
  <c r="BC1145" i="82" s="1"/>
  <c r="BC1137" i="82"/>
  <c r="T284" i="86"/>
  <c r="BH1145" i="82" s="1"/>
  <c r="BH1137" i="82"/>
  <c r="Z284" i="86"/>
  <c r="BG1187" i="82" s="1"/>
  <c r="BG1179" i="82"/>
  <c r="AF284" i="86"/>
  <c r="BF1229" i="82" s="1"/>
  <c r="BF1221" i="82"/>
  <c r="M329" i="86"/>
  <c r="BH1313" i="82" s="1"/>
  <c r="BH1305" i="82"/>
  <c r="S329" i="86"/>
  <c r="BG1355" i="82" s="1"/>
  <c r="BG1347" i="82"/>
  <c r="Y329" i="86"/>
  <c r="BF1397" i="82" s="1"/>
  <c r="BF1389" i="82"/>
  <c r="AE329" i="86"/>
  <c r="BE1439" i="82" s="1"/>
  <c r="BE1431" i="82"/>
  <c r="BC1483" i="82"/>
  <c r="BC1487" i="82"/>
  <c r="BE1497" i="82"/>
  <c r="M502" i="86"/>
  <c r="BH2146" i="82" s="1"/>
  <c r="BH1516" i="82"/>
  <c r="L503" i="86"/>
  <c r="BG2147" i="82" s="1"/>
  <c r="BG1517" i="82"/>
  <c r="K504" i="86"/>
  <c r="BF2148" i="82" s="1"/>
  <c r="BF1518" i="82"/>
  <c r="J505" i="86"/>
  <c r="BE2149" i="82" s="1"/>
  <c r="BE1519" i="82"/>
  <c r="M506" i="86"/>
  <c r="BH2150" i="82" s="1"/>
  <c r="BH1520" i="82"/>
  <c r="L507" i="86"/>
  <c r="BG2151" i="82" s="1"/>
  <c r="BG1521" i="82"/>
  <c r="K508" i="86"/>
  <c r="BF2152" i="82" s="1"/>
  <c r="BF1522" i="82"/>
  <c r="BC1525" i="82"/>
  <c r="BG1526" i="82"/>
  <c r="BF1527" i="82"/>
  <c r="BC1529" i="82"/>
  <c r="BH1529" i="82"/>
  <c r="BF1535" i="82"/>
  <c r="BF1539" i="82"/>
  <c r="BG1542" i="82"/>
  <c r="T502" i="86"/>
  <c r="BH2188" i="82" s="1"/>
  <c r="BH1558" i="82"/>
  <c r="S503" i="86"/>
  <c r="BG2189" i="82" s="1"/>
  <c r="BG1559" i="82"/>
  <c r="Q505" i="86"/>
  <c r="BE2191" i="82" s="1"/>
  <c r="BE1561" i="82"/>
  <c r="O506" i="86"/>
  <c r="BC2192" i="82" s="1"/>
  <c r="BC1562" i="82"/>
  <c r="T506" i="86"/>
  <c r="BH2192" i="82" s="1"/>
  <c r="BH1562" i="82"/>
  <c r="S507" i="86"/>
  <c r="BG2193" i="82" s="1"/>
  <c r="BG1563" i="82"/>
  <c r="BF1564" i="82"/>
  <c r="R508" i="86"/>
  <c r="BF2194" i="82" s="1"/>
  <c r="BC1567" i="82"/>
  <c r="BG1568" i="82"/>
  <c r="BC1571" i="82"/>
  <c r="BH1571" i="82"/>
  <c r="BF1581" i="82"/>
  <c r="BG1584" i="82"/>
  <c r="V502" i="86"/>
  <c r="BC2230" i="82" s="1"/>
  <c r="BC1600" i="82"/>
  <c r="AA502" i="86"/>
  <c r="BH2230" i="82" s="1"/>
  <c r="BH1600" i="82"/>
  <c r="Z503" i="86"/>
  <c r="BG2231" i="82" s="1"/>
  <c r="BG1601" i="82"/>
  <c r="Y504" i="86"/>
  <c r="BF2232" i="82" s="1"/>
  <c r="BF1602" i="82"/>
  <c r="X505" i="86"/>
  <c r="BE2233" i="82" s="1"/>
  <c r="BE1603" i="82"/>
  <c r="V506" i="86"/>
  <c r="BC2234" i="82" s="1"/>
  <c r="BC1604" i="82"/>
  <c r="AA506" i="86"/>
  <c r="BH2234" i="82" s="1"/>
  <c r="BH1604" i="82"/>
  <c r="Z507" i="86"/>
  <c r="BG2235" i="82" s="1"/>
  <c r="BG1605" i="82"/>
  <c r="Y508" i="86"/>
  <c r="BF2236" i="82" s="1"/>
  <c r="BF1606" i="82"/>
  <c r="BC1609" i="82"/>
  <c r="BG1610" i="82"/>
  <c r="BF1611" i="82"/>
  <c r="BC1613" i="82"/>
  <c r="BH1613" i="82"/>
  <c r="BF1619" i="82"/>
  <c r="BF1623" i="82"/>
  <c r="BG1626" i="82"/>
  <c r="AC502" i="86"/>
  <c r="BC2272" i="82" s="1"/>
  <c r="BC1642" i="82"/>
  <c r="AH502" i="86"/>
  <c r="BH2272" i="82" s="1"/>
  <c r="BH1642" i="82"/>
  <c r="AG503" i="86"/>
  <c r="BG2273" i="82" s="1"/>
  <c r="BG1643" i="82"/>
  <c r="AE505" i="86"/>
  <c r="BE2275" i="82" s="1"/>
  <c r="BE1645" i="82"/>
  <c r="AC506" i="86"/>
  <c r="BC2276" i="82" s="1"/>
  <c r="BC1646" i="82"/>
  <c r="AG507" i="86"/>
  <c r="BG2277" i="82" s="1"/>
  <c r="BG1647" i="82"/>
  <c r="AF508" i="86"/>
  <c r="BF2278" i="82" s="1"/>
  <c r="BF1648" i="82"/>
  <c r="BC1693" i="82"/>
  <c r="BC1697" i="82"/>
  <c r="J411" i="86"/>
  <c r="BE1725" i="82" s="1"/>
  <c r="BE1693" i="82"/>
  <c r="BE1707" i="82"/>
  <c r="Q411" i="86"/>
  <c r="BE1734" i="82"/>
  <c r="BC1735" i="82"/>
  <c r="T411" i="86"/>
  <c r="BH1735" i="82"/>
  <c r="BG1736" i="82"/>
  <c r="BF1737" i="82"/>
  <c r="BC1739" i="82"/>
  <c r="BH1739" i="82"/>
  <c r="BF1749" i="82"/>
  <c r="BG1752" i="82"/>
  <c r="X411" i="86"/>
  <c r="BE1776" i="82"/>
  <c r="BC1777" i="82"/>
  <c r="AA411" i="86"/>
  <c r="BH1777" i="82"/>
  <c r="BG1778" i="82"/>
  <c r="BF1779" i="82"/>
  <c r="BC1781" i="82"/>
  <c r="BH1781" i="82"/>
  <c r="BF1787" i="82"/>
  <c r="BF1791" i="82"/>
  <c r="BG1794" i="82"/>
  <c r="AE411" i="86"/>
  <c r="BE1818" i="82"/>
  <c r="BC1819" i="82"/>
  <c r="BG1820" i="82"/>
  <c r="BF1821" i="82"/>
  <c r="BC1823" i="82"/>
  <c r="BH1823" i="82"/>
  <c r="BF1829" i="82"/>
  <c r="BF1833" i="82"/>
  <c r="BG1836" i="82"/>
  <c r="BC1907" i="82"/>
  <c r="J456" i="86"/>
  <c r="BE1903" i="82"/>
  <c r="O502" i="86"/>
  <c r="BC2188" i="82" s="1"/>
  <c r="X65" i="89"/>
  <c r="Y104" i="86"/>
  <c r="BF347" i="82" s="1"/>
  <c r="X149" i="86"/>
  <c r="BE557" i="82" s="1"/>
  <c r="BE549" i="82"/>
  <c r="K194" i="86"/>
  <c r="BF683" i="82" s="1"/>
  <c r="BF675" i="82"/>
  <c r="V194" i="86"/>
  <c r="BC767" i="82" s="1"/>
  <c r="BC759" i="82"/>
  <c r="V239" i="86"/>
  <c r="BC977" i="82" s="1"/>
  <c r="BC969" i="82"/>
  <c r="K284" i="86"/>
  <c r="BF1103" i="82" s="1"/>
  <c r="BF1095" i="82"/>
  <c r="AA284" i="86"/>
  <c r="BH1187" i="82" s="1"/>
  <c r="BH1179" i="82"/>
  <c r="T329" i="86"/>
  <c r="BH1355" i="82" s="1"/>
  <c r="BH1347" i="82"/>
  <c r="BC1484" i="82"/>
  <c r="BF1484" i="82"/>
  <c r="BF1487" i="82"/>
  <c r="BC1521" i="82"/>
  <c r="H507" i="86"/>
  <c r="BC2151" i="82" s="1"/>
  <c r="O503" i="86"/>
  <c r="BC2189" i="82" s="1"/>
  <c r="BC1559" i="82"/>
  <c r="S504" i="86"/>
  <c r="BG2190" i="82" s="1"/>
  <c r="BG1560" i="82"/>
  <c r="S508" i="86"/>
  <c r="BG2194" i="82" s="1"/>
  <c r="BG1564" i="82"/>
  <c r="BC1568" i="82"/>
  <c r="BF1570" i="82"/>
  <c r="AA503" i="86"/>
  <c r="BH2231" i="82" s="1"/>
  <c r="BH1601" i="82"/>
  <c r="Y505" i="86"/>
  <c r="BF2233" i="82" s="1"/>
  <c r="BF1603" i="82"/>
  <c r="Z508" i="86"/>
  <c r="BG2236" i="82" s="1"/>
  <c r="BG1606" i="82"/>
  <c r="BC1610" i="82"/>
  <c r="BG1623" i="82"/>
  <c r="BC1626" i="82"/>
  <c r="AC503" i="86"/>
  <c r="BC2273" i="82" s="1"/>
  <c r="BC1643" i="82"/>
  <c r="AC507" i="86"/>
  <c r="BC2277" i="82" s="1"/>
  <c r="BC1647" i="82"/>
  <c r="BF1692" i="82"/>
  <c r="BC1736" i="82"/>
  <c r="BF1738" i="82"/>
  <c r="BG1749" i="82"/>
  <c r="BH1778" i="82"/>
  <c r="BF1780" i="82"/>
  <c r="BF1822" i="82"/>
  <c r="O104" i="86"/>
  <c r="BC305" i="82" s="1"/>
  <c r="Z104" i="86"/>
  <c r="BG347" i="82" s="1"/>
  <c r="M149" i="86"/>
  <c r="BH473" i="82" s="1"/>
  <c r="BH465" i="82"/>
  <c r="Y149" i="86"/>
  <c r="BF557" i="82" s="1"/>
  <c r="BF549" i="82"/>
  <c r="R194" i="86"/>
  <c r="BF725" i="82" s="1"/>
  <c r="BF717" i="82"/>
  <c r="AH194" i="86"/>
  <c r="BH809" i="82" s="1"/>
  <c r="BH801" i="82"/>
  <c r="R239" i="86"/>
  <c r="BF935" i="82" s="1"/>
  <c r="BF927" i="82"/>
  <c r="AH239" i="86"/>
  <c r="BH1019" i="82" s="1"/>
  <c r="BH1011" i="82"/>
  <c r="R284" i="86"/>
  <c r="BF1145" i="82" s="1"/>
  <c r="BF1137" i="82"/>
  <c r="AC284" i="86"/>
  <c r="BC1229" i="82" s="1"/>
  <c r="BC1221" i="82"/>
  <c r="Q329" i="86"/>
  <c r="BE1355" i="82" s="1"/>
  <c r="BE1347" i="82"/>
  <c r="AA329" i="86"/>
  <c r="BH1397" i="82" s="1"/>
  <c r="BH1389" i="82"/>
  <c r="BC1485" i="82"/>
  <c r="BG1486" i="82"/>
  <c r="BG1500" i="82"/>
  <c r="BF1516" i="82"/>
  <c r="K502" i="86"/>
  <c r="BF2146" i="82" s="1"/>
  <c r="J503" i="86"/>
  <c r="BE2147" i="82" s="1"/>
  <c r="BE1517" i="82"/>
  <c r="L505" i="86"/>
  <c r="BG2149" i="82" s="1"/>
  <c r="BG1519" i="82"/>
  <c r="J507" i="86"/>
  <c r="BE2151" i="82" s="1"/>
  <c r="BE1521" i="82"/>
  <c r="M508" i="86"/>
  <c r="BH2152" i="82" s="1"/>
  <c r="BH1522" i="82"/>
  <c r="BH1527" i="82"/>
  <c r="BF1529" i="82"/>
  <c r="BH1535" i="82"/>
  <c r="BH1539" i="82"/>
  <c r="R502" i="86"/>
  <c r="BF2188" i="82" s="1"/>
  <c r="BF1558" i="82"/>
  <c r="O504" i="86"/>
  <c r="BC2190" i="82" s="1"/>
  <c r="BC1560" i="82"/>
  <c r="T504" i="86"/>
  <c r="BH2190" i="82" s="1"/>
  <c r="BH1560" i="82"/>
  <c r="S505" i="86"/>
  <c r="BG2191" i="82" s="1"/>
  <c r="BG1561" i="82"/>
  <c r="R506" i="86"/>
  <c r="BF2192" i="82" s="1"/>
  <c r="BF1562" i="82"/>
  <c r="Q507" i="86"/>
  <c r="BE2193" i="82" s="1"/>
  <c r="BE1563" i="82"/>
  <c r="O508" i="86"/>
  <c r="BC2194" i="82" s="1"/>
  <c r="BC1564" i="82"/>
  <c r="T508" i="86"/>
  <c r="BH2194" i="82" s="1"/>
  <c r="BH1564" i="82"/>
  <c r="BC1569" i="82"/>
  <c r="BH1569" i="82"/>
  <c r="BG1570" i="82"/>
  <c r="BF1571" i="82"/>
  <c r="BC1577" i="82"/>
  <c r="BH1577" i="82"/>
  <c r="BH1581" i="82"/>
  <c r="Y502" i="86"/>
  <c r="BF2230" i="82" s="1"/>
  <c r="BF1600" i="82"/>
  <c r="X503" i="86"/>
  <c r="BE2231" i="82" s="1"/>
  <c r="BE1601" i="82"/>
  <c r="V504" i="86"/>
  <c r="BC2232" i="82" s="1"/>
  <c r="BC1602" i="82"/>
  <c r="AA504" i="86"/>
  <c r="BH2232" i="82" s="1"/>
  <c r="BH1602" i="82"/>
  <c r="Z505" i="86"/>
  <c r="BG2233" i="82" s="1"/>
  <c r="BG1603" i="82"/>
  <c r="Y506" i="86"/>
  <c r="BF2234" i="82" s="1"/>
  <c r="BF1604" i="82"/>
  <c r="X507" i="86"/>
  <c r="BE2235" i="82" s="1"/>
  <c r="BE1605" i="82"/>
  <c r="V508" i="86"/>
  <c r="BC2236" i="82" s="1"/>
  <c r="BC1606" i="82"/>
  <c r="AA508" i="86"/>
  <c r="BH2236" i="82" s="1"/>
  <c r="BH1606" i="82"/>
  <c r="BG1608" i="82"/>
  <c r="BC1611" i="82"/>
  <c r="BH1611" i="82"/>
  <c r="BG1612" i="82"/>
  <c r="BF1613" i="82"/>
  <c r="BH1619" i="82"/>
  <c r="BC1623" i="82"/>
  <c r="BH1623" i="82"/>
  <c r="AF502" i="86"/>
  <c r="BF2272" i="82" s="1"/>
  <c r="BF1642" i="82"/>
  <c r="BE1643" i="82"/>
  <c r="AE503" i="86"/>
  <c r="BE2273" i="82" s="1"/>
  <c r="AC504" i="86"/>
  <c r="BC2274" i="82" s="1"/>
  <c r="BC1644" i="82"/>
  <c r="AH504" i="86"/>
  <c r="BH2274" i="82" s="1"/>
  <c r="BH1644" i="82"/>
  <c r="BG1645" i="82"/>
  <c r="AG505" i="86"/>
  <c r="BG2275" i="82" s="1"/>
  <c r="AF506" i="86"/>
  <c r="BF2276" i="82" s="1"/>
  <c r="BF1646" i="82"/>
  <c r="AE507" i="86"/>
  <c r="BE2277" i="82" s="1"/>
  <c r="BE1647" i="82"/>
  <c r="AC508" i="86"/>
  <c r="BC2278" i="82" s="1"/>
  <c r="BC1648" i="82"/>
  <c r="BC1695" i="82"/>
  <c r="BC1703" i="82"/>
  <c r="BC1707" i="82"/>
  <c r="BG1692" i="82"/>
  <c r="L411" i="86"/>
  <c r="BG1693" i="82"/>
  <c r="BG1695" i="82"/>
  <c r="BG1696" i="82"/>
  <c r="BG1697" i="82"/>
  <c r="BG1703" i="82"/>
  <c r="BG1707" i="82"/>
  <c r="BG1710" i="82"/>
  <c r="BG1734" i="82"/>
  <c r="BC1737" i="82"/>
  <c r="BH1737" i="82"/>
  <c r="BG1738" i="82"/>
  <c r="BF1739" i="82"/>
  <c r="BC1745" i="82"/>
  <c r="BH1745" i="82"/>
  <c r="BC1749" i="82"/>
  <c r="BH1749" i="82"/>
  <c r="BG1776" i="82"/>
  <c r="BC1779" i="82"/>
  <c r="BH1779" i="82"/>
  <c r="BG1780" i="82"/>
  <c r="BF1781" i="82"/>
  <c r="BC1787" i="82"/>
  <c r="BH1787" i="82"/>
  <c r="BC1791" i="82"/>
  <c r="BH1791" i="82"/>
  <c r="BG1818" i="82"/>
  <c r="BH1821" i="82"/>
  <c r="BG1822" i="82"/>
  <c r="BF1823" i="82"/>
  <c r="BC1829" i="82"/>
  <c r="BH1829" i="82"/>
  <c r="BC1833" i="82"/>
  <c r="BH1833" i="82"/>
  <c r="BC1905" i="82"/>
  <c r="BC1917" i="82"/>
  <c r="BG1904" i="82"/>
  <c r="BG1905" i="82"/>
  <c r="BG1906" i="82"/>
  <c r="BG1907" i="82"/>
  <c r="BG1917" i="82"/>
  <c r="BG1920" i="82"/>
  <c r="BC1947" i="82"/>
  <c r="BH1947" i="82"/>
  <c r="BG1948" i="82"/>
  <c r="BF1949" i="82"/>
  <c r="BC1959" i="82"/>
  <c r="BH1959" i="82"/>
  <c r="BC1989" i="82"/>
  <c r="BH1989" i="82"/>
  <c r="BG1990" i="82"/>
  <c r="BF1991" i="82"/>
  <c r="BC2001" i="82"/>
  <c r="BH2001" i="82"/>
  <c r="BC2031" i="82"/>
  <c r="BH2031" i="82"/>
  <c r="BG2032" i="82"/>
  <c r="BF2033" i="82"/>
  <c r="BC2043" i="82"/>
  <c r="BH2043" i="82"/>
  <c r="AH506" i="86"/>
  <c r="BH2276" i="82" s="1"/>
  <c r="AQ65" i="89"/>
  <c r="S104" i="86"/>
  <c r="BG305" i="82" s="1"/>
  <c r="AE104" i="86"/>
  <c r="BE389" i="82" s="1"/>
  <c r="R149" i="86"/>
  <c r="BF515" i="82" s="1"/>
  <c r="BF507" i="82"/>
  <c r="AH149" i="86"/>
  <c r="BH599" i="82" s="1"/>
  <c r="BH591" i="82"/>
  <c r="Q194" i="86"/>
  <c r="BE725" i="82" s="1"/>
  <c r="BE717" i="82"/>
  <c r="AG194" i="86"/>
  <c r="BG809" i="82" s="1"/>
  <c r="BG801" i="82"/>
  <c r="Q239" i="86"/>
  <c r="BE935" i="82" s="1"/>
  <c r="BE927" i="82"/>
  <c r="AA239" i="86"/>
  <c r="BH977" i="82" s="1"/>
  <c r="BH969" i="82"/>
  <c r="Q284" i="86"/>
  <c r="BE1145" i="82" s="1"/>
  <c r="BE1137" i="82"/>
  <c r="AG284" i="86"/>
  <c r="BG1229" i="82" s="1"/>
  <c r="BG1221" i="82"/>
  <c r="O329" i="86"/>
  <c r="BC1355" i="82" s="1"/>
  <c r="BC1347" i="82"/>
  <c r="Z329" i="86"/>
  <c r="BG1397" i="82" s="1"/>
  <c r="BG1389" i="82"/>
  <c r="BC1500" i="82"/>
  <c r="BF1485" i="82"/>
  <c r="BF1486" i="82"/>
  <c r="BF1493" i="82"/>
  <c r="BF1500" i="82"/>
  <c r="J502" i="86"/>
  <c r="BE2146" i="82" s="1"/>
  <c r="BE1516" i="82"/>
  <c r="H503" i="86"/>
  <c r="BC2147" i="82" s="1"/>
  <c r="BC1517" i="82"/>
  <c r="K505" i="86"/>
  <c r="BF2149" i="82" s="1"/>
  <c r="BF1519" i="82"/>
  <c r="J506" i="86"/>
  <c r="BE2150" i="82" s="1"/>
  <c r="BE1520" i="82"/>
  <c r="BH1521" i="82"/>
  <c r="M507" i="86"/>
  <c r="BH2151" i="82" s="1"/>
  <c r="BF1524" i="82"/>
  <c r="BG1527" i="82"/>
  <c r="BF1528" i="82"/>
  <c r="BC1542" i="82"/>
  <c r="T503" i="86"/>
  <c r="BH2189" i="82" s="1"/>
  <c r="BH1559" i="82"/>
  <c r="R505" i="86"/>
  <c r="BF2191" i="82" s="1"/>
  <c r="BF1561" i="82"/>
  <c r="O507" i="86"/>
  <c r="BC2193" i="82" s="1"/>
  <c r="BC1563" i="82"/>
  <c r="T507" i="86"/>
  <c r="BH2193" i="82" s="1"/>
  <c r="BH1563" i="82"/>
  <c r="BF1566" i="82"/>
  <c r="BH1568" i="82"/>
  <c r="BG1569" i="82"/>
  <c r="BG1577" i="82"/>
  <c r="BC1584" i="82"/>
  <c r="BH1584" i="82"/>
  <c r="V503" i="86"/>
  <c r="BC2231" i="82" s="1"/>
  <c r="BC1601" i="82"/>
  <c r="Z504" i="86"/>
  <c r="BG2232" i="82" s="1"/>
  <c r="BG1602" i="82"/>
  <c r="V507" i="86"/>
  <c r="BC2235" i="82" s="1"/>
  <c r="BC1605" i="82"/>
  <c r="AA507" i="86"/>
  <c r="BH2235" i="82" s="1"/>
  <c r="BH1605" i="82"/>
  <c r="BF1608" i="82"/>
  <c r="BH1610" i="82"/>
  <c r="BF1612" i="82"/>
  <c r="AE502" i="86"/>
  <c r="BE2272" i="82" s="1"/>
  <c r="BE1642" i="82"/>
  <c r="AH503" i="86"/>
  <c r="BH2273" i="82" s="1"/>
  <c r="BH1643" i="82"/>
  <c r="AF505" i="86"/>
  <c r="BF2275" i="82" s="1"/>
  <c r="BF1645" i="82"/>
  <c r="AH507" i="86"/>
  <c r="BH2277" i="82" s="1"/>
  <c r="BH1647" i="82"/>
  <c r="BC1694" i="82"/>
  <c r="BC1710" i="82"/>
  <c r="BF1695" i="82"/>
  <c r="BF1697" i="82"/>
  <c r="BF1703" i="82"/>
  <c r="BF1710" i="82"/>
  <c r="BH1736" i="82"/>
  <c r="BG1737" i="82"/>
  <c r="BG1745" i="82"/>
  <c r="BC1752" i="82"/>
  <c r="Y411" i="86"/>
  <c r="BF1776" i="82"/>
  <c r="BC1778" i="82"/>
  <c r="BG1779" i="82"/>
  <c r="BG1787" i="82"/>
  <c r="BG1791" i="82"/>
  <c r="BC1794" i="82"/>
  <c r="BH1794" i="82"/>
  <c r="BC1820" i="82"/>
  <c r="BG1821" i="82"/>
  <c r="BH65" i="89"/>
  <c r="M65" i="89"/>
  <c r="AK65" i="89"/>
  <c r="AV65" i="89"/>
  <c r="J104" i="86"/>
  <c r="BE263" i="82" s="1"/>
  <c r="T104" i="86"/>
  <c r="BH305" i="82" s="1"/>
  <c r="AF104" i="86"/>
  <c r="BF389" i="82" s="1"/>
  <c r="S149" i="86"/>
  <c r="BG515" i="82" s="1"/>
  <c r="BG507" i="82"/>
  <c r="AE149" i="86"/>
  <c r="BE599" i="82" s="1"/>
  <c r="BE591" i="82"/>
  <c r="L194" i="86"/>
  <c r="BG683" i="82" s="1"/>
  <c r="BG675" i="82"/>
  <c r="X194" i="86"/>
  <c r="BE767" i="82" s="1"/>
  <c r="BE759" i="82"/>
  <c r="AC194" i="86"/>
  <c r="BC809" i="82" s="1"/>
  <c r="BC801" i="82"/>
  <c r="L239" i="86"/>
  <c r="BG893" i="82" s="1"/>
  <c r="BG885" i="82"/>
  <c r="X239" i="86"/>
  <c r="BE977" i="82" s="1"/>
  <c r="BE969" i="82"/>
  <c r="AC239" i="86"/>
  <c r="BC1019" i="82" s="1"/>
  <c r="BC1011" i="82"/>
  <c r="L284" i="86"/>
  <c r="BG1103" i="82" s="1"/>
  <c r="BG1095" i="82"/>
  <c r="X284" i="86"/>
  <c r="BE1187" i="82" s="1"/>
  <c r="BE1179" i="82"/>
  <c r="AH284" i="86"/>
  <c r="BH1229" i="82" s="1"/>
  <c r="BH1221" i="82"/>
  <c r="K329" i="86"/>
  <c r="BF1313" i="82" s="1"/>
  <c r="BF1305" i="82"/>
  <c r="V329" i="86"/>
  <c r="BC1397" i="82" s="1"/>
  <c r="BC1389" i="82"/>
  <c r="AG329" i="86"/>
  <c r="BG1439" i="82" s="1"/>
  <c r="BG1431" i="82"/>
  <c r="BC1493" i="82"/>
  <c r="BC1497" i="82"/>
  <c r="BG1485" i="82"/>
  <c r="BG1497" i="82"/>
  <c r="M504" i="86"/>
  <c r="BH2148" i="82" s="1"/>
  <c r="BH1518" i="82"/>
  <c r="K506" i="86"/>
  <c r="BF2150" i="82" s="1"/>
  <c r="BF1520" i="82"/>
  <c r="BG1524" i="82"/>
  <c r="BC1527" i="82"/>
  <c r="BC1535" i="82"/>
  <c r="BC1539" i="82"/>
  <c r="K104" i="86"/>
  <c r="BF263" i="82" s="1"/>
  <c r="Q104" i="86"/>
  <c r="BE305" i="82" s="1"/>
  <c r="V104" i="86"/>
  <c r="BC347" i="82" s="1"/>
  <c r="AA104" i="86"/>
  <c r="BH347" i="82" s="1"/>
  <c r="AG104" i="86"/>
  <c r="BG389" i="82" s="1"/>
  <c r="J149" i="86"/>
  <c r="BE473" i="82" s="1"/>
  <c r="BE465" i="82"/>
  <c r="O149" i="86"/>
  <c r="BC515" i="82" s="1"/>
  <c r="BC507" i="82"/>
  <c r="T149" i="86"/>
  <c r="BH515" i="82" s="1"/>
  <c r="BH507" i="82"/>
  <c r="Z149" i="86"/>
  <c r="BG557" i="82" s="1"/>
  <c r="BG549" i="82"/>
  <c r="AF149" i="86"/>
  <c r="BF599" i="82" s="1"/>
  <c r="BF591" i="82"/>
  <c r="M194" i="86"/>
  <c r="BH683" i="82" s="1"/>
  <c r="BH675" i="82"/>
  <c r="S194" i="86"/>
  <c r="BG725" i="82" s="1"/>
  <c r="BG717" i="82"/>
  <c r="Y194" i="86"/>
  <c r="BF767" i="82" s="1"/>
  <c r="BF759" i="82"/>
  <c r="AE194" i="86"/>
  <c r="BE809" i="82" s="1"/>
  <c r="BE801" i="82"/>
  <c r="M239" i="86"/>
  <c r="BH893" i="82" s="1"/>
  <c r="BH885" i="82"/>
  <c r="S239" i="86"/>
  <c r="BG935" i="82" s="1"/>
  <c r="BG927" i="82"/>
  <c r="Y239" i="86"/>
  <c r="BF977" i="82" s="1"/>
  <c r="BF969" i="82"/>
  <c r="AE239" i="86"/>
  <c r="BE1019" i="82" s="1"/>
  <c r="BE1011" i="82"/>
  <c r="M284" i="86"/>
  <c r="BH1103" i="82" s="1"/>
  <c r="BH1095" i="82"/>
  <c r="S284" i="86"/>
  <c r="BG1145" i="82" s="1"/>
  <c r="BG1137" i="82"/>
  <c r="Y284" i="86"/>
  <c r="BF1187" i="82" s="1"/>
  <c r="BF1179" i="82"/>
  <c r="AE284" i="86"/>
  <c r="BE1229" i="82" s="1"/>
  <c r="BE1221" i="82"/>
  <c r="L329" i="86"/>
  <c r="BG1313" i="82" s="1"/>
  <c r="BG1305" i="82"/>
  <c r="R329" i="86"/>
  <c r="BF1355" i="82" s="1"/>
  <c r="BF1347" i="82"/>
  <c r="X329" i="86"/>
  <c r="BE1397" i="82" s="1"/>
  <c r="BE1389" i="82"/>
  <c r="AC329" i="86"/>
  <c r="BC1439" i="82" s="1"/>
  <c r="BC1431" i="82"/>
  <c r="AH329" i="86"/>
  <c r="BH1439" i="82" s="1"/>
  <c r="BH1431" i="82"/>
  <c r="BC1486" i="82"/>
  <c r="BH1482" i="82"/>
  <c r="BH1484" i="82"/>
  <c r="BH1487" i="82"/>
  <c r="BH1493" i="82"/>
  <c r="BH1497" i="82"/>
  <c r="L502" i="86"/>
  <c r="BG2146" i="82" s="1"/>
  <c r="BG1516" i="82"/>
  <c r="K503" i="86"/>
  <c r="BF2147" i="82" s="1"/>
  <c r="BF1517" i="82"/>
  <c r="J504" i="86"/>
  <c r="BE1518" i="82"/>
  <c r="BC1519" i="82"/>
  <c r="H505" i="86"/>
  <c r="BC2149" i="82" s="1"/>
  <c r="M505" i="86"/>
  <c r="BH2149" i="82" s="1"/>
  <c r="BH1519" i="82"/>
  <c r="L506" i="86"/>
  <c r="BG2150" i="82" s="1"/>
  <c r="BG1520" i="82"/>
  <c r="K507" i="86"/>
  <c r="BF2151" i="82" s="1"/>
  <c r="BF1521" i="82"/>
  <c r="J508" i="86"/>
  <c r="BE2152" i="82" s="1"/>
  <c r="BE1522" i="82"/>
  <c r="BH1524" i="82"/>
  <c r="BC1528" i="82"/>
  <c r="BH1528" i="82"/>
  <c r="BG1529" i="82"/>
  <c r="BE1539" i="82"/>
  <c r="BF1542" i="82"/>
  <c r="S502" i="86"/>
  <c r="BG2188" i="82" s="1"/>
  <c r="BG1558" i="82"/>
  <c r="R503" i="86"/>
  <c r="BF2189" i="82" s="1"/>
  <c r="BF1559" i="82"/>
  <c r="Q504" i="86"/>
  <c r="BE2190" i="82" s="1"/>
  <c r="BE1560" i="82"/>
  <c r="O505" i="86"/>
  <c r="BC2191" i="82" s="1"/>
  <c r="BC1561" i="82"/>
  <c r="T505" i="86"/>
  <c r="BH2191" i="82" s="1"/>
  <c r="BH1561" i="82"/>
  <c r="S506" i="86"/>
  <c r="BG2192" i="82" s="1"/>
  <c r="BG1562" i="82"/>
  <c r="R507" i="86"/>
  <c r="BF2193" i="82" s="1"/>
  <c r="BF1563" i="82"/>
  <c r="Q508" i="86"/>
  <c r="BE2194" i="82" s="1"/>
  <c r="BE1564" i="82"/>
  <c r="BH1566" i="82"/>
  <c r="BF1568" i="82"/>
  <c r="BH1570" i="82"/>
  <c r="BG1571" i="82"/>
  <c r="BE1581" i="82"/>
  <c r="BF1584" i="82"/>
  <c r="Z502" i="86"/>
  <c r="BG2230" i="82" s="1"/>
  <c r="BG1600" i="82"/>
  <c r="Y503" i="86"/>
  <c r="BF2231" i="82" s="1"/>
  <c r="BF1601" i="82"/>
  <c r="X504" i="86"/>
  <c r="BE2232" i="82" s="1"/>
  <c r="BE1602" i="82"/>
  <c r="V505" i="86"/>
  <c r="BC2233" i="82" s="1"/>
  <c r="BC1603" i="82"/>
  <c r="AA505" i="86"/>
  <c r="BH2233" i="82" s="1"/>
  <c r="BH1603" i="82"/>
  <c r="Z506" i="86"/>
  <c r="BG2234" i="82" s="1"/>
  <c r="BG1604" i="82"/>
  <c r="Y507" i="86"/>
  <c r="BF2235" i="82" s="1"/>
  <c r="BF1605" i="82"/>
  <c r="X508" i="86"/>
  <c r="BE2236" i="82" s="1"/>
  <c r="BE1606" i="82"/>
  <c r="BH1608" i="82"/>
  <c r="BF1610" i="82"/>
  <c r="BC1612" i="82"/>
  <c r="BH1612" i="82"/>
  <c r="BG1613" i="82"/>
  <c r="BF1626" i="82"/>
  <c r="AG502" i="86"/>
  <c r="BG2272" i="82" s="1"/>
  <c r="BG1642" i="82"/>
  <c r="AF503" i="86"/>
  <c r="BF2273" i="82" s="1"/>
  <c r="BF1643" i="82"/>
  <c r="AE504" i="86"/>
  <c r="BE2274" i="82" s="1"/>
  <c r="BE1644" i="82"/>
  <c r="AC505" i="86"/>
  <c r="BC2275" i="82" s="1"/>
  <c r="BC1645" i="82"/>
  <c r="AH505" i="86"/>
  <c r="BH2275" i="82" s="1"/>
  <c r="BH1645" i="82"/>
  <c r="AG506" i="86"/>
  <c r="BG2276" i="82" s="1"/>
  <c r="BG1646" i="82"/>
  <c r="AF507" i="86"/>
  <c r="BF2277" i="82" s="1"/>
  <c r="BF1647" i="82"/>
  <c r="AE508" i="86"/>
  <c r="BE2278" i="82" s="1"/>
  <c r="BE1648" i="82"/>
  <c r="BC1696" i="82"/>
  <c r="BH1692" i="82"/>
  <c r="BH1694" i="82"/>
  <c r="BH1695" i="82"/>
  <c r="BH1696" i="82"/>
  <c r="BH1697" i="82"/>
  <c r="BH1703" i="82"/>
  <c r="BH1707" i="82"/>
  <c r="BH1710" i="82"/>
  <c r="BH1734" i="82"/>
  <c r="S411" i="86"/>
  <c r="BG1735" i="82"/>
  <c r="BF1736" i="82"/>
  <c r="BC1738" i="82"/>
  <c r="BH1738" i="82"/>
  <c r="BG1739" i="82"/>
  <c r="BE1749" i="82"/>
  <c r="BH1776" i="82"/>
  <c r="Z411" i="86"/>
  <c r="BG1777" i="82"/>
  <c r="BF1778" i="82"/>
  <c r="BC1780" i="82"/>
  <c r="BH1780" i="82"/>
  <c r="BG1781" i="82"/>
  <c r="BE1791" i="82"/>
  <c r="BF1794" i="82"/>
  <c r="AC411" i="86"/>
  <c r="AH411" i="86"/>
  <c r="BH1818" i="82"/>
  <c r="AG411" i="86"/>
  <c r="BG1819" i="82"/>
  <c r="BF1820" i="82"/>
  <c r="BC1822" i="82"/>
  <c r="BH1822" i="82"/>
  <c r="BG1823" i="82"/>
  <c r="BE1833" i="82"/>
  <c r="BF1836" i="82"/>
  <c r="BC1906" i="82"/>
  <c r="M456" i="86"/>
  <c r="BH1904" i="82"/>
  <c r="BH1905" i="82"/>
  <c r="BH1906" i="82"/>
  <c r="BH1907" i="82"/>
  <c r="BH1917" i="82"/>
  <c r="BH1920" i="82"/>
  <c r="O456" i="86"/>
  <c r="T456" i="86"/>
  <c r="BH1944" i="82"/>
  <c r="S456" i="86"/>
  <c r="BG1945" i="82"/>
  <c r="BF1946" i="82"/>
  <c r="BC1948" i="82"/>
  <c r="BH1948" i="82"/>
  <c r="BG1949" i="82"/>
  <c r="BE1959" i="82"/>
  <c r="BF1962" i="82"/>
  <c r="V456" i="86"/>
  <c r="AA456" i="86"/>
  <c r="BH1986" i="82"/>
  <c r="Z456" i="86"/>
  <c r="BG1987" i="82"/>
  <c r="BF1988" i="82"/>
  <c r="BC1990" i="82"/>
  <c r="BH1990" i="82"/>
  <c r="BG1991" i="82"/>
  <c r="BE2001" i="82"/>
  <c r="BF2004" i="82"/>
  <c r="AC456" i="86"/>
  <c r="AH456" i="86"/>
  <c r="BH2028" i="82"/>
  <c r="AG456" i="86"/>
  <c r="BG2029" i="82"/>
  <c r="BF2030" i="82"/>
  <c r="BC2032" i="82"/>
  <c r="BH2032" i="82"/>
  <c r="BG2033" i="82"/>
  <c r="M503" i="86"/>
  <c r="BH2147" i="82" s="1"/>
  <c r="AH508" i="86"/>
  <c r="BH2278" i="82" s="1"/>
  <c r="AJ65" i="89"/>
  <c r="BE1917" i="82"/>
  <c r="BG1946" i="82"/>
  <c r="BF1947" i="82"/>
  <c r="BC1949" i="82"/>
  <c r="BH1949" i="82"/>
  <c r="BF1959" i="82"/>
  <c r="BG1962" i="82"/>
  <c r="BG1988" i="82"/>
  <c r="BF1989" i="82"/>
  <c r="BC1991" i="82"/>
  <c r="BH1991" i="82"/>
  <c r="BG2004" i="82"/>
  <c r="AE456" i="86"/>
  <c r="BE2028" i="82"/>
  <c r="BG2030" i="82"/>
  <c r="BF2031" i="82"/>
  <c r="BF2043" i="82"/>
  <c r="BG2046" i="82"/>
  <c r="BC65" i="89"/>
  <c r="AP65" i="89"/>
  <c r="AE65" i="89"/>
  <c r="S65" i="89"/>
  <c r="BG1829" i="82"/>
  <c r="BG1833" i="82"/>
  <c r="BC1904" i="82"/>
  <c r="BC1920" i="82"/>
  <c r="K456" i="86"/>
  <c r="BF1902" i="82"/>
  <c r="BF1904" i="82"/>
  <c r="BF1905" i="82"/>
  <c r="BF1906" i="82"/>
  <c r="BF1907" i="82"/>
  <c r="BF1920" i="82"/>
  <c r="R456" i="86"/>
  <c r="BF1944" i="82"/>
  <c r="BC1946" i="82"/>
  <c r="BH1946" i="82"/>
  <c r="BG1947" i="82"/>
  <c r="BF1948" i="82"/>
  <c r="BG1959" i="82"/>
  <c r="BC1962" i="82"/>
  <c r="BH1962" i="82"/>
  <c r="Y456" i="86"/>
  <c r="BF1986" i="82"/>
  <c r="X456" i="86"/>
  <c r="BE1987" i="82"/>
  <c r="BC1988" i="82"/>
  <c r="BH1988" i="82"/>
  <c r="BG1989" i="82"/>
  <c r="BF1990" i="82"/>
  <c r="BG2001" i="82"/>
  <c r="BC2004" i="82"/>
  <c r="BH2004" i="82"/>
  <c r="AF456" i="86"/>
  <c r="BF2028" i="82"/>
  <c r="BC2030" i="82"/>
  <c r="BH2030" i="82"/>
  <c r="BG2031" i="82"/>
  <c r="BF2032" i="82"/>
  <c r="BG2043" i="82"/>
  <c r="BC2046" i="82"/>
  <c r="BH2046" i="82"/>
  <c r="BO65" i="89"/>
  <c r="G65" i="89"/>
  <c r="Y65" i="89"/>
  <c r="AW65" i="89"/>
  <c r="BB65" i="89"/>
  <c r="AD65" i="89"/>
  <c r="R65" i="89"/>
  <c r="F65" i="89"/>
  <c r="BI65" i="89"/>
  <c r="BH63" i="89"/>
  <c r="BH64" i="89"/>
  <c r="BH55" i="89"/>
  <c r="BH59" i="89"/>
  <c r="BH60" i="89"/>
  <c r="BH61" i="89"/>
  <c r="BI61" i="89"/>
  <c r="BI60" i="89"/>
  <c r="BH66" i="89"/>
  <c r="BH62" i="89"/>
  <c r="BI55" i="89"/>
  <c r="BI59" i="89"/>
  <c r="BI66" i="89"/>
  <c r="BI64" i="89"/>
  <c r="BI62" i="89"/>
  <c r="BI63" i="89"/>
  <c r="BN65" i="89"/>
  <c r="J30" i="89"/>
  <c r="BB66" i="89"/>
  <c r="AJ66" i="89"/>
  <c r="X66" i="89"/>
  <c r="L66" i="89"/>
  <c r="AV64" i="89"/>
  <c r="AP64" i="89"/>
  <c r="AD64" i="89"/>
  <c r="R64" i="89"/>
  <c r="F64" i="89"/>
  <c r="BB63" i="89"/>
  <c r="AJ63" i="89"/>
  <c r="AW66" i="89"/>
  <c r="AQ66" i="89"/>
  <c r="AE66" i="89"/>
  <c r="S66" i="89"/>
  <c r="G66" i="89"/>
  <c r="BC64" i="89"/>
  <c r="AV66" i="89"/>
  <c r="AP66" i="89"/>
  <c r="AD66" i="89"/>
  <c r="R66" i="89"/>
  <c r="F66" i="89"/>
  <c r="BB64" i="89"/>
  <c r="BC66" i="89"/>
  <c r="AK66" i="89"/>
  <c r="AW64" i="89"/>
  <c r="AK64" i="89"/>
  <c r="BC63" i="89"/>
  <c r="AW63" i="89"/>
  <c r="AP63" i="89"/>
  <c r="AK63" i="89"/>
  <c r="AE63" i="89"/>
  <c r="R63" i="89"/>
  <c r="F63" i="89"/>
  <c r="BB62" i="89"/>
  <c r="AJ62" i="89"/>
  <c r="X62" i="89"/>
  <c r="L62" i="89"/>
  <c r="AV61" i="89"/>
  <c r="AP61" i="89"/>
  <c r="AD61" i="89"/>
  <c r="R61" i="89"/>
  <c r="F61" i="89"/>
  <c r="BB60" i="89"/>
  <c r="AJ60" i="89"/>
  <c r="X60" i="89"/>
  <c r="L60" i="89"/>
  <c r="AV59" i="89"/>
  <c r="AP59" i="89"/>
  <c r="AD59" i="89"/>
  <c r="R59" i="89"/>
  <c r="F59" i="89"/>
  <c r="AQ64" i="89"/>
  <c r="AJ64" i="89"/>
  <c r="AE64" i="89"/>
  <c r="Y64" i="89"/>
  <c r="AV63" i="89"/>
  <c r="AD63" i="89"/>
  <c r="Y63" i="89"/>
  <c r="M63" i="89"/>
  <c r="AW62" i="89"/>
  <c r="AQ62" i="89"/>
  <c r="AE62" i="89"/>
  <c r="S62" i="89"/>
  <c r="G62" i="89"/>
  <c r="BC61" i="89"/>
  <c r="AK61" i="89"/>
  <c r="Y61" i="89"/>
  <c r="M61" i="89"/>
  <c r="M66" i="89"/>
  <c r="X64" i="89"/>
  <c r="S64" i="89"/>
  <c r="M64" i="89"/>
  <c r="X63" i="89"/>
  <c r="L63" i="89"/>
  <c r="AV62" i="89"/>
  <c r="AP62" i="89"/>
  <c r="AD62" i="89"/>
  <c r="R62" i="89"/>
  <c r="F62" i="89"/>
  <c r="BB61" i="89"/>
  <c r="AJ61" i="89"/>
  <c r="X61" i="89"/>
  <c r="L61" i="89"/>
  <c r="G64" i="89"/>
  <c r="Y62" i="89"/>
  <c r="S61" i="89"/>
  <c r="R60" i="89"/>
  <c r="M60" i="89"/>
  <c r="G60" i="89"/>
  <c r="L59" i="89"/>
  <c r="G59" i="89"/>
  <c r="Y66" i="89"/>
  <c r="BC62" i="89"/>
  <c r="AK62" i="89"/>
  <c r="AW61" i="89"/>
  <c r="AE61" i="89"/>
  <c r="AQ60" i="89"/>
  <c r="F60" i="89"/>
  <c r="BC59" i="89"/>
  <c r="AQ59" i="89"/>
  <c r="AK59" i="89"/>
  <c r="AQ63" i="89"/>
  <c r="G63" i="89"/>
  <c r="AQ61" i="89"/>
  <c r="BN60" i="89"/>
  <c r="BC60" i="89"/>
  <c r="AW60" i="89"/>
  <c r="AP60" i="89"/>
  <c r="AK60" i="89"/>
  <c r="AE60" i="89"/>
  <c r="BB59" i="89"/>
  <c r="AW59" i="89"/>
  <c r="AJ59" i="89"/>
  <c r="AE59" i="89"/>
  <c r="Y59" i="89"/>
  <c r="L64" i="89"/>
  <c r="S63" i="89"/>
  <c r="G61" i="89"/>
  <c r="AD60" i="89"/>
  <c r="M59" i="89"/>
  <c r="Y60" i="89"/>
  <c r="M62" i="89"/>
  <c r="S60" i="89"/>
  <c r="X59" i="89"/>
  <c r="S59" i="89"/>
  <c r="AV60" i="89"/>
  <c r="BB55" i="89"/>
  <c r="BC55" i="89"/>
  <c r="AV55" i="89"/>
  <c r="AJ336" i="86"/>
  <c r="BC1653" i="82" s="1"/>
  <c r="AJ341" i="86"/>
  <c r="BC1658" i="82" s="1"/>
  <c r="S366" i="86"/>
  <c r="AG366" i="86"/>
  <c r="Z366" i="86"/>
  <c r="Q503" i="86"/>
  <c r="AE366" i="86"/>
  <c r="J366" i="86"/>
  <c r="R366" i="86"/>
  <c r="AF504" i="86"/>
  <c r="BF2274" i="82" s="1"/>
  <c r="H366" i="86"/>
  <c r="K366" i="86"/>
  <c r="M366" i="86"/>
  <c r="L366" i="86"/>
  <c r="Q366" i="86"/>
  <c r="T366" i="86"/>
  <c r="Y366" i="86"/>
  <c r="AC366" i="86"/>
  <c r="AH366" i="86"/>
  <c r="H504" i="86"/>
  <c r="H508" i="86"/>
  <c r="BC2152" i="82" s="1"/>
  <c r="V366" i="86"/>
  <c r="AA366" i="86"/>
  <c r="AF366" i="86"/>
  <c r="H502" i="86"/>
  <c r="BC2146" i="82" s="1"/>
  <c r="H506" i="86"/>
  <c r="BC2150" i="82" s="1"/>
  <c r="Q456" i="86"/>
  <c r="V411" i="86"/>
  <c r="O411" i="86"/>
  <c r="K419" i="86"/>
  <c r="BF1733" i="82" s="1"/>
  <c r="M419" i="86"/>
  <c r="BH1733" i="82" s="1"/>
  <c r="H411" i="86"/>
  <c r="X366" i="86"/>
  <c r="O366" i="86"/>
  <c r="AO463" i="86"/>
  <c r="BH2110" i="82" s="1"/>
  <c r="AN463" i="86"/>
  <c r="BG2110" i="82" s="1"/>
  <c r="AM463" i="86"/>
  <c r="BF2110" i="82" s="1"/>
  <c r="AL463" i="86"/>
  <c r="BE2110" i="82" s="1"/>
  <c r="AJ463" i="86"/>
  <c r="BC2110" i="82" s="1"/>
  <c r="AO462" i="86"/>
  <c r="BH2109" i="82" s="1"/>
  <c r="AN462" i="86"/>
  <c r="BG2109" i="82" s="1"/>
  <c r="AM462" i="86"/>
  <c r="BF2109" i="82" s="1"/>
  <c r="AL462" i="86"/>
  <c r="BE2109" i="82" s="1"/>
  <c r="AJ462" i="86"/>
  <c r="BC2109" i="82" s="1"/>
  <c r="AO461" i="86"/>
  <c r="BH2108" i="82" s="1"/>
  <c r="AN461" i="86"/>
  <c r="BG2108" i="82" s="1"/>
  <c r="AM461" i="86"/>
  <c r="BF2108" i="82" s="1"/>
  <c r="AL461" i="86"/>
  <c r="BE2108" i="82" s="1"/>
  <c r="AJ461" i="86"/>
  <c r="BC2108" i="82" s="1"/>
  <c r="AO460" i="86"/>
  <c r="BH2107" i="82" s="1"/>
  <c r="AN460" i="86"/>
  <c r="BG2107" i="82" s="1"/>
  <c r="AM460" i="86"/>
  <c r="BF2107" i="82" s="1"/>
  <c r="AL460" i="86"/>
  <c r="BE2107" i="82" s="1"/>
  <c r="AJ460" i="86"/>
  <c r="BC2107" i="82" s="1"/>
  <c r="AO459" i="86"/>
  <c r="BH2106" i="82" s="1"/>
  <c r="AN459" i="86"/>
  <c r="BG2106" i="82" s="1"/>
  <c r="AM459" i="86"/>
  <c r="BF2106" i="82" s="1"/>
  <c r="AL459" i="86"/>
  <c r="BE2106" i="82" s="1"/>
  <c r="AJ459" i="86"/>
  <c r="BC2106" i="82" s="1"/>
  <c r="AO458" i="86"/>
  <c r="BH2105" i="82" s="1"/>
  <c r="AN458" i="86"/>
  <c r="BG2105" i="82" s="1"/>
  <c r="AM458" i="86"/>
  <c r="BF2105" i="82" s="1"/>
  <c r="AL458" i="86"/>
  <c r="BE2105" i="82" s="1"/>
  <c r="AJ458" i="86"/>
  <c r="BC2105" i="82" s="1"/>
  <c r="AO457" i="86"/>
  <c r="BH2104" i="82" s="1"/>
  <c r="AN457" i="86"/>
  <c r="BG2104" i="82" s="1"/>
  <c r="AM457" i="86"/>
  <c r="BF2104" i="82" s="1"/>
  <c r="AL457" i="86"/>
  <c r="BE2104" i="82" s="1"/>
  <c r="AJ457" i="86"/>
  <c r="BC2104" i="82" s="1"/>
  <c r="AO418" i="86"/>
  <c r="BH1900" i="82" s="1"/>
  <c r="AN418" i="86"/>
  <c r="BG1900" i="82" s="1"/>
  <c r="AM418" i="86"/>
  <c r="BF1900" i="82" s="1"/>
  <c r="AL418" i="86"/>
  <c r="BE1900" i="82" s="1"/>
  <c r="AJ418" i="86"/>
  <c r="BC1900" i="82" s="1"/>
  <c r="AO417" i="86"/>
  <c r="BH1899" i="82" s="1"/>
  <c r="AN417" i="86"/>
  <c r="BG1899" i="82" s="1"/>
  <c r="AM417" i="86"/>
  <c r="BF1899" i="82" s="1"/>
  <c r="AL417" i="86"/>
  <c r="BE1899" i="82" s="1"/>
  <c r="AJ417" i="86"/>
  <c r="BC1899" i="82" s="1"/>
  <c r="AO416" i="86"/>
  <c r="BH1898" i="82" s="1"/>
  <c r="AN416" i="86"/>
  <c r="BG1898" i="82" s="1"/>
  <c r="AM416" i="86"/>
  <c r="BF1898" i="82" s="1"/>
  <c r="AL416" i="86"/>
  <c r="BE1898" i="82" s="1"/>
  <c r="AJ416" i="86"/>
  <c r="BC1898" i="82" s="1"/>
  <c r="AO415" i="86"/>
  <c r="BH1897" i="82" s="1"/>
  <c r="AN415" i="86"/>
  <c r="BG1897" i="82" s="1"/>
  <c r="AM415" i="86"/>
  <c r="BF1897" i="82" s="1"/>
  <c r="AL415" i="86"/>
  <c r="BE1897" i="82" s="1"/>
  <c r="AJ415" i="86"/>
  <c r="BC1897" i="82" s="1"/>
  <c r="AO414" i="86"/>
  <c r="BH1896" i="82" s="1"/>
  <c r="AN414" i="86"/>
  <c r="BG1896" i="82" s="1"/>
  <c r="AM414" i="86"/>
  <c r="BF1896" i="82" s="1"/>
  <c r="AL414" i="86"/>
  <c r="BE1896" i="82" s="1"/>
  <c r="AJ414" i="86"/>
  <c r="BC1896" i="82" s="1"/>
  <c r="AO413" i="86"/>
  <c r="BH1895" i="82" s="1"/>
  <c r="AN413" i="86"/>
  <c r="BG1895" i="82" s="1"/>
  <c r="AM413" i="86"/>
  <c r="BF1895" i="82" s="1"/>
  <c r="AL413" i="86"/>
  <c r="BE1895" i="82" s="1"/>
  <c r="AJ413" i="86"/>
  <c r="BC1895" i="82" s="1"/>
  <c r="AO412" i="86"/>
  <c r="BH1894" i="82" s="1"/>
  <c r="AN412" i="86"/>
  <c r="BG1894" i="82" s="1"/>
  <c r="AM412" i="86"/>
  <c r="BF1894" i="82" s="1"/>
  <c r="AL412" i="86"/>
  <c r="BE1894" i="82" s="1"/>
  <c r="AJ412" i="86"/>
  <c r="BC1894" i="82" s="1"/>
  <c r="AO373" i="86"/>
  <c r="BH1690" i="82" s="1"/>
  <c r="AN373" i="86"/>
  <c r="BG1690" i="82" s="1"/>
  <c r="AM373" i="86"/>
  <c r="BF1690" i="82" s="1"/>
  <c r="AL373" i="86"/>
  <c r="BE1690" i="82" s="1"/>
  <c r="AJ373" i="86"/>
  <c r="BC1690" i="82" s="1"/>
  <c r="AO372" i="86"/>
  <c r="BH1689" i="82" s="1"/>
  <c r="AN372" i="86"/>
  <c r="BG1689" i="82" s="1"/>
  <c r="AM372" i="86"/>
  <c r="BF1689" i="82" s="1"/>
  <c r="AL372" i="86"/>
  <c r="BE1689" i="82" s="1"/>
  <c r="AJ372" i="86"/>
  <c r="BC1689" i="82" s="1"/>
  <c r="AO371" i="86"/>
  <c r="BH1688" i="82" s="1"/>
  <c r="AN371" i="86"/>
  <c r="BG1688" i="82" s="1"/>
  <c r="AM371" i="86"/>
  <c r="BF1688" i="82" s="1"/>
  <c r="AL371" i="86"/>
  <c r="BE1688" i="82" s="1"/>
  <c r="AJ371" i="86"/>
  <c r="BC1688" i="82" s="1"/>
  <c r="AO370" i="86"/>
  <c r="BH1687" i="82" s="1"/>
  <c r="AN370" i="86"/>
  <c r="BG1687" i="82" s="1"/>
  <c r="AM370" i="86"/>
  <c r="BF1687" i="82" s="1"/>
  <c r="AL370" i="86"/>
  <c r="BE1687" i="82" s="1"/>
  <c r="AJ370" i="86"/>
  <c r="BC1687" i="82" s="1"/>
  <c r="AO369" i="86"/>
  <c r="BH1686" i="82" s="1"/>
  <c r="AN369" i="86"/>
  <c r="BG1686" i="82" s="1"/>
  <c r="AM369" i="86"/>
  <c r="BF1686" i="82" s="1"/>
  <c r="AL369" i="86"/>
  <c r="BE1686" i="82" s="1"/>
  <c r="AJ369" i="86"/>
  <c r="BC1686" i="82" s="1"/>
  <c r="AO368" i="86"/>
  <c r="BH1685" i="82" s="1"/>
  <c r="AN368" i="86"/>
  <c r="BG1685" i="82" s="1"/>
  <c r="AM368" i="86"/>
  <c r="BF1685" i="82" s="1"/>
  <c r="AL368" i="86"/>
  <c r="BE1685" i="82" s="1"/>
  <c r="AJ368" i="86"/>
  <c r="BC1685" i="82" s="1"/>
  <c r="AO367" i="86"/>
  <c r="BH1684" i="82" s="1"/>
  <c r="AN367" i="86"/>
  <c r="BG1684" i="82" s="1"/>
  <c r="AM367" i="86"/>
  <c r="BF1684" i="82" s="1"/>
  <c r="AL367" i="86"/>
  <c r="BE1684" i="82" s="1"/>
  <c r="AJ367" i="86"/>
  <c r="BC1684" i="82" s="1"/>
  <c r="AO328" i="86"/>
  <c r="BH1480" i="82" s="1"/>
  <c r="AN328" i="86"/>
  <c r="BG1480" i="82" s="1"/>
  <c r="AM328" i="86"/>
  <c r="BF1480" i="82" s="1"/>
  <c r="AL328" i="86"/>
  <c r="BE1480" i="82" s="1"/>
  <c r="AJ328" i="86"/>
  <c r="BC1480" i="82" s="1"/>
  <c r="AO327" i="86"/>
  <c r="BH1479" i="82" s="1"/>
  <c r="AN327" i="86"/>
  <c r="BG1479" i="82" s="1"/>
  <c r="AM327" i="86"/>
  <c r="BF1479" i="82" s="1"/>
  <c r="AL327" i="86"/>
  <c r="BE1479" i="82" s="1"/>
  <c r="AJ327" i="86"/>
  <c r="BC1479" i="82" s="1"/>
  <c r="AO326" i="86"/>
  <c r="BH1478" i="82" s="1"/>
  <c r="AN326" i="86"/>
  <c r="BG1478" i="82" s="1"/>
  <c r="AM326" i="86"/>
  <c r="BF1478" i="82" s="1"/>
  <c r="AL326" i="86"/>
  <c r="BE1478" i="82" s="1"/>
  <c r="AJ326" i="86"/>
  <c r="BC1478" i="82" s="1"/>
  <c r="AO325" i="86"/>
  <c r="BH1477" i="82" s="1"/>
  <c r="AN325" i="86"/>
  <c r="BG1477" i="82" s="1"/>
  <c r="AM325" i="86"/>
  <c r="BF1477" i="82" s="1"/>
  <c r="AL325" i="86"/>
  <c r="BE1477" i="82" s="1"/>
  <c r="AJ325" i="86"/>
  <c r="BC1477" i="82" s="1"/>
  <c r="AO324" i="86"/>
  <c r="BH1476" i="82" s="1"/>
  <c r="AN324" i="86"/>
  <c r="BG1476" i="82" s="1"/>
  <c r="AM324" i="86"/>
  <c r="BF1476" i="82" s="1"/>
  <c r="AL324" i="86"/>
  <c r="BE1476" i="82" s="1"/>
  <c r="AJ324" i="86"/>
  <c r="BC1476" i="82" s="1"/>
  <c r="AO323" i="86"/>
  <c r="BH1475" i="82" s="1"/>
  <c r="AN323" i="86"/>
  <c r="BG1475" i="82" s="1"/>
  <c r="AM323" i="86"/>
  <c r="BF1475" i="82" s="1"/>
  <c r="AL323" i="86"/>
  <c r="BE1475" i="82" s="1"/>
  <c r="AJ323" i="86"/>
  <c r="BC1475" i="82" s="1"/>
  <c r="AO322" i="86"/>
  <c r="BH1474" i="82" s="1"/>
  <c r="AN322" i="86"/>
  <c r="BG1474" i="82" s="1"/>
  <c r="AM322" i="86"/>
  <c r="BF1474" i="82" s="1"/>
  <c r="AL322" i="86"/>
  <c r="BE1474" i="82" s="1"/>
  <c r="AJ322" i="86"/>
  <c r="BC1474" i="82" s="1"/>
  <c r="BH1472" i="82"/>
  <c r="BG1472" i="82"/>
  <c r="BF1472" i="82"/>
  <c r="BE1472" i="82"/>
  <c r="AO319" i="86"/>
  <c r="BH1471" i="82" s="1"/>
  <c r="AN319" i="86"/>
  <c r="BG1471" i="82" s="1"/>
  <c r="AM319" i="86"/>
  <c r="BF1471" i="82" s="1"/>
  <c r="AL319" i="86"/>
  <c r="BE1471" i="82" s="1"/>
  <c r="AJ319" i="86"/>
  <c r="AO318" i="86"/>
  <c r="BH1470" i="82" s="1"/>
  <c r="AN318" i="86"/>
  <c r="BG1470" i="82" s="1"/>
  <c r="AM318" i="86"/>
  <c r="BF1470" i="82" s="1"/>
  <c r="AL318" i="86"/>
  <c r="BE1470" i="82" s="1"/>
  <c r="AJ318" i="86"/>
  <c r="AO317" i="86"/>
  <c r="BH1469" i="82" s="1"/>
  <c r="AN317" i="86"/>
  <c r="BG1469" i="82" s="1"/>
  <c r="AM317" i="86"/>
  <c r="BF1469" i="82" s="1"/>
  <c r="AL317" i="86"/>
  <c r="BE1469" i="82" s="1"/>
  <c r="AJ317" i="86"/>
  <c r="AO316" i="86"/>
  <c r="BH1468" i="82" s="1"/>
  <c r="AN316" i="86"/>
  <c r="BG1468" i="82" s="1"/>
  <c r="AM316" i="86"/>
  <c r="BF1468" i="82" s="1"/>
  <c r="AL316" i="86"/>
  <c r="BE1468" i="82" s="1"/>
  <c r="AJ316" i="86"/>
  <c r="AO315" i="86"/>
  <c r="BH1467" i="82" s="1"/>
  <c r="AN315" i="86"/>
  <c r="BG1467" i="82" s="1"/>
  <c r="AM315" i="86"/>
  <c r="BF1467" i="82" s="1"/>
  <c r="AL315" i="86"/>
  <c r="BE1467" i="82" s="1"/>
  <c r="AJ315" i="86"/>
  <c r="AO314" i="86"/>
  <c r="BH1466" i="82" s="1"/>
  <c r="AN314" i="86"/>
  <c r="BG1466" i="82" s="1"/>
  <c r="AM314" i="86"/>
  <c r="BF1466" i="82" s="1"/>
  <c r="AL314" i="86"/>
  <c r="BE1466" i="82" s="1"/>
  <c r="AJ314" i="86"/>
  <c r="AO313" i="86"/>
  <c r="BH1465" i="82" s="1"/>
  <c r="AN313" i="86"/>
  <c r="BG1465" i="82" s="1"/>
  <c r="AM313" i="86"/>
  <c r="BF1465" i="82" s="1"/>
  <c r="AL313" i="86"/>
  <c r="BE1465" i="82" s="1"/>
  <c r="AJ313" i="86"/>
  <c r="AO312" i="86"/>
  <c r="BH1464" i="82" s="1"/>
  <c r="AN312" i="86"/>
  <c r="BG1464" i="82" s="1"/>
  <c r="AM312" i="86"/>
  <c r="BF1464" i="82" s="1"/>
  <c r="AL312" i="86"/>
  <c r="BE1464" i="82" s="1"/>
  <c r="AJ312" i="86"/>
  <c r="AO311" i="86"/>
  <c r="BH1463" i="82" s="1"/>
  <c r="AN311" i="86"/>
  <c r="BG1463" i="82" s="1"/>
  <c r="AM311" i="86"/>
  <c r="BF1463" i="82" s="1"/>
  <c r="AL311" i="86"/>
  <c r="BE1463" i="82" s="1"/>
  <c r="AJ311" i="86"/>
  <c r="AO310" i="86"/>
  <c r="BH1462" i="82" s="1"/>
  <c r="AN310" i="86"/>
  <c r="BG1462" i="82" s="1"/>
  <c r="AM310" i="86"/>
  <c r="BF1462" i="82" s="1"/>
  <c r="AL310" i="86"/>
  <c r="BE1462" i="82" s="1"/>
  <c r="AJ310" i="86"/>
  <c r="AO309" i="86"/>
  <c r="BH1461" i="82" s="1"/>
  <c r="AN309" i="86"/>
  <c r="BG1461" i="82" s="1"/>
  <c r="AM309" i="86"/>
  <c r="BF1461" i="82" s="1"/>
  <c r="AL309" i="86"/>
  <c r="BE1461" i="82" s="1"/>
  <c r="AJ309" i="86"/>
  <c r="AO308" i="86"/>
  <c r="BH1460" i="82" s="1"/>
  <c r="AN308" i="86"/>
  <c r="BG1460" i="82" s="1"/>
  <c r="AM308" i="86"/>
  <c r="BF1460" i="82" s="1"/>
  <c r="AL308" i="86"/>
  <c r="BE1460" i="82" s="1"/>
  <c r="AJ308" i="86"/>
  <c r="AO307" i="86"/>
  <c r="BH1459" i="82" s="1"/>
  <c r="AN307" i="86"/>
  <c r="BG1459" i="82" s="1"/>
  <c r="AM307" i="86"/>
  <c r="BF1459" i="82" s="1"/>
  <c r="AL307" i="86"/>
  <c r="BE1459" i="82" s="1"/>
  <c r="AJ307" i="86"/>
  <c r="AO306" i="86"/>
  <c r="BH1458" i="82" s="1"/>
  <c r="AN306" i="86"/>
  <c r="BG1458" i="82" s="1"/>
  <c r="AM306" i="86"/>
  <c r="BF1458" i="82" s="1"/>
  <c r="AL306" i="86"/>
  <c r="BE1458" i="82" s="1"/>
  <c r="AJ306" i="86"/>
  <c r="AO305" i="86"/>
  <c r="BH1457" i="82" s="1"/>
  <c r="AN305" i="86"/>
  <c r="BG1457" i="82" s="1"/>
  <c r="AM305" i="86"/>
  <c r="BF1457" i="82" s="1"/>
  <c r="AL305" i="86"/>
  <c r="BE1457" i="82" s="1"/>
  <c r="AJ305" i="86"/>
  <c r="AO304" i="86"/>
  <c r="BH1456" i="82" s="1"/>
  <c r="AN304" i="86"/>
  <c r="BG1456" i="82" s="1"/>
  <c r="AM304" i="86"/>
  <c r="BF1456" i="82" s="1"/>
  <c r="AL304" i="86"/>
  <c r="BE1456" i="82" s="1"/>
  <c r="AJ304" i="86"/>
  <c r="AO303" i="86"/>
  <c r="BH1455" i="82" s="1"/>
  <c r="AN303" i="86"/>
  <c r="BG1455" i="82" s="1"/>
  <c r="AM303" i="86"/>
  <c r="BF1455" i="82" s="1"/>
  <c r="AL303" i="86"/>
  <c r="BE1455" i="82" s="1"/>
  <c r="AJ303" i="86"/>
  <c r="AO302" i="86"/>
  <c r="BH1454" i="82" s="1"/>
  <c r="AN302" i="86"/>
  <c r="BG1454" i="82" s="1"/>
  <c r="AM302" i="86"/>
  <c r="BF1454" i="82" s="1"/>
  <c r="AL302" i="86"/>
  <c r="BE1454" i="82" s="1"/>
  <c r="AJ302" i="86"/>
  <c r="AO301" i="86"/>
  <c r="BH1453" i="82" s="1"/>
  <c r="AN301" i="86"/>
  <c r="BG1453" i="82" s="1"/>
  <c r="AM301" i="86"/>
  <c r="BF1453" i="82" s="1"/>
  <c r="AL301" i="86"/>
  <c r="BE1453" i="82" s="1"/>
  <c r="AJ301" i="86"/>
  <c r="AO300" i="86"/>
  <c r="BH1452" i="82" s="1"/>
  <c r="AN300" i="86"/>
  <c r="BG1452" i="82" s="1"/>
  <c r="AM300" i="86"/>
  <c r="BF1452" i="82" s="1"/>
  <c r="AL300" i="86"/>
  <c r="BE1452" i="82" s="1"/>
  <c r="AJ300" i="86"/>
  <c r="AO299" i="86"/>
  <c r="BH1451" i="82" s="1"/>
  <c r="AN299" i="86"/>
  <c r="BG1451" i="82" s="1"/>
  <c r="AM299" i="86"/>
  <c r="BF1451" i="82" s="1"/>
  <c r="AL299" i="86"/>
  <c r="BE1451" i="82" s="1"/>
  <c r="AJ299" i="86"/>
  <c r="AO298" i="86"/>
  <c r="BH1450" i="82" s="1"/>
  <c r="AN298" i="86"/>
  <c r="BG1450" i="82" s="1"/>
  <c r="AM298" i="86"/>
  <c r="BF1450" i="82" s="1"/>
  <c r="AL298" i="86"/>
  <c r="BE1450" i="82" s="1"/>
  <c r="AJ298" i="86"/>
  <c r="AO297" i="86"/>
  <c r="BH1449" i="82" s="1"/>
  <c r="AN297" i="86"/>
  <c r="BG1449" i="82" s="1"/>
  <c r="AM297" i="86"/>
  <c r="BF1449" i="82" s="1"/>
  <c r="AL297" i="86"/>
  <c r="BE1449" i="82" s="1"/>
  <c r="AJ297" i="86"/>
  <c r="AO296" i="86"/>
  <c r="BH1448" i="82" s="1"/>
  <c r="AN296" i="86"/>
  <c r="BG1448" i="82" s="1"/>
  <c r="AM296" i="86"/>
  <c r="BF1448" i="82" s="1"/>
  <c r="AL296" i="86"/>
  <c r="BE1448" i="82" s="1"/>
  <c r="AJ296" i="86"/>
  <c r="AO295" i="86"/>
  <c r="BH1447" i="82" s="1"/>
  <c r="AN295" i="86"/>
  <c r="BG1447" i="82" s="1"/>
  <c r="AM295" i="86"/>
  <c r="BF1447" i="82" s="1"/>
  <c r="AL295" i="86"/>
  <c r="BE1447" i="82" s="1"/>
  <c r="AJ295" i="86"/>
  <c r="AO294" i="86"/>
  <c r="BH1446" i="82" s="1"/>
  <c r="AN294" i="86"/>
  <c r="BG1446" i="82" s="1"/>
  <c r="AM294" i="86"/>
  <c r="BF1446" i="82" s="1"/>
  <c r="AL294" i="86"/>
  <c r="BE1446" i="82" s="1"/>
  <c r="AJ294" i="86"/>
  <c r="AO293" i="86"/>
  <c r="BH1445" i="82" s="1"/>
  <c r="AN293" i="86"/>
  <c r="BG1445" i="82" s="1"/>
  <c r="AM293" i="86"/>
  <c r="BF1445" i="82" s="1"/>
  <c r="AL293" i="86"/>
  <c r="BE1445" i="82" s="1"/>
  <c r="AJ293" i="86"/>
  <c r="AO292" i="86"/>
  <c r="BH1444" i="82" s="1"/>
  <c r="AN292" i="86"/>
  <c r="BG1444" i="82" s="1"/>
  <c r="AM292" i="86"/>
  <c r="BF1444" i="82" s="1"/>
  <c r="AL292" i="86"/>
  <c r="BE1444" i="82" s="1"/>
  <c r="AJ292" i="86"/>
  <c r="AO291" i="86"/>
  <c r="BH1443" i="82" s="1"/>
  <c r="AN291" i="86"/>
  <c r="BG1443" i="82" s="1"/>
  <c r="AM291" i="86"/>
  <c r="BF1443" i="82" s="1"/>
  <c r="AL291" i="86"/>
  <c r="BE1443" i="82" s="1"/>
  <c r="AJ291" i="86"/>
  <c r="AO290" i="86"/>
  <c r="BH1442" i="82" s="1"/>
  <c r="AN290" i="86"/>
  <c r="BG1442" i="82" s="1"/>
  <c r="AM290" i="86"/>
  <c r="BF1442" i="82" s="1"/>
  <c r="AL290" i="86"/>
  <c r="BE1442" i="82" s="1"/>
  <c r="AJ290" i="86"/>
  <c r="AO289" i="86"/>
  <c r="AN289" i="86"/>
  <c r="AM289" i="86"/>
  <c r="BF1441" i="82" s="1"/>
  <c r="AL289" i="86"/>
  <c r="BE1441" i="82" s="1"/>
  <c r="AJ289" i="86"/>
  <c r="AO288" i="86"/>
  <c r="BH1440" i="82" s="1"/>
  <c r="AN288" i="86"/>
  <c r="BG1440" i="82" s="1"/>
  <c r="AM288" i="86"/>
  <c r="AL288" i="86"/>
  <c r="AJ288" i="86"/>
  <c r="AO283" i="86"/>
  <c r="BH1270" i="82" s="1"/>
  <c r="AN283" i="86"/>
  <c r="BG1270" i="82" s="1"/>
  <c r="AM283" i="86"/>
  <c r="BF1270" i="82" s="1"/>
  <c r="AL283" i="86"/>
  <c r="BE1270" i="82" s="1"/>
  <c r="AJ283" i="86"/>
  <c r="BC1270" i="82" s="1"/>
  <c r="AO282" i="86"/>
  <c r="BH1269" i="82" s="1"/>
  <c r="AN282" i="86"/>
  <c r="BG1269" i="82" s="1"/>
  <c r="AM282" i="86"/>
  <c r="BF1269" i="82" s="1"/>
  <c r="AL282" i="86"/>
  <c r="BE1269" i="82" s="1"/>
  <c r="AJ282" i="86"/>
  <c r="BC1269" i="82" s="1"/>
  <c r="AO281" i="86"/>
  <c r="BH1268" i="82" s="1"/>
  <c r="AN281" i="86"/>
  <c r="BG1268" i="82" s="1"/>
  <c r="AM281" i="86"/>
  <c r="BF1268" i="82" s="1"/>
  <c r="AL281" i="86"/>
  <c r="BE1268" i="82" s="1"/>
  <c r="AJ281" i="86"/>
  <c r="BC1268" i="82" s="1"/>
  <c r="AO280" i="86"/>
  <c r="BH1267" i="82" s="1"/>
  <c r="AN280" i="86"/>
  <c r="BG1267" i="82" s="1"/>
  <c r="AM280" i="86"/>
  <c r="BF1267" i="82" s="1"/>
  <c r="AL280" i="86"/>
  <c r="BE1267" i="82" s="1"/>
  <c r="AJ280" i="86"/>
  <c r="BC1267" i="82" s="1"/>
  <c r="AO279" i="86"/>
  <c r="BH1266" i="82" s="1"/>
  <c r="AN279" i="86"/>
  <c r="BG1266" i="82" s="1"/>
  <c r="AM279" i="86"/>
  <c r="BF1266" i="82" s="1"/>
  <c r="AL279" i="86"/>
  <c r="BE1266" i="82" s="1"/>
  <c r="AJ279" i="86"/>
  <c r="BC1266" i="82" s="1"/>
  <c r="AO278" i="86"/>
  <c r="BH1265" i="82" s="1"/>
  <c r="AN278" i="86"/>
  <c r="BG1265" i="82" s="1"/>
  <c r="AM278" i="86"/>
  <c r="BF1265" i="82" s="1"/>
  <c r="AL278" i="86"/>
  <c r="BE1265" i="82" s="1"/>
  <c r="AJ278" i="86"/>
  <c r="BC1265" i="82" s="1"/>
  <c r="AO277" i="86"/>
  <c r="BH1264" i="82" s="1"/>
  <c r="AN277" i="86"/>
  <c r="BG1264" i="82" s="1"/>
  <c r="AM277" i="86"/>
  <c r="BF1264" i="82" s="1"/>
  <c r="AL277" i="86"/>
  <c r="BE1264" i="82" s="1"/>
  <c r="AJ277" i="86"/>
  <c r="BC1264" i="82" s="1"/>
  <c r="BH1262" i="82"/>
  <c r="BG1262" i="82"/>
  <c r="BF1262" i="82"/>
  <c r="BE1262" i="82"/>
  <c r="AO274" i="86"/>
  <c r="BH1261" i="82" s="1"/>
  <c r="AN274" i="86"/>
  <c r="BG1261" i="82" s="1"/>
  <c r="AM274" i="86"/>
  <c r="BF1261" i="82" s="1"/>
  <c r="AL274" i="86"/>
  <c r="BE1261" i="82" s="1"/>
  <c r="AJ274" i="86"/>
  <c r="AO273" i="86"/>
  <c r="BH1260" i="82" s="1"/>
  <c r="AN273" i="86"/>
  <c r="BG1260" i="82" s="1"/>
  <c r="AM273" i="86"/>
  <c r="BF1260" i="82" s="1"/>
  <c r="AL273" i="86"/>
  <c r="BE1260" i="82" s="1"/>
  <c r="AJ273" i="86"/>
  <c r="AO272" i="86"/>
  <c r="BH1259" i="82" s="1"/>
  <c r="AN272" i="86"/>
  <c r="BG1259" i="82" s="1"/>
  <c r="AM272" i="86"/>
  <c r="BF1259" i="82" s="1"/>
  <c r="AL272" i="86"/>
  <c r="BE1259" i="82" s="1"/>
  <c r="AJ272" i="86"/>
  <c r="AO271" i="86"/>
  <c r="BH1258" i="82" s="1"/>
  <c r="AN271" i="86"/>
  <c r="BG1258" i="82" s="1"/>
  <c r="AM271" i="86"/>
  <c r="BF1258" i="82" s="1"/>
  <c r="AL271" i="86"/>
  <c r="BE1258" i="82" s="1"/>
  <c r="AJ271" i="86"/>
  <c r="AO270" i="86"/>
  <c r="BH1257" i="82" s="1"/>
  <c r="AN270" i="86"/>
  <c r="BG1257" i="82" s="1"/>
  <c r="AM270" i="86"/>
  <c r="BF1257" i="82" s="1"/>
  <c r="AL270" i="86"/>
  <c r="BE1257" i="82" s="1"/>
  <c r="AJ270" i="86"/>
  <c r="AO269" i="86"/>
  <c r="BH1256" i="82" s="1"/>
  <c r="AN269" i="86"/>
  <c r="BG1256" i="82" s="1"/>
  <c r="AM269" i="86"/>
  <c r="BF1256" i="82" s="1"/>
  <c r="AL269" i="86"/>
  <c r="BE1256" i="82" s="1"/>
  <c r="AJ269" i="86"/>
  <c r="AO268" i="86"/>
  <c r="BH1255" i="82" s="1"/>
  <c r="AN268" i="86"/>
  <c r="BG1255" i="82" s="1"/>
  <c r="AM268" i="86"/>
  <c r="BF1255" i="82" s="1"/>
  <c r="AL268" i="86"/>
  <c r="BE1255" i="82" s="1"/>
  <c r="AJ268" i="86"/>
  <c r="AO267" i="86"/>
  <c r="BH1254" i="82" s="1"/>
  <c r="AN267" i="86"/>
  <c r="BG1254" i="82" s="1"/>
  <c r="AM267" i="86"/>
  <c r="BF1254" i="82" s="1"/>
  <c r="AL267" i="86"/>
  <c r="BE1254" i="82" s="1"/>
  <c r="AJ267" i="86"/>
  <c r="AO266" i="86"/>
  <c r="BH1253" i="82" s="1"/>
  <c r="AN266" i="86"/>
  <c r="BG1253" i="82" s="1"/>
  <c r="AM266" i="86"/>
  <c r="BF1253" i="82" s="1"/>
  <c r="AL266" i="86"/>
  <c r="BE1253" i="82" s="1"/>
  <c r="AJ266" i="86"/>
  <c r="AO265" i="86"/>
  <c r="BH1252" i="82" s="1"/>
  <c r="AN265" i="86"/>
  <c r="BG1252" i="82" s="1"/>
  <c r="AM265" i="86"/>
  <c r="BF1252" i="82" s="1"/>
  <c r="AL265" i="86"/>
  <c r="BE1252" i="82" s="1"/>
  <c r="AJ265" i="86"/>
  <c r="AO264" i="86"/>
  <c r="BH1251" i="82" s="1"/>
  <c r="AN264" i="86"/>
  <c r="BG1251" i="82" s="1"/>
  <c r="AM264" i="86"/>
  <c r="BF1251" i="82" s="1"/>
  <c r="AL264" i="86"/>
  <c r="BE1251" i="82" s="1"/>
  <c r="AJ264" i="86"/>
  <c r="AO263" i="86"/>
  <c r="BH1250" i="82" s="1"/>
  <c r="AN263" i="86"/>
  <c r="BG1250" i="82" s="1"/>
  <c r="AM263" i="86"/>
  <c r="BF1250" i="82" s="1"/>
  <c r="AL263" i="86"/>
  <c r="BE1250" i="82" s="1"/>
  <c r="AJ263" i="86"/>
  <c r="AO262" i="86"/>
  <c r="BH1249" i="82" s="1"/>
  <c r="AN262" i="86"/>
  <c r="BG1249" i="82" s="1"/>
  <c r="AM262" i="86"/>
  <c r="BF1249" i="82" s="1"/>
  <c r="AL262" i="86"/>
  <c r="BE1249" i="82" s="1"/>
  <c r="AJ262" i="86"/>
  <c r="AO261" i="86"/>
  <c r="BH1248" i="82" s="1"/>
  <c r="AN261" i="86"/>
  <c r="BG1248" i="82" s="1"/>
  <c r="AM261" i="86"/>
  <c r="BF1248" i="82" s="1"/>
  <c r="AL261" i="86"/>
  <c r="BE1248" i="82" s="1"/>
  <c r="AJ261" i="86"/>
  <c r="AO260" i="86"/>
  <c r="BH1247" i="82" s="1"/>
  <c r="AN260" i="86"/>
  <c r="BG1247" i="82" s="1"/>
  <c r="AM260" i="86"/>
  <c r="BF1247" i="82" s="1"/>
  <c r="AL260" i="86"/>
  <c r="BE1247" i="82" s="1"/>
  <c r="AJ260" i="86"/>
  <c r="AO259" i="86"/>
  <c r="BH1246" i="82" s="1"/>
  <c r="AN259" i="86"/>
  <c r="BG1246" i="82" s="1"/>
  <c r="AM259" i="86"/>
  <c r="BF1246" i="82" s="1"/>
  <c r="AL259" i="86"/>
  <c r="BE1246" i="82" s="1"/>
  <c r="AJ259" i="86"/>
  <c r="AO258" i="86"/>
  <c r="BH1245" i="82" s="1"/>
  <c r="AN258" i="86"/>
  <c r="BG1245" i="82" s="1"/>
  <c r="AM258" i="86"/>
  <c r="BF1245" i="82" s="1"/>
  <c r="AL258" i="86"/>
  <c r="BE1245" i="82" s="1"/>
  <c r="AJ258" i="86"/>
  <c r="AO257" i="86"/>
  <c r="BH1244" i="82" s="1"/>
  <c r="AN257" i="86"/>
  <c r="BG1244" i="82" s="1"/>
  <c r="AM257" i="86"/>
  <c r="BF1244" i="82" s="1"/>
  <c r="AL257" i="86"/>
  <c r="BE1244" i="82" s="1"/>
  <c r="AJ257" i="86"/>
  <c r="AO256" i="86"/>
  <c r="BH1243" i="82" s="1"/>
  <c r="AN256" i="86"/>
  <c r="BG1243" i="82" s="1"/>
  <c r="AM256" i="86"/>
  <c r="BF1243" i="82" s="1"/>
  <c r="AL256" i="86"/>
  <c r="BE1243" i="82" s="1"/>
  <c r="AJ256" i="86"/>
  <c r="AO255" i="86"/>
  <c r="BH1242" i="82" s="1"/>
  <c r="AN255" i="86"/>
  <c r="BG1242" i="82" s="1"/>
  <c r="AM255" i="86"/>
  <c r="BF1242" i="82" s="1"/>
  <c r="AL255" i="86"/>
  <c r="BE1242" i="82" s="1"/>
  <c r="AJ255" i="86"/>
  <c r="AO254" i="86"/>
  <c r="BH1241" i="82" s="1"/>
  <c r="AN254" i="86"/>
  <c r="BG1241" i="82" s="1"/>
  <c r="AM254" i="86"/>
  <c r="BF1241" i="82" s="1"/>
  <c r="AL254" i="86"/>
  <c r="BE1241" i="82" s="1"/>
  <c r="AJ254" i="86"/>
  <c r="AO253" i="86"/>
  <c r="BH1240" i="82" s="1"/>
  <c r="AN253" i="86"/>
  <c r="BG1240" i="82" s="1"/>
  <c r="AM253" i="86"/>
  <c r="BF1240" i="82" s="1"/>
  <c r="AL253" i="86"/>
  <c r="BE1240" i="82" s="1"/>
  <c r="AJ253" i="86"/>
  <c r="AO252" i="86"/>
  <c r="BH1239" i="82" s="1"/>
  <c r="AN252" i="86"/>
  <c r="BG1239" i="82" s="1"/>
  <c r="AM252" i="86"/>
  <c r="BF1239" i="82" s="1"/>
  <c r="AL252" i="86"/>
  <c r="BE1239" i="82" s="1"/>
  <c r="AJ252" i="86"/>
  <c r="AO251" i="86"/>
  <c r="BH1238" i="82" s="1"/>
  <c r="AN251" i="86"/>
  <c r="BG1238" i="82" s="1"/>
  <c r="AM251" i="86"/>
  <c r="BF1238" i="82" s="1"/>
  <c r="AL251" i="86"/>
  <c r="BE1238" i="82" s="1"/>
  <c r="AJ251" i="86"/>
  <c r="AO250" i="86"/>
  <c r="BH1237" i="82" s="1"/>
  <c r="AN250" i="86"/>
  <c r="BG1237" i="82" s="1"/>
  <c r="AM250" i="86"/>
  <c r="BF1237" i="82" s="1"/>
  <c r="AL250" i="86"/>
  <c r="BE1237" i="82" s="1"/>
  <c r="AJ250" i="86"/>
  <c r="AO249" i="86"/>
  <c r="BH1236" i="82" s="1"/>
  <c r="AN249" i="86"/>
  <c r="BG1236" i="82" s="1"/>
  <c r="AM249" i="86"/>
  <c r="BF1236" i="82" s="1"/>
  <c r="AL249" i="86"/>
  <c r="BE1236" i="82" s="1"/>
  <c r="AJ249" i="86"/>
  <c r="AO248" i="86"/>
  <c r="BH1235" i="82" s="1"/>
  <c r="AN248" i="86"/>
  <c r="BG1235" i="82" s="1"/>
  <c r="AM248" i="86"/>
  <c r="BF1235" i="82" s="1"/>
  <c r="AL248" i="86"/>
  <c r="BE1235" i="82" s="1"/>
  <c r="AJ248" i="86"/>
  <c r="AO247" i="86"/>
  <c r="BH1234" i="82" s="1"/>
  <c r="AN247" i="86"/>
  <c r="BG1234" i="82" s="1"/>
  <c r="AM247" i="86"/>
  <c r="BF1234" i="82" s="1"/>
  <c r="AL247" i="86"/>
  <c r="BE1234" i="82" s="1"/>
  <c r="AJ247" i="86"/>
  <c r="AO246" i="86"/>
  <c r="BH1233" i="82" s="1"/>
  <c r="AN246" i="86"/>
  <c r="BG1233" i="82" s="1"/>
  <c r="AM246" i="86"/>
  <c r="BF1233" i="82" s="1"/>
  <c r="AL246" i="86"/>
  <c r="BE1233" i="82" s="1"/>
  <c r="AJ246" i="86"/>
  <c r="AO245" i="86"/>
  <c r="BH1232" i="82" s="1"/>
  <c r="AN245" i="86"/>
  <c r="BG1232" i="82" s="1"/>
  <c r="AM245" i="86"/>
  <c r="BF1232" i="82" s="1"/>
  <c r="AL245" i="86"/>
  <c r="BE1232" i="82" s="1"/>
  <c r="AJ245" i="86"/>
  <c r="AO244" i="86"/>
  <c r="BH1231" i="82" s="1"/>
  <c r="AN244" i="86"/>
  <c r="AM244" i="86"/>
  <c r="BF1231" i="82" s="1"/>
  <c r="AL244" i="86"/>
  <c r="AJ244" i="86"/>
  <c r="AO243" i="86"/>
  <c r="AN243" i="86"/>
  <c r="BG1230" i="82" s="1"/>
  <c r="AM243" i="86"/>
  <c r="AL243" i="86"/>
  <c r="BE1230" i="82" s="1"/>
  <c r="AJ243" i="86"/>
  <c r="AO238" i="86"/>
  <c r="BH1060" i="82" s="1"/>
  <c r="AN238" i="86"/>
  <c r="BG1060" i="82" s="1"/>
  <c r="AM238" i="86"/>
  <c r="BF1060" i="82" s="1"/>
  <c r="AL238" i="86"/>
  <c r="BE1060" i="82" s="1"/>
  <c r="AJ238" i="86"/>
  <c r="BC1060" i="82" s="1"/>
  <c r="AO237" i="86"/>
  <c r="BH1059" i="82" s="1"/>
  <c r="AN237" i="86"/>
  <c r="BG1059" i="82" s="1"/>
  <c r="AM237" i="86"/>
  <c r="BF1059" i="82" s="1"/>
  <c r="AL237" i="86"/>
  <c r="BE1059" i="82" s="1"/>
  <c r="AJ237" i="86"/>
  <c r="BC1059" i="82" s="1"/>
  <c r="AO236" i="86"/>
  <c r="BH1058" i="82" s="1"/>
  <c r="AN236" i="86"/>
  <c r="BG1058" i="82" s="1"/>
  <c r="AM236" i="86"/>
  <c r="BF1058" i="82" s="1"/>
  <c r="AL236" i="86"/>
  <c r="BE1058" i="82" s="1"/>
  <c r="AJ236" i="86"/>
  <c r="BC1058" i="82" s="1"/>
  <c r="AO235" i="86"/>
  <c r="BH1057" i="82" s="1"/>
  <c r="AN235" i="86"/>
  <c r="BG1057" i="82" s="1"/>
  <c r="AM235" i="86"/>
  <c r="BF1057" i="82" s="1"/>
  <c r="AL235" i="86"/>
  <c r="BE1057" i="82" s="1"/>
  <c r="AJ235" i="86"/>
  <c r="BC1057" i="82" s="1"/>
  <c r="AO234" i="86"/>
  <c r="BH1056" i="82" s="1"/>
  <c r="AN234" i="86"/>
  <c r="BG1056" i="82" s="1"/>
  <c r="AM234" i="86"/>
  <c r="BF1056" i="82" s="1"/>
  <c r="AL234" i="86"/>
  <c r="BE1056" i="82" s="1"/>
  <c r="AJ234" i="86"/>
  <c r="BC1056" i="82" s="1"/>
  <c r="AO233" i="86"/>
  <c r="BH1055" i="82" s="1"/>
  <c r="AN233" i="86"/>
  <c r="BG1055" i="82" s="1"/>
  <c r="AM233" i="86"/>
  <c r="BF1055" i="82" s="1"/>
  <c r="AL233" i="86"/>
  <c r="BE1055" i="82" s="1"/>
  <c r="AJ233" i="86"/>
  <c r="BC1055" i="82" s="1"/>
  <c r="AO232" i="86"/>
  <c r="BH1054" i="82" s="1"/>
  <c r="AN232" i="86"/>
  <c r="BG1054" i="82" s="1"/>
  <c r="AM232" i="86"/>
  <c r="BF1054" i="82" s="1"/>
  <c r="AL232" i="86"/>
  <c r="BE1054" i="82" s="1"/>
  <c r="AJ232" i="86"/>
  <c r="BC1054" i="82" s="1"/>
  <c r="BH1052" i="82"/>
  <c r="BG1052" i="82"/>
  <c r="BF1052" i="82"/>
  <c r="BE1052" i="82"/>
  <c r="AO229" i="86"/>
  <c r="BH1051" i="82" s="1"/>
  <c r="AN229" i="86"/>
  <c r="BG1051" i="82" s="1"/>
  <c r="AM229" i="86"/>
  <c r="BF1051" i="82" s="1"/>
  <c r="AL229" i="86"/>
  <c r="BE1051" i="82" s="1"/>
  <c r="AJ229" i="86"/>
  <c r="AO228" i="86"/>
  <c r="BH1050" i="82" s="1"/>
  <c r="AN228" i="86"/>
  <c r="BG1050" i="82" s="1"/>
  <c r="AM228" i="86"/>
  <c r="BF1050" i="82" s="1"/>
  <c r="AL228" i="86"/>
  <c r="BE1050" i="82" s="1"/>
  <c r="AJ228" i="86"/>
  <c r="AO227" i="86"/>
  <c r="BH1049" i="82" s="1"/>
  <c r="AN227" i="86"/>
  <c r="BG1049" i="82" s="1"/>
  <c r="AM227" i="86"/>
  <c r="BF1049" i="82" s="1"/>
  <c r="AL227" i="86"/>
  <c r="BE1049" i="82" s="1"/>
  <c r="AJ227" i="86"/>
  <c r="AO226" i="86"/>
  <c r="BH1048" i="82" s="1"/>
  <c r="AN226" i="86"/>
  <c r="BG1048" i="82" s="1"/>
  <c r="AM226" i="86"/>
  <c r="BF1048" i="82" s="1"/>
  <c r="AL226" i="86"/>
  <c r="BE1048" i="82" s="1"/>
  <c r="AJ226" i="86"/>
  <c r="AO225" i="86"/>
  <c r="BH1047" i="82" s="1"/>
  <c r="AN225" i="86"/>
  <c r="BG1047" i="82" s="1"/>
  <c r="AM225" i="86"/>
  <c r="BF1047" i="82" s="1"/>
  <c r="AL225" i="86"/>
  <c r="BE1047" i="82" s="1"/>
  <c r="AJ225" i="86"/>
  <c r="AO224" i="86"/>
  <c r="BH1046" i="82" s="1"/>
  <c r="AN224" i="86"/>
  <c r="BG1046" i="82" s="1"/>
  <c r="AM224" i="86"/>
  <c r="BF1046" i="82" s="1"/>
  <c r="AL224" i="86"/>
  <c r="BE1046" i="82" s="1"/>
  <c r="AJ224" i="86"/>
  <c r="AO223" i="86"/>
  <c r="BH1045" i="82" s="1"/>
  <c r="AN223" i="86"/>
  <c r="BG1045" i="82" s="1"/>
  <c r="AM223" i="86"/>
  <c r="BF1045" i="82" s="1"/>
  <c r="AL223" i="86"/>
  <c r="BE1045" i="82" s="1"/>
  <c r="AJ223" i="86"/>
  <c r="AO222" i="86"/>
  <c r="BH1044" i="82" s="1"/>
  <c r="AN222" i="86"/>
  <c r="BG1044" i="82" s="1"/>
  <c r="AM222" i="86"/>
  <c r="BF1044" i="82" s="1"/>
  <c r="AL222" i="86"/>
  <c r="BE1044" i="82" s="1"/>
  <c r="AJ222" i="86"/>
  <c r="AO221" i="86"/>
  <c r="BH1043" i="82" s="1"/>
  <c r="AN221" i="86"/>
  <c r="BG1043" i="82" s="1"/>
  <c r="AM221" i="86"/>
  <c r="BF1043" i="82" s="1"/>
  <c r="AL221" i="86"/>
  <c r="BE1043" i="82" s="1"/>
  <c r="AJ221" i="86"/>
  <c r="AO220" i="86"/>
  <c r="BH1042" i="82" s="1"/>
  <c r="AN220" i="86"/>
  <c r="BG1042" i="82" s="1"/>
  <c r="AM220" i="86"/>
  <c r="BF1042" i="82" s="1"/>
  <c r="AL220" i="86"/>
  <c r="BE1042" i="82" s="1"/>
  <c r="AJ220" i="86"/>
  <c r="AO219" i="86"/>
  <c r="BH1041" i="82" s="1"/>
  <c r="AN219" i="86"/>
  <c r="BG1041" i="82" s="1"/>
  <c r="AM219" i="86"/>
  <c r="BF1041" i="82" s="1"/>
  <c r="AL219" i="86"/>
  <c r="BE1041" i="82" s="1"/>
  <c r="AJ219" i="86"/>
  <c r="AO218" i="86"/>
  <c r="BH1040" i="82" s="1"/>
  <c r="AN218" i="86"/>
  <c r="BG1040" i="82" s="1"/>
  <c r="AM218" i="86"/>
  <c r="BF1040" i="82" s="1"/>
  <c r="AL218" i="86"/>
  <c r="BE1040" i="82" s="1"/>
  <c r="AJ218" i="86"/>
  <c r="AO217" i="86"/>
  <c r="BH1039" i="82" s="1"/>
  <c r="AN217" i="86"/>
  <c r="BG1039" i="82" s="1"/>
  <c r="AM217" i="86"/>
  <c r="BF1039" i="82" s="1"/>
  <c r="AL217" i="86"/>
  <c r="BE1039" i="82" s="1"/>
  <c r="AJ217" i="86"/>
  <c r="AO216" i="86"/>
  <c r="BH1038" i="82" s="1"/>
  <c r="AN216" i="86"/>
  <c r="BG1038" i="82" s="1"/>
  <c r="AM216" i="86"/>
  <c r="BF1038" i="82" s="1"/>
  <c r="AL216" i="86"/>
  <c r="BE1038" i="82" s="1"/>
  <c r="AJ216" i="86"/>
  <c r="AO215" i="86"/>
  <c r="BH1037" i="82" s="1"/>
  <c r="AN215" i="86"/>
  <c r="BG1037" i="82" s="1"/>
  <c r="AM215" i="86"/>
  <c r="BF1037" i="82" s="1"/>
  <c r="AL215" i="86"/>
  <c r="BE1037" i="82" s="1"/>
  <c r="AJ215" i="86"/>
  <c r="AO214" i="86"/>
  <c r="BH1036" i="82" s="1"/>
  <c r="AN214" i="86"/>
  <c r="BG1036" i="82" s="1"/>
  <c r="AM214" i="86"/>
  <c r="BF1036" i="82" s="1"/>
  <c r="AL214" i="86"/>
  <c r="BE1036" i="82" s="1"/>
  <c r="AJ214" i="86"/>
  <c r="AO213" i="86"/>
  <c r="BH1035" i="82" s="1"/>
  <c r="AN213" i="86"/>
  <c r="BG1035" i="82" s="1"/>
  <c r="AM213" i="86"/>
  <c r="BF1035" i="82" s="1"/>
  <c r="AL213" i="86"/>
  <c r="BE1035" i="82" s="1"/>
  <c r="AJ213" i="86"/>
  <c r="AO212" i="86"/>
  <c r="BH1034" i="82" s="1"/>
  <c r="AN212" i="86"/>
  <c r="BG1034" i="82" s="1"/>
  <c r="AM212" i="86"/>
  <c r="BF1034" i="82" s="1"/>
  <c r="AL212" i="86"/>
  <c r="BE1034" i="82" s="1"/>
  <c r="AJ212" i="86"/>
  <c r="AO211" i="86"/>
  <c r="BH1033" i="82" s="1"/>
  <c r="AN211" i="86"/>
  <c r="BG1033" i="82" s="1"/>
  <c r="AM211" i="86"/>
  <c r="BF1033" i="82" s="1"/>
  <c r="AL211" i="86"/>
  <c r="BE1033" i="82" s="1"/>
  <c r="AJ211" i="86"/>
  <c r="AO210" i="86"/>
  <c r="BH1032" i="82" s="1"/>
  <c r="AN210" i="86"/>
  <c r="BG1032" i="82" s="1"/>
  <c r="AM210" i="86"/>
  <c r="BF1032" i="82" s="1"/>
  <c r="AL210" i="86"/>
  <c r="BE1032" i="82" s="1"/>
  <c r="AJ210" i="86"/>
  <c r="AO209" i="86"/>
  <c r="BH1031" i="82" s="1"/>
  <c r="AN209" i="86"/>
  <c r="BG1031" i="82" s="1"/>
  <c r="AM209" i="86"/>
  <c r="BF1031" i="82" s="1"/>
  <c r="AL209" i="86"/>
  <c r="BE1031" i="82" s="1"/>
  <c r="AJ209" i="86"/>
  <c r="AO208" i="86"/>
  <c r="BH1030" i="82" s="1"/>
  <c r="AN208" i="86"/>
  <c r="BG1030" i="82" s="1"/>
  <c r="AM208" i="86"/>
  <c r="BF1030" i="82" s="1"/>
  <c r="AL208" i="86"/>
  <c r="BE1030" i="82" s="1"/>
  <c r="AJ208" i="86"/>
  <c r="AO207" i="86"/>
  <c r="BH1029" i="82" s="1"/>
  <c r="AN207" i="86"/>
  <c r="BG1029" i="82" s="1"/>
  <c r="AM207" i="86"/>
  <c r="BF1029" i="82" s="1"/>
  <c r="AL207" i="86"/>
  <c r="BE1029" i="82" s="1"/>
  <c r="AJ207" i="86"/>
  <c r="AO206" i="86"/>
  <c r="BH1028" i="82" s="1"/>
  <c r="AN206" i="86"/>
  <c r="BG1028" i="82" s="1"/>
  <c r="AM206" i="86"/>
  <c r="BF1028" i="82" s="1"/>
  <c r="AL206" i="86"/>
  <c r="BE1028" i="82" s="1"/>
  <c r="AJ206" i="86"/>
  <c r="AO205" i="86"/>
  <c r="BH1027" i="82" s="1"/>
  <c r="AN205" i="86"/>
  <c r="BG1027" i="82" s="1"/>
  <c r="AM205" i="86"/>
  <c r="BF1027" i="82" s="1"/>
  <c r="AL205" i="86"/>
  <c r="BE1027" i="82" s="1"/>
  <c r="AJ205" i="86"/>
  <c r="AO204" i="86"/>
  <c r="BH1026" i="82" s="1"/>
  <c r="AN204" i="86"/>
  <c r="BG1026" i="82" s="1"/>
  <c r="AM204" i="86"/>
  <c r="BF1026" i="82" s="1"/>
  <c r="AL204" i="86"/>
  <c r="BE1026" i="82" s="1"/>
  <c r="AJ204" i="86"/>
  <c r="AO203" i="86"/>
  <c r="BH1025" i="82" s="1"/>
  <c r="AN203" i="86"/>
  <c r="BG1025" i="82" s="1"/>
  <c r="AM203" i="86"/>
  <c r="BF1025" i="82" s="1"/>
  <c r="AL203" i="86"/>
  <c r="BE1025" i="82" s="1"/>
  <c r="AJ203" i="86"/>
  <c r="AO202" i="86"/>
  <c r="BH1024" i="82" s="1"/>
  <c r="AN202" i="86"/>
  <c r="BG1024" i="82" s="1"/>
  <c r="AM202" i="86"/>
  <c r="BF1024" i="82" s="1"/>
  <c r="AL202" i="86"/>
  <c r="BE1024" i="82" s="1"/>
  <c r="AJ202" i="86"/>
  <c r="AO201" i="86"/>
  <c r="BH1023" i="82" s="1"/>
  <c r="AN201" i="86"/>
  <c r="BG1023" i="82" s="1"/>
  <c r="AM201" i="86"/>
  <c r="BF1023" i="82" s="1"/>
  <c r="AL201" i="86"/>
  <c r="BE1023" i="82" s="1"/>
  <c r="AJ201" i="86"/>
  <c r="AO200" i="86"/>
  <c r="BH1022" i="82" s="1"/>
  <c r="AN200" i="86"/>
  <c r="BG1022" i="82" s="1"/>
  <c r="AM200" i="86"/>
  <c r="BF1022" i="82" s="1"/>
  <c r="AL200" i="86"/>
  <c r="BE1022" i="82" s="1"/>
  <c r="AJ200" i="86"/>
  <c r="AO199" i="86"/>
  <c r="BH1021" i="82" s="1"/>
  <c r="AN199" i="86"/>
  <c r="AM199" i="86"/>
  <c r="BF1021" i="82" s="1"/>
  <c r="AL199" i="86"/>
  <c r="BE1021" i="82" s="1"/>
  <c r="AJ199" i="86"/>
  <c r="AO198" i="86"/>
  <c r="AN198" i="86"/>
  <c r="BG1020" i="82" s="1"/>
  <c r="AM198" i="86"/>
  <c r="AL198" i="86"/>
  <c r="BE1020" i="82" s="1"/>
  <c r="AJ198" i="86"/>
  <c r="AO193" i="86"/>
  <c r="BH850" i="82" s="1"/>
  <c r="AN193" i="86"/>
  <c r="BG850" i="82" s="1"/>
  <c r="AM193" i="86"/>
  <c r="BF850" i="82" s="1"/>
  <c r="AL193" i="86"/>
  <c r="BE850" i="82" s="1"/>
  <c r="AJ193" i="86"/>
  <c r="BC850" i="82" s="1"/>
  <c r="AO192" i="86"/>
  <c r="BH849" i="82" s="1"/>
  <c r="AN192" i="86"/>
  <c r="BG849" i="82" s="1"/>
  <c r="AM192" i="86"/>
  <c r="BF849" i="82" s="1"/>
  <c r="AL192" i="86"/>
  <c r="BE849" i="82" s="1"/>
  <c r="AJ192" i="86"/>
  <c r="BC849" i="82" s="1"/>
  <c r="AO191" i="86"/>
  <c r="BH848" i="82" s="1"/>
  <c r="AN191" i="86"/>
  <c r="BG848" i="82" s="1"/>
  <c r="AM191" i="86"/>
  <c r="BF848" i="82" s="1"/>
  <c r="AL191" i="86"/>
  <c r="BE848" i="82" s="1"/>
  <c r="AJ191" i="86"/>
  <c r="BC848" i="82" s="1"/>
  <c r="AO190" i="86"/>
  <c r="BH847" i="82" s="1"/>
  <c r="AN190" i="86"/>
  <c r="BG847" i="82" s="1"/>
  <c r="AM190" i="86"/>
  <c r="BF847" i="82" s="1"/>
  <c r="AL190" i="86"/>
  <c r="BE847" i="82" s="1"/>
  <c r="AJ190" i="86"/>
  <c r="BC847" i="82" s="1"/>
  <c r="AO189" i="86"/>
  <c r="BH846" i="82" s="1"/>
  <c r="AN189" i="86"/>
  <c r="BG846" i="82" s="1"/>
  <c r="AM189" i="86"/>
  <c r="BF846" i="82" s="1"/>
  <c r="AL189" i="86"/>
  <c r="BE846" i="82" s="1"/>
  <c r="AJ189" i="86"/>
  <c r="BC846" i="82" s="1"/>
  <c r="AO188" i="86"/>
  <c r="BH845" i="82" s="1"/>
  <c r="AN188" i="86"/>
  <c r="BG845" i="82" s="1"/>
  <c r="AM188" i="86"/>
  <c r="BF845" i="82" s="1"/>
  <c r="AL188" i="86"/>
  <c r="BE845" i="82" s="1"/>
  <c r="AJ188" i="86"/>
  <c r="BC845" i="82" s="1"/>
  <c r="AO187" i="86"/>
  <c r="BH844" i="82" s="1"/>
  <c r="AN187" i="86"/>
  <c r="BG844" i="82" s="1"/>
  <c r="AM187" i="86"/>
  <c r="BF844" i="82" s="1"/>
  <c r="AL187" i="86"/>
  <c r="BE844" i="82" s="1"/>
  <c r="AJ187" i="86"/>
  <c r="BC844" i="82" s="1"/>
  <c r="BH842" i="82"/>
  <c r="BG842" i="82"/>
  <c r="BF842" i="82"/>
  <c r="BE842" i="82"/>
  <c r="AO184" i="86"/>
  <c r="BH841" i="82" s="1"/>
  <c r="AN184" i="86"/>
  <c r="BG841" i="82" s="1"/>
  <c r="AM184" i="86"/>
  <c r="BF841" i="82" s="1"/>
  <c r="AL184" i="86"/>
  <c r="BE841" i="82" s="1"/>
  <c r="AJ184" i="86"/>
  <c r="AO183" i="86"/>
  <c r="BH840" i="82" s="1"/>
  <c r="AN183" i="86"/>
  <c r="BG840" i="82" s="1"/>
  <c r="AM183" i="86"/>
  <c r="BF840" i="82" s="1"/>
  <c r="AL183" i="86"/>
  <c r="BE840" i="82" s="1"/>
  <c r="AJ183" i="86"/>
  <c r="AO182" i="86"/>
  <c r="BH839" i="82" s="1"/>
  <c r="AN182" i="86"/>
  <c r="BG839" i="82" s="1"/>
  <c r="AM182" i="86"/>
  <c r="BF839" i="82" s="1"/>
  <c r="AL182" i="86"/>
  <c r="BE839" i="82" s="1"/>
  <c r="AJ182" i="86"/>
  <c r="AO181" i="86"/>
  <c r="BH838" i="82" s="1"/>
  <c r="AN181" i="86"/>
  <c r="BG838" i="82" s="1"/>
  <c r="AM181" i="86"/>
  <c r="BF838" i="82" s="1"/>
  <c r="AL181" i="86"/>
  <c r="BE838" i="82" s="1"/>
  <c r="AJ181" i="86"/>
  <c r="AO180" i="86"/>
  <c r="BH837" i="82" s="1"/>
  <c r="AN180" i="86"/>
  <c r="BG837" i="82" s="1"/>
  <c r="AM180" i="86"/>
  <c r="BF837" i="82" s="1"/>
  <c r="AL180" i="86"/>
  <c r="BE837" i="82" s="1"/>
  <c r="AJ180" i="86"/>
  <c r="AO179" i="86"/>
  <c r="BH836" i="82" s="1"/>
  <c r="AN179" i="86"/>
  <c r="BG836" i="82" s="1"/>
  <c r="AM179" i="86"/>
  <c r="BF836" i="82" s="1"/>
  <c r="AL179" i="86"/>
  <c r="BE836" i="82" s="1"/>
  <c r="AJ179" i="86"/>
  <c r="AO178" i="86"/>
  <c r="BH835" i="82" s="1"/>
  <c r="AN178" i="86"/>
  <c r="BG835" i="82" s="1"/>
  <c r="AM178" i="86"/>
  <c r="BF835" i="82" s="1"/>
  <c r="AL178" i="86"/>
  <c r="BE835" i="82" s="1"/>
  <c r="AJ178" i="86"/>
  <c r="AO177" i="86"/>
  <c r="BH834" i="82" s="1"/>
  <c r="AN177" i="86"/>
  <c r="BG834" i="82" s="1"/>
  <c r="AM177" i="86"/>
  <c r="BF834" i="82" s="1"/>
  <c r="AL177" i="86"/>
  <c r="BE834" i="82" s="1"/>
  <c r="AJ177" i="86"/>
  <c r="AO176" i="86"/>
  <c r="BH833" i="82" s="1"/>
  <c r="AN176" i="86"/>
  <c r="BG833" i="82" s="1"/>
  <c r="AM176" i="86"/>
  <c r="BF833" i="82" s="1"/>
  <c r="AL176" i="86"/>
  <c r="BE833" i="82" s="1"/>
  <c r="AJ176" i="86"/>
  <c r="AO175" i="86"/>
  <c r="BH832" i="82" s="1"/>
  <c r="AN175" i="86"/>
  <c r="BG832" i="82" s="1"/>
  <c r="AM175" i="86"/>
  <c r="BF832" i="82" s="1"/>
  <c r="AL175" i="86"/>
  <c r="BE832" i="82" s="1"/>
  <c r="AJ175" i="86"/>
  <c r="AO174" i="86"/>
  <c r="BH831" i="82" s="1"/>
  <c r="AN174" i="86"/>
  <c r="BG831" i="82" s="1"/>
  <c r="AM174" i="86"/>
  <c r="BF831" i="82" s="1"/>
  <c r="AL174" i="86"/>
  <c r="BE831" i="82" s="1"/>
  <c r="AJ174" i="86"/>
  <c r="AO173" i="86"/>
  <c r="BH830" i="82" s="1"/>
  <c r="AN173" i="86"/>
  <c r="BG830" i="82" s="1"/>
  <c r="AM173" i="86"/>
  <c r="BF830" i="82" s="1"/>
  <c r="AL173" i="86"/>
  <c r="BE830" i="82" s="1"/>
  <c r="AJ173" i="86"/>
  <c r="AO172" i="86"/>
  <c r="BH829" i="82" s="1"/>
  <c r="AN172" i="86"/>
  <c r="BG829" i="82" s="1"/>
  <c r="AM172" i="86"/>
  <c r="BF829" i="82" s="1"/>
  <c r="AL172" i="86"/>
  <c r="BE829" i="82" s="1"/>
  <c r="AJ172" i="86"/>
  <c r="AO171" i="86"/>
  <c r="BH828" i="82" s="1"/>
  <c r="AN171" i="86"/>
  <c r="BG828" i="82" s="1"/>
  <c r="AM171" i="86"/>
  <c r="BF828" i="82" s="1"/>
  <c r="AL171" i="86"/>
  <c r="BE828" i="82" s="1"/>
  <c r="AJ171" i="86"/>
  <c r="AO170" i="86"/>
  <c r="BH827" i="82" s="1"/>
  <c r="AN170" i="86"/>
  <c r="BG827" i="82" s="1"/>
  <c r="AM170" i="86"/>
  <c r="BF827" i="82" s="1"/>
  <c r="AL170" i="86"/>
  <c r="BE827" i="82" s="1"/>
  <c r="AJ170" i="86"/>
  <c r="AO169" i="86"/>
  <c r="BH826" i="82" s="1"/>
  <c r="AN169" i="86"/>
  <c r="BG826" i="82" s="1"/>
  <c r="AM169" i="86"/>
  <c r="BF826" i="82" s="1"/>
  <c r="AL169" i="86"/>
  <c r="BE826" i="82" s="1"/>
  <c r="AJ169" i="86"/>
  <c r="AO168" i="86"/>
  <c r="BH825" i="82" s="1"/>
  <c r="AN168" i="86"/>
  <c r="BG825" i="82" s="1"/>
  <c r="AM168" i="86"/>
  <c r="BF825" i="82" s="1"/>
  <c r="AL168" i="86"/>
  <c r="BE825" i="82" s="1"/>
  <c r="AJ168" i="86"/>
  <c r="AO167" i="86"/>
  <c r="BH824" i="82" s="1"/>
  <c r="AN167" i="86"/>
  <c r="BG824" i="82" s="1"/>
  <c r="AM167" i="86"/>
  <c r="BF824" i="82" s="1"/>
  <c r="AL167" i="86"/>
  <c r="BE824" i="82" s="1"/>
  <c r="AJ167" i="86"/>
  <c r="AO166" i="86"/>
  <c r="BH823" i="82" s="1"/>
  <c r="AN166" i="86"/>
  <c r="BG823" i="82" s="1"/>
  <c r="AM166" i="86"/>
  <c r="BF823" i="82" s="1"/>
  <c r="AL166" i="86"/>
  <c r="BE823" i="82" s="1"/>
  <c r="AJ166" i="86"/>
  <c r="AO165" i="86"/>
  <c r="BH822" i="82" s="1"/>
  <c r="AN165" i="86"/>
  <c r="BG822" i="82" s="1"/>
  <c r="AM165" i="86"/>
  <c r="BF822" i="82" s="1"/>
  <c r="AL165" i="86"/>
  <c r="BE822" i="82" s="1"/>
  <c r="AJ165" i="86"/>
  <c r="AO164" i="86"/>
  <c r="BH821" i="82" s="1"/>
  <c r="AN164" i="86"/>
  <c r="BG821" i="82" s="1"/>
  <c r="AM164" i="86"/>
  <c r="BF821" i="82" s="1"/>
  <c r="AL164" i="86"/>
  <c r="BE821" i="82" s="1"/>
  <c r="AJ164" i="86"/>
  <c r="AO163" i="86"/>
  <c r="BH820" i="82" s="1"/>
  <c r="AN163" i="86"/>
  <c r="BG820" i="82" s="1"/>
  <c r="AM163" i="86"/>
  <c r="BF820" i="82" s="1"/>
  <c r="AL163" i="86"/>
  <c r="BE820" i="82" s="1"/>
  <c r="AJ163" i="86"/>
  <c r="AO162" i="86"/>
  <c r="BH819" i="82" s="1"/>
  <c r="AN162" i="86"/>
  <c r="BG819" i="82" s="1"/>
  <c r="AM162" i="86"/>
  <c r="BF819" i="82" s="1"/>
  <c r="AL162" i="86"/>
  <c r="BE819" i="82" s="1"/>
  <c r="AJ162" i="86"/>
  <c r="AO161" i="86"/>
  <c r="BH818" i="82" s="1"/>
  <c r="AN161" i="86"/>
  <c r="BG818" i="82" s="1"/>
  <c r="AM161" i="86"/>
  <c r="BF818" i="82" s="1"/>
  <c r="AL161" i="86"/>
  <c r="BE818" i="82" s="1"/>
  <c r="AJ161" i="86"/>
  <c r="AO160" i="86"/>
  <c r="BH817" i="82" s="1"/>
  <c r="AN160" i="86"/>
  <c r="BG817" i="82" s="1"/>
  <c r="AM160" i="86"/>
  <c r="BF817" i="82" s="1"/>
  <c r="AL160" i="86"/>
  <c r="BE817" i="82" s="1"/>
  <c r="AJ160" i="86"/>
  <c r="AO159" i="86"/>
  <c r="BH816" i="82" s="1"/>
  <c r="AN159" i="86"/>
  <c r="BG816" i="82" s="1"/>
  <c r="AM159" i="86"/>
  <c r="BF816" i="82" s="1"/>
  <c r="AL159" i="86"/>
  <c r="BE816" i="82" s="1"/>
  <c r="AJ159" i="86"/>
  <c r="AO158" i="86"/>
  <c r="BH815" i="82" s="1"/>
  <c r="AN158" i="86"/>
  <c r="BG815" i="82" s="1"/>
  <c r="AM158" i="86"/>
  <c r="BF815" i="82" s="1"/>
  <c r="AL158" i="86"/>
  <c r="BE815" i="82" s="1"/>
  <c r="AJ158" i="86"/>
  <c r="AO157" i="86"/>
  <c r="BH814" i="82" s="1"/>
  <c r="AN157" i="86"/>
  <c r="BG814" i="82" s="1"/>
  <c r="AM157" i="86"/>
  <c r="BF814" i="82" s="1"/>
  <c r="AL157" i="86"/>
  <c r="BE814" i="82" s="1"/>
  <c r="AJ157" i="86"/>
  <c r="AO156" i="86"/>
  <c r="BH813" i="82" s="1"/>
  <c r="AN156" i="86"/>
  <c r="BG813" i="82" s="1"/>
  <c r="AM156" i="86"/>
  <c r="BF813" i="82" s="1"/>
  <c r="AL156" i="86"/>
  <c r="BE813" i="82" s="1"/>
  <c r="AJ156" i="86"/>
  <c r="AO155" i="86"/>
  <c r="BH812" i="82" s="1"/>
  <c r="AN155" i="86"/>
  <c r="BG812" i="82" s="1"/>
  <c r="AM155" i="86"/>
  <c r="BF812" i="82" s="1"/>
  <c r="AL155" i="86"/>
  <c r="BE812" i="82" s="1"/>
  <c r="AJ155" i="86"/>
  <c r="AO154" i="86"/>
  <c r="BH811" i="82" s="1"/>
  <c r="AN154" i="86"/>
  <c r="AM154" i="86"/>
  <c r="BF811" i="82" s="1"/>
  <c r="AL154" i="86"/>
  <c r="BE811" i="82" s="1"/>
  <c r="AJ154" i="86"/>
  <c r="AO153" i="86"/>
  <c r="AN153" i="86"/>
  <c r="BG810" i="82" s="1"/>
  <c r="AM153" i="86"/>
  <c r="AL153" i="86"/>
  <c r="AJ153" i="86"/>
  <c r="AO148" i="86"/>
  <c r="BH640" i="82" s="1"/>
  <c r="AN148" i="86"/>
  <c r="BG640" i="82" s="1"/>
  <c r="AM148" i="86"/>
  <c r="BF640" i="82" s="1"/>
  <c r="AL148" i="86"/>
  <c r="BE640" i="82" s="1"/>
  <c r="AJ148" i="86"/>
  <c r="BC640" i="82" s="1"/>
  <c r="AO147" i="86"/>
  <c r="BH639" i="82" s="1"/>
  <c r="AN147" i="86"/>
  <c r="BG639" i="82" s="1"/>
  <c r="AM147" i="86"/>
  <c r="BF639" i="82" s="1"/>
  <c r="AL147" i="86"/>
  <c r="BE639" i="82" s="1"/>
  <c r="AJ147" i="86"/>
  <c r="BC639" i="82" s="1"/>
  <c r="AO146" i="86"/>
  <c r="BH638" i="82" s="1"/>
  <c r="AN146" i="86"/>
  <c r="BG638" i="82" s="1"/>
  <c r="AM146" i="86"/>
  <c r="BF638" i="82" s="1"/>
  <c r="AL146" i="86"/>
  <c r="BE638" i="82" s="1"/>
  <c r="AJ146" i="86"/>
  <c r="BC638" i="82" s="1"/>
  <c r="AO145" i="86"/>
  <c r="BH637" i="82" s="1"/>
  <c r="AN145" i="86"/>
  <c r="BG637" i="82" s="1"/>
  <c r="AM145" i="86"/>
  <c r="BF637" i="82" s="1"/>
  <c r="AL145" i="86"/>
  <c r="BE637" i="82" s="1"/>
  <c r="AJ145" i="86"/>
  <c r="BC637" i="82" s="1"/>
  <c r="AO144" i="86"/>
  <c r="BH636" i="82" s="1"/>
  <c r="AN144" i="86"/>
  <c r="BG636" i="82" s="1"/>
  <c r="AM144" i="86"/>
  <c r="BF636" i="82" s="1"/>
  <c r="AL144" i="86"/>
  <c r="BE636" i="82" s="1"/>
  <c r="AJ144" i="86"/>
  <c r="BC636" i="82" s="1"/>
  <c r="AO143" i="86"/>
  <c r="BH635" i="82" s="1"/>
  <c r="AN143" i="86"/>
  <c r="BG635" i="82" s="1"/>
  <c r="AM143" i="86"/>
  <c r="BF635" i="82" s="1"/>
  <c r="AJ143" i="86"/>
  <c r="BC635" i="82" s="1"/>
  <c r="AO142" i="86"/>
  <c r="BH634" i="82" s="1"/>
  <c r="AN142" i="86"/>
  <c r="BG634" i="82" s="1"/>
  <c r="AM142" i="86"/>
  <c r="BF634" i="82" s="1"/>
  <c r="AL142" i="86"/>
  <c r="BE634" i="82" s="1"/>
  <c r="AJ142" i="86"/>
  <c r="BC634" i="82" s="1"/>
  <c r="BH632" i="82"/>
  <c r="BG632" i="82"/>
  <c r="BF632" i="82"/>
  <c r="BE632" i="82"/>
  <c r="AO139" i="86"/>
  <c r="BH631" i="82" s="1"/>
  <c r="AN139" i="86"/>
  <c r="BG631" i="82" s="1"/>
  <c r="AM139" i="86"/>
  <c r="BF631" i="82" s="1"/>
  <c r="AL139" i="86"/>
  <c r="BE631" i="82" s="1"/>
  <c r="AJ139" i="86"/>
  <c r="AO138" i="86"/>
  <c r="BH630" i="82" s="1"/>
  <c r="AN138" i="86"/>
  <c r="BG630" i="82" s="1"/>
  <c r="AM138" i="86"/>
  <c r="BF630" i="82" s="1"/>
  <c r="AL138" i="86"/>
  <c r="BE630" i="82" s="1"/>
  <c r="AJ138" i="86"/>
  <c r="AO137" i="86"/>
  <c r="BH629" i="82" s="1"/>
  <c r="AN137" i="86"/>
  <c r="BG629" i="82" s="1"/>
  <c r="AM137" i="86"/>
  <c r="BF629" i="82" s="1"/>
  <c r="AL137" i="86"/>
  <c r="BE629" i="82" s="1"/>
  <c r="AJ137" i="86"/>
  <c r="AO136" i="86"/>
  <c r="BH628" i="82" s="1"/>
  <c r="AN136" i="86"/>
  <c r="BG628" i="82" s="1"/>
  <c r="AM136" i="86"/>
  <c r="BF628" i="82" s="1"/>
  <c r="AL136" i="86"/>
  <c r="BE628" i="82" s="1"/>
  <c r="AJ136" i="86"/>
  <c r="AO135" i="86"/>
  <c r="BH627" i="82" s="1"/>
  <c r="AN135" i="86"/>
  <c r="BG627" i="82" s="1"/>
  <c r="AM135" i="86"/>
  <c r="BF627" i="82" s="1"/>
  <c r="AL135" i="86"/>
  <c r="BE627" i="82" s="1"/>
  <c r="AJ135" i="86"/>
  <c r="AO134" i="86"/>
  <c r="BH626" i="82" s="1"/>
  <c r="AN134" i="86"/>
  <c r="BG626" i="82" s="1"/>
  <c r="AM134" i="86"/>
  <c r="BF626" i="82" s="1"/>
  <c r="AL134" i="86"/>
  <c r="BE626" i="82" s="1"/>
  <c r="AJ134" i="86"/>
  <c r="AO133" i="86"/>
  <c r="BH625" i="82" s="1"/>
  <c r="AN133" i="86"/>
  <c r="BG625" i="82" s="1"/>
  <c r="AM133" i="86"/>
  <c r="BF625" i="82" s="1"/>
  <c r="AL133" i="86"/>
  <c r="BE625" i="82" s="1"/>
  <c r="AJ133" i="86"/>
  <c r="AO132" i="86"/>
  <c r="BH624" i="82" s="1"/>
  <c r="AN132" i="86"/>
  <c r="BG624" i="82" s="1"/>
  <c r="AM132" i="86"/>
  <c r="BF624" i="82" s="1"/>
  <c r="AL132" i="86"/>
  <c r="BE624" i="82" s="1"/>
  <c r="AJ132" i="86"/>
  <c r="AO131" i="86"/>
  <c r="BH623" i="82" s="1"/>
  <c r="AN131" i="86"/>
  <c r="BG623" i="82" s="1"/>
  <c r="AM131" i="86"/>
  <c r="BF623" i="82" s="1"/>
  <c r="AL131" i="86"/>
  <c r="BE623" i="82" s="1"/>
  <c r="AJ131" i="86"/>
  <c r="AO130" i="86"/>
  <c r="BH622" i="82" s="1"/>
  <c r="AN130" i="86"/>
  <c r="BG622" i="82" s="1"/>
  <c r="AM130" i="86"/>
  <c r="BF622" i="82" s="1"/>
  <c r="AL130" i="86"/>
  <c r="BE622" i="82" s="1"/>
  <c r="AJ130" i="86"/>
  <c r="AO129" i="86"/>
  <c r="BH621" i="82" s="1"/>
  <c r="AN129" i="86"/>
  <c r="BG621" i="82" s="1"/>
  <c r="AM129" i="86"/>
  <c r="BF621" i="82" s="1"/>
  <c r="AL129" i="86"/>
  <c r="BE621" i="82" s="1"/>
  <c r="AJ129" i="86"/>
  <c r="AO128" i="86"/>
  <c r="BH620" i="82" s="1"/>
  <c r="AN128" i="86"/>
  <c r="BG620" i="82" s="1"/>
  <c r="AM128" i="86"/>
  <c r="BF620" i="82" s="1"/>
  <c r="AL128" i="86"/>
  <c r="BE620" i="82" s="1"/>
  <c r="AJ128" i="86"/>
  <c r="AO127" i="86"/>
  <c r="BH619" i="82" s="1"/>
  <c r="AN127" i="86"/>
  <c r="BG619" i="82" s="1"/>
  <c r="AM127" i="86"/>
  <c r="BF619" i="82" s="1"/>
  <c r="AL127" i="86"/>
  <c r="BE619" i="82" s="1"/>
  <c r="AJ127" i="86"/>
  <c r="AO126" i="86"/>
  <c r="BH618" i="82" s="1"/>
  <c r="AN126" i="86"/>
  <c r="BG618" i="82" s="1"/>
  <c r="AM126" i="86"/>
  <c r="BF618" i="82" s="1"/>
  <c r="AL126" i="86"/>
  <c r="BE618" i="82" s="1"/>
  <c r="AJ126" i="86"/>
  <c r="AO125" i="86"/>
  <c r="BH617" i="82" s="1"/>
  <c r="AN125" i="86"/>
  <c r="BG617" i="82" s="1"/>
  <c r="AM125" i="86"/>
  <c r="BF617" i="82" s="1"/>
  <c r="AL125" i="86"/>
  <c r="BE617" i="82" s="1"/>
  <c r="AJ125" i="86"/>
  <c r="AO124" i="86"/>
  <c r="BH616" i="82" s="1"/>
  <c r="AN124" i="86"/>
  <c r="BG616" i="82" s="1"/>
  <c r="AM124" i="86"/>
  <c r="BF616" i="82" s="1"/>
  <c r="AL124" i="86"/>
  <c r="BE616" i="82" s="1"/>
  <c r="AJ124" i="86"/>
  <c r="AO123" i="86"/>
  <c r="BH615" i="82" s="1"/>
  <c r="AN123" i="86"/>
  <c r="BG615" i="82" s="1"/>
  <c r="AM123" i="86"/>
  <c r="BF615" i="82" s="1"/>
  <c r="AL123" i="86"/>
  <c r="BE615" i="82" s="1"/>
  <c r="AJ123" i="86"/>
  <c r="AO122" i="86"/>
  <c r="BH614" i="82" s="1"/>
  <c r="AN122" i="86"/>
  <c r="BG614" i="82" s="1"/>
  <c r="AM122" i="86"/>
  <c r="BF614" i="82" s="1"/>
  <c r="AL122" i="86"/>
  <c r="BE614" i="82" s="1"/>
  <c r="AJ122" i="86"/>
  <c r="AO121" i="86"/>
  <c r="BH613" i="82" s="1"/>
  <c r="AN121" i="86"/>
  <c r="BG613" i="82" s="1"/>
  <c r="AM121" i="86"/>
  <c r="BF613" i="82" s="1"/>
  <c r="AL121" i="86"/>
  <c r="BE613" i="82" s="1"/>
  <c r="AJ121" i="86"/>
  <c r="AO120" i="86"/>
  <c r="BH612" i="82" s="1"/>
  <c r="AN120" i="86"/>
  <c r="BG612" i="82" s="1"/>
  <c r="AM120" i="86"/>
  <c r="BF612" i="82" s="1"/>
  <c r="AL120" i="86"/>
  <c r="BE612" i="82" s="1"/>
  <c r="AJ120" i="86"/>
  <c r="AO119" i="86"/>
  <c r="BH611" i="82" s="1"/>
  <c r="AN119" i="86"/>
  <c r="BG611" i="82" s="1"/>
  <c r="AM119" i="86"/>
  <c r="BF611" i="82" s="1"/>
  <c r="AL119" i="86"/>
  <c r="BE611" i="82" s="1"/>
  <c r="AJ119" i="86"/>
  <c r="AO118" i="86"/>
  <c r="BH610" i="82" s="1"/>
  <c r="AN118" i="86"/>
  <c r="BG610" i="82" s="1"/>
  <c r="AM118" i="86"/>
  <c r="BF610" i="82" s="1"/>
  <c r="AL118" i="86"/>
  <c r="BE610" i="82" s="1"/>
  <c r="AJ118" i="86"/>
  <c r="AO117" i="86"/>
  <c r="BH609" i="82" s="1"/>
  <c r="AN117" i="86"/>
  <c r="BG609" i="82" s="1"/>
  <c r="AM117" i="86"/>
  <c r="BF609" i="82" s="1"/>
  <c r="AL117" i="86"/>
  <c r="BE609" i="82" s="1"/>
  <c r="AJ117" i="86"/>
  <c r="AO116" i="86"/>
  <c r="BH608" i="82" s="1"/>
  <c r="AN116" i="86"/>
  <c r="BG608" i="82" s="1"/>
  <c r="AM116" i="86"/>
  <c r="BF608" i="82" s="1"/>
  <c r="AL116" i="86"/>
  <c r="BE608" i="82" s="1"/>
  <c r="AJ116" i="86"/>
  <c r="AO115" i="86"/>
  <c r="BH607" i="82" s="1"/>
  <c r="AN115" i="86"/>
  <c r="BG607" i="82" s="1"/>
  <c r="AM115" i="86"/>
  <c r="BF607" i="82" s="1"/>
  <c r="AL115" i="86"/>
  <c r="BE607" i="82" s="1"/>
  <c r="AJ115" i="86"/>
  <c r="AO114" i="86"/>
  <c r="BH606" i="82" s="1"/>
  <c r="AN114" i="86"/>
  <c r="BG606" i="82" s="1"/>
  <c r="AM114" i="86"/>
  <c r="BF606" i="82" s="1"/>
  <c r="AL114" i="86"/>
  <c r="BE606" i="82" s="1"/>
  <c r="AJ114" i="86"/>
  <c r="AO113" i="86"/>
  <c r="BH605" i="82" s="1"/>
  <c r="AN113" i="86"/>
  <c r="BG605" i="82" s="1"/>
  <c r="AM113" i="86"/>
  <c r="BF605" i="82" s="1"/>
  <c r="AL113" i="86"/>
  <c r="BE605" i="82" s="1"/>
  <c r="AJ113" i="86"/>
  <c r="AO112" i="86"/>
  <c r="BH604" i="82" s="1"/>
  <c r="AN112" i="86"/>
  <c r="BG604" i="82" s="1"/>
  <c r="AM112" i="86"/>
  <c r="BF604" i="82" s="1"/>
  <c r="AL112" i="86"/>
  <c r="BE604" i="82" s="1"/>
  <c r="AJ112" i="86"/>
  <c r="AO111" i="86"/>
  <c r="BH603" i="82" s="1"/>
  <c r="AN111" i="86"/>
  <c r="BG603" i="82" s="1"/>
  <c r="AM111" i="86"/>
  <c r="BF603" i="82" s="1"/>
  <c r="AL111" i="86"/>
  <c r="BE603" i="82" s="1"/>
  <c r="AJ111" i="86"/>
  <c r="AO110" i="86"/>
  <c r="BH602" i="82" s="1"/>
  <c r="AN110" i="86"/>
  <c r="BG602" i="82" s="1"/>
  <c r="AM110" i="86"/>
  <c r="BF602" i="82" s="1"/>
  <c r="AL110" i="86"/>
  <c r="BE602" i="82" s="1"/>
  <c r="AJ110" i="86"/>
  <c r="AO109" i="86"/>
  <c r="BH601" i="82" s="1"/>
  <c r="AN109" i="86"/>
  <c r="AM109" i="86"/>
  <c r="BF601" i="82" s="1"/>
  <c r="AL109" i="86"/>
  <c r="BE601" i="82" s="1"/>
  <c r="AJ109" i="86"/>
  <c r="AO108" i="86"/>
  <c r="AN108" i="86"/>
  <c r="BG600" i="82" s="1"/>
  <c r="AM108" i="86"/>
  <c r="AL108" i="86"/>
  <c r="AJ108" i="86"/>
  <c r="AO103" i="86"/>
  <c r="BH430" i="82" s="1"/>
  <c r="AN103" i="86"/>
  <c r="BG430" i="82" s="1"/>
  <c r="AM103" i="86"/>
  <c r="BF430" i="82" s="1"/>
  <c r="AL103" i="86"/>
  <c r="BE430" i="82" s="1"/>
  <c r="AJ103" i="86"/>
  <c r="BC430" i="82" s="1"/>
  <c r="AO102" i="86"/>
  <c r="BH429" i="82" s="1"/>
  <c r="AN102" i="86"/>
  <c r="BG429" i="82" s="1"/>
  <c r="AM102" i="86"/>
  <c r="BF429" i="82" s="1"/>
  <c r="AL102" i="86"/>
  <c r="BE429" i="82" s="1"/>
  <c r="AJ102" i="86"/>
  <c r="BC429" i="82" s="1"/>
  <c r="AO101" i="86"/>
  <c r="BH428" i="82" s="1"/>
  <c r="AN101" i="86"/>
  <c r="BG428" i="82" s="1"/>
  <c r="AM101" i="86"/>
  <c r="BF428" i="82" s="1"/>
  <c r="AL101" i="86"/>
  <c r="BE428" i="82" s="1"/>
  <c r="AJ101" i="86"/>
  <c r="BC428" i="82" s="1"/>
  <c r="AO100" i="86"/>
  <c r="BH427" i="82" s="1"/>
  <c r="AN100" i="86"/>
  <c r="BG427" i="82" s="1"/>
  <c r="AM100" i="86"/>
  <c r="BF427" i="82" s="1"/>
  <c r="AL100" i="86"/>
  <c r="BE427" i="82" s="1"/>
  <c r="AJ100" i="86"/>
  <c r="BC427" i="82" s="1"/>
  <c r="AO99" i="86"/>
  <c r="BH426" i="82" s="1"/>
  <c r="AN99" i="86"/>
  <c r="BG426" i="82" s="1"/>
  <c r="AM99" i="86"/>
  <c r="BF426" i="82" s="1"/>
  <c r="AL99" i="86"/>
  <c r="BE426" i="82" s="1"/>
  <c r="AJ99" i="86"/>
  <c r="BC426" i="82" s="1"/>
  <c r="AO98" i="86"/>
  <c r="BH425" i="82" s="1"/>
  <c r="AN98" i="86"/>
  <c r="BG425" i="82" s="1"/>
  <c r="AM98" i="86"/>
  <c r="BF425" i="82" s="1"/>
  <c r="AL98" i="86"/>
  <c r="BE425" i="82" s="1"/>
  <c r="AJ98" i="86"/>
  <c r="BC425" i="82" s="1"/>
  <c r="AO97" i="86"/>
  <c r="BH424" i="82" s="1"/>
  <c r="AN97" i="86"/>
  <c r="BG424" i="82" s="1"/>
  <c r="AM97" i="86"/>
  <c r="BF424" i="82" s="1"/>
  <c r="AL97" i="86"/>
  <c r="BE424" i="82" s="1"/>
  <c r="AJ97" i="86"/>
  <c r="BC424" i="82" s="1"/>
  <c r="BH422" i="82"/>
  <c r="BG422" i="82"/>
  <c r="BF422" i="82"/>
  <c r="BE422" i="82"/>
  <c r="AO94" i="86"/>
  <c r="BH421" i="82" s="1"/>
  <c r="AN94" i="86"/>
  <c r="BG421" i="82" s="1"/>
  <c r="AM94" i="86"/>
  <c r="BF421" i="82" s="1"/>
  <c r="AL94" i="86"/>
  <c r="BE421" i="82" s="1"/>
  <c r="AJ94" i="86"/>
  <c r="AO93" i="86"/>
  <c r="BH420" i="82" s="1"/>
  <c r="AN93" i="86"/>
  <c r="BG420" i="82" s="1"/>
  <c r="AM93" i="86"/>
  <c r="BF420" i="82" s="1"/>
  <c r="AL93" i="86"/>
  <c r="BE420" i="82" s="1"/>
  <c r="AJ93" i="86"/>
  <c r="AO92" i="86"/>
  <c r="BH419" i="82" s="1"/>
  <c r="AN92" i="86"/>
  <c r="BG419" i="82" s="1"/>
  <c r="AM92" i="86"/>
  <c r="BF419" i="82" s="1"/>
  <c r="AL92" i="86"/>
  <c r="BE419" i="82" s="1"/>
  <c r="AJ92" i="86"/>
  <c r="AO91" i="86"/>
  <c r="BH418" i="82" s="1"/>
  <c r="AN91" i="86"/>
  <c r="BG418" i="82" s="1"/>
  <c r="AM91" i="86"/>
  <c r="BF418" i="82" s="1"/>
  <c r="AL91" i="86"/>
  <c r="BE418" i="82" s="1"/>
  <c r="AJ91" i="86"/>
  <c r="AO90" i="86"/>
  <c r="BH417" i="82" s="1"/>
  <c r="AN90" i="86"/>
  <c r="BG417" i="82" s="1"/>
  <c r="AM90" i="86"/>
  <c r="BF417" i="82" s="1"/>
  <c r="AL90" i="86"/>
  <c r="BE417" i="82" s="1"/>
  <c r="AJ90" i="86"/>
  <c r="AO89" i="86"/>
  <c r="BH416" i="82" s="1"/>
  <c r="AN89" i="86"/>
  <c r="BG416" i="82" s="1"/>
  <c r="AM89" i="86"/>
  <c r="BF416" i="82" s="1"/>
  <c r="AL89" i="86"/>
  <c r="BE416" i="82" s="1"/>
  <c r="AJ89" i="86"/>
  <c r="AO88" i="86"/>
  <c r="BH415" i="82" s="1"/>
  <c r="AN88" i="86"/>
  <c r="BG415" i="82" s="1"/>
  <c r="AM88" i="86"/>
  <c r="BF415" i="82" s="1"/>
  <c r="AL88" i="86"/>
  <c r="BE415" i="82" s="1"/>
  <c r="AJ88" i="86"/>
  <c r="AO87" i="86"/>
  <c r="BH414" i="82" s="1"/>
  <c r="AN87" i="86"/>
  <c r="BG414" i="82" s="1"/>
  <c r="AM87" i="86"/>
  <c r="BF414" i="82" s="1"/>
  <c r="AL87" i="86"/>
  <c r="BE414" i="82" s="1"/>
  <c r="AJ87" i="86"/>
  <c r="AO86" i="86"/>
  <c r="BH413" i="82" s="1"/>
  <c r="AN86" i="86"/>
  <c r="BG413" i="82" s="1"/>
  <c r="AM86" i="86"/>
  <c r="BF413" i="82" s="1"/>
  <c r="AL86" i="86"/>
  <c r="BE413" i="82" s="1"/>
  <c r="AJ86" i="86"/>
  <c r="AO85" i="86"/>
  <c r="BH412" i="82" s="1"/>
  <c r="AN85" i="86"/>
  <c r="BG412" i="82" s="1"/>
  <c r="AM85" i="86"/>
  <c r="BF412" i="82" s="1"/>
  <c r="AL85" i="86"/>
  <c r="BE412" i="82" s="1"/>
  <c r="AJ85" i="86"/>
  <c r="AO84" i="86"/>
  <c r="BH411" i="82" s="1"/>
  <c r="AN84" i="86"/>
  <c r="BG411" i="82" s="1"/>
  <c r="AM84" i="86"/>
  <c r="BF411" i="82" s="1"/>
  <c r="AL84" i="86"/>
  <c r="BE411" i="82" s="1"/>
  <c r="AJ84" i="86"/>
  <c r="AO83" i="86"/>
  <c r="BH410" i="82" s="1"/>
  <c r="AN83" i="86"/>
  <c r="BG410" i="82" s="1"/>
  <c r="AM83" i="86"/>
  <c r="BF410" i="82" s="1"/>
  <c r="AL83" i="86"/>
  <c r="BE410" i="82" s="1"/>
  <c r="AJ83" i="86"/>
  <c r="AO82" i="86"/>
  <c r="BH409" i="82" s="1"/>
  <c r="AN82" i="86"/>
  <c r="BG409" i="82" s="1"/>
  <c r="AM82" i="86"/>
  <c r="BF409" i="82" s="1"/>
  <c r="AL82" i="86"/>
  <c r="BE409" i="82" s="1"/>
  <c r="AJ82" i="86"/>
  <c r="AO81" i="86"/>
  <c r="BH408" i="82" s="1"/>
  <c r="AN81" i="86"/>
  <c r="BG408" i="82" s="1"/>
  <c r="AM81" i="86"/>
  <c r="BF408" i="82" s="1"/>
  <c r="AL81" i="86"/>
  <c r="BE408" i="82" s="1"/>
  <c r="AJ81" i="86"/>
  <c r="AO80" i="86"/>
  <c r="BH407" i="82" s="1"/>
  <c r="AN80" i="86"/>
  <c r="BG407" i="82" s="1"/>
  <c r="AM80" i="86"/>
  <c r="BF407" i="82" s="1"/>
  <c r="AL80" i="86"/>
  <c r="BE407" i="82" s="1"/>
  <c r="AJ80" i="86"/>
  <c r="AO79" i="86"/>
  <c r="BH406" i="82" s="1"/>
  <c r="AN79" i="86"/>
  <c r="BG406" i="82" s="1"/>
  <c r="AM79" i="86"/>
  <c r="BF406" i="82" s="1"/>
  <c r="AL79" i="86"/>
  <c r="BE406" i="82" s="1"/>
  <c r="AJ79" i="86"/>
  <c r="AO78" i="86"/>
  <c r="BH405" i="82" s="1"/>
  <c r="AN78" i="86"/>
  <c r="BG405" i="82" s="1"/>
  <c r="AM78" i="86"/>
  <c r="BF405" i="82" s="1"/>
  <c r="AL78" i="86"/>
  <c r="BE405" i="82" s="1"/>
  <c r="AJ78" i="86"/>
  <c r="AO77" i="86"/>
  <c r="BH404" i="82" s="1"/>
  <c r="AN77" i="86"/>
  <c r="BG404" i="82" s="1"/>
  <c r="AM77" i="86"/>
  <c r="BF404" i="82" s="1"/>
  <c r="AL77" i="86"/>
  <c r="BE404" i="82" s="1"/>
  <c r="AJ77" i="86"/>
  <c r="AO76" i="86"/>
  <c r="BH403" i="82" s="1"/>
  <c r="AN76" i="86"/>
  <c r="BG403" i="82" s="1"/>
  <c r="AM76" i="86"/>
  <c r="BF403" i="82" s="1"/>
  <c r="AL76" i="86"/>
  <c r="BE403" i="82" s="1"/>
  <c r="AJ76" i="86"/>
  <c r="AO75" i="86"/>
  <c r="BH402" i="82" s="1"/>
  <c r="AN75" i="86"/>
  <c r="BG402" i="82" s="1"/>
  <c r="AM75" i="86"/>
  <c r="BF402" i="82" s="1"/>
  <c r="AL75" i="86"/>
  <c r="BE402" i="82" s="1"/>
  <c r="AJ75" i="86"/>
  <c r="AO74" i="86"/>
  <c r="BH401" i="82" s="1"/>
  <c r="AN74" i="86"/>
  <c r="BG401" i="82" s="1"/>
  <c r="AM74" i="86"/>
  <c r="BF401" i="82" s="1"/>
  <c r="AL74" i="86"/>
  <c r="BE401" i="82" s="1"/>
  <c r="AJ74" i="86"/>
  <c r="AO73" i="86"/>
  <c r="BH400" i="82" s="1"/>
  <c r="AN73" i="86"/>
  <c r="BG400" i="82" s="1"/>
  <c r="AM73" i="86"/>
  <c r="BF400" i="82" s="1"/>
  <c r="AL73" i="86"/>
  <c r="BE400" i="82" s="1"/>
  <c r="AJ73" i="86"/>
  <c r="AO72" i="86"/>
  <c r="BH399" i="82" s="1"/>
  <c r="AN72" i="86"/>
  <c r="BG399" i="82" s="1"/>
  <c r="AM72" i="86"/>
  <c r="BF399" i="82" s="1"/>
  <c r="AL72" i="86"/>
  <c r="BE399" i="82" s="1"/>
  <c r="AJ72" i="86"/>
  <c r="AO71" i="86"/>
  <c r="BH398" i="82" s="1"/>
  <c r="AN71" i="86"/>
  <c r="BG398" i="82" s="1"/>
  <c r="AM71" i="86"/>
  <c r="BF398" i="82" s="1"/>
  <c r="AL71" i="86"/>
  <c r="BE398" i="82" s="1"/>
  <c r="AJ71" i="86"/>
  <c r="AO70" i="86"/>
  <c r="BH397" i="82" s="1"/>
  <c r="AN70" i="86"/>
  <c r="BG397" i="82" s="1"/>
  <c r="AM70" i="86"/>
  <c r="BF397" i="82" s="1"/>
  <c r="AL70" i="86"/>
  <c r="BE397" i="82" s="1"/>
  <c r="AJ70" i="86"/>
  <c r="AO69" i="86"/>
  <c r="BH396" i="82" s="1"/>
  <c r="AN69" i="86"/>
  <c r="BG396" i="82" s="1"/>
  <c r="AM69" i="86"/>
  <c r="BF396" i="82" s="1"/>
  <c r="AL69" i="86"/>
  <c r="BE396" i="82" s="1"/>
  <c r="AJ69" i="86"/>
  <c r="AO68" i="86"/>
  <c r="BH395" i="82" s="1"/>
  <c r="AN68" i="86"/>
  <c r="BG395" i="82" s="1"/>
  <c r="AM68" i="86"/>
  <c r="BF395" i="82" s="1"/>
  <c r="AL68" i="86"/>
  <c r="BE395" i="82" s="1"/>
  <c r="AJ68" i="86"/>
  <c r="AO67" i="86"/>
  <c r="BH394" i="82" s="1"/>
  <c r="AN67" i="86"/>
  <c r="BG394" i="82" s="1"/>
  <c r="AM67" i="86"/>
  <c r="BF394" i="82" s="1"/>
  <c r="AL67" i="86"/>
  <c r="BE394" i="82" s="1"/>
  <c r="AJ67" i="86"/>
  <c r="AO66" i="86"/>
  <c r="BH393" i="82" s="1"/>
  <c r="AN66" i="86"/>
  <c r="BG393" i="82" s="1"/>
  <c r="AM66" i="86"/>
  <c r="BF393" i="82" s="1"/>
  <c r="AL66" i="86"/>
  <c r="BE393" i="82" s="1"/>
  <c r="AJ66" i="86"/>
  <c r="AO65" i="86"/>
  <c r="BH392" i="82" s="1"/>
  <c r="AN65" i="86"/>
  <c r="BG392" i="82" s="1"/>
  <c r="AM65" i="86"/>
  <c r="BF392" i="82" s="1"/>
  <c r="AL65" i="86"/>
  <c r="BE392" i="82" s="1"/>
  <c r="AJ65" i="86"/>
  <c r="AO64" i="86"/>
  <c r="AN64" i="86"/>
  <c r="AM64" i="86"/>
  <c r="BF391" i="82" s="1"/>
  <c r="AL64" i="86"/>
  <c r="AJ64" i="86"/>
  <c r="AO63" i="86"/>
  <c r="BH390" i="82" s="1"/>
  <c r="AN63" i="86"/>
  <c r="BG390" i="82" s="1"/>
  <c r="AM63" i="86"/>
  <c r="AL63" i="86"/>
  <c r="BE390" i="82" s="1"/>
  <c r="AJ63" i="86"/>
  <c r="AO58" i="86"/>
  <c r="BH220" i="82" s="1"/>
  <c r="AN58" i="86"/>
  <c r="BG220" i="82" s="1"/>
  <c r="AM58" i="86"/>
  <c r="BF220" i="82" s="1"/>
  <c r="AL58" i="86"/>
  <c r="BE220" i="82" s="1"/>
  <c r="AJ58" i="86"/>
  <c r="BC220" i="82" s="1"/>
  <c r="AO57" i="86"/>
  <c r="BH219" i="82" s="1"/>
  <c r="AN57" i="86"/>
  <c r="BG219" i="82" s="1"/>
  <c r="AM57" i="86"/>
  <c r="BF219" i="82" s="1"/>
  <c r="AL57" i="86"/>
  <c r="BE219" i="82" s="1"/>
  <c r="AJ57" i="86"/>
  <c r="BC219" i="82" s="1"/>
  <c r="AO56" i="86"/>
  <c r="BH218" i="82" s="1"/>
  <c r="AN56" i="86"/>
  <c r="BG218" i="82" s="1"/>
  <c r="AM56" i="86"/>
  <c r="BF218" i="82" s="1"/>
  <c r="AL56" i="86"/>
  <c r="BE218" i="82" s="1"/>
  <c r="AJ56" i="86"/>
  <c r="BC218" i="82" s="1"/>
  <c r="AO55" i="86"/>
  <c r="BH217" i="82" s="1"/>
  <c r="AN55" i="86"/>
  <c r="BG217" i="82" s="1"/>
  <c r="AM55" i="86"/>
  <c r="BF217" i="82" s="1"/>
  <c r="AL55" i="86"/>
  <c r="BE217" i="82" s="1"/>
  <c r="AJ55" i="86"/>
  <c r="BC217" i="82" s="1"/>
  <c r="AO54" i="86"/>
  <c r="BH216" i="82" s="1"/>
  <c r="AN54" i="86"/>
  <c r="BG216" i="82" s="1"/>
  <c r="AM54" i="86"/>
  <c r="BF216" i="82" s="1"/>
  <c r="AL54" i="86"/>
  <c r="BE216" i="82" s="1"/>
  <c r="AJ54" i="86"/>
  <c r="BC216" i="82" s="1"/>
  <c r="AO53" i="86"/>
  <c r="BH215" i="82" s="1"/>
  <c r="AN53" i="86"/>
  <c r="BG215" i="82" s="1"/>
  <c r="AM53" i="86"/>
  <c r="BF215" i="82" s="1"/>
  <c r="AL53" i="86"/>
  <c r="BE215" i="82" s="1"/>
  <c r="AJ53" i="86"/>
  <c r="BC215" i="82" s="1"/>
  <c r="AO52" i="86"/>
  <c r="BH214" i="82" s="1"/>
  <c r="AN52" i="86"/>
  <c r="BG214" i="82" s="1"/>
  <c r="AM52" i="86"/>
  <c r="BF214" i="82" s="1"/>
  <c r="AL52" i="86"/>
  <c r="BE214" i="82" s="1"/>
  <c r="AJ52" i="86"/>
  <c r="BC214" i="82" s="1"/>
  <c r="AL19" i="86"/>
  <c r="BE181" i="82" s="1"/>
  <c r="AM19" i="86"/>
  <c r="BF181" i="82" s="1"/>
  <c r="AN19" i="86"/>
  <c r="BG181" i="82" s="1"/>
  <c r="AO19" i="86"/>
  <c r="BH181" i="82" s="1"/>
  <c r="AL20" i="86"/>
  <c r="BE182" i="82" s="1"/>
  <c r="AM20" i="86"/>
  <c r="BF182" i="82" s="1"/>
  <c r="AN20" i="86"/>
  <c r="BG182" i="82" s="1"/>
  <c r="AO20" i="86"/>
  <c r="BH182" i="82" s="1"/>
  <c r="AL21" i="86"/>
  <c r="BE183" i="82" s="1"/>
  <c r="AM21" i="86"/>
  <c r="BF183" i="82" s="1"/>
  <c r="AN21" i="86"/>
  <c r="BG183" i="82" s="1"/>
  <c r="AO21" i="86"/>
  <c r="BH183" i="82" s="1"/>
  <c r="AL22" i="86"/>
  <c r="BE184" i="82" s="1"/>
  <c r="AM22" i="86"/>
  <c r="BF184" i="82" s="1"/>
  <c r="AN22" i="86"/>
  <c r="BG184" i="82" s="1"/>
  <c r="AO22" i="86"/>
  <c r="BH184" i="82" s="1"/>
  <c r="AL23" i="86"/>
  <c r="BE185" i="82" s="1"/>
  <c r="AM23" i="86"/>
  <c r="BF185" i="82" s="1"/>
  <c r="AN23" i="86"/>
  <c r="BG185" i="82" s="1"/>
  <c r="AO23" i="86"/>
  <c r="BH185" i="82" s="1"/>
  <c r="AL24" i="86"/>
  <c r="BE186" i="82" s="1"/>
  <c r="AM24" i="86"/>
  <c r="BF186" i="82" s="1"/>
  <c r="AN24" i="86"/>
  <c r="BG186" i="82" s="1"/>
  <c r="AO24" i="86"/>
  <c r="BH186" i="82" s="1"/>
  <c r="AL25" i="86"/>
  <c r="BE187" i="82" s="1"/>
  <c r="AM25" i="86"/>
  <c r="BF187" i="82" s="1"/>
  <c r="AN25" i="86"/>
  <c r="BG187" i="82" s="1"/>
  <c r="AO25" i="86"/>
  <c r="BH187" i="82" s="1"/>
  <c r="AL26" i="86"/>
  <c r="BE188" i="82" s="1"/>
  <c r="AM26" i="86"/>
  <c r="BF188" i="82" s="1"/>
  <c r="AN26" i="86"/>
  <c r="BG188" i="82" s="1"/>
  <c r="AO26" i="86"/>
  <c r="BH188" i="82" s="1"/>
  <c r="AL27" i="86"/>
  <c r="BE189" i="82" s="1"/>
  <c r="AM27" i="86"/>
  <c r="BF189" i="82" s="1"/>
  <c r="AN27" i="86"/>
  <c r="BG189" i="82" s="1"/>
  <c r="AO27" i="86"/>
  <c r="BH189" i="82" s="1"/>
  <c r="AL28" i="86"/>
  <c r="BE190" i="82" s="1"/>
  <c r="AM28" i="86"/>
  <c r="BF190" i="82" s="1"/>
  <c r="AN28" i="86"/>
  <c r="BG190" i="82" s="1"/>
  <c r="AO28" i="86"/>
  <c r="BH190" i="82" s="1"/>
  <c r="AJ29" i="86"/>
  <c r="AL29" i="86"/>
  <c r="BE191" i="82" s="1"/>
  <c r="AM29" i="86"/>
  <c r="BF191" i="82" s="1"/>
  <c r="AN29" i="86"/>
  <c r="BG191" i="82" s="1"/>
  <c r="AO29" i="86"/>
  <c r="BH191" i="82" s="1"/>
  <c r="AJ30" i="86"/>
  <c r="AL30" i="86"/>
  <c r="BE192" i="82" s="1"/>
  <c r="AM30" i="86"/>
  <c r="BF192" i="82" s="1"/>
  <c r="AN30" i="86"/>
  <c r="BG192" i="82" s="1"/>
  <c r="AO30" i="86"/>
  <c r="BH192" i="82" s="1"/>
  <c r="AJ31" i="86"/>
  <c r="AL31" i="86"/>
  <c r="BE193" i="82" s="1"/>
  <c r="AM31" i="86"/>
  <c r="BF193" i="82" s="1"/>
  <c r="AN31" i="86"/>
  <c r="BG193" i="82" s="1"/>
  <c r="AO31" i="86"/>
  <c r="BH193" i="82" s="1"/>
  <c r="AJ32" i="86"/>
  <c r="AL32" i="86"/>
  <c r="BE194" i="82" s="1"/>
  <c r="AM32" i="86"/>
  <c r="BF194" i="82" s="1"/>
  <c r="AN32" i="86"/>
  <c r="BG194" i="82" s="1"/>
  <c r="AO32" i="86"/>
  <c r="BH194" i="82" s="1"/>
  <c r="AJ33" i="86"/>
  <c r="AL33" i="86"/>
  <c r="BE195" i="82" s="1"/>
  <c r="AM33" i="86"/>
  <c r="BF195" i="82" s="1"/>
  <c r="AN33" i="86"/>
  <c r="BG195" i="82" s="1"/>
  <c r="AO33" i="86"/>
  <c r="BH195" i="82" s="1"/>
  <c r="AJ34" i="86"/>
  <c r="AL34" i="86"/>
  <c r="BE196" i="82" s="1"/>
  <c r="AM34" i="86"/>
  <c r="BF196" i="82" s="1"/>
  <c r="AN34" i="86"/>
  <c r="BG196" i="82" s="1"/>
  <c r="AO34" i="86"/>
  <c r="BH196" i="82" s="1"/>
  <c r="AJ35" i="86"/>
  <c r="AL35" i="86"/>
  <c r="BE197" i="82" s="1"/>
  <c r="AM35" i="86"/>
  <c r="BF197" i="82" s="1"/>
  <c r="AN35" i="86"/>
  <c r="BG197" i="82" s="1"/>
  <c r="AO35" i="86"/>
  <c r="BH197" i="82" s="1"/>
  <c r="AJ36" i="86"/>
  <c r="AL36" i="86"/>
  <c r="BE198" i="82" s="1"/>
  <c r="AM36" i="86"/>
  <c r="BF198" i="82" s="1"/>
  <c r="AN36" i="86"/>
  <c r="BG198" i="82" s="1"/>
  <c r="AO36" i="86"/>
  <c r="BH198" i="82" s="1"/>
  <c r="AJ37" i="86"/>
  <c r="AL37" i="86"/>
  <c r="BE199" i="82" s="1"/>
  <c r="AM37" i="86"/>
  <c r="BF199" i="82" s="1"/>
  <c r="AN37" i="86"/>
  <c r="BG199" i="82" s="1"/>
  <c r="AO37" i="86"/>
  <c r="BH199" i="82" s="1"/>
  <c r="AJ38" i="86"/>
  <c r="AL38" i="86"/>
  <c r="BE200" i="82" s="1"/>
  <c r="AM38" i="86"/>
  <c r="BF200" i="82" s="1"/>
  <c r="AN38" i="86"/>
  <c r="BG200" i="82" s="1"/>
  <c r="AO38" i="86"/>
  <c r="BH200" i="82" s="1"/>
  <c r="AJ39" i="86"/>
  <c r="AL39" i="86"/>
  <c r="BE201" i="82" s="1"/>
  <c r="AM39" i="86"/>
  <c r="BF201" i="82" s="1"/>
  <c r="AN39" i="86"/>
  <c r="BG201" i="82" s="1"/>
  <c r="AO39" i="86"/>
  <c r="BH201" i="82" s="1"/>
  <c r="AJ40" i="86"/>
  <c r="AL40" i="86"/>
  <c r="BE202" i="82" s="1"/>
  <c r="AM40" i="86"/>
  <c r="BF202" i="82" s="1"/>
  <c r="AN40" i="86"/>
  <c r="BG202" i="82" s="1"/>
  <c r="AO40" i="86"/>
  <c r="BH202" i="82" s="1"/>
  <c r="AJ41" i="86"/>
  <c r="AL41" i="86"/>
  <c r="BE203" i="82" s="1"/>
  <c r="AM41" i="86"/>
  <c r="BF203" i="82" s="1"/>
  <c r="AN41" i="86"/>
  <c r="BG203" i="82" s="1"/>
  <c r="AO41" i="86"/>
  <c r="BH203" i="82" s="1"/>
  <c r="AJ42" i="86"/>
  <c r="AL42" i="86"/>
  <c r="BE204" i="82" s="1"/>
  <c r="AM42" i="86"/>
  <c r="BF204" i="82" s="1"/>
  <c r="AN42" i="86"/>
  <c r="BG204" i="82" s="1"/>
  <c r="AO42" i="86"/>
  <c r="BH204" i="82" s="1"/>
  <c r="AJ43" i="86"/>
  <c r="AL43" i="86"/>
  <c r="BE205" i="82" s="1"/>
  <c r="AM43" i="86"/>
  <c r="BF205" i="82" s="1"/>
  <c r="AN43" i="86"/>
  <c r="BG205" i="82" s="1"/>
  <c r="AO43" i="86"/>
  <c r="BH205" i="82" s="1"/>
  <c r="AJ44" i="86"/>
  <c r="AL44" i="86"/>
  <c r="BE206" i="82" s="1"/>
  <c r="AM44" i="86"/>
  <c r="BF206" i="82" s="1"/>
  <c r="AN44" i="86"/>
  <c r="BG206" i="82" s="1"/>
  <c r="AO44" i="86"/>
  <c r="BH206" i="82" s="1"/>
  <c r="AJ45" i="86"/>
  <c r="AL45" i="86"/>
  <c r="BE207" i="82" s="1"/>
  <c r="AM45" i="86"/>
  <c r="BF207" i="82" s="1"/>
  <c r="AN45" i="86"/>
  <c r="BG207" i="82" s="1"/>
  <c r="AO45" i="86"/>
  <c r="BH207" i="82" s="1"/>
  <c r="AJ46" i="86"/>
  <c r="AL46" i="86"/>
  <c r="BE208" i="82" s="1"/>
  <c r="AM46" i="86"/>
  <c r="BF208" i="82" s="1"/>
  <c r="AN46" i="86"/>
  <c r="BG208" i="82" s="1"/>
  <c r="AO46" i="86"/>
  <c r="BH208" i="82" s="1"/>
  <c r="AJ47" i="86"/>
  <c r="AL47" i="86"/>
  <c r="BE209" i="82" s="1"/>
  <c r="AM47" i="86"/>
  <c r="BF209" i="82" s="1"/>
  <c r="AN47" i="86"/>
  <c r="BG209" i="82" s="1"/>
  <c r="AO47" i="86"/>
  <c r="BH209" i="82" s="1"/>
  <c r="AJ48" i="86"/>
  <c r="AL48" i="86"/>
  <c r="BE210" i="82" s="1"/>
  <c r="AM48" i="86"/>
  <c r="BF210" i="82" s="1"/>
  <c r="AN48" i="86"/>
  <c r="BG210" i="82" s="1"/>
  <c r="AO48" i="86"/>
  <c r="BH210" i="82" s="1"/>
  <c r="AJ49" i="86"/>
  <c r="AL49" i="86"/>
  <c r="BE211" i="82" s="1"/>
  <c r="AM49" i="86"/>
  <c r="BF211" i="82" s="1"/>
  <c r="AN49" i="86"/>
  <c r="BG211" i="82" s="1"/>
  <c r="AO49" i="86"/>
  <c r="BH211" i="82" s="1"/>
  <c r="BE212" i="82"/>
  <c r="BF212" i="82"/>
  <c r="BG212" i="82"/>
  <c r="BH212" i="82"/>
  <c r="AL18" i="86"/>
  <c r="BE180" i="82" s="1"/>
  <c r="AM18" i="86"/>
  <c r="BF180" i="82" s="1"/>
  <c r="AN18" i="86"/>
  <c r="BG180" i="82" s="1"/>
  <c r="AO18" i="86"/>
  <c r="BH180" i="82" s="1"/>
  <c r="J51" i="86"/>
  <c r="K51" i="86"/>
  <c r="L51" i="86"/>
  <c r="M51" i="86"/>
  <c r="O51" i="86"/>
  <c r="Q51" i="86"/>
  <c r="R51" i="86"/>
  <c r="S51" i="86"/>
  <c r="T51" i="86"/>
  <c r="V51" i="86"/>
  <c r="X51" i="86"/>
  <c r="Y51" i="86"/>
  <c r="Z51" i="86"/>
  <c r="AA51" i="86"/>
  <c r="AC51" i="86"/>
  <c r="AE51" i="86"/>
  <c r="AF51" i="86"/>
  <c r="AG51" i="86"/>
  <c r="AH51" i="86"/>
  <c r="H51" i="86"/>
  <c r="F59" i="86"/>
  <c r="F58" i="86"/>
  <c r="F57" i="86"/>
  <c r="F56" i="86"/>
  <c r="F55" i="86"/>
  <c r="F54" i="86"/>
  <c r="F53" i="86"/>
  <c r="F52" i="86"/>
  <c r="F51" i="86"/>
  <c r="F50" i="86"/>
  <c r="H29" i="89" l="1"/>
  <c r="J31" i="89"/>
  <c r="AO505" i="86"/>
  <c r="BH2317" i="82" s="1"/>
  <c r="J32" i="89"/>
  <c r="H22" i="89"/>
  <c r="BN66" i="89"/>
  <c r="BN61" i="89"/>
  <c r="BO55" i="89"/>
  <c r="BO61" i="89"/>
  <c r="AN502" i="86"/>
  <c r="BG2314" i="82" s="1"/>
  <c r="AN506" i="86"/>
  <c r="BG2318" i="82" s="1"/>
  <c r="AM503" i="86"/>
  <c r="BF2315" i="82" s="1"/>
  <c r="AL508" i="86"/>
  <c r="BE2320" i="82" s="1"/>
  <c r="AN505" i="86"/>
  <c r="BG2317" i="82" s="1"/>
  <c r="J28" i="89"/>
  <c r="H23" i="89"/>
  <c r="J26" i="89"/>
  <c r="E65" i="89"/>
  <c r="BC1935" i="82"/>
  <c r="AN503" i="86"/>
  <c r="BG2315" i="82" s="1"/>
  <c r="J419" i="86"/>
  <c r="BE1733" i="82" s="1"/>
  <c r="J27" i="89"/>
  <c r="AL507" i="86"/>
  <c r="BE2319" i="82" s="1"/>
  <c r="H25" i="89"/>
  <c r="AO502" i="86"/>
  <c r="BH2314" i="82" s="1"/>
  <c r="AO504" i="86"/>
  <c r="BH2316" i="82" s="1"/>
  <c r="AL506" i="86"/>
  <c r="BE2318" i="82" s="1"/>
  <c r="BG1935" i="82"/>
  <c r="AL505" i="86"/>
  <c r="BE2317" i="82" s="1"/>
  <c r="AM508" i="86"/>
  <c r="BF2320" i="82" s="1"/>
  <c r="AO503" i="86"/>
  <c r="BH2315" i="82" s="1"/>
  <c r="AN507" i="86"/>
  <c r="BG2319" i="82" s="1"/>
  <c r="BC199" i="82"/>
  <c r="E41" i="89"/>
  <c r="BC195" i="82"/>
  <c r="E37" i="89"/>
  <c r="BC390" i="82"/>
  <c r="K22" i="89"/>
  <c r="BC406" i="82"/>
  <c r="K38" i="89"/>
  <c r="BC414" i="82"/>
  <c r="K46" i="89"/>
  <c r="AJ141" i="86"/>
  <c r="BC600" i="82"/>
  <c r="Q22" i="89"/>
  <c r="BC612" i="82"/>
  <c r="Q34" i="89"/>
  <c r="BC616" i="82"/>
  <c r="Q38" i="89"/>
  <c r="BC815" i="82"/>
  <c r="W27" i="89"/>
  <c r="BC819" i="82"/>
  <c r="W31" i="89"/>
  <c r="BC823" i="82"/>
  <c r="W35" i="89"/>
  <c r="BC835" i="82"/>
  <c r="W47" i="89"/>
  <c r="BC839" i="82"/>
  <c r="W51" i="89"/>
  <c r="BC1235" i="82"/>
  <c r="AI27" i="89"/>
  <c r="BC1243" i="82"/>
  <c r="AI35" i="89"/>
  <c r="BC1259" i="82"/>
  <c r="AI51" i="89"/>
  <c r="AL321" i="86"/>
  <c r="BE1473" i="82" s="1"/>
  <c r="BE1440" i="82"/>
  <c r="AO321" i="86"/>
  <c r="BH1441" i="82"/>
  <c r="BC1461" i="82"/>
  <c r="AO43" i="89"/>
  <c r="BC1465" i="82"/>
  <c r="AO47" i="89"/>
  <c r="BC210" i="82"/>
  <c r="E52" i="89"/>
  <c r="BC206" i="82"/>
  <c r="E48" i="89"/>
  <c r="BC202" i="82"/>
  <c r="E44" i="89"/>
  <c r="BC198" i="82"/>
  <c r="E40" i="89"/>
  <c r="AJ51" i="86"/>
  <c r="BC213" i="82" s="1"/>
  <c r="BC194" i="82"/>
  <c r="E36" i="89"/>
  <c r="BC391" i="82"/>
  <c r="K23" i="89"/>
  <c r="AO96" i="86"/>
  <c r="BH423" i="82" s="1"/>
  <c r="BH391" i="82"/>
  <c r="BC395" i="82"/>
  <c r="K27" i="89"/>
  <c r="BC399" i="82"/>
  <c r="K31" i="89"/>
  <c r="BC403" i="82"/>
  <c r="K35" i="89"/>
  <c r="BC407" i="82"/>
  <c r="K39" i="89"/>
  <c r="BC411" i="82"/>
  <c r="K43" i="89"/>
  <c r="BC415" i="82"/>
  <c r="K47" i="89"/>
  <c r="BC419" i="82"/>
  <c r="K51" i="89"/>
  <c r="AL141" i="86"/>
  <c r="BE633" i="82" s="1"/>
  <c r="BE600" i="82"/>
  <c r="BC601" i="82"/>
  <c r="Q23" i="89"/>
  <c r="BC605" i="82"/>
  <c r="Q27" i="89"/>
  <c r="BC609" i="82"/>
  <c r="Q31" i="89"/>
  <c r="BC613" i="82"/>
  <c r="Q35" i="89"/>
  <c r="BC617" i="82"/>
  <c r="Q39" i="89"/>
  <c r="BC621" i="82"/>
  <c r="Q43" i="89"/>
  <c r="BC625" i="82"/>
  <c r="Q47" i="89"/>
  <c r="BC629" i="82"/>
  <c r="Q51" i="89"/>
  <c r="AM186" i="86"/>
  <c r="BF843" i="82" s="1"/>
  <c r="BF810" i="82"/>
  <c r="BC812" i="82"/>
  <c r="W24" i="89"/>
  <c r="BC816" i="82"/>
  <c r="W28" i="89"/>
  <c r="BC820" i="82"/>
  <c r="W32" i="89"/>
  <c r="BC824" i="82"/>
  <c r="W36" i="89"/>
  <c r="BC828" i="82"/>
  <c r="W40" i="89"/>
  <c r="BC832" i="82"/>
  <c r="W44" i="89"/>
  <c r="BC836" i="82"/>
  <c r="W48" i="89"/>
  <c r="BC840" i="82"/>
  <c r="W52" i="89"/>
  <c r="AM231" i="86"/>
  <c r="BF1053" i="82" s="1"/>
  <c r="BF1020" i="82"/>
  <c r="BC1022" i="82"/>
  <c r="AC24" i="89"/>
  <c r="BC1026" i="82"/>
  <c r="AC28" i="89"/>
  <c r="BC1030" i="82"/>
  <c r="AC32" i="89"/>
  <c r="BC1034" i="82"/>
  <c r="AC36" i="89"/>
  <c r="BC1038" i="82"/>
  <c r="AC40" i="89"/>
  <c r="BC1042" i="82"/>
  <c r="AC44" i="89"/>
  <c r="BC1046" i="82"/>
  <c r="AC48" i="89"/>
  <c r="BC1050" i="82"/>
  <c r="AC52" i="89"/>
  <c r="AM276" i="86"/>
  <c r="BF1263" i="82" s="1"/>
  <c r="BF1230" i="82"/>
  <c r="AL276" i="86"/>
  <c r="BE1231" i="82"/>
  <c r="BC1232" i="82"/>
  <c r="AI24" i="89"/>
  <c r="BC1236" i="82"/>
  <c r="AI28" i="89"/>
  <c r="BC1240" i="82"/>
  <c r="AI32" i="89"/>
  <c r="BC1244" i="82"/>
  <c r="AI36" i="89"/>
  <c r="BC1248" i="82"/>
  <c r="AI40" i="89"/>
  <c r="BC1252" i="82"/>
  <c r="AI44" i="89"/>
  <c r="BC1256" i="82"/>
  <c r="AI48" i="89"/>
  <c r="BC1260" i="82"/>
  <c r="AI52" i="89"/>
  <c r="AM321" i="86"/>
  <c r="BF1440" i="82"/>
  <c r="BC1442" i="82"/>
  <c r="AO24" i="89"/>
  <c r="BC1446" i="82"/>
  <c r="AO28" i="89"/>
  <c r="BC1450" i="82"/>
  <c r="AO32" i="89"/>
  <c r="BC1454" i="82"/>
  <c r="AO36" i="89"/>
  <c r="BC1458" i="82"/>
  <c r="AO40" i="89"/>
  <c r="BC1462" i="82"/>
  <c r="AO44" i="89"/>
  <c r="BC1466" i="82"/>
  <c r="AO48" i="89"/>
  <c r="BC1470" i="82"/>
  <c r="AO52" i="89"/>
  <c r="AM507" i="86"/>
  <c r="BF2319" i="82" s="1"/>
  <c r="J24" i="89"/>
  <c r="E63" i="89"/>
  <c r="J63" i="89" s="1"/>
  <c r="BC211" i="82"/>
  <c r="E53" i="89"/>
  <c r="BC203" i="82"/>
  <c r="E45" i="89"/>
  <c r="BC402" i="82"/>
  <c r="K34" i="89"/>
  <c r="BC410" i="82"/>
  <c r="K42" i="89"/>
  <c r="AN141" i="86"/>
  <c r="BG633" i="82" s="1"/>
  <c r="BG601" i="82"/>
  <c r="BC604" i="82"/>
  <c r="Q26" i="89"/>
  <c r="BC628" i="82"/>
  <c r="Q50" i="89"/>
  <c r="BC632" i="82"/>
  <c r="Q54" i="89"/>
  <c r="AL186" i="86"/>
  <c r="BE810" i="82"/>
  <c r="BC831" i="82"/>
  <c r="W43" i="89"/>
  <c r="BC1021" i="82"/>
  <c r="AC23" i="89"/>
  <c r="BC1029" i="82"/>
  <c r="AC31" i="89"/>
  <c r="BC1041" i="82"/>
  <c r="AC43" i="89"/>
  <c r="BC1049" i="82"/>
  <c r="AC51" i="89"/>
  <c r="BC1239" i="82"/>
  <c r="AI31" i="89"/>
  <c r="BC1251" i="82"/>
  <c r="AI43" i="89"/>
  <c r="BC1441" i="82"/>
  <c r="AO23" i="89"/>
  <c r="BC1449" i="82"/>
  <c r="AO31" i="89"/>
  <c r="BC1457" i="82"/>
  <c r="AO39" i="89"/>
  <c r="BC1469" i="82"/>
  <c r="AO51" i="89"/>
  <c r="BC209" i="82"/>
  <c r="E51" i="89"/>
  <c r="BC205" i="82"/>
  <c r="E47" i="89"/>
  <c r="BC201" i="82"/>
  <c r="E43" i="89"/>
  <c r="BC197" i="82"/>
  <c r="E39" i="89"/>
  <c r="BC193" i="82"/>
  <c r="E35" i="89"/>
  <c r="AM96" i="86"/>
  <c r="BF423" i="82" s="1"/>
  <c r="BF390" i="82"/>
  <c r="AL96" i="86"/>
  <c r="BE423" i="82" s="1"/>
  <c r="BE391" i="82"/>
  <c r="BC392" i="82"/>
  <c r="K24" i="89"/>
  <c r="BC396" i="82"/>
  <c r="K28" i="89"/>
  <c r="BC400" i="82"/>
  <c r="K32" i="89"/>
  <c r="AU32" i="89" s="1"/>
  <c r="BC404" i="82"/>
  <c r="K36" i="89"/>
  <c r="BC408" i="82"/>
  <c r="K40" i="89"/>
  <c r="BC412" i="82"/>
  <c r="K44" i="89"/>
  <c r="BC416" i="82"/>
  <c r="K48" i="89"/>
  <c r="BC420" i="82"/>
  <c r="K52" i="89"/>
  <c r="AM141" i="86"/>
  <c r="BF633" i="82" s="1"/>
  <c r="BF600" i="82"/>
  <c r="BC602" i="82"/>
  <c r="Q24" i="89"/>
  <c r="BC606" i="82"/>
  <c r="Q28" i="89"/>
  <c r="BC610" i="82"/>
  <c r="Q32" i="89"/>
  <c r="BC614" i="82"/>
  <c r="Q36" i="89"/>
  <c r="BC618" i="82"/>
  <c r="Q40" i="89"/>
  <c r="BC622" i="82"/>
  <c r="Q44" i="89"/>
  <c r="BC626" i="82"/>
  <c r="Q48" i="89"/>
  <c r="BC630" i="82"/>
  <c r="Q52" i="89"/>
  <c r="BC813" i="82"/>
  <c r="W25" i="89"/>
  <c r="BC817" i="82"/>
  <c r="W29" i="89"/>
  <c r="BC821" i="82"/>
  <c r="W33" i="89"/>
  <c r="BC825" i="82"/>
  <c r="W37" i="89"/>
  <c r="BC829" i="82"/>
  <c r="W41" i="89"/>
  <c r="BC833" i="82"/>
  <c r="W45" i="89"/>
  <c r="BC837" i="82"/>
  <c r="W49" i="89"/>
  <c r="BC841" i="82"/>
  <c r="W53" i="89"/>
  <c r="BC1023" i="82"/>
  <c r="AC25" i="89"/>
  <c r="BC1027" i="82"/>
  <c r="AC29" i="89"/>
  <c r="BC1031" i="82"/>
  <c r="AC33" i="89"/>
  <c r="BC1035" i="82"/>
  <c r="AC37" i="89"/>
  <c r="BC1039" i="82"/>
  <c r="AC41" i="89"/>
  <c r="BC1043" i="82"/>
  <c r="AC45" i="89"/>
  <c r="BC1047" i="82"/>
  <c r="AC49" i="89"/>
  <c r="BC1051" i="82"/>
  <c r="AC53" i="89"/>
  <c r="BC1233" i="82"/>
  <c r="AI25" i="89"/>
  <c r="BC1237" i="82"/>
  <c r="AI29" i="89"/>
  <c r="BC1241" i="82"/>
  <c r="AI33" i="89"/>
  <c r="BC1245" i="82"/>
  <c r="AI37" i="89"/>
  <c r="BC1249" i="82"/>
  <c r="AI41" i="89"/>
  <c r="BC1253" i="82"/>
  <c r="AI45" i="89"/>
  <c r="BC1257" i="82"/>
  <c r="AI49" i="89"/>
  <c r="BC1261" i="82"/>
  <c r="AI53" i="89"/>
  <c r="BC1443" i="82"/>
  <c r="AO25" i="89"/>
  <c r="BC1447" i="82"/>
  <c r="AO29" i="89"/>
  <c r="BC1451" i="82"/>
  <c r="AO33" i="89"/>
  <c r="BC1455" i="82"/>
  <c r="AO37" i="89"/>
  <c r="BC1459" i="82"/>
  <c r="AO41" i="89"/>
  <c r="BC1463" i="82"/>
  <c r="AO45" i="89"/>
  <c r="BC1467" i="82"/>
  <c r="AO49" i="89"/>
  <c r="BC1471" i="82"/>
  <c r="AO53" i="89"/>
  <c r="BC207" i="82"/>
  <c r="E49" i="89"/>
  <c r="BC191" i="82"/>
  <c r="E33" i="89"/>
  <c r="AN96" i="86"/>
  <c r="BG391" i="82"/>
  <c r="BC394" i="82"/>
  <c r="K26" i="89"/>
  <c r="BC398" i="82"/>
  <c r="K30" i="89"/>
  <c r="BC418" i="82"/>
  <c r="K50" i="89"/>
  <c r="BC422" i="82"/>
  <c r="K54" i="89"/>
  <c r="AO141" i="86"/>
  <c r="BH600" i="82"/>
  <c r="BC608" i="82"/>
  <c r="Q30" i="89"/>
  <c r="BC620" i="82"/>
  <c r="Q42" i="89"/>
  <c r="BC624" i="82"/>
  <c r="Q46" i="89"/>
  <c r="BC811" i="82"/>
  <c r="W23" i="89"/>
  <c r="BC827" i="82"/>
  <c r="W39" i="89"/>
  <c r="BC1025" i="82"/>
  <c r="AC27" i="89"/>
  <c r="BC1033" i="82"/>
  <c r="AC35" i="89"/>
  <c r="BC1037" i="82"/>
  <c r="AC39" i="89"/>
  <c r="BC1045" i="82"/>
  <c r="AC47" i="89"/>
  <c r="BC1231" i="82"/>
  <c r="AI23" i="89"/>
  <c r="BC1247" i="82"/>
  <c r="AI39" i="89"/>
  <c r="BC1255" i="82"/>
  <c r="AI47" i="89"/>
  <c r="BC1445" i="82"/>
  <c r="AO27" i="89"/>
  <c r="BC1453" i="82"/>
  <c r="AO35" i="89"/>
  <c r="H59" i="86"/>
  <c r="BC53" i="82" s="1"/>
  <c r="BC45" i="82"/>
  <c r="BC212" i="82"/>
  <c r="E54" i="89"/>
  <c r="BC208" i="82"/>
  <c r="E50" i="89"/>
  <c r="BC204" i="82"/>
  <c r="E46" i="89"/>
  <c r="BC200" i="82"/>
  <c r="E42" i="89"/>
  <c r="BC196" i="82"/>
  <c r="E38" i="89"/>
  <c r="BC192" i="82"/>
  <c r="E34" i="89"/>
  <c r="BC393" i="82"/>
  <c r="K25" i="89"/>
  <c r="BC397" i="82"/>
  <c r="K29" i="89"/>
  <c r="BC401" i="82"/>
  <c r="K33" i="89"/>
  <c r="BC405" i="82"/>
  <c r="K37" i="89"/>
  <c r="BC409" i="82"/>
  <c r="K41" i="89"/>
  <c r="BC413" i="82"/>
  <c r="K45" i="89"/>
  <c r="BC417" i="82"/>
  <c r="K49" i="89"/>
  <c r="BC421" i="82"/>
  <c r="K53" i="89"/>
  <c r="BC603" i="82"/>
  <c r="Q25" i="89"/>
  <c r="BC607" i="82"/>
  <c r="Q29" i="89"/>
  <c r="BC611" i="82"/>
  <c r="Q33" i="89"/>
  <c r="BC615" i="82"/>
  <c r="Q37" i="89"/>
  <c r="BC619" i="82"/>
  <c r="Q41" i="89"/>
  <c r="BC623" i="82"/>
  <c r="Q45" i="89"/>
  <c r="BC627" i="82"/>
  <c r="Q49" i="89"/>
  <c r="BC631" i="82"/>
  <c r="Q53" i="89"/>
  <c r="AJ186" i="86"/>
  <c r="BC810" i="82"/>
  <c r="W22" i="89"/>
  <c r="AO186" i="86"/>
  <c r="BH810" i="82"/>
  <c r="AN186" i="86"/>
  <c r="BG811" i="82"/>
  <c r="BC814" i="82"/>
  <c r="W26" i="89"/>
  <c r="BC818" i="82"/>
  <c r="W30" i="89"/>
  <c r="BC822" i="82"/>
  <c r="W34" i="89"/>
  <c r="BC826" i="82"/>
  <c r="W38" i="89"/>
  <c r="BC830" i="82"/>
  <c r="W42" i="89"/>
  <c r="BC834" i="82"/>
  <c r="W46" i="89"/>
  <c r="BC838" i="82"/>
  <c r="W50" i="89"/>
  <c r="BC842" i="82"/>
  <c r="W54" i="89"/>
  <c r="AJ231" i="86"/>
  <c r="BC1020" i="82"/>
  <c r="AC22" i="89"/>
  <c r="AO231" i="86"/>
  <c r="BH1020" i="82"/>
  <c r="AN231" i="86"/>
  <c r="BG1053" i="82" s="1"/>
  <c r="BG1021" i="82"/>
  <c r="BC1024" i="82"/>
  <c r="AC26" i="89"/>
  <c r="BC1028" i="82"/>
  <c r="AC30" i="89"/>
  <c r="BC1032" i="82"/>
  <c r="AC34" i="89"/>
  <c r="BC1036" i="82"/>
  <c r="AC38" i="89"/>
  <c r="BC1040" i="82"/>
  <c r="AC42" i="89"/>
  <c r="BC1044" i="82"/>
  <c r="AC46" i="89"/>
  <c r="BC1048" i="82"/>
  <c r="AC50" i="89"/>
  <c r="BC1052" i="82"/>
  <c r="AC54" i="89"/>
  <c r="AJ276" i="86"/>
  <c r="BC1230" i="82"/>
  <c r="AI22" i="89"/>
  <c r="AO276" i="86"/>
  <c r="BH1230" i="82"/>
  <c r="AN276" i="86"/>
  <c r="BG1231" i="82"/>
  <c r="BC1234" i="82"/>
  <c r="AI26" i="89"/>
  <c r="BC1238" i="82"/>
  <c r="AI30" i="89"/>
  <c r="BC1242" i="82"/>
  <c r="AI34" i="89"/>
  <c r="BC1246" i="82"/>
  <c r="AI38" i="89"/>
  <c r="BC1250" i="82"/>
  <c r="AI42" i="89"/>
  <c r="BC1254" i="82"/>
  <c r="AI46" i="89"/>
  <c r="BC1258" i="82"/>
  <c r="AI50" i="89"/>
  <c r="BC1262" i="82"/>
  <c r="AI54" i="89"/>
  <c r="BC1440" i="82"/>
  <c r="AO22" i="89"/>
  <c r="AN321" i="86"/>
  <c r="BG1473" i="82" s="1"/>
  <c r="BG1441" i="82"/>
  <c r="BC1444" i="82"/>
  <c r="AO26" i="89"/>
  <c r="BC1448" i="82"/>
  <c r="AO30" i="89"/>
  <c r="BC1452" i="82"/>
  <c r="AO34" i="89"/>
  <c r="BC1456" i="82"/>
  <c r="AO38" i="89"/>
  <c r="BC1460" i="82"/>
  <c r="AO42" i="89"/>
  <c r="BC1464" i="82"/>
  <c r="AO46" i="89"/>
  <c r="BC1468" i="82"/>
  <c r="AO50" i="89"/>
  <c r="BC1472" i="82"/>
  <c r="AO54" i="89"/>
  <c r="AJ507" i="86"/>
  <c r="BC2319" i="82" s="1"/>
  <c r="AJ505" i="86"/>
  <c r="BC2317" i="82" s="1"/>
  <c r="AJ502" i="86"/>
  <c r="BC2314" i="82" s="1"/>
  <c r="AM506" i="86"/>
  <c r="BF2318" i="82" s="1"/>
  <c r="F101" i="86"/>
  <c r="F371" i="86"/>
  <c r="F281" i="86"/>
  <c r="F236" i="86"/>
  <c r="F191" i="86"/>
  <c r="F506" i="86"/>
  <c r="F461" i="86"/>
  <c r="F326" i="86"/>
  <c r="F416" i="86"/>
  <c r="F146" i="86"/>
  <c r="V59" i="86"/>
  <c r="BC137" i="82" s="1"/>
  <c r="BC129" i="82"/>
  <c r="K374" i="86"/>
  <c r="BF1523" i="82" s="1"/>
  <c r="BF1515" i="82"/>
  <c r="AE464" i="86"/>
  <c r="BE2069" i="82" s="1"/>
  <c r="BE2061" i="82"/>
  <c r="AH464" i="86"/>
  <c r="BH2069" i="82" s="1"/>
  <c r="BH2061" i="82"/>
  <c r="M464" i="86"/>
  <c r="BH1943" i="82" s="1"/>
  <c r="BH1935" i="82"/>
  <c r="AG419" i="86"/>
  <c r="BG1859" i="82" s="1"/>
  <c r="BG1851" i="82"/>
  <c r="S419" i="86"/>
  <c r="BG1775" i="82" s="1"/>
  <c r="BG1767" i="82"/>
  <c r="AL504" i="86"/>
  <c r="BE2316" i="82" s="1"/>
  <c r="BE2148" i="82"/>
  <c r="Y419" i="86"/>
  <c r="BF1817" i="82" s="1"/>
  <c r="BF1809" i="82"/>
  <c r="AF419" i="86"/>
  <c r="BF1859" i="82" s="1"/>
  <c r="BF1851" i="82"/>
  <c r="R419" i="86"/>
  <c r="BF1775" i="82" s="1"/>
  <c r="BF1767" i="82"/>
  <c r="F368" i="86"/>
  <c r="F278" i="86"/>
  <c r="F233" i="86"/>
  <c r="F188" i="86"/>
  <c r="F503" i="86"/>
  <c r="F458" i="86"/>
  <c r="F323" i="86"/>
  <c r="F413" i="86"/>
  <c r="F143" i="86"/>
  <c r="F98" i="86"/>
  <c r="F507" i="86"/>
  <c r="F462" i="86"/>
  <c r="F372" i="86"/>
  <c r="F327" i="86"/>
  <c r="F147" i="86"/>
  <c r="F282" i="86"/>
  <c r="F192" i="86"/>
  <c r="F417" i="86"/>
  <c r="F102" i="86"/>
  <c r="F237" i="86"/>
  <c r="AE59" i="86"/>
  <c r="BE179" i="82" s="1"/>
  <c r="BE171" i="82"/>
  <c r="Z59" i="86"/>
  <c r="BG137" i="82" s="1"/>
  <c r="BG129" i="82"/>
  <c r="Q59" i="86"/>
  <c r="BE95" i="82" s="1"/>
  <c r="BE87" i="82"/>
  <c r="K59" i="86"/>
  <c r="BF53" i="82" s="1"/>
  <c r="BF45" i="82"/>
  <c r="AL502" i="86"/>
  <c r="BE2314" i="82" s="1"/>
  <c r="AJ503" i="86"/>
  <c r="BC2315" i="82" s="1"/>
  <c r="AM504" i="86"/>
  <c r="BF2316" i="82" s="1"/>
  <c r="AJ506" i="86"/>
  <c r="BC2318" i="82" s="1"/>
  <c r="AO506" i="86"/>
  <c r="BH2318" i="82" s="1"/>
  <c r="AN508" i="86"/>
  <c r="BG2320" i="82" s="1"/>
  <c r="O374" i="86"/>
  <c r="BC1565" i="82" s="1"/>
  <c r="BC1557" i="82"/>
  <c r="Q464" i="86"/>
  <c r="BE1985" i="82" s="1"/>
  <c r="BE1977" i="82"/>
  <c r="AF374" i="86"/>
  <c r="BF1649" i="82" s="1"/>
  <c r="BF1641" i="82"/>
  <c r="AC374" i="86"/>
  <c r="BC1649" i="82" s="1"/>
  <c r="BC1641" i="82"/>
  <c r="H374" i="86"/>
  <c r="BC1523" i="82" s="1"/>
  <c r="BC1515" i="82"/>
  <c r="R374" i="86"/>
  <c r="BF1565" i="82" s="1"/>
  <c r="BF1557" i="82"/>
  <c r="AF464" i="86"/>
  <c r="BF2069" i="82" s="1"/>
  <c r="BF2061" i="82"/>
  <c r="X464" i="86"/>
  <c r="BE2027" i="82" s="1"/>
  <c r="BE2019" i="82"/>
  <c r="AC464" i="86"/>
  <c r="BC2069" i="82" s="1"/>
  <c r="BC2061" i="82"/>
  <c r="AA464" i="86"/>
  <c r="BH2027" i="82" s="1"/>
  <c r="BH2019" i="82"/>
  <c r="J65" i="89"/>
  <c r="J464" i="86"/>
  <c r="BE1943" i="82" s="1"/>
  <c r="BE1935" i="82"/>
  <c r="AE419" i="86"/>
  <c r="BE1859" i="82" s="1"/>
  <c r="BE1851" i="82"/>
  <c r="AA419" i="86"/>
  <c r="BH1817" i="82" s="1"/>
  <c r="BH1809" i="82"/>
  <c r="X419" i="86"/>
  <c r="BE1817" i="82" s="1"/>
  <c r="BE1809" i="82"/>
  <c r="AF59" i="86"/>
  <c r="BF179" i="82" s="1"/>
  <c r="BF171" i="82"/>
  <c r="R59" i="86"/>
  <c r="BF95" i="82" s="1"/>
  <c r="BF87" i="82"/>
  <c r="AH374" i="86"/>
  <c r="BH1649" i="82" s="1"/>
  <c r="BH1641" i="82"/>
  <c r="S464" i="86"/>
  <c r="BG1985" i="82" s="1"/>
  <c r="BG1977" i="82"/>
  <c r="AC419" i="86"/>
  <c r="BC1859" i="82" s="1"/>
  <c r="BC1851" i="82"/>
  <c r="C54" i="89"/>
  <c r="F95" i="86"/>
  <c r="F504" i="86"/>
  <c r="F459" i="86"/>
  <c r="F369" i="86"/>
  <c r="F324" i="86"/>
  <c r="F279" i="86"/>
  <c r="F414" i="86"/>
  <c r="F144" i="86"/>
  <c r="F234" i="86"/>
  <c r="F189" i="86"/>
  <c r="F99" i="86"/>
  <c r="F508" i="86"/>
  <c r="F463" i="86"/>
  <c r="F283" i="86"/>
  <c r="F238" i="86"/>
  <c r="F193" i="86"/>
  <c r="F373" i="86"/>
  <c r="F328" i="86"/>
  <c r="F103" i="86"/>
  <c r="F418" i="86"/>
  <c r="F148" i="86"/>
  <c r="AH59" i="86"/>
  <c r="BH179" i="82" s="1"/>
  <c r="BH171" i="82"/>
  <c r="AC59" i="86"/>
  <c r="BC179" i="82" s="1"/>
  <c r="BC171" i="82"/>
  <c r="Y59" i="86"/>
  <c r="BF137" i="82" s="1"/>
  <c r="BF129" i="82"/>
  <c r="T59" i="86"/>
  <c r="BH95" i="82" s="1"/>
  <c r="BH87" i="82"/>
  <c r="O59" i="86"/>
  <c r="BC95" i="82" s="1"/>
  <c r="BC87" i="82"/>
  <c r="J59" i="86"/>
  <c r="BE53" i="82" s="1"/>
  <c r="BE45" i="82"/>
  <c r="AM502" i="86"/>
  <c r="BF2314" i="82" s="1"/>
  <c r="AN504" i="86"/>
  <c r="BG2316" i="82" s="1"/>
  <c r="AM505" i="86"/>
  <c r="BF2317" i="82" s="1"/>
  <c r="AO507" i="86"/>
  <c r="BH2319" i="82" s="1"/>
  <c r="AO508" i="86"/>
  <c r="BH2320" i="82" s="1"/>
  <c r="X374" i="86"/>
  <c r="BE1607" i="82" s="1"/>
  <c r="BE1599" i="82"/>
  <c r="AA374" i="86"/>
  <c r="BH1607" i="82" s="1"/>
  <c r="BH1599" i="82"/>
  <c r="Y374" i="86"/>
  <c r="BF1607" i="82" s="1"/>
  <c r="BF1599" i="82"/>
  <c r="L374" i="86"/>
  <c r="BG1523" i="82" s="1"/>
  <c r="BG1515" i="82"/>
  <c r="AE374" i="86"/>
  <c r="BE1649" i="82" s="1"/>
  <c r="BE1641" i="82"/>
  <c r="Z374" i="86"/>
  <c r="BG1607" i="82" s="1"/>
  <c r="BG1599" i="82"/>
  <c r="AG374" i="86"/>
  <c r="BG1649" i="82" s="1"/>
  <c r="BG1641" i="82"/>
  <c r="AG464" i="86"/>
  <c r="BG2069" i="82" s="1"/>
  <c r="BG2061" i="82"/>
  <c r="V464" i="86"/>
  <c r="BC2027" i="82" s="1"/>
  <c r="BC2019" i="82"/>
  <c r="T464" i="86"/>
  <c r="BH1985" i="82" s="1"/>
  <c r="BH1977" i="82"/>
  <c r="Z419" i="86"/>
  <c r="BG1817" i="82" s="1"/>
  <c r="BG1809" i="82"/>
  <c r="L419" i="86"/>
  <c r="BG1733" i="82" s="1"/>
  <c r="BG1725" i="82"/>
  <c r="F97" i="86"/>
  <c r="F502" i="86"/>
  <c r="F457" i="86"/>
  <c r="F322" i="86"/>
  <c r="F367" i="86"/>
  <c r="F232" i="86"/>
  <c r="F187" i="86"/>
  <c r="F412" i="86"/>
  <c r="F142" i="86"/>
  <c r="F277" i="86"/>
  <c r="AA59" i="86"/>
  <c r="BH137" i="82" s="1"/>
  <c r="BH129" i="82"/>
  <c r="L59" i="86"/>
  <c r="BG53" i="82" s="1"/>
  <c r="BG45" i="82"/>
  <c r="V419" i="86"/>
  <c r="BC1817" i="82" s="1"/>
  <c r="BC1809" i="82"/>
  <c r="Q374" i="86"/>
  <c r="BE1565" i="82" s="1"/>
  <c r="BE1557" i="82"/>
  <c r="C55" i="89"/>
  <c r="F501" i="86"/>
  <c r="F411" i="86"/>
  <c r="F366" i="86"/>
  <c r="F321" i="86"/>
  <c r="F96" i="86"/>
  <c r="F231" i="86"/>
  <c r="F456" i="86"/>
  <c r="F141" i="86"/>
  <c r="F276" i="86"/>
  <c r="F186" i="86"/>
  <c r="F505" i="86"/>
  <c r="F460" i="86"/>
  <c r="F325" i="86"/>
  <c r="F280" i="86"/>
  <c r="F235" i="86"/>
  <c r="F370" i="86"/>
  <c r="F100" i="86"/>
  <c r="F190" i="86"/>
  <c r="F415" i="86"/>
  <c r="F145" i="86"/>
  <c r="F374" i="86"/>
  <c r="F329" i="86"/>
  <c r="F104" i="86"/>
  <c r="F149" i="86"/>
  <c r="F509" i="86"/>
  <c r="F464" i="86"/>
  <c r="F284" i="86"/>
  <c r="F194" i="86"/>
  <c r="F419" i="86"/>
  <c r="F239" i="86"/>
  <c r="AG59" i="86"/>
  <c r="BG179" i="82" s="1"/>
  <c r="BG171" i="82"/>
  <c r="X59" i="86"/>
  <c r="BE137" i="82" s="1"/>
  <c r="BE129" i="82"/>
  <c r="S59" i="86"/>
  <c r="BG95" i="82" s="1"/>
  <c r="BG87" i="82"/>
  <c r="M59" i="86"/>
  <c r="BH53" i="82" s="1"/>
  <c r="BH45" i="82"/>
  <c r="H419" i="86"/>
  <c r="BC1733" i="82" s="1"/>
  <c r="BC1725" i="82"/>
  <c r="O419" i="86"/>
  <c r="BC1775" i="82" s="1"/>
  <c r="BC1767" i="82"/>
  <c r="V374" i="86"/>
  <c r="BC1607" i="82" s="1"/>
  <c r="BC1599" i="82"/>
  <c r="AJ504" i="86"/>
  <c r="BC2316" i="82" s="1"/>
  <c r="BC2148" i="82"/>
  <c r="T374" i="86"/>
  <c r="BH1565" i="82" s="1"/>
  <c r="BH1557" i="82"/>
  <c r="M374" i="86"/>
  <c r="BH1523" i="82" s="1"/>
  <c r="BH1515" i="82"/>
  <c r="J374" i="86"/>
  <c r="BE1523" i="82" s="1"/>
  <c r="BE1515" i="82"/>
  <c r="AL503" i="86"/>
  <c r="BE2315" i="82" s="1"/>
  <c r="BE2189" i="82"/>
  <c r="S374" i="86"/>
  <c r="BG1565" i="82" s="1"/>
  <c r="BG1557" i="82"/>
  <c r="Y464" i="86"/>
  <c r="BF2027" i="82" s="1"/>
  <c r="BF2019" i="82"/>
  <c r="R464" i="86"/>
  <c r="BF1985" i="82" s="1"/>
  <c r="BF1977" i="82"/>
  <c r="K464" i="86"/>
  <c r="BF1943" i="82" s="1"/>
  <c r="BF1935" i="82"/>
  <c r="Z464" i="86"/>
  <c r="BG2027" i="82" s="1"/>
  <c r="BG2019" i="82"/>
  <c r="O464" i="86"/>
  <c r="BC1985" i="82" s="1"/>
  <c r="BC1977" i="82"/>
  <c r="AH419" i="86"/>
  <c r="BH1859" i="82" s="1"/>
  <c r="BH1851" i="82"/>
  <c r="T419" i="86"/>
  <c r="BH1775" i="82" s="1"/>
  <c r="BH1767" i="82"/>
  <c r="Q419" i="86"/>
  <c r="BE1775" i="82" s="1"/>
  <c r="BE1767" i="82"/>
  <c r="BI67" i="89"/>
  <c r="BH67" i="89"/>
  <c r="BO62" i="89"/>
  <c r="BO64" i="89"/>
  <c r="BO66" i="89"/>
  <c r="BN64" i="89"/>
  <c r="BO60" i="89"/>
  <c r="BO63" i="89"/>
  <c r="BN62" i="89"/>
  <c r="AE67" i="89"/>
  <c r="H63" i="89"/>
  <c r="AJ67" i="89"/>
  <c r="AK67" i="89"/>
  <c r="G67" i="89"/>
  <c r="F67" i="89"/>
  <c r="AD67" i="89"/>
  <c r="AV67" i="89"/>
  <c r="M67" i="89"/>
  <c r="AQ67" i="89"/>
  <c r="L67" i="89"/>
  <c r="BN55" i="89"/>
  <c r="X67" i="89"/>
  <c r="AW67" i="89"/>
  <c r="S67" i="89"/>
  <c r="Y67" i="89"/>
  <c r="BB67" i="89"/>
  <c r="BC67" i="89"/>
  <c r="R67" i="89"/>
  <c r="AP67" i="89"/>
  <c r="BN59" i="89"/>
  <c r="AL51" i="86"/>
  <c r="AN51" i="86"/>
  <c r="AJ508" i="86"/>
  <c r="BC2320" i="82" s="1"/>
  <c r="AJ321" i="86"/>
  <c r="AL231" i="86"/>
  <c r="AJ96" i="86"/>
  <c r="AM51" i="86"/>
  <c r="AO51" i="86"/>
  <c r="AO104" i="86" l="1"/>
  <c r="BH431" i="82" s="1"/>
  <c r="AL149" i="86"/>
  <c r="BE641" i="82" s="1"/>
  <c r="AM239" i="86"/>
  <c r="BF1061" i="82" s="1"/>
  <c r="AN329" i="86"/>
  <c r="BG1481" i="82" s="1"/>
  <c r="AM194" i="86"/>
  <c r="BF851" i="82" s="1"/>
  <c r="AM284" i="86"/>
  <c r="BF1271" i="82" s="1"/>
  <c r="AM149" i="86"/>
  <c r="BF641" i="82" s="1"/>
  <c r="AN239" i="86"/>
  <c r="BG1061" i="82" s="1"/>
  <c r="AL329" i="86"/>
  <c r="BE1481" i="82" s="1"/>
  <c r="AN149" i="86"/>
  <c r="BG641" i="82" s="1"/>
  <c r="AL104" i="86"/>
  <c r="BE431" i="82" s="1"/>
  <c r="AJ59" i="86"/>
  <c r="BC221" i="82" s="1"/>
  <c r="AZ32" i="89"/>
  <c r="AX32" i="89"/>
  <c r="AR54" i="89"/>
  <c r="AT54" i="89"/>
  <c r="AT46" i="89"/>
  <c r="AR46" i="89"/>
  <c r="AR38" i="89"/>
  <c r="AT38" i="89"/>
  <c r="AT30" i="89"/>
  <c r="AR30" i="89"/>
  <c r="AL54" i="89"/>
  <c r="BG54" i="89"/>
  <c r="AN54" i="89"/>
  <c r="BG46" i="89"/>
  <c r="AL46" i="89"/>
  <c r="AN46" i="89"/>
  <c r="BG38" i="89"/>
  <c r="BJ38" i="89" s="1"/>
  <c r="AL38" i="89"/>
  <c r="AN38" i="89"/>
  <c r="AN30" i="89"/>
  <c r="BG30" i="89"/>
  <c r="AL30" i="89"/>
  <c r="AN22" i="89"/>
  <c r="BG22" i="89"/>
  <c r="AL22" i="89"/>
  <c r="AI55" i="89"/>
  <c r="AM36" i="89" s="1"/>
  <c r="AI62" i="89"/>
  <c r="AN62" i="89" s="1"/>
  <c r="AB50" i="89"/>
  <c r="Z50" i="89"/>
  <c r="AB42" i="89"/>
  <c r="Z42" i="89"/>
  <c r="AB34" i="89"/>
  <c r="Z34" i="89"/>
  <c r="Z26" i="89"/>
  <c r="Z65" i="89" s="1"/>
  <c r="W65" i="89"/>
  <c r="AB65" i="89" s="1"/>
  <c r="AB26" i="89"/>
  <c r="AJ194" i="86"/>
  <c r="BC851" i="82" s="1"/>
  <c r="BC843" i="82"/>
  <c r="AO149" i="86"/>
  <c r="BH641" i="82" s="1"/>
  <c r="BH633" i="82"/>
  <c r="AT48" i="89"/>
  <c r="AR48" i="89"/>
  <c r="AR40" i="89"/>
  <c r="AT40" i="89"/>
  <c r="AO66" i="89"/>
  <c r="AT66" i="89" s="1"/>
  <c r="AR32" i="89"/>
  <c r="AT32" i="89"/>
  <c r="AT24" i="89"/>
  <c r="AR24" i="89"/>
  <c r="AR63" i="89" s="1"/>
  <c r="AO63" i="89"/>
  <c r="AT63" i="89" s="1"/>
  <c r="BG52" i="89"/>
  <c r="AN52" i="89"/>
  <c r="AL52" i="89"/>
  <c r="AN44" i="89"/>
  <c r="BG44" i="89"/>
  <c r="BJ44" i="89" s="1"/>
  <c r="AL44" i="89"/>
  <c r="BG36" i="89"/>
  <c r="BL36" i="89" s="1"/>
  <c r="AN36" i="89"/>
  <c r="AL36" i="89"/>
  <c r="BG28" i="89"/>
  <c r="AN28" i="89"/>
  <c r="AL28" i="89"/>
  <c r="AH52" i="89"/>
  <c r="AF52" i="89"/>
  <c r="AH44" i="89"/>
  <c r="AF44" i="89"/>
  <c r="AH36" i="89"/>
  <c r="AF36" i="89"/>
  <c r="AH28" i="89"/>
  <c r="AF28" i="89"/>
  <c r="AB48" i="89"/>
  <c r="Z48" i="89"/>
  <c r="AB40" i="89"/>
  <c r="Z40" i="89"/>
  <c r="W66" i="89"/>
  <c r="AB66" i="89" s="1"/>
  <c r="AB32" i="89"/>
  <c r="Z32" i="89"/>
  <c r="AB24" i="89"/>
  <c r="Z24" i="89"/>
  <c r="Z63" i="89" s="1"/>
  <c r="W63" i="89"/>
  <c r="AB63" i="89" s="1"/>
  <c r="BA51" i="89"/>
  <c r="T51" i="89"/>
  <c r="V51" i="89"/>
  <c r="BA43" i="89"/>
  <c r="V43" i="89"/>
  <c r="T43" i="89"/>
  <c r="BA35" i="89"/>
  <c r="T35" i="89"/>
  <c r="V35" i="89"/>
  <c r="V27" i="89"/>
  <c r="BA27" i="89"/>
  <c r="T27" i="89"/>
  <c r="Q61" i="89"/>
  <c r="V61" i="89" s="1"/>
  <c r="N47" i="89"/>
  <c r="P47" i="89"/>
  <c r="N39" i="89"/>
  <c r="P39" i="89"/>
  <c r="N31" i="89"/>
  <c r="AU31" i="89"/>
  <c r="P31" i="89"/>
  <c r="J36" i="89"/>
  <c r="AU36" i="89"/>
  <c r="H36" i="89"/>
  <c r="AO329" i="86"/>
  <c r="BH1481" i="82" s="1"/>
  <c r="BH1473" i="82"/>
  <c r="P38" i="89"/>
  <c r="N38" i="89"/>
  <c r="E60" i="89"/>
  <c r="J60" i="89" s="1"/>
  <c r="H37" i="89"/>
  <c r="H60" i="89" s="1"/>
  <c r="J37" i="89"/>
  <c r="AJ104" i="86"/>
  <c r="BC431" i="82" s="1"/>
  <c r="BC423" i="82"/>
  <c r="AM104" i="86"/>
  <c r="BF431" i="82" s="1"/>
  <c r="AM22" i="89"/>
  <c r="AN284" i="86"/>
  <c r="BG1271" i="82" s="1"/>
  <c r="BG1263" i="82"/>
  <c r="AH50" i="89"/>
  <c r="AF50" i="89"/>
  <c r="AH42" i="89"/>
  <c r="AF42" i="89"/>
  <c r="AH34" i="89"/>
  <c r="AF34" i="89"/>
  <c r="AF26" i="89"/>
  <c r="AF65" i="89" s="1"/>
  <c r="AH26" i="89"/>
  <c r="AC65" i="89"/>
  <c r="AH65" i="89" s="1"/>
  <c r="AJ239" i="86"/>
  <c r="BC1061" i="82" s="1"/>
  <c r="BC1053" i="82"/>
  <c r="AO194" i="86"/>
  <c r="BH851" i="82" s="1"/>
  <c r="BH843" i="82"/>
  <c r="BA53" i="89"/>
  <c r="V53" i="89"/>
  <c r="T53" i="89"/>
  <c r="BA45" i="89"/>
  <c r="V45" i="89"/>
  <c r="T45" i="89"/>
  <c r="BA37" i="89"/>
  <c r="V37" i="89"/>
  <c r="T37" i="89"/>
  <c r="T60" i="89" s="1"/>
  <c r="Q60" i="89"/>
  <c r="V60" i="89" s="1"/>
  <c r="BA29" i="89"/>
  <c r="V29" i="89"/>
  <c r="T29" i="89"/>
  <c r="P53" i="89"/>
  <c r="N53" i="89"/>
  <c r="AU45" i="89"/>
  <c r="P45" i="89"/>
  <c r="N45" i="89"/>
  <c r="AU37" i="89"/>
  <c r="N37" i="89"/>
  <c r="N60" i="89" s="1"/>
  <c r="P37" i="89"/>
  <c r="K60" i="89"/>
  <c r="P60" i="89" s="1"/>
  <c r="P29" i="89"/>
  <c r="AU29" i="89"/>
  <c r="N29" i="89"/>
  <c r="AU34" i="89"/>
  <c r="J34" i="89"/>
  <c r="H34" i="89"/>
  <c r="J42" i="89"/>
  <c r="AU42" i="89"/>
  <c r="H42" i="89"/>
  <c r="AU50" i="89"/>
  <c r="J50" i="89"/>
  <c r="H50" i="89"/>
  <c r="AT27" i="89"/>
  <c r="AO61" i="89"/>
  <c r="AT61" i="89" s="1"/>
  <c r="AR27" i="89"/>
  <c r="AL39" i="89"/>
  <c r="BG39" i="89"/>
  <c r="AN39" i="89"/>
  <c r="AF47" i="89"/>
  <c r="AH47" i="89"/>
  <c r="AF35" i="89"/>
  <c r="AH35" i="89"/>
  <c r="Z39" i="89"/>
  <c r="AB39" i="89"/>
  <c r="BA46" i="89"/>
  <c r="T46" i="89"/>
  <c r="V46" i="89"/>
  <c r="BA30" i="89"/>
  <c r="T30" i="89"/>
  <c r="V30" i="89"/>
  <c r="N54" i="89"/>
  <c r="P54" i="89"/>
  <c r="P30" i="89"/>
  <c r="AU30" i="89"/>
  <c r="N30" i="89"/>
  <c r="H49" i="89"/>
  <c r="J49" i="89"/>
  <c r="AU49" i="89"/>
  <c r="AT49" i="89"/>
  <c r="AR49" i="89"/>
  <c r="AT41" i="89"/>
  <c r="AR41" i="89"/>
  <c r="AT33" i="89"/>
  <c r="AO59" i="89"/>
  <c r="AR33" i="89"/>
  <c r="AT25" i="89"/>
  <c r="AO64" i="89"/>
  <c r="AT64" i="89" s="1"/>
  <c r="AR25" i="89"/>
  <c r="AN49" i="89"/>
  <c r="BG49" i="89"/>
  <c r="AL49" i="89"/>
  <c r="BG41" i="89"/>
  <c r="AN41" i="89"/>
  <c r="AL41" i="89"/>
  <c r="AN33" i="89"/>
  <c r="BG33" i="89"/>
  <c r="AI59" i="89"/>
  <c r="AL33" i="89"/>
  <c r="AN25" i="89"/>
  <c r="BG25" i="89"/>
  <c r="AI64" i="89"/>
  <c r="AN64" i="89" s="1"/>
  <c r="AL25" i="89"/>
  <c r="AF49" i="89"/>
  <c r="AH49" i="89"/>
  <c r="AH41" i="89"/>
  <c r="AF41" i="89"/>
  <c r="AH33" i="89"/>
  <c r="AF33" i="89"/>
  <c r="AC59" i="89"/>
  <c r="AH25" i="89"/>
  <c r="AF25" i="89"/>
  <c r="AC64" i="89"/>
  <c r="AH64" i="89" s="1"/>
  <c r="AB49" i="89"/>
  <c r="Z49" i="89"/>
  <c r="AB41" i="89"/>
  <c r="Z41" i="89"/>
  <c r="AB33" i="89"/>
  <c r="Z33" i="89"/>
  <c r="Z59" i="89" s="1"/>
  <c r="W59" i="89"/>
  <c r="AB25" i="89"/>
  <c r="Z25" i="89"/>
  <c r="W64" i="89"/>
  <c r="AB64" i="89" s="1"/>
  <c r="T48" i="89"/>
  <c r="V48" i="89"/>
  <c r="BA48" i="89"/>
  <c r="T40" i="89"/>
  <c r="BA40" i="89"/>
  <c r="Q66" i="89"/>
  <c r="V66" i="89" s="1"/>
  <c r="V40" i="89"/>
  <c r="T32" i="89"/>
  <c r="BA32" i="89"/>
  <c r="V32" i="89"/>
  <c r="BA24" i="89"/>
  <c r="V24" i="89"/>
  <c r="T24" i="89"/>
  <c r="T63" i="89" s="1"/>
  <c r="Q63" i="89"/>
  <c r="V63" i="89" s="1"/>
  <c r="N52" i="89"/>
  <c r="P52" i="89"/>
  <c r="AU44" i="89"/>
  <c r="N44" i="89"/>
  <c r="P44" i="89"/>
  <c r="N36" i="89"/>
  <c r="P36" i="89"/>
  <c r="AU28" i="89"/>
  <c r="P28" i="89"/>
  <c r="N28" i="89"/>
  <c r="E64" i="89"/>
  <c r="J64" i="89" s="1"/>
  <c r="AU35" i="89"/>
  <c r="H35" i="89"/>
  <c r="J35" i="89"/>
  <c r="AU43" i="89"/>
  <c r="J43" i="89"/>
  <c r="H43" i="89"/>
  <c r="AU51" i="89"/>
  <c r="H51" i="89"/>
  <c r="J51" i="89"/>
  <c r="AR39" i="89"/>
  <c r="AT39" i="89"/>
  <c r="AT23" i="89"/>
  <c r="AR23" i="89"/>
  <c r="AL31" i="89"/>
  <c r="AN31" i="89"/>
  <c r="BG31" i="89"/>
  <c r="AF43" i="89"/>
  <c r="AH43" i="89"/>
  <c r="AH23" i="89"/>
  <c r="AF23" i="89"/>
  <c r="V50" i="89"/>
  <c r="BA50" i="89"/>
  <c r="T50" i="89"/>
  <c r="P34" i="89"/>
  <c r="N34" i="89"/>
  <c r="J53" i="89"/>
  <c r="AU53" i="89"/>
  <c r="H53" i="89"/>
  <c r="AL284" i="86"/>
  <c r="BE1271" i="82" s="1"/>
  <c r="BE1263" i="82"/>
  <c r="J44" i="89"/>
  <c r="H44" i="89"/>
  <c r="AU52" i="89"/>
  <c r="J52" i="89"/>
  <c r="H52" i="89"/>
  <c r="AR43" i="89"/>
  <c r="AT43" i="89"/>
  <c r="BG35" i="89"/>
  <c r="AL35" i="89"/>
  <c r="AN35" i="89"/>
  <c r="Z51" i="89"/>
  <c r="AB51" i="89"/>
  <c r="AB35" i="89"/>
  <c r="Z35" i="89"/>
  <c r="AB27" i="89"/>
  <c r="W61" i="89"/>
  <c r="AB61" i="89" s="1"/>
  <c r="Z27" i="89"/>
  <c r="T34" i="89"/>
  <c r="BA34" i="89"/>
  <c r="V34" i="89"/>
  <c r="AJ149" i="86"/>
  <c r="BC641" i="82" s="1"/>
  <c r="BC633" i="82"/>
  <c r="AL239" i="86"/>
  <c r="BE1061" i="82" s="1"/>
  <c r="BE1053" i="82"/>
  <c r="AT50" i="89"/>
  <c r="AR50" i="89"/>
  <c r="AT42" i="89"/>
  <c r="AR42" i="89"/>
  <c r="AR34" i="89"/>
  <c r="AT34" i="89"/>
  <c r="AR26" i="89"/>
  <c r="AR65" i="89" s="1"/>
  <c r="AO65" i="89"/>
  <c r="AT65" i="89" s="1"/>
  <c r="AT26" i="89"/>
  <c r="AO62" i="89"/>
  <c r="AT62" i="89" s="1"/>
  <c r="AO55" i="89"/>
  <c r="AS32" i="89" s="1"/>
  <c r="AT22" i="89"/>
  <c r="AR22" i="89"/>
  <c r="AN50" i="89"/>
  <c r="BG50" i="89"/>
  <c r="BJ50" i="89" s="1"/>
  <c r="AL50" i="89"/>
  <c r="BG42" i="89"/>
  <c r="AN42" i="89"/>
  <c r="AL42" i="89"/>
  <c r="AL34" i="89"/>
  <c r="BG34" i="89"/>
  <c r="AN34" i="89"/>
  <c r="AL26" i="89"/>
  <c r="AL65" i="89" s="1"/>
  <c r="AI65" i="89"/>
  <c r="AN65" i="89" s="1"/>
  <c r="BG26" i="89"/>
  <c r="AN26" i="89"/>
  <c r="AJ284" i="86"/>
  <c r="BC1271" i="82" s="1"/>
  <c r="BC1263" i="82"/>
  <c r="AO239" i="86"/>
  <c r="BH1061" i="82" s="1"/>
  <c r="BH1053" i="82"/>
  <c r="Z54" i="89"/>
  <c r="AB54" i="89"/>
  <c r="AB46" i="89"/>
  <c r="Z46" i="89"/>
  <c r="Z38" i="89"/>
  <c r="AB38" i="89"/>
  <c r="AB30" i="89"/>
  <c r="Z30" i="89"/>
  <c r="AB22" i="89"/>
  <c r="W55" i="89"/>
  <c r="AA50" i="89" s="1"/>
  <c r="W62" i="89"/>
  <c r="AB62" i="89" s="1"/>
  <c r="Z22" i="89"/>
  <c r="AN104" i="86"/>
  <c r="BG431" i="82" s="1"/>
  <c r="BG423" i="82"/>
  <c r="AL194" i="86"/>
  <c r="BE851" i="82" s="1"/>
  <c r="BE843" i="82"/>
  <c r="AT52" i="89"/>
  <c r="AR52" i="89"/>
  <c r="AR44" i="89"/>
  <c r="AT44" i="89"/>
  <c r="AT36" i="89"/>
  <c r="AR36" i="89"/>
  <c r="AT28" i="89"/>
  <c r="AR28" i="89"/>
  <c r="BG48" i="89"/>
  <c r="AN48" i="89"/>
  <c r="AL48" i="89"/>
  <c r="BG40" i="89"/>
  <c r="BJ40" i="89" s="1"/>
  <c r="AI66" i="89"/>
  <c r="AN66" i="89" s="1"/>
  <c r="AN40" i="89"/>
  <c r="AL40" i="89"/>
  <c r="BG32" i="89"/>
  <c r="AL32" i="89"/>
  <c r="AN32" i="89"/>
  <c r="AN24" i="89"/>
  <c r="AI63" i="89"/>
  <c r="AN63" i="89" s="1"/>
  <c r="AL24" i="89"/>
  <c r="AL63" i="89" s="1"/>
  <c r="BG24" i="89"/>
  <c r="AF48" i="89"/>
  <c r="AH48" i="89"/>
  <c r="AH40" i="89"/>
  <c r="AC66" i="89"/>
  <c r="AH66" i="89" s="1"/>
  <c r="AF40" i="89"/>
  <c r="AH32" i="89"/>
  <c r="AF32" i="89"/>
  <c r="AH24" i="89"/>
  <c r="AF24" i="89"/>
  <c r="AF63" i="89" s="1"/>
  <c r="AC63" i="89"/>
  <c r="AH63" i="89" s="1"/>
  <c r="AB52" i="89"/>
  <c r="Z52" i="89"/>
  <c r="AB44" i="89"/>
  <c r="Z44" i="89"/>
  <c r="AB36" i="89"/>
  <c r="Z36" i="89"/>
  <c r="AB28" i="89"/>
  <c r="Z28" i="89"/>
  <c r="T47" i="89"/>
  <c r="V47" i="89"/>
  <c r="BA47" i="89"/>
  <c r="T39" i="89"/>
  <c r="BA39" i="89"/>
  <c r="V39" i="89"/>
  <c r="T31" i="89"/>
  <c r="BA31" i="89"/>
  <c r="V31" i="89"/>
  <c r="V23" i="89"/>
  <c r="BA23" i="89"/>
  <c r="T23" i="89"/>
  <c r="N51" i="89"/>
  <c r="P51" i="89"/>
  <c r="N43" i="89"/>
  <c r="P43" i="89"/>
  <c r="N35" i="89"/>
  <c r="P35" i="89"/>
  <c r="P27" i="89"/>
  <c r="K61" i="89"/>
  <c r="P61" i="89" s="1"/>
  <c r="AU27" i="89"/>
  <c r="N27" i="89"/>
  <c r="P23" i="89"/>
  <c r="N23" i="89"/>
  <c r="AU23" i="89"/>
  <c r="P46" i="89"/>
  <c r="N46" i="89"/>
  <c r="P22" i="89"/>
  <c r="AU22" i="89"/>
  <c r="N22" i="89"/>
  <c r="K55" i="89"/>
  <c r="O31" i="89" s="1"/>
  <c r="K62" i="89"/>
  <c r="P62" i="89" s="1"/>
  <c r="AU41" i="89"/>
  <c r="H41" i="89"/>
  <c r="J41" i="89"/>
  <c r="AJ329" i="86"/>
  <c r="BC1481" i="82" s="1"/>
  <c r="BC1473" i="82"/>
  <c r="AO284" i="86"/>
  <c r="BH1271" i="82" s="1"/>
  <c r="BH1263" i="82"/>
  <c r="AF54" i="89"/>
  <c r="AH54" i="89"/>
  <c r="AH46" i="89"/>
  <c r="AF46" i="89"/>
  <c r="AH38" i="89"/>
  <c r="AF38" i="89"/>
  <c r="AH30" i="89"/>
  <c r="AF30" i="89"/>
  <c r="AH22" i="89"/>
  <c r="AF22" i="89"/>
  <c r="AC55" i="89"/>
  <c r="AG36" i="89" s="1"/>
  <c r="AC62" i="89"/>
  <c r="AH62" i="89" s="1"/>
  <c r="AN194" i="86"/>
  <c r="BG851" i="82" s="1"/>
  <c r="BG843" i="82"/>
  <c r="T49" i="89"/>
  <c r="BA49" i="89"/>
  <c r="V49" i="89"/>
  <c r="V41" i="89"/>
  <c r="BA41" i="89"/>
  <c r="T41" i="89"/>
  <c r="V33" i="89"/>
  <c r="T33" i="89"/>
  <c r="BA33" i="89"/>
  <c r="Q59" i="89"/>
  <c r="V25" i="89"/>
  <c r="BA25" i="89"/>
  <c r="T25" i="89"/>
  <c r="Q64" i="89"/>
  <c r="V64" i="89" s="1"/>
  <c r="P49" i="89"/>
  <c r="N49" i="89"/>
  <c r="N41" i="89"/>
  <c r="P41" i="89"/>
  <c r="P33" i="89"/>
  <c r="K59" i="89"/>
  <c r="N33" i="89"/>
  <c r="AU25" i="89"/>
  <c r="P25" i="89"/>
  <c r="N25" i="89"/>
  <c r="K64" i="89"/>
  <c r="J38" i="89"/>
  <c r="AU38" i="89"/>
  <c r="E61" i="89"/>
  <c r="J61" i="89" s="1"/>
  <c r="H38" i="89"/>
  <c r="J46" i="89"/>
  <c r="AU46" i="89"/>
  <c r="H46" i="89"/>
  <c r="AU54" i="89"/>
  <c r="J54" i="89"/>
  <c r="H54" i="89"/>
  <c r="AR35" i="89"/>
  <c r="AT35" i="89"/>
  <c r="AL47" i="89"/>
  <c r="BG47" i="89"/>
  <c r="AN47" i="89"/>
  <c r="AL23" i="89"/>
  <c r="BG23" i="89"/>
  <c r="BJ23" i="89" s="1"/>
  <c r="AN23" i="89"/>
  <c r="AF39" i="89"/>
  <c r="AH39" i="89"/>
  <c r="AH27" i="89"/>
  <c r="AC61" i="89"/>
  <c r="AH61" i="89" s="1"/>
  <c r="AF27" i="89"/>
  <c r="AB23" i="89"/>
  <c r="Z23" i="89"/>
  <c r="V42" i="89"/>
  <c r="T42" i="89"/>
  <c r="BA42" i="89"/>
  <c r="P50" i="89"/>
  <c r="N50" i="89"/>
  <c r="N26" i="89"/>
  <c r="N65" i="89" s="1"/>
  <c r="AU26" i="89"/>
  <c r="K65" i="89"/>
  <c r="P65" i="89" s="1"/>
  <c r="P26" i="89"/>
  <c r="AU33" i="89"/>
  <c r="E59" i="89"/>
  <c r="H33" i="89"/>
  <c r="E55" i="89"/>
  <c r="J33" i="89"/>
  <c r="AT53" i="89"/>
  <c r="AR53" i="89"/>
  <c r="AT45" i="89"/>
  <c r="AR45" i="89"/>
  <c r="AT37" i="89"/>
  <c r="AO60" i="89"/>
  <c r="AT60" i="89" s="1"/>
  <c r="AR37" i="89"/>
  <c r="AR60" i="89" s="1"/>
  <c r="AT29" i="89"/>
  <c r="AR29" i="89"/>
  <c r="AN53" i="89"/>
  <c r="BG53" i="89"/>
  <c r="AL53" i="89"/>
  <c r="AN45" i="89"/>
  <c r="AL45" i="89"/>
  <c r="BG45" i="89"/>
  <c r="AN37" i="89"/>
  <c r="AI60" i="89"/>
  <c r="AN60" i="89" s="1"/>
  <c r="BG37" i="89"/>
  <c r="BJ37" i="89" s="1"/>
  <c r="AL37" i="89"/>
  <c r="AL60" i="89" s="1"/>
  <c r="AN29" i="89"/>
  <c r="AL29" i="89"/>
  <c r="BG29" i="89"/>
  <c r="AH53" i="89"/>
  <c r="AF53" i="89"/>
  <c r="AH45" i="89"/>
  <c r="AF45" i="89"/>
  <c r="AC60" i="89"/>
  <c r="AH60" i="89" s="1"/>
  <c r="AH37" i="89"/>
  <c r="AF37" i="89"/>
  <c r="AF60" i="89" s="1"/>
  <c r="AH29" i="89"/>
  <c r="AF29" i="89"/>
  <c r="Z53" i="89"/>
  <c r="AB53" i="89"/>
  <c r="AB45" i="89"/>
  <c r="Z45" i="89"/>
  <c r="AB37" i="89"/>
  <c r="Z37" i="89"/>
  <c r="Z60" i="89" s="1"/>
  <c r="W60" i="89"/>
  <c r="AB60" i="89" s="1"/>
  <c r="AB29" i="89"/>
  <c r="Z29" i="89"/>
  <c r="V52" i="89"/>
  <c r="BA52" i="89"/>
  <c r="T52" i="89"/>
  <c r="T44" i="89"/>
  <c r="BA44" i="89"/>
  <c r="V44" i="89"/>
  <c r="V36" i="89"/>
  <c r="BA36" i="89"/>
  <c r="T36" i="89"/>
  <c r="V28" i="89"/>
  <c r="BA28" i="89"/>
  <c r="T28" i="89"/>
  <c r="P48" i="89"/>
  <c r="N48" i="89"/>
  <c r="N40" i="89"/>
  <c r="K66" i="89"/>
  <c r="P66" i="89" s="1"/>
  <c r="P40" i="89"/>
  <c r="P32" i="89"/>
  <c r="N32" i="89"/>
  <c r="AU24" i="89"/>
  <c r="P24" i="89"/>
  <c r="K63" i="89"/>
  <c r="P63" i="89" s="1"/>
  <c r="N24" i="89"/>
  <c r="N63" i="89" s="1"/>
  <c r="H39" i="89"/>
  <c r="J39" i="89"/>
  <c r="AU39" i="89"/>
  <c r="AU47" i="89"/>
  <c r="H47" i="89"/>
  <c r="J47" i="89"/>
  <c r="AT51" i="89"/>
  <c r="AR51" i="89"/>
  <c r="AR31" i="89"/>
  <c r="AT31" i="89"/>
  <c r="AL43" i="89"/>
  <c r="BG43" i="89"/>
  <c r="AN43" i="89"/>
  <c r="AH51" i="89"/>
  <c r="AF51" i="89"/>
  <c r="AF31" i="89"/>
  <c r="AH31" i="89"/>
  <c r="Z43" i="89"/>
  <c r="AB43" i="89"/>
  <c r="T54" i="89"/>
  <c r="BA54" i="89"/>
  <c r="V54" i="89"/>
  <c r="BA26" i="89"/>
  <c r="T26" i="89"/>
  <c r="T65" i="89" s="1"/>
  <c r="V26" i="89"/>
  <c r="Q65" i="89"/>
  <c r="V65" i="89" s="1"/>
  <c r="P42" i="89"/>
  <c r="N42" i="89"/>
  <c r="J45" i="89"/>
  <c r="H45" i="89"/>
  <c r="AM329" i="86"/>
  <c r="BF1481" i="82" s="1"/>
  <c r="BF1473" i="82"/>
  <c r="AU40" i="89"/>
  <c r="E66" i="89"/>
  <c r="J66" i="89" s="1"/>
  <c r="J40" i="89"/>
  <c r="H40" i="89"/>
  <c r="J48" i="89"/>
  <c r="AU48" i="89"/>
  <c r="E62" i="89"/>
  <c r="J62" i="89" s="1"/>
  <c r="H48" i="89"/>
  <c r="H62" i="89" s="1"/>
  <c r="AR47" i="89"/>
  <c r="AT47" i="89"/>
  <c r="AN51" i="89"/>
  <c r="AL51" i="89"/>
  <c r="BG51" i="89"/>
  <c r="AN27" i="89"/>
  <c r="BG27" i="89"/>
  <c r="BL27" i="89" s="1"/>
  <c r="AL27" i="89"/>
  <c r="AI61" i="89"/>
  <c r="AN61" i="89" s="1"/>
  <c r="Z47" i="89"/>
  <c r="AB47" i="89"/>
  <c r="Z31" i="89"/>
  <c r="AB31" i="89"/>
  <c r="V38" i="89"/>
  <c r="BA38" i="89"/>
  <c r="T38" i="89"/>
  <c r="V22" i="89"/>
  <c r="BA22" i="89"/>
  <c r="Q62" i="89"/>
  <c r="V62" i="89" s="1"/>
  <c r="Q55" i="89"/>
  <c r="U43" i="89" s="1"/>
  <c r="T22" i="89"/>
  <c r="AM59" i="86"/>
  <c r="BF221" i="82" s="1"/>
  <c r="BF213" i="82"/>
  <c r="BO67" i="89"/>
  <c r="AN59" i="86"/>
  <c r="BG221" i="82" s="1"/>
  <c r="BG213" i="82"/>
  <c r="AO59" i="86"/>
  <c r="BH221" i="82" s="1"/>
  <c r="BH213" i="82"/>
  <c r="AL59" i="86"/>
  <c r="BE221" i="82" s="1"/>
  <c r="BE213" i="82"/>
  <c r="BN67" i="89"/>
  <c r="BL38" i="89"/>
  <c r="A266" i="81"/>
  <c r="A258" i="81"/>
  <c r="A242" i="81"/>
  <c r="A234" i="81"/>
  <c r="A226" i="81"/>
  <c r="A217" i="81"/>
  <c r="A209" i="81"/>
  <c r="A172" i="81"/>
  <c r="A164" i="81"/>
  <c r="A148" i="81"/>
  <c r="A140" i="81"/>
  <c r="A132" i="81"/>
  <c r="A123" i="81"/>
  <c r="A115" i="81"/>
  <c r="A78" i="81"/>
  <c r="A70" i="81"/>
  <c r="A54" i="81"/>
  <c r="A46" i="81"/>
  <c r="A38" i="81"/>
  <c r="A29" i="81"/>
  <c r="A265" i="81"/>
  <c r="A257" i="81"/>
  <c r="A249" i="81"/>
  <c r="A241" i="81"/>
  <c r="A233" i="81"/>
  <c r="A225" i="81"/>
  <c r="A216" i="81"/>
  <c r="A208" i="81"/>
  <c r="A171" i="81"/>
  <c r="A163" i="81"/>
  <c r="A155" i="81"/>
  <c r="A147" i="81"/>
  <c r="A139" i="81"/>
  <c r="A131" i="81"/>
  <c r="A122" i="81"/>
  <c r="A114" i="81"/>
  <c r="A77" i="81"/>
  <c r="A69" i="81"/>
  <c r="A61" i="81"/>
  <c r="A53" i="81"/>
  <c r="A45" i="81"/>
  <c r="A37" i="81"/>
  <c r="A28" i="81"/>
  <c r="A20" i="81"/>
  <c r="A21" i="81"/>
  <c r="BJ36" i="89" l="1"/>
  <c r="BJ27" i="89"/>
  <c r="BL40" i="89"/>
  <c r="BL44" i="89"/>
  <c r="BL37" i="89"/>
  <c r="BL23" i="89"/>
  <c r="T59" i="89"/>
  <c r="AM30" i="89"/>
  <c r="AF59" i="89"/>
  <c r="BG62" i="89"/>
  <c r="BL62" i="89" s="1"/>
  <c r="BL50" i="89"/>
  <c r="N59" i="89"/>
  <c r="AM46" i="89"/>
  <c r="H61" i="89"/>
  <c r="AF66" i="89"/>
  <c r="AL66" i="89"/>
  <c r="AF61" i="89"/>
  <c r="N64" i="89"/>
  <c r="H64" i="89"/>
  <c r="Z64" i="89"/>
  <c r="BF38" i="89"/>
  <c r="BD38" i="89"/>
  <c r="BF26" i="89"/>
  <c r="BA65" i="89"/>
  <c r="BF65" i="89" s="1"/>
  <c r="BD26" i="89"/>
  <c r="BD65" i="89" s="1"/>
  <c r="BM39" i="89"/>
  <c r="AZ39" i="89"/>
  <c r="AX39" i="89"/>
  <c r="BM52" i="89"/>
  <c r="BF52" i="89"/>
  <c r="BD52" i="89"/>
  <c r="BJ29" i="89"/>
  <c r="BL29" i="89"/>
  <c r="BM37" i="89"/>
  <c r="BG60" i="89"/>
  <c r="BL60" i="89" s="1"/>
  <c r="H59" i="89"/>
  <c r="H55" i="89"/>
  <c r="AZ25" i="89"/>
  <c r="AU64" i="89"/>
  <c r="AZ64" i="89" s="1"/>
  <c r="AX25" i="89"/>
  <c r="BM25" i="89"/>
  <c r="Q67" i="89"/>
  <c r="V59" i="89"/>
  <c r="BD49" i="89"/>
  <c r="BF49" i="89"/>
  <c r="BD31" i="89"/>
  <c r="BF31" i="89"/>
  <c r="BL32" i="89"/>
  <c r="BJ32" i="89"/>
  <c r="BG66" i="89"/>
  <c r="BL66" i="89" s="1"/>
  <c r="Z55" i="89"/>
  <c r="Z62" i="89"/>
  <c r="Z61" i="89"/>
  <c r="AZ53" i="89"/>
  <c r="BM53" i="89"/>
  <c r="AX53" i="89"/>
  <c r="BM51" i="89"/>
  <c r="AZ51" i="89"/>
  <c r="AX51" i="89"/>
  <c r="T66" i="89"/>
  <c r="AL64" i="89"/>
  <c r="AL59" i="89"/>
  <c r="BJ49" i="89"/>
  <c r="BL49" i="89"/>
  <c r="AR61" i="89"/>
  <c r="BF53" i="89"/>
  <c r="BD53" i="89"/>
  <c r="AS54" i="89"/>
  <c r="BF51" i="89"/>
  <c r="BD51" i="89"/>
  <c r="AL55" i="89"/>
  <c r="BL30" i="89"/>
  <c r="BJ30" i="89"/>
  <c r="J59" i="89"/>
  <c r="E67" i="89"/>
  <c r="I59" i="89" s="1"/>
  <c r="BF42" i="89"/>
  <c r="BD42" i="89"/>
  <c r="AX54" i="89"/>
  <c r="AZ54" i="89"/>
  <c r="BF41" i="89"/>
  <c r="BD41" i="89"/>
  <c r="BM26" i="89"/>
  <c r="BL26" i="89"/>
  <c r="BG65" i="89"/>
  <c r="BL65" i="89" s="1"/>
  <c r="BJ42" i="89"/>
  <c r="BL42" i="89"/>
  <c r="AR62" i="89"/>
  <c r="AR55" i="89"/>
  <c r="BM50" i="89"/>
  <c r="BF50" i="89"/>
  <c r="BD50" i="89"/>
  <c r="BM24" i="89"/>
  <c r="BA63" i="89"/>
  <c r="BF63" i="89" s="1"/>
  <c r="BF24" i="89"/>
  <c r="BD24" i="89"/>
  <c r="BD63" i="89" s="1"/>
  <c r="BM48" i="89"/>
  <c r="BF48" i="89"/>
  <c r="BD48" i="89"/>
  <c r="AX50" i="89"/>
  <c r="AZ50" i="89"/>
  <c r="BM29" i="89"/>
  <c r="AZ29" i="89"/>
  <c r="AX29" i="89"/>
  <c r="T61" i="89"/>
  <c r="BD43" i="89"/>
  <c r="BF43" i="89"/>
  <c r="BL28" i="89"/>
  <c r="BJ28" i="89"/>
  <c r="BJ22" i="89"/>
  <c r="BG55" i="89"/>
  <c r="BK42" i="89" s="1"/>
  <c r="BL22" i="89"/>
  <c r="BJ54" i="89"/>
  <c r="BL54" i="89"/>
  <c r="T62" i="89"/>
  <c r="T55" i="89"/>
  <c r="BJ51" i="89"/>
  <c r="BL51" i="89"/>
  <c r="AZ40" i="89"/>
  <c r="AU66" i="89"/>
  <c r="AZ66" i="89" s="1"/>
  <c r="AX40" i="89"/>
  <c r="BM40" i="89"/>
  <c r="BM54" i="89"/>
  <c r="BD54" i="89"/>
  <c r="BF54" i="89"/>
  <c r="AU63" i="89"/>
  <c r="AZ63" i="89" s="1"/>
  <c r="AX24" i="89"/>
  <c r="AX63" i="89" s="1"/>
  <c r="AZ24" i="89"/>
  <c r="BM36" i="89"/>
  <c r="BF36" i="89"/>
  <c r="BD36" i="89"/>
  <c r="BM33" i="89"/>
  <c r="AU59" i="89"/>
  <c r="AX33" i="89"/>
  <c r="AZ33" i="89"/>
  <c r="P59" i="89"/>
  <c r="K67" i="89"/>
  <c r="O64" i="89" s="1"/>
  <c r="BD25" i="89"/>
  <c r="BA64" i="89"/>
  <c r="BF64" i="89" s="1"/>
  <c r="BF25" i="89"/>
  <c r="AF55" i="89"/>
  <c r="AF62" i="89"/>
  <c r="N55" i="89"/>
  <c r="N61" i="89"/>
  <c r="BJ24" i="89"/>
  <c r="BL24" i="89"/>
  <c r="BG63" i="89"/>
  <c r="BL63" i="89" s="1"/>
  <c r="AA33" i="89"/>
  <c r="AA46" i="89"/>
  <c r="AB55" i="89"/>
  <c r="AA36" i="89"/>
  <c r="AA23" i="89"/>
  <c r="AA26" i="89"/>
  <c r="AA25" i="89"/>
  <c r="AA35" i="89"/>
  <c r="AA53" i="89"/>
  <c r="AA48" i="89"/>
  <c r="AA43" i="89"/>
  <c r="AA51" i="89"/>
  <c r="AA22" i="89"/>
  <c r="AA52" i="89"/>
  <c r="AA34" i="89"/>
  <c r="AA37" i="89"/>
  <c r="AA49" i="89"/>
  <c r="AA28" i="89"/>
  <c r="AA45" i="89"/>
  <c r="AA41" i="89"/>
  <c r="AA44" i="89"/>
  <c r="AA39" i="89"/>
  <c r="AA54" i="89"/>
  <c r="AA38" i="89"/>
  <c r="AA29" i="89"/>
  <c r="AA47" i="89"/>
  <c r="AA31" i="89"/>
  <c r="AA30" i="89"/>
  <c r="AA40" i="89"/>
  <c r="AA27" i="89"/>
  <c r="AL62" i="89"/>
  <c r="BM34" i="89"/>
  <c r="BD34" i="89"/>
  <c r="BF34" i="89"/>
  <c r="AX52" i="89"/>
  <c r="AZ52" i="89"/>
  <c r="BM35" i="89"/>
  <c r="AX35" i="89"/>
  <c r="AZ35" i="89"/>
  <c r="AX28" i="89"/>
  <c r="AZ28" i="89"/>
  <c r="BJ25" i="89"/>
  <c r="BL25" i="89"/>
  <c r="BJ33" i="89"/>
  <c r="BG59" i="89"/>
  <c r="BL59" i="89" s="1"/>
  <c r="BL33" i="89"/>
  <c r="BM41" i="89"/>
  <c r="BJ41" i="89"/>
  <c r="BL41" i="89"/>
  <c r="AR64" i="89"/>
  <c r="AO67" i="89"/>
  <c r="AT59" i="89"/>
  <c r="AS49" i="89"/>
  <c r="BF46" i="89"/>
  <c r="BD46" i="89"/>
  <c r="BJ39" i="89"/>
  <c r="BL39" i="89"/>
  <c r="AZ37" i="89"/>
  <c r="AU60" i="89"/>
  <c r="AZ60" i="89" s="1"/>
  <c r="AX37" i="89"/>
  <c r="AX60" i="89" s="1"/>
  <c r="BF29" i="89"/>
  <c r="BD29" i="89"/>
  <c r="BF37" i="89"/>
  <c r="BD37" i="89"/>
  <c r="BD60" i="89" s="1"/>
  <c r="BA60" i="89"/>
  <c r="BF60" i="89" s="1"/>
  <c r="AS38" i="89"/>
  <c r="BM31" i="89"/>
  <c r="AZ31" i="89"/>
  <c r="AX31" i="89"/>
  <c r="BF27" i="89"/>
  <c r="BA61" i="89"/>
  <c r="BF61" i="89" s="1"/>
  <c r="BD27" i="89"/>
  <c r="BF35" i="89"/>
  <c r="BD35" i="89"/>
  <c r="BL52" i="89"/>
  <c r="BJ52" i="89"/>
  <c r="AR66" i="89"/>
  <c r="BD22" i="89"/>
  <c r="BF22" i="89"/>
  <c r="BA62" i="89"/>
  <c r="BF62" i="89" s="1"/>
  <c r="BA55" i="89"/>
  <c r="BE41" i="89" s="1"/>
  <c r="AZ48" i="89"/>
  <c r="AX48" i="89"/>
  <c r="BF44" i="89"/>
  <c r="BD44" i="89"/>
  <c r="AX26" i="89"/>
  <c r="AX65" i="89" s="1"/>
  <c r="AU65" i="89"/>
  <c r="AZ65" i="89" s="1"/>
  <c r="AZ26" i="89"/>
  <c r="P64" i="89"/>
  <c r="T64" i="89"/>
  <c r="BA59" i="89"/>
  <c r="BF33" i="89"/>
  <c r="BD33" i="89"/>
  <c r="AG25" i="89"/>
  <c r="AG44" i="89"/>
  <c r="AG27" i="89"/>
  <c r="AG26" i="89"/>
  <c r="AG41" i="89"/>
  <c r="AG52" i="89"/>
  <c r="AG24" i="89"/>
  <c r="AG43" i="89"/>
  <c r="AG49" i="89"/>
  <c r="AG28" i="89"/>
  <c r="AG50" i="89"/>
  <c r="AG47" i="89"/>
  <c r="AG45" i="89"/>
  <c r="AG30" i="89"/>
  <c r="AG34" i="89"/>
  <c r="AH55" i="89"/>
  <c r="AG40" i="89"/>
  <c r="AG23" i="89"/>
  <c r="AG22" i="89"/>
  <c r="AG42" i="89"/>
  <c r="AG31" i="89"/>
  <c r="AG29" i="89"/>
  <c r="AG38" i="89"/>
  <c r="AG51" i="89"/>
  <c r="AG39" i="89"/>
  <c r="AG46" i="89"/>
  <c r="AG37" i="89"/>
  <c r="AG35" i="89"/>
  <c r="AG32" i="89"/>
  <c r="AG53" i="89"/>
  <c r="AG54" i="89"/>
  <c r="AG48" i="89"/>
  <c r="AG33" i="89"/>
  <c r="O38" i="89"/>
  <c r="O42" i="89"/>
  <c r="O49" i="89"/>
  <c r="O29" i="89"/>
  <c r="O37" i="89"/>
  <c r="O34" i="89"/>
  <c r="O52" i="89"/>
  <c r="O44" i="89"/>
  <c r="O39" i="89"/>
  <c r="O33" i="89"/>
  <c r="O30" i="89"/>
  <c r="O50" i="89"/>
  <c r="O48" i="89"/>
  <c r="O40" i="89"/>
  <c r="O54" i="89"/>
  <c r="O32" i="89"/>
  <c r="O43" i="89"/>
  <c r="O28" i="89"/>
  <c r="O46" i="89"/>
  <c r="O51" i="89"/>
  <c r="O36" i="89"/>
  <c r="O27" i="89"/>
  <c r="O26" i="89"/>
  <c r="O35" i="89"/>
  <c r="O53" i="89"/>
  <c r="O24" i="89"/>
  <c r="O23" i="89"/>
  <c r="P55" i="89"/>
  <c r="O22" i="89"/>
  <c r="O25" i="89"/>
  <c r="O45" i="89"/>
  <c r="O47" i="89"/>
  <c r="BD23" i="89"/>
  <c r="BF23" i="89"/>
  <c r="BD47" i="89"/>
  <c r="BF47" i="89"/>
  <c r="BJ34" i="89"/>
  <c r="BL34" i="89"/>
  <c r="BL35" i="89"/>
  <c r="BJ35" i="89"/>
  <c r="AH59" i="89"/>
  <c r="AC67" i="89"/>
  <c r="AG65" i="89" s="1"/>
  <c r="AI67" i="89"/>
  <c r="AM64" i="89" s="1"/>
  <c r="AN59" i="89"/>
  <c r="AR59" i="89"/>
  <c r="AX49" i="89"/>
  <c r="AZ49" i="89"/>
  <c r="BM49" i="89"/>
  <c r="BM30" i="89"/>
  <c r="AX30" i="89"/>
  <c r="AZ30" i="89"/>
  <c r="AX45" i="89"/>
  <c r="AZ45" i="89"/>
  <c r="BD45" i="89"/>
  <c r="BF45" i="89"/>
  <c r="BG64" i="89"/>
  <c r="BL64" i="89" s="1"/>
  <c r="BG61" i="89"/>
  <c r="BL61" i="89" s="1"/>
  <c r="BJ26" i="89"/>
  <c r="BJ65" i="89" s="1"/>
  <c r="U25" i="89"/>
  <c r="U41" i="89"/>
  <c r="U24" i="89"/>
  <c r="U52" i="89"/>
  <c r="U40" i="89"/>
  <c r="U27" i="89"/>
  <c r="U31" i="89"/>
  <c r="U47" i="89"/>
  <c r="U50" i="89"/>
  <c r="U54" i="89"/>
  <c r="U38" i="89"/>
  <c r="U30" i="89"/>
  <c r="U34" i="89"/>
  <c r="U48" i="89"/>
  <c r="U36" i="89"/>
  <c r="U23" i="89"/>
  <c r="U26" i="89"/>
  <c r="U35" i="89"/>
  <c r="U42" i="89"/>
  <c r="U49" i="89"/>
  <c r="U53" i="89"/>
  <c r="U46" i="89"/>
  <c r="U37" i="89"/>
  <c r="U45" i="89"/>
  <c r="U39" i="89"/>
  <c r="U22" i="89"/>
  <c r="U28" i="89"/>
  <c r="V55" i="89"/>
  <c r="U44" i="89"/>
  <c r="U29" i="89"/>
  <c r="U32" i="89"/>
  <c r="U33" i="89"/>
  <c r="AL61" i="89"/>
  <c r="H66" i="89"/>
  <c r="BJ43" i="89"/>
  <c r="BL43" i="89"/>
  <c r="BM47" i="89"/>
  <c r="AZ47" i="89"/>
  <c r="AX47" i="89"/>
  <c r="N66" i="89"/>
  <c r="BM28" i="89"/>
  <c r="BD28" i="89"/>
  <c r="BF28" i="89"/>
  <c r="BM45" i="89"/>
  <c r="BJ45" i="89"/>
  <c r="BL45" i="89"/>
  <c r="BL53" i="89"/>
  <c r="BJ53" i="89"/>
  <c r="I38" i="89"/>
  <c r="I48" i="89"/>
  <c r="I36" i="89"/>
  <c r="I39" i="89"/>
  <c r="I35" i="89"/>
  <c r="I45" i="89"/>
  <c r="I46" i="89"/>
  <c r="I47" i="89"/>
  <c r="I37" i="89"/>
  <c r="I52" i="89"/>
  <c r="I49" i="89"/>
  <c r="I34" i="89"/>
  <c r="J55" i="89"/>
  <c r="I33" i="89"/>
  <c r="I32" i="89"/>
  <c r="I53" i="89"/>
  <c r="I54" i="89"/>
  <c r="I28" i="89"/>
  <c r="I25" i="89"/>
  <c r="I22" i="89"/>
  <c r="I30" i="89"/>
  <c r="I44" i="89"/>
  <c r="I27" i="89"/>
  <c r="I26" i="89"/>
  <c r="I29" i="89"/>
  <c r="I31" i="89"/>
  <c r="I43" i="89"/>
  <c r="I24" i="89"/>
  <c r="I40" i="89"/>
  <c r="I23" i="89"/>
  <c r="I42" i="89"/>
  <c r="I41" i="89"/>
  <c r="I50" i="89"/>
  <c r="I51" i="89"/>
  <c r="N62" i="89"/>
  <c r="BL47" i="89"/>
  <c r="BJ47" i="89"/>
  <c r="BM46" i="89"/>
  <c r="AX46" i="89"/>
  <c r="AZ46" i="89"/>
  <c r="BM38" i="89"/>
  <c r="AZ38" i="89"/>
  <c r="AX38" i="89"/>
  <c r="AX41" i="89"/>
  <c r="AZ41" i="89"/>
  <c r="BM22" i="89"/>
  <c r="AU62" i="89"/>
  <c r="AZ62" i="89" s="1"/>
  <c r="AU55" i="89"/>
  <c r="AY54" i="89" s="1"/>
  <c r="AZ22" i="89"/>
  <c r="AX22" i="89"/>
  <c r="AX23" i="89"/>
  <c r="BM23" i="89"/>
  <c r="AZ23" i="89"/>
  <c r="BM27" i="89"/>
  <c r="AZ27" i="89"/>
  <c r="AX27" i="89"/>
  <c r="AU61" i="89"/>
  <c r="AZ61" i="89" s="1"/>
  <c r="BF39" i="89"/>
  <c r="BD39" i="89"/>
  <c r="BL48" i="89"/>
  <c r="BJ48" i="89"/>
  <c r="AS34" i="89"/>
  <c r="AS35" i="89"/>
  <c r="AS43" i="89"/>
  <c r="AS52" i="89"/>
  <c r="AS36" i="89"/>
  <c r="AS23" i="89"/>
  <c r="AS26" i="89"/>
  <c r="AS42" i="89"/>
  <c r="AS51" i="89"/>
  <c r="AS45" i="89"/>
  <c r="AS39" i="89"/>
  <c r="AS22" i="89"/>
  <c r="AS24" i="89"/>
  <c r="AS47" i="89"/>
  <c r="AS41" i="89"/>
  <c r="AS33" i="89"/>
  <c r="AS25" i="89"/>
  <c r="AT55" i="89"/>
  <c r="AS44" i="89"/>
  <c r="AS29" i="89"/>
  <c r="AS37" i="89"/>
  <c r="AS28" i="89"/>
  <c r="AS40" i="89"/>
  <c r="AS27" i="89"/>
  <c r="AS53" i="89"/>
  <c r="AS31" i="89"/>
  <c r="AS46" i="89"/>
  <c r="AS48" i="89"/>
  <c r="AS30" i="89"/>
  <c r="AS50" i="89"/>
  <c r="AA42" i="89"/>
  <c r="BL31" i="89"/>
  <c r="BJ31" i="89"/>
  <c r="BM43" i="89"/>
  <c r="AZ43" i="89"/>
  <c r="AX43" i="89"/>
  <c r="AX44" i="89"/>
  <c r="BM44" i="89"/>
  <c r="AZ44" i="89"/>
  <c r="BM32" i="89"/>
  <c r="BF32" i="89"/>
  <c r="BD32" i="89"/>
  <c r="BA66" i="89"/>
  <c r="BF66" i="89" s="1"/>
  <c r="BF40" i="89"/>
  <c r="BD40" i="89"/>
  <c r="W67" i="89"/>
  <c r="AA61" i="89" s="1"/>
  <c r="AB59" i="89"/>
  <c r="AF64" i="89"/>
  <c r="BD30" i="89"/>
  <c r="BF30" i="89"/>
  <c r="BM42" i="89"/>
  <c r="AZ42" i="89"/>
  <c r="AX42" i="89"/>
  <c r="AX34" i="89"/>
  <c r="AZ34" i="89"/>
  <c r="AA32" i="89"/>
  <c r="U51" i="89"/>
  <c r="AA24" i="89"/>
  <c r="AX36" i="89"/>
  <c r="AZ36" i="89"/>
  <c r="Z66" i="89"/>
  <c r="AM24" i="89"/>
  <c r="AM41" i="89"/>
  <c r="AM42" i="89"/>
  <c r="AM43" i="89"/>
  <c r="AM54" i="89"/>
  <c r="AM44" i="89"/>
  <c r="AM47" i="89"/>
  <c r="AM32" i="89"/>
  <c r="AM34" i="89"/>
  <c r="AM53" i="89"/>
  <c r="AM28" i="89"/>
  <c r="AM49" i="89"/>
  <c r="AM31" i="89"/>
  <c r="AM48" i="89"/>
  <c r="AM40" i="89"/>
  <c r="AM27" i="89"/>
  <c r="AM26" i="89"/>
  <c r="AM35" i="89"/>
  <c r="AM50" i="89"/>
  <c r="AM29" i="89"/>
  <c r="AN55" i="89"/>
  <c r="AM51" i="89"/>
  <c r="AM23" i="89"/>
  <c r="AM25" i="89"/>
  <c r="AM38" i="89"/>
  <c r="AM33" i="89"/>
  <c r="AM37" i="89"/>
  <c r="AM52" i="89"/>
  <c r="AM45" i="89"/>
  <c r="AM39" i="89"/>
  <c r="BL46" i="89"/>
  <c r="BJ46" i="89"/>
  <c r="O41" i="89"/>
  <c r="BJ60" i="89"/>
  <c r="A274" i="81"/>
  <c r="A273" i="81"/>
  <c r="A180" i="81"/>
  <c r="A179" i="81"/>
  <c r="A86" i="81"/>
  <c r="A85" i="81"/>
  <c r="AM59" i="89" l="1"/>
  <c r="BJ61" i="89"/>
  <c r="BJ62" i="89"/>
  <c r="BJ63" i="89"/>
  <c r="BG67" i="89"/>
  <c r="BK62" i="89" s="1"/>
  <c r="AX61" i="89"/>
  <c r="BJ55" i="89"/>
  <c r="BE45" i="89"/>
  <c r="AG55" i="89"/>
  <c r="N67" i="89"/>
  <c r="I55" i="89"/>
  <c r="BJ66" i="89"/>
  <c r="AL67" i="89"/>
  <c r="Z67" i="89"/>
  <c r="BR23" i="89"/>
  <c r="BP23" i="89"/>
  <c r="BR35" i="89"/>
  <c r="BP35" i="89"/>
  <c r="AA55" i="89"/>
  <c r="BM59" i="89"/>
  <c r="BR33" i="89"/>
  <c r="BP33" i="89"/>
  <c r="BJ64" i="89"/>
  <c r="AM55" i="89"/>
  <c r="BP32" i="89"/>
  <c r="BR32" i="89"/>
  <c r="AS55" i="89"/>
  <c r="BR38" i="89"/>
  <c r="BP38" i="89"/>
  <c r="BR28" i="89"/>
  <c r="BP28" i="89"/>
  <c r="BP47" i="89"/>
  <c r="BR47" i="89"/>
  <c r="AY26" i="89"/>
  <c r="BE23" i="89"/>
  <c r="AY30" i="89"/>
  <c r="AM63" i="89"/>
  <c r="AN67" i="89"/>
  <c r="AM61" i="89"/>
  <c r="AM66" i="89"/>
  <c r="AM60" i="89"/>
  <c r="AM65" i="89"/>
  <c r="AM62" i="89"/>
  <c r="BD59" i="89"/>
  <c r="BD55" i="89"/>
  <c r="BD62" i="89"/>
  <c r="O65" i="89"/>
  <c r="O62" i="89"/>
  <c r="O63" i="89"/>
  <c r="O60" i="89"/>
  <c r="P67" i="89"/>
  <c r="O61" i="89"/>
  <c r="O59" i="89"/>
  <c r="O66" i="89"/>
  <c r="AZ59" i="89"/>
  <c r="AU67" i="89"/>
  <c r="BP36" i="89"/>
  <c r="BR36" i="89"/>
  <c r="AX66" i="89"/>
  <c r="BE43" i="89"/>
  <c r="I65" i="89"/>
  <c r="I61" i="89"/>
  <c r="I64" i="89"/>
  <c r="I63" i="89"/>
  <c r="I60" i="89"/>
  <c r="I66" i="89"/>
  <c r="J67" i="89"/>
  <c r="I62" i="89"/>
  <c r="BR53" i="89"/>
  <c r="BP53" i="89"/>
  <c r="BR42" i="89"/>
  <c r="BP42" i="89"/>
  <c r="AG60" i="89"/>
  <c r="AG66" i="89"/>
  <c r="AG64" i="89"/>
  <c r="AH67" i="89"/>
  <c r="AG59" i="89"/>
  <c r="AG62" i="89"/>
  <c r="AG63" i="89"/>
  <c r="AG61" i="89"/>
  <c r="U61" i="89"/>
  <c r="U64" i="89"/>
  <c r="U66" i="89"/>
  <c r="U60" i="89"/>
  <c r="U63" i="89"/>
  <c r="V67" i="89"/>
  <c r="U62" i="89"/>
  <c r="U59" i="89"/>
  <c r="AA65" i="89"/>
  <c r="AA64" i="89"/>
  <c r="AA59" i="89"/>
  <c r="AA63" i="89"/>
  <c r="AA62" i="89"/>
  <c r="AB67" i="89"/>
  <c r="AA66" i="89"/>
  <c r="AA60" i="89"/>
  <c r="BP44" i="89"/>
  <c r="BR44" i="89"/>
  <c r="BP43" i="89"/>
  <c r="BR43" i="89"/>
  <c r="BP30" i="89"/>
  <c r="BR30" i="89"/>
  <c r="AR67" i="89"/>
  <c r="O55" i="89"/>
  <c r="BF59" i="89"/>
  <c r="BA67" i="89"/>
  <c r="BE60" i="89" s="1"/>
  <c r="BD61" i="89"/>
  <c r="BJ59" i="89"/>
  <c r="BP34" i="89"/>
  <c r="BR34" i="89"/>
  <c r="BR54" i="89"/>
  <c r="BP54" i="89"/>
  <c r="BP29" i="89"/>
  <c r="BR29" i="89"/>
  <c r="BP50" i="89"/>
  <c r="BR50" i="89"/>
  <c r="BP51" i="89"/>
  <c r="BR51" i="89"/>
  <c r="BR25" i="89"/>
  <c r="BP25" i="89"/>
  <c r="BM64" i="89"/>
  <c r="BR64" i="89" s="1"/>
  <c r="BR52" i="89"/>
  <c r="BP52" i="89"/>
  <c r="AY42" i="89"/>
  <c r="AY43" i="89"/>
  <c r="AY52" i="89"/>
  <c r="AY28" i="89"/>
  <c r="AY53" i="89"/>
  <c r="AY40" i="89"/>
  <c r="AY25" i="89"/>
  <c r="AY24" i="89"/>
  <c r="AY37" i="89"/>
  <c r="AY47" i="89"/>
  <c r="AY46" i="89"/>
  <c r="AY44" i="89"/>
  <c r="AY39" i="89"/>
  <c r="AY34" i="89"/>
  <c r="AY51" i="89"/>
  <c r="AY22" i="89"/>
  <c r="AZ55" i="89"/>
  <c r="AY32" i="89"/>
  <c r="AY27" i="89"/>
  <c r="AY31" i="89"/>
  <c r="AY45" i="89"/>
  <c r="AY50" i="89"/>
  <c r="AY35" i="89"/>
  <c r="AY38" i="89"/>
  <c r="AY33" i="89"/>
  <c r="AY41" i="89"/>
  <c r="AY23" i="89"/>
  <c r="AY36" i="89"/>
  <c r="BR45" i="89"/>
  <c r="BP45" i="89"/>
  <c r="AY29" i="89"/>
  <c r="BE28" i="89"/>
  <c r="BE49" i="89"/>
  <c r="BF55" i="89"/>
  <c r="BE38" i="89"/>
  <c r="BE32" i="89"/>
  <c r="BE35" i="89"/>
  <c r="BE37" i="89"/>
  <c r="BE29" i="89"/>
  <c r="BE39" i="89"/>
  <c r="BE40" i="89"/>
  <c r="BE36" i="89"/>
  <c r="BE46" i="89"/>
  <c r="BE54" i="89"/>
  <c r="BE25" i="89"/>
  <c r="BE31" i="89"/>
  <c r="BE52" i="89"/>
  <c r="BE34" i="89"/>
  <c r="BE50" i="89"/>
  <c r="BE48" i="89"/>
  <c r="BE27" i="89"/>
  <c r="BE53" i="89"/>
  <c r="BE30" i="89"/>
  <c r="BE44" i="89"/>
  <c r="BE22" i="89"/>
  <c r="BE26" i="89"/>
  <c r="BE33" i="89"/>
  <c r="BE51" i="89"/>
  <c r="BE47" i="89"/>
  <c r="BE24" i="89"/>
  <c r="BK46" i="89"/>
  <c r="BK48" i="89"/>
  <c r="BK24" i="89"/>
  <c r="BK32" i="89"/>
  <c r="BK49" i="89"/>
  <c r="BK45" i="89"/>
  <c r="BK40" i="89"/>
  <c r="BK51" i="89"/>
  <c r="BK36" i="89"/>
  <c r="BK41" i="89"/>
  <c r="BK33" i="89"/>
  <c r="BK39" i="89"/>
  <c r="BK23" i="89"/>
  <c r="BK37" i="89"/>
  <c r="BK27" i="89"/>
  <c r="BL55" i="89"/>
  <c r="BK28" i="89"/>
  <c r="BK25" i="89"/>
  <c r="BK22" i="89"/>
  <c r="BK54" i="89"/>
  <c r="BK38" i="89"/>
  <c r="BK31" i="89"/>
  <c r="BK50" i="89"/>
  <c r="BK30" i="89"/>
  <c r="BK43" i="89"/>
  <c r="BK26" i="89"/>
  <c r="BK34" i="89"/>
  <c r="BK44" i="89"/>
  <c r="BK29" i="89"/>
  <c r="BK53" i="89"/>
  <c r="BK47" i="89"/>
  <c r="BK52" i="89"/>
  <c r="BM65" i="89"/>
  <c r="BR65" i="89" s="1"/>
  <c r="BR26" i="89"/>
  <c r="BP26" i="89"/>
  <c r="BP65" i="89" s="1"/>
  <c r="BP37" i="89"/>
  <c r="BP60" i="89" s="1"/>
  <c r="BR37" i="89"/>
  <c r="BM60" i="89"/>
  <c r="BR60" i="89" s="1"/>
  <c r="BP39" i="89"/>
  <c r="BR39" i="89"/>
  <c r="BK35" i="89"/>
  <c r="BD66" i="89"/>
  <c r="BP27" i="89"/>
  <c r="BR27" i="89"/>
  <c r="BM61" i="89"/>
  <c r="BR61" i="89" s="1"/>
  <c r="AX55" i="89"/>
  <c r="AX62" i="89"/>
  <c r="BR22" i="89"/>
  <c r="BM62" i="89"/>
  <c r="BR62" i="89" s="1"/>
  <c r="BM55" i="89"/>
  <c r="BQ26" i="89" s="1"/>
  <c r="BP22" i="89"/>
  <c r="BP46" i="89"/>
  <c r="BR46" i="89"/>
  <c r="U55" i="89"/>
  <c r="BE42" i="89"/>
  <c r="AY48" i="89"/>
  <c r="AY49" i="89"/>
  <c r="BP49" i="89"/>
  <c r="BR49" i="89"/>
  <c r="BR31" i="89"/>
  <c r="BP31" i="89"/>
  <c r="AS60" i="89"/>
  <c r="AS62" i="89"/>
  <c r="AS65" i="89"/>
  <c r="AS59" i="89"/>
  <c r="AT67" i="89"/>
  <c r="AS66" i="89"/>
  <c r="AS63" i="89"/>
  <c r="AS61" i="89"/>
  <c r="AS64" i="89"/>
  <c r="BP41" i="89"/>
  <c r="BR41" i="89"/>
  <c r="AF67" i="89"/>
  <c r="BD64" i="89"/>
  <c r="AX59" i="89"/>
  <c r="BP40" i="89"/>
  <c r="BR40" i="89"/>
  <c r="BM66" i="89"/>
  <c r="BR66" i="89" s="1"/>
  <c r="U65" i="89"/>
  <c r="T67" i="89"/>
  <c r="BP48" i="89"/>
  <c r="BR48" i="89"/>
  <c r="BP24" i="89"/>
  <c r="BP63" i="89" s="1"/>
  <c r="BM63" i="89"/>
  <c r="BR63" i="89" s="1"/>
  <c r="BR24" i="89"/>
  <c r="AX64" i="89"/>
  <c r="H67" i="89"/>
  <c r="G410" i="86"/>
  <c r="G409" i="86"/>
  <c r="G408" i="86"/>
  <c r="G407" i="86"/>
  <c r="G406" i="86"/>
  <c r="G405" i="86"/>
  <c r="G404" i="86"/>
  <c r="G403" i="86"/>
  <c r="G402" i="86"/>
  <c r="G401" i="86"/>
  <c r="G400" i="86"/>
  <c r="G399" i="86"/>
  <c r="G398" i="86"/>
  <c r="G397" i="86"/>
  <c r="G396" i="86"/>
  <c r="G395" i="86"/>
  <c r="G394" i="86"/>
  <c r="G393" i="86"/>
  <c r="G392" i="86"/>
  <c r="G391" i="86"/>
  <c r="G390" i="86"/>
  <c r="G389" i="86"/>
  <c r="G388" i="86"/>
  <c r="G387" i="86"/>
  <c r="G386" i="86"/>
  <c r="G385" i="86"/>
  <c r="G384" i="86"/>
  <c r="G383" i="86"/>
  <c r="G382" i="86"/>
  <c r="G381" i="86"/>
  <c r="G380" i="86"/>
  <c r="G379" i="86"/>
  <c r="G378" i="86"/>
  <c r="G365" i="86"/>
  <c r="G364" i="86"/>
  <c r="G363" i="86"/>
  <c r="G362" i="86"/>
  <c r="G361" i="86"/>
  <c r="G360" i="86"/>
  <c r="G359" i="86"/>
  <c r="G358" i="86"/>
  <c r="G357" i="86"/>
  <c r="G356" i="86"/>
  <c r="G355" i="86"/>
  <c r="G354" i="86"/>
  <c r="G353" i="86"/>
  <c r="G352" i="86"/>
  <c r="G351" i="86"/>
  <c r="G350" i="86"/>
  <c r="G349" i="86"/>
  <c r="G348" i="86"/>
  <c r="G347" i="86"/>
  <c r="G346" i="86"/>
  <c r="G345" i="86"/>
  <c r="G344" i="86"/>
  <c r="G343" i="86"/>
  <c r="G342" i="86"/>
  <c r="G341" i="86"/>
  <c r="G340" i="86"/>
  <c r="G339" i="86"/>
  <c r="G338" i="86"/>
  <c r="G337" i="86"/>
  <c r="G336" i="86"/>
  <c r="G335" i="86"/>
  <c r="G334" i="86"/>
  <c r="G333" i="86"/>
  <c r="BK63" i="89" l="1"/>
  <c r="BK66" i="89"/>
  <c r="BL67" i="89"/>
  <c r="BK60" i="89"/>
  <c r="BK61" i="89"/>
  <c r="BJ67" i="89"/>
  <c r="BK59" i="89"/>
  <c r="BK64" i="89"/>
  <c r="BK65" i="89"/>
  <c r="BP66" i="89"/>
  <c r="AX67" i="89"/>
  <c r="BP64" i="89"/>
  <c r="U67" i="89"/>
  <c r="BD67" i="89"/>
  <c r="BP62" i="89"/>
  <c r="BP55" i="89"/>
  <c r="BP61" i="89"/>
  <c r="AY55" i="89"/>
  <c r="AA67" i="89"/>
  <c r="BR59" i="89"/>
  <c r="BM67" i="89"/>
  <c r="BQ65" i="89" s="1"/>
  <c r="AY59" i="89"/>
  <c r="AY64" i="89"/>
  <c r="AY65" i="89"/>
  <c r="AY62" i="89"/>
  <c r="AY61" i="89"/>
  <c r="AY63" i="89"/>
  <c r="AZ67" i="89"/>
  <c r="AY60" i="89"/>
  <c r="BQ33" i="89"/>
  <c r="BQ29" i="89"/>
  <c r="BQ49" i="89"/>
  <c r="BQ46" i="89"/>
  <c r="BQ38" i="89"/>
  <c r="BR55" i="89"/>
  <c r="BQ36" i="89"/>
  <c r="BQ44" i="89"/>
  <c r="BQ31" i="89"/>
  <c r="BQ43" i="89"/>
  <c r="BQ22" i="89"/>
  <c r="BQ25" i="89"/>
  <c r="BQ50" i="89"/>
  <c r="BQ48" i="89"/>
  <c r="BQ40" i="89"/>
  <c r="BQ51" i="89"/>
  <c r="BQ53" i="89"/>
  <c r="BQ32" i="89"/>
  <c r="BQ41" i="89"/>
  <c r="BQ24" i="89"/>
  <c r="BQ27" i="89"/>
  <c r="BQ52" i="89"/>
  <c r="BQ54" i="89"/>
  <c r="BQ37" i="89"/>
  <c r="BQ35" i="89"/>
  <c r="BQ34" i="89"/>
  <c r="BQ47" i="89"/>
  <c r="BQ30" i="89"/>
  <c r="BQ28" i="89"/>
  <c r="BQ42" i="89"/>
  <c r="AY66" i="89"/>
  <c r="BK55" i="89"/>
  <c r="BE55" i="89"/>
  <c r="BE65" i="89"/>
  <c r="BE61" i="89"/>
  <c r="BF67" i="89"/>
  <c r="BE59" i="89"/>
  <c r="BE66" i="89"/>
  <c r="BE63" i="89"/>
  <c r="BE64" i="89"/>
  <c r="BE62" i="89"/>
  <c r="BQ23" i="89"/>
  <c r="AS67" i="89"/>
  <c r="BQ39" i="89"/>
  <c r="AG67" i="89"/>
  <c r="I67" i="89"/>
  <c r="O67" i="89"/>
  <c r="AM67" i="89"/>
  <c r="BP59" i="89"/>
  <c r="BQ45" i="89"/>
  <c r="F49" i="86"/>
  <c r="C53" i="89" s="1"/>
  <c r="F48" i="86"/>
  <c r="C52" i="89" s="1"/>
  <c r="F47" i="86"/>
  <c r="F46" i="86"/>
  <c r="C50" i="89" s="1"/>
  <c r="F45" i="86"/>
  <c r="C49" i="89" s="1"/>
  <c r="F44" i="86"/>
  <c r="C48" i="89" s="1"/>
  <c r="F43" i="86"/>
  <c r="F42" i="86"/>
  <c r="C46" i="89" s="1"/>
  <c r="F41" i="86"/>
  <c r="C45" i="89" s="1"/>
  <c r="F40" i="86"/>
  <c r="C44" i="89" s="1"/>
  <c r="F39" i="86"/>
  <c r="C43" i="89" s="1"/>
  <c r="F38" i="86"/>
  <c r="C42" i="89" s="1"/>
  <c r="F37" i="86"/>
  <c r="C41" i="89" s="1"/>
  <c r="F36" i="86"/>
  <c r="C40" i="89" s="1"/>
  <c r="F35" i="86"/>
  <c r="C39" i="89" s="1"/>
  <c r="F34" i="86"/>
  <c r="C38" i="89" s="1"/>
  <c r="F33" i="86"/>
  <c r="F32" i="86"/>
  <c r="C36" i="89" s="1"/>
  <c r="F31" i="86"/>
  <c r="F30" i="86"/>
  <c r="C34" i="89" s="1"/>
  <c r="F29" i="86"/>
  <c r="C33" i="89" s="1"/>
  <c r="F28" i="86"/>
  <c r="C32" i="89" s="1"/>
  <c r="F27" i="86"/>
  <c r="C31" i="89" s="1"/>
  <c r="F26" i="86"/>
  <c r="C30" i="89" s="1"/>
  <c r="F25" i="86"/>
  <c r="C29" i="89" s="1"/>
  <c r="F24" i="86"/>
  <c r="C28" i="89" s="1"/>
  <c r="F23" i="86"/>
  <c r="F22" i="86"/>
  <c r="C26" i="89" s="1"/>
  <c r="F21" i="86"/>
  <c r="F20" i="86"/>
  <c r="C24" i="89" s="1"/>
  <c r="F19" i="86"/>
  <c r="F18" i="86"/>
  <c r="C22" i="89" s="1"/>
  <c r="A7" i="86"/>
  <c r="G500" i="86"/>
  <c r="G499" i="86"/>
  <c r="G498" i="86"/>
  <c r="G497" i="86"/>
  <c r="G496" i="86"/>
  <c r="G495" i="86"/>
  <c r="G494" i="86"/>
  <c r="G493" i="86"/>
  <c r="G492" i="86"/>
  <c r="G491" i="86"/>
  <c r="G490" i="86"/>
  <c r="G489" i="86"/>
  <c r="G488" i="86"/>
  <c r="G487" i="86"/>
  <c r="G486" i="86"/>
  <c r="G485" i="86"/>
  <c r="G484" i="86"/>
  <c r="G483" i="86"/>
  <c r="G482" i="86"/>
  <c r="G481" i="86"/>
  <c r="G480" i="86"/>
  <c r="G479" i="86"/>
  <c r="G478" i="86"/>
  <c r="G477" i="86"/>
  <c r="G476" i="86"/>
  <c r="G475" i="86"/>
  <c r="G474" i="86"/>
  <c r="G473" i="86"/>
  <c r="G472" i="86"/>
  <c r="G471" i="86"/>
  <c r="G470" i="86"/>
  <c r="G469" i="86"/>
  <c r="G468" i="86"/>
  <c r="G455" i="86"/>
  <c r="G454" i="86"/>
  <c r="G453" i="86"/>
  <c r="G452" i="86"/>
  <c r="G451" i="86"/>
  <c r="G450" i="86"/>
  <c r="G449" i="86"/>
  <c r="G448" i="86"/>
  <c r="G447" i="86"/>
  <c r="G446" i="86"/>
  <c r="G445" i="86"/>
  <c r="G444" i="86"/>
  <c r="G443" i="86"/>
  <c r="G442" i="86"/>
  <c r="G441" i="86"/>
  <c r="G440" i="86"/>
  <c r="G439" i="86"/>
  <c r="G438" i="86"/>
  <c r="G437" i="86"/>
  <c r="G436" i="86"/>
  <c r="G435" i="86"/>
  <c r="G434" i="86"/>
  <c r="G433" i="86"/>
  <c r="G432" i="86"/>
  <c r="G431" i="86"/>
  <c r="G430" i="86"/>
  <c r="G429" i="86"/>
  <c r="G428" i="86"/>
  <c r="G427" i="86"/>
  <c r="G426" i="86"/>
  <c r="G425" i="86"/>
  <c r="G424" i="86"/>
  <c r="G423" i="86"/>
  <c r="G320" i="86"/>
  <c r="G319" i="86"/>
  <c r="G318" i="86"/>
  <c r="G317" i="86"/>
  <c r="G316" i="86"/>
  <c r="G315" i="86"/>
  <c r="G314" i="86"/>
  <c r="G313" i="86"/>
  <c r="G312" i="86"/>
  <c r="G311" i="86"/>
  <c r="G310" i="86"/>
  <c r="G309" i="86"/>
  <c r="G308" i="86"/>
  <c r="G307" i="86"/>
  <c r="G306" i="86"/>
  <c r="G305" i="86"/>
  <c r="G304" i="86"/>
  <c r="G303" i="86"/>
  <c r="G302" i="86"/>
  <c r="G301" i="86"/>
  <c r="G300" i="86"/>
  <c r="G299" i="86"/>
  <c r="G298" i="86"/>
  <c r="G297" i="86"/>
  <c r="G296" i="86"/>
  <c r="G295" i="86"/>
  <c r="G294" i="86"/>
  <c r="G293" i="86"/>
  <c r="G292" i="86"/>
  <c r="G291" i="86"/>
  <c r="G290" i="86"/>
  <c r="G289" i="86"/>
  <c r="G288" i="86"/>
  <c r="G275" i="86"/>
  <c r="G274" i="86"/>
  <c r="G273" i="86"/>
  <c r="G272" i="86"/>
  <c r="G271" i="86"/>
  <c r="G270" i="86"/>
  <c r="G269" i="86"/>
  <c r="G268" i="86"/>
  <c r="G267" i="86"/>
  <c r="G266" i="86"/>
  <c r="G265" i="86"/>
  <c r="G264" i="86"/>
  <c r="G263" i="86"/>
  <c r="G262" i="86"/>
  <c r="G261" i="86"/>
  <c r="G260" i="86"/>
  <c r="G259" i="86"/>
  <c r="G258" i="86"/>
  <c r="G257" i="86"/>
  <c r="G256" i="86"/>
  <c r="G255" i="86"/>
  <c r="G254" i="86"/>
  <c r="G253" i="86"/>
  <c r="G252" i="86"/>
  <c r="G251" i="86"/>
  <c r="G250" i="86"/>
  <c r="G249" i="86"/>
  <c r="G248" i="86"/>
  <c r="G247" i="86"/>
  <c r="G246" i="86"/>
  <c r="G245" i="86"/>
  <c r="G244" i="86"/>
  <c r="G243" i="86"/>
  <c r="G230" i="86"/>
  <c r="G229" i="86"/>
  <c r="G228" i="86"/>
  <c r="G227" i="86"/>
  <c r="G226" i="86"/>
  <c r="G225" i="86"/>
  <c r="G224" i="86"/>
  <c r="G223" i="86"/>
  <c r="G222" i="86"/>
  <c r="G221" i="86"/>
  <c r="G220" i="86"/>
  <c r="G219" i="86"/>
  <c r="G218" i="86"/>
  <c r="G217" i="86"/>
  <c r="G216" i="86"/>
  <c r="G215" i="86"/>
  <c r="G214" i="86"/>
  <c r="G213" i="86"/>
  <c r="G212" i="86"/>
  <c r="G211" i="86"/>
  <c r="G210" i="86"/>
  <c r="G209" i="86"/>
  <c r="G208" i="86"/>
  <c r="G207" i="86"/>
  <c r="G206" i="86"/>
  <c r="G205" i="86"/>
  <c r="G204" i="86"/>
  <c r="G203" i="86"/>
  <c r="G202" i="86"/>
  <c r="G201" i="86"/>
  <c r="G200" i="86"/>
  <c r="G199" i="86"/>
  <c r="G198" i="86"/>
  <c r="G185" i="86"/>
  <c r="G184" i="86"/>
  <c r="G183" i="86"/>
  <c r="G182" i="86"/>
  <c r="G181" i="86"/>
  <c r="G180" i="86"/>
  <c r="G179" i="86"/>
  <c r="G178" i="86"/>
  <c r="G177" i="86"/>
  <c r="G176" i="86"/>
  <c r="G175" i="86"/>
  <c r="G174" i="86"/>
  <c r="G173" i="86"/>
  <c r="G172" i="86"/>
  <c r="G171" i="86"/>
  <c r="G170" i="86"/>
  <c r="G169" i="86"/>
  <c r="G168" i="86"/>
  <c r="G167" i="86"/>
  <c r="G166" i="86"/>
  <c r="G165" i="86"/>
  <c r="G164" i="86"/>
  <c r="G163" i="86"/>
  <c r="G162" i="86"/>
  <c r="G161" i="86"/>
  <c r="G160" i="86"/>
  <c r="G159" i="86"/>
  <c r="G158" i="86"/>
  <c r="G157" i="86"/>
  <c r="G156" i="86"/>
  <c r="G155" i="86"/>
  <c r="G154" i="86"/>
  <c r="G153" i="86"/>
  <c r="G140" i="86"/>
  <c r="G139" i="86"/>
  <c r="G138" i="86"/>
  <c r="G137" i="86"/>
  <c r="G136" i="86"/>
  <c r="G135" i="86"/>
  <c r="G134" i="86"/>
  <c r="G133" i="86"/>
  <c r="G132" i="86"/>
  <c r="G131" i="86"/>
  <c r="G130" i="86"/>
  <c r="G129" i="86"/>
  <c r="G128" i="86"/>
  <c r="G127" i="86"/>
  <c r="G126" i="86"/>
  <c r="G125" i="86"/>
  <c r="G124" i="86"/>
  <c r="G123" i="86"/>
  <c r="G122" i="86"/>
  <c r="G121" i="86"/>
  <c r="G120" i="86"/>
  <c r="G119" i="86"/>
  <c r="G118" i="86"/>
  <c r="G117" i="86"/>
  <c r="G116" i="86"/>
  <c r="G115" i="86"/>
  <c r="G114" i="86"/>
  <c r="G113" i="86"/>
  <c r="G112" i="86"/>
  <c r="G111" i="86"/>
  <c r="G110" i="86"/>
  <c r="G109" i="86"/>
  <c r="G108" i="86"/>
  <c r="G94" i="86"/>
  <c r="G93" i="86"/>
  <c r="G92" i="86"/>
  <c r="G91" i="86"/>
  <c r="G90" i="86"/>
  <c r="G89" i="86"/>
  <c r="G88" i="86"/>
  <c r="G87" i="86"/>
  <c r="G86" i="86"/>
  <c r="G85" i="86"/>
  <c r="G84" i="86"/>
  <c r="G83" i="86"/>
  <c r="G82" i="86"/>
  <c r="G81" i="86"/>
  <c r="G80" i="86"/>
  <c r="G79" i="86"/>
  <c r="G78" i="86"/>
  <c r="G77" i="86"/>
  <c r="G76" i="86"/>
  <c r="G75" i="86"/>
  <c r="G74" i="86"/>
  <c r="G73" i="86"/>
  <c r="G72" i="86"/>
  <c r="G71" i="86"/>
  <c r="G70" i="86"/>
  <c r="G69" i="86"/>
  <c r="G68" i="86"/>
  <c r="G67" i="86"/>
  <c r="F67" i="86"/>
  <c r="G66" i="86"/>
  <c r="G65" i="86"/>
  <c r="G64" i="86"/>
  <c r="G63" i="86"/>
  <c r="BK67" i="89" l="1"/>
  <c r="BP67" i="89"/>
  <c r="BQ63" i="89"/>
  <c r="AY67" i="89"/>
  <c r="BQ55" i="89"/>
  <c r="BR67" i="89"/>
  <c r="BQ66" i="89"/>
  <c r="BQ59" i="89"/>
  <c r="BQ61" i="89"/>
  <c r="BQ64" i="89"/>
  <c r="BQ60" i="89"/>
  <c r="BQ62" i="89"/>
  <c r="BE67" i="89"/>
  <c r="F71" i="86"/>
  <c r="F91" i="86"/>
  <c r="F199" i="86"/>
  <c r="C23" i="89"/>
  <c r="F426" i="86"/>
  <c r="C25" i="89"/>
  <c r="F68" i="86"/>
  <c r="C27" i="89"/>
  <c r="F256" i="86"/>
  <c r="C35" i="89"/>
  <c r="F258" i="86"/>
  <c r="C37" i="89"/>
  <c r="F88" i="86"/>
  <c r="C47" i="89"/>
  <c r="F272" i="86"/>
  <c r="C51" i="89"/>
  <c r="F112" i="86"/>
  <c r="F259" i="86"/>
  <c r="F158" i="86"/>
  <c r="F133" i="86"/>
  <c r="F223" i="86"/>
  <c r="F64" i="86"/>
  <c r="F84" i="86"/>
  <c r="F92" i="86"/>
  <c r="F125" i="86"/>
  <c r="F76" i="86"/>
  <c r="F113" i="86"/>
  <c r="F170" i="86"/>
  <c r="F203" i="86"/>
  <c r="F274" i="86"/>
  <c r="F450" i="86"/>
  <c r="F121" i="86"/>
  <c r="F178" i="86"/>
  <c r="F248" i="86"/>
  <c r="F227" i="86"/>
  <c r="F182" i="86"/>
  <c r="F215" i="86"/>
  <c r="F80" i="86"/>
  <c r="F109" i="86"/>
  <c r="F117" i="86"/>
  <c r="F137" i="86"/>
  <c r="F162" i="86"/>
  <c r="F174" i="86"/>
  <c r="F207" i="86"/>
  <c r="F219" i="86"/>
  <c r="F250" i="86"/>
  <c r="F264" i="86"/>
  <c r="F289" i="86"/>
  <c r="F471" i="86"/>
  <c r="F72" i="86"/>
  <c r="F129" i="86"/>
  <c r="F154" i="86"/>
  <c r="F166" i="86"/>
  <c r="F211" i="86"/>
  <c r="F266" i="86"/>
  <c r="F334" i="86"/>
  <c r="F379" i="86"/>
  <c r="F381" i="86"/>
  <c r="F336" i="86"/>
  <c r="F383" i="86"/>
  <c r="F338" i="86"/>
  <c r="F385" i="86"/>
  <c r="F340" i="86"/>
  <c r="F342" i="86"/>
  <c r="F387" i="86"/>
  <c r="F389" i="86"/>
  <c r="F344" i="86"/>
  <c r="F391" i="86"/>
  <c r="F346" i="86"/>
  <c r="F393" i="86"/>
  <c r="F348" i="86"/>
  <c r="F395" i="86"/>
  <c r="F350" i="86"/>
  <c r="F352" i="86"/>
  <c r="F397" i="86"/>
  <c r="F399" i="86"/>
  <c r="F354" i="86"/>
  <c r="F356" i="86"/>
  <c r="F401" i="86"/>
  <c r="F403" i="86"/>
  <c r="F358" i="86"/>
  <c r="F405" i="86"/>
  <c r="F360" i="86"/>
  <c r="F407" i="86"/>
  <c r="F362" i="86"/>
  <c r="F409" i="86"/>
  <c r="F364" i="86"/>
  <c r="F378" i="86"/>
  <c r="F333" i="86"/>
  <c r="F380" i="86"/>
  <c r="F335" i="86"/>
  <c r="F382" i="86"/>
  <c r="F337" i="86"/>
  <c r="F384" i="86"/>
  <c r="F339" i="86"/>
  <c r="F341" i="86"/>
  <c r="F386" i="86"/>
  <c r="F388" i="86"/>
  <c r="F343" i="86"/>
  <c r="F345" i="86"/>
  <c r="F390" i="86"/>
  <c r="F392" i="86"/>
  <c r="F347" i="86"/>
  <c r="F79" i="86"/>
  <c r="F394" i="86"/>
  <c r="F349" i="86"/>
  <c r="F351" i="86"/>
  <c r="F396" i="86"/>
  <c r="F173" i="86"/>
  <c r="F398" i="86"/>
  <c r="F353" i="86"/>
  <c r="F355" i="86"/>
  <c r="F400" i="86"/>
  <c r="F402" i="86"/>
  <c r="F357" i="86"/>
  <c r="F404" i="86"/>
  <c r="F359" i="86"/>
  <c r="F406" i="86"/>
  <c r="F361" i="86"/>
  <c r="F408" i="86"/>
  <c r="F363" i="86"/>
  <c r="F140" i="86"/>
  <c r="F365" i="86"/>
  <c r="F410" i="86"/>
  <c r="F83" i="86"/>
  <c r="F275" i="86"/>
  <c r="F288" i="86"/>
  <c r="F198" i="86"/>
  <c r="F108" i="86"/>
  <c r="F202" i="86"/>
  <c r="F157" i="86"/>
  <c r="F206" i="86"/>
  <c r="F251" i="86"/>
  <c r="F116" i="86"/>
  <c r="F210" i="86"/>
  <c r="F165" i="86"/>
  <c r="F120" i="86"/>
  <c r="F214" i="86"/>
  <c r="F124" i="86"/>
  <c r="F169" i="86"/>
  <c r="F63" i="86"/>
  <c r="F128" i="86"/>
  <c r="F132" i="86"/>
  <c r="F177" i="86"/>
  <c r="F218" i="86"/>
  <c r="F222" i="86"/>
  <c r="F267" i="86"/>
  <c r="F226" i="86"/>
  <c r="F136" i="86"/>
  <c r="F230" i="86"/>
  <c r="F75" i="86"/>
  <c r="F87" i="86"/>
  <c r="F153" i="86"/>
  <c r="F161" i="86"/>
  <c r="F181" i="86"/>
  <c r="F185" i="86"/>
  <c r="F468" i="86"/>
  <c r="F423" i="86"/>
  <c r="F469" i="86"/>
  <c r="F424" i="86"/>
  <c r="F470" i="86"/>
  <c r="F425" i="86"/>
  <c r="F290" i="86"/>
  <c r="F245" i="86"/>
  <c r="F291" i="86"/>
  <c r="F472" i="86"/>
  <c r="F427" i="86"/>
  <c r="F292" i="86"/>
  <c r="F473" i="86"/>
  <c r="F428" i="86"/>
  <c r="F293" i="86"/>
  <c r="F474" i="86"/>
  <c r="F429" i="86"/>
  <c r="F294" i="86"/>
  <c r="F249" i="86"/>
  <c r="F475" i="86"/>
  <c r="F430" i="86"/>
  <c r="F295" i="86"/>
  <c r="F476" i="86"/>
  <c r="F431" i="86"/>
  <c r="F296" i="86"/>
  <c r="F477" i="86"/>
  <c r="F432" i="86"/>
  <c r="F297" i="86"/>
  <c r="F478" i="86"/>
  <c r="F433" i="86"/>
  <c r="F298" i="86"/>
  <c r="F253" i="86"/>
  <c r="F299" i="86"/>
  <c r="F434" i="86"/>
  <c r="F480" i="86"/>
  <c r="F435" i="86"/>
  <c r="F300" i="86"/>
  <c r="F481" i="86"/>
  <c r="F436" i="86"/>
  <c r="F301" i="86"/>
  <c r="F482" i="86"/>
  <c r="F437" i="86"/>
  <c r="F302" i="86"/>
  <c r="F257" i="86"/>
  <c r="F483" i="86"/>
  <c r="F438" i="86"/>
  <c r="F303" i="86"/>
  <c r="F484" i="86"/>
  <c r="F439" i="86"/>
  <c r="F304" i="86"/>
  <c r="F485" i="86"/>
  <c r="F440" i="86"/>
  <c r="F305" i="86"/>
  <c r="F486" i="86"/>
  <c r="F441" i="86"/>
  <c r="F306" i="86"/>
  <c r="F261" i="86"/>
  <c r="F307" i="86"/>
  <c r="F442" i="86"/>
  <c r="F487" i="86"/>
  <c r="F488" i="86"/>
  <c r="F443" i="86"/>
  <c r="F308" i="86"/>
  <c r="F489" i="86"/>
  <c r="F444" i="86"/>
  <c r="F309" i="86"/>
  <c r="F490" i="86"/>
  <c r="F445" i="86"/>
  <c r="F310" i="86"/>
  <c r="F265" i="86"/>
  <c r="F491" i="86"/>
  <c r="F446" i="86"/>
  <c r="F311" i="86"/>
  <c r="F492" i="86"/>
  <c r="F447" i="86"/>
  <c r="F312" i="86"/>
  <c r="F493" i="86"/>
  <c r="F448" i="86"/>
  <c r="F313" i="86"/>
  <c r="F494" i="86"/>
  <c r="F449" i="86"/>
  <c r="F314" i="86"/>
  <c r="F269" i="86"/>
  <c r="F315" i="86"/>
  <c r="F495" i="86"/>
  <c r="F496" i="86"/>
  <c r="F451" i="86"/>
  <c r="F316" i="86"/>
  <c r="F497" i="86"/>
  <c r="F452" i="86"/>
  <c r="F317" i="86"/>
  <c r="F498" i="86"/>
  <c r="F453" i="86"/>
  <c r="F318" i="86"/>
  <c r="F273" i="86"/>
  <c r="F499" i="86"/>
  <c r="F454" i="86"/>
  <c r="F319" i="86"/>
  <c r="F500" i="86"/>
  <c r="F455" i="86"/>
  <c r="F320" i="86"/>
  <c r="F66" i="86"/>
  <c r="F70" i="86"/>
  <c r="F74" i="86"/>
  <c r="F78" i="86"/>
  <c r="F82" i="86"/>
  <c r="F86" i="86"/>
  <c r="F90" i="86"/>
  <c r="F94" i="86"/>
  <c r="F111" i="86"/>
  <c r="F115" i="86"/>
  <c r="F119" i="86"/>
  <c r="F123" i="86"/>
  <c r="F127" i="86"/>
  <c r="F131" i="86"/>
  <c r="F135" i="86"/>
  <c r="F139" i="86"/>
  <c r="F156" i="86"/>
  <c r="F160" i="86"/>
  <c r="F164" i="86"/>
  <c r="F168" i="86"/>
  <c r="F172" i="86"/>
  <c r="F176" i="86"/>
  <c r="F180" i="86"/>
  <c r="F184" i="86"/>
  <c r="F201" i="86"/>
  <c r="F205" i="86"/>
  <c r="F209" i="86"/>
  <c r="F213" i="86"/>
  <c r="F217" i="86"/>
  <c r="F221" i="86"/>
  <c r="F225" i="86"/>
  <c r="F229" i="86"/>
  <c r="F243" i="86"/>
  <c r="F246" i="86"/>
  <c r="F254" i="86"/>
  <c r="F262" i="86"/>
  <c r="F270" i="86"/>
  <c r="F479" i="86"/>
  <c r="F65" i="86"/>
  <c r="F69" i="86"/>
  <c r="F73" i="86"/>
  <c r="F77" i="86"/>
  <c r="F81" i="86"/>
  <c r="F85" i="86"/>
  <c r="F89" i="86"/>
  <c r="F93" i="86"/>
  <c r="F110" i="86"/>
  <c r="F114" i="86"/>
  <c r="F118" i="86"/>
  <c r="F122" i="86"/>
  <c r="F126" i="86"/>
  <c r="F130" i="86"/>
  <c r="F134" i="86"/>
  <c r="F138" i="86"/>
  <c r="F155" i="86"/>
  <c r="F159" i="86"/>
  <c r="F163" i="86"/>
  <c r="F167" i="86"/>
  <c r="F171" i="86"/>
  <c r="F175" i="86"/>
  <c r="F179" i="86"/>
  <c r="F183" i="86"/>
  <c r="F200" i="86"/>
  <c r="F204" i="86"/>
  <c r="F208" i="86"/>
  <c r="F212" i="86"/>
  <c r="F216" i="86"/>
  <c r="F220" i="86"/>
  <c r="F224" i="86"/>
  <c r="F228" i="86"/>
  <c r="F244" i="86"/>
  <c r="F247" i="86"/>
  <c r="F252" i="86"/>
  <c r="F255" i="86"/>
  <c r="F260" i="86"/>
  <c r="F263" i="86"/>
  <c r="F268" i="86"/>
  <c r="F271" i="86"/>
  <c r="BQ67" i="89" l="1"/>
  <c r="AM403" i="86" l="1"/>
  <c r="BF1885" i="82" s="1"/>
  <c r="AM352" i="86"/>
  <c r="BF1669" i="82" s="1"/>
  <c r="AN353" i="86"/>
  <c r="BG1670" i="82" s="1"/>
  <c r="AL405" i="86"/>
  <c r="BE1887" i="82" s="1"/>
  <c r="AL397" i="86"/>
  <c r="BE1879" i="82" s="1"/>
  <c r="AO400" i="86"/>
  <c r="BH1882" i="82" s="1"/>
  <c r="AN400" i="86"/>
  <c r="BG1882" i="82" s="1"/>
  <c r="AL400" i="86"/>
  <c r="BE1882" i="82" s="1"/>
  <c r="AN405" i="86" l="1"/>
  <c r="BG1887" i="82" s="1"/>
  <c r="AM342" i="86"/>
  <c r="BF1659" i="82" s="1"/>
  <c r="AN434" i="86"/>
  <c r="BG2081" i="82" s="1"/>
  <c r="AM437" i="86"/>
  <c r="BF2084" i="82" s="1"/>
  <c r="AM387" i="86"/>
  <c r="BF1869" i="82" s="1"/>
  <c r="AN398" i="86"/>
  <c r="BG1880" i="82" s="1"/>
  <c r="AO405" i="86"/>
  <c r="BH1887" i="82" s="1"/>
  <c r="AO390" i="86"/>
  <c r="BH1872" i="82" s="1"/>
  <c r="AL354" i="86"/>
  <c r="BE1671" i="82" s="1"/>
  <c r="AL353" i="86"/>
  <c r="BE1670" i="82" s="1"/>
  <c r="AN352" i="86"/>
  <c r="BG1669" i="82" s="1"/>
  <c r="AL349" i="86"/>
  <c r="BE1666" i="82" s="1"/>
  <c r="AL403" i="86"/>
  <c r="BE1885" i="82" s="1"/>
  <c r="AL398" i="86"/>
  <c r="BE1880" i="82" s="1"/>
  <c r="AN339" i="86"/>
  <c r="BG1656" i="82" s="1"/>
  <c r="AL342" i="86"/>
  <c r="BE1659" i="82" s="1"/>
  <c r="AN342" i="86"/>
  <c r="BG1659" i="82" s="1"/>
  <c r="AM353" i="86"/>
  <c r="BF1670" i="82" s="1"/>
  <c r="AM384" i="86"/>
  <c r="BF1866" i="82" s="1"/>
  <c r="AO349" i="86"/>
  <c r="BH1666" i="82" s="1"/>
  <c r="AO403" i="86"/>
  <c r="BH1885" i="82" s="1"/>
  <c r="AN387" i="86"/>
  <c r="BG1869" i="82" s="1"/>
  <c r="AO439" i="86"/>
  <c r="BH2086" i="82" s="1"/>
  <c r="AM339" i="86"/>
  <c r="BF1656" i="82" s="1"/>
  <c r="AL352" i="86"/>
  <c r="BE1669" i="82" s="1"/>
  <c r="AN437" i="86"/>
  <c r="BG2084" i="82" s="1"/>
  <c r="AO452" i="86"/>
  <c r="BH2099" i="82" s="1"/>
  <c r="AM452" i="86"/>
  <c r="BF2099" i="82" s="1"/>
  <c r="AL446" i="86"/>
  <c r="BE2093" i="82" s="1"/>
  <c r="AM400" i="86"/>
  <c r="BF1882" i="82" s="1"/>
  <c r="AM398" i="86"/>
  <c r="BF1880" i="82" s="1"/>
  <c r="AM405" i="86"/>
  <c r="BF1887" i="82" s="1"/>
  <c r="AO339" i="86"/>
  <c r="BH1656" i="82" s="1"/>
  <c r="AO354" i="86"/>
  <c r="BH1671" i="82" s="1"/>
  <c r="AN354" i="86"/>
  <c r="BG1671" i="82" s="1"/>
  <c r="AN384" i="86"/>
  <c r="BG1866" i="82" s="1"/>
  <c r="AO352" i="86"/>
  <c r="BH1669" i="82" s="1"/>
  <c r="AL395" i="86"/>
  <c r="BE1877" i="82" s="1"/>
  <c r="AN349" i="86"/>
  <c r="BG1666" i="82" s="1"/>
  <c r="AL452" i="86"/>
  <c r="BE2099" i="82" s="1"/>
  <c r="AO387" i="86"/>
  <c r="BH1869" i="82" s="1"/>
  <c r="AN397" i="86"/>
  <c r="BG1879" i="82" s="1"/>
  <c r="AM397" i="86"/>
  <c r="BF1879" i="82" s="1"/>
  <c r="AO359" i="86"/>
  <c r="BH1676" i="82" s="1"/>
  <c r="AM390" i="86"/>
  <c r="BF1872" i="82" s="1"/>
  <c r="AO333" i="86"/>
  <c r="BH1650" i="82" s="1"/>
  <c r="AO362" i="86"/>
  <c r="BH1679" i="82" s="1"/>
  <c r="AN362" i="86"/>
  <c r="BG1679" i="82" s="1"/>
  <c r="AO342" i="86"/>
  <c r="BH1659" i="82" s="1"/>
  <c r="AN395" i="86"/>
  <c r="BG1877" i="82" s="1"/>
  <c r="AL428" i="86"/>
  <c r="BE2075" i="82" s="1"/>
  <c r="AL437" i="86"/>
  <c r="BE2084" i="82" s="1"/>
  <c r="AO437" i="86"/>
  <c r="BH2084" i="82" s="1"/>
  <c r="AN452" i="86"/>
  <c r="BG2099" i="82" s="1"/>
  <c r="AO397" i="86"/>
  <c r="BH1879" i="82" s="1"/>
  <c r="AN390" i="86"/>
  <c r="BG1872" i="82" s="1"/>
  <c r="AL339" i="86"/>
  <c r="BE1656" i="82" s="1"/>
  <c r="AO353" i="86"/>
  <c r="BH1670" i="82" s="1"/>
  <c r="AL384" i="86"/>
  <c r="BE1866" i="82" s="1"/>
  <c r="AO384" i="86"/>
  <c r="BH1866" i="82" s="1"/>
  <c r="AO395" i="86"/>
  <c r="BH1877" i="82" s="1"/>
  <c r="AM395" i="86"/>
  <c r="BF1877" i="82" s="1"/>
  <c r="AO449" i="86"/>
  <c r="BH2096" i="82" s="1"/>
  <c r="AN435" i="86"/>
  <c r="BG2082" i="82" s="1"/>
  <c r="AM349" i="86"/>
  <c r="BF1666" i="82" s="1"/>
  <c r="AN403" i="86"/>
  <c r="BG1885" i="82" s="1"/>
  <c r="AL387" i="86"/>
  <c r="BE1869" i="82" s="1"/>
  <c r="AM359" i="86"/>
  <c r="BF1676" i="82" s="1"/>
  <c r="AL380" i="86"/>
  <c r="BE1862" i="82" s="1"/>
  <c r="AM333" i="86"/>
  <c r="BF1650" i="82" s="1"/>
  <c r="AL333" i="86"/>
  <c r="BE1650" i="82" s="1"/>
  <c r="AL362" i="86"/>
  <c r="BE1679" i="82" s="1"/>
  <c r="AM354" i="86"/>
  <c r="BF1671" i="82" s="1"/>
  <c r="AN396" i="86"/>
  <c r="BG1878" i="82" s="1"/>
  <c r="AO396" i="86"/>
  <c r="BH1878" i="82" s="1"/>
  <c r="AL441" i="86"/>
  <c r="BE2088" i="82" s="1"/>
  <c r="AO441" i="86"/>
  <c r="BH2088" i="82" s="1"/>
  <c r="AN428" i="86"/>
  <c r="BG2075" i="82" s="1"/>
  <c r="AM449" i="86"/>
  <c r="BF2096" i="82" s="1"/>
  <c r="AL434" i="86"/>
  <c r="BE2081" i="82" s="1"/>
  <c r="AL435" i="86"/>
  <c r="BE2082" i="82" s="1"/>
  <c r="AO435" i="86"/>
  <c r="BH2082" i="82" s="1"/>
  <c r="AN423" i="86"/>
  <c r="BG2070" i="82" s="1"/>
  <c r="AO423" i="86"/>
  <c r="BH2070" i="82" s="1"/>
  <c r="AO436" i="86"/>
  <c r="BH2083" i="82" s="1"/>
  <c r="AO398" i="86"/>
  <c r="BH1880" i="82" s="1"/>
  <c r="AN359" i="86"/>
  <c r="BG1676" i="82" s="1"/>
  <c r="AL390" i="86"/>
  <c r="BE1872" i="82" s="1"/>
  <c r="AM380" i="86"/>
  <c r="BF1862" i="82" s="1"/>
  <c r="AN333" i="86"/>
  <c r="BG1650" i="82" s="1"/>
  <c r="AM362" i="86"/>
  <c r="BF1679" i="82" s="1"/>
  <c r="AM425" i="86"/>
  <c r="BF2072" i="82" s="1"/>
  <c r="AJ425" i="86"/>
  <c r="BC2072" i="82" s="1"/>
  <c r="AM441" i="86"/>
  <c r="BF2088" i="82" s="1"/>
  <c r="AM428" i="86"/>
  <c r="BF2075" i="82" s="1"/>
  <c r="AN449" i="86"/>
  <c r="BG2096" i="82" s="1"/>
  <c r="AM435" i="86"/>
  <c r="BF2082" i="82" s="1"/>
  <c r="AL426" i="86"/>
  <c r="BE2073" i="82" s="1"/>
  <c r="AN443" i="86"/>
  <c r="BG2090" i="82" s="1"/>
  <c r="AN380" i="86"/>
  <c r="BG1862" i="82" s="1"/>
  <c r="AJ380" i="86"/>
  <c r="BC1862" i="82" s="1"/>
  <c r="AL396" i="86"/>
  <c r="BE1878" i="82" s="1"/>
  <c r="AN425" i="86"/>
  <c r="BG2072" i="82" s="1"/>
  <c r="AO425" i="86"/>
  <c r="BH2072" i="82" s="1"/>
  <c r="AN441" i="86"/>
  <c r="BG2088" i="82" s="1"/>
  <c r="AO434" i="86"/>
  <c r="BH2081" i="82" s="1"/>
  <c r="AN426" i="86"/>
  <c r="BG2073" i="82" s="1"/>
  <c r="AO426" i="86"/>
  <c r="BH2073" i="82" s="1"/>
  <c r="AL423" i="86"/>
  <c r="BE2070" i="82" s="1"/>
  <c r="AL443" i="86"/>
  <c r="BE2090" i="82" s="1"/>
  <c r="AO443" i="86"/>
  <c r="BH2090" i="82" s="1"/>
  <c r="AN436" i="86"/>
  <c r="BG2083" i="82" s="1"/>
  <c r="AL359" i="86"/>
  <c r="BE1676" i="82" s="1"/>
  <c r="AO380" i="86"/>
  <c r="BH1862" i="82" s="1"/>
  <c r="AM396" i="86"/>
  <c r="BF1878" i="82" s="1"/>
  <c r="AL425" i="86"/>
  <c r="BE2072" i="82" s="1"/>
  <c r="AO428" i="86"/>
  <c r="BH2075" i="82" s="1"/>
  <c r="AL449" i="86"/>
  <c r="BE2096" i="82" s="1"/>
  <c r="AM434" i="86"/>
  <c r="BF2081" i="82" s="1"/>
  <c r="AM426" i="86"/>
  <c r="BF2073" i="82" s="1"/>
  <c r="AM423" i="86"/>
  <c r="BF2070" i="82" s="1"/>
  <c r="AJ423" i="86"/>
  <c r="BC2070" i="82" s="1"/>
  <c r="AM445" i="86"/>
  <c r="BF2092" i="82" s="1"/>
  <c r="AL454" i="86"/>
  <c r="BE2101" i="82" s="1"/>
  <c r="AO446" i="86"/>
  <c r="BH2093" i="82" s="1"/>
  <c r="AM357" i="86"/>
  <c r="BF1674" i="82" s="1"/>
  <c r="AN388" i="86"/>
  <c r="BG1870" i="82" s="1"/>
  <c r="AO388" i="86"/>
  <c r="BH1870" i="82" s="1"/>
  <c r="AM355" i="86"/>
  <c r="BF1672" i="82" s="1"/>
  <c r="AO393" i="86"/>
  <c r="BH1875" i="82" s="1"/>
  <c r="AM379" i="86"/>
  <c r="BF1861" i="82" s="1"/>
  <c r="AN343" i="86"/>
  <c r="BG1660" i="82" s="1"/>
  <c r="AN386" i="86"/>
  <c r="BG1868" i="82" s="1"/>
  <c r="AN360" i="86"/>
  <c r="BG1677" i="82" s="1"/>
  <c r="AM338" i="86"/>
  <c r="BF1655" i="82" s="1"/>
  <c r="AM334" i="86"/>
  <c r="BF1651" i="82" s="1"/>
  <c r="AN407" i="86"/>
  <c r="BG1889" i="82" s="1"/>
  <c r="AL346" i="86"/>
  <c r="BE1663" i="82" s="1"/>
  <c r="AN389" i="86"/>
  <c r="BG1871" i="82" s="1"/>
  <c r="AM389" i="86"/>
  <c r="BF1871" i="82" s="1"/>
  <c r="AN385" i="86"/>
  <c r="BG1867" i="82" s="1"/>
  <c r="AN383" i="86"/>
  <c r="BG1865" i="82" s="1"/>
  <c r="AL438" i="86"/>
  <c r="BE2085" i="82" s="1"/>
  <c r="AL455" i="86"/>
  <c r="BE2102" i="82" s="1"/>
  <c r="AO432" i="86"/>
  <c r="BH2079" i="82" s="1"/>
  <c r="AL448" i="86"/>
  <c r="BE2095" i="82" s="1"/>
  <c r="AM448" i="86"/>
  <c r="BF2095" i="82" s="1"/>
  <c r="AL447" i="86"/>
  <c r="BE2094" i="82" s="1"/>
  <c r="AO424" i="86"/>
  <c r="BH2071" i="82" s="1"/>
  <c r="AM451" i="86"/>
  <c r="BF2098" i="82" s="1"/>
  <c r="AO451" i="86"/>
  <c r="BH2098" i="82" s="1"/>
  <c r="AM433" i="86"/>
  <c r="BF2080" i="82" s="1"/>
  <c r="AO430" i="86"/>
  <c r="BH2077" i="82" s="1"/>
  <c r="AO454" i="86"/>
  <c r="BH2101" i="82" s="1"/>
  <c r="AO363" i="86"/>
  <c r="BH1680" i="82" s="1"/>
  <c r="AM347" i="86"/>
  <c r="BF1664" i="82" s="1"/>
  <c r="AM345" i="86"/>
  <c r="BF1662" i="82" s="1"/>
  <c r="AN335" i="86"/>
  <c r="BG1652" i="82" s="1"/>
  <c r="AN381" i="86"/>
  <c r="BG1863" i="82" s="1"/>
  <c r="AM381" i="86"/>
  <c r="BF1863" i="82" s="1"/>
  <c r="AM350" i="86"/>
  <c r="BF1667" i="82" s="1"/>
  <c r="AL391" i="86"/>
  <c r="BE1873" i="82" s="1"/>
  <c r="AM391" i="86"/>
  <c r="BF1873" i="82" s="1"/>
  <c r="AN408" i="86"/>
  <c r="BG1890" i="82" s="1"/>
  <c r="AM406" i="86"/>
  <c r="BF1888" i="82" s="1"/>
  <c r="AO406" i="86"/>
  <c r="BH1888" i="82" s="1"/>
  <c r="AN378" i="86"/>
  <c r="BG1860" i="82" s="1"/>
  <c r="AO340" i="86"/>
  <c r="BH1657" i="82" s="1"/>
  <c r="AN336" i="86"/>
  <c r="BG1653" i="82" s="1"/>
  <c r="AM402" i="86"/>
  <c r="BF1884" i="82" s="1"/>
  <c r="AN392" i="86"/>
  <c r="BG1874" i="82" s="1"/>
  <c r="AM382" i="86"/>
  <c r="BF1864" i="82" s="1"/>
  <c r="AO382" i="86"/>
  <c r="BH1864" i="82" s="1"/>
  <c r="AL344" i="86"/>
  <c r="BE1661" i="82" s="1"/>
  <c r="AM453" i="86"/>
  <c r="BF2100" i="82" s="1"/>
  <c r="AL444" i="86"/>
  <c r="BE2091" i="82" s="1"/>
  <c r="AM444" i="86"/>
  <c r="BF2091" i="82" s="1"/>
  <c r="AN429" i="86"/>
  <c r="BG2076" i="82" s="1"/>
  <c r="AO440" i="86"/>
  <c r="BH2087" i="82" s="1"/>
  <c r="AM440" i="86"/>
  <c r="BF2087" i="82" s="1"/>
  <c r="AM427" i="86"/>
  <c r="BF2074" i="82" s="1"/>
  <c r="AN351" i="86"/>
  <c r="BG1668" i="82" s="1"/>
  <c r="AO442" i="86"/>
  <c r="BH2089" i="82" s="1"/>
  <c r="AM446" i="86"/>
  <c r="BF2093" i="82" s="1"/>
  <c r="AM365" i="86"/>
  <c r="BF1682" i="82" s="1"/>
  <c r="AL394" i="86"/>
  <c r="BE1876" i="82" s="1"/>
  <c r="AO394" i="86"/>
  <c r="BH1876" i="82" s="1"/>
  <c r="AL341" i="86"/>
  <c r="BE1658" i="82" s="1"/>
  <c r="AL409" i="86"/>
  <c r="BE1891" i="82" s="1"/>
  <c r="AM404" i="86"/>
  <c r="BF1886" i="82" s="1"/>
  <c r="AL337" i="86"/>
  <c r="BE1654" i="82" s="1"/>
  <c r="AM410" i="86"/>
  <c r="BF1892" i="82" s="1"/>
  <c r="AM361" i="86"/>
  <c r="BF1678" i="82" s="1"/>
  <c r="AN445" i="86"/>
  <c r="BG2092" i="82" s="1"/>
  <c r="AO445" i="86"/>
  <c r="BH2092" i="82" s="1"/>
  <c r="AN357" i="86"/>
  <c r="BG1674" i="82" s="1"/>
  <c r="AL355" i="86"/>
  <c r="BE1672" i="82" s="1"/>
  <c r="AO356" i="86"/>
  <c r="BH1673" i="82" s="1"/>
  <c r="AM393" i="86"/>
  <c r="BF1875" i="82" s="1"/>
  <c r="AJ379" i="86"/>
  <c r="BC1861" i="82" s="1"/>
  <c r="AM343" i="86"/>
  <c r="BF1660" i="82" s="1"/>
  <c r="AO386" i="86"/>
  <c r="BH1868" i="82" s="1"/>
  <c r="AM360" i="86"/>
  <c r="BF1677" i="82" s="1"/>
  <c r="AO348" i="86"/>
  <c r="BH1665" i="82" s="1"/>
  <c r="AO338" i="86"/>
  <c r="BH1655" i="82" s="1"/>
  <c r="AN338" i="86"/>
  <c r="BG1655" i="82" s="1"/>
  <c r="AJ334" i="86"/>
  <c r="BC1651" i="82" s="1"/>
  <c r="AO407" i="86"/>
  <c r="BH1889" i="82" s="1"/>
  <c r="AO389" i="86"/>
  <c r="BH1871" i="82" s="1"/>
  <c r="AO385" i="86"/>
  <c r="BH1867" i="82" s="1"/>
  <c r="AO383" i="86"/>
  <c r="BH1865" i="82" s="1"/>
  <c r="AN438" i="86"/>
  <c r="BG2085" i="82" s="1"/>
  <c r="AM438" i="86"/>
  <c r="BF2085" i="82" s="1"/>
  <c r="AM455" i="86"/>
  <c r="BF2102" i="82" s="1"/>
  <c r="AO455" i="86"/>
  <c r="BH2102" i="82" s="1"/>
  <c r="AL432" i="86"/>
  <c r="BE2079" i="82" s="1"/>
  <c r="AN448" i="86"/>
  <c r="BG2095" i="82" s="1"/>
  <c r="AO447" i="86"/>
  <c r="BH2094" i="82" s="1"/>
  <c r="AJ424" i="86"/>
  <c r="BC2071" i="82" s="1"/>
  <c r="AL431" i="86"/>
  <c r="BE2078" i="82" s="1"/>
  <c r="AM363" i="86"/>
  <c r="BF1680" i="82" s="1"/>
  <c r="AL347" i="86"/>
  <c r="BE1664" i="82" s="1"/>
  <c r="AN345" i="86"/>
  <c r="BG1662" i="82" s="1"/>
  <c r="AO335" i="86"/>
  <c r="BH1652" i="82" s="1"/>
  <c r="AO381" i="86"/>
  <c r="BH1863" i="82" s="1"/>
  <c r="AO350" i="86"/>
  <c r="BH1667" i="82" s="1"/>
  <c r="AN391" i="86"/>
  <c r="BG1873" i="82" s="1"/>
  <c r="AN406" i="86"/>
  <c r="BG1888" i="82" s="1"/>
  <c r="AL378" i="86"/>
  <c r="BE1860" i="82" s="1"/>
  <c r="AJ378" i="86"/>
  <c r="BC1860" i="82" s="1"/>
  <c r="AL358" i="86"/>
  <c r="BE1675" i="82" s="1"/>
  <c r="AN358" i="86"/>
  <c r="BG1675" i="82" s="1"/>
  <c r="AN401" i="86"/>
  <c r="BG1883" i="82" s="1"/>
  <c r="AM336" i="86"/>
  <c r="BF1653" i="82" s="1"/>
  <c r="AN402" i="86"/>
  <c r="BG1884" i="82" s="1"/>
  <c r="AN382" i="86"/>
  <c r="BG1864" i="82" s="1"/>
  <c r="AM344" i="86"/>
  <c r="BF1661" i="82" s="1"/>
  <c r="AO453" i="86"/>
  <c r="BH2100" i="82" s="1"/>
  <c r="AO444" i="86"/>
  <c r="BH2091" i="82" s="1"/>
  <c r="AL440" i="86"/>
  <c r="BE2087" i="82" s="1"/>
  <c r="AN427" i="86"/>
  <c r="BG2074" i="82" s="1"/>
  <c r="AM351" i="86"/>
  <c r="BF1668" i="82" s="1"/>
  <c r="AL399" i="86"/>
  <c r="BE1881" i="82" s="1"/>
  <c r="AM399" i="86"/>
  <c r="BF1881" i="82" s="1"/>
  <c r="AL442" i="86"/>
  <c r="BE2089" i="82" s="1"/>
  <c r="AM442" i="86"/>
  <c r="BF2089" i="82" s="1"/>
  <c r="AO450" i="86"/>
  <c r="BH2097" i="82" s="1"/>
  <c r="AM439" i="86"/>
  <c r="BF2086" i="82" s="1"/>
  <c r="AO365" i="86"/>
  <c r="BH1682" i="82" s="1"/>
  <c r="AM341" i="86"/>
  <c r="BF1658" i="82" s="1"/>
  <c r="AN409" i="86"/>
  <c r="BG1891" i="82" s="1"/>
  <c r="AN404" i="86"/>
  <c r="BG1886" i="82" s="1"/>
  <c r="AO404" i="86"/>
  <c r="BH1886" i="82" s="1"/>
  <c r="AO337" i="86"/>
  <c r="BH1654" i="82" s="1"/>
  <c r="AL364" i="86"/>
  <c r="BE1681" i="82" s="1"/>
  <c r="AN410" i="86"/>
  <c r="BG1892" i="82" s="1"/>
  <c r="AN361" i="86"/>
  <c r="BG1678" i="82" s="1"/>
  <c r="AN439" i="86"/>
  <c r="BG2086" i="82" s="1"/>
  <c r="AO357" i="86"/>
  <c r="BH1674" i="82" s="1"/>
  <c r="AL388" i="86"/>
  <c r="BE1870" i="82" s="1"/>
  <c r="AN355" i="86"/>
  <c r="BG1672" i="82" s="1"/>
  <c r="AL356" i="86"/>
  <c r="BE1673" i="82" s="1"/>
  <c r="AL393" i="86"/>
  <c r="BE1875" i="82" s="1"/>
  <c r="AL379" i="86"/>
  <c r="BE1861" i="82" s="1"/>
  <c r="AO343" i="86"/>
  <c r="BH1660" i="82" s="1"/>
  <c r="AL386" i="86"/>
  <c r="BE1868" i="82" s="1"/>
  <c r="AL360" i="86"/>
  <c r="BE1677" i="82" s="1"/>
  <c r="AL348" i="86"/>
  <c r="BE1665" i="82" s="1"/>
  <c r="AL334" i="86"/>
  <c r="BE1651" i="82" s="1"/>
  <c r="AM346" i="86"/>
  <c r="BF1663" i="82" s="1"/>
  <c r="AL385" i="86"/>
  <c r="BE1867" i="82" s="1"/>
  <c r="AM385" i="86"/>
  <c r="BF1867" i="82" s="1"/>
  <c r="AO438" i="86"/>
  <c r="BH2085" i="82" s="1"/>
  <c r="AN455" i="86"/>
  <c r="BG2102" i="82" s="1"/>
  <c r="AO448" i="86"/>
  <c r="BH2095" i="82" s="1"/>
  <c r="AM447" i="86"/>
  <c r="BF2094" i="82" s="1"/>
  <c r="AL424" i="86"/>
  <c r="BE2071" i="82" s="1"/>
  <c r="AM431" i="86"/>
  <c r="BF2078" i="82" s="1"/>
  <c r="AO431" i="86"/>
  <c r="BH2078" i="82" s="1"/>
  <c r="AL451" i="86"/>
  <c r="BE2098" i="82" s="1"/>
  <c r="AN433" i="86"/>
  <c r="BG2080" i="82" s="1"/>
  <c r="AO433" i="86"/>
  <c r="BH2080" i="82" s="1"/>
  <c r="AL430" i="86"/>
  <c r="BE2077" i="82" s="1"/>
  <c r="AL363" i="86"/>
  <c r="BE1680" i="82" s="1"/>
  <c r="AN347" i="86"/>
  <c r="BG1664" i="82" s="1"/>
  <c r="AL345" i="86"/>
  <c r="BE1662" i="82" s="1"/>
  <c r="AJ335" i="86"/>
  <c r="BC1652" i="82" s="1"/>
  <c r="AL335" i="86"/>
  <c r="BE1652" i="82" s="1"/>
  <c r="AO391" i="86"/>
  <c r="BH1873" i="82" s="1"/>
  <c r="AL408" i="86"/>
  <c r="BE1890" i="82" s="1"/>
  <c r="AO408" i="86"/>
  <c r="BH1890" i="82" s="1"/>
  <c r="AO378" i="86"/>
  <c r="BH1860" i="82" s="1"/>
  <c r="AO358" i="86"/>
  <c r="BH1675" i="82" s="1"/>
  <c r="AO401" i="86"/>
  <c r="BH1883" i="82" s="1"/>
  <c r="AL340" i="86"/>
  <c r="BE1657" i="82" s="1"/>
  <c r="AL336" i="86"/>
  <c r="BE1653" i="82" s="1"/>
  <c r="AO402" i="86"/>
  <c r="BH1884" i="82" s="1"/>
  <c r="AL392" i="86"/>
  <c r="BE1874" i="82" s="1"/>
  <c r="AO392" i="86"/>
  <c r="BH1874" i="82" s="1"/>
  <c r="AO344" i="86"/>
  <c r="BH1661" i="82" s="1"/>
  <c r="AL453" i="86"/>
  <c r="BE2100" i="82" s="1"/>
  <c r="AM429" i="86"/>
  <c r="BF2076" i="82" s="1"/>
  <c r="AN440" i="86"/>
  <c r="BG2087" i="82" s="1"/>
  <c r="AO427" i="86"/>
  <c r="BH2074" i="82" s="1"/>
  <c r="AO351" i="86"/>
  <c r="BH1668" i="82" s="1"/>
  <c r="AN399" i="86"/>
  <c r="BG1881" i="82" s="1"/>
  <c r="AN442" i="86"/>
  <c r="BG2089" i="82" s="1"/>
  <c r="AL450" i="86"/>
  <c r="BE2097" i="82" s="1"/>
  <c r="AM450" i="86"/>
  <c r="BF2097" i="82" s="1"/>
  <c r="AM454" i="86"/>
  <c r="BF2101" i="82" s="1"/>
  <c r="AN365" i="86"/>
  <c r="BG1682" i="82" s="1"/>
  <c r="AM394" i="86"/>
  <c r="BF1876" i="82" s="1"/>
  <c r="AO341" i="86"/>
  <c r="BH1658" i="82" s="1"/>
  <c r="AO409" i="86"/>
  <c r="BH1891" i="82" s="1"/>
  <c r="AM337" i="86"/>
  <c r="BF1654" i="82" s="1"/>
  <c r="AM364" i="86"/>
  <c r="BF1681" i="82" s="1"/>
  <c r="AN364" i="86"/>
  <c r="BG1681" i="82" s="1"/>
  <c r="AL410" i="86"/>
  <c r="BE1892" i="82" s="1"/>
  <c r="AO410" i="86"/>
  <c r="BH1892" i="82" s="1"/>
  <c r="AL361" i="86"/>
  <c r="BE1678" i="82" s="1"/>
  <c r="AM443" i="86"/>
  <c r="BF2090" i="82" s="1"/>
  <c r="AL436" i="86"/>
  <c r="BE2083" i="82" s="1"/>
  <c r="AM436" i="86"/>
  <c r="BF2083" i="82" s="1"/>
  <c r="AL445" i="86"/>
  <c r="BE2092" i="82" s="1"/>
  <c r="AN446" i="86"/>
  <c r="BG2093" i="82" s="1"/>
  <c r="AL357" i="86"/>
  <c r="BE1674" i="82" s="1"/>
  <c r="AM388" i="86"/>
  <c r="BF1870" i="82" s="1"/>
  <c r="AO355" i="86"/>
  <c r="BH1672" i="82" s="1"/>
  <c r="AM356" i="86"/>
  <c r="BF1673" i="82" s="1"/>
  <c r="AN356" i="86"/>
  <c r="BG1673" i="82" s="1"/>
  <c r="AN393" i="86"/>
  <c r="BG1875" i="82" s="1"/>
  <c r="AO379" i="86"/>
  <c r="BH1861" i="82" s="1"/>
  <c r="AN379" i="86"/>
  <c r="BG1861" i="82" s="1"/>
  <c r="AL343" i="86"/>
  <c r="BE1660" i="82" s="1"/>
  <c r="AM386" i="86"/>
  <c r="BF1868" i="82" s="1"/>
  <c r="AO360" i="86"/>
  <c r="BH1677" i="82" s="1"/>
  <c r="AM348" i="86"/>
  <c r="BF1665" i="82" s="1"/>
  <c r="AN348" i="86"/>
  <c r="BG1665" i="82" s="1"/>
  <c r="AL338" i="86"/>
  <c r="BE1655" i="82" s="1"/>
  <c r="AO334" i="86"/>
  <c r="BH1651" i="82" s="1"/>
  <c r="AN334" i="86"/>
  <c r="BG1651" i="82" s="1"/>
  <c r="AL407" i="86"/>
  <c r="BE1889" i="82" s="1"/>
  <c r="AM407" i="86"/>
  <c r="BF1889" i="82" s="1"/>
  <c r="AO346" i="86"/>
  <c r="BH1663" i="82" s="1"/>
  <c r="AN346" i="86"/>
  <c r="BG1663" i="82" s="1"/>
  <c r="AL389" i="86"/>
  <c r="BE1871" i="82" s="1"/>
  <c r="AL383" i="86"/>
  <c r="BE1865" i="82" s="1"/>
  <c r="AM383" i="86"/>
  <c r="BF1865" i="82" s="1"/>
  <c r="AN432" i="86"/>
  <c r="BG2079" i="82" s="1"/>
  <c r="AM432" i="86"/>
  <c r="BF2079" i="82" s="1"/>
  <c r="AN447" i="86"/>
  <c r="BG2094" i="82" s="1"/>
  <c r="AN424" i="86"/>
  <c r="BG2071" i="82" s="1"/>
  <c r="AM424" i="86"/>
  <c r="BF2071" i="82" s="1"/>
  <c r="AN431" i="86"/>
  <c r="BG2078" i="82" s="1"/>
  <c r="AN451" i="86"/>
  <c r="BG2098" i="82" s="1"/>
  <c r="AL433" i="86"/>
  <c r="BE2080" i="82" s="1"/>
  <c r="AN430" i="86"/>
  <c r="BG2077" i="82" s="1"/>
  <c r="AM430" i="86"/>
  <c r="BF2077" i="82" s="1"/>
  <c r="AL439" i="86"/>
  <c r="BE2086" i="82" s="1"/>
  <c r="AN363" i="86"/>
  <c r="BG1680" i="82" s="1"/>
  <c r="AO347" i="86"/>
  <c r="BH1664" i="82" s="1"/>
  <c r="AO345" i="86"/>
  <c r="BH1662" i="82" s="1"/>
  <c r="AM335" i="86"/>
  <c r="BF1652" i="82" s="1"/>
  <c r="AL381" i="86"/>
  <c r="BE1863" i="82" s="1"/>
  <c r="AL350" i="86"/>
  <c r="BE1667" i="82" s="1"/>
  <c r="AN350" i="86"/>
  <c r="BG1667" i="82" s="1"/>
  <c r="AM408" i="86"/>
  <c r="BF1890" i="82" s="1"/>
  <c r="AL406" i="86"/>
  <c r="BE1888" i="82" s="1"/>
  <c r="AM378" i="86"/>
  <c r="BF1860" i="82" s="1"/>
  <c r="AM358" i="86"/>
  <c r="BF1675" i="82" s="1"/>
  <c r="AL401" i="86"/>
  <c r="BE1883" i="82" s="1"/>
  <c r="AM401" i="86"/>
  <c r="BF1883" i="82" s="1"/>
  <c r="AM340" i="86"/>
  <c r="BF1657" i="82" s="1"/>
  <c r="AN340" i="86"/>
  <c r="BG1657" i="82" s="1"/>
  <c r="AO336" i="86"/>
  <c r="BH1653" i="82" s="1"/>
  <c r="AL402" i="86"/>
  <c r="BE1884" i="82" s="1"/>
  <c r="AM392" i="86"/>
  <c r="BF1874" i="82" s="1"/>
  <c r="AL382" i="86"/>
  <c r="BE1864" i="82" s="1"/>
  <c r="AN344" i="86"/>
  <c r="BG1661" i="82" s="1"/>
  <c r="AN453" i="86"/>
  <c r="BG2100" i="82" s="1"/>
  <c r="AN444" i="86"/>
  <c r="BG2091" i="82" s="1"/>
  <c r="AL429" i="86"/>
  <c r="BE2076" i="82" s="1"/>
  <c r="AO429" i="86"/>
  <c r="BH2076" i="82" s="1"/>
  <c r="AL427" i="86"/>
  <c r="BE2074" i="82" s="1"/>
  <c r="AL351" i="86"/>
  <c r="BE1668" i="82" s="1"/>
  <c r="AO399" i="86"/>
  <c r="BH1881" i="82" s="1"/>
  <c r="AN450" i="86"/>
  <c r="BG2097" i="82" s="1"/>
  <c r="AN454" i="86"/>
  <c r="BG2101" i="82" s="1"/>
  <c r="AL365" i="86"/>
  <c r="BE1682" i="82" s="1"/>
  <c r="AN394" i="86"/>
  <c r="BG1876" i="82" s="1"/>
  <c r="AN341" i="86"/>
  <c r="BG1658" i="82" s="1"/>
  <c r="AM409" i="86"/>
  <c r="BF1891" i="82" s="1"/>
  <c r="AL404" i="86"/>
  <c r="BE1886" i="82" s="1"/>
  <c r="AN337" i="86"/>
  <c r="BG1654" i="82" s="1"/>
  <c r="AO364" i="86"/>
  <c r="BH1681" i="82" s="1"/>
  <c r="AO361" i="86"/>
  <c r="BH1678" i="82" s="1"/>
  <c r="AJ426" i="86"/>
  <c r="BC2073" i="82" l="1"/>
  <c r="AL456" i="86"/>
  <c r="AO456" i="86"/>
  <c r="AM456" i="86"/>
  <c r="AN456" i="86"/>
  <c r="AL411" i="86"/>
  <c r="AN411" i="86"/>
  <c r="AM411" i="86"/>
  <c r="AO411" i="86"/>
  <c r="AO366" i="86"/>
  <c r="AM366" i="86"/>
  <c r="AN366" i="86"/>
  <c r="AL366" i="86"/>
  <c r="AJ381" i="86"/>
  <c r="AO374" i="86" l="1"/>
  <c r="BH1691" i="82" s="1"/>
  <c r="BH1683" i="82"/>
  <c r="AN464" i="86"/>
  <c r="BG2111" i="82" s="1"/>
  <c r="BG2103" i="82"/>
  <c r="AO464" i="86"/>
  <c r="BH2111" i="82" s="1"/>
  <c r="BH2103" i="82"/>
  <c r="AN419" i="86"/>
  <c r="BG1901" i="82" s="1"/>
  <c r="BG1893" i="82"/>
  <c r="BC1863" i="82"/>
  <c r="AN374" i="86"/>
  <c r="BG1691" i="82" s="1"/>
  <c r="BG1683" i="82"/>
  <c r="AO419" i="86"/>
  <c r="BH1901" i="82" s="1"/>
  <c r="BH1893" i="82"/>
  <c r="AL374" i="86"/>
  <c r="BE1691" i="82" s="1"/>
  <c r="BE1683" i="82"/>
  <c r="AM374" i="86"/>
  <c r="BF1691" i="82" s="1"/>
  <c r="BF1683" i="82"/>
  <c r="AM419" i="86"/>
  <c r="BF1901" i="82" s="1"/>
  <c r="BF1893" i="82"/>
  <c r="AL419" i="86"/>
  <c r="BE1901" i="82" s="1"/>
  <c r="BE1893" i="82"/>
  <c r="AM464" i="86"/>
  <c r="BF2111" i="82" s="1"/>
  <c r="BF2103" i="82"/>
  <c r="AL464" i="86"/>
  <c r="BE2111" i="82" s="1"/>
  <c r="BE2103" i="82"/>
  <c r="AJ337" i="86"/>
  <c r="BC1654" i="82" s="1"/>
  <c r="AJ427" i="86"/>
  <c r="BC2074" i="82" s="1"/>
  <c r="AJ382" i="86"/>
  <c r="BC1864" i="82" l="1"/>
  <c r="AJ338" i="86"/>
  <c r="AJ428" i="86"/>
  <c r="AJ383" i="86"/>
  <c r="AJ430" i="86"/>
  <c r="BC1865" i="82" l="1"/>
  <c r="BC2075" i="82"/>
  <c r="BC2077" i="82"/>
  <c r="BC1655" i="82"/>
  <c r="AJ339" i="86"/>
  <c r="AJ384" i="86"/>
  <c r="BC1866" i="82" s="1"/>
  <c r="AJ429" i="86"/>
  <c r="BC2076" i="82" s="1"/>
  <c r="BC1656" i="82" l="1"/>
  <c r="AJ385" i="86"/>
  <c r="AJ340" i="86"/>
  <c r="AJ431" i="86"/>
  <c r="BC2078" i="82" l="1"/>
  <c r="BC1657" i="82"/>
  <c r="BC1867" i="82"/>
  <c r="AJ386" i="86"/>
  <c r="AJ432" i="86"/>
  <c r="BC2079" i="82" l="1"/>
  <c r="BC1868" i="82"/>
  <c r="AJ342" i="86"/>
  <c r="AJ387" i="86"/>
  <c r="AJ433" i="86"/>
  <c r="BC2080" i="82" l="1"/>
  <c r="BC1869" i="82"/>
  <c r="BC1659" i="82"/>
  <c r="AJ388" i="86"/>
  <c r="AJ343" i="86"/>
  <c r="BC1660" i="82" l="1"/>
  <c r="BC1870" i="82"/>
  <c r="AJ434" i="86"/>
  <c r="AJ344" i="86"/>
  <c r="AJ389" i="86"/>
  <c r="AJ435" i="86"/>
  <c r="BC1871" i="82" l="1"/>
  <c r="BC1661" i="82"/>
  <c r="BC2082" i="82"/>
  <c r="BC2081" i="82"/>
  <c r="AJ345" i="86"/>
  <c r="AJ390" i="86"/>
  <c r="BC1872" i="82" l="1"/>
  <c r="BC1662" i="82"/>
  <c r="AJ391" i="86"/>
  <c r="AJ346" i="86"/>
  <c r="AJ436" i="86"/>
  <c r="AJ437" i="86"/>
  <c r="BC2083" i="82" l="1"/>
  <c r="BC1663" i="82"/>
  <c r="BC2084" i="82"/>
  <c r="BC1873" i="82"/>
  <c r="AJ392" i="86"/>
  <c r="AJ438" i="86"/>
  <c r="AJ347" i="86"/>
  <c r="BC1664" i="82" l="1"/>
  <c r="BC2085" i="82"/>
  <c r="BC1874" i="82"/>
  <c r="AJ348" i="86"/>
  <c r="AJ393" i="86"/>
  <c r="AJ349" i="86"/>
  <c r="BC1875" i="82" l="1"/>
  <c r="BC1665" i="82"/>
  <c r="BC1666" i="82"/>
  <c r="AJ439" i="86"/>
  <c r="AJ394" i="86"/>
  <c r="BC1876" i="82" l="1"/>
  <c r="BC2086" i="82"/>
  <c r="AJ350" i="86"/>
  <c r="AJ395" i="86"/>
  <c r="AJ440" i="86"/>
  <c r="BC2087" i="82" l="1"/>
  <c r="BC1667" i="82"/>
  <c r="BC1877" i="82"/>
  <c r="AJ396" i="86"/>
  <c r="AJ351" i="86"/>
  <c r="AJ441" i="86"/>
  <c r="AJ442" i="86"/>
  <c r="BC1878" i="82" l="1"/>
  <c r="BC1668" i="82"/>
  <c r="BC2089" i="82"/>
  <c r="BC2088" i="82"/>
  <c r="AJ352" i="86"/>
  <c r="AJ397" i="86"/>
  <c r="AJ353" i="86"/>
  <c r="BC1670" i="82" l="1"/>
  <c r="BC1879" i="82"/>
  <c r="BC1669" i="82"/>
  <c r="AJ443" i="86"/>
  <c r="AJ398" i="86"/>
  <c r="BC1880" i="82" l="1"/>
  <c r="BC2090" i="82"/>
  <c r="AJ354" i="86"/>
  <c r="AJ444" i="86"/>
  <c r="AJ399" i="86"/>
  <c r="AJ355" i="86"/>
  <c r="BC1881" i="82" l="1"/>
  <c r="BC1672" i="82"/>
  <c r="BC2091" i="82"/>
  <c r="BC1671" i="82"/>
  <c r="AJ445" i="86"/>
  <c r="AJ400" i="86"/>
  <c r="AJ446" i="86"/>
  <c r="BC2093" i="82" l="1"/>
  <c r="BC1882" i="82"/>
  <c r="BC2092" i="82"/>
  <c r="AJ356" i="86"/>
  <c r="AJ401" i="86"/>
  <c r="AJ447" i="86"/>
  <c r="BC2094" i="82" l="1"/>
  <c r="BC1883" i="82"/>
  <c r="BC1673" i="82"/>
  <c r="AJ357" i="86"/>
  <c r="AJ402" i="86"/>
  <c r="AJ448" i="86"/>
  <c r="AJ403" i="86"/>
  <c r="BC1884" i="82" l="1"/>
  <c r="BC1674" i="82"/>
  <c r="BC1885" i="82"/>
  <c r="BC2095" i="82"/>
  <c r="AJ358" i="86"/>
  <c r="AJ449" i="86"/>
  <c r="BC2096" i="82" l="1"/>
  <c r="BC1675" i="82"/>
  <c r="AJ359" i="86"/>
  <c r="AJ404" i="86"/>
  <c r="BC1886" i="82" l="1"/>
  <c r="BC1676" i="82"/>
  <c r="AJ450" i="86"/>
  <c r="AJ360" i="86"/>
  <c r="AJ405" i="86"/>
  <c r="BC1887" i="82" l="1"/>
  <c r="BC1677" i="82"/>
  <c r="BC2097" i="82"/>
  <c r="AJ406" i="86"/>
  <c r="AJ361" i="86"/>
  <c r="AJ451" i="86"/>
  <c r="AJ452" i="86"/>
  <c r="BC1678" i="82" l="1"/>
  <c r="BC1888" i="82"/>
  <c r="BC2099" i="82"/>
  <c r="BC2098" i="82"/>
  <c r="AJ362" i="86"/>
  <c r="AJ407" i="86"/>
  <c r="AJ363" i="86"/>
  <c r="AJ453" i="86"/>
  <c r="BC2100" i="82" l="1"/>
  <c r="BC1680" i="82"/>
  <c r="BC1889" i="82"/>
  <c r="BC1679" i="82"/>
  <c r="AJ408" i="86"/>
  <c r="AJ454" i="86"/>
  <c r="BC2101" i="82" l="1"/>
  <c r="BC1890" i="82"/>
  <c r="AJ409" i="86"/>
  <c r="AJ364" i="86"/>
  <c r="BC1891" i="82" l="1"/>
  <c r="BC1681" i="82"/>
  <c r="AJ455" i="86"/>
  <c r="BC2102" i="82" s="1"/>
  <c r="AJ365" i="86"/>
  <c r="AJ410" i="86"/>
  <c r="BC1892" i="82" s="1"/>
  <c r="AJ366" i="86" l="1"/>
  <c r="BC1682" i="82"/>
  <c r="AJ456" i="86"/>
  <c r="AJ411" i="86"/>
  <c r="F31" i="74"/>
  <c r="E31" i="74"/>
  <c r="C31" i="74"/>
  <c r="A7" i="84"/>
  <c r="L66" i="84"/>
  <c r="K66" i="84"/>
  <c r="H66" i="84"/>
  <c r="G66" i="84"/>
  <c r="D66" i="84"/>
  <c r="C66" i="84"/>
  <c r="P22" i="84"/>
  <c r="M22" i="84"/>
  <c r="J22" i="84"/>
  <c r="G22" i="84"/>
  <c r="C22" i="84"/>
  <c r="B22" i="84"/>
  <c r="D22" i="84" s="1"/>
  <c r="P21" i="84"/>
  <c r="M21" i="84"/>
  <c r="J21" i="84"/>
  <c r="G21" i="84"/>
  <c r="C21" i="84"/>
  <c r="B21" i="84"/>
  <c r="D21" i="84" s="1"/>
  <c r="P20" i="84"/>
  <c r="M20" i="84"/>
  <c r="J20" i="84"/>
  <c r="G20" i="84"/>
  <c r="C20" i="84"/>
  <c r="B20" i="84"/>
  <c r="D20" i="84" s="1"/>
  <c r="P19" i="84"/>
  <c r="M19" i="84"/>
  <c r="J19" i="84"/>
  <c r="G19" i="84"/>
  <c r="C19" i="84"/>
  <c r="B19" i="84"/>
  <c r="D19" i="84" s="1"/>
  <c r="P18" i="84"/>
  <c r="M18" i="84"/>
  <c r="J18" i="84"/>
  <c r="G18" i="84"/>
  <c r="C18" i="84"/>
  <c r="B18" i="84"/>
  <c r="D18" i="84" s="1"/>
  <c r="P17" i="84"/>
  <c r="M17" i="84"/>
  <c r="J17" i="84"/>
  <c r="G17" i="84"/>
  <c r="C17" i="84"/>
  <c r="B17" i="84"/>
  <c r="D17" i="84" s="1"/>
  <c r="AJ464" i="86" l="1"/>
  <c r="BC2111" i="82" s="1"/>
  <c r="BC2103" i="82"/>
  <c r="AJ419" i="86"/>
  <c r="BC1901" i="82" s="1"/>
  <c r="BC1893" i="82"/>
  <c r="AJ374" i="86"/>
  <c r="BC1691" i="82" s="1"/>
  <c r="BC1683" i="82"/>
  <c r="I18" i="77"/>
  <c r="H17" i="77"/>
  <c r="J95" i="77"/>
  <c r="I95" i="77"/>
  <c r="H95" i="77"/>
  <c r="J94" i="77"/>
  <c r="I94" i="77"/>
  <c r="H94" i="77"/>
  <c r="J93" i="77"/>
  <c r="I93" i="77"/>
  <c r="H93" i="77"/>
  <c r="J92" i="77"/>
  <c r="I92" i="77"/>
  <c r="H92" i="77"/>
  <c r="J91" i="77"/>
  <c r="I91" i="77"/>
  <c r="H91" i="77"/>
  <c r="J90" i="77"/>
  <c r="I90" i="77"/>
  <c r="H90" i="77"/>
  <c r="H18" i="77"/>
  <c r="J16" i="77"/>
  <c r="H16" i="77"/>
  <c r="J18" i="77" l="1"/>
  <c r="I17" i="77"/>
  <c r="J17" i="77" s="1"/>
  <c r="H19" i="77" l="1"/>
  <c r="I19" i="77"/>
  <c r="J19" i="77" s="1"/>
  <c r="I20" i="77" l="1"/>
  <c r="J20" i="77" s="1"/>
  <c r="H20" i="77"/>
  <c r="F16" i="74"/>
  <c r="E16" i="74"/>
  <c r="C16" i="74"/>
  <c r="A7" i="83"/>
  <c r="H21" i="77" l="1"/>
  <c r="I21" i="77"/>
  <c r="J21" i="77" s="1"/>
  <c r="I22" i="77" l="1"/>
  <c r="J22" i="77" s="1"/>
  <c r="H22" i="77"/>
  <c r="J26" i="73"/>
  <c r="J22" i="73"/>
  <c r="M14" i="73"/>
  <c r="AS2321" i="82" l="1"/>
  <c r="AS2317" i="82"/>
  <c r="AS2313" i="82"/>
  <c r="AS2309" i="82"/>
  <c r="AS2305" i="82"/>
  <c r="AS2301" i="82"/>
  <c r="AS2297" i="82"/>
  <c r="AS2293" i="82"/>
  <c r="AS2289" i="82"/>
  <c r="AS2285" i="82"/>
  <c r="AS2281" i="82"/>
  <c r="AS2277" i="82"/>
  <c r="AS2273" i="82"/>
  <c r="AS2269" i="82"/>
  <c r="AS2265" i="82"/>
  <c r="AS2261" i="82"/>
  <c r="AS2257" i="82"/>
  <c r="AS2253" i="82"/>
  <c r="AS2249" i="82"/>
  <c r="AS2245" i="82"/>
  <c r="AS2241" i="82"/>
  <c r="AS2237" i="82"/>
  <c r="AS2233" i="82"/>
  <c r="AS2229" i="82"/>
  <c r="AS2225" i="82"/>
  <c r="AS2221" i="82"/>
  <c r="AS2217" i="82"/>
  <c r="AS2213" i="82"/>
  <c r="AS2209" i="82"/>
  <c r="AS2205" i="82"/>
  <c r="AS2201" i="82"/>
  <c r="AS2197" i="82"/>
  <c r="AS2193" i="82"/>
  <c r="AS2189" i="82"/>
  <c r="AS2185" i="82"/>
  <c r="AS2181" i="82"/>
  <c r="AS2177" i="82"/>
  <c r="AS2173" i="82"/>
  <c r="AS2169" i="82"/>
  <c r="AS2165" i="82"/>
  <c r="AS2161" i="82"/>
  <c r="AS2157" i="82"/>
  <c r="AS2153" i="82"/>
  <c r="AS2149" i="82"/>
  <c r="AS2145" i="82"/>
  <c r="AS2141" i="82"/>
  <c r="AS2137" i="82"/>
  <c r="AS2133" i="82"/>
  <c r="AS2129" i="82"/>
  <c r="AS2125" i="82"/>
  <c r="AS2121" i="82"/>
  <c r="AS2117" i="82"/>
  <c r="AS2113" i="82"/>
  <c r="AS2109" i="82"/>
  <c r="AS2105" i="82"/>
  <c r="AS2101" i="82"/>
  <c r="AS2097" i="82"/>
  <c r="AS2093" i="82"/>
  <c r="AS2089" i="82"/>
  <c r="AS2085" i="82"/>
  <c r="AS2081" i="82"/>
  <c r="AS2077" i="82"/>
  <c r="AS2073" i="82"/>
  <c r="AS2069" i="82"/>
  <c r="AS2065" i="82"/>
  <c r="AS2061" i="82"/>
  <c r="AS2057" i="82"/>
  <c r="AS2053" i="82"/>
  <c r="AS2049" i="82"/>
  <c r="AS2045" i="82"/>
  <c r="AS2041" i="82"/>
  <c r="AS2037" i="82"/>
  <c r="AS2033" i="82"/>
  <c r="AS2029" i="82"/>
  <c r="AS2025" i="82"/>
  <c r="AS2021" i="82"/>
  <c r="AS2017" i="82"/>
  <c r="AS2013" i="82"/>
  <c r="AS2009" i="82"/>
  <c r="AS2005" i="82"/>
  <c r="AS2001" i="82"/>
  <c r="AS1997" i="82"/>
  <c r="AS1993" i="82"/>
  <c r="AS1989" i="82"/>
  <c r="AS1985" i="82"/>
  <c r="AS2319" i="82"/>
  <c r="AS2315" i="82"/>
  <c r="AS2311" i="82"/>
  <c r="AS2307" i="82"/>
  <c r="AS2303" i="82"/>
  <c r="AS2299" i="82"/>
  <c r="AS2295" i="82"/>
  <c r="AS2291" i="82"/>
  <c r="AS2287" i="82"/>
  <c r="AS2283" i="82"/>
  <c r="AS2279" i="82"/>
  <c r="AS2275" i="82"/>
  <c r="AS2271" i="82"/>
  <c r="AS2267" i="82"/>
  <c r="AS2263" i="82"/>
  <c r="AS2259" i="82"/>
  <c r="AS2255" i="82"/>
  <c r="AS2251" i="82"/>
  <c r="AS2247" i="82"/>
  <c r="AS2243" i="82"/>
  <c r="AS2239" i="82"/>
  <c r="AS2235" i="82"/>
  <c r="AS2231" i="82"/>
  <c r="AS2227" i="82"/>
  <c r="AS2223" i="82"/>
  <c r="AS2219" i="82"/>
  <c r="AS2215" i="82"/>
  <c r="AS2211" i="82"/>
  <c r="AS2207" i="82"/>
  <c r="AS2203" i="82"/>
  <c r="AS2199" i="82"/>
  <c r="AS2195" i="82"/>
  <c r="AS2191" i="82"/>
  <c r="AS2187" i="82"/>
  <c r="AS2183" i="82"/>
  <c r="AS2179" i="82"/>
  <c r="AS2175" i="82"/>
  <c r="AS2171" i="82"/>
  <c r="AS2167" i="82"/>
  <c r="AS2163" i="82"/>
  <c r="AS2159" i="82"/>
  <c r="AS2155" i="82"/>
  <c r="AS2151" i="82"/>
  <c r="AS2147" i="82"/>
  <c r="AS2143" i="82"/>
  <c r="AS2139" i="82"/>
  <c r="AS2135" i="82"/>
  <c r="AS2131" i="82"/>
  <c r="AS2127" i="82"/>
  <c r="AS2123" i="82"/>
  <c r="AS2119" i="82"/>
  <c r="AS2115" i="82"/>
  <c r="AS2111" i="82"/>
  <c r="AS2107" i="82"/>
  <c r="AS2103" i="82"/>
  <c r="AS2099" i="82"/>
  <c r="AS2095" i="82"/>
  <c r="AS2091" i="82"/>
  <c r="AS2087" i="82"/>
  <c r="AS2083" i="82"/>
  <c r="AS2079" i="82"/>
  <c r="AS2075" i="82"/>
  <c r="AS2071" i="82"/>
  <c r="AS2067" i="82"/>
  <c r="AS2063" i="82"/>
  <c r="AS2059" i="82"/>
  <c r="AS2055" i="82"/>
  <c r="AS2051" i="82"/>
  <c r="AS2047" i="82"/>
  <c r="AS2043" i="82"/>
  <c r="AS2039" i="82"/>
  <c r="AS2035" i="82"/>
  <c r="AS2031" i="82"/>
  <c r="AS2027" i="82"/>
  <c r="AS2023" i="82"/>
  <c r="AS2019" i="82"/>
  <c r="AS2015" i="82"/>
  <c r="AS2011" i="82"/>
  <c r="AS2007" i="82"/>
  <c r="AS2003" i="82"/>
  <c r="AS1999" i="82"/>
  <c r="AS1995" i="82"/>
  <c r="AS1991" i="82"/>
  <c r="AS1987" i="82"/>
  <c r="AS1983" i="82"/>
  <c r="AS2320" i="82"/>
  <c r="AS2312" i="82"/>
  <c r="AS2304" i="82"/>
  <c r="AS2296" i="82"/>
  <c r="AS2288" i="82"/>
  <c r="AS2280" i="82"/>
  <c r="AS2272" i="82"/>
  <c r="AS2264" i="82"/>
  <c r="AS2256" i="82"/>
  <c r="AS2248" i="82"/>
  <c r="AS2240" i="82"/>
  <c r="AS2232" i="82"/>
  <c r="AS2224" i="82"/>
  <c r="AS2216" i="82"/>
  <c r="AS2208" i="82"/>
  <c r="AS2200" i="82"/>
  <c r="AS2192" i="82"/>
  <c r="AS2184" i="82"/>
  <c r="AS2176" i="82"/>
  <c r="AS2168" i="82"/>
  <c r="AS2160" i="82"/>
  <c r="AS2318" i="82"/>
  <c r="AS2310" i="82"/>
  <c r="AS2302" i="82"/>
  <c r="AS2294" i="82"/>
  <c r="AS2286" i="82"/>
  <c r="AS2278" i="82"/>
  <c r="AS2270" i="82"/>
  <c r="AS2262" i="82"/>
  <c r="AS2254" i="82"/>
  <c r="AS2246" i="82"/>
  <c r="AS2238" i="82"/>
  <c r="AS2230" i="82"/>
  <c r="AS2222" i="82"/>
  <c r="AS2214" i="82"/>
  <c r="AS2206" i="82"/>
  <c r="AS2198" i="82"/>
  <c r="AS2190" i="82"/>
  <c r="AS2182" i="82"/>
  <c r="AS2174" i="82"/>
  <c r="AS2166" i="82"/>
  <c r="AS2158" i="82"/>
  <c r="AS2150" i="82"/>
  <c r="AS2142" i="82"/>
  <c r="AS2134" i="82"/>
  <c r="AS2126" i="82"/>
  <c r="AS2118" i="82"/>
  <c r="AS2110" i="82"/>
  <c r="AS2102" i="82"/>
  <c r="AS2094" i="82"/>
  <c r="AS2086" i="82"/>
  <c r="AS2078" i="82"/>
  <c r="AS2070" i="82"/>
  <c r="AS2062" i="82"/>
  <c r="AS2054" i="82"/>
  <c r="AS2046" i="82"/>
  <c r="AS2038" i="82"/>
  <c r="AS2030" i="82"/>
  <c r="AS2022" i="82"/>
  <c r="AS2014" i="82"/>
  <c r="AS2006" i="82"/>
  <c r="AS1998" i="82"/>
  <c r="AS1990" i="82"/>
  <c r="AS1982" i="82"/>
  <c r="AS1978" i="82"/>
  <c r="AS1974" i="82"/>
  <c r="AS1970" i="82"/>
  <c r="AS1966" i="82"/>
  <c r="AS1962" i="82"/>
  <c r="AS1958" i="82"/>
  <c r="AS1954" i="82"/>
  <c r="AS1950" i="82"/>
  <c r="AS1946" i="82"/>
  <c r="AS1942" i="82"/>
  <c r="AS1938" i="82"/>
  <c r="AS1934" i="82"/>
  <c r="AS1930" i="82"/>
  <c r="AS1926" i="82"/>
  <c r="AS1922" i="82"/>
  <c r="AS1918" i="82"/>
  <c r="AS1914" i="82"/>
  <c r="AS1910" i="82"/>
  <c r="AS1906" i="82"/>
  <c r="AS1902" i="82"/>
  <c r="AS1898" i="82"/>
  <c r="AS1894" i="82"/>
  <c r="AS1890" i="82"/>
  <c r="AS1886" i="82"/>
  <c r="AS1882" i="82"/>
  <c r="AS1878" i="82"/>
  <c r="AS1874" i="82"/>
  <c r="AS1870" i="82"/>
  <c r="AS1866" i="82"/>
  <c r="AS1862" i="82"/>
  <c r="AS1858" i="82"/>
  <c r="AS1854" i="82"/>
  <c r="AS1850" i="82"/>
  <c r="AS1846" i="82"/>
  <c r="AS1842" i="82"/>
  <c r="AS1838" i="82"/>
  <c r="AS1834" i="82"/>
  <c r="AS1830" i="82"/>
  <c r="AS1826" i="82"/>
  <c r="AS1822" i="82"/>
  <c r="AS1818" i="82"/>
  <c r="AS1814" i="82"/>
  <c r="AS2316" i="82"/>
  <c r="AS2300" i="82"/>
  <c r="AS2284" i="82"/>
  <c r="AS2268" i="82"/>
  <c r="AS2252" i="82"/>
  <c r="AS2236" i="82"/>
  <c r="AS2220" i="82"/>
  <c r="AS2204" i="82"/>
  <c r="AS2188" i="82"/>
  <c r="AS2172" i="82"/>
  <c r="AS2156" i="82"/>
  <c r="AS2146" i="82"/>
  <c r="AS2136" i="82"/>
  <c r="AS2124" i="82"/>
  <c r="AS2114" i="82"/>
  <c r="AS2104" i="82"/>
  <c r="AS2092" i="82"/>
  <c r="AS2082" i="82"/>
  <c r="AS2072" i="82"/>
  <c r="AS2060" i="82"/>
  <c r="AS2050" i="82"/>
  <c r="AS2040" i="82"/>
  <c r="AS2028" i="82"/>
  <c r="AS2018" i="82"/>
  <c r="AS2008" i="82"/>
  <c r="AS2308" i="82"/>
  <c r="AS2292" i="82"/>
  <c r="AS2276" i="82"/>
  <c r="AS2260" i="82"/>
  <c r="AS2244" i="82"/>
  <c r="AS2228" i="82"/>
  <c r="AS2212" i="82"/>
  <c r="AS2196" i="82"/>
  <c r="AS2180" i="82"/>
  <c r="AS2164" i="82"/>
  <c r="AS2152" i="82"/>
  <c r="AS2140" i="82"/>
  <c r="AS2130" i="82"/>
  <c r="AS2120" i="82"/>
  <c r="AS2108" i="82"/>
  <c r="AS2098" i="82"/>
  <c r="AS2088" i="82"/>
  <c r="AS2076" i="82"/>
  <c r="AS2066" i="82"/>
  <c r="AS2056" i="82"/>
  <c r="AS2044" i="82"/>
  <c r="AS2034" i="82"/>
  <c r="AS2024" i="82"/>
  <c r="AS2012" i="82"/>
  <c r="AS2002" i="82"/>
  <c r="AS1992" i="82"/>
  <c r="AS1981" i="82"/>
  <c r="AS1976" i="82"/>
  <c r="AS1971" i="82"/>
  <c r="AS1965" i="82"/>
  <c r="AS1960" i="82"/>
  <c r="AS1955" i="82"/>
  <c r="AS1949" i="82"/>
  <c r="AS1944" i="82"/>
  <c r="AS1939" i="82"/>
  <c r="AS1933" i="82"/>
  <c r="AS1928" i="82"/>
  <c r="AS1923" i="82"/>
  <c r="AS1917" i="82"/>
  <c r="AS1912" i="82"/>
  <c r="AS1907" i="82"/>
  <c r="AS1901" i="82"/>
  <c r="AS1896" i="82"/>
  <c r="AS1891" i="82"/>
  <c r="AS1885" i="82"/>
  <c r="AS1880" i="82"/>
  <c r="AS1875" i="82"/>
  <c r="AS1869" i="82"/>
  <c r="AS1864" i="82"/>
  <c r="AS1859" i="82"/>
  <c r="AS1853" i="82"/>
  <c r="AS1848" i="82"/>
  <c r="AS1843" i="82"/>
  <c r="AS1837" i="82"/>
  <c r="AS1832" i="82"/>
  <c r="AS1827" i="82"/>
  <c r="AS1821" i="82"/>
  <c r="AS1816" i="82"/>
  <c r="AS1811" i="82"/>
  <c r="AS1807" i="82"/>
  <c r="AS1803" i="82"/>
  <c r="AS1799" i="82"/>
  <c r="AS1795" i="82"/>
  <c r="AS1791" i="82"/>
  <c r="AS1787" i="82"/>
  <c r="AS1783" i="82"/>
  <c r="AS1779" i="82"/>
  <c r="AS1775" i="82"/>
  <c r="AS1771" i="82"/>
  <c r="AS1767" i="82"/>
  <c r="AS1763" i="82"/>
  <c r="AS1759" i="82"/>
  <c r="AS1755" i="82"/>
  <c r="AS1751" i="82"/>
  <c r="AS1747" i="82"/>
  <c r="AS1743" i="82"/>
  <c r="AS1739" i="82"/>
  <c r="AS1735" i="82"/>
  <c r="AS1731" i="82"/>
  <c r="AS1727" i="82"/>
  <c r="AS1723" i="82"/>
  <c r="AS1719" i="82"/>
  <c r="AS1715" i="82"/>
  <c r="AS1711" i="82"/>
  <c r="AS1707" i="82"/>
  <c r="AS2314" i="82"/>
  <c r="AS2282" i="82"/>
  <c r="AS2250" i="82"/>
  <c r="AS2218" i="82"/>
  <c r="AS2186" i="82"/>
  <c r="AS2154" i="82"/>
  <c r="AS2132" i="82"/>
  <c r="AS2112" i="82"/>
  <c r="AS2090" i="82"/>
  <c r="AS2068" i="82"/>
  <c r="AS2048" i="82"/>
  <c r="AS2026" i="82"/>
  <c r="AS2004" i="82"/>
  <c r="AS1988" i="82"/>
  <c r="AS1979" i="82"/>
  <c r="AS1972" i="82"/>
  <c r="AS1964" i="82"/>
  <c r="AS1957" i="82"/>
  <c r="AS1951" i="82"/>
  <c r="AS1943" i="82"/>
  <c r="AS1936" i="82"/>
  <c r="AS1929" i="82"/>
  <c r="AS1921" i="82"/>
  <c r="AS1915" i="82"/>
  <c r="AS1908" i="82"/>
  <c r="AS1900" i="82"/>
  <c r="AS1893" i="82"/>
  <c r="AS1887" i="82"/>
  <c r="AS1879" i="82"/>
  <c r="AS1872" i="82"/>
  <c r="AS1865" i="82"/>
  <c r="AS1857" i="82"/>
  <c r="AS1851" i="82"/>
  <c r="AS1844" i="82"/>
  <c r="AS1836" i="82"/>
  <c r="AS1829" i="82"/>
  <c r="AS1823" i="82"/>
  <c r="AS1815" i="82"/>
  <c r="AS1809" i="82"/>
  <c r="AS1804" i="82"/>
  <c r="AS1798" i="82"/>
  <c r="AS1793" i="82"/>
  <c r="AS1788" i="82"/>
  <c r="AS1782" i="82"/>
  <c r="AS1777" i="82"/>
  <c r="AS1772" i="82"/>
  <c r="AS1766" i="82"/>
  <c r="AS1761" i="82"/>
  <c r="AS1756" i="82"/>
  <c r="AS1750" i="82"/>
  <c r="AS1745" i="82"/>
  <c r="AS1740" i="82"/>
  <c r="AS1734" i="82"/>
  <c r="AS1729" i="82"/>
  <c r="AS1724" i="82"/>
  <c r="AS1718" i="82"/>
  <c r="AS1713" i="82"/>
  <c r="AS1708" i="82"/>
  <c r="AS1703" i="82"/>
  <c r="AS1699" i="82"/>
  <c r="AS1695" i="82"/>
  <c r="AS1691" i="82"/>
  <c r="AS1687" i="82"/>
  <c r="AS1683" i="82"/>
  <c r="AS1679" i="82"/>
  <c r="AS1675" i="82"/>
  <c r="AS1671" i="82"/>
  <c r="AS1667" i="82"/>
  <c r="AS1663" i="82"/>
  <c r="AS1659" i="82"/>
  <c r="AS1655" i="82"/>
  <c r="AS1651" i="82"/>
  <c r="AS1647" i="82"/>
  <c r="AS1643" i="82"/>
  <c r="AS1639" i="82"/>
  <c r="AS1635" i="82"/>
  <c r="AS1631" i="82"/>
  <c r="AS1627" i="82"/>
  <c r="AS1623" i="82"/>
  <c r="AS1619" i="82"/>
  <c r="AS1615" i="82"/>
  <c r="AS1611" i="82"/>
  <c r="AS1607" i="82"/>
  <c r="AS1603" i="82"/>
  <c r="AS1599" i="82"/>
  <c r="AS1595" i="82"/>
  <c r="AS1591" i="82"/>
  <c r="AS1587" i="82"/>
  <c r="AS1583" i="82"/>
  <c r="AS1579" i="82"/>
  <c r="AS1575" i="82"/>
  <c r="AS1571" i="82"/>
  <c r="AS1567" i="82"/>
  <c r="AS1563" i="82"/>
  <c r="AS1559" i="82"/>
  <c r="AS1555" i="82"/>
  <c r="AS1551" i="82"/>
  <c r="AS1547" i="82"/>
  <c r="AS1543" i="82"/>
  <c r="AS1539" i="82"/>
  <c r="AS1535" i="82"/>
  <c r="AS1531" i="82"/>
  <c r="AS1527" i="82"/>
  <c r="AS1523" i="82"/>
  <c r="AS1519" i="82"/>
  <c r="AS1515" i="82"/>
  <c r="AS1511" i="82"/>
  <c r="AS2306" i="82"/>
  <c r="AS2274" i="82"/>
  <c r="AS2242" i="82"/>
  <c r="AS2210" i="82"/>
  <c r="AS2178" i="82"/>
  <c r="AS2148" i="82"/>
  <c r="AS2128" i="82"/>
  <c r="AS2106" i="82"/>
  <c r="AS2084" i="82"/>
  <c r="AS2064" i="82"/>
  <c r="AS2042" i="82"/>
  <c r="AS2020" i="82"/>
  <c r="AS2000" i="82"/>
  <c r="AS1986" i="82"/>
  <c r="AS1977" i="82"/>
  <c r="AS1969" i="82"/>
  <c r="AS1963" i="82"/>
  <c r="AS1956" i="82"/>
  <c r="AS1948" i="82"/>
  <c r="AS1941" i="82"/>
  <c r="AS1935" i="82"/>
  <c r="AS1927" i="82"/>
  <c r="AS1920" i="82"/>
  <c r="AS1913" i="82"/>
  <c r="AS1905" i="82"/>
  <c r="AS1899" i="82"/>
  <c r="AS1892" i="82"/>
  <c r="AS1884" i="82"/>
  <c r="AS1877" i="82"/>
  <c r="AS1871" i="82"/>
  <c r="AS1863" i="82"/>
  <c r="AS1856" i="82"/>
  <c r="AS1849" i="82"/>
  <c r="AS1841" i="82"/>
  <c r="AS1835" i="82"/>
  <c r="AS1828" i="82"/>
  <c r="AS1820" i="82"/>
  <c r="AS1813" i="82"/>
  <c r="AS1808" i="82"/>
  <c r="AS1802" i="82"/>
  <c r="AS1797" i="82"/>
  <c r="AS1792" i="82"/>
  <c r="AS1786" i="82"/>
  <c r="AS1781" i="82"/>
  <c r="AS1776" i="82"/>
  <c r="AS1770" i="82"/>
  <c r="AS1765" i="82"/>
  <c r="AS1760" i="82"/>
  <c r="AS1754" i="82"/>
  <c r="AS1749" i="82"/>
  <c r="AS1744" i="82"/>
  <c r="AS1738" i="82"/>
  <c r="AS1733" i="82"/>
  <c r="AS1728" i="82"/>
  <c r="AS1722" i="82"/>
  <c r="AS1717" i="82"/>
  <c r="AS1712" i="82"/>
  <c r="AS1706" i="82"/>
  <c r="AS1702" i="82"/>
  <c r="AS1698" i="82"/>
  <c r="AS1694" i="82"/>
  <c r="AS1690" i="82"/>
  <c r="AS1686" i="82"/>
  <c r="AS1682" i="82"/>
  <c r="AS1678" i="82"/>
  <c r="AS1674" i="82"/>
  <c r="AS1670" i="82"/>
  <c r="AS1666" i="82"/>
  <c r="AS1662" i="82"/>
  <c r="AS1658" i="82"/>
  <c r="AS1654" i="82"/>
  <c r="AS1650" i="82"/>
  <c r="AS1646" i="82"/>
  <c r="AS1642" i="82"/>
  <c r="AS1638" i="82"/>
  <c r="AS1634" i="82"/>
  <c r="AS1630" i="82"/>
  <c r="AS1626" i="82"/>
  <c r="AS1622" i="82"/>
  <c r="AS1618" i="82"/>
  <c r="AS1614" i="82"/>
  <c r="AS1610" i="82"/>
  <c r="AS1606" i="82"/>
  <c r="AS1602" i="82"/>
  <c r="AS1598" i="82"/>
  <c r="AS1594" i="82"/>
  <c r="AS1590" i="82"/>
  <c r="AS1586" i="82"/>
  <c r="AS1582" i="82"/>
  <c r="AS1578" i="82"/>
  <c r="AS1574" i="82"/>
  <c r="AS1570" i="82"/>
  <c r="AS1566" i="82"/>
  <c r="AS1562" i="82"/>
  <c r="AS1558" i="82"/>
  <c r="AS1554" i="82"/>
  <c r="AS1550" i="82"/>
  <c r="AS1546" i="82"/>
  <c r="AS1542" i="82"/>
  <c r="AS1538" i="82"/>
  <c r="AS1534" i="82"/>
  <c r="AS1530" i="82"/>
  <c r="AS1526" i="82"/>
  <c r="AS1522" i="82"/>
  <c r="AS1518" i="82"/>
  <c r="AS1514" i="82"/>
  <c r="AS1510" i="82"/>
  <c r="AS1506" i="82"/>
  <c r="AS1502" i="82"/>
  <c r="AS1498" i="82"/>
  <c r="AS1494" i="82"/>
  <c r="AS1490" i="82"/>
  <c r="AS1486" i="82"/>
  <c r="AS1482" i="82"/>
  <c r="AS1478" i="82"/>
  <c r="AS1474" i="82"/>
  <c r="AS1470" i="82"/>
  <c r="AS1466" i="82"/>
  <c r="AS1462" i="82"/>
  <c r="AS1458" i="82"/>
  <c r="AS1454" i="82"/>
  <c r="AS1450" i="82"/>
  <c r="AS1446" i="82"/>
  <c r="AS1442" i="82"/>
  <c r="AS1438" i="82"/>
  <c r="AS1434" i="82"/>
  <c r="AS1430" i="82"/>
  <c r="AS1426" i="82"/>
  <c r="AS1422" i="82"/>
  <c r="AS1418" i="82"/>
  <c r="AS1414" i="82"/>
  <c r="AS1410" i="82"/>
  <c r="AS1406" i="82"/>
  <c r="AS1402" i="82"/>
  <c r="AS1398" i="82"/>
  <c r="AS1394" i="82"/>
  <c r="AS1390" i="82"/>
  <c r="AS1386" i="82"/>
  <c r="AS1382" i="82"/>
  <c r="AS1378" i="82"/>
  <c r="AS1374" i="82"/>
  <c r="AS1370" i="82"/>
  <c r="AS1366" i="82"/>
  <c r="AS1362" i="82"/>
  <c r="AS1358" i="82"/>
  <c r="AS1354" i="82"/>
  <c r="AS1350" i="82"/>
  <c r="AS1346" i="82"/>
  <c r="AS1342" i="82"/>
  <c r="AS1338" i="82"/>
  <c r="AS1334" i="82"/>
  <c r="AS1330" i="82"/>
  <c r="AS1326" i="82"/>
  <c r="AS1322" i="82"/>
  <c r="AS1318" i="82"/>
  <c r="AS1314" i="82"/>
  <c r="AS1310" i="82"/>
  <c r="AS1306" i="82"/>
  <c r="AS1302" i="82"/>
  <c r="AS1298" i="82"/>
  <c r="AS1294" i="82"/>
  <c r="AS1290" i="82"/>
  <c r="AS1286" i="82"/>
  <c r="AS1282" i="82"/>
  <c r="AS1278" i="82"/>
  <c r="AS1274" i="82"/>
  <c r="AS1270" i="82"/>
  <c r="AS1266" i="82"/>
  <c r="AS1262" i="82"/>
  <c r="AS1258" i="82"/>
  <c r="AS2298" i="82"/>
  <c r="AS2234" i="82"/>
  <c r="AS2170" i="82"/>
  <c r="AS2122" i="82"/>
  <c r="AS2080" i="82"/>
  <c r="AS2036" i="82"/>
  <c r="AS1996" i="82"/>
  <c r="AS1975" i="82"/>
  <c r="AS1961" i="82"/>
  <c r="AS1947" i="82"/>
  <c r="AS1932" i="82"/>
  <c r="AS1919" i="82"/>
  <c r="AS1904" i="82"/>
  <c r="AS1889" i="82"/>
  <c r="AS1876" i="82"/>
  <c r="AS1861" i="82"/>
  <c r="AS1847" i="82"/>
  <c r="AS1833" i="82"/>
  <c r="AS1819" i="82"/>
  <c r="AS1806" i="82"/>
  <c r="AS1796" i="82"/>
  <c r="AS1785" i="82"/>
  <c r="AS1774" i="82"/>
  <c r="AS1764" i="82"/>
  <c r="AS1753" i="82"/>
  <c r="AS1742" i="82"/>
  <c r="AS1732" i="82"/>
  <c r="AS1721" i="82"/>
  <c r="AS1710" i="82"/>
  <c r="AS1701" i="82"/>
  <c r="AS1693" i="82"/>
  <c r="AS1685" i="82"/>
  <c r="AS1677" i="82"/>
  <c r="AS1669" i="82"/>
  <c r="AS1661" i="82"/>
  <c r="AS1653" i="82"/>
  <c r="AS1645" i="82"/>
  <c r="AS1637" i="82"/>
  <c r="AS1629" i="82"/>
  <c r="AS1621" i="82"/>
  <c r="AS1613" i="82"/>
  <c r="AS1605" i="82"/>
  <c r="AS1597" i="82"/>
  <c r="AS1589" i="82"/>
  <c r="AS1581" i="82"/>
  <c r="AS1573" i="82"/>
  <c r="AS1565" i="82"/>
  <c r="AS1557" i="82"/>
  <c r="AS1549" i="82"/>
  <c r="AS1541" i="82"/>
  <c r="AS1533" i="82"/>
  <c r="AS1525" i="82"/>
  <c r="AS1517" i="82"/>
  <c r="AS1509" i="82"/>
  <c r="AS1504" i="82"/>
  <c r="AS1499" i="82"/>
  <c r="AS1493" i="82"/>
  <c r="AS1488" i="82"/>
  <c r="AS1483" i="82"/>
  <c r="AS1477" i="82"/>
  <c r="AS1472" i="82"/>
  <c r="AS1467" i="82"/>
  <c r="AS1461" i="82"/>
  <c r="AS1456" i="82"/>
  <c r="AS1451" i="82"/>
  <c r="AS1445" i="82"/>
  <c r="AS1440" i="82"/>
  <c r="AS1435" i="82"/>
  <c r="AS1429" i="82"/>
  <c r="AS1424" i="82"/>
  <c r="AS1419" i="82"/>
  <c r="AS1413" i="82"/>
  <c r="AS1408" i="82"/>
  <c r="AS1403" i="82"/>
  <c r="AS1397" i="82"/>
  <c r="AS1392" i="82"/>
  <c r="AS1387" i="82"/>
  <c r="AS1381" i="82"/>
  <c r="AS1376" i="82"/>
  <c r="AS1371" i="82"/>
  <c r="AS1365" i="82"/>
  <c r="AS1360" i="82"/>
  <c r="AS1355" i="82"/>
  <c r="AS1349" i="82"/>
  <c r="AS1344" i="82"/>
  <c r="AS1339" i="82"/>
  <c r="AS1333" i="82"/>
  <c r="AS1328" i="82"/>
  <c r="AS1323" i="82"/>
  <c r="AS1317" i="82"/>
  <c r="AS1312" i="82"/>
  <c r="AS1307" i="82"/>
  <c r="AS1301" i="82"/>
  <c r="AS1296" i="82"/>
  <c r="AS1291" i="82"/>
  <c r="AS1285" i="82"/>
  <c r="AS1280" i="82"/>
  <c r="AS1275" i="82"/>
  <c r="AS1269" i="82"/>
  <c r="AS1264" i="82"/>
  <c r="AS1259" i="82"/>
  <c r="AS1254" i="82"/>
  <c r="AS1250" i="82"/>
  <c r="AS1246" i="82"/>
  <c r="AS1242" i="82"/>
  <c r="AS1238" i="82"/>
  <c r="AS1234" i="82"/>
  <c r="AS1230" i="82"/>
  <c r="AS1226" i="82"/>
  <c r="AS1222" i="82"/>
  <c r="AS1218" i="82"/>
  <c r="AS1214" i="82"/>
  <c r="AS1210" i="82"/>
  <c r="AS1206" i="82"/>
  <c r="AS1202" i="82"/>
  <c r="AS1198" i="82"/>
  <c r="AS1194" i="82"/>
  <c r="AS1190" i="82"/>
  <c r="AS1186" i="82"/>
  <c r="AS1182" i="82"/>
  <c r="AS1178" i="82"/>
  <c r="AS1174" i="82"/>
  <c r="AS1170" i="82"/>
  <c r="AS1166" i="82"/>
  <c r="AS1162" i="82"/>
  <c r="AS1158" i="82"/>
  <c r="AS1154" i="82"/>
  <c r="AS1150" i="82"/>
  <c r="AS1146" i="82"/>
  <c r="AS1142" i="82"/>
  <c r="AS1138" i="82"/>
  <c r="AS1134" i="82"/>
  <c r="AS1130" i="82"/>
  <c r="AS1126" i="82"/>
  <c r="AS1122" i="82"/>
  <c r="AS1118" i="82"/>
  <c r="AS1114" i="82"/>
  <c r="AS1110" i="82"/>
  <c r="AS1106" i="82"/>
  <c r="AS1102" i="82"/>
  <c r="AS1098" i="82"/>
  <c r="AS1094" i="82"/>
  <c r="AS1090" i="82"/>
  <c r="AS1086" i="82"/>
  <c r="AS1082" i="82"/>
  <c r="AS1078" i="82"/>
  <c r="AS1074" i="82"/>
  <c r="AS1070" i="82"/>
  <c r="AS1066" i="82"/>
  <c r="AS1062" i="82"/>
  <c r="AS1058" i="82"/>
  <c r="AS1054" i="82"/>
  <c r="AS1050" i="82"/>
  <c r="AS1046" i="82"/>
  <c r="AS1042" i="82"/>
  <c r="AS1038" i="82"/>
  <c r="AS1034" i="82"/>
  <c r="AS1030" i="82"/>
  <c r="AS1026" i="82"/>
  <c r="AS1022" i="82"/>
  <c r="AS1018" i="82"/>
  <c r="AS1014" i="82"/>
  <c r="AS1010" i="82"/>
  <c r="AS1006" i="82"/>
  <c r="AS1002" i="82"/>
  <c r="AS998" i="82"/>
  <c r="AS994" i="82"/>
  <c r="AS990" i="82"/>
  <c r="AS986" i="82"/>
  <c r="AS982" i="82"/>
  <c r="AS2290" i="82"/>
  <c r="AS2226" i="82"/>
  <c r="AS2162" i="82"/>
  <c r="AS2116" i="82"/>
  <c r="AS2074" i="82"/>
  <c r="AS2032" i="82"/>
  <c r="AS1994" i="82"/>
  <c r="AS1973" i="82"/>
  <c r="AS1959" i="82"/>
  <c r="AS1945" i="82"/>
  <c r="AS1931" i="82"/>
  <c r="AS1916" i="82"/>
  <c r="AS1903" i="82"/>
  <c r="AS1888" i="82"/>
  <c r="AS1873" i="82"/>
  <c r="AS1860" i="82"/>
  <c r="AS1845" i="82"/>
  <c r="AS1831" i="82"/>
  <c r="AS1817" i="82"/>
  <c r="AS1805" i="82"/>
  <c r="AS1794" i="82"/>
  <c r="AS1784" i="82"/>
  <c r="AS1773" i="82"/>
  <c r="AS1762" i="82"/>
  <c r="AS1752" i="82"/>
  <c r="AS1741" i="82"/>
  <c r="AS1730" i="82"/>
  <c r="AS1720" i="82"/>
  <c r="AS1709" i="82"/>
  <c r="AS1700" i="82"/>
  <c r="AS1692" i="82"/>
  <c r="AS1684" i="82"/>
  <c r="AS1676" i="82"/>
  <c r="AS1668" i="82"/>
  <c r="AS1660" i="82"/>
  <c r="AS1652" i="82"/>
  <c r="AS1644" i="82"/>
  <c r="AS1636" i="82"/>
  <c r="AS1628" i="82"/>
  <c r="AS1620" i="82"/>
  <c r="AS1612" i="82"/>
  <c r="AS1604" i="82"/>
  <c r="AS1596" i="82"/>
  <c r="AS1588" i="82"/>
  <c r="AS1580" i="82"/>
  <c r="AS1572" i="82"/>
  <c r="AS1564" i="82"/>
  <c r="AS1556" i="82"/>
  <c r="AS1548" i="82"/>
  <c r="AS1540" i="82"/>
  <c r="AS1532" i="82"/>
  <c r="AS1524" i="82"/>
  <c r="AS1516" i="82"/>
  <c r="AS1508" i="82"/>
  <c r="AS1503" i="82"/>
  <c r="AS1497" i="82"/>
  <c r="AS1492" i="82"/>
  <c r="AS1487" i="82"/>
  <c r="AS1481" i="82"/>
  <c r="AS1476" i="82"/>
  <c r="AS1471" i="82"/>
  <c r="AS1465" i="82"/>
  <c r="AS1460" i="82"/>
  <c r="AS1455" i="82"/>
  <c r="AS1449" i="82"/>
  <c r="AS1444" i="82"/>
  <c r="AS1439" i="82"/>
  <c r="AS1433" i="82"/>
  <c r="AS1428" i="82"/>
  <c r="AS1423" i="82"/>
  <c r="AS1417" i="82"/>
  <c r="AS1412" i="82"/>
  <c r="AS1407" i="82"/>
  <c r="AS1401" i="82"/>
  <c r="AS1396" i="82"/>
  <c r="AS1391" i="82"/>
  <c r="AS1385" i="82"/>
  <c r="AS1380" i="82"/>
  <c r="AS1375" i="82"/>
  <c r="AS1369" i="82"/>
  <c r="AS1364" i="82"/>
  <c r="AS1359" i="82"/>
  <c r="AS1353" i="82"/>
  <c r="AS1348" i="82"/>
  <c r="AS1343" i="82"/>
  <c r="AS1337" i="82"/>
  <c r="AS1332" i="82"/>
  <c r="AS1327" i="82"/>
  <c r="AS1321" i="82"/>
  <c r="AS1316" i="82"/>
  <c r="AS1311" i="82"/>
  <c r="AS1305" i="82"/>
  <c r="AS1300" i="82"/>
  <c r="AS1295" i="82"/>
  <c r="AS1289" i="82"/>
  <c r="AS1284" i="82"/>
  <c r="AS1279" i="82"/>
  <c r="AS1273" i="82"/>
  <c r="AS1268" i="82"/>
  <c r="AS1263" i="82"/>
  <c r="AS1257" i="82"/>
  <c r="AS1253" i="82"/>
  <c r="AS1249" i="82"/>
  <c r="AS1245" i="82"/>
  <c r="AS1241" i="82"/>
  <c r="AS1237" i="82"/>
  <c r="AS1233" i="82"/>
  <c r="AS1229" i="82"/>
  <c r="AS1225" i="82"/>
  <c r="AS1221" i="82"/>
  <c r="AS1217" i="82"/>
  <c r="AS1213" i="82"/>
  <c r="AS1209" i="82"/>
  <c r="AS1205" i="82"/>
  <c r="AS1201" i="82"/>
  <c r="AS1197" i="82"/>
  <c r="AS1193" i="82"/>
  <c r="AS1189" i="82"/>
  <c r="AS1185" i="82"/>
  <c r="AS1181" i="82"/>
  <c r="AS1177" i="82"/>
  <c r="AS1173" i="82"/>
  <c r="AS1169" i="82"/>
  <c r="AS1165" i="82"/>
  <c r="AS1161" i="82"/>
  <c r="AS1157" i="82"/>
  <c r="AS1153" i="82"/>
  <c r="AS1149" i="82"/>
  <c r="AS1145" i="82"/>
  <c r="AS1141" i="82"/>
  <c r="AS1137" i="82"/>
  <c r="AS1133" i="82"/>
  <c r="AS1129" i="82"/>
  <c r="AS1125" i="82"/>
  <c r="AS1121" i="82"/>
  <c r="AS1117" i="82"/>
  <c r="AS1113" i="82"/>
  <c r="AS1109" i="82"/>
  <c r="AS1105" i="82"/>
  <c r="AS1101" i="82"/>
  <c r="AS1097" i="82"/>
  <c r="AS1093" i="82"/>
  <c r="AS1089" i="82"/>
  <c r="AS1085" i="82"/>
  <c r="AS1081" i="82"/>
  <c r="AS1077" i="82"/>
  <c r="AS1073" i="82"/>
  <c r="AS1069" i="82"/>
  <c r="AS1065" i="82"/>
  <c r="AS1061" i="82"/>
  <c r="AS1057" i="82"/>
  <c r="AS1053" i="82"/>
  <c r="AS1049" i="82"/>
  <c r="AS1045" i="82"/>
  <c r="AS1041" i="82"/>
  <c r="AS1037" i="82"/>
  <c r="AS1033" i="82"/>
  <c r="AS1029" i="82"/>
  <c r="AS1025" i="82"/>
  <c r="AS1021" i="82"/>
  <c r="AS1017" i="82"/>
  <c r="AS1013" i="82"/>
  <c r="AS1009" i="82"/>
  <c r="AS1005" i="82"/>
  <c r="AS1001" i="82"/>
  <c r="AS997" i="82"/>
  <c r="AS993" i="82"/>
  <c r="AS989" i="82"/>
  <c r="AS985" i="82"/>
  <c r="AS981" i="82"/>
  <c r="AS977" i="82"/>
  <c r="AS973" i="82"/>
  <c r="AS969" i="82"/>
  <c r="AS965" i="82"/>
  <c r="AS961" i="82"/>
  <c r="AS957" i="82"/>
  <c r="AS953" i="82"/>
  <c r="AS949" i="82"/>
  <c r="AS945" i="82"/>
  <c r="AS941" i="82"/>
  <c r="AS937" i="82"/>
  <c r="AS933" i="82"/>
  <c r="AS929" i="82"/>
  <c r="AS925" i="82"/>
  <c r="AS921" i="82"/>
  <c r="AS917" i="82"/>
  <c r="AS913" i="82"/>
  <c r="AS909" i="82"/>
  <c r="AS905" i="82"/>
  <c r="AS901" i="82"/>
  <c r="AS897" i="82"/>
  <c r="AS893" i="82"/>
  <c r="AS889" i="82"/>
  <c r="AS885" i="82"/>
  <c r="AS881" i="82"/>
  <c r="AS877" i="82"/>
  <c r="AS873" i="82"/>
  <c r="AS869" i="82"/>
  <c r="AS865" i="82"/>
  <c r="AS861" i="82"/>
  <c r="AS857" i="82"/>
  <c r="AS853" i="82"/>
  <c r="AS849" i="82"/>
  <c r="AS845" i="82"/>
  <c r="AS841" i="82"/>
  <c r="AS837" i="82"/>
  <c r="AS833" i="82"/>
  <c r="AS829" i="82"/>
  <c r="AS825" i="82"/>
  <c r="AS821" i="82"/>
  <c r="AS817" i="82"/>
  <c r="AS813" i="82"/>
  <c r="AS809" i="82"/>
  <c r="AS805" i="82"/>
  <c r="AS801" i="82"/>
  <c r="AS797" i="82"/>
  <c r="AS793" i="82"/>
  <c r="AS789" i="82"/>
  <c r="AS785" i="82"/>
  <c r="AS781" i="82"/>
  <c r="AS777" i="82"/>
  <c r="AS773" i="82"/>
  <c r="AS769" i="82"/>
  <c r="AS765" i="82"/>
  <c r="AS761" i="82"/>
  <c r="AS757" i="82"/>
  <c r="AS753" i="82"/>
  <c r="AS749" i="82"/>
  <c r="AS745" i="82"/>
  <c r="AS741" i="82"/>
  <c r="AS737" i="82"/>
  <c r="AS733" i="82"/>
  <c r="AS729" i="82"/>
  <c r="AS2266" i="82"/>
  <c r="AS2144" i="82"/>
  <c r="AS2058" i="82"/>
  <c r="AS1984" i="82"/>
  <c r="AS1953" i="82"/>
  <c r="AS1925" i="82"/>
  <c r="AS1897" i="82"/>
  <c r="AS1868" i="82"/>
  <c r="AS1840" i="82"/>
  <c r="AS1812" i="82"/>
  <c r="AS1790" i="82"/>
  <c r="AS1769" i="82"/>
  <c r="AS1748" i="82"/>
  <c r="AS1726" i="82"/>
  <c r="AS1705" i="82"/>
  <c r="AS1689" i="82"/>
  <c r="AS1673" i="82"/>
  <c r="AS1657" i="82"/>
  <c r="AS1641" i="82"/>
  <c r="AS1625" i="82"/>
  <c r="AS1609" i="82"/>
  <c r="AS1593" i="82"/>
  <c r="AS1577" i="82"/>
  <c r="AS1561" i="82"/>
  <c r="AS1545" i="82"/>
  <c r="AS1529" i="82"/>
  <c r="AS1513" i="82"/>
  <c r="AS1501" i="82"/>
  <c r="AS1491" i="82"/>
  <c r="AS1480" i="82"/>
  <c r="AS1469" i="82"/>
  <c r="AS1459" i="82"/>
  <c r="AS1448" i="82"/>
  <c r="AS1437" i="82"/>
  <c r="AS1427" i="82"/>
  <c r="AS1416" i="82"/>
  <c r="AS1405" i="82"/>
  <c r="AS1395" i="82"/>
  <c r="AS1384" i="82"/>
  <c r="AS1373" i="82"/>
  <c r="AS1363" i="82"/>
  <c r="AS1352" i="82"/>
  <c r="AS1341" i="82"/>
  <c r="AS1331" i="82"/>
  <c r="AS1320" i="82"/>
  <c r="AS1309" i="82"/>
  <c r="AS1299" i="82"/>
  <c r="AS1288" i="82"/>
  <c r="AS1277" i="82"/>
  <c r="AS1267" i="82"/>
  <c r="AS1256" i="82"/>
  <c r="AS1248" i="82"/>
  <c r="AS1240" i="82"/>
  <c r="AS1232" i="82"/>
  <c r="AS1224" i="82"/>
  <c r="AS1216" i="82"/>
  <c r="AS1208" i="82"/>
  <c r="AS1200" i="82"/>
  <c r="AS1192" i="82"/>
  <c r="AS1184" i="82"/>
  <c r="AS1176" i="82"/>
  <c r="AS1168" i="82"/>
  <c r="AS1160" i="82"/>
  <c r="AS1152" i="82"/>
  <c r="AS1144" i="82"/>
  <c r="AS1136" i="82"/>
  <c r="AS1128" i="82"/>
  <c r="AS1120" i="82"/>
  <c r="AS1112" i="82"/>
  <c r="AS1104" i="82"/>
  <c r="AS1096" i="82"/>
  <c r="AS1088" i="82"/>
  <c r="AS1080" i="82"/>
  <c r="AS1072" i="82"/>
  <c r="AS1064" i="82"/>
  <c r="AS1056" i="82"/>
  <c r="AS1048" i="82"/>
  <c r="AS1040" i="82"/>
  <c r="AS1032" i="82"/>
  <c r="AS1024" i="82"/>
  <c r="AS1016" i="82"/>
  <c r="AS1008" i="82"/>
  <c r="AS1000" i="82"/>
  <c r="AS992" i="82"/>
  <c r="AS984" i="82"/>
  <c r="AS978" i="82"/>
  <c r="AS972" i="82"/>
  <c r="AS967" i="82"/>
  <c r="AS962" i="82"/>
  <c r="AS956" i="82"/>
  <c r="AS951" i="82"/>
  <c r="AS946" i="82"/>
  <c r="AS940" i="82"/>
  <c r="AS935" i="82"/>
  <c r="AS930" i="82"/>
  <c r="AS924" i="82"/>
  <c r="AS919" i="82"/>
  <c r="AS914" i="82"/>
  <c r="AS908" i="82"/>
  <c r="AS903" i="82"/>
  <c r="AS898" i="82"/>
  <c r="AS892" i="82"/>
  <c r="AS887" i="82"/>
  <c r="AS882" i="82"/>
  <c r="AS876" i="82"/>
  <c r="AS871" i="82"/>
  <c r="AS866" i="82"/>
  <c r="AS860" i="82"/>
  <c r="AS855" i="82"/>
  <c r="AS850" i="82"/>
  <c r="AS844" i="82"/>
  <c r="AS839" i="82"/>
  <c r="AS834" i="82"/>
  <c r="AS828" i="82"/>
  <c r="AS823" i="82"/>
  <c r="AS818" i="82"/>
  <c r="AS812" i="82"/>
  <c r="AS807" i="82"/>
  <c r="AS802" i="82"/>
  <c r="AS796" i="82"/>
  <c r="AS791" i="82"/>
  <c r="AS786" i="82"/>
  <c r="AS780" i="82"/>
  <c r="AS775" i="82"/>
  <c r="AS770" i="82"/>
  <c r="AS764" i="82"/>
  <c r="AS759" i="82"/>
  <c r="AS2202" i="82"/>
  <c r="AS2100" i="82"/>
  <c r="AS2016" i="82"/>
  <c r="AS1968" i="82"/>
  <c r="AS1940" i="82"/>
  <c r="AS1911" i="82"/>
  <c r="AS1883" i="82"/>
  <c r="AS1855" i="82"/>
  <c r="AS1825" i="82"/>
  <c r="AS1801" i="82"/>
  <c r="AS1780" i="82"/>
  <c r="AS1758" i="82"/>
  <c r="AS1737" i="82"/>
  <c r="AS1716" i="82"/>
  <c r="AS1697" i="82"/>
  <c r="AS1681" i="82"/>
  <c r="AS1665" i="82"/>
  <c r="AS1649" i="82"/>
  <c r="AS1633" i="82"/>
  <c r="AS1617" i="82"/>
  <c r="AS1601" i="82"/>
  <c r="AS1585" i="82"/>
  <c r="AS1569" i="82"/>
  <c r="AS1553" i="82"/>
  <c r="AS1537" i="82"/>
  <c r="AS1521" i="82"/>
  <c r="AS1507" i="82"/>
  <c r="AS1496" i="82"/>
  <c r="AS1485" i="82"/>
  <c r="AS1475" i="82"/>
  <c r="AS1464" i="82"/>
  <c r="AS1453" i="82"/>
  <c r="AS1443" i="82"/>
  <c r="AS1432" i="82"/>
  <c r="AS1421" i="82"/>
  <c r="AS1411" i="82"/>
  <c r="AS1400" i="82"/>
  <c r="AS1389" i="82"/>
  <c r="AS1379" i="82"/>
  <c r="AS1368" i="82"/>
  <c r="AS1357" i="82"/>
  <c r="AS1347" i="82"/>
  <c r="AS1336" i="82"/>
  <c r="AS1325" i="82"/>
  <c r="AS1315" i="82"/>
  <c r="AS1304" i="82"/>
  <c r="AS1293" i="82"/>
  <c r="AS1283" i="82"/>
  <c r="AS1272" i="82"/>
  <c r="AS1261" i="82"/>
  <c r="AS1252" i="82"/>
  <c r="AS1244" i="82"/>
  <c r="AS1236" i="82"/>
  <c r="AS1228" i="82"/>
  <c r="AS1220" i="82"/>
  <c r="AS1212" i="82"/>
  <c r="AS1204" i="82"/>
  <c r="AS1196" i="82"/>
  <c r="AS1188" i="82"/>
  <c r="AS1180" i="82"/>
  <c r="AS1172" i="82"/>
  <c r="AS1164" i="82"/>
  <c r="AS1156" i="82"/>
  <c r="AS1148" i="82"/>
  <c r="AS1140" i="82"/>
  <c r="AS1132" i="82"/>
  <c r="AS1124" i="82"/>
  <c r="AS1116" i="82"/>
  <c r="AS1108" i="82"/>
  <c r="AS1100" i="82"/>
  <c r="AS1092" i="82"/>
  <c r="AS1084" i="82"/>
  <c r="AS1076" i="82"/>
  <c r="AS1068" i="82"/>
  <c r="AS1060" i="82"/>
  <c r="AS1052" i="82"/>
  <c r="AS1044" i="82"/>
  <c r="AS1036" i="82"/>
  <c r="AS1028" i="82"/>
  <c r="AS1020" i="82"/>
  <c r="AS1012" i="82"/>
  <c r="AS1004" i="82"/>
  <c r="AS996" i="82"/>
  <c r="AS988" i="82"/>
  <c r="AS980" i="82"/>
  <c r="AS975" i="82"/>
  <c r="AS970" i="82"/>
  <c r="AS964" i="82"/>
  <c r="AS959" i="82"/>
  <c r="AS954" i="82"/>
  <c r="AS948" i="82"/>
  <c r="AS943" i="82"/>
  <c r="AS938" i="82"/>
  <c r="AS932" i="82"/>
  <c r="AS927" i="82"/>
  <c r="AS922" i="82"/>
  <c r="AS916" i="82"/>
  <c r="AS911" i="82"/>
  <c r="AS906" i="82"/>
  <c r="AS900" i="82"/>
  <c r="AS895" i="82"/>
  <c r="AS890" i="82"/>
  <c r="AS884" i="82"/>
  <c r="AS879" i="82"/>
  <c r="AS874" i="82"/>
  <c r="AS868" i="82"/>
  <c r="AS863" i="82"/>
  <c r="AS858" i="82"/>
  <c r="AS852" i="82"/>
  <c r="AS847" i="82"/>
  <c r="AS842" i="82"/>
  <c r="AS836" i="82"/>
  <c r="AS831" i="82"/>
  <c r="AS826" i="82"/>
  <c r="AS820" i="82"/>
  <c r="AS815" i="82"/>
  <c r="AS810" i="82"/>
  <c r="AS804" i="82"/>
  <c r="AS799" i="82"/>
  <c r="AS794" i="82"/>
  <c r="AS788" i="82"/>
  <c r="AS783" i="82"/>
  <c r="AS778" i="82"/>
  <c r="AS772" i="82"/>
  <c r="AS767" i="82"/>
  <c r="AS762" i="82"/>
  <c r="AS756" i="82"/>
  <c r="AS751" i="82"/>
  <c r="AS746" i="82"/>
  <c r="AS740" i="82"/>
  <c r="AS735" i="82"/>
  <c r="AS730" i="82"/>
  <c r="AS725" i="82"/>
  <c r="AS721" i="82"/>
  <c r="AS717" i="82"/>
  <c r="AS713" i="82"/>
  <c r="AS709" i="82"/>
  <c r="AS705" i="82"/>
  <c r="AS701" i="82"/>
  <c r="AS697" i="82"/>
  <c r="AS693" i="82"/>
  <c r="AS689" i="82"/>
  <c r="AS685" i="82"/>
  <c r="AS681" i="82"/>
  <c r="AS677" i="82"/>
  <c r="AS673" i="82"/>
  <c r="AS669" i="82"/>
  <c r="AS665" i="82"/>
  <c r="AS661" i="82"/>
  <c r="AS657" i="82"/>
  <c r="AS653" i="82"/>
  <c r="AS649" i="82"/>
  <c r="AS645" i="82"/>
  <c r="AS641" i="82"/>
  <c r="AS637" i="82"/>
  <c r="AS633" i="82"/>
  <c r="AS629" i="82"/>
  <c r="AS625" i="82"/>
  <c r="AS621" i="82"/>
  <c r="AS617" i="82"/>
  <c r="AS613" i="82"/>
  <c r="AS609" i="82"/>
  <c r="AS605" i="82"/>
  <c r="AS601" i="82"/>
  <c r="AS597" i="82"/>
  <c r="AS593" i="82"/>
  <c r="AS589" i="82"/>
  <c r="AS585" i="82"/>
  <c r="AS581" i="82"/>
  <c r="AS577" i="82"/>
  <c r="AS2258" i="82"/>
  <c r="AS2052" i="82"/>
  <c r="AS1952" i="82"/>
  <c r="AS1895" i="82"/>
  <c r="AS1839" i="82"/>
  <c r="AS1789" i="82"/>
  <c r="AS1746" i="82"/>
  <c r="AS1704" i="82"/>
  <c r="AS1672" i="82"/>
  <c r="AS1640" i="82"/>
  <c r="AS1608" i="82"/>
  <c r="AS1576" i="82"/>
  <c r="AS1544" i="82"/>
  <c r="AS1512" i="82"/>
  <c r="AS1489" i="82"/>
  <c r="AS1468" i="82"/>
  <c r="AS1447" i="82"/>
  <c r="AS1425" i="82"/>
  <c r="AS1404" i="82"/>
  <c r="AS1383" i="82"/>
  <c r="AS1361" i="82"/>
  <c r="AS1340" i="82"/>
  <c r="AS1319" i="82"/>
  <c r="AS1297" i="82"/>
  <c r="AS1276" i="82"/>
  <c r="AS1255" i="82"/>
  <c r="AS1239" i="82"/>
  <c r="AS1223" i="82"/>
  <c r="AS1207" i="82"/>
  <c r="AS1191" i="82"/>
  <c r="AS1175" i="82"/>
  <c r="AS1159" i="82"/>
  <c r="AS1143" i="82"/>
  <c r="AS1127" i="82"/>
  <c r="AS1111" i="82"/>
  <c r="AS1095" i="82"/>
  <c r="AS1079" i="82"/>
  <c r="AS1063" i="82"/>
  <c r="AS1047" i="82"/>
  <c r="AS1031" i="82"/>
  <c r="AS1015" i="82"/>
  <c r="AS999" i="82"/>
  <c r="AS983" i="82"/>
  <c r="AS971" i="82"/>
  <c r="AS960" i="82"/>
  <c r="AS950" i="82"/>
  <c r="AS939" i="82"/>
  <c r="AS928" i="82"/>
  <c r="AS918" i="82"/>
  <c r="AS907" i="82"/>
  <c r="AS896" i="82"/>
  <c r="AS886" i="82"/>
  <c r="AS875" i="82"/>
  <c r="AS864" i="82"/>
  <c r="AS854" i="82"/>
  <c r="AS843" i="82"/>
  <c r="AS832" i="82"/>
  <c r="AS822" i="82"/>
  <c r="AS811" i="82"/>
  <c r="AS800" i="82"/>
  <c r="AS790" i="82"/>
  <c r="AS779" i="82"/>
  <c r="AS768" i="82"/>
  <c r="AS758" i="82"/>
  <c r="AS750" i="82"/>
  <c r="AS743" i="82"/>
  <c r="AS736" i="82"/>
  <c r="AS728" i="82"/>
  <c r="AS723" i="82"/>
  <c r="AS718" i="82"/>
  <c r="AS712" i="82"/>
  <c r="AS707" i="82"/>
  <c r="AS702" i="82"/>
  <c r="AS696" i="82"/>
  <c r="AS691" i="82"/>
  <c r="AS686" i="82"/>
  <c r="AS680" i="82"/>
  <c r="AS675" i="82"/>
  <c r="AS670" i="82"/>
  <c r="AS664" i="82"/>
  <c r="AS659" i="82"/>
  <c r="AS654" i="82"/>
  <c r="AS648" i="82"/>
  <c r="AS643" i="82"/>
  <c r="AS638" i="82"/>
  <c r="AS632" i="82"/>
  <c r="AS627" i="82"/>
  <c r="AS622" i="82"/>
  <c r="AS616" i="82"/>
  <c r="AS611" i="82"/>
  <c r="AS606" i="82"/>
  <c r="AS600" i="82"/>
  <c r="AS595" i="82"/>
  <c r="AS590" i="82"/>
  <c r="AS584" i="82"/>
  <c r="AS579" i="82"/>
  <c r="AS574" i="82"/>
  <c r="AS570" i="82"/>
  <c r="AS566" i="82"/>
  <c r="AS562" i="82"/>
  <c r="AS558" i="82"/>
  <c r="AS554" i="82"/>
  <c r="AS550" i="82"/>
  <c r="AS546" i="82"/>
  <c r="AS542" i="82"/>
  <c r="AS538" i="82"/>
  <c r="AS534" i="82"/>
  <c r="AS530" i="82"/>
  <c r="AS526" i="82"/>
  <c r="AS522" i="82"/>
  <c r="AS518" i="82"/>
  <c r="AS514" i="82"/>
  <c r="AS510" i="82"/>
  <c r="AS506" i="82"/>
  <c r="AS502" i="82"/>
  <c r="AS498" i="82"/>
  <c r="AS494" i="82"/>
  <c r="AS490" i="82"/>
  <c r="AS486" i="82"/>
  <c r="AS482" i="82"/>
  <c r="AS478" i="82"/>
  <c r="AS474" i="82"/>
  <c r="AS470" i="82"/>
  <c r="AS466" i="82"/>
  <c r="AS462" i="82"/>
  <c r="AS458" i="82"/>
  <c r="AS454" i="82"/>
  <c r="AS450" i="82"/>
  <c r="AS446" i="82"/>
  <c r="AS442" i="82"/>
  <c r="AS438" i="82"/>
  <c r="AS434" i="82"/>
  <c r="AS430" i="82"/>
  <c r="AS426" i="82"/>
  <c r="AS422" i="82"/>
  <c r="AS418" i="82"/>
  <c r="AS414" i="82"/>
  <c r="AS410" i="82"/>
  <c r="AS406" i="82"/>
  <c r="AS402" i="82"/>
  <c r="AS398" i="82"/>
  <c r="AS394" i="82"/>
  <c r="AS390" i="82"/>
  <c r="AS386" i="82"/>
  <c r="AS382" i="82"/>
  <c r="AS378" i="82"/>
  <c r="AS374" i="82"/>
  <c r="AS370" i="82"/>
  <c r="AS366" i="82"/>
  <c r="AS362" i="82"/>
  <c r="AS358" i="82"/>
  <c r="AS354" i="82"/>
  <c r="AS350" i="82"/>
  <c r="AS346" i="82"/>
  <c r="AS342" i="82"/>
  <c r="AS338" i="82"/>
  <c r="AS334" i="82"/>
  <c r="AS330" i="82"/>
  <c r="AS326" i="82"/>
  <c r="AS322" i="82"/>
  <c r="AS318" i="82"/>
  <c r="AS314" i="82"/>
  <c r="AS310" i="82"/>
  <c r="AS306" i="82"/>
  <c r="AS302" i="82"/>
  <c r="AS298" i="82"/>
  <c r="AS294" i="82"/>
  <c r="AS290" i="82"/>
  <c r="AS286" i="82"/>
  <c r="AS282" i="82"/>
  <c r="AS278" i="82"/>
  <c r="AS274" i="82"/>
  <c r="AS270" i="82"/>
  <c r="AS266" i="82"/>
  <c r="AS262" i="82"/>
  <c r="AS258" i="82"/>
  <c r="AS254" i="82"/>
  <c r="AS250" i="82"/>
  <c r="AS246" i="82"/>
  <c r="AS242" i="82"/>
  <c r="AS238" i="82"/>
  <c r="AS234" i="82"/>
  <c r="AS230" i="82"/>
  <c r="AS226" i="82"/>
  <c r="AS222" i="82"/>
  <c r="AS1810" i="82"/>
  <c r="AS838" i="82"/>
  <c r="AS699" i="82"/>
  <c r="AS667" i="82"/>
  <c r="AS651" i="82"/>
  <c r="AS640" i="82"/>
  <c r="AS630" i="82"/>
  <c r="AS619" i="82"/>
  <c r="AS608" i="82"/>
  <c r="AS598" i="82"/>
  <c r="AS587" i="82"/>
  <c r="AS576" i="82"/>
  <c r="AS568" i="82"/>
  <c r="AS560" i="82"/>
  <c r="AS552" i="82"/>
  <c r="AS544" i="82"/>
  <c r="AS536" i="82"/>
  <c r="AS528" i="82"/>
  <c r="AS516" i="82"/>
  <c r="AS508" i="82"/>
  <c r="AS500" i="82"/>
  <c r="AS492" i="82"/>
  <c r="AS484" i="82"/>
  <c r="AS476" i="82"/>
  <c r="AS468" i="82"/>
  <c r="AS460" i="82"/>
  <c r="AS452" i="82"/>
  <c r="AS444" i="82"/>
  <c r="AS436" i="82"/>
  <c r="AS428" i="82"/>
  <c r="AS420" i="82"/>
  <c r="AS412" i="82"/>
  <c r="AS400" i="82"/>
  <c r="AS392" i="82"/>
  <c r="AS384" i="82"/>
  <c r="AS376" i="82"/>
  <c r="AS368" i="82"/>
  <c r="AS360" i="82"/>
  <c r="AS352" i="82"/>
  <c r="AS344" i="82"/>
  <c r="AS340" i="82"/>
  <c r="AS332" i="82"/>
  <c r="AS324" i="82"/>
  <c r="AS316" i="82"/>
  <c r="AS308" i="82"/>
  <c r="AS300" i="82"/>
  <c r="AS292" i="82"/>
  <c r="AS284" i="82"/>
  <c r="AS276" i="82"/>
  <c r="AS268" i="82"/>
  <c r="AS264" i="82"/>
  <c r="AS256" i="82"/>
  <c r="AS248" i="82"/>
  <c r="AS240" i="82"/>
  <c r="AS232" i="82"/>
  <c r="AS224" i="82"/>
  <c r="AS1967" i="82"/>
  <c r="AS1852" i="82"/>
  <c r="AS1757" i="82"/>
  <c r="AS1680" i="82"/>
  <c r="AS1616" i="82"/>
  <c r="AS1552" i="82"/>
  <c r="AS1495" i="82"/>
  <c r="AS1452" i="82"/>
  <c r="AS1409" i="82"/>
  <c r="AS1367" i="82"/>
  <c r="AS1324" i="82"/>
  <c r="AS1281" i="82"/>
  <c r="AS1243" i="82"/>
  <c r="AS1211" i="82"/>
  <c r="AS1179" i="82"/>
  <c r="AS1147" i="82"/>
  <c r="AS1115" i="82"/>
  <c r="AS1083" i="82"/>
  <c r="AS1051" i="82"/>
  <c r="AS1019" i="82"/>
  <c r="AS987" i="82"/>
  <c r="AS963" i="82"/>
  <c r="AS942" i="82"/>
  <c r="AS910" i="82"/>
  <c r="AS888" i="82"/>
  <c r="AS867" i="82"/>
  <c r="AS846" i="82"/>
  <c r="AS824" i="82"/>
  <c r="AS2194" i="82"/>
  <c r="AS2010" i="82"/>
  <c r="AS1937" i="82"/>
  <c r="AS1881" i="82"/>
  <c r="AS1824" i="82"/>
  <c r="AS1778" i="82"/>
  <c r="AS1736" i="82"/>
  <c r="AS1696" i="82"/>
  <c r="AS1664" i="82"/>
  <c r="AS1632" i="82"/>
  <c r="AS1600" i="82"/>
  <c r="AS1568" i="82"/>
  <c r="AS1536" i="82"/>
  <c r="AS1505" i="82"/>
  <c r="AS1484" i="82"/>
  <c r="AS1463" i="82"/>
  <c r="AS1441" i="82"/>
  <c r="AS1420" i="82"/>
  <c r="AS1399" i="82"/>
  <c r="AS1377" i="82"/>
  <c r="AS1356" i="82"/>
  <c r="AS1335" i="82"/>
  <c r="AS1313" i="82"/>
  <c r="AS1292" i="82"/>
  <c r="AS1271" i="82"/>
  <c r="AS1251" i="82"/>
  <c r="AS1235" i="82"/>
  <c r="AS1219" i="82"/>
  <c r="AS1203" i="82"/>
  <c r="AS1187" i="82"/>
  <c r="AS1171" i="82"/>
  <c r="AS1155" i="82"/>
  <c r="AS1139" i="82"/>
  <c r="AS1123" i="82"/>
  <c r="AS1107" i="82"/>
  <c r="AS1091" i="82"/>
  <c r="AS1075" i="82"/>
  <c r="AS1059" i="82"/>
  <c r="AS1043" i="82"/>
  <c r="AS1027" i="82"/>
  <c r="AS1011" i="82"/>
  <c r="AS995" i="82"/>
  <c r="AS979" i="82"/>
  <c r="AS968" i="82"/>
  <c r="AS958" i="82"/>
  <c r="AS947" i="82"/>
  <c r="AS936" i="82"/>
  <c r="AS926" i="82"/>
  <c r="AS915" i="82"/>
  <c r="AS904" i="82"/>
  <c r="AS894" i="82"/>
  <c r="AS883" i="82"/>
  <c r="AS872" i="82"/>
  <c r="AS862" i="82"/>
  <c r="AS851" i="82"/>
  <c r="AS840" i="82"/>
  <c r="AS830" i="82"/>
  <c r="AS819" i="82"/>
  <c r="AS808" i="82"/>
  <c r="AS798" i="82"/>
  <c r="AS787" i="82"/>
  <c r="AS776" i="82"/>
  <c r="AS766" i="82"/>
  <c r="AS755" i="82"/>
  <c r="AS748" i="82"/>
  <c r="AS742" i="82"/>
  <c r="AS734" i="82"/>
  <c r="AS727" i="82"/>
  <c r="AS722" i="82"/>
  <c r="AS716" i="82"/>
  <c r="AS711" i="82"/>
  <c r="AS706" i="82"/>
  <c r="AS700" i="82"/>
  <c r="AS695" i="82"/>
  <c r="AS690" i="82"/>
  <c r="AS684" i="82"/>
  <c r="AS679" i="82"/>
  <c r="AS674" i="82"/>
  <c r="AS668" i="82"/>
  <c r="AS663" i="82"/>
  <c r="AS658" i="82"/>
  <c r="AS652" i="82"/>
  <c r="AS647" i="82"/>
  <c r="AS642" i="82"/>
  <c r="AS636" i="82"/>
  <c r="AS631" i="82"/>
  <c r="AS626" i="82"/>
  <c r="AS620" i="82"/>
  <c r="AS615" i="82"/>
  <c r="AS610" i="82"/>
  <c r="AS604" i="82"/>
  <c r="AS599" i="82"/>
  <c r="AS594" i="82"/>
  <c r="AS588" i="82"/>
  <c r="AS583" i="82"/>
  <c r="AS578" i="82"/>
  <c r="AS573" i="82"/>
  <c r="AS569" i="82"/>
  <c r="AS565" i="82"/>
  <c r="AS561" i="82"/>
  <c r="AS557" i="82"/>
  <c r="AS553" i="82"/>
  <c r="AS549" i="82"/>
  <c r="AS545" i="82"/>
  <c r="AS541" i="82"/>
  <c r="AS537" i="82"/>
  <c r="AS533" i="82"/>
  <c r="AS529" i="82"/>
  <c r="AS525" i="82"/>
  <c r="AS521" i="82"/>
  <c r="AS517" i="82"/>
  <c r="AS513" i="82"/>
  <c r="AS509" i="82"/>
  <c r="AS505" i="82"/>
  <c r="AS501" i="82"/>
  <c r="AS497" i="82"/>
  <c r="AS493" i="82"/>
  <c r="AS489" i="82"/>
  <c r="AS485" i="82"/>
  <c r="AS481" i="82"/>
  <c r="AS477" i="82"/>
  <c r="AS473" i="82"/>
  <c r="AS469" i="82"/>
  <c r="AS465" i="82"/>
  <c r="AS461" i="82"/>
  <c r="AS457" i="82"/>
  <c r="AS453" i="82"/>
  <c r="AS449" i="82"/>
  <c r="AS445" i="82"/>
  <c r="AS441" i="82"/>
  <c r="AS437" i="82"/>
  <c r="AS433" i="82"/>
  <c r="AS429" i="82"/>
  <c r="AS425" i="82"/>
  <c r="AS421" i="82"/>
  <c r="AS417" i="82"/>
  <c r="AS413" i="82"/>
  <c r="AS409" i="82"/>
  <c r="AS405" i="82"/>
  <c r="AS401" i="82"/>
  <c r="AS397" i="82"/>
  <c r="AS393" i="82"/>
  <c r="AS389" i="82"/>
  <c r="AS385" i="82"/>
  <c r="AS381" i="82"/>
  <c r="AS377" i="82"/>
  <c r="AS373" i="82"/>
  <c r="AS369" i="82"/>
  <c r="AS365" i="82"/>
  <c r="AS361" i="82"/>
  <c r="AS357" i="82"/>
  <c r="AS353" i="82"/>
  <c r="AS349" i="82"/>
  <c r="AS345" i="82"/>
  <c r="AS341" i="82"/>
  <c r="AS337" i="82"/>
  <c r="AS333" i="82"/>
  <c r="AS329" i="82"/>
  <c r="AS325" i="82"/>
  <c r="AS321" i="82"/>
  <c r="AS317" i="82"/>
  <c r="AS313" i="82"/>
  <c r="AS309" i="82"/>
  <c r="AS305" i="82"/>
  <c r="AS301" i="82"/>
  <c r="AS297" i="82"/>
  <c r="AS293" i="82"/>
  <c r="AS289" i="82"/>
  <c r="AS285" i="82"/>
  <c r="AS281" i="82"/>
  <c r="AS277" i="82"/>
  <c r="AS273" i="82"/>
  <c r="AS269" i="82"/>
  <c r="AS265" i="82"/>
  <c r="AS261" i="82"/>
  <c r="AS257" i="82"/>
  <c r="AS253" i="82"/>
  <c r="AS249" i="82"/>
  <c r="AS245" i="82"/>
  <c r="AS241" i="82"/>
  <c r="AS237" i="82"/>
  <c r="AS233" i="82"/>
  <c r="AS229" i="82"/>
  <c r="AS225" i="82"/>
  <c r="AS2138" i="82"/>
  <c r="AS1980" i="82"/>
  <c r="AS1924" i="82"/>
  <c r="AS1867" i="82"/>
  <c r="AS1768" i="82"/>
  <c r="AS1725" i="82"/>
  <c r="AS1688" i="82"/>
  <c r="AS1656" i="82"/>
  <c r="AS1624" i="82"/>
  <c r="AS1592" i="82"/>
  <c r="AS1560" i="82"/>
  <c r="AS1528" i="82"/>
  <c r="AS1500" i="82"/>
  <c r="AS1479" i="82"/>
  <c r="AS1457" i="82"/>
  <c r="AS1436" i="82"/>
  <c r="AS1415" i="82"/>
  <c r="AS1393" i="82"/>
  <c r="AS1372" i="82"/>
  <c r="AS1351" i="82"/>
  <c r="AS1329" i="82"/>
  <c r="AS1308" i="82"/>
  <c r="AS1287" i="82"/>
  <c r="AS1265" i="82"/>
  <c r="AS1247" i="82"/>
  <c r="AS1231" i="82"/>
  <c r="AS1215" i="82"/>
  <c r="AS1199" i="82"/>
  <c r="AS1183" i="82"/>
  <c r="AS1167" i="82"/>
  <c r="AS1151" i="82"/>
  <c r="AS1135" i="82"/>
  <c r="AS1119" i="82"/>
  <c r="AS1103" i="82"/>
  <c r="AS1087" i="82"/>
  <c r="AS1071" i="82"/>
  <c r="AS1055" i="82"/>
  <c r="AS1039" i="82"/>
  <c r="AS1023" i="82"/>
  <c r="AS1007" i="82"/>
  <c r="AS991" i="82"/>
  <c r="AS976" i="82"/>
  <c r="AS966" i="82"/>
  <c r="AS955" i="82"/>
  <c r="AS944" i="82"/>
  <c r="AS934" i="82"/>
  <c r="AS923" i="82"/>
  <c r="AS912" i="82"/>
  <c r="AS902" i="82"/>
  <c r="AS891" i="82"/>
  <c r="AS880" i="82"/>
  <c r="AS870" i="82"/>
  <c r="AS859" i="82"/>
  <c r="AS848" i="82"/>
  <c r="AS827" i="82"/>
  <c r="AS816" i="82"/>
  <c r="AS806" i="82"/>
  <c r="AS795" i="82"/>
  <c r="AS784" i="82"/>
  <c r="AS774" i="82"/>
  <c r="AS763" i="82"/>
  <c r="AS754" i="82"/>
  <c r="AS747" i="82"/>
  <c r="AS739" i="82"/>
  <c r="AS732" i="82"/>
  <c r="AS726" i="82"/>
  <c r="AS720" i="82"/>
  <c r="AS715" i="82"/>
  <c r="AS710" i="82"/>
  <c r="AS704" i="82"/>
  <c r="AS694" i="82"/>
  <c r="AS688" i="82"/>
  <c r="AS683" i="82"/>
  <c r="AS678" i="82"/>
  <c r="AS672" i="82"/>
  <c r="AS662" i="82"/>
  <c r="AS656" i="82"/>
  <c r="AS646" i="82"/>
  <c r="AS635" i="82"/>
  <c r="AS624" i="82"/>
  <c r="AS614" i="82"/>
  <c r="AS603" i="82"/>
  <c r="AS592" i="82"/>
  <c r="AS582" i="82"/>
  <c r="AS572" i="82"/>
  <c r="AS564" i="82"/>
  <c r="AS556" i="82"/>
  <c r="AS548" i="82"/>
  <c r="AS540" i="82"/>
  <c r="AS532" i="82"/>
  <c r="AS524" i="82"/>
  <c r="AS520" i="82"/>
  <c r="AS512" i="82"/>
  <c r="AS504" i="82"/>
  <c r="AS496" i="82"/>
  <c r="AS488" i="82"/>
  <c r="AS480" i="82"/>
  <c r="AS472" i="82"/>
  <c r="AS464" i="82"/>
  <c r="AS456" i="82"/>
  <c r="AS448" i="82"/>
  <c r="AS440" i="82"/>
  <c r="AS432" i="82"/>
  <c r="AS424" i="82"/>
  <c r="AS416" i="82"/>
  <c r="AS408" i="82"/>
  <c r="AS404" i="82"/>
  <c r="AS396" i="82"/>
  <c r="AS388" i="82"/>
  <c r="AS380" i="82"/>
  <c r="AS372" i="82"/>
  <c r="AS364" i="82"/>
  <c r="AS356" i="82"/>
  <c r="AS348" i="82"/>
  <c r="AS336" i="82"/>
  <c r="AS328" i="82"/>
  <c r="AS320" i="82"/>
  <c r="AS312" i="82"/>
  <c r="AS304" i="82"/>
  <c r="AS296" i="82"/>
  <c r="AS288" i="82"/>
  <c r="AS280" i="82"/>
  <c r="AS272" i="82"/>
  <c r="AS260" i="82"/>
  <c r="AS252" i="82"/>
  <c r="AS244" i="82"/>
  <c r="AS236" i="82"/>
  <c r="AS228" i="82"/>
  <c r="AS2096" i="82"/>
  <c r="AS1909" i="82"/>
  <c r="AS1800" i="82"/>
  <c r="AS1714" i="82"/>
  <c r="AS1648" i="82"/>
  <c r="AS1584" i="82"/>
  <c r="AS1520" i="82"/>
  <c r="AS1473" i="82"/>
  <c r="AS1431" i="82"/>
  <c r="AS1388" i="82"/>
  <c r="AS1345" i="82"/>
  <c r="AS1303" i="82"/>
  <c r="AS1260" i="82"/>
  <c r="AS1227" i="82"/>
  <c r="AS1195" i="82"/>
  <c r="AS1163" i="82"/>
  <c r="AS1131" i="82"/>
  <c r="AS1099" i="82"/>
  <c r="AS1067" i="82"/>
  <c r="AS1035" i="82"/>
  <c r="AS1003" i="82"/>
  <c r="AS974" i="82"/>
  <c r="AS952" i="82"/>
  <c r="AS931" i="82"/>
  <c r="AS920" i="82"/>
  <c r="AS899" i="82"/>
  <c r="AS878" i="82"/>
  <c r="AS856" i="82"/>
  <c r="AS835" i="82"/>
  <c r="AS814" i="82"/>
  <c r="AS771" i="82"/>
  <c r="AS738" i="82"/>
  <c r="AS714" i="82"/>
  <c r="AS692" i="82"/>
  <c r="AS671" i="82"/>
  <c r="AS650" i="82"/>
  <c r="AS628" i="82"/>
  <c r="AS607" i="82"/>
  <c r="AS586" i="82"/>
  <c r="AS567" i="82"/>
  <c r="AS551" i="82"/>
  <c r="AS535" i="82"/>
  <c r="AS519" i="82"/>
  <c r="AS503" i="82"/>
  <c r="AS487" i="82"/>
  <c r="AS471" i="82"/>
  <c r="AS455" i="82"/>
  <c r="AS439" i="82"/>
  <c r="AS423" i="82"/>
  <c r="AS407" i="82"/>
  <c r="AS391" i="82"/>
  <c r="AS375" i="82"/>
  <c r="AS359" i="82"/>
  <c r="AS343" i="82"/>
  <c r="AS327" i="82"/>
  <c r="AS311" i="82"/>
  <c r="AS295" i="82"/>
  <c r="AS279" i="82"/>
  <c r="AS263" i="82"/>
  <c r="AS247" i="82"/>
  <c r="AS231" i="82"/>
  <c r="AS803" i="82"/>
  <c r="AS760" i="82"/>
  <c r="AS731" i="82"/>
  <c r="AS708" i="82"/>
  <c r="AS687" i="82"/>
  <c r="AS666" i="82"/>
  <c r="AS644" i="82"/>
  <c r="AS623" i="82"/>
  <c r="AS602" i="82"/>
  <c r="AS580" i="82"/>
  <c r="AS563" i="82"/>
  <c r="AS547" i="82"/>
  <c r="AS531" i="82"/>
  <c r="AS515" i="82"/>
  <c r="AS499" i="82"/>
  <c r="AS483" i="82"/>
  <c r="AS467" i="82"/>
  <c r="AS451" i="82"/>
  <c r="AS435" i="82"/>
  <c r="AS419" i="82"/>
  <c r="AS403" i="82"/>
  <c r="AS387" i="82"/>
  <c r="AS371" i="82"/>
  <c r="AS355" i="82"/>
  <c r="AS339" i="82"/>
  <c r="AS323" i="82"/>
  <c r="AS307" i="82"/>
  <c r="AS291" i="82"/>
  <c r="AS275" i="82"/>
  <c r="AS259" i="82"/>
  <c r="AS243" i="82"/>
  <c r="AS227" i="82"/>
  <c r="AS792" i="82"/>
  <c r="AS752" i="82"/>
  <c r="AS724" i="82"/>
  <c r="AS703" i="82"/>
  <c r="AS682" i="82"/>
  <c r="AS660" i="82"/>
  <c r="AS639" i="82"/>
  <c r="AS618" i="82"/>
  <c r="AS596" i="82"/>
  <c r="AS575" i="82"/>
  <c r="AS559" i="82"/>
  <c r="AS543" i="82"/>
  <c r="AS527" i="82"/>
  <c r="AS511" i="82"/>
  <c r="AS495" i="82"/>
  <c r="AS479" i="82"/>
  <c r="AS463" i="82"/>
  <c r="AS447" i="82"/>
  <c r="AS431" i="82"/>
  <c r="AS415" i="82"/>
  <c r="AS399" i="82"/>
  <c r="AS383" i="82"/>
  <c r="AS367" i="82"/>
  <c r="AS351" i="82"/>
  <c r="AS335" i="82"/>
  <c r="AS319" i="82"/>
  <c r="AS303" i="82"/>
  <c r="AS287" i="82"/>
  <c r="AS271" i="82"/>
  <c r="AS255" i="82"/>
  <c r="AS239" i="82"/>
  <c r="AS223" i="82"/>
  <c r="AS782" i="82"/>
  <c r="AS744" i="82"/>
  <c r="AS719" i="82"/>
  <c r="AS698" i="82"/>
  <c r="AS676" i="82"/>
  <c r="AS655" i="82"/>
  <c r="AS634" i="82"/>
  <c r="AS612" i="82"/>
  <c r="AS591" i="82"/>
  <c r="AS571" i="82"/>
  <c r="AS555" i="82"/>
  <c r="AS539" i="82"/>
  <c r="AS523" i="82"/>
  <c r="AS507" i="82"/>
  <c r="AS491" i="82"/>
  <c r="AS475" i="82"/>
  <c r="AS459" i="82"/>
  <c r="AS443" i="82"/>
  <c r="AS427" i="82"/>
  <c r="AS411" i="82"/>
  <c r="AS395" i="82"/>
  <c r="AS379" i="82"/>
  <c r="AS363" i="82"/>
  <c r="AS347" i="82"/>
  <c r="AS331" i="82"/>
  <c r="AS315" i="82"/>
  <c r="AS299" i="82"/>
  <c r="AS283" i="82"/>
  <c r="AS267" i="82"/>
  <c r="AS251" i="82"/>
  <c r="AS235" i="82"/>
  <c r="E19" i="89"/>
  <c r="AU2321" i="82"/>
  <c r="AU2319" i="82"/>
  <c r="AU2317" i="82"/>
  <c r="AU2315" i="82"/>
  <c r="AU2313" i="82"/>
  <c r="AU2311" i="82"/>
  <c r="AU2309" i="82"/>
  <c r="AU2307" i="82"/>
  <c r="AU2305" i="82"/>
  <c r="AU2303" i="82"/>
  <c r="AU2301" i="82"/>
  <c r="AU2299" i="82"/>
  <c r="AU2297" i="82"/>
  <c r="AU2295" i="82"/>
  <c r="AU2293" i="82"/>
  <c r="AU2291" i="82"/>
  <c r="AU2289" i="82"/>
  <c r="AU2287" i="82"/>
  <c r="AU2285" i="82"/>
  <c r="AU2283" i="82"/>
  <c r="AU2281" i="82"/>
  <c r="AU2279" i="82"/>
  <c r="AU2277" i="82"/>
  <c r="AU2274" i="82"/>
  <c r="AU2271" i="82"/>
  <c r="AU2269" i="82"/>
  <c r="AU2266" i="82"/>
  <c r="AU2276" i="82"/>
  <c r="AU2268" i="82"/>
  <c r="AU2262" i="82"/>
  <c r="AU2320" i="82"/>
  <c r="AU2312" i="82"/>
  <c r="AU2304" i="82"/>
  <c r="AU2296" i="82"/>
  <c r="AU2288" i="82"/>
  <c r="AU2280" i="82"/>
  <c r="AU2275" i="82"/>
  <c r="AU2263" i="82"/>
  <c r="AU2259" i="82"/>
  <c r="AU2257" i="82"/>
  <c r="AU2254" i="82"/>
  <c r="AU2248" i="82"/>
  <c r="AU2245" i="82"/>
  <c r="AU2242" i="82"/>
  <c r="AU2239" i="82"/>
  <c r="AU2237" i="82"/>
  <c r="AU2234" i="82"/>
  <c r="AU2231" i="82"/>
  <c r="AU2229" i="82"/>
  <c r="AU2222" i="82"/>
  <c r="AU2219" i="82"/>
  <c r="AU2217" i="82"/>
  <c r="AU2214" i="82"/>
  <c r="AU2310" i="82"/>
  <c r="AU2306" i="82"/>
  <c r="AU2292" i="82"/>
  <c r="AU2278" i="82"/>
  <c r="AU2272" i="82"/>
  <c r="AU2267" i="82"/>
  <c r="AU2253" i="82"/>
  <c r="AU2251" i="82"/>
  <c r="AU2250" i="82"/>
  <c r="AU2247" i="82"/>
  <c r="AU2246" i="82"/>
  <c r="AU2240" i="82"/>
  <c r="AU2238" i="82"/>
  <c r="AU2232" i="82"/>
  <c r="AU2230" i="82"/>
  <c r="AU2221" i="82"/>
  <c r="AU2208" i="82"/>
  <c r="AU2202" i="82"/>
  <c r="AU2199" i="82"/>
  <c r="AU2318" i="82"/>
  <c r="AU2308" i="82"/>
  <c r="AU2294" i="82"/>
  <c r="AU2290" i="82"/>
  <c r="AU2265" i="82"/>
  <c r="AU2256" i="82"/>
  <c r="AU2255" i="82"/>
  <c r="AU2226" i="82"/>
  <c r="AU2225" i="82"/>
  <c r="AU2224" i="82"/>
  <c r="AU2223" i="82"/>
  <c r="AU2216" i="82"/>
  <c r="AU2215" i="82"/>
  <c r="AU2212" i="82"/>
  <c r="AU2204" i="82"/>
  <c r="AU2203" i="82"/>
  <c r="AU2201" i="82"/>
  <c r="AU2198" i="82"/>
  <c r="AU2195" i="82"/>
  <c r="AU2193" i="82"/>
  <c r="AU2190" i="82"/>
  <c r="AU2187" i="82"/>
  <c r="AU2185" i="82"/>
  <c r="AU2176" i="82"/>
  <c r="AU2168" i="82"/>
  <c r="AU2160" i="82"/>
  <c r="AU2154" i="82"/>
  <c r="AU2151" i="82"/>
  <c r="AU2149" i="82"/>
  <c r="AU2140" i="82"/>
  <c r="AU2139" i="82"/>
  <c r="AU2136" i="82"/>
  <c r="AU2130" i="82"/>
  <c r="AU2127" i="82"/>
  <c r="AU2125" i="82"/>
  <c r="AU2286" i="82"/>
  <c r="AU2284" i="82"/>
  <c r="AU2282" i="82"/>
  <c r="AU2260" i="82"/>
  <c r="AU2252" i="82"/>
  <c r="AU2249" i="82"/>
  <c r="AU2243" i="82"/>
  <c r="AU2235" i="82"/>
  <c r="AU2227" i="82"/>
  <c r="AU2220" i="82"/>
  <c r="AU2182" i="82"/>
  <c r="AU2181" i="82"/>
  <c r="AU2180" i="82"/>
  <c r="AU2169" i="82"/>
  <c r="AU2166" i="82"/>
  <c r="AU2165" i="82"/>
  <c r="AU2164" i="82"/>
  <c r="AU2316" i="82"/>
  <c r="AU2314" i="82"/>
  <c r="AU2258" i="82"/>
  <c r="AU2244" i="82"/>
  <c r="AU2241" i="82"/>
  <c r="AU2236" i="82"/>
  <c r="AU2233" i="82"/>
  <c r="AU2228" i="82"/>
  <c r="AU2218" i="82"/>
  <c r="AU2210" i="82"/>
  <c r="AU2206" i="82"/>
  <c r="AU2200" i="82"/>
  <c r="AU2196" i="82"/>
  <c r="AU2194" i="82"/>
  <c r="AU2188" i="82"/>
  <c r="AU2186" i="82"/>
  <c r="AU2177" i="82"/>
  <c r="AU2174" i="82"/>
  <c r="AU2173" i="82"/>
  <c r="AU2172" i="82"/>
  <c r="AU2161" i="82"/>
  <c r="AU2158" i="82"/>
  <c r="AU2157" i="82"/>
  <c r="AU2156" i="82"/>
  <c r="AU2155" i="82"/>
  <c r="AU2148" i="82"/>
  <c r="AU2147" i="82"/>
  <c r="AU2129" i="82"/>
  <c r="AU2118" i="82"/>
  <c r="AU2112" i="82"/>
  <c r="AU2179" i="82"/>
  <c r="AU2171" i="82"/>
  <c r="AU2163" i="82"/>
  <c r="AU2146" i="82"/>
  <c r="AU2135" i="82"/>
  <c r="AU2134" i="82"/>
  <c r="AU2117" i="82"/>
  <c r="AU2115" i="82"/>
  <c r="AU2114" i="82"/>
  <c r="AU2111" i="82"/>
  <c r="AU2104" i="82"/>
  <c r="AU2103" i="82"/>
  <c r="AU2096" i="82"/>
  <c r="AU2095" i="82"/>
  <c r="AU2088" i="82"/>
  <c r="AU2087" i="82"/>
  <c r="AU2080" i="82"/>
  <c r="AU2079" i="82"/>
  <c r="AU2073" i="82"/>
  <c r="AU2071" i="82"/>
  <c r="AU2069" i="82"/>
  <c r="AU2064" i="82"/>
  <c r="AU2302" i="82"/>
  <c r="AU2300" i="82"/>
  <c r="AU2298" i="82"/>
  <c r="AU2273" i="82"/>
  <c r="AU2264" i="82"/>
  <c r="AU2191" i="82"/>
  <c r="AU2183" i="82"/>
  <c r="AU2175" i="82"/>
  <c r="AU2167" i="82"/>
  <c r="AU2159" i="82"/>
  <c r="AU2142" i="82"/>
  <c r="AU2126" i="82"/>
  <c r="AU2124" i="82"/>
  <c r="AU2123" i="82"/>
  <c r="AU2116" i="82"/>
  <c r="AU2113" i="82"/>
  <c r="AU2110" i="82"/>
  <c r="AU2109" i="82"/>
  <c r="AU2102" i="82"/>
  <c r="AU2101" i="82"/>
  <c r="AU2094" i="82"/>
  <c r="AU2093" i="82"/>
  <c r="AU2086" i="82"/>
  <c r="AU2085" i="82"/>
  <c r="AU2078" i="82"/>
  <c r="AU2077" i="82"/>
  <c r="AU2066" i="82"/>
  <c r="AU2063" i="82"/>
  <c r="AU2058" i="82"/>
  <c r="AU2055" i="82"/>
  <c r="AU2050" i="82"/>
  <c r="AU2047" i="82"/>
  <c r="AU2042" i="82"/>
  <c r="AU2039" i="82"/>
  <c r="AU2034" i="82"/>
  <c r="AU2031" i="82"/>
  <c r="AU2213" i="82"/>
  <c r="AU2205" i="82"/>
  <c r="AU2189" i="82"/>
  <c r="AU2184" i="82"/>
  <c r="AU2145" i="82"/>
  <c r="AU2132" i="82"/>
  <c r="AU2128" i="82"/>
  <c r="AU2122" i="82"/>
  <c r="AU2119" i="82"/>
  <c r="AU2105" i="82"/>
  <c r="AU2089" i="82"/>
  <c r="AU2057" i="82"/>
  <c r="AU2048" i="82"/>
  <c r="AU2046" i="82"/>
  <c r="AU2037" i="82"/>
  <c r="AU2036" i="82"/>
  <c r="AU2035" i="82"/>
  <c r="AU2027" i="82"/>
  <c r="AU2022" i="82"/>
  <c r="AU2019" i="82"/>
  <c r="AU2014" i="82"/>
  <c r="AU2011" i="82"/>
  <c r="AU2006" i="82"/>
  <c r="AU2003" i="82"/>
  <c r="AU1998" i="82"/>
  <c r="AU1995" i="82"/>
  <c r="AU1990" i="82"/>
  <c r="AU1987" i="82"/>
  <c r="AU1982" i="82"/>
  <c r="AU1979" i="82"/>
  <c r="AU1974" i="82"/>
  <c r="AU1971" i="82"/>
  <c r="AU1966" i="82"/>
  <c r="AU1963" i="82"/>
  <c r="AU1960" i="82"/>
  <c r="AU1957" i="82"/>
  <c r="AU1951" i="82"/>
  <c r="AU2270" i="82"/>
  <c r="AU2207" i="82"/>
  <c r="AU2170" i="82"/>
  <c r="AU2150" i="82"/>
  <c r="AU2143" i="82"/>
  <c r="AU2141" i="82"/>
  <c r="AU2137" i="82"/>
  <c r="AU2133" i="82"/>
  <c r="AU2120" i="82"/>
  <c r="AU2107" i="82"/>
  <c r="AU2106" i="82"/>
  <c r="AU2100" i="82"/>
  <c r="AU2091" i="82"/>
  <c r="AU2090" i="82"/>
  <c r="AU2084" i="82"/>
  <c r="AU2075" i="82"/>
  <c r="AU2074" i="82"/>
  <c r="AU2068" i="82"/>
  <c r="AU2067" i="82"/>
  <c r="AU2056" i="82"/>
  <c r="AU2054" i="82"/>
  <c r="AU2045" i="82"/>
  <c r="AU2044" i="82"/>
  <c r="AU2043" i="82"/>
  <c r="AU2033" i="82"/>
  <c r="AU2024" i="82"/>
  <c r="AU2021" i="82"/>
  <c r="AU2016" i="82"/>
  <c r="AU2013" i="82"/>
  <c r="AU2008" i="82"/>
  <c r="AU2005" i="82"/>
  <c r="AU2000" i="82"/>
  <c r="AU1997" i="82"/>
  <c r="AU1992" i="82"/>
  <c r="AU1989" i="82"/>
  <c r="AU1984" i="82"/>
  <c r="AU1981" i="82"/>
  <c r="AU1976" i="82"/>
  <c r="AU1973" i="82"/>
  <c r="AU1968" i="82"/>
  <c r="AU1965" i="82"/>
  <c r="AU1959" i="82"/>
  <c r="AU1954" i="82"/>
  <c r="AU1953" i="82"/>
  <c r="AU1948" i="82"/>
  <c r="AU1947" i="82"/>
  <c r="AU1942" i="82"/>
  <c r="AU1939" i="82"/>
  <c r="AU1936" i="82"/>
  <c r="AU1929" i="82"/>
  <c r="AU1923" i="82"/>
  <c r="AU1918" i="82"/>
  <c r="AU2192" i="82"/>
  <c r="AU2138" i="82"/>
  <c r="AU2131" i="82"/>
  <c r="AU2121" i="82"/>
  <c r="AU2099" i="82"/>
  <c r="AU2070" i="82"/>
  <c r="AU2060" i="82"/>
  <c r="AU2038" i="82"/>
  <c r="AU2026" i="82"/>
  <c r="AU2025" i="82"/>
  <c r="AU2020" i="82"/>
  <c r="AU2015" i="82"/>
  <c r="AU2010" i="82"/>
  <c r="AU2009" i="82"/>
  <c r="AU2004" i="82"/>
  <c r="AU1999" i="82"/>
  <c r="AU1994" i="82"/>
  <c r="AU1993" i="82"/>
  <c r="AU1988" i="82"/>
  <c r="AU1983" i="82"/>
  <c r="AU1978" i="82"/>
  <c r="AU1977" i="82"/>
  <c r="AU1972" i="82"/>
  <c r="AU1967" i="82"/>
  <c r="AU1962" i="82"/>
  <c r="AU1952" i="82"/>
  <c r="AU1941" i="82"/>
  <c r="AU1921" i="82"/>
  <c r="AU1920" i="82"/>
  <c r="AU1919" i="82"/>
  <c r="AU1915" i="82"/>
  <c r="AU1910" i="82"/>
  <c r="AU1903" i="82"/>
  <c r="AU1900" i="82"/>
  <c r="AU1898" i="82"/>
  <c r="AU1896" i="82"/>
  <c r="AU1894" i="82"/>
  <c r="AU1892" i="82"/>
  <c r="AU1890" i="82"/>
  <c r="AU1888" i="82"/>
  <c r="AU1886" i="82"/>
  <c r="AU1884" i="82"/>
  <c r="AU1882" i="82"/>
  <c r="AU1880" i="82"/>
  <c r="AU1878" i="82"/>
  <c r="AU1876" i="82"/>
  <c r="AU1874" i="82"/>
  <c r="AU1872" i="82"/>
  <c r="AU1870" i="82"/>
  <c r="AU1868" i="82"/>
  <c r="AU1866" i="82"/>
  <c r="AU1864" i="82"/>
  <c r="AU1862" i="82"/>
  <c r="AU1860" i="82"/>
  <c r="AU1858" i="82"/>
  <c r="AU1856" i="82"/>
  <c r="AU1851" i="82"/>
  <c r="AU1849" i="82"/>
  <c r="AU1844" i="82"/>
  <c r="AU1839" i="82"/>
  <c r="AU1837" i="82"/>
  <c r="AU1834" i="82"/>
  <c r="AU1832" i="82"/>
  <c r="AU1831" i="82"/>
  <c r="AU1829" i="82"/>
  <c r="AU1822" i="82"/>
  <c r="AU1820" i="82"/>
  <c r="AU1815" i="82"/>
  <c r="AU1813" i="82"/>
  <c r="AU1806" i="82"/>
  <c r="AU1804" i="82"/>
  <c r="AU1799" i="82"/>
  <c r="AU1797" i="82"/>
  <c r="AU1794" i="82"/>
  <c r="AU1792" i="82"/>
  <c r="AU1787" i="82"/>
  <c r="AU1785" i="82"/>
  <c r="AU1775" i="82"/>
  <c r="AU1773" i="82"/>
  <c r="AU1763" i="82"/>
  <c r="AU1761" i="82"/>
  <c r="AU1754" i="82"/>
  <c r="AU1752" i="82"/>
  <c r="AU1751" i="82"/>
  <c r="AU1749" i="82"/>
  <c r="AU1746" i="82"/>
  <c r="AU1744" i="82"/>
  <c r="AU1739" i="82"/>
  <c r="AU2197" i="82"/>
  <c r="AU2162" i="82"/>
  <c r="AU2152" i="82"/>
  <c r="AU2097" i="82"/>
  <c r="AU2092" i="82"/>
  <c r="AU2082" i="82"/>
  <c r="AU2062" i="82"/>
  <c r="AU2061" i="82"/>
  <c r="AU2053" i="82"/>
  <c r="AU2049" i="82"/>
  <c r="AU1958" i="82"/>
  <c r="AU1940" i="82"/>
  <c r="AU1938" i="82"/>
  <c r="AU1937" i="82"/>
  <c r="AU1931" i="82"/>
  <c r="AU1917" i="82"/>
  <c r="AU1912" i="82"/>
  <c r="AU1909" i="82"/>
  <c r="AU1906" i="82"/>
  <c r="AU1905" i="82"/>
  <c r="AU1855" i="82"/>
  <c r="AU1853" i="82"/>
  <c r="AU1846" i="82"/>
  <c r="AU1843" i="82"/>
  <c r="AU1841" i="82"/>
  <c r="AU1826" i="82"/>
  <c r="AU1824" i="82"/>
  <c r="AU1819" i="82"/>
  <c r="AU1817" i="82"/>
  <c r="AU1810" i="82"/>
  <c r="AU1808" i="82"/>
  <c r="AU1803" i="82"/>
  <c r="AU1801" i="82"/>
  <c r="AU1791" i="82"/>
  <c r="AU1789" i="82"/>
  <c r="AU1782" i="82"/>
  <c r="AU1780" i="82"/>
  <c r="AU1779" i="82"/>
  <c r="AU1777" i="82"/>
  <c r="AU1770" i="82"/>
  <c r="AU1768" i="82"/>
  <c r="AU1767" i="82"/>
  <c r="AU1765" i="82"/>
  <c r="AU1758" i="82"/>
  <c r="AU1756" i="82"/>
  <c r="AU1743" i="82"/>
  <c r="AU1741" i="82"/>
  <c r="AU2059" i="82"/>
  <c r="AU2052" i="82"/>
  <c r="AU2032" i="82"/>
  <c r="AU2028" i="82"/>
  <c r="AU2017" i="82"/>
  <c r="AU2007" i="82"/>
  <c r="AU1996" i="82"/>
  <c r="AU1985" i="82"/>
  <c r="AU1975" i="82"/>
  <c r="AU1964" i="82"/>
  <c r="AU1956" i="82"/>
  <c r="AU1946" i="82"/>
  <c r="AU1945" i="82"/>
  <c r="AU1901" i="82"/>
  <c r="AU1893" i="82"/>
  <c r="AU1885" i="82"/>
  <c r="AU1877" i="82"/>
  <c r="AU1869" i="82"/>
  <c r="AU1861" i="82"/>
  <c r="AU1854" i="82"/>
  <c r="AU1848" i="82"/>
  <c r="AU1847" i="82"/>
  <c r="AU1842" i="82"/>
  <c r="AU1836" i="82"/>
  <c r="AU1818" i="82"/>
  <c r="AU1812" i="82"/>
  <c r="AU1811" i="82"/>
  <c r="AU1805" i="82"/>
  <c r="AU1793" i="82"/>
  <c r="AU1745" i="82"/>
  <c r="AU1731" i="82"/>
  <c r="AU1729" i="82"/>
  <c r="AU1711" i="82"/>
  <c r="AU1703" i="82"/>
  <c r="AU1697" i="82"/>
  <c r="AU1642" i="82"/>
  <c r="AU1639" i="82"/>
  <c r="AU1630" i="82"/>
  <c r="AU1622" i="82"/>
  <c r="AU1614" i="82"/>
  <c r="AU1606" i="82"/>
  <c r="AU2261" i="82"/>
  <c r="AU2178" i="82"/>
  <c r="AU2098" i="82"/>
  <c r="AU2076" i="82"/>
  <c r="AU2065" i="82"/>
  <c r="AU2040" i="82"/>
  <c r="AU2018" i="82"/>
  <c r="AU1986" i="82"/>
  <c r="AU1961" i="82"/>
  <c r="AU1949" i="82"/>
  <c r="AU1935" i="82"/>
  <c r="AU1934" i="82"/>
  <c r="AU1932" i="82"/>
  <c r="AU1926" i="82"/>
  <c r="AU1922" i="82"/>
  <c r="AU1916" i="82"/>
  <c r="AU1911" i="82"/>
  <c r="AU1902" i="82"/>
  <c r="AU1895" i="82"/>
  <c r="AU1887" i="82"/>
  <c r="AU1879" i="82"/>
  <c r="AU1871" i="82"/>
  <c r="AU1863" i="82"/>
  <c r="AU1850" i="82"/>
  <c r="AU1838" i="82"/>
  <c r="AU1825" i="82"/>
  <c r="AU1814" i="82"/>
  <c r="AU1807" i="82"/>
  <c r="AU1800" i="82"/>
  <c r="AU1795" i="82"/>
  <c r="AU1788" i="82"/>
  <c r="AU1781" i="82"/>
  <c r="AU1776" i="82"/>
  <c r="AU1769" i="82"/>
  <c r="AU1764" i="82"/>
  <c r="AU1757" i="82"/>
  <c r="AU1747" i="82"/>
  <c r="AU1740" i="82"/>
  <c r="AU1738" i="82"/>
  <c r="AU1736" i="82"/>
  <c r="AU1735" i="82"/>
  <c r="AU1733" i="82"/>
  <c r="AU1726" i="82"/>
  <c r="AU1724" i="82"/>
  <c r="AU1723" i="82"/>
  <c r="AU1721" i="82"/>
  <c r="AU1718" i="82"/>
  <c r="AU1716" i="82"/>
  <c r="AU1715" i="82"/>
  <c r="AU1713" i="82"/>
  <c r="AU1710" i="82"/>
  <c r="AU1708" i="82"/>
  <c r="AU1705" i="82"/>
  <c r="AU1702" i="82"/>
  <c r="AU1700" i="82"/>
  <c r="AU1699" i="82"/>
  <c r="AU1694" i="82"/>
  <c r="AU1692" i="82"/>
  <c r="AU1691" i="82"/>
  <c r="AU1689" i="82"/>
  <c r="AU1687" i="82"/>
  <c r="AU1685" i="82"/>
  <c r="AU1683" i="82"/>
  <c r="AU1681" i="82"/>
  <c r="AU1679" i="82"/>
  <c r="AU1677" i="82"/>
  <c r="AU1675" i="82"/>
  <c r="AU1673" i="82"/>
  <c r="AU1671" i="82"/>
  <c r="AU1669" i="82"/>
  <c r="AU1667" i="82"/>
  <c r="AU1665" i="82"/>
  <c r="AU1663" i="82"/>
  <c r="AU1661" i="82"/>
  <c r="AU1659" i="82"/>
  <c r="AU1657" i="82"/>
  <c r="AU1655" i="82"/>
  <c r="AU1653" i="82"/>
  <c r="AU1651" i="82"/>
  <c r="AU1649" i="82"/>
  <c r="AU1647" i="82"/>
  <c r="AU1644" i="82"/>
  <c r="AU1641" i="82"/>
  <c r="AU1638" i="82"/>
  <c r="AU1635" i="82"/>
  <c r="AU1632" i="82"/>
  <c r="AU1629" i="82"/>
  <c r="AU1627" i="82"/>
  <c r="AU1624" i="82"/>
  <c r="AU1621" i="82"/>
  <c r="AU1619" i="82"/>
  <c r="AU1616" i="82"/>
  <c r="AU1613" i="82"/>
  <c r="AU1611" i="82"/>
  <c r="AU1608" i="82"/>
  <c r="AU1605" i="82"/>
  <c r="AU1603" i="82"/>
  <c r="AU1600" i="82"/>
  <c r="AU1597" i="82"/>
  <c r="AU1595" i="82"/>
  <c r="AU1586" i="82"/>
  <c r="AU1578" i="82"/>
  <c r="AU2144" i="82"/>
  <c r="AU2083" i="82"/>
  <c r="AU2030" i="82"/>
  <c r="AU2002" i="82"/>
  <c r="AU1969" i="82"/>
  <c r="AU1943" i="82"/>
  <c r="AU1927" i="82"/>
  <c r="AU1913" i="82"/>
  <c r="AU1889" i="82"/>
  <c r="AU1873" i="82"/>
  <c r="AU1857" i="82"/>
  <c r="AU1852" i="82"/>
  <c r="AU1833" i="82"/>
  <c r="AU1828" i="82"/>
  <c r="AU1784" i="82"/>
  <c r="AU1778" i="82"/>
  <c r="AU1774" i="82"/>
  <c r="AU1771" i="82"/>
  <c r="AU1755" i="82"/>
  <c r="AU1750" i="82"/>
  <c r="AU1730" i="82"/>
  <c r="AU1717" i="82"/>
  <c r="AU1712" i="82"/>
  <c r="AU1686" i="82"/>
  <c r="AU1678" i="82"/>
  <c r="AU1670" i="82"/>
  <c r="AU1662" i="82"/>
  <c r="AU1654" i="82"/>
  <c r="AU1631" i="82"/>
  <c r="AU1615" i="82"/>
  <c r="AU1599" i="82"/>
  <c r="AU1589" i="82"/>
  <c r="AU1588" i="82"/>
  <c r="AU1585" i="82"/>
  <c r="AU1574" i="82"/>
  <c r="AU1573" i="82"/>
  <c r="AU1571" i="82"/>
  <c r="AU1562" i="82"/>
  <c r="AU1554" i="82"/>
  <c r="AU1546" i="82"/>
  <c r="AU1538" i="82"/>
  <c r="AU1535" i="82"/>
  <c r="AU1526" i="82"/>
  <c r="AU1521" i="82"/>
  <c r="AU1519" i="82"/>
  <c r="AU1516" i="82"/>
  <c r="AU1514" i="82"/>
  <c r="AU1508" i="82"/>
  <c r="AU1506" i="82"/>
  <c r="AU1505" i="82"/>
  <c r="AU1503" i="82"/>
  <c r="AU1496" i="82"/>
  <c r="AU1494" i="82"/>
  <c r="AU1491" i="82"/>
  <c r="AU1488" i="82"/>
  <c r="AU1486" i="82"/>
  <c r="AU1485" i="82"/>
  <c r="AU1483" i="82"/>
  <c r="AU1436" i="82"/>
  <c r="AU1433" i="82"/>
  <c r="AU1428" i="82"/>
  <c r="AU1425" i="82"/>
  <c r="AU1420" i="82"/>
  <c r="AU1417" i="82"/>
  <c r="AU1412" i="82"/>
  <c r="AU1409" i="82"/>
  <c r="AU1404" i="82"/>
  <c r="AU1401" i="82"/>
  <c r="AU1396" i="82"/>
  <c r="AU1393" i="82"/>
  <c r="AU1388" i="82"/>
  <c r="AU1385" i="82"/>
  <c r="AU1380" i="82"/>
  <c r="AU1377" i="82"/>
  <c r="AU1372" i="82"/>
  <c r="AU1369" i="82"/>
  <c r="AU1364" i="82"/>
  <c r="AU1361" i="82"/>
  <c r="AU1356" i="82"/>
  <c r="AU1353" i="82"/>
  <c r="AU1348" i="82"/>
  <c r="AU1345" i="82"/>
  <c r="AU1340" i="82"/>
  <c r="AU1337" i="82"/>
  <c r="AU1332" i="82"/>
  <c r="AU1329" i="82"/>
  <c r="AU1324" i="82"/>
  <c r="AU1321" i="82"/>
  <c r="AU1316" i="82"/>
  <c r="AU1313" i="82"/>
  <c r="AU1308" i="82"/>
  <c r="AU1305" i="82"/>
  <c r="AU1300" i="82"/>
  <c r="AU1297" i="82"/>
  <c r="AU1292" i="82"/>
  <c r="AU1289" i="82"/>
  <c r="AU1284" i="82"/>
  <c r="AU1281" i="82"/>
  <c r="AU1276" i="82"/>
  <c r="AU1273" i="82"/>
  <c r="AU1228" i="82"/>
  <c r="AU1225" i="82"/>
  <c r="AU1223" i="82"/>
  <c r="AU1220" i="82"/>
  <c r="AU1217" i="82"/>
  <c r="AU1215" i="82"/>
  <c r="AU1212" i="82"/>
  <c r="AU1209" i="82"/>
  <c r="AU1207" i="82"/>
  <c r="AU1204" i="82"/>
  <c r="AU1201" i="82"/>
  <c r="AU1199" i="82"/>
  <c r="AU1196" i="82"/>
  <c r="AU1193" i="82"/>
  <c r="AU1191" i="82"/>
  <c r="AU1188" i="82"/>
  <c r="AU1185" i="82"/>
  <c r="AU1183" i="82"/>
  <c r="AU1180" i="82"/>
  <c r="AU1177" i="82"/>
  <c r="AU1175" i="82"/>
  <c r="AU1172" i="82"/>
  <c r="AU1169" i="82"/>
  <c r="AU1167" i="82"/>
  <c r="AU1164" i="82"/>
  <c r="AU1161" i="82"/>
  <c r="AU1159" i="82"/>
  <c r="AU1156" i="82"/>
  <c r="AU1153" i="82"/>
  <c r="AU1150" i="82"/>
  <c r="AU1142" i="82"/>
  <c r="AU2153" i="82"/>
  <c r="AU2041" i="82"/>
  <c r="AU2012" i="82"/>
  <c r="AU1991" i="82"/>
  <c r="AU1933" i="82"/>
  <c r="AU1928" i="82"/>
  <c r="AU1914" i="82"/>
  <c r="AU1907" i="82"/>
  <c r="AU1899" i="82"/>
  <c r="AU1883" i="82"/>
  <c r="AU1867" i="82"/>
  <c r="AU1802" i="82"/>
  <c r="AU1798" i="82"/>
  <c r="AU1772" i="82"/>
  <c r="AU1766" i="82"/>
  <c r="AU1762" i="82"/>
  <c r="AU1759" i="82"/>
  <c r="AU1753" i="82"/>
  <c r="AU1748" i="82"/>
  <c r="AU1719" i="82"/>
  <c r="AU1714" i="82"/>
  <c r="AU1709" i="82"/>
  <c r="AU1693" i="82"/>
  <c r="AU1688" i="82"/>
  <c r="AU1680" i="82"/>
  <c r="AU1672" i="82"/>
  <c r="AU1664" i="82"/>
  <c r="AU1656" i="82"/>
  <c r="AU1648" i="82"/>
  <c r="AU1634" i="82"/>
  <c r="AU1633" i="82"/>
  <c r="AU1628" i="82"/>
  <c r="AU1618" i="82"/>
  <c r="AU1617" i="82"/>
  <c r="AU1612" i="82"/>
  <c r="AU1604" i="82"/>
  <c r="AU1598" i="82"/>
  <c r="AU1596" i="82"/>
  <c r="AU1587" i="82"/>
  <c r="AU1584" i="82"/>
  <c r="AU1583" i="82"/>
  <c r="AU1582" i="82"/>
  <c r="AU1570" i="82"/>
  <c r="AU1567" i="82"/>
  <c r="AU1564" i="82"/>
  <c r="AU1561" i="82"/>
  <c r="AU1559" i="82"/>
  <c r="AU1556" i="82"/>
  <c r="AU1553" i="82"/>
  <c r="AU1551" i="82"/>
  <c r="AU1548" i="82"/>
  <c r="AU1545" i="82"/>
  <c r="AU1543" i="82"/>
  <c r="AU1540" i="82"/>
  <c r="AU1537" i="82"/>
  <c r="AU1534" i="82"/>
  <c r="AU1531" i="82"/>
  <c r="AU1528" i="82"/>
  <c r="AU1525" i="82"/>
  <c r="AU1523" i="82"/>
  <c r="AU1513" i="82"/>
  <c r="AU1511" i="82"/>
  <c r="AU1500" i="82"/>
  <c r="AU1498" i="82"/>
  <c r="AU1493" i="82"/>
  <c r="AU1480" i="82"/>
  <c r="AU1478" i="82"/>
  <c r="AU1476" i="82"/>
  <c r="AU1474" i="82"/>
  <c r="AU1472" i="82"/>
  <c r="AU1470" i="82"/>
  <c r="AU1468" i="82"/>
  <c r="AU1466" i="82"/>
  <c r="AU1464" i="82"/>
  <c r="AU1462" i="82"/>
  <c r="AU1460" i="82"/>
  <c r="AU1458" i="82"/>
  <c r="AU1456" i="82"/>
  <c r="AU1454" i="82"/>
  <c r="AU1452" i="82"/>
  <c r="AU1450" i="82"/>
  <c r="AU1448" i="82"/>
  <c r="AU1446" i="82"/>
  <c r="AU1444" i="82"/>
  <c r="AU1442" i="82"/>
  <c r="AU1440" i="82"/>
  <c r="AU1438" i="82"/>
  <c r="AU1435" i="82"/>
  <c r="AU1430" i="82"/>
  <c r="AU1427" i="82"/>
  <c r="AU1422" i="82"/>
  <c r="AU1419" i="82"/>
  <c r="AU1414" i="82"/>
  <c r="AU1411" i="82"/>
  <c r="AU1406" i="82"/>
  <c r="AU1403" i="82"/>
  <c r="AU1398" i="82"/>
  <c r="AU1395" i="82"/>
  <c r="AU1390" i="82"/>
  <c r="AU1387" i="82"/>
  <c r="AU1382" i="82"/>
  <c r="AU1379" i="82"/>
  <c r="AU1374" i="82"/>
  <c r="AU1371" i="82"/>
  <c r="AU1366" i="82"/>
  <c r="AU1363" i="82"/>
  <c r="AU1358" i="82"/>
  <c r="AU1355" i="82"/>
  <c r="AU1350" i="82"/>
  <c r="AU1347" i="82"/>
  <c r="AU1342" i="82"/>
  <c r="AU1339" i="82"/>
  <c r="AU1334" i="82"/>
  <c r="AU1331" i="82"/>
  <c r="AU1326" i="82"/>
  <c r="AU1323" i="82"/>
  <c r="AU1318" i="82"/>
  <c r="AU1315" i="82"/>
  <c r="AU1310" i="82"/>
  <c r="AU1307" i="82"/>
  <c r="AU1302" i="82"/>
  <c r="AU1299" i="82"/>
  <c r="AU1294" i="82"/>
  <c r="AU1291" i="82"/>
  <c r="AU1286" i="82"/>
  <c r="AU1283" i="82"/>
  <c r="AU1278" i="82"/>
  <c r="AU1275" i="82"/>
  <c r="AU1270" i="82"/>
  <c r="AU1268" i="82"/>
  <c r="AU1266" i="82"/>
  <c r="AU1264" i="82"/>
  <c r="AU1262" i="82"/>
  <c r="AU1260" i="82"/>
  <c r="AU1258" i="82"/>
  <c r="AU1256" i="82"/>
  <c r="AU1254" i="82"/>
  <c r="AU1252" i="82"/>
  <c r="AU1250" i="82"/>
  <c r="AU1248" i="82"/>
  <c r="AU1246" i="82"/>
  <c r="AU1244" i="82"/>
  <c r="AU1242" i="82"/>
  <c r="AU1240" i="82"/>
  <c r="AU1238" i="82"/>
  <c r="AU1236" i="82"/>
  <c r="AU1234" i="82"/>
  <c r="AU1232" i="82"/>
  <c r="AU1230" i="82"/>
  <c r="AU1222" i="82"/>
  <c r="AU1214" i="82"/>
  <c r="AU1206" i="82"/>
  <c r="AU1198" i="82"/>
  <c r="AU1190" i="82"/>
  <c r="AU1182" i="82"/>
  <c r="AU1174" i="82"/>
  <c r="AU1166" i="82"/>
  <c r="AU1158" i="82"/>
  <c r="AU1152" i="82"/>
  <c r="AU1149" i="82"/>
  <c r="AU1147" i="82"/>
  <c r="AU1144" i="82"/>
  <c r="AU1141" i="82"/>
  <c r="AU2029" i="82"/>
  <c r="AU2023" i="82"/>
  <c r="AU2001" i="82"/>
  <c r="AU1970" i="82"/>
  <c r="AU1955" i="82"/>
  <c r="AU1944" i="82"/>
  <c r="AU1930" i="82"/>
  <c r="AU1897" i="82"/>
  <c r="AU1865" i="82"/>
  <c r="AU1823" i="82"/>
  <c r="AU1816" i="82"/>
  <c r="AU1809" i="82"/>
  <c r="AU1786" i="82"/>
  <c r="AU1760" i="82"/>
  <c r="AU1737" i="82"/>
  <c r="AU1696" i="82"/>
  <c r="AU1690" i="82"/>
  <c r="AU1674" i="82"/>
  <c r="AU1658" i="82"/>
  <c r="AU1645" i="82"/>
  <c r="AU1637" i="82"/>
  <c r="AU1609" i="82"/>
  <c r="AU1602" i="82"/>
  <c r="AU1591" i="82"/>
  <c r="AU1581" i="82"/>
  <c r="AU1563" i="82"/>
  <c r="AU1547" i="82"/>
  <c r="AU1527" i="82"/>
  <c r="AU1522" i="82"/>
  <c r="AU1510" i="82"/>
  <c r="AU1499" i="82"/>
  <c r="AU1489" i="82"/>
  <c r="AU1484" i="82"/>
  <c r="AU1475" i="82"/>
  <c r="AU1467" i="82"/>
  <c r="AU1459" i="82"/>
  <c r="AU1451" i="82"/>
  <c r="AU1443" i="82"/>
  <c r="AU1437" i="82"/>
  <c r="AU2211" i="82"/>
  <c r="AU2051" i="82"/>
  <c r="AU1950" i="82"/>
  <c r="AU1908" i="82"/>
  <c r="AU1881" i="82"/>
  <c r="AU1845" i="82"/>
  <c r="AU1840" i="82"/>
  <c r="AU1830" i="82"/>
  <c r="AU1790" i="82"/>
  <c r="AU1734" i="82"/>
  <c r="AU1727" i="82"/>
  <c r="AU1720" i="82"/>
  <c r="AU1706" i="82"/>
  <c r="AU1682" i="82"/>
  <c r="AU1666" i="82"/>
  <c r="AU1650" i="82"/>
  <c r="AU1640" i="82"/>
  <c r="AU1625" i="82"/>
  <c r="AU1594" i="82"/>
  <c r="AU1580" i="82"/>
  <c r="AU1579" i="82"/>
  <c r="AU1575" i="82"/>
  <c r="AU1572" i="82"/>
  <c r="AU1555" i="82"/>
  <c r="AU1539" i="82"/>
  <c r="AU1536" i="82"/>
  <c r="AU1520" i="82"/>
  <c r="AU1504" i="82"/>
  <c r="AU1497" i="82"/>
  <c r="AU1492" i="82"/>
  <c r="AU1479" i="82"/>
  <c r="AU1471" i="82"/>
  <c r="AU1463" i="82"/>
  <c r="AU1455" i="82"/>
  <c r="AU1447" i="82"/>
  <c r="AU1439" i="82"/>
  <c r="AU1434" i="82"/>
  <c r="AU1429" i="82"/>
  <c r="AU1424" i="82"/>
  <c r="AU1423" i="82"/>
  <c r="AU1418" i="82"/>
  <c r="AU1413" i="82"/>
  <c r="AU1408" i="82"/>
  <c r="AU1407" i="82"/>
  <c r="AU1402" i="82"/>
  <c r="AU1397" i="82"/>
  <c r="AU1392" i="82"/>
  <c r="AU1391" i="82"/>
  <c r="AU1386" i="82"/>
  <c r="AU1381" i="82"/>
  <c r="AU1376" i="82"/>
  <c r="AU1375" i="82"/>
  <c r="AU1370" i="82"/>
  <c r="AU1365" i="82"/>
  <c r="AU1360" i="82"/>
  <c r="AU1359" i="82"/>
  <c r="AU1354" i="82"/>
  <c r="AU1349" i="82"/>
  <c r="AU1344" i="82"/>
  <c r="AU1343" i="82"/>
  <c r="AU1338" i="82"/>
  <c r="AU1333" i="82"/>
  <c r="AU1328" i="82"/>
  <c r="AU1327" i="82"/>
  <c r="AU1322" i="82"/>
  <c r="AU1317" i="82"/>
  <c r="AU1312" i="82"/>
  <c r="AU1311" i="82"/>
  <c r="AU1306" i="82"/>
  <c r="AU1301" i="82"/>
  <c r="AU1296" i="82"/>
  <c r="AU1295" i="82"/>
  <c r="AU1290" i="82"/>
  <c r="AU1285" i="82"/>
  <c r="AU1280" i="82"/>
  <c r="AU1279" i="82"/>
  <c r="AU1274" i="82"/>
  <c r="AU1267" i="82"/>
  <c r="AU1259" i="82"/>
  <c r="AU1251" i="82"/>
  <c r="AU1243" i="82"/>
  <c r="AU1235" i="82"/>
  <c r="AU1213" i="82"/>
  <c r="AU1197" i="82"/>
  <c r="AU1181" i="82"/>
  <c r="AU1165" i="82"/>
  <c r="AU2209" i="82"/>
  <c r="AU1980" i="82"/>
  <c r="AU1925" i="82"/>
  <c r="AU1875" i="82"/>
  <c r="AU1835" i="82"/>
  <c r="AU1742" i="82"/>
  <c r="AU1728" i="82"/>
  <c r="AU1695" i="82"/>
  <c r="AU1684" i="82"/>
  <c r="AU1652" i="82"/>
  <c r="AU1569" i="82"/>
  <c r="AU1560" i="82"/>
  <c r="AU1544" i="82"/>
  <c r="AU1533" i="82"/>
  <c r="AU1524" i="82"/>
  <c r="AU1517" i="82"/>
  <c r="AU1515" i="82"/>
  <c r="AU1502" i="82"/>
  <c r="AU1481" i="82"/>
  <c r="AU1465" i="82"/>
  <c r="AU1449" i="82"/>
  <c r="AU1432" i="82"/>
  <c r="AU1431" i="82"/>
  <c r="AU1410" i="82"/>
  <c r="AU1405" i="82"/>
  <c r="AU1368" i="82"/>
  <c r="AU1367" i="82"/>
  <c r="AU1346" i="82"/>
  <c r="AU1341" i="82"/>
  <c r="AU1304" i="82"/>
  <c r="AU1303" i="82"/>
  <c r="AU1282" i="82"/>
  <c r="AU1277" i="82"/>
  <c r="AU1255" i="82"/>
  <c r="AU1249" i="82"/>
  <c r="AU1245" i="82"/>
  <c r="AU1219" i="82"/>
  <c r="AU1216" i="82"/>
  <c r="AU1210" i="82"/>
  <c r="AU1205" i="82"/>
  <c r="AU1187" i="82"/>
  <c r="AU1184" i="82"/>
  <c r="AU1178" i="82"/>
  <c r="AU1173" i="82"/>
  <c r="AU1155" i="82"/>
  <c r="AU1146" i="82"/>
  <c r="AU1134" i="82"/>
  <c r="AU1126" i="82"/>
  <c r="AU1118" i="82"/>
  <c r="AU1110" i="82"/>
  <c r="AU1102" i="82"/>
  <c r="AU1094" i="82"/>
  <c r="AU1091" i="82"/>
  <c r="AU1088" i="82"/>
  <c r="AU1085" i="82"/>
  <c r="AU1083" i="82"/>
  <c r="AU1080" i="82"/>
  <c r="AU1077" i="82"/>
  <c r="AU1075" i="82"/>
  <c r="AU1072" i="82"/>
  <c r="AU1070" i="82"/>
  <c r="AU1069" i="82"/>
  <c r="AU1061" i="82"/>
  <c r="AU1059" i="82"/>
  <c r="AU1057" i="82"/>
  <c r="AU1055" i="82"/>
  <c r="AU1053" i="82"/>
  <c r="AU1051" i="82"/>
  <c r="AU1049" i="82"/>
  <c r="AU1047" i="82"/>
  <c r="AU1045" i="82"/>
  <c r="AU1043" i="82"/>
  <c r="AU1041" i="82"/>
  <c r="AU1039" i="82"/>
  <c r="AU1037" i="82"/>
  <c r="AU1035" i="82"/>
  <c r="AU1033" i="82"/>
  <c r="AU1031" i="82"/>
  <c r="AU1029" i="82"/>
  <c r="AU1027" i="82"/>
  <c r="AU1025" i="82"/>
  <c r="AU1023" i="82"/>
  <c r="AU1021" i="82"/>
  <c r="AU1019" i="82"/>
  <c r="AU1017" i="82"/>
  <c r="AU1014" i="82"/>
  <c r="AU1011" i="82"/>
  <c r="AU1009" i="82"/>
  <c r="AU1006" i="82"/>
  <c r="AU1003" i="82"/>
  <c r="AU1001" i="82"/>
  <c r="AU992" i="82"/>
  <c r="AU991" i="82"/>
  <c r="AU989" i="82"/>
  <c r="AU986" i="82"/>
  <c r="AU983" i="82"/>
  <c r="AU981" i="82"/>
  <c r="AU972" i="82"/>
  <c r="AU964" i="82"/>
  <c r="AU956" i="82"/>
  <c r="AU950" i="82"/>
  <c r="AU947" i="82"/>
  <c r="AU945" i="82"/>
  <c r="AU936" i="82"/>
  <c r="AU928" i="82"/>
  <c r="AU920" i="82"/>
  <c r="AU912" i="82"/>
  <c r="AU904" i="82"/>
  <c r="AU903" i="82"/>
  <c r="AU901" i="82"/>
  <c r="AU898" i="82"/>
  <c r="AU895" i="82"/>
  <c r="AU893" i="82"/>
  <c r="AU890" i="82"/>
  <c r="AU887" i="82"/>
  <c r="AU885" i="82"/>
  <c r="AU878" i="82"/>
  <c r="AU874" i="82"/>
  <c r="AU871" i="82"/>
  <c r="AU869" i="82"/>
  <c r="AU866" i="82"/>
  <c r="AU860" i="82"/>
  <c r="AU857" i="82"/>
  <c r="AU854" i="82"/>
  <c r="AU851" i="82"/>
  <c r="AU849" i="82"/>
  <c r="AU847" i="82"/>
  <c r="AU845" i="82"/>
  <c r="AU843" i="82"/>
  <c r="AU841" i="82"/>
  <c r="AU839" i="82"/>
  <c r="AU837" i="82"/>
  <c r="AU835" i="82"/>
  <c r="AU833" i="82"/>
  <c r="AU831" i="82"/>
  <c r="AU829" i="82"/>
  <c r="AU827" i="82"/>
  <c r="AU825" i="82"/>
  <c r="AU823" i="82"/>
  <c r="AU821" i="82"/>
  <c r="AU819" i="82"/>
  <c r="AU817" i="82"/>
  <c r="AU815" i="82"/>
  <c r="AU813" i="82"/>
  <c r="AU811" i="82"/>
  <c r="AU809" i="82"/>
  <c r="AU807" i="82"/>
  <c r="AU804" i="82"/>
  <c r="AU801" i="82"/>
  <c r="AU799" i="82"/>
  <c r="AU796" i="82"/>
  <c r="AU792" i="82"/>
  <c r="AU789" i="82"/>
  <c r="AU786" i="82"/>
  <c r="AU778" i="82"/>
  <c r="AU772" i="82"/>
  <c r="AU769" i="82"/>
  <c r="AU767" i="82"/>
  <c r="AU764" i="82"/>
  <c r="AU761" i="82"/>
  <c r="AU758" i="82"/>
  <c r="AU752" i="82"/>
  <c r="AU746" i="82"/>
  <c r="AU745" i="82"/>
  <c r="AU743" i="82"/>
  <c r="AU734" i="82"/>
  <c r="AU726" i="82"/>
  <c r="AU718" i="82"/>
  <c r="AU710" i="82"/>
  <c r="AU709" i="82"/>
  <c r="AU1924" i="82"/>
  <c r="AU1904" i="82"/>
  <c r="AU1821" i="82"/>
  <c r="AU1725" i="82"/>
  <c r="AU1698" i="82"/>
  <c r="AU1668" i="82"/>
  <c r="AU1568" i="82"/>
  <c r="AU1552" i="82"/>
  <c r="AU1532" i="82"/>
  <c r="AU1518" i="82"/>
  <c r="AU1512" i="82"/>
  <c r="AU1501" i="82"/>
  <c r="AU1482" i="82"/>
  <c r="AU1473" i="82"/>
  <c r="AU1457" i="82"/>
  <c r="AU1441" i="82"/>
  <c r="AU1400" i="82"/>
  <c r="AU1399" i="82"/>
  <c r="AU1378" i="82"/>
  <c r="AU1373" i="82"/>
  <c r="AU1336" i="82"/>
  <c r="AU1335" i="82"/>
  <c r="AU1314" i="82"/>
  <c r="AU1309" i="82"/>
  <c r="AU1272" i="82"/>
  <c r="AU1271" i="82"/>
  <c r="AU1265" i="82"/>
  <c r="AU1261" i="82"/>
  <c r="AU1239" i="82"/>
  <c r="AU1233" i="82"/>
  <c r="AU1229" i="82"/>
  <c r="AU1226" i="82"/>
  <c r="AU1221" i="82"/>
  <c r="AU1203" i="82"/>
  <c r="AU1200" i="82"/>
  <c r="AU1194" i="82"/>
  <c r="AU1189" i="82"/>
  <c r="AU1171" i="82"/>
  <c r="AU1168" i="82"/>
  <c r="AU1162" i="82"/>
  <c r="AU1157" i="82"/>
  <c r="AU1148" i="82"/>
  <c r="AU1138" i="82"/>
  <c r="AU1130" i="82"/>
  <c r="AU1122" i="82"/>
  <c r="AU1114" i="82"/>
  <c r="AU1106" i="82"/>
  <c r="AU1098" i="82"/>
  <c r="AU1092" i="82"/>
  <c r="AU1089" i="82"/>
  <c r="AU1087" i="82"/>
  <c r="AU1084" i="82"/>
  <c r="AU1081" i="82"/>
  <c r="AU1079" i="82"/>
  <c r="AU1076" i="82"/>
  <c r="AU1073" i="82"/>
  <c r="AU1071" i="82"/>
  <c r="AU1060" i="82"/>
  <c r="AU1058" i="82"/>
  <c r="AU1056" i="82"/>
  <c r="AU1054" i="82"/>
  <c r="AU1052" i="82"/>
  <c r="AU1050" i="82"/>
  <c r="AU1048" i="82"/>
  <c r="AU1046" i="82"/>
  <c r="AU1044" i="82"/>
  <c r="AU1042" i="82"/>
  <c r="AU1040" i="82"/>
  <c r="AU1038" i="82"/>
  <c r="AU1036" i="82"/>
  <c r="AU1034" i="82"/>
  <c r="AU1032" i="82"/>
  <c r="AU1030" i="82"/>
  <c r="AU1028" i="82"/>
  <c r="AU1026" i="82"/>
  <c r="AU1024" i="82"/>
  <c r="AU1022" i="82"/>
  <c r="AU1020" i="82"/>
  <c r="AU1018" i="82"/>
  <c r="AU1015" i="82"/>
  <c r="AU1013" i="82"/>
  <c r="AU1010" i="82"/>
  <c r="AU1007" i="82"/>
  <c r="AU1005" i="82"/>
  <c r="AU1002" i="82"/>
  <c r="AU999" i="82"/>
  <c r="AU996" i="82"/>
  <c r="AU990" i="82"/>
  <c r="AU987" i="82"/>
  <c r="AU985" i="82"/>
  <c r="AU982" i="82"/>
  <c r="AU976" i="82"/>
  <c r="AU968" i="82"/>
  <c r="AU960" i="82"/>
  <c r="AU952" i="82"/>
  <c r="AU951" i="82"/>
  <c r="AU949" i="82"/>
  <c r="AU946" i="82"/>
  <c r="AU940" i="82"/>
  <c r="AU932" i="82"/>
  <c r="AU924" i="82"/>
  <c r="AU916" i="82"/>
  <c r="AU908" i="82"/>
  <c r="AU902" i="82"/>
  <c r="AU899" i="82"/>
  <c r="AU897" i="82"/>
  <c r="AU894" i="82"/>
  <c r="AU891" i="82"/>
  <c r="AU889" i="82"/>
  <c r="AU886" i="82"/>
  <c r="AU880" i="82"/>
  <c r="AU879" i="82"/>
  <c r="AU877" i="82"/>
  <c r="AU873" i="82"/>
  <c r="AU870" i="82"/>
  <c r="AU867" i="82"/>
  <c r="AU865" i="82"/>
  <c r="AU858" i="82"/>
  <c r="AU855" i="82"/>
  <c r="AU853" i="82"/>
  <c r="AU850" i="82"/>
  <c r="AU848" i="82"/>
  <c r="AU846" i="82"/>
  <c r="AU844" i="82"/>
  <c r="AU842" i="82"/>
  <c r="AU840" i="82"/>
  <c r="AU838" i="82"/>
  <c r="AU836" i="82"/>
  <c r="AU834" i="82"/>
  <c r="AU832" i="82"/>
  <c r="AU830" i="82"/>
  <c r="AU828" i="82"/>
  <c r="AU826" i="82"/>
  <c r="AU824" i="82"/>
  <c r="AU822" i="82"/>
  <c r="AU820" i="82"/>
  <c r="AU818" i="82"/>
  <c r="AU816" i="82"/>
  <c r="AU814" i="82"/>
  <c r="AU812" i="82"/>
  <c r="AU810" i="82"/>
  <c r="AU808" i="82"/>
  <c r="AU805" i="82"/>
  <c r="AU803" i="82"/>
  <c r="AU800" i="82"/>
  <c r="AU797" i="82"/>
  <c r="AU795" i="82"/>
  <c r="AU791" i="82"/>
  <c r="AU782" i="82"/>
  <c r="AU774" i="82"/>
  <c r="AU771" i="82"/>
  <c r="AU768" i="82"/>
  <c r="AU765" i="82"/>
  <c r="AU763" i="82"/>
  <c r="AU754" i="82"/>
  <c r="AU751" i="82"/>
  <c r="AU744" i="82"/>
  <c r="AU741" i="82"/>
  <c r="AU738" i="82"/>
  <c r="AU730" i="82"/>
  <c r="AU722" i="82"/>
  <c r="AU714" i="82"/>
  <c r="AU708" i="82"/>
  <c r="AU1891" i="82"/>
  <c r="AU1783" i="82"/>
  <c r="AU1732" i="82"/>
  <c r="AU1660" i="82"/>
  <c r="AU1495" i="82"/>
  <c r="AU1487" i="82"/>
  <c r="AU1453" i="82"/>
  <c r="AU1421" i="82"/>
  <c r="AU1415" i="82"/>
  <c r="AU1352" i="82"/>
  <c r="AU1330" i="82"/>
  <c r="AU1293" i="82"/>
  <c r="AU1287" i="82"/>
  <c r="AU1269" i="82"/>
  <c r="AU1140" i="82"/>
  <c r="AU1136" i="82"/>
  <c r="AU1132" i="82"/>
  <c r="AU1128" i="82"/>
  <c r="AU1124" i="82"/>
  <c r="AU1120" i="82"/>
  <c r="AU1116" i="82"/>
  <c r="AU1112" i="82"/>
  <c r="AU1108" i="82"/>
  <c r="AU1104" i="82"/>
  <c r="AU1100" i="82"/>
  <c r="AU1096" i="82"/>
  <c r="AU1068" i="82"/>
  <c r="AU1065" i="82"/>
  <c r="AU997" i="82"/>
  <c r="AU993" i="82"/>
  <c r="AU944" i="82"/>
  <c r="AU941" i="82"/>
  <c r="AU937" i="82"/>
  <c r="AU933" i="82"/>
  <c r="AU929" i="82"/>
  <c r="AU925" i="82"/>
  <c r="AU921" i="82"/>
  <c r="AU917" i="82"/>
  <c r="AU913" i="82"/>
  <c r="AU909" i="82"/>
  <c r="AU905" i="82"/>
  <c r="AU875" i="82"/>
  <c r="AU868" i="82"/>
  <c r="AU863" i="82"/>
  <c r="AU859" i="82"/>
  <c r="AU852" i="82"/>
  <c r="AU802" i="82"/>
  <c r="AU794" i="82"/>
  <c r="AU790" i="82"/>
  <c r="AU757" i="82"/>
  <c r="AU753" i="82"/>
  <c r="AU749" i="82"/>
  <c r="AU739" i="82"/>
  <c r="AU735" i="82"/>
  <c r="AU731" i="82"/>
  <c r="AU727" i="82"/>
  <c r="AU723" i="82"/>
  <c r="AU719" i="82"/>
  <c r="AU715" i="82"/>
  <c r="AU711" i="82"/>
  <c r="AU702" i="82"/>
  <c r="AU696" i="82"/>
  <c r="AU690" i="82"/>
  <c r="AU682" i="82"/>
  <c r="AU670" i="82"/>
  <c r="AU662" i="82"/>
  <c r="AU654" i="82"/>
  <c r="AU651" i="82"/>
  <c r="AU644" i="82"/>
  <c r="AU598" i="82"/>
  <c r="AU596" i="82"/>
  <c r="AU586" i="82"/>
  <c r="AU584" i="82"/>
  <c r="AU576" i="82"/>
  <c r="AU573" i="82"/>
  <c r="AU571" i="82"/>
  <c r="AU566" i="82"/>
  <c r="AU564" i="82"/>
  <c r="AU561" i="82"/>
  <c r="AU559" i="82"/>
  <c r="AU554" i="82"/>
  <c r="AU552" i="82"/>
  <c r="AU545" i="82"/>
  <c r="AU543" i="82"/>
  <c r="AU538" i="82"/>
  <c r="AU536" i="82"/>
  <c r="AU529" i="82"/>
  <c r="AU527" i="82"/>
  <c r="AU524" i="82"/>
  <c r="AU517" i="82"/>
  <c r="AU515" i="82"/>
  <c r="AU510" i="82"/>
  <c r="AU505" i="82"/>
  <c r="AU503" i="82"/>
  <c r="AU498" i="82"/>
  <c r="AU496" i="82"/>
  <c r="AU489" i="82"/>
  <c r="AU487" i="82"/>
  <c r="AU482" i="82"/>
  <c r="AU477" i="82"/>
  <c r="AU475" i="82"/>
  <c r="AU470" i="82"/>
  <c r="AU468" i="82"/>
  <c r="AU461" i="82"/>
  <c r="AU459" i="82"/>
  <c r="AU454" i="82"/>
  <c r="AU452" i="82"/>
  <c r="AU442" i="82"/>
  <c r="AU440" i="82"/>
  <c r="AU433" i="82"/>
  <c r="AU431" i="82"/>
  <c r="AU429" i="82"/>
  <c r="AU427" i="82"/>
  <c r="AU425" i="82"/>
  <c r="AU423" i="82"/>
  <c r="AU421" i="82"/>
  <c r="AU419" i="82"/>
  <c r="AU417" i="82"/>
  <c r="AU415" i="82"/>
  <c r="AU413" i="82"/>
  <c r="AU411" i="82"/>
  <c r="AU409" i="82"/>
  <c r="AU407" i="82"/>
  <c r="AU405" i="82"/>
  <c r="AU403" i="82"/>
  <c r="AU401" i="82"/>
  <c r="AU399" i="82"/>
  <c r="AU397" i="82"/>
  <c r="AU395" i="82"/>
  <c r="AU393" i="82"/>
  <c r="AU391" i="82"/>
  <c r="AU389" i="82"/>
  <c r="AU387" i="82"/>
  <c r="AU384" i="82"/>
  <c r="AU382" i="82"/>
  <c r="AU377" i="82"/>
  <c r="AU375" i="82"/>
  <c r="AU368" i="82"/>
  <c r="AU366" i="82"/>
  <c r="AU361" i="82"/>
  <c r="AU359" i="82"/>
  <c r="AU349" i="82"/>
  <c r="AU347" i="82"/>
  <c r="AU337" i="82"/>
  <c r="AU335" i="82"/>
  <c r="AU328" i="82"/>
  <c r="AU326" i="82"/>
  <c r="AU321" i="82"/>
  <c r="AU319" i="82"/>
  <c r="AU312" i="82"/>
  <c r="AU310" i="82"/>
  <c r="AU305" i="82"/>
  <c r="AU303" i="82"/>
  <c r="AU300" i="82"/>
  <c r="AU298" i="82"/>
  <c r="AU295" i="82"/>
  <c r="AU288" i="82"/>
  <c r="AU286" i="82"/>
  <c r="AU281" i="82"/>
  <c r="AU276" i="82"/>
  <c r="AU274" i="82"/>
  <c r="AU269" i="82"/>
  <c r="AU267" i="82"/>
  <c r="AU261" i="82"/>
  <c r="AU259" i="82"/>
  <c r="AU252" i="82"/>
  <c r="AU250" i="82"/>
  <c r="AU249" i="82"/>
  <c r="AU247" i="82"/>
  <c r="AU240" i="82"/>
  <c r="AU238" i="82"/>
  <c r="AU233" i="82"/>
  <c r="AU231" i="82"/>
  <c r="AU224" i="82"/>
  <c r="AU222" i="82"/>
  <c r="AU221" i="82"/>
  <c r="AU219" i="82"/>
  <c r="AU217" i="82"/>
  <c r="AU215" i="82"/>
  <c r="AU213" i="82"/>
  <c r="AU211" i="82"/>
  <c r="AU209" i="82"/>
  <c r="AU207" i="82"/>
  <c r="AU205" i="82"/>
  <c r="AU203" i="82"/>
  <c r="AU201" i="82"/>
  <c r="AU199" i="82"/>
  <c r="AU197" i="82"/>
  <c r="AU195" i="82"/>
  <c r="AU193" i="82"/>
  <c r="AU191" i="82"/>
  <c r="AU189" i="82"/>
  <c r="AU187" i="82"/>
  <c r="AU185" i="82"/>
  <c r="AU183" i="82"/>
  <c r="AU181" i="82"/>
  <c r="AU177" i="82"/>
  <c r="AU174" i="82"/>
  <c r="AU167" i="82"/>
  <c r="AU164" i="82"/>
  <c r="AU161" i="82"/>
  <c r="AU158" i="82"/>
  <c r="AU151" i="82"/>
  <c r="AU148" i="82"/>
  <c r="AU145" i="82"/>
  <c r="AU142" i="82"/>
  <c r="AU137" i="82"/>
  <c r="AU130" i="82"/>
  <c r="AU122" i="82"/>
  <c r="AU114" i="82"/>
  <c r="AU107" i="82"/>
  <c r="AU104" i="82"/>
  <c r="AU101" i="82"/>
  <c r="AU95" i="82"/>
  <c r="AU93" i="82"/>
  <c r="AU90" i="82"/>
  <c r="AU87" i="82"/>
  <c r="AU85" i="82"/>
  <c r="AU82" i="82"/>
  <c r="AU80" i="82"/>
  <c r="AU73" i="82"/>
  <c r="AU70" i="82"/>
  <c r="AU67" i="82"/>
  <c r="AU65" i="82"/>
  <c r="AU62" i="82"/>
  <c r="AU59" i="82"/>
  <c r="AU57" i="82"/>
  <c r="AU54" i="82"/>
  <c r="AU2108" i="82"/>
  <c r="AU2081" i="82"/>
  <c r="AU1859" i="82"/>
  <c r="AU1796" i="82"/>
  <c r="AU1704" i="82"/>
  <c r="AU1701" i="82"/>
  <c r="AU1646" i="82"/>
  <c r="AU1636" i="82"/>
  <c r="AU1626" i="82"/>
  <c r="AU1607" i="82"/>
  <c r="AU1593" i="82"/>
  <c r="AU1576" i="82"/>
  <c r="AU1566" i="82"/>
  <c r="AU1558" i="82"/>
  <c r="AU1550" i="82"/>
  <c r="AU1542" i="82"/>
  <c r="AU1530" i="82"/>
  <c r="AU1477" i="82"/>
  <c r="AU1445" i="82"/>
  <c r="AU1384" i="82"/>
  <c r="AU1362" i="82"/>
  <c r="AU1325" i="82"/>
  <c r="AU1319" i="82"/>
  <c r="AU1241" i="82"/>
  <c r="AU1231" i="82"/>
  <c r="AU1224" i="82"/>
  <c r="AU1208" i="82"/>
  <c r="AU1192" i="82"/>
  <c r="AU1176" i="82"/>
  <c r="AU1160" i="82"/>
  <c r="AU1151" i="82"/>
  <c r="AU1145" i="82"/>
  <c r="AU1143" i="82"/>
  <c r="AU1137" i="82"/>
  <c r="AU1133" i="82"/>
  <c r="AU1129" i="82"/>
  <c r="AU1125" i="82"/>
  <c r="AU1121" i="82"/>
  <c r="AU1117" i="82"/>
  <c r="AU1113" i="82"/>
  <c r="AU1109" i="82"/>
  <c r="AU1105" i="82"/>
  <c r="AU1101" i="82"/>
  <c r="AU1097" i="82"/>
  <c r="AU1093" i="82"/>
  <c r="AU1086" i="82"/>
  <c r="AU1078" i="82"/>
  <c r="AU1062" i="82"/>
  <c r="AU1012" i="82"/>
  <c r="AU1004" i="82"/>
  <c r="AU998" i="82"/>
  <c r="AU994" i="82"/>
  <c r="AU988" i="82"/>
  <c r="AU980" i="82"/>
  <c r="AU977" i="82"/>
  <c r="AU973" i="82"/>
  <c r="AU969" i="82"/>
  <c r="AU965" i="82"/>
  <c r="AU961" i="82"/>
  <c r="AU957" i="82"/>
  <c r="AU953" i="82"/>
  <c r="AU942" i="82"/>
  <c r="AU938" i="82"/>
  <c r="AU934" i="82"/>
  <c r="AU930" i="82"/>
  <c r="AU926" i="82"/>
  <c r="AU922" i="82"/>
  <c r="AU918" i="82"/>
  <c r="AU914" i="82"/>
  <c r="AU910" i="82"/>
  <c r="AU906" i="82"/>
  <c r="AU900" i="82"/>
  <c r="AU892" i="82"/>
  <c r="AU884" i="82"/>
  <c r="AU881" i="82"/>
  <c r="AU1827" i="82"/>
  <c r="AU1490" i="82"/>
  <c r="AU1469" i="82"/>
  <c r="AU1416" i="82"/>
  <c r="AU1394" i="82"/>
  <c r="AU1357" i="82"/>
  <c r="AU1351" i="82"/>
  <c r="AU1288" i="82"/>
  <c r="AU1257" i="82"/>
  <c r="AU1247" i="82"/>
  <c r="AU1237" i="82"/>
  <c r="AU1066" i="82"/>
  <c r="AU1063" i="82"/>
  <c r="AU995" i="82"/>
  <c r="AU978" i="82"/>
  <c r="AU974" i="82"/>
  <c r="AU970" i="82"/>
  <c r="AU966" i="82"/>
  <c r="AU962" i="82"/>
  <c r="AU958" i="82"/>
  <c r="AU954" i="82"/>
  <c r="AU948" i="82"/>
  <c r="AU943" i="82"/>
  <c r="AU939" i="82"/>
  <c r="AU935" i="82"/>
  <c r="AU931" i="82"/>
  <c r="AU927" i="82"/>
  <c r="AU923" i="82"/>
  <c r="AU919" i="82"/>
  <c r="AU915" i="82"/>
  <c r="AU911" i="82"/>
  <c r="AU907" i="82"/>
  <c r="AU882" i="82"/>
  <c r="AU876" i="82"/>
  <c r="AU872" i="82"/>
  <c r="AU864" i="82"/>
  <c r="AU861" i="82"/>
  <c r="AU856" i="82"/>
  <c r="AU806" i="82"/>
  <c r="AU798" i="82"/>
  <c r="AU793" i="82"/>
  <c r="AU788" i="82"/>
  <c r="AU784" i="82"/>
  <c r="AU780" i="82"/>
  <c r="AU776" i="82"/>
  <c r="AU759" i="82"/>
  <c r="AU755" i="82"/>
  <c r="AU750" i="82"/>
  <c r="AU747" i="82"/>
  <c r="AU737" i="82"/>
  <c r="AU733" i="82"/>
  <c r="AU729" i="82"/>
  <c r="AU725" i="82"/>
  <c r="AU721" i="82"/>
  <c r="AU717" i="82"/>
  <c r="AU713" i="82"/>
  <c r="AU707" i="82"/>
  <c r="AU698" i="82"/>
  <c r="AU697" i="82"/>
  <c r="AU695" i="82"/>
  <c r="AU686" i="82"/>
  <c r="AU678" i="82"/>
  <c r="AU677" i="82"/>
  <c r="AU674" i="82"/>
  <c r="AU666" i="82"/>
  <c r="AU658" i="82"/>
  <c r="AU652" i="82"/>
  <c r="AU646" i="82"/>
  <c r="AU643" i="82"/>
  <c r="AU597" i="82"/>
  <c r="AU595" i="82"/>
  <c r="AU585" i="82"/>
  <c r="AU583" i="82"/>
  <c r="AU577" i="82"/>
  <c r="AU575" i="82"/>
  <c r="AU572" i="82"/>
  <c r="AU565" i="82"/>
  <c r="AU563" i="82"/>
  <c r="AU560" i="82"/>
  <c r="AU553" i="82"/>
  <c r="AU551" i="82"/>
  <c r="AU546" i="82"/>
  <c r="AU544" i="82"/>
  <c r="AU537" i="82"/>
  <c r="AU535" i="82"/>
  <c r="AU530" i="82"/>
  <c r="AU528" i="82"/>
  <c r="AU525" i="82"/>
  <c r="AU523" i="82"/>
  <c r="AU518" i="82"/>
  <c r="AU516" i="82"/>
  <c r="AU506" i="82"/>
  <c r="AU504" i="82"/>
  <c r="AU497" i="82"/>
  <c r="AU495" i="82"/>
  <c r="AU490" i="82"/>
  <c r="AU488" i="82"/>
  <c r="AU478" i="82"/>
  <c r="AU476" i="82"/>
  <c r="AU469" i="82"/>
  <c r="AU467" i="82"/>
  <c r="AU462" i="82"/>
  <c r="AU460" i="82"/>
  <c r="AU453" i="82"/>
  <c r="AU451" i="82"/>
  <c r="AU441" i="82"/>
  <c r="AU439" i="82"/>
  <c r="AU434" i="82"/>
  <c r="AU432" i="82"/>
  <c r="AU430" i="82"/>
  <c r="AU428" i="82"/>
  <c r="AU426" i="82"/>
  <c r="AU424" i="82"/>
  <c r="AU422" i="82"/>
  <c r="AU420" i="82"/>
  <c r="AU418" i="82"/>
  <c r="AU416" i="82"/>
  <c r="AU414" i="82"/>
  <c r="AU412" i="82"/>
  <c r="AU410" i="82"/>
  <c r="AU408" i="82"/>
  <c r="AU406" i="82"/>
  <c r="AU404" i="82"/>
  <c r="AU402" i="82"/>
  <c r="AU400" i="82"/>
  <c r="AU398" i="82"/>
  <c r="AU396" i="82"/>
  <c r="AU394" i="82"/>
  <c r="AU392" i="82"/>
  <c r="AU390" i="82"/>
  <c r="AU388" i="82"/>
  <c r="AU386" i="82"/>
  <c r="AU383" i="82"/>
  <c r="AU376" i="82"/>
  <c r="AU374" i="82"/>
  <c r="AU369" i="82"/>
  <c r="AU367" i="82"/>
  <c r="AU360" i="82"/>
  <c r="AU358" i="82"/>
  <c r="AU353" i="82"/>
  <c r="AU348" i="82"/>
  <c r="AU346" i="82"/>
  <c r="AU341" i="82"/>
  <c r="AU336" i="82"/>
  <c r="AU334" i="82"/>
  <c r="AU329" i="82"/>
  <c r="AU327" i="82"/>
  <c r="AU320" i="82"/>
  <c r="AU318" i="82"/>
  <c r="AU313" i="82"/>
  <c r="AU311" i="82"/>
  <c r="AU304" i="82"/>
  <c r="AU302" i="82"/>
  <c r="AU299" i="82"/>
  <c r="AU296" i="82"/>
  <c r="AU294" i="82"/>
  <c r="AU289" i="82"/>
  <c r="AU287" i="82"/>
  <c r="AU277" i="82"/>
  <c r="AU275" i="82"/>
  <c r="AU268" i="82"/>
  <c r="AU266" i="82"/>
  <c r="AU265" i="82"/>
  <c r="AU260" i="82"/>
  <c r="AU258" i="82"/>
  <c r="AU253" i="82"/>
  <c r="AU251" i="82"/>
  <c r="AU248" i="82"/>
  <c r="AU246" i="82"/>
  <c r="AU241" i="82"/>
  <c r="AU239" i="82"/>
  <c r="AU232" i="82"/>
  <c r="AU230" i="82"/>
  <c r="AU225" i="82"/>
  <c r="AU223" i="82"/>
  <c r="AU220" i="82"/>
  <c r="AU218" i="82"/>
  <c r="AU216" i="82"/>
  <c r="AU214" i="82"/>
  <c r="AU212" i="82"/>
  <c r="AU210" i="82"/>
  <c r="AU208" i="82"/>
  <c r="AU206" i="82"/>
  <c r="AU204" i="82"/>
  <c r="AU202" i="82"/>
  <c r="AU200" i="82"/>
  <c r="AU198" i="82"/>
  <c r="AU196" i="82"/>
  <c r="AU194" i="82"/>
  <c r="AU192" i="82"/>
  <c r="AU190" i="82"/>
  <c r="AU188" i="82"/>
  <c r="AU186" i="82"/>
  <c r="AU184" i="82"/>
  <c r="AU182" i="82"/>
  <c r="AU180" i="82"/>
  <c r="AU175" i="82"/>
  <c r="AU172" i="82"/>
  <c r="AU169" i="82"/>
  <c r="AU166" i="82"/>
  <c r="AU159" i="82"/>
  <c r="AU156" i="82"/>
  <c r="AU153" i="82"/>
  <c r="AU150" i="82"/>
  <c r="AU143" i="82"/>
  <c r="AU140" i="82"/>
  <c r="AU136" i="82"/>
  <c r="AU134" i="82"/>
  <c r="AU126" i="82"/>
  <c r="AU118" i="82"/>
  <c r="AU110" i="82"/>
  <c r="AU105" i="82"/>
  <c r="AU103" i="82"/>
  <c r="AU100" i="82"/>
  <c r="AU98" i="82"/>
  <c r="AU94" i="82"/>
  <c r="AU91" i="82"/>
  <c r="AU89" i="82"/>
  <c r="AU86" i="82"/>
  <c r="AU83" i="82"/>
  <c r="AU76" i="82"/>
  <c r="AU71" i="82"/>
  <c r="AU69" i="82"/>
  <c r="AU66" i="82"/>
  <c r="AU63" i="82"/>
  <c r="AU61" i="82"/>
  <c r="AU58" i="82"/>
  <c r="AU55" i="82"/>
  <c r="AU2072" i="82"/>
  <c r="AU1722" i="82"/>
  <c r="AU1707" i="82"/>
  <c r="AU1676" i="82"/>
  <c r="AU1643" i="82"/>
  <c r="AU1623" i="82"/>
  <c r="AU1620" i="82"/>
  <c r="AU1610" i="82"/>
  <c r="AU1601" i="82"/>
  <c r="AU1592" i="82"/>
  <c r="AU1590" i="82"/>
  <c r="AU1577" i="82"/>
  <c r="AU1565" i="82"/>
  <c r="AU1557" i="82"/>
  <c r="AU1549" i="82"/>
  <c r="AU1541" i="82"/>
  <c r="AU1529" i="82"/>
  <c r="AU1509" i="82"/>
  <c r="AU1507" i="82"/>
  <c r="AU1461" i="82"/>
  <c r="AU1426" i="82"/>
  <c r="AU1389" i="82"/>
  <c r="AU1383" i="82"/>
  <c r="AU1320" i="82"/>
  <c r="AU1298" i="82"/>
  <c r="AU1263" i="82"/>
  <c r="AU1253" i="82"/>
  <c r="AU1227" i="82"/>
  <c r="AU1218" i="82"/>
  <c r="AU1211" i="82"/>
  <c r="AU1202" i="82"/>
  <c r="AU1195" i="82"/>
  <c r="AU1186" i="82"/>
  <c r="AU1179" i="82"/>
  <c r="AU1170" i="82"/>
  <c r="AU1163" i="82"/>
  <c r="AU1154" i="82"/>
  <c r="AU1139" i="82"/>
  <c r="AU1135" i="82"/>
  <c r="AU1131" i="82"/>
  <c r="AU1127" i="82"/>
  <c r="AU1123" i="82"/>
  <c r="AU1119" i="82"/>
  <c r="AU1115" i="82"/>
  <c r="AU1111" i="82"/>
  <c r="AU1107" i="82"/>
  <c r="AU1103" i="82"/>
  <c r="AU1099" i="82"/>
  <c r="AU1095" i="82"/>
  <c r="AU1090" i="82"/>
  <c r="AU1082" i="82"/>
  <c r="AU1074" i="82"/>
  <c r="AU1067" i="82"/>
  <c r="AU1064" i="82"/>
  <c r="AU1016" i="82"/>
  <c r="AU1008" i="82"/>
  <c r="AU1000" i="82"/>
  <c r="AU984" i="82"/>
  <c r="AU979" i="82"/>
  <c r="AU975" i="82"/>
  <c r="AU971" i="82"/>
  <c r="AU967" i="82"/>
  <c r="AU963" i="82"/>
  <c r="AU959" i="82"/>
  <c r="AU955" i="82"/>
  <c r="AU896" i="82"/>
  <c r="AU888" i="82"/>
  <c r="AU883" i="82"/>
  <c r="AU862" i="82"/>
  <c r="AU770" i="82"/>
  <c r="AU766" i="82"/>
  <c r="AU762" i="82"/>
  <c r="AU760" i="82"/>
  <c r="AU756" i="82"/>
  <c r="AU748" i="82"/>
  <c r="AU742" i="82"/>
  <c r="AU740" i="82"/>
  <c r="AU736" i="82"/>
  <c r="AU732" i="82"/>
  <c r="AU728" i="82"/>
  <c r="AU724" i="82"/>
  <c r="AU720" i="82"/>
  <c r="AU716" i="82"/>
  <c r="AU712" i="82"/>
  <c r="AU704" i="82"/>
  <c r="AU700" i="82"/>
  <c r="AU694" i="82"/>
  <c r="AU691" i="82"/>
  <c r="AU687" i="82"/>
  <c r="AU683" i="82"/>
  <c r="AU679" i="82"/>
  <c r="AU675" i="82"/>
  <c r="AU671" i="82"/>
  <c r="AU667" i="82"/>
  <c r="AU663" i="82"/>
  <c r="AU659" i="82"/>
  <c r="AU655" i="82"/>
  <c r="AU650" i="82"/>
  <c r="AU647" i="82"/>
  <c r="AU642" i="82"/>
  <c r="AU639" i="82"/>
  <c r="AU635" i="82"/>
  <c r="AU631" i="82"/>
  <c r="AU627" i="82"/>
  <c r="AU623" i="82"/>
  <c r="AU619" i="82"/>
  <c r="AU615" i="82"/>
  <c r="AU611" i="82"/>
  <c r="AU607" i="82"/>
  <c r="AU603" i="82"/>
  <c r="AU599" i="82"/>
  <c r="AU592" i="82"/>
  <c r="AU589" i="82"/>
  <c r="AU582" i="82"/>
  <c r="AU567" i="82"/>
  <c r="AU558" i="82"/>
  <c r="AU547" i="82"/>
  <c r="AU540" i="82"/>
  <c r="AU533" i="82"/>
  <c r="AU526" i="82"/>
  <c r="AU520" i="82"/>
  <c r="AU513" i="82"/>
  <c r="AU509" i="82"/>
  <c r="AU502" i="82"/>
  <c r="AU491" i="82"/>
  <c r="AU484" i="82"/>
  <c r="AU480" i="82"/>
  <c r="AU473" i="82"/>
  <c r="AU466" i="82"/>
  <c r="AU455" i="82"/>
  <c r="AU448" i="82"/>
  <c r="AU445" i="82"/>
  <c r="AU438" i="82"/>
  <c r="AU380" i="82"/>
  <c r="AU373" i="82"/>
  <c r="AU362" i="82"/>
  <c r="AU355" i="82"/>
  <c r="AU351" i="82"/>
  <c r="AU344" i="82"/>
  <c r="AU340" i="82"/>
  <c r="AU333" i="82"/>
  <c r="AU322" i="82"/>
  <c r="AU315" i="82"/>
  <c r="AU308" i="82"/>
  <c r="AU301" i="82"/>
  <c r="AU293" i="82"/>
  <c r="AU282" i="82"/>
  <c r="AU278" i="82"/>
  <c r="AU271" i="82"/>
  <c r="AU264" i="82"/>
  <c r="AU257" i="82"/>
  <c r="AU243" i="82"/>
  <c r="AU236" i="82"/>
  <c r="AU229" i="82"/>
  <c r="AU179" i="82"/>
  <c r="AU176" i="82"/>
  <c r="AU173" i="82"/>
  <c r="AU170" i="82"/>
  <c r="AU147" i="82"/>
  <c r="AU144" i="82"/>
  <c r="AU141" i="82"/>
  <c r="AU138" i="82"/>
  <c r="AU127" i="82"/>
  <c r="AU124" i="82"/>
  <c r="AU121" i="82"/>
  <c r="AU111" i="82"/>
  <c r="AU108" i="82"/>
  <c r="AU84" i="82"/>
  <c r="AU77" i="82"/>
  <c r="AU74" i="82"/>
  <c r="AU64" i="82"/>
  <c r="AU705" i="82"/>
  <c r="AU701" i="82"/>
  <c r="AU692" i="82"/>
  <c r="AU688" i="82"/>
  <c r="AU684" i="82"/>
  <c r="AU680" i="82"/>
  <c r="AU676" i="82"/>
  <c r="AU672" i="82"/>
  <c r="AU668" i="82"/>
  <c r="AU664" i="82"/>
  <c r="AU660" i="82"/>
  <c r="AU656" i="82"/>
  <c r="AU648" i="82"/>
  <c r="AU640" i="82"/>
  <c r="AU636" i="82"/>
  <c r="AU632" i="82"/>
  <c r="AU628" i="82"/>
  <c r="AU624" i="82"/>
  <c r="AU620" i="82"/>
  <c r="AU616" i="82"/>
  <c r="AU612" i="82"/>
  <c r="AU608" i="82"/>
  <c r="AU604" i="82"/>
  <c r="AU600" i="82"/>
  <c r="AU593" i="82"/>
  <c r="AU590" i="82"/>
  <c r="AU579" i="82"/>
  <c r="AU574" i="82"/>
  <c r="AU568" i="82"/>
  <c r="AU555" i="82"/>
  <c r="AU548" i="82"/>
  <c r="AU541" i="82"/>
  <c r="AU534" i="82"/>
  <c r="AU521" i="82"/>
  <c r="AU514" i="82"/>
  <c r="AU499" i="82"/>
  <c r="AU492" i="82"/>
  <c r="AU485" i="82"/>
  <c r="AU481" i="82"/>
  <c r="AU474" i="82"/>
  <c r="AU463" i="82"/>
  <c r="AU456" i="82"/>
  <c r="AU449" i="82"/>
  <c r="AU446" i="82"/>
  <c r="AU435" i="82"/>
  <c r="AU381" i="82"/>
  <c r="AU370" i="82"/>
  <c r="AU363" i="82"/>
  <c r="AU356" i="82"/>
  <c r="AU330" i="82"/>
  <c r="AU323" i="82"/>
  <c r="AU309" i="82"/>
  <c r="AU283" i="82"/>
  <c r="AU279" i="82"/>
  <c r="AU226" i="82"/>
  <c r="AU178" i="82"/>
  <c r="AU152" i="82"/>
  <c r="AU146" i="82"/>
  <c r="AU120" i="82"/>
  <c r="AU787" i="82"/>
  <c r="AU785" i="82"/>
  <c r="AU783" i="82"/>
  <c r="AU781" i="82"/>
  <c r="AU779" i="82"/>
  <c r="AU777" i="82"/>
  <c r="AU775" i="82"/>
  <c r="AU773" i="82"/>
  <c r="AU706" i="82"/>
  <c r="AU693" i="82"/>
  <c r="AU689" i="82"/>
  <c r="AU685" i="82"/>
  <c r="AU681" i="82"/>
  <c r="AU673" i="82"/>
  <c r="AU669" i="82"/>
  <c r="AU665" i="82"/>
  <c r="AU661" i="82"/>
  <c r="AU657" i="82"/>
  <c r="AU653" i="82"/>
  <c r="AU649" i="82"/>
  <c r="AU645" i="82"/>
  <c r="AU641" i="82"/>
  <c r="AU637" i="82"/>
  <c r="AU633" i="82"/>
  <c r="AU629" i="82"/>
  <c r="AU625" i="82"/>
  <c r="AU621" i="82"/>
  <c r="AU617" i="82"/>
  <c r="AU613" i="82"/>
  <c r="AU609" i="82"/>
  <c r="AU605" i="82"/>
  <c r="AU601" i="82"/>
  <c r="AU594" i="82"/>
  <c r="AU587" i="82"/>
  <c r="AU580" i="82"/>
  <c r="AU569" i="82"/>
  <c r="AU562" i="82"/>
  <c r="AU556" i="82"/>
  <c r="AU549" i="82"/>
  <c r="AU542" i="82"/>
  <c r="AU531" i="82"/>
  <c r="AU522" i="82"/>
  <c r="AU511" i="82"/>
  <c r="AU507" i="82"/>
  <c r="AU500" i="82"/>
  <c r="AU493" i="82"/>
  <c r="AU486" i="82"/>
  <c r="AU471" i="82"/>
  <c r="AU464" i="82"/>
  <c r="AU457" i="82"/>
  <c r="AU450" i="82"/>
  <c r="AU443" i="82"/>
  <c r="AU436" i="82"/>
  <c r="AU378" i="82"/>
  <c r="AU371" i="82"/>
  <c r="AU364" i="82"/>
  <c r="AU357" i="82"/>
  <c r="AU342" i="82"/>
  <c r="AU338" i="82"/>
  <c r="AU331" i="82"/>
  <c r="AU324" i="82"/>
  <c r="AU317" i="82"/>
  <c r="AU306" i="82"/>
  <c r="AU297" i="82"/>
  <c r="AU291" i="82"/>
  <c r="AU284" i="82"/>
  <c r="AU280" i="82"/>
  <c r="AU273" i="82"/>
  <c r="AU262" i="82"/>
  <c r="AU255" i="82"/>
  <c r="AU245" i="82"/>
  <c r="AU234" i="82"/>
  <c r="AU227" i="82"/>
  <c r="AU163" i="82"/>
  <c r="AU160" i="82"/>
  <c r="AU157" i="82"/>
  <c r="AU154" i="82"/>
  <c r="AU135" i="82"/>
  <c r="AU132" i="82"/>
  <c r="AU129" i="82"/>
  <c r="AU119" i="82"/>
  <c r="AU116" i="82"/>
  <c r="AU113" i="82"/>
  <c r="AU106" i="82"/>
  <c r="AU99" i="82"/>
  <c r="AU96" i="82"/>
  <c r="AU92" i="82"/>
  <c r="AU79" i="82"/>
  <c r="AU72" i="82"/>
  <c r="AU56" i="82"/>
  <c r="AU703" i="82"/>
  <c r="AU699" i="82"/>
  <c r="AU638" i="82"/>
  <c r="AU634" i="82"/>
  <c r="AU630" i="82"/>
  <c r="AU626" i="82"/>
  <c r="AU622" i="82"/>
  <c r="AU618" i="82"/>
  <c r="AU614" i="82"/>
  <c r="AU610" i="82"/>
  <c r="AU606" i="82"/>
  <c r="AU602" i="82"/>
  <c r="AU591" i="82"/>
  <c r="AU588" i="82"/>
  <c r="AU581" i="82"/>
  <c r="AU578" i="82"/>
  <c r="AU570" i="82"/>
  <c r="AU557" i="82"/>
  <c r="AU550" i="82"/>
  <c r="AU539" i="82"/>
  <c r="AU532" i="82"/>
  <c r="AU519" i="82"/>
  <c r="AU512" i="82"/>
  <c r="AU508" i="82"/>
  <c r="AU501" i="82"/>
  <c r="AU494" i="82"/>
  <c r="AU483" i="82"/>
  <c r="AU479" i="82"/>
  <c r="AU472" i="82"/>
  <c r="AU465" i="82"/>
  <c r="AU458" i="82"/>
  <c r="AU447" i="82"/>
  <c r="AU444" i="82"/>
  <c r="AU437" i="82"/>
  <c r="AU385" i="82"/>
  <c r="AU379" i="82"/>
  <c r="AU372" i="82"/>
  <c r="AU365" i="82"/>
  <c r="AU354" i="82"/>
  <c r="AU350" i="82"/>
  <c r="AU343" i="82"/>
  <c r="AU339" i="82"/>
  <c r="AU332" i="82"/>
  <c r="AU325" i="82"/>
  <c r="AU314" i="82"/>
  <c r="AU307" i="82"/>
  <c r="AU292" i="82"/>
  <c r="AU285" i="82"/>
  <c r="AU270" i="82"/>
  <c r="AU263" i="82"/>
  <c r="AU256" i="82"/>
  <c r="AU242" i="82"/>
  <c r="AU235" i="82"/>
  <c r="AU228" i="82"/>
  <c r="AU171" i="82"/>
  <c r="AU168" i="82"/>
  <c r="AU165" i="82"/>
  <c r="AU162" i="82"/>
  <c r="AU139" i="82"/>
  <c r="AU131" i="82"/>
  <c r="AU128" i="82"/>
  <c r="AU125" i="82"/>
  <c r="AU115" i="82"/>
  <c r="AU112" i="82"/>
  <c r="AU109" i="82"/>
  <c r="AU102" i="82"/>
  <c r="AU88" i="82"/>
  <c r="AU81" i="82"/>
  <c r="AU78" i="82"/>
  <c r="AU75" i="82"/>
  <c r="AU68" i="82"/>
  <c r="AU352" i="82"/>
  <c r="AU345" i="82"/>
  <c r="AU316" i="82"/>
  <c r="AU290" i="82"/>
  <c r="AU272" i="82"/>
  <c r="AU254" i="82"/>
  <c r="AU244" i="82"/>
  <c r="AU237" i="82"/>
  <c r="AU155" i="82"/>
  <c r="AU149" i="82"/>
  <c r="AU133" i="82"/>
  <c r="AU123" i="82"/>
  <c r="AU117" i="82"/>
  <c r="AU97" i="82"/>
  <c r="AU60" i="82"/>
  <c r="A9" i="90"/>
  <c r="D102" i="86"/>
  <c r="D98" i="86"/>
  <c r="D100" i="86"/>
  <c r="D509" i="86"/>
  <c r="D503" i="86"/>
  <c r="D463" i="86"/>
  <c r="D459" i="86"/>
  <c r="D457" i="86"/>
  <c r="D417" i="86"/>
  <c r="D411" i="86"/>
  <c r="D371" i="86"/>
  <c r="D367" i="86"/>
  <c r="D327" i="86"/>
  <c r="D323" i="86"/>
  <c r="D283" i="86"/>
  <c r="D279" i="86"/>
  <c r="D237" i="86"/>
  <c r="D233" i="86"/>
  <c r="D231" i="86"/>
  <c r="D191" i="86"/>
  <c r="D149" i="86"/>
  <c r="D145" i="86"/>
  <c r="D103" i="86"/>
  <c r="B9" i="89"/>
  <c r="D508" i="86"/>
  <c r="D506" i="86"/>
  <c r="D504" i="86"/>
  <c r="D502" i="86"/>
  <c r="D464" i="86"/>
  <c r="D462" i="86"/>
  <c r="D460" i="86"/>
  <c r="D458" i="86"/>
  <c r="D456" i="86"/>
  <c r="D418" i="86"/>
  <c r="D416" i="86"/>
  <c r="D414" i="86"/>
  <c r="D412" i="86"/>
  <c r="D374" i="86"/>
  <c r="D372" i="86"/>
  <c r="D370" i="86"/>
  <c r="D368" i="86"/>
  <c r="D366" i="86"/>
  <c r="D328" i="86"/>
  <c r="D326" i="86"/>
  <c r="D324" i="86"/>
  <c r="D322" i="86"/>
  <c r="D284" i="86"/>
  <c r="D282" i="86"/>
  <c r="D280" i="86"/>
  <c r="D278" i="86"/>
  <c r="D276" i="86"/>
  <c r="D238" i="86"/>
  <c r="D236" i="86"/>
  <c r="D234" i="86"/>
  <c r="D232" i="86"/>
  <c r="D194" i="86"/>
  <c r="D192" i="86"/>
  <c r="D190" i="86"/>
  <c r="D188" i="86"/>
  <c r="D186" i="86"/>
  <c r="D148" i="86"/>
  <c r="D146" i="86"/>
  <c r="D144" i="86"/>
  <c r="D142" i="86"/>
  <c r="D101" i="86"/>
  <c r="D97" i="86"/>
  <c r="D104" i="86"/>
  <c r="D96" i="86"/>
  <c r="D507" i="86"/>
  <c r="D505" i="86"/>
  <c r="D501" i="86"/>
  <c r="D461" i="86"/>
  <c r="D419" i="86"/>
  <c r="D415" i="86"/>
  <c r="D413" i="86"/>
  <c r="D373" i="86"/>
  <c r="D369" i="86"/>
  <c r="D329" i="86"/>
  <c r="D325" i="86"/>
  <c r="D321" i="86"/>
  <c r="D281" i="86"/>
  <c r="D277" i="86"/>
  <c r="D239" i="86"/>
  <c r="D235" i="86"/>
  <c r="D193" i="86"/>
  <c r="D189" i="86"/>
  <c r="D187" i="86"/>
  <c r="D147" i="86"/>
  <c r="D143" i="86"/>
  <c r="D141" i="86"/>
  <c r="D99" i="86"/>
  <c r="D52" i="86"/>
  <c r="D56" i="86"/>
  <c r="D54" i="86"/>
  <c r="D55" i="86"/>
  <c r="D59" i="86"/>
  <c r="D53" i="86"/>
  <c r="D57" i="86"/>
  <c r="D58" i="86"/>
  <c r="D51" i="86"/>
  <c r="D409" i="86"/>
  <c r="D407" i="86"/>
  <c r="D405" i="86"/>
  <c r="D403" i="86"/>
  <c r="D401" i="86"/>
  <c r="D399" i="86"/>
  <c r="D397" i="86"/>
  <c r="D395" i="86"/>
  <c r="D393" i="86"/>
  <c r="D391" i="86"/>
  <c r="D389" i="86"/>
  <c r="D387" i="86"/>
  <c r="D385" i="86"/>
  <c r="D383" i="86"/>
  <c r="D381" i="86"/>
  <c r="D379" i="86"/>
  <c r="D365" i="86"/>
  <c r="D363" i="86"/>
  <c r="D361" i="86"/>
  <c r="D359" i="86"/>
  <c r="D357" i="86"/>
  <c r="D355" i="86"/>
  <c r="D353" i="86"/>
  <c r="D351" i="86"/>
  <c r="D349" i="86"/>
  <c r="D347" i="86"/>
  <c r="D345" i="86"/>
  <c r="D343" i="86"/>
  <c r="D341" i="86"/>
  <c r="D339" i="86"/>
  <c r="D337" i="86"/>
  <c r="D335" i="86"/>
  <c r="D333" i="86"/>
  <c r="D410" i="86"/>
  <c r="D408" i="86"/>
  <c r="D406" i="86"/>
  <c r="D404" i="86"/>
  <c r="D402" i="86"/>
  <c r="D400" i="86"/>
  <c r="D398" i="86"/>
  <c r="D396" i="86"/>
  <c r="D394" i="86"/>
  <c r="D392" i="86"/>
  <c r="D390" i="86"/>
  <c r="D388" i="86"/>
  <c r="D386" i="86"/>
  <c r="D384" i="86"/>
  <c r="D382" i="86"/>
  <c r="D380" i="86"/>
  <c r="D378" i="86"/>
  <c r="D364" i="86"/>
  <c r="D362" i="86"/>
  <c r="D360" i="86"/>
  <c r="D358" i="86"/>
  <c r="D356" i="86"/>
  <c r="D354" i="86"/>
  <c r="D352" i="86"/>
  <c r="D350" i="86"/>
  <c r="D348" i="86"/>
  <c r="D346" i="86"/>
  <c r="D344" i="86"/>
  <c r="D342" i="86"/>
  <c r="D340" i="86"/>
  <c r="D338" i="86"/>
  <c r="D336" i="86"/>
  <c r="D334" i="86"/>
  <c r="D499" i="86"/>
  <c r="D495" i="86"/>
  <c r="D491" i="86"/>
  <c r="D487" i="86"/>
  <c r="D483" i="86"/>
  <c r="D479" i="86"/>
  <c r="D475" i="86"/>
  <c r="D471" i="86"/>
  <c r="D455" i="86"/>
  <c r="D451" i="86"/>
  <c r="D447" i="86"/>
  <c r="D443" i="86"/>
  <c r="D439" i="86"/>
  <c r="D435" i="86"/>
  <c r="D431" i="86"/>
  <c r="D427" i="86"/>
  <c r="D423" i="86"/>
  <c r="D317" i="86"/>
  <c r="D313" i="86"/>
  <c r="D309" i="86"/>
  <c r="D305" i="86"/>
  <c r="D301" i="86"/>
  <c r="D297" i="86"/>
  <c r="D293" i="86"/>
  <c r="D289" i="86"/>
  <c r="D273" i="86"/>
  <c r="D269" i="86"/>
  <c r="D265" i="86"/>
  <c r="D261" i="86"/>
  <c r="D257" i="86"/>
  <c r="D253" i="86"/>
  <c r="D249" i="86"/>
  <c r="D245" i="86"/>
  <c r="D229" i="86"/>
  <c r="D225" i="86"/>
  <c r="D221" i="86"/>
  <c r="D217" i="86"/>
  <c r="D213" i="86"/>
  <c r="D209" i="86"/>
  <c r="D205" i="86"/>
  <c r="D201" i="86"/>
  <c r="D185" i="86"/>
  <c r="D181" i="86"/>
  <c r="D177" i="86"/>
  <c r="D173" i="86"/>
  <c r="D169" i="86"/>
  <c r="D165" i="86"/>
  <c r="D161" i="86"/>
  <c r="D157" i="86"/>
  <c r="D153" i="86"/>
  <c r="D137" i="86"/>
  <c r="D133" i="86"/>
  <c r="D129" i="86"/>
  <c r="D125" i="86"/>
  <c r="D121" i="86"/>
  <c r="D117" i="86"/>
  <c r="D113" i="86"/>
  <c r="D109" i="86"/>
  <c r="D93" i="86"/>
  <c r="D89" i="86"/>
  <c r="D85" i="86"/>
  <c r="D81" i="86"/>
  <c r="D77" i="86"/>
  <c r="D73" i="86"/>
  <c r="D69" i="86"/>
  <c r="D65" i="86"/>
  <c r="D49" i="86"/>
  <c r="D45" i="86"/>
  <c r="D41" i="86"/>
  <c r="D37" i="86"/>
  <c r="D33" i="86"/>
  <c r="D29" i="86"/>
  <c r="D25" i="86"/>
  <c r="D21" i="86"/>
  <c r="A9" i="86"/>
  <c r="D498" i="86"/>
  <c r="D494" i="86"/>
  <c r="D490" i="86"/>
  <c r="D486" i="86"/>
  <c r="D482" i="86"/>
  <c r="D478" i="86"/>
  <c r="D474" i="86"/>
  <c r="D470" i="86"/>
  <c r="D454" i="86"/>
  <c r="D450" i="86"/>
  <c r="D446" i="86"/>
  <c r="D442" i="86"/>
  <c r="D438" i="86"/>
  <c r="D434" i="86"/>
  <c r="D430" i="86"/>
  <c r="D426" i="86"/>
  <c r="D320" i="86"/>
  <c r="D316" i="86"/>
  <c r="D312" i="86"/>
  <c r="D308" i="86"/>
  <c r="D304" i="86"/>
  <c r="D300" i="86"/>
  <c r="D296" i="86"/>
  <c r="D292" i="86"/>
  <c r="D288" i="86"/>
  <c r="D272" i="86"/>
  <c r="D268" i="86"/>
  <c r="D264" i="86"/>
  <c r="D260" i="86"/>
  <c r="D256" i="86"/>
  <c r="D252" i="86"/>
  <c r="D248" i="86"/>
  <c r="D244" i="86"/>
  <c r="D228" i="86"/>
  <c r="D224" i="86"/>
  <c r="D220" i="86"/>
  <c r="D216" i="86"/>
  <c r="D212" i="86"/>
  <c r="D208" i="86"/>
  <c r="D204" i="86"/>
  <c r="D200" i="86"/>
  <c r="D184" i="86"/>
  <c r="D180" i="86"/>
  <c r="D176" i="86"/>
  <c r="D172" i="86"/>
  <c r="D168" i="86"/>
  <c r="D164" i="86"/>
  <c r="D160" i="86"/>
  <c r="D156" i="86"/>
  <c r="D140" i="86"/>
  <c r="D136" i="86"/>
  <c r="D132" i="86"/>
  <c r="D128" i="86"/>
  <c r="D124" i="86"/>
  <c r="D120" i="86"/>
  <c r="D116" i="86"/>
  <c r="D112" i="86"/>
  <c r="D108" i="86"/>
  <c r="D92" i="86"/>
  <c r="D88" i="86"/>
  <c r="D84" i="86"/>
  <c r="D80" i="86"/>
  <c r="D76" i="86"/>
  <c r="D72" i="86"/>
  <c r="D68" i="86"/>
  <c r="D64" i="86"/>
  <c r="D48" i="86"/>
  <c r="D44" i="86"/>
  <c r="D40" i="86"/>
  <c r="D36" i="86"/>
  <c r="D32" i="86"/>
  <c r="D28" i="86"/>
  <c r="D24" i="86"/>
  <c r="D20" i="86"/>
  <c r="D497" i="86"/>
  <c r="D493" i="86"/>
  <c r="D489" i="86"/>
  <c r="D485" i="86"/>
  <c r="D481" i="86"/>
  <c r="D477" i="86"/>
  <c r="D473" i="86"/>
  <c r="D469" i="86"/>
  <c r="D453" i="86"/>
  <c r="D449" i="86"/>
  <c r="D445" i="86"/>
  <c r="D441" i="86"/>
  <c r="D437" i="86"/>
  <c r="D433" i="86"/>
  <c r="D429" i="86"/>
  <c r="D425" i="86"/>
  <c r="D319" i="86"/>
  <c r="D315" i="86"/>
  <c r="D311" i="86"/>
  <c r="D307" i="86"/>
  <c r="D303" i="86"/>
  <c r="D299" i="86"/>
  <c r="D295" i="86"/>
  <c r="D291" i="86"/>
  <c r="D275" i="86"/>
  <c r="D271" i="86"/>
  <c r="D267" i="86"/>
  <c r="D263" i="86"/>
  <c r="D259" i="86"/>
  <c r="D255" i="86"/>
  <c r="D251" i="86"/>
  <c r="D247" i="86"/>
  <c r="D243" i="86"/>
  <c r="D227" i="86"/>
  <c r="D223" i="86"/>
  <c r="D219" i="86"/>
  <c r="D215" i="86"/>
  <c r="D211" i="86"/>
  <c r="D207" i="86"/>
  <c r="D203" i="86"/>
  <c r="D199" i="86"/>
  <c r="D183" i="86"/>
  <c r="D179" i="86"/>
  <c r="D175" i="86"/>
  <c r="D171" i="86"/>
  <c r="D167" i="86"/>
  <c r="D163" i="86"/>
  <c r="D159" i="86"/>
  <c r="D155" i="86"/>
  <c r="D139" i="86"/>
  <c r="D135" i="86"/>
  <c r="D131" i="86"/>
  <c r="D127" i="86"/>
  <c r="D123" i="86"/>
  <c r="D119" i="86"/>
  <c r="D115" i="86"/>
  <c r="D111" i="86"/>
  <c r="D95" i="86"/>
  <c r="D91" i="86"/>
  <c r="D87" i="86"/>
  <c r="D83" i="86"/>
  <c r="D79" i="86"/>
  <c r="D75" i="86"/>
  <c r="D71" i="86"/>
  <c r="D67" i="86"/>
  <c r="D63" i="86"/>
  <c r="D47" i="86"/>
  <c r="D43" i="86"/>
  <c r="D39" i="86"/>
  <c r="D35" i="86"/>
  <c r="D31" i="86"/>
  <c r="D27" i="86"/>
  <c r="D23" i="86"/>
  <c r="D19" i="86"/>
  <c r="D500" i="86"/>
  <c r="D496" i="86"/>
  <c r="D492" i="86"/>
  <c r="D488" i="86"/>
  <c r="D484" i="86"/>
  <c r="D480" i="86"/>
  <c r="D476" i="86"/>
  <c r="D472" i="86"/>
  <c r="D468" i="86"/>
  <c r="D452" i="86"/>
  <c r="D448" i="86"/>
  <c r="D444" i="86"/>
  <c r="D440" i="86"/>
  <c r="D436" i="86"/>
  <c r="D432" i="86"/>
  <c r="D428" i="86"/>
  <c r="D424" i="86"/>
  <c r="D318" i="86"/>
  <c r="D314" i="86"/>
  <c r="D310" i="86"/>
  <c r="D306" i="86"/>
  <c r="D302" i="86"/>
  <c r="D298" i="86"/>
  <c r="D294" i="86"/>
  <c r="D290" i="86"/>
  <c r="D274" i="86"/>
  <c r="D270" i="86"/>
  <c r="D266" i="86"/>
  <c r="D262" i="86"/>
  <c r="D258" i="86"/>
  <c r="D254" i="86"/>
  <c r="D250" i="86"/>
  <c r="D246" i="86"/>
  <c r="D230" i="86"/>
  <c r="D226" i="86"/>
  <c r="D222" i="86"/>
  <c r="D218" i="86"/>
  <c r="D214" i="86"/>
  <c r="D210" i="86"/>
  <c r="D206" i="86"/>
  <c r="D202" i="86"/>
  <c r="D198" i="86"/>
  <c r="D182" i="86"/>
  <c r="D178" i="86"/>
  <c r="D174" i="86"/>
  <c r="D170" i="86"/>
  <c r="D166" i="86"/>
  <c r="D162" i="86"/>
  <c r="D158" i="86"/>
  <c r="D154" i="86"/>
  <c r="D138" i="86"/>
  <c r="D134" i="86"/>
  <c r="D130" i="86"/>
  <c r="D126" i="86"/>
  <c r="D122" i="86"/>
  <c r="D118" i="86"/>
  <c r="D114" i="86"/>
  <c r="D110" i="86"/>
  <c r="D94" i="86"/>
  <c r="D90" i="86"/>
  <c r="D86" i="86"/>
  <c r="D82" i="86"/>
  <c r="D78" i="86"/>
  <c r="D74" i="86"/>
  <c r="D70" i="86"/>
  <c r="D66" i="86"/>
  <c r="D50" i="86"/>
  <c r="D46" i="86"/>
  <c r="D42" i="86"/>
  <c r="D38" i="86"/>
  <c r="D34" i="86"/>
  <c r="D30" i="86"/>
  <c r="D26" i="86"/>
  <c r="D22" i="86"/>
  <c r="D18" i="86"/>
  <c r="A9" i="84"/>
  <c r="A9" i="83"/>
  <c r="AN2319" i="82"/>
  <c r="AN2315" i="82"/>
  <c r="AN2311" i="82"/>
  <c r="AN2307" i="82"/>
  <c r="AN2303" i="82"/>
  <c r="AN2299" i="82"/>
  <c r="AN2295" i="82"/>
  <c r="AN2291" i="82"/>
  <c r="AN2287" i="82"/>
  <c r="AN2283" i="82"/>
  <c r="AN2279" i="82"/>
  <c r="AN2271" i="82"/>
  <c r="AN2264" i="82"/>
  <c r="AN2261" i="82"/>
  <c r="AN2258" i="82"/>
  <c r="AN2256" i="82"/>
  <c r="AN2253" i="82"/>
  <c r="AN2251" i="82"/>
  <c r="AN2246" i="82"/>
  <c r="AN2244" i="82"/>
  <c r="AN2241" i="82"/>
  <c r="AN2238" i="82"/>
  <c r="AN2236" i="82"/>
  <c r="AN2233" i="82"/>
  <c r="AN2230" i="82"/>
  <c r="AN2228" i="82"/>
  <c r="AN2224" i="82"/>
  <c r="AN2221" i="82"/>
  <c r="AN2218" i="82"/>
  <c r="AN2216" i="82"/>
  <c r="AN2213" i="82"/>
  <c r="AN2210" i="82"/>
  <c r="AN2208" i="82"/>
  <c r="AN2205" i="82"/>
  <c r="AN2203" i="82"/>
  <c r="AN2195" i="82"/>
  <c r="AN2187" i="82"/>
  <c r="AN2182" i="82"/>
  <c r="AN2180" i="82"/>
  <c r="AN2177" i="82"/>
  <c r="AN2174" i="82"/>
  <c r="AN2172" i="82"/>
  <c r="AN2169" i="82"/>
  <c r="AN2166" i="82"/>
  <c r="AN2164" i="82"/>
  <c r="AN2161" i="82"/>
  <c r="AN2158" i="82"/>
  <c r="AN2151" i="82"/>
  <c r="AN2146" i="82"/>
  <c r="AN2144" i="82"/>
  <c r="AN2141" i="82"/>
  <c r="AN2137" i="82"/>
  <c r="AN2134" i="82"/>
  <c r="AN2127" i="82"/>
  <c r="AN2122" i="82"/>
  <c r="AN2116" i="82"/>
  <c r="AN2113" i="82"/>
  <c r="AN2110" i="82"/>
  <c r="AN2106" i="82"/>
  <c r="AN2102" i="82"/>
  <c r="AN2098" i="82"/>
  <c r="AN2094" i="82"/>
  <c r="AN2090" i="82"/>
  <c r="AN2086" i="82"/>
  <c r="AN2082" i="82"/>
  <c r="AN2078" i="82"/>
  <c r="AN2074" i="82"/>
  <c r="AN2070" i="82"/>
  <c r="AN2067" i="82"/>
  <c r="AN2062" i="82"/>
  <c r="AN2059" i="82"/>
  <c r="AN2054" i="82"/>
  <c r="AN2051" i="82"/>
  <c r="AN2046" i="82"/>
  <c r="AN2043" i="82"/>
  <c r="AN2038" i="82"/>
  <c r="AN2035" i="82"/>
  <c r="AN2030" i="82"/>
  <c r="AN2027" i="82"/>
  <c r="AN2022" i="82"/>
  <c r="AN2019" i="82"/>
  <c r="AN2014" i="82"/>
  <c r="AN2011" i="82"/>
  <c r="AN2006" i="82"/>
  <c r="AN2003" i="82"/>
  <c r="AN2320" i="82"/>
  <c r="AN2316" i="82"/>
  <c r="AN2312" i="82"/>
  <c r="AN2308" i="82"/>
  <c r="AN2304" i="82"/>
  <c r="AN2300" i="82"/>
  <c r="AN2296" i="82"/>
  <c r="AN2292" i="82"/>
  <c r="AN2288" i="82"/>
  <c r="AN2284" i="82"/>
  <c r="AN2280" i="82"/>
  <c r="AN2277" i="82"/>
  <c r="AN2274" i="82"/>
  <c r="AN2272" i="82"/>
  <c r="AN2269" i="82"/>
  <c r="AN2266" i="82"/>
  <c r="AN2259" i="82"/>
  <c r="AN2252" i="82"/>
  <c r="AN2249" i="82"/>
  <c r="AN2247" i="82"/>
  <c r="AN2239" i="82"/>
  <c r="AN2231" i="82"/>
  <c r="AN2226" i="82"/>
  <c r="AN2219" i="82"/>
  <c r="AN2211" i="82"/>
  <c r="AN2204" i="82"/>
  <c r="AN2201" i="82"/>
  <c r="AN2198" i="82"/>
  <c r="AN2196" i="82"/>
  <c r="AN2193" i="82"/>
  <c r="AN2190" i="82"/>
  <c r="AN2188" i="82"/>
  <c r="AN2185" i="82"/>
  <c r="AN2183" i="82"/>
  <c r="AN2175" i="82"/>
  <c r="AN2167" i="82"/>
  <c r="AN2159" i="82"/>
  <c r="AN2154" i="82"/>
  <c r="AN2152" i="82"/>
  <c r="AN2149" i="82"/>
  <c r="AN2147" i="82"/>
  <c r="AN2140" i="82"/>
  <c r="AN2135" i="82"/>
  <c r="AN2130" i="82"/>
  <c r="AN2128" i="82"/>
  <c r="AN2125" i="82"/>
  <c r="AN2123" i="82"/>
  <c r="AN2118" i="82"/>
  <c r="AN2111" i="82"/>
  <c r="AN2107" i="82"/>
  <c r="AN2103" i="82"/>
  <c r="AN2099" i="82"/>
  <c r="AN2095" i="82"/>
  <c r="AN2091" i="82"/>
  <c r="AN2087" i="82"/>
  <c r="AN2083" i="82"/>
  <c r="AN2079" i="82"/>
  <c r="AN2075" i="82"/>
  <c r="AN2071" i="82"/>
  <c r="AN2068" i="82"/>
  <c r="AN2065" i="82"/>
  <c r="AN2060" i="82"/>
  <c r="AN2057" i="82"/>
  <c r="AN2052" i="82"/>
  <c r="AN2049" i="82"/>
  <c r="AN2044" i="82"/>
  <c r="AN2041" i="82"/>
  <c r="AN2036" i="82"/>
  <c r="AN2033" i="82"/>
  <c r="AN2028" i="82"/>
  <c r="AN2025" i="82"/>
  <c r="AN2020" i="82"/>
  <c r="AN2017" i="82"/>
  <c r="AN2012" i="82"/>
  <c r="AN2009" i="82"/>
  <c r="AN2004" i="82"/>
  <c r="AN2317" i="82"/>
  <c r="AN2309" i="82"/>
  <c r="AN2301" i="82"/>
  <c r="AN2293" i="82"/>
  <c r="AN2285" i="82"/>
  <c r="AN2276" i="82"/>
  <c r="AN2268" i="82"/>
  <c r="AN2260" i="82"/>
  <c r="AN2222" i="82"/>
  <c r="AN2214" i="82"/>
  <c r="AN2206" i="82"/>
  <c r="AN2199" i="82"/>
  <c r="AN2197" i="82"/>
  <c r="AN2191" i="82"/>
  <c r="AN2189" i="82"/>
  <c r="AN2176" i="82"/>
  <c r="AN2168" i="82"/>
  <c r="AN2160" i="82"/>
  <c r="AN2150" i="82"/>
  <c r="AN2145" i="82"/>
  <c r="AN2143" i="82"/>
  <c r="AN2136" i="82"/>
  <c r="AN2126" i="82"/>
  <c r="AN2121" i="82"/>
  <c r="AN2119" i="82"/>
  <c r="AN2117" i="82"/>
  <c r="AN2109" i="82"/>
  <c r="AN2101" i="82"/>
  <c r="AN2093" i="82"/>
  <c r="AN2085" i="82"/>
  <c r="AN2077" i="82"/>
  <c r="AN2069" i="82"/>
  <c r="AN2063" i="82"/>
  <c r="AN2061" i="82"/>
  <c r="AN2055" i="82"/>
  <c r="AN2053" i="82"/>
  <c r="AN2047" i="82"/>
  <c r="AN2045" i="82"/>
  <c r="AN2039" i="82"/>
  <c r="AN2037" i="82"/>
  <c r="AN2031" i="82"/>
  <c r="AN2029" i="82"/>
  <c r="AN2023" i="82"/>
  <c r="AN2021" i="82"/>
  <c r="AN2015" i="82"/>
  <c r="AN2013" i="82"/>
  <c r="AN2007" i="82"/>
  <c r="AN2005" i="82"/>
  <c r="AN2001" i="82"/>
  <c r="AN1996" i="82"/>
  <c r="AN1993" i="82"/>
  <c r="AN1988" i="82"/>
  <c r="AN1985" i="82"/>
  <c r="AN1980" i="82"/>
  <c r="AN1977" i="82"/>
  <c r="AN1972" i="82"/>
  <c r="AN1969" i="82"/>
  <c r="AN1964" i="82"/>
  <c r="AN1962" i="82"/>
  <c r="AN1959" i="82"/>
  <c r="AN1952" i="82"/>
  <c r="AN1949" i="82"/>
  <c r="AN1947" i="82"/>
  <c r="AN1942" i="82"/>
  <c r="AN1939" i="82"/>
  <c r="AN1937" i="82"/>
  <c r="AN1928" i="82"/>
  <c r="AN1926" i="82"/>
  <c r="AN1923" i="82"/>
  <c r="AN1916" i="82"/>
  <c r="AN1913" i="82"/>
  <c r="AN1904" i="82"/>
  <c r="AN1902" i="82"/>
  <c r="AN1898" i="82"/>
  <c r="AN1894" i="82"/>
  <c r="AN1890" i="82"/>
  <c r="AN1886" i="82"/>
  <c r="AN1882" i="82"/>
  <c r="AN1878" i="82"/>
  <c r="AN1874" i="82"/>
  <c r="AN1870" i="82"/>
  <c r="AN1866" i="82"/>
  <c r="AN1862" i="82"/>
  <c r="AN1858" i="82"/>
  <c r="AN1855" i="82"/>
  <c r="AN1852" i="82"/>
  <c r="AN1843" i="82"/>
  <c r="AN1840" i="82"/>
  <c r="AN1834" i="82"/>
  <c r="AN1832" i="82"/>
  <c r="AN1825" i="82"/>
  <c r="AN1822" i="82"/>
  <c r="AN1819" i="82"/>
  <c r="AN1816" i="82"/>
  <c r="AN1809" i="82"/>
  <c r="AN1806" i="82"/>
  <c r="AN1803" i="82"/>
  <c r="AN1800" i="82"/>
  <c r="AN1794" i="82"/>
  <c r="AN1791" i="82"/>
  <c r="AN1788" i="82"/>
  <c r="AN2314" i="82"/>
  <c r="AN2306" i="82"/>
  <c r="AN2298" i="82"/>
  <c r="AN2290" i="82"/>
  <c r="AN2282" i="82"/>
  <c r="AN2275" i="82"/>
  <c r="AN2273" i="82"/>
  <c r="AN2267" i="82"/>
  <c r="AN2265" i="82"/>
  <c r="AN2250" i="82"/>
  <c r="AN2245" i="82"/>
  <c r="AN2243" i="82"/>
  <c r="AN2237" i="82"/>
  <c r="AN2235" i="82"/>
  <c r="AN2229" i="82"/>
  <c r="AN2220" i="82"/>
  <c r="AN2212" i="82"/>
  <c r="AN2156" i="82"/>
  <c r="AN2148" i="82"/>
  <c r="AN2142" i="82"/>
  <c r="AN2132" i="82"/>
  <c r="AN2124" i="82"/>
  <c r="AN2115" i="82"/>
  <c r="AN2108" i="82"/>
  <c r="AN2100" i="82"/>
  <c r="AN2092" i="82"/>
  <c r="AN2084" i="82"/>
  <c r="AN2076" i="82"/>
  <c r="AN1998" i="82"/>
  <c r="AN1995" i="82"/>
  <c r="AN1990" i="82"/>
  <c r="AN1987" i="82"/>
  <c r="AN1982" i="82"/>
  <c r="AN1979" i="82"/>
  <c r="AN1974" i="82"/>
  <c r="AN1971" i="82"/>
  <c r="AN1966" i="82"/>
  <c r="AN1963" i="82"/>
  <c r="AN1961" i="82"/>
  <c r="AN1956" i="82"/>
  <c r="AN1954" i="82"/>
  <c r="AN1951" i="82"/>
  <c r="AN1944" i="82"/>
  <c r="AN1941" i="82"/>
  <c r="AN1930" i="82"/>
  <c r="AN1927" i="82"/>
  <c r="AN1925" i="82"/>
  <c r="AN1920" i="82"/>
  <c r="AN1918" i="82"/>
  <c r="AN1915" i="82"/>
  <c r="AN1910" i="82"/>
  <c r="AN1908" i="82"/>
  <c r="AN1906" i="82"/>
  <c r="AN1903" i="82"/>
  <c r="AN1901" i="82"/>
  <c r="AN1897" i="82"/>
  <c r="AN1893" i="82"/>
  <c r="AN1889" i="82"/>
  <c r="AN1885" i="82"/>
  <c r="AN1881" i="82"/>
  <c r="AN1877" i="82"/>
  <c r="AN1873" i="82"/>
  <c r="AN1869" i="82"/>
  <c r="AN1865" i="82"/>
  <c r="AN1861" i="82"/>
  <c r="AN1857" i="82"/>
  <c r="AN1854" i="82"/>
  <c r="AN1851" i="82"/>
  <c r="AN1848" i="82"/>
  <c r="AN1845" i="82"/>
  <c r="AN1842" i="82"/>
  <c r="AN1839" i="82"/>
  <c r="AN1833" i="82"/>
  <c r="AN1831" i="82"/>
  <c r="AN1828" i="82"/>
  <c r="AN1821" i="82"/>
  <c r="AN1818" i="82"/>
  <c r="AN1815" i="82"/>
  <c r="AN1812" i="82"/>
  <c r="AN1805" i="82"/>
  <c r="AN1802" i="82"/>
  <c r="AN1799" i="82"/>
  <c r="AN1793" i="82"/>
  <c r="AN1790" i="82"/>
  <c r="AN1787" i="82"/>
  <c r="AN2313" i="82"/>
  <c r="AN2297" i="82"/>
  <c r="AN2281" i="82"/>
  <c r="AN2270" i="82"/>
  <c r="AN2254" i="82"/>
  <c r="AN2248" i="82"/>
  <c r="AN2234" i="82"/>
  <c r="AN2217" i="82"/>
  <c r="AN2215" i="82"/>
  <c r="AN2194" i="82"/>
  <c r="AN2170" i="82"/>
  <c r="AN2165" i="82"/>
  <c r="AN2163" i="82"/>
  <c r="AN2138" i="82"/>
  <c r="AN2133" i="82"/>
  <c r="AN2112" i="82"/>
  <c r="AN2096" i="82"/>
  <c r="AN2080" i="82"/>
  <c r="AN1999" i="82"/>
  <c r="AN1997" i="82"/>
  <c r="AN1991" i="82"/>
  <c r="AN1989" i="82"/>
  <c r="AN1983" i="82"/>
  <c r="AN1981" i="82"/>
  <c r="AN1975" i="82"/>
  <c r="AN1973" i="82"/>
  <c r="AN1967" i="82"/>
  <c r="AN1965" i="82"/>
  <c r="AN1945" i="82"/>
  <c r="AN1943" i="82"/>
  <c r="AN1938" i="82"/>
  <c r="AN1936" i="82"/>
  <c r="AN1934" i="82"/>
  <c r="AN1932" i="82"/>
  <c r="AN1917" i="82"/>
  <c r="AN1911" i="82"/>
  <c r="AN1909" i="82"/>
  <c r="AN1896" i="82"/>
  <c r="AN1888" i="82"/>
  <c r="AN1880" i="82"/>
  <c r="AN1872" i="82"/>
  <c r="AN1864" i="82"/>
  <c r="AN1850" i="82"/>
  <c r="AN1841" i="82"/>
  <c r="AN1826" i="82"/>
  <c r="AN1824" i="82"/>
  <c r="AN1817" i="82"/>
  <c r="AN1810" i="82"/>
  <c r="AN1808" i="82"/>
  <c r="AN1801" i="82"/>
  <c r="AN1786" i="82"/>
  <c r="AN1783" i="82"/>
  <c r="AN1777" i="82"/>
  <c r="AN1774" i="82"/>
  <c r="AN1771" i="82"/>
  <c r="AN1765" i="82"/>
  <c r="AN1762" i="82"/>
  <c r="AN1759" i="82"/>
  <c r="AN1756" i="82"/>
  <c r="AN1750" i="82"/>
  <c r="AN1748" i="82"/>
  <c r="AN1741" i="82"/>
  <c r="AN1738" i="82"/>
  <c r="AN1736" i="82"/>
  <c r="AN1729" i="82"/>
  <c r="AN1726" i="82"/>
  <c r="AN1724" i="82"/>
  <c r="AN1718" i="82"/>
  <c r="AN1716" i="82"/>
  <c r="AN1710" i="82"/>
  <c r="AN1702" i="82"/>
  <c r="AN1700" i="82"/>
  <c r="AN1697" i="82"/>
  <c r="AN1694" i="82"/>
  <c r="AN1692" i="82"/>
  <c r="AN1688" i="82"/>
  <c r="AN1684" i="82"/>
  <c r="AN1680" i="82"/>
  <c r="AN1676" i="82"/>
  <c r="AN1672" i="82"/>
  <c r="AN1668" i="82"/>
  <c r="AN1664" i="82"/>
  <c r="AN1660" i="82"/>
  <c r="AN1656" i="82"/>
  <c r="AN1652" i="82"/>
  <c r="AN1648" i="82"/>
  <c r="AN1646" i="82"/>
  <c r="AN1643" i="82"/>
  <c r="AN1641" i="82"/>
  <c r="AN1636" i="82"/>
  <c r="AN1634" i="82"/>
  <c r="AN1631" i="82"/>
  <c r="AN1628" i="82"/>
  <c r="AN1626" i="82"/>
  <c r="AN1623" i="82"/>
  <c r="AN1620" i="82"/>
  <c r="AN1618" i="82"/>
  <c r="AN1615" i="82"/>
  <c r="AN1612" i="82"/>
  <c r="AN1610" i="82"/>
  <c r="AN1607" i="82"/>
  <c r="AN2321" i="82"/>
  <c r="AN2305" i="82"/>
  <c r="AN2289" i="82"/>
  <c r="AN2263" i="82"/>
  <c r="AN2242" i="82"/>
  <c r="AN2223" i="82"/>
  <c r="AN2209" i="82"/>
  <c r="AN2207" i="82"/>
  <c r="AN2202" i="82"/>
  <c r="AN2186" i="82"/>
  <c r="AN2181" i="82"/>
  <c r="AN2179" i="82"/>
  <c r="AN2155" i="82"/>
  <c r="AN2153" i="82"/>
  <c r="AN2104" i="82"/>
  <c r="AN2088" i="82"/>
  <c r="AN2072" i="82"/>
  <c r="AN1957" i="82"/>
  <c r="AN1955" i="82"/>
  <c r="AN1950" i="82"/>
  <c r="AN1924" i="82"/>
  <c r="AN1922" i="82"/>
  <c r="AN1905" i="82"/>
  <c r="AN1900" i="82"/>
  <c r="AN1892" i="82"/>
  <c r="AN1884" i="82"/>
  <c r="AN1876" i="82"/>
  <c r="AN1868" i="82"/>
  <c r="AN1860" i="82"/>
  <c r="AN1853" i="82"/>
  <c r="AN1846" i="82"/>
  <c r="AN1838" i="82"/>
  <c r="AN1836" i="82"/>
  <c r="AN1830" i="82"/>
  <c r="AN1814" i="82"/>
  <c r="AN1798" i="82"/>
  <c r="AN1796" i="82"/>
  <c r="AN1789" i="82"/>
  <c r="AN1781" i="82"/>
  <c r="AN1779" i="82"/>
  <c r="AN1776" i="82"/>
  <c r="AN1769" i="82"/>
  <c r="AN1767" i="82"/>
  <c r="AN1764" i="82"/>
  <c r="AN1757" i="82"/>
  <c r="AN1754" i="82"/>
  <c r="AN1752" i="82"/>
  <c r="AN1746" i="82"/>
  <c r="AN1743" i="82"/>
  <c r="AN1740" i="82"/>
  <c r="AN1734" i="82"/>
  <c r="AN1731" i="82"/>
  <c r="AN1728" i="82"/>
  <c r="AN1722" i="82"/>
  <c r="AN1720" i="82"/>
  <c r="AN1714" i="82"/>
  <c r="AN1706" i="82"/>
  <c r="AN1699" i="82"/>
  <c r="AN1696" i="82"/>
  <c r="AN1690" i="82"/>
  <c r="AN1686" i="82"/>
  <c r="AN1682" i="82"/>
  <c r="AN1678" i="82"/>
  <c r="AN1674" i="82"/>
  <c r="AN1670" i="82"/>
  <c r="AN1666" i="82"/>
  <c r="AN1662" i="82"/>
  <c r="AN1658" i="82"/>
  <c r="AN1654" i="82"/>
  <c r="AN1650" i="82"/>
  <c r="AN1647" i="82"/>
  <c r="AN1644" i="82"/>
  <c r="AN1642" i="82"/>
  <c r="AN1635" i="82"/>
  <c r="AN1632" i="82"/>
  <c r="AN1630" i="82"/>
  <c r="AN1627" i="82"/>
  <c r="AN1624" i="82"/>
  <c r="AN1622" i="82"/>
  <c r="AN1619" i="82"/>
  <c r="AN1616" i="82"/>
  <c r="AN1614" i="82"/>
  <c r="AN1611" i="82"/>
  <c r="AN1608" i="82"/>
  <c r="AN1606" i="82"/>
  <c r="AN2318" i="82"/>
  <c r="AN2286" i="82"/>
  <c r="AN2192" i="82"/>
  <c r="AN2114" i="82"/>
  <c r="AN2081" i="82"/>
  <c r="AN2058" i="82"/>
  <c r="AN2056" i="82"/>
  <c r="AN2042" i="82"/>
  <c r="AN2040" i="82"/>
  <c r="AN2026" i="82"/>
  <c r="AN2024" i="82"/>
  <c r="AN2010" i="82"/>
  <c r="AN2008" i="82"/>
  <c r="AN1994" i="82"/>
  <c r="AN1992" i="82"/>
  <c r="AN1978" i="82"/>
  <c r="AN1976" i="82"/>
  <c r="AN1914" i="82"/>
  <c r="AN1912" i="82"/>
  <c r="AN1907" i="82"/>
  <c r="AN1899" i="82"/>
  <c r="AN1883" i="82"/>
  <c r="AN1867" i="82"/>
  <c r="AN1856" i="82"/>
  <c r="AN1835" i="82"/>
  <c r="AN1792" i="82"/>
  <c r="AN1784" i="82"/>
  <c r="AN1780" i="82"/>
  <c r="AN1773" i="82"/>
  <c r="AN1760" i="82"/>
  <c r="AN1753" i="82"/>
  <c r="AN1749" i="82"/>
  <c r="AN1745" i="82"/>
  <c r="AN1732" i="82"/>
  <c r="AN1725" i="82"/>
  <c r="AN1721" i="82"/>
  <c r="AN1717" i="82"/>
  <c r="AN1713" i="82"/>
  <c r="AN1711" i="82"/>
  <c r="AN1704" i="82"/>
  <c r="AN1685" i="82"/>
  <c r="AN1677" i="82"/>
  <c r="AN1669" i="82"/>
  <c r="AN1661" i="82"/>
  <c r="AN1653" i="82"/>
  <c r="AN1625" i="82"/>
  <c r="AN1609" i="82"/>
  <c r="AN1603" i="82"/>
  <c r="AN1600" i="82"/>
  <c r="AN1598" i="82"/>
  <c r="AN1595" i="82"/>
  <c r="AN1593" i="82"/>
  <c r="AN1585" i="82"/>
  <c r="AN1577" i="82"/>
  <c r="AN1572" i="82"/>
  <c r="AN1570" i="82"/>
  <c r="AN1565" i="82"/>
  <c r="AN1557" i="82"/>
  <c r="AN1549" i="82"/>
  <c r="AN1541" i="82"/>
  <c r="AN1536" i="82"/>
  <c r="AN1534" i="82"/>
  <c r="AN1529" i="82"/>
  <c r="AN1523" i="82"/>
  <c r="AN1520" i="82"/>
  <c r="AN1511" i="82"/>
  <c r="AN1504" i="82"/>
  <c r="AN1501" i="82"/>
  <c r="AN1498" i="82"/>
  <c r="AN1492" i="82"/>
  <c r="AN1490" i="82"/>
  <c r="AN1484" i="82"/>
  <c r="AN1481" i="82"/>
  <c r="AN1477" i="82"/>
  <c r="AN1473" i="82"/>
  <c r="AN1469" i="82"/>
  <c r="AN1465" i="82"/>
  <c r="AN1461" i="82"/>
  <c r="AN1457" i="82"/>
  <c r="AN1453" i="82"/>
  <c r="AN1449" i="82"/>
  <c r="AN1445" i="82"/>
  <c r="AN1441" i="82"/>
  <c r="AN1438" i="82"/>
  <c r="AN1435" i="82"/>
  <c r="AN1430" i="82"/>
  <c r="AN1427" i="82"/>
  <c r="AN1422" i="82"/>
  <c r="AN1419" i="82"/>
  <c r="AN1414" i="82"/>
  <c r="AN1411" i="82"/>
  <c r="AN1406" i="82"/>
  <c r="AN1403" i="82"/>
  <c r="AN1398" i="82"/>
  <c r="AN1395" i="82"/>
  <c r="AN1390" i="82"/>
  <c r="AN1387" i="82"/>
  <c r="AN1382" i="82"/>
  <c r="AN1379" i="82"/>
  <c r="AN1374" i="82"/>
  <c r="AN1371" i="82"/>
  <c r="AN1366" i="82"/>
  <c r="AN1363" i="82"/>
  <c r="AN1358" i="82"/>
  <c r="AN1355" i="82"/>
  <c r="AN1350" i="82"/>
  <c r="AN1347" i="82"/>
  <c r="AN1342" i="82"/>
  <c r="AN1339" i="82"/>
  <c r="AN1334" i="82"/>
  <c r="AN1331" i="82"/>
  <c r="AN1326" i="82"/>
  <c r="AN1323" i="82"/>
  <c r="AN1318" i="82"/>
  <c r="AN1315" i="82"/>
  <c r="AN1310" i="82"/>
  <c r="AN1307" i="82"/>
  <c r="AN1302" i="82"/>
  <c r="AN1299" i="82"/>
  <c r="AN1294" i="82"/>
  <c r="AN1291" i="82"/>
  <c r="AN1286" i="82"/>
  <c r="AN1283" i="82"/>
  <c r="AN1278" i="82"/>
  <c r="AN1275" i="82"/>
  <c r="AN1269" i="82"/>
  <c r="AN1265" i="82"/>
  <c r="AN1261" i="82"/>
  <c r="AN1257" i="82"/>
  <c r="AN1253" i="82"/>
  <c r="AN1249" i="82"/>
  <c r="AN1245" i="82"/>
  <c r="AN1241" i="82"/>
  <c r="AN1237" i="82"/>
  <c r="AN1233" i="82"/>
  <c r="AN1227" i="82"/>
  <c r="AN1224" i="82"/>
  <c r="AN1222" i="82"/>
  <c r="AN1219" i="82"/>
  <c r="AN1216" i="82"/>
  <c r="AN1214" i="82"/>
  <c r="AN1211" i="82"/>
  <c r="AN1208" i="82"/>
  <c r="AN1206" i="82"/>
  <c r="AN1203" i="82"/>
  <c r="AN1200" i="82"/>
  <c r="AN1198" i="82"/>
  <c r="AN1195" i="82"/>
  <c r="AN1192" i="82"/>
  <c r="AN1190" i="82"/>
  <c r="AN1187" i="82"/>
  <c r="AN1184" i="82"/>
  <c r="AN1182" i="82"/>
  <c r="AN1179" i="82"/>
  <c r="AN1176" i="82"/>
  <c r="AN1174" i="82"/>
  <c r="AN1171" i="82"/>
  <c r="AN1168" i="82"/>
  <c r="AN1166" i="82"/>
  <c r="AN1163" i="82"/>
  <c r="AN1160" i="82"/>
  <c r="AN1158" i="82"/>
  <c r="AN1155" i="82"/>
  <c r="AN1153" i="82"/>
  <c r="AN1145" i="82"/>
  <c r="AN1137" i="82"/>
  <c r="AN1129" i="82"/>
  <c r="AN1121" i="82"/>
  <c r="AN1113" i="82"/>
  <c r="AN1105" i="82"/>
  <c r="AN2294" i="82"/>
  <c r="AN2232" i="82"/>
  <c r="AN2227" i="82"/>
  <c r="AN2225" i="82"/>
  <c r="AN2200" i="82"/>
  <c r="AN2178" i="82"/>
  <c r="AN2173" i="82"/>
  <c r="AN2171" i="82"/>
  <c r="AN2089" i="82"/>
  <c r="AN1940" i="82"/>
  <c r="AN1935" i="82"/>
  <c r="AN1887" i="82"/>
  <c r="AN1871" i="82"/>
  <c r="AN1844" i="82"/>
  <c r="AN1829" i="82"/>
  <c r="AN1827" i="82"/>
  <c r="AN1823" i="82"/>
  <c r="AN1813" i="82"/>
  <c r="AN1811" i="82"/>
  <c r="AN1807" i="82"/>
  <c r="AN1797" i="82"/>
  <c r="AN1775" i="82"/>
  <c r="AN1770" i="82"/>
  <c r="AN1766" i="82"/>
  <c r="AN1755" i="82"/>
  <c r="AN1751" i="82"/>
  <c r="AN1747" i="82"/>
  <c r="AN1742" i="82"/>
  <c r="AN1727" i="82"/>
  <c r="AN1723" i="82"/>
  <c r="AN1719" i="82"/>
  <c r="AN1715" i="82"/>
  <c r="AN1708" i="82"/>
  <c r="AN1701" i="82"/>
  <c r="AN1698" i="82"/>
  <c r="AN1687" i="82"/>
  <c r="AN1679" i="82"/>
  <c r="AN1671" i="82"/>
  <c r="AN1663" i="82"/>
  <c r="AN1655" i="82"/>
  <c r="AN1639" i="82"/>
  <c r="AN1637" i="82"/>
  <c r="AN1621" i="82"/>
  <c r="AN1605" i="82"/>
  <c r="AN1597" i="82"/>
  <c r="AN1592" i="82"/>
  <c r="AN1590" i="82"/>
  <c r="AN1587" i="82"/>
  <c r="AN1584" i="82"/>
  <c r="AN1582" i="82"/>
  <c r="AN1579" i="82"/>
  <c r="AN1576" i="82"/>
  <c r="AN1567" i="82"/>
  <c r="AN1564" i="82"/>
  <c r="AN1562" i="82"/>
  <c r="AN1559" i="82"/>
  <c r="AN1556" i="82"/>
  <c r="AN1554" i="82"/>
  <c r="AN1551" i="82"/>
  <c r="AN1548" i="82"/>
  <c r="AN1546" i="82"/>
  <c r="AN1543" i="82"/>
  <c r="AN1540" i="82"/>
  <c r="AN1538" i="82"/>
  <c r="AN1531" i="82"/>
  <c r="AN1528" i="82"/>
  <c r="AN1526" i="82"/>
  <c r="AN1519" i="82"/>
  <c r="AN1517" i="82"/>
  <c r="AN1514" i="82"/>
  <c r="AN1509" i="82"/>
  <c r="AN1503" i="82"/>
  <c r="AN1500" i="82"/>
  <c r="AN1497" i="82"/>
  <c r="AN1494" i="82"/>
  <c r="AN1491" i="82"/>
  <c r="AN1489" i="82"/>
  <c r="AN1483" i="82"/>
  <c r="AN1480" i="82"/>
  <c r="AN1476" i="82"/>
  <c r="AN1472" i="82"/>
  <c r="AN1468" i="82"/>
  <c r="AN1464" i="82"/>
  <c r="AN1460" i="82"/>
  <c r="AN1456" i="82"/>
  <c r="AN1452" i="82"/>
  <c r="AN1448" i="82"/>
  <c r="AN1444" i="82"/>
  <c r="AN1440" i="82"/>
  <c r="AN1437" i="82"/>
  <c r="AN1432" i="82"/>
  <c r="AN1429" i="82"/>
  <c r="AN1424" i="82"/>
  <c r="AN1421" i="82"/>
  <c r="AN1416" i="82"/>
  <c r="AN1413" i="82"/>
  <c r="AN1408" i="82"/>
  <c r="AN1405" i="82"/>
  <c r="AN1400" i="82"/>
  <c r="AN1397" i="82"/>
  <c r="AN1392" i="82"/>
  <c r="AN1389" i="82"/>
  <c r="AN1384" i="82"/>
  <c r="AN1381" i="82"/>
  <c r="AN1376" i="82"/>
  <c r="AN1373" i="82"/>
  <c r="AN1368" i="82"/>
  <c r="AN1365" i="82"/>
  <c r="AN1360" i="82"/>
  <c r="AN1357" i="82"/>
  <c r="AN1352" i="82"/>
  <c r="AN1349" i="82"/>
  <c r="AN1344" i="82"/>
  <c r="AN1341" i="82"/>
  <c r="AN1336" i="82"/>
  <c r="AN1333" i="82"/>
  <c r="AN1328" i="82"/>
  <c r="AN1325" i="82"/>
  <c r="AN1320" i="82"/>
  <c r="AN1317" i="82"/>
  <c r="AN1312" i="82"/>
  <c r="AN1309" i="82"/>
  <c r="AN1304" i="82"/>
  <c r="AN1301" i="82"/>
  <c r="AN1296" i="82"/>
  <c r="AN1293" i="82"/>
  <c r="AN1288" i="82"/>
  <c r="AN1285" i="82"/>
  <c r="AN1280" i="82"/>
  <c r="AN1277" i="82"/>
  <c r="AN1272" i="82"/>
  <c r="AN1268" i="82"/>
  <c r="AN1264" i="82"/>
  <c r="AN1260" i="82"/>
  <c r="AN1256" i="82"/>
  <c r="AN1252" i="82"/>
  <c r="AN1248" i="82"/>
  <c r="AN1244" i="82"/>
  <c r="AN1240" i="82"/>
  <c r="AN1236" i="82"/>
  <c r="AN1232" i="82"/>
  <c r="AN1229" i="82"/>
  <c r="AN1221" i="82"/>
  <c r="AN1213" i="82"/>
  <c r="AN1205" i="82"/>
  <c r="AN1197" i="82"/>
  <c r="AN1189" i="82"/>
  <c r="AN1181" i="82"/>
  <c r="AN1173" i="82"/>
  <c r="AN1165" i="82"/>
  <c r="AN1157" i="82"/>
  <c r="AN1152" i="82"/>
  <c r="AN1150" i="82"/>
  <c r="AN1147" i="82"/>
  <c r="AN1144" i="82"/>
  <c r="AN1142" i="82"/>
  <c r="AN1139" i="82"/>
  <c r="AN1136" i="82"/>
  <c r="AN1134" i="82"/>
  <c r="AN1131" i="82"/>
  <c r="AN1128" i="82"/>
  <c r="AN1126" i="82"/>
  <c r="AN1123" i="82"/>
  <c r="AN1120" i="82"/>
  <c r="AN1118" i="82"/>
  <c r="AN1115" i="82"/>
  <c r="AN1112" i="82"/>
  <c r="AN2310" i="82"/>
  <c r="AN2066" i="82"/>
  <c r="AN2064" i="82"/>
  <c r="AN2034" i="82"/>
  <c r="AN2032" i="82"/>
  <c r="AN2002" i="82"/>
  <c r="AN2000" i="82"/>
  <c r="AN1970" i="82"/>
  <c r="AN1968" i="82"/>
  <c r="AN1960" i="82"/>
  <c r="AN1958" i="82"/>
  <c r="AN1953" i="82"/>
  <c r="AN1875" i="82"/>
  <c r="AN1804" i="82"/>
  <c r="AN1795" i="82"/>
  <c r="AN1778" i="82"/>
  <c r="AN1763" i="82"/>
  <c r="AN1739" i="82"/>
  <c r="AN1735" i="82"/>
  <c r="AN1712" i="82"/>
  <c r="AN1683" i="82"/>
  <c r="AN1667" i="82"/>
  <c r="AN1651" i="82"/>
  <c r="AN1645" i="82"/>
  <c r="AN1640" i="82"/>
  <c r="AN1613" i="82"/>
  <c r="AN1574" i="82"/>
  <c r="AN1566" i="82"/>
  <c r="AN1558" i="82"/>
  <c r="AN1550" i="82"/>
  <c r="AN1542" i="82"/>
  <c r="AN1533" i="82"/>
  <c r="AN1527" i="82"/>
  <c r="AN1525" i="82"/>
  <c r="AN1518" i="82"/>
  <c r="AN1516" i="82"/>
  <c r="AN1507" i="82"/>
  <c r="AN1505" i="82"/>
  <c r="AN1475" i="82"/>
  <c r="AN1467" i="82"/>
  <c r="AN1459" i="82"/>
  <c r="AN1451" i="82"/>
  <c r="AN1443" i="82"/>
  <c r="AN1267" i="82"/>
  <c r="AN1259" i="82"/>
  <c r="AN1251" i="82"/>
  <c r="AN1243" i="82"/>
  <c r="AN1235" i="82"/>
  <c r="AN1226" i="82"/>
  <c r="AN1218" i="82"/>
  <c r="AN1210" i="82"/>
  <c r="AN1202" i="82"/>
  <c r="AN1194" i="82"/>
  <c r="AN1186" i="82"/>
  <c r="AN1178" i="82"/>
  <c r="AN1170" i="82"/>
  <c r="AN1162" i="82"/>
  <c r="AN1154" i="82"/>
  <c r="AN1148" i="82"/>
  <c r="AN1140" i="82"/>
  <c r="AN1132" i="82"/>
  <c r="AN1124" i="82"/>
  <c r="AN1116" i="82"/>
  <c r="AN1103" i="82"/>
  <c r="AN1100" i="82"/>
  <c r="AN1098" i="82"/>
  <c r="AN1095" i="82"/>
  <c r="AN1093" i="82"/>
  <c r="AN1085" i="82"/>
  <c r="AN1077" i="82"/>
  <c r="AN1071" i="82"/>
  <c r="AN1064" i="82"/>
  <c r="AN1061" i="82"/>
  <c r="AN1057" i="82"/>
  <c r="AN1053" i="82"/>
  <c r="AN1049" i="82"/>
  <c r="AN1045" i="82"/>
  <c r="AN1041" i="82"/>
  <c r="AN1037" i="82"/>
  <c r="AN1033" i="82"/>
  <c r="AN1029" i="82"/>
  <c r="AN1025" i="82"/>
  <c r="AN1021" i="82"/>
  <c r="AN1015" i="82"/>
  <c r="AN1007" i="82"/>
  <c r="AN997" i="82"/>
  <c r="AN994" i="82"/>
  <c r="AN987" i="82"/>
  <c r="AN980" i="82"/>
  <c r="AN977" i="82"/>
  <c r="AN974" i="82"/>
  <c r="AN972" i="82"/>
  <c r="AN969" i="82"/>
  <c r="AN966" i="82"/>
  <c r="AN964" i="82"/>
  <c r="AN961" i="82"/>
  <c r="AN958" i="82"/>
  <c r="AN956" i="82"/>
  <c r="AN953" i="82"/>
  <c r="AN951" i="82"/>
  <c r="AN944" i="82"/>
  <c r="AN941" i="82"/>
  <c r="AN938" i="82"/>
  <c r="AN936" i="82"/>
  <c r="AN933" i="82"/>
  <c r="AN930" i="82"/>
  <c r="AN928" i="82"/>
  <c r="AN925" i="82"/>
  <c r="AN922" i="82"/>
  <c r="AN920" i="82"/>
  <c r="AN917" i="82"/>
  <c r="AN914" i="82"/>
  <c r="AN912" i="82"/>
  <c r="AN909" i="82"/>
  <c r="AN906" i="82"/>
  <c r="AN899" i="82"/>
  <c r="AN891" i="82"/>
  <c r="AN884" i="82"/>
  <c r="AN881" i="82"/>
  <c r="AN879" i="82"/>
  <c r="AN875" i="82"/>
  <c r="AN867" i="82"/>
  <c r="AN862" i="82"/>
  <c r="AN860" i="82"/>
  <c r="AN855" i="82"/>
  <c r="AN849" i="82"/>
  <c r="AN845" i="82"/>
  <c r="AN841" i="82"/>
  <c r="AN837" i="82"/>
  <c r="AN833" i="82"/>
  <c r="AN829" i="82"/>
  <c r="AN825" i="82"/>
  <c r="AN821" i="82"/>
  <c r="AN817" i="82"/>
  <c r="AN813" i="82"/>
  <c r="AN2278" i="82"/>
  <c r="AN2262" i="82"/>
  <c r="AN2257" i="82"/>
  <c r="AN2255" i="82"/>
  <c r="AN2097" i="82"/>
  <c r="AN2050" i="82"/>
  <c r="AN2048" i="82"/>
  <c r="AN2018" i="82"/>
  <c r="AN2016" i="82"/>
  <c r="AN1986" i="82"/>
  <c r="AN1984" i="82"/>
  <c r="AN1933" i="82"/>
  <c r="AN1891" i="82"/>
  <c r="AN1859" i="82"/>
  <c r="AN1768" i="82"/>
  <c r="AN1744" i="82"/>
  <c r="AN1709" i="82"/>
  <c r="AN1705" i="82"/>
  <c r="AN1695" i="82"/>
  <c r="AN1691" i="82"/>
  <c r="AN1675" i="82"/>
  <c r="AN1659" i="82"/>
  <c r="AN1629" i="82"/>
  <c r="AN1602" i="82"/>
  <c r="AN1594" i="82"/>
  <c r="AN1588" i="82"/>
  <c r="AN1580" i="82"/>
  <c r="AN1569" i="82"/>
  <c r="AN1563" i="82"/>
  <c r="AN1561" i="82"/>
  <c r="AN1555" i="82"/>
  <c r="AN1553" i="82"/>
  <c r="AN1547" i="82"/>
  <c r="AN1545" i="82"/>
  <c r="AN1539" i="82"/>
  <c r="AN1530" i="82"/>
  <c r="AN1521" i="82"/>
  <c r="AN1512" i="82"/>
  <c r="AN1502" i="82"/>
  <c r="AN1495" i="82"/>
  <c r="AN1488" i="82"/>
  <c r="AN1486" i="82"/>
  <c r="AN1479" i="82"/>
  <c r="AN1471" i="82"/>
  <c r="AN1463" i="82"/>
  <c r="AN1455" i="82"/>
  <c r="AN1447" i="82"/>
  <c r="AN1439" i="82"/>
  <c r="AN1433" i="82"/>
  <c r="AN1431" i="82"/>
  <c r="AN1425" i="82"/>
  <c r="AN1423" i="82"/>
  <c r="AN1417" i="82"/>
  <c r="AN1415" i="82"/>
  <c r="AN1409" i="82"/>
  <c r="AN1407" i="82"/>
  <c r="AN1401" i="82"/>
  <c r="AN1399" i="82"/>
  <c r="AN1393" i="82"/>
  <c r="AN1391" i="82"/>
  <c r="AN1385" i="82"/>
  <c r="AN1383" i="82"/>
  <c r="AN1377" i="82"/>
  <c r="AN1375" i="82"/>
  <c r="AN1369" i="82"/>
  <c r="AN1367" i="82"/>
  <c r="AN1361" i="82"/>
  <c r="AN1359" i="82"/>
  <c r="AN1353" i="82"/>
  <c r="AN1351" i="82"/>
  <c r="AN1345" i="82"/>
  <c r="AN1343" i="82"/>
  <c r="AN1337" i="82"/>
  <c r="AN1335" i="82"/>
  <c r="AN1329" i="82"/>
  <c r="AN1327" i="82"/>
  <c r="AN1321" i="82"/>
  <c r="AN1319" i="82"/>
  <c r="AN1313" i="82"/>
  <c r="AN1311" i="82"/>
  <c r="AN1305" i="82"/>
  <c r="AN1303" i="82"/>
  <c r="AN1297" i="82"/>
  <c r="AN1295" i="82"/>
  <c r="AN1289" i="82"/>
  <c r="AN1287" i="82"/>
  <c r="AN1281" i="82"/>
  <c r="AN1279" i="82"/>
  <c r="AN1273" i="82"/>
  <c r="AN1271" i="82"/>
  <c r="AN1263" i="82"/>
  <c r="AN1255" i="82"/>
  <c r="AN1247" i="82"/>
  <c r="AN1239" i="82"/>
  <c r="AN1231" i="82"/>
  <c r="AN1109" i="82"/>
  <c r="AN1104" i="82"/>
  <c r="AN1102" i="82"/>
  <c r="AN1099" i="82"/>
  <c r="AN1096" i="82"/>
  <c r="AN1094" i="82"/>
  <c r="AN1089" i="82"/>
  <c r="AN1081" i="82"/>
  <c r="AN1073" i="82"/>
  <c r="AN1068" i="82"/>
  <c r="AN1066" i="82"/>
  <c r="AN1059" i="82"/>
  <c r="AN1055" i="82"/>
  <c r="AN1051" i="82"/>
  <c r="AN1047" i="82"/>
  <c r="AN1043" i="82"/>
  <c r="AN1039" i="82"/>
  <c r="AN1035" i="82"/>
  <c r="AN1031" i="82"/>
  <c r="AN1027" i="82"/>
  <c r="AN1023" i="82"/>
  <c r="AN1019" i="82"/>
  <c r="AN1011" i="82"/>
  <c r="AN1003" i="82"/>
  <c r="AN998" i="82"/>
  <c r="AN996" i="82"/>
  <c r="AN993" i="82"/>
  <c r="AN991" i="82"/>
  <c r="AN983" i="82"/>
  <c r="AN978" i="82"/>
  <c r="AN976" i="82"/>
  <c r="AN973" i="82"/>
  <c r="AN970" i="82"/>
  <c r="AN968" i="82"/>
  <c r="AN965" i="82"/>
  <c r="AN962" i="82"/>
  <c r="AN960" i="82"/>
  <c r="AN957" i="82"/>
  <c r="AN954" i="82"/>
  <c r="AN947" i="82"/>
  <c r="AN942" i="82"/>
  <c r="AN940" i="82"/>
  <c r="AN937" i="82"/>
  <c r="AN934" i="82"/>
  <c r="AN932" i="82"/>
  <c r="AN929" i="82"/>
  <c r="AN926" i="82"/>
  <c r="AN924" i="82"/>
  <c r="AN921" i="82"/>
  <c r="AN918" i="82"/>
  <c r="AN916" i="82"/>
  <c r="AN913" i="82"/>
  <c r="AN910" i="82"/>
  <c r="AN908" i="82"/>
  <c r="AN905" i="82"/>
  <c r="AN903" i="82"/>
  <c r="AN895" i="82"/>
  <c r="AN887" i="82"/>
  <c r="AN882" i="82"/>
  <c r="AN876" i="82"/>
  <c r="AN871" i="82"/>
  <c r="AN864" i="82"/>
  <c r="AN861" i="82"/>
  <c r="AN859" i="82"/>
  <c r="AN851" i="82"/>
  <c r="AN847" i="82"/>
  <c r="AN843" i="82"/>
  <c r="AN839" i="82"/>
  <c r="AN835" i="82"/>
  <c r="AN831" i="82"/>
  <c r="AN827" i="82"/>
  <c r="AN823" i="82"/>
  <c r="AN819" i="82"/>
  <c r="AN815" i="82"/>
  <c r="AN811" i="82"/>
  <c r="AN2302" i="82"/>
  <c r="AN2184" i="82"/>
  <c r="AN2105" i="82"/>
  <c r="AN1948" i="82"/>
  <c r="AN1946" i="82"/>
  <c r="AN1837" i="82"/>
  <c r="AN1820" i="82"/>
  <c r="AN1782" i="82"/>
  <c r="AN1730" i="82"/>
  <c r="AN1707" i="82"/>
  <c r="AN1693" i="82"/>
  <c r="AN1681" i="82"/>
  <c r="AN1649" i="82"/>
  <c r="AN1638" i="82"/>
  <c r="AN1633" i="82"/>
  <c r="AN1591" i="82"/>
  <c r="AN1589" i="82"/>
  <c r="AN1578" i="82"/>
  <c r="AN1552" i="82"/>
  <c r="AN1532" i="82"/>
  <c r="AN1499" i="82"/>
  <c r="AN1478" i="82"/>
  <c r="AN1462" i="82"/>
  <c r="AN1446" i="82"/>
  <c r="AN1436" i="82"/>
  <c r="AN1434" i="82"/>
  <c r="AN1420" i="82"/>
  <c r="AN1418" i="82"/>
  <c r="AN1404" i="82"/>
  <c r="AN1402" i="82"/>
  <c r="AN1388" i="82"/>
  <c r="AN1386" i="82"/>
  <c r="AN1372" i="82"/>
  <c r="AN1370" i="82"/>
  <c r="AN1356" i="82"/>
  <c r="AN1354" i="82"/>
  <c r="AN1340" i="82"/>
  <c r="AN1338" i="82"/>
  <c r="AN1324" i="82"/>
  <c r="AN1322" i="82"/>
  <c r="AN1308" i="82"/>
  <c r="AN1306" i="82"/>
  <c r="AN1292" i="82"/>
  <c r="AN1290" i="82"/>
  <c r="AN1276" i="82"/>
  <c r="AN1274" i="82"/>
  <c r="AN1270" i="82"/>
  <c r="AN1254" i="82"/>
  <c r="AN1238" i="82"/>
  <c r="AN1212" i="82"/>
  <c r="AN1201" i="82"/>
  <c r="AN1199" i="82"/>
  <c r="AN1180" i="82"/>
  <c r="AN1169" i="82"/>
  <c r="AN1167" i="82"/>
  <c r="AN1151" i="82"/>
  <c r="AN1149" i="82"/>
  <c r="AN1138" i="82"/>
  <c r="AN1119" i="82"/>
  <c r="AN1117" i="82"/>
  <c r="AN1107" i="82"/>
  <c r="AN1091" i="82"/>
  <c r="AN1084" i="82"/>
  <c r="AN1082" i="82"/>
  <c r="AN1075" i="82"/>
  <c r="AN1069" i="82"/>
  <c r="AN1065" i="82"/>
  <c r="AN1060" i="82"/>
  <c r="AN1052" i="82"/>
  <c r="AN1044" i="82"/>
  <c r="AN1036" i="82"/>
  <c r="AN1028" i="82"/>
  <c r="AN1020" i="82"/>
  <c r="AN1013" i="82"/>
  <c r="AN1006" i="82"/>
  <c r="AN1004" i="82"/>
  <c r="AN986" i="82"/>
  <c r="AN984" i="82"/>
  <c r="AN971" i="82"/>
  <c r="AN955" i="82"/>
  <c r="AN952" i="82"/>
  <c r="AN945" i="82"/>
  <c r="AN931" i="82"/>
  <c r="AN915" i="82"/>
  <c r="AN898" i="82"/>
  <c r="AN896" i="82"/>
  <c r="AN889" i="82"/>
  <c r="AN883" i="82"/>
  <c r="AN880" i="82"/>
  <c r="AN870" i="82"/>
  <c r="AN868" i="82"/>
  <c r="AN857" i="82"/>
  <c r="AN850" i="82"/>
  <c r="AN842" i="82"/>
  <c r="AN834" i="82"/>
  <c r="AN826" i="82"/>
  <c r="AN818" i="82"/>
  <c r="AN810" i="82"/>
  <c r="AN807" i="82"/>
  <c r="AN804" i="82"/>
  <c r="AN802" i="82"/>
  <c r="AN799" i="82"/>
  <c r="AN796" i="82"/>
  <c r="AN792" i="82"/>
  <c r="AN790" i="82"/>
  <c r="AN785" i="82"/>
  <c r="AN777" i="82"/>
  <c r="AN772" i="82"/>
  <c r="AN770" i="82"/>
  <c r="AN767" i="82"/>
  <c r="AN764" i="82"/>
  <c r="AN762" i="82"/>
  <c r="AN757" i="82"/>
  <c r="AN752" i="82"/>
  <c r="AN746" i="82"/>
  <c r="AN743" i="82"/>
  <c r="AN741" i="82"/>
  <c r="AN733" i="82"/>
  <c r="AN725" i="82"/>
  <c r="AN717" i="82"/>
  <c r="AN710" i="82"/>
  <c r="AN707" i="82"/>
  <c r="AN704" i="82"/>
  <c r="AN702" i="82"/>
  <c r="AN699" i="82"/>
  <c r="AN697" i="82"/>
  <c r="AN692" i="82"/>
  <c r="AN690" i="82"/>
  <c r="AN687" i="82"/>
  <c r="AN684" i="82"/>
  <c r="AN682" i="82"/>
  <c r="AN679" i="82"/>
  <c r="AN675" i="82"/>
  <c r="AN672" i="82"/>
  <c r="AN670" i="82"/>
  <c r="AN667" i="82"/>
  <c r="AN664" i="82"/>
  <c r="AN662" i="82"/>
  <c r="AN659" i="82"/>
  <c r="AN656" i="82"/>
  <c r="AN654" i="82"/>
  <c r="AN650" i="82"/>
  <c r="AN647" i="82"/>
  <c r="AN645" i="82"/>
  <c r="AN640" i="82"/>
  <c r="AN636" i="82"/>
  <c r="AN632" i="82"/>
  <c r="AN628" i="82"/>
  <c r="AN624" i="82"/>
  <c r="AN620" i="82"/>
  <c r="AN616" i="82"/>
  <c r="AN612" i="82"/>
  <c r="AN608" i="82"/>
  <c r="AN604" i="82"/>
  <c r="AN600" i="82"/>
  <c r="AN597" i="82"/>
  <c r="AN594" i="82"/>
  <c r="AN588" i="82"/>
  <c r="AN585" i="82"/>
  <c r="AN582" i="82"/>
  <c r="AN577" i="82"/>
  <c r="AN568" i="82"/>
  <c r="AN565" i="82"/>
  <c r="AN556" i="82"/>
  <c r="AN553" i="82"/>
  <c r="AN550" i="82"/>
  <c r="AN547" i="82"/>
  <c r="AN540" i="82"/>
  <c r="AN537" i="82"/>
  <c r="AN534" i="82"/>
  <c r="AN531" i="82"/>
  <c r="AN525" i="82"/>
  <c r="AN522" i="82"/>
  <c r="AN519" i="82"/>
  <c r="AN512" i="82"/>
  <c r="AN510" i="82"/>
  <c r="AN507" i="82"/>
  <c r="AN500" i="82"/>
  <c r="AN497" i="82"/>
  <c r="AN494" i="82"/>
  <c r="AN491" i="82"/>
  <c r="AN484" i="82"/>
  <c r="AN482" i="82"/>
  <c r="AN479" i="82"/>
  <c r="AN472" i="82"/>
  <c r="AN469" i="82"/>
  <c r="AN466" i="82"/>
  <c r="AN463" i="82"/>
  <c r="AN456" i="82"/>
  <c r="AN453" i="82"/>
  <c r="AN450" i="82"/>
  <c r="AN444" i="82"/>
  <c r="AN441" i="82"/>
  <c r="AN438" i="82"/>
  <c r="AN435" i="82"/>
  <c r="AN431" i="82"/>
  <c r="AN427" i="82"/>
  <c r="AN423" i="82"/>
  <c r="AN419" i="82"/>
  <c r="AN415" i="82"/>
  <c r="AN411" i="82"/>
  <c r="AN407" i="82"/>
  <c r="AN403" i="82"/>
  <c r="AN399" i="82"/>
  <c r="AN395" i="82"/>
  <c r="AN391" i="82"/>
  <c r="AN387" i="82"/>
  <c r="AN385" i="82"/>
  <c r="AN382" i="82"/>
  <c r="AN375" i="82"/>
  <c r="AN372" i="82"/>
  <c r="AN369" i="82"/>
  <c r="AN366" i="82"/>
  <c r="AN359" i="82"/>
  <c r="AN356" i="82"/>
  <c r="AN347" i="82"/>
  <c r="AN344" i="82"/>
  <c r="AN335" i="82"/>
  <c r="AN332" i="82"/>
  <c r="AN329" i="82"/>
  <c r="AN326" i="82"/>
  <c r="AN319" i="82"/>
  <c r="AN316" i="82"/>
  <c r="AN313" i="82"/>
  <c r="AN310" i="82"/>
  <c r="AN303" i="82"/>
  <c r="AN301" i="82"/>
  <c r="AN298" i="82"/>
  <c r="AN295" i="82"/>
  <c r="AN292" i="82"/>
  <c r="AN289" i="82"/>
  <c r="AN286" i="82"/>
  <c r="AN280" i="82"/>
  <c r="AN277" i="82"/>
  <c r="AN274" i="82"/>
  <c r="AN267" i="82"/>
  <c r="AN259" i="82"/>
  <c r="AN256" i="82"/>
  <c r="AN253" i="82"/>
  <c r="AN247" i="82"/>
  <c r="AN244" i="82"/>
  <c r="AN241" i="82"/>
  <c r="AN238" i="82"/>
  <c r="AN231" i="82"/>
  <c r="AN228" i="82"/>
  <c r="AN225" i="82"/>
  <c r="AN222" i="82"/>
  <c r="AN2073" i="82"/>
  <c r="AN1931" i="82"/>
  <c r="AN1929" i="82"/>
  <c r="AN1921" i="82"/>
  <c r="AN1919" i="82"/>
  <c r="AN1895" i="82"/>
  <c r="AN1772" i="82"/>
  <c r="AN1761" i="82"/>
  <c r="AN1673" i="82"/>
  <c r="AN1617" i="82"/>
  <c r="AN1596" i="82"/>
  <c r="AN1586" i="82"/>
  <c r="AN1573" i="82"/>
  <c r="AN1571" i="82"/>
  <c r="AN1544" i="82"/>
  <c r="AN1524" i="82"/>
  <c r="AN1522" i="82"/>
  <c r="AN1485" i="82"/>
  <c r="AN1474" i="82"/>
  <c r="AN1458" i="82"/>
  <c r="AN1442" i="82"/>
  <c r="AN1266" i="82"/>
  <c r="AN1250" i="82"/>
  <c r="AN1234" i="82"/>
  <c r="AN1220" i="82"/>
  <c r="AN1209" i="82"/>
  <c r="AN1207" i="82"/>
  <c r="AN1188" i="82"/>
  <c r="AN1177" i="82"/>
  <c r="AN1175" i="82"/>
  <c r="AN1156" i="82"/>
  <c r="AN1146" i="82"/>
  <c r="AN1127" i="82"/>
  <c r="AN1125" i="82"/>
  <c r="AN1114" i="82"/>
  <c r="AN1110" i="82"/>
  <c r="AN1087" i="82"/>
  <c r="AN1080" i="82"/>
  <c r="AN1078" i="82"/>
  <c r="AN1067" i="82"/>
  <c r="AN1063" i="82"/>
  <c r="AN1058" i="82"/>
  <c r="AN1050" i="82"/>
  <c r="AN1042" i="82"/>
  <c r="AN1034" i="82"/>
  <c r="AN1026" i="82"/>
  <c r="AN1018" i="82"/>
  <c r="AN1016" i="82"/>
  <c r="AN1009" i="82"/>
  <c r="AN1002" i="82"/>
  <c r="AN1000" i="82"/>
  <c r="AN989" i="82"/>
  <c r="AN982" i="82"/>
  <c r="AN975" i="82"/>
  <c r="AN959" i="82"/>
  <c r="AN950" i="82"/>
  <c r="AN948" i="82"/>
  <c r="AN935" i="82"/>
  <c r="AN919" i="82"/>
  <c r="AN901" i="82"/>
  <c r="AN894" i="82"/>
  <c r="AN892" i="82"/>
  <c r="AN885" i="82"/>
  <c r="AN878" i="82"/>
  <c r="AN873" i="82"/>
  <c r="AN866" i="82"/>
  <c r="AN853" i="82"/>
  <c r="AN848" i="82"/>
  <c r="AN840" i="82"/>
  <c r="AN832" i="82"/>
  <c r="AN824" i="82"/>
  <c r="AN816" i="82"/>
  <c r="AN805" i="82"/>
  <c r="AN797" i="82"/>
  <c r="AN793" i="82"/>
  <c r="AN788" i="82"/>
  <c r="AN786" i="82"/>
  <c r="AN783" i="82"/>
  <c r="AN780" i="82"/>
  <c r="AN778" i="82"/>
  <c r="AN775" i="82"/>
  <c r="AN773" i="82"/>
  <c r="AN765" i="82"/>
  <c r="AN760" i="82"/>
  <c r="AN758" i="82"/>
  <c r="AN755" i="82"/>
  <c r="AN753" i="82"/>
  <c r="AN748" i="82"/>
  <c r="AN739" i="82"/>
  <c r="AN736" i="82"/>
  <c r="AN734" i="82"/>
  <c r="AN731" i="82"/>
  <c r="AN728" i="82"/>
  <c r="AN726" i="82"/>
  <c r="AN2240" i="82"/>
  <c r="AN2162" i="82"/>
  <c r="AN2157" i="82"/>
  <c r="AN2139" i="82"/>
  <c r="AN2131" i="82"/>
  <c r="AN2129" i="82"/>
  <c r="AN2120" i="82"/>
  <c r="AN1879" i="82"/>
  <c r="AN1849" i="82"/>
  <c r="AN1847" i="82"/>
  <c r="AN1785" i="82"/>
  <c r="AN1733" i="82"/>
  <c r="AN1665" i="82"/>
  <c r="AN1604" i="82"/>
  <c r="AN1575" i="82"/>
  <c r="AN1568" i="82"/>
  <c r="AN1515" i="82"/>
  <c r="AN1513" i="82"/>
  <c r="AN1506" i="82"/>
  <c r="AN1496" i="82"/>
  <c r="AN1487" i="82"/>
  <c r="AN1470" i="82"/>
  <c r="AN1454" i="82"/>
  <c r="AN1428" i="82"/>
  <c r="AN1426" i="82"/>
  <c r="AN1412" i="82"/>
  <c r="AN1410" i="82"/>
  <c r="AN1396" i="82"/>
  <c r="AN1394" i="82"/>
  <c r="AN1380" i="82"/>
  <c r="AN1378" i="82"/>
  <c r="AN1364" i="82"/>
  <c r="AN1362" i="82"/>
  <c r="AN1348" i="82"/>
  <c r="AN1346" i="82"/>
  <c r="AN1332" i="82"/>
  <c r="AN1330" i="82"/>
  <c r="AN1316" i="82"/>
  <c r="AN1314" i="82"/>
  <c r="AN1300" i="82"/>
  <c r="AN1298" i="82"/>
  <c r="AN1284" i="82"/>
  <c r="AN1282" i="82"/>
  <c r="AN1262" i="82"/>
  <c r="AN1246" i="82"/>
  <c r="AN1230" i="82"/>
  <c r="AN1228" i="82"/>
  <c r="AN1217" i="82"/>
  <c r="AN1215" i="82"/>
  <c r="AN1196" i="82"/>
  <c r="AN1185" i="82"/>
  <c r="AN1183" i="82"/>
  <c r="AN1164" i="82"/>
  <c r="AN1135" i="82"/>
  <c r="AN1133" i="82"/>
  <c r="AN1122" i="82"/>
  <c r="AN1108" i="82"/>
  <c r="AN1106" i="82"/>
  <c r="AN1097" i="82"/>
  <c r="AN1092" i="82"/>
  <c r="AN1090" i="82"/>
  <c r="AN1083" i="82"/>
  <c r="AN1076" i="82"/>
  <c r="AN1074" i="82"/>
  <c r="AN1070" i="82"/>
  <c r="AN1056" i="82"/>
  <c r="AN1048" i="82"/>
  <c r="AN1040" i="82"/>
  <c r="AN1032" i="82"/>
  <c r="AN1024" i="82"/>
  <c r="AN1014" i="82"/>
  <c r="AN1012" i="82"/>
  <c r="AN1005" i="82"/>
  <c r="AN995" i="82"/>
  <c r="AN992" i="82"/>
  <c r="AN985" i="82"/>
  <c r="AN979" i="82"/>
  <c r="AN963" i="82"/>
  <c r="AN946" i="82"/>
  <c r="AN939" i="82"/>
  <c r="AN923" i="82"/>
  <c r="AN907" i="82"/>
  <c r="AN904" i="82"/>
  <c r="AN897" i="82"/>
  <c r="AN890" i="82"/>
  <c r="AN888" i="82"/>
  <c r="AN869" i="82"/>
  <c r="AN863" i="82"/>
  <c r="AN858" i="82"/>
  <c r="AN856" i="82"/>
  <c r="AN846" i="82"/>
  <c r="AN838" i="82"/>
  <c r="AN830" i="82"/>
  <c r="AN822" i="82"/>
  <c r="AN814" i="82"/>
  <c r="AN808" i="82"/>
  <c r="AN806" i="82"/>
  <c r="AN803" i="82"/>
  <c r="AN800" i="82"/>
  <c r="AN798" i="82"/>
  <c r="AN795" i="82"/>
  <c r="AN791" i="82"/>
  <c r="AN789" i="82"/>
  <c r="AN781" i="82"/>
  <c r="AN771" i="82"/>
  <c r="AN768" i="82"/>
  <c r="AN766" i="82"/>
  <c r="AN763" i="82"/>
  <c r="AN761" i="82"/>
  <c r="AN751" i="82"/>
  <c r="AN749" i="82"/>
  <c r="AN744" i="82"/>
  <c r="AN742" i="82"/>
  <c r="AN737" i="82"/>
  <c r="AN729" i="82"/>
  <c r="AN721" i="82"/>
  <c r="AN713" i="82"/>
  <c r="AN708" i="82"/>
  <c r="AN706" i="82"/>
  <c r="AN703" i="82"/>
  <c r="AN700" i="82"/>
  <c r="AN694" i="82"/>
  <c r="AN691" i="82"/>
  <c r="AN688" i="82"/>
  <c r="AN686" i="82"/>
  <c r="AN683" i="82"/>
  <c r="AN680" i="82"/>
  <c r="AN676" i="82"/>
  <c r="AN674" i="82"/>
  <c r="AN671" i="82"/>
  <c r="AN668" i="82"/>
  <c r="AN666" i="82"/>
  <c r="AN663" i="82"/>
  <c r="AN660" i="82"/>
  <c r="AN658" i="82"/>
  <c r="AN655" i="82"/>
  <c r="AN653" i="82"/>
  <c r="AN648" i="82"/>
  <c r="AN646" i="82"/>
  <c r="AN642" i="82"/>
  <c r="AN638" i="82"/>
  <c r="AN634" i="82"/>
  <c r="AN630" i="82"/>
  <c r="AN626" i="82"/>
  <c r="AN622" i="82"/>
  <c r="AN618" i="82"/>
  <c r="AN614" i="82"/>
  <c r="AN610" i="82"/>
  <c r="AN606" i="82"/>
  <c r="AN602" i="82"/>
  <c r="AN599" i="82"/>
  <c r="AN592" i="82"/>
  <c r="AN590" i="82"/>
  <c r="AN587" i="82"/>
  <c r="AN580" i="82"/>
  <c r="AN573" i="82"/>
  <c r="AN570" i="82"/>
  <c r="AN567" i="82"/>
  <c r="AN561" i="82"/>
  <c r="AN558" i="82"/>
  <c r="AN555" i="82"/>
  <c r="AN548" i="82"/>
  <c r="AN545" i="82"/>
  <c r="AN542" i="82"/>
  <c r="AN539" i="82"/>
  <c r="AN532" i="82"/>
  <c r="AN529" i="82"/>
  <c r="AN520" i="82"/>
  <c r="AN517" i="82"/>
  <c r="AN514" i="82"/>
  <c r="AN511" i="82"/>
  <c r="AN508" i="82"/>
  <c r="AN505" i="82"/>
  <c r="AN502" i="82"/>
  <c r="AN499" i="82"/>
  <c r="AN492" i="82"/>
  <c r="AN489" i="82"/>
  <c r="AN486" i="82"/>
  <c r="AN483" i="82"/>
  <c r="AN480" i="82"/>
  <c r="AN477" i="82"/>
  <c r="AN474" i="82"/>
  <c r="AN471" i="82"/>
  <c r="AN464" i="82"/>
  <c r="AN461" i="82"/>
  <c r="AN458" i="82"/>
  <c r="AN455" i="82"/>
  <c r="AN448" i="82"/>
  <c r="AN446" i="82"/>
  <c r="AN443" i="82"/>
  <c r="AN436" i="82"/>
  <c r="AN433" i="82"/>
  <c r="AN429" i="82"/>
  <c r="AN425" i="82"/>
  <c r="AN421" i="82"/>
  <c r="AN417" i="82"/>
  <c r="AN413" i="82"/>
  <c r="AN409" i="82"/>
  <c r="AN405" i="82"/>
  <c r="AN401" i="82"/>
  <c r="AN397" i="82"/>
  <c r="AN393" i="82"/>
  <c r="AN389" i="82"/>
  <c r="AN386" i="82"/>
  <c r="AN383" i="82"/>
  <c r="AN380" i="82"/>
  <c r="AN377" i="82"/>
  <c r="AN374" i="82"/>
  <c r="AN367" i="82"/>
  <c r="AN364" i="82"/>
  <c r="AN361" i="82"/>
  <c r="AN358" i="82"/>
  <c r="AN352" i="82"/>
  <c r="AN349" i="82"/>
  <c r="AN346" i="82"/>
  <c r="AN340" i="82"/>
  <c r="AN337" i="82"/>
  <c r="AN334" i="82"/>
  <c r="AN327" i="82"/>
  <c r="AN324" i="82"/>
  <c r="AN321" i="82"/>
  <c r="AN318" i="82"/>
  <c r="AN311" i="82"/>
  <c r="AN308" i="82"/>
  <c r="AN305" i="82"/>
  <c r="AN302" i="82"/>
  <c r="AN299" i="82"/>
  <c r="AN297" i="82"/>
  <c r="AN294" i="82"/>
  <c r="AN287" i="82"/>
  <c r="AN284" i="82"/>
  <c r="AN275" i="82"/>
  <c r="AN272" i="82"/>
  <c r="AN269" i="82"/>
  <c r="AN264" i="82"/>
  <c r="AN261" i="82"/>
  <c r="AN258" i="82"/>
  <c r="AN251" i="82"/>
  <c r="AN249" i="82"/>
  <c r="AN246" i="82"/>
  <c r="AN239" i="82"/>
  <c r="AN236" i="82"/>
  <c r="AN233" i="82"/>
  <c r="AN230" i="82"/>
  <c r="AN223" i="82"/>
  <c r="AN1863" i="82"/>
  <c r="AN1758" i="82"/>
  <c r="AN1737" i="82"/>
  <c r="AN1703" i="82"/>
  <c r="AN1689" i="82"/>
  <c r="AN1657" i="82"/>
  <c r="AN1601" i="82"/>
  <c r="AN1599" i="82"/>
  <c r="AN1583" i="82"/>
  <c r="AN1581" i="82"/>
  <c r="AN1560" i="82"/>
  <c r="AN1537" i="82"/>
  <c r="AN1535" i="82"/>
  <c r="AN1510" i="82"/>
  <c r="AN1508" i="82"/>
  <c r="AN1493" i="82"/>
  <c r="AN1482" i="82"/>
  <c r="AN1466" i="82"/>
  <c r="AN1450" i="82"/>
  <c r="AN1258" i="82"/>
  <c r="AN1242" i="82"/>
  <c r="AN1225" i="82"/>
  <c r="AN1223" i="82"/>
  <c r="AN1204" i="82"/>
  <c r="AN1193" i="82"/>
  <c r="AN1191" i="82"/>
  <c r="AN1172" i="82"/>
  <c r="AN1161" i="82"/>
  <c r="AN1159" i="82"/>
  <c r="AN1143" i="82"/>
  <c r="AN1141" i="82"/>
  <c r="AN1130" i="82"/>
  <c r="AN1111" i="82"/>
  <c r="AN1101" i="82"/>
  <c r="AN1088" i="82"/>
  <c r="AN1086" i="82"/>
  <c r="AN1079" i="82"/>
  <c r="AN1072" i="82"/>
  <c r="AN1062" i="82"/>
  <c r="AN1054" i="82"/>
  <c r="AN1046" i="82"/>
  <c r="AN1038" i="82"/>
  <c r="AN1030" i="82"/>
  <c r="AN1022" i="82"/>
  <c r="AN1017" i="82"/>
  <c r="AN1010" i="82"/>
  <c r="AN1008" i="82"/>
  <c r="AN1001" i="82"/>
  <c r="AN999" i="82"/>
  <c r="AN990" i="82"/>
  <c r="AN988" i="82"/>
  <c r="AN981" i="82"/>
  <c r="AN967" i="82"/>
  <c r="AN949" i="82"/>
  <c r="AN943" i="82"/>
  <c r="AN927" i="82"/>
  <c r="AN911" i="82"/>
  <c r="AN902" i="82"/>
  <c r="AN900" i="82"/>
  <c r="AN893" i="82"/>
  <c r="AN886" i="82"/>
  <c r="AN877" i="82"/>
  <c r="AN874" i="82"/>
  <c r="AN872" i="82"/>
  <c r="AN865" i="82"/>
  <c r="AN854" i="82"/>
  <c r="AN852" i="82"/>
  <c r="AN844" i="82"/>
  <c r="AN836" i="82"/>
  <c r="AN828" i="82"/>
  <c r="AN820" i="82"/>
  <c r="AN812" i="82"/>
  <c r="AN809" i="82"/>
  <c r="AN801" i="82"/>
  <c r="AN794" i="82"/>
  <c r="AN787" i="82"/>
  <c r="AN784" i="82"/>
  <c r="AN782" i="82"/>
  <c r="AN779" i="82"/>
  <c r="AN776" i="82"/>
  <c r="AN774" i="82"/>
  <c r="AN769" i="82"/>
  <c r="AN759" i="82"/>
  <c r="AN756" i="82"/>
  <c r="AN754" i="82"/>
  <c r="AN750" i="82"/>
  <c r="AN747" i="82"/>
  <c r="AN745" i="82"/>
  <c r="AN740" i="82"/>
  <c r="AN738" i="82"/>
  <c r="AN735" i="82"/>
  <c r="AN732" i="82"/>
  <c r="AN730" i="82"/>
  <c r="AN727" i="82"/>
  <c r="AN724" i="82"/>
  <c r="AN722" i="82"/>
  <c r="AN715" i="82"/>
  <c r="AN709" i="82"/>
  <c r="AN693" i="82"/>
  <c r="AN665" i="82"/>
  <c r="AN651" i="82"/>
  <c r="AN641" i="82"/>
  <c r="AN633" i="82"/>
  <c r="AN625" i="82"/>
  <c r="AN617" i="82"/>
  <c r="AN609" i="82"/>
  <c r="AN601" i="82"/>
  <c r="AN586" i="82"/>
  <c r="AN581" i="82"/>
  <c r="AN575" i="82"/>
  <c r="AN566" i="82"/>
  <c r="AN559" i="82"/>
  <c r="AN552" i="82"/>
  <c r="AN543" i="82"/>
  <c r="AN536" i="82"/>
  <c r="AN527" i="82"/>
  <c r="AN518" i="82"/>
  <c r="AN513" i="82"/>
  <c r="AN503" i="82"/>
  <c r="AN496" i="82"/>
  <c r="AN487" i="82"/>
  <c r="AN481" i="82"/>
  <c r="AN470" i="82"/>
  <c r="AN465" i="82"/>
  <c r="AN454" i="82"/>
  <c r="AN449" i="82"/>
  <c r="AN445" i="82"/>
  <c r="AN434" i="82"/>
  <c r="AN426" i="82"/>
  <c r="AN418" i="82"/>
  <c r="AN410" i="82"/>
  <c r="AN402" i="82"/>
  <c r="AN394" i="82"/>
  <c r="AN381" i="82"/>
  <c r="AN376" i="82"/>
  <c r="AN365" i="82"/>
  <c r="AN360" i="82"/>
  <c r="AN351" i="82"/>
  <c r="AN342" i="82"/>
  <c r="AN333" i="82"/>
  <c r="AN328" i="82"/>
  <c r="AN317" i="82"/>
  <c r="AN312" i="82"/>
  <c r="AN296" i="82"/>
  <c r="AN285" i="82"/>
  <c r="AN278" i="82"/>
  <c r="AN271" i="82"/>
  <c r="AN265" i="82"/>
  <c r="AN260" i="82"/>
  <c r="AN245" i="82"/>
  <c r="AN240" i="82"/>
  <c r="AN229" i="82"/>
  <c r="AN224" i="82"/>
  <c r="AN718" i="82"/>
  <c r="AN681" i="82"/>
  <c r="AN669" i="82"/>
  <c r="AN643" i="82"/>
  <c r="AN639" i="82"/>
  <c r="AN578" i="82"/>
  <c r="AN571" i="82"/>
  <c r="AN562" i="82"/>
  <c r="AN546" i="82"/>
  <c r="AN530" i="82"/>
  <c r="AN516" i="82"/>
  <c r="AN506" i="82"/>
  <c r="AN501" i="82"/>
  <c r="AN490" i="82"/>
  <c r="AN485" i="82"/>
  <c r="AN475" i="82"/>
  <c r="AN468" i="82"/>
  <c r="AN452" i="82"/>
  <c r="AN432" i="82"/>
  <c r="AN416" i="82"/>
  <c r="AN400" i="82"/>
  <c r="AN392" i="82"/>
  <c r="AN370" i="82"/>
  <c r="AN354" i="82"/>
  <c r="AN345" i="82"/>
  <c r="AN331" i="82"/>
  <c r="AN315" i="82"/>
  <c r="AN306" i="82"/>
  <c r="AN300" i="82"/>
  <c r="AN283" i="82"/>
  <c r="AN243" i="82"/>
  <c r="AN723" i="82"/>
  <c r="AN673" i="82"/>
  <c r="AN652" i="82"/>
  <c r="AN629" i="82"/>
  <c r="AN598" i="82"/>
  <c r="AN593" i="82"/>
  <c r="AN576" i="82"/>
  <c r="AN569" i="82"/>
  <c r="AN544" i="82"/>
  <c r="AN535" i="82"/>
  <c r="AN526" i="82"/>
  <c r="AN521" i="82"/>
  <c r="AN504" i="82"/>
  <c r="AN488" i="82"/>
  <c r="AN473" i="82"/>
  <c r="AN457" i="82"/>
  <c r="AN442" i="82"/>
  <c r="AN422" i="82"/>
  <c r="AN406" i="82"/>
  <c r="AN398" i="82"/>
  <c r="AN390" i="82"/>
  <c r="AN373" i="82"/>
  <c r="AN357" i="82"/>
  <c r="AN343" i="82"/>
  <c r="AN341" i="82"/>
  <c r="AN325" i="82"/>
  <c r="AN309" i="82"/>
  <c r="AN293" i="82"/>
  <c r="AN270" i="82"/>
  <c r="AN266" i="82"/>
  <c r="AN252" i="82"/>
  <c r="AN248" i="82"/>
  <c r="AN232" i="82"/>
  <c r="AN719" i="82"/>
  <c r="AN712" i="82"/>
  <c r="AN705" i="82"/>
  <c r="AN696" i="82"/>
  <c r="AN689" i="82"/>
  <c r="AN677" i="82"/>
  <c r="AN661" i="82"/>
  <c r="AN649" i="82"/>
  <c r="AN644" i="82"/>
  <c r="AN635" i="82"/>
  <c r="AN627" i="82"/>
  <c r="AN619" i="82"/>
  <c r="AN611" i="82"/>
  <c r="AN603" i="82"/>
  <c r="AN596" i="82"/>
  <c r="AN583" i="82"/>
  <c r="AN579" i="82"/>
  <c r="AN572" i="82"/>
  <c r="AN563" i="82"/>
  <c r="AN554" i="82"/>
  <c r="AN549" i="82"/>
  <c r="AN538" i="82"/>
  <c r="AN533" i="82"/>
  <c r="AN524" i="82"/>
  <c r="AN515" i="82"/>
  <c r="AN509" i="82"/>
  <c r="AN498" i="82"/>
  <c r="AN493" i="82"/>
  <c r="AN476" i="82"/>
  <c r="AN467" i="82"/>
  <c r="AN460" i="82"/>
  <c r="AN451" i="82"/>
  <c r="AN447" i="82"/>
  <c r="AN440" i="82"/>
  <c r="AN428" i="82"/>
  <c r="AN420" i="82"/>
  <c r="AN412" i="82"/>
  <c r="AN404" i="82"/>
  <c r="AN396" i="82"/>
  <c r="AN388" i="82"/>
  <c r="AN378" i="82"/>
  <c r="AN371" i="82"/>
  <c r="AN362" i="82"/>
  <c r="AN355" i="82"/>
  <c r="AN353" i="82"/>
  <c r="AN348" i="82"/>
  <c r="AN339" i="82"/>
  <c r="AN330" i="82"/>
  <c r="AN323" i="82"/>
  <c r="AN314" i="82"/>
  <c r="AN307" i="82"/>
  <c r="AN291" i="82"/>
  <c r="AN282" i="82"/>
  <c r="AN273" i="82"/>
  <c r="AN268" i="82"/>
  <c r="AN262" i="82"/>
  <c r="AN255" i="82"/>
  <c r="AN242" i="82"/>
  <c r="AN235" i="82"/>
  <c r="AN226" i="82"/>
  <c r="AN720" i="82"/>
  <c r="AN711" i="82"/>
  <c r="AN695" i="82"/>
  <c r="AN678" i="82"/>
  <c r="AN631" i="82"/>
  <c r="AN623" i="82"/>
  <c r="AN615" i="82"/>
  <c r="AN607" i="82"/>
  <c r="AN595" i="82"/>
  <c r="AN591" i="82"/>
  <c r="AN584" i="82"/>
  <c r="AN564" i="82"/>
  <c r="AN557" i="82"/>
  <c r="AN541" i="82"/>
  <c r="AN523" i="82"/>
  <c r="AN459" i="82"/>
  <c r="AN439" i="82"/>
  <c r="AN424" i="82"/>
  <c r="AN408" i="82"/>
  <c r="AN379" i="82"/>
  <c r="AN363" i="82"/>
  <c r="AN338" i="82"/>
  <c r="AN322" i="82"/>
  <c r="AN290" i="82"/>
  <c r="AN281" i="82"/>
  <c r="AN276" i="82"/>
  <c r="AN263" i="82"/>
  <c r="AN254" i="82"/>
  <c r="AN250" i="82"/>
  <c r="AN234" i="82"/>
  <c r="AN227" i="82"/>
  <c r="AN716" i="82"/>
  <c r="AN714" i="82"/>
  <c r="AN701" i="82"/>
  <c r="AN698" i="82"/>
  <c r="AN685" i="82"/>
  <c r="AN657" i="82"/>
  <c r="AN637" i="82"/>
  <c r="AN621" i="82"/>
  <c r="AN613" i="82"/>
  <c r="AN605" i="82"/>
  <c r="AN589" i="82"/>
  <c r="AN574" i="82"/>
  <c r="AN560" i="82"/>
  <c r="AN551" i="82"/>
  <c r="AN528" i="82"/>
  <c r="AN495" i="82"/>
  <c r="AN478" i="82"/>
  <c r="AN462" i="82"/>
  <c r="AN437" i="82"/>
  <c r="AN430" i="82"/>
  <c r="AN414" i="82"/>
  <c r="AN384" i="82"/>
  <c r="AN368" i="82"/>
  <c r="AN350" i="82"/>
  <c r="AN336" i="82"/>
  <c r="AN320" i="82"/>
  <c r="AN304" i="82"/>
  <c r="AN288" i="82"/>
  <c r="AN279" i="82"/>
  <c r="AN257" i="82"/>
  <c r="AN237" i="82"/>
  <c r="AU19" i="89"/>
  <c r="BG19" i="89"/>
  <c r="BM19" i="89"/>
  <c r="AI19" i="89"/>
  <c r="AC19" i="89"/>
  <c r="W19" i="89"/>
  <c r="AO19" i="89"/>
  <c r="K19" i="89"/>
  <c r="Q19" i="89"/>
  <c r="BA19" i="89"/>
  <c r="AS220" i="82"/>
  <c r="AS218" i="82"/>
  <c r="AS216" i="82"/>
  <c r="AS214" i="82"/>
  <c r="AS212" i="82"/>
  <c r="AS210" i="82"/>
  <c r="AS208" i="82"/>
  <c r="AS206" i="82"/>
  <c r="AS204" i="82"/>
  <c r="AS202" i="82"/>
  <c r="AS200" i="82"/>
  <c r="AS198" i="82"/>
  <c r="AS196" i="82"/>
  <c r="AS194" i="82"/>
  <c r="AS192" i="82"/>
  <c r="AS190" i="82"/>
  <c r="AS188" i="82"/>
  <c r="AS186" i="82"/>
  <c r="AS184" i="82"/>
  <c r="AS182" i="82"/>
  <c r="AS180" i="82"/>
  <c r="AS173" i="82"/>
  <c r="AS171" i="82"/>
  <c r="AS166" i="82"/>
  <c r="AS164" i="82"/>
  <c r="AS157" i="82"/>
  <c r="AS155" i="82"/>
  <c r="AS150" i="82"/>
  <c r="AS148" i="82"/>
  <c r="AS141" i="82"/>
  <c r="AS139" i="82"/>
  <c r="AS136" i="82"/>
  <c r="AS135" i="82"/>
  <c r="AS133" i="82"/>
  <c r="AS130" i="82"/>
  <c r="AS127" i="82"/>
  <c r="AS125" i="82"/>
  <c r="AS122" i="82"/>
  <c r="AS119" i="82"/>
  <c r="AS117" i="82"/>
  <c r="AS114" i="82"/>
  <c r="AS111" i="82"/>
  <c r="AS109" i="82"/>
  <c r="AS100" i="82"/>
  <c r="AS99" i="82"/>
  <c r="AS97" i="82"/>
  <c r="AS93" i="82"/>
  <c r="AS91" i="82"/>
  <c r="AS88" i="82"/>
  <c r="AS85" i="82"/>
  <c r="AS83" i="82"/>
  <c r="AS74" i="82"/>
  <c r="AS73" i="82"/>
  <c r="AS71" i="82"/>
  <c r="AS68" i="82"/>
  <c r="AS65" i="82"/>
  <c r="AS63" i="82"/>
  <c r="AS60" i="82"/>
  <c r="AS57" i="82"/>
  <c r="AS177" i="82"/>
  <c r="AS175" i="82"/>
  <c r="AS170" i="82"/>
  <c r="AS168" i="82"/>
  <c r="AS161" i="82"/>
  <c r="AS159" i="82"/>
  <c r="AS154" i="82"/>
  <c r="AS152" i="82"/>
  <c r="AS145" i="82"/>
  <c r="AS143" i="82"/>
  <c r="AS138" i="82"/>
  <c r="AS132" i="82"/>
  <c r="AS124" i="82"/>
  <c r="AS116" i="82"/>
  <c r="AS108" i="82"/>
  <c r="AS107" i="82"/>
  <c r="AS105" i="82"/>
  <c r="AS102" i="82"/>
  <c r="AS96" i="82"/>
  <c r="AS90" i="82"/>
  <c r="AS82" i="82"/>
  <c r="AS81" i="82"/>
  <c r="AS79" i="82"/>
  <c r="AS76" i="82"/>
  <c r="AS70" i="82"/>
  <c r="AS62" i="82"/>
  <c r="AS219" i="82"/>
  <c r="AS215" i="82"/>
  <c r="AS211" i="82"/>
  <c r="AS207" i="82"/>
  <c r="AS203" i="82"/>
  <c r="AS199" i="82"/>
  <c r="AS195" i="82"/>
  <c r="AS191" i="82"/>
  <c r="AS187" i="82"/>
  <c r="AS183" i="82"/>
  <c r="AS179" i="82"/>
  <c r="AS174" i="82"/>
  <c r="AS169" i="82"/>
  <c r="AS163" i="82"/>
  <c r="AS158" i="82"/>
  <c r="AS153" i="82"/>
  <c r="AS147" i="82"/>
  <c r="AS142" i="82"/>
  <c r="AS137" i="82"/>
  <c r="AS104" i="82"/>
  <c r="AS89" i="82"/>
  <c r="AS80" i="82"/>
  <c r="AS75" i="82"/>
  <c r="AS55" i="82"/>
  <c r="AS178" i="82"/>
  <c r="AS162" i="82"/>
  <c r="AS146" i="82"/>
  <c r="AS129" i="82"/>
  <c r="AS121" i="82"/>
  <c r="AS113" i="82"/>
  <c r="AS103" i="82"/>
  <c r="AS98" i="82"/>
  <c r="AS78" i="82"/>
  <c r="AS67" i="82"/>
  <c r="AS59" i="82"/>
  <c r="AS54" i="82"/>
  <c r="AS221" i="82"/>
  <c r="AS217" i="82"/>
  <c r="AS213" i="82"/>
  <c r="AS209" i="82"/>
  <c r="AS205" i="82"/>
  <c r="AS201" i="82"/>
  <c r="AS197" i="82"/>
  <c r="AS193" i="82"/>
  <c r="AS189" i="82"/>
  <c r="AS185" i="82"/>
  <c r="AS181" i="82"/>
  <c r="AS172" i="82"/>
  <c r="AS167" i="82"/>
  <c r="AS165" i="82"/>
  <c r="AS156" i="82"/>
  <c r="AS151" i="82"/>
  <c r="AS149" i="82"/>
  <c r="AS140" i="82"/>
  <c r="AS134" i="82"/>
  <c r="AS128" i="82"/>
  <c r="AS126" i="82"/>
  <c r="AS120" i="82"/>
  <c r="AS118" i="82"/>
  <c r="AS112" i="82"/>
  <c r="AS110" i="82"/>
  <c r="AS95" i="82"/>
  <c r="AS87" i="82"/>
  <c r="AS77" i="82"/>
  <c r="AS72" i="82"/>
  <c r="AS66" i="82"/>
  <c r="AS64" i="82"/>
  <c r="AS58" i="82"/>
  <c r="AS56" i="82"/>
  <c r="AS176" i="82"/>
  <c r="AS160" i="82"/>
  <c r="AS144" i="82"/>
  <c r="AS131" i="82"/>
  <c r="AS123" i="82"/>
  <c r="AS115" i="82"/>
  <c r="AS106" i="82"/>
  <c r="AS101" i="82"/>
  <c r="AS94" i="82"/>
  <c r="AS92" i="82"/>
  <c r="AS86" i="82"/>
  <c r="AS84" i="82"/>
  <c r="AS69" i="82"/>
  <c r="AS61" i="82"/>
  <c r="A8" i="90"/>
  <c r="B8" i="89"/>
  <c r="A8" i="86"/>
  <c r="AN219" i="82"/>
  <c r="AN215" i="82"/>
  <c r="AN211" i="82"/>
  <c r="AN207" i="82"/>
  <c r="AN203" i="82"/>
  <c r="AN199" i="82"/>
  <c r="AN195" i="82"/>
  <c r="AN191" i="82"/>
  <c r="AN187" i="82"/>
  <c r="AN183" i="82"/>
  <c r="AN176" i="82"/>
  <c r="AN173" i="82"/>
  <c r="AN170" i="82"/>
  <c r="AN167" i="82"/>
  <c r="AN160" i="82"/>
  <c r="AN157" i="82"/>
  <c r="AN154" i="82"/>
  <c r="AN141" i="82"/>
  <c r="AN138" i="82"/>
  <c r="AN108" i="82"/>
  <c r="AN105" i="82"/>
  <c r="AN78" i="82"/>
  <c r="AN75" i="82"/>
  <c r="AN200" i="82"/>
  <c r="AN192" i="82"/>
  <c r="AN184" i="82"/>
  <c r="AN177" i="82"/>
  <c r="AN174" i="82"/>
  <c r="AN161" i="82"/>
  <c r="AN158" i="82"/>
  <c r="AN155" i="82"/>
  <c r="AN145" i="82"/>
  <c r="AN142" i="82"/>
  <c r="AN134" i="82"/>
  <c r="AN126" i="82"/>
  <c r="AN124" i="82"/>
  <c r="AN118" i="82"/>
  <c r="AN113" i="82"/>
  <c r="AN110" i="82"/>
  <c r="AN103" i="82"/>
  <c r="AN96" i="82"/>
  <c r="AN88" i="82"/>
  <c r="AN83" i="82"/>
  <c r="AN74" i="82"/>
  <c r="AN68" i="82"/>
  <c r="AN63" i="82"/>
  <c r="AN58" i="82"/>
  <c r="AN55" i="82"/>
  <c r="AN218" i="82"/>
  <c r="AN214" i="82"/>
  <c r="AN210" i="82"/>
  <c r="AN206" i="82"/>
  <c r="AN202" i="82"/>
  <c r="AN198" i="82"/>
  <c r="AN194" i="82"/>
  <c r="AN190" i="82"/>
  <c r="AN186" i="82"/>
  <c r="AN182" i="82"/>
  <c r="AN179" i="82"/>
  <c r="AN172" i="82"/>
  <c r="AN169" i="82"/>
  <c r="AN166" i="82"/>
  <c r="AN163" i="82"/>
  <c r="AN156" i="82"/>
  <c r="AN153" i="82"/>
  <c r="AN150" i="82"/>
  <c r="AN147" i="82"/>
  <c r="AN140" i="82"/>
  <c r="AN136" i="82"/>
  <c r="AN133" i="82"/>
  <c r="AN130" i="82"/>
  <c r="AN128" i="82"/>
  <c r="AN125" i="82"/>
  <c r="AN122" i="82"/>
  <c r="AN120" i="82"/>
  <c r="AN117" i="82"/>
  <c r="AN114" i="82"/>
  <c r="AN112" i="82"/>
  <c r="AN109" i="82"/>
  <c r="AN107" i="82"/>
  <c r="AN100" i="82"/>
  <c r="AN97" i="82"/>
  <c r="AN95" i="82"/>
  <c r="AN92" i="82"/>
  <c r="AN90" i="82"/>
  <c r="AN87" i="82"/>
  <c r="AN84" i="82"/>
  <c r="AN77" i="82"/>
  <c r="AN72" i="82"/>
  <c r="AN70" i="82"/>
  <c r="AN67" i="82"/>
  <c r="AN64" i="82"/>
  <c r="AN62" i="82"/>
  <c r="AN59" i="82"/>
  <c r="AN56" i="82"/>
  <c r="AN54" i="82"/>
  <c r="AN151" i="82"/>
  <c r="AN144" i="82"/>
  <c r="AN131" i="82"/>
  <c r="AN123" i="82"/>
  <c r="AN115" i="82"/>
  <c r="AN102" i="82"/>
  <c r="AN93" i="82"/>
  <c r="AN85" i="82"/>
  <c r="AN80" i="82"/>
  <c r="AN73" i="82"/>
  <c r="AN65" i="82"/>
  <c r="AN57" i="82"/>
  <c r="AN220" i="82"/>
  <c r="AN216" i="82"/>
  <c r="AN212" i="82"/>
  <c r="AN208" i="82"/>
  <c r="AN204" i="82"/>
  <c r="AN196" i="82"/>
  <c r="AN188" i="82"/>
  <c r="AN180" i="82"/>
  <c r="AN171" i="82"/>
  <c r="AN164" i="82"/>
  <c r="AN148" i="82"/>
  <c r="AN139" i="82"/>
  <c r="AN132" i="82"/>
  <c r="AN129" i="82"/>
  <c r="AN121" i="82"/>
  <c r="AN116" i="82"/>
  <c r="AN98" i="82"/>
  <c r="AN94" i="82"/>
  <c r="AN91" i="82"/>
  <c r="AN86" i="82"/>
  <c r="AN81" i="82"/>
  <c r="AN71" i="82"/>
  <c r="AN66" i="82"/>
  <c r="AN60" i="82"/>
  <c r="AN221" i="82"/>
  <c r="AN213" i="82"/>
  <c r="AN197" i="82"/>
  <c r="AN181" i="82"/>
  <c r="AN175" i="82"/>
  <c r="AN165" i="82"/>
  <c r="AN159" i="82"/>
  <c r="AN149" i="82"/>
  <c r="AN143" i="82"/>
  <c r="AN119" i="82"/>
  <c r="AN104" i="82"/>
  <c r="AN89" i="82"/>
  <c r="AN79" i="82"/>
  <c r="AN69" i="82"/>
  <c r="AN209" i="82"/>
  <c r="AN193" i="82"/>
  <c r="AN111" i="82"/>
  <c r="AN106" i="82"/>
  <c r="AN99" i="82"/>
  <c r="AN61" i="82"/>
  <c r="AN205" i="82"/>
  <c r="AN189" i="82"/>
  <c r="AN178" i="82"/>
  <c r="AN168" i="82"/>
  <c r="AN162" i="82"/>
  <c r="AN152" i="82"/>
  <c r="AN146" i="82"/>
  <c r="AN135" i="82"/>
  <c r="AN101" i="82"/>
  <c r="AN82" i="82"/>
  <c r="AN76" i="82"/>
  <c r="AN217" i="82"/>
  <c r="AN201" i="82"/>
  <c r="AN185" i="82"/>
  <c r="AN137" i="82"/>
  <c r="AN127" i="82"/>
  <c r="H23" i="77"/>
  <c r="I23" i="77"/>
  <c r="J23" i="77" s="1"/>
  <c r="AP97" i="82" l="1"/>
  <c r="AQ97" i="82"/>
  <c r="AP254" i="82"/>
  <c r="AQ254" i="82"/>
  <c r="AP109" i="82"/>
  <c r="AQ109" i="82"/>
  <c r="AQ165" i="82"/>
  <c r="AP165" i="82"/>
  <c r="AP270" i="82"/>
  <c r="AQ270" i="82"/>
  <c r="AP343" i="82"/>
  <c r="AQ343" i="82"/>
  <c r="AP472" i="82"/>
  <c r="AQ472" i="82"/>
  <c r="AP532" i="82"/>
  <c r="AQ532" i="82"/>
  <c r="AQ591" i="82"/>
  <c r="AP591" i="82"/>
  <c r="AP113" i="82"/>
  <c r="AQ113" i="82"/>
  <c r="AP245" i="82"/>
  <c r="AQ245" i="82"/>
  <c r="AP338" i="82"/>
  <c r="AQ338" i="82"/>
  <c r="AP450" i="82"/>
  <c r="AQ450" i="82"/>
  <c r="AP511" i="82"/>
  <c r="AQ511" i="82"/>
  <c r="AP580" i="82"/>
  <c r="AQ580" i="82"/>
  <c r="AQ653" i="82"/>
  <c r="AP653" i="82"/>
  <c r="AP689" i="82"/>
  <c r="AQ689" i="82"/>
  <c r="AP775" i="82"/>
  <c r="AQ775" i="82"/>
  <c r="AQ146" i="82"/>
  <c r="AP146" i="82"/>
  <c r="AP330" i="82"/>
  <c r="AQ330" i="82"/>
  <c r="AP456" i="82"/>
  <c r="AQ456" i="82"/>
  <c r="AP555" i="82"/>
  <c r="AQ555" i="82"/>
  <c r="AP680" i="82"/>
  <c r="AQ680" i="82"/>
  <c r="AP121" i="82"/>
  <c r="AQ121" i="82"/>
  <c r="AQ173" i="82"/>
  <c r="AP173" i="82"/>
  <c r="AP271" i="82"/>
  <c r="AQ271" i="82"/>
  <c r="AP333" i="82"/>
  <c r="AQ333" i="82"/>
  <c r="AP438" i="82"/>
  <c r="AQ438" i="82"/>
  <c r="AP491" i="82"/>
  <c r="AQ491" i="82"/>
  <c r="AP547" i="82"/>
  <c r="AQ547" i="82"/>
  <c r="AP655" i="82"/>
  <c r="AQ655" i="82"/>
  <c r="AP687" i="82"/>
  <c r="AQ687" i="82"/>
  <c r="AP724" i="82"/>
  <c r="AQ724" i="82"/>
  <c r="AP760" i="82"/>
  <c r="AQ760" i="82"/>
  <c r="AP955" i="82"/>
  <c r="AQ955" i="82"/>
  <c r="AP1000" i="82"/>
  <c r="AQ1000" i="82"/>
  <c r="AP1095" i="82"/>
  <c r="AQ1095" i="82"/>
  <c r="AP1127" i="82"/>
  <c r="AQ1127" i="82"/>
  <c r="AP1154" i="82"/>
  <c r="AQ1154" i="82"/>
  <c r="AP1218" i="82"/>
  <c r="AQ1218" i="82"/>
  <c r="AP1426" i="82"/>
  <c r="AQ1426" i="82"/>
  <c r="AP1565" i="82"/>
  <c r="AQ1565" i="82"/>
  <c r="AP1643" i="82"/>
  <c r="AQ1643" i="82"/>
  <c r="AP76" i="82"/>
  <c r="AQ76" i="82"/>
  <c r="AP103" i="82"/>
  <c r="AQ103" i="82"/>
  <c r="AP143" i="82"/>
  <c r="AQ143" i="82"/>
  <c r="AP175" i="82"/>
  <c r="AQ175" i="82"/>
  <c r="AP246" i="82"/>
  <c r="AQ246" i="82"/>
  <c r="AQ268" i="82"/>
  <c r="AP268" i="82"/>
  <c r="AP302" i="82"/>
  <c r="AQ302" i="82"/>
  <c r="AP334" i="82"/>
  <c r="AQ334" i="82"/>
  <c r="AQ367" i="82"/>
  <c r="AP367" i="82"/>
  <c r="AP451" i="82"/>
  <c r="AQ451" i="82"/>
  <c r="AQ488" i="82"/>
  <c r="AP488" i="82"/>
  <c r="AP523" i="82"/>
  <c r="AQ523" i="82"/>
  <c r="AP551" i="82"/>
  <c r="AQ551" i="82"/>
  <c r="AP583" i="82"/>
  <c r="AQ583" i="82"/>
  <c r="AP686" i="82"/>
  <c r="AQ686" i="82"/>
  <c r="AP725" i="82"/>
  <c r="AQ725" i="82"/>
  <c r="AP776" i="82"/>
  <c r="AQ776" i="82"/>
  <c r="AP861" i="82"/>
  <c r="AQ861" i="82"/>
  <c r="AP919" i="82"/>
  <c r="AQ919" i="82"/>
  <c r="AP954" i="82"/>
  <c r="AQ954" i="82"/>
  <c r="AP1063" i="82"/>
  <c r="AQ1063" i="82"/>
  <c r="AP1394" i="82"/>
  <c r="AQ1394" i="82"/>
  <c r="AP900" i="82"/>
  <c r="AQ900" i="82"/>
  <c r="AP934" i="82"/>
  <c r="AQ934" i="82"/>
  <c r="AP994" i="82"/>
  <c r="AQ994" i="82"/>
  <c r="AP1097" i="82"/>
  <c r="AQ1097" i="82"/>
  <c r="AP1129" i="82"/>
  <c r="AQ1129" i="82"/>
  <c r="AP1145" i="82"/>
  <c r="AQ1145" i="82"/>
  <c r="AP1542" i="82"/>
  <c r="AQ1542" i="82"/>
  <c r="AP1636" i="82"/>
  <c r="AQ1636" i="82"/>
  <c r="AP54" i="82"/>
  <c r="AQ54" i="82"/>
  <c r="AP80" i="82"/>
  <c r="AQ80" i="82"/>
  <c r="AP104" i="82"/>
  <c r="AQ104" i="82"/>
  <c r="AP148" i="82"/>
  <c r="AQ148" i="82"/>
  <c r="AQ249" i="82"/>
  <c r="AP249" i="82"/>
  <c r="AQ276" i="82"/>
  <c r="AP276" i="82"/>
  <c r="AQ305" i="82"/>
  <c r="AP305" i="82"/>
  <c r="AQ337" i="82"/>
  <c r="AP337" i="82"/>
  <c r="AQ377" i="82"/>
  <c r="AP377" i="82"/>
  <c r="AQ461" i="82"/>
  <c r="AP461" i="82"/>
  <c r="AQ496" i="82"/>
  <c r="AP496" i="82"/>
  <c r="AP527" i="82"/>
  <c r="AQ527" i="82"/>
  <c r="AP559" i="82"/>
  <c r="AQ559" i="82"/>
  <c r="AQ586" i="82"/>
  <c r="AP586" i="82"/>
  <c r="AP682" i="82"/>
  <c r="AQ682" i="82"/>
  <c r="AP727" i="82"/>
  <c r="AQ727" i="82"/>
  <c r="AP794" i="82"/>
  <c r="AQ794" i="82"/>
  <c r="AP909" i="82"/>
  <c r="AQ909" i="82"/>
  <c r="AP1065" i="82"/>
  <c r="AQ1065" i="82"/>
  <c r="AP1136" i="82"/>
  <c r="AQ1136" i="82"/>
  <c r="AQ1421" i="82"/>
  <c r="AP1421" i="82"/>
  <c r="AQ708" i="82"/>
  <c r="AP708" i="82"/>
  <c r="AP754" i="82"/>
  <c r="AQ754" i="82"/>
  <c r="AP795" i="82"/>
  <c r="AQ795" i="82"/>
  <c r="AQ805" i="82"/>
  <c r="AP805" i="82"/>
  <c r="AQ855" i="82"/>
  <c r="AP855" i="82"/>
  <c r="AP880" i="82"/>
  <c r="AQ880" i="82"/>
  <c r="AP908" i="82"/>
  <c r="AQ908" i="82"/>
  <c r="AP952" i="82"/>
  <c r="AQ952" i="82"/>
  <c r="AQ982" i="82"/>
  <c r="AP982" i="82"/>
  <c r="AQ1007" i="82"/>
  <c r="AP1007" i="82"/>
  <c r="AQ1076" i="82"/>
  <c r="AP1076" i="82"/>
  <c r="AP1106" i="82"/>
  <c r="AQ1106" i="82"/>
  <c r="AQ1168" i="82"/>
  <c r="AP1168" i="82"/>
  <c r="AQ1229" i="82"/>
  <c r="AP1229" i="82"/>
  <c r="AP1314" i="82"/>
  <c r="AQ1314" i="82"/>
  <c r="AP1568" i="82"/>
  <c r="AQ1568" i="82"/>
  <c r="AP710" i="82"/>
  <c r="AQ710" i="82"/>
  <c r="AP758" i="82"/>
  <c r="AQ758" i="82"/>
  <c r="AQ789" i="82"/>
  <c r="AP789" i="82"/>
  <c r="AQ878" i="82"/>
  <c r="AP878" i="82"/>
  <c r="AQ903" i="82"/>
  <c r="AP903" i="82"/>
  <c r="AQ950" i="82"/>
  <c r="AP950" i="82"/>
  <c r="AP981" i="82"/>
  <c r="AQ981" i="82"/>
  <c r="AQ1006" i="82"/>
  <c r="AP1006" i="82"/>
  <c r="AP1017" i="82"/>
  <c r="AQ1017" i="82"/>
  <c r="AP1070" i="82"/>
  <c r="AQ1070" i="82"/>
  <c r="AQ1080" i="82"/>
  <c r="AP1080" i="82"/>
  <c r="AP1118" i="82"/>
  <c r="AQ1118" i="82"/>
  <c r="AP1187" i="82"/>
  <c r="AQ1187" i="82"/>
  <c r="AP1277" i="82"/>
  <c r="AQ1277" i="82"/>
  <c r="AP1405" i="82"/>
  <c r="AQ1405" i="82"/>
  <c r="AP1544" i="82"/>
  <c r="AQ1544" i="82"/>
  <c r="AQ1835" i="82"/>
  <c r="AP1835" i="82"/>
  <c r="AP1213" i="82"/>
  <c r="AQ1213" i="82"/>
  <c r="AP1296" i="82"/>
  <c r="AQ1296" i="82"/>
  <c r="AP1328" i="82"/>
  <c r="AQ1328" i="82"/>
  <c r="AP1360" i="82"/>
  <c r="AQ1360" i="82"/>
  <c r="AP1392" i="82"/>
  <c r="AQ1392" i="82"/>
  <c r="AP1408" i="82"/>
  <c r="AQ1408" i="82"/>
  <c r="AP1520" i="82"/>
  <c r="AQ1520" i="82"/>
  <c r="AP1594" i="82"/>
  <c r="AQ1594" i="82"/>
  <c r="AP1840" i="82"/>
  <c r="AQ1840" i="82"/>
  <c r="AP1510" i="82"/>
  <c r="AQ1510" i="82"/>
  <c r="AP1609" i="82"/>
  <c r="AQ1609" i="82"/>
  <c r="AP1760" i="82"/>
  <c r="AQ1760" i="82"/>
  <c r="AQ1823" i="82"/>
  <c r="AP1823" i="82"/>
  <c r="AQ2023" i="82"/>
  <c r="AP2023" i="82"/>
  <c r="AP1166" i="82"/>
  <c r="AQ1166" i="82"/>
  <c r="AP1286" i="82"/>
  <c r="AQ1286" i="82"/>
  <c r="AP1302" i="82"/>
  <c r="AQ1302" i="82"/>
  <c r="AP1334" i="82"/>
  <c r="AQ1334" i="82"/>
  <c r="AP1366" i="82"/>
  <c r="AQ1366" i="82"/>
  <c r="AP1398" i="82"/>
  <c r="AQ1398" i="82"/>
  <c r="AP1430" i="82"/>
  <c r="AQ1430" i="82"/>
  <c r="AQ1493" i="82"/>
  <c r="AP1493" i="82"/>
  <c r="AQ1513" i="82"/>
  <c r="AP1513" i="82"/>
  <c r="AP1543" i="82"/>
  <c r="AQ1543" i="82"/>
  <c r="AQ1564" i="82"/>
  <c r="AP1564" i="82"/>
  <c r="AP1583" i="82"/>
  <c r="AQ1583" i="82"/>
  <c r="AP1618" i="82"/>
  <c r="AQ1618" i="82"/>
  <c r="AP1759" i="82"/>
  <c r="AQ1759" i="82"/>
  <c r="AP1933" i="82"/>
  <c r="AQ1933" i="82"/>
  <c r="AQ1156" i="82"/>
  <c r="AP1156" i="82"/>
  <c r="AQ1177" i="82"/>
  <c r="AP1177" i="82"/>
  <c r="AP1199" i="82"/>
  <c r="AQ1199" i="82"/>
  <c r="AQ1220" i="82"/>
  <c r="AP1220" i="82"/>
  <c r="AQ1289" i="82"/>
  <c r="AP1289" i="82"/>
  <c r="AQ1305" i="82"/>
  <c r="AP1305" i="82"/>
  <c r="AQ1337" i="82"/>
  <c r="AP1337" i="82"/>
  <c r="AQ1369" i="82"/>
  <c r="AP1369" i="82"/>
  <c r="AQ1401" i="82"/>
  <c r="AP1401" i="82"/>
  <c r="AQ1433" i="82"/>
  <c r="AP1433" i="82"/>
  <c r="AQ1496" i="82"/>
  <c r="AP1496" i="82"/>
  <c r="AP1546" i="82"/>
  <c r="AQ1546" i="82"/>
  <c r="AP1589" i="82"/>
  <c r="AQ1589" i="82"/>
  <c r="AP1750" i="82"/>
  <c r="AQ1750" i="82"/>
  <c r="AP1852" i="82"/>
  <c r="AQ1852" i="82"/>
  <c r="AP2002" i="82"/>
  <c r="AQ2002" i="82"/>
  <c r="AQ1600" i="82"/>
  <c r="AP1600" i="82"/>
  <c r="AQ1621" i="82"/>
  <c r="AP1621" i="82"/>
  <c r="AQ1644" i="82"/>
  <c r="AP1644" i="82"/>
  <c r="AP1692" i="82"/>
  <c r="AQ1692" i="82"/>
  <c r="AQ1721" i="82"/>
  <c r="AP1721" i="82"/>
  <c r="AQ1733" i="82"/>
  <c r="AP1733" i="82"/>
  <c r="AP1769" i="82"/>
  <c r="AQ1769" i="82"/>
  <c r="AP1825" i="82"/>
  <c r="AQ1825" i="82"/>
  <c r="AP1902" i="82"/>
  <c r="AQ1902" i="82"/>
  <c r="AP1926" i="82"/>
  <c r="AQ1926" i="82"/>
  <c r="AP2040" i="82"/>
  <c r="AQ2040" i="82"/>
  <c r="AP1622" i="82"/>
  <c r="AQ1622" i="82"/>
  <c r="AQ1731" i="82"/>
  <c r="AP1731" i="82"/>
  <c r="AP1842" i="82"/>
  <c r="AQ1842" i="82"/>
  <c r="AP1956" i="82"/>
  <c r="AQ1956" i="82"/>
  <c r="AP2032" i="82"/>
  <c r="AQ2032" i="82"/>
  <c r="AQ1767" i="82"/>
  <c r="AP1767" i="82"/>
  <c r="AQ1791" i="82"/>
  <c r="AP1791" i="82"/>
  <c r="AQ1826" i="82"/>
  <c r="AP1826" i="82"/>
  <c r="AQ1853" i="82"/>
  <c r="AP1853" i="82"/>
  <c r="AQ1937" i="82"/>
  <c r="AP1937" i="82"/>
  <c r="AQ2162" i="82"/>
  <c r="AP2162" i="82"/>
  <c r="AQ1754" i="82"/>
  <c r="AP1754" i="82"/>
  <c r="AQ1794" i="82"/>
  <c r="AP1794" i="82"/>
  <c r="AQ1822" i="82"/>
  <c r="AP1822" i="82"/>
  <c r="AQ1849" i="82"/>
  <c r="AP1849" i="82"/>
  <c r="AP1952" i="82"/>
  <c r="AQ1952" i="82"/>
  <c r="AP1993" i="82"/>
  <c r="AQ1993" i="82"/>
  <c r="AP2025" i="82"/>
  <c r="AQ2025" i="82"/>
  <c r="AQ2138" i="82"/>
  <c r="AP2138" i="82"/>
  <c r="AQ1947" i="82"/>
  <c r="AP1947" i="82"/>
  <c r="AP1976" i="82"/>
  <c r="AQ1976" i="82"/>
  <c r="AP2008" i="82"/>
  <c r="AQ2008" i="82"/>
  <c r="AP2024" i="82"/>
  <c r="AQ2024" i="82"/>
  <c r="AP2068" i="82"/>
  <c r="AQ2068" i="82"/>
  <c r="AP1960" i="82"/>
  <c r="AQ1960" i="82"/>
  <c r="AP1990" i="82"/>
  <c r="AQ1990" i="82"/>
  <c r="AP2022" i="82"/>
  <c r="AQ2022" i="82"/>
  <c r="AP2189" i="82"/>
  <c r="AQ2189" i="82"/>
  <c r="AP2050" i="82"/>
  <c r="AQ2050" i="82"/>
  <c r="AP2116" i="82"/>
  <c r="AQ2116" i="82"/>
  <c r="AQ2183" i="82"/>
  <c r="AP2183" i="82"/>
  <c r="AQ2069" i="82"/>
  <c r="AP2069" i="82"/>
  <c r="AP2114" i="82"/>
  <c r="AQ2114" i="82"/>
  <c r="AP2179" i="82"/>
  <c r="AQ2179" i="82"/>
  <c r="AP2157" i="82"/>
  <c r="AQ2157" i="82"/>
  <c r="AP2188" i="82"/>
  <c r="AQ2188" i="82"/>
  <c r="AP2233" i="82"/>
  <c r="AQ2233" i="82"/>
  <c r="AP2258" i="82"/>
  <c r="AQ2258" i="82"/>
  <c r="AP2181" i="82"/>
  <c r="AQ2181" i="82"/>
  <c r="AP2260" i="82"/>
  <c r="AQ2260" i="82"/>
  <c r="AP2125" i="82"/>
  <c r="AQ2125" i="82"/>
  <c r="AQ2154" i="82"/>
  <c r="AP2154" i="82"/>
  <c r="AQ2223" i="82"/>
  <c r="AP2223" i="82"/>
  <c r="AP155" i="82"/>
  <c r="AQ155" i="82"/>
  <c r="AP352" i="82"/>
  <c r="AQ352" i="82"/>
  <c r="AP112" i="82"/>
  <c r="AQ112" i="82"/>
  <c r="AQ168" i="82"/>
  <c r="AP168" i="82"/>
  <c r="AP285" i="82"/>
  <c r="AQ285" i="82"/>
  <c r="AP350" i="82"/>
  <c r="AQ350" i="82"/>
  <c r="AQ447" i="82"/>
  <c r="AP447" i="82"/>
  <c r="AP508" i="82"/>
  <c r="AQ508" i="82"/>
  <c r="AP539" i="82"/>
  <c r="AQ539" i="82"/>
  <c r="AP96" i="82"/>
  <c r="AQ96" i="82"/>
  <c r="AQ135" i="82"/>
  <c r="AP135" i="82"/>
  <c r="AP255" i="82"/>
  <c r="AQ255" i="82"/>
  <c r="AP317" i="82"/>
  <c r="AQ317" i="82"/>
  <c r="AP378" i="82"/>
  <c r="AQ378" i="82"/>
  <c r="AP493" i="82"/>
  <c r="AQ493" i="82"/>
  <c r="AP556" i="82"/>
  <c r="AQ556" i="82"/>
  <c r="AP673" i="82"/>
  <c r="AQ673" i="82"/>
  <c r="AP777" i="82"/>
  <c r="AQ777" i="82"/>
  <c r="AQ152" i="82"/>
  <c r="AP152" i="82"/>
  <c r="AP356" i="82"/>
  <c r="AQ356" i="82"/>
  <c r="AP435" i="82"/>
  <c r="AQ435" i="82"/>
  <c r="AP492" i="82"/>
  <c r="AQ492" i="82"/>
  <c r="AP534" i="82"/>
  <c r="AQ534" i="82"/>
  <c r="AP593" i="82"/>
  <c r="AQ593" i="82"/>
  <c r="AP668" i="82"/>
  <c r="AQ668" i="82"/>
  <c r="AP705" i="82"/>
  <c r="AQ705" i="82"/>
  <c r="AP124" i="82"/>
  <c r="AQ124" i="82"/>
  <c r="AQ176" i="82"/>
  <c r="AP176" i="82"/>
  <c r="AP278" i="82"/>
  <c r="AQ278" i="82"/>
  <c r="AP340" i="82"/>
  <c r="AQ340" i="82"/>
  <c r="AP445" i="82"/>
  <c r="AQ445" i="82"/>
  <c r="AP473" i="82"/>
  <c r="AQ473" i="82"/>
  <c r="AQ526" i="82"/>
  <c r="AP526" i="82"/>
  <c r="AP592" i="82"/>
  <c r="AQ592" i="82"/>
  <c r="AP659" i="82"/>
  <c r="AQ659" i="82"/>
  <c r="AP675" i="82"/>
  <c r="AQ675" i="82"/>
  <c r="AP728" i="82"/>
  <c r="AQ728" i="82"/>
  <c r="AP762" i="82"/>
  <c r="AQ762" i="82"/>
  <c r="AP959" i="82"/>
  <c r="AQ959" i="82"/>
  <c r="AP1008" i="82"/>
  <c r="AQ1008" i="82"/>
  <c r="AP1074" i="82"/>
  <c r="AQ1074" i="82"/>
  <c r="AP1115" i="82"/>
  <c r="AQ1115" i="82"/>
  <c r="AP1163" i="82"/>
  <c r="AQ1163" i="82"/>
  <c r="AP1227" i="82"/>
  <c r="AQ1227" i="82"/>
  <c r="AQ1577" i="82"/>
  <c r="AP1577" i="82"/>
  <c r="AP55" i="82"/>
  <c r="AQ55" i="82"/>
  <c r="AP83" i="82"/>
  <c r="AQ83" i="82"/>
  <c r="AP105" i="82"/>
  <c r="AQ105" i="82"/>
  <c r="AP150" i="82"/>
  <c r="AQ150" i="82"/>
  <c r="AQ232" i="82"/>
  <c r="AP232" i="82"/>
  <c r="AQ275" i="82"/>
  <c r="AP275" i="82"/>
  <c r="AQ304" i="82"/>
  <c r="AP304" i="82"/>
  <c r="AQ336" i="82"/>
  <c r="AP336" i="82"/>
  <c r="AQ353" i="82"/>
  <c r="AP353" i="82"/>
  <c r="AP386" i="82"/>
  <c r="AQ386" i="82"/>
  <c r="AQ434" i="82"/>
  <c r="AP434" i="82"/>
  <c r="AQ490" i="82"/>
  <c r="AP490" i="82"/>
  <c r="AQ525" i="82"/>
  <c r="AP525" i="82"/>
  <c r="AQ553" i="82"/>
  <c r="AP553" i="82"/>
  <c r="AQ585" i="82"/>
  <c r="AP585" i="82"/>
  <c r="AP674" i="82"/>
  <c r="AQ674" i="82"/>
  <c r="AP713" i="82"/>
  <c r="AQ713" i="82"/>
  <c r="AP780" i="82"/>
  <c r="AQ780" i="82"/>
  <c r="AP864" i="82"/>
  <c r="AQ864" i="82"/>
  <c r="AP923" i="82"/>
  <c r="AQ923" i="82"/>
  <c r="AP958" i="82"/>
  <c r="AQ958" i="82"/>
  <c r="AP974" i="82"/>
  <c r="AQ974" i="82"/>
  <c r="AP1288" i="82"/>
  <c r="AQ1288" i="82"/>
  <c r="AP881" i="82"/>
  <c r="AQ881" i="82"/>
  <c r="AP906" i="82"/>
  <c r="AQ906" i="82"/>
  <c r="AP938" i="82"/>
  <c r="AQ938" i="82"/>
  <c r="AP977" i="82"/>
  <c r="AQ977" i="82"/>
  <c r="AP1078" i="82"/>
  <c r="AQ1078" i="82"/>
  <c r="AP1117" i="82"/>
  <c r="AQ1117" i="82"/>
  <c r="AP1151" i="82"/>
  <c r="AQ1151" i="82"/>
  <c r="AP1319" i="82"/>
  <c r="AQ1319" i="82"/>
  <c r="AP1550" i="82"/>
  <c r="AQ1550" i="82"/>
  <c r="AP1646" i="82"/>
  <c r="AQ1646" i="82"/>
  <c r="AP57" i="82"/>
  <c r="AQ57" i="82"/>
  <c r="AP82" i="82"/>
  <c r="AQ82" i="82"/>
  <c r="AP107" i="82"/>
  <c r="AQ107" i="82"/>
  <c r="AP151" i="82"/>
  <c r="AQ151" i="82"/>
  <c r="AP222" i="82"/>
  <c r="AQ222" i="82"/>
  <c r="AQ267" i="82"/>
  <c r="AP267" i="82"/>
  <c r="AP298" i="82"/>
  <c r="AQ298" i="82"/>
  <c r="AP326" i="82"/>
  <c r="AQ326" i="82"/>
  <c r="AP366" i="82"/>
  <c r="AQ366" i="82"/>
  <c r="AQ452" i="82"/>
  <c r="AP452" i="82"/>
  <c r="AQ482" i="82"/>
  <c r="AP482" i="82"/>
  <c r="AQ529" i="82"/>
  <c r="AP529" i="82"/>
  <c r="AQ561" i="82"/>
  <c r="AP561" i="82"/>
  <c r="AQ596" i="82"/>
  <c r="AP596" i="82"/>
  <c r="AP654" i="82"/>
  <c r="AQ654" i="82"/>
  <c r="AP715" i="82"/>
  <c r="AQ715" i="82"/>
  <c r="AQ753" i="82"/>
  <c r="AP753" i="82"/>
  <c r="AP802" i="82"/>
  <c r="AQ802" i="82"/>
  <c r="AP913" i="82"/>
  <c r="AQ913" i="82"/>
  <c r="AP944" i="82"/>
  <c r="AQ944" i="82"/>
  <c r="AP1068" i="82"/>
  <c r="AQ1068" i="82"/>
  <c r="AP1124" i="82"/>
  <c r="AQ1124" i="82"/>
  <c r="AP1330" i="82"/>
  <c r="AQ1330" i="82"/>
  <c r="AP1732" i="82"/>
  <c r="AQ1732" i="82"/>
  <c r="AQ741" i="82"/>
  <c r="AP741" i="82"/>
  <c r="AP763" i="82"/>
  <c r="AQ763" i="82"/>
  <c r="AQ797" i="82"/>
  <c r="AP797" i="82"/>
  <c r="AQ808" i="82"/>
  <c r="AP808" i="82"/>
  <c r="AP873" i="82"/>
  <c r="AQ873" i="82"/>
  <c r="AP897" i="82"/>
  <c r="AQ897" i="82"/>
  <c r="AQ946" i="82"/>
  <c r="AP946" i="82"/>
  <c r="AP985" i="82"/>
  <c r="AQ985" i="82"/>
  <c r="AP1079" i="82"/>
  <c r="AQ1079" i="82"/>
  <c r="AP1114" i="82"/>
  <c r="AQ1114" i="82"/>
  <c r="AP1171" i="82"/>
  <c r="AQ1171" i="82"/>
  <c r="AP1335" i="82"/>
  <c r="AQ1335" i="82"/>
  <c r="AP718" i="82"/>
  <c r="AQ718" i="82"/>
  <c r="AQ761" i="82"/>
  <c r="AP761" i="82"/>
  <c r="AQ792" i="82"/>
  <c r="AP792" i="82"/>
  <c r="AQ804" i="82"/>
  <c r="AP804" i="82"/>
  <c r="AQ854" i="82"/>
  <c r="AP854" i="82"/>
  <c r="AP885" i="82"/>
  <c r="AQ885" i="82"/>
  <c r="AP904" i="82"/>
  <c r="AQ904" i="82"/>
  <c r="AP956" i="82"/>
  <c r="AQ956" i="82"/>
  <c r="AQ983" i="82"/>
  <c r="AP983" i="82"/>
  <c r="AP1009" i="82"/>
  <c r="AQ1009" i="82"/>
  <c r="AQ1072" i="82"/>
  <c r="AP1072" i="82"/>
  <c r="AP1094" i="82"/>
  <c r="AQ1094" i="82"/>
  <c r="AP1173" i="82"/>
  <c r="AQ1173" i="82"/>
  <c r="AP1346" i="82"/>
  <c r="AQ1346" i="82"/>
  <c r="AP1560" i="82"/>
  <c r="AQ1560" i="82"/>
  <c r="AP1285" i="82"/>
  <c r="AQ1285" i="82"/>
  <c r="AP1317" i="82"/>
  <c r="AQ1317" i="82"/>
  <c r="AP1349" i="82"/>
  <c r="AQ1349" i="82"/>
  <c r="AP1381" i="82"/>
  <c r="AQ1381" i="82"/>
  <c r="AP1413" i="82"/>
  <c r="AQ1413" i="82"/>
  <c r="AP1536" i="82"/>
  <c r="AQ1536" i="82"/>
  <c r="AP1625" i="82"/>
  <c r="AQ1625" i="82"/>
  <c r="AP1845" i="82"/>
  <c r="AQ1845" i="82"/>
  <c r="AP1522" i="82"/>
  <c r="AQ1522" i="82"/>
  <c r="AP2029" i="82"/>
  <c r="AQ2029" i="82"/>
  <c r="AP1174" i="82"/>
  <c r="AQ1174" i="82"/>
  <c r="AQ1291" i="82"/>
  <c r="AP1291" i="82"/>
  <c r="AQ1323" i="82"/>
  <c r="AP1323" i="82"/>
  <c r="AQ1355" i="82"/>
  <c r="AP1355" i="82"/>
  <c r="AQ1387" i="82"/>
  <c r="AP1387" i="82"/>
  <c r="AQ1419" i="82"/>
  <c r="AP1419" i="82"/>
  <c r="AQ1523" i="82"/>
  <c r="AP1523" i="82"/>
  <c r="AQ1545" i="82"/>
  <c r="AP1545" i="82"/>
  <c r="AQ1556" i="82"/>
  <c r="AP1556" i="82"/>
  <c r="AP1584" i="82"/>
  <c r="AQ1584" i="82"/>
  <c r="AP1628" i="82"/>
  <c r="AQ1628" i="82"/>
  <c r="AP1762" i="82"/>
  <c r="AQ1762" i="82"/>
  <c r="AP1907" i="82"/>
  <c r="AQ1907" i="82"/>
  <c r="AP1142" i="82"/>
  <c r="AQ1142" i="82"/>
  <c r="AQ1169" i="82"/>
  <c r="AP1169" i="82"/>
  <c r="AQ1180" i="82"/>
  <c r="AP1180" i="82"/>
  <c r="AQ1201" i="82"/>
  <c r="AP1201" i="82"/>
  <c r="AP1223" i="82"/>
  <c r="AQ1223" i="82"/>
  <c r="AP1292" i="82"/>
  <c r="AQ1292" i="82"/>
  <c r="AP1340" i="82"/>
  <c r="AQ1340" i="82"/>
  <c r="AP1372" i="82"/>
  <c r="AQ1372" i="82"/>
  <c r="AP1388" i="82"/>
  <c r="AQ1388" i="82"/>
  <c r="AP1420" i="82"/>
  <c r="AQ1420" i="82"/>
  <c r="AQ1488" i="82"/>
  <c r="AP1488" i="82"/>
  <c r="AP1514" i="82"/>
  <c r="AQ1514" i="82"/>
  <c r="AP1574" i="82"/>
  <c r="AQ1574" i="82"/>
  <c r="AQ1755" i="82"/>
  <c r="AP1755" i="82"/>
  <c r="AQ1857" i="82"/>
  <c r="AP1857" i="82"/>
  <c r="AP2030" i="82"/>
  <c r="AQ2030" i="82"/>
  <c r="AP1603" i="82"/>
  <c r="AQ1603" i="82"/>
  <c r="AQ1613" i="82"/>
  <c r="AP1613" i="82"/>
  <c r="AP1635" i="82"/>
  <c r="AQ1635" i="82"/>
  <c r="AQ1705" i="82"/>
  <c r="AP1705" i="82"/>
  <c r="AQ1715" i="82"/>
  <c r="AP1715" i="82"/>
  <c r="AQ1735" i="82"/>
  <c r="AP1735" i="82"/>
  <c r="AP1776" i="82"/>
  <c r="AQ1776" i="82"/>
  <c r="AQ1838" i="82"/>
  <c r="AP1838" i="82"/>
  <c r="AQ1932" i="82"/>
  <c r="AP1932" i="82"/>
  <c r="AP2261" i="82"/>
  <c r="AQ2261" i="82"/>
  <c r="AQ1703" i="82"/>
  <c r="AP1703" i="82"/>
  <c r="AP1812" i="82"/>
  <c r="AQ1812" i="82"/>
  <c r="AQ2007" i="82"/>
  <c r="AP2007" i="82"/>
  <c r="AP1756" i="82"/>
  <c r="AQ1756" i="82"/>
  <c r="AP1780" i="82"/>
  <c r="AQ1780" i="82"/>
  <c r="AQ1817" i="82"/>
  <c r="AP1817" i="82"/>
  <c r="AQ1855" i="82"/>
  <c r="AP1855" i="82"/>
  <c r="AP1938" i="82"/>
  <c r="AQ1938" i="82"/>
  <c r="AQ1749" i="82"/>
  <c r="AP1749" i="82"/>
  <c r="AQ1785" i="82"/>
  <c r="AP1785" i="82"/>
  <c r="AQ1813" i="82"/>
  <c r="AP1813" i="82"/>
  <c r="AQ1837" i="82"/>
  <c r="AP1837" i="82"/>
  <c r="AQ1903" i="82"/>
  <c r="AP1903" i="82"/>
  <c r="AP1962" i="82"/>
  <c r="AQ1962" i="82"/>
  <c r="AP1994" i="82"/>
  <c r="AQ1994" i="82"/>
  <c r="AP2026" i="82"/>
  <c r="AQ2026" i="82"/>
  <c r="AP1936" i="82"/>
  <c r="AQ1936" i="82"/>
  <c r="AQ1965" i="82"/>
  <c r="AP1965" i="82"/>
  <c r="AQ1997" i="82"/>
  <c r="AP1997" i="82"/>
  <c r="AQ2033" i="82"/>
  <c r="AP2033" i="82"/>
  <c r="AP2120" i="82"/>
  <c r="AQ2120" i="82"/>
  <c r="AQ2270" i="82"/>
  <c r="AP2270" i="82"/>
  <c r="AQ1979" i="82"/>
  <c r="AP1979" i="82"/>
  <c r="AP2046" i="82"/>
  <c r="AQ2046" i="82"/>
  <c r="AQ123" i="82"/>
  <c r="AP123" i="82"/>
  <c r="AP237" i="82"/>
  <c r="AQ237" i="82"/>
  <c r="AP290" i="82"/>
  <c r="AQ290" i="82"/>
  <c r="AQ68" i="82"/>
  <c r="AP68" i="82"/>
  <c r="AQ88" i="82"/>
  <c r="AP88" i="82"/>
  <c r="AQ115" i="82"/>
  <c r="AP115" i="82"/>
  <c r="AP139" i="82"/>
  <c r="AQ139" i="82"/>
  <c r="AP171" i="82"/>
  <c r="AQ171" i="82"/>
  <c r="AP256" i="82"/>
  <c r="AQ256" i="82"/>
  <c r="AP292" i="82"/>
  <c r="AQ292" i="82"/>
  <c r="AP332" i="82"/>
  <c r="AQ332" i="82"/>
  <c r="AP354" i="82"/>
  <c r="AQ354" i="82"/>
  <c r="AQ385" i="82"/>
  <c r="AP385" i="82"/>
  <c r="AP458" i="82"/>
  <c r="AQ458" i="82"/>
  <c r="AP483" i="82"/>
  <c r="AQ483" i="82"/>
  <c r="AP512" i="82"/>
  <c r="AQ512" i="82"/>
  <c r="AP550" i="82"/>
  <c r="AQ550" i="82"/>
  <c r="AP581" i="82"/>
  <c r="AQ581" i="82"/>
  <c r="AQ72" i="82"/>
  <c r="AP72" i="82"/>
  <c r="AQ99" i="82"/>
  <c r="AP99" i="82"/>
  <c r="AQ119" i="82"/>
  <c r="AP119" i="82"/>
  <c r="AQ154" i="82"/>
  <c r="AP154" i="82"/>
  <c r="AP227" i="82"/>
  <c r="AQ227" i="82"/>
  <c r="AP262" i="82"/>
  <c r="AQ262" i="82"/>
  <c r="AP291" i="82"/>
  <c r="AQ291" i="82"/>
  <c r="AP324" i="82"/>
  <c r="AQ324" i="82"/>
  <c r="AP357" i="82"/>
  <c r="AQ357" i="82"/>
  <c r="AP436" i="82"/>
  <c r="AQ436" i="82"/>
  <c r="AP464" i="82"/>
  <c r="AQ464" i="82"/>
  <c r="AP500" i="82"/>
  <c r="AQ500" i="82"/>
  <c r="AP531" i="82"/>
  <c r="AQ531" i="82"/>
  <c r="AQ562" i="82"/>
  <c r="AP562" i="82"/>
  <c r="AP594" i="82"/>
  <c r="AQ594" i="82"/>
  <c r="AQ645" i="82"/>
  <c r="AP645" i="82"/>
  <c r="AP661" i="82"/>
  <c r="AQ661" i="82"/>
  <c r="AP681" i="82"/>
  <c r="AQ681" i="82"/>
  <c r="AP706" i="82"/>
  <c r="AQ706" i="82"/>
  <c r="AP779" i="82"/>
  <c r="AQ779" i="82"/>
  <c r="AP787" i="82"/>
  <c r="AQ787" i="82"/>
  <c r="AQ178" i="82"/>
  <c r="AP178" i="82"/>
  <c r="AP309" i="82"/>
  <c r="AQ309" i="82"/>
  <c r="AP363" i="82"/>
  <c r="AQ363" i="82"/>
  <c r="AP446" i="82"/>
  <c r="AQ446" i="82"/>
  <c r="AP474" i="82"/>
  <c r="AQ474" i="82"/>
  <c r="AP499" i="82"/>
  <c r="AQ499" i="82"/>
  <c r="AP541" i="82"/>
  <c r="AQ541" i="82"/>
  <c r="AQ574" i="82"/>
  <c r="AP574" i="82"/>
  <c r="AP656" i="82"/>
  <c r="AQ656" i="82"/>
  <c r="AP672" i="82"/>
  <c r="AQ672" i="82"/>
  <c r="AP688" i="82"/>
  <c r="AQ688" i="82"/>
  <c r="AQ64" i="82"/>
  <c r="AP64" i="82"/>
  <c r="AP108" i="82"/>
  <c r="AQ108" i="82"/>
  <c r="AQ127" i="82"/>
  <c r="AP127" i="82"/>
  <c r="AP147" i="82"/>
  <c r="AQ147" i="82"/>
  <c r="AP179" i="82"/>
  <c r="AQ179" i="82"/>
  <c r="AP257" i="82"/>
  <c r="AQ257" i="82"/>
  <c r="AP282" i="82"/>
  <c r="AQ282" i="82"/>
  <c r="AP315" i="82"/>
  <c r="AQ315" i="82"/>
  <c r="AP344" i="82"/>
  <c r="AQ344" i="82"/>
  <c r="AP373" i="82"/>
  <c r="AQ373" i="82"/>
  <c r="AP448" i="82"/>
  <c r="AQ448" i="82"/>
  <c r="AP480" i="82"/>
  <c r="AQ480" i="82"/>
  <c r="AP509" i="82"/>
  <c r="AQ509" i="82"/>
  <c r="AP533" i="82"/>
  <c r="AQ533" i="82"/>
  <c r="AP567" i="82"/>
  <c r="AQ567" i="82"/>
  <c r="AP599" i="82"/>
  <c r="AQ599" i="82"/>
  <c r="AP647" i="82"/>
  <c r="AQ647" i="82"/>
  <c r="AP663" i="82"/>
  <c r="AQ663" i="82"/>
  <c r="AP679" i="82"/>
  <c r="AQ679" i="82"/>
  <c r="AP694" i="82"/>
  <c r="AQ694" i="82"/>
  <c r="AP716" i="82"/>
  <c r="AQ716" i="82"/>
  <c r="AP732" i="82"/>
  <c r="AQ732" i="82"/>
  <c r="AP748" i="82"/>
  <c r="AQ748" i="82"/>
  <c r="AP766" i="82"/>
  <c r="AQ766" i="82"/>
  <c r="AP888" i="82"/>
  <c r="AQ888" i="82"/>
  <c r="AP963" i="82"/>
  <c r="AQ963" i="82"/>
  <c r="AP979" i="82"/>
  <c r="AQ979" i="82"/>
  <c r="AP1016" i="82"/>
  <c r="AQ1016" i="82"/>
  <c r="AP1082" i="82"/>
  <c r="AQ1082" i="82"/>
  <c r="AP1103" i="82"/>
  <c r="AQ1103" i="82"/>
  <c r="AP1119" i="82"/>
  <c r="AQ1119" i="82"/>
  <c r="AP1135" i="82"/>
  <c r="AQ1135" i="82"/>
  <c r="AP1170" i="82"/>
  <c r="AQ1170" i="82"/>
  <c r="AP1202" i="82"/>
  <c r="AQ1202" i="82"/>
  <c r="AP1383" i="82"/>
  <c r="AQ1383" i="82"/>
  <c r="AQ1507" i="82"/>
  <c r="AP1507" i="82"/>
  <c r="AP1549" i="82"/>
  <c r="AQ1549" i="82"/>
  <c r="AP1590" i="82"/>
  <c r="AQ1590" i="82"/>
  <c r="AP1620" i="82"/>
  <c r="AQ1620" i="82"/>
  <c r="AQ1707" i="82"/>
  <c r="AP1707" i="82"/>
  <c r="AP58" i="82"/>
  <c r="AQ58" i="82"/>
  <c r="AP69" i="82"/>
  <c r="AQ69" i="82"/>
  <c r="AP86" i="82"/>
  <c r="AQ86" i="82"/>
  <c r="AP98" i="82"/>
  <c r="AQ98" i="82"/>
  <c r="AP110" i="82"/>
  <c r="AQ110" i="82"/>
  <c r="AP136" i="82"/>
  <c r="AQ136" i="82"/>
  <c r="AP153" i="82"/>
  <c r="AQ153" i="82"/>
  <c r="AP169" i="82"/>
  <c r="AQ169" i="82"/>
  <c r="AQ223" i="82"/>
  <c r="AP223" i="82"/>
  <c r="AQ239" i="82"/>
  <c r="AP239" i="82"/>
  <c r="AQ251" i="82"/>
  <c r="AP251" i="82"/>
  <c r="AQ265" i="82"/>
  <c r="AP265" i="82"/>
  <c r="AQ277" i="82"/>
  <c r="AP277" i="82"/>
  <c r="AQ296" i="82"/>
  <c r="AP296" i="82"/>
  <c r="AQ311" i="82"/>
  <c r="AP311" i="82"/>
  <c r="AQ327" i="82"/>
  <c r="AP327" i="82"/>
  <c r="AQ341" i="82"/>
  <c r="AP341" i="82"/>
  <c r="AP358" i="82"/>
  <c r="AQ358" i="82"/>
  <c r="AP374" i="82"/>
  <c r="AQ374" i="82"/>
  <c r="AQ388" i="82"/>
  <c r="AP388" i="82"/>
  <c r="AP439" i="82"/>
  <c r="AQ439" i="82"/>
  <c r="AQ460" i="82"/>
  <c r="AP460" i="82"/>
  <c r="AQ476" i="82"/>
  <c r="AP476" i="82"/>
  <c r="AP495" i="82"/>
  <c r="AQ495" i="82"/>
  <c r="AQ516" i="82"/>
  <c r="AP516" i="82"/>
  <c r="AQ528" i="82"/>
  <c r="AP528" i="82"/>
  <c r="AQ544" i="82"/>
  <c r="AP544" i="82"/>
  <c r="AQ560" i="82"/>
  <c r="AP560" i="82"/>
  <c r="AP575" i="82"/>
  <c r="AQ575" i="82"/>
  <c r="AP595" i="82"/>
  <c r="AQ595" i="82"/>
  <c r="AQ652" i="82"/>
  <c r="AP652" i="82"/>
  <c r="AQ677" i="82"/>
  <c r="AP677" i="82"/>
  <c r="AQ697" i="82"/>
  <c r="AP697" i="82"/>
  <c r="AP717" i="82"/>
  <c r="AQ717" i="82"/>
  <c r="AP733" i="82"/>
  <c r="AQ733" i="82"/>
  <c r="AP755" i="82"/>
  <c r="AQ755" i="82"/>
  <c r="AP784" i="82"/>
  <c r="AQ784" i="82"/>
  <c r="AP806" i="82"/>
  <c r="AQ806" i="82"/>
  <c r="AP872" i="82"/>
  <c r="AQ872" i="82"/>
  <c r="AP911" i="82"/>
  <c r="AQ911" i="82"/>
  <c r="AP927" i="82"/>
  <c r="AQ927" i="82"/>
  <c r="AP943" i="82"/>
  <c r="AQ943" i="82"/>
  <c r="AP962" i="82"/>
  <c r="AQ962" i="82"/>
  <c r="AP978" i="82"/>
  <c r="AQ978" i="82"/>
  <c r="AP1351" i="82"/>
  <c r="AQ1351" i="82"/>
  <c r="AP884" i="82"/>
  <c r="AQ884" i="82"/>
  <c r="AP910" i="82"/>
  <c r="AQ910" i="82"/>
  <c r="AP926" i="82"/>
  <c r="AQ926" i="82"/>
  <c r="AP942" i="82"/>
  <c r="AQ942" i="82"/>
  <c r="AP965" i="82"/>
  <c r="AQ965" i="82"/>
  <c r="AP980" i="82"/>
  <c r="AQ980" i="82"/>
  <c r="AP1004" i="82"/>
  <c r="AQ1004" i="82"/>
  <c r="AP1086" i="82"/>
  <c r="AQ1086" i="82"/>
  <c r="AP1105" i="82"/>
  <c r="AQ1105" i="82"/>
  <c r="AP1121" i="82"/>
  <c r="AQ1121" i="82"/>
  <c r="AP1137" i="82"/>
  <c r="AQ1137" i="82"/>
  <c r="AQ1160" i="82"/>
  <c r="AP1160" i="82"/>
  <c r="AQ1224" i="82"/>
  <c r="AP1224" i="82"/>
  <c r="AQ1325" i="82"/>
  <c r="AP1325" i="82"/>
  <c r="AP1558" i="82"/>
  <c r="AQ1558" i="82"/>
  <c r="AP1607" i="82"/>
  <c r="AQ1607" i="82"/>
  <c r="AP1701" i="82"/>
  <c r="AQ1701" i="82"/>
  <c r="AP59" i="82"/>
  <c r="AQ59" i="82"/>
  <c r="AP70" i="82"/>
  <c r="AQ70" i="82"/>
  <c r="AP85" i="82"/>
  <c r="AQ85" i="82"/>
  <c r="AP95" i="82"/>
  <c r="AQ95" i="82"/>
  <c r="AP114" i="82"/>
  <c r="AQ114" i="82"/>
  <c r="AP142" i="82"/>
  <c r="AQ142" i="82"/>
  <c r="AP158" i="82"/>
  <c r="AQ158" i="82"/>
  <c r="AP174" i="82"/>
  <c r="AQ174" i="82"/>
  <c r="AQ224" i="82"/>
  <c r="AP224" i="82"/>
  <c r="AQ240" i="82"/>
  <c r="AP240" i="82"/>
  <c r="AQ252" i="82"/>
  <c r="AP252" i="82"/>
  <c r="AQ269" i="82"/>
  <c r="AP269" i="82"/>
  <c r="AP286" i="82"/>
  <c r="AQ286" i="82"/>
  <c r="AQ300" i="82"/>
  <c r="AP300" i="82"/>
  <c r="AQ312" i="82"/>
  <c r="AP312" i="82"/>
  <c r="AQ328" i="82"/>
  <c r="AP328" i="82"/>
  <c r="AQ349" i="82"/>
  <c r="AP349" i="82"/>
  <c r="AQ368" i="82"/>
  <c r="AP368" i="82"/>
  <c r="AQ384" i="82"/>
  <c r="AP384" i="82"/>
  <c r="AQ433" i="82"/>
  <c r="AP433" i="82"/>
  <c r="AQ454" i="82"/>
  <c r="AP454" i="82"/>
  <c r="AQ470" i="82"/>
  <c r="AP470" i="82"/>
  <c r="AP487" i="82"/>
  <c r="AQ487" i="82"/>
  <c r="AP503" i="82"/>
  <c r="AQ503" i="82"/>
  <c r="AQ517" i="82"/>
  <c r="AP517" i="82"/>
  <c r="AQ536" i="82"/>
  <c r="AP536" i="82"/>
  <c r="AQ552" i="82"/>
  <c r="AP552" i="82"/>
  <c r="AQ564" i="82"/>
  <c r="AP564" i="82"/>
  <c r="AQ576" i="82"/>
  <c r="AP576" i="82"/>
  <c r="AQ598" i="82"/>
  <c r="AP598" i="82"/>
  <c r="AP662" i="82"/>
  <c r="AQ662" i="82"/>
  <c r="AQ696" i="82"/>
  <c r="AP696" i="82"/>
  <c r="AP719" i="82"/>
  <c r="AQ719" i="82"/>
  <c r="AP735" i="82"/>
  <c r="AQ735" i="82"/>
  <c r="AP757" i="82"/>
  <c r="AQ757" i="82"/>
  <c r="AP852" i="82"/>
  <c r="AQ852" i="82"/>
  <c r="AQ875" i="82"/>
  <c r="AP875" i="82"/>
  <c r="AP917" i="82"/>
  <c r="AQ917" i="82"/>
  <c r="AP933" i="82"/>
  <c r="AQ933" i="82"/>
  <c r="AP993" i="82"/>
  <c r="AQ993" i="82"/>
  <c r="AP1096" i="82"/>
  <c r="AQ1096" i="82"/>
  <c r="AP1112" i="82"/>
  <c r="AQ1112" i="82"/>
  <c r="AP1128" i="82"/>
  <c r="AQ1128" i="82"/>
  <c r="AP1352" i="82"/>
  <c r="AQ1352" i="82"/>
  <c r="AQ1487" i="82"/>
  <c r="AP1487" i="82"/>
  <c r="AP1783" i="82"/>
  <c r="AQ1783" i="82"/>
  <c r="AP722" i="82"/>
  <c r="AQ722" i="82"/>
  <c r="AQ744" i="82"/>
  <c r="AP744" i="82"/>
  <c r="AQ765" i="82"/>
  <c r="AP765" i="82"/>
  <c r="AP782" i="82"/>
  <c r="AQ782" i="82"/>
  <c r="AQ800" i="82"/>
  <c r="AP800" i="82"/>
  <c r="AP865" i="82"/>
  <c r="AQ865" i="82"/>
  <c r="AP877" i="82"/>
  <c r="AQ877" i="82"/>
  <c r="AP889" i="82"/>
  <c r="AQ889" i="82"/>
  <c r="AQ899" i="82"/>
  <c r="AP899" i="82"/>
  <c r="AP924" i="82"/>
  <c r="AQ924" i="82"/>
  <c r="AP949" i="82"/>
  <c r="AQ949" i="82"/>
  <c r="AP968" i="82"/>
  <c r="AQ968" i="82"/>
  <c r="AQ987" i="82"/>
  <c r="AP987" i="82"/>
  <c r="AQ1002" i="82"/>
  <c r="AP1002" i="82"/>
  <c r="AP1013" i="82"/>
  <c r="AQ1013" i="82"/>
  <c r="AQ1071" i="82"/>
  <c r="AP1071" i="82"/>
  <c r="AQ1081" i="82"/>
  <c r="AP1081" i="82"/>
  <c r="AQ1092" i="82"/>
  <c r="AP1092" i="82"/>
  <c r="AP1122" i="82"/>
  <c r="AQ1122" i="82"/>
  <c r="AP1157" i="82"/>
  <c r="AQ1157" i="82"/>
  <c r="AP1189" i="82"/>
  <c r="AQ1189" i="82"/>
  <c r="AP1221" i="82"/>
  <c r="AQ1221" i="82"/>
  <c r="AP1272" i="82"/>
  <c r="AQ1272" i="82"/>
  <c r="AP1336" i="82"/>
  <c r="AQ1336" i="82"/>
  <c r="AP1400" i="82"/>
  <c r="AQ1400" i="82"/>
  <c r="AP1482" i="82"/>
  <c r="AQ1482" i="82"/>
  <c r="AP1532" i="82"/>
  <c r="AQ1532" i="82"/>
  <c r="AP1698" i="82"/>
  <c r="AQ1698" i="82"/>
  <c r="AP1924" i="82"/>
  <c r="AQ1924" i="82"/>
  <c r="AP726" i="82"/>
  <c r="AQ726" i="82"/>
  <c r="AP746" i="82"/>
  <c r="AQ746" i="82"/>
  <c r="AQ764" i="82"/>
  <c r="AP764" i="82"/>
  <c r="AP778" i="82"/>
  <c r="AQ778" i="82"/>
  <c r="AQ796" i="82"/>
  <c r="AP796" i="82"/>
  <c r="AP807" i="82"/>
  <c r="AQ807" i="82"/>
  <c r="AP857" i="82"/>
  <c r="AQ857" i="82"/>
  <c r="AQ871" i="82"/>
  <c r="AP871" i="82"/>
  <c r="AQ887" i="82"/>
  <c r="AP887" i="82"/>
  <c r="AQ898" i="82"/>
  <c r="AP898" i="82"/>
  <c r="AP912" i="82"/>
  <c r="AQ912" i="82"/>
  <c r="AP945" i="82"/>
  <c r="AQ945" i="82"/>
  <c r="AP964" i="82"/>
  <c r="AQ964" i="82"/>
  <c r="AQ986" i="82"/>
  <c r="AP986" i="82"/>
  <c r="AP1001" i="82"/>
  <c r="AQ1001" i="82"/>
  <c r="AQ1011" i="82"/>
  <c r="AP1011" i="82"/>
  <c r="AP1075" i="82"/>
  <c r="AQ1075" i="82"/>
  <c r="AQ1085" i="82"/>
  <c r="AP1085" i="82"/>
  <c r="AP1102" i="82"/>
  <c r="AQ1102" i="82"/>
  <c r="AP1134" i="82"/>
  <c r="AQ1134" i="82"/>
  <c r="AP1178" i="82"/>
  <c r="AQ1178" i="82"/>
  <c r="AP1210" i="82"/>
  <c r="AQ1210" i="82"/>
  <c r="AP1303" i="82"/>
  <c r="AQ1303" i="82"/>
  <c r="AP1367" i="82"/>
  <c r="AQ1367" i="82"/>
  <c r="AP1431" i="82"/>
  <c r="AQ1431" i="82"/>
  <c r="AP1524" i="82"/>
  <c r="AQ1524" i="82"/>
  <c r="AQ1569" i="82"/>
  <c r="AP1569" i="82"/>
  <c r="AP1728" i="82"/>
  <c r="AQ1728" i="82"/>
  <c r="AQ1925" i="82"/>
  <c r="AP1925" i="82"/>
  <c r="AP1181" i="82"/>
  <c r="AQ1181" i="82"/>
  <c r="AP1274" i="82"/>
  <c r="AQ1274" i="82"/>
  <c r="AP1290" i="82"/>
  <c r="AQ1290" i="82"/>
  <c r="AP1306" i="82"/>
  <c r="AQ1306" i="82"/>
  <c r="AP1322" i="82"/>
  <c r="AQ1322" i="82"/>
  <c r="AP1338" i="82"/>
  <c r="AQ1338" i="82"/>
  <c r="AP1354" i="82"/>
  <c r="AQ1354" i="82"/>
  <c r="AP1370" i="82"/>
  <c r="AQ1370" i="82"/>
  <c r="AP1386" i="82"/>
  <c r="AQ1386" i="82"/>
  <c r="AP1402" i="82"/>
  <c r="AQ1402" i="82"/>
  <c r="AP1418" i="82"/>
  <c r="AQ1418" i="82"/>
  <c r="AP1434" i="82"/>
  <c r="AQ1434" i="82"/>
  <c r="AP1497" i="82"/>
  <c r="AQ1497" i="82"/>
  <c r="AP1539" i="82"/>
  <c r="AQ1539" i="82"/>
  <c r="AP1579" i="82"/>
  <c r="AQ1579" i="82"/>
  <c r="AQ1640" i="82"/>
  <c r="AP1640" i="82"/>
  <c r="AP1706" i="82"/>
  <c r="AQ1706" i="82"/>
  <c r="AP1790" i="82"/>
  <c r="AQ1790" i="82"/>
  <c r="AP2211" i="82"/>
  <c r="AQ2211" i="82"/>
  <c r="AP1489" i="82"/>
  <c r="AQ1489" i="82"/>
  <c r="AP1527" i="82"/>
  <c r="AQ1527" i="82"/>
  <c r="AP1591" i="82"/>
  <c r="AQ1591" i="82"/>
  <c r="AP1645" i="82"/>
  <c r="AQ1645" i="82"/>
  <c r="AP1696" i="82"/>
  <c r="AQ1696" i="82"/>
  <c r="AP1809" i="82"/>
  <c r="AQ1809" i="82"/>
  <c r="AP1970" i="82"/>
  <c r="AQ1970" i="82"/>
  <c r="AQ1141" i="82"/>
  <c r="AP1141" i="82"/>
  <c r="AQ1152" i="82"/>
  <c r="AP1152" i="82"/>
  <c r="AP1182" i="82"/>
  <c r="AQ1182" i="82"/>
  <c r="AP1214" i="82"/>
  <c r="AQ1214" i="82"/>
  <c r="AP1278" i="82"/>
  <c r="AQ1278" i="82"/>
  <c r="AP1294" i="82"/>
  <c r="AQ1294" i="82"/>
  <c r="AP1310" i="82"/>
  <c r="AQ1310" i="82"/>
  <c r="AP1326" i="82"/>
  <c r="AQ1326" i="82"/>
  <c r="AP1342" i="82"/>
  <c r="AQ1342" i="82"/>
  <c r="AP1358" i="82"/>
  <c r="AQ1358" i="82"/>
  <c r="AP1374" i="82"/>
  <c r="AQ1374" i="82"/>
  <c r="AP1390" i="82"/>
  <c r="AQ1390" i="82"/>
  <c r="AP1406" i="82"/>
  <c r="AQ1406" i="82"/>
  <c r="AP1422" i="82"/>
  <c r="AQ1422" i="82"/>
  <c r="AP1438" i="82"/>
  <c r="AQ1438" i="82"/>
  <c r="AQ1500" i="82"/>
  <c r="AP1500" i="82"/>
  <c r="AQ1525" i="82"/>
  <c r="AP1525" i="82"/>
  <c r="AQ1537" i="82"/>
  <c r="AP1537" i="82"/>
  <c r="AQ1548" i="82"/>
  <c r="AP1548" i="82"/>
  <c r="AP1559" i="82"/>
  <c r="AQ1559" i="82"/>
  <c r="AP1570" i="82"/>
  <c r="AQ1570" i="82"/>
  <c r="AP1587" i="82"/>
  <c r="AQ1587" i="82"/>
  <c r="AP1612" i="82"/>
  <c r="AQ1612" i="82"/>
  <c r="AP1633" i="82"/>
  <c r="AQ1633" i="82"/>
  <c r="AP1693" i="82"/>
  <c r="AQ1693" i="82"/>
  <c r="AP1748" i="82"/>
  <c r="AQ1748" i="82"/>
  <c r="AP1766" i="82"/>
  <c r="AQ1766" i="82"/>
  <c r="AP1914" i="82"/>
  <c r="AQ1914" i="82"/>
  <c r="AP2012" i="82"/>
  <c r="AQ2012" i="82"/>
  <c r="AP1150" i="82"/>
  <c r="AQ1150" i="82"/>
  <c r="AQ1161" i="82"/>
  <c r="AP1161" i="82"/>
  <c r="AQ1172" i="82"/>
  <c r="AP1172" i="82"/>
  <c r="AP1183" i="82"/>
  <c r="AQ1183" i="82"/>
  <c r="AQ1193" i="82"/>
  <c r="AP1193" i="82"/>
  <c r="AQ1204" i="82"/>
  <c r="AP1204" i="82"/>
  <c r="AP1215" i="82"/>
  <c r="AQ1215" i="82"/>
  <c r="AQ1225" i="82"/>
  <c r="AP1225" i="82"/>
  <c r="AQ1281" i="82"/>
  <c r="AP1281" i="82"/>
  <c r="AQ1297" i="82"/>
  <c r="AP1297" i="82"/>
  <c r="AQ1313" i="82"/>
  <c r="AP1313" i="82"/>
  <c r="AQ1329" i="82"/>
  <c r="AP1329" i="82"/>
  <c r="AQ1345" i="82"/>
  <c r="AP1345" i="82"/>
  <c r="AQ1361" i="82"/>
  <c r="AP1361" i="82"/>
  <c r="AQ1377" i="82"/>
  <c r="AP1377" i="82"/>
  <c r="AQ1393" i="82"/>
  <c r="AP1393" i="82"/>
  <c r="AQ1409" i="82"/>
  <c r="AP1409" i="82"/>
  <c r="AQ1425" i="82"/>
  <c r="AP1425" i="82"/>
  <c r="AQ1483" i="82"/>
  <c r="AP1483" i="82"/>
  <c r="AQ1491" i="82"/>
  <c r="AP1491" i="82"/>
  <c r="AQ1505" i="82"/>
  <c r="AP1505" i="82"/>
  <c r="AQ1516" i="82"/>
  <c r="AP1516" i="82"/>
  <c r="AP1535" i="82"/>
  <c r="AQ1535" i="82"/>
  <c r="AP1562" i="82"/>
  <c r="AQ1562" i="82"/>
  <c r="AP1585" i="82"/>
  <c r="AQ1585" i="82"/>
  <c r="AP1615" i="82"/>
  <c r="AQ1615" i="82"/>
  <c r="AP1717" i="82"/>
  <c r="AQ1717" i="82"/>
  <c r="AP1771" i="82"/>
  <c r="AQ1771" i="82"/>
  <c r="AP1828" i="82"/>
  <c r="AQ1828" i="82"/>
  <c r="AP1943" i="82"/>
  <c r="AQ1943" i="82"/>
  <c r="AP1595" i="82"/>
  <c r="AQ1595" i="82"/>
  <c r="AQ1605" i="82"/>
  <c r="AP1605" i="82"/>
  <c r="AQ1616" i="82"/>
  <c r="AP1616" i="82"/>
  <c r="AP1627" i="82"/>
  <c r="AQ1627" i="82"/>
  <c r="AP1638" i="82"/>
  <c r="AQ1638" i="82"/>
  <c r="AQ1649" i="82"/>
  <c r="AP1649" i="82"/>
  <c r="AQ1699" i="82"/>
  <c r="AP1699" i="82"/>
  <c r="AP1708" i="82"/>
  <c r="AQ1708" i="82"/>
  <c r="AP1716" i="82"/>
  <c r="AQ1716" i="82"/>
  <c r="AP1724" i="82"/>
  <c r="AQ1724" i="82"/>
  <c r="AP1736" i="82"/>
  <c r="AQ1736" i="82"/>
  <c r="AP1757" i="82"/>
  <c r="AQ1757" i="82"/>
  <c r="AP1781" i="82"/>
  <c r="AQ1781" i="82"/>
  <c r="AQ1807" i="82"/>
  <c r="AP1807" i="82"/>
  <c r="AQ1850" i="82"/>
  <c r="AP1850" i="82"/>
  <c r="AP1916" i="82"/>
  <c r="AQ1916" i="82"/>
  <c r="AP1934" i="82"/>
  <c r="AQ1934" i="82"/>
  <c r="AP1986" i="82"/>
  <c r="AQ1986" i="82"/>
  <c r="AP1606" i="82"/>
  <c r="AQ1606" i="82"/>
  <c r="AP1639" i="82"/>
  <c r="AQ1639" i="82"/>
  <c r="AQ1711" i="82"/>
  <c r="AP1711" i="82"/>
  <c r="AP1793" i="82"/>
  <c r="AQ1793" i="82"/>
  <c r="AP1818" i="82"/>
  <c r="AQ1818" i="82"/>
  <c r="AP1848" i="82"/>
  <c r="AQ1848" i="82"/>
  <c r="AP1945" i="82"/>
  <c r="AQ1945" i="82"/>
  <c r="AQ1975" i="82"/>
  <c r="AP1975" i="82"/>
  <c r="AP2017" i="82"/>
  <c r="AQ2017" i="82"/>
  <c r="AP2059" i="82"/>
  <c r="AQ2059" i="82"/>
  <c r="AQ1758" i="82"/>
  <c r="AP1758" i="82"/>
  <c r="AQ1770" i="82"/>
  <c r="AP1770" i="82"/>
  <c r="AQ1782" i="82"/>
  <c r="AP1782" i="82"/>
  <c r="AQ1803" i="82"/>
  <c r="AP1803" i="82"/>
  <c r="AQ1819" i="82"/>
  <c r="AP1819" i="82"/>
  <c r="AQ1843" i="82"/>
  <c r="AP1843" i="82"/>
  <c r="AQ1905" i="82"/>
  <c r="AP1905" i="82"/>
  <c r="AQ1917" i="82"/>
  <c r="AP1917" i="82"/>
  <c r="AP1940" i="82"/>
  <c r="AQ1940" i="82"/>
  <c r="AP2061" i="82"/>
  <c r="AQ2061" i="82"/>
  <c r="AP1739" i="82"/>
  <c r="AQ1739" i="82"/>
  <c r="AQ1751" i="82"/>
  <c r="AP1751" i="82"/>
  <c r="AQ1763" i="82"/>
  <c r="AP1763" i="82"/>
  <c r="AQ1787" i="82"/>
  <c r="AP1787" i="82"/>
  <c r="AQ1799" i="82"/>
  <c r="AP1799" i="82"/>
  <c r="AQ1815" i="82"/>
  <c r="AP1815" i="82"/>
  <c r="AQ1831" i="82"/>
  <c r="AP1831" i="82"/>
  <c r="AQ1839" i="82"/>
  <c r="AP1839" i="82"/>
  <c r="AP1856" i="82"/>
  <c r="AQ1856" i="82"/>
  <c r="AP1910" i="82"/>
  <c r="AQ1910" i="82"/>
  <c r="AP1921" i="82"/>
  <c r="AQ1921" i="82"/>
  <c r="AP1967" i="82"/>
  <c r="AQ1967" i="82"/>
  <c r="AP1983" i="82"/>
  <c r="AQ1983" i="82"/>
  <c r="AP1999" i="82"/>
  <c r="AQ1999" i="82"/>
  <c r="AP2015" i="82"/>
  <c r="AQ2015" i="82"/>
  <c r="AP2038" i="82"/>
  <c r="AQ2038" i="82"/>
  <c r="AP2121" i="82"/>
  <c r="AQ2121" i="82"/>
  <c r="AP1918" i="82"/>
  <c r="AQ1918" i="82"/>
  <c r="AQ1939" i="82"/>
  <c r="AP1939" i="82"/>
  <c r="AQ1953" i="82"/>
  <c r="AP1953" i="82"/>
  <c r="AP1968" i="82"/>
  <c r="AQ1968" i="82"/>
  <c r="AP1984" i="82"/>
  <c r="AQ1984" i="82"/>
  <c r="AP2000" i="82"/>
  <c r="AQ2000" i="82"/>
  <c r="AP2016" i="82"/>
  <c r="AQ2016" i="82"/>
  <c r="AQ2043" i="82"/>
  <c r="AP2043" i="82"/>
  <c r="AP2056" i="82"/>
  <c r="AQ2056" i="82"/>
  <c r="AP2133" i="82"/>
  <c r="AQ2133" i="82"/>
  <c r="AP2150" i="82"/>
  <c r="AQ2150" i="82"/>
  <c r="AQ1951" i="82"/>
  <c r="AP1951" i="82"/>
  <c r="AP1966" i="82"/>
  <c r="AQ1966" i="82"/>
  <c r="AP1982" i="82"/>
  <c r="AQ1982" i="82"/>
  <c r="AP1998" i="82"/>
  <c r="AQ1998" i="82"/>
  <c r="AP2014" i="82"/>
  <c r="AQ2014" i="82"/>
  <c r="AQ2035" i="82"/>
  <c r="AP2035" i="82"/>
  <c r="AP2048" i="82"/>
  <c r="AQ2048" i="82"/>
  <c r="AP2119" i="82"/>
  <c r="AQ2119" i="82"/>
  <c r="AP2145" i="82"/>
  <c r="AQ2145" i="82"/>
  <c r="AP2213" i="82"/>
  <c r="AQ2213" i="82"/>
  <c r="AP2042" i="82"/>
  <c r="AQ2042" i="82"/>
  <c r="AP2058" i="82"/>
  <c r="AQ2058" i="82"/>
  <c r="AP2124" i="82"/>
  <c r="AQ2124" i="82"/>
  <c r="AQ2167" i="82"/>
  <c r="AP2167" i="82"/>
  <c r="AP2264" i="82"/>
  <c r="AQ2264" i="82"/>
  <c r="AP2117" i="82"/>
  <c r="AQ2117" i="82"/>
  <c r="AP2163" i="82"/>
  <c r="AQ2163" i="82"/>
  <c r="AQ2118" i="82"/>
  <c r="AP2118" i="82"/>
  <c r="AQ2155" i="82"/>
  <c r="AP2155" i="82"/>
  <c r="AP2161" i="82"/>
  <c r="AQ2161" i="82"/>
  <c r="AP2177" i="82"/>
  <c r="AQ2177" i="82"/>
  <c r="AP2196" i="82"/>
  <c r="AQ2196" i="82"/>
  <c r="AP2218" i="82"/>
  <c r="AQ2218" i="82"/>
  <c r="AP2241" i="82"/>
  <c r="AQ2241" i="82"/>
  <c r="AP2169" i="82"/>
  <c r="AQ2169" i="82"/>
  <c r="AP2220" i="82"/>
  <c r="AQ2220" i="82"/>
  <c r="AP2249" i="82"/>
  <c r="AQ2249" i="82"/>
  <c r="AQ2130" i="82"/>
  <c r="AP2130" i="82"/>
  <c r="AP2149" i="82"/>
  <c r="AQ2149" i="82"/>
  <c r="AP2168" i="82"/>
  <c r="AQ2168" i="82"/>
  <c r="AQ2190" i="82"/>
  <c r="AP2190" i="82"/>
  <c r="AP2201" i="82"/>
  <c r="AQ2201" i="82"/>
  <c r="AQ2215" i="82"/>
  <c r="AP2215" i="82"/>
  <c r="AP2225" i="82"/>
  <c r="AQ2225" i="82"/>
  <c r="AP2265" i="82"/>
  <c r="AQ2265" i="82"/>
  <c r="AP2221" i="82"/>
  <c r="AQ2221" i="82"/>
  <c r="AP2240" i="82"/>
  <c r="AQ2240" i="82"/>
  <c r="AP2251" i="82"/>
  <c r="AQ2251" i="82"/>
  <c r="AQ2278" i="82"/>
  <c r="AP2278" i="82"/>
  <c r="AP2214" i="82"/>
  <c r="AQ2214" i="82"/>
  <c r="AP2229" i="82"/>
  <c r="AQ2229" i="82"/>
  <c r="AQ2239" i="82"/>
  <c r="AP2239" i="82"/>
  <c r="AQ2254" i="82"/>
  <c r="AP2254" i="82"/>
  <c r="AP2275" i="82"/>
  <c r="AQ2275" i="82"/>
  <c r="AP2268" i="82"/>
  <c r="AQ2268" i="82"/>
  <c r="AQ2271" i="82"/>
  <c r="AP2271" i="82"/>
  <c r="AQ149" i="82"/>
  <c r="AP149" i="82"/>
  <c r="AP345" i="82"/>
  <c r="AQ345" i="82"/>
  <c r="AP78" i="82"/>
  <c r="AQ78" i="82"/>
  <c r="AP128" i="82"/>
  <c r="AQ128" i="82"/>
  <c r="AP235" i="82"/>
  <c r="AQ235" i="82"/>
  <c r="AP314" i="82"/>
  <c r="AQ314" i="82"/>
  <c r="AP372" i="82"/>
  <c r="AQ372" i="82"/>
  <c r="AP444" i="82"/>
  <c r="AQ444" i="82"/>
  <c r="AP501" i="82"/>
  <c r="AQ501" i="82"/>
  <c r="AP570" i="82"/>
  <c r="AQ570" i="82"/>
  <c r="AP703" i="82"/>
  <c r="AQ703" i="82"/>
  <c r="AQ92" i="82"/>
  <c r="AP92" i="82"/>
  <c r="AP132" i="82"/>
  <c r="AQ132" i="82"/>
  <c r="AQ160" i="82"/>
  <c r="AP160" i="82"/>
  <c r="AP280" i="82"/>
  <c r="AQ280" i="82"/>
  <c r="AP306" i="82"/>
  <c r="AQ306" i="82"/>
  <c r="AP371" i="82"/>
  <c r="AQ371" i="82"/>
  <c r="AP486" i="82"/>
  <c r="AQ486" i="82"/>
  <c r="AP549" i="82"/>
  <c r="AQ549" i="82"/>
  <c r="AP669" i="82"/>
  <c r="AQ669" i="82"/>
  <c r="AP783" i="82"/>
  <c r="AQ783" i="82"/>
  <c r="AP279" i="82"/>
  <c r="AQ279" i="82"/>
  <c r="AP381" i="82"/>
  <c r="AQ381" i="82"/>
  <c r="AP485" i="82"/>
  <c r="AQ485" i="82"/>
  <c r="AP521" i="82"/>
  <c r="AQ521" i="82"/>
  <c r="AP590" i="82"/>
  <c r="AQ590" i="82"/>
  <c r="AP664" i="82"/>
  <c r="AQ664" i="82"/>
  <c r="AP701" i="82"/>
  <c r="AQ701" i="82"/>
  <c r="AQ77" i="82"/>
  <c r="AP77" i="82"/>
  <c r="AQ141" i="82"/>
  <c r="AP141" i="82"/>
  <c r="AP236" i="82"/>
  <c r="AQ236" i="82"/>
  <c r="AQ301" i="82"/>
  <c r="AP301" i="82"/>
  <c r="AP355" i="82"/>
  <c r="AQ355" i="82"/>
  <c r="AP466" i="82"/>
  <c r="AQ466" i="82"/>
  <c r="AP520" i="82"/>
  <c r="AQ520" i="82"/>
  <c r="AP589" i="82"/>
  <c r="AQ589" i="82"/>
  <c r="AP671" i="82"/>
  <c r="AQ671" i="82"/>
  <c r="AP704" i="82"/>
  <c r="AQ704" i="82"/>
  <c r="AP740" i="82"/>
  <c r="AQ740" i="82"/>
  <c r="AP862" i="82"/>
  <c r="AQ862" i="82"/>
  <c r="AP971" i="82"/>
  <c r="AQ971" i="82"/>
  <c r="AP1067" i="82"/>
  <c r="AQ1067" i="82"/>
  <c r="AP1111" i="82"/>
  <c r="AQ1111" i="82"/>
  <c r="AP1186" i="82"/>
  <c r="AQ1186" i="82"/>
  <c r="AP1298" i="82"/>
  <c r="AQ1298" i="82"/>
  <c r="AP1529" i="82"/>
  <c r="AQ1529" i="82"/>
  <c r="AQ1601" i="82"/>
  <c r="AP1601" i="82"/>
  <c r="AP63" i="82"/>
  <c r="AQ63" i="82"/>
  <c r="AP91" i="82"/>
  <c r="AQ91" i="82"/>
  <c r="AP126" i="82"/>
  <c r="AQ126" i="82"/>
  <c r="AP159" i="82"/>
  <c r="AQ159" i="82"/>
  <c r="AP230" i="82"/>
  <c r="AQ230" i="82"/>
  <c r="AP258" i="82"/>
  <c r="AQ258" i="82"/>
  <c r="AQ289" i="82"/>
  <c r="AP289" i="82"/>
  <c r="AP318" i="82"/>
  <c r="AQ318" i="82"/>
  <c r="AQ348" i="82"/>
  <c r="AP348" i="82"/>
  <c r="AQ383" i="82"/>
  <c r="AP383" i="82"/>
  <c r="AQ432" i="82"/>
  <c r="AP432" i="82"/>
  <c r="AP467" i="82"/>
  <c r="AQ467" i="82"/>
  <c r="AQ504" i="82"/>
  <c r="AP504" i="82"/>
  <c r="AP535" i="82"/>
  <c r="AQ535" i="82"/>
  <c r="AQ565" i="82"/>
  <c r="AP565" i="82"/>
  <c r="AP643" i="82"/>
  <c r="AQ643" i="82"/>
  <c r="AP666" i="82"/>
  <c r="AQ666" i="82"/>
  <c r="AP707" i="82"/>
  <c r="AQ707" i="82"/>
  <c r="AP747" i="82"/>
  <c r="AQ747" i="82"/>
  <c r="AQ793" i="82"/>
  <c r="AP793" i="82"/>
  <c r="AP882" i="82"/>
  <c r="AQ882" i="82"/>
  <c r="AP935" i="82"/>
  <c r="AQ935" i="82"/>
  <c r="AP970" i="82"/>
  <c r="AQ970" i="82"/>
  <c r="AP1827" i="82"/>
  <c r="AQ1827" i="82"/>
  <c r="AP918" i="82"/>
  <c r="AQ918" i="82"/>
  <c r="AP957" i="82"/>
  <c r="AQ957" i="82"/>
  <c r="AP973" i="82"/>
  <c r="AQ973" i="82"/>
  <c r="AP1062" i="82"/>
  <c r="AQ1062" i="82"/>
  <c r="AP1113" i="82"/>
  <c r="AQ1113" i="82"/>
  <c r="AQ1192" i="82"/>
  <c r="AP1192" i="82"/>
  <c r="AP1384" i="82"/>
  <c r="AQ1384" i="82"/>
  <c r="AP1576" i="82"/>
  <c r="AQ1576" i="82"/>
  <c r="AP1796" i="82"/>
  <c r="AQ1796" i="82"/>
  <c r="AP65" i="82"/>
  <c r="AQ65" i="82"/>
  <c r="AP90" i="82"/>
  <c r="AQ90" i="82"/>
  <c r="AP130" i="82"/>
  <c r="AQ130" i="82"/>
  <c r="AP164" i="82"/>
  <c r="AQ164" i="82"/>
  <c r="AQ233" i="82"/>
  <c r="AP233" i="82"/>
  <c r="AQ261" i="82"/>
  <c r="AP261" i="82"/>
  <c r="AQ295" i="82"/>
  <c r="AP295" i="82"/>
  <c r="AQ321" i="82"/>
  <c r="AP321" i="82"/>
  <c r="AQ361" i="82"/>
  <c r="AP361" i="82"/>
  <c r="AQ389" i="82"/>
  <c r="AP389" i="82"/>
  <c r="AQ442" i="82"/>
  <c r="AP442" i="82"/>
  <c r="AQ477" i="82"/>
  <c r="AP477" i="82"/>
  <c r="AQ510" i="82"/>
  <c r="AP510" i="82"/>
  <c r="AP543" i="82"/>
  <c r="AQ543" i="82"/>
  <c r="AP571" i="82"/>
  <c r="AQ571" i="82"/>
  <c r="AP651" i="82"/>
  <c r="AQ651" i="82"/>
  <c r="AP711" i="82"/>
  <c r="AQ711" i="82"/>
  <c r="AP749" i="82"/>
  <c r="AQ749" i="82"/>
  <c r="AP863" i="82"/>
  <c r="AQ863" i="82"/>
  <c r="AP925" i="82"/>
  <c r="AQ925" i="82"/>
  <c r="AP941" i="82"/>
  <c r="AQ941" i="82"/>
  <c r="AP1104" i="82"/>
  <c r="AQ1104" i="82"/>
  <c r="AP1120" i="82"/>
  <c r="AQ1120" i="82"/>
  <c r="AQ1293" i="82"/>
  <c r="AP1293" i="82"/>
  <c r="AP738" i="82"/>
  <c r="AQ738" i="82"/>
  <c r="AP771" i="82"/>
  <c r="AQ771" i="82"/>
  <c r="AQ870" i="82"/>
  <c r="AP870" i="82"/>
  <c r="AQ894" i="82"/>
  <c r="AP894" i="82"/>
  <c r="AP940" i="82"/>
  <c r="AQ940" i="82"/>
  <c r="AP996" i="82"/>
  <c r="AQ996" i="82"/>
  <c r="AQ1018" i="82"/>
  <c r="AP1018" i="82"/>
  <c r="AP1087" i="82"/>
  <c r="AQ1087" i="82"/>
  <c r="AP1138" i="82"/>
  <c r="AQ1138" i="82"/>
  <c r="AQ1200" i="82"/>
  <c r="AP1200" i="82"/>
  <c r="AP1378" i="82"/>
  <c r="AQ1378" i="82"/>
  <c r="AP1512" i="82"/>
  <c r="AQ1512" i="82"/>
  <c r="AQ1821" i="82"/>
  <c r="AP1821" i="82"/>
  <c r="AP743" i="82"/>
  <c r="AQ743" i="82"/>
  <c r="AQ769" i="82"/>
  <c r="AP769" i="82"/>
  <c r="AQ801" i="82"/>
  <c r="AP801" i="82"/>
  <c r="AQ866" i="82"/>
  <c r="AP866" i="82"/>
  <c r="AP893" i="82"/>
  <c r="AQ893" i="82"/>
  <c r="AP928" i="82"/>
  <c r="AQ928" i="82"/>
  <c r="AQ991" i="82"/>
  <c r="AP991" i="82"/>
  <c r="AP1091" i="82"/>
  <c r="AQ1091" i="82"/>
  <c r="AP1155" i="82"/>
  <c r="AQ1155" i="82"/>
  <c r="AP1219" i="82"/>
  <c r="AQ1219" i="82"/>
  <c r="AP1341" i="82"/>
  <c r="AQ1341" i="82"/>
  <c r="AQ1515" i="82"/>
  <c r="AP1515" i="82"/>
  <c r="AP2209" i="82"/>
  <c r="AQ2209" i="82"/>
  <c r="AP1280" i="82"/>
  <c r="AQ1280" i="82"/>
  <c r="AP1312" i="82"/>
  <c r="AQ1312" i="82"/>
  <c r="AP1344" i="82"/>
  <c r="AQ1344" i="82"/>
  <c r="AP1376" i="82"/>
  <c r="AQ1376" i="82"/>
  <c r="AP1424" i="82"/>
  <c r="AQ1424" i="82"/>
  <c r="AP1572" i="82"/>
  <c r="AQ1572" i="82"/>
  <c r="AP1727" i="82"/>
  <c r="AQ1727" i="82"/>
  <c r="AP1950" i="82"/>
  <c r="AQ1950" i="82"/>
  <c r="AP1563" i="82"/>
  <c r="AQ1563" i="82"/>
  <c r="AP1944" i="82"/>
  <c r="AQ1944" i="82"/>
  <c r="AP1147" i="82"/>
  <c r="AQ1147" i="82"/>
  <c r="AP1198" i="82"/>
  <c r="AQ1198" i="82"/>
  <c r="AP1318" i="82"/>
  <c r="AQ1318" i="82"/>
  <c r="AP1350" i="82"/>
  <c r="AQ1350" i="82"/>
  <c r="AP1382" i="82"/>
  <c r="AQ1382" i="82"/>
  <c r="AP1414" i="82"/>
  <c r="AQ1414" i="82"/>
  <c r="AP1531" i="82"/>
  <c r="AQ1531" i="82"/>
  <c r="AQ1553" i="82"/>
  <c r="AP1553" i="82"/>
  <c r="AP1598" i="82"/>
  <c r="AQ1598" i="82"/>
  <c r="AP1648" i="82"/>
  <c r="AQ1648" i="82"/>
  <c r="AP1714" i="82"/>
  <c r="AQ1714" i="82"/>
  <c r="AP1798" i="82"/>
  <c r="AQ1798" i="82"/>
  <c r="AP2153" i="82"/>
  <c r="AQ2153" i="82"/>
  <c r="AP1167" i="82"/>
  <c r="AQ1167" i="82"/>
  <c r="AQ1188" i="82"/>
  <c r="AP1188" i="82"/>
  <c r="AQ1209" i="82"/>
  <c r="AP1209" i="82"/>
  <c r="AQ1273" i="82"/>
  <c r="AP1273" i="82"/>
  <c r="AQ1321" i="82"/>
  <c r="AP1321" i="82"/>
  <c r="AQ1353" i="82"/>
  <c r="AP1353" i="82"/>
  <c r="AQ1385" i="82"/>
  <c r="AP1385" i="82"/>
  <c r="AQ1417" i="82"/>
  <c r="AP1417" i="82"/>
  <c r="AP1486" i="82"/>
  <c r="AQ1486" i="82"/>
  <c r="AQ1508" i="82"/>
  <c r="AP1508" i="82"/>
  <c r="AQ1521" i="82"/>
  <c r="AP1521" i="82"/>
  <c r="AQ1573" i="82"/>
  <c r="AP1573" i="82"/>
  <c r="AP1778" i="82"/>
  <c r="AQ1778" i="82"/>
  <c r="AP1913" i="82"/>
  <c r="AQ1913" i="82"/>
  <c r="AP1578" i="82"/>
  <c r="AQ1578" i="82"/>
  <c r="AP1611" i="82"/>
  <c r="AQ1611" i="82"/>
  <c r="AQ1632" i="82"/>
  <c r="AP1632" i="82"/>
  <c r="AQ1702" i="82"/>
  <c r="AP1702" i="82"/>
  <c r="AQ1713" i="82"/>
  <c r="AP1713" i="82"/>
  <c r="AP1740" i="82"/>
  <c r="AQ1740" i="82"/>
  <c r="AQ1795" i="82"/>
  <c r="AP1795" i="82"/>
  <c r="AQ1949" i="82"/>
  <c r="AP1949" i="82"/>
  <c r="AQ2178" i="82"/>
  <c r="AP2178" i="82"/>
  <c r="AQ1697" i="82"/>
  <c r="AP1697" i="82"/>
  <c r="AP1811" i="82"/>
  <c r="AQ1811" i="82"/>
  <c r="AP1996" i="82"/>
  <c r="AQ1996" i="82"/>
  <c r="AQ1743" i="82"/>
  <c r="AP1743" i="82"/>
  <c r="AQ1779" i="82"/>
  <c r="AP1779" i="82"/>
  <c r="AQ1810" i="82"/>
  <c r="AP1810" i="82"/>
  <c r="AQ1909" i="82"/>
  <c r="AP1909" i="82"/>
  <c r="AP2049" i="82"/>
  <c r="AQ2049" i="82"/>
  <c r="AQ1746" i="82"/>
  <c r="AP1746" i="82"/>
  <c r="AQ1775" i="82"/>
  <c r="AP1775" i="82"/>
  <c r="AQ1806" i="82"/>
  <c r="AP1806" i="82"/>
  <c r="AQ1834" i="82"/>
  <c r="AP1834" i="82"/>
  <c r="AQ1919" i="82"/>
  <c r="AP1919" i="82"/>
  <c r="AP1977" i="82"/>
  <c r="AQ1977" i="82"/>
  <c r="AP2009" i="82"/>
  <c r="AQ2009" i="82"/>
  <c r="AQ1929" i="82"/>
  <c r="AP1929" i="82"/>
  <c r="AQ1959" i="82"/>
  <c r="AP1959" i="82"/>
  <c r="AP1992" i="82"/>
  <c r="AQ1992" i="82"/>
  <c r="AP2045" i="82"/>
  <c r="AQ2045" i="82"/>
  <c r="AP2141" i="82"/>
  <c r="AQ2141" i="82"/>
  <c r="AP2207" i="82"/>
  <c r="AQ2207" i="82"/>
  <c r="AP1974" i="82"/>
  <c r="AQ1974" i="82"/>
  <c r="AP2006" i="82"/>
  <c r="AQ2006" i="82"/>
  <c r="AP2037" i="82"/>
  <c r="AQ2037" i="82"/>
  <c r="AP2128" i="82"/>
  <c r="AQ2128" i="82"/>
  <c r="AP2034" i="82"/>
  <c r="AQ2034" i="82"/>
  <c r="AP2066" i="82"/>
  <c r="AQ2066" i="82"/>
  <c r="AQ2142" i="82"/>
  <c r="AP2142" i="82"/>
  <c r="AQ2135" i="82"/>
  <c r="AP2135" i="82"/>
  <c r="AQ2147" i="82"/>
  <c r="AP2147" i="82"/>
  <c r="AP2173" i="82"/>
  <c r="AQ2173" i="82"/>
  <c r="AP2206" i="82"/>
  <c r="AQ2206" i="82"/>
  <c r="AP2165" i="82"/>
  <c r="AQ2165" i="82"/>
  <c r="AP2235" i="82"/>
  <c r="AQ2235" i="82"/>
  <c r="AQ2139" i="82"/>
  <c r="AP2139" i="82"/>
  <c r="AP2185" i="82"/>
  <c r="AQ2185" i="82"/>
  <c r="AQ2195" i="82"/>
  <c r="AP2195" i="82"/>
  <c r="AP2204" i="82"/>
  <c r="AQ2204" i="82"/>
  <c r="AQ2255" i="82"/>
  <c r="AP2255" i="82"/>
  <c r="AQ2202" i="82"/>
  <c r="AP2202" i="82"/>
  <c r="AP2232" i="82"/>
  <c r="AQ2232" i="82"/>
  <c r="AQ2247" i="82"/>
  <c r="AP2247" i="82"/>
  <c r="AP2267" i="82"/>
  <c r="AQ2267" i="82"/>
  <c r="AQ2219" i="82"/>
  <c r="AP2219" i="82"/>
  <c r="AQ2234" i="82"/>
  <c r="AP2234" i="82"/>
  <c r="AP2245" i="82"/>
  <c r="AQ2245" i="82"/>
  <c r="AQ2259" i="82"/>
  <c r="AP2259" i="82"/>
  <c r="AQ2266" i="82"/>
  <c r="AP2266" i="82"/>
  <c r="AP2277" i="82"/>
  <c r="AQ2277" i="82"/>
  <c r="AP117" i="82"/>
  <c r="AQ117" i="82"/>
  <c r="AP272" i="82"/>
  <c r="AQ272" i="82"/>
  <c r="AQ81" i="82"/>
  <c r="AP81" i="82"/>
  <c r="AQ131" i="82"/>
  <c r="AP131" i="82"/>
  <c r="AP242" i="82"/>
  <c r="AQ242" i="82"/>
  <c r="AP325" i="82"/>
  <c r="AQ325" i="82"/>
  <c r="AP379" i="82"/>
  <c r="AQ379" i="82"/>
  <c r="AP479" i="82"/>
  <c r="AQ479" i="82"/>
  <c r="AQ578" i="82"/>
  <c r="AP578" i="82"/>
  <c r="AQ56" i="82"/>
  <c r="AP56" i="82"/>
  <c r="AP116" i="82"/>
  <c r="AQ116" i="82"/>
  <c r="AP163" i="82"/>
  <c r="AQ163" i="82"/>
  <c r="AP284" i="82"/>
  <c r="AQ284" i="82"/>
  <c r="AP342" i="82"/>
  <c r="AQ342" i="82"/>
  <c r="AP457" i="82"/>
  <c r="AQ457" i="82"/>
  <c r="AP522" i="82"/>
  <c r="AQ522" i="82"/>
  <c r="AP587" i="82"/>
  <c r="AQ587" i="82"/>
  <c r="AP657" i="82"/>
  <c r="AQ657" i="82"/>
  <c r="AP693" i="82"/>
  <c r="AQ693" i="82"/>
  <c r="AP785" i="82"/>
  <c r="AQ785" i="82"/>
  <c r="AP283" i="82"/>
  <c r="AQ283" i="82"/>
  <c r="AP463" i="82"/>
  <c r="AQ463" i="82"/>
  <c r="AP568" i="82"/>
  <c r="AQ568" i="82"/>
  <c r="AP648" i="82"/>
  <c r="AQ648" i="82"/>
  <c r="AP684" i="82"/>
  <c r="AQ684" i="82"/>
  <c r="AQ84" i="82"/>
  <c r="AP84" i="82"/>
  <c r="AQ144" i="82"/>
  <c r="AP144" i="82"/>
  <c r="AP243" i="82"/>
  <c r="AQ243" i="82"/>
  <c r="AP308" i="82"/>
  <c r="AQ308" i="82"/>
  <c r="AP362" i="82"/>
  <c r="AQ362" i="82"/>
  <c r="AP502" i="82"/>
  <c r="AQ502" i="82"/>
  <c r="AP558" i="82"/>
  <c r="AQ558" i="82"/>
  <c r="AP642" i="82"/>
  <c r="AQ642" i="82"/>
  <c r="AP691" i="82"/>
  <c r="AQ691" i="82"/>
  <c r="AP712" i="82"/>
  <c r="AQ712" i="82"/>
  <c r="AP742" i="82"/>
  <c r="AQ742" i="82"/>
  <c r="AP883" i="82"/>
  <c r="AQ883" i="82"/>
  <c r="AP975" i="82"/>
  <c r="AQ975" i="82"/>
  <c r="AP1099" i="82"/>
  <c r="AQ1099" i="82"/>
  <c r="AP1131" i="82"/>
  <c r="AQ1131" i="82"/>
  <c r="AP1195" i="82"/>
  <c r="AQ1195" i="82"/>
  <c r="AP1320" i="82"/>
  <c r="AQ1320" i="82"/>
  <c r="AP1541" i="82"/>
  <c r="AQ1541" i="82"/>
  <c r="AP1610" i="82"/>
  <c r="AQ1610" i="82"/>
  <c r="AP66" i="82"/>
  <c r="AQ66" i="82"/>
  <c r="AP94" i="82"/>
  <c r="AQ94" i="82"/>
  <c r="AP134" i="82"/>
  <c r="AQ134" i="82"/>
  <c r="AP166" i="82"/>
  <c r="AQ166" i="82"/>
  <c r="AQ248" i="82"/>
  <c r="AP248" i="82"/>
  <c r="AQ260" i="82"/>
  <c r="AP260" i="82"/>
  <c r="AP294" i="82"/>
  <c r="AQ294" i="82"/>
  <c r="AQ320" i="82"/>
  <c r="AP320" i="82"/>
  <c r="AQ369" i="82"/>
  <c r="AP369" i="82"/>
  <c r="AQ453" i="82"/>
  <c r="AP453" i="82"/>
  <c r="AQ469" i="82"/>
  <c r="AP469" i="82"/>
  <c r="AQ506" i="82"/>
  <c r="AP506" i="82"/>
  <c r="AQ537" i="82"/>
  <c r="AP537" i="82"/>
  <c r="AQ572" i="82"/>
  <c r="AP572" i="82"/>
  <c r="AP646" i="82"/>
  <c r="AQ646" i="82"/>
  <c r="AP695" i="82"/>
  <c r="AQ695" i="82"/>
  <c r="AP729" i="82"/>
  <c r="AQ729" i="82"/>
  <c r="AP750" i="82"/>
  <c r="AQ750" i="82"/>
  <c r="AP798" i="82"/>
  <c r="AQ798" i="82"/>
  <c r="AP907" i="82"/>
  <c r="AQ907" i="82"/>
  <c r="AP939" i="82"/>
  <c r="AQ939" i="82"/>
  <c r="AP1066" i="82"/>
  <c r="AQ1066" i="82"/>
  <c r="AP1416" i="82"/>
  <c r="AQ1416" i="82"/>
  <c r="AP922" i="82"/>
  <c r="AQ922" i="82"/>
  <c r="AP961" i="82"/>
  <c r="AQ961" i="82"/>
  <c r="AP998" i="82"/>
  <c r="AQ998" i="82"/>
  <c r="AP1101" i="82"/>
  <c r="AQ1101" i="82"/>
  <c r="AP1133" i="82"/>
  <c r="AQ1133" i="82"/>
  <c r="AQ1208" i="82"/>
  <c r="AP1208" i="82"/>
  <c r="AQ1593" i="82"/>
  <c r="AP1593" i="82"/>
  <c r="AQ1859" i="82"/>
  <c r="AP1859" i="82"/>
  <c r="AP67" i="82"/>
  <c r="AQ67" i="82"/>
  <c r="AP93" i="82"/>
  <c r="AQ93" i="82"/>
  <c r="AP137" i="82"/>
  <c r="AQ137" i="82"/>
  <c r="AP167" i="82"/>
  <c r="AQ167" i="82"/>
  <c r="AP238" i="82"/>
  <c r="AQ238" i="82"/>
  <c r="AP250" i="82"/>
  <c r="AQ250" i="82"/>
  <c r="AQ281" i="82"/>
  <c r="AP281" i="82"/>
  <c r="AP310" i="82"/>
  <c r="AQ310" i="82"/>
  <c r="AQ347" i="82"/>
  <c r="AP347" i="82"/>
  <c r="AP382" i="82"/>
  <c r="AQ382" i="82"/>
  <c r="AQ468" i="82"/>
  <c r="AP468" i="82"/>
  <c r="AQ498" i="82"/>
  <c r="AP498" i="82"/>
  <c r="AP515" i="82"/>
  <c r="AQ515" i="82"/>
  <c r="AQ545" i="82"/>
  <c r="AP545" i="82"/>
  <c r="AQ573" i="82"/>
  <c r="AP573" i="82"/>
  <c r="AP690" i="82"/>
  <c r="AQ690" i="82"/>
  <c r="AP731" i="82"/>
  <c r="AQ731" i="82"/>
  <c r="AP868" i="82"/>
  <c r="AQ868" i="82"/>
  <c r="AP929" i="82"/>
  <c r="AQ929" i="82"/>
  <c r="AP1108" i="82"/>
  <c r="AQ1108" i="82"/>
  <c r="AP1140" i="82"/>
  <c r="AQ1140" i="82"/>
  <c r="AP714" i="82"/>
  <c r="AQ714" i="82"/>
  <c r="AP774" i="82"/>
  <c r="AQ774" i="82"/>
  <c r="AQ858" i="82"/>
  <c r="AP858" i="82"/>
  <c r="AQ886" i="82"/>
  <c r="AP886" i="82"/>
  <c r="AP916" i="82"/>
  <c r="AQ916" i="82"/>
  <c r="AP960" i="82"/>
  <c r="AQ960" i="82"/>
  <c r="AQ999" i="82"/>
  <c r="AP999" i="82"/>
  <c r="AQ1010" i="82"/>
  <c r="AP1010" i="82"/>
  <c r="AQ1089" i="82"/>
  <c r="AP1089" i="82"/>
  <c r="AP1148" i="82"/>
  <c r="AQ1148" i="82"/>
  <c r="AP1203" i="82"/>
  <c r="AQ1203" i="82"/>
  <c r="AP1399" i="82"/>
  <c r="AQ1399" i="82"/>
  <c r="AP1518" i="82"/>
  <c r="AQ1518" i="82"/>
  <c r="AP1904" i="82"/>
  <c r="AQ1904" i="82"/>
  <c r="AQ745" i="82"/>
  <c r="AP745" i="82"/>
  <c r="AQ772" i="82"/>
  <c r="AP772" i="82"/>
  <c r="AP869" i="82"/>
  <c r="AQ869" i="82"/>
  <c r="AQ895" i="82"/>
  <c r="AP895" i="82"/>
  <c r="AP936" i="82"/>
  <c r="AQ936" i="82"/>
  <c r="AP992" i="82"/>
  <c r="AQ992" i="82"/>
  <c r="AQ1019" i="82"/>
  <c r="AP1019" i="82"/>
  <c r="AP1083" i="82"/>
  <c r="AQ1083" i="82"/>
  <c r="AP1126" i="82"/>
  <c r="AQ1126" i="82"/>
  <c r="AP1205" i="82"/>
  <c r="AQ1205" i="82"/>
  <c r="AP1282" i="82"/>
  <c r="AQ1282" i="82"/>
  <c r="AP1410" i="82"/>
  <c r="AQ1410" i="82"/>
  <c r="AQ1517" i="82"/>
  <c r="AP1517" i="82"/>
  <c r="AP1695" i="82"/>
  <c r="AQ1695" i="82"/>
  <c r="AP1165" i="82"/>
  <c r="AQ1165" i="82"/>
  <c r="AP1301" i="82"/>
  <c r="AQ1301" i="82"/>
  <c r="AP1333" i="82"/>
  <c r="AQ1333" i="82"/>
  <c r="AP1365" i="82"/>
  <c r="AQ1365" i="82"/>
  <c r="AP1397" i="82"/>
  <c r="AQ1397" i="82"/>
  <c r="AP1429" i="82"/>
  <c r="AQ1429" i="82"/>
  <c r="AP1492" i="82"/>
  <c r="AQ1492" i="82"/>
  <c r="AP1575" i="82"/>
  <c r="AQ1575" i="82"/>
  <c r="AP1734" i="82"/>
  <c r="AQ1734" i="82"/>
  <c r="AQ2051" i="82"/>
  <c r="AP2051" i="82"/>
  <c r="AP1484" i="82"/>
  <c r="AQ1484" i="82"/>
  <c r="AP1581" i="82"/>
  <c r="AQ1581" i="82"/>
  <c r="AQ1637" i="82"/>
  <c r="AP1637" i="82"/>
  <c r="AQ1786" i="82"/>
  <c r="AP1786" i="82"/>
  <c r="AP1955" i="82"/>
  <c r="AQ1955" i="82"/>
  <c r="AQ1149" i="82"/>
  <c r="AP1149" i="82"/>
  <c r="AP1206" i="82"/>
  <c r="AQ1206" i="82"/>
  <c r="AQ1275" i="82"/>
  <c r="AP1275" i="82"/>
  <c r="AQ1307" i="82"/>
  <c r="AP1307" i="82"/>
  <c r="AQ1339" i="82"/>
  <c r="AP1339" i="82"/>
  <c r="AQ1371" i="82"/>
  <c r="AP1371" i="82"/>
  <c r="AQ1403" i="82"/>
  <c r="AP1403" i="82"/>
  <c r="AQ1435" i="82"/>
  <c r="AP1435" i="82"/>
  <c r="AP1498" i="82"/>
  <c r="AQ1498" i="82"/>
  <c r="AP1534" i="82"/>
  <c r="AQ1534" i="82"/>
  <c r="AP1567" i="82"/>
  <c r="AQ1567" i="82"/>
  <c r="AQ1604" i="82"/>
  <c r="AP1604" i="82"/>
  <c r="AP1719" i="82"/>
  <c r="AQ1719" i="82"/>
  <c r="AP1802" i="82"/>
  <c r="AQ1802" i="82"/>
  <c r="AQ1991" i="82"/>
  <c r="AP1991" i="82"/>
  <c r="AP1159" i="82"/>
  <c r="AQ1159" i="82"/>
  <c r="AP1191" i="82"/>
  <c r="AQ1191" i="82"/>
  <c r="AQ1212" i="82"/>
  <c r="AP1212" i="82"/>
  <c r="AP1276" i="82"/>
  <c r="AQ1276" i="82"/>
  <c r="AP1308" i="82"/>
  <c r="AQ1308" i="82"/>
  <c r="AP1324" i="82"/>
  <c r="AQ1324" i="82"/>
  <c r="AP1356" i="82"/>
  <c r="AQ1356" i="82"/>
  <c r="AP1404" i="82"/>
  <c r="AQ1404" i="82"/>
  <c r="AP1436" i="82"/>
  <c r="AQ1436" i="82"/>
  <c r="AQ1503" i="82"/>
  <c r="AP1503" i="82"/>
  <c r="AP1526" i="82"/>
  <c r="AQ1526" i="82"/>
  <c r="AP1554" i="82"/>
  <c r="AQ1554" i="82"/>
  <c r="AP1599" i="82"/>
  <c r="AQ1599" i="82"/>
  <c r="AP1712" i="82"/>
  <c r="AQ1712" i="82"/>
  <c r="AP1784" i="82"/>
  <c r="AQ1784" i="82"/>
  <c r="AP1927" i="82"/>
  <c r="AQ1927" i="82"/>
  <c r="AP1586" i="82"/>
  <c r="AQ1586" i="82"/>
  <c r="AQ1624" i="82"/>
  <c r="AP1624" i="82"/>
  <c r="AP1647" i="82"/>
  <c r="AQ1647" i="82"/>
  <c r="AQ1694" i="82"/>
  <c r="AP1694" i="82"/>
  <c r="AQ1723" i="82"/>
  <c r="AP1723" i="82"/>
  <c r="AQ1747" i="82"/>
  <c r="AP1747" i="82"/>
  <c r="AP1800" i="82"/>
  <c r="AQ1800" i="82"/>
  <c r="AQ1911" i="82"/>
  <c r="AP1911" i="82"/>
  <c r="AP1961" i="82"/>
  <c r="AQ1961" i="82"/>
  <c r="AQ2065" i="82"/>
  <c r="AP2065" i="82"/>
  <c r="AP1630" i="82"/>
  <c r="AQ1630" i="82"/>
  <c r="AP1745" i="82"/>
  <c r="AQ1745" i="82"/>
  <c r="AP1847" i="82"/>
  <c r="AQ1847" i="82"/>
  <c r="AP1964" i="82"/>
  <c r="AQ1964" i="82"/>
  <c r="AP2052" i="82"/>
  <c r="AQ2052" i="82"/>
  <c r="AP1768" i="82"/>
  <c r="AQ1768" i="82"/>
  <c r="AQ1801" i="82"/>
  <c r="AP1801" i="82"/>
  <c r="AQ1841" i="82"/>
  <c r="AP1841" i="82"/>
  <c r="AP1912" i="82"/>
  <c r="AQ1912" i="82"/>
  <c r="AP2053" i="82"/>
  <c r="AQ2053" i="82"/>
  <c r="AP2197" i="82"/>
  <c r="AQ2197" i="82"/>
  <c r="AQ1761" i="82"/>
  <c r="AP1761" i="82"/>
  <c r="AQ1797" i="82"/>
  <c r="AP1797" i="82"/>
  <c r="AQ1829" i="82"/>
  <c r="AP1829" i="82"/>
  <c r="AQ1851" i="82"/>
  <c r="AP1851" i="82"/>
  <c r="AP1920" i="82"/>
  <c r="AQ1920" i="82"/>
  <c r="AP1978" i="82"/>
  <c r="AQ1978" i="82"/>
  <c r="AP2010" i="82"/>
  <c r="AQ2010" i="82"/>
  <c r="AP2192" i="82"/>
  <c r="AQ2192" i="82"/>
  <c r="AQ1948" i="82"/>
  <c r="AP1948" i="82"/>
  <c r="AQ1981" i="82"/>
  <c r="AP1981" i="82"/>
  <c r="AQ2013" i="82"/>
  <c r="AP2013" i="82"/>
  <c r="AP2054" i="82"/>
  <c r="AQ2054" i="82"/>
  <c r="AP2143" i="82"/>
  <c r="AQ2143" i="82"/>
  <c r="AQ1963" i="82"/>
  <c r="AP1963" i="82"/>
  <c r="AQ1995" i="82"/>
  <c r="AP1995" i="82"/>
  <c r="AQ2011" i="82"/>
  <c r="AP2011" i="82"/>
  <c r="AQ2027" i="82"/>
  <c r="AP2027" i="82"/>
  <c r="AP2132" i="82"/>
  <c r="AQ2132" i="82"/>
  <c r="AP2205" i="82"/>
  <c r="AQ2205" i="82"/>
  <c r="AQ2039" i="82"/>
  <c r="AP2039" i="82"/>
  <c r="AQ2055" i="82"/>
  <c r="AP2055" i="82"/>
  <c r="AQ2123" i="82"/>
  <c r="AP2123" i="82"/>
  <c r="AQ2159" i="82"/>
  <c r="AP2159" i="82"/>
  <c r="AP2191" i="82"/>
  <c r="AQ2191" i="82"/>
  <c r="AP2115" i="82"/>
  <c r="AQ2115" i="82"/>
  <c r="AP2146" i="82"/>
  <c r="AQ2146" i="82"/>
  <c r="AP2112" i="82"/>
  <c r="AQ2112" i="82"/>
  <c r="AP2148" i="82"/>
  <c r="AQ2148" i="82"/>
  <c r="AP2158" i="82"/>
  <c r="AQ2158" i="82"/>
  <c r="AP2174" i="82"/>
  <c r="AQ2174" i="82"/>
  <c r="AQ2194" i="82"/>
  <c r="AP2194" i="82"/>
  <c r="AP2210" i="82"/>
  <c r="AQ2210" i="82"/>
  <c r="AP2236" i="82"/>
  <c r="AQ2236" i="82"/>
  <c r="AP2166" i="82"/>
  <c r="AQ2166" i="82"/>
  <c r="AP2182" i="82"/>
  <c r="AQ2182" i="82"/>
  <c r="AP2243" i="82"/>
  <c r="AQ2243" i="82"/>
  <c r="AQ2127" i="82"/>
  <c r="AP2127" i="82"/>
  <c r="AP2140" i="82"/>
  <c r="AQ2140" i="82"/>
  <c r="AP2160" i="82"/>
  <c r="AQ2160" i="82"/>
  <c r="AQ2187" i="82"/>
  <c r="AP2187" i="82"/>
  <c r="AQ2198" i="82"/>
  <c r="AP2198" i="82"/>
  <c r="AP2212" i="82"/>
  <c r="AQ2212" i="82"/>
  <c r="AP2224" i="82"/>
  <c r="AQ2224" i="82"/>
  <c r="AP2256" i="82"/>
  <c r="AQ2256" i="82"/>
  <c r="AP2208" i="82"/>
  <c r="AQ2208" i="82"/>
  <c r="AQ2238" i="82"/>
  <c r="AP2238" i="82"/>
  <c r="AP2250" i="82"/>
  <c r="AQ2250" i="82"/>
  <c r="AP2272" i="82"/>
  <c r="AQ2272" i="82"/>
  <c r="AQ2222" i="82"/>
  <c r="AP2222" i="82"/>
  <c r="AP2237" i="82"/>
  <c r="AQ2237" i="82"/>
  <c r="AP2248" i="82"/>
  <c r="AQ2248" i="82"/>
  <c r="AP2263" i="82"/>
  <c r="AQ2263" i="82"/>
  <c r="AQ2262" i="82"/>
  <c r="AP2262" i="82"/>
  <c r="AP2269" i="82"/>
  <c r="AQ2269" i="82"/>
  <c r="AQ2279" i="82"/>
  <c r="AP2279" i="82"/>
  <c r="AQ60" i="82"/>
  <c r="AP60" i="82"/>
  <c r="AP133" i="82"/>
  <c r="AQ133" i="82"/>
  <c r="AP244" i="82"/>
  <c r="AQ244" i="82"/>
  <c r="AP316" i="82"/>
  <c r="AQ316" i="82"/>
  <c r="AP75" i="82"/>
  <c r="AQ75" i="82"/>
  <c r="AQ102" i="82"/>
  <c r="AP102" i="82"/>
  <c r="AP125" i="82"/>
  <c r="AQ125" i="82"/>
  <c r="AQ162" i="82"/>
  <c r="AP162" i="82"/>
  <c r="AP228" i="82"/>
  <c r="AQ228" i="82"/>
  <c r="AP263" i="82"/>
  <c r="AQ263" i="82"/>
  <c r="AP307" i="82"/>
  <c r="AQ307" i="82"/>
  <c r="AP339" i="82"/>
  <c r="AQ339" i="82"/>
  <c r="AP365" i="82"/>
  <c r="AQ365" i="82"/>
  <c r="AP437" i="82"/>
  <c r="AQ437" i="82"/>
  <c r="AP465" i="82"/>
  <c r="AQ465" i="82"/>
  <c r="AP494" i="82"/>
  <c r="AQ494" i="82"/>
  <c r="AP519" i="82"/>
  <c r="AQ519" i="82"/>
  <c r="AP557" i="82"/>
  <c r="AQ557" i="82"/>
  <c r="AP588" i="82"/>
  <c r="AQ588" i="82"/>
  <c r="AP699" i="82"/>
  <c r="AQ699" i="82"/>
  <c r="AP79" i="82"/>
  <c r="AQ79" i="82"/>
  <c r="AQ106" i="82"/>
  <c r="AP106" i="82"/>
  <c r="AP129" i="82"/>
  <c r="AQ129" i="82"/>
  <c r="AQ157" i="82"/>
  <c r="AP157" i="82"/>
  <c r="AP234" i="82"/>
  <c r="AQ234" i="82"/>
  <c r="AP273" i="82"/>
  <c r="AQ273" i="82"/>
  <c r="AQ297" i="82"/>
  <c r="AP297" i="82"/>
  <c r="AP331" i="82"/>
  <c r="AQ331" i="82"/>
  <c r="AP364" i="82"/>
  <c r="AQ364" i="82"/>
  <c r="AP443" i="82"/>
  <c r="AQ443" i="82"/>
  <c r="AP471" i="82"/>
  <c r="AQ471" i="82"/>
  <c r="AP507" i="82"/>
  <c r="AQ507" i="82"/>
  <c r="AP542" i="82"/>
  <c r="AQ542" i="82"/>
  <c r="AP569" i="82"/>
  <c r="AQ569" i="82"/>
  <c r="AP649" i="82"/>
  <c r="AQ649" i="82"/>
  <c r="AP665" i="82"/>
  <c r="AQ665" i="82"/>
  <c r="AP685" i="82"/>
  <c r="AQ685" i="82"/>
  <c r="AQ773" i="82"/>
  <c r="AP773" i="82"/>
  <c r="AP781" i="82"/>
  <c r="AQ781" i="82"/>
  <c r="AP120" i="82"/>
  <c r="AQ120" i="82"/>
  <c r="AP226" i="82"/>
  <c r="AQ226" i="82"/>
  <c r="AP323" i="82"/>
  <c r="AQ323" i="82"/>
  <c r="AP370" i="82"/>
  <c r="AQ370" i="82"/>
  <c r="AP449" i="82"/>
  <c r="AQ449" i="82"/>
  <c r="AP481" i="82"/>
  <c r="AQ481" i="82"/>
  <c r="AP514" i="82"/>
  <c r="AQ514" i="82"/>
  <c r="AP548" i="82"/>
  <c r="AQ548" i="82"/>
  <c r="AQ579" i="82"/>
  <c r="AP579" i="82"/>
  <c r="AP660" i="82"/>
  <c r="AQ660" i="82"/>
  <c r="AP676" i="82"/>
  <c r="AQ676" i="82"/>
  <c r="AP692" i="82"/>
  <c r="AQ692" i="82"/>
  <c r="AP74" i="82"/>
  <c r="AQ74" i="82"/>
  <c r="AQ111" i="82"/>
  <c r="AP111" i="82"/>
  <c r="AP138" i="82"/>
  <c r="AQ138" i="82"/>
  <c r="AQ170" i="82"/>
  <c r="AP170" i="82"/>
  <c r="AP229" i="82"/>
  <c r="AQ229" i="82"/>
  <c r="AP264" i="82"/>
  <c r="AQ264" i="82"/>
  <c r="AP293" i="82"/>
  <c r="AQ293" i="82"/>
  <c r="AP322" i="82"/>
  <c r="AQ322" i="82"/>
  <c r="AP351" i="82"/>
  <c r="AQ351" i="82"/>
  <c r="AP380" i="82"/>
  <c r="AQ380" i="82"/>
  <c r="AP455" i="82"/>
  <c r="AQ455" i="82"/>
  <c r="AP484" i="82"/>
  <c r="AQ484" i="82"/>
  <c r="AP513" i="82"/>
  <c r="AQ513" i="82"/>
  <c r="AP540" i="82"/>
  <c r="AQ540" i="82"/>
  <c r="AP582" i="82"/>
  <c r="AQ582" i="82"/>
  <c r="AP650" i="82"/>
  <c r="AQ650" i="82"/>
  <c r="AP667" i="82"/>
  <c r="AQ667" i="82"/>
  <c r="AP683" i="82"/>
  <c r="AQ683" i="82"/>
  <c r="AP700" i="82"/>
  <c r="AQ700" i="82"/>
  <c r="AP720" i="82"/>
  <c r="AQ720" i="82"/>
  <c r="AP736" i="82"/>
  <c r="AQ736" i="82"/>
  <c r="AP756" i="82"/>
  <c r="AQ756" i="82"/>
  <c r="AP770" i="82"/>
  <c r="AQ770" i="82"/>
  <c r="AP896" i="82"/>
  <c r="AQ896" i="82"/>
  <c r="AP967" i="82"/>
  <c r="AQ967" i="82"/>
  <c r="AP984" i="82"/>
  <c r="AQ984" i="82"/>
  <c r="AP1064" i="82"/>
  <c r="AQ1064" i="82"/>
  <c r="AP1090" i="82"/>
  <c r="AQ1090" i="82"/>
  <c r="AP1107" i="82"/>
  <c r="AQ1107" i="82"/>
  <c r="AP1123" i="82"/>
  <c r="AQ1123" i="82"/>
  <c r="AP1139" i="82"/>
  <c r="AQ1139" i="82"/>
  <c r="AP1179" i="82"/>
  <c r="AQ1179" i="82"/>
  <c r="AP1211" i="82"/>
  <c r="AQ1211" i="82"/>
  <c r="AQ1389" i="82"/>
  <c r="AP1389" i="82"/>
  <c r="AQ1509" i="82"/>
  <c r="AP1509" i="82"/>
  <c r="AP1557" i="82"/>
  <c r="AQ1557" i="82"/>
  <c r="AP1592" i="82"/>
  <c r="AQ1592" i="82"/>
  <c r="AP1623" i="82"/>
  <c r="AQ1623" i="82"/>
  <c r="AP1722" i="82"/>
  <c r="AQ1722" i="82"/>
  <c r="AP61" i="82"/>
  <c r="AQ61" i="82"/>
  <c r="AP71" i="82"/>
  <c r="AQ71" i="82"/>
  <c r="AP89" i="82"/>
  <c r="AQ89" i="82"/>
  <c r="AP100" i="82"/>
  <c r="AQ100" i="82"/>
  <c r="AP118" i="82"/>
  <c r="AQ118" i="82"/>
  <c r="AP140" i="82"/>
  <c r="AQ140" i="82"/>
  <c r="AP156" i="82"/>
  <c r="AQ156" i="82"/>
  <c r="AP172" i="82"/>
  <c r="AQ172" i="82"/>
  <c r="AQ225" i="82"/>
  <c r="AP225" i="82"/>
  <c r="AQ241" i="82"/>
  <c r="AP241" i="82"/>
  <c r="AQ253" i="82"/>
  <c r="AP253" i="82"/>
  <c r="AP266" i="82"/>
  <c r="AQ266" i="82"/>
  <c r="AQ287" i="82"/>
  <c r="AP287" i="82"/>
  <c r="AQ299" i="82"/>
  <c r="AP299" i="82"/>
  <c r="AQ313" i="82"/>
  <c r="AP313" i="82"/>
  <c r="AQ329" i="82"/>
  <c r="AP329" i="82"/>
  <c r="AP346" i="82"/>
  <c r="AQ346" i="82"/>
  <c r="AQ360" i="82"/>
  <c r="AP360" i="82"/>
  <c r="AQ376" i="82"/>
  <c r="AP376" i="82"/>
  <c r="AQ441" i="82"/>
  <c r="AP441" i="82"/>
  <c r="AQ462" i="82"/>
  <c r="AP462" i="82"/>
  <c r="AQ478" i="82"/>
  <c r="AP478" i="82"/>
  <c r="AQ497" i="82"/>
  <c r="AP497" i="82"/>
  <c r="AQ518" i="82"/>
  <c r="AP518" i="82"/>
  <c r="AQ530" i="82"/>
  <c r="AP530" i="82"/>
  <c r="AQ546" i="82"/>
  <c r="AP546" i="82"/>
  <c r="AP563" i="82"/>
  <c r="AQ563" i="82"/>
  <c r="AQ577" i="82"/>
  <c r="AP577" i="82"/>
  <c r="AQ597" i="82"/>
  <c r="AP597" i="82"/>
  <c r="AP658" i="82"/>
  <c r="AQ658" i="82"/>
  <c r="AP678" i="82"/>
  <c r="AQ678" i="82"/>
  <c r="AP698" i="82"/>
  <c r="AQ698" i="82"/>
  <c r="AP721" i="82"/>
  <c r="AQ721" i="82"/>
  <c r="AP737" i="82"/>
  <c r="AQ737" i="82"/>
  <c r="AP759" i="82"/>
  <c r="AQ759" i="82"/>
  <c r="AP788" i="82"/>
  <c r="AQ788" i="82"/>
  <c r="AP856" i="82"/>
  <c r="AQ856" i="82"/>
  <c r="AP876" i="82"/>
  <c r="AQ876" i="82"/>
  <c r="AP915" i="82"/>
  <c r="AQ915" i="82"/>
  <c r="AP931" i="82"/>
  <c r="AQ931" i="82"/>
  <c r="AP948" i="82"/>
  <c r="AQ948" i="82"/>
  <c r="AP966" i="82"/>
  <c r="AQ966" i="82"/>
  <c r="AP995" i="82"/>
  <c r="AQ995" i="82"/>
  <c r="AQ1357" i="82"/>
  <c r="AP1357" i="82"/>
  <c r="AP1490" i="82"/>
  <c r="AQ1490" i="82"/>
  <c r="AP892" i="82"/>
  <c r="AQ892" i="82"/>
  <c r="AP914" i="82"/>
  <c r="AQ914" i="82"/>
  <c r="AP930" i="82"/>
  <c r="AQ930" i="82"/>
  <c r="AP953" i="82"/>
  <c r="AQ953" i="82"/>
  <c r="AP969" i="82"/>
  <c r="AQ969" i="82"/>
  <c r="AP988" i="82"/>
  <c r="AQ988" i="82"/>
  <c r="AP1012" i="82"/>
  <c r="AQ1012" i="82"/>
  <c r="AQ1093" i="82"/>
  <c r="AP1093" i="82"/>
  <c r="AP1109" i="82"/>
  <c r="AQ1109" i="82"/>
  <c r="AP1125" i="82"/>
  <c r="AQ1125" i="82"/>
  <c r="AP1143" i="82"/>
  <c r="AQ1143" i="82"/>
  <c r="AQ1176" i="82"/>
  <c r="AP1176" i="82"/>
  <c r="AP1362" i="82"/>
  <c r="AQ1362" i="82"/>
  <c r="AP1530" i="82"/>
  <c r="AQ1530" i="82"/>
  <c r="AP1566" i="82"/>
  <c r="AQ1566" i="82"/>
  <c r="AP1626" i="82"/>
  <c r="AQ1626" i="82"/>
  <c r="AP1704" i="82"/>
  <c r="AQ1704" i="82"/>
  <c r="AP62" i="82"/>
  <c r="AQ62" i="82"/>
  <c r="AP73" i="82"/>
  <c r="AQ73" i="82"/>
  <c r="AP87" i="82"/>
  <c r="AQ87" i="82"/>
  <c r="AP101" i="82"/>
  <c r="AQ101" i="82"/>
  <c r="AP122" i="82"/>
  <c r="AQ122" i="82"/>
  <c r="AP145" i="82"/>
  <c r="AQ145" i="82"/>
  <c r="AP161" i="82"/>
  <c r="AQ161" i="82"/>
  <c r="AP177" i="82"/>
  <c r="AQ177" i="82"/>
  <c r="AQ231" i="82"/>
  <c r="AP231" i="82"/>
  <c r="AQ247" i="82"/>
  <c r="AP247" i="82"/>
  <c r="AQ259" i="82"/>
  <c r="AP259" i="82"/>
  <c r="AP274" i="82"/>
  <c r="AQ274" i="82"/>
  <c r="AQ288" i="82"/>
  <c r="AP288" i="82"/>
  <c r="AQ303" i="82"/>
  <c r="AP303" i="82"/>
  <c r="AQ319" i="82"/>
  <c r="AP319" i="82"/>
  <c r="AQ335" i="82"/>
  <c r="AP335" i="82"/>
  <c r="AQ359" i="82"/>
  <c r="AP359" i="82"/>
  <c r="AQ375" i="82"/>
  <c r="AP375" i="82"/>
  <c r="AQ387" i="82"/>
  <c r="AP387" i="82"/>
  <c r="AQ440" i="82"/>
  <c r="AP440" i="82"/>
  <c r="AP459" i="82"/>
  <c r="AQ459" i="82"/>
  <c r="AP475" i="82"/>
  <c r="AQ475" i="82"/>
  <c r="AQ489" i="82"/>
  <c r="AP489" i="82"/>
  <c r="AQ505" i="82"/>
  <c r="AP505" i="82"/>
  <c r="AQ524" i="82"/>
  <c r="AP524" i="82"/>
  <c r="AQ538" i="82"/>
  <c r="AP538" i="82"/>
  <c r="AQ554" i="82"/>
  <c r="AP554" i="82"/>
  <c r="AQ566" i="82"/>
  <c r="AP566" i="82"/>
  <c r="AQ584" i="82"/>
  <c r="AP584" i="82"/>
  <c r="AQ644" i="82"/>
  <c r="AP644" i="82"/>
  <c r="AP670" i="82"/>
  <c r="AQ670" i="82"/>
  <c r="AP702" i="82"/>
  <c r="AQ702" i="82"/>
  <c r="AP723" i="82"/>
  <c r="AQ723" i="82"/>
  <c r="AP739" i="82"/>
  <c r="AQ739" i="82"/>
  <c r="AP790" i="82"/>
  <c r="AQ790" i="82"/>
  <c r="AQ859" i="82"/>
  <c r="AP859" i="82"/>
  <c r="AP905" i="82"/>
  <c r="AQ905" i="82"/>
  <c r="AP921" i="82"/>
  <c r="AQ921" i="82"/>
  <c r="AP937" i="82"/>
  <c r="AQ937" i="82"/>
  <c r="AP997" i="82"/>
  <c r="AQ997" i="82"/>
  <c r="AP1100" i="82"/>
  <c r="AQ1100" i="82"/>
  <c r="AP1116" i="82"/>
  <c r="AQ1116" i="82"/>
  <c r="AP1132" i="82"/>
  <c r="AQ1132" i="82"/>
  <c r="AP1287" i="82"/>
  <c r="AQ1287" i="82"/>
  <c r="AP1415" i="82"/>
  <c r="AQ1415" i="82"/>
  <c r="AQ1495" i="82"/>
  <c r="AP1495" i="82"/>
  <c r="AP730" i="82"/>
  <c r="AQ730" i="82"/>
  <c r="AP751" i="82"/>
  <c r="AQ751" i="82"/>
  <c r="AQ768" i="82"/>
  <c r="AP768" i="82"/>
  <c r="AP791" i="82"/>
  <c r="AQ791" i="82"/>
  <c r="AP803" i="82"/>
  <c r="AQ803" i="82"/>
  <c r="AP853" i="82"/>
  <c r="AQ853" i="82"/>
  <c r="AQ867" i="82"/>
  <c r="AP867" i="82"/>
  <c r="AQ879" i="82"/>
  <c r="AP879" i="82"/>
  <c r="AQ891" i="82"/>
  <c r="AP891" i="82"/>
  <c r="AQ902" i="82"/>
  <c r="AP902" i="82"/>
  <c r="AP932" i="82"/>
  <c r="AQ932" i="82"/>
  <c r="AQ951" i="82"/>
  <c r="AP951" i="82"/>
  <c r="AP976" i="82"/>
  <c r="AQ976" i="82"/>
  <c r="AQ990" i="82"/>
  <c r="AP990" i="82"/>
  <c r="AP1005" i="82"/>
  <c r="AQ1005" i="82"/>
  <c r="AQ1015" i="82"/>
  <c r="AP1015" i="82"/>
  <c r="AQ1073" i="82"/>
  <c r="AP1073" i="82"/>
  <c r="AQ1084" i="82"/>
  <c r="AP1084" i="82"/>
  <c r="AP1098" i="82"/>
  <c r="AQ1098" i="82"/>
  <c r="AP1130" i="82"/>
  <c r="AQ1130" i="82"/>
  <c r="AP1162" i="82"/>
  <c r="AQ1162" i="82"/>
  <c r="AP1194" i="82"/>
  <c r="AQ1194" i="82"/>
  <c r="AP1226" i="82"/>
  <c r="AQ1226" i="82"/>
  <c r="AP1309" i="82"/>
  <c r="AQ1309" i="82"/>
  <c r="AP1373" i="82"/>
  <c r="AQ1373" i="82"/>
  <c r="AP1501" i="82"/>
  <c r="AQ1501" i="82"/>
  <c r="AP1552" i="82"/>
  <c r="AQ1552" i="82"/>
  <c r="AP1725" i="82"/>
  <c r="AQ1725" i="82"/>
  <c r="AQ709" i="82"/>
  <c r="AP709" i="82"/>
  <c r="AP734" i="82"/>
  <c r="AQ734" i="82"/>
  <c r="AQ752" i="82"/>
  <c r="AP752" i="82"/>
  <c r="AP767" i="82"/>
  <c r="AQ767" i="82"/>
  <c r="AP786" i="82"/>
  <c r="AQ786" i="82"/>
  <c r="AP799" i="82"/>
  <c r="AQ799" i="82"/>
  <c r="AQ809" i="82"/>
  <c r="AP809" i="82"/>
  <c r="AP860" i="82"/>
  <c r="AQ860" i="82"/>
  <c r="AQ874" i="82"/>
  <c r="AP874" i="82"/>
  <c r="AQ890" i="82"/>
  <c r="AP890" i="82"/>
  <c r="AP901" i="82"/>
  <c r="AQ901" i="82"/>
  <c r="AP920" i="82"/>
  <c r="AQ920" i="82"/>
  <c r="AQ947" i="82"/>
  <c r="AP947" i="82"/>
  <c r="AP972" i="82"/>
  <c r="AQ972" i="82"/>
  <c r="AP989" i="82"/>
  <c r="AQ989" i="82"/>
  <c r="AQ1003" i="82"/>
  <c r="AP1003" i="82"/>
  <c r="AQ1014" i="82"/>
  <c r="AP1014" i="82"/>
  <c r="AQ1069" i="82"/>
  <c r="AP1069" i="82"/>
  <c r="AQ1077" i="82"/>
  <c r="AP1077" i="82"/>
  <c r="AQ1088" i="82"/>
  <c r="AP1088" i="82"/>
  <c r="AP1110" i="82"/>
  <c r="AQ1110" i="82"/>
  <c r="AP1146" i="82"/>
  <c r="AQ1146" i="82"/>
  <c r="AQ1184" i="82"/>
  <c r="AP1184" i="82"/>
  <c r="AQ1216" i="82"/>
  <c r="AP1216" i="82"/>
  <c r="AP1304" i="82"/>
  <c r="AQ1304" i="82"/>
  <c r="AP1368" i="82"/>
  <c r="AQ1368" i="82"/>
  <c r="AP1432" i="82"/>
  <c r="AQ1432" i="82"/>
  <c r="AP1502" i="82"/>
  <c r="AQ1502" i="82"/>
  <c r="AQ1533" i="82"/>
  <c r="AP1533" i="82"/>
  <c r="AP1742" i="82"/>
  <c r="AQ1742" i="82"/>
  <c r="AP1980" i="82"/>
  <c r="AQ1980" i="82"/>
  <c r="AP1197" i="82"/>
  <c r="AQ1197" i="82"/>
  <c r="AP1279" i="82"/>
  <c r="AQ1279" i="82"/>
  <c r="AP1295" i="82"/>
  <c r="AQ1295" i="82"/>
  <c r="AP1311" i="82"/>
  <c r="AQ1311" i="82"/>
  <c r="AP1327" i="82"/>
  <c r="AQ1327" i="82"/>
  <c r="AP1343" i="82"/>
  <c r="AQ1343" i="82"/>
  <c r="AP1359" i="82"/>
  <c r="AQ1359" i="82"/>
  <c r="AP1375" i="82"/>
  <c r="AQ1375" i="82"/>
  <c r="AP1391" i="82"/>
  <c r="AQ1391" i="82"/>
  <c r="AP1407" i="82"/>
  <c r="AQ1407" i="82"/>
  <c r="AP1423" i="82"/>
  <c r="AQ1423" i="82"/>
  <c r="AP1439" i="82"/>
  <c r="AQ1439" i="82"/>
  <c r="AP1504" i="82"/>
  <c r="AQ1504" i="82"/>
  <c r="AP1555" i="82"/>
  <c r="AQ1555" i="82"/>
  <c r="AQ1580" i="82"/>
  <c r="AP1580" i="82"/>
  <c r="AP1720" i="82"/>
  <c r="AQ1720" i="82"/>
  <c r="AQ1830" i="82"/>
  <c r="AP1830" i="82"/>
  <c r="AQ1908" i="82"/>
  <c r="AP1908" i="82"/>
  <c r="AP1437" i="82"/>
  <c r="AQ1437" i="82"/>
  <c r="AP1499" i="82"/>
  <c r="AQ1499" i="82"/>
  <c r="AP1547" i="82"/>
  <c r="AQ1547" i="82"/>
  <c r="AP1602" i="82"/>
  <c r="AQ1602" i="82"/>
  <c r="AP1737" i="82"/>
  <c r="AQ1737" i="82"/>
  <c r="AP1816" i="82"/>
  <c r="AQ1816" i="82"/>
  <c r="AP1930" i="82"/>
  <c r="AQ1930" i="82"/>
  <c r="AP2001" i="82"/>
  <c r="AQ2001" i="82"/>
  <c r="AQ1144" i="82"/>
  <c r="AP1144" i="82"/>
  <c r="AP1158" i="82"/>
  <c r="AQ1158" i="82"/>
  <c r="AP1190" i="82"/>
  <c r="AQ1190" i="82"/>
  <c r="AP1222" i="82"/>
  <c r="AQ1222" i="82"/>
  <c r="AQ1283" i="82"/>
  <c r="AP1283" i="82"/>
  <c r="AQ1299" i="82"/>
  <c r="AP1299" i="82"/>
  <c r="AQ1315" i="82"/>
  <c r="AP1315" i="82"/>
  <c r="AQ1331" i="82"/>
  <c r="AP1331" i="82"/>
  <c r="AQ1347" i="82"/>
  <c r="AP1347" i="82"/>
  <c r="AQ1363" i="82"/>
  <c r="AP1363" i="82"/>
  <c r="AQ1379" i="82"/>
  <c r="AP1379" i="82"/>
  <c r="AQ1395" i="82"/>
  <c r="AP1395" i="82"/>
  <c r="AQ1411" i="82"/>
  <c r="AP1411" i="82"/>
  <c r="AQ1427" i="82"/>
  <c r="AP1427" i="82"/>
  <c r="AQ1511" i="82"/>
  <c r="AP1511" i="82"/>
  <c r="AQ1528" i="82"/>
  <c r="AP1528" i="82"/>
  <c r="AQ1540" i="82"/>
  <c r="AP1540" i="82"/>
  <c r="AP1551" i="82"/>
  <c r="AQ1551" i="82"/>
  <c r="AQ1561" i="82"/>
  <c r="AP1561" i="82"/>
  <c r="AP1582" i="82"/>
  <c r="AQ1582" i="82"/>
  <c r="AQ1596" i="82"/>
  <c r="AP1596" i="82"/>
  <c r="AP1617" i="82"/>
  <c r="AQ1617" i="82"/>
  <c r="AP1634" i="82"/>
  <c r="AQ1634" i="82"/>
  <c r="AP1709" i="82"/>
  <c r="AQ1709" i="82"/>
  <c r="AQ1753" i="82"/>
  <c r="AP1753" i="82"/>
  <c r="AP1772" i="82"/>
  <c r="AQ1772" i="82"/>
  <c r="AP1928" i="82"/>
  <c r="AQ1928" i="82"/>
  <c r="AQ2041" i="82"/>
  <c r="AP2041" i="82"/>
  <c r="AQ1153" i="82"/>
  <c r="AP1153" i="82"/>
  <c r="AQ1164" i="82"/>
  <c r="AP1164" i="82"/>
  <c r="AP1175" i="82"/>
  <c r="AQ1175" i="82"/>
  <c r="AQ1185" i="82"/>
  <c r="AP1185" i="82"/>
  <c r="AQ1196" i="82"/>
  <c r="AP1196" i="82"/>
  <c r="AP1207" i="82"/>
  <c r="AQ1207" i="82"/>
  <c r="AQ1217" i="82"/>
  <c r="AP1217" i="82"/>
  <c r="AQ1228" i="82"/>
  <c r="AP1228" i="82"/>
  <c r="AP1284" i="82"/>
  <c r="AQ1284" i="82"/>
  <c r="AP1300" i="82"/>
  <c r="AQ1300" i="82"/>
  <c r="AP1316" i="82"/>
  <c r="AQ1316" i="82"/>
  <c r="AP1332" i="82"/>
  <c r="AQ1332" i="82"/>
  <c r="AP1348" i="82"/>
  <c r="AQ1348" i="82"/>
  <c r="AP1364" i="82"/>
  <c r="AQ1364" i="82"/>
  <c r="AP1380" i="82"/>
  <c r="AQ1380" i="82"/>
  <c r="AP1396" i="82"/>
  <c r="AQ1396" i="82"/>
  <c r="AP1412" i="82"/>
  <c r="AQ1412" i="82"/>
  <c r="AP1428" i="82"/>
  <c r="AQ1428" i="82"/>
  <c r="AQ1485" i="82"/>
  <c r="AP1485" i="82"/>
  <c r="AP1494" i="82"/>
  <c r="AQ1494" i="82"/>
  <c r="AP1506" i="82"/>
  <c r="AQ1506" i="82"/>
  <c r="AQ1519" i="82"/>
  <c r="AP1519" i="82"/>
  <c r="AP1538" i="82"/>
  <c r="AQ1538" i="82"/>
  <c r="AP1571" i="82"/>
  <c r="AQ1571" i="82"/>
  <c r="AP1588" i="82"/>
  <c r="AQ1588" i="82"/>
  <c r="AP1631" i="82"/>
  <c r="AQ1631" i="82"/>
  <c r="AP1730" i="82"/>
  <c r="AQ1730" i="82"/>
  <c r="AP1774" i="82"/>
  <c r="AQ1774" i="82"/>
  <c r="AQ1833" i="82"/>
  <c r="AP1833" i="82"/>
  <c r="AP1969" i="82"/>
  <c r="AQ1969" i="82"/>
  <c r="AP2144" i="82"/>
  <c r="AQ2144" i="82"/>
  <c r="AQ1597" i="82"/>
  <c r="AP1597" i="82"/>
  <c r="AQ1608" i="82"/>
  <c r="AP1608" i="82"/>
  <c r="AP1619" i="82"/>
  <c r="AQ1619" i="82"/>
  <c r="AQ1629" i="82"/>
  <c r="AP1629" i="82"/>
  <c r="AQ1641" i="82"/>
  <c r="AP1641" i="82"/>
  <c r="AP1700" i="82"/>
  <c r="AQ1700" i="82"/>
  <c r="AQ1710" i="82"/>
  <c r="AP1710" i="82"/>
  <c r="AQ1718" i="82"/>
  <c r="AP1718" i="82"/>
  <c r="AQ1726" i="82"/>
  <c r="AP1726" i="82"/>
  <c r="AQ1738" i="82"/>
  <c r="AP1738" i="82"/>
  <c r="AP1764" i="82"/>
  <c r="AQ1764" i="82"/>
  <c r="AP1788" i="82"/>
  <c r="AQ1788" i="82"/>
  <c r="AQ1814" i="82"/>
  <c r="AP1814" i="82"/>
  <c r="AP1922" i="82"/>
  <c r="AQ1922" i="82"/>
  <c r="AQ1935" i="82"/>
  <c r="AP1935" i="82"/>
  <c r="AP2018" i="82"/>
  <c r="AQ2018" i="82"/>
  <c r="AP1614" i="82"/>
  <c r="AQ1614" i="82"/>
  <c r="AP1642" i="82"/>
  <c r="AQ1642" i="82"/>
  <c r="AQ1729" i="82"/>
  <c r="AP1729" i="82"/>
  <c r="AP1805" i="82"/>
  <c r="AQ1805" i="82"/>
  <c r="AP1836" i="82"/>
  <c r="AQ1836" i="82"/>
  <c r="AP1854" i="82"/>
  <c r="AQ1854" i="82"/>
  <c r="AP1946" i="82"/>
  <c r="AQ1946" i="82"/>
  <c r="AP1985" i="82"/>
  <c r="AQ1985" i="82"/>
  <c r="AP2028" i="82"/>
  <c r="AQ2028" i="82"/>
  <c r="AQ1741" i="82"/>
  <c r="AP1741" i="82"/>
  <c r="AQ1765" i="82"/>
  <c r="AP1765" i="82"/>
  <c r="AQ1777" i="82"/>
  <c r="AP1777" i="82"/>
  <c r="AQ1789" i="82"/>
  <c r="AP1789" i="82"/>
  <c r="AP1808" i="82"/>
  <c r="AQ1808" i="82"/>
  <c r="AP1824" i="82"/>
  <c r="AQ1824" i="82"/>
  <c r="AQ1846" i="82"/>
  <c r="AP1846" i="82"/>
  <c r="AP1906" i="82"/>
  <c r="AQ1906" i="82"/>
  <c r="AQ1931" i="82"/>
  <c r="AP1931" i="82"/>
  <c r="AP1958" i="82"/>
  <c r="AQ1958" i="82"/>
  <c r="AP2062" i="82"/>
  <c r="AQ2062" i="82"/>
  <c r="AP2152" i="82"/>
  <c r="AQ2152" i="82"/>
  <c r="AP1744" i="82"/>
  <c r="AQ1744" i="82"/>
  <c r="AP1752" i="82"/>
  <c r="AQ1752" i="82"/>
  <c r="AQ1773" i="82"/>
  <c r="AP1773" i="82"/>
  <c r="AP1792" i="82"/>
  <c r="AQ1792" i="82"/>
  <c r="AP1804" i="82"/>
  <c r="AQ1804" i="82"/>
  <c r="AP1820" i="82"/>
  <c r="AQ1820" i="82"/>
  <c r="AP1832" i="82"/>
  <c r="AQ1832" i="82"/>
  <c r="AP1844" i="82"/>
  <c r="AQ1844" i="82"/>
  <c r="AQ1858" i="82"/>
  <c r="AP1858" i="82"/>
  <c r="AQ1915" i="82"/>
  <c r="AP1915" i="82"/>
  <c r="AP1941" i="82"/>
  <c r="AQ1941" i="82"/>
  <c r="AP1972" i="82"/>
  <c r="AQ1972" i="82"/>
  <c r="AP1988" i="82"/>
  <c r="AQ1988" i="82"/>
  <c r="AP2004" i="82"/>
  <c r="AQ2004" i="82"/>
  <c r="AP2020" i="82"/>
  <c r="AQ2020" i="82"/>
  <c r="AP2060" i="82"/>
  <c r="AQ2060" i="82"/>
  <c r="AP2131" i="82"/>
  <c r="AQ2131" i="82"/>
  <c r="AQ1923" i="82"/>
  <c r="AP1923" i="82"/>
  <c r="AP1942" i="82"/>
  <c r="AQ1942" i="82"/>
  <c r="AP1954" i="82"/>
  <c r="AQ1954" i="82"/>
  <c r="AQ1973" i="82"/>
  <c r="AP1973" i="82"/>
  <c r="AQ1989" i="82"/>
  <c r="AP1989" i="82"/>
  <c r="AQ2005" i="82"/>
  <c r="AP2005" i="82"/>
  <c r="AQ2021" i="82"/>
  <c r="AP2021" i="82"/>
  <c r="AP2044" i="82"/>
  <c r="AQ2044" i="82"/>
  <c r="AP2067" i="82"/>
  <c r="AQ2067" i="82"/>
  <c r="AP2137" i="82"/>
  <c r="AQ2137" i="82"/>
  <c r="AQ2170" i="82"/>
  <c r="AP2170" i="82"/>
  <c r="AQ1957" i="82"/>
  <c r="AP1957" i="82"/>
  <c r="AQ1971" i="82"/>
  <c r="AP1971" i="82"/>
  <c r="AQ1987" i="82"/>
  <c r="AP1987" i="82"/>
  <c r="AQ2003" i="82"/>
  <c r="AP2003" i="82"/>
  <c r="AQ2019" i="82"/>
  <c r="AP2019" i="82"/>
  <c r="AP2036" i="82"/>
  <c r="AQ2036" i="82"/>
  <c r="AP2057" i="82"/>
  <c r="AQ2057" i="82"/>
  <c r="AP2122" i="82"/>
  <c r="AQ2122" i="82"/>
  <c r="AP2184" i="82"/>
  <c r="AQ2184" i="82"/>
  <c r="AQ2031" i="82"/>
  <c r="AP2031" i="82"/>
  <c r="AQ2047" i="82"/>
  <c r="AP2047" i="82"/>
  <c r="AQ2063" i="82"/>
  <c r="AP2063" i="82"/>
  <c r="AP2113" i="82"/>
  <c r="AQ2113" i="82"/>
  <c r="AQ2126" i="82"/>
  <c r="AP2126" i="82"/>
  <c r="AQ2175" i="82"/>
  <c r="AP2175" i="82"/>
  <c r="AP2273" i="82"/>
  <c r="AQ2273" i="82"/>
  <c r="AP2064" i="82"/>
  <c r="AQ2064" i="82"/>
  <c r="AP2134" i="82"/>
  <c r="AQ2134" i="82"/>
  <c r="AP2171" i="82"/>
  <c r="AQ2171" i="82"/>
  <c r="AP2129" i="82"/>
  <c r="AQ2129" i="82"/>
  <c r="AP2156" i="82"/>
  <c r="AQ2156" i="82"/>
  <c r="AP2172" i="82"/>
  <c r="AQ2172" i="82"/>
  <c r="AQ2186" i="82"/>
  <c r="AP2186" i="82"/>
  <c r="AP2200" i="82"/>
  <c r="AQ2200" i="82"/>
  <c r="AP2228" i="82"/>
  <c r="AQ2228" i="82"/>
  <c r="AP2244" i="82"/>
  <c r="AQ2244" i="82"/>
  <c r="AP2164" i="82"/>
  <c r="AQ2164" i="82"/>
  <c r="AP2180" i="82"/>
  <c r="AQ2180" i="82"/>
  <c r="AQ2227" i="82"/>
  <c r="AP2227" i="82"/>
  <c r="AP2252" i="82"/>
  <c r="AQ2252" i="82"/>
  <c r="AP2136" i="82"/>
  <c r="AQ2136" i="82"/>
  <c r="AQ2151" i="82"/>
  <c r="AP2151" i="82"/>
  <c r="AP2176" i="82"/>
  <c r="AQ2176" i="82"/>
  <c r="AP2193" i="82"/>
  <c r="AQ2193" i="82"/>
  <c r="AQ2203" i="82"/>
  <c r="AP2203" i="82"/>
  <c r="AP2216" i="82"/>
  <c r="AQ2216" i="82"/>
  <c r="AP2226" i="82"/>
  <c r="AQ2226" i="82"/>
  <c r="AQ2199" i="82"/>
  <c r="AP2199" i="82"/>
  <c r="AQ2230" i="82"/>
  <c r="AP2230" i="82"/>
  <c r="AQ2246" i="82"/>
  <c r="AP2246" i="82"/>
  <c r="AP2253" i="82"/>
  <c r="AQ2253" i="82"/>
  <c r="AP2217" i="82"/>
  <c r="AQ2217" i="82"/>
  <c r="AQ2231" i="82"/>
  <c r="AP2231" i="82"/>
  <c r="AQ2242" i="82"/>
  <c r="AP2242" i="82"/>
  <c r="AP2257" i="82"/>
  <c r="AQ2257" i="82"/>
  <c r="AP2276" i="82"/>
  <c r="AQ2276" i="82"/>
  <c r="AQ2274" i="82"/>
  <c r="AP2274" i="82"/>
  <c r="I24" i="77"/>
  <c r="J24" i="77" s="1"/>
  <c r="H24" i="77"/>
  <c r="H25" i="77" l="1"/>
  <c r="I25" i="77"/>
  <c r="J25" i="77" s="1"/>
  <c r="CT44" i="82"/>
  <c r="CV44" i="82" s="1"/>
  <c r="CT43" i="82"/>
  <c r="CV43" i="82" s="1"/>
  <c r="CT84" i="82"/>
  <c r="CV84" i="82" s="1"/>
  <c r="CT83" i="82"/>
  <c r="CV83" i="82" s="1"/>
  <c r="CT124" i="82"/>
  <c r="CV124" i="82" s="1"/>
  <c r="CV123" i="82"/>
  <c r="CT123" i="82"/>
  <c r="CT164" i="82"/>
  <c r="CV164" i="82" s="1"/>
  <c r="CT163" i="82"/>
  <c r="CV163" i="82" s="1"/>
  <c r="CT127" i="82"/>
  <c r="CV127" i="82" s="1"/>
  <c r="CT128" i="82"/>
  <c r="CV128" i="82" s="1"/>
  <c r="CT204" i="82"/>
  <c r="CV204" i="82" s="1"/>
  <c r="CT203" i="82"/>
  <c r="CV203" i="82" s="1"/>
  <c r="CT244" i="82"/>
  <c r="CV244" i="82" s="1"/>
  <c r="CT243" i="82"/>
  <c r="CV243" i="82" s="1"/>
  <c r="CT284" i="82"/>
  <c r="CV284" i="82" s="1"/>
  <c r="CT283" i="82"/>
  <c r="CV283" i="82" s="1"/>
  <c r="CT484" i="82"/>
  <c r="CV484" i="82" s="1"/>
  <c r="CT483" i="82"/>
  <c r="CV483" i="82" s="1"/>
  <c r="CT524" i="82"/>
  <c r="CV524" i="82" s="1"/>
  <c r="CV523" i="82"/>
  <c r="CT523" i="82"/>
  <c r="CT564" i="82"/>
  <c r="CV564" i="82" s="1"/>
  <c r="CT563" i="82"/>
  <c r="CV563" i="82" s="1"/>
  <c r="CT604" i="82"/>
  <c r="CV604" i="82" s="1"/>
  <c r="CT603" i="82"/>
  <c r="CV603" i="82" s="1"/>
  <c r="CT645" i="82"/>
  <c r="CV645" i="82" s="1"/>
  <c r="CV644" i="82"/>
  <c r="CT644" i="82"/>
  <c r="CT643" i="82"/>
  <c r="CV643" i="82" s="1"/>
  <c r="CT684" i="82"/>
  <c r="CV684" i="82" s="1"/>
  <c r="CT683" i="82"/>
  <c r="CV683" i="82" s="1"/>
  <c r="CT724" i="82"/>
  <c r="CV724" i="82" s="1"/>
  <c r="CT723" i="82"/>
  <c r="CV723" i="82" s="1"/>
  <c r="CT924" i="82"/>
  <c r="CV924" i="82" s="1"/>
  <c r="CT923" i="82"/>
  <c r="CV923" i="82" s="1"/>
  <c r="CT964" i="82"/>
  <c r="CV964" i="82" s="1"/>
  <c r="CT963" i="82"/>
  <c r="CV963" i="82" s="1"/>
  <c r="CT1004" i="82"/>
  <c r="CV1004" i="82" s="1"/>
  <c r="CT1003" i="82"/>
  <c r="CV1003" i="82" s="1"/>
  <c r="CT1045" i="82"/>
  <c r="CV1045" i="82" s="1"/>
  <c r="CT1044" i="82"/>
  <c r="CV1044" i="82" s="1"/>
  <c r="CT1043" i="82"/>
  <c r="CV1043" i="82" s="1"/>
  <c r="CT1084" i="82"/>
  <c r="CV1084" i="82" s="1"/>
  <c r="CT1083" i="82"/>
  <c r="CV1083" i="82" s="1"/>
  <c r="CT1085" i="82"/>
  <c r="CV1085" i="82"/>
  <c r="CT1086" i="82"/>
  <c r="CV1086" i="82" s="1"/>
  <c r="CT1124" i="82"/>
  <c r="CV1124" i="82" s="1"/>
  <c r="CT1123" i="82"/>
  <c r="CV1123" i="82" s="1"/>
  <c r="CT1127" i="82"/>
  <c r="CV1127" i="82"/>
  <c r="CT1164" i="82"/>
  <c r="CV1164" i="82" s="1"/>
  <c r="CT1163" i="82"/>
  <c r="CV1163" i="82" s="1"/>
  <c r="CT1162" i="82"/>
  <c r="CV1162" i="82" s="1"/>
  <c r="CT1364" i="82"/>
  <c r="CV1364" i="82" s="1"/>
  <c r="CV1363" i="82"/>
  <c r="CT1363" i="82"/>
  <c r="CT1404" i="82"/>
  <c r="CV1404" i="82" s="1"/>
  <c r="CT1403" i="82"/>
  <c r="CV1403" i="82" s="1"/>
  <c r="CT1444" i="82"/>
  <c r="CV1444" i="82" s="1"/>
  <c r="CT1443" i="82"/>
  <c r="CV1443" i="82" s="1"/>
  <c r="CT1486" i="82"/>
  <c r="CV1486" i="82" s="1"/>
  <c r="CV1484" i="82"/>
  <c r="CT1484" i="82"/>
  <c r="CT1483" i="82"/>
  <c r="CV1483" i="82" s="1"/>
  <c r="CT1482" i="82"/>
  <c r="CV1482" i="82" s="1"/>
  <c r="CT1524" i="82"/>
  <c r="CV1524" i="82" s="1"/>
  <c r="CT1523" i="82"/>
  <c r="CV1523" i="82" s="1"/>
  <c r="CT1522" i="82"/>
  <c r="CV1522" i="82" s="1"/>
  <c r="CT1566" i="82"/>
  <c r="CV1566" i="82" s="1"/>
  <c r="CT1564" i="82"/>
  <c r="CV1564" i="82" s="1"/>
  <c r="CT1563" i="82"/>
  <c r="CV1563" i="82" s="1"/>
  <c r="CT1562" i="82"/>
  <c r="CV1562" i="82" s="1"/>
  <c r="CT1604" i="82"/>
  <c r="CV1604" i="82" s="1"/>
  <c r="CT1603" i="82"/>
  <c r="CV1603" i="82" s="1"/>
  <c r="CT1602" i="82"/>
  <c r="CV1602" i="82" s="1"/>
  <c r="CT1601" i="82"/>
  <c r="CV1601" i="82" s="1"/>
  <c r="CJ12" i="82"/>
  <c r="CJ13" i="82"/>
  <c r="CJ14" i="82"/>
  <c r="CJ15" i="82"/>
  <c r="CJ16" i="82"/>
  <c r="CJ17" i="82"/>
  <c r="CJ18" i="82"/>
  <c r="CJ19" i="82"/>
  <c r="CJ20" i="82"/>
  <c r="CJ21" i="82"/>
  <c r="CJ22" i="82"/>
  <c r="CJ23" i="82"/>
  <c r="CJ24" i="82"/>
  <c r="CJ25" i="82"/>
  <c r="CJ26" i="82"/>
  <c r="CJ27" i="82"/>
  <c r="CJ28" i="82"/>
  <c r="CJ29" i="82"/>
  <c r="CJ30" i="82"/>
  <c r="CJ31" i="82"/>
  <c r="CJ32" i="82"/>
  <c r="CJ33" i="82"/>
  <c r="CJ34" i="82"/>
  <c r="CJ35" i="82"/>
  <c r="CJ36" i="82"/>
  <c r="CJ37" i="82"/>
  <c r="CJ38" i="82"/>
  <c r="CJ39" i="82"/>
  <c r="CJ40" i="82"/>
  <c r="CJ41" i="82"/>
  <c r="CJ42" i="82"/>
  <c r="CJ43" i="82"/>
  <c r="CJ44" i="82"/>
  <c r="CJ45" i="82"/>
  <c r="CJ46" i="82"/>
  <c r="CJ47" i="82"/>
  <c r="CJ48" i="82"/>
  <c r="CJ49" i="82"/>
  <c r="CJ50" i="82"/>
  <c r="CJ51" i="82"/>
  <c r="CJ52" i="82"/>
  <c r="CJ53" i="82"/>
  <c r="CJ54" i="82"/>
  <c r="CJ55" i="82"/>
  <c r="CJ56" i="82"/>
  <c r="CJ57" i="82"/>
  <c r="CJ58" i="82"/>
  <c r="CJ59" i="82"/>
  <c r="CJ60" i="82"/>
  <c r="CJ61" i="82"/>
  <c r="CJ62" i="82"/>
  <c r="CJ63" i="82"/>
  <c r="CJ64" i="82"/>
  <c r="CJ65" i="82"/>
  <c r="CJ66" i="82"/>
  <c r="CJ67" i="82"/>
  <c r="CJ68" i="82"/>
  <c r="CJ69" i="82"/>
  <c r="CJ70" i="82"/>
  <c r="CJ71" i="82"/>
  <c r="CJ72" i="82"/>
  <c r="CJ73" i="82"/>
  <c r="CJ74" i="82"/>
  <c r="CJ75" i="82"/>
  <c r="CJ76" i="82"/>
  <c r="CJ77" i="82"/>
  <c r="CJ78" i="82"/>
  <c r="CJ79" i="82"/>
  <c r="CJ80" i="82"/>
  <c r="CJ81" i="82"/>
  <c r="CJ82" i="82"/>
  <c r="CJ83" i="82"/>
  <c r="CJ84" i="82"/>
  <c r="CJ85" i="82"/>
  <c r="CJ86" i="82"/>
  <c r="CJ87" i="82"/>
  <c r="CJ88" i="82"/>
  <c r="CJ89" i="82"/>
  <c r="CJ90" i="82"/>
  <c r="CJ91" i="82"/>
  <c r="CJ92" i="82"/>
  <c r="CJ93" i="82"/>
  <c r="CJ94" i="82"/>
  <c r="CJ95" i="82"/>
  <c r="CJ96" i="82"/>
  <c r="CJ97" i="82"/>
  <c r="CJ98" i="82"/>
  <c r="CJ99" i="82"/>
  <c r="CJ100" i="82"/>
  <c r="CJ101" i="82"/>
  <c r="CJ102" i="82"/>
  <c r="CJ103" i="82"/>
  <c r="CJ104" i="82"/>
  <c r="CJ105" i="82"/>
  <c r="CJ106" i="82"/>
  <c r="CJ107" i="82"/>
  <c r="CJ108" i="82"/>
  <c r="CJ109" i="82"/>
  <c r="CJ110" i="82"/>
  <c r="CJ111" i="82"/>
  <c r="CJ112" i="82"/>
  <c r="CJ113" i="82"/>
  <c r="CJ114" i="82"/>
  <c r="CJ115" i="82"/>
  <c r="CJ116" i="82"/>
  <c r="CJ117" i="82"/>
  <c r="CJ118" i="82"/>
  <c r="CJ119" i="82"/>
  <c r="CJ120" i="82"/>
  <c r="CJ121" i="82"/>
  <c r="CJ122" i="82"/>
  <c r="CJ123" i="82"/>
  <c r="CJ124" i="82"/>
  <c r="CJ125" i="82"/>
  <c r="CJ126" i="82"/>
  <c r="CJ127" i="82"/>
  <c r="CJ128" i="82"/>
  <c r="CJ129" i="82"/>
  <c r="CJ130" i="82"/>
  <c r="CJ131" i="82"/>
  <c r="CJ132" i="82"/>
  <c r="CJ133" i="82"/>
  <c r="CJ134" i="82"/>
  <c r="CJ135" i="82"/>
  <c r="CJ136" i="82"/>
  <c r="CJ137" i="82"/>
  <c r="CJ138" i="82"/>
  <c r="CJ139" i="82"/>
  <c r="CJ140" i="82"/>
  <c r="CJ141" i="82"/>
  <c r="CJ142" i="82"/>
  <c r="CJ143" i="82"/>
  <c r="CJ144" i="82"/>
  <c r="CJ145" i="82"/>
  <c r="CJ146" i="82"/>
  <c r="CJ147" i="82"/>
  <c r="CJ148" i="82"/>
  <c r="CJ149" i="82"/>
  <c r="CJ150" i="82"/>
  <c r="CJ151" i="82"/>
  <c r="CJ152" i="82"/>
  <c r="CJ153" i="82"/>
  <c r="CJ154" i="82"/>
  <c r="CJ155" i="82"/>
  <c r="CJ156" i="82"/>
  <c r="CJ157" i="82"/>
  <c r="CJ158" i="82"/>
  <c r="CJ159" i="82"/>
  <c r="CJ160" i="82"/>
  <c r="CJ161" i="82"/>
  <c r="CJ162" i="82"/>
  <c r="CJ163" i="82"/>
  <c r="CJ164" i="82"/>
  <c r="CJ165" i="82"/>
  <c r="CJ166" i="82"/>
  <c r="CJ167" i="82"/>
  <c r="CJ168" i="82"/>
  <c r="CJ169" i="82"/>
  <c r="CJ170" i="82"/>
  <c r="CJ171" i="82"/>
  <c r="CJ172" i="82"/>
  <c r="CJ173" i="82"/>
  <c r="CJ174" i="82"/>
  <c r="CJ175" i="82"/>
  <c r="CJ176" i="82"/>
  <c r="CJ177" i="82"/>
  <c r="CJ178" i="82"/>
  <c r="CJ179" i="82"/>
  <c r="CJ180" i="82"/>
  <c r="CJ181" i="82"/>
  <c r="CJ182" i="82"/>
  <c r="CJ183" i="82"/>
  <c r="CJ184" i="82"/>
  <c r="CJ185" i="82"/>
  <c r="CJ186" i="82"/>
  <c r="CJ187" i="82"/>
  <c r="CJ188" i="82"/>
  <c r="CJ189" i="82"/>
  <c r="CJ190" i="82"/>
  <c r="CJ191" i="82"/>
  <c r="CJ192" i="82"/>
  <c r="CJ193" i="82"/>
  <c r="CJ194" i="82"/>
  <c r="CJ195" i="82"/>
  <c r="CJ196" i="82"/>
  <c r="CJ197" i="82"/>
  <c r="CJ198" i="82"/>
  <c r="CJ199" i="82"/>
  <c r="CJ200" i="82"/>
  <c r="CJ201" i="82"/>
  <c r="CJ202" i="82"/>
  <c r="CJ203" i="82"/>
  <c r="CJ204" i="82"/>
  <c r="CJ205" i="82"/>
  <c r="CJ206" i="82"/>
  <c r="CJ207" i="82"/>
  <c r="CJ208" i="82"/>
  <c r="CJ209" i="82"/>
  <c r="CJ210" i="82"/>
  <c r="CJ211" i="82"/>
  <c r="CJ212" i="82"/>
  <c r="CJ213" i="82"/>
  <c r="CJ214" i="82"/>
  <c r="CJ215" i="82"/>
  <c r="CJ216" i="82"/>
  <c r="CJ217" i="82"/>
  <c r="CJ218" i="82"/>
  <c r="CJ219" i="82"/>
  <c r="CJ220" i="82"/>
  <c r="CJ221" i="82"/>
  <c r="CJ222" i="82"/>
  <c r="CJ223" i="82"/>
  <c r="CJ224" i="82"/>
  <c r="CJ225" i="82"/>
  <c r="CJ226" i="82"/>
  <c r="CJ227" i="82"/>
  <c r="CJ228" i="82"/>
  <c r="CJ229" i="82"/>
  <c r="CJ230" i="82"/>
  <c r="CJ231" i="82"/>
  <c r="CJ232" i="82"/>
  <c r="CJ233" i="82"/>
  <c r="CJ234" i="82"/>
  <c r="CJ235" i="82"/>
  <c r="CJ236" i="82"/>
  <c r="CJ237" i="82"/>
  <c r="CJ238" i="82"/>
  <c r="CJ239" i="82"/>
  <c r="CJ240" i="82"/>
  <c r="CJ241" i="82"/>
  <c r="CJ242" i="82"/>
  <c r="CJ243" i="82"/>
  <c r="CJ244" i="82"/>
  <c r="CJ245" i="82"/>
  <c r="CJ246" i="82"/>
  <c r="CJ247" i="82"/>
  <c r="CJ248" i="82"/>
  <c r="CJ249" i="82"/>
  <c r="CJ250" i="82"/>
  <c r="CJ251" i="82"/>
  <c r="CJ252" i="82"/>
  <c r="CJ253" i="82"/>
  <c r="CJ254" i="82"/>
  <c r="CJ255" i="82"/>
  <c r="CJ256" i="82"/>
  <c r="CJ257" i="82"/>
  <c r="CJ258" i="82"/>
  <c r="CJ259" i="82"/>
  <c r="CJ260" i="82"/>
  <c r="CJ261" i="82"/>
  <c r="CJ262" i="82"/>
  <c r="CJ263" i="82"/>
  <c r="CJ264" i="82"/>
  <c r="CJ265" i="82"/>
  <c r="CJ266" i="82"/>
  <c r="CJ267" i="82"/>
  <c r="CJ268" i="82"/>
  <c r="CJ269" i="82"/>
  <c r="CJ270" i="82"/>
  <c r="CJ271" i="82"/>
  <c r="CJ272" i="82"/>
  <c r="CJ273" i="82"/>
  <c r="CJ274" i="82"/>
  <c r="CJ275" i="82"/>
  <c r="CJ276" i="82"/>
  <c r="CJ277" i="82"/>
  <c r="CJ278" i="82"/>
  <c r="CJ279" i="82"/>
  <c r="CJ280" i="82"/>
  <c r="CJ281" i="82"/>
  <c r="CJ282" i="82"/>
  <c r="CJ283" i="82"/>
  <c r="CJ284" i="82"/>
  <c r="CJ285" i="82"/>
  <c r="CJ286" i="82"/>
  <c r="CJ287" i="82"/>
  <c r="CJ288" i="82"/>
  <c r="CJ289" i="82"/>
  <c r="CJ290" i="82"/>
  <c r="CJ291" i="82"/>
  <c r="CJ292" i="82"/>
  <c r="CJ293" i="82"/>
  <c r="CJ294" i="82"/>
  <c r="CJ295" i="82"/>
  <c r="CJ296" i="82"/>
  <c r="CJ297" i="82"/>
  <c r="CJ298" i="82"/>
  <c r="CJ299" i="82"/>
  <c r="CJ300" i="82"/>
  <c r="CJ301" i="82"/>
  <c r="CJ302" i="82"/>
  <c r="CJ303" i="82"/>
  <c r="CJ304" i="82"/>
  <c r="CJ305" i="82"/>
  <c r="CJ306" i="82"/>
  <c r="CJ307" i="82"/>
  <c r="CJ308" i="82"/>
  <c r="CJ309" i="82"/>
  <c r="CJ310" i="82"/>
  <c r="CJ311" i="82"/>
  <c r="CJ312" i="82"/>
  <c r="CJ313" i="82"/>
  <c r="CJ314" i="82"/>
  <c r="CJ315" i="82"/>
  <c r="CJ316" i="82"/>
  <c r="CJ317" i="82"/>
  <c r="CJ318" i="82"/>
  <c r="CJ319" i="82"/>
  <c r="CJ320" i="82"/>
  <c r="CJ321" i="82"/>
  <c r="CJ322" i="82"/>
  <c r="CJ323" i="82"/>
  <c r="CJ324" i="82"/>
  <c r="CJ325" i="82"/>
  <c r="CJ326" i="82"/>
  <c r="CJ327" i="82"/>
  <c r="CJ328" i="82"/>
  <c r="CJ329" i="82"/>
  <c r="CJ330" i="82"/>
  <c r="CJ331" i="82"/>
  <c r="CJ332" i="82"/>
  <c r="CJ333" i="82"/>
  <c r="CJ334" i="82"/>
  <c r="CJ335" i="82"/>
  <c r="CJ336" i="82"/>
  <c r="CJ337" i="82"/>
  <c r="CJ338" i="82"/>
  <c r="CJ339" i="82"/>
  <c r="CJ340" i="82"/>
  <c r="CJ341" i="82"/>
  <c r="CJ342" i="82"/>
  <c r="CJ343" i="82"/>
  <c r="CJ344" i="82"/>
  <c r="CJ345" i="82"/>
  <c r="CJ346" i="82"/>
  <c r="CJ347" i="82"/>
  <c r="CJ348" i="82"/>
  <c r="CJ349" i="82"/>
  <c r="CJ350" i="82"/>
  <c r="CJ351" i="82"/>
  <c r="CJ352" i="82"/>
  <c r="CJ353" i="82"/>
  <c r="CJ354" i="82"/>
  <c r="CJ355" i="82"/>
  <c r="CJ356" i="82"/>
  <c r="CJ357" i="82"/>
  <c r="CJ358" i="82"/>
  <c r="CJ359" i="82"/>
  <c r="CJ360" i="82"/>
  <c r="CJ361" i="82"/>
  <c r="CJ362" i="82"/>
  <c r="CJ363" i="82"/>
  <c r="CJ364" i="82"/>
  <c r="CJ365" i="82"/>
  <c r="CJ366" i="82"/>
  <c r="CJ367" i="82"/>
  <c r="CJ368" i="82"/>
  <c r="CJ369" i="82"/>
  <c r="CJ370" i="82"/>
  <c r="CJ371" i="82"/>
  <c r="CJ372" i="82"/>
  <c r="CJ373" i="82"/>
  <c r="CJ374" i="82"/>
  <c r="CJ375" i="82"/>
  <c r="CJ376" i="82"/>
  <c r="CJ377" i="82"/>
  <c r="CJ378" i="82"/>
  <c r="CJ379" i="82"/>
  <c r="CJ380" i="82"/>
  <c r="CJ381" i="82"/>
  <c r="CJ382" i="82"/>
  <c r="CJ383" i="82"/>
  <c r="CJ384" i="82"/>
  <c r="CJ385" i="82"/>
  <c r="CJ386" i="82"/>
  <c r="CJ387" i="82"/>
  <c r="CJ388" i="82"/>
  <c r="CJ389" i="82"/>
  <c r="CJ390" i="82"/>
  <c r="CJ391" i="82"/>
  <c r="CJ392" i="82"/>
  <c r="CJ393" i="82"/>
  <c r="CJ394" i="82"/>
  <c r="CJ395" i="82"/>
  <c r="CJ396" i="82"/>
  <c r="CJ397" i="82"/>
  <c r="CJ398" i="82"/>
  <c r="CJ399" i="82"/>
  <c r="CJ400" i="82"/>
  <c r="CJ401" i="82"/>
  <c r="CJ402" i="82"/>
  <c r="CJ403" i="82"/>
  <c r="CJ404" i="82"/>
  <c r="CJ405" i="82"/>
  <c r="CJ406" i="82"/>
  <c r="CJ407" i="82"/>
  <c r="CJ408" i="82"/>
  <c r="CJ409" i="82"/>
  <c r="CJ410" i="82"/>
  <c r="CJ411" i="82"/>
  <c r="CJ412" i="82"/>
  <c r="CJ413" i="82"/>
  <c r="CJ414" i="82"/>
  <c r="CJ415" i="82"/>
  <c r="CJ416" i="82"/>
  <c r="CJ417" i="82"/>
  <c r="CJ418" i="82"/>
  <c r="CJ419" i="82"/>
  <c r="CJ420" i="82"/>
  <c r="CJ421" i="82"/>
  <c r="CJ422" i="82"/>
  <c r="CJ423" i="82"/>
  <c r="CJ424" i="82"/>
  <c r="CJ425" i="82"/>
  <c r="CJ426" i="82"/>
  <c r="CJ427" i="82"/>
  <c r="CJ428" i="82"/>
  <c r="CJ429" i="82"/>
  <c r="CJ430" i="82"/>
  <c r="CJ431" i="82"/>
  <c r="CJ432" i="82"/>
  <c r="CJ433" i="82"/>
  <c r="CJ434" i="82"/>
  <c r="CJ435" i="82"/>
  <c r="CJ436" i="82"/>
  <c r="CJ437" i="82"/>
  <c r="CJ438" i="82"/>
  <c r="CJ439" i="82"/>
  <c r="CJ440" i="82"/>
  <c r="CJ441" i="82"/>
  <c r="CJ442" i="82"/>
  <c r="CJ443" i="82"/>
  <c r="CJ444" i="82"/>
  <c r="CJ445" i="82"/>
  <c r="CJ446" i="82"/>
  <c r="CJ447" i="82"/>
  <c r="CJ448" i="82"/>
  <c r="CJ449" i="82"/>
  <c r="CJ450" i="82"/>
  <c r="CJ451" i="82"/>
  <c r="CJ452" i="82"/>
  <c r="CJ453" i="82"/>
  <c r="CJ454" i="82"/>
  <c r="CJ455" i="82"/>
  <c r="CJ456" i="82"/>
  <c r="CJ457" i="82"/>
  <c r="CJ458" i="82"/>
  <c r="CJ459" i="82"/>
  <c r="CJ460" i="82"/>
  <c r="CJ461" i="82"/>
  <c r="CJ462" i="82"/>
  <c r="CJ463" i="82"/>
  <c r="CJ464" i="82"/>
  <c r="CJ465" i="82"/>
  <c r="CJ466" i="82"/>
  <c r="CJ467" i="82"/>
  <c r="CJ468" i="82"/>
  <c r="CJ469" i="82"/>
  <c r="CJ470" i="82"/>
  <c r="CJ471" i="82"/>
  <c r="CJ472" i="82"/>
  <c r="CJ473" i="82"/>
  <c r="CJ474" i="82"/>
  <c r="CJ475" i="82"/>
  <c r="CJ476" i="82"/>
  <c r="CJ477" i="82"/>
  <c r="CJ478" i="82"/>
  <c r="CJ479" i="82"/>
  <c r="CJ480" i="82"/>
  <c r="CJ481" i="82"/>
  <c r="CJ482" i="82"/>
  <c r="CJ483" i="82"/>
  <c r="CJ484" i="82"/>
  <c r="CJ485" i="82"/>
  <c r="CJ486" i="82"/>
  <c r="CJ487" i="82"/>
  <c r="CJ488" i="82"/>
  <c r="CJ489" i="82"/>
  <c r="CJ490" i="82"/>
  <c r="CJ491" i="82"/>
  <c r="CJ492" i="82"/>
  <c r="CJ493" i="82"/>
  <c r="CJ494" i="82"/>
  <c r="CJ495" i="82"/>
  <c r="CJ496" i="82"/>
  <c r="CJ497" i="82"/>
  <c r="CJ498" i="82"/>
  <c r="CJ499" i="82"/>
  <c r="CJ500" i="82"/>
  <c r="CJ501" i="82"/>
  <c r="CJ502" i="82"/>
  <c r="CJ503" i="82"/>
  <c r="CJ504" i="82"/>
  <c r="CJ505" i="82"/>
  <c r="CJ506" i="82"/>
  <c r="CJ507" i="82"/>
  <c r="CJ508" i="82"/>
  <c r="CJ509" i="82"/>
  <c r="CJ510" i="82"/>
  <c r="CJ511" i="82"/>
  <c r="CJ512" i="82"/>
  <c r="CJ513" i="82"/>
  <c r="CJ514" i="82"/>
  <c r="CJ515" i="82"/>
  <c r="CJ516" i="82"/>
  <c r="CJ517" i="82"/>
  <c r="CJ518" i="82"/>
  <c r="CJ519" i="82"/>
  <c r="CJ520" i="82"/>
  <c r="CJ521" i="82"/>
  <c r="CJ522" i="82"/>
  <c r="CJ523" i="82"/>
  <c r="CJ524" i="82"/>
  <c r="CJ525" i="82"/>
  <c r="CJ526" i="82"/>
  <c r="CJ527" i="82"/>
  <c r="CJ528" i="82"/>
  <c r="CJ529" i="82"/>
  <c r="CJ530" i="82"/>
  <c r="CJ531" i="82"/>
  <c r="CJ532" i="82"/>
  <c r="CJ533" i="82"/>
  <c r="CJ534" i="82"/>
  <c r="CJ535" i="82"/>
  <c r="CJ536" i="82"/>
  <c r="CJ537" i="82"/>
  <c r="CJ538" i="82"/>
  <c r="CJ539" i="82"/>
  <c r="CJ540" i="82"/>
  <c r="CJ541" i="82"/>
  <c r="CJ542" i="82"/>
  <c r="CJ543" i="82"/>
  <c r="CJ544" i="82"/>
  <c r="CJ545" i="82"/>
  <c r="CJ546" i="82"/>
  <c r="CJ547" i="82"/>
  <c r="CJ548" i="82"/>
  <c r="CJ549" i="82"/>
  <c r="CJ550" i="82"/>
  <c r="CJ551" i="82"/>
  <c r="CJ552" i="82"/>
  <c r="CJ553" i="82"/>
  <c r="CJ554" i="82"/>
  <c r="CJ555" i="82"/>
  <c r="CJ556" i="82"/>
  <c r="CJ557" i="82"/>
  <c r="CJ558" i="82"/>
  <c r="CJ559" i="82"/>
  <c r="CJ560" i="82"/>
  <c r="CJ561" i="82"/>
  <c r="CJ562" i="82"/>
  <c r="CJ563" i="82"/>
  <c r="CJ564" i="82"/>
  <c r="CJ565" i="82"/>
  <c r="CJ566" i="82"/>
  <c r="CJ567" i="82"/>
  <c r="CJ568" i="82"/>
  <c r="CJ569" i="82"/>
  <c r="CJ570" i="82"/>
  <c r="CJ571" i="82"/>
  <c r="CJ572" i="82"/>
  <c r="CJ573" i="82"/>
  <c r="CJ574" i="82"/>
  <c r="CJ575" i="82"/>
  <c r="CJ576" i="82"/>
  <c r="CJ577" i="82"/>
  <c r="CJ578" i="82"/>
  <c r="CJ579" i="82"/>
  <c r="CJ580" i="82"/>
  <c r="CJ581" i="82"/>
  <c r="CJ582" i="82"/>
  <c r="CJ583" i="82"/>
  <c r="CJ584" i="82"/>
  <c r="CJ585" i="82"/>
  <c r="CJ586" i="82"/>
  <c r="CJ587" i="82"/>
  <c r="CJ588" i="82"/>
  <c r="CJ589" i="82"/>
  <c r="CJ590" i="82"/>
  <c r="CJ591" i="82"/>
  <c r="CJ592" i="82"/>
  <c r="CJ593" i="82"/>
  <c r="CJ594" i="82"/>
  <c r="CJ595" i="82"/>
  <c r="CJ596" i="82"/>
  <c r="CJ597" i="82"/>
  <c r="CJ598" i="82"/>
  <c r="CJ599" i="82"/>
  <c r="CJ600" i="82"/>
  <c r="CJ601" i="82"/>
  <c r="CJ602" i="82"/>
  <c r="CJ603" i="82"/>
  <c r="CJ604" i="82"/>
  <c r="CJ605" i="82"/>
  <c r="CJ606" i="82"/>
  <c r="CJ607" i="82"/>
  <c r="CJ608" i="82"/>
  <c r="CJ609" i="82"/>
  <c r="CJ610" i="82"/>
  <c r="CJ611" i="82"/>
  <c r="CJ612" i="82"/>
  <c r="CJ613" i="82"/>
  <c r="CJ614" i="82"/>
  <c r="CJ615" i="82"/>
  <c r="CJ616" i="82"/>
  <c r="CJ617" i="82"/>
  <c r="CJ618" i="82"/>
  <c r="CJ619" i="82"/>
  <c r="CJ620" i="82"/>
  <c r="CJ621" i="82"/>
  <c r="CJ622" i="82"/>
  <c r="CJ623" i="82"/>
  <c r="CJ624" i="82"/>
  <c r="CJ625" i="82"/>
  <c r="CJ626" i="82"/>
  <c r="CJ627" i="82"/>
  <c r="CJ628" i="82"/>
  <c r="CJ629" i="82"/>
  <c r="CJ630" i="82"/>
  <c r="CJ631" i="82"/>
  <c r="CJ632" i="82"/>
  <c r="CJ633" i="82"/>
  <c r="CJ634" i="82"/>
  <c r="CJ635" i="82"/>
  <c r="CJ636" i="82"/>
  <c r="CJ637" i="82"/>
  <c r="CJ638" i="82"/>
  <c r="CJ639" i="82"/>
  <c r="CJ640" i="82"/>
  <c r="CJ641" i="82"/>
  <c r="CJ642" i="82"/>
  <c r="CJ643" i="82"/>
  <c r="CJ644" i="82"/>
  <c r="CJ645" i="82"/>
  <c r="CJ646" i="82"/>
  <c r="CJ647" i="82"/>
  <c r="CJ648" i="82"/>
  <c r="CJ649" i="82"/>
  <c r="CJ650" i="82"/>
  <c r="CJ651" i="82"/>
  <c r="CJ652" i="82"/>
  <c r="CJ653" i="82"/>
  <c r="CJ654" i="82"/>
  <c r="CJ655" i="82"/>
  <c r="CJ656" i="82"/>
  <c r="CJ657" i="82"/>
  <c r="CJ658" i="82"/>
  <c r="CJ659" i="82"/>
  <c r="CJ660" i="82"/>
  <c r="CJ661" i="82"/>
  <c r="CJ662" i="82"/>
  <c r="CJ663" i="82"/>
  <c r="CJ664" i="82"/>
  <c r="CJ665" i="82"/>
  <c r="CJ666" i="82"/>
  <c r="CJ667" i="82"/>
  <c r="CJ668" i="82"/>
  <c r="CJ669" i="82"/>
  <c r="CJ670" i="82"/>
  <c r="CJ671" i="82"/>
  <c r="CJ672" i="82"/>
  <c r="CJ673" i="82"/>
  <c r="CJ674" i="82"/>
  <c r="CJ675" i="82"/>
  <c r="CJ676" i="82"/>
  <c r="CJ677" i="82"/>
  <c r="CJ678" i="82"/>
  <c r="CJ679" i="82"/>
  <c r="CJ680" i="82"/>
  <c r="CJ681" i="82"/>
  <c r="CJ682" i="82"/>
  <c r="CJ683" i="82"/>
  <c r="CJ684" i="82"/>
  <c r="CJ685" i="82"/>
  <c r="CJ686" i="82"/>
  <c r="CJ687" i="82"/>
  <c r="CJ688" i="82"/>
  <c r="CJ689" i="82"/>
  <c r="CJ690" i="82"/>
  <c r="CJ691" i="82"/>
  <c r="CJ692" i="82"/>
  <c r="CJ693" i="82"/>
  <c r="CJ694" i="82"/>
  <c r="CJ695" i="82"/>
  <c r="CJ696" i="82"/>
  <c r="CJ697" i="82"/>
  <c r="CJ698" i="82"/>
  <c r="CJ699" i="82"/>
  <c r="CJ700" i="82"/>
  <c r="CJ701" i="82"/>
  <c r="CJ702" i="82"/>
  <c r="CJ703" i="82"/>
  <c r="CJ704" i="82"/>
  <c r="CJ705" i="82"/>
  <c r="CJ706" i="82"/>
  <c r="CJ707" i="82"/>
  <c r="CJ708" i="82"/>
  <c r="CJ709" i="82"/>
  <c r="CJ710" i="82"/>
  <c r="CJ711" i="82"/>
  <c r="CJ712" i="82"/>
  <c r="CJ713" i="82"/>
  <c r="CJ714" i="82"/>
  <c r="CJ715" i="82"/>
  <c r="CJ716" i="82"/>
  <c r="CJ717" i="82"/>
  <c r="CJ718" i="82"/>
  <c r="CJ719" i="82"/>
  <c r="CJ720" i="82"/>
  <c r="CJ721" i="82"/>
  <c r="CJ722" i="82"/>
  <c r="CJ723" i="82"/>
  <c r="CJ724" i="82"/>
  <c r="CJ725" i="82"/>
  <c r="CJ726" i="82"/>
  <c r="CJ727" i="82"/>
  <c r="CJ728" i="82"/>
  <c r="CJ729" i="82"/>
  <c r="CJ730" i="82"/>
  <c r="CJ731" i="82"/>
  <c r="CJ732" i="82"/>
  <c r="CJ733" i="82"/>
  <c r="CJ734" i="82"/>
  <c r="CJ735" i="82"/>
  <c r="CJ736" i="82"/>
  <c r="CJ737" i="82"/>
  <c r="CJ738" i="82"/>
  <c r="CJ739" i="82"/>
  <c r="CJ740" i="82"/>
  <c r="CJ741" i="82"/>
  <c r="CJ742" i="82"/>
  <c r="CJ743" i="82"/>
  <c r="CJ744" i="82"/>
  <c r="CJ745" i="82"/>
  <c r="CJ746" i="82"/>
  <c r="CJ747" i="82"/>
  <c r="CJ748" i="82"/>
  <c r="CJ749" i="82"/>
  <c r="CJ750" i="82"/>
  <c r="CJ751" i="82"/>
  <c r="CJ752" i="82"/>
  <c r="CJ753" i="82"/>
  <c r="CJ754" i="82"/>
  <c r="CJ755" i="82"/>
  <c r="CJ756" i="82"/>
  <c r="CJ757" i="82"/>
  <c r="CJ758" i="82"/>
  <c r="CJ759" i="82"/>
  <c r="CJ760" i="82"/>
  <c r="CJ761" i="82"/>
  <c r="CJ762" i="82"/>
  <c r="CJ763" i="82"/>
  <c r="CJ764" i="82"/>
  <c r="CJ765" i="82"/>
  <c r="CJ766" i="82"/>
  <c r="CJ767" i="82"/>
  <c r="CJ768" i="82"/>
  <c r="CJ769" i="82"/>
  <c r="CJ770" i="82"/>
  <c r="CJ771" i="82"/>
  <c r="CJ772" i="82"/>
  <c r="CJ773" i="82"/>
  <c r="CJ774" i="82"/>
  <c r="CJ775" i="82"/>
  <c r="CJ776" i="82"/>
  <c r="CJ777" i="82"/>
  <c r="CJ778" i="82"/>
  <c r="CJ779" i="82"/>
  <c r="CJ780" i="82"/>
  <c r="CJ781" i="82"/>
  <c r="CJ782" i="82"/>
  <c r="CJ783" i="82"/>
  <c r="CJ784" i="82"/>
  <c r="CJ785" i="82"/>
  <c r="CJ786" i="82"/>
  <c r="CJ787" i="82"/>
  <c r="CJ788" i="82"/>
  <c r="CJ789" i="82"/>
  <c r="CJ790" i="82"/>
  <c r="CJ791" i="82"/>
  <c r="CJ792" i="82"/>
  <c r="CJ793" i="82"/>
  <c r="CJ794" i="82"/>
  <c r="CJ795" i="82"/>
  <c r="CJ796" i="82"/>
  <c r="CJ797" i="82"/>
  <c r="CJ798" i="82"/>
  <c r="CJ799" i="82"/>
  <c r="CJ800" i="82"/>
  <c r="CJ801" i="82"/>
  <c r="CJ802" i="82"/>
  <c r="CJ803" i="82"/>
  <c r="CJ804" i="82"/>
  <c r="CJ805" i="82"/>
  <c r="CJ806" i="82"/>
  <c r="CJ807" i="82"/>
  <c r="CJ808" i="82"/>
  <c r="CJ809" i="82"/>
  <c r="CJ810" i="82"/>
  <c r="CJ811" i="82"/>
  <c r="CJ812" i="82"/>
  <c r="CJ813" i="82"/>
  <c r="CJ814" i="82"/>
  <c r="CJ815" i="82"/>
  <c r="CJ816" i="82"/>
  <c r="CJ817" i="82"/>
  <c r="CJ818" i="82"/>
  <c r="CJ819" i="82"/>
  <c r="CJ820" i="82"/>
  <c r="CJ821" i="82"/>
  <c r="CJ822" i="82"/>
  <c r="CJ823" i="82"/>
  <c r="CJ824" i="82"/>
  <c r="CJ825" i="82"/>
  <c r="CJ826" i="82"/>
  <c r="CJ827" i="82"/>
  <c r="CJ828" i="82"/>
  <c r="CJ829" i="82"/>
  <c r="CJ830" i="82"/>
  <c r="CJ831" i="82"/>
  <c r="CJ832" i="82"/>
  <c r="CJ833" i="82"/>
  <c r="CJ834" i="82"/>
  <c r="CJ835" i="82"/>
  <c r="CJ836" i="82"/>
  <c r="CJ837" i="82"/>
  <c r="CJ838" i="82"/>
  <c r="CJ839" i="82"/>
  <c r="CJ840" i="82"/>
  <c r="CJ841" i="82"/>
  <c r="CJ842" i="82"/>
  <c r="CJ843" i="82"/>
  <c r="CJ844" i="82"/>
  <c r="CJ845" i="82"/>
  <c r="CJ846" i="82"/>
  <c r="CJ847" i="82"/>
  <c r="CJ848" i="82"/>
  <c r="CJ849" i="82"/>
  <c r="CJ850" i="82"/>
  <c r="CJ851" i="82"/>
  <c r="CJ852" i="82"/>
  <c r="CJ853" i="82"/>
  <c r="CJ854" i="82"/>
  <c r="CJ855" i="82"/>
  <c r="CJ856" i="82"/>
  <c r="CJ857" i="82"/>
  <c r="CJ858" i="82"/>
  <c r="CJ859" i="82"/>
  <c r="CJ860" i="82"/>
  <c r="CJ861" i="82"/>
  <c r="CJ862" i="82"/>
  <c r="CJ863" i="82"/>
  <c r="CJ864" i="82"/>
  <c r="CJ865" i="82"/>
  <c r="CJ866" i="82"/>
  <c r="CJ867" i="82"/>
  <c r="CJ868" i="82"/>
  <c r="CJ869" i="82"/>
  <c r="CJ870" i="82"/>
  <c r="CJ871" i="82"/>
  <c r="CJ872" i="82"/>
  <c r="CJ873" i="82"/>
  <c r="CJ874" i="82"/>
  <c r="CJ875" i="82"/>
  <c r="CJ876" i="82"/>
  <c r="CJ877" i="82"/>
  <c r="CJ878" i="82"/>
  <c r="CJ879" i="82"/>
  <c r="CJ880" i="82"/>
  <c r="CJ881" i="82"/>
  <c r="CJ882" i="82"/>
  <c r="CJ883" i="82"/>
  <c r="CJ884" i="82"/>
  <c r="CJ885" i="82"/>
  <c r="CJ886" i="82"/>
  <c r="CJ887" i="82"/>
  <c r="CJ888" i="82"/>
  <c r="CJ889" i="82"/>
  <c r="CJ890" i="82"/>
  <c r="CJ891" i="82"/>
  <c r="CJ892" i="82"/>
  <c r="CJ893" i="82"/>
  <c r="CJ894" i="82"/>
  <c r="CJ895" i="82"/>
  <c r="CJ896" i="82"/>
  <c r="CJ897" i="82"/>
  <c r="CJ898" i="82"/>
  <c r="CJ899" i="82"/>
  <c r="CJ900" i="82"/>
  <c r="CJ901" i="82"/>
  <c r="CJ902" i="82"/>
  <c r="CJ903" i="82"/>
  <c r="CJ904" i="82"/>
  <c r="CJ905" i="82"/>
  <c r="CJ906" i="82"/>
  <c r="CJ907" i="82"/>
  <c r="CJ908" i="82"/>
  <c r="CJ909" i="82"/>
  <c r="CJ910" i="82"/>
  <c r="CJ911" i="82"/>
  <c r="CJ912" i="82"/>
  <c r="CJ913" i="82"/>
  <c r="CJ914" i="82"/>
  <c r="CJ915" i="82"/>
  <c r="CJ916" i="82"/>
  <c r="CJ917" i="82"/>
  <c r="CJ918" i="82"/>
  <c r="CJ919" i="82"/>
  <c r="CJ920" i="82"/>
  <c r="CJ921" i="82"/>
  <c r="CJ922" i="82"/>
  <c r="CJ923" i="82"/>
  <c r="CJ924" i="82"/>
  <c r="CJ925" i="82"/>
  <c r="CJ926" i="82"/>
  <c r="CJ927" i="82"/>
  <c r="CJ928" i="82"/>
  <c r="CJ929" i="82"/>
  <c r="CJ930" i="82"/>
  <c r="CJ931" i="82"/>
  <c r="CJ932" i="82"/>
  <c r="CJ933" i="82"/>
  <c r="CJ934" i="82"/>
  <c r="CJ935" i="82"/>
  <c r="CJ936" i="82"/>
  <c r="CJ937" i="82"/>
  <c r="CJ938" i="82"/>
  <c r="CJ939" i="82"/>
  <c r="CJ940" i="82"/>
  <c r="CJ941" i="82"/>
  <c r="CJ942" i="82"/>
  <c r="CJ943" i="82"/>
  <c r="CJ944" i="82"/>
  <c r="CJ945" i="82"/>
  <c r="CJ946" i="82"/>
  <c r="CJ947" i="82"/>
  <c r="CJ948" i="82"/>
  <c r="CJ949" i="82"/>
  <c r="CJ950" i="82"/>
  <c r="CJ951" i="82"/>
  <c r="CJ952" i="82"/>
  <c r="CJ953" i="82"/>
  <c r="CJ954" i="82"/>
  <c r="CJ955" i="82"/>
  <c r="CJ956" i="82"/>
  <c r="CJ957" i="82"/>
  <c r="CJ958" i="82"/>
  <c r="CJ959" i="82"/>
  <c r="CJ960" i="82"/>
  <c r="CJ961" i="82"/>
  <c r="CJ962" i="82"/>
  <c r="CJ963" i="82"/>
  <c r="CJ964" i="82"/>
  <c r="CJ965" i="82"/>
  <c r="CJ966" i="82"/>
  <c r="CJ967" i="82"/>
  <c r="CJ968" i="82"/>
  <c r="CJ969" i="82"/>
  <c r="CJ970" i="82"/>
  <c r="CJ971" i="82"/>
  <c r="CJ972" i="82"/>
  <c r="CJ973" i="82"/>
  <c r="CJ974" i="82"/>
  <c r="CJ975" i="82"/>
  <c r="CJ976" i="82"/>
  <c r="CJ977" i="82"/>
  <c r="CJ978" i="82"/>
  <c r="CJ979" i="82"/>
  <c r="CJ980" i="82"/>
  <c r="CJ981" i="82"/>
  <c r="CJ982" i="82"/>
  <c r="CJ983" i="82"/>
  <c r="CJ984" i="82"/>
  <c r="CJ985" i="82"/>
  <c r="CJ986" i="82"/>
  <c r="CJ987" i="82"/>
  <c r="CJ988" i="82"/>
  <c r="CJ989" i="82"/>
  <c r="CJ990" i="82"/>
  <c r="CJ991" i="82"/>
  <c r="CJ992" i="82"/>
  <c r="CJ993" i="82"/>
  <c r="CJ994" i="82"/>
  <c r="CJ995" i="82"/>
  <c r="CJ996" i="82"/>
  <c r="CJ997" i="82"/>
  <c r="CJ998" i="82"/>
  <c r="CJ999" i="82"/>
  <c r="CJ1000" i="82"/>
  <c r="CJ1001" i="82"/>
  <c r="CJ1002" i="82"/>
  <c r="CJ1003" i="82"/>
  <c r="CJ1004" i="82"/>
  <c r="CJ1005" i="82"/>
  <c r="CJ1006" i="82"/>
  <c r="CJ1007" i="82"/>
  <c r="CJ1008" i="82"/>
  <c r="CJ1009" i="82"/>
  <c r="CJ1010" i="82"/>
  <c r="CJ1011" i="82"/>
  <c r="CJ1012" i="82"/>
  <c r="CJ1013" i="82"/>
  <c r="CJ1014" i="82"/>
  <c r="CJ1015" i="82"/>
  <c r="CJ1016" i="82"/>
  <c r="CJ1017" i="82"/>
  <c r="CJ1018" i="82"/>
  <c r="CJ1019" i="82"/>
  <c r="CJ1020" i="82"/>
  <c r="CJ1021" i="82"/>
  <c r="CJ1022" i="82"/>
  <c r="CJ1023" i="82"/>
  <c r="CJ1024" i="82"/>
  <c r="CJ1025" i="82"/>
  <c r="CJ1026" i="82"/>
  <c r="CJ1027" i="82"/>
  <c r="CJ1028" i="82"/>
  <c r="CJ1029" i="82"/>
  <c r="CJ1030" i="82"/>
  <c r="CJ1031" i="82"/>
  <c r="CJ1032" i="82"/>
  <c r="CJ1033" i="82"/>
  <c r="CJ1034" i="82"/>
  <c r="CJ1035" i="82"/>
  <c r="CJ1036" i="82"/>
  <c r="CJ1037" i="82"/>
  <c r="CJ1038" i="82"/>
  <c r="CJ1039" i="82"/>
  <c r="CJ1040" i="82"/>
  <c r="CJ1041" i="82"/>
  <c r="CJ1042" i="82"/>
  <c r="CJ1043" i="82"/>
  <c r="CJ1044" i="82"/>
  <c r="CJ1045" i="82"/>
  <c r="CJ1046" i="82"/>
  <c r="CJ1047" i="82"/>
  <c r="CJ1048" i="82"/>
  <c r="CJ1049" i="82"/>
  <c r="CJ1050" i="82"/>
  <c r="CJ1051" i="82"/>
  <c r="CJ1052" i="82"/>
  <c r="CJ1053" i="82"/>
  <c r="CJ1054" i="82"/>
  <c r="CJ1055" i="82"/>
  <c r="CJ1056" i="82"/>
  <c r="CJ1057" i="82"/>
  <c r="CJ1058" i="82"/>
  <c r="CJ1059" i="82"/>
  <c r="CJ1060" i="82"/>
  <c r="CJ1061" i="82"/>
  <c r="CJ1062" i="82"/>
  <c r="CJ1063" i="82"/>
  <c r="CJ1064" i="82"/>
  <c r="CJ1065" i="82"/>
  <c r="CJ1066" i="82"/>
  <c r="CJ1067" i="82"/>
  <c r="CJ1068" i="82"/>
  <c r="CJ1069" i="82"/>
  <c r="CJ1070" i="82"/>
  <c r="CJ1071" i="82"/>
  <c r="CJ1072" i="82"/>
  <c r="CJ1073" i="82"/>
  <c r="CJ1074" i="82"/>
  <c r="CJ1075" i="82"/>
  <c r="CJ1076" i="82"/>
  <c r="CJ1077" i="82"/>
  <c r="CJ1078" i="82"/>
  <c r="CJ1079" i="82"/>
  <c r="CJ1080" i="82"/>
  <c r="CJ1081" i="82"/>
  <c r="CJ1082" i="82"/>
  <c r="CJ1083" i="82"/>
  <c r="CJ1084" i="82"/>
  <c r="CJ1085" i="82"/>
  <c r="CJ1086" i="82"/>
  <c r="CJ1087" i="82"/>
  <c r="CJ1088" i="82"/>
  <c r="CJ1089" i="82"/>
  <c r="CJ1090" i="82"/>
  <c r="CJ1091" i="82"/>
  <c r="CJ1092" i="82"/>
  <c r="CJ1093" i="82"/>
  <c r="CJ1094" i="82"/>
  <c r="CJ1095" i="82"/>
  <c r="CJ1096" i="82"/>
  <c r="CJ1097" i="82"/>
  <c r="CJ1098" i="82"/>
  <c r="CJ1099" i="82"/>
  <c r="CJ1100" i="82"/>
  <c r="CJ1101" i="82"/>
  <c r="CJ1102" i="82"/>
  <c r="CJ1103" i="82"/>
  <c r="CJ1104" i="82"/>
  <c r="CJ1105" i="82"/>
  <c r="CJ1106" i="82"/>
  <c r="CJ1107" i="82"/>
  <c r="CJ1108" i="82"/>
  <c r="CJ1109" i="82"/>
  <c r="CJ1110" i="82"/>
  <c r="CJ1111" i="82"/>
  <c r="CJ1112" i="82"/>
  <c r="CJ1113" i="82"/>
  <c r="CJ1114" i="82"/>
  <c r="CJ1115" i="82"/>
  <c r="CJ1116" i="82"/>
  <c r="CJ1117" i="82"/>
  <c r="CJ1118" i="82"/>
  <c r="CJ1119" i="82"/>
  <c r="CJ1120" i="82"/>
  <c r="CJ1121" i="82"/>
  <c r="CJ1122" i="82"/>
  <c r="CJ1123" i="82"/>
  <c r="CJ1124" i="82"/>
  <c r="CJ1125" i="82"/>
  <c r="CJ1126" i="82"/>
  <c r="CJ1127" i="82"/>
  <c r="CJ1128" i="82"/>
  <c r="CJ1129" i="82"/>
  <c r="CJ1130" i="82"/>
  <c r="CJ1131" i="82"/>
  <c r="CJ1132" i="82"/>
  <c r="CJ1133" i="82"/>
  <c r="CJ1134" i="82"/>
  <c r="CJ1135" i="82"/>
  <c r="CJ1136" i="82"/>
  <c r="CJ1137" i="82"/>
  <c r="CJ1138" i="82"/>
  <c r="CJ1139" i="82"/>
  <c r="CJ1140" i="82"/>
  <c r="CJ1141" i="82"/>
  <c r="CJ1142" i="82"/>
  <c r="CJ1143" i="82"/>
  <c r="CJ1144" i="82"/>
  <c r="CJ1145" i="82"/>
  <c r="CJ1146" i="82"/>
  <c r="CJ1147" i="82"/>
  <c r="CJ1148" i="82"/>
  <c r="CJ1149" i="82"/>
  <c r="CJ1150" i="82"/>
  <c r="CJ1151" i="82"/>
  <c r="CJ1152" i="82"/>
  <c r="CJ1153" i="82"/>
  <c r="CJ1154" i="82"/>
  <c r="CJ1155" i="82"/>
  <c r="CJ1156" i="82"/>
  <c r="CJ1157" i="82"/>
  <c r="CJ1158" i="82"/>
  <c r="CJ1159" i="82"/>
  <c r="CJ1160" i="82"/>
  <c r="CJ1161" i="82"/>
  <c r="CJ1162" i="82"/>
  <c r="CJ1163" i="82"/>
  <c r="CJ1164" i="82"/>
  <c r="CJ1165" i="82"/>
  <c r="CJ1166" i="82"/>
  <c r="CJ1167" i="82"/>
  <c r="CJ1168" i="82"/>
  <c r="CJ1169" i="82"/>
  <c r="CJ1170" i="82"/>
  <c r="CJ1171" i="82"/>
  <c r="CJ1172" i="82"/>
  <c r="CJ1173" i="82"/>
  <c r="CJ1174" i="82"/>
  <c r="CJ1175" i="82"/>
  <c r="CJ1176" i="82"/>
  <c r="CJ1177" i="82"/>
  <c r="CJ1178" i="82"/>
  <c r="CJ1179" i="82"/>
  <c r="CJ1180" i="82"/>
  <c r="CJ1181" i="82"/>
  <c r="CJ1182" i="82"/>
  <c r="CJ1183" i="82"/>
  <c r="CJ1184" i="82"/>
  <c r="CJ1185" i="82"/>
  <c r="CJ1186" i="82"/>
  <c r="CJ1187" i="82"/>
  <c r="CJ1188" i="82"/>
  <c r="CJ1189" i="82"/>
  <c r="CJ1190" i="82"/>
  <c r="CJ1191" i="82"/>
  <c r="CJ1192" i="82"/>
  <c r="CJ1193" i="82"/>
  <c r="CJ1194" i="82"/>
  <c r="CJ1195" i="82"/>
  <c r="CJ1196" i="82"/>
  <c r="CJ1197" i="82"/>
  <c r="CJ1198" i="82"/>
  <c r="CJ1199" i="82"/>
  <c r="CJ1200" i="82"/>
  <c r="CJ1201" i="82"/>
  <c r="CJ1202" i="82"/>
  <c r="CJ1203" i="82"/>
  <c r="CJ1204" i="82"/>
  <c r="CJ1205" i="82"/>
  <c r="CJ1206" i="82"/>
  <c r="CJ1207" i="82"/>
  <c r="CJ1208" i="82"/>
  <c r="CJ1209" i="82"/>
  <c r="CJ1210" i="82"/>
  <c r="CJ1211" i="82"/>
  <c r="CJ1212" i="82"/>
  <c r="CJ1213" i="82"/>
  <c r="CJ1214" i="82"/>
  <c r="CJ1215" i="82"/>
  <c r="CJ1216" i="82"/>
  <c r="CJ1217" i="82"/>
  <c r="CJ1218" i="82"/>
  <c r="CJ1219" i="82"/>
  <c r="CJ1220" i="82"/>
  <c r="CJ1221" i="82"/>
  <c r="CJ1222" i="82"/>
  <c r="CJ1223" i="82"/>
  <c r="CJ1224" i="82"/>
  <c r="CJ1225" i="82"/>
  <c r="CJ1226" i="82"/>
  <c r="CJ1227" i="82"/>
  <c r="CJ1228" i="82"/>
  <c r="CJ1229" i="82"/>
  <c r="CJ1230" i="82"/>
  <c r="CJ1231" i="82"/>
  <c r="CJ1232" i="82"/>
  <c r="CJ1233" i="82"/>
  <c r="CJ1234" i="82"/>
  <c r="CJ1235" i="82"/>
  <c r="CJ1236" i="82"/>
  <c r="CJ1237" i="82"/>
  <c r="CJ1238" i="82"/>
  <c r="CJ1239" i="82"/>
  <c r="CJ1240" i="82"/>
  <c r="CJ1241" i="82"/>
  <c r="CJ1242" i="82"/>
  <c r="CJ1243" i="82"/>
  <c r="CJ1244" i="82"/>
  <c r="CJ1245" i="82"/>
  <c r="CJ1246" i="82"/>
  <c r="CJ1247" i="82"/>
  <c r="CJ1248" i="82"/>
  <c r="CJ1249" i="82"/>
  <c r="CJ1250" i="82"/>
  <c r="CJ1251" i="82"/>
  <c r="CJ1252" i="82"/>
  <c r="CJ1253" i="82"/>
  <c r="CJ1254" i="82"/>
  <c r="CJ1255" i="82"/>
  <c r="CJ1256" i="82"/>
  <c r="CJ1257" i="82"/>
  <c r="CJ1258" i="82"/>
  <c r="CJ1259" i="82"/>
  <c r="CJ1260" i="82"/>
  <c r="CJ1261" i="82"/>
  <c r="CJ1262" i="82"/>
  <c r="CJ1263" i="82"/>
  <c r="CJ1264" i="82"/>
  <c r="CJ1265" i="82"/>
  <c r="CJ1266" i="82"/>
  <c r="CJ1267" i="82"/>
  <c r="CJ1268" i="82"/>
  <c r="CJ1269" i="82"/>
  <c r="CJ1270" i="82"/>
  <c r="CJ1271" i="82"/>
  <c r="CJ1272" i="82"/>
  <c r="CJ1273" i="82"/>
  <c r="CJ1274" i="82"/>
  <c r="CJ1275" i="82"/>
  <c r="CJ1276" i="82"/>
  <c r="CJ1277" i="82"/>
  <c r="CJ1278" i="82"/>
  <c r="CJ1279" i="82"/>
  <c r="CJ1280" i="82"/>
  <c r="CJ1281" i="82"/>
  <c r="CJ1282" i="82"/>
  <c r="CJ1283" i="82"/>
  <c r="CJ1284" i="82"/>
  <c r="CJ1285" i="82"/>
  <c r="CJ1286" i="82"/>
  <c r="CJ1287" i="82"/>
  <c r="CJ1288" i="82"/>
  <c r="CJ1289" i="82"/>
  <c r="CJ1290" i="82"/>
  <c r="CJ1291" i="82"/>
  <c r="CJ1292" i="82"/>
  <c r="CJ1293" i="82"/>
  <c r="CJ1294" i="82"/>
  <c r="CJ1295" i="82"/>
  <c r="CJ1296" i="82"/>
  <c r="CJ1297" i="82"/>
  <c r="CJ1298" i="82"/>
  <c r="CJ1299" i="82"/>
  <c r="CJ1300" i="82"/>
  <c r="CJ1301" i="82"/>
  <c r="CJ1302" i="82"/>
  <c r="CJ1303" i="82"/>
  <c r="CJ1304" i="82"/>
  <c r="CJ1305" i="82"/>
  <c r="CJ1306" i="82"/>
  <c r="CJ1307" i="82"/>
  <c r="CJ1308" i="82"/>
  <c r="CJ1309" i="82"/>
  <c r="CJ1310" i="82"/>
  <c r="CJ1311" i="82"/>
  <c r="CJ1312" i="82"/>
  <c r="CJ1313" i="82"/>
  <c r="CJ1314" i="82"/>
  <c r="CJ1315" i="82"/>
  <c r="CJ1316" i="82"/>
  <c r="CJ1317" i="82"/>
  <c r="CJ1318" i="82"/>
  <c r="CJ1319" i="82"/>
  <c r="CJ1320" i="82"/>
  <c r="CJ1321" i="82"/>
  <c r="CJ1322" i="82"/>
  <c r="CJ1323" i="82"/>
  <c r="CJ1324" i="82"/>
  <c r="CJ1325" i="82"/>
  <c r="CJ1326" i="82"/>
  <c r="CJ1327" i="82"/>
  <c r="CJ1328" i="82"/>
  <c r="CJ1329" i="82"/>
  <c r="CJ1330" i="82"/>
  <c r="CJ1331" i="82"/>
  <c r="CJ1332" i="82"/>
  <c r="CJ1333" i="82"/>
  <c r="CJ1334" i="82"/>
  <c r="CJ1335" i="82"/>
  <c r="CJ1336" i="82"/>
  <c r="CJ1337" i="82"/>
  <c r="CJ1338" i="82"/>
  <c r="CJ1339" i="82"/>
  <c r="CJ1340" i="82"/>
  <c r="CJ1341" i="82"/>
  <c r="CJ1342" i="82"/>
  <c r="CJ1343" i="82"/>
  <c r="CJ1344" i="82"/>
  <c r="CJ1345" i="82"/>
  <c r="CJ1346" i="82"/>
  <c r="CJ1347" i="82"/>
  <c r="CJ1348" i="82"/>
  <c r="CJ1349" i="82"/>
  <c r="CJ1350" i="82"/>
  <c r="CJ1351" i="82"/>
  <c r="CJ1352" i="82"/>
  <c r="CJ1353" i="82"/>
  <c r="CJ1354" i="82"/>
  <c r="CJ1355" i="82"/>
  <c r="CJ1356" i="82"/>
  <c r="CJ1357" i="82"/>
  <c r="CJ1358" i="82"/>
  <c r="CJ1359" i="82"/>
  <c r="CJ1360" i="82"/>
  <c r="CJ1361" i="82"/>
  <c r="CJ1362" i="82"/>
  <c r="CJ1363" i="82"/>
  <c r="CJ1364" i="82"/>
  <c r="CJ1365" i="82"/>
  <c r="CJ1366" i="82"/>
  <c r="CJ1367" i="82"/>
  <c r="CJ1368" i="82"/>
  <c r="CJ1369" i="82"/>
  <c r="CJ1370" i="82"/>
  <c r="CJ1371" i="82"/>
  <c r="CJ1372" i="82"/>
  <c r="CJ1373" i="82"/>
  <c r="CJ1374" i="82"/>
  <c r="CJ1375" i="82"/>
  <c r="CJ1376" i="82"/>
  <c r="CJ1377" i="82"/>
  <c r="CJ1378" i="82"/>
  <c r="CJ1379" i="82"/>
  <c r="CJ1380" i="82"/>
  <c r="CJ1381" i="82"/>
  <c r="CJ1382" i="82"/>
  <c r="CJ1383" i="82"/>
  <c r="CJ1384" i="82"/>
  <c r="CJ1385" i="82"/>
  <c r="CJ1386" i="82"/>
  <c r="CJ1387" i="82"/>
  <c r="CJ1388" i="82"/>
  <c r="CJ1389" i="82"/>
  <c r="CJ1390" i="82"/>
  <c r="CJ1391" i="82"/>
  <c r="CJ1392" i="82"/>
  <c r="CJ1393" i="82"/>
  <c r="CJ1394" i="82"/>
  <c r="CJ1395" i="82"/>
  <c r="CJ1396" i="82"/>
  <c r="CJ1397" i="82"/>
  <c r="CJ1398" i="82"/>
  <c r="CJ1399" i="82"/>
  <c r="CJ1400" i="82"/>
  <c r="CJ1401" i="82"/>
  <c r="CJ1402" i="82"/>
  <c r="CJ1403" i="82"/>
  <c r="CJ1404" i="82"/>
  <c r="CJ1405" i="82"/>
  <c r="CJ1406" i="82"/>
  <c r="CJ1407" i="82"/>
  <c r="CJ1408" i="82"/>
  <c r="CJ1409" i="82"/>
  <c r="CJ1410" i="82"/>
  <c r="CJ1411" i="82"/>
  <c r="CJ1412" i="82"/>
  <c r="CJ1413" i="82"/>
  <c r="CJ1414" i="82"/>
  <c r="CJ1415" i="82"/>
  <c r="CJ1416" i="82"/>
  <c r="CJ1417" i="82"/>
  <c r="CJ1418" i="82"/>
  <c r="CJ1419" i="82"/>
  <c r="CJ1420" i="82"/>
  <c r="CJ1421" i="82"/>
  <c r="CJ1422" i="82"/>
  <c r="CJ1423" i="82"/>
  <c r="CJ1424" i="82"/>
  <c r="CJ1425" i="82"/>
  <c r="CJ1426" i="82"/>
  <c r="CJ1427" i="82"/>
  <c r="CJ1428" i="82"/>
  <c r="CJ1429" i="82"/>
  <c r="CJ1430" i="82"/>
  <c r="CJ1431" i="82"/>
  <c r="CJ1432" i="82"/>
  <c r="CJ1433" i="82"/>
  <c r="CJ1434" i="82"/>
  <c r="CJ1435" i="82"/>
  <c r="CJ1436" i="82"/>
  <c r="CJ1437" i="82"/>
  <c r="CJ1438" i="82"/>
  <c r="CJ1439" i="82"/>
  <c r="CJ1440" i="82"/>
  <c r="CJ1441" i="82"/>
  <c r="CJ1442" i="82"/>
  <c r="CJ1443" i="82"/>
  <c r="CJ1444" i="82"/>
  <c r="CJ1445" i="82"/>
  <c r="CJ1446" i="82"/>
  <c r="CJ1447" i="82"/>
  <c r="CJ1448" i="82"/>
  <c r="CJ1449" i="82"/>
  <c r="CJ1450" i="82"/>
  <c r="CJ1451" i="82"/>
  <c r="CJ1452" i="82"/>
  <c r="CJ1453" i="82"/>
  <c r="CJ1454" i="82"/>
  <c r="CJ1455" i="82"/>
  <c r="CJ1456" i="82"/>
  <c r="CJ1457" i="82"/>
  <c r="CJ1458" i="82"/>
  <c r="CJ1459" i="82"/>
  <c r="CJ1460" i="82"/>
  <c r="CJ1461" i="82"/>
  <c r="CJ1462" i="82"/>
  <c r="CJ1463" i="82"/>
  <c r="CJ1464" i="82"/>
  <c r="CJ1465" i="82"/>
  <c r="CJ1466" i="82"/>
  <c r="CJ1467" i="82"/>
  <c r="CJ1468" i="82"/>
  <c r="CJ1469" i="82"/>
  <c r="CJ1470" i="82"/>
  <c r="CJ1471" i="82"/>
  <c r="CJ1472" i="82"/>
  <c r="CJ1473" i="82"/>
  <c r="CJ1474" i="82"/>
  <c r="CJ1475" i="82"/>
  <c r="CJ1476" i="82"/>
  <c r="CJ1477" i="82"/>
  <c r="CJ1478" i="82"/>
  <c r="CJ1479" i="82"/>
  <c r="CJ1480" i="82"/>
  <c r="CJ1481" i="82"/>
  <c r="CJ1482" i="82"/>
  <c r="CJ1483" i="82"/>
  <c r="CJ1484" i="82"/>
  <c r="CJ1485" i="82"/>
  <c r="CJ1486" i="82"/>
  <c r="CJ1487" i="82"/>
  <c r="CJ1488" i="82"/>
  <c r="CJ1489" i="82"/>
  <c r="CJ1490" i="82"/>
  <c r="CJ1491" i="82"/>
  <c r="CJ1492" i="82"/>
  <c r="CJ1493" i="82"/>
  <c r="CJ1494" i="82"/>
  <c r="CJ1495" i="82"/>
  <c r="CJ1496" i="82"/>
  <c r="CJ1497" i="82"/>
  <c r="CJ1498" i="82"/>
  <c r="CJ1499" i="82"/>
  <c r="CJ1500" i="82"/>
  <c r="CJ1501" i="82"/>
  <c r="CJ1502" i="82"/>
  <c r="CJ1503" i="82"/>
  <c r="CJ1504" i="82"/>
  <c r="CJ1505" i="82"/>
  <c r="CJ1506" i="82"/>
  <c r="CJ1507" i="82"/>
  <c r="CJ1508" i="82"/>
  <c r="CJ1509" i="82"/>
  <c r="CJ1510" i="82"/>
  <c r="CJ1511" i="82"/>
  <c r="CJ1512" i="82"/>
  <c r="CJ1513" i="82"/>
  <c r="CJ1514" i="82"/>
  <c r="CJ1515" i="82"/>
  <c r="CJ1516" i="82"/>
  <c r="CJ1517" i="82"/>
  <c r="CJ1518" i="82"/>
  <c r="CJ1519" i="82"/>
  <c r="CJ1520" i="82"/>
  <c r="CJ1521" i="82"/>
  <c r="CJ1522" i="82"/>
  <c r="CJ1523" i="82"/>
  <c r="CJ1524" i="82"/>
  <c r="CJ1525" i="82"/>
  <c r="CJ1526" i="82"/>
  <c r="CJ1527" i="82"/>
  <c r="CJ1528" i="82"/>
  <c r="CJ1529" i="82"/>
  <c r="CJ1530" i="82"/>
  <c r="CJ1531" i="82"/>
  <c r="CJ1532" i="82"/>
  <c r="CJ1533" i="82"/>
  <c r="CJ1534" i="82"/>
  <c r="CJ1535" i="82"/>
  <c r="CJ1536" i="82"/>
  <c r="CJ1537" i="82"/>
  <c r="CJ1538" i="82"/>
  <c r="CJ1539" i="82"/>
  <c r="CJ1540" i="82"/>
  <c r="CJ1541" i="82"/>
  <c r="CJ1542" i="82"/>
  <c r="CJ1543" i="82"/>
  <c r="CJ1544" i="82"/>
  <c r="CJ1545" i="82"/>
  <c r="CJ1546" i="82"/>
  <c r="CJ1547" i="82"/>
  <c r="CJ1548" i="82"/>
  <c r="CJ1549" i="82"/>
  <c r="CJ1550" i="82"/>
  <c r="CJ1551" i="82"/>
  <c r="CJ1552" i="82"/>
  <c r="CJ1553" i="82"/>
  <c r="CJ1554" i="82"/>
  <c r="CJ1555" i="82"/>
  <c r="CJ1556" i="82"/>
  <c r="CJ1557" i="82"/>
  <c r="CJ1558" i="82"/>
  <c r="CJ1559" i="82"/>
  <c r="CJ1560" i="82"/>
  <c r="CJ1561" i="82"/>
  <c r="CJ1562" i="82"/>
  <c r="CJ1563" i="82"/>
  <c r="CJ1564" i="82"/>
  <c r="CJ1565" i="82"/>
  <c r="CJ1566" i="82"/>
  <c r="CJ1567" i="82"/>
  <c r="CJ1568" i="82"/>
  <c r="CJ1569" i="82"/>
  <c r="CJ1570" i="82"/>
  <c r="CJ1571" i="82"/>
  <c r="CJ1572" i="82"/>
  <c r="CJ1573" i="82"/>
  <c r="CJ1574" i="82"/>
  <c r="CJ1575" i="82"/>
  <c r="CJ1576" i="82"/>
  <c r="CJ1577" i="82"/>
  <c r="CJ1578" i="82"/>
  <c r="CJ1579" i="82"/>
  <c r="CJ1580" i="82"/>
  <c r="CJ1581" i="82"/>
  <c r="CJ1582" i="82"/>
  <c r="CJ1583" i="82"/>
  <c r="CJ1584" i="82"/>
  <c r="CJ1585" i="82"/>
  <c r="CJ1586" i="82"/>
  <c r="CJ1587" i="82"/>
  <c r="CJ1588" i="82"/>
  <c r="CJ1589" i="82"/>
  <c r="CJ1590" i="82"/>
  <c r="CJ1591" i="82"/>
  <c r="CJ1592" i="82"/>
  <c r="CJ1593" i="82"/>
  <c r="CJ1594" i="82"/>
  <c r="CJ1595" i="82"/>
  <c r="CJ1596" i="82"/>
  <c r="CJ1597" i="82"/>
  <c r="CJ1598" i="82"/>
  <c r="CJ1599" i="82"/>
  <c r="CJ1600" i="82"/>
  <c r="CJ1601" i="82"/>
  <c r="CJ1602" i="82"/>
  <c r="CJ1603" i="82"/>
  <c r="CJ1604" i="82"/>
  <c r="CJ1605" i="82"/>
  <c r="CJ1606" i="82"/>
  <c r="CJ1607" i="82"/>
  <c r="CJ1608" i="82"/>
  <c r="CJ1609" i="82"/>
  <c r="CJ1610" i="82"/>
  <c r="CJ1611" i="82"/>
  <c r="CJ1612" i="82"/>
  <c r="CJ1613" i="82"/>
  <c r="CJ1614" i="82"/>
  <c r="CJ1615" i="82"/>
  <c r="CJ1616" i="82"/>
  <c r="CJ1617" i="82"/>
  <c r="CJ1618" i="82"/>
  <c r="CJ1619" i="82"/>
  <c r="CJ1620" i="82"/>
  <c r="CJ1621" i="82"/>
  <c r="CJ1622" i="82"/>
  <c r="CJ1623" i="82"/>
  <c r="CJ1624" i="82"/>
  <c r="CJ1625" i="82"/>
  <c r="CJ1626" i="82"/>
  <c r="CJ1627" i="82"/>
  <c r="CJ1628" i="82"/>
  <c r="CJ1629" i="82"/>
  <c r="CJ1630" i="82"/>
  <c r="CJ1631" i="82"/>
  <c r="CJ1632" i="82"/>
  <c r="CJ1633" i="82"/>
  <c r="CJ1634" i="82"/>
  <c r="CJ1635" i="82"/>
  <c r="CJ1636" i="82"/>
  <c r="CJ1637" i="82"/>
  <c r="CJ1638" i="82"/>
  <c r="CJ1639" i="82"/>
  <c r="CJ1640" i="82"/>
  <c r="CJ1641" i="82"/>
  <c r="CJ1642" i="82"/>
  <c r="CJ1643" i="82"/>
  <c r="CJ1644" i="82"/>
  <c r="CJ1645" i="82"/>
  <c r="CJ1646" i="82"/>
  <c r="CJ1647" i="82"/>
  <c r="CJ1648" i="82"/>
  <c r="CJ1649" i="82"/>
  <c r="CJ1650" i="82"/>
  <c r="CJ1651" i="82"/>
  <c r="CJ1652" i="82"/>
  <c r="CJ1653" i="82"/>
  <c r="CJ1654" i="82"/>
  <c r="CJ1655" i="82"/>
  <c r="CJ1656" i="82"/>
  <c r="CJ1657" i="82"/>
  <c r="CJ1658" i="82"/>
  <c r="CJ1659" i="82"/>
  <c r="CJ1660" i="82"/>
  <c r="CJ1661" i="82"/>
  <c r="CJ1662" i="82"/>
  <c r="CJ1663" i="82"/>
  <c r="CJ1664" i="82"/>
  <c r="CJ1665" i="82"/>
  <c r="CJ1666" i="82"/>
  <c r="CJ1667" i="82"/>
  <c r="CJ1668" i="82"/>
  <c r="CJ1669" i="82"/>
  <c r="CJ1670" i="82"/>
  <c r="CJ1671" i="82"/>
  <c r="CJ1672" i="82"/>
  <c r="CJ1673" i="82"/>
  <c r="CJ1674" i="82"/>
  <c r="CJ1675" i="82"/>
  <c r="CJ1676" i="82"/>
  <c r="CJ1677" i="82"/>
  <c r="CJ1678" i="82"/>
  <c r="CJ1679" i="82"/>
  <c r="CJ1680" i="82"/>
  <c r="CJ1681" i="82"/>
  <c r="CJ1682" i="82"/>
  <c r="CJ1683" i="82"/>
  <c r="CJ1684" i="82"/>
  <c r="CJ1685" i="82"/>
  <c r="CJ1686" i="82"/>
  <c r="CJ1687" i="82"/>
  <c r="CJ1688" i="82"/>
  <c r="CJ1689" i="82"/>
  <c r="CJ1690" i="82"/>
  <c r="CJ1691" i="82"/>
  <c r="CJ1692" i="82"/>
  <c r="CJ1693" i="82"/>
  <c r="CJ1694" i="82"/>
  <c r="CJ1695" i="82"/>
  <c r="CJ1696" i="82"/>
  <c r="CJ1697" i="82"/>
  <c r="CJ1698" i="82"/>
  <c r="CJ1699" i="82"/>
  <c r="CJ1700" i="82"/>
  <c r="CJ1701" i="82"/>
  <c r="CJ1702" i="82"/>
  <c r="CJ1703" i="82"/>
  <c r="CJ1704" i="82"/>
  <c r="CJ1705" i="82"/>
  <c r="CJ1706" i="82"/>
  <c r="CJ1707" i="82"/>
  <c r="CJ1708" i="82"/>
  <c r="CJ1709" i="82"/>
  <c r="CJ1710" i="82"/>
  <c r="CJ1711" i="82"/>
  <c r="CJ1712" i="82"/>
  <c r="CJ1713" i="82"/>
  <c r="CJ1714" i="82"/>
  <c r="CJ1715" i="82"/>
  <c r="CJ1716" i="82"/>
  <c r="CJ1717" i="82"/>
  <c r="CJ1718" i="82"/>
  <c r="CJ1719" i="82"/>
  <c r="CJ1720" i="82"/>
  <c r="CJ1721" i="82"/>
  <c r="CJ1722" i="82"/>
  <c r="CJ1723" i="82"/>
  <c r="CJ1724" i="82"/>
  <c r="CJ1725" i="82"/>
  <c r="CJ1726" i="82"/>
  <c r="CJ1727" i="82"/>
  <c r="CJ1728" i="82"/>
  <c r="CJ1729" i="82"/>
  <c r="CJ1730" i="82"/>
  <c r="CJ1731" i="82"/>
  <c r="CJ1732" i="82"/>
  <c r="CJ1733" i="82"/>
  <c r="CJ1734" i="82"/>
  <c r="CJ1735" i="82"/>
  <c r="CJ1736" i="82"/>
  <c r="CJ1737" i="82"/>
  <c r="CJ1738" i="82"/>
  <c r="CJ1739" i="82"/>
  <c r="CJ1740" i="82"/>
  <c r="CJ1741" i="82"/>
  <c r="CJ1742" i="82"/>
  <c r="CJ1743" i="82"/>
  <c r="CJ1744" i="82"/>
  <c r="CJ1745" i="82"/>
  <c r="CJ1746" i="82"/>
  <c r="CJ1747" i="82"/>
  <c r="CJ1748" i="82"/>
  <c r="CJ1749" i="82"/>
  <c r="CJ1750" i="82"/>
  <c r="CJ1751" i="82"/>
  <c r="CJ1752" i="82"/>
  <c r="CJ1753" i="82"/>
  <c r="CJ1754" i="82"/>
  <c r="CJ1755" i="82"/>
  <c r="CJ1756" i="82"/>
  <c r="CJ1757" i="82"/>
  <c r="CJ1758" i="82"/>
  <c r="CJ1759" i="82"/>
  <c r="CJ1760" i="82"/>
  <c r="CJ1761" i="82"/>
  <c r="CJ1762" i="82"/>
  <c r="CJ1763" i="82"/>
  <c r="CJ1764" i="82"/>
  <c r="CJ1765" i="82"/>
  <c r="CJ1766" i="82"/>
  <c r="CJ1767" i="82"/>
  <c r="CJ1768" i="82"/>
  <c r="CJ1769" i="82"/>
  <c r="CJ1770" i="82"/>
  <c r="CJ1771" i="82"/>
  <c r="CJ1772" i="82"/>
  <c r="CJ1773" i="82"/>
  <c r="CJ1774" i="82"/>
  <c r="CJ1775" i="82"/>
  <c r="CJ1776" i="82"/>
  <c r="CJ1777" i="82"/>
  <c r="CJ1778" i="82"/>
  <c r="CJ1779" i="82"/>
  <c r="CJ1780" i="82"/>
  <c r="CJ1781" i="82"/>
  <c r="CJ1782" i="82"/>
  <c r="CJ1783" i="82"/>
  <c r="CJ1784" i="82"/>
  <c r="CJ1785" i="82"/>
  <c r="CJ1786" i="82"/>
  <c r="CJ1787" i="82"/>
  <c r="CJ1788" i="82"/>
  <c r="CJ1789" i="82"/>
  <c r="CJ1790" i="82"/>
  <c r="CJ1791" i="82"/>
  <c r="CJ1792" i="82"/>
  <c r="CJ1793" i="82"/>
  <c r="CJ1794" i="82"/>
  <c r="CJ1795" i="82"/>
  <c r="CJ1796" i="82"/>
  <c r="CJ1797" i="82"/>
  <c r="CJ1798" i="82"/>
  <c r="CJ1799" i="82"/>
  <c r="CJ1800" i="82"/>
  <c r="CJ1801" i="82"/>
  <c r="CJ1802" i="82"/>
  <c r="CJ1803" i="82"/>
  <c r="CJ1804" i="82"/>
  <c r="CJ1805" i="82"/>
  <c r="CJ1806" i="82"/>
  <c r="CJ1807" i="82"/>
  <c r="CJ1808" i="82"/>
  <c r="CJ1809" i="82"/>
  <c r="CJ1810" i="82"/>
  <c r="CJ1811" i="82"/>
  <c r="CJ1812" i="82"/>
  <c r="CJ1813" i="82"/>
  <c r="CJ1814" i="82"/>
  <c r="CJ1815" i="82"/>
  <c r="CJ1816" i="82"/>
  <c r="CJ1817" i="82"/>
  <c r="CJ1818" i="82"/>
  <c r="CJ1819" i="82"/>
  <c r="CJ1820" i="82"/>
  <c r="CJ1821" i="82"/>
  <c r="CJ1822" i="82"/>
  <c r="CJ1823" i="82"/>
  <c r="CJ1824" i="82"/>
  <c r="CJ1825" i="82"/>
  <c r="CJ1826" i="82"/>
  <c r="CJ1827" i="82"/>
  <c r="CJ1828" i="82"/>
  <c r="CJ1829" i="82"/>
  <c r="CJ1830" i="82"/>
  <c r="CJ1831" i="82"/>
  <c r="CJ1832" i="82"/>
  <c r="CJ1833" i="82"/>
  <c r="CJ1834" i="82"/>
  <c r="CJ1835" i="82"/>
  <c r="CJ1836" i="82"/>
  <c r="CJ1837" i="82"/>
  <c r="CJ1838" i="82"/>
  <c r="CJ1839" i="82"/>
  <c r="CJ1840" i="82"/>
  <c r="CJ1841" i="82"/>
  <c r="CJ1842" i="82"/>
  <c r="CJ1843" i="82"/>
  <c r="CJ1844" i="82"/>
  <c r="CJ1845" i="82"/>
  <c r="CJ1846" i="82"/>
  <c r="CJ1847" i="82"/>
  <c r="CJ1848" i="82"/>
  <c r="CJ1849" i="82"/>
  <c r="CJ1850" i="82"/>
  <c r="CJ1851" i="82"/>
  <c r="CJ1852" i="82"/>
  <c r="CJ1853" i="82"/>
  <c r="CJ1854" i="82"/>
  <c r="CJ1855" i="82"/>
  <c r="CJ1856" i="82"/>
  <c r="CJ1857" i="82"/>
  <c r="CJ1858" i="82"/>
  <c r="CJ1859" i="82"/>
  <c r="CJ1860" i="82"/>
  <c r="CJ1861" i="82"/>
  <c r="CJ1862" i="82"/>
  <c r="CJ1863" i="82"/>
  <c r="CJ1864" i="82"/>
  <c r="CJ1865" i="82"/>
  <c r="CJ1866" i="82"/>
  <c r="CJ1867" i="82"/>
  <c r="CJ1868" i="82"/>
  <c r="CJ1869" i="82"/>
  <c r="CJ1870" i="82"/>
  <c r="CJ1871" i="82"/>
  <c r="CJ1872" i="82"/>
  <c r="CJ1873" i="82"/>
  <c r="CJ1874" i="82"/>
  <c r="CJ1875" i="82"/>
  <c r="CJ1876" i="82"/>
  <c r="CJ1877" i="82"/>
  <c r="CJ1878" i="82"/>
  <c r="CJ1879" i="82"/>
  <c r="CJ1880" i="82"/>
  <c r="CJ1881" i="82"/>
  <c r="CJ1882" i="82"/>
  <c r="CJ1883" i="82"/>
  <c r="CJ1884" i="82"/>
  <c r="CJ1885" i="82"/>
  <c r="CJ1886" i="82"/>
  <c r="CJ1887" i="82"/>
  <c r="CJ1888" i="82"/>
  <c r="CJ1889" i="82"/>
  <c r="CJ1890" i="82"/>
  <c r="CJ1891" i="82"/>
  <c r="CJ1892" i="82"/>
  <c r="CJ1893" i="82"/>
  <c r="CJ1894" i="82"/>
  <c r="CJ1895" i="82"/>
  <c r="CJ1896" i="82"/>
  <c r="CJ1897" i="82"/>
  <c r="CJ1898" i="82"/>
  <c r="CJ1899" i="82"/>
  <c r="CJ1900" i="82"/>
  <c r="CJ1901" i="82"/>
  <c r="CJ1902" i="82"/>
  <c r="CJ1903" i="82"/>
  <c r="CJ1904" i="82"/>
  <c r="CJ1905" i="82"/>
  <c r="CJ1906" i="82"/>
  <c r="CJ1907" i="82"/>
  <c r="CJ1908" i="82"/>
  <c r="CJ1909" i="82"/>
  <c r="CJ1910" i="82"/>
  <c r="CJ1911" i="82"/>
  <c r="CJ1912" i="82"/>
  <c r="CJ1913" i="82"/>
  <c r="CJ1914" i="82"/>
  <c r="CJ1915" i="82"/>
  <c r="CJ1916" i="82"/>
  <c r="CJ1917" i="82"/>
  <c r="CJ1918" i="82"/>
  <c r="CJ1919" i="82"/>
  <c r="CJ1920" i="82"/>
  <c r="CJ1921" i="82"/>
  <c r="CJ1922" i="82"/>
  <c r="CJ1923" i="82"/>
  <c r="CJ1924" i="82"/>
  <c r="CJ1925" i="82"/>
  <c r="CJ1926" i="82"/>
  <c r="CJ1927" i="82"/>
  <c r="CJ1928" i="82"/>
  <c r="CJ1929" i="82"/>
  <c r="CJ1930" i="82"/>
  <c r="CJ1931" i="82"/>
  <c r="CJ1932" i="82"/>
  <c r="CJ1933" i="82"/>
  <c r="CJ1934" i="82"/>
  <c r="CJ1935" i="82"/>
  <c r="CJ1936" i="82"/>
  <c r="CJ1937" i="82"/>
  <c r="CJ1938" i="82"/>
  <c r="CJ1939" i="82"/>
  <c r="CJ1940" i="82"/>
  <c r="CJ1941" i="82"/>
  <c r="CJ1942" i="82"/>
  <c r="CJ1943" i="82"/>
  <c r="CJ1944" i="82"/>
  <c r="CJ1945" i="82"/>
  <c r="CJ1946" i="82"/>
  <c r="CJ1947" i="82"/>
  <c r="CJ1948" i="82"/>
  <c r="CJ1949" i="82"/>
  <c r="CJ1950" i="82"/>
  <c r="CJ1951" i="82"/>
  <c r="CJ1952" i="82"/>
  <c r="CJ1953" i="82"/>
  <c r="CJ1954" i="82"/>
  <c r="CJ1955" i="82"/>
  <c r="CJ1956" i="82"/>
  <c r="CJ1957" i="82"/>
  <c r="CJ1958" i="82"/>
  <c r="CJ1959" i="82"/>
  <c r="CJ1960" i="82"/>
  <c r="CJ1961" i="82"/>
  <c r="CJ1962" i="82"/>
  <c r="CJ1963" i="82"/>
  <c r="CJ1964" i="82"/>
  <c r="CJ1965" i="82"/>
  <c r="CJ1966" i="82"/>
  <c r="CJ1967" i="82"/>
  <c r="CJ1968" i="82"/>
  <c r="CJ1969" i="82"/>
  <c r="CJ1970" i="82"/>
  <c r="CJ1971" i="82"/>
  <c r="CJ1972" i="82"/>
  <c r="CJ1973" i="82"/>
  <c r="CJ1974" i="82"/>
  <c r="CJ1975" i="82"/>
  <c r="CJ1976" i="82"/>
  <c r="CJ1977" i="82"/>
  <c r="CJ1978" i="82"/>
  <c r="CJ1979" i="82"/>
  <c r="CJ1980" i="82"/>
  <c r="CJ1981" i="82"/>
  <c r="CJ1982" i="82"/>
  <c r="CJ1983" i="82"/>
  <c r="CJ1984" i="82"/>
  <c r="CJ1985" i="82"/>
  <c r="CJ1986" i="82"/>
  <c r="CJ1987" i="82"/>
  <c r="CJ1988" i="82"/>
  <c r="CJ1989" i="82"/>
  <c r="CJ1990" i="82"/>
  <c r="CJ1991" i="82"/>
  <c r="CJ1992" i="82"/>
  <c r="CJ1993" i="82"/>
  <c r="CJ1994" i="82"/>
  <c r="CJ1995" i="82"/>
  <c r="CJ1996" i="82"/>
  <c r="CJ1997" i="82"/>
  <c r="CJ1998" i="82"/>
  <c r="CJ1999" i="82"/>
  <c r="CJ2000" i="82"/>
  <c r="CJ2001" i="82"/>
  <c r="CJ2002" i="82"/>
  <c r="CJ2003" i="82"/>
  <c r="CJ2004" i="82"/>
  <c r="CJ2005" i="82"/>
  <c r="CJ2006" i="82"/>
  <c r="CJ2007" i="82"/>
  <c r="CJ2008" i="82"/>
  <c r="CJ2009" i="82"/>
  <c r="CJ2010" i="82"/>
  <c r="CJ2011" i="82"/>
  <c r="CJ2012" i="82"/>
  <c r="CJ2013" i="82"/>
  <c r="CJ2014" i="82"/>
  <c r="CJ2015" i="82"/>
  <c r="CJ2016" i="82"/>
  <c r="CJ2017" i="82"/>
  <c r="CJ2018" i="82"/>
  <c r="CJ2019" i="82"/>
  <c r="CJ2020" i="82"/>
  <c r="CJ2021" i="82"/>
  <c r="CJ2022" i="82"/>
  <c r="CJ2023" i="82"/>
  <c r="CJ2024" i="82"/>
  <c r="CJ2025" i="82"/>
  <c r="CJ2026" i="82"/>
  <c r="CJ2027" i="82"/>
  <c r="CJ2028" i="82"/>
  <c r="CJ2029" i="82"/>
  <c r="CJ2030" i="82"/>
  <c r="CJ2031" i="82"/>
  <c r="CJ2032" i="82"/>
  <c r="CJ2033" i="82"/>
  <c r="CJ2034" i="82"/>
  <c r="CJ2035" i="82"/>
  <c r="CJ2036" i="82"/>
  <c r="CJ2037" i="82"/>
  <c r="CJ2038" i="82"/>
  <c r="CJ2039" i="82"/>
  <c r="CJ2040" i="82"/>
  <c r="CJ2041" i="82"/>
  <c r="CJ2042" i="82"/>
  <c r="CJ2043" i="82"/>
  <c r="CJ2044" i="82"/>
  <c r="CJ2045" i="82"/>
  <c r="CJ2046" i="82"/>
  <c r="CJ2047" i="82"/>
  <c r="CJ2048" i="82"/>
  <c r="CJ2049" i="82"/>
  <c r="CJ2050" i="82"/>
  <c r="CJ2051" i="82"/>
  <c r="CJ2052" i="82"/>
  <c r="CJ2053" i="82"/>
  <c r="CJ2054" i="82"/>
  <c r="CJ2055" i="82"/>
  <c r="CJ2056" i="82"/>
  <c r="CJ2057" i="82"/>
  <c r="CJ2058" i="82"/>
  <c r="CJ2059" i="82"/>
  <c r="CJ2060" i="82"/>
  <c r="CJ2061" i="82"/>
  <c r="CJ2062" i="82"/>
  <c r="CJ2063" i="82"/>
  <c r="CJ2064" i="82"/>
  <c r="CJ2065" i="82"/>
  <c r="CJ2066" i="82"/>
  <c r="CJ2067" i="82"/>
  <c r="CJ2068" i="82"/>
  <c r="CJ2069" i="82"/>
  <c r="CJ2070" i="82"/>
  <c r="CJ2071" i="82"/>
  <c r="CJ2072" i="82"/>
  <c r="CJ2073" i="82"/>
  <c r="CJ2074" i="82"/>
  <c r="CJ2075" i="82"/>
  <c r="CJ2076" i="82"/>
  <c r="CJ2077" i="82"/>
  <c r="CJ2078" i="82"/>
  <c r="CJ2079" i="82"/>
  <c r="CJ2080" i="82"/>
  <c r="CJ2081" i="82"/>
  <c r="CJ2082" i="82"/>
  <c r="CJ2083" i="82"/>
  <c r="CJ2084" i="82"/>
  <c r="CJ2085" i="82"/>
  <c r="CJ2086" i="82"/>
  <c r="CJ2087" i="82"/>
  <c r="CJ2088" i="82"/>
  <c r="CJ2089" i="82"/>
  <c r="CJ2090" i="82"/>
  <c r="CJ2091" i="82"/>
  <c r="CJ2092" i="82"/>
  <c r="CJ2093" i="82"/>
  <c r="CJ2094" i="82"/>
  <c r="CJ2095" i="82"/>
  <c r="CJ2096" i="82"/>
  <c r="CJ2097" i="82"/>
  <c r="CJ2098" i="82"/>
  <c r="CJ2099" i="82"/>
  <c r="CJ2100" i="82"/>
  <c r="CJ2101" i="82"/>
  <c r="CJ2102" i="82"/>
  <c r="CJ2103" i="82"/>
  <c r="CJ2104" i="82"/>
  <c r="CJ2105" i="82"/>
  <c r="CJ2106" i="82"/>
  <c r="CJ2107" i="82"/>
  <c r="CJ2108" i="82"/>
  <c r="CJ2109" i="82"/>
  <c r="CJ2110" i="82"/>
  <c r="CJ2111" i="82"/>
  <c r="CJ2112" i="82"/>
  <c r="CJ2113" i="82"/>
  <c r="CJ2114" i="82"/>
  <c r="CJ2115" i="82"/>
  <c r="CJ2116" i="82"/>
  <c r="CJ2117" i="82"/>
  <c r="CJ2118" i="82"/>
  <c r="CJ2119" i="82"/>
  <c r="CJ2120" i="82"/>
  <c r="CJ2121" i="82"/>
  <c r="CJ2122" i="82"/>
  <c r="CJ2123" i="82"/>
  <c r="CJ2124" i="82"/>
  <c r="CJ2125" i="82"/>
  <c r="CJ2126" i="82"/>
  <c r="CJ2127" i="82"/>
  <c r="CJ2128" i="82"/>
  <c r="CJ2129" i="82"/>
  <c r="CJ2130" i="82"/>
  <c r="CJ2131" i="82"/>
  <c r="CJ2132" i="82"/>
  <c r="CJ2133" i="82"/>
  <c r="CJ2134" i="82"/>
  <c r="CJ2135" i="82"/>
  <c r="CJ2136" i="82"/>
  <c r="CJ2137" i="82"/>
  <c r="CJ2138" i="82"/>
  <c r="CJ2139" i="82"/>
  <c r="CJ2140" i="82"/>
  <c r="CJ2141" i="82"/>
  <c r="CJ2142" i="82"/>
  <c r="CJ2143" i="82"/>
  <c r="CJ2144" i="82"/>
  <c r="CJ2145" i="82"/>
  <c r="CJ2146" i="82"/>
  <c r="CJ2147" i="82"/>
  <c r="CJ2148" i="82"/>
  <c r="CJ2149" i="82"/>
  <c r="CJ2150" i="82"/>
  <c r="CJ2151" i="82"/>
  <c r="CJ2152" i="82"/>
  <c r="CJ2153" i="82"/>
  <c r="CJ2154" i="82"/>
  <c r="CJ2155" i="82"/>
  <c r="CJ2156" i="82"/>
  <c r="CJ2157" i="82"/>
  <c r="CJ2158" i="82"/>
  <c r="CJ2159" i="82"/>
  <c r="CJ2160" i="82"/>
  <c r="CJ2161" i="82"/>
  <c r="CJ2162" i="82"/>
  <c r="CJ2163" i="82"/>
  <c r="CJ2164" i="82"/>
  <c r="CJ2165" i="82"/>
  <c r="CJ2166" i="82"/>
  <c r="CJ2167" i="82"/>
  <c r="CJ2168" i="82"/>
  <c r="CJ2169" i="82"/>
  <c r="CJ2170" i="82"/>
  <c r="CJ2171" i="82"/>
  <c r="CJ2172" i="82"/>
  <c r="CJ2173" i="82"/>
  <c r="CJ2174" i="82"/>
  <c r="CJ2175" i="82"/>
  <c r="CJ2176" i="82"/>
  <c r="CJ2177" i="82"/>
  <c r="CJ2178" i="82"/>
  <c r="CJ2179" i="82"/>
  <c r="CJ2180" i="82"/>
  <c r="CJ2181" i="82"/>
  <c r="CJ2182" i="82"/>
  <c r="CJ2183" i="82"/>
  <c r="CJ2184" i="82"/>
  <c r="CJ2185" i="82"/>
  <c r="CJ2186" i="82"/>
  <c r="CJ2187" i="82"/>
  <c r="CJ2188" i="82"/>
  <c r="CJ2189" i="82"/>
  <c r="CJ2190" i="82"/>
  <c r="CJ2191" i="82"/>
  <c r="CJ2192" i="82"/>
  <c r="CJ2193" i="82"/>
  <c r="CJ2194" i="82"/>
  <c r="CJ2195" i="82"/>
  <c r="CJ2196" i="82"/>
  <c r="CJ2197" i="82"/>
  <c r="CJ2198" i="82"/>
  <c r="CJ2199" i="82"/>
  <c r="CJ2200" i="82"/>
  <c r="CJ2201" i="82"/>
  <c r="CJ2202" i="82"/>
  <c r="CJ2203" i="82"/>
  <c r="CJ2204" i="82"/>
  <c r="CJ2205" i="82"/>
  <c r="CJ2206" i="82"/>
  <c r="CJ2207" i="82"/>
  <c r="CJ2208" i="82"/>
  <c r="CJ2209" i="82"/>
  <c r="CJ2210" i="82"/>
  <c r="CJ2211" i="82"/>
  <c r="CL42" i="82"/>
  <c r="CL43" i="82"/>
  <c r="CL44" i="82"/>
  <c r="CL45" i="82"/>
  <c r="CL46" i="82"/>
  <c r="CH46" i="82" s="1"/>
  <c r="CL47" i="82"/>
  <c r="CL48" i="82"/>
  <c r="CL49" i="82"/>
  <c r="CL50" i="82"/>
  <c r="CL51" i="82"/>
  <c r="CL52" i="82"/>
  <c r="CL53" i="82"/>
  <c r="CL54" i="82"/>
  <c r="CH54" i="82" s="1"/>
  <c r="CL55" i="82"/>
  <c r="CL56" i="82"/>
  <c r="CL57" i="82"/>
  <c r="CL58" i="82"/>
  <c r="CL59" i="82"/>
  <c r="CL60" i="82"/>
  <c r="CL61" i="82"/>
  <c r="CL62" i="82"/>
  <c r="CH62" i="82" s="1"/>
  <c r="CL63" i="82"/>
  <c r="CL64" i="82"/>
  <c r="CL65" i="82"/>
  <c r="CL66" i="82"/>
  <c r="CL67" i="82"/>
  <c r="CL68" i="82"/>
  <c r="CL69" i="82"/>
  <c r="CL70" i="82"/>
  <c r="CH70" i="82" s="1"/>
  <c r="CL71" i="82"/>
  <c r="CL72" i="82"/>
  <c r="CL73" i="82"/>
  <c r="CL74" i="82"/>
  <c r="CL75" i="82"/>
  <c r="CL76" i="82"/>
  <c r="CL77" i="82"/>
  <c r="CL78" i="82"/>
  <c r="CH78" i="82" s="1"/>
  <c r="CL79" i="82"/>
  <c r="CL80" i="82"/>
  <c r="CL81" i="82"/>
  <c r="CL82" i="82"/>
  <c r="CL83" i="82"/>
  <c r="CL84" i="82"/>
  <c r="CL85" i="82"/>
  <c r="CL86" i="82"/>
  <c r="CH86" i="82" s="1"/>
  <c r="CL87" i="82"/>
  <c r="CL88" i="82"/>
  <c r="CL89" i="82"/>
  <c r="CL90" i="82"/>
  <c r="CL91" i="82"/>
  <c r="CL92" i="82"/>
  <c r="CL93" i="82"/>
  <c r="CL94" i="82"/>
  <c r="CH94" i="82" s="1"/>
  <c r="CL95" i="82"/>
  <c r="CL96" i="82"/>
  <c r="CL97" i="82"/>
  <c r="CL98" i="82"/>
  <c r="CL99" i="82"/>
  <c r="CL100" i="82"/>
  <c r="CL101" i="82"/>
  <c r="CL102" i="82"/>
  <c r="CH102" i="82" s="1"/>
  <c r="CL103" i="82"/>
  <c r="CL104" i="82"/>
  <c r="CL105" i="82"/>
  <c r="CL106" i="82"/>
  <c r="CL107" i="82"/>
  <c r="CL108" i="82"/>
  <c r="CL109" i="82"/>
  <c r="CL110" i="82"/>
  <c r="CH110" i="82" s="1"/>
  <c r="CL111" i="82"/>
  <c r="CL112" i="82"/>
  <c r="CL113" i="82"/>
  <c r="CL114" i="82"/>
  <c r="CL115" i="82"/>
  <c r="CL116" i="82"/>
  <c r="CL117" i="82"/>
  <c r="CL118" i="82"/>
  <c r="CH118" i="82" s="1"/>
  <c r="CL119" i="82"/>
  <c r="CL120" i="82"/>
  <c r="CL121" i="82"/>
  <c r="CL122" i="82"/>
  <c r="CL123" i="82"/>
  <c r="CL124" i="82"/>
  <c r="CL125" i="82"/>
  <c r="CL126" i="82"/>
  <c r="CH126" i="82" s="1"/>
  <c r="CL127" i="82"/>
  <c r="CL128" i="82"/>
  <c r="CL129" i="82"/>
  <c r="CL130" i="82"/>
  <c r="CL131" i="82"/>
  <c r="CL132" i="82"/>
  <c r="CL133" i="82"/>
  <c r="CL134" i="82"/>
  <c r="CH134" i="82" s="1"/>
  <c r="CL135" i="82"/>
  <c r="CL136" i="82"/>
  <c r="CL137" i="82"/>
  <c r="CL138" i="82"/>
  <c r="CL139" i="82"/>
  <c r="CL140" i="82"/>
  <c r="CL141" i="82"/>
  <c r="CL142" i="82"/>
  <c r="CH142" i="82" s="1"/>
  <c r="CL143" i="82"/>
  <c r="CL144" i="82"/>
  <c r="CL145" i="82"/>
  <c r="CL146" i="82"/>
  <c r="CL147" i="82"/>
  <c r="CL148" i="82"/>
  <c r="CL149" i="82"/>
  <c r="CL150" i="82"/>
  <c r="CH150" i="82" s="1"/>
  <c r="CL151" i="82"/>
  <c r="CL152" i="82"/>
  <c r="CL153" i="82"/>
  <c r="CL154" i="82"/>
  <c r="CL155" i="82"/>
  <c r="CL156" i="82"/>
  <c r="CL157" i="82"/>
  <c r="CL158" i="82"/>
  <c r="CH158" i="82" s="1"/>
  <c r="CL159" i="82"/>
  <c r="CL160" i="82"/>
  <c r="CL161" i="82"/>
  <c r="CL162" i="82"/>
  <c r="CL163" i="82"/>
  <c r="CL164" i="82"/>
  <c r="CL165" i="82"/>
  <c r="CL166" i="82"/>
  <c r="CH166" i="82" s="1"/>
  <c r="CL167" i="82"/>
  <c r="CL168" i="82"/>
  <c r="CL169" i="82"/>
  <c r="CL170" i="82"/>
  <c r="CL171" i="82"/>
  <c r="CL172" i="82"/>
  <c r="CL173" i="82"/>
  <c r="CL174" i="82"/>
  <c r="CH174" i="82" s="1"/>
  <c r="CL175" i="82"/>
  <c r="CL176" i="82"/>
  <c r="CL177" i="82"/>
  <c r="CL178" i="82"/>
  <c r="CL179" i="82"/>
  <c r="CL180" i="82"/>
  <c r="CL181" i="82"/>
  <c r="CL182" i="82"/>
  <c r="CH182" i="82" s="1"/>
  <c r="CL183" i="82"/>
  <c r="CL184" i="82"/>
  <c r="CL185" i="82"/>
  <c r="CL186" i="82"/>
  <c r="CL187" i="82"/>
  <c r="CL188" i="82"/>
  <c r="CL189" i="82"/>
  <c r="CL190" i="82"/>
  <c r="CH190" i="82" s="1"/>
  <c r="CL191" i="82"/>
  <c r="CL192" i="82"/>
  <c r="CL193" i="82"/>
  <c r="CL194" i="82"/>
  <c r="CL195" i="82"/>
  <c r="CL196" i="82"/>
  <c r="CL197" i="82"/>
  <c r="CL198" i="82"/>
  <c r="CH198" i="82" s="1"/>
  <c r="CL199" i="82"/>
  <c r="CL200" i="82"/>
  <c r="CL201" i="82"/>
  <c r="CL202" i="82"/>
  <c r="CL203" i="82"/>
  <c r="CL204" i="82"/>
  <c r="CL205" i="82"/>
  <c r="CL206" i="82"/>
  <c r="CH206" i="82" s="1"/>
  <c r="CL207" i="82"/>
  <c r="CL208" i="82"/>
  <c r="CL209" i="82"/>
  <c r="CL210" i="82"/>
  <c r="CL211" i="82"/>
  <c r="CL212" i="82"/>
  <c r="CL213" i="82"/>
  <c r="CL214" i="82"/>
  <c r="CH214" i="82" s="1"/>
  <c r="CL215" i="82"/>
  <c r="CL216" i="82"/>
  <c r="CL217" i="82"/>
  <c r="CL218" i="82"/>
  <c r="CL219" i="82"/>
  <c r="CL220" i="82"/>
  <c r="CL221" i="82"/>
  <c r="CL222" i="82"/>
  <c r="CH222" i="82" s="1"/>
  <c r="CL223" i="82"/>
  <c r="CL224" i="82"/>
  <c r="CL225" i="82"/>
  <c r="CL226" i="82"/>
  <c r="CL227" i="82"/>
  <c r="CL228" i="82"/>
  <c r="CL229" i="82"/>
  <c r="CL230" i="82"/>
  <c r="CH230" i="82" s="1"/>
  <c r="CL231" i="82"/>
  <c r="CL232" i="82"/>
  <c r="CL233" i="82"/>
  <c r="CL234" i="82"/>
  <c r="CL235" i="82"/>
  <c r="CL236" i="82"/>
  <c r="CL237" i="82"/>
  <c r="CL238" i="82"/>
  <c r="CH238" i="82" s="1"/>
  <c r="CL239" i="82"/>
  <c r="CL240" i="82"/>
  <c r="CL241" i="82"/>
  <c r="CL242" i="82"/>
  <c r="CL243" i="82"/>
  <c r="CL244" i="82"/>
  <c r="CL245" i="82"/>
  <c r="CL246" i="82"/>
  <c r="CH246" i="82" s="1"/>
  <c r="CL247" i="82"/>
  <c r="CL248" i="82"/>
  <c r="CL249" i="82"/>
  <c r="CL250" i="82"/>
  <c r="CL251" i="82"/>
  <c r="CL252" i="82"/>
  <c r="CL253" i="82"/>
  <c r="CL254" i="82"/>
  <c r="CH254" i="82" s="1"/>
  <c r="CL255" i="82"/>
  <c r="CL256" i="82"/>
  <c r="CL257" i="82"/>
  <c r="CL258" i="82"/>
  <c r="CL259" i="82"/>
  <c r="CL260" i="82"/>
  <c r="CL261" i="82"/>
  <c r="CL262" i="82"/>
  <c r="CH262" i="82" s="1"/>
  <c r="CL263" i="82"/>
  <c r="CL264" i="82"/>
  <c r="CL265" i="82"/>
  <c r="CL266" i="82"/>
  <c r="CL267" i="82"/>
  <c r="CL268" i="82"/>
  <c r="CL269" i="82"/>
  <c r="CL270" i="82"/>
  <c r="CH270" i="82" s="1"/>
  <c r="CL271" i="82"/>
  <c r="CL272" i="82"/>
  <c r="CL273" i="82"/>
  <c r="CL274" i="82"/>
  <c r="CL275" i="82"/>
  <c r="CL276" i="82"/>
  <c r="CL277" i="82"/>
  <c r="CL278" i="82"/>
  <c r="CH278" i="82" s="1"/>
  <c r="CL279" i="82"/>
  <c r="CL280" i="82"/>
  <c r="CL281" i="82"/>
  <c r="CL282" i="82"/>
  <c r="CL283" i="82"/>
  <c r="CL284" i="82"/>
  <c r="CL285" i="82"/>
  <c r="CL286" i="82"/>
  <c r="CH286" i="82" s="1"/>
  <c r="CL287" i="82"/>
  <c r="CL288" i="82"/>
  <c r="CL289" i="82"/>
  <c r="CL290" i="82"/>
  <c r="CL291" i="82"/>
  <c r="CL292" i="82"/>
  <c r="CL293" i="82"/>
  <c r="CL294" i="82"/>
  <c r="CH294" i="82" s="1"/>
  <c r="CL295" i="82"/>
  <c r="CL296" i="82"/>
  <c r="CL297" i="82"/>
  <c r="CL298" i="82"/>
  <c r="CL299" i="82"/>
  <c r="CL300" i="82"/>
  <c r="CL301" i="82"/>
  <c r="CL302" i="82"/>
  <c r="CH302" i="82" s="1"/>
  <c r="CL303" i="82"/>
  <c r="CL304" i="82"/>
  <c r="CL305" i="82"/>
  <c r="CL306" i="82"/>
  <c r="CL307" i="82"/>
  <c r="CL308" i="82"/>
  <c r="CL309" i="82"/>
  <c r="CL310" i="82"/>
  <c r="CH310" i="82" s="1"/>
  <c r="CL311" i="82"/>
  <c r="CL312" i="82"/>
  <c r="CL313" i="82"/>
  <c r="CL314" i="82"/>
  <c r="CL315" i="82"/>
  <c r="CL316" i="82"/>
  <c r="CL317" i="82"/>
  <c r="CL318" i="82"/>
  <c r="CH318" i="82" s="1"/>
  <c r="CL319" i="82"/>
  <c r="CL320" i="82"/>
  <c r="CL321" i="82"/>
  <c r="CL322" i="82"/>
  <c r="CL323" i="82"/>
  <c r="CL324" i="82"/>
  <c r="CL325" i="82"/>
  <c r="CL326" i="82"/>
  <c r="CH326" i="82" s="1"/>
  <c r="CL327" i="82"/>
  <c r="CL328" i="82"/>
  <c r="CL329" i="82"/>
  <c r="CL330" i="82"/>
  <c r="CL331" i="82"/>
  <c r="CL332" i="82"/>
  <c r="CL333" i="82"/>
  <c r="CL334" i="82"/>
  <c r="CH334" i="82" s="1"/>
  <c r="CL335" i="82"/>
  <c r="CL336" i="82"/>
  <c r="CL337" i="82"/>
  <c r="CL338" i="82"/>
  <c r="CL339" i="82"/>
  <c r="CL340" i="82"/>
  <c r="CL341" i="82"/>
  <c r="CL342" i="82"/>
  <c r="CH342" i="82" s="1"/>
  <c r="CL343" i="82"/>
  <c r="CL344" i="82"/>
  <c r="CL345" i="82"/>
  <c r="CL346" i="82"/>
  <c r="CL347" i="82"/>
  <c r="CL348" i="82"/>
  <c r="CL349" i="82"/>
  <c r="CL350" i="82"/>
  <c r="CH350" i="82" s="1"/>
  <c r="CL351" i="82"/>
  <c r="CL352" i="82"/>
  <c r="CL353" i="82"/>
  <c r="CL354" i="82"/>
  <c r="CL355" i="82"/>
  <c r="CL356" i="82"/>
  <c r="CL357" i="82"/>
  <c r="CL358" i="82"/>
  <c r="CH358" i="82" s="1"/>
  <c r="CL359" i="82"/>
  <c r="CL360" i="82"/>
  <c r="CL361" i="82"/>
  <c r="CL362" i="82"/>
  <c r="CL363" i="82"/>
  <c r="CL364" i="82"/>
  <c r="CL365" i="82"/>
  <c r="CL366" i="82"/>
  <c r="CH366" i="82" s="1"/>
  <c r="CL367" i="82"/>
  <c r="CL368" i="82"/>
  <c r="CL369" i="82"/>
  <c r="CL370" i="82"/>
  <c r="CL371" i="82"/>
  <c r="CL372" i="82"/>
  <c r="CL373" i="82"/>
  <c r="CL374" i="82"/>
  <c r="CH374" i="82" s="1"/>
  <c r="CL375" i="82"/>
  <c r="CL376" i="82"/>
  <c r="CL377" i="82"/>
  <c r="CL378" i="82"/>
  <c r="CL379" i="82"/>
  <c r="CL380" i="82"/>
  <c r="CL381" i="82"/>
  <c r="CL382" i="82"/>
  <c r="CH382" i="82" s="1"/>
  <c r="CL383" i="82"/>
  <c r="CL384" i="82"/>
  <c r="CL385" i="82"/>
  <c r="CL386" i="82"/>
  <c r="CL387" i="82"/>
  <c r="CL388" i="82"/>
  <c r="CL389" i="82"/>
  <c r="CL390" i="82"/>
  <c r="CH390" i="82" s="1"/>
  <c r="CL391" i="82"/>
  <c r="CL392" i="82"/>
  <c r="CL393" i="82"/>
  <c r="CL394" i="82"/>
  <c r="CL395" i="82"/>
  <c r="CL396" i="82"/>
  <c r="CL397" i="82"/>
  <c r="CL398" i="82"/>
  <c r="CH398" i="82" s="1"/>
  <c r="CL399" i="82"/>
  <c r="CL400" i="82"/>
  <c r="CL401" i="82"/>
  <c r="CL402" i="82"/>
  <c r="CL403" i="82"/>
  <c r="CL404" i="82"/>
  <c r="CL405" i="82"/>
  <c r="CL406" i="82"/>
  <c r="CH406" i="82" s="1"/>
  <c r="CL407" i="82"/>
  <c r="CL408" i="82"/>
  <c r="CL409" i="82"/>
  <c r="CL410" i="82"/>
  <c r="CL411" i="82"/>
  <c r="CL412" i="82"/>
  <c r="CL413" i="82"/>
  <c r="CL414" i="82"/>
  <c r="CH414" i="82" s="1"/>
  <c r="CL415" i="82"/>
  <c r="CL416" i="82"/>
  <c r="CL417" i="82"/>
  <c r="CL418" i="82"/>
  <c r="CL419" i="82"/>
  <c r="CL420" i="82"/>
  <c r="CL421" i="82"/>
  <c r="CL422" i="82"/>
  <c r="CH422" i="82" s="1"/>
  <c r="CL423" i="82"/>
  <c r="CL424" i="82"/>
  <c r="CL425" i="82"/>
  <c r="CL426" i="82"/>
  <c r="CL427" i="82"/>
  <c r="CL428" i="82"/>
  <c r="CL429" i="82"/>
  <c r="CL430" i="82"/>
  <c r="CH430" i="82" s="1"/>
  <c r="CL431" i="82"/>
  <c r="CL432" i="82"/>
  <c r="CL433" i="82"/>
  <c r="CL434" i="82"/>
  <c r="CL435" i="82"/>
  <c r="CL436" i="82"/>
  <c r="CL437" i="82"/>
  <c r="CL438" i="82"/>
  <c r="CH438" i="82" s="1"/>
  <c r="CL439" i="82"/>
  <c r="CL440" i="82"/>
  <c r="CL441" i="82"/>
  <c r="CL442" i="82"/>
  <c r="CL443" i="82"/>
  <c r="CL444" i="82"/>
  <c r="CL445" i="82"/>
  <c r="CL446" i="82"/>
  <c r="CH446" i="82" s="1"/>
  <c r="CL447" i="82"/>
  <c r="CL448" i="82"/>
  <c r="CL449" i="82"/>
  <c r="CL450" i="82"/>
  <c r="CL451" i="82"/>
  <c r="CL452" i="82"/>
  <c r="CL453" i="82"/>
  <c r="CL454" i="82"/>
  <c r="CL455" i="82"/>
  <c r="CL456" i="82"/>
  <c r="CH456" i="82" s="1"/>
  <c r="CL457" i="82"/>
  <c r="CH457" i="82" s="1"/>
  <c r="CL458" i="82"/>
  <c r="CL459" i="82"/>
  <c r="CL460" i="82"/>
  <c r="CL461" i="82"/>
  <c r="CL462" i="82"/>
  <c r="CL463" i="82"/>
  <c r="CL464" i="82"/>
  <c r="CG464" i="82" s="1"/>
  <c r="CL465" i="82"/>
  <c r="CG465" i="82" s="1"/>
  <c r="CL466" i="82"/>
  <c r="CL467" i="82"/>
  <c r="CL468" i="82"/>
  <c r="CL469" i="82"/>
  <c r="CL470" i="82"/>
  <c r="CL471" i="82"/>
  <c r="CL472" i="82"/>
  <c r="CH472" i="82" s="1"/>
  <c r="CL473" i="82"/>
  <c r="CH473" i="82" s="1"/>
  <c r="CL474" i="82"/>
  <c r="CL475" i="82"/>
  <c r="CL476" i="82"/>
  <c r="CL477" i="82"/>
  <c r="CL478" i="82"/>
  <c r="CL479" i="82"/>
  <c r="CL480" i="82"/>
  <c r="CG480" i="82" s="1"/>
  <c r="CL481" i="82"/>
  <c r="CG481" i="82" s="1"/>
  <c r="CL482" i="82"/>
  <c r="CL483" i="82"/>
  <c r="CL484" i="82"/>
  <c r="CL485" i="82"/>
  <c r="CL486" i="82"/>
  <c r="CL487" i="82"/>
  <c r="CL488" i="82"/>
  <c r="CH488" i="82" s="1"/>
  <c r="CL489" i="82"/>
  <c r="CH489" i="82" s="1"/>
  <c r="CL490" i="82"/>
  <c r="CL491" i="82"/>
  <c r="CL492" i="82"/>
  <c r="CL493" i="82"/>
  <c r="CL494" i="82"/>
  <c r="CL495" i="82"/>
  <c r="CL496" i="82"/>
  <c r="CG496" i="82" s="1"/>
  <c r="CL497" i="82"/>
  <c r="CG497" i="82" s="1"/>
  <c r="CL498" i="82"/>
  <c r="CL499" i="82"/>
  <c r="CL500" i="82"/>
  <c r="CL501" i="82"/>
  <c r="CL502" i="82"/>
  <c r="CL503" i="82"/>
  <c r="CL504" i="82"/>
  <c r="CH504" i="82" s="1"/>
  <c r="CL505" i="82"/>
  <c r="CH505" i="82" s="1"/>
  <c r="CL506" i="82"/>
  <c r="CL507" i="82"/>
  <c r="CL508" i="82"/>
  <c r="CL509" i="82"/>
  <c r="CL510" i="82"/>
  <c r="CL511" i="82"/>
  <c r="CL512" i="82"/>
  <c r="CG512" i="82" s="1"/>
  <c r="CL513" i="82"/>
  <c r="CG513" i="82" s="1"/>
  <c r="CL514" i="82"/>
  <c r="CL515" i="82"/>
  <c r="CL516" i="82"/>
  <c r="CL517" i="82"/>
  <c r="CL518" i="82"/>
  <c r="CL519" i="82"/>
  <c r="CL520" i="82"/>
  <c r="CH520" i="82" s="1"/>
  <c r="CL521" i="82"/>
  <c r="CH521" i="82" s="1"/>
  <c r="CL522" i="82"/>
  <c r="CL523" i="82"/>
  <c r="CL524" i="82"/>
  <c r="CL525" i="82"/>
  <c r="CL526" i="82"/>
  <c r="CL527" i="82"/>
  <c r="CL528" i="82"/>
  <c r="CG528" i="82" s="1"/>
  <c r="CL529" i="82"/>
  <c r="CG529" i="82" s="1"/>
  <c r="CL530" i="82"/>
  <c r="CL531" i="82"/>
  <c r="CL532" i="82"/>
  <c r="CL533" i="82"/>
  <c r="CL534" i="82"/>
  <c r="CL535" i="82"/>
  <c r="CL536" i="82"/>
  <c r="CH536" i="82" s="1"/>
  <c r="CL537" i="82"/>
  <c r="CH537" i="82" s="1"/>
  <c r="CL538" i="82"/>
  <c r="CL539" i="82"/>
  <c r="CL540" i="82"/>
  <c r="CL541" i="82"/>
  <c r="CL542" i="82"/>
  <c r="CL543" i="82"/>
  <c r="CL544" i="82"/>
  <c r="CG544" i="82" s="1"/>
  <c r="CL545" i="82"/>
  <c r="CG545" i="82" s="1"/>
  <c r="CL546" i="82"/>
  <c r="CL547" i="82"/>
  <c r="CL548" i="82"/>
  <c r="CL549" i="82"/>
  <c r="CL550" i="82"/>
  <c r="CL551" i="82"/>
  <c r="CL552" i="82"/>
  <c r="CH552" i="82" s="1"/>
  <c r="CL553" i="82"/>
  <c r="CH553" i="82" s="1"/>
  <c r="CL554" i="82"/>
  <c r="CL555" i="82"/>
  <c r="CL556" i="82"/>
  <c r="CL557" i="82"/>
  <c r="CL558" i="82"/>
  <c r="CL559" i="82"/>
  <c r="CL560" i="82"/>
  <c r="CG560" i="82" s="1"/>
  <c r="CL561" i="82"/>
  <c r="CG561" i="82" s="1"/>
  <c r="CL562" i="82"/>
  <c r="CL563" i="82"/>
  <c r="CL564" i="82"/>
  <c r="CL565" i="82"/>
  <c r="CL566" i="82"/>
  <c r="CL567" i="82"/>
  <c r="CL568" i="82"/>
  <c r="CH568" i="82" s="1"/>
  <c r="CL569" i="82"/>
  <c r="CH569" i="82" s="1"/>
  <c r="CL570" i="82"/>
  <c r="CL571" i="82"/>
  <c r="CL572" i="82"/>
  <c r="CL573" i="82"/>
  <c r="CL574" i="82"/>
  <c r="CL575" i="82"/>
  <c r="CL576" i="82"/>
  <c r="CH576" i="82" s="1"/>
  <c r="CL577" i="82"/>
  <c r="CH577" i="82" s="1"/>
  <c r="CL578" i="82"/>
  <c r="CL579" i="82"/>
  <c r="CL580" i="82"/>
  <c r="CG580" i="82" s="1"/>
  <c r="CL581" i="82"/>
  <c r="CG581" i="82" s="1"/>
  <c r="CL582" i="82"/>
  <c r="CL583" i="82"/>
  <c r="CL584" i="82"/>
  <c r="CH584" i="82" s="1"/>
  <c r="CL585" i="82"/>
  <c r="CH585" i="82" s="1"/>
  <c r="CL586" i="82"/>
  <c r="CL587" i="82"/>
  <c r="CL588" i="82"/>
  <c r="CL589" i="82"/>
  <c r="CL590" i="82"/>
  <c r="CL591" i="82"/>
  <c r="CL592" i="82"/>
  <c r="CH592" i="82" s="1"/>
  <c r="CL593" i="82"/>
  <c r="CH593" i="82" s="1"/>
  <c r="CL594" i="82"/>
  <c r="CL595" i="82"/>
  <c r="CL596" i="82"/>
  <c r="CL597" i="82"/>
  <c r="CL598" i="82"/>
  <c r="CL599" i="82"/>
  <c r="CL600" i="82"/>
  <c r="CH600" i="82" s="1"/>
  <c r="CL601" i="82"/>
  <c r="CG601" i="82" s="1"/>
  <c r="CL602" i="82"/>
  <c r="CL603" i="82"/>
  <c r="CL604" i="82"/>
  <c r="CL605" i="82"/>
  <c r="CL606" i="82"/>
  <c r="CL607" i="82"/>
  <c r="CL608" i="82"/>
  <c r="CH608" i="82" s="1"/>
  <c r="CL609" i="82"/>
  <c r="CH609" i="82" s="1"/>
  <c r="CL610" i="82"/>
  <c r="CL611" i="82"/>
  <c r="CL612" i="82"/>
  <c r="CG612" i="82" s="1"/>
  <c r="CL613" i="82"/>
  <c r="CG613" i="82" s="1"/>
  <c r="CL614" i="82"/>
  <c r="CL615" i="82"/>
  <c r="CL616" i="82"/>
  <c r="CH616" i="82" s="1"/>
  <c r="CL617" i="82"/>
  <c r="CH617" i="82" s="1"/>
  <c r="CL618" i="82"/>
  <c r="CL619" i="82"/>
  <c r="CL620" i="82"/>
  <c r="CL621" i="82"/>
  <c r="CL622" i="82"/>
  <c r="CL623" i="82"/>
  <c r="CG623" i="82" s="1"/>
  <c r="CL624" i="82"/>
  <c r="CG624" i="82" s="1"/>
  <c r="CL625" i="82"/>
  <c r="CH625" i="82" s="1"/>
  <c r="CL626" i="82"/>
  <c r="CL627" i="82"/>
  <c r="CL628" i="82"/>
  <c r="CL629" i="82"/>
  <c r="CL630" i="82"/>
  <c r="CL631" i="82"/>
  <c r="CL632" i="82"/>
  <c r="CH632" i="82" s="1"/>
  <c r="CL633" i="82"/>
  <c r="CH633" i="82" s="1"/>
  <c r="CL634" i="82"/>
  <c r="CL635" i="82"/>
  <c r="CL636" i="82"/>
  <c r="CL637" i="82"/>
  <c r="CL638" i="82"/>
  <c r="CL639" i="82"/>
  <c r="CL640" i="82"/>
  <c r="CH640" i="82" s="1"/>
  <c r="CL641" i="82"/>
  <c r="CH641" i="82" s="1"/>
  <c r="CL642" i="82"/>
  <c r="CL643" i="82"/>
  <c r="CL644" i="82"/>
  <c r="CL645" i="82"/>
  <c r="CL646" i="82"/>
  <c r="CL647" i="82"/>
  <c r="CL648" i="82"/>
  <c r="CG648" i="82" s="1"/>
  <c r="CL649" i="82"/>
  <c r="CG649" i="82" s="1"/>
  <c r="CL650" i="82"/>
  <c r="CL651" i="82"/>
  <c r="CL652" i="82"/>
  <c r="CL653" i="82"/>
  <c r="CL654" i="82"/>
  <c r="CL655" i="82"/>
  <c r="CL656" i="82"/>
  <c r="CH656" i="82" s="1"/>
  <c r="CL657" i="82"/>
  <c r="CH657" i="82" s="1"/>
  <c r="CL658" i="82"/>
  <c r="CL659" i="82"/>
  <c r="CL660" i="82"/>
  <c r="CL661" i="82"/>
  <c r="CL662" i="82"/>
  <c r="CL663" i="82"/>
  <c r="CL664" i="82"/>
  <c r="CH664" i="82" s="1"/>
  <c r="CL665" i="82"/>
  <c r="CH665" i="82" s="1"/>
  <c r="CL666" i="82"/>
  <c r="CL667" i="82"/>
  <c r="CL668" i="82"/>
  <c r="CL669" i="82"/>
  <c r="CL670" i="82"/>
  <c r="CL671" i="82"/>
  <c r="CL672" i="82"/>
  <c r="CH672" i="82" s="1"/>
  <c r="CL673" i="82"/>
  <c r="CH673" i="82" s="1"/>
  <c r="CL674" i="82"/>
  <c r="CL675" i="82"/>
  <c r="CL676" i="82"/>
  <c r="CL677" i="82"/>
  <c r="CL678" i="82"/>
  <c r="CL679" i="82"/>
  <c r="CL680" i="82"/>
  <c r="CH680" i="82" s="1"/>
  <c r="CL681" i="82"/>
  <c r="CH681" i="82" s="1"/>
  <c r="CL682" i="82"/>
  <c r="CL683" i="82"/>
  <c r="CL684" i="82"/>
  <c r="CL685" i="82"/>
  <c r="CL686" i="82"/>
  <c r="CL687" i="82"/>
  <c r="CL688" i="82"/>
  <c r="CH688" i="82" s="1"/>
  <c r="CL689" i="82"/>
  <c r="CH689" i="82" s="1"/>
  <c r="CL690" i="82"/>
  <c r="CL691" i="82"/>
  <c r="CL692" i="82"/>
  <c r="CL693" i="82"/>
  <c r="CL694" i="82"/>
  <c r="CL695" i="82"/>
  <c r="CL696" i="82"/>
  <c r="CH696" i="82" s="1"/>
  <c r="CL697" i="82"/>
  <c r="CH697" i="82" s="1"/>
  <c r="CL698" i="82"/>
  <c r="CL699" i="82"/>
  <c r="CL700" i="82"/>
  <c r="CL701" i="82"/>
  <c r="CL702" i="82"/>
  <c r="CL703" i="82"/>
  <c r="CL704" i="82"/>
  <c r="CH704" i="82" s="1"/>
  <c r="CL705" i="82"/>
  <c r="CH705" i="82" s="1"/>
  <c r="CL706" i="82"/>
  <c r="CL707" i="82"/>
  <c r="CL708" i="82"/>
  <c r="CL709" i="82"/>
  <c r="CL710" i="82"/>
  <c r="CL711" i="82"/>
  <c r="CL712" i="82"/>
  <c r="CG712" i="82" s="1"/>
  <c r="CL713" i="82"/>
  <c r="CG713" i="82" s="1"/>
  <c r="CL714" i="82"/>
  <c r="CL715" i="82"/>
  <c r="CL716" i="82"/>
  <c r="CL717" i="82"/>
  <c r="CL718" i="82"/>
  <c r="CL719" i="82"/>
  <c r="CL720" i="82"/>
  <c r="CH720" i="82" s="1"/>
  <c r="CL721" i="82"/>
  <c r="CH721" i="82" s="1"/>
  <c r="CL722" i="82"/>
  <c r="CL723" i="82"/>
  <c r="CL724" i="82"/>
  <c r="CL725" i="82"/>
  <c r="CL726" i="82"/>
  <c r="CL727" i="82"/>
  <c r="CL728" i="82"/>
  <c r="CH728" i="82" s="1"/>
  <c r="CL729" i="82"/>
  <c r="CH729" i="82" s="1"/>
  <c r="CL730" i="82"/>
  <c r="CL731" i="82"/>
  <c r="CL732" i="82"/>
  <c r="CL733" i="82"/>
  <c r="CL734" i="82"/>
  <c r="CL735" i="82"/>
  <c r="CL736" i="82"/>
  <c r="CH736" i="82" s="1"/>
  <c r="CL737" i="82"/>
  <c r="CH737" i="82" s="1"/>
  <c r="CL738" i="82"/>
  <c r="CL739" i="82"/>
  <c r="CL740" i="82"/>
  <c r="CL741" i="82"/>
  <c r="CL742" i="82"/>
  <c r="CL743" i="82"/>
  <c r="CL744" i="82"/>
  <c r="CH744" i="82" s="1"/>
  <c r="CL745" i="82"/>
  <c r="CH745" i="82" s="1"/>
  <c r="CL746" i="82"/>
  <c r="CL747" i="82"/>
  <c r="CL748" i="82"/>
  <c r="CL749" i="82"/>
  <c r="CL750" i="82"/>
  <c r="CL751" i="82"/>
  <c r="CL752" i="82"/>
  <c r="CH752" i="82" s="1"/>
  <c r="CL753" i="82"/>
  <c r="CH753" i="82" s="1"/>
  <c r="CL754" i="82"/>
  <c r="CL755" i="82"/>
  <c r="CL756" i="82"/>
  <c r="CL757" i="82"/>
  <c r="CL758" i="82"/>
  <c r="CL759" i="82"/>
  <c r="CL760" i="82"/>
  <c r="CH760" i="82" s="1"/>
  <c r="CL761" i="82"/>
  <c r="CH761" i="82" s="1"/>
  <c r="CL762" i="82"/>
  <c r="CL763" i="82"/>
  <c r="CL764" i="82"/>
  <c r="CL765" i="82"/>
  <c r="CL766" i="82"/>
  <c r="CL767" i="82"/>
  <c r="CL768" i="82"/>
  <c r="CH768" i="82" s="1"/>
  <c r="CL769" i="82"/>
  <c r="CH769" i="82" s="1"/>
  <c r="CL770" i="82"/>
  <c r="CL771" i="82"/>
  <c r="CL772" i="82"/>
  <c r="CL773" i="82"/>
  <c r="CL774" i="82"/>
  <c r="CL775" i="82"/>
  <c r="CL776" i="82"/>
  <c r="CH776" i="82" s="1"/>
  <c r="CL777" i="82"/>
  <c r="CG777" i="82" s="1"/>
  <c r="CL778" i="82"/>
  <c r="CL779" i="82"/>
  <c r="CL780" i="82"/>
  <c r="CL781" i="82"/>
  <c r="CL782" i="82"/>
  <c r="CL783" i="82"/>
  <c r="CL784" i="82"/>
  <c r="CH784" i="82" s="1"/>
  <c r="CL785" i="82"/>
  <c r="CH785" i="82" s="1"/>
  <c r="CL786" i="82"/>
  <c r="CL787" i="82"/>
  <c r="CL788" i="82"/>
  <c r="CL789" i="82"/>
  <c r="CL790" i="82"/>
  <c r="CL791" i="82"/>
  <c r="CL792" i="82"/>
  <c r="CH792" i="82" s="1"/>
  <c r="CL793" i="82"/>
  <c r="CH793" i="82" s="1"/>
  <c r="CL794" i="82"/>
  <c r="CL795" i="82"/>
  <c r="CL796" i="82"/>
  <c r="CL797" i="82"/>
  <c r="CL798" i="82"/>
  <c r="CL799" i="82"/>
  <c r="CL800" i="82"/>
  <c r="CH800" i="82" s="1"/>
  <c r="CL801" i="82"/>
  <c r="CH801" i="82" s="1"/>
  <c r="CL802" i="82"/>
  <c r="CL803" i="82"/>
  <c r="CL804" i="82"/>
  <c r="CL805" i="82"/>
  <c r="CL806" i="82"/>
  <c r="CL807" i="82"/>
  <c r="CL808" i="82"/>
  <c r="CG808" i="82" s="1"/>
  <c r="CL809" i="82"/>
  <c r="CH809" i="82" s="1"/>
  <c r="CL810" i="82"/>
  <c r="CL811" i="82"/>
  <c r="CL812" i="82"/>
  <c r="CL813" i="82"/>
  <c r="CL814" i="82"/>
  <c r="CL815" i="82"/>
  <c r="CL816" i="82"/>
  <c r="CH816" i="82" s="1"/>
  <c r="CL817" i="82"/>
  <c r="CH817" i="82" s="1"/>
  <c r="CL818" i="82"/>
  <c r="CL819" i="82"/>
  <c r="CL820" i="82"/>
  <c r="CL821" i="82"/>
  <c r="CL822" i="82"/>
  <c r="CL823" i="82"/>
  <c r="CL824" i="82"/>
  <c r="CH824" i="82" s="1"/>
  <c r="CL825" i="82"/>
  <c r="CH825" i="82" s="1"/>
  <c r="CL826" i="82"/>
  <c r="CL827" i="82"/>
  <c r="CL828" i="82"/>
  <c r="CL829" i="82"/>
  <c r="CL830" i="82"/>
  <c r="CL831" i="82"/>
  <c r="CL832" i="82"/>
  <c r="CH832" i="82" s="1"/>
  <c r="CL833" i="82"/>
  <c r="CH833" i="82" s="1"/>
  <c r="CL834" i="82"/>
  <c r="CL835" i="82"/>
  <c r="CL836" i="82"/>
  <c r="CL837" i="82"/>
  <c r="CL838" i="82"/>
  <c r="CL839" i="82"/>
  <c r="CL840" i="82"/>
  <c r="CH840" i="82" s="1"/>
  <c r="CL841" i="82"/>
  <c r="CG841" i="82" s="1"/>
  <c r="CL842" i="82"/>
  <c r="CL843" i="82"/>
  <c r="CL844" i="82"/>
  <c r="CL845" i="82"/>
  <c r="CL846" i="82"/>
  <c r="CL847" i="82"/>
  <c r="CL848" i="82"/>
  <c r="CH848" i="82" s="1"/>
  <c r="CL849" i="82"/>
  <c r="CH849" i="82" s="1"/>
  <c r="CL850" i="82"/>
  <c r="CL851" i="82"/>
  <c r="CL852" i="82"/>
  <c r="CL853" i="82"/>
  <c r="CL854" i="82"/>
  <c r="CL855" i="82"/>
  <c r="CL856" i="82"/>
  <c r="CH856" i="82" s="1"/>
  <c r="CL857" i="82"/>
  <c r="CH857" i="82" s="1"/>
  <c r="CL858" i="82"/>
  <c r="CL859" i="82"/>
  <c r="CL860" i="82"/>
  <c r="CL861" i="82"/>
  <c r="CL862" i="82"/>
  <c r="CL863" i="82"/>
  <c r="CL864" i="82"/>
  <c r="CH864" i="82" s="1"/>
  <c r="CL865" i="82"/>
  <c r="CH865" i="82" s="1"/>
  <c r="CL866" i="82"/>
  <c r="CL867" i="82"/>
  <c r="CL868" i="82"/>
  <c r="CL869" i="82"/>
  <c r="CL870" i="82"/>
  <c r="CL871" i="82"/>
  <c r="CL872" i="82"/>
  <c r="CH872" i="82" s="1"/>
  <c r="CL873" i="82"/>
  <c r="CH873" i="82" s="1"/>
  <c r="CL874" i="82"/>
  <c r="CL875" i="82"/>
  <c r="CL876" i="82"/>
  <c r="CL877" i="82"/>
  <c r="CL878" i="82"/>
  <c r="CL879" i="82"/>
  <c r="CL880" i="82"/>
  <c r="CH880" i="82" s="1"/>
  <c r="CL881" i="82"/>
  <c r="CH881" i="82" s="1"/>
  <c r="CL882" i="82"/>
  <c r="CL883" i="82"/>
  <c r="CL884" i="82"/>
  <c r="CL885" i="82"/>
  <c r="CL886" i="82"/>
  <c r="CL887" i="82"/>
  <c r="CL888" i="82"/>
  <c r="CH888" i="82" s="1"/>
  <c r="CL889" i="82"/>
  <c r="CH889" i="82" s="1"/>
  <c r="CL890" i="82"/>
  <c r="CL891" i="82"/>
  <c r="CL892" i="82"/>
  <c r="CL893" i="82"/>
  <c r="CL894" i="82"/>
  <c r="CL895" i="82"/>
  <c r="CL896" i="82"/>
  <c r="CL897" i="82"/>
  <c r="CL898" i="82"/>
  <c r="CL899" i="82"/>
  <c r="CL900" i="82"/>
  <c r="CL901" i="82"/>
  <c r="CL902" i="82"/>
  <c r="CL903" i="82"/>
  <c r="CL904" i="82"/>
  <c r="CG904" i="82" s="1"/>
  <c r="CL905" i="82"/>
  <c r="CG905" i="82" s="1"/>
  <c r="CL906" i="82"/>
  <c r="CL907" i="82"/>
  <c r="CL908" i="82"/>
  <c r="CL909" i="82"/>
  <c r="CL910" i="82"/>
  <c r="CL911" i="82"/>
  <c r="CL912" i="82"/>
  <c r="CL913" i="82"/>
  <c r="CL914" i="82"/>
  <c r="CL915" i="82"/>
  <c r="CL916" i="82"/>
  <c r="CL917" i="82"/>
  <c r="CL918" i="82"/>
  <c r="CL919" i="82"/>
  <c r="CL920" i="82"/>
  <c r="CG920" i="82" s="1"/>
  <c r="CL921" i="82"/>
  <c r="CH921" i="82" s="1"/>
  <c r="CL922" i="82"/>
  <c r="CL923" i="82"/>
  <c r="CL924" i="82"/>
  <c r="CL925" i="82"/>
  <c r="CL926" i="82"/>
  <c r="CL927" i="82"/>
  <c r="CL928" i="82"/>
  <c r="CL929" i="82"/>
  <c r="CL930" i="82"/>
  <c r="CL931" i="82"/>
  <c r="CL932" i="82"/>
  <c r="CL933" i="82"/>
  <c r="CL934" i="82"/>
  <c r="CL935" i="82"/>
  <c r="CL936" i="82"/>
  <c r="CG936" i="82" s="1"/>
  <c r="CL937" i="82"/>
  <c r="CG937" i="82" s="1"/>
  <c r="CL938" i="82"/>
  <c r="CL939" i="82"/>
  <c r="CL940" i="82"/>
  <c r="CL941" i="82"/>
  <c r="CL942" i="82"/>
  <c r="CL943" i="82"/>
  <c r="CL944" i="82"/>
  <c r="CL945" i="82"/>
  <c r="CL946" i="82"/>
  <c r="CL947" i="82"/>
  <c r="CL948" i="82"/>
  <c r="CL949" i="82"/>
  <c r="CL950" i="82"/>
  <c r="CL951" i="82"/>
  <c r="CL952" i="82"/>
  <c r="CG952" i="82" s="1"/>
  <c r="CL953" i="82"/>
  <c r="CH953" i="82" s="1"/>
  <c r="CL954" i="82"/>
  <c r="CL955" i="82"/>
  <c r="CL956" i="82"/>
  <c r="CL957" i="82"/>
  <c r="CL958" i="82"/>
  <c r="CL959" i="82"/>
  <c r="CL960" i="82"/>
  <c r="CL961" i="82"/>
  <c r="CL962" i="82"/>
  <c r="CL963" i="82"/>
  <c r="CL964" i="82"/>
  <c r="CL965" i="82"/>
  <c r="CL966" i="82"/>
  <c r="CL967" i="82"/>
  <c r="CL968" i="82"/>
  <c r="CG968" i="82" s="1"/>
  <c r="CL969" i="82"/>
  <c r="CG969" i="82" s="1"/>
  <c r="CL970" i="82"/>
  <c r="CL971" i="82"/>
  <c r="CL972" i="82"/>
  <c r="CL973" i="82"/>
  <c r="CL974" i="82"/>
  <c r="CL975" i="82"/>
  <c r="CL976" i="82"/>
  <c r="CL977" i="82"/>
  <c r="CL978" i="82"/>
  <c r="CL979" i="82"/>
  <c r="CL980" i="82"/>
  <c r="CL981" i="82"/>
  <c r="CL982" i="82"/>
  <c r="CL983" i="82"/>
  <c r="CL984" i="82"/>
  <c r="CG984" i="82" s="1"/>
  <c r="CL985" i="82"/>
  <c r="CH985" i="82" s="1"/>
  <c r="CL986" i="82"/>
  <c r="CL987" i="82"/>
  <c r="CL988" i="82"/>
  <c r="CL989" i="82"/>
  <c r="CL990" i="82"/>
  <c r="CL991" i="82"/>
  <c r="CL992" i="82"/>
  <c r="CL993" i="82"/>
  <c r="CL994" i="82"/>
  <c r="CL995" i="82"/>
  <c r="CL996" i="82"/>
  <c r="CL997" i="82"/>
  <c r="CL998" i="82"/>
  <c r="CL999" i="82"/>
  <c r="CL1000" i="82"/>
  <c r="CG1000" i="82" s="1"/>
  <c r="CL1001" i="82"/>
  <c r="CG1001" i="82" s="1"/>
  <c r="CL1002" i="82"/>
  <c r="CL1003" i="82"/>
  <c r="CL1004" i="82"/>
  <c r="CL1005" i="82"/>
  <c r="CL1006" i="82"/>
  <c r="CL1007" i="82"/>
  <c r="CL1008" i="82"/>
  <c r="CL1009" i="82"/>
  <c r="CL1010" i="82"/>
  <c r="CL1011" i="82"/>
  <c r="CL1012" i="82"/>
  <c r="CL1013" i="82"/>
  <c r="CL1014" i="82"/>
  <c r="CL1015" i="82"/>
  <c r="CL1016" i="82"/>
  <c r="CG1016" i="82" s="1"/>
  <c r="CL1017" i="82"/>
  <c r="CH1017" i="82" s="1"/>
  <c r="CL1018" i="82"/>
  <c r="CL1019" i="82"/>
  <c r="CL1020" i="82"/>
  <c r="CL1021" i="82"/>
  <c r="CL1022" i="82"/>
  <c r="CL1023" i="82"/>
  <c r="CL1024" i="82"/>
  <c r="CL1025" i="82"/>
  <c r="CL1026" i="82"/>
  <c r="CL1027" i="82"/>
  <c r="CL1028" i="82"/>
  <c r="CL1029" i="82"/>
  <c r="CL1030" i="82"/>
  <c r="CL1031" i="82"/>
  <c r="CL1032" i="82"/>
  <c r="CG1032" i="82" s="1"/>
  <c r="CL1033" i="82"/>
  <c r="CG1033" i="82" s="1"/>
  <c r="CL1034" i="82"/>
  <c r="CL1035" i="82"/>
  <c r="CL1036" i="82"/>
  <c r="CL1037" i="82"/>
  <c r="CL1038" i="82"/>
  <c r="CL1039" i="82"/>
  <c r="CL1040" i="82"/>
  <c r="CL1041" i="82"/>
  <c r="CL1042" i="82"/>
  <c r="CL1043" i="82"/>
  <c r="CL1044" i="82"/>
  <c r="CL1045" i="82"/>
  <c r="CL1046" i="82"/>
  <c r="CL1047" i="82"/>
  <c r="CL1048" i="82"/>
  <c r="CG1048" i="82" s="1"/>
  <c r="CL1049" i="82"/>
  <c r="CH1049" i="82" s="1"/>
  <c r="CL1050" i="82"/>
  <c r="CL1051" i="82"/>
  <c r="CL1052" i="82"/>
  <c r="CL1053" i="82"/>
  <c r="CL1054" i="82"/>
  <c r="CL1055" i="82"/>
  <c r="CL1056" i="82"/>
  <c r="CL1057" i="82"/>
  <c r="CL1058" i="82"/>
  <c r="CL1059" i="82"/>
  <c r="CL1060" i="82"/>
  <c r="CL1061" i="82"/>
  <c r="CL1062" i="82"/>
  <c r="CL1063" i="82"/>
  <c r="CL1064" i="82"/>
  <c r="CG1064" i="82" s="1"/>
  <c r="CL1065" i="82"/>
  <c r="CG1065" i="82" s="1"/>
  <c r="CL1066" i="82"/>
  <c r="CL1067" i="82"/>
  <c r="CL1068" i="82"/>
  <c r="CL1069" i="82"/>
  <c r="CL1070" i="82"/>
  <c r="CL1071" i="82"/>
  <c r="CL1072" i="82"/>
  <c r="CL1073" i="82"/>
  <c r="CL1074" i="82"/>
  <c r="CL1075" i="82"/>
  <c r="CL1076" i="82"/>
  <c r="CL1077" i="82"/>
  <c r="CL1078" i="82"/>
  <c r="CL1079" i="82"/>
  <c r="CL1080" i="82"/>
  <c r="CG1080" i="82" s="1"/>
  <c r="CL1081" i="82"/>
  <c r="CH1081" i="82" s="1"/>
  <c r="CL1082" i="82"/>
  <c r="CL1083" i="82"/>
  <c r="CL1084" i="82"/>
  <c r="CL1085" i="82"/>
  <c r="CL1086" i="82"/>
  <c r="CL1087" i="82"/>
  <c r="CL1088" i="82"/>
  <c r="CL1089" i="82"/>
  <c r="CL1090" i="82"/>
  <c r="CL1091" i="82"/>
  <c r="CL1092" i="82"/>
  <c r="CL1093" i="82"/>
  <c r="CL1094" i="82"/>
  <c r="CL1095" i="82"/>
  <c r="CL1096" i="82"/>
  <c r="CG1096" i="82" s="1"/>
  <c r="CL1097" i="82"/>
  <c r="CG1097" i="82" s="1"/>
  <c r="CL1098" i="82"/>
  <c r="CL1099" i="82"/>
  <c r="CL1100" i="82"/>
  <c r="CL1101" i="82"/>
  <c r="CL1102" i="82"/>
  <c r="CL1103" i="82"/>
  <c r="CL1104" i="82"/>
  <c r="CL1105" i="82"/>
  <c r="CL1106" i="82"/>
  <c r="CL1107" i="82"/>
  <c r="CL1108" i="82"/>
  <c r="CL1109" i="82"/>
  <c r="CL1110" i="82"/>
  <c r="CL1111" i="82"/>
  <c r="CL1112" i="82"/>
  <c r="CG1112" i="82" s="1"/>
  <c r="CL1113" i="82"/>
  <c r="CH1113" i="82" s="1"/>
  <c r="CL1114" i="82"/>
  <c r="CL1115" i="82"/>
  <c r="CL1116" i="82"/>
  <c r="CL1117" i="82"/>
  <c r="CL1118" i="82"/>
  <c r="CL1119" i="82"/>
  <c r="CL1120" i="82"/>
  <c r="CL1121" i="82"/>
  <c r="CL1122" i="82"/>
  <c r="CL1123" i="82"/>
  <c r="CL1124" i="82"/>
  <c r="CL1125" i="82"/>
  <c r="CL1126" i="82"/>
  <c r="CL1127" i="82"/>
  <c r="CL1128" i="82"/>
  <c r="CG1128" i="82" s="1"/>
  <c r="CL1129" i="82"/>
  <c r="CG1129" i="82" s="1"/>
  <c r="CL1130" i="82"/>
  <c r="CL1131" i="82"/>
  <c r="CL1132" i="82"/>
  <c r="CL1133" i="82"/>
  <c r="CL1134" i="82"/>
  <c r="CL1135" i="82"/>
  <c r="CL1136" i="82"/>
  <c r="CL1137" i="82"/>
  <c r="CL1138" i="82"/>
  <c r="CL1139" i="82"/>
  <c r="CL1140" i="82"/>
  <c r="CL1141" i="82"/>
  <c r="CL1142" i="82"/>
  <c r="CL1143" i="82"/>
  <c r="CL1144" i="82"/>
  <c r="CG1144" i="82" s="1"/>
  <c r="CL1145" i="82"/>
  <c r="CH1145" i="82" s="1"/>
  <c r="CL1146" i="82"/>
  <c r="CL1147" i="82"/>
  <c r="CL1148" i="82"/>
  <c r="CL1149" i="82"/>
  <c r="CL1150" i="82"/>
  <c r="CL1151" i="82"/>
  <c r="CL1152" i="82"/>
  <c r="CL1153" i="82"/>
  <c r="CL1154" i="82"/>
  <c r="CL1155" i="82"/>
  <c r="CL1156" i="82"/>
  <c r="CL1157" i="82"/>
  <c r="CL1158" i="82"/>
  <c r="CL1159" i="82"/>
  <c r="CL1160" i="82"/>
  <c r="CG1160" i="82" s="1"/>
  <c r="CL1161" i="82"/>
  <c r="CG1161" i="82" s="1"/>
  <c r="CL1162" i="82"/>
  <c r="CL1163" i="82"/>
  <c r="CL1164" i="82"/>
  <c r="CL1165" i="82"/>
  <c r="CL1166" i="82"/>
  <c r="CL1167" i="82"/>
  <c r="CL1168" i="82"/>
  <c r="CL1169" i="82"/>
  <c r="CL1170" i="82"/>
  <c r="CL1171" i="82"/>
  <c r="CL1172" i="82"/>
  <c r="CL1173" i="82"/>
  <c r="CL1174" i="82"/>
  <c r="CL1175" i="82"/>
  <c r="CL1176" i="82"/>
  <c r="CG1176" i="82" s="1"/>
  <c r="CL1177" i="82"/>
  <c r="CH1177" i="82" s="1"/>
  <c r="CL1178" i="82"/>
  <c r="CL1179" i="82"/>
  <c r="CL1180" i="82"/>
  <c r="CL1181" i="82"/>
  <c r="CL1182" i="82"/>
  <c r="CL1183" i="82"/>
  <c r="CL1184" i="82"/>
  <c r="CL1185" i="82"/>
  <c r="CL1186" i="82"/>
  <c r="CL1187" i="82"/>
  <c r="CL1188" i="82"/>
  <c r="CL1189" i="82"/>
  <c r="CL1190" i="82"/>
  <c r="CL1191" i="82"/>
  <c r="CL1192" i="82"/>
  <c r="CG1192" i="82" s="1"/>
  <c r="CL1193" i="82"/>
  <c r="CG1193" i="82" s="1"/>
  <c r="CL1194" i="82"/>
  <c r="CL1195" i="82"/>
  <c r="CL1196" i="82"/>
  <c r="CL1197" i="82"/>
  <c r="CL1198" i="82"/>
  <c r="CL1199" i="82"/>
  <c r="CL1200" i="82"/>
  <c r="CL1201" i="82"/>
  <c r="CL1202" i="82"/>
  <c r="CL1203" i="82"/>
  <c r="CL1204" i="82"/>
  <c r="CL1205" i="82"/>
  <c r="CL1206" i="82"/>
  <c r="CL1207" i="82"/>
  <c r="CL1208" i="82"/>
  <c r="CG1208" i="82" s="1"/>
  <c r="CL1209" i="82"/>
  <c r="CH1209" i="82" s="1"/>
  <c r="CL1210" i="82"/>
  <c r="CL1211" i="82"/>
  <c r="CL1212" i="82"/>
  <c r="CL1213" i="82"/>
  <c r="CL1214" i="82"/>
  <c r="CL1215" i="82"/>
  <c r="CL1216" i="82"/>
  <c r="CL1217" i="82"/>
  <c r="CL1218" i="82"/>
  <c r="CL1219" i="82"/>
  <c r="CL1220" i="82"/>
  <c r="CL1221" i="82"/>
  <c r="CL1222" i="82"/>
  <c r="CL1223" i="82"/>
  <c r="CL1224" i="82"/>
  <c r="CG1224" i="82" s="1"/>
  <c r="CL1225" i="82"/>
  <c r="CG1225" i="82" s="1"/>
  <c r="CL1226" i="82"/>
  <c r="CL1227" i="82"/>
  <c r="CL1228" i="82"/>
  <c r="CL1229" i="82"/>
  <c r="CL1230" i="82"/>
  <c r="CL1231" i="82"/>
  <c r="CL1232" i="82"/>
  <c r="CL1233" i="82"/>
  <c r="CL1234" i="82"/>
  <c r="CL1235" i="82"/>
  <c r="CL1236" i="82"/>
  <c r="CL1237" i="82"/>
  <c r="CL1238" i="82"/>
  <c r="CL1239" i="82"/>
  <c r="CL1240" i="82"/>
  <c r="CG1240" i="82" s="1"/>
  <c r="CL1241" i="82"/>
  <c r="CH1241" i="82" s="1"/>
  <c r="CL1242" i="82"/>
  <c r="CL1243" i="82"/>
  <c r="CL1244" i="82"/>
  <c r="CL1245" i="82"/>
  <c r="CL1246" i="82"/>
  <c r="CL1247" i="82"/>
  <c r="CL1248" i="82"/>
  <c r="CL1249" i="82"/>
  <c r="CL1250" i="82"/>
  <c r="CL1251" i="82"/>
  <c r="CL1252" i="82"/>
  <c r="CL1253" i="82"/>
  <c r="CL1254" i="82"/>
  <c r="CL1255" i="82"/>
  <c r="CL1256" i="82"/>
  <c r="CL1257" i="82"/>
  <c r="CL1258" i="82"/>
  <c r="CL1259" i="82"/>
  <c r="CL1260" i="82"/>
  <c r="CL1261" i="82"/>
  <c r="CL1262" i="82"/>
  <c r="CL1263" i="82"/>
  <c r="CL1264" i="82"/>
  <c r="CL1265" i="82"/>
  <c r="CG1265" i="82" s="1"/>
  <c r="CL1266" i="82"/>
  <c r="CL1267" i="82"/>
  <c r="CL1268" i="82"/>
  <c r="CL1269" i="82"/>
  <c r="CL1270" i="82"/>
  <c r="CL1271" i="82"/>
  <c r="CL1272" i="82"/>
  <c r="CL1273" i="82"/>
  <c r="CH1273" i="82" s="1"/>
  <c r="CL1274" i="82"/>
  <c r="CL1275" i="82"/>
  <c r="CL1276" i="82"/>
  <c r="CL1277" i="82"/>
  <c r="CL1278" i="82"/>
  <c r="CL1279" i="82"/>
  <c r="CL1280" i="82"/>
  <c r="CL1281" i="82"/>
  <c r="CL1282" i="82"/>
  <c r="CL1283" i="82"/>
  <c r="CL1284" i="82"/>
  <c r="CL1285" i="82"/>
  <c r="CL1286" i="82"/>
  <c r="CL1287" i="82"/>
  <c r="CL1288" i="82"/>
  <c r="CL1289" i="82"/>
  <c r="CL1290" i="82"/>
  <c r="CL1291" i="82"/>
  <c r="CL1292" i="82"/>
  <c r="CL1293" i="82"/>
  <c r="CL1294" i="82"/>
  <c r="CL1295" i="82"/>
  <c r="CL1296" i="82"/>
  <c r="CL1297" i="82"/>
  <c r="CG1297" i="82" s="1"/>
  <c r="CL1298" i="82"/>
  <c r="CL1299" i="82"/>
  <c r="CL1300" i="82"/>
  <c r="CL1301" i="82"/>
  <c r="CL1302" i="82"/>
  <c r="CL1303" i="82"/>
  <c r="CL1304" i="82"/>
  <c r="CL1305" i="82"/>
  <c r="CH1305" i="82" s="1"/>
  <c r="CL1306" i="82"/>
  <c r="CL1307" i="82"/>
  <c r="CL1308" i="82"/>
  <c r="CL1309" i="82"/>
  <c r="CL1310" i="82"/>
  <c r="CL1311" i="82"/>
  <c r="CL1312" i="82"/>
  <c r="CL1313" i="82"/>
  <c r="CL1314" i="82"/>
  <c r="CL1315" i="82"/>
  <c r="CL1316" i="82"/>
  <c r="CL1317" i="82"/>
  <c r="CL1318" i="82"/>
  <c r="CL1319" i="82"/>
  <c r="CL1320" i="82"/>
  <c r="CL1321" i="82"/>
  <c r="CL1322" i="82"/>
  <c r="CL1323" i="82"/>
  <c r="CL1324" i="82"/>
  <c r="CL1325" i="82"/>
  <c r="CL1326" i="82"/>
  <c r="CL1327" i="82"/>
  <c r="CL1328" i="82"/>
  <c r="CL1329" i="82"/>
  <c r="CG1329" i="82" s="1"/>
  <c r="CL1330" i="82"/>
  <c r="CL1331" i="82"/>
  <c r="CL1332" i="82"/>
  <c r="CL1333" i="82"/>
  <c r="CL1334" i="82"/>
  <c r="CL1335" i="82"/>
  <c r="CL1336" i="82"/>
  <c r="CL1337" i="82"/>
  <c r="CH1337" i="82" s="1"/>
  <c r="CL1338" i="82"/>
  <c r="CL1339" i="82"/>
  <c r="CL1340" i="82"/>
  <c r="CL1341" i="82"/>
  <c r="CL1342" i="82"/>
  <c r="CL1343" i="82"/>
  <c r="CL1344" i="82"/>
  <c r="CL1345" i="82"/>
  <c r="CG1345" i="82" s="1"/>
  <c r="CL1346" i="82"/>
  <c r="CL1347" i="82"/>
  <c r="CL1348" i="82"/>
  <c r="CL1349" i="82"/>
  <c r="CL1350" i="82"/>
  <c r="CL1351" i="82"/>
  <c r="CL1352" i="82"/>
  <c r="CL1353" i="82"/>
  <c r="CL1354" i="82"/>
  <c r="CL1355" i="82"/>
  <c r="CL1356" i="82"/>
  <c r="CL1357" i="82"/>
  <c r="CL1358" i="82"/>
  <c r="CL1359" i="82"/>
  <c r="CL1360" i="82"/>
  <c r="CL1361" i="82"/>
  <c r="CL1362" i="82"/>
  <c r="CL1363" i="82"/>
  <c r="CL1364" i="82"/>
  <c r="CL1365" i="82"/>
  <c r="CL1366" i="82"/>
  <c r="CL1367" i="82"/>
  <c r="CL1368" i="82"/>
  <c r="CL1369" i="82"/>
  <c r="CH1369" i="82" s="1"/>
  <c r="CL1370" i="82"/>
  <c r="CL1371" i="82"/>
  <c r="CL1372" i="82"/>
  <c r="CL1373" i="82"/>
  <c r="CL1374" i="82"/>
  <c r="CL1375" i="82"/>
  <c r="CL1376" i="82"/>
  <c r="CL1377" i="82"/>
  <c r="CL1378" i="82"/>
  <c r="CL1379" i="82"/>
  <c r="CL1380" i="82"/>
  <c r="CL1381" i="82"/>
  <c r="CL1382" i="82"/>
  <c r="CL1383" i="82"/>
  <c r="CL1384" i="82"/>
  <c r="CG1384" i="82" s="1"/>
  <c r="CL1385" i="82"/>
  <c r="CL1386" i="82"/>
  <c r="CL1387" i="82"/>
  <c r="CL1388" i="82"/>
  <c r="CL1389" i="82"/>
  <c r="CL1390" i="82"/>
  <c r="CL1391" i="82"/>
  <c r="CL1392" i="82"/>
  <c r="CL1393" i="82"/>
  <c r="CL1394" i="82"/>
  <c r="CL1395" i="82"/>
  <c r="CL1396" i="82"/>
  <c r="CL1397" i="82"/>
  <c r="CL1398" i="82"/>
  <c r="CL1399" i="82"/>
  <c r="CL1400" i="82"/>
  <c r="CL1401" i="82"/>
  <c r="CH1401" i="82" s="1"/>
  <c r="CL1402" i="82"/>
  <c r="CL1403" i="82"/>
  <c r="CL1404" i="82"/>
  <c r="CL1405" i="82"/>
  <c r="CL1406" i="82"/>
  <c r="CL1407" i="82"/>
  <c r="CL1408" i="82"/>
  <c r="CL1409" i="82"/>
  <c r="CL1410" i="82"/>
  <c r="CL1411" i="82"/>
  <c r="CL1412" i="82"/>
  <c r="CL1413" i="82"/>
  <c r="CL1414" i="82"/>
  <c r="CL1415" i="82"/>
  <c r="CL1416" i="82"/>
  <c r="CL1417" i="82"/>
  <c r="CL1418" i="82"/>
  <c r="CL1419" i="82"/>
  <c r="CL1420" i="82"/>
  <c r="CL1421" i="82"/>
  <c r="CL1422" i="82"/>
  <c r="CL1423" i="82"/>
  <c r="CL1424" i="82"/>
  <c r="CL1425" i="82"/>
  <c r="CG1425" i="82" s="1"/>
  <c r="CL1426" i="82"/>
  <c r="CL1427" i="82"/>
  <c r="CL1428" i="82"/>
  <c r="CL1429" i="82"/>
  <c r="CL1430" i="82"/>
  <c r="CL1431" i="82"/>
  <c r="CL1432" i="82"/>
  <c r="CL1433" i="82"/>
  <c r="CH1433" i="82" s="1"/>
  <c r="CL1434" i="82"/>
  <c r="CL1435" i="82"/>
  <c r="CL1436" i="82"/>
  <c r="CL1437" i="82"/>
  <c r="CL1438" i="82"/>
  <c r="CL1439" i="82"/>
  <c r="CL1440" i="82"/>
  <c r="CL1441" i="82"/>
  <c r="CL1442" i="82"/>
  <c r="CL1443" i="82"/>
  <c r="CL1444" i="82"/>
  <c r="CL1445" i="82"/>
  <c r="CL1446" i="82"/>
  <c r="CL1447" i="82"/>
  <c r="CL1448" i="82"/>
  <c r="CL1449" i="82"/>
  <c r="CL1450" i="82"/>
  <c r="CL1451" i="82"/>
  <c r="CL1452" i="82"/>
  <c r="CL1453" i="82"/>
  <c r="CL1454" i="82"/>
  <c r="CL1455" i="82"/>
  <c r="CL1456" i="82"/>
  <c r="CL1457" i="82"/>
  <c r="CL1458" i="82"/>
  <c r="CL1459" i="82"/>
  <c r="CL1460" i="82"/>
  <c r="CL1461" i="82"/>
  <c r="CL1462" i="82"/>
  <c r="CL1463" i="82"/>
  <c r="CL1464" i="82"/>
  <c r="CL1465" i="82"/>
  <c r="CH1465" i="82" s="1"/>
  <c r="CL1466" i="82"/>
  <c r="CL1467" i="82"/>
  <c r="CL1468" i="82"/>
  <c r="CG1468" i="82" s="1"/>
  <c r="CL1469" i="82"/>
  <c r="CG1469" i="82" s="1"/>
  <c r="CL1470" i="82"/>
  <c r="CL1471" i="82"/>
  <c r="CL1472" i="82"/>
  <c r="CL1473" i="82"/>
  <c r="CL1474" i="82"/>
  <c r="CL1475" i="82"/>
  <c r="CL1476" i="82"/>
  <c r="CL1477" i="82"/>
  <c r="CL1478" i="82"/>
  <c r="CL1479" i="82"/>
  <c r="CL1480" i="82"/>
  <c r="CL1481" i="82"/>
  <c r="CL1482" i="82"/>
  <c r="CL1483" i="82"/>
  <c r="CL1484" i="82"/>
  <c r="CL1485" i="82"/>
  <c r="CL1486" i="82"/>
  <c r="CL1487" i="82"/>
  <c r="CL1488" i="82"/>
  <c r="CL1489" i="82"/>
  <c r="CL1490" i="82"/>
  <c r="CL1491" i="82"/>
  <c r="CL1492" i="82"/>
  <c r="CL1493" i="82"/>
  <c r="CL1494" i="82"/>
  <c r="CL1495" i="82"/>
  <c r="CL1496" i="82"/>
  <c r="CL1497" i="82"/>
  <c r="CH1497" i="82" s="1"/>
  <c r="CL1498" i="82"/>
  <c r="CL1499" i="82"/>
  <c r="CL1500" i="82"/>
  <c r="CL1501" i="82"/>
  <c r="CL1502" i="82"/>
  <c r="CL1503" i="82"/>
  <c r="CL1504" i="82"/>
  <c r="CL1505" i="82"/>
  <c r="CL1506" i="82"/>
  <c r="CL1507" i="82"/>
  <c r="CL1508" i="82"/>
  <c r="CL1509" i="82"/>
  <c r="CL1510" i="82"/>
  <c r="CL1511" i="82"/>
  <c r="CL1512" i="82"/>
  <c r="CL1513" i="82"/>
  <c r="CL1514" i="82"/>
  <c r="CL1515" i="82"/>
  <c r="CL1516" i="82"/>
  <c r="CL1517" i="82"/>
  <c r="CL1518" i="82"/>
  <c r="CL1519" i="82"/>
  <c r="CL1520" i="82"/>
  <c r="CL1521" i="82"/>
  <c r="CL1522" i="82"/>
  <c r="CL1523" i="82"/>
  <c r="CL1524" i="82"/>
  <c r="CL1525" i="82"/>
  <c r="CL1526" i="82"/>
  <c r="CL1527" i="82"/>
  <c r="CL1528" i="82"/>
  <c r="CL1529" i="82"/>
  <c r="CH1529" i="82" s="1"/>
  <c r="CL1530" i="82"/>
  <c r="CL1531" i="82"/>
  <c r="CL1532" i="82"/>
  <c r="CL1533" i="82"/>
  <c r="CL1534" i="82"/>
  <c r="CL1535" i="82"/>
  <c r="CL1536" i="82"/>
  <c r="CL1537" i="82"/>
  <c r="CL1538" i="82"/>
  <c r="CL1539" i="82"/>
  <c r="CL1540" i="82"/>
  <c r="CL1541" i="82"/>
  <c r="CL1542" i="82"/>
  <c r="CL1543" i="82"/>
  <c r="CL1544" i="82"/>
  <c r="CL1545" i="82"/>
  <c r="CL1546" i="82"/>
  <c r="CL1547" i="82"/>
  <c r="CL1548" i="82"/>
  <c r="CL1549" i="82"/>
  <c r="CL1550" i="82"/>
  <c r="CL1551" i="82"/>
  <c r="CL1552" i="82"/>
  <c r="CL1553" i="82"/>
  <c r="CL1554" i="82"/>
  <c r="CL1555" i="82"/>
  <c r="CL1556" i="82"/>
  <c r="CL1557" i="82"/>
  <c r="CL1558" i="82"/>
  <c r="CL1559" i="82"/>
  <c r="CL1560" i="82"/>
  <c r="CL1561" i="82"/>
  <c r="CH1561" i="82" s="1"/>
  <c r="CL1562" i="82"/>
  <c r="CL1563" i="82"/>
  <c r="CL1564" i="82"/>
  <c r="CL1565" i="82"/>
  <c r="CL1566" i="82"/>
  <c r="CL1567" i="82"/>
  <c r="CL1568" i="82"/>
  <c r="CL1569" i="82"/>
  <c r="CL1570" i="82"/>
  <c r="CL1571" i="82"/>
  <c r="CL1572" i="82"/>
  <c r="CL1573" i="82"/>
  <c r="CL1574" i="82"/>
  <c r="CL1575" i="82"/>
  <c r="CL1576" i="82"/>
  <c r="CL1577" i="82"/>
  <c r="CL1578" i="82"/>
  <c r="CL1579" i="82"/>
  <c r="CL1580" i="82"/>
  <c r="CL1581" i="82"/>
  <c r="CL1582" i="82"/>
  <c r="CL1583" i="82"/>
  <c r="CL1584" i="82"/>
  <c r="CL1585" i="82"/>
  <c r="CL1586" i="82"/>
  <c r="CL1587" i="82"/>
  <c r="CL1588" i="82"/>
  <c r="CL1589" i="82"/>
  <c r="CL1590" i="82"/>
  <c r="CL1591" i="82"/>
  <c r="CL1592" i="82"/>
  <c r="CL1593" i="82"/>
  <c r="CH1593" i="82" s="1"/>
  <c r="CL1594" i="82"/>
  <c r="CL1595" i="82"/>
  <c r="CL1596" i="82"/>
  <c r="CL1597" i="82"/>
  <c r="CL1598" i="82"/>
  <c r="CL1599" i="82"/>
  <c r="CL1600" i="82"/>
  <c r="CL1601" i="82"/>
  <c r="CL1602" i="82"/>
  <c r="CL1603" i="82"/>
  <c r="CL1604" i="82"/>
  <c r="CL1605" i="82"/>
  <c r="CL1606" i="82"/>
  <c r="CL1607" i="82"/>
  <c r="CL1608" i="82"/>
  <c r="CL1609" i="82"/>
  <c r="CL1610" i="82"/>
  <c r="CL1611" i="82"/>
  <c r="CL1612" i="82"/>
  <c r="CL1613" i="82"/>
  <c r="CL1614" i="82"/>
  <c r="CL1615" i="82"/>
  <c r="CL1616" i="82"/>
  <c r="CL1617" i="82"/>
  <c r="CL1618" i="82"/>
  <c r="CL1619" i="82"/>
  <c r="CL1620" i="82"/>
  <c r="CL1621" i="82"/>
  <c r="CL1622" i="82"/>
  <c r="CL1623" i="82"/>
  <c r="CL1624" i="82"/>
  <c r="CL1625" i="82"/>
  <c r="CH1625" i="82" s="1"/>
  <c r="CL1626" i="82"/>
  <c r="CL1627" i="82"/>
  <c r="CL1628" i="82"/>
  <c r="CL1629" i="82"/>
  <c r="CL1630" i="82"/>
  <c r="CL1631" i="82"/>
  <c r="CL1632" i="82"/>
  <c r="CL1633" i="82"/>
  <c r="CL1634" i="82"/>
  <c r="CL1635" i="82"/>
  <c r="CL1636" i="82"/>
  <c r="CL1637" i="82"/>
  <c r="CL1638" i="82"/>
  <c r="CL1639" i="82"/>
  <c r="CL1640" i="82"/>
  <c r="CL1641" i="82"/>
  <c r="CL1642" i="82"/>
  <c r="CL1643" i="82"/>
  <c r="CL1644" i="82"/>
  <c r="CL1645" i="82"/>
  <c r="CL1646" i="82"/>
  <c r="CL1647" i="82"/>
  <c r="CL1648" i="82"/>
  <c r="CL1649" i="82"/>
  <c r="CL1650" i="82"/>
  <c r="CL1651" i="82"/>
  <c r="CL1652" i="82"/>
  <c r="CL1653" i="82"/>
  <c r="CL1654" i="82"/>
  <c r="CL1655" i="82"/>
  <c r="CL1656" i="82"/>
  <c r="CL1657" i="82"/>
  <c r="CG1657" i="82" s="1"/>
  <c r="CL1658" i="82"/>
  <c r="CL1659" i="82"/>
  <c r="CL1660" i="82"/>
  <c r="CL1661" i="82"/>
  <c r="CL1662" i="82"/>
  <c r="CL1663" i="82"/>
  <c r="CL1664" i="82"/>
  <c r="CL1665" i="82"/>
  <c r="CL1666" i="82"/>
  <c r="CL1667" i="82"/>
  <c r="CL1668" i="82"/>
  <c r="CL1669" i="82"/>
  <c r="CL1670" i="82"/>
  <c r="CL1671" i="82"/>
  <c r="CL1672" i="82"/>
  <c r="CL1673" i="82"/>
  <c r="CL1674" i="82"/>
  <c r="CL1675" i="82"/>
  <c r="CL1676" i="82"/>
  <c r="CL1677" i="82"/>
  <c r="CL1678" i="82"/>
  <c r="CL1679" i="82"/>
  <c r="CL1680" i="82"/>
  <c r="CL1681" i="82"/>
  <c r="CL1682" i="82"/>
  <c r="CL1683" i="82"/>
  <c r="CL1684" i="82"/>
  <c r="CL1685" i="82"/>
  <c r="CL1686" i="82"/>
  <c r="CL1687" i="82"/>
  <c r="CL1688" i="82"/>
  <c r="CL1689" i="82"/>
  <c r="CH1689" i="82" s="1"/>
  <c r="CL1690" i="82"/>
  <c r="CL1691" i="82"/>
  <c r="CL1692" i="82"/>
  <c r="CL1693" i="82"/>
  <c r="CL1694" i="82"/>
  <c r="CL1695" i="82"/>
  <c r="CL1696" i="82"/>
  <c r="CL1697" i="82"/>
  <c r="CL1698" i="82"/>
  <c r="CL1699" i="82"/>
  <c r="CL1700" i="82"/>
  <c r="CL1701" i="82"/>
  <c r="CL1702" i="82"/>
  <c r="CL1703" i="82"/>
  <c r="CL1704" i="82"/>
  <c r="CL1705" i="82"/>
  <c r="CL1706" i="82"/>
  <c r="CL1707" i="82"/>
  <c r="CL1708" i="82"/>
  <c r="CL1709" i="82"/>
  <c r="CL1710" i="82"/>
  <c r="CL1711" i="82"/>
  <c r="CL1712" i="82"/>
  <c r="CL1713" i="82"/>
  <c r="CL1714" i="82"/>
  <c r="CL1715" i="82"/>
  <c r="CL1716" i="82"/>
  <c r="CL1717" i="82"/>
  <c r="CL1718" i="82"/>
  <c r="CL1719" i="82"/>
  <c r="CL1720" i="82"/>
  <c r="CL1721" i="82"/>
  <c r="CH1721" i="82" s="1"/>
  <c r="CL1722" i="82"/>
  <c r="CL1723" i="82"/>
  <c r="CL1724" i="82"/>
  <c r="CL1725" i="82"/>
  <c r="CL1726" i="82"/>
  <c r="CL1727" i="82"/>
  <c r="CL1728" i="82"/>
  <c r="CL1729" i="82"/>
  <c r="CL1730" i="82"/>
  <c r="CL1731" i="82"/>
  <c r="CL1732" i="82"/>
  <c r="CL1733" i="82"/>
  <c r="CL1734" i="82"/>
  <c r="CL1735" i="82"/>
  <c r="CL1736" i="82"/>
  <c r="CL1737" i="82"/>
  <c r="CL1738" i="82"/>
  <c r="CL1739" i="82"/>
  <c r="CL1740" i="82"/>
  <c r="CL1741" i="82"/>
  <c r="CG1741" i="82" s="1"/>
  <c r="CL1742" i="82"/>
  <c r="CL1743" i="82"/>
  <c r="CL1744" i="82"/>
  <c r="CL1745" i="82"/>
  <c r="CL1746" i="82"/>
  <c r="CL1747" i="82"/>
  <c r="CL1748" i="82"/>
  <c r="CL1749" i="82"/>
  <c r="CL1750" i="82"/>
  <c r="CL1751" i="82"/>
  <c r="CL1752" i="82"/>
  <c r="CL1753" i="82"/>
  <c r="CH1753" i="82" s="1"/>
  <c r="CL1754" i="82"/>
  <c r="CL1755" i="82"/>
  <c r="CL1756" i="82"/>
  <c r="CL1757" i="82"/>
  <c r="CL1758" i="82"/>
  <c r="CL1759" i="82"/>
  <c r="CL1760" i="82"/>
  <c r="CL1761" i="82"/>
  <c r="CL1762" i="82"/>
  <c r="CL1763" i="82"/>
  <c r="CL1764" i="82"/>
  <c r="CL1765" i="82"/>
  <c r="CL1766" i="82"/>
  <c r="CL1767" i="82"/>
  <c r="CL1768" i="82"/>
  <c r="CL1769" i="82"/>
  <c r="CL1770" i="82"/>
  <c r="CL1771" i="82"/>
  <c r="CL1772" i="82"/>
  <c r="CL1773" i="82"/>
  <c r="CL1774" i="82"/>
  <c r="CL1775" i="82"/>
  <c r="CL1776" i="82"/>
  <c r="CL1777" i="82"/>
  <c r="CL1778" i="82"/>
  <c r="CL1779" i="82"/>
  <c r="CL1780" i="82"/>
  <c r="CL1781" i="82"/>
  <c r="CL1782" i="82"/>
  <c r="CL1783" i="82"/>
  <c r="CL1784" i="82"/>
  <c r="CL1785" i="82"/>
  <c r="CL1786" i="82"/>
  <c r="CL1787" i="82"/>
  <c r="CL1788" i="82"/>
  <c r="CL1789" i="82"/>
  <c r="CL1790" i="82"/>
  <c r="CL1791" i="82"/>
  <c r="CL1792" i="82"/>
  <c r="CL1793" i="82"/>
  <c r="CL1794" i="82"/>
  <c r="CL1795" i="82"/>
  <c r="CL1796" i="82"/>
  <c r="CL1797" i="82"/>
  <c r="CL1798" i="82"/>
  <c r="CL1799" i="82"/>
  <c r="CL1800" i="82"/>
  <c r="CL1801" i="82"/>
  <c r="CL1802" i="82"/>
  <c r="CL1803" i="82"/>
  <c r="CL1804" i="82"/>
  <c r="CL1805" i="82"/>
  <c r="CL1806" i="82"/>
  <c r="CL1807" i="82"/>
  <c r="CL1808" i="82"/>
  <c r="CL1809" i="82"/>
  <c r="CL1810" i="82"/>
  <c r="CL1811" i="82"/>
  <c r="CL1812" i="82"/>
  <c r="CL1813" i="82"/>
  <c r="CL1814" i="82"/>
  <c r="CL1815" i="82"/>
  <c r="CL1816" i="82"/>
  <c r="CL1817" i="82"/>
  <c r="CL1818" i="82"/>
  <c r="CL1819" i="82"/>
  <c r="CL1820" i="82"/>
  <c r="CL1821" i="82"/>
  <c r="CL1822" i="82"/>
  <c r="CL1823" i="82"/>
  <c r="CL1824" i="82"/>
  <c r="CL1825" i="82"/>
  <c r="CL1826" i="82"/>
  <c r="CL1827" i="82"/>
  <c r="CL1828" i="82"/>
  <c r="CL1829" i="82"/>
  <c r="CL1830" i="82"/>
  <c r="CL1831" i="82"/>
  <c r="CL1832" i="82"/>
  <c r="CL1833" i="82"/>
  <c r="CL1834" i="82"/>
  <c r="CL1835" i="82"/>
  <c r="CL1836" i="82"/>
  <c r="CL1837" i="82"/>
  <c r="CL1838" i="82"/>
  <c r="CL1839" i="82"/>
  <c r="CL1840" i="82"/>
  <c r="CL1841" i="82"/>
  <c r="CL1842" i="82"/>
  <c r="CL1843" i="82"/>
  <c r="CL1844" i="82"/>
  <c r="CL1845" i="82"/>
  <c r="CL1846" i="82"/>
  <c r="CL1847" i="82"/>
  <c r="CL1848" i="82"/>
  <c r="CL1849" i="82"/>
  <c r="CL1850" i="82"/>
  <c r="CL1851" i="82"/>
  <c r="CL1852" i="82"/>
  <c r="CL1853" i="82"/>
  <c r="CL1854" i="82"/>
  <c r="CL1855" i="82"/>
  <c r="CL1856" i="82"/>
  <c r="CL1857" i="82"/>
  <c r="CL1858" i="82"/>
  <c r="CL1859" i="82"/>
  <c r="CL1860" i="82"/>
  <c r="CL1861" i="82"/>
  <c r="CL1862" i="82"/>
  <c r="CL1863" i="82"/>
  <c r="CL1864" i="82"/>
  <c r="CL1865" i="82"/>
  <c r="CL1866" i="82"/>
  <c r="CL1867" i="82"/>
  <c r="CL1868" i="82"/>
  <c r="CL1869" i="82"/>
  <c r="CL1870" i="82"/>
  <c r="CL1871" i="82"/>
  <c r="CL1872" i="82"/>
  <c r="CL1873" i="82"/>
  <c r="CL1874" i="82"/>
  <c r="CL1875" i="82"/>
  <c r="CL1876" i="82"/>
  <c r="CL1877" i="82"/>
  <c r="CL1878" i="82"/>
  <c r="CL1879" i="82"/>
  <c r="CL1880" i="82"/>
  <c r="CL1881" i="82"/>
  <c r="CL1882" i="82"/>
  <c r="CL1883" i="82"/>
  <c r="CL1884" i="82"/>
  <c r="CL1885" i="82"/>
  <c r="CL1886" i="82"/>
  <c r="CL1887" i="82"/>
  <c r="CL1888" i="82"/>
  <c r="CL1889" i="82"/>
  <c r="CL1890" i="82"/>
  <c r="CL1891" i="82"/>
  <c r="CL1892" i="82"/>
  <c r="CL1893" i="82"/>
  <c r="CL1894" i="82"/>
  <c r="CL1895" i="82"/>
  <c r="CL1896" i="82"/>
  <c r="CL1897" i="82"/>
  <c r="CL1898" i="82"/>
  <c r="CL1899" i="82"/>
  <c r="CL1900" i="82"/>
  <c r="CL1901" i="82"/>
  <c r="CL1902" i="82"/>
  <c r="CL1903" i="82"/>
  <c r="CL1904" i="82"/>
  <c r="CL1905" i="82"/>
  <c r="CL1906" i="82"/>
  <c r="CL1907" i="82"/>
  <c r="CL1908" i="82"/>
  <c r="CL1909" i="82"/>
  <c r="CL1910" i="82"/>
  <c r="CL1911" i="82"/>
  <c r="CL1912" i="82"/>
  <c r="CL1913" i="82"/>
  <c r="CL1914" i="82"/>
  <c r="CL1915" i="82"/>
  <c r="CL1916" i="82"/>
  <c r="CL1917" i="82"/>
  <c r="CL1918" i="82"/>
  <c r="CL1919" i="82"/>
  <c r="CL1920" i="82"/>
  <c r="CL1921" i="82"/>
  <c r="CL1922" i="82"/>
  <c r="CL1923" i="82"/>
  <c r="CL1924" i="82"/>
  <c r="CL1925" i="82"/>
  <c r="CL1926" i="82"/>
  <c r="CL1927" i="82"/>
  <c r="CL1928" i="82"/>
  <c r="CL1929" i="82"/>
  <c r="CL1930" i="82"/>
  <c r="CL1931" i="82"/>
  <c r="CL1932" i="82"/>
  <c r="CL1933" i="82"/>
  <c r="CL1934" i="82"/>
  <c r="CL1935" i="82"/>
  <c r="CL1936" i="82"/>
  <c r="CL1937" i="82"/>
  <c r="CL1938" i="82"/>
  <c r="CL1939" i="82"/>
  <c r="CL1940" i="82"/>
  <c r="CL1941" i="82"/>
  <c r="CL1942" i="82"/>
  <c r="CL1943" i="82"/>
  <c r="CL1944" i="82"/>
  <c r="CL1945" i="82"/>
  <c r="CL1946" i="82"/>
  <c r="CL1947" i="82"/>
  <c r="CL1948" i="82"/>
  <c r="CL1949" i="82"/>
  <c r="CL1950" i="82"/>
  <c r="CL1951" i="82"/>
  <c r="CL1952" i="82"/>
  <c r="CL1953" i="82"/>
  <c r="CL1954" i="82"/>
  <c r="CL1955" i="82"/>
  <c r="CL1956" i="82"/>
  <c r="CL1957" i="82"/>
  <c r="CL1958" i="82"/>
  <c r="CL1959" i="82"/>
  <c r="CL1960" i="82"/>
  <c r="CL1961" i="82"/>
  <c r="CL1962" i="82"/>
  <c r="CL1963" i="82"/>
  <c r="CL1964" i="82"/>
  <c r="CL1965" i="82"/>
  <c r="CL1966" i="82"/>
  <c r="CL1967" i="82"/>
  <c r="CL1968" i="82"/>
  <c r="CL1969" i="82"/>
  <c r="CL1970" i="82"/>
  <c r="CL1971" i="82"/>
  <c r="CL1972" i="82"/>
  <c r="CL1973" i="82"/>
  <c r="CL1974" i="82"/>
  <c r="CL1975" i="82"/>
  <c r="CL1976" i="82"/>
  <c r="CL1977" i="82"/>
  <c r="CL1978" i="82"/>
  <c r="CL1979" i="82"/>
  <c r="CL1980" i="82"/>
  <c r="CL1981" i="82"/>
  <c r="CL1982" i="82"/>
  <c r="CL1983" i="82"/>
  <c r="CL1984" i="82"/>
  <c r="CL1985" i="82"/>
  <c r="CL1986" i="82"/>
  <c r="CL1987" i="82"/>
  <c r="CL1988" i="82"/>
  <c r="CL1989" i="82"/>
  <c r="CL1990" i="82"/>
  <c r="CL1991" i="82"/>
  <c r="CL1992" i="82"/>
  <c r="CL1993" i="82"/>
  <c r="CL1994" i="82"/>
  <c r="CL1995" i="82"/>
  <c r="CL1996" i="82"/>
  <c r="CL1997" i="82"/>
  <c r="CL1998" i="82"/>
  <c r="CL1999" i="82"/>
  <c r="CL2000" i="82"/>
  <c r="CL2001" i="82"/>
  <c r="CL2002" i="82"/>
  <c r="CL2003" i="82"/>
  <c r="CL2004" i="82"/>
  <c r="CL2005" i="82"/>
  <c r="CL2006" i="82"/>
  <c r="CL2007" i="82"/>
  <c r="CL2008" i="82"/>
  <c r="CL2009" i="82"/>
  <c r="CL2010" i="82"/>
  <c r="CL2011" i="82"/>
  <c r="CL2012" i="82"/>
  <c r="CL2013" i="82"/>
  <c r="CL2014" i="82"/>
  <c r="CL2015" i="82"/>
  <c r="CL2016" i="82"/>
  <c r="CL2017" i="82"/>
  <c r="CL2018" i="82"/>
  <c r="CL2019" i="82"/>
  <c r="CL2020" i="82"/>
  <c r="CL2021" i="82"/>
  <c r="CL2022" i="82"/>
  <c r="CL2023" i="82"/>
  <c r="CL2024" i="82"/>
  <c r="CL2025" i="82"/>
  <c r="CL2026" i="82"/>
  <c r="CL2027" i="82"/>
  <c r="CL2028" i="82"/>
  <c r="CL2029" i="82"/>
  <c r="CL2030" i="82"/>
  <c r="CL2031" i="82"/>
  <c r="CL2032" i="82"/>
  <c r="CL2033" i="82"/>
  <c r="CL2034" i="82"/>
  <c r="CL2035" i="82"/>
  <c r="CL2036" i="82"/>
  <c r="CL2037" i="82"/>
  <c r="CL2038" i="82"/>
  <c r="CL2039" i="82"/>
  <c r="CL2040" i="82"/>
  <c r="CL2041" i="82"/>
  <c r="CL2042" i="82"/>
  <c r="CL2043" i="82"/>
  <c r="CL2044" i="82"/>
  <c r="CL2045" i="82"/>
  <c r="CL2046" i="82"/>
  <c r="CL2047" i="82"/>
  <c r="CL2048" i="82"/>
  <c r="CL2049" i="82"/>
  <c r="CL2050" i="82"/>
  <c r="CL2051" i="82"/>
  <c r="CL2052" i="82"/>
  <c r="CL2053" i="82"/>
  <c r="CL2054" i="82"/>
  <c r="CL2055" i="82"/>
  <c r="CL2056" i="82"/>
  <c r="CL2057" i="82"/>
  <c r="CL2058" i="82"/>
  <c r="CL2059" i="82"/>
  <c r="CL2060" i="82"/>
  <c r="CL2061" i="82"/>
  <c r="CL2062" i="82"/>
  <c r="CL2063" i="82"/>
  <c r="CL2064" i="82"/>
  <c r="CL2065" i="82"/>
  <c r="CL2066" i="82"/>
  <c r="CL2067" i="82"/>
  <c r="CL2068" i="82"/>
  <c r="CL2069" i="82"/>
  <c r="CL2070" i="82"/>
  <c r="CL2071" i="82"/>
  <c r="CL2072" i="82"/>
  <c r="CL2073" i="82"/>
  <c r="CL2074" i="82"/>
  <c r="CL2075" i="82"/>
  <c r="CL2076" i="82"/>
  <c r="CL2077" i="82"/>
  <c r="CL2078" i="82"/>
  <c r="CL2079" i="82"/>
  <c r="CL2080" i="82"/>
  <c r="CL2081" i="82"/>
  <c r="CL2082" i="82"/>
  <c r="CL2083" i="82"/>
  <c r="CL2084" i="82"/>
  <c r="CL2085" i="82"/>
  <c r="CL2086" i="82"/>
  <c r="CL2087" i="82"/>
  <c r="CL2088" i="82"/>
  <c r="CL2089" i="82"/>
  <c r="CL2090" i="82"/>
  <c r="CL2091" i="82"/>
  <c r="CL2092" i="82"/>
  <c r="CL2093" i="82"/>
  <c r="CL2094" i="82"/>
  <c r="CL2095" i="82"/>
  <c r="CL2096" i="82"/>
  <c r="CL2097" i="82"/>
  <c r="CL2098" i="82"/>
  <c r="CL2099" i="82"/>
  <c r="CL2100" i="82"/>
  <c r="CL2101" i="82"/>
  <c r="CL2102" i="82"/>
  <c r="CL2103" i="82"/>
  <c r="CL2104" i="82"/>
  <c r="CL2105" i="82"/>
  <c r="CL2106" i="82"/>
  <c r="CL2107" i="82"/>
  <c r="CL2108" i="82"/>
  <c r="CL2109" i="82"/>
  <c r="CL2110" i="82"/>
  <c r="CL2111" i="82"/>
  <c r="CL2112" i="82"/>
  <c r="CL2113" i="82"/>
  <c r="CL2114" i="82"/>
  <c r="CL2115" i="82"/>
  <c r="CL2116" i="82"/>
  <c r="CL2117" i="82"/>
  <c r="CL2118" i="82"/>
  <c r="CL2119" i="82"/>
  <c r="CL2120" i="82"/>
  <c r="CL2121" i="82"/>
  <c r="CL2122" i="82"/>
  <c r="CL2123" i="82"/>
  <c r="CL2124" i="82"/>
  <c r="CL2125" i="82"/>
  <c r="CL2126" i="82"/>
  <c r="CL2127" i="82"/>
  <c r="CL2128" i="82"/>
  <c r="CL2129" i="82"/>
  <c r="CL2130" i="82"/>
  <c r="CL2131" i="82"/>
  <c r="CL2132" i="82"/>
  <c r="CL2133" i="82"/>
  <c r="CL2134" i="82"/>
  <c r="CL2135" i="82"/>
  <c r="CL2136" i="82"/>
  <c r="CL2137" i="82"/>
  <c r="CL2138" i="82"/>
  <c r="CL2139" i="82"/>
  <c r="CL2140" i="82"/>
  <c r="CL2141" i="82"/>
  <c r="CL2142" i="82"/>
  <c r="CL2143" i="82"/>
  <c r="CL2144" i="82"/>
  <c r="CL2145" i="82"/>
  <c r="CL2146" i="82"/>
  <c r="CL2147" i="82"/>
  <c r="CL2148" i="82"/>
  <c r="CL2149" i="82"/>
  <c r="CL2150" i="82"/>
  <c r="CL2151" i="82"/>
  <c r="CL2152" i="82"/>
  <c r="CL2153" i="82"/>
  <c r="CL2154" i="82"/>
  <c r="CL2155" i="82"/>
  <c r="CL2156" i="82"/>
  <c r="CL2157" i="82"/>
  <c r="CL2158" i="82"/>
  <c r="CL2159" i="82"/>
  <c r="CL2160" i="82"/>
  <c r="CL2161" i="82"/>
  <c r="CL2162" i="82"/>
  <c r="CL2163" i="82"/>
  <c r="CL2164" i="82"/>
  <c r="CL2165" i="82"/>
  <c r="CL2166" i="82"/>
  <c r="CL2167" i="82"/>
  <c r="CL2168" i="82"/>
  <c r="CL2169" i="82"/>
  <c r="CL2170" i="82"/>
  <c r="CL2171" i="82"/>
  <c r="CL2172" i="82"/>
  <c r="CL2173" i="82"/>
  <c r="CL2174" i="82"/>
  <c r="CL2175" i="82"/>
  <c r="CL2176" i="82"/>
  <c r="CL2177" i="82"/>
  <c r="CL2178" i="82"/>
  <c r="CL2179" i="82"/>
  <c r="CL2180" i="82"/>
  <c r="CL2181" i="82"/>
  <c r="CL2182" i="82"/>
  <c r="CL2183" i="82"/>
  <c r="CL2184" i="82"/>
  <c r="CL2185" i="82"/>
  <c r="CL2186" i="82"/>
  <c r="CL2187" i="82"/>
  <c r="CL2188" i="82"/>
  <c r="CL2189" i="82"/>
  <c r="CL2190" i="82"/>
  <c r="CL2191" i="82"/>
  <c r="CL2192" i="82"/>
  <c r="CL2193" i="82"/>
  <c r="CL2194" i="82"/>
  <c r="CL2195" i="82"/>
  <c r="CL2196" i="82"/>
  <c r="CL2197" i="82"/>
  <c r="CL2198" i="82"/>
  <c r="CL2199" i="82"/>
  <c r="CL2200" i="82"/>
  <c r="CL2201" i="82"/>
  <c r="CL2202" i="82"/>
  <c r="CL2203" i="82"/>
  <c r="CL2204" i="82"/>
  <c r="CL2205" i="82"/>
  <c r="CL2206" i="82"/>
  <c r="CL2207" i="82"/>
  <c r="CL2208" i="82"/>
  <c r="CL2209" i="82"/>
  <c r="CL2210" i="82"/>
  <c r="CL2211" i="82"/>
  <c r="CE12" i="82"/>
  <c r="CE13" i="82"/>
  <c r="CE14" i="82"/>
  <c r="CE15" i="82"/>
  <c r="CE16" i="82"/>
  <c r="CE17" i="82"/>
  <c r="CE18" i="82"/>
  <c r="CE19" i="82"/>
  <c r="CE20" i="82"/>
  <c r="CE21" i="82"/>
  <c r="CE22" i="82"/>
  <c r="CE23" i="82"/>
  <c r="CE24" i="82"/>
  <c r="CE25" i="82"/>
  <c r="CE26" i="82"/>
  <c r="CE27" i="82"/>
  <c r="CE28" i="82"/>
  <c r="CE29" i="82"/>
  <c r="CE30" i="82"/>
  <c r="CE31" i="82"/>
  <c r="CE32" i="82"/>
  <c r="CE33" i="82"/>
  <c r="CE34" i="82"/>
  <c r="CE35" i="82"/>
  <c r="CE36" i="82"/>
  <c r="CE37" i="82"/>
  <c r="CE38" i="82"/>
  <c r="CE39" i="82"/>
  <c r="CE40" i="82"/>
  <c r="CE41" i="82"/>
  <c r="CE42" i="82"/>
  <c r="CE43" i="82"/>
  <c r="CE44" i="82"/>
  <c r="CE45" i="82"/>
  <c r="CE46" i="82"/>
  <c r="CE47" i="82"/>
  <c r="CE48" i="82"/>
  <c r="CE49" i="82"/>
  <c r="CE50" i="82"/>
  <c r="CE51" i="82"/>
  <c r="CE52" i="82"/>
  <c r="CE53" i="82"/>
  <c r="CE54" i="82"/>
  <c r="CE55" i="82"/>
  <c r="CE56" i="82"/>
  <c r="CE57" i="82"/>
  <c r="CE58" i="82"/>
  <c r="CE59" i="82"/>
  <c r="CE60" i="82"/>
  <c r="CE61" i="82"/>
  <c r="CE62" i="82"/>
  <c r="CE63" i="82"/>
  <c r="CE64" i="82"/>
  <c r="CE65" i="82"/>
  <c r="CE66" i="82"/>
  <c r="CE67" i="82"/>
  <c r="CE68" i="82"/>
  <c r="CE69" i="82"/>
  <c r="CE70" i="82"/>
  <c r="CE71" i="82"/>
  <c r="CE72" i="82"/>
  <c r="CE73" i="82"/>
  <c r="CE74" i="82"/>
  <c r="CE75" i="82"/>
  <c r="CE76" i="82"/>
  <c r="CE77" i="82"/>
  <c r="CE78" i="82"/>
  <c r="CE79" i="82"/>
  <c r="CE80" i="82"/>
  <c r="CE81" i="82"/>
  <c r="CE82" i="82"/>
  <c r="CE83" i="82"/>
  <c r="CE84" i="82"/>
  <c r="CE85" i="82"/>
  <c r="CE86" i="82"/>
  <c r="CE87" i="82"/>
  <c r="CE88" i="82"/>
  <c r="CE89" i="82"/>
  <c r="CE90" i="82"/>
  <c r="CE91" i="82"/>
  <c r="CE92" i="82"/>
  <c r="CE93" i="82"/>
  <c r="CE94" i="82"/>
  <c r="CE95" i="82"/>
  <c r="CE96" i="82"/>
  <c r="CE97" i="82"/>
  <c r="CE98" i="82"/>
  <c r="CE99" i="82"/>
  <c r="CE100" i="82"/>
  <c r="CE101" i="82"/>
  <c r="CE102" i="82"/>
  <c r="CE103" i="82"/>
  <c r="CE104" i="82"/>
  <c r="CE105" i="82"/>
  <c r="CE106" i="82"/>
  <c r="CE107" i="82"/>
  <c r="CE108" i="82"/>
  <c r="CE109" i="82"/>
  <c r="CE110" i="82"/>
  <c r="CE111" i="82"/>
  <c r="CE112" i="82"/>
  <c r="CE113" i="82"/>
  <c r="CE114" i="82"/>
  <c r="CE115" i="82"/>
  <c r="CE116" i="82"/>
  <c r="CE117" i="82"/>
  <c r="CE118" i="82"/>
  <c r="CE119" i="82"/>
  <c r="CE120" i="82"/>
  <c r="CE121" i="82"/>
  <c r="CE122" i="82"/>
  <c r="CE123" i="82"/>
  <c r="CE124" i="82"/>
  <c r="CE125" i="82"/>
  <c r="CE126" i="82"/>
  <c r="CE127" i="82"/>
  <c r="CE128" i="82"/>
  <c r="CE129" i="82"/>
  <c r="CE130" i="82"/>
  <c r="CE131" i="82"/>
  <c r="CE132" i="82"/>
  <c r="CE133" i="82"/>
  <c r="CE134" i="82"/>
  <c r="CE135" i="82"/>
  <c r="CE136" i="82"/>
  <c r="CE137" i="82"/>
  <c r="CE138" i="82"/>
  <c r="CE139" i="82"/>
  <c r="CE140" i="82"/>
  <c r="CE141" i="82"/>
  <c r="CE142" i="82"/>
  <c r="CE143" i="82"/>
  <c r="CE144" i="82"/>
  <c r="CE145" i="82"/>
  <c r="CE146" i="82"/>
  <c r="CE147" i="82"/>
  <c r="CE148" i="82"/>
  <c r="CE149" i="82"/>
  <c r="CE150" i="82"/>
  <c r="CE151" i="82"/>
  <c r="CE152" i="82"/>
  <c r="CE153" i="82"/>
  <c r="CE154" i="82"/>
  <c r="CE155" i="82"/>
  <c r="CE156" i="82"/>
  <c r="CE157" i="82"/>
  <c r="CE158" i="82"/>
  <c r="CE159" i="82"/>
  <c r="CE160" i="82"/>
  <c r="CE161" i="82"/>
  <c r="CE162" i="82"/>
  <c r="CE163" i="82"/>
  <c r="CE164" i="82"/>
  <c r="CE165" i="82"/>
  <c r="CE166" i="82"/>
  <c r="CE167" i="82"/>
  <c r="CE168" i="82"/>
  <c r="CE169" i="82"/>
  <c r="CE170" i="82"/>
  <c r="CE171" i="82"/>
  <c r="CE172" i="82"/>
  <c r="CE173" i="82"/>
  <c r="CE174" i="82"/>
  <c r="CE175" i="82"/>
  <c r="CE176" i="82"/>
  <c r="CE177" i="82"/>
  <c r="CE178" i="82"/>
  <c r="CE179" i="82"/>
  <c r="CE180" i="82"/>
  <c r="CE181" i="82"/>
  <c r="CE182" i="82"/>
  <c r="CE183" i="82"/>
  <c r="CE184" i="82"/>
  <c r="CE185" i="82"/>
  <c r="CE186" i="82"/>
  <c r="CE187" i="82"/>
  <c r="CE188" i="82"/>
  <c r="CE189" i="82"/>
  <c r="CE190" i="82"/>
  <c r="CE191" i="82"/>
  <c r="CE192" i="82"/>
  <c r="CE193" i="82"/>
  <c r="CE194" i="82"/>
  <c r="CE195" i="82"/>
  <c r="CE196" i="82"/>
  <c r="CE197" i="82"/>
  <c r="CE198" i="82"/>
  <c r="CE199" i="82"/>
  <c r="CE200" i="82"/>
  <c r="CE201" i="82"/>
  <c r="CE202" i="82"/>
  <c r="CE203" i="82"/>
  <c r="CE204" i="82"/>
  <c r="CE205" i="82"/>
  <c r="CE206" i="82"/>
  <c r="CE207" i="82"/>
  <c r="CE208" i="82"/>
  <c r="CE209" i="82"/>
  <c r="CE210" i="82"/>
  <c r="CE211" i="82"/>
  <c r="CE212" i="82"/>
  <c r="CE213" i="82"/>
  <c r="CE214" i="82"/>
  <c r="CE215" i="82"/>
  <c r="CE216" i="82"/>
  <c r="CE217" i="82"/>
  <c r="CE218" i="82"/>
  <c r="CE219" i="82"/>
  <c r="CE220" i="82"/>
  <c r="CE221" i="82"/>
  <c r="CE222" i="82"/>
  <c r="CE223" i="82"/>
  <c r="CE224" i="82"/>
  <c r="CE225" i="82"/>
  <c r="CE226" i="82"/>
  <c r="CE227" i="82"/>
  <c r="CE228" i="82"/>
  <c r="CE229" i="82"/>
  <c r="CE230" i="82"/>
  <c r="CE231" i="82"/>
  <c r="CE232" i="82"/>
  <c r="CE233" i="82"/>
  <c r="CE234" i="82"/>
  <c r="CE235" i="82"/>
  <c r="CE236" i="82"/>
  <c r="CE237" i="82"/>
  <c r="CE238" i="82"/>
  <c r="CE239" i="82"/>
  <c r="CE240" i="82"/>
  <c r="CE241" i="82"/>
  <c r="CE242" i="82"/>
  <c r="CE243" i="82"/>
  <c r="CE244" i="82"/>
  <c r="CE245" i="82"/>
  <c r="CE246" i="82"/>
  <c r="CE247" i="82"/>
  <c r="CE248" i="82"/>
  <c r="CE249" i="82"/>
  <c r="CE250" i="82"/>
  <c r="CE251" i="82"/>
  <c r="CE252" i="82"/>
  <c r="CE253" i="82"/>
  <c r="CE254" i="82"/>
  <c r="CE255" i="82"/>
  <c r="CE256" i="82"/>
  <c r="CE257" i="82"/>
  <c r="CE258" i="82"/>
  <c r="CE259" i="82"/>
  <c r="CE260" i="82"/>
  <c r="CE261" i="82"/>
  <c r="CE262" i="82"/>
  <c r="CE263" i="82"/>
  <c r="CE264" i="82"/>
  <c r="CE265" i="82"/>
  <c r="CE266" i="82"/>
  <c r="CE267" i="82"/>
  <c r="CE268" i="82"/>
  <c r="CE269" i="82"/>
  <c r="CE270" i="82"/>
  <c r="CE271" i="82"/>
  <c r="CE272" i="82"/>
  <c r="CE273" i="82"/>
  <c r="CE274" i="82"/>
  <c r="CE275" i="82"/>
  <c r="CE276" i="82"/>
  <c r="CE277" i="82"/>
  <c r="CE278" i="82"/>
  <c r="CE279" i="82"/>
  <c r="CE280" i="82"/>
  <c r="CE281" i="82"/>
  <c r="CE282" i="82"/>
  <c r="CE283" i="82"/>
  <c r="CE284" i="82"/>
  <c r="CE285" i="82"/>
  <c r="CE286" i="82"/>
  <c r="CE287" i="82"/>
  <c r="CE288" i="82"/>
  <c r="CE289" i="82"/>
  <c r="CE290" i="82"/>
  <c r="CE291" i="82"/>
  <c r="CE292" i="82"/>
  <c r="CE293" i="82"/>
  <c r="CE294" i="82"/>
  <c r="CE295" i="82"/>
  <c r="CE296" i="82"/>
  <c r="CE297" i="82"/>
  <c r="CE298" i="82"/>
  <c r="CE299" i="82"/>
  <c r="CE300" i="82"/>
  <c r="CE301" i="82"/>
  <c r="CE302" i="82"/>
  <c r="CE303" i="82"/>
  <c r="CE304" i="82"/>
  <c r="CE305" i="82"/>
  <c r="CE306" i="82"/>
  <c r="CE307" i="82"/>
  <c r="CE308" i="82"/>
  <c r="CE309" i="82"/>
  <c r="CE310" i="82"/>
  <c r="CE311" i="82"/>
  <c r="CE312" i="82"/>
  <c r="CE313" i="82"/>
  <c r="CE314" i="82"/>
  <c r="CE315" i="82"/>
  <c r="CE316" i="82"/>
  <c r="CE317" i="82"/>
  <c r="CE318" i="82"/>
  <c r="CE319" i="82"/>
  <c r="CE320" i="82"/>
  <c r="CE321" i="82"/>
  <c r="CE322" i="82"/>
  <c r="CE323" i="82"/>
  <c r="CE324" i="82"/>
  <c r="CE325" i="82"/>
  <c r="CE326" i="82"/>
  <c r="CE327" i="82"/>
  <c r="CE328" i="82"/>
  <c r="CE329" i="82"/>
  <c r="CE330" i="82"/>
  <c r="CE331" i="82"/>
  <c r="CE332" i="82"/>
  <c r="CE333" i="82"/>
  <c r="CE334" i="82"/>
  <c r="CE335" i="82"/>
  <c r="CE336" i="82"/>
  <c r="CE337" i="82"/>
  <c r="CE338" i="82"/>
  <c r="CE339" i="82"/>
  <c r="CE340" i="82"/>
  <c r="CE341" i="82"/>
  <c r="CE342" i="82"/>
  <c r="CE343" i="82"/>
  <c r="CE344" i="82"/>
  <c r="CE345" i="82"/>
  <c r="CE346" i="82"/>
  <c r="CE347" i="82"/>
  <c r="CE348" i="82"/>
  <c r="CE349" i="82"/>
  <c r="CE350" i="82"/>
  <c r="CE351" i="82"/>
  <c r="CE352" i="82"/>
  <c r="CE353" i="82"/>
  <c r="CE354" i="82"/>
  <c r="CE355" i="82"/>
  <c r="CE356" i="82"/>
  <c r="CE357" i="82"/>
  <c r="CE358" i="82"/>
  <c r="CE359" i="82"/>
  <c r="CE360" i="82"/>
  <c r="CE361" i="82"/>
  <c r="CE362" i="82"/>
  <c r="CE363" i="82"/>
  <c r="CE364" i="82"/>
  <c r="CE365" i="82"/>
  <c r="CE366" i="82"/>
  <c r="CE367" i="82"/>
  <c r="CE368" i="82"/>
  <c r="CE369" i="82"/>
  <c r="CE370" i="82"/>
  <c r="CE371" i="82"/>
  <c r="CE372" i="82"/>
  <c r="CE373" i="82"/>
  <c r="CE374" i="82"/>
  <c r="CE375" i="82"/>
  <c r="CE376" i="82"/>
  <c r="CE377" i="82"/>
  <c r="CE378" i="82"/>
  <c r="CE379" i="82"/>
  <c r="CE380" i="82"/>
  <c r="CE381" i="82"/>
  <c r="CE382" i="82"/>
  <c r="CE383" i="82"/>
  <c r="CE384" i="82"/>
  <c r="CE385" i="82"/>
  <c r="CE386" i="82"/>
  <c r="CE387" i="82"/>
  <c r="CE388" i="82"/>
  <c r="CE389" i="82"/>
  <c r="CE390" i="82"/>
  <c r="CE391" i="82"/>
  <c r="CE392" i="82"/>
  <c r="CE393" i="82"/>
  <c r="CE394" i="82"/>
  <c r="CE395" i="82"/>
  <c r="CE396" i="82"/>
  <c r="CE397" i="82"/>
  <c r="CE398" i="82"/>
  <c r="CE399" i="82"/>
  <c r="CE400" i="82"/>
  <c r="CE401" i="82"/>
  <c r="CE402" i="82"/>
  <c r="CE403" i="82"/>
  <c r="CE404" i="82"/>
  <c r="CE405" i="82"/>
  <c r="CE406" i="82"/>
  <c r="CE407" i="82"/>
  <c r="CE408" i="82"/>
  <c r="CE409" i="82"/>
  <c r="CE410" i="82"/>
  <c r="CE411" i="82"/>
  <c r="CE412" i="82"/>
  <c r="CE413" i="82"/>
  <c r="CE414" i="82"/>
  <c r="CE415" i="82"/>
  <c r="CE416" i="82"/>
  <c r="CE417" i="82"/>
  <c r="CE418" i="82"/>
  <c r="CE419" i="82"/>
  <c r="CE420" i="82"/>
  <c r="CE421" i="82"/>
  <c r="CE422" i="82"/>
  <c r="CE423" i="82"/>
  <c r="CE424" i="82"/>
  <c r="CE425" i="82"/>
  <c r="CE426" i="82"/>
  <c r="CE427" i="82"/>
  <c r="CE428" i="82"/>
  <c r="CE429" i="82"/>
  <c r="CE430" i="82"/>
  <c r="CE431" i="82"/>
  <c r="CE432" i="82"/>
  <c r="CE433" i="82"/>
  <c r="CE434" i="82"/>
  <c r="CE435" i="82"/>
  <c r="CE436" i="82"/>
  <c r="CE437" i="82"/>
  <c r="CE438" i="82"/>
  <c r="CE439" i="82"/>
  <c r="CE440" i="82"/>
  <c r="CE441" i="82"/>
  <c r="CE442" i="82"/>
  <c r="CE443" i="82"/>
  <c r="CE444" i="82"/>
  <c r="CE445" i="82"/>
  <c r="CE446" i="82"/>
  <c r="CE447" i="82"/>
  <c r="CE448" i="82"/>
  <c r="CE449" i="82"/>
  <c r="CE450" i="82"/>
  <c r="CE451" i="82"/>
  <c r="CE452" i="82"/>
  <c r="CE453" i="82"/>
  <c r="CE454" i="82"/>
  <c r="CE455" i="82"/>
  <c r="CE456" i="82"/>
  <c r="CE457" i="82"/>
  <c r="CE458" i="82"/>
  <c r="CE459" i="82"/>
  <c r="CE460" i="82"/>
  <c r="CE461" i="82"/>
  <c r="CE462" i="82"/>
  <c r="CE463" i="82"/>
  <c r="CE464" i="82"/>
  <c r="CE465" i="82"/>
  <c r="CE466" i="82"/>
  <c r="CE467" i="82"/>
  <c r="CE468" i="82"/>
  <c r="CE469" i="82"/>
  <c r="CE470" i="82"/>
  <c r="CE471" i="82"/>
  <c r="CE472" i="82"/>
  <c r="CE473" i="82"/>
  <c r="CE474" i="82"/>
  <c r="CE475" i="82"/>
  <c r="CE476" i="82"/>
  <c r="CE477" i="82"/>
  <c r="CE478" i="82"/>
  <c r="CE479" i="82"/>
  <c r="CE480" i="82"/>
  <c r="CE481" i="82"/>
  <c r="CE482" i="82"/>
  <c r="CE483" i="82"/>
  <c r="CE484" i="82"/>
  <c r="CE485" i="82"/>
  <c r="CE486" i="82"/>
  <c r="CE487" i="82"/>
  <c r="CE488" i="82"/>
  <c r="CE489" i="82"/>
  <c r="CE490" i="82"/>
  <c r="CE491" i="82"/>
  <c r="CE492" i="82"/>
  <c r="CE493" i="82"/>
  <c r="CE494" i="82"/>
  <c r="CE495" i="82"/>
  <c r="CE496" i="82"/>
  <c r="CE497" i="82"/>
  <c r="CE498" i="82"/>
  <c r="CE499" i="82"/>
  <c r="CE500" i="82"/>
  <c r="CE501" i="82"/>
  <c r="CE502" i="82"/>
  <c r="CE503" i="82"/>
  <c r="CE504" i="82"/>
  <c r="CE505" i="82"/>
  <c r="CE506" i="82"/>
  <c r="CE507" i="82"/>
  <c r="CE508" i="82"/>
  <c r="CE509" i="82"/>
  <c r="CE510" i="82"/>
  <c r="CE511" i="82"/>
  <c r="CE512" i="82"/>
  <c r="CE513" i="82"/>
  <c r="CE514" i="82"/>
  <c r="CE515" i="82"/>
  <c r="CE516" i="82"/>
  <c r="CE517" i="82"/>
  <c r="CE518" i="82"/>
  <c r="CE519" i="82"/>
  <c r="CE520" i="82"/>
  <c r="CE521" i="82"/>
  <c r="CE522" i="82"/>
  <c r="CE523" i="82"/>
  <c r="CE524" i="82"/>
  <c r="CE525" i="82"/>
  <c r="CE526" i="82"/>
  <c r="CE527" i="82"/>
  <c r="CE528" i="82"/>
  <c r="CE529" i="82"/>
  <c r="CE530" i="82"/>
  <c r="CE531" i="82"/>
  <c r="CE532" i="82"/>
  <c r="CE533" i="82"/>
  <c r="CE534" i="82"/>
  <c r="CE535" i="82"/>
  <c r="CE536" i="82"/>
  <c r="CE537" i="82"/>
  <c r="CE538" i="82"/>
  <c r="CE539" i="82"/>
  <c r="CE540" i="82"/>
  <c r="CE541" i="82"/>
  <c r="CE542" i="82"/>
  <c r="CE543" i="82"/>
  <c r="CE544" i="82"/>
  <c r="CE545" i="82"/>
  <c r="CE546" i="82"/>
  <c r="CE547" i="82"/>
  <c r="CE548" i="82"/>
  <c r="CE549" i="82"/>
  <c r="CE550" i="82"/>
  <c r="CE551" i="82"/>
  <c r="CE552" i="82"/>
  <c r="CE553" i="82"/>
  <c r="CE554" i="82"/>
  <c r="CE555" i="82"/>
  <c r="CE556" i="82"/>
  <c r="CE557" i="82"/>
  <c r="CE558" i="82"/>
  <c r="CE559" i="82"/>
  <c r="CE560" i="82"/>
  <c r="CE561" i="82"/>
  <c r="CE562" i="82"/>
  <c r="CE563" i="82"/>
  <c r="CE564" i="82"/>
  <c r="CE565" i="82"/>
  <c r="CE566" i="82"/>
  <c r="CE567" i="82"/>
  <c r="CE568" i="82"/>
  <c r="CE569" i="82"/>
  <c r="CE570" i="82"/>
  <c r="CE571" i="82"/>
  <c r="CE572" i="82"/>
  <c r="CE573" i="82"/>
  <c r="CE574" i="82"/>
  <c r="CE575" i="82"/>
  <c r="CE576" i="82"/>
  <c r="CE577" i="82"/>
  <c r="CE578" i="82"/>
  <c r="CE579" i="82"/>
  <c r="CE580" i="82"/>
  <c r="CE581" i="82"/>
  <c r="CE582" i="82"/>
  <c r="CE583" i="82"/>
  <c r="CE584" i="82"/>
  <c r="CE585" i="82"/>
  <c r="CE586" i="82"/>
  <c r="CE587" i="82"/>
  <c r="CE588" i="82"/>
  <c r="CE589" i="82"/>
  <c r="CE590" i="82"/>
  <c r="CE591" i="82"/>
  <c r="CE592" i="82"/>
  <c r="CE593" i="82"/>
  <c r="CE594" i="82"/>
  <c r="CE595" i="82"/>
  <c r="CE596" i="82"/>
  <c r="CE597" i="82"/>
  <c r="CE598" i="82"/>
  <c r="CE599" i="82"/>
  <c r="CE600" i="82"/>
  <c r="CE601" i="82"/>
  <c r="CE602" i="82"/>
  <c r="CE603" i="82"/>
  <c r="CE604" i="82"/>
  <c r="CE605" i="82"/>
  <c r="CE606" i="82"/>
  <c r="CE607" i="82"/>
  <c r="CE608" i="82"/>
  <c r="CE609" i="82"/>
  <c r="CE610" i="82"/>
  <c r="CE611" i="82"/>
  <c r="CE612" i="82"/>
  <c r="CE613" i="82"/>
  <c r="CE614" i="82"/>
  <c r="CE615" i="82"/>
  <c r="CE616" i="82"/>
  <c r="CE617" i="82"/>
  <c r="CE618" i="82"/>
  <c r="CE619" i="82"/>
  <c r="CE620" i="82"/>
  <c r="CE621" i="82"/>
  <c r="CE622" i="82"/>
  <c r="CE623" i="82"/>
  <c r="CE624" i="82"/>
  <c r="CE625" i="82"/>
  <c r="CE626" i="82"/>
  <c r="CE627" i="82"/>
  <c r="CE628" i="82"/>
  <c r="CE629" i="82"/>
  <c r="CE630" i="82"/>
  <c r="CE631" i="82"/>
  <c r="CE632" i="82"/>
  <c r="CE633" i="82"/>
  <c r="CE634" i="82"/>
  <c r="CE635" i="82"/>
  <c r="CE636" i="82"/>
  <c r="CE637" i="82"/>
  <c r="CE638" i="82"/>
  <c r="CE639" i="82"/>
  <c r="CE640" i="82"/>
  <c r="CE641" i="82"/>
  <c r="CE642" i="82"/>
  <c r="CE643" i="82"/>
  <c r="CE644" i="82"/>
  <c r="CE645" i="82"/>
  <c r="CE646" i="82"/>
  <c r="CE647" i="82"/>
  <c r="CE648" i="82"/>
  <c r="CE649" i="82"/>
  <c r="CE650" i="82"/>
  <c r="CE651" i="82"/>
  <c r="CE652" i="82"/>
  <c r="CE653" i="82"/>
  <c r="CE654" i="82"/>
  <c r="CE655" i="82"/>
  <c r="CE656" i="82"/>
  <c r="CE657" i="82"/>
  <c r="CE658" i="82"/>
  <c r="CE659" i="82"/>
  <c r="CE660" i="82"/>
  <c r="CE661" i="82"/>
  <c r="CE662" i="82"/>
  <c r="CE663" i="82"/>
  <c r="CE664" i="82"/>
  <c r="CE665" i="82"/>
  <c r="CE666" i="82"/>
  <c r="CE667" i="82"/>
  <c r="CE668" i="82"/>
  <c r="CE669" i="82"/>
  <c r="CE670" i="82"/>
  <c r="CE671" i="82"/>
  <c r="CE672" i="82"/>
  <c r="CE673" i="82"/>
  <c r="CE674" i="82"/>
  <c r="CE675" i="82"/>
  <c r="CE676" i="82"/>
  <c r="CE677" i="82"/>
  <c r="CE678" i="82"/>
  <c r="CE679" i="82"/>
  <c r="CE680" i="82"/>
  <c r="CE681" i="82"/>
  <c r="CE682" i="82"/>
  <c r="CE683" i="82"/>
  <c r="CE684" i="82"/>
  <c r="CE685" i="82"/>
  <c r="CE686" i="82"/>
  <c r="CE687" i="82"/>
  <c r="CE688" i="82"/>
  <c r="CE689" i="82"/>
  <c r="CE690" i="82"/>
  <c r="CE691" i="82"/>
  <c r="CE692" i="82"/>
  <c r="CE693" i="82"/>
  <c r="CE694" i="82"/>
  <c r="CE695" i="82"/>
  <c r="CE696" i="82"/>
  <c r="CE697" i="82"/>
  <c r="CE698" i="82"/>
  <c r="CE699" i="82"/>
  <c r="CE700" i="82"/>
  <c r="CE701" i="82"/>
  <c r="CE702" i="82"/>
  <c r="CE703" i="82"/>
  <c r="CE704" i="82"/>
  <c r="CE705" i="82"/>
  <c r="CE706" i="82"/>
  <c r="CE707" i="82"/>
  <c r="CE708" i="82"/>
  <c r="CE709" i="82"/>
  <c r="CE710" i="82"/>
  <c r="CE711" i="82"/>
  <c r="CE712" i="82"/>
  <c r="CE713" i="82"/>
  <c r="CE714" i="82"/>
  <c r="CE715" i="82"/>
  <c r="CE716" i="82"/>
  <c r="CE717" i="82"/>
  <c r="CE718" i="82"/>
  <c r="CE719" i="82"/>
  <c r="CE720" i="82"/>
  <c r="CE721" i="82"/>
  <c r="CE722" i="82"/>
  <c r="CE723" i="82"/>
  <c r="CE724" i="82"/>
  <c r="CE725" i="82"/>
  <c r="CE726" i="82"/>
  <c r="CE727" i="82"/>
  <c r="CE728" i="82"/>
  <c r="CE729" i="82"/>
  <c r="CE730" i="82"/>
  <c r="CE731" i="82"/>
  <c r="CE732" i="82"/>
  <c r="CE733" i="82"/>
  <c r="CE734" i="82"/>
  <c r="CE735" i="82"/>
  <c r="CE736" i="82"/>
  <c r="CE737" i="82"/>
  <c r="CE738" i="82"/>
  <c r="CE739" i="82"/>
  <c r="CE740" i="82"/>
  <c r="CE741" i="82"/>
  <c r="CE742" i="82"/>
  <c r="CE743" i="82"/>
  <c r="CE744" i="82"/>
  <c r="CE745" i="82"/>
  <c r="CE746" i="82"/>
  <c r="CE747" i="82"/>
  <c r="CE748" i="82"/>
  <c r="CE749" i="82"/>
  <c r="CE750" i="82"/>
  <c r="CE751" i="82"/>
  <c r="CE752" i="82"/>
  <c r="CE753" i="82"/>
  <c r="CE754" i="82"/>
  <c r="CE755" i="82"/>
  <c r="CE756" i="82"/>
  <c r="CE757" i="82"/>
  <c r="CE758" i="82"/>
  <c r="CE759" i="82"/>
  <c r="CE760" i="82"/>
  <c r="CE761" i="82"/>
  <c r="CE762" i="82"/>
  <c r="CE763" i="82"/>
  <c r="CE764" i="82"/>
  <c r="CE765" i="82"/>
  <c r="CE766" i="82"/>
  <c r="CE767" i="82"/>
  <c r="CE768" i="82"/>
  <c r="CE769" i="82"/>
  <c r="CE770" i="82"/>
  <c r="CE771" i="82"/>
  <c r="CE772" i="82"/>
  <c r="CE773" i="82"/>
  <c r="CE774" i="82"/>
  <c r="CE775" i="82"/>
  <c r="CE776" i="82"/>
  <c r="CE777" i="82"/>
  <c r="CE778" i="82"/>
  <c r="CE779" i="82"/>
  <c r="CE780" i="82"/>
  <c r="CE781" i="82"/>
  <c r="CE782" i="82"/>
  <c r="CE783" i="82"/>
  <c r="CE784" i="82"/>
  <c r="CE785" i="82"/>
  <c r="CE786" i="82"/>
  <c r="CE787" i="82"/>
  <c r="CE788" i="82"/>
  <c r="CE789" i="82"/>
  <c r="CE790" i="82"/>
  <c r="CE791" i="82"/>
  <c r="CE792" i="82"/>
  <c r="CE793" i="82"/>
  <c r="CE794" i="82"/>
  <c r="CE795" i="82"/>
  <c r="CE796" i="82"/>
  <c r="CE797" i="82"/>
  <c r="CE798" i="82"/>
  <c r="CE799" i="82"/>
  <c r="CE800" i="82"/>
  <c r="CE801" i="82"/>
  <c r="CE802" i="82"/>
  <c r="CE803" i="82"/>
  <c r="CE804" i="82"/>
  <c r="CE805" i="82"/>
  <c r="CE806" i="82"/>
  <c r="CE807" i="82"/>
  <c r="CE808" i="82"/>
  <c r="CE809" i="82"/>
  <c r="CE810" i="82"/>
  <c r="CE811" i="82"/>
  <c r="CE812" i="82"/>
  <c r="CE813" i="82"/>
  <c r="CE814" i="82"/>
  <c r="CE815" i="82"/>
  <c r="CE816" i="82"/>
  <c r="CE817" i="82"/>
  <c r="CE818" i="82"/>
  <c r="CE819" i="82"/>
  <c r="CE820" i="82"/>
  <c r="CE821" i="82"/>
  <c r="CE822" i="82"/>
  <c r="CE823" i="82"/>
  <c r="CE824" i="82"/>
  <c r="CE825" i="82"/>
  <c r="CE826" i="82"/>
  <c r="CE827" i="82"/>
  <c r="CE828" i="82"/>
  <c r="CE829" i="82"/>
  <c r="CE830" i="82"/>
  <c r="CE831" i="82"/>
  <c r="CE832" i="82"/>
  <c r="CE833" i="82"/>
  <c r="CE834" i="82"/>
  <c r="CE835" i="82"/>
  <c r="CE836" i="82"/>
  <c r="CE837" i="82"/>
  <c r="CE838" i="82"/>
  <c r="CE839" i="82"/>
  <c r="CE840" i="82"/>
  <c r="CE841" i="82"/>
  <c r="CE842" i="82"/>
  <c r="CE843" i="82"/>
  <c r="CE844" i="82"/>
  <c r="CE845" i="82"/>
  <c r="CE846" i="82"/>
  <c r="CE847" i="82"/>
  <c r="CE848" i="82"/>
  <c r="CE849" i="82"/>
  <c r="CE850" i="82"/>
  <c r="CE851" i="82"/>
  <c r="CE852" i="82"/>
  <c r="CE853" i="82"/>
  <c r="CE854" i="82"/>
  <c r="CE855" i="82"/>
  <c r="CE856" i="82"/>
  <c r="CE857" i="82"/>
  <c r="CE858" i="82"/>
  <c r="CE859" i="82"/>
  <c r="CE860" i="82"/>
  <c r="CE861" i="82"/>
  <c r="CE862" i="82"/>
  <c r="CE863" i="82"/>
  <c r="CE864" i="82"/>
  <c r="CE865" i="82"/>
  <c r="CE866" i="82"/>
  <c r="CE867" i="82"/>
  <c r="CE868" i="82"/>
  <c r="CE869" i="82"/>
  <c r="CE870" i="82"/>
  <c r="CE871" i="82"/>
  <c r="CE872" i="82"/>
  <c r="CE873" i="82"/>
  <c r="CE874" i="82"/>
  <c r="CE875" i="82"/>
  <c r="CE876" i="82"/>
  <c r="CE877" i="82"/>
  <c r="CE878" i="82"/>
  <c r="CE879" i="82"/>
  <c r="CE880" i="82"/>
  <c r="CE881" i="82"/>
  <c r="CE882" i="82"/>
  <c r="CE883" i="82"/>
  <c r="CE884" i="82"/>
  <c r="CE885" i="82"/>
  <c r="CE886" i="82"/>
  <c r="CE887" i="82"/>
  <c r="CE888" i="82"/>
  <c r="CE889" i="82"/>
  <c r="CE890" i="82"/>
  <c r="CE891" i="82"/>
  <c r="CE892" i="82"/>
  <c r="CE893" i="82"/>
  <c r="CE894" i="82"/>
  <c r="CE895" i="82"/>
  <c r="CE896" i="82"/>
  <c r="CE897" i="82"/>
  <c r="CE898" i="82"/>
  <c r="CE899" i="82"/>
  <c r="CE900" i="82"/>
  <c r="CE901" i="82"/>
  <c r="CE902" i="82"/>
  <c r="CE903" i="82"/>
  <c r="CE904" i="82"/>
  <c r="CE905" i="82"/>
  <c r="CE906" i="82"/>
  <c r="CE907" i="82"/>
  <c r="CE908" i="82"/>
  <c r="CE909" i="82"/>
  <c r="CE910" i="82"/>
  <c r="CE911" i="82"/>
  <c r="CE912" i="82"/>
  <c r="CE913" i="82"/>
  <c r="CE914" i="82"/>
  <c r="CE915" i="82"/>
  <c r="CE916" i="82"/>
  <c r="CE917" i="82"/>
  <c r="CE918" i="82"/>
  <c r="CE919" i="82"/>
  <c r="CE920" i="82"/>
  <c r="CE921" i="82"/>
  <c r="CE922" i="82"/>
  <c r="CE923" i="82"/>
  <c r="CE924" i="82"/>
  <c r="CE925" i="82"/>
  <c r="CE926" i="82"/>
  <c r="CE927" i="82"/>
  <c r="CE928" i="82"/>
  <c r="CE929" i="82"/>
  <c r="CE930" i="82"/>
  <c r="CE931" i="82"/>
  <c r="CE932" i="82"/>
  <c r="CE933" i="82"/>
  <c r="CE934" i="82"/>
  <c r="CE935" i="82"/>
  <c r="CE936" i="82"/>
  <c r="CE937" i="82"/>
  <c r="CE938" i="82"/>
  <c r="CE939" i="82"/>
  <c r="CE940" i="82"/>
  <c r="CE941" i="82"/>
  <c r="CE942" i="82"/>
  <c r="CE943" i="82"/>
  <c r="CE944" i="82"/>
  <c r="CE945" i="82"/>
  <c r="CE946" i="82"/>
  <c r="CE947" i="82"/>
  <c r="CE948" i="82"/>
  <c r="CE949" i="82"/>
  <c r="CE950" i="82"/>
  <c r="CE951" i="82"/>
  <c r="CE952" i="82"/>
  <c r="CE953" i="82"/>
  <c r="CE954" i="82"/>
  <c r="CE955" i="82"/>
  <c r="CE956" i="82"/>
  <c r="CE957" i="82"/>
  <c r="CE958" i="82"/>
  <c r="CE959" i="82"/>
  <c r="CE960" i="82"/>
  <c r="CE961" i="82"/>
  <c r="CE962" i="82"/>
  <c r="CE963" i="82"/>
  <c r="CE964" i="82"/>
  <c r="CE965" i="82"/>
  <c r="CE966" i="82"/>
  <c r="CE967" i="82"/>
  <c r="CE968" i="82"/>
  <c r="CE969" i="82"/>
  <c r="CE970" i="82"/>
  <c r="CE971" i="82"/>
  <c r="CE972" i="82"/>
  <c r="CE973" i="82"/>
  <c r="CE974" i="82"/>
  <c r="CE975" i="82"/>
  <c r="CE976" i="82"/>
  <c r="CE977" i="82"/>
  <c r="CE978" i="82"/>
  <c r="CE979" i="82"/>
  <c r="CE980" i="82"/>
  <c r="CE981" i="82"/>
  <c r="CE982" i="82"/>
  <c r="CE983" i="82"/>
  <c r="CE984" i="82"/>
  <c r="CE985" i="82"/>
  <c r="CE986" i="82"/>
  <c r="CE987" i="82"/>
  <c r="CE988" i="82"/>
  <c r="CE989" i="82"/>
  <c r="CE990" i="82"/>
  <c r="CE991" i="82"/>
  <c r="CE992" i="82"/>
  <c r="CE993" i="82"/>
  <c r="CE994" i="82"/>
  <c r="CE995" i="82"/>
  <c r="CE996" i="82"/>
  <c r="CE997" i="82"/>
  <c r="CE998" i="82"/>
  <c r="CE999" i="82"/>
  <c r="CE1000" i="82"/>
  <c r="CE1001" i="82"/>
  <c r="CE1002" i="82"/>
  <c r="CE1003" i="82"/>
  <c r="CE1004" i="82"/>
  <c r="CE1005" i="82"/>
  <c r="CE1006" i="82"/>
  <c r="CE1007" i="82"/>
  <c r="CE1008" i="82"/>
  <c r="CE1009" i="82"/>
  <c r="CE1010" i="82"/>
  <c r="CE1011" i="82"/>
  <c r="CE1012" i="82"/>
  <c r="CE1013" i="82"/>
  <c r="CE1014" i="82"/>
  <c r="CE1015" i="82"/>
  <c r="CE1016" i="82"/>
  <c r="CE1017" i="82"/>
  <c r="CE1018" i="82"/>
  <c r="CE1019" i="82"/>
  <c r="CE1020" i="82"/>
  <c r="CE1021" i="82"/>
  <c r="CE1022" i="82"/>
  <c r="CE1023" i="82"/>
  <c r="CE1024" i="82"/>
  <c r="CE1025" i="82"/>
  <c r="CE1026" i="82"/>
  <c r="CE1027" i="82"/>
  <c r="CE1028" i="82"/>
  <c r="CE1029" i="82"/>
  <c r="CE1030" i="82"/>
  <c r="CE1031" i="82"/>
  <c r="CE1032" i="82"/>
  <c r="CE1033" i="82"/>
  <c r="CE1034" i="82"/>
  <c r="CE1035" i="82"/>
  <c r="CE1036" i="82"/>
  <c r="CE1037" i="82"/>
  <c r="CE1038" i="82"/>
  <c r="CE1039" i="82"/>
  <c r="CE1040" i="82"/>
  <c r="CE1041" i="82"/>
  <c r="CE1042" i="82"/>
  <c r="CE1043" i="82"/>
  <c r="CE1044" i="82"/>
  <c r="CE1045" i="82"/>
  <c r="CE1046" i="82"/>
  <c r="CE1047" i="82"/>
  <c r="CE1048" i="82"/>
  <c r="CE1049" i="82"/>
  <c r="CE1050" i="82"/>
  <c r="CE1051" i="82"/>
  <c r="CE1052" i="82"/>
  <c r="CE1053" i="82"/>
  <c r="CE1054" i="82"/>
  <c r="CE1055" i="82"/>
  <c r="CE1056" i="82"/>
  <c r="CE1057" i="82"/>
  <c r="CE1058" i="82"/>
  <c r="CE1059" i="82"/>
  <c r="CE1060" i="82"/>
  <c r="CE1061" i="82"/>
  <c r="CE1062" i="82"/>
  <c r="CE1063" i="82"/>
  <c r="CE1064" i="82"/>
  <c r="CE1065" i="82"/>
  <c r="CE1066" i="82"/>
  <c r="CE1067" i="82"/>
  <c r="CE1068" i="82"/>
  <c r="CE1069" i="82"/>
  <c r="CE1070" i="82"/>
  <c r="CE1071" i="82"/>
  <c r="CE1072" i="82"/>
  <c r="CE1073" i="82"/>
  <c r="CE1074" i="82"/>
  <c r="CE1075" i="82"/>
  <c r="CE1076" i="82"/>
  <c r="CE1077" i="82"/>
  <c r="CE1078" i="82"/>
  <c r="CE1079" i="82"/>
  <c r="CE1080" i="82"/>
  <c r="CE1081" i="82"/>
  <c r="CE1082" i="82"/>
  <c r="CE1083" i="82"/>
  <c r="CE1084" i="82"/>
  <c r="CE1085" i="82"/>
  <c r="CE1086" i="82"/>
  <c r="CE1087" i="82"/>
  <c r="CE1088" i="82"/>
  <c r="CE1089" i="82"/>
  <c r="CE1090" i="82"/>
  <c r="CE1091" i="82"/>
  <c r="CE1092" i="82"/>
  <c r="CE1093" i="82"/>
  <c r="CE1094" i="82"/>
  <c r="CE1095" i="82"/>
  <c r="CE1096" i="82"/>
  <c r="CE1097" i="82"/>
  <c r="CE1098" i="82"/>
  <c r="CE1099" i="82"/>
  <c r="CE1100" i="82"/>
  <c r="CE1101" i="82"/>
  <c r="CE1102" i="82"/>
  <c r="CE1103" i="82"/>
  <c r="CE1104" i="82"/>
  <c r="CE1105" i="82"/>
  <c r="CE1106" i="82"/>
  <c r="CE1107" i="82"/>
  <c r="CE1108" i="82"/>
  <c r="CE1109" i="82"/>
  <c r="CE1110" i="82"/>
  <c r="CE1111" i="82"/>
  <c r="CE1112" i="82"/>
  <c r="CE1113" i="82"/>
  <c r="CE1114" i="82"/>
  <c r="CE1115" i="82"/>
  <c r="CE1116" i="82"/>
  <c r="CE1117" i="82"/>
  <c r="CE1118" i="82"/>
  <c r="CE1119" i="82"/>
  <c r="CE1120" i="82"/>
  <c r="CE1121" i="82"/>
  <c r="CE1122" i="82"/>
  <c r="CE1123" i="82"/>
  <c r="CE1124" i="82"/>
  <c r="CE1125" i="82"/>
  <c r="CE1126" i="82"/>
  <c r="CE1127" i="82"/>
  <c r="CE1128" i="82"/>
  <c r="CE1129" i="82"/>
  <c r="CE1130" i="82"/>
  <c r="CE1131" i="82"/>
  <c r="CE1132" i="82"/>
  <c r="CE1133" i="82"/>
  <c r="CE1134" i="82"/>
  <c r="CE1135" i="82"/>
  <c r="CE1136" i="82"/>
  <c r="CE1137" i="82"/>
  <c r="CE1138" i="82"/>
  <c r="CE1139" i="82"/>
  <c r="CE1140" i="82"/>
  <c r="CE1141" i="82"/>
  <c r="CE1142" i="82"/>
  <c r="CE1143" i="82"/>
  <c r="CE1144" i="82"/>
  <c r="CE1145" i="82"/>
  <c r="CE1146" i="82"/>
  <c r="CE1147" i="82"/>
  <c r="CE1148" i="82"/>
  <c r="CE1149" i="82"/>
  <c r="CE1150" i="82"/>
  <c r="CE1151" i="82"/>
  <c r="CE1152" i="82"/>
  <c r="CE1153" i="82"/>
  <c r="CE1154" i="82"/>
  <c r="CE1155" i="82"/>
  <c r="CE1156" i="82"/>
  <c r="CE1157" i="82"/>
  <c r="CE1158" i="82"/>
  <c r="CE1159" i="82"/>
  <c r="CE1160" i="82"/>
  <c r="CE1161" i="82"/>
  <c r="CE1162" i="82"/>
  <c r="CE1163" i="82"/>
  <c r="CE1164" i="82"/>
  <c r="CE1165" i="82"/>
  <c r="CE1166" i="82"/>
  <c r="CE1167" i="82"/>
  <c r="CE1168" i="82"/>
  <c r="CE1169" i="82"/>
  <c r="CE1170" i="82"/>
  <c r="CE1171" i="82"/>
  <c r="CE1172" i="82"/>
  <c r="CE1173" i="82"/>
  <c r="CE1174" i="82"/>
  <c r="CE1175" i="82"/>
  <c r="CE1176" i="82"/>
  <c r="CE1177" i="82"/>
  <c r="CE1178" i="82"/>
  <c r="CE1179" i="82"/>
  <c r="CE1180" i="82"/>
  <c r="CE1181" i="82"/>
  <c r="CE1182" i="82"/>
  <c r="CE1183" i="82"/>
  <c r="CE1184" i="82"/>
  <c r="CE1185" i="82"/>
  <c r="CE1186" i="82"/>
  <c r="CE1187" i="82"/>
  <c r="CE1188" i="82"/>
  <c r="CE1189" i="82"/>
  <c r="CE1190" i="82"/>
  <c r="CE1191" i="82"/>
  <c r="CE1192" i="82"/>
  <c r="CE1193" i="82"/>
  <c r="CE1194" i="82"/>
  <c r="CE1195" i="82"/>
  <c r="CE1196" i="82"/>
  <c r="CE1197" i="82"/>
  <c r="CE1198" i="82"/>
  <c r="CE1199" i="82"/>
  <c r="CE1200" i="82"/>
  <c r="CE1201" i="82"/>
  <c r="CE1202" i="82"/>
  <c r="CE1203" i="82"/>
  <c r="CE1204" i="82"/>
  <c r="CE1205" i="82"/>
  <c r="CE1206" i="82"/>
  <c r="CE1207" i="82"/>
  <c r="CE1208" i="82"/>
  <c r="CE1209" i="82"/>
  <c r="CE1210" i="82"/>
  <c r="CE1211" i="82"/>
  <c r="CE1212" i="82"/>
  <c r="CE1213" i="82"/>
  <c r="CE1214" i="82"/>
  <c r="CE1215" i="82"/>
  <c r="CE1216" i="82"/>
  <c r="CE1217" i="82"/>
  <c r="CE1218" i="82"/>
  <c r="CE1219" i="82"/>
  <c r="CE1220" i="82"/>
  <c r="CE1221" i="82"/>
  <c r="CE1222" i="82"/>
  <c r="CE1223" i="82"/>
  <c r="CE1224" i="82"/>
  <c r="CE1225" i="82"/>
  <c r="CE1226" i="82"/>
  <c r="CE1227" i="82"/>
  <c r="CE1228" i="82"/>
  <c r="CE1229" i="82"/>
  <c r="CE1230" i="82"/>
  <c r="CE1231" i="82"/>
  <c r="CE1232" i="82"/>
  <c r="CE1233" i="82"/>
  <c r="CE1234" i="82"/>
  <c r="CE1235" i="82"/>
  <c r="CE1236" i="82"/>
  <c r="CE1237" i="82"/>
  <c r="CE1238" i="82"/>
  <c r="CE1239" i="82"/>
  <c r="CE1240" i="82"/>
  <c r="CE1241" i="82"/>
  <c r="CE1242" i="82"/>
  <c r="CE1243" i="82"/>
  <c r="CE1244" i="82"/>
  <c r="CE1245" i="82"/>
  <c r="CE1246" i="82"/>
  <c r="CE1247" i="82"/>
  <c r="CE1248" i="82"/>
  <c r="CE1249" i="82"/>
  <c r="CE1250" i="82"/>
  <c r="CE1251" i="82"/>
  <c r="CE1252" i="82"/>
  <c r="CE1253" i="82"/>
  <c r="CE1254" i="82"/>
  <c r="CE1255" i="82"/>
  <c r="CE1256" i="82"/>
  <c r="CE1257" i="82"/>
  <c r="CE1258" i="82"/>
  <c r="CE1259" i="82"/>
  <c r="CE1260" i="82"/>
  <c r="CE1261" i="82"/>
  <c r="CE1262" i="82"/>
  <c r="CE1263" i="82"/>
  <c r="CE1264" i="82"/>
  <c r="CE1265" i="82"/>
  <c r="CE1266" i="82"/>
  <c r="CE1267" i="82"/>
  <c r="CE1268" i="82"/>
  <c r="CE1269" i="82"/>
  <c r="CE1270" i="82"/>
  <c r="CE1271" i="82"/>
  <c r="CE1272" i="82"/>
  <c r="CE1273" i="82"/>
  <c r="CE1274" i="82"/>
  <c r="CE1275" i="82"/>
  <c r="CE1276" i="82"/>
  <c r="CE1277" i="82"/>
  <c r="CE1278" i="82"/>
  <c r="CE1279" i="82"/>
  <c r="CE1280" i="82"/>
  <c r="CE1281" i="82"/>
  <c r="CE1282" i="82"/>
  <c r="CE1283" i="82"/>
  <c r="CE1284" i="82"/>
  <c r="CE1285" i="82"/>
  <c r="CE1286" i="82"/>
  <c r="CE1287" i="82"/>
  <c r="CE1288" i="82"/>
  <c r="CE1289" i="82"/>
  <c r="CE1290" i="82"/>
  <c r="CE1291" i="82"/>
  <c r="CE1292" i="82"/>
  <c r="CE1293" i="82"/>
  <c r="CE1294" i="82"/>
  <c r="CE1295" i="82"/>
  <c r="CE1296" i="82"/>
  <c r="CE1297" i="82"/>
  <c r="CE1298" i="82"/>
  <c r="CE1299" i="82"/>
  <c r="CE1300" i="82"/>
  <c r="CE1301" i="82"/>
  <c r="CE1302" i="82"/>
  <c r="CE1303" i="82"/>
  <c r="CE1304" i="82"/>
  <c r="CE1305" i="82"/>
  <c r="CE1306" i="82"/>
  <c r="CE1307" i="82"/>
  <c r="CE1308" i="82"/>
  <c r="CE1309" i="82"/>
  <c r="CE1310" i="82"/>
  <c r="CE1311" i="82"/>
  <c r="CE1312" i="82"/>
  <c r="CE1313" i="82"/>
  <c r="CE1314" i="82"/>
  <c r="CE1315" i="82"/>
  <c r="CE1316" i="82"/>
  <c r="CE1317" i="82"/>
  <c r="CE1318" i="82"/>
  <c r="CE1319" i="82"/>
  <c r="CE1320" i="82"/>
  <c r="CE1321" i="82"/>
  <c r="CE1322" i="82"/>
  <c r="CE1323" i="82"/>
  <c r="CE1324" i="82"/>
  <c r="CE1325" i="82"/>
  <c r="CE1326" i="82"/>
  <c r="CE1327" i="82"/>
  <c r="CE1328" i="82"/>
  <c r="CE1329" i="82"/>
  <c r="CE1330" i="82"/>
  <c r="CE1331" i="82"/>
  <c r="CE1332" i="82"/>
  <c r="CE1333" i="82"/>
  <c r="CE1334" i="82"/>
  <c r="CE1335" i="82"/>
  <c r="CE1336" i="82"/>
  <c r="CE1337" i="82"/>
  <c r="CE1338" i="82"/>
  <c r="CE1339" i="82"/>
  <c r="CE1340" i="82"/>
  <c r="CE1341" i="82"/>
  <c r="CE1342" i="82"/>
  <c r="CE1343" i="82"/>
  <c r="CE1344" i="82"/>
  <c r="CE1345" i="82"/>
  <c r="CE1346" i="82"/>
  <c r="CE1347" i="82"/>
  <c r="CE1348" i="82"/>
  <c r="CE1349" i="82"/>
  <c r="CE1350" i="82"/>
  <c r="CE1351" i="82"/>
  <c r="CE1352" i="82"/>
  <c r="CE1353" i="82"/>
  <c r="CE1354" i="82"/>
  <c r="CE1355" i="82"/>
  <c r="CE1356" i="82"/>
  <c r="CE1357" i="82"/>
  <c r="CE1358" i="82"/>
  <c r="CE1359" i="82"/>
  <c r="CE1360" i="82"/>
  <c r="CE1361" i="82"/>
  <c r="CE1362" i="82"/>
  <c r="CE1363" i="82"/>
  <c r="CE1364" i="82"/>
  <c r="CE1365" i="82"/>
  <c r="CE1366" i="82"/>
  <c r="CE1367" i="82"/>
  <c r="CE1368" i="82"/>
  <c r="CE1369" i="82"/>
  <c r="CE1370" i="82"/>
  <c r="CE1371" i="82"/>
  <c r="CE1372" i="82"/>
  <c r="CE1373" i="82"/>
  <c r="CE1374" i="82"/>
  <c r="CE1375" i="82"/>
  <c r="CE1376" i="82"/>
  <c r="CE1377" i="82"/>
  <c r="CE1378" i="82"/>
  <c r="CE1379" i="82"/>
  <c r="CE1380" i="82"/>
  <c r="CE1381" i="82"/>
  <c r="CE1382" i="82"/>
  <c r="CE1383" i="82"/>
  <c r="CE1384" i="82"/>
  <c r="CE1385" i="82"/>
  <c r="CE1386" i="82"/>
  <c r="CE1387" i="82"/>
  <c r="CE1388" i="82"/>
  <c r="CE1389" i="82"/>
  <c r="CE1390" i="82"/>
  <c r="CE1391" i="82"/>
  <c r="CE1392" i="82"/>
  <c r="CE1393" i="82"/>
  <c r="CE1394" i="82"/>
  <c r="CE1395" i="82"/>
  <c r="CE1396" i="82"/>
  <c r="CE1397" i="82"/>
  <c r="CE1398" i="82"/>
  <c r="CE1399" i="82"/>
  <c r="CE1400" i="82"/>
  <c r="CE1401" i="82"/>
  <c r="CE1402" i="82"/>
  <c r="CE1403" i="82"/>
  <c r="CE1404" i="82"/>
  <c r="CE1405" i="82"/>
  <c r="CE1406" i="82"/>
  <c r="CE1407" i="82"/>
  <c r="CE1408" i="82"/>
  <c r="CE1409" i="82"/>
  <c r="CE1410" i="82"/>
  <c r="CE1411" i="82"/>
  <c r="CE1412" i="82"/>
  <c r="CE1413" i="82"/>
  <c r="CE1414" i="82"/>
  <c r="CE1415" i="82"/>
  <c r="CE1416" i="82"/>
  <c r="CE1417" i="82"/>
  <c r="CE1418" i="82"/>
  <c r="CE1419" i="82"/>
  <c r="CE1420" i="82"/>
  <c r="CE1421" i="82"/>
  <c r="CE1422" i="82"/>
  <c r="CE1423" i="82"/>
  <c r="CE1424" i="82"/>
  <c r="CE1425" i="82"/>
  <c r="CE1426" i="82"/>
  <c r="CE1427" i="82"/>
  <c r="CE1428" i="82"/>
  <c r="CE1429" i="82"/>
  <c r="CE1430" i="82"/>
  <c r="CE1431" i="82"/>
  <c r="CE1432" i="82"/>
  <c r="CE1433" i="82"/>
  <c r="CE1434" i="82"/>
  <c r="CE1435" i="82"/>
  <c r="CE1436" i="82"/>
  <c r="CE1437" i="82"/>
  <c r="CE1438" i="82"/>
  <c r="CE1439" i="82"/>
  <c r="CE1440" i="82"/>
  <c r="CE1441" i="82"/>
  <c r="CE1442" i="82"/>
  <c r="CE1443" i="82"/>
  <c r="CE1444" i="82"/>
  <c r="CE1445" i="82"/>
  <c r="CE1446" i="82"/>
  <c r="CE1447" i="82"/>
  <c r="CE1448" i="82"/>
  <c r="CE1449" i="82"/>
  <c r="CE1450" i="82"/>
  <c r="CE1451" i="82"/>
  <c r="CE1452" i="82"/>
  <c r="CE1453" i="82"/>
  <c r="CE1454" i="82"/>
  <c r="CE1455" i="82"/>
  <c r="CE1456" i="82"/>
  <c r="CE1457" i="82"/>
  <c r="CE1458" i="82"/>
  <c r="CE1459" i="82"/>
  <c r="CE1460" i="82"/>
  <c r="CE1461" i="82"/>
  <c r="CE1462" i="82"/>
  <c r="CE1463" i="82"/>
  <c r="CE1464" i="82"/>
  <c r="CE1465" i="82"/>
  <c r="CE1466" i="82"/>
  <c r="CE1467" i="82"/>
  <c r="CE1468" i="82"/>
  <c r="CE1469" i="82"/>
  <c r="CE1470" i="82"/>
  <c r="CE1471" i="82"/>
  <c r="CE1472" i="82"/>
  <c r="CE1473" i="82"/>
  <c r="CE1474" i="82"/>
  <c r="CE1475" i="82"/>
  <c r="CE1476" i="82"/>
  <c r="CE1477" i="82"/>
  <c r="CE1478" i="82"/>
  <c r="CE1479" i="82"/>
  <c r="CE1480" i="82"/>
  <c r="CE1481" i="82"/>
  <c r="CE1482" i="82"/>
  <c r="CE1483" i="82"/>
  <c r="CE1484" i="82"/>
  <c r="CE1485" i="82"/>
  <c r="CE1486" i="82"/>
  <c r="CE1487" i="82"/>
  <c r="CE1488" i="82"/>
  <c r="CE1489" i="82"/>
  <c r="CE1490" i="82"/>
  <c r="CE1491" i="82"/>
  <c r="CE1492" i="82"/>
  <c r="CE1493" i="82"/>
  <c r="CE1494" i="82"/>
  <c r="CE1495" i="82"/>
  <c r="CE1496" i="82"/>
  <c r="CE1497" i="82"/>
  <c r="CE1498" i="82"/>
  <c r="CE1499" i="82"/>
  <c r="CE1500" i="82"/>
  <c r="CE1501" i="82"/>
  <c r="CE1502" i="82"/>
  <c r="CE1503" i="82"/>
  <c r="CE1504" i="82"/>
  <c r="CE1505" i="82"/>
  <c r="CE1506" i="82"/>
  <c r="CE1507" i="82"/>
  <c r="CE1508" i="82"/>
  <c r="CE1509" i="82"/>
  <c r="CE1510" i="82"/>
  <c r="CE1511" i="82"/>
  <c r="CE1512" i="82"/>
  <c r="CE1513" i="82"/>
  <c r="CE1514" i="82"/>
  <c r="CE1515" i="82"/>
  <c r="CE1516" i="82"/>
  <c r="CE1517" i="82"/>
  <c r="CE1518" i="82"/>
  <c r="CE1519" i="82"/>
  <c r="CE1520" i="82"/>
  <c r="CE1521" i="82"/>
  <c r="CE1522" i="82"/>
  <c r="CE1523" i="82"/>
  <c r="CE1524" i="82"/>
  <c r="CE1525" i="82"/>
  <c r="CE1526" i="82"/>
  <c r="CE1527" i="82"/>
  <c r="CE1528" i="82"/>
  <c r="CE1529" i="82"/>
  <c r="CE1530" i="82"/>
  <c r="CE1531" i="82"/>
  <c r="CE1532" i="82"/>
  <c r="CE1533" i="82"/>
  <c r="CE1534" i="82"/>
  <c r="CE1535" i="82"/>
  <c r="CE1536" i="82"/>
  <c r="CE1537" i="82"/>
  <c r="CE1538" i="82"/>
  <c r="CE1539" i="82"/>
  <c r="CE1540" i="82"/>
  <c r="CE1541" i="82"/>
  <c r="CE1542" i="82"/>
  <c r="CE1543" i="82"/>
  <c r="CE1544" i="82"/>
  <c r="CE1545" i="82"/>
  <c r="CE1546" i="82"/>
  <c r="CE1547" i="82"/>
  <c r="CE1548" i="82"/>
  <c r="CE1549" i="82"/>
  <c r="CE1550" i="82"/>
  <c r="CE1551" i="82"/>
  <c r="CE1552" i="82"/>
  <c r="CE1553" i="82"/>
  <c r="CE1554" i="82"/>
  <c r="CE1555" i="82"/>
  <c r="CE1556" i="82"/>
  <c r="CE1557" i="82"/>
  <c r="CE1558" i="82"/>
  <c r="CE1559" i="82"/>
  <c r="CE1560" i="82"/>
  <c r="CE1561" i="82"/>
  <c r="CE1562" i="82"/>
  <c r="CE1563" i="82"/>
  <c r="CE1564" i="82"/>
  <c r="CE1565" i="82"/>
  <c r="CE1566" i="82"/>
  <c r="CE1567" i="82"/>
  <c r="CE1568" i="82"/>
  <c r="CE1569" i="82"/>
  <c r="CE1570" i="82"/>
  <c r="CE1571" i="82"/>
  <c r="CE1572" i="82"/>
  <c r="CE1573" i="82"/>
  <c r="CE1574" i="82"/>
  <c r="CE1575" i="82"/>
  <c r="CE1576" i="82"/>
  <c r="CE1577" i="82"/>
  <c r="CE1578" i="82"/>
  <c r="CE1579" i="82"/>
  <c r="CE1580" i="82"/>
  <c r="CE1581" i="82"/>
  <c r="CE1582" i="82"/>
  <c r="CE1583" i="82"/>
  <c r="CE1584" i="82"/>
  <c r="CE1585" i="82"/>
  <c r="CE1586" i="82"/>
  <c r="CE1587" i="82"/>
  <c r="CE1588" i="82"/>
  <c r="CE1589" i="82"/>
  <c r="CE1590" i="82"/>
  <c r="CE1591" i="82"/>
  <c r="CE1592" i="82"/>
  <c r="CE1593" i="82"/>
  <c r="CE1594" i="82"/>
  <c r="CE1595" i="82"/>
  <c r="CE1596" i="82"/>
  <c r="CE1597" i="82"/>
  <c r="CE1598" i="82"/>
  <c r="CE1599" i="82"/>
  <c r="CE1600" i="82"/>
  <c r="CE1601" i="82"/>
  <c r="CE1602" i="82"/>
  <c r="CE1603" i="82"/>
  <c r="CE1604" i="82"/>
  <c r="CE1605" i="82"/>
  <c r="CE1606" i="82"/>
  <c r="CE1607" i="82"/>
  <c r="CE1608" i="82"/>
  <c r="CE1609" i="82"/>
  <c r="CE1610" i="82"/>
  <c r="CE1611" i="82"/>
  <c r="CE1612" i="82"/>
  <c r="CE1613" i="82"/>
  <c r="CE1614" i="82"/>
  <c r="CE1615" i="82"/>
  <c r="CE1616" i="82"/>
  <c r="CE1617" i="82"/>
  <c r="CE1618" i="82"/>
  <c r="CE1619" i="82"/>
  <c r="CE1620" i="82"/>
  <c r="CE1621" i="82"/>
  <c r="CE1622" i="82"/>
  <c r="CE1623" i="82"/>
  <c r="CE1624" i="82"/>
  <c r="CE1625" i="82"/>
  <c r="CE1626" i="82"/>
  <c r="CE1627" i="82"/>
  <c r="CE1628" i="82"/>
  <c r="CE1629" i="82"/>
  <c r="CE1630" i="82"/>
  <c r="CE1631" i="82"/>
  <c r="CE1632" i="82"/>
  <c r="CE1633" i="82"/>
  <c r="CE1634" i="82"/>
  <c r="CE1635" i="82"/>
  <c r="CE1636" i="82"/>
  <c r="CE1637" i="82"/>
  <c r="CE1638" i="82"/>
  <c r="CE1639" i="82"/>
  <c r="CE1640" i="82"/>
  <c r="CE1641" i="82"/>
  <c r="CE1642" i="82"/>
  <c r="CE1643" i="82"/>
  <c r="CE1644" i="82"/>
  <c r="CE1645" i="82"/>
  <c r="CE1646" i="82"/>
  <c r="CE1647" i="82"/>
  <c r="CE1648" i="82"/>
  <c r="CE1649" i="82"/>
  <c r="CE1650" i="82"/>
  <c r="CE1651" i="82"/>
  <c r="CE1652" i="82"/>
  <c r="CE1653" i="82"/>
  <c r="CE1654" i="82"/>
  <c r="CE1655" i="82"/>
  <c r="CE1656" i="82"/>
  <c r="CE1657" i="82"/>
  <c r="CE1658" i="82"/>
  <c r="CE1659" i="82"/>
  <c r="CE1660" i="82"/>
  <c r="CE1661" i="82"/>
  <c r="CE1662" i="82"/>
  <c r="CE1663" i="82"/>
  <c r="CE1664" i="82"/>
  <c r="CE1665" i="82"/>
  <c r="CE1666" i="82"/>
  <c r="CE1667" i="82"/>
  <c r="CE1668" i="82"/>
  <c r="CE1669" i="82"/>
  <c r="CE1670" i="82"/>
  <c r="CE1671" i="82"/>
  <c r="CE1672" i="82"/>
  <c r="CE1673" i="82"/>
  <c r="CE1674" i="82"/>
  <c r="CE1675" i="82"/>
  <c r="CE1676" i="82"/>
  <c r="CE1677" i="82"/>
  <c r="CE1678" i="82"/>
  <c r="CE1679" i="82"/>
  <c r="CE1680" i="82"/>
  <c r="CE1681" i="82"/>
  <c r="CE1682" i="82"/>
  <c r="CE1683" i="82"/>
  <c r="CE1684" i="82"/>
  <c r="CE1685" i="82"/>
  <c r="CE1686" i="82"/>
  <c r="CE1687" i="82"/>
  <c r="CE1688" i="82"/>
  <c r="CE1689" i="82"/>
  <c r="CE1690" i="82"/>
  <c r="CE1691" i="82"/>
  <c r="CE1692" i="82"/>
  <c r="CE1693" i="82"/>
  <c r="CE1694" i="82"/>
  <c r="CE1695" i="82"/>
  <c r="CE1696" i="82"/>
  <c r="CE1697" i="82"/>
  <c r="CE1698" i="82"/>
  <c r="CE1699" i="82"/>
  <c r="CE1700" i="82"/>
  <c r="CE1701" i="82"/>
  <c r="CE1702" i="82"/>
  <c r="CE1703" i="82"/>
  <c r="CE1704" i="82"/>
  <c r="CE1705" i="82"/>
  <c r="CE1706" i="82"/>
  <c r="CE1707" i="82"/>
  <c r="CE1708" i="82"/>
  <c r="CE1709" i="82"/>
  <c r="CE1710" i="82"/>
  <c r="CE1711" i="82"/>
  <c r="CE1712" i="82"/>
  <c r="CE1713" i="82"/>
  <c r="CE1714" i="82"/>
  <c r="CE1715" i="82"/>
  <c r="CE1716" i="82"/>
  <c r="CE1717" i="82"/>
  <c r="CE1718" i="82"/>
  <c r="CE1719" i="82"/>
  <c r="CE1720" i="82"/>
  <c r="CE1721" i="82"/>
  <c r="CE1722" i="82"/>
  <c r="CE1723" i="82"/>
  <c r="CE1724" i="82"/>
  <c r="CE1725" i="82"/>
  <c r="CE1726" i="82"/>
  <c r="CE1727" i="82"/>
  <c r="CE1728" i="82"/>
  <c r="CE1729" i="82"/>
  <c r="CE1730" i="82"/>
  <c r="CE1731" i="82"/>
  <c r="CE1732" i="82"/>
  <c r="CE1733" i="82"/>
  <c r="CE1734" i="82"/>
  <c r="CE1735" i="82"/>
  <c r="CE1736" i="82"/>
  <c r="CE1737" i="82"/>
  <c r="CE1738" i="82"/>
  <c r="CE1739" i="82"/>
  <c r="CE1740" i="82"/>
  <c r="CE1741" i="82"/>
  <c r="CE1742" i="82"/>
  <c r="CE1743" i="82"/>
  <c r="CE1744" i="82"/>
  <c r="CE1745" i="82"/>
  <c r="CE1746" i="82"/>
  <c r="CE1747" i="82"/>
  <c r="CE1748" i="82"/>
  <c r="CE1749" i="82"/>
  <c r="CE1750" i="82"/>
  <c r="CE1751" i="82"/>
  <c r="CE1752" i="82"/>
  <c r="CE1753" i="82"/>
  <c r="CE1754" i="82"/>
  <c r="CE1755" i="82"/>
  <c r="CE1756" i="82"/>
  <c r="CE1757" i="82"/>
  <c r="CE1758" i="82"/>
  <c r="CE1759" i="82"/>
  <c r="CE1760" i="82"/>
  <c r="CE1761" i="82"/>
  <c r="CE1762" i="82"/>
  <c r="CE1763" i="82"/>
  <c r="CE1764" i="82"/>
  <c r="CE1765" i="82"/>
  <c r="CE1766" i="82"/>
  <c r="CE1767" i="82"/>
  <c r="CE1768" i="82"/>
  <c r="CE1769" i="82"/>
  <c r="CE1770" i="82"/>
  <c r="CE1771" i="82"/>
  <c r="CE1772" i="82"/>
  <c r="CE1773" i="82"/>
  <c r="CE1774" i="82"/>
  <c r="CE1775" i="82"/>
  <c r="CE1776" i="82"/>
  <c r="CE1777" i="82"/>
  <c r="CE1778" i="82"/>
  <c r="CE1779" i="82"/>
  <c r="CE1780" i="82"/>
  <c r="CE1781" i="82"/>
  <c r="CE1782" i="82"/>
  <c r="CE1783" i="82"/>
  <c r="CE1784" i="82"/>
  <c r="CE1785" i="82"/>
  <c r="CE1786" i="82"/>
  <c r="CE1787" i="82"/>
  <c r="CE1788" i="82"/>
  <c r="CE1789" i="82"/>
  <c r="CE1790" i="82"/>
  <c r="CE1791" i="82"/>
  <c r="CE1792" i="82"/>
  <c r="CE1793" i="82"/>
  <c r="CE1794" i="82"/>
  <c r="CE1795" i="82"/>
  <c r="CE1796" i="82"/>
  <c r="CE1797" i="82"/>
  <c r="CE1798" i="82"/>
  <c r="CE1799" i="82"/>
  <c r="CE1800" i="82"/>
  <c r="CE1801" i="82"/>
  <c r="CE1802" i="82"/>
  <c r="CE1803" i="82"/>
  <c r="CE1804" i="82"/>
  <c r="CE1805" i="82"/>
  <c r="CE1806" i="82"/>
  <c r="CE1807" i="82"/>
  <c r="CE1808" i="82"/>
  <c r="CE1809" i="82"/>
  <c r="CE1810" i="82"/>
  <c r="CE1811" i="82"/>
  <c r="CE1812" i="82"/>
  <c r="CE1813" i="82"/>
  <c r="CE1814" i="82"/>
  <c r="CE1815" i="82"/>
  <c r="CE1816" i="82"/>
  <c r="CE1817" i="82"/>
  <c r="CE1818" i="82"/>
  <c r="CE1819" i="82"/>
  <c r="CE1820" i="82"/>
  <c r="CE1821" i="82"/>
  <c r="CE1822" i="82"/>
  <c r="CE1823" i="82"/>
  <c r="CE1824" i="82"/>
  <c r="CE1825" i="82"/>
  <c r="CE1826" i="82"/>
  <c r="CE1827" i="82"/>
  <c r="CE1828" i="82"/>
  <c r="CE1829" i="82"/>
  <c r="CE1830" i="82"/>
  <c r="CE1831" i="82"/>
  <c r="CE1832" i="82"/>
  <c r="CE1833" i="82"/>
  <c r="CE1834" i="82"/>
  <c r="CE1835" i="82"/>
  <c r="CE1836" i="82"/>
  <c r="CE1837" i="82"/>
  <c r="CE1838" i="82"/>
  <c r="CE1839" i="82"/>
  <c r="CE1840" i="82"/>
  <c r="CE1841" i="82"/>
  <c r="CE1842" i="82"/>
  <c r="CE1843" i="82"/>
  <c r="CE1844" i="82"/>
  <c r="CE1845" i="82"/>
  <c r="CE1846" i="82"/>
  <c r="CE1847" i="82"/>
  <c r="CE1848" i="82"/>
  <c r="CE1849" i="82"/>
  <c r="CE1850" i="82"/>
  <c r="CE1851" i="82"/>
  <c r="CE1852" i="82"/>
  <c r="CE1853" i="82"/>
  <c r="CE1854" i="82"/>
  <c r="CE1855" i="82"/>
  <c r="CE1856" i="82"/>
  <c r="CE1857" i="82"/>
  <c r="CE1858" i="82"/>
  <c r="CE1859" i="82"/>
  <c r="CE1860" i="82"/>
  <c r="CE1861" i="82"/>
  <c r="CE1862" i="82"/>
  <c r="CE1863" i="82"/>
  <c r="CE1864" i="82"/>
  <c r="CE1865" i="82"/>
  <c r="CE1866" i="82"/>
  <c r="CE1867" i="82"/>
  <c r="CE1868" i="82"/>
  <c r="CE1869" i="82"/>
  <c r="CE1870" i="82"/>
  <c r="CE1871" i="82"/>
  <c r="CE1872" i="82"/>
  <c r="CE1873" i="82"/>
  <c r="CE1874" i="82"/>
  <c r="CE1875" i="82"/>
  <c r="CE1876" i="82"/>
  <c r="CE1877" i="82"/>
  <c r="CE1878" i="82"/>
  <c r="CE1879" i="82"/>
  <c r="CE1880" i="82"/>
  <c r="CE1881" i="82"/>
  <c r="CE1882" i="82"/>
  <c r="CE1883" i="82"/>
  <c r="CE1884" i="82"/>
  <c r="CE1885" i="82"/>
  <c r="CE1886" i="82"/>
  <c r="CE1887" i="82"/>
  <c r="CE1888" i="82"/>
  <c r="CE1889" i="82"/>
  <c r="CE1890" i="82"/>
  <c r="CE1891" i="82"/>
  <c r="CE1892" i="82"/>
  <c r="CE1893" i="82"/>
  <c r="CE1894" i="82"/>
  <c r="CE1895" i="82"/>
  <c r="CE1896" i="82"/>
  <c r="CE1897" i="82"/>
  <c r="CE1898" i="82"/>
  <c r="CE1899" i="82"/>
  <c r="CE1900" i="82"/>
  <c r="CE1901" i="82"/>
  <c r="CE1902" i="82"/>
  <c r="CE1903" i="82"/>
  <c r="CE1904" i="82"/>
  <c r="CE1905" i="82"/>
  <c r="CE1906" i="82"/>
  <c r="CE1907" i="82"/>
  <c r="CE1908" i="82"/>
  <c r="CE1909" i="82"/>
  <c r="CE1910" i="82"/>
  <c r="CE1911" i="82"/>
  <c r="CE1912" i="82"/>
  <c r="CE1913" i="82"/>
  <c r="CE1914" i="82"/>
  <c r="CE1915" i="82"/>
  <c r="CE1916" i="82"/>
  <c r="CE1917" i="82"/>
  <c r="CE1918" i="82"/>
  <c r="CE1919" i="82"/>
  <c r="CE1920" i="82"/>
  <c r="CE1921" i="82"/>
  <c r="CE1922" i="82"/>
  <c r="CE1923" i="82"/>
  <c r="CE1924" i="82"/>
  <c r="CE1925" i="82"/>
  <c r="CE1926" i="82"/>
  <c r="CE1927" i="82"/>
  <c r="CE1928" i="82"/>
  <c r="CE1929" i="82"/>
  <c r="CE1930" i="82"/>
  <c r="CE1931" i="82"/>
  <c r="CE1932" i="82"/>
  <c r="CE1933" i="82"/>
  <c r="CE1934" i="82"/>
  <c r="CE1935" i="82"/>
  <c r="CE1936" i="82"/>
  <c r="CE1937" i="82"/>
  <c r="CE1938" i="82"/>
  <c r="CE1939" i="82"/>
  <c r="CE1940" i="82"/>
  <c r="CE1941" i="82"/>
  <c r="CE1942" i="82"/>
  <c r="CE1943" i="82"/>
  <c r="CE1944" i="82"/>
  <c r="CE1945" i="82"/>
  <c r="CE1946" i="82"/>
  <c r="CE1947" i="82"/>
  <c r="CE1948" i="82"/>
  <c r="CE1949" i="82"/>
  <c r="CE1950" i="82"/>
  <c r="CE1951" i="82"/>
  <c r="CE1952" i="82"/>
  <c r="CE1953" i="82"/>
  <c r="CE1954" i="82"/>
  <c r="CE1955" i="82"/>
  <c r="CE1956" i="82"/>
  <c r="CE1957" i="82"/>
  <c r="CE1958" i="82"/>
  <c r="CE1959" i="82"/>
  <c r="CE1960" i="82"/>
  <c r="CE1961" i="82"/>
  <c r="CE1962" i="82"/>
  <c r="CE1963" i="82"/>
  <c r="CE1964" i="82"/>
  <c r="CE1965" i="82"/>
  <c r="CE1966" i="82"/>
  <c r="CE1967" i="82"/>
  <c r="CE1968" i="82"/>
  <c r="CE1969" i="82"/>
  <c r="CE1970" i="82"/>
  <c r="CE1971" i="82"/>
  <c r="CE1972" i="82"/>
  <c r="CE1973" i="82"/>
  <c r="CE1974" i="82"/>
  <c r="CE1975" i="82"/>
  <c r="CE1976" i="82"/>
  <c r="CE1977" i="82"/>
  <c r="CE1978" i="82"/>
  <c r="CE1979" i="82"/>
  <c r="CE1980" i="82"/>
  <c r="CE1981" i="82"/>
  <c r="CE1982" i="82"/>
  <c r="CE1983" i="82"/>
  <c r="CE1984" i="82"/>
  <c r="CE1985" i="82"/>
  <c r="CE1986" i="82"/>
  <c r="CE1987" i="82"/>
  <c r="CE1988" i="82"/>
  <c r="CE1989" i="82"/>
  <c r="CE1990" i="82"/>
  <c r="CE1991" i="82"/>
  <c r="CE1992" i="82"/>
  <c r="CE1993" i="82"/>
  <c r="CE1994" i="82"/>
  <c r="CE1995" i="82"/>
  <c r="CE1996" i="82"/>
  <c r="CE1997" i="82"/>
  <c r="CE1998" i="82"/>
  <c r="CE1999" i="82"/>
  <c r="CE2000" i="82"/>
  <c r="CE2001" i="82"/>
  <c r="CE2002" i="82"/>
  <c r="CE2003" i="82"/>
  <c r="CE2004" i="82"/>
  <c r="CE2005" i="82"/>
  <c r="CE2006" i="82"/>
  <c r="CE2007" i="82"/>
  <c r="CE2008" i="82"/>
  <c r="CE2009" i="82"/>
  <c r="CE2010" i="82"/>
  <c r="CE2011" i="82"/>
  <c r="CE2012" i="82"/>
  <c r="CE2013" i="82"/>
  <c r="CE2014" i="82"/>
  <c r="CE2015" i="82"/>
  <c r="CE2016" i="82"/>
  <c r="CE2017" i="82"/>
  <c r="CE2018" i="82"/>
  <c r="CE2019" i="82"/>
  <c r="CE2020" i="82"/>
  <c r="CE2021" i="82"/>
  <c r="CE2022" i="82"/>
  <c r="CE2023" i="82"/>
  <c r="CE2024" i="82"/>
  <c r="CE2025" i="82"/>
  <c r="CE2026" i="82"/>
  <c r="CE2027" i="82"/>
  <c r="CE2028" i="82"/>
  <c r="CE2029" i="82"/>
  <c r="CE2030" i="82"/>
  <c r="CE2031" i="82"/>
  <c r="CE2032" i="82"/>
  <c r="CE2033" i="82"/>
  <c r="CE2034" i="82"/>
  <c r="CE2035" i="82"/>
  <c r="CE2036" i="82"/>
  <c r="CE2037" i="82"/>
  <c r="CE2038" i="82"/>
  <c r="CE2039" i="82"/>
  <c r="CE2040" i="82"/>
  <c r="CE2041" i="82"/>
  <c r="CE2042" i="82"/>
  <c r="CE2043" i="82"/>
  <c r="CE2044" i="82"/>
  <c r="CE2045" i="82"/>
  <c r="CE2046" i="82"/>
  <c r="CE2047" i="82"/>
  <c r="CE2048" i="82"/>
  <c r="CE2049" i="82"/>
  <c r="CE2050" i="82"/>
  <c r="CE2051" i="82"/>
  <c r="CE2052" i="82"/>
  <c r="CE2053" i="82"/>
  <c r="CE2054" i="82"/>
  <c r="CE2055" i="82"/>
  <c r="CE2056" i="82"/>
  <c r="CE2057" i="82"/>
  <c r="CE2058" i="82"/>
  <c r="CE2059" i="82"/>
  <c r="CE2060" i="82"/>
  <c r="CE2061" i="82"/>
  <c r="CE2062" i="82"/>
  <c r="CE2063" i="82"/>
  <c r="CE2064" i="82"/>
  <c r="CE2065" i="82"/>
  <c r="CE2066" i="82"/>
  <c r="CE2067" i="82"/>
  <c r="CE2068" i="82"/>
  <c r="CE2069" i="82"/>
  <c r="CE2070" i="82"/>
  <c r="CE2071" i="82"/>
  <c r="CE2072" i="82"/>
  <c r="CE2073" i="82"/>
  <c r="CE2074" i="82"/>
  <c r="CE2075" i="82"/>
  <c r="CE2076" i="82"/>
  <c r="CE2077" i="82"/>
  <c r="CE2078" i="82"/>
  <c r="CE2079" i="82"/>
  <c r="CE2080" i="82"/>
  <c r="CE2081" i="82"/>
  <c r="CE2082" i="82"/>
  <c r="CE2083" i="82"/>
  <c r="CE2084" i="82"/>
  <c r="CE2085" i="82"/>
  <c r="CE2086" i="82"/>
  <c r="CE2087" i="82"/>
  <c r="CE2088" i="82"/>
  <c r="CE2089" i="82"/>
  <c r="CE2090" i="82"/>
  <c r="CE2091" i="82"/>
  <c r="CE2092" i="82"/>
  <c r="CE2093" i="82"/>
  <c r="CE2094" i="82"/>
  <c r="CE2095" i="82"/>
  <c r="CE2096" i="82"/>
  <c r="CE2097" i="82"/>
  <c r="CE2098" i="82"/>
  <c r="CE2099" i="82"/>
  <c r="CE2100" i="82"/>
  <c r="CE2101" i="82"/>
  <c r="CE2102" i="82"/>
  <c r="CE2103" i="82"/>
  <c r="CE2104" i="82"/>
  <c r="CE2105" i="82"/>
  <c r="CE2106" i="82"/>
  <c r="CE2107" i="82"/>
  <c r="CE2108" i="82"/>
  <c r="CE2109" i="82"/>
  <c r="CE2110" i="82"/>
  <c r="CE2111" i="82"/>
  <c r="CE2112" i="82"/>
  <c r="CE2113" i="82"/>
  <c r="CE2114" i="82"/>
  <c r="CE2115" i="82"/>
  <c r="CE2116" i="82"/>
  <c r="CE2117" i="82"/>
  <c r="CE2118" i="82"/>
  <c r="CE2119" i="82"/>
  <c r="CE2120" i="82"/>
  <c r="CE2121" i="82"/>
  <c r="CE2122" i="82"/>
  <c r="CE2123" i="82"/>
  <c r="CE2124" i="82"/>
  <c r="CE2125" i="82"/>
  <c r="CE2126" i="82"/>
  <c r="CE2127" i="82"/>
  <c r="CE2128" i="82"/>
  <c r="CE2129" i="82"/>
  <c r="CE2130" i="82"/>
  <c r="CE2131" i="82"/>
  <c r="CE2132" i="82"/>
  <c r="CE2133" i="82"/>
  <c r="CE2134" i="82"/>
  <c r="CE2135" i="82"/>
  <c r="CE2136" i="82"/>
  <c r="CE2137" i="82"/>
  <c r="CE2138" i="82"/>
  <c r="CE2139" i="82"/>
  <c r="CE2140" i="82"/>
  <c r="CE2141" i="82"/>
  <c r="CE2142" i="82"/>
  <c r="CE2143" i="82"/>
  <c r="CE2144" i="82"/>
  <c r="CE2145" i="82"/>
  <c r="CE2146" i="82"/>
  <c r="CE2147" i="82"/>
  <c r="CE2148" i="82"/>
  <c r="CE2149" i="82"/>
  <c r="CE2150" i="82"/>
  <c r="CE2151" i="82"/>
  <c r="CE2152" i="82"/>
  <c r="CE2153" i="82"/>
  <c r="CE2154" i="82"/>
  <c r="CE2155" i="82"/>
  <c r="CE2156" i="82"/>
  <c r="CE2157" i="82"/>
  <c r="CE2158" i="82"/>
  <c r="CE2159" i="82"/>
  <c r="CE2160" i="82"/>
  <c r="CE2161" i="82"/>
  <c r="CE2162" i="82"/>
  <c r="CE2163" i="82"/>
  <c r="CE2164" i="82"/>
  <c r="CE2165" i="82"/>
  <c r="CE2166" i="82"/>
  <c r="CE2167" i="82"/>
  <c r="CE2168" i="82"/>
  <c r="CE2169" i="82"/>
  <c r="CE2170" i="82"/>
  <c r="CE2171" i="82"/>
  <c r="CE2172" i="82"/>
  <c r="CE2173" i="82"/>
  <c r="CE2174" i="82"/>
  <c r="CE2175" i="82"/>
  <c r="CE2176" i="82"/>
  <c r="CE2177" i="82"/>
  <c r="CE2178" i="82"/>
  <c r="CE2179" i="82"/>
  <c r="CE2180" i="82"/>
  <c r="CE2181" i="82"/>
  <c r="CE2182" i="82"/>
  <c r="CE2183" i="82"/>
  <c r="CE2184" i="82"/>
  <c r="CE2185" i="82"/>
  <c r="CE2186" i="82"/>
  <c r="CE2187" i="82"/>
  <c r="CE2188" i="82"/>
  <c r="CE2189" i="82"/>
  <c r="CE2190" i="82"/>
  <c r="CE2191" i="82"/>
  <c r="CE2192" i="82"/>
  <c r="CE2193" i="82"/>
  <c r="CE2194" i="82"/>
  <c r="CE2195" i="82"/>
  <c r="CE2196" i="82"/>
  <c r="CE2197" i="82"/>
  <c r="CE2198" i="82"/>
  <c r="CE2199" i="82"/>
  <c r="CE2200" i="82"/>
  <c r="CE2201" i="82"/>
  <c r="CE2202" i="82"/>
  <c r="CE2203" i="82"/>
  <c r="CE2204" i="82"/>
  <c r="CE2205" i="82"/>
  <c r="CE2206" i="82"/>
  <c r="CE2207" i="82"/>
  <c r="CE2208" i="82"/>
  <c r="CE2209" i="82"/>
  <c r="CE2210" i="82"/>
  <c r="CE2211" i="82"/>
  <c r="CT85" i="82"/>
  <c r="CV85" i="82" s="1"/>
  <c r="I26" i="77" l="1"/>
  <c r="J26" i="77" s="1"/>
  <c r="H26" i="77"/>
  <c r="CG537" i="82"/>
  <c r="CG665" i="82"/>
  <c r="CG793" i="82"/>
  <c r="CH1097" i="82"/>
  <c r="CH601" i="82"/>
  <c r="CG1529" i="82"/>
  <c r="CH841" i="82"/>
  <c r="CH481" i="82"/>
  <c r="CG1017" i="82"/>
  <c r="CG150" i="82"/>
  <c r="CG406" i="82"/>
  <c r="CG62" i="82"/>
  <c r="CG318" i="82"/>
  <c r="CG569" i="82"/>
  <c r="CH513" i="82"/>
  <c r="CH649" i="82"/>
  <c r="CH1161" i="82"/>
  <c r="CG1081" i="82"/>
  <c r="CG126" i="82"/>
  <c r="CG254" i="82"/>
  <c r="CG382" i="82"/>
  <c r="CG505" i="82"/>
  <c r="CG633" i="82"/>
  <c r="CG761" i="82"/>
  <c r="CG889" i="82"/>
  <c r="CH581" i="82"/>
  <c r="CH777" i="82"/>
  <c r="CH1033" i="82"/>
  <c r="CH1265" i="82"/>
  <c r="CG1337" i="82"/>
  <c r="CH1425" i="82"/>
  <c r="CG278" i="82"/>
  <c r="CG190" i="82"/>
  <c r="CG446" i="82"/>
  <c r="CG697" i="82"/>
  <c r="CG825" i="82"/>
  <c r="CH905" i="82"/>
  <c r="CG1593" i="82"/>
  <c r="CG86" i="82"/>
  <c r="CG214" i="82"/>
  <c r="CG342" i="82"/>
  <c r="CG473" i="82"/>
  <c r="CG729" i="82"/>
  <c r="CG857" i="82"/>
  <c r="CH545" i="82"/>
  <c r="CH713" i="82"/>
  <c r="CH969" i="82"/>
  <c r="CH1225" i="82"/>
  <c r="CG1273" i="82"/>
  <c r="CH1345" i="82"/>
  <c r="CG488" i="82"/>
  <c r="CG552" i="82"/>
  <c r="CG616" i="82"/>
  <c r="CG680" i="82"/>
  <c r="CG776" i="82"/>
  <c r="CG840" i="82"/>
  <c r="CH464" i="82"/>
  <c r="CH528" i="82"/>
  <c r="CH560" i="82"/>
  <c r="CH808" i="82"/>
  <c r="CH936" i="82"/>
  <c r="CH1128" i="82"/>
  <c r="CG54" i="82"/>
  <c r="CG118" i="82"/>
  <c r="CG182" i="82"/>
  <c r="CG246" i="82"/>
  <c r="CG310" i="82"/>
  <c r="CG374" i="82"/>
  <c r="CG438" i="82"/>
  <c r="CG472" i="82"/>
  <c r="CG504" i="82"/>
  <c r="CG536" i="82"/>
  <c r="CG568" i="82"/>
  <c r="CG600" i="82"/>
  <c r="CG632" i="82"/>
  <c r="CG664" i="82"/>
  <c r="CG696" i="82"/>
  <c r="CG728" i="82"/>
  <c r="CG760" i="82"/>
  <c r="CG792" i="82"/>
  <c r="CG824" i="82"/>
  <c r="CG856" i="82"/>
  <c r="CG888" i="82"/>
  <c r="CH480" i="82"/>
  <c r="CH512" i="82"/>
  <c r="CH544" i="82"/>
  <c r="CH580" i="82"/>
  <c r="CH648" i="82"/>
  <c r="CH712" i="82"/>
  <c r="CH904" i="82"/>
  <c r="CH968" i="82"/>
  <c r="CH1032" i="82"/>
  <c r="CH1096" i="82"/>
  <c r="CH1160" i="82"/>
  <c r="CH1224" i="82"/>
  <c r="CG953" i="82"/>
  <c r="CG1209" i="82"/>
  <c r="CG1465" i="82"/>
  <c r="CG1721" i="82"/>
  <c r="CH1657" i="82"/>
  <c r="CG456" i="82"/>
  <c r="CG520" i="82"/>
  <c r="CG584" i="82"/>
  <c r="CG744" i="82"/>
  <c r="CG872" i="82"/>
  <c r="CH496" i="82"/>
  <c r="CH1000" i="82"/>
  <c r="CH1064" i="82"/>
  <c r="CH1192" i="82"/>
  <c r="CG94" i="82"/>
  <c r="CG158" i="82"/>
  <c r="CG222" i="82"/>
  <c r="CG286" i="82"/>
  <c r="CG350" i="82"/>
  <c r="CG414" i="82"/>
  <c r="CG457" i="82"/>
  <c r="CG489" i="82"/>
  <c r="CG521" i="82"/>
  <c r="CG553" i="82"/>
  <c r="CG585" i="82"/>
  <c r="CG617" i="82"/>
  <c r="CG681" i="82"/>
  <c r="CG745" i="82"/>
  <c r="CG809" i="82"/>
  <c r="CG873" i="82"/>
  <c r="CH465" i="82"/>
  <c r="CH497" i="82"/>
  <c r="CH529" i="82"/>
  <c r="CH561" i="82"/>
  <c r="CH624" i="82"/>
  <c r="CH937" i="82"/>
  <c r="CH1001" i="82"/>
  <c r="CH1065" i="82"/>
  <c r="CH1129" i="82"/>
  <c r="CH1193" i="82"/>
  <c r="CH1329" i="82"/>
  <c r="CG1145" i="82"/>
  <c r="CG1401" i="82"/>
  <c r="CH1771" i="82"/>
  <c r="CG1771" i="82"/>
  <c r="CH1763" i="82"/>
  <c r="CG1763" i="82"/>
  <c r="CH1755" i="82"/>
  <c r="CG1755" i="82"/>
  <c r="CH1747" i="82"/>
  <c r="CG1747" i="82"/>
  <c r="CH1739" i="82"/>
  <c r="CG1739" i="82"/>
  <c r="CH1731" i="82"/>
  <c r="CG1731" i="82"/>
  <c r="CH1723" i="82"/>
  <c r="CG1723" i="82"/>
  <c r="CH1715" i="82"/>
  <c r="CG1715" i="82"/>
  <c r="CH1703" i="82"/>
  <c r="CG1703" i="82"/>
  <c r="CH1695" i="82"/>
  <c r="CG1695" i="82"/>
  <c r="CH1687" i="82"/>
  <c r="CG1687" i="82"/>
  <c r="CH1679" i="82"/>
  <c r="CG1679" i="82"/>
  <c r="CH1671" i="82"/>
  <c r="CG1671" i="82"/>
  <c r="CH1663" i="82"/>
  <c r="CG1663" i="82"/>
  <c r="CH1655" i="82"/>
  <c r="CG1655" i="82"/>
  <c r="CH1647" i="82"/>
  <c r="CG1647" i="82"/>
  <c r="CH1639" i="82"/>
  <c r="CG1639" i="82"/>
  <c r="CH1631" i="82"/>
  <c r="CG1631" i="82"/>
  <c r="CH1623" i="82"/>
  <c r="CG1623" i="82"/>
  <c r="CH1615" i="82"/>
  <c r="CG1615" i="82"/>
  <c r="CH1607" i="82"/>
  <c r="CG1607" i="82"/>
  <c r="CH1599" i="82"/>
  <c r="CG1599" i="82"/>
  <c r="CH1591" i="82"/>
  <c r="CG1591" i="82"/>
  <c r="CH1579" i="82"/>
  <c r="CG1579" i="82"/>
  <c r="CH1571" i="82"/>
  <c r="CG1571" i="82"/>
  <c r="CH1559" i="82"/>
  <c r="CG1559" i="82"/>
  <c r="CH1551" i="82"/>
  <c r="CG1551" i="82"/>
  <c r="CH1543" i="82"/>
  <c r="CG1543" i="82"/>
  <c r="CH1535" i="82"/>
  <c r="CG1535" i="82"/>
  <c r="CH1527" i="82"/>
  <c r="CG1527" i="82"/>
  <c r="CH1519" i="82"/>
  <c r="CG1519" i="82"/>
  <c r="CH1511" i="82"/>
  <c r="CG1511" i="82"/>
  <c r="CH1503" i="82"/>
  <c r="CG1503" i="82"/>
  <c r="CH1495" i="82"/>
  <c r="CG1495" i="82"/>
  <c r="CH1487" i="82"/>
  <c r="CG1487" i="82"/>
  <c r="CH1483" i="82"/>
  <c r="CG1483" i="82"/>
  <c r="CH1475" i="82"/>
  <c r="CG1475" i="82"/>
  <c r="CH1467" i="82"/>
  <c r="CG1467" i="82"/>
  <c r="CH1459" i="82"/>
  <c r="CG1459" i="82"/>
  <c r="CH1451" i="82"/>
  <c r="CG1451" i="82"/>
  <c r="CH1443" i="82"/>
  <c r="CG1443" i="82"/>
  <c r="CH1435" i="82"/>
  <c r="CG1435" i="82"/>
  <c r="CH1427" i="82"/>
  <c r="CG1427" i="82"/>
  <c r="CH1419" i="82"/>
  <c r="CG1419" i="82"/>
  <c r="CH1411" i="82"/>
  <c r="CG1411" i="82"/>
  <c r="CH1403" i="82"/>
  <c r="CG1403" i="82"/>
  <c r="CH1395" i="82"/>
  <c r="CG1395" i="82"/>
  <c r="CH1387" i="82"/>
  <c r="CG1387" i="82"/>
  <c r="CH1379" i="82"/>
  <c r="CG1379" i="82"/>
  <c r="CH1371" i="82"/>
  <c r="CG1371" i="82"/>
  <c r="CH1359" i="82"/>
  <c r="CG1359" i="82"/>
  <c r="CH1351" i="82"/>
  <c r="CG1351" i="82"/>
  <c r="CH1347" i="82"/>
  <c r="CG1347" i="82"/>
  <c r="CH1339" i="82"/>
  <c r="CG1339" i="82"/>
  <c r="CG1331" i="82"/>
  <c r="CH1331" i="82"/>
  <c r="CG1323" i="82"/>
  <c r="CH1323" i="82"/>
  <c r="CG1311" i="82"/>
  <c r="CH1311" i="82"/>
  <c r="CG1303" i="82"/>
  <c r="CH1303" i="82"/>
  <c r="CG1299" i="82"/>
  <c r="CH1299" i="82"/>
  <c r="CG1291" i="82"/>
  <c r="CH1291" i="82"/>
  <c r="CG1283" i="82"/>
  <c r="CH1283" i="82"/>
  <c r="CG1275" i="82"/>
  <c r="CH1275" i="82"/>
  <c r="CG1267" i="82"/>
  <c r="CH1267" i="82"/>
  <c r="CG1259" i="82"/>
  <c r="CH1259" i="82"/>
  <c r="CG1251" i="82"/>
  <c r="CH1251" i="82"/>
  <c r="CG1243" i="82"/>
  <c r="CH1243" i="82"/>
  <c r="CG1235" i="82"/>
  <c r="CH1235" i="82"/>
  <c r="CG1227" i="82"/>
  <c r="CH1227" i="82"/>
  <c r="CG1219" i="82"/>
  <c r="CH1219" i="82"/>
  <c r="CG1207" i="82"/>
  <c r="CH1207" i="82"/>
  <c r="CG1199" i="82"/>
  <c r="CH1199" i="82"/>
  <c r="CG1195" i="82"/>
  <c r="CH1195" i="82"/>
  <c r="CG1187" i="82"/>
  <c r="CH1187" i="82"/>
  <c r="CG1179" i="82"/>
  <c r="CH1179" i="82"/>
  <c r="CG1171" i="82"/>
  <c r="CH1171" i="82"/>
  <c r="CG1163" i="82"/>
  <c r="CH1163" i="82"/>
  <c r="CG1159" i="82"/>
  <c r="CH1159" i="82"/>
  <c r="CG1151" i="82"/>
  <c r="CH1151" i="82"/>
  <c r="CG1143" i="82"/>
  <c r="CH1143" i="82"/>
  <c r="CG1131" i="82"/>
  <c r="CH1131" i="82"/>
  <c r="CG1123" i="82"/>
  <c r="CH1123" i="82"/>
  <c r="CG1115" i="82"/>
  <c r="CH1115" i="82"/>
  <c r="CG1107" i="82"/>
  <c r="CH1107" i="82"/>
  <c r="CG1099" i="82"/>
  <c r="CH1099" i="82"/>
  <c r="CG1091" i="82"/>
  <c r="CH1091" i="82"/>
  <c r="CG1079" i="82"/>
  <c r="CH1079" i="82"/>
  <c r="CG1071" i="82"/>
  <c r="CH1071" i="82"/>
  <c r="CG1063" i="82"/>
  <c r="CH1063" i="82"/>
  <c r="CG1059" i="82"/>
  <c r="CH1059" i="82"/>
  <c r="CG1051" i="82"/>
  <c r="CH1051" i="82"/>
  <c r="CG1043" i="82"/>
  <c r="CH1043" i="82"/>
  <c r="CG1031" i="82"/>
  <c r="CH1031" i="82"/>
  <c r="CG1023" i="82"/>
  <c r="CH1023" i="82"/>
  <c r="CG1015" i="82"/>
  <c r="CH1015" i="82"/>
  <c r="CG1007" i="82"/>
  <c r="CH1007" i="82"/>
  <c r="CG999" i="82"/>
  <c r="CH999" i="82"/>
  <c r="CG991" i="82"/>
  <c r="CH991" i="82"/>
  <c r="CG987" i="82"/>
  <c r="CH987" i="82"/>
  <c r="CG979" i="82"/>
  <c r="CH979" i="82"/>
  <c r="CG971" i="82"/>
  <c r="CH971" i="82"/>
  <c r="CG963" i="82"/>
  <c r="CH963" i="82"/>
  <c r="CG955" i="82"/>
  <c r="CH955" i="82"/>
  <c r="CG947" i="82"/>
  <c r="CH947" i="82"/>
  <c r="CG939" i="82"/>
  <c r="CH939" i="82"/>
  <c r="CG931" i="82"/>
  <c r="CH931" i="82"/>
  <c r="CG923" i="82"/>
  <c r="CH923" i="82"/>
  <c r="CG919" i="82"/>
  <c r="CH919" i="82"/>
  <c r="CG911" i="82"/>
  <c r="CH911" i="82"/>
  <c r="CG903" i="82"/>
  <c r="CH903" i="82"/>
  <c r="CG895" i="82"/>
  <c r="CH895" i="82"/>
  <c r="CH887" i="82"/>
  <c r="CG887" i="82"/>
  <c r="CH879" i="82"/>
  <c r="CG879" i="82"/>
  <c r="CH871" i="82"/>
  <c r="CG871" i="82"/>
  <c r="CH863" i="82"/>
  <c r="CG863" i="82"/>
  <c r="CH855" i="82"/>
  <c r="CG855" i="82"/>
  <c r="CH851" i="82"/>
  <c r="CG851" i="82"/>
  <c r="CH843" i="82"/>
  <c r="CG843" i="82"/>
  <c r="CH835" i="82"/>
  <c r="CG835" i="82"/>
  <c r="CH827" i="82"/>
  <c r="CG827" i="82"/>
  <c r="CH819" i="82"/>
  <c r="CG819" i="82"/>
  <c r="CH807" i="82"/>
  <c r="CG807" i="82"/>
  <c r="CH799" i="82"/>
  <c r="CG799" i="82"/>
  <c r="CH791" i="82"/>
  <c r="CG791" i="82"/>
  <c r="CH783" i="82"/>
  <c r="CG783" i="82"/>
  <c r="CH775" i="82"/>
  <c r="CG775" i="82"/>
  <c r="CH767" i="82"/>
  <c r="CG767" i="82"/>
  <c r="CH759" i="82"/>
  <c r="CG759" i="82"/>
  <c r="CH751" i="82"/>
  <c r="CG751" i="82"/>
  <c r="CH743" i="82"/>
  <c r="CG743" i="82"/>
  <c r="CH731" i="82"/>
  <c r="CG731" i="82"/>
  <c r="CH707" i="82"/>
  <c r="CG707" i="82"/>
  <c r="CH699" i="82"/>
  <c r="CG699" i="82"/>
  <c r="CH691" i="82"/>
  <c r="CG691" i="82"/>
  <c r="CH683" i="82"/>
  <c r="CG683" i="82"/>
  <c r="CH671" i="82"/>
  <c r="CG671" i="82"/>
  <c r="CH659" i="82"/>
  <c r="CG659" i="82"/>
  <c r="CH643" i="82"/>
  <c r="CG643" i="82"/>
  <c r="CG615" i="82"/>
  <c r="CH615" i="82"/>
  <c r="CG603" i="82"/>
  <c r="CH603" i="82"/>
  <c r="CH595" i="82"/>
  <c r="CG595" i="82"/>
  <c r="CG587" i="82"/>
  <c r="CH587" i="82"/>
  <c r="CH579" i="82"/>
  <c r="CG579" i="82"/>
  <c r="CG571" i="82"/>
  <c r="CH571" i="82"/>
  <c r="CG567" i="82"/>
  <c r="CH567" i="82"/>
  <c r="CH559" i="82"/>
  <c r="CG559" i="82"/>
  <c r="CH551" i="82"/>
  <c r="CG551" i="82"/>
  <c r="CH543" i="82"/>
  <c r="CG543" i="82"/>
  <c r="CH535" i="82"/>
  <c r="CG535" i="82"/>
  <c r="CH527" i="82"/>
  <c r="CG527" i="82"/>
  <c r="CH523" i="82"/>
  <c r="CG523" i="82"/>
  <c r="CH515" i="82"/>
  <c r="CG515" i="82"/>
  <c r="CH507" i="82"/>
  <c r="CG507" i="82"/>
  <c r="CH499" i="82"/>
  <c r="CG499" i="82"/>
  <c r="CH491" i="82"/>
  <c r="CG491" i="82"/>
  <c r="CH479" i="82"/>
  <c r="CG479" i="82"/>
  <c r="CH471" i="82"/>
  <c r="CG471" i="82"/>
  <c r="CH463" i="82"/>
  <c r="CG463" i="82"/>
  <c r="CH455" i="82"/>
  <c r="CG455" i="82"/>
  <c r="CH447" i="82"/>
  <c r="CG447" i="82"/>
  <c r="CH435" i="82"/>
  <c r="CG435" i="82"/>
  <c r="CH427" i="82"/>
  <c r="CG427" i="82"/>
  <c r="CH419" i="82"/>
  <c r="CG419" i="82"/>
  <c r="CH411" i="82"/>
  <c r="CG411" i="82"/>
  <c r="CH403" i="82"/>
  <c r="CG403" i="82"/>
  <c r="CH395" i="82"/>
  <c r="CG395" i="82"/>
  <c r="CH387" i="82"/>
  <c r="CG387" i="82"/>
  <c r="CH379" i="82"/>
  <c r="CG379" i="82"/>
  <c r="CH371" i="82"/>
  <c r="CG371" i="82"/>
  <c r="CH363" i="82"/>
  <c r="CG363" i="82"/>
  <c r="CH355" i="82"/>
  <c r="CG355" i="82"/>
  <c r="CH347" i="82"/>
  <c r="CG347" i="82"/>
  <c r="CH339" i="82"/>
  <c r="CG339" i="82"/>
  <c r="CH335" i="82"/>
  <c r="CG335" i="82"/>
  <c r="CH327" i="82"/>
  <c r="CG327" i="82"/>
  <c r="CH319" i="82"/>
  <c r="CG319" i="82"/>
  <c r="CH311" i="82"/>
  <c r="CG311" i="82"/>
  <c r="CH303" i="82"/>
  <c r="CG303" i="82"/>
  <c r="CH295" i="82"/>
  <c r="CG295" i="82"/>
  <c r="CH287" i="82"/>
  <c r="CG287" i="82"/>
  <c r="CH279" i="82"/>
  <c r="CG279" i="82"/>
  <c r="CH271" i="82"/>
  <c r="CG271" i="82"/>
  <c r="CH263" i="82"/>
  <c r="CG263" i="82"/>
  <c r="CH255" i="82"/>
  <c r="CG255" i="82"/>
  <c r="CH247" i="82"/>
  <c r="CG247" i="82"/>
  <c r="CH239" i="82"/>
  <c r="CG239" i="82"/>
  <c r="CH231" i="82"/>
  <c r="CG231" i="82"/>
  <c r="CH223" i="82"/>
  <c r="CG223" i="82"/>
  <c r="CH215" i="82"/>
  <c r="CG215" i="82"/>
  <c r="CH207" i="82"/>
  <c r="CG207" i="82"/>
  <c r="CH199" i="82"/>
  <c r="CG199" i="82"/>
  <c r="CH191" i="82"/>
  <c r="CG191" i="82"/>
  <c r="CH183" i="82"/>
  <c r="CG183" i="82"/>
  <c r="CH175" i="82"/>
  <c r="CG175" i="82"/>
  <c r="CH163" i="82"/>
  <c r="CG163" i="82"/>
  <c r="CH155" i="82"/>
  <c r="CG155" i="82"/>
  <c r="CH147" i="82"/>
  <c r="CG147" i="82"/>
  <c r="CH139" i="82"/>
  <c r="CG139" i="82"/>
  <c r="CH131" i="82"/>
  <c r="CG131" i="82"/>
  <c r="CH123" i="82"/>
  <c r="CG123" i="82"/>
  <c r="CH115" i="82"/>
  <c r="CG115" i="82"/>
  <c r="CH107" i="82"/>
  <c r="CG107" i="82"/>
  <c r="CH99" i="82"/>
  <c r="CG99" i="82"/>
  <c r="CH87" i="82"/>
  <c r="CG87" i="82"/>
  <c r="CH79" i="82"/>
  <c r="CG79" i="82"/>
  <c r="CH63" i="82"/>
  <c r="CG63" i="82"/>
  <c r="CH51" i="82"/>
  <c r="CG51" i="82"/>
  <c r="CH43" i="82"/>
  <c r="CG43" i="82"/>
  <c r="CH1770" i="82"/>
  <c r="CG1770" i="82"/>
  <c r="CH1766" i="82"/>
  <c r="CG1766" i="82"/>
  <c r="CH1762" i="82"/>
  <c r="CG1762" i="82"/>
  <c r="CH1758" i="82"/>
  <c r="CG1758" i="82"/>
  <c r="CH1754" i="82"/>
  <c r="CG1754" i="82"/>
  <c r="CH1750" i="82"/>
  <c r="CG1750" i="82"/>
  <c r="CH1746" i="82"/>
  <c r="CG1746" i="82"/>
  <c r="CG1742" i="82"/>
  <c r="CH1742" i="82"/>
  <c r="CH1738" i="82"/>
  <c r="CG1738" i="82"/>
  <c r="CH1734" i="82"/>
  <c r="CG1734" i="82"/>
  <c r="CH1730" i="82"/>
  <c r="CG1730" i="82"/>
  <c r="CH1726" i="82"/>
  <c r="CG1726" i="82"/>
  <c r="CH1722" i="82"/>
  <c r="CG1722" i="82"/>
  <c r="CH1718" i="82"/>
  <c r="CG1718" i="82"/>
  <c r="CH1714" i="82"/>
  <c r="CG1714" i="82"/>
  <c r="CG1710" i="82"/>
  <c r="CH1710" i="82"/>
  <c r="CH1706" i="82"/>
  <c r="CG1706" i="82"/>
  <c r="CH1702" i="82"/>
  <c r="CG1702" i="82"/>
  <c r="CH1698" i="82"/>
  <c r="CG1698" i="82"/>
  <c r="CH1694" i="82"/>
  <c r="CG1694" i="82"/>
  <c r="CH1690" i="82"/>
  <c r="CG1690" i="82"/>
  <c r="CH1686" i="82"/>
  <c r="CG1686" i="82"/>
  <c r="CH1682" i="82"/>
  <c r="CG1682" i="82"/>
  <c r="CH1678" i="82"/>
  <c r="CG1678" i="82"/>
  <c r="CH1674" i="82"/>
  <c r="CG1674" i="82"/>
  <c r="CH1670" i="82"/>
  <c r="CG1670" i="82"/>
  <c r="CH1666" i="82"/>
  <c r="CG1666" i="82"/>
  <c r="CH1662" i="82"/>
  <c r="CG1662" i="82"/>
  <c r="CH1658" i="82"/>
  <c r="CG1658" i="82"/>
  <c r="CH1654" i="82"/>
  <c r="CG1654" i="82"/>
  <c r="CH1650" i="82"/>
  <c r="CG1650" i="82"/>
  <c r="CH1646" i="82"/>
  <c r="CG1646" i="82"/>
  <c r="CH1642" i="82"/>
  <c r="CG1642" i="82"/>
  <c r="CH1638" i="82"/>
  <c r="CG1638" i="82"/>
  <c r="CH1634" i="82"/>
  <c r="CG1634" i="82"/>
  <c r="CH1630" i="82"/>
  <c r="CG1630" i="82"/>
  <c r="CH1626" i="82"/>
  <c r="CG1626" i="82"/>
  <c r="CH1622" i="82"/>
  <c r="CG1622" i="82"/>
  <c r="CH1618" i="82"/>
  <c r="CG1618" i="82"/>
  <c r="CH1614" i="82"/>
  <c r="CG1614" i="82"/>
  <c r="CH1610" i="82"/>
  <c r="CG1610" i="82"/>
  <c r="CH1606" i="82"/>
  <c r="CG1606" i="82"/>
  <c r="CH1602" i="82"/>
  <c r="CG1602" i="82"/>
  <c r="CH1598" i="82"/>
  <c r="CG1598" i="82"/>
  <c r="CH1594" i="82"/>
  <c r="CG1594" i="82"/>
  <c r="CH1590" i="82"/>
  <c r="CG1590" i="82"/>
  <c r="CH1586" i="82"/>
  <c r="CG1586" i="82"/>
  <c r="CH1582" i="82"/>
  <c r="CG1582" i="82"/>
  <c r="CH1578" i="82"/>
  <c r="CG1578" i="82"/>
  <c r="CH1574" i="82"/>
  <c r="CG1574" i="82"/>
  <c r="CH1570" i="82"/>
  <c r="CG1570" i="82"/>
  <c r="CH1566" i="82"/>
  <c r="CG1566" i="82"/>
  <c r="CH1562" i="82"/>
  <c r="CG1562" i="82"/>
  <c r="CH1558" i="82"/>
  <c r="CG1558" i="82"/>
  <c r="CH1554" i="82"/>
  <c r="CG1554" i="82"/>
  <c r="CH1550" i="82"/>
  <c r="CG1550" i="82"/>
  <c r="CH1546" i="82"/>
  <c r="CG1546" i="82"/>
  <c r="CH1542" i="82"/>
  <c r="CG1542" i="82"/>
  <c r="CH1538" i="82"/>
  <c r="CG1538" i="82"/>
  <c r="CH1534" i="82"/>
  <c r="CG1534" i="82"/>
  <c r="CH1530" i="82"/>
  <c r="CG1530" i="82"/>
  <c r="CH1526" i="82"/>
  <c r="CG1526" i="82"/>
  <c r="CH1522" i="82"/>
  <c r="CG1522" i="82"/>
  <c r="CH1518" i="82"/>
  <c r="CG1518" i="82"/>
  <c r="CH1514" i="82"/>
  <c r="CG1514" i="82"/>
  <c r="CH1510" i="82"/>
  <c r="CG1510" i="82"/>
  <c r="CH1506" i="82"/>
  <c r="CG1506" i="82"/>
  <c r="CH1502" i="82"/>
  <c r="CG1502" i="82"/>
  <c r="CH1498" i="82"/>
  <c r="CG1498" i="82"/>
  <c r="CH1494" i="82"/>
  <c r="CG1494" i="82"/>
  <c r="CH1490" i="82"/>
  <c r="CG1490" i="82"/>
  <c r="CH1486" i="82"/>
  <c r="CG1486" i="82"/>
  <c r="CH1482" i="82"/>
  <c r="CG1482" i="82"/>
  <c r="CH1478" i="82"/>
  <c r="CG1478" i="82"/>
  <c r="CH1474" i="82"/>
  <c r="CG1474" i="82"/>
  <c r="CH1470" i="82"/>
  <c r="CG1470" i="82"/>
  <c r="CH1466" i="82"/>
  <c r="CG1466" i="82"/>
  <c r="CG1462" i="82"/>
  <c r="CH1462" i="82"/>
  <c r="CH1458" i="82"/>
  <c r="CG1458" i="82"/>
  <c r="CH1454" i="82"/>
  <c r="CG1454" i="82"/>
  <c r="CH1450" i="82"/>
  <c r="CG1450" i="82"/>
  <c r="CG1446" i="82"/>
  <c r="CH1446" i="82"/>
  <c r="CH1442" i="82"/>
  <c r="CG1442" i="82"/>
  <c r="CH1438" i="82"/>
  <c r="CG1438" i="82"/>
  <c r="CH1434" i="82"/>
  <c r="CG1434" i="82"/>
  <c r="CG1430" i="82"/>
  <c r="CH1430" i="82"/>
  <c r="CG1426" i="82"/>
  <c r="CH1426" i="82"/>
  <c r="CH1422" i="82"/>
  <c r="CG1422" i="82"/>
  <c r="CH1418" i="82"/>
  <c r="CG1418" i="82"/>
  <c r="CG1414" i="82"/>
  <c r="CH1414" i="82"/>
  <c r="CH1410" i="82"/>
  <c r="CG1410" i="82"/>
  <c r="CH1406" i="82"/>
  <c r="CG1406" i="82"/>
  <c r="CH1402" i="82"/>
  <c r="CG1402" i="82"/>
  <c r="CG1398" i="82"/>
  <c r="CH1398" i="82"/>
  <c r="CH1394" i="82"/>
  <c r="CG1394" i="82"/>
  <c r="CH1390" i="82"/>
  <c r="CG1390" i="82"/>
  <c r="CH1386" i="82"/>
  <c r="CG1386" i="82"/>
  <c r="CG1382" i="82"/>
  <c r="CH1382" i="82"/>
  <c r="CH1378" i="82"/>
  <c r="CG1378" i="82"/>
  <c r="CH1374" i="82"/>
  <c r="CG1374" i="82"/>
  <c r="CH1370" i="82"/>
  <c r="CG1370" i="82"/>
  <c r="CG1362" i="82"/>
  <c r="CH1362" i="82"/>
  <c r="CH1358" i="82"/>
  <c r="CG1358" i="82"/>
  <c r="CH1354" i="82"/>
  <c r="CG1354" i="82"/>
  <c r="CH1350" i="82"/>
  <c r="CG1350" i="82"/>
  <c r="CG1346" i="82"/>
  <c r="CH1346" i="82"/>
  <c r="CH1342" i="82"/>
  <c r="CG1342" i="82"/>
  <c r="CH1338" i="82"/>
  <c r="CG1338" i="82"/>
  <c r="CH1334" i="82"/>
  <c r="CG1334" i="82"/>
  <c r="CG1330" i="82"/>
  <c r="CH1330" i="82"/>
  <c r="CG1326" i="82"/>
  <c r="CH1326" i="82"/>
  <c r="CH1322" i="82"/>
  <c r="CG1322" i="82"/>
  <c r="CG1318" i="82"/>
  <c r="CH1318" i="82"/>
  <c r="CG1314" i="82"/>
  <c r="CH1314" i="82"/>
  <c r="CG1310" i="82"/>
  <c r="CH1310" i="82"/>
  <c r="CH1306" i="82"/>
  <c r="CG1306" i="82"/>
  <c r="CG1302" i="82"/>
  <c r="CH1302" i="82"/>
  <c r="CG1298" i="82"/>
  <c r="CH1298" i="82"/>
  <c r="CG1294" i="82"/>
  <c r="CH1294" i="82"/>
  <c r="CH1290" i="82"/>
  <c r="CG1290" i="82"/>
  <c r="CG1286" i="82"/>
  <c r="CH1286" i="82"/>
  <c r="CG1282" i="82"/>
  <c r="CH1282" i="82"/>
  <c r="CG1278" i="82"/>
  <c r="CH1278" i="82"/>
  <c r="CH1274" i="82"/>
  <c r="CG1274" i="82"/>
  <c r="CG1270" i="82"/>
  <c r="CH1270" i="82"/>
  <c r="CG1266" i="82"/>
  <c r="CH1266" i="82"/>
  <c r="CG1262" i="82"/>
  <c r="CH1262" i="82"/>
  <c r="CH1258" i="82"/>
  <c r="CG1258" i="82"/>
  <c r="CG1254" i="82"/>
  <c r="CH1254" i="82"/>
  <c r="CG1250" i="82"/>
  <c r="CH1250" i="82"/>
  <c r="CG1246" i="82"/>
  <c r="CH1246" i="82"/>
  <c r="CH1242" i="82"/>
  <c r="CG1242" i="82"/>
  <c r="CG1238" i="82"/>
  <c r="CH1238" i="82"/>
  <c r="CH1234" i="82"/>
  <c r="CG1234" i="82"/>
  <c r="CG1230" i="82"/>
  <c r="CH1230" i="82"/>
  <c r="CH1226" i="82"/>
  <c r="CG1226" i="82"/>
  <c r="CG1222" i="82"/>
  <c r="CH1222" i="82"/>
  <c r="CH1218" i="82"/>
  <c r="CG1218" i="82"/>
  <c r="CG1214" i="82"/>
  <c r="CH1214" i="82"/>
  <c r="CH1210" i="82"/>
  <c r="CG1210" i="82"/>
  <c r="CG1206" i="82"/>
  <c r="CH1206" i="82"/>
  <c r="CH1202" i="82"/>
  <c r="CG1202" i="82"/>
  <c r="CG1198" i="82"/>
  <c r="CH1198" i="82"/>
  <c r="CH1194" i="82"/>
  <c r="CG1194" i="82"/>
  <c r="CG1190" i="82"/>
  <c r="CH1190" i="82"/>
  <c r="CH1186" i="82"/>
  <c r="CG1186" i="82"/>
  <c r="CG1182" i="82"/>
  <c r="CH1182" i="82"/>
  <c r="CH1178" i="82"/>
  <c r="CG1178" i="82"/>
  <c r="CG1174" i="82"/>
  <c r="CH1174" i="82"/>
  <c r="CH1170" i="82"/>
  <c r="CG1170" i="82"/>
  <c r="CG1166" i="82"/>
  <c r="CH1166" i="82"/>
  <c r="CH1162" i="82"/>
  <c r="CG1162" i="82"/>
  <c r="CG1158" i="82"/>
  <c r="CH1158" i="82"/>
  <c r="CH1154" i="82"/>
  <c r="CG1154" i="82"/>
  <c r="CG1150" i="82"/>
  <c r="CH1150" i="82"/>
  <c r="CH1146" i="82"/>
  <c r="CG1146" i="82"/>
  <c r="CG1142" i="82"/>
  <c r="CH1142" i="82"/>
  <c r="CH1138" i="82"/>
  <c r="CG1138" i="82"/>
  <c r="CG1134" i="82"/>
  <c r="CH1134" i="82"/>
  <c r="CH1130" i="82"/>
  <c r="CG1130" i="82"/>
  <c r="CG1126" i="82"/>
  <c r="CH1126" i="82"/>
  <c r="CH1122" i="82"/>
  <c r="CG1122" i="82"/>
  <c r="CG1118" i="82"/>
  <c r="CH1118" i="82"/>
  <c r="CH1114" i="82"/>
  <c r="CG1114" i="82"/>
  <c r="CG1110" i="82"/>
  <c r="CH1110" i="82"/>
  <c r="CH1106" i="82"/>
  <c r="CG1106" i="82"/>
  <c r="CG1102" i="82"/>
  <c r="CH1102" i="82"/>
  <c r="CH1098" i="82"/>
  <c r="CG1098" i="82"/>
  <c r="CG1094" i="82"/>
  <c r="CH1094" i="82"/>
  <c r="CH1090" i="82"/>
  <c r="CG1090" i="82"/>
  <c r="CG1086" i="82"/>
  <c r="CH1086" i="82"/>
  <c r="CH1082" i="82"/>
  <c r="CG1082" i="82"/>
  <c r="CG1078" i="82"/>
  <c r="CH1078" i="82"/>
  <c r="CH1074" i="82"/>
  <c r="CG1074" i="82"/>
  <c r="CG1070" i="82"/>
  <c r="CH1070" i="82"/>
  <c r="CH1066" i="82"/>
  <c r="CG1066" i="82"/>
  <c r="CG1062" i="82"/>
  <c r="CH1062" i="82"/>
  <c r="CH1058" i="82"/>
  <c r="CG1058" i="82"/>
  <c r="CG1054" i="82"/>
  <c r="CH1054" i="82"/>
  <c r="CH1050" i="82"/>
  <c r="CG1050" i="82"/>
  <c r="CG1046" i="82"/>
  <c r="CH1046" i="82"/>
  <c r="CH1042" i="82"/>
  <c r="CG1042" i="82"/>
  <c r="CG1038" i="82"/>
  <c r="CH1038" i="82"/>
  <c r="CH1034" i="82"/>
  <c r="CG1034" i="82"/>
  <c r="CG1030" i="82"/>
  <c r="CH1030" i="82"/>
  <c r="CH1026" i="82"/>
  <c r="CG1026" i="82"/>
  <c r="CG1022" i="82"/>
  <c r="CH1022" i="82"/>
  <c r="CH1018" i="82"/>
  <c r="CG1018" i="82"/>
  <c r="CG1014" i="82"/>
  <c r="CH1014" i="82"/>
  <c r="CH1010" i="82"/>
  <c r="CG1010" i="82"/>
  <c r="CG1006" i="82"/>
  <c r="CH1006" i="82"/>
  <c r="CH1002" i="82"/>
  <c r="CG1002" i="82"/>
  <c r="CG998" i="82"/>
  <c r="CH998" i="82"/>
  <c r="CH994" i="82"/>
  <c r="CG994" i="82"/>
  <c r="CG990" i="82"/>
  <c r="CH990" i="82"/>
  <c r="CH986" i="82"/>
  <c r="CG986" i="82"/>
  <c r="CG982" i="82"/>
  <c r="CH982" i="82"/>
  <c r="CH978" i="82"/>
  <c r="CG978" i="82"/>
  <c r="CG974" i="82"/>
  <c r="CH974" i="82"/>
  <c r="CH970" i="82"/>
  <c r="CG970" i="82"/>
  <c r="CG966" i="82"/>
  <c r="CH966" i="82"/>
  <c r="CH962" i="82"/>
  <c r="CG962" i="82"/>
  <c r="CG958" i="82"/>
  <c r="CH958" i="82"/>
  <c r="CH954" i="82"/>
  <c r="CG954" i="82"/>
  <c r="CG950" i="82"/>
  <c r="CH950" i="82"/>
  <c r="CH946" i="82"/>
  <c r="CG946" i="82"/>
  <c r="CG942" i="82"/>
  <c r="CH942" i="82"/>
  <c r="CH938" i="82"/>
  <c r="CG938" i="82"/>
  <c r="CG934" i="82"/>
  <c r="CH934" i="82"/>
  <c r="CH930" i="82"/>
  <c r="CG930" i="82"/>
  <c r="CG926" i="82"/>
  <c r="CH926" i="82"/>
  <c r="CH922" i="82"/>
  <c r="CG922" i="82"/>
  <c r="CG918" i="82"/>
  <c r="CH918" i="82"/>
  <c r="CH914" i="82"/>
  <c r="CG914" i="82"/>
  <c r="CG910" i="82"/>
  <c r="CH910" i="82"/>
  <c r="CH906" i="82"/>
  <c r="CG906" i="82"/>
  <c r="CG902" i="82"/>
  <c r="CH902" i="82"/>
  <c r="CH898" i="82"/>
  <c r="CG898" i="82"/>
  <c r="CG894" i="82"/>
  <c r="CH894" i="82"/>
  <c r="CH890" i="82"/>
  <c r="CG890" i="82"/>
  <c r="CH886" i="82"/>
  <c r="CG886" i="82"/>
  <c r="CH882" i="82"/>
  <c r="CG882" i="82"/>
  <c r="CH878" i="82"/>
  <c r="CG878" i="82"/>
  <c r="CH874" i="82"/>
  <c r="CG874" i="82"/>
  <c r="CH870" i="82"/>
  <c r="CG870" i="82"/>
  <c r="CH866" i="82"/>
  <c r="CG866" i="82"/>
  <c r="CH862" i="82"/>
  <c r="CG862" i="82"/>
  <c r="CH858" i="82"/>
  <c r="CG858" i="82"/>
  <c r="CH854" i="82"/>
  <c r="CG854" i="82"/>
  <c r="CH850" i="82"/>
  <c r="CG850" i="82"/>
  <c r="CH846" i="82"/>
  <c r="CG846" i="82"/>
  <c r="CH842" i="82"/>
  <c r="CG842" i="82"/>
  <c r="CH838" i="82"/>
  <c r="CG838" i="82"/>
  <c r="CH834" i="82"/>
  <c r="CG834" i="82"/>
  <c r="CH830" i="82"/>
  <c r="CG830" i="82"/>
  <c r="CH826" i="82"/>
  <c r="CG826" i="82"/>
  <c r="CH822" i="82"/>
  <c r="CG822" i="82"/>
  <c r="CH818" i="82"/>
  <c r="CG818" i="82"/>
  <c r="CH814" i="82"/>
  <c r="CG814" i="82"/>
  <c r="CH810" i="82"/>
  <c r="CG810" i="82"/>
  <c r="CH806" i="82"/>
  <c r="CG806" i="82"/>
  <c r="CH802" i="82"/>
  <c r="CG802" i="82"/>
  <c r="CH798" i="82"/>
  <c r="CG798" i="82"/>
  <c r="CH794" i="82"/>
  <c r="CG794" i="82"/>
  <c r="CH790" i="82"/>
  <c r="CG790" i="82"/>
  <c r="CH786" i="82"/>
  <c r="CG786" i="82"/>
  <c r="CH782" i="82"/>
  <c r="CG782" i="82"/>
  <c r="CH778" i="82"/>
  <c r="CG778" i="82"/>
  <c r="CH774" i="82"/>
  <c r="CG774" i="82"/>
  <c r="CH770" i="82"/>
  <c r="CG770" i="82"/>
  <c r="CH766" i="82"/>
  <c r="CG766" i="82"/>
  <c r="CH762" i="82"/>
  <c r="CG762" i="82"/>
  <c r="CH758" i="82"/>
  <c r="CG758" i="82"/>
  <c r="CH754" i="82"/>
  <c r="CG754" i="82"/>
  <c r="CH750" i="82"/>
  <c r="CG750" i="82"/>
  <c r="CH746" i="82"/>
  <c r="CG746" i="82"/>
  <c r="CH742" i="82"/>
  <c r="CG742" i="82"/>
  <c r="CH738" i="82"/>
  <c r="CG738" i="82"/>
  <c r="CH734" i="82"/>
  <c r="CG734" i="82"/>
  <c r="CH730" i="82"/>
  <c r="CG730" i="82"/>
  <c r="CH726" i="82"/>
  <c r="CG726" i="82"/>
  <c r="CH722" i="82"/>
  <c r="CG722" i="82"/>
  <c r="CH718" i="82"/>
  <c r="CG718" i="82"/>
  <c r="CH714" i="82"/>
  <c r="CG714" i="82"/>
  <c r="CH710" i="82"/>
  <c r="CG710" i="82"/>
  <c r="CH706" i="82"/>
  <c r="CG706" i="82"/>
  <c r="CH702" i="82"/>
  <c r="CG702" i="82"/>
  <c r="CH698" i="82"/>
  <c r="CG698" i="82"/>
  <c r="CH694" i="82"/>
  <c r="CG694" i="82"/>
  <c r="CH690" i="82"/>
  <c r="CG690" i="82"/>
  <c r="CH686" i="82"/>
  <c r="CG686" i="82"/>
  <c r="CH682" i="82"/>
  <c r="CG682" i="82"/>
  <c r="CH678" i="82"/>
  <c r="CG678" i="82"/>
  <c r="CH674" i="82"/>
  <c r="CG674" i="82"/>
  <c r="CH670" i="82"/>
  <c r="CG670" i="82"/>
  <c r="CH666" i="82"/>
  <c r="CG666" i="82"/>
  <c r="CH662" i="82"/>
  <c r="CG662" i="82"/>
  <c r="CH658" i="82"/>
  <c r="CG658" i="82"/>
  <c r="CH654" i="82"/>
  <c r="CG654" i="82"/>
  <c r="CH650" i="82"/>
  <c r="CG650" i="82"/>
  <c r="CH646" i="82"/>
  <c r="CG646" i="82"/>
  <c r="CH642" i="82"/>
  <c r="CG642" i="82"/>
  <c r="CH638" i="82"/>
  <c r="CG638" i="82"/>
  <c r="CH634" i="82"/>
  <c r="CG634" i="82"/>
  <c r="CH630" i="82"/>
  <c r="CG630" i="82"/>
  <c r="CH626" i="82"/>
  <c r="CG626" i="82"/>
  <c r="CH622" i="82"/>
  <c r="CG622" i="82"/>
  <c r="CH618" i="82"/>
  <c r="CG618" i="82"/>
  <c r="CH614" i="82"/>
  <c r="CG614" i="82"/>
  <c r="CH610" i="82"/>
  <c r="CG610" i="82"/>
  <c r="CH606" i="82"/>
  <c r="CG606" i="82"/>
  <c r="CH602" i="82"/>
  <c r="CG602" i="82"/>
  <c r="CH598" i="82"/>
  <c r="CG598" i="82"/>
  <c r="CH594" i="82"/>
  <c r="CG594" i="82"/>
  <c r="CH590" i="82"/>
  <c r="CG590" i="82"/>
  <c r="CH586" i="82"/>
  <c r="CG586" i="82"/>
  <c r="CH582" i="82"/>
  <c r="CG582" i="82"/>
  <c r="CH578" i="82"/>
  <c r="CG578" i="82"/>
  <c r="CH574" i="82"/>
  <c r="CG574" i="82"/>
  <c r="CH570" i="82"/>
  <c r="CG570" i="82"/>
  <c r="CH566" i="82"/>
  <c r="CG566" i="82"/>
  <c r="CH562" i="82"/>
  <c r="CG562" i="82"/>
  <c r="CH558" i="82"/>
  <c r="CG558" i="82"/>
  <c r="CH554" i="82"/>
  <c r="CG554" i="82"/>
  <c r="CH550" i="82"/>
  <c r="CG550" i="82"/>
  <c r="CH546" i="82"/>
  <c r="CG546" i="82"/>
  <c r="CH542" i="82"/>
  <c r="CG542" i="82"/>
  <c r="CH538" i="82"/>
  <c r="CG538" i="82"/>
  <c r="CH534" i="82"/>
  <c r="CG534" i="82"/>
  <c r="CH530" i="82"/>
  <c r="CG530" i="82"/>
  <c r="CH526" i="82"/>
  <c r="CG526" i="82"/>
  <c r="CH522" i="82"/>
  <c r="CG522" i="82"/>
  <c r="CH518" i="82"/>
  <c r="CG518" i="82"/>
  <c r="CH514" i="82"/>
  <c r="CG514" i="82"/>
  <c r="CH510" i="82"/>
  <c r="CG510" i="82"/>
  <c r="CH506" i="82"/>
  <c r="CG506" i="82"/>
  <c r="CH502" i="82"/>
  <c r="CG502" i="82"/>
  <c r="CH498" i="82"/>
  <c r="CG498" i="82"/>
  <c r="CH494" i="82"/>
  <c r="CG494" i="82"/>
  <c r="CH490" i="82"/>
  <c r="CG490" i="82"/>
  <c r="CH486" i="82"/>
  <c r="CG486" i="82"/>
  <c r="CH482" i="82"/>
  <c r="CG482" i="82"/>
  <c r="CH478" i="82"/>
  <c r="CG478" i="82"/>
  <c r="CH474" i="82"/>
  <c r="CG474" i="82"/>
  <c r="CH470" i="82"/>
  <c r="CG470" i="82"/>
  <c r="CH466" i="82"/>
  <c r="CG466" i="82"/>
  <c r="CH462" i="82"/>
  <c r="CG462" i="82"/>
  <c r="CH458" i="82"/>
  <c r="CG458" i="82"/>
  <c r="CH454" i="82"/>
  <c r="CG454" i="82"/>
  <c r="CH450" i="82"/>
  <c r="CG450" i="82"/>
  <c r="CH442" i="82"/>
  <c r="CG442" i="82"/>
  <c r="CH434" i="82"/>
  <c r="CG434" i="82"/>
  <c r="CH426" i="82"/>
  <c r="CG426" i="82"/>
  <c r="CH418" i="82"/>
  <c r="CG418" i="82"/>
  <c r="CH410" i="82"/>
  <c r="CG410" i="82"/>
  <c r="CH402" i="82"/>
  <c r="CG402" i="82"/>
  <c r="CH394" i="82"/>
  <c r="CG394" i="82"/>
  <c r="CH386" i="82"/>
  <c r="CG386" i="82"/>
  <c r="CH378" i="82"/>
  <c r="CG378" i="82"/>
  <c r="CH370" i="82"/>
  <c r="CG370" i="82"/>
  <c r="CH362" i="82"/>
  <c r="CG362" i="82"/>
  <c r="CH354" i="82"/>
  <c r="CG354" i="82"/>
  <c r="CH346" i="82"/>
  <c r="CG346" i="82"/>
  <c r="CH338" i="82"/>
  <c r="CG338" i="82"/>
  <c r="CH330" i="82"/>
  <c r="CG330" i="82"/>
  <c r="CH322" i="82"/>
  <c r="CG322" i="82"/>
  <c r="CH314" i="82"/>
  <c r="CG314" i="82"/>
  <c r="CH306" i="82"/>
  <c r="CG306" i="82"/>
  <c r="CH298" i="82"/>
  <c r="CG298" i="82"/>
  <c r="CH290" i="82"/>
  <c r="CG290" i="82"/>
  <c r="CH282" i="82"/>
  <c r="CG282" i="82"/>
  <c r="CH274" i="82"/>
  <c r="CG274" i="82"/>
  <c r="CH266" i="82"/>
  <c r="CG266" i="82"/>
  <c r="CH258" i="82"/>
  <c r="CG258" i="82"/>
  <c r="CH250" i="82"/>
  <c r="CG250" i="82"/>
  <c r="CH242" i="82"/>
  <c r="CG242" i="82"/>
  <c r="CH234" i="82"/>
  <c r="CG234" i="82"/>
  <c r="CH226" i="82"/>
  <c r="CG226" i="82"/>
  <c r="CH218" i="82"/>
  <c r="CG218" i="82"/>
  <c r="CH210" i="82"/>
  <c r="CG210" i="82"/>
  <c r="CH202" i="82"/>
  <c r="CG202" i="82"/>
  <c r="CH194" i="82"/>
  <c r="CG194" i="82"/>
  <c r="CH186" i="82"/>
  <c r="CG186" i="82"/>
  <c r="CH178" i="82"/>
  <c r="CG178" i="82"/>
  <c r="CH170" i="82"/>
  <c r="CG170" i="82"/>
  <c r="CH162" i="82"/>
  <c r="CG162" i="82"/>
  <c r="CH154" i="82"/>
  <c r="CG154" i="82"/>
  <c r="CH146" i="82"/>
  <c r="CG146" i="82"/>
  <c r="CH138" i="82"/>
  <c r="CG138" i="82"/>
  <c r="CH130" i="82"/>
  <c r="CG130" i="82"/>
  <c r="CH122" i="82"/>
  <c r="CG122" i="82"/>
  <c r="CH114" i="82"/>
  <c r="CG114" i="82"/>
  <c r="CH106" i="82"/>
  <c r="CG106" i="82"/>
  <c r="CH98" i="82"/>
  <c r="CG98" i="82"/>
  <c r="CH90" i="82"/>
  <c r="CG90" i="82"/>
  <c r="CH82" i="82"/>
  <c r="CG82" i="82"/>
  <c r="CH74" i="82"/>
  <c r="CG74" i="82"/>
  <c r="CH66" i="82"/>
  <c r="CG66" i="82"/>
  <c r="CH58" i="82"/>
  <c r="CG58" i="82"/>
  <c r="CH50" i="82"/>
  <c r="CG50" i="82"/>
  <c r="CH42" i="82"/>
  <c r="CG42" i="82"/>
  <c r="CG70" i="82"/>
  <c r="CG102" i="82"/>
  <c r="CG134" i="82"/>
  <c r="CG166" i="82"/>
  <c r="CG198" i="82"/>
  <c r="CG230" i="82"/>
  <c r="CG262" i="82"/>
  <c r="CG294" i="82"/>
  <c r="CG326" i="82"/>
  <c r="CG358" i="82"/>
  <c r="CG390" i="82"/>
  <c r="CG422" i="82"/>
  <c r="CH1767" i="82"/>
  <c r="CG1767" i="82"/>
  <c r="CH1759" i="82"/>
  <c r="CG1759" i="82"/>
  <c r="CH1751" i="82"/>
  <c r="CG1751" i="82"/>
  <c r="CH1743" i="82"/>
  <c r="CG1743" i="82"/>
  <c r="CH1735" i="82"/>
  <c r="CG1735" i="82"/>
  <c r="CH1727" i="82"/>
  <c r="CG1727" i="82"/>
  <c r="CH1719" i="82"/>
  <c r="CG1719" i="82"/>
  <c r="CH1711" i="82"/>
  <c r="CG1711" i="82"/>
  <c r="CH1707" i="82"/>
  <c r="CG1707" i="82"/>
  <c r="CH1699" i="82"/>
  <c r="CG1699" i="82"/>
  <c r="CH1691" i="82"/>
  <c r="CG1691" i="82"/>
  <c r="CH1683" i="82"/>
  <c r="CG1683" i="82"/>
  <c r="CH1675" i="82"/>
  <c r="CG1675" i="82"/>
  <c r="CH1667" i="82"/>
  <c r="CG1667" i="82"/>
  <c r="CH1659" i="82"/>
  <c r="CG1659" i="82"/>
  <c r="CH1651" i="82"/>
  <c r="CG1651" i="82"/>
  <c r="CH1643" i="82"/>
  <c r="CG1643" i="82"/>
  <c r="CH1635" i="82"/>
  <c r="CG1635" i="82"/>
  <c r="CH1627" i="82"/>
  <c r="CG1627" i="82"/>
  <c r="CH1619" i="82"/>
  <c r="CG1619" i="82"/>
  <c r="CH1611" i="82"/>
  <c r="CG1611" i="82"/>
  <c r="CH1603" i="82"/>
  <c r="CG1603" i="82"/>
  <c r="CH1595" i="82"/>
  <c r="CG1595" i="82"/>
  <c r="CH1587" i="82"/>
  <c r="CG1587" i="82"/>
  <c r="CH1583" i="82"/>
  <c r="CG1583" i="82"/>
  <c r="CH1575" i="82"/>
  <c r="CG1575" i="82"/>
  <c r="CH1567" i="82"/>
  <c r="CG1567" i="82"/>
  <c r="CH1563" i="82"/>
  <c r="CG1563" i="82"/>
  <c r="CH1555" i="82"/>
  <c r="CG1555" i="82"/>
  <c r="CH1547" i="82"/>
  <c r="CG1547" i="82"/>
  <c r="CH1539" i="82"/>
  <c r="CG1539" i="82"/>
  <c r="CH1531" i="82"/>
  <c r="CG1531" i="82"/>
  <c r="CH1523" i="82"/>
  <c r="CG1523" i="82"/>
  <c r="CH1515" i="82"/>
  <c r="CG1515" i="82"/>
  <c r="CH1507" i="82"/>
  <c r="CG1507" i="82"/>
  <c r="CH1499" i="82"/>
  <c r="CG1499" i="82"/>
  <c r="CH1491" i="82"/>
  <c r="CG1491" i="82"/>
  <c r="CH1479" i="82"/>
  <c r="CG1479" i="82"/>
  <c r="CH1471" i="82"/>
  <c r="CG1471" i="82"/>
  <c r="CH1463" i="82"/>
  <c r="CG1463" i="82"/>
  <c r="CH1455" i="82"/>
  <c r="CG1455" i="82"/>
  <c r="CH1447" i="82"/>
  <c r="CG1447" i="82"/>
  <c r="CH1439" i="82"/>
  <c r="CG1439" i="82"/>
  <c r="CH1431" i="82"/>
  <c r="CG1431" i="82"/>
  <c r="CH1423" i="82"/>
  <c r="CG1423" i="82"/>
  <c r="CH1415" i="82"/>
  <c r="CG1415" i="82"/>
  <c r="CH1407" i="82"/>
  <c r="CG1407" i="82"/>
  <c r="CH1399" i="82"/>
  <c r="CG1399" i="82"/>
  <c r="CH1391" i="82"/>
  <c r="CG1391" i="82"/>
  <c r="CH1383" i="82"/>
  <c r="CG1383" i="82"/>
  <c r="CH1375" i="82"/>
  <c r="CG1375" i="82"/>
  <c r="CH1367" i="82"/>
  <c r="CG1367" i="82"/>
  <c r="CH1363" i="82"/>
  <c r="CG1363" i="82"/>
  <c r="CH1355" i="82"/>
  <c r="CG1355" i="82"/>
  <c r="CH1343" i="82"/>
  <c r="CG1343" i="82"/>
  <c r="CH1335" i="82"/>
  <c r="CG1335" i="82"/>
  <c r="CG1327" i="82"/>
  <c r="CH1327" i="82"/>
  <c r="CG1319" i="82"/>
  <c r="CH1319" i="82"/>
  <c r="CG1315" i="82"/>
  <c r="CH1315" i="82"/>
  <c r="CG1307" i="82"/>
  <c r="CH1307" i="82"/>
  <c r="CG1295" i="82"/>
  <c r="CH1295" i="82"/>
  <c r="CG1287" i="82"/>
  <c r="CH1287" i="82"/>
  <c r="CG1279" i="82"/>
  <c r="CH1279" i="82"/>
  <c r="CG1271" i="82"/>
  <c r="CH1271" i="82"/>
  <c r="CG1263" i="82"/>
  <c r="CH1263" i="82"/>
  <c r="CG1255" i="82"/>
  <c r="CH1255" i="82"/>
  <c r="CG1247" i="82"/>
  <c r="CH1247" i="82"/>
  <c r="CG1239" i="82"/>
  <c r="CH1239" i="82"/>
  <c r="CG1231" i="82"/>
  <c r="CH1231" i="82"/>
  <c r="CG1223" i="82"/>
  <c r="CH1223" i="82"/>
  <c r="CG1215" i="82"/>
  <c r="CH1215" i="82"/>
  <c r="CG1211" i="82"/>
  <c r="CH1211" i="82"/>
  <c r="CG1203" i="82"/>
  <c r="CH1203" i="82"/>
  <c r="CG1191" i="82"/>
  <c r="CH1191" i="82"/>
  <c r="CG1183" i="82"/>
  <c r="CH1183" i="82"/>
  <c r="CG1175" i="82"/>
  <c r="CH1175" i="82"/>
  <c r="CG1167" i="82"/>
  <c r="CH1167" i="82"/>
  <c r="CG1155" i="82"/>
  <c r="CH1155" i="82"/>
  <c r="CG1147" i="82"/>
  <c r="CH1147" i="82"/>
  <c r="CG1139" i="82"/>
  <c r="CH1139" i="82"/>
  <c r="CG1135" i="82"/>
  <c r="CH1135" i="82"/>
  <c r="CG1127" i="82"/>
  <c r="CH1127" i="82"/>
  <c r="CG1119" i="82"/>
  <c r="CH1119" i="82"/>
  <c r="CG1111" i="82"/>
  <c r="CH1111" i="82"/>
  <c r="CG1103" i="82"/>
  <c r="CH1103" i="82"/>
  <c r="CG1095" i="82"/>
  <c r="CH1095" i="82"/>
  <c r="CG1087" i="82"/>
  <c r="CH1087" i="82"/>
  <c r="CG1083" i="82"/>
  <c r="CH1083" i="82"/>
  <c r="CG1075" i="82"/>
  <c r="CH1075" i="82"/>
  <c r="CG1067" i="82"/>
  <c r="CH1067" i="82"/>
  <c r="CG1055" i="82"/>
  <c r="CH1055" i="82"/>
  <c r="CG1047" i="82"/>
  <c r="CH1047" i="82"/>
  <c r="CG1039" i="82"/>
  <c r="CH1039" i="82"/>
  <c r="CG1035" i="82"/>
  <c r="CH1035" i="82"/>
  <c r="CG1027" i="82"/>
  <c r="CH1027" i="82"/>
  <c r="CG1019" i="82"/>
  <c r="CH1019" i="82"/>
  <c r="CG1011" i="82"/>
  <c r="CH1011" i="82"/>
  <c r="CG1003" i="82"/>
  <c r="CH1003" i="82"/>
  <c r="CG995" i="82"/>
  <c r="CH995" i="82"/>
  <c r="CG983" i="82"/>
  <c r="CH983" i="82"/>
  <c r="CG975" i="82"/>
  <c r="CH975" i="82"/>
  <c r="CG967" i="82"/>
  <c r="CH967" i="82"/>
  <c r="CG959" i="82"/>
  <c r="CH959" i="82"/>
  <c r="CG951" i="82"/>
  <c r="CH951" i="82"/>
  <c r="CG943" i="82"/>
  <c r="CH943" i="82"/>
  <c r="CG935" i="82"/>
  <c r="CH935" i="82"/>
  <c r="CG927" i="82"/>
  <c r="CH927" i="82"/>
  <c r="CG915" i="82"/>
  <c r="CH915" i="82"/>
  <c r="CG907" i="82"/>
  <c r="CH907" i="82"/>
  <c r="CG899" i="82"/>
  <c r="CH899" i="82"/>
  <c r="CH891" i="82"/>
  <c r="CG891" i="82"/>
  <c r="CH883" i="82"/>
  <c r="CG883" i="82"/>
  <c r="CH875" i="82"/>
  <c r="CG875" i="82"/>
  <c r="CH867" i="82"/>
  <c r="CG867" i="82"/>
  <c r="CH859" i="82"/>
  <c r="CG859" i="82"/>
  <c r="CH847" i="82"/>
  <c r="CG847" i="82"/>
  <c r="CH839" i="82"/>
  <c r="CG839" i="82"/>
  <c r="CH831" i="82"/>
  <c r="CG831" i="82"/>
  <c r="CH823" i="82"/>
  <c r="CG823" i="82"/>
  <c r="CH815" i="82"/>
  <c r="CG815" i="82"/>
  <c r="CH811" i="82"/>
  <c r="CG811" i="82"/>
  <c r="CH803" i="82"/>
  <c r="CG803" i="82"/>
  <c r="CH795" i="82"/>
  <c r="CG795" i="82"/>
  <c r="CH787" i="82"/>
  <c r="CG787" i="82"/>
  <c r="CH779" i="82"/>
  <c r="CG779" i="82"/>
  <c r="CH771" i="82"/>
  <c r="CG771" i="82"/>
  <c r="CH763" i="82"/>
  <c r="CG763" i="82"/>
  <c r="CH755" i="82"/>
  <c r="CG755" i="82"/>
  <c r="CH747" i="82"/>
  <c r="CG747" i="82"/>
  <c r="CH739" i="82"/>
  <c r="CG739" i="82"/>
  <c r="CH735" i="82"/>
  <c r="CG735" i="82"/>
  <c r="CH727" i="82"/>
  <c r="CG727" i="82"/>
  <c r="CH723" i="82"/>
  <c r="CG723" i="82"/>
  <c r="CH719" i="82"/>
  <c r="CG719" i="82"/>
  <c r="CH715" i="82"/>
  <c r="CG715" i="82"/>
  <c r="CH711" i="82"/>
  <c r="CG711" i="82"/>
  <c r="CH703" i="82"/>
  <c r="CG703" i="82"/>
  <c r="CH695" i="82"/>
  <c r="CG695" i="82"/>
  <c r="CH687" i="82"/>
  <c r="CG687" i="82"/>
  <c r="CH679" i="82"/>
  <c r="CG679" i="82"/>
  <c r="CH675" i="82"/>
  <c r="CG675" i="82"/>
  <c r="CH667" i="82"/>
  <c r="CG667" i="82"/>
  <c r="CH663" i="82"/>
  <c r="CG663" i="82"/>
  <c r="CH655" i="82"/>
  <c r="CG655" i="82"/>
  <c r="CH651" i="82"/>
  <c r="CG651" i="82"/>
  <c r="CH647" i="82"/>
  <c r="CG647" i="82"/>
  <c r="CH639" i="82"/>
  <c r="CG639" i="82"/>
  <c r="CG635" i="82"/>
  <c r="CH635" i="82"/>
  <c r="CG631" i="82"/>
  <c r="CH631" i="82"/>
  <c r="CH627" i="82"/>
  <c r="CG627" i="82"/>
  <c r="CG619" i="82"/>
  <c r="CH619" i="82"/>
  <c r="CH611" i="82"/>
  <c r="CG611" i="82"/>
  <c r="CG607" i="82"/>
  <c r="CH607" i="82"/>
  <c r="CG599" i="82"/>
  <c r="CH599" i="82"/>
  <c r="CG591" i="82"/>
  <c r="CH591" i="82"/>
  <c r="CG583" i="82"/>
  <c r="CH583" i="82"/>
  <c r="CG575" i="82"/>
  <c r="CH575" i="82"/>
  <c r="CH563" i="82"/>
  <c r="CG563" i="82"/>
  <c r="CH555" i="82"/>
  <c r="CG555" i="82"/>
  <c r="CH547" i="82"/>
  <c r="CG547" i="82"/>
  <c r="CH539" i="82"/>
  <c r="CG539" i="82"/>
  <c r="CH531" i="82"/>
  <c r="CG531" i="82"/>
  <c r="CH519" i="82"/>
  <c r="CG519" i="82"/>
  <c r="CH511" i="82"/>
  <c r="CG511" i="82"/>
  <c r="CH503" i="82"/>
  <c r="CG503" i="82"/>
  <c r="CH495" i="82"/>
  <c r="CG495" i="82"/>
  <c r="CH487" i="82"/>
  <c r="CG487" i="82"/>
  <c r="CH483" i="82"/>
  <c r="CG483" i="82"/>
  <c r="CH475" i="82"/>
  <c r="CG475" i="82"/>
  <c r="CH467" i="82"/>
  <c r="CG467" i="82"/>
  <c r="CH459" i="82"/>
  <c r="CG459" i="82"/>
  <c r="CH451" i="82"/>
  <c r="CG451" i="82"/>
  <c r="CH443" i="82"/>
  <c r="CG443" i="82"/>
  <c r="CH439" i="82"/>
  <c r="CG439" i="82"/>
  <c r="CH431" i="82"/>
  <c r="CG431" i="82"/>
  <c r="CH423" i="82"/>
  <c r="CG423" i="82"/>
  <c r="CH415" i="82"/>
  <c r="CG415" i="82"/>
  <c r="CH407" i="82"/>
  <c r="CG407" i="82"/>
  <c r="CH399" i="82"/>
  <c r="CG399" i="82"/>
  <c r="CH391" i="82"/>
  <c r="CG391" i="82"/>
  <c r="CH383" i="82"/>
  <c r="CG383" i="82"/>
  <c r="CH375" i="82"/>
  <c r="CG375" i="82"/>
  <c r="CH367" i="82"/>
  <c r="CG367" i="82"/>
  <c r="CH359" i="82"/>
  <c r="CG359" i="82"/>
  <c r="CH351" i="82"/>
  <c r="CG351" i="82"/>
  <c r="CH343" i="82"/>
  <c r="CG343" i="82"/>
  <c r="CH331" i="82"/>
  <c r="CG331" i="82"/>
  <c r="CH323" i="82"/>
  <c r="CG323" i="82"/>
  <c r="CH315" i="82"/>
  <c r="CG315" i="82"/>
  <c r="CH307" i="82"/>
  <c r="CG307" i="82"/>
  <c r="CH299" i="82"/>
  <c r="CG299" i="82"/>
  <c r="CH291" i="82"/>
  <c r="CG291" i="82"/>
  <c r="CH283" i="82"/>
  <c r="CG283" i="82"/>
  <c r="CH275" i="82"/>
  <c r="CG275" i="82"/>
  <c r="CH267" i="82"/>
  <c r="CG267" i="82"/>
  <c r="CH259" i="82"/>
  <c r="CG259" i="82"/>
  <c r="CH251" i="82"/>
  <c r="CG251" i="82"/>
  <c r="CH243" i="82"/>
  <c r="CG243" i="82"/>
  <c r="CH235" i="82"/>
  <c r="CG235" i="82"/>
  <c r="CH227" i="82"/>
  <c r="CG227" i="82"/>
  <c r="CH219" i="82"/>
  <c r="CG219" i="82"/>
  <c r="CH211" i="82"/>
  <c r="CG211" i="82"/>
  <c r="CH203" i="82"/>
  <c r="CG203" i="82"/>
  <c r="CH195" i="82"/>
  <c r="CG195" i="82"/>
  <c r="CH187" i="82"/>
  <c r="CG187" i="82"/>
  <c r="CH179" i="82"/>
  <c r="CG179" i="82"/>
  <c r="CH171" i="82"/>
  <c r="CG171" i="82"/>
  <c r="CH167" i="82"/>
  <c r="CG167" i="82"/>
  <c r="CH159" i="82"/>
  <c r="CG159" i="82"/>
  <c r="CH151" i="82"/>
  <c r="CG151" i="82"/>
  <c r="CH143" i="82"/>
  <c r="CG143" i="82"/>
  <c r="CH135" i="82"/>
  <c r="CG135" i="82"/>
  <c r="CH127" i="82"/>
  <c r="CG127" i="82"/>
  <c r="CH119" i="82"/>
  <c r="CG119" i="82"/>
  <c r="CH111" i="82"/>
  <c r="CG111" i="82"/>
  <c r="CH103" i="82"/>
  <c r="CG103" i="82"/>
  <c r="CH95" i="82"/>
  <c r="CG95" i="82"/>
  <c r="CH91" i="82"/>
  <c r="CG91" i="82"/>
  <c r="CH83" i="82"/>
  <c r="CG83" i="82"/>
  <c r="CH75" i="82"/>
  <c r="CG75" i="82"/>
  <c r="CH71" i="82"/>
  <c r="CG71" i="82"/>
  <c r="CH67" i="82"/>
  <c r="CG67" i="82"/>
  <c r="CH59" i="82"/>
  <c r="CG59" i="82"/>
  <c r="CH55" i="82"/>
  <c r="CG55" i="82"/>
  <c r="CH47" i="82"/>
  <c r="CG47" i="82"/>
  <c r="CG1366" i="82"/>
  <c r="CH1366" i="82"/>
  <c r="CG46" i="82"/>
  <c r="CG78" i="82"/>
  <c r="CG110" i="82"/>
  <c r="CG142" i="82"/>
  <c r="CG174" i="82"/>
  <c r="CG206" i="82"/>
  <c r="CG238" i="82"/>
  <c r="CG270" i="82"/>
  <c r="CG302" i="82"/>
  <c r="CG334" i="82"/>
  <c r="CG366" i="82"/>
  <c r="CG398" i="82"/>
  <c r="CG430" i="82"/>
  <c r="CH623" i="82"/>
  <c r="CH1769" i="82"/>
  <c r="CG1769" i="82"/>
  <c r="CH1765" i="82"/>
  <c r="CG1765" i="82"/>
  <c r="CH1761" i="82"/>
  <c r="CG1761" i="82"/>
  <c r="CH1757" i="82"/>
  <c r="CG1757" i="82"/>
  <c r="CH1749" i="82"/>
  <c r="CG1749" i="82"/>
  <c r="CH1745" i="82"/>
  <c r="CG1745" i="82"/>
  <c r="CH1737" i="82"/>
  <c r="CG1737" i="82"/>
  <c r="CH1733" i="82"/>
  <c r="CG1733" i="82"/>
  <c r="CH1729" i="82"/>
  <c r="CG1729" i="82"/>
  <c r="CH1725" i="82"/>
  <c r="CG1725" i="82"/>
  <c r="CH1717" i="82"/>
  <c r="CG1717" i="82"/>
  <c r="CH1713" i="82"/>
  <c r="CG1713" i="82"/>
  <c r="CG1709" i="82"/>
  <c r="CH1709" i="82"/>
  <c r="CH1705" i="82"/>
  <c r="CG1705" i="82"/>
  <c r="CH1701" i="82"/>
  <c r="CG1701" i="82"/>
  <c r="CH1697" i="82"/>
  <c r="CG1697" i="82"/>
  <c r="CH1693" i="82"/>
  <c r="CG1693" i="82"/>
  <c r="CH1685" i="82"/>
  <c r="CG1685" i="82"/>
  <c r="CH1681" i="82"/>
  <c r="CG1681" i="82"/>
  <c r="CH1677" i="82"/>
  <c r="CG1677" i="82"/>
  <c r="CH1673" i="82"/>
  <c r="CG1673" i="82"/>
  <c r="CH1669" i="82"/>
  <c r="CG1669" i="82"/>
  <c r="CH1665" i="82"/>
  <c r="CG1665" i="82"/>
  <c r="CH1661" i="82"/>
  <c r="CG1661" i="82"/>
  <c r="CH1653" i="82"/>
  <c r="CG1653" i="82"/>
  <c r="CH1649" i="82"/>
  <c r="CG1649" i="82"/>
  <c r="CH1645" i="82"/>
  <c r="CG1645" i="82"/>
  <c r="CH1641" i="82"/>
  <c r="CG1641" i="82"/>
  <c r="CH1637" i="82"/>
  <c r="CG1637" i="82"/>
  <c r="CH1633" i="82"/>
  <c r="CG1633" i="82"/>
  <c r="CH1629" i="82"/>
  <c r="CG1629" i="82"/>
  <c r="CH1621" i="82"/>
  <c r="CG1621" i="82"/>
  <c r="CH1617" i="82"/>
  <c r="CG1617" i="82"/>
  <c r="CH1613" i="82"/>
  <c r="CG1613" i="82"/>
  <c r="CH1609" i="82"/>
  <c r="CG1609" i="82"/>
  <c r="CH1605" i="82"/>
  <c r="CG1605" i="82"/>
  <c r="CH1601" i="82"/>
  <c r="CG1601" i="82"/>
  <c r="CH1597" i="82"/>
  <c r="CG1597" i="82"/>
  <c r="CH1589" i="82"/>
  <c r="CG1589" i="82"/>
  <c r="CH1585" i="82"/>
  <c r="CG1585" i="82"/>
  <c r="CH1581" i="82"/>
  <c r="CG1581" i="82"/>
  <c r="CH1577" i="82"/>
  <c r="CG1577" i="82"/>
  <c r="CH1573" i="82"/>
  <c r="CG1573" i="82"/>
  <c r="CH1569" i="82"/>
  <c r="CG1569" i="82"/>
  <c r="CH1565" i="82"/>
  <c r="CG1565" i="82"/>
  <c r="CH1557" i="82"/>
  <c r="CG1557" i="82"/>
  <c r="CH1553" i="82"/>
  <c r="CG1553" i="82"/>
  <c r="CH1549" i="82"/>
  <c r="CG1549" i="82"/>
  <c r="CH1545" i="82"/>
  <c r="CG1545" i="82"/>
  <c r="CH1541" i="82"/>
  <c r="CG1541" i="82"/>
  <c r="CH1537" i="82"/>
  <c r="CG1537" i="82"/>
  <c r="CH1533" i="82"/>
  <c r="CG1533" i="82"/>
  <c r="CH1525" i="82"/>
  <c r="CG1525" i="82"/>
  <c r="CH1521" i="82"/>
  <c r="CG1521" i="82"/>
  <c r="CH1517" i="82"/>
  <c r="CG1517" i="82"/>
  <c r="CH1513" i="82"/>
  <c r="CG1513" i="82"/>
  <c r="CH1509" i="82"/>
  <c r="CG1509" i="82"/>
  <c r="CH1505" i="82"/>
  <c r="CG1505" i="82"/>
  <c r="CH1501" i="82"/>
  <c r="CG1501" i="82"/>
  <c r="CH1493" i="82"/>
  <c r="CG1493" i="82"/>
  <c r="CH1489" i="82"/>
  <c r="CG1489" i="82"/>
  <c r="CH1485" i="82"/>
  <c r="CG1485" i="82"/>
  <c r="CH1481" i="82"/>
  <c r="CG1481" i="82"/>
  <c r="CH1477" i="82"/>
  <c r="CG1477" i="82"/>
  <c r="CH1473" i="82"/>
  <c r="CG1473" i="82"/>
  <c r="CH1461" i="82"/>
  <c r="CG1461" i="82"/>
  <c r="CH1457" i="82"/>
  <c r="CG1457" i="82"/>
  <c r="CH1453" i="82"/>
  <c r="CG1453" i="82"/>
  <c r="CH1449" i="82"/>
  <c r="CG1449" i="82"/>
  <c r="CH1445" i="82"/>
  <c r="CG1445" i="82"/>
  <c r="CH1441" i="82"/>
  <c r="CG1441" i="82"/>
  <c r="CG1437" i="82"/>
  <c r="CH1437" i="82"/>
  <c r="CH1429" i="82"/>
  <c r="CG1429" i="82"/>
  <c r="CH1421" i="82"/>
  <c r="CG1421" i="82"/>
  <c r="CH1417" i="82"/>
  <c r="CG1417" i="82"/>
  <c r="CH1413" i="82"/>
  <c r="CG1413" i="82"/>
  <c r="CH1409" i="82"/>
  <c r="CG1409" i="82"/>
  <c r="CG1405" i="82"/>
  <c r="CH1405" i="82"/>
  <c r="CH1397" i="82"/>
  <c r="CG1397" i="82"/>
  <c r="CH1393" i="82"/>
  <c r="CG1393" i="82"/>
  <c r="CH1389" i="82"/>
  <c r="CG1389" i="82"/>
  <c r="CH1385" i="82"/>
  <c r="CG1385" i="82"/>
  <c r="CH1381" i="82"/>
  <c r="CG1381" i="82"/>
  <c r="CH1377" i="82"/>
  <c r="CG1377" i="82"/>
  <c r="CG1373" i="82"/>
  <c r="CH1373" i="82"/>
  <c r="CH1365" i="82"/>
  <c r="CG1365" i="82"/>
  <c r="CG1361" i="82"/>
  <c r="CH1361" i="82"/>
  <c r="CH1357" i="82"/>
  <c r="CG1357" i="82"/>
  <c r="CH1353" i="82"/>
  <c r="CG1353" i="82"/>
  <c r="CH1349" i="82"/>
  <c r="CG1349" i="82"/>
  <c r="CH1341" i="82"/>
  <c r="CG1341" i="82"/>
  <c r="CH1333" i="82"/>
  <c r="CG1333" i="82"/>
  <c r="CG1325" i="82"/>
  <c r="CH1325" i="82"/>
  <c r="CH1321" i="82"/>
  <c r="CG1321" i="82"/>
  <c r="CG1317" i="82"/>
  <c r="CH1317" i="82"/>
  <c r="CG1313" i="82"/>
  <c r="CH1313" i="82"/>
  <c r="CG1309" i="82"/>
  <c r="CH1309" i="82"/>
  <c r="CG1301" i="82"/>
  <c r="CH1301" i="82"/>
  <c r="CG1293" i="82"/>
  <c r="CH1293" i="82"/>
  <c r="CH1289" i="82"/>
  <c r="CG1289" i="82"/>
  <c r="CG1285" i="82"/>
  <c r="CH1285" i="82"/>
  <c r="CG1281" i="82"/>
  <c r="CH1281" i="82"/>
  <c r="CG1277" i="82"/>
  <c r="CH1277" i="82"/>
  <c r="CG1269" i="82"/>
  <c r="CH1269" i="82"/>
  <c r="CG1261" i="82"/>
  <c r="CH1261" i="82"/>
  <c r="CH1257" i="82"/>
  <c r="CG1257" i="82"/>
  <c r="CG1253" i="82"/>
  <c r="CH1253" i="82"/>
  <c r="CG1249" i="82"/>
  <c r="CH1249" i="82"/>
  <c r="CG1245" i="82"/>
  <c r="CH1245" i="82"/>
  <c r="CG1237" i="82"/>
  <c r="CH1237" i="82"/>
  <c r="CG1233" i="82"/>
  <c r="CH1233" i="82"/>
  <c r="CG1229" i="82"/>
  <c r="CH1229" i="82"/>
  <c r="CG1221" i="82"/>
  <c r="CH1221" i="82"/>
  <c r="CG1217" i="82"/>
  <c r="CH1217" i="82"/>
  <c r="CG1213" i="82"/>
  <c r="CH1213" i="82"/>
  <c r="CG1205" i="82"/>
  <c r="CH1205" i="82"/>
  <c r="CG1201" i="82"/>
  <c r="CH1201" i="82"/>
  <c r="CG1197" i="82"/>
  <c r="CH1197" i="82"/>
  <c r="CG1189" i="82"/>
  <c r="CH1189" i="82"/>
  <c r="CG1185" i="82"/>
  <c r="CH1185" i="82"/>
  <c r="CG1181" i="82"/>
  <c r="CH1181" i="82"/>
  <c r="CG1173" i="82"/>
  <c r="CH1173" i="82"/>
  <c r="CG1169" i="82"/>
  <c r="CH1169" i="82"/>
  <c r="CG1165" i="82"/>
  <c r="CH1165" i="82"/>
  <c r="CG1157" i="82"/>
  <c r="CH1157" i="82"/>
  <c r="CG1153" i="82"/>
  <c r="CH1153" i="82"/>
  <c r="CG1149" i="82"/>
  <c r="CH1149" i="82"/>
  <c r="CG1141" i="82"/>
  <c r="CH1141" i="82"/>
  <c r="CG1137" i="82"/>
  <c r="CH1137" i="82"/>
  <c r="CG1133" i="82"/>
  <c r="CH1133" i="82"/>
  <c r="CG1125" i="82"/>
  <c r="CH1125" i="82"/>
  <c r="CG1121" i="82"/>
  <c r="CH1121" i="82"/>
  <c r="CG1117" i="82"/>
  <c r="CH1117" i="82"/>
  <c r="CG1109" i="82"/>
  <c r="CH1109" i="82"/>
  <c r="CG1105" i="82"/>
  <c r="CH1105" i="82"/>
  <c r="CG1101" i="82"/>
  <c r="CH1101" i="82"/>
  <c r="CG1093" i="82"/>
  <c r="CH1093" i="82"/>
  <c r="CG1089" i="82"/>
  <c r="CH1089" i="82"/>
  <c r="CG1085" i="82"/>
  <c r="CH1085" i="82"/>
  <c r="CG1077" i="82"/>
  <c r="CH1077" i="82"/>
  <c r="CG1073" i="82"/>
  <c r="CH1073" i="82"/>
  <c r="CG1069" i="82"/>
  <c r="CH1069" i="82"/>
  <c r="CG1061" i="82"/>
  <c r="CH1061" i="82"/>
  <c r="CG1057" i="82"/>
  <c r="CH1057" i="82"/>
  <c r="CG1053" i="82"/>
  <c r="CH1053" i="82"/>
  <c r="CG1045" i="82"/>
  <c r="CH1045" i="82"/>
  <c r="CG1041" i="82"/>
  <c r="CH1041" i="82"/>
  <c r="CG1037" i="82"/>
  <c r="CH1037" i="82"/>
  <c r="CG1029" i="82"/>
  <c r="CH1029" i="82"/>
  <c r="CG1025" i="82"/>
  <c r="CH1025" i="82"/>
  <c r="CG1021" i="82"/>
  <c r="CH1021" i="82"/>
  <c r="CG1013" i="82"/>
  <c r="CH1013" i="82"/>
  <c r="CG1009" i="82"/>
  <c r="CH1009" i="82"/>
  <c r="CG1005" i="82"/>
  <c r="CH1005" i="82"/>
  <c r="CG997" i="82"/>
  <c r="CH997" i="82"/>
  <c r="CG993" i="82"/>
  <c r="CH993" i="82"/>
  <c r="CG989" i="82"/>
  <c r="CH989" i="82"/>
  <c r="CG981" i="82"/>
  <c r="CH981" i="82"/>
  <c r="CG977" i="82"/>
  <c r="CH977" i="82"/>
  <c r="CG973" i="82"/>
  <c r="CH973" i="82"/>
  <c r="CG965" i="82"/>
  <c r="CH965" i="82"/>
  <c r="CG961" i="82"/>
  <c r="CH961" i="82"/>
  <c r="CG957" i="82"/>
  <c r="CH957" i="82"/>
  <c r="CG949" i="82"/>
  <c r="CH949" i="82"/>
  <c r="CG945" i="82"/>
  <c r="CH945" i="82"/>
  <c r="CG941" i="82"/>
  <c r="CH941" i="82"/>
  <c r="CG933" i="82"/>
  <c r="CH933" i="82"/>
  <c r="CG929" i="82"/>
  <c r="CH929" i="82"/>
  <c r="CG925" i="82"/>
  <c r="CH925" i="82"/>
  <c r="CG917" i="82"/>
  <c r="CH917" i="82"/>
  <c r="CG913" i="82"/>
  <c r="CH913" i="82"/>
  <c r="CG909" i="82"/>
  <c r="CH909" i="82"/>
  <c r="CG901" i="82"/>
  <c r="CH901" i="82"/>
  <c r="CG897" i="82"/>
  <c r="CH897" i="82"/>
  <c r="CG893" i="82"/>
  <c r="CH893" i="82"/>
  <c r="CH885" i="82"/>
  <c r="CG885" i="82"/>
  <c r="CH877" i="82"/>
  <c r="CG877" i="82"/>
  <c r="CH869" i="82"/>
  <c r="CG869" i="82"/>
  <c r="CH861" i="82"/>
  <c r="CG861" i="82"/>
  <c r="CH853" i="82"/>
  <c r="CG853" i="82"/>
  <c r="CH845" i="82"/>
  <c r="CG845" i="82"/>
  <c r="CH837" i="82"/>
  <c r="CG837" i="82"/>
  <c r="CH829" i="82"/>
  <c r="CG829" i="82"/>
  <c r="CH821" i="82"/>
  <c r="CG821" i="82"/>
  <c r="CH813" i="82"/>
  <c r="CG813" i="82"/>
  <c r="CH805" i="82"/>
  <c r="CG805" i="82"/>
  <c r="CH797" i="82"/>
  <c r="CG797" i="82"/>
  <c r="CH789" i="82"/>
  <c r="CG789" i="82"/>
  <c r="CH781" i="82"/>
  <c r="CG781" i="82"/>
  <c r="CH773" i="82"/>
  <c r="CG773" i="82"/>
  <c r="CH765" i="82"/>
  <c r="CG765" i="82"/>
  <c r="CH757" i="82"/>
  <c r="CG757" i="82"/>
  <c r="CH749" i="82"/>
  <c r="CG749" i="82"/>
  <c r="CH741" i="82"/>
  <c r="CG741" i="82"/>
  <c r="CH733" i="82"/>
  <c r="CG733" i="82"/>
  <c r="CH725" i="82"/>
  <c r="CG725" i="82"/>
  <c r="CH717" i="82"/>
  <c r="CG717" i="82"/>
  <c r="CH709" i="82"/>
  <c r="CG709" i="82"/>
  <c r="CH701" i="82"/>
  <c r="CG701" i="82"/>
  <c r="CH693" i="82"/>
  <c r="CG693" i="82"/>
  <c r="CH685" i="82"/>
  <c r="CG685" i="82"/>
  <c r="CH677" i="82"/>
  <c r="CG677" i="82"/>
  <c r="CH669" i="82"/>
  <c r="CG669" i="82"/>
  <c r="CH661" i="82"/>
  <c r="CG661" i="82"/>
  <c r="CH653" i="82"/>
  <c r="CG653" i="82"/>
  <c r="CH645" i="82"/>
  <c r="CG645" i="82"/>
  <c r="CH637" i="82"/>
  <c r="CG637" i="82"/>
  <c r="CH629" i="82"/>
  <c r="CG629" i="82"/>
  <c r="CH621" i="82"/>
  <c r="CG621" i="82"/>
  <c r="CH605" i="82"/>
  <c r="CG605" i="82"/>
  <c r="CH597" i="82"/>
  <c r="CG597" i="82"/>
  <c r="CH589" i="82"/>
  <c r="CG589" i="82"/>
  <c r="CH573" i="82"/>
  <c r="CG573" i="82"/>
  <c r="CH565" i="82"/>
  <c r="CG565" i="82"/>
  <c r="CH557" i="82"/>
  <c r="CG557" i="82"/>
  <c r="CH549" i="82"/>
  <c r="CG549" i="82"/>
  <c r="CH541" i="82"/>
  <c r="CG541" i="82"/>
  <c r="CH533" i="82"/>
  <c r="CG533" i="82"/>
  <c r="CH525" i="82"/>
  <c r="CG525" i="82"/>
  <c r="CH517" i="82"/>
  <c r="CG517" i="82"/>
  <c r="CH509" i="82"/>
  <c r="CG509" i="82"/>
  <c r="CH501" i="82"/>
  <c r="CG501" i="82"/>
  <c r="CH493" i="82"/>
  <c r="CG493" i="82"/>
  <c r="CH485" i="82"/>
  <c r="CG485" i="82"/>
  <c r="CH477" i="82"/>
  <c r="CG477" i="82"/>
  <c r="CH469" i="82"/>
  <c r="CG469" i="82"/>
  <c r="CH461" i="82"/>
  <c r="CG461" i="82"/>
  <c r="CH453" i="82"/>
  <c r="CG453" i="82"/>
  <c r="CH449" i="82"/>
  <c r="CG449" i="82"/>
  <c r="CH445" i="82"/>
  <c r="CG445" i="82"/>
  <c r="CH441" i="82"/>
  <c r="CG441" i="82"/>
  <c r="CH437" i="82"/>
  <c r="CG437" i="82"/>
  <c r="CH433" i="82"/>
  <c r="CG433" i="82"/>
  <c r="CH429" i="82"/>
  <c r="CG429" i="82"/>
  <c r="CH425" i="82"/>
  <c r="CG425" i="82"/>
  <c r="CH421" i="82"/>
  <c r="CG421" i="82"/>
  <c r="CH417" i="82"/>
  <c r="CG417" i="82"/>
  <c r="CH413" i="82"/>
  <c r="CG413" i="82"/>
  <c r="CH409" i="82"/>
  <c r="CG409" i="82"/>
  <c r="CH405" i="82"/>
  <c r="CG405" i="82"/>
  <c r="CH401" i="82"/>
  <c r="CG401" i="82"/>
  <c r="CH397" i="82"/>
  <c r="CG397" i="82"/>
  <c r="CH393" i="82"/>
  <c r="CG393" i="82"/>
  <c r="CH389" i="82"/>
  <c r="CG389" i="82"/>
  <c r="CH385" i="82"/>
  <c r="CG385" i="82"/>
  <c r="CH381" i="82"/>
  <c r="CG381" i="82"/>
  <c r="CH377" i="82"/>
  <c r="CG377" i="82"/>
  <c r="CH373" i="82"/>
  <c r="CG373" i="82"/>
  <c r="CH369" i="82"/>
  <c r="CG369" i="82"/>
  <c r="CH365" i="82"/>
  <c r="CG365" i="82"/>
  <c r="CH361" i="82"/>
  <c r="CG361" i="82"/>
  <c r="CH357" i="82"/>
  <c r="CG357" i="82"/>
  <c r="CH353" i="82"/>
  <c r="CG353" i="82"/>
  <c r="CH349" i="82"/>
  <c r="CG349" i="82"/>
  <c r="CH345" i="82"/>
  <c r="CG345" i="82"/>
  <c r="CH341" i="82"/>
  <c r="CG341" i="82"/>
  <c r="CH337" i="82"/>
  <c r="CG337" i="82"/>
  <c r="CH333" i="82"/>
  <c r="CG333" i="82"/>
  <c r="CH329" i="82"/>
  <c r="CG329" i="82"/>
  <c r="CH325" i="82"/>
  <c r="CG325" i="82"/>
  <c r="CH321" i="82"/>
  <c r="CG321" i="82"/>
  <c r="CH317" i="82"/>
  <c r="CG317" i="82"/>
  <c r="CH313" i="82"/>
  <c r="CG313" i="82"/>
  <c r="CH309" i="82"/>
  <c r="CG309" i="82"/>
  <c r="CH305" i="82"/>
  <c r="CG305" i="82"/>
  <c r="CH301" i="82"/>
  <c r="CG301" i="82"/>
  <c r="CH297" i="82"/>
  <c r="CG297" i="82"/>
  <c r="CH293" i="82"/>
  <c r="CG293" i="82"/>
  <c r="CH289" i="82"/>
  <c r="CG289" i="82"/>
  <c r="CH285" i="82"/>
  <c r="CG285" i="82"/>
  <c r="CH281" i="82"/>
  <c r="CG281" i="82"/>
  <c r="CH277" i="82"/>
  <c r="CG277" i="82"/>
  <c r="CH273" i="82"/>
  <c r="CG273" i="82"/>
  <c r="CH269" i="82"/>
  <c r="CG269" i="82"/>
  <c r="CH265" i="82"/>
  <c r="CG265" i="82"/>
  <c r="CH261" i="82"/>
  <c r="CG261" i="82"/>
  <c r="CH257" i="82"/>
  <c r="CG257" i="82"/>
  <c r="CH253" i="82"/>
  <c r="CG253" i="82"/>
  <c r="CH249" i="82"/>
  <c r="CG249" i="82"/>
  <c r="CH245" i="82"/>
  <c r="CG245" i="82"/>
  <c r="CH241" i="82"/>
  <c r="CG241" i="82"/>
  <c r="CH237" i="82"/>
  <c r="CG237" i="82"/>
  <c r="CH233" i="82"/>
  <c r="CG233" i="82"/>
  <c r="CH229" i="82"/>
  <c r="CG229" i="82"/>
  <c r="CH225" i="82"/>
  <c r="CG225" i="82"/>
  <c r="CH221" i="82"/>
  <c r="CG221" i="82"/>
  <c r="CH217" i="82"/>
  <c r="CG217" i="82"/>
  <c r="CH213" i="82"/>
  <c r="CG213" i="82"/>
  <c r="CH209" i="82"/>
  <c r="CG209" i="82"/>
  <c r="CH205" i="82"/>
  <c r="CG205" i="82"/>
  <c r="CH201" i="82"/>
  <c r="CG201" i="82"/>
  <c r="CH197" i="82"/>
  <c r="CG197" i="82"/>
  <c r="CH193" i="82"/>
  <c r="CG193" i="82"/>
  <c r="CH189" i="82"/>
  <c r="CG189" i="82"/>
  <c r="CH185" i="82"/>
  <c r="CG185" i="82"/>
  <c r="CH181" i="82"/>
  <c r="CG181" i="82"/>
  <c r="CH177" i="82"/>
  <c r="CG177" i="82"/>
  <c r="CH173" i="82"/>
  <c r="CG173" i="82"/>
  <c r="CH169" i="82"/>
  <c r="CG169" i="82"/>
  <c r="CH165" i="82"/>
  <c r="CG165" i="82"/>
  <c r="CH161" i="82"/>
  <c r="CG161" i="82"/>
  <c r="CH157" i="82"/>
  <c r="CG157" i="82"/>
  <c r="CH153" i="82"/>
  <c r="CG153" i="82"/>
  <c r="CH149" i="82"/>
  <c r="CG149" i="82"/>
  <c r="CH145" i="82"/>
  <c r="CG145" i="82"/>
  <c r="CH141" i="82"/>
  <c r="CG141" i="82"/>
  <c r="CH137" i="82"/>
  <c r="CG137" i="82"/>
  <c r="CH133" i="82"/>
  <c r="CG133" i="82"/>
  <c r="CH129" i="82"/>
  <c r="CG129" i="82"/>
  <c r="CH125" i="82"/>
  <c r="CG125" i="82"/>
  <c r="CH121" i="82"/>
  <c r="CG121" i="82"/>
  <c r="CH117" i="82"/>
  <c r="CG117" i="82"/>
  <c r="CH113" i="82"/>
  <c r="CG113" i="82"/>
  <c r="CH109" i="82"/>
  <c r="CG109" i="82"/>
  <c r="CH105" i="82"/>
  <c r="CG105" i="82"/>
  <c r="CH101" i="82"/>
  <c r="CG101" i="82"/>
  <c r="CH97" i="82"/>
  <c r="CG97" i="82"/>
  <c r="CH93" i="82"/>
  <c r="CG93" i="82"/>
  <c r="CH89" i="82"/>
  <c r="CG89" i="82"/>
  <c r="CH85" i="82"/>
  <c r="CG85" i="82"/>
  <c r="CH81" i="82"/>
  <c r="CG81" i="82"/>
  <c r="CH77" i="82"/>
  <c r="CG77" i="82"/>
  <c r="CH73" i="82"/>
  <c r="CG73" i="82"/>
  <c r="CH69" i="82"/>
  <c r="CG69" i="82"/>
  <c r="CH65" i="82"/>
  <c r="CG65" i="82"/>
  <c r="CH61" i="82"/>
  <c r="CG61" i="82"/>
  <c r="CH57" i="82"/>
  <c r="CG57" i="82"/>
  <c r="CH53" i="82"/>
  <c r="CG53" i="82"/>
  <c r="CH49" i="82"/>
  <c r="CG49" i="82"/>
  <c r="CH45" i="82"/>
  <c r="CG45" i="82"/>
  <c r="CG576" i="82"/>
  <c r="CG592" i="82"/>
  <c r="CG608" i="82"/>
  <c r="CG640" i="82"/>
  <c r="CG656" i="82"/>
  <c r="CG672" i="82"/>
  <c r="CG688" i="82"/>
  <c r="CG704" i="82"/>
  <c r="CG720" i="82"/>
  <c r="CG736" i="82"/>
  <c r="CG752" i="82"/>
  <c r="CG768" i="82"/>
  <c r="CG784" i="82"/>
  <c r="CG800" i="82"/>
  <c r="CG816" i="82"/>
  <c r="CG832" i="82"/>
  <c r="CG848" i="82"/>
  <c r="CG864" i="82"/>
  <c r="CG880" i="82"/>
  <c r="CH612" i="82"/>
  <c r="CH920" i="82"/>
  <c r="CH952" i="82"/>
  <c r="CH984" i="82"/>
  <c r="CH1016" i="82"/>
  <c r="CH1048" i="82"/>
  <c r="CH1080" i="82"/>
  <c r="CH1112" i="82"/>
  <c r="CH1144" i="82"/>
  <c r="CH1176" i="82"/>
  <c r="CH1208" i="82"/>
  <c r="CH1240" i="82"/>
  <c r="CH1297" i="82"/>
  <c r="CG921" i="82"/>
  <c r="CG985" i="82"/>
  <c r="CG1049" i="82"/>
  <c r="CG1113" i="82"/>
  <c r="CG1177" i="82"/>
  <c r="CG1241" i="82"/>
  <c r="CG1305" i="82"/>
  <c r="CG1369" i="82"/>
  <c r="CG1433" i="82"/>
  <c r="CG1497" i="82"/>
  <c r="CG1561" i="82"/>
  <c r="CG1625" i="82"/>
  <c r="CG1689" i="82"/>
  <c r="CG1753" i="82"/>
  <c r="CH1468" i="82"/>
  <c r="CH1741" i="82"/>
  <c r="CH1768" i="82"/>
  <c r="CG1768" i="82"/>
  <c r="CH1764" i="82"/>
  <c r="CG1764" i="82"/>
  <c r="CH1760" i="82"/>
  <c r="CG1760" i="82"/>
  <c r="CH1756" i="82"/>
  <c r="CG1756" i="82"/>
  <c r="CH1752" i="82"/>
  <c r="CG1752" i="82"/>
  <c r="CH1748" i="82"/>
  <c r="CG1748" i="82"/>
  <c r="CH1744" i="82"/>
  <c r="CG1744" i="82"/>
  <c r="CH1740" i="82"/>
  <c r="CG1740" i="82"/>
  <c r="CH1736" i="82"/>
  <c r="CG1736" i="82"/>
  <c r="CH1732" i="82"/>
  <c r="CG1732" i="82"/>
  <c r="CH1728" i="82"/>
  <c r="CG1728" i="82"/>
  <c r="CH1724" i="82"/>
  <c r="CG1724" i="82"/>
  <c r="CH1720" i="82"/>
  <c r="CG1720" i="82"/>
  <c r="CH1716" i="82"/>
  <c r="CG1716" i="82"/>
  <c r="CH1712" i="82"/>
  <c r="CG1712" i="82"/>
  <c r="CH1708" i="82"/>
  <c r="CG1708" i="82"/>
  <c r="CH1704" i="82"/>
  <c r="CG1704" i="82"/>
  <c r="CH1700" i="82"/>
  <c r="CG1700" i="82"/>
  <c r="CH1696" i="82"/>
  <c r="CG1696" i="82"/>
  <c r="CH1692" i="82"/>
  <c r="CG1692" i="82"/>
  <c r="CH1688" i="82"/>
  <c r="CG1688" i="82"/>
  <c r="CH1684" i="82"/>
  <c r="CG1684" i="82"/>
  <c r="CH1680" i="82"/>
  <c r="CG1680" i="82"/>
  <c r="CH1676" i="82"/>
  <c r="CG1676" i="82"/>
  <c r="CH1672" i="82"/>
  <c r="CG1672" i="82"/>
  <c r="CH1668" i="82"/>
  <c r="CG1668" i="82"/>
  <c r="CH1664" i="82"/>
  <c r="CG1664" i="82"/>
  <c r="CH1660" i="82"/>
  <c r="CG1660" i="82"/>
  <c r="CH1656" i="82"/>
  <c r="CG1656" i="82"/>
  <c r="CH1652" i="82"/>
  <c r="CG1652" i="82"/>
  <c r="CH1648" i="82"/>
  <c r="CG1648" i="82"/>
  <c r="CH1644" i="82"/>
  <c r="CG1644" i="82"/>
  <c r="CH1640" i="82"/>
  <c r="CG1640" i="82"/>
  <c r="CH1636" i="82"/>
  <c r="CG1636" i="82"/>
  <c r="CH1632" i="82"/>
  <c r="CG1632" i="82"/>
  <c r="CH1628" i="82"/>
  <c r="CG1628" i="82"/>
  <c r="CH1624" i="82"/>
  <c r="CG1624" i="82"/>
  <c r="CH1620" i="82"/>
  <c r="CG1620" i="82"/>
  <c r="CH1616" i="82"/>
  <c r="CG1616" i="82"/>
  <c r="CH1612" i="82"/>
  <c r="CG1612" i="82"/>
  <c r="CH1608" i="82"/>
  <c r="CG1608" i="82"/>
  <c r="CH1604" i="82"/>
  <c r="CG1604" i="82"/>
  <c r="CH1600" i="82"/>
  <c r="CG1600" i="82"/>
  <c r="CH1596" i="82"/>
  <c r="CG1596" i="82"/>
  <c r="CH1592" i="82"/>
  <c r="CG1592" i="82"/>
  <c r="CH1588" i="82"/>
  <c r="CG1588" i="82"/>
  <c r="CH1584" i="82"/>
  <c r="CG1584" i="82"/>
  <c r="CH1580" i="82"/>
  <c r="CG1580" i="82"/>
  <c r="CH1576" i="82"/>
  <c r="CG1576" i="82"/>
  <c r="CH1572" i="82"/>
  <c r="CG1572" i="82"/>
  <c r="CH1568" i="82"/>
  <c r="CG1568" i="82"/>
  <c r="CH1564" i="82"/>
  <c r="CG1564" i="82"/>
  <c r="CH1560" i="82"/>
  <c r="CG1560" i="82"/>
  <c r="CH1556" i="82"/>
  <c r="CG1556" i="82"/>
  <c r="CH1552" i="82"/>
  <c r="CG1552" i="82"/>
  <c r="CH1548" i="82"/>
  <c r="CG1548" i="82"/>
  <c r="CH1544" i="82"/>
  <c r="CG1544" i="82"/>
  <c r="CH1540" i="82"/>
  <c r="CG1540" i="82"/>
  <c r="CH1536" i="82"/>
  <c r="CG1536" i="82"/>
  <c r="CH1532" i="82"/>
  <c r="CG1532" i="82"/>
  <c r="CH1528" i="82"/>
  <c r="CG1528" i="82"/>
  <c r="CH1524" i="82"/>
  <c r="CG1524" i="82"/>
  <c r="CH1520" i="82"/>
  <c r="CG1520" i="82"/>
  <c r="CH1516" i="82"/>
  <c r="CG1516" i="82"/>
  <c r="CH1512" i="82"/>
  <c r="CG1512" i="82"/>
  <c r="CH1508" i="82"/>
  <c r="CG1508" i="82"/>
  <c r="CH1504" i="82"/>
  <c r="CG1504" i="82"/>
  <c r="CH1500" i="82"/>
  <c r="CG1500" i="82"/>
  <c r="CH1496" i="82"/>
  <c r="CG1496" i="82"/>
  <c r="CH1492" i="82"/>
  <c r="CG1492" i="82"/>
  <c r="CH1488" i="82"/>
  <c r="CG1488" i="82"/>
  <c r="CH1484" i="82"/>
  <c r="CG1484" i="82"/>
  <c r="CH1480" i="82"/>
  <c r="CG1480" i="82"/>
  <c r="CH1476" i="82"/>
  <c r="CG1476" i="82"/>
  <c r="CH1472" i="82"/>
  <c r="CG1472" i="82"/>
  <c r="CG1464" i="82"/>
  <c r="CH1464" i="82"/>
  <c r="CG1460" i="82"/>
  <c r="CH1460" i="82"/>
  <c r="CH1456" i="82"/>
  <c r="CG1456" i="82"/>
  <c r="CG1452" i="82"/>
  <c r="CH1452" i="82"/>
  <c r="CG1448" i="82"/>
  <c r="CH1448" i="82"/>
  <c r="CG1444" i="82"/>
  <c r="CH1444" i="82"/>
  <c r="CH1440" i="82"/>
  <c r="CG1440" i="82"/>
  <c r="CG1436" i="82"/>
  <c r="CH1436" i="82"/>
  <c r="CG1432" i="82"/>
  <c r="CH1432" i="82"/>
  <c r="CG1428" i="82"/>
  <c r="CH1428" i="82"/>
  <c r="CH1424" i="82"/>
  <c r="CG1424" i="82"/>
  <c r="CG1420" i="82"/>
  <c r="CH1420" i="82"/>
  <c r="CG1416" i="82"/>
  <c r="CH1416" i="82"/>
  <c r="CG1412" i="82"/>
  <c r="CH1412" i="82"/>
  <c r="CH1408" i="82"/>
  <c r="CG1408" i="82"/>
  <c r="CG1404" i="82"/>
  <c r="CH1404" i="82"/>
  <c r="CG1400" i="82"/>
  <c r="CH1400" i="82"/>
  <c r="CG1396" i="82"/>
  <c r="CH1396" i="82"/>
  <c r="CH1392" i="82"/>
  <c r="CG1392" i="82"/>
  <c r="CG1388" i="82"/>
  <c r="CH1388" i="82"/>
  <c r="CG1380" i="82"/>
  <c r="CH1380" i="82"/>
  <c r="CH1376" i="82"/>
  <c r="CG1376" i="82"/>
  <c r="CG1372" i="82"/>
  <c r="CH1372" i="82"/>
  <c r="CG1368" i="82"/>
  <c r="CH1368" i="82"/>
  <c r="CG1364" i="82"/>
  <c r="CH1364" i="82"/>
  <c r="CH1360" i="82"/>
  <c r="CG1360" i="82"/>
  <c r="CH1356" i="82"/>
  <c r="CG1356" i="82"/>
  <c r="CH1352" i="82"/>
  <c r="CG1352" i="82"/>
  <c r="CH1348" i="82"/>
  <c r="CG1348" i="82"/>
  <c r="CH1344" i="82"/>
  <c r="CG1344" i="82"/>
  <c r="CH1340" i="82"/>
  <c r="CG1340" i="82"/>
  <c r="CH1336" i="82"/>
  <c r="CG1336" i="82"/>
  <c r="CH1332" i="82"/>
  <c r="CG1332" i="82"/>
  <c r="CG1328" i="82"/>
  <c r="CH1328" i="82"/>
  <c r="CG1324" i="82"/>
  <c r="CH1324" i="82"/>
  <c r="CG1320" i="82"/>
  <c r="CH1320" i="82"/>
  <c r="CG1316" i="82"/>
  <c r="CH1316" i="82"/>
  <c r="CG1312" i="82"/>
  <c r="CH1312" i="82"/>
  <c r="CG1308" i="82"/>
  <c r="CH1308" i="82"/>
  <c r="CG1304" i="82"/>
  <c r="CH1304" i="82"/>
  <c r="CG1300" i="82"/>
  <c r="CH1300" i="82"/>
  <c r="CG1296" i="82"/>
  <c r="CH1296" i="82"/>
  <c r="CG1292" i="82"/>
  <c r="CH1292" i="82"/>
  <c r="CG1288" i="82"/>
  <c r="CH1288" i="82"/>
  <c r="CG1284" i="82"/>
  <c r="CH1284" i="82"/>
  <c r="CG1280" i="82"/>
  <c r="CH1280" i="82"/>
  <c r="CG1276" i="82"/>
  <c r="CH1276" i="82"/>
  <c r="CG1272" i="82"/>
  <c r="CH1272" i="82"/>
  <c r="CG1268" i="82"/>
  <c r="CH1268" i="82"/>
  <c r="CG1264" i="82"/>
  <c r="CH1264" i="82"/>
  <c r="CG1260" i="82"/>
  <c r="CH1260" i="82"/>
  <c r="CG1256" i="82"/>
  <c r="CH1256" i="82"/>
  <c r="CG1252" i="82"/>
  <c r="CH1252" i="82"/>
  <c r="CG1248" i="82"/>
  <c r="CH1248" i="82"/>
  <c r="CG1244" i="82"/>
  <c r="CH1244" i="82"/>
  <c r="CG1236" i="82"/>
  <c r="CH1236" i="82"/>
  <c r="CG1232" i="82"/>
  <c r="CH1232" i="82"/>
  <c r="CG1228" i="82"/>
  <c r="CH1228" i="82"/>
  <c r="CG1220" i="82"/>
  <c r="CH1220" i="82"/>
  <c r="CG1216" i="82"/>
  <c r="CH1216" i="82"/>
  <c r="CG1212" i="82"/>
  <c r="CH1212" i="82"/>
  <c r="CG1204" i="82"/>
  <c r="CH1204" i="82"/>
  <c r="CG1200" i="82"/>
  <c r="CH1200" i="82"/>
  <c r="CG1196" i="82"/>
  <c r="CH1196" i="82"/>
  <c r="CG1188" i="82"/>
  <c r="CH1188" i="82"/>
  <c r="CG1184" i="82"/>
  <c r="CH1184" i="82"/>
  <c r="CG1180" i="82"/>
  <c r="CH1180" i="82"/>
  <c r="CG1172" i="82"/>
  <c r="CH1172" i="82"/>
  <c r="CG1168" i="82"/>
  <c r="CH1168" i="82"/>
  <c r="CG1164" i="82"/>
  <c r="CH1164" i="82"/>
  <c r="CG1156" i="82"/>
  <c r="CH1156" i="82"/>
  <c r="CG1152" i="82"/>
  <c r="CH1152" i="82"/>
  <c r="CG1148" i="82"/>
  <c r="CH1148" i="82"/>
  <c r="CG1140" i="82"/>
  <c r="CH1140" i="82"/>
  <c r="CG1136" i="82"/>
  <c r="CH1136" i="82"/>
  <c r="CG1132" i="82"/>
  <c r="CH1132" i="82"/>
  <c r="CG1124" i="82"/>
  <c r="CH1124" i="82"/>
  <c r="CG1120" i="82"/>
  <c r="CH1120" i="82"/>
  <c r="CG1116" i="82"/>
  <c r="CH1116" i="82"/>
  <c r="CG1108" i="82"/>
  <c r="CH1108" i="82"/>
  <c r="CG1104" i="82"/>
  <c r="CH1104" i="82"/>
  <c r="CG1100" i="82"/>
  <c r="CH1100" i="82"/>
  <c r="CG1092" i="82"/>
  <c r="CH1092" i="82"/>
  <c r="CG1088" i="82"/>
  <c r="CH1088" i="82"/>
  <c r="CG1084" i="82"/>
  <c r="CH1084" i="82"/>
  <c r="CG1076" i="82"/>
  <c r="CH1076" i="82"/>
  <c r="CG1072" i="82"/>
  <c r="CH1072" i="82"/>
  <c r="CG1068" i="82"/>
  <c r="CH1068" i="82"/>
  <c r="CG1060" i="82"/>
  <c r="CH1060" i="82"/>
  <c r="CG1056" i="82"/>
  <c r="CH1056" i="82"/>
  <c r="CG1052" i="82"/>
  <c r="CH1052" i="82"/>
  <c r="CG1044" i="82"/>
  <c r="CH1044" i="82"/>
  <c r="CG1040" i="82"/>
  <c r="CH1040" i="82"/>
  <c r="CG1036" i="82"/>
  <c r="CH1036" i="82"/>
  <c r="CG1028" i="82"/>
  <c r="CH1028" i="82"/>
  <c r="CG1024" i="82"/>
  <c r="CH1024" i="82"/>
  <c r="CG1020" i="82"/>
  <c r="CH1020" i="82"/>
  <c r="CG1012" i="82"/>
  <c r="CH1012" i="82"/>
  <c r="CG1008" i="82"/>
  <c r="CH1008" i="82"/>
  <c r="CG1004" i="82"/>
  <c r="CH1004" i="82"/>
  <c r="CG996" i="82"/>
  <c r="CH996" i="82"/>
  <c r="CG992" i="82"/>
  <c r="CH992" i="82"/>
  <c r="CG988" i="82"/>
  <c r="CH988" i="82"/>
  <c r="CG980" i="82"/>
  <c r="CH980" i="82"/>
  <c r="CG976" i="82"/>
  <c r="CH976" i="82"/>
  <c r="CG972" i="82"/>
  <c r="CH972" i="82"/>
  <c r="CG964" i="82"/>
  <c r="CH964" i="82"/>
  <c r="CG960" i="82"/>
  <c r="CH960" i="82"/>
  <c r="CG956" i="82"/>
  <c r="CH956" i="82"/>
  <c r="CG948" i="82"/>
  <c r="CH948" i="82"/>
  <c r="CG944" i="82"/>
  <c r="CH944" i="82"/>
  <c r="CG940" i="82"/>
  <c r="CH940" i="82"/>
  <c r="CG932" i="82"/>
  <c r="CH932" i="82"/>
  <c r="CG928" i="82"/>
  <c r="CH928" i="82"/>
  <c r="CG924" i="82"/>
  <c r="CH924" i="82"/>
  <c r="CG916" i="82"/>
  <c r="CH916" i="82"/>
  <c r="CG912" i="82"/>
  <c r="CH912" i="82"/>
  <c r="CG908" i="82"/>
  <c r="CH908" i="82"/>
  <c r="CG900" i="82"/>
  <c r="CH900" i="82"/>
  <c r="CG896" i="82"/>
  <c r="CH896" i="82"/>
  <c r="CG892" i="82"/>
  <c r="CH892" i="82"/>
  <c r="CH884" i="82"/>
  <c r="CG884" i="82"/>
  <c r="CH876" i="82"/>
  <c r="CG876" i="82"/>
  <c r="CH868" i="82"/>
  <c r="CG868" i="82"/>
  <c r="CH860" i="82"/>
  <c r="CG860" i="82"/>
  <c r="CH852" i="82"/>
  <c r="CG852" i="82"/>
  <c r="CH844" i="82"/>
  <c r="CG844" i="82"/>
  <c r="CH836" i="82"/>
  <c r="CG836" i="82"/>
  <c r="CH828" i="82"/>
  <c r="CG828" i="82"/>
  <c r="CH820" i="82"/>
  <c r="CG820" i="82"/>
  <c r="CH812" i="82"/>
  <c r="CG812" i="82"/>
  <c r="CH804" i="82"/>
  <c r="CG804" i="82"/>
  <c r="CH796" i="82"/>
  <c r="CG796" i="82"/>
  <c r="CH788" i="82"/>
  <c r="CG788" i="82"/>
  <c r="CH780" i="82"/>
  <c r="CG780" i="82"/>
  <c r="CH772" i="82"/>
  <c r="CG772" i="82"/>
  <c r="CH764" i="82"/>
  <c r="CG764" i="82"/>
  <c r="CH756" i="82"/>
  <c r="CG756" i="82"/>
  <c r="CH748" i="82"/>
  <c r="CG748" i="82"/>
  <c r="CH740" i="82"/>
  <c r="CG740" i="82"/>
  <c r="CH732" i="82"/>
  <c r="CG732" i="82"/>
  <c r="CH724" i="82"/>
  <c r="CG724" i="82"/>
  <c r="CH716" i="82"/>
  <c r="CG716" i="82"/>
  <c r="CH708" i="82"/>
  <c r="CG708" i="82"/>
  <c r="CH700" i="82"/>
  <c r="CG700" i="82"/>
  <c r="CH692" i="82"/>
  <c r="CG692" i="82"/>
  <c r="CH684" i="82"/>
  <c r="CG684" i="82"/>
  <c r="CH676" i="82"/>
  <c r="CG676" i="82"/>
  <c r="CH668" i="82"/>
  <c r="CG668" i="82"/>
  <c r="CH660" i="82"/>
  <c r="CG660" i="82"/>
  <c r="CH652" i="82"/>
  <c r="CG652" i="82"/>
  <c r="CH644" i="82"/>
  <c r="CG644" i="82"/>
  <c r="CH636" i="82"/>
  <c r="CG636" i="82"/>
  <c r="CH628" i="82"/>
  <c r="CG628" i="82"/>
  <c r="CH620" i="82"/>
  <c r="CG620" i="82"/>
  <c r="CH604" i="82"/>
  <c r="CG604" i="82"/>
  <c r="CH596" i="82"/>
  <c r="CG596" i="82"/>
  <c r="CH588" i="82"/>
  <c r="CG588" i="82"/>
  <c r="CH572" i="82"/>
  <c r="CG572" i="82"/>
  <c r="CH564" i="82"/>
  <c r="CG564" i="82"/>
  <c r="CH556" i="82"/>
  <c r="CG556" i="82"/>
  <c r="CH548" i="82"/>
  <c r="CG548" i="82"/>
  <c r="CH540" i="82"/>
  <c r="CG540" i="82"/>
  <c r="CH532" i="82"/>
  <c r="CG532" i="82"/>
  <c r="CH524" i="82"/>
  <c r="CG524" i="82"/>
  <c r="CH516" i="82"/>
  <c r="CG516" i="82"/>
  <c r="CH508" i="82"/>
  <c r="CG508" i="82"/>
  <c r="CH500" i="82"/>
  <c r="CG500" i="82"/>
  <c r="CH492" i="82"/>
  <c r="CG492" i="82"/>
  <c r="CH484" i="82"/>
  <c r="CG484" i="82"/>
  <c r="CH476" i="82"/>
  <c r="CG476" i="82"/>
  <c r="CH468" i="82"/>
  <c r="CG468" i="82"/>
  <c r="CH460" i="82"/>
  <c r="CG460" i="82"/>
  <c r="CH452" i="82"/>
  <c r="CG452" i="82"/>
  <c r="CH448" i="82"/>
  <c r="CG448" i="82"/>
  <c r="CH444" i="82"/>
  <c r="CG444" i="82"/>
  <c r="CH440" i="82"/>
  <c r="CG440" i="82"/>
  <c r="CH436" i="82"/>
  <c r="CG436" i="82"/>
  <c r="CH432" i="82"/>
  <c r="CG432" i="82"/>
  <c r="CH428" i="82"/>
  <c r="CG428" i="82"/>
  <c r="CH424" i="82"/>
  <c r="CG424" i="82"/>
  <c r="CH420" i="82"/>
  <c r="CG420" i="82"/>
  <c r="CH416" i="82"/>
  <c r="CG416" i="82"/>
  <c r="CH412" i="82"/>
  <c r="CG412" i="82"/>
  <c r="CH408" i="82"/>
  <c r="CG408" i="82"/>
  <c r="CH404" i="82"/>
  <c r="CG404" i="82"/>
  <c r="CH400" i="82"/>
  <c r="CG400" i="82"/>
  <c r="CH396" i="82"/>
  <c r="CG396" i="82"/>
  <c r="CH392" i="82"/>
  <c r="CG392" i="82"/>
  <c r="CH388" i="82"/>
  <c r="CG388" i="82"/>
  <c r="CH384" i="82"/>
  <c r="CG384" i="82"/>
  <c r="CH380" i="82"/>
  <c r="CG380" i="82"/>
  <c r="CH376" i="82"/>
  <c r="CG376" i="82"/>
  <c r="CH372" i="82"/>
  <c r="CG372" i="82"/>
  <c r="CH368" i="82"/>
  <c r="CG368" i="82"/>
  <c r="CH364" i="82"/>
  <c r="CG364" i="82"/>
  <c r="CH360" i="82"/>
  <c r="CG360" i="82"/>
  <c r="CH356" i="82"/>
  <c r="CG356" i="82"/>
  <c r="CH352" i="82"/>
  <c r="CG352" i="82"/>
  <c r="CH348" i="82"/>
  <c r="CG348" i="82"/>
  <c r="CH344" i="82"/>
  <c r="CG344" i="82"/>
  <c r="CH340" i="82"/>
  <c r="CG340" i="82"/>
  <c r="CH336" i="82"/>
  <c r="CG336" i="82"/>
  <c r="CH332" i="82"/>
  <c r="CG332" i="82"/>
  <c r="CH328" i="82"/>
  <c r="CG328" i="82"/>
  <c r="CH324" i="82"/>
  <c r="CG324" i="82"/>
  <c r="CH320" i="82"/>
  <c r="CG320" i="82"/>
  <c r="CH316" i="82"/>
  <c r="CG316" i="82"/>
  <c r="CH312" i="82"/>
  <c r="CG312" i="82"/>
  <c r="CH308" i="82"/>
  <c r="CG308" i="82"/>
  <c r="CH304" i="82"/>
  <c r="CG304" i="82"/>
  <c r="CH300" i="82"/>
  <c r="CG300" i="82"/>
  <c r="CH296" i="82"/>
  <c r="CG296" i="82"/>
  <c r="CH292" i="82"/>
  <c r="CG292" i="82"/>
  <c r="CH288" i="82"/>
  <c r="CG288" i="82"/>
  <c r="CH284" i="82"/>
  <c r="CG284" i="82"/>
  <c r="CH280" i="82"/>
  <c r="CG280" i="82"/>
  <c r="CH276" i="82"/>
  <c r="CG276" i="82"/>
  <c r="CH272" i="82"/>
  <c r="CG272" i="82"/>
  <c r="CH268" i="82"/>
  <c r="CG268" i="82"/>
  <c r="CH264" i="82"/>
  <c r="CG264" i="82"/>
  <c r="CH260" i="82"/>
  <c r="CG260" i="82"/>
  <c r="CH256" i="82"/>
  <c r="CG256" i="82"/>
  <c r="CH252" i="82"/>
  <c r="CG252" i="82"/>
  <c r="CH248" i="82"/>
  <c r="CG248" i="82"/>
  <c r="CH244" i="82"/>
  <c r="CG244" i="82"/>
  <c r="CH240" i="82"/>
  <c r="CG240" i="82"/>
  <c r="CH236" i="82"/>
  <c r="CG236" i="82"/>
  <c r="CH232" i="82"/>
  <c r="CG232" i="82"/>
  <c r="CH228" i="82"/>
  <c r="CG228" i="82"/>
  <c r="CH224" i="82"/>
  <c r="CG224" i="82"/>
  <c r="CH220" i="82"/>
  <c r="CG220" i="82"/>
  <c r="CH216" i="82"/>
  <c r="CG216" i="82"/>
  <c r="CH212" i="82"/>
  <c r="CG212" i="82"/>
  <c r="CH208" i="82"/>
  <c r="CG208" i="82"/>
  <c r="CH204" i="82"/>
  <c r="CG204" i="82"/>
  <c r="CH200" i="82"/>
  <c r="CG200" i="82"/>
  <c r="CH196" i="82"/>
  <c r="CG196" i="82"/>
  <c r="CH192" i="82"/>
  <c r="CG192" i="82"/>
  <c r="CH188" i="82"/>
  <c r="CG188" i="82"/>
  <c r="CH184" i="82"/>
  <c r="CG184" i="82"/>
  <c r="CH180" i="82"/>
  <c r="CG180" i="82"/>
  <c r="CH176" i="82"/>
  <c r="CG176" i="82"/>
  <c r="CH172" i="82"/>
  <c r="CG172" i="82"/>
  <c r="CH168" i="82"/>
  <c r="CG168" i="82"/>
  <c r="CH164" i="82"/>
  <c r="CG164" i="82"/>
  <c r="CH160" i="82"/>
  <c r="CG160" i="82"/>
  <c r="CH156" i="82"/>
  <c r="CG156" i="82"/>
  <c r="CH152" i="82"/>
  <c r="CG152" i="82"/>
  <c r="CH148" i="82"/>
  <c r="CG148" i="82"/>
  <c r="CH144" i="82"/>
  <c r="CG144" i="82"/>
  <c r="CH140" i="82"/>
  <c r="CG140" i="82"/>
  <c r="CH136" i="82"/>
  <c r="CG136" i="82"/>
  <c r="CH132" i="82"/>
  <c r="CG132" i="82"/>
  <c r="CH128" i="82"/>
  <c r="CG128" i="82"/>
  <c r="CH124" i="82"/>
  <c r="CG124" i="82"/>
  <c r="CH120" i="82"/>
  <c r="CG120" i="82"/>
  <c r="CH116" i="82"/>
  <c r="CG116" i="82"/>
  <c r="CH112" i="82"/>
  <c r="CG112" i="82"/>
  <c r="CH108" i="82"/>
  <c r="CG108" i="82"/>
  <c r="CH104" i="82"/>
  <c r="CG104" i="82"/>
  <c r="CH100" i="82"/>
  <c r="CG100" i="82"/>
  <c r="CH96" i="82"/>
  <c r="CG96" i="82"/>
  <c r="CH92" i="82"/>
  <c r="CG92" i="82"/>
  <c r="CH88" i="82"/>
  <c r="CG88" i="82"/>
  <c r="CH84" i="82"/>
  <c r="CG84" i="82"/>
  <c r="CH80" i="82"/>
  <c r="CG80" i="82"/>
  <c r="CH76" i="82"/>
  <c r="CG76" i="82"/>
  <c r="CH72" i="82"/>
  <c r="CG72" i="82"/>
  <c r="CH68" i="82"/>
  <c r="CG68" i="82"/>
  <c r="CH64" i="82"/>
  <c r="CG64" i="82"/>
  <c r="CH60" i="82"/>
  <c r="CG60" i="82"/>
  <c r="CH56" i="82"/>
  <c r="CG56" i="82"/>
  <c r="CH52" i="82"/>
  <c r="CG52" i="82"/>
  <c r="CH48" i="82"/>
  <c r="CG48" i="82"/>
  <c r="CH44" i="82"/>
  <c r="CG44" i="82"/>
  <c r="CG577" i="82"/>
  <c r="CG593" i="82"/>
  <c r="CG609" i="82"/>
  <c r="CG625" i="82"/>
  <c r="CG641" i="82"/>
  <c r="CG657" i="82"/>
  <c r="CG673" i="82"/>
  <c r="CG689" i="82"/>
  <c r="CG705" i="82"/>
  <c r="CG721" i="82"/>
  <c r="CG737" i="82"/>
  <c r="CG753" i="82"/>
  <c r="CG769" i="82"/>
  <c r="CG785" i="82"/>
  <c r="CG801" i="82"/>
  <c r="CG817" i="82"/>
  <c r="CG833" i="82"/>
  <c r="CG849" i="82"/>
  <c r="CG865" i="82"/>
  <c r="CG881" i="82"/>
  <c r="CH613" i="82"/>
  <c r="CH1384" i="82"/>
  <c r="CH1469" i="82"/>
  <c r="W268" i="81"/>
  <c r="S268" i="81"/>
  <c r="O268" i="81"/>
  <c r="K268" i="81"/>
  <c r="W260" i="81"/>
  <c r="S260" i="81"/>
  <c r="O260" i="81"/>
  <c r="K260" i="81"/>
  <c r="W252" i="81"/>
  <c r="S252" i="81"/>
  <c r="O252" i="81"/>
  <c r="K252" i="81"/>
  <c r="W244" i="81"/>
  <c r="S244" i="81"/>
  <c r="O244" i="81"/>
  <c r="K244" i="81"/>
  <c r="W236" i="81"/>
  <c r="S236" i="81"/>
  <c r="O236" i="81"/>
  <c r="K236" i="81"/>
  <c r="W228" i="81"/>
  <c r="S228" i="81"/>
  <c r="O228" i="81"/>
  <c r="K228" i="81"/>
  <c r="W219" i="81"/>
  <c r="S219" i="81"/>
  <c r="O219" i="81"/>
  <c r="K219" i="81"/>
  <c r="W211" i="81"/>
  <c r="S211" i="81"/>
  <c r="O211" i="81"/>
  <c r="K211" i="81"/>
  <c r="W174" i="81"/>
  <c r="S174" i="81"/>
  <c r="O174" i="81"/>
  <c r="K174" i="81"/>
  <c r="W166" i="81"/>
  <c r="S166" i="81"/>
  <c r="O166" i="81"/>
  <c r="K166" i="81"/>
  <c r="W158" i="81"/>
  <c r="S158" i="81"/>
  <c r="O158" i="81"/>
  <c r="K158" i="81"/>
  <c r="W150" i="81"/>
  <c r="S150" i="81"/>
  <c r="O150" i="81"/>
  <c r="K150" i="81"/>
  <c r="W142" i="81"/>
  <c r="S142" i="81"/>
  <c r="O142" i="81"/>
  <c r="K142" i="81"/>
  <c r="W134" i="81"/>
  <c r="S134" i="81"/>
  <c r="O134" i="81"/>
  <c r="K134" i="81"/>
  <c r="W125" i="81"/>
  <c r="S125" i="81"/>
  <c r="O125" i="81"/>
  <c r="K125" i="81"/>
  <c r="W117" i="81"/>
  <c r="S117" i="81"/>
  <c r="O117" i="81"/>
  <c r="K117" i="81"/>
  <c r="W80" i="81"/>
  <c r="S80" i="81"/>
  <c r="O80" i="81"/>
  <c r="K80" i="81"/>
  <c r="W72" i="81"/>
  <c r="S72" i="81"/>
  <c r="O72" i="81"/>
  <c r="K72" i="81"/>
  <c r="W64" i="81"/>
  <c r="S64" i="81"/>
  <c r="O64" i="81"/>
  <c r="K64" i="81"/>
  <c r="W56" i="81"/>
  <c r="S56" i="81"/>
  <c r="O56" i="81"/>
  <c r="K56" i="81"/>
  <c r="W48" i="81"/>
  <c r="S48" i="81"/>
  <c r="O48" i="81"/>
  <c r="K48" i="81"/>
  <c r="W40" i="81"/>
  <c r="S40" i="81"/>
  <c r="O40" i="81"/>
  <c r="K40" i="81"/>
  <c r="W31" i="81"/>
  <c r="S31" i="81"/>
  <c r="O31" i="81"/>
  <c r="K31" i="81"/>
  <c r="W23" i="81"/>
  <c r="S23" i="81"/>
  <c r="O23" i="81"/>
  <c r="O22" i="81"/>
  <c r="K23" i="81"/>
  <c r="I27" i="77" l="1"/>
  <c r="J27" i="77" s="1"/>
  <c r="H27" i="77"/>
  <c r="H28" i="77" l="1"/>
  <c r="I28" i="77"/>
  <c r="J28" i="77" s="1"/>
  <c r="H29" i="77" l="1"/>
  <c r="I29" i="77"/>
  <c r="J29" i="77" s="1"/>
  <c r="I30" i="77" l="1"/>
  <c r="J30" i="77" s="1"/>
  <c r="H30" i="77"/>
  <c r="I31" i="77" l="1"/>
  <c r="J31" i="77" s="1"/>
  <c r="H31" i="77"/>
  <c r="I32" i="77" l="1"/>
  <c r="J32" i="77" s="1"/>
  <c r="H32" i="77"/>
  <c r="F24" i="70"/>
  <c r="F23" i="70"/>
  <c r="F22" i="70"/>
  <c r="F21" i="70"/>
  <c r="F20" i="70"/>
  <c r="F19" i="70"/>
  <c r="F18" i="70"/>
  <c r="F25" i="70" s="1"/>
  <c r="H33" i="77" l="1"/>
  <c r="I33" i="77"/>
  <c r="J33" i="77" s="1"/>
  <c r="C161" i="31"/>
  <c r="C167" i="31" s="1"/>
  <c r="D161" i="31"/>
  <c r="D167" i="31" s="1"/>
  <c r="E161" i="31"/>
  <c r="E167" i="31" s="1"/>
  <c r="F161" i="31"/>
  <c r="F167" i="31" s="1"/>
  <c r="G161" i="31"/>
  <c r="G167" i="31" s="1"/>
  <c r="H161" i="31"/>
  <c r="H167" i="31" s="1"/>
  <c r="I161" i="31"/>
  <c r="I167" i="31" s="1"/>
  <c r="J161" i="31"/>
  <c r="J167" i="31" s="1"/>
  <c r="K161" i="31"/>
  <c r="K167" i="31" s="1"/>
  <c r="L161" i="31"/>
  <c r="L167" i="31" s="1"/>
  <c r="M161" i="31"/>
  <c r="M167" i="31" s="1"/>
  <c r="N161" i="31"/>
  <c r="N167" i="31" s="1"/>
  <c r="O161" i="31"/>
  <c r="O167" i="31" s="1"/>
  <c r="P161" i="31"/>
  <c r="P167" i="31" s="1"/>
  <c r="Q161" i="31"/>
  <c r="Q167" i="31" s="1"/>
  <c r="R161" i="31"/>
  <c r="R167" i="31" s="1"/>
  <c r="S161" i="31"/>
  <c r="S167" i="31" s="1"/>
  <c r="T161" i="31"/>
  <c r="T167" i="31" s="1"/>
  <c r="U161" i="31"/>
  <c r="U167" i="31" s="1"/>
  <c r="V161" i="31"/>
  <c r="V167" i="31" s="1"/>
  <c r="W161" i="31"/>
  <c r="W167" i="31" s="1"/>
  <c r="X161" i="31"/>
  <c r="X167" i="31" s="1"/>
  <c r="Y161" i="31"/>
  <c r="Y167" i="31" s="1"/>
  <c r="Z161" i="31"/>
  <c r="Z167" i="31" s="1"/>
  <c r="AA161" i="31"/>
  <c r="AA167" i="31" s="1"/>
  <c r="AB161" i="31"/>
  <c r="AB167" i="31" s="1"/>
  <c r="AC161" i="31"/>
  <c r="AC167" i="31" s="1"/>
  <c r="AD161" i="31"/>
  <c r="AD167" i="31" s="1"/>
  <c r="AE161" i="31"/>
  <c r="AE167" i="31" s="1"/>
  <c r="AF161" i="31"/>
  <c r="AF167" i="31" s="1"/>
  <c r="AG161" i="31"/>
  <c r="AG167" i="31" s="1"/>
  <c r="AH161" i="31"/>
  <c r="AH167" i="31" s="1"/>
  <c r="AI161" i="31"/>
  <c r="AI167" i="31" s="1"/>
  <c r="AJ161" i="31"/>
  <c r="AJ167" i="31" s="1"/>
  <c r="AK161" i="31"/>
  <c r="AK167" i="31" s="1"/>
  <c r="AL161" i="31"/>
  <c r="AL167" i="31" s="1"/>
  <c r="AM161" i="31"/>
  <c r="AM167" i="31" s="1"/>
  <c r="I34" i="77" l="1"/>
  <c r="J34" i="77" s="1"/>
  <c r="H34" i="77"/>
  <c r="K35"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41" i="24"/>
  <c r="K42" i="24"/>
  <c r="K43" i="24"/>
  <c r="K44" i="24"/>
  <c r="K45" i="24"/>
  <c r="K46" i="24"/>
  <c r="K47" i="24"/>
  <c r="K48" i="24"/>
  <c r="K49" i="24"/>
  <c r="K50" i="24"/>
  <c r="K51" i="24"/>
  <c r="K52" i="24"/>
  <c r="K53" i="24"/>
  <c r="K54" i="24"/>
  <c r="K55" i="24"/>
  <c r="K56" i="24"/>
  <c r="K57" i="24"/>
  <c r="K58" i="24"/>
  <c r="K59" i="24"/>
  <c r="K60" i="24"/>
  <c r="H35" i="77" l="1"/>
  <c r="I35" i="77"/>
  <c r="J35" i="77" s="1"/>
  <c r="CX6" i="82"/>
  <c r="CC6" i="82"/>
  <c r="BK6" i="82"/>
  <c r="A5" i="81"/>
  <c r="A7" i="18"/>
  <c r="B7" i="82"/>
  <c r="I36" i="77" l="1"/>
  <c r="J36" i="77" s="1"/>
  <c r="H36" i="77"/>
  <c r="A6" i="81"/>
  <c r="BK7" i="82"/>
  <c r="CX7" i="82"/>
  <c r="W7" i="82"/>
  <c r="AL7" i="82"/>
  <c r="CC7" i="82"/>
  <c r="CT12" i="82"/>
  <c r="CV12" i="82" s="1"/>
  <c r="CT13" i="82"/>
  <c r="CV13" i="82" s="1"/>
  <c r="CT14" i="82"/>
  <c r="CV14" i="82" s="1"/>
  <c r="CT15" i="82"/>
  <c r="CV15" i="82" s="1"/>
  <c r="CT16" i="82"/>
  <c r="CV16" i="82" s="1"/>
  <c r="CT17" i="82"/>
  <c r="CV17" i="82" s="1"/>
  <c r="CT18" i="82"/>
  <c r="CV18" i="82" s="1"/>
  <c r="CT19" i="82"/>
  <c r="CV19" i="82" s="1"/>
  <c r="CT20" i="82"/>
  <c r="CV20" i="82" s="1"/>
  <c r="CT21" i="82"/>
  <c r="CV21" i="82" s="1"/>
  <c r="CT22" i="82"/>
  <c r="CV22" i="82" s="1"/>
  <c r="CT23" i="82"/>
  <c r="CV23" i="82" s="1"/>
  <c r="CT24" i="82"/>
  <c r="CV24" i="82" s="1"/>
  <c r="CT25" i="82"/>
  <c r="CV25" i="82" s="1"/>
  <c r="CT26" i="82"/>
  <c r="CV26" i="82" s="1"/>
  <c r="CT27" i="82"/>
  <c r="CV27" i="82" s="1"/>
  <c r="CT28" i="82"/>
  <c r="CV28" i="82" s="1"/>
  <c r="CT29" i="82"/>
  <c r="CV29" i="82" s="1"/>
  <c r="CT30" i="82"/>
  <c r="CV30" i="82" s="1"/>
  <c r="CT31" i="82"/>
  <c r="CV31" i="82" s="1"/>
  <c r="CT32" i="82"/>
  <c r="CV32" i="82" s="1"/>
  <c r="CT33" i="82"/>
  <c r="CV33" i="82" s="1"/>
  <c r="CT34" i="82"/>
  <c r="CV34" i="82" s="1"/>
  <c r="CT35" i="82"/>
  <c r="CV35" i="82" s="1"/>
  <c r="CT36" i="82"/>
  <c r="CV36" i="82" s="1"/>
  <c r="CT37" i="82"/>
  <c r="CV37" i="82" s="1"/>
  <c r="CT38" i="82"/>
  <c r="CV38" i="82" s="1"/>
  <c r="CT39" i="82"/>
  <c r="CV39" i="82" s="1"/>
  <c r="CT40" i="82"/>
  <c r="CV40" i="82" s="1"/>
  <c r="CT41" i="82"/>
  <c r="CV41" i="82" s="1"/>
  <c r="CT42" i="82"/>
  <c r="CV42" i="82" s="1"/>
  <c r="CT45" i="82"/>
  <c r="CV45" i="82" s="1"/>
  <c r="CT46" i="82"/>
  <c r="CV46" i="82" s="1"/>
  <c r="CT47" i="82"/>
  <c r="CV47" i="82" s="1"/>
  <c r="CT48" i="82"/>
  <c r="CV48" i="82" s="1"/>
  <c r="CT49" i="82"/>
  <c r="CV49" i="82" s="1"/>
  <c r="CT50" i="82"/>
  <c r="CV50" i="82" s="1"/>
  <c r="CT51" i="82"/>
  <c r="CV51" i="82" s="1"/>
  <c r="CT52" i="82"/>
  <c r="CV52" i="82" s="1"/>
  <c r="CT53" i="82"/>
  <c r="CV53" i="82" s="1"/>
  <c r="CT54" i="82"/>
  <c r="CV54" i="82" s="1"/>
  <c r="CT55" i="82"/>
  <c r="CV55" i="82" s="1"/>
  <c r="CT56" i="82"/>
  <c r="CV56" i="82" s="1"/>
  <c r="CT57" i="82"/>
  <c r="CV57" i="82" s="1"/>
  <c r="CT58" i="82"/>
  <c r="CV58" i="82" s="1"/>
  <c r="CT59" i="82"/>
  <c r="CV59" i="82" s="1"/>
  <c r="CT60" i="82"/>
  <c r="CV60" i="82" s="1"/>
  <c r="CT61" i="82"/>
  <c r="CV61" i="82" s="1"/>
  <c r="CT62" i="82"/>
  <c r="CV62" i="82" s="1"/>
  <c r="CT63" i="82"/>
  <c r="CV63" i="82" s="1"/>
  <c r="CT64" i="82"/>
  <c r="CV64" i="82" s="1"/>
  <c r="CT65" i="82"/>
  <c r="CV65" i="82" s="1"/>
  <c r="CT66" i="82"/>
  <c r="CV66" i="82" s="1"/>
  <c r="CT67" i="82"/>
  <c r="CV67" i="82" s="1"/>
  <c r="CT68" i="82"/>
  <c r="CV68" i="82" s="1"/>
  <c r="CT69" i="82"/>
  <c r="CV69" i="82" s="1"/>
  <c r="CT70" i="82"/>
  <c r="CV70" i="82" s="1"/>
  <c r="CT71" i="82"/>
  <c r="CV71" i="82" s="1"/>
  <c r="CT72" i="82"/>
  <c r="CV72" i="82" s="1"/>
  <c r="CT73" i="82"/>
  <c r="CV73" i="82" s="1"/>
  <c r="CT74" i="82"/>
  <c r="CV74" i="82" s="1"/>
  <c r="CT75" i="82"/>
  <c r="CV75" i="82" s="1"/>
  <c r="CT76" i="82"/>
  <c r="CV76" i="82" s="1"/>
  <c r="CT77" i="82"/>
  <c r="CV77" i="82" s="1"/>
  <c r="CT78" i="82"/>
  <c r="CV78" i="82" s="1"/>
  <c r="CT79" i="82"/>
  <c r="CV79" i="82" s="1"/>
  <c r="CT80" i="82"/>
  <c r="CV80" i="82" s="1"/>
  <c r="CT81" i="82"/>
  <c r="CV81" i="82" s="1"/>
  <c r="CT82" i="82"/>
  <c r="CV82" i="82" s="1"/>
  <c r="CT86" i="82"/>
  <c r="CV86" i="82" s="1"/>
  <c r="CT87" i="82"/>
  <c r="CV87" i="82" s="1"/>
  <c r="CT88" i="82"/>
  <c r="CV88" i="82" s="1"/>
  <c r="CT89" i="82"/>
  <c r="CV89" i="82" s="1"/>
  <c r="CT90" i="82"/>
  <c r="CV90" i="82" s="1"/>
  <c r="CT91" i="82"/>
  <c r="CV91" i="82" s="1"/>
  <c r="CT92" i="82"/>
  <c r="CV92" i="82" s="1"/>
  <c r="CT93" i="82"/>
  <c r="CV93" i="82" s="1"/>
  <c r="CT94" i="82"/>
  <c r="CV94" i="82" s="1"/>
  <c r="CT95" i="82"/>
  <c r="CV95" i="82" s="1"/>
  <c r="CT96" i="82"/>
  <c r="CV96" i="82" s="1"/>
  <c r="CT97" i="82"/>
  <c r="CV97" i="82" s="1"/>
  <c r="CT98" i="82"/>
  <c r="CV98" i="82" s="1"/>
  <c r="CT99" i="82"/>
  <c r="CV99" i="82" s="1"/>
  <c r="CT100" i="82"/>
  <c r="CV100" i="82" s="1"/>
  <c r="CT101" i="82"/>
  <c r="CV101" i="82" s="1"/>
  <c r="CT102" i="82"/>
  <c r="CV102" i="82" s="1"/>
  <c r="CT103" i="82"/>
  <c r="CV103" i="82" s="1"/>
  <c r="CT104" i="82"/>
  <c r="CV104" i="82" s="1"/>
  <c r="CT105" i="82"/>
  <c r="CV105" i="82" s="1"/>
  <c r="CT106" i="82"/>
  <c r="CV106" i="82" s="1"/>
  <c r="CT107" i="82"/>
  <c r="CV107" i="82" s="1"/>
  <c r="CT108" i="82"/>
  <c r="CV108" i="82" s="1"/>
  <c r="CT109" i="82"/>
  <c r="CV109" i="82" s="1"/>
  <c r="CT110" i="82"/>
  <c r="CV110" i="82" s="1"/>
  <c r="CT111" i="82"/>
  <c r="CV111" i="82" s="1"/>
  <c r="CT112" i="82"/>
  <c r="CV112" i="82" s="1"/>
  <c r="CT113" i="82"/>
  <c r="CV113" i="82" s="1"/>
  <c r="CT114" i="82"/>
  <c r="CV114" i="82" s="1"/>
  <c r="CT115" i="82"/>
  <c r="CV115" i="82" s="1"/>
  <c r="CT116" i="82"/>
  <c r="CV116" i="82" s="1"/>
  <c r="CT117" i="82"/>
  <c r="CV117" i="82" s="1"/>
  <c r="CT118" i="82"/>
  <c r="CV118" i="82" s="1"/>
  <c r="CT119" i="82"/>
  <c r="CV119" i="82" s="1"/>
  <c r="CT120" i="82"/>
  <c r="CV120" i="82" s="1"/>
  <c r="CT121" i="82"/>
  <c r="CV121" i="82" s="1"/>
  <c r="CT122" i="82"/>
  <c r="CV122" i="82" s="1"/>
  <c r="CT125" i="82"/>
  <c r="CV125" i="82" s="1"/>
  <c r="CT126" i="82"/>
  <c r="CV126" i="82" s="1"/>
  <c r="CT129" i="82"/>
  <c r="CV129" i="82" s="1"/>
  <c r="CT130" i="82"/>
  <c r="CV130" i="82" s="1"/>
  <c r="CT131" i="82"/>
  <c r="CV131" i="82" s="1"/>
  <c r="CT132" i="82"/>
  <c r="CV132" i="82" s="1"/>
  <c r="CT133" i="82"/>
  <c r="CV133" i="82" s="1"/>
  <c r="CT134" i="82"/>
  <c r="CV134" i="82" s="1"/>
  <c r="CT135" i="82"/>
  <c r="CV135" i="82" s="1"/>
  <c r="CT136" i="82"/>
  <c r="CV136" i="82" s="1"/>
  <c r="CT137" i="82"/>
  <c r="CV137" i="82" s="1"/>
  <c r="CT138" i="82"/>
  <c r="CV138" i="82" s="1"/>
  <c r="CT139" i="82"/>
  <c r="CV139" i="82" s="1"/>
  <c r="CT140" i="82"/>
  <c r="CV140" i="82" s="1"/>
  <c r="CT141" i="82"/>
  <c r="CV141" i="82" s="1"/>
  <c r="CT142" i="82"/>
  <c r="CV142" i="82" s="1"/>
  <c r="CT143" i="82"/>
  <c r="CV143" i="82" s="1"/>
  <c r="CT144" i="82"/>
  <c r="CV144" i="82" s="1"/>
  <c r="CT145" i="82"/>
  <c r="CV145" i="82" s="1"/>
  <c r="CT146" i="82"/>
  <c r="CV146" i="82" s="1"/>
  <c r="CT147" i="82"/>
  <c r="CV147" i="82" s="1"/>
  <c r="CT148" i="82"/>
  <c r="CV148" i="82" s="1"/>
  <c r="CT149" i="82"/>
  <c r="CV149" i="82" s="1"/>
  <c r="CT150" i="82"/>
  <c r="CV150" i="82" s="1"/>
  <c r="CT151" i="82"/>
  <c r="CV151" i="82" s="1"/>
  <c r="CT152" i="82"/>
  <c r="CV152" i="82" s="1"/>
  <c r="CT153" i="82"/>
  <c r="CV153" i="82" s="1"/>
  <c r="CT154" i="82"/>
  <c r="CV154" i="82" s="1"/>
  <c r="CT155" i="82"/>
  <c r="CV155" i="82" s="1"/>
  <c r="CT156" i="82"/>
  <c r="CV156" i="82" s="1"/>
  <c r="CT157" i="82"/>
  <c r="CV157" i="82" s="1"/>
  <c r="CT158" i="82"/>
  <c r="CV158" i="82" s="1"/>
  <c r="CT159" i="82"/>
  <c r="CV159" i="82" s="1"/>
  <c r="CT160" i="82"/>
  <c r="CV160" i="82" s="1"/>
  <c r="CT161" i="82"/>
  <c r="CV161" i="82" s="1"/>
  <c r="CT162" i="82"/>
  <c r="CV162" i="82" s="1"/>
  <c r="CT165" i="82"/>
  <c r="CV165" i="82" s="1"/>
  <c r="CT166" i="82"/>
  <c r="CV166" i="82" s="1"/>
  <c r="CT167" i="82"/>
  <c r="CV167" i="82" s="1"/>
  <c r="CT168" i="82"/>
  <c r="CV168" i="82" s="1"/>
  <c r="CT169" i="82"/>
  <c r="CV169" i="82" s="1"/>
  <c r="CT170" i="82"/>
  <c r="CV170" i="82" s="1"/>
  <c r="CT171" i="82"/>
  <c r="CV171" i="82" s="1"/>
  <c r="CT172" i="82"/>
  <c r="CV172" i="82" s="1"/>
  <c r="CT173" i="82"/>
  <c r="CV173" i="82" s="1"/>
  <c r="CT174" i="82"/>
  <c r="CV174" i="82" s="1"/>
  <c r="CT175" i="82"/>
  <c r="CV175" i="82" s="1"/>
  <c r="CT176" i="82"/>
  <c r="CV176" i="82" s="1"/>
  <c r="CT177" i="82"/>
  <c r="CV177" i="82" s="1"/>
  <c r="CT178" i="82"/>
  <c r="CV178" i="82" s="1"/>
  <c r="CT179" i="82"/>
  <c r="CV179" i="82" s="1"/>
  <c r="CT180" i="82"/>
  <c r="CV180" i="82" s="1"/>
  <c r="CT181" i="82"/>
  <c r="CV181" i="82" s="1"/>
  <c r="CT182" i="82"/>
  <c r="CV182" i="82" s="1"/>
  <c r="CT183" i="82"/>
  <c r="CV183" i="82" s="1"/>
  <c r="CT184" i="82"/>
  <c r="CV184" i="82" s="1"/>
  <c r="CT185" i="82"/>
  <c r="CV185" i="82" s="1"/>
  <c r="CT186" i="82"/>
  <c r="CV186" i="82" s="1"/>
  <c r="CT187" i="82"/>
  <c r="CV187" i="82" s="1"/>
  <c r="CT188" i="82"/>
  <c r="CV188" i="82" s="1"/>
  <c r="CT189" i="82"/>
  <c r="CV189" i="82" s="1"/>
  <c r="CT190" i="82"/>
  <c r="CV190" i="82" s="1"/>
  <c r="CT191" i="82"/>
  <c r="CV191" i="82" s="1"/>
  <c r="CT192" i="82"/>
  <c r="CV192" i="82" s="1"/>
  <c r="CT193" i="82"/>
  <c r="CV193" i="82" s="1"/>
  <c r="CT194" i="82"/>
  <c r="CV194" i="82" s="1"/>
  <c r="CT195" i="82"/>
  <c r="CV195" i="82" s="1"/>
  <c r="CT196" i="82"/>
  <c r="CV196" i="82" s="1"/>
  <c r="CT197" i="82"/>
  <c r="CV197" i="82" s="1"/>
  <c r="CT198" i="82"/>
  <c r="CV198" i="82" s="1"/>
  <c r="CT199" i="82"/>
  <c r="CV199" i="82" s="1"/>
  <c r="CT200" i="82"/>
  <c r="CV200" i="82" s="1"/>
  <c r="CT201" i="82"/>
  <c r="CV201" i="82" s="1"/>
  <c r="CT202" i="82"/>
  <c r="CV202" i="82" s="1"/>
  <c r="CT205" i="82"/>
  <c r="CV205" i="82" s="1"/>
  <c r="CT206" i="82"/>
  <c r="CV206" i="82" s="1"/>
  <c r="CT207" i="82"/>
  <c r="CV207" i="82" s="1"/>
  <c r="CT208" i="82"/>
  <c r="CV208" i="82" s="1"/>
  <c r="CT209" i="82"/>
  <c r="CV209" i="82" s="1"/>
  <c r="CT210" i="82"/>
  <c r="CV210" i="82" s="1"/>
  <c r="CT211" i="82"/>
  <c r="CV211" i="82" s="1"/>
  <c r="CT212" i="82"/>
  <c r="CV212" i="82" s="1"/>
  <c r="CT213" i="82"/>
  <c r="CV213" i="82" s="1"/>
  <c r="CT214" i="82"/>
  <c r="CV214" i="82" s="1"/>
  <c r="CT215" i="82"/>
  <c r="CV215" i="82" s="1"/>
  <c r="CT216" i="82"/>
  <c r="CV216" i="82" s="1"/>
  <c r="CT217" i="82"/>
  <c r="CV217" i="82" s="1"/>
  <c r="CT218" i="82"/>
  <c r="CV218" i="82" s="1"/>
  <c r="CT219" i="82"/>
  <c r="CV219" i="82" s="1"/>
  <c r="CT220" i="82"/>
  <c r="CV220" i="82" s="1"/>
  <c r="CT221" i="82"/>
  <c r="CV221" i="82" s="1"/>
  <c r="CT222" i="82"/>
  <c r="CV222" i="82" s="1"/>
  <c r="CT223" i="82"/>
  <c r="CV223" i="82" s="1"/>
  <c r="CT224" i="82"/>
  <c r="CV224" i="82" s="1"/>
  <c r="CT225" i="82"/>
  <c r="CV225" i="82" s="1"/>
  <c r="CT226" i="82"/>
  <c r="CV226" i="82" s="1"/>
  <c r="CT227" i="82"/>
  <c r="CV227" i="82" s="1"/>
  <c r="CT228" i="82"/>
  <c r="CV228" i="82" s="1"/>
  <c r="CT229" i="82"/>
  <c r="CV229" i="82" s="1"/>
  <c r="CT230" i="82"/>
  <c r="CV230" i="82" s="1"/>
  <c r="CT231" i="82"/>
  <c r="CV231" i="82" s="1"/>
  <c r="CT232" i="82"/>
  <c r="CV232" i="82" s="1"/>
  <c r="CT233" i="82"/>
  <c r="CV233" i="82" s="1"/>
  <c r="CT234" i="82"/>
  <c r="CV234" i="82" s="1"/>
  <c r="CT235" i="82"/>
  <c r="CV235" i="82" s="1"/>
  <c r="CT236" i="82"/>
  <c r="CV236" i="82" s="1"/>
  <c r="CT237" i="82"/>
  <c r="CV237" i="82" s="1"/>
  <c r="CT238" i="82"/>
  <c r="CV238" i="82" s="1"/>
  <c r="CT239" i="82"/>
  <c r="CV239" i="82" s="1"/>
  <c r="CT240" i="82"/>
  <c r="CV240" i="82" s="1"/>
  <c r="CT241" i="82"/>
  <c r="CV241" i="82" s="1"/>
  <c r="CT242" i="82"/>
  <c r="CV242" i="82" s="1"/>
  <c r="CT245" i="82"/>
  <c r="CV245" i="82" s="1"/>
  <c r="CT246" i="82"/>
  <c r="CV246" i="82" s="1"/>
  <c r="CT247" i="82"/>
  <c r="CV247" i="82" s="1"/>
  <c r="CT248" i="82"/>
  <c r="CV248" i="82" s="1"/>
  <c r="CT249" i="82"/>
  <c r="CV249" i="82" s="1"/>
  <c r="CT250" i="82"/>
  <c r="CV250" i="82" s="1"/>
  <c r="CT251" i="82"/>
  <c r="CV251" i="82" s="1"/>
  <c r="CT252" i="82"/>
  <c r="CV252" i="82" s="1"/>
  <c r="CT253" i="82"/>
  <c r="CV253" i="82" s="1"/>
  <c r="CT254" i="82"/>
  <c r="CV254" i="82" s="1"/>
  <c r="CT255" i="82"/>
  <c r="CV255" i="82" s="1"/>
  <c r="CT256" i="82"/>
  <c r="CV256" i="82" s="1"/>
  <c r="CT257" i="82"/>
  <c r="CV257" i="82" s="1"/>
  <c r="CT258" i="82"/>
  <c r="CV258" i="82" s="1"/>
  <c r="CT259" i="82"/>
  <c r="CV259" i="82" s="1"/>
  <c r="CT260" i="82"/>
  <c r="CV260" i="82" s="1"/>
  <c r="CT261" i="82"/>
  <c r="CV261" i="82" s="1"/>
  <c r="CT262" i="82"/>
  <c r="CV262" i="82" s="1"/>
  <c r="CT263" i="82"/>
  <c r="CV263" i="82" s="1"/>
  <c r="CT264" i="82"/>
  <c r="CV264" i="82" s="1"/>
  <c r="CT265" i="82"/>
  <c r="CV265" i="82" s="1"/>
  <c r="CT266" i="82"/>
  <c r="CV266" i="82" s="1"/>
  <c r="CT267" i="82"/>
  <c r="CV267" i="82" s="1"/>
  <c r="CT268" i="82"/>
  <c r="CV268" i="82" s="1"/>
  <c r="CT269" i="82"/>
  <c r="CV269" i="82" s="1"/>
  <c r="CT270" i="82"/>
  <c r="CV270" i="82" s="1"/>
  <c r="CT271" i="82"/>
  <c r="CV271" i="82" s="1"/>
  <c r="CT272" i="82"/>
  <c r="CV272" i="82" s="1"/>
  <c r="CT273" i="82"/>
  <c r="CV273" i="82" s="1"/>
  <c r="CT274" i="82"/>
  <c r="CV274" i="82" s="1"/>
  <c r="CT275" i="82"/>
  <c r="CV275" i="82" s="1"/>
  <c r="CT276" i="82"/>
  <c r="CV276" i="82" s="1"/>
  <c r="CT277" i="82"/>
  <c r="CV277" i="82" s="1"/>
  <c r="CT278" i="82"/>
  <c r="CV278" i="82" s="1"/>
  <c r="CT279" i="82"/>
  <c r="CV279" i="82" s="1"/>
  <c r="CT280" i="82"/>
  <c r="CV280" i="82" s="1"/>
  <c r="CT281" i="82"/>
  <c r="CV281" i="82" s="1"/>
  <c r="CT282" i="82"/>
  <c r="CV282" i="82" s="1"/>
  <c r="CT285" i="82"/>
  <c r="CV285" i="82" s="1"/>
  <c r="CT286" i="82"/>
  <c r="CV286" i="82" s="1"/>
  <c r="CT287" i="82"/>
  <c r="CV287" i="82" s="1"/>
  <c r="CT288" i="82"/>
  <c r="CV288" i="82" s="1"/>
  <c r="CT289" i="82"/>
  <c r="CV289" i="82" s="1"/>
  <c r="CT290" i="82"/>
  <c r="CV290" i="82" s="1"/>
  <c r="CT291" i="82"/>
  <c r="CV291" i="82" s="1"/>
  <c r="CT452" i="82"/>
  <c r="CV452" i="82" s="1"/>
  <c r="CT453" i="82"/>
  <c r="CV453" i="82" s="1"/>
  <c r="CT454" i="82"/>
  <c r="CV454" i="82" s="1"/>
  <c r="CT455" i="82"/>
  <c r="CV455" i="82" s="1"/>
  <c r="CT456" i="82"/>
  <c r="CV456" i="82" s="1"/>
  <c r="CT457" i="82"/>
  <c r="CV457" i="82" s="1"/>
  <c r="CT458" i="82"/>
  <c r="CV458" i="82" s="1"/>
  <c r="CT459" i="82"/>
  <c r="CV459" i="82" s="1"/>
  <c r="CT460" i="82"/>
  <c r="CV460" i="82" s="1"/>
  <c r="CT461" i="82"/>
  <c r="CV461" i="82" s="1"/>
  <c r="CT462" i="82"/>
  <c r="CV462" i="82" s="1"/>
  <c r="CT463" i="82"/>
  <c r="CV463" i="82" s="1"/>
  <c r="CT464" i="82"/>
  <c r="CV464" i="82" s="1"/>
  <c r="CT465" i="82"/>
  <c r="CV465" i="82" s="1"/>
  <c r="CT466" i="82"/>
  <c r="CV466" i="82" s="1"/>
  <c r="CT467" i="82"/>
  <c r="CV467" i="82" s="1"/>
  <c r="CT468" i="82"/>
  <c r="CV468" i="82" s="1"/>
  <c r="CT469" i="82"/>
  <c r="CV469" i="82" s="1"/>
  <c r="CT470" i="82"/>
  <c r="CV470" i="82" s="1"/>
  <c r="CT471" i="82"/>
  <c r="CV471" i="82" s="1"/>
  <c r="CT472" i="82"/>
  <c r="CV472" i="82" s="1"/>
  <c r="CT473" i="82"/>
  <c r="CV473" i="82" s="1"/>
  <c r="CT474" i="82"/>
  <c r="CV474" i="82" s="1"/>
  <c r="CT475" i="82"/>
  <c r="CV475" i="82" s="1"/>
  <c r="CT476" i="82"/>
  <c r="CV476" i="82" s="1"/>
  <c r="CT477" i="82"/>
  <c r="CV477" i="82" s="1"/>
  <c r="CT478" i="82"/>
  <c r="CV478" i="82" s="1"/>
  <c r="CT479" i="82"/>
  <c r="CV479" i="82" s="1"/>
  <c r="CT480" i="82"/>
  <c r="CV480" i="82" s="1"/>
  <c r="CT481" i="82"/>
  <c r="CV481" i="82" s="1"/>
  <c r="CT482" i="82"/>
  <c r="CV482" i="82" s="1"/>
  <c r="CT485" i="82"/>
  <c r="CV485" i="82" s="1"/>
  <c r="CT486" i="82"/>
  <c r="CV486" i="82" s="1"/>
  <c r="CT487" i="82"/>
  <c r="CV487" i="82" s="1"/>
  <c r="CT488" i="82"/>
  <c r="CV488" i="82" s="1"/>
  <c r="CT489" i="82"/>
  <c r="CV489" i="82" s="1"/>
  <c r="CT490" i="82"/>
  <c r="CV490" i="82" s="1"/>
  <c r="CT491" i="82"/>
  <c r="CV491" i="82" s="1"/>
  <c r="CT492" i="82"/>
  <c r="CV492" i="82" s="1"/>
  <c r="CT493" i="82"/>
  <c r="CV493" i="82" s="1"/>
  <c r="CT494" i="82"/>
  <c r="CV494" i="82" s="1"/>
  <c r="CT495" i="82"/>
  <c r="CV495" i="82" s="1"/>
  <c r="CT496" i="82"/>
  <c r="CV496" i="82" s="1"/>
  <c r="CT497" i="82"/>
  <c r="CV497" i="82" s="1"/>
  <c r="CT498" i="82"/>
  <c r="CV498" i="82" s="1"/>
  <c r="CT499" i="82"/>
  <c r="CV499" i="82" s="1"/>
  <c r="CT500" i="82"/>
  <c r="CV500" i="82" s="1"/>
  <c r="CT501" i="82"/>
  <c r="CV501" i="82" s="1"/>
  <c r="CT502" i="82"/>
  <c r="CV502" i="82" s="1"/>
  <c r="CT503" i="82"/>
  <c r="CV503" i="82" s="1"/>
  <c r="CT504" i="82"/>
  <c r="CV504" i="82" s="1"/>
  <c r="CT505" i="82"/>
  <c r="CV505" i="82" s="1"/>
  <c r="CT506" i="82"/>
  <c r="CV506" i="82" s="1"/>
  <c r="CT507" i="82"/>
  <c r="CV507" i="82" s="1"/>
  <c r="CT508" i="82"/>
  <c r="CV508" i="82" s="1"/>
  <c r="CT509" i="82"/>
  <c r="CV509" i="82" s="1"/>
  <c r="CT510" i="82"/>
  <c r="CV510" i="82" s="1"/>
  <c r="CT511" i="82"/>
  <c r="CV511" i="82" s="1"/>
  <c r="CT512" i="82"/>
  <c r="CV512" i="82" s="1"/>
  <c r="CT513" i="82"/>
  <c r="CV513" i="82" s="1"/>
  <c r="CT514" i="82"/>
  <c r="CV514" i="82" s="1"/>
  <c r="CT515" i="82"/>
  <c r="CV515" i="82" s="1"/>
  <c r="CT516" i="82"/>
  <c r="CV516" i="82" s="1"/>
  <c r="CT517" i="82"/>
  <c r="CV517" i="82" s="1"/>
  <c r="CT518" i="82"/>
  <c r="CV518" i="82" s="1"/>
  <c r="CT519" i="82"/>
  <c r="CV519" i="82" s="1"/>
  <c r="CT520" i="82"/>
  <c r="CV520" i="82" s="1"/>
  <c r="CT521" i="82"/>
  <c r="CV521" i="82" s="1"/>
  <c r="CT522" i="82"/>
  <c r="CV522" i="82" s="1"/>
  <c r="CT525" i="82"/>
  <c r="CV525" i="82" s="1"/>
  <c r="CT526" i="82"/>
  <c r="CV526" i="82" s="1"/>
  <c r="CT527" i="82"/>
  <c r="CV527" i="82" s="1"/>
  <c r="CT528" i="82"/>
  <c r="CV528" i="82" s="1"/>
  <c r="CT529" i="82"/>
  <c r="CV529" i="82" s="1"/>
  <c r="CT530" i="82"/>
  <c r="CV530" i="82" s="1"/>
  <c r="CT531" i="82"/>
  <c r="CV531" i="82" s="1"/>
  <c r="CT532" i="82"/>
  <c r="CV532" i="82" s="1"/>
  <c r="CT533" i="82"/>
  <c r="CV533" i="82" s="1"/>
  <c r="CT534" i="82"/>
  <c r="CV534" i="82" s="1"/>
  <c r="CT535" i="82"/>
  <c r="CV535" i="82" s="1"/>
  <c r="CT536" i="82"/>
  <c r="CV536" i="82" s="1"/>
  <c r="CT537" i="82"/>
  <c r="CV537" i="82" s="1"/>
  <c r="CT538" i="82"/>
  <c r="CV538" i="82" s="1"/>
  <c r="CT539" i="82"/>
  <c r="CV539" i="82" s="1"/>
  <c r="CT540" i="82"/>
  <c r="CV540" i="82" s="1"/>
  <c r="CT541" i="82"/>
  <c r="CV541" i="82" s="1"/>
  <c r="CT542" i="82"/>
  <c r="CV542" i="82" s="1"/>
  <c r="CT543" i="82"/>
  <c r="CV543" i="82" s="1"/>
  <c r="CT544" i="82"/>
  <c r="CV544" i="82" s="1"/>
  <c r="CT545" i="82"/>
  <c r="CV545" i="82" s="1"/>
  <c r="CT546" i="82"/>
  <c r="CV546" i="82" s="1"/>
  <c r="CT547" i="82"/>
  <c r="CV547" i="82" s="1"/>
  <c r="CT548" i="82"/>
  <c r="CV548" i="82" s="1"/>
  <c r="CT549" i="82"/>
  <c r="CV549" i="82" s="1"/>
  <c r="CT550" i="82"/>
  <c r="CV550" i="82" s="1"/>
  <c r="CT551" i="82"/>
  <c r="CV551" i="82" s="1"/>
  <c r="CT552" i="82"/>
  <c r="CV552" i="82" s="1"/>
  <c r="CT553" i="82"/>
  <c r="CV553" i="82" s="1"/>
  <c r="CT554" i="82"/>
  <c r="CV554" i="82" s="1"/>
  <c r="CT555" i="82"/>
  <c r="CV555" i="82" s="1"/>
  <c r="CT556" i="82"/>
  <c r="CV556" i="82" s="1"/>
  <c r="CT557" i="82"/>
  <c r="CV557" i="82" s="1"/>
  <c r="CT558" i="82"/>
  <c r="CV558" i="82" s="1"/>
  <c r="CT559" i="82"/>
  <c r="CV559" i="82" s="1"/>
  <c r="CT560" i="82"/>
  <c r="CV560" i="82" s="1"/>
  <c r="CT561" i="82"/>
  <c r="CV561" i="82" s="1"/>
  <c r="CT562" i="82"/>
  <c r="CV562" i="82" s="1"/>
  <c r="CT565" i="82"/>
  <c r="CV565" i="82" s="1"/>
  <c r="CT566" i="82"/>
  <c r="CV566" i="82" s="1"/>
  <c r="CT567" i="82"/>
  <c r="CV567" i="82" s="1"/>
  <c r="CT568" i="82"/>
  <c r="CV568" i="82" s="1"/>
  <c r="CT569" i="82"/>
  <c r="CV569" i="82" s="1"/>
  <c r="CT570" i="82"/>
  <c r="CV570" i="82" s="1"/>
  <c r="CT571" i="82"/>
  <c r="CV571" i="82" s="1"/>
  <c r="CT572" i="82"/>
  <c r="CV572" i="82" s="1"/>
  <c r="CT573" i="82"/>
  <c r="CV573" i="82" s="1"/>
  <c r="CT574" i="82"/>
  <c r="CV574" i="82" s="1"/>
  <c r="CT575" i="82"/>
  <c r="CV575" i="82" s="1"/>
  <c r="CT576" i="82"/>
  <c r="CV576" i="82" s="1"/>
  <c r="CT577" i="82"/>
  <c r="CV577" i="82" s="1"/>
  <c r="CT578" i="82"/>
  <c r="CV578" i="82" s="1"/>
  <c r="CT579" i="82"/>
  <c r="CV579" i="82" s="1"/>
  <c r="CT580" i="82"/>
  <c r="CV580" i="82" s="1"/>
  <c r="CT581" i="82"/>
  <c r="CV581" i="82" s="1"/>
  <c r="CT582" i="82"/>
  <c r="CV582" i="82" s="1"/>
  <c r="CT583" i="82"/>
  <c r="CV583" i="82" s="1"/>
  <c r="CT584" i="82"/>
  <c r="CV584" i="82" s="1"/>
  <c r="CT585" i="82"/>
  <c r="CV585" i="82" s="1"/>
  <c r="CT586" i="82"/>
  <c r="CV586" i="82" s="1"/>
  <c r="CT587" i="82"/>
  <c r="CV587" i="82" s="1"/>
  <c r="CT588" i="82"/>
  <c r="CV588" i="82" s="1"/>
  <c r="CT589" i="82"/>
  <c r="CV589" i="82" s="1"/>
  <c r="CT590" i="82"/>
  <c r="CV590" i="82" s="1"/>
  <c r="CT591" i="82"/>
  <c r="CV591" i="82" s="1"/>
  <c r="CT592" i="82"/>
  <c r="CV592" i="82" s="1"/>
  <c r="CT593" i="82"/>
  <c r="CV593" i="82" s="1"/>
  <c r="CT594" i="82"/>
  <c r="CV594" i="82" s="1"/>
  <c r="CT595" i="82"/>
  <c r="CV595" i="82" s="1"/>
  <c r="CT596" i="82"/>
  <c r="CV596" i="82" s="1"/>
  <c r="CT597" i="82"/>
  <c r="CV597" i="82" s="1"/>
  <c r="CT598" i="82"/>
  <c r="CV598" i="82" s="1"/>
  <c r="CT599" i="82"/>
  <c r="CV599" i="82" s="1"/>
  <c r="CT600" i="82"/>
  <c r="CV600" i="82" s="1"/>
  <c r="CT601" i="82"/>
  <c r="CV601" i="82" s="1"/>
  <c r="CT602" i="82"/>
  <c r="CV602" i="82" s="1"/>
  <c r="CT605" i="82"/>
  <c r="CV605" i="82" s="1"/>
  <c r="CT606" i="82"/>
  <c r="CV606" i="82" s="1"/>
  <c r="CT607" i="82"/>
  <c r="CV607" i="82" s="1"/>
  <c r="CT608" i="82"/>
  <c r="CV608" i="82" s="1"/>
  <c r="CT609" i="82"/>
  <c r="CV609" i="82" s="1"/>
  <c r="CT610" i="82"/>
  <c r="CV610" i="82" s="1"/>
  <c r="CT611" i="82"/>
  <c r="CV611" i="82" s="1"/>
  <c r="CT612" i="82"/>
  <c r="CV612" i="82" s="1"/>
  <c r="CT613" i="82"/>
  <c r="CV613" i="82" s="1"/>
  <c r="CT614" i="82"/>
  <c r="CV614" i="82" s="1"/>
  <c r="CT615" i="82"/>
  <c r="CV615" i="82" s="1"/>
  <c r="CT616" i="82"/>
  <c r="CV616" i="82" s="1"/>
  <c r="CT617" i="82"/>
  <c r="CV617" i="82" s="1"/>
  <c r="CT618" i="82"/>
  <c r="CV618" i="82" s="1"/>
  <c r="CT619" i="82"/>
  <c r="CV619" i="82" s="1"/>
  <c r="CT620" i="82"/>
  <c r="CV620" i="82" s="1"/>
  <c r="CT621" i="82"/>
  <c r="CV621" i="82" s="1"/>
  <c r="CT622" i="82"/>
  <c r="CV622" i="82" s="1"/>
  <c r="CT623" i="82"/>
  <c r="CV623" i="82" s="1"/>
  <c r="CT624" i="82"/>
  <c r="CV624" i="82" s="1"/>
  <c r="CT625" i="82"/>
  <c r="CV625" i="82" s="1"/>
  <c r="CT626" i="82"/>
  <c r="CV626" i="82" s="1"/>
  <c r="CT627" i="82"/>
  <c r="CV627" i="82" s="1"/>
  <c r="CT628" i="82"/>
  <c r="CV628" i="82" s="1"/>
  <c r="CT629" i="82"/>
  <c r="CV629" i="82" s="1"/>
  <c r="CT630" i="82"/>
  <c r="CV630" i="82" s="1"/>
  <c r="CT631" i="82"/>
  <c r="CV631" i="82" s="1"/>
  <c r="CT632" i="82"/>
  <c r="CV632" i="82" s="1"/>
  <c r="CT633" i="82"/>
  <c r="CV633" i="82" s="1"/>
  <c r="CT634" i="82"/>
  <c r="CV634" i="82" s="1"/>
  <c r="CT635" i="82"/>
  <c r="CV635" i="82" s="1"/>
  <c r="CT636" i="82"/>
  <c r="CV636" i="82" s="1"/>
  <c r="CT637" i="82"/>
  <c r="CV637" i="82" s="1"/>
  <c r="CT638" i="82"/>
  <c r="CV638" i="82" s="1"/>
  <c r="CT639" i="82"/>
  <c r="CV639" i="82" s="1"/>
  <c r="CT640" i="82"/>
  <c r="CV640" i="82" s="1"/>
  <c r="CT641" i="82"/>
  <c r="CV641" i="82" s="1"/>
  <c r="CT642" i="82"/>
  <c r="CV642" i="82" s="1"/>
  <c r="CT646" i="82"/>
  <c r="CV646" i="82" s="1"/>
  <c r="CT647" i="82"/>
  <c r="CV647" i="82" s="1"/>
  <c r="CT648" i="82"/>
  <c r="CV648" i="82" s="1"/>
  <c r="CT649" i="82"/>
  <c r="CV649" i="82" s="1"/>
  <c r="CT650" i="82"/>
  <c r="CV650" i="82" s="1"/>
  <c r="CT651" i="82"/>
  <c r="CV651" i="82" s="1"/>
  <c r="CT652" i="82"/>
  <c r="CV652" i="82" s="1"/>
  <c r="CT653" i="82"/>
  <c r="CV653" i="82" s="1"/>
  <c r="CT654" i="82"/>
  <c r="CV654" i="82" s="1"/>
  <c r="CT655" i="82"/>
  <c r="CV655" i="82" s="1"/>
  <c r="CT656" i="82"/>
  <c r="CV656" i="82" s="1"/>
  <c r="CT657" i="82"/>
  <c r="CV657" i="82" s="1"/>
  <c r="CT658" i="82"/>
  <c r="CV658" i="82" s="1"/>
  <c r="CT659" i="82"/>
  <c r="CV659" i="82" s="1"/>
  <c r="CT660" i="82"/>
  <c r="CV660" i="82" s="1"/>
  <c r="CT661" i="82"/>
  <c r="CV661" i="82" s="1"/>
  <c r="CT662" i="82"/>
  <c r="CV662" i="82" s="1"/>
  <c r="CT663" i="82"/>
  <c r="CV663" i="82" s="1"/>
  <c r="CT664" i="82"/>
  <c r="CV664" i="82" s="1"/>
  <c r="CT665" i="82"/>
  <c r="CV665" i="82" s="1"/>
  <c r="CT666" i="82"/>
  <c r="CV666" i="82" s="1"/>
  <c r="CT667" i="82"/>
  <c r="CV667" i="82" s="1"/>
  <c r="CT668" i="82"/>
  <c r="CV668" i="82" s="1"/>
  <c r="CT669" i="82"/>
  <c r="CV669" i="82" s="1"/>
  <c r="CT670" i="82"/>
  <c r="CV670" i="82" s="1"/>
  <c r="CT671" i="82"/>
  <c r="CV671" i="82" s="1"/>
  <c r="CT672" i="82"/>
  <c r="CV672" i="82" s="1"/>
  <c r="CT673" i="82"/>
  <c r="CV673" i="82" s="1"/>
  <c r="CT674" i="82"/>
  <c r="CV674" i="82" s="1"/>
  <c r="CT675" i="82"/>
  <c r="CV675" i="82" s="1"/>
  <c r="CT676" i="82"/>
  <c r="CV676" i="82" s="1"/>
  <c r="CT677" i="82"/>
  <c r="CV677" i="82" s="1"/>
  <c r="CT678" i="82"/>
  <c r="CV678" i="82" s="1"/>
  <c r="CT679" i="82"/>
  <c r="CV679" i="82" s="1"/>
  <c r="CT680" i="82"/>
  <c r="CV680" i="82" s="1"/>
  <c r="CT681" i="82"/>
  <c r="CV681" i="82" s="1"/>
  <c r="CT682" i="82"/>
  <c r="CV682" i="82" s="1"/>
  <c r="CT685" i="82"/>
  <c r="CV685" i="82" s="1"/>
  <c r="CT686" i="82"/>
  <c r="CV686" i="82" s="1"/>
  <c r="CT687" i="82"/>
  <c r="CV687" i="82" s="1"/>
  <c r="CT688" i="82"/>
  <c r="CV688" i="82" s="1"/>
  <c r="CT689" i="82"/>
  <c r="CV689" i="82" s="1"/>
  <c r="CT690" i="82"/>
  <c r="CV690" i="82" s="1"/>
  <c r="CT691" i="82"/>
  <c r="CV691" i="82" s="1"/>
  <c r="CT692" i="82"/>
  <c r="CV692" i="82" s="1"/>
  <c r="CT693" i="82"/>
  <c r="CV693" i="82" s="1"/>
  <c r="CT694" i="82"/>
  <c r="CV694" i="82" s="1"/>
  <c r="CT695" i="82"/>
  <c r="CV695" i="82" s="1"/>
  <c r="CT696" i="82"/>
  <c r="CV696" i="82" s="1"/>
  <c r="CT697" i="82"/>
  <c r="CV697" i="82" s="1"/>
  <c r="CT698" i="82"/>
  <c r="CV698" i="82" s="1"/>
  <c r="CT699" i="82"/>
  <c r="CV699" i="82" s="1"/>
  <c r="CT700" i="82"/>
  <c r="CV700" i="82" s="1"/>
  <c r="CT701" i="82"/>
  <c r="CV701" i="82" s="1"/>
  <c r="CT702" i="82"/>
  <c r="CV702" i="82" s="1"/>
  <c r="CT703" i="82"/>
  <c r="CV703" i="82" s="1"/>
  <c r="CT704" i="82"/>
  <c r="CV704" i="82" s="1"/>
  <c r="CT705" i="82"/>
  <c r="CV705" i="82" s="1"/>
  <c r="CT706" i="82"/>
  <c r="CV706" i="82" s="1"/>
  <c r="CT707" i="82"/>
  <c r="CV707" i="82" s="1"/>
  <c r="CT708" i="82"/>
  <c r="CV708" i="82" s="1"/>
  <c r="CT709" i="82"/>
  <c r="CV709" i="82" s="1"/>
  <c r="CT710" i="82"/>
  <c r="CV710" i="82" s="1"/>
  <c r="CT711" i="82"/>
  <c r="CV711" i="82" s="1"/>
  <c r="CT712" i="82"/>
  <c r="CV712" i="82" s="1"/>
  <c r="CT713" i="82"/>
  <c r="CV713" i="82" s="1"/>
  <c r="CT714" i="82"/>
  <c r="CV714" i="82" s="1"/>
  <c r="CT715" i="82"/>
  <c r="CV715" i="82" s="1"/>
  <c r="CT716" i="82"/>
  <c r="CV716" i="82" s="1"/>
  <c r="CT717" i="82"/>
  <c r="CV717" i="82" s="1"/>
  <c r="CT718" i="82"/>
  <c r="CV718" i="82" s="1"/>
  <c r="CT719" i="82"/>
  <c r="CV719" i="82" s="1"/>
  <c r="CT720" i="82"/>
  <c r="CV720" i="82" s="1"/>
  <c r="CT721" i="82"/>
  <c r="CV721" i="82" s="1"/>
  <c r="CT722" i="82"/>
  <c r="CV722" i="82" s="1"/>
  <c r="CT725" i="82"/>
  <c r="CV725" i="82" s="1"/>
  <c r="CT726" i="82"/>
  <c r="CV726" i="82" s="1"/>
  <c r="CT727" i="82"/>
  <c r="CV727" i="82" s="1"/>
  <c r="CT728" i="82"/>
  <c r="CV728" i="82" s="1"/>
  <c r="CT729" i="82"/>
  <c r="CV729" i="82" s="1"/>
  <c r="CT730" i="82"/>
  <c r="CV730" i="82" s="1"/>
  <c r="CT731" i="82"/>
  <c r="CV731" i="82" s="1"/>
  <c r="CT892" i="82"/>
  <c r="CV892" i="82" s="1"/>
  <c r="CT893" i="82"/>
  <c r="CV893" i="82" s="1"/>
  <c r="CT894" i="82"/>
  <c r="CV894" i="82" s="1"/>
  <c r="CT895" i="82"/>
  <c r="CV895" i="82" s="1"/>
  <c r="CT896" i="82"/>
  <c r="CV896" i="82" s="1"/>
  <c r="CT897" i="82"/>
  <c r="CV897" i="82" s="1"/>
  <c r="CT898" i="82"/>
  <c r="CV898" i="82" s="1"/>
  <c r="CT899" i="82"/>
  <c r="CV899" i="82" s="1"/>
  <c r="CT900" i="82"/>
  <c r="CV900" i="82" s="1"/>
  <c r="CT901" i="82"/>
  <c r="CV901" i="82" s="1"/>
  <c r="CT902" i="82"/>
  <c r="CV902" i="82" s="1"/>
  <c r="CT903" i="82"/>
  <c r="CV903" i="82" s="1"/>
  <c r="CT904" i="82"/>
  <c r="CV904" i="82" s="1"/>
  <c r="CT905" i="82"/>
  <c r="CV905" i="82" s="1"/>
  <c r="CT906" i="82"/>
  <c r="CV906" i="82" s="1"/>
  <c r="CT907" i="82"/>
  <c r="CV907" i="82" s="1"/>
  <c r="CT908" i="82"/>
  <c r="CV908" i="82" s="1"/>
  <c r="CT909" i="82"/>
  <c r="CV909" i="82" s="1"/>
  <c r="CT910" i="82"/>
  <c r="CV910" i="82" s="1"/>
  <c r="CT911" i="82"/>
  <c r="CV911" i="82" s="1"/>
  <c r="CT912" i="82"/>
  <c r="CV912" i="82" s="1"/>
  <c r="CT913" i="82"/>
  <c r="CV913" i="82" s="1"/>
  <c r="CT914" i="82"/>
  <c r="CV914" i="82" s="1"/>
  <c r="CT915" i="82"/>
  <c r="CV915" i="82" s="1"/>
  <c r="CT916" i="82"/>
  <c r="CV916" i="82" s="1"/>
  <c r="CT917" i="82"/>
  <c r="CV917" i="82" s="1"/>
  <c r="CT918" i="82"/>
  <c r="CV918" i="82" s="1"/>
  <c r="CT919" i="82"/>
  <c r="CV919" i="82" s="1"/>
  <c r="CT920" i="82"/>
  <c r="CV920" i="82" s="1"/>
  <c r="CT921" i="82"/>
  <c r="CV921" i="82" s="1"/>
  <c r="CT922" i="82"/>
  <c r="CV922" i="82" s="1"/>
  <c r="CT925" i="82"/>
  <c r="CV925" i="82" s="1"/>
  <c r="CT926" i="82"/>
  <c r="CV926" i="82" s="1"/>
  <c r="CT927" i="82"/>
  <c r="CV927" i="82" s="1"/>
  <c r="CT928" i="82"/>
  <c r="CV928" i="82" s="1"/>
  <c r="CT929" i="82"/>
  <c r="CV929" i="82" s="1"/>
  <c r="CT930" i="82"/>
  <c r="CV930" i="82" s="1"/>
  <c r="CT931" i="82"/>
  <c r="CV931" i="82" s="1"/>
  <c r="CT932" i="82"/>
  <c r="CV932" i="82" s="1"/>
  <c r="CT933" i="82"/>
  <c r="CV933" i="82" s="1"/>
  <c r="CT934" i="82"/>
  <c r="CV934" i="82" s="1"/>
  <c r="CT935" i="82"/>
  <c r="CV935" i="82" s="1"/>
  <c r="CT936" i="82"/>
  <c r="CV936" i="82" s="1"/>
  <c r="CT937" i="82"/>
  <c r="CV937" i="82" s="1"/>
  <c r="CT938" i="82"/>
  <c r="CV938" i="82" s="1"/>
  <c r="CT939" i="82"/>
  <c r="CV939" i="82" s="1"/>
  <c r="CT940" i="82"/>
  <c r="CV940" i="82" s="1"/>
  <c r="CT941" i="82"/>
  <c r="CV941" i="82" s="1"/>
  <c r="CT942" i="82"/>
  <c r="CV942" i="82" s="1"/>
  <c r="CT943" i="82"/>
  <c r="CV943" i="82" s="1"/>
  <c r="CT944" i="82"/>
  <c r="CV944" i="82" s="1"/>
  <c r="CT945" i="82"/>
  <c r="CV945" i="82" s="1"/>
  <c r="CT946" i="82"/>
  <c r="CV946" i="82" s="1"/>
  <c r="CT947" i="82"/>
  <c r="CV947" i="82" s="1"/>
  <c r="CT948" i="82"/>
  <c r="CV948" i="82" s="1"/>
  <c r="CT949" i="82"/>
  <c r="CV949" i="82" s="1"/>
  <c r="CT950" i="82"/>
  <c r="CV950" i="82" s="1"/>
  <c r="CT951" i="82"/>
  <c r="CV951" i="82" s="1"/>
  <c r="CT952" i="82"/>
  <c r="CV952" i="82" s="1"/>
  <c r="CT953" i="82"/>
  <c r="CV953" i="82" s="1"/>
  <c r="CT954" i="82"/>
  <c r="CV954" i="82" s="1"/>
  <c r="CT955" i="82"/>
  <c r="CV955" i="82" s="1"/>
  <c r="CT956" i="82"/>
  <c r="CV956" i="82" s="1"/>
  <c r="CT957" i="82"/>
  <c r="CV957" i="82" s="1"/>
  <c r="CT958" i="82"/>
  <c r="CV958" i="82" s="1"/>
  <c r="CT959" i="82"/>
  <c r="CV959" i="82" s="1"/>
  <c r="CT960" i="82"/>
  <c r="CV960" i="82" s="1"/>
  <c r="CT961" i="82"/>
  <c r="CV961" i="82" s="1"/>
  <c r="CT962" i="82"/>
  <c r="CV962" i="82" s="1"/>
  <c r="CT965" i="82"/>
  <c r="CV965" i="82" s="1"/>
  <c r="CT966" i="82"/>
  <c r="CV966" i="82" s="1"/>
  <c r="CT967" i="82"/>
  <c r="CV967" i="82" s="1"/>
  <c r="CT968" i="82"/>
  <c r="CV968" i="82" s="1"/>
  <c r="CT969" i="82"/>
  <c r="CV969" i="82" s="1"/>
  <c r="CT970" i="82"/>
  <c r="CV970" i="82" s="1"/>
  <c r="CT971" i="82"/>
  <c r="CV971" i="82" s="1"/>
  <c r="CT972" i="82"/>
  <c r="CV972" i="82" s="1"/>
  <c r="CT973" i="82"/>
  <c r="CV973" i="82" s="1"/>
  <c r="CT974" i="82"/>
  <c r="CV974" i="82" s="1"/>
  <c r="CT975" i="82"/>
  <c r="CV975" i="82" s="1"/>
  <c r="CT976" i="82"/>
  <c r="CV976" i="82" s="1"/>
  <c r="CT977" i="82"/>
  <c r="CV977" i="82" s="1"/>
  <c r="CT978" i="82"/>
  <c r="CV978" i="82" s="1"/>
  <c r="CT979" i="82"/>
  <c r="CV979" i="82" s="1"/>
  <c r="CT980" i="82"/>
  <c r="CV980" i="82" s="1"/>
  <c r="CT981" i="82"/>
  <c r="CV981" i="82" s="1"/>
  <c r="CT982" i="82"/>
  <c r="CV982" i="82" s="1"/>
  <c r="CT983" i="82"/>
  <c r="CV983" i="82" s="1"/>
  <c r="CT984" i="82"/>
  <c r="CV984" i="82" s="1"/>
  <c r="CT985" i="82"/>
  <c r="CV985" i="82" s="1"/>
  <c r="CT986" i="82"/>
  <c r="CV986" i="82" s="1"/>
  <c r="CT987" i="82"/>
  <c r="CV987" i="82" s="1"/>
  <c r="CT988" i="82"/>
  <c r="CV988" i="82" s="1"/>
  <c r="CT989" i="82"/>
  <c r="CV989" i="82" s="1"/>
  <c r="CT990" i="82"/>
  <c r="CV990" i="82" s="1"/>
  <c r="CT991" i="82"/>
  <c r="CV991" i="82" s="1"/>
  <c r="CT992" i="82"/>
  <c r="CV992" i="82" s="1"/>
  <c r="CT993" i="82"/>
  <c r="CV993" i="82" s="1"/>
  <c r="CT994" i="82"/>
  <c r="CV994" i="82" s="1"/>
  <c r="CT995" i="82"/>
  <c r="CV995" i="82" s="1"/>
  <c r="CT996" i="82"/>
  <c r="CV996" i="82" s="1"/>
  <c r="CT997" i="82"/>
  <c r="CV997" i="82" s="1"/>
  <c r="CT998" i="82"/>
  <c r="CV998" i="82" s="1"/>
  <c r="CT999" i="82"/>
  <c r="CV999" i="82" s="1"/>
  <c r="CT1000" i="82"/>
  <c r="CV1000" i="82" s="1"/>
  <c r="CT1001" i="82"/>
  <c r="CV1001" i="82" s="1"/>
  <c r="CT1002" i="82"/>
  <c r="CV1002" i="82" s="1"/>
  <c r="CT1005" i="82"/>
  <c r="CV1005" i="82" s="1"/>
  <c r="CT1006" i="82"/>
  <c r="CV1006" i="82" s="1"/>
  <c r="CT1007" i="82"/>
  <c r="CV1007" i="82" s="1"/>
  <c r="CT1008" i="82"/>
  <c r="CV1008" i="82" s="1"/>
  <c r="CT1009" i="82"/>
  <c r="CV1009" i="82" s="1"/>
  <c r="CT1010" i="82"/>
  <c r="CV1010" i="82" s="1"/>
  <c r="CT1011" i="82"/>
  <c r="CV1011" i="82" s="1"/>
  <c r="CT1012" i="82"/>
  <c r="CV1012" i="82" s="1"/>
  <c r="CT1013" i="82"/>
  <c r="CV1013" i="82" s="1"/>
  <c r="CT1014" i="82"/>
  <c r="CV1014" i="82" s="1"/>
  <c r="CT1015" i="82"/>
  <c r="CV1015" i="82" s="1"/>
  <c r="CT1016" i="82"/>
  <c r="CV1016" i="82" s="1"/>
  <c r="CT1017" i="82"/>
  <c r="CV1017" i="82" s="1"/>
  <c r="CT1018" i="82"/>
  <c r="CV1018" i="82" s="1"/>
  <c r="CT1019" i="82"/>
  <c r="CV1019" i="82" s="1"/>
  <c r="CT1020" i="82"/>
  <c r="CV1020" i="82" s="1"/>
  <c r="CT1021" i="82"/>
  <c r="CV1021" i="82" s="1"/>
  <c r="CT1022" i="82"/>
  <c r="CV1022" i="82" s="1"/>
  <c r="CT1023" i="82"/>
  <c r="CV1023" i="82" s="1"/>
  <c r="CT1024" i="82"/>
  <c r="CV1024" i="82" s="1"/>
  <c r="CT1025" i="82"/>
  <c r="CV1025" i="82" s="1"/>
  <c r="CT1026" i="82"/>
  <c r="CV1026" i="82" s="1"/>
  <c r="CT1027" i="82"/>
  <c r="CV1027" i="82" s="1"/>
  <c r="CT1028" i="82"/>
  <c r="CV1028" i="82" s="1"/>
  <c r="CT1029" i="82"/>
  <c r="CV1029" i="82" s="1"/>
  <c r="CT1030" i="82"/>
  <c r="CV1030" i="82" s="1"/>
  <c r="CT1031" i="82"/>
  <c r="CV1031" i="82" s="1"/>
  <c r="CT1032" i="82"/>
  <c r="CV1032" i="82" s="1"/>
  <c r="CT1033" i="82"/>
  <c r="CV1033" i="82" s="1"/>
  <c r="CT1034" i="82"/>
  <c r="CV1034" i="82" s="1"/>
  <c r="CT1035" i="82"/>
  <c r="CV1035" i="82" s="1"/>
  <c r="CT1036" i="82"/>
  <c r="CV1036" i="82" s="1"/>
  <c r="CT1037" i="82"/>
  <c r="CV1037" i="82" s="1"/>
  <c r="CT1038" i="82"/>
  <c r="CV1038" i="82" s="1"/>
  <c r="CT1039" i="82"/>
  <c r="CV1039" i="82" s="1"/>
  <c r="CT1040" i="82"/>
  <c r="CV1040" i="82" s="1"/>
  <c r="CT1041" i="82"/>
  <c r="CV1041" i="82" s="1"/>
  <c r="CT1042" i="82"/>
  <c r="CV1042" i="82" s="1"/>
  <c r="CT1046" i="82"/>
  <c r="CV1046" i="82" s="1"/>
  <c r="CT1047" i="82"/>
  <c r="CV1047" i="82" s="1"/>
  <c r="CT1048" i="82"/>
  <c r="CV1048" i="82" s="1"/>
  <c r="CT1049" i="82"/>
  <c r="CV1049" i="82" s="1"/>
  <c r="CT1050" i="82"/>
  <c r="CV1050" i="82" s="1"/>
  <c r="CT1051" i="82"/>
  <c r="CV1051" i="82" s="1"/>
  <c r="CT1052" i="82"/>
  <c r="CV1052" i="82" s="1"/>
  <c r="CT1053" i="82"/>
  <c r="CV1053" i="82" s="1"/>
  <c r="CT1054" i="82"/>
  <c r="CV1054" i="82" s="1"/>
  <c r="CT1055" i="82"/>
  <c r="CV1055" i="82" s="1"/>
  <c r="CT1056" i="82"/>
  <c r="CV1056" i="82" s="1"/>
  <c r="CT1057" i="82"/>
  <c r="CV1057" i="82" s="1"/>
  <c r="CT1058" i="82"/>
  <c r="CV1058" i="82" s="1"/>
  <c r="CT1059" i="82"/>
  <c r="CV1059" i="82" s="1"/>
  <c r="CT1060" i="82"/>
  <c r="CV1060" i="82" s="1"/>
  <c r="CT1061" i="82"/>
  <c r="CV1061" i="82" s="1"/>
  <c r="CT1062" i="82"/>
  <c r="CV1062" i="82" s="1"/>
  <c r="CT1063" i="82"/>
  <c r="CV1063" i="82" s="1"/>
  <c r="CT1064" i="82"/>
  <c r="CV1064" i="82" s="1"/>
  <c r="CT1065" i="82"/>
  <c r="CV1065" i="82" s="1"/>
  <c r="CT1066" i="82"/>
  <c r="CV1066" i="82" s="1"/>
  <c r="CT1067" i="82"/>
  <c r="CV1067" i="82" s="1"/>
  <c r="CT1068" i="82"/>
  <c r="CV1068" i="82" s="1"/>
  <c r="CT1069" i="82"/>
  <c r="CV1069" i="82" s="1"/>
  <c r="CT1070" i="82"/>
  <c r="CV1070" i="82" s="1"/>
  <c r="CT1071" i="82"/>
  <c r="CV1071" i="82" s="1"/>
  <c r="CT1072" i="82"/>
  <c r="CV1072" i="82" s="1"/>
  <c r="CT1073" i="82"/>
  <c r="CV1073" i="82" s="1"/>
  <c r="CT1074" i="82"/>
  <c r="CV1074" i="82" s="1"/>
  <c r="CT1075" i="82"/>
  <c r="CV1075" i="82" s="1"/>
  <c r="CT1076" i="82"/>
  <c r="CV1076" i="82" s="1"/>
  <c r="CT1077" i="82"/>
  <c r="CV1077" i="82" s="1"/>
  <c r="CT1078" i="82"/>
  <c r="CV1078" i="82" s="1"/>
  <c r="CT1079" i="82"/>
  <c r="CV1079" i="82" s="1"/>
  <c r="CT1080" i="82"/>
  <c r="CV1080" i="82" s="1"/>
  <c r="CT1081" i="82"/>
  <c r="CV1081" i="82" s="1"/>
  <c r="CT1082" i="82"/>
  <c r="CV1082" i="82" s="1"/>
  <c r="CT1087" i="82"/>
  <c r="CV1087" i="82" s="1"/>
  <c r="CT1088" i="82"/>
  <c r="CV1088" i="82" s="1"/>
  <c r="CT1089" i="82"/>
  <c r="CV1089" i="82" s="1"/>
  <c r="CT1090" i="82"/>
  <c r="CV1090" i="82" s="1"/>
  <c r="CT1091" i="82"/>
  <c r="CV1091" i="82" s="1"/>
  <c r="CT1092" i="82"/>
  <c r="CV1092" i="82" s="1"/>
  <c r="CT1093" i="82"/>
  <c r="CV1093" i="82" s="1"/>
  <c r="CT1094" i="82"/>
  <c r="CV1094" i="82" s="1"/>
  <c r="CT1095" i="82"/>
  <c r="CV1095" i="82" s="1"/>
  <c r="CT1096" i="82"/>
  <c r="CV1096" i="82" s="1"/>
  <c r="CT1097" i="82"/>
  <c r="CV1097" i="82" s="1"/>
  <c r="CT1098" i="82"/>
  <c r="CV1098" i="82" s="1"/>
  <c r="CT1099" i="82"/>
  <c r="CV1099" i="82" s="1"/>
  <c r="CT1100" i="82"/>
  <c r="CV1100" i="82" s="1"/>
  <c r="CT1101" i="82"/>
  <c r="CV1101" i="82" s="1"/>
  <c r="CT1102" i="82"/>
  <c r="CV1102" i="82" s="1"/>
  <c r="CT1103" i="82"/>
  <c r="CV1103" i="82" s="1"/>
  <c r="CT1104" i="82"/>
  <c r="CV1104" i="82" s="1"/>
  <c r="CT1105" i="82"/>
  <c r="CV1105" i="82" s="1"/>
  <c r="CT1106" i="82"/>
  <c r="CV1106" i="82" s="1"/>
  <c r="CT1107" i="82"/>
  <c r="CV1107" i="82" s="1"/>
  <c r="CT1108" i="82"/>
  <c r="CV1108" i="82" s="1"/>
  <c r="CT1109" i="82"/>
  <c r="CV1109" i="82" s="1"/>
  <c r="CT1110" i="82"/>
  <c r="CV1110" i="82" s="1"/>
  <c r="CT1111" i="82"/>
  <c r="CV1111" i="82" s="1"/>
  <c r="CT1112" i="82"/>
  <c r="CV1112" i="82" s="1"/>
  <c r="CT1113" i="82"/>
  <c r="CV1113" i="82" s="1"/>
  <c r="CT1114" i="82"/>
  <c r="CV1114" i="82" s="1"/>
  <c r="CT1115" i="82"/>
  <c r="CV1115" i="82" s="1"/>
  <c r="CT1116" i="82"/>
  <c r="CV1116" i="82" s="1"/>
  <c r="CT1117" i="82"/>
  <c r="CV1117" i="82" s="1"/>
  <c r="CT1118" i="82"/>
  <c r="CV1118" i="82" s="1"/>
  <c r="CT1119" i="82"/>
  <c r="CV1119" i="82" s="1"/>
  <c r="CT1120" i="82"/>
  <c r="CV1120" i="82" s="1"/>
  <c r="CT1121" i="82"/>
  <c r="CV1121" i="82" s="1"/>
  <c r="CT1122" i="82"/>
  <c r="CV1122" i="82" s="1"/>
  <c r="CT1125" i="82"/>
  <c r="CV1125" i="82" s="1"/>
  <c r="CT1126" i="82"/>
  <c r="CV1126" i="82" s="1"/>
  <c r="CT1128" i="82"/>
  <c r="CV1128" i="82" s="1"/>
  <c r="CT1129" i="82"/>
  <c r="CV1129" i="82" s="1"/>
  <c r="CT1130" i="82"/>
  <c r="CV1130" i="82" s="1"/>
  <c r="CT1131" i="82"/>
  <c r="CV1131" i="82" s="1"/>
  <c r="CT1132" i="82"/>
  <c r="CV1132" i="82" s="1"/>
  <c r="CT1133" i="82"/>
  <c r="CV1133" i="82" s="1"/>
  <c r="CT1134" i="82"/>
  <c r="CV1134" i="82" s="1"/>
  <c r="CT1135" i="82"/>
  <c r="CV1135" i="82" s="1"/>
  <c r="CT1136" i="82"/>
  <c r="CV1136" i="82" s="1"/>
  <c r="CT1137" i="82"/>
  <c r="CV1137" i="82" s="1"/>
  <c r="CT1138" i="82"/>
  <c r="CV1138" i="82" s="1"/>
  <c r="CT1139" i="82"/>
  <c r="CV1139" i="82" s="1"/>
  <c r="CT1140" i="82"/>
  <c r="CV1140" i="82" s="1"/>
  <c r="CT1141" i="82"/>
  <c r="CV1141" i="82" s="1"/>
  <c r="CT1142" i="82"/>
  <c r="CV1142" i="82" s="1"/>
  <c r="CT1143" i="82"/>
  <c r="CV1143" i="82" s="1"/>
  <c r="CT1144" i="82"/>
  <c r="CV1144" i="82" s="1"/>
  <c r="CT1145" i="82"/>
  <c r="CV1145" i="82" s="1"/>
  <c r="CT1146" i="82"/>
  <c r="CV1146" i="82" s="1"/>
  <c r="CT1147" i="82"/>
  <c r="CV1147" i="82" s="1"/>
  <c r="CT1148" i="82"/>
  <c r="CV1148" i="82" s="1"/>
  <c r="CT1149" i="82"/>
  <c r="CV1149" i="82" s="1"/>
  <c r="CT1150" i="82"/>
  <c r="CV1150" i="82" s="1"/>
  <c r="CT1151" i="82"/>
  <c r="CV1151" i="82" s="1"/>
  <c r="CT1152" i="82"/>
  <c r="CV1152" i="82" s="1"/>
  <c r="CT1153" i="82"/>
  <c r="CV1153" i="82" s="1"/>
  <c r="CT1154" i="82"/>
  <c r="CV1154" i="82" s="1"/>
  <c r="CT1155" i="82"/>
  <c r="CV1155" i="82" s="1"/>
  <c r="CT1156" i="82"/>
  <c r="CV1156" i="82" s="1"/>
  <c r="CT1157" i="82"/>
  <c r="CV1157" i="82" s="1"/>
  <c r="CT1158" i="82"/>
  <c r="CV1158" i="82" s="1"/>
  <c r="CT1159" i="82"/>
  <c r="CV1159" i="82" s="1"/>
  <c r="CT1160" i="82"/>
  <c r="CV1160" i="82" s="1"/>
  <c r="CT1161" i="82"/>
  <c r="CV1161" i="82" s="1"/>
  <c r="CT1165" i="82"/>
  <c r="CV1165" i="82" s="1"/>
  <c r="CT1166" i="82"/>
  <c r="CV1166" i="82" s="1"/>
  <c r="CT1167" i="82"/>
  <c r="CV1167" i="82" s="1"/>
  <c r="CT1168" i="82"/>
  <c r="CV1168" i="82" s="1"/>
  <c r="CT1169" i="82"/>
  <c r="CV1169" i="82" s="1"/>
  <c r="CT1170" i="82"/>
  <c r="CV1170" i="82" s="1"/>
  <c r="CT1171" i="82"/>
  <c r="CV1171" i="82" s="1"/>
  <c r="CT1332" i="82"/>
  <c r="CV1332" i="82" s="1"/>
  <c r="CT1333" i="82"/>
  <c r="CV1333" i="82" s="1"/>
  <c r="CT1334" i="82"/>
  <c r="CV1334" i="82" s="1"/>
  <c r="CT1335" i="82"/>
  <c r="CV1335" i="82" s="1"/>
  <c r="CT1336" i="82"/>
  <c r="CV1336" i="82" s="1"/>
  <c r="CT1337" i="82"/>
  <c r="CV1337" i="82" s="1"/>
  <c r="CT1338" i="82"/>
  <c r="CV1338" i="82" s="1"/>
  <c r="CT1339" i="82"/>
  <c r="CV1339" i="82" s="1"/>
  <c r="CT1340" i="82"/>
  <c r="CV1340" i="82" s="1"/>
  <c r="CT1341" i="82"/>
  <c r="CV1341" i="82" s="1"/>
  <c r="CT1342" i="82"/>
  <c r="CV1342" i="82" s="1"/>
  <c r="CT1343" i="82"/>
  <c r="CV1343" i="82" s="1"/>
  <c r="CT1344" i="82"/>
  <c r="CV1344" i="82" s="1"/>
  <c r="CT1345" i="82"/>
  <c r="CV1345" i="82" s="1"/>
  <c r="CT1346" i="82"/>
  <c r="CV1346" i="82" s="1"/>
  <c r="CT1347" i="82"/>
  <c r="CV1347" i="82" s="1"/>
  <c r="CT1348" i="82"/>
  <c r="CV1348" i="82" s="1"/>
  <c r="CT1349" i="82"/>
  <c r="CV1349" i="82" s="1"/>
  <c r="CT1350" i="82"/>
  <c r="CV1350" i="82" s="1"/>
  <c r="CT1351" i="82"/>
  <c r="CV1351" i="82" s="1"/>
  <c r="CT1352" i="82"/>
  <c r="CV1352" i="82" s="1"/>
  <c r="CT1353" i="82"/>
  <c r="CV1353" i="82" s="1"/>
  <c r="CT1354" i="82"/>
  <c r="CV1354" i="82" s="1"/>
  <c r="CT1355" i="82"/>
  <c r="CV1355" i="82" s="1"/>
  <c r="CT1356" i="82"/>
  <c r="CV1356" i="82" s="1"/>
  <c r="CT1357" i="82"/>
  <c r="CV1357" i="82" s="1"/>
  <c r="CT1358" i="82"/>
  <c r="CV1358" i="82" s="1"/>
  <c r="CT1359" i="82"/>
  <c r="CV1359" i="82" s="1"/>
  <c r="CT1360" i="82"/>
  <c r="CV1360" i="82" s="1"/>
  <c r="CT1361" i="82"/>
  <c r="CV1361" i="82" s="1"/>
  <c r="CT1362" i="82"/>
  <c r="CV1362" i="82" s="1"/>
  <c r="CT1365" i="82"/>
  <c r="CV1365" i="82" s="1"/>
  <c r="CT1366" i="82"/>
  <c r="CV1366" i="82" s="1"/>
  <c r="CT1367" i="82"/>
  <c r="CV1367" i="82" s="1"/>
  <c r="CT1368" i="82"/>
  <c r="CV1368" i="82" s="1"/>
  <c r="CT1369" i="82"/>
  <c r="CV1369" i="82" s="1"/>
  <c r="CT1370" i="82"/>
  <c r="CV1370" i="82" s="1"/>
  <c r="CT1371" i="82"/>
  <c r="CV1371" i="82" s="1"/>
  <c r="CT1372" i="82"/>
  <c r="CV1372" i="82" s="1"/>
  <c r="CT1373" i="82"/>
  <c r="CV1373" i="82" s="1"/>
  <c r="CT1374" i="82"/>
  <c r="CV1374" i="82" s="1"/>
  <c r="CT1375" i="82"/>
  <c r="CV1375" i="82" s="1"/>
  <c r="CT1376" i="82"/>
  <c r="CV1376" i="82" s="1"/>
  <c r="CT1377" i="82"/>
  <c r="CV1377" i="82" s="1"/>
  <c r="CT1378" i="82"/>
  <c r="CV1378" i="82" s="1"/>
  <c r="CT1379" i="82"/>
  <c r="CV1379" i="82" s="1"/>
  <c r="CT1380" i="82"/>
  <c r="CV1380" i="82" s="1"/>
  <c r="CT1381" i="82"/>
  <c r="CV1381" i="82" s="1"/>
  <c r="CT1382" i="82"/>
  <c r="CV1382" i="82" s="1"/>
  <c r="CT1383" i="82"/>
  <c r="CV1383" i="82" s="1"/>
  <c r="CT1384" i="82"/>
  <c r="CV1384" i="82" s="1"/>
  <c r="CT1385" i="82"/>
  <c r="CV1385" i="82" s="1"/>
  <c r="CT1386" i="82"/>
  <c r="CV1386" i="82" s="1"/>
  <c r="CT1387" i="82"/>
  <c r="CV1387" i="82" s="1"/>
  <c r="CT1388" i="82"/>
  <c r="CV1388" i="82" s="1"/>
  <c r="CT1389" i="82"/>
  <c r="CV1389" i="82" s="1"/>
  <c r="CT1390" i="82"/>
  <c r="CV1390" i="82" s="1"/>
  <c r="CT1391" i="82"/>
  <c r="CV1391" i="82" s="1"/>
  <c r="CT1392" i="82"/>
  <c r="CV1392" i="82" s="1"/>
  <c r="CT1393" i="82"/>
  <c r="CV1393" i="82" s="1"/>
  <c r="CT1394" i="82"/>
  <c r="CV1394" i="82" s="1"/>
  <c r="CT1395" i="82"/>
  <c r="CV1395" i="82" s="1"/>
  <c r="CT1396" i="82"/>
  <c r="CV1396" i="82" s="1"/>
  <c r="CT1397" i="82"/>
  <c r="CV1397" i="82" s="1"/>
  <c r="CT1398" i="82"/>
  <c r="CV1398" i="82" s="1"/>
  <c r="CT1399" i="82"/>
  <c r="CV1399" i="82" s="1"/>
  <c r="CT1400" i="82"/>
  <c r="CV1400" i="82" s="1"/>
  <c r="CT1401" i="82"/>
  <c r="CV1401" i="82" s="1"/>
  <c r="CT1402" i="82"/>
  <c r="CV1402" i="82" s="1"/>
  <c r="CT1405" i="82"/>
  <c r="CV1405" i="82" s="1"/>
  <c r="CT1406" i="82"/>
  <c r="CV1406" i="82" s="1"/>
  <c r="CT1407" i="82"/>
  <c r="CV1407" i="82" s="1"/>
  <c r="CT1408" i="82"/>
  <c r="CV1408" i="82" s="1"/>
  <c r="CT1409" i="82"/>
  <c r="CV1409" i="82" s="1"/>
  <c r="CT1410" i="82"/>
  <c r="CV1410" i="82" s="1"/>
  <c r="CT1411" i="82"/>
  <c r="CV1411" i="82" s="1"/>
  <c r="CT1412" i="82"/>
  <c r="CV1412" i="82" s="1"/>
  <c r="CT1413" i="82"/>
  <c r="CV1413" i="82" s="1"/>
  <c r="CT1414" i="82"/>
  <c r="CV1414" i="82" s="1"/>
  <c r="CT1415" i="82"/>
  <c r="CV1415" i="82" s="1"/>
  <c r="CT1416" i="82"/>
  <c r="CV1416" i="82" s="1"/>
  <c r="CT1417" i="82"/>
  <c r="CV1417" i="82" s="1"/>
  <c r="CT1418" i="82"/>
  <c r="CV1418" i="82" s="1"/>
  <c r="CT1419" i="82"/>
  <c r="CV1419" i="82" s="1"/>
  <c r="CT1420" i="82"/>
  <c r="CV1420" i="82" s="1"/>
  <c r="CT1421" i="82"/>
  <c r="CV1421" i="82" s="1"/>
  <c r="CT1422" i="82"/>
  <c r="CV1422" i="82" s="1"/>
  <c r="CT1423" i="82"/>
  <c r="CV1423" i="82" s="1"/>
  <c r="CT1424" i="82"/>
  <c r="CV1424" i="82" s="1"/>
  <c r="CT1425" i="82"/>
  <c r="CV1425" i="82" s="1"/>
  <c r="CT1426" i="82"/>
  <c r="CV1426" i="82" s="1"/>
  <c r="CT1427" i="82"/>
  <c r="CV1427" i="82" s="1"/>
  <c r="CT1428" i="82"/>
  <c r="CV1428" i="82" s="1"/>
  <c r="CT1429" i="82"/>
  <c r="CV1429" i="82" s="1"/>
  <c r="CT1430" i="82"/>
  <c r="CV1430" i="82" s="1"/>
  <c r="CT1431" i="82"/>
  <c r="CV1431" i="82" s="1"/>
  <c r="CT1432" i="82"/>
  <c r="CV1432" i="82" s="1"/>
  <c r="CT1433" i="82"/>
  <c r="CV1433" i="82" s="1"/>
  <c r="CT1434" i="82"/>
  <c r="CV1434" i="82" s="1"/>
  <c r="CT1435" i="82"/>
  <c r="CV1435" i="82" s="1"/>
  <c r="CT1436" i="82"/>
  <c r="CV1436" i="82" s="1"/>
  <c r="CT1437" i="82"/>
  <c r="CV1437" i="82" s="1"/>
  <c r="CT1438" i="82"/>
  <c r="CV1438" i="82" s="1"/>
  <c r="CT1439" i="82"/>
  <c r="CV1439" i="82" s="1"/>
  <c r="CT1440" i="82"/>
  <c r="CV1440" i="82" s="1"/>
  <c r="CT1441" i="82"/>
  <c r="CV1441" i="82" s="1"/>
  <c r="CT1442" i="82"/>
  <c r="CV1442" i="82" s="1"/>
  <c r="CT1445" i="82"/>
  <c r="CV1445" i="82" s="1"/>
  <c r="CT1446" i="82"/>
  <c r="CV1446" i="82" s="1"/>
  <c r="CT1447" i="82"/>
  <c r="CV1447" i="82" s="1"/>
  <c r="CT1448" i="82"/>
  <c r="CV1448" i="82" s="1"/>
  <c r="CT1449" i="82"/>
  <c r="CV1449" i="82" s="1"/>
  <c r="CT1450" i="82"/>
  <c r="CV1450" i="82" s="1"/>
  <c r="CT1451" i="82"/>
  <c r="CV1451" i="82" s="1"/>
  <c r="CT1452" i="82"/>
  <c r="CV1452" i="82" s="1"/>
  <c r="CT1453" i="82"/>
  <c r="CV1453" i="82" s="1"/>
  <c r="CT1454" i="82"/>
  <c r="CV1454" i="82" s="1"/>
  <c r="CT1455" i="82"/>
  <c r="CV1455" i="82" s="1"/>
  <c r="CT1456" i="82"/>
  <c r="CV1456" i="82" s="1"/>
  <c r="CT1457" i="82"/>
  <c r="CV1457" i="82" s="1"/>
  <c r="CT1458" i="82"/>
  <c r="CV1458" i="82" s="1"/>
  <c r="CT1459" i="82"/>
  <c r="CV1459" i="82" s="1"/>
  <c r="CT1460" i="82"/>
  <c r="CV1460" i="82" s="1"/>
  <c r="CT1461" i="82"/>
  <c r="CV1461" i="82" s="1"/>
  <c r="CT1462" i="82"/>
  <c r="CV1462" i="82" s="1"/>
  <c r="CT1463" i="82"/>
  <c r="CV1463" i="82" s="1"/>
  <c r="CT1464" i="82"/>
  <c r="CV1464" i="82" s="1"/>
  <c r="CT1465" i="82"/>
  <c r="CV1465" i="82" s="1"/>
  <c r="CT1466" i="82"/>
  <c r="CV1466" i="82" s="1"/>
  <c r="CT1467" i="82"/>
  <c r="CV1467" i="82" s="1"/>
  <c r="CT1468" i="82"/>
  <c r="CV1468" i="82" s="1"/>
  <c r="CT1469" i="82"/>
  <c r="CV1469" i="82" s="1"/>
  <c r="CT1470" i="82"/>
  <c r="CV1470" i="82" s="1"/>
  <c r="CT1471" i="82"/>
  <c r="CV1471" i="82" s="1"/>
  <c r="CT1472" i="82"/>
  <c r="CV1472" i="82" s="1"/>
  <c r="CT1473" i="82"/>
  <c r="CV1473" i="82" s="1"/>
  <c r="CT1474" i="82"/>
  <c r="CV1474" i="82" s="1"/>
  <c r="CT1475" i="82"/>
  <c r="CV1475" i="82" s="1"/>
  <c r="CT1476" i="82"/>
  <c r="CV1476" i="82" s="1"/>
  <c r="CT1477" i="82"/>
  <c r="CV1477" i="82" s="1"/>
  <c r="CT1478" i="82"/>
  <c r="CV1478" i="82" s="1"/>
  <c r="CT1479" i="82"/>
  <c r="CV1479" i="82" s="1"/>
  <c r="CT1480" i="82"/>
  <c r="CV1480" i="82" s="1"/>
  <c r="CT1481" i="82"/>
  <c r="CV1481" i="82" s="1"/>
  <c r="CT1485" i="82"/>
  <c r="CV1485" i="82" s="1"/>
  <c r="CT1487" i="82"/>
  <c r="CV1487" i="82" s="1"/>
  <c r="CT1488" i="82"/>
  <c r="CV1488" i="82" s="1"/>
  <c r="CT1489" i="82"/>
  <c r="CV1489" i="82" s="1"/>
  <c r="CT1490" i="82"/>
  <c r="CV1490" i="82" s="1"/>
  <c r="CT1491" i="82"/>
  <c r="CV1491" i="82" s="1"/>
  <c r="CT1492" i="82"/>
  <c r="CV1492" i="82" s="1"/>
  <c r="CT1493" i="82"/>
  <c r="CV1493" i="82" s="1"/>
  <c r="CT1494" i="82"/>
  <c r="CV1494" i="82" s="1"/>
  <c r="CT1495" i="82"/>
  <c r="CV1495" i="82" s="1"/>
  <c r="CT1496" i="82"/>
  <c r="CV1496" i="82" s="1"/>
  <c r="CT1497" i="82"/>
  <c r="CV1497" i="82" s="1"/>
  <c r="CT1498" i="82"/>
  <c r="CV1498" i="82" s="1"/>
  <c r="CT1499" i="82"/>
  <c r="CV1499" i="82" s="1"/>
  <c r="CT1500" i="82"/>
  <c r="CV1500" i="82" s="1"/>
  <c r="CT1501" i="82"/>
  <c r="CV1501" i="82" s="1"/>
  <c r="CT1502" i="82"/>
  <c r="CV1502" i="82" s="1"/>
  <c r="CT1503" i="82"/>
  <c r="CV1503" i="82" s="1"/>
  <c r="CT1504" i="82"/>
  <c r="CV1504" i="82" s="1"/>
  <c r="CT1505" i="82"/>
  <c r="CV1505" i="82" s="1"/>
  <c r="CT1506" i="82"/>
  <c r="CV1506" i="82" s="1"/>
  <c r="CT1507" i="82"/>
  <c r="CV1507" i="82" s="1"/>
  <c r="CT1508" i="82"/>
  <c r="CV1508" i="82" s="1"/>
  <c r="CT1509" i="82"/>
  <c r="CV1509" i="82" s="1"/>
  <c r="CT1510" i="82"/>
  <c r="CV1510" i="82" s="1"/>
  <c r="CT1511" i="82"/>
  <c r="CV1511" i="82" s="1"/>
  <c r="CT1512" i="82"/>
  <c r="CV1512" i="82" s="1"/>
  <c r="CT1513" i="82"/>
  <c r="CV1513" i="82" s="1"/>
  <c r="CT1514" i="82"/>
  <c r="CV1514" i="82" s="1"/>
  <c r="CT1515" i="82"/>
  <c r="CV1515" i="82" s="1"/>
  <c r="CT1516" i="82"/>
  <c r="CV1516" i="82" s="1"/>
  <c r="CT1517" i="82"/>
  <c r="CV1517" i="82" s="1"/>
  <c r="CT1518" i="82"/>
  <c r="CV1518" i="82" s="1"/>
  <c r="CT1519" i="82"/>
  <c r="CV1519" i="82" s="1"/>
  <c r="CT1520" i="82"/>
  <c r="CV1520" i="82" s="1"/>
  <c r="CT1521" i="82"/>
  <c r="CV1521" i="82" s="1"/>
  <c r="CT1525" i="82"/>
  <c r="CV1525" i="82" s="1"/>
  <c r="CT1526" i="82"/>
  <c r="CV1526" i="82" s="1"/>
  <c r="CT1527" i="82"/>
  <c r="CV1527" i="82" s="1"/>
  <c r="CT1528" i="82"/>
  <c r="CV1528" i="82" s="1"/>
  <c r="CT1529" i="82"/>
  <c r="CV1529" i="82" s="1"/>
  <c r="CT1530" i="82"/>
  <c r="CV1530" i="82" s="1"/>
  <c r="CT1531" i="82"/>
  <c r="CV1531" i="82" s="1"/>
  <c r="CT1532" i="82"/>
  <c r="CV1532" i="82" s="1"/>
  <c r="CT1533" i="82"/>
  <c r="CV1533" i="82" s="1"/>
  <c r="CT1534" i="82"/>
  <c r="CV1534" i="82" s="1"/>
  <c r="CT1535" i="82"/>
  <c r="CV1535" i="82" s="1"/>
  <c r="CT1536" i="82"/>
  <c r="CV1536" i="82" s="1"/>
  <c r="CT1537" i="82"/>
  <c r="CV1537" i="82" s="1"/>
  <c r="CT1538" i="82"/>
  <c r="CV1538" i="82" s="1"/>
  <c r="CT1539" i="82"/>
  <c r="CV1539" i="82" s="1"/>
  <c r="CT1540" i="82"/>
  <c r="CV1540" i="82" s="1"/>
  <c r="CT1541" i="82"/>
  <c r="CV1541" i="82" s="1"/>
  <c r="CT1542" i="82"/>
  <c r="CV1542" i="82" s="1"/>
  <c r="CT1543" i="82"/>
  <c r="CV1543" i="82" s="1"/>
  <c r="CT1544" i="82"/>
  <c r="CV1544" i="82" s="1"/>
  <c r="CT1545" i="82"/>
  <c r="CV1545" i="82" s="1"/>
  <c r="CT1546" i="82"/>
  <c r="CV1546" i="82" s="1"/>
  <c r="CT1547" i="82"/>
  <c r="CV1547" i="82" s="1"/>
  <c r="CT1548" i="82"/>
  <c r="CV1548" i="82" s="1"/>
  <c r="CT1549" i="82"/>
  <c r="CV1549" i="82" s="1"/>
  <c r="CT1550" i="82"/>
  <c r="CV1550" i="82" s="1"/>
  <c r="CT1551" i="82"/>
  <c r="CV1551" i="82" s="1"/>
  <c r="CT1552" i="82"/>
  <c r="CV1552" i="82" s="1"/>
  <c r="CT1553" i="82"/>
  <c r="CV1553" i="82" s="1"/>
  <c r="CT1554" i="82"/>
  <c r="CV1554" i="82" s="1"/>
  <c r="CT1555" i="82"/>
  <c r="CV1555" i="82" s="1"/>
  <c r="CT1556" i="82"/>
  <c r="CV1556" i="82" s="1"/>
  <c r="CT1557" i="82"/>
  <c r="CV1557" i="82" s="1"/>
  <c r="CT1558" i="82"/>
  <c r="CV1558" i="82" s="1"/>
  <c r="CT1559" i="82"/>
  <c r="CV1559" i="82" s="1"/>
  <c r="CT1560" i="82"/>
  <c r="CV1560" i="82" s="1"/>
  <c r="CT1561" i="82"/>
  <c r="CV1561" i="82" s="1"/>
  <c r="CT1565" i="82"/>
  <c r="CV1565" i="82" s="1"/>
  <c r="CT1567" i="82"/>
  <c r="CV1567" i="82" s="1"/>
  <c r="CT1568" i="82"/>
  <c r="CV1568" i="82" s="1"/>
  <c r="CT1569" i="82"/>
  <c r="CV1569" i="82" s="1"/>
  <c r="CT1570" i="82"/>
  <c r="CV1570" i="82" s="1"/>
  <c r="CT1571" i="82"/>
  <c r="CV1571" i="82" s="1"/>
  <c r="CT1572" i="82"/>
  <c r="CV1572" i="82" s="1"/>
  <c r="CT1573" i="82"/>
  <c r="CV1573" i="82" s="1"/>
  <c r="CT1574" i="82"/>
  <c r="CV1574" i="82" s="1"/>
  <c r="CT1575" i="82"/>
  <c r="CV1575" i="82" s="1"/>
  <c r="CT1576" i="82"/>
  <c r="CV1576" i="82" s="1"/>
  <c r="CT1577" i="82"/>
  <c r="CV1577" i="82" s="1"/>
  <c r="CT1578" i="82"/>
  <c r="CV1578" i="82" s="1"/>
  <c r="CT1579" i="82"/>
  <c r="CV1579" i="82" s="1"/>
  <c r="CT1580" i="82"/>
  <c r="CV1580" i="82" s="1"/>
  <c r="CT1581" i="82"/>
  <c r="CV1581" i="82" s="1"/>
  <c r="CT1582" i="82"/>
  <c r="CV1582" i="82" s="1"/>
  <c r="CT1583" i="82"/>
  <c r="CV1583" i="82" s="1"/>
  <c r="CT1584" i="82"/>
  <c r="CV1584" i="82" s="1"/>
  <c r="CT1585" i="82"/>
  <c r="CV1585" i="82" s="1"/>
  <c r="CT1586" i="82"/>
  <c r="CV1586" i="82" s="1"/>
  <c r="CT1587" i="82"/>
  <c r="CV1587" i="82" s="1"/>
  <c r="CT1588" i="82"/>
  <c r="CV1588" i="82" s="1"/>
  <c r="CT1589" i="82"/>
  <c r="CV1589" i="82" s="1"/>
  <c r="CT1590" i="82"/>
  <c r="CV1590" i="82" s="1"/>
  <c r="CT1591" i="82"/>
  <c r="CV1591" i="82" s="1"/>
  <c r="CT1592" i="82"/>
  <c r="CV1592" i="82" s="1"/>
  <c r="CT1593" i="82"/>
  <c r="CV1593" i="82" s="1"/>
  <c r="CT1594" i="82"/>
  <c r="CV1594" i="82" s="1"/>
  <c r="CT1595" i="82"/>
  <c r="CV1595" i="82" s="1"/>
  <c r="CT1596" i="82"/>
  <c r="CV1596" i="82" s="1"/>
  <c r="CT1597" i="82"/>
  <c r="CV1597" i="82" s="1"/>
  <c r="CT1598" i="82"/>
  <c r="CV1598" i="82" s="1"/>
  <c r="CT1599" i="82"/>
  <c r="CV1599" i="82" s="1"/>
  <c r="CT1600" i="82"/>
  <c r="CV1600" i="82" s="1"/>
  <c r="CT1605" i="82"/>
  <c r="CV1605" i="82" s="1"/>
  <c r="CT1606" i="82"/>
  <c r="CV1606" i="82" s="1"/>
  <c r="CT1607" i="82"/>
  <c r="CV1607" i="82" s="1"/>
  <c r="CT1608" i="82"/>
  <c r="CV1608" i="82" s="1"/>
  <c r="CT1609" i="82"/>
  <c r="CV1609" i="82" s="1"/>
  <c r="CT1610" i="82"/>
  <c r="CV1610" i="82" s="1"/>
  <c r="CT1611" i="82"/>
  <c r="CV1611" i="82" s="1"/>
  <c r="H37" i="77" l="1"/>
  <c r="I37" i="77"/>
  <c r="J37" i="77" s="1"/>
  <c r="AK83" i="18"/>
  <c r="AK82" i="18"/>
  <c r="AF83" i="18"/>
  <c r="AF82" i="18"/>
  <c r="AA83" i="18"/>
  <c r="AA82" i="18"/>
  <c r="V83" i="18"/>
  <c r="V82" i="18"/>
  <c r="Q83" i="18"/>
  <c r="Q82" i="18"/>
  <c r="L83" i="18"/>
  <c r="L82" i="18"/>
  <c r="G83" i="18"/>
  <c r="I38" i="77" l="1"/>
  <c r="J38" i="77" s="1"/>
  <c r="H38" i="77"/>
  <c r="DB12" i="82"/>
  <c r="DH12" i="82"/>
  <c r="DI12" i="82"/>
  <c r="DJ12" i="82"/>
  <c r="DK12" i="82"/>
  <c r="DL12" i="82"/>
  <c r="DN12" i="82"/>
  <c r="DO12" i="82"/>
  <c r="DB13" i="82"/>
  <c r="DH13" i="82"/>
  <c r="DI13" i="82"/>
  <c r="DJ13" i="82"/>
  <c r="DK13" i="82"/>
  <c r="DL13" i="82"/>
  <c r="DN13" i="82"/>
  <c r="DO13" i="82"/>
  <c r="DB14" i="82"/>
  <c r="DH14" i="82"/>
  <c r="DI14" i="82"/>
  <c r="DJ14" i="82"/>
  <c r="DK14" i="82"/>
  <c r="DL14" i="82"/>
  <c r="DN14" i="82"/>
  <c r="DO14" i="82"/>
  <c r="DB15" i="82"/>
  <c r="DH15" i="82"/>
  <c r="DI15" i="82"/>
  <c r="DJ15" i="82"/>
  <c r="DK15" i="82"/>
  <c r="DL15" i="82"/>
  <c r="DN15" i="82"/>
  <c r="DO15" i="82"/>
  <c r="DB16" i="82"/>
  <c r="DH16" i="82"/>
  <c r="DI16" i="82"/>
  <c r="DJ16" i="82"/>
  <c r="DK16" i="82"/>
  <c r="DL16" i="82"/>
  <c r="DN16" i="82"/>
  <c r="DO16" i="82"/>
  <c r="DB17" i="82"/>
  <c r="DH17" i="82"/>
  <c r="DI17" i="82"/>
  <c r="DJ17" i="82"/>
  <c r="DK17" i="82"/>
  <c r="DL17" i="82"/>
  <c r="DN17" i="82"/>
  <c r="DO17" i="82"/>
  <c r="DB18" i="82"/>
  <c r="DH18" i="82"/>
  <c r="DI18" i="82"/>
  <c r="DJ18" i="82"/>
  <c r="DK18" i="82"/>
  <c r="DL18" i="82"/>
  <c r="DN18" i="82"/>
  <c r="DO18" i="82"/>
  <c r="DB19" i="82"/>
  <c r="DH19" i="82"/>
  <c r="DI19" i="82"/>
  <c r="DJ19" i="82"/>
  <c r="DK19" i="82"/>
  <c r="DL19" i="82"/>
  <c r="DN19" i="82"/>
  <c r="DO19" i="82"/>
  <c r="DB20" i="82"/>
  <c r="DH20" i="82"/>
  <c r="DI20" i="82"/>
  <c r="DJ20" i="82"/>
  <c r="DK20" i="82"/>
  <c r="DL20" i="82"/>
  <c r="DN20" i="82"/>
  <c r="DO20" i="82"/>
  <c r="DB21" i="82"/>
  <c r="DH21" i="82"/>
  <c r="DI21" i="82"/>
  <c r="DJ21" i="82"/>
  <c r="DK21" i="82"/>
  <c r="DL21" i="82"/>
  <c r="DN21" i="82"/>
  <c r="DO21" i="82"/>
  <c r="DB22" i="82"/>
  <c r="DH22" i="82"/>
  <c r="DI22" i="82"/>
  <c r="DJ22" i="82"/>
  <c r="DK22" i="82"/>
  <c r="DL22" i="82"/>
  <c r="DN22" i="82"/>
  <c r="DO22" i="82"/>
  <c r="DB23" i="82"/>
  <c r="DH23" i="82"/>
  <c r="DI23" i="82"/>
  <c r="DJ23" i="82"/>
  <c r="DK23" i="82"/>
  <c r="DL23" i="82"/>
  <c r="DN23" i="82"/>
  <c r="DO23" i="82"/>
  <c r="DB24" i="82"/>
  <c r="DH24" i="82"/>
  <c r="DI24" i="82"/>
  <c r="DJ24" i="82"/>
  <c r="DK24" i="82"/>
  <c r="DL24" i="82"/>
  <c r="DN24" i="82"/>
  <c r="DO24" i="82"/>
  <c r="DB25" i="82"/>
  <c r="DH25" i="82"/>
  <c r="DI25" i="82"/>
  <c r="DJ25" i="82"/>
  <c r="DK25" i="82"/>
  <c r="DL25" i="82"/>
  <c r="DN25" i="82"/>
  <c r="DO25" i="82"/>
  <c r="DB26" i="82"/>
  <c r="DH26" i="82"/>
  <c r="DI26" i="82"/>
  <c r="DJ26" i="82"/>
  <c r="DK26" i="82"/>
  <c r="DL26" i="82"/>
  <c r="DN26" i="82"/>
  <c r="DO26" i="82"/>
  <c r="DB27" i="82"/>
  <c r="DH27" i="82"/>
  <c r="DI27" i="82"/>
  <c r="DJ27" i="82"/>
  <c r="DK27" i="82"/>
  <c r="DL27" i="82"/>
  <c r="DN27" i="82"/>
  <c r="DO27" i="82"/>
  <c r="DB28" i="82"/>
  <c r="DH28" i="82"/>
  <c r="DI28" i="82"/>
  <c r="DJ28" i="82"/>
  <c r="DK28" i="82"/>
  <c r="DL28" i="82"/>
  <c r="DN28" i="82"/>
  <c r="DO28" i="82"/>
  <c r="DB29" i="82"/>
  <c r="DH29" i="82"/>
  <c r="DI29" i="82"/>
  <c r="DJ29" i="82"/>
  <c r="DK29" i="82"/>
  <c r="DL29" i="82"/>
  <c r="DN29" i="82"/>
  <c r="DO29" i="82"/>
  <c r="DB30" i="82"/>
  <c r="DH30" i="82"/>
  <c r="DI30" i="82"/>
  <c r="DJ30" i="82"/>
  <c r="DK30" i="82"/>
  <c r="DL30" i="82"/>
  <c r="DN30" i="82"/>
  <c r="DO30" i="82"/>
  <c r="DB31" i="82"/>
  <c r="DH31" i="82"/>
  <c r="DI31" i="82"/>
  <c r="DJ31" i="82"/>
  <c r="DK31" i="82"/>
  <c r="DL31" i="82"/>
  <c r="DN31" i="82"/>
  <c r="DO31" i="82"/>
  <c r="DB32" i="82"/>
  <c r="DH32" i="82"/>
  <c r="DI32" i="82"/>
  <c r="DJ32" i="82"/>
  <c r="DK32" i="82"/>
  <c r="DL32" i="82"/>
  <c r="DN32" i="82"/>
  <c r="DO32" i="82"/>
  <c r="DB33" i="82"/>
  <c r="DH33" i="82"/>
  <c r="DI33" i="82"/>
  <c r="DJ33" i="82"/>
  <c r="DK33" i="82"/>
  <c r="DL33" i="82"/>
  <c r="DN33" i="82"/>
  <c r="DO33" i="82"/>
  <c r="DB34" i="82"/>
  <c r="DH34" i="82"/>
  <c r="DI34" i="82"/>
  <c r="DJ34" i="82"/>
  <c r="DK34" i="82"/>
  <c r="DL34" i="82"/>
  <c r="DN34" i="82"/>
  <c r="DO34" i="82"/>
  <c r="DB35" i="82"/>
  <c r="DH35" i="82"/>
  <c r="DI35" i="82"/>
  <c r="DJ35" i="82"/>
  <c r="DK35" i="82"/>
  <c r="DL35" i="82"/>
  <c r="DN35" i="82"/>
  <c r="DO35" i="82"/>
  <c r="DB36" i="82"/>
  <c r="DH36" i="82"/>
  <c r="DI36" i="82"/>
  <c r="DJ36" i="82"/>
  <c r="DK36" i="82"/>
  <c r="DL36" i="82"/>
  <c r="DN36" i="82"/>
  <c r="DO36" i="82"/>
  <c r="DB37" i="82"/>
  <c r="DH37" i="82"/>
  <c r="DI37" i="82"/>
  <c r="DJ37" i="82"/>
  <c r="DK37" i="82"/>
  <c r="DL37" i="82"/>
  <c r="DN37" i="82"/>
  <c r="DO37" i="82"/>
  <c r="DB38" i="82"/>
  <c r="DH38" i="82"/>
  <c r="DI38" i="82"/>
  <c r="DJ38" i="82"/>
  <c r="DK38" i="82"/>
  <c r="DL38" i="82"/>
  <c r="DN38" i="82"/>
  <c r="DO38" i="82"/>
  <c r="DB39" i="82"/>
  <c r="DH39" i="82"/>
  <c r="DI39" i="82"/>
  <c r="DJ39" i="82"/>
  <c r="DK39" i="82"/>
  <c r="DL39" i="82"/>
  <c r="DN39" i="82"/>
  <c r="DO39" i="82"/>
  <c r="DB40" i="82"/>
  <c r="DH40" i="82"/>
  <c r="DI40" i="82"/>
  <c r="DJ40" i="82"/>
  <c r="DK40" i="82"/>
  <c r="DL40" i="82"/>
  <c r="DN40" i="82"/>
  <c r="DO40" i="82"/>
  <c r="DB41" i="82"/>
  <c r="DH41" i="82"/>
  <c r="DI41" i="82"/>
  <c r="DJ41" i="82"/>
  <c r="DK41" i="82"/>
  <c r="DL41" i="82"/>
  <c r="DN41" i="82"/>
  <c r="DO41" i="82"/>
  <c r="DB42" i="82"/>
  <c r="DH42" i="82"/>
  <c r="DI42" i="82"/>
  <c r="DJ42" i="82"/>
  <c r="DK42" i="82"/>
  <c r="DL42" i="82"/>
  <c r="DN42" i="82"/>
  <c r="DO42" i="82"/>
  <c r="DB43" i="82"/>
  <c r="DH43" i="82"/>
  <c r="DI43" i="82"/>
  <c r="DJ43" i="82"/>
  <c r="DK43" i="82"/>
  <c r="DL43" i="82"/>
  <c r="DN43" i="82"/>
  <c r="DO43" i="82"/>
  <c r="DB44" i="82"/>
  <c r="DH44" i="82"/>
  <c r="DI44" i="82"/>
  <c r="DJ44" i="82"/>
  <c r="DK44" i="82"/>
  <c r="DL44" i="82"/>
  <c r="DN44" i="82"/>
  <c r="DO44" i="82"/>
  <c r="DB45" i="82"/>
  <c r="DH45" i="82"/>
  <c r="DI45" i="82"/>
  <c r="DJ45" i="82"/>
  <c r="DK45" i="82"/>
  <c r="DL45" i="82"/>
  <c r="DN45" i="82"/>
  <c r="DO45" i="82"/>
  <c r="DB46" i="82"/>
  <c r="DH46" i="82"/>
  <c r="DI46" i="82"/>
  <c r="DJ46" i="82"/>
  <c r="DK46" i="82"/>
  <c r="DL46" i="82"/>
  <c r="DN46" i="82"/>
  <c r="DO46" i="82"/>
  <c r="DB47" i="82"/>
  <c r="DH47" i="82"/>
  <c r="DI47" i="82"/>
  <c r="DJ47" i="82"/>
  <c r="DK47" i="82"/>
  <c r="DL47" i="82"/>
  <c r="DN47" i="82"/>
  <c r="DO47" i="82"/>
  <c r="DB48" i="82"/>
  <c r="DH48" i="82"/>
  <c r="DI48" i="82"/>
  <c r="DJ48" i="82"/>
  <c r="DK48" i="82"/>
  <c r="DL48" i="82"/>
  <c r="DN48" i="82"/>
  <c r="DO48" i="82"/>
  <c r="DB49" i="82"/>
  <c r="DH49" i="82"/>
  <c r="DI49" i="82"/>
  <c r="DJ49" i="82"/>
  <c r="DK49" i="82"/>
  <c r="DL49" i="82"/>
  <c r="DN49" i="82"/>
  <c r="DO49" i="82"/>
  <c r="DB50" i="82"/>
  <c r="DH50" i="82"/>
  <c r="DI50" i="82"/>
  <c r="DJ50" i="82"/>
  <c r="DK50" i="82"/>
  <c r="DL50" i="82"/>
  <c r="DN50" i="82"/>
  <c r="DO50" i="82"/>
  <c r="DB51" i="82"/>
  <c r="DH51" i="82"/>
  <c r="DI51" i="82"/>
  <c r="DJ51" i="82"/>
  <c r="DK51" i="82"/>
  <c r="DL51" i="82"/>
  <c r="DN51" i="82"/>
  <c r="DO51" i="82"/>
  <c r="DB52" i="82"/>
  <c r="DH52" i="82"/>
  <c r="DI52" i="82"/>
  <c r="DJ52" i="82"/>
  <c r="DK52" i="82"/>
  <c r="DL52" i="82"/>
  <c r="DN52" i="82"/>
  <c r="DO52" i="82"/>
  <c r="DB53" i="82"/>
  <c r="DH53" i="82"/>
  <c r="DI53" i="82"/>
  <c r="DJ53" i="82"/>
  <c r="DK53" i="82"/>
  <c r="DL53" i="82"/>
  <c r="DN53" i="82"/>
  <c r="DO53" i="82"/>
  <c r="DB54" i="82"/>
  <c r="DH54" i="82"/>
  <c r="DI54" i="82"/>
  <c r="DJ54" i="82"/>
  <c r="DK54" i="82"/>
  <c r="DL54" i="82"/>
  <c r="DN54" i="82"/>
  <c r="DO54" i="82"/>
  <c r="DB55" i="82"/>
  <c r="DH55" i="82"/>
  <c r="DI55" i="82"/>
  <c r="DJ55" i="82"/>
  <c r="DK55" i="82"/>
  <c r="DL55" i="82"/>
  <c r="DN55" i="82"/>
  <c r="DO55" i="82"/>
  <c r="DB56" i="82"/>
  <c r="DH56" i="82"/>
  <c r="DI56" i="82"/>
  <c r="DJ56" i="82"/>
  <c r="DK56" i="82"/>
  <c r="DL56" i="82"/>
  <c r="DN56" i="82"/>
  <c r="DO56" i="82"/>
  <c r="DB57" i="82"/>
  <c r="DH57" i="82"/>
  <c r="DI57" i="82"/>
  <c r="DJ57" i="82"/>
  <c r="DK57" i="82"/>
  <c r="DL57" i="82"/>
  <c r="DN57" i="82"/>
  <c r="DO57" i="82"/>
  <c r="DB58" i="82"/>
  <c r="DH58" i="82"/>
  <c r="DI58" i="82"/>
  <c r="DJ58" i="82"/>
  <c r="DK58" i="82"/>
  <c r="DL58" i="82"/>
  <c r="DN58" i="82"/>
  <c r="DO58" i="82"/>
  <c r="DB59" i="82"/>
  <c r="DH59" i="82"/>
  <c r="DI59" i="82"/>
  <c r="DJ59" i="82"/>
  <c r="DK59" i="82"/>
  <c r="DL59" i="82"/>
  <c r="DN59" i="82"/>
  <c r="DO59" i="82"/>
  <c r="DB60" i="82"/>
  <c r="DH60" i="82"/>
  <c r="DI60" i="82"/>
  <c r="DJ60" i="82"/>
  <c r="DK60" i="82"/>
  <c r="DL60" i="82"/>
  <c r="DN60" i="82"/>
  <c r="DO60" i="82"/>
  <c r="DB61" i="82"/>
  <c r="DH61" i="82"/>
  <c r="DI61" i="82"/>
  <c r="DJ61" i="82"/>
  <c r="DK61" i="82"/>
  <c r="DL61" i="82"/>
  <c r="DN61" i="82"/>
  <c r="DO61" i="82"/>
  <c r="DB62" i="82"/>
  <c r="DH62" i="82"/>
  <c r="DI62" i="82"/>
  <c r="DJ62" i="82"/>
  <c r="DK62" i="82"/>
  <c r="DL62" i="82"/>
  <c r="DN62" i="82"/>
  <c r="DO62" i="82"/>
  <c r="DB63" i="82"/>
  <c r="DH63" i="82"/>
  <c r="DI63" i="82"/>
  <c r="DJ63" i="82"/>
  <c r="DK63" i="82"/>
  <c r="DL63" i="82"/>
  <c r="DN63" i="82"/>
  <c r="DO63" i="82"/>
  <c r="DB64" i="82"/>
  <c r="DH64" i="82"/>
  <c r="DI64" i="82"/>
  <c r="DJ64" i="82"/>
  <c r="DK64" i="82"/>
  <c r="DL64" i="82"/>
  <c r="DN64" i="82"/>
  <c r="DO64" i="82"/>
  <c r="DB65" i="82"/>
  <c r="DH65" i="82"/>
  <c r="DI65" i="82"/>
  <c r="DJ65" i="82"/>
  <c r="DK65" i="82"/>
  <c r="DL65" i="82"/>
  <c r="DN65" i="82"/>
  <c r="DO65" i="82"/>
  <c r="DB66" i="82"/>
  <c r="DH66" i="82"/>
  <c r="DI66" i="82"/>
  <c r="DJ66" i="82"/>
  <c r="DK66" i="82"/>
  <c r="DL66" i="82"/>
  <c r="DN66" i="82"/>
  <c r="DO66" i="82"/>
  <c r="DB67" i="82"/>
  <c r="DH67" i="82"/>
  <c r="DI67" i="82"/>
  <c r="DJ67" i="82"/>
  <c r="DK67" i="82"/>
  <c r="DL67" i="82"/>
  <c r="DN67" i="82"/>
  <c r="DO67" i="82"/>
  <c r="DB68" i="82"/>
  <c r="DH68" i="82"/>
  <c r="DI68" i="82"/>
  <c r="DJ68" i="82"/>
  <c r="DK68" i="82"/>
  <c r="DL68" i="82"/>
  <c r="DN68" i="82"/>
  <c r="DO68" i="82"/>
  <c r="DB69" i="82"/>
  <c r="DH69" i="82"/>
  <c r="DI69" i="82"/>
  <c r="DJ69" i="82"/>
  <c r="DK69" i="82"/>
  <c r="DL69" i="82"/>
  <c r="DN69" i="82"/>
  <c r="DO69" i="82"/>
  <c r="DB70" i="82"/>
  <c r="DH70" i="82"/>
  <c r="DI70" i="82"/>
  <c r="DJ70" i="82"/>
  <c r="DK70" i="82"/>
  <c r="DL70" i="82"/>
  <c r="DN70" i="82"/>
  <c r="DO70" i="82"/>
  <c r="DB71" i="82"/>
  <c r="DH71" i="82"/>
  <c r="DI71" i="82"/>
  <c r="DJ71" i="82"/>
  <c r="DK71" i="82"/>
  <c r="DL71" i="82"/>
  <c r="DN71" i="82"/>
  <c r="DO71" i="82"/>
  <c r="DB72" i="82"/>
  <c r="DH72" i="82"/>
  <c r="DI72" i="82"/>
  <c r="DJ72" i="82"/>
  <c r="DK72" i="82"/>
  <c r="DL72" i="82"/>
  <c r="DN72" i="82"/>
  <c r="DO72" i="82"/>
  <c r="DB73" i="82"/>
  <c r="DH73" i="82"/>
  <c r="DI73" i="82"/>
  <c r="DJ73" i="82"/>
  <c r="DK73" i="82"/>
  <c r="DL73" i="82"/>
  <c r="DN73" i="82"/>
  <c r="DO73" i="82"/>
  <c r="DB74" i="82"/>
  <c r="DH74" i="82"/>
  <c r="DI74" i="82"/>
  <c r="DJ74" i="82"/>
  <c r="DK74" i="82"/>
  <c r="DL74" i="82"/>
  <c r="DN74" i="82"/>
  <c r="DO74" i="82"/>
  <c r="DB75" i="82"/>
  <c r="DH75" i="82"/>
  <c r="DI75" i="82"/>
  <c r="DJ75" i="82"/>
  <c r="DK75" i="82"/>
  <c r="DL75" i="82"/>
  <c r="DN75" i="82"/>
  <c r="DO75" i="82"/>
  <c r="DB76" i="82"/>
  <c r="DH76" i="82"/>
  <c r="DI76" i="82"/>
  <c r="DJ76" i="82"/>
  <c r="DK76" i="82"/>
  <c r="DL76" i="82"/>
  <c r="DN76" i="82"/>
  <c r="DO76" i="82"/>
  <c r="DB77" i="82"/>
  <c r="DH77" i="82"/>
  <c r="DI77" i="82"/>
  <c r="DJ77" i="82"/>
  <c r="DK77" i="82"/>
  <c r="DL77" i="82"/>
  <c r="DN77" i="82"/>
  <c r="DO77" i="82"/>
  <c r="DB78" i="82"/>
  <c r="DH78" i="82"/>
  <c r="DI78" i="82"/>
  <c r="DJ78" i="82"/>
  <c r="DK78" i="82"/>
  <c r="DL78" i="82"/>
  <c r="DN78" i="82"/>
  <c r="DO78" i="82"/>
  <c r="DB79" i="82"/>
  <c r="DH79" i="82"/>
  <c r="DI79" i="82"/>
  <c r="DJ79" i="82"/>
  <c r="DK79" i="82"/>
  <c r="DL79" i="82"/>
  <c r="DN79" i="82"/>
  <c r="DO79" i="82"/>
  <c r="DB80" i="82"/>
  <c r="DH80" i="82"/>
  <c r="DI80" i="82"/>
  <c r="DJ80" i="82"/>
  <c r="DK80" i="82"/>
  <c r="DL80" i="82"/>
  <c r="DN80" i="82"/>
  <c r="DO80" i="82"/>
  <c r="DB81" i="82"/>
  <c r="DH81" i="82"/>
  <c r="DI81" i="82"/>
  <c r="DJ81" i="82"/>
  <c r="DK81" i="82"/>
  <c r="DL81" i="82"/>
  <c r="DN81" i="82"/>
  <c r="DO81" i="82"/>
  <c r="DB82" i="82"/>
  <c r="DH82" i="82"/>
  <c r="DI82" i="82"/>
  <c r="DJ82" i="82"/>
  <c r="DK82" i="82"/>
  <c r="DL82" i="82"/>
  <c r="DN82" i="82"/>
  <c r="DO82" i="82"/>
  <c r="DB83" i="82"/>
  <c r="DH83" i="82"/>
  <c r="DI83" i="82"/>
  <c r="DJ83" i="82"/>
  <c r="DK83" i="82"/>
  <c r="DL83" i="82"/>
  <c r="DN83" i="82"/>
  <c r="DO83" i="82"/>
  <c r="DB84" i="82"/>
  <c r="DH84" i="82"/>
  <c r="DI84" i="82"/>
  <c r="DJ84" i="82"/>
  <c r="DK84" i="82"/>
  <c r="DL84" i="82"/>
  <c r="DN84" i="82"/>
  <c r="DO84" i="82"/>
  <c r="DB85" i="82"/>
  <c r="DH85" i="82"/>
  <c r="DI85" i="82"/>
  <c r="DJ85" i="82"/>
  <c r="DK85" i="82"/>
  <c r="DL85" i="82"/>
  <c r="DN85" i="82"/>
  <c r="DO85" i="82"/>
  <c r="DB86" i="82"/>
  <c r="DH86" i="82"/>
  <c r="DI86" i="82"/>
  <c r="DJ86" i="82"/>
  <c r="DK86" i="82"/>
  <c r="DL86" i="82"/>
  <c r="DN86" i="82"/>
  <c r="DO86" i="82"/>
  <c r="DB87" i="82"/>
  <c r="DH87" i="82"/>
  <c r="DI87" i="82"/>
  <c r="DJ87" i="82"/>
  <c r="DK87" i="82"/>
  <c r="DL87" i="82"/>
  <c r="DN87" i="82"/>
  <c r="DO87" i="82"/>
  <c r="DB88" i="82"/>
  <c r="DH88" i="82"/>
  <c r="DI88" i="82"/>
  <c r="DJ88" i="82"/>
  <c r="DK88" i="82"/>
  <c r="DL88" i="82"/>
  <c r="DN88" i="82"/>
  <c r="DO88" i="82"/>
  <c r="DB89" i="82"/>
  <c r="DH89" i="82"/>
  <c r="DI89" i="82"/>
  <c r="DJ89" i="82"/>
  <c r="DK89" i="82"/>
  <c r="DL89" i="82"/>
  <c r="DN89" i="82"/>
  <c r="DO89" i="82"/>
  <c r="DB90" i="82"/>
  <c r="DH90" i="82"/>
  <c r="DI90" i="82"/>
  <c r="DJ90" i="82"/>
  <c r="DK90" i="82"/>
  <c r="DL90" i="82"/>
  <c r="DN90" i="82"/>
  <c r="DO90" i="82"/>
  <c r="DB91" i="82"/>
  <c r="DH91" i="82"/>
  <c r="DI91" i="82"/>
  <c r="DJ91" i="82"/>
  <c r="DK91" i="82"/>
  <c r="DL91" i="82"/>
  <c r="DN91" i="82"/>
  <c r="DO91" i="82"/>
  <c r="DB92" i="82"/>
  <c r="DH92" i="82"/>
  <c r="DI92" i="82"/>
  <c r="DJ92" i="82"/>
  <c r="DK92" i="82"/>
  <c r="DL92" i="82"/>
  <c r="DN92" i="82"/>
  <c r="DO92" i="82"/>
  <c r="DB93" i="82"/>
  <c r="DH93" i="82"/>
  <c r="DI93" i="82"/>
  <c r="DJ93" i="82"/>
  <c r="DK93" i="82"/>
  <c r="DL93" i="82"/>
  <c r="DN93" i="82"/>
  <c r="DO93" i="82"/>
  <c r="DB94" i="82"/>
  <c r="DH94" i="82"/>
  <c r="DI94" i="82"/>
  <c r="DJ94" i="82"/>
  <c r="DK94" i="82"/>
  <c r="DL94" i="82"/>
  <c r="DN94" i="82"/>
  <c r="DO94" i="82"/>
  <c r="DB95" i="82"/>
  <c r="DH95" i="82"/>
  <c r="DI95" i="82"/>
  <c r="DJ95" i="82"/>
  <c r="DK95" i="82"/>
  <c r="DL95" i="82"/>
  <c r="DN95" i="82"/>
  <c r="DO95" i="82"/>
  <c r="DB96" i="82"/>
  <c r="DH96" i="82"/>
  <c r="DI96" i="82"/>
  <c r="DJ96" i="82"/>
  <c r="DK96" i="82"/>
  <c r="DL96" i="82"/>
  <c r="DN96" i="82"/>
  <c r="DO96" i="82"/>
  <c r="DB97" i="82"/>
  <c r="DH97" i="82"/>
  <c r="DI97" i="82"/>
  <c r="DJ97" i="82"/>
  <c r="DK97" i="82"/>
  <c r="DL97" i="82"/>
  <c r="DN97" i="82"/>
  <c r="DO97" i="82"/>
  <c r="DB98" i="82"/>
  <c r="DH98" i="82"/>
  <c r="DI98" i="82"/>
  <c r="DJ98" i="82"/>
  <c r="DK98" i="82"/>
  <c r="DL98" i="82"/>
  <c r="DN98" i="82"/>
  <c r="DO98" i="82"/>
  <c r="DB99" i="82"/>
  <c r="DH99" i="82"/>
  <c r="DI99" i="82"/>
  <c r="DJ99" i="82"/>
  <c r="DK99" i="82"/>
  <c r="DL99" i="82"/>
  <c r="DN99" i="82"/>
  <c r="DO99" i="82"/>
  <c r="DB100" i="82"/>
  <c r="DH100" i="82"/>
  <c r="DI100" i="82"/>
  <c r="DJ100" i="82"/>
  <c r="DK100" i="82"/>
  <c r="DL100" i="82"/>
  <c r="DN100" i="82"/>
  <c r="DO100" i="82"/>
  <c r="DB101" i="82"/>
  <c r="DH101" i="82"/>
  <c r="DI101" i="82"/>
  <c r="DJ101" i="82"/>
  <c r="DK101" i="82"/>
  <c r="DL101" i="82"/>
  <c r="DN101" i="82"/>
  <c r="DO101" i="82"/>
  <c r="DB102" i="82"/>
  <c r="DH102" i="82"/>
  <c r="DI102" i="82"/>
  <c r="DJ102" i="82"/>
  <c r="DK102" i="82"/>
  <c r="DL102" i="82"/>
  <c r="DN102" i="82"/>
  <c r="DO102" i="82"/>
  <c r="DB103" i="82"/>
  <c r="DH103" i="82"/>
  <c r="DI103" i="82"/>
  <c r="DJ103" i="82"/>
  <c r="DK103" i="82"/>
  <c r="DL103" i="82"/>
  <c r="DN103" i="82"/>
  <c r="DO103" i="82"/>
  <c r="DB104" i="82"/>
  <c r="DH104" i="82"/>
  <c r="DI104" i="82"/>
  <c r="DJ104" i="82"/>
  <c r="DK104" i="82"/>
  <c r="DL104" i="82"/>
  <c r="DN104" i="82"/>
  <c r="DO104" i="82"/>
  <c r="DB105" i="82"/>
  <c r="DH105" i="82"/>
  <c r="DI105" i="82"/>
  <c r="DJ105" i="82"/>
  <c r="DK105" i="82"/>
  <c r="DL105" i="82"/>
  <c r="DN105" i="82"/>
  <c r="DO105" i="82"/>
  <c r="DB106" i="82"/>
  <c r="DH106" i="82"/>
  <c r="DI106" i="82"/>
  <c r="DJ106" i="82"/>
  <c r="DK106" i="82"/>
  <c r="DL106" i="82"/>
  <c r="DN106" i="82"/>
  <c r="DO106" i="82"/>
  <c r="DB107" i="82"/>
  <c r="DH107" i="82"/>
  <c r="DI107" i="82"/>
  <c r="DJ107" i="82"/>
  <c r="DK107" i="82"/>
  <c r="DL107" i="82"/>
  <c r="DN107" i="82"/>
  <c r="DO107" i="82"/>
  <c r="DB108" i="82"/>
  <c r="DH108" i="82"/>
  <c r="DI108" i="82"/>
  <c r="DJ108" i="82"/>
  <c r="DK108" i="82"/>
  <c r="DL108" i="82"/>
  <c r="DN108" i="82"/>
  <c r="DO108" i="82"/>
  <c r="DB109" i="82"/>
  <c r="DH109" i="82"/>
  <c r="DI109" i="82"/>
  <c r="DJ109" i="82"/>
  <c r="DK109" i="82"/>
  <c r="DL109" i="82"/>
  <c r="DN109" i="82"/>
  <c r="DO109" i="82"/>
  <c r="DB110" i="82"/>
  <c r="DH110" i="82"/>
  <c r="DI110" i="82"/>
  <c r="DJ110" i="82"/>
  <c r="DK110" i="82"/>
  <c r="DL110" i="82"/>
  <c r="DN110" i="82"/>
  <c r="DO110" i="82"/>
  <c r="DB111" i="82"/>
  <c r="DH111" i="82"/>
  <c r="DI111" i="82"/>
  <c r="DJ111" i="82"/>
  <c r="DK111" i="82"/>
  <c r="DL111" i="82"/>
  <c r="DN111" i="82"/>
  <c r="DO111" i="82"/>
  <c r="DB112" i="82"/>
  <c r="DH112" i="82"/>
  <c r="DI112" i="82"/>
  <c r="DJ112" i="82"/>
  <c r="DK112" i="82"/>
  <c r="DL112" i="82"/>
  <c r="DN112" i="82"/>
  <c r="DO112" i="82"/>
  <c r="DB113" i="82"/>
  <c r="DH113" i="82"/>
  <c r="DI113" i="82"/>
  <c r="DJ113" i="82"/>
  <c r="DK113" i="82"/>
  <c r="DL113" i="82"/>
  <c r="DN113" i="82"/>
  <c r="DO113" i="82"/>
  <c r="DB114" i="82"/>
  <c r="DH114" i="82"/>
  <c r="DI114" i="82"/>
  <c r="DJ114" i="82"/>
  <c r="DK114" i="82"/>
  <c r="DL114" i="82"/>
  <c r="DN114" i="82"/>
  <c r="DO114" i="82"/>
  <c r="DB115" i="82"/>
  <c r="DH115" i="82"/>
  <c r="DI115" i="82"/>
  <c r="DJ115" i="82"/>
  <c r="DK115" i="82"/>
  <c r="DL115" i="82"/>
  <c r="DN115" i="82"/>
  <c r="DO115" i="82"/>
  <c r="DB116" i="82"/>
  <c r="DH116" i="82"/>
  <c r="DI116" i="82"/>
  <c r="DJ116" i="82"/>
  <c r="DK116" i="82"/>
  <c r="DL116" i="82"/>
  <c r="DN116" i="82"/>
  <c r="DO116" i="82"/>
  <c r="DB117" i="82"/>
  <c r="DH117" i="82"/>
  <c r="DI117" i="82"/>
  <c r="DJ117" i="82"/>
  <c r="DK117" i="82"/>
  <c r="DL117" i="82"/>
  <c r="DN117" i="82"/>
  <c r="DO117" i="82"/>
  <c r="DB118" i="82"/>
  <c r="DH118" i="82"/>
  <c r="DI118" i="82"/>
  <c r="DJ118" i="82"/>
  <c r="DK118" i="82"/>
  <c r="DL118" i="82"/>
  <c r="DN118" i="82"/>
  <c r="DO118" i="82"/>
  <c r="DB119" i="82"/>
  <c r="DH119" i="82"/>
  <c r="DI119" i="82"/>
  <c r="DJ119" i="82"/>
  <c r="DK119" i="82"/>
  <c r="DL119" i="82"/>
  <c r="DN119" i="82"/>
  <c r="DO119" i="82"/>
  <c r="DB120" i="82"/>
  <c r="DH120" i="82"/>
  <c r="DI120" i="82"/>
  <c r="DJ120" i="82"/>
  <c r="DK120" i="82"/>
  <c r="DL120" i="82"/>
  <c r="DN120" i="82"/>
  <c r="DO120" i="82"/>
  <c r="DB121" i="82"/>
  <c r="DH121" i="82"/>
  <c r="DI121" i="82"/>
  <c r="DJ121" i="82"/>
  <c r="DK121" i="82"/>
  <c r="DL121" i="82"/>
  <c r="DN121" i="82"/>
  <c r="DO121" i="82"/>
  <c r="DB122" i="82"/>
  <c r="DH122" i="82"/>
  <c r="DI122" i="82"/>
  <c r="DJ122" i="82"/>
  <c r="DK122" i="82"/>
  <c r="DL122" i="82"/>
  <c r="DN122" i="82"/>
  <c r="DO122" i="82"/>
  <c r="DB123" i="82"/>
  <c r="DH123" i="82"/>
  <c r="DI123" i="82"/>
  <c r="DJ123" i="82"/>
  <c r="DK123" i="82"/>
  <c r="DL123" i="82"/>
  <c r="DN123" i="82"/>
  <c r="DO123" i="82"/>
  <c r="DB124" i="82"/>
  <c r="DH124" i="82"/>
  <c r="DI124" i="82"/>
  <c r="DJ124" i="82"/>
  <c r="DK124" i="82"/>
  <c r="DL124" i="82"/>
  <c r="DN124" i="82"/>
  <c r="DO124" i="82"/>
  <c r="DB125" i="82"/>
  <c r="DH125" i="82"/>
  <c r="DI125" i="82"/>
  <c r="DJ125" i="82"/>
  <c r="DK125" i="82"/>
  <c r="DL125" i="82"/>
  <c r="DN125" i="82"/>
  <c r="DO125" i="82"/>
  <c r="DB126" i="82"/>
  <c r="DH126" i="82"/>
  <c r="DI126" i="82"/>
  <c r="DJ126" i="82"/>
  <c r="DK126" i="82"/>
  <c r="DL126" i="82"/>
  <c r="DN126" i="82"/>
  <c r="DO126" i="82"/>
  <c r="DB127" i="82"/>
  <c r="DH127" i="82"/>
  <c r="DI127" i="82"/>
  <c r="DJ127" i="82"/>
  <c r="DK127" i="82"/>
  <c r="DL127" i="82"/>
  <c r="DN127" i="82"/>
  <c r="DO127" i="82"/>
  <c r="DB128" i="82"/>
  <c r="DH128" i="82"/>
  <c r="DI128" i="82"/>
  <c r="DJ128" i="82"/>
  <c r="DK128" i="82"/>
  <c r="DL128" i="82"/>
  <c r="DN128" i="82"/>
  <c r="DO128" i="82"/>
  <c r="DB129" i="82"/>
  <c r="DH129" i="82"/>
  <c r="DI129" i="82"/>
  <c r="DJ129" i="82"/>
  <c r="DK129" i="82"/>
  <c r="DL129" i="82"/>
  <c r="DN129" i="82"/>
  <c r="DO129" i="82"/>
  <c r="DB130" i="82"/>
  <c r="DH130" i="82"/>
  <c r="DI130" i="82"/>
  <c r="DJ130" i="82"/>
  <c r="DK130" i="82"/>
  <c r="DL130" i="82"/>
  <c r="DN130" i="82"/>
  <c r="DO130" i="82"/>
  <c r="DB131" i="82"/>
  <c r="DH131" i="82"/>
  <c r="DI131" i="82"/>
  <c r="DJ131" i="82"/>
  <c r="DK131" i="82"/>
  <c r="DL131" i="82"/>
  <c r="DN131" i="82"/>
  <c r="DO131" i="82"/>
  <c r="DB132" i="82"/>
  <c r="DH132" i="82"/>
  <c r="DI132" i="82"/>
  <c r="DJ132" i="82"/>
  <c r="DK132" i="82"/>
  <c r="DL132" i="82"/>
  <c r="DN132" i="82"/>
  <c r="DO132" i="82"/>
  <c r="DB133" i="82"/>
  <c r="DH133" i="82"/>
  <c r="DI133" i="82"/>
  <c r="DJ133" i="82"/>
  <c r="DK133" i="82"/>
  <c r="DL133" i="82"/>
  <c r="DN133" i="82"/>
  <c r="DO133" i="82"/>
  <c r="DB134" i="82"/>
  <c r="DH134" i="82"/>
  <c r="DI134" i="82"/>
  <c r="DJ134" i="82"/>
  <c r="DK134" i="82"/>
  <c r="DL134" i="82"/>
  <c r="DN134" i="82"/>
  <c r="DO134" i="82"/>
  <c r="DB135" i="82"/>
  <c r="DH135" i="82"/>
  <c r="DI135" i="82"/>
  <c r="DJ135" i="82"/>
  <c r="DK135" i="82"/>
  <c r="DL135" i="82"/>
  <c r="DN135" i="82"/>
  <c r="DO135" i="82"/>
  <c r="DB136" i="82"/>
  <c r="DH136" i="82"/>
  <c r="DI136" i="82"/>
  <c r="DJ136" i="82"/>
  <c r="DK136" i="82"/>
  <c r="DL136" i="82"/>
  <c r="DN136" i="82"/>
  <c r="DO136" i="82"/>
  <c r="DB137" i="82"/>
  <c r="DH137" i="82"/>
  <c r="DI137" i="82"/>
  <c r="DJ137" i="82"/>
  <c r="DK137" i="82"/>
  <c r="DL137" i="82"/>
  <c r="DN137" i="82"/>
  <c r="DO137" i="82"/>
  <c r="DB138" i="82"/>
  <c r="DH138" i="82"/>
  <c r="DI138" i="82"/>
  <c r="DJ138" i="82"/>
  <c r="DK138" i="82"/>
  <c r="DL138" i="82"/>
  <c r="DN138" i="82"/>
  <c r="DO138" i="82"/>
  <c r="DB139" i="82"/>
  <c r="DH139" i="82"/>
  <c r="DI139" i="82"/>
  <c r="DJ139" i="82"/>
  <c r="DK139" i="82"/>
  <c r="DL139" i="82"/>
  <c r="DN139" i="82"/>
  <c r="DO139" i="82"/>
  <c r="DB140" i="82"/>
  <c r="DH140" i="82"/>
  <c r="DI140" i="82"/>
  <c r="DJ140" i="82"/>
  <c r="DK140" i="82"/>
  <c r="DL140" i="82"/>
  <c r="DN140" i="82"/>
  <c r="DO140" i="82"/>
  <c r="DB141" i="82"/>
  <c r="DH141" i="82"/>
  <c r="DI141" i="82"/>
  <c r="DJ141" i="82"/>
  <c r="DK141" i="82"/>
  <c r="DL141" i="82"/>
  <c r="DN141" i="82"/>
  <c r="DO141" i="82"/>
  <c r="DB142" i="82"/>
  <c r="DH142" i="82"/>
  <c r="DI142" i="82"/>
  <c r="DJ142" i="82"/>
  <c r="DK142" i="82"/>
  <c r="DL142" i="82"/>
  <c r="DN142" i="82"/>
  <c r="DO142" i="82"/>
  <c r="DB143" i="82"/>
  <c r="DH143" i="82"/>
  <c r="DI143" i="82"/>
  <c r="DJ143" i="82"/>
  <c r="DK143" i="82"/>
  <c r="DL143" i="82"/>
  <c r="DN143" i="82"/>
  <c r="DO143" i="82"/>
  <c r="DB144" i="82"/>
  <c r="DH144" i="82"/>
  <c r="DI144" i="82"/>
  <c r="DJ144" i="82"/>
  <c r="DK144" i="82"/>
  <c r="DL144" i="82"/>
  <c r="DN144" i="82"/>
  <c r="DO144" i="82"/>
  <c r="DB145" i="82"/>
  <c r="DH145" i="82"/>
  <c r="DI145" i="82"/>
  <c r="DJ145" i="82"/>
  <c r="DK145" i="82"/>
  <c r="DL145" i="82"/>
  <c r="DN145" i="82"/>
  <c r="DO145" i="82"/>
  <c r="DB146" i="82"/>
  <c r="DH146" i="82"/>
  <c r="DI146" i="82"/>
  <c r="DJ146" i="82"/>
  <c r="DK146" i="82"/>
  <c r="DL146" i="82"/>
  <c r="DN146" i="82"/>
  <c r="DO146" i="82"/>
  <c r="DB147" i="82"/>
  <c r="DH147" i="82"/>
  <c r="DI147" i="82"/>
  <c r="DJ147" i="82"/>
  <c r="DK147" i="82"/>
  <c r="DL147" i="82"/>
  <c r="DN147" i="82"/>
  <c r="DO147" i="82"/>
  <c r="DB148" i="82"/>
  <c r="DH148" i="82"/>
  <c r="DI148" i="82"/>
  <c r="DJ148" i="82"/>
  <c r="DK148" i="82"/>
  <c r="DL148" i="82"/>
  <c r="DN148" i="82"/>
  <c r="DO148" i="82"/>
  <c r="DB149" i="82"/>
  <c r="DH149" i="82"/>
  <c r="DI149" i="82"/>
  <c r="DJ149" i="82"/>
  <c r="DK149" i="82"/>
  <c r="DL149" i="82"/>
  <c r="DN149" i="82"/>
  <c r="DO149" i="82"/>
  <c r="DB150" i="82"/>
  <c r="DH150" i="82"/>
  <c r="DI150" i="82"/>
  <c r="DJ150" i="82"/>
  <c r="DK150" i="82"/>
  <c r="DL150" i="82"/>
  <c r="DN150" i="82"/>
  <c r="DO150" i="82"/>
  <c r="DB151" i="82"/>
  <c r="DH151" i="82"/>
  <c r="DI151" i="82"/>
  <c r="DJ151" i="82"/>
  <c r="DK151" i="82"/>
  <c r="DL151" i="82"/>
  <c r="DN151" i="82"/>
  <c r="DO151" i="82"/>
  <c r="DB152" i="82"/>
  <c r="DH152" i="82"/>
  <c r="DI152" i="82"/>
  <c r="DJ152" i="82"/>
  <c r="DK152" i="82"/>
  <c r="DL152" i="82"/>
  <c r="DN152" i="82"/>
  <c r="DO152" i="82"/>
  <c r="DB153" i="82"/>
  <c r="DH153" i="82"/>
  <c r="DI153" i="82"/>
  <c r="DJ153" i="82"/>
  <c r="DK153" i="82"/>
  <c r="DL153" i="82"/>
  <c r="DN153" i="82"/>
  <c r="DO153" i="82"/>
  <c r="DB154" i="82"/>
  <c r="DH154" i="82"/>
  <c r="DI154" i="82"/>
  <c r="DJ154" i="82"/>
  <c r="DK154" i="82"/>
  <c r="DL154" i="82"/>
  <c r="DN154" i="82"/>
  <c r="DO154" i="82"/>
  <c r="DB155" i="82"/>
  <c r="DH155" i="82"/>
  <c r="DI155" i="82"/>
  <c r="DJ155" i="82"/>
  <c r="DK155" i="82"/>
  <c r="DL155" i="82"/>
  <c r="DN155" i="82"/>
  <c r="DO155" i="82"/>
  <c r="DB156" i="82"/>
  <c r="DH156" i="82"/>
  <c r="DI156" i="82"/>
  <c r="DJ156" i="82"/>
  <c r="DK156" i="82"/>
  <c r="DL156" i="82"/>
  <c r="DN156" i="82"/>
  <c r="DO156" i="82"/>
  <c r="DB157" i="82"/>
  <c r="DH157" i="82"/>
  <c r="DI157" i="82"/>
  <c r="DJ157" i="82"/>
  <c r="DK157" i="82"/>
  <c r="DL157" i="82"/>
  <c r="DN157" i="82"/>
  <c r="DO157" i="82"/>
  <c r="DB158" i="82"/>
  <c r="DH158" i="82"/>
  <c r="DI158" i="82"/>
  <c r="DJ158" i="82"/>
  <c r="DK158" i="82"/>
  <c r="DL158" i="82"/>
  <c r="DN158" i="82"/>
  <c r="DO158" i="82"/>
  <c r="DB159" i="82"/>
  <c r="DH159" i="82"/>
  <c r="DI159" i="82"/>
  <c r="DJ159" i="82"/>
  <c r="DK159" i="82"/>
  <c r="DL159" i="82"/>
  <c r="DN159" i="82"/>
  <c r="DO159" i="82"/>
  <c r="DB160" i="82"/>
  <c r="DH160" i="82"/>
  <c r="DI160" i="82"/>
  <c r="DJ160" i="82"/>
  <c r="DK160" i="82"/>
  <c r="DL160" i="82"/>
  <c r="DN160" i="82"/>
  <c r="DO160" i="82"/>
  <c r="DB161" i="82"/>
  <c r="DH161" i="82"/>
  <c r="DI161" i="82"/>
  <c r="DJ161" i="82"/>
  <c r="DK161" i="82"/>
  <c r="DL161" i="82"/>
  <c r="DN161" i="82"/>
  <c r="DO161" i="82"/>
  <c r="DB162" i="82"/>
  <c r="DH162" i="82"/>
  <c r="DI162" i="82"/>
  <c r="DJ162" i="82"/>
  <c r="DK162" i="82"/>
  <c r="DL162" i="82"/>
  <c r="DN162" i="82"/>
  <c r="DO162" i="82"/>
  <c r="DB163" i="82"/>
  <c r="DH163" i="82"/>
  <c r="DI163" i="82"/>
  <c r="DJ163" i="82"/>
  <c r="DK163" i="82"/>
  <c r="DL163" i="82"/>
  <c r="DN163" i="82"/>
  <c r="DO163" i="82"/>
  <c r="DB164" i="82"/>
  <c r="DH164" i="82"/>
  <c r="DI164" i="82"/>
  <c r="DJ164" i="82"/>
  <c r="DK164" i="82"/>
  <c r="DL164" i="82"/>
  <c r="DN164" i="82"/>
  <c r="DO164" i="82"/>
  <c r="DB165" i="82"/>
  <c r="DH165" i="82"/>
  <c r="DI165" i="82"/>
  <c r="DJ165" i="82"/>
  <c r="DK165" i="82"/>
  <c r="DL165" i="82"/>
  <c r="DN165" i="82"/>
  <c r="DO165" i="82"/>
  <c r="DB166" i="82"/>
  <c r="DH166" i="82"/>
  <c r="DI166" i="82"/>
  <c r="DJ166" i="82"/>
  <c r="DK166" i="82"/>
  <c r="DL166" i="82"/>
  <c r="DN166" i="82"/>
  <c r="DO166" i="82"/>
  <c r="DB167" i="82"/>
  <c r="DH167" i="82"/>
  <c r="DI167" i="82"/>
  <c r="DJ167" i="82"/>
  <c r="DK167" i="82"/>
  <c r="DL167" i="82"/>
  <c r="DN167" i="82"/>
  <c r="DO167" i="82"/>
  <c r="DB168" i="82"/>
  <c r="DH168" i="82"/>
  <c r="DI168" i="82"/>
  <c r="DJ168" i="82"/>
  <c r="DK168" i="82"/>
  <c r="DL168" i="82"/>
  <c r="DN168" i="82"/>
  <c r="DO168" i="82"/>
  <c r="DB169" i="82"/>
  <c r="DH169" i="82"/>
  <c r="DI169" i="82"/>
  <c r="DJ169" i="82"/>
  <c r="DK169" i="82"/>
  <c r="DL169" i="82"/>
  <c r="DN169" i="82"/>
  <c r="DO169" i="82"/>
  <c r="DB170" i="82"/>
  <c r="DH170" i="82"/>
  <c r="DI170" i="82"/>
  <c r="DJ170" i="82"/>
  <c r="DK170" i="82"/>
  <c r="DL170" i="82"/>
  <c r="DN170" i="82"/>
  <c r="DO170" i="82"/>
  <c r="DB171" i="82"/>
  <c r="DH171" i="82"/>
  <c r="DI171" i="82"/>
  <c r="DJ171" i="82"/>
  <c r="DK171" i="82"/>
  <c r="DL171" i="82"/>
  <c r="DN171" i="82"/>
  <c r="DO171" i="82"/>
  <c r="DB172" i="82"/>
  <c r="DH172" i="82"/>
  <c r="DI172" i="82"/>
  <c r="DJ172" i="82"/>
  <c r="DK172" i="82"/>
  <c r="DL172" i="82"/>
  <c r="DN172" i="82"/>
  <c r="DO172" i="82"/>
  <c r="DB173" i="82"/>
  <c r="DH173" i="82"/>
  <c r="DI173" i="82"/>
  <c r="DJ173" i="82"/>
  <c r="DK173" i="82"/>
  <c r="DL173" i="82"/>
  <c r="DN173" i="82"/>
  <c r="DO173" i="82"/>
  <c r="DB174" i="82"/>
  <c r="DH174" i="82"/>
  <c r="DI174" i="82"/>
  <c r="DJ174" i="82"/>
  <c r="DK174" i="82"/>
  <c r="DL174" i="82"/>
  <c r="DN174" i="82"/>
  <c r="DO174" i="82"/>
  <c r="DB175" i="82"/>
  <c r="DH175" i="82"/>
  <c r="DI175" i="82"/>
  <c r="DJ175" i="82"/>
  <c r="DK175" i="82"/>
  <c r="DL175" i="82"/>
  <c r="DN175" i="82"/>
  <c r="DO175" i="82"/>
  <c r="DB176" i="82"/>
  <c r="DH176" i="82"/>
  <c r="DI176" i="82"/>
  <c r="DJ176" i="82"/>
  <c r="DK176" i="82"/>
  <c r="DL176" i="82"/>
  <c r="DN176" i="82"/>
  <c r="DO176" i="82"/>
  <c r="DB177" i="82"/>
  <c r="DH177" i="82"/>
  <c r="DI177" i="82"/>
  <c r="DJ177" i="82"/>
  <c r="DK177" i="82"/>
  <c r="DL177" i="82"/>
  <c r="DN177" i="82"/>
  <c r="DO177" i="82"/>
  <c r="DB178" i="82"/>
  <c r="DH178" i="82"/>
  <c r="DI178" i="82"/>
  <c r="DJ178" i="82"/>
  <c r="DK178" i="82"/>
  <c r="DL178" i="82"/>
  <c r="DN178" i="82"/>
  <c r="DO178" i="82"/>
  <c r="DB179" i="82"/>
  <c r="DH179" i="82"/>
  <c r="DI179" i="82"/>
  <c r="DJ179" i="82"/>
  <c r="DK179" i="82"/>
  <c r="DL179" i="82"/>
  <c r="DN179" i="82"/>
  <c r="DO179" i="82"/>
  <c r="DB180" i="82"/>
  <c r="DH180" i="82"/>
  <c r="DI180" i="82"/>
  <c r="DJ180" i="82"/>
  <c r="DK180" i="82"/>
  <c r="DL180" i="82"/>
  <c r="DN180" i="82"/>
  <c r="DO180" i="82"/>
  <c r="DB181" i="82"/>
  <c r="DH181" i="82"/>
  <c r="DI181" i="82"/>
  <c r="DJ181" i="82"/>
  <c r="DK181" i="82"/>
  <c r="DL181" i="82"/>
  <c r="DN181" i="82"/>
  <c r="DO181" i="82"/>
  <c r="DB182" i="82"/>
  <c r="DH182" i="82"/>
  <c r="DI182" i="82"/>
  <c r="DJ182" i="82"/>
  <c r="DK182" i="82"/>
  <c r="DL182" i="82"/>
  <c r="DN182" i="82"/>
  <c r="DO182" i="82"/>
  <c r="DB183" i="82"/>
  <c r="DH183" i="82"/>
  <c r="DI183" i="82"/>
  <c r="DJ183" i="82"/>
  <c r="DK183" i="82"/>
  <c r="DL183" i="82"/>
  <c r="DN183" i="82"/>
  <c r="DO183" i="82"/>
  <c r="DB184" i="82"/>
  <c r="DH184" i="82"/>
  <c r="DI184" i="82"/>
  <c r="DJ184" i="82"/>
  <c r="DK184" i="82"/>
  <c r="DL184" i="82"/>
  <c r="DN184" i="82"/>
  <c r="DO184" i="82"/>
  <c r="DB185" i="82"/>
  <c r="DH185" i="82"/>
  <c r="DI185" i="82"/>
  <c r="DJ185" i="82"/>
  <c r="DK185" i="82"/>
  <c r="DL185" i="82"/>
  <c r="DN185" i="82"/>
  <c r="DO185" i="82"/>
  <c r="DB186" i="82"/>
  <c r="DH186" i="82"/>
  <c r="DI186" i="82"/>
  <c r="DJ186" i="82"/>
  <c r="DK186" i="82"/>
  <c r="DL186" i="82"/>
  <c r="DN186" i="82"/>
  <c r="DO186" i="82"/>
  <c r="DB187" i="82"/>
  <c r="DH187" i="82"/>
  <c r="DI187" i="82"/>
  <c r="DJ187" i="82"/>
  <c r="DK187" i="82"/>
  <c r="DL187" i="82"/>
  <c r="DN187" i="82"/>
  <c r="DO187" i="82"/>
  <c r="DB188" i="82"/>
  <c r="DH188" i="82"/>
  <c r="DI188" i="82"/>
  <c r="DJ188" i="82"/>
  <c r="DK188" i="82"/>
  <c r="DL188" i="82"/>
  <c r="DN188" i="82"/>
  <c r="DO188" i="82"/>
  <c r="DB189" i="82"/>
  <c r="DH189" i="82"/>
  <c r="DI189" i="82"/>
  <c r="DJ189" i="82"/>
  <c r="DK189" i="82"/>
  <c r="DL189" i="82"/>
  <c r="DN189" i="82"/>
  <c r="DO189" i="82"/>
  <c r="DB190" i="82"/>
  <c r="DH190" i="82"/>
  <c r="DI190" i="82"/>
  <c r="DJ190" i="82"/>
  <c r="DK190" i="82"/>
  <c r="DL190" i="82"/>
  <c r="DN190" i="82"/>
  <c r="DO190" i="82"/>
  <c r="DB191" i="82"/>
  <c r="DH191" i="82"/>
  <c r="DI191" i="82"/>
  <c r="DJ191" i="82"/>
  <c r="DK191" i="82"/>
  <c r="DL191" i="82"/>
  <c r="DN191" i="82"/>
  <c r="DO191" i="82"/>
  <c r="DB192" i="82"/>
  <c r="DH192" i="82"/>
  <c r="DI192" i="82"/>
  <c r="DJ192" i="82"/>
  <c r="DK192" i="82"/>
  <c r="DL192" i="82"/>
  <c r="DN192" i="82"/>
  <c r="DO192" i="82"/>
  <c r="DB193" i="82"/>
  <c r="DH193" i="82"/>
  <c r="DI193" i="82"/>
  <c r="DJ193" i="82"/>
  <c r="DK193" i="82"/>
  <c r="DL193" i="82"/>
  <c r="DN193" i="82"/>
  <c r="DO193" i="82"/>
  <c r="DB194" i="82"/>
  <c r="DH194" i="82"/>
  <c r="DI194" i="82"/>
  <c r="DJ194" i="82"/>
  <c r="DK194" i="82"/>
  <c r="DL194" i="82"/>
  <c r="DN194" i="82"/>
  <c r="DO194" i="82"/>
  <c r="DB195" i="82"/>
  <c r="DH195" i="82"/>
  <c r="DI195" i="82"/>
  <c r="DJ195" i="82"/>
  <c r="DK195" i="82"/>
  <c r="DL195" i="82"/>
  <c r="DN195" i="82"/>
  <c r="DO195" i="82"/>
  <c r="DB196" i="82"/>
  <c r="DH196" i="82"/>
  <c r="DI196" i="82"/>
  <c r="DJ196" i="82"/>
  <c r="DK196" i="82"/>
  <c r="DL196" i="82"/>
  <c r="DN196" i="82"/>
  <c r="DO196" i="82"/>
  <c r="DB197" i="82"/>
  <c r="DH197" i="82"/>
  <c r="DI197" i="82"/>
  <c r="DJ197" i="82"/>
  <c r="DK197" i="82"/>
  <c r="DL197" i="82"/>
  <c r="DN197" i="82"/>
  <c r="DO197" i="82"/>
  <c r="DB198" i="82"/>
  <c r="DH198" i="82"/>
  <c r="DI198" i="82"/>
  <c r="DJ198" i="82"/>
  <c r="DK198" i="82"/>
  <c r="DL198" i="82"/>
  <c r="DN198" i="82"/>
  <c r="DO198" i="82"/>
  <c r="DB199" i="82"/>
  <c r="DH199" i="82"/>
  <c r="DI199" i="82"/>
  <c r="DJ199" i="82"/>
  <c r="DK199" i="82"/>
  <c r="DL199" i="82"/>
  <c r="DN199" i="82"/>
  <c r="DO199" i="82"/>
  <c r="DB200" i="82"/>
  <c r="DH200" i="82"/>
  <c r="DI200" i="82"/>
  <c r="DJ200" i="82"/>
  <c r="DK200" i="82"/>
  <c r="DL200" i="82"/>
  <c r="DN200" i="82"/>
  <c r="DO200" i="82"/>
  <c r="DB201" i="82"/>
  <c r="DH201" i="82"/>
  <c r="DI201" i="82"/>
  <c r="DJ201" i="82"/>
  <c r="DK201" i="82"/>
  <c r="DL201" i="82"/>
  <c r="DN201" i="82"/>
  <c r="DO201" i="82"/>
  <c r="DB202" i="82"/>
  <c r="DH202" i="82"/>
  <c r="DI202" i="82"/>
  <c r="DJ202" i="82"/>
  <c r="DK202" i="82"/>
  <c r="DL202" i="82"/>
  <c r="DN202" i="82"/>
  <c r="DO202" i="82"/>
  <c r="DB203" i="82"/>
  <c r="DH203" i="82"/>
  <c r="DI203" i="82"/>
  <c r="DJ203" i="82"/>
  <c r="DK203" i="82"/>
  <c r="DL203" i="82"/>
  <c r="DN203" i="82"/>
  <c r="DO203" i="82"/>
  <c r="DB204" i="82"/>
  <c r="DH204" i="82"/>
  <c r="DI204" i="82"/>
  <c r="DJ204" i="82"/>
  <c r="DK204" i="82"/>
  <c r="DL204" i="82"/>
  <c r="DN204" i="82"/>
  <c r="DO204" i="82"/>
  <c r="DB205" i="82"/>
  <c r="DH205" i="82"/>
  <c r="DI205" i="82"/>
  <c r="DJ205" i="82"/>
  <c r="DK205" i="82"/>
  <c r="DL205" i="82"/>
  <c r="DN205" i="82"/>
  <c r="DO205" i="82"/>
  <c r="DB206" i="82"/>
  <c r="DH206" i="82"/>
  <c r="DI206" i="82"/>
  <c r="DJ206" i="82"/>
  <c r="DK206" i="82"/>
  <c r="DL206" i="82"/>
  <c r="DN206" i="82"/>
  <c r="DO206" i="82"/>
  <c r="DB207" i="82"/>
  <c r="DH207" i="82"/>
  <c r="DI207" i="82"/>
  <c r="DJ207" i="82"/>
  <c r="DK207" i="82"/>
  <c r="DL207" i="82"/>
  <c r="DN207" i="82"/>
  <c r="DO207" i="82"/>
  <c r="DB208" i="82"/>
  <c r="DH208" i="82"/>
  <c r="DI208" i="82"/>
  <c r="DJ208" i="82"/>
  <c r="DK208" i="82"/>
  <c r="DL208" i="82"/>
  <c r="DN208" i="82"/>
  <c r="DO208" i="82"/>
  <c r="DB209" i="82"/>
  <c r="DH209" i="82"/>
  <c r="DI209" i="82"/>
  <c r="DJ209" i="82"/>
  <c r="DK209" i="82"/>
  <c r="DL209" i="82"/>
  <c r="DN209" i="82"/>
  <c r="DO209" i="82"/>
  <c r="DB210" i="82"/>
  <c r="DH210" i="82"/>
  <c r="DI210" i="82"/>
  <c r="DJ210" i="82"/>
  <c r="DK210" i="82"/>
  <c r="DL210" i="82"/>
  <c r="DN210" i="82"/>
  <c r="DO210" i="82"/>
  <c r="DB211" i="82"/>
  <c r="DH211" i="82"/>
  <c r="DI211" i="82"/>
  <c r="DJ211" i="82"/>
  <c r="DK211" i="82"/>
  <c r="DL211" i="82"/>
  <c r="DN211" i="82"/>
  <c r="DO211" i="82"/>
  <c r="DB212" i="82"/>
  <c r="DH212" i="82"/>
  <c r="DI212" i="82"/>
  <c r="DJ212" i="82"/>
  <c r="DK212" i="82"/>
  <c r="DL212" i="82"/>
  <c r="DN212" i="82"/>
  <c r="DO212" i="82"/>
  <c r="DB213" i="82"/>
  <c r="DH213" i="82"/>
  <c r="DI213" i="82"/>
  <c r="DJ213" i="82"/>
  <c r="DK213" i="82"/>
  <c r="DL213" i="82"/>
  <c r="DN213" i="82"/>
  <c r="DO213" i="82"/>
  <c r="DB214" i="82"/>
  <c r="DH214" i="82"/>
  <c r="DI214" i="82"/>
  <c r="DJ214" i="82"/>
  <c r="DK214" i="82"/>
  <c r="DL214" i="82"/>
  <c r="DN214" i="82"/>
  <c r="DO214" i="82"/>
  <c r="DB215" i="82"/>
  <c r="DH215" i="82"/>
  <c r="DI215" i="82"/>
  <c r="DJ215" i="82"/>
  <c r="DK215" i="82"/>
  <c r="DL215" i="82"/>
  <c r="DN215" i="82"/>
  <c r="DO215" i="82"/>
  <c r="DB216" i="82"/>
  <c r="DH216" i="82"/>
  <c r="DI216" i="82"/>
  <c r="DJ216" i="82"/>
  <c r="DK216" i="82"/>
  <c r="DL216" i="82"/>
  <c r="DN216" i="82"/>
  <c r="DO216" i="82"/>
  <c r="DB217" i="82"/>
  <c r="DH217" i="82"/>
  <c r="DI217" i="82"/>
  <c r="DJ217" i="82"/>
  <c r="DK217" i="82"/>
  <c r="DL217" i="82"/>
  <c r="DN217" i="82"/>
  <c r="DO217" i="82"/>
  <c r="DB218" i="82"/>
  <c r="DH218" i="82"/>
  <c r="DI218" i="82"/>
  <c r="DJ218" i="82"/>
  <c r="DK218" i="82"/>
  <c r="DL218" i="82"/>
  <c r="DN218" i="82"/>
  <c r="DO218" i="82"/>
  <c r="DB219" i="82"/>
  <c r="DH219" i="82"/>
  <c r="DI219" i="82"/>
  <c r="DJ219" i="82"/>
  <c r="DK219" i="82"/>
  <c r="DL219" i="82"/>
  <c r="DN219" i="82"/>
  <c r="DO219" i="82"/>
  <c r="DB220" i="82"/>
  <c r="DH220" i="82"/>
  <c r="DI220" i="82"/>
  <c r="DJ220" i="82"/>
  <c r="DK220" i="82"/>
  <c r="DL220" i="82"/>
  <c r="DN220" i="82"/>
  <c r="DO220" i="82"/>
  <c r="DB221" i="82"/>
  <c r="DH221" i="82"/>
  <c r="DI221" i="82"/>
  <c r="DJ221" i="82"/>
  <c r="DK221" i="82"/>
  <c r="DL221" i="82"/>
  <c r="DN221" i="82"/>
  <c r="DO221" i="82"/>
  <c r="DB222" i="82"/>
  <c r="DH222" i="82"/>
  <c r="DI222" i="82"/>
  <c r="DJ222" i="82"/>
  <c r="DK222" i="82"/>
  <c r="DL222" i="82"/>
  <c r="DN222" i="82"/>
  <c r="DO222" i="82"/>
  <c r="DB223" i="82"/>
  <c r="DH223" i="82"/>
  <c r="DI223" i="82"/>
  <c r="DJ223" i="82"/>
  <c r="DK223" i="82"/>
  <c r="DL223" i="82"/>
  <c r="DN223" i="82"/>
  <c r="DO223" i="82"/>
  <c r="DB224" i="82"/>
  <c r="DH224" i="82"/>
  <c r="DI224" i="82"/>
  <c r="DJ224" i="82"/>
  <c r="DK224" i="82"/>
  <c r="DL224" i="82"/>
  <c r="DN224" i="82"/>
  <c r="DO224" i="82"/>
  <c r="DB225" i="82"/>
  <c r="DH225" i="82"/>
  <c r="DI225" i="82"/>
  <c r="DJ225" i="82"/>
  <c r="DK225" i="82"/>
  <c r="DL225" i="82"/>
  <c r="DN225" i="82"/>
  <c r="DO225" i="82"/>
  <c r="DB226" i="82"/>
  <c r="DH226" i="82"/>
  <c r="DI226" i="82"/>
  <c r="DJ226" i="82"/>
  <c r="DK226" i="82"/>
  <c r="DL226" i="82"/>
  <c r="DN226" i="82"/>
  <c r="DO226" i="82"/>
  <c r="DB227" i="82"/>
  <c r="DH227" i="82"/>
  <c r="DI227" i="82"/>
  <c r="DJ227" i="82"/>
  <c r="DK227" i="82"/>
  <c r="DL227" i="82"/>
  <c r="DN227" i="82"/>
  <c r="DO227" i="82"/>
  <c r="DB228" i="82"/>
  <c r="DH228" i="82"/>
  <c r="DI228" i="82"/>
  <c r="DJ228" i="82"/>
  <c r="DK228" i="82"/>
  <c r="DL228" i="82"/>
  <c r="DN228" i="82"/>
  <c r="DO228" i="82"/>
  <c r="DB229" i="82"/>
  <c r="DH229" i="82"/>
  <c r="DI229" i="82"/>
  <c r="DJ229" i="82"/>
  <c r="DK229" i="82"/>
  <c r="DL229" i="82"/>
  <c r="DN229" i="82"/>
  <c r="DO229" i="82"/>
  <c r="DB230" i="82"/>
  <c r="DH230" i="82"/>
  <c r="DI230" i="82"/>
  <c r="DJ230" i="82"/>
  <c r="DK230" i="82"/>
  <c r="DL230" i="82"/>
  <c r="DN230" i="82"/>
  <c r="DO230" i="82"/>
  <c r="DB231" i="82"/>
  <c r="DH231" i="82"/>
  <c r="DI231" i="82"/>
  <c r="DJ231" i="82"/>
  <c r="DK231" i="82"/>
  <c r="DL231" i="82"/>
  <c r="DN231" i="82"/>
  <c r="DO231" i="82"/>
  <c r="DB232" i="82"/>
  <c r="DH232" i="82"/>
  <c r="DI232" i="82"/>
  <c r="DJ232" i="82"/>
  <c r="DK232" i="82"/>
  <c r="DL232" i="82"/>
  <c r="DN232" i="82"/>
  <c r="DO232" i="82"/>
  <c r="DB233" i="82"/>
  <c r="DH233" i="82"/>
  <c r="DI233" i="82"/>
  <c r="DJ233" i="82"/>
  <c r="DK233" i="82"/>
  <c r="DL233" i="82"/>
  <c r="DN233" i="82"/>
  <c r="DO233" i="82"/>
  <c r="DB234" i="82"/>
  <c r="DH234" i="82"/>
  <c r="DI234" i="82"/>
  <c r="DJ234" i="82"/>
  <c r="DK234" i="82"/>
  <c r="DL234" i="82"/>
  <c r="DN234" i="82"/>
  <c r="DO234" i="82"/>
  <c r="DB235" i="82"/>
  <c r="DH235" i="82"/>
  <c r="DI235" i="82"/>
  <c r="DJ235" i="82"/>
  <c r="DK235" i="82"/>
  <c r="DL235" i="82"/>
  <c r="DN235" i="82"/>
  <c r="DO235" i="82"/>
  <c r="DB236" i="82"/>
  <c r="DH236" i="82"/>
  <c r="DI236" i="82"/>
  <c r="DJ236" i="82"/>
  <c r="DK236" i="82"/>
  <c r="DL236" i="82"/>
  <c r="DN236" i="82"/>
  <c r="DO236" i="82"/>
  <c r="DB237" i="82"/>
  <c r="DH237" i="82"/>
  <c r="DI237" i="82"/>
  <c r="DJ237" i="82"/>
  <c r="DK237" i="82"/>
  <c r="DL237" i="82"/>
  <c r="DN237" i="82"/>
  <c r="DO237" i="82"/>
  <c r="DB238" i="82"/>
  <c r="DH238" i="82"/>
  <c r="DI238" i="82"/>
  <c r="DJ238" i="82"/>
  <c r="DK238" i="82"/>
  <c r="DL238" i="82"/>
  <c r="DN238" i="82"/>
  <c r="DO238" i="82"/>
  <c r="DB239" i="82"/>
  <c r="DH239" i="82"/>
  <c r="DI239" i="82"/>
  <c r="DJ239" i="82"/>
  <c r="DK239" i="82"/>
  <c r="DL239" i="82"/>
  <c r="DN239" i="82"/>
  <c r="DO239" i="82"/>
  <c r="DB240" i="82"/>
  <c r="DH240" i="82"/>
  <c r="DI240" i="82"/>
  <c r="DJ240" i="82"/>
  <c r="DK240" i="82"/>
  <c r="DL240" i="82"/>
  <c r="DN240" i="82"/>
  <c r="DO240" i="82"/>
  <c r="DB241" i="82"/>
  <c r="DH241" i="82"/>
  <c r="DI241" i="82"/>
  <c r="DJ241" i="82"/>
  <c r="DK241" i="82"/>
  <c r="DL241" i="82"/>
  <c r="DN241" i="82"/>
  <c r="DO241" i="82"/>
  <c r="DB242" i="82"/>
  <c r="DH242" i="82"/>
  <c r="DI242" i="82"/>
  <c r="DJ242" i="82"/>
  <c r="DK242" i="82"/>
  <c r="DL242" i="82"/>
  <c r="DN242" i="82"/>
  <c r="DO242" i="82"/>
  <c r="DB243" i="82"/>
  <c r="DH243" i="82"/>
  <c r="DI243" i="82"/>
  <c r="DJ243" i="82"/>
  <c r="DK243" i="82"/>
  <c r="DL243" i="82"/>
  <c r="DN243" i="82"/>
  <c r="DO243" i="82"/>
  <c r="DB244" i="82"/>
  <c r="DH244" i="82"/>
  <c r="DI244" i="82"/>
  <c r="DJ244" i="82"/>
  <c r="DK244" i="82"/>
  <c r="DL244" i="82"/>
  <c r="DN244" i="82"/>
  <c r="DO244" i="82"/>
  <c r="DB245" i="82"/>
  <c r="DH245" i="82"/>
  <c r="DI245" i="82"/>
  <c r="DJ245" i="82"/>
  <c r="DK245" i="82"/>
  <c r="DL245" i="82"/>
  <c r="DN245" i="82"/>
  <c r="DO245" i="82"/>
  <c r="DB246" i="82"/>
  <c r="DH246" i="82"/>
  <c r="DI246" i="82"/>
  <c r="DJ246" i="82"/>
  <c r="DK246" i="82"/>
  <c r="DL246" i="82"/>
  <c r="DN246" i="82"/>
  <c r="DO246" i="82"/>
  <c r="DB247" i="82"/>
  <c r="DH247" i="82"/>
  <c r="DI247" i="82"/>
  <c r="DJ247" i="82"/>
  <c r="DK247" i="82"/>
  <c r="DL247" i="82"/>
  <c r="DN247" i="82"/>
  <c r="DO247" i="82"/>
  <c r="DB248" i="82"/>
  <c r="DH248" i="82"/>
  <c r="DI248" i="82"/>
  <c r="DJ248" i="82"/>
  <c r="DK248" i="82"/>
  <c r="DL248" i="82"/>
  <c r="DN248" i="82"/>
  <c r="DO248" i="82"/>
  <c r="DB249" i="82"/>
  <c r="DH249" i="82"/>
  <c r="DI249" i="82"/>
  <c r="DJ249" i="82"/>
  <c r="DK249" i="82"/>
  <c r="DL249" i="82"/>
  <c r="DN249" i="82"/>
  <c r="DO249" i="82"/>
  <c r="DB250" i="82"/>
  <c r="DH250" i="82"/>
  <c r="DI250" i="82"/>
  <c r="DJ250" i="82"/>
  <c r="DK250" i="82"/>
  <c r="DL250" i="82"/>
  <c r="DN250" i="82"/>
  <c r="DO250" i="82"/>
  <c r="DB251" i="82"/>
  <c r="DH251" i="82"/>
  <c r="DI251" i="82"/>
  <c r="DJ251" i="82"/>
  <c r="DK251" i="82"/>
  <c r="DL251" i="82"/>
  <c r="DN251" i="82"/>
  <c r="DO251" i="82"/>
  <c r="DB252" i="82"/>
  <c r="DH252" i="82"/>
  <c r="DI252" i="82"/>
  <c r="DJ252" i="82"/>
  <c r="DK252" i="82"/>
  <c r="DL252" i="82"/>
  <c r="DN252" i="82"/>
  <c r="DO252" i="82"/>
  <c r="DB253" i="82"/>
  <c r="DH253" i="82"/>
  <c r="DI253" i="82"/>
  <c r="DJ253" i="82"/>
  <c r="DK253" i="82"/>
  <c r="DL253" i="82"/>
  <c r="DN253" i="82"/>
  <c r="DO253" i="82"/>
  <c r="DB254" i="82"/>
  <c r="DH254" i="82"/>
  <c r="DI254" i="82"/>
  <c r="DJ254" i="82"/>
  <c r="DK254" i="82"/>
  <c r="DL254" i="82"/>
  <c r="DN254" i="82"/>
  <c r="DO254" i="82"/>
  <c r="DB255" i="82"/>
  <c r="DH255" i="82"/>
  <c r="DI255" i="82"/>
  <c r="DJ255" i="82"/>
  <c r="DK255" i="82"/>
  <c r="DL255" i="82"/>
  <c r="DN255" i="82"/>
  <c r="DO255" i="82"/>
  <c r="DB256" i="82"/>
  <c r="DH256" i="82"/>
  <c r="DI256" i="82"/>
  <c r="DJ256" i="82"/>
  <c r="DK256" i="82"/>
  <c r="DL256" i="82"/>
  <c r="DN256" i="82"/>
  <c r="DO256" i="82"/>
  <c r="DB257" i="82"/>
  <c r="DH257" i="82"/>
  <c r="DI257" i="82"/>
  <c r="DJ257" i="82"/>
  <c r="DK257" i="82"/>
  <c r="DL257" i="82"/>
  <c r="DN257" i="82"/>
  <c r="DO257" i="82"/>
  <c r="DB258" i="82"/>
  <c r="DH258" i="82"/>
  <c r="DI258" i="82"/>
  <c r="DJ258" i="82"/>
  <c r="DK258" i="82"/>
  <c r="DL258" i="82"/>
  <c r="DN258" i="82"/>
  <c r="DO258" i="82"/>
  <c r="DB259" i="82"/>
  <c r="DH259" i="82"/>
  <c r="DI259" i="82"/>
  <c r="DJ259" i="82"/>
  <c r="DK259" i="82"/>
  <c r="DL259" i="82"/>
  <c r="DN259" i="82"/>
  <c r="DO259" i="82"/>
  <c r="DB260" i="82"/>
  <c r="DH260" i="82"/>
  <c r="DI260" i="82"/>
  <c r="DJ260" i="82"/>
  <c r="DK260" i="82"/>
  <c r="DL260" i="82"/>
  <c r="DN260" i="82"/>
  <c r="DO260" i="82"/>
  <c r="DB261" i="82"/>
  <c r="DH261" i="82"/>
  <c r="DI261" i="82"/>
  <c r="DJ261" i="82"/>
  <c r="DK261" i="82"/>
  <c r="DL261" i="82"/>
  <c r="DN261" i="82"/>
  <c r="DO261" i="82"/>
  <c r="DB262" i="82"/>
  <c r="DH262" i="82"/>
  <c r="DI262" i="82"/>
  <c r="DJ262" i="82"/>
  <c r="DK262" i="82"/>
  <c r="DL262" i="82"/>
  <c r="DN262" i="82"/>
  <c r="DO262" i="82"/>
  <c r="DB263" i="82"/>
  <c r="DH263" i="82"/>
  <c r="DI263" i="82"/>
  <c r="DJ263" i="82"/>
  <c r="DK263" i="82"/>
  <c r="DL263" i="82"/>
  <c r="DN263" i="82"/>
  <c r="DO263" i="82"/>
  <c r="DB264" i="82"/>
  <c r="DH264" i="82"/>
  <c r="DI264" i="82"/>
  <c r="DJ264" i="82"/>
  <c r="DK264" i="82"/>
  <c r="DL264" i="82"/>
  <c r="DN264" i="82"/>
  <c r="DO264" i="82"/>
  <c r="DB265" i="82"/>
  <c r="DH265" i="82"/>
  <c r="DI265" i="82"/>
  <c r="DJ265" i="82"/>
  <c r="DK265" i="82"/>
  <c r="DL265" i="82"/>
  <c r="DN265" i="82"/>
  <c r="DO265" i="82"/>
  <c r="DB266" i="82"/>
  <c r="DH266" i="82"/>
  <c r="DI266" i="82"/>
  <c r="DJ266" i="82"/>
  <c r="DK266" i="82"/>
  <c r="DL266" i="82"/>
  <c r="DN266" i="82"/>
  <c r="DO266" i="82"/>
  <c r="DB267" i="82"/>
  <c r="DH267" i="82"/>
  <c r="DI267" i="82"/>
  <c r="DJ267" i="82"/>
  <c r="DK267" i="82"/>
  <c r="DL267" i="82"/>
  <c r="DN267" i="82"/>
  <c r="DO267" i="82"/>
  <c r="DB268" i="82"/>
  <c r="DH268" i="82"/>
  <c r="DI268" i="82"/>
  <c r="DJ268" i="82"/>
  <c r="DK268" i="82"/>
  <c r="DL268" i="82"/>
  <c r="DN268" i="82"/>
  <c r="DO268" i="82"/>
  <c r="DB269" i="82"/>
  <c r="DH269" i="82"/>
  <c r="DI269" i="82"/>
  <c r="DJ269" i="82"/>
  <c r="DK269" i="82"/>
  <c r="DL269" i="82"/>
  <c r="DN269" i="82"/>
  <c r="DO269" i="82"/>
  <c r="DB270" i="82"/>
  <c r="DH270" i="82"/>
  <c r="DI270" i="82"/>
  <c r="DJ270" i="82"/>
  <c r="DK270" i="82"/>
  <c r="DL270" i="82"/>
  <c r="DN270" i="82"/>
  <c r="DO270" i="82"/>
  <c r="DB271" i="82"/>
  <c r="DH271" i="82"/>
  <c r="DI271" i="82"/>
  <c r="DJ271" i="82"/>
  <c r="DK271" i="82"/>
  <c r="DL271" i="82"/>
  <c r="DN271" i="82"/>
  <c r="DO271" i="82"/>
  <c r="DB272" i="82"/>
  <c r="DH272" i="82"/>
  <c r="DI272" i="82"/>
  <c r="DJ272" i="82"/>
  <c r="DK272" i="82"/>
  <c r="DL272" i="82"/>
  <c r="DN272" i="82"/>
  <c r="DO272" i="82"/>
  <c r="DB273" i="82"/>
  <c r="DH273" i="82"/>
  <c r="DI273" i="82"/>
  <c r="DJ273" i="82"/>
  <c r="DK273" i="82"/>
  <c r="DL273" i="82"/>
  <c r="DN273" i="82"/>
  <c r="DO273" i="82"/>
  <c r="DB274" i="82"/>
  <c r="DH274" i="82"/>
  <c r="DI274" i="82"/>
  <c r="DJ274" i="82"/>
  <c r="DK274" i="82"/>
  <c r="DL274" i="82"/>
  <c r="DN274" i="82"/>
  <c r="DO274" i="82"/>
  <c r="DB275" i="82"/>
  <c r="DH275" i="82"/>
  <c r="DI275" i="82"/>
  <c r="DJ275" i="82"/>
  <c r="DK275" i="82"/>
  <c r="DL275" i="82"/>
  <c r="DN275" i="82"/>
  <c r="DO275" i="82"/>
  <c r="DB276" i="82"/>
  <c r="DH276" i="82"/>
  <c r="DI276" i="82"/>
  <c r="DJ276" i="82"/>
  <c r="DK276" i="82"/>
  <c r="DL276" i="82"/>
  <c r="DN276" i="82"/>
  <c r="DO276" i="82"/>
  <c r="DB277" i="82"/>
  <c r="DH277" i="82"/>
  <c r="DI277" i="82"/>
  <c r="DJ277" i="82"/>
  <c r="DK277" i="82"/>
  <c r="DL277" i="82"/>
  <c r="DN277" i="82"/>
  <c r="DO277" i="82"/>
  <c r="DB278" i="82"/>
  <c r="DH278" i="82"/>
  <c r="DI278" i="82"/>
  <c r="DJ278" i="82"/>
  <c r="DK278" i="82"/>
  <c r="DL278" i="82"/>
  <c r="DN278" i="82"/>
  <c r="DO278" i="82"/>
  <c r="DB279" i="82"/>
  <c r="DH279" i="82"/>
  <c r="DI279" i="82"/>
  <c r="DJ279" i="82"/>
  <c r="DK279" i="82"/>
  <c r="DL279" i="82"/>
  <c r="DN279" i="82"/>
  <c r="DO279" i="82"/>
  <c r="DB280" i="82"/>
  <c r="DH280" i="82"/>
  <c r="DI280" i="82"/>
  <c r="DJ280" i="82"/>
  <c r="DK280" i="82"/>
  <c r="DL280" i="82"/>
  <c r="DN280" i="82"/>
  <c r="DO280" i="82"/>
  <c r="DB281" i="82"/>
  <c r="DH281" i="82"/>
  <c r="DI281" i="82"/>
  <c r="DJ281" i="82"/>
  <c r="DK281" i="82"/>
  <c r="DL281" i="82"/>
  <c r="DN281" i="82"/>
  <c r="DO281" i="82"/>
  <c r="DB282" i="82"/>
  <c r="DH282" i="82"/>
  <c r="DI282" i="82"/>
  <c r="DJ282" i="82"/>
  <c r="DK282" i="82"/>
  <c r="DL282" i="82"/>
  <c r="DN282" i="82"/>
  <c r="DO282" i="82"/>
  <c r="DB283" i="82"/>
  <c r="DH283" i="82"/>
  <c r="DI283" i="82"/>
  <c r="DJ283" i="82"/>
  <c r="DK283" i="82"/>
  <c r="DL283" i="82"/>
  <c r="DN283" i="82"/>
  <c r="DO283" i="82"/>
  <c r="DB284" i="82"/>
  <c r="DH284" i="82"/>
  <c r="DI284" i="82"/>
  <c r="DJ284" i="82"/>
  <c r="DK284" i="82"/>
  <c r="DL284" i="82"/>
  <c r="DN284" i="82"/>
  <c r="DO284" i="82"/>
  <c r="DB285" i="82"/>
  <c r="DH285" i="82"/>
  <c r="DI285" i="82"/>
  <c r="DJ285" i="82"/>
  <c r="DK285" i="82"/>
  <c r="DL285" i="82"/>
  <c r="DN285" i="82"/>
  <c r="DO285" i="82"/>
  <c r="DB286" i="82"/>
  <c r="DH286" i="82"/>
  <c r="DI286" i="82"/>
  <c r="DJ286" i="82"/>
  <c r="DK286" i="82"/>
  <c r="DL286" i="82"/>
  <c r="DN286" i="82"/>
  <c r="DO286" i="82"/>
  <c r="DB287" i="82"/>
  <c r="DH287" i="82"/>
  <c r="DI287" i="82"/>
  <c r="DJ287" i="82"/>
  <c r="DK287" i="82"/>
  <c r="DL287" i="82"/>
  <c r="DN287" i="82"/>
  <c r="DO287" i="82"/>
  <c r="DB288" i="82"/>
  <c r="DH288" i="82"/>
  <c r="DI288" i="82"/>
  <c r="DJ288" i="82"/>
  <c r="DK288" i="82"/>
  <c r="DL288" i="82"/>
  <c r="DN288" i="82"/>
  <c r="DO288" i="82"/>
  <c r="DB289" i="82"/>
  <c r="DH289" i="82"/>
  <c r="DI289" i="82"/>
  <c r="DJ289" i="82"/>
  <c r="DK289" i="82"/>
  <c r="DL289" i="82"/>
  <c r="DN289" i="82"/>
  <c r="DO289" i="82"/>
  <c r="DB290" i="82"/>
  <c r="DH290" i="82"/>
  <c r="DI290" i="82"/>
  <c r="DJ290" i="82"/>
  <c r="DK290" i="82"/>
  <c r="DL290" i="82"/>
  <c r="DN290" i="82"/>
  <c r="DO290" i="82"/>
  <c r="DB291" i="82"/>
  <c r="DH291" i="82"/>
  <c r="DI291" i="82"/>
  <c r="DJ291" i="82"/>
  <c r="DK291" i="82"/>
  <c r="DL291" i="82"/>
  <c r="DN291" i="82"/>
  <c r="DO291" i="82"/>
  <c r="DB292" i="82"/>
  <c r="DH292" i="82"/>
  <c r="DI292" i="82"/>
  <c r="DJ292" i="82"/>
  <c r="DK292" i="82"/>
  <c r="DL292" i="82"/>
  <c r="DN292" i="82"/>
  <c r="DO292" i="82"/>
  <c r="DB293" i="82"/>
  <c r="DH293" i="82"/>
  <c r="DI293" i="82"/>
  <c r="DJ293" i="82"/>
  <c r="DK293" i="82"/>
  <c r="DL293" i="82"/>
  <c r="DN293" i="82"/>
  <c r="DO293" i="82"/>
  <c r="DB294" i="82"/>
  <c r="DH294" i="82"/>
  <c r="DI294" i="82"/>
  <c r="DJ294" i="82"/>
  <c r="DK294" i="82"/>
  <c r="DL294" i="82"/>
  <c r="DN294" i="82"/>
  <c r="DO294" i="82"/>
  <c r="DB295" i="82"/>
  <c r="DH295" i="82"/>
  <c r="DI295" i="82"/>
  <c r="DJ295" i="82"/>
  <c r="DK295" i="82"/>
  <c r="DL295" i="82"/>
  <c r="DN295" i="82"/>
  <c r="DO295" i="82"/>
  <c r="DB296" i="82"/>
  <c r="DH296" i="82"/>
  <c r="DI296" i="82"/>
  <c r="DJ296" i="82"/>
  <c r="DK296" i="82"/>
  <c r="DL296" i="82"/>
  <c r="DN296" i="82"/>
  <c r="DO296" i="82"/>
  <c r="DB297" i="82"/>
  <c r="DH297" i="82"/>
  <c r="DI297" i="82"/>
  <c r="DJ297" i="82"/>
  <c r="DK297" i="82"/>
  <c r="DL297" i="82"/>
  <c r="DN297" i="82"/>
  <c r="DO297" i="82"/>
  <c r="DB298" i="82"/>
  <c r="DH298" i="82"/>
  <c r="DI298" i="82"/>
  <c r="DJ298" i="82"/>
  <c r="DK298" i="82"/>
  <c r="DL298" i="82"/>
  <c r="DN298" i="82"/>
  <c r="DO298" i="82"/>
  <c r="DB299" i="82"/>
  <c r="DH299" i="82"/>
  <c r="DI299" i="82"/>
  <c r="DJ299" i="82"/>
  <c r="DK299" i="82"/>
  <c r="DL299" i="82"/>
  <c r="DN299" i="82"/>
  <c r="DO299" i="82"/>
  <c r="DB300" i="82"/>
  <c r="DH300" i="82"/>
  <c r="DI300" i="82"/>
  <c r="DJ300" i="82"/>
  <c r="DK300" i="82"/>
  <c r="DL300" i="82"/>
  <c r="DN300" i="82"/>
  <c r="DO300" i="82"/>
  <c r="DB301" i="82"/>
  <c r="DH301" i="82"/>
  <c r="DI301" i="82"/>
  <c r="DJ301" i="82"/>
  <c r="DK301" i="82"/>
  <c r="DL301" i="82"/>
  <c r="DN301" i="82"/>
  <c r="DO301" i="82"/>
  <c r="DB302" i="82"/>
  <c r="DH302" i="82"/>
  <c r="DI302" i="82"/>
  <c r="DJ302" i="82"/>
  <c r="DK302" i="82"/>
  <c r="DL302" i="82"/>
  <c r="DN302" i="82"/>
  <c r="DO302" i="82"/>
  <c r="DB303" i="82"/>
  <c r="DH303" i="82"/>
  <c r="DI303" i="82"/>
  <c r="DJ303" i="82"/>
  <c r="DK303" i="82"/>
  <c r="DL303" i="82"/>
  <c r="DN303" i="82"/>
  <c r="DO303" i="82"/>
  <c r="DB304" i="82"/>
  <c r="DH304" i="82"/>
  <c r="DI304" i="82"/>
  <c r="DJ304" i="82"/>
  <c r="DK304" i="82"/>
  <c r="DL304" i="82"/>
  <c r="DN304" i="82"/>
  <c r="DO304" i="82"/>
  <c r="DB305" i="82"/>
  <c r="DH305" i="82"/>
  <c r="DI305" i="82"/>
  <c r="DJ305" i="82"/>
  <c r="DK305" i="82"/>
  <c r="DL305" i="82"/>
  <c r="DN305" i="82"/>
  <c r="DO305" i="82"/>
  <c r="DB306" i="82"/>
  <c r="DH306" i="82"/>
  <c r="DI306" i="82"/>
  <c r="DJ306" i="82"/>
  <c r="DK306" i="82"/>
  <c r="DL306" i="82"/>
  <c r="DN306" i="82"/>
  <c r="DO306" i="82"/>
  <c r="DB307" i="82"/>
  <c r="DH307" i="82"/>
  <c r="DI307" i="82"/>
  <c r="DJ307" i="82"/>
  <c r="DK307" i="82"/>
  <c r="DL307" i="82"/>
  <c r="DN307" i="82"/>
  <c r="DO307" i="82"/>
  <c r="DB308" i="82"/>
  <c r="DH308" i="82"/>
  <c r="DI308" i="82"/>
  <c r="DJ308" i="82"/>
  <c r="DK308" i="82"/>
  <c r="DL308" i="82"/>
  <c r="DN308" i="82"/>
  <c r="DO308" i="82"/>
  <c r="DB309" i="82"/>
  <c r="DH309" i="82"/>
  <c r="DI309" i="82"/>
  <c r="DJ309" i="82"/>
  <c r="DK309" i="82"/>
  <c r="DL309" i="82"/>
  <c r="DN309" i="82"/>
  <c r="DO309" i="82"/>
  <c r="DB310" i="82"/>
  <c r="DH310" i="82"/>
  <c r="DI310" i="82"/>
  <c r="DJ310" i="82"/>
  <c r="DK310" i="82"/>
  <c r="DL310" i="82"/>
  <c r="DN310" i="82"/>
  <c r="DO310" i="82"/>
  <c r="DB311" i="82"/>
  <c r="DH311" i="82"/>
  <c r="DI311" i="82"/>
  <c r="DJ311" i="82"/>
  <c r="DK311" i="82"/>
  <c r="DL311" i="82"/>
  <c r="DN311" i="82"/>
  <c r="DO311" i="82"/>
  <c r="DB312" i="82"/>
  <c r="DH312" i="82"/>
  <c r="DI312" i="82"/>
  <c r="DJ312" i="82"/>
  <c r="DK312" i="82"/>
  <c r="DL312" i="82"/>
  <c r="DN312" i="82"/>
  <c r="DO312" i="82"/>
  <c r="DB313" i="82"/>
  <c r="DH313" i="82"/>
  <c r="DI313" i="82"/>
  <c r="DJ313" i="82"/>
  <c r="DK313" i="82"/>
  <c r="DL313" i="82"/>
  <c r="DN313" i="82"/>
  <c r="DO313" i="82"/>
  <c r="DB314" i="82"/>
  <c r="DH314" i="82"/>
  <c r="DI314" i="82"/>
  <c r="DJ314" i="82"/>
  <c r="DK314" i="82"/>
  <c r="DL314" i="82"/>
  <c r="DN314" i="82"/>
  <c r="DO314" i="82"/>
  <c r="DB315" i="82"/>
  <c r="DH315" i="82"/>
  <c r="DI315" i="82"/>
  <c r="DJ315" i="82"/>
  <c r="DK315" i="82"/>
  <c r="DL315" i="82"/>
  <c r="DN315" i="82"/>
  <c r="DO315" i="82"/>
  <c r="DB316" i="82"/>
  <c r="DH316" i="82"/>
  <c r="DI316" i="82"/>
  <c r="DJ316" i="82"/>
  <c r="DK316" i="82"/>
  <c r="DL316" i="82"/>
  <c r="DN316" i="82"/>
  <c r="DO316" i="82"/>
  <c r="DB317" i="82"/>
  <c r="DH317" i="82"/>
  <c r="DI317" i="82"/>
  <c r="DJ317" i="82"/>
  <c r="DK317" i="82"/>
  <c r="DL317" i="82"/>
  <c r="DN317" i="82"/>
  <c r="DO317" i="82"/>
  <c r="DB318" i="82"/>
  <c r="DH318" i="82"/>
  <c r="DI318" i="82"/>
  <c r="DJ318" i="82"/>
  <c r="DK318" i="82"/>
  <c r="DL318" i="82"/>
  <c r="DN318" i="82"/>
  <c r="DO318" i="82"/>
  <c r="DB319" i="82"/>
  <c r="DH319" i="82"/>
  <c r="DI319" i="82"/>
  <c r="DJ319" i="82"/>
  <c r="DK319" i="82"/>
  <c r="DL319" i="82"/>
  <c r="DN319" i="82"/>
  <c r="DO319" i="82"/>
  <c r="DB320" i="82"/>
  <c r="DH320" i="82"/>
  <c r="DI320" i="82"/>
  <c r="DJ320" i="82"/>
  <c r="DK320" i="82"/>
  <c r="DL320" i="82"/>
  <c r="DN320" i="82"/>
  <c r="DO320" i="82"/>
  <c r="DB321" i="82"/>
  <c r="DH321" i="82"/>
  <c r="DI321" i="82"/>
  <c r="DJ321" i="82"/>
  <c r="DK321" i="82"/>
  <c r="DL321" i="82"/>
  <c r="DN321" i="82"/>
  <c r="DO321" i="82"/>
  <c r="DB322" i="82"/>
  <c r="DH322" i="82"/>
  <c r="DI322" i="82"/>
  <c r="DJ322" i="82"/>
  <c r="DK322" i="82"/>
  <c r="DL322" i="82"/>
  <c r="DN322" i="82"/>
  <c r="DO322" i="82"/>
  <c r="DB323" i="82"/>
  <c r="DH323" i="82"/>
  <c r="DI323" i="82"/>
  <c r="DJ323" i="82"/>
  <c r="DK323" i="82"/>
  <c r="DL323" i="82"/>
  <c r="DN323" i="82"/>
  <c r="DO323" i="82"/>
  <c r="DB324" i="82"/>
  <c r="DH324" i="82"/>
  <c r="DI324" i="82"/>
  <c r="DJ324" i="82"/>
  <c r="DK324" i="82"/>
  <c r="DL324" i="82"/>
  <c r="DN324" i="82"/>
  <c r="DO324" i="82"/>
  <c r="DB325" i="82"/>
  <c r="DH325" i="82"/>
  <c r="DI325" i="82"/>
  <c r="DJ325" i="82"/>
  <c r="DK325" i="82"/>
  <c r="DL325" i="82"/>
  <c r="DN325" i="82"/>
  <c r="DO325" i="82"/>
  <c r="DB326" i="82"/>
  <c r="DH326" i="82"/>
  <c r="DI326" i="82"/>
  <c r="DJ326" i="82"/>
  <c r="DK326" i="82"/>
  <c r="DL326" i="82"/>
  <c r="DN326" i="82"/>
  <c r="DO326" i="82"/>
  <c r="DB327" i="82"/>
  <c r="DH327" i="82"/>
  <c r="DI327" i="82"/>
  <c r="DJ327" i="82"/>
  <c r="DK327" i="82"/>
  <c r="DL327" i="82"/>
  <c r="DN327" i="82"/>
  <c r="DO327" i="82"/>
  <c r="DB328" i="82"/>
  <c r="DH328" i="82"/>
  <c r="DI328" i="82"/>
  <c r="DJ328" i="82"/>
  <c r="DK328" i="82"/>
  <c r="DL328" i="82"/>
  <c r="DN328" i="82"/>
  <c r="DO328" i="82"/>
  <c r="DB329" i="82"/>
  <c r="DH329" i="82"/>
  <c r="DI329" i="82"/>
  <c r="DJ329" i="82"/>
  <c r="DK329" i="82"/>
  <c r="DL329" i="82"/>
  <c r="DN329" i="82"/>
  <c r="DO329" i="82"/>
  <c r="DB330" i="82"/>
  <c r="DH330" i="82"/>
  <c r="DI330" i="82"/>
  <c r="DJ330" i="82"/>
  <c r="DK330" i="82"/>
  <c r="DL330" i="82"/>
  <c r="DN330" i="82"/>
  <c r="DO330" i="82"/>
  <c r="DB331" i="82"/>
  <c r="DH331" i="82"/>
  <c r="DI331" i="82"/>
  <c r="DJ331" i="82"/>
  <c r="DK331" i="82"/>
  <c r="DL331" i="82"/>
  <c r="DN331" i="82"/>
  <c r="DO331" i="82"/>
  <c r="DB332" i="82"/>
  <c r="DH332" i="82"/>
  <c r="DI332" i="82"/>
  <c r="DJ332" i="82"/>
  <c r="DK332" i="82"/>
  <c r="DL332" i="82"/>
  <c r="DN332" i="82"/>
  <c r="DO332" i="82"/>
  <c r="DB333" i="82"/>
  <c r="DH333" i="82"/>
  <c r="DI333" i="82"/>
  <c r="DJ333" i="82"/>
  <c r="DK333" i="82"/>
  <c r="DL333" i="82"/>
  <c r="DN333" i="82"/>
  <c r="DO333" i="82"/>
  <c r="DB334" i="82"/>
  <c r="DH334" i="82"/>
  <c r="DI334" i="82"/>
  <c r="DJ334" i="82"/>
  <c r="DK334" i="82"/>
  <c r="DL334" i="82"/>
  <c r="DN334" i="82"/>
  <c r="DO334" i="82"/>
  <c r="DB335" i="82"/>
  <c r="DH335" i="82"/>
  <c r="DI335" i="82"/>
  <c r="DJ335" i="82"/>
  <c r="DK335" i="82"/>
  <c r="DL335" i="82"/>
  <c r="DN335" i="82"/>
  <c r="DO335" i="82"/>
  <c r="DB336" i="82"/>
  <c r="DH336" i="82"/>
  <c r="DI336" i="82"/>
  <c r="DJ336" i="82"/>
  <c r="DK336" i="82"/>
  <c r="DL336" i="82"/>
  <c r="DN336" i="82"/>
  <c r="DO336" i="82"/>
  <c r="DB337" i="82"/>
  <c r="DH337" i="82"/>
  <c r="DI337" i="82"/>
  <c r="DJ337" i="82"/>
  <c r="DK337" i="82"/>
  <c r="DL337" i="82"/>
  <c r="DN337" i="82"/>
  <c r="DO337" i="82"/>
  <c r="DB338" i="82"/>
  <c r="DH338" i="82"/>
  <c r="DI338" i="82"/>
  <c r="DJ338" i="82"/>
  <c r="DK338" i="82"/>
  <c r="DL338" i="82"/>
  <c r="DN338" i="82"/>
  <c r="DO338" i="82"/>
  <c r="DB339" i="82"/>
  <c r="DH339" i="82"/>
  <c r="DI339" i="82"/>
  <c r="DJ339" i="82"/>
  <c r="DK339" i="82"/>
  <c r="DL339" i="82"/>
  <c r="DN339" i="82"/>
  <c r="DO339" i="82"/>
  <c r="DB340" i="82"/>
  <c r="DH340" i="82"/>
  <c r="DI340" i="82"/>
  <c r="DJ340" i="82"/>
  <c r="DK340" i="82"/>
  <c r="DL340" i="82"/>
  <c r="DN340" i="82"/>
  <c r="DO340" i="82"/>
  <c r="DB341" i="82"/>
  <c r="DH341" i="82"/>
  <c r="DI341" i="82"/>
  <c r="DJ341" i="82"/>
  <c r="DK341" i="82"/>
  <c r="DL341" i="82"/>
  <c r="DN341" i="82"/>
  <c r="DO341" i="82"/>
  <c r="DB342" i="82"/>
  <c r="DH342" i="82"/>
  <c r="DI342" i="82"/>
  <c r="DJ342" i="82"/>
  <c r="DK342" i="82"/>
  <c r="DL342" i="82"/>
  <c r="DN342" i="82"/>
  <c r="DO342" i="82"/>
  <c r="DB343" i="82"/>
  <c r="DH343" i="82"/>
  <c r="DI343" i="82"/>
  <c r="DJ343" i="82"/>
  <c r="DK343" i="82"/>
  <c r="DL343" i="82"/>
  <c r="DN343" i="82"/>
  <c r="DO343" i="82"/>
  <c r="DB344" i="82"/>
  <c r="DH344" i="82"/>
  <c r="DI344" i="82"/>
  <c r="DJ344" i="82"/>
  <c r="DK344" i="82"/>
  <c r="DL344" i="82"/>
  <c r="DN344" i="82"/>
  <c r="DO344" i="82"/>
  <c r="DB345" i="82"/>
  <c r="DH345" i="82"/>
  <c r="DI345" i="82"/>
  <c r="DJ345" i="82"/>
  <c r="DK345" i="82"/>
  <c r="DL345" i="82"/>
  <c r="DN345" i="82"/>
  <c r="DO345" i="82"/>
  <c r="DB346" i="82"/>
  <c r="DH346" i="82"/>
  <c r="DI346" i="82"/>
  <c r="DJ346" i="82"/>
  <c r="DK346" i="82"/>
  <c r="DL346" i="82"/>
  <c r="DN346" i="82"/>
  <c r="DO346" i="82"/>
  <c r="DB347" i="82"/>
  <c r="DH347" i="82"/>
  <c r="DI347" i="82"/>
  <c r="DJ347" i="82"/>
  <c r="DK347" i="82"/>
  <c r="DL347" i="82"/>
  <c r="DN347" i="82"/>
  <c r="DO347" i="82"/>
  <c r="DB348" i="82"/>
  <c r="DH348" i="82"/>
  <c r="DI348" i="82"/>
  <c r="DJ348" i="82"/>
  <c r="DK348" i="82"/>
  <c r="DL348" i="82"/>
  <c r="DN348" i="82"/>
  <c r="DO348" i="82"/>
  <c r="DB349" i="82"/>
  <c r="DH349" i="82"/>
  <c r="DI349" i="82"/>
  <c r="DJ349" i="82"/>
  <c r="DK349" i="82"/>
  <c r="DL349" i="82"/>
  <c r="DN349" i="82"/>
  <c r="DO349" i="82"/>
  <c r="DB350" i="82"/>
  <c r="DH350" i="82"/>
  <c r="DI350" i="82"/>
  <c r="DJ350" i="82"/>
  <c r="DK350" i="82"/>
  <c r="DL350" i="82"/>
  <c r="DN350" i="82"/>
  <c r="DO350" i="82"/>
  <c r="DB351" i="82"/>
  <c r="DH351" i="82"/>
  <c r="DI351" i="82"/>
  <c r="DJ351" i="82"/>
  <c r="DK351" i="82"/>
  <c r="DL351" i="82"/>
  <c r="DN351" i="82"/>
  <c r="DO351" i="82"/>
  <c r="DB352" i="82"/>
  <c r="DH352" i="82"/>
  <c r="DI352" i="82"/>
  <c r="DJ352" i="82"/>
  <c r="DK352" i="82"/>
  <c r="DL352" i="82"/>
  <c r="DN352" i="82"/>
  <c r="DO352" i="82"/>
  <c r="DB353" i="82"/>
  <c r="DH353" i="82"/>
  <c r="DI353" i="82"/>
  <c r="DJ353" i="82"/>
  <c r="DK353" i="82"/>
  <c r="DL353" i="82"/>
  <c r="DN353" i="82"/>
  <c r="DO353" i="82"/>
  <c r="DB354" i="82"/>
  <c r="DH354" i="82"/>
  <c r="DI354" i="82"/>
  <c r="DJ354" i="82"/>
  <c r="DK354" i="82"/>
  <c r="DL354" i="82"/>
  <c r="DN354" i="82"/>
  <c r="DO354" i="82"/>
  <c r="DB355" i="82"/>
  <c r="DH355" i="82"/>
  <c r="DI355" i="82"/>
  <c r="DJ355" i="82"/>
  <c r="DK355" i="82"/>
  <c r="DL355" i="82"/>
  <c r="DN355" i="82"/>
  <c r="DO355" i="82"/>
  <c r="DB356" i="82"/>
  <c r="DH356" i="82"/>
  <c r="DI356" i="82"/>
  <c r="DJ356" i="82"/>
  <c r="DK356" i="82"/>
  <c r="DL356" i="82"/>
  <c r="DN356" i="82"/>
  <c r="DO356" i="82"/>
  <c r="DB357" i="82"/>
  <c r="DH357" i="82"/>
  <c r="DI357" i="82"/>
  <c r="DJ357" i="82"/>
  <c r="DK357" i="82"/>
  <c r="DL357" i="82"/>
  <c r="DN357" i="82"/>
  <c r="DO357" i="82"/>
  <c r="DB358" i="82"/>
  <c r="DH358" i="82"/>
  <c r="DI358" i="82"/>
  <c r="DJ358" i="82"/>
  <c r="DK358" i="82"/>
  <c r="DL358" i="82"/>
  <c r="DN358" i="82"/>
  <c r="DO358" i="82"/>
  <c r="DB359" i="82"/>
  <c r="DH359" i="82"/>
  <c r="DI359" i="82"/>
  <c r="DJ359" i="82"/>
  <c r="DK359" i="82"/>
  <c r="DL359" i="82"/>
  <c r="DN359" i="82"/>
  <c r="DO359" i="82"/>
  <c r="DB360" i="82"/>
  <c r="DH360" i="82"/>
  <c r="DI360" i="82"/>
  <c r="DJ360" i="82"/>
  <c r="DK360" i="82"/>
  <c r="DL360" i="82"/>
  <c r="DN360" i="82"/>
  <c r="DO360" i="82"/>
  <c r="DB361" i="82"/>
  <c r="DH361" i="82"/>
  <c r="DI361" i="82"/>
  <c r="DJ361" i="82"/>
  <c r="DK361" i="82"/>
  <c r="DL361" i="82"/>
  <c r="DN361" i="82"/>
  <c r="DO361" i="82"/>
  <c r="DB362" i="82"/>
  <c r="DH362" i="82"/>
  <c r="DI362" i="82"/>
  <c r="DJ362" i="82"/>
  <c r="DK362" i="82"/>
  <c r="DL362" i="82"/>
  <c r="DN362" i="82"/>
  <c r="DO362" i="82"/>
  <c r="DB363" i="82"/>
  <c r="DH363" i="82"/>
  <c r="DI363" i="82"/>
  <c r="DJ363" i="82"/>
  <c r="DK363" i="82"/>
  <c r="DL363" i="82"/>
  <c r="DN363" i="82"/>
  <c r="DO363" i="82"/>
  <c r="DB364" i="82"/>
  <c r="DH364" i="82"/>
  <c r="DI364" i="82"/>
  <c r="DJ364" i="82"/>
  <c r="DK364" i="82"/>
  <c r="DL364" i="82"/>
  <c r="DN364" i="82"/>
  <c r="DO364" i="82"/>
  <c r="DB365" i="82"/>
  <c r="DH365" i="82"/>
  <c r="DI365" i="82"/>
  <c r="DJ365" i="82"/>
  <c r="DK365" i="82"/>
  <c r="DL365" i="82"/>
  <c r="DN365" i="82"/>
  <c r="DO365" i="82"/>
  <c r="DB366" i="82"/>
  <c r="DH366" i="82"/>
  <c r="DI366" i="82"/>
  <c r="DJ366" i="82"/>
  <c r="DK366" i="82"/>
  <c r="DL366" i="82"/>
  <c r="DN366" i="82"/>
  <c r="DO366" i="82"/>
  <c r="DB367" i="82"/>
  <c r="DH367" i="82"/>
  <c r="DI367" i="82"/>
  <c r="DJ367" i="82"/>
  <c r="DK367" i="82"/>
  <c r="DL367" i="82"/>
  <c r="DN367" i="82"/>
  <c r="DO367" i="82"/>
  <c r="DB368" i="82"/>
  <c r="DH368" i="82"/>
  <c r="DI368" i="82"/>
  <c r="DJ368" i="82"/>
  <c r="DK368" i="82"/>
  <c r="DL368" i="82"/>
  <c r="DN368" i="82"/>
  <c r="DO368" i="82"/>
  <c r="DB369" i="82"/>
  <c r="DH369" i="82"/>
  <c r="DI369" i="82"/>
  <c r="DJ369" i="82"/>
  <c r="DK369" i="82"/>
  <c r="DL369" i="82"/>
  <c r="DN369" i="82"/>
  <c r="DO369" i="82"/>
  <c r="DB370" i="82"/>
  <c r="DH370" i="82"/>
  <c r="DI370" i="82"/>
  <c r="DJ370" i="82"/>
  <c r="DK370" i="82"/>
  <c r="DL370" i="82"/>
  <c r="DN370" i="82"/>
  <c r="DO370" i="82"/>
  <c r="DB371" i="82"/>
  <c r="DH371" i="82"/>
  <c r="DI371" i="82"/>
  <c r="DJ371" i="82"/>
  <c r="DK371" i="82"/>
  <c r="DL371" i="82"/>
  <c r="DN371" i="82"/>
  <c r="DO371" i="82"/>
  <c r="DB372" i="82"/>
  <c r="DH372" i="82"/>
  <c r="DI372" i="82"/>
  <c r="DJ372" i="82"/>
  <c r="DK372" i="82"/>
  <c r="DL372" i="82"/>
  <c r="DN372" i="82"/>
  <c r="DO372" i="82"/>
  <c r="DB373" i="82"/>
  <c r="DH373" i="82"/>
  <c r="DI373" i="82"/>
  <c r="DJ373" i="82"/>
  <c r="DK373" i="82"/>
  <c r="DL373" i="82"/>
  <c r="DN373" i="82"/>
  <c r="DO373" i="82"/>
  <c r="DB374" i="82"/>
  <c r="DH374" i="82"/>
  <c r="DI374" i="82"/>
  <c r="DJ374" i="82"/>
  <c r="DK374" i="82"/>
  <c r="DL374" i="82"/>
  <c r="DN374" i="82"/>
  <c r="DO374" i="82"/>
  <c r="DB375" i="82"/>
  <c r="DH375" i="82"/>
  <c r="DI375" i="82"/>
  <c r="DJ375" i="82"/>
  <c r="DK375" i="82"/>
  <c r="DL375" i="82"/>
  <c r="DN375" i="82"/>
  <c r="DO375" i="82"/>
  <c r="DB376" i="82"/>
  <c r="DH376" i="82"/>
  <c r="DI376" i="82"/>
  <c r="DJ376" i="82"/>
  <c r="DK376" i="82"/>
  <c r="DL376" i="82"/>
  <c r="DN376" i="82"/>
  <c r="DO376" i="82"/>
  <c r="DB377" i="82"/>
  <c r="DH377" i="82"/>
  <c r="DI377" i="82"/>
  <c r="DJ377" i="82"/>
  <c r="DK377" i="82"/>
  <c r="DL377" i="82"/>
  <c r="DN377" i="82"/>
  <c r="DO377" i="82"/>
  <c r="DB378" i="82"/>
  <c r="DH378" i="82"/>
  <c r="DI378" i="82"/>
  <c r="DJ378" i="82"/>
  <c r="DK378" i="82"/>
  <c r="DL378" i="82"/>
  <c r="DN378" i="82"/>
  <c r="DO378" i="82"/>
  <c r="DB379" i="82"/>
  <c r="DH379" i="82"/>
  <c r="DI379" i="82"/>
  <c r="DJ379" i="82"/>
  <c r="DK379" i="82"/>
  <c r="DL379" i="82"/>
  <c r="DN379" i="82"/>
  <c r="DO379" i="82"/>
  <c r="DB380" i="82"/>
  <c r="DH380" i="82"/>
  <c r="DI380" i="82"/>
  <c r="DJ380" i="82"/>
  <c r="DK380" i="82"/>
  <c r="DL380" i="82"/>
  <c r="DN380" i="82"/>
  <c r="DO380" i="82"/>
  <c r="DB381" i="82"/>
  <c r="DH381" i="82"/>
  <c r="DI381" i="82"/>
  <c r="DJ381" i="82"/>
  <c r="DK381" i="82"/>
  <c r="DL381" i="82"/>
  <c r="DN381" i="82"/>
  <c r="DO381" i="82"/>
  <c r="DB382" i="82"/>
  <c r="DH382" i="82"/>
  <c r="DI382" i="82"/>
  <c r="DJ382" i="82"/>
  <c r="DK382" i="82"/>
  <c r="DL382" i="82"/>
  <c r="DN382" i="82"/>
  <c r="DO382" i="82"/>
  <c r="DB383" i="82"/>
  <c r="DH383" i="82"/>
  <c r="DI383" i="82"/>
  <c r="DJ383" i="82"/>
  <c r="DK383" i="82"/>
  <c r="DL383" i="82"/>
  <c r="DN383" i="82"/>
  <c r="DO383" i="82"/>
  <c r="DB384" i="82"/>
  <c r="DH384" i="82"/>
  <c r="DI384" i="82"/>
  <c r="DJ384" i="82"/>
  <c r="DK384" i="82"/>
  <c r="DL384" i="82"/>
  <c r="DN384" i="82"/>
  <c r="DO384" i="82"/>
  <c r="DB385" i="82"/>
  <c r="DH385" i="82"/>
  <c r="DI385" i="82"/>
  <c r="DJ385" i="82"/>
  <c r="DK385" i="82"/>
  <c r="DL385" i="82"/>
  <c r="DN385" i="82"/>
  <c r="DO385" i="82"/>
  <c r="DB386" i="82"/>
  <c r="DH386" i="82"/>
  <c r="DI386" i="82"/>
  <c r="DJ386" i="82"/>
  <c r="DK386" i="82"/>
  <c r="DL386" i="82"/>
  <c r="DN386" i="82"/>
  <c r="DO386" i="82"/>
  <c r="DB387" i="82"/>
  <c r="DH387" i="82"/>
  <c r="DI387" i="82"/>
  <c r="DJ387" i="82"/>
  <c r="DK387" i="82"/>
  <c r="DL387" i="82"/>
  <c r="DN387" i="82"/>
  <c r="DO387" i="82"/>
  <c r="DB388" i="82"/>
  <c r="DH388" i="82"/>
  <c r="DI388" i="82"/>
  <c r="DJ388" i="82"/>
  <c r="DK388" i="82"/>
  <c r="DL388" i="82"/>
  <c r="DN388" i="82"/>
  <c r="DO388" i="82"/>
  <c r="DB389" i="82"/>
  <c r="DH389" i="82"/>
  <c r="DI389" i="82"/>
  <c r="DJ389" i="82"/>
  <c r="DK389" i="82"/>
  <c r="DL389" i="82"/>
  <c r="DN389" i="82"/>
  <c r="DO389" i="82"/>
  <c r="DB390" i="82"/>
  <c r="DH390" i="82"/>
  <c r="DI390" i="82"/>
  <c r="DJ390" i="82"/>
  <c r="DK390" i="82"/>
  <c r="DL390" i="82"/>
  <c r="DN390" i="82"/>
  <c r="DO390" i="82"/>
  <c r="DB391" i="82"/>
  <c r="DH391" i="82"/>
  <c r="DI391" i="82"/>
  <c r="DJ391" i="82"/>
  <c r="DK391" i="82"/>
  <c r="DL391" i="82"/>
  <c r="DN391" i="82"/>
  <c r="DO391" i="82"/>
  <c r="DB392" i="82"/>
  <c r="DH392" i="82"/>
  <c r="DI392" i="82"/>
  <c r="DJ392" i="82"/>
  <c r="DK392" i="82"/>
  <c r="DL392" i="82"/>
  <c r="DN392" i="82"/>
  <c r="DO392" i="82"/>
  <c r="DB393" i="82"/>
  <c r="DH393" i="82"/>
  <c r="DI393" i="82"/>
  <c r="DJ393" i="82"/>
  <c r="DK393" i="82"/>
  <c r="DL393" i="82"/>
  <c r="DN393" i="82"/>
  <c r="DO393" i="82"/>
  <c r="DB394" i="82"/>
  <c r="DH394" i="82"/>
  <c r="DI394" i="82"/>
  <c r="DJ394" i="82"/>
  <c r="DK394" i="82"/>
  <c r="DL394" i="82"/>
  <c r="DN394" i="82"/>
  <c r="DO394" i="82"/>
  <c r="DB395" i="82"/>
  <c r="DH395" i="82"/>
  <c r="DI395" i="82"/>
  <c r="DJ395" i="82"/>
  <c r="DK395" i="82"/>
  <c r="DL395" i="82"/>
  <c r="DN395" i="82"/>
  <c r="DO395" i="82"/>
  <c r="DB396" i="82"/>
  <c r="DH396" i="82"/>
  <c r="DI396" i="82"/>
  <c r="DJ396" i="82"/>
  <c r="DK396" i="82"/>
  <c r="DL396" i="82"/>
  <c r="DN396" i="82"/>
  <c r="DO396" i="82"/>
  <c r="DB397" i="82"/>
  <c r="DH397" i="82"/>
  <c r="DI397" i="82"/>
  <c r="DJ397" i="82"/>
  <c r="DK397" i="82"/>
  <c r="DL397" i="82"/>
  <c r="DN397" i="82"/>
  <c r="DO397" i="82"/>
  <c r="DB398" i="82"/>
  <c r="DH398" i="82"/>
  <c r="DI398" i="82"/>
  <c r="DJ398" i="82"/>
  <c r="DK398" i="82"/>
  <c r="DL398" i="82"/>
  <c r="DN398" i="82"/>
  <c r="DO398" i="82"/>
  <c r="DB399" i="82"/>
  <c r="DH399" i="82"/>
  <c r="DI399" i="82"/>
  <c r="DJ399" i="82"/>
  <c r="DK399" i="82"/>
  <c r="DL399" i="82"/>
  <c r="DN399" i="82"/>
  <c r="DO399" i="82"/>
  <c r="DB400" i="82"/>
  <c r="DH400" i="82"/>
  <c r="DI400" i="82"/>
  <c r="DJ400" i="82"/>
  <c r="DK400" i="82"/>
  <c r="DL400" i="82"/>
  <c r="DN400" i="82"/>
  <c r="DO400" i="82"/>
  <c r="DB401" i="82"/>
  <c r="DH401" i="82"/>
  <c r="DI401" i="82"/>
  <c r="DJ401" i="82"/>
  <c r="DK401" i="82"/>
  <c r="DL401" i="82"/>
  <c r="DN401" i="82"/>
  <c r="DO401" i="82"/>
  <c r="DB402" i="82"/>
  <c r="DH402" i="82"/>
  <c r="DI402" i="82"/>
  <c r="DJ402" i="82"/>
  <c r="DK402" i="82"/>
  <c r="DL402" i="82"/>
  <c r="DN402" i="82"/>
  <c r="DO402" i="82"/>
  <c r="DB403" i="82"/>
  <c r="DH403" i="82"/>
  <c r="DI403" i="82"/>
  <c r="DJ403" i="82"/>
  <c r="DK403" i="82"/>
  <c r="DL403" i="82"/>
  <c r="DN403" i="82"/>
  <c r="DO403" i="82"/>
  <c r="DB404" i="82"/>
  <c r="DH404" i="82"/>
  <c r="DI404" i="82"/>
  <c r="DJ404" i="82"/>
  <c r="DK404" i="82"/>
  <c r="DL404" i="82"/>
  <c r="DN404" i="82"/>
  <c r="DO404" i="82"/>
  <c r="DB405" i="82"/>
  <c r="DH405" i="82"/>
  <c r="DI405" i="82"/>
  <c r="DJ405" i="82"/>
  <c r="DK405" i="82"/>
  <c r="DL405" i="82"/>
  <c r="DN405" i="82"/>
  <c r="DO405" i="82"/>
  <c r="DB406" i="82"/>
  <c r="DH406" i="82"/>
  <c r="DI406" i="82"/>
  <c r="DJ406" i="82"/>
  <c r="DK406" i="82"/>
  <c r="DL406" i="82"/>
  <c r="DN406" i="82"/>
  <c r="DO406" i="82"/>
  <c r="DB407" i="82"/>
  <c r="DH407" i="82"/>
  <c r="DI407" i="82"/>
  <c r="DJ407" i="82"/>
  <c r="DK407" i="82"/>
  <c r="DL407" i="82"/>
  <c r="DN407" i="82"/>
  <c r="DO407" i="82"/>
  <c r="DB408" i="82"/>
  <c r="DH408" i="82"/>
  <c r="DI408" i="82"/>
  <c r="DJ408" i="82"/>
  <c r="DK408" i="82"/>
  <c r="DL408" i="82"/>
  <c r="DN408" i="82"/>
  <c r="DO408" i="82"/>
  <c r="DB409" i="82"/>
  <c r="DH409" i="82"/>
  <c r="DI409" i="82"/>
  <c r="DJ409" i="82"/>
  <c r="DK409" i="82"/>
  <c r="DL409" i="82"/>
  <c r="DN409" i="82"/>
  <c r="DO409" i="82"/>
  <c r="DB410" i="82"/>
  <c r="DH410" i="82"/>
  <c r="DI410" i="82"/>
  <c r="DJ410" i="82"/>
  <c r="DK410" i="82"/>
  <c r="DL410" i="82"/>
  <c r="DN410" i="82"/>
  <c r="DO410" i="82"/>
  <c r="DB411" i="82"/>
  <c r="DH411" i="82"/>
  <c r="DI411" i="82"/>
  <c r="DJ411" i="82"/>
  <c r="DK411" i="82"/>
  <c r="DL411" i="82"/>
  <c r="DN411" i="82"/>
  <c r="DO411" i="82"/>
  <c r="DB412" i="82"/>
  <c r="DH412" i="82"/>
  <c r="DI412" i="82"/>
  <c r="DJ412" i="82"/>
  <c r="DK412" i="82"/>
  <c r="DL412" i="82"/>
  <c r="DN412" i="82"/>
  <c r="DO412" i="82"/>
  <c r="DB413" i="82"/>
  <c r="DH413" i="82"/>
  <c r="DI413" i="82"/>
  <c r="DJ413" i="82"/>
  <c r="DK413" i="82"/>
  <c r="DL413" i="82"/>
  <c r="DN413" i="82"/>
  <c r="DO413" i="82"/>
  <c r="DB414" i="82"/>
  <c r="DH414" i="82"/>
  <c r="DI414" i="82"/>
  <c r="DJ414" i="82"/>
  <c r="DK414" i="82"/>
  <c r="DL414" i="82"/>
  <c r="DN414" i="82"/>
  <c r="DO414" i="82"/>
  <c r="DB415" i="82"/>
  <c r="DH415" i="82"/>
  <c r="DI415" i="82"/>
  <c r="DJ415" i="82"/>
  <c r="DK415" i="82"/>
  <c r="DL415" i="82"/>
  <c r="DN415" i="82"/>
  <c r="DO415" i="82"/>
  <c r="DB416" i="82"/>
  <c r="DH416" i="82"/>
  <c r="DI416" i="82"/>
  <c r="DJ416" i="82"/>
  <c r="DK416" i="82"/>
  <c r="DL416" i="82"/>
  <c r="DN416" i="82"/>
  <c r="DO416" i="82"/>
  <c r="DB417" i="82"/>
  <c r="DH417" i="82"/>
  <c r="DI417" i="82"/>
  <c r="DJ417" i="82"/>
  <c r="DK417" i="82"/>
  <c r="DL417" i="82"/>
  <c r="DN417" i="82"/>
  <c r="DO417" i="82"/>
  <c r="DB418" i="82"/>
  <c r="DH418" i="82"/>
  <c r="DI418" i="82"/>
  <c r="DJ418" i="82"/>
  <c r="DK418" i="82"/>
  <c r="DL418" i="82"/>
  <c r="DN418" i="82"/>
  <c r="DO418" i="82"/>
  <c r="DB419" i="82"/>
  <c r="DH419" i="82"/>
  <c r="DI419" i="82"/>
  <c r="DJ419" i="82"/>
  <c r="DK419" i="82"/>
  <c r="DL419" i="82"/>
  <c r="DN419" i="82"/>
  <c r="DO419" i="82"/>
  <c r="DB420" i="82"/>
  <c r="DH420" i="82"/>
  <c r="DI420" i="82"/>
  <c r="DJ420" i="82"/>
  <c r="DK420" i="82"/>
  <c r="DL420" i="82"/>
  <c r="DN420" i="82"/>
  <c r="DO420" i="82"/>
  <c r="DB421" i="82"/>
  <c r="DH421" i="82"/>
  <c r="DI421" i="82"/>
  <c r="DJ421" i="82"/>
  <c r="DK421" i="82"/>
  <c r="DL421" i="82"/>
  <c r="DN421" i="82"/>
  <c r="DO421" i="82"/>
  <c r="DB422" i="82"/>
  <c r="DH422" i="82"/>
  <c r="DI422" i="82"/>
  <c r="DJ422" i="82"/>
  <c r="DK422" i="82"/>
  <c r="DL422" i="82"/>
  <c r="DN422" i="82"/>
  <c r="DO422" i="82"/>
  <c r="DB423" i="82"/>
  <c r="DH423" i="82"/>
  <c r="DI423" i="82"/>
  <c r="DJ423" i="82"/>
  <c r="DK423" i="82"/>
  <c r="DL423" i="82"/>
  <c r="DN423" i="82"/>
  <c r="DO423" i="82"/>
  <c r="DB424" i="82"/>
  <c r="DH424" i="82"/>
  <c r="DI424" i="82"/>
  <c r="DJ424" i="82"/>
  <c r="DK424" i="82"/>
  <c r="DL424" i="82"/>
  <c r="DN424" i="82"/>
  <c r="DO424" i="82"/>
  <c r="DB425" i="82"/>
  <c r="DH425" i="82"/>
  <c r="DI425" i="82"/>
  <c r="DJ425" i="82"/>
  <c r="DK425" i="82"/>
  <c r="DL425" i="82"/>
  <c r="DN425" i="82"/>
  <c r="DO425" i="82"/>
  <c r="DB426" i="82"/>
  <c r="DH426" i="82"/>
  <c r="DI426" i="82"/>
  <c r="DJ426" i="82"/>
  <c r="DK426" i="82"/>
  <c r="DL426" i="82"/>
  <c r="DN426" i="82"/>
  <c r="DO426" i="82"/>
  <c r="DB427" i="82"/>
  <c r="DH427" i="82"/>
  <c r="DI427" i="82"/>
  <c r="DJ427" i="82"/>
  <c r="DK427" i="82"/>
  <c r="DL427" i="82"/>
  <c r="DN427" i="82"/>
  <c r="DO427" i="82"/>
  <c r="DB428" i="82"/>
  <c r="DH428" i="82"/>
  <c r="DI428" i="82"/>
  <c r="DJ428" i="82"/>
  <c r="DK428" i="82"/>
  <c r="DL428" i="82"/>
  <c r="DN428" i="82"/>
  <c r="DO428" i="82"/>
  <c r="DB429" i="82"/>
  <c r="DH429" i="82"/>
  <c r="DI429" i="82"/>
  <c r="DJ429" i="82"/>
  <c r="DK429" i="82"/>
  <c r="DL429" i="82"/>
  <c r="DN429" i="82"/>
  <c r="DO429" i="82"/>
  <c r="DB430" i="82"/>
  <c r="DH430" i="82"/>
  <c r="DI430" i="82"/>
  <c r="DJ430" i="82"/>
  <c r="DK430" i="82"/>
  <c r="DL430" i="82"/>
  <c r="DN430" i="82"/>
  <c r="DO430" i="82"/>
  <c r="DB431" i="82"/>
  <c r="DH431" i="82"/>
  <c r="DI431" i="82"/>
  <c r="DJ431" i="82"/>
  <c r="DK431" i="82"/>
  <c r="DL431" i="82"/>
  <c r="DN431" i="82"/>
  <c r="DO431" i="82"/>
  <c r="DB432" i="82"/>
  <c r="DH432" i="82"/>
  <c r="DI432" i="82"/>
  <c r="DJ432" i="82"/>
  <c r="DK432" i="82"/>
  <c r="DL432" i="82"/>
  <c r="DN432" i="82"/>
  <c r="DO432" i="82"/>
  <c r="DB433" i="82"/>
  <c r="DH433" i="82"/>
  <c r="DI433" i="82"/>
  <c r="DJ433" i="82"/>
  <c r="DK433" i="82"/>
  <c r="DL433" i="82"/>
  <c r="DN433" i="82"/>
  <c r="DO433" i="82"/>
  <c r="DB434" i="82"/>
  <c r="DH434" i="82"/>
  <c r="DI434" i="82"/>
  <c r="DJ434" i="82"/>
  <c r="DK434" i="82"/>
  <c r="DL434" i="82"/>
  <c r="DN434" i="82"/>
  <c r="DO434" i="82"/>
  <c r="DB435" i="82"/>
  <c r="DH435" i="82"/>
  <c r="DI435" i="82"/>
  <c r="DJ435" i="82"/>
  <c r="DK435" i="82"/>
  <c r="DL435" i="82"/>
  <c r="DN435" i="82"/>
  <c r="DO435" i="82"/>
  <c r="DB436" i="82"/>
  <c r="DH436" i="82"/>
  <c r="DI436" i="82"/>
  <c r="DJ436" i="82"/>
  <c r="DK436" i="82"/>
  <c r="DL436" i="82"/>
  <c r="DN436" i="82"/>
  <c r="DO436" i="82"/>
  <c r="DB437" i="82"/>
  <c r="DH437" i="82"/>
  <c r="DI437" i="82"/>
  <c r="DJ437" i="82"/>
  <c r="DK437" i="82"/>
  <c r="DL437" i="82"/>
  <c r="DN437" i="82"/>
  <c r="DO437" i="82"/>
  <c r="DB438" i="82"/>
  <c r="DH438" i="82"/>
  <c r="DI438" i="82"/>
  <c r="DJ438" i="82"/>
  <c r="DK438" i="82"/>
  <c r="DL438" i="82"/>
  <c r="DN438" i="82"/>
  <c r="DO438" i="82"/>
  <c r="DB439" i="82"/>
  <c r="DH439" i="82"/>
  <c r="DI439" i="82"/>
  <c r="DJ439" i="82"/>
  <c r="DK439" i="82"/>
  <c r="DL439" i="82"/>
  <c r="DN439" i="82"/>
  <c r="DO439" i="82"/>
  <c r="DB440" i="82"/>
  <c r="DH440" i="82"/>
  <c r="DI440" i="82"/>
  <c r="DJ440" i="82"/>
  <c r="DK440" i="82"/>
  <c r="DL440" i="82"/>
  <c r="DN440" i="82"/>
  <c r="DO440" i="82"/>
  <c r="DB441" i="82"/>
  <c r="DH441" i="82"/>
  <c r="DI441" i="82"/>
  <c r="DJ441" i="82"/>
  <c r="DK441" i="82"/>
  <c r="DL441" i="82"/>
  <c r="DN441" i="82"/>
  <c r="DO441" i="82"/>
  <c r="DB442" i="82"/>
  <c r="DH442" i="82"/>
  <c r="DI442" i="82"/>
  <c r="DJ442" i="82"/>
  <c r="DK442" i="82"/>
  <c r="DL442" i="82"/>
  <c r="DN442" i="82"/>
  <c r="DO442" i="82"/>
  <c r="DB443" i="82"/>
  <c r="DH443" i="82"/>
  <c r="DI443" i="82"/>
  <c r="DJ443" i="82"/>
  <c r="DK443" i="82"/>
  <c r="DL443" i="82"/>
  <c r="DN443" i="82"/>
  <c r="DO443" i="82"/>
  <c r="DB444" i="82"/>
  <c r="DH444" i="82"/>
  <c r="DI444" i="82"/>
  <c r="DJ444" i="82"/>
  <c r="DK444" i="82"/>
  <c r="DL444" i="82"/>
  <c r="DN444" i="82"/>
  <c r="DO444" i="82"/>
  <c r="DB445" i="82"/>
  <c r="DH445" i="82"/>
  <c r="DI445" i="82"/>
  <c r="DJ445" i="82"/>
  <c r="DK445" i="82"/>
  <c r="DL445" i="82"/>
  <c r="DN445" i="82"/>
  <c r="DO445" i="82"/>
  <c r="DB446" i="82"/>
  <c r="DH446" i="82"/>
  <c r="DI446" i="82"/>
  <c r="DJ446" i="82"/>
  <c r="DK446" i="82"/>
  <c r="DL446" i="82"/>
  <c r="DN446" i="82"/>
  <c r="DO446" i="82"/>
  <c r="DB447" i="82"/>
  <c r="DH447" i="82"/>
  <c r="DI447" i="82"/>
  <c r="DJ447" i="82"/>
  <c r="DK447" i="82"/>
  <c r="DL447" i="82"/>
  <c r="DN447" i="82"/>
  <c r="DO447" i="82"/>
  <c r="DB448" i="82"/>
  <c r="DH448" i="82"/>
  <c r="DI448" i="82"/>
  <c r="DJ448" i="82"/>
  <c r="DK448" i="82"/>
  <c r="DL448" i="82"/>
  <c r="DN448" i="82"/>
  <c r="DO448" i="82"/>
  <c r="DB449" i="82"/>
  <c r="DH449" i="82"/>
  <c r="DI449" i="82"/>
  <c r="DJ449" i="82"/>
  <c r="DK449" i="82"/>
  <c r="DL449" i="82"/>
  <c r="DN449" i="82"/>
  <c r="DO449" i="82"/>
  <c r="DB450" i="82"/>
  <c r="DH450" i="82"/>
  <c r="DI450" i="82"/>
  <c r="DJ450" i="82"/>
  <c r="DK450" i="82"/>
  <c r="DL450" i="82"/>
  <c r="DN450" i="82"/>
  <c r="DO450" i="82"/>
  <c r="DB451" i="82"/>
  <c r="DH451" i="82"/>
  <c r="DI451" i="82"/>
  <c r="DJ451" i="82"/>
  <c r="DK451" i="82"/>
  <c r="DL451" i="82"/>
  <c r="DN451" i="82"/>
  <c r="DO451" i="82"/>
  <c r="DB452" i="82"/>
  <c r="DH452" i="82"/>
  <c r="DI452" i="82"/>
  <c r="DJ452" i="82"/>
  <c r="DK452" i="82"/>
  <c r="DL452" i="82"/>
  <c r="DN452" i="82"/>
  <c r="DO452" i="82"/>
  <c r="DB453" i="82"/>
  <c r="DH453" i="82"/>
  <c r="DI453" i="82"/>
  <c r="DJ453" i="82"/>
  <c r="DK453" i="82"/>
  <c r="DL453" i="82"/>
  <c r="DN453" i="82"/>
  <c r="DO453" i="82"/>
  <c r="DB454" i="82"/>
  <c r="DH454" i="82"/>
  <c r="DI454" i="82"/>
  <c r="DJ454" i="82"/>
  <c r="DK454" i="82"/>
  <c r="DL454" i="82"/>
  <c r="DN454" i="82"/>
  <c r="DO454" i="82"/>
  <c r="DB455" i="82"/>
  <c r="DH455" i="82"/>
  <c r="DI455" i="82"/>
  <c r="DJ455" i="82"/>
  <c r="DK455" i="82"/>
  <c r="DL455" i="82"/>
  <c r="DN455" i="82"/>
  <c r="DO455" i="82"/>
  <c r="DB456" i="82"/>
  <c r="DH456" i="82"/>
  <c r="DI456" i="82"/>
  <c r="DJ456" i="82"/>
  <c r="DK456" i="82"/>
  <c r="DL456" i="82"/>
  <c r="DN456" i="82"/>
  <c r="DO456" i="82"/>
  <c r="DB457" i="82"/>
  <c r="DH457" i="82"/>
  <c r="DI457" i="82"/>
  <c r="DJ457" i="82"/>
  <c r="DK457" i="82"/>
  <c r="DL457" i="82"/>
  <c r="DN457" i="82"/>
  <c r="DO457" i="82"/>
  <c r="DB458" i="82"/>
  <c r="DH458" i="82"/>
  <c r="DI458" i="82"/>
  <c r="DJ458" i="82"/>
  <c r="DK458" i="82"/>
  <c r="DL458" i="82"/>
  <c r="DN458" i="82"/>
  <c r="DO458" i="82"/>
  <c r="DB459" i="82"/>
  <c r="DH459" i="82"/>
  <c r="DI459" i="82"/>
  <c r="DJ459" i="82"/>
  <c r="DK459" i="82"/>
  <c r="DL459" i="82"/>
  <c r="DN459" i="82"/>
  <c r="DO459" i="82"/>
  <c r="DB460" i="82"/>
  <c r="DH460" i="82"/>
  <c r="DI460" i="82"/>
  <c r="DJ460" i="82"/>
  <c r="DK460" i="82"/>
  <c r="DL460" i="82"/>
  <c r="DN460" i="82"/>
  <c r="DO460" i="82"/>
  <c r="DB461" i="82"/>
  <c r="DH461" i="82"/>
  <c r="DI461" i="82"/>
  <c r="DJ461" i="82"/>
  <c r="DK461" i="82"/>
  <c r="DL461" i="82"/>
  <c r="DN461" i="82"/>
  <c r="DO461" i="82"/>
  <c r="DB462" i="82"/>
  <c r="DH462" i="82"/>
  <c r="DI462" i="82"/>
  <c r="DJ462" i="82"/>
  <c r="DK462" i="82"/>
  <c r="DL462" i="82"/>
  <c r="DN462" i="82"/>
  <c r="DO462" i="82"/>
  <c r="DB463" i="82"/>
  <c r="DH463" i="82"/>
  <c r="DI463" i="82"/>
  <c r="DJ463" i="82"/>
  <c r="DK463" i="82"/>
  <c r="DL463" i="82"/>
  <c r="DN463" i="82"/>
  <c r="DO463" i="82"/>
  <c r="DB464" i="82"/>
  <c r="DH464" i="82"/>
  <c r="DI464" i="82"/>
  <c r="DJ464" i="82"/>
  <c r="DK464" i="82"/>
  <c r="DL464" i="82"/>
  <c r="DN464" i="82"/>
  <c r="DO464" i="82"/>
  <c r="DB465" i="82"/>
  <c r="DH465" i="82"/>
  <c r="DI465" i="82"/>
  <c r="DJ465" i="82"/>
  <c r="DK465" i="82"/>
  <c r="DL465" i="82"/>
  <c r="DN465" i="82"/>
  <c r="DO465" i="82"/>
  <c r="DB466" i="82"/>
  <c r="DH466" i="82"/>
  <c r="DI466" i="82"/>
  <c r="DJ466" i="82"/>
  <c r="DK466" i="82"/>
  <c r="DL466" i="82"/>
  <c r="DN466" i="82"/>
  <c r="DO466" i="82"/>
  <c r="DB467" i="82"/>
  <c r="DH467" i="82"/>
  <c r="DI467" i="82"/>
  <c r="DJ467" i="82"/>
  <c r="DK467" i="82"/>
  <c r="DL467" i="82"/>
  <c r="DN467" i="82"/>
  <c r="DO467" i="82"/>
  <c r="DB468" i="82"/>
  <c r="DH468" i="82"/>
  <c r="DI468" i="82"/>
  <c r="DJ468" i="82"/>
  <c r="DK468" i="82"/>
  <c r="DL468" i="82"/>
  <c r="DN468" i="82"/>
  <c r="DO468" i="82"/>
  <c r="DB469" i="82"/>
  <c r="DH469" i="82"/>
  <c r="DI469" i="82"/>
  <c r="DJ469" i="82"/>
  <c r="DK469" i="82"/>
  <c r="DL469" i="82"/>
  <c r="DN469" i="82"/>
  <c r="DO469" i="82"/>
  <c r="DB470" i="82"/>
  <c r="DH470" i="82"/>
  <c r="DI470" i="82"/>
  <c r="DJ470" i="82"/>
  <c r="DK470" i="82"/>
  <c r="DL470" i="82"/>
  <c r="DN470" i="82"/>
  <c r="DO470" i="82"/>
  <c r="DB471" i="82"/>
  <c r="DH471" i="82"/>
  <c r="DI471" i="82"/>
  <c r="DJ471" i="82"/>
  <c r="DK471" i="82"/>
  <c r="DL471" i="82"/>
  <c r="DN471" i="82"/>
  <c r="DO471" i="82"/>
  <c r="DB472" i="82"/>
  <c r="DH472" i="82"/>
  <c r="DI472" i="82"/>
  <c r="DJ472" i="82"/>
  <c r="DK472" i="82"/>
  <c r="DL472" i="82"/>
  <c r="DN472" i="82"/>
  <c r="DO472" i="82"/>
  <c r="DB473" i="82"/>
  <c r="DH473" i="82"/>
  <c r="DI473" i="82"/>
  <c r="DJ473" i="82"/>
  <c r="DK473" i="82"/>
  <c r="DL473" i="82"/>
  <c r="DN473" i="82"/>
  <c r="DO473" i="82"/>
  <c r="DB474" i="82"/>
  <c r="DH474" i="82"/>
  <c r="DI474" i="82"/>
  <c r="DJ474" i="82"/>
  <c r="DK474" i="82"/>
  <c r="DL474" i="82"/>
  <c r="DN474" i="82"/>
  <c r="DO474" i="82"/>
  <c r="DB475" i="82"/>
  <c r="DH475" i="82"/>
  <c r="DI475" i="82"/>
  <c r="DJ475" i="82"/>
  <c r="DK475" i="82"/>
  <c r="DL475" i="82"/>
  <c r="DN475" i="82"/>
  <c r="DO475" i="82"/>
  <c r="DB476" i="82"/>
  <c r="DH476" i="82"/>
  <c r="DI476" i="82"/>
  <c r="DJ476" i="82"/>
  <c r="DK476" i="82"/>
  <c r="DL476" i="82"/>
  <c r="DN476" i="82"/>
  <c r="DO476" i="82"/>
  <c r="DB477" i="82"/>
  <c r="DH477" i="82"/>
  <c r="DI477" i="82"/>
  <c r="DJ477" i="82"/>
  <c r="DK477" i="82"/>
  <c r="DL477" i="82"/>
  <c r="DN477" i="82"/>
  <c r="DO477" i="82"/>
  <c r="DB478" i="82"/>
  <c r="DH478" i="82"/>
  <c r="DI478" i="82"/>
  <c r="DJ478" i="82"/>
  <c r="DK478" i="82"/>
  <c r="DL478" i="82"/>
  <c r="DN478" i="82"/>
  <c r="DO478" i="82"/>
  <c r="DB479" i="82"/>
  <c r="DH479" i="82"/>
  <c r="DI479" i="82"/>
  <c r="DJ479" i="82"/>
  <c r="DK479" i="82"/>
  <c r="DL479" i="82"/>
  <c r="DN479" i="82"/>
  <c r="DO479" i="82"/>
  <c r="DB480" i="82"/>
  <c r="DH480" i="82"/>
  <c r="DI480" i="82"/>
  <c r="DJ480" i="82"/>
  <c r="DK480" i="82"/>
  <c r="DL480" i="82"/>
  <c r="DN480" i="82"/>
  <c r="DO480" i="82"/>
  <c r="DB481" i="82"/>
  <c r="DH481" i="82"/>
  <c r="DI481" i="82"/>
  <c r="DJ481" i="82"/>
  <c r="DK481" i="82"/>
  <c r="DL481" i="82"/>
  <c r="DN481" i="82"/>
  <c r="DO481" i="82"/>
  <c r="DB482" i="82"/>
  <c r="DH482" i="82"/>
  <c r="DI482" i="82"/>
  <c r="DJ482" i="82"/>
  <c r="DK482" i="82"/>
  <c r="DL482" i="82"/>
  <c r="DN482" i="82"/>
  <c r="DO482" i="82"/>
  <c r="DB483" i="82"/>
  <c r="DH483" i="82"/>
  <c r="DI483" i="82"/>
  <c r="DJ483" i="82"/>
  <c r="DK483" i="82"/>
  <c r="DL483" i="82"/>
  <c r="DN483" i="82"/>
  <c r="DO483" i="82"/>
  <c r="DB484" i="82"/>
  <c r="DH484" i="82"/>
  <c r="DI484" i="82"/>
  <c r="DJ484" i="82"/>
  <c r="DK484" i="82"/>
  <c r="DL484" i="82"/>
  <c r="DN484" i="82"/>
  <c r="DO484" i="82"/>
  <c r="DB485" i="82"/>
  <c r="DH485" i="82"/>
  <c r="DI485" i="82"/>
  <c r="DJ485" i="82"/>
  <c r="DK485" i="82"/>
  <c r="DL485" i="82"/>
  <c r="DN485" i="82"/>
  <c r="DO485" i="82"/>
  <c r="DB486" i="82"/>
  <c r="DH486" i="82"/>
  <c r="DI486" i="82"/>
  <c r="DJ486" i="82"/>
  <c r="DK486" i="82"/>
  <c r="DL486" i="82"/>
  <c r="DN486" i="82"/>
  <c r="DO486" i="82"/>
  <c r="DB487" i="82"/>
  <c r="DH487" i="82"/>
  <c r="DI487" i="82"/>
  <c r="DJ487" i="82"/>
  <c r="DK487" i="82"/>
  <c r="DL487" i="82"/>
  <c r="DN487" i="82"/>
  <c r="DO487" i="82"/>
  <c r="DB488" i="82"/>
  <c r="DH488" i="82"/>
  <c r="DI488" i="82"/>
  <c r="DJ488" i="82"/>
  <c r="DK488" i="82"/>
  <c r="DL488" i="82"/>
  <c r="DN488" i="82"/>
  <c r="DO488" i="82"/>
  <c r="DB489" i="82"/>
  <c r="DH489" i="82"/>
  <c r="DI489" i="82"/>
  <c r="DJ489" i="82"/>
  <c r="DK489" i="82"/>
  <c r="DL489" i="82"/>
  <c r="DN489" i="82"/>
  <c r="DO489" i="82"/>
  <c r="DB490" i="82"/>
  <c r="DH490" i="82"/>
  <c r="DI490" i="82"/>
  <c r="DJ490" i="82"/>
  <c r="DK490" i="82"/>
  <c r="DL490" i="82"/>
  <c r="DN490" i="82"/>
  <c r="DO490" i="82"/>
  <c r="DB491" i="82"/>
  <c r="DH491" i="82"/>
  <c r="DI491" i="82"/>
  <c r="DJ491" i="82"/>
  <c r="DK491" i="82"/>
  <c r="DL491" i="82"/>
  <c r="DN491" i="82"/>
  <c r="DO491" i="82"/>
  <c r="DB492" i="82"/>
  <c r="DH492" i="82"/>
  <c r="DI492" i="82"/>
  <c r="DJ492" i="82"/>
  <c r="DK492" i="82"/>
  <c r="DL492" i="82"/>
  <c r="DN492" i="82"/>
  <c r="DO492" i="82"/>
  <c r="DB493" i="82"/>
  <c r="DH493" i="82"/>
  <c r="DI493" i="82"/>
  <c r="DJ493" i="82"/>
  <c r="DK493" i="82"/>
  <c r="DL493" i="82"/>
  <c r="DN493" i="82"/>
  <c r="DO493" i="82"/>
  <c r="DB494" i="82"/>
  <c r="DH494" i="82"/>
  <c r="DI494" i="82"/>
  <c r="DJ494" i="82"/>
  <c r="DK494" i="82"/>
  <c r="DL494" i="82"/>
  <c r="DN494" i="82"/>
  <c r="DO494" i="82"/>
  <c r="DB495" i="82"/>
  <c r="DH495" i="82"/>
  <c r="DI495" i="82"/>
  <c r="DJ495" i="82"/>
  <c r="DK495" i="82"/>
  <c r="DL495" i="82"/>
  <c r="DN495" i="82"/>
  <c r="DO495" i="82"/>
  <c r="DB496" i="82"/>
  <c r="DH496" i="82"/>
  <c r="DI496" i="82"/>
  <c r="DJ496" i="82"/>
  <c r="DK496" i="82"/>
  <c r="DL496" i="82"/>
  <c r="DN496" i="82"/>
  <c r="DO496" i="82"/>
  <c r="DB497" i="82"/>
  <c r="DH497" i="82"/>
  <c r="DI497" i="82"/>
  <c r="DJ497" i="82"/>
  <c r="DK497" i="82"/>
  <c r="DL497" i="82"/>
  <c r="DN497" i="82"/>
  <c r="DO497" i="82"/>
  <c r="DB498" i="82"/>
  <c r="DH498" i="82"/>
  <c r="DI498" i="82"/>
  <c r="DJ498" i="82"/>
  <c r="DK498" i="82"/>
  <c r="DL498" i="82"/>
  <c r="DN498" i="82"/>
  <c r="DO498" i="82"/>
  <c r="DB499" i="82"/>
  <c r="DH499" i="82"/>
  <c r="DI499" i="82"/>
  <c r="DJ499" i="82"/>
  <c r="DK499" i="82"/>
  <c r="DL499" i="82"/>
  <c r="DN499" i="82"/>
  <c r="DO499" i="82"/>
  <c r="DB500" i="82"/>
  <c r="DH500" i="82"/>
  <c r="DI500" i="82"/>
  <c r="DJ500" i="82"/>
  <c r="DK500" i="82"/>
  <c r="DL500" i="82"/>
  <c r="DN500" i="82"/>
  <c r="DO500" i="82"/>
  <c r="DB501" i="82"/>
  <c r="DH501" i="82"/>
  <c r="DI501" i="82"/>
  <c r="DJ501" i="82"/>
  <c r="DK501" i="82"/>
  <c r="DL501" i="82"/>
  <c r="DN501" i="82"/>
  <c r="DO501" i="82"/>
  <c r="DB502" i="82"/>
  <c r="DH502" i="82"/>
  <c r="DI502" i="82"/>
  <c r="DJ502" i="82"/>
  <c r="DK502" i="82"/>
  <c r="DL502" i="82"/>
  <c r="DN502" i="82"/>
  <c r="DO502" i="82"/>
  <c r="DB503" i="82"/>
  <c r="DH503" i="82"/>
  <c r="DI503" i="82"/>
  <c r="DJ503" i="82"/>
  <c r="DK503" i="82"/>
  <c r="DL503" i="82"/>
  <c r="DN503" i="82"/>
  <c r="DO503" i="82"/>
  <c r="DB504" i="82"/>
  <c r="DH504" i="82"/>
  <c r="DI504" i="82"/>
  <c r="DJ504" i="82"/>
  <c r="DK504" i="82"/>
  <c r="DL504" i="82"/>
  <c r="DN504" i="82"/>
  <c r="DO504" i="82"/>
  <c r="DB505" i="82"/>
  <c r="DH505" i="82"/>
  <c r="DI505" i="82"/>
  <c r="DJ505" i="82"/>
  <c r="DK505" i="82"/>
  <c r="DL505" i="82"/>
  <c r="DN505" i="82"/>
  <c r="DO505" i="82"/>
  <c r="DB506" i="82"/>
  <c r="DH506" i="82"/>
  <c r="DI506" i="82"/>
  <c r="DJ506" i="82"/>
  <c r="DK506" i="82"/>
  <c r="DL506" i="82"/>
  <c r="DN506" i="82"/>
  <c r="DO506" i="82"/>
  <c r="DB507" i="82"/>
  <c r="DH507" i="82"/>
  <c r="DI507" i="82"/>
  <c r="DJ507" i="82"/>
  <c r="DK507" i="82"/>
  <c r="DL507" i="82"/>
  <c r="DN507" i="82"/>
  <c r="DO507" i="82"/>
  <c r="DB508" i="82"/>
  <c r="DH508" i="82"/>
  <c r="DI508" i="82"/>
  <c r="DJ508" i="82"/>
  <c r="DK508" i="82"/>
  <c r="DL508" i="82"/>
  <c r="DN508" i="82"/>
  <c r="DO508" i="82"/>
  <c r="DB509" i="82"/>
  <c r="DH509" i="82"/>
  <c r="DI509" i="82"/>
  <c r="DJ509" i="82"/>
  <c r="DK509" i="82"/>
  <c r="DL509" i="82"/>
  <c r="DN509" i="82"/>
  <c r="DO509" i="82"/>
  <c r="DB510" i="82"/>
  <c r="DH510" i="82"/>
  <c r="DI510" i="82"/>
  <c r="DJ510" i="82"/>
  <c r="DK510" i="82"/>
  <c r="DL510" i="82"/>
  <c r="DN510" i="82"/>
  <c r="DO510" i="82"/>
  <c r="DB511" i="82"/>
  <c r="DH511" i="82"/>
  <c r="DI511" i="82"/>
  <c r="DJ511" i="82"/>
  <c r="DK511" i="82"/>
  <c r="DL511" i="82"/>
  <c r="DN511" i="82"/>
  <c r="DO511" i="82"/>
  <c r="DB512" i="82"/>
  <c r="DH512" i="82"/>
  <c r="DI512" i="82"/>
  <c r="DJ512" i="82"/>
  <c r="DK512" i="82"/>
  <c r="DL512" i="82"/>
  <c r="DN512" i="82"/>
  <c r="DO512" i="82"/>
  <c r="DB513" i="82"/>
  <c r="DH513" i="82"/>
  <c r="DI513" i="82"/>
  <c r="DJ513" i="82"/>
  <c r="DK513" i="82"/>
  <c r="DL513" i="82"/>
  <c r="DN513" i="82"/>
  <c r="DO513" i="82"/>
  <c r="DB514" i="82"/>
  <c r="DH514" i="82"/>
  <c r="DI514" i="82"/>
  <c r="DJ514" i="82"/>
  <c r="DK514" i="82"/>
  <c r="DL514" i="82"/>
  <c r="DN514" i="82"/>
  <c r="DO514" i="82"/>
  <c r="DB515" i="82"/>
  <c r="DH515" i="82"/>
  <c r="DI515" i="82"/>
  <c r="DJ515" i="82"/>
  <c r="DK515" i="82"/>
  <c r="DL515" i="82"/>
  <c r="DN515" i="82"/>
  <c r="DO515" i="82"/>
  <c r="DB516" i="82"/>
  <c r="DG516" i="82"/>
  <c r="DH516" i="82"/>
  <c r="DI516" i="82"/>
  <c r="DJ516" i="82"/>
  <c r="DK516" i="82"/>
  <c r="DL516" i="82"/>
  <c r="DM516" i="82"/>
  <c r="DN516" i="82"/>
  <c r="DO516" i="82"/>
  <c r="DB517" i="82"/>
  <c r="DG517" i="82"/>
  <c r="DH517" i="82"/>
  <c r="DI517" i="82"/>
  <c r="DJ517" i="82"/>
  <c r="DK517" i="82"/>
  <c r="DL517" i="82"/>
  <c r="DM517" i="82"/>
  <c r="DN517" i="82"/>
  <c r="DO517" i="82"/>
  <c r="DB518" i="82"/>
  <c r="DG518" i="82"/>
  <c r="DH518" i="82"/>
  <c r="DI518" i="82"/>
  <c r="DJ518" i="82"/>
  <c r="DK518" i="82"/>
  <c r="DL518" i="82"/>
  <c r="DM518" i="82"/>
  <c r="DN518" i="82"/>
  <c r="DO518" i="82"/>
  <c r="DB519" i="82"/>
  <c r="DG519" i="82"/>
  <c r="DH519" i="82"/>
  <c r="DI519" i="82"/>
  <c r="DJ519" i="82"/>
  <c r="DK519" i="82"/>
  <c r="DL519" i="82"/>
  <c r="DM519" i="82"/>
  <c r="DN519" i="82"/>
  <c r="DO519" i="82"/>
  <c r="DB520" i="82"/>
  <c r="DG520" i="82"/>
  <c r="DH520" i="82"/>
  <c r="DI520" i="82"/>
  <c r="DJ520" i="82"/>
  <c r="DK520" i="82"/>
  <c r="DL520" i="82"/>
  <c r="DM520" i="82"/>
  <c r="DN520" i="82"/>
  <c r="DO520" i="82"/>
  <c r="DB521" i="82"/>
  <c r="DG521" i="82"/>
  <c r="DH521" i="82"/>
  <c r="DI521" i="82"/>
  <c r="DJ521" i="82"/>
  <c r="DK521" i="82"/>
  <c r="DL521" i="82"/>
  <c r="DM521" i="82"/>
  <c r="DN521" i="82"/>
  <c r="DO521" i="82"/>
  <c r="DB522" i="82"/>
  <c r="DG522" i="82"/>
  <c r="DH522" i="82"/>
  <c r="DI522" i="82"/>
  <c r="DJ522" i="82"/>
  <c r="DK522" i="82"/>
  <c r="DL522" i="82"/>
  <c r="DM522" i="82"/>
  <c r="DN522" i="82"/>
  <c r="DO522" i="82"/>
  <c r="DB523" i="82"/>
  <c r="DG523" i="82"/>
  <c r="DH523" i="82"/>
  <c r="DI523" i="82"/>
  <c r="DJ523" i="82"/>
  <c r="DK523" i="82"/>
  <c r="DL523" i="82"/>
  <c r="DM523" i="82"/>
  <c r="DN523" i="82"/>
  <c r="DO523" i="82"/>
  <c r="DB524" i="82"/>
  <c r="DG524" i="82"/>
  <c r="DH524" i="82"/>
  <c r="DI524" i="82"/>
  <c r="DJ524" i="82"/>
  <c r="DK524" i="82"/>
  <c r="DL524" i="82"/>
  <c r="DM524" i="82"/>
  <c r="DN524" i="82"/>
  <c r="DO524" i="82"/>
  <c r="DB525" i="82"/>
  <c r="DG525" i="82"/>
  <c r="DH525" i="82"/>
  <c r="DI525" i="82"/>
  <c r="DJ525" i="82"/>
  <c r="DK525" i="82"/>
  <c r="DL525" i="82"/>
  <c r="DM525" i="82"/>
  <c r="DN525" i="82"/>
  <c r="DO525" i="82"/>
  <c r="DB526" i="82"/>
  <c r="DG526" i="82"/>
  <c r="DH526" i="82"/>
  <c r="DI526" i="82"/>
  <c r="DJ526" i="82"/>
  <c r="DK526" i="82"/>
  <c r="DL526" i="82"/>
  <c r="DM526" i="82"/>
  <c r="DN526" i="82"/>
  <c r="DO526" i="82"/>
  <c r="DB527" i="82"/>
  <c r="DG527" i="82"/>
  <c r="DH527" i="82"/>
  <c r="DI527" i="82"/>
  <c r="DJ527" i="82"/>
  <c r="DK527" i="82"/>
  <c r="DL527" i="82"/>
  <c r="DM527" i="82"/>
  <c r="DN527" i="82"/>
  <c r="DO527" i="82"/>
  <c r="DB528" i="82"/>
  <c r="DG528" i="82"/>
  <c r="DH528" i="82"/>
  <c r="DI528" i="82"/>
  <c r="DJ528" i="82"/>
  <c r="DK528" i="82"/>
  <c r="DL528" i="82"/>
  <c r="DM528" i="82"/>
  <c r="DN528" i="82"/>
  <c r="DO528" i="82"/>
  <c r="DB529" i="82"/>
  <c r="DG529" i="82"/>
  <c r="DH529" i="82"/>
  <c r="DI529" i="82"/>
  <c r="DJ529" i="82"/>
  <c r="DK529" i="82"/>
  <c r="DL529" i="82"/>
  <c r="DM529" i="82"/>
  <c r="DN529" i="82"/>
  <c r="DO529" i="82"/>
  <c r="DB530" i="82"/>
  <c r="DG530" i="82"/>
  <c r="DH530" i="82"/>
  <c r="DI530" i="82"/>
  <c r="DJ530" i="82"/>
  <c r="DK530" i="82"/>
  <c r="DL530" i="82"/>
  <c r="DM530" i="82"/>
  <c r="DN530" i="82"/>
  <c r="DO530" i="82"/>
  <c r="DB531" i="82"/>
  <c r="DG531" i="82"/>
  <c r="DH531" i="82"/>
  <c r="DI531" i="82"/>
  <c r="DJ531" i="82"/>
  <c r="DK531" i="82"/>
  <c r="DL531" i="82"/>
  <c r="DM531" i="82"/>
  <c r="DN531" i="82"/>
  <c r="DO531" i="82"/>
  <c r="DB532" i="82"/>
  <c r="DG532" i="82"/>
  <c r="DH532" i="82"/>
  <c r="DI532" i="82"/>
  <c r="DJ532" i="82"/>
  <c r="DK532" i="82"/>
  <c r="DL532" i="82"/>
  <c r="DM532" i="82"/>
  <c r="DN532" i="82"/>
  <c r="DO532" i="82"/>
  <c r="DB533" i="82"/>
  <c r="DG533" i="82"/>
  <c r="DH533" i="82"/>
  <c r="DI533" i="82"/>
  <c r="DJ533" i="82"/>
  <c r="DK533" i="82"/>
  <c r="DL533" i="82"/>
  <c r="DM533" i="82"/>
  <c r="DN533" i="82"/>
  <c r="DO533" i="82"/>
  <c r="DB534" i="82"/>
  <c r="DG534" i="82"/>
  <c r="DH534" i="82"/>
  <c r="DI534" i="82"/>
  <c r="DJ534" i="82"/>
  <c r="DK534" i="82"/>
  <c r="DL534" i="82"/>
  <c r="DM534" i="82"/>
  <c r="DN534" i="82"/>
  <c r="DO534" i="82"/>
  <c r="DB535" i="82"/>
  <c r="DG535" i="82"/>
  <c r="DH535" i="82"/>
  <c r="DI535" i="82"/>
  <c r="DJ535" i="82"/>
  <c r="DK535" i="82"/>
  <c r="DL535" i="82"/>
  <c r="DM535" i="82"/>
  <c r="DN535" i="82"/>
  <c r="DO535" i="82"/>
  <c r="DB536" i="82"/>
  <c r="DG536" i="82"/>
  <c r="DH536" i="82"/>
  <c r="DI536" i="82"/>
  <c r="DJ536" i="82"/>
  <c r="DK536" i="82"/>
  <c r="DL536" i="82"/>
  <c r="DM536" i="82"/>
  <c r="DN536" i="82"/>
  <c r="DO536" i="82"/>
  <c r="DB537" i="82"/>
  <c r="DG537" i="82"/>
  <c r="DH537" i="82"/>
  <c r="DI537" i="82"/>
  <c r="DJ537" i="82"/>
  <c r="DK537" i="82"/>
  <c r="DL537" i="82"/>
  <c r="DM537" i="82"/>
  <c r="DN537" i="82"/>
  <c r="DO537" i="82"/>
  <c r="DB538" i="82"/>
  <c r="DG538" i="82"/>
  <c r="DH538" i="82"/>
  <c r="DI538" i="82"/>
  <c r="DJ538" i="82"/>
  <c r="DK538" i="82"/>
  <c r="DL538" i="82"/>
  <c r="DM538" i="82"/>
  <c r="DN538" i="82"/>
  <c r="DO538" i="82"/>
  <c r="DB539" i="82"/>
  <c r="DG539" i="82"/>
  <c r="DH539" i="82"/>
  <c r="DI539" i="82"/>
  <c r="DJ539" i="82"/>
  <c r="DK539" i="82"/>
  <c r="DL539" i="82"/>
  <c r="DM539" i="82"/>
  <c r="DN539" i="82"/>
  <c r="DO539" i="82"/>
  <c r="DB540" i="82"/>
  <c r="DG540" i="82"/>
  <c r="DH540" i="82"/>
  <c r="DI540" i="82"/>
  <c r="DJ540" i="82"/>
  <c r="DK540" i="82"/>
  <c r="DL540" i="82"/>
  <c r="DM540" i="82"/>
  <c r="DN540" i="82"/>
  <c r="DO540" i="82"/>
  <c r="DB541" i="82"/>
  <c r="DG541" i="82"/>
  <c r="DH541" i="82"/>
  <c r="DI541" i="82"/>
  <c r="DJ541" i="82"/>
  <c r="DK541" i="82"/>
  <c r="DL541" i="82"/>
  <c r="DM541" i="82"/>
  <c r="DN541" i="82"/>
  <c r="DO541" i="82"/>
  <c r="DB542" i="82"/>
  <c r="DG542" i="82"/>
  <c r="DH542" i="82"/>
  <c r="DI542" i="82"/>
  <c r="DJ542" i="82"/>
  <c r="DK542" i="82"/>
  <c r="DL542" i="82"/>
  <c r="DM542" i="82"/>
  <c r="DN542" i="82"/>
  <c r="DO542" i="82"/>
  <c r="DB543" i="82"/>
  <c r="DG543" i="82"/>
  <c r="DH543" i="82"/>
  <c r="DI543" i="82"/>
  <c r="DJ543" i="82"/>
  <c r="DK543" i="82"/>
  <c r="DL543" i="82"/>
  <c r="DM543" i="82"/>
  <c r="DN543" i="82"/>
  <c r="DO543" i="82"/>
  <c r="DB544" i="82"/>
  <c r="DG544" i="82"/>
  <c r="DH544" i="82"/>
  <c r="DI544" i="82"/>
  <c r="DJ544" i="82"/>
  <c r="DK544" i="82"/>
  <c r="DL544" i="82"/>
  <c r="DM544" i="82"/>
  <c r="DN544" i="82"/>
  <c r="DO544" i="82"/>
  <c r="DB545" i="82"/>
  <c r="DG545" i="82"/>
  <c r="DH545" i="82"/>
  <c r="DI545" i="82"/>
  <c r="DJ545" i="82"/>
  <c r="DK545" i="82"/>
  <c r="DL545" i="82"/>
  <c r="DM545" i="82"/>
  <c r="DN545" i="82"/>
  <c r="DO545" i="82"/>
  <c r="DB546" i="82"/>
  <c r="DG546" i="82"/>
  <c r="DH546" i="82"/>
  <c r="DI546" i="82"/>
  <c r="DJ546" i="82"/>
  <c r="DK546" i="82"/>
  <c r="DL546" i="82"/>
  <c r="DM546" i="82"/>
  <c r="DN546" i="82"/>
  <c r="DO546" i="82"/>
  <c r="DB547" i="82"/>
  <c r="DG547" i="82"/>
  <c r="DH547" i="82"/>
  <c r="DI547" i="82"/>
  <c r="DJ547" i="82"/>
  <c r="DK547" i="82"/>
  <c r="DL547" i="82"/>
  <c r="DM547" i="82"/>
  <c r="DN547" i="82"/>
  <c r="DO547" i="82"/>
  <c r="DB548" i="82"/>
  <c r="DG548" i="82"/>
  <c r="DH548" i="82"/>
  <c r="DI548" i="82"/>
  <c r="DJ548" i="82"/>
  <c r="DK548" i="82"/>
  <c r="DL548" i="82"/>
  <c r="DM548" i="82"/>
  <c r="DN548" i="82"/>
  <c r="DO548" i="82"/>
  <c r="DB549" i="82"/>
  <c r="DG549" i="82"/>
  <c r="DH549" i="82"/>
  <c r="DI549" i="82"/>
  <c r="DJ549" i="82"/>
  <c r="DK549" i="82"/>
  <c r="DL549" i="82"/>
  <c r="DM549" i="82"/>
  <c r="DN549" i="82"/>
  <c r="DO549" i="82"/>
  <c r="DB550" i="82"/>
  <c r="DG550" i="82"/>
  <c r="DH550" i="82"/>
  <c r="DI550" i="82"/>
  <c r="DJ550" i="82"/>
  <c r="DK550" i="82"/>
  <c r="DL550" i="82"/>
  <c r="DM550" i="82"/>
  <c r="DN550" i="82"/>
  <c r="DO550" i="82"/>
  <c r="DB551" i="82"/>
  <c r="DG551" i="82"/>
  <c r="DH551" i="82"/>
  <c r="DI551" i="82"/>
  <c r="DJ551" i="82"/>
  <c r="DK551" i="82"/>
  <c r="DL551" i="82"/>
  <c r="DM551" i="82"/>
  <c r="DN551" i="82"/>
  <c r="DO551" i="82"/>
  <c r="DB552" i="82"/>
  <c r="DH552" i="82"/>
  <c r="DI552" i="82"/>
  <c r="DJ552" i="82"/>
  <c r="DK552" i="82"/>
  <c r="DL552" i="82"/>
  <c r="DN552" i="82"/>
  <c r="DO552" i="82"/>
  <c r="DB553" i="82"/>
  <c r="DH553" i="82"/>
  <c r="DI553" i="82"/>
  <c r="DJ553" i="82"/>
  <c r="DK553" i="82"/>
  <c r="DL553" i="82"/>
  <c r="DN553" i="82"/>
  <c r="DO553" i="82"/>
  <c r="DB554" i="82"/>
  <c r="DH554" i="82"/>
  <c r="DI554" i="82"/>
  <c r="DJ554" i="82"/>
  <c r="DK554" i="82"/>
  <c r="DL554" i="82"/>
  <c r="DN554" i="82"/>
  <c r="DO554" i="82"/>
  <c r="DB555" i="82"/>
  <c r="DH555" i="82"/>
  <c r="DI555" i="82"/>
  <c r="DJ555" i="82"/>
  <c r="DK555" i="82"/>
  <c r="DL555" i="82"/>
  <c r="DN555" i="82"/>
  <c r="DO555" i="82"/>
  <c r="DB556" i="82"/>
  <c r="DH556" i="82"/>
  <c r="DI556" i="82"/>
  <c r="DJ556" i="82"/>
  <c r="DK556" i="82"/>
  <c r="DL556" i="82"/>
  <c r="DN556" i="82"/>
  <c r="DO556" i="82"/>
  <c r="DB557" i="82"/>
  <c r="DH557" i="82"/>
  <c r="DI557" i="82"/>
  <c r="DJ557" i="82"/>
  <c r="DK557" i="82"/>
  <c r="DL557" i="82"/>
  <c r="DN557" i="82"/>
  <c r="DO557" i="82"/>
  <c r="DB558" i="82"/>
  <c r="DH558" i="82"/>
  <c r="DI558" i="82"/>
  <c r="DJ558" i="82"/>
  <c r="DK558" i="82"/>
  <c r="DL558" i="82"/>
  <c r="DN558" i="82"/>
  <c r="DO558" i="82"/>
  <c r="DB559" i="82"/>
  <c r="DH559" i="82"/>
  <c r="DI559" i="82"/>
  <c r="DJ559" i="82"/>
  <c r="DK559" i="82"/>
  <c r="DL559" i="82"/>
  <c r="DN559" i="82"/>
  <c r="DO559" i="82"/>
  <c r="DB560" i="82"/>
  <c r="DH560" i="82"/>
  <c r="DI560" i="82"/>
  <c r="DJ560" i="82"/>
  <c r="DK560" i="82"/>
  <c r="DL560" i="82"/>
  <c r="DN560" i="82"/>
  <c r="DO560" i="82"/>
  <c r="DB561" i="82"/>
  <c r="DH561" i="82"/>
  <c r="DI561" i="82"/>
  <c r="DJ561" i="82"/>
  <c r="DK561" i="82"/>
  <c r="DL561" i="82"/>
  <c r="DN561" i="82"/>
  <c r="DO561" i="82"/>
  <c r="DB562" i="82"/>
  <c r="DH562" i="82"/>
  <c r="DI562" i="82"/>
  <c r="DJ562" i="82"/>
  <c r="DK562" i="82"/>
  <c r="DL562" i="82"/>
  <c r="DN562" i="82"/>
  <c r="DO562" i="82"/>
  <c r="DB563" i="82"/>
  <c r="DH563" i="82"/>
  <c r="DI563" i="82"/>
  <c r="DJ563" i="82"/>
  <c r="DK563" i="82"/>
  <c r="DL563" i="82"/>
  <c r="DN563" i="82"/>
  <c r="DO563" i="82"/>
  <c r="DB564" i="82"/>
  <c r="DH564" i="82"/>
  <c r="DI564" i="82"/>
  <c r="DJ564" i="82"/>
  <c r="DK564" i="82"/>
  <c r="DL564" i="82"/>
  <c r="DN564" i="82"/>
  <c r="DO564" i="82"/>
  <c r="DB565" i="82"/>
  <c r="DH565" i="82"/>
  <c r="DI565" i="82"/>
  <c r="DJ565" i="82"/>
  <c r="DK565" i="82"/>
  <c r="DL565" i="82"/>
  <c r="DN565" i="82"/>
  <c r="DO565" i="82"/>
  <c r="DB566" i="82"/>
  <c r="DH566" i="82"/>
  <c r="DI566" i="82"/>
  <c r="DJ566" i="82"/>
  <c r="DK566" i="82"/>
  <c r="DL566" i="82"/>
  <c r="DN566" i="82"/>
  <c r="DO566" i="82"/>
  <c r="DB567" i="82"/>
  <c r="DH567" i="82"/>
  <c r="DI567" i="82"/>
  <c r="DJ567" i="82"/>
  <c r="DK567" i="82"/>
  <c r="DL567" i="82"/>
  <c r="DN567" i="82"/>
  <c r="DO567" i="82"/>
  <c r="DB568" i="82"/>
  <c r="DH568" i="82"/>
  <c r="DI568" i="82"/>
  <c r="DJ568" i="82"/>
  <c r="DK568" i="82"/>
  <c r="DL568" i="82"/>
  <c r="DN568" i="82"/>
  <c r="DO568" i="82"/>
  <c r="DB569" i="82"/>
  <c r="DH569" i="82"/>
  <c r="DI569" i="82"/>
  <c r="DJ569" i="82"/>
  <c r="DK569" i="82"/>
  <c r="DL569" i="82"/>
  <c r="DN569" i="82"/>
  <c r="DO569" i="82"/>
  <c r="DB570" i="82"/>
  <c r="DH570" i="82"/>
  <c r="DI570" i="82"/>
  <c r="DJ570" i="82"/>
  <c r="DK570" i="82"/>
  <c r="DL570" i="82"/>
  <c r="DN570" i="82"/>
  <c r="DO570" i="82"/>
  <c r="DB571" i="82"/>
  <c r="DH571" i="82"/>
  <c r="DI571" i="82"/>
  <c r="DJ571" i="82"/>
  <c r="DK571" i="82"/>
  <c r="DL571" i="82"/>
  <c r="DN571" i="82"/>
  <c r="DO571" i="82"/>
  <c r="DB572" i="82"/>
  <c r="DH572" i="82"/>
  <c r="DI572" i="82"/>
  <c r="DJ572" i="82"/>
  <c r="DK572" i="82"/>
  <c r="DL572" i="82"/>
  <c r="DN572" i="82"/>
  <c r="DO572" i="82"/>
  <c r="DB573" i="82"/>
  <c r="DH573" i="82"/>
  <c r="DI573" i="82"/>
  <c r="DJ573" i="82"/>
  <c r="DK573" i="82"/>
  <c r="DL573" i="82"/>
  <c r="DN573" i="82"/>
  <c r="DO573" i="82"/>
  <c r="DB574" i="82"/>
  <c r="DH574" i="82"/>
  <c r="DI574" i="82"/>
  <c r="DJ574" i="82"/>
  <c r="DK574" i="82"/>
  <c r="DL574" i="82"/>
  <c r="DN574" i="82"/>
  <c r="DO574" i="82"/>
  <c r="DB575" i="82"/>
  <c r="DH575" i="82"/>
  <c r="DI575" i="82"/>
  <c r="DJ575" i="82"/>
  <c r="DK575" i="82"/>
  <c r="DL575" i="82"/>
  <c r="DN575" i="82"/>
  <c r="DO575" i="82"/>
  <c r="DB576" i="82"/>
  <c r="DH576" i="82"/>
  <c r="DI576" i="82"/>
  <c r="DJ576" i="82"/>
  <c r="DK576" i="82"/>
  <c r="DL576" i="82"/>
  <c r="DN576" i="82"/>
  <c r="DO576" i="82"/>
  <c r="DB577" i="82"/>
  <c r="DH577" i="82"/>
  <c r="DI577" i="82"/>
  <c r="DJ577" i="82"/>
  <c r="DK577" i="82"/>
  <c r="DL577" i="82"/>
  <c r="DN577" i="82"/>
  <c r="DO577" i="82"/>
  <c r="DB578" i="82"/>
  <c r="DH578" i="82"/>
  <c r="DI578" i="82"/>
  <c r="DJ578" i="82"/>
  <c r="DK578" i="82"/>
  <c r="DL578" i="82"/>
  <c r="DN578" i="82"/>
  <c r="DO578" i="82"/>
  <c r="DB579" i="82"/>
  <c r="DH579" i="82"/>
  <c r="DI579" i="82"/>
  <c r="DJ579" i="82"/>
  <c r="DK579" i="82"/>
  <c r="DL579" i="82"/>
  <c r="DN579" i="82"/>
  <c r="DO579" i="82"/>
  <c r="DB580" i="82"/>
  <c r="DH580" i="82"/>
  <c r="DI580" i="82"/>
  <c r="DJ580" i="82"/>
  <c r="DK580" i="82"/>
  <c r="DL580" i="82"/>
  <c r="DN580" i="82"/>
  <c r="DO580" i="82"/>
  <c r="DB581" i="82"/>
  <c r="DH581" i="82"/>
  <c r="DI581" i="82"/>
  <c r="DJ581" i="82"/>
  <c r="DK581" i="82"/>
  <c r="DL581" i="82"/>
  <c r="DN581" i="82"/>
  <c r="DO581" i="82"/>
  <c r="DB582" i="82"/>
  <c r="DH582" i="82"/>
  <c r="DI582" i="82"/>
  <c r="DJ582" i="82"/>
  <c r="DK582" i="82"/>
  <c r="DL582" i="82"/>
  <c r="DN582" i="82"/>
  <c r="DO582" i="82"/>
  <c r="DB583" i="82"/>
  <c r="DH583" i="82"/>
  <c r="DI583" i="82"/>
  <c r="DJ583" i="82"/>
  <c r="DK583" i="82"/>
  <c r="DL583" i="82"/>
  <c r="DN583" i="82"/>
  <c r="DO583" i="82"/>
  <c r="DB584" i="82"/>
  <c r="DH584" i="82"/>
  <c r="DI584" i="82"/>
  <c r="DJ584" i="82"/>
  <c r="DK584" i="82"/>
  <c r="DL584" i="82"/>
  <c r="DN584" i="82"/>
  <c r="DO584" i="82"/>
  <c r="DB585" i="82"/>
  <c r="DH585" i="82"/>
  <c r="DI585" i="82"/>
  <c r="DJ585" i="82"/>
  <c r="DK585" i="82"/>
  <c r="DL585" i="82"/>
  <c r="DN585" i="82"/>
  <c r="DO585" i="82"/>
  <c r="DB586" i="82"/>
  <c r="DH586" i="82"/>
  <c r="DI586" i="82"/>
  <c r="DJ586" i="82"/>
  <c r="DK586" i="82"/>
  <c r="DL586" i="82"/>
  <c r="DN586" i="82"/>
  <c r="DO586" i="82"/>
  <c r="DB587" i="82"/>
  <c r="DH587" i="82"/>
  <c r="DI587" i="82"/>
  <c r="DJ587" i="82"/>
  <c r="DK587" i="82"/>
  <c r="DL587" i="82"/>
  <c r="DN587" i="82"/>
  <c r="DO587" i="82"/>
  <c r="DB588" i="82"/>
  <c r="DH588" i="82"/>
  <c r="DI588" i="82"/>
  <c r="DJ588" i="82"/>
  <c r="DK588" i="82"/>
  <c r="DL588" i="82"/>
  <c r="DN588" i="82"/>
  <c r="DO588" i="82"/>
  <c r="DB589" i="82"/>
  <c r="DH589" i="82"/>
  <c r="DI589" i="82"/>
  <c r="DJ589" i="82"/>
  <c r="DK589" i="82"/>
  <c r="DL589" i="82"/>
  <c r="DN589" i="82"/>
  <c r="DO589" i="82"/>
  <c r="DB590" i="82"/>
  <c r="DH590" i="82"/>
  <c r="DI590" i="82"/>
  <c r="DJ590" i="82"/>
  <c r="DK590" i="82"/>
  <c r="DL590" i="82"/>
  <c r="DN590" i="82"/>
  <c r="DO590" i="82"/>
  <c r="DB591" i="82"/>
  <c r="DH591" i="82"/>
  <c r="DI591" i="82"/>
  <c r="DJ591" i="82"/>
  <c r="DK591" i="82"/>
  <c r="DL591" i="82"/>
  <c r="DN591" i="82"/>
  <c r="DO591" i="82"/>
  <c r="DB592" i="82"/>
  <c r="DH592" i="82"/>
  <c r="DI592" i="82"/>
  <c r="DJ592" i="82"/>
  <c r="DK592" i="82"/>
  <c r="DL592" i="82"/>
  <c r="DN592" i="82"/>
  <c r="DO592" i="82"/>
  <c r="DB593" i="82"/>
  <c r="DH593" i="82"/>
  <c r="DI593" i="82"/>
  <c r="DJ593" i="82"/>
  <c r="DK593" i="82"/>
  <c r="DL593" i="82"/>
  <c r="DN593" i="82"/>
  <c r="DO593" i="82"/>
  <c r="DB594" i="82"/>
  <c r="DH594" i="82"/>
  <c r="DI594" i="82"/>
  <c r="DJ594" i="82"/>
  <c r="DK594" i="82"/>
  <c r="DL594" i="82"/>
  <c r="DN594" i="82"/>
  <c r="DO594" i="82"/>
  <c r="DB595" i="82"/>
  <c r="DH595" i="82"/>
  <c r="DI595" i="82"/>
  <c r="DJ595" i="82"/>
  <c r="DK595" i="82"/>
  <c r="DL595" i="82"/>
  <c r="DN595" i="82"/>
  <c r="DO595" i="82"/>
  <c r="DB596" i="82"/>
  <c r="DH596" i="82"/>
  <c r="DI596" i="82"/>
  <c r="DJ596" i="82"/>
  <c r="DK596" i="82"/>
  <c r="DL596" i="82"/>
  <c r="DN596" i="82"/>
  <c r="DO596" i="82"/>
  <c r="DB597" i="82"/>
  <c r="DH597" i="82"/>
  <c r="DI597" i="82"/>
  <c r="DJ597" i="82"/>
  <c r="DK597" i="82"/>
  <c r="DL597" i="82"/>
  <c r="DN597" i="82"/>
  <c r="DO597" i="82"/>
  <c r="DB598" i="82"/>
  <c r="DH598" i="82"/>
  <c r="DI598" i="82"/>
  <c r="DJ598" i="82"/>
  <c r="DK598" i="82"/>
  <c r="DL598" i="82"/>
  <c r="DN598" i="82"/>
  <c r="DO598" i="82"/>
  <c r="DB599" i="82"/>
  <c r="DH599" i="82"/>
  <c r="DI599" i="82"/>
  <c r="DJ599" i="82"/>
  <c r="DK599" i="82"/>
  <c r="DL599" i="82"/>
  <c r="DN599" i="82"/>
  <c r="DO599" i="82"/>
  <c r="DB600" i="82"/>
  <c r="DH600" i="82"/>
  <c r="DI600" i="82"/>
  <c r="DJ600" i="82"/>
  <c r="DK600" i="82"/>
  <c r="DL600" i="82"/>
  <c r="DN600" i="82"/>
  <c r="DO600" i="82"/>
  <c r="DB601" i="82"/>
  <c r="DH601" i="82"/>
  <c r="DI601" i="82"/>
  <c r="DJ601" i="82"/>
  <c r="DK601" i="82"/>
  <c r="DL601" i="82"/>
  <c r="DN601" i="82"/>
  <c r="DO601" i="82"/>
  <c r="DB602" i="82"/>
  <c r="DH602" i="82"/>
  <c r="DI602" i="82"/>
  <c r="DJ602" i="82"/>
  <c r="DK602" i="82"/>
  <c r="DL602" i="82"/>
  <c r="DN602" i="82"/>
  <c r="DO602" i="82"/>
  <c r="DB603" i="82"/>
  <c r="DH603" i="82"/>
  <c r="DI603" i="82"/>
  <c r="DJ603" i="82"/>
  <c r="DK603" i="82"/>
  <c r="DL603" i="82"/>
  <c r="DN603" i="82"/>
  <c r="DO603" i="82"/>
  <c r="DB604" i="82"/>
  <c r="DH604" i="82"/>
  <c r="DI604" i="82"/>
  <c r="DJ604" i="82"/>
  <c r="DK604" i="82"/>
  <c r="DL604" i="82"/>
  <c r="DN604" i="82"/>
  <c r="DO604" i="82"/>
  <c r="DB605" i="82"/>
  <c r="DH605" i="82"/>
  <c r="DI605" i="82"/>
  <c r="DJ605" i="82"/>
  <c r="DK605" i="82"/>
  <c r="DL605" i="82"/>
  <c r="DN605" i="82"/>
  <c r="DO605" i="82"/>
  <c r="DB606" i="82"/>
  <c r="DH606" i="82"/>
  <c r="DI606" i="82"/>
  <c r="DJ606" i="82"/>
  <c r="DK606" i="82"/>
  <c r="DL606" i="82"/>
  <c r="DN606" i="82"/>
  <c r="DO606" i="82"/>
  <c r="DB607" i="82"/>
  <c r="DH607" i="82"/>
  <c r="DI607" i="82"/>
  <c r="DJ607" i="82"/>
  <c r="DK607" i="82"/>
  <c r="DL607" i="82"/>
  <c r="DN607" i="82"/>
  <c r="DO607" i="82"/>
  <c r="DB608" i="82"/>
  <c r="DH608" i="82"/>
  <c r="DI608" i="82"/>
  <c r="DJ608" i="82"/>
  <c r="DK608" i="82"/>
  <c r="DL608" i="82"/>
  <c r="DN608" i="82"/>
  <c r="DO608" i="82"/>
  <c r="DB609" i="82"/>
  <c r="DH609" i="82"/>
  <c r="DI609" i="82"/>
  <c r="DJ609" i="82"/>
  <c r="DK609" i="82"/>
  <c r="DL609" i="82"/>
  <c r="DN609" i="82"/>
  <c r="DO609" i="82"/>
  <c r="DB610" i="82"/>
  <c r="DH610" i="82"/>
  <c r="DI610" i="82"/>
  <c r="DJ610" i="82"/>
  <c r="DK610" i="82"/>
  <c r="DL610" i="82"/>
  <c r="DN610" i="82"/>
  <c r="DO610" i="82"/>
  <c r="DB611" i="82"/>
  <c r="DH611" i="82"/>
  <c r="DI611" i="82"/>
  <c r="DJ611" i="82"/>
  <c r="DK611" i="82"/>
  <c r="DL611" i="82"/>
  <c r="DN611" i="82"/>
  <c r="DO611" i="82"/>
  <c r="DB612" i="82"/>
  <c r="DH612" i="82"/>
  <c r="DI612" i="82"/>
  <c r="DJ612" i="82"/>
  <c r="DK612" i="82"/>
  <c r="DL612" i="82"/>
  <c r="DN612" i="82"/>
  <c r="DO612" i="82"/>
  <c r="DB613" i="82"/>
  <c r="DH613" i="82"/>
  <c r="DI613" i="82"/>
  <c r="DJ613" i="82"/>
  <c r="DK613" i="82"/>
  <c r="DL613" i="82"/>
  <c r="DN613" i="82"/>
  <c r="DO613" i="82"/>
  <c r="DB614" i="82"/>
  <c r="DH614" i="82"/>
  <c r="DI614" i="82"/>
  <c r="DJ614" i="82"/>
  <c r="DK614" i="82"/>
  <c r="DL614" i="82"/>
  <c r="DN614" i="82"/>
  <c r="DO614" i="82"/>
  <c r="DB615" i="82"/>
  <c r="DH615" i="82"/>
  <c r="DI615" i="82"/>
  <c r="DJ615" i="82"/>
  <c r="DK615" i="82"/>
  <c r="DL615" i="82"/>
  <c r="DN615" i="82"/>
  <c r="DO615" i="82"/>
  <c r="DB616" i="82"/>
  <c r="DH616" i="82"/>
  <c r="DI616" i="82"/>
  <c r="DJ616" i="82"/>
  <c r="DK616" i="82"/>
  <c r="DL616" i="82"/>
  <c r="DN616" i="82"/>
  <c r="DO616" i="82"/>
  <c r="DB617" i="82"/>
  <c r="DH617" i="82"/>
  <c r="DI617" i="82"/>
  <c r="DJ617" i="82"/>
  <c r="DK617" i="82"/>
  <c r="DL617" i="82"/>
  <c r="DN617" i="82"/>
  <c r="DO617" i="82"/>
  <c r="DB618" i="82"/>
  <c r="DH618" i="82"/>
  <c r="DI618" i="82"/>
  <c r="DJ618" i="82"/>
  <c r="DK618" i="82"/>
  <c r="DL618" i="82"/>
  <c r="DN618" i="82"/>
  <c r="DO618" i="82"/>
  <c r="DB619" i="82"/>
  <c r="DH619" i="82"/>
  <c r="DI619" i="82"/>
  <c r="DJ619" i="82"/>
  <c r="DK619" i="82"/>
  <c r="DL619" i="82"/>
  <c r="DN619" i="82"/>
  <c r="DO619" i="82"/>
  <c r="DB620" i="82"/>
  <c r="DH620" i="82"/>
  <c r="DI620" i="82"/>
  <c r="DJ620" i="82"/>
  <c r="DK620" i="82"/>
  <c r="DL620" i="82"/>
  <c r="DN620" i="82"/>
  <c r="DO620" i="82"/>
  <c r="DB621" i="82"/>
  <c r="DH621" i="82"/>
  <c r="DI621" i="82"/>
  <c r="DJ621" i="82"/>
  <c r="DK621" i="82"/>
  <c r="DL621" i="82"/>
  <c r="DN621" i="82"/>
  <c r="DO621" i="82"/>
  <c r="DB622" i="82"/>
  <c r="DH622" i="82"/>
  <c r="DI622" i="82"/>
  <c r="DJ622" i="82"/>
  <c r="DK622" i="82"/>
  <c r="DL622" i="82"/>
  <c r="DN622" i="82"/>
  <c r="DO622" i="82"/>
  <c r="DB623" i="82"/>
  <c r="DH623" i="82"/>
  <c r="DI623" i="82"/>
  <c r="DJ623" i="82"/>
  <c r="DK623" i="82"/>
  <c r="DL623" i="82"/>
  <c r="DN623" i="82"/>
  <c r="DO623" i="82"/>
  <c r="DB624" i="82"/>
  <c r="DH624" i="82"/>
  <c r="DI624" i="82"/>
  <c r="DJ624" i="82"/>
  <c r="DK624" i="82"/>
  <c r="DL624" i="82"/>
  <c r="DN624" i="82"/>
  <c r="DO624" i="82"/>
  <c r="DB625" i="82"/>
  <c r="DH625" i="82"/>
  <c r="DI625" i="82"/>
  <c r="DJ625" i="82"/>
  <c r="DK625" i="82"/>
  <c r="DL625" i="82"/>
  <c r="DN625" i="82"/>
  <c r="DO625" i="82"/>
  <c r="DB626" i="82"/>
  <c r="DH626" i="82"/>
  <c r="DI626" i="82"/>
  <c r="DJ626" i="82"/>
  <c r="DK626" i="82"/>
  <c r="DL626" i="82"/>
  <c r="DN626" i="82"/>
  <c r="DO626" i="82"/>
  <c r="DB627" i="82"/>
  <c r="DH627" i="82"/>
  <c r="DI627" i="82"/>
  <c r="DJ627" i="82"/>
  <c r="DK627" i="82"/>
  <c r="DL627" i="82"/>
  <c r="DN627" i="82"/>
  <c r="DO627" i="82"/>
  <c r="DB628" i="82"/>
  <c r="DH628" i="82"/>
  <c r="DI628" i="82"/>
  <c r="DJ628" i="82"/>
  <c r="DK628" i="82"/>
  <c r="DL628" i="82"/>
  <c r="DN628" i="82"/>
  <c r="DO628" i="82"/>
  <c r="DB629" i="82"/>
  <c r="DH629" i="82"/>
  <c r="DI629" i="82"/>
  <c r="DJ629" i="82"/>
  <c r="DK629" i="82"/>
  <c r="DL629" i="82"/>
  <c r="DN629" i="82"/>
  <c r="DO629" i="82"/>
  <c r="DB630" i="82"/>
  <c r="DH630" i="82"/>
  <c r="DI630" i="82"/>
  <c r="DJ630" i="82"/>
  <c r="DK630" i="82"/>
  <c r="DL630" i="82"/>
  <c r="DN630" i="82"/>
  <c r="DO630" i="82"/>
  <c r="DB631" i="82"/>
  <c r="DH631" i="82"/>
  <c r="DI631" i="82"/>
  <c r="DJ631" i="82"/>
  <c r="DK631" i="82"/>
  <c r="DL631" i="82"/>
  <c r="DN631" i="82"/>
  <c r="DO631" i="82"/>
  <c r="DB632" i="82"/>
  <c r="DH632" i="82"/>
  <c r="DI632" i="82"/>
  <c r="DJ632" i="82"/>
  <c r="DK632" i="82"/>
  <c r="DL632" i="82"/>
  <c r="DN632" i="82"/>
  <c r="DO632" i="82"/>
  <c r="DB633" i="82"/>
  <c r="DH633" i="82"/>
  <c r="DI633" i="82"/>
  <c r="DJ633" i="82"/>
  <c r="DK633" i="82"/>
  <c r="DL633" i="82"/>
  <c r="DN633" i="82"/>
  <c r="DO633" i="82"/>
  <c r="DB634" i="82"/>
  <c r="DH634" i="82"/>
  <c r="DI634" i="82"/>
  <c r="DJ634" i="82"/>
  <c r="DK634" i="82"/>
  <c r="DL634" i="82"/>
  <c r="DN634" i="82"/>
  <c r="DO634" i="82"/>
  <c r="DB635" i="82"/>
  <c r="DH635" i="82"/>
  <c r="DI635" i="82"/>
  <c r="DJ635" i="82"/>
  <c r="DK635" i="82"/>
  <c r="DL635" i="82"/>
  <c r="DN635" i="82"/>
  <c r="DO635" i="82"/>
  <c r="DB636" i="82"/>
  <c r="DH636" i="82"/>
  <c r="DI636" i="82"/>
  <c r="DJ636" i="82"/>
  <c r="DK636" i="82"/>
  <c r="DL636" i="82"/>
  <c r="DN636" i="82"/>
  <c r="DO636" i="82"/>
  <c r="DB637" i="82"/>
  <c r="DH637" i="82"/>
  <c r="DI637" i="82"/>
  <c r="DJ637" i="82"/>
  <c r="DK637" i="82"/>
  <c r="DL637" i="82"/>
  <c r="DN637" i="82"/>
  <c r="DO637" i="82"/>
  <c r="DB638" i="82"/>
  <c r="DH638" i="82"/>
  <c r="DI638" i="82"/>
  <c r="DJ638" i="82"/>
  <c r="DK638" i="82"/>
  <c r="DL638" i="82"/>
  <c r="DN638" i="82"/>
  <c r="DO638" i="82"/>
  <c r="DB639" i="82"/>
  <c r="DH639" i="82"/>
  <c r="DI639" i="82"/>
  <c r="DJ639" i="82"/>
  <c r="DK639" i="82"/>
  <c r="DL639" i="82"/>
  <c r="DN639" i="82"/>
  <c r="DO639" i="82"/>
  <c r="DB640" i="82"/>
  <c r="DH640" i="82"/>
  <c r="DI640" i="82"/>
  <c r="DJ640" i="82"/>
  <c r="DK640" i="82"/>
  <c r="DL640" i="82"/>
  <c r="DN640" i="82"/>
  <c r="DO640" i="82"/>
  <c r="DB641" i="82"/>
  <c r="DH641" i="82"/>
  <c r="DI641" i="82"/>
  <c r="DJ641" i="82"/>
  <c r="DK641" i="82"/>
  <c r="DL641" i="82"/>
  <c r="DN641" i="82"/>
  <c r="DO641" i="82"/>
  <c r="DB642" i="82"/>
  <c r="DH642" i="82"/>
  <c r="DI642" i="82"/>
  <c r="DJ642" i="82"/>
  <c r="DK642" i="82"/>
  <c r="DL642" i="82"/>
  <c r="DN642" i="82"/>
  <c r="DO642" i="82"/>
  <c r="DB643" i="82"/>
  <c r="DH643" i="82"/>
  <c r="DI643" i="82"/>
  <c r="DJ643" i="82"/>
  <c r="DK643" i="82"/>
  <c r="DL643" i="82"/>
  <c r="DN643" i="82"/>
  <c r="DO643" i="82"/>
  <c r="DB644" i="82"/>
  <c r="DH644" i="82"/>
  <c r="DI644" i="82"/>
  <c r="DJ644" i="82"/>
  <c r="DK644" i="82"/>
  <c r="DL644" i="82"/>
  <c r="DN644" i="82"/>
  <c r="DO644" i="82"/>
  <c r="DB645" i="82"/>
  <c r="DH645" i="82"/>
  <c r="DI645" i="82"/>
  <c r="DJ645" i="82"/>
  <c r="DK645" i="82"/>
  <c r="DL645" i="82"/>
  <c r="DN645" i="82"/>
  <c r="DO645" i="82"/>
  <c r="DB646" i="82"/>
  <c r="DH646" i="82"/>
  <c r="DI646" i="82"/>
  <c r="DJ646" i="82"/>
  <c r="DK646" i="82"/>
  <c r="DL646" i="82"/>
  <c r="DN646" i="82"/>
  <c r="DO646" i="82"/>
  <c r="DB647" i="82"/>
  <c r="DH647" i="82"/>
  <c r="DI647" i="82"/>
  <c r="DJ647" i="82"/>
  <c r="DK647" i="82"/>
  <c r="DL647" i="82"/>
  <c r="DN647" i="82"/>
  <c r="DO647" i="82"/>
  <c r="DB648" i="82"/>
  <c r="DH648" i="82"/>
  <c r="DI648" i="82"/>
  <c r="DJ648" i="82"/>
  <c r="DK648" i="82"/>
  <c r="DL648" i="82"/>
  <c r="DN648" i="82"/>
  <c r="DO648" i="82"/>
  <c r="DB649" i="82"/>
  <c r="DH649" i="82"/>
  <c r="DI649" i="82"/>
  <c r="DJ649" i="82"/>
  <c r="DK649" i="82"/>
  <c r="DL649" i="82"/>
  <c r="DN649" i="82"/>
  <c r="DO649" i="82"/>
  <c r="DB650" i="82"/>
  <c r="DH650" i="82"/>
  <c r="DI650" i="82"/>
  <c r="DJ650" i="82"/>
  <c r="DK650" i="82"/>
  <c r="DL650" i="82"/>
  <c r="DN650" i="82"/>
  <c r="DO650" i="82"/>
  <c r="DB651" i="82"/>
  <c r="DH651" i="82"/>
  <c r="DI651" i="82"/>
  <c r="DJ651" i="82"/>
  <c r="DK651" i="82"/>
  <c r="DL651" i="82"/>
  <c r="DN651" i="82"/>
  <c r="DO651" i="82"/>
  <c r="DB652" i="82"/>
  <c r="DH652" i="82"/>
  <c r="DI652" i="82"/>
  <c r="DJ652" i="82"/>
  <c r="DK652" i="82"/>
  <c r="DL652" i="82"/>
  <c r="DN652" i="82"/>
  <c r="DO652" i="82"/>
  <c r="DB653" i="82"/>
  <c r="DH653" i="82"/>
  <c r="DI653" i="82"/>
  <c r="DJ653" i="82"/>
  <c r="DK653" i="82"/>
  <c r="DL653" i="82"/>
  <c r="DN653" i="82"/>
  <c r="DO653" i="82"/>
  <c r="DB654" i="82"/>
  <c r="DH654" i="82"/>
  <c r="DI654" i="82"/>
  <c r="DJ654" i="82"/>
  <c r="DK654" i="82"/>
  <c r="DL654" i="82"/>
  <c r="DN654" i="82"/>
  <c r="DO654" i="82"/>
  <c r="DB655" i="82"/>
  <c r="DH655" i="82"/>
  <c r="DI655" i="82"/>
  <c r="DJ655" i="82"/>
  <c r="DK655" i="82"/>
  <c r="DL655" i="82"/>
  <c r="DN655" i="82"/>
  <c r="DO655" i="82"/>
  <c r="DB656" i="82"/>
  <c r="DH656" i="82"/>
  <c r="DI656" i="82"/>
  <c r="DJ656" i="82"/>
  <c r="DK656" i="82"/>
  <c r="DL656" i="82"/>
  <c r="DN656" i="82"/>
  <c r="DO656" i="82"/>
  <c r="DB657" i="82"/>
  <c r="DH657" i="82"/>
  <c r="DI657" i="82"/>
  <c r="DJ657" i="82"/>
  <c r="DK657" i="82"/>
  <c r="DL657" i="82"/>
  <c r="DN657" i="82"/>
  <c r="DO657" i="82"/>
  <c r="DB658" i="82"/>
  <c r="DH658" i="82"/>
  <c r="DI658" i="82"/>
  <c r="DJ658" i="82"/>
  <c r="DK658" i="82"/>
  <c r="DL658" i="82"/>
  <c r="DN658" i="82"/>
  <c r="DO658" i="82"/>
  <c r="DB659" i="82"/>
  <c r="DH659" i="82"/>
  <c r="DI659" i="82"/>
  <c r="DJ659" i="82"/>
  <c r="DK659" i="82"/>
  <c r="DL659" i="82"/>
  <c r="DN659" i="82"/>
  <c r="DO659" i="82"/>
  <c r="DB660" i="82"/>
  <c r="DH660" i="82"/>
  <c r="DI660" i="82"/>
  <c r="DJ660" i="82"/>
  <c r="DK660" i="82"/>
  <c r="DL660" i="82"/>
  <c r="DN660" i="82"/>
  <c r="DO660" i="82"/>
  <c r="DB661" i="82"/>
  <c r="DH661" i="82"/>
  <c r="DI661" i="82"/>
  <c r="DJ661" i="82"/>
  <c r="DK661" i="82"/>
  <c r="DL661" i="82"/>
  <c r="DN661" i="82"/>
  <c r="DO661" i="82"/>
  <c r="DB662" i="82"/>
  <c r="DH662" i="82"/>
  <c r="DI662" i="82"/>
  <c r="DJ662" i="82"/>
  <c r="DK662" i="82"/>
  <c r="DL662" i="82"/>
  <c r="DN662" i="82"/>
  <c r="DO662" i="82"/>
  <c r="DB663" i="82"/>
  <c r="DH663" i="82"/>
  <c r="DI663" i="82"/>
  <c r="DJ663" i="82"/>
  <c r="DK663" i="82"/>
  <c r="DL663" i="82"/>
  <c r="DN663" i="82"/>
  <c r="DO663" i="82"/>
  <c r="DB664" i="82"/>
  <c r="DH664" i="82"/>
  <c r="DI664" i="82"/>
  <c r="DJ664" i="82"/>
  <c r="DK664" i="82"/>
  <c r="DL664" i="82"/>
  <c r="DN664" i="82"/>
  <c r="DO664" i="82"/>
  <c r="DB665" i="82"/>
  <c r="DH665" i="82"/>
  <c r="DI665" i="82"/>
  <c r="DJ665" i="82"/>
  <c r="DK665" i="82"/>
  <c r="DL665" i="82"/>
  <c r="DN665" i="82"/>
  <c r="DO665" i="82"/>
  <c r="DB666" i="82"/>
  <c r="DH666" i="82"/>
  <c r="DI666" i="82"/>
  <c r="DJ666" i="82"/>
  <c r="DK666" i="82"/>
  <c r="DL666" i="82"/>
  <c r="DN666" i="82"/>
  <c r="DO666" i="82"/>
  <c r="DB667" i="82"/>
  <c r="DH667" i="82"/>
  <c r="DI667" i="82"/>
  <c r="DJ667" i="82"/>
  <c r="DK667" i="82"/>
  <c r="DL667" i="82"/>
  <c r="DN667" i="82"/>
  <c r="DO667" i="82"/>
  <c r="DB668" i="82"/>
  <c r="DH668" i="82"/>
  <c r="DI668" i="82"/>
  <c r="DJ668" i="82"/>
  <c r="DK668" i="82"/>
  <c r="DL668" i="82"/>
  <c r="DN668" i="82"/>
  <c r="DO668" i="82"/>
  <c r="DB669" i="82"/>
  <c r="DH669" i="82"/>
  <c r="DI669" i="82"/>
  <c r="DJ669" i="82"/>
  <c r="DK669" i="82"/>
  <c r="DL669" i="82"/>
  <c r="DN669" i="82"/>
  <c r="DO669" i="82"/>
  <c r="DB670" i="82"/>
  <c r="DH670" i="82"/>
  <c r="DI670" i="82"/>
  <c r="DJ670" i="82"/>
  <c r="DK670" i="82"/>
  <c r="DL670" i="82"/>
  <c r="DN670" i="82"/>
  <c r="DO670" i="82"/>
  <c r="DB671" i="82"/>
  <c r="DH671" i="82"/>
  <c r="DI671" i="82"/>
  <c r="DJ671" i="82"/>
  <c r="DK671" i="82"/>
  <c r="DL671" i="82"/>
  <c r="DN671" i="82"/>
  <c r="DO671" i="82"/>
  <c r="DB672" i="82"/>
  <c r="DH672" i="82"/>
  <c r="DI672" i="82"/>
  <c r="DJ672" i="82"/>
  <c r="DK672" i="82"/>
  <c r="DL672" i="82"/>
  <c r="DN672" i="82"/>
  <c r="DO672" i="82"/>
  <c r="DB673" i="82"/>
  <c r="DH673" i="82"/>
  <c r="DI673" i="82"/>
  <c r="DJ673" i="82"/>
  <c r="DK673" i="82"/>
  <c r="DL673" i="82"/>
  <c r="DN673" i="82"/>
  <c r="DO673" i="82"/>
  <c r="DB674" i="82"/>
  <c r="DH674" i="82"/>
  <c r="DI674" i="82"/>
  <c r="DJ674" i="82"/>
  <c r="DK674" i="82"/>
  <c r="DL674" i="82"/>
  <c r="DN674" i="82"/>
  <c r="DO674" i="82"/>
  <c r="DB675" i="82"/>
  <c r="DH675" i="82"/>
  <c r="DI675" i="82"/>
  <c r="DJ675" i="82"/>
  <c r="DK675" i="82"/>
  <c r="DL675" i="82"/>
  <c r="DN675" i="82"/>
  <c r="DO675" i="82"/>
  <c r="DB676" i="82"/>
  <c r="DH676" i="82"/>
  <c r="DI676" i="82"/>
  <c r="DJ676" i="82"/>
  <c r="DK676" i="82"/>
  <c r="DL676" i="82"/>
  <c r="DN676" i="82"/>
  <c r="DO676" i="82"/>
  <c r="DB677" i="82"/>
  <c r="DH677" i="82"/>
  <c r="DI677" i="82"/>
  <c r="DJ677" i="82"/>
  <c r="DK677" i="82"/>
  <c r="DL677" i="82"/>
  <c r="DN677" i="82"/>
  <c r="DO677" i="82"/>
  <c r="DB678" i="82"/>
  <c r="DH678" i="82"/>
  <c r="DI678" i="82"/>
  <c r="DJ678" i="82"/>
  <c r="DK678" i="82"/>
  <c r="DL678" i="82"/>
  <c r="DN678" i="82"/>
  <c r="DO678" i="82"/>
  <c r="DB679" i="82"/>
  <c r="DH679" i="82"/>
  <c r="DI679" i="82"/>
  <c r="DJ679" i="82"/>
  <c r="DK679" i="82"/>
  <c r="DL679" i="82"/>
  <c r="DN679" i="82"/>
  <c r="DO679" i="82"/>
  <c r="DB680" i="82"/>
  <c r="DH680" i="82"/>
  <c r="DI680" i="82"/>
  <c r="DJ680" i="82"/>
  <c r="DK680" i="82"/>
  <c r="DL680" i="82"/>
  <c r="DN680" i="82"/>
  <c r="DO680" i="82"/>
  <c r="DB681" i="82"/>
  <c r="DH681" i="82"/>
  <c r="DI681" i="82"/>
  <c r="DJ681" i="82"/>
  <c r="DK681" i="82"/>
  <c r="DL681" i="82"/>
  <c r="DN681" i="82"/>
  <c r="DO681" i="82"/>
  <c r="DB682" i="82"/>
  <c r="DH682" i="82"/>
  <c r="DI682" i="82"/>
  <c r="DJ682" i="82"/>
  <c r="DK682" i="82"/>
  <c r="DL682" i="82"/>
  <c r="DN682" i="82"/>
  <c r="DO682" i="82"/>
  <c r="DB683" i="82"/>
  <c r="DH683" i="82"/>
  <c r="DI683" i="82"/>
  <c r="DJ683" i="82"/>
  <c r="DK683" i="82"/>
  <c r="DL683" i="82"/>
  <c r="DN683" i="82"/>
  <c r="DO683" i="82"/>
  <c r="DB684" i="82"/>
  <c r="DH684" i="82"/>
  <c r="DI684" i="82"/>
  <c r="DJ684" i="82"/>
  <c r="DK684" i="82"/>
  <c r="DL684" i="82"/>
  <c r="DN684" i="82"/>
  <c r="DO684" i="82"/>
  <c r="DB685" i="82"/>
  <c r="DH685" i="82"/>
  <c r="DI685" i="82"/>
  <c r="DJ685" i="82"/>
  <c r="DK685" i="82"/>
  <c r="DL685" i="82"/>
  <c r="DN685" i="82"/>
  <c r="DO685" i="82"/>
  <c r="DB686" i="82"/>
  <c r="DH686" i="82"/>
  <c r="DI686" i="82"/>
  <c r="DJ686" i="82"/>
  <c r="DK686" i="82"/>
  <c r="DL686" i="82"/>
  <c r="DN686" i="82"/>
  <c r="DO686" i="82"/>
  <c r="DB687" i="82"/>
  <c r="DH687" i="82"/>
  <c r="DI687" i="82"/>
  <c r="DJ687" i="82"/>
  <c r="DK687" i="82"/>
  <c r="DL687" i="82"/>
  <c r="DN687" i="82"/>
  <c r="DO687" i="82"/>
  <c r="DB688" i="82"/>
  <c r="DH688" i="82"/>
  <c r="DI688" i="82"/>
  <c r="DJ688" i="82"/>
  <c r="DK688" i="82"/>
  <c r="DL688" i="82"/>
  <c r="DN688" i="82"/>
  <c r="DO688" i="82"/>
  <c r="DB689" i="82"/>
  <c r="DH689" i="82"/>
  <c r="DI689" i="82"/>
  <c r="DJ689" i="82"/>
  <c r="DK689" i="82"/>
  <c r="DL689" i="82"/>
  <c r="DN689" i="82"/>
  <c r="DO689" i="82"/>
  <c r="DB690" i="82"/>
  <c r="DH690" i="82"/>
  <c r="DI690" i="82"/>
  <c r="DJ690" i="82"/>
  <c r="DK690" i="82"/>
  <c r="DL690" i="82"/>
  <c r="DN690" i="82"/>
  <c r="DO690" i="82"/>
  <c r="DB691" i="82"/>
  <c r="DH691" i="82"/>
  <c r="DI691" i="82"/>
  <c r="DJ691" i="82"/>
  <c r="DK691" i="82"/>
  <c r="DL691" i="82"/>
  <c r="DN691" i="82"/>
  <c r="DO691" i="82"/>
  <c r="DB692" i="82"/>
  <c r="DH692" i="82"/>
  <c r="DI692" i="82"/>
  <c r="DJ692" i="82"/>
  <c r="DK692" i="82"/>
  <c r="DL692" i="82"/>
  <c r="DN692" i="82"/>
  <c r="DO692" i="82"/>
  <c r="DB693" i="82"/>
  <c r="DH693" i="82"/>
  <c r="DI693" i="82"/>
  <c r="DJ693" i="82"/>
  <c r="DK693" i="82"/>
  <c r="DL693" i="82"/>
  <c r="DN693" i="82"/>
  <c r="DO693" i="82"/>
  <c r="DB694" i="82"/>
  <c r="DH694" i="82"/>
  <c r="DI694" i="82"/>
  <c r="DJ694" i="82"/>
  <c r="DK694" i="82"/>
  <c r="DL694" i="82"/>
  <c r="DN694" i="82"/>
  <c r="DO694" i="82"/>
  <c r="DB695" i="82"/>
  <c r="DH695" i="82"/>
  <c r="DI695" i="82"/>
  <c r="DJ695" i="82"/>
  <c r="DK695" i="82"/>
  <c r="DL695" i="82"/>
  <c r="DN695" i="82"/>
  <c r="DO695" i="82"/>
  <c r="DB696" i="82"/>
  <c r="DH696" i="82"/>
  <c r="DI696" i="82"/>
  <c r="DJ696" i="82"/>
  <c r="DK696" i="82"/>
  <c r="DL696" i="82"/>
  <c r="DN696" i="82"/>
  <c r="DO696" i="82"/>
  <c r="DB697" i="82"/>
  <c r="DH697" i="82"/>
  <c r="DI697" i="82"/>
  <c r="DJ697" i="82"/>
  <c r="DK697" i="82"/>
  <c r="DL697" i="82"/>
  <c r="DN697" i="82"/>
  <c r="DO697" i="82"/>
  <c r="DB698" i="82"/>
  <c r="DH698" i="82"/>
  <c r="DI698" i="82"/>
  <c r="DJ698" i="82"/>
  <c r="DK698" i="82"/>
  <c r="DL698" i="82"/>
  <c r="DN698" i="82"/>
  <c r="DO698" i="82"/>
  <c r="DB699" i="82"/>
  <c r="DH699" i="82"/>
  <c r="DI699" i="82"/>
  <c r="DJ699" i="82"/>
  <c r="DK699" i="82"/>
  <c r="DL699" i="82"/>
  <c r="DN699" i="82"/>
  <c r="DO699" i="82"/>
  <c r="DB700" i="82"/>
  <c r="DH700" i="82"/>
  <c r="DI700" i="82"/>
  <c r="DJ700" i="82"/>
  <c r="DK700" i="82"/>
  <c r="DL700" i="82"/>
  <c r="DN700" i="82"/>
  <c r="DO700" i="82"/>
  <c r="DB701" i="82"/>
  <c r="DH701" i="82"/>
  <c r="DI701" i="82"/>
  <c r="DJ701" i="82"/>
  <c r="DK701" i="82"/>
  <c r="DL701" i="82"/>
  <c r="DN701" i="82"/>
  <c r="DO701" i="82"/>
  <c r="DB702" i="82"/>
  <c r="DH702" i="82"/>
  <c r="DI702" i="82"/>
  <c r="DJ702" i="82"/>
  <c r="DK702" i="82"/>
  <c r="DL702" i="82"/>
  <c r="DN702" i="82"/>
  <c r="DO702" i="82"/>
  <c r="DB703" i="82"/>
  <c r="DH703" i="82"/>
  <c r="DI703" i="82"/>
  <c r="DJ703" i="82"/>
  <c r="DK703" i="82"/>
  <c r="DL703" i="82"/>
  <c r="DN703" i="82"/>
  <c r="DO703" i="82"/>
  <c r="DB704" i="82"/>
  <c r="DH704" i="82"/>
  <c r="DI704" i="82"/>
  <c r="DJ704" i="82"/>
  <c r="DK704" i="82"/>
  <c r="DL704" i="82"/>
  <c r="DN704" i="82"/>
  <c r="DO704" i="82"/>
  <c r="DB705" i="82"/>
  <c r="DH705" i="82"/>
  <c r="DI705" i="82"/>
  <c r="DJ705" i="82"/>
  <c r="DK705" i="82"/>
  <c r="DL705" i="82"/>
  <c r="DN705" i="82"/>
  <c r="DO705" i="82"/>
  <c r="DB706" i="82"/>
  <c r="DH706" i="82"/>
  <c r="DI706" i="82"/>
  <c r="DJ706" i="82"/>
  <c r="DK706" i="82"/>
  <c r="DL706" i="82"/>
  <c r="DN706" i="82"/>
  <c r="DO706" i="82"/>
  <c r="DB707" i="82"/>
  <c r="DH707" i="82"/>
  <c r="DI707" i="82"/>
  <c r="DJ707" i="82"/>
  <c r="DK707" i="82"/>
  <c r="DL707" i="82"/>
  <c r="DN707" i="82"/>
  <c r="DO707" i="82"/>
  <c r="DB708" i="82"/>
  <c r="DH708" i="82"/>
  <c r="DI708" i="82"/>
  <c r="DJ708" i="82"/>
  <c r="DK708" i="82"/>
  <c r="DL708" i="82"/>
  <c r="DN708" i="82"/>
  <c r="DO708" i="82"/>
  <c r="DB709" i="82"/>
  <c r="DH709" i="82"/>
  <c r="DI709" i="82"/>
  <c r="DJ709" i="82"/>
  <c r="DK709" i="82"/>
  <c r="DL709" i="82"/>
  <c r="DN709" i="82"/>
  <c r="DO709" i="82"/>
  <c r="DB710" i="82"/>
  <c r="DH710" i="82"/>
  <c r="DI710" i="82"/>
  <c r="DJ710" i="82"/>
  <c r="DK710" i="82"/>
  <c r="DL710" i="82"/>
  <c r="DN710" i="82"/>
  <c r="DO710" i="82"/>
  <c r="DB711" i="82"/>
  <c r="DH711" i="82"/>
  <c r="DI711" i="82"/>
  <c r="DJ711" i="82"/>
  <c r="DK711" i="82"/>
  <c r="DL711" i="82"/>
  <c r="DN711" i="82"/>
  <c r="DO711" i="82"/>
  <c r="DB712" i="82"/>
  <c r="DH712" i="82"/>
  <c r="DI712" i="82"/>
  <c r="DJ712" i="82"/>
  <c r="DK712" i="82"/>
  <c r="DL712" i="82"/>
  <c r="DN712" i="82"/>
  <c r="DO712" i="82"/>
  <c r="DB713" i="82"/>
  <c r="DH713" i="82"/>
  <c r="DI713" i="82"/>
  <c r="DJ713" i="82"/>
  <c r="DK713" i="82"/>
  <c r="DL713" i="82"/>
  <c r="DN713" i="82"/>
  <c r="DO713" i="82"/>
  <c r="DB714" i="82"/>
  <c r="DH714" i="82"/>
  <c r="DI714" i="82"/>
  <c r="DJ714" i="82"/>
  <c r="DK714" i="82"/>
  <c r="DL714" i="82"/>
  <c r="DN714" i="82"/>
  <c r="DO714" i="82"/>
  <c r="DB715" i="82"/>
  <c r="DH715" i="82"/>
  <c r="DI715" i="82"/>
  <c r="DJ715" i="82"/>
  <c r="DK715" i="82"/>
  <c r="DL715" i="82"/>
  <c r="DN715" i="82"/>
  <c r="DO715" i="82"/>
  <c r="DB716" i="82"/>
  <c r="DH716" i="82"/>
  <c r="DI716" i="82"/>
  <c r="DJ716" i="82"/>
  <c r="DK716" i="82"/>
  <c r="DL716" i="82"/>
  <c r="DN716" i="82"/>
  <c r="DO716" i="82"/>
  <c r="DB717" i="82"/>
  <c r="DH717" i="82"/>
  <c r="DI717" i="82"/>
  <c r="DJ717" i="82"/>
  <c r="DK717" i="82"/>
  <c r="DL717" i="82"/>
  <c r="DN717" i="82"/>
  <c r="DO717" i="82"/>
  <c r="DB718" i="82"/>
  <c r="DH718" i="82"/>
  <c r="DI718" i="82"/>
  <c r="DJ718" i="82"/>
  <c r="DK718" i="82"/>
  <c r="DL718" i="82"/>
  <c r="DN718" i="82"/>
  <c r="DO718" i="82"/>
  <c r="DB719" i="82"/>
  <c r="DH719" i="82"/>
  <c r="DI719" i="82"/>
  <c r="DJ719" i="82"/>
  <c r="DK719" i="82"/>
  <c r="DL719" i="82"/>
  <c r="DN719" i="82"/>
  <c r="DO719" i="82"/>
  <c r="DB720" i="82"/>
  <c r="DH720" i="82"/>
  <c r="DI720" i="82"/>
  <c r="DJ720" i="82"/>
  <c r="DK720" i="82"/>
  <c r="DL720" i="82"/>
  <c r="DN720" i="82"/>
  <c r="DO720" i="82"/>
  <c r="DB721" i="82"/>
  <c r="DH721" i="82"/>
  <c r="DI721" i="82"/>
  <c r="DJ721" i="82"/>
  <c r="DK721" i="82"/>
  <c r="DL721" i="82"/>
  <c r="DN721" i="82"/>
  <c r="DO721" i="82"/>
  <c r="DB722" i="82"/>
  <c r="DH722" i="82"/>
  <c r="DI722" i="82"/>
  <c r="DJ722" i="82"/>
  <c r="DK722" i="82"/>
  <c r="DL722" i="82"/>
  <c r="DN722" i="82"/>
  <c r="DO722" i="82"/>
  <c r="DB723" i="82"/>
  <c r="DH723" i="82"/>
  <c r="DI723" i="82"/>
  <c r="DJ723" i="82"/>
  <c r="DK723" i="82"/>
  <c r="DL723" i="82"/>
  <c r="DN723" i="82"/>
  <c r="DO723" i="82"/>
  <c r="DB724" i="82"/>
  <c r="DH724" i="82"/>
  <c r="DI724" i="82"/>
  <c r="DJ724" i="82"/>
  <c r="DK724" i="82"/>
  <c r="DL724" i="82"/>
  <c r="DN724" i="82"/>
  <c r="DO724" i="82"/>
  <c r="DB725" i="82"/>
  <c r="DH725" i="82"/>
  <c r="DI725" i="82"/>
  <c r="DJ725" i="82"/>
  <c r="DK725" i="82"/>
  <c r="DL725" i="82"/>
  <c r="DN725" i="82"/>
  <c r="DO725" i="82"/>
  <c r="DB726" i="82"/>
  <c r="DH726" i="82"/>
  <c r="DI726" i="82"/>
  <c r="DJ726" i="82"/>
  <c r="DK726" i="82"/>
  <c r="DL726" i="82"/>
  <c r="DN726" i="82"/>
  <c r="DO726" i="82"/>
  <c r="DB727" i="82"/>
  <c r="DH727" i="82"/>
  <c r="DI727" i="82"/>
  <c r="DJ727" i="82"/>
  <c r="DK727" i="82"/>
  <c r="DL727" i="82"/>
  <c r="DN727" i="82"/>
  <c r="DO727" i="82"/>
  <c r="DB728" i="82"/>
  <c r="DH728" i="82"/>
  <c r="DI728" i="82"/>
  <c r="DJ728" i="82"/>
  <c r="DK728" i="82"/>
  <c r="DL728" i="82"/>
  <c r="DN728" i="82"/>
  <c r="DO728" i="82"/>
  <c r="DB729" i="82"/>
  <c r="DH729" i="82"/>
  <c r="DI729" i="82"/>
  <c r="DJ729" i="82"/>
  <c r="DK729" i="82"/>
  <c r="DL729" i="82"/>
  <c r="DN729" i="82"/>
  <c r="DO729" i="82"/>
  <c r="DB730" i="82"/>
  <c r="DH730" i="82"/>
  <c r="DI730" i="82"/>
  <c r="DJ730" i="82"/>
  <c r="DK730" i="82"/>
  <c r="DL730" i="82"/>
  <c r="DN730" i="82"/>
  <c r="DO730" i="82"/>
  <c r="DB731" i="82"/>
  <c r="DH731" i="82"/>
  <c r="DI731" i="82"/>
  <c r="DJ731" i="82"/>
  <c r="DK731" i="82"/>
  <c r="DL731" i="82"/>
  <c r="DN731" i="82"/>
  <c r="DO731" i="82"/>
  <c r="DB732" i="82"/>
  <c r="DH732" i="82"/>
  <c r="DI732" i="82"/>
  <c r="DJ732" i="82"/>
  <c r="DK732" i="82"/>
  <c r="DL732" i="82"/>
  <c r="DN732" i="82"/>
  <c r="DO732" i="82"/>
  <c r="DB733" i="82"/>
  <c r="DH733" i="82"/>
  <c r="DI733" i="82"/>
  <c r="DJ733" i="82"/>
  <c r="DK733" i="82"/>
  <c r="DL733" i="82"/>
  <c r="DN733" i="82"/>
  <c r="DO733" i="82"/>
  <c r="DB734" i="82"/>
  <c r="DH734" i="82"/>
  <c r="DI734" i="82"/>
  <c r="DJ734" i="82"/>
  <c r="DK734" i="82"/>
  <c r="DL734" i="82"/>
  <c r="DN734" i="82"/>
  <c r="DO734" i="82"/>
  <c r="DB735" i="82"/>
  <c r="DH735" i="82"/>
  <c r="DI735" i="82"/>
  <c r="DJ735" i="82"/>
  <c r="DK735" i="82"/>
  <c r="DL735" i="82"/>
  <c r="DN735" i="82"/>
  <c r="DO735" i="82"/>
  <c r="DB736" i="82"/>
  <c r="DH736" i="82"/>
  <c r="DI736" i="82"/>
  <c r="DJ736" i="82"/>
  <c r="DK736" i="82"/>
  <c r="DL736" i="82"/>
  <c r="DN736" i="82"/>
  <c r="DO736" i="82"/>
  <c r="DB737" i="82"/>
  <c r="DH737" i="82"/>
  <c r="DI737" i="82"/>
  <c r="DJ737" i="82"/>
  <c r="DK737" i="82"/>
  <c r="DL737" i="82"/>
  <c r="DN737" i="82"/>
  <c r="DO737" i="82"/>
  <c r="DB738" i="82"/>
  <c r="DH738" i="82"/>
  <c r="DI738" i="82"/>
  <c r="DJ738" i="82"/>
  <c r="DK738" i="82"/>
  <c r="DL738" i="82"/>
  <c r="DN738" i="82"/>
  <c r="DO738" i="82"/>
  <c r="DB739" i="82"/>
  <c r="DH739" i="82"/>
  <c r="DI739" i="82"/>
  <c r="DJ739" i="82"/>
  <c r="DK739" i="82"/>
  <c r="DL739" i="82"/>
  <c r="DN739" i="82"/>
  <c r="DO739" i="82"/>
  <c r="DB740" i="82"/>
  <c r="DH740" i="82"/>
  <c r="DI740" i="82"/>
  <c r="DJ740" i="82"/>
  <c r="DK740" i="82"/>
  <c r="DL740" i="82"/>
  <c r="DN740" i="82"/>
  <c r="DO740" i="82"/>
  <c r="DB741" i="82"/>
  <c r="DH741" i="82"/>
  <c r="DI741" i="82"/>
  <c r="DJ741" i="82"/>
  <c r="DK741" i="82"/>
  <c r="DL741" i="82"/>
  <c r="DN741" i="82"/>
  <c r="DO741" i="82"/>
  <c r="DB742" i="82"/>
  <c r="DH742" i="82"/>
  <c r="DI742" i="82"/>
  <c r="DJ742" i="82"/>
  <c r="DK742" i="82"/>
  <c r="DL742" i="82"/>
  <c r="DN742" i="82"/>
  <c r="DO742" i="82"/>
  <c r="DB743" i="82"/>
  <c r="DH743" i="82"/>
  <c r="DI743" i="82"/>
  <c r="DJ743" i="82"/>
  <c r="DK743" i="82"/>
  <c r="DL743" i="82"/>
  <c r="DN743" i="82"/>
  <c r="DO743" i="82"/>
  <c r="DB744" i="82"/>
  <c r="DH744" i="82"/>
  <c r="DI744" i="82"/>
  <c r="DJ744" i="82"/>
  <c r="DK744" i="82"/>
  <c r="DL744" i="82"/>
  <c r="DN744" i="82"/>
  <c r="DO744" i="82"/>
  <c r="DB745" i="82"/>
  <c r="DH745" i="82"/>
  <c r="DI745" i="82"/>
  <c r="DJ745" i="82"/>
  <c r="DK745" i="82"/>
  <c r="DL745" i="82"/>
  <c r="DN745" i="82"/>
  <c r="DO745" i="82"/>
  <c r="DB746" i="82"/>
  <c r="DH746" i="82"/>
  <c r="DI746" i="82"/>
  <c r="DJ746" i="82"/>
  <c r="DK746" i="82"/>
  <c r="DL746" i="82"/>
  <c r="DN746" i="82"/>
  <c r="DO746" i="82"/>
  <c r="DB747" i="82"/>
  <c r="DH747" i="82"/>
  <c r="DI747" i="82"/>
  <c r="DJ747" i="82"/>
  <c r="DK747" i="82"/>
  <c r="DL747" i="82"/>
  <c r="DN747" i="82"/>
  <c r="DO747" i="82"/>
  <c r="DB748" i="82"/>
  <c r="DH748" i="82"/>
  <c r="DI748" i="82"/>
  <c r="DJ748" i="82"/>
  <c r="DK748" i="82"/>
  <c r="DL748" i="82"/>
  <c r="DN748" i="82"/>
  <c r="DO748" i="82"/>
  <c r="DB749" i="82"/>
  <c r="DH749" i="82"/>
  <c r="DI749" i="82"/>
  <c r="DJ749" i="82"/>
  <c r="DK749" i="82"/>
  <c r="DL749" i="82"/>
  <c r="DN749" i="82"/>
  <c r="DO749" i="82"/>
  <c r="DB750" i="82"/>
  <c r="DH750" i="82"/>
  <c r="DI750" i="82"/>
  <c r="DJ750" i="82"/>
  <c r="DK750" i="82"/>
  <c r="DL750" i="82"/>
  <c r="DN750" i="82"/>
  <c r="DO750" i="82"/>
  <c r="DB751" i="82"/>
  <c r="DH751" i="82"/>
  <c r="DI751" i="82"/>
  <c r="DJ751" i="82"/>
  <c r="DK751" i="82"/>
  <c r="DL751" i="82"/>
  <c r="DN751" i="82"/>
  <c r="DO751" i="82"/>
  <c r="DB752" i="82"/>
  <c r="DH752" i="82"/>
  <c r="DI752" i="82"/>
  <c r="DJ752" i="82"/>
  <c r="DK752" i="82"/>
  <c r="DL752" i="82"/>
  <c r="DN752" i="82"/>
  <c r="DO752" i="82"/>
  <c r="DB753" i="82"/>
  <c r="DH753" i="82"/>
  <c r="DI753" i="82"/>
  <c r="DJ753" i="82"/>
  <c r="DK753" i="82"/>
  <c r="DL753" i="82"/>
  <c r="DN753" i="82"/>
  <c r="DO753" i="82"/>
  <c r="DB754" i="82"/>
  <c r="DH754" i="82"/>
  <c r="DI754" i="82"/>
  <c r="DJ754" i="82"/>
  <c r="DK754" i="82"/>
  <c r="DL754" i="82"/>
  <c r="DN754" i="82"/>
  <c r="DO754" i="82"/>
  <c r="DB755" i="82"/>
  <c r="DH755" i="82"/>
  <c r="DI755" i="82"/>
  <c r="DJ755" i="82"/>
  <c r="DK755" i="82"/>
  <c r="DL755" i="82"/>
  <c r="DN755" i="82"/>
  <c r="DO755" i="82"/>
  <c r="DB756" i="82"/>
  <c r="DH756" i="82"/>
  <c r="DI756" i="82"/>
  <c r="DJ756" i="82"/>
  <c r="DK756" i="82"/>
  <c r="DL756" i="82"/>
  <c r="DN756" i="82"/>
  <c r="DO756" i="82"/>
  <c r="DB757" i="82"/>
  <c r="DH757" i="82"/>
  <c r="DI757" i="82"/>
  <c r="DJ757" i="82"/>
  <c r="DK757" i="82"/>
  <c r="DL757" i="82"/>
  <c r="DN757" i="82"/>
  <c r="DO757" i="82"/>
  <c r="DB758" i="82"/>
  <c r="DH758" i="82"/>
  <c r="DI758" i="82"/>
  <c r="DJ758" i="82"/>
  <c r="DK758" i="82"/>
  <c r="DL758" i="82"/>
  <c r="DN758" i="82"/>
  <c r="DO758" i="82"/>
  <c r="DB759" i="82"/>
  <c r="DH759" i="82"/>
  <c r="DI759" i="82"/>
  <c r="DJ759" i="82"/>
  <c r="DK759" i="82"/>
  <c r="DL759" i="82"/>
  <c r="DN759" i="82"/>
  <c r="DO759" i="82"/>
  <c r="DB760" i="82"/>
  <c r="DH760" i="82"/>
  <c r="DI760" i="82"/>
  <c r="DJ760" i="82"/>
  <c r="DK760" i="82"/>
  <c r="DL760" i="82"/>
  <c r="DN760" i="82"/>
  <c r="DO760" i="82"/>
  <c r="DB761" i="82"/>
  <c r="DH761" i="82"/>
  <c r="DI761" i="82"/>
  <c r="DJ761" i="82"/>
  <c r="DK761" i="82"/>
  <c r="DL761" i="82"/>
  <c r="DN761" i="82"/>
  <c r="DO761" i="82"/>
  <c r="DB762" i="82"/>
  <c r="DH762" i="82"/>
  <c r="DI762" i="82"/>
  <c r="DJ762" i="82"/>
  <c r="DK762" i="82"/>
  <c r="DL762" i="82"/>
  <c r="DN762" i="82"/>
  <c r="DO762" i="82"/>
  <c r="DB763" i="82"/>
  <c r="DH763" i="82"/>
  <c r="DI763" i="82"/>
  <c r="DJ763" i="82"/>
  <c r="DK763" i="82"/>
  <c r="DL763" i="82"/>
  <c r="DN763" i="82"/>
  <c r="DO763" i="82"/>
  <c r="DB764" i="82"/>
  <c r="DH764" i="82"/>
  <c r="DI764" i="82"/>
  <c r="DJ764" i="82"/>
  <c r="DK764" i="82"/>
  <c r="DL764" i="82"/>
  <c r="DN764" i="82"/>
  <c r="DO764" i="82"/>
  <c r="DB765" i="82"/>
  <c r="DH765" i="82"/>
  <c r="DI765" i="82"/>
  <c r="DJ765" i="82"/>
  <c r="DK765" i="82"/>
  <c r="DL765" i="82"/>
  <c r="DN765" i="82"/>
  <c r="DO765" i="82"/>
  <c r="DB766" i="82"/>
  <c r="DH766" i="82"/>
  <c r="DI766" i="82"/>
  <c r="DJ766" i="82"/>
  <c r="DK766" i="82"/>
  <c r="DL766" i="82"/>
  <c r="DN766" i="82"/>
  <c r="DO766" i="82"/>
  <c r="DB767" i="82"/>
  <c r="DH767" i="82"/>
  <c r="DI767" i="82"/>
  <c r="DJ767" i="82"/>
  <c r="DK767" i="82"/>
  <c r="DL767" i="82"/>
  <c r="DN767" i="82"/>
  <c r="DO767" i="82"/>
  <c r="DB768" i="82"/>
  <c r="DH768" i="82"/>
  <c r="DI768" i="82"/>
  <c r="DJ768" i="82"/>
  <c r="DK768" i="82"/>
  <c r="DL768" i="82"/>
  <c r="DN768" i="82"/>
  <c r="DO768" i="82"/>
  <c r="DB769" i="82"/>
  <c r="DH769" i="82"/>
  <c r="DI769" i="82"/>
  <c r="DJ769" i="82"/>
  <c r="DK769" i="82"/>
  <c r="DL769" i="82"/>
  <c r="DN769" i="82"/>
  <c r="DO769" i="82"/>
  <c r="DB770" i="82"/>
  <c r="DH770" i="82"/>
  <c r="DI770" i="82"/>
  <c r="DJ770" i="82"/>
  <c r="DK770" i="82"/>
  <c r="DL770" i="82"/>
  <c r="DN770" i="82"/>
  <c r="DO770" i="82"/>
  <c r="DB771" i="82"/>
  <c r="DH771" i="82"/>
  <c r="DI771" i="82"/>
  <c r="DJ771" i="82"/>
  <c r="DK771" i="82"/>
  <c r="DL771" i="82"/>
  <c r="DN771" i="82"/>
  <c r="DO771" i="82"/>
  <c r="DB772" i="82"/>
  <c r="DH772" i="82"/>
  <c r="DI772" i="82"/>
  <c r="DJ772" i="82"/>
  <c r="DK772" i="82"/>
  <c r="DL772" i="82"/>
  <c r="DN772" i="82"/>
  <c r="DO772" i="82"/>
  <c r="DB773" i="82"/>
  <c r="DH773" i="82"/>
  <c r="DI773" i="82"/>
  <c r="DJ773" i="82"/>
  <c r="DK773" i="82"/>
  <c r="DL773" i="82"/>
  <c r="DN773" i="82"/>
  <c r="DO773" i="82"/>
  <c r="DB774" i="82"/>
  <c r="DH774" i="82"/>
  <c r="DI774" i="82"/>
  <c r="DJ774" i="82"/>
  <c r="DK774" i="82"/>
  <c r="DL774" i="82"/>
  <c r="DN774" i="82"/>
  <c r="DO774" i="82"/>
  <c r="DB775" i="82"/>
  <c r="DH775" i="82"/>
  <c r="DI775" i="82"/>
  <c r="DJ775" i="82"/>
  <c r="DK775" i="82"/>
  <c r="DL775" i="82"/>
  <c r="DN775" i="82"/>
  <c r="DO775" i="82"/>
  <c r="DB776" i="82"/>
  <c r="DH776" i="82"/>
  <c r="DI776" i="82"/>
  <c r="DJ776" i="82"/>
  <c r="DK776" i="82"/>
  <c r="DL776" i="82"/>
  <c r="DN776" i="82"/>
  <c r="DO776" i="82"/>
  <c r="DB777" i="82"/>
  <c r="DH777" i="82"/>
  <c r="DI777" i="82"/>
  <c r="DJ777" i="82"/>
  <c r="DK777" i="82"/>
  <c r="DL777" i="82"/>
  <c r="DN777" i="82"/>
  <c r="DO777" i="82"/>
  <c r="DB778" i="82"/>
  <c r="DH778" i="82"/>
  <c r="DI778" i="82"/>
  <c r="DJ778" i="82"/>
  <c r="DK778" i="82"/>
  <c r="DL778" i="82"/>
  <c r="DN778" i="82"/>
  <c r="DO778" i="82"/>
  <c r="DB779" i="82"/>
  <c r="DH779" i="82"/>
  <c r="DI779" i="82"/>
  <c r="DJ779" i="82"/>
  <c r="DK779" i="82"/>
  <c r="DL779" i="82"/>
  <c r="DN779" i="82"/>
  <c r="DO779" i="82"/>
  <c r="DB780" i="82"/>
  <c r="DH780" i="82"/>
  <c r="DI780" i="82"/>
  <c r="DJ780" i="82"/>
  <c r="DK780" i="82"/>
  <c r="DL780" i="82"/>
  <c r="DN780" i="82"/>
  <c r="DO780" i="82"/>
  <c r="DB781" i="82"/>
  <c r="DH781" i="82"/>
  <c r="DI781" i="82"/>
  <c r="DJ781" i="82"/>
  <c r="DK781" i="82"/>
  <c r="DL781" i="82"/>
  <c r="DN781" i="82"/>
  <c r="DO781" i="82"/>
  <c r="DB782" i="82"/>
  <c r="DH782" i="82"/>
  <c r="DI782" i="82"/>
  <c r="DJ782" i="82"/>
  <c r="DK782" i="82"/>
  <c r="DL782" i="82"/>
  <c r="DN782" i="82"/>
  <c r="DO782" i="82"/>
  <c r="DB783" i="82"/>
  <c r="DH783" i="82"/>
  <c r="DI783" i="82"/>
  <c r="DJ783" i="82"/>
  <c r="DK783" i="82"/>
  <c r="DL783" i="82"/>
  <c r="DN783" i="82"/>
  <c r="DO783" i="82"/>
  <c r="DB784" i="82"/>
  <c r="DH784" i="82"/>
  <c r="DI784" i="82"/>
  <c r="DJ784" i="82"/>
  <c r="DK784" i="82"/>
  <c r="DL784" i="82"/>
  <c r="DN784" i="82"/>
  <c r="DO784" i="82"/>
  <c r="DB785" i="82"/>
  <c r="DH785" i="82"/>
  <c r="DI785" i="82"/>
  <c r="DJ785" i="82"/>
  <c r="DK785" i="82"/>
  <c r="DL785" i="82"/>
  <c r="DN785" i="82"/>
  <c r="DO785" i="82"/>
  <c r="DB786" i="82"/>
  <c r="DH786" i="82"/>
  <c r="DI786" i="82"/>
  <c r="DJ786" i="82"/>
  <c r="DK786" i="82"/>
  <c r="DL786" i="82"/>
  <c r="DN786" i="82"/>
  <c r="DO786" i="82"/>
  <c r="DB787" i="82"/>
  <c r="DH787" i="82"/>
  <c r="DI787" i="82"/>
  <c r="DJ787" i="82"/>
  <c r="DK787" i="82"/>
  <c r="DL787" i="82"/>
  <c r="DN787" i="82"/>
  <c r="DO787" i="82"/>
  <c r="DB788" i="82"/>
  <c r="DH788" i="82"/>
  <c r="DI788" i="82"/>
  <c r="DJ788" i="82"/>
  <c r="DK788" i="82"/>
  <c r="DL788" i="82"/>
  <c r="DN788" i="82"/>
  <c r="DO788" i="82"/>
  <c r="DB789" i="82"/>
  <c r="DH789" i="82"/>
  <c r="DI789" i="82"/>
  <c r="DJ789" i="82"/>
  <c r="DK789" i="82"/>
  <c r="DL789" i="82"/>
  <c r="DN789" i="82"/>
  <c r="DO789" i="82"/>
  <c r="DB790" i="82"/>
  <c r="DH790" i="82"/>
  <c r="DI790" i="82"/>
  <c r="DJ790" i="82"/>
  <c r="DK790" i="82"/>
  <c r="DL790" i="82"/>
  <c r="DN790" i="82"/>
  <c r="DO790" i="82"/>
  <c r="DB791" i="82"/>
  <c r="DH791" i="82"/>
  <c r="DI791" i="82"/>
  <c r="DJ791" i="82"/>
  <c r="DK791" i="82"/>
  <c r="DL791" i="82"/>
  <c r="DN791" i="82"/>
  <c r="DO791" i="82"/>
  <c r="DB792" i="82"/>
  <c r="DH792" i="82"/>
  <c r="DI792" i="82"/>
  <c r="DJ792" i="82"/>
  <c r="DK792" i="82"/>
  <c r="DL792" i="82"/>
  <c r="DN792" i="82"/>
  <c r="DO792" i="82"/>
  <c r="DB793" i="82"/>
  <c r="DH793" i="82"/>
  <c r="DI793" i="82"/>
  <c r="DJ793" i="82"/>
  <c r="DK793" i="82"/>
  <c r="DL793" i="82"/>
  <c r="DN793" i="82"/>
  <c r="DO793" i="82"/>
  <c r="DB794" i="82"/>
  <c r="DH794" i="82"/>
  <c r="DI794" i="82"/>
  <c r="DJ794" i="82"/>
  <c r="DK794" i="82"/>
  <c r="DL794" i="82"/>
  <c r="DN794" i="82"/>
  <c r="DO794" i="82"/>
  <c r="DB795" i="82"/>
  <c r="DH795" i="82"/>
  <c r="DI795" i="82"/>
  <c r="DJ795" i="82"/>
  <c r="DK795" i="82"/>
  <c r="DL795" i="82"/>
  <c r="DN795" i="82"/>
  <c r="DO795" i="82"/>
  <c r="DB796" i="82"/>
  <c r="DH796" i="82"/>
  <c r="DI796" i="82"/>
  <c r="DJ796" i="82"/>
  <c r="DK796" i="82"/>
  <c r="DL796" i="82"/>
  <c r="DN796" i="82"/>
  <c r="DO796" i="82"/>
  <c r="DB797" i="82"/>
  <c r="DH797" i="82"/>
  <c r="DI797" i="82"/>
  <c r="DJ797" i="82"/>
  <c r="DK797" i="82"/>
  <c r="DL797" i="82"/>
  <c r="DN797" i="82"/>
  <c r="DO797" i="82"/>
  <c r="DB798" i="82"/>
  <c r="DH798" i="82"/>
  <c r="DI798" i="82"/>
  <c r="DJ798" i="82"/>
  <c r="DK798" i="82"/>
  <c r="DL798" i="82"/>
  <c r="DN798" i="82"/>
  <c r="DO798" i="82"/>
  <c r="DB799" i="82"/>
  <c r="DH799" i="82"/>
  <c r="DI799" i="82"/>
  <c r="DJ799" i="82"/>
  <c r="DK799" i="82"/>
  <c r="DL799" i="82"/>
  <c r="DN799" i="82"/>
  <c r="DO799" i="82"/>
  <c r="DB800" i="82"/>
  <c r="DH800" i="82"/>
  <c r="DI800" i="82"/>
  <c r="DJ800" i="82"/>
  <c r="DK800" i="82"/>
  <c r="DL800" i="82"/>
  <c r="DN800" i="82"/>
  <c r="DO800" i="82"/>
  <c r="DB801" i="82"/>
  <c r="DH801" i="82"/>
  <c r="DI801" i="82"/>
  <c r="DJ801" i="82"/>
  <c r="DK801" i="82"/>
  <c r="DL801" i="82"/>
  <c r="DN801" i="82"/>
  <c r="DO801" i="82"/>
  <c r="DB802" i="82"/>
  <c r="DH802" i="82"/>
  <c r="DI802" i="82"/>
  <c r="DJ802" i="82"/>
  <c r="DK802" i="82"/>
  <c r="DL802" i="82"/>
  <c r="DN802" i="82"/>
  <c r="DO802" i="82"/>
  <c r="DB803" i="82"/>
  <c r="DH803" i="82"/>
  <c r="DI803" i="82"/>
  <c r="DJ803" i="82"/>
  <c r="DK803" i="82"/>
  <c r="DL803" i="82"/>
  <c r="DN803" i="82"/>
  <c r="DO803" i="82"/>
  <c r="DB804" i="82"/>
  <c r="DH804" i="82"/>
  <c r="DI804" i="82"/>
  <c r="DJ804" i="82"/>
  <c r="DK804" i="82"/>
  <c r="DL804" i="82"/>
  <c r="DN804" i="82"/>
  <c r="DO804" i="82"/>
  <c r="DB805" i="82"/>
  <c r="DH805" i="82"/>
  <c r="DI805" i="82"/>
  <c r="DJ805" i="82"/>
  <c r="DK805" i="82"/>
  <c r="DL805" i="82"/>
  <c r="DN805" i="82"/>
  <c r="DO805" i="82"/>
  <c r="DB806" i="82"/>
  <c r="DH806" i="82"/>
  <c r="DI806" i="82"/>
  <c r="DJ806" i="82"/>
  <c r="DK806" i="82"/>
  <c r="DL806" i="82"/>
  <c r="DN806" i="82"/>
  <c r="DO806" i="82"/>
  <c r="DB807" i="82"/>
  <c r="DH807" i="82"/>
  <c r="DI807" i="82"/>
  <c r="DJ807" i="82"/>
  <c r="DK807" i="82"/>
  <c r="DL807" i="82"/>
  <c r="DN807" i="82"/>
  <c r="DO807" i="82"/>
  <c r="DB808" i="82"/>
  <c r="DH808" i="82"/>
  <c r="DI808" i="82"/>
  <c r="DJ808" i="82"/>
  <c r="DK808" i="82"/>
  <c r="DL808" i="82"/>
  <c r="DN808" i="82"/>
  <c r="DO808" i="82"/>
  <c r="DB809" i="82"/>
  <c r="DH809" i="82"/>
  <c r="DI809" i="82"/>
  <c r="DJ809" i="82"/>
  <c r="DK809" i="82"/>
  <c r="DL809" i="82"/>
  <c r="DN809" i="82"/>
  <c r="DO809" i="82"/>
  <c r="DB810" i="82"/>
  <c r="DH810" i="82"/>
  <c r="DI810" i="82"/>
  <c r="DJ810" i="82"/>
  <c r="DK810" i="82"/>
  <c r="DL810" i="82"/>
  <c r="DN810" i="82"/>
  <c r="DO810" i="82"/>
  <c r="DB811" i="82"/>
  <c r="DH811" i="82"/>
  <c r="DI811" i="82"/>
  <c r="DJ811" i="82"/>
  <c r="DK811" i="82"/>
  <c r="DL811" i="82"/>
  <c r="DN811" i="82"/>
  <c r="DO811" i="82"/>
  <c r="DB812" i="82"/>
  <c r="DH812" i="82"/>
  <c r="DI812" i="82"/>
  <c r="DJ812" i="82"/>
  <c r="DK812" i="82"/>
  <c r="DL812" i="82"/>
  <c r="DN812" i="82"/>
  <c r="DO812" i="82"/>
  <c r="DB813" i="82"/>
  <c r="DH813" i="82"/>
  <c r="DI813" i="82"/>
  <c r="DJ813" i="82"/>
  <c r="DK813" i="82"/>
  <c r="DL813" i="82"/>
  <c r="DN813" i="82"/>
  <c r="DO813" i="82"/>
  <c r="DB814" i="82"/>
  <c r="DH814" i="82"/>
  <c r="DI814" i="82"/>
  <c r="DJ814" i="82"/>
  <c r="DK814" i="82"/>
  <c r="DL814" i="82"/>
  <c r="DN814" i="82"/>
  <c r="DO814" i="82"/>
  <c r="DB815" i="82"/>
  <c r="DH815" i="82"/>
  <c r="DI815" i="82"/>
  <c r="DJ815" i="82"/>
  <c r="DK815" i="82"/>
  <c r="DL815" i="82"/>
  <c r="DN815" i="82"/>
  <c r="DO815" i="82"/>
  <c r="DB816" i="82"/>
  <c r="DH816" i="82"/>
  <c r="DI816" i="82"/>
  <c r="DJ816" i="82"/>
  <c r="DK816" i="82"/>
  <c r="DL816" i="82"/>
  <c r="DN816" i="82"/>
  <c r="DO816" i="82"/>
  <c r="DB817" i="82"/>
  <c r="DH817" i="82"/>
  <c r="DI817" i="82"/>
  <c r="DJ817" i="82"/>
  <c r="DK817" i="82"/>
  <c r="DL817" i="82"/>
  <c r="DN817" i="82"/>
  <c r="DO817" i="82"/>
  <c r="DB818" i="82"/>
  <c r="DH818" i="82"/>
  <c r="DI818" i="82"/>
  <c r="DJ818" i="82"/>
  <c r="DK818" i="82"/>
  <c r="DL818" i="82"/>
  <c r="DN818" i="82"/>
  <c r="DO818" i="82"/>
  <c r="DB819" i="82"/>
  <c r="DH819" i="82"/>
  <c r="DI819" i="82"/>
  <c r="DJ819" i="82"/>
  <c r="DK819" i="82"/>
  <c r="DL819" i="82"/>
  <c r="DN819" i="82"/>
  <c r="DO819" i="82"/>
  <c r="DB820" i="82"/>
  <c r="DH820" i="82"/>
  <c r="DI820" i="82"/>
  <c r="DJ820" i="82"/>
  <c r="DK820" i="82"/>
  <c r="DL820" i="82"/>
  <c r="DN820" i="82"/>
  <c r="DO820" i="82"/>
  <c r="DB821" i="82"/>
  <c r="DH821" i="82"/>
  <c r="DI821" i="82"/>
  <c r="DJ821" i="82"/>
  <c r="DK821" i="82"/>
  <c r="DL821" i="82"/>
  <c r="DN821" i="82"/>
  <c r="DO821" i="82"/>
  <c r="DB822" i="82"/>
  <c r="DH822" i="82"/>
  <c r="DI822" i="82"/>
  <c r="DJ822" i="82"/>
  <c r="DK822" i="82"/>
  <c r="DL822" i="82"/>
  <c r="DN822" i="82"/>
  <c r="DO822" i="82"/>
  <c r="DB823" i="82"/>
  <c r="DH823" i="82"/>
  <c r="DI823" i="82"/>
  <c r="DJ823" i="82"/>
  <c r="DK823" i="82"/>
  <c r="DL823" i="82"/>
  <c r="DN823" i="82"/>
  <c r="DO823" i="82"/>
  <c r="DB824" i="82"/>
  <c r="DH824" i="82"/>
  <c r="DI824" i="82"/>
  <c r="DJ824" i="82"/>
  <c r="DK824" i="82"/>
  <c r="DL824" i="82"/>
  <c r="DN824" i="82"/>
  <c r="DO824" i="82"/>
  <c r="DB825" i="82"/>
  <c r="DH825" i="82"/>
  <c r="DI825" i="82"/>
  <c r="DJ825" i="82"/>
  <c r="DK825" i="82"/>
  <c r="DL825" i="82"/>
  <c r="DN825" i="82"/>
  <c r="DO825" i="82"/>
  <c r="DB826" i="82"/>
  <c r="DH826" i="82"/>
  <c r="DI826" i="82"/>
  <c r="DJ826" i="82"/>
  <c r="DK826" i="82"/>
  <c r="DL826" i="82"/>
  <c r="DN826" i="82"/>
  <c r="DO826" i="82"/>
  <c r="DB827" i="82"/>
  <c r="DH827" i="82"/>
  <c r="DI827" i="82"/>
  <c r="DJ827" i="82"/>
  <c r="DK827" i="82"/>
  <c r="DL827" i="82"/>
  <c r="DN827" i="82"/>
  <c r="DO827" i="82"/>
  <c r="DB828" i="82"/>
  <c r="DH828" i="82"/>
  <c r="DI828" i="82"/>
  <c r="DJ828" i="82"/>
  <c r="DK828" i="82"/>
  <c r="DL828" i="82"/>
  <c r="DN828" i="82"/>
  <c r="DO828" i="82"/>
  <c r="DB829" i="82"/>
  <c r="DH829" i="82"/>
  <c r="DI829" i="82"/>
  <c r="DJ829" i="82"/>
  <c r="DK829" i="82"/>
  <c r="DL829" i="82"/>
  <c r="DN829" i="82"/>
  <c r="DO829" i="82"/>
  <c r="DB830" i="82"/>
  <c r="DH830" i="82"/>
  <c r="DI830" i="82"/>
  <c r="DJ830" i="82"/>
  <c r="DK830" i="82"/>
  <c r="DL830" i="82"/>
  <c r="DN830" i="82"/>
  <c r="DO830" i="82"/>
  <c r="DB831" i="82"/>
  <c r="DH831" i="82"/>
  <c r="DI831" i="82"/>
  <c r="DJ831" i="82"/>
  <c r="DK831" i="82"/>
  <c r="DL831" i="82"/>
  <c r="DN831" i="82"/>
  <c r="DO831" i="82"/>
  <c r="DB832" i="82"/>
  <c r="DH832" i="82"/>
  <c r="DI832" i="82"/>
  <c r="DJ832" i="82"/>
  <c r="DK832" i="82"/>
  <c r="DL832" i="82"/>
  <c r="DN832" i="82"/>
  <c r="DO832" i="82"/>
  <c r="DB833" i="82"/>
  <c r="DH833" i="82"/>
  <c r="DI833" i="82"/>
  <c r="DJ833" i="82"/>
  <c r="DK833" i="82"/>
  <c r="DL833" i="82"/>
  <c r="DN833" i="82"/>
  <c r="DO833" i="82"/>
  <c r="DB834" i="82"/>
  <c r="DH834" i="82"/>
  <c r="DI834" i="82"/>
  <c r="DJ834" i="82"/>
  <c r="DK834" i="82"/>
  <c r="DL834" i="82"/>
  <c r="DN834" i="82"/>
  <c r="DO834" i="82"/>
  <c r="DB835" i="82"/>
  <c r="DH835" i="82"/>
  <c r="DI835" i="82"/>
  <c r="DJ835" i="82"/>
  <c r="DK835" i="82"/>
  <c r="DL835" i="82"/>
  <c r="DN835" i="82"/>
  <c r="DO835" i="82"/>
  <c r="DB836" i="82"/>
  <c r="DH836" i="82"/>
  <c r="DI836" i="82"/>
  <c r="DJ836" i="82"/>
  <c r="DK836" i="82"/>
  <c r="DL836" i="82"/>
  <c r="DN836" i="82"/>
  <c r="DO836" i="82"/>
  <c r="DB837" i="82"/>
  <c r="DH837" i="82"/>
  <c r="DI837" i="82"/>
  <c r="DJ837" i="82"/>
  <c r="DK837" i="82"/>
  <c r="DL837" i="82"/>
  <c r="DN837" i="82"/>
  <c r="DO837" i="82"/>
  <c r="DB838" i="82"/>
  <c r="DH838" i="82"/>
  <c r="DI838" i="82"/>
  <c r="DJ838" i="82"/>
  <c r="DK838" i="82"/>
  <c r="DL838" i="82"/>
  <c r="DN838" i="82"/>
  <c r="DO838" i="82"/>
  <c r="DB839" i="82"/>
  <c r="DH839" i="82"/>
  <c r="DI839" i="82"/>
  <c r="DJ839" i="82"/>
  <c r="DK839" i="82"/>
  <c r="DL839" i="82"/>
  <c r="DN839" i="82"/>
  <c r="DO839" i="82"/>
  <c r="DB840" i="82"/>
  <c r="DH840" i="82"/>
  <c r="DI840" i="82"/>
  <c r="DJ840" i="82"/>
  <c r="DK840" i="82"/>
  <c r="DL840" i="82"/>
  <c r="DN840" i="82"/>
  <c r="DO840" i="82"/>
  <c r="DB841" i="82"/>
  <c r="DH841" i="82"/>
  <c r="DI841" i="82"/>
  <c r="DJ841" i="82"/>
  <c r="DK841" i="82"/>
  <c r="DL841" i="82"/>
  <c r="DN841" i="82"/>
  <c r="DO841" i="82"/>
  <c r="DB842" i="82"/>
  <c r="DH842" i="82"/>
  <c r="DI842" i="82"/>
  <c r="DJ842" i="82"/>
  <c r="DK842" i="82"/>
  <c r="DL842" i="82"/>
  <c r="DN842" i="82"/>
  <c r="DO842" i="82"/>
  <c r="DB843" i="82"/>
  <c r="DH843" i="82"/>
  <c r="DI843" i="82"/>
  <c r="DJ843" i="82"/>
  <c r="DK843" i="82"/>
  <c r="DL843" i="82"/>
  <c r="DN843" i="82"/>
  <c r="DO843" i="82"/>
  <c r="DB844" i="82"/>
  <c r="DH844" i="82"/>
  <c r="DI844" i="82"/>
  <c r="DJ844" i="82"/>
  <c r="DK844" i="82"/>
  <c r="DL844" i="82"/>
  <c r="DN844" i="82"/>
  <c r="DO844" i="82"/>
  <c r="DB845" i="82"/>
  <c r="DH845" i="82"/>
  <c r="DI845" i="82"/>
  <c r="DJ845" i="82"/>
  <c r="DK845" i="82"/>
  <c r="DL845" i="82"/>
  <c r="DN845" i="82"/>
  <c r="DO845" i="82"/>
  <c r="DB846" i="82"/>
  <c r="DH846" i="82"/>
  <c r="DI846" i="82"/>
  <c r="DJ846" i="82"/>
  <c r="DK846" i="82"/>
  <c r="DL846" i="82"/>
  <c r="DN846" i="82"/>
  <c r="DO846" i="82"/>
  <c r="DB847" i="82"/>
  <c r="DH847" i="82"/>
  <c r="DI847" i="82"/>
  <c r="DJ847" i="82"/>
  <c r="DK847" i="82"/>
  <c r="DL847" i="82"/>
  <c r="DN847" i="82"/>
  <c r="DO847" i="82"/>
  <c r="DB848" i="82"/>
  <c r="DH848" i="82"/>
  <c r="DI848" i="82"/>
  <c r="DJ848" i="82"/>
  <c r="DK848" i="82"/>
  <c r="DL848" i="82"/>
  <c r="DN848" i="82"/>
  <c r="DO848" i="82"/>
  <c r="DB849" i="82"/>
  <c r="DH849" i="82"/>
  <c r="DI849" i="82"/>
  <c r="DJ849" i="82"/>
  <c r="DK849" i="82"/>
  <c r="DL849" i="82"/>
  <c r="DN849" i="82"/>
  <c r="DO849" i="82"/>
  <c r="DB850" i="82"/>
  <c r="DH850" i="82"/>
  <c r="DI850" i="82"/>
  <c r="DJ850" i="82"/>
  <c r="DK850" i="82"/>
  <c r="DL850" i="82"/>
  <c r="DN850" i="82"/>
  <c r="DO850" i="82"/>
  <c r="DB851" i="82"/>
  <c r="DH851" i="82"/>
  <c r="DI851" i="82"/>
  <c r="DJ851" i="82"/>
  <c r="DK851" i="82"/>
  <c r="DL851" i="82"/>
  <c r="DN851" i="82"/>
  <c r="DO851" i="82"/>
  <c r="DB852" i="82"/>
  <c r="DH852" i="82"/>
  <c r="DI852" i="82"/>
  <c r="DJ852" i="82"/>
  <c r="DK852" i="82"/>
  <c r="DL852" i="82"/>
  <c r="DN852" i="82"/>
  <c r="DO852" i="82"/>
  <c r="DB853" i="82"/>
  <c r="DH853" i="82"/>
  <c r="DI853" i="82"/>
  <c r="DJ853" i="82"/>
  <c r="DK853" i="82"/>
  <c r="DL853" i="82"/>
  <c r="DN853" i="82"/>
  <c r="DO853" i="82"/>
  <c r="DB854" i="82"/>
  <c r="DH854" i="82"/>
  <c r="DI854" i="82"/>
  <c r="DJ854" i="82"/>
  <c r="DK854" i="82"/>
  <c r="DL854" i="82"/>
  <c r="DN854" i="82"/>
  <c r="DO854" i="82"/>
  <c r="DB855" i="82"/>
  <c r="DH855" i="82"/>
  <c r="DI855" i="82"/>
  <c r="DJ855" i="82"/>
  <c r="DK855" i="82"/>
  <c r="DL855" i="82"/>
  <c r="DN855" i="82"/>
  <c r="DO855" i="82"/>
  <c r="DB856" i="82"/>
  <c r="DH856" i="82"/>
  <c r="DI856" i="82"/>
  <c r="DJ856" i="82"/>
  <c r="DK856" i="82"/>
  <c r="DL856" i="82"/>
  <c r="DN856" i="82"/>
  <c r="DO856" i="82"/>
  <c r="DB857" i="82"/>
  <c r="DH857" i="82"/>
  <c r="DI857" i="82"/>
  <c r="DJ857" i="82"/>
  <c r="DK857" i="82"/>
  <c r="DL857" i="82"/>
  <c r="DN857" i="82"/>
  <c r="DO857" i="82"/>
  <c r="DB858" i="82"/>
  <c r="DH858" i="82"/>
  <c r="DI858" i="82"/>
  <c r="DJ858" i="82"/>
  <c r="DK858" i="82"/>
  <c r="DL858" i="82"/>
  <c r="DN858" i="82"/>
  <c r="DO858" i="82"/>
  <c r="DB859" i="82"/>
  <c r="DH859" i="82"/>
  <c r="DI859" i="82"/>
  <c r="DJ859" i="82"/>
  <c r="DK859" i="82"/>
  <c r="DL859" i="82"/>
  <c r="DN859" i="82"/>
  <c r="DO859" i="82"/>
  <c r="DB860" i="82"/>
  <c r="DH860" i="82"/>
  <c r="DI860" i="82"/>
  <c r="DJ860" i="82"/>
  <c r="DK860" i="82"/>
  <c r="DL860" i="82"/>
  <c r="DN860" i="82"/>
  <c r="DO860" i="82"/>
  <c r="DB861" i="82"/>
  <c r="DH861" i="82"/>
  <c r="DI861" i="82"/>
  <c r="DJ861" i="82"/>
  <c r="DK861" i="82"/>
  <c r="DL861" i="82"/>
  <c r="DN861" i="82"/>
  <c r="DO861" i="82"/>
  <c r="DB862" i="82"/>
  <c r="DH862" i="82"/>
  <c r="DI862" i="82"/>
  <c r="DJ862" i="82"/>
  <c r="DK862" i="82"/>
  <c r="DL862" i="82"/>
  <c r="DN862" i="82"/>
  <c r="DO862" i="82"/>
  <c r="DB863" i="82"/>
  <c r="DH863" i="82"/>
  <c r="DI863" i="82"/>
  <c r="DJ863" i="82"/>
  <c r="DK863" i="82"/>
  <c r="DL863" i="82"/>
  <c r="DN863" i="82"/>
  <c r="DO863" i="82"/>
  <c r="DB864" i="82"/>
  <c r="DH864" i="82"/>
  <c r="DI864" i="82"/>
  <c r="DJ864" i="82"/>
  <c r="DK864" i="82"/>
  <c r="DL864" i="82"/>
  <c r="DN864" i="82"/>
  <c r="DO864" i="82"/>
  <c r="DB865" i="82"/>
  <c r="DH865" i="82"/>
  <c r="DI865" i="82"/>
  <c r="DJ865" i="82"/>
  <c r="DK865" i="82"/>
  <c r="DL865" i="82"/>
  <c r="DN865" i="82"/>
  <c r="DO865" i="82"/>
  <c r="DB866" i="82"/>
  <c r="DH866" i="82"/>
  <c r="DI866" i="82"/>
  <c r="DJ866" i="82"/>
  <c r="DK866" i="82"/>
  <c r="DL866" i="82"/>
  <c r="DN866" i="82"/>
  <c r="DO866" i="82"/>
  <c r="DB867" i="82"/>
  <c r="DH867" i="82"/>
  <c r="DI867" i="82"/>
  <c r="DJ867" i="82"/>
  <c r="DK867" i="82"/>
  <c r="DL867" i="82"/>
  <c r="DN867" i="82"/>
  <c r="DO867" i="82"/>
  <c r="DB868" i="82"/>
  <c r="DH868" i="82"/>
  <c r="DI868" i="82"/>
  <c r="DJ868" i="82"/>
  <c r="DK868" i="82"/>
  <c r="DL868" i="82"/>
  <c r="DN868" i="82"/>
  <c r="DO868" i="82"/>
  <c r="DB869" i="82"/>
  <c r="DH869" i="82"/>
  <c r="DI869" i="82"/>
  <c r="DJ869" i="82"/>
  <c r="DK869" i="82"/>
  <c r="DL869" i="82"/>
  <c r="DN869" i="82"/>
  <c r="DO869" i="82"/>
  <c r="DB870" i="82"/>
  <c r="DH870" i="82"/>
  <c r="DI870" i="82"/>
  <c r="DJ870" i="82"/>
  <c r="DK870" i="82"/>
  <c r="DL870" i="82"/>
  <c r="DN870" i="82"/>
  <c r="DO870" i="82"/>
  <c r="DB871" i="82"/>
  <c r="DH871" i="82"/>
  <c r="DI871" i="82"/>
  <c r="DJ871" i="82"/>
  <c r="DK871" i="82"/>
  <c r="DL871" i="82"/>
  <c r="DN871" i="82"/>
  <c r="DO871" i="82"/>
  <c r="DB872" i="82"/>
  <c r="DH872" i="82"/>
  <c r="DI872" i="82"/>
  <c r="DJ872" i="82"/>
  <c r="DK872" i="82"/>
  <c r="DL872" i="82"/>
  <c r="DN872" i="82"/>
  <c r="DO872" i="82"/>
  <c r="DB873" i="82"/>
  <c r="DH873" i="82"/>
  <c r="DI873" i="82"/>
  <c r="DJ873" i="82"/>
  <c r="DK873" i="82"/>
  <c r="DL873" i="82"/>
  <c r="DN873" i="82"/>
  <c r="DO873" i="82"/>
  <c r="DB874" i="82"/>
  <c r="DH874" i="82"/>
  <c r="DI874" i="82"/>
  <c r="DJ874" i="82"/>
  <c r="DK874" i="82"/>
  <c r="DL874" i="82"/>
  <c r="DN874" i="82"/>
  <c r="DO874" i="82"/>
  <c r="DB875" i="82"/>
  <c r="DH875" i="82"/>
  <c r="DI875" i="82"/>
  <c r="DJ875" i="82"/>
  <c r="DK875" i="82"/>
  <c r="DL875" i="82"/>
  <c r="DN875" i="82"/>
  <c r="DO875" i="82"/>
  <c r="BR12" i="82"/>
  <c r="CA12" i="82"/>
  <c r="BR13" i="82"/>
  <c r="CA13" i="82"/>
  <c r="BR14" i="82"/>
  <c r="CA14" i="82"/>
  <c r="BR15" i="82"/>
  <c r="CA15" i="82"/>
  <c r="BR16" i="82"/>
  <c r="CA16" i="82"/>
  <c r="BR17" i="82"/>
  <c r="CA17" i="82"/>
  <c r="BR18" i="82"/>
  <c r="CA18" i="82"/>
  <c r="BR19" i="82"/>
  <c r="CA19" i="82"/>
  <c r="BR20" i="82"/>
  <c r="CA20" i="82"/>
  <c r="BR21" i="82"/>
  <c r="CA21" i="82"/>
  <c r="BR22" i="82"/>
  <c r="CA22" i="82"/>
  <c r="BR23" i="82"/>
  <c r="CA23" i="82"/>
  <c r="BR24" i="82"/>
  <c r="CA24" i="82"/>
  <c r="BR25" i="82"/>
  <c r="CA25" i="82"/>
  <c r="BR26" i="82"/>
  <c r="CA26" i="82"/>
  <c r="BR27" i="82"/>
  <c r="CA27" i="82"/>
  <c r="BR28" i="82"/>
  <c r="CA28" i="82"/>
  <c r="BR29" i="82"/>
  <c r="CA29" i="82"/>
  <c r="BR30" i="82"/>
  <c r="CA30" i="82"/>
  <c r="BR31" i="82"/>
  <c r="CA31" i="82"/>
  <c r="BR32" i="82"/>
  <c r="CA32" i="82"/>
  <c r="BR33" i="82"/>
  <c r="CA33" i="82"/>
  <c r="BR34" i="82"/>
  <c r="CA34" i="82"/>
  <c r="BR35" i="82"/>
  <c r="CA35" i="82"/>
  <c r="BR36" i="82"/>
  <c r="CA36" i="82"/>
  <c r="BR37" i="82"/>
  <c r="CA37" i="82"/>
  <c r="BR38" i="82"/>
  <c r="CA38" i="82"/>
  <c r="BR39" i="82"/>
  <c r="CA39" i="82"/>
  <c r="BR40" i="82"/>
  <c r="CA40" i="82"/>
  <c r="BR41" i="82"/>
  <c r="CA41" i="82"/>
  <c r="BR42" i="82"/>
  <c r="CA42" i="82"/>
  <c r="BR43" i="82"/>
  <c r="CA43" i="82"/>
  <c r="BR44" i="82"/>
  <c r="CA44" i="82"/>
  <c r="BR45" i="82"/>
  <c r="CA45" i="82"/>
  <c r="BR46" i="82"/>
  <c r="CA46" i="82"/>
  <c r="BR47" i="82"/>
  <c r="CA47" i="82"/>
  <c r="BR48" i="82"/>
  <c r="CA48" i="82"/>
  <c r="BR49" i="82"/>
  <c r="CA49" i="82"/>
  <c r="BR50" i="82"/>
  <c r="CA50" i="82"/>
  <c r="BR51" i="82"/>
  <c r="CA51" i="82"/>
  <c r="BR52" i="82"/>
  <c r="CA52" i="82"/>
  <c r="BR53" i="82"/>
  <c r="CA53" i="82"/>
  <c r="BR54" i="82"/>
  <c r="CA54" i="82"/>
  <c r="BR55" i="82"/>
  <c r="CA55" i="82"/>
  <c r="BR56" i="82"/>
  <c r="CA56" i="82"/>
  <c r="BR57" i="82"/>
  <c r="CA57" i="82"/>
  <c r="BR58" i="82"/>
  <c r="CA58" i="82"/>
  <c r="BR59" i="82"/>
  <c r="CA59" i="82"/>
  <c r="BR60" i="82"/>
  <c r="CA60" i="82"/>
  <c r="BR61" i="82"/>
  <c r="CA61" i="82"/>
  <c r="BR62" i="82"/>
  <c r="CA62" i="82"/>
  <c r="BR63" i="82"/>
  <c r="CA63" i="82"/>
  <c r="BR64" i="82"/>
  <c r="CA64" i="82"/>
  <c r="BR65" i="82"/>
  <c r="CA65" i="82"/>
  <c r="BR66" i="82"/>
  <c r="CA66" i="82"/>
  <c r="BR67" i="82"/>
  <c r="CA67" i="82"/>
  <c r="BR68" i="82"/>
  <c r="CA68" i="82"/>
  <c r="BR69" i="82"/>
  <c r="CA69" i="82"/>
  <c r="BR70" i="82"/>
  <c r="CA70" i="82"/>
  <c r="BR71" i="82"/>
  <c r="CA71" i="82"/>
  <c r="BR72" i="82"/>
  <c r="CA72" i="82"/>
  <c r="BR73" i="82"/>
  <c r="CA73" i="82"/>
  <c r="BR74" i="82"/>
  <c r="CA74" i="82"/>
  <c r="BR75" i="82"/>
  <c r="CA75" i="82"/>
  <c r="BR76" i="82"/>
  <c r="CA76" i="82"/>
  <c r="BR77" i="82"/>
  <c r="CA77" i="82"/>
  <c r="BR78" i="82"/>
  <c r="CA78" i="82"/>
  <c r="BR79" i="82"/>
  <c r="CA79" i="82"/>
  <c r="BR80" i="82"/>
  <c r="CA80" i="82"/>
  <c r="BR81" i="82"/>
  <c r="CA81" i="82"/>
  <c r="BR82" i="82"/>
  <c r="CA82" i="82"/>
  <c r="BR83" i="82"/>
  <c r="CA83" i="82"/>
  <c r="BR84" i="82"/>
  <c r="CA84" i="82"/>
  <c r="BR85" i="82"/>
  <c r="CA85" i="82"/>
  <c r="BR86" i="82"/>
  <c r="CA86" i="82"/>
  <c r="BR87" i="82"/>
  <c r="CA87" i="82"/>
  <c r="BR88" i="82"/>
  <c r="CA88" i="82"/>
  <c r="BR89" i="82"/>
  <c r="CA89" i="82"/>
  <c r="BR90" i="82"/>
  <c r="CA90" i="82"/>
  <c r="BR91" i="82"/>
  <c r="CA91" i="82"/>
  <c r="BR92" i="82"/>
  <c r="CA92" i="82"/>
  <c r="BR93" i="82"/>
  <c r="CA93" i="82"/>
  <c r="BR94" i="82"/>
  <c r="CA94" i="82"/>
  <c r="BR95" i="82"/>
  <c r="CA95" i="82"/>
  <c r="BR96" i="82"/>
  <c r="CA96" i="82"/>
  <c r="BR97" i="82"/>
  <c r="CA97" i="82"/>
  <c r="BR98" i="82"/>
  <c r="CA98" i="82"/>
  <c r="BR99" i="82"/>
  <c r="CA99" i="82"/>
  <c r="BR100" i="82"/>
  <c r="CA100" i="82"/>
  <c r="BR101" i="82"/>
  <c r="CA101" i="82"/>
  <c r="BR102" i="82"/>
  <c r="CA102" i="82"/>
  <c r="BR103" i="82"/>
  <c r="CA103" i="82"/>
  <c r="BR104" i="82"/>
  <c r="CA104" i="82"/>
  <c r="BR105" i="82"/>
  <c r="CA105" i="82"/>
  <c r="BR106" i="82"/>
  <c r="CA106" i="82"/>
  <c r="BR107" i="82"/>
  <c r="CA107" i="82"/>
  <c r="BR108" i="82"/>
  <c r="CA108" i="82"/>
  <c r="BR109" i="82"/>
  <c r="CA109" i="82"/>
  <c r="BR110" i="82"/>
  <c r="CA110" i="82"/>
  <c r="BR111" i="82"/>
  <c r="CA111" i="82"/>
  <c r="BR112" i="82"/>
  <c r="CA112" i="82"/>
  <c r="BR113" i="82"/>
  <c r="CA113" i="82"/>
  <c r="BR114" i="82"/>
  <c r="CA114" i="82"/>
  <c r="BR115" i="82"/>
  <c r="CA115" i="82"/>
  <c r="BR116" i="82"/>
  <c r="CA116" i="82"/>
  <c r="BR117" i="82"/>
  <c r="CA117" i="82"/>
  <c r="BR118" i="82"/>
  <c r="CA118" i="82"/>
  <c r="BR119" i="82"/>
  <c r="CA119" i="82"/>
  <c r="BR120" i="82"/>
  <c r="CA120" i="82"/>
  <c r="BR121" i="82"/>
  <c r="CA121" i="82"/>
  <c r="BR122" i="82"/>
  <c r="CA122" i="82"/>
  <c r="BR123" i="82"/>
  <c r="CA123" i="82"/>
  <c r="BR124" i="82"/>
  <c r="CA124" i="82"/>
  <c r="BR125" i="82"/>
  <c r="CA125" i="82"/>
  <c r="BR126" i="82"/>
  <c r="CA126" i="82"/>
  <c r="BR127" i="82"/>
  <c r="CA127" i="82"/>
  <c r="BR128" i="82"/>
  <c r="CA128" i="82"/>
  <c r="BR129" i="82"/>
  <c r="CA129" i="82"/>
  <c r="BR130" i="82"/>
  <c r="CA130" i="82"/>
  <c r="BR131" i="82"/>
  <c r="CA131" i="82"/>
  <c r="BR132" i="82"/>
  <c r="CA132" i="82"/>
  <c r="BR133" i="82"/>
  <c r="CA133" i="82"/>
  <c r="BR134" i="82"/>
  <c r="CA134" i="82"/>
  <c r="BR135" i="82"/>
  <c r="CA135" i="82"/>
  <c r="BR136" i="82"/>
  <c r="CA136" i="82"/>
  <c r="BR137" i="82"/>
  <c r="CA137" i="82"/>
  <c r="BR138" i="82"/>
  <c r="CA138" i="82"/>
  <c r="BR139" i="82"/>
  <c r="CA139" i="82"/>
  <c r="BR140" i="82"/>
  <c r="CA140" i="82"/>
  <c r="BR141" i="82"/>
  <c r="CA141" i="82"/>
  <c r="BR142" i="82"/>
  <c r="CA142" i="82"/>
  <c r="BR143" i="82"/>
  <c r="CA143" i="82"/>
  <c r="BR144" i="82"/>
  <c r="CA144" i="82"/>
  <c r="BR145" i="82"/>
  <c r="CA145" i="82"/>
  <c r="BR146" i="82"/>
  <c r="CA146" i="82"/>
  <c r="BR147" i="82"/>
  <c r="CA147" i="82"/>
  <c r="BR148" i="82"/>
  <c r="CA148" i="82"/>
  <c r="BR149" i="82"/>
  <c r="CA149" i="82"/>
  <c r="BR150" i="82"/>
  <c r="CA150" i="82"/>
  <c r="BR151" i="82"/>
  <c r="CA151" i="82"/>
  <c r="BR152" i="82"/>
  <c r="CA152" i="82"/>
  <c r="BR153" i="82"/>
  <c r="CA153" i="82"/>
  <c r="BR154" i="82"/>
  <c r="CA154" i="82"/>
  <c r="BR155" i="82"/>
  <c r="CA155" i="82"/>
  <c r="BR156" i="82"/>
  <c r="CA156" i="82"/>
  <c r="BR157" i="82"/>
  <c r="CA157" i="82"/>
  <c r="BR158" i="82"/>
  <c r="CA158" i="82"/>
  <c r="BR159" i="82"/>
  <c r="CA159" i="82"/>
  <c r="BR160" i="82"/>
  <c r="CA160" i="82"/>
  <c r="BR161" i="82"/>
  <c r="CA161" i="82"/>
  <c r="BR162" i="82"/>
  <c r="CA162" i="82"/>
  <c r="BR163" i="82"/>
  <c r="CA163" i="82"/>
  <c r="BR164" i="82"/>
  <c r="CA164" i="82"/>
  <c r="BR165" i="82"/>
  <c r="CA165" i="82"/>
  <c r="BR166" i="82"/>
  <c r="CA166" i="82"/>
  <c r="BR167" i="82"/>
  <c r="CA167" i="82"/>
  <c r="BR168" i="82"/>
  <c r="CA168" i="82"/>
  <c r="BR169" i="82"/>
  <c r="CA169" i="82"/>
  <c r="BR170" i="82"/>
  <c r="CA170" i="82"/>
  <c r="BR171" i="82"/>
  <c r="CA171" i="82"/>
  <c r="BR172" i="82"/>
  <c r="CA172" i="82"/>
  <c r="BR173" i="82"/>
  <c r="CA173" i="82"/>
  <c r="BR174" i="82"/>
  <c r="CA174" i="82"/>
  <c r="BR175" i="82"/>
  <c r="CA175" i="82"/>
  <c r="BR176" i="82"/>
  <c r="CA176" i="82"/>
  <c r="BR177" i="82"/>
  <c r="CA177" i="82"/>
  <c r="BR178" i="82"/>
  <c r="CA178" i="82"/>
  <c r="BR179" i="82"/>
  <c r="CA179" i="82"/>
  <c r="BR180" i="82"/>
  <c r="CA180" i="82"/>
  <c r="BR181" i="82"/>
  <c r="CA181" i="82"/>
  <c r="BR182" i="82"/>
  <c r="CA182" i="82"/>
  <c r="BR183" i="82"/>
  <c r="CA183" i="82"/>
  <c r="BR184" i="82"/>
  <c r="CA184" i="82"/>
  <c r="BR185" i="82"/>
  <c r="CA185" i="82"/>
  <c r="BR186" i="82"/>
  <c r="CA186" i="82"/>
  <c r="BR187" i="82"/>
  <c r="CA187" i="82"/>
  <c r="BR188" i="82"/>
  <c r="CA188" i="82"/>
  <c r="BR189" i="82"/>
  <c r="CA189" i="82"/>
  <c r="BR190" i="82"/>
  <c r="CA190" i="82"/>
  <c r="BR191" i="82"/>
  <c r="CA191" i="82"/>
  <c r="BR192" i="82"/>
  <c r="CA192" i="82"/>
  <c r="BR193" i="82"/>
  <c r="CA193" i="82"/>
  <c r="BR194" i="82"/>
  <c r="CA194" i="82"/>
  <c r="BR195" i="82"/>
  <c r="CA195" i="82"/>
  <c r="BR196" i="82"/>
  <c r="CA196" i="82"/>
  <c r="BR197" i="82"/>
  <c r="CA197" i="82"/>
  <c r="BR198" i="82"/>
  <c r="CA198" i="82"/>
  <c r="BR199" i="82"/>
  <c r="CA199" i="82"/>
  <c r="BR200" i="82"/>
  <c r="CA200" i="82"/>
  <c r="BR201" i="82"/>
  <c r="CA201" i="82"/>
  <c r="BR202" i="82"/>
  <c r="CA202" i="82"/>
  <c r="BR203" i="82"/>
  <c r="CA203" i="82"/>
  <c r="BR204" i="82"/>
  <c r="CA204" i="82"/>
  <c r="BR205" i="82"/>
  <c r="CA205" i="82"/>
  <c r="BR206" i="82"/>
  <c r="CA206" i="82"/>
  <c r="BR207" i="82"/>
  <c r="CA207" i="82"/>
  <c r="BR208" i="82"/>
  <c r="CA208" i="82"/>
  <c r="BR209" i="82"/>
  <c r="CA209" i="82"/>
  <c r="BR210" i="82"/>
  <c r="CA210" i="82"/>
  <c r="BR211" i="82"/>
  <c r="CA211" i="82"/>
  <c r="BR212" i="82"/>
  <c r="CA212" i="82"/>
  <c r="BR213" i="82"/>
  <c r="CA213" i="82"/>
  <c r="BR214" i="82"/>
  <c r="CA214" i="82"/>
  <c r="BR215" i="82"/>
  <c r="CA215" i="82"/>
  <c r="BR216" i="82"/>
  <c r="CA216" i="82"/>
  <c r="BR217" i="82"/>
  <c r="CA217" i="82"/>
  <c r="BR218" i="82"/>
  <c r="CA218" i="82"/>
  <c r="BR219" i="82"/>
  <c r="CA219" i="82"/>
  <c r="BR220" i="82"/>
  <c r="CA220" i="82"/>
  <c r="BR221" i="82"/>
  <c r="CA221" i="82"/>
  <c r="BR222" i="82"/>
  <c r="CA222" i="82"/>
  <c r="BR223" i="82"/>
  <c r="CA223" i="82"/>
  <c r="BR224" i="82"/>
  <c r="CA224" i="82"/>
  <c r="BR225" i="82"/>
  <c r="CA225" i="82"/>
  <c r="BR226" i="82"/>
  <c r="CA226" i="82"/>
  <c r="BR227" i="82"/>
  <c r="CA227" i="82"/>
  <c r="BR228" i="82"/>
  <c r="CA228" i="82"/>
  <c r="BR229" i="82"/>
  <c r="CA229" i="82"/>
  <c r="BR230" i="82"/>
  <c r="CA230" i="82"/>
  <c r="BR231" i="82"/>
  <c r="CA231" i="82"/>
  <c r="BR232" i="82"/>
  <c r="CA232" i="82"/>
  <c r="BR233" i="82"/>
  <c r="CA233" i="82"/>
  <c r="BR234" i="82"/>
  <c r="CA234" i="82"/>
  <c r="BR235" i="82"/>
  <c r="CA235" i="82"/>
  <c r="BR236" i="82"/>
  <c r="CA236" i="82"/>
  <c r="BR237" i="82"/>
  <c r="CA237" i="82"/>
  <c r="BR238" i="82"/>
  <c r="CA238" i="82"/>
  <c r="BR239" i="82"/>
  <c r="CA239" i="82"/>
  <c r="BR240" i="82"/>
  <c r="CA240" i="82"/>
  <c r="BR241" i="82"/>
  <c r="CA241" i="82"/>
  <c r="BR242" i="82"/>
  <c r="CA242" i="82"/>
  <c r="BR243" i="82"/>
  <c r="CA243" i="82"/>
  <c r="BR244" i="82"/>
  <c r="CA244" i="82"/>
  <c r="BR245" i="82"/>
  <c r="CA245" i="82"/>
  <c r="BR246" i="82"/>
  <c r="CA246" i="82"/>
  <c r="BR247" i="82"/>
  <c r="CA247" i="82"/>
  <c r="BR248" i="82"/>
  <c r="CA248" i="82"/>
  <c r="BR249" i="82"/>
  <c r="CA249" i="82"/>
  <c r="BR250" i="82"/>
  <c r="CA250" i="82"/>
  <c r="BR251" i="82"/>
  <c r="CA251" i="82"/>
  <c r="BR252" i="82"/>
  <c r="CA252" i="82"/>
  <c r="BR253" i="82"/>
  <c r="CA253" i="82"/>
  <c r="BR254" i="82"/>
  <c r="CA254" i="82"/>
  <c r="BR255" i="82"/>
  <c r="CA255" i="82"/>
  <c r="BR256" i="82"/>
  <c r="CA256" i="82"/>
  <c r="BR257" i="82"/>
  <c r="CA257" i="82"/>
  <c r="BR258" i="82"/>
  <c r="CA258" i="82"/>
  <c r="BR259" i="82"/>
  <c r="CA259" i="82"/>
  <c r="BR260" i="82"/>
  <c r="CA260" i="82"/>
  <c r="BR261" i="82"/>
  <c r="CA261" i="82"/>
  <c r="BR262" i="82"/>
  <c r="CA262" i="82"/>
  <c r="BR263" i="82"/>
  <c r="CA263" i="82"/>
  <c r="BR264" i="82"/>
  <c r="BR265" i="82"/>
  <c r="BR266" i="82"/>
  <c r="BR267" i="82"/>
  <c r="BR268" i="82"/>
  <c r="BR269" i="82"/>
  <c r="BR270" i="82"/>
  <c r="BR271" i="82"/>
  <c r="BR272" i="82"/>
  <c r="BR273" i="82"/>
  <c r="BR274" i="82"/>
  <c r="BR275" i="82"/>
  <c r="BR276" i="82"/>
  <c r="BR277" i="82"/>
  <c r="BR278" i="82"/>
  <c r="BR279" i="82"/>
  <c r="BR280" i="82"/>
  <c r="BR281" i="82"/>
  <c r="BR282" i="82"/>
  <c r="BR283" i="82"/>
  <c r="BR284" i="82"/>
  <c r="BR285" i="82"/>
  <c r="BR286" i="82"/>
  <c r="BR287" i="82"/>
  <c r="BR288" i="82"/>
  <c r="BR289" i="82"/>
  <c r="BR290" i="82"/>
  <c r="BR291" i="82"/>
  <c r="BR292" i="82"/>
  <c r="BR293" i="82"/>
  <c r="BR294" i="82"/>
  <c r="BR295" i="82"/>
  <c r="BR296" i="82"/>
  <c r="BR297" i="82"/>
  <c r="BR298" i="82"/>
  <c r="BR299" i="82"/>
  <c r="BR300" i="82"/>
  <c r="BR301" i="82"/>
  <c r="BR302" i="82"/>
  <c r="BR303" i="82"/>
  <c r="BR304" i="82"/>
  <c r="BR305" i="82"/>
  <c r="BR306" i="82"/>
  <c r="BR307" i="82"/>
  <c r="BR308" i="82"/>
  <c r="BR309" i="82"/>
  <c r="BR310" i="82"/>
  <c r="BR311" i="82"/>
  <c r="BR312" i="82"/>
  <c r="BR313" i="82"/>
  <c r="BR314" i="82"/>
  <c r="BR315" i="82"/>
  <c r="BR316" i="82"/>
  <c r="BR317" i="82"/>
  <c r="BR318" i="82"/>
  <c r="BR319" i="82"/>
  <c r="BR320" i="82"/>
  <c r="BR321" i="82"/>
  <c r="BR322" i="82"/>
  <c r="BR323" i="82"/>
  <c r="BR324" i="82"/>
  <c r="BR325" i="82"/>
  <c r="BR326" i="82"/>
  <c r="AL6"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B6" i="82"/>
  <c r="I12" i="82"/>
  <c r="S12" i="82"/>
  <c r="T12" i="82"/>
  <c r="I13" i="82"/>
  <c r="S13" i="82"/>
  <c r="T13" i="82"/>
  <c r="I14" i="82"/>
  <c r="S14" i="82"/>
  <c r="T14" i="82"/>
  <c r="I15" i="82"/>
  <c r="S15" i="82"/>
  <c r="T15" i="82"/>
  <c r="I16" i="82"/>
  <c r="S16" i="82"/>
  <c r="T16" i="82"/>
  <c r="I17" i="82"/>
  <c r="S17" i="82"/>
  <c r="I18" i="82"/>
  <c r="S18" i="82"/>
  <c r="T18" i="82"/>
  <c r="I19" i="82"/>
  <c r="S19" i="82"/>
  <c r="T19" i="82"/>
  <c r="I20" i="82"/>
  <c r="S20" i="82"/>
  <c r="I21" i="82"/>
  <c r="S21" i="82"/>
  <c r="I22" i="82"/>
  <c r="S22" i="82"/>
  <c r="I23" i="82"/>
  <c r="S23" i="82"/>
  <c r="I24" i="82"/>
  <c r="S24" i="82"/>
  <c r="I25" i="82"/>
  <c r="S25" i="82"/>
  <c r="I26" i="82"/>
  <c r="S26" i="82"/>
  <c r="I27" i="82"/>
  <c r="S27" i="82"/>
  <c r="I28" i="82"/>
  <c r="S28" i="82"/>
  <c r="I29" i="82"/>
  <c r="S29" i="82"/>
  <c r="I30" i="82"/>
  <c r="S30" i="82"/>
  <c r="I31" i="82"/>
  <c r="S31" i="82"/>
  <c r="I32" i="82"/>
  <c r="S32" i="82"/>
  <c r="I33" i="82"/>
  <c r="S33" i="82"/>
  <c r="I34" i="82"/>
  <c r="S34" i="82"/>
  <c r="I35" i="82"/>
  <c r="S35" i="82"/>
  <c r="I36" i="82"/>
  <c r="S36" i="82"/>
  <c r="I37" i="82"/>
  <c r="S37" i="82"/>
  <c r="I38" i="82"/>
  <c r="S38" i="82"/>
  <c r="I39" i="82"/>
  <c r="S39" i="82"/>
  <c r="I40" i="82"/>
  <c r="S40" i="82"/>
  <c r="I41" i="82"/>
  <c r="S41" i="82"/>
  <c r="I42" i="82"/>
  <c r="S42" i="82"/>
  <c r="I43" i="82"/>
  <c r="S43" i="82"/>
  <c r="I44" i="82"/>
  <c r="S44" i="82"/>
  <c r="I45" i="82"/>
  <c r="S45" i="82"/>
  <c r="I46" i="82"/>
  <c r="S46" i="82"/>
  <c r="I47" i="82"/>
  <c r="S47" i="82"/>
  <c r="I48" i="82"/>
  <c r="S48" i="82"/>
  <c r="I49" i="82"/>
  <c r="S49" i="82"/>
  <c r="I50" i="82"/>
  <c r="S50" i="82"/>
  <c r="I51" i="82"/>
  <c r="S51" i="82"/>
  <c r="I52" i="82"/>
  <c r="S52" i="82"/>
  <c r="I53" i="82"/>
  <c r="S53" i="82"/>
  <c r="I54" i="82"/>
  <c r="S54" i="82"/>
  <c r="I55" i="82"/>
  <c r="S55" i="82"/>
  <c r="I56" i="82"/>
  <c r="S56" i="82"/>
  <c r="I57" i="82"/>
  <c r="S57" i="82"/>
  <c r="I58" i="82"/>
  <c r="S58" i="82"/>
  <c r="I59" i="82"/>
  <c r="S59" i="82"/>
  <c r="I60" i="82"/>
  <c r="S60" i="82"/>
  <c r="I61" i="82"/>
  <c r="S61" i="82"/>
  <c r="I62" i="82"/>
  <c r="S62" i="82"/>
  <c r="I63" i="82"/>
  <c r="S63" i="82"/>
  <c r="T63" i="82"/>
  <c r="I64" i="82"/>
  <c r="S64" i="82"/>
  <c r="T64" i="82"/>
  <c r="I65" i="82"/>
  <c r="S65" i="82"/>
  <c r="I66" i="82"/>
  <c r="S66" i="82"/>
  <c r="T66" i="82"/>
  <c r="I67" i="82"/>
  <c r="S67" i="82"/>
  <c r="I68" i="82"/>
  <c r="S68" i="82"/>
  <c r="T68" i="82"/>
  <c r="I69" i="82"/>
  <c r="S69" i="82"/>
  <c r="T69" i="82"/>
  <c r="I70" i="82"/>
  <c r="S70" i="82"/>
  <c r="T70" i="82"/>
  <c r="I71" i="82"/>
  <c r="S71" i="82"/>
  <c r="T71" i="82"/>
  <c r="I72" i="82"/>
  <c r="S72" i="82"/>
  <c r="T72" i="82"/>
  <c r="I73" i="82"/>
  <c r="S73" i="82"/>
  <c r="I74" i="82"/>
  <c r="S74" i="82"/>
  <c r="I75" i="82"/>
  <c r="S75" i="82"/>
  <c r="I76" i="82"/>
  <c r="S76" i="82"/>
  <c r="T76" i="82"/>
  <c r="I77" i="82"/>
  <c r="S77" i="82"/>
  <c r="T77" i="82"/>
  <c r="I78" i="82"/>
  <c r="S78" i="82"/>
  <c r="T78" i="82"/>
  <c r="I79" i="82"/>
  <c r="S79" i="82"/>
  <c r="T79" i="82"/>
  <c r="I80" i="82"/>
  <c r="S80" i="82"/>
  <c r="T80" i="82"/>
  <c r="I81" i="82"/>
  <c r="S81" i="82"/>
  <c r="T81" i="82"/>
  <c r="I82" i="82"/>
  <c r="S82" i="82"/>
  <c r="I83" i="82"/>
  <c r="S83" i="82"/>
  <c r="T83" i="82"/>
  <c r="I84" i="82"/>
  <c r="S84" i="82"/>
  <c r="T84" i="82"/>
  <c r="I85" i="82"/>
  <c r="S85" i="82"/>
  <c r="T85" i="82"/>
  <c r="I86" i="82"/>
  <c r="S86" i="82"/>
  <c r="T86" i="82"/>
  <c r="I87" i="82"/>
  <c r="S87" i="82"/>
  <c r="T87" i="82"/>
  <c r="I88" i="82"/>
  <c r="S88" i="82"/>
  <c r="I89" i="82"/>
  <c r="S89" i="82"/>
  <c r="T89" i="82"/>
  <c r="I90" i="82"/>
  <c r="S90" i="82"/>
  <c r="T90" i="82"/>
  <c r="I91" i="82"/>
  <c r="S91" i="82"/>
  <c r="I92" i="82"/>
  <c r="S92" i="82"/>
  <c r="I93" i="82"/>
  <c r="S93" i="82"/>
  <c r="I94" i="82"/>
  <c r="S94" i="82"/>
  <c r="I95" i="82"/>
  <c r="S95" i="82"/>
  <c r="I96" i="82"/>
  <c r="S96" i="82"/>
  <c r="I97" i="82"/>
  <c r="S97" i="82"/>
  <c r="I98" i="82"/>
  <c r="S98" i="82"/>
  <c r="I99" i="82"/>
  <c r="S99" i="82"/>
  <c r="I100" i="82"/>
  <c r="S100" i="82"/>
  <c r="I101" i="82"/>
  <c r="S101" i="82"/>
  <c r="I102" i="82"/>
  <c r="S102" i="82"/>
  <c r="I103" i="82"/>
  <c r="S103" i="82"/>
  <c r="I104" i="82"/>
  <c r="S104" i="82"/>
  <c r="I105" i="82"/>
  <c r="S105" i="82"/>
  <c r="I106" i="82"/>
  <c r="S106" i="82"/>
  <c r="I107" i="82"/>
  <c r="S107" i="82"/>
  <c r="I108" i="82"/>
  <c r="S108" i="82"/>
  <c r="I109" i="82"/>
  <c r="S109" i="82"/>
  <c r="I110" i="82"/>
  <c r="S110" i="82"/>
  <c r="I111" i="82"/>
  <c r="S111" i="82"/>
  <c r="I112" i="82"/>
  <c r="S112" i="82"/>
  <c r="I113" i="82"/>
  <c r="S113" i="82"/>
  <c r="I114" i="82"/>
  <c r="S114" i="82"/>
  <c r="I115" i="82"/>
  <c r="S115" i="82"/>
  <c r="I116" i="82"/>
  <c r="S116" i="82"/>
  <c r="I117" i="82"/>
  <c r="S117" i="82"/>
  <c r="I118" i="82"/>
  <c r="S118" i="82"/>
  <c r="I119" i="82"/>
  <c r="S119" i="82"/>
  <c r="I120" i="82"/>
  <c r="S120" i="82"/>
  <c r="I121" i="82"/>
  <c r="S121" i="82"/>
  <c r="I122" i="82"/>
  <c r="S122" i="82"/>
  <c r="I123" i="82"/>
  <c r="S123" i="82"/>
  <c r="I124" i="82"/>
  <c r="S124" i="82"/>
  <c r="I125" i="82"/>
  <c r="S125" i="82"/>
  <c r="I126" i="82"/>
  <c r="S126" i="82"/>
  <c r="I127" i="82"/>
  <c r="S127" i="82"/>
  <c r="I128" i="82"/>
  <c r="S128" i="82"/>
  <c r="I129" i="82"/>
  <c r="S129" i="82"/>
  <c r="I130" i="82"/>
  <c r="S130" i="82"/>
  <c r="I131" i="82"/>
  <c r="S131" i="82"/>
  <c r="I132" i="82"/>
  <c r="S132" i="82"/>
  <c r="I133" i="82"/>
  <c r="S133" i="82"/>
  <c r="I134" i="82"/>
  <c r="S134" i="82"/>
  <c r="T134" i="82"/>
  <c r="I135" i="82"/>
  <c r="S135" i="82"/>
  <c r="T135" i="82"/>
  <c r="I136" i="82"/>
  <c r="S136" i="82"/>
  <c r="I137" i="82"/>
  <c r="S137" i="82"/>
  <c r="T137" i="82"/>
  <c r="I138" i="82"/>
  <c r="S138" i="82"/>
  <c r="I139" i="82"/>
  <c r="S139" i="82"/>
  <c r="T139" i="82"/>
  <c r="I140" i="82"/>
  <c r="S140" i="82"/>
  <c r="T140" i="82"/>
  <c r="I141" i="82"/>
  <c r="S141" i="82"/>
  <c r="T141" i="82"/>
  <c r="I142" i="82"/>
  <c r="S142" i="82"/>
  <c r="T142" i="82"/>
  <c r="I143" i="82"/>
  <c r="S143" i="82"/>
  <c r="T143" i="82"/>
  <c r="I144" i="82"/>
  <c r="S144" i="82"/>
  <c r="I145" i="82"/>
  <c r="S145" i="82"/>
  <c r="I146" i="82"/>
  <c r="S146" i="82"/>
  <c r="I147" i="82"/>
  <c r="S147" i="82"/>
  <c r="T147" i="82"/>
  <c r="I148" i="82"/>
  <c r="S148" i="82"/>
  <c r="T148" i="82"/>
  <c r="I149" i="82"/>
  <c r="S149" i="82"/>
  <c r="T149" i="82"/>
  <c r="I150" i="82"/>
  <c r="S150" i="82"/>
  <c r="T150" i="82"/>
  <c r="I151" i="82"/>
  <c r="S151" i="82"/>
  <c r="T151" i="82"/>
  <c r="I152" i="82"/>
  <c r="S152" i="82"/>
  <c r="T152" i="82"/>
  <c r="I153" i="82"/>
  <c r="S153" i="82"/>
  <c r="I154" i="82"/>
  <c r="S154" i="82"/>
  <c r="T154" i="82"/>
  <c r="I155" i="82"/>
  <c r="S155" i="82"/>
  <c r="T155" i="82"/>
  <c r="I156" i="82"/>
  <c r="S156" i="82"/>
  <c r="T156" i="82"/>
  <c r="I157" i="82"/>
  <c r="S157" i="82"/>
  <c r="T157" i="82"/>
  <c r="I158" i="82"/>
  <c r="S158" i="82"/>
  <c r="T158" i="82"/>
  <c r="I159" i="82"/>
  <c r="S159" i="82"/>
  <c r="I160" i="82"/>
  <c r="S160" i="82"/>
  <c r="T160" i="82"/>
  <c r="I161" i="82"/>
  <c r="S161" i="82"/>
  <c r="T161" i="82"/>
  <c r="I162" i="82"/>
  <c r="S162" i="82"/>
  <c r="I163" i="82"/>
  <c r="S163" i="82"/>
  <c r="I164" i="82"/>
  <c r="S164" i="82"/>
  <c r="I165" i="82"/>
  <c r="S165" i="82"/>
  <c r="I166" i="82"/>
  <c r="S166" i="82"/>
  <c r="I167" i="82"/>
  <c r="S167" i="82"/>
  <c r="I168" i="82"/>
  <c r="S168" i="82"/>
  <c r="I169" i="82"/>
  <c r="S169" i="82"/>
  <c r="I170" i="82"/>
  <c r="S170" i="82"/>
  <c r="I171" i="82"/>
  <c r="S171" i="82"/>
  <c r="I172" i="82"/>
  <c r="S172" i="82"/>
  <c r="I173" i="82"/>
  <c r="S173" i="82"/>
  <c r="I174" i="82"/>
  <c r="S174" i="82"/>
  <c r="I175" i="82"/>
  <c r="S175" i="82"/>
  <c r="I176" i="82"/>
  <c r="S176" i="82"/>
  <c r="I177" i="82"/>
  <c r="S177" i="82"/>
  <c r="I178" i="82"/>
  <c r="S178" i="82"/>
  <c r="I179" i="82"/>
  <c r="S179" i="82"/>
  <c r="I180" i="82"/>
  <c r="S180" i="82"/>
  <c r="I181" i="82"/>
  <c r="S181" i="82"/>
  <c r="I182" i="82"/>
  <c r="S182" i="82"/>
  <c r="I183" i="82"/>
  <c r="S183" i="82"/>
  <c r="I184" i="82"/>
  <c r="S184" i="82"/>
  <c r="I185" i="82"/>
  <c r="S185" i="82"/>
  <c r="I186" i="82"/>
  <c r="S186" i="82"/>
  <c r="I187" i="82"/>
  <c r="S187" i="82"/>
  <c r="I188" i="82"/>
  <c r="S188" i="82"/>
  <c r="I189" i="82"/>
  <c r="S189" i="82"/>
  <c r="I190" i="82"/>
  <c r="S190" i="82"/>
  <c r="I191" i="82"/>
  <c r="S191" i="82"/>
  <c r="I192" i="82"/>
  <c r="S192" i="82"/>
  <c r="I193" i="82"/>
  <c r="S193" i="82"/>
  <c r="I194" i="82"/>
  <c r="S194" i="82"/>
  <c r="I195" i="82"/>
  <c r="S195" i="82"/>
  <c r="I196" i="82"/>
  <c r="S196" i="82"/>
  <c r="I197" i="82"/>
  <c r="S197" i="82"/>
  <c r="I198" i="82"/>
  <c r="S198" i="82"/>
  <c r="I199" i="82"/>
  <c r="S199" i="82"/>
  <c r="I200" i="82"/>
  <c r="S200" i="82"/>
  <c r="I201" i="82"/>
  <c r="S201" i="82"/>
  <c r="I202" i="82"/>
  <c r="S202" i="82"/>
  <c r="I203" i="82"/>
  <c r="S203" i="82"/>
  <c r="I204" i="82"/>
  <c r="S204" i="82"/>
  <c r="I205" i="82"/>
  <c r="S205" i="82"/>
  <c r="T205" i="82"/>
  <c r="I206" i="82"/>
  <c r="S206" i="82"/>
  <c r="T206" i="82"/>
  <c r="I207" i="82"/>
  <c r="S207" i="82"/>
  <c r="I208" i="82"/>
  <c r="S208" i="82"/>
  <c r="T208" i="82"/>
  <c r="I209" i="82"/>
  <c r="S209" i="82"/>
  <c r="I210" i="82"/>
  <c r="S210" i="82"/>
  <c r="T210" i="82"/>
  <c r="I211" i="82"/>
  <c r="S211" i="82"/>
  <c r="T211" i="82"/>
  <c r="I212" i="82"/>
  <c r="S212" i="82"/>
  <c r="T212" i="82"/>
  <c r="I213" i="82"/>
  <c r="S213" i="82"/>
  <c r="T213" i="82"/>
  <c r="I214" i="82"/>
  <c r="S214" i="82"/>
  <c r="T214" i="82"/>
  <c r="I215" i="82"/>
  <c r="S215" i="82"/>
  <c r="I216" i="82"/>
  <c r="S216" i="82"/>
  <c r="I217" i="82"/>
  <c r="S217" i="82"/>
  <c r="I218" i="82"/>
  <c r="S218" i="82"/>
  <c r="T218" i="82"/>
  <c r="I219" i="82"/>
  <c r="S219" i="82"/>
  <c r="T219" i="82"/>
  <c r="I220" i="82"/>
  <c r="S220" i="82"/>
  <c r="T220" i="82"/>
  <c r="I221" i="82"/>
  <c r="S221" i="82"/>
  <c r="T221" i="82"/>
  <c r="I222" i="82"/>
  <c r="S222" i="82"/>
  <c r="T222" i="82"/>
  <c r="I223" i="82"/>
  <c r="S223" i="82"/>
  <c r="T223" i="82"/>
  <c r="I224" i="82"/>
  <c r="S224" i="82"/>
  <c r="I225" i="82"/>
  <c r="S225" i="82"/>
  <c r="T225" i="82"/>
  <c r="I226" i="82"/>
  <c r="S226" i="82"/>
  <c r="T226" i="82"/>
  <c r="I227" i="82"/>
  <c r="S227" i="82"/>
  <c r="T227" i="82"/>
  <c r="I228" i="82"/>
  <c r="S228" i="82"/>
  <c r="T228" i="82"/>
  <c r="I229" i="82"/>
  <c r="S229" i="82"/>
  <c r="T229" i="82"/>
  <c r="I230" i="82"/>
  <c r="S230" i="82"/>
  <c r="I231" i="82"/>
  <c r="S231" i="82"/>
  <c r="T231" i="82"/>
  <c r="I232" i="82"/>
  <c r="S232" i="82"/>
  <c r="T232" i="82"/>
  <c r="I233" i="82"/>
  <c r="S233" i="82"/>
  <c r="I234" i="82"/>
  <c r="S234" i="82"/>
  <c r="I235" i="82"/>
  <c r="S235" i="82"/>
  <c r="I236" i="82"/>
  <c r="S236" i="82"/>
  <c r="I237" i="82"/>
  <c r="S237" i="82"/>
  <c r="I238" i="82"/>
  <c r="S238" i="82"/>
  <c r="I239" i="82"/>
  <c r="S239" i="82"/>
  <c r="I240" i="82"/>
  <c r="S240" i="82"/>
  <c r="I241" i="82"/>
  <c r="S241" i="82"/>
  <c r="I242" i="82"/>
  <c r="S242" i="82"/>
  <c r="I243" i="82"/>
  <c r="S243" i="82"/>
  <c r="I244" i="82"/>
  <c r="S244" i="82"/>
  <c r="I245" i="82"/>
  <c r="S245" i="82"/>
  <c r="I246" i="82"/>
  <c r="S246" i="82"/>
  <c r="I247" i="82"/>
  <c r="S247" i="82"/>
  <c r="I248" i="82"/>
  <c r="S248" i="82"/>
  <c r="I249" i="82"/>
  <c r="S249" i="82"/>
  <c r="I250" i="82"/>
  <c r="S250" i="82"/>
  <c r="I251" i="82"/>
  <c r="S251" i="82"/>
  <c r="I252" i="82"/>
  <c r="S252" i="82"/>
  <c r="I253" i="82"/>
  <c r="S253" i="82"/>
  <c r="I254" i="82"/>
  <c r="S254" i="82"/>
  <c r="I255" i="82"/>
  <c r="S255" i="82"/>
  <c r="I256" i="82"/>
  <c r="S256" i="82"/>
  <c r="I257" i="82"/>
  <c r="S257" i="82"/>
  <c r="I258" i="82"/>
  <c r="S258" i="82"/>
  <c r="I259" i="82"/>
  <c r="S259" i="82"/>
  <c r="I260" i="82"/>
  <c r="S260" i="82"/>
  <c r="I261" i="82"/>
  <c r="S261" i="82"/>
  <c r="I262" i="82"/>
  <c r="S262" i="82"/>
  <c r="I263" i="82"/>
  <c r="S263" i="82"/>
  <c r="I264" i="82"/>
  <c r="S264" i="82"/>
  <c r="I265" i="82"/>
  <c r="S265" i="82"/>
  <c r="I266" i="82"/>
  <c r="S266" i="82"/>
  <c r="I267" i="82"/>
  <c r="S267" i="82"/>
  <c r="I268" i="82"/>
  <c r="S268" i="82"/>
  <c r="I269" i="82"/>
  <c r="S269" i="82"/>
  <c r="I270" i="82"/>
  <c r="S270" i="82"/>
  <c r="I271" i="82"/>
  <c r="S271" i="82"/>
  <c r="I272" i="82"/>
  <c r="S272" i="82"/>
  <c r="I273" i="82"/>
  <c r="S273" i="82"/>
  <c r="I274" i="82"/>
  <c r="S274" i="82"/>
  <c r="I275" i="82"/>
  <c r="S275" i="82"/>
  <c r="I276" i="82"/>
  <c r="S276" i="82"/>
  <c r="T276" i="82"/>
  <c r="I277" i="82"/>
  <c r="S277" i="82"/>
  <c r="T277" i="82"/>
  <c r="I278" i="82"/>
  <c r="S278" i="82"/>
  <c r="I279" i="82"/>
  <c r="S279" i="82"/>
  <c r="T279" i="82"/>
  <c r="I280" i="82"/>
  <c r="S280" i="82"/>
  <c r="I281" i="82"/>
  <c r="S281" i="82"/>
  <c r="T281" i="82"/>
  <c r="I282" i="82"/>
  <c r="S282" i="82"/>
  <c r="T282" i="82"/>
  <c r="I283" i="82"/>
  <c r="S283" i="82"/>
  <c r="T283" i="82"/>
  <c r="I284" i="82"/>
  <c r="S284" i="82"/>
  <c r="T284" i="82"/>
  <c r="I285" i="82"/>
  <c r="S285" i="82"/>
  <c r="T285" i="82"/>
  <c r="I286" i="82"/>
  <c r="S286" i="82"/>
  <c r="I287" i="82"/>
  <c r="S287" i="82"/>
  <c r="I288" i="82"/>
  <c r="S288" i="82"/>
  <c r="I289" i="82"/>
  <c r="S289" i="82"/>
  <c r="T289" i="82"/>
  <c r="I290" i="82"/>
  <c r="S290" i="82"/>
  <c r="T290" i="82"/>
  <c r="I291" i="82"/>
  <c r="S291" i="82"/>
  <c r="T291" i="82"/>
  <c r="I292" i="82"/>
  <c r="S292" i="82"/>
  <c r="T292" i="82"/>
  <c r="I293" i="82"/>
  <c r="S293" i="82"/>
  <c r="T293" i="82"/>
  <c r="I294" i="82"/>
  <c r="S294" i="82"/>
  <c r="T294" i="82"/>
  <c r="I295" i="82"/>
  <c r="S295" i="82"/>
  <c r="I296" i="82"/>
  <c r="S296" i="82"/>
  <c r="T296" i="82"/>
  <c r="I297" i="82"/>
  <c r="S297" i="82"/>
  <c r="T297" i="82"/>
  <c r="I298" i="82"/>
  <c r="S298" i="82"/>
  <c r="T298" i="82"/>
  <c r="I299" i="82"/>
  <c r="S299" i="82"/>
  <c r="T299" i="82"/>
  <c r="I300" i="82"/>
  <c r="S300" i="82"/>
  <c r="T300" i="82"/>
  <c r="I301" i="82"/>
  <c r="S301" i="82"/>
  <c r="I302" i="82"/>
  <c r="S302" i="82"/>
  <c r="T302" i="82"/>
  <c r="I303" i="82"/>
  <c r="S303" i="82"/>
  <c r="T303" i="82"/>
  <c r="I304" i="82"/>
  <c r="S304" i="82"/>
  <c r="I305" i="82"/>
  <c r="S305" i="82"/>
  <c r="I306" i="82"/>
  <c r="S306" i="82"/>
  <c r="I307" i="82"/>
  <c r="S307" i="82"/>
  <c r="I308" i="82"/>
  <c r="S308" i="82"/>
  <c r="I309" i="82"/>
  <c r="S309" i="82"/>
  <c r="I310" i="82"/>
  <c r="S310" i="82"/>
  <c r="I311" i="82"/>
  <c r="S311" i="82"/>
  <c r="I312" i="82"/>
  <c r="S312" i="82"/>
  <c r="I313" i="82"/>
  <c r="S313" i="82"/>
  <c r="I314" i="82"/>
  <c r="S314" i="82"/>
  <c r="I315" i="82"/>
  <c r="S315" i="82"/>
  <c r="I316" i="82"/>
  <c r="S316" i="82"/>
  <c r="I317" i="82"/>
  <c r="S317" i="82"/>
  <c r="I318" i="82"/>
  <c r="S318" i="82"/>
  <c r="I319" i="82"/>
  <c r="S319" i="82"/>
  <c r="I320" i="82"/>
  <c r="S320" i="82"/>
  <c r="I321" i="82"/>
  <c r="S321" i="82"/>
  <c r="I322" i="82"/>
  <c r="S322" i="82"/>
  <c r="I323" i="82"/>
  <c r="S323" i="82"/>
  <c r="I324" i="82"/>
  <c r="S324" i="82"/>
  <c r="I325" i="82"/>
  <c r="S325" i="82"/>
  <c r="I326" i="82"/>
  <c r="S326" i="82"/>
  <c r="I327" i="82"/>
  <c r="S327" i="82"/>
  <c r="I328" i="82"/>
  <c r="S328" i="82"/>
  <c r="I329" i="82"/>
  <c r="S329" i="82"/>
  <c r="I330" i="82"/>
  <c r="S330" i="82"/>
  <c r="I331" i="82"/>
  <c r="S331" i="82"/>
  <c r="I332" i="82"/>
  <c r="S332" i="82"/>
  <c r="I333" i="82"/>
  <c r="S333" i="82"/>
  <c r="I334" i="82"/>
  <c r="S334" i="82"/>
  <c r="I335" i="82"/>
  <c r="S335" i="82"/>
  <c r="I336" i="82"/>
  <c r="S336" i="82"/>
  <c r="I337" i="82"/>
  <c r="S337" i="82"/>
  <c r="I338" i="82"/>
  <c r="S338" i="82"/>
  <c r="I339" i="82"/>
  <c r="S339" i="82"/>
  <c r="I340" i="82"/>
  <c r="S340" i="82"/>
  <c r="I341" i="82"/>
  <c r="S341" i="82"/>
  <c r="I342" i="82"/>
  <c r="S342" i="82"/>
  <c r="I343" i="82"/>
  <c r="S343" i="82"/>
  <c r="I344" i="82"/>
  <c r="S344" i="82"/>
  <c r="I345" i="82"/>
  <c r="S345" i="82"/>
  <c r="I346" i="82"/>
  <c r="S346" i="82"/>
  <c r="I347" i="82"/>
  <c r="S347" i="82"/>
  <c r="T347" i="82"/>
  <c r="I348" i="82"/>
  <c r="S348" i="82"/>
  <c r="T348" i="82"/>
  <c r="I349" i="82"/>
  <c r="S349" i="82"/>
  <c r="I350" i="82"/>
  <c r="S350" i="82"/>
  <c r="T350" i="82"/>
  <c r="I351" i="82"/>
  <c r="S351" i="82"/>
  <c r="I352" i="82"/>
  <c r="S352" i="82"/>
  <c r="T352" i="82"/>
  <c r="I353" i="82"/>
  <c r="S353" i="82"/>
  <c r="T353" i="82"/>
  <c r="I354" i="82"/>
  <c r="S354" i="82"/>
  <c r="T354" i="82"/>
  <c r="I355" i="82"/>
  <c r="S355" i="82"/>
  <c r="T355" i="82"/>
  <c r="I356" i="82"/>
  <c r="S356" i="82"/>
  <c r="T356" i="82"/>
  <c r="I357" i="82"/>
  <c r="S357" i="82"/>
  <c r="I358" i="82"/>
  <c r="S358" i="82"/>
  <c r="I359" i="82"/>
  <c r="S359" i="82"/>
  <c r="I360" i="82"/>
  <c r="S360" i="82"/>
  <c r="T360" i="82"/>
  <c r="I361" i="82"/>
  <c r="S361" i="82"/>
  <c r="T361" i="82"/>
  <c r="I362" i="82"/>
  <c r="S362" i="82"/>
  <c r="T362" i="82"/>
  <c r="I363" i="82"/>
  <c r="S363" i="82"/>
  <c r="T363" i="82"/>
  <c r="I364" i="82"/>
  <c r="S364" i="82"/>
  <c r="T364" i="82"/>
  <c r="I365" i="82"/>
  <c r="S365" i="82"/>
  <c r="T365" i="82"/>
  <c r="I366" i="82"/>
  <c r="S366" i="82"/>
  <c r="I367" i="82"/>
  <c r="S367" i="82"/>
  <c r="T367" i="82"/>
  <c r="I368" i="82"/>
  <c r="S368" i="82"/>
  <c r="T368" i="82"/>
  <c r="I369" i="82"/>
  <c r="S369" i="82"/>
  <c r="T369" i="82"/>
  <c r="I370" i="82"/>
  <c r="S370" i="82"/>
  <c r="T370" i="82"/>
  <c r="I371" i="82"/>
  <c r="S371" i="82"/>
  <c r="T371" i="82"/>
  <c r="I372" i="82"/>
  <c r="S372" i="82"/>
  <c r="I373" i="82"/>
  <c r="S373" i="82"/>
  <c r="T373" i="82"/>
  <c r="I374" i="82"/>
  <c r="S374" i="82"/>
  <c r="T374" i="82"/>
  <c r="I375" i="82"/>
  <c r="S375" i="82"/>
  <c r="I376" i="82"/>
  <c r="S376" i="82"/>
  <c r="I377" i="82"/>
  <c r="S377" i="82"/>
  <c r="I378" i="82"/>
  <c r="S378" i="82"/>
  <c r="I379" i="82"/>
  <c r="S379" i="82"/>
  <c r="I380" i="82"/>
  <c r="S380" i="82"/>
  <c r="I381" i="82"/>
  <c r="S381" i="82"/>
  <c r="I382" i="82"/>
  <c r="S382" i="82"/>
  <c r="I383" i="82"/>
  <c r="S383" i="82"/>
  <c r="I384" i="82"/>
  <c r="S384" i="82"/>
  <c r="I385" i="82"/>
  <c r="S385" i="82"/>
  <c r="I386" i="82"/>
  <c r="S386" i="82"/>
  <c r="I387" i="82"/>
  <c r="S387" i="82"/>
  <c r="I388" i="82"/>
  <c r="S388" i="82"/>
  <c r="I389" i="82"/>
  <c r="S389" i="82"/>
  <c r="I390" i="82"/>
  <c r="S390" i="82"/>
  <c r="I391" i="82"/>
  <c r="S391" i="82"/>
  <c r="I392" i="82"/>
  <c r="S392" i="82"/>
  <c r="I393" i="82"/>
  <c r="S393" i="82"/>
  <c r="I394" i="82"/>
  <c r="S394" i="82"/>
  <c r="I395" i="82"/>
  <c r="S395" i="82"/>
  <c r="I396" i="82"/>
  <c r="S396" i="82"/>
  <c r="I397" i="82"/>
  <c r="S397" i="82"/>
  <c r="I398" i="82"/>
  <c r="S398" i="82"/>
  <c r="I399" i="82"/>
  <c r="S399" i="82"/>
  <c r="I400" i="82"/>
  <c r="S400" i="82"/>
  <c r="I401" i="82"/>
  <c r="S401" i="82"/>
  <c r="I402" i="82"/>
  <c r="S402" i="82"/>
  <c r="I403" i="82"/>
  <c r="S403" i="82"/>
  <c r="I404" i="82"/>
  <c r="S404" i="82"/>
  <c r="I405" i="82"/>
  <c r="S405" i="82"/>
  <c r="I406" i="82"/>
  <c r="S406" i="82"/>
  <c r="I407" i="82"/>
  <c r="S407" i="82"/>
  <c r="I408" i="82"/>
  <c r="S408" i="82"/>
  <c r="I409" i="82"/>
  <c r="S409" i="82"/>
  <c r="I410" i="82"/>
  <c r="S410" i="82"/>
  <c r="I411" i="82"/>
  <c r="S411" i="82"/>
  <c r="I412" i="82"/>
  <c r="S412" i="82"/>
  <c r="I413" i="82"/>
  <c r="S413" i="82"/>
  <c r="I414" i="82"/>
  <c r="S414" i="82"/>
  <c r="I415" i="82"/>
  <c r="S415" i="82"/>
  <c r="I416" i="82"/>
  <c r="S416" i="82"/>
  <c r="I417" i="82"/>
  <c r="S417" i="82"/>
  <c r="I418" i="82"/>
  <c r="S418" i="82"/>
  <c r="T418" i="82"/>
  <c r="I419" i="82"/>
  <c r="S419" i="82"/>
  <c r="T419" i="82"/>
  <c r="I420" i="82"/>
  <c r="S420" i="82"/>
  <c r="I421" i="82"/>
  <c r="S421" i="82"/>
  <c r="T421" i="82"/>
  <c r="I422" i="82"/>
  <c r="S422" i="82"/>
  <c r="I423" i="82"/>
  <c r="S423" i="82"/>
  <c r="T423" i="82"/>
  <c r="I424" i="82"/>
  <c r="S424" i="82"/>
  <c r="T424" i="82"/>
  <c r="I425" i="82"/>
  <c r="S425" i="82"/>
  <c r="T425" i="82"/>
  <c r="I426" i="82"/>
  <c r="S426" i="82"/>
  <c r="T426" i="82"/>
  <c r="I427" i="82"/>
  <c r="S427" i="82"/>
  <c r="T427" i="82"/>
  <c r="I428" i="82"/>
  <c r="S428" i="82"/>
  <c r="I429" i="82"/>
  <c r="S429" i="82"/>
  <c r="I430" i="82"/>
  <c r="S430" i="82"/>
  <c r="I431" i="82"/>
  <c r="S431" i="82"/>
  <c r="T431" i="82"/>
  <c r="I432" i="82"/>
  <c r="S432" i="82"/>
  <c r="T432" i="82"/>
  <c r="I433" i="82"/>
  <c r="S433" i="82"/>
  <c r="T433" i="82"/>
  <c r="I434" i="82"/>
  <c r="S434" i="82"/>
  <c r="T434" i="82"/>
  <c r="I435" i="82"/>
  <c r="S435" i="82"/>
  <c r="T435" i="82"/>
  <c r="I436" i="82"/>
  <c r="S436" i="82"/>
  <c r="T436" i="82"/>
  <c r="I437" i="82"/>
  <c r="S437" i="82"/>
  <c r="I438" i="82"/>
  <c r="S438" i="82"/>
  <c r="T438" i="82"/>
  <c r="I439" i="82"/>
  <c r="S439" i="82"/>
  <c r="T439" i="82"/>
  <c r="I440" i="82"/>
  <c r="S440" i="82"/>
  <c r="T440" i="82"/>
  <c r="I441" i="82"/>
  <c r="S441" i="82"/>
  <c r="T441" i="82"/>
  <c r="I442" i="82"/>
  <c r="S442" i="82"/>
  <c r="T442" i="82"/>
  <c r="I443" i="82"/>
  <c r="S443" i="82"/>
  <c r="I444" i="82"/>
  <c r="S444" i="82"/>
  <c r="T444" i="82"/>
  <c r="I445" i="82"/>
  <c r="S445" i="82"/>
  <c r="T445" i="82"/>
  <c r="I446" i="82"/>
  <c r="S446" i="82"/>
  <c r="I447" i="82"/>
  <c r="S447" i="82"/>
  <c r="I448" i="82"/>
  <c r="S448" i="82"/>
  <c r="I449" i="82"/>
  <c r="S449" i="82"/>
  <c r="I450" i="82"/>
  <c r="S450" i="82"/>
  <c r="I451" i="82"/>
  <c r="S451" i="82"/>
  <c r="I452" i="82"/>
  <c r="S452" i="82"/>
  <c r="I453" i="82"/>
  <c r="S453" i="82"/>
  <c r="I454" i="82"/>
  <c r="S454" i="82"/>
  <c r="I455" i="82"/>
  <c r="S455" i="82"/>
  <c r="I456" i="82"/>
  <c r="S456" i="82"/>
  <c r="I457" i="82"/>
  <c r="S457" i="82"/>
  <c r="I458" i="82"/>
  <c r="S458" i="82"/>
  <c r="I459" i="82"/>
  <c r="S459" i="82"/>
  <c r="I460" i="82"/>
  <c r="S460" i="82"/>
  <c r="I461" i="82"/>
  <c r="S461" i="82"/>
  <c r="I462" i="82"/>
  <c r="S462" i="82"/>
  <c r="I463" i="82"/>
  <c r="S463" i="82"/>
  <c r="I464" i="82"/>
  <c r="S464" i="82"/>
  <c r="I465" i="82"/>
  <c r="S465" i="82"/>
  <c r="I466" i="82"/>
  <c r="S466" i="82"/>
  <c r="I467" i="82"/>
  <c r="S467" i="82"/>
  <c r="I468" i="82"/>
  <c r="S468" i="82"/>
  <c r="I469" i="82"/>
  <c r="S469" i="82"/>
  <c r="I470" i="82"/>
  <c r="S470" i="82"/>
  <c r="I471" i="82"/>
  <c r="S471" i="82"/>
  <c r="I472" i="82"/>
  <c r="S472" i="82"/>
  <c r="I473" i="82"/>
  <c r="S473" i="82"/>
  <c r="I474" i="82"/>
  <c r="S474" i="82"/>
  <c r="I475" i="82"/>
  <c r="S475" i="82"/>
  <c r="I476" i="82"/>
  <c r="S476" i="82"/>
  <c r="I477" i="82"/>
  <c r="S477" i="82"/>
  <c r="I478" i="82"/>
  <c r="S478" i="82"/>
  <c r="I479" i="82"/>
  <c r="S479" i="82"/>
  <c r="I480" i="82"/>
  <c r="S480" i="82"/>
  <c r="I481" i="82"/>
  <c r="S481" i="82"/>
  <c r="I482" i="82"/>
  <c r="S482" i="82"/>
  <c r="I483" i="82"/>
  <c r="S483" i="82"/>
  <c r="I484" i="82"/>
  <c r="S484" i="82"/>
  <c r="I485" i="82"/>
  <c r="S485" i="82"/>
  <c r="I486" i="82"/>
  <c r="S486" i="82"/>
  <c r="I487" i="82"/>
  <c r="S487" i="82"/>
  <c r="I488" i="82"/>
  <c r="S488" i="82"/>
  <c r="I489" i="82"/>
  <c r="S489" i="82"/>
  <c r="T489" i="82"/>
  <c r="I490" i="82"/>
  <c r="S490" i="82"/>
  <c r="T490" i="82"/>
  <c r="I491" i="82"/>
  <c r="S491" i="82"/>
  <c r="I492" i="82"/>
  <c r="S492" i="82"/>
  <c r="T492" i="82"/>
  <c r="I493" i="82"/>
  <c r="S493" i="82"/>
  <c r="I494" i="82"/>
  <c r="S494" i="82"/>
  <c r="T494" i="82"/>
  <c r="I495" i="82"/>
  <c r="S495" i="82"/>
  <c r="T495" i="82"/>
  <c r="I496" i="82"/>
  <c r="S496" i="82"/>
  <c r="T496" i="82"/>
  <c r="I497" i="82"/>
  <c r="S497" i="82"/>
  <c r="T497" i="82"/>
  <c r="I498" i="82"/>
  <c r="S498" i="82"/>
  <c r="T498" i="82"/>
  <c r="I499" i="82"/>
  <c r="S499" i="82"/>
  <c r="I500" i="82"/>
  <c r="S500" i="82"/>
  <c r="I501" i="82"/>
  <c r="S501" i="82"/>
  <c r="I502" i="82"/>
  <c r="S502" i="82"/>
  <c r="T502" i="82"/>
  <c r="I503" i="82"/>
  <c r="S503" i="82"/>
  <c r="T503" i="82"/>
  <c r="I504" i="82"/>
  <c r="S504" i="82"/>
  <c r="T504" i="82"/>
  <c r="I505" i="82"/>
  <c r="S505" i="82"/>
  <c r="T505" i="82"/>
  <c r="I506" i="82"/>
  <c r="S506" i="82"/>
  <c r="T506" i="82"/>
  <c r="I507" i="82"/>
  <c r="S507" i="82"/>
  <c r="T507" i="82"/>
  <c r="I508" i="82"/>
  <c r="S508" i="82"/>
  <c r="I509" i="82"/>
  <c r="I510" i="82"/>
  <c r="I511" i="82"/>
  <c r="I512" i="82"/>
  <c r="I513" i="82"/>
  <c r="I514" i="82"/>
  <c r="I515" i="82"/>
  <c r="I516" i="82"/>
  <c r="I517" i="82"/>
  <c r="I518" i="82"/>
  <c r="I519" i="82"/>
  <c r="I520" i="82"/>
  <c r="I521" i="82"/>
  <c r="I522" i="82"/>
  <c r="I523" i="82"/>
  <c r="I524" i="82"/>
  <c r="I525" i="82"/>
  <c r="I526" i="82"/>
  <c r="I527" i="82"/>
  <c r="I528" i="82"/>
  <c r="I529" i="82"/>
  <c r="I530" i="82"/>
  <c r="I531" i="82"/>
  <c r="I532" i="82"/>
  <c r="I533" i="82"/>
  <c r="I534" i="82"/>
  <c r="I535" i="82"/>
  <c r="I536" i="82"/>
  <c r="I537" i="82"/>
  <c r="I538" i="82"/>
  <c r="I539" i="82"/>
  <c r="I540" i="82"/>
  <c r="I541" i="82"/>
  <c r="I542" i="82"/>
  <c r="I543" i="82"/>
  <c r="I544" i="82"/>
  <c r="I545" i="82"/>
  <c r="I546" i="82"/>
  <c r="I547" i="82"/>
  <c r="I548" i="82"/>
  <c r="I549" i="82"/>
  <c r="I550" i="82"/>
  <c r="I551" i="82"/>
  <c r="I552" i="82"/>
  <c r="I553" i="82"/>
  <c r="I554" i="82"/>
  <c r="I555" i="82"/>
  <c r="I556" i="82"/>
  <c r="I557" i="82"/>
  <c r="I558" i="82"/>
  <c r="I559" i="82"/>
  <c r="I560" i="82"/>
  <c r="I561" i="82"/>
  <c r="I562" i="82"/>
  <c r="I563" i="82"/>
  <c r="I564" i="82"/>
  <c r="I565" i="82"/>
  <c r="I566" i="82"/>
  <c r="I567" i="82"/>
  <c r="I568" i="82"/>
  <c r="I569" i="82"/>
  <c r="I570" i="82"/>
  <c r="I571" i="82"/>
  <c r="I572" i="82"/>
  <c r="I573" i="82"/>
  <c r="I574" i="82"/>
  <c r="I575" i="82"/>
  <c r="I576" i="82"/>
  <c r="I577" i="82"/>
  <c r="I578" i="82"/>
  <c r="I579" i="82"/>
  <c r="I580" i="82"/>
  <c r="I581" i="82"/>
  <c r="I582" i="82"/>
  <c r="I583" i="82"/>
  <c r="I584" i="82"/>
  <c r="I585" i="82"/>
  <c r="I586" i="82"/>
  <c r="I587" i="82"/>
  <c r="I588" i="82"/>
  <c r="I589" i="82"/>
  <c r="I590" i="82"/>
  <c r="I591" i="82"/>
  <c r="I592" i="82"/>
  <c r="I593" i="82"/>
  <c r="I594" i="82"/>
  <c r="I595" i="82"/>
  <c r="I596" i="82"/>
  <c r="I597" i="82"/>
  <c r="I598" i="82"/>
  <c r="I599" i="82"/>
  <c r="I600" i="82"/>
  <c r="I601" i="82"/>
  <c r="I602" i="82"/>
  <c r="I603" i="82"/>
  <c r="I604" i="82"/>
  <c r="I605" i="82"/>
  <c r="I606" i="82"/>
  <c r="I607" i="82"/>
  <c r="I608" i="82"/>
  <c r="I609" i="82"/>
  <c r="I610" i="82"/>
  <c r="I611" i="82"/>
  <c r="I612" i="82"/>
  <c r="I613" i="82"/>
  <c r="I614" i="82"/>
  <c r="I615" i="82"/>
  <c r="I616" i="82"/>
  <c r="I617" i="82"/>
  <c r="I618" i="82"/>
  <c r="I619" i="82"/>
  <c r="I620" i="82"/>
  <c r="I621" i="82"/>
  <c r="I622" i="82"/>
  <c r="I623" i="82"/>
  <c r="I624" i="82"/>
  <c r="I625" i="82"/>
  <c r="I626" i="82"/>
  <c r="I627" i="82"/>
  <c r="I628" i="82"/>
  <c r="I629" i="82"/>
  <c r="I630" i="82"/>
  <c r="I631" i="82"/>
  <c r="I632" i="82"/>
  <c r="I633" i="82"/>
  <c r="I634" i="82"/>
  <c r="I635" i="82"/>
  <c r="I636" i="82"/>
  <c r="I637" i="82"/>
  <c r="I638" i="82"/>
  <c r="I639" i="82"/>
  <c r="I640" i="82"/>
  <c r="I641" i="82"/>
  <c r="I642" i="82"/>
  <c r="I643" i="82"/>
  <c r="I644" i="82"/>
  <c r="I645" i="82"/>
  <c r="I646" i="82"/>
  <c r="I647" i="82"/>
  <c r="I648" i="82"/>
  <c r="I649" i="82"/>
  <c r="I650" i="82"/>
  <c r="I651" i="82"/>
  <c r="I652" i="82"/>
  <c r="I653" i="82"/>
  <c r="I654" i="82"/>
  <c r="I655" i="82"/>
  <c r="I656" i="82"/>
  <c r="I657" i="82"/>
  <c r="I658" i="82"/>
  <c r="I659" i="82"/>
  <c r="I660" i="82"/>
  <c r="I661" i="82"/>
  <c r="I662" i="82"/>
  <c r="I663" i="82"/>
  <c r="I664" i="82"/>
  <c r="I665" i="82"/>
  <c r="I666" i="82"/>
  <c r="I667" i="82"/>
  <c r="I668" i="82"/>
  <c r="I669" i="82"/>
  <c r="I670" i="82"/>
  <c r="I671" i="82"/>
  <c r="I672" i="82"/>
  <c r="I673" i="82"/>
  <c r="I674" i="82"/>
  <c r="I675" i="82"/>
  <c r="I676" i="82"/>
  <c r="I677" i="82"/>
  <c r="I678" i="82"/>
  <c r="I679" i="82"/>
  <c r="I680" i="82"/>
  <c r="I681" i="82"/>
  <c r="I682" i="82"/>
  <c r="I683" i="82"/>
  <c r="I684" i="82"/>
  <c r="I685" i="82"/>
  <c r="I686" i="82"/>
  <c r="I687" i="82"/>
  <c r="I688" i="82"/>
  <c r="I689" i="82"/>
  <c r="I690" i="82"/>
  <c r="I691" i="82"/>
  <c r="I692" i="82"/>
  <c r="I693" i="82"/>
  <c r="I694" i="82"/>
  <c r="I695" i="82"/>
  <c r="I696" i="82"/>
  <c r="I697" i="82"/>
  <c r="I698" i="82"/>
  <c r="I699" i="82"/>
  <c r="I700" i="82"/>
  <c r="I701" i="82"/>
  <c r="I702" i="82"/>
  <c r="I703" i="82"/>
  <c r="I704" i="82"/>
  <c r="I705" i="82"/>
  <c r="I706" i="82"/>
  <c r="I707" i="82"/>
  <c r="I708" i="82"/>
  <c r="I709" i="82"/>
  <c r="I710" i="82"/>
  <c r="I711" i="82"/>
  <c r="I712" i="82"/>
  <c r="I713" i="82"/>
  <c r="I714" i="82"/>
  <c r="I715" i="82"/>
  <c r="I716" i="82"/>
  <c r="I717" i="82"/>
  <c r="I718" i="82"/>
  <c r="I719" i="82"/>
  <c r="I720" i="82"/>
  <c r="I721" i="82"/>
  <c r="I722" i="82"/>
  <c r="I723" i="82"/>
  <c r="I724" i="82"/>
  <c r="I725" i="82"/>
  <c r="I726" i="82"/>
  <c r="I727" i="82"/>
  <c r="I728" i="82"/>
  <c r="I729" i="82"/>
  <c r="I730" i="82"/>
  <c r="I731" i="82"/>
  <c r="I732" i="82"/>
  <c r="I733" i="82"/>
  <c r="I734" i="82"/>
  <c r="I735" i="82"/>
  <c r="I736" i="82"/>
  <c r="I737" i="82"/>
  <c r="I738" i="82"/>
  <c r="I739" i="82"/>
  <c r="I740" i="82"/>
  <c r="I741" i="82"/>
  <c r="I742" i="82"/>
  <c r="I743" i="82"/>
  <c r="I744" i="82"/>
  <c r="I745" i="82"/>
  <c r="I746" i="82"/>
  <c r="I747" i="82"/>
  <c r="I748" i="82"/>
  <c r="I749" i="82"/>
  <c r="I750" i="82"/>
  <c r="I751" i="82"/>
  <c r="I752" i="82"/>
  <c r="I753" i="82"/>
  <c r="I754" i="82"/>
  <c r="I755" i="82"/>
  <c r="I756" i="82"/>
  <c r="I757" i="82"/>
  <c r="I758" i="82"/>
  <c r="I759" i="82"/>
  <c r="I760" i="82"/>
  <c r="I761" i="82"/>
  <c r="I762" i="82"/>
  <c r="I763" i="82"/>
  <c r="I764" i="82"/>
  <c r="I765" i="82"/>
  <c r="I766" i="82"/>
  <c r="I767" i="82"/>
  <c r="I768" i="82"/>
  <c r="I769" i="82"/>
  <c r="I770" i="82"/>
  <c r="I771" i="82"/>
  <c r="I772" i="82"/>
  <c r="I773" i="82"/>
  <c r="I774" i="82"/>
  <c r="I775" i="82"/>
  <c r="I776" i="82"/>
  <c r="I777" i="82"/>
  <c r="I778" i="82"/>
  <c r="I779" i="82"/>
  <c r="I780" i="82"/>
  <c r="I781" i="82"/>
  <c r="I782" i="82"/>
  <c r="I783" i="82"/>
  <c r="I784" i="82"/>
  <c r="I785" i="82"/>
  <c r="I786" i="82"/>
  <c r="I787" i="82"/>
  <c r="I788" i="82"/>
  <c r="I789" i="82"/>
  <c r="I790" i="82"/>
  <c r="I791" i="82"/>
  <c r="I792" i="82"/>
  <c r="I793" i="82"/>
  <c r="S793" i="82"/>
  <c r="T793" i="82"/>
  <c r="I794" i="82"/>
  <c r="S794" i="82"/>
  <c r="T794" i="82"/>
  <c r="I795" i="82"/>
  <c r="S795" i="82"/>
  <c r="T795" i="82"/>
  <c r="I796" i="82"/>
  <c r="S796" i="82"/>
  <c r="T796" i="82"/>
  <c r="I797" i="82"/>
  <c r="S797" i="82"/>
  <c r="T797" i="82"/>
  <c r="I798" i="82"/>
  <c r="S798" i="82"/>
  <c r="I799" i="82"/>
  <c r="S799" i="82"/>
  <c r="T799" i="82"/>
  <c r="I800" i="82"/>
  <c r="S800" i="82"/>
  <c r="T800" i="82"/>
  <c r="I801" i="82"/>
  <c r="S801" i="82"/>
  <c r="I802" i="82"/>
  <c r="S802" i="82"/>
  <c r="I803" i="82"/>
  <c r="S803" i="82"/>
  <c r="I804" i="82"/>
  <c r="S804" i="82"/>
  <c r="I805" i="82"/>
  <c r="S805" i="82"/>
  <c r="I806" i="82"/>
  <c r="S806" i="82"/>
  <c r="I807" i="82"/>
  <c r="S807" i="82"/>
  <c r="I808" i="82"/>
  <c r="S808" i="82"/>
  <c r="I809" i="82"/>
  <c r="S809" i="82"/>
  <c r="I810" i="82"/>
  <c r="S810" i="82"/>
  <c r="I811" i="82"/>
  <c r="S811" i="82"/>
  <c r="I812" i="82"/>
  <c r="S812" i="82"/>
  <c r="I813" i="82"/>
  <c r="S813" i="82"/>
  <c r="I814" i="82"/>
  <c r="S814" i="82"/>
  <c r="I815" i="82"/>
  <c r="S815" i="82"/>
  <c r="I816" i="82"/>
  <c r="S816" i="82"/>
  <c r="I817" i="82"/>
  <c r="S817" i="82"/>
  <c r="I818" i="82"/>
  <c r="S818" i="82"/>
  <c r="I819" i="82"/>
  <c r="S819" i="82"/>
  <c r="I820" i="82"/>
  <c r="S820" i="82"/>
  <c r="I821" i="82"/>
  <c r="S821" i="82"/>
  <c r="I822" i="82"/>
  <c r="S822" i="82"/>
  <c r="I823" i="82"/>
  <c r="S823" i="82"/>
  <c r="I824" i="82"/>
  <c r="S824" i="82"/>
  <c r="I825" i="82"/>
  <c r="S825" i="82"/>
  <c r="I826" i="82"/>
  <c r="S826" i="82"/>
  <c r="I827" i="82"/>
  <c r="S827" i="82"/>
  <c r="I828" i="82"/>
  <c r="S828" i="82"/>
  <c r="I829" i="82"/>
  <c r="S829" i="82"/>
  <c r="I830" i="82"/>
  <c r="S830" i="82"/>
  <c r="I831" i="82"/>
  <c r="S831" i="82"/>
  <c r="I832" i="82"/>
  <c r="S832" i="82"/>
  <c r="I833" i="82"/>
  <c r="S833" i="82"/>
  <c r="I834" i="82"/>
  <c r="S834" i="82"/>
  <c r="I835" i="82"/>
  <c r="S835" i="82"/>
  <c r="I836" i="82"/>
  <c r="S836" i="82"/>
  <c r="I837" i="82"/>
  <c r="S837" i="82"/>
  <c r="I838" i="82"/>
  <c r="S838" i="82"/>
  <c r="I839" i="82"/>
  <c r="S839" i="82"/>
  <c r="I840" i="82"/>
  <c r="S840" i="82"/>
  <c r="I841" i="82"/>
  <c r="S841" i="82"/>
  <c r="I842" i="82"/>
  <c r="S842" i="82"/>
  <c r="I843" i="82"/>
  <c r="S843" i="82"/>
  <c r="I844" i="82"/>
  <c r="S844" i="82"/>
  <c r="T844" i="82"/>
  <c r="I845" i="82"/>
  <c r="S845" i="82"/>
  <c r="T845" i="82"/>
  <c r="I846" i="82"/>
  <c r="S846" i="82"/>
  <c r="I847" i="82"/>
  <c r="S847" i="82"/>
  <c r="T847" i="82"/>
  <c r="I848" i="82"/>
  <c r="S848" i="82"/>
  <c r="I849" i="82"/>
  <c r="S849" i="82"/>
  <c r="T849" i="82"/>
  <c r="I850" i="82"/>
  <c r="S850" i="82"/>
  <c r="T850" i="82"/>
  <c r="I851" i="82"/>
  <c r="S851" i="82"/>
  <c r="T851" i="82"/>
  <c r="I852" i="82"/>
  <c r="S852" i="82"/>
  <c r="T852" i="82"/>
  <c r="I853" i="82"/>
  <c r="S853" i="82"/>
  <c r="T853" i="82"/>
  <c r="I854" i="82"/>
  <c r="S854" i="82"/>
  <c r="I855" i="82"/>
  <c r="S855" i="82"/>
  <c r="I856" i="82"/>
  <c r="S856" i="82"/>
  <c r="I857" i="82"/>
  <c r="S857" i="82"/>
  <c r="T857" i="82"/>
  <c r="I858" i="82"/>
  <c r="S858" i="82"/>
  <c r="T858" i="82"/>
  <c r="I859" i="82"/>
  <c r="S859" i="82"/>
  <c r="T859" i="82"/>
  <c r="I860" i="82"/>
  <c r="S860" i="82"/>
  <c r="T860" i="82"/>
  <c r="I861" i="82"/>
  <c r="S861" i="82"/>
  <c r="T861" i="82"/>
  <c r="I862" i="82"/>
  <c r="S862" i="82"/>
  <c r="T862" i="82"/>
  <c r="I863" i="82"/>
  <c r="S863" i="82"/>
  <c r="I864" i="82"/>
  <c r="S864" i="82"/>
  <c r="T864" i="82"/>
  <c r="I865" i="82"/>
  <c r="S865" i="82"/>
  <c r="T865" i="82"/>
  <c r="I866" i="82"/>
  <c r="S866" i="82"/>
  <c r="T866" i="82"/>
  <c r="I867" i="82"/>
  <c r="S867" i="82"/>
  <c r="T867" i="82"/>
  <c r="I868" i="82"/>
  <c r="S868" i="82"/>
  <c r="T868" i="82"/>
  <c r="I869" i="82"/>
  <c r="S869" i="82"/>
  <c r="I870" i="82"/>
  <c r="S870" i="82"/>
  <c r="T870" i="82"/>
  <c r="I871" i="82"/>
  <c r="S871" i="82"/>
  <c r="T871" i="82"/>
  <c r="I872" i="82"/>
  <c r="S872" i="82"/>
  <c r="I873" i="82"/>
  <c r="S873" i="82"/>
  <c r="I874" i="82"/>
  <c r="S874" i="82"/>
  <c r="I875" i="82"/>
  <c r="S875" i="82"/>
  <c r="I876" i="82"/>
  <c r="S876" i="82"/>
  <c r="I877" i="82"/>
  <c r="S877" i="82"/>
  <c r="I878" i="82"/>
  <c r="S878" i="82"/>
  <c r="I879" i="82"/>
  <c r="S879" i="82"/>
  <c r="I880" i="82"/>
  <c r="S880" i="82"/>
  <c r="I881" i="82"/>
  <c r="S881" i="82"/>
  <c r="I882" i="82"/>
  <c r="S882" i="82"/>
  <c r="I883" i="82"/>
  <c r="S883" i="82"/>
  <c r="I884" i="82"/>
  <c r="S884" i="82"/>
  <c r="I885" i="82"/>
  <c r="S885" i="82"/>
  <c r="I886" i="82"/>
  <c r="S886" i="82"/>
  <c r="I887" i="82"/>
  <c r="S887" i="82"/>
  <c r="I888" i="82"/>
  <c r="S888" i="82"/>
  <c r="I889" i="82"/>
  <c r="S889" i="82"/>
  <c r="I890" i="82"/>
  <c r="S890" i="82"/>
  <c r="I891" i="82"/>
  <c r="S891" i="82"/>
  <c r="I892" i="82"/>
  <c r="S892" i="82"/>
  <c r="I893" i="82"/>
  <c r="S893" i="82"/>
  <c r="I894" i="82"/>
  <c r="S894" i="82"/>
  <c r="I895" i="82"/>
  <c r="S895" i="82"/>
  <c r="I896" i="82"/>
  <c r="S896" i="82"/>
  <c r="I897" i="82"/>
  <c r="S897" i="82"/>
  <c r="I898" i="82"/>
  <c r="S898" i="82"/>
  <c r="I899" i="82"/>
  <c r="S899" i="82"/>
  <c r="I900" i="82"/>
  <c r="S900" i="82"/>
  <c r="I901" i="82"/>
  <c r="S901" i="82"/>
  <c r="I902" i="82"/>
  <c r="S902" i="82"/>
  <c r="I903" i="82"/>
  <c r="S903" i="82"/>
  <c r="I904" i="82"/>
  <c r="S904" i="82"/>
  <c r="I905" i="82"/>
  <c r="S905" i="82"/>
  <c r="I906" i="82"/>
  <c r="S906" i="82"/>
  <c r="I907" i="82"/>
  <c r="S907" i="82"/>
  <c r="I908" i="82"/>
  <c r="S908" i="82"/>
  <c r="I909" i="82"/>
  <c r="S909" i="82"/>
  <c r="I910" i="82"/>
  <c r="S910" i="82"/>
  <c r="I911" i="82"/>
  <c r="S911" i="82"/>
  <c r="I912" i="82"/>
  <c r="S912" i="82"/>
  <c r="I913" i="82"/>
  <c r="S913" i="82"/>
  <c r="I914" i="82"/>
  <c r="S914" i="82"/>
  <c r="I915" i="82"/>
  <c r="S915" i="82"/>
  <c r="T915" i="82"/>
  <c r="I916" i="82"/>
  <c r="S916" i="82"/>
  <c r="T916" i="82"/>
  <c r="I917" i="82"/>
  <c r="S917" i="82"/>
  <c r="I918" i="82"/>
  <c r="S918" i="82"/>
  <c r="T918" i="82"/>
  <c r="I919" i="82"/>
  <c r="S919" i="82"/>
  <c r="I920" i="82"/>
  <c r="S920" i="82"/>
  <c r="T920" i="82"/>
  <c r="I921" i="82"/>
  <c r="S921" i="82"/>
  <c r="T921" i="82"/>
  <c r="I922" i="82"/>
  <c r="S922" i="82"/>
  <c r="T922" i="82"/>
  <c r="I923" i="82"/>
  <c r="S923" i="82"/>
  <c r="T923" i="82"/>
  <c r="I924" i="82"/>
  <c r="S924" i="82"/>
  <c r="T924" i="82"/>
  <c r="I925" i="82"/>
  <c r="S925" i="82"/>
  <c r="I926" i="82"/>
  <c r="S926" i="82"/>
  <c r="I927" i="82"/>
  <c r="S927" i="82"/>
  <c r="I928" i="82"/>
  <c r="S928" i="82"/>
  <c r="T928" i="82"/>
  <c r="I929" i="82"/>
  <c r="S929" i="82"/>
  <c r="T929" i="82"/>
  <c r="I930" i="82"/>
  <c r="S930" i="82"/>
  <c r="T930" i="82"/>
  <c r="I931" i="82"/>
  <c r="S931" i="82"/>
  <c r="T931" i="82"/>
  <c r="I932" i="82"/>
  <c r="S932" i="82"/>
  <c r="T932" i="82"/>
  <c r="I933" i="82"/>
  <c r="S933" i="82"/>
  <c r="T933" i="82"/>
  <c r="I934" i="82"/>
  <c r="S934" i="82"/>
  <c r="I935" i="82"/>
  <c r="S935" i="82"/>
  <c r="T935" i="82"/>
  <c r="I936" i="82"/>
  <c r="S936" i="82"/>
  <c r="T936" i="82"/>
  <c r="I937" i="82"/>
  <c r="S937" i="82"/>
  <c r="T937" i="82"/>
  <c r="I938" i="82"/>
  <c r="S938" i="82"/>
  <c r="T938" i="82"/>
  <c r="I939" i="82"/>
  <c r="S939" i="82"/>
  <c r="T939" i="82"/>
  <c r="I940" i="82"/>
  <c r="S940" i="82"/>
  <c r="I941" i="82"/>
  <c r="S941" i="82"/>
  <c r="T941" i="82"/>
  <c r="I942" i="82"/>
  <c r="S942" i="82"/>
  <c r="T942" i="82"/>
  <c r="I943" i="82"/>
  <c r="S943" i="82"/>
  <c r="I944" i="82"/>
  <c r="S944" i="82"/>
  <c r="I945" i="82"/>
  <c r="S945" i="82"/>
  <c r="I946" i="82"/>
  <c r="S946" i="82"/>
  <c r="I947" i="82"/>
  <c r="S947" i="82"/>
  <c r="I948" i="82"/>
  <c r="S948" i="82"/>
  <c r="I949" i="82"/>
  <c r="S949" i="82"/>
  <c r="I950" i="82"/>
  <c r="S950" i="82"/>
  <c r="I951" i="82"/>
  <c r="S951" i="82"/>
  <c r="I952" i="82"/>
  <c r="S952" i="82"/>
  <c r="I953" i="82"/>
  <c r="S953" i="82"/>
  <c r="I954" i="82"/>
  <c r="S954" i="82"/>
  <c r="I955" i="82"/>
  <c r="S955" i="82"/>
  <c r="I956" i="82"/>
  <c r="S956" i="82"/>
  <c r="I957" i="82"/>
  <c r="S957" i="82"/>
  <c r="I958" i="82"/>
  <c r="S958" i="82"/>
  <c r="I959" i="82"/>
  <c r="S959" i="82"/>
  <c r="I960" i="82"/>
  <c r="S960" i="82"/>
  <c r="I961" i="82"/>
  <c r="S961" i="82"/>
  <c r="I962" i="82"/>
  <c r="S962" i="82"/>
  <c r="I963" i="82"/>
  <c r="S963" i="82"/>
  <c r="I964" i="82"/>
  <c r="S964" i="82"/>
  <c r="I965" i="82"/>
  <c r="S965" i="82"/>
  <c r="I966" i="82"/>
  <c r="S966" i="82"/>
  <c r="I967" i="82"/>
  <c r="S967" i="82"/>
  <c r="I968" i="82"/>
  <c r="S968" i="82"/>
  <c r="I969" i="82"/>
  <c r="S969" i="82"/>
  <c r="I970" i="82"/>
  <c r="S970" i="82"/>
  <c r="I971" i="82"/>
  <c r="S971" i="82"/>
  <c r="I972" i="82"/>
  <c r="S972" i="82"/>
  <c r="I973" i="82"/>
  <c r="S973" i="82"/>
  <c r="I974" i="82"/>
  <c r="S974" i="82"/>
  <c r="I975" i="82"/>
  <c r="S975" i="82"/>
  <c r="I976" i="82"/>
  <c r="S976" i="82"/>
  <c r="I977" i="82"/>
  <c r="S977" i="82"/>
  <c r="I978" i="82"/>
  <c r="S978" i="82"/>
  <c r="I979" i="82"/>
  <c r="S979" i="82"/>
  <c r="I980" i="82"/>
  <c r="S980" i="82"/>
  <c r="I981" i="82"/>
  <c r="S981" i="82"/>
  <c r="I982" i="82"/>
  <c r="S982" i="82"/>
  <c r="I983" i="82"/>
  <c r="S983" i="82"/>
  <c r="I984" i="82"/>
  <c r="S984" i="82"/>
  <c r="I985" i="82"/>
  <c r="S985" i="82"/>
  <c r="I986" i="82"/>
  <c r="S986" i="82"/>
  <c r="T986" i="82"/>
  <c r="I987" i="82"/>
  <c r="S987" i="82"/>
  <c r="T987" i="82"/>
  <c r="I988" i="82"/>
  <c r="S988" i="82"/>
  <c r="I989" i="82"/>
  <c r="S989" i="82"/>
  <c r="T989" i="82"/>
  <c r="I990" i="82"/>
  <c r="S990" i="82"/>
  <c r="I991" i="82"/>
  <c r="S991" i="82"/>
  <c r="T991" i="82"/>
  <c r="I992" i="82"/>
  <c r="S992" i="82"/>
  <c r="T992" i="82"/>
  <c r="I993" i="82"/>
  <c r="S993" i="82"/>
  <c r="T993" i="82"/>
  <c r="I994" i="82"/>
  <c r="S994" i="82"/>
  <c r="T994" i="82"/>
  <c r="I995" i="82"/>
  <c r="S995" i="82"/>
  <c r="T995" i="82"/>
  <c r="I996" i="82"/>
  <c r="S996" i="82"/>
  <c r="I997" i="82"/>
  <c r="S997" i="82"/>
  <c r="I998" i="82"/>
  <c r="S998" i="82"/>
  <c r="I999" i="82"/>
  <c r="S999" i="82"/>
  <c r="T999" i="82"/>
  <c r="I1000" i="82"/>
  <c r="S1000" i="82"/>
  <c r="T1000" i="82"/>
  <c r="I1001" i="82"/>
  <c r="S1001" i="82"/>
  <c r="T1001" i="82"/>
  <c r="I1002" i="82"/>
  <c r="S1002" i="82"/>
  <c r="T1002" i="82"/>
  <c r="I1003" i="82"/>
  <c r="S1003" i="82"/>
  <c r="T1003" i="82"/>
  <c r="I1004" i="82"/>
  <c r="S1004" i="82"/>
  <c r="T1004" i="82"/>
  <c r="I1005" i="82"/>
  <c r="S1005" i="82"/>
  <c r="I1006" i="82"/>
  <c r="S1006" i="82"/>
  <c r="T1006" i="82"/>
  <c r="I1007" i="82"/>
  <c r="S1007" i="82"/>
  <c r="T1007" i="82"/>
  <c r="I1008" i="82"/>
  <c r="S1008" i="82"/>
  <c r="T1008" i="82"/>
  <c r="I1009" i="82"/>
  <c r="S1009" i="82"/>
  <c r="T1009" i="82"/>
  <c r="I1010" i="82"/>
  <c r="S1010" i="82"/>
  <c r="T1010" i="82"/>
  <c r="I1011" i="82"/>
  <c r="S1011" i="82"/>
  <c r="I1012" i="82"/>
  <c r="S1012" i="82"/>
  <c r="T1012" i="82"/>
  <c r="I1013" i="82"/>
  <c r="S1013" i="82"/>
  <c r="T1013" i="82"/>
  <c r="I1014" i="82"/>
  <c r="S1014" i="82"/>
  <c r="I1015" i="82"/>
  <c r="S1015" i="82"/>
  <c r="I1016" i="82"/>
  <c r="S1016" i="82"/>
  <c r="I1017" i="82"/>
  <c r="S1017" i="82"/>
  <c r="I1018" i="82"/>
  <c r="S1018" i="82"/>
  <c r="I1019" i="82"/>
  <c r="S1019" i="82"/>
  <c r="I1020" i="82"/>
  <c r="S1020" i="82"/>
  <c r="I1021" i="82"/>
  <c r="S1021" i="82"/>
  <c r="I1022" i="82"/>
  <c r="S1022" i="82"/>
  <c r="I1023" i="82"/>
  <c r="S1023" i="82"/>
  <c r="I1024" i="82"/>
  <c r="S1024" i="82"/>
  <c r="I1025" i="82"/>
  <c r="S1025" i="82"/>
  <c r="I1026" i="82"/>
  <c r="S1026" i="82"/>
  <c r="I1027" i="82"/>
  <c r="S1027" i="82"/>
  <c r="I1028" i="82"/>
  <c r="S1028" i="82"/>
  <c r="I1029" i="82"/>
  <c r="S1029" i="82"/>
  <c r="I1030" i="82"/>
  <c r="S1030" i="82"/>
  <c r="I1031" i="82"/>
  <c r="S1031" i="82"/>
  <c r="I1032" i="82"/>
  <c r="S1032" i="82"/>
  <c r="I1033" i="82"/>
  <c r="S1033" i="82"/>
  <c r="I1034" i="82"/>
  <c r="S1034" i="82"/>
  <c r="I1035" i="82"/>
  <c r="S1035" i="82"/>
  <c r="I1036" i="82"/>
  <c r="S1036" i="82"/>
  <c r="I1037" i="82"/>
  <c r="S1037" i="82"/>
  <c r="I1038" i="82"/>
  <c r="S1038" i="82"/>
  <c r="I1039" i="82"/>
  <c r="S1039" i="82"/>
  <c r="I1040" i="82"/>
  <c r="S1040" i="82"/>
  <c r="I1041" i="82"/>
  <c r="S1041" i="82"/>
  <c r="I1042" i="82"/>
  <c r="S1042" i="82"/>
  <c r="I1043" i="82"/>
  <c r="S1043" i="82"/>
  <c r="I1044" i="82"/>
  <c r="S1044" i="82"/>
  <c r="I1045" i="82"/>
  <c r="S1045" i="82"/>
  <c r="I1046" i="82"/>
  <c r="S1046" i="82"/>
  <c r="I1047" i="82"/>
  <c r="S1047" i="82"/>
  <c r="I1048" i="82"/>
  <c r="S1048" i="82"/>
  <c r="I1049" i="82"/>
  <c r="S1049" i="82"/>
  <c r="I1050" i="82"/>
  <c r="S1050" i="82"/>
  <c r="I1051" i="82"/>
  <c r="S1051" i="82"/>
  <c r="I1052" i="82"/>
  <c r="S1052" i="82"/>
  <c r="I1053" i="82"/>
  <c r="S1053" i="82"/>
  <c r="I1054" i="82"/>
  <c r="S1054" i="82"/>
  <c r="I1055" i="82"/>
  <c r="S1055" i="82"/>
  <c r="I1056" i="82"/>
  <c r="S1056" i="82"/>
  <c r="I1057" i="82"/>
  <c r="S1057" i="82"/>
  <c r="T1057" i="82"/>
  <c r="I1058" i="82"/>
  <c r="S1058" i="82"/>
  <c r="T1058" i="82"/>
  <c r="I1059" i="82"/>
  <c r="S1059" i="82"/>
  <c r="I1060" i="82"/>
  <c r="S1060" i="82"/>
  <c r="T1060" i="82"/>
  <c r="I1061" i="82"/>
  <c r="S1061" i="82"/>
  <c r="I1062" i="82"/>
  <c r="S1062" i="82"/>
  <c r="T1062" i="82"/>
  <c r="I1063" i="82"/>
  <c r="S1063" i="82"/>
  <c r="T1063" i="82"/>
  <c r="I1064" i="82"/>
  <c r="S1064" i="82"/>
  <c r="T1064" i="82"/>
  <c r="I1065" i="82"/>
  <c r="S1065" i="82"/>
  <c r="T1065" i="82"/>
  <c r="I1066" i="82"/>
  <c r="S1066" i="82"/>
  <c r="T1066" i="82"/>
  <c r="I1067" i="82"/>
  <c r="S1067" i="82"/>
  <c r="I1068" i="82"/>
  <c r="S1068" i="82"/>
  <c r="I1069" i="82"/>
  <c r="S1069" i="82"/>
  <c r="I1070" i="82"/>
  <c r="S1070" i="82"/>
  <c r="T1070" i="82"/>
  <c r="I1071" i="82"/>
  <c r="S1071" i="82"/>
  <c r="T1071" i="82"/>
  <c r="I1072" i="82"/>
  <c r="S1072" i="82"/>
  <c r="T1072" i="82"/>
  <c r="I1073" i="82"/>
  <c r="S1073" i="82"/>
  <c r="T1073" i="82"/>
  <c r="I1074" i="82"/>
  <c r="S1074" i="82"/>
  <c r="T1074" i="82"/>
  <c r="I1075" i="82"/>
  <c r="S1075" i="82"/>
  <c r="T1075" i="82"/>
  <c r="I1076" i="82"/>
  <c r="S1076" i="82"/>
  <c r="I1077" i="82"/>
  <c r="S1077" i="82"/>
  <c r="T1077" i="82"/>
  <c r="I1078" i="82"/>
  <c r="S1078" i="82"/>
  <c r="T1078" i="82"/>
  <c r="I1079" i="82"/>
  <c r="S1079" i="82"/>
  <c r="T1079" i="82"/>
  <c r="I1080" i="82"/>
  <c r="S1080" i="82"/>
  <c r="T1080" i="82"/>
  <c r="I1081" i="82"/>
  <c r="S1081" i="82"/>
  <c r="T1081" i="82"/>
  <c r="I1082" i="82"/>
  <c r="S1082" i="82"/>
  <c r="I1083" i="82"/>
  <c r="S1083" i="82"/>
  <c r="T1083" i="82"/>
  <c r="I1084" i="82"/>
  <c r="S1084" i="82"/>
  <c r="T1084" i="82"/>
  <c r="I1085" i="82"/>
  <c r="S1085" i="82"/>
  <c r="I1086" i="82"/>
  <c r="S1086" i="82"/>
  <c r="I1087" i="82"/>
  <c r="S1087" i="82"/>
  <c r="I1088" i="82"/>
  <c r="S1088" i="82"/>
  <c r="I1089" i="82"/>
  <c r="S1089" i="82"/>
  <c r="I1090" i="82"/>
  <c r="S1090" i="82"/>
  <c r="I1091" i="82"/>
  <c r="S1091" i="82"/>
  <c r="I1092" i="82"/>
  <c r="S1092" i="82"/>
  <c r="I1093" i="82"/>
  <c r="S1093" i="82"/>
  <c r="I1094" i="82"/>
  <c r="S1094" i="82"/>
  <c r="I1095" i="82"/>
  <c r="S1095" i="82"/>
  <c r="I1096" i="82"/>
  <c r="S1096" i="82"/>
  <c r="I1097" i="82"/>
  <c r="S1097" i="82"/>
  <c r="I1098" i="82"/>
  <c r="S1098" i="82"/>
  <c r="I1099" i="82"/>
  <c r="S1099" i="82"/>
  <c r="I1100" i="82"/>
  <c r="S1100" i="82"/>
  <c r="I1101" i="82"/>
  <c r="S1101" i="82"/>
  <c r="I1102" i="82"/>
  <c r="S1102" i="82"/>
  <c r="I1103" i="82"/>
  <c r="S1103" i="82"/>
  <c r="I1104" i="82"/>
  <c r="S1104" i="82"/>
  <c r="I1105" i="82"/>
  <c r="S1105" i="82"/>
  <c r="I1106" i="82"/>
  <c r="S1106" i="82"/>
  <c r="I1107" i="82"/>
  <c r="S1107" i="82"/>
  <c r="I1108" i="82"/>
  <c r="S1108" i="82"/>
  <c r="I1109" i="82"/>
  <c r="S1109" i="82"/>
  <c r="I1110" i="82"/>
  <c r="S1110" i="82"/>
  <c r="I1111" i="82"/>
  <c r="S1111" i="82"/>
  <c r="I1112" i="82"/>
  <c r="S1112" i="82"/>
  <c r="I1113" i="82"/>
  <c r="S1113" i="82"/>
  <c r="I1114" i="82"/>
  <c r="S1114" i="82"/>
  <c r="I1115" i="82"/>
  <c r="S1115" i="82"/>
  <c r="I1116" i="82"/>
  <c r="S1116" i="82"/>
  <c r="I1117" i="82"/>
  <c r="S1117" i="82"/>
  <c r="I1118" i="82"/>
  <c r="S1118" i="82"/>
  <c r="I1119" i="82"/>
  <c r="S1119" i="82"/>
  <c r="I1120" i="82"/>
  <c r="S1120" i="82"/>
  <c r="I1121" i="82"/>
  <c r="S1121" i="82"/>
  <c r="I1122" i="82"/>
  <c r="S1122" i="82"/>
  <c r="I1123" i="82"/>
  <c r="S1123" i="82"/>
  <c r="I1124" i="82"/>
  <c r="S1124" i="82"/>
  <c r="I1125" i="82"/>
  <c r="S1125" i="82"/>
  <c r="I1126" i="82"/>
  <c r="S1126" i="82"/>
  <c r="I1127" i="82"/>
  <c r="S1127" i="82"/>
  <c r="I1128" i="82"/>
  <c r="S1128" i="82"/>
  <c r="T1128" i="82"/>
  <c r="I1129" i="82"/>
  <c r="S1129" i="82"/>
  <c r="T1129" i="82"/>
  <c r="I1130" i="82"/>
  <c r="S1130" i="82"/>
  <c r="I1131" i="82"/>
  <c r="S1131" i="82"/>
  <c r="T1131" i="82"/>
  <c r="I1132" i="82"/>
  <c r="S1132" i="82"/>
  <c r="I1133" i="82"/>
  <c r="S1133" i="82"/>
  <c r="T1133" i="82"/>
  <c r="I1134" i="82"/>
  <c r="S1134" i="82"/>
  <c r="T1134" i="82"/>
  <c r="I1135" i="82"/>
  <c r="S1135" i="82"/>
  <c r="T1135" i="82"/>
  <c r="I1136" i="82"/>
  <c r="S1136" i="82"/>
  <c r="T1136" i="82"/>
  <c r="I1137" i="82"/>
  <c r="S1137" i="82"/>
  <c r="T1137" i="82"/>
  <c r="I1138" i="82"/>
  <c r="S1138" i="82"/>
  <c r="I1139" i="82"/>
  <c r="S1139" i="82"/>
  <c r="I1140" i="82"/>
  <c r="S1140" i="82"/>
  <c r="I1141" i="82"/>
  <c r="S1141" i="82"/>
  <c r="T1141" i="82"/>
  <c r="I1142" i="82"/>
  <c r="S1142" i="82"/>
  <c r="T1142" i="82"/>
  <c r="I1143" i="82"/>
  <c r="S1143" i="82"/>
  <c r="T1143" i="82"/>
  <c r="I1144" i="82"/>
  <c r="S1144" i="82"/>
  <c r="T1144" i="82"/>
  <c r="I1145" i="82"/>
  <c r="S1145" i="82"/>
  <c r="T1145" i="82"/>
  <c r="I1146" i="82"/>
  <c r="S1146" i="82"/>
  <c r="T1146" i="82"/>
  <c r="I1147" i="82"/>
  <c r="S1147" i="82"/>
  <c r="I1148" i="82"/>
  <c r="S1148" i="82"/>
  <c r="T1148" i="82"/>
  <c r="I1149" i="82"/>
  <c r="S1149" i="82"/>
  <c r="T1149" i="82"/>
  <c r="I1150" i="82"/>
  <c r="S1150" i="82"/>
  <c r="T1150" i="82"/>
  <c r="I1151" i="82"/>
  <c r="S1151" i="82"/>
  <c r="T1151" i="82"/>
  <c r="I1152" i="82"/>
  <c r="S1152" i="82"/>
  <c r="T1152" i="82"/>
  <c r="I1153" i="82"/>
  <c r="S1153" i="82"/>
  <c r="I1154" i="82"/>
  <c r="S1154" i="82"/>
  <c r="T1154" i="82"/>
  <c r="I1155" i="82"/>
  <c r="S1155" i="82"/>
  <c r="T1155" i="82"/>
  <c r="I1156" i="82"/>
  <c r="S1156" i="82"/>
  <c r="I1157" i="82"/>
  <c r="S1157" i="82"/>
  <c r="I1158" i="82"/>
  <c r="S1158" i="82"/>
  <c r="I1159" i="82"/>
  <c r="S1159" i="82"/>
  <c r="I1160" i="82"/>
  <c r="S1160" i="82"/>
  <c r="I1161" i="82"/>
  <c r="S1161" i="82"/>
  <c r="I1162" i="82"/>
  <c r="S1162" i="82"/>
  <c r="I1163" i="82"/>
  <c r="S1163" i="82"/>
  <c r="I1164" i="82"/>
  <c r="S1164" i="82"/>
  <c r="I1165" i="82"/>
  <c r="S1165" i="82"/>
  <c r="I1166" i="82"/>
  <c r="S1166" i="82"/>
  <c r="I1167" i="82"/>
  <c r="S1167" i="82"/>
  <c r="I1168" i="82"/>
  <c r="S1168" i="82"/>
  <c r="I1169" i="82"/>
  <c r="S1169" i="82"/>
  <c r="I1170" i="82"/>
  <c r="S1170" i="82"/>
  <c r="I1171" i="82"/>
  <c r="S1171" i="82"/>
  <c r="I1172" i="82"/>
  <c r="S1172" i="82"/>
  <c r="I1173" i="82"/>
  <c r="S1173" i="82"/>
  <c r="I1174" i="82"/>
  <c r="S1174" i="82"/>
  <c r="I1175" i="82"/>
  <c r="S1175" i="82"/>
  <c r="I1176" i="82"/>
  <c r="S1176" i="82"/>
  <c r="I1177" i="82"/>
  <c r="S1177" i="82"/>
  <c r="I1178" i="82"/>
  <c r="S1178" i="82"/>
  <c r="I1179" i="82"/>
  <c r="S1179" i="82"/>
  <c r="I1180" i="82"/>
  <c r="S1180" i="82"/>
  <c r="I1181" i="82"/>
  <c r="S1181" i="82"/>
  <c r="I1182" i="82"/>
  <c r="S1182" i="82"/>
  <c r="I1183" i="82"/>
  <c r="S1183" i="82"/>
  <c r="I1184" i="82"/>
  <c r="S1184" i="82"/>
  <c r="I1185" i="82"/>
  <c r="S1185" i="82"/>
  <c r="I1186" i="82"/>
  <c r="S1186" i="82"/>
  <c r="I1187" i="82"/>
  <c r="S1187" i="82"/>
  <c r="I1188" i="82"/>
  <c r="S1188" i="82"/>
  <c r="I1189" i="82"/>
  <c r="S1189" i="82"/>
  <c r="I1190" i="82"/>
  <c r="S1190" i="82"/>
  <c r="I1191" i="82"/>
  <c r="S1191" i="82"/>
  <c r="I1192" i="82"/>
  <c r="S1192" i="82"/>
  <c r="I1193" i="82"/>
  <c r="S1193" i="82"/>
  <c r="I1194" i="82"/>
  <c r="S1194" i="82"/>
  <c r="I1195" i="82"/>
  <c r="S1195" i="82"/>
  <c r="I1196" i="82"/>
  <c r="S1196" i="82"/>
  <c r="I1197" i="82"/>
  <c r="S1197" i="82"/>
  <c r="I1198" i="82"/>
  <c r="S1198" i="82"/>
  <c r="I1199" i="82"/>
  <c r="S1199" i="82"/>
  <c r="T1199" i="82"/>
  <c r="I1200" i="82"/>
  <c r="S1200" i="82"/>
  <c r="T1200" i="82"/>
  <c r="I1201" i="82"/>
  <c r="S1201" i="82"/>
  <c r="I1202" i="82"/>
  <c r="S1202" i="82"/>
  <c r="T1202" i="82"/>
  <c r="I1203" i="82"/>
  <c r="S1203" i="82"/>
  <c r="I1204" i="82"/>
  <c r="S1204" i="82"/>
  <c r="T1204" i="82"/>
  <c r="I1205" i="82"/>
  <c r="S1205" i="82"/>
  <c r="T1205" i="82"/>
  <c r="I1206" i="82"/>
  <c r="S1206" i="82"/>
  <c r="T1206" i="82"/>
  <c r="I1207" i="82"/>
  <c r="S1207" i="82"/>
  <c r="T1207" i="82"/>
  <c r="I1208" i="82"/>
  <c r="S1208" i="82"/>
  <c r="T1208" i="82"/>
  <c r="I1209" i="82"/>
  <c r="S1209" i="82"/>
  <c r="I1210" i="82"/>
  <c r="S1210" i="82"/>
  <c r="I1211" i="82"/>
  <c r="S1211" i="82"/>
  <c r="I1212" i="82"/>
  <c r="S1212" i="82"/>
  <c r="T1212" i="82"/>
  <c r="I1213" i="82"/>
  <c r="S1213" i="82"/>
  <c r="T1213" i="82"/>
  <c r="I1214" i="82"/>
  <c r="S1214" i="82"/>
  <c r="T1214" i="82"/>
  <c r="I1215" i="82"/>
  <c r="S1215" i="82"/>
  <c r="T1215" i="82"/>
  <c r="I1216" i="82"/>
  <c r="S1216" i="82"/>
  <c r="T1216" i="82"/>
  <c r="I1217" i="82"/>
  <c r="S1217" i="82"/>
  <c r="T1217" i="82"/>
  <c r="I1218" i="82"/>
  <c r="S1218" i="82"/>
  <c r="I1219" i="82"/>
  <c r="S1219" i="82"/>
  <c r="T1219" i="82"/>
  <c r="I1220" i="82"/>
  <c r="S1220" i="82"/>
  <c r="T1220" i="82"/>
  <c r="I1221" i="82"/>
  <c r="S1221" i="82"/>
  <c r="T1221" i="82"/>
  <c r="I1222" i="82"/>
  <c r="S1222" i="82"/>
  <c r="T1222" i="82"/>
  <c r="I1223" i="82"/>
  <c r="S1223" i="82"/>
  <c r="T1223" i="82"/>
  <c r="I1224" i="82"/>
  <c r="S1224" i="82"/>
  <c r="I1225" i="82"/>
  <c r="S1225" i="82"/>
  <c r="T1225" i="82"/>
  <c r="I1226" i="82"/>
  <c r="S1226" i="82"/>
  <c r="T1226" i="82"/>
  <c r="I1227" i="82"/>
  <c r="S1227" i="82"/>
  <c r="I1228" i="82"/>
  <c r="S1228" i="82"/>
  <c r="I1229" i="82"/>
  <c r="S1229" i="82"/>
  <c r="I1230" i="82"/>
  <c r="S1230" i="82"/>
  <c r="I1231" i="82"/>
  <c r="S1231" i="82"/>
  <c r="I1232" i="82"/>
  <c r="S1232" i="82"/>
  <c r="I1233" i="82"/>
  <c r="S1233" i="82"/>
  <c r="I1234" i="82"/>
  <c r="S1234" i="82"/>
  <c r="I1235" i="82"/>
  <c r="S1235" i="82"/>
  <c r="I1236" i="82"/>
  <c r="S1236" i="82"/>
  <c r="I1237" i="82"/>
  <c r="S1237" i="82"/>
  <c r="I1238" i="82"/>
  <c r="S1238" i="82"/>
  <c r="I1239" i="82"/>
  <c r="S1239" i="82"/>
  <c r="I1240" i="82"/>
  <c r="S1240" i="82"/>
  <c r="I1241" i="82"/>
  <c r="S1241" i="82"/>
  <c r="I1242" i="82"/>
  <c r="S1242" i="82"/>
  <c r="I1243" i="82"/>
  <c r="S1243" i="82"/>
  <c r="I1244" i="82"/>
  <c r="S1244" i="82"/>
  <c r="I1245" i="82"/>
  <c r="S1245" i="82"/>
  <c r="I1246" i="82"/>
  <c r="S1246" i="82"/>
  <c r="I1247" i="82"/>
  <c r="S1247" i="82"/>
  <c r="I1248" i="82"/>
  <c r="S1248" i="82"/>
  <c r="I1249" i="82"/>
  <c r="S1249" i="82"/>
  <c r="I1250" i="82"/>
  <c r="S1250" i="82"/>
  <c r="I1251" i="82"/>
  <c r="S1251" i="82"/>
  <c r="I1252" i="82"/>
  <c r="S1252" i="82"/>
  <c r="I1253" i="82"/>
  <c r="S1253" i="82"/>
  <c r="I1254" i="82"/>
  <c r="S1254" i="82"/>
  <c r="I1255" i="82"/>
  <c r="S1255" i="82"/>
  <c r="I1256" i="82"/>
  <c r="S1256" i="82"/>
  <c r="I1257" i="82"/>
  <c r="S1257" i="82"/>
  <c r="I1258" i="82"/>
  <c r="S1258" i="82"/>
  <c r="I1259" i="82"/>
  <c r="S1259" i="82"/>
  <c r="I1260" i="82"/>
  <c r="S1260" i="82"/>
  <c r="I1261" i="82"/>
  <c r="S1261" i="82"/>
  <c r="I1262" i="82"/>
  <c r="S1262" i="82"/>
  <c r="I1263" i="82"/>
  <c r="S1263" i="82"/>
  <c r="I1264" i="82"/>
  <c r="S1264" i="82"/>
  <c r="I1265" i="82"/>
  <c r="S1265" i="82"/>
  <c r="I1266" i="82"/>
  <c r="S1266" i="82"/>
  <c r="I1267" i="82"/>
  <c r="S1267" i="82"/>
  <c r="I1268" i="82"/>
  <c r="S1268" i="82"/>
  <c r="I1269" i="82"/>
  <c r="S1269" i="82"/>
  <c r="I1270" i="82"/>
  <c r="S1270" i="82"/>
  <c r="T1270" i="82"/>
  <c r="I1271" i="82"/>
  <c r="S1271" i="82"/>
  <c r="T1271" i="82"/>
  <c r="I1272" i="82"/>
  <c r="S1272" i="82"/>
  <c r="I1273" i="82"/>
  <c r="S1273" i="82"/>
  <c r="T1273" i="82"/>
  <c r="I1274" i="82"/>
  <c r="S1274" i="82"/>
  <c r="I1275" i="82"/>
  <c r="S1275" i="82"/>
  <c r="T1275" i="82"/>
  <c r="I1276" i="82"/>
  <c r="S1276" i="82"/>
  <c r="T1276" i="82"/>
  <c r="I1277" i="82"/>
  <c r="S1277" i="82"/>
  <c r="T1277" i="82"/>
  <c r="I1278" i="82"/>
  <c r="S1278" i="82"/>
  <c r="T1278" i="82"/>
  <c r="I1279" i="82"/>
  <c r="S1279" i="82"/>
  <c r="T1279" i="82"/>
  <c r="I1280" i="82"/>
  <c r="S1280" i="82"/>
  <c r="I1281" i="82"/>
  <c r="S1281" i="82"/>
  <c r="I1282" i="82"/>
  <c r="S1282" i="82"/>
  <c r="I1283" i="82"/>
  <c r="S1283" i="82"/>
  <c r="T1283" i="82"/>
  <c r="I1284" i="82"/>
  <c r="S1284" i="82"/>
  <c r="T1284" i="82"/>
  <c r="I1285" i="82"/>
  <c r="S1285" i="82"/>
  <c r="T1285" i="82"/>
  <c r="I1286" i="82"/>
  <c r="S1286" i="82"/>
  <c r="T1286" i="82"/>
  <c r="I1287" i="82"/>
  <c r="S1287" i="82"/>
  <c r="T1287" i="82"/>
  <c r="I1288" i="82"/>
  <c r="S1288" i="82"/>
  <c r="T1288" i="82"/>
  <c r="I1289" i="82"/>
  <c r="S1289" i="82"/>
  <c r="I1290" i="82"/>
  <c r="I1291" i="82"/>
  <c r="I1292" i="82"/>
  <c r="I1293" i="82"/>
  <c r="I1294" i="82"/>
  <c r="I1295" i="82"/>
  <c r="I1296" i="82"/>
  <c r="I1297" i="82"/>
  <c r="I1298" i="82"/>
  <c r="I1299" i="82"/>
  <c r="I1300" i="82"/>
  <c r="I1301" i="82"/>
  <c r="I1302" i="82"/>
  <c r="I1303" i="82"/>
  <c r="I1304" i="82"/>
  <c r="I1305" i="82"/>
  <c r="I1306" i="82"/>
  <c r="I1307" i="82"/>
  <c r="I1308" i="82"/>
  <c r="I1309" i="82"/>
  <c r="I1310" i="82"/>
  <c r="I1311" i="82"/>
  <c r="I1312" i="82"/>
  <c r="I1313" i="82"/>
  <c r="I1314" i="82"/>
  <c r="I1315" i="82"/>
  <c r="I1316" i="82"/>
  <c r="I1317" i="82"/>
  <c r="I1318" i="82"/>
  <c r="I1319" i="82"/>
  <c r="I1320" i="82"/>
  <c r="I1321" i="82"/>
  <c r="I1322" i="82"/>
  <c r="I1323" i="82"/>
  <c r="I1324" i="82"/>
  <c r="I1325" i="82"/>
  <c r="I1326" i="82"/>
  <c r="I1327" i="82"/>
  <c r="I1328" i="82"/>
  <c r="I1329" i="82"/>
  <c r="I1330" i="82"/>
  <c r="I1331" i="82"/>
  <c r="I1332" i="82"/>
  <c r="I1333" i="82"/>
  <c r="I1334" i="82"/>
  <c r="I1335" i="82"/>
  <c r="I1336" i="82"/>
  <c r="I1337" i="82"/>
  <c r="I1338" i="82"/>
  <c r="I1339" i="82"/>
  <c r="I1340" i="82"/>
  <c r="I1341" i="82"/>
  <c r="I1342" i="82"/>
  <c r="I1343" i="82"/>
  <c r="I1344" i="82"/>
  <c r="I1345" i="82"/>
  <c r="I1346" i="82"/>
  <c r="I1347" i="82"/>
  <c r="I1348" i="82"/>
  <c r="I1349" i="82"/>
  <c r="I1350" i="82"/>
  <c r="I1351" i="82"/>
  <c r="I1352" i="82"/>
  <c r="I1353" i="82"/>
  <c r="I1354" i="82"/>
  <c r="I1355" i="82"/>
  <c r="I1356" i="82"/>
  <c r="I1357" i="82"/>
  <c r="I1358" i="82"/>
  <c r="I1359" i="82"/>
  <c r="I1360" i="82"/>
  <c r="I1361" i="82"/>
  <c r="I1362" i="82"/>
  <c r="I1363" i="82"/>
  <c r="I1364" i="82"/>
  <c r="I1365" i="82"/>
  <c r="I1366" i="82"/>
  <c r="I1367" i="82"/>
  <c r="I1368" i="82"/>
  <c r="I1369" i="82"/>
  <c r="I1370" i="82"/>
  <c r="I1371" i="82"/>
  <c r="I1372" i="82"/>
  <c r="I1373" i="82"/>
  <c r="I1374" i="82"/>
  <c r="I1375" i="82"/>
  <c r="I1376" i="82"/>
  <c r="I1377" i="82"/>
  <c r="I1378" i="82"/>
  <c r="I1379" i="82"/>
  <c r="I1380" i="82"/>
  <c r="I1381" i="82"/>
  <c r="I1382" i="82"/>
  <c r="I1383" i="82"/>
  <c r="I1384" i="82"/>
  <c r="I1385" i="82"/>
  <c r="I1386" i="82"/>
  <c r="I1387" i="82"/>
  <c r="I1388" i="82"/>
  <c r="I1389" i="82"/>
  <c r="I1390" i="82"/>
  <c r="I1391" i="82"/>
  <c r="I1392" i="82"/>
  <c r="I1393" i="82"/>
  <c r="I1394" i="82"/>
  <c r="I1395" i="82"/>
  <c r="I1396" i="82"/>
  <c r="I1397" i="82"/>
  <c r="I1398" i="82"/>
  <c r="I1399" i="82"/>
  <c r="I1400" i="82"/>
  <c r="I1401" i="82"/>
  <c r="I1402" i="82"/>
  <c r="I1403" i="82"/>
  <c r="I1404" i="82"/>
  <c r="I1405" i="82"/>
  <c r="I1406" i="82"/>
  <c r="I1407" i="82"/>
  <c r="I1408" i="82"/>
  <c r="I1409" i="82"/>
  <c r="I1410" i="82"/>
  <c r="I1411" i="82"/>
  <c r="I1412" i="82"/>
  <c r="I1413" i="82"/>
  <c r="I1414" i="82"/>
  <c r="I1415" i="82"/>
  <c r="I1416" i="82"/>
  <c r="I1417" i="82"/>
  <c r="I1418" i="82"/>
  <c r="I1419" i="82"/>
  <c r="I1420" i="82"/>
  <c r="I1421" i="82"/>
  <c r="I1422" i="82"/>
  <c r="I1423" i="82"/>
  <c r="I1424" i="82"/>
  <c r="I1425" i="82"/>
  <c r="I1426" i="82"/>
  <c r="I1427" i="82"/>
  <c r="I1428" i="82"/>
  <c r="I1429" i="82"/>
  <c r="I1430" i="82"/>
  <c r="I1431" i="82"/>
  <c r="I1432" i="82"/>
  <c r="I1433" i="82"/>
  <c r="I1434" i="82"/>
  <c r="I1435" i="82"/>
  <c r="I1436" i="82"/>
  <c r="I1437" i="82"/>
  <c r="I1438" i="82"/>
  <c r="I1439" i="82"/>
  <c r="I1440" i="82"/>
  <c r="I1441" i="82"/>
  <c r="I1442" i="82"/>
  <c r="I1443" i="82"/>
  <c r="I1444" i="82"/>
  <c r="I1445" i="82"/>
  <c r="I1446" i="82"/>
  <c r="I1447" i="82"/>
  <c r="I1448" i="82"/>
  <c r="I1449" i="82"/>
  <c r="I1450" i="82"/>
  <c r="I1451" i="82"/>
  <c r="I1452" i="82"/>
  <c r="I1453" i="82"/>
  <c r="I1454" i="82"/>
  <c r="I1455" i="82"/>
  <c r="I1456" i="82"/>
  <c r="I1457" i="82"/>
  <c r="I1458" i="82"/>
  <c r="I1459" i="82"/>
  <c r="I1460" i="82"/>
  <c r="I1461" i="82"/>
  <c r="I1462" i="82"/>
  <c r="I1463" i="82"/>
  <c r="I1464" i="82"/>
  <c r="I1465" i="82"/>
  <c r="I1466" i="82"/>
  <c r="I1467" i="82"/>
  <c r="I1468" i="82"/>
  <c r="I1469" i="82"/>
  <c r="I1470" i="82"/>
  <c r="I1471" i="82"/>
  <c r="I1472" i="82"/>
  <c r="I1473" i="82"/>
  <c r="I1474" i="82"/>
  <c r="I1475" i="82"/>
  <c r="I1476" i="82"/>
  <c r="I1477" i="82"/>
  <c r="I1478" i="82"/>
  <c r="I1479" i="82"/>
  <c r="I1480" i="82"/>
  <c r="I1481" i="82"/>
  <c r="I1482" i="82"/>
  <c r="I1483" i="82"/>
  <c r="I1484" i="82"/>
  <c r="I1485" i="82"/>
  <c r="I1486" i="82"/>
  <c r="I1487" i="82"/>
  <c r="I1488" i="82"/>
  <c r="I1489" i="82"/>
  <c r="I1490" i="82"/>
  <c r="I1491" i="82"/>
  <c r="I1492" i="82"/>
  <c r="I1493" i="82"/>
  <c r="I1494" i="82"/>
  <c r="I1495" i="82"/>
  <c r="I1496" i="82"/>
  <c r="I1497" i="82"/>
  <c r="I1498" i="82"/>
  <c r="I1499" i="82"/>
  <c r="I1500" i="82"/>
  <c r="I1501" i="82"/>
  <c r="I1502" i="82"/>
  <c r="I1503" i="82"/>
  <c r="I1504" i="82"/>
  <c r="I1505" i="82"/>
  <c r="I1506" i="82"/>
  <c r="I1507" i="82"/>
  <c r="I1508" i="82"/>
  <c r="I1509" i="82"/>
  <c r="I1510" i="82"/>
  <c r="I1511" i="82"/>
  <c r="I1512" i="82"/>
  <c r="I1513" i="82"/>
  <c r="I1514" i="82"/>
  <c r="I1515" i="82"/>
  <c r="I1516" i="82"/>
  <c r="I1517" i="82"/>
  <c r="I1518" i="82"/>
  <c r="I1519" i="82"/>
  <c r="I1520" i="82"/>
  <c r="I1521" i="82"/>
  <c r="I1522" i="82"/>
  <c r="I1523" i="82"/>
  <c r="I1524" i="82"/>
  <c r="I1525" i="82"/>
  <c r="I1526" i="82"/>
  <c r="I1527" i="82"/>
  <c r="I1528" i="82"/>
  <c r="I1529" i="82"/>
  <c r="I1530" i="82"/>
  <c r="I1531" i="82"/>
  <c r="I1532" i="82"/>
  <c r="I1533" i="82"/>
  <c r="I1534" i="82"/>
  <c r="I1535" i="82"/>
  <c r="I1536" i="82"/>
  <c r="I1537" i="82"/>
  <c r="I1538" i="82"/>
  <c r="I1539" i="82"/>
  <c r="I1540" i="82"/>
  <c r="I1541" i="82"/>
  <c r="I1542" i="82"/>
  <c r="I1543" i="82"/>
  <c r="I1544" i="82"/>
  <c r="I1545" i="82"/>
  <c r="I1546" i="82"/>
  <c r="I1547" i="82"/>
  <c r="I1548" i="82"/>
  <c r="I1549" i="82"/>
  <c r="I1550" i="82"/>
  <c r="I1551" i="82"/>
  <c r="I1552" i="82"/>
  <c r="I1553" i="82"/>
  <c r="I1554" i="82"/>
  <c r="I1555" i="82"/>
  <c r="I1556" i="82"/>
  <c r="I1557" i="82"/>
  <c r="I1558" i="82"/>
  <c r="I1559" i="82"/>
  <c r="I1560" i="82"/>
  <c r="I1561" i="82"/>
  <c r="I1562" i="82"/>
  <c r="I1563" i="82"/>
  <c r="I1564" i="82"/>
  <c r="I1565" i="82"/>
  <c r="I1566" i="82"/>
  <c r="I1567" i="82"/>
  <c r="I1568" i="82"/>
  <c r="I1569" i="82"/>
  <c r="I1570" i="82"/>
  <c r="I1571" i="82"/>
  <c r="I1572" i="82"/>
  <c r="I1573" i="82"/>
  <c r="I1574" i="82"/>
  <c r="S1574" i="82"/>
  <c r="T1574" i="82"/>
  <c r="I1575" i="82"/>
  <c r="S1575" i="82"/>
  <c r="T1575" i="82"/>
  <c r="I1576" i="82"/>
  <c r="S1576" i="82"/>
  <c r="T1576" i="82"/>
  <c r="I1577" i="82"/>
  <c r="S1577" i="82"/>
  <c r="T1577" i="82"/>
  <c r="I1578" i="82"/>
  <c r="S1578" i="82"/>
  <c r="T1578" i="82"/>
  <c r="I1579" i="82"/>
  <c r="S1579" i="82"/>
  <c r="I1580" i="82"/>
  <c r="S1580" i="82"/>
  <c r="T1580" i="82"/>
  <c r="I1581" i="82"/>
  <c r="S1581" i="82"/>
  <c r="T1581" i="82"/>
  <c r="I1582" i="82"/>
  <c r="S1582" i="82"/>
  <c r="I1583" i="82"/>
  <c r="S1583" i="82"/>
  <c r="I1584" i="82"/>
  <c r="S1584" i="82"/>
  <c r="I1585" i="82"/>
  <c r="S1585" i="82"/>
  <c r="I1586" i="82"/>
  <c r="S1586" i="82"/>
  <c r="I1587" i="82"/>
  <c r="S1587" i="82"/>
  <c r="I1588" i="82"/>
  <c r="S1588" i="82"/>
  <c r="I1589" i="82"/>
  <c r="S1589" i="82"/>
  <c r="I1590" i="82"/>
  <c r="S1590" i="82"/>
  <c r="I1591" i="82"/>
  <c r="S1591" i="82"/>
  <c r="I1592" i="82"/>
  <c r="S1592" i="82"/>
  <c r="I1593" i="82"/>
  <c r="S1593" i="82"/>
  <c r="I1594" i="82"/>
  <c r="S1594" i="82"/>
  <c r="I1595" i="82"/>
  <c r="S1595" i="82"/>
  <c r="I1596" i="82"/>
  <c r="S1596" i="82"/>
  <c r="I1597" i="82"/>
  <c r="S1597" i="82"/>
  <c r="I1598" i="82"/>
  <c r="S1598" i="82"/>
  <c r="I1599" i="82"/>
  <c r="S1599" i="82"/>
  <c r="I1600" i="82"/>
  <c r="S1600" i="82"/>
  <c r="I1601" i="82"/>
  <c r="S1601" i="82"/>
  <c r="I1602" i="82"/>
  <c r="S1602" i="82"/>
  <c r="I1603" i="82"/>
  <c r="S1603" i="82"/>
  <c r="I1604" i="82"/>
  <c r="S1604" i="82"/>
  <c r="I1605" i="82"/>
  <c r="S1605" i="82"/>
  <c r="I1606" i="82"/>
  <c r="S1606" i="82"/>
  <c r="I1607" i="82"/>
  <c r="S1607" i="82"/>
  <c r="I1608" i="82"/>
  <c r="S1608" i="82"/>
  <c r="I1609" i="82"/>
  <c r="S1609" i="82"/>
  <c r="I1610" i="82"/>
  <c r="S1610" i="82"/>
  <c r="I1611" i="82"/>
  <c r="S1611" i="82"/>
  <c r="I1612" i="82"/>
  <c r="S1612" i="82"/>
  <c r="I1613" i="82"/>
  <c r="S1613" i="82"/>
  <c r="I1614" i="82"/>
  <c r="S1614" i="82"/>
  <c r="I1615" i="82"/>
  <c r="S1615" i="82"/>
  <c r="I1616" i="82"/>
  <c r="S1616" i="82"/>
  <c r="I1617" i="82"/>
  <c r="S1617" i="82"/>
  <c r="I1618" i="82"/>
  <c r="S1618" i="82"/>
  <c r="I1619" i="82"/>
  <c r="S1619" i="82"/>
  <c r="I1620" i="82"/>
  <c r="S1620" i="82"/>
  <c r="I1621" i="82"/>
  <c r="S1621" i="82"/>
  <c r="I1622" i="82"/>
  <c r="S1622" i="82"/>
  <c r="I1623" i="82"/>
  <c r="S1623" i="82"/>
  <c r="I1624" i="82"/>
  <c r="S1624" i="82"/>
  <c r="I1625" i="82"/>
  <c r="S1625" i="82"/>
  <c r="T1625" i="82"/>
  <c r="I1626" i="82"/>
  <c r="S1626" i="82"/>
  <c r="T1626" i="82"/>
  <c r="I1627" i="82"/>
  <c r="S1627" i="82"/>
  <c r="I1628" i="82"/>
  <c r="S1628" i="82"/>
  <c r="T1628" i="82"/>
  <c r="I1629" i="82"/>
  <c r="S1629" i="82"/>
  <c r="I1630" i="82"/>
  <c r="S1630" i="82"/>
  <c r="T1630" i="82"/>
  <c r="I1631" i="82"/>
  <c r="S1631" i="82"/>
  <c r="T1631" i="82"/>
  <c r="I1632" i="82"/>
  <c r="S1632" i="82"/>
  <c r="T1632" i="82"/>
  <c r="I1633" i="82"/>
  <c r="S1633" i="82"/>
  <c r="T1633" i="82"/>
  <c r="I1634" i="82"/>
  <c r="S1634" i="82"/>
  <c r="T1634" i="82"/>
  <c r="I1635" i="82"/>
  <c r="S1635" i="82"/>
  <c r="I1636" i="82"/>
  <c r="S1636" i="82"/>
  <c r="I1637" i="82"/>
  <c r="S1637" i="82"/>
  <c r="I1638" i="82"/>
  <c r="S1638" i="82"/>
  <c r="T1638" i="82"/>
  <c r="I1639" i="82"/>
  <c r="S1639" i="82"/>
  <c r="T1639" i="82"/>
  <c r="I1640" i="82"/>
  <c r="S1640" i="82"/>
  <c r="T1640" i="82"/>
  <c r="I1641" i="82"/>
  <c r="S1641" i="82"/>
  <c r="T1641" i="82"/>
  <c r="I1642" i="82"/>
  <c r="S1642" i="82"/>
  <c r="T1642" i="82"/>
  <c r="I1643" i="82"/>
  <c r="S1643" i="82"/>
  <c r="T1643" i="82"/>
  <c r="I1644" i="82"/>
  <c r="S1644" i="82"/>
  <c r="I1645" i="82"/>
  <c r="S1645" i="82"/>
  <c r="T1645" i="82"/>
  <c r="I1646" i="82"/>
  <c r="S1646" i="82"/>
  <c r="T1646" i="82"/>
  <c r="I1647" i="82"/>
  <c r="S1647" i="82"/>
  <c r="T1647" i="82"/>
  <c r="I1648" i="82"/>
  <c r="S1648" i="82"/>
  <c r="T1648" i="82"/>
  <c r="I1649" i="82"/>
  <c r="S1649" i="82"/>
  <c r="T1649" i="82"/>
  <c r="I1650" i="82"/>
  <c r="S1650" i="82"/>
  <c r="I1651" i="82"/>
  <c r="S1651" i="82"/>
  <c r="T1651" i="82"/>
  <c r="I1652" i="82"/>
  <c r="S1652" i="82"/>
  <c r="T1652" i="82"/>
  <c r="I1653" i="82"/>
  <c r="S1653" i="82"/>
  <c r="I1654" i="82"/>
  <c r="S1654" i="82"/>
  <c r="I1655" i="82"/>
  <c r="S1655" i="82"/>
  <c r="I1656" i="82"/>
  <c r="S1656" i="82"/>
  <c r="I1657" i="82"/>
  <c r="S1657" i="82"/>
  <c r="I1658" i="82"/>
  <c r="S1658" i="82"/>
  <c r="I1659" i="82"/>
  <c r="S1659" i="82"/>
  <c r="I1660" i="82"/>
  <c r="S1660" i="82"/>
  <c r="I1661" i="82"/>
  <c r="S1661" i="82"/>
  <c r="I1662" i="82"/>
  <c r="S1662" i="82"/>
  <c r="I1663" i="82"/>
  <c r="S1663" i="82"/>
  <c r="I1664" i="82"/>
  <c r="S1664" i="82"/>
  <c r="I1665" i="82"/>
  <c r="S1665" i="82"/>
  <c r="I1666" i="82"/>
  <c r="S1666" i="82"/>
  <c r="I1667" i="82"/>
  <c r="S1667" i="82"/>
  <c r="I1668" i="82"/>
  <c r="S1668" i="82"/>
  <c r="I1669" i="82"/>
  <c r="S1669" i="82"/>
  <c r="I1670" i="82"/>
  <c r="S1670" i="82"/>
  <c r="I1671" i="82"/>
  <c r="S1671" i="82"/>
  <c r="I1672" i="82"/>
  <c r="S1672" i="82"/>
  <c r="I1673" i="82"/>
  <c r="S1673" i="82"/>
  <c r="I1674" i="82"/>
  <c r="S1674" i="82"/>
  <c r="I1675" i="82"/>
  <c r="S1675" i="82"/>
  <c r="I1676" i="82"/>
  <c r="S1676" i="82"/>
  <c r="I1677" i="82"/>
  <c r="S1677" i="82"/>
  <c r="I1678" i="82"/>
  <c r="S1678" i="82"/>
  <c r="I1679" i="82"/>
  <c r="S1679" i="82"/>
  <c r="I1680" i="82"/>
  <c r="S1680" i="82"/>
  <c r="I1681" i="82"/>
  <c r="S1681" i="82"/>
  <c r="I1682" i="82"/>
  <c r="S1682" i="82"/>
  <c r="I1683" i="82"/>
  <c r="S1683" i="82"/>
  <c r="I1684" i="82"/>
  <c r="S1684" i="82"/>
  <c r="I1685" i="82"/>
  <c r="S1685" i="82"/>
  <c r="I1686" i="82"/>
  <c r="S1686" i="82"/>
  <c r="I1687" i="82"/>
  <c r="S1687" i="82"/>
  <c r="I1688" i="82"/>
  <c r="S1688" i="82"/>
  <c r="I1689" i="82"/>
  <c r="S1689" i="82"/>
  <c r="I1690" i="82"/>
  <c r="S1690" i="82"/>
  <c r="I1691" i="82"/>
  <c r="S1691" i="82"/>
  <c r="I1692" i="82"/>
  <c r="S1692" i="82"/>
  <c r="I1693" i="82"/>
  <c r="S1693" i="82"/>
  <c r="I1694" i="82"/>
  <c r="S1694" i="82"/>
  <c r="I1695" i="82"/>
  <c r="S1695" i="82"/>
  <c r="I1696" i="82"/>
  <c r="S1696" i="82"/>
  <c r="T1696" i="82"/>
  <c r="I1697" i="82"/>
  <c r="S1697" i="82"/>
  <c r="T1697" i="82"/>
  <c r="I1698" i="82"/>
  <c r="S1698" i="82"/>
  <c r="I1699" i="82"/>
  <c r="S1699" i="82"/>
  <c r="T1699" i="82"/>
  <c r="I1700" i="82"/>
  <c r="S1700" i="82"/>
  <c r="I1701" i="82"/>
  <c r="S1701" i="82"/>
  <c r="T1701" i="82"/>
  <c r="I1702" i="82"/>
  <c r="S1702" i="82"/>
  <c r="T1702" i="82"/>
  <c r="I1703" i="82"/>
  <c r="S1703" i="82"/>
  <c r="T1703" i="82"/>
  <c r="I1704" i="82"/>
  <c r="S1704" i="82"/>
  <c r="T1704" i="82"/>
  <c r="I1705" i="82"/>
  <c r="S1705" i="82"/>
  <c r="T1705" i="82"/>
  <c r="I1706" i="82"/>
  <c r="S1706" i="82"/>
  <c r="I1707" i="82"/>
  <c r="S1707" i="82"/>
  <c r="I1708" i="82"/>
  <c r="S1708" i="82"/>
  <c r="I1709" i="82"/>
  <c r="S1709" i="82"/>
  <c r="T1709" i="82"/>
  <c r="I1710" i="82"/>
  <c r="S1710" i="82"/>
  <c r="T1710" i="82"/>
  <c r="I1711" i="82"/>
  <c r="S1711" i="82"/>
  <c r="T1711" i="82"/>
  <c r="I1712" i="82"/>
  <c r="S1712" i="82"/>
  <c r="T1712" i="82"/>
  <c r="I1713" i="82"/>
  <c r="S1713" i="82"/>
  <c r="T1713" i="82"/>
  <c r="I1714" i="82"/>
  <c r="S1714" i="82"/>
  <c r="T1714" i="82"/>
  <c r="I1715" i="82"/>
  <c r="S1715" i="82"/>
  <c r="I1716" i="82"/>
  <c r="S1716" i="82"/>
  <c r="T1716" i="82"/>
  <c r="I1717" i="82"/>
  <c r="S1717" i="82"/>
  <c r="T1717" i="82"/>
  <c r="I1718" i="82"/>
  <c r="S1718" i="82"/>
  <c r="T1718" i="82"/>
  <c r="I1719" i="82"/>
  <c r="S1719" i="82"/>
  <c r="T1719" i="82"/>
  <c r="I1720" i="82"/>
  <c r="S1720" i="82"/>
  <c r="T1720" i="82"/>
  <c r="I1721" i="82"/>
  <c r="S1721" i="82"/>
  <c r="I1722" i="82"/>
  <c r="S1722" i="82"/>
  <c r="T1722" i="82"/>
  <c r="I1723" i="82"/>
  <c r="S1723" i="82"/>
  <c r="T1723" i="82"/>
  <c r="I1724" i="82"/>
  <c r="S1724" i="82"/>
  <c r="I1725" i="82"/>
  <c r="S1725" i="82"/>
  <c r="I1726" i="82"/>
  <c r="S1726" i="82"/>
  <c r="I1727" i="82"/>
  <c r="S1727" i="82"/>
  <c r="I1728" i="82"/>
  <c r="S1728" i="82"/>
  <c r="I1729" i="82"/>
  <c r="S1729" i="82"/>
  <c r="I1730" i="82"/>
  <c r="S1730" i="82"/>
  <c r="I1731" i="82"/>
  <c r="S1731" i="82"/>
  <c r="I1732" i="82"/>
  <c r="S1732" i="82"/>
  <c r="I1733" i="82"/>
  <c r="S1733" i="82"/>
  <c r="I1734" i="82"/>
  <c r="S1734" i="82"/>
  <c r="I1735" i="82"/>
  <c r="S1735" i="82"/>
  <c r="I1736" i="82"/>
  <c r="S1736" i="82"/>
  <c r="I1737" i="82"/>
  <c r="S1737" i="82"/>
  <c r="I1738" i="82"/>
  <c r="S1738" i="82"/>
  <c r="I1739" i="82"/>
  <c r="S1739" i="82"/>
  <c r="I1740" i="82"/>
  <c r="S1740" i="82"/>
  <c r="I1741" i="82"/>
  <c r="S1741" i="82"/>
  <c r="I1742" i="82"/>
  <c r="S1742" i="82"/>
  <c r="I1743" i="82"/>
  <c r="S1743" i="82"/>
  <c r="I1744" i="82"/>
  <c r="S1744" i="82"/>
  <c r="I1745" i="82"/>
  <c r="S1745" i="82"/>
  <c r="I1746" i="82"/>
  <c r="S1746" i="82"/>
  <c r="I1747" i="82"/>
  <c r="S1747" i="82"/>
  <c r="I1748" i="82"/>
  <c r="S1748" i="82"/>
  <c r="I1749" i="82"/>
  <c r="S1749" i="82"/>
  <c r="I1750" i="82"/>
  <c r="S1750" i="82"/>
  <c r="I1751" i="82"/>
  <c r="S1751" i="82"/>
  <c r="I1752" i="82"/>
  <c r="S1752" i="82"/>
  <c r="I1753" i="82"/>
  <c r="S1753" i="82"/>
  <c r="I1754" i="82"/>
  <c r="S1754" i="82"/>
  <c r="I1755" i="82"/>
  <c r="S1755" i="82"/>
  <c r="I1756" i="82"/>
  <c r="S1756" i="82"/>
  <c r="I1757" i="82"/>
  <c r="S1757" i="82"/>
  <c r="I1758" i="82"/>
  <c r="S1758" i="82"/>
  <c r="I1759" i="82"/>
  <c r="S1759" i="82"/>
  <c r="I1760" i="82"/>
  <c r="S1760" i="82"/>
  <c r="I1761" i="82"/>
  <c r="S1761" i="82"/>
  <c r="I1762" i="82"/>
  <c r="S1762" i="82"/>
  <c r="I1763" i="82"/>
  <c r="S1763" i="82"/>
  <c r="I1764" i="82"/>
  <c r="S1764" i="82"/>
  <c r="I1765" i="82"/>
  <c r="S1765" i="82"/>
  <c r="I1766" i="82"/>
  <c r="S1766" i="82"/>
  <c r="I1767" i="82"/>
  <c r="S1767" i="82"/>
  <c r="T1767" i="82"/>
  <c r="I1768" i="82"/>
  <c r="S1768" i="82"/>
  <c r="T1768" i="82"/>
  <c r="I1769" i="82"/>
  <c r="S1769" i="82"/>
  <c r="I1770" i="82"/>
  <c r="S1770" i="82"/>
  <c r="T1770" i="82"/>
  <c r="I1771" i="82"/>
  <c r="S1771" i="82"/>
  <c r="I1772" i="82"/>
  <c r="S1772" i="82"/>
  <c r="T1772" i="82"/>
  <c r="I1773" i="82"/>
  <c r="S1773" i="82"/>
  <c r="T1773" i="82"/>
  <c r="I1774" i="82"/>
  <c r="S1774" i="82"/>
  <c r="T1774" i="82"/>
  <c r="I1775" i="82"/>
  <c r="S1775" i="82"/>
  <c r="T1775" i="82"/>
  <c r="I1776" i="82"/>
  <c r="S1776" i="82"/>
  <c r="T1776" i="82"/>
  <c r="I1777" i="82"/>
  <c r="S1777" i="82"/>
  <c r="I1778" i="82"/>
  <c r="S1778" i="82"/>
  <c r="I1779" i="82"/>
  <c r="S1779" i="82"/>
  <c r="I1780" i="82"/>
  <c r="S1780" i="82"/>
  <c r="T1780" i="82"/>
  <c r="I1781" i="82"/>
  <c r="S1781" i="82"/>
  <c r="T1781" i="82"/>
  <c r="I1782" i="82"/>
  <c r="S1782" i="82"/>
  <c r="T1782" i="82"/>
  <c r="I1783" i="82"/>
  <c r="S1783" i="82"/>
  <c r="T1783" i="82"/>
  <c r="I1784" i="82"/>
  <c r="S1784" i="82"/>
  <c r="T1784" i="82"/>
  <c r="I1785" i="82"/>
  <c r="S1785" i="82"/>
  <c r="T1785" i="82"/>
  <c r="I1786" i="82"/>
  <c r="S1786" i="82"/>
  <c r="I1787" i="82"/>
  <c r="S1787" i="82"/>
  <c r="T1787" i="82"/>
  <c r="I1788" i="82"/>
  <c r="S1788" i="82"/>
  <c r="T1788" i="82"/>
  <c r="I1789" i="82"/>
  <c r="S1789" i="82"/>
  <c r="T1789" i="82"/>
  <c r="I1790" i="82"/>
  <c r="S1790" i="82"/>
  <c r="T1790" i="82"/>
  <c r="I1791" i="82"/>
  <c r="S1791" i="82"/>
  <c r="T1791" i="82"/>
  <c r="I1792" i="82"/>
  <c r="S1792" i="82"/>
  <c r="I1793" i="82"/>
  <c r="S1793" i="82"/>
  <c r="T1793" i="82"/>
  <c r="I1794" i="82"/>
  <c r="S1794" i="82"/>
  <c r="T1794" i="82"/>
  <c r="I1795" i="82"/>
  <c r="S1795" i="82"/>
  <c r="I1796" i="82"/>
  <c r="S1796" i="82"/>
  <c r="I1797" i="82"/>
  <c r="S1797" i="82"/>
  <c r="I1798" i="82"/>
  <c r="S1798" i="82"/>
  <c r="I1799" i="82"/>
  <c r="S1799" i="82"/>
  <c r="I1800" i="82"/>
  <c r="S1800" i="82"/>
  <c r="I1801" i="82"/>
  <c r="S1801" i="82"/>
  <c r="I1802" i="82"/>
  <c r="S1802" i="82"/>
  <c r="I1803" i="82"/>
  <c r="S1803" i="82"/>
  <c r="I1804" i="82"/>
  <c r="S1804" i="82"/>
  <c r="I1805" i="82"/>
  <c r="S1805" i="82"/>
  <c r="I1806" i="82"/>
  <c r="S1806" i="82"/>
  <c r="I1807" i="82"/>
  <c r="S1807" i="82"/>
  <c r="I1808" i="82"/>
  <c r="S1808" i="82"/>
  <c r="I1809" i="82"/>
  <c r="S1809" i="82"/>
  <c r="I1810" i="82"/>
  <c r="S1810" i="82"/>
  <c r="I1811" i="82"/>
  <c r="S1811" i="82"/>
  <c r="I1812" i="82"/>
  <c r="S1812" i="82"/>
  <c r="I1813" i="82"/>
  <c r="S1813" i="82"/>
  <c r="I1814" i="82"/>
  <c r="S1814" i="82"/>
  <c r="I1815" i="82"/>
  <c r="S1815" i="82"/>
  <c r="I1816" i="82"/>
  <c r="S1816" i="82"/>
  <c r="I1817" i="82"/>
  <c r="S1817" i="82"/>
  <c r="I1818" i="82"/>
  <c r="S1818" i="82"/>
  <c r="I1819" i="82"/>
  <c r="S1819" i="82"/>
  <c r="I1820" i="82"/>
  <c r="S1820" i="82"/>
  <c r="I1821" i="82"/>
  <c r="S1821" i="82"/>
  <c r="I1822" i="82"/>
  <c r="S1822" i="82"/>
  <c r="I1823" i="82"/>
  <c r="S1823" i="82"/>
  <c r="I1824" i="82"/>
  <c r="S1824" i="82"/>
  <c r="I1825" i="82"/>
  <c r="S1825" i="82"/>
  <c r="I1826" i="82"/>
  <c r="S1826" i="82"/>
  <c r="I1827" i="82"/>
  <c r="S1827" i="82"/>
  <c r="I1828" i="82"/>
  <c r="S1828" i="82"/>
  <c r="I1829" i="82"/>
  <c r="S1829" i="82"/>
  <c r="I1830" i="82"/>
  <c r="S1830" i="82"/>
  <c r="I1831" i="82"/>
  <c r="S1831" i="82"/>
  <c r="I1832" i="82"/>
  <c r="S1832" i="82"/>
  <c r="I1833" i="82"/>
  <c r="S1833" i="82"/>
  <c r="I1834" i="82"/>
  <c r="S1834" i="82"/>
  <c r="I1835" i="82"/>
  <c r="S1835" i="82"/>
  <c r="I1836" i="82"/>
  <c r="S1836" i="82"/>
  <c r="I1837" i="82"/>
  <c r="S1837" i="82"/>
  <c r="I1838" i="82"/>
  <c r="S1838" i="82"/>
  <c r="T1838" i="82"/>
  <c r="I1839" i="82"/>
  <c r="S1839" i="82"/>
  <c r="T1839" i="82"/>
  <c r="I1840" i="82"/>
  <c r="S1840" i="82"/>
  <c r="I1841" i="82"/>
  <c r="S1841" i="82"/>
  <c r="T1841" i="82"/>
  <c r="I1842" i="82"/>
  <c r="S1842" i="82"/>
  <c r="I1843" i="82"/>
  <c r="S1843" i="82"/>
  <c r="T1843" i="82"/>
  <c r="I1844" i="82"/>
  <c r="S1844" i="82"/>
  <c r="T1844" i="82"/>
  <c r="I1845" i="82"/>
  <c r="S1845" i="82"/>
  <c r="T1845" i="82"/>
  <c r="I1846" i="82"/>
  <c r="S1846" i="82"/>
  <c r="T1846" i="82"/>
  <c r="I1847" i="82"/>
  <c r="S1847" i="82"/>
  <c r="T1847" i="82"/>
  <c r="I1848" i="82"/>
  <c r="S1848" i="82"/>
  <c r="I1849" i="82"/>
  <c r="S1849" i="82"/>
  <c r="I1850" i="82"/>
  <c r="S1850" i="82"/>
  <c r="I1851" i="82"/>
  <c r="S1851" i="82"/>
  <c r="T1851" i="82"/>
  <c r="I1852" i="82"/>
  <c r="S1852" i="82"/>
  <c r="T1852" i="82"/>
  <c r="I1853" i="82"/>
  <c r="S1853" i="82"/>
  <c r="T1853" i="82"/>
  <c r="I1854" i="82"/>
  <c r="S1854" i="82"/>
  <c r="T1854" i="82"/>
  <c r="I1855" i="82"/>
  <c r="S1855" i="82"/>
  <c r="T1855" i="82"/>
  <c r="I1856" i="82"/>
  <c r="S1856" i="82"/>
  <c r="T1856" i="82"/>
  <c r="I1857" i="82"/>
  <c r="S1857" i="82"/>
  <c r="I1858" i="82"/>
  <c r="S1858" i="82"/>
  <c r="T1858" i="82"/>
  <c r="I1859" i="82"/>
  <c r="S1859" i="82"/>
  <c r="T1859" i="82"/>
  <c r="I1860" i="82"/>
  <c r="S1860" i="82"/>
  <c r="T1860" i="82"/>
  <c r="I1861" i="82"/>
  <c r="S1861" i="82"/>
  <c r="T1861" i="82"/>
  <c r="I1862" i="82"/>
  <c r="S1862" i="82"/>
  <c r="T1862" i="82"/>
  <c r="I1863" i="82"/>
  <c r="S1863" i="82"/>
  <c r="I1864" i="82"/>
  <c r="S1864" i="82"/>
  <c r="T1864" i="82"/>
  <c r="I1865" i="82"/>
  <c r="S1865" i="82"/>
  <c r="T1865" i="82"/>
  <c r="I1866" i="82"/>
  <c r="S1866" i="82"/>
  <c r="I1867" i="82"/>
  <c r="S1867" i="82"/>
  <c r="I1868" i="82"/>
  <c r="S1868" i="82"/>
  <c r="I1869" i="82"/>
  <c r="S1869" i="82"/>
  <c r="I1870" i="82"/>
  <c r="S1870" i="82"/>
  <c r="I1871" i="82"/>
  <c r="S1871" i="82"/>
  <c r="I1872" i="82"/>
  <c r="S1872" i="82"/>
  <c r="I1873" i="82"/>
  <c r="S1873" i="82"/>
  <c r="I1874" i="82"/>
  <c r="S1874" i="82"/>
  <c r="I1875" i="82"/>
  <c r="S1875" i="82"/>
  <c r="I1876" i="82"/>
  <c r="S1876" i="82"/>
  <c r="I1877" i="82"/>
  <c r="S1877" i="82"/>
  <c r="I1878" i="82"/>
  <c r="S1878" i="82"/>
  <c r="I1879" i="82"/>
  <c r="S1879" i="82"/>
  <c r="I1880" i="82"/>
  <c r="S1880" i="82"/>
  <c r="I1881" i="82"/>
  <c r="S1881" i="82"/>
  <c r="I1882" i="82"/>
  <c r="S1882" i="82"/>
  <c r="I1883" i="82"/>
  <c r="S1883" i="82"/>
  <c r="I1884" i="82"/>
  <c r="S1884" i="82"/>
  <c r="I1885" i="82"/>
  <c r="S1885" i="82"/>
  <c r="I1886" i="82"/>
  <c r="S1886" i="82"/>
  <c r="I1887" i="82"/>
  <c r="S1887" i="82"/>
  <c r="I1888" i="82"/>
  <c r="S1888" i="82"/>
  <c r="I1889" i="82"/>
  <c r="S1889" i="82"/>
  <c r="I1890" i="82"/>
  <c r="S1890" i="82"/>
  <c r="I1891" i="82"/>
  <c r="S1891" i="82"/>
  <c r="I1892" i="82"/>
  <c r="S1892" i="82"/>
  <c r="I1893" i="82"/>
  <c r="S1893" i="82"/>
  <c r="I1894" i="82"/>
  <c r="S1894" i="82"/>
  <c r="I1895" i="82"/>
  <c r="S1895" i="82"/>
  <c r="I1896" i="82"/>
  <c r="S1896" i="82"/>
  <c r="I1897" i="82"/>
  <c r="S1897" i="82"/>
  <c r="I1898" i="82"/>
  <c r="S1898" i="82"/>
  <c r="I1899" i="82"/>
  <c r="S1899" i="82"/>
  <c r="I1900" i="82"/>
  <c r="S1900" i="82"/>
  <c r="I1901" i="82"/>
  <c r="S1901" i="82"/>
  <c r="I1902" i="82"/>
  <c r="S1902" i="82"/>
  <c r="I1903" i="82"/>
  <c r="S1903" i="82"/>
  <c r="I1904" i="82"/>
  <c r="S1904" i="82"/>
  <c r="I1905" i="82"/>
  <c r="S1905" i="82"/>
  <c r="I1906" i="82"/>
  <c r="S1906" i="82"/>
  <c r="I1907" i="82"/>
  <c r="S1907" i="82"/>
  <c r="I1908" i="82"/>
  <c r="S1908" i="82"/>
  <c r="I1909" i="82"/>
  <c r="S1909" i="82"/>
  <c r="T1909" i="82"/>
  <c r="I1910" i="82"/>
  <c r="S1910" i="82"/>
  <c r="T1910" i="82"/>
  <c r="I1911" i="82"/>
  <c r="S1911" i="82"/>
  <c r="I1912" i="82"/>
  <c r="S1912" i="82"/>
  <c r="T1912" i="82"/>
  <c r="I1913" i="82"/>
  <c r="S1913" i="82"/>
  <c r="I1914" i="82"/>
  <c r="S1914" i="82"/>
  <c r="T1914" i="82"/>
  <c r="I1915" i="82"/>
  <c r="S1915" i="82"/>
  <c r="T1915" i="82"/>
  <c r="I1916" i="82"/>
  <c r="S1916" i="82"/>
  <c r="T1916" i="82"/>
  <c r="I1917" i="82"/>
  <c r="S1917" i="82"/>
  <c r="T1917" i="82"/>
  <c r="I1918" i="82"/>
  <c r="S1918" i="82"/>
  <c r="T1918" i="82"/>
  <c r="I1919" i="82"/>
  <c r="S1919" i="82"/>
  <c r="I1920" i="82"/>
  <c r="S1920" i="82"/>
  <c r="I1921" i="82"/>
  <c r="S1921" i="82"/>
  <c r="I1922" i="82"/>
  <c r="S1922" i="82"/>
  <c r="T1922" i="82"/>
  <c r="I1923" i="82"/>
  <c r="S1923" i="82"/>
  <c r="T1923" i="82"/>
  <c r="I1924" i="82"/>
  <c r="S1924" i="82"/>
  <c r="T1924" i="82"/>
  <c r="I1925" i="82"/>
  <c r="S1925" i="82"/>
  <c r="T1925" i="82"/>
  <c r="I1926" i="82"/>
  <c r="S1926" i="82"/>
  <c r="T1926" i="82"/>
  <c r="I1927" i="82"/>
  <c r="S1927" i="82"/>
  <c r="T1927" i="82"/>
  <c r="I1928" i="82"/>
  <c r="S1928" i="82"/>
  <c r="I1929" i="82"/>
  <c r="S1929" i="82"/>
  <c r="T1929" i="82"/>
  <c r="I1930" i="82"/>
  <c r="S1930" i="82"/>
  <c r="T1930" i="82"/>
  <c r="I1931" i="82"/>
  <c r="S1931" i="82"/>
  <c r="T1931" i="82"/>
  <c r="I1932" i="82"/>
  <c r="S1932" i="82"/>
  <c r="T1932" i="82"/>
  <c r="I1933" i="82"/>
  <c r="S1933" i="82"/>
  <c r="T1933" i="82"/>
  <c r="I1934" i="82"/>
  <c r="S1934" i="82"/>
  <c r="I1935" i="82"/>
  <c r="S1935" i="82"/>
  <c r="T1935" i="82"/>
  <c r="I1936" i="82"/>
  <c r="S1936" i="82"/>
  <c r="T1936" i="82"/>
  <c r="I1937" i="82"/>
  <c r="S1937" i="82"/>
  <c r="I1938" i="82"/>
  <c r="S1938" i="82"/>
  <c r="I1939" i="82"/>
  <c r="S1939" i="82"/>
  <c r="I1940" i="82"/>
  <c r="S1940" i="82"/>
  <c r="I1941" i="82"/>
  <c r="S1941" i="82"/>
  <c r="I1942" i="82"/>
  <c r="S1942" i="82"/>
  <c r="I1943" i="82"/>
  <c r="S1943" i="82"/>
  <c r="I1944" i="82"/>
  <c r="S1944" i="82"/>
  <c r="I1945" i="82"/>
  <c r="S1945" i="82"/>
  <c r="I1946" i="82"/>
  <c r="S1946" i="82"/>
  <c r="I1947" i="82"/>
  <c r="S1947" i="82"/>
  <c r="I1948" i="82"/>
  <c r="S1948" i="82"/>
  <c r="I1949" i="82"/>
  <c r="S1949" i="82"/>
  <c r="I1950" i="82"/>
  <c r="S1950" i="82"/>
  <c r="I1951" i="82"/>
  <c r="S1951" i="82"/>
  <c r="I1952" i="82"/>
  <c r="S1952" i="82"/>
  <c r="I1953" i="82"/>
  <c r="S1953" i="82"/>
  <c r="I1954" i="82"/>
  <c r="S1954" i="82"/>
  <c r="I1955" i="82"/>
  <c r="S1955" i="82"/>
  <c r="I1956" i="82"/>
  <c r="S1956" i="82"/>
  <c r="I1957" i="82"/>
  <c r="S1957" i="82"/>
  <c r="I1958" i="82"/>
  <c r="S1958" i="82"/>
  <c r="I1959" i="82"/>
  <c r="S1959" i="82"/>
  <c r="I1960" i="82"/>
  <c r="S1960" i="82"/>
  <c r="I1961" i="82"/>
  <c r="S1961" i="82"/>
  <c r="I1962" i="82"/>
  <c r="S1962" i="82"/>
  <c r="I1963" i="82"/>
  <c r="S1963" i="82"/>
  <c r="I1964" i="82"/>
  <c r="S1964" i="82"/>
  <c r="I1965" i="82"/>
  <c r="S1965" i="82"/>
  <c r="I1966" i="82"/>
  <c r="S1966" i="82"/>
  <c r="I1967" i="82"/>
  <c r="S1967" i="82"/>
  <c r="I1968" i="82"/>
  <c r="S1968" i="82"/>
  <c r="I1969" i="82"/>
  <c r="S1969" i="82"/>
  <c r="I1970" i="82"/>
  <c r="S1970" i="82"/>
  <c r="I1971" i="82"/>
  <c r="S1971" i="82"/>
  <c r="I1972" i="82"/>
  <c r="S1972" i="82"/>
  <c r="I1973" i="82"/>
  <c r="S1973" i="82"/>
  <c r="I1974" i="82"/>
  <c r="S1974" i="82"/>
  <c r="I1975" i="82"/>
  <c r="S1975" i="82"/>
  <c r="I1976" i="82"/>
  <c r="S1976" i="82"/>
  <c r="I1977" i="82"/>
  <c r="S1977" i="82"/>
  <c r="I1978" i="82"/>
  <c r="S1978" i="82"/>
  <c r="I1979" i="82"/>
  <c r="S1979" i="82"/>
  <c r="I1980" i="82"/>
  <c r="S1980" i="82"/>
  <c r="T1980" i="82"/>
  <c r="I1981" i="82"/>
  <c r="S1981" i="82"/>
  <c r="T1981" i="82"/>
  <c r="I1982" i="82"/>
  <c r="S1982" i="82"/>
  <c r="I1983" i="82"/>
  <c r="S1983" i="82"/>
  <c r="T1983" i="82"/>
  <c r="I1984" i="82"/>
  <c r="S1984" i="82"/>
  <c r="I1985" i="82"/>
  <c r="S1985" i="82"/>
  <c r="T1985" i="82"/>
  <c r="I1986" i="82"/>
  <c r="S1986" i="82"/>
  <c r="T1986" i="82"/>
  <c r="I1987" i="82"/>
  <c r="S1987" i="82"/>
  <c r="T1987" i="82"/>
  <c r="I1988" i="82"/>
  <c r="S1988" i="82"/>
  <c r="T1988" i="82"/>
  <c r="I1989" i="82"/>
  <c r="S1989" i="82"/>
  <c r="T1989" i="82"/>
  <c r="I1990" i="82"/>
  <c r="S1990" i="82"/>
  <c r="I1991" i="82"/>
  <c r="S1991" i="82"/>
  <c r="I1992" i="82"/>
  <c r="S1992" i="82"/>
  <c r="I1993" i="82"/>
  <c r="S1993" i="82"/>
  <c r="T1993" i="82"/>
  <c r="I1994" i="82"/>
  <c r="S1994" i="82"/>
  <c r="T1994" i="82"/>
  <c r="I1995" i="82"/>
  <c r="S1995" i="82"/>
  <c r="T1995" i="82"/>
  <c r="I1996" i="82"/>
  <c r="S1996" i="82"/>
  <c r="T1996" i="82"/>
  <c r="I1997" i="82"/>
  <c r="S1997" i="82"/>
  <c r="T1997" i="82"/>
  <c r="I1998" i="82"/>
  <c r="S1998" i="82"/>
  <c r="T1998" i="82"/>
  <c r="I1999" i="82"/>
  <c r="S1999" i="82"/>
  <c r="I2000" i="82"/>
  <c r="S2000" i="82"/>
  <c r="T2000" i="82"/>
  <c r="I2001" i="82"/>
  <c r="S2001" i="82"/>
  <c r="T2001" i="82"/>
  <c r="I2002" i="82"/>
  <c r="S2002" i="82"/>
  <c r="T2002" i="82"/>
  <c r="I2003" i="82"/>
  <c r="S2003" i="82"/>
  <c r="T2003" i="82"/>
  <c r="I2004" i="82"/>
  <c r="S2004" i="82"/>
  <c r="T2004" i="82"/>
  <c r="I2005" i="82"/>
  <c r="S2005" i="82"/>
  <c r="I2006" i="82"/>
  <c r="S2006" i="82"/>
  <c r="T2006" i="82"/>
  <c r="I2007" i="82"/>
  <c r="S2007" i="82"/>
  <c r="T2007" i="82"/>
  <c r="I2008" i="82"/>
  <c r="S2008" i="82"/>
  <c r="I2009" i="82"/>
  <c r="S2009" i="82"/>
  <c r="I2010" i="82"/>
  <c r="S2010" i="82"/>
  <c r="I2011" i="82"/>
  <c r="S2011" i="82"/>
  <c r="I2012" i="82"/>
  <c r="S2012" i="82"/>
  <c r="I2013" i="82"/>
  <c r="S2013" i="82"/>
  <c r="I2014" i="82"/>
  <c r="S2014" i="82"/>
  <c r="I2015" i="82"/>
  <c r="S2015" i="82"/>
  <c r="I2016" i="82"/>
  <c r="S2016" i="82"/>
  <c r="I2017" i="82"/>
  <c r="S2017" i="82"/>
  <c r="I2018" i="82"/>
  <c r="S2018" i="82"/>
  <c r="I2019" i="82"/>
  <c r="S2019" i="82"/>
  <c r="I2020" i="82"/>
  <c r="S2020" i="82"/>
  <c r="I2021" i="82"/>
  <c r="S2021" i="82"/>
  <c r="I2022" i="82"/>
  <c r="S2022" i="82"/>
  <c r="I2023" i="82"/>
  <c r="S2023" i="82"/>
  <c r="I2024" i="82"/>
  <c r="S2024" i="82"/>
  <c r="I2025" i="82"/>
  <c r="S2025" i="82"/>
  <c r="I2026" i="82"/>
  <c r="S2026" i="82"/>
  <c r="I2027" i="82"/>
  <c r="S2027" i="82"/>
  <c r="I2028" i="82"/>
  <c r="S2028" i="82"/>
  <c r="I2029" i="82"/>
  <c r="S2029" i="82"/>
  <c r="I2030" i="82"/>
  <c r="S2030" i="82"/>
  <c r="I2031" i="82"/>
  <c r="S2031" i="82"/>
  <c r="I2032" i="82"/>
  <c r="S2032" i="82"/>
  <c r="I2033" i="82"/>
  <c r="S2033" i="82"/>
  <c r="I2034" i="82"/>
  <c r="S2034" i="82"/>
  <c r="I2035" i="82"/>
  <c r="S2035" i="82"/>
  <c r="I2036" i="82"/>
  <c r="S2036" i="82"/>
  <c r="I2037" i="82"/>
  <c r="S2037" i="82"/>
  <c r="I2038" i="82"/>
  <c r="S2038" i="82"/>
  <c r="I2039" i="82"/>
  <c r="S2039" i="82"/>
  <c r="I2040" i="82"/>
  <c r="S2040" i="82"/>
  <c r="I2041" i="82"/>
  <c r="S2041" i="82"/>
  <c r="I2042" i="82"/>
  <c r="S2042" i="82"/>
  <c r="I2043" i="82"/>
  <c r="S2043" i="82"/>
  <c r="I2044" i="82"/>
  <c r="S2044" i="82"/>
  <c r="I2045" i="82"/>
  <c r="S2045" i="82"/>
  <c r="I2046" i="82"/>
  <c r="S2046" i="82"/>
  <c r="I2047" i="82"/>
  <c r="S2047" i="82"/>
  <c r="I2048" i="82"/>
  <c r="S2048" i="82"/>
  <c r="I2049" i="82"/>
  <c r="S2049" i="82"/>
  <c r="I2050" i="82"/>
  <c r="S2050" i="82"/>
  <c r="I2051" i="82"/>
  <c r="S2051" i="82"/>
  <c r="T2051" i="82"/>
  <c r="I2052" i="82"/>
  <c r="S2052" i="82"/>
  <c r="T2052" i="82"/>
  <c r="I2053" i="82"/>
  <c r="S2053" i="82"/>
  <c r="I2054" i="82"/>
  <c r="S2054" i="82"/>
  <c r="T2054" i="82"/>
  <c r="I2055" i="82"/>
  <c r="S2055" i="82"/>
  <c r="I2056" i="82"/>
  <c r="S2056" i="82"/>
  <c r="T2056" i="82"/>
  <c r="I2057" i="82"/>
  <c r="S2057" i="82"/>
  <c r="T2057" i="82"/>
  <c r="I2058" i="82"/>
  <c r="S2058" i="82"/>
  <c r="T2058" i="82"/>
  <c r="I2059" i="82"/>
  <c r="S2059" i="82"/>
  <c r="T2059" i="82"/>
  <c r="I2060" i="82"/>
  <c r="S2060" i="82"/>
  <c r="T2060" i="82"/>
  <c r="I2061" i="82"/>
  <c r="S2061" i="82"/>
  <c r="I2062" i="82"/>
  <c r="S2062" i="82"/>
  <c r="I2063" i="82"/>
  <c r="S2063" i="82"/>
  <c r="I2064" i="82"/>
  <c r="S2064" i="82"/>
  <c r="T2064" i="82"/>
  <c r="I2065" i="82"/>
  <c r="S2065" i="82"/>
  <c r="T2065" i="82"/>
  <c r="I2066" i="82"/>
  <c r="S2066" i="82"/>
  <c r="T2066" i="82"/>
  <c r="I2067" i="82"/>
  <c r="S2067" i="82"/>
  <c r="T2067" i="82"/>
  <c r="I2068" i="82"/>
  <c r="S2068" i="82"/>
  <c r="T2068" i="82"/>
  <c r="I2069" i="82"/>
  <c r="S2069" i="82"/>
  <c r="T2069" i="82"/>
  <c r="I2070" i="82"/>
  <c r="S2070" i="82"/>
  <c r="I2071" i="82"/>
  <c r="I2072" i="82"/>
  <c r="I2073" i="82"/>
  <c r="I2074" i="82"/>
  <c r="I2075" i="82"/>
  <c r="I2076" i="82"/>
  <c r="I2077" i="82"/>
  <c r="I2078" i="82"/>
  <c r="I2079" i="82"/>
  <c r="I2080" i="82"/>
  <c r="I2081" i="82"/>
  <c r="I2082" i="82"/>
  <c r="I2083" i="82"/>
  <c r="I2084" i="82"/>
  <c r="I2085" i="82"/>
  <c r="I2086" i="82"/>
  <c r="I2087" i="82"/>
  <c r="I2088" i="82"/>
  <c r="I2089" i="82"/>
  <c r="I2090" i="82"/>
  <c r="I2091" i="82"/>
  <c r="I2092" i="82"/>
  <c r="I2093" i="82"/>
  <c r="I2094" i="82"/>
  <c r="I2095" i="82"/>
  <c r="I2096" i="82"/>
  <c r="I2097" i="82"/>
  <c r="I2098" i="82"/>
  <c r="I2099" i="82"/>
  <c r="I2100" i="82"/>
  <c r="I2101" i="82"/>
  <c r="I2102" i="82"/>
  <c r="I2103" i="82"/>
  <c r="I2104" i="82"/>
  <c r="I2105" i="82"/>
  <c r="I2106" i="82"/>
  <c r="I2107" i="82"/>
  <c r="I2108" i="82"/>
  <c r="I2109" i="82"/>
  <c r="I2110" i="82"/>
  <c r="I2111" i="82"/>
  <c r="I2112" i="82"/>
  <c r="I2113" i="82"/>
  <c r="I2114" i="82"/>
  <c r="I2115" i="82"/>
  <c r="I2116" i="82"/>
  <c r="I2117" i="82"/>
  <c r="I2118" i="82"/>
  <c r="I2119" i="82"/>
  <c r="I2120" i="82"/>
  <c r="I2121" i="82"/>
  <c r="I2122" i="82"/>
  <c r="I2123" i="82"/>
  <c r="I2124" i="82"/>
  <c r="I2125" i="82"/>
  <c r="I2126" i="82"/>
  <c r="I2127" i="82"/>
  <c r="I2128" i="82"/>
  <c r="I2129" i="82"/>
  <c r="I2130" i="82"/>
  <c r="I2131" i="82"/>
  <c r="I2132" i="82"/>
  <c r="I2133" i="82"/>
  <c r="I2134" i="82"/>
  <c r="I2135" i="82"/>
  <c r="I2136" i="82"/>
  <c r="I2137" i="82"/>
  <c r="I2138" i="82"/>
  <c r="I2139" i="82"/>
  <c r="I2140" i="82"/>
  <c r="I2141" i="82"/>
  <c r="I2142" i="82"/>
  <c r="I2143" i="82"/>
  <c r="I2144" i="82"/>
  <c r="I2145" i="82"/>
  <c r="I2146" i="82"/>
  <c r="I2147" i="82"/>
  <c r="I2148" i="82"/>
  <c r="I2149" i="82"/>
  <c r="I2150" i="82"/>
  <c r="I2151" i="82"/>
  <c r="I2152" i="82"/>
  <c r="I2153" i="82"/>
  <c r="I2154" i="82"/>
  <c r="I2155" i="82"/>
  <c r="I2156" i="82"/>
  <c r="I2157" i="82"/>
  <c r="I2158" i="82"/>
  <c r="I2159" i="82"/>
  <c r="I2160" i="82"/>
  <c r="I2161" i="82"/>
  <c r="I2162" i="82"/>
  <c r="I2163" i="82"/>
  <c r="I2164" i="82"/>
  <c r="I2165" i="82"/>
  <c r="I2166" i="82"/>
  <c r="I2167" i="82"/>
  <c r="I2168" i="82"/>
  <c r="I2169" i="82"/>
  <c r="I2170" i="82"/>
  <c r="I2171" i="82"/>
  <c r="I2172" i="82"/>
  <c r="I2173" i="82"/>
  <c r="I2174" i="82"/>
  <c r="I2175" i="82"/>
  <c r="I2176" i="82"/>
  <c r="I2177" i="82"/>
  <c r="I2178" i="82"/>
  <c r="I2179" i="82"/>
  <c r="I2180" i="82"/>
  <c r="I2181" i="82"/>
  <c r="I2182" i="82"/>
  <c r="I2183" i="82"/>
  <c r="I2184" i="82"/>
  <c r="I2185" i="82"/>
  <c r="I2186" i="82"/>
  <c r="I2187" i="82"/>
  <c r="I2188" i="82"/>
  <c r="I2189" i="82"/>
  <c r="I2190" i="82"/>
  <c r="I2191" i="82"/>
  <c r="I2192" i="82"/>
  <c r="I2193" i="82"/>
  <c r="I2194" i="82"/>
  <c r="I2195" i="82"/>
  <c r="I2196" i="82"/>
  <c r="I2197" i="82"/>
  <c r="I2198" i="82"/>
  <c r="I2199" i="82"/>
  <c r="I2200" i="82"/>
  <c r="I2201" i="82"/>
  <c r="I2202" i="82"/>
  <c r="I2203" i="82"/>
  <c r="I2204" i="82"/>
  <c r="I2205" i="82"/>
  <c r="I2206" i="82"/>
  <c r="I2207" i="82"/>
  <c r="I2208" i="82"/>
  <c r="I2209" i="82"/>
  <c r="I2210" i="82"/>
  <c r="I2211" i="82"/>
  <c r="I2212" i="82"/>
  <c r="I2213" i="82"/>
  <c r="I2214" i="82"/>
  <c r="I2215" i="82"/>
  <c r="I2216" i="82"/>
  <c r="I2217" i="82"/>
  <c r="I2218" i="82"/>
  <c r="I2219" i="82"/>
  <c r="I2220" i="82"/>
  <c r="I2221" i="82"/>
  <c r="I2222" i="82"/>
  <c r="I2223" i="82"/>
  <c r="I2224" i="82"/>
  <c r="I2225" i="82"/>
  <c r="I2226" i="82"/>
  <c r="I2227" i="82"/>
  <c r="I2228" i="82"/>
  <c r="I2229" i="82"/>
  <c r="I2230" i="82"/>
  <c r="I2231" i="82"/>
  <c r="I2232" i="82"/>
  <c r="I2233" i="82"/>
  <c r="I2234" i="82"/>
  <c r="I2235" i="82"/>
  <c r="I2236" i="82"/>
  <c r="I2237" i="82"/>
  <c r="I2238" i="82"/>
  <c r="I2239" i="82"/>
  <c r="I2240" i="82"/>
  <c r="I2241" i="82"/>
  <c r="I2242" i="82"/>
  <c r="I2243" i="82"/>
  <c r="I2244" i="82"/>
  <c r="I2245" i="82"/>
  <c r="I2246" i="82"/>
  <c r="I2247" i="82"/>
  <c r="I2248" i="82"/>
  <c r="I2249" i="82"/>
  <c r="I2250" i="82"/>
  <c r="I2251" i="82"/>
  <c r="I2252" i="82"/>
  <c r="I2253" i="82"/>
  <c r="I2254" i="82"/>
  <c r="I2255" i="82"/>
  <c r="I2256" i="82"/>
  <c r="I2257" i="82"/>
  <c r="I2258" i="82"/>
  <c r="I2259" i="82"/>
  <c r="I2260" i="82"/>
  <c r="I2261" i="82"/>
  <c r="I2262" i="82"/>
  <c r="I2263" i="82"/>
  <c r="I2264" i="82"/>
  <c r="I2265" i="82"/>
  <c r="I2266" i="82"/>
  <c r="I2267" i="82"/>
  <c r="I2268" i="82"/>
  <c r="I2269" i="82"/>
  <c r="I2270" i="82"/>
  <c r="I2271" i="82"/>
  <c r="I2272" i="82"/>
  <c r="I2273" i="82"/>
  <c r="I2274" i="82"/>
  <c r="I2275" i="82"/>
  <c r="I2276" i="82"/>
  <c r="I2277" i="82"/>
  <c r="I2278" i="82"/>
  <c r="I2279" i="82"/>
  <c r="I2280" i="82"/>
  <c r="I2281" i="82"/>
  <c r="I2282" i="82"/>
  <c r="I2283" i="82"/>
  <c r="I2284" i="82"/>
  <c r="I2285" i="82"/>
  <c r="I2286" i="82"/>
  <c r="I2287" i="82"/>
  <c r="I2288" i="82"/>
  <c r="I2289" i="82"/>
  <c r="I2290" i="82"/>
  <c r="I2291" i="82"/>
  <c r="I2292" i="82"/>
  <c r="I2293" i="82"/>
  <c r="I2294" i="82"/>
  <c r="I2295" i="82"/>
  <c r="I2296" i="82"/>
  <c r="I2297" i="82"/>
  <c r="I2298" i="82"/>
  <c r="I2299" i="82"/>
  <c r="I2300" i="82"/>
  <c r="I2301" i="82"/>
  <c r="I2302" i="82"/>
  <c r="I2303" i="82"/>
  <c r="I2304" i="82"/>
  <c r="I2305" i="82"/>
  <c r="I2306" i="82"/>
  <c r="I2307" i="82"/>
  <c r="I2308" i="82"/>
  <c r="I2309" i="82"/>
  <c r="I2310" i="82"/>
  <c r="I2311" i="82"/>
  <c r="I2312" i="82"/>
  <c r="I2313" i="82"/>
  <c r="I2314" i="82"/>
  <c r="I2315" i="82"/>
  <c r="I2316" i="82"/>
  <c r="I2317" i="82"/>
  <c r="I2318" i="82"/>
  <c r="I2319" i="82"/>
  <c r="I2320" i="82"/>
  <c r="I2321" i="82"/>
  <c r="I2322" i="82"/>
  <c r="I2323" i="82"/>
  <c r="I2324" i="82"/>
  <c r="I2325" i="82"/>
  <c r="I2326" i="82"/>
  <c r="I2327" i="82"/>
  <c r="I2328" i="82"/>
  <c r="I2329" i="82"/>
  <c r="I2330" i="82"/>
  <c r="I2331" i="82"/>
  <c r="I2332" i="82"/>
  <c r="I2333" i="82"/>
  <c r="I2334" i="82"/>
  <c r="I2335" i="82"/>
  <c r="I2336" i="82"/>
  <c r="I2337" i="82"/>
  <c r="I2338" i="82"/>
  <c r="I2339" i="82"/>
  <c r="I2340" i="82"/>
  <c r="I2341" i="82"/>
  <c r="I2342" i="82"/>
  <c r="I2343" i="82"/>
  <c r="I2344" i="82"/>
  <c r="I2345" i="82"/>
  <c r="I2346" i="82"/>
  <c r="I2347" i="82"/>
  <c r="I2348" i="82"/>
  <c r="I2349" i="82"/>
  <c r="I2350" i="82"/>
  <c r="I2351" i="82"/>
  <c r="I2352" i="82"/>
  <c r="I2353" i="82"/>
  <c r="I2354" i="82"/>
  <c r="I2355" i="82"/>
  <c r="S2355" i="82"/>
  <c r="T2355" i="82"/>
  <c r="I2356" i="82"/>
  <c r="S2356" i="82"/>
  <c r="T2356" i="82"/>
  <c r="I2357" i="82"/>
  <c r="S2357" i="82"/>
  <c r="T2357" i="82"/>
  <c r="I2358" i="82"/>
  <c r="S2358" i="82"/>
  <c r="T2358" i="82"/>
  <c r="I2359" i="82"/>
  <c r="S2359" i="82"/>
  <c r="T2359" i="82"/>
  <c r="I2360" i="82"/>
  <c r="S2360" i="82"/>
  <c r="I2361" i="82"/>
  <c r="S2361" i="82"/>
  <c r="T2361" i="82"/>
  <c r="I2362" i="82"/>
  <c r="S2362" i="82"/>
  <c r="T2362" i="82"/>
  <c r="I2363" i="82"/>
  <c r="S2363" i="82"/>
  <c r="I2364" i="82"/>
  <c r="S2364" i="82"/>
  <c r="I2365" i="82"/>
  <c r="S2365" i="82"/>
  <c r="I2366" i="82"/>
  <c r="S2366" i="82"/>
  <c r="I2367" i="82"/>
  <c r="S2367" i="82"/>
  <c r="I2368" i="82"/>
  <c r="S2368" i="82"/>
  <c r="I2369" i="82"/>
  <c r="S2369" i="82"/>
  <c r="I2370" i="82"/>
  <c r="S2370" i="82"/>
  <c r="I2371" i="82"/>
  <c r="S2371" i="82"/>
  <c r="I2372" i="82"/>
  <c r="S2372" i="82"/>
  <c r="I2373" i="82"/>
  <c r="S2373" i="82"/>
  <c r="I2374" i="82"/>
  <c r="S2374" i="82"/>
  <c r="I2375" i="82"/>
  <c r="S2375" i="82"/>
  <c r="I2376" i="82"/>
  <c r="S2376" i="82"/>
  <c r="I2377" i="82"/>
  <c r="S2377" i="82"/>
  <c r="I2378" i="82"/>
  <c r="S2378" i="82"/>
  <c r="I2379" i="82"/>
  <c r="S2379" i="82"/>
  <c r="I2380" i="82"/>
  <c r="S2380" i="82"/>
  <c r="I2381" i="82"/>
  <c r="S2381" i="82"/>
  <c r="I2382" i="82"/>
  <c r="S2382" i="82"/>
  <c r="I2383" i="82"/>
  <c r="S2383" i="82"/>
  <c r="I2384" i="82"/>
  <c r="S2384" i="82"/>
  <c r="I2385" i="82"/>
  <c r="S2385" i="82"/>
  <c r="I2386" i="82"/>
  <c r="S2386" i="82"/>
  <c r="I2387" i="82"/>
  <c r="S2387" i="82"/>
  <c r="I2388" i="82"/>
  <c r="S2388" i="82"/>
  <c r="I2389" i="82"/>
  <c r="S2389" i="82"/>
  <c r="I2390" i="82"/>
  <c r="S2390" i="82"/>
  <c r="I2391" i="82"/>
  <c r="S2391" i="82"/>
  <c r="I2392" i="82"/>
  <c r="S2392" i="82"/>
  <c r="I2393" i="82"/>
  <c r="S2393" i="82"/>
  <c r="I2394" i="82"/>
  <c r="S2394" i="82"/>
  <c r="I2395" i="82"/>
  <c r="S2395" i="82"/>
  <c r="I2396" i="82"/>
  <c r="S2396" i="82"/>
  <c r="I2397" i="82"/>
  <c r="S2397" i="82"/>
  <c r="I2398" i="82"/>
  <c r="S2398" i="82"/>
  <c r="I2399" i="82"/>
  <c r="S2399" i="82"/>
  <c r="I2400" i="82"/>
  <c r="S2400" i="82"/>
  <c r="I2401" i="82"/>
  <c r="S2401" i="82"/>
  <c r="I2402" i="82"/>
  <c r="S2402" i="82"/>
  <c r="I2403" i="82"/>
  <c r="S2403" i="82"/>
  <c r="I2404" i="82"/>
  <c r="S2404" i="82"/>
  <c r="I2405" i="82"/>
  <c r="S2405" i="82"/>
  <c r="I2406" i="82"/>
  <c r="S2406" i="82"/>
  <c r="T2406" i="82"/>
  <c r="I2407" i="82"/>
  <c r="S2407" i="82"/>
  <c r="T2407" i="82"/>
  <c r="I2408" i="82"/>
  <c r="S2408" i="82"/>
  <c r="I2409" i="82"/>
  <c r="S2409" i="82"/>
  <c r="T2409" i="82"/>
  <c r="I2410" i="82"/>
  <c r="S2410" i="82"/>
  <c r="I2411" i="82"/>
  <c r="S2411" i="82"/>
  <c r="T2411" i="82"/>
  <c r="I2412" i="82"/>
  <c r="S2412" i="82"/>
  <c r="T2412" i="82"/>
  <c r="I2413" i="82"/>
  <c r="S2413" i="82"/>
  <c r="T2413" i="82"/>
  <c r="I2414" i="82"/>
  <c r="S2414" i="82"/>
  <c r="T2414" i="82"/>
  <c r="I2415" i="82"/>
  <c r="S2415" i="82"/>
  <c r="T2415" i="82"/>
  <c r="I2416" i="82"/>
  <c r="S2416" i="82"/>
  <c r="I2417" i="82"/>
  <c r="S2417" i="82"/>
  <c r="I2418" i="82"/>
  <c r="S2418" i="82"/>
  <c r="I2419" i="82"/>
  <c r="S2419" i="82"/>
  <c r="T2419" i="82"/>
  <c r="I2420" i="82"/>
  <c r="S2420" i="82"/>
  <c r="T2420" i="82"/>
  <c r="I2421" i="82"/>
  <c r="S2421" i="82"/>
  <c r="T2421" i="82"/>
  <c r="I2422" i="82"/>
  <c r="S2422" i="82"/>
  <c r="T2422" i="82"/>
  <c r="I2423" i="82"/>
  <c r="S2423" i="82"/>
  <c r="T2423" i="82"/>
  <c r="I2424" i="82"/>
  <c r="S2424" i="82"/>
  <c r="T2424" i="82"/>
  <c r="I2425" i="82"/>
  <c r="S2425" i="82"/>
  <c r="I2426" i="82"/>
  <c r="S2426" i="82"/>
  <c r="T2426" i="82"/>
  <c r="I2427" i="82"/>
  <c r="S2427" i="82"/>
  <c r="T2427" i="82"/>
  <c r="I2428" i="82"/>
  <c r="S2428" i="82"/>
  <c r="T2428" i="82"/>
  <c r="I2429" i="82"/>
  <c r="S2429" i="82"/>
  <c r="T2429" i="82"/>
  <c r="I2430" i="82"/>
  <c r="S2430" i="82"/>
  <c r="T2430" i="82"/>
  <c r="I2431" i="82"/>
  <c r="S2431" i="82"/>
  <c r="I2432" i="82"/>
  <c r="S2432" i="82"/>
  <c r="T2432" i="82"/>
  <c r="I2433" i="82"/>
  <c r="S2433" i="82"/>
  <c r="T2433" i="82"/>
  <c r="I2434" i="82"/>
  <c r="S2434" i="82"/>
  <c r="I2435" i="82"/>
  <c r="S2435" i="82"/>
  <c r="I2436" i="82"/>
  <c r="S2436" i="82"/>
  <c r="I2437" i="82"/>
  <c r="S2437" i="82"/>
  <c r="I2438" i="82"/>
  <c r="S2438" i="82"/>
  <c r="I2439" i="82"/>
  <c r="S2439" i="82"/>
  <c r="I2440" i="82"/>
  <c r="S2440" i="82"/>
  <c r="I2441" i="82"/>
  <c r="S2441" i="82"/>
  <c r="I2442" i="82"/>
  <c r="S2442" i="82"/>
  <c r="I2443" i="82"/>
  <c r="S2443" i="82"/>
  <c r="I2444" i="82"/>
  <c r="S2444" i="82"/>
  <c r="I2445" i="82"/>
  <c r="S2445" i="82"/>
  <c r="I2446" i="82"/>
  <c r="S2446" i="82"/>
  <c r="I2447" i="82"/>
  <c r="S2447" i="82"/>
  <c r="I2448" i="82"/>
  <c r="S2448" i="82"/>
  <c r="I2449" i="82"/>
  <c r="S2449" i="82"/>
  <c r="I2450" i="82"/>
  <c r="S2450" i="82"/>
  <c r="I2451" i="82"/>
  <c r="S2451" i="82"/>
  <c r="I2452" i="82"/>
  <c r="S2452" i="82"/>
  <c r="I2453" i="82"/>
  <c r="S2453" i="82"/>
  <c r="I2454" i="82"/>
  <c r="S2454" i="82"/>
  <c r="I2455" i="82"/>
  <c r="S2455" i="82"/>
  <c r="I2456" i="82"/>
  <c r="S2456" i="82"/>
  <c r="I2457" i="82"/>
  <c r="S2457" i="82"/>
  <c r="I2458" i="82"/>
  <c r="S2458" i="82"/>
  <c r="I2459" i="82"/>
  <c r="S2459" i="82"/>
  <c r="I2460" i="82"/>
  <c r="S2460" i="82"/>
  <c r="I2461" i="82"/>
  <c r="S2461" i="82"/>
  <c r="I2462" i="82"/>
  <c r="S2462" i="82"/>
  <c r="I2463" i="82"/>
  <c r="S2463" i="82"/>
  <c r="I2464" i="82"/>
  <c r="S2464" i="82"/>
  <c r="I2465" i="82"/>
  <c r="S2465" i="82"/>
  <c r="I2466" i="82"/>
  <c r="S2466" i="82"/>
  <c r="I2467" i="82"/>
  <c r="S2467" i="82"/>
  <c r="I2468" i="82"/>
  <c r="S2468" i="82"/>
  <c r="I2469" i="82"/>
  <c r="S2469" i="82"/>
  <c r="I2470" i="82"/>
  <c r="S2470" i="82"/>
  <c r="I2471" i="82"/>
  <c r="S2471" i="82"/>
  <c r="I2472" i="82"/>
  <c r="S2472" i="82"/>
  <c r="I2473" i="82"/>
  <c r="S2473" i="82"/>
  <c r="I2474" i="82"/>
  <c r="S2474" i="82"/>
  <c r="I2475" i="82"/>
  <c r="S2475" i="82"/>
  <c r="I2476" i="82"/>
  <c r="S2476" i="82"/>
  <c r="I2477" i="82"/>
  <c r="S2477" i="82"/>
  <c r="T2477" i="82"/>
  <c r="I2478" i="82"/>
  <c r="S2478" i="82"/>
  <c r="T2478" i="82"/>
  <c r="I2479" i="82"/>
  <c r="S2479" i="82"/>
  <c r="I2480" i="82"/>
  <c r="S2480" i="82"/>
  <c r="T2480" i="82"/>
  <c r="I2481" i="82"/>
  <c r="S2481" i="82"/>
  <c r="I2482" i="82"/>
  <c r="S2482" i="82"/>
  <c r="T2482" i="82"/>
  <c r="I2483" i="82"/>
  <c r="S2483" i="82"/>
  <c r="T2483" i="82"/>
  <c r="I2484" i="82"/>
  <c r="S2484" i="82"/>
  <c r="T2484" i="82"/>
  <c r="I2485" i="82"/>
  <c r="S2485" i="82"/>
  <c r="T2485" i="82"/>
  <c r="I2486" i="82"/>
  <c r="S2486" i="82"/>
  <c r="T2486" i="82"/>
  <c r="I2487" i="82"/>
  <c r="S2487" i="82"/>
  <c r="I2488" i="82"/>
  <c r="S2488" i="82"/>
  <c r="I2489" i="82"/>
  <c r="S2489" i="82"/>
  <c r="I2490" i="82"/>
  <c r="S2490" i="82"/>
  <c r="T2490" i="82"/>
  <c r="I2491" i="82"/>
  <c r="S2491" i="82"/>
  <c r="T2491" i="82"/>
  <c r="I2492" i="82"/>
  <c r="S2492" i="82"/>
  <c r="T2492" i="82"/>
  <c r="I2493" i="82"/>
  <c r="S2493" i="82"/>
  <c r="T2493" i="82"/>
  <c r="I2494" i="82"/>
  <c r="S2494" i="82"/>
  <c r="T2494" i="82"/>
  <c r="I2495" i="82"/>
  <c r="S2495" i="82"/>
  <c r="T2495" i="82"/>
  <c r="I2496" i="82"/>
  <c r="S2496" i="82"/>
  <c r="I2497" i="82"/>
  <c r="S2497" i="82"/>
  <c r="T2497" i="82"/>
  <c r="I2498" i="82"/>
  <c r="S2498" i="82"/>
  <c r="T2498" i="82"/>
  <c r="I2499" i="82"/>
  <c r="S2499" i="82"/>
  <c r="T2499" i="82"/>
  <c r="I2500" i="82"/>
  <c r="S2500" i="82"/>
  <c r="T2500" i="82"/>
  <c r="I2501" i="82"/>
  <c r="S2501" i="82"/>
  <c r="T2501" i="82"/>
  <c r="I2502" i="82"/>
  <c r="S2502" i="82"/>
  <c r="I2503" i="82"/>
  <c r="S2503" i="82"/>
  <c r="T2503" i="82"/>
  <c r="I2504" i="82"/>
  <c r="S2504" i="82"/>
  <c r="T2504" i="82"/>
  <c r="I2505" i="82"/>
  <c r="S2505" i="82"/>
  <c r="I2506" i="82"/>
  <c r="S2506" i="82"/>
  <c r="I2507" i="82"/>
  <c r="S2507" i="82"/>
  <c r="I2508" i="82"/>
  <c r="S2508" i="82"/>
  <c r="I2509" i="82"/>
  <c r="S2509" i="82"/>
  <c r="I2510" i="82"/>
  <c r="S2510" i="82"/>
  <c r="I2511" i="82"/>
  <c r="S2511" i="82"/>
  <c r="I2512" i="82"/>
  <c r="S2512" i="82"/>
  <c r="I2513" i="82"/>
  <c r="S2513" i="82"/>
  <c r="I2514" i="82"/>
  <c r="S2514" i="82"/>
  <c r="I2515" i="82"/>
  <c r="S2515" i="82"/>
  <c r="I2516" i="82"/>
  <c r="S2516" i="82"/>
  <c r="I2517" i="82"/>
  <c r="S2517" i="82"/>
  <c r="I2518" i="82"/>
  <c r="S2518" i="82"/>
  <c r="I2519" i="82"/>
  <c r="S2519" i="82"/>
  <c r="I2520" i="82"/>
  <c r="S2520" i="82"/>
  <c r="I2521" i="82"/>
  <c r="S2521" i="82"/>
  <c r="I2522" i="82"/>
  <c r="S2522" i="82"/>
  <c r="I2523" i="82"/>
  <c r="S2523" i="82"/>
  <c r="I2524" i="82"/>
  <c r="S2524" i="82"/>
  <c r="I2525" i="82"/>
  <c r="S2525" i="82"/>
  <c r="I2526" i="82"/>
  <c r="S2526" i="82"/>
  <c r="I2527" i="82"/>
  <c r="S2527" i="82"/>
  <c r="I2528" i="82"/>
  <c r="S2528" i="82"/>
  <c r="I2529" i="82"/>
  <c r="S2529" i="82"/>
  <c r="I2530" i="82"/>
  <c r="S2530" i="82"/>
  <c r="I2531" i="82"/>
  <c r="S2531" i="82"/>
  <c r="I2532" i="82"/>
  <c r="S2532" i="82"/>
  <c r="I2533" i="82"/>
  <c r="S2533" i="82"/>
  <c r="I2534" i="82"/>
  <c r="S2534" i="82"/>
  <c r="I2535" i="82"/>
  <c r="S2535" i="82"/>
  <c r="I2536" i="82"/>
  <c r="S2536" i="82"/>
  <c r="I2537" i="82"/>
  <c r="S2537" i="82"/>
  <c r="I2538" i="82"/>
  <c r="S2538" i="82"/>
  <c r="I2539" i="82"/>
  <c r="S2539" i="82"/>
  <c r="I2540" i="82"/>
  <c r="S2540" i="82"/>
  <c r="I2541" i="82"/>
  <c r="S2541" i="82"/>
  <c r="I2542" i="82"/>
  <c r="S2542" i="82"/>
  <c r="I2543" i="82"/>
  <c r="S2543" i="82"/>
  <c r="I2544" i="82"/>
  <c r="S2544" i="82"/>
  <c r="I2545" i="82"/>
  <c r="S2545" i="82"/>
  <c r="I2546" i="82"/>
  <c r="S2546" i="82"/>
  <c r="I2547" i="82"/>
  <c r="S2547" i="82"/>
  <c r="I2548" i="82"/>
  <c r="S2548" i="82"/>
  <c r="T2548" i="82"/>
  <c r="I2549" i="82"/>
  <c r="S2549" i="82"/>
  <c r="T2549" i="82"/>
  <c r="I2550" i="82"/>
  <c r="S2550" i="82"/>
  <c r="I2551" i="82"/>
  <c r="S2551" i="82"/>
  <c r="T2551" i="82"/>
  <c r="I2552" i="82"/>
  <c r="S2552" i="82"/>
  <c r="I2553" i="82"/>
  <c r="S2553" i="82"/>
  <c r="T2553" i="82"/>
  <c r="I2554" i="82"/>
  <c r="S2554" i="82"/>
  <c r="T2554" i="82"/>
  <c r="I2555" i="82"/>
  <c r="S2555" i="82"/>
  <c r="T2555" i="82"/>
  <c r="I2556" i="82"/>
  <c r="S2556" i="82"/>
  <c r="T2556" i="82"/>
  <c r="I2557" i="82"/>
  <c r="S2557" i="82"/>
  <c r="T2557" i="82"/>
  <c r="I2558" i="82"/>
  <c r="S2558" i="82"/>
  <c r="I2559" i="82"/>
  <c r="S2559" i="82"/>
  <c r="I2560" i="82"/>
  <c r="S2560" i="82"/>
  <c r="I2561" i="82"/>
  <c r="S2561" i="82"/>
  <c r="T2561" i="82"/>
  <c r="I2562" i="82"/>
  <c r="S2562" i="82"/>
  <c r="T2562" i="82"/>
  <c r="I2563" i="82"/>
  <c r="S2563" i="82"/>
  <c r="T2563" i="82"/>
  <c r="I2564" i="82"/>
  <c r="S2564" i="82"/>
  <c r="T2564" i="82"/>
  <c r="I2565" i="82"/>
  <c r="S2565" i="82"/>
  <c r="T2565" i="82"/>
  <c r="I2566" i="82"/>
  <c r="S2566" i="82"/>
  <c r="T2566" i="82"/>
  <c r="I2567" i="82"/>
  <c r="S2567" i="82"/>
  <c r="I2568" i="82"/>
  <c r="S2568" i="82"/>
  <c r="T2568" i="82"/>
  <c r="I2569" i="82"/>
  <c r="S2569" i="82"/>
  <c r="T2569" i="82"/>
  <c r="I2570" i="82"/>
  <c r="S2570" i="82"/>
  <c r="T2570" i="82"/>
  <c r="I2571" i="82"/>
  <c r="S2571" i="82"/>
  <c r="T2571" i="82"/>
  <c r="I2572" i="82"/>
  <c r="S2572" i="82"/>
  <c r="T2572" i="82"/>
  <c r="I2573" i="82"/>
  <c r="S2573" i="82"/>
  <c r="I2574" i="82"/>
  <c r="S2574" i="82"/>
  <c r="T2574" i="82"/>
  <c r="I2575" i="82"/>
  <c r="S2575" i="82"/>
  <c r="T2575" i="82"/>
  <c r="I2576" i="82"/>
  <c r="S2576" i="82"/>
  <c r="I2577" i="82"/>
  <c r="S2577" i="82"/>
  <c r="I2578" i="82"/>
  <c r="S2578" i="82"/>
  <c r="I2579" i="82"/>
  <c r="S2579" i="82"/>
  <c r="I2580" i="82"/>
  <c r="S2580" i="82"/>
  <c r="I2581" i="82"/>
  <c r="S2581" i="82"/>
  <c r="I2582" i="82"/>
  <c r="S2582" i="82"/>
  <c r="I2583" i="82"/>
  <c r="S2583" i="82"/>
  <c r="I2584" i="82"/>
  <c r="S2584" i="82"/>
  <c r="I2585" i="82"/>
  <c r="S2585" i="82"/>
  <c r="I2586" i="82"/>
  <c r="S2586" i="82"/>
  <c r="I2587" i="82"/>
  <c r="S2587" i="82"/>
  <c r="I2588" i="82"/>
  <c r="S2588" i="82"/>
  <c r="I2589" i="82"/>
  <c r="S2589" i="82"/>
  <c r="I2590" i="82"/>
  <c r="S2590" i="82"/>
  <c r="I2591" i="82"/>
  <c r="S2591" i="82"/>
  <c r="I2592" i="82"/>
  <c r="S2592" i="82"/>
  <c r="I2593" i="82"/>
  <c r="S2593" i="82"/>
  <c r="I2594" i="82"/>
  <c r="S2594" i="82"/>
  <c r="I2595" i="82"/>
  <c r="S2595" i="82"/>
  <c r="I2596" i="82"/>
  <c r="S2596" i="82"/>
  <c r="I2597" i="82"/>
  <c r="S2597" i="82"/>
  <c r="I2598" i="82"/>
  <c r="S2598" i="82"/>
  <c r="I2599" i="82"/>
  <c r="S2599" i="82"/>
  <c r="I2600" i="82"/>
  <c r="S2600" i="82"/>
  <c r="I2601" i="82"/>
  <c r="S2601" i="82"/>
  <c r="I2602" i="82"/>
  <c r="S2602" i="82"/>
  <c r="I2603" i="82"/>
  <c r="S2603" i="82"/>
  <c r="I2604" i="82"/>
  <c r="S2604" i="82"/>
  <c r="I2605" i="82"/>
  <c r="S2605" i="82"/>
  <c r="I2606" i="82"/>
  <c r="S2606" i="82"/>
  <c r="I2607" i="82"/>
  <c r="S2607" i="82"/>
  <c r="I2608" i="82"/>
  <c r="S2608" i="82"/>
  <c r="I2609" i="82"/>
  <c r="S2609" i="82"/>
  <c r="I2610" i="82"/>
  <c r="S2610" i="82"/>
  <c r="I2611" i="82"/>
  <c r="S2611" i="82"/>
  <c r="I2612" i="82"/>
  <c r="S2612" i="82"/>
  <c r="I2613" i="82"/>
  <c r="S2613" i="82"/>
  <c r="I2614" i="82"/>
  <c r="S2614" i="82"/>
  <c r="I2615" i="82"/>
  <c r="S2615" i="82"/>
  <c r="I2616" i="82"/>
  <c r="S2616" i="82"/>
  <c r="I2617" i="82"/>
  <c r="S2617" i="82"/>
  <c r="I2618" i="82"/>
  <c r="S2618" i="82"/>
  <c r="I2619" i="82"/>
  <c r="S2619" i="82"/>
  <c r="T2619" i="82"/>
  <c r="I2620" i="82"/>
  <c r="S2620" i="82"/>
  <c r="T2620" i="82"/>
  <c r="I2621" i="82"/>
  <c r="S2621" i="82"/>
  <c r="I2622" i="82"/>
  <c r="S2622" i="82"/>
  <c r="T2622" i="82"/>
  <c r="I2623" i="82"/>
  <c r="S2623" i="82"/>
  <c r="I2624" i="82"/>
  <c r="S2624" i="82"/>
  <c r="T2624" i="82"/>
  <c r="I2625" i="82"/>
  <c r="S2625" i="82"/>
  <c r="T2625" i="82"/>
  <c r="I2626" i="82"/>
  <c r="S2626" i="82"/>
  <c r="T2626" i="82"/>
  <c r="I2627" i="82"/>
  <c r="S2627" i="82"/>
  <c r="T2627" i="82"/>
  <c r="I2628" i="82"/>
  <c r="S2628" i="82"/>
  <c r="T2628" i="82"/>
  <c r="I2629" i="82"/>
  <c r="S2629" i="82"/>
  <c r="I2630" i="82"/>
  <c r="S2630" i="82"/>
  <c r="I2631" i="82"/>
  <c r="S2631" i="82"/>
  <c r="I2632" i="82"/>
  <c r="S2632" i="82"/>
  <c r="T2632" i="82"/>
  <c r="I2633" i="82"/>
  <c r="S2633" i="82"/>
  <c r="T2633" i="82"/>
  <c r="I2634" i="82"/>
  <c r="S2634" i="82"/>
  <c r="T2634" i="82"/>
  <c r="I2635" i="82"/>
  <c r="S2635" i="82"/>
  <c r="T2635" i="82"/>
  <c r="I2636" i="82"/>
  <c r="S2636" i="82"/>
  <c r="T2636" i="82"/>
  <c r="I2637" i="82"/>
  <c r="S2637" i="82"/>
  <c r="T2637" i="82"/>
  <c r="I2638" i="82"/>
  <c r="S2638" i="82"/>
  <c r="I2639" i="82"/>
  <c r="S2639" i="82"/>
  <c r="T2639" i="82"/>
  <c r="I2640" i="82"/>
  <c r="S2640" i="82"/>
  <c r="T2640" i="82"/>
  <c r="I2641" i="82"/>
  <c r="S2641" i="82"/>
  <c r="T2641" i="82"/>
  <c r="I2642" i="82"/>
  <c r="S2642" i="82"/>
  <c r="T2642" i="82"/>
  <c r="I2643" i="82"/>
  <c r="S2643" i="82"/>
  <c r="T2643" i="82"/>
  <c r="I2644" i="82"/>
  <c r="S2644" i="82"/>
  <c r="I2645" i="82"/>
  <c r="S2645" i="82"/>
  <c r="T2645" i="82"/>
  <c r="I2646" i="82"/>
  <c r="S2646" i="82"/>
  <c r="T2646" i="82"/>
  <c r="I2647" i="82"/>
  <c r="S2647" i="82"/>
  <c r="I2648" i="82"/>
  <c r="S2648" i="82"/>
  <c r="I2649" i="82"/>
  <c r="S2649" i="82"/>
  <c r="I2650" i="82"/>
  <c r="S2650" i="82"/>
  <c r="I2651" i="82"/>
  <c r="S2651" i="82"/>
  <c r="I2652" i="82"/>
  <c r="S2652" i="82"/>
  <c r="I2653" i="82"/>
  <c r="S2653" i="82"/>
  <c r="I2654" i="82"/>
  <c r="S2654" i="82"/>
  <c r="I2655" i="82"/>
  <c r="S2655" i="82"/>
  <c r="I2656" i="82"/>
  <c r="S2656" i="82"/>
  <c r="I2657" i="82"/>
  <c r="S2657" i="82"/>
  <c r="I2658" i="82"/>
  <c r="S2658" i="82"/>
  <c r="I2659" i="82"/>
  <c r="S2659" i="82"/>
  <c r="I2660" i="82"/>
  <c r="S2660" i="82"/>
  <c r="I2661" i="82"/>
  <c r="S2661" i="82"/>
  <c r="I2662" i="82"/>
  <c r="S2662" i="82"/>
  <c r="I2663" i="82"/>
  <c r="S2663" i="82"/>
  <c r="I2664" i="82"/>
  <c r="S2664" i="82"/>
  <c r="I2665" i="82"/>
  <c r="S2665" i="82"/>
  <c r="I2666" i="82"/>
  <c r="S2666" i="82"/>
  <c r="I2667" i="82"/>
  <c r="S2667" i="82"/>
  <c r="I2668" i="82"/>
  <c r="S2668" i="82"/>
  <c r="I2669" i="82"/>
  <c r="S2669" i="82"/>
  <c r="I2670" i="82"/>
  <c r="S2670" i="82"/>
  <c r="I2671" i="82"/>
  <c r="S2671" i="82"/>
  <c r="I2672" i="82"/>
  <c r="S2672" i="82"/>
  <c r="I2673" i="82"/>
  <c r="S2673" i="82"/>
  <c r="I2674" i="82"/>
  <c r="S2674" i="82"/>
  <c r="I2675" i="82"/>
  <c r="S2675" i="82"/>
  <c r="I2676" i="82"/>
  <c r="S2676" i="82"/>
  <c r="I2677" i="82"/>
  <c r="S2677" i="82"/>
  <c r="I2678" i="82"/>
  <c r="S2678" i="82"/>
  <c r="I2679" i="82"/>
  <c r="S2679" i="82"/>
  <c r="I2680" i="82"/>
  <c r="S2680" i="82"/>
  <c r="I2681" i="82"/>
  <c r="S2681" i="82"/>
  <c r="I2682" i="82"/>
  <c r="S2682" i="82"/>
  <c r="I2683" i="82"/>
  <c r="S2683" i="82"/>
  <c r="I2684" i="82"/>
  <c r="S2684" i="82"/>
  <c r="I2685" i="82"/>
  <c r="S2685" i="82"/>
  <c r="I2686" i="82"/>
  <c r="S2686" i="82"/>
  <c r="I2687" i="82"/>
  <c r="S2687" i="82"/>
  <c r="I2688" i="82"/>
  <c r="S2688" i="82"/>
  <c r="I2689" i="82"/>
  <c r="S2689" i="82"/>
  <c r="I2690" i="82"/>
  <c r="S2690" i="82"/>
  <c r="T2690" i="82"/>
  <c r="I2691" i="82"/>
  <c r="S2691" i="82"/>
  <c r="T2691" i="82"/>
  <c r="I2692" i="82"/>
  <c r="S2692" i="82"/>
  <c r="I2693" i="82"/>
  <c r="S2693" i="82"/>
  <c r="T2693" i="82"/>
  <c r="I2694" i="82"/>
  <c r="S2694" i="82"/>
  <c r="I2695" i="82"/>
  <c r="S2695" i="82"/>
  <c r="T2695" i="82"/>
  <c r="I2696" i="82"/>
  <c r="S2696" i="82"/>
  <c r="T2696" i="82"/>
  <c r="I2697" i="82"/>
  <c r="S2697" i="82"/>
  <c r="T2697" i="82"/>
  <c r="I2698" i="82"/>
  <c r="S2698" i="82"/>
  <c r="T2698" i="82"/>
  <c r="I2699" i="82"/>
  <c r="S2699" i="82"/>
  <c r="T2699" i="82"/>
  <c r="I2700" i="82"/>
  <c r="S2700" i="82"/>
  <c r="I2701" i="82"/>
  <c r="S2701" i="82"/>
  <c r="I2702" i="82"/>
  <c r="S2702" i="82"/>
  <c r="I2703" i="82"/>
  <c r="S2703" i="82"/>
  <c r="T2703" i="82"/>
  <c r="I2704" i="82"/>
  <c r="S2704" i="82"/>
  <c r="T2704" i="82"/>
  <c r="I2705" i="82"/>
  <c r="S2705" i="82"/>
  <c r="T2705" i="82"/>
  <c r="I2706" i="82"/>
  <c r="S2706" i="82"/>
  <c r="T2706" i="82"/>
  <c r="I2707" i="82"/>
  <c r="S2707" i="82"/>
  <c r="T2707" i="82"/>
  <c r="I2708" i="82"/>
  <c r="S2708" i="82"/>
  <c r="T2708" i="82"/>
  <c r="I2709" i="82"/>
  <c r="S2709" i="82"/>
  <c r="I2710" i="82"/>
  <c r="S2710" i="82"/>
  <c r="T2710" i="82"/>
  <c r="I2711" i="82"/>
  <c r="S2711" i="82"/>
  <c r="T2711" i="82"/>
  <c r="I2712" i="82"/>
  <c r="S2712" i="82"/>
  <c r="T2712" i="82"/>
  <c r="I2713" i="82"/>
  <c r="S2713" i="82"/>
  <c r="T2713" i="82"/>
  <c r="I2714" i="82"/>
  <c r="S2714" i="82"/>
  <c r="T2714" i="82"/>
  <c r="I2715" i="82"/>
  <c r="S2715" i="82"/>
  <c r="I2716" i="82"/>
  <c r="S2716" i="82"/>
  <c r="T2716" i="82"/>
  <c r="I2717" i="82"/>
  <c r="S2717" i="82"/>
  <c r="T2717" i="82"/>
  <c r="I2718" i="82"/>
  <c r="S2718" i="82"/>
  <c r="I2719" i="82"/>
  <c r="S2719" i="82"/>
  <c r="I2720" i="82"/>
  <c r="S2720" i="82"/>
  <c r="I2721" i="82"/>
  <c r="S2721" i="82"/>
  <c r="I2722" i="82"/>
  <c r="S2722" i="82"/>
  <c r="I2723" i="82"/>
  <c r="S2723" i="82"/>
  <c r="I2724" i="82"/>
  <c r="S2724" i="82"/>
  <c r="I2725" i="82"/>
  <c r="S2725" i="82"/>
  <c r="I2726" i="82"/>
  <c r="S2726" i="82"/>
  <c r="I2727" i="82"/>
  <c r="S2727" i="82"/>
  <c r="I2728" i="82"/>
  <c r="S2728" i="82"/>
  <c r="I2729" i="82"/>
  <c r="S2729" i="82"/>
  <c r="I2730" i="82"/>
  <c r="S2730" i="82"/>
  <c r="I2731" i="82"/>
  <c r="S2731" i="82"/>
  <c r="I2732" i="82"/>
  <c r="S2732" i="82"/>
  <c r="I2733" i="82"/>
  <c r="S2733" i="82"/>
  <c r="I2734" i="82"/>
  <c r="S2734" i="82"/>
  <c r="I2735" i="82"/>
  <c r="S2735" i="82"/>
  <c r="I2736" i="82"/>
  <c r="S2736" i="82"/>
  <c r="I2737" i="82"/>
  <c r="S2737" i="82"/>
  <c r="I2738" i="82"/>
  <c r="S2738" i="82"/>
  <c r="I2739" i="82"/>
  <c r="S2739" i="82"/>
  <c r="I2740" i="82"/>
  <c r="S2740" i="82"/>
  <c r="I2741" i="82"/>
  <c r="S2741" i="82"/>
  <c r="I2742" i="82"/>
  <c r="S2742" i="82"/>
  <c r="I2743" i="82"/>
  <c r="S2743" i="82"/>
  <c r="I2744" i="82"/>
  <c r="S2744" i="82"/>
  <c r="I2745" i="82"/>
  <c r="S2745" i="82"/>
  <c r="I2746" i="82"/>
  <c r="S2746" i="82"/>
  <c r="I2747" i="82"/>
  <c r="S2747" i="82"/>
  <c r="I2748" i="82"/>
  <c r="S2748" i="82"/>
  <c r="I2749" i="82"/>
  <c r="S2749" i="82"/>
  <c r="I2750" i="82"/>
  <c r="S2750" i="82"/>
  <c r="I2751" i="82"/>
  <c r="S2751" i="82"/>
  <c r="I2752" i="82"/>
  <c r="S2752" i="82"/>
  <c r="I2753" i="82"/>
  <c r="S2753" i="82"/>
  <c r="I2754" i="82"/>
  <c r="S2754" i="82"/>
  <c r="I2755" i="82"/>
  <c r="S2755" i="82"/>
  <c r="I2756" i="82"/>
  <c r="S2756" i="82"/>
  <c r="I2757" i="82"/>
  <c r="S2757" i="82"/>
  <c r="I2758" i="82"/>
  <c r="S2758" i="82"/>
  <c r="I2759" i="82"/>
  <c r="S2759" i="82"/>
  <c r="I2760" i="82"/>
  <c r="S2760" i="82"/>
  <c r="I2761" i="82"/>
  <c r="S2761" i="82"/>
  <c r="T2761" i="82"/>
  <c r="I2762" i="82"/>
  <c r="S2762" i="82"/>
  <c r="T2762" i="82"/>
  <c r="I2763" i="82"/>
  <c r="S2763" i="82"/>
  <c r="I2764" i="82"/>
  <c r="S2764" i="82"/>
  <c r="T2764" i="82"/>
  <c r="I2765" i="82"/>
  <c r="S2765" i="82"/>
  <c r="I2766" i="82"/>
  <c r="S2766" i="82"/>
  <c r="T2766" i="82"/>
  <c r="I2767" i="82"/>
  <c r="S2767" i="82"/>
  <c r="T2767" i="82"/>
  <c r="I2768" i="82"/>
  <c r="S2768" i="82"/>
  <c r="T2768" i="82"/>
  <c r="I2769" i="82"/>
  <c r="S2769" i="82"/>
  <c r="T2769" i="82"/>
  <c r="I2770" i="82"/>
  <c r="S2770" i="82"/>
  <c r="T2770" i="82"/>
  <c r="I2771" i="82"/>
  <c r="S2771" i="82"/>
  <c r="I2772" i="82"/>
  <c r="S2772" i="82"/>
  <c r="I2773" i="82"/>
  <c r="S2773" i="82"/>
  <c r="I2774" i="82"/>
  <c r="S2774" i="82"/>
  <c r="T2774" i="82"/>
  <c r="I2775" i="82"/>
  <c r="S2775" i="82"/>
  <c r="T2775" i="82"/>
  <c r="I2776" i="82"/>
  <c r="S2776" i="82"/>
  <c r="T2776" i="82"/>
  <c r="I2777" i="82"/>
  <c r="S2777" i="82"/>
  <c r="T2777" i="82"/>
  <c r="I2778" i="82"/>
  <c r="S2778" i="82"/>
  <c r="T2778" i="82"/>
  <c r="I2779" i="82"/>
  <c r="S2779" i="82"/>
  <c r="T2779" i="82"/>
  <c r="I2780" i="82"/>
  <c r="S2780" i="82"/>
  <c r="I2781" i="82"/>
  <c r="S2781" i="82"/>
  <c r="T2781" i="82"/>
  <c r="I2782" i="82"/>
  <c r="S2782" i="82"/>
  <c r="T2782" i="82"/>
  <c r="I2783" i="82"/>
  <c r="S2783" i="82"/>
  <c r="T2783" i="82"/>
  <c r="I2784" i="82"/>
  <c r="S2784" i="82"/>
  <c r="T2784" i="82"/>
  <c r="I2785" i="82"/>
  <c r="S2785" i="82"/>
  <c r="T2785" i="82"/>
  <c r="I2786" i="82"/>
  <c r="S2786" i="82"/>
  <c r="I2787" i="82"/>
  <c r="S2787" i="82"/>
  <c r="T2787" i="82"/>
  <c r="I2788" i="82"/>
  <c r="S2788" i="82"/>
  <c r="T2788" i="82"/>
  <c r="I2789" i="82"/>
  <c r="S2789" i="82"/>
  <c r="I2790" i="82"/>
  <c r="S2790" i="82"/>
  <c r="I2791" i="82"/>
  <c r="S2791" i="82"/>
  <c r="I2792" i="82"/>
  <c r="S2792" i="82"/>
  <c r="I2793" i="82"/>
  <c r="S2793" i="82"/>
  <c r="I2794" i="82"/>
  <c r="S2794" i="82"/>
  <c r="I2795" i="82"/>
  <c r="S2795" i="82"/>
  <c r="I2796" i="82"/>
  <c r="S2796" i="82"/>
  <c r="I2797" i="82"/>
  <c r="S2797" i="82"/>
  <c r="I2798" i="82"/>
  <c r="S2798" i="82"/>
  <c r="I2799" i="82"/>
  <c r="S2799" i="82"/>
  <c r="I2800" i="82"/>
  <c r="S2800" i="82"/>
  <c r="I2801" i="82"/>
  <c r="S2801" i="82"/>
  <c r="I2802" i="82"/>
  <c r="S2802" i="82"/>
  <c r="I2803" i="82"/>
  <c r="S2803" i="82"/>
  <c r="I2804" i="82"/>
  <c r="S2804" i="82"/>
  <c r="I2805" i="82"/>
  <c r="S2805" i="82"/>
  <c r="I2806" i="82"/>
  <c r="S2806" i="82"/>
  <c r="I2807" i="82"/>
  <c r="S2807" i="82"/>
  <c r="I2808" i="82"/>
  <c r="S2808" i="82"/>
  <c r="I2809" i="82"/>
  <c r="S2809" i="82"/>
  <c r="I2810" i="82"/>
  <c r="S2810" i="82"/>
  <c r="I2811" i="82"/>
  <c r="S2811" i="82"/>
  <c r="I2812" i="82"/>
  <c r="S2812" i="82"/>
  <c r="I2813" i="82"/>
  <c r="S2813" i="82"/>
  <c r="I2814" i="82"/>
  <c r="S2814" i="82"/>
  <c r="I2815" i="82"/>
  <c r="S2815" i="82"/>
  <c r="I2816" i="82"/>
  <c r="S2816" i="82"/>
  <c r="I2817" i="82"/>
  <c r="S2817" i="82"/>
  <c r="I2818" i="82"/>
  <c r="S2818" i="82"/>
  <c r="I2819" i="82"/>
  <c r="S2819" i="82"/>
  <c r="I2820" i="82"/>
  <c r="S2820" i="82"/>
  <c r="I2821" i="82"/>
  <c r="S2821" i="82"/>
  <c r="I2822" i="82"/>
  <c r="S2822" i="82"/>
  <c r="I2823" i="82"/>
  <c r="S2823" i="82"/>
  <c r="I2824" i="82"/>
  <c r="S2824" i="82"/>
  <c r="I2825" i="82"/>
  <c r="S2825" i="82"/>
  <c r="I2826" i="82"/>
  <c r="S2826" i="82"/>
  <c r="I2827" i="82"/>
  <c r="S2827" i="82"/>
  <c r="I2828" i="82"/>
  <c r="S2828" i="82"/>
  <c r="I2829" i="82"/>
  <c r="S2829" i="82"/>
  <c r="I2830" i="82"/>
  <c r="S2830" i="82"/>
  <c r="I2831" i="82"/>
  <c r="S2831" i="82"/>
  <c r="I2832" i="82"/>
  <c r="S2832" i="82"/>
  <c r="T2832" i="82"/>
  <c r="I2833" i="82"/>
  <c r="S2833" i="82"/>
  <c r="T2833" i="82"/>
  <c r="I2834" i="82"/>
  <c r="S2834" i="82"/>
  <c r="I2835" i="82"/>
  <c r="S2835" i="82"/>
  <c r="T2835" i="82"/>
  <c r="I2836" i="82"/>
  <c r="S2836" i="82"/>
  <c r="I2837" i="82"/>
  <c r="S2837" i="82"/>
  <c r="T2837" i="82"/>
  <c r="I2838" i="82"/>
  <c r="S2838" i="82"/>
  <c r="T2838" i="82"/>
  <c r="I2839" i="82"/>
  <c r="S2839" i="82"/>
  <c r="T2839" i="82"/>
  <c r="I2840" i="82"/>
  <c r="S2840" i="82"/>
  <c r="T2840" i="82"/>
  <c r="I2841" i="82"/>
  <c r="S2841" i="82"/>
  <c r="T2841" i="82"/>
  <c r="I2842" i="82"/>
  <c r="S2842" i="82"/>
  <c r="I2843" i="82"/>
  <c r="S2843" i="82"/>
  <c r="I2844" i="82"/>
  <c r="S2844" i="82"/>
  <c r="I2845" i="82"/>
  <c r="S2845" i="82"/>
  <c r="T2845" i="82"/>
  <c r="I2846" i="82"/>
  <c r="S2846" i="82"/>
  <c r="T2846" i="82"/>
  <c r="I2847" i="82"/>
  <c r="S2847" i="82"/>
  <c r="T2847" i="82"/>
  <c r="I2848" i="82"/>
  <c r="S2848" i="82"/>
  <c r="T2848" i="82"/>
  <c r="I2849" i="82"/>
  <c r="S2849" i="82"/>
  <c r="T2849" i="82"/>
  <c r="I2850" i="82"/>
  <c r="S2850" i="82"/>
  <c r="T2850" i="82"/>
  <c r="I2851" i="82"/>
  <c r="S2851" i="82"/>
  <c r="I2852" i="82"/>
  <c r="I2853" i="82"/>
  <c r="I2854" i="82"/>
  <c r="I2855" i="82"/>
  <c r="I2856" i="82"/>
  <c r="I2857" i="82"/>
  <c r="I2858" i="82"/>
  <c r="I2859" i="82"/>
  <c r="I2860" i="82"/>
  <c r="I2861" i="82"/>
  <c r="I2862" i="82"/>
  <c r="I2863" i="82"/>
  <c r="I2864" i="82"/>
  <c r="I2865" i="82"/>
  <c r="I2866" i="82"/>
  <c r="I2867" i="82"/>
  <c r="I2868" i="82"/>
  <c r="I2869" i="82"/>
  <c r="I2870" i="82"/>
  <c r="I2871" i="82"/>
  <c r="I2872" i="82"/>
  <c r="I2873" i="82"/>
  <c r="I2874" i="82"/>
  <c r="I2875" i="82"/>
  <c r="I2876" i="82"/>
  <c r="I2877" i="82"/>
  <c r="I2878" i="82"/>
  <c r="I2879" i="82"/>
  <c r="I2880" i="82"/>
  <c r="I2881" i="82"/>
  <c r="I2882" i="82"/>
  <c r="I2883" i="82"/>
  <c r="I2884" i="82"/>
  <c r="I2885" i="82"/>
  <c r="I2886" i="82"/>
  <c r="I2887" i="82"/>
  <c r="I2888" i="82"/>
  <c r="I2889" i="82"/>
  <c r="I2890" i="82"/>
  <c r="I2891" i="82"/>
  <c r="I2892" i="82"/>
  <c r="I2893" i="82"/>
  <c r="I2894" i="82"/>
  <c r="I2895" i="82"/>
  <c r="I2896" i="82"/>
  <c r="I2897" i="82"/>
  <c r="I2898" i="82"/>
  <c r="I2899" i="82"/>
  <c r="I2900" i="82"/>
  <c r="I2901" i="82"/>
  <c r="I2902" i="82"/>
  <c r="I2903" i="82"/>
  <c r="I2904" i="82"/>
  <c r="I2905" i="82"/>
  <c r="I2906" i="82"/>
  <c r="I2907" i="82"/>
  <c r="I2908" i="82"/>
  <c r="I2909" i="82"/>
  <c r="I2910" i="82"/>
  <c r="I2911" i="82"/>
  <c r="I2912" i="82"/>
  <c r="I2913" i="82"/>
  <c r="I2914" i="82"/>
  <c r="I2915" i="82"/>
  <c r="I2916" i="82"/>
  <c r="I2917" i="82"/>
  <c r="I2918" i="82"/>
  <c r="I2919" i="82"/>
  <c r="I2920" i="82"/>
  <c r="I2921" i="82"/>
  <c r="I2922" i="82"/>
  <c r="I2923" i="82"/>
  <c r="I2924" i="82"/>
  <c r="I2925" i="82"/>
  <c r="I2926" i="82"/>
  <c r="I2927" i="82"/>
  <c r="I2928" i="82"/>
  <c r="I2929" i="82"/>
  <c r="I2930" i="82"/>
  <c r="I2931" i="82"/>
  <c r="I2932" i="82"/>
  <c r="I2933" i="82"/>
  <c r="I2934" i="82"/>
  <c r="I2935" i="82"/>
  <c r="I2936" i="82"/>
  <c r="I2937" i="82"/>
  <c r="I2938" i="82"/>
  <c r="I2939" i="82"/>
  <c r="I2940" i="82"/>
  <c r="I2941" i="82"/>
  <c r="I2942" i="82"/>
  <c r="I2943" i="82"/>
  <c r="I2944" i="82"/>
  <c r="I2945" i="82"/>
  <c r="I2946" i="82"/>
  <c r="I2947" i="82"/>
  <c r="I2948" i="82"/>
  <c r="I2949" i="82"/>
  <c r="I2950" i="82"/>
  <c r="I2951" i="82"/>
  <c r="I2952" i="82"/>
  <c r="I2953" i="82"/>
  <c r="I2954" i="82"/>
  <c r="I2955" i="82"/>
  <c r="I2956" i="82"/>
  <c r="I2957" i="82"/>
  <c r="I2958" i="82"/>
  <c r="I2959" i="82"/>
  <c r="I2960" i="82"/>
  <c r="I2961" i="82"/>
  <c r="I2962" i="82"/>
  <c r="I2963" i="82"/>
  <c r="I2964" i="82"/>
  <c r="I2965" i="82"/>
  <c r="I2966" i="82"/>
  <c r="I2967" i="82"/>
  <c r="I2968" i="82"/>
  <c r="I2969" i="82"/>
  <c r="I2970" i="82"/>
  <c r="I2971" i="82"/>
  <c r="I2972" i="82"/>
  <c r="I2973" i="82"/>
  <c r="I2974" i="82"/>
  <c r="I2975" i="82"/>
  <c r="I2976" i="82"/>
  <c r="I2977" i="82"/>
  <c r="I2978" i="82"/>
  <c r="I2979" i="82"/>
  <c r="I2980" i="82"/>
  <c r="I2981" i="82"/>
  <c r="I2982" i="82"/>
  <c r="I2983" i="82"/>
  <c r="I2984" i="82"/>
  <c r="I2985" i="82"/>
  <c r="I2986" i="82"/>
  <c r="I2987" i="82"/>
  <c r="I2988" i="82"/>
  <c r="I2989" i="82"/>
  <c r="I2990" i="82"/>
  <c r="I2991" i="82"/>
  <c r="I2992" i="82"/>
  <c r="I2993" i="82"/>
  <c r="I2994" i="82"/>
  <c r="I2995" i="82"/>
  <c r="I2996" i="82"/>
  <c r="I2997" i="82"/>
  <c r="I2998" i="82"/>
  <c r="I2999" i="82"/>
  <c r="I3000" i="82"/>
  <c r="I3001" i="82"/>
  <c r="I3002" i="82"/>
  <c r="I3003" i="82"/>
  <c r="I3004" i="82"/>
  <c r="I3005" i="82"/>
  <c r="I3006" i="82"/>
  <c r="I3007" i="82"/>
  <c r="I3008" i="82"/>
  <c r="I3009" i="82"/>
  <c r="I3010" i="82"/>
  <c r="I3011" i="82"/>
  <c r="I3012" i="82"/>
  <c r="I3013" i="82"/>
  <c r="I3014" i="82"/>
  <c r="I3015" i="82"/>
  <c r="I3016" i="82"/>
  <c r="I3017" i="82"/>
  <c r="I3018" i="82"/>
  <c r="I3019" i="82"/>
  <c r="I3020" i="82"/>
  <c r="I3021" i="82"/>
  <c r="I3022" i="82"/>
  <c r="I3023" i="82"/>
  <c r="I3024" i="82"/>
  <c r="I3025" i="82"/>
  <c r="I3026" i="82"/>
  <c r="I3027" i="82"/>
  <c r="I3028" i="82"/>
  <c r="I3029" i="82"/>
  <c r="I3030" i="82"/>
  <c r="I3031" i="82"/>
  <c r="I3032" i="82"/>
  <c r="I3033" i="82"/>
  <c r="I3034" i="82"/>
  <c r="I3035" i="82"/>
  <c r="I3036" i="82"/>
  <c r="I3037" i="82"/>
  <c r="I3038" i="82"/>
  <c r="I3039" i="82"/>
  <c r="I3040" i="82"/>
  <c r="I3041" i="82"/>
  <c r="I3042" i="82"/>
  <c r="I3043" i="82"/>
  <c r="I3044" i="82"/>
  <c r="I3045" i="82"/>
  <c r="I3046" i="82"/>
  <c r="I3047" i="82"/>
  <c r="I3048" i="82"/>
  <c r="I3049" i="82"/>
  <c r="I3050" i="82"/>
  <c r="I3051" i="82"/>
  <c r="I3052" i="82"/>
  <c r="I3053" i="82"/>
  <c r="I3054" i="82"/>
  <c r="I3055" i="82"/>
  <c r="I3056" i="82"/>
  <c r="I3057" i="82"/>
  <c r="I3058" i="82"/>
  <c r="I3059" i="82"/>
  <c r="I3060" i="82"/>
  <c r="I3061" i="82"/>
  <c r="I3062" i="82"/>
  <c r="I3063" i="82"/>
  <c r="I3064" i="82"/>
  <c r="I3065" i="82"/>
  <c r="I3066" i="82"/>
  <c r="I3067" i="82"/>
  <c r="I3068" i="82"/>
  <c r="I3069" i="82"/>
  <c r="I3070" i="82"/>
  <c r="I3071" i="82"/>
  <c r="I3072" i="82"/>
  <c r="I3073" i="82"/>
  <c r="I3074" i="82"/>
  <c r="I3075" i="82"/>
  <c r="I3076" i="82"/>
  <c r="I3077" i="82"/>
  <c r="I3078" i="82"/>
  <c r="I3079" i="82"/>
  <c r="I3080" i="82"/>
  <c r="I3081" i="82"/>
  <c r="I3082" i="82"/>
  <c r="I3083" i="82"/>
  <c r="I3084" i="82"/>
  <c r="I3085" i="82"/>
  <c r="I3086" i="82"/>
  <c r="I3087" i="82"/>
  <c r="I3088" i="82"/>
  <c r="I3089" i="82"/>
  <c r="I3090" i="82"/>
  <c r="I3091" i="82"/>
  <c r="I3092" i="82"/>
  <c r="I3093" i="82"/>
  <c r="I3094" i="82"/>
  <c r="I3095" i="82"/>
  <c r="I3096" i="82"/>
  <c r="I3097" i="82"/>
  <c r="I3098" i="82"/>
  <c r="I3099" i="82"/>
  <c r="I3100" i="82"/>
  <c r="I3101" i="82"/>
  <c r="I3102" i="82"/>
  <c r="I3103" i="82"/>
  <c r="I3104" i="82"/>
  <c r="I3105" i="82"/>
  <c r="I3106" i="82"/>
  <c r="I3107" i="82"/>
  <c r="I3108" i="82"/>
  <c r="I3109" i="82"/>
  <c r="I3110" i="82"/>
  <c r="I3111" i="82"/>
  <c r="I3112" i="82"/>
  <c r="I3113" i="82"/>
  <c r="I3114" i="82"/>
  <c r="I3115" i="82"/>
  <c r="I3116" i="82"/>
  <c r="I3117" i="82"/>
  <c r="I3118" i="82"/>
  <c r="I3119" i="82"/>
  <c r="I3120" i="82"/>
  <c r="I3121" i="82"/>
  <c r="I3122" i="82"/>
  <c r="I3123" i="82"/>
  <c r="I3124" i="82"/>
  <c r="I3125" i="82"/>
  <c r="I3126" i="82"/>
  <c r="I3127" i="82"/>
  <c r="I3128" i="82"/>
  <c r="I3129" i="82"/>
  <c r="I3130" i="82"/>
  <c r="I3131" i="82"/>
  <c r="I3132" i="82"/>
  <c r="I3133" i="82"/>
  <c r="I3134" i="82"/>
  <c r="I3135" i="82"/>
  <c r="I3136" i="82"/>
  <c r="I3137" i="82"/>
  <c r="I3138" i="82"/>
  <c r="I3139" i="82"/>
  <c r="I3140" i="82"/>
  <c r="I3141" i="82"/>
  <c r="I3142" i="82"/>
  <c r="I3143" i="82"/>
  <c r="I3144" i="82"/>
  <c r="I3145" i="82"/>
  <c r="I3146" i="82"/>
  <c r="I3147" i="82"/>
  <c r="I3148" i="82"/>
  <c r="I3149" i="82"/>
  <c r="I3150" i="82"/>
  <c r="I3151" i="82"/>
  <c r="I3152" i="82"/>
  <c r="I3153" i="82"/>
  <c r="I3154" i="82"/>
  <c r="I3155" i="82"/>
  <c r="I3156" i="82"/>
  <c r="I3157" i="82"/>
  <c r="I3158" i="82"/>
  <c r="I3159" i="82"/>
  <c r="I3160" i="82"/>
  <c r="I3161" i="82"/>
  <c r="I3162" i="82"/>
  <c r="I3163" i="82"/>
  <c r="I3164" i="82"/>
  <c r="I3165" i="82"/>
  <c r="I3166" i="82"/>
  <c r="I3167" i="82"/>
  <c r="I3168" i="82"/>
  <c r="I3169" i="82"/>
  <c r="I3170" i="82"/>
  <c r="I3171" i="82"/>
  <c r="I3172" i="82"/>
  <c r="I3173" i="82"/>
  <c r="I3174" i="82"/>
  <c r="I3175" i="82"/>
  <c r="I3176" i="82"/>
  <c r="I3177" i="82"/>
  <c r="I3178" i="82"/>
  <c r="I3179" i="82"/>
  <c r="I3180" i="82"/>
  <c r="I3181" i="82"/>
  <c r="I3182" i="82"/>
  <c r="I3183" i="82"/>
  <c r="I3184" i="82"/>
  <c r="I3185" i="82"/>
  <c r="I3186" i="82"/>
  <c r="I3187" i="82"/>
  <c r="I3188" i="82"/>
  <c r="I3189" i="82"/>
  <c r="I3190" i="82"/>
  <c r="I3191" i="82"/>
  <c r="I3192" i="82"/>
  <c r="I3193" i="82"/>
  <c r="I3194" i="82"/>
  <c r="I3195" i="82"/>
  <c r="I3196" i="82"/>
  <c r="I3197" i="82"/>
  <c r="I3198" i="82"/>
  <c r="I3199" i="82"/>
  <c r="I3200" i="82"/>
  <c r="I3201" i="82"/>
  <c r="I3202" i="82"/>
  <c r="I3203" i="82"/>
  <c r="I3204" i="82"/>
  <c r="I3205" i="82"/>
  <c r="I3206" i="82"/>
  <c r="I3207" i="82"/>
  <c r="I3208" i="82"/>
  <c r="I3209" i="82"/>
  <c r="I3210" i="82"/>
  <c r="I3211" i="82"/>
  <c r="I3212" i="82"/>
  <c r="I3213" i="82"/>
  <c r="I3214" i="82"/>
  <c r="I3215" i="82"/>
  <c r="I3216" i="82"/>
  <c r="I3217" i="82"/>
  <c r="I3218" i="82"/>
  <c r="I3219" i="82"/>
  <c r="I3220" i="82"/>
  <c r="I3221" i="82"/>
  <c r="I3222" i="82"/>
  <c r="I3223" i="82"/>
  <c r="I3224" i="82"/>
  <c r="I3225" i="82"/>
  <c r="I3226" i="82"/>
  <c r="I3227" i="82"/>
  <c r="I3228" i="82"/>
  <c r="I3229" i="82"/>
  <c r="I3230" i="82"/>
  <c r="I3231" i="82"/>
  <c r="I3232" i="82"/>
  <c r="I3233" i="82"/>
  <c r="I3234" i="82"/>
  <c r="I3235" i="82"/>
  <c r="I3236" i="82"/>
  <c r="I3237" i="82"/>
  <c r="I3238" i="82"/>
  <c r="I3239" i="82"/>
  <c r="I3240" i="82"/>
  <c r="I3241" i="82"/>
  <c r="I3242" i="82"/>
  <c r="I3243" i="82"/>
  <c r="I3244" i="82"/>
  <c r="I3245" i="82"/>
  <c r="I3246" i="82"/>
  <c r="I3247" i="82"/>
  <c r="I3248" i="82"/>
  <c r="I3249" i="82"/>
  <c r="I3250" i="82"/>
  <c r="I3251" i="82"/>
  <c r="I3252" i="82"/>
  <c r="I3253" i="82"/>
  <c r="I3254" i="82"/>
  <c r="I3255" i="82"/>
  <c r="I3256" i="82"/>
  <c r="I3257" i="82"/>
  <c r="I3258" i="82"/>
  <c r="I3259" i="82"/>
  <c r="I3260" i="82"/>
  <c r="I3261" i="82"/>
  <c r="I3262" i="82"/>
  <c r="I3263" i="82"/>
  <c r="I3264" i="82"/>
  <c r="I3265" i="82"/>
  <c r="I3266" i="82"/>
  <c r="I3267" i="82"/>
  <c r="I3268" i="82"/>
  <c r="I3269" i="82"/>
  <c r="I3270" i="82"/>
  <c r="I3271" i="82"/>
  <c r="I3272" i="82"/>
  <c r="I3273" i="82"/>
  <c r="I3274" i="82"/>
  <c r="I3275" i="82"/>
  <c r="I3276" i="82"/>
  <c r="I3277" i="82"/>
  <c r="I3278" i="82"/>
  <c r="I3279" i="82"/>
  <c r="I3280" i="82"/>
  <c r="I3281" i="82"/>
  <c r="I3282" i="82"/>
  <c r="I3283" i="82"/>
  <c r="I3284" i="82"/>
  <c r="I3285" i="82"/>
  <c r="I3286" i="82"/>
  <c r="I3287" i="82"/>
  <c r="I3288" i="82"/>
  <c r="I3289" i="82"/>
  <c r="I3290" i="82"/>
  <c r="I3291" i="82"/>
  <c r="I3292" i="82"/>
  <c r="I3293" i="82"/>
  <c r="I3294" i="82"/>
  <c r="I3295" i="82"/>
  <c r="I3296" i="82"/>
  <c r="I3297" i="82"/>
  <c r="I3298" i="82"/>
  <c r="I3299" i="82"/>
  <c r="I3300" i="82"/>
  <c r="I3301" i="82"/>
  <c r="I3302" i="82"/>
  <c r="I3303" i="82"/>
  <c r="I3304" i="82"/>
  <c r="I3305" i="82"/>
  <c r="I3306" i="82"/>
  <c r="I3307" i="82"/>
  <c r="I3308" i="82"/>
  <c r="I3309" i="82"/>
  <c r="I3310" i="82"/>
  <c r="I3311" i="82"/>
  <c r="I3312" i="82"/>
  <c r="I3313" i="82"/>
  <c r="I3314" i="82"/>
  <c r="I3315" i="82"/>
  <c r="I3316" i="82"/>
  <c r="I3317" i="82"/>
  <c r="I3318" i="82"/>
  <c r="I3319" i="82"/>
  <c r="I3320" i="82"/>
  <c r="I3321" i="82"/>
  <c r="I3322" i="82"/>
  <c r="I3323" i="82"/>
  <c r="I3324" i="82"/>
  <c r="I3325" i="82"/>
  <c r="I3326" i="82"/>
  <c r="I3327" i="82"/>
  <c r="I3328" i="82"/>
  <c r="I3329" i="82"/>
  <c r="I3330" i="82"/>
  <c r="I3331" i="82"/>
  <c r="I3332" i="82"/>
  <c r="I3333" i="82"/>
  <c r="I3334" i="82"/>
  <c r="I3335" i="82"/>
  <c r="I3336" i="82"/>
  <c r="I3337" i="82"/>
  <c r="T3337" i="82"/>
  <c r="I3338" i="82"/>
  <c r="T3338" i="82"/>
  <c r="I3339" i="82"/>
  <c r="I3340" i="82"/>
  <c r="I3341" i="82"/>
  <c r="I3342" i="82"/>
  <c r="I3343" i="82"/>
  <c r="I3344" i="82"/>
  <c r="I3345" i="82"/>
  <c r="I3346" i="82"/>
  <c r="I3347" i="82"/>
  <c r="I3348" i="82"/>
  <c r="I3349" i="82"/>
  <c r="I3350" i="82"/>
  <c r="I3351" i="82"/>
  <c r="I3352" i="82"/>
  <c r="I3353" i="82"/>
  <c r="I3354" i="82"/>
  <c r="I3355" i="82"/>
  <c r="I3356" i="82"/>
  <c r="I3357" i="82"/>
  <c r="I3358" i="82"/>
  <c r="I3359" i="82"/>
  <c r="I3360" i="82"/>
  <c r="I3361" i="82"/>
  <c r="I3362" i="82"/>
  <c r="I3363" i="82"/>
  <c r="I3364" i="82"/>
  <c r="I3365" i="82"/>
  <c r="I3366" i="82"/>
  <c r="I3367" i="82"/>
  <c r="I3368" i="82"/>
  <c r="I3369" i="82"/>
  <c r="I3370" i="82"/>
  <c r="I3371" i="82"/>
  <c r="I3372" i="82"/>
  <c r="I3373" i="82"/>
  <c r="I3374" i="82"/>
  <c r="I3375" i="82"/>
  <c r="I3376" i="82"/>
  <c r="I3377" i="82"/>
  <c r="I3378" i="82"/>
  <c r="I3379" i="82"/>
  <c r="I3380" i="82"/>
  <c r="I3381" i="82"/>
  <c r="I3382" i="82"/>
  <c r="I3383" i="82"/>
  <c r="I3384" i="82"/>
  <c r="I3385" i="82"/>
  <c r="I3386" i="82"/>
  <c r="I3387" i="82"/>
  <c r="I3388" i="82"/>
  <c r="I3389" i="82"/>
  <c r="I3390" i="82"/>
  <c r="I3391" i="82"/>
  <c r="I3392" i="82"/>
  <c r="I3393" i="82"/>
  <c r="I3394" i="82"/>
  <c r="I3395" i="82"/>
  <c r="I3396" i="82"/>
  <c r="I3397" i="82"/>
  <c r="I3398" i="82"/>
  <c r="I3399" i="82"/>
  <c r="I3400" i="82"/>
  <c r="I3401" i="82"/>
  <c r="I3402" i="82"/>
  <c r="I3403" i="82"/>
  <c r="I3404" i="82"/>
  <c r="I3405" i="82"/>
  <c r="I3406" i="82"/>
  <c r="I3407" i="82"/>
  <c r="I3408" i="82"/>
  <c r="T3408" i="82"/>
  <c r="I3409" i="82"/>
  <c r="T3409" i="82"/>
  <c r="I3410" i="82"/>
  <c r="I3411" i="82"/>
  <c r="I3412" i="82"/>
  <c r="I3413" i="82"/>
  <c r="I3414" i="82"/>
  <c r="I3415" i="82"/>
  <c r="I3416" i="82"/>
  <c r="I3417" i="82"/>
  <c r="I3418" i="82"/>
  <c r="I3419" i="82"/>
  <c r="I3420" i="82"/>
  <c r="I3421" i="82"/>
  <c r="I3422" i="82"/>
  <c r="I3423" i="82"/>
  <c r="I3424" i="82"/>
  <c r="I3425" i="82"/>
  <c r="I3426" i="82"/>
  <c r="I3427" i="82"/>
  <c r="I3428" i="82"/>
  <c r="I3429" i="82"/>
  <c r="I3430" i="82"/>
  <c r="I3431" i="82"/>
  <c r="I3432" i="82"/>
  <c r="I3433" i="82"/>
  <c r="I3434" i="82"/>
  <c r="I3435" i="82"/>
  <c r="I3436" i="82"/>
  <c r="I3437" i="82"/>
  <c r="I3438" i="82"/>
  <c r="I3439" i="82"/>
  <c r="I3440" i="82"/>
  <c r="I3441" i="82"/>
  <c r="I3442" i="82"/>
  <c r="I3443" i="82"/>
  <c r="I3444" i="82"/>
  <c r="I3445" i="82"/>
  <c r="I3446" i="82"/>
  <c r="I3447" i="82"/>
  <c r="I3448" i="82"/>
  <c r="I3449" i="82"/>
  <c r="I3450" i="82"/>
  <c r="I3451" i="82"/>
  <c r="I3452" i="82"/>
  <c r="I3453" i="82"/>
  <c r="I3454" i="82"/>
  <c r="I3455" i="82"/>
  <c r="I3456" i="82"/>
  <c r="I3457" i="82"/>
  <c r="I3458" i="82"/>
  <c r="I3459" i="82"/>
  <c r="I3460" i="82"/>
  <c r="I3461" i="82"/>
  <c r="I3462" i="82"/>
  <c r="I3463" i="82"/>
  <c r="I3464" i="82"/>
  <c r="I3465" i="82"/>
  <c r="I3466" i="82"/>
  <c r="I3467" i="82"/>
  <c r="I3468" i="82"/>
  <c r="I3469" i="82"/>
  <c r="I3470" i="82"/>
  <c r="I3471" i="82"/>
  <c r="I3472" i="82"/>
  <c r="I3473" i="82"/>
  <c r="I3474" i="82"/>
  <c r="I3475" i="82"/>
  <c r="I3476" i="82"/>
  <c r="I3477" i="82"/>
  <c r="I3478" i="82"/>
  <c r="I3479" i="82"/>
  <c r="T3479" i="82"/>
  <c r="I3480" i="82"/>
  <c r="T3480" i="82"/>
  <c r="I3481" i="82"/>
  <c r="I3482" i="82"/>
  <c r="I3483" i="82"/>
  <c r="I3484" i="82"/>
  <c r="I3485" i="82"/>
  <c r="I3486" i="82"/>
  <c r="I3487" i="82"/>
  <c r="I3488" i="82"/>
  <c r="I3489" i="82"/>
  <c r="I3490" i="82"/>
  <c r="I3491" i="82"/>
  <c r="I3492" i="82"/>
  <c r="I3493" i="82"/>
  <c r="I3494" i="82"/>
  <c r="I3495" i="82"/>
  <c r="I3496" i="82"/>
  <c r="I3497" i="82"/>
  <c r="I3498" i="82"/>
  <c r="I3499" i="82"/>
  <c r="I3500" i="82"/>
  <c r="I3501" i="82"/>
  <c r="I3502" i="82"/>
  <c r="I3503" i="82"/>
  <c r="I3504" i="82"/>
  <c r="I3505" i="82"/>
  <c r="I3506" i="82"/>
  <c r="I3507" i="82"/>
  <c r="I3508" i="82"/>
  <c r="I3509" i="82"/>
  <c r="I3510" i="82"/>
  <c r="I3511" i="82"/>
  <c r="I3512" i="82"/>
  <c r="I3513" i="82"/>
  <c r="I3514" i="82"/>
  <c r="I3515" i="82"/>
  <c r="I3516" i="82"/>
  <c r="I3517" i="82"/>
  <c r="I3518" i="82"/>
  <c r="I3519" i="82"/>
  <c r="I3520" i="82"/>
  <c r="I3521" i="82"/>
  <c r="I3522" i="82"/>
  <c r="I3523" i="82"/>
  <c r="I3524" i="82"/>
  <c r="I3525" i="82"/>
  <c r="I3526" i="82"/>
  <c r="I3527" i="82"/>
  <c r="I3528" i="82"/>
  <c r="I3529" i="82"/>
  <c r="I3530" i="82"/>
  <c r="I3531" i="82"/>
  <c r="I3532" i="82"/>
  <c r="I3533" i="82"/>
  <c r="I3534" i="82"/>
  <c r="I3535" i="82"/>
  <c r="I3536" i="82"/>
  <c r="I3537" i="82"/>
  <c r="I3538" i="82"/>
  <c r="I3539" i="82"/>
  <c r="I3540" i="82"/>
  <c r="I3541" i="82"/>
  <c r="I3542" i="82"/>
  <c r="I3543" i="82"/>
  <c r="I3544" i="82"/>
  <c r="I3545" i="82"/>
  <c r="I3546" i="82"/>
  <c r="I3547" i="82"/>
  <c r="I3548" i="82"/>
  <c r="I3549" i="82"/>
  <c r="I3550" i="82"/>
  <c r="T3550" i="82"/>
  <c r="I3551" i="82"/>
  <c r="T3551" i="82"/>
  <c r="I3552" i="82"/>
  <c r="I3553" i="82"/>
  <c r="I3554" i="82"/>
  <c r="I3555" i="82"/>
  <c r="I3556" i="82"/>
  <c r="I3557" i="82"/>
  <c r="I3558" i="82"/>
  <c r="I3559" i="82"/>
  <c r="I3560" i="82"/>
  <c r="I3561" i="82"/>
  <c r="I3562" i="82"/>
  <c r="I3563" i="82"/>
  <c r="I3564" i="82"/>
  <c r="I3565" i="82"/>
  <c r="I3566" i="82"/>
  <c r="I3567" i="82"/>
  <c r="I3568" i="82"/>
  <c r="I3569" i="82"/>
  <c r="I3570" i="82"/>
  <c r="I3571" i="82"/>
  <c r="I3572" i="82"/>
  <c r="I3573" i="82"/>
  <c r="I3574" i="82"/>
  <c r="I3575" i="82"/>
  <c r="I3576" i="82"/>
  <c r="I3577" i="82"/>
  <c r="I3578" i="82"/>
  <c r="I3579" i="82"/>
  <c r="I3580" i="82"/>
  <c r="I3581" i="82"/>
  <c r="I3582" i="82"/>
  <c r="I3583" i="82"/>
  <c r="I3584" i="82"/>
  <c r="I3585" i="82"/>
  <c r="I3586" i="82"/>
  <c r="I3587" i="82"/>
  <c r="I3588" i="82"/>
  <c r="I3589" i="82"/>
  <c r="I3590" i="82"/>
  <c r="I3591" i="82"/>
  <c r="I3592" i="82"/>
  <c r="I3593" i="82"/>
  <c r="I3594" i="82"/>
  <c r="I3595" i="82"/>
  <c r="I3596" i="82"/>
  <c r="I3597" i="82"/>
  <c r="I3598" i="82"/>
  <c r="I3599" i="82"/>
  <c r="I3600" i="82"/>
  <c r="I3601" i="82"/>
  <c r="I3602" i="82"/>
  <c r="I3603" i="82"/>
  <c r="I3604" i="82"/>
  <c r="I3605" i="82"/>
  <c r="I3606" i="82"/>
  <c r="I3607" i="82"/>
  <c r="I3608" i="82"/>
  <c r="I3609" i="82"/>
  <c r="I3610" i="82"/>
  <c r="I3611" i="82"/>
  <c r="I3612" i="82"/>
  <c r="I3613" i="82"/>
  <c r="I3614" i="82"/>
  <c r="I3615" i="82"/>
  <c r="I3616" i="82"/>
  <c r="I3617" i="82"/>
  <c r="I3618" i="82"/>
  <c r="I3619" i="82"/>
  <c r="I3620" i="82"/>
  <c r="I3621" i="82"/>
  <c r="T3621" i="82"/>
  <c r="I3622" i="82"/>
  <c r="T3622" i="82"/>
  <c r="I3623" i="82"/>
  <c r="I3624" i="82"/>
  <c r="I3625" i="82"/>
  <c r="I3626" i="82"/>
  <c r="I3627" i="82"/>
  <c r="I3628" i="82"/>
  <c r="I3629" i="82"/>
  <c r="I3630" i="82"/>
  <c r="I3631" i="82"/>
  <c r="I3632" i="82"/>
  <c r="I3633" i="82"/>
  <c r="I3634" i="82"/>
  <c r="I3635" i="82"/>
  <c r="I3636" i="82"/>
  <c r="I3637" i="82"/>
  <c r="I3638" i="82"/>
  <c r="I3639" i="82"/>
  <c r="I3640" i="82"/>
  <c r="I3641" i="82"/>
  <c r="I3642" i="82"/>
  <c r="I3643" i="82"/>
  <c r="I3644" i="82"/>
  <c r="I3645" i="82"/>
  <c r="I3646" i="82"/>
  <c r="I3647" i="82"/>
  <c r="I3648" i="82"/>
  <c r="I3649" i="82"/>
  <c r="I3650" i="82"/>
  <c r="I3651" i="82"/>
  <c r="I3652" i="82"/>
  <c r="I3653" i="82"/>
  <c r="I3654" i="82"/>
  <c r="I3655" i="82"/>
  <c r="I3656" i="82"/>
  <c r="I3657" i="82"/>
  <c r="I3658" i="82"/>
  <c r="I3659" i="82"/>
  <c r="I3660" i="82"/>
  <c r="I3661" i="82"/>
  <c r="I3662" i="82"/>
  <c r="I3663" i="82"/>
  <c r="I3664" i="82"/>
  <c r="I3665" i="82"/>
  <c r="I3666" i="82"/>
  <c r="I3667" i="82"/>
  <c r="I3668" i="82"/>
  <c r="I3669" i="82"/>
  <c r="I3670" i="82"/>
  <c r="I3671" i="82"/>
  <c r="I3672" i="82"/>
  <c r="I3673" i="82"/>
  <c r="I3674" i="82"/>
  <c r="I3675" i="82"/>
  <c r="I3676" i="82"/>
  <c r="I3677" i="82"/>
  <c r="I3678" i="82"/>
  <c r="I3679" i="82"/>
  <c r="I3680" i="82"/>
  <c r="I3681" i="82"/>
  <c r="I3682" i="82"/>
  <c r="I3683" i="82"/>
  <c r="I3684" i="82"/>
  <c r="I3685" i="82"/>
  <c r="I3686" i="82"/>
  <c r="I3687" i="82"/>
  <c r="I3688" i="82"/>
  <c r="I3689" i="82"/>
  <c r="I3690" i="82"/>
  <c r="I3691" i="82"/>
  <c r="I3692" i="82"/>
  <c r="I3693" i="82"/>
  <c r="I3694" i="82"/>
  <c r="I3695" i="82"/>
  <c r="I3696" i="82"/>
  <c r="I3697" i="82"/>
  <c r="I3698" i="82"/>
  <c r="I3699" i="82"/>
  <c r="I3700" i="82"/>
  <c r="I3701" i="82"/>
  <c r="I3702" i="82"/>
  <c r="I3703" i="82"/>
  <c r="I3704" i="82"/>
  <c r="I3705" i="82"/>
  <c r="I3706" i="82"/>
  <c r="I3707" i="82"/>
  <c r="I3708" i="82"/>
  <c r="I3709" i="82"/>
  <c r="I3710" i="82"/>
  <c r="I3711" i="82"/>
  <c r="I3712" i="82"/>
  <c r="I3713" i="82"/>
  <c r="I3714" i="82"/>
  <c r="I3715" i="82"/>
  <c r="I3716" i="82"/>
  <c r="I3717" i="82"/>
  <c r="I3718" i="82"/>
  <c r="I3719" i="82"/>
  <c r="I3720" i="82"/>
  <c r="I3721" i="82"/>
  <c r="I3722" i="82"/>
  <c r="I3723" i="82"/>
  <c r="I3724" i="82"/>
  <c r="I3725" i="82"/>
  <c r="I3726" i="82"/>
  <c r="I3727" i="82"/>
  <c r="I3728" i="82"/>
  <c r="I3729" i="82"/>
  <c r="I3730" i="82"/>
  <c r="I3731" i="82"/>
  <c r="I3732" i="82"/>
  <c r="I3733" i="82"/>
  <c r="I3734" i="82"/>
  <c r="I3735" i="82"/>
  <c r="I3736" i="82"/>
  <c r="I3737" i="82"/>
  <c r="I3738" i="82"/>
  <c r="I3739" i="82"/>
  <c r="I3740" i="82"/>
  <c r="I3741" i="82"/>
  <c r="I3742" i="82"/>
  <c r="I3743" i="82"/>
  <c r="I3744" i="82"/>
  <c r="I3745" i="82"/>
  <c r="I3746" i="82"/>
  <c r="I3747" i="82"/>
  <c r="I3748" i="82"/>
  <c r="I3749" i="82"/>
  <c r="I3750" i="82"/>
  <c r="I3751" i="82"/>
  <c r="I3752" i="82"/>
  <c r="I3753" i="82"/>
  <c r="I3754" i="82"/>
  <c r="I3755" i="82"/>
  <c r="I3756" i="82"/>
  <c r="I3757" i="82"/>
  <c r="I3758" i="82"/>
  <c r="I3759" i="82"/>
  <c r="I3760" i="82"/>
  <c r="I3761" i="82"/>
  <c r="I3762" i="82"/>
  <c r="I3763" i="82"/>
  <c r="I3764" i="82"/>
  <c r="I3765" i="82"/>
  <c r="I3766" i="82"/>
  <c r="I3767" i="82"/>
  <c r="I3768" i="82"/>
  <c r="I3769" i="82"/>
  <c r="I3770" i="82"/>
  <c r="I3771" i="82"/>
  <c r="I3772" i="82"/>
  <c r="I3773" i="82"/>
  <c r="I3774" i="82"/>
  <c r="I3775" i="82"/>
  <c r="I3776" i="82"/>
  <c r="I3777" i="82"/>
  <c r="I3778" i="82"/>
  <c r="I3779" i="82"/>
  <c r="I3780" i="82"/>
  <c r="I3781" i="82"/>
  <c r="I3782" i="82"/>
  <c r="I3783" i="82"/>
  <c r="I3784" i="82"/>
  <c r="I3785" i="82"/>
  <c r="I3786" i="82"/>
  <c r="I3787" i="82"/>
  <c r="I3788" i="82"/>
  <c r="I3789" i="82"/>
  <c r="I3790" i="82"/>
  <c r="I3791" i="82"/>
  <c r="I3792" i="82"/>
  <c r="I3793" i="82"/>
  <c r="I3794" i="82"/>
  <c r="I3795" i="82"/>
  <c r="I3796" i="82"/>
  <c r="I3797" i="82"/>
  <c r="I3798" i="82"/>
  <c r="I3799" i="82"/>
  <c r="I3800" i="82"/>
  <c r="I3801" i="82"/>
  <c r="I3802" i="82"/>
  <c r="I3803" i="82"/>
  <c r="I3804" i="82"/>
  <c r="I3805" i="82"/>
  <c r="I3806" i="82"/>
  <c r="I3807" i="82"/>
  <c r="I3808" i="82"/>
  <c r="I3809" i="82"/>
  <c r="I3810" i="82"/>
  <c r="I3811" i="82"/>
  <c r="I3812" i="82"/>
  <c r="I3813" i="82"/>
  <c r="I3814" i="82"/>
  <c r="I3815" i="82"/>
  <c r="I3816" i="82"/>
  <c r="I3817" i="82"/>
  <c r="I3818" i="82"/>
  <c r="I3819" i="82"/>
  <c r="I3820" i="82"/>
  <c r="I3821" i="82"/>
  <c r="I3822" i="82"/>
  <c r="I3823" i="82"/>
  <c r="I3824" i="82"/>
  <c r="I3825" i="82"/>
  <c r="I3826" i="82"/>
  <c r="I3827" i="82"/>
  <c r="I3828" i="82"/>
  <c r="I3829" i="82"/>
  <c r="I3830" i="82"/>
  <c r="I3831" i="82"/>
  <c r="I3832" i="82"/>
  <c r="I3833" i="82"/>
  <c r="I3834" i="82"/>
  <c r="I3835" i="82"/>
  <c r="I3836" i="82"/>
  <c r="I3837" i="82"/>
  <c r="I3838" i="82"/>
  <c r="I3839" i="82"/>
  <c r="I3840" i="82"/>
  <c r="I3841" i="82"/>
  <c r="I3842" i="82"/>
  <c r="I3843" i="82"/>
  <c r="I3844" i="82"/>
  <c r="I3845" i="82"/>
  <c r="I3846" i="82"/>
  <c r="I3847" i="82"/>
  <c r="I3848" i="82"/>
  <c r="I3849" i="82"/>
  <c r="I3850" i="82"/>
  <c r="I3851" i="82"/>
  <c r="I3852" i="82"/>
  <c r="I3853" i="82"/>
  <c r="I3854" i="82"/>
  <c r="I3855" i="82"/>
  <c r="I3856" i="82"/>
  <c r="I3857" i="82"/>
  <c r="I3858" i="82"/>
  <c r="I3859" i="82"/>
  <c r="I3860" i="82"/>
  <c r="I3861" i="82"/>
  <c r="I3862" i="82"/>
  <c r="I3863" i="82"/>
  <c r="I3864" i="82"/>
  <c r="I3865" i="82"/>
  <c r="I3866" i="82"/>
  <c r="I3867" i="82"/>
  <c r="I3868" i="82"/>
  <c r="I3869" i="82"/>
  <c r="I3870" i="82"/>
  <c r="I3871" i="82"/>
  <c r="I3872" i="82"/>
  <c r="I3873" i="82"/>
  <c r="I3874" i="82"/>
  <c r="I3875" i="82"/>
  <c r="I3876" i="82"/>
  <c r="I3877" i="82"/>
  <c r="I3878" i="82"/>
  <c r="I3879" i="82"/>
  <c r="I3880" i="82"/>
  <c r="I3881" i="82"/>
  <c r="I3882" i="82"/>
  <c r="I3883" i="82"/>
  <c r="I3884" i="82"/>
  <c r="I3885" i="82"/>
  <c r="I3886" i="82"/>
  <c r="I3887" i="82"/>
  <c r="I3888" i="82"/>
  <c r="I3889" i="82"/>
  <c r="I3890" i="82"/>
  <c r="I3891" i="82"/>
  <c r="I3892" i="82"/>
  <c r="I3893" i="82"/>
  <c r="I3894" i="82"/>
  <c r="I3895" i="82"/>
  <c r="I3896" i="82"/>
  <c r="I3897" i="82"/>
  <c r="I3898" i="82"/>
  <c r="I3899" i="82"/>
  <c r="I3900" i="82"/>
  <c r="I3901" i="82"/>
  <c r="I3902" i="82"/>
  <c r="I3903" i="82"/>
  <c r="I3904" i="82"/>
  <c r="I3905" i="82"/>
  <c r="I3906" i="82"/>
  <c r="I3907" i="82"/>
  <c r="I3908" i="82"/>
  <c r="I3909" i="82"/>
  <c r="I3910" i="82"/>
  <c r="I3911" i="82"/>
  <c r="I3912" i="82"/>
  <c r="I3913" i="82"/>
  <c r="I3914" i="82"/>
  <c r="I3915" i="82"/>
  <c r="I3916" i="82"/>
  <c r="I39" i="77" l="1"/>
  <c r="J39" i="77" s="1"/>
  <c r="H39" i="77"/>
  <c r="AD66" i="82"/>
  <c r="AD65" i="82"/>
  <c r="AD64" i="82"/>
  <c r="AD63" i="82"/>
  <c r="AD62" i="82"/>
  <c r="AD61" i="82"/>
  <c r="AD60" i="82"/>
  <c r="AD59" i="82"/>
  <c r="AD58" i="82"/>
  <c r="AD57" i="82"/>
  <c r="AD56" i="82"/>
  <c r="AD55" i="82"/>
  <c r="AD54" i="82"/>
  <c r="AD53" i="82"/>
  <c r="AD52" i="82"/>
  <c r="AJ51" i="82"/>
  <c r="AD51" i="82"/>
  <c r="AJ50" i="82"/>
  <c r="AD50" i="82"/>
  <c r="AJ49" i="82"/>
  <c r="AD49" i="82"/>
  <c r="AJ48" i="82"/>
  <c r="AD48" i="82"/>
  <c r="AJ47" i="82"/>
  <c r="AD47" i="82"/>
  <c r="AJ46" i="82"/>
  <c r="AD46" i="82"/>
  <c r="AJ45" i="82"/>
  <c r="AD45" i="82"/>
  <c r="AD44" i="82"/>
  <c r="AD43" i="82"/>
  <c r="AD42" i="82"/>
  <c r="AD41" i="82"/>
  <c r="AJ40" i="82"/>
  <c r="AD40" i="82"/>
  <c r="AJ39" i="82"/>
  <c r="AD39" i="82"/>
  <c r="AJ38" i="82"/>
  <c r="AD38" i="82"/>
  <c r="AJ37" i="82"/>
  <c r="AD37" i="82"/>
  <c r="AJ36" i="82"/>
  <c r="AD36" i="82"/>
  <c r="AJ35" i="82"/>
  <c r="AD35" i="82"/>
  <c r="AJ34" i="82"/>
  <c r="AD34" i="82"/>
  <c r="AD33" i="82"/>
  <c r="AD32" i="82"/>
  <c r="AD31" i="82"/>
  <c r="AD30" i="82"/>
  <c r="AJ29" i="82"/>
  <c r="AD29" i="82"/>
  <c r="AJ28" i="82"/>
  <c r="AD28" i="82"/>
  <c r="AJ27" i="82"/>
  <c r="AD27" i="82"/>
  <c r="AJ26" i="82"/>
  <c r="AD26" i="82"/>
  <c r="AJ25" i="82"/>
  <c r="AD25" i="82"/>
  <c r="AJ24" i="82"/>
  <c r="AD24" i="82"/>
  <c r="AJ23" i="82"/>
  <c r="AD23" i="82"/>
  <c r="AD22" i="82"/>
  <c r="AD21" i="82"/>
  <c r="AD20" i="82"/>
  <c r="AD19" i="82"/>
  <c r="AJ18" i="82"/>
  <c r="AD18" i="82"/>
  <c r="AJ17" i="82"/>
  <c r="AD17" i="82"/>
  <c r="AJ16" i="82"/>
  <c r="AD16" i="82"/>
  <c r="AJ15" i="82"/>
  <c r="AD15" i="82"/>
  <c r="AJ14" i="82"/>
  <c r="AD14" i="82"/>
  <c r="AJ13" i="82"/>
  <c r="AD13" i="82"/>
  <c r="AJ12" i="82"/>
  <c r="AD12" i="82"/>
  <c r="W6" i="82"/>
  <c r="I40" i="77" l="1"/>
  <c r="J40" i="77" s="1"/>
  <c r="H40" i="77"/>
  <c r="F84" i="18"/>
  <c r="T2416" i="82" s="1"/>
  <c r="E84" i="18"/>
  <c r="T1635" i="82" s="1"/>
  <c r="D84" i="18"/>
  <c r="T854" i="82" s="1"/>
  <c r="C84" i="18"/>
  <c r="T73" i="82" s="1"/>
  <c r="AJ84" i="18"/>
  <c r="T2842" i="82" s="1"/>
  <c r="AI84" i="18"/>
  <c r="T2061" i="82" s="1"/>
  <c r="AH84" i="18"/>
  <c r="T1280" i="82" s="1"/>
  <c r="AG84" i="18"/>
  <c r="T499" i="82" s="1"/>
  <c r="AE84" i="18"/>
  <c r="T2771" i="82" s="1"/>
  <c r="AD84" i="18"/>
  <c r="T1990" i="82" s="1"/>
  <c r="AC84" i="18"/>
  <c r="T1209" i="82" s="1"/>
  <c r="AB84" i="18"/>
  <c r="T428" i="82" s="1"/>
  <c r="Z84" i="18"/>
  <c r="T2700" i="82" s="1"/>
  <c r="Y84" i="18"/>
  <c r="T1919" i="82" s="1"/>
  <c r="X84" i="18"/>
  <c r="T1138" i="82" s="1"/>
  <c r="W84" i="18"/>
  <c r="T357" i="82" s="1"/>
  <c r="U84" i="18"/>
  <c r="T2629" i="82" s="1"/>
  <c r="T84" i="18"/>
  <c r="T1848" i="82" s="1"/>
  <c r="S84" i="18"/>
  <c r="T1067" i="82" s="1"/>
  <c r="R84" i="18"/>
  <c r="T286" i="82" s="1"/>
  <c r="P84" i="18"/>
  <c r="T2558" i="82" s="1"/>
  <c r="O84" i="18"/>
  <c r="T1777" i="82" s="1"/>
  <c r="N84" i="18"/>
  <c r="T996" i="82" s="1"/>
  <c r="M84" i="18"/>
  <c r="T215" i="82" s="1"/>
  <c r="K84" i="18"/>
  <c r="T2487" i="82" s="1"/>
  <c r="J84" i="18"/>
  <c r="T1706" i="82" s="1"/>
  <c r="I84" i="18"/>
  <c r="T925" i="82" s="1"/>
  <c r="H84" i="18"/>
  <c r="T144" i="82" s="1"/>
  <c r="H41" i="77" l="1"/>
  <c r="I41" i="77"/>
  <c r="J41" i="77" s="1"/>
  <c r="AY83" i="18"/>
  <c r="T3054" i="82" s="1"/>
  <c r="AX83" i="18"/>
  <c r="T2273" i="82" s="1"/>
  <c r="AW83" i="18"/>
  <c r="T1492" i="82" s="1"/>
  <c r="AV83" i="18"/>
  <c r="AT83" i="18"/>
  <c r="T2983" i="82" s="1"/>
  <c r="AS83" i="18"/>
  <c r="T2202" i="82" s="1"/>
  <c r="AR83" i="18"/>
  <c r="T1421" i="82" s="1"/>
  <c r="AQ83" i="18"/>
  <c r="AO83" i="18"/>
  <c r="AN83" i="18"/>
  <c r="T2131" i="82" s="1"/>
  <c r="AM83" i="18"/>
  <c r="T1350" i="82" s="1"/>
  <c r="AL83" i="18"/>
  <c r="AY82" i="18"/>
  <c r="AX82" i="18"/>
  <c r="AW82" i="18"/>
  <c r="AV82" i="18"/>
  <c r="AT82" i="18"/>
  <c r="AS82" i="18"/>
  <c r="AR82" i="18"/>
  <c r="AQ82" i="18"/>
  <c r="AO82" i="18"/>
  <c r="AN82" i="18"/>
  <c r="AM82" i="18"/>
  <c r="AL82" i="18"/>
  <c r="T3267" i="82"/>
  <c r="T3196" i="82"/>
  <c r="G82" i="18"/>
  <c r="T3195" i="82" s="1"/>
  <c r="I42" i="77" l="1"/>
  <c r="J42" i="77" s="1"/>
  <c r="H42" i="77"/>
  <c r="T710" i="82"/>
  <c r="AZ83" i="18"/>
  <c r="T3835" i="82" s="1"/>
  <c r="T711" i="82"/>
  <c r="T1491" i="82"/>
  <c r="T2272" i="82"/>
  <c r="T3053" i="82"/>
  <c r="T1420" i="82"/>
  <c r="T2201" i="82"/>
  <c r="T2982" i="82"/>
  <c r="AU82" i="18"/>
  <c r="T639" i="82"/>
  <c r="AU83" i="18"/>
  <c r="T3764" i="82" s="1"/>
  <c r="T640" i="82"/>
  <c r="T3266" i="82"/>
  <c r="T1349" i="82"/>
  <c r="BB82" i="18"/>
  <c r="T2911" i="82"/>
  <c r="BC83" i="18"/>
  <c r="T2344" i="82" s="1"/>
  <c r="AP82" i="18"/>
  <c r="T568" i="82"/>
  <c r="BA82" i="18"/>
  <c r="BD82" i="18"/>
  <c r="BD83" i="18"/>
  <c r="T3125" i="82" s="1"/>
  <c r="T2912" i="82"/>
  <c r="AP83" i="18"/>
  <c r="T3693" i="82" s="1"/>
  <c r="T569" i="82"/>
  <c r="BA83" i="18"/>
  <c r="T782" i="82" s="1"/>
  <c r="BC82" i="18"/>
  <c r="T2130" i="82"/>
  <c r="BB83" i="18"/>
  <c r="T1563" i="82" s="1"/>
  <c r="AZ82" i="18"/>
  <c r="I43" i="77" l="1"/>
  <c r="J43" i="77" s="1"/>
  <c r="H43" i="77"/>
  <c r="T3834" i="82"/>
  <c r="T3763" i="82"/>
  <c r="BE83" i="18"/>
  <c r="T3906" i="82" s="1"/>
  <c r="T2343" i="82"/>
  <c r="T3124" i="82"/>
  <c r="T3692" i="82"/>
  <c r="T1562" i="82"/>
  <c r="BE82" i="18"/>
  <c r="T781" i="82"/>
  <c r="H40" i="73"/>
  <c r="H44" i="77" l="1"/>
  <c r="I44" i="77"/>
  <c r="J44" i="77" s="1"/>
  <c r="H35" i="73"/>
  <c r="DA138" i="82" s="1"/>
  <c r="H30" i="73"/>
  <c r="H39" i="73"/>
  <c r="H38" i="73" s="1"/>
  <c r="H33" i="73"/>
  <c r="CC8" i="82"/>
  <c r="W8" i="82"/>
  <c r="A7" i="81"/>
  <c r="B8" i="82"/>
  <c r="CX8" i="82"/>
  <c r="AL8" i="82"/>
  <c r="BK8" i="82"/>
  <c r="CL12" i="82"/>
  <c r="CL15" i="82"/>
  <c r="CL20" i="82"/>
  <c r="CL23" i="82"/>
  <c r="CL28" i="82"/>
  <c r="CL31" i="82"/>
  <c r="CL36" i="82"/>
  <c r="CL39" i="82"/>
  <c r="CL13" i="82"/>
  <c r="CL18" i="82"/>
  <c r="CL21" i="82"/>
  <c r="CL26" i="82"/>
  <c r="CL29" i="82"/>
  <c r="CL34" i="82"/>
  <c r="CL37" i="82"/>
  <c r="CL14" i="82"/>
  <c r="CL22" i="82"/>
  <c r="CL30" i="82"/>
  <c r="CL38" i="82"/>
  <c r="CL17" i="82"/>
  <c r="CL19" i="82"/>
  <c r="CL25" i="82"/>
  <c r="CL27" i="82"/>
  <c r="CL33" i="82"/>
  <c r="CL35" i="82"/>
  <c r="CL41" i="82"/>
  <c r="CL32" i="82"/>
  <c r="CL40" i="82"/>
  <c r="CL16" i="82"/>
  <c r="CL24" i="82"/>
  <c r="BT264" i="82"/>
  <c r="BT266" i="82"/>
  <c r="BT268" i="82"/>
  <c r="BT270" i="82"/>
  <c r="BT272" i="82"/>
  <c r="BT274" i="82"/>
  <c r="AU12" i="82"/>
  <c r="AU14" i="82"/>
  <c r="AU16" i="82"/>
  <c r="AU18" i="82"/>
  <c r="AU20" i="82"/>
  <c r="AU22" i="82"/>
  <c r="AU24" i="82"/>
  <c r="AU26" i="82"/>
  <c r="AU28" i="82"/>
  <c r="AU30" i="82"/>
  <c r="AU32" i="82"/>
  <c r="AU34" i="82"/>
  <c r="AU36" i="82"/>
  <c r="AU38" i="82"/>
  <c r="AU40" i="82"/>
  <c r="AU42" i="82"/>
  <c r="AU44" i="82"/>
  <c r="AU46" i="82"/>
  <c r="AU48" i="82"/>
  <c r="AU50" i="82"/>
  <c r="AU52" i="82"/>
  <c r="BT12" i="82"/>
  <c r="BT13" i="82"/>
  <c r="BT14" i="82"/>
  <c r="BT15" i="82"/>
  <c r="BT16" i="82"/>
  <c r="BT17" i="82"/>
  <c r="BT18" i="82"/>
  <c r="BT19" i="82"/>
  <c r="BT20" i="82"/>
  <c r="BT21" i="82"/>
  <c r="BT22" i="82"/>
  <c r="BT23" i="82"/>
  <c r="BT24" i="82"/>
  <c r="BT25" i="82"/>
  <c r="BT26" i="82"/>
  <c r="BT27" i="82"/>
  <c r="BT28" i="82"/>
  <c r="BT29" i="82"/>
  <c r="BT30" i="82"/>
  <c r="BT31" i="82"/>
  <c r="BT32" i="82"/>
  <c r="BT33" i="82"/>
  <c r="BT34" i="82"/>
  <c r="BT35" i="82"/>
  <c r="BT36" i="82"/>
  <c r="BT37" i="82"/>
  <c r="BT38" i="82"/>
  <c r="BT39" i="82"/>
  <c r="BT40" i="82"/>
  <c r="BT41" i="82"/>
  <c r="BT42" i="82"/>
  <c r="BT43" i="82"/>
  <c r="BT44" i="82"/>
  <c r="BT45" i="82"/>
  <c r="BT46" i="82"/>
  <c r="BT47" i="82"/>
  <c r="BT48" i="82"/>
  <c r="BT49" i="82"/>
  <c r="BT50" i="82"/>
  <c r="BT51" i="82"/>
  <c r="BT52" i="82"/>
  <c r="BT53" i="82"/>
  <c r="BT54" i="82"/>
  <c r="BT55" i="82"/>
  <c r="BT56" i="82"/>
  <c r="BT57" i="82"/>
  <c r="BT58" i="82"/>
  <c r="BT59" i="82"/>
  <c r="BT60" i="82"/>
  <c r="BT61" i="82"/>
  <c r="BT62" i="82"/>
  <c r="BT63" i="82"/>
  <c r="BT64" i="82"/>
  <c r="BT65" i="82"/>
  <c r="BT66" i="82"/>
  <c r="BT67" i="82"/>
  <c r="BT68" i="82"/>
  <c r="BT69" i="82"/>
  <c r="BT70" i="82"/>
  <c r="BT71" i="82"/>
  <c r="BT72" i="82"/>
  <c r="BT73" i="82"/>
  <c r="BT74" i="82"/>
  <c r="BT75" i="82"/>
  <c r="BT76" i="82"/>
  <c r="BT77" i="82"/>
  <c r="BT78" i="82"/>
  <c r="BT79" i="82"/>
  <c r="BT80" i="82"/>
  <c r="BT81" i="82"/>
  <c r="BT82" i="82"/>
  <c r="BT83" i="82"/>
  <c r="BT84" i="82"/>
  <c r="BT85" i="82"/>
  <c r="BT86" i="82"/>
  <c r="BT87" i="82"/>
  <c r="BT88" i="82"/>
  <c r="BT89" i="82"/>
  <c r="BT90" i="82"/>
  <c r="BT91" i="82"/>
  <c r="BT92" i="82"/>
  <c r="BT93" i="82"/>
  <c r="BT94" i="82"/>
  <c r="BT95" i="82"/>
  <c r="BT96" i="82"/>
  <c r="BT97" i="82"/>
  <c r="BT98" i="82"/>
  <c r="BT99" i="82"/>
  <c r="BT100" i="82"/>
  <c r="BT101" i="82"/>
  <c r="BT102" i="82"/>
  <c r="BT103" i="82"/>
  <c r="BT104" i="82"/>
  <c r="BT105" i="82"/>
  <c r="BT106" i="82"/>
  <c r="BT107" i="82"/>
  <c r="BT108" i="82"/>
  <c r="BT109" i="82"/>
  <c r="BT110" i="82"/>
  <c r="BT111" i="82"/>
  <c r="BT112" i="82"/>
  <c r="BT113" i="82"/>
  <c r="BT114" i="82"/>
  <c r="BT115" i="82"/>
  <c r="BT116" i="82"/>
  <c r="BT117" i="82"/>
  <c r="BT118" i="82"/>
  <c r="BT119" i="82"/>
  <c r="BT120" i="82"/>
  <c r="BT121" i="82"/>
  <c r="BT122" i="82"/>
  <c r="BT123" i="82"/>
  <c r="BT124" i="82"/>
  <c r="BT125" i="82"/>
  <c r="BT126" i="82"/>
  <c r="BT127" i="82"/>
  <c r="BT128" i="82"/>
  <c r="BT129" i="82"/>
  <c r="BT130" i="82"/>
  <c r="BT131" i="82"/>
  <c r="BT132" i="82"/>
  <c r="BT133" i="82"/>
  <c r="BT134" i="82"/>
  <c r="BT135" i="82"/>
  <c r="BT136" i="82"/>
  <c r="BT137" i="82"/>
  <c r="BT138" i="82"/>
  <c r="BT139" i="82"/>
  <c r="BT140" i="82"/>
  <c r="BT141" i="82"/>
  <c r="BT142" i="82"/>
  <c r="BT143" i="82"/>
  <c r="BT144" i="82"/>
  <c r="BT145" i="82"/>
  <c r="BT146" i="82"/>
  <c r="BT147" i="82"/>
  <c r="BT148" i="82"/>
  <c r="BT149" i="82"/>
  <c r="BT150" i="82"/>
  <c r="BT151" i="82"/>
  <c r="BT152" i="82"/>
  <c r="BT153" i="82"/>
  <c r="BT154" i="82"/>
  <c r="BT155" i="82"/>
  <c r="BT156" i="82"/>
  <c r="BT157" i="82"/>
  <c r="BT158" i="82"/>
  <c r="BT159" i="82"/>
  <c r="BT160" i="82"/>
  <c r="BT161" i="82"/>
  <c r="BT162" i="82"/>
  <c r="BT163" i="82"/>
  <c r="BT164" i="82"/>
  <c r="BT165" i="82"/>
  <c r="BT166" i="82"/>
  <c r="BT167" i="82"/>
  <c r="BT168" i="82"/>
  <c r="BT169" i="82"/>
  <c r="BT170" i="82"/>
  <c r="BT171" i="82"/>
  <c r="BT172" i="82"/>
  <c r="BT173" i="82"/>
  <c r="BT174" i="82"/>
  <c r="BT175" i="82"/>
  <c r="BT176" i="82"/>
  <c r="BT177" i="82"/>
  <c r="BT178" i="82"/>
  <c r="BT179" i="82"/>
  <c r="BT180" i="82"/>
  <c r="BT181" i="82"/>
  <c r="BT182" i="82"/>
  <c r="BT183" i="82"/>
  <c r="BT184" i="82"/>
  <c r="BT185" i="82"/>
  <c r="BT186" i="82"/>
  <c r="BT187" i="82"/>
  <c r="BT188" i="82"/>
  <c r="BT189" i="82"/>
  <c r="BT190" i="82"/>
  <c r="BT191" i="82"/>
  <c r="BT192" i="82"/>
  <c r="BT193" i="82"/>
  <c r="BT194" i="82"/>
  <c r="BT195" i="82"/>
  <c r="BT196" i="82"/>
  <c r="BT197" i="82"/>
  <c r="BT198" i="82"/>
  <c r="BT199" i="82"/>
  <c r="BT200" i="82"/>
  <c r="BT201" i="82"/>
  <c r="BT202" i="82"/>
  <c r="BT203" i="82"/>
  <c r="BT204" i="82"/>
  <c r="BT205" i="82"/>
  <c r="BT206" i="82"/>
  <c r="BT207" i="82"/>
  <c r="BT208" i="82"/>
  <c r="BT209" i="82"/>
  <c r="BT210" i="82"/>
  <c r="BT211" i="82"/>
  <c r="BT212" i="82"/>
  <c r="BT213" i="82"/>
  <c r="BT214" i="82"/>
  <c r="BT215" i="82"/>
  <c r="BT216" i="82"/>
  <c r="BT217" i="82"/>
  <c r="BT218" i="82"/>
  <c r="BT219" i="82"/>
  <c r="BT220" i="82"/>
  <c r="BT221" i="82"/>
  <c r="BT222" i="82"/>
  <c r="BT223" i="82"/>
  <c r="BT224" i="82"/>
  <c r="BT225" i="82"/>
  <c r="BT226" i="82"/>
  <c r="BT227" i="82"/>
  <c r="BT228" i="82"/>
  <c r="BT229" i="82"/>
  <c r="BT230" i="82"/>
  <c r="BT231" i="82"/>
  <c r="BT232" i="82"/>
  <c r="BT233" i="82"/>
  <c r="BT234" i="82"/>
  <c r="BT235" i="82"/>
  <c r="BT236" i="82"/>
  <c r="BT237" i="82"/>
  <c r="BT238" i="82"/>
  <c r="BT239" i="82"/>
  <c r="BT240" i="82"/>
  <c r="BT241" i="82"/>
  <c r="BT242" i="82"/>
  <c r="BT243" i="82"/>
  <c r="BT244" i="82"/>
  <c r="BT245" i="82"/>
  <c r="BT246" i="82"/>
  <c r="BT247" i="82"/>
  <c r="BT248" i="82"/>
  <c r="BT249" i="82"/>
  <c r="BT250" i="82"/>
  <c r="BT251" i="82"/>
  <c r="BT252" i="82"/>
  <c r="BT253" i="82"/>
  <c r="BT254" i="82"/>
  <c r="BT255" i="82"/>
  <c r="BT256" i="82"/>
  <c r="BT257" i="82"/>
  <c r="BT258" i="82"/>
  <c r="BT259" i="82"/>
  <c r="BT260" i="82"/>
  <c r="BT261" i="82"/>
  <c r="BT262" i="82"/>
  <c r="BT263" i="82"/>
  <c r="BT265" i="82"/>
  <c r="BT267" i="82"/>
  <c r="BT269" i="82"/>
  <c r="BT271" i="82"/>
  <c r="BT273" i="82"/>
  <c r="BT275" i="82"/>
  <c r="AU13" i="82"/>
  <c r="AU15" i="82"/>
  <c r="AU17" i="82"/>
  <c r="AU19" i="82"/>
  <c r="AU21" i="82"/>
  <c r="AU23" i="82"/>
  <c r="AU25" i="82"/>
  <c r="AU27" i="82"/>
  <c r="AU29" i="82"/>
  <c r="AU31" i="82"/>
  <c r="AU33" i="82"/>
  <c r="AU35" i="82"/>
  <c r="AU37" i="82"/>
  <c r="AU39" i="82"/>
  <c r="AU41" i="82"/>
  <c r="AU43" i="82"/>
  <c r="AU45" i="82"/>
  <c r="AU47" i="82"/>
  <c r="AU49" i="82"/>
  <c r="AU51" i="82"/>
  <c r="AU53" i="82"/>
  <c r="K13" i="82"/>
  <c r="K17" i="82"/>
  <c r="K21" i="82"/>
  <c r="K25" i="82"/>
  <c r="K29" i="82"/>
  <c r="K33" i="82"/>
  <c r="K37" i="82"/>
  <c r="K41" i="82"/>
  <c r="K45" i="82"/>
  <c r="K49" i="82"/>
  <c r="K53" i="82"/>
  <c r="K57" i="82"/>
  <c r="K61" i="82"/>
  <c r="K65" i="82"/>
  <c r="K69" i="82"/>
  <c r="K73" i="82"/>
  <c r="K74" i="82"/>
  <c r="K75" i="82"/>
  <c r="K76" i="82"/>
  <c r="K80" i="82"/>
  <c r="K85" i="82"/>
  <c r="K89" i="82"/>
  <c r="K93" i="82"/>
  <c r="K97" i="82"/>
  <c r="K101" i="82"/>
  <c r="K105" i="82"/>
  <c r="K109" i="82"/>
  <c r="K113" i="82"/>
  <c r="K117" i="82"/>
  <c r="K121" i="82"/>
  <c r="K125" i="82"/>
  <c r="K129" i="82"/>
  <c r="K133" i="82"/>
  <c r="K137" i="82"/>
  <c r="K141" i="82"/>
  <c r="K148" i="82"/>
  <c r="K152" i="82"/>
  <c r="K157" i="82"/>
  <c r="K161" i="82"/>
  <c r="K165" i="82"/>
  <c r="K169" i="82"/>
  <c r="K173" i="82"/>
  <c r="K177" i="82"/>
  <c r="K181" i="82"/>
  <c r="K185" i="82"/>
  <c r="K189" i="82"/>
  <c r="K193" i="82"/>
  <c r="K197" i="82"/>
  <c r="K201" i="82"/>
  <c r="K205" i="82"/>
  <c r="K209" i="82"/>
  <c r="K213" i="82"/>
  <c r="K220" i="82"/>
  <c r="K224" i="82"/>
  <c r="K225" i="82"/>
  <c r="K229" i="82"/>
  <c r="K233" i="82"/>
  <c r="K237" i="82"/>
  <c r="K241" i="82"/>
  <c r="K245" i="82"/>
  <c r="K249" i="82"/>
  <c r="K253" i="82"/>
  <c r="K257" i="82"/>
  <c r="K261" i="82"/>
  <c r="K265" i="82"/>
  <c r="K269" i="82"/>
  <c r="K273" i="82"/>
  <c r="K277" i="82"/>
  <c r="K281" i="82"/>
  <c r="K285" i="82"/>
  <c r="K292" i="82"/>
  <c r="K297" i="82"/>
  <c r="K301" i="82"/>
  <c r="K305" i="82"/>
  <c r="K309" i="82"/>
  <c r="K313" i="82"/>
  <c r="K317" i="82"/>
  <c r="K321" i="82"/>
  <c r="K325" i="82"/>
  <c r="K329" i="82"/>
  <c r="K333" i="82"/>
  <c r="K337" i="82"/>
  <c r="K341" i="82"/>
  <c r="K345" i="82"/>
  <c r="K349" i="82"/>
  <c r="K353" i="82"/>
  <c r="K357" i="82"/>
  <c r="K358" i="82"/>
  <c r="K359" i="82"/>
  <c r="K360" i="82"/>
  <c r="K364" i="82"/>
  <c r="K369" i="82"/>
  <c r="K373" i="82"/>
  <c r="K377" i="82"/>
  <c r="K381" i="82"/>
  <c r="K385" i="82"/>
  <c r="K389" i="82"/>
  <c r="K393" i="82"/>
  <c r="K397" i="82"/>
  <c r="K401" i="82"/>
  <c r="K405" i="82"/>
  <c r="K409" i="82"/>
  <c r="K413" i="82"/>
  <c r="K417" i="82"/>
  <c r="K421" i="82"/>
  <c r="K425" i="82"/>
  <c r="K432" i="82"/>
  <c r="K436" i="82"/>
  <c r="K441" i="82"/>
  <c r="K445" i="82"/>
  <c r="K450" i="82"/>
  <c r="K454" i="82"/>
  <c r="K458" i="82"/>
  <c r="K462" i="82"/>
  <c r="K466" i="82"/>
  <c r="K470" i="82"/>
  <c r="K474" i="82"/>
  <c r="K478" i="82"/>
  <c r="K482" i="82"/>
  <c r="K486" i="82"/>
  <c r="K490" i="82"/>
  <c r="K494" i="82"/>
  <c r="K498" i="82"/>
  <c r="K505" i="82"/>
  <c r="K510" i="82"/>
  <c r="K514" i="82"/>
  <c r="K515" i="82"/>
  <c r="K520" i="82"/>
  <c r="K524" i="82"/>
  <c r="K528" i="82"/>
  <c r="K532" i="82"/>
  <c r="K536" i="82"/>
  <c r="K540" i="82"/>
  <c r="K544" i="82"/>
  <c r="K548" i="82"/>
  <c r="K553" i="82"/>
  <c r="K557" i="82"/>
  <c r="K562" i="82"/>
  <c r="K563" i="82"/>
  <c r="K568" i="82"/>
  <c r="K569" i="82"/>
  <c r="K570" i="82"/>
  <c r="K571" i="82"/>
  <c r="K572" i="82"/>
  <c r="K573" i="82"/>
  <c r="K577" i="82"/>
  <c r="K582" i="82"/>
  <c r="K587" i="82"/>
  <c r="K592" i="82"/>
  <c r="K596" i="82"/>
  <c r="K600" i="82"/>
  <c r="K604" i="82"/>
  <c r="K608" i="82"/>
  <c r="K612" i="82"/>
  <c r="K616" i="82"/>
  <c r="K620" i="82"/>
  <c r="K625" i="82"/>
  <c r="K629" i="82"/>
  <c r="K635" i="82"/>
  <c r="K636" i="82"/>
  <c r="K645" i="82"/>
  <c r="K649" i="82"/>
  <c r="K654" i="82"/>
  <c r="K662" i="82"/>
  <c r="K666" i="82"/>
  <c r="K670" i="82"/>
  <c r="K674" i="82"/>
  <c r="K678" i="82"/>
  <c r="K682" i="82"/>
  <c r="K686" i="82"/>
  <c r="K690" i="82"/>
  <c r="K695" i="82"/>
  <c r="K699" i="82"/>
  <c r="K704" i="82"/>
  <c r="K705" i="82"/>
  <c r="K710" i="82"/>
  <c r="K711" i="82"/>
  <c r="K712" i="82"/>
  <c r="K713" i="82"/>
  <c r="K714" i="82"/>
  <c r="K715" i="82"/>
  <c r="K719" i="82"/>
  <c r="K724" i="82"/>
  <c r="K728" i="82"/>
  <c r="K732" i="82"/>
  <c r="K736" i="82"/>
  <c r="K740" i="82"/>
  <c r="K744" i="82"/>
  <c r="K748" i="82"/>
  <c r="K752" i="82"/>
  <c r="K756" i="82"/>
  <c r="K760" i="82"/>
  <c r="K764" i="82"/>
  <c r="K768" i="82"/>
  <c r="K772" i="82"/>
  <c r="K776" i="82"/>
  <c r="K780" i="82"/>
  <c r="K784" i="82"/>
  <c r="K788" i="82"/>
  <c r="K792" i="82"/>
  <c r="K794" i="82"/>
  <c r="K798" i="82"/>
  <c r="K802" i="82"/>
  <c r="K806" i="82"/>
  <c r="K810" i="82"/>
  <c r="K814" i="82"/>
  <c r="K818" i="82"/>
  <c r="K822" i="82"/>
  <c r="K826" i="82"/>
  <c r="K830" i="82"/>
  <c r="K834" i="82"/>
  <c r="K838" i="82"/>
  <c r="K842" i="82"/>
  <c r="K846" i="82"/>
  <c r="K850" i="82"/>
  <c r="K854" i="82"/>
  <c r="K855" i="82"/>
  <c r="K856" i="82"/>
  <c r="K857" i="82"/>
  <c r="K861" i="82"/>
  <c r="K866" i="82"/>
  <c r="K870" i="82"/>
  <c r="K874" i="82"/>
  <c r="K878" i="82"/>
  <c r="K882" i="82"/>
  <c r="K886" i="82"/>
  <c r="K890" i="82"/>
  <c r="K894" i="82"/>
  <c r="K898" i="82"/>
  <c r="K902" i="82"/>
  <c r="K906" i="82"/>
  <c r="K910" i="82"/>
  <c r="K914" i="82"/>
  <c r="K918" i="82"/>
  <c r="K922" i="82"/>
  <c r="K929" i="82"/>
  <c r="K933" i="82"/>
  <c r="K938" i="82"/>
  <c r="K942" i="82"/>
  <c r="K946" i="82"/>
  <c r="K950" i="82"/>
  <c r="K954" i="82"/>
  <c r="K958" i="82"/>
  <c r="K962" i="82"/>
  <c r="K966" i="82"/>
  <c r="K970" i="82"/>
  <c r="K974" i="82"/>
  <c r="K978" i="82"/>
  <c r="K982" i="82"/>
  <c r="K986" i="82"/>
  <c r="K990" i="82"/>
  <c r="K994" i="82"/>
  <c r="K1001" i="82"/>
  <c r="K1005" i="82"/>
  <c r="K1006" i="82"/>
  <c r="K1010" i="82"/>
  <c r="K1014" i="82"/>
  <c r="K1018" i="82"/>
  <c r="K1022" i="82"/>
  <c r="K1026" i="82"/>
  <c r="K1030" i="82"/>
  <c r="K1034" i="82"/>
  <c r="K1038" i="82"/>
  <c r="K1042" i="82"/>
  <c r="K1046" i="82"/>
  <c r="K1050" i="82"/>
  <c r="K1054" i="82"/>
  <c r="K1058" i="82"/>
  <c r="K1062" i="82"/>
  <c r="K1066" i="82"/>
  <c r="K1073" i="82"/>
  <c r="K1078" i="82"/>
  <c r="K1082" i="82"/>
  <c r="K1086" i="82"/>
  <c r="K1090" i="82"/>
  <c r="K1094" i="82"/>
  <c r="K1098" i="82"/>
  <c r="K1102" i="82"/>
  <c r="K1106" i="82"/>
  <c r="K1110" i="82"/>
  <c r="K1114" i="82"/>
  <c r="K1118" i="82"/>
  <c r="K1122" i="82"/>
  <c r="K1126" i="82"/>
  <c r="K1130" i="82"/>
  <c r="K1134" i="82"/>
  <c r="K1138" i="82"/>
  <c r="K1139" i="82"/>
  <c r="K1140" i="82"/>
  <c r="K1141" i="82"/>
  <c r="K1145" i="82"/>
  <c r="K1150" i="82"/>
  <c r="K1154" i="82"/>
  <c r="K1158" i="82"/>
  <c r="K1162" i="82"/>
  <c r="K1166" i="82"/>
  <c r="K1170" i="82"/>
  <c r="K1174" i="82"/>
  <c r="K1178" i="82"/>
  <c r="K1182" i="82"/>
  <c r="K1186" i="82"/>
  <c r="K1190" i="82"/>
  <c r="K1194" i="82"/>
  <c r="K1198" i="82"/>
  <c r="K1202" i="82"/>
  <c r="K1206" i="82"/>
  <c r="K1213" i="82"/>
  <c r="K1217" i="82"/>
  <c r="K1222" i="82"/>
  <c r="K1226" i="82"/>
  <c r="K1231" i="82"/>
  <c r="K1235" i="82"/>
  <c r="K1239" i="82"/>
  <c r="K1243" i="82"/>
  <c r="K1247" i="82"/>
  <c r="K1251" i="82"/>
  <c r="K1255" i="82"/>
  <c r="K1259" i="82"/>
  <c r="K1263" i="82"/>
  <c r="K1267" i="82"/>
  <c r="K1271" i="82"/>
  <c r="K1275" i="82"/>
  <c r="K1279" i="82"/>
  <c r="K1286" i="82"/>
  <c r="K1291" i="82"/>
  <c r="K1295" i="82"/>
  <c r="K1296" i="82"/>
  <c r="K1301" i="82"/>
  <c r="K1305" i="82"/>
  <c r="K1309" i="82"/>
  <c r="K1313" i="82"/>
  <c r="K1317" i="82"/>
  <c r="K1321" i="82"/>
  <c r="K1325" i="82"/>
  <c r="K1329" i="82"/>
  <c r="K1334" i="82"/>
  <c r="K1338" i="82"/>
  <c r="K1343" i="82"/>
  <c r="K1344" i="82"/>
  <c r="K1349" i="82"/>
  <c r="K1350" i="82"/>
  <c r="K1351" i="82"/>
  <c r="K1352" i="82"/>
  <c r="K1353" i="82"/>
  <c r="K1354" i="82"/>
  <c r="K1358" i="82"/>
  <c r="BT276" i="82"/>
  <c r="BT277" i="82"/>
  <c r="BT278" i="82"/>
  <c r="BT279" i="82"/>
  <c r="BT280" i="82"/>
  <c r="BT281" i="82"/>
  <c r="BT282" i="82"/>
  <c r="BT283" i="82"/>
  <c r="BT284" i="82"/>
  <c r="BT285" i="82"/>
  <c r="BT286" i="82"/>
  <c r="BT287" i="82"/>
  <c r="BT288" i="82"/>
  <c r="BT289" i="82"/>
  <c r="BT290" i="82"/>
  <c r="BT291" i="82"/>
  <c r="BT292" i="82"/>
  <c r="BT293" i="82"/>
  <c r="BT294" i="82"/>
  <c r="BT295" i="82"/>
  <c r="BT296" i="82"/>
  <c r="BT297" i="82"/>
  <c r="BT298" i="82"/>
  <c r="BT299" i="82"/>
  <c r="BT300" i="82"/>
  <c r="BT301" i="82"/>
  <c r="BT302" i="82"/>
  <c r="BT303" i="82"/>
  <c r="BT304" i="82"/>
  <c r="BT305" i="82"/>
  <c r="BT306" i="82"/>
  <c r="BT307" i="82"/>
  <c r="BT308" i="82"/>
  <c r="BT309" i="82"/>
  <c r="BT310" i="82"/>
  <c r="BT311" i="82"/>
  <c r="BT312" i="82"/>
  <c r="BT313" i="82"/>
  <c r="BT314" i="82"/>
  <c r="BT315" i="82"/>
  <c r="BT316" i="82"/>
  <c r="BT317" i="82"/>
  <c r="BT318" i="82"/>
  <c r="BT319" i="82"/>
  <c r="BT320" i="82"/>
  <c r="BT321" i="82"/>
  <c r="BT322" i="82"/>
  <c r="BT323" i="82"/>
  <c r="BT324" i="82"/>
  <c r="BT325" i="82"/>
  <c r="BT326" i="82"/>
  <c r="K14" i="82"/>
  <c r="K18" i="82"/>
  <c r="K22" i="82"/>
  <c r="K26" i="82"/>
  <c r="K30" i="82"/>
  <c r="K34" i="82"/>
  <c r="K38" i="82"/>
  <c r="K42" i="82"/>
  <c r="K46" i="82"/>
  <c r="K50" i="82"/>
  <c r="K54" i="82"/>
  <c r="K58" i="82"/>
  <c r="K62" i="82"/>
  <c r="K66" i="82"/>
  <c r="K70" i="82"/>
  <c r="K77" i="82"/>
  <c r="K81" i="82"/>
  <c r="K86" i="82"/>
  <c r="K90" i="82"/>
  <c r="K94" i="82"/>
  <c r="K98" i="82"/>
  <c r="K102" i="82"/>
  <c r="K106" i="82"/>
  <c r="K110" i="82"/>
  <c r="K114" i="82"/>
  <c r="K118" i="82"/>
  <c r="K122" i="82"/>
  <c r="K126" i="82"/>
  <c r="K130" i="82"/>
  <c r="K134" i="82"/>
  <c r="K138" i="82"/>
  <c r="K142" i="82"/>
  <c r="K149" i="82"/>
  <c r="K153" i="82"/>
  <c r="K154" i="82"/>
  <c r="K158" i="82"/>
  <c r="K162" i="82"/>
  <c r="K166" i="82"/>
  <c r="K170" i="82"/>
  <c r="K174" i="82"/>
  <c r="K178" i="82"/>
  <c r="K182" i="82"/>
  <c r="K186" i="82"/>
  <c r="K190" i="82"/>
  <c r="K194" i="82"/>
  <c r="K198" i="82"/>
  <c r="K202" i="82"/>
  <c r="K206" i="82"/>
  <c r="K210" i="82"/>
  <c r="K214" i="82"/>
  <c r="K221" i="82"/>
  <c r="K226" i="82"/>
  <c r="K230" i="82"/>
  <c r="K234" i="82"/>
  <c r="K238" i="82"/>
  <c r="K242" i="82"/>
  <c r="K246" i="82"/>
  <c r="K250" i="82"/>
  <c r="K254" i="82"/>
  <c r="K258" i="82"/>
  <c r="K262" i="82"/>
  <c r="K266" i="82"/>
  <c r="K270" i="82"/>
  <c r="K274" i="82"/>
  <c r="K278" i="82"/>
  <c r="K282" i="82"/>
  <c r="K286" i="82"/>
  <c r="K287" i="82"/>
  <c r="K288" i="82"/>
  <c r="K289" i="82"/>
  <c r="K293" i="82"/>
  <c r="K298" i="82"/>
  <c r="K302" i="82"/>
  <c r="K306" i="82"/>
  <c r="K310" i="82"/>
  <c r="K314" i="82"/>
  <c r="K318" i="82"/>
  <c r="K322" i="82"/>
  <c r="K326" i="82"/>
  <c r="K330" i="82"/>
  <c r="K334" i="82"/>
  <c r="K338" i="82"/>
  <c r="K342" i="82"/>
  <c r="K346" i="82"/>
  <c r="K350" i="82"/>
  <c r="K354" i="82"/>
  <c r="K361" i="82"/>
  <c r="K365" i="82"/>
  <c r="K370" i="82"/>
  <c r="K374" i="82"/>
  <c r="K378" i="82"/>
  <c r="K382" i="82"/>
  <c r="K386" i="82"/>
  <c r="K390" i="82"/>
  <c r="K394" i="82"/>
  <c r="K398" i="82"/>
  <c r="K402" i="82"/>
  <c r="K406" i="82"/>
  <c r="K410" i="82"/>
  <c r="K414" i="82"/>
  <c r="K418" i="82"/>
  <c r="K422" i="82"/>
  <c r="K426" i="82"/>
  <c r="K433" i="82"/>
  <c r="K437" i="82"/>
  <c r="K438" i="82"/>
  <c r="K442" i="82"/>
  <c r="K446" i="82"/>
  <c r="K447" i="82"/>
  <c r="K451" i="82"/>
  <c r="K455" i="82"/>
  <c r="K459" i="82"/>
  <c r="K463" i="82"/>
  <c r="K467" i="82"/>
  <c r="K471" i="82"/>
  <c r="K475" i="82"/>
  <c r="K479" i="82"/>
  <c r="K483" i="82"/>
  <c r="K487" i="82"/>
  <c r="K491" i="82"/>
  <c r="K495" i="82"/>
  <c r="K499" i="82"/>
  <c r="K500" i="82"/>
  <c r="K501" i="82"/>
  <c r="K502" i="82"/>
  <c r="K506" i="82"/>
  <c r="K511" i="82"/>
  <c r="K516" i="82"/>
  <c r="K521" i="82"/>
  <c r="K525" i="82"/>
  <c r="K529" i="82"/>
  <c r="K533" i="82"/>
  <c r="K537" i="82"/>
  <c r="K541" i="82"/>
  <c r="K545" i="82"/>
  <c r="K549" i="82"/>
  <c r="K554" i="82"/>
  <c r="K558" i="82"/>
  <c r="K564" i="82"/>
  <c r="K565" i="82"/>
  <c r="K574" i="82"/>
  <c r="K578" i="82"/>
  <c r="K583" i="82"/>
  <c r="K588" i="82"/>
  <c r="K589" i="82"/>
  <c r="K593" i="82"/>
  <c r="K597" i="82"/>
  <c r="K601" i="82"/>
  <c r="K605" i="82"/>
  <c r="K609" i="82"/>
  <c r="K613" i="82"/>
  <c r="K617" i="82"/>
  <c r="K621" i="82"/>
  <c r="K626" i="82"/>
  <c r="K630" i="82"/>
  <c r="K631" i="82"/>
  <c r="K637" i="82"/>
  <c r="K646" i="82"/>
  <c r="K650" i="82"/>
  <c r="K651" i="82"/>
  <c r="K655" i="82"/>
  <c r="K663" i="82"/>
  <c r="K667" i="82"/>
  <c r="K671" i="82"/>
  <c r="K675" i="82"/>
  <c r="K679" i="82"/>
  <c r="K683" i="82"/>
  <c r="K687" i="82"/>
  <c r="K691" i="82"/>
  <c r="K696" i="82"/>
  <c r="K700" i="82"/>
  <c r="K706" i="82"/>
  <c r="K707" i="82"/>
  <c r="K716" i="82"/>
  <c r="K720" i="82"/>
  <c r="K723" i="82"/>
  <c r="K727" i="82"/>
  <c r="K731" i="82"/>
  <c r="K735" i="82"/>
  <c r="K739" i="82"/>
  <c r="K743" i="82"/>
  <c r="K747" i="82"/>
  <c r="K751" i="82"/>
  <c r="K755" i="82"/>
  <c r="K759" i="82"/>
  <c r="K763" i="82"/>
  <c r="K767" i="82"/>
  <c r="K771" i="82"/>
  <c r="K775" i="82"/>
  <c r="K779" i="82"/>
  <c r="K783" i="82"/>
  <c r="K787" i="82"/>
  <c r="K791" i="82"/>
  <c r="K795" i="82"/>
  <c r="K799" i="82"/>
  <c r="K803" i="82"/>
  <c r="K807" i="82"/>
  <c r="K811" i="82"/>
  <c r="K815" i="82"/>
  <c r="K819" i="82"/>
  <c r="K823" i="82"/>
  <c r="K827" i="82"/>
  <c r="K831" i="82"/>
  <c r="K835" i="82"/>
  <c r="K839" i="82"/>
  <c r="K843" i="82"/>
  <c r="K847" i="82"/>
  <c r="K851" i="82"/>
  <c r="K858" i="82"/>
  <c r="K862" i="82"/>
  <c r="K867" i="82"/>
  <c r="K871" i="82"/>
  <c r="K875" i="82"/>
  <c r="K879" i="82"/>
  <c r="K883" i="82"/>
  <c r="K887" i="82"/>
  <c r="K891" i="82"/>
  <c r="K895" i="82"/>
  <c r="K899" i="82"/>
  <c r="K903" i="82"/>
  <c r="K907" i="82"/>
  <c r="K911" i="82"/>
  <c r="K915" i="82"/>
  <c r="K919" i="82"/>
  <c r="K923" i="82"/>
  <c r="K930" i="82"/>
  <c r="K934" i="82"/>
  <c r="K935" i="82"/>
  <c r="K939" i="82"/>
  <c r="K943" i="82"/>
  <c r="K947" i="82"/>
  <c r="K951" i="82"/>
  <c r="K955" i="82"/>
  <c r="K959" i="82"/>
  <c r="K963" i="82"/>
  <c r="K967" i="82"/>
  <c r="K971" i="82"/>
  <c r="K975" i="82"/>
  <c r="K979" i="82"/>
  <c r="K983" i="82"/>
  <c r="K987" i="82"/>
  <c r="K991" i="82"/>
  <c r="K995" i="82"/>
  <c r="K1002" i="82"/>
  <c r="K1007" i="82"/>
  <c r="K1011" i="82"/>
  <c r="K1015" i="82"/>
  <c r="K1019" i="82"/>
  <c r="K1023" i="82"/>
  <c r="K1027" i="82"/>
  <c r="K1031" i="82"/>
  <c r="K1035" i="82"/>
  <c r="K1039" i="82"/>
  <c r="K1043" i="82"/>
  <c r="K1047" i="82"/>
  <c r="K1051" i="82"/>
  <c r="K1055" i="82"/>
  <c r="K1059" i="82"/>
  <c r="K1063" i="82"/>
  <c r="K1067" i="82"/>
  <c r="K1068" i="82"/>
  <c r="K1069" i="82"/>
  <c r="K1070" i="82"/>
  <c r="K1074" i="82"/>
  <c r="K1079" i="82"/>
  <c r="K1083" i="82"/>
  <c r="K1087" i="82"/>
  <c r="K1091" i="82"/>
  <c r="K1095" i="82"/>
  <c r="K1099" i="82"/>
  <c r="K1103" i="82"/>
  <c r="K1107" i="82"/>
  <c r="K1111" i="82"/>
  <c r="K1115" i="82"/>
  <c r="K1119" i="82"/>
  <c r="K1123" i="82"/>
  <c r="K1127" i="82"/>
  <c r="K1131" i="82"/>
  <c r="K1135" i="82"/>
  <c r="K1142" i="82"/>
  <c r="K1146" i="82"/>
  <c r="K1151" i="82"/>
  <c r="K1155" i="82"/>
  <c r="K1159" i="82"/>
  <c r="K1163" i="82"/>
  <c r="K1167" i="82"/>
  <c r="K1171" i="82"/>
  <c r="K1175" i="82"/>
  <c r="K1179" i="82"/>
  <c r="K1183" i="82"/>
  <c r="K1187" i="82"/>
  <c r="K1191" i="82"/>
  <c r="K1195" i="82"/>
  <c r="K1199" i="82"/>
  <c r="K1203" i="82"/>
  <c r="K1207" i="82"/>
  <c r="K1214" i="82"/>
  <c r="K1218" i="82"/>
  <c r="K1219" i="82"/>
  <c r="K1223" i="82"/>
  <c r="K1227" i="82"/>
  <c r="K1228" i="82"/>
  <c r="K1232" i="82"/>
  <c r="K1236" i="82"/>
  <c r="K1240" i="82"/>
  <c r="K1244" i="82"/>
  <c r="K1248" i="82"/>
  <c r="K1252" i="82"/>
  <c r="K1256" i="82"/>
  <c r="K1260" i="82"/>
  <c r="K1264" i="82"/>
  <c r="K1268" i="82"/>
  <c r="K1272" i="82"/>
  <c r="K1276" i="82"/>
  <c r="K1280" i="82"/>
  <c r="K1281" i="82"/>
  <c r="K1282" i="82"/>
  <c r="K1283" i="82"/>
  <c r="K1287" i="82"/>
  <c r="K1292" i="82"/>
  <c r="K1297" i="82"/>
  <c r="K1302" i="82"/>
  <c r="K1306" i="82"/>
  <c r="K1310" i="82"/>
  <c r="K1314" i="82"/>
  <c r="K1318" i="82"/>
  <c r="K1322" i="82"/>
  <c r="K1326" i="82"/>
  <c r="K1330" i="82"/>
  <c r="K1335" i="82"/>
  <c r="K1339" i="82"/>
  <c r="K1345" i="82"/>
  <c r="K1346" i="82"/>
  <c r="K1355" i="82"/>
  <c r="K1359" i="82"/>
  <c r="K12" i="82"/>
  <c r="K16" i="82"/>
  <c r="K20" i="82"/>
  <c r="K24" i="82"/>
  <c r="K28" i="82"/>
  <c r="K32" i="82"/>
  <c r="K36" i="82"/>
  <c r="K40" i="82"/>
  <c r="K44" i="82"/>
  <c r="K48" i="82"/>
  <c r="K52" i="82"/>
  <c r="K56" i="82"/>
  <c r="K60" i="82"/>
  <c r="K64" i="82"/>
  <c r="K68" i="82"/>
  <c r="K72" i="82"/>
  <c r="K78" i="82"/>
  <c r="K82" i="82"/>
  <c r="K84" i="82"/>
  <c r="K88" i="82"/>
  <c r="K92" i="82"/>
  <c r="K96" i="82"/>
  <c r="K100" i="82"/>
  <c r="K104" i="82"/>
  <c r="K108" i="82"/>
  <c r="K112" i="82"/>
  <c r="K116" i="82"/>
  <c r="K120" i="82"/>
  <c r="K124" i="82"/>
  <c r="K128" i="82"/>
  <c r="K132" i="82"/>
  <c r="K136" i="82"/>
  <c r="K140" i="82"/>
  <c r="K144" i="82"/>
  <c r="K145" i="82"/>
  <c r="K146" i="82"/>
  <c r="K147" i="82"/>
  <c r="K151" i="82"/>
  <c r="K216" i="82"/>
  <c r="K291" i="82"/>
  <c r="K295" i="82"/>
  <c r="K296" i="82"/>
  <c r="K300" i="82"/>
  <c r="K304" i="82"/>
  <c r="K308" i="82"/>
  <c r="K312" i="82"/>
  <c r="K316" i="82"/>
  <c r="K320" i="82"/>
  <c r="K324" i="82"/>
  <c r="K328" i="82"/>
  <c r="K332" i="82"/>
  <c r="K336" i="82"/>
  <c r="K340" i="82"/>
  <c r="K344" i="82"/>
  <c r="K348" i="82"/>
  <c r="K352" i="82"/>
  <c r="K356" i="82"/>
  <c r="K362" i="82"/>
  <c r="K366" i="82"/>
  <c r="K368" i="82"/>
  <c r="K372" i="82"/>
  <c r="K376" i="82"/>
  <c r="K380" i="82"/>
  <c r="K384" i="82"/>
  <c r="K388" i="82"/>
  <c r="K392" i="82"/>
  <c r="K396" i="82"/>
  <c r="K400" i="82"/>
  <c r="K404" i="82"/>
  <c r="K408" i="82"/>
  <c r="K412" i="82"/>
  <c r="K416" i="82"/>
  <c r="K420" i="82"/>
  <c r="K424" i="82"/>
  <c r="K428" i="82"/>
  <c r="K429" i="82"/>
  <c r="K430" i="82"/>
  <c r="K431" i="82"/>
  <c r="K435" i="82"/>
  <c r="K449" i="82"/>
  <c r="K453" i="82"/>
  <c r="K457" i="82"/>
  <c r="K461" i="82"/>
  <c r="K465" i="82"/>
  <c r="K469" i="82"/>
  <c r="K473" i="82"/>
  <c r="K477" i="82"/>
  <c r="K481" i="82"/>
  <c r="K485" i="82"/>
  <c r="K489" i="82"/>
  <c r="K493" i="82"/>
  <c r="K497" i="82"/>
  <c r="K517" i="82"/>
  <c r="K519" i="82"/>
  <c r="K523" i="82"/>
  <c r="K527" i="82"/>
  <c r="K531" i="82"/>
  <c r="K535" i="82"/>
  <c r="K539" i="82"/>
  <c r="K543" i="82"/>
  <c r="K547" i="82"/>
  <c r="K551" i="82"/>
  <c r="K552" i="82"/>
  <c r="K556" i="82"/>
  <c r="K567" i="82"/>
  <c r="K591" i="82"/>
  <c r="K595" i="82"/>
  <c r="K599" i="82"/>
  <c r="K603" i="82"/>
  <c r="K607" i="82"/>
  <c r="K611" i="82"/>
  <c r="K615" i="82"/>
  <c r="K619" i="82"/>
  <c r="K632" i="82"/>
  <c r="K639" i="82"/>
  <c r="K640" i="82"/>
  <c r="K641" i="82"/>
  <c r="K642" i="82"/>
  <c r="K643" i="82"/>
  <c r="K644" i="82"/>
  <c r="K648" i="82"/>
  <c r="K657" i="82"/>
  <c r="K702" i="82"/>
  <c r="K717" i="82"/>
  <c r="K721" i="82"/>
  <c r="K796" i="82"/>
  <c r="K800" i="82"/>
  <c r="K804" i="82"/>
  <c r="K808" i="82"/>
  <c r="K812" i="82"/>
  <c r="K816" i="82"/>
  <c r="K820" i="82"/>
  <c r="K824" i="82"/>
  <c r="K828" i="82"/>
  <c r="K832" i="82"/>
  <c r="K836" i="82"/>
  <c r="K840" i="82"/>
  <c r="K844" i="82"/>
  <c r="K848" i="82"/>
  <c r="K852" i="82"/>
  <c r="K864" i="82"/>
  <c r="K868" i="82"/>
  <c r="K872" i="82"/>
  <c r="K876" i="82"/>
  <c r="K880" i="82"/>
  <c r="K884" i="82"/>
  <c r="K888" i="82"/>
  <c r="K892" i="82"/>
  <c r="K896" i="82"/>
  <c r="K900" i="82"/>
  <c r="K904" i="82"/>
  <c r="K908" i="82"/>
  <c r="K912" i="82"/>
  <c r="K916" i="82"/>
  <c r="K920" i="82"/>
  <c r="K924" i="82"/>
  <c r="K931" i="82"/>
  <c r="K998" i="82"/>
  <c r="K1000" i="82"/>
  <c r="K1004" i="82"/>
  <c r="K1071" i="82"/>
  <c r="K1075" i="82"/>
  <c r="K1080" i="82"/>
  <c r="K1084" i="82"/>
  <c r="K1088" i="82"/>
  <c r="K1092" i="82"/>
  <c r="K1096" i="82"/>
  <c r="K1100" i="82"/>
  <c r="K1104" i="82"/>
  <c r="K1108" i="82"/>
  <c r="K1112" i="82"/>
  <c r="K1116" i="82"/>
  <c r="K1120" i="82"/>
  <c r="K1124" i="82"/>
  <c r="K1128" i="82"/>
  <c r="K1132" i="82"/>
  <c r="K1136" i="82"/>
  <c r="K1148" i="82"/>
  <c r="K1152" i="82"/>
  <c r="K1156" i="82"/>
  <c r="K1160" i="82"/>
  <c r="K1164" i="82"/>
  <c r="K1168" i="82"/>
  <c r="K1172" i="82"/>
  <c r="K1176" i="82"/>
  <c r="K1180" i="82"/>
  <c r="K1184" i="82"/>
  <c r="K1188" i="82"/>
  <c r="K1192" i="82"/>
  <c r="K1196" i="82"/>
  <c r="K1200" i="82"/>
  <c r="K1204" i="82"/>
  <c r="K1208" i="82"/>
  <c r="K1215" i="82"/>
  <c r="K1229" i="82"/>
  <c r="K1233" i="82"/>
  <c r="K1237" i="82"/>
  <c r="K1241" i="82"/>
  <c r="K1245" i="82"/>
  <c r="K1249" i="82"/>
  <c r="K1253" i="82"/>
  <c r="K1257" i="82"/>
  <c r="K1261" i="82"/>
  <c r="K1265" i="82"/>
  <c r="K1269" i="82"/>
  <c r="K1273" i="82"/>
  <c r="K1277" i="82"/>
  <c r="K1299" i="82"/>
  <c r="K1303" i="82"/>
  <c r="K1307" i="82"/>
  <c r="K1311" i="82"/>
  <c r="K1315" i="82"/>
  <c r="K1319" i="82"/>
  <c r="K1323" i="82"/>
  <c r="K1327" i="82"/>
  <c r="K1331" i="82"/>
  <c r="K1336" i="82"/>
  <c r="K1340" i="82"/>
  <c r="K1342" i="82"/>
  <c r="K1347" i="82"/>
  <c r="K1357" i="82"/>
  <c r="K1363" i="82"/>
  <c r="K1368" i="82"/>
  <c r="K1373" i="82"/>
  <c r="K1377" i="82"/>
  <c r="K1381" i="82"/>
  <c r="K1385" i="82"/>
  <c r="K1389" i="82"/>
  <c r="K1393" i="82"/>
  <c r="K1397" i="82"/>
  <c r="K1401" i="82"/>
  <c r="K1406" i="82"/>
  <c r="K1410" i="82"/>
  <c r="K1416" i="82"/>
  <c r="K1417" i="82"/>
  <c r="K1426" i="82"/>
  <c r="K1430" i="82"/>
  <c r="K1435" i="82"/>
  <c r="K1443" i="82"/>
  <c r="K1447" i="82"/>
  <c r="K1451" i="82"/>
  <c r="K1455" i="82"/>
  <c r="K1459" i="82"/>
  <c r="K1463" i="82"/>
  <c r="K1467" i="82"/>
  <c r="K1471" i="82"/>
  <c r="K1476" i="82"/>
  <c r="K1480" i="82"/>
  <c r="K1485" i="82"/>
  <c r="K1486" i="82"/>
  <c r="K1491" i="82"/>
  <c r="K1492" i="82"/>
  <c r="K1493" i="82"/>
  <c r="K1494" i="82"/>
  <c r="K1495" i="82"/>
  <c r="K1496" i="82"/>
  <c r="K1500" i="82"/>
  <c r="K1505" i="82"/>
  <c r="K1509" i="82"/>
  <c r="K1513" i="82"/>
  <c r="K1517" i="82"/>
  <c r="K1521" i="82"/>
  <c r="K1525" i="82"/>
  <c r="K1529" i="82"/>
  <c r="K1533" i="82"/>
  <c r="K1537" i="82"/>
  <c r="K1541" i="82"/>
  <c r="K1545" i="82"/>
  <c r="K1549" i="82"/>
  <c r="K1553" i="82"/>
  <c r="K1557" i="82"/>
  <c r="K1561" i="82"/>
  <c r="K1565" i="82"/>
  <c r="K1569" i="82"/>
  <c r="K1573" i="82"/>
  <c r="K1575" i="82"/>
  <c r="K1579" i="82"/>
  <c r="K1583" i="82"/>
  <c r="K1587" i="82"/>
  <c r="K1591" i="82"/>
  <c r="K1595" i="82"/>
  <c r="K1599" i="82"/>
  <c r="K1603" i="82"/>
  <c r="K1607" i="82"/>
  <c r="K1611" i="82"/>
  <c r="K1615" i="82"/>
  <c r="K1619" i="82"/>
  <c r="K1623" i="82"/>
  <c r="K1627" i="82"/>
  <c r="K1631" i="82"/>
  <c r="K1635" i="82"/>
  <c r="K1636" i="82"/>
  <c r="K1637" i="82"/>
  <c r="K1638" i="82"/>
  <c r="K1642" i="82"/>
  <c r="K1647" i="82"/>
  <c r="K1651" i="82"/>
  <c r="K1655" i="82"/>
  <c r="K1659" i="82"/>
  <c r="K1663" i="82"/>
  <c r="K1667" i="82"/>
  <c r="K1671" i="82"/>
  <c r="K1675" i="82"/>
  <c r="K1679" i="82"/>
  <c r="K1683" i="82"/>
  <c r="K1687" i="82"/>
  <c r="K1691" i="82"/>
  <c r="K1695" i="82"/>
  <c r="K1699" i="82"/>
  <c r="K1703" i="82"/>
  <c r="K1710" i="82"/>
  <c r="K1714" i="82"/>
  <c r="K1719" i="82"/>
  <c r="K1723" i="82"/>
  <c r="K1727" i="82"/>
  <c r="K1731" i="82"/>
  <c r="K1735" i="82"/>
  <c r="K1739" i="82"/>
  <c r="K1743" i="82"/>
  <c r="K1747" i="82"/>
  <c r="K1751" i="82"/>
  <c r="K1755" i="82"/>
  <c r="K1759" i="82"/>
  <c r="K1763" i="82"/>
  <c r="K1767" i="82"/>
  <c r="K1771" i="82"/>
  <c r="K1775" i="82"/>
  <c r="K1782" i="82"/>
  <c r="K1786" i="82"/>
  <c r="K1787" i="82"/>
  <c r="K1791" i="82"/>
  <c r="K1795" i="82"/>
  <c r="K1799" i="82"/>
  <c r="K1803" i="82"/>
  <c r="K1807" i="82"/>
  <c r="K1811" i="82"/>
  <c r="K1815" i="82"/>
  <c r="K1819" i="82"/>
  <c r="K1823" i="82"/>
  <c r="K1827" i="82"/>
  <c r="K1831" i="82"/>
  <c r="K1835" i="82"/>
  <c r="K1839" i="82"/>
  <c r="K1843" i="82"/>
  <c r="K1847" i="82"/>
  <c r="K1854" i="82"/>
  <c r="K1859" i="82"/>
  <c r="K1863" i="82"/>
  <c r="K1867" i="82"/>
  <c r="K1871" i="82"/>
  <c r="K1875" i="82"/>
  <c r="K1879" i="82"/>
  <c r="K1883" i="82"/>
  <c r="K1887" i="82"/>
  <c r="K1891" i="82"/>
  <c r="K1895" i="82"/>
  <c r="K1899" i="82"/>
  <c r="K1903" i="82"/>
  <c r="K1907" i="82"/>
  <c r="K1911" i="82"/>
  <c r="K1915" i="82"/>
  <c r="K1919" i="82"/>
  <c r="K1920" i="82"/>
  <c r="K1921" i="82"/>
  <c r="K1922" i="82"/>
  <c r="K1926" i="82"/>
  <c r="K1931" i="82"/>
  <c r="K1935" i="82"/>
  <c r="K1939" i="82"/>
  <c r="K1943" i="82"/>
  <c r="K1947" i="82"/>
  <c r="K1951" i="82"/>
  <c r="K1955" i="82"/>
  <c r="K1959" i="82"/>
  <c r="K1963" i="82"/>
  <c r="K1967" i="82"/>
  <c r="K1971" i="82"/>
  <c r="K1975" i="82"/>
  <c r="K1979" i="82"/>
  <c r="K1983" i="82"/>
  <c r="K1987" i="82"/>
  <c r="K1994" i="82"/>
  <c r="K1998" i="82"/>
  <c r="K2003" i="82"/>
  <c r="K2007" i="82"/>
  <c r="K2012" i="82"/>
  <c r="K2016" i="82"/>
  <c r="K2020" i="82"/>
  <c r="K2024" i="82"/>
  <c r="K2028" i="82"/>
  <c r="K2032" i="82"/>
  <c r="K2036" i="82"/>
  <c r="K2040" i="82"/>
  <c r="K2044" i="82"/>
  <c r="K2048" i="82"/>
  <c r="K2053" i="82"/>
  <c r="K2058" i="82"/>
  <c r="K2065" i="82"/>
  <c r="K2069" i="82"/>
  <c r="K2074" i="82"/>
  <c r="K2079" i="82"/>
  <c r="K2080" i="82"/>
  <c r="K2084" i="82"/>
  <c r="K2088" i="82"/>
  <c r="K2092" i="82"/>
  <c r="K2096" i="82"/>
  <c r="K2100" i="82"/>
  <c r="K2104" i="82"/>
  <c r="K2108" i="82"/>
  <c r="K2112" i="82"/>
  <c r="K2117" i="82"/>
  <c r="K2121" i="82"/>
  <c r="K2122" i="82"/>
  <c r="K2128" i="82"/>
  <c r="K2137" i="82"/>
  <c r="K2141" i="82"/>
  <c r="K2142" i="82"/>
  <c r="K2146" i="82"/>
  <c r="K2152" i="82"/>
  <c r="K2156" i="82"/>
  <c r="K2160" i="82"/>
  <c r="K2164" i="82"/>
  <c r="K2168" i="82"/>
  <c r="K2172" i="82"/>
  <c r="K2176" i="82"/>
  <c r="K2180" i="82"/>
  <c r="K2184" i="82"/>
  <c r="K2185" i="82"/>
  <c r="K2189" i="82"/>
  <c r="K2194" i="82"/>
  <c r="K2200" i="82"/>
  <c r="K2209" i="82"/>
  <c r="K2214" i="82"/>
  <c r="K2218" i="82"/>
  <c r="K2219" i="82"/>
  <c r="K2220" i="82"/>
  <c r="K2221" i="82"/>
  <c r="K2222" i="82"/>
  <c r="K2226" i="82"/>
  <c r="K2230" i="82"/>
  <c r="K2234" i="82"/>
  <c r="K2238" i="82"/>
  <c r="K2242" i="82"/>
  <c r="K2246" i="82"/>
  <c r="K2250" i="82"/>
  <c r="K2254" i="82"/>
  <c r="K2259" i="82"/>
  <c r="K2263" i="82"/>
  <c r="K2264" i="82"/>
  <c r="K2270" i="82"/>
  <c r="K2279" i="82"/>
  <c r="K2283" i="82"/>
  <c r="K2284" i="82"/>
  <c r="K2288" i="82"/>
  <c r="K2292" i="82"/>
  <c r="K2296" i="82"/>
  <c r="K2300" i="82"/>
  <c r="K2304" i="82"/>
  <c r="K2308" i="82"/>
  <c r="K2312" i="82"/>
  <c r="K2316" i="82"/>
  <c r="K2320" i="82"/>
  <c r="K2324" i="82"/>
  <c r="K2328" i="82"/>
  <c r="K2332" i="82"/>
  <c r="K2336" i="82"/>
  <c r="K2340" i="82"/>
  <c r="K2344" i="82"/>
  <c r="K2348" i="82"/>
  <c r="K2352" i="82"/>
  <c r="K2358" i="82"/>
  <c r="K2362" i="82"/>
  <c r="K2366" i="82"/>
  <c r="K2370" i="82"/>
  <c r="K2374" i="82"/>
  <c r="K2378" i="82"/>
  <c r="K2382" i="82"/>
  <c r="K2386" i="82"/>
  <c r="K2390" i="82"/>
  <c r="K2394" i="82"/>
  <c r="K2398" i="82"/>
  <c r="K2402" i="82"/>
  <c r="K2406" i="82"/>
  <c r="K2410" i="82"/>
  <c r="K2414" i="82"/>
  <c r="K2421" i="82"/>
  <c r="K2425" i="82"/>
  <c r="K2426" i="82"/>
  <c r="K2430" i="82"/>
  <c r="K2434" i="82"/>
  <c r="K2438" i="82"/>
  <c r="K2442" i="82"/>
  <c r="K2446" i="82"/>
  <c r="K2450" i="82"/>
  <c r="K2454" i="82"/>
  <c r="K2458" i="82"/>
  <c r="K2462" i="82"/>
  <c r="K2466" i="82"/>
  <c r="K2470" i="82"/>
  <c r="K2474" i="82"/>
  <c r="K2478" i="82"/>
  <c r="K2482" i="82"/>
  <c r="K2486" i="82"/>
  <c r="K2493" i="82"/>
  <c r="K2498" i="82"/>
  <c r="K2502" i="82"/>
  <c r="K2506" i="82"/>
  <c r="K2510" i="82"/>
  <c r="K2514" i="82"/>
  <c r="K2518" i="82"/>
  <c r="K2522" i="82"/>
  <c r="K2526" i="82"/>
  <c r="K2530" i="82"/>
  <c r="K2534" i="82"/>
  <c r="K2538" i="82"/>
  <c r="K2542" i="82"/>
  <c r="K2546" i="82"/>
  <c r="K2550" i="82"/>
  <c r="K2554" i="82"/>
  <c r="K2558" i="82"/>
  <c r="K2559" i="82"/>
  <c r="K2560" i="82"/>
  <c r="K2561" i="82"/>
  <c r="K2565" i="82"/>
  <c r="K2570" i="82"/>
  <c r="K2574" i="82"/>
  <c r="K2578" i="82"/>
  <c r="K2582" i="82"/>
  <c r="K2586" i="82"/>
  <c r="K2590" i="82"/>
  <c r="K2594" i="82"/>
  <c r="K2598" i="82"/>
  <c r="K2602" i="82"/>
  <c r="K2606" i="82"/>
  <c r="K156" i="82"/>
  <c r="K160" i="82"/>
  <c r="K164" i="82"/>
  <c r="K168" i="82"/>
  <c r="K172" i="82"/>
  <c r="K176" i="82"/>
  <c r="K180" i="82"/>
  <c r="K184" i="82"/>
  <c r="K188" i="82"/>
  <c r="K192" i="82"/>
  <c r="K196" i="82"/>
  <c r="K200" i="82"/>
  <c r="K204" i="82"/>
  <c r="K208" i="82"/>
  <c r="K212" i="82"/>
  <c r="K218" i="82"/>
  <c r="K222" i="82"/>
  <c r="K228" i="82"/>
  <c r="K232" i="82"/>
  <c r="K236" i="82"/>
  <c r="K240" i="82"/>
  <c r="K244" i="82"/>
  <c r="K248" i="82"/>
  <c r="K252" i="82"/>
  <c r="K256" i="82"/>
  <c r="K260" i="82"/>
  <c r="K264" i="82"/>
  <c r="K268" i="82"/>
  <c r="K272" i="82"/>
  <c r="K276" i="82"/>
  <c r="K280" i="82"/>
  <c r="K284" i="82"/>
  <c r="K440" i="82"/>
  <c r="K444" i="82"/>
  <c r="K504" i="82"/>
  <c r="K508" i="82"/>
  <c r="K509" i="82"/>
  <c r="K513" i="82"/>
  <c r="K560" i="82"/>
  <c r="K575" i="82"/>
  <c r="K579" i="82"/>
  <c r="K581" i="82"/>
  <c r="K585" i="82"/>
  <c r="K586" i="82"/>
  <c r="K623" i="82"/>
  <c r="K627" i="82"/>
  <c r="K653" i="82"/>
  <c r="K659" i="82"/>
  <c r="K661" i="82"/>
  <c r="K665" i="82"/>
  <c r="K669" i="82"/>
  <c r="K673" i="82"/>
  <c r="K677" i="82"/>
  <c r="K681" i="82"/>
  <c r="K685" i="82"/>
  <c r="K689" i="82"/>
  <c r="K693" i="82"/>
  <c r="K694" i="82"/>
  <c r="K698" i="82"/>
  <c r="K709" i="82"/>
  <c r="K860" i="82"/>
  <c r="K936" i="82"/>
  <c r="K940" i="82"/>
  <c r="K944" i="82"/>
  <c r="K948" i="82"/>
  <c r="K952" i="82"/>
  <c r="K956" i="82"/>
  <c r="K960" i="82"/>
  <c r="K964" i="82"/>
  <c r="K968" i="82"/>
  <c r="K972" i="82"/>
  <c r="K976" i="82"/>
  <c r="K980" i="82"/>
  <c r="K984" i="82"/>
  <c r="K988" i="82"/>
  <c r="K992" i="82"/>
  <c r="K996" i="82"/>
  <c r="K1008" i="82"/>
  <c r="K1012" i="82"/>
  <c r="K1016" i="82"/>
  <c r="K1020" i="82"/>
  <c r="K1024" i="82"/>
  <c r="K1028" i="82"/>
  <c r="K1032" i="82"/>
  <c r="K1036" i="82"/>
  <c r="K1040" i="82"/>
  <c r="K1044" i="82"/>
  <c r="K1048" i="82"/>
  <c r="K1052" i="82"/>
  <c r="K1056" i="82"/>
  <c r="K1060" i="82"/>
  <c r="K1064" i="82"/>
  <c r="K1144" i="82"/>
  <c r="K1220" i="82"/>
  <c r="K1224" i="82"/>
  <c r="K1284" i="82"/>
  <c r="K1288" i="82"/>
  <c r="K1293" i="82"/>
  <c r="K1361" i="82"/>
  <c r="K1365" i="82"/>
  <c r="K1371" i="82"/>
  <c r="K1375" i="82"/>
  <c r="K1379" i="82"/>
  <c r="K1383" i="82"/>
  <c r="K1387" i="82"/>
  <c r="K1391" i="82"/>
  <c r="K1395" i="82"/>
  <c r="K1399" i="82"/>
  <c r="K1403" i="82"/>
  <c r="K1404" i="82"/>
  <c r="K1408" i="82"/>
  <c r="K1413" i="82"/>
  <c r="K1419" i="82"/>
  <c r="K1428" i="82"/>
  <c r="K1433" i="82"/>
  <c r="K1437" i="82"/>
  <c r="K1438" i="82"/>
  <c r="K1439" i="82"/>
  <c r="K1440" i="82"/>
  <c r="K1441" i="82"/>
  <c r="K1445" i="82"/>
  <c r="K1449" i="82"/>
  <c r="K1453" i="82"/>
  <c r="K1457" i="82"/>
  <c r="K1461" i="82"/>
  <c r="K1465" i="82"/>
  <c r="K1469" i="82"/>
  <c r="K1473" i="82"/>
  <c r="K1478" i="82"/>
  <c r="K1482" i="82"/>
  <c r="K1483" i="82"/>
  <c r="K1489" i="82"/>
  <c r="K1498" i="82"/>
  <c r="K1502" i="82"/>
  <c r="K1503" i="82"/>
  <c r="K1507" i="82"/>
  <c r="K1511" i="82"/>
  <c r="K1515" i="82"/>
  <c r="K1519" i="82"/>
  <c r="K1523" i="82"/>
  <c r="K1527" i="82"/>
  <c r="K1531" i="82"/>
  <c r="K1535" i="82"/>
  <c r="K1539" i="82"/>
  <c r="K1543" i="82"/>
  <c r="K1547" i="82"/>
  <c r="K1551" i="82"/>
  <c r="K1555" i="82"/>
  <c r="K1559" i="82"/>
  <c r="K1563" i="82"/>
  <c r="K1567" i="82"/>
  <c r="K1571" i="82"/>
  <c r="K1577" i="82"/>
  <c r="K1581" i="82"/>
  <c r="K1585" i="82"/>
  <c r="K1589" i="82"/>
  <c r="K1593" i="82"/>
  <c r="K1597" i="82"/>
  <c r="K1601" i="82"/>
  <c r="K1605" i="82"/>
  <c r="K1609" i="82"/>
  <c r="K1613" i="82"/>
  <c r="K1617" i="82"/>
  <c r="K1621" i="82"/>
  <c r="K1625" i="82"/>
  <c r="K1629" i="82"/>
  <c r="K1633" i="82"/>
  <c r="K1640" i="82"/>
  <c r="K1644" i="82"/>
  <c r="K1645" i="82"/>
  <c r="K1649" i="82"/>
  <c r="K1653" i="82"/>
  <c r="K1657" i="82"/>
  <c r="K1661" i="82"/>
  <c r="K1665" i="82"/>
  <c r="K1669" i="82"/>
  <c r="K1673" i="82"/>
  <c r="K1677" i="82"/>
  <c r="K1681" i="82"/>
  <c r="K1685" i="82"/>
  <c r="K1689" i="82"/>
  <c r="K1693" i="82"/>
  <c r="K1697" i="82"/>
  <c r="K1701" i="82"/>
  <c r="K1705" i="82"/>
  <c r="K1712" i="82"/>
  <c r="K1717" i="82"/>
  <c r="K1721" i="82"/>
  <c r="K1725" i="82"/>
  <c r="K1729" i="82"/>
  <c r="K1733" i="82"/>
  <c r="K1737" i="82"/>
  <c r="K1741" i="82"/>
  <c r="K1745" i="82"/>
  <c r="K1749" i="82"/>
  <c r="K1753" i="82"/>
  <c r="K1757" i="82"/>
  <c r="K1761" i="82"/>
  <c r="K1765" i="82"/>
  <c r="K1769" i="82"/>
  <c r="K1773" i="82"/>
  <c r="K1777" i="82"/>
  <c r="K1778" i="82"/>
  <c r="K1779" i="82"/>
  <c r="K1780" i="82"/>
  <c r="K1784" i="82"/>
  <c r="K1789" i="82"/>
  <c r="K1793" i="82"/>
  <c r="K1797" i="82"/>
  <c r="K1801" i="82"/>
  <c r="K1805" i="82"/>
  <c r="K1809" i="82"/>
  <c r="K1813" i="82"/>
  <c r="K1817" i="82"/>
  <c r="K1821" i="82"/>
  <c r="K1825" i="82"/>
  <c r="K1829" i="82"/>
  <c r="K1833" i="82"/>
  <c r="K1837" i="82"/>
  <c r="K1841" i="82"/>
  <c r="K1845" i="82"/>
  <c r="K1852" i="82"/>
  <c r="K1856" i="82"/>
  <c r="K1861" i="82"/>
  <c r="K1865" i="82"/>
  <c r="K1869" i="82"/>
  <c r="K1873" i="82"/>
  <c r="K1877" i="82"/>
  <c r="K1881" i="82"/>
  <c r="K1885" i="82"/>
  <c r="K1889" i="82"/>
  <c r="K1893" i="82"/>
  <c r="K1897" i="82"/>
  <c r="K1901" i="82"/>
  <c r="K1905" i="82"/>
  <c r="K1909" i="82"/>
  <c r="K1913" i="82"/>
  <c r="K1917" i="82"/>
  <c r="K1924" i="82"/>
  <c r="K1928" i="82"/>
  <c r="K1929" i="82"/>
  <c r="K1933" i="82"/>
  <c r="K1937" i="82"/>
  <c r="K1941" i="82"/>
  <c r="K1945" i="82"/>
  <c r="K1949" i="82"/>
  <c r="K1953" i="82"/>
  <c r="K1957" i="82"/>
  <c r="K1961" i="82"/>
  <c r="K1965" i="82"/>
  <c r="K1969" i="82"/>
  <c r="K1973" i="82"/>
  <c r="K1977" i="82"/>
  <c r="K1981" i="82"/>
  <c r="K1985" i="82"/>
  <c r="K1989" i="82"/>
  <c r="K1996" i="82"/>
  <c r="K2001" i="82"/>
  <c r="K2005" i="82"/>
  <c r="K2010" i="82"/>
  <c r="K2014" i="82"/>
  <c r="K2018" i="82"/>
  <c r="K2022" i="82"/>
  <c r="K2026" i="82"/>
  <c r="K2030" i="82"/>
  <c r="K2034" i="82"/>
  <c r="K2038" i="82"/>
  <c r="K2042" i="82"/>
  <c r="K2046" i="82"/>
  <c r="K2050" i="82"/>
  <c r="K2051" i="82"/>
  <c r="K2055" i="82"/>
  <c r="K2056" i="82"/>
  <c r="K2060" i="82"/>
  <c r="K2067" i="82"/>
  <c r="K2072" i="82"/>
  <c r="K2076" i="82"/>
  <c r="K2077" i="82"/>
  <c r="K2082" i="82"/>
  <c r="K2086" i="82"/>
  <c r="K2090" i="82"/>
  <c r="K2094" i="82"/>
  <c r="K2098" i="82"/>
  <c r="K2102" i="82"/>
  <c r="K2106" i="82"/>
  <c r="K2110" i="82"/>
  <c r="K2115" i="82"/>
  <c r="K2119" i="82"/>
  <c r="K2124" i="82"/>
  <c r="K2125" i="82"/>
  <c r="K2130" i="82"/>
  <c r="K2131" i="82"/>
  <c r="K2132" i="82"/>
  <c r="K2133" i="82"/>
  <c r="K2134" i="82"/>
  <c r="K2135" i="82"/>
  <c r="K2139" i="82"/>
  <c r="K2144" i="82"/>
  <c r="K2149" i="82"/>
  <c r="K2154" i="82"/>
  <c r="K2158" i="82"/>
  <c r="K2162" i="82"/>
  <c r="K2166" i="82"/>
  <c r="K2170" i="82"/>
  <c r="K2174" i="82"/>
  <c r="K2178" i="82"/>
  <c r="K2182" i="82"/>
  <c r="K2187" i="82"/>
  <c r="K2191" i="82"/>
  <c r="K2197" i="82"/>
  <c r="K2198" i="82"/>
  <c r="K2207" i="82"/>
  <c r="K2211" i="82"/>
  <c r="K2216" i="82"/>
  <c r="K2224" i="82"/>
  <c r="K2228" i="82"/>
  <c r="K2232" i="82"/>
  <c r="K2236" i="82"/>
  <c r="K2240" i="82"/>
  <c r="K2244" i="82"/>
  <c r="K2248" i="82"/>
  <c r="K2252" i="82"/>
  <c r="K2257" i="82"/>
  <c r="K2261" i="82"/>
  <c r="K2266" i="82"/>
  <c r="K2267" i="82"/>
  <c r="K2272" i="82"/>
  <c r="K2273" i="82"/>
  <c r="K2274" i="82"/>
  <c r="K2275" i="82"/>
  <c r="K2276" i="82"/>
  <c r="K2277" i="82"/>
  <c r="K2281" i="82"/>
  <c r="K2286" i="82"/>
  <c r="K2290" i="82"/>
  <c r="K2294" i="82"/>
  <c r="K2298" i="82"/>
  <c r="K2302" i="82"/>
  <c r="K2306" i="82"/>
  <c r="K2310" i="82"/>
  <c r="K2314" i="82"/>
  <c r="K2318" i="82"/>
  <c r="K2322" i="82"/>
  <c r="K2326" i="82"/>
  <c r="K2330" i="82"/>
  <c r="K2334" i="82"/>
  <c r="K2338" i="82"/>
  <c r="K2342" i="82"/>
  <c r="K2346" i="82"/>
  <c r="K2350" i="82"/>
  <c r="K2354" i="82"/>
  <c r="K2356" i="82"/>
  <c r="K2360" i="82"/>
  <c r="K2364" i="82"/>
  <c r="K2368" i="82"/>
  <c r="K2372" i="82"/>
  <c r="K2376" i="82"/>
  <c r="K2380" i="82"/>
  <c r="K2384" i="82"/>
  <c r="K2388" i="82"/>
  <c r="K2392" i="82"/>
  <c r="K2396" i="82"/>
  <c r="K2400" i="82"/>
  <c r="K2404" i="82"/>
  <c r="K2408" i="82"/>
  <c r="K2412" i="82"/>
  <c r="K2416" i="82"/>
  <c r="K2417" i="82"/>
  <c r="K2418" i="82"/>
  <c r="K2419" i="82"/>
  <c r="K2423" i="82"/>
  <c r="K2428" i="82"/>
  <c r="K2432" i="82"/>
  <c r="K2436" i="82"/>
  <c r="K2440" i="82"/>
  <c r="K2444" i="82"/>
  <c r="K2448" i="82"/>
  <c r="K2452" i="82"/>
  <c r="K2456" i="82"/>
  <c r="K2460" i="82"/>
  <c r="K2464" i="82"/>
  <c r="K2468" i="82"/>
  <c r="K2472" i="82"/>
  <c r="K2476" i="82"/>
  <c r="K2480" i="82"/>
  <c r="K2484" i="82"/>
  <c r="K2491" i="82"/>
  <c r="K2495" i="82"/>
  <c r="K2500" i="82"/>
  <c r="K2504" i="82"/>
  <c r="K2508" i="82"/>
  <c r="K2512" i="82"/>
  <c r="K2516" i="82"/>
  <c r="K2520" i="82"/>
  <c r="K2524" i="82"/>
  <c r="K2528" i="82"/>
  <c r="K2532" i="82"/>
  <c r="K2536" i="82"/>
  <c r="K2540" i="82"/>
  <c r="K2544" i="82"/>
  <c r="K2548" i="82"/>
  <c r="K2552" i="82"/>
  <c r="K2556" i="82"/>
  <c r="K2563" i="82"/>
  <c r="K2567" i="82"/>
  <c r="K2568" i="82"/>
  <c r="K2572" i="82"/>
  <c r="K2576" i="82"/>
  <c r="K2580" i="82"/>
  <c r="K2584" i="82"/>
  <c r="K2588" i="82"/>
  <c r="K2592" i="82"/>
  <c r="K2596" i="82"/>
  <c r="K2600" i="82"/>
  <c r="K2604" i="82"/>
  <c r="K2608" i="82"/>
  <c r="K2612" i="82"/>
  <c r="K2616" i="82"/>
  <c r="K2620" i="82"/>
  <c r="K2624" i="82"/>
  <c r="K2628" i="82"/>
  <c r="K2635" i="82"/>
  <c r="K2640" i="82"/>
  <c r="K2644" i="82"/>
  <c r="K2648" i="82"/>
  <c r="K2652" i="82"/>
  <c r="K2656" i="82"/>
  <c r="K2660" i="82"/>
  <c r="K2664" i="82"/>
  <c r="K2668" i="82"/>
  <c r="K150" i="82"/>
  <c r="K155" i="82"/>
  <c r="K163" i="82"/>
  <c r="K171" i="82"/>
  <c r="K179" i="82"/>
  <c r="K187" i="82"/>
  <c r="K195" i="82"/>
  <c r="K203" i="82"/>
  <c r="K211" i="82"/>
  <c r="K227" i="82"/>
  <c r="K235" i="82"/>
  <c r="K243" i="82"/>
  <c r="K251" i="82"/>
  <c r="K259" i="82"/>
  <c r="K267" i="82"/>
  <c r="K275" i="82"/>
  <c r="K283" i="82"/>
  <c r="K290" i="82"/>
  <c r="K363" i="82"/>
  <c r="K443" i="82"/>
  <c r="K448" i="82"/>
  <c r="K456" i="82"/>
  <c r="K464" i="82"/>
  <c r="K472" i="82"/>
  <c r="K480" i="82"/>
  <c r="K488" i="82"/>
  <c r="K496" i="82"/>
  <c r="K503" i="82"/>
  <c r="K522" i="82"/>
  <c r="K530" i="82"/>
  <c r="K538" i="82"/>
  <c r="K546" i="82"/>
  <c r="K576" i="82"/>
  <c r="K594" i="82"/>
  <c r="K602" i="82"/>
  <c r="K610" i="82"/>
  <c r="K618" i="82"/>
  <c r="K624" i="82"/>
  <c r="K697" i="82"/>
  <c r="K703" i="82"/>
  <c r="K726" i="82"/>
  <c r="K729" i="82"/>
  <c r="K734" i="82"/>
  <c r="K737" i="82"/>
  <c r="K742" i="82"/>
  <c r="K745" i="82"/>
  <c r="K750" i="82"/>
  <c r="K753" i="82"/>
  <c r="K758" i="82"/>
  <c r="K761" i="82"/>
  <c r="K766" i="82"/>
  <c r="K769" i="82"/>
  <c r="K774" i="82"/>
  <c r="K777" i="82"/>
  <c r="K782" i="82"/>
  <c r="K785" i="82"/>
  <c r="K790" i="82"/>
  <c r="K793" i="82"/>
  <c r="K801" i="82"/>
  <c r="K809" i="82"/>
  <c r="K817" i="82"/>
  <c r="K825" i="82"/>
  <c r="K833" i="82"/>
  <c r="K841" i="82"/>
  <c r="K849" i="82"/>
  <c r="K859" i="82"/>
  <c r="K865" i="82"/>
  <c r="K873" i="82"/>
  <c r="K881" i="82"/>
  <c r="K889" i="82"/>
  <c r="K897" i="82"/>
  <c r="K905" i="82"/>
  <c r="K913" i="82"/>
  <c r="K921" i="82"/>
  <c r="K927" i="82"/>
  <c r="K1081" i="82"/>
  <c r="K1089" i="82"/>
  <c r="K1097" i="82"/>
  <c r="K1105" i="82"/>
  <c r="K1113" i="82"/>
  <c r="K1121" i="82"/>
  <c r="K1129" i="82"/>
  <c r="K1137" i="82"/>
  <c r="K1147" i="82"/>
  <c r="K1153" i="82"/>
  <c r="K1161" i="82"/>
  <c r="K1169" i="82"/>
  <c r="K1177" i="82"/>
  <c r="K1185" i="82"/>
  <c r="K1193" i="82"/>
  <c r="K1201" i="82"/>
  <c r="K1209" i="82"/>
  <c r="K1294" i="82"/>
  <c r="K1337" i="82"/>
  <c r="K1360" i="82"/>
  <c r="K1370" i="82"/>
  <c r="K1372" i="82"/>
  <c r="K1374" i="82"/>
  <c r="K1376" i="82"/>
  <c r="K1378" i="82"/>
  <c r="K1380" i="82"/>
  <c r="K1382" i="82"/>
  <c r="K1384" i="82"/>
  <c r="K1386" i="82"/>
  <c r="K1388" i="82"/>
  <c r="K1390" i="82"/>
  <c r="K1392" i="82"/>
  <c r="K1394" i="82"/>
  <c r="K1396" i="82"/>
  <c r="K1398" i="82"/>
  <c r="K1400" i="82"/>
  <c r="K1402" i="82"/>
  <c r="K1418" i="82"/>
  <c r="K1420" i="82"/>
  <c r="K1424" i="82"/>
  <c r="K1484" i="82"/>
  <c r="K1708" i="82"/>
  <c r="K1850" i="82"/>
  <c r="K1992" i="82"/>
  <c r="K2052" i="82"/>
  <c r="K2054" i="82"/>
  <c r="K2064" i="82"/>
  <c r="K2066" i="82"/>
  <c r="K2068" i="82"/>
  <c r="K2070" i="82"/>
  <c r="K2114" i="82"/>
  <c r="K2116" i="82"/>
  <c r="K2118" i="82"/>
  <c r="K2120" i="82"/>
  <c r="K2136" i="82"/>
  <c r="K2138" i="82"/>
  <c r="K2140" i="82"/>
  <c r="K2186" i="82"/>
  <c r="K2188" i="82"/>
  <c r="K2190" i="82"/>
  <c r="K2192" i="82"/>
  <c r="K2202" i="82"/>
  <c r="K2206" i="82"/>
  <c r="K2208" i="82"/>
  <c r="K2210" i="82"/>
  <c r="K2212" i="82"/>
  <c r="K2268" i="82"/>
  <c r="K2420" i="82"/>
  <c r="K2422" i="82"/>
  <c r="K2424" i="82"/>
  <c r="K2490" i="82"/>
  <c r="K2492" i="82"/>
  <c r="K2494" i="82"/>
  <c r="K2496" i="82"/>
  <c r="K2562" i="82"/>
  <c r="K2564" i="82"/>
  <c r="K2566" i="82"/>
  <c r="K2607" i="82"/>
  <c r="K2609" i="82"/>
  <c r="K2615" i="82"/>
  <c r="K2617" i="82"/>
  <c r="K2623" i="82"/>
  <c r="K2625" i="82"/>
  <c r="K2631" i="82"/>
  <c r="K2633" i="82"/>
  <c r="K2642" i="82"/>
  <c r="K2650" i="82"/>
  <c r="K2658" i="82"/>
  <c r="K2666" i="82"/>
  <c r="K2671" i="82"/>
  <c r="K2675" i="82"/>
  <c r="K2679" i="82"/>
  <c r="K2683" i="82"/>
  <c r="K2687" i="82"/>
  <c r="K2691" i="82"/>
  <c r="K2695" i="82"/>
  <c r="K2699" i="82"/>
  <c r="K2706" i="82"/>
  <c r="K2711" i="82"/>
  <c r="K2715" i="82"/>
  <c r="K2719" i="82"/>
  <c r="K2723" i="82"/>
  <c r="K2727" i="82"/>
  <c r="K2731" i="82"/>
  <c r="K2735" i="82"/>
  <c r="K2739" i="82"/>
  <c r="K2743" i="82"/>
  <c r="K2747" i="82"/>
  <c r="K2751" i="82"/>
  <c r="K2755" i="82"/>
  <c r="K2759" i="82"/>
  <c r="K2763" i="82"/>
  <c r="K2767" i="82"/>
  <c r="K2771" i="82"/>
  <c r="K2772" i="82"/>
  <c r="K2773" i="82"/>
  <c r="K2774" i="82"/>
  <c r="K2778" i="82"/>
  <c r="K2783" i="82"/>
  <c r="K2787" i="82"/>
  <c r="K2792" i="82"/>
  <c r="K2796" i="82"/>
  <c r="K2800" i="82"/>
  <c r="K2804" i="82"/>
  <c r="K2808" i="82"/>
  <c r="K2812" i="82"/>
  <c r="K2816" i="82"/>
  <c r="K2820" i="82"/>
  <c r="K2824" i="82"/>
  <c r="K2828" i="82"/>
  <c r="K2833" i="82"/>
  <c r="K2838" i="82"/>
  <c r="K2842" i="82"/>
  <c r="K2843" i="82"/>
  <c r="K2844" i="82"/>
  <c r="K2845" i="82"/>
  <c r="K2849" i="82"/>
  <c r="K2854" i="82"/>
  <c r="K2859" i="82"/>
  <c r="K2864" i="82"/>
  <c r="K2868" i="82"/>
  <c r="K2872" i="82"/>
  <c r="K2876" i="82"/>
  <c r="K2880" i="82"/>
  <c r="K2884" i="82"/>
  <c r="K2888" i="82"/>
  <c r="K2892" i="82"/>
  <c r="K2897" i="82"/>
  <c r="K2901" i="82"/>
  <c r="K2907" i="82"/>
  <c r="K2908" i="82"/>
  <c r="K2917" i="82"/>
  <c r="K2921" i="82"/>
  <c r="K2926" i="82"/>
  <c r="K2931" i="82"/>
  <c r="K2932" i="82"/>
  <c r="K2936" i="82"/>
  <c r="K2940" i="82"/>
  <c r="K2944" i="82"/>
  <c r="K2948" i="82"/>
  <c r="K2952" i="82"/>
  <c r="K2956" i="82"/>
  <c r="K2960" i="82"/>
  <c r="K2964" i="82"/>
  <c r="K2969" i="82"/>
  <c r="K2973" i="82"/>
  <c r="K2974" i="82"/>
  <c r="K2980" i="82"/>
  <c r="K2989" i="82"/>
  <c r="K2993" i="82"/>
  <c r="K2994" i="82"/>
  <c r="K2998" i="82"/>
  <c r="K3006" i="82"/>
  <c r="K3010" i="82"/>
  <c r="K3014" i="82"/>
  <c r="K3018" i="82"/>
  <c r="K3022" i="82"/>
  <c r="K3026" i="82"/>
  <c r="K3030" i="82"/>
  <c r="K3034" i="82"/>
  <c r="K3039" i="82"/>
  <c r="K3043" i="82"/>
  <c r="K3049" i="82"/>
  <c r="K3050" i="82"/>
  <c r="K3059" i="82"/>
  <c r="K3063" i="82"/>
  <c r="K3066" i="82"/>
  <c r="K3070" i="82"/>
  <c r="K3074" i="82"/>
  <c r="K3078" i="82"/>
  <c r="K3082" i="82"/>
  <c r="K3086" i="82"/>
  <c r="K3090" i="82"/>
  <c r="K3094" i="82"/>
  <c r="K3098" i="82"/>
  <c r="K3102" i="82"/>
  <c r="K3106" i="82"/>
  <c r="K3110" i="82"/>
  <c r="K3114" i="82"/>
  <c r="K3118" i="82"/>
  <c r="K3122" i="82"/>
  <c r="K3126" i="82"/>
  <c r="K3130" i="82"/>
  <c r="K3134" i="82"/>
  <c r="K3136" i="82"/>
  <c r="K3140" i="82"/>
  <c r="K3144" i="82"/>
  <c r="K3148" i="82"/>
  <c r="K3152" i="82"/>
  <c r="K3156" i="82"/>
  <c r="K3160" i="82"/>
  <c r="K3164" i="82"/>
  <c r="K3168" i="82"/>
  <c r="K3172" i="82"/>
  <c r="K3176" i="82"/>
  <c r="K3180" i="82"/>
  <c r="K3184" i="82"/>
  <c r="K3188" i="82"/>
  <c r="K3192" i="82"/>
  <c r="K3203" i="82"/>
  <c r="K3210" i="82"/>
  <c r="K3214" i="82"/>
  <c r="K3218" i="82"/>
  <c r="K3222" i="82"/>
  <c r="K3226" i="82"/>
  <c r="K3230" i="82"/>
  <c r="K3234" i="82"/>
  <c r="K3238" i="82"/>
  <c r="K3242" i="82"/>
  <c r="K3246" i="82"/>
  <c r="K3250" i="82"/>
  <c r="K3254" i="82"/>
  <c r="K3258" i="82"/>
  <c r="K3262" i="82"/>
  <c r="K3266" i="82"/>
  <c r="K3268" i="82"/>
  <c r="K3270" i="82"/>
  <c r="K3273" i="82"/>
  <c r="K3277" i="82"/>
  <c r="K3280" i="82"/>
  <c r="K3284" i="82"/>
  <c r="K3288" i="82"/>
  <c r="K3292" i="82"/>
  <c r="K3296" i="82"/>
  <c r="K3300" i="82"/>
  <c r="K3304" i="82"/>
  <c r="K3308" i="82"/>
  <c r="K3312" i="82"/>
  <c r="K3316" i="82"/>
  <c r="K3320" i="82"/>
  <c r="K3324" i="82"/>
  <c r="K3328" i="82"/>
  <c r="K3332" i="82"/>
  <c r="K3336" i="82"/>
  <c r="K3345" i="82"/>
  <c r="K3352" i="82"/>
  <c r="K3356" i="82"/>
  <c r="K3360" i="82"/>
  <c r="K3364" i="82"/>
  <c r="K3368" i="82"/>
  <c r="K3372" i="82"/>
  <c r="K3376" i="82"/>
  <c r="K3380" i="82"/>
  <c r="K3384" i="82"/>
  <c r="K3388" i="82"/>
  <c r="K3392" i="82"/>
  <c r="K3396" i="82"/>
  <c r="K3400" i="82"/>
  <c r="K3404" i="82"/>
  <c r="K3408" i="82"/>
  <c r="K3411" i="82"/>
  <c r="K3413" i="82"/>
  <c r="K3417" i="82"/>
  <c r="K3420" i="82"/>
  <c r="K3424" i="82"/>
  <c r="K3428" i="82"/>
  <c r="K3432" i="82"/>
  <c r="K3436" i="82"/>
  <c r="K3440" i="82"/>
  <c r="K3444" i="82"/>
  <c r="K3448" i="82"/>
  <c r="K3452" i="82"/>
  <c r="K3456" i="82"/>
  <c r="K3460" i="82"/>
  <c r="K3464" i="82"/>
  <c r="K3468" i="82"/>
  <c r="K3472" i="82"/>
  <c r="K3476" i="82"/>
  <c r="K3480" i="82"/>
  <c r="K3485" i="82"/>
  <c r="K3489" i="82"/>
  <c r="K3492" i="82"/>
  <c r="K3496" i="82"/>
  <c r="K3500" i="82"/>
  <c r="K3504" i="82"/>
  <c r="K3508" i="82"/>
  <c r="K3512" i="82"/>
  <c r="K3516" i="82"/>
  <c r="K3520" i="82"/>
  <c r="K3524" i="82"/>
  <c r="K3528" i="82"/>
  <c r="K3532" i="82"/>
  <c r="K3536" i="82"/>
  <c r="K3540" i="82"/>
  <c r="K3544" i="82"/>
  <c r="K3548" i="82"/>
  <c r="K3552" i="82"/>
  <c r="K3554" i="82"/>
  <c r="K3557" i="82"/>
  <c r="K3561" i="82"/>
  <c r="K3564" i="82"/>
  <c r="K3568" i="82"/>
  <c r="K3570" i="82"/>
  <c r="K3573" i="82"/>
  <c r="K3577" i="82"/>
  <c r="K3581" i="82"/>
  <c r="K3585" i="82"/>
  <c r="K3589" i="82"/>
  <c r="K3593" i="82"/>
  <c r="K3597" i="82"/>
  <c r="K3601" i="82"/>
  <c r="K3605" i="82"/>
  <c r="K3609" i="82"/>
  <c r="K3616" i="82"/>
  <c r="K3619" i="82"/>
  <c r="K79" i="82"/>
  <c r="K159" i="82"/>
  <c r="K167" i="82"/>
  <c r="K175" i="82"/>
  <c r="K183" i="82"/>
  <c r="K191" i="82"/>
  <c r="K199" i="82"/>
  <c r="K207" i="82"/>
  <c r="K215" i="82"/>
  <c r="K231" i="82"/>
  <c r="K239" i="82"/>
  <c r="K247" i="82"/>
  <c r="K255" i="82"/>
  <c r="K263" i="82"/>
  <c r="K271" i="82"/>
  <c r="K279" i="82"/>
  <c r="K294" i="82"/>
  <c r="K434" i="82"/>
  <c r="K439" i="82"/>
  <c r="K452" i="82"/>
  <c r="K460" i="82"/>
  <c r="K468" i="82"/>
  <c r="K476" i="82"/>
  <c r="K484" i="82"/>
  <c r="K492" i="82"/>
  <c r="K507" i="82"/>
  <c r="K518" i="82"/>
  <c r="K526" i="82"/>
  <c r="K534" i="82"/>
  <c r="K542" i="82"/>
  <c r="K550" i="82"/>
  <c r="K566" i="82"/>
  <c r="K590" i="82"/>
  <c r="K598" i="82"/>
  <c r="K606" i="82"/>
  <c r="K614" i="82"/>
  <c r="K622" i="82"/>
  <c r="K628" i="82"/>
  <c r="K633" i="82"/>
  <c r="K638" i="82"/>
  <c r="K658" i="82"/>
  <c r="K701" i="82"/>
  <c r="K722" i="82"/>
  <c r="K725" i="82"/>
  <c r="K730" i="82"/>
  <c r="K733" i="82"/>
  <c r="K738" i="82"/>
  <c r="K741" i="82"/>
  <c r="K746" i="82"/>
  <c r="K749" i="82"/>
  <c r="K754" i="82"/>
  <c r="K757" i="82"/>
  <c r="K762" i="82"/>
  <c r="K765" i="82"/>
  <c r="K770" i="82"/>
  <c r="K773" i="82"/>
  <c r="K778" i="82"/>
  <c r="K781" i="82"/>
  <c r="K786" i="82"/>
  <c r="K789" i="82"/>
  <c r="K797" i="82"/>
  <c r="K805" i="82"/>
  <c r="K813" i="82"/>
  <c r="K821" i="82"/>
  <c r="K829" i="82"/>
  <c r="K837" i="82"/>
  <c r="K845" i="82"/>
  <c r="K853" i="82"/>
  <c r="K863" i="82"/>
  <c r="K869" i="82"/>
  <c r="K877" i="82"/>
  <c r="K885" i="82"/>
  <c r="K893" i="82"/>
  <c r="K901" i="82"/>
  <c r="K909" i="82"/>
  <c r="K917" i="82"/>
  <c r="K925" i="82"/>
  <c r="K997" i="82"/>
  <c r="K1077" i="82"/>
  <c r="K1085" i="82"/>
  <c r="K1093" i="82"/>
  <c r="K1101" i="82"/>
  <c r="K1109" i="82"/>
  <c r="K1117" i="82"/>
  <c r="K1125" i="82"/>
  <c r="K1133" i="82"/>
  <c r="K1143" i="82"/>
  <c r="K1149" i="82"/>
  <c r="K1157" i="82"/>
  <c r="K1165" i="82"/>
  <c r="K1173" i="82"/>
  <c r="K1181" i="82"/>
  <c r="K1189" i="82"/>
  <c r="K1197" i="82"/>
  <c r="K1205" i="82"/>
  <c r="K1211" i="82"/>
  <c r="K1290" i="82"/>
  <c r="K1333" i="82"/>
  <c r="K1356" i="82"/>
  <c r="K1362" i="82"/>
  <c r="K1364" i="82"/>
  <c r="K1366" i="82"/>
  <c r="K1412" i="82"/>
  <c r="K1414" i="82"/>
  <c r="K1422" i="82"/>
  <c r="K1432" i="82"/>
  <c r="K1434" i="82"/>
  <c r="K1436" i="82"/>
  <c r="K1442" i="82"/>
  <c r="K1444" i="82"/>
  <c r="K1446" i="82"/>
  <c r="K1448" i="82"/>
  <c r="K1450" i="82"/>
  <c r="K1452" i="82"/>
  <c r="K1454" i="82"/>
  <c r="K1456" i="82"/>
  <c r="K1458" i="82"/>
  <c r="K1460" i="82"/>
  <c r="K1462" i="82"/>
  <c r="K1464" i="82"/>
  <c r="K1466" i="82"/>
  <c r="K1468" i="82"/>
  <c r="K1470" i="82"/>
  <c r="K1472" i="82"/>
  <c r="K1474" i="82"/>
  <c r="K1488" i="82"/>
  <c r="K1490" i="82"/>
  <c r="K1504" i="82"/>
  <c r="K1506" i="82"/>
  <c r="K1508" i="82"/>
  <c r="K1510" i="82"/>
  <c r="K1512" i="82"/>
  <c r="K1514" i="82"/>
  <c r="K1516" i="82"/>
  <c r="K1518" i="82"/>
  <c r="K1520" i="82"/>
  <c r="K1522" i="82"/>
  <c r="K1524" i="82"/>
  <c r="K1526" i="82"/>
  <c r="K1528" i="82"/>
  <c r="K1530" i="82"/>
  <c r="K1532" i="82"/>
  <c r="K1534" i="82"/>
  <c r="K1536" i="82"/>
  <c r="K1538" i="82"/>
  <c r="K1540" i="82"/>
  <c r="K1542" i="82"/>
  <c r="K1544" i="82"/>
  <c r="K1546" i="82"/>
  <c r="K1548" i="82"/>
  <c r="K1550" i="82"/>
  <c r="K1552" i="82"/>
  <c r="K1554" i="82"/>
  <c r="K1556" i="82"/>
  <c r="K1558" i="82"/>
  <c r="K1560" i="82"/>
  <c r="K1562" i="82"/>
  <c r="K1564" i="82"/>
  <c r="K1566" i="82"/>
  <c r="K1568" i="82"/>
  <c r="K1570" i="82"/>
  <c r="K1572" i="82"/>
  <c r="K1574" i="82"/>
  <c r="K1576" i="82"/>
  <c r="K1578" i="82"/>
  <c r="K1580" i="82"/>
  <c r="K1582" i="82"/>
  <c r="K1584" i="82"/>
  <c r="K1586" i="82"/>
  <c r="K1588" i="82"/>
  <c r="K1590" i="82"/>
  <c r="K1592" i="82"/>
  <c r="K1594" i="82"/>
  <c r="K1596" i="82"/>
  <c r="K1598" i="82"/>
  <c r="K1600" i="82"/>
  <c r="K1602" i="82"/>
  <c r="K1604" i="82"/>
  <c r="K1606" i="82"/>
  <c r="K1608" i="82"/>
  <c r="K1610" i="82"/>
  <c r="K1612" i="82"/>
  <c r="K1614" i="82"/>
  <c r="K1616" i="82"/>
  <c r="K1618" i="82"/>
  <c r="K1620" i="82"/>
  <c r="K1622" i="82"/>
  <c r="K1624" i="82"/>
  <c r="K1626" i="82"/>
  <c r="K1628" i="82"/>
  <c r="K1630" i="82"/>
  <c r="K1632" i="82"/>
  <c r="K1634" i="82"/>
  <c r="K1646" i="82"/>
  <c r="K1648" i="82"/>
  <c r="K1650" i="82"/>
  <c r="K1652" i="82"/>
  <c r="K1654" i="82"/>
  <c r="K1656" i="82"/>
  <c r="K1658" i="82"/>
  <c r="K1660" i="82"/>
  <c r="K1662" i="82"/>
  <c r="K1664" i="82"/>
  <c r="K1666" i="82"/>
  <c r="K1668" i="82"/>
  <c r="K1670" i="82"/>
  <c r="K1672" i="82"/>
  <c r="K1674" i="82"/>
  <c r="K1676" i="82"/>
  <c r="K1678" i="82"/>
  <c r="K1680" i="82"/>
  <c r="K1682" i="82"/>
  <c r="K1684" i="82"/>
  <c r="K1686" i="82"/>
  <c r="K1688" i="82"/>
  <c r="K1690" i="82"/>
  <c r="K1692" i="82"/>
  <c r="K1694" i="82"/>
  <c r="K1696" i="82"/>
  <c r="K1698" i="82"/>
  <c r="K1700" i="82"/>
  <c r="K1702" i="82"/>
  <c r="K1704" i="82"/>
  <c r="K1706" i="82"/>
  <c r="K1716" i="82"/>
  <c r="K1718" i="82"/>
  <c r="K1720" i="82"/>
  <c r="K1722" i="82"/>
  <c r="K1724" i="82"/>
  <c r="K1726" i="82"/>
  <c r="K1728" i="82"/>
  <c r="K1730" i="82"/>
  <c r="K1732" i="82"/>
  <c r="K1734" i="82"/>
  <c r="K1736" i="82"/>
  <c r="K1738" i="82"/>
  <c r="K1740" i="82"/>
  <c r="K1742" i="82"/>
  <c r="K1744" i="82"/>
  <c r="K1746" i="82"/>
  <c r="K1748" i="82"/>
  <c r="K1750" i="82"/>
  <c r="K1752" i="82"/>
  <c r="K1754" i="82"/>
  <c r="K1756" i="82"/>
  <c r="K1758" i="82"/>
  <c r="K1760" i="82"/>
  <c r="K1762" i="82"/>
  <c r="K1764" i="82"/>
  <c r="K1766" i="82"/>
  <c r="K1768" i="82"/>
  <c r="K1770" i="82"/>
  <c r="K1772" i="82"/>
  <c r="K1774" i="82"/>
  <c r="K1776" i="82"/>
  <c r="K1788" i="82"/>
  <c r="K1790" i="82"/>
  <c r="K1792" i="82"/>
  <c r="K1794" i="82"/>
  <c r="K1796" i="82"/>
  <c r="K1798" i="82"/>
  <c r="K1800" i="82"/>
  <c r="K1802" i="82"/>
  <c r="K1804" i="82"/>
  <c r="K1806" i="82"/>
  <c r="K1808" i="82"/>
  <c r="K1810" i="82"/>
  <c r="K1812" i="82"/>
  <c r="K1814" i="82"/>
  <c r="K1816" i="82"/>
  <c r="K1818" i="82"/>
  <c r="K1820" i="82"/>
  <c r="K1822" i="82"/>
  <c r="K1824" i="82"/>
  <c r="K1826" i="82"/>
  <c r="K1828" i="82"/>
  <c r="K1830" i="82"/>
  <c r="K1832" i="82"/>
  <c r="K1834" i="82"/>
  <c r="K1836" i="82"/>
  <c r="K1838" i="82"/>
  <c r="K1840" i="82"/>
  <c r="K1842" i="82"/>
  <c r="K1844" i="82"/>
  <c r="K1846" i="82"/>
  <c r="K1848" i="82"/>
  <c r="K1858" i="82"/>
  <c r="K1860" i="82"/>
  <c r="K1862" i="82"/>
  <c r="K1864" i="82"/>
  <c r="K1866" i="82"/>
  <c r="K1868" i="82"/>
  <c r="K1870" i="82"/>
  <c r="K1872" i="82"/>
  <c r="K1874" i="82"/>
  <c r="K1876" i="82"/>
  <c r="K1878" i="82"/>
  <c r="K1880" i="82"/>
  <c r="K1882" i="82"/>
  <c r="K1884" i="82"/>
  <c r="K1886" i="82"/>
  <c r="K1888" i="82"/>
  <c r="K1890" i="82"/>
  <c r="K1892" i="82"/>
  <c r="K1894" i="82"/>
  <c r="K1896" i="82"/>
  <c r="K1898" i="82"/>
  <c r="K1900" i="82"/>
  <c r="K1902" i="82"/>
  <c r="K1904" i="82"/>
  <c r="K1906" i="82"/>
  <c r="K1908" i="82"/>
  <c r="K1910" i="82"/>
  <c r="K1912" i="82"/>
  <c r="K1914" i="82"/>
  <c r="K1916" i="82"/>
  <c r="K1918" i="82"/>
  <c r="K1930" i="82"/>
  <c r="K1932" i="82"/>
  <c r="K1934" i="82"/>
  <c r="K1936" i="82"/>
  <c r="K1938" i="82"/>
  <c r="K1940" i="82"/>
  <c r="K1942" i="82"/>
  <c r="K1944" i="82"/>
  <c r="K1946" i="82"/>
  <c r="K1948" i="82"/>
  <c r="K1950" i="82"/>
  <c r="K1952" i="82"/>
  <c r="K1954" i="82"/>
  <c r="K1956" i="82"/>
  <c r="K1958" i="82"/>
  <c r="K1960" i="82"/>
  <c r="K1962" i="82"/>
  <c r="K1964" i="82"/>
  <c r="K1966" i="82"/>
  <c r="K1968" i="82"/>
  <c r="K1970" i="82"/>
  <c r="K1972" i="82"/>
  <c r="K1974" i="82"/>
  <c r="K1976" i="82"/>
  <c r="K1978" i="82"/>
  <c r="K1980" i="82"/>
  <c r="K1982" i="82"/>
  <c r="K1984" i="82"/>
  <c r="K1986" i="82"/>
  <c r="K1988" i="82"/>
  <c r="K1990" i="82"/>
  <c r="K2000" i="82"/>
  <c r="K2002" i="82"/>
  <c r="K2004" i="82"/>
  <c r="K2006" i="82"/>
  <c r="K2008" i="82"/>
  <c r="K2062" i="82"/>
  <c r="K2078" i="82"/>
  <c r="K2126" i="82"/>
  <c r="K2148" i="82"/>
  <c r="K2150" i="82"/>
  <c r="K2196" i="82"/>
  <c r="K2204" i="82"/>
  <c r="K2256" i="82"/>
  <c r="K2258" i="82"/>
  <c r="K2260" i="82"/>
  <c r="K2262" i="82"/>
  <c r="K2278" i="82"/>
  <c r="K2280" i="82"/>
  <c r="K2282" i="82"/>
  <c r="K2488" i="82"/>
  <c r="K2611" i="82"/>
  <c r="K2613" i="82"/>
  <c r="K2619" i="82"/>
  <c r="K2621" i="82"/>
  <c r="K2627" i="82"/>
  <c r="K2629" i="82"/>
  <c r="K2637" i="82"/>
  <c r="K2646" i="82"/>
  <c r="K2654" i="82"/>
  <c r="K2662" i="82"/>
  <c r="K2669" i="82"/>
  <c r="K2673" i="82"/>
  <c r="K2677" i="82"/>
  <c r="K2681" i="82"/>
  <c r="K2685" i="82"/>
  <c r="K2689" i="82"/>
  <c r="K2693" i="82"/>
  <c r="K2697" i="82"/>
  <c r="K2704" i="82"/>
  <c r="K2708" i="82"/>
  <c r="K2713" i="82"/>
  <c r="K2717" i="82"/>
  <c r="K2721" i="82"/>
  <c r="K2725" i="82"/>
  <c r="K2729" i="82"/>
  <c r="K2733" i="82"/>
  <c r="K2737" i="82"/>
  <c r="K2741" i="82"/>
  <c r="K2745" i="82"/>
  <c r="K2749" i="82"/>
  <c r="K2753" i="82"/>
  <c r="K2757" i="82"/>
  <c r="K2761" i="82"/>
  <c r="K2765" i="82"/>
  <c r="K2769" i="82"/>
  <c r="K2776" i="82"/>
  <c r="K2780" i="82"/>
  <c r="K2781" i="82"/>
  <c r="K2785" i="82"/>
  <c r="K2789" i="82"/>
  <c r="K2790" i="82"/>
  <c r="K2794" i="82"/>
  <c r="K2798" i="82"/>
  <c r="K2802" i="82"/>
  <c r="K2806" i="82"/>
  <c r="K2810" i="82"/>
  <c r="K2814" i="82"/>
  <c r="K2818" i="82"/>
  <c r="K2822" i="82"/>
  <c r="K2826" i="82"/>
  <c r="K2830" i="82"/>
  <c r="K2835" i="82"/>
  <c r="K2840" i="82"/>
  <c r="K2847" i="82"/>
  <c r="K2851" i="82"/>
  <c r="K2852" i="82"/>
  <c r="K2856" i="82"/>
  <c r="K2862" i="82"/>
  <c r="K2866" i="82"/>
  <c r="K2870" i="82"/>
  <c r="K2874" i="82"/>
  <c r="K2878" i="82"/>
  <c r="K2882" i="82"/>
  <c r="K2886" i="82"/>
  <c r="K2890" i="82"/>
  <c r="K2894" i="82"/>
  <c r="K2895" i="82"/>
  <c r="K2899" i="82"/>
  <c r="K2904" i="82"/>
  <c r="K2910" i="82"/>
  <c r="K2919" i="82"/>
  <c r="K2924" i="82"/>
  <c r="K2928" i="82"/>
  <c r="K2929" i="82"/>
  <c r="K2934" i="82"/>
  <c r="K2938" i="82"/>
  <c r="K2942" i="82"/>
  <c r="K2946" i="82"/>
  <c r="K2950" i="82"/>
  <c r="K2954" i="82"/>
  <c r="K2958" i="82"/>
  <c r="K2962" i="82"/>
  <c r="K2967" i="82"/>
  <c r="K2971" i="82"/>
  <c r="K2976" i="82"/>
  <c r="K2977" i="82"/>
  <c r="K2982" i="82"/>
  <c r="K2983" i="82"/>
  <c r="K2984" i="82"/>
  <c r="K2985" i="82"/>
  <c r="K2986" i="82"/>
  <c r="K2987" i="82"/>
  <c r="K2991" i="82"/>
  <c r="K2996" i="82"/>
  <c r="K3004" i="82"/>
  <c r="K3008" i="82"/>
  <c r="K3012" i="82"/>
  <c r="K3016" i="82"/>
  <c r="K3020" i="82"/>
  <c r="K3024" i="82"/>
  <c r="K3028" i="82"/>
  <c r="K3032" i="82"/>
  <c r="K3036" i="82"/>
  <c r="K3037" i="82"/>
  <c r="K3041" i="82"/>
  <c r="K3046" i="82"/>
  <c r="K3052" i="82"/>
  <c r="K3061" i="82"/>
  <c r="K3068" i="82"/>
  <c r="K3072" i="82"/>
  <c r="K3076" i="82"/>
  <c r="K3080" i="82"/>
  <c r="K3084" i="82"/>
  <c r="K3088" i="82"/>
  <c r="K3092" i="82"/>
  <c r="K3096" i="82"/>
  <c r="K3100" i="82"/>
  <c r="K3104" i="82"/>
  <c r="K3108" i="82"/>
  <c r="K3112" i="82"/>
  <c r="K3116" i="82"/>
  <c r="K3120" i="82"/>
  <c r="K3124" i="82"/>
  <c r="K3128" i="82"/>
  <c r="K3132" i="82"/>
  <c r="K3138" i="82"/>
  <c r="K3142" i="82"/>
  <c r="K3146" i="82"/>
  <c r="K3150" i="82"/>
  <c r="K3154" i="82"/>
  <c r="K3158" i="82"/>
  <c r="K3162" i="82"/>
  <c r="K3166" i="82"/>
  <c r="K3170" i="82"/>
  <c r="K3174" i="82"/>
  <c r="K3178" i="82"/>
  <c r="K3182" i="82"/>
  <c r="K3186" i="82"/>
  <c r="K3190" i="82"/>
  <c r="K3194" i="82"/>
  <c r="K3201" i="82"/>
  <c r="K3205" i="82"/>
  <c r="K3208" i="82"/>
  <c r="K3212" i="82"/>
  <c r="K3216" i="82"/>
  <c r="K3220" i="82"/>
  <c r="K3224" i="82"/>
  <c r="K3228" i="82"/>
  <c r="K3232" i="82"/>
  <c r="K3236" i="82"/>
  <c r="K3240" i="82"/>
  <c r="K3244" i="82"/>
  <c r="K3248" i="82"/>
  <c r="K3252" i="82"/>
  <c r="K3256" i="82"/>
  <c r="K3260" i="82"/>
  <c r="K3264" i="82"/>
  <c r="K3267" i="82"/>
  <c r="K3269" i="82"/>
  <c r="K3271" i="82"/>
  <c r="K3275" i="82"/>
  <c r="K3278" i="82"/>
  <c r="K3282" i="82"/>
  <c r="K3286" i="82"/>
  <c r="K3290" i="82"/>
  <c r="K3294" i="82"/>
  <c r="K3298" i="82"/>
  <c r="K3302" i="82"/>
  <c r="K3306" i="82"/>
  <c r="K3310" i="82"/>
  <c r="K3314" i="82"/>
  <c r="K3318" i="82"/>
  <c r="K3322" i="82"/>
  <c r="K3326" i="82"/>
  <c r="K3330" i="82"/>
  <c r="K3334" i="82"/>
  <c r="K3338" i="82"/>
  <c r="K3343" i="82"/>
  <c r="K3347" i="82"/>
  <c r="K3350" i="82"/>
  <c r="K3354" i="82"/>
  <c r="K3358" i="82"/>
  <c r="K3362" i="82"/>
  <c r="K3366" i="82"/>
  <c r="K3370" i="82"/>
  <c r="K3374" i="82"/>
  <c r="K3378" i="82"/>
  <c r="K3382" i="82"/>
  <c r="K3386" i="82"/>
  <c r="K3390" i="82"/>
  <c r="K3394" i="82"/>
  <c r="K3398" i="82"/>
  <c r="K3402" i="82"/>
  <c r="K3406" i="82"/>
  <c r="K3410" i="82"/>
  <c r="K3412" i="82"/>
  <c r="K3415" i="82"/>
  <c r="K3419" i="82"/>
  <c r="K3422" i="82"/>
  <c r="K19" i="82"/>
  <c r="K27" i="82"/>
  <c r="K35" i="82"/>
  <c r="K43" i="82"/>
  <c r="K51" i="82"/>
  <c r="K59" i="82"/>
  <c r="K67" i="82"/>
  <c r="K219" i="82"/>
  <c r="K299" i="82"/>
  <c r="K307" i="82"/>
  <c r="K315" i="82"/>
  <c r="K323" i="82"/>
  <c r="K331" i="82"/>
  <c r="K339" i="82"/>
  <c r="K347" i="82"/>
  <c r="K355" i="82"/>
  <c r="K647" i="82"/>
  <c r="K652" i="82"/>
  <c r="K932" i="82"/>
  <c r="K937" i="82"/>
  <c r="K945" i="82"/>
  <c r="K953" i="82"/>
  <c r="K961" i="82"/>
  <c r="K969" i="82"/>
  <c r="K977" i="82"/>
  <c r="K985" i="82"/>
  <c r="K993" i="82"/>
  <c r="K1212" i="82"/>
  <c r="K1225" i="82"/>
  <c r="K1230" i="82"/>
  <c r="K1238" i="82"/>
  <c r="K1246" i="82"/>
  <c r="K1254" i="82"/>
  <c r="K1262" i="82"/>
  <c r="K1270" i="82"/>
  <c r="K1278" i="82"/>
  <c r="K1285" i="82"/>
  <c r="K1298" i="82"/>
  <c r="K1304" i="82"/>
  <c r="K1312" i="82"/>
  <c r="K1320" i="82"/>
  <c r="K1328" i="82"/>
  <c r="K1341" i="82"/>
  <c r="K1421" i="82"/>
  <c r="K1781" i="82"/>
  <c r="K1783" i="82"/>
  <c r="K1785" i="82"/>
  <c r="K1849" i="82"/>
  <c r="K2009" i="82"/>
  <c r="K2011" i="82"/>
  <c r="K2013" i="82"/>
  <c r="K2015" i="82"/>
  <c r="K2017" i="82"/>
  <c r="K2019" i="82"/>
  <c r="K2021" i="82"/>
  <c r="K2023" i="82"/>
  <c r="K2025" i="82"/>
  <c r="K2027" i="82"/>
  <c r="K2029" i="82"/>
  <c r="K2031" i="82"/>
  <c r="K2033" i="82"/>
  <c r="K2035" i="82"/>
  <c r="K2037" i="82"/>
  <c r="K2039" i="82"/>
  <c r="K2041" i="82"/>
  <c r="K2043" i="82"/>
  <c r="K2045" i="82"/>
  <c r="K2047" i="82"/>
  <c r="K2049" i="82"/>
  <c r="K2081" i="82"/>
  <c r="K2083" i="82"/>
  <c r="K2085" i="82"/>
  <c r="K2087" i="82"/>
  <c r="K2089" i="82"/>
  <c r="K2091" i="82"/>
  <c r="K2093" i="82"/>
  <c r="K2095" i="82"/>
  <c r="K2097" i="82"/>
  <c r="K2099" i="82"/>
  <c r="K2101" i="82"/>
  <c r="K2103" i="82"/>
  <c r="K2105" i="82"/>
  <c r="K2107" i="82"/>
  <c r="K2109" i="82"/>
  <c r="K2111" i="82"/>
  <c r="K2113" i="82"/>
  <c r="K2193" i="82"/>
  <c r="K2195" i="82"/>
  <c r="K2199" i="82"/>
  <c r="K2201" i="82"/>
  <c r="K2285" i="82"/>
  <c r="K2287" i="82"/>
  <c r="K2289" i="82"/>
  <c r="K2291" i="82"/>
  <c r="K2293" i="82"/>
  <c r="K2295" i="82"/>
  <c r="K2297" i="82"/>
  <c r="K2299" i="82"/>
  <c r="K2301" i="82"/>
  <c r="K2303" i="82"/>
  <c r="K2305" i="82"/>
  <c r="K2307" i="82"/>
  <c r="K2309" i="82"/>
  <c r="K2311" i="82"/>
  <c r="K2313" i="82"/>
  <c r="K2315" i="82"/>
  <c r="K2317" i="82"/>
  <c r="K2319" i="82"/>
  <c r="K2321" i="82"/>
  <c r="K2323" i="82"/>
  <c r="K2325" i="82"/>
  <c r="K2327" i="82"/>
  <c r="K2329" i="82"/>
  <c r="K2331" i="82"/>
  <c r="K2333" i="82"/>
  <c r="K2335" i="82"/>
  <c r="K2337" i="82"/>
  <c r="K2339" i="82"/>
  <c r="K2341" i="82"/>
  <c r="K2343" i="82"/>
  <c r="K2345" i="82"/>
  <c r="K2347" i="82"/>
  <c r="K2349" i="82"/>
  <c r="K2351" i="82"/>
  <c r="K2353" i="82"/>
  <c r="K2355" i="82"/>
  <c r="K2357" i="82"/>
  <c r="K2359" i="82"/>
  <c r="K2361" i="82"/>
  <c r="K2363" i="82"/>
  <c r="K2365" i="82"/>
  <c r="K2367" i="82"/>
  <c r="K2369" i="82"/>
  <c r="K2371" i="82"/>
  <c r="K2373" i="82"/>
  <c r="K2375" i="82"/>
  <c r="K2377" i="82"/>
  <c r="K2379" i="82"/>
  <c r="K2381" i="82"/>
  <c r="K2383" i="82"/>
  <c r="K2385" i="82"/>
  <c r="K2387" i="82"/>
  <c r="K2389" i="82"/>
  <c r="K2391" i="82"/>
  <c r="K2393" i="82"/>
  <c r="K2395" i="82"/>
  <c r="K2397" i="82"/>
  <c r="K2399" i="82"/>
  <c r="K2401" i="82"/>
  <c r="K2403" i="82"/>
  <c r="K2405" i="82"/>
  <c r="K2407" i="82"/>
  <c r="K2409" i="82"/>
  <c r="K2411" i="82"/>
  <c r="K2413" i="82"/>
  <c r="K2415" i="82"/>
  <c r="K2427" i="82"/>
  <c r="K2429" i="82"/>
  <c r="K2431" i="82"/>
  <c r="K2433" i="82"/>
  <c r="K2435" i="82"/>
  <c r="K2437" i="82"/>
  <c r="K2439" i="82"/>
  <c r="K2441" i="82"/>
  <c r="K2443" i="82"/>
  <c r="K2445" i="82"/>
  <c r="K2447" i="82"/>
  <c r="K2449" i="82"/>
  <c r="K2451" i="82"/>
  <c r="K2453" i="82"/>
  <c r="K2455" i="82"/>
  <c r="K2457" i="82"/>
  <c r="K2459" i="82"/>
  <c r="K2461" i="82"/>
  <c r="K2463" i="82"/>
  <c r="K2465" i="82"/>
  <c r="K2467" i="82"/>
  <c r="K2469" i="82"/>
  <c r="K2471" i="82"/>
  <c r="K2473" i="82"/>
  <c r="K2475" i="82"/>
  <c r="K2477" i="82"/>
  <c r="K2479" i="82"/>
  <c r="K2481" i="82"/>
  <c r="K2483" i="82"/>
  <c r="K2485" i="82"/>
  <c r="K2487" i="82"/>
  <c r="K2497" i="82"/>
  <c r="K2499" i="82"/>
  <c r="K2501" i="82"/>
  <c r="K2503" i="82"/>
  <c r="K2505" i="82"/>
  <c r="K2507" i="82"/>
  <c r="K2509" i="82"/>
  <c r="K2511" i="82"/>
  <c r="K2513" i="82"/>
  <c r="K2515" i="82"/>
  <c r="K2517" i="82"/>
  <c r="K2519" i="82"/>
  <c r="K2521" i="82"/>
  <c r="K2523" i="82"/>
  <c r="K2525" i="82"/>
  <c r="K2527" i="82"/>
  <c r="K2529" i="82"/>
  <c r="K2531" i="82"/>
  <c r="K2533" i="82"/>
  <c r="K2535" i="82"/>
  <c r="K2537" i="82"/>
  <c r="K2539" i="82"/>
  <c r="K2541" i="82"/>
  <c r="K2543" i="82"/>
  <c r="K2545" i="82"/>
  <c r="K2547" i="82"/>
  <c r="K2549" i="82"/>
  <c r="K2551" i="82"/>
  <c r="K2553" i="82"/>
  <c r="K2555" i="82"/>
  <c r="K2557" i="82"/>
  <c r="K2569" i="82"/>
  <c r="K2571" i="82"/>
  <c r="K2573" i="82"/>
  <c r="K2575" i="82"/>
  <c r="K2577" i="82"/>
  <c r="K2579" i="82"/>
  <c r="K2581" i="82"/>
  <c r="K2583" i="82"/>
  <c r="K2585" i="82"/>
  <c r="K2587" i="82"/>
  <c r="K2589" i="82"/>
  <c r="K2591" i="82"/>
  <c r="K2593" i="82"/>
  <c r="K2595" i="82"/>
  <c r="K2597" i="82"/>
  <c r="K2599" i="82"/>
  <c r="K2601" i="82"/>
  <c r="K2603" i="82"/>
  <c r="K2605" i="82"/>
  <c r="K2614" i="82"/>
  <c r="K2622" i="82"/>
  <c r="K2632" i="82"/>
  <c r="K2634" i="82"/>
  <c r="K2636" i="82"/>
  <c r="K2638" i="82"/>
  <c r="K2703" i="82"/>
  <c r="K2705" i="82"/>
  <c r="K2707" i="82"/>
  <c r="K2709" i="82"/>
  <c r="K2775" i="82"/>
  <c r="K2777" i="82"/>
  <c r="K2779" i="82"/>
  <c r="K2837" i="82"/>
  <c r="K2839" i="82"/>
  <c r="K2841" i="82"/>
  <c r="K2853" i="82"/>
  <c r="K2855" i="82"/>
  <c r="K2857" i="82"/>
  <c r="K2903" i="82"/>
  <c r="K2905" i="82"/>
  <c r="K2913" i="82"/>
  <c r="K2923" i="82"/>
  <c r="K2925" i="82"/>
  <c r="K2927" i="82"/>
  <c r="K2975" i="82"/>
  <c r="K2995" i="82"/>
  <c r="K2997" i="82"/>
  <c r="K2999" i="82"/>
  <c r="K3003" i="82"/>
  <c r="K3005" i="82"/>
  <c r="K3007" i="82"/>
  <c r="K3009" i="82"/>
  <c r="K3011" i="82"/>
  <c r="K3013" i="82"/>
  <c r="K3015" i="82"/>
  <c r="K3017" i="82"/>
  <c r="K3019" i="82"/>
  <c r="K3021" i="82"/>
  <c r="K3023" i="82"/>
  <c r="K3025" i="82"/>
  <c r="K3027" i="82"/>
  <c r="K3029" i="82"/>
  <c r="K3031" i="82"/>
  <c r="K3033" i="82"/>
  <c r="K3035" i="82"/>
  <c r="K3051" i="82"/>
  <c r="K3053" i="82"/>
  <c r="K3057" i="82"/>
  <c r="K3139" i="82"/>
  <c r="K3143" i="82"/>
  <c r="K3147" i="82"/>
  <c r="K3151" i="82"/>
  <c r="K3155" i="82"/>
  <c r="K3159" i="82"/>
  <c r="K3163" i="82"/>
  <c r="K3167" i="82"/>
  <c r="K3171" i="82"/>
  <c r="K3175" i="82"/>
  <c r="K3179" i="82"/>
  <c r="K3183" i="82"/>
  <c r="K3187" i="82"/>
  <c r="K3191" i="82"/>
  <c r="K3195" i="82"/>
  <c r="K3196" i="82"/>
  <c r="K3197" i="82"/>
  <c r="K3198" i="82"/>
  <c r="K3199" i="82"/>
  <c r="K3200" i="82"/>
  <c r="K3204" i="82"/>
  <c r="K3209" i="82"/>
  <c r="K3213" i="82"/>
  <c r="K3217" i="82"/>
  <c r="K3221" i="82"/>
  <c r="K3225" i="82"/>
  <c r="K3229" i="82"/>
  <c r="K3233" i="82"/>
  <c r="K3237" i="82"/>
  <c r="K3241" i="82"/>
  <c r="K3245" i="82"/>
  <c r="K3249" i="82"/>
  <c r="K3253" i="82"/>
  <c r="K3257" i="82"/>
  <c r="K3261" i="82"/>
  <c r="K3265" i="82"/>
  <c r="K3274" i="82"/>
  <c r="K3279" i="82"/>
  <c r="K3283" i="82"/>
  <c r="K3287" i="82"/>
  <c r="K3291" i="82"/>
  <c r="K3295" i="82"/>
  <c r="K3299" i="82"/>
  <c r="K3303" i="82"/>
  <c r="K3307" i="82"/>
  <c r="K3311" i="82"/>
  <c r="K3315" i="82"/>
  <c r="K3319" i="82"/>
  <c r="K3323" i="82"/>
  <c r="K3327" i="82"/>
  <c r="K3331" i="82"/>
  <c r="K3335" i="82"/>
  <c r="K3339" i="82"/>
  <c r="K3340" i="82"/>
  <c r="K3341" i="82"/>
  <c r="K3342" i="82"/>
  <c r="K3346" i="82"/>
  <c r="K3351" i="82"/>
  <c r="K3355" i="82"/>
  <c r="K3359" i="82"/>
  <c r="K3363" i="82"/>
  <c r="K3367" i="82"/>
  <c r="K3371" i="82"/>
  <c r="K3375" i="82"/>
  <c r="K3379" i="82"/>
  <c r="K3383" i="82"/>
  <c r="K3387" i="82"/>
  <c r="K3391" i="82"/>
  <c r="K3395" i="82"/>
  <c r="K3399" i="82"/>
  <c r="K3403" i="82"/>
  <c r="K3407" i="82"/>
  <c r="K3414" i="82"/>
  <c r="K3418" i="82"/>
  <c r="K3423" i="82"/>
  <c r="K3426" i="82"/>
  <c r="K3430" i="82"/>
  <c r="K3434" i="82"/>
  <c r="K3438" i="82"/>
  <c r="K3442" i="82"/>
  <c r="K3446" i="82"/>
  <c r="K3450" i="82"/>
  <c r="K3454" i="82"/>
  <c r="K3458" i="82"/>
  <c r="K3462" i="82"/>
  <c r="K3466" i="82"/>
  <c r="K3470" i="82"/>
  <c r="K3474" i="82"/>
  <c r="K3478" i="82"/>
  <c r="K3484" i="82"/>
  <c r="K3488" i="82"/>
  <c r="K3491" i="82"/>
  <c r="K3495" i="82"/>
  <c r="K3499" i="82"/>
  <c r="K3503" i="82"/>
  <c r="K3507" i="82"/>
  <c r="K3511" i="82"/>
  <c r="K3515" i="82"/>
  <c r="K3519" i="82"/>
  <c r="K3523" i="82"/>
  <c r="K3527" i="82"/>
  <c r="K3531" i="82"/>
  <c r="K3535" i="82"/>
  <c r="K3539" i="82"/>
  <c r="K3543" i="82"/>
  <c r="K3547" i="82"/>
  <c r="K3551" i="82"/>
  <c r="K3563" i="82"/>
  <c r="K3567" i="82"/>
  <c r="K3613" i="82"/>
  <c r="K3617" i="82"/>
  <c r="K3620" i="82"/>
  <c r="K3627" i="82"/>
  <c r="K3631" i="82"/>
  <c r="K3636" i="82"/>
  <c r="K3640" i="82"/>
  <c r="K3644" i="82"/>
  <c r="K3648" i="82"/>
  <c r="K3652" i="82"/>
  <c r="K3656" i="82"/>
  <c r="K3660" i="82"/>
  <c r="K3664" i="82"/>
  <c r="K3668" i="82"/>
  <c r="K3672" i="82"/>
  <c r="K3676" i="82"/>
  <c r="K3680" i="82"/>
  <c r="K3684" i="82"/>
  <c r="K3688" i="82"/>
  <c r="K3692" i="82"/>
  <c r="K3696" i="82"/>
  <c r="K3700" i="82"/>
  <c r="K3704" i="82"/>
  <c r="K3708" i="82"/>
  <c r="K3712" i="82"/>
  <c r="K3716" i="82"/>
  <c r="K3720" i="82"/>
  <c r="K3724" i="82"/>
  <c r="K3728" i="82"/>
  <c r="K3732" i="82"/>
  <c r="K3736" i="82"/>
  <c r="K3740" i="82"/>
  <c r="K3744" i="82"/>
  <c r="K3748" i="82"/>
  <c r="K3752" i="82"/>
  <c r="K3756" i="82"/>
  <c r="K3760" i="82"/>
  <c r="K3764" i="82"/>
  <c r="K3768" i="82"/>
  <c r="K3772" i="82"/>
  <c r="K3776" i="82"/>
  <c r="K3780" i="82"/>
  <c r="K3784" i="82"/>
  <c r="K3788" i="82"/>
  <c r="K3792" i="82"/>
  <c r="K3796" i="82"/>
  <c r="K3800" i="82"/>
  <c r="K3804" i="82"/>
  <c r="K3808" i="82"/>
  <c r="K3812" i="82"/>
  <c r="K3816" i="82"/>
  <c r="K3820" i="82"/>
  <c r="K3824" i="82"/>
  <c r="K3828" i="82"/>
  <c r="K3832" i="82"/>
  <c r="K3836" i="82"/>
  <c r="K3840" i="82"/>
  <c r="K3844" i="82"/>
  <c r="K3848" i="82"/>
  <c r="K3852" i="82"/>
  <c r="K3856" i="82"/>
  <c r="K3860" i="82"/>
  <c r="K3864" i="82"/>
  <c r="K3868" i="82"/>
  <c r="K3872" i="82"/>
  <c r="K3876" i="82"/>
  <c r="K3880" i="82"/>
  <c r="K3884" i="82"/>
  <c r="K3888" i="82"/>
  <c r="K3892" i="82"/>
  <c r="K3896" i="82"/>
  <c r="K3900" i="82"/>
  <c r="K3904" i="82"/>
  <c r="K3908" i="82"/>
  <c r="K3912" i="82"/>
  <c r="K3916" i="82"/>
  <c r="K83" i="82"/>
  <c r="K91" i="82"/>
  <c r="K99" i="82"/>
  <c r="K107" i="82"/>
  <c r="K115" i="82"/>
  <c r="K123" i="82"/>
  <c r="K131" i="82"/>
  <c r="K139" i="82"/>
  <c r="K371" i="82"/>
  <c r="K379" i="82"/>
  <c r="K387" i="82"/>
  <c r="K395" i="82"/>
  <c r="K403" i="82"/>
  <c r="K411" i="82"/>
  <c r="K419" i="82"/>
  <c r="K427" i="82"/>
  <c r="K555" i="82"/>
  <c r="K561" i="82"/>
  <c r="K580" i="82"/>
  <c r="K664" i="82"/>
  <c r="K672" i="82"/>
  <c r="K680" i="82"/>
  <c r="K688" i="82"/>
  <c r="K708" i="82"/>
  <c r="K926" i="82"/>
  <c r="K999" i="82"/>
  <c r="K1013" i="82"/>
  <c r="K1021" i="82"/>
  <c r="K1029" i="82"/>
  <c r="K1037" i="82"/>
  <c r="K1045" i="82"/>
  <c r="K1053" i="82"/>
  <c r="K1061" i="82"/>
  <c r="K1076" i="82"/>
  <c r="K1423" i="82"/>
  <c r="K1851" i="82"/>
  <c r="K1853" i="82"/>
  <c r="K1855" i="82"/>
  <c r="K1857" i="82"/>
  <c r="K2057" i="82"/>
  <c r="K2059" i="82"/>
  <c r="K2061" i="82"/>
  <c r="K2071" i="82"/>
  <c r="K2073" i="82"/>
  <c r="K2075" i="82"/>
  <c r="K2203" i="82"/>
  <c r="K2213" i="82"/>
  <c r="K2215" i="82"/>
  <c r="K2217" i="82"/>
  <c r="K2265" i="82"/>
  <c r="K2269" i="82"/>
  <c r="K2271" i="82"/>
  <c r="K2489" i="82"/>
  <c r="K2702" i="82"/>
  <c r="K2832" i="82"/>
  <c r="K2834" i="82"/>
  <c r="K2836" i="82"/>
  <c r="K2846" i="82"/>
  <c r="K2848" i="82"/>
  <c r="K2850" i="82"/>
  <c r="K2896" i="82"/>
  <c r="K2898" i="82"/>
  <c r="K2900" i="82"/>
  <c r="K2902" i="82"/>
  <c r="K2912" i="82"/>
  <c r="K2916" i="82"/>
  <c r="K2918" i="82"/>
  <c r="K2920" i="82"/>
  <c r="K2922" i="82"/>
  <c r="K2966" i="82"/>
  <c r="K2968" i="82"/>
  <c r="K2970" i="82"/>
  <c r="K2972" i="82"/>
  <c r="K2988" i="82"/>
  <c r="K2990" i="82"/>
  <c r="K2992" i="82"/>
  <c r="K3002" i="82"/>
  <c r="K3048" i="82"/>
  <c r="K3056" i="82"/>
  <c r="K3429" i="82"/>
  <c r="K3433" i="82"/>
  <c r="K3437" i="82"/>
  <c r="K3441" i="82"/>
  <c r="K3445" i="82"/>
  <c r="K3449" i="82"/>
  <c r="K3453" i="82"/>
  <c r="K3457" i="82"/>
  <c r="K3461" i="82"/>
  <c r="K3465" i="82"/>
  <c r="K3469" i="82"/>
  <c r="K3473" i="82"/>
  <c r="K3477" i="82"/>
  <c r="K3481" i="82"/>
  <c r="K3555" i="82"/>
  <c r="K3559" i="82"/>
  <c r="K3571" i="82"/>
  <c r="K3575" i="82"/>
  <c r="K3579" i="82"/>
  <c r="K3583" i="82"/>
  <c r="K3587" i="82"/>
  <c r="K3591" i="82"/>
  <c r="K3595" i="82"/>
  <c r="K3599" i="82"/>
  <c r="K3603" i="82"/>
  <c r="K3607" i="82"/>
  <c r="K3611" i="82"/>
  <c r="K3615" i="82"/>
  <c r="K3618" i="82"/>
  <c r="K3622" i="82"/>
  <c r="K3624" i="82"/>
  <c r="K3626" i="82"/>
  <c r="K3630" i="82"/>
  <c r="K3633" i="82"/>
  <c r="K3637" i="82"/>
  <c r="K3641" i="82"/>
  <c r="K3645" i="82"/>
  <c r="K3649" i="82"/>
  <c r="K3653" i="82"/>
  <c r="K3657" i="82"/>
  <c r="K3661" i="82"/>
  <c r="K3665" i="82"/>
  <c r="K3669" i="82"/>
  <c r="K3673" i="82"/>
  <c r="K3677" i="82"/>
  <c r="K3681" i="82"/>
  <c r="K3685" i="82"/>
  <c r="K3689" i="82"/>
  <c r="K3693" i="82"/>
  <c r="K3697" i="82"/>
  <c r="K3701" i="82"/>
  <c r="K3705" i="82"/>
  <c r="K3709" i="82"/>
  <c r="K3713" i="82"/>
  <c r="K3717" i="82"/>
  <c r="K3721" i="82"/>
  <c r="K3725" i="82"/>
  <c r="K3729" i="82"/>
  <c r="K3733" i="82"/>
  <c r="K3737" i="82"/>
  <c r="K3741" i="82"/>
  <c r="K3745" i="82"/>
  <c r="K3749" i="82"/>
  <c r="K3753" i="82"/>
  <c r="K3757" i="82"/>
  <c r="K3761" i="82"/>
  <c r="K3765" i="82"/>
  <c r="K3769" i="82"/>
  <c r="K3773" i="82"/>
  <c r="K3777" i="82"/>
  <c r="K3781" i="82"/>
  <c r="K3785" i="82"/>
  <c r="K3789" i="82"/>
  <c r="K3793" i="82"/>
  <c r="K3797" i="82"/>
  <c r="K3801" i="82"/>
  <c r="K3805" i="82"/>
  <c r="K3809" i="82"/>
  <c r="K3813" i="82"/>
  <c r="K3817" i="82"/>
  <c r="K3821" i="82"/>
  <c r="K3825" i="82"/>
  <c r="K3829" i="82"/>
  <c r="K3833" i="82"/>
  <c r="K3837" i="82"/>
  <c r="K3841" i="82"/>
  <c r="K3845" i="82"/>
  <c r="K3849" i="82"/>
  <c r="K3853" i="82"/>
  <c r="K3857" i="82"/>
  <c r="K3861" i="82"/>
  <c r="K3865" i="82"/>
  <c r="K3869" i="82"/>
  <c r="K3873" i="82"/>
  <c r="K3877" i="82"/>
  <c r="K3881" i="82"/>
  <c r="K3885" i="82"/>
  <c r="K3889" i="82"/>
  <c r="K3893" i="82"/>
  <c r="K3897" i="82"/>
  <c r="K3901" i="82"/>
  <c r="K3905" i="82"/>
  <c r="K3909" i="82"/>
  <c r="K3913" i="82"/>
  <c r="K15" i="82"/>
  <c r="K23" i="82"/>
  <c r="K31" i="82"/>
  <c r="K39" i="82"/>
  <c r="K47" i="82"/>
  <c r="K55" i="82"/>
  <c r="K63" i="82"/>
  <c r="K71" i="82"/>
  <c r="K217" i="82"/>
  <c r="K223" i="82"/>
  <c r="K303" i="82"/>
  <c r="K311" i="82"/>
  <c r="K319" i="82"/>
  <c r="K327" i="82"/>
  <c r="K335" i="82"/>
  <c r="K343" i="82"/>
  <c r="K351" i="82"/>
  <c r="K634" i="82"/>
  <c r="K656" i="82"/>
  <c r="K718" i="82"/>
  <c r="K928" i="82"/>
  <c r="K941" i="82"/>
  <c r="K949" i="82"/>
  <c r="K957" i="82"/>
  <c r="K965" i="82"/>
  <c r="K973" i="82"/>
  <c r="K981" i="82"/>
  <c r="K989" i="82"/>
  <c r="K1216" i="82"/>
  <c r="K1221" i="82"/>
  <c r="K1234" i="82"/>
  <c r="K1242" i="82"/>
  <c r="K1250" i="82"/>
  <c r="K1258" i="82"/>
  <c r="K1266" i="82"/>
  <c r="K1274" i="82"/>
  <c r="K1289" i="82"/>
  <c r="K1300" i="82"/>
  <c r="K1308" i="82"/>
  <c r="K1316" i="82"/>
  <c r="K1324" i="82"/>
  <c r="K1332" i="82"/>
  <c r="K1348" i="82"/>
  <c r="K1415" i="82"/>
  <c r="K1425" i="82"/>
  <c r="K1427" i="82"/>
  <c r="K1429" i="82"/>
  <c r="K1431" i="82"/>
  <c r="K1487" i="82"/>
  <c r="K1497" i="82"/>
  <c r="K1499" i="82"/>
  <c r="K1501" i="82"/>
  <c r="K1639" i="82"/>
  <c r="K1641" i="82"/>
  <c r="K1643" i="82"/>
  <c r="K1707" i="82"/>
  <c r="K1923" i="82"/>
  <c r="K1925" i="82"/>
  <c r="K1927" i="82"/>
  <c r="K1991" i="82"/>
  <c r="K2063" i="82"/>
  <c r="K2123" i="82"/>
  <c r="K2127" i="82"/>
  <c r="K2129" i="82"/>
  <c r="K2151" i="82"/>
  <c r="K2153" i="82"/>
  <c r="K2155" i="82"/>
  <c r="K2157" i="82"/>
  <c r="K2159" i="82"/>
  <c r="K2161" i="82"/>
  <c r="K2163" i="82"/>
  <c r="K2165" i="82"/>
  <c r="K2167" i="82"/>
  <c r="K2169" i="82"/>
  <c r="K2171" i="82"/>
  <c r="K2173" i="82"/>
  <c r="K2175" i="82"/>
  <c r="K2177" i="82"/>
  <c r="K2179" i="82"/>
  <c r="K2181" i="82"/>
  <c r="K2183" i="82"/>
  <c r="K2205" i="82"/>
  <c r="K2610" i="82"/>
  <c r="K2618" i="82"/>
  <c r="K2626" i="82"/>
  <c r="K2701" i="82"/>
  <c r="K2791" i="82"/>
  <c r="K2793" i="82"/>
  <c r="K2795" i="82"/>
  <c r="K2797" i="82"/>
  <c r="K2799" i="82"/>
  <c r="K2801" i="82"/>
  <c r="K2803" i="82"/>
  <c r="K2805" i="82"/>
  <c r="K2807" i="82"/>
  <c r="K2809" i="82"/>
  <c r="K2811" i="82"/>
  <c r="K2813" i="82"/>
  <c r="K2815" i="82"/>
  <c r="K2817" i="82"/>
  <c r="K2819" i="82"/>
  <c r="K2821" i="82"/>
  <c r="K2823" i="82"/>
  <c r="K2825" i="82"/>
  <c r="K2827" i="82"/>
  <c r="K2829" i="82"/>
  <c r="K2831" i="82"/>
  <c r="K2861" i="82"/>
  <c r="K2863" i="82"/>
  <c r="K2865" i="82"/>
  <c r="K2867" i="82"/>
  <c r="K2869" i="82"/>
  <c r="K2871" i="82"/>
  <c r="K2873" i="82"/>
  <c r="K2875" i="82"/>
  <c r="K2877" i="82"/>
  <c r="K2879" i="82"/>
  <c r="K2881" i="82"/>
  <c r="K2883" i="82"/>
  <c r="K2885" i="82"/>
  <c r="K2887" i="82"/>
  <c r="K2889" i="82"/>
  <c r="K2891" i="82"/>
  <c r="K2893" i="82"/>
  <c r="K2909" i="82"/>
  <c r="K2911" i="82"/>
  <c r="K2915" i="82"/>
  <c r="K2933" i="82"/>
  <c r="K2935" i="82"/>
  <c r="K2937" i="82"/>
  <c r="K2939" i="82"/>
  <c r="K2941" i="82"/>
  <c r="K2943" i="82"/>
  <c r="K2945" i="82"/>
  <c r="K2947" i="82"/>
  <c r="K2949" i="82"/>
  <c r="K2951" i="82"/>
  <c r="K2953" i="82"/>
  <c r="K2955" i="82"/>
  <c r="K2957" i="82"/>
  <c r="K2959" i="82"/>
  <c r="K2961" i="82"/>
  <c r="K2963" i="82"/>
  <c r="K2965" i="82"/>
  <c r="K2979" i="82"/>
  <c r="K2981" i="82"/>
  <c r="K3001" i="82"/>
  <c r="K3045" i="82"/>
  <c r="K3047" i="82"/>
  <c r="K3055" i="82"/>
  <c r="K3065" i="82"/>
  <c r="K3067" i="82"/>
  <c r="K3069" i="82"/>
  <c r="K3071" i="82"/>
  <c r="K3073" i="82"/>
  <c r="K3075" i="82"/>
  <c r="K3077" i="82"/>
  <c r="K3079" i="82"/>
  <c r="K3081" i="82"/>
  <c r="K3083" i="82"/>
  <c r="K3085" i="82"/>
  <c r="K3087" i="82"/>
  <c r="K3089" i="82"/>
  <c r="K3091" i="82"/>
  <c r="K3093" i="82"/>
  <c r="K3095" i="82"/>
  <c r="K3097" i="82"/>
  <c r="K3099" i="82"/>
  <c r="K3101" i="82"/>
  <c r="K3103" i="82"/>
  <c r="K3105" i="82"/>
  <c r="K3107" i="82"/>
  <c r="K3109" i="82"/>
  <c r="K3111" i="82"/>
  <c r="K3113" i="82"/>
  <c r="K3115" i="82"/>
  <c r="K3117" i="82"/>
  <c r="K3119" i="82"/>
  <c r="K3121" i="82"/>
  <c r="K3123" i="82"/>
  <c r="K3125" i="82"/>
  <c r="K3127" i="82"/>
  <c r="K3129" i="82"/>
  <c r="K3131" i="82"/>
  <c r="K3133" i="82"/>
  <c r="K3135" i="82"/>
  <c r="K3137" i="82"/>
  <c r="K3141" i="82"/>
  <c r="K3145" i="82"/>
  <c r="K3149" i="82"/>
  <c r="K3153" i="82"/>
  <c r="K3157" i="82"/>
  <c r="K3161" i="82"/>
  <c r="K3165" i="82"/>
  <c r="K3169" i="82"/>
  <c r="K3173" i="82"/>
  <c r="K3177" i="82"/>
  <c r="K3181" i="82"/>
  <c r="K3185" i="82"/>
  <c r="K3189" i="82"/>
  <c r="K3193" i="82"/>
  <c r="K3202" i="82"/>
  <c r="K3206" i="82"/>
  <c r="K3207" i="82"/>
  <c r="K3211" i="82"/>
  <c r="K3215" i="82"/>
  <c r="K3219" i="82"/>
  <c r="K3223" i="82"/>
  <c r="K3227" i="82"/>
  <c r="K3231" i="82"/>
  <c r="K3235" i="82"/>
  <c r="K3239" i="82"/>
  <c r="K3243" i="82"/>
  <c r="K3247" i="82"/>
  <c r="K3251" i="82"/>
  <c r="K3255" i="82"/>
  <c r="K3259" i="82"/>
  <c r="K3263" i="82"/>
  <c r="K3272" i="82"/>
  <c r="K3276" i="82"/>
  <c r="K3281" i="82"/>
  <c r="K3285" i="82"/>
  <c r="K3289" i="82"/>
  <c r="K3293" i="82"/>
  <c r="K3297" i="82"/>
  <c r="K3301" i="82"/>
  <c r="K3305" i="82"/>
  <c r="K3309" i="82"/>
  <c r="K3313" i="82"/>
  <c r="K3317" i="82"/>
  <c r="K3321" i="82"/>
  <c r="K3325" i="82"/>
  <c r="K3329" i="82"/>
  <c r="K3333" i="82"/>
  <c r="K3337" i="82"/>
  <c r="K3344" i="82"/>
  <c r="K3348" i="82"/>
  <c r="K3349" i="82"/>
  <c r="K3353" i="82"/>
  <c r="K3357" i="82"/>
  <c r="K3361" i="82"/>
  <c r="K3365" i="82"/>
  <c r="K3369" i="82"/>
  <c r="K3373" i="82"/>
  <c r="K3377" i="82"/>
  <c r="K3381" i="82"/>
  <c r="K3385" i="82"/>
  <c r="K3389" i="82"/>
  <c r="K3393" i="82"/>
  <c r="K3397" i="82"/>
  <c r="K3401" i="82"/>
  <c r="K3405" i="82"/>
  <c r="K3409" i="82"/>
  <c r="K3416" i="82"/>
  <c r="K3421" i="82"/>
  <c r="K3425" i="82"/>
  <c r="K3427" i="82"/>
  <c r="K3431" i="82"/>
  <c r="K3435" i="82"/>
  <c r="K3439" i="82"/>
  <c r="K3443" i="82"/>
  <c r="K3447" i="82"/>
  <c r="K3451" i="82"/>
  <c r="K3455" i="82"/>
  <c r="K3459" i="82"/>
  <c r="K3463" i="82"/>
  <c r="K3467" i="82"/>
  <c r="K3471" i="82"/>
  <c r="K3475" i="82"/>
  <c r="K3479" i="82"/>
  <c r="K3482" i="82"/>
  <c r="K3487" i="82"/>
  <c r="K3494" i="82"/>
  <c r="K3498" i="82"/>
  <c r="K3502" i="82"/>
  <c r="K3506" i="82"/>
  <c r="K3510" i="82"/>
  <c r="K3514" i="82"/>
  <c r="K3518" i="82"/>
  <c r="K3522" i="82"/>
  <c r="K3526" i="82"/>
  <c r="K3530" i="82"/>
  <c r="K3534" i="82"/>
  <c r="K3538" i="82"/>
  <c r="K3542" i="82"/>
  <c r="K3546" i="82"/>
  <c r="K3550" i="82"/>
  <c r="K3558" i="82"/>
  <c r="K3562" i="82"/>
  <c r="K3566" i="82"/>
  <c r="K3574" i="82"/>
  <c r="K3578" i="82"/>
  <c r="K3582" i="82"/>
  <c r="K3586" i="82"/>
  <c r="K3590" i="82"/>
  <c r="K3594" i="82"/>
  <c r="K3598" i="82"/>
  <c r="K3602" i="82"/>
  <c r="K3606" i="82"/>
  <c r="K3610" i="82"/>
  <c r="K3629" i="82"/>
  <c r="K3634" i="82"/>
  <c r="K3638" i="82"/>
  <c r="K3642" i="82"/>
  <c r="K3646" i="82"/>
  <c r="K3650" i="82"/>
  <c r="K3654" i="82"/>
  <c r="K3658" i="82"/>
  <c r="K3662" i="82"/>
  <c r="K3666" i="82"/>
  <c r="K3670" i="82"/>
  <c r="K3674" i="82"/>
  <c r="K3678" i="82"/>
  <c r="K3682" i="82"/>
  <c r="K3686" i="82"/>
  <c r="K3690" i="82"/>
  <c r="K3694" i="82"/>
  <c r="K3698" i="82"/>
  <c r="K3702" i="82"/>
  <c r="K3706" i="82"/>
  <c r="K3710" i="82"/>
  <c r="K3714" i="82"/>
  <c r="K3718" i="82"/>
  <c r="K3722" i="82"/>
  <c r="K3726" i="82"/>
  <c r="K3730" i="82"/>
  <c r="K3734" i="82"/>
  <c r="K3738" i="82"/>
  <c r="K3742" i="82"/>
  <c r="K3746" i="82"/>
  <c r="K3750" i="82"/>
  <c r="K3754" i="82"/>
  <c r="K3758" i="82"/>
  <c r="K3762" i="82"/>
  <c r="K3766" i="82"/>
  <c r="K3770" i="82"/>
  <c r="K3774" i="82"/>
  <c r="K3778" i="82"/>
  <c r="K3782" i="82"/>
  <c r="K3786" i="82"/>
  <c r="K3790" i="82"/>
  <c r="K3794" i="82"/>
  <c r="K3798" i="82"/>
  <c r="K3802" i="82"/>
  <c r="K3806" i="82"/>
  <c r="K3810" i="82"/>
  <c r="K3814" i="82"/>
  <c r="K3818" i="82"/>
  <c r="K3822" i="82"/>
  <c r="K3826" i="82"/>
  <c r="K3830" i="82"/>
  <c r="K3834" i="82"/>
  <c r="K3838" i="82"/>
  <c r="K3842" i="82"/>
  <c r="K3846" i="82"/>
  <c r="K3850" i="82"/>
  <c r="K3854" i="82"/>
  <c r="K3858" i="82"/>
  <c r="K3862" i="82"/>
  <c r="K3866" i="82"/>
  <c r="K3870" i="82"/>
  <c r="K3874" i="82"/>
  <c r="K3878" i="82"/>
  <c r="K3882" i="82"/>
  <c r="K3886" i="82"/>
  <c r="K3890" i="82"/>
  <c r="K3894" i="82"/>
  <c r="K3898" i="82"/>
  <c r="K3902" i="82"/>
  <c r="K3906" i="82"/>
  <c r="K3910" i="82"/>
  <c r="K3914" i="82"/>
  <c r="K87" i="82"/>
  <c r="K95" i="82"/>
  <c r="K103" i="82"/>
  <c r="K111" i="82"/>
  <c r="K119" i="82"/>
  <c r="K127" i="82"/>
  <c r="K135" i="82"/>
  <c r="K143" i="82"/>
  <c r="K367" i="82"/>
  <c r="K375" i="82"/>
  <c r="K383" i="82"/>
  <c r="K391" i="82"/>
  <c r="K399" i="82"/>
  <c r="K407" i="82"/>
  <c r="K415" i="82"/>
  <c r="K423" i="82"/>
  <c r="K512" i="82"/>
  <c r="K559" i="82"/>
  <c r="K584" i="82"/>
  <c r="K660" i="82"/>
  <c r="K668" i="82"/>
  <c r="K676" i="82"/>
  <c r="K684" i="82"/>
  <c r="K692" i="82"/>
  <c r="K1003" i="82"/>
  <c r="K1009" i="82"/>
  <c r="K1017" i="82"/>
  <c r="K1025" i="82"/>
  <c r="K1033" i="82"/>
  <c r="K1041" i="82"/>
  <c r="K1049" i="82"/>
  <c r="K1057" i="82"/>
  <c r="K1065" i="82"/>
  <c r="K1072" i="82"/>
  <c r="K1210" i="82"/>
  <c r="K1367" i="82"/>
  <c r="K1369" i="82"/>
  <c r="K1405" i="82"/>
  <c r="K1407" i="82"/>
  <c r="K1409" i="82"/>
  <c r="K1411" i="82"/>
  <c r="K1475" i="82"/>
  <c r="K1477" i="82"/>
  <c r="K1479" i="82"/>
  <c r="K1481" i="82"/>
  <c r="K1709" i="82"/>
  <c r="K1711" i="82"/>
  <c r="K1713" i="82"/>
  <c r="K1715" i="82"/>
  <c r="K1993" i="82"/>
  <c r="K1995" i="82"/>
  <c r="K1997" i="82"/>
  <c r="K1999" i="82"/>
  <c r="K2143" i="82"/>
  <c r="K2145" i="82"/>
  <c r="K2147" i="82"/>
  <c r="K2223" i="82"/>
  <c r="K2225" i="82"/>
  <c r="K2227" i="82"/>
  <c r="K2229" i="82"/>
  <c r="K2231" i="82"/>
  <c r="K2233" i="82"/>
  <c r="K2235" i="82"/>
  <c r="K2237" i="82"/>
  <c r="K2239" i="82"/>
  <c r="K2241" i="82"/>
  <c r="K2243" i="82"/>
  <c r="K2245" i="82"/>
  <c r="K2247" i="82"/>
  <c r="K2249" i="82"/>
  <c r="K2251" i="82"/>
  <c r="K2253" i="82"/>
  <c r="K2255" i="82"/>
  <c r="K2630" i="82"/>
  <c r="K2639" i="82"/>
  <c r="K2641" i="82"/>
  <c r="K2643" i="82"/>
  <c r="K2645" i="82"/>
  <c r="K2647" i="82"/>
  <c r="K2649" i="82"/>
  <c r="K2651" i="82"/>
  <c r="K2653" i="82"/>
  <c r="K2655" i="82"/>
  <c r="K2657" i="82"/>
  <c r="K2659" i="82"/>
  <c r="K2661" i="82"/>
  <c r="K2663" i="82"/>
  <c r="K2665" i="82"/>
  <c r="K2667" i="82"/>
  <c r="K2670" i="82"/>
  <c r="K2672" i="82"/>
  <c r="K2674" i="82"/>
  <c r="K2676" i="82"/>
  <c r="K2678" i="82"/>
  <c r="K2680" i="82"/>
  <c r="K2682" i="82"/>
  <c r="K2684" i="82"/>
  <c r="K2686" i="82"/>
  <c r="K2688" i="82"/>
  <c r="K2690" i="82"/>
  <c r="K2692" i="82"/>
  <c r="K2694" i="82"/>
  <c r="K2696" i="82"/>
  <c r="K2698" i="82"/>
  <c r="K2700" i="82"/>
  <c r="K2710" i="82"/>
  <c r="K2712" i="82"/>
  <c r="K2714" i="82"/>
  <c r="K2716" i="82"/>
  <c r="K2718" i="82"/>
  <c r="K2720" i="82"/>
  <c r="K2722" i="82"/>
  <c r="K2724" i="82"/>
  <c r="K2726" i="82"/>
  <c r="K2728" i="82"/>
  <c r="K2730" i="82"/>
  <c r="K2732" i="82"/>
  <c r="K2734" i="82"/>
  <c r="K2736" i="82"/>
  <c r="K2738" i="82"/>
  <c r="K2740" i="82"/>
  <c r="K2742" i="82"/>
  <c r="K2744" i="82"/>
  <c r="K2746" i="82"/>
  <c r="K2748" i="82"/>
  <c r="K2750" i="82"/>
  <c r="K2752" i="82"/>
  <c r="K2754" i="82"/>
  <c r="K2756" i="82"/>
  <c r="K2758" i="82"/>
  <c r="K2760" i="82"/>
  <c r="K2762" i="82"/>
  <c r="K2764" i="82"/>
  <c r="K2766" i="82"/>
  <c r="K2768" i="82"/>
  <c r="K2770" i="82"/>
  <c r="K2782" i="82"/>
  <c r="K2784" i="82"/>
  <c r="K2786" i="82"/>
  <c r="K2788" i="82"/>
  <c r="K2858" i="82"/>
  <c r="K2860" i="82"/>
  <c r="K2906" i="82"/>
  <c r="K2914" i="82"/>
  <c r="K2930" i="82"/>
  <c r="K2978" i="82"/>
  <c r="K3000" i="82"/>
  <c r="K3038" i="82"/>
  <c r="K3040" i="82"/>
  <c r="K3042" i="82"/>
  <c r="K3044" i="82"/>
  <c r="K3054" i="82"/>
  <c r="K3058" i="82"/>
  <c r="K3060" i="82"/>
  <c r="K3062" i="82"/>
  <c r="K3064" i="82"/>
  <c r="K3483" i="82"/>
  <c r="K3486" i="82"/>
  <c r="K3490" i="82"/>
  <c r="K3493" i="82"/>
  <c r="K3497" i="82"/>
  <c r="K3501" i="82"/>
  <c r="K3505" i="82"/>
  <c r="K3509" i="82"/>
  <c r="K3513" i="82"/>
  <c r="K3517" i="82"/>
  <c r="K3521" i="82"/>
  <c r="K3525" i="82"/>
  <c r="K3529" i="82"/>
  <c r="K3533" i="82"/>
  <c r="K3537" i="82"/>
  <c r="K3541" i="82"/>
  <c r="K3545" i="82"/>
  <c r="K3549" i="82"/>
  <c r="K3553" i="82"/>
  <c r="K3556" i="82"/>
  <c r="K3560" i="82"/>
  <c r="K3565" i="82"/>
  <c r="K3569" i="82"/>
  <c r="K3572" i="82"/>
  <c r="K3576" i="82"/>
  <c r="K3580" i="82"/>
  <c r="K3584" i="82"/>
  <c r="K3588" i="82"/>
  <c r="K3592" i="82"/>
  <c r="K3596" i="82"/>
  <c r="K3600" i="82"/>
  <c r="K3604" i="82"/>
  <c r="K3608" i="82"/>
  <c r="K3612" i="82"/>
  <c r="K3614" i="82"/>
  <c r="K3621" i="82"/>
  <c r="K3623" i="82"/>
  <c r="K3625" i="82"/>
  <c r="K3628" i="82"/>
  <c r="K3632" i="82"/>
  <c r="K3635" i="82"/>
  <c r="K3639" i="82"/>
  <c r="K3643" i="82"/>
  <c r="K3647" i="82"/>
  <c r="K3651" i="82"/>
  <c r="K3655" i="82"/>
  <c r="K3659" i="82"/>
  <c r="K3663" i="82"/>
  <c r="K3667" i="82"/>
  <c r="K3671" i="82"/>
  <c r="K3675" i="82"/>
  <c r="K3679" i="82"/>
  <c r="K3683" i="82"/>
  <c r="K3687" i="82"/>
  <c r="K3691" i="82"/>
  <c r="K3695" i="82"/>
  <c r="K3699" i="82"/>
  <c r="K3703" i="82"/>
  <c r="K3707" i="82"/>
  <c r="K3711" i="82"/>
  <c r="K3715" i="82"/>
  <c r="K3719" i="82"/>
  <c r="K3723" i="82"/>
  <c r="K3727" i="82"/>
  <c r="K3731" i="82"/>
  <c r="K3735" i="82"/>
  <c r="K3739" i="82"/>
  <c r="K3743" i="82"/>
  <c r="K3747" i="82"/>
  <c r="K3751" i="82"/>
  <c r="K3755" i="82"/>
  <c r="K3759" i="82"/>
  <c r="K3763" i="82"/>
  <c r="K3767" i="82"/>
  <c r="K3771" i="82"/>
  <c r="K3775" i="82"/>
  <c r="K3779" i="82"/>
  <c r="K3783" i="82"/>
  <c r="K3787" i="82"/>
  <c r="K3791" i="82"/>
  <c r="K3795" i="82"/>
  <c r="K3799" i="82"/>
  <c r="K3803" i="82"/>
  <c r="K3807" i="82"/>
  <c r="K3811" i="82"/>
  <c r="K3815" i="82"/>
  <c r="K3819" i="82"/>
  <c r="K3823" i="82"/>
  <c r="K3827" i="82"/>
  <c r="K3831" i="82"/>
  <c r="K3835" i="82"/>
  <c r="K3839" i="82"/>
  <c r="K3843" i="82"/>
  <c r="K3847" i="82"/>
  <c r="K3851" i="82"/>
  <c r="K3855" i="82"/>
  <c r="K3859" i="82"/>
  <c r="K3863" i="82"/>
  <c r="K3867" i="82"/>
  <c r="K3871" i="82"/>
  <c r="K3875" i="82"/>
  <c r="K3879" i="82"/>
  <c r="K3883" i="82"/>
  <c r="K3887" i="82"/>
  <c r="K3891" i="82"/>
  <c r="K3895" i="82"/>
  <c r="K3899" i="82"/>
  <c r="K3903" i="82"/>
  <c r="K3907" i="82"/>
  <c r="K3911" i="82"/>
  <c r="K3915" i="82"/>
  <c r="AF66" i="82"/>
  <c r="AF33" i="82"/>
  <c r="AF32" i="82"/>
  <c r="AF31" i="82"/>
  <c r="AF29" i="82"/>
  <c r="AF27" i="82"/>
  <c r="AF24" i="82"/>
  <c r="AF65" i="82"/>
  <c r="AF62" i="82"/>
  <c r="AF60" i="82"/>
  <c r="AF58" i="82"/>
  <c r="AF56" i="82"/>
  <c r="AF44" i="82"/>
  <c r="AF43" i="82"/>
  <c r="AF42" i="82"/>
  <c r="AF41" i="82"/>
  <c r="AF40" i="82"/>
  <c r="AF39" i="82"/>
  <c r="AF38" i="82"/>
  <c r="AF37" i="82"/>
  <c r="AF36" i="82"/>
  <c r="AF35" i="82"/>
  <c r="AF34" i="82"/>
  <c r="AF64" i="82"/>
  <c r="AF55" i="82"/>
  <c r="AF54" i="82"/>
  <c r="AF53" i="82"/>
  <c r="AF52" i="82"/>
  <c r="AF51" i="82"/>
  <c r="AF50" i="82"/>
  <c r="AF49" i="82"/>
  <c r="AF48" i="82"/>
  <c r="AF47" i="82"/>
  <c r="AF46" i="82"/>
  <c r="AF45" i="82"/>
  <c r="AF63" i="82"/>
  <c r="AF61" i="82"/>
  <c r="AF59" i="82"/>
  <c r="AF57" i="82"/>
  <c r="AF22" i="82"/>
  <c r="AF21" i="82"/>
  <c r="AF20" i="82"/>
  <c r="AF19" i="82"/>
  <c r="AF18" i="82"/>
  <c r="AF17" i="82"/>
  <c r="AF16" i="82"/>
  <c r="AF15" i="82"/>
  <c r="AF14" i="82"/>
  <c r="AF13" i="82"/>
  <c r="AF12" i="82"/>
  <c r="AF30" i="82"/>
  <c r="AF28" i="82"/>
  <c r="AF26" i="82"/>
  <c r="AF25" i="82"/>
  <c r="AF23" i="82"/>
  <c r="A10" i="38"/>
  <c r="A7" i="66"/>
  <c r="A9" i="65"/>
  <c r="A10" i="61"/>
  <c r="A10" i="30"/>
  <c r="A9" i="34"/>
  <c r="A9" i="64"/>
  <c r="A10" i="29"/>
  <c r="A9" i="70"/>
  <c r="A10" i="28"/>
  <c r="A9" i="18"/>
  <c r="A9" i="24"/>
  <c r="A10" i="31"/>
  <c r="A10" i="20"/>
  <c r="A10" i="62"/>
  <c r="A8" i="67"/>
  <c r="A9" i="77"/>
  <c r="H34" i="73"/>
  <c r="CZ12" i="82"/>
  <c r="CZ14" i="82"/>
  <c r="CZ16" i="82"/>
  <c r="CZ18" i="82"/>
  <c r="CZ20" i="82"/>
  <c r="CZ22" i="82"/>
  <c r="CZ24" i="82"/>
  <c r="CZ26" i="82"/>
  <c r="CZ28" i="82"/>
  <c r="CZ30" i="82"/>
  <c r="CZ32" i="82"/>
  <c r="CZ34" i="82"/>
  <c r="CZ36" i="82"/>
  <c r="CZ38" i="82"/>
  <c r="CZ40" i="82"/>
  <c r="CZ42" i="82"/>
  <c r="CZ44" i="82"/>
  <c r="CZ46" i="82"/>
  <c r="CZ48" i="82"/>
  <c r="CZ50" i="82"/>
  <c r="CZ52" i="82"/>
  <c r="CZ54" i="82"/>
  <c r="CZ56" i="82"/>
  <c r="CZ58" i="82"/>
  <c r="CZ60" i="82"/>
  <c r="CZ62" i="82"/>
  <c r="CZ64" i="82"/>
  <c r="CZ66" i="82"/>
  <c r="CZ68" i="82"/>
  <c r="CZ70" i="82"/>
  <c r="CZ72" i="82"/>
  <c r="CZ74" i="82"/>
  <c r="CZ76" i="82"/>
  <c r="CZ78" i="82"/>
  <c r="CZ80" i="82"/>
  <c r="CZ82" i="82"/>
  <c r="CZ84" i="82"/>
  <c r="CZ86" i="82"/>
  <c r="CZ88" i="82"/>
  <c r="CZ90" i="82"/>
  <c r="CZ92" i="82"/>
  <c r="CZ94" i="82"/>
  <c r="CZ96" i="82"/>
  <c r="CZ98" i="82"/>
  <c r="CZ100" i="82"/>
  <c r="CZ102" i="82"/>
  <c r="CZ104" i="82"/>
  <c r="CZ106" i="82"/>
  <c r="CZ108" i="82"/>
  <c r="CZ110" i="82"/>
  <c r="CZ112" i="82"/>
  <c r="CZ114" i="82"/>
  <c r="CZ116" i="82"/>
  <c r="CZ118" i="82"/>
  <c r="CZ120" i="82"/>
  <c r="CZ122" i="82"/>
  <c r="CZ124" i="82"/>
  <c r="CZ126" i="82"/>
  <c r="CZ128" i="82"/>
  <c r="CZ130" i="82"/>
  <c r="CZ132" i="82"/>
  <c r="CZ134" i="82"/>
  <c r="CZ136" i="82"/>
  <c r="CZ138" i="82"/>
  <c r="CZ140" i="82"/>
  <c r="CZ142" i="82"/>
  <c r="CZ144" i="82"/>
  <c r="CZ146" i="82"/>
  <c r="CZ148" i="82"/>
  <c r="CZ150" i="82"/>
  <c r="CZ152" i="82"/>
  <c r="CZ154" i="82"/>
  <c r="CZ156" i="82"/>
  <c r="CZ158" i="82"/>
  <c r="CZ160" i="82"/>
  <c r="CZ162" i="82"/>
  <c r="CZ164" i="82"/>
  <c r="CZ166" i="82"/>
  <c r="CZ168" i="82"/>
  <c r="CZ170" i="82"/>
  <c r="CZ172" i="82"/>
  <c r="CZ174" i="82"/>
  <c r="CZ176" i="82"/>
  <c r="CZ178" i="82"/>
  <c r="CZ180" i="82"/>
  <c r="CZ182" i="82"/>
  <c r="CZ184" i="82"/>
  <c r="CZ186" i="82"/>
  <c r="CZ188" i="82"/>
  <c r="CZ190" i="82"/>
  <c r="CZ192" i="82"/>
  <c r="CZ194" i="82"/>
  <c r="CZ196" i="82"/>
  <c r="CZ198" i="82"/>
  <c r="CZ200" i="82"/>
  <c r="CZ202" i="82"/>
  <c r="CZ204" i="82"/>
  <c r="CZ206" i="82"/>
  <c r="CZ208" i="82"/>
  <c r="CZ210" i="82"/>
  <c r="CZ212" i="82"/>
  <c r="CZ214" i="82"/>
  <c r="CZ216" i="82"/>
  <c r="CZ218" i="82"/>
  <c r="CZ220" i="82"/>
  <c r="CZ222" i="82"/>
  <c r="CZ224" i="82"/>
  <c r="CZ226" i="82"/>
  <c r="CZ228" i="82"/>
  <c r="CZ230" i="82"/>
  <c r="CZ232" i="82"/>
  <c r="CZ234" i="82"/>
  <c r="CZ236" i="82"/>
  <c r="CZ238" i="82"/>
  <c r="CZ240" i="82"/>
  <c r="CZ242" i="82"/>
  <c r="CZ244" i="82"/>
  <c r="CZ246" i="82"/>
  <c r="CZ248" i="82"/>
  <c r="CZ250" i="82"/>
  <c r="CZ252" i="82"/>
  <c r="CZ254" i="82"/>
  <c r="CZ256" i="82"/>
  <c r="CZ258" i="82"/>
  <c r="CZ260" i="82"/>
  <c r="CZ262" i="82"/>
  <c r="CZ264" i="82"/>
  <c r="CZ266" i="82"/>
  <c r="CZ268" i="82"/>
  <c r="CZ270" i="82"/>
  <c r="CZ272" i="82"/>
  <c r="CZ274" i="82"/>
  <c r="CZ276" i="82"/>
  <c r="CZ278" i="82"/>
  <c r="CZ280" i="82"/>
  <c r="CZ282" i="82"/>
  <c r="CZ284" i="82"/>
  <c r="CZ286" i="82"/>
  <c r="CZ288" i="82"/>
  <c r="CZ290" i="82"/>
  <c r="CZ292" i="82"/>
  <c r="CZ294" i="82"/>
  <c r="CZ296" i="82"/>
  <c r="CZ298" i="82"/>
  <c r="CZ300" i="82"/>
  <c r="CZ302" i="82"/>
  <c r="CZ304" i="82"/>
  <c r="CZ306" i="82"/>
  <c r="CZ308" i="82"/>
  <c r="CZ310" i="82"/>
  <c r="CZ312" i="82"/>
  <c r="CZ314" i="82"/>
  <c r="CZ316" i="82"/>
  <c r="CZ318" i="82"/>
  <c r="CZ320" i="82"/>
  <c r="CZ322" i="82"/>
  <c r="CZ324" i="82"/>
  <c r="CZ326" i="82"/>
  <c r="CZ328" i="82"/>
  <c r="CZ330" i="82"/>
  <c r="CZ332" i="82"/>
  <c r="CZ334" i="82"/>
  <c r="CZ336" i="82"/>
  <c r="CZ338" i="82"/>
  <c r="CZ340" i="82"/>
  <c r="CZ342" i="82"/>
  <c r="CZ344" i="82"/>
  <c r="CZ346" i="82"/>
  <c r="CZ348" i="82"/>
  <c r="CZ350" i="82"/>
  <c r="CZ352" i="82"/>
  <c r="CZ354" i="82"/>
  <c r="CZ356" i="82"/>
  <c r="CZ358" i="82"/>
  <c r="CZ360" i="82"/>
  <c r="CZ362" i="82"/>
  <c r="CZ364" i="82"/>
  <c r="CZ366" i="82"/>
  <c r="CZ368" i="82"/>
  <c r="CZ370" i="82"/>
  <c r="CZ372" i="82"/>
  <c r="CZ374" i="82"/>
  <c r="CZ376" i="82"/>
  <c r="CZ378" i="82"/>
  <c r="CZ380" i="82"/>
  <c r="CZ382" i="82"/>
  <c r="CZ384" i="82"/>
  <c r="CZ386" i="82"/>
  <c r="CZ388" i="82"/>
  <c r="CZ390" i="82"/>
  <c r="CZ392" i="82"/>
  <c r="CZ394" i="82"/>
  <c r="CZ396" i="82"/>
  <c r="CZ398" i="82"/>
  <c r="CZ400" i="82"/>
  <c r="CZ402" i="82"/>
  <c r="CZ404" i="82"/>
  <c r="CZ406" i="82"/>
  <c r="CZ408" i="82"/>
  <c r="CZ410" i="82"/>
  <c r="CZ412" i="82"/>
  <c r="CZ414" i="82"/>
  <c r="CZ416" i="82"/>
  <c r="CZ418" i="82"/>
  <c r="CZ420" i="82"/>
  <c r="CZ422" i="82"/>
  <c r="CZ424" i="82"/>
  <c r="CZ426" i="82"/>
  <c r="CZ428" i="82"/>
  <c r="CZ430" i="82"/>
  <c r="CZ432" i="82"/>
  <c r="CZ434" i="82"/>
  <c r="CZ436" i="82"/>
  <c r="CZ438" i="82"/>
  <c r="CZ440" i="82"/>
  <c r="CZ442" i="82"/>
  <c r="CZ444" i="82"/>
  <c r="CZ446" i="82"/>
  <c r="CZ448" i="82"/>
  <c r="CZ450" i="82"/>
  <c r="CZ452" i="82"/>
  <c r="CZ454" i="82"/>
  <c r="CZ456" i="82"/>
  <c r="CZ458" i="82"/>
  <c r="CZ460" i="82"/>
  <c r="CZ462" i="82"/>
  <c r="CZ464" i="82"/>
  <c r="CZ466" i="82"/>
  <c r="CZ468" i="82"/>
  <c r="CZ470" i="82"/>
  <c r="CZ472" i="82"/>
  <c r="CZ474" i="82"/>
  <c r="CZ476" i="82"/>
  <c r="CZ478" i="82"/>
  <c r="CZ480" i="82"/>
  <c r="CZ482" i="82"/>
  <c r="CZ484" i="82"/>
  <c r="CZ486" i="82"/>
  <c r="CZ488" i="82"/>
  <c r="CZ490" i="82"/>
  <c r="CZ492" i="82"/>
  <c r="CZ494" i="82"/>
  <c r="CZ496" i="82"/>
  <c r="CZ498" i="82"/>
  <c r="CZ500" i="82"/>
  <c r="CZ502" i="82"/>
  <c r="CZ504" i="82"/>
  <c r="CZ506" i="82"/>
  <c r="CZ508" i="82"/>
  <c r="CZ510" i="82"/>
  <c r="CZ512" i="82"/>
  <c r="CZ514" i="82"/>
  <c r="CZ516" i="82"/>
  <c r="CZ518" i="82"/>
  <c r="CZ520" i="82"/>
  <c r="CZ522" i="82"/>
  <c r="CZ524" i="82"/>
  <c r="CZ526" i="82"/>
  <c r="CZ528" i="82"/>
  <c r="CZ530" i="82"/>
  <c r="CZ532" i="82"/>
  <c r="CZ534" i="82"/>
  <c r="CZ536" i="82"/>
  <c r="CZ538" i="82"/>
  <c r="CZ540" i="82"/>
  <c r="CZ542" i="82"/>
  <c r="CZ544" i="82"/>
  <c r="CZ546" i="82"/>
  <c r="CZ548" i="82"/>
  <c r="CZ550" i="82"/>
  <c r="CZ552" i="82"/>
  <c r="CZ554" i="82"/>
  <c r="CZ556" i="82"/>
  <c r="CZ558" i="82"/>
  <c r="CZ560" i="82"/>
  <c r="CZ562" i="82"/>
  <c r="CZ564" i="82"/>
  <c r="CZ566" i="82"/>
  <c r="CZ568" i="82"/>
  <c r="CZ570" i="82"/>
  <c r="CZ572" i="82"/>
  <c r="CZ574" i="82"/>
  <c r="CZ576" i="82"/>
  <c r="CZ578" i="82"/>
  <c r="CZ580" i="82"/>
  <c r="CZ582" i="82"/>
  <c r="CZ584" i="82"/>
  <c r="CZ586" i="82"/>
  <c r="CZ588" i="82"/>
  <c r="CZ590" i="82"/>
  <c r="CZ592" i="82"/>
  <c r="CZ594" i="82"/>
  <c r="CZ596" i="82"/>
  <c r="CZ598" i="82"/>
  <c r="CZ600" i="82"/>
  <c r="CZ602" i="82"/>
  <c r="CZ604" i="82"/>
  <c r="CZ606" i="82"/>
  <c r="CZ608" i="82"/>
  <c r="CZ610" i="82"/>
  <c r="CZ612" i="82"/>
  <c r="CZ614" i="82"/>
  <c r="CZ616" i="82"/>
  <c r="CZ618" i="82"/>
  <c r="CZ620" i="82"/>
  <c r="CZ622" i="82"/>
  <c r="CZ624" i="82"/>
  <c r="CZ626" i="82"/>
  <c r="CZ628" i="82"/>
  <c r="CZ630" i="82"/>
  <c r="CZ632" i="82"/>
  <c r="CZ634" i="82"/>
  <c r="CZ636" i="82"/>
  <c r="CZ638" i="82"/>
  <c r="CZ640" i="82"/>
  <c r="CZ642" i="82"/>
  <c r="CZ644" i="82"/>
  <c r="CZ646" i="82"/>
  <c r="CZ648" i="82"/>
  <c r="CZ650" i="82"/>
  <c r="CZ652" i="82"/>
  <c r="CZ654" i="82"/>
  <c r="CZ656" i="82"/>
  <c r="CZ658" i="82"/>
  <c r="CZ660" i="82"/>
  <c r="CZ662" i="82"/>
  <c r="CZ664" i="82"/>
  <c r="CZ666" i="82"/>
  <c r="CZ668" i="82"/>
  <c r="CZ670" i="82"/>
  <c r="CZ672" i="82"/>
  <c r="CZ674" i="82"/>
  <c r="CZ676" i="82"/>
  <c r="CZ678" i="82"/>
  <c r="CZ680" i="82"/>
  <c r="CZ682" i="82"/>
  <c r="CZ684" i="82"/>
  <c r="CZ686" i="82"/>
  <c r="CZ688" i="82"/>
  <c r="CZ690" i="82"/>
  <c r="CZ692" i="82"/>
  <c r="CZ694" i="82"/>
  <c r="CZ696" i="82"/>
  <c r="CZ698" i="82"/>
  <c r="CZ700" i="82"/>
  <c r="CZ702" i="82"/>
  <c r="CZ704" i="82"/>
  <c r="CZ706" i="82"/>
  <c r="CZ708" i="82"/>
  <c r="CZ710" i="82"/>
  <c r="CZ712" i="82"/>
  <c r="CZ714" i="82"/>
  <c r="CZ716" i="82"/>
  <c r="CZ718" i="82"/>
  <c r="CZ720" i="82"/>
  <c r="CZ722" i="82"/>
  <c r="CZ724" i="82"/>
  <c r="CZ726" i="82"/>
  <c r="CZ728" i="82"/>
  <c r="CZ730" i="82"/>
  <c r="CZ732" i="82"/>
  <c r="CZ734" i="82"/>
  <c r="CZ736" i="82"/>
  <c r="CZ738" i="82"/>
  <c r="CZ740" i="82"/>
  <c r="CZ742" i="82"/>
  <c r="CZ744" i="82"/>
  <c r="CZ746" i="82"/>
  <c r="CZ748" i="82"/>
  <c r="CZ750" i="82"/>
  <c r="CZ752" i="82"/>
  <c r="CZ754" i="82"/>
  <c r="CZ756" i="82"/>
  <c r="CZ758" i="82"/>
  <c r="CZ760" i="82"/>
  <c r="CZ762" i="82"/>
  <c r="CZ764" i="82"/>
  <c r="CZ766" i="82"/>
  <c r="CZ768" i="82"/>
  <c r="CZ770" i="82"/>
  <c r="CZ772" i="82"/>
  <c r="CZ774" i="82"/>
  <c r="CZ776" i="82"/>
  <c r="CZ778" i="82"/>
  <c r="CZ780" i="82"/>
  <c r="CZ782" i="82"/>
  <c r="CZ784" i="82"/>
  <c r="CZ786" i="82"/>
  <c r="CZ788" i="82"/>
  <c r="CZ790" i="82"/>
  <c r="CZ792" i="82"/>
  <c r="CZ794" i="82"/>
  <c r="CZ796" i="82"/>
  <c r="CZ798" i="82"/>
  <c r="CZ800" i="82"/>
  <c r="CZ802" i="82"/>
  <c r="CZ804" i="82"/>
  <c r="CZ806" i="82"/>
  <c r="CZ808" i="82"/>
  <c r="CZ810" i="82"/>
  <c r="CZ812" i="82"/>
  <c r="CZ814" i="82"/>
  <c r="CZ816" i="82"/>
  <c r="CZ818" i="82"/>
  <c r="CZ820" i="82"/>
  <c r="CZ822" i="82"/>
  <c r="CZ824" i="82"/>
  <c r="CZ826" i="82"/>
  <c r="CZ828" i="82"/>
  <c r="CZ830" i="82"/>
  <c r="CZ832" i="82"/>
  <c r="CZ834" i="82"/>
  <c r="CZ836" i="82"/>
  <c r="CZ838" i="82"/>
  <c r="CZ840" i="82"/>
  <c r="CZ842" i="82"/>
  <c r="CZ844" i="82"/>
  <c r="CZ846" i="82"/>
  <c r="CZ848" i="82"/>
  <c r="CZ850" i="82"/>
  <c r="CZ852" i="82"/>
  <c r="CZ854" i="82"/>
  <c r="CZ856" i="82"/>
  <c r="CZ858" i="82"/>
  <c r="CZ860" i="82"/>
  <c r="CZ862" i="82"/>
  <c r="CZ864" i="82"/>
  <c r="CZ866" i="82"/>
  <c r="CZ868" i="82"/>
  <c r="CZ870" i="82"/>
  <c r="CZ872" i="82"/>
  <c r="CZ874" i="82"/>
  <c r="BM12" i="82"/>
  <c r="BM16" i="82"/>
  <c r="BM20" i="82"/>
  <c r="BM24" i="82"/>
  <c r="BM28" i="82"/>
  <c r="BM32" i="82"/>
  <c r="BM36" i="82"/>
  <c r="BM40" i="82"/>
  <c r="BM44" i="82"/>
  <c r="BM48" i="82"/>
  <c r="BM52" i="82"/>
  <c r="BM56" i="82"/>
  <c r="BM60" i="82"/>
  <c r="BM64" i="82"/>
  <c r="BM68" i="82"/>
  <c r="BM72" i="82"/>
  <c r="BM76" i="82"/>
  <c r="BM80" i="82"/>
  <c r="BM84" i="82"/>
  <c r="BM88" i="82"/>
  <c r="BM92" i="82"/>
  <c r="BM96" i="82"/>
  <c r="BM100" i="82"/>
  <c r="BM104" i="82"/>
  <c r="BM108" i="82"/>
  <c r="BM112" i="82"/>
  <c r="BM116" i="82"/>
  <c r="BM120" i="82"/>
  <c r="BM124" i="82"/>
  <c r="BM128" i="82"/>
  <c r="BM132" i="82"/>
  <c r="BM136" i="82"/>
  <c r="BM140" i="82"/>
  <c r="BM144" i="82"/>
  <c r="BM148" i="82"/>
  <c r="BM152" i="82"/>
  <c r="BM156" i="82"/>
  <c r="BM160" i="82"/>
  <c r="BM164" i="82"/>
  <c r="BM168" i="82"/>
  <c r="BM172" i="82"/>
  <c r="BM176" i="82"/>
  <c r="BM180" i="82"/>
  <c r="BM184" i="82"/>
  <c r="BM188" i="82"/>
  <c r="BM192" i="82"/>
  <c r="BM196" i="82"/>
  <c r="BM200" i="82"/>
  <c r="BM204" i="82"/>
  <c r="BM208" i="82"/>
  <c r="BM212" i="82"/>
  <c r="BM216" i="82"/>
  <c r="BM220" i="82"/>
  <c r="BM224" i="82"/>
  <c r="BM228" i="82"/>
  <c r="BM232" i="82"/>
  <c r="BM236" i="82"/>
  <c r="BM240" i="82"/>
  <c r="BM244" i="82"/>
  <c r="BM248" i="82"/>
  <c r="BM252" i="82"/>
  <c r="BM256" i="82"/>
  <c r="BM260" i="82"/>
  <c r="BM264" i="82"/>
  <c r="BM268" i="82"/>
  <c r="BM272" i="82"/>
  <c r="BM279" i="82"/>
  <c r="BM283" i="82"/>
  <c r="BM287" i="82"/>
  <c r="BM291" i="82"/>
  <c r="BM295" i="82"/>
  <c r="BM299" i="82"/>
  <c r="BM303" i="82"/>
  <c r="BM307" i="82"/>
  <c r="BM311" i="82"/>
  <c r="BM315" i="82"/>
  <c r="BM319" i="82"/>
  <c r="BM323" i="82"/>
  <c r="AN13" i="82"/>
  <c r="AN17" i="82"/>
  <c r="AN21" i="82"/>
  <c r="AN25" i="82"/>
  <c r="AN29" i="82"/>
  <c r="AN33" i="82"/>
  <c r="BM15" i="82"/>
  <c r="BM19" i="82"/>
  <c r="BM23" i="82"/>
  <c r="BM27" i="82"/>
  <c r="BM31" i="82"/>
  <c r="BM35" i="82"/>
  <c r="BM39" i="82"/>
  <c r="BM43" i="82"/>
  <c r="BM47" i="82"/>
  <c r="BM51" i="82"/>
  <c r="BM55" i="82"/>
  <c r="BM59" i="82"/>
  <c r="BM63" i="82"/>
  <c r="BM67" i="82"/>
  <c r="BM71" i="82"/>
  <c r="BM75" i="82"/>
  <c r="BM79" i="82"/>
  <c r="BM83" i="82"/>
  <c r="BM87" i="82"/>
  <c r="BM91" i="82"/>
  <c r="BM95" i="82"/>
  <c r="BM99" i="82"/>
  <c r="BM103" i="82"/>
  <c r="BM107" i="82"/>
  <c r="BM111" i="82"/>
  <c r="BM115" i="82"/>
  <c r="BM119" i="82"/>
  <c r="BM123" i="82"/>
  <c r="BM127" i="82"/>
  <c r="BM131" i="82"/>
  <c r="BM135" i="82"/>
  <c r="BM139" i="82"/>
  <c r="BM143" i="82"/>
  <c r="BM147" i="82"/>
  <c r="BM151" i="82"/>
  <c r="BM155" i="82"/>
  <c r="BM159" i="82"/>
  <c r="BM163" i="82"/>
  <c r="BM167" i="82"/>
  <c r="BM171" i="82"/>
  <c r="BM175" i="82"/>
  <c r="BM179" i="82"/>
  <c r="BM183" i="82"/>
  <c r="BM187" i="82"/>
  <c r="BM191" i="82"/>
  <c r="BM195" i="82"/>
  <c r="BM199" i="82"/>
  <c r="BM203" i="82"/>
  <c r="BM207" i="82"/>
  <c r="BM211" i="82"/>
  <c r="BM215" i="82"/>
  <c r="BM219" i="82"/>
  <c r="BM223" i="82"/>
  <c r="BM227" i="82"/>
  <c r="BM231" i="82"/>
  <c r="BM235" i="82"/>
  <c r="BM239" i="82"/>
  <c r="BM243" i="82"/>
  <c r="BM247" i="82"/>
  <c r="BM251" i="82"/>
  <c r="BM255" i="82"/>
  <c r="BM259" i="82"/>
  <c r="BM263" i="82"/>
  <c r="BM265" i="82"/>
  <c r="BM269" i="82"/>
  <c r="BM273" i="82"/>
  <c r="BM276" i="82"/>
  <c r="BM280" i="82"/>
  <c r="BM284" i="82"/>
  <c r="BM288" i="82"/>
  <c r="BM292" i="82"/>
  <c r="BM296" i="82"/>
  <c r="BM300" i="82"/>
  <c r="BM304" i="82"/>
  <c r="BM308" i="82"/>
  <c r="BM312" i="82"/>
  <c r="BM316" i="82"/>
  <c r="BM320" i="82"/>
  <c r="BM324" i="82"/>
  <c r="AN14" i="82"/>
  <c r="AN18" i="82"/>
  <c r="AN22" i="82"/>
  <c r="AN26" i="82"/>
  <c r="AN30" i="82"/>
  <c r="AN34" i="82"/>
  <c r="CZ15" i="82"/>
  <c r="CZ23" i="82"/>
  <c r="CZ31" i="82"/>
  <c r="CZ39" i="82"/>
  <c r="CZ47" i="82"/>
  <c r="CZ55" i="82"/>
  <c r="CZ63" i="82"/>
  <c r="CZ71" i="82"/>
  <c r="CZ79" i="82"/>
  <c r="CZ87" i="82"/>
  <c r="CZ95" i="82"/>
  <c r="CZ103" i="82"/>
  <c r="CZ111" i="82"/>
  <c r="CZ119" i="82"/>
  <c r="CZ127" i="82"/>
  <c r="CZ135" i="82"/>
  <c r="CZ143" i="82"/>
  <c r="CZ151" i="82"/>
  <c r="CZ159" i="82"/>
  <c r="CZ167" i="82"/>
  <c r="CZ175" i="82"/>
  <c r="CZ183" i="82"/>
  <c r="CZ191" i="82"/>
  <c r="CZ199" i="82"/>
  <c r="CZ207" i="82"/>
  <c r="CZ215" i="82"/>
  <c r="CZ223" i="82"/>
  <c r="CZ231" i="82"/>
  <c r="CZ239" i="82"/>
  <c r="CZ247" i="82"/>
  <c r="CZ255" i="82"/>
  <c r="CZ263" i="82"/>
  <c r="CZ271" i="82"/>
  <c r="CZ279" i="82"/>
  <c r="CZ287" i="82"/>
  <c r="CZ295" i="82"/>
  <c r="CZ303" i="82"/>
  <c r="CZ311" i="82"/>
  <c r="CZ319" i="82"/>
  <c r="CZ327" i="82"/>
  <c r="CZ335" i="82"/>
  <c r="CZ343" i="82"/>
  <c r="CZ351" i="82"/>
  <c r="CZ359" i="82"/>
  <c r="CZ367" i="82"/>
  <c r="CZ375" i="82"/>
  <c r="CZ383" i="82"/>
  <c r="CZ391" i="82"/>
  <c r="CZ399" i="82"/>
  <c r="CZ407" i="82"/>
  <c r="CZ415" i="82"/>
  <c r="CZ423" i="82"/>
  <c r="CZ431" i="82"/>
  <c r="CZ439" i="82"/>
  <c r="CZ447" i="82"/>
  <c r="CZ455" i="82"/>
  <c r="CZ463" i="82"/>
  <c r="CZ471" i="82"/>
  <c r="CZ479" i="82"/>
  <c r="CZ487" i="82"/>
  <c r="CZ495" i="82"/>
  <c r="CZ503" i="82"/>
  <c r="CZ511" i="82"/>
  <c r="CZ519" i="82"/>
  <c r="CZ527" i="82"/>
  <c r="CZ535" i="82"/>
  <c r="CZ543" i="82"/>
  <c r="CZ551" i="82"/>
  <c r="CZ559" i="82"/>
  <c r="CZ567" i="82"/>
  <c r="CZ575" i="82"/>
  <c r="CZ583" i="82"/>
  <c r="CZ591" i="82"/>
  <c r="CZ599" i="82"/>
  <c r="CZ607" i="82"/>
  <c r="CZ615" i="82"/>
  <c r="CZ623" i="82"/>
  <c r="CZ631" i="82"/>
  <c r="CZ639" i="82"/>
  <c r="CZ647" i="82"/>
  <c r="CZ655" i="82"/>
  <c r="CZ663" i="82"/>
  <c r="CZ671" i="82"/>
  <c r="CZ679" i="82"/>
  <c r="CZ687" i="82"/>
  <c r="CZ695" i="82"/>
  <c r="CZ703" i="82"/>
  <c r="CZ711" i="82"/>
  <c r="CZ719" i="82"/>
  <c r="CZ727" i="82"/>
  <c r="CZ735" i="82"/>
  <c r="CZ743" i="82"/>
  <c r="CZ751" i="82"/>
  <c r="CZ759" i="82"/>
  <c r="CZ767" i="82"/>
  <c r="CZ775" i="82"/>
  <c r="CZ783" i="82"/>
  <c r="CZ791" i="82"/>
  <c r="CZ799" i="82"/>
  <c r="CZ807" i="82"/>
  <c r="CZ815" i="82"/>
  <c r="CZ823" i="82"/>
  <c r="CZ831" i="82"/>
  <c r="CZ839" i="82"/>
  <c r="CZ847" i="82"/>
  <c r="CZ855" i="82"/>
  <c r="CZ863" i="82"/>
  <c r="CZ871" i="82"/>
  <c r="BM13" i="82"/>
  <c r="BM21" i="82"/>
  <c r="BM29" i="82"/>
  <c r="BM37" i="82"/>
  <c r="BM45" i="82"/>
  <c r="BM53" i="82"/>
  <c r="BM61" i="82"/>
  <c r="BM69" i="82"/>
  <c r="BM77" i="82"/>
  <c r="BM85" i="82"/>
  <c r="BM93" i="82"/>
  <c r="BM101" i="82"/>
  <c r="BM109" i="82"/>
  <c r="BM117" i="82"/>
  <c r="BM125" i="82"/>
  <c r="BM133" i="82"/>
  <c r="BM141" i="82"/>
  <c r="BM149" i="82"/>
  <c r="BM157" i="82"/>
  <c r="BM165" i="82"/>
  <c r="BM173" i="82"/>
  <c r="BM181" i="82"/>
  <c r="BM189" i="82"/>
  <c r="BM197" i="82"/>
  <c r="BM205" i="82"/>
  <c r="BM213" i="82"/>
  <c r="BM221" i="82"/>
  <c r="BM229" i="82"/>
  <c r="BM237" i="82"/>
  <c r="BM245" i="82"/>
  <c r="BM253" i="82"/>
  <c r="BM261" i="82"/>
  <c r="BM270" i="82"/>
  <c r="BM278" i="82"/>
  <c r="BM286" i="82"/>
  <c r="BM294" i="82"/>
  <c r="BM302" i="82"/>
  <c r="BM310" i="82"/>
  <c r="BM318" i="82"/>
  <c r="BM326" i="82"/>
  <c r="AN12" i="82"/>
  <c r="AN20" i="82"/>
  <c r="AN28" i="82"/>
  <c r="AN36" i="82"/>
  <c r="AN40" i="82"/>
  <c r="AN44" i="82"/>
  <c r="AN48" i="82"/>
  <c r="AN52" i="82"/>
  <c r="CZ19" i="82"/>
  <c r="CZ27" i="82"/>
  <c r="CZ35" i="82"/>
  <c r="CZ43" i="82"/>
  <c r="CZ51" i="82"/>
  <c r="CZ59" i="82"/>
  <c r="CZ67" i="82"/>
  <c r="CZ75" i="82"/>
  <c r="CZ83" i="82"/>
  <c r="CZ91" i="82"/>
  <c r="CZ99" i="82"/>
  <c r="CZ107" i="82"/>
  <c r="CZ115" i="82"/>
  <c r="CZ123" i="82"/>
  <c r="CZ131" i="82"/>
  <c r="CZ139" i="82"/>
  <c r="CZ147" i="82"/>
  <c r="CZ155" i="82"/>
  <c r="CZ163" i="82"/>
  <c r="CZ171" i="82"/>
  <c r="CZ179" i="82"/>
  <c r="CZ187" i="82"/>
  <c r="CZ195" i="82"/>
  <c r="CZ203" i="82"/>
  <c r="CZ211" i="82"/>
  <c r="CZ219" i="82"/>
  <c r="CZ227" i="82"/>
  <c r="CZ235" i="82"/>
  <c r="CZ243" i="82"/>
  <c r="CZ251" i="82"/>
  <c r="CZ259" i="82"/>
  <c r="CZ267" i="82"/>
  <c r="CZ275" i="82"/>
  <c r="CZ283" i="82"/>
  <c r="CZ291" i="82"/>
  <c r="CZ299" i="82"/>
  <c r="CZ307" i="82"/>
  <c r="CZ315" i="82"/>
  <c r="CZ323" i="82"/>
  <c r="CZ331" i="82"/>
  <c r="CZ339" i="82"/>
  <c r="CZ347" i="82"/>
  <c r="CZ355" i="82"/>
  <c r="CZ363" i="82"/>
  <c r="CZ371" i="82"/>
  <c r="CZ379" i="82"/>
  <c r="CZ387" i="82"/>
  <c r="CZ395" i="82"/>
  <c r="CZ403" i="82"/>
  <c r="CZ411" i="82"/>
  <c r="CZ419" i="82"/>
  <c r="CZ427" i="82"/>
  <c r="CZ435" i="82"/>
  <c r="CZ443" i="82"/>
  <c r="CZ451" i="82"/>
  <c r="CZ459" i="82"/>
  <c r="CZ467" i="82"/>
  <c r="CZ475" i="82"/>
  <c r="CZ483" i="82"/>
  <c r="CZ491" i="82"/>
  <c r="CZ499" i="82"/>
  <c r="CZ507" i="82"/>
  <c r="CZ515" i="82"/>
  <c r="CZ523" i="82"/>
  <c r="CZ531" i="82"/>
  <c r="CZ539" i="82"/>
  <c r="CZ547" i="82"/>
  <c r="CZ555" i="82"/>
  <c r="CZ563" i="82"/>
  <c r="CZ571" i="82"/>
  <c r="CZ579" i="82"/>
  <c r="CZ587" i="82"/>
  <c r="CZ595" i="82"/>
  <c r="CZ603" i="82"/>
  <c r="CZ611" i="82"/>
  <c r="CZ619" i="82"/>
  <c r="CZ627" i="82"/>
  <c r="CZ635" i="82"/>
  <c r="CZ643" i="82"/>
  <c r="CZ651" i="82"/>
  <c r="CZ659" i="82"/>
  <c r="CZ667" i="82"/>
  <c r="CZ675" i="82"/>
  <c r="CZ683" i="82"/>
  <c r="CZ691" i="82"/>
  <c r="CZ699" i="82"/>
  <c r="CZ707" i="82"/>
  <c r="CZ715" i="82"/>
  <c r="CZ723" i="82"/>
  <c r="CZ731" i="82"/>
  <c r="CZ739" i="82"/>
  <c r="CZ747" i="82"/>
  <c r="CZ755" i="82"/>
  <c r="CZ763" i="82"/>
  <c r="CZ771" i="82"/>
  <c r="CZ779" i="82"/>
  <c r="CZ787" i="82"/>
  <c r="CZ795" i="82"/>
  <c r="CZ803" i="82"/>
  <c r="CZ811" i="82"/>
  <c r="CZ819" i="82"/>
  <c r="CZ827" i="82"/>
  <c r="CZ835" i="82"/>
  <c r="CZ843" i="82"/>
  <c r="CZ851" i="82"/>
  <c r="CZ859" i="82"/>
  <c r="CZ867" i="82"/>
  <c r="CZ875" i="82"/>
  <c r="BM17" i="82"/>
  <c r="BM25" i="82"/>
  <c r="BM33" i="82"/>
  <c r="BM41" i="82"/>
  <c r="BM49" i="82"/>
  <c r="BM57" i="82"/>
  <c r="BM65" i="82"/>
  <c r="BM73" i="82"/>
  <c r="BM81" i="82"/>
  <c r="BM89" i="82"/>
  <c r="BM97" i="82"/>
  <c r="BM105" i="82"/>
  <c r="BM113" i="82"/>
  <c r="BM121" i="82"/>
  <c r="BM129" i="82"/>
  <c r="BM137" i="82"/>
  <c r="BM145" i="82"/>
  <c r="BM153" i="82"/>
  <c r="BM161" i="82"/>
  <c r="BM169" i="82"/>
  <c r="BM177" i="82"/>
  <c r="BM185" i="82"/>
  <c r="BM193" i="82"/>
  <c r="BM201" i="82"/>
  <c r="BM209" i="82"/>
  <c r="BM217" i="82"/>
  <c r="BM225" i="82"/>
  <c r="BM233" i="82"/>
  <c r="BM241" i="82"/>
  <c r="BM249" i="82"/>
  <c r="BM257" i="82"/>
  <c r="BM266" i="82"/>
  <c r="BM274" i="82"/>
  <c r="BM282" i="82"/>
  <c r="BM290" i="82"/>
  <c r="BM298" i="82"/>
  <c r="BM306" i="82"/>
  <c r="BM314" i="82"/>
  <c r="BM322" i="82"/>
  <c r="AN16" i="82"/>
  <c r="AN24" i="82"/>
  <c r="AN32" i="82"/>
  <c r="AN38" i="82"/>
  <c r="AN42" i="82"/>
  <c r="AN46" i="82"/>
  <c r="AN50" i="82"/>
  <c r="CZ25" i="82"/>
  <c r="CZ41" i="82"/>
  <c r="CZ57" i="82"/>
  <c r="CZ73" i="82"/>
  <c r="CZ89" i="82"/>
  <c r="CZ105" i="82"/>
  <c r="CZ121" i="82"/>
  <c r="CZ137" i="82"/>
  <c r="CZ153" i="82"/>
  <c r="CZ169" i="82"/>
  <c r="CZ185" i="82"/>
  <c r="CZ201" i="82"/>
  <c r="CZ217" i="82"/>
  <c r="CZ233" i="82"/>
  <c r="CZ249" i="82"/>
  <c r="CZ265" i="82"/>
  <c r="CZ281" i="82"/>
  <c r="CZ297" i="82"/>
  <c r="CZ313" i="82"/>
  <c r="CZ329" i="82"/>
  <c r="CZ345" i="82"/>
  <c r="CZ361" i="82"/>
  <c r="CZ377" i="82"/>
  <c r="CZ393" i="82"/>
  <c r="CZ409" i="82"/>
  <c r="CZ425" i="82"/>
  <c r="CZ441" i="82"/>
  <c r="CZ457" i="82"/>
  <c r="CZ473" i="82"/>
  <c r="CZ489" i="82"/>
  <c r="CZ505" i="82"/>
  <c r="CZ521" i="82"/>
  <c r="CZ537" i="82"/>
  <c r="CZ553" i="82"/>
  <c r="CZ569" i="82"/>
  <c r="CZ585" i="82"/>
  <c r="CZ601" i="82"/>
  <c r="CZ617" i="82"/>
  <c r="CZ633" i="82"/>
  <c r="CZ649" i="82"/>
  <c r="CZ665" i="82"/>
  <c r="CZ681" i="82"/>
  <c r="CZ697" i="82"/>
  <c r="CZ713" i="82"/>
  <c r="CZ729" i="82"/>
  <c r="CZ745" i="82"/>
  <c r="CZ761" i="82"/>
  <c r="CZ777" i="82"/>
  <c r="CZ793" i="82"/>
  <c r="CZ809" i="82"/>
  <c r="CZ825" i="82"/>
  <c r="CZ841" i="82"/>
  <c r="CZ857" i="82"/>
  <c r="CZ873" i="82"/>
  <c r="BM14" i="82"/>
  <c r="BM30" i="82"/>
  <c r="BM46" i="82"/>
  <c r="BM62" i="82"/>
  <c r="BM78" i="82"/>
  <c r="BM94" i="82"/>
  <c r="BM110" i="82"/>
  <c r="BM126" i="82"/>
  <c r="BM142" i="82"/>
  <c r="BM158" i="82"/>
  <c r="BM174" i="82"/>
  <c r="BM190" i="82"/>
  <c r="BM206" i="82"/>
  <c r="BM222" i="82"/>
  <c r="BM238" i="82"/>
  <c r="BM254" i="82"/>
  <c r="BM281" i="82"/>
  <c r="BM297" i="82"/>
  <c r="BM313" i="82"/>
  <c r="AN19" i="82"/>
  <c r="AN35" i="82"/>
  <c r="AN43" i="82"/>
  <c r="AN51" i="82"/>
  <c r="D12" i="82"/>
  <c r="D14" i="82"/>
  <c r="D16" i="82"/>
  <c r="D18" i="82"/>
  <c r="D20" i="82"/>
  <c r="D22" i="82"/>
  <c r="D24" i="82"/>
  <c r="D26" i="82"/>
  <c r="D28" i="82"/>
  <c r="D30" i="82"/>
  <c r="D32" i="82"/>
  <c r="D34" i="82"/>
  <c r="D36" i="82"/>
  <c r="D38" i="82"/>
  <c r="D40" i="82"/>
  <c r="D42" i="82"/>
  <c r="D44" i="82"/>
  <c r="D46" i="82"/>
  <c r="D48" i="82"/>
  <c r="D50" i="82"/>
  <c r="D52" i="82"/>
  <c r="D54" i="82"/>
  <c r="D56" i="82"/>
  <c r="D58" i="82"/>
  <c r="D60" i="82"/>
  <c r="D62" i="82"/>
  <c r="D64" i="82"/>
  <c r="D66" i="82"/>
  <c r="D68" i="82"/>
  <c r="D70" i="82"/>
  <c r="D72" i="82"/>
  <c r="D75" i="82"/>
  <c r="D84" i="82"/>
  <c r="D86" i="82"/>
  <c r="D88" i="82"/>
  <c r="D90" i="82"/>
  <c r="D92" i="82"/>
  <c r="D94" i="82"/>
  <c r="D96" i="82"/>
  <c r="D98" i="82"/>
  <c r="D100" i="82"/>
  <c r="D102" i="82"/>
  <c r="D104" i="82"/>
  <c r="D106" i="82"/>
  <c r="D108" i="82"/>
  <c r="D110" i="82"/>
  <c r="D112" i="82"/>
  <c r="D114" i="82"/>
  <c r="D116" i="82"/>
  <c r="D118" i="82"/>
  <c r="D120" i="82"/>
  <c r="D122" i="82"/>
  <c r="D124" i="82"/>
  <c r="D126" i="82"/>
  <c r="D128" i="82"/>
  <c r="D130" i="82"/>
  <c r="D132" i="82"/>
  <c r="D134" i="82"/>
  <c r="D136" i="82"/>
  <c r="D138" i="82"/>
  <c r="D140" i="82"/>
  <c r="D142" i="82"/>
  <c r="D144" i="82"/>
  <c r="D154" i="82"/>
  <c r="D156" i="82"/>
  <c r="D158" i="82"/>
  <c r="D160" i="82"/>
  <c r="D162" i="82"/>
  <c r="D164" i="82"/>
  <c r="D166" i="82"/>
  <c r="D168" i="82"/>
  <c r="D170" i="82"/>
  <c r="D172" i="82"/>
  <c r="D174" i="82"/>
  <c r="D176" i="82"/>
  <c r="D178" i="82"/>
  <c r="D180" i="82"/>
  <c r="D182" i="82"/>
  <c r="D184" i="82"/>
  <c r="D186" i="82"/>
  <c r="D188" i="82"/>
  <c r="D190" i="82"/>
  <c r="D192" i="82"/>
  <c r="D194" i="82"/>
  <c r="D196" i="82"/>
  <c r="D198" i="82"/>
  <c r="D200" i="82"/>
  <c r="D202" i="82"/>
  <c r="D204" i="82"/>
  <c r="D206" i="82"/>
  <c r="D208" i="82"/>
  <c r="D210" i="82"/>
  <c r="D212" i="82"/>
  <c r="D214" i="82"/>
  <c r="D217" i="82"/>
  <c r="D226" i="82"/>
  <c r="D228" i="82"/>
  <c r="D230" i="82"/>
  <c r="D232" i="82"/>
  <c r="D234" i="82"/>
  <c r="D236" i="82"/>
  <c r="D238" i="82"/>
  <c r="D240" i="82"/>
  <c r="D242" i="82"/>
  <c r="D244" i="82"/>
  <c r="D246" i="82"/>
  <c r="D248" i="82"/>
  <c r="D250" i="82"/>
  <c r="D252" i="82"/>
  <c r="D254" i="82"/>
  <c r="D256" i="82"/>
  <c r="D258" i="82"/>
  <c r="D260" i="82"/>
  <c r="D262" i="82"/>
  <c r="D264" i="82"/>
  <c r="D266" i="82"/>
  <c r="D268" i="82"/>
  <c r="D270" i="82"/>
  <c r="D272" i="82"/>
  <c r="D274" i="82"/>
  <c r="D276" i="82"/>
  <c r="D278" i="82"/>
  <c r="D280" i="82"/>
  <c r="D282" i="82"/>
  <c r="D284" i="82"/>
  <c r="D286" i="82"/>
  <c r="D296" i="82"/>
  <c r="D298" i="82"/>
  <c r="D300" i="82"/>
  <c r="D302" i="82"/>
  <c r="D304" i="82"/>
  <c r="D306" i="82"/>
  <c r="D308" i="82"/>
  <c r="D310" i="82"/>
  <c r="D312" i="82"/>
  <c r="D314" i="82"/>
  <c r="D316" i="82"/>
  <c r="D318" i="82"/>
  <c r="D320" i="82"/>
  <c r="D322" i="82"/>
  <c r="D324" i="82"/>
  <c r="D326" i="82"/>
  <c r="D328" i="82"/>
  <c r="D330" i="82"/>
  <c r="D332" i="82"/>
  <c r="D334" i="82"/>
  <c r="D336" i="82"/>
  <c r="D338" i="82"/>
  <c r="D340" i="82"/>
  <c r="D342" i="82"/>
  <c r="D344" i="82"/>
  <c r="D346" i="82"/>
  <c r="D348" i="82"/>
  <c r="D350" i="82"/>
  <c r="D352" i="82"/>
  <c r="D354" i="82"/>
  <c r="D356" i="82"/>
  <c r="D359" i="82"/>
  <c r="D368" i="82"/>
  <c r="D370" i="82"/>
  <c r="D372" i="82"/>
  <c r="D374" i="82"/>
  <c r="D376" i="82"/>
  <c r="D378" i="82"/>
  <c r="D380" i="82"/>
  <c r="D382" i="82"/>
  <c r="D384" i="82"/>
  <c r="D386" i="82"/>
  <c r="D388" i="82"/>
  <c r="D390" i="82"/>
  <c r="D392" i="82"/>
  <c r="D394" i="82"/>
  <c r="D396" i="82"/>
  <c r="D398" i="82"/>
  <c r="D400" i="82"/>
  <c r="D402" i="82"/>
  <c r="D404" i="82"/>
  <c r="D406" i="82"/>
  <c r="D408" i="82"/>
  <c r="D410" i="82"/>
  <c r="D412" i="82"/>
  <c r="D414" i="82"/>
  <c r="D416" i="82"/>
  <c r="D418" i="82"/>
  <c r="D420" i="82"/>
  <c r="D422" i="82"/>
  <c r="D424" i="82"/>
  <c r="D426" i="82"/>
  <c r="D428" i="82"/>
  <c r="D438" i="82"/>
  <c r="D440" i="82"/>
  <c r="D442" i="82"/>
  <c r="D444" i="82"/>
  <c r="D446" i="82"/>
  <c r="D502" i="82"/>
  <c r="D504" i="82"/>
  <c r="D506" i="82"/>
  <c r="D508" i="82"/>
  <c r="D515" i="82"/>
  <c r="D517" i="82"/>
  <c r="D552" i="82"/>
  <c r="D554" i="82"/>
  <c r="D556" i="82"/>
  <c r="D558" i="82"/>
  <c r="D563" i="82"/>
  <c r="D571" i="82"/>
  <c r="D574" i="82"/>
  <c r="D576" i="82"/>
  <c r="D578" i="82"/>
  <c r="D587" i="82"/>
  <c r="D624" i="82"/>
  <c r="D626" i="82"/>
  <c r="D628" i="82"/>
  <c r="D630" i="82"/>
  <c r="D635" i="82"/>
  <c r="D640" i="82"/>
  <c r="D644" i="82"/>
  <c r="D646" i="82"/>
  <c r="D648" i="82"/>
  <c r="D650" i="82"/>
  <c r="D657" i="82"/>
  <c r="D695" i="82"/>
  <c r="D697" i="82"/>
  <c r="D699" i="82"/>
  <c r="D701" i="82"/>
  <c r="D706" i="82"/>
  <c r="D711" i="82"/>
  <c r="D715" i="82"/>
  <c r="D717" i="82"/>
  <c r="D719" i="82"/>
  <c r="D721" i="82"/>
  <c r="D855" i="82"/>
  <c r="D858" i="82"/>
  <c r="D860" i="82"/>
  <c r="D862" i="82"/>
  <c r="D928" i="82"/>
  <c r="D930" i="82"/>
  <c r="D932" i="82"/>
  <c r="D934" i="82"/>
  <c r="D997" i="82"/>
  <c r="D1000" i="82"/>
  <c r="D1002" i="82"/>
  <c r="D1004" i="82"/>
  <c r="D1070" i="82"/>
  <c r="D1072" i="82"/>
  <c r="D1074" i="82"/>
  <c r="D1076" i="82"/>
  <c r="D1139" i="82"/>
  <c r="D1142" i="82"/>
  <c r="D1144" i="82"/>
  <c r="D1146" i="82"/>
  <c r="D1212" i="82"/>
  <c r="D1214" i="82"/>
  <c r="D1216" i="82"/>
  <c r="D1218" i="82"/>
  <c r="D1229" i="82"/>
  <c r="D1231" i="82"/>
  <c r="D1233" i="82"/>
  <c r="D1235" i="82"/>
  <c r="D1237" i="82"/>
  <c r="D1239" i="82"/>
  <c r="D1241" i="82"/>
  <c r="D1243" i="82"/>
  <c r="D1245" i="82"/>
  <c r="D1247" i="82"/>
  <c r="D1249" i="82"/>
  <c r="D1251" i="82"/>
  <c r="D1253" i="82"/>
  <c r="D1255" i="82"/>
  <c r="D1257" i="82"/>
  <c r="D1259" i="82"/>
  <c r="D1261" i="82"/>
  <c r="D1263" i="82"/>
  <c r="D1265" i="82"/>
  <c r="D1267" i="82"/>
  <c r="D1269" i="82"/>
  <c r="D1271" i="82"/>
  <c r="D1273" i="82"/>
  <c r="D1275" i="82"/>
  <c r="D1277" i="82"/>
  <c r="D1279" i="82"/>
  <c r="D1282" i="82"/>
  <c r="D1291" i="82"/>
  <c r="D1293" i="82"/>
  <c r="D1295" i="82"/>
  <c r="D1300" i="82"/>
  <c r="D1302" i="82"/>
  <c r="D1304" i="82"/>
  <c r="D1306" i="82"/>
  <c r="D1308" i="82"/>
  <c r="D1310" i="82"/>
  <c r="D1312" i="82"/>
  <c r="D1314" i="82"/>
  <c r="D1316" i="82"/>
  <c r="D1318" i="82"/>
  <c r="D1320" i="82"/>
  <c r="D1322" i="82"/>
  <c r="D1324" i="82"/>
  <c r="D1326" i="82"/>
  <c r="D1328" i="82"/>
  <c r="D1330" i="82"/>
  <c r="D1332" i="82"/>
  <c r="D1341" i="82"/>
  <c r="D1343" i="82"/>
  <c r="D1346" i="82"/>
  <c r="D1348" i="82"/>
  <c r="D1351" i="82"/>
  <c r="D1361" i="82"/>
  <c r="D1363" i="82"/>
  <c r="D1365" i="82"/>
  <c r="D1370" i="82"/>
  <c r="D1372" i="82"/>
  <c r="D1374" i="82"/>
  <c r="D1376" i="82"/>
  <c r="D1378" i="82"/>
  <c r="D1380" i="82"/>
  <c r="D1382" i="82"/>
  <c r="D1384" i="82"/>
  <c r="D1386" i="82"/>
  <c r="D1388" i="82"/>
  <c r="D1390" i="82"/>
  <c r="D1392" i="82"/>
  <c r="D1394" i="82"/>
  <c r="D1396" i="82"/>
  <c r="D1398" i="82"/>
  <c r="D1400" i="82"/>
  <c r="D1402" i="82"/>
  <c r="D1413" i="82"/>
  <c r="D1418" i="82"/>
  <c r="D1420" i="82"/>
  <c r="D1424" i="82"/>
  <c r="D1433" i="82"/>
  <c r="D1435" i="82"/>
  <c r="D1437" i="82"/>
  <c r="D1441" i="82"/>
  <c r="D1443" i="82"/>
  <c r="D1445" i="82"/>
  <c r="D1447" i="82"/>
  <c r="D1449" i="82"/>
  <c r="D1451" i="82"/>
  <c r="D1453" i="82"/>
  <c r="D1455" i="82"/>
  <c r="D1457" i="82"/>
  <c r="D1459" i="82"/>
  <c r="D1461" i="82"/>
  <c r="D1463" i="82"/>
  <c r="D1465" i="82"/>
  <c r="D1467" i="82"/>
  <c r="D1469" i="82"/>
  <c r="D1471" i="82"/>
  <c r="D1473" i="82"/>
  <c r="D1484" i="82"/>
  <c r="D1489" i="82"/>
  <c r="D1491" i="82"/>
  <c r="D1495" i="82"/>
  <c r="D1575" i="82"/>
  <c r="D1577" i="82"/>
  <c r="D1579" i="82"/>
  <c r="D1581" i="82"/>
  <c r="D1583" i="82"/>
  <c r="D1585" i="82"/>
  <c r="D1587" i="82"/>
  <c r="D1589" i="82"/>
  <c r="D1591" i="82"/>
  <c r="D1593" i="82"/>
  <c r="D1595" i="82"/>
  <c r="D1597" i="82"/>
  <c r="D1599" i="82"/>
  <c r="D1601" i="82"/>
  <c r="D1603" i="82"/>
  <c r="D1605" i="82"/>
  <c r="D1607" i="82"/>
  <c r="CZ17" i="82"/>
  <c r="CZ33" i="82"/>
  <c r="CZ49" i="82"/>
  <c r="CZ65" i="82"/>
  <c r="CZ81" i="82"/>
  <c r="CZ97" i="82"/>
  <c r="CZ113" i="82"/>
  <c r="CZ129" i="82"/>
  <c r="CZ145" i="82"/>
  <c r="CZ161" i="82"/>
  <c r="CZ177" i="82"/>
  <c r="CZ193" i="82"/>
  <c r="CZ209" i="82"/>
  <c r="CZ225" i="82"/>
  <c r="CZ241" i="82"/>
  <c r="CZ257" i="82"/>
  <c r="CZ273" i="82"/>
  <c r="CZ289" i="82"/>
  <c r="CZ305" i="82"/>
  <c r="CZ321" i="82"/>
  <c r="CZ337" i="82"/>
  <c r="CZ353" i="82"/>
  <c r="CZ369" i="82"/>
  <c r="CZ385" i="82"/>
  <c r="CZ401" i="82"/>
  <c r="CZ417" i="82"/>
  <c r="CZ433" i="82"/>
  <c r="CZ449" i="82"/>
  <c r="CZ465" i="82"/>
  <c r="CZ481" i="82"/>
  <c r="CZ497" i="82"/>
  <c r="CZ513" i="82"/>
  <c r="CZ529" i="82"/>
  <c r="CZ545" i="82"/>
  <c r="CZ561" i="82"/>
  <c r="CZ577" i="82"/>
  <c r="CZ593" i="82"/>
  <c r="CZ609" i="82"/>
  <c r="CZ625" i="82"/>
  <c r="CZ641" i="82"/>
  <c r="CZ657" i="82"/>
  <c r="CZ673" i="82"/>
  <c r="CZ689" i="82"/>
  <c r="CZ705" i="82"/>
  <c r="CZ721" i="82"/>
  <c r="CZ737" i="82"/>
  <c r="CZ753" i="82"/>
  <c r="CZ769" i="82"/>
  <c r="CZ785" i="82"/>
  <c r="CZ801" i="82"/>
  <c r="CZ817" i="82"/>
  <c r="CZ833" i="82"/>
  <c r="CZ849" i="82"/>
  <c r="CZ865" i="82"/>
  <c r="BM22" i="82"/>
  <c r="BM38" i="82"/>
  <c r="BM54" i="82"/>
  <c r="BM70" i="82"/>
  <c r="BM86" i="82"/>
  <c r="BM102" i="82"/>
  <c r="BM118" i="82"/>
  <c r="BM134" i="82"/>
  <c r="BM150" i="82"/>
  <c r="BM166" i="82"/>
  <c r="BM182" i="82"/>
  <c r="BM198" i="82"/>
  <c r="BM214" i="82"/>
  <c r="BM230" i="82"/>
  <c r="BM246" i="82"/>
  <c r="BM262" i="82"/>
  <c r="BM271" i="82"/>
  <c r="BM289" i="82"/>
  <c r="BM305" i="82"/>
  <c r="BM321" i="82"/>
  <c r="AN27" i="82"/>
  <c r="AN39" i="82"/>
  <c r="AN47" i="82"/>
  <c r="D13" i="82"/>
  <c r="D15" i="82"/>
  <c r="D17" i="82"/>
  <c r="D19" i="82"/>
  <c r="D21" i="82"/>
  <c r="D23" i="82"/>
  <c r="D25" i="82"/>
  <c r="D27" i="82"/>
  <c r="D29" i="82"/>
  <c r="D31" i="82"/>
  <c r="D33" i="82"/>
  <c r="D35" i="82"/>
  <c r="D37" i="82"/>
  <c r="D39" i="82"/>
  <c r="D41" i="82"/>
  <c r="D43" i="82"/>
  <c r="D45" i="82"/>
  <c r="D47" i="82"/>
  <c r="D49" i="82"/>
  <c r="D51" i="82"/>
  <c r="D53" i="82"/>
  <c r="D55" i="82"/>
  <c r="D57" i="82"/>
  <c r="D59" i="82"/>
  <c r="D61" i="82"/>
  <c r="D63" i="82"/>
  <c r="D65" i="82"/>
  <c r="D67" i="82"/>
  <c r="D69" i="82"/>
  <c r="D71" i="82"/>
  <c r="D73" i="82"/>
  <c r="D83" i="82"/>
  <c r="D85" i="82"/>
  <c r="D87" i="82"/>
  <c r="D89" i="82"/>
  <c r="D91" i="82"/>
  <c r="D93" i="82"/>
  <c r="D95" i="82"/>
  <c r="D97" i="82"/>
  <c r="D99" i="82"/>
  <c r="D101" i="82"/>
  <c r="D103" i="82"/>
  <c r="D105" i="82"/>
  <c r="D107" i="82"/>
  <c r="D109" i="82"/>
  <c r="D111" i="82"/>
  <c r="D113" i="82"/>
  <c r="D115" i="82"/>
  <c r="D117" i="82"/>
  <c r="D119" i="82"/>
  <c r="D121" i="82"/>
  <c r="D123" i="82"/>
  <c r="D125" i="82"/>
  <c r="D127" i="82"/>
  <c r="D129" i="82"/>
  <c r="D131" i="82"/>
  <c r="D133" i="82"/>
  <c r="D135" i="82"/>
  <c r="D137" i="82"/>
  <c r="D139" i="82"/>
  <c r="D141" i="82"/>
  <c r="D143" i="82"/>
  <c r="D146" i="82"/>
  <c r="D155" i="82"/>
  <c r="D157" i="82"/>
  <c r="D159" i="82"/>
  <c r="D161" i="82"/>
  <c r="D163" i="82"/>
  <c r="D165" i="82"/>
  <c r="D167" i="82"/>
  <c r="D169" i="82"/>
  <c r="D171" i="82"/>
  <c r="D173" i="82"/>
  <c r="D175" i="82"/>
  <c r="D177" i="82"/>
  <c r="D179" i="82"/>
  <c r="D181" i="82"/>
  <c r="D183" i="82"/>
  <c r="D185" i="82"/>
  <c r="D187" i="82"/>
  <c r="D189" i="82"/>
  <c r="D191" i="82"/>
  <c r="D193" i="82"/>
  <c r="D195" i="82"/>
  <c r="D197" i="82"/>
  <c r="D199" i="82"/>
  <c r="D201" i="82"/>
  <c r="D203" i="82"/>
  <c r="D205" i="82"/>
  <c r="D207" i="82"/>
  <c r="D209" i="82"/>
  <c r="D211" i="82"/>
  <c r="D213" i="82"/>
  <c r="D215" i="82"/>
  <c r="D225" i="82"/>
  <c r="D227" i="82"/>
  <c r="D229" i="82"/>
  <c r="D231" i="82"/>
  <c r="D233" i="82"/>
  <c r="D235" i="82"/>
  <c r="D237" i="82"/>
  <c r="D239" i="82"/>
  <c r="D241" i="82"/>
  <c r="D243" i="82"/>
  <c r="D245" i="82"/>
  <c r="D247" i="82"/>
  <c r="D249" i="82"/>
  <c r="D251" i="82"/>
  <c r="D253" i="82"/>
  <c r="D255" i="82"/>
  <c r="D257" i="82"/>
  <c r="D259" i="82"/>
  <c r="D261" i="82"/>
  <c r="D263" i="82"/>
  <c r="D265" i="82"/>
  <c r="D267" i="82"/>
  <c r="D269" i="82"/>
  <c r="D271" i="82"/>
  <c r="D273" i="82"/>
  <c r="D275" i="82"/>
  <c r="D277" i="82"/>
  <c r="D279" i="82"/>
  <c r="D281" i="82"/>
  <c r="D283" i="82"/>
  <c r="D285" i="82"/>
  <c r="D288" i="82"/>
  <c r="D297" i="82"/>
  <c r="D299" i="82"/>
  <c r="D301" i="82"/>
  <c r="D303" i="82"/>
  <c r="D305" i="82"/>
  <c r="D307" i="82"/>
  <c r="D309" i="82"/>
  <c r="D311" i="82"/>
  <c r="D313" i="82"/>
  <c r="D315" i="82"/>
  <c r="D317" i="82"/>
  <c r="D319" i="82"/>
  <c r="D321" i="82"/>
  <c r="D323" i="82"/>
  <c r="D325" i="82"/>
  <c r="D327" i="82"/>
  <c r="D329" i="82"/>
  <c r="D331" i="82"/>
  <c r="D333" i="82"/>
  <c r="D335" i="82"/>
  <c r="D337" i="82"/>
  <c r="D339" i="82"/>
  <c r="D341" i="82"/>
  <c r="D343" i="82"/>
  <c r="D345" i="82"/>
  <c r="D347" i="82"/>
  <c r="D349" i="82"/>
  <c r="D351" i="82"/>
  <c r="D353" i="82"/>
  <c r="D355" i="82"/>
  <c r="D357" i="82"/>
  <c r="D367" i="82"/>
  <c r="D369" i="82"/>
  <c r="D371" i="82"/>
  <c r="D373" i="82"/>
  <c r="D375" i="82"/>
  <c r="D377" i="82"/>
  <c r="D379" i="82"/>
  <c r="D381" i="82"/>
  <c r="D383" i="82"/>
  <c r="D385" i="82"/>
  <c r="D387" i="82"/>
  <c r="D389" i="82"/>
  <c r="D391" i="82"/>
  <c r="D393" i="82"/>
  <c r="D395" i="82"/>
  <c r="D397" i="82"/>
  <c r="D399" i="82"/>
  <c r="D401" i="82"/>
  <c r="D403" i="82"/>
  <c r="D405" i="82"/>
  <c r="D407" i="82"/>
  <c r="D409" i="82"/>
  <c r="D411" i="82"/>
  <c r="D413" i="82"/>
  <c r="D415" i="82"/>
  <c r="D417" i="82"/>
  <c r="D419" i="82"/>
  <c r="D421" i="82"/>
  <c r="D423" i="82"/>
  <c r="D425" i="82"/>
  <c r="D427" i="82"/>
  <c r="D430" i="82"/>
  <c r="D439" i="82"/>
  <c r="D441" i="82"/>
  <c r="D443" i="82"/>
  <c r="D445" i="82"/>
  <c r="D500" i="82"/>
  <c r="D503" i="82"/>
  <c r="D505" i="82"/>
  <c r="D507" i="82"/>
  <c r="D516" i="82"/>
  <c r="D553" i="82"/>
  <c r="D555" i="82"/>
  <c r="D557" i="82"/>
  <c r="D559" i="82"/>
  <c r="D564" i="82"/>
  <c r="D569" i="82"/>
  <c r="D573" i="82"/>
  <c r="D575" i="82"/>
  <c r="D577" i="82"/>
  <c r="D579" i="82"/>
  <c r="D586" i="82"/>
  <c r="D588" i="82"/>
  <c r="D623" i="82"/>
  <c r="D625" i="82"/>
  <c r="D627" i="82"/>
  <c r="D629" i="82"/>
  <c r="D634" i="82"/>
  <c r="D642" i="82"/>
  <c r="D645" i="82"/>
  <c r="D647" i="82"/>
  <c r="D649" i="82"/>
  <c r="D659" i="82"/>
  <c r="D694" i="82"/>
  <c r="D696" i="82"/>
  <c r="D698" i="82"/>
  <c r="D700" i="82"/>
  <c r="D705" i="82"/>
  <c r="D713" i="82"/>
  <c r="D716" i="82"/>
  <c r="D718" i="82"/>
  <c r="D720" i="82"/>
  <c r="D857" i="82"/>
  <c r="D859" i="82"/>
  <c r="D861" i="82"/>
  <c r="D863" i="82"/>
  <c r="D926" i="82"/>
  <c r="D929" i="82"/>
  <c r="D931" i="82"/>
  <c r="D933" i="82"/>
  <c r="D999" i="82"/>
  <c r="D1001" i="82"/>
  <c r="D1003" i="82"/>
  <c r="D1005" i="82"/>
  <c r="D1068" i="82"/>
  <c r="D1071" i="82"/>
  <c r="D1073" i="82"/>
  <c r="D1075" i="82"/>
  <c r="D1141" i="82"/>
  <c r="D1143" i="82"/>
  <c r="D1145" i="82"/>
  <c r="D1147" i="82"/>
  <c r="D1210" i="82"/>
  <c r="D1213" i="82"/>
  <c r="D1215" i="82"/>
  <c r="D1217" i="82"/>
  <c r="D1228" i="82"/>
  <c r="D1230" i="82"/>
  <c r="D1232" i="82"/>
  <c r="D1234" i="82"/>
  <c r="D1236" i="82"/>
  <c r="D1238" i="82"/>
  <c r="D1240" i="82"/>
  <c r="D1242" i="82"/>
  <c r="D1244" i="82"/>
  <c r="D1246" i="82"/>
  <c r="D1248" i="82"/>
  <c r="D1250" i="82"/>
  <c r="D1252" i="82"/>
  <c r="D1254" i="82"/>
  <c r="D1256" i="82"/>
  <c r="D1258" i="82"/>
  <c r="D1260" i="82"/>
  <c r="D1262" i="82"/>
  <c r="D1264" i="82"/>
  <c r="D1266" i="82"/>
  <c r="D1268" i="82"/>
  <c r="D1270" i="82"/>
  <c r="D1272" i="82"/>
  <c r="D1274" i="82"/>
  <c r="D1276" i="82"/>
  <c r="D1278" i="82"/>
  <c r="D1280" i="82"/>
  <c r="D1290" i="82"/>
  <c r="D1292" i="82"/>
  <c r="D1294" i="82"/>
  <c r="D1299" i="82"/>
  <c r="D1301" i="82"/>
  <c r="D1303" i="82"/>
  <c r="D1305" i="82"/>
  <c r="D1307" i="82"/>
  <c r="D1309" i="82"/>
  <c r="D1311" i="82"/>
  <c r="D1313" i="82"/>
  <c r="D1315" i="82"/>
  <c r="D1317" i="82"/>
  <c r="D1319" i="82"/>
  <c r="D1321" i="82"/>
  <c r="D1323" i="82"/>
  <c r="D1325" i="82"/>
  <c r="D1327" i="82"/>
  <c r="D1329" i="82"/>
  <c r="D1331" i="82"/>
  <c r="D1342" i="82"/>
  <c r="D1347" i="82"/>
  <c r="D1349" i="82"/>
  <c r="D1353" i="82"/>
  <c r="D1362" i="82"/>
  <c r="D1364" i="82"/>
  <c r="D1366" i="82"/>
  <c r="D1371" i="82"/>
  <c r="D1373" i="82"/>
  <c r="D1375" i="82"/>
  <c r="D1377" i="82"/>
  <c r="D1379" i="82"/>
  <c r="D1381" i="82"/>
  <c r="D1383" i="82"/>
  <c r="D1385" i="82"/>
  <c r="D1387" i="82"/>
  <c r="D1389" i="82"/>
  <c r="D1391" i="82"/>
  <c r="D1393" i="82"/>
  <c r="D1395" i="82"/>
  <c r="D1397" i="82"/>
  <c r="D1399" i="82"/>
  <c r="D1401" i="82"/>
  <c r="D1403" i="82"/>
  <c r="D1412" i="82"/>
  <c r="D1414" i="82"/>
  <c r="D1417" i="82"/>
  <c r="D1419" i="82"/>
  <c r="D1422" i="82"/>
  <c r="D1432" i="82"/>
  <c r="D1434" i="82"/>
  <c r="D1436" i="82"/>
  <c r="D1439" i="82"/>
  <c r="D1442" i="82"/>
  <c r="D1444" i="82"/>
  <c r="D1446" i="82"/>
  <c r="D1448" i="82"/>
  <c r="D1450" i="82"/>
  <c r="D1452" i="82"/>
  <c r="D1454" i="82"/>
  <c r="D1456" i="82"/>
  <c r="D1458" i="82"/>
  <c r="D1460" i="82"/>
  <c r="D1462" i="82"/>
  <c r="D1464" i="82"/>
  <c r="D1466" i="82"/>
  <c r="D1468" i="82"/>
  <c r="D1470" i="82"/>
  <c r="D1472" i="82"/>
  <c r="D1474" i="82"/>
  <c r="D1483" i="82"/>
  <c r="D1485" i="82"/>
  <c r="D1488" i="82"/>
  <c r="D1490" i="82"/>
  <c r="D1493" i="82"/>
  <c r="D1503" i="82"/>
  <c r="D1504" i="82"/>
  <c r="D1505" i="82"/>
  <c r="D1506" i="82"/>
  <c r="D1507" i="82"/>
  <c r="D1508" i="82"/>
  <c r="D1509" i="82"/>
  <c r="D1510" i="82"/>
  <c r="D1511" i="82"/>
  <c r="D1512" i="82"/>
  <c r="D1513" i="82"/>
  <c r="D1514" i="82"/>
  <c r="D1515" i="82"/>
  <c r="D1516" i="82"/>
  <c r="D1517" i="82"/>
  <c r="D1518" i="82"/>
  <c r="D1519" i="82"/>
  <c r="D1520" i="82"/>
  <c r="D1521" i="82"/>
  <c r="D1522" i="82"/>
  <c r="D1523" i="82"/>
  <c r="D1524" i="82"/>
  <c r="D1525" i="82"/>
  <c r="D1526" i="82"/>
  <c r="D1527" i="82"/>
  <c r="D1528" i="82"/>
  <c r="D1529" i="82"/>
  <c r="D1530" i="82"/>
  <c r="D1531" i="82"/>
  <c r="D1532" i="82"/>
  <c r="D1533" i="82"/>
  <c r="D1534" i="82"/>
  <c r="D1535" i="82"/>
  <c r="D1536" i="82"/>
  <c r="D1537" i="82"/>
  <c r="D1538" i="82"/>
  <c r="D1539" i="82"/>
  <c r="D1540" i="82"/>
  <c r="D1541" i="82"/>
  <c r="D1542" i="82"/>
  <c r="D1543" i="82"/>
  <c r="D1544" i="82"/>
  <c r="D1545" i="82"/>
  <c r="D1546" i="82"/>
  <c r="D1547" i="82"/>
  <c r="D1548" i="82"/>
  <c r="D1549" i="82"/>
  <c r="D1550" i="82"/>
  <c r="D1551" i="82"/>
  <c r="D1552" i="82"/>
  <c r="D1553" i="82"/>
  <c r="D1554" i="82"/>
  <c r="D1555" i="82"/>
  <c r="D1556" i="82"/>
  <c r="D1557" i="82"/>
  <c r="D1558" i="82"/>
  <c r="D1559" i="82"/>
  <c r="D1560" i="82"/>
  <c r="D1561" i="82"/>
  <c r="D1562" i="82"/>
  <c r="D1563" i="82"/>
  <c r="D1564" i="82"/>
  <c r="D1565" i="82"/>
  <c r="D1566" i="82"/>
  <c r="D1567" i="82"/>
  <c r="D1568" i="82"/>
  <c r="D1569" i="82"/>
  <c r="D1570" i="82"/>
  <c r="D1571" i="82"/>
  <c r="D1572" i="82"/>
  <c r="D1573" i="82"/>
  <c r="D1574" i="82"/>
  <c r="D1576" i="82"/>
  <c r="D1578" i="82"/>
  <c r="D1580" i="82"/>
  <c r="D1582" i="82"/>
  <c r="D1584" i="82"/>
  <c r="D1586" i="82"/>
  <c r="D1588" i="82"/>
  <c r="D1590" i="82"/>
  <c r="D1592" i="82"/>
  <c r="D1594" i="82"/>
  <c r="D1596" i="82"/>
  <c r="D1598" i="82"/>
  <c r="D1600" i="82"/>
  <c r="CZ37" i="82"/>
  <c r="CZ69" i="82"/>
  <c r="CZ101" i="82"/>
  <c r="CZ133" i="82"/>
  <c r="CZ165" i="82"/>
  <c r="CZ197" i="82"/>
  <c r="CZ229" i="82"/>
  <c r="CZ261" i="82"/>
  <c r="CZ293" i="82"/>
  <c r="CZ325" i="82"/>
  <c r="CZ357" i="82"/>
  <c r="CZ389" i="82"/>
  <c r="CZ421" i="82"/>
  <c r="CZ453" i="82"/>
  <c r="CZ485" i="82"/>
  <c r="CZ517" i="82"/>
  <c r="CZ549" i="82"/>
  <c r="CZ581" i="82"/>
  <c r="CZ613" i="82"/>
  <c r="CZ645" i="82"/>
  <c r="CZ677" i="82"/>
  <c r="CZ709" i="82"/>
  <c r="CZ741" i="82"/>
  <c r="CZ773" i="82"/>
  <c r="CZ805" i="82"/>
  <c r="CZ837" i="82"/>
  <c r="CZ869" i="82"/>
  <c r="BM18" i="82"/>
  <c r="BM50" i="82"/>
  <c r="BM82" i="82"/>
  <c r="BM114" i="82"/>
  <c r="BM146" i="82"/>
  <c r="BM178" i="82"/>
  <c r="BM210" i="82"/>
  <c r="BM242" i="82"/>
  <c r="BM293" i="82"/>
  <c r="BM325" i="82"/>
  <c r="AN15" i="82"/>
  <c r="AN41" i="82"/>
  <c r="D74" i="82"/>
  <c r="D147" i="82"/>
  <c r="D149" i="82"/>
  <c r="D151" i="82"/>
  <c r="D153" i="82"/>
  <c r="D290" i="82"/>
  <c r="D292" i="82"/>
  <c r="D294" i="82"/>
  <c r="D358" i="82"/>
  <c r="D431" i="82"/>
  <c r="D433" i="82"/>
  <c r="D435" i="82"/>
  <c r="D437" i="82"/>
  <c r="D519" i="82"/>
  <c r="D521" i="82"/>
  <c r="D523" i="82"/>
  <c r="D525" i="82"/>
  <c r="D527" i="82"/>
  <c r="D529" i="82"/>
  <c r="D531" i="82"/>
  <c r="D533" i="82"/>
  <c r="D535" i="82"/>
  <c r="D537" i="82"/>
  <c r="D539" i="82"/>
  <c r="D541" i="82"/>
  <c r="D543" i="82"/>
  <c r="D545" i="82"/>
  <c r="D547" i="82"/>
  <c r="D549" i="82"/>
  <c r="D551" i="82"/>
  <c r="D560" i="82"/>
  <c r="D562" i="82"/>
  <c r="D566" i="82"/>
  <c r="D568" i="82"/>
  <c r="D590" i="82"/>
  <c r="D592" i="82"/>
  <c r="D594" i="82"/>
  <c r="D596" i="82"/>
  <c r="D598" i="82"/>
  <c r="D600" i="82"/>
  <c r="D602" i="82"/>
  <c r="D604" i="82"/>
  <c r="D606" i="82"/>
  <c r="D608" i="82"/>
  <c r="D610" i="82"/>
  <c r="D612" i="82"/>
  <c r="D614" i="82"/>
  <c r="D616" i="82"/>
  <c r="D618" i="82"/>
  <c r="D620" i="82"/>
  <c r="D622" i="82"/>
  <c r="D631" i="82"/>
  <c r="D633" i="82"/>
  <c r="D637" i="82"/>
  <c r="D639" i="82"/>
  <c r="D658" i="82"/>
  <c r="D712" i="82"/>
  <c r="D722" i="82"/>
  <c r="D723" i="82"/>
  <c r="D724" i="82"/>
  <c r="D725" i="82"/>
  <c r="D726" i="82"/>
  <c r="D727" i="82"/>
  <c r="D728" i="82"/>
  <c r="D729" i="82"/>
  <c r="D730" i="82"/>
  <c r="D731" i="82"/>
  <c r="D732" i="82"/>
  <c r="D733" i="82"/>
  <c r="D734" i="82"/>
  <c r="D735" i="82"/>
  <c r="D736" i="82"/>
  <c r="D737" i="82"/>
  <c r="D738" i="82"/>
  <c r="D739" i="82"/>
  <c r="D740" i="82"/>
  <c r="D741" i="82"/>
  <c r="D742" i="82"/>
  <c r="D743" i="82"/>
  <c r="D744" i="82"/>
  <c r="D745" i="82"/>
  <c r="D746" i="82"/>
  <c r="D747" i="82"/>
  <c r="D748" i="82"/>
  <c r="D749" i="82"/>
  <c r="D750" i="82"/>
  <c r="D751" i="82"/>
  <c r="D752" i="82"/>
  <c r="D753" i="82"/>
  <c r="D754" i="82"/>
  <c r="D755" i="82"/>
  <c r="D756" i="82"/>
  <c r="D757" i="82"/>
  <c r="D758" i="82"/>
  <c r="D759" i="82"/>
  <c r="D760" i="82"/>
  <c r="D761" i="82"/>
  <c r="D762" i="82"/>
  <c r="D763" i="82"/>
  <c r="D764" i="82"/>
  <c r="D765" i="82"/>
  <c r="D766" i="82"/>
  <c r="D767" i="82"/>
  <c r="D768" i="82"/>
  <c r="D769" i="82"/>
  <c r="D770" i="82"/>
  <c r="D771" i="82"/>
  <c r="D772" i="82"/>
  <c r="D773" i="82"/>
  <c r="D774" i="82"/>
  <c r="D775" i="82"/>
  <c r="D776" i="82"/>
  <c r="D777" i="82"/>
  <c r="D778" i="82"/>
  <c r="D779" i="82"/>
  <c r="D780" i="82"/>
  <c r="D781" i="82"/>
  <c r="D782" i="82"/>
  <c r="D783" i="82"/>
  <c r="D784" i="82"/>
  <c r="D785" i="82"/>
  <c r="D786" i="82"/>
  <c r="D787" i="82"/>
  <c r="D788" i="82"/>
  <c r="D789" i="82"/>
  <c r="D790" i="82"/>
  <c r="D791" i="82"/>
  <c r="D792" i="82"/>
  <c r="D793" i="82"/>
  <c r="D795" i="82"/>
  <c r="D797" i="82"/>
  <c r="D799" i="82"/>
  <c r="D801" i="82"/>
  <c r="D803" i="82"/>
  <c r="D805" i="82"/>
  <c r="D807" i="82"/>
  <c r="D809" i="82"/>
  <c r="D811" i="82"/>
  <c r="D813" i="82"/>
  <c r="D815" i="82"/>
  <c r="D817" i="82"/>
  <c r="D819" i="82"/>
  <c r="D821" i="82"/>
  <c r="D823" i="82"/>
  <c r="D825" i="82"/>
  <c r="D827" i="82"/>
  <c r="D829" i="82"/>
  <c r="D831" i="82"/>
  <c r="D833" i="82"/>
  <c r="D835" i="82"/>
  <c r="D837" i="82"/>
  <c r="D839" i="82"/>
  <c r="D841" i="82"/>
  <c r="D843" i="82"/>
  <c r="D845" i="82"/>
  <c r="D847" i="82"/>
  <c r="D849" i="82"/>
  <c r="D851" i="82"/>
  <c r="D853" i="82"/>
  <c r="D865" i="82"/>
  <c r="D867" i="82"/>
  <c r="D869" i="82"/>
  <c r="D871" i="82"/>
  <c r="D873" i="82"/>
  <c r="D875" i="82"/>
  <c r="D877" i="82"/>
  <c r="D879" i="82"/>
  <c r="D881" i="82"/>
  <c r="D883" i="82"/>
  <c r="D885" i="82"/>
  <c r="D887" i="82"/>
  <c r="D889" i="82"/>
  <c r="D891" i="82"/>
  <c r="D893" i="82"/>
  <c r="D895" i="82"/>
  <c r="D897" i="82"/>
  <c r="D899" i="82"/>
  <c r="D901" i="82"/>
  <c r="D903" i="82"/>
  <c r="D905" i="82"/>
  <c r="D907" i="82"/>
  <c r="D909" i="82"/>
  <c r="D911" i="82"/>
  <c r="D913" i="82"/>
  <c r="D915" i="82"/>
  <c r="D917" i="82"/>
  <c r="D919" i="82"/>
  <c r="D921" i="82"/>
  <c r="D923" i="82"/>
  <c r="D925" i="82"/>
  <c r="D935" i="82"/>
  <c r="D937" i="82"/>
  <c r="D939" i="82"/>
  <c r="D941" i="82"/>
  <c r="D943" i="82"/>
  <c r="D945" i="82"/>
  <c r="D947" i="82"/>
  <c r="D949" i="82"/>
  <c r="D951" i="82"/>
  <c r="D953" i="82"/>
  <c r="D955" i="82"/>
  <c r="D957" i="82"/>
  <c r="D959" i="82"/>
  <c r="D961" i="82"/>
  <c r="D963" i="82"/>
  <c r="D965" i="82"/>
  <c r="D967" i="82"/>
  <c r="D969" i="82"/>
  <c r="D971" i="82"/>
  <c r="D973" i="82"/>
  <c r="D975" i="82"/>
  <c r="D977" i="82"/>
  <c r="D979" i="82"/>
  <c r="D981" i="82"/>
  <c r="D983" i="82"/>
  <c r="D985" i="82"/>
  <c r="D987" i="82"/>
  <c r="D989" i="82"/>
  <c r="D991" i="82"/>
  <c r="D993" i="82"/>
  <c r="D995" i="82"/>
  <c r="D1007" i="82"/>
  <c r="D1009" i="82"/>
  <c r="D1011" i="82"/>
  <c r="D1013" i="82"/>
  <c r="D1015" i="82"/>
  <c r="D1017" i="82"/>
  <c r="D1019" i="82"/>
  <c r="D1021" i="82"/>
  <c r="D1023" i="82"/>
  <c r="D1025" i="82"/>
  <c r="D1027" i="82"/>
  <c r="D1029" i="82"/>
  <c r="D1031" i="82"/>
  <c r="D1033" i="82"/>
  <c r="D1035" i="82"/>
  <c r="D1037" i="82"/>
  <c r="D1039" i="82"/>
  <c r="D1041" i="82"/>
  <c r="D1043" i="82"/>
  <c r="D1045" i="82"/>
  <c r="D1047" i="82"/>
  <c r="D1049" i="82"/>
  <c r="D1051" i="82"/>
  <c r="D1053" i="82"/>
  <c r="D1055" i="82"/>
  <c r="D1057" i="82"/>
  <c r="D1059" i="82"/>
  <c r="D1061" i="82"/>
  <c r="D1063" i="82"/>
  <c r="D1065" i="82"/>
  <c r="D1067" i="82"/>
  <c r="D1077" i="82"/>
  <c r="D1079" i="82"/>
  <c r="D1081" i="82"/>
  <c r="D1083" i="82"/>
  <c r="D1085" i="82"/>
  <c r="D1087" i="82"/>
  <c r="D1089" i="82"/>
  <c r="D1091" i="82"/>
  <c r="D1093" i="82"/>
  <c r="D1095" i="82"/>
  <c r="D1097" i="82"/>
  <c r="D1099" i="82"/>
  <c r="D1101" i="82"/>
  <c r="D1103" i="82"/>
  <c r="D1105" i="82"/>
  <c r="D1107" i="82"/>
  <c r="D1109" i="82"/>
  <c r="D1111" i="82"/>
  <c r="D1113" i="82"/>
  <c r="D1115" i="82"/>
  <c r="D1117" i="82"/>
  <c r="D1119" i="82"/>
  <c r="D1121" i="82"/>
  <c r="D1123" i="82"/>
  <c r="D1125" i="82"/>
  <c r="D1127" i="82"/>
  <c r="D1129" i="82"/>
  <c r="D1131" i="82"/>
  <c r="D1133" i="82"/>
  <c r="D1135" i="82"/>
  <c r="D1137" i="82"/>
  <c r="D1149" i="82"/>
  <c r="D1151" i="82"/>
  <c r="D1153" i="82"/>
  <c r="D1155" i="82"/>
  <c r="D1157" i="82"/>
  <c r="D1159" i="82"/>
  <c r="D1161" i="82"/>
  <c r="D1163" i="82"/>
  <c r="D1165" i="82"/>
  <c r="D1167" i="82"/>
  <c r="D1169" i="82"/>
  <c r="D1171" i="82"/>
  <c r="D1173" i="82"/>
  <c r="D1175" i="82"/>
  <c r="D1177" i="82"/>
  <c r="D1179" i="82"/>
  <c r="D1181" i="82"/>
  <c r="D1183" i="82"/>
  <c r="D1185" i="82"/>
  <c r="D1187" i="82"/>
  <c r="D1189" i="82"/>
  <c r="D1191" i="82"/>
  <c r="D1193" i="82"/>
  <c r="D1195" i="82"/>
  <c r="D1197" i="82"/>
  <c r="D1199" i="82"/>
  <c r="D1201" i="82"/>
  <c r="D1203" i="82"/>
  <c r="D1205" i="82"/>
  <c r="D1207" i="82"/>
  <c r="D1209" i="82"/>
  <c r="D1219" i="82"/>
  <c r="D1221" i="82"/>
  <c r="D1223" i="82"/>
  <c r="D1225" i="82"/>
  <c r="D1227" i="82"/>
  <c r="D1284" i="82"/>
  <c r="D1286" i="82"/>
  <c r="D1288" i="82"/>
  <c r="D1296" i="82"/>
  <c r="D1298" i="82"/>
  <c r="D1334" i="82"/>
  <c r="D1336" i="82"/>
  <c r="D1338" i="82"/>
  <c r="D1340" i="82"/>
  <c r="D1415" i="82"/>
  <c r="D1425" i="82"/>
  <c r="D1427" i="82"/>
  <c r="D1429" i="82"/>
  <c r="D1431" i="82"/>
  <c r="D1487" i="82"/>
  <c r="D1492" i="82"/>
  <c r="D1497" i="82"/>
  <c r="D1499" i="82"/>
  <c r="D1501" i="82"/>
  <c r="D1602" i="82"/>
  <c r="D1636" i="82"/>
  <c r="D1639" i="82"/>
  <c r="D1641" i="82"/>
  <c r="D1643" i="82"/>
  <c r="D1709" i="82"/>
  <c r="D1711" i="82"/>
  <c r="D1713" i="82"/>
  <c r="D1715" i="82"/>
  <c r="D1778" i="82"/>
  <c r="D1781" i="82"/>
  <c r="D1783" i="82"/>
  <c r="D1785" i="82"/>
  <c r="D1851" i="82"/>
  <c r="D1853" i="82"/>
  <c r="D1855" i="82"/>
  <c r="D1857" i="82"/>
  <c r="D1920" i="82"/>
  <c r="D1923" i="82"/>
  <c r="D1925" i="82"/>
  <c r="D1927" i="82"/>
  <c r="D1993" i="82"/>
  <c r="D1995" i="82"/>
  <c r="D1997" i="82"/>
  <c r="D1999" i="82"/>
  <c r="D2010" i="82"/>
  <c r="D2012" i="82"/>
  <c r="D2014" i="82"/>
  <c r="D2016" i="82"/>
  <c r="D2018" i="82"/>
  <c r="D2020" i="82"/>
  <c r="D2022" i="82"/>
  <c r="D2024" i="82"/>
  <c r="D2026" i="82"/>
  <c r="D2028" i="82"/>
  <c r="D2030" i="82"/>
  <c r="D2032" i="82"/>
  <c r="D2034" i="82"/>
  <c r="D2036" i="82"/>
  <c r="D2038" i="82"/>
  <c r="D2040" i="82"/>
  <c r="D2042" i="82"/>
  <c r="D2044" i="82"/>
  <c r="D2046" i="82"/>
  <c r="D2048" i="82"/>
  <c r="D2050" i="82"/>
  <c r="D2057" i="82"/>
  <c r="D2059" i="82"/>
  <c r="D2061" i="82"/>
  <c r="D2071" i="82"/>
  <c r="D2073" i="82"/>
  <c r="D2075" i="82"/>
  <c r="D2080" i="82"/>
  <c r="D2082" i="82"/>
  <c r="D2084" i="82"/>
  <c r="D2086" i="82"/>
  <c r="D2088" i="82"/>
  <c r="D2090" i="82"/>
  <c r="D2092" i="82"/>
  <c r="D2094" i="82"/>
  <c r="D2096" i="82"/>
  <c r="D2098" i="82"/>
  <c r="D2100" i="82"/>
  <c r="D2102" i="82"/>
  <c r="D2104" i="82"/>
  <c r="D2106" i="82"/>
  <c r="D2108" i="82"/>
  <c r="D2110" i="82"/>
  <c r="D2112" i="82"/>
  <c r="D2123" i="82"/>
  <c r="D2128" i="82"/>
  <c r="D2130" i="82"/>
  <c r="D2134" i="82"/>
  <c r="D2143" i="82"/>
  <c r="D2145" i="82"/>
  <c r="D2147" i="82"/>
  <c r="D2152" i="82"/>
  <c r="D2154" i="82"/>
  <c r="D2156" i="82"/>
  <c r="D2158" i="82"/>
  <c r="D2160" i="82"/>
  <c r="D2162" i="82"/>
  <c r="D2164" i="82"/>
  <c r="D2166" i="82"/>
  <c r="D2168" i="82"/>
  <c r="D2170" i="82"/>
  <c r="D2172" i="82"/>
  <c r="D2174" i="82"/>
  <c r="D2176" i="82"/>
  <c r="D2178" i="82"/>
  <c r="D2180" i="82"/>
  <c r="D2182" i="82"/>
  <c r="D2184" i="82"/>
  <c r="D2193" i="82"/>
  <c r="D2195" i="82"/>
  <c r="D2198" i="82"/>
  <c r="D2200" i="82"/>
  <c r="D2203" i="82"/>
  <c r="D2213" i="82"/>
  <c r="D2215" i="82"/>
  <c r="D2217" i="82"/>
  <c r="D2220" i="82"/>
  <c r="D2223" i="82"/>
  <c r="D2225" i="82"/>
  <c r="D2227" i="82"/>
  <c r="D2229" i="82"/>
  <c r="D2231" i="82"/>
  <c r="D2233" i="82"/>
  <c r="D2235" i="82"/>
  <c r="D2237" i="82"/>
  <c r="D2239" i="82"/>
  <c r="D2241" i="82"/>
  <c r="D2243" i="82"/>
  <c r="D2245" i="82"/>
  <c r="D2247" i="82"/>
  <c r="D2249" i="82"/>
  <c r="D2251" i="82"/>
  <c r="D2253" i="82"/>
  <c r="D2255" i="82"/>
  <c r="D2264" i="82"/>
  <c r="D2266" i="82"/>
  <c r="D2269" i="82"/>
  <c r="D2271" i="82"/>
  <c r="D2274" i="82"/>
  <c r="D2284" i="82"/>
  <c r="D2285" i="82"/>
  <c r="D2286" i="82"/>
  <c r="D2287" i="82"/>
  <c r="D2288" i="82"/>
  <c r="D2289" i="82"/>
  <c r="D2290" i="82"/>
  <c r="D2291" i="82"/>
  <c r="D2292" i="82"/>
  <c r="D2293" i="82"/>
  <c r="D2294" i="82"/>
  <c r="D2295" i="82"/>
  <c r="D2296" i="82"/>
  <c r="D2297" i="82"/>
  <c r="D2298" i="82"/>
  <c r="D2299" i="82"/>
  <c r="D2300" i="82"/>
  <c r="D2301" i="82"/>
  <c r="D2302" i="82"/>
  <c r="D2303" i="82"/>
  <c r="D2304" i="82"/>
  <c r="D2305" i="82"/>
  <c r="D2306" i="82"/>
  <c r="D2307" i="82"/>
  <c r="D2308" i="82"/>
  <c r="D2309" i="82"/>
  <c r="D2310" i="82"/>
  <c r="D2311" i="82"/>
  <c r="D2312" i="82"/>
  <c r="D2313" i="82"/>
  <c r="D2314" i="82"/>
  <c r="D2315" i="82"/>
  <c r="D2316" i="82"/>
  <c r="D2317" i="82"/>
  <c r="D2318" i="82"/>
  <c r="D2319" i="82"/>
  <c r="D2320" i="82"/>
  <c r="D2321" i="82"/>
  <c r="D2322" i="82"/>
  <c r="D2323" i="82"/>
  <c r="D2324" i="82"/>
  <c r="D2325" i="82"/>
  <c r="D2326" i="82"/>
  <c r="D2327" i="82"/>
  <c r="D2328" i="82"/>
  <c r="D2329" i="82"/>
  <c r="D2330" i="82"/>
  <c r="D2331" i="82"/>
  <c r="D2332" i="82"/>
  <c r="D2333" i="82"/>
  <c r="D2334" i="82"/>
  <c r="D2335" i="82"/>
  <c r="D2336" i="82"/>
  <c r="D2337" i="82"/>
  <c r="D2338" i="82"/>
  <c r="D2339" i="82"/>
  <c r="D2340" i="82"/>
  <c r="D2341" i="82"/>
  <c r="D2342" i="82"/>
  <c r="D2343" i="82"/>
  <c r="D2344" i="82"/>
  <c r="D2345" i="82"/>
  <c r="D2346" i="82"/>
  <c r="D2347" i="82"/>
  <c r="D2348" i="82"/>
  <c r="D2349" i="82"/>
  <c r="D2350" i="82"/>
  <c r="D2351" i="82"/>
  <c r="D2352" i="82"/>
  <c r="D2353" i="82"/>
  <c r="D2354" i="82"/>
  <c r="D2355" i="82"/>
  <c r="D2357" i="82"/>
  <c r="D2359" i="82"/>
  <c r="D2361" i="82"/>
  <c r="D2363" i="82"/>
  <c r="D2365" i="82"/>
  <c r="D2367" i="82"/>
  <c r="D2369" i="82"/>
  <c r="D2371" i="82"/>
  <c r="D2373" i="82"/>
  <c r="D2375" i="82"/>
  <c r="D2377" i="82"/>
  <c r="D2379" i="82"/>
  <c r="D2381" i="82"/>
  <c r="D2383" i="82"/>
  <c r="D2385" i="82"/>
  <c r="D2387" i="82"/>
  <c r="D2389" i="82"/>
  <c r="D2391" i="82"/>
  <c r="D2393" i="82"/>
  <c r="D2395" i="82"/>
  <c r="D2397" i="82"/>
  <c r="D2399" i="82"/>
  <c r="D2401" i="82"/>
  <c r="D2403" i="82"/>
  <c r="D2405" i="82"/>
  <c r="D2407" i="82"/>
  <c r="D2409" i="82"/>
  <c r="D2411" i="82"/>
  <c r="D2413" i="82"/>
  <c r="D2415" i="82"/>
  <c r="D2418" i="82"/>
  <c r="D2427" i="82"/>
  <c r="D2429" i="82"/>
  <c r="D2431" i="82"/>
  <c r="D2433" i="82"/>
  <c r="D2435" i="82"/>
  <c r="D2437" i="82"/>
  <c r="D2439" i="82"/>
  <c r="D2441" i="82"/>
  <c r="D2443" i="82"/>
  <c r="D2445" i="82"/>
  <c r="D2447" i="82"/>
  <c r="D2449" i="82"/>
  <c r="D2451" i="82"/>
  <c r="D2453" i="82"/>
  <c r="D2455" i="82"/>
  <c r="D2457" i="82"/>
  <c r="D2459" i="82"/>
  <c r="D2461" i="82"/>
  <c r="D2463" i="82"/>
  <c r="D2465" i="82"/>
  <c r="D2467" i="82"/>
  <c r="D2469" i="82"/>
  <c r="D2471" i="82"/>
  <c r="D2473" i="82"/>
  <c r="D2475" i="82"/>
  <c r="D2477" i="82"/>
  <c r="D2479" i="82"/>
  <c r="D2481" i="82"/>
  <c r="D2483" i="82"/>
  <c r="D2485" i="82"/>
  <c r="D2487" i="82"/>
  <c r="D2497" i="82"/>
  <c r="D2499" i="82"/>
  <c r="D2501" i="82"/>
  <c r="D2503" i="82"/>
  <c r="CZ21" i="82"/>
  <c r="CZ53" i="82"/>
  <c r="CZ85" i="82"/>
  <c r="CZ117" i="82"/>
  <c r="CZ149" i="82"/>
  <c r="CZ181" i="82"/>
  <c r="CZ213" i="82"/>
  <c r="CZ245" i="82"/>
  <c r="CZ277" i="82"/>
  <c r="CZ309" i="82"/>
  <c r="CZ341" i="82"/>
  <c r="CZ373" i="82"/>
  <c r="CZ405" i="82"/>
  <c r="CZ437" i="82"/>
  <c r="CZ469" i="82"/>
  <c r="CZ501" i="82"/>
  <c r="CZ533" i="82"/>
  <c r="CZ565" i="82"/>
  <c r="CZ597" i="82"/>
  <c r="CZ629" i="82"/>
  <c r="CZ661" i="82"/>
  <c r="CZ693" i="82"/>
  <c r="CZ725" i="82"/>
  <c r="CZ757" i="82"/>
  <c r="CZ789" i="82"/>
  <c r="CZ821" i="82"/>
  <c r="CZ853" i="82"/>
  <c r="BM34" i="82"/>
  <c r="BM66" i="82"/>
  <c r="BM98" i="82"/>
  <c r="BM130" i="82"/>
  <c r="BM162" i="82"/>
  <c r="BM194" i="82"/>
  <c r="BM226" i="82"/>
  <c r="BM258" i="82"/>
  <c r="BM275" i="82"/>
  <c r="BM277" i="82"/>
  <c r="BM309" i="82"/>
  <c r="AN31" i="82"/>
  <c r="AN49" i="82"/>
  <c r="D148" i="82"/>
  <c r="D150" i="82"/>
  <c r="D152" i="82"/>
  <c r="D216" i="82"/>
  <c r="D289" i="82"/>
  <c r="D291" i="82"/>
  <c r="D293" i="82"/>
  <c r="D295" i="82"/>
  <c r="D432" i="82"/>
  <c r="D434" i="82"/>
  <c r="D436" i="82"/>
  <c r="D501" i="82"/>
  <c r="D518" i="82"/>
  <c r="D520" i="82"/>
  <c r="D522" i="82"/>
  <c r="D524" i="82"/>
  <c r="D526" i="82"/>
  <c r="D528" i="82"/>
  <c r="D530" i="82"/>
  <c r="D532" i="82"/>
  <c r="D534" i="82"/>
  <c r="D536" i="82"/>
  <c r="D538" i="82"/>
  <c r="D540" i="82"/>
  <c r="D542" i="82"/>
  <c r="D544" i="82"/>
  <c r="D546" i="82"/>
  <c r="D548" i="82"/>
  <c r="D550" i="82"/>
  <c r="D561" i="82"/>
  <c r="D565" i="82"/>
  <c r="D567" i="82"/>
  <c r="D572" i="82"/>
  <c r="D589" i="82"/>
  <c r="D591" i="82"/>
  <c r="D593" i="82"/>
  <c r="D595" i="82"/>
  <c r="D597" i="82"/>
  <c r="D599" i="82"/>
  <c r="D601" i="82"/>
  <c r="D603" i="82"/>
  <c r="D605" i="82"/>
  <c r="D607" i="82"/>
  <c r="D609" i="82"/>
  <c r="D611" i="82"/>
  <c r="D613" i="82"/>
  <c r="D615" i="82"/>
  <c r="D617" i="82"/>
  <c r="D619" i="82"/>
  <c r="D621" i="82"/>
  <c r="D632" i="82"/>
  <c r="D636" i="82"/>
  <c r="D638" i="82"/>
  <c r="D643" i="82"/>
  <c r="D794" i="82"/>
  <c r="D796" i="82"/>
  <c r="D798" i="82"/>
  <c r="D800" i="82"/>
  <c r="D802" i="82"/>
  <c r="D804" i="82"/>
  <c r="D806" i="82"/>
  <c r="D808" i="82"/>
  <c r="D810" i="82"/>
  <c r="D812" i="82"/>
  <c r="D814" i="82"/>
  <c r="D816" i="82"/>
  <c r="D818" i="82"/>
  <c r="D820" i="82"/>
  <c r="D822" i="82"/>
  <c r="D824" i="82"/>
  <c r="D826" i="82"/>
  <c r="D828" i="82"/>
  <c r="D830" i="82"/>
  <c r="D832" i="82"/>
  <c r="D834" i="82"/>
  <c r="D836" i="82"/>
  <c r="D838" i="82"/>
  <c r="D840" i="82"/>
  <c r="D842" i="82"/>
  <c r="D844" i="82"/>
  <c r="D846" i="82"/>
  <c r="D848" i="82"/>
  <c r="D850" i="82"/>
  <c r="D852" i="82"/>
  <c r="D854" i="82"/>
  <c r="D864" i="82"/>
  <c r="D866" i="82"/>
  <c r="D868" i="82"/>
  <c r="D870" i="82"/>
  <c r="D872" i="82"/>
  <c r="D874" i="82"/>
  <c r="D876" i="82"/>
  <c r="D878" i="82"/>
  <c r="D880" i="82"/>
  <c r="D882" i="82"/>
  <c r="D884" i="82"/>
  <c r="D886" i="82"/>
  <c r="D888" i="82"/>
  <c r="D890" i="82"/>
  <c r="D892" i="82"/>
  <c r="D894" i="82"/>
  <c r="D896" i="82"/>
  <c r="D898" i="82"/>
  <c r="D900" i="82"/>
  <c r="D902" i="82"/>
  <c r="D904" i="82"/>
  <c r="D906" i="82"/>
  <c r="D908" i="82"/>
  <c r="D910" i="82"/>
  <c r="D912" i="82"/>
  <c r="D914" i="82"/>
  <c r="D916" i="82"/>
  <c r="D918" i="82"/>
  <c r="D920" i="82"/>
  <c r="D922" i="82"/>
  <c r="D924" i="82"/>
  <c r="D936" i="82"/>
  <c r="D938" i="82"/>
  <c r="D940" i="82"/>
  <c r="D942" i="82"/>
  <c r="D944" i="82"/>
  <c r="D946" i="82"/>
  <c r="D948" i="82"/>
  <c r="D950" i="82"/>
  <c r="D952" i="82"/>
  <c r="D954" i="82"/>
  <c r="D956" i="82"/>
  <c r="D958" i="82"/>
  <c r="D960" i="82"/>
  <c r="D962" i="82"/>
  <c r="D964" i="82"/>
  <c r="D966" i="82"/>
  <c r="D968" i="82"/>
  <c r="D970" i="82"/>
  <c r="D972" i="82"/>
  <c r="D974" i="82"/>
  <c r="D976" i="82"/>
  <c r="D978" i="82"/>
  <c r="D980" i="82"/>
  <c r="D982" i="82"/>
  <c r="D984" i="82"/>
  <c r="D986" i="82"/>
  <c r="D988" i="82"/>
  <c r="D990" i="82"/>
  <c r="D992" i="82"/>
  <c r="D994" i="82"/>
  <c r="D996" i="82"/>
  <c r="D1006" i="82"/>
  <c r="D1008" i="82"/>
  <c r="D1010" i="82"/>
  <c r="D1012" i="82"/>
  <c r="D1014" i="82"/>
  <c r="D1016" i="82"/>
  <c r="D1018" i="82"/>
  <c r="D1020" i="82"/>
  <c r="D1022" i="82"/>
  <c r="D1024" i="82"/>
  <c r="D1026" i="82"/>
  <c r="D1028" i="82"/>
  <c r="D1030" i="82"/>
  <c r="D1032" i="82"/>
  <c r="D1034" i="82"/>
  <c r="D1036" i="82"/>
  <c r="D1038" i="82"/>
  <c r="D1040" i="82"/>
  <c r="D1042" i="82"/>
  <c r="D1044" i="82"/>
  <c r="D1046" i="82"/>
  <c r="D1048" i="82"/>
  <c r="D1050" i="82"/>
  <c r="D1052" i="82"/>
  <c r="D1054" i="82"/>
  <c r="D1056" i="82"/>
  <c r="D1058" i="82"/>
  <c r="D1060" i="82"/>
  <c r="D1062" i="82"/>
  <c r="D1064" i="82"/>
  <c r="D1066" i="82"/>
  <c r="D1078" i="82"/>
  <c r="D1080" i="82"/>
  <c r="D1082" i="82"/>
  <c r="D1084" i="82"/>
  <c r="D1086" i="82"/>
  <c r="D1088" i="82"/>
  <c r="D1090" i="82"/>
  <c r="D1092" i="82"/>
  <c r="D1094" i="82"/>
  <c r="D1096" i="82"/>
  <c r="D1098" i="82"/>
  <c r="D1100" i="82"/>
  <c r="D1102" i="82"/>
  <c r="D1104" i="82"/>
  <c r="D1106" i="82"/>
  <c r="D1108" i="82"/>
  <c r="D1110" i="82"/>
  <c r="D1112" i="82"/>
  <c r="D1114" i="82"/>
  <c r="D1116" i="82"/>
  <c r="D1118" i="82"/>
  <c r="D1120" i="82"/>
  <c r="D1122" i="82"/>
  <c r="D1124" i="82"/>
  <c r="D1126" i="82"/>
  <c r="D1128" i="82"/>
  <c r="D1130" i="82"/>
  <c r="D1132" i="82"/>
  <c r="D1134" i="82"/>
  <c r="D1136" i="82"/>
  <c r="D1138" i="82"/>
  <c r="D1148" i="82"/>
  <c r="D1150" i="82"/>
  <c r="D1152" i="82"/>
  <c r="D1154" i="82"/>
  <c r="D1156" i="82"/>
  <c r="D1158" i="82"/>
  <c r="D1160" i="82"/>
  <c r="D1162" i="82"/>
  <c r="D1164" i="82"/>
  <c r="D1166" i="82"/>
  <c r="D1168" i="82"/>
  <c r="D1170" i="82"/>
  <c r="D1172" i="82"/>
  <c r="D1174" i="82"/>
  <c r="D1176" i="82"/>
  <c r="D1178" i="82"/>
  <c r="D1180" i="82"/>
  <c r="D1182" i="82"/>
  <c r="D1184" i="82"/>
  <c r="D1186" i="82"/>
  <c r="D1188" i="82"/>
  <c r="D1190" i="82"/>
  <c r="D1192" i="82"/>
  <c r="D1194" i="82"/>
  <c r="D1196" i="82"/>
  <c r="D1198" i="82"/>
  <c r="D1200" i="82"/>
  <c r="D1202" i="82"/>
  <c r="D1204" i="82"/>
  <c r="D1206" i="82"/>
  <c r="D1208" i="82"/>
  <c r="D1220" i="82"/>
  <c r="D1222" i="82"/>
  <c r="D1224" i="82"/>
  <c r="D1226" i="82"/>
  <c r="D1283" i="82"/>
  <c r="D1285" i="82"/>
  <c r="D1287" i="82"/>
  <c r="D1289" i="82"/>
  <c r="D1297" i="82"/>
  <c r="D1333" i="82"/>
  <c r="D1335" i="82"/>
  <c r="D1337" i="82"/>
  <c r="D1339" i="82"/>
  <c r="D1352" i="82"/>
  <c r="D1416" i="82"/>
  <c r="D1421" i="82"/>
  <c r="D1426" i="82"/>
  <c r="D1428" i="82"/>
  <c r="D1430" i="82"/>
  <c r="D1438" i="82"/>
  <c r="D1486" i="82"/>
  <c r="D1496" i="82"/>
  <c r="D1498" i="82"/>
  <c r="D1500" i="82"/>
  <c r="D1502" i="82"/>
  <c r="D1606" i="82"/>
  <c r="D1638" i="82"/>
  <c r="D1640" i="82"/>
  <c r="D1642" i="82"/>
  <c r="D1644" i="82"/>
  <c r="D1707" i="82"/>
  <c r="D1710" i="82"/>
  <c r="D1712" i="82"/>
  <c r="D1714" i="82"/>
  <c r="D1780" i="82"/>
  <c r="D1782" i="82"/>
  <c r="D1784" i="82"/>
  <c r="D1786" i="82"/>
  <c r="D1849" i="82"/>
  <c r="D1852" i="82"/>
  <c r="D1854" i="82"/>
  <c r="D1856" i="82"/>
  <c r="D1922" i="82"/>
  <c r="D1924" i="82"/>
  <c r="D1926" i="82"/>
  <c r="D1928" i="82"/>
  <c r="D1991" i="82"/>
  <c r="D1994" i="82"/>
  <c r="D1996" i="82"/>
  <c r="D1998" i="82"/>
  <c r="D2009" i="82"/>
  <c r="D2011" i="82"/>
  <c r="D2013" i="82"/>
  <c r="D2015" i="82"/>
  <c r="D2017" i="82"/>
  <c r="D2019" i="82"/>
  <c r="D2021" i="82"/>
  <c r="D2023" i="82"/>
  <c r="D2025" i="82"/>
  <c r="D2027" i="82"/>
  <c r="D2029" i="82"/>
  <c r="D2031" i="82"/>
  <c r="D2033" i="82"/>
  <c r="D2035" i="82"/>
  <c r="D2037" i="82"/>
  <c r="D2039" i="82"/>
  <c r="D2041" i="82"/>
  <c r="D2043" i="82"/>
  <c r="D2045" i="82"/>
  <c r="D2047" i="82"/>
  <c r="D2049" i="82"/>
  <c r="D2056" i="82"/>
  <c r="D2058" i="82"/>
  <c r="D2060" i="82"/>
  <c r="D2063" i="82"/>
  <c r="D2072" i="82"/>
  <c r="D2074" i="82"/>
  <c r="D2076" i="82"/>
  <c r="D2081" i="82"/>
  <c r="D2083" i="82"/>
  <c r="D2085" i="82"/>
  <c r="D2087" i="82"/>
  <c r="D2089" i="82"/>
  <c r="D2091" i="82"/>
  <c r="D2093" i="82"/>
  <c r="D2095" i="82"/>
  <c r="D2097" i="82"/>
  <c r="D2099" i="82"/>
  <c r="D2101" i="82"/>
  <c r="D2103" i="82"/>
  <c r="D2105" i="82"/>
  <c r="D2107" i="82"/>
  <c r="D2109" i="82"/>
  <c r="D2111" i="82"/>
  <c r="D2113" i="82"/>
  <c r="D2122" i="82"/>
  <c r="D2124" i="82"/>
  <c r="D2127" i="82"/>
  <c r="D2129" i="82"/>
  <c r="D2132" i="82"/>
  <c r="D2142" i="82"/>
  <c r="D2144" i="82"/>
  <c r="D2146" i="82"/>
  <c r="D2151" i="82"/>
  <c r="D2153" i="82"/>
  <c r="D2155" i="82"/>
  <c r="D2157" i="82"/>
  <c r="D2159" i="82"/>
  <c r="D2161" i="82"/>
  <c r="D2163" i="82"/>
  <c r="D2165" i="82"/>
  <c r="D2167" i="82"/>
  <c r="D2169" i="82"/>
  <c r="D2171" i="82"/>
  <c r="D2173" i="82"/>
  <c r="D2175" i="82"/>
  <c r="D2177" i="82"/>
  <c r="D2179" i="82"/>
  <c r="D2181" i="82"/>
  <c r="D2183" i="82"/>
  <c r="D2194" i="82"/>
  <c r="D2199" i="82"/>
  <c r="D2201" i="82"/>
  <c r="D2205" i="82"/>
  <c r="D2214" i="82"/>
  <c r="D2216" i="82"/>
  <c r="D2218" i="82"/>
  <c r="D2222" i="82"/>
  <c r="D2224" i="82"/>
  <c r="D2226" i="82"/>
  <c r="D2228" i="82"/>
  <c r="D2230" i="82"/>
  <c r="D2232" i="82"/>
  <c r="D2234" i="82"/>
  <c r="D2236" i="82"/>
  <c r="D2238" i="82"/>
  <c r="D2240" i="82"/>
  <c r="D2242" i="82"/>
  <c r="D2244" i="82"/>
  <c r="D2246" i="82"/>
  <c r="D2248" i="82"/>
  <c r="D2250" i="82"/>
  <c r="D2252" i="82"/>
  <c r="D2254" i="82"/>
  <c r="D2265" i="82"/>
  <c r="D2270" i="82"/>
  <c r="D2272" i="82"/>
  <c r="D2276" i="82"/>
  <c r="D2356" i="82"/>
  <c r="D2358" i="82"/>
  <c r="D2360" i="82"/>
  <c r="D2362" i="82"/>
  <c r="D2364" i="82"/>
  <c r="D2366" i="82"/>
  <c r="D2368" i="82"/>
  <c r="D2370" i="82"/>
  <c r="D2372" i="82"/>
  <c r="D2374" i="82"/>
  <c r="D2376" i="82"/>
  <c r="D2378" i="82"/>
  <c r="D2380" i="82"/>
  <c r="D2382" i="82"/>
  <c r="D2384" i="82"/>
  <c r="D2386" i="82"/>
  <c r="D2388" i="82"/>
  <c r="D2390" i="82"/>
  <c r="D2392" i="82"/>
  <c r="D2394" i="82"/>
  <c r="D2396" i="82"/>
  <c r="D2398" i="82"/>
  <c r="D2400" i="82"/>
  <c r="D2402" i="82"/>
  <c r="D2404" i="82"/>
  <c r="D2406" i="82"/>
  <c r="D2408" i="82"/>
  <c r="D2410" i="82"/>
  <c r="D2412" i="82"/>
  <c r="D2414" i="82"/>
  <c r="D2416" i="82"/>
  <c r="D2426" i="82"/>
  <c r="D2428" i="82"/>
  <c r="D2430" i="82"/>
  <c r="D2432" i="82"/>
  <c r="D2434" i="82"/>
  <c r="D2436" i="82"/>
  <c r="D2438" i="82"/>
  <c r="D2440" i="82"/>
  <c r="D2442" i="82"/>
  <c r="D2444" i="82"/>
  <c r="D2446" i="82"/>
  <c r="D2448" i="82"/>
  <c r="D2450" i="82"/>
  <c r="D2452" i="82"/>
  <c r="D2454" i="82"/>
  <c r="D2456" i="82"/>
  <c r="D2458" i="82"/>
  <c r="D2460" i="82"/>
  <c r="D2462" i="82"/>
  <c r="D2464" i="82"/>
  <c r="D2466" i="82"/>
  <c r="D2468" i="82"/>
  <c r="D2470" i="82"/>
  <c r="D2472" i="82"/>
  <c r="D2474" i="82"/>
  <c r="D2476" i="82"/>
  <c r="D2478" i="82"/>
  <c r="D2480" i="82"/>
  <c r="D2482" i="82"/>
  <c r="D2484" i="82"/>
  <c r="D2486" i="82"/>
  <c r="D2489" i="82"/>
  <c r="D2498" i="82"/>
  <c r="D2500" i="82"/>
  <c r="D2502" i="82"/>
  <c r="D2504" i="82"/>
  <c r="D2506" i="82"/>
  <c r="D2508" i="82"/>
  <c r="D2510" i="82"/>
  <c r="D2512" i="82"/>
  <c r="CZ61" i="82"/>
  <c r="CZ125" i="82"/>
  <c r="CZ189" i="82"/>
  <c r="CZ253" i="82"/>
  <c r="CZ317" i="82"/>
  <c r="CZ381" i="82"/>
  <c r="CZ445" i="82"/>
  <c r="CZ509" i="82"/>
  <c r="CZ573" i="82"/>
  <c r="CZ637" i="82"/>
  <c r="CZ701" i="82"/>
  <c r="CZ765" i="82"/>
  <c r="CZ829" i="82"/>
  <c r="BM58" i="82"/>
  <c r="BM122" i="82"/>
  <c r="BM186" i="82"/>
  <c r="BM250" i="82"/>
  <c r="BM301" i="82"/>
  <c r="AN53" i="82"/>
  <c r="D76" i="82"/>
  <c r="D78" i="82"/>
  <c r="D80" i="82"/>
  <c r="D82" i="82"/>
  <c r="D219" i="82"/>
  <c r="D221" i="82"/>
  <c r="D223" i="82"/>
  <c r="D287" i="82"/>
  <c r="D360" i="82"/>
  <c r="D362" i="82"/>
  <c r="D364" i="82"/>
  <c r="D366" i="82"/>
  <c r="D509" i="82"/>
  <c r="D511" i="82"/>
  <c r="D513" i="82"/>
  <c r="D581" i="82"/>
  <c r="D583" i="82"/>
  <c r="D585" i="82"/>
  <c r="D651" i="82"/>
  <c r="D653" i="82"/>
  <c r="D655" i="82"/>
  <c r="D1345" i="82"/>
  <c r="D1350" i="82"/>
  <c r="D1475" i="82"/>
  <c r="D1477" i="82"/>
  <c r="D1479" i="82"/>
  <c r="D1481" i="82"/>
  <c r="D1608" i="82"/>
  <c r="D1610" i="82"/>
  <c r="D1612" i="82"/>
  <c r="D1614" i="82"/>
  <c r="D1616" i="82"/>
  <c r="D1618" i="82"/>
  <c r="D1620" i="82"/>
  <c r="D1622" i="82"/>
  <c r="D1624" i="82"/>
  <c r="D1626" i="82"/>
  <c r="D1628" i="82"/>
  <c r="D1630" i="82"/>
  <c r="D1632" i="82"/>
  <c r="D1634" i="82"/>
  <c r="D1646" i="82"/>
  <c r="D1648" i="82"/>
  <c r="D1650" i="82"/>
  <c r="D1652" i="82"/>
  <c r="D1654" i="82"/>
  <c r="D1656" i="82"/>
  <c r="D1658" i="82"/>
  <c r="D1660" i="82"/>
  <c r="D1662" i="82"/>
  <c r="D1664" i="82"/>
  <c r="D1666" i="82"/>
  <c r="D1668" i="82"/>
  <c r="D1670" i="82"/>
  <c r="D1672" i="82"/>
  <c r="D1674" i="82"/>
  <c r="D1676" i="82"/>
  <c r="D1678" i="82"/>
  <c r="D1680" i="82"/>
  <c r="D1682" i="82"/>
  <c r="D1684" i="82"/>
  <c r="D1686" i="82"/>
  <c r="D1688" i="82"/>
  <c r="D1690" i="82"/>
  <c r="D1692" i="82"/>
  <c r="D1694" i="82"/>
  <c r="D1696" i="82"/>
  <c r="D1698" i="82"/>
  <c r="D1700" i="82"/>
  <c r="D1702" i="82"/>
  <c r="D1704" i="82"/>
  <c r="D1706" i="82"/>
  <c r="D1716" i="82"/>
  <c r="D1718" i="82"/>
  <c r="D1720" i="82"/>
  <c r="D1722" i="82"/>
  <c r="D1724" i="82"/>
  <c r="D1726" i="82"/>
  <c r="D1728" i="82"/>
  <c r="D1730" i="82"/>
  <c r="D1732" i="82"/>
  <c r="D1734" i="82"/>
  <c r="D1736" i="82"/>
  <c r="D1738" i="82"/>
  <c r="D1740" i="82"/>
  <c r="D1742" i="82"/>
  <c r="D1744" i="82"/>
  <c r="D1746" i="82"/>
  <c r="D1748" i="82"/>
  <c r="D1750" i="82"/>
  <c r="D1752" i="82"/>
  <c r="D1754" i="82"/>
  <c r="D1756" i="82"/>
  <c r="D1758" i="82"/>
  <c r="D1760" i="82"/>
  <c r="D1762" i="82"/>
  <c r="D1764" i="82"/>
  <c r="D1766" i="82"/>
  <c r="D1768" i="82"/>
  <c r="D1770" i="82"/>
  <c r="D1772" i="82"/>
  <c r="D1774" i="82"/>
  <c r="D1776" i="82"/>
  <c r="D1788" i="82"/>
  <c r="D1790" i="82"/>
  <c r="D1792" i="82"/>
  <c r="D1794" i="82"/>
  <c r="D1796" i="82"/>
  <c r="D1798" i="82"/>
  <c r="D1800" i="82"/>
  <c r="D1802" i="82"/>
  <c r="D1804" i="82"/>
  <c r="D1806" i="82"/>
  <c r="D1808" i="82"/>
  <c r="D1810" i="82"/>
  <c r="D1812" i="82"/>
  <c r="D1814" i="82"/>
  <c r="D1816" i="82"/>
  <c r="D1818" i="82"/>
  <c r="D1820" i="82"/>
  <c r="D1822" i="82"/>
  <c r="D1824" i="82"/>
  <c r="D1826" i="82"/>
  <c r="D1828" i="82"/>
  <c r="D1830" i="82"/>
  <c r="D1832" i="82"/>
  <c r="D1834" i="82"/>
  <c r="D1836" i="82"/>
  <c r="D1838" i="82"/>
  <c r="D1840" i="82"/>
  <c r="D1842" i="82"/>
  <c r="D1844" i="82"/>
  <c r="D1846" i="82"/>
  <c r="D1848" i="82"/>
  <c r="D1858" i="82"/>
  <c r="D1860" i="82"/>
  <c r="D1862" i="82"/>
  <c r="D1864" i="82"/>
  <c r="D1866" i="82"/>
  <c r="D1868" i="82"/>
  <c r="D1870" i="82"/>
  <c r="D1872" i="82"/>
  <c r="D1874" i="82"/>
  <c r="D1876" i="82"/>
  <c r="D1878" i="82"/>
  <c r="D1880" i="82"/>
  <c r="D1882" i="82"/>
  <c r="D1884" i="82"/>
  <c r="D1886" i="82"/>
  <c r="D1888" i="82"/>
  <c r="D1890" i="82"/>
  <c r="D1892" i="82"/>
  <c r="D1894" i="82"/>
  <c r="D1896" i="82"/>
  <c r="D1898" i="82"/>
  <c r="D1900" i="82"/>
  <c r="D1902" i="82"/>
  <c r="D1904" i="82"/>
  <c r="D1906" i="82"/>
  <c r="D1908" i="82"/>
  <c r="D1910" i="82"/>
  <c r="D1912" i="82"/>
  <c r="D1914" i="82"/>
  <c r="D1916" i="82"/>
  <c r="D1918" i="82"/>
  <c r="D1930" i="82"/>
  <c r="D1932" i="82"/>
  <c r="D1934" i="82"/>
  <c r="D1936" i="82"/>
  <c r="D1938" i="82"/>
  <c r="D1940" i="82"/>
  <c r="D1942" i="82"/>
  <c r="D1944" i="82"/>
  <c r="D1946" i="82"/>
  <c r="D1948" i="82"/>
  <c r="D1950" i="82"/>
  <c r="D1952" i="82"/>
  <c r="D1954" i="82"/>
  <c r="D1956" i="82"/>
  <c r="D1958" i="82"/>
  <c r="D1960" i="82"/>
  <c r="D1962" i="82"/>
  <c r="D1964" i="82"/>
  <c r="D1966" i="82"/>
  <c r="D1968" i="82"/>
  <c r="D1970" i="82"/>
  <c r="D1972" i="82"/>
  <c r="D1974" i="82"/>
  <c r="D1976" i="82"/>
  <c r="D1978" i="82"/>
  <c r="D1980" i="82"/>
  <c r="D1982" i="82"/>
  <c r="D1984" i="82"/>
  <c r="D1986" i="82"/>
  <c r="D1988" i="82"/>
  <c r="D1990" i="82"/>
  <c r="D2000" i="82"/>
  <c r="D2002" i="82"/>
  <c r="D2004" i="82"/>
  <c r="D2006" i="82"/>
  <c r="D2008" i="82"/>
  <c r="D2052" i="82"/>
  <c r="D2054" i="82"/>
  <c r="D2062" i="82"/>
  <c r="D2126" i="82"/>
  <c r="D2131" i="82"/>
  <c r="D2136" i="82"/>
  <c r="D2138" i="82"/>
  <c r="D2140" i="82"/>
  <c r="D2148" i="82"/>
  <c r="D2150" i="82"/>
  <c r="D2186" i="82"/>
  <c r="D2188" i="82"/>
  <c r="D2190" i="82"/>
  <c r="D2192" i="82"/>
  <c r="D2256" i="82"/>
  <c r="D2258" i="82"/>
  <c r="D2260" i="82"/>
  <c r="D2262" i="82"/>
  <c r="D2275" i="82"/>
  <c r="D2417" i="82"/>
  <c r="D2490" i="82"/>
  <c r="D2492" i="82"/>
  <c r="D2494" i="82"/>
  <c r="D2496" i="82"/>
  <c r="D2507" i="82"/>
  <c r="D2559" i="82"/>
  <c r="D2562" i="82"/>
  <c r="D2564" i="82"/>
  <c r="D2566" i="82"/>
  <c r="D2632" i="82"/>
  <c r="D2634" i="82"/>
  <c r="D2636" i="82"/>
  <c r="D2638" i="82"/>
  <c r="D2701" i="82"/>
  <c r="D2704" i="82"/>
  <c r="D2706" i="82"/>
  <c r="D2708" i="82"/>
  <c r="D2774" i="82"/>
  <c r="D2776" i="82"/>
  <c r="D2778" i="82"/>
  <c r="D2780" i="82"/>
  <c r="D2791" i="82"/>
  <c r="D2793" i="82"/>
  <c r="D2795" i="82"/>
  <c r="D2797" i="82"/>
  <c r="D2799" i="82"/>
  <c r="D2801" i="82"/>
  <c r="D2803" i="82"/>
  <c r="D2805" i="82"/>
  <c r="D2807" i="82"/>
  <c r="D2809" i="82"/>
  <c r="D2811" i="82"/>
  <c r="D2813" i="82"/>
  <c r="D2815" i="82"/>
  <c r="D2817" i="82"/>
  <c r="D2819" i="82"/>
  <c r="D2821" i="82"/>
  <c r="D2823" i="82"/>
  <c r="D2825" i="82"/>
  <c r="D2827" i="82"/>
  <c r="D2829" i="82"/>
  <c r="D2831" i="82"/>
  <c r="D2838" i="82"/>
  <c r="D2840" i="82"/>
  <c r="D2842" i="82"/>
  <c r="D2852" i="82"/>
  <c r="D2854" i="82"/>
  <c r="D2856" i="82"/>
  <c r="D2861" i="82"/>
  <c r="D2863" i="82"/>
  <c r="D2865" i="82"/>
  <c r="D2867" i="82"/>
  <c r="D2869" i="82"/>
  <c r="D2871" i="82"/>
  <c r="D2873" i="82"/>
  <c r="D2875" i="82"/>
  <c r="D2877" i="82"/>
  <c r="D2879" i="82"/>
  <c r="D2881" i="82"/>
  <c r="D2883" i="82"/>
  <c r="D2885" i="82"/>
  <c r="D2887" i="82"/>
  <c r="D2889" i="82"/>
  <c r="D2891" i="82"/>
  <c r="D2893" i="82"/>
  <c r="D2904" i="82"/>
  <c r="D2909" i="82"/>
  <c r="D2911" i="82"/>
  <c r="D2915" i="82"/>
  <c r="D2924" i="82"/>
  <c r="D2926" i="82"/>
  <c r="D2928" i="82"/>
  <c r="D2933" i="82"/>
  <c r="D2935" i="82"/>
  <c r="D2937" i="82"/>
  <c r="D2939" i="82"/>
  <c r="D2941" i="82"/>
  <c r="D2943" i="82"/>
  <c r="D2945" i="82"/>
  <c r="D2947" i="82"/>
  <c r="D2949" i="82"/>
  <c r="D2951" i="82"/>
  <c r="D2953" i="82"/>
  <c r="D2955" i="82"/>
  <c r="D2957" i="82"/>
  <c r="D2959" i="82"/>
  <c r="D2961" i="82"/>
  <c r="D2963" i="82"/>
  <c r="D2965" i="82"/>
  <c r="D2974" i="82"/>
  <c r="D2976" i="82"/>
  <c r="D2979" i="82"/>
  <c r="D2981" i="82"/>
  <c r="D2984" i="82"/>
  <c r="D2994" i="82"/>
  <c r="D2996" i="82"/>
  <c r="D2998" i="82"/>
  <c r="D3001" i="82"/>
  <c r="D3004" i="82"/>
  <c r="D3006" i="82"/>
  <c r="D3008" i="82"/>
  <c r="D3010" i="82"/>
  <c r="D3012" i="82"/>
  <c r="D3014" i="82"/>
  <c r="D3016" i="82"/>
  <c r="D3018" i="82"/>
  <c r="D3020" i="82"/>
  <c r="D3022" i="82"/>
  <c r="D3024" i="82"/>
  <c r="D3026" i="82"/>
  <c r="D3028" i="82"/>
  <c r="D3030" i="82"/>
  <c r="D3032" i="82"/>
  <c r="D3034" i="82"/>
  <c r="D3036" i="82"/>
  <c r="D3045" i="82"/>
  <c r="D3047" i="82"/>
  <c r="D3050" i="82"/>
  <c r="D3052" i="82"/>
  <c r="D3055" i="82"/>
  <c r="D3065" i="82"/>
  <c r="D3066" i="82"/>
  <c r="D3067" i="82"/>
  <c r="D3068" i="82"/>
  <c r="D3069" i="82"/>
  <c r="D3070" i="82"/>
  <c r="D3071" i="82"/>
  <c r="D3072" i="82"/>
  <c r="D3073" i="82"/>
  <c r="D3074" i="82"/>
  <c r="D3075" i="82"/>
  <c r="D3076" i="82"/>
  <c r="D3077" i="82"/>
  <c r="D3078" i="82"/>
  <c r="D3079" i="82"/>
  <c r="D3080" i="82"/>
  <c r="D3081" i="82"/>
  <c r="D3082" i="82"/>
  <c r="D3083" i="82"/>
  <c r="D3084" i="82"/>
  <c r="D3085" i="82"/>
  <c r="D3086" i="82"/>
  <c r="D3087" i="82"/>
  <c r="D3088" i="82"/>
  <c r="D3089" i="82"/>
  <c r="D3090" i="82"/>
  <c r="D3091" i="82"/>
  <c r="D3092" i="82"/>
  <c r="D3093" i="82"/>
  <c r="D3094" i="82"/>
  <c r="D3095" i="82"/>
  <c r="D3096" i="82"/>
  <c r="D3097" i="82"/>
  <c r="D3098" i="82"/>
  <c r="D3099" i="82"/>
  <c r="D3100" i="82"/>
  <c r="D3101" i="82"/>
  <c r="D3102" i="82"/>
  <c r="D3103" i="82"/>
  <c r="D3104" i="82"/>
  <c r="D3105" i="82"/>
  <c r="D3106" i="82"/>
  <c r="D3107" i="82"/>
  <c r="D3108" i="82"/>
  <c r="D3109" i="82"/>
  <c r="D3110" i="82"/>
  <c r="D3111" i="82"/>
  <c r="D3112" i="82"/>
  <c r="D3113" i="82"/>
  <c r="D3114" i="82"/>
  <c r="D3115" i="82"/>
  <c r="D3116" i="82"/>
  <c r="D3117" i="82"/>
  <c r="D3118" i="82"/>
  <c r="D3119" i="82"/>
  <c r="D3120" i="82"/>
  <c r="D3121" i="82"/>
  <c r="D3122" i="82"/>
  <c r="D3123" i="82"/>
  <c r="D3124" i="82"/>
  <c r="D3125" i="82"/>
  <c r="D3126" i="82"/>
  <c r="D3127" i="82"/>
  <c r="D3128" i="82"/>
  <c r="D3129" i="82"/>
  <c r="D3130" i="82"/>
  <c r="D3131" i="82"/>
  <c r="D3132" i="82"/>
  <c r="D3133" i="82"/>
  <c r="D3134" i="82"/>
  <c r="D3135" i="82"/>
  <c r="D3136" i="82"/>
  <c r="D3137" i="82"/>
  <c r="D3138" i="82"/>
  <c r="D3139" i="82"/>
  <c r="D3140" i="82"/>
  <c r="D3141" i="82"/>
  <c r="D3142" i="82"/>
  <c r="D3143" i="82"/>
  <c r="D3144" i="82"/>
  <c r="D3145" i="82"/>
  <c r="D3146" i="82"/>
  <c r="D3147" i="82"/>
  <c r="D3148" i="82"/>
  <c r="D3149" i="82"/>
  <c r="D3150" i="82"/>
  <c r="D3151" i="82"/>
  <c r="D3152" i="82"/>
  <c r="D3153" i="82"/>
  <c r="D3154" i="82"/>
  <c r="D3155" i="82"/>
  <c r="D3156" i="82"/>
  <c r="D3157" i="82"/>
  <c r="D3158" i="82"/>
  <c r="D3159" i="82"/>
  <c r="D3160" i="82"/>
  <c r="D3161" i="82"/>
  <c r="D3162" i="82"/>
  <c r="D3163" i="82"/>
  <c r="D3164" i="82"/>
  <c r="D3165" i="82"/>
  <c r="D3166" i="82"/>
  <c r="D3167" i="82"/>
  <c r="D3168" i="82"/>
  <c r="D3169" i="82"/>
  <c r="D3170" i="82"/>
  <c r="D3171" i="82"/>
  <c r="D3172" i="82"/>
  <c r="D3173" i="82"/>
  <c r="D3174" i="82"/>
  <c r="D3175" i="82"/>
  <c r="D3176" i="82"/>
  <c r="D3177" i="82"/>
  <c r="D3178" i="82"/>
  <c r="D3179" i="82"/>
  <c r="D3180" i="82"/>
  <c r="D3181" i="82"/>
  <c r="D3182" i="82"/>
  <c r="D3183" i="82"/>
  <c r="D3184" i="82"/>
  <c r="D3185" i="82"/>
  <c r="D3186" i="82"/>
  <c r="D3187" i="82"/>
  <c r="D3188" i="82"/>
  <c r="D3189" i="82"/>
  <c r="D3190" i="82"/>
  <c r="D3191" i="82"/>
  <c r="D3192" i="82"/>
  <c r="D3193" i="82"/>
  <c r="D3194" i="82"/>
  <c r="D3195" i="82"/>
  <c r="D3199" i="82"/>
  <c r="D3268" i="82"/>
  <c r="D3278" i="82"/>
  <c r="D3279" i="82"/>
  <c r="D3280" i="82"/>
  <c r="D3281" i="82"/>
  <c r="D3282" i="82"/>
  <c r="D3283" i="82"/>
  <c r="D3284" i="82"/>
  <c r="D3285" i="82"/>
  <c r="D3286" i="82"/>
  <c r="D3287" i="82"/>
  <c r="D3288" i="82"/>
  <c r="D3289" i="82"/>
  <c r="D3290" i="82"/>
  <c r="D3291" i="82"/>
  <c r="D3292" i="82"/>
  <c r="D3293" i="82"/>
  <c r="D3294" i="82"/>
  <c r="D3295" i="82"/>
  <c r="D3296" i="82"/>
  <c r="D3297" i="82"/>
  <c r="D3298" i="82"/>
  <c r="D3299" i="82"/>
  <c r="D3300" i="82"/>
  <c r="D3301" i="82"/>
  <c r="D3302" i="82"/>
  <c r="D3303" i="82"/>
  <c r="D3304" i="82"/>
  <c r="D3305" i="82"/>
  <c r="D3306" i="82"/>
  <c r="D3307" i="82"/>
  <c r="D3308" i="82"/>
  <c r="D3309" i="82"/>
  <c r="D3310" i="82"/>
  <c r="D3311" i="82"/>
  <c r="D3312" i="82"/>
  <c r="D3313" i="82"/>
  <c r="D3314" i="82"/>
  <c r="D3315" i="82"/>
  <c r="D3316" i="82"/>
  <c r="D3317" i="82"/>
  <c r="D3318" i="82"/>
  <c r="D3319" i="82"/>
  <c r="D3320" i="82"/>
  <c r="D3321" i="82"/>
  <c r="D3322" i="82"/>
  <c r="D3323" i="82"/>
  <c r="D3324" i="82"/>
  <c r="D3325" i="82"/>
  <c r="D3326" i="82"/>
  <c r="D3327" i="82"/>
  <c r="D3328" i="82"/>
  <c r="D3329" i="82"/>
  <c r="D3330" i="82"/>
  <c r="D3331" i="82"/>
  <c r="D3332" i="82"/>
  <c r="D3333" i="82"/>
  <c r="D3334" i="82"/>
  <c r="D3335" i="82"/>
  <c r="D3336" i="82"/>
  <c r="D3337" i="82"/>
  <c r="D3338" i="82"/>
  <c r="D3339" i="82"/>
  <c r="D3349" i="82"/>
  <c r="D3350" i="82"/>
  <c r="D3351" i="82"/>
  <c r="D3352" i="82"/>
  <c r="D3353" i="82"/>
  <c r="D3354" i="82"/>
  <c r="D3355" i="82"/>
  <c r="D3356" i="82"/>
  <c r="D3357" i="82"/>
  <c r="D3358" i="82"/>
  <c r="D3359" i="82"/>
  <c r="D3360" i="82"/>
  <c r="D3361" i="82"/>
  <c r="D3362" i="82"/>
  <c r="D3363" i="82"/>
  <c r="D3364" i="82"/>
  <c r="D3365" i="82"/>
  <c r="D3366" i="82"/>
  <c r="D3367" i="82"/>
  <c r="D3368" i="82"/>
  <c r="D3369" i="82"/>
  <c r="D3370" i="82"/>
  <c r="D3371" i="82"/>
  <c r="D3372" i="82"/>
  <c r="D3373" i="82"/>
  <c r="D3374" i="82"/>
  <c r="D3375" i="82"/>
  <c r="D3376" i="82"/>
  <c r="D3377" i="82"/>
  <c r="D3378" i="82"/>
  <c r="D3379" i="82"/>
  <c r="D3380" i="82"/>
  <c r="D3381" i="82"/>
  <c r="D3382" i="82"/>
  <c r="D3383" i="82"/>
  <c r="D3384" i="82"/>
  <c r="D3385" i="82"/>
  <c r="D3386" i="82"/>
  <c r="D3387" i="82"/>
  <c r="D3388" i="82"/>
  <c r="D3389" i="82"/>
  <c r="D3390" i="82"/>
  <c r="D3391" i="82"/>
  <c r="D3392" i="82"/>
  <c r="D3393" i="82"/>
  <c r="D3394" i="82"/>
  <c r="D3395" i="82"/>
  <c r="D3396" i="82"/>
  <c r="D3397" i="82"/>
  <c r="D3398" i="82"/>
  <c r="D3399" i="82"/>
  <c r="D3400" i="82"/>
  <c r="D3401" i="82"/>
  <c r="D3402" i="82"/>
  <c r="D3403" i="82"/>
  <c r="D3404" i="82"/>
  <c r="D3405" i="82"/>
  <c r="D3406" i="82"/>
  <c r="D3407" i="82"/>
  <c r="D3408" i="82"/>
  <c r="D3409" i="82"/>
  <c r="D3410" i="82"/>
  <c r="D3420" i="82"/>
  <c r="D3421" i="82"/>
  <c r="D3422" i="82"/>
  <c r="D3423" i="82"/>
  <c r="D3424" i="82"/>
  <c r="D3425" i="82"/>
  <c r="D3426" i="82"/>
  <c r="D3427" i="82"/>
  <c r="D3428" i="82"/>
  <c r="D3429" i="82"/>
  <c r="D3430" i="82"/>
  <c r="D3431" i="82"/>
  <c r="D3432" i="82"/>
  <c r="D3433" i="82"/>
  <c r="D3434" i="82"/>
  <c r="D3435" i="82"/>
  <c r="D3436" i="82"/>
  <c r="D3437" i="82"/>
  <c r="D3438" i="82"/>
  <c r="D3439" i="82"/>
  <c r="D3440" i="82"/>
  <c r="D3441" i="82"/>
  <c r="D3442" i="82"/>
  <c r="D3443" i="82"/>
  <c r="D3444" i="82"/>
  <c r="D3445" i="82"/>
  <c r="D3446" i="82"/>
  <c r="D3447" i="82"/>
  <c r="D3448" i="82"/>
  <c r="D3449" i="82"/>
  <c r="D3450" i="82"/>
  <c r="D3451" i="82"/>
  <c r="D3452" i="82"/>
  <c r="D3453" i="82"/>
  <c r="D3454" i="82"/>
  <c r="D3455" i="82"/>
  <c r="D3456" i="82"/>
  <c r="D3457" i="82"/>
  <c r="D3458" i="82"/>
  <c r="D3459" i="82"/>
  <c r="D3460" i="82"/>
  <c r="D3461" i="82"/>
  <c r="D3462" i="82"/>
  <c r="D3463" i="82"/>
  <c r="D3464" i="82"/>
  <c r="D3465" i="82"/>
  <c r="D3466" i="82"/>
  <c r="D3467" i="82"/>
  <c r="D3468" i="82"/>
  <c r="D3469" i="82"/>
  <c r="D3470" i="82"/>
  <c r="D3471" i="82"/>
  <c r="D3472" i="82"/>
  <c r="D3473" i="82"/>
  <c r="D3474" i="82"/>
  <c r="D3475" i="82"/>
  <c r="D3476" i="82"/>
  <c r="D3477" i="82"/>
  <c r="D3478" i="82"/>
  <c r="D3479" i="82"/>
  <c r="D3480" i="82"/>
  <c r="D3481" i="82"/>
  <c r="D3491" i="82"/>
  <c r="D3492" i="82"/>
  <c r="D3493" i="82"/>
  <c r="D3494" i="82"/>
  <c r="D3495" i="82"/>
  <c r="D3496" i="82"/>
  <c r="D3497" i="82"/>
  <c r="D3498" i="82"/>
  <c r="D3499" i="82"/>
  <c r="D3500" i="82"/>
  <c r="D3501" i="82"/>
  <c r="D3502" i="82"/>
  <c r="D3503" i="82"/>
  <c r="D3504" i="82"/>
  <c r="D3505" i="82"/>
  <c r="D3506" i="82"/>
  <c r="D3507" i="82"/>
  <c r="D3508" i="82"/>
  <c r="D3509" i="82"/>
  <c r="D3510" i="82"/>
  <c r="D3511" i="82"/>
  <c r="D3512" i="82"/>
  <c r="D3513" i="82"/>
  <c r="D3514" i="82"/>
  <c r="D3515" i="82"/>
  <c r="D3516" i="82"/>
  <c r="D3517" i="82"/>
  <c r="D3518" i="82"/>
  <c r="D3519" i="82"/>
  <c r="D3520" i="82"/>
  <c r="D3521" i="82"/>
  <c r="D3522" i="82"/>
  <c r="D3523" i="82"/>
  <c r="D3524" i="82"/>
  <c r="D3525" i="82"/>
  <c r="D3526" i="82"/>
  <c r="D3527" i="82"/>
  <c r="D3528" i="82"/>
  <c r="D3529" i="82"/>
  <c r="D3530" i="82"/>
  <c r="D3531" i="82"/>
  <c r="D3532" i="82"/>
  <c r="D3533" i="82"/>
  <c r="D3534" i="82"/>
  <c r="D3535" i="82"/>
  <c r="D3536" i="82"/>
  <c r="D3537" i="82"/>
  <c r="D3538" i="82"/>
  <c r="D3539" i="82"/>
  <c r="D3540" i="82"/>
  <c r="D3541" i="82"/>
  <c r="D3542" i="82"/>
  <c r="D3543" i="82"/>
  <c r="D3544" i="82"/>
  <c r="D3545" i="82"/>
  <c r="D3546" i="82"/>
  <c r="D3547" i="82"/>
  <c r="D3548" i="82"/>
  <c r="D3549" i="82"/>
  <c r="D3550" i="82"/>
  <c r="D3551" i="82"/>
  <c r="D3552" i="82"/>
  <c r="D3562" i="82"/>
  <c r="D3563" i="82"/>
  <c r="D3564" i="82"/>
  <c r="D3565" i="82"/>
  <c r="D3566" i="82"/>
  <c r="D3567" i="82"/>
  <c r="D3568" i="82"/>
  <c r="D3613" i="82"/>
  <c r="D3614" i="82"/>
  <c r="D3615" i="82"/>
  <c r="D3616" i="82"/>
  <c r="D3617" i="82"/>
  <c r="D3626" i="82"/>
  <c r="D3627" i="82"/>
  <c r="D3628" i="82"/>
  <c r="D3629" i="82"/>
  <c r="D3630" i="82"/>
  <c r="D3631" i="82"/>
  <c r="D3632" i="82"/>
  <c r="CZ13" i="82"/>
  <c r="CZ77" i="82"/>
  <c r="CZ141" i="82"/>
  <c r="CZ205" i="82"/>
  <c r="CZ269" i="82"/>
  <c r="CZ333" i="82"/>
  <c r="CZ397" i="82"/>
  <c r="CZ461" i="82"/>
  <c r="CZ525" i="82"/>
  <c r="CZ589" i="82"/>
  <c r="CZ653" i="82"/>
  <c r="CZ717" i="82"/>
  <c r="CZ781" i="82"/>
  <c r="CZ845" i="82"/>
  <c r="BM74" i="82"/>
  <c r="BM138" i="82"/>
  <c r="BM202" i="82"/>
  <c r="BM317" i="82"/>
  <c r="AN23" i="82"/>
  <c r="D447" i="82"/>
  <c r="D449" i="82"/>
  <c r="D451" i="82"/>
  <c r="D453" i="82"/>
  <c r="D455" i="82"/>
  <c r="D457" i="82"/>
  <c r="D459" i="82"/>
  <c r="D461" i="82"/>
  <c r="D463" i="82"/>
  <c r="D465" i="82"/>
  <c r="D467" i="82"/>
  <c r="D469" i="82"/>
  <c r="D471" i="82"/>
  <c r="D473" i="82"/>
  <c r="D475" i="82"/>
  <c r="D477" i="82"/>
  <c r="D479" i="82"/>
  <c r="D481" i="82"/>
  <c r="D483" i="82"/>
  <c r="D485" i="82"/>
  <c r="D487" i="82"/>
  <c r="D489" i="82"/>
  <c r="D491" i="82"/>
  <c r="D493" i="82"/>
  <c r="D495" i="82"/>
  <c r="D497" i="82"/>
  <c r="D499" i="82"/>
  <c r="D641" i="82"/>
  <c r="D661" i="82"/>
  <c r="D663" i="82"/>
  <c r="D665" i="82"/>
  <c r="D667" i="82"/>
  <c r="D669" i="82"/>
  <c r="D671" i="82"/>
  <c r="D673" i="82"/>
  <c r="D675" i="82"/>
  <c r="D677" i="82"/>
  <c r="D679" i="82"/>
  <c r="D681" i="82"/>
  <c r="D683" i="82"/>
  <c r="D685" i="82"/>
  <c r="D687" i="82"/>
  <c r="D689" i="82"/>
  <c r="D691" i="82"/>
  <c r="D693" i="82"/>
  <c r="D702" i="82"/>
  <c r="D704" i="82"/>
  <c r="D708" i="82"/>
  <c r="D710" i="82"/>
  <c r="D1354" i="82"/>
  <c r="D1356" i="82"/>
  <c r="D1358" i="82"/>
  <c r="D1360" i="82"/>
  <c r="D1368" i="82"/>
  <c r="D1404" i="82"/>
  <c r="D1406" i="82"/>
  <c r="D1408" i="82"/>
  <c r="D1410" i="82"/>
  <c r="D1494" i="82"/>
  <c r="D1708" i="82"/>
  <c r="D1850" i="82"/>
  <c r="D1992" i="82"/>
  <c r="D2064" i="82"/>
  <c r="D2066" i="82"/>
  <c r="D2068" i="82"/>
  <c r="D2070" i="82"/>
  <c r="D2078" i="82"/>
  <c r="D2114" i="82"/>
  <c r="D2116" i="82"/>
  <c r="D2118" i="82"/>
  <c r="D2120" i="82"/>
  <c r="D2133" i="82"/>
  <c r="D2197" i="82"/>
  <c r="D2202" i="82"/>
  <c r="D2207" i="82"/>
  <c r="D2209" i="82"/>
  <c r="D2211" i="82"/>
  <c r="D2219" i="82"/>
  <c r="D2267" i="82"/>
  <c r="D2277" i="82"/>
  <c r="D2279" i="82"/>
  <c r="D2281" i="82"/>
  <c r="D2283" i="82"/>
  <c r="D2419" i="82"/>
  <c r="D2421" i="82"/>
  <c r="D2423" i="82"/>
  <c r="D2425" i="82"/>
  <c r="D2505" i="82"/>
  <c r="D2513" i="82"/>
  <c r="D2515" i="82"/>
  <c r="D2517" i="82"/>
  <c r="D2519" i="82"/>
  <c r="D2521" i="82"/>
  <c r="D2523" i="82"/>
  <c r="D2525" i="82"/>
  <c r="D2527" i="82"/>
  <c r="D2529" i="82"/>
  <c r="D2531" i="82"/>
  <c r="D2533" i="82"/>
  <c r="D2535" i="82"/>
  <c r="D2537" i="82"/>
  <c r="D2539" i="82"/>
  <c r="D2541" i="82"/>
  <c r="D2543" i="82"/>
  <c r="D2545" i="82"/>
  <c r="D2547" i="82"/>
  <c r="D2549" i="82"/>
  <c r="D2551" i="82"/>
  <c r="D2553" i="82"/>
  <c r="D2555" i="82"/>
  <c r="D2557" i="82"/>
  <c r="D2560" i="82"/>
  <c r="D2569" i="82"/>
  <c r="D2571" i="82"/>
  <c r="D2573" i="82"/>
  <c r="D2575" i="82"/>
  <c r="D2577" i="82"/>
  <c r="D2579" i="82"/>
  <c r="D2581" i="82"/>
  <c r="D2583" i="82"/>
  <c r="D2585" i="82"/>
  <c r="D2587" i="82"/>
  <c r="D2589" i="82"/>
  <c r="D2591" i="82"/>
  <c r="D2593" i="82"/>
  <c r="D2595" i="82"/>
  <c r="D2597" i="82"/>
  <c r="D2599" i="82"/>
  <c r="D2601" i="82"/>
  <c r="D2603" i="82"/>
  <c r="D2605" i="82"/>
  <c r="D2607" i="82"/>
  <c r="D2609" i="82"/>
  <c r="D2611" i="82"/>
  <c r="D2613" i="82"/>
  <c r="D2615" i="82"/>
  <c r="D2617" i="82"/>
  <c r="D2619" i="82"/>
  <c r="D2621" i="82"/>
  <c r="D2623" i="82"/>
  <c r="D2625" i="82"/>
  <c r="D2627" i="82"/>
  <c r="D2629" i="82"/>
  <c r="D2639" i="82"/>
  <c r="D2641" i="82"/>
  <c r="D2643" i="82"/>
  <c r="D2645" i="82"/>
  <c r="D2647" i="82"/>
  <c r="D2649" i="82"/>
  <c r="D2651" i="82"/>
  <c r="D2653" i="82"/>
  <c r="D2655" i="82"/>
  <c r="D2657" i="82"/>
  <c r="D2659" i="82"/>
  <c r="D2661" i="82"/>
  <c r="D2663" i="82"/>
  <c r="D2665" i="82"/>
  <c r="D2667" i="82"/>
  <c r="D2669" i="82"/>
  <c r="D2671" i="82"/>
  <c r="D2673" i="82"/>
  <c r="D2675" i="82"/>
  <c r="D2677" i="82"/>
  <c r="D2679" i="82"/>
  <c r="D2681" i="82"/>
  <c r="D2683" i="82"/>
  <c r="D2685" i="82"/>
  <c r="D2687" i="82"/>
  <c r="D2689" i="82"/>
  <c r="D2691" i="82"/>
  <c r="D2693" i="82"/>
  <c r="D2695" i="82"/>
  <c r="D2697" i="82"/>
  <c r="D2699" i="82"/>
  <c r="D2702" i="82"/>
  <c r="D2711" i="82"/>
  <c r="D2713" i="82"/>
  <c r="D2715" i="82"/>
  <c r="D2717" i="82"/>
  <c r="D2719" i="82"/>
  <c r="D2721" i="82"/>
  <c r="D2723" i="82"/>
  <c r="D2725" i="82"/>
  <c r="D2727" i="82"/>
  <c r="D2729" i="82"/>
  <c r="D2731" i="82"/>
  <c r="D2733" i="82"/>
  <c r="D2735" i="82"/>
  <c r="D2737" i="82"/>
  <c r="D2739" i="82"/>
  <c r="D2741" i="82"/>
  <c r="D2743" i="82"/>
  <c r="D2745" i="82"/>
  <c r="D2747" i="82"/>
  <c r="D2749" i="82"/>
  <c r="D2751" i="82"/>
  <c r="D2753" i="82"/>
  <c r="D2755" i="82"/>
  <c r="D2757" i="82"/>
  <c r="D2759" i="82"/>
  <c r="D2761" i="82"/>
  <c r="D2763" i="82"/>
  <c r="D2765" i="82"/>
  <c r="D2767" i="82"/>
  <c r="D2769" i="82"/>
  <c r="D2771" i="82"/>
  <c r="D2781" i="82"/>
  <c r="D2783" i="82"/>
  <c r="D2785" i="82"/>
  <c r="D2787" i="82"/>
  <c r="D2789" i="82"/>
  <c r="D2832" i="82"/>
  <c r="D2834" i="82"/>
  <c r="D2836" i="82"/>
  <c r="D2843" i="82"/>
  <c r="D2846" i="82"/>
  <c r="D2848" i="82"/>
  <c r="D2850" i="82"/>
  <c r="D2859" i="82"/>
  <c r="D2896" i="82"/>
  <c r="D2898" i="82"/>
  <c r="D2900" i="82"/>
  <c r="D2902" i="82"/>
  <c r="D2907" i="82"/>
  <c r="D2912" i="82"/>
  <c r="D2916" i="82"/>
  <c r="D2918" i="82"/>
  <c r="D2920" i="82"/>
  <c r="D2922" i="82"/>
  <c r="D2929" i="82"/>
  <c r="D2931" i="82"/>
  <c r="D2966" i="82"/>
  <c r="D2968" i="82"/>
  <c r="D2970" i="82"/>
  <c r="D2972" i="82"/>
  <c r="D2977" i="82"/>
  <c r="D2985" i="82"/>
  <c r="D2988" i="82"/>
  <c r="D2990" i="82"/>
  <c r="D2992" i="82"/>
  <c r="D3002" i="82"/>
  <c r="D3037" i="82"/>
  <c r="D3039" i="82"/>
  <c r="D3041" i="82"/>
  <c r="D3043" i="82"/>
  <c r="D3048" i="82"/>
  <c r="D3056" i="82"/>
  <c r="D3059" i="82"/>
  <c r="D3061" i="82"/>
  <c r="D3063" i="82"/>
  <c r="D3198" i="82"/>
  <c r="D3267" i="82"/>
  <c r="D3271" i="82"/>
  <c r="D3272" i="82"/>
  <c r="D3273" i="82"/>
  <c r="D3274" i="82"/>
  <c r="D3275" i="82"/>
  <c r="D3276" i="82"/>
  <c r="D3277" i="82"/>
  <c r="D3342" i="82"/>
  <c r="D3343" i="82"/>
  <c r="D3344" i="82"/>
  <c r="D3345" i="82"/>
  <c r="D3346" i="82"/>
  <c r="D3347" i="82"/>
  <c r="D3348" i="82"/>
  <c r="D3413" i="82"/>
  <c r="D3414" i="82"/>
  <c r="D3415" i="82"/>
  <c r="D3416" i="82"/>
  <c r="D3417" i="82"/>
  <c r="D3418" i="82"/>
  <c r="D3419" i="82"/>
  <c r="D3484" i="82"/>
  <c r="D3485" i="82"/>
  <c r="D3486" i="82"/>
  <c r="D3487" i="82"/>
  <c r="D3488" i="82"/>
  <c r="D3489" i="82"/>
  <c r="D3490" i="82"/>
  <c r="D3555" i="82"/>
  <c r="D3556" i="82"/>
  <c r="D3557" i="82"/>
  <c r="D3558" i="82"/>
  <c r="D3559" i="82"/>
  <c r="D3560" i="82"/>
  <c r="D3561" i="82"/>
  <c r="D3571" i="82"/>
  <c r="D3572" i="82"/>
  <c r="D3573" i="82"/>
  <c r="D3574" i="82"/>
  <c r="D3575" i="82"/>
  <c r="D3576" i="82"/>
  <c r="D3577" i="82"/>
  <c r="D3578" i="82"/>
  <c r="D3579" i="82"/>
  <c r="D3580" i="82"/>
  <c r="D3581" i="82"/>
  <c r="D3582" i="82"/>
  <c r="D3583" i="82"/>
  <c r="D3584" i="82"/>
  <c r="D3585" i="82"/>
  <c r="D3586" i="82"/>
  <c r="D3587" i="82"/>
  <c r="D3588" i="82"/>
  <c r="D3589" i="82"/>
  <c r="D3590" i="82"/>
  <c r="D3591" i="82"/>
  <c r="D3592" i="82"/>
  <c r="D3593" i="82"/>
  <c r="D3594" i="82"/>
  <c r="D3595" i="82"/>
  <c r="D3596" i="82"/>
  <c r="D3597" i="82"/>
  <c r="D3598" i="82"/>
  <c r="D3599" i="82"/>
  <c r="D3600" i="82"/>
  <c r="D3601" i="82"/>
  <c r="D3602" i="82"/>
  <c r="D3603" i="82"/>
  <c r="D3604" i="82"/>
  <c r="D3605" i="82"/>
  <c r="D3606" i="82"/>
  <c r="D3607" i="82"/>
  <c r="D3608" i="82"/>
  <c r="D3609" i="82"/>
  <c r="D3610" i="82"/>
  <c r="D3611" i="82"/>
  <c r="D3612" i="82"/>
  <c r="D3625" i="82"/>
  <c r="D3634" i="82"/>
  <c r="D3636" i="82"/>
  <c r="D3638" i="82"/>
  <c r="D3640" i="82"/>
  <c r="D3642" i="82"/>
  <c r="D3644" i="82"/>
  <c r="D3646" i="82"/>
  <c r="D3648" i="82"/>
  <c r="D3650" i="82"/>
  <c r="D3652" i="82"/>
  <c r="D3654" i="82"/>
  <c r="D3656" i="82"/>
  <c r="D3658" i="82"/>
  <c r="D3660" i="82"/>
  <c r="D3662" i="82"/>
  <c r="D3664" i="82"/>
  <c r="D3666" i="82"/>
  <c r="D3668" i="82"/>
  <c r="D3670" i="82"/>
  <c r="D3672" i="82"/>
  <c r="D3674" i="82"/>
  <c r="D3676" i="82"/>
  <c r="D3678" i="82"/>
  <c r="D3680" i="82"/>
  <c r="D3682" i="82"/>
  <c r="D3684" i="82"/>
  <c r="D3686" i="82"/>
  <c r="D3688" i="82"/>
  <c r="D3690" i="82"/>
  <c r="D3692" i="82"/>
  <c r="D3694" i="82"/>
  <c r="D3696" i="82"/>
  <c r="D3698" i="82"/>
  <c r="D3700" i="82"/>
  <c r="D3702" i="82"/>
  <c r="D3704" i="82"/>
  <c r="D3706" i="82"/>
  <c r="D3708" i="82"/>
  <c r="D3710" i="82"/>
  <c r="D3712" i="82"/>
  <c r="D3714" i="82"/>
  <c r="D3716" i="82"/>
  <c r="D3718" i="82"/>
  <c r="D3720" i="82"/>
  <c r="D3722" i="82"/>
  <c r="D3724" i="82"/>
  <c r="D3726" i="82"/>
  <c r="D3728" i="82"/>
  <c r="D3730" i="82"/>
  <c r="D3732" i="82"/>
  <c r="D3734" i="82"/>
  <c r="D3736" i="82"/>
  <c r="D3738" i="82"/>
  <c r="D3740" i="82"/>
  <c r="D3742" i="82"/>
  <c r="D3744" i="82"/>
  <c r="D3746" i="82"/>
  <c r="D3748" i="82"/>
  <c r="D3750" i="82"/>
  <c r="D3752" i="82"/>
  <c r="D3754" i="82"/>
  <c r="D3756" i="82"/>
  <c r="D3758" i="82"/>
  <c r="D3760" i="82"/>
  <c r="D3762" i="82"/>
  <c r="D3764" i="82"/>
  <c r="D3766" i="82"/>
  <c r="D3768" i="82"/>
  <c r="D3770" i="82"/>
  <c r="D3772" i="82"/>
  <c r="D3774" i="82"/>
  <c r="D3776" i="82"/>
  <c r="D3778" i="82"/>
  <c r="D3780" i="82"/>
  <c r="D3782" i="82"/>
  <c r="D3784" i="82"/>
  <c r="D3786" i="82"/>
  <c r="D3788" i="82"/>
  <c r="D3790" i="82"/>
  <c r="D3792" i="82"/>
  <c r="D3794" i="82"/>
  <c r="D3796" i="82"/>
  <c r="D3798" i="82"/>
  <c r="D3800" i="82"/>
  <c r="D3802" i="82"/>
  <c r="D3804" i="82"/>
  <c r="D3806" i="82"/>
  <c r="D3808" i="82"/>
  <c r="D3810" i="82"/>
  <c r="D3812" i="82"/>
  <c r="D3814" i="82"/>
  <c r="D3816" i="82"/>
  <c r="D3818" i="82"/>
  <c r="D3820" i="82"/>
  <c r="D3822" i="82"/>
  <c r="D3824" i="82"/>
  <c r="D3826" i="82"/>
  <c r="D3828" i="82"/>
  <c r="D3830" i="82"/>
  <c r="D3832" i="82"/>
  <c r="D3834" i="82"/>
  <c r="D3836" i="82"/>
  <c r="D3838" i="82"/>
  <c r="D3840" i="82"/>
  <c r="D3842" i="82"/>
  <c r="D3844" i="82"/>
  <c r="D3846" i="82"/>
  <c r="D3848" i="82"/>
  <c r="D3850" i="82"/>
  <c r="D3852" i="82"/>
  <c r="D3854" i="82"/>
  <c r="D3856" i="82"/>
  <c r="D3858" i="82"/>
  <c r="D3860" i="82"/>
  <c r="D3862" i="82"/>
  <c r="D3864" i="82"/>
  <c r="D3866" i="82"/>
  <c r="D3868" i="82"/>
  <c r="D3870" i="82"/>
  <c r="D3872" i="82"/>
  <c r="D3874" i="82"/>
  <c r="D3876" i="82"/>
  <c r="D3878" i="82"/>
  <c r="D3880" i="82"/>
  <c r="D3882" i="82"/>
  <c r="D3884" i="82"/>
  <c r="D3886" i="82"/>
  <c r="D3888" i="82"/>
  <c r="D3890" i="82"/>
  <c r="D3892" i="82"/>
  <c r="D3894" i="82"/>
  <c r="D3896" i="82"/>
  <c r="D3898" i="82"/>
  <c r="D3900" i="82"/>
  <c r="D3902" i="82"/>
  <c r="D3904" i="82"/>
  <c r="D3906" i="82"/>
  <c r="D3908" i="82"/>
  <c r="D3910" i="82"/>
  <c r="D3912" i="82"/>
  <c r="D3914" i="82"/>
  <c r="D3916" i="82"/>
  <c r="CZ29" i="82"/>
  <c r="CZ93" i="82"/>
  <c r="CZ157" i="82"/>
  <c r="CZ221" i="82"/>
  <c r="CZ285" i="82"/>
  <c r="CZ349" i="82"/>
  <c r="CZ413" i="82"/>
  <c r="CZ477" i="82"/>
  <c r="CZ541" i="82"/>
  <c r="CZ605" i="82"/>
  <c r="CZ669" i="82"/>
  <c r="CZ733" i="82"/>
  <c r="CZ797" i="82"/>
  <c r="CZ861" i="82"/>
  <c r="BM26" i="82"/>
  <c r="BM90" i="82"/>
  <c r="BM154" i="82"/>
  <c r="BM218" i="82"/>
  <c r="AN37" i="82"/>
  <c r="D77" i="82"/>
  <c r="D79" i="82"/>
  <c r="D81" i="82"/>
  <c r="D145" i="82"/>
  <c r="D218" i="82"/>
  <c r="D220" i="82"/>
  <c r="D222" i="82"/>
  <c r="D224" i="82"/>
  <c r="D361" i="82"/>
  <c r="D363" i="82"/>
  <c r="D365" i="82"/>
  <c r="D429" i="82"/>
  <c r="D510" i="82"/>
  <c r="D512" i="82"/>
  <c r="D514" i="82"/>
  <c r="D580" i="82"/>
  <c r="D582" i="82"/>
  <c r="D584" i="82"/>
  <c r="D652" i="82"/>
  <c r="D654" i="82"/>
  <c r="D656" i="82"/>
  <c r="D714" i="82"/>
  <c r="D1281" i="82"/>
  <c r="D1344" i="82"/>
  <c r="D1423" i="82"/>
  <c r="D1440" i="82"/>
  <c r="D1476" i="82"/>
  <c r="D1478" i="82"/>
  <c r="D1480" i="82"/>
  <c r="D1482" i="82"/>
  <c r="D1609" i="82"/>
  <c r="D1611" i="82"/>
  <c r="D1613" i="82"/>
  <c r="D1615" i="82"/>
  <c r="D1617" i="82"/>
  <c r="D1619" i="82"/>
  <c r="D1621" i="82"/>
  <c r="D1623" i="82"/>
  <c r="D1625" i="82"/>
  <c r="D1627" i="82"/>
  <c r="D1629" i="82"/>
  <c r="D1631" i="82"/>
  <c r="D1633" i="82"/>
  <c r="D1635" i="82"/>
  <c r="D1645" i="82"/>
  <c r="D1647" i="82"/>
  <c r="D1649" i="82"/>
  <c r="D1651" i="82"/>
  <c r="D1653" i="82"/>
  <c r="D1655" i="82"/>
  <c r="D1657" i="82"/>
  <c r="D1659" i="82"/>
  <c r="D1661" i="82"/>
  <c r="D1663" i="82"/>
  <c r="D1665" i="82"/>
  <c r="D1667" i="82"/>
  <c r="D1669" i="82"/>
  <c r="D1671" i="82"/>
  <c r="D1673" i="82"/>
  <c r="D1675" i="82"/>
  <c r="D1677" i="82"/>
  <c r="D1679" i="82"/>
  <c r="D1681" i="82"/>
  <c r="D1683" i="82"/>
  <c r="D1685" i="82"/>
  <c r="D1687" i="82"/>
  <c r="D1689" i="82"/>
  <c r="D1691" i="82"/>
  <c r="D1693" i="82"/>
  <c r="D1695" i="82"/>
  <c r="D1697" i="82"/>
  <c r="D1699" i="82"/>
  <c r="D1701" i="82"/>
  <c r="D1703" i="82"/>
  <c r="D1705" i="82"/>
  <c r="D1717" i="82"/>
  <c r="D1719" i="82"/>
  <c r="D1721" i="82"/>
  <c r="D1723" i="82"/>
  <c r="D1725" i="82"/>
  <c r="D1727" i="82"/>
  <c r="D1729" i="82"/>
  <c r="D1731" i="82"/>
  <c r="D1733" i="82"/>
  <c r="D1735" i="82"/>
  <c r="D1737" i="82"/>
  <c r="D1739" i="82"/>
  <c r="D1741" i="82"/>
  <c r="D1743" i="82"/>
  <c r="D1745" i="82"/>
  <c r="D1747" i="82"/>
  <c r="D1749" i="82"/>
  <c r="D1751" i="82"/>
  <c r="D1753" i="82"/>
  <c r="D1755" i="82"/>
  <c r="D1757" i="82"/>
  <c r="D1759" i="82"/>
  <c r="D1761" i="82"/>
  <c r="D1763" i="82"/>
  <c r="D1765" i="82"/>
  <c r="D1767" i="82"/>
  <c r="D1769" i="82"/>
  <c r="D1771" i="82"/>
  <c r="D1773" i="82"/>
  <c r="D1775" i="82"/>
  <c r="D1777" i="82"/>
  <c r="D1787" i="82"/>
  <c r="D1789" i="82"/>
  <c r="D1791" i="82"/>
  <c r="D1793" i="82"/>
  <c r="D1795" i="82"/>
  <c r="D1797" i="82"/>
  <c r="D1799" i="82"/>
  <c r="D1801" i="82"/>
  <c r="D1803" i="82"/>
  <c r="D1805" i="82"/>
  <c r="D1807" i="82"/>
  <c r="D1809" i="82"/>
  <c r="D1811" i="82"/>
  <c r="D1813" i="82"/>
  <c r="D1815" i="82"/>
  <c r="D1817" i="82"/>
  <c r="D1819" i="82"/>
  <c r="D1821" i="82"/>
  <c r="D1823" i="82"/>
  <c r="D1825" i="82"/>
  <c r="D1827" i="82"/>
  <c r="D1829" i="82"/>
  <c r="D1831" i="82"/>
  <c r="D1833" i="82"/>
  <c r="D1835" i="82"/>
  <c r="D1837" i="82"/>
  <c r="D1839" i="82"/>
  <c r="D1841" i="82"/>
  <c r="D1843" i="82"/>
  <c r="D1845" i="82"/>
  <c r="D1847" i="82"/>
  <c r="D1859" i="82"/>
  <c r="D1861" i="82"/>
  <c r="D1863" i="82"/>
  <c r="D1865" i="82"/>
  <c r="D1867" i="82"/>
  <c r="D1869" i="82"/>
  <c r="D1871" i="82"/>
  <c r="D1873" i="82"/>
  <c r="D1875" i="82"/>
  <c r="D1877" i="82"/>
  <c r="D1879" i="82"/>
  <c r="D1881" i="82"/>
  <c r="D1883" i="82"/>
  <c r="D1885" i="82"/>
  <c r="D1887" i="82"/>
  <c r="D1889" i="82"/>
  <c r="D1891" i="82"/>
  <c r="D1893" i="82"/>
  <c r="D1895" i="82"/>
  <c r="D1897" i="82"/>
  <c r="D1899" i="82"/>
  <c r="D1901" i="82"/>
  <c r="D1903" i="82"/>
  <c r="D1905" i="82"/>
  <c r="D1907" i="82"/>
  <c r="D1909" i="82"/>
  <c r="D1911" i="82"/>
  <c r="D1913" i="82"/>
  <c r="D1915" i="82"/>
  <c r="D1917" i="82"/>
  <c r="D1919" i="82"/>
  <c r="D1929" i="82"/>
  <c r="D1931" i="82"/>
  <c r="D1933" i="82"/>
  <c r="D1935" i="82"/>
  <c r="D1937" i="82"/>
  <c r="D1939" i="82"/>
  <c r="D1941" i="82"/>
  <c r="D1943" i="82"/>
  <c r="D1945" i="82"/>
  <c r="D1947" i="82"/>
  <c r="D1949" i="82"/>
  <c r="D1951" i="82"/>
  <c r="D1953" i="82"/>
  <c r="D1955" i="82"/>
  <c r="D1957" i="82"/>
  <c r="D1959" i="82"/>
  <c r="D1961" i="82"/>
  <c r="D1963" i="82"/>
  <c r="D1965" i="82"/>
  <c r="D1967" i="82"/>
  <c r="D1969" i="82"/>
  <c r="D1971" i="82"/>
  <c r="D1973" i="82"/>
  <c r="D1975" i="82"/>
  <c r="D1977" i="82"/>
  <c r="D1979" i="82"/>
  <c r="D1981" i="82"/>
  <c r="D1983" i="82"/>
  <c r="D1985" i="82"/>
  <c r="D1987" i="82"/>
  <c r="D1989" i="82"/>
  <c r="D2001" i="82"/>
  <c r="D2003" i="82"/>
  <c r="D2005" i="82"/>
  <c r="D2007" i="82"/>
  <c r="D2051" i="82"/>
  <c r="D2053" i="82"/>
  <c r="D2055" i="82"/>
  <c r="D2125" i="82"/>
  <c r="D2135" i="82"/>
  <c r="D2137" i="82"/>
  <c r="D2139" i="82"/>
  <c r="D2141" i="82"/>
  <c r="D2149" i="82"/>
  <c r="D2185" i="82"/>
  <c r="D2187" i="82"/>
  <c r="D2189" i="82"/>
  <c r="D2191" i="82"/>
  <c r="D2204" i="82"/>
  <c r="D2221" i="82"/>
  <c r="D2257" i="82"/>
  <c r="D2259" i="82"/>
  <c r="D2261" i="82"/>
  <c r="D2263" i="82"/>
  <c r="D2491" i="82"/>
  <c r="D2493" i="82"/>
  <c r="D2495" i="82"/>
  <c r="D2511" i="82"/>
  <c r="D2561" i="82"/>
  <c r="D2563" i="82"/>
  <c r="D2565" i="82"/>
  <c r="D2567" i="82"/>
  <c r="D2630" i="82"/>
  <c r="D2633" i="82"/>
  <c r="D2635" i="82"/>
  <c r="D2637" i="82"/>
  <c r="D2703" i="82"/>
  <c r="D2705" i="82"/>
  <c r="D2707" i="82"/>
  <c r="D2709" i="82"/>
  <c r="D2772" i="82"/>
  <c r="D2775" i="82"/>
  <c r="D2777" i="82"/>
  <c r="D2779" i="82"/>
  <c r="D2790" i="82"/>
  <c r="D2792" i="82"/>
  <c r="D2794" i="82"/>
  <c r="D2796" i="82"/>
  <c r="D2798" i="82"/>
  <c r="D2800" i="82"/>
  <c r="D2802" i="82"/>
  <c r="D2804" i="82"/>
  <c r="D2806" i="82"/>
  <c r="D2808" i="82"/>
  <c r="D2810" i="82"/>
  <c r="D2812" i="82"/>
  <c r="D2814" i="82"/>
  <c r="D2816" i="82"/>
  <c r="D2818" i="82"/>
  <c r="D2820" i="82"/>
  <c r="D2822" i="82"/>
  <c r="D2824" i="82"/>
  <c r="D2826" i="82"/>
  <c r="D2828" i="82"/>
  <c r="D2830" i="82"/>
  <c r="D2837" i="82"/>
  <c r="D2839" i="82"/>
  <c r="D2841" i="82"/>
  <c r="D2844" i="82"/>
  <c r="D2853" i="82"/>
  <c r="D2855" i="82"/>
  <c r="D2857" i="82"/>
  <c r="D2862" i="82"/>
  <c r="D2864" i="82"/>
  <c r="D2866" i="82"/>
  <c r="D2868" i="82"/>
  <c r="D2870" i="82"/>
  <c r="D2872" i="82"/>
  <c r="D2874" i="82"/>
  <c r="D2876" i="82"/>
  <c r="D2878" i="82"/>
  <c r="D2880" i="82"/>
  <c r="D2882" i="82"/>
  <c r="D2884" i="82"/>
  <c r="D2886" i="82"/>
  <c r="D2888" i="82"/>
  <c r="D2890" i="82"/>
  <c r="D2892" i="82"/>
  <c r="D2894" i="82"/>
  <c r="D2903" i="82"/>
  <c r="D2905" i="82"/>
  <c r="D2908" i="82"/>
  <c r="D2910" i="82"/>
  <c r="D2913" i="82"/>
  <c r="D2923" i="82"/>
  <c r="D2925" i="82"/>
  <c r="D2927" i="82"/>
  <c r="D2932" i="82"/>
  <c r="D2934" i="82"/>
  <c r="D2936" i="82"/>
  <c r="D2938" i="82"/>
  <c r="D2940" i="82"/>
  <c r="D2942" i="82"/>
  <c r="D2944" i="82"/>
  <c r="D2946" i="82"/>
  <c r="D2948" i="82"/>
  <c r="D2950" i="82"/>
  <c r="D2952" i="82"/>
  <c r="D2954" i="82"/>
  <c r="D2956" i="82"/>
  <c r="D2958" i="82"/>
  <c r="D2960" i="82"/>
  <c r="D2962" i="82"/>
  <c r="D2964" i="82"/>
  <c r="D2975" i="82"/>
  <c r="D2980" i="82"/>
  <c r="D2982" i="82"/>
  <c r="D2986" i="82"/>
  <c r="D2995" i="82"/>
  <c r="D2997" i="82"/>
  <c r="D2999" i="82"/>
  <c r="D3003" i="82"/>
  <c r="D3005" i="82"/>
  <c r="D3007" i="82"/>
  <c r="D3009" i="82"/>
  <c r="D3011" i="82"/>
  <c r="D3013" i="82"/>
  <c r="D3015" i="82"/>
  <c r="D3017" i="82"/>
  <c r="D3019" i="82"/>
  <c r="D3021" i="82"/>
  <c r="D3023" i="82"/>
  <c r="D3025" i="82"/>
  <c r="D3027" i="82"/>
  <c r="D3029" i="82"/>
  <c r="D3031" i="82"/>
  <c r="D3033" i="82"/>
  <c r="D3035" i="82"/>
  <c r="D3046" i="82"/>
  <c r="D3051" i="82"/>
  <c r="D3053" i="82"/>
  <c r="D3057" i="82"/>
  <c r="D3197" i="82"/>
  <c r="D3207" i="82"/>
  <c r="D3208" i="82"/>
  <c r="D3209" i="82"/>
  <c r="D3210" i="82"/>
  <c r="D3211" i="82"/>
  <c r="D3212" i="82"/>
  <c r="D3213" i="82"/>
  <c r="D3214" i="82"/>
  <c r="D3215" i="82"/>
  <c r="D3216" i="82"/>
  <c r="D3217" i="82"/>
  <c r="D3218" i="82"/>
  <c r="D3219" i="82"/>
  <c r="D3220" i="82"/>
  <c r="D3221" i="82"/>
  <c r="D3222" i="82"/>
  <c r="D3223" i="82"/>
  <c r="D3224" i="82"/>
  <c r="D3225" i="82"/>
  <c r="D3226" i="82"/>
  <c r="D3227" i="82"/>
  <c r="D3228" i="82"/>
  <c r="D3229" i="82"/>
  <c r="D3230" i="82"/>
  <c r="D3231" i="82"/>
  <c r="D3232" i="82"/>
  <c r="D3233" i="82"/>
  <c r="D3234" i="82"/>
  <c r="D3235" i="82"/>
  <c r="D3236" i="82"/>
  <c r="D3237" i="82"/>
  <c r="D3238" i="82"/>
  <c r="D3239" i="82"/>
  <c r="D3240" i="82"/>
  <c r="D3241" i="82"/>
  <c r="D3242" i="82"/>
  <c r="D3243" i="82"/>
  <c r="D3244" i="82"/>
  <c r="D3245" i="82"/>
  <c r="D3246" i="82"/>
  <c r="D3247" i="82"/>
  <c r="D3248" i="82"/>
  <c r="D3249" i="82"/>
  <c r="D3250" i="82"/>
  <c r="D3251" i="82"/>
  <c r="D3252" i="82"/>
  <c r="D3253" i="82"/>
  <c r="D3254" i="82"/>
  <c r="D3255" i="82"/>
  <c r="D3256" i="82"/>
  <c r="D3257" i="82"/>
  <c r="D3258" i="82"/>
  <c r="D3259" i="82"/>
  <c r="D3260" i="82"/>
  <c r="D3261" i="82"/>
  <c r="D3262" i="82"/>
  <c r="D3263" i="82"/>
  <c r="D3264" i="82"/>
  <c r="D3265" i="82"/>
  <c r="D3266" i="82"/>
  <c r="D3270" i="82"/>
  <c r="D3341" i="82"/>
  <c r="D3412" i="82"/>
  <c r="D3483" i="82"/>
  <c r="D3554" i="82"/>
  <c r="D3570" i="82"/>
  <c r="D3624" i="82"/>
  <c r="CZ45" i="82"/>
  <c r="CZ109" i="82"/>
  <c r="CZ173" i="82"/>
  <c r="CZ237" i="82"/>
  <c r="CZ301" i="82"/>
  <c r="CZ365" i="82"/>
  <c r="CZ429" i="82"/>
  <c r="CZ493" i="82"/>
  <c r="CZ557" i="82"/>
  <c r="CZ621" i="82"/>
  <c r="CZ685" i="82"/>
  <c r="CZ749" i="82"/>
  <c r="CZ813" i="82"/>
  <c r="BM42" i="82"/>
  <c r="BM106" i="82"/>
  <c r="BM170" i="82"/>
  <c r="BM234" i="82"/>
  <c r="BM267" i="82"/>
  <c r="BM285" i="82"/>
  <c r="AN45" i="82"/>
  <c r="D448" i="82"/>
  <c r="D450" i="82"/>
  <c r="D452" i="82"/>
  <c r="D454" i="82"/>
  <c r="D456" i="82"/>
  <c r="D458" i="82"/>
  <c r="D460" i="82"/>
  <c r="D462" i="82"/>
  <c r="D464" i="82"/>
  <c r="D466" i="82"/>
  <c r="D468" i="82"/>
  <c r="D470" i="82"/>
  <c r="D472" i="82"/>
  <c r="D474" i="82"/>
  <c r="D476" i="82"/>
  <c r="D478" i="82"/>
  <c r="D480" i="82"/>
  <c r="D482" i="82"/>
  <c r="D484" i="82"/>
  <c r="D486" i="82"/>
  <c r="D488" i="82"/>
  <c r="D490" i="82"/>
  <c r="D492" i="82"/>
  <c r="D494" i="82"/>
  <c r="D496" i="82"/>
  <c r="D498" i="82"/>
  <c r="D570" i="82"/>
  <c r="D660" i="82"/>
  <c r="D662" i="82"/>
  <c r="D664" i="82"/>
  <c r="D666" i="82"/>
  <c r="D668" i="82"/>
  <c r="D670" i="82"/>
  <c r="D672" i="82"/>
  <c r="D674" i="82"/>
  <c r="D676" i="82"/>
  <c r="D678" i="82"/>
  <c r="D680" i="82"/>
  <c r="D682" i="82"/>
  <c r="D684" i="82"/>
  <c r="D686" i="82"/>
  <c r="D688" i="82"/>
  <c r="D690" i="82"/>
  <c r="D692" i="82"/>
  <c r="D703" i="82"/>
  <c r="D707" i="82"/>
  <c r="D709" i="82"/>
  <c r="D856" i="82"/>
  <c r="D927" i="82"/>
  <c r="D998" i="82"/>
  <c r="D1069" i="82"/>
  <c r="D1140" i="82"/>
  <c r="D1211" i="82"/>
  <c r="D1355" i="82"/>
  <c r="D1357" i="82"/>
  <c r="D1359" i="82"/>
  <c r="D1367" i="82"/>
  <c r="D1369" i="82"/>
  <c r="D1405" i="82"/>
  <c r="D1407" i="82"/>
  <c r="D1409" i="82"/>
  <c r="D1411" i="82"/>
  <c r="D1604" i="82"/>
  <c r="D1637" i="82"/>
  <c r="D1779" i="82"/>
  <c r="D1921" i="82"/>
  <c r="D2065" i="82"/>
  <c r="D2067" i="82"/>
  <c r="D2069" i="82"/>
  <c r="D2077" i="82"/>
  <c r="D2079" i="82"/>
  <c r="D2115" i="82"/>
  <c r="D2117" i="82"/>
  <c r="D2119" i="82"/>
  <c r="D2121" i="82"/>
  <c r="D2196" i="82"/>
  <c r="D2206" i="82"/>
  <c r="D2208" i="82"/>
  <c r="D2210" i="82"/>
  <c r="D2212" i="82"/>
  <c r="D2268" i="82"/>
  <c r="D2273" i="82"/>
  <c r="D2278" i="82"/>
  <c r="D2280" i="82"/>
  <c r="D2282" i="82"/>
  <c r="D2420" i="82"/>
  <c r="D2422" i="82"/>
  <c r="D2424" i="82"/>
  <c r="D2488" i="82"/>
  <c r="D2509" i="82"/>
  <c r="D2514" i="82"/>
  <c r="D2516" i="82"/>
  <c r="D2518" i="82"/>
  <c r="D2520" i="82"/>
  <c r="D2522" i="82"/>
  <c r="D2524" i="82"/>
  <c r="D2526" i="82"/>
  <c r="D2528" i="82"/>
  <c r="D2530" i="82"/>
  <c r="D2532" i="82"/>
  <c r="D2534" i="82"/>
  <c r="D2536" i="82"/>
  <c r="D2538" i="82"/>
  <c r="D2540" i="82"/>
  <c r="D2542" i="82"/>
  <c r="D2544" i="82"/>
  <c r="D2546" i="82"/>
  <c r="D2548" i="82"/>
  <c r="D2550" i="82"/>
  <c r="D2552" i="82"/>
  <c r="D2554" i="82"/>
  <c r="D2556" i="82"/>
  <c r="D2558" i="82"/>
  <c r="D2568" i="82"/>
  <c r="D2570" i="82"/>
  <c r="D2572" i="82"/>
  <c r="D2574" i="82"/>
  <c r="D2576" i="82"/>
  <c r="D2578" i="82"/>
  <c r="D2580" i="82"/>
  <c r="D2582" i="82"/>
  <c r="D2584" i="82"/>
  <c r="D2586" i="82"/>
  <c r="D2588" i="82"/>
  <c r="D2590" i="82"/>
  <c r="D2592" i="82"/>
  <c r="D2594" i="82"/>
  <c r="D2596" i="82"/>
  <c r="D2598" i="82"/>
  <c r="D2600" i="82"/>
  <c r="D2602" i="82"/>
  <c r="D2604" i="82"/>
  <c r="D2606" i="82"/>
  <c r="D2608" i="82"/>
  <c r="D2610" i="82"/>
  <c r="D2612" i="82"/>
  <c r="D2614" i="82"/>
  <c r="D2616" i="82"/>
  <c r="D2618" i="82"/>
  <c r="D2620" i="82"/>
  <c r="D2622" i="82"/>
  <c r="D2624" i="82"/>
  <c r="D2626" i="82"/>
  <c r="D2628" i="82"/>
  <c r="D2631" i="82"/>
  <c r="D2640" i="82"/>
  <c r="D2642" i="82"/>
  <c r="D2644" i="82"/>
  <c r="D2646" i="82"/>
  <c r="D2648" i="82"/>
  <c r="D2650" i="82"/>
  <c r="D2652" i="82"/>
  <c r="D2654" i="82"/>
  <c r="D2656" i="82"/>
  <c r="D2658" i="82"/>
  <c r="D2660" i="82"/>
  <c r="D2662" i="82"/>
  <c r="D2664" i="82"/>
  <c r="D2666" i="82"/>
  <c r="D2668" i="82"/>
  <c r="D2670" i="82"/>
  <c r="D2672" i="82"/>
  <c r="D2674" i="82"/>
  <c r="D2676" i="82"/>
  <c r="D2678" i="82"/>
  <c r="D2680" i="82"/>
  <c r="D2682" i="82"/>
  <c r="D2684" i="82"/>
  <c r="D2686" i="82"/>
  <c r="D2688" i="82"/>
  <c r="D2690" i="82"/>
  <c r="D2692" i="82"/>
  <c r="D2694" i="82"/>
  <c r="D2696" i="82"/>
  <c r="D2698" i="82"/>
  <c r="D2700" i="82"/>
  <c r="D2710" i="82"/>
  <c r="D2712" i="82"/>
  <c r="D2714" i="82"/>
  <c r="D2716" i="82"/>
  <c r="D2718" i="82"/>
  <c r="D2720" i="82"/>
  <c r="D2722" i="82"/>
  <c r="D2724" i="82"/>
  <c r="D2726" i="82"/>
  <c r="D2728" i="82"/>
  <c r="D2730" i="82"/>
  <c r="D2732" i="82"/>
  <c r="D2734" i="82"/>
  <c r="D2736" i="82"/>
  <c r="D2738" i="82"/>
  <c r="D2740" i="82"/>
  <c r="D2742" i="82"/>
  <c r="D2744" i="82"/>
  <c r="D2746" i="82"/>
  <c r="D2748" i="82"/>
  <c r="D2750" i="82"/>
  <c r="D2752" i="82"/>
  <c r="D2754" i="82"/>
  <c r="D2756" i="82"/>
  <c r="D2758" i="82"/>
  <c r="D2760" i="82"/>
  <c r="D2762" i="82"/>
  <c r="D2764" i="82"/>
  <c r="D2766" i="82"/>
  <c r="D2768" i="82"/>
  <c r="D2770" i="82"/>
  <c r="D2773" i="82"/>
  <c r="D2782" i="82"/>
  <c r="D2784" i="82"/>
  <c r="D2786" i="82"/>
  <c r="D2788" i="82"/>
  <c r="D2833" i="82"/>
  <c r="D2835" i="82"/>
  <c r="D2845" i="82"/>
  <c r="D2847" i="82"/>
  <c r="D2849" i="82"/>
  <c r="D2851" i="82"/>
  <c r="D2858" i="82"/>
  <c r="D2860" i="82"/>
  <c r="D2895" i="82"/>
  <c r="D2897" i="82"/>
  <c r="D2899" i="82"/>
  <c r="D2901" i="82"/>
  <c r="D2906" i="82"/>
  <c r="D2914" i="82"/>
  <c r="D2917" i="82"/>
  <c r="D2919" i="82"/>
  <c r="D2921" i="82"/>
  <c r="D2930" i="82"/>
  <c r="D2967" i="82"/>
  <c r="D2969" i="82"/>
  <c r="D2971" i="82"/>
  <c r="D2973" i="82"/>
  <c r="D2978" i="82"/>
  <c r="D2983" i="82"/>
  <c r="D2987" i="82"/>
  <c r="D2989" i="82"/>
  <c r="D2991" i="82"/>
  <c r="D2993" i="82"/>
  <c r="D3000" i="82"/>
  <c r="D3038" i="82"/>
  <c r="D3040" i="82"/>
  <c r="D3042" i="82"/>
  <c r="D3044" i="82"/>
  <c r="D3049" i="82"/>
  <c r="D3054" i="82"/>
  <c r="D3058" i="82"/>
  <c r="D3060" i="82"/>
  <c r="D3062" i="82"/>
  <c r="D3064" i="82"/>
  <c r="D3196" i="82"/>
  <c r="D3200" i="82"/>
  <c r="D3201" i="82"/>
  <c r="D3202" i="82"/>
  <c r="D3203" i="82"/>
  <c r="D3204" i="82"/>
  <c r="D3205" i="82"/>
  <c r="D3206" i="82"/>
  <c r="D3269" i="82"/>
  <c r="D3340" i="82"/>
  <c r="D3411" i="82"/>
  <c r="D3482" i="82"/>
  <c r="D3553" i="82"/>
  <c r="D3569" i="82"/>
  <c r="D3618" i="82"/>
  <c r="D3619" i="82"/>
  <c r="D3620" i="82"/>
  <c r="D3621" i="82"/>
  <c r="D3622" i="82"/>
  <c r="D3623" i="82"/>
  <c r="D3633" i="82"/>
  <c r="D3635" i="82"/>
  <c r="D3637" i="82"/>
  <c r="D3639" i="82"/>
  <c r="D3641" i="82"/>
  <c r="D3643" i="82"/>
  <c r="D3645" i="82"/>
  <c r="D3647" i="82"/>
  <c r="D3649" i="82"/>
  <c r="D3651" i="82"/>
  <c r="D3653" i="82"/>
  <c r="D3655" i="82"/>
  <c r="D3657" i="82"/>
  <c r="D3659" i="82"/>
  <c r="D3661" i="82"/>
  <c r="D3663" i="82"/>
  <c r="D3665" i="82"/>
  <c r="D3667" i="82"/>
  <c r="D3669" i="82"/>
  <c r="D3671" i="82"/>
  <c r="D3673" i="82"/>
  <c r="D3675" i="82"/>
  <c r="D3677" i="82"/>
  <c r="D3679" i="82"/>
  <c r="D3681" i="82"/>
  <c r="D3683" i="82"/>
  <c r="D3685" i="82"/>
  <c r="D3687" i="82"/>
  <c r="D3689" i="82"/>
  <c r="D3691" i="82"/>
  <c r="D3693" i="82"/>
  <c r="D3695" i="82"/>
  <c r="D3697" i="82"/>
  <c r="D3699" i="82"/>
  <c r="D3701" i="82"/>
  <c r="D3703" i="82"/>
  <c r="D3705" i="82"/>
  <c r="D3707" i="82"/>
  <c r="D3709" i="82"/>
  <c r="D3711" i="82"/>
  <c r="D3713" i="82"/>
  <c r="D3715" i="82"/>
  <c r="D3717" i="82"/>
  <c r="D3719" i="82"/>
  <c r="D3721" i="82"/>
  <c r="D3723" i="82"/>
  <c r="D3725" i="82"/>
  <c r="D3727" i="82"/>
  <c r="D3729" i="82"/>
  <c r="D3731" i="82"/>
  <c r="D3733" i="82"/>
  <c r="D3735" i="82"/>
  <c r="D3737" i="82"/>
  <c r="D3739" i="82"/>
  <c r="D3741" i="82"/>
  <c r="D3743" i="82"/>
  <c r="D3745" i="82"/>
  <c r="D3747" i="82"/>
  <c r="D3749" i="82"/>
  <c r="D3751" i="82"/>
  <c r="D3753" i="82"/>
  <c r="D3755" i="82"/>
  <c r="D3757" i="82"/>
  <c r="D3759" i="82"/>
  <c r="D3761" i="82"/>
  <c r="D3763" i="82"/>
  <c r="D3765" i="82"/>
  <c r="D3767" i="82"/>
  <c r="D3769" i="82"/>
  <c r="D3771" i="82"/>
  <c r="D3773" i="82"/>
  <c r="D3775" i="82"/>
  <c r="D3777" i="82"/>
  <c r="D3779" i="82"/>
  <c r="D3781" i="82"/>
  <c r="D3783" i="82"/>
  <c r="D3785" i="82"/>
  <c r="D3787" i="82"/>
  <c r="D3789" i="82"/>
  <c r="D3791" i="82"/>
  <c r="D3793" i="82"/>
  <c r="D3795" i="82"/>
  <c r="D3797" i="82"/>
  <c r="D3799" i="82"/>
  <c r="D3801" i="82"/>
  <c r="D3803" i="82"/>
  <c r="D3805" i="82"/>
  <c r="D3807" i="82"/>
  <c r="D3809" i="82"/>
  <c r="D3811" i="82"/>
  <c r="D3813" i="82"/>
  <c r="D3815" i="82"/>
  <c r="D3817" i="82"/>
  <c r="D3819" i="82"/>
  <c r="D3821" i="82"/>
  <c r="D3823" i="82"/>
  <c r="D3825" i="82"/>
  <c r="D3827" i="82"/>
  <c r="D3829" i="82"/>
  <c r="D3831" i="82"/>
  <c r="D3833" i="82"/>
  <c r="D3835" i="82"/>
  <c r="D3837" i="82"/>
  <c r="D3839" i="82"/>
  <c r="D3841" i="82"/>
  <c r="D3843" i="82"/>
  <c r="D3845" i="82"/>
  <c r="D3847" i="82"/>
  <c r="D3849" i="82"/>
  <c r="D3851" i="82"/>
  <c r="D3853" i="82"/>
  <c r="D3855" i="82"/>
  <c r="D3857" i="82"/>
  <c r="D3859" i="82"/>
  <c r="D3861" i="82"/>
  <c r="D3863" i="82"/>
  <c r="D3865" i="82"/>
  <c r="D3867" i="82"/>
  <c r="D3869" i="82"/>
  <c r="D3871" i="82"/>
  <c r="D3873" i="82"/>
  <c r="D3875" i="82"/>
  <c r="D3877" i="82"/>
  <c r="D3879" i="82"/>
  <c r="D3881" i="82"/>
  <c r="D3883" i="82"/>
  <c r="D3885" i="82"/>
  <c r="D3887" i="82"/>
  <c r="D3889" i="82"/>
  <c r="D3891" i="82"/>
  <c r="D3893" i="82"/>
  <c r="D3895" i="82"/>
  <c r="D3897" i="82"/>
  <c r="D3899" i="82"/>
  <c r="D3901" i="82"/>
  <c r="D3903" i="82"/>
  <c r="D3905" i="82"/>
  <c r="D3907" i="82"/>
  <c r="D3909" i="82"/>
  <c r="D3911" i="82"/>
  <c r="D3913" i="82"/>
  <c r="D3915" i="82"/>
  <c r="Y60" i="82"/>
  <c r="Y56" i="82"/>
  <c r="Y55" i="82"/>
  <c r="Y51" i="82"/>
  <c r="Y47" i="82"/>
  <c r="Y42" i="82"/>
  <c r="Y38" i="82"/>
  <c r="Y34" i="82"/>
  <c r="Y33" i="82"/>
  <c r="Y29" i="82"/>
  <c r="Y25" i="82"/>
  <c r="Y20" i="82"/>
  <c r="Y16" i="82"/>
  <c r="Y12" i="82"/>
  <c r="Y66" i="82"/>
  <c r="Y57" i="82"/>
  <c r="Y50" i="82"/>
  <c r="Y41" i="82"/>
  <c r="Y32" i="82"/>
  <c r="Y19" i="82"/>
  <c r="Y62" i="82"/>
  <c r="Y53" i="82"/>
  <c r="Y45" i="82"/>
  <c r="Y36" i="82"/>
  <c r="Y27" i="82"/>
  <c r="Y22" i="82"/>
  <c r="Y18" i="82"/>
  <c r="Y65" i="82"/>
  <c r="Y63" i="82"/>
  <c r="Y59" i="82"/>
  <c r="Y52" i="82"/>
  <c r="Y48" i="82"/>
  <c r="Y43" i="82"/>
  <c r="Y39" i="82"/>
  <c r="Y35" i="82"/>
  <c r="Y30" i="82"/>
  <c r="Y26" i="82"/>
  <c r="Y21" i="82"/>
  <c r="Y17" i="82"/>
  <c r="Y13" i="82"/>
  <c r="Y64" i="82"/>
  <c r="Y61" i="82"/>
  <c r="Y54" i="82"/>
  <c r="Y46" i="82"/>
  <c r="Y37" i="82"/>
  <c r="Y28" i="82"/>
  <c r="Y24" i="82"/>
  <c r="Y15" i="82"/>
  <c r="Y58" i="82"/>
  <c r="Y49" i="82"/>
  <c r="Y44" i="82"/>
  <c r="Y40" i="82"/>
  <c r="Y31" i="82"/>
  <c r="Y23" i="82"/>
  <c r="Y14" i="82"/>
  <c r="DA13" i="82"/>
  <c r="DA266" i="82"/>
  <c r="DA269" i="82"/>
  <c r="BQ55" i="82"/>
  <c r="BQ181" i="82"/>
  <c r="BQ183" i="82"/>
  <c r="BQ287" i="82"/>
  <c r="H18" i="82"/>
  <c r="H22" i="82"/>
  <c r="H154" i="82"/>
  <c r="DA356" i="82"/>
  <c r="DA360" i="82"/>
  <c r="DA484" i="82"/>
  <c r="DA488" i="82"/>
  <c r="DA612" i="82"/>
  <c r="DA616" i="82"/>
  <c r="DA740" i="82"/>
  <c r="DA744" i="82"/>
  <c r="DA868" i="82"/>
  <c r="DA872" i="82"/>
  <c r="BQ252" i="82"/>
  <c r="BQ260" i="82"/>
  <c r="DA475" i="82"/>
  <c r="DA479" i="82"/>
  <c r="DA603" i="82"/>
  <c r="DA607" i="82"/>
  <c r="DA731" i="82"/>
  <c r="DA735" i="82"/>
  <c r="DA859" i="82"/>
  <c r="DA863" i="82"/>
  <c r="BQ234" i="82"/>
  <c r="BQ242" i="82"/>
  <c r="DA465" i="82"/>
  <c r="DA469" i="82"/>
  <c r="DA593" i="82"/>
  <c r="DA597" i="82"/>
  <c r="DA721" i="82"/>
  <c r="DA725" i="82"/>
  <c r="DA849" i="82"/>
  <c r="DA853" i="82"/>
  <c r="BQ214" i="82"/>
  <c r="BQ222" i="82"/>
  <c r="AR37" i="82"/>
  <c r="AR38" i="82"/>
  <c r="DA602" i="82"/>
  <c r="DA618" i="82"/>
  <c r="H47" i="82"/>
  <c r="H57" i="82"/>
  <c r="H211" i="82"/>
  <c r="H222" i="82"/>
  <c r="H364" i="82"/>
  <c r="H367" i="82"/>
  <c r="H491" i="82"/>
  <c r="H495" i="82"/>
  <c r="DA510" i="82"/>
  <c r="DA526" i="82"/>
  <c r="DA374" i="82"/>
  <c r="DA390" i="82"/>
  <c r="BQ32" i="82"/>
  <c r="BQ64" i="82"/>
  <c r="H139" i="82"/>
  <c r="H149" i="82"/>
  <c r="H296" i="82"/>
  <c r="H300" i="82"/>
  <c r="H424" i="82"/>
  <c r="H428" i="82"/>
  <c r="H556" i="82"/>
  <c r="H560" i="82"/>
  <c r="H680" i="82"/>
  <c r="H684" i="82"/>
  <c r="H812" i="82"/>
  <c r="H816" i="82"/>
  <c r="H936" i="82"/>
  <c r="H940" i="82"/>
  <c r="H1060" i="82"/>
  <c r="H1064" i="82"/>
  <c r="H1192" i="82"/>
  <c r="H1196" i="82"/>
  <c r="H55" i="82"/>
  <c r="H76" i="82"/>
  <c r="H325" i="82"/>
  <c r="H333" i="82"/>
  <c r="H449" i="82"/>
  <c r="H457" i="82"/>
  <c r="H577" i="82"/>
  <c r="H585" i="82"/>
  <c r="H654" i="82"/>
  <c r="H657" i="82"/>
  <c r="DA866" i="82"/>
  <c r="BQ120" i="82"/>
  <c r="H156" i="82"/>
  <c r="H165" i="82"/>
  <c r="H314" i="82"/>
  <c r="H322" i="82"/>
  <c r="H438" i="82"/>
  <c r="H446" i="82"/>
  <c r="H576" i="82"/>
  <c r="H581" i="82"/>
  <c r="BQ152" i="82"/>
  <c r="H27" i="82"/>
  <c r="H175" i="82"/>
  <c r="H184" i="82"/>
  <c r="H337" i="82"/>
  <c r="H345" i="82"/>
  <c r="H485" i="82"/>
  <c r="H493" i="82"/>
  <c r="H599" i="82"/>
  <c r="H609" i="82"/>
  <c r="H458" i="82"/>
  <c r="H490" i="82"/>
  <c r="H685" i="82"/>
  <c r="H690" i="82"/>
  <c r="H767" i="82"/>
  <c r="H777" i="82"/>
  <c r="H854" i="82"/>
  <c r="H866" i="82"/>
  <c r="H943" i="82"/>
  <c r="H946" i="82"/>
  <c r="H1025" i="82"/>
  <c r="H1035" i="82"/>
  <c r="H1107" i="82"/>
  <c r="H1110" i="82"/>
  <c r="H1189" i="82"/>
  <c r="H1199" i="82"/>
  <c r="H1279" i="82"/>
  <c r="H1284" i="82"/>
  <c r="H1343" i="82"/>
  <c r="H1347" i="82"/>
  <c r="H1401" i="82"/>
  <c r="H1405" i="82"/>
  <c r="H1475" i="82"/>
  <c r="H1479" i="82"/>
  <c r="H1533" i="82"/>
  <c r="H1537" i="82"/>
  <c r="H1599" i="82"/>
  <c r="H1603" i="82"/>
  <c r="H213" i="82"/>
  <c r="H224" i="82"/>
  <c r="H625" i="82"/>
  <c r="H628" i="82"/>
  <c r="H725" i="82"/>
  <c r="H728" i="82"/>
  <c r="H802" i="82"/>
  <c r="H805" i="82"/>
  <c r="H881" i="82"/>
  <c r="H891" i="82"/>
  <c r="H974" i="82"/>
  <c r="H977" i="82"/>
  <c r="H1063" i="82"/>
  <c r="H1066" i="82"/>
  <c r="H1150" i="82"/>
  <c r="H1153" i="82"/>
  <c r="H1230" i="82"/>
  <c r="H1233" i="82"/>
  <c r="H1298" i="82"/>
  <c r="H1302" i="82"/>
  <c r="H1372" i="82"/>
  <c r="H1376" i="82"/>
  <c r="H342" i="82"/>
  <c r="H366" i="82"/>
  <c r="H661" i="82"/>
  <c r="H675" i="82"/>
  <c r="H769" i="82"/>
  <c r="H772" i="82"/>
  <c r="H859" i="82"/>
  <c r="H862" i="82"/>
  <c r="H938" i="82"/>
  <c r="H941" i="82"/>
  <c r="H1027" i="82"/>
  <c r="H1030" i="82"/>
  <c r="H1105" i="82"/>
  <c r="H1115" i="82"/>
  <c r="H1191" i="82"/>
  <c r="H1194" i="82"/>
  <c r="H1273" i="82"/>
  <c r="H1277" i="82"/>
  <c r="H1345" i="82"/>
  <c r="H1349" i="82"/>
  <c r="H350" i="82"/>
  <c r="H616" i="82"/>
  <c r="H950" i="82"/>
  <c r="H963" i="82"/>
  <c r="H1312" i="82"/>
  <c r="H1328" i="82"/>
  <c r="H1433" i="82"/>
  <c r="H1436" i="82"/>
  <c r="H1523" i="82"/>
  <c r="H1526" i="82"/>
  <c r="H1618" i="82"/>
  <c r="H1621" i="82"/>
  <c r="H1686" i="82"/>
  <c r="H1690" i="82"/>
  <c r="H1746" i="82"/>
  <c r="H1750" i="82"/>
  <c r="H1818" i="82"/>
  <c r="H1822" i="82"/>
  <c r="H1878" i="82"/>
  <c r="H1882" i="82"/>
  <c r="H1942" i="82"/>
  <c r="H1946" i="82"/>
  <c r="H2002" i="82"/>
  <c r="H2006" i="82"/>
  <c r="H2074" i="82"/>
  <c r="H2078" i="82"/>
  <c r="H2134" i="82"/>
  <c r="H2137" i="82"/>
  <c r="H2196" i="82"/>
  <c r="H2200" i="82"/>
  <c r="H2262" i="82"/>
  <c r="H2266" i="82"/>
  <c r="H2320" i="82"/>
  <c r="H2324" i="82"/>
  <c r="H2394" i="82"/>
  <c r="H2398" i="82"/>
  <c r="H2454" i="82"/>
  <c r="H2458" i="82"/>
  <c r="H2518" i="82"/>
  <c r="H2522" i="82"/>
  <c r="H2578" i="82"/>
  <c r="H2582" i="82"/>
  <c r="H2650" i="82"/>
  <c r="H2654" i="82"/>
  <c r="H2710" i="82"/>
  <c r="H2714" i="82"/>
  <c r="H2775" i="82"/>
  <c r="H2779" i="82"/>
  <c r="H2838" i="82"/>
  <c r="H2842" i="82"/>
  <c r="H858" i="82"/>
  <c r="H873" i="82"/>
  <c r="H1211" i="82"/>
  <c r="H1241" i="82"/>
  <c r="H1426" i="82"/>
  <c r="H1429" i="82"/>
  <c r="H1506" i="82"/>
  <c r="H1516" i="82"/>
  <c r="H1585" i="82"/>
  <c r="H1588" i="82"/>
  <c r="H1657" i="82"/>
  <c r="H1661" i="82"/>
  <c r="H1721" i="82"/>
  <c r="H1725" i="82"/>
  <c r="H1782" i="82"/>
  <c r="H1786" i="82"/>
  <c r="H1845" i="82"/>
  <c r="H1854" i="82"/>
  <c r="H1917" i="82"/>
  <c r="H1920" i="82"/>
  <c r="H1977" i="82"/>
  <c r="H1981" i="82"/>
  <c r="H2041" i="82"/>
  <c r="H2045" i="82"/>
  <c r="H2101" i="82"/>
  <c r="H2105" i="82"/>
  <c r="H2167" i="82"/>
  <c r="H2171" i="82"/>
  <c r="H2225" i="82"/>
  <c r="H2229" i="82"/>
  <c r="H2299" i="82"/>
  <c r="H2303" i="82"/>
  <c r="H2357" i="82"/>
  <c r="H2361" i="82"/>
  <c r="H2429" i="82"/>
  <c r="H2433" i="82"/>
  <c r="H2490" i="82"/>
  <c r="H2494" i="82"/>
  <c r="H2553" i="82"/>
  <c r="H2557" i="82"/>
  <c r="H2617" i="82"/>
  <c r="H2621" i="82"/>
  <c r="H450" i="82"/>
  <c r="H517" i="82"/>
  <c r="H921" i="82"/>
  <c r="H932" i="82"/>
  <c r="H1225" i="82"/>
  <c r="H1238" i="82"/>
  <c r="H1421" i="82"/>
  <c r="H1423" i="82"/>
  <c r="H1512" i="82"/>
  <c r="H1515" i="82"/>
  <c r="H1600" i="82"/>
  <c r="H1610" i="82"/>
  <c r="H1680" i="82"/>
  <c r="H1684" i="82"/>
  <c r="H1740" i="82"/>
  <c r="H1744" i="82"/>
  <c r="H1804" i="82"/>
  <c r="H1808" i="82"/>
  <c r="H1864" i="82"/>
  <c r="H1868" i="82"/>
  <c r="H1936" i="82"/>
  <c r="H1940" i="82"/>
  <c r="H1997" i="82"/>
  <c r="H2000" i="82"/>
  <c r="H2060" i="82"/>
  <c r="H2065" i="82"/>
  <c r="H2124" i="82"/>
  <c r="H2128" i="82"/>
  <c r="H2182" i="82"/>
  <c r="H2186" i="82"/>
  <c r="H2256" i="82"/>
  <c r="H2260" i="82"/>
  <c r="H2314" i="82"/>
  <c r="H2318" i="82"/>
  <c r="H2380" i="82"/>
  <c r="H2384" i="82"/>
  <c r="H2440" i="82"/>
  <c r="H2444" i="82"/>
  <c r="H2512" i="82"/>
  <c r="H2516" i="82"/>
  <c r="H2572" i="82"/>
  <c r="H2576" i="82"/>
  <c r="H2637" i="82"/>
  <c r="H2640" i="82"/>
  <c r="H1414" i="82"/>
  <c r="H1434" i="82"/>
  <c r="H1727" i="82"/>
  <c r="H1743" i="82"/>
  <c r="H1975" i="82"/>
  <c r="H2015" i="82"/>
  <c r="H2271" i="82"/>
  <c r="H2297" i="82"/>
  <c r="H2519" i="82"/>
  <c r="H2535" i="82"/>
  <c r="H2705" i="82"/>
  <c r="H2708" i="82"/>
  <c r="H2784" i="82"/>
  <c r="H2787" i="82"/>
  <c r="H2867" i="82"/>
  <c r="H2871" i="82"/>
  <c r="H2925" i="82"/>
  <c r="H2929" i="82"/>
  <c r="H2992" i="82"/>
  <c r="H2995" i="82"/>
  <c r="H3054" i="82"/>
  <c r="H3056" i="82"/>
  <c r="H3097" i="82"/>
  <c r="H3101" i="82"/>
  <c r="H3139" i="82"/>
  <c r="H3143" i="82"/>
  <c r="H3171" i="82"/>
  <c r="H3175" i="82"/>
  <c r="H3197" i="82"/>
  <c r="H3198" i="82"/>
  <c r="H3221" i="82"/>
  <c r="H3225" i="82"/>
  <c r="H3253" i="82"/>
  <c r="H3257" i="82"/>
  <c r="H3291" i="82"/>
  <c r="H3295" i="82"/>
  <c r="H3323" i="82"/>
  <c r="H3327" i="82"/>
  <c r="H3346" i="82"/>
  <c r="H3351" i="82"/>
  <c r="H3379" i="82"/>
  <c r="H3383" i="82"/>
  <c r="H3414" i="82"/>
  <c r="H3418" i="82"/>
  <c r="H3447" i="82"/>
  <c r="H3451" i="82"/>
  <c r="H3479" i="82"/>
  <c r="H3486" i="82"/>
  <c r="H3511" i="82"/>
  <c r="H3515" i="82"/>
  <c r="H3543" i="82"/>
  <c r="H3547" i="82"/>
  <c r="H3579" i="82"/>
  <c r="H3583" i="82"/>
  <c r="H3611" i="82"/>
  <c r="H3615" i="82"/>
  <c r="H3635" i="82"/>
  <c r="H3639" i="82"/>
  <c r="H3667" i="82"/>
  <c r="H3671" i="82"/>
  <c r="H3705" i="82"/>
  <c r="H3709" i="82"/>
  <c r="H3737" i="82"/>
  <c r="H3741" i="82"/>
  <c r="H3774" i="82"/>
  <c r="H3775" i="82"/>
  <c r="H3803" i="82"/>
  <c r="H3807" i="82"/>
  <c r="H3840" i="82"/>
  <c r="H3844" i="82"/>
  <c r="H3873" i="82"/>
  <c r="H3877" i="82"/>
  <c r="H3905" i="82"/>
  <c r="H3906" i="82"/>
  <c r="H3620" i="82"/>
  <c r="H3627" i="82"/>
  <c r="H3771" i="82"/>
  <c r="H3776" i="82"/>
  <c r="H3824" i="82"/>
  <c r="H3828" i="82"/>
  <c r="H3882" i="82"/>
  <c r="H3886" i="82"/>
  <c r="H3833" i="82"/>
  <c r="H3855" i="82"/>
  <c r="H3916" i="82"/>
  <c r="H621" i="82"/>
  <c r="H1755" i="82"/>
  <c r="H1879" i="82"/>
  <c r="H2235" i="82"/>
  <c r="H2251" i="82"/>
  <c r="H2636" i="82"/>
  <c r="H2660" i="82"/>
  <c r="H2823" i="82"/>
  <c r="H2836" i="82"/>
  <c r="H2888" i="82"/>
  <c r="H2892" i="82"/>
  <c r="H2938" i="82"/>
  <c r="H2966" i="82"/>
  <c r="H3028" i="82"/>
  <c r="H3032" i="82"/>
  <c r="H3118" i="82"/>
  <c r="H3125" i="82"/>
  <c r="H3220" i="82"/>
  <c r="H3224" i="82"/>
  <c r="H3318" i="82"/>
  <c r="H3354" i="82"/>
  <c r="H3422" i="82"/>
  <c r="H3430" i="82"/>
  <c r="H3550" i="82"/>
  <c r="H3561" i="82"/>
  <c r="H3646" i="82"/>
  <c r="H3650" i="82"/>
  <c r="H3782" i="82"/>
  <c r="H3802" i="82"/>
  <c r="H3868" i="82"/>
  <c r="H3872" i="82"/>
  <c r="H797" i="82"/>
  <c r="H905" i="82"/>
  <c r="H1340" i="82"/>
  <c r="H1366" i="82"/>
  <c r="H1543" i="82"/>
  <c r="H1556" i="82"/>
  <c r="H1675" i="82"/>
  <c r="H1691" i="82"/>
  <c r="H1823" i="82"/>
  <c r="H1839" i="82"/>
  <c r="H1963" i="82"/>
  <c r="H1979" i="82"/>
  <c r="H2079" i="82"/>
  <c r="H2095" i="82"/>
  <c r="H2205" i="82"/>
  <c r="H2227" i="82"/>
  <c r="H2344" i="82"/>
  <c r="H2367" i="82"/>
  <c r="H2463" i="82"/>
  <c r="H2479" i="82"/>
  <c r="H2579" i="82"/>
  <c r="H2595" i="82"/>
  <c r="H2675" i="82"/>
  <c r="H2685" i="82"/>
  <c r="H2719" i="82"/>
  <c r="H2729" i="82"/>
  <c r="H2764" i="82"/>
  <c r="H2767" i="82"/>
  <c r="H2812" i="82"/>
  <c r="H2815" i="82"/>
  <c r="H2854" i="82"/>
  <c r="H2858" i="82"/>
  <c r="H2886" i="82"/>
  <c r="H2890" i="82"/>
  <c r="H2921" i="82"/>
  <c r="H2924" i="82"/>
  <c r="H2952" i="82"/>
  <c r="H2956" i="82"/>
  <c r="H2983" i="82"/>
  <c r="H2985" i="82"/>
  <c r="H3010" i="82"/>
  <c r="H3014" i="82"/>
  <c r="H3042" i="82"/>
  <c r="H3046" i="82"/>
  <c r="H3084" i="82"/>
  <c r="H3088" i="82"/>
  <c r="H3116" i="82"/>
  <c r="H3120" i="82"/>
  <c r="H3140" i="82"/>
  <c r="H3144" i="82"/>
  <c r="H3172" i="82"/>
  <c r="H3176" i="82"/>
  <c r="H3210" i="82"/>
  <c r="H3214" i="82"/>
  <c r="H3242" i="82"/>
  <c r="H3246" i="82"/>
  <c r="H3268" i="82"/>
  <c r="H3269" i="82"/>
  <c r="H3292" i="82"/>
  <c r="H3296" i="82"/>
  <c r="H3324" i="82"/>
  <c r="H3328" i="82"/>
  <c r="H3360" i="82"/>
  <c r="H3364" i="82"/>
  <c r="H3392" i="82"/>
  <c r="H3396" i="82"/>
  <c r="H3424" i="82"/>
  <c r="H3428" i="82"/>
  <c r="H3456" i="82"/>
  <c r="H3460" i="82"/>
  <c r="H3492" i="82"/>
  <c r="H3496" i="82"/>
  <c r="H3524" i="82"/>
  <c r="H3528" i="82"/>
  <c r="H3553" i="82"/>
  <c r="H3554" i="82"/>
  <c r="H3580" i="82"/>
  <c r="H3584" i="82"/>
  <c r="H3612" i="82"/>
  <c r="H3631" i="82"/>
  <c r="H3668" i="82"/>
  <c r="H3672" i="82"/>
  <c r="H3695" i="82"/>
  <c r="H3696" i="82"/>
  <c r="H3730" i="82"/>
  <c r="H3734" i="82"/>
  <c r="H3780" i="82"/>
  <c r="H3784" i="82"/>
  <c r="H3858" i="82"/>
  <c r="H3862" i="82"/>
  <c r="H3777" i="82"/>
  <c r="H3825" i="82"/>
  <c r="H3903" i="82"/>
  <c r="H201" i="82"/>
  <c r="H1683" i="82"/>
  <c r="H1723" i="82"/>
  <c r="H2059" i="82"/>
  <c r="H2087" i="82"/>
  <c r="H2407" i="82"/>
  <c r="H2487" i="82"/>
  <c r="H2721" i="82"/>
  <c r="H2727" i="82"/>
  <c r="H2804" i="82"/>
  <c r="H2820" i="82"/>
  <c r="H2958" i="82"/>
  <c r="H2962" i="82"/>
  <c r="H3020" i="82"/>
  <c r="H3040" i="82"/>
  <c r="H3170" i="82"/>
  <c r="H3174" i="82"/>
  <c r="H3240" i="82"/>
  <c r="H3244" i="82"/>
  <c r="H3306" i="82"/>
  <c r="H3310" i="82"/>
  <c r="H3350" i="82"/>
  <c r="H3358" i="82"/>
  <c r="H3426" i="82"/>
  <c r="H3466" i="82"/>
  <c r="H3498" i="82"/>
  <c r="H3502" i="82"/>
  <c r="H3578" i="82"/>
  <c r="H3582" i="82"/>
  <c r="H3712" i="82"/>
  <c r="H3716" i="82"/>
  <c r="H3786" i="82"/>
  <c r="H3790" i="82"/>
  <c r="H3892" i="82"/>
  <c r="H3896" i="82"/>
  <c r="H1193" i="82"/>
  <c r="H1222" i="82"/>
  <c r="H1453" i="82"/>
  <c r="H1466" i="82"/>
  <c r="H1593" i="82"/>
  <c r="H1606" i="82"/>
  <c r="H1735" i="82"/>
  <c r="H1751" i="82"/>
  <c r="H1843" i="82"/>
  <c r="H1859" i="82"/>
  <c r="H1967" i="82"/>
  <c r="H1983" i="82"/>
  <c r="H2115" i="82"/>
  <c r="H2149" i="82"/>
  <c r="H2247" i="82"/>
  <c r="H2263" i="82"/>
  <c r="H2371" i="82"/>
  <c r="H2387" i="82"/>
  <c r="H2489" i="82"/>
  <c r="H2511" i="82"/>
  <c r="H2643" i="82"/>
  <c r="H2655" i="82"/>
  <c r="H2700" i="82"/>
  <c r="H2712" i="82"/>
  <c r="H2747" i="82"/>
  <c r="H2757" i="82"/>
  <c r="H2789" i="82"/>
  <c r="H2792" i="82"/>
  <c r="H2827" i="82"/>
  <c r="H2837" i="82"/>
  <c r="H2869" i="82"/>
  <c r="H2873" i="82"/>
  <c r="H2901" i="82"/>
  <c r="H2905" i="82"/>
  <c r="H2927" i="82"/>
  <c r="H2931" i="82"/>
  <c r="H2959" i="82"/>
  <c r="H2963" i="82"/>
  <c r="H3001" i="82"/>
  <c r="H3005" i="82"/>
  <c r="H3033" i="82"/>
  <c r="H3037" i="82"/>
  <c r="H3060" i="82"/>
  <c r="H3064" i="82"/>
  <c r="H3091" i="82"/>
  <c r="H3095" i="82"/>
  <c r="H3123" i="82"/>
  <c r="H3130" i="82"/>
  <c r="H3157" i="82"/>
  <c r="H3161" i="82"/>
  <c r="H3189" i="82"/>
  <c r="H3193" i="82"/>
  <c r="H3223" i="82"/>
  <c r="H3227" i="82"/>
  <c r="H3255" i="82"/>
  <c r="H3259" i="82"/>
  <c r="H3293" i="82"/>
  <c r="H3297" i="82"/>
  <c r="H3325" i="82"/>
  <c r="H3329" i="82"/>
  <c r="H3357" i="82"/>
  <c r="H3361" i="82"/>
  <c r="H3389" i="82"/>
  <c r="H3393" i="82"/>
  <c r="H3425" i="82"/>
  <c r="H3429" i="82"/>
  <c r="H3457" i="82"/>
  <c r="H3461" i="82"/>
  <c r="H3483" i="82"/>
  <c r="H3484" i="82"/>
  <c r="H3513" i="82"/>
  <c r="H3517" i="82"/>
  <c r="H3545" i="82"/>
  <c r="H3549" i="82"/>
  <c r="H3581" i="82"/>
  <c r="H3585" i="82"/>
  <c r="H3613" i="82"/>
  <c r="H3617" i="82"/>
  <c r="H3645" i="82"/>
  <c r="H3649" i="82"/>
  <c r="H3677" i="82"/>
  <c r="H3681" i="82"/>
  <c r="H3715" i="82"/>
  <c r="H3719" i="82"/>
  <c r="H3747" i="82"/>
  <c r="H3751" i="82"/>
  <c r="H3767" i="82"/>
  <c r="H3768" i="82"/>
  <c r="H3809" i="82"/>
  <c r="H3813" i="82"/>
  <c r="H1023" i="82"/>
  <c r="H1355" i="82"/>
  <c r="H1739" i="82"/>
  <c r="H1771" i="82"/>
  <c r="H1971" i="82"/>
  <c r="H1987" i="82"/>
  <c r="H2341" i="82"/>
  <c r="H2391" i="82"/>
  <c r="H2630" i="82"/>
  <c r="H2668" i="82"/>
  <c r="H2788" i="82"/>
  <c r="H2791" i="82"/>
  <c r="H2860" i="82"/>
  <c r="H2900" i="82"/>
  <c r="H3070" i="82"/>
  <c r="H3074" i="82"/>
  <c r="H3133" i="82"/>
  <c r="H3142" i="82"/>
  <c r="H3208" i="82"/>
  <c r="H3252" i="82"/>
  <c r="H3413" i="82"/>
  <c r="H3438" i="82"/>
  <c r="H3538" i="82"/>
  <c r="H3557" i="82"/>
  <c r="H3622" i="82"/>
  <c r="H3629" i="82"/>
  <c r="H3690" i="82"/>
  <c r="H3699" i="82"/>
  <c r="H3814" i="82"/>
  <c r="H3830" i="82"/>
  <c r="H3852" i="82"/>
  <c r="H3856" i="82"/>
  <c r="H3876" i="82"/>
  <c r="H3900" i="82"/>
  <c r="AC66" i="82"/>
  <c r="AC65" i="82"/>
  <c r="AC62" i="82"/>
  <c r="AC61" i="82"/>
  <c r="AC58" i="82"/>
  <c r="AC57" i="82"/>
  <c r="AC53" i="82"/>
  <c r="AC51" i="82"/>
  <c r="AC45" i="82"/>
  <c r="AC43" i="82"/>
  <c r="AC37" i="82"/>
  <c r="AC35" i="82"/>
  <c r="AC29" i="82"/>
  <c r="AC27" i="82"/>
  <c r="AC21" i="82"/>
  <c r="AC19" i="82"/>
  <c r="AC13" i="82"/>
  <c r="AC54" i="82"/>
  <c r="AC48" i="82"/>
  <c r="AC46" i="82"/>
  <c r="AC40" i="82"/>
  <c r="AC38" i="82"/>
  <c r="AC32" i="82"/>
  <c r="AC30" i="82"/>
  <c r="AC24" i="82"/>
  <c r="AC22" i="82"/>
  <c r="AC16" i="82"/>
  <c r="AC14" i="82"/>
  <c r="T3905" i="82"/>
  <c r="A6" i="67"/>
  <c r="A5" i="66"/>
  <c r="A7" i="64"/>
  <c r="A7" i="70"/>
  <c r="A7" i="65"/>
  <c r="A7" i="24"/>
  <c r="A8" i="62"/>
  <c r="A8" i="38"/>
  <c r="A8" i="61"/>
  <c r="A8" i="31"/>
  <c r="A8" i="29"/>
  <c r="A8" i="28"/>
  <c r="A8" i="30"/>
  <c r="A8" i="20"/>
  <c r="A7" i="77"/>
  <c r="A7" i="34"/>
  <c r="DA141" i="82" l="1"/>
  <c r="H151" i="82"/>
  <c r="BQ286" i="82"/>
  <c r="BQ53" i="82"/>
  <c r="DA18" i="82"/>
  <c r="DA34" i="82"/>
  <c r="DA50" i="82"/>
  <c r="DA66" i="82"/>
  <c r="DA82" i="82"/>
  <c r="DA98" i="82"/>
  <c r="DA114" i="82"/>
  <c r="DA130" i="82"/>
  <c r="DA146" i="82"/>
  <c r="DA162" i="82"/>
  <c r="DA178" i="82"/>
  <c r="DA194" i="82"/>
  <c r="DA210" i="82"/>
  <c r="DA226" i="82"/>
  <c r="DA242" i="82"/>
  <c r="DA258" i="82"/>
  <c r="DA274" i="82"/>
  <c r="DA290" i="82"/>
  <c r="DA306" i="82"/>
  <c r="DA322" i="82"/>
  <c r="DA338" i="82"/>
  <c r="BQ13" i="82"/>
  <c r="BQ29" i="82"/>
  <c r="BQ45" i="82"/>
  <c r="BQ61" i="82"/>
  <c r="BQ77" i="82"/>
  <c r="BQ93" i="82"/>
  <c r="BQ109" i="82"/>
  <c r="BQ125" i="82"/>
  <c r="BQ141" i="82"/>
  <c r="BQ157" i="82"/>
  <c r="BQ173" i="82"/>
  <c r="BQ189" i="82"/>
  <c r="BQ205" i="82"/>
  <c r="BQ221" i="82"/>
  <c r="BQ237" i="82"/>
  <c r="BQ253" i="82"/>
  <c r="BQ266" i="82"/>
  <c r="BQ274" i="82"/>
  <c r="BQ282" i="82"/>
  <c r="BQ290" i="82"/>
  <c r="BQ298" i="82"/>
  <c r="BQ306" i="82"/>
  <c r="BQ310" i="82"/>
  <c r="BQ314" i="82"/>
  <c r="BQ318" i="82"/>
  <c r="BQ322" i="82"/>
  <c r="BQ326" i="82"/>
  <c r="H26" i="82"/>
  <c r="H42" i="82"/>
  <c r="H58" i="82"/>
  <c r="H79" i="82"/>
  <c r="H98" i="82"/>
  <c r="H114" i="82"/>
  <c r="H130" i="82"/>
  <c r="H145" i="82"/>
  <c r="H158" i="82"/>
  <c r="H174" i="82"/>
  <c r="H190" i="82"/>
  <c r="H206" i="82"/>
  <c r="H223" i="82"/>
  <c r="H238" i="82"/>
  <c r="H254" i="82"/>
  <c r="H270" i="82"/>
  <c r="DA364" i="82"/>
  <c r="DA380" i="82"/>
  <c r="DA396" i="82"/>
  <c r="DA412" i="82"/>
  <c r="DA428" i="82"/>
  <c r="DA444" i="82"/>
  <c r="DA460" i="82"/>
  <c r="DA476" i="82"/>
  <c r="DA492" i="82"/>
  <c r="DA508" i="82"/>
  <c r="DA524" i="82"/>
  <c r="DA540" i="82"/>
  <c r="DA556" i="82"/>
  <c r="DA572" i="82"/>
  <c r="DA588" i="82"/>
  <c r="DA604" i="82"/>
  <c r="DA620" i="82"/>
  <c r="DA636" i="82"/>
  <c r="DA652" i="82"/>
  <c r="DA668" i="82"/>
  <c r="DA684" i="82"/>
  <c r="DA700" i="82"/>
  <c r="DA716" i="82"/>
  <c r="DA732" i="82"/>
  <c r="DA748" i="82"/>
  <c r="DA764" i="82"/>
  <c r="DA780" i="82"/>
  <c r="DA796" i="82"/>
  <c r="DA812" i="82"/>
  <c r="DA828" i="82"/>
  <c r="DA844" i="82"/>
  <c r="DA860" i="82"/>
  <c r="BQ12" i="82"/>
  <c r="BQ44" i="82"/>
  <c r="BQ76" i="82"/>
  <c r="BQ108" i="82"/>
  <c r="BQ140" i="82"/>
  <c r="BQ172" i="82"/>
  <c r="BQ204" i="82"/>
  <c r="BQ236" i="82"/>
  <c r="DA355" i="82"/>
  <c r="DA371" i="82"/>
  <c r="DA387" i="82"/>
  <c r="DA403" i="82"/>
  <c r="DA419" i="82"/>
  <c r="DA435" i="82"/>
  <c r="DA451" i="82"/>
  <c r="DA467" i="82"/>
  <c r="DA483" i="82"/>
  <c r="DA499" i="82"/>
  <c r="DA515" i="82"/>
  <c r="DA531" i="82"/>
  <c r="DA547" i="82"/>
  <c r="DA563" i="82"/>
  <c r="DA579" i="82"/>
  <c r="DA595" i="82"/>
  <c r="DA611" i="82"/>
  <c r="DA627" i="82"/>
  <c r="DA643" i="82"/>
  <c r="DA659" i="82"/>
  <c r="DA675" i="82"/>
  <c r="DA691" i="82"/>
  <c r="DA707" i="82"/>
  <c r="DA723" i="82"/>
  <c r="DA739" i="82"/>
  <c r="DA755" i="82"/>
  <c r="DA771" i="82"/>
  <c r="DA787" i="82"/>
  <c r="DA803" i="82"/>
  <c r="DA819" i="82"/>
  <c r="DA835" i="82"/>
  <c r="DA851" i="82"/>
  <c r="DA867" i="82"/>
  <c r="BQ26" i="82"/>
  <c r="BQ58" i="82"/>
  <c r="BQ90" i="82"/>
  <c r="BQ122" i="82"/>
  <c r="BQ154" i="82"/>
  <c r="BQ186" i="82"/>
  <c r="BQ218" i="82"/>
  <c r="BQ250" i="82"/>
  <c r="DA361" i="82"/>
  <c r="DA377" i="82"/>
  <c r="DA393" i="82"/>
  <c r="DA409" i="82"/>
  <c r="DA425" i="82"/>
  <c r="DA441" i="82"/>
  <c r="DA457" i="82"/>
  <c r="DA473" i="82"/>
  <c r="DA489" i="82"/>
  <c r="DA505" i="82"/>
  <c r="DA521" i="82"/>
  <c r="DA537" i="82"/>
  <c r="DA553" i="82"/>
  <c r="DA569" i="82"/>
  <c r="DA585" i="82"/>
  <c r="DA601" i="82"/>
  <c r="DA617" i="82"/>
  <c r="DA633" i="82"/>
  <c r="DA649" i="82"/>
  <c r="DA665" i="82"/>
  <c r="DA681" i="82"/>
  <c r="DA697" i="82"/>
  <c r="DA713" i="82"/>
  <c r="DA729" i="82"/>
  <c r="DA745" i="82"/>
  <c r="DA761" i="82"/>
  <c r="DA777" i="82"/>
  <c r="DA793" i="82"/>
  <c r="DA809" i="82"/>
  <c r="DA825" i="82"/>
  <c r="DA841" i="82"/>
  <c r="DA857" i="82"/>
  <c r="DA873" i="82"/>
  <c r="BQ38" i="82"/>
  <c r="BQ70" i="82"/>
  <c r="BQ102" i="82"/>
  <c r="BQ134" i="82"/>
  <c r="BQ166" i="82"/>
  <c r="BQ198" i="82"/>
  <c r="BQ230" i="82"/>
  <c r="BQ262" i="82"/>
  <c r="AR15" i="82"/>
  <c r="AR19" i="82"/>
  <c r="AR23" i="82"/>
  <c r="AR27" i="82"/>
  <c r="AR31" i="82"/>
  <c r="AR35" i="82"/>
  <c r="AR39" i="82"/>
  <c r="AR43" i="82"/>
  <c r="AR47" i="82"/>
  <c r="AR51" i="82"/>
  <c r="DA378" i="82"/>
  <c r="DA442" i="82"/>
  <c r="DA506" i="82"/>
  <c r="DA570" i="82"/>
  <c r="DA634" i="82"/>
  <c r="DA698" i="82"/>
  <c r="DA762" i="82"/>
  <c r="DA826" i="82"/>
  <c r="BQ40" i="82"/>
  <c r="BQ168" i="82"/>
  <c r="H15" i="82"/>
  <c r="H41" i="82"/>
  <c r="H60" i="82"/>
  <c r="H78" i="82"/>
  <c r="H97" i="82"/>
  <c r="H116" i="82"/>
  <c r="H135" i="82"/>
  <c r="H160" i="82"/>
  <c r="H179" i="82"/>
  <c r="H205" i="82"/>
  <c r="H227" i="82"/>
  <c r="H253" i="82"/>
  <c r="H272" i="82"/>
  <c r="H292" i="82"/>
  <c r="H311" i="82"/>
  <c r="H327" i="82"/>
  <c r="H343" i="82"/>
  <c r="H358" i="82"/>
  <c r="H371" i="82"/>
  <c r="H387" i="82"/>
  <c r="H403" i="82"/>
  <c r="H419" i="82"/>
  <c r="H436" i="82"/>
  <c r="H451" i="82"/>
  <c r="H467" i="82"/>
  <c r="H483" i="82"/>
  <c r="H499" i="82"/>
  <c r="H511" i="82"/>
  <c r="H527" i="82"/>
  <c r="H543" i="82"/>
  <c r="H559" i="82"/>
  <c r="H578" i="82"/>
  <c r="DA414" i="82"/>
  <c r="DA478" i="82"/>
  <c r="DA542" i="82"/>
  <c r="DA606" i="82"/>
  <c r="DA670" i="82"/>
  <c r="DA734" i="82"/>
  <c r="DA798" i="82"/>
  <c r="DA862" i="82"/>
  <c r="BQ112" i="82"/>
  <c r="BQ240" i="82"/>
  <c r="DA406" i="82"/>
  <c r="DA470" i="82"/>
  <c r="DA534" i="82"/>
  <c r="DA598" i="82"/>
  <c r="DA662" i="82"/>
  <c r="DA726" i="82"/>
  <c r="DA790" i="82"/>
  <c r="DA854" i="82"/>
  <c r="BQ96" i="82"/>
  <c r="BQ224" i="82"/>
  <c r="H19" i="82"/>
  <c r="H45" i="82"/>
  <c r="H64" i="82"/>
  <c r="H88" i="82"/>
  <c r="H107" i="82"/>
  <c r="H133" i="82"/>
  <c r="H152" i="82"/>
  <c r="H177" i="82"/>
  <c r="H196" i="82"/>
  <c r="H215" i="82"/>
  <c r="H231" i="82"/>
  <c r="H257" i="82"/>
  <c r="H276" i="82"/>
  <c r="H289" i="82"/>
  <c r="H304" i="82"/>
  <c r="H320" i="82"/>
  <c r="H336" i="82"/>
  <c r="H352" i="82"/>
  <c r="H368" i="82"/>
  <c r="H384" i="82"/>
  <c r="H400" i="82"/>
  <c r="H416" i="82"/>
  <c r="H430" i="82"/>
  <c r="H444" i="82"/>
  <c r="H460" i="82"/>
  <c r="H476" i="82"/>
  <c r="H492" i="82"/>
  <c r="H516" i="82"/>
  <c r="H532" i="82"/>
  <c r="H548" i="82"/>
  <c r="H564" i="82"/>
  <c r="H575" i="82"/>
  <c r="H590" i="82"/>
  <c r="H606" i="82"/>
  <c r="H622" i="82"/>
  <c r="H638" i="82"/>
  <c r="H656" i="82"/>
  <c r="H672" i="82"/>
  <c r="H688" i="82"/>
  <c r="H704" i="82"/>
  <c r="H715" i="82"/>
  <c r="H730" i="82"/>
  <c r="H746" i="82"/>
  <c r="H762" i="82"/>
  <c r="H778" i="82"/>
  <c r="H804" i="82"/>
  <c r="H820" i="82"/>
  <c r="H836" i="82"/>
  <c r="H852" i="82"/>
  <c r="H864" i="82"/>
  <c r="H880" i="82"/>
  <c r="H896" i="82"/>
  <c r="H912" i="82"/>
  <c r="H929" i="82"/>
  <c r="H944" i="82"/>
  <c r="H960" i="82"/>
  <c r="H976" i="82"/>
  <c r="H992" i="82"/>
  <c r="H1005" i="82"/>
  <c r="H1020" i="82"/>
  <c r="H1036" i="82"/>
  <c r="H1052" i="82"/>
  <c r="H1073" i="82"/>
  <c r="H1092" i="82"/>
  <c r="H1108" i="82"/>
  <c r="H1124" i="82"/>
  <c r="H1139" i="82"/>
  <c r="H1152" i="82"/>
  <c r="H1168" i="82"/>
  <c r="H1184" i="82"/>
  <c r="H1200" i="82"/>
  <c r="H1217" i="82"/>
  <c r="H1232" i="82"/>
  <c r="H1248" i="82"/>
  <c r="DA402" i="82"/>
  <c r="DA658" i="82"/>
  <c r="BQ88" i="82"/>
  <c r="H43" i="82"/>
  <c r="H83" i="82"/>
  <c r="H124" i="82"/>
  <c r="H171" i="82"/>
  <c r="H218" i="82"/>
  <c r="H255" i="82"/>
  <c r="DA21" i="82"/>
  <c r="DA37" i="82"/>
  <c r="DA53" i="82"/>
  <c r="DA69" i="82"/>
  <c r="DA85" i="82"/>
  <c r="DA101" i="82"/>
  <c r="DA117" i="82"/>
  <c r="DA133" i="82"/>
  <c r="DA149" i="82"/>
  <c r="DA165" i="82"/>
  <c r="DA181" i="82"/>
  <c r="DA197" i="82"/>
  <c r="DA213" i="82"/>
  <c r="DA229" i="82"/>
  <c r="DA245" i="82"/>
  <c r="DA261" i="82"/>
  <c r="DA277" i="82"/>
  <c r="DA293" i="82"/>
  <c r="DA309" i="82"/>
  <c r="DA325" i="82"/>
  <c r="DA341" i="82"/>
  <c r="BQ15" i="82"/>
  <c r="BQ31" i="82"/>
  <c r="BQ47" i="82"/>
  <c r="BQ63" i="82"/>
  <c r="BQ79" i="82"/>
  <c r="BQ95" i="82"/>
  <c r="BQ111" i="82"/>
  <c r="BQ127" i="82"/>
  <c r="BQ143" i="82"/>
  <c r="BQ159" i="82"/>
  <c r="BQ175" i="82"/>
  <c r="BQ191" i="82"/>
  <c r="BQ207" i="82"/>
  <c r="BQ223" i="82"/>
  <c r="BQ239" i="82"/>
  <c r="BQ255" i="82"/>
  <c r="BQ267" i="82"/>
  <c r="BQ275" i="82"/>
  <c r="BQ283" i="82"/>
  <c r="BQ291" i="82"/>
  <c r="BQ299" i="82"/>
  <c r="BQ307" i="82"/>
  <c r="BQ311" i="82"/>
  <c r="BQ315" i="82"/>
  <c r="BQ319" i="82"/>
  <c r="BQ323" i="82"/>
  <c r="H14" i="82"/>
  <c r="H30" i="82"/>
  <c r="H46" i="82"/>
  <c r="H62" i="82"/>
  <c r="H86" i="82"/>
  <c r="H102" i="82"/>
  <c r="H118" i="82"/>
  <c r="H134" i="82"/>
  <c r="H147" i="82"/>
  <c r="H162" i="82"/>
  <c r="H178" i="82"/>
  <c r="H194" i="82"/>
  <c r="H210" i="82"/>
  <c r="H226" i="82"/>
  <c r="H242" i="82"/>
  <c r="H258" i="82"/>
  <c r="H274" i="82"/>
  <c r="DA368" i="82"/>
  <c r="DA384" i="82"/>
  <c r="DA400" i="82"/>
  <c r="DA416" i="82"/>
  <c r="DA432" i="82"/>
  <c r="DA448" i="82"/>
  <c r="DA464" i="82"/>
  <c r="DA480" i="82"/>
  <c r="DA496" i="82"/>
  <c r="DA512" i="82"/>
  <c r="DA528" i="82"/>
  <c r="DA544" i="82"/>
  <c r="DA560" i="82"/>
  <c r="DA576" i="82"/>
  <c r="DA592" i="82"/>
  <c r="DA608" i="82"/>
  <c r="DA624" i="82"/>
  <c r="DA640" i="82"/>
  <c r="DA656" i="82"/>
  <c r="DA672" i="82"/>
  <c r="DA688" i="82"/>
  <c r="DA704" i="82"/>
  <c r="DA720" i="82"/>
  <c r="DA736" i="82"/>
  <c r="DA752" i="82"/>
  <c r="DA768" i="82"/>
  <c r="DA784" i="82"/>
  <c r="DA800" i="82"/>
  <c r="DA816" i="82"/>
  <c r="DA832" i="82"/>
  <c r="DA848" i="82"/>
  <c r="DA864" i="82"/>
  <c r="BQ20" i="82"/>
  <c r="BQ52" i="82"/>
  <c r="BQ84" i="82"/>
  <c r="BQ116" i="82"/>
  <c r="BQ148" i="82"/>
  <c r="BQ180" i="82"/>
  <c r="BQ212" i="82"/>
  <c r="BQ244" i="82"/>
  <c r="DA359" i="82"/>
  <c r="DA375" i="82"/>
  <c r="DA391" i="82"/>
  <c r="DA407" i="82"/>
  <c r="DA423" i="82"/>
  <c r="DA439" i="82"/>
  <c r="DA455" i="82"/>
  <c r="DA471" i="82"/>
  <c r="DA487" i="82"/>
  <c r="DA503" i="82"/>
  <c r="DA519" i="82"/>
  <c r="DA535" i="82"/>
  <c r="DA551" i="82"/>
  <c r="DA567" i="82"/>
  <c r="DA583" i="82"/>
  <c r="DA599" i="82"/>
  <c r="DA615" i="82"/>
  <c r="DA631" i="82"/>
  <c r="DA647" i="82"/>
  <c r="DA663" i="82"/>
  <c r="DA679" i="82"/>
  <c r="DA695" i="82"/>
  <c r="DA711" i="82"/>
  <c r="DA727" i="82"/>
  <c r="DA743" i="82"/>
  <c r="DA759" i="82"/>
  <c r="DA775" i="82"/>
  <c r="DA791" i="82"/>
  <c r="DA807" i="82"/>
  <c r="DA823" i="82"/>
  <c r="DA839" i="82"/>
  <c r="DA855" i="82"/>
  <c r="DA871" i="82"/>
  <c r="BQ34" i="82"/>
  <c r="BQ66" i="82"/>
  <c r="BQ98" i="82"/>
  <c r="BQ130" i="82"/>
  <c r="BQ162" i="82"/>
  <c r="BQ194" i="82"/>
  <c r="BQ226" i="82"/>
  <c r="BQ258" i="82"/>
  <c r="DA365" i="82"/>
  <c r="DA381" i="82"/>
  <c r="DA397" i="82"/>
  <c r="DA413" i="82"/>
  <c r="DA429" i="82"/>
  <c r="DA445" i="82"/>
  <c r="DA461" i="82"/>
  <c r="DA477" i="82"/>
  <c r="DA493" i="82"/>
  <c r="DA509" i="82"/>
  <c r="DA525" i="82"/>
  <c r="DA541" i="82"/>
  <c r="DA557" i="82"/>
  <c r="DA573" i="82"/>
  <c r="DA589" i="82"/>
  <c r="DA605" i="82"/>
  <c r="DA621" i="82"/>
  <c r="DA637" i="82"/>
  <c r="DA653" i="82"/>
  <c r="DA669" i="82"/>
  <c r="DA685" i="82"/>
  <c r="DA701" i="82"/>
  <c r="DA717" i="82"/>
  <c r="DA733" i="82"/>
  <c r="DA749" i="82"/>
  <c r="DA765" i="82"/>
  <c r="DA781" i="82"/>
  <c r="DA797" i="82"/>
  <c r="DA813" i="82"/>
  <c r="DA829" i="82"/>
  <c r="DA845" i="82"/>
  <c r="DA861" i="82"/>
  <c r="BQ14" i="82"/>
  <c r="BQ46" i="82"/>
  <c r="BQ78" i="82"/>
  <c r="BQ110" i="82"/>
  <c r="BQ142" i="82"/>
  <c r="BQ174" i="82"/>
  <c r="BQ206" i="82"/>
  <c r="BQ238" i="82"/>
  <c r="AR12" i="82"/>
  <c r="AR16" i="82"/>
  <c r="AR20" i="82"/>
  <c r="AR24" i="82"/>
  <c r="AR28" i="82"/>
  <c r="AR32" i="82"/>
  <c r="AR36" i="82"/>
  <c r="AR40" i="82"/>
  <c r="AR44" i="82"/>
  <c r="AR48" i="82"/>
  <c r="AR52" i="82"/>
  <c r="DA394" i="82"/>
  <c r="DA458" i="82"/>
  <c r="DA522" i="82"/>
  <c r="DA586" i="82"/>
  <c r="DA650" i="82"/>
  <c r="DA714" i="82"/>
  <c r="DA778" i="82"/>
  <c r="DA842" i="82"/>
  <c r="BQ72" i="82"/>
  <c r="BQ200" i="82"/>
  <c r="H25" i="82"/>
  <c r="H44" i="82"/>
  <c r="H63" i="82"/>
  <c r="H81" i="82"/>
  <c r="H100" i="82"/>
  <c r="H119" i="82"/>
  <c r="H146" i="82"/>
  <c r="H163" i="82"/>
  <c r="H189" i="82"/>
  <c r="H208" i="82"/>
  <c r="H237" i="82"/>
  <c r="H256" i="82"/>
  <c r="H275" i="82"/>
  <c r="H299" i="82"/>
  <c r="H315" i="82"/>
  <c r="H331" i="82"/>
  <c r="H347" i="82"/>
  <c r="H360" i="82"/>
  <c r="H375" i="82"/>
  <c r="H391" i="82"/>
  <c r="H407" i="82"/>
  <c r="H423" i="82"/>
  <c r="H439" i="82"/>
  <c r="H455" i="82"/>
  <c r="H471" i="82"/>
  <c r="H487" i="82"/>
  <c r="H501" i="82"/>
  <c r="H515" i="82"/>
  <c r="H531" i="82"/>
  <c r="H547" i="82"/>
  <c r="H563" i="82"/>
  <c r="DA366" i="82"/>
  <c r="DA430" i="82"/>
  <c r="DA494" i="82"/>
  <c r="DA558" i="82"/>
  <c r="DA622" i="82"/>
  <c r="DA686" i="82"/>
  <c r="DA750" i="82"/>
  <c r="DA814" i="82"/>
  <c r="BQ16" i="82"/>
  <c r="BQ144" i="82"/>
  <c r="DA358" i="82"/>
  <c r="DA422" i="82"/>
  <c r="DA486" i="82"/>
  <c r="DA550" i="82"/>
  <c r="DA614" i="82"/>
  <c r="DA678" i="82"/>
  <c r="DA742" i="82"/>
  <c r="DA806" i="82"/>
  <c r="DA870" i="82"/>
  <c r="BQ128" i="82"/>
  <c r="BQ256" i="82"/>
  <c r="H29" i="82"/>
  <c r="H48" i="82"/>
  <c r="H67" i="82"/>
  <c r="H91" i="82"/>
  <c r="H117" i="82"/>
  <c r="H136" i="82"/>
  <c r="H161" i="82"/>
  <c r="H180" i="82"/>
  <c r="H199" i="82"/>
  <c r="H217" i="82"/>
  <c r="H241" i="82"/>
  <c r="H260" i="82"/>
  <c r="H280" i="82"/>
  <c r="H293" i="82"/>
  <c r="H308" i="82"/>
  <c r="H324" i="82"/>
  <c r="H340" i="82"/>
  <c r="H356" i="82"/>
  <c r="H372" i="82"/>
  <c r="H388" i="82"/>
  <c r="H404" i="82"/>
  <c r="H420" i="82"/>
  <c r="H433" i="82"/>
  <c r="H448" i="82"/>
  <c r="H464" i="82"/>
  <c r="H480" i="82"/>
  <c r="H496" i="82"/>
  <c r="H520" i="82"/>
  <c r="H536" i="82"/>
  <c r="H552" i="82"/>
  <c r="H568" i="82"/>
  <c r="H579" i="82"/>
  <c r="H594" i="82"/>
  <c r="H610" i="82"/>
  <c r="H626" i="82"/>
  <c r="H645" i="82"/>
  <c r="H660" i="82"/>
  <c r="H676" i="82"/>
  <c r="H692" i="82"/>
  <c r="H708" i="82"/>
  <c r="H719" i="82"/>
  <c r="H734" i="82"/>
  <c r="H750" i="82"/>
  <c r="H766" i="82"/>
  <c r="H789" i="82"/>
  <c r="H808" i="82"/>
  <c r="H824" i="82"/>
  <c r="H840" i="82"/>
  <c r="H855" i="82"/>
  <c r="H868" i="82"/>
  <c r="H884" i="82"/>
  <c r="H900" i="82"/>
  <c r="H916" i="82"/>
  <c r="H933" i="82"/>
  <c r="H948" i="82"/>
  <c r="H964" i="82"/>
  <c r="H980" i="82"/>
  <c r="H996" i="82"/>
  <c r="H1008" i="82"/>
  <c r="H1024" i="82"/>
  <c r="H1040" i="82"/>
  <c r="H1056" i="82"/>
  <c r="H1080" i="82"/>
  <c r="H1096" i="82"/>
  <c r="H1112" i="82"/>
  <c r="H1128" i="82"/>
  <c r="H1141" i="82"/>
  <c r="H1156" i="82"/>
  <c r="H1172" i="82"/>
  <c r="H1188" i="82"/>
  <c r="H1204" i="82"/>
  <c r="H1220" i="82"/>
  <c r="H1236" i="82"/>
  <c r="H1252" i="82"/>
  <c r="DA466" i="82"/>
  <c r="DA722" i="82"/>
  <c r="BQ216" i="82"/>
  <c r="H52" i="82"/>
  <c r="H92" i="82"/>
  <c r="H127" i="82"/>
  <c r="H191" i="82"/>
  <c r="H221" i="82"/>
  <c r="H264" i="82"/>
  <c r="DA26" i="82"/>
  <c r="DA58" i="82"/>
  <c r="DA90" i="82"/>
  <c r="DA122" i="82"/>
  <c r="DA154" i="82"/>
  <c r="DA186" i="82"/>
  <c r="DA218" i="82"/>
  <c r="DA250" i="82"/>
  <c r="DA282" i="82"/>
  <c r="DA314" i="82"/>
  <c r="DA346" i="82"/>
  <c r="BQ37" i="82"/>
  <c r="BQ69" i="82"/>
  <c r="BQ101" i="82"/>
  <c r="BQ133" i="82"/>
  <c r="BQ165" i="82"/>
  <c r="BQ197" i="82"/>
  <c r="BQ229" i="82"/>
  <c r="BQ261" i="82"/>
  <c r="BQ278" i="82"/>
  <c r="BQ294" i="82"/>
  <c r="BQ308" i="82"/>
  <c r="BQ316" i="82"/>
  <c r="BQ324" i="82"/>
  <c r="H34" i="82"/>
  <c r="H66" i="82"/>
  <c r="H106" i="82"/>
  <c r="H138" i="82"/>
  <c r="H166" i="82"/>
  <c r="H198" i="82"/>
  <c r="H230" i="82"/>
  <c r="H262" i="82"/>
  <c r="DA372" i="82"/>
  <c r="DA404" i="82"/>
  <c r="DA436" i="82"/>
  <c r="DA468" i="82"/>
  <c r="DA500" i="82"/>
  <c r="DA532" i="82"/>
  <c r="DA564" i="82"/>
  <c r="DA596" i="82"/>
  <c r="DA628" i="82"/>
  <c r="DA660" i="82"/>
  <c r="DA692" i="82"/>
  <c r="DA724" i="82"/>
  <c r="DA756" i="82"/>
  <c r="DA788" i="82"/>
  <c r="DA820" i="82"/>
  <c r="DA852" i="82"/>
  <c r="BQ28" i="82"/>
  <c r="BQ92" i="82"/>
  <c r="BQ156" i="82"/>
  <c r="BQ220" i="82"/>
  <c r="DA363" i="82"/>
  <c r="DA395" i="82"/>
  <c r="DA427" i="82"/>
  <c r="DA459" i="82"/>
  <c r="DA491" i="82"/>
  <c r="DA523" i="82"/>
  <c r="DA555" i="82"/>
  <c r="DA587" i="82"/>
  <c r="DA619" i="82"/>
  <c r="DA651" i="82"/>
  <c r="DA683" i="82"/>
  <c r="DA715" i="82"/>
  <c r="DA747" i="82"/>
  <c r="DA779" i="82"/>
  <c r="DA811" i="82"/>
  <c r="DA843" i="82"/>
  <c r="DA875" i="82"/>
  <c r="BQ74" i="82"/>
  <c r="BQ138" i="82"/>
  <c r="BQ202" i="82"/>
  <c r="DA353" i="82"/>
  <c r="DA385" i="82"/>
  <c r="DA417" i="82"/>
  <c r="DA449" i="82"/>
  <c r="DA481" i="82"/>
  <c r="DA513" i="82"/>
  <c r="DA545" i="82"/>
  <c r="DA577" i="82"/>
  <c r="DA609" i="82"/>
  <c r="DA641" i="82"/>
  <c r="DA673" i="82"/>
  <c r="DA705" i="82"/>
  <c r="DA737" i="82"/>
  <c r="DA769" i="82"/>
  <c r="DA801" i="82"/>
  <c r="DA833" i="82"/>
  <c r="DA865" i="82"/>
  <c r="BQ54" i="82"/>
  <c r="BQ118" i="82"/>
  <c r="BQ182" i="82"/>
  <c r="BQ246" i="82"/>
  <c r="AR17" i="82"/>
  <c r="AR25" i="82"/>
  <c r="AR33" i="82"/>
  <c r="AR41" i="82"/>
  <c r="AR49" i="82"/>
  <c r="DA410" i="82"/>
  <c r="DA538" i="82"/>
  <c r="DA666" i="82"/>
  <c r="DA794" i="82"/>
  <c r="BQ104" i="82"/>
  <c r="H28" i="82"/>
  <c r="H73" i="82"/>
  <c r="H103" i="82"/>
  <c r="H148" i="82"/>
  <c r="H192" i="82"/>
  <c r="H240" i="82"/>
  <c r="H279" i="82"/>
  <c r="H319" i="82"/>
  <c r="H351" i="82"/>
  <c r="H379" i="82"/>
  <c r="H411" i="82"/>
  <c r="H443" i="82"/>
  <c r="H475" i="82"/>
  <c r="H504" i="82"/>
  <c r="H535" i="82"/>
  <c r="H567" i="82"/>
  <c r="DA446" i="82"/>
  <c r="DA574" i="82"/>
  <c r="DA702" i="82"/>
  <c r="DA830" i="82"/>
  <c r="BQ176" i="82"/>
  <c r="DA438" i="82"/>
  <c r="DA566" i="82"/>
  <c r="DA694" i="82"/>
  <c r="DA822" i="82"/>
  <c r="BQ160" i="82"/>
  <c r="H32" i="82"/>
  <c r="H82" i="82"/>
  <c r="H120" i="82"/>
  <c r="H164" i="82"/>
  <c r="H209" i="82"/>
  <c r="H244" i="82"/>
  <c r="H284" i="82"/>
  <c r="H312" i="82"/>
  <c r="H344" i="82"/>
  <c r="H376" i="82"/>
  <c r="H408" i="82"/>
  <c r="H437" i="82"/>
  <c r="H468" i="82"/>
  <c r="H505" i="82"/>
  <c r="H540" i="82"/>
  <c r="H570" i="82"/>
  <c r="H598" i="82"/>
  <c r="H630" i="82"/>
  <c r="H664" i="82"/>
  <c r="H696" i="82"/>
  <c r="H722" i="82"/>
  <c r="H754" i="82"/>
  <c r="H796" i="82"/>
  <c r="H828" i="82"/>
  <c r="H857" i="82"/>
  <c r="H888" i="82"/>
  <c r="H920" i="82"/>
  <c r="H952" i="82"/>
  <c r="H984" i="82"/>
  <c r="H1012" i="82"/>
  <c r="H1044" i="82"/>
  <c r="H1084" i="82"/>
  <c r="H1116" i="82"/>
  <c r="H1145" i="82"/>
  <c r="H1176" i="82"/>
  <c r="H1208" i="82"/>
  <c r="H1240" i="82"/>
  <c r="DA530" i="82"/>
  <c r="H20" i="82"/>
  <c r="H95" i="82"/>
  <c r="H200" i="82"/>
  <c r="H267" i="82"/>
  <c r="H309" i="82"/>
  <c r="H341" i="82"/>
  <c r="H370" i="82"/>
  <c r="H402" i="82"/>
  <c r="H434" i="82"/>
  <c r="H465" i="82"/>
  <c r="H497" i="82"/>
  <c r="H530" i="82"/>
  <c r="H562" i="82"/>
  <c r="H588" i="82"/>
  <c r="H607" i="82"/>
  <c r="H633" i="82"/>
  <c r="H643" i="82"/>
  <c r="H667" i="82"/>
  <c r="H686" i="82"/>
  <c r="DA482" i="82"/>
  <c r="DA738" i="82"/>
  <c r="BQ248" i="82"/>
  <c r="H49" i="82"/>
  <c r="H89" i="82"/>
  <c r="H141" i="82"/>
  <c r="H185" i="82"/>
  <c r="H220" i="82"/>
  <c r="H261" i="82"/>
  <c r="H298" i="82"/>
  <c r="H330" i="82"/>
  <c r="H362" i="82"/>
  <c r="H393" i="82"/>
  <c r="H425" i="82"/>
  <c r="H454" i="82"/>
  <c r="H486" i="82"/>
  <c r="H521" i="82"/>
  <c r="H553" i="82"/>
  <c r="H584" i="82"/>
  <c r="H603" i="82"/>
  <c r="DA562" i="82"/>
  <c r="DA818" i="82"/>
  <c r="H36" i="82"/>
  <c r="H71" i="82"/>
  <c r="H111" i="82"/>
  <c r="H153" i="82"/>
  <c r="H187" i="82"/>
  <c r="H251" i="82"/>
  <c r="H295" i="82"/>
  <c r="H321" i="82"/>
  <c r="H353" i="82"/>
  <c r="H398" i="82"/>
  <c r="H429" i="82"/>
  <c r="H469" i="82"/>
  <c r="H502" i="82"/>
  <c r="H534" i="82"/>
  <c r="H566" i="82"/>
  <c r="H593" i="82"/>
  <c r="H612" i="82"/>
  <c r="H56" i="82"/>
  <c r="H277" i="82"/>
  <c r="H405" i="82"/>
  <c r="H525" i="82"/>
  <c r="H615" i="82"/>
  <c r="H644" i="82"/>
  <c r="H666" i="82"/>
  <c r="H693" i="82"/>
  <c r="H717" i="82"/>
  <c r="H735" i="82"/>
  <c r="H761" i="82"/>
  <c r="H780" i="82"/>
  <c r="H803" i="82"/>
  <c r="H822" i="82"/>
  <c r="H841" i="82"/>
  <c r="H869" i="82"/>
  <c r="H895" i="82"/>
  <c r="H914" i="82"/>
  <c r="H931" i="82"/>
  <c r="H949" i="82"/>
  <c r="H975" i="82"/>
  <c r="H994" i="82"/>
  <c r="H1019" i="82"/>
  <c r="H1038" i="82"/>
  <c r="H1057" i="82"/>
  <c r="H1075" i="82"/>
  <c r="H1094" i="82"/>
  <c r="H1113" i="82"/>
  <c r="H1140" i="82"/>
  <c r="H1157" i="82"/>
  <c r="H1183" i="82"/>
  <c r="H1202" i="82"/>
  <c r="H1231" i="82"/>
  <c r="H1250" i="82"/>
  <c r="H1271" i="82"/>
  <c r="H1288" i="82"/>
  <c r="H1303" i="82"/>
  <c r="H1319" i="82"/>
  <c r="H1335" i="82"/>
  <c r="H1350" i="82"/>
  <c r="H1361" i="82"/>
  <c r="H1377" i="82"/>
  <c r="H1393" i="82"/>
  <c r="H1409" i="82"/>
  <c r="H1435" i="82"/>
  <c r="H1451" i="82"/>
  <c r="H1467" i="82"/>
  <c r="H1483" i="82"/>
  <c r="H1495" i="82"/>
  <c r="H1509" i="82"/>
  <c r="H1525" i="82"/>
  <c r="H1541" i="82"/>
  <c r="H1557" i="82"/>
  <c r="H1575" i="82"/>
  <c r="H1591" i="82"/>
  <c r="H1607" i="82"/>
  <c r="H1623" i="82"/>
  <c r="DA642" i="82"/>
  <c r="H77" i="82"/>
  <c r="H245" i="82"/>
  <c r="H302" i="82"/>
  <c r="H466" i="82"/>
  <c r="H565" i="82"/>
  <c r="H631" i="82"/>
  <c r="H662" i="82"/>
  <c r="H687" i="82"/>
  <c r="H714" i="82"/>
  <c r="H731" i="82"/>
  <c r="H757" i="82"/>
  <c r="H776" i="82"/>
  <c r="H786" i="82"/>
  <c r="H815" i="82"/>
  <c r="H834" i="82"/>
  <c r="H853" i="82"/>
  <c r="H875" i="82"/>
  <c r="H894" i="82"/>
  <c r="H913" i="82"/>
  <c r="H942" i="82"/>
  <c r="H961" i="82"/>
  <c r="H987" i="82"/>
  <c r="H1003" i="82"/>
  <c r="H1031" i="82"/>
  <c r="H1050" i="82"/>
  <c r="H1071" i="82"/>
  <c r="H1090" i="82"/>
  <c r="H1109" i="82"/>
  <c r="H1135" i="82"/>
  <c r="H1163" i="82"/>
  <c r="H1182" i="82"/>
  <c r="H1201" i="82"/>
  <c r="H1218" i="82"/>
  <c r="H1243" i="82"/>
  <c r="H1262" i="82"/>
  <c r="H1278" i="82"/>
  <c r="H1290" i="82"/>
  <c r="H1306" i="82"/>
  <c r="H1322" i="82"/>
  <c r="H1338" i="82"/>
  <c r="H1364" i="82"/>
  <c r="H1380" i="82"/>
  <c r="DA706" i="82"/>
  <c r="H150" i="82"/>
  <c r="H265" i="82"/>
  <c r="H389" i="82"/>
  <c r="H507" i="82"/>
  <c r="H619" i="82"/>
  <c r="H653" i="82"/>
  <c r="H678" i="82"/>
  <c r="H701" i="82"/>
  <c r="H737" i="82"/>
  <c r="H756" i="82"/>
  <c r="H775" i="82"/>
  <c r="H801" i="82"/>
  <c r="H827" i="82"/>
  <c r="H846" i="82"/>
  <c r="H871" i="82"/>
  <c r="H890" i="82"/>
  <c r="H909" i="82"/>
  <c r="H927" i="82"/>
  <c r="H951" i="82"/>
  <c r="H970" i="82"/>
  <c r="H989" i="82"/>
  <c r="H1014" i="82"/>
  <c r="H1033" i="82"/>
  <c r="H1059" i="82"/>
  <c r="H1070" i="82"/>
  <c r="H1099" i="82"/>
  <c r="H1118" i="82"/>
  <c r="H1137" i="82"/>
  <c r="H1159" i="82"/>
  <c r="H1178" i="82"/>
  <c r="H1197" i="82"/>
  <c r="H1226" i="82"/>
  <c r="H1245" i="82"/>
  <c r="H1265" i="82"/>
  <c r="H1286" i="82"/>
  <c r="H1305" i="82"/>
  <c r="H1321" i="82"/>
  <c r="H1337" i="82"/>
  <c r="H1351" i="82"/>
  <c r="H1363" i="82"/>
  <c r="H1379" i="82"/>
  <c r="H172" i="82"/>
  <c r="H635" i="82"/>
  <c r="H739" i="82"/>
  <c r="H807" i="82"/>
  <c r="H915" i="82"/>
  <c r="H1007" i="82"/>
  <c r="H1095" i="82"/>
  <c r="H1203" i="82"/>
  <c r="H1285" i="82"/>
  <c r="H1344" i="82"/>
  <c r="H1391" i="82"/>
  <c r="H1410" i="82"/>
  <c r="H1427" i="82"/>
  <c r="H1446" i="82"/>
  <c r="H1465" i="82"/>
  <c r="H1484" i="82"/>
  <c r="H1510" i="82"/>
  <c r="H1536" i="82"/>
  <c r="H1555" i="82"/>
  <c r="H1586" i="82"/>
  <c r="H1605" i="82"/>
  <c r="H1624" i="82"/>
  <c r="H1646" i="82"/>
  <c r="H1662" i="82"/>
  <c r="H1678" i="82"/>
  <c r="H1694" i="82"/>
  <c r="H1708" i="82"/>
  <c r="H1722" i="82"/>
  <c r="H1738" i="82"/>
  <c r="H1754" i="82"/>
  <c r="H1770" i="82"/>
  <c r="H1794" i="82"/>
  <c r="H1810" i="82"/>
  <c r="H1826" i="82"/>
  <c r="H1842" i="82"/>
  <c r="H1855" i="82"/>
  <c r="H1870" i="82"/>
  <c r="H1886" i="82"/>
  <c r="H1902" i="82"/>
  <c r="H1918" i="82"/>
  <c r="H1934" i="82"/>
  <c r="H1950" i="82"/>
  <c r="H1966" i="82"/>
  <c r="H1982" i="82"/>
  <c r="H1995" i="82"/>
  <c r="H2010" i="82"/>
  <c r="H2026" i="82"/>
  <c r="H2042" i="82"/>
  <c r="H2058" i="82"/>
  <c r="H2082" i="82"/>
  <c r="H2098" i="82"/>
  <c r="H2114" i="82"/>
  <c r="H2130" i="82"/>
  <c r="H2141" i="82"/>
  <c r="H2156" i="82"/>
  <c r="H2172" i="82"/>
  <c r="H2188" i="82"/>
  <c r="H2207" i="82"/>
  <c r="H2222" i="82"/>
  <c r="H2238" i="82"/>
  <c r="H2254" i="82"/>
  <c r="H2270" i="82"/>
  <c r="H2281" i="82"/>
  <c r="H2296" i="82"/>
  <c r="H2312" i="82"/>
  <c r="H2328" i="82"/>
  <c r="H2351" i="82"/>
  <c r="H2370" i="82"/>
  <c r="H2386" i="82"/>
  <c r="H2402" i="82"/>
  <c r="H2417" i="82"/>
  <c r="H2430" i="82"/>
  <c r="H2446" i="82"/>
  <c r="H2462" i="82"/>
  <c r="H2478" i="82"/>
  <c r="H2495" i="82"/>
  <c r="H2510" i="82"/>
  <c r="H2526" i="82"/>
  <c r="H2542" i="82"/>
  <c r="H2558" i="82"/>
  <c r="H2570" i="82"/>
  <c r="H2586" i="82"/>
  <c r="H2602" i="82"/>
  <c r="H2618" i="82"/>
  <c r="H2642" i="82"/>
  <c r="H2658" i="82"/>
  <c r="H2674" i="82"/>
  <c r="H2690" i="82"/>
  <c r="H2703" i="82"/>
  <c r="H2718" i="82"/>
  <c r="H2734" i="82"/>
  <c r="H2750" i="82"/>
  <c r="H2766" i="82"/>
  <c r="H2782" i="82"/>
  <c r="H2798" i="82"/>
  <c r="H2814" i="82"/>
  <c r="H2830" i="82"/>
  <c r="H2844" i="82"/>
  <c r="H613" i="82"/>
  <c r="H736" i="82"/>
  <c r="H842" i="82"/>
  <c r="H886" i="82"/>
  <c r="H1029" i="82"/>
  <c r="H1117" i="82"/>
  <c r="H1174" i="82"/>
  <c r="H1254" i="82"/>
  <c r="H1316" i="82"/>
  <c r="H1390" i="82"/>
  <c r="H1416" i="82"/>
  <c r="H1432" i="82"/>
  <c r="H1458" i="82"/>
  <c r="H1477" i="82"/>
  <c r="H1501" i="82"/>
  <c r="H1519" i="82"/>
  <c r="H1538" i="82"/>
  <c r="H1563" i="82"/>
  <c r="H1573" i="82"/>
  <c r="H1598" i="82"/>
  <c r="H1617" i="82"/>
  <c r="H1636" i="82"/>
  <c r="H1649" i="82"/>
  <c r="H1665" i="82"/>
  <c r="H1681" i="82"/>
  <c r="H1697" i="82"/>
  <c r="H1714" i="82"/>
  <c r="H1729" i="82"/>
  <c r="H1745" i="82"/>
  <c r="H1761" i="82"/>
  <c r="H1777" i="82"/>
  <c r="H1789" i="82"/>
  <c r="H1805" i="82"/>
  <c r="H1821" i="82"/>
  <c r="H1837" i="82"/>
  <c r="H1861" i="82"/>
  <c r="H1877" i="82"/>
  <c r="H1893" i="82"/>
  <c r="H1909" i="82"/>
  <c r="H1922" i="82"/>
  <c r="H1937" i="82"/>
  <c r="H1953" i="82"/>
  <c r="H1969" i="82"/>
  <c r="H1985" i="82"/>
  <c r="H2001" i="82"/>
  <c r="H2017" i="82"/>
  <c r="H2033" i="82"/>
  <c r="H2049" i="82"/>
  <c r="H2063" i="82"/>
  <c r="H2077" i="82"/>
  <c r="H2093" i="82"/>
  <c r="H2109" i="82"/>
  <c r="H2125" i="82"/>
  <c r="H2143" i="82"/>
  <c r="H2159" i="82"/>
  <c r="H2175" i="82"/>
  <c r="H2191" i="82"/>
  <c r="H2204" i="82"/>
  <c r="H2217" i="82"/>
  <c r="H2233" i="82"/>
  <c r="H2249" i="82"/>
  <c r="H2265" i="82"/>
  <c r="H2291" i="82"/>
  <c r="H2307" i="82"/>
  <c r="H2323" i="82"/>
  <c r="H2339" i="82"/>
  <c r="H2350" i="82"/>
  <c r="H2365" i="82"/>
  <c r="H2381" i="82"/>
  <c r="H2397" i="82"/>
  <c r="H2413" i="82"/>
  <c r="H2437" i="82"/>
  <c r="H2453" i="82"/>
  <c r="H2469" i="82"/>
  <c r="H2485" i="82"/>
  <c r="H2497" i="82"/>
  <c r="H2513" i="82"/>
  <c r="H2529" i="82"/>
  <c r="H2545" i="82"/>
  <c r="H2562" i="82"/>
  <c r="H2577" i="82"/>
  <c r="H2593" i="82"/>
  <c r="H2609" i="82"/>
  <c r="H2625" i="82"/>
  <c r="H2638" i="82"/>
  <c r="H2653" i="82"/>
  <c r="H2669" i="82"/>
  <c r="H608" i="82"/>
  <c r="H718" i="82"/>
  <c r="H791" i="82"/>
  <c r="H870" i="82"/>
  <c r="H969" i="82"/>
  <c r="H1013" i="82"/>
  <c r="H1114" i="82"/>
  <c r="H1171" i="82"/>
  <c r="H1251" i="82"/>
  <c r="H1320" i="82"/>
  <c r="H1396" i="82"/>
  <c r="H1415" i="82"/>
  <c r="H1425" i="82"/>
  <c r="H1454" i="82"/>
  <c r="H1473" i="82"/>
  <c r="H1497" i="82"/>
  <c r="H1518" i="82"/>
  <c r="H1544" i="82"/>
  <c r="H1569" i="82"/>
  <c r="H1594" i="82"/>
  <c r="H1613" i="82"/>
  <c r="H1632" i="82"/>
  <c r="H1656" i="82"/>
  <c r="H1672" i="82"/>
  <c r="H1688" i="82"/>
  <c r="H1704" i="82"/>
  <c r="H1716" i="82"/>
  <c r="H1732" i="82"/>
  <c r="H1748" i="82"/>
  <c r="H1764" i="82"/>
  <c r="H1781" i="82"/>
  <c r="H1796" i="82"/>
  <c r="H1812" i="82"/>
  <c r="H1828" i="82"/>
  <c r="H1844" i="82"/>
  <c r="H1857" i="82"/>
  <c r="H1872" i="82"/>
  <c r="H1888" i="82"/>
  <c r="H1904" i="82"/>
  <c r="H1925" i="82"/>
  <c r="H1944" i="82"/>
  <c r="H1960" i="82"/>
  <c r="H1976" i="82"/>
  <c r="H1991" i="82"/>
  <c r="H2004" i="82"/>
  <c r="H2020" i="82"/>
  <c r="H2036" i="82"/>
  <c r="H2052" i="82"/>
  <c r="H2069" i="82"/>
  <c r="H2084" i="82"/>
  <c r="H2100" i="82"/>
  <c r="H2116" i="82"/>
  <c r="H2131" i="82"/>
  <c r="H2142" i="82"/>
  <c r="H2158" i="82"/>
  <c r="H2174" i="82"/>
  <c r="H2190" i="82"/>
  <c r="H2216" i="82"/>
  <c r="H2232" i="82"/>
  <c r="H2248" i="82"/>
  <c r="H2264" i="82"/>
  <c r="H2276" i="82"/>
  <c r="H2290" i="82"/>
  <c r="H2306" i="82"/>
  <c r="H2322" i="82"/>
  <c r="H2338" i="82"/>
  <c r="H2356" i="82"/>
  <c r="H2372" i="82"/>
  <c r="H2388" i="82"/>
  <c r="H2404" i="82"/>
  <c r="H2418" i="82"/>
  <c r="H2432" i="82"/>
  <c r="H2448" i="82"/>
  <c r="H2464" i="82"/>
  <c r="H2480" i="82"/>
  <c r="H2504" i="82"/>
  <c r="H2520" i="82"/>
  <c r="H2536" i="82"/>
  <c r="H2552" i="82"/>
  <c r="H2565" i="82"/>
  <c r="H2580" i="82"/>
  <c r="H2596" i="82"/>
  <c r="H2612" i="82"/>
  <c r="H2628" i="82"/>
  <c r="H2644" i="82"/>
  <c r="H707" i="82"/>
  <c r="H1010" i="82"/>
  <c r="H1264" i="82"/>
  <c r="H1472" i="82"/>
  <c r="H1559" i="82"/>
  <c r="H1644" i="82"/>
  <c r="H1703" i="82"/>
  <c r="H1759" i="82"/>
  <c r="H1819" i="82"/>
  <c r="H1883" i="82"/>
  <c r="H1943" i="82"/>
  <c r="H2031" i="82"/>
  <c r="H2091" i="82"/>
  <c r="H2173" i="82"/>
  <c r="H2239" i="82"/>
  <c r="H2313" i="82"/>
  <c r="H2363" i="82"/>
  <c r="H2427" i="82"/>
  <c r="H2492" i="82"/>
  <c r="H2551" i="82"/>
  <c r="H2623" i="82"/>
  <c r="H2673" i="82"/>
  <c r="H2692" i="82"/>
  <c r="H2717" i="82"/>
  <c r="H2736" i="82"/>
  <c r="H2755" i="82"/>
  <c r="H2773" i="82"/>
  <c r="H2797" i="82"/>
  <c r="H2816" i="82"/>
  <c r="H2835" i="82"/>
  <c r="H2859" i="82"/>
  <c r="H2875" i="82"/>
  <c r="H2891" i="82"/>
  <c r="H2907" i="82"/>
  <c r="H2918" i="82"/>
  <c r="H2933" i="82"/>
  <c r="H2949" i="82"/>
  <c r="H2965" i="82"/>
  <c r="H2981" i="82"/>
  <c r="H2999" i="82"/>
  <c r="H3015" i="82"/>
  <c r="H3031" i="82"/>
  <c r="H3047" i="82"/>
  <c r="H3058" i="82"/>
  <c r="H3073" i="82"/>
  <c r="DA29" i="82"/>
  <c r="DA61" i="82"/>
  <c r="DA93" i="82"/>
  <c r="DA125" i="82"/>
  <c r="DA157" i="82"/>
  <c r="DA189" i="82"/>
  <c r="DA221" i="82"/>
  <c r="DA253" i="82"/>
  <c r="DA285" i="82"/>
  <c r="DA317" i="82"/>
  <c r="DA349" i="82"/>
  <c r="BQ39" i="82"/>
  <c r="BQ71" i="82"/>
  <c r="BQ103" i="82"/>
  <c r="BQ135" i="82"/>
  <c r="BQ167" i="82"/>
  <c r="BQ199" i="82"/>
  <c r="BQ231" i="82"/>
  <c r="BQ263" i="82"/>
  <c r="BQ279" i="82"/>
  <c r="BQ295" i="82"/>
  <c r="BQ309" i="82"/>
  <c r="BQ317" i="82"/>
  <c r="BQ325" i="82"/>
  <c r="H38" i="82"/>
  <c r="H70" i="82"/>
  <c r="H110" i="82"/>
  <c r="H142" i="82"/>
  <c r="H170" i="82"/>
  <c r="H202" i="82"/>
  <c r="H234" i="82"/>
  <c r="H266" i="82"/>
  <c r="DA376" i="82"/>
  <c r="DA408" i="82"/>
  <c r="DA440" i="82"/>
  <c r="DA472" i="82"/>
  <c r="DA504" i="82"/>
  <c r="DA536" i="82"/>
  <c r="DA568" i="82"/>
  <c r="DA600" i="82"/>
  <c r="DA632" i="82"/>
  <c r="DA664" i="82"/>
  <c r="DA696" i="82"/>
  <c r="DA728" i="82"/>
  <c r="DA760" i="82"/>
  <c r="DA792" i="82"/>
  <c r="DA824" i="82"/>
  <c r="DA856" i="82"/>
  <c r="BQ36" i="82"/>
  <c r="BQ100" i="82"/>
  <c r="BQ164" i="82"/>
  <c r="BQ228" i="82"/>
  <c r="DA367" i="82"/>
  <c r="DA399" i="82"/>
  <c r="DA431" i="82"/>
  <c r="DA463" i="82"/>
  <c r="DA495" i="82"/>
  <c r="DA527" i="82"/>
  <c r="DA559" i="82"/>
  <c r="DA591" i="82"/>
  <c r="DA623" i="82"/>
  <c r="DA655" i="82"/>
  <c r="DA687" i="82"/>
  <c r="DA719" i="82"/>
  <c r="DA751" i="82"/>
  <c r="DA783" i="82"/>
  <c r="DA815" i="82"/>
  <c r="DA847" i="82"/>
  <c r="BQ18" i="82"/>
  <c r="BQ82" i="82"/>
  <c r="BQ146" i="82"/>
  <c r="BQ210" i="82"/>
  <c r="DA357" i="82"/>
  <c r="DA389" i="82"/>
  <c r="DA421" i="82"/>
  <c r="DA453" i="82"/>
  <c r="DA485" i="82"/>
  <c r="DA517" i="82"/>
  <c r="DA549" i="82"/>
  <c r="DA581" i="82"/>
  <c r="DA613" i="82"/>
  <c r="DA645" i="82"/>
  <c r="DA677" i="82"/>
  <c r="DA709" i="82"/>
  <c r="DA741" i="82"/>
  <c r="DA773" i="82"/>
  <c r="DA805" i="82"/>
  <c r="DA837" i="82"/>
  <c r="DA869" i="82"/>
  <c r="BQ62" i="82"/>
  <c r="BQ126" i="82"/>
  <c r="BQ190" i="82"/>
  <c r="BQ254" i="82"/>
  <c r="AR18" i="82"/>
  <c r="AR26" i="82"/>
  <c r="AR34" i="82"/>
  <c r="AR42" i="82"/>
  <c r="AR50" i="82"/>
  <c r="DA426" i="82"/>
  <c r="DA554" i="82"/>
  <c r="DA682" i="82"/>
  <c r="DA810" i="82"/>
  <c r="BQ136" i="82"/>
  <c r="H31" i="82"/>
  <c r="H75" i="82"/>
  <c r="H113" i="82"/>
  <c r="H157" i="82"/>
  <c r="H195" i="82"/>
  <c r="H243" i="82"/>
  <c r="H283" i="82"/>
  <c r="H323" i="82"/>
  <c r="H355" i="82"/>
  <c r="H383" i="82"/>
  <c r="H415" i="82"/>
  <c r="H447" i="82"/>
  <c r="H479" i="82"/>
  <c r="H508" i="82"/>
  <c r="H539" i="82"/>
  <c r="H574" i="82"/>
  <c r="DA462" i="82"/>
  <c r="DA590" i="82"/>
  <c r="DA718" i="82"/>
  <c r="DA846" i="82"/>
  <c r="BQ208" i="82"/>
  <c r="DA454" i="82"/>
  <c r="DA582" i="82"/>
  <c r="DA710" i="82"/>
  <c r="DA838" i="82"/>
  <c r="BQ192" i="82"/>
  <c r="H35" i="82"/>
  <c r="H85" i="82"/>
  <c r="H123" i="82"/>
  <c r="H167" i="82"/>
  <c r="H212" i="82"/>
  <c r="H247" i="82"/>
  <c r="H287" i="82"/>
  <c r="H316" i="82"/>
  <c r="H348" i="82"/>
  <c r="H380" i="82"/>
  <c r="H412" i="82"/>
  <c r="H440" i="82"/>
  <c r="H472" i="82"/>
  <c r="H512" i="82"/>
  <c r="H544" i="82"/>
  <c r="H572" i="82"/>
  <c r="H602" i="82"/>
  <c r="H634" i="82"/>
  <c r="H668" i="82"/>
  <c r="H700" i="82"/>
  <c r="H726" i="82"/>
  <c r="H758" i="82"/>
  <c r="H800" i="82"/>
  <c r="H832" i="82"/>
  <c r="H861" i="82"/>
  <c r="H892" i="82"/>
  <c r="H924" i="82"/>
  <c r="H956" i="82"/>
  <c r="H988" i="82"/>
  <c r="H1016" i="82"/>
  <c r="H1048" i="82"/>
  <c r="H1088" i="82"/>
  <c r="H1120" i="82"/>
  <c r="H1148" i="82"/>
  <c r="H1180" i="82"/>
  <c r="H1213" i="82"/>
  <c r="H1244" i="82"/>
  <c r="DA594" i="82"/>
  <c r="H23" i="82"/>
  <c r="H115" i="82"/>
  <c r="H203" i="82"/>
  <c r="H282" i="82"/>
  <c r="H317" i="82"/>
  <c r="H349" i="82"/>
  <c r="H378" i="82"/>
  <c r="H410" i="82"/>
  <c r="H441" i="82"/>
  <c r="H473" i="82"/>
  <c r="H506" i="82"/>
  <c r="H538" i="82"/>
  <c r="H569" i="82"/>
  <c r="H591" i="82"/>
  <c r="H617" i="82"/>
  <c r="H636" i="82"/>
  <c r="H651" i="82"/>
  <c r="H670" i="82"/>
  <c r="H689" i="82"/>
  <c r="DA546" i="82"/>
  <c r="DA802" i="82"/>
  <c r="H17" i="82"/>
  <c r="H69" i="82"/>
  <c r="H109" i="82"/>
  <c r="H144" i="82"/>
  <c r="H188" i="82"/>
  <c r="H229" i="82"/>
  <c r="H281" i="82"/>
  <c r="H306" i="82"/>
  <c r="H338" i="82"/>
  <c r="H369" i="82"/>
  <c r="H401" i="82"/>
  <c r="H431" i="82"/>
  <c r="H462" i="82"/>
  <c r="H494" i="82"/>
  <c r="H529" i="82"/>
  <c r="H561" i="82"/>
  <c r="H587" i="82"/>
  <c r="DA370" i="82"/>
  <c r="DA626" i="82"/>
  <c r="BQ24" i="82"/>
  <c r="H39" i="82"/>
  <c r="H80" i="82"/>
  <c r="H131" i="82"/>
  <c r="H155" i="82"/>
  <c r="H207" i="82"/>
  <c r="H271" i="82"/>
  <c r="H297" i="82"/>
  <c r="H329" i="82"/>
  <c r="H374" i="82"/>
  <c r="H406" i="82"/>
  <c r="H445" i="82"/>
  <c r="H477" i="82"/>
  <c r="H510" i="82"/>
  <c r="H542" i="82"/>
  <c r="H573" i="82"/>
  <c r="H596" i="82"/>
  <c r="DA578" i="82"/>
  <c r="H96" i="82"/>
  <c r="H326" i="82"/>
  <c r="H435" i="82"/>
  <c r="H557" i="82"/>
  <c r="H629" i="82"/>
  <c r="H647" i="82"/>
  <c r="H671" i="82"/>
  <c r="H703" i="82"/>
  <c r="H720" i="82"/>
  <c r="H745" i="82"/>
  <c r="H764" i="82"/>
  <c r="H787" i="82"/>
  <c r="H806" i="82"/>
  <c r="H825" i="82"/>
  <c r="H851" i="82"/>
  <c r="H879" i="82"/>
  <c r="H898" i="82"/>
  <c r="H917" i="82"/>
  <c r="H934" i="82"/>
  <c r="H959" i="82"/>
  <c r="H978" i="82"/>
  <c r="H1004" i="82"/>
  <c r="H1022" i="82"/>
  <c r="H1041" i="82"/>
  <c r="H1067" i="82"/>
  <c r="H1078" i="82"/>
  <c r="H1097" i="82"/>
  <c r="H1123" i="82"/>
  <c r="H1142" i="82"/>
  <c r="H1167" i="82"/>
  <c r="H1186" i="82"/>
  <c r="H1205" i="82"/>
  <c r="H1234" i="82"/>
  <c r="H1253" i="82"/>
  <c r="H1275" i="82"/>
  <c r="H1291" i="82"/>
  <c r="H1307" i="82"/>
  <c r="H1323" i="82"/>
  <c r="H1339" i="82"/>
  <c r="H1352" i="82"/>
  <c r="H1365" i="82"/>
  <c r="H1381" i="82"/>
  <c r="H1397" i="82"/>
  <c r="H1413" i="82"/>
  <c r="H1439" i="82"/>
  <c r="H1455" i="82"/>
  <c r="H1471" i="82"/>
  <c r="H1487" i="82"/>
  <c r="H1498" i="82"/>
  <c r="H1513" i="82"/>
  <c r="H1529" i="82"/>
  <c r="H1545" i="82"/>
  <c r="H1561" i="82"/>
  <c r="H1579" i="82"/>
  <c r="H1595" i="82"/>
  <c r="H1611" i="82"/>
  <c r="H1627" i="82"/>
  <c r="BQ56" i="82"/>
  <c r="H93" i="82"/>
  <c r="H268" i="82"/>
  <c r="H334" i="82"/>
  <c r="H498" i="82"/>
  <c r="H589" i="82"/>
  <c r="H642" i="82"/>
  <c r="H665" i="82"/>
  <c r="H699" i="82"/>
  <c r="H716" i="82"/>
  <c r="H741" i="82"/>
  <c r="H760" i="82"/>
  <c r="H779" i="82"/>
  <c r="H799" i="82"/>
  <c r="H818" i="82"/>
  <c r="H837" i="82"/>
  <c r="H860" i="82"/>
  <c r="H878" i="82"/>
  <c r="H897" i="82"/>
  <c r="H923" i="82"/>
  <c r="H945" i="82"/>
  <c r="H971" i="82"/>
  <c r="H990" i="82"/>
  <c r="H1015" i="82"/>
  <c r="H1034" i="82"/>
  <c r="H1053" i="82"/>
  <c r="H1074" i="82"/>
  <c r="H1093" i="82"/>
  <c r="H1119" i="82"/>
  <c r="H1138" i="82"/>
  <c r="H1166" i="82"/>
  <c r="H1185" i="82"/>
  <c r="H1210" i="82"/>
  <c r="H1227" i="82"/>
  <c r="H1246" i="82"/>
  <c r="H1266" i="82"/>
  <c r="H1281" i="82"/>
  <c r="H1294" i="82"/>
  <c r="H1310" i="82"/>
  <c r="H1326" i="82"/>
  <c r="H1342" i="82"/>
  <c r="H1368" i="82"/>
  <c r="H1384" i="82"/>
  <c r="BQ184" i="82"/>
  <c r="H181" i="82"/>
  <c r="H310" i="82"/>
  <c r="H421" i="82"/>
  <c r="H509" i="82"/>
  <c r="H624" i="82"/>
  <c r="H658" i="82"/>
  <c r="H681" i="82"/>
  <c r="H712" i="82"/>
  <c r="H740" i="82"/>
  <c r="H759" i="82"/>
  <c r="H792" i="82"/>
  <c r="H811" i="82"/>
  <c r="H830" i="82"/>
  <c r="H849" i="82"/>
  <c r="H874" i="82"/>
  <c r="H893" i="82"/>
  <c r="H919" i="82"/>
  <c r="H935" i="82"/>
  <c r="H954" i="82"/>
  <c r="H973" i="82"/>
  <c r="H999" i="82"/>
  <c r="H1017" i="82"/>
  <c r="H1043" i="82"/>
  <c r="H1062" i="82"/>
  <c r="H1083" i="82"/>
  <c r="H1102" i="82"/>
  <c r="H1121" i="82"/>
  <c r="H1144" i="82"/>
  <c r="H1162" i="82"/>
  <c r="H1181" i="82"/>
  <c r="H1207" i="82"/>
  <c r="H1229" i="82"/>
  <c r="H1255" i="82"/>
  <c r="H1269" i="82"/>
  <c r="H1293" i="82"/>
  <c r="H1309" i="82"/>
  <c r="H1325" i="82"/>
  <c r="H1341" i="82"/>
  <c r="H1353" i="82"/>
  <c r="H1367" i="82"/>
  <c r="H1383" i="82"/>
  <c r="H233" i="82"/>
  <c r="H655" i="82"/>
  <c r="H752" i="82"/>
  <c r="H845" i="82"/>
  <c r="H937" i="82"/>
  <c r="H1045" i="82"/>
  <c r="H1133" i="82"/>
  <c r="H1219" i="82"/>
  <c r="H1296" i="82"/>
  <c r="H1359" i="82"/>
  <c r="H1394" i="82"/>
  <c r="H1420" i="82"/>
  <c r="H1430" i="82"/>
  <c r="H1449" i="82"/>
  <c r="H1468" i="82"/>
  <c r="H1494" i="82"/>
  <c r="H1520" i="82"/>
  <c r="H1539" i="82"/>
  <c r="H1558" i="82"/>
  <c r="H1589" i="82"/>
  <c r="H1608" i="82"/>
  <c r="H1634" i="82"/>
  <c r="H1650" i="82"/>
  <c r="H1666" i="82"/>
  <c r="H1682" i="82"/>
  <c r="H1698" i="82"/>
  <c r="H1711" i="82"/>
  <c r="H1726" i="82"/>
  <c r="H1742" i="82"/>
  <c r="H1758" i="82"/>
  <c r="H1774" i="82"/>
  <c r="H1798" i="82"/>
  <c r="H1814" i="82"/>
  <c r="H1830" i="82"/>
  <c r="H1846" i="82"/>
  <c r="H1858" i="82"/>
  <c r="H1874" i="82"/>
  <c r="H1890" i="82"/>
  <c r="H1906" i="82"/>
  <c r="H1923" i="82"/>
  <c r="H1938" i="82"/>
  <c r="H1954" i="82"/>
  <c r="H1970" i="82"/>
  <c r="H1986" i="82"/>
  <c r="H1999" i="82"/>
  <c r="H2014" i="82"/>
  <c r="H2030" i="82"/>
  <c r="H2046" i="82"/>
  <c r="H2067" i="82"/>
  <c r="H2086" i="82"/>
  <c r="H2102" i="82"/>
  <c r="H2118" i="82"/>
  <c r="H2132" i="82"/>
  <c r="H2144" i="82"/>
  <c r="H2160" i="82"/>
  <c r="H2176" i="82"/>
  <c r="H2192" i="82"/>
  <c r="H2211" i="82"/>
  <c r="H2226" i="82"/>
  <c r="H2242" i="82"/>
  <c r="H2258" i="82"/>
  <c r="H2273" i="82"/>
  <c r="H2284" i="82"/>
  <c r="H2300" i="82"/>
  <c r="H2316" i="82"/>
  <c r="H2332" i="82"/>
  <c r="H2358" i="82"/>
  <c r="H2374" i="82"/>
  <c r="H2390" i="82"/>
  <c r="H2406" i="82"/>
  <c r="H2419" i="82"/>
  <c r="H2434" i="82"/>
  <c r="H2450" i="82"/>
  <c r="H2466" i="82"/>
  <c r="H2482" i="82"/>
  <c r="H2498" i="82"/>
  <c r="H2514" i="82"/>
  <c r="H2530" i="82"/>
  <c r="H2546" i="82"/>
  <c r="H2560" i="82"/>
  <c r="H2574" i="82"/>
  <c r="H2590" i="82"/>
  <c r="H2606" i="82"/>
  <c r="H2622" i="82"/>
  <c r="H2646" i="82"/>
  <c r="H2662" i="82"/>
  <c r="H2678" i="82"/>
  <c r="H2694" i="82"/>
  <c r="H2707" i="82"/>
  <c r="H2722" i="82"/>
  <c r="H2738" i="82"/>
  <c r="H2754" i="82"/>
  <c r="H2770" i="82"/>
  <c r="H2786" i="82"/>
  <c r="H2802" i="82"/>
  <c r="H2818" i="82"/>
  <c r="H2834" i="82"/>
  <c r="H2847" i="82"/>
  <c r="H669" i="82"/>
  <c r="H749" i="82"/>
  <c r="H856" i="82"/>
  <c r="H899" i="82"/>
  <c r="H1042" i="82"/>
  <c r="H1130" i="82"/>
  <c r="H1187" i="82"/>
  <c r="H1272" i="82"/>
  <c r="H1332" i="82"/>
  <c r="H1400" i="82"/>
  <c r="H1419" i="82"/>
  <c r="H1442" i="82"/>
  <c r="H1461" i="82"/>
  <c r="H1480" i="82"/>
  <c r="H1503" i="82"/>
  <c r="H1522" i="82"/>
  <c r="H1548" i="82"/>
  <c r="H1565" i="82"/>
  <c r="H1582" i="82"/>
  <c r="H1601" i="82"/>
  <c r="H1620" i="82"/>
  <c r="H1638" i="82"/>
  <c r="H1653" i="82"/>
  <c r="H1669" i="82"/>
  <c r="H1685" i="82"/>
  <c r="H1701" i="82"/>
  <c r="H1717" i="82"/>
  <c r="H1733" i="82"/>
  <c r="H1749" i="82"/>
  <c r="H1765" i="82"/>
  <c r="H1779" i="82"/>
  <c r="H1793" i="82"/>
  <c r="H1809" i="82"/>
  <c r="H1825" i="82"/>
  <c r="H1841" i="82"/>
  <c r="H1865" i="82"/>
  <c r="H1881" i="82"/>
  <c r="H1897" i="82"/>
  <c r="H1913" i="82"/>
  <c r="H1926" i="82"/>
  <c r="H1941" i="82"/>
  <c r="H1957" i="82"/>
  <c r="H1973" i="82"/>
  <c r="H1989" i="82"/>
  <c r="H2005" i="82"/>
  <c r="H2021" i="82"/>
  <c r="H2037" i="82"/>
  <c r="H2053" i="82"/>
  <c r="H2066" i="82"/>
  <c r="H2081" i="82"/>
  <c r="H2097" i="82"/>
  <c r="H2113" i="82"/>
  <c r="H2129" i="82"/>
  <c r="H2147" i="82"/>
  <c r="H2163" i="82"/>
  <c r="H2179" i="82"/>
  <c r="H2195" i="82"/>
  <c r="H2206" i="82"/>
  <c r="H2221" i="82"/>
  <c r="H2237" i="82"/>
  <c r="H2253" i="82"/>
  <c r="H2269" i="82"/>
  <c r="H2295" i="82"/>
  <c r="H2311" i="82"/>
  <c r="H2327" i="82"/>
  <c r="H2343" i="82"/>
  <c r="H2354" i="82"/>
  <c r="H2369" i="82"/>
  <c r="H2385" i="82"/>
  <c r="H2401" i="82"/>
  <c r="H2422" i="82"/>
  <c r="H2441" i="82"/>
  <c r="H2457" i="82"/>
  <c r="H2473" i="82"/>
  <c r="H2488" i="82"/>
  <c r="H2501" i="82"/>
  <c r="H2517" i="82"/>
  <c r="H2533" i="82"/>
  <c r="H2549" i="82"/>
  <c r="H2566" i="82"/>
  <c r="H2581" i="82"/>
  <c r="H2597" i="82"/>
  <c r="H2613" i="82"/>
  <c r="H2629" i="82"/>
  <c r="H2641" i="82"/>
  <c r="H2657" i="82"/>
  <c r="DA770" i="82"/>
  <c r="H648" i="82"/>
  <c r="H733" i="82"/>
  <c r="H813" i="82"/>
  <c r="H883" i="82"/>
  <c r="H982" i="82"/>
  <c r="H1026" i="82"/>
  <c r="H1127" i="82"/>
  <c r="H1209" i="82"/>
  <c r="H1276" i="82"/>
  <c r="H1336" i="82"/>
  <c r="H1399" i="82"/>
  <c r="H1418" i="82"/>
  <c r="H1438" i="82"/>
  <c r="H1457" i="82"/>
  <c r="H1476" i="82"/>
  <c r="H1500" i="82"/>
  <c r="H1528" i="82"/>
  <c r="H1547" i="82"/>
  <c r="H1578" i="82"/>
  <c r="H1597" i="82"/>
  <c r="H1616" i="82"/>
  <c r="H1641" i="82"/>
  <c r="H1660" i="82"/>
  <c r="H1676" i="82"/>
  <c r="H1692" i="82"/>
  <c r="H1707" i="82"/>
  <c r="H1720" i="82"/>
  <c r="H1736" i="82"/>
  <c r="H1752" i="82"/>
  <c r="H1768" i="82"/>
  <c r="H1785" i="82"/>
  <c r="H1800" i="82"/>
  <c r="H1816" i="82"/>
  <c r="H1832" i="82"/>
  <c r="H1848" i="82"/>
  <c r="H1860" i="82"/>
  <c r="H1876" i="82"/>
  <c r="H1892" i="82"/>
  <c r="H1908" i="82"/>
  <c r="H1932" i="82"/>
  <c r="H1948" i="82"/>
  <c r="H1964" i="82"/>
  <c r="H1980" i="82"/>
  <c r="H1993" i="82"/>
  <c r="H2008" i="82"/>
  <c r="H2024" i="82"/>
  <c r="H2040" i="82"/>
  <c r="H2056" i="82"/>
  <c r="H2072" i="82"/>
  <c r="H2088" i="82"/>
  <c r="H2104" i="82"/>
  <c r="H2120" i="82"/>
  <c r="H2133" i="82"/>
  <c r="H2146" i="82"/>
  <c r="H2162" i="82"/>
  <c r="H2178" i="82"/>
  <c r="H2194" i="82"/>
  <c r="H2220" i="82"/>
  <c r="H2236" i="82"/>
  <c r="H2252" i="82"/>
  <c r="H2268" i="82"/>
  <c r="H2279" i="82"/>
  <c r="H2294" i="82"/>
  <c r="H2310" i="82"/>
  <c r="H2326" i="82"/>
  <c r="H2342" i="82"/>
  <c r="H2360" i="82"/>
  <c r="H2376" i="82"/>
  <c r="H2392" i="82"/>
  <c r="H2408" i="82"/>
  <c r="H2421" i="82"/>
  <c r="H2436" i="82"/>
  <c r="H2452" i="82"/>
  <c r="H2468" i="82"/>
  <c r="H2484" i="82"/>
  <c r="H2508" i="82"/>
  <c r="H2524" i="82"/>
  <c r="H2540" i="82"/>
  <c r="H2556" i="82"/>
  <c r="H2568" i="82"/>
  <c r="H2584" i="82"/>
  <c r="H2600" i="82"/>
  <c r="H2616" i="82"/>
  <c r="H2633" i="82"/>
  <c r="H2648" i="82"/>
  <c r="H810" i="82"/>
  <c r="H1061" i="82"/>
  <c r="H1324" i="82"/>
  <c r="H1485" i="82"/>
  <c r="H1574" i="82"/>
  <c r="H1655" i="82"/>
  <c r="H1712" i="82"/>
  <c r="H1775" i="82"/>
  <c r="H1835" i="82"/>
  <c r="H1899" i="82"/>
  <c r="H1959" i="82"/>
  <c r="H2047" i="82"/>
  <c r="H2107" i="82"/>
  <c r="H2189" i="82"/>
  <c r="H2255" i="82"/>
  <c r="H2329" i="82"/>
  <c r="H2379" i="82"/>
  <c r="H2443" i="82"/>
  <c r="H2503" i="82"/>
  <c r="H2575" i="82"/>
  <c r="H2651" i="82"/>
  <c r="H2676" i="82"/>
  <c r="H2695" i="82"/>
  <c r="H2720" i="82"/>
  <c r="H2739" i="82"/>
  <c r="H2765" i="82"/>
  <c r="H2781" i="82"/>
  <c r="H2800" i="82"/>
  <c r="H2819" i="82"/>
  <c r="H2845" i="82"/>
  <c r="H2863" i="82"/>
  <c r="H2879" i="82"/>
  <c r="H2895" i="82"/>
  <c r="H2911" i="82"/>
  <c r="H2922" i="82"/>
  <c r="H2937" i="82"/>
  <c r="H2953" i="82"/>
  <c r="H2969" i="82"/>
  <c r="H2988" i="82"/>
  <c r="H3003" i="82"/>
  <c r="H3019" i="82"/>
  <c r="H3035" i="82"/>
  <c r="H3051" i="82"/>
  <c r="H3062" i="82"/>
  <c r="H3077" i="82"/>
  <c r="DA42" i="82"/>
  <c r="DA106" i="82"/>
  <c r="DA170" i="82"/>
  <c r="DA234" i="82"/>
  <c r="DA298" i="82"/>
  <c r="BQ21" i="82"/>
  <c r="BQ85" i="82"/>
  <c r="BQ149" i="82"/>
  <c r="BQ213" i="82"/>
  <c r="BQ270" i="82"/>
  <c r="BQ302" i="82"/>
  <c r="BQ320" i="82"/>
  <c r="H50" i="82"/>
  <c r="H122" i="82"/>
  <c r="H182" i="82"/>
  <c r="H246" i="82"/>
  <c r="DA388" i="82"/>
  <c r="DA452" i="82"/>
  <c r="DA516" i="82"/>
  <c r="DA580" i="82"/>
  <c r="DA644" i="82"/>
  <c r="DA708" i="82"/>
  <c r="DA772" i="82"/>
  <c r="DA836" i="82"/>
  <c r="BQ60" i="82"/>
  <c r="BQ188" i="82"/>
  <c r="DA379" i="82"/>
  <c r="DA443" i="82"/>
  <c r="DA507" i="82"/>
  <c r="DA571" i="82"/>
  <c r="DA635" i="82"/>
  <c r="DA699" i="82"/>
  <c r="DA763" i="82"/>
  <c r="DA827" i="82"/>
  <c r="BQ42" i="82"/>
  <c r="BQ170" i="82"/>
  <c r="DA369" i="82"/>
  <c r="DA433" i="82"/>
  <c r="DA497" i="82"/>
  <c r="DA561" i="82"/>
  <c r="DA625" i="82"/>
  <c r="DA689" i="82"/>
  <c r="DA753" i="82"/>
  <c r="DA817" i="82"/>
  <c r="BQ22" i="82"/>
  <c r="BQ150" i="82"/>
  <c r="AR13" i="82"/>
  <c r="AR29" i="82"/>
  <c r="AR45" i="82"/>
  <c r="DA474" i="82"/>
  <c r="DA730" i="82"/>
  <c r="BQ232" i="82"/>
  <c r="H84" i="82"/>
  <c r="H173" i="82"/>
  <c r="H259" i="82"/>
  <c r="H335" i="82"/>
  <c r="H395" i="82"/>
  <c r="H459" i="82"/>
  <c r="H519" i="82"/>
  <c r="DA382" i="82"/>
  <c r="DA638" i="82"/>
  <c r="BQ48" i="82"/>
  <c r="DA502" i="82"/>
  <c r="DA758" i="82"/>
  <c r="H13" i="82"/>
  <c r="H101" i="82"/>
  <c r="H183" i="82"/>
  <c r="H263" i="82"/>
  <c r="H328" i="82"/>
  <c r="H392" i="82"/>
  <c r="H452" i="82"/>
  <c r="H524" i="82"/>
  <c r="H582" i="82"/>
  <c r="H649" i="82"/>
  <c r="H711" i="82"/>
  <c r="H770" i="82"/>
  <c r="H844" i="82"/>
  <c r="H904" i="82"/>
  <c r="H968" i="82"/>
  <c r="H1028" i="82"/>
  <c r="H1100" i="82"/>
  <c r="H1160" i="82"/>
  <c r="H1224" i="82"/>
  <c r="DA786" i="82"/>
  <c r="H159" i="82"/>
  <c r="H291" i="82"/>
  <c r="H357" i="82"/>
  <c r="H418" i="82"/>
  <c r="H481" i="82"/>
  <c r="H546" i="82"/>
  <c r="H601" i="82"/>
  <c r="H639" i="82"/>
  <c r="H673" i="82"/>
  <c r="DA610" i="82"/>
  <c r="H37" i="82"/>
  <c r="H112" i="82"/>
  <c r="H197" i="82"/>
  <c r="H288" i="82"/>
  <c r="H346" i="82"/>
  <c r="H409" i="82"/>
  <c r="H470" i="82"/>
  <c r="H537" i="82"/>
  <c r="H597" i="82"/>
  <c r="DA690" i="82"/>
  <c r="H59" i="82"/>
  <c r="H140" i="82"/>
  <c r="H239" i="82"/>
  <c r="H305" i="82"/>
  <c r="H382" i="82"/>
  <c r="H453" i="82"/>
  <c r="H518" i="82"/>
  <c r="H580" i="82"/>
  <c r="DA834" i="82"/>
  <c r="H359" i="82"/>
  <c r="H592" i="82"/>
  <c r="H650" i="82"/>
  <c r="H706" i="82"/>
  <c r="H748" i="82"/>
  <c r="H790" i="82"/>
  <c r="H835" i="82"/>
  <c r="H882" i="82"/>
  <c r="H926" i="82"/>
  <c r="H962" i="82"/>
  <c r="H1006" i="82"/>
  <c r="H1051" i="82"/>
  <c r="H1081" i="82"/>
  <c r="H1126" i="82"/>
  <c r="H1170" i="82"/>
  <c r="H1216" i="82"/>
  <c r="H1263" i="82"/>
  <c r="H1295" i="82"/>
  <c r="H1327" i="82"/>
  <c r="H1354" i="82"/>
  <c r="H1385" i="82"/>
  <c r="H1417" i="82"/>
  <c r="H1459" i="82"/>
  <c r="H1491" i="82"/>
  <c r="H1517" i="82"/>
  <c r="H1549" i="82"/>
  <c r="H1583" i="82"/>
  <c r="H1615" i="82"/>
  <c r="H24" i="82"/>
  <c r="H285" i="82"/>
  <c r="H500" i="82"/>
  <c r="H646" i="82"/>
  <c r="H702" i="82"/>
  <c r="H744" i="82"/>
  <c r="H782" i="82"/>
  <c r="H821" i="82"/>
  <c r="H863" i="82"/>
  <c r="H907" i="82"/>
  <c r="H955" i="82"/>
  <c r="H993" i="82"/>
  <c r="H1037" i="82"/>
  <c r="H1077" i="82"/>
  <c r="H1122" i="82"/>
  <c r="H1169" i="82"/>
  <c r="H1212" i="82"/>
  <c r="H1249" i="82"/>
  <c r="H1283" i="82"/>
  <c r="H1314" i="82"/>
  <c r="H1346" i="82"/>
  <c r="H1388" i="82"/>
  <c r="H204" i="82"/>
  <c r="H442" i="82"/>
  <c r="H627" i="82"/>
  <c r="H695" i="82"/>
  <c r="H743" i="82"/>
  <c r="H795" i="82"/>
  <c r="H833" i="82"/>
  <c r="H877" i="82"/>
  <c r="H922" i="82"/>
  <c r="H957" i="82"/>
  <c r="H1002" i="82"/>
  <c r="H1046" i="82"/>
  <c r="H1086" i="82"/>
  <c r="H1131" i="82"/>
  <c r="H1165" i="82"/>
  <c r="H1214" i="82"/>
  <c r="H1258" i="82"/>
  <c r="H1297" i="82"/>
  <c r="H1329" i="82"/>
  <c r="H1356" i="82"/>
  <c r="H1387" i="82"/>
  <c r="H674" i="82"/>
  <c r="H889" i="82"/>
  <c r="H1058" i="82"/>
  <c r="H1257" i="82"/>
  <c r="H1370" i="82"/>
  <c r="H1422" i="82"/>
  <c r="H1452" i="82"/>
  <c r="H1504" i="82"/>
  <c r="H1542" i="82"/>
  <c r="H1592" i="82"/>
  <c r="H1639" i="82"/>
  <c r="H1670" i="82"/>
  <c r="H1702" i="82"/>
  <c r="H1730" i="82"/>
  <c r="H1762" i="82"/>
  <c r="H1802" i="82"/>
  <c r="H1834" i="82"/>
  <c r="H1862" i="82"/>
  <c r="H1894" i="82"/>
  <c r="H1927" i="82"/>
  <c r="H1958" i="82"/>
  <c r="H1990" i="82"/>
  <c r="H2018" i="82"/>
  <c r="H2050" i="82"/>
  <c r="H2090" i="82"/>
  <c r="H2122" i="82"/>
  <c r="H2148" i="82"/>
  <c r="H2180" i="82"/>
  <c r="H2214" i="82"/>
  <c r="H2246" i="82"/>
  <c r="H2275" i="82"/>
  <c r="H2304" i="82"/>
  <c r="H2336" i="82"/>
  <c r="H2378" i="82"/>
  <c r="H2410" i="82"/>
  <c r="H2438" i="82"/>
  <c r="H2470" i="82"/>
  <c r="H2502" i="82"/>
  <c r="H2534" i="82"/>
  <c r="H2563" i="82"/>
  <c r="H2594" i="82"/>
  <c r="H2626" i="82"/>
  <c r="H2666" i="82"/>
  <c r="H2698" i="82"/>
  <c r="H2726" i="82"/>
  <c r="H2758" i="82"/>
  <c r="H2790" i="82"/>
  <c r="H2822" i="82"/>
  <c r="DA514" i="82"/>
  <c r="H785" i="82"/>
  <c r="H947" i="82"/>
  <c r="H1146" i="82"/>
  <c r="H1289" i="82"/>
  <c r="H1403" i="82"/>
  <c r="H1445" i="82"/>
  <c r="H1490" i="82"/>
  <c r="H1532" i="82"/>
  <c r="H1567" i="82"/>
  <c r="H1604" i="82"/>
  <c r="H1642" i="82"/>
  <c r="H1673" i="82"/>
  <c r="H1705" i="82"/>
  <c r="H1737" i="82"/>
  <c r="H1769" i="82"/>
  <c r="H1797" i="82"/>
  <c r="H1829" i="82"/>
  <c r="H1869" i="82"/>
  <c r="H1901" i="82"/>
  <c r="H1929" i="82"/>
  <c r="H1961" i="82"/>
  <c r="H1994" i="82"/>
  <c r="H2025" i="82"/>
  <c r="H2057" i="82"/>
  <c r="H2085" i="82"/>
  <c r="H2117" i="82"/>
  <c r="H2151" i="82"/>
  <c r="H2183" i="82"/>
  <c r="H2210" i="82"/>
  <c r="H2241" i="82"/>
  <c r="H2280" i="82"/>
  <c r="H2315" i="82"/>
  <c r="H2345" i="82"/>
  <c r="H2373" i="82"/>
  <c r="H2405" i="82"/>
  <c r="H2445" i="82"/>
  <c r="H2477" i="82"/>
  <c r="H2505" i="82"/>
  <c r="H2537" i="82"/>
  <c r="H2569" i="82"/>
  <c r="H2601" i="82"/>
  <c r="H2631" i="82"/>
  <c r="H2661" i="82"/>
  <c r="H697" i="82"/>
  <c r="H826" i="82"/>
  <c r="H995" i="82"/>
  <c r="H1143" i="82"/>
  <c r="H1282" i="82"/>
  <c r="H1402" i="82"/>
  <c r="H1441" i="82"/>
  <c r="H1486" i="82"/>
  <c r="H1531" i="82"/>
  <c r="H1581" i="82"/>
  <c r="H1626" i="82"/>
  <c r="H1664" i="82"/>
  <c r="H1696" i="82"/>
  <c r="H1724" i="82"/>
  <c r="H1756" i="82"/>
  <c r="H1788" i="82"/>
  <c r="H1820" i="82"/>
  <c r="H1850" i="82"/>
  <c r="H1880" i="82"/>
  <c r="H1912" i="82"/>
  <c r="H1952" i="82"/>
  <c r="H1984" i="82"/>
  <c r="H2012" i="82"/>
  <c r="H2044" i="82"/>
  <c r="H2076" i="82"/>
  <c r="H2108" i="82"/>
  <c r="H2135" i="82"/>
  <c r="H2166" i="82"/>
  <c r="H2198" i="82"/>
  <c r="H2240" i="82"/>
  <c r="H2272" i="82"/>
  <c r="H2298" i="82"/>
  <c r="H2330" i="82"/>
  <c r="H2364" i="82"/>
  <c r="H2396" i="82"/>
  <c r="H2425" i="82"/>
  <c r="H2456" i="82"/>
  <c r="H2493" i="82"/>
  <c r="H2528" i="82"/>
  <c r="H2559" i="82"/>
  <c r="H2588" i="82"/>
  <c r="H2620" i="82"/>
  <c r="H128" i="82"/>
  <c r="H1076" i="82"/>
  <c r="H1508" i="82"/>
  <c r="H1671" i="82"/>
  <c r="H1787" i="82"/>
  <c r="H1915" i="82"/>
  <c r="H2064" i="82"/>
  <c r="H2212" i="82"/>
  <c r="H2346" i="82"/>
  <c r="H2459" i="82"/>
  <c r="H2591" i="82"/>
  <c r="H2679" i="82"/>
  <c r="H2723" i="82"/>
  <c r="H2768" i="82"/>
  <c r="H2803" i="82"/>
  <c r="H2848" i="82"/>
  <c r="H2883" i="82"/>
  <c r="H2913" i="82"/>
  <c r="H2941" i="82"/>
  <c r="H2973" i="82"/>
  <c r="H3007" i="82"/>
  <c r="H3039" i="82"/>
  <c r="H3065" i="82"/>
  <c r="H3089" i="82"/>
  <c r="H3105" i="82"/>
  <c r="H3121" i="82"/>
  <c r="H3147" i="82"/>
  <c r="H3163" i="82"/>
  <c r="H3179" i="82"/>
  <c r="H3195" i="82"/>
  <c r="H3199" i="82"/>
  <c r="H3213" i="82"/>
  <c r="H3229" i="82"/>
  <c r="H3245" i="82"/>
  <c r="H3261" i="82"/>
  <c r="H3283" i="82"/>
  <c r="H3299" i="82"/>
  <c r="H3315" i="82"/>
  <c r="H3331" i="82"/>
  <c r="H3341" i="82"/>
  <c r="H3355" i="82"/>
  <c r="H3371" i="82"/>
  <c r="H3387" i="82"/>
  <c r="H3403" i="82"/>
  <c r="H3423" i="82"/>
  <c r="H3439" i="82"/>
  <c r="H3455" i="82"/>
  <c r="H3471" i="82"/>
  <c r="H3490" i="82"/>
  <c r="H3503" i="82"/>
  <c r="H3519" i="82"/>
  <c r="H3535" i="82"/>
  <c r="H3551" i="82"/>
  <c r="H3571" i="82"/>
  <c r="H3587" i="82"/>
  <c r="H3603" i="82"/>
  <c r="H3619" i="82"/>
  <c r="H3626" i="82"/>
  <c r="H3643" i="82"/>
  <c r="H3659" i="82"/>
  <c r="H3675" i="82"/>
  <c r="H3691" i="82"/>
  <c r="H3713" i="82"/>
  <c r="H3729" i="82"/>
  <c r="H3745" i="82"/>
  <c r="H3761" i="82"/>
  <c r="H3779" i="82"/>
  <c r="H3795" i="82"/>
  <c r="H3811" i="82"/>
  <c r="H3827" i="82"/>
  <c r="H3849" i="82"/>
  <c r="H3865" i="82"/>
  <c r="H3881" i="82"/>
  <c r="H3897" i="82"/>
  <c r="H3907" i="82"/>
  <c r="H3914" i="82"/>
  <c r="H3644" i="82"/>
  <c r="H3714" i="82"/>
  <c r="H3792" i="82"/>
  <c r="H3808" i="82"/>
  <c r="H3832" i="82"/>
  <c r="H3870" i="82"/>
  <c r="H3911" i="82"/>
  <c r="H3821" i="82"/>
  <c r="H3863" i="82"/>
  <c r="H3891" i="82"/>
  <c r="H1308" i="82"/>
  <c r="H1562" i="82"/>
  <c r="H1939" i="82"/>
  <c r="H2153" i="82"/>
  <c r="H2267" i="82"/>
  <c r="H2571" i="82"/>
  <c r="H2699" i="82"/>
  <c r="H2769" i="82"/>
  <c r="H2839" i="82"/>
  <c r="H2876" i="82"/>
  <c r="H2896" i="82"/>
  <c r="H2930" i="82"/>
  <c r="H2970" i="82"/>
  <c r="H3008" i="82"/>
  <c r="H3044" i="82"/>
  <c r="H3110" i="82"/>
  <c r="H3127" i="82"/>
  <c r="H3162" i="82"/>
  <c r="H3248" i="82"/>
  <c r="H3286" i="82"/>
  <c r="H3374" i="82"/>
  <c r="H3412" i="82"/>
  <c r="H3434" i="82"/>
  <c r="H3522" i="82"/>
  <c r="H3562" i="82"/>
  <c r="H3614" i="82"/>
  <c r="H3654" i="82"/>
  <c r="H3760" i="82"/>
  <c r="H3806" i="82"/>
  <c r="H3836" i="82"/>
  <c r="H3880" i="82"/>
  <c r="H694" i="82"/>
  <c r="H979" i="82"/>
  <c r="H1235" i="82"/>
  <c r="H1398" i="82"/>
  <c r="H1482" i="82"/>
  <c r="H1566" i="82"/>
  <c r="H1637" i="82"/>
  <c r="H1731" i="82"/>
  <c r="H1791" i="82"/>
  <c r="H1871" i="82"/>
  <c r="H1931" i="82"/>
  <c r="H2003" i="82"/>
  <c r="H2062" i="82"/>
  <c r="H2111" i="82"/>
  <c r="H2177" i="82"/>
  <c r="H2243" i="82"/>
  <c r="H2317" i="82"/>
  <c r="H2383" i="82"/>
  <c r="H2431" i="82"/>
  <c r="H2496" i="82"/>
  <c r="H2555" i="82"/>
  <c r="H2611" i="82"/>
  <c r="H2664" i="82"/>
  <c r="H2688" i="82"/>
  <c r="H2713" i="82"/>
  <c r="H2732" i="82"/>
  <c r="H2751" i="82"/>
  <c r="H2778" i="82"/>
  <c r="H2799" i="82"/>
  <c r="H2825" i="82"/>
  <c r="H2843" i="82"/>
  <c r="H2862" i="82"/>
  <c r="H2878" i="82"/>
  <c r="H2894" i="82"/>
  <c r="H2910" i="82"/>
  <c r="H2928" i="82"/>
  <c r="H2944" i="82"/>
  <c r="H2960" i="82"/>
  <c r="H2976" i="82"/>
  <c r="H2987" i="82"/>
  <c r="H3002" i="82"/>
  <c r="H3018" i="82"/>
  <c r="H3034" i="82"/>
  <c r="H3050" i="82"/>
  <c r="H3076" i="82"/>
  <c r="H3092" i="82"/>
  <c r="H3108" i="82"/>
  <c r="H3124" i="82"/>
  <c r="H3135" i="82"/>
  <c r="H3148" i="82"/>
  <c r="H3164" i="82"/>
  <c r="H3180" i="82"/>
  <c r="H3201" i="82"/>
  <c r="H3218" i="82"/>
  <c r="H3234" i="82"/>
  <c r="H3250" i="82"/>
  <c r="H3266" i="82"/>
  <c r="H3270" i="82"/>
  <c r="H3284" i="82"/>
  <c r="H3300" i="82"/>
  <c r="H3316" i="82"/>
  <c r="H3332" i="82"/>
  <c r="H3352" i="82"/>
  <c r="H3368" i="82"/>
  <c r="H3384" i="82"/>
  <c r="H3400" i="82"/>
  <c r="H3419" i="82"/>
  <c r="H3432" i="82"/>
  <c r="H3448" i="82"/>
  <c r="H3464" i="82"/>
  <c r="H3480" i="82"/>
  <c r="H3500" i="82"/>
  <c r="H3516" i="82"/>
  <c r="H3532" i="82"/>
  <c r="H3548" i="82"/>
  <c r="H3555" i="82"/>
  <c r="H3572" i="82"/>
  <c r="H3588" i="82"/>
  <c r="H3604" i="82"/>
  <c r="H3636" i="82"/>
  <c r="H3660" i="82"/>
  <c r="H3676" i="82"/>
  <c r="H3693" i="82"/>
  <c r="H3697" i="82"/>
  <c r="H3722" i="82"/>
  <c r="H3742" i="82"/>
  <c r="H3758" i="82"/>
  <c r="H3788" i="82"/>
  <c r="H3845" i="82"/>
  <c r="H3874" i="82"/>
  <c r="H3902" i="82"/>
  <c r="H3842" i="82"/>
  <c r="H3895" i="82"/>
  <c r="H549" i="82"/>
  <c r="H1628" i="82"/>
  <c r="H1852" i="82"/>
  <c r="H2027" i="82"/>
  <c r="H2103" i="82"/>
  <c r="H2359" i="82"/>
  <c r="H2499" i="82"/>
  <c r="H2680" i="82"/>
  <c r="H2737" i="82"/>
  <c r="H2776" i="82"/>
  <c r="H2864" i="82"/>
  <c r="H2950" i="82"/>
  <c r="H2974" i="82"/>
  <c r="H3004" i="82"/>
  <c r="H3059" i="82"/>
  <c r="H3129" i="82"/>
  <c r="H3194" i="82"/>
  <c r="H3232" i="82"/>
  <c r="H3264" i="82"/>
  <c r="H3298" i="82"/>
  <c r="H3322" i="82"/>
  <c r="H3338" i="82"/>
  <c r="H3362" i="82"/>
  <c r="H3382" i="82"/>
  <c r="H3470" i="82"/>
  <c r="H3489" i="82"/>
  <c r="H3506" i="82"/>
  <c r="H3542" i="82"/>
  <c r="H3642" i="82"/>
  <c r="H3682" i="82"/>
  <c r="H3724" i="82"/>
  <c r="H3756" i="82"/>
  <c r="H3794" i="82"/>
  <c r="H3837" i="82"/>
  <c r="H318" i="82"/>
  <c r="H966" i="82"/>
  <c r="H1292" i="82"/>
  <c r="H1431" i="82"/>
  <c r="H1499" i="82"/>
  <c r="H1564" i="82"/>
  <c r="H1635" i="82"/>
  <c r="H1695" i="82"/>
  <c r="H1767" i="82"/>
  <c r="H1811" i="82"/>
  <c r="H1875" i="82"/>
  <c r="H1935" i="82"/>
  <c r="H2007" i="82"/>
  <c r="H2083" i="82"/>
  <c r="H2165" i="82"/>
  <c r="H2215" i="82"/>
  <c r="H2278" i="82"/>
  <c r="H2337" i="82"/>
  <c r="H2403" i="82"/>
  <c r="H2467" i="82"/>
  <c r="H2527" i="82"/>
  <c r="H2615" i="82"/>
  <c r="H2663" i="82"/>
  <c r="H2687" i="82"/>
  <c r="H2715" i="82"/>
  <c r="H2741" i="82"/>
  <c r="H2760" i="82"/>
  <c r="H2777" i="82"/>
  <c r="H2795" i="82"/>
  <c r="H2821" i="82"/>
  <c r="H2840" i="82"/>
  <c r="H2861" i="82"/>
  <c r="H2877" i="82"/>
  <c r="H2893" i="82"/>
  <c r="H2909" i="82"/>
  <c r="H2920" i="82"/>
  <c r="H2935" i="82"/>
  <c r="H2951" i="82"/>
  <c r="H2967" i="82"/>
  <c r="H2990" i="82"/>
  <c r="H3009" i="82"/>
  <c r="H3025" i="82"/>
  <c r="H3041" i="82"/>
  <c r="H3055" i="82"/>
  <c r="H3067" i="82"/>
  <c r="H3083" i="82"/>
  <c r="H3099" i="82"/>
  <c r="H3115" i="82"/>
  <c r="H3134" i="82"/>
  <c r="H3149" i="82"/>
  <c r="H3165" i="82"/>
  <c r="H3181" i="82"/>
  <c r="H3202" i="82"/>
  <c r="H3215" i="82"/>
  <c r="H3231" i="82"/>
  <c r="H3247" i="82"/>
  <c r="H3263" i="82"/>
  <c r="H3285" i="82"/>
  <c r="H3301" i="82"/>
  <c r="H3317" i="82"/>
  <c r="H3333" i="82"/>
  <c r="H3349" i="82"/>
  <c r="H3365" i="82"/>
  <c r="H3381" i="82"/>
  <c r="H3397" i="82"/>
  <c r="H3416" i="82"/>
  <c r="H3433" i="82"/>
  <c r="H3449" i="82"/>
  <c r="H3465" i="82"/>
  <c r="H3481" i="82"/>
  <c r="H3488" i="82"/>
  <c r="H3505" i="82"/>
  <c r="H3521" i="82"/>
  <c r="H3537" i="82"/>
  <c r="H3556" i="82"/>
  <c r="H3573" i="82"/>
  <c r="H3589" i="82"/>
  <c r="H3605" i="82"/>
  <c r="H3621" i="82"/>
  <c r="H3637" i="82"/>
  <c r="H3653" i="82"/>
  <c r="H3669" i="82"/>
  <c r="H3685" i="82"/>
  <c r="H3707" i="82"/>
  <c r="H3723" i="82"/>
  <c r="H3739" i="82"/>
  <c r="H3755" i="82"/>
  <c r="H3765" i="82"/>
  <c r="H3772" i="82"/>
  <c r="H3793" i="82"/>
  <c r="H3859" i="82"/>
  <c r="H823" i="82"/>
  <c r="H1488" i="82"/>
  <c r="H1651" i="82"/>
  <c r="H1799" i="82"/>
  <c r="H1863" i="82"/>
  <c r="H1996" i="82"/>
  <c r="H2293" i="82"/>
  <c r="H2439" i="82"/>
  <c r="H2587" i="82"/>
  <c r="H2677" i="82"/>
  <c r="H2711" i="82"/>
  <c r="H2807" i="82"/>
  <c r="H2852" i="82"/>
  <c r="H2946" i="82"/>
  <c r="H3036" i="82"/>
  <c r="H3078" i="82"/>
  <c r="H3106" i="82"/>
  <c r="H3158" i="82"/>
  <c r="H3190" i="82"/>
  <c r="H3290" i="82"/>
  <c r="H3406" i="82"/>
  <c r="H3450" i="82"/>
  <c r="H3510" i="82"/>
  <c r="H3590" i="82"/>
  <c r="H3606" i="82"/>
  <c r="H3634" i="82"/>
  <c r="H3666" i="82"/>
  <c r="H3703" i="82"/>
  <c r="H3778" i="82"/>
  <c r="H3839" i="82"/>
  <c r="DA45" i="82"/>
  <c r="DA109" i="82"/>
  <c r="DA173" i="82"/>
  <c r="DA237" i="82"/>
  <c r="DA301" i="82"/>
  <c r="BQ23" i="82"/>
  <c r="BQ87" i="82"/>
  <c r="BQ151" i="82"/>
  <c r="BQ215" i="82"/>
  <c r="BQ271" i="82"/>
  <c r="BQ303" i="82"/>
  <c r="BQ321" i="82"/>
  <c r="H54" i="82"/>
  <c r="H126" i="82"/>
  <c r="H186" i="82"/>
  <c r="H250" i="82"/>
  <c r="DA392" i="82"/>
  <c r="DA456" i="82"/>
  <c r="DA520" i="82"/>
  <c r="DA584" i="82"/>
  <c r="DA648" i="82"/>
  <c r="DA712" i="82"/>
  <c r="DA776" i="82"/>
  <c r="DA840" i="82"/>
  <c r="BQ68" i="82"/>
  <c r="BQ196" i="82"/>
  <c r="DA383" i="82"/>
  <c r="DA447" i="82"/>
  <c r="DA511" i="82"/>
  <c r="DA575" i="82"/>
  <c r="DA639" i="82"/>
  <c r="DA703" i="82"/>
  <c r="DA767" i="82"/>
  <c r="DA831" i="82"/>
  <c r="BQ50" i="82"/>
  <c r="BQ178" i="82"/>
  <c r="DA373" i="82"/>
  <c r="DA437" i="82"/>
  <c r="DA501" i="82"/>
  <c r="DA565" i="82"/>
  <c r="DA629" i="82"/>
  <c r="DA693" i="82"/>
  <c r="DA757" i="82"/>
  <c r="DA821" i="82"/>
  <c r="BQ30" i="82"/>
  <c r="BQ158" i="82"/>
  <c r="AR14" i="82"/>
  <c r="AR30" i="82"/>
  <c r="AR46" i="82"/>
  <c r="DA490" i="82"/>
  <c r="DA746" i="82"/>
  <c r="H12" i="82"/>
  <c r="H87" i="82"/>
  <c r="H176" i="82"/>
  <c r="H269" i="82"/>
  <c r="H339" i="82"/>
  <c r="H399" i="82"/>
  <c r="H463" i="82"/>
  <c r="H523" i="82"/>
  <c r="DA398" i="82"/>
  <c r="DA654" i="82"/>
  <c r="BQ80" i="82"/>
  <c r="DA518" i="82"/>
  <c r="DA774" i="82"/>
  <c r="H16" i="82"/>
  <c r="H104" i="82"/>
  <c r="H193" i="82"/>
  <c r="H273" i="82"/>
  <c r="H332" i="82"/>
  <c r="H396" i="82"/>
  <c r="H456" i="82"/>
  <c r="H528" i="82"/>
  <c r="H586" i="82"/>
  <c r="H652" i="82"/>
  <c r="H713" i="82"/>
  <c r="H774" i="82"/>
  <c r="H848" i="82"/>
  <c r="H908" i="82"/>
  <c r="H972" i="82"/>
  <c r="H1032" i="82"/>
  <c r="H1104" i="82"/>
  <c r="H1164" i="82"/>
  <c r="H1228" i="82"/>
  <c r="DA850" i="82"/>
  <c r="H168" i="82"/>
  <c r="H301" i="82"/>
  <c r="H363" i="82"/>
  <c r="H426" i="82"/>
  <c r="H489" i="82"/>
  <c r="H554" i="82"/>
  <c r="H604" i="82"/>
  <c r="H641" i="82"/>
  <c r="H683" i="82"/>
  <c r="DA674" i="82"/>
  <c r="H40" i="82"/>
  <c r="H121" i="82"/>
  <c r="H216" i="82"/>
  <c r="H290" i="82"/>
  <c r="H354" i="82"/>
  <c r="H417" i="82"/>
  <c r="H478" i="82"/>
  <c r="H545" i="82"/>
  <c r="H600" i="82"/>
  <c r="DA754" i="82"/>
  <c r="H68" i="82"/>
  <c r="H143" i="82"/>
  <c r="H248" i="82"/>
  <c r="H313" i="82"/>
  <c r="H390" i="82"/>
  <c r="H461" i="82"/>
  <c r="H526" i="82"/>
  <c r="H583" i="82"/>
  <c r="H33" i="82"/>
  <c r="H373" i="82"/>
  <c r="H605" i="82"/>
  <c r="H663" i="82"/>
  <c r="H709" i="82"/>
  <c r="H751" i="82"/>
  <c r="H793" i="82"/>
  <c r="H838" i="82"/>
  <c r="H885" i="82"/>
  <c r="H928" i="82"/>
  <c r="H965" i="82"/>
  <c r="H1009" i="82"/>
  <c r="H1054" i="82"/>
  <c r="H1091" i="82"/>
  <c r="H1129" i="82"/>
  <c r="H1173" i="82"/>
  <c r="H1221" i="82"/>
  <c r="H1267" i="82"/>
  <c r="H1299" i="82"/>
  <c r="H1331" i="82"/>
  <c r="H1358" i="82"/>
  <c r="H1389" i="82"/>
  <c r="H1428" i="82"/>
  <c r="H1463" i="82"/>
  <c r="H1493" i="82"/>
  <c r="H1521" i="82"/>
  <c r="H1553" i="82"/>
  <c r="H1587" i="82"/>
  <c r="H1619" i="82"/>
  <c r="H53" i="82"/>
  <c r="H294" i="82"/>
  <c r="H533" i="82"/>
  <c r="H659" i="82"/>
  <c r="H705" i="82"/>
  <c r="H747" i="82"/>
  <c r="H784" i="82"/>
  <c r="H831" i="82"/>
  <c r="H865" i="82"/>
  <c r="H910" i="82"/>
  <c r="H958" i="82"/>
  <c r="H1000" i="82"/>
  <c r="H1047" i="82"/>
  <c r="H1087" i="82"/>
  <c r="H1125" i="82"/>
  <c r="H1179" i="82"/>
  <c r="H1215" i="82"/>
  <c r="H1259" i="82"/>
  <c r="H1287" i="82"/>
  <c r="H1318" i="82"/>
  <c r="H1357" i="82"/>
  <c r="DA450" i="82"/>
  <c r="H236" i="82"/>
  <c r="H474" i="82"/>
  <c r="H640" i="82"/>
  <c r="H698" i="82"/>
  <c r="H753" i="82"/>
  <c r="H798" i="82"/>
  <c r="H843" i="82"/>
  <c r="H887" i="82"/>
  <c r="H925" i="82"/>
  <c r="H967" i="82"/>
  <c r="H1011" i="82"/>
  <c r="H1049" i="82"/>
  <c r="H1089" i="82"/>
  <c r="H1134" i="82"/>
  <c r="H1175" i="82"/>
  <c r="H1223" i="82"/>
  <c r="H1261" i="82"/>
  <c r="H1301" i="82"/>
  <c r="H1333" i="82"/>
  <c r="H1360" i="82"/>
  <c r="H105" i="82"/>
  <c r="H691" i="82"/>
  <c r="H902" i="82"/>
  <c r="H1082" i="82"/>
  <c r="H1268" i="82"/>
  <c r="H1386" i="82"/>
  <c r="H1424" i="82"/>
  <c r="H1462" i="82"/>
  <c r="H1507" i="82"/>
  <c r="H1552" i="82"/>
  <c r="H1602" i="82"/>
  <c r="H1643" i="82"/>
  <c r="H1674" i="82"/>
  <c r="H1706" i="82"/>
  <c r="H1734" i="82"/>
  <c r="H1766" i="82"/>
  <c r="H1806" i="82"/>
  <c r="H1838" i="82"/>
  <c r="H1866" i="82"/>
  <c r="H1898" i="82"/>
  <c r="H1930" i="82"/>
  <c r="H1962" i="82"/>
  <c r="H1992" i="82"/>
  <c r="H2022" i="82"/>
  <c r="H2054" i="82"/>
  <c r="H2094" i="82"/>
  <c r="H2126" i="82"/>
  <c r="H2152" i="82"/>
  <c r="H2184" i="82"/>
  <c r="H2218" i="82"/>
  <c r="H2250" i="82"/>
  <c r="H2277" i="82"/>
  <c r="H2308" i="82"/>
  <c r="H2340" i="82"/>
  <c r="H2382" i="82"/>
  <c r="H2414" i="82"/>
  <c r="H2442" i="82"/>
  <c r="H2474" i="82"/>
  <c r="H2506" i="82"/>
  <c r="H2538" i="82"/>
  <c r="H2567" i="82"/>
  <c r="H2598" i="82"/>
  <c r="H2635" i="82"/>
  <c r="H2670" i="82"/>
  <c r="H2701" i="82"/>
  <c r="H2730" i="82"/>
  <c r="H2762" i="82"/>
  <c r="H2794" i="82"/>
  <c r="H2826" i="82"/>
  <c r="H571" i="82"/>
  <c r="H829" i="82"/>
  <c r="H985" i="82"/>
  <c r="H1161" i="82"/>
  <c r="H1300" i="82"/>
  <c r="H1406" i="82"/>
  <c r="H1448" i="82"/>
  <c r="H1492" i="82"/>
  <c r="H1535" i="82"/>
  <c r="H1570" i="82"/>
  <c r="H1614" i="82"/>
  <c r="H1645" i="82"/>
  <c r="H1677" i="82"/>
  <c r="H1710" i="82"/>
  <c r="H1741" i="82"/>
  <c r="H1773" i="82"/>
  <c r="H1801" i="82"/>
  <c r="H1833" i="82"/>
  <c r="H1873" i="82"/>
  <c r="H1905" i="82"/>
  <c r="H1933" i="82"/>
  <c r="H1965" i="82"/>
  <c r="H1998" i="82"/>
  <c r="H2029" i="82"/>
  <c r="H2061" i="82"/>
  <c r="H2089" i="82"/>
  <c r="H2121" i="82"/>
  <c r="H2155" i="82"/>
  <c r="H2187" i="82"/>
  <c r="H2213" i="82"/>
  <c r="H2245" i="82"/>
  <c r="H2287" i="82"/>
  <c r="H2319" i="82"/>
  <c r="H2347" i="82"/>
  <c r="H2377" i="82"/>
  <c r="H2409" i="82"/>
  <c r="H2449" i="82"/>
  <c r="H2481" i="82"/>
  <c r="H2509" i="82"/>
  <c r="H2541" i="82"/>
  <c r="H2573" i="82"/>
  <c r="H2605" i="82"/>
  <c r="H2634" i="82"/>
  <c r="H2665" i="82"/>
  <c r="H710" i="82"/>
  <c r="H839" i="82"/>
  <c r="H997" i="82"/>
  <c r="H1158" i="82"/>
  <c r="H1304" i="82"/>
  <c r="H1412" i="82"/>
  <c r="H1444" i="82"/>
  <c r="H1489" i="82"/>
  <c r="H1534" i="82"/>
  <c r="H1584" i="82"/>
  <c r="H1629" i="82"/>
  <c r="H1668" i="82"/>
  <c r="H1700" i="82"/>
  <c r="H1728" i="82"/>
  <c r="H1760" i="82"/>
  <c r="H1792" i="82"/>
  <c r="H1824" i="82"/>
  <c r="H1853" i="82"/>
  <c r="H1884" i="82"/>
  <c r="H1916" i="82"/>
  <c r="H1956" i="82"/>
  <c r="H1988" i="82"/>
  <c r="H2016" i="82"/>
  <c r="H2048" i="82"/>
  <c r="H2080" i="82"/>
  <c r="H2112" i="82"/>
  <c r="H2139" i="82"/>
  <c r="H2170" i="82"/>
  <c r="H2209" i="82"/>
  <c r="H2244" i="82"/>
  <c r="H2274" i="82"/>
  <c r="H2302" i="82"/>
  <c r="H2334" i="82"/>
  <c r="H2368" i="82"/>
  <c r="H2400" i="82"/>
  <c r="H2428" i="82"/>
  <c r="H2460" i="82"/>
  <c r="H2500" i="82"/>
  <c r="H2532" i="82"/>
  <c r="H2561" i="82"/>
  <c r="H2592" i="82"/>
  <c r="H2624" i="82"/>
  <c r="H482" i="82"/>
  <c r="H1111" i="82"/>
  <c r="H1546" i="82"/>
  <c r="H1687" i="82"/>
  <c r="H1803" i="82"/>
  <c r="H1921" i="82"/>
  <c r="H2075" i="82"/>
  <c r="H2223" i="82"/>
  <c r="H2352" i="82"/>
  <c r="H2475" i="82"/>
  <c r="H2607" i="82"/>
  <c r="H2689" i="82"/>
  <c r="H2733" i="82"/>
  <c r="H2771" i="82"/>
  <c r="H2813" i="82"/>
  <c r="H2855" i="82"/>
  <c r="H2887" i="82"/>
  <c r="H2915" i="82"/>
  <c r="H2945" i="82"/>
  <c r="H2977" i="82"/>
  <c r="H3011" i="82"/>
  <c r="H3043" i="82"/>
  <c r="H3069" i="82"/>
  <c r="H3093" i="82"/>
  <c r="H3109" i="82"/>
  <c r="H3132" i="82"/>
  <c r="H3151" i="82"/>
  <c r="H3167" i="82"/>
  <c r="H3183" i="82"/>
  <c r="H3196" i="82"/>
  <c r="H3200" i="82"/>
  <c r="H3217" i="82"/>
  <c r="H3233" i="82"/>
  <c r="H3249" i="82"/>
  <c r="H3265" i="82"/>
  <c r="H3287" i="82"/>
  <c r="H3303" i="82"/>
  <c r="H3319" i="82"/>
  <c r="H3335" i="82"/>
  <c r="H3342" i="82"/>
  <c r="H3359" i="82"/>
  <c r="H3375" i="82"/>
  <c r="H3391" i="82"/>
  <c r="H3407" i="82"/>
  <c r="H3427" i="82"/>
  <c r="H3443" i="82"/>
  <c r="H3459" i="82"/>
  <c r="H3475" i="82"/>
  <c r="H3491" i="82"/>
  <c r="H3507" i="82"/>
  <c r="H3523" i="82"/>
  <c r="H3539" i="82"/>
  <c r="H3558" i="82"/>
  <c r="H3575" i="82"/>
  <c r="H3591" i="82"/>
  <c r="H3607" i="82"/>
  <c r="H3623" i="82"/>
  <c r="H3630" i="82"/>
  <c r="H3647" i="82"/>
  <c r="H3663" i="82"/>
  <c r="H3679" i="82"/>
  <c r="H3700" i="82"/>
  <c r="H3717" i="82"/>
  <c r="H3733" i="82"/>
  <c r="H3749" i="82"/>
  <c r="H3770" i="82"/>
  <c r="H3783" i="82"/>
  <c r="H3799" i="82"/>
  <c r="H3815" i="82"/>
  <c r="H3831" i="82"/>
  <c r="H3853" i="82"/>
  <c r="H3869" i="82"/>
  <c r="H3885" i="82"/>
  <c r="H3901" i="82"/>
  <c r="H3908" i="82"/>
  <c r="H3616" i="82"/>
  <c r="H3656" i="82"/>
  <c r="H3738" i="82"/>
  <c r="H3796" i="82"/>
  <c r="H3820" i="82"/>
  <c r="H3850" i="82"/>
  <c r="H3878" i="82"/>
  <c r="H3801" i="82"/>
  <c r="H3829" i="82"/>
  <c r="H3867" i="82"/>
  <c r="H3912" i="82"/>
  <c r="H1437" i="82"/>
  <c r="H1590" i="82"/>
  <c r="H1955" i="82"/>
  <c r="H2185" i="82"/>
  <c r="H2325" i="82"/>
  <c r="H2603" i="82"/>
  <c r="H2709" i="82"/>
  <c r="H2801" i="82"/>
  <c r="H2846" i="82"/>
  <c r="H2880" i="82"/>
  <c r="H2908" i="82"/>
  <c r="H2934" i="82"/>
  <c r="H2978" i="82"/>
  <c r="H3012" i="82"/>
  <c r="H3048" i="82"/>
  <c r="H3114" i="82"/>
  <c r="H3138" i="82"/>
  <c r="H3178" i="82"/>
  <c r="H3256" i="82"/>
  <c r="H3314" i="82"/>
  <c r="H3386" i="82"/>
  <c r="H3417" i="82"/>
  <c r="H3442" i="82"/>
  <c r="H3546" i="82"/>
  <c r="H3566" i="82"/>
  <c r="H3618" i="82"/>
  <c r="H3704" i="82"/>
  <c r="H3769" i="82"/>
  <c r="H3822" i="82"/>
  <c r="H3838" i="82"/>
  <c r="H3884" i="82"/>
  <c r="H781" i="82"/>
  <c r="H1098" i="82"/>
  <c r="H1280" i="82"/>
  <c r="H1411" i="82"/>
  <c r="H1530" i="82"/>
  <c r="H1596" i="82"/>
  <c r="H1659" i="82"/>
  <c r="H1747" i="82"/>
  <c r="H1807" i="82"/>
  <c r="H1887" i="82"/>
  <c r="H1947" i="82"/>
  <c r="H2019" i="82"/>
  <c r="H2068" i="82"/>
  <c r="H2127" i="82"/>
  <c r="H2193" i="82"/>
  <c r="H2259" i="82"/>
  <c r="H2333" i="82"/>
  <c r="H2399" i="82"/>
  <c r="H2447" i="82"/>
  <c r="H2507" i="82"/>
  <c r="H2564" i="82"/>
  <c r="H2627" i="82"/>
  <c r="H2672" i="82"/>
  <c r="H2691" i="82"/>
  <c r="H2716" i="82"/>
  <c r="H2735" i="82"/>
  <c r="H2761" i="82"/>
  <c r="H2783" i="82"/>
  <c r="H2809" i="82"/>
  <c r="H2828" i="82"/>
  <c r="H2851" i="82"/>
  <c r="H2866" i="82"/>
  <c r="H2882" i="82"/>
  <c r="H2898" i="82"/>
  <c r="H2917" i="82"/>
  <c r="H2932" i="82"/>
  <c r="H2948" i="82"/>
  <c r="H2964" i="82"/>
  <c r="H2980" i="82"/>
  <c r="H2991" i="82"/>
  <c r="H3006" i="82"/>
  <c r="H3022" i="82"/>
  <c r="H3038" i="82"/>
  <c r="H3061" i="82"/>
  <c r="H3080" i="82"/>
  <c r="H3096" i="82"/>
  <c r="H3112" i="82"/>
  <c r="H3126" i="82"/>
  <c r="H3136" i="82"/>
  <c r="H3152" i="82"/>
  <c r="H3168" i="82"/>
  <c r="H3184" i="82"/>
  <c r="H3205" i="82"/>
  <c r="H3222" i="82"/>
  <c r="H3238" i="82"/>
  <c r="H3254" i="82"/>
  <c r="H3267" i="82"/>
  <c r="H3271" i="82"/>
  <c r="H3288" i="82"/>
  <c r="H3304" i="82"/>
  <c r="H3320" i="82"/>
  <c r="H3336" i="82"/>
  <c r="H3356" i="82"/>
  <c r="H3372" i="82"/>
  <c r="H3388" i="82"/>
  <c r="H3404" i="82"/>
  <c r="H3420" i="82"/>
  <c r="H3436" i="82"/>
  <c r="H3452" i="82"/>
  <c r="H3468" i="82"/>
  <c r="H3487" i="82"/>
  <c r="H3504" i="82"/>
  <c r="H3520" i="82"/>
  <c r="H3536" i="82"/>
  <c r="H3552" i="82"/>
  <c r="H3559" i="82"/>
  <c r="H3576" i="82"/>
  <c r="H3592" i="82"/>
  <c r="H3608" i="82"/>
  <c r="H3640" i="82"/>
  <c r="H3664" i="82"/>
  <c r="H3680" i="82"/>
  <c r="H3694" i="82"/>
  <c r="H3701" i="82"/>
  <c r="H3726" i="82"/>
  <c r="H3746" i="82"/>
  <c r="H3762" i="82"/>
  <c r="H3812" i="82"/>
  <c r="H3846" i="82"/>
  <c r="H3890" i="82"/>
  <c r="H3915" i="82"/>
  <c r="H3847" i="82"/>
  <c r="H3899" i="82"/>
  <c r="H788" i="82"/>
  <c r="H1667" i="82"/>
  <c r="H1895" i="82"/>
  <c r="H2043" i="82"/>
  <c r="H2119" i="82"/>
  <c r="H2375" i="82"/>
  <c r="H2515" i="82"/>
  <c r="H2696" i="82"/>
  <c r="H2740" i="82"/>
  <c r="H2785" i="82"/>
  <c r="H2884" i="82"/>
  <c r="H2954" i="82"/>
  <c r="H2984" i="82"/>
  <c r="H3016" i="82"/>
  <c r="H3063" i="82"/>
  <c r="H3154" i="82"/>
  <c r="H3212" i="82"/>
  <c r="H3236" i="82"/>
  <c r="H3273" i="82"/>
  <c r="H3302" i="82"/>
  <c r="H3326" i="82"/>
  <c r="H3345" i="82"/>
  <c r="H3366" i="82"/>
  <c r="H3410" i="82"/>
  <c r="H3474" i="82"/>
  <c r="H3494" i="82"/>
  <c r="H3526" i="82"/>
  <c r="H3574" i="82"/>
  <c r="H3670" i="82"/>
  <c r="H3708" i="82"/>
  <c r="H3728" i="82"/>
  <c r="H3773" i="82"/>
  <c r="H3798" i="82"/>
  <c r="H3888" i="82"/>
  <c r="H595" i="82"/>
  <c r="H1085" i="82"/>
  <c r="H1382" i="82"/>
  <c r="H1440" i="82"/>
  <c r="H1514" i="82"/>
  <c r="H1580" i="82"/>
  <c r="H1647" i="82"/>
  <c r="H1719" i="82"/>
  <c r="H1778" i="82"/>
  <c r="H1827" i="82"/>
  <c r="H1891" i="82"/>
  <c r="H1951" i="82"/>
  <c r="H2023" i="82"/>
  <c r="H2099" i="82"/>
  <c r="H2181" i="82"/>
  <c r="H2231" i="82"/>
  <c r="H2289" i="82"/>
  <c r="H2355" i="82"/>
  <c r="H2424" i="82"/>
  <c r="H2483" i="82"/>
  <c r="H2543" i="82"/>
  <c r="H2632" i="82"/>
  <c r="H2671" i="82"/>
  <c r="H2697" i="82"/>
  <c r="H2725" i="82"/>
  <c r="H2744" i="82"/>
  <c r="H2763" i="82"/>
  <c r="H2780" i="82"/>
  <c r="H2805" i="82"/>
  <c r="H2824" i="82"/>
  <c r="H2850" i="82"/>
  <c r="H2865" i="82"/>
  <c r="H2881" i="82"/>
  <c r="H2897" i="82"/>
  <c r="H2912" i="82"/>
  <c r="H2923" i="82"/>
  <c r="H2939" i="82"/>
  <c r="H2955" i="82"/>
  <c r="H2971" i="82"/>
  <c r="H2997" i="82"/>
  <c r="H3013" i="82"/>
  <c r="H3029" i="82"/>
  <c r="H3045" i="82"/>
  <c r="H3057" i="82"/>
  <c r="H3071" i="82"/>
  <c r="H3087" i="82"/>
  <c r="H3103" i="82"/>
  <c r="H3119" i="82"/>
  <c r="H3137" i="82"/>
  <c r="H3153" i="82"/>
  <c r="H3169" i="82"/>
  <c r="H3185" i="82"/>
  <c r="H3206" i="82"/>
  <c r="H3219" i="82"/>
  <c r="H3235" i="82"/>
  <c r="H3251" i="82"/>
  <c r="H3272" i="82"/>
  <c r="H3289" i="82"/>
  <c r="H3305" i="82"/>
  <c r="H3321" i="82"/>
  <c r="H3337" i="82"/>
  <c r="H3353" i="82"/>
  <c r="H3369" i="82"/>
  <c r="H3385" i="82"/>
  <c r="H3401" i="82"/>
  <c r="H3421" i="82"/>
  <c r="H3437" i="82"/>
  <c r="H3453" i="82"/>
  <c r="H3469" i="82"/>
  <c r="H3482" i="82"/>
  <c r="H3493" i="82"/>
  <c r="H3509" i="82"/>
  <c r="H3525" i="82"/>
  <c r="H3541" i="82"/>
  <c r="H3560" i="82"/>
  <c r="H3577" i="82"/>
  <c r="H3593" i="82"/>
  <c r="H3609" i="82"/>
  <c r="H3628" i="82"/>
  <c r="H3641" i="82"/>
  <c r="H3657" i="82"/>
  <c r="H3673" i="82"/>
  <c r="H3689" i="82"/>
  <c r="H3711" i="82"/>
  <c r="H3727" i="82"/>
  <c r="H3743" i="82"/>
  <c r="H3759" i="82"/>
  <c r="H3766" i="82"/>
  <c r="H3781" i="82"/>
  <c r="H3797" i="82"/>
  <c r="H3871" i="82"/>
  <c r="H953" i="82"/>
  <c r="H1511" i="82"/>
  <c r="H1699" i="82"/>
  <c r="H1815" i="82"/>
  <c r="H1928" i="82"/>
  <c r="H2169" i="82"/>
  <c r="H2309" i="82"/>
  <c r="H2471" i="82"/>
  <c r="H2619" i="82"/>
  <c r="H2683" i="82"/>
  <c r="H2743" i="82"/>
  <c r="H2817" i="82"/>
  <c r="H2856" i="82"/>
  <c r="H2986" i="82"/>
  <c r="H3052" i="82"/>
  <c r="H3082" i="82"/>
  <c r="H3122" i="82"/>
  <c r="H3166" i="82"/>
  <c r="H3203" i="82"/>
  <c r="H3294" i="82"/>
  <c r="H3411" i="82"/>
  <c r="H3454" i="82"/>
  <c r="H3514" i="82"/>
  <c r="H3594" i="82"/>
  <c r="H3610" i="82"/>
  <c r="H3638" i="82"/>
  <c r="H3686" i="82"/>
  <c r="H3720" i="82"/>
  <c r="H3810" i="82"/>
  <c r="AC18" i="82"/>
  <c r="AC26" i="82"/>
  <c r="AC34" i="82"/>
  <c r="AC42" i="82"/>
  <c r="AC50" i="82"/>
  <c r="AC15" i="82"/>
  <c r="AC23" i="82"/>
  <c r="AC31" i="82"/>
  <c r="AC39" i="82"/>
  <c r="AC47" i="82"/>
  <c r="AC55" i="82"/>
  <c r="AC59" i="82"/>
  <c r="AC63" i="82"/>
  <c r="H3913" i="82"/>
  <c r="H3864" i="82"/>
  <c r="H3848" i="82"/>
  <c r="H3744" i="82"/>
  <c r="H3662" i="82"/>
  <c r="H3602" i="82"/>
  <c r="H3462" i="82"/>
  <c r="H3402" i="82"/>
  <c r="H3186" i="82"/>
  <c r="H3098" i="82"/>
  <c r="H3024" i="82"/>
  <c r="H2849" i="82"/>
  <c r="H2706" i="82"/>
  <c r="H2547" i="82"/>
  <c r="H2282" i="82"/>
  <c r="H1847" i="82"/>
  <c r="H1640" i="82"/>
  <c r="H755" i="82"/>
  <c r="H3789" i="82"/>
  <c r="H3764" i="82"/>
  <c r="H3735" i="82"/>
  <c r="H3702" i="82"/>
  <c r="H3665" i="82"/>
  <c r="H3633" i="82"/>
  <c r="H3601" i="82"/>
  <c r="H3569" i="82"/>
  <c r="H3533" i="82"/>
  <c r="H3501" i="82"/>
  <c r="H3477" i="82"/>
  <c r="H3445" i="82"/>
  <c r="H3409" i="82"/>
  <c r="H3377" i="82"/>
  <c r="H3348" i="82"/>
  <c r="H3313" i="82"/>
  <c r="H3281" i="82"/>
  <c r="H3243" i="82"/>
  <c r="H3211" i="82"/>
  <c r="H3177" i="82"/>
  <c r="H3145" i="82"/>
  <c r="H3111" i="82"/>
  <c r="H3079" i="82"/>
  <c r="H3053" i="82"/>
  <c r="H3021" i="82"/>
  <c r="H2979" i="82"/>
  <c r="H2947" i="82"/>
  <c r="H2916" i="82"/>
  <c r="H2889" i="82"/>
  <c r="H2857" i="82"/>
  <c r="H2811" i="82"/>
  <c r="H2774" i="82"/>
  <c r="H2731" i="82"/>
  <c r="H2684" i="82"/>
  <c r="H2599" i="82"/>
  <c r="H2451" i="82"/>
  <c r="H2321" i="82"/>
  <c r="H2203" i="82"/>
  <c r="H2055" i="82"/>
  <c r="H1924" i="82"/>
  <c r="H1795" i="82"/>
  <c r="H1679" i="82"/>
  <c r="H1540" i="82"/>
  <c r="H1408" i="82"/>
  <c r="H768" i="82"/>
  <c r="H3826" i="82"/>
  <c r="H3752" i="82"/>
  <c r="H3678" i="82"/>
  <c r="H3534" i="82"/>
  <c r="H3485" i="82"/>
  <c r="H3378" i="82"/>
  <c r="H3334" i="82"/>
  <c r="H3278" i="82"/>
  <c r="H3228" i="82"/>
  <c r="H3086" i="82"/>
  <c r="H3000" i="82"/>
  <c r="H2942" i="82"/>
  <c r="H2759" i="82"/>
  <c r="H2652" i="82"/>
  <c r="H2208" i="82"/>
  <c r="H2011" i="82"/>
  <c r="H1496" i="82"/>
  <c r="H3887" i="82"/>
  <c r="H3898" i="82"/>
  <c r="H3841" i="82"/>
  <c r="H3754" i="82"/>
  <c r="H3718" i="82"/>
  <c r="H3692" i="82"/>
  <c r="H3652" i="82"/>
  <c r="H3600" i="82"/>
  <c r="H3568" i="82"/>
  <c r="H3544" i="82"/>
  <c r="H3512" i="82"/>
  <c r="H3476" i="82"/>
  <c r="H3444" i="82"/>
  <c r="H3415" i="82"/>
  <c r="H3380" i="82"/>
  <c r="H3347" i="82"/>
  <c r="H3312" i="82"/>
  <c r="H3280" i="82"/>
  <c r="H3262" i="82"/>
  <c r="H3230" i="82"/>
  <c r="H3192" i="82"/>
  <c r="H3160" i="82"/>
  <c r="H3131" i="82"/>
  <c r="H3104" i="82"/>
  <c r="H3072" i="82"/>
  <c r="H3030" i="82"/>
  <c r="H2998" i="82"/>
  <c r="H2972" i="82"/>
  <c r="H2940" i="82"/>
  <c r="H2906" i="82"/>
  <c r="H2874" i="82"/>
  <c r="H2841" i="82"/>
  <c r="H2796" i="82"/>
  <c r="H2748" i="82"/>
  <c r="H2704" i="82"/>
  <c r="H2656" i="82"/>
  <c r="H2539" i="82"/>
  <c r="H2420" i="82"/>
  <c r="H2301" i="82"/>
  <c r="H2161" i="82"/>
  <c r="H2051" i="82"/>
  <c r="H1919" i="82"/>
  <c r="H1780" i="82"/>
  <c r="H1622" i="82"/>
  <c r="H1469" i="82"/>
  <c r="H1206" i="82"/>
  <c r="H397" i="82"/>
  <c r="H3835" i="82"/>
  <c r="H3736" i="82"/>
  <c r="H3586" i="82"/>
  <c r="H3518" i="82"/>
  <c r="H3398" i="82"/>
  <c r="H3282" i="82"/>
  <c r="H3150" i="82"/>
  <c r="H3102" i="82"/>
  <c r="H2989" i="82"/>
  <c r="H2926" i="82"/>
  <c r="H2872" i="82"/>
  <c r="H2756" i="82"/>
  <c r="H2455" i="82"/>
  <c r="H2138" i="82"/>
  <c r="H1524" i="82"/>
  <c r="H3879" i="82"/>
  <c r="H3817" i="82"/>
  <c r="H3866" i="82"/>
  <c r="H3804" i="82"/>
  <c r="H3706" i="82"/>
  <c r="H3910" i="82"/>
  <c r="H3893" i="82"/>
  <c r="H3861" i="82"/>
  <c r="H3823" i="82"/>
  <c r="H3791" i="82"/>
  <c r="H3757" i="82"/>
  <c r="H3725" i="82"/>
  <c r="H3687" i="82"/>
  <c r="H3655" i="82"/>
  <c r="H3625" i="82"/>
  <c r="H3599" i="82"/>
  <c r="H3567" i="82"/>
  <c r="H3531" i="82"/>
  <c r="H3499" i="82"/>
  <c r="H3467" i="82"/>
  <c r="H3435" i="82"/>
  <c r="H3399" i="82"/>
  <c r="H3367" i="82"/>
  <c r="H3340" i="82"/>
  <c r="H3311" i="82"/>
  <c r="H3279" i="82"/>
  <c r="H3241" i="82"/>
  <c r="H3209" i="82"/>
  <c r="H3191" i="82"/>
  <c r="H3159" i="82"/>
  <c r="H3117" i="82"/>
  <c r="H3085" i="82"/>
  <c r="H3027" i="82"/>
  <c r="H2961" i="82"/>
  <c r="H2903" i="82"/>
  <c r="H2832" i="82"/>
  <c r="H2752" i="82"/>
  <c r="H2667" i="82"/>
  <c r="H2411" i="82"/>
  <c r="H2157" i="82"/>
  <c r="H1867" i="82"/>
  <c r="H1625" i="82"/>
  <c r="H918" i="82"/>
  <c r="H2608" i="82"/>
  <c r="H2548" i="82"/>
  <c r="H2476" i="82"/>
  <c r="H2416" i="82"/>
  <c r="H2353" i="82"/>
  <c r="H2286" i="82"/>
  <c r="H2228" i="82"/>
  <c r="H2154" i="82"/>
  <c r="H2096" i="82"/>
  <c r="H2032" i="82"/>
  <c r="H1972" i="82"/>
  <c r="H1900" i="82"/>
  <c r="H1840" i="82"/>
  <c r="H1776" i="82"/>
  <c r="H1713" i="82"/>
  <c r="H1652" i="82"/>
  <c r="H1560" i="82"/>
  <c r="H1470" i="82"/>
  <c r="H1378" i="82"/>
  <c r="H1101" i="82"/>
  <c r="H783" i="82"/>
  <c r="H2649" i="82"/>
  <c r="H2589" i="82"/>
  <c r="H2525" i="82"/>
  <c r="H2465" i="82"/>
  <c r="H2393" i="82"/>
  <c r="H2335" i="82"/>
  <c r="H2261" i="82"/>
  <c r="H2202" i="82"/>
  <c r="H2140" i="82"/>
  <c r="H2073" i="82"/>
  <c r="H2013" i="82"/>
  <c r="H1949" i="82"/>
  <c r="H1889" i="82"/>
  <c r="H1817" i="82"/>
  <c r="H1757" i="82"/>
  <c r="H1693" i="82"/>
  <c r="H1633" i="82"/>
  <c r="H1554" i="82"/>
  <c r="H1474" i="82"/>
  <c r="H1374" i="82"/>
  <c r="H1079" i="82"/>
  <c r="H723" i="82"/>
  <c r="H2810" i="82"/>
  <c r="H2746" i="82"/>
  <c r="H2686" i="82"/>
  <c r="H2614" i="82"/>
  <c r="H2554" i="82"/>
  <c r="H2491" i="82"/>
  <c r="H2426" i="82"/>
  <c r="H2366" i="82"/>
  <c r="H2292" i="82"/>
  <c r="H2234" i="82"/>
  <c r="H2168" i="82"/>
  <c r="H2110" i="82"/>
  <c r="H2038" i="82"/>
  <c r="H1978" i="82"/>
  <c r="H1914" i="82"/>
  <c r="H1851" i="82"/>
  <c r="H1790" i="82"/>
  <c r="H1718" i="82"/>
  <c r="H1658" i="82"/>
  <c r="H1576" i="82"/>
  <c r="H1481" i="82"/>
  <c r="H1407" i="82"/>
  <c r="H1190" i="82"/>
  <c r="H794" i="82"/>
  <c r="H1375" i="82"/>
  <c r="H1317" i="82"/>
  <c r="H1242" i="82"/>
  <c r="H1149" i="82"/>
  <c r="H1068" i="82"/>
  <c r="H986" i="82"/>
  <c r="H906" i="82"/>
  <c r="H817" i="82"/>
  <c r="H727" i="82"/>
  <c r="H611" i="82"/>
  <c r="H137" i="82"/>
  <c r="H1334" i="82"/>
  <c r="H1274" i="82"/>
  <c r="H1198" i="82"/>
  <c r="H1106" i="82"/>
  <c r="H1021" i="82"/>
  <c r="H939" i="82"/>
  <c r="H850" i="82"/>
  <c r="H773" i="82"/>
  <c r="H682" i="82"/>
  <c r="H413" i="82"/>
  <c r="DA386" i="82"/>
  <c r="H1572" i="82"/>
  <c r="H1505" i="82"/>
  <c r="H1447" i="82"/>
  <c r="H1373" i="82"/>
  <c r="H1315" i="82"/>
  <c r="H1247" i="82"/>
  <c r="H1154" i="82"/>
  <c r="H1072" i="82"/>
  <c r="H991" i="82"/>
  <c r="H911" i="82"/>
  <c r="H819" i="82"/>
  <c r="H732" i="82"/>
  <c r="H637" i="82"/>
  <c r="H169" i="82"/>
  <c r="H558" i="82"/>
  <c r="H422" i="82"/>
  <c r="H286" i="82"/>
  <c r="H108" i="82"/>
  <c r="DA498" i="82"/>
  <c r="H513" i="82"/>
  <c r="H385" i="82"/>
  <c r="H252" i="82"/>
  <c r="H74" i="82"/>
  <c r="DA418" i="82"/>
  <c r="H623" i="82"/>
  <c r="H522" i="82"/>
  <c r="H394" i="82"/>
  <c r="H235" i="82"/>
  <c r="H1260" i="82"/>
  <c r="H1136" i="82"/>
  <c r="H1001" i="82"/>
  <c r="H876" i="82"/>
  <c r="H742" i="82"/>
  <c r="H618" i="82"/>
  <c r="H488" i="82"/>
  <c r="H365" i="82"/>
  <c r="H228" i="82"/>
  <c r="H61" i="82"/>
  <c r="DA646" i="82"/>
  <c r="DA782" i="82"/>
  <c r="H555" i="82"/>
  <c r="H432" i="82"/>
  <c r="H307" i="82"/>
  <c r="H132" i="82"/>
  <c r="DA874" i="82"/>
  <c r="DA362" i="82"/>
  <c r="AR22" i="82"/>
  <c r="BQ94" i="82"/>
  <c r="DA789" i="82"/>
  <c r="DA661" i="82"/>
  <c r="DA533" i="82"/>
  <c r="DA405" i="82"/>
  <c r="BQ114" i="82"/>
  <c r="DA799" i="82"/>
  <c r="DA671" i="82"/>
  <c r="DA543" i="82"/>
  <c r="DA415" i="82"/>
  <c r="BQ132" i="82"/>
  <c r="DA808" i="82"/>
  <c r="DA680" i="82"/>
  <c r="DA552" i="82"/>
  <c r="DA424" i="82"/>
  <c r="H219" i="82"/>
  <c r="H94" i="82"/>
  <c r="BQ313" i="82"/>
  <c r="BQ247" i="82"/>
  <c r="BQ119" i="82"/>
  <c r="DA333" i="82"/>
  <c r="DA205" i="82"/>
  <c r="DA77" i="82"/>
  <c r="AC12" i="82"/>
  <c r="AC20" i="82"/>
  <c r="AC28" i="82"/>
  <c r="AC36" i="82"/>
  <c r="AC44" i="82"/>
  <c r="AC52" i="82"/>
  <c r="AC17" i="82"/>
  <c r="AC25" i="82"/>
  <c r="AC33" i="82"/>
  <c r="AC41" i="82"/>
  <c r="AC49" i="82"/>
  <c r="AC56" i="82"/>
  <c r="AC60" i="82"/>
  <c r="AC64" i="82"/>
  <c r="H3904" i="82"/>
  <c r="H3860" i="82"/>
  <c r="H3843" i="82"/>
  <c r="H3740" i="82"/>
  <c r="H3658" i="82"/>
  <c r="H3598" i="82"/>
  <c r="H3458" i="82"/>
  <c r="H3390" i="82"/>
  <c r="H3182" i="82"/>
  <c r="H3094" i="82"/>
  <c r="H2993" i="82"/>
  <c r="H2833" i="82"/>
  <c r="H2693" i="82"/>
  <c r="H2531" i="82"/>
  <c r="H2219" i="82"/>
  <c r="H1831" i="82"/>
  <c r="H1577" i="82"/>
  <c r="H3883" i="82"/>
  <c r="H3785" i="82"/>
  <c r="H3763" i="82"/>
  <c r="H3731" i="82"/>
  <c r="H3698" i="82"/>
  <c r="H3661" i="82"/>
  <c r="H3632" i="82"/>
  <c r="H3597" i="82"/>
  <c r="H3565" i="82"/>
  <c r="H3529" i="82"/>
  <c r="H3497" i="82"/>
  <c r="H3473" i="82"/>
  <c r="H3441" i="82"/>
  <c r="H3405" i="82"/>
  <c r="H3373" i="82"/>
  <c r="H3344" i="82"/>
  <c r="H3309" i="82"/>
  <c r="H3276" i="82"/>
  <c r="H3239" i="82"/>
  <c r="H3207" i="82"/>
  <c r="H3173" i="82"/>
  <c r="H3141" i="82"/>
  <c r="H3107" i="82"/>
  <c r="H3075" i="82"/>
  <c r="H3049" i="82"/>
  <c r="H3017" i="82"/>
  <c r="H2975" i="82"/>
  <c r="H2943" i="82"/>
  <c r="H2914" i="82"/>
  <c r="H2885" i="82"/>
  <c r="H2853" i="82"/>
  <c r="H2808" i="82"/>
  <c r="H2772" i="82"/>
  <c r="H2728" i="82"/>
  <c r="H2681" i="82"/>
  <c r="H2583" i="82"/>
  <c r="H2435" i="82"/>
  <c r="H2305" i="82"/>
  <c r="H2197" i="82"/>
  <c r="H2039" i="82"/>
  <c r="H1907" i="82"/>
  <c r="H1784" i="82"/>
  <c r="H1663" i="82"/>
  <c r="H1527" i="82"/>
  <c r="H1395" i="82"/>
  <c r="H677" i="82"/>
  <c r="H3818" i="82"/>
  <c r="H3748" i="82"/>
  <c r="H3674" i="82"/>
  <c r="H3530" i="82"/>
  <c r="H3478" i="82"/>
  <c r="H3370" i="82"/>
  <c r="H3330" i="82"/>
  <c r="H3277" i="82"/>
  <c r="H3216" i="82"/>
  <c r="H3066" i="82"/>
  <c r="H2996" i="82"/>
  <c r="H2904" i="82"/>
  <c r="H2753" i="82"/>
  <c r="H2647" i="82"/>
  <c r="H2201" i="82"/>
  <c r="H1911" i="82"/>
  <c r="H1392" i="82"/>
  <c r="H3851" i="82"/>
  <c r="H3894" i="82"/>
  <c r="H3816" i="82"/>
  <c r="H3750" i="82"/>
  <c r="H3710" i="82"/>
  <c r="H3684" i="82"/>
  <c r="H3648" i="82"/>
  <c r="H3596" i="82"/>
  <c r="H3564" i="82"/>
  <c r="H3540" i="82"/>
  <c r="H3508" i="82"/>
  <c r="H3472" i="82"/>
  <c r="H3440" i="82"/>
  <c r="H3408" i="82"/>
  <c r="H3376" i="82"/>
  <c r="H3343" i="82"/>
  <c r="H3308" i="82"/>
  <c r="H3275" i="82"/>
  <c r="H3258" i="82"/>
  <c r="H3226" i="82"/>
  <c r="H3188" i="82"/>
  <c r="H3156" i="82"/>
  <c r="H3128" i="82"/>
  <c r="H3100" i="82"/>
  <c r="H3068" i="82"/>
  <c r="H3026" i="82"/>
  <c r="H2994" i="82"/>
  <c r="H2968" i="82"/>
  <c r="H2936" i="82"/>
  <c r="H2902" i="82"/>
  <c r="H2870" i="82"/>
  <c r="H2831" i="82"/>
  <c r="H2793" i="82"/>
  <c r="H2745" i="82"/>
  <c r="H2702" i="82"/>
  <c r="H2639" i="82"/>
  <c r="H2523" i="82"/>
  <c r="H2415" i="82"/>
  <c r="H2285" i="82"/>
  <c r="H2145" i="82"/>
  <c r="H2035" i="82"/>
  <c r="H1903" i="82"/>
  <c r="H1763" i="82"/>
  <c r="H1609" i="82"/>
  <c r="H1456" i="82"/>
  <c r="H1155" i="82"/>
  <c r="H65" i="82"/>
  <c r="H3834" i="82"/>
  <c r="H3732" i="82"/>
  <c r="H3570" i="82"/>
  <c r="H3446" i="82"/>
  <c r="H3394" i="82"/>
  <c r="H3260" i="82"/>
  <c r="H3146" i="82"/>
  <c r="H3090" i="82"/>
  <c r="H2982" i="82"/>
  <c r="H2919" i="82"/>
  <c r="H2868" i="82"/>
  <c r="H2724" i="82"/>
  <c r="H2348" i="82"/>
  <c r="H2071" i="82"/>
  <c r="H1450" i="82"/>
  <c r="H3875" i="82"/>
  <c r="H3805" i="82"/>
  <c r="H3854" i="82"/>
  <c r="H3800" i="82"/>
  <c r="H3688" i="82"/>
  <c r="H3909" i="82"/>
  <c r="H3889" i="82"/>
  <c r="H3857" i="82"/>
  <c r="H3819" i="82"/>
  <c r="H3787" i="82"/>
  <c r="H3753" i="82"/>
  <c r="H3721" i="82"/>
  <c r="H3683" i="82"/>
  <c r="H3651" i="82"/>
  <c r="H3624" i="82"/>
  <c r="H3595" i="82"/>
  <c r="H3563" i="82"/>
  <c r="H3527" i="82"/>
  <c r="H3495" i="82"/>
  <c r="H3463" i="82"/>
  <c r="H3431" i="82"/>
  <c r="H3395" i="82"/>
  <c r="H3363" i="82"/>
  <c r="H3339" i="82"/>
  <c r="H3307" i="82"/>
  <c r="H3274" i="82"/>
  <c r="H3237" i="82"/>
  <c r="H3204" i="82"/>
  <c r="H3187" i="82"/>
  <c r="H3155" i="82"/>
  <c r="H3113" i="82"/>
  <c r="H3081" i="82"/>
  <c r="H3023" i="82"/>
  <c r="H2957" i="82"/>
  <c r="H2899" i="82"/>
  <c r="H2829" i="82"/>
  <c r="H2749" i="82"/>
  <c r="H2659" i="82"/>
  <c r="H2395" i="82"/>
  <c r="H2123" i="82"/>
  <c r="H1856" i="82"/>
  <c r="H1612" i="82"/>
  <c r="H867" i="82"/>
  <c r="H2604" i="82"/>
  <c r="H2544" i="82"/>
  <c r="H2472" i="82"/>
  <c r="H2412" i="82"/>
  <c r="H2349" i="82"/>
  <c r="H2283" i="82"/>
  <c r="H2224" i="82"/>
  <c r="H2150" i="82"/>
  <c r="H2092" i="82"/>
  <c r="H2028" i="82"/>
  <c r="H1968" i="82"/>
  <c r="H1896" i="82"/>
  <c r="H1836" i="82"/>
  <c r="H1772" i="82"/>
  <c r="H1709" i="82"/>
  <c r="H1648" i="82"/>
  <c r="H1550" i="82"/>
  <c r="H1460" i="82"/>
  <c r="H1362" i="82"/>
  <c r="H1039" i="82"/>
  <c r="H771" i="82"/>
  <c r="H2645" i="82"/>
  <c r="H2585" i="82"/>
  <c r="H2521" i="82"/>
  <c r="H2461" i="82"/>
  <c r="H2389" i="82"/>
  <c r="H2331" i="82"/>
  <c r="H2257" i="82"/>
  <c r="H2199" i="82"/>
  <c r="H2136" i="82"/>
  <c r="H2070" i="82"/>
  <c r="H2009" i="82"/>
  <c r="H1945" i="82"/>
  <c r="H1885" i="82"/>
  <c r="H1813" i="82"/>
  <c r="H1753" i="82"/>
  <c r="H1689" i="82"/>
  <c r="H1630" i="82"/>
  <c r="H1551" i="82"/>
  <c r="H1464" i="82"/>
  <c r="H1348" i="82"/>
  <c r="H1055" i="82"/>
  <c r="H721" i="82"/>
  <c r="H2806" i="82"/>
  <c r="H2742" i="82"/>
  <c r="H2682" i="82"/>
  <c r="H2610" i="82"/>
  <c r="H2550" i="82"/>
  <c r="H2486" i="82"/>
  <c r="H2423" i="82"/>
  <c r="H2362" i="82"/>
  <c r="H2288" i="82"/>
  <c r="H2230" i="82"/>
  <c r="H2164" i="82"/>
  <c r="H2106" i="82"/>
  <c r="H2034" i="82"/>
  <c r="H1974" i="82"/>
  <c r="H1910" i="82"/>
  <c r="H1849" i="82"/>
  <c r="H1783" i="82"/>
  <c r="H1715" i="82"/>
  <c r="H1654" i="82"/>
  <c r="H1571" i="82"/>
  <c r="H1478" i="82"/>
  <c r="H1404" i="82"/>
  <c r="H1177" i="82"/>
  <c r="H765" i="82"/>
  <c r="H1371" i="82"/>
  <c r="H1313" i="82"/>
  <c r="H1239" i="82"/>
  <c r="H1147" i="82"/>
  <c r="H1065" i="82"/>
  <c r="H983" i="82"/>
  <c r="H903" i="82"/>
  <c r="H814" i="82"/>
  <c r="H724" i="82"/>
  <c r="H541" i="82"/>
  <c r="H21" i="82"/>
  <c r="H1330" i="82"/>
  <c r="H1270" i="82"/>
  <c r="H1195" i="82"/>
  <c r="H1103" i="82"/>
  <c r="H1018" i="82"/>
  <c r="H930" i="82"/>
  <c r="H847" i="82"/>
  <c r="H763" i="82"/>
  <c r="H679" i="82"/>
  <c r="H381" i="82"/>
  <c r="H1631" i="82"/>
  <c r="H1568" i="82"/>
  <c r="H1502" i="82"/>
  <c r="H1443" i="82"/>
  <c r="H1369" i="82"/>
  <c r="H1311" i="82"/>
  <c r="H1237" i="82"/>
  <c r="H1151" i="82"/>
  <c r="H1069" i="82"/>
  <c r="H981" i="82"/>
  <c r="H901" i="82"/>
  <c r="H809" i="82"/>
  <c r="H729" i="82"/>
  <c r="H632" i="82"/>
  <c r="H125" i="82"/>
  <c r="H550" i="82"/>
  <c r="H414" i="82"/>
  <c r="H278" i="82"/>
  <c r="H99" i="82"/>
  <c r="DA434" i="82"/>
  <c r="H503" i="82"/>
  <c r="H377" i="82"/>
  <c r="H249" i="82"/>
  <c r="H72" i="82"/>
  <c r="DA354" i="82"/>
  <c r="H620" i="82"/>
  <c r="H514" i="82"/>
  <c r="H386" i="82"/>
  <c r="H232" i="82"/>
  <c r="H1256" i="82"/>
  <c r="H1132" i="82"/>
  <c r="H998" i="82"/>
  <c r="H872" i="82"/>
  <c r="H738" i="82"/>
  <c r="H614" i="82"/>
  <c r="H484" i="82"/>
  <c r="H361" i="82"/>
  <c r="H225" i="82"/>
  <c r="H51" i="82"/>
  <c r="DA630" i="82"/>
  <c r="DA766" i="82"/>
  <c r="H551" i="82"/>
  <c r="H427" i="82"/>
  <c r="H303" i="82"/>
  <c r="H129" i="82"/>
  <c r="DA858" i="82"/>
  <c r="AR53" i="82"/>
  <c r="AR21" i="82"/>
  <c r="BQ86" i="82"/>
  <c r="DA785" i="82"/>
  <c r="DA657" i="82"/>
  <c r="DA529" i="82"/>
  <c r="DA401" i="82"/>
  <c r="BQ106" i="82"/>
  <c r="DA795" i="82"/>
  <c r="DA667" i="82"/>
  <c r="DA539" i="82"/>
  <c r="DA411" i="82"/>
  <c r="BQ124" i="82"/>
  <c r="DA804" i="82"/>
  <c r="DA676" i="82"/>
  <c r="DA548" i="82"/>
  <c r="DA420" i="82"/>
  <c r="H214" i="82"/>
  <c r="H90" i="82"/>
  <c r="BQ312" i="82"/>
  <c r="BQ245" i="82"/>
  <c r="BQ117" i="82"/>
  <c r="DA330" i="82"/>
  <c r="DA202" i="82"/>
  <c r="DA74" i="82"/>
  <c r="DA14" i="82"/>
  <c r="DA22" i="82"/>
  <c r="DA30" i="82"/>
  <c r="DA38" i="82"/>
  <c r="DA46" i="82"/>
  <c r="DA54" i="82"/>
  <c r="DA62" i="82"/>
  <c r="DA70" i="82"/>
  <c r="DA78" i="82"/>
  <c r="DA86" i="82"/>
  <c r="DA94" i="82"/>
  <c r="DA102" i="82"/>
  <c r="DA110" i="82"/>
  <c r="DA118" i="82"/>
  <c r="DA126" i="82"/>
  <c r="DA134" i="82"/>
  <c r="DA142" i="82"/>
  <c r="DA150" i="82"/>
  <c r="DA158" i="82"/>
  <c r="DA166" i="82"/>
  <c r="DA174" i="82"/>
  <c r="DA182" i="82"/>
  <c r="DA190" i="82"/>
  <c r="DA198" i="82"/>
  <c r="DA206" i="82"/>
  <c r="DA214" i="82"/>
  <c r="DA222" i="82"/>
  <c r="DA230" i="82"/>
  <c r="DA238" i="82"/>
  <c r="DA246" i="82"/>
  <c r="DA254" i="82"/>
  <c r="DA262" i="82"/>
  <c r="DA270" i="82"/>
  <c r="DA278" i="82"/>
  <c r="DA286" i="82"/>
  <c r="DA294" i="82"/>
  <c r="DA302" i="82"/>
  <c r="DA310" i="82"/>
  <c r="DA318" i="82"/>
  <c r="DA326" i="82"/>
  <c r="DA334" i="82"/>
  <c r="DA342" i="82"/>
  <c r="DA350" i="82"/>
  <c r="BQ17" i="82"/>
  <c r="BQ25" i="82"/>
  <c r="BQ33" i="82"/>
  <c r="BQ41" i="82"/>
  <c r="BQ49" i="82"/>
  <c r="BQ57" i="82"/>
  <c r="BQ65" i="82"/>
  <c r="BQ73" i="82"/>
  <c r="BQ81" i="82"/>
  <c r="BQ89" i="82"/>
  <c r="BQ97" i="82"/>
  <c r="BQ105" i="82"/>
  <c r="BQ113" i="82"/>
  <c r="BQ121" i="82"/>
  <c r="BQ129" i="82"/>
  <c r="BQ137" i="82"/>
  <c r="BQ145" i="82"/>
  <c r="BQ153" i="82"/>
  <c r="BQ161" i="82"/>
  <c r="BQ169" i="82"/>
  <c r="BQ177" i="82"/>
  <c r="BQ185" i="82"/>
  <c r="BQ193" i="82"/>
  <c r="BQ201" i="82"/>
  <c r="BQ209" i="82"/>
  <c r="BQ217" i="82"/>
  <c r="BQ225" i="82"/>
  <c r="BQ233" i="82"/>
  <c r="BQ241" i="82"/>
  <c r="BQ249" i="82"/>
  <c r="BQ257" i="82"/>
  <c r="BQ264" i="82"/>
  <c r="BQ268" i="82"/>
  <c r="BQ272" i="82"/>
  <c r="BQ276" i="82"/>
  <c r="BQ280" i="82"/>
  <c r="BQ284" i="82"/>
  <c r="BQ288" i="82"/>
  <c r="BQ292" i="82"/>
  <c r="BQ296" i="82"/>
  <c r="BQ300" i="82"/>
  <c r="BQ304" i="82"/>
  <c r="DA17" i="82"/>
  <c r="DA25" i="82"/>
  <c r="DA33" i="82"/>
  <c r="DA41" i="82"/>
  <c r="DA49" i="82"/>
  <c r="DA57" i="82"/>
  <c r="DA65" i="82"/>
  <c r="DA73" i="82"/>
  <c r="DA81" i="82"/>
  <c r="DA89" i="82"/>
  <c r="DA97" i="82"/>
  <c r="DA105" i="82"/>
  <c r="DA113" i="82"/>
  <c r="DA121" i="82"/>
  <c r="DA129" i="82"/>
  <c r="DA137" i="82"/>
  <c r="DA145" i="82"/>
  <c r="DA153" i="82"/>
  <c r="DA161" i="82"/>
  <c r="DA169" i="82"/>
  <c r="DA177" i="82"/>
  <c r="DA185" i="82"/>
  <c r="DA193" i="82"/>
  <c r="DA201" i="82"/>
  <c r="DA209" i="82"/>
  <c r="DA217" i="82"/>
  <c r="DA225" i="82"/>
  <c r="DA233" i="82"/>
  <c r="DA241" i="82"/>
  <c r="DA249" i="82"/>
  <c r="DA257" i="82"/>
  <c r="DA265" i="82"/>
  <c r="DA273" i="82"/>
  <c r="DA281" i="82"/>
  <c r="DA289" i="82"/>
  <c r="DA297" i="82"/>
  <c r="DA305" i="82"/>
  <c r="DA313" i="82"/>
  <c r="DA321" i="82"/>
  <c r="DA329" i="82"/>
  <c r="DA337" i="82"/>
  <c r="DA345" i="82"/>
  <c r="DA352" i="82"/>
  <c r="BQ19" i="82"/>
  <c r="BQ27" i="82"/>
  <c r="BQ35" i="82"/>
  <c r="BQ43" i="82"/>
  <c r="BQ51" i="82"/>
  <c r="BQ59" i="82"/>
  <c r="BQ67" i="82"/>
  <c r="BQ75" i="82"/>
  <c r="BQ83" i="82"/>
  <c r="BQ91" i="82"/>
  <c r="BQ99" i="82"/>
  <c r="BQ107" i="82"/>
  <c r="BQ115" i="82"/>
  <c r="BQ123" i="82"/>
  <c r="BQ131" i="82"/>
  <c r="BQ139" i="82"/>
  <c r="BQ147" i="82"/>
  <c r="BQ155" i="82"/>
  <c r="BQ163" i="82"/>
  <c r="BQ171" i="82"/>
  <c r="BQ179" i="82"/>
  <c r="BQ187" i="82"/>
  <c r="BQ195" i="82"/>
  <c r="BQ203" i="82"/>
  <c r="BQ211" i="82"/>
  <c r="BQ219" i="82"/>
  <c r="BQ227" i="82"/>
  <c r="BQ235" i="82"/>
  <c r="BQ243" i="82"/>
  <c r="BQ251" i="82"/>
  <c r="BQ259" i="82"/>
  <c r="BQ265" i="82"/>
  <c r="BQ269" i="82"/>
  <c r="BQ273" i="82"/>
  <c r="BQ277" i="82"/>
  <c r="BQ281" i="82"/>
  <c r="BQ285" i="82"/>
  <c r="BQ289" i="82"/>
  <c r="BQ293" i="82"/>
  <c r="BQ297" i="82"/>
  <c r="BQ301" i="82"/>
  <c r="BQ305" i="82"/>
  <c r="AT2272" i="82"/>
  <c r="AT2264" i="82"/>
  <c r="AT2263" i="82"/>
  <c r="AT2261" i="82"/>
  <c r="AT2321" i="82"/>
  <c r="AT2319" i="82"/>
  <c r="AT2317" i="82"/>
  <c r="AT2315" i="82"/>
  <c r="AT2313" i="82"/>
  <c r="AT2311" i="82"/>
  <c r="AT2309" i="82"/>
  <c r="AT2307" i="82"/>
  <c r="AT2305" i="82"/>
  <c r="AT2303" i="82"/>
  <c r="AT2301" i="82"/>
  <c r="AT2299" i="82"/>
  <c r="AT2297" i="82"/>
  <c r="AT2295" i="82"/>
  <c r="AT2293" i="82"/>
  <c r="AT2291" i="82"/>
  <c r="AT2289" i="82"/>
  <c r="AT2287" i="82"/>
  <c r="AT2285" i="82"/>
  <c r="AT2283" i="82"/>
  <c r="AT2281" i="82"/>
  <c r="AT2279" i="82"/>
  <c r="AT2277" i="82"/>
  <c r="AT2274" i="82"/>
  <c r="AT2271" i="82"/>
  <c r="AT2269" i="82"/>
  <c r="AT2266" i="82"/>
  <c r="AT2318" i="82"/>
  <c r="AT2310" i="82"/>
  <c r="AT2302" i="82"/>
  <c r="AT2294" i="82"/>
  <c r="AT2286" i="82"/>
  <c r="AT2278" i="82"/>
  <c r="AT2273" i="82"/>
  <c r="AT2268" i="82"/>
  <c r="AT2262" i="82"/>
  <c r="AT2260" i="82"/>
  <c r="AT2252" i="82"/>
  <c r="AT2251" i="82"/>
  <c r="AT2249" i="82"/>
  <c r="AT2240" i="82"/>
  <c r="AT2232" i="82"/>
  <c r="AT2226" i="82"/>
  <c r="AT2220" i="82"/>
  <c r="AT2316" i="82"/>
  <c r="AT2298" i="82"/>
  <c r="AT2288" i="82"/>
  <c r="AT2284" i="82"/>
  <c r="AT2275" i="82"/>
  <c r="AT2254" i="82"/>
  <c r="AT2241" i="82"/>
  <c r="AT2239" i="82"/>
  <c r="AT2233" i="82"/>
  <c r="AT2231" i="82"/>
  <c r="AT2222" i="82"/>
  <c r="AT2214" i="82"/>
  <c r="AT2211" i="82"/>
  <c r="AT2209" i="82"/>
  <c r="AT2206" i="82"/>
  <c r="AT2200" i="82"/>
  <c r="AT2320" i="82"/>
  <c r="AT2314" i="82"/>
  <c r="AT2304" i="82"/>
  <c r="AT2300" i="82"/>
  <c r="AT2282" i="82"/>
  <c r="AT2276" i="82"/>
  <c r="AT2270" i="82"/>
  <c r="AT2258" i="82"/>
  <c r="AT2245" i="82"/>
  <c r="AT2244" i="82"/>
  <c r="AT2243" i="82"/>
  <c r="AT2237" i="82"/>
  <c r="AT2236" i="82"/>
  <c r="AT2235" i="82"/>
  <c r="AT2229" i="82"/>
  <c r="AT2228" i="82"/>
  <c r="AT2227" i="82"/>
  <c r="AT2218" i="82"/>
  <c r="AT2213" i="82"/>
  <c r="AT2210" i="82"/>
  <c r="AT2207" i="82"/>
  <c r="AT2205" i="82"/>
  <c r="AT2196" i="82"/>
  <c r="AT2188" i="82"/>
  <c r="AT2182" i="82"/>
  <c r="AT2179" i="82"/>
  <c r="AT2177" i="82"/>
  <c r="AT2174" i="82"/>
  <c r="AT2171" i="82"/>
  <c r="AT2169" i="82"/>
  <c r="AT2166" i="82"/>
  <c r="AT2163" i="82"/>
  <c r="AT2161" i="82"/>
  <c r="AT2158" i="82"/>
  <c r="AT2152" i="82"/>
  <c r="AT2146" i="82"/>
  <c r="AT2143" i="82"/>
  <c r="AT2141" i="82"/>
  <c r="AT2137" i="82"/>
  <c r="AT2134" i="82"/>
  <c r="AT2128" i="82"/>
  <c r="AT2296" i="82"/>
  <c r="AT2256" i="82"/>
  <c r="AT2224" i="82"/>
  <c r="AT2216" i="82"/>
  <c r="AT2212" i="82"/>
  <c r="AT2208" i="82"/>
  <c r="AT2204" i="82"/>
  <c r="AT2193" i="82"/>
  <c r="AT2192" i="82"/>
  <c r="AT2191" i="82"/>
  <c r="AT2185" i="82"/>
  <c r="AT2184" i="82"/>
  <c r="AT2183" i="82"/>
  <c r="AT2170" i="82"/>
  <c r="AT2168" i="82"/>
  <c r="AT2167" i="82"/>
  <c r="AT2154" i="82"/>
  <c r="AT2308" i="82"/>
  <c r="AT2306" i="82"/>
  <c r="AT2247" i="82"/>
  <c r="AT2197" i="82"/>
  <c r="AT2195" i="82"/>
  <c r="AT2189" i="82"/>
  <c r="AT2187" i="82"/>
  <c r="AT2178" i="82"/>
  <c r="AT2176" i="82"/>
  <c r="AT2175" i="82"/>
  <c r="AT2162" i="82"/>
  <c r="AT2160" i="82"/>
  <c r="AT2159" i="82"/>
  <c r="AT2150" i="82"/>
  <c r="AT2130" i="82"/>
  <c r="AT2122" i="82"/>
  <c r="AT2116" i="82"/>
  <c r="AT2115" i="82"/>
  <c r="AT2113" i="82"/>
  <c r="AT2110" i="82"/>
  <c r="AT2108" i="82"/>
  <c r="AT2106" i="82"/>
  <c r="AT2104" i="82"/>
  <c r="AT2102" i="82"/>
  <c r="AT2100" i="82"/>
  <c r="AT2098" i="82"/>
  <c r="AT2096" i="82"/>
  <c r="AT2094" i="82"/>
  <c r="AT2092" i="82"/>
  <c r="AT2090" i="82"/>
  <c r="AT2088" i="82"/>
  <c r="AT2086" i="82"/>
  <c r="AT2084" i="82"/>
  <c r="AT2082" i="82"/>
  <c r="AT2080" i="82"/>
  <c r="AT2078" i="82"/>
  <c r="AT2076" i="82"/>
  <c r="AT2074" i="82"/>
  <c r="AT2292" i="82"/>
  <c r="AT2290" i="82"/>
  <c r="AT2250" i="82"/>
  <c r="AT2248" i="82"/>
  <c r="AT2246" i="82"/>
  <c r="AT2238" i="82"/>
  <c r="AT2230" i="82"/>
  <c r="AT2198" i="82"/>
  <c r="AT2190" i="82"/>
  <c r="AT2155" i="82"/>
  <c r="AT2145" i="82"/>
  <c r="AT2138" i="82"/>
  <c r="AT2133" i="82"/>
  <c r="AT2132" i="82"/>
  <c r="AT2131" i="82"/>
  <c r="AT2129" i="82"/>
  <c r="AT2118" i="82"/>
  <c r="AT2105" i="82"/>
  <c r="AT2097" i="82"/>
  <c r="AT2089" i="82"/>
  <c r="AT2081" i="82"/>
  <c r="AT2067" i="82"/>
  <c r="AT2280" i="82"/>
  <c r="AT2201" i="82"/>
  <c r="AT2199" i="82"/>
  <c r="AT2180" i="82"/>
  <c r="AT2172" i="82"/>
  <c r="AT2164" i="82"/>
  <c r="AT2156" i="82"/>
  <c r="AT2147" i="82"/>
  <c r="AT2139" i="82"/>
  <c r="AT2135" i="82"/>
  <c r="AT2117" i="82"/>
  <c r="AT2114" i="82"/>
  <c r="AT2112" i="82"/>
  <c r="AT2111" i="82"/>
  <c r="AT2103" i="82"/>
  <c r="AT2095" i="82"/>
  <c r="AT2087" i="82"/>
  <c r="AT2079" i="82"/>
  <c r="AT2073" i="82"/>
  <c r="AT2071" i="82"/>
  <c r="AT2069" i="82"/>
  <c r="AT2064" i="82"/>
  <c r="AT2061" i="82"/>
  <c r="AT2056" i="82"/>
  <c r="AT2053" i="82"/>
  <c r="AT2048" i="82"/>
  <c r="AT2045" i="82"/>
  <c r="AT2040" i="82"/>
  <c r="AT2037" i="82"/>
  <c r="AT2032" i="82"/>
  <c r="AT2029" i="82"/>
  <c r="AT2265" i="82"/>
  <c r="AT2257" i="82"/>
  <c r="AT2221" i="82"/>
  <c r="AT2153" i="82"/>
  <c r="AT2149" i="82"/>
  <c r="AT2126" i="82"/>
  <c r="AT2124" i="82"/>
  <c r="AT2099" i="82"/>
  <c r="AT2083" i="82"/>
  <c r="AT2072" i="82"/>
  <c r="AT2065" i="82"/>
  <c r="AT2060" i="82"/>
  <c r="AT2059" i="82"/>
  <c r="AT2050" i="82"/>
  <c r="AT2049" i="82"/>
  <c r="AT2047" i="82"/>
  <c r="AT2038" i="82"/>
  <c r="AT2028" i="82"/>
  <c r="AT2025" i="82"/>
  <c r="AT2020" i="82"/>
  <c r="AT2017" i="82"/>
  <c r="AT2012" i="82"/>
  <c r="AT2009" i="82"/>
  <c r="AT2004" i="82"/>
  <c r="AT2001" i="82"/>
  <c r="AT1996" i="82"/>
  <c r="AT1993" i="82"/>
  <c r="AT1988" i="82"/>
  <c r="AT1985" i="82"/>
  <c r="AT1980" i="82"/>
  <c r="AT1977" i="82"/>
  <c r="AT1972" i="82"/>
  <c r="AT1969" i="82"/>
  <c r="AT1964" i="82"/>
  <c r="AT1958" i="82"/>
  <c r="AT1955" i="82"/>
  <c r="AT1952" i="82"/>
  <c r="AT1949" i="82"/>
  <c r="AT2312" i="82"/>
  <c r="AT2267" i="82"/>
  <c r="AT2259" i="82"/>
  <c r="AT2242" i="82"/>
  <c r="AT2223" i="82"/>
  <c r="AT2215" i="82"/>
  <c r="AT2202" i="82"/>
  <c r="AT2186" i="82"/>
  <c r="AT2181" i="82"/>
  <c r="AT2165" i="82"/>
  <c r="AT2119" i="82"/>
  <c r="AT2109" i="82"/>
  <c r="AT2093" i="82"/>
  <c r="AT2077" i="82"/>
  <c r="AT2066" i="82"/>
  <c r="AT2058" i="82"/>
  <c r="AT2057" i="82"/>
  <c r="AT2055" i="82"/>
  <c r="AT2046" i="82"/>
  <c r="AT2036" i="82"/>
  <c r="AT2035" i="82"/>
  <c r="AT2027" i="82"/>
  <c r="AT2022" i="82"/>
  <c r="AT2019" i="82"/>
  <c r="AT2014" i="82"/>
  <c r="AT2011" i="82"/>
  <c r="AT2006" i="82"/>
  <c r="AT2003" i="82"/>
  <c r="AT1998" i="82"/>
  <c r="AT1995" i="82"/>
  <c r="AT1990" i="82"/>
  <c r="AT1987" i="82"/>
  <c r="AT1982" i="82"/>
  <c r="AT1979" i="82"/>
  <c r="AT1974" i="82"/>
  <c r="AT1971" i="82"/>
  <c r="AT1966" i="82"/>
  <c r="AT1963" i="82"/>
  <c r="AT1960" i="82"/>
  <c r="AT1957" i="82"/>
  <c r="AT1951" i="82"/>
  <c r="AT1945" i="82"/>
  <c r="AT1940" i="82"/>
  <c r="AT1934" i="82"/>
  <c r="AT1933" i="82"/>
  <c r="AT1930" i="82"/>
  <c r="AT1927" i="82"/>
  <c r="AT1924" i="82"/>
  <c r="AT1921" i="82"/>
  <c r="AT2234" i="82"/>
  <c r="AT2217" i="82"/>
  <c r="AT2157" i="82"/>
  <c r="AT2148" i="82"/>
  <c r="AT2052" i="82"/>
  <c r="AT2042" i="82"/>
  <c r="AT2030" i="82"/>
  <c r="AT2024" i="82"/>
  <c r="AT2008" i="82"/>
  <c r="AT1992" i="82"/>
  <c r="AT1976" i="82"/>
  <c r="AT1961" i="82"/>
  <c r="AT1956" i="82"/>
  <c r="AT1944" i="82"/>
  <c r="AT1943" i="82"/>
  <c r="AT1926" i="82"/>
  <c r="AT1922" i="82"/>
  <c r="AT1916" i="82"/>
  <c r="AT1913" i="82"/>
  <c r="AT1908" i="82"/>
  <c r="AT1907" i="82"/>
  <c r="AT1904" i="82"/>
  <c r="AT1854" i="82"/>
  <c r="AT1852" i="82"/>
  <c r="AT1847" i="82"/>
  <c r="AT1845" i="82"/>
  <c r="AT1842" i="82"/>
  <c r="AT1840" i="82"/>
  <c r="AT1827" i="82"/>
  <c r="AT1825" i="82"/>
  <c r="AT1818" i="82"/>
  <c r="AT1816" i="82"/>
  <c r="AT1811" i="82"/>
  <c r="AT1809" i="82"/>
  <c r="AT1802" i="82"/>
  <c r="AT1800" i="82"/>
  <c r="AT1790" i="82"/>
  <c r="AT1788" i="82"/>
  <c r="AT1783" i="82"/>
  <c r="AT1781" i="82"/>
  <c r="AT1778" i="82"/>
  <c r="AT1776" i="82"/>
  <c r="AT1771" i="82"/>
  <c r="AT1769" i="82"/>
  <c r="AT1766" i="82"/>
  <c r="AT1764" i="82"/>
  <c r="AT1759" i="82"/>
  <c r="AT1757" i="82"/>
  <c r="AT1742" i="82"/>
  <c r="AT1740" i="82"/>
  <c r="AT2253" i="82"/>
  <c r="AT2219" i="82"/>
  <c r="AT2203" i="82"/>
  <c r="AT2194" i="82"/>
  <c r="AT2140" i="82"/>
  <c r="AT2123" i="82"/>
  <c r="AT2121" i="82"/>
  <c r="AT2107" i="82"/>
  <c r="AT2101" i="82"/>
  <c r="AT2075" i="82"/>
  <c r="AT2070" i="82"/>
  <c r="AT2068" i="82"/>
  <c r="AT2043" i="82"/>
  <c r="AT2039" i="82"/>
  <c r="AT2033" i="82"/>
  <c r="AT2031" i="82"/>
  <c r="AT2026" i="82"/>
  <c r="AT2021" i="82"/>
  <c r="AT2015" i="82"/>
  <c r="AT2010" i="82"/>
  <c r="AT2005" i="82"/>
  <c r="AT1999" i="82"/>
  <c r="AT1994" i="82"/>
  <c r="AT1989" i="82"/>
  <c r="AT1983" i="82"/>
  <c r="AT1978" i="82"/>
  <c r="AT1973" i="82"/>
  <c r="AT1967" i="82"/>
  <c r="AT1962" i="82"/>
  <c r="AT1953" i="82"/>
  <c r="AT1942" i="82"/>
  <c r="AT1941" i="82"/>
  <c r="AT1939" i="82"/>
  <c r="AT1920" i="82"/>
  <c r="AT1919" i="82"/>
  <c r="AT1915" i="82"/>
  <c r="AT1910" i="82"/>
  <c r="AT1903" i="82"/>
  <c r="AT1900" i="82"/>
  <c r="AT1898" i="82"/>
  <c r="AT1896" i="82"/>
  <c r="AT1894" i="82"/>
  <c r="AT1892" i="82"/>
  <c r="AT1890" i="82"/>
  <c r="AT1888" i="82"/>
  <c r="AT1886" i="82"/>
  <c r="AT1884" i="82"/>
  <c r="AT1882" i="82"/>
  <c r="AT1880" i="82"/>
  <c r="AT1878" i="82"/>
  <c r="AT1876" i="82"/>
  <c r="AT1874" i="82"/>
  <c r="AT1872" i="82"/>
  <c r="AT1870" i="82"/>
  <c r="AT1868" i="82"/>
  <c r="AT1866" i="82"/>
  <c r="AT1864" i="82"/>
  <c r="AT1862" i="82"/>
  <c r="AT1860" i="82"/>
  <c r="AT1858" i="82"/>
  <c r="AT1856" i="82"/>
  <c r="AT1851" i="82"/>
  <c r="AT1849" i="82"/>
  <c r="AT1844" i="82"/>
  <c r="AT1839" i="82"/>
  <c r="AT1837" i="82"/>
  <c r="AT1834" i="82"/>
  <c r="AT1832" i="82"/>
  <c r="AT1831" i="82"/>
  <c r="AT1829" i="82"/>
  <c r="AT1822" i="82"/>
  <c r="AT1820" i="82"/>
  <c r="AT1815" i="82"/>
  <c r="AT1813" i="82"/>
  <c r="AT1806" i="82"/>
  <c r="AT1804" i="82"/>
  <c r="AT1799" i="82"/>
  <c r="AT1797" i="82"/>
  <c r="AT1794" i="82"/>
  <c r="AT1792" i="82"/>
  <c r="AT1787" i="82"/>
  <c r="AT1785" i="82"/>
  <c r="AT1775" i="82"/>
  <c r="AT1773" i="82"/>
  <c r="AT1763" i="82"/>
  <c r="AT1761" i="82"/>
  <c r="AT1754" i="82"/>
  <c r="AT1752" i="82"/>
  <c r="AT1751" i="82"/>
  <c r="AT1749" i="82"/>
  <c r="AT1746" i="82"/>
  <c r="AT1744" i="82"/>
  <c r="AT1739" i="82"/>
  <c r="AT2255" i="82"/>
  <c r="AT2225" i="82"/>
  <c r="AT2173" i="82"/>
  <c r="AT2144" i="82"/>
  <c r="AT2120" i="82"/>
  <c r="AT2085" i="82"/>
  <c r="AT2063" i="82"/>
  <c r="AT2013" i="82"/>
  <c r="AT2002" i="82"/>
  <c r="AT2000" i="82"/>
  <c r="AT1981" i="82"/>
  <c r="AT1970" i="82"/>
  <c r="AT1968" i="82"/>
  <c r="AT1948" i="82"/>
  <c r="AT1937" i="82"/>
  <c r="AT1931" i="82"/>
  <c r="AT1929" i="82"/>
  <c r="AT1925" i="82"/>
  <c r="AT1918" i="82"/>
  <c r="AT1914" i="82"/>
  <c r="AT1909" i="82"/>
  <c r="AT1905" i="82"/>
  <c r="AT1899" i="82"/>
  <c r="AT1891" i="82"/>
  <c r="AT1883" i="82"/>
  <c r="AT1875" i="82"/>
  <c r="AT1867" i="82"/>
  <c r="AT1859" i="82"/>
  <c r="AT1853" i="82"/>
  <c r="AT1846" i="82"/>
  <c r="AT1841" i="82"/>
  <c r="AT1835" i="82"/>
  <c r="AT1830" i="82"/>
  <c r="AT1823" i="82"/>
  <c r="AT1817" i="82"/>
  <c r="AT1810" i="82"/>
  <c r="AT1798" i="82"/>
  <c r="AT1786" i="82"/>
  <c r="AT1774" i="82"/>
  <c r="AT1762" i="82"/>
  <c r="AT1755" i="82"/>
  <c r="AT1750" i="82"/>
  <c r="AT1737" i="82"/>
  <c r="AT1734" i="82"/>
  <c r="AT1732" i="82"/>
  <c r="AT1727" i="82"/>
  <c r="AT1725" i="82"/>
  <c r="AT1722" i="82"/>
  <c r="AT1720" i="82"/>
  <c r="AT1719" i="82"/>
  <c r="AT1717" i="82"/>
  <c r="AT1714" i="82"/>
  <c r="AT1712" i="82"/>
  <c r="AT1709" i="82"/>
  <c r="AT1706" i="82"/>
  <c r="AT1704" i="82"/>
  <c r="AT1701" i="82"/>
  <c r="AT1695" i="82"/>
  <c r="AT1693" i="82"/>
  <c r="AT1690" i="82"/>
  <c r="AT1688" i="82"/>
  <c r="AT1686" i="82"/>
  <c r="AT1684" i="82"/>
  <c r="AT1682" i="82"/>
  <c r="AT1680" i="82"/>
  <c r="AT1678" i="82"/>
  <c r="AT1676" i="82"/>
  <c r="AT1674" i="82"/>
  <c r="AT1672" i="82"/>
  <c r="AT1670" i="82"/>
  <c r="AT1668" i="82"/>
  <c r="AT1666" i="82"/>
  <c r="AT1664" i="82"/>
  <c r="AT1662" i="82"/>
  <c r="AT1660" i="82"/>
  <c r="AT1658" i="82"/>
  <c r="AT1656" i="82"/>
  <c r="AT1654" i="82"/>
  <c r="AT1652" i="82"/>
  <c r="AT1650" i="82"/>
  <c r="AT1648" i="82"/>
  <c r="AT1645" i="82"/>
  <c r="AT1643" i="82"/>
  <c r="AT1636" i="82"/>
  <c r="AT1633" i="82"/>
  <c r="AT1631" i="82"/>
  <c r="AT1628" i="82"/>
  <c r="AT1625" i="82"/>
  <c r="AT1623" i="82"/>
  <c r="AT1620" i="82"/>
  <c r="AT1617" i="82"/>
  <c r="AT1615" i="82"/>
  <c r="AT1612" i="82"/>
  <c r="AT1609" i="82"/>
  <c r="AT1607" i="82"/>
  <c r="AT2054" i="82"/>
  <c r="AT2044" i="82"/>
  <c r="AT2034" i="82"/>
  <c r="AT2007" i="82"/>
  <c r="AT1975" i="82"/>
  <c r="AT1946" i="82"/>
  <c r="AT1901" i="82"/>
  <c r="AT1893" i="82"/>
  <c r="AT1885" i="82"/>
  <c r="AT1877" i="82"/>
  <c r="AT1869" i="82"/>
  <c r="AT1861" i="82"/>
  <c r="AT1855" i="82"/>
  <c r="AT1848" i="82"/>
  <c r="AT1843" i="82"/>
  <c r="AT1836" i="82"/>
  <c r="AT1824" i="82"/>
  <c r="AT1819" i="82"/>
  <c r="AT1812" i="82"/>
  <c r="AT1805" i="82"/>
  <c r="AT1793" i="82"/>
  <c r="AT1780" i="82"/>
  <c r="AT1768" i="82"/>
  <c r="AT1756" i="82"/>
  <c r="AT1745" i="82"/>
  <c r="AT1731" i="82"/>
  <c r="AT1729" i="82"/>
  <c r="AT1711" i="82"/>
  <c r="AT1703" i="82"/>
  <c r="AT1697" i="82"/>
  <c r="AT1642" i="82"/>
  <c r="AT1639" i="82"/>
  <c r="AT1630" i="82"/>
  <c r="AT1622" i="82"/>
  <c r="AT1614" i="82"/>
  <c r="AT1606" i="82"/>
  <c r="AT1598" i="82"/>
  <c r="AT1592" i="82"/>
  <c r="AT1589" i="82"/>
  <c r="AT1587" i="82"/>
  <c r="AT1584" i="82"/>
  <c r="AT1581" i="82"/>
  <c r="AT1579" i="82"/>
  <c r="AT1576" i="82"/>
  <c r="AT2151" i="82"/>
  <c r="AT2125" i="82"/>
  <c r="AT2051" i="82"/>
  <c r="AT2023" i="82"/>
  <c r="AT2018" i="82"/>
  <c r="AT1997" i="82"/>
  <c r="AT1954" i="82"/>
  <c r="AT1947" i="82"/>
  <c r="AT1938" i="82"/>
  <c r="AT1936" i="82"/>
  <c r="AT1923" i="82"/>
  <c r="AT1850" i="82"/>
  <c r="AT1821" i="82"/>
  <c r="AT1747" i="82"/>
  <c r="AT1743" i="82"/>
  <c r="AT1741" i="82"/>
  <c r="AT1735" i="82"/>
  <c r="AT1728" i="82"/>
  <c r="AT1723" i="82"/>
  <c r="AT1716" i="82"/>
  <c r="AT1707" i="82"/>
  <c r="AT1702" i="82"/>
  <c r="AT1698" i="82"/>
  <c r="AT1685" i="82"/>
  <c r="AT1677" i="82"/>
  <c r="AT1669" i="82"/>
  <c r="AT1661" i="82"/>
  <c r="AT1653" i="82"/>
  <c r="AT1646" i="82"/>
  <c r="AT1641" i="82"/>
  <c r="AT1637" i="82"/>
  <c r="AT1626" i="82"/>
  <c r="AT1621" i="82"/>
  <c r="AT1610" i="82"/>
  <c r="AT1600" i="82"/>
  <c r="AT1591" i="82"/>
  <c r="AT1590" i="82"/>
  <c r="AT1575" i="82"/>
  <c r="AT1568" i="82"/>
  <c r="AT1565" i="82"/>
  <c r="AT1563" i="82"/>
  <c r="AT1560" i="82"/>
  <c r="AT1557" i="82"/>
  <c r="AT1555" i="82"/>
  <c r="AT1552" i="82"/>
  <c r="AT1549" i="82"/>
  <c r="AT1547" i="82"/>
  <c r="AT1544" i="82"/>
  <c r="AT1541" i="82"/>
  <c r="AT1539" i="82"/>
  <c r="AT1532" i="82"/>
  <c r="AT1529" i="82"/>
  <c r="AT1527" i="82"/>
  <c r="AT1524" i="82"/>
  <c r="AT1522" i="82"/>
  <c r="AT1517" i="82"/>
  <c r="AT1512" i="82"/>
  <c r="AT1510" i="82"/>
  <c r="AT1509" i="82"/>
  <c r="AT1501" i="82"/>
  <c r="AT1499" i="82"/>
  <c r="AT1481" i="82"/>
  <c r="AT1479" i="82"/>
  <c r="AT1477" i="82"/>
  <c r="AT1475" i="82"/>
  <c r="AT1473" i="82"/>
  <c r="AT1471" i="82"/>
  <c r="AT1469" i="82"/>
  <c r="AT1467" i="82"/>
  <c r="AT1465" i="82"/>
  <c r="AT1463" i="82"/>
  <c r="AT1461" i="82"/>
  <c r="AT1459" i="82"/>
  <c r="AT1457" i="82"/>
  <c r="AT1455" i="82"/>
  <c r="AT1453" i="82"/>
  <c r="AT1451" i="82"/>
  <c r="AT1449" i="82"/>
  <c r="AT1447" i="82"/>
  <c r="AT1445" i="82"/>
  <c r="AT1443" i="82"/>
  <c r="AT1441" i="82"/>
  <c r="AT1439" i="82"/>
  <c r="AT1434" i="82"/>
  <c r="AT1431" i="82"/>
  <c r="AT1426" i="82"/>
  <c r="AT1423" i="82"/>
  <c r="AT1418" i="82"/>
  <c r="AT1415" i="82"/>
  <c r="AT1410" i="82"/>
  <c r="AT1407" i="82"/>
  <c r="AT1402" i="82"/>
  <c r="AT1399" i="82"/>
  <c r="AT1394" i="82"/>
  <c r="AT1391" i="82"/>
  <c r="AT1386" i="82"/>
  <c r="AT1383" i="82"/>
  <c r="AT1378" i="82"/>
  <c r="AT1375" i="82"/>
  <c r="AT1370" i="82"/>
  <c r="AT1367" i="82"/>
  <c r="AT1362" i="82"/>
  <c r="AT1359" i="82"/>
  <c r="AT1354" i="82"/>
  <c r="AT1351" i="82"/>
  <c r="AT1346" i="82"/>
  <c r="AT1343" i="82"/>
  <c r="AT1338" i="82"/>
  <c r="AT1335" i="82"/>
  <c r="AT1330" i="82"/>
  <c r="AT1327" i="82"/>
  <c r="AT1322" i="82"/>
  <c r="AT1319" i="82"/>
  <c r="AT1314" i="82"/>
  <c r="AT1311" i="82"/>
  <c r="AT1306" i="82"/>
  <c r="AT1303" i="82"/>
  <c r="AT1298" i="82"/>
  <c r="AT1295" i="82"/>
  <c r="AT1290" i="82"/>
  <c r="AT1287" i="82"/>
  <c r="AT1282" i="82"/>
  <c r="AT1279" i="82"/>
  <c r="AT1274" i="82"/>
  <c r="AT1271" i="82"/>
  <c r="AT1269" i="82"/>
  <c r="AT1267" i="82"/>
  <c r="AT1265" i="82"/>
  <c r="AT1263" i="82"/>
  <c r="AT1261" i="82"/>
  <c r="AT1259" i="82"/>
  <c r="AT1257" i="82"/>
  <c r="AT1255" i="82"/>
  <c r="AT1253" i="82"/>
  <c r="AT1251" i="82"/>
  <c r="AT1249" i="82"/>
  <c r="AT1247" i="82"/>
  <c r="AT1245" i="82"/>
  <c r="AT1243" i="82"/>
  <c r="AT1241" i="82"/>
  <c r="AT1239" i="82"/>
  <c r="AT1237" i="82"/>
  <c r="AT1235" i="82"/>
  <c r="AT1233" i="82"/>
  <c r="AT1231" i="82"/>
  <c r="AT1229" i="82"/>
  <c r="AT1226" i="82"/>
  <c r="AT1218" i="82"/>
  <c r="AT1210" i="82"/>
  <c r="AT1202" i="82"/>
  <c r="AT1194" i="82"/>
  <c r="AT1186" i="82"/>
  <c r="AT1178" i="82"/>
  <c r="AT1170" i="82"/>
  <c r="AT1162" i="82"/>
  <c r="AT1154" i="82"/>
  <c r="AT1151" i="82"/>
  <c r="AT1148" i="82"/>
  <c r="AT1145" i="82"/>
  <c r="AT1143" i="82"/>
  <c r="AT2127" i="82"/>
  <c r="AT2062" i="82"/>
  <c r="AT1984" i="82"/>
  <c r="AT1911" i="82"/>
  <c r="AT1889" i="82"/>
  <c r="AT1887" i="82"/>
  <c r="AT1873" i="82"/>
  <c r="AT1871" i="82"/>
  <c r="AT1857" i="82"/>
  <c r="AT1833" i="82"/>
  <c r="AT1828" i="82"/>
  <c r="AT1826" i="82"/>
  <c r="AT1808" i="82"/>
  <c r="AT1795" i="82"/>
  <c r="AT1791" i="82"/>
  <c r="AT1789" i="82"/>
  <c r="AT1784" i="82"/>
  <c r="AT1782" i="82"/>
  <c r="AT1730" i="82"/>
  <c r="AT1718" i="82"/>
  <c r="AT1713" i="82"/>
  <c r="AT1708" i="82"/>
  <c r="AT1699" i="82"/>
  <c r="AT1692" i="82"/>
  <c r="AT1687" i="82"/>
  <c r="AT1679" i="82"/>
  <c r="AT1671" i="82"/>
  <c r="AT1663" i="82"/>
  <c r="AT1655" i="82"/>
  <c r="AT1647" i="82"/>
  <c r="AT1638" i="82"/>
  <c r="AT1632" i="82"/>
  <c r="AT1627" i="82"/>
  <c r="AT1616" i="82"/>
  <c r="AT1611" i="82"/>
  <c r="AT1605" i="82"/>
  <c r="AT1599" i="82"/>
  <c r="AT1597" i="82"/>
  <c r="AT1588" i="82"/>
  <c r="AT1586" i="82"/>
  <c r="AT1585" i="82"/>
  <c r="AT1574" i="82"/>
  <c r="AT1573" i="82"/>
  <c r="AT1571" i="82"/>
  <c r="AT1562" i="82"/>
  <c r="AT1554" i="82"/>
  <c r="AT1546" i="82"/>
  <c r="AT1538" i="82"/>
  <c r="AT1535" i="82"/>
  <c r="AT1526" i="82"/>
  <c r="AT1521" i="82"/>
  <c r="AT1519" i="82"/>
  <c r="AT1516" i="82"/>
  <c r="AT1514" i="82"/>
  <c r="AT1508" i="82"/>
  <c r="AT1506" i="82"/>
  <c r="AT1505" i="82"/>
  <c r="AT1503" i="82"/>
  <c r="AT1496" i="82"/>
  <c r="AT1494" i="82"/>
  <c r="AT1491" i="82"/>
  <c r="AT1488" i="82"/>
  <c r="AT1486" i="82"/>
  <c r="AT1485" i="82"/>
  <c r="AT1483" i="82"/>
  <c r="AT1436" i="82"/>
  <c r="AT1433" i="82"/>
  <c r="AT1428" i="82"/>
  <c r="AT1425" i="82"/>
  <c r="AT1420" i="82"/>
  <c r="AT1417" i="82"/>
  <c r="AT1412" i="82"/>
  <c r="AT1409" i="82"/>
  <c r="AT1404" i="82"/>
  <c r="AT1401" i="82"/>
  <c r="AT1396" i="82"/>
  <c r="AT1393" i="82"/>
  <c r="AT1388" i="82"/>
  <c r="AT1385" i="82"/>
  <c r="AT1380" i="82"/>
  <c r="AT1377" i="82"/>
  <c r="AT1372" i="82"/>
  <c r="AT1369" i="82"/>
  <c r="AT1364" i="82"/>
  <c r="AT1361" i="82"/>
  <c r="AT1356" i="82"/>
  <c r="AT1353" i="82"/>
  <c r="AT1348" i="82"/>
  <c r="AT1345" i="82"/>
  <c r="AT1340" i="82"/>
  <c r="AT1337" i="82"/>
  <c r="AT1332" i="82"/>
  <c r="AT1329" i="82"/>
  <c r="AT1324" i="82"/>
  <c r="AT1321" i="82"/>
  <c r="AT1316" i="82"/>
  <c r="AT1313" i="82"/>
  <c r="AT1308" i="82"/>
  <c r="AT1305" i="82"/>
  <c r="AT1300" i="82"/>
  <c r="AT1297" i="82"/>
  <c r="AT1292" i="82"/>
  <c r="AT1289" i="82"/>
  <c r="AT1284" i="82"/>
  <c r="AT1281" i="82"/>
  <c r="AT1276" i="82"/>
  <c r="AT1273" i="82"/>
  <c r="AT1228" i="82"/>
  <c r="AT1225" i="82"/>
  <c r="AT1223" i="82"/>
  <c r="AT1220" i="82"/>
  <c r="AT1217" i="82"/>
  <c r="AT1215" i="82"/>
  <c r="AT1212" i="82"/>
  <c r="AT1209" i="82"/>
  <c r="AT1207" i="82"/>
  <c r="AT1204" i="82"/>
  <c r="AT1201" i="82"/>
  <c r="AT1199" i="82"/>
  <c r="AT1196" i="82"/>
  <c r="AT1193" i="82"/>
  <c r="AT1191" i="82"/>
  <c r="AT1188" i="82"/>
  <c r="AT1185" i="82"/>
  <c r="AT1183" i="82"/>
  <c r="AT1180" i="82"/>
  <c r="AT1177" i="82"/>
  <c r="AT1175" i="82"/>
  <c r="AT1172" i="82"/>
  <c r="AT1169" i="82"/>
  <c r="AT1167" i="82"/>
  <c r="AT1164" i="82"/>
  <c r="AT1161" i="82"/>
  <c r="AT1159" i="82"/>
  <c r="AT1156" i="82"/>
  <c r="AT1153" i="82"/>
  <c r="AT1150" i="82"/>
  <c r="AT1142" i="82"/>
  <c r="AT1986" i="82"/>
  <c r="AT1912" i="82"/>
  <c r="AT1902" i="82"/>
  <c r="AT1895" i="82"/>
  <c r="AT1863" i="82"/>
  <c r="AT1765" i="82"/>
  <c r="AT1758" i="82"/>
  <c r="AT1721" i="82"/>
  <c r="AT1715" i="82"/>
  <c r="AT1700" i="82"/>
  <c r="AT1683" i="82"/>
  <c r="AT1681" i="82"/>
  <c r="AT1667" i="82"/>
  <c r="AT1665" i="82"/>
  <c r="AT1651" i="82"/>
  <c r="AT1649" i="82"/>
  <c r="AT1634" i="82"/>
  <c r="AT1619" i="82"/>
  <c r="AT1613" i="82"/>
  <c r="AT1601" i="82"/>
  <c r="AT1595" i="82"/>
  <c r="AT1583" i="82"/>
  <c r="AT1577" i="82"/>
  <c r="AT1569" i="82"/>
  <c r="AT1558" i="82"/>
  <c r="AT1553" i="82"/>
  <c r="AT1542" i="82"/>
  <c r="AT1537" i="82"/>
  <c r="AT1533" i="82"/>
  <c r="AT1515" i="82"/>
  <c r="AT1498" i="82"/>
  <c r="AT1493" i="82"/>
  <c r="AT1487" i="82"/>
  <c r="AT1482" i="82"/>
  <c r="AT1474" i="82"/>
  <c r="AT1466" i="82"/>
  <c r="AT1458" i="82"/>
  <c r="AT1450" i="82"/>
  <c r="AT1442" i="82"/>
  <c r="AT2136" i="82"/>
  <c r="AT2091" i="82"/>
  <c r="AT2041" i="82"/>
  <c r="AT1965" i="82"/>
  <c r="AT1959" i="82"/>
  <c r="AT1879" i="82"/>
  <c r="AT1803" i="82"/>
  <c r="AT1796" i="82"/>
  <c r="AT1779" i="82"/>
  <c r="AT1772" i="82"/>
  <c r="AT1748" i="82"/>
  <c r="AT1738" i="82"/>
  <c r="AT1736" i="82"/>
  <c r="AT1710" i="82"/>
  <c r="AT1691" i="82"/>
  <c r="AT1689" i="82"/>
  <c r="AT1675" i="82"/>
  <c r="AT1673" i="82"/>
  <c r="AT1659" i="82"/>
  <c r="AT1657" i="82"/>
  <c r="AT1635" i="82"/>
  <c r="AT1629" i="82"/>
  <c r="AT1618" i="82"/>
  <c r="AT1603" i="82"/>
  <c r="AT1593" i="82"/>
  <c r="AT1582" i="82"/>
  <c r="AT1566" i="82"/>
  <c r="AT1561" i="82"/>
  <c r="AT1550" i="82"/>
  <c r="AT1545" i="82"/>
  <c r="AT1530" i="82"/>
  <c r="AT1525" i="82"/>
  <c r="AT1518" i="82"/>
  <c r="AT1513" i="82"/>
  <c r="AT1507" i="82"/>
  <c r="AT1502" i="82"/>
  <c r="AT1495" i="82"/>
  <c r="AT1490" i="82"/>
  <c r="AT1478" i="82"/>
  <c r="AT1470" i="82"/>
  <c r="AT1462" i="82"/>
  <c r="AT1454" i="82"/>
  <c r="AT1446" i="82"/>
  <c r="AT1438" i="82"/>
  <c r="AT1422" i="82"/>
  <c r="AT1406" i="82"/>
  <c r="AT1390" i="82"/>
  <c r="AT1374" i="82"/>
  <c r="AT1358" i="82"/>
  <c r="AT1342" i="82"/>
  <c r="AT1326" i="82"/>
  <c r="AT1310" i="82"/>
  <c r="AT1294" i="82"/>
  <c r="AT1278" i="82"/>
  <c r="AT1266" i="82"/>
  <c r="AT1258" i="82"/>
  <c r="AT1250" i="82"/>
  <c r="AT1242" i="82"/>
  <c r="AT1234" i="82"/>
  <c r="AT1227" i="82"/>
  <c r="AT1222" i="82"/>
  <c r="AT1216" i="82"/>
  <c r="AT1211" i="82"/>
  <c r="AT1206" i="82"/>
  <c r="AT1200" i="82"/>
  <c r="AT1195" i="82"/>
  <c r="AT1190" i="82"/>
  <c r="AT1184" i="82"/>
  <c r="AT1179" i="82"/>
  <c r="AT1174" i="82"/>
  <c r="AT1168" i="82"/>
  <c r="AT1163" i="82"/>
  <c r="AT1158" i="82"/>
  <c r="AT1149" i="82"/>
  <c r="AT1991" i="82"/>
  <c r="AT1928" i="82"/>
  <c r="AT1917" i="82"/>
  <c r="AT1881" i="82"/>
  <c r="AT1838" i="82"/>
  <c r="AT1777" i="82"/>
  <c r="AT1726" i="82"/>
  <c r="AT1724" i="82"/>
  <c r="AT1564" i="82"/>
  <c r="AT1548" i="82"/>
  <c r="AT1528" i="82"/>
  <c r="AT1504" i="82"/>
  <c r="AT1476" i="82"/>
  <c r="AT1460" i="82"/>
  <c r="AT1444" i="82"/>
  <c r="AT1435" i="82"/>
  <c r="AT1416" i="82"/>
  <c r="AT1413" i="82"/>
  <c r="AT1395" i="82"/>
  <c r="AT1392" i="82"/>
  <c r="AT1389" i="82"/>
  <c r="AT1382" i="82"/>
  <c r="AT1371" i="82"/>
  <c r="AT1352" i="82"/>
  <c r="AT1349" i="82"/>
  <c r="AT1331" i="82"/>
  <c r="AT1328" i="82"/>
  <c r="AT1325" i="82"/>
  <c r="AT1318" i="82"/>
  <c r="AT1307" i="82"/>
  <c r="AT1288" i="82"/>
  <c r="AT1285" i="82"/>
  <c r="AT1262" i="82"/>
  <c r="AT1252" i="82"/>
  <c r="AT1248" i="82"/>
  <c r="AT1230" i="82"/>
  <c r="AT1224" i="82"/>
  <c r="AT1213" i="82"/>
  <c r="AT1198" i="82"/>
  <c r="AT1192" i="82"/>
  <c r="AT1181" i="82"/>
  <c r="AT1166" i="82"/>
  <c r="AT1160" i="82"/>
  <c r="AT1152" i="82"/>
  <c r="AT1140" i="82"/>
  <c r="AT1137" i="82"/>
  <c r="AT1135" i="82"/>
  <c r="AT1132" i="82"/>
  <c r="AT1129" i="82"/>
  <c r="AT1127" i="82"/>
  <c r="AT1124" i="82"/>
  <c r="AT1121" i="82"/>
  <c r="AT1119" i="82"/>
  <c r="AT1116" i="82"/>
  <c r="AT1113" i="82"/>
  <c r="AT1111" i="82"/>
  <c r="AT1108" i="82"/>
  <c r="AT1105" i="82"/>
  <c r="AT1103" i="82"/>
  <c r="AT1100" i="82"/>
  <c r="AT1097" i="82"/>
  <c r="AT1095" i="82"/>
  <c r="AT1086" i="82"/>
  <c r="AT1078" i="82"/>
  <c r="AT1067" i="82"/>
  <c r="AT1064" i="82"/>
  <c r="AT1062" i="82"/>
  <c r="AT1012" i="82"/>
  <c r="AT1004" i="82"/>
  <c r="AT998" i="82"/>
  <c r="AT995" i="82"/>
  <c r="AT993" i="82"/>
  <c r="AT984" i="82"/>
  <c r="AT978" i="82"/>
  <c r="AT975" i="82"/>
  <c r="AT973" i="82"/>
  <c r="AT970" i="82"/>
  <c r="AT967" i="82"/>
  <c r="AT965" i="82"/>
  <c r="AT962" i="82"/>
  <c r="AT959" i="82"/>
  <c r="AT957" i="82"/>
  <c r="AT954" i="82"/>
  <c r="AT948" i="82"/>
  <c r="AT942" i="82"/>
  <c r="AT939" i="82"/>
  <c r="AT937" i="82"/>
  <c r="AT934" i="82"/>
  <c r="AT931" i="82"/>
  <c r="AT929" i="82"/>
  <c r="AT926" i="82"/>
  <c r="AT923" i="82"/>
  <c r="AT921" i="82"/>
  <c r="AT918" i="82"/>
  <c r="AT915" i="82"/>
  <c r="AT913" i="82"/>
  <c r="AT910" i="82"/>
  <c r="AT907" i="82"/>
  <c r="AT905" i="82"/>
  <c r="AT896" i="82"/>
  <c r="AT888" i="82"/>
  <c r="AT882" i="82"/>
  <c r="AT876" i="82"/>
  <c r="AT875" i="82"/>
  <c r="AT872" i="82"/>
  <c r="AT864" i="82"/>
  <c r="AT863" i="82"/>
  <c r="AT861" i="82"/>
  <c r="AT852" i="82"/>
  <c r="AT802" i="82"/>
  <c r="AT794" i="82"/>
  <c r="AT793" i="82"/>
  <c r="AT790" i="82"/>
  <c r="AT787" i="82"/>
  <c r="AT784" i="82"/>
  <c r="AT781" i="82"/>
  <c r="AT779" i="82"/>
  <c r="AT776" i="82"/>
  <c r="AT773" i="82"/>
  <c r="AT770" i="82"/>
  <c r="AT762" i="82"/>
  <c r="AT759" i="82"/>
  <c r="AT756" i="82"/>
  <c r="AT753" i="82"/>
  <c r="AT750" i="82"/>
  <c r="AT749" i="82"/>
  <c r="AT747" i="82"/>
  <c r="AT740" i="82"/>
  <c r="AT737" i="82"/>
  <c r="AT735" i="82"/>
  <c r="AT732" i="82"/>
  <c r="AT729" i="82"/>
  <c r="AT727" i="82"/>
  <c r="AT724" i="82"/>
  <c r="AT721" i="82"/>
  <c r="AT719" i="82"/>
  <c r="AT716" i="82"/>
  <c r="AT713" i="82"/>
  <c r="AT711" i="82"/>
  <c r="AT2142" i="82"/>
  <c r="AT1807" i="82"/>
  <c r="AT1801" i="82"/>
  <c r="AT1770" i="82"/>
  <c r="AT1767" i="82"/>
  <c r="AT1696" i="82"/>
  <c r="AT1694" i="82"/>
  <c r="AT1572" i="82"/>
  <c r="AT1570" i="82"/>
  <c r="AT1556" i="82"/>
  <c r="AT1540" i="82"/>
  <c r="AT1536" i="82"/>
  <c r="AT1534" i="82"/>
  <c r="AT1520" i="82"/>
  <c r="AT1484" i="82"/>
  <c r="AT1468" i="82"/>
  <c r="AT1452" i="82"/>
  <c r="AT1427" i="82"/>
  <c r="AT1424" i="82"/>
  <c r="AT1421" i="82"/>
  <c r="AT1414" i="82"/>
  <c r="AT1403" i="82"/>
  <c r="AT1384" i="82"/>
  <c r="AT1381" i="82"/>
  <c r="AT1363" i="82"/>
  <c r="AT1360" i="82"/>
  <c r="AT1357" i="82"/>
  <c r="AT1350" i="82"/>
  <c r="AT1339" i="82"/>
  <c r="AT1320" i="82"/>
  <c r="AT1317" i="82"/>
  <c r="AT1299" i="82"/>
  <c r="AT1296" i="82"/>
  <c r="AT1293" i="82"/>
  <c r="AT1286" i="82"/>
  <c r="AT1275" i="82"/>
  <c r="AT1268" i="82"/>
  <c r="AT1264" i="82"/>
  <c r="AT1246" i="82"/>
  <c r="AT1236" i="82"/>
  <c r="AT1232" i="82"/>
  <c r="AT1214" i="82"/>
  <c r="AT1208" i="82"/>
  <c r="AT1197" i="82"/>
  <c r="AT1182" i="82"/>
  <c r="AT1176" i="82"/>
  <c r="AT1165" i="82"/>
  <c r="AT1147" i="82"/>
  <c r="AT1144" i="82"/>
  <c r="AT1139" i="82"/>
  <c r="AT1136" i="82"/>
  <c r="AT1133" i="82"/>
  <c r="AT1131" i="82"/>
  <c r="AT1128" i="82"/>
  <c r="AT1125" i="82"/>
  <c r="AT1123" i="82"/>
  <c r="AT1120" i="82"/>
  <c r="AT1117" i="82"/>
  <c r="AT1115" i="82"/>
  <c r="AT1112" i="82"/>
  <c r="AT1109" i="82"/>
  <c r="AT1107" i="82"/>
  <c r="AT1104" i="82"/>
  <c r="AT1101" i="82"/>
  <c r="AT1099" i="82"/>
  <c r="AT1096" i="82"/>
  <c r="AT1093" i="82"/>
  <c r="AT1090" i="82"/>
  <c r="AT1082" i="82"/>
  <c r="AT1074" i="82"/>
  <c r="AT1068" i="82"/>
  <c r="AT1066" i="82"/>
  <c r="AT1065" i="82"/>
  <c r="AT1063" i="82"/>
  <c r="AT1016" i="82"/>
  <c r="AT1008" i="82"/>
  <c r="AT1000" i="82"/>
  <c r="AT997" i="82"/>
  <c r="AT994" i="82"/>
  <c r="AT988" i="82"/>
  <c r="AT980" i="82"/>
  <c r="AT979" i="82"/>
  <c r="AT977" i="82"/>
  <c r="AT974" i="82"/>
  <c r="AT971" i="82"/>
  <c r="AT969" i="82"/>
  <c r="AT966" i="82"/>
  <c r="AT963" i="82"/>
  <c r="AT961" i="82"/>
  <c r="AT958" i="82"/>
  <c r="AT955" i="82"/>
  <c r="AT953" i="82"/>
  <c r="AT944" i="82"/>
  <c r="AT943" i="82"/>
  <c r="AT941" i="82"/>
  <c r="AT938" i="82"/>
  <c r="AT935" i="82"/>
  <c r="AT933" i="82"/>
  <c r="AT930" i="82"/>
  <c r="AT927" i="82"/>
  <c r="AT925" i="82"/>
  <c r="AT922" i="82"/>
  <c r="AT919" i="82"/>
  <c r="AT917" i="82"/>
  <c r="AT914" i="82"/>
  <c r="AT911" i="82"/>
  <c r="AT909" i="82"/>
  <c r="AT906" i="82"/>
  <c r="AT900" i="82"/>
  <c r="AT892" i="82"/>
  <c r="AT884" i="82"/>
  <c r="AT883" i="82"/>
  <c r="AT881" i="82"/>
  <c r="AT868" i="82"/>
  <c r="AT862" i="82"/>
  <c r="AT859" i="82"/>
  <c r="AT856" i="82"/>
  <c r="AT806" i="82"/>
  <c r="AT798" i="82"/>
  <c r="AT788" i="82"/>
  <c r="AT785" i="82"/>
  <c r="AT783" i="82"/>
  <c r="AT780" i="82"/>
  <c r="AT777" i="82"/>
  <c r="AT775" i="82"/>
  <c r="AT766" i="82"/>
  <c r="AT760" i="82"/>
  <c r="AT757" i="82"/>
  <c r="AT755" i="82"/>
  <c r="AT748" i="82"/>
  <c r="AT742" i="82"/>
  <c r="AT739" i="82"/>
  <c r="AT736" i="82"/>
  <c r="AT733" i="82"/>
  <c r="AT731" i="82"/>
  <c r="AT728" i="82"/>
  <c r="AT725" i="82"/>
  <c r="AT723" i="82"/>
  <c r="AT720" i="82"/>
  <c r="AT717" i="82"/>
  <c r="AT715" i="82"/>
  <c r="AT712" i="82"/>
  <c r="AT706" i="82"/>
  <c r="AT1814" i="82"/>
  <c r="AT1497" i="82"/>
  <c r="AT1489" i="82"/>
  <c r="AT1472" i="82"/>
  <c r="AT1440" i="82"/>
  <c r="AT1419" i="82"/>
  <c r="AT1397" i="82"/>
  <c r="AT1373" i="82"/>
  <c r="AT1347" i="82"/>
  <c r="AT1336" i="82"/>
  <c r="AT1334" i="82"/>
  <c r="AT1312" i="82"/>
  <c r="AT1291" i="82"/>
  <c r="AT1260" i="82"/>
  <c r="AT1240" i="82"/>
  <c r="AT1238" i="82"/>
  <c r="AT1092" i="82"/>
  <c r="AT1091" i="82"/>
  <c r="AT1085" i="82"/>
  <c r="AT1084" i="82"/>
  <c r="AT1083" i="82"/>
  <c r="AT1077" i="82"/>
  <c r="AT1076" i="82"/>
  <c r="AT1075" i="82"/>
  <c r="AT1061" i="82"/>
  <c r="AT1060" i="82"/>
  <c r="AT1059" i="82"/>
  <c r="AT1058" i="82"/>
  <c r="AT1057" i="82"/>
  <c r="AT1056" i="82"/>
  <c r="AT1055" i="82"/>
  <c r="AT1054" i="82"/>
  <c r="AT1053" i="82"/>
  <c r="AT1052" i="82"/>
  <c r="AT1051" i="82"/>
  <c r="AT1050" i="82"/>
  <c r="AT1049" i="82"/>
  <c r="AT1048" i="82"/>
  <c r="AT1047" i="82"/>
  <c r="AT1046" i="82"/>
  <c r="AT1045" i="82"/>
  <c r="AT1044" i="82"/>
  <c r="AT1043" i="82"/>
  <c r="AT1042" i="82"/>
  <c r="AT1041" i="82"/>
  <c r="AT1040" i="82"/>
  <c r="AT1039" i="82"/>
  <c r="AT1038" i="82"/>
  <c r="AT1037" i="82"/>
  <c r="AT1036" i="82"/>
  <c r="AT1035" i="82"/>
  <c r="AT1034" i="82"/>
  <c r="AT1033" i="82"/>
  <c r="AT1032" i="82"/>
  <c r="AT1031" i="82"/>
  <c r="AT1030" i="82"/>
  <c r="AT1029" i="82"/>
  <c r="AT1028" i="82"/>
  <c r="AT1027" i="82"/>
  <c r="AT1026" i="82"/>
  <c r="AT1025" i="82"/>
  <c r="AT1024" i="82"/>
  <c r="AT1023" i="82"/>
  <c r="AT1022" i="82"/>
  <c r="AT1021" i="82"/>
  <c r="AT1020" i="82"/>
  <c r="AT1019" i="82"/>
  <c r="AT1018" i="82"/>
  <c r="AT1017" i="82"/>
  <c r="AT1011" i="82"/>
  <c r="AT1010" i="82"/>
  <c r="AT1009" i="82"/>
  <c r="AT1003" i="82"/>
  <c r="AT1002" i="82"/>
  <c r="AT1001" i="82"/>
  <c r="AT987" i="82"/>
  <c r="AT986" i="82"/>
  <c r="AT985" i="82"/>
  <c r="AT976" i="82"/>
  <c r="AT972" i="82"/>
  <c r="AT968" i="82"/>
  <c r="AT964" i="82"/>
  <c r="AT960" i="82"/>
  <c r="AT956" i="82"/>
  <c r="AT952" i="82"/>
  <c r="AT899" i="82"/>
  <c r="AT898" i="82"/>
  <c r="AT897" i="82"/>
  <c r="AT891" i="82"/>
  <c r="AT890" i="82"/>
  <c r="AT889" i="82"/>
  <c r="AT880" i="82"/>
  <c r="AT786" i="82"/>
  <c r="AT782" i="82"/>
  <c r="AT778" i="82"/>
  <c r="AT774" i="82"/>
  <c r="AT769" i="82"/>
  <c r="AT768" i="82"/>
  <c r="AT767" i="82"/>
  <c r="AT761" i="82"/>
  <c r="AT745" i="82"/>
  <c r="AT744" i="82"/>
  <c r="AT743" i="82"/>
  <c r="AT705" i="82"/>
  <c r="AT703" i="82"/>
  <c r="AT700" i="82"/>
  <c r="AT694" i="82"/>
  <c r="AT693" i="82"/>
  <c r="AT691" i="82"/>
  <c r="AT688" i="82"/>
  <c r="AT685" i="82"/>
  <c r="AT683" i="82"/>
  <c r="AT680" i="82"/>
  <c r="AT676" i="82"/>
  <c r="AT673" i="82"/>
  <c r="AT671" i="82"/>
  <c r="AT668" i="82"/>
  <c r="AT665" i="82"/>
  <c r="AT663" i="82"/>
  <c r="AT660" i="82"/>
  <c r="AT657" i="82"/>
  <c r="AT655" i="82"/>
  <c r="AT648" i="82"/>
  <c r="AT645" i="82"/>
  <c r="AT642" i="82"/>
  <c r="AT641" i="82"/>
  <c r="AT639" i="82"/>
  <c r="AT637" i="82"/>
  <c r="AT635" i="82"/>
  <c r="AT633" i="82"/>
  <c r="AT631" i="82"/>
  <c r="AT629" i="82"/>
  <c r="AT627" i="82"/>
  <c r="AT625" i="82"/>
  <c r="AT623" i="82"/>
  <c r="AT621" i="82"/>
  <c r="AT619" i="82"/>
  <c r="AT617" i="82"/>
  <c r="AT615" i="82"/>
  <c r="AT613" i="82"/>
  <c r="AT611" i="82"/>
  <c r="AT609" i="82"/>
  <c r="AT607" i="82"/>
  <c r="AT605" i="82"/>
  <c r="AT603" i="82"/>
  <c r="AT601" i="82"/>
  <c r="AT599" i="82"/>
  <c r="AT594" i="82"/>
  <c r="AT592" i="82"/>
  <c r="AT589" i="82"/>
  <c r="AT587" i="82"/>
  <c r="AT582" i="82"/>
  <c r="AT580" i="82"/>
  <c r="AT574" i="82"/>
  <c r="AT569" i="82"/>
  <c r="AT567" i="82"/>
  <c r="AT562" i="82"/>
  <c r="AT557" i="82"/>
  <c r="AT555" i="82"/>
  <c r="AT550" i="82"/>
  <c r="AT548" i="82"/>
  <c r="AT541" i="82"/>
  <c r="AT539" i="82"/>
  <c r="AT534" i="82"/>
  <c r="AT532" i="82"/>
  <c r="AT522" i="82"/>
  <c r="AT520" i="82"/>
  <c r="AT513" i="82"/>
  <c r="AT511" i="82"/>
  <c r="AT508" i="82"/>
  <c r="AT501" i="82"/>
  <c r="AT499" i="82"/>
  <c r="AT494" i="82"/>
  <c r="AT492" i="82"/>
  <c r="AT485" i="82"/>
  <c r="AT483" i="82"/>
  <c r="AT480" i="82"/>
  <c r="AT473" i="82"/>
  <c r="AT471" i="82"/>
  <c r="AT466" i="82"/>
  <c r="AT464" i="82"/>
  <c r="AT457" i="82"/>
  <c r="AT455" i="82"/>
  <c r="AT450" i="82"/>
  <c r="AT448" i="82"/>
  <c r="AT445" i="82"/>
  <c r="AT443" i="82"/>
  <c r="AT438" i="82"/>
  <c r="AT436" i="82"/>
  <c r="AT385" i="82"/>
  <c r="AT380" i="82"/>
  <c r="AT378" i="82"/>
  <c r="AT373" i="82"/>
  <c r="AT371" i="82"/>
  <c r="AT364" i="82"/>
  <c r="AT362" i="82"/>
  <c r="AT357" i="82"/>
  <c r="AT355" i="82"/>
  <c r="AT352" i="82"/>
  <c r="AT350" i="82"/>
  <c r="AT345" i="82"/>
  <c r="AT343" i="82"/>
  <c r="AT340" i="82"/>
  <c r="AT338" i="82"/>
  <c r="AT333" i="82"/>
  <c r="AT331" i="82"/>
  <c r="AT324" i="82"/>
  <c r="AT322" i="82"/>
  <c r="AT317" i="82"/>
  <c r="AT315" i="82"/>
  <c r="AT308" i="82"/>
  <c r="AT306" i="82"/>
  <c r="AT301" i="82"/>
  <c r="AT293" i="82"/>
  <c r="AT291" i="82"/>
  <c r="AT284" i="82"/>
  <c r="AT282" i="82"/>
  <c r="AT279" i="82"/>
  <c r="AT272" i="82"/>
  <c r="AT270" i="82"/>
  <c r="AT264" i="82"/>
  <c r="AT262" i="82"/>
  <c r="AT257" i="82"/>
  <c r="AT255" i="82"/>
  <c r="AT245" i="82"/>
  <c r="AT243" i="82"/>
  <c r="AT236" i="82"/>
  <c r="AT234" i="82"/>
  <c r="AT229" i="82"/>
  <c r="AT227" i="82"/>
  <c r="AT1935" i="82"/>
  <c r="AT1932" i="82"/>
  <c r="AT1897" i="82"/>
  <c r="AT1760" i="82"/>
  <c r="AT1644" i="82"/>
  <c r="AT1624" i="82"/>
  <c r="AT1604" i="82"/>
  <c r="AT1602" i="82"/>
  <c r="AT1580" i="82"/>
  <c r="AT1578" i="82"/>
  <c r="AT1464" i="82"/>
  <c r="AT1429" i="82"/>
  <c r="AT1405" i="82"/>
  <c r="AT1379" i="82"/>
  <c r="AT1368" i="82"/>
  <c r="AT1366" i="82"/>
  <c r="AT1344" i="82"/>
  <c r="AT1323" i="82"/>
  <c r="AT1301" i="82"/>
  <c r="AT1277" i="82"/>
  <c r="AT1256" i="82"/>
  <c r="AT1254" i="82"/>
  <c r="AT1221" i="82"/>
  <c r="AT1219" i="82"/>
  <c r="AT1205" i="82"/>
  <c r="AT1203" i="82"/>
  <c r="AT1189" i="82"/>
  <c r="AT1187" i="82"/>
  <c r="AT1173" i="82"/>
  <c r="AT1171" i="82"/>
  <c r="AT1157" i="82"/>
  <c r="AT1155" i="82"/>
  <c r="AT1141" i="82"/>
  <c r="AT1069" i="82"/>
  <c r="AT947" i="82"/>
  <c r="AT946" i="82"/>
  <c r="AT945" i="82"/>
  <c r="AT871" i="82"/>
  <c r="AT870" i="82"/>
  <c r="AT869" i="82"/>
  <c r="AT860" i="82"/>
  <c r="AT855" i="82"/>
  <c r="AT854" i="82"/>
  <c r="AT853" i="82"/>
  <c r="AT2016" i="82"/>
  <c r="AT1906" i="82"/>
  <c r="AT1865" i="82"/>
  <c r="AT1753" i="82"/>
  <c r="AT1733" i="82"/>
  <c r="AT1500" i="82"/>
  <c r="AT1492" i="82"/>
  <c r="AT1456" i="82"/>
  <c r="AT1437" i="82"/>
  <c r="AT1411" i="82"/>
  <c r="AT1400" i="82"/>
  <c r="AT1398" i="82"/>
  <c r="AT1376" i="82"/>
  <c r="AT1355" i="82"/>
  <c r="AT1333" i="82"/>
  <c r="AT1309" i="82"/>
  <c r="AT1283" i="82"/>
  <c r="AT1272" i="82"/>
  <c r="AT1270" i="82"/>
  <c r="AT1138" i="82"/>
  <c r="AT1134" i="82"/>
  <c r="AT1130" i="82"/>
  <c r="AT1126" i="82"/>
  <c r="AT1122" i="82"/>
  <c r="AT1118" i="82"/>
  <c r="AT1114" i="82"/>
  <c r="AT1110" i="82"/>
  <c r="AT1106" i="82"/>
  <c r="AT1102" i="82"/>
  <c r="AT1098" i="82"/>
  <c r="AT1094" i="82"/>
  <c r="AT1089" i="82"/>
  <c r="AT1088" i="82"/>
  <c r="AT1087" i="82"/>
  <c r="AT1081" i="82"/>
  <c r="AT1080" i="82"/>
  <c r="AT1079" i="82"/>
  <c r="AT1073" i="82"/>
  <c r="AT1072" i="82"/>
  <c r="AT1071" i="82"/>
  <c r="AT1070" i="82"/>
  <c r="AT1015" i="82"/>
  <c r="AT1014" i="82"/>
  <c r="AT1013" i="82"/>
  <c r="AT1007" i="82"/>
  <c r="AT1006" i="82"/>
  <c r="AT1005" i="82"/>
  <c r="AT999" i="82"/>
  <c r="AT991" i="82"/>
  <c r="AT990" i="82"/>
  <c r="AT989" i="82"/>
  <c r="AT983" i="82"/>
  <c r="AT982" i="82"/>
  <c r="AT981" i="82"/>
  <c r="AT903" i="82"/>
  <c r="AT902" i="82"/>
  <c r="AT901" i="82"/>
  <c r="AT895" i="82"/>
  <c r="AT894" i="82"/>
  <c r="AT893" i="82"/>
  <c r="AT887" i="82"/>
  <c r="AT886" i="82"/>
  <c r="AT885" i="82"/>
  <c r="AT772" i="82"/>
  <c r="AT771" i="82"/>
  <c r="AT765" i="82"/>
  <c r="AT764" i="82"/>
  <c r="AT763" i="82"/>
  <c r="AT741" i="82"/>
  <c r="AT709" i="82"/>
  <c r="AT708" i="82"/>
  <c r="AT704" i="82"/>
  <c r="AT701" i="82"/>
  <c r="AT699" i="82"/>
  <c r="AT692" i="82"/>
  <c r="AT689" i="82"/>
  <c r="AT687" i="82"/>
  <c r="AT684" i="82"/>
  <c r="AT681" i="82"/>
  <c r="AT679" i="82"/>
  <c r="AT675" i="82"/>
  <c r="AT672" i="82"/>
  <c r="AT669" i="82"/>
  <c r="AT667" i="82"/>
  <c r="AT664" i="82"/>
  <c r="AT661" i="82"/>
  <c r="AT659" i="82"/>
  <c r="AT656" i="82"/>
  <c r="AT653" i="82"/>
  <c r="AT650" i="82"/>
  <c r="AT649" i="82"/>
  <c r="AT647" i="82"/>
  <c r="AT640" i="82"/>
  <c r="AT638" i="82"/>
  <c r="AT636" i="82"/>
  <c r="AT634" i="82"/>
  <c r="AT632" i="82"/>
  <c r="AT630" i="82"/>
  <c r="AT628" i="82"/>
  <c r="AT626" i="82"/>
  <c r="AT624" i="82"/>
  <c r="AT622" i="82"/>
  <c r="AT620" i="82"/>
  <c r="AT618" i="82"/>
  <c r="AT616" i="82"/>
  <c r="AT614" i="82"/>
  <c r="AT612" i="82"/>
  <c r="AT610" i="82"/>
  <c r="AT608" i="82"/>
  <c r="AT606" i="82"/>
  <c r="AT604" i="82"/>
  <c r="AT602" i="82"/>
  <c r="AT600" i="82"/>
  <c r="AT593" i="82"/>
  <c r="AT591" i="82"/>
  <c r="AT590" i="82"/>
  <c r="AT588" i="82"/>
  <c r="AT581" i="82"/>
  <c r="AT579" i="82"/>
  <c r="AT578" i="82"/>
  <c r="AT570" i="82"/>
  <c r="AT568" i="82"/>
  <c r="AT558" i="82"/>
  <c r="AT556" i="82"/>
  <c r="AT549" i="82"/>
  <c r="AT547" i="82"/>
  <c r="AT542" i="82"/>
  <c r="AT540" i="82"/>
  <c r="AT533" i="82"/>
  <c r="AT531" i="82"/>
  <c r="AT526" i="82"/>
  <c r="AT521" i="82"/>
  <c r="AT519" i="82"/>
  <c r="AT514" i="82"/>
  <c r="AT512" i="82"/>
  <c r="AT509" i="82"/>
  <c r="AT507" i="82"/>
  <c r="AT502" i="82"/>
  <c r="AT500" i="82"/>
  <c r="AT493" i="82"/>
  <c r="AT491" i="82"/>
  <c r="AT486" i="82"/>
  <c r="AT484" i="82"/>
  <c r="AT481" i="82"/>
  <c r="AT479" i="82"/>
  <c r="AT474" i="82"/>
  <c r="AT472" i="82"/>
  <c r="AT465" i="82"/>
  <c r="AT463" i="82"/>
  <c r="AT458" i="82"/>
  <c r="AT456" i="82"/>
  <c r="AT449" i="82"/>
  <c r="AT447" i="82"/>
  <c r="AT446" i="82"/>
  <c r="AT444" i="82"/>
  <c r="AT437" i="82"/>
  <c r="AT435" i="82"/>
  <c r="AT381" i="82"/>
  <c r="AT379" i="82"/>
  <c r="AT372" i="82"/>
  <c r="AT370" i="82"/>
  <c r="AT365" i="82"/>
  <c r="AT363" i="82"/>
  <c r="AT356" i="82"/>
  <c r="AT354" i="82"/>
  <c r="AT351" i="82"/>
  <c r="AT344" i="82"/>
  <c r="AT342" i="82"/>
  <c r="AT339" i="82"/>
  <c r="AT332" i="82"/>
  <c r="AT330" i="82"/>
  <c r="AT325" i="82"/>
  <c r="AT323" i="82"/>
  <c r="AT316" i="82"/>
  <c r="AT314" i="82"/>
  <c r="AT309" i="82"/>
  <c r="AT307" i="82"/>
  <c r="AT297" i="82"/>
  <c r="AT292" i="82"/>
  <c r="AT290" i="82"/>
  <c r="AT285" i="82"/>
  <c r="AT283" i="82"/>
  <c r="AT280" i="82"/>
  <c r="AT278" i="82"/>
  <c r="AT273" i="82"/>
  <c r="AT271" i="82"/>
  <c r="AT263" i="82"/>
  <c r="AT256" i="82"/>
  <c r="AT254" i="82"/>
  <c r="AT244" i="82"/>
  <c r="AT242" i="82"/>
  <c r="AT237" i="82"/>
  <c r="AT235" i="82"/>
  <c r="AT228" i="82"/>
  <c r="AT226" i="82"/>
  <c r="AT1950" i="82"/>
  <c r="AT1705" i="82"/>
  <c r="AT1640" i="82"/>
  <c r="AT1608" i="82"/>
  <c r="AT1596" i="82"/>
  <c r="AT1594" i="82"/>
  <c r="AT1567" i="82"/>
  <c r="AT1559" i="82"/>
  <c r="AT1551" i="82"/>
  <c r="AT1543" i="82"/>
  <c r="AT1531" i="82"/>
  <c r="AT1523" i="82"/>
  <c r="AT1511" i="82"/>
  <c r="AT1480" i="82"/>
  <c r="AT1448" i="82"/>
  <c r="AT1432" i="82"/>
  <c r="AT1430" i="82"/>
  <c r="AT1408" i="82"/>
  <c r="AT1387" i="82"/>
  <c r="AT1365" i="82"/>
  <c r="AT1341" i="82"/>
  <c r="AT1315" i="82"/>
  <c r="AT1304" i="82"/>
  <c r="AT1302" i="82"/>
  <c r="AT1280" i="82"/>
  <c r="AT1244" i="82"/>
  <c r="AT1146" i="82"/>
  <c r="AT996" i="82"/>
  <c r="AT992" i="82"/>
  <c r="AT951" i="82"/>
  <c r="AT950" i="82"/>
  <c r="AT949" i="82"/>
  <c r="AT940" i="82"/>
  <c r="AT936" i="82"/>
  <c r="AT932" i="82"/>
  <c r="AT928" i="82"/>
  <c r="AT924" i="82"/>
  <c r="AT920" i="82"/>
  <c r="AT916" i="82"/>
  <c r="AT912" i="82"/>
  <c r="AT908" i="82"/>
  <c r="AT904" i="82"/>
  <c r="AT879" i="82"/>
  <c r="AT878" i="82"/>
  <c r="AT877" i="82"/>
  <c r="AT874" i="82"/>
  <c r="AT873" i="82"/>
  <c r="AT867" i="82"/>
  <c r="AT866" i="82"/>
  <c r="AT865" i="82"/>
  <c r="AT858" i="82"/>
  <c r="AT857" i="82"/>
  <c r="AT851" i="82"/>
  <c r="AT850" i="82"/>
  <c r="AT849" i="82"/>
  <c r="AT848" i="82"/>
  <c r="AT847" i="82"/>
  <c r="AT846" i="82"/>
  <c r="AT845" i="82"/>
  <c r="AT844" i="82"/>
  <c r="AT843" i="82"/>
  <c r="AT842" i="82"/>
  <c r="AT841" i="82"/>
  <c r="AT840" i="82"/>
  <c r="AT839" i="82"/>
  <c r="AT831" i="82"/>
  <c r="AT827" i="82"/>
  <c r="AT823" i="82"/>
  <c r="AT819" i="82"/>
  <c r="AT815" i="82"/>
  <c r="AT811" i="82"/>
  <c r="AT807" i="82"/>
  <c r="AT805" i="82"/>
  <c r="AT799" i="82"/>
  <c r="AT797" i="82"/>
  <c r="AT758" i="82"/>
  <c r="AT754" i="82"/>
  <c r="AT752" i="82"/>
  <c r="AT746" i="82"/>
  <c r="AT738" i="82"/>
  <c r="AT734" i="82"/>
  <c r="AT730" i="82"/>
  <c r="AT726" i="82"/>
  <c r="AT722" i="82"/>
  <c r="AT718" i="82"/>
  <c r="AT714" i="82"/>
  <c r="AT710" i="82"/>
  <c r="AT573" i="82"/>
  <c r="AT572" i="82"/>
  <c r="AT571" i="82"/>
  <c r="AT554" i="82"/>
  <c r="AT553" i="82"/>
  <c r="AT552" i="82"/>
  <c r="AT551" i="82"/>
  <c r="AT498" i="82"/>
  <c r="AT497" i="82"/>
  <c r="AT496" i="82"/>
  <c r="AT495" i="82"/>
  <c r="AT462" i="82"/>
  <c r="AT461" i="82"/>
  <c r="AT460" i="82"/>
  <c r="AT459" i="82"/>
  <c r="AT434" i="82"/>
  <c r="AT433" i="82"/>
  <c r="AT432" i="82"/>
  <c r="AT431" i="82"/>
  <c r="AT430" i="82"/>
  <c r="AT429" i="82"/>
  <c r="AT428" i="82"/>
  <c r="AT427" i="82"/>
  <c r="AT426" i="82"/>
  <c r="AT425" i="82"/>
  <c r="AT424" i="82"/>
  <c r="AT423" i="82"/>
  <c r="AT422" i="82"/>
  <c r="AT421" i="82"/>
  <c r="AT420" i="82"/>
  <c r="AT419" i="82"/>
  <c r="AT418" i="82"/>
  <c r="AT417" i="82"/>
  <c r="AT416" i="82"/>
  <c r="AT415" i="82"/>
  <c r="AT414" i="82"/>
  <c r="AT413" i="82"/>
  <c r="AT412" i="82"/>
  <c r="AT411" i="82"/>
  <c r="AT410" i="82"/>
  <c r="AT409" i="82"/>
  <c r="AT408" i="82"/>
  <c r="AT407" i="82"/>
  <c r="AT406" i="82"/>
  <c r="AT405" i="82"/>
  <c r="AT404" i="82"/>
  <c r="AT403" i="82"/>
  <c r="AT402" i="82"/>
  <c r="AT401" i="82"/>
  <c r="AT400" i="82"/>
  <c r="AT399" i="82"/>
  <c r="AT398" i="82"/>
  <c r="AT397" i="82"/>
  <c r="AT396" i="82"/>
  <c r="AT395" i="82"/>
  <c r="AT394" i="82"/>
  <c r="AT393" i="82"/>
  <c r="AT392" i="82"/>
  <c r="AT391" i="82"/>
  <c r="AT390" i="82"/>
  <c r="AT389" i="82"/>
  <c r="AT388" i="82"/>
  <c r="AT387" i="82"/>
  <c r="AT386" i="82"/>
  <c r="AT369" i="82"/>
  <c r="AT368" i="82"/>
  <c r="AT367" i="82"/>
  <c r="AT366" i="82"/>
  <c r="AT329" i="82"/>
  <c r="AT328" i="82"/>
  <c r="AT327" i="82"/>
  <c r="AT326" i="82"/>
  <c r="AT289" i="82"/>
  <c r="AT288" i="82"/>
  <c r="AT287" i="82"/>
  <c r="AT286" i="82"/>
  <c r="AT253" i="82"/>
  <c r="AT252" i="82"/>
  <c r="AT251" i="82"/>
  <c r="AT250" i="82"/>
  <c r="AT225" i="82"/>
  <c r="AT224" i="82"/>
  <c r="AT223" i="82"/>
  <c r="AT222" i="82"/>
  <c r="AT837" i="82"/>
  <c r="AT835" i="82"/>
  <c r="AT832" i="82"/>
  <c r="AT828" i="82"/>
  <c r="AT824" i="82"/>
  <c r="AT820" i="82"/>
  <c r="AT816" i="82"/>
  <c r="AT812" i="82"/>
  <c r="AT808" i="82"/>
  <c r="AT800" i="82"/>
  <c r="AT697" i="82"/>
  <c r="AT696" i="82"/>
  <c r="AT695" i="82"/>
  <c r="AT652" i="82"/>
  <c r="AT651" i="82"/>
  <c r="AT644" i="82"/>
  <c r="AT643" i="82"/>
  <c r="AT586" i="82"/>
  <c r="AT585" i="82"/>
  <c r="AT584" i="82"/>
  <c r="AT583" i="82"/>
  <c r="AT561" i="82"/>
  <c r="AT560" i="82"/>
  <c r="AT559" i="82"/>
  <c r="AT530" i="82"/>
  <c r="AT529" i="82"/>
  <c r="AT528" i="82"/>
  <c r="AT527" i="82"/>
  <c r="AT510" i="82"/>
  <c r="AT506" i="82"/>
  <c r="AT505" i="82"/>
  <c r="AT504" i="82"/>
  <c r="AT503" i="82"/>
  <c r="AT470" i="82"/>
  <c r="AT469" i="82"/>
  <c r="AT468" i="82"/>
  <c r="AT467" i="82"/>
  <c r="AT442" i="82"/>
  <c r="AT441" i="82"/>
  <c r="AT440" i="82"/>
  <c r="AT439" i="82"/>
  <c r="AT377" i="82"/>
  <c r="AT376" i="82"/>
  <c r="AT375" i="82"/>
  <c r="AT374" i="82"/>
  <c r="AT337" i="82"/>
  <c r="AT335" i="82"/>
  <c r="AT305" i="82"/>
  <c r="AT302" i="82"/>
  <c r="AT296" i="82"/>
  <c r="AT265" i="82"/>
  <c r="AT260" i="82"/>
  <c r="AT232" i="82"/>
  <c r="AT833" i="82"/>
  <c r="AT829" i="82"/>
  <c r="AT825" i="82"/>
  <c r="AT821" i="82"/>
  <c r="AT817" i="82"/>
  <c r="AT813" i="82"/>
  <c r="AT809" i="82"/>
  <c r="AT803" i="82"/>
  <c r="AT801" i="82"/>
  <c r="AT795" i="82"/>
  <c r="AT791" i="82"/>
  <c r="AT789" i="82"/>
  <c r="AT702" i="82"/>
  <c r="AT698" i="82"/>
  <c r="AT677" i="82"/>
  <c r="AT577" i="82"/>
  <c r="AT576" i="82"/>
  <c r="AT575" i="82"/>
  <c r="AT538" i="82"/>
  <c r="AT537" i="82"/>
  <c r="AT536" i="82"/>
  <c r="AT535" i="82"/>
  <c r="AT518" i="82"/>
  <c r="AT517" i="82"/>
  <c r="AT516" i="82"/>
  <c r="AT515" i="82"/>
  <c r="AT482" i="82"/>
  <c r="AT478" i="82"/>
  <c r="AT477" i="82"/>
  <c r="AT476" i="82"/>
  <c r="AT475" i="82"/>
  <c r="AT384" i="82"/>
  <c r="AT383" i="82"/>
  <c r="AT382" i="82"/>
  <c r="AT353" i="82"/>
  <c r="AT349" i="82"/>
  <c r="AT348" i="82"/>
  <c r="AT347" i="82"/>
  <c r="AT346" i="82"/>
  <c r="AT313" i="82"/>
  <c r="AT312" i="82"/>
  <c r="AT311" i="82"/>
  <c r="AT310" i="82"/>
  <c r="AT269" i="82"/>
  <c r="AT268" i="82"/>
  <c r="AT267" i="82"/>
  <c r="AT266" i="82"/>
  <c r="AT241" i="82"/>
  <c r="AT240" i="82"/>
  <c r="AT239" i="82"/>
  <c r="AT238" i="82"/>
  <c r="AT838" i="82"/>
  <c r="AT836" i="82"/>
  <c r="AT834" i="82"/>
  <c r="AT830" i="82"/>
  <c r="AT826" i="82"/>
  <c r="AT822" i="82"/>
  <c r="AT818" i="82"/>
  <c r="AT814" i="82"/>
  <c r="AT810" i="82"/>
  <c r="AT804" i="82"/>
  <c r="AT796" i="82"/>
  <c r="AT792" i="82"/>
  <c r="AT751" i="82"/>
  <c r="AT707" i="82"/>
  <c r="AT690" i="82"/>
  <c r="AT686" i="82"/>
  <c r="AT682" i="82"/>
  <c r="AT678" i="82"/>
  <c r="AT674" i="82"/>
  <c r="AT670" i="82"/>
  <c r="AT666" i="82"/>
  <c r="AT662" i="82"/>
  <c r="AT658" i="82"/>
  <c r="AT654" i="82"/>
  <c r="AT646" i="82"/>
  <c r="AT598" i="82"/>
  <c r="AT597" i="82"/>
  <c r="AT596" i="82"/>
  <c r="AT595" i="82"/>
  <c r="AT566" i="82"/>
  <c r="AT565" i="82"/>
  <c r="AT564" i="82"/>
  <c r="AT563" i="82"/>
  <c r="AT546" i="82"/>
  <c r="AT545" i="82"/>
  <c r="AT544" i="82"/>
  <c r="AT543" i="82"/>
  <c r="AT525" i="82"/>
  <c r="AT524" i="82"/>
  <c r="AT523" i="82"/>
  <c r="AT490" i="82"/>
  <c r="AT489" i="82"/>
  <c r="AT488" i="82"/>
  <c r="AT487" i="82"/>
  <c r="AT454" i="82"/>
  <c r="AT453" i="82"/>
  <c r="AT452" i="82"/>
  <c r="AT451" i="82"/>
  <c r="AT361" i="82"/>
  <c r="AT360" i="82"/>
  <c r="AT359" i="82"/>
  <c r="AT358" i="82"/>
  <c r="AT321" i="82"/>
  <c r="AT320" i="82"/>
  <c r="AT319" i="82"/>
  <c r="AT318" i="82"/>
  <c r="AT300" i="82"/>
  <c r="AT299" i="82"/>
  <c r="AT298" i="82"/>
  <c r="AT281" i="82"/>
  <c r="AT277" i="82"/>
  <c r="AT276" i="82"/>
  <c r="AT275" i="82"/>
  <c r="AT274" i="82"/>
  <c r="AT249" i="82"/>
  <c r="AT248" i="82"/>
  <c r="AT247" i="82"/>
  <c r="AT246" i="82"/>
  <c r="AT341" i="82"/>
  <c r="AT336" i="82"/>
  <c r="AT334" i="82"/>
  <c r="AT304" i="82"/>
  <c r="AT303" i="82"/>
  <c r="AT295" i="82"/>
  <c r="AT294" i="82"/>
  <c r="AT261" i="82"/>
  <c r="AT259" i="82"/>
  <c r="AT258" i="82"/>
  <c r="AT233" i="82"/>
  <c r="AT231" i="82"/>
  <c r="AT230" i="82"/>
  <c r="AR2276" i="82"/>
  <c r="AR2268" i="82"/>
  <c r="AR2262" i="82"/>
  <c r="AR2320" i="82"/>
  <c r="AR2318" i="82"/>
  <c r="AR2316" i="82"/>
  <c r="AR2314" i="82"/>
  <c r="AR2312" i="82"/>
  <c r="AR2310" i="82"/>
  <c r="AR2308" i="82"/>
  <c r="AR2306" i="82"/>
  <c r="AR2304" i="82"/>
  <c r="AR2302" i="82"/>
  <c r="AR2300" i="82"/>
  <c r="AR2298" i="82"/>
  <c r="AR2296" i="82"/>
  <c r="AR2294" i="82"/>
  <c r="AR2292" i="82"/>
  <c r="AR2290" i="82"/>
  <c r="AR2288" i="82"/>
  <c r="AR2286" i="82"/>
  <c r="AR2284" i="82"/>
  <c r="AR2282" i="82"/>
  <c r="AR2280" i="82"/>
  <c r="AR2278" i="82"/>
  <c r="AR2275" i="82"/>
  <c r="AR2273" i="82"/>
  <c r="AR2270" i="82"/>
  <c r="AR2267" i="82"/>
  <c r="AR2265" i="82"/>
  <c r="AR2319" i="82"/>
  <c r="AR2315" i="82"/>
  <c r="AR2307" i="82"/>
  <c r="AR2299" i="82"/>
  <c r="AR2291" i="82"/>
  <c r="AR2283" i="82"/>
  <c r="AR2271" i="82"/>
  <c r="AR2266" i="82"/>
  <c r="AR2256" i="82"/>
  <c r="AR2250" i="82"/>
  <c r="AR2247" i="82"/>
  <c r="AR2244" i="82"/>
  <c r="AR2236" i="82"/>
  <c r="AR2228" i="82"/>
  <c r="AR2225" i="82"/>
  <c r="AR2216" i="82"/>
  <c r="AR2301" i="82"/>
  <c r="AR2297" i="82"/>
  <c r="AR2287" i="82"/>
  <c r="AR2274" i="82"/>
  <c r="AR2258" i="82"/>
  <c r="AR2245" i="82"/>
  <c r="AR2243" i="82"/>
  <c r="AR2237" i="82"/>
  <c r="AR2235" i="82"/>
  <c r="AR2229" i="82"/>
  <c r="AR2227" i="82"/>
  <c r="AR2226" i="82"/>
  <c r="AR2218" i="82"/>
  <c r="AR2213" i="82"/>
  <c r="AR2210" i="82"/>
  <c r="AR2207" i="82"/>
  <c r="AR2205" i="82"/>
  <c r="AR2317" i="82"/>
  <c r="AR2313" i="82"/>
  <c r="AR2303" i="82"/>
  <c r="AR2285" i="82"/>
  <c r="AR2281" i="82"/>
  <c r="AR2272" i="82"/>
  <c r="AR2269" i="82"/>
  <c r="AR2254" i="82"/>
  <c r="AR2251" i="82"/>
  <c r="AR2241" i="82"/>
  <c r="AR2240" i="82"/>
  <c r="AR2239" i="82"/>
  <c r="AR2233" i="82"/>
  <c r="AR2232" i="82"/>
  <c r="AR2231" i="82"/>
  <c r="AR2222" i="82"/>
  <c r="AR2214" i="82"/>
  <c r="AR2211" i="82"/>
  <c r="AR2209" i="82"/>
  <c r="AR2206" i="82"/>
  <c r="AR2200" i="82"/>
  <c r="AR2192" i="82"/>
  <c r="AR2184" i="82"/>
  <c r="AR2181" i="82"/>
  <c r="AR2178" i="82"/>
  <c r="AR2175" i="82"/>
  <c r="AR2173" i="82"/>
  <c r="AR2170" i="82"/>
  <c r="AR2167" i="82"/>
  <c r="AR2165" i="82"/>
  <c r="AR2162" i="82"/>
  <c r="AR2159" i="82"/>
  <c r="AR2157" i="82"/>
  <c r="AR2148" i="82"/>
  <c r="AR2145" i="82"/>
  <c r="AR2142" i="82"/>
  <c r="AR2138" i="82"/>
  <c r="AR2135" i="82"/>
  <c r="AR2133" i="82"/>
  <c r="AR2124" i="82"/>
  <c r="AR2295" i="82"/>
  <c r="AR2293" i="82"/>
  <c r="AR2197" i="82"/>
  <c r="AR2196" i="82"/>
  <c r="AR2195" i="82"/>
  <c r="AR2189" i="82"/>
  <c r="AR2188" i="82"/>
  <c r="AR2187" i="82"/>
  <c r="AR2177" i="82"/>
  <c r="AR2176" i="82"/>
  <c r="AR2174" i="82"/>
  <c r="AR2161" i="82"/>
  <c r="AR2160" i="82"/>
  <c r="AR2158" i="82"/>
  <c r="AR2305" i="82"/>
  <c r="AR2260" i="82"/>
  <c r="AR2252" i="82"/>
  <c r="AR2249" i="82"/>
  <c r="AR2224" i="82"/>
  <c r="AR2220" i="82"/>
  <c r="AR2212" i="82"/>
  <c r="AR2208" i="82"/>
  <c r="AR2204" i="82"/>
  <c r="AR2193" i="82"/>
  <c r="AR2191" i="82"/>
  <c r="AR2185" i="82"/>
  <c r="AR2183" i="82"/>
  <c r="AR2182" i="82"/>
  <c r="AR2169" i="82"/>
  <c r="AR2168" i="82"/>
  <c r="AR2166" i="82"/>
  <c r="AR2154" i="82"/>
  <c r="AR2144" i="82"/>
  <c r="AR2143" i="82"/>
  <c r="AR2139" i="82"/>
  <c r="AR2137" i="82"/>
  <c r="AR2136" i="82"/>
  <c r="AR2134" i="82"/>
  <c r="AR2126" i="82"/>
  <c r="AR2121" i="82"/>
  <c r="AR2114" i="82"/>
  <c r="AR2111" i="82"/>
  <c r="AR2109" i="82"/>
  <c r="AR2107" i="82"/>
  <c r="AR2105" i="82"/>
  <c r="AR2103" i="82"/>
  <c r="AR2101" i="82"/>
  <c r="AR2099" i="82"/>
  <c r="AR2097" i="82"/>
  <c r="AR2095" i="82"/>
  <c r="AR2093" i="82"/>
  <c r="AR2091" i="82"/>
  <c r="AR2089" i="82"/>
  <c r="AR2087" i="82"/>
  <c r="AR2085" i="82"/>
  <c r="AR2083" i="82"/>
  <c r="AR2081" i="82"/>
  <c r="AR2079" i="82"/>
  <c r="AR2077" i="82"/>
  <c r="AR2075" i="82"/>
  <c r="AR2289" i="82"/>
  <c r="AR2242" i="82"/>
  <c r="AR2234" i="82"/>
  <c r="AR2202" i="82"/>
  <c r="AR2194" i="82"/>
  <c r="AR2186" i="82"/>
  <c r="AR2141" i="82"/>
  <c r="AR2140" i="82"/>
  <c r="AR2127" i="82"/>
  <c r="AR2125" i="82"/>
  <c r="AR2123" i="82"/>
  <c r="AR2122" i="82"/>
  <c r="AR2108" i="82"/>
  <c r="AR2100" i="82"/>
  <c r="AR2092" i="82"/>
  <c r="AR2084" i="82"/>
  <c r="AR2076" i="82"/>
  <c r="AR2066" i="82"/>
  <c r="AR2321" i="82"/>
  <c r="AR2279" i="82"/>
  <c r="AR2277" i="82"/>
  <c r="AR2263" i="82"/>
  <c r="AR2261" i="82"/>
  <c r="AR2259" i="82"/>
  <c r="AR2257" i="82"/>
  <c r="AR2255" i="82"/>
  <c r="AR2253" i="82"/>
  <c r="AR2223" i="82"/>
  <c r="AR2221" i="82"/>
  <c r="AR2219" i="82"/>
  <c r="AR2217" i="82"/>
  <c r="AR2215" i="82"/>
  <c r="AR2203" i="82"/>
  <c r="AR2153" i="82"/>
  <c r="AR2152" i="82"/>
  <c r="AR2151" i="82"/>
  <c r="AR2150" i="82"/>
  <c r="AR2149" i="82"/>
  <c r="AR2128" i="82"/>
  <c r="AR2120" i="82"/>
  <c r="AR2119" i="82"/>
  <c r="AR2106" i="82"/>
  <c r="AR2098" i="82"/>
  <c r="AR2090" i="82"/>
  <c r="AR2082" i="82"/>
  <c r="AR2074" i="82"/>
  <c r="AR2072" i="82"/>
  <c r="AR2070" i="82"/>
  <c r="AR2068" i="82"/>
  <c r="AR2065" i="82"/>
  <c r="AR2060" i="82"/>
  <c r="AR2057" i="82"/>
  <c r="AR2052" i="82"/>
  <c r="AR2049" i="82"/>
  <c r="AR2044" i="82"/>
  <c r="AR2041" i="82"/>
  <c r="AR2036" i="82"/>
  <c r="AR2033" i="82"/>
  <c r="AR2311" i="82"/>
  <c r="AR2201" i="82"/>
  <c r="AR2180" i="82"/>
  <c r="AR2171" i="82"/>
  <c r="AR2164" i="82"/>
  <c r="AR2155" i="82"/>
  <c r="AR2130" i="82"/>
  <c r="AR2112" i="82"/>
  <c r="AR2110" i="82"/>
  <c r="AR2094" i="82"/>
  <c r="AR2078" i="82"/>
  <c r="AR2069" i="82"/>
  <c r="AR2063" i="82"/>
  <c r="AR2054" i="82"/>
  <c r="AR2053" i="82"/>
  <c r="AR2043" i="82"/>
  <c r="AR2034" i="82"/>
  <c r="AR2032" i="82"/>
  <c r="AR2031" i="82"/>
  <c r="AR2024" i="82"/>
  <c r="AR2021" i="82"/>
  <c r="AR2016" i="82"/>
  <c r="AR2013" i="82"/>
  <c r="AR2008" i="82"/>
  <c r="AR2005" i="82"/>
  <c r="AR2000" i="82"/>
  <c r="AR1997" i="82"/>
  <c r="AR1992" i="82"/>
  <c r="AR1989" i="82"/>
  <c r="AR1984" i="82"/>
  <c r="AR1981" i="82"/>
  <c r="AR1976" i="82"/>
  <c r="AR1973" i="82"/>
  <c r="AR1968" i="82"/>
  <c r="AR1965" i="82"/>
  <c r="AR1959" i="82"/>
  <c r="AR1954" i="82"/>
  <c r="AR1953" i="82"/>
  <c r="AR2246" i="82"/>
  <c r="AR2230" i="82"/>
  <c r="AR2198" i="82"/>
  <c r="AR2147" i="82"/>
  <c r="AR2131" i="82"/>
  <c r="AR2117" i="82"/>
  <c r="AR2115" i="82"/>
  <c r="AR2104" i="82"/>
  <c r="AR2088" i="82"/>
  <c r="AR2071" i="82"/>
  <c r="AR2064" i="82"/>
  <c r="AR2062" i="82"/>
  <c r="AR2061" i="82"/>
  <c r="AR2051" i="82"/>
  <c r="AR2042" i="82"/>
  <c r="AR2040" i="82"/>
  <c r="AR2039" i="82"/>
  <c r="AR2030" i="82"/>
  <c r="AR2029" i="82"/>
  <c r="AR2026" i="82"/>
  <c r="AR2023" i="82"/>
  <c r="AR2018" i="82"/>
  <c r="AR2015" i="82"/>
  <c r="AR2010" i="82"/>
  <c r="AR2007" i="82"/>
  <c r="AR2002" i="82"/>
  <c r="AR1999" i="82"/>
  <c r="AR1994" i="82"/>
  <c r="AR1991" i="82"/>
  <c r="AR1986" i="82"/>
  <c r="AR1983" i="82"/>
  <c r="AR1978" i="82"/>
  <c r="AR1975" i="82"/>
  <c r="AR1970" i="82"/>
  <c r="AR1967" i="82"/>
  <c r="AR1962" i="82"/>
  <c r="AR1961" i="82"/>
  <c r="AR1956" i="82"/>
  <c r="AR1950" i="82"/>
  <c r="AR1944" i="82"/>
  <c r="AR1941" i="82"/>
  <c r="AR1935" i="82"/>
  <c r="AR1932" i="82"/>
  <c r="AR1931" i="82"/>
  <c r="AR1926" i="82"/>
  <c r="AR1925" i="82"/>
  <c r="AR1920" i="82"/>
  <c r="AR2264" i="82"/>
  <c r="AR2238" i="82"/>
  <c r="AR2190" i="82"/>
  <c r="AR2163" i="82"/>
  <c r="AR2146" i="82"/>
  <c r="AR2118" i="82"/>
  <c r="AR2116" i="82"/>
  <c r="AR2102" i="82"/>
  <c r="AR2096" i="82"/>
  <c r="AR2067" i="82"/>
  <c r="AR2058" i="82"/>
  <c r="AR2056" i="82"/>
  <c r="AR2050" i="82"/>
  <c r="AR2046" i="82"/>
  <c r="AR2028" i="82"/>
  <c r="AR2022" i="82"/>
  <c r="AR2017" i="82"/>
  <c r="AR2012" i="82"/>
  <c r="AR2006" i="82"/>
  <c r="AR2001" i="82"/>
  <c r="AR1996" i="82"/>
  <c r="AR1990" i="82"/>
  <c r="AR1985" i="82"/>
  <c r="AR1980" i="82"/>
  <c r="AR1974" i="82"/>
  <c r="AR1969" i="82"/>
  <c r="AR1964" i="82"/>
  <c r="AR1949" i="82"/>
  <c r="AR1947" i="82"/>
  <c r="AR1938" i="82"/>
  <c r="AR1937" i="82"/>
  <c r="AR1933" i="82"/>
  <c r="AR1930" i="82"/>
  <c r="AR1929" i="82"/>
  <c r="AR1918" i="82"/>
  <c r="AR1917" i="82"/>
  <c r="AR1912" i="82"/>
  <c r="AR1909" i="82"/>
  <c r="AR1906" i="82"/>
  <c r="AR1905" i="82"/>
  <c r="AR1855" i="82"/>
  <c r="AR1853" i="82"/>
  <c r="AR1846" i="82"/>
  <c r="AR1843" i="82"/>
  <c r="AR1841" i="82"/>
  <c r="AR1826" i="82"/>
  <c r="AR1824" i="82"/>
  <c r="AR1819" i="82"/>
  <c r="AR1817" i="82"/>
  <c r="AR1810" i="82"/>
  <c r="AR1808" i="82"/>
  <c r="AR1803" i="82"/>
  <c r="AR1801" i="82"/>
  <c r="AR1791" i="82"/>
  <c r="AR1789" i="82"/>
  <c r="AR1782" i="82"/>
  <c r="AR1780" i="82"/>
  <c r="AR1779" i="82"/>
  <c r="AR1777" i="82"/>
  <c r="AR1770" i="82"/>
  <c r="AR1768" i="82"/>
  <c r="AR1767" i="82"/>
  <c r="AR1765" i="82"/>
  <c r="AR1758" i="82"/>
  <c r="AR1756" i="82"/>
  <c r="AR1743" i="82"/>
  <c r="AR1741" i="82"/>
  <c r="AR2309" i="82"/>
  <c r="AR2248" i="82"/>
  <c r="AR2172" i="82"/>
  <c r="AR2129" i="82"/>
  <c r="AR2113" i="82"/>
  <c r="AR2059" i="82"/>
  <c r="AR2047" i="82"/>
  <c r="AR2037" i="82"/>
  <c r="AR2019" i="82"/>
  <c r="AR2003" i="82"/>
  <c r="AR1987" i="82"/>
  <c r="AR1971" i="82"/>
  <c r="AR1960" i="82"/>
  <c r="AR1955" i="82"/>
  <c r="AR1951" i="82"/>
  <c r="AR1948" i="82"/>
  <c r="AR1946" i="82"/>
  <c r="AR1945" i="82"/>
  <c r="AR1936" i="82"/>
  <c r="AR1934" i="82"/>
  <c r="AR1928" i="82"/>
  <c r="AR1927" i="82"/>
  <c r="AR1924" i="82"/>
  <c r="AR1923" i="82"/>
  <c r="AR1914" i="82"/>
  <c r="AR1911" i="82"/>
  <c r="AR1902" i="82"/>
  <c r="AR1901" i="82"/>
  <c r="AR1899" i="82"/>
  <c r="AR1897" i="82"/>
  <c r="AR1895" i="82"/>
  <c r="AR1893" i="82"/>
  <c r="AR1891" i="82"/>
  <c r="AR1889" i="82"/>
  <c r="AR1887" i="82"/>
  <c r="AR1885" i="82"/>
  <c r="AR1883" i="82"/>
  <c r="AR1881" i="82"/>
  <c r="AR1879" i="82"/>
  <c r="AR1877" i="82"/>
  <c r="AR1875" i="82"/>
  <c r="AR1873" i="82"/>
  <c r="AR1871" i="82"/>
  <c r="AR1869" i="82"/>
  <c r="AR1867" i="82"/>
  <c r="AR1865" i="82"/>
  <c r="AR1863" i="82"/>
  <c r="AR1861" i="82"/>
  <c r="AR1859" i="82"/>
  <c r="AR1857" i="82"/>
  <c r="AR1850" i="82"/>
  <c r="AR1848" i="82"/>
  <c r="AR1838" i="82"/>
  <c r="AR1836" i="82"/>
  <c r="AR1835" i="82"/>
  <c r="AR1833" i="82"/>
  <c r="AR1830" i="82"/>
  <c r="AR1828" i="82"/>
  <c r="AR1823" i="82"/>
  <c r="AR1821" i="82"/>
  <c r="AR1814" i="82"/>
  <c r="AR1812" i="82"/>
  <c r="AR1807" i="82"/>
  <c r="AR1805" i="82"/>
  <c r="AR1798" i="82"/>
  <c r="AR1796" i="82"/>
  <c r="AR1795" i="82"/>
  <c r="AR1793" i="82"/>
  <c r="AR1786" i="82"/>
  <c r="AR1784" i="82"/>
  <c r="AR1774" i="82"/>
  <c r="AR1772" i="82"/>
  <c r="AR1762" i="82"/>
  <c r="AR1760" i="82"/>
  <c r="AR1755" i="82"/>
  <c r="AR1753" i="82"/>
  <c r="AR1750" i="82"/>
  <c r="AR1748" i="82"/>
  <c r="AR1747" i="82"/>
  <c r="AR1745" i="82"/>
  <c r="AR2179" i="82"/>
  <c r="AR2156" i="82"/>
  <c r="AR2055" i="82"/>
  <c r="AR2045" i="82"/>
  <c r="AR2035" i="82"/>
  <c r="AR2004" i="82"/>
  <c r="AR1972" i="82"/>
  <c r="AR1943" i="82"/>
  <c r="AR1907" i="82"/>
  <c r="AR1903" i="82"/>
  <c r="AR1896" i="82"/>
  <c r="AR1888" i="82"/>
  <c r="AR1880" i="82"/>
  <c r="AR1872" i="82"/>
  <c r="AR1864" i="82"/>
  <c r="AR1856" i="82"/>
  <c r="AR1851" i="82"/>
  <c r="AR1844" i="82"/>
  <c r="AR1839" i="82"/>
  <c r="AR1832" i="82"/>
  <c r="AR1827" i="82"/>
  <c r="AR1820" i="82"/>
  <c r="AR1815" i="82"/>
  <c r="AR1802" i="82"/>
  <c r="AR1790" i="82"/>
  <c r="AR1783" i="82"/>
  <c r="AR1778" i="82"/>
  <c r="AR1771" i="82"/>
  <c r="AR1766" i="82"/>
  <c r="AR1759" i="82"/>
  <c r="AR1752" i="82"/>
  <c r="AR1742" i="82"/>
  <c r="AR1738" i="82"/>
  <c r="AR1736" i="82"/>
  <c r="AR1735" i="82"/>
  <c r="AR1733" i="82"/>
  <c r="AR1726" i="82"/>
  <c r="AR1724" i="82"/>
  <c r="AR1723" i="82"/>
  <c r="AR1721" i="82"/>
  <c r="AR1718" i="82"/>
  <c r="AR1716" i="82"/>
  <c r="AR1715" i="82"/>
  <c r="AR1713" i="82"/>
  <c r="AR1710" i="82"/>
  <c r="AR1708" i="82"/>
  <c r="AR1705" i="82"/>
  <c r="AR1702" i="82"/>
  <c r="AR1700" i="82"/>
  <c r="AR1699" i="82"/>
  <c r="AR1694" i="82"/>
  <c r="AR1692" i="82"/>
  <c r="AR1691" i="82"/>
  <c r="AR1689" i="82"/>
  <c r="AR1687" i="82"/>
  <c r="AR1685" i="82"/>
  <c r="AR1683" i="82"/>
  <c r="AR1681" i="82"/>
  <c r="AR1679" i="82"/>
  <c r="AR1677" i="82"/>
  <c r="AR1675" i="82"/>
  <c r="AR1673" i="82"/>
  <c r="AR1671" i="82"/>
  <c r="AR1669" i="82"/>
  <c r="AR1667" i="82"/>
  <c r="AR1665" i="82"/>
  <c r="AR1663" i="82"/>
  <c r="AR1661" i="82"/>
  <c r="AR1659" i="82"/>
  <c r="AR1657" i="82"/>
  <c r="AR1655" i="82"/>
  <c r="AR1653" i="82"/>
  <c r="AR1651" i="82"/>
  <c r="AR1649" i="82"/>
  <c r="AR1647" i="82"/>
  <c r="AR1644" i="82"/>
  <c r="AR1641" i="82"/>
  <c r="AR1638" i="82"/>
  <c r="AR1635" i="82"/>
  <c r="AR1632" i="82"/>
  <c r="AR1629" i="82"/>
  <c r="AR1627" i="82"/>
  <c r="AR1624" i="82"/>
  <c r="AR1621" i="82"/>
  <c r="AR1619" i="82"/>
  <c r="AR1616" i="82"/>
  <c r="AR1613" i="82"/>
  <c r="AR1611" i="82"/>
  <c r="AR1608" i="82"/>
  <c r="AR2132" i="82"/>
  <c r="AR2080" i="82"/>
  <c r="AR2011" i="82"/>
  <c r="AR2009" i="82"/>
  <c r="AR1998" i="82"/>
  <c r="AR1979" i="82"/>
  <c r="AR1977" i="82"/>
  <c r="AR1966" i="82"/>
  <c r="AR1958" i="82"/>
  <c r="AR1939" i="82"/>
  <c r="AR1913" i="82"/>
  <c r="AR1908" i="82"/>
  <c r="AR1904" i="82"/>
  <c r="AR1898" i="82"/>
  <c r="AR1890" i="82"/>
  <c r="AR1882" i="82"/>
  <c r="AR1874" i="82"/>
  <c r="AR1866" i="82"/>
  <c r="AR1858" i="82"/>
  <c r="AR1852" i="82"/>
  <c r="AR1845" i="82"/>
  <c r="AR1840" i="82"/>
  <c r="AR1834" i="82"/>
  <c r="AR1829" i="82"/>
  <c r="AR1822" i="82"/>
  <c r="AR1816" i="82"/>
  <c r="AR1809" i="82"/>
  <c r="AR1797" i="82"/>
  <c r="AR1785" i="82"/>
  <c r="AR1773" i="82"/>
  <c r="AR1761" i="82"/>
  <c r="AR1754" i="82"/>
  <c r="AR1749" i="82"/>
  <c r="AR1730" i="82"/>
  <c r="AR1728" i="82"/>
  <c r="AR1707" i="82"/>
  <c r="AR1698" i="82"/>
  <c r="AR1696" i="82"/>
  <c r="AR1646" i="82"/>
  <c r="AR1640" i="82"/>
  <c r="AR1637" i="82"/>
  <c r="AR1634" i="82"/>
  <c r="AR1626" i="82"/>
  <c r="AR1618" i="82"/>
  <c r="AR1610" i="82"/>
  <c r="AR1602" i="82"/>
  <c r="AR1594" i="82"/>
  <c r="AR1591" i="82"/>
  <c r="AR1588" i="82"/>
  <c r="AR1585" i="82"/>
  <c r="AR1583" i="82"/>
  <c r="AR1580" i="82"/>
  <c r="AR1577" i="82"/>
  <c r="AR1995" i="82"/>
  <c r="AR1952" i="82"/>
  <c r="AR1915" i="82"/>
  <c r="AR1910" i="82"/>
  <c r="AR1900" i="82"/>
  <c r="AR1886" i="82"/>
  <c r="AR1884" i="82"/>
  <c r="AR1870" i="82"/>
  <c r="AR1868" i="82"/>
  <c r="AR1854" i="82"/>
  <c r="AR1825" i="82"/>
  <c r="AR1799" i="82"/>
  <c r="AR1794" i="82"/>
  <c r="AR1792" i="82"/>
  <c r="AR1788" i="82"/>
  <c r="AR1781" i="82"/>
  <c r="AR1763" i="82"/>
  <c r="AR1737" i="82"/>
  <c r="AR1732" i="82"/>
  <c r="AR1725" i="82"/>
  <c r="AR1720" i="82"/>
  <c r="AR1704" i="82"/>
  <c r="AR1695" i="82"/>
  <c r="AR1690" i="82"/>
  <c r="AR1682" i="82"/>
  <c r="AR1674" i="82"/>
  <c r="AR1666" i="82"/>
  <c r="AR1658" i="82"/>
  <c r="AR1650" i="82"/>
  <c r="AR1643" i="82"/>
  <c r="AR1639" i="82"/>
  <c r="AR1623" i="82"/>
  <c r="AR1607" i="82"/>
  <c r="AR1604" i="82"/>
  <c r="AR1596" i="82"/>
  <c r="AR1582" i="82"/>
  <c r="AR1581" i="82"/>
  <c r="AR1570" i="82"/>
  <c r="AR1567" i="82"/>
  <c r="AR1564" i="82"/>
  <c r="AR1561" i="82"/>
  <c r="AR1559" i="82"/>
  <c r="AR1556" i="82"/>
  <c r="AR1553" i="82"/>
  <c r="AR1551" i="82"/>
  <c r="AR1548" i="82"/>
  <c r="AR1545" i="82"/>
  <c r="AR1543" i="82"/>
  <c r="AR1540" i="82"/>
  <c r="AR1537" i="82"/>
  <c r="AR1534" i="82"/>
  <c r="AR1531" i="82"/>
  <c r="AR1528" i="82"/>
  <c r="AR1525" i="82"/>
  <c r="AR1523" i="82"/>
  <c r="AR1513" i="82"/>
  <c r="AR1511" i="82"/>
  <c r="AR1500" i="82"/>
  <c r="AR1498" i="82"/>
  <c r="AR1493" i="82"/>
  <c r="AR1480" i="82"/>
  <c r="AR1478" i="82"/>
  <c r="AR1476" i="82"/>
  <c r="AR1474" i="82"/>
  <c r="AR1472" i="82"/>
  <c r="AR1470" i="82"/>
  <c r="AR1468" i="82"/>
  <c r="AR1466" i="82"/>
  <c r="AR1464" i="82"/>
  <c r="AR1462" i="82"/>
  <c r="AR1460" i="82"/>
  <c r="AR1458" i="82"/>
  <c r="AR1456" i="82"/>
  <c r="AR1454" i="82"/>
  <c r="AR1452" i="82"/>
  <c r="AR1450" i="82"/>
  <c r="AR1448" i="82"/>
  <c r="AR1446" i="82"/>
  <c r="AR1444" i="82"/>
  <c r="AR1442" i="82"/>
  <c r="AR1440" i="82"/>
  <c r="AR1438" i="82"/>
  <c r="AR1435" i="82"/>
  <c r="AR1430" i="82"/>
  <c r="AR1427" i="82"/>
  <c r="AR1422" i="82"/>
  <c r="AR1419" i="82"/>
  <c r="AR1414" i="82"/>
  <c r="AR1411" i="82"/>
  <c r="AR1406" i="82"/>
  <c r="AR1403" i="82"/>
  <c r="AR1398" i="82"/>
  <c r="AR1395" i="82"/>
  <c r="AR1390" i="82"/>
  <c r="AR1387" i="82"/>
  <c r="AR1382" i="82"/>
  <c r="AR1379" i="82"/>
  <c r="AR1374" i="82"/>
  <c r="AR1371" i="82"/>
  <c r="AR1366" i="82"/>
  <c r="AR1363" i="82"/>
  <c r="AR1358" i="82"/>
  <c r="AR1355" i="82"/>
  <c r="AR1350" i="82"/>
  <c r="AR1347" i="82"/>
  <c r="AR1342" i="82"/>
  <c r="AR1339" i="82"/>
  <c r="AR1334" i="82"/>
  <c r="AR1331" i="82"/>
  <c r="AR1326" i="82"/>
  <c r="AR1323" i="82"/>
  <c r="AR1318" i="82"/>
  <c r="AR1315" i="82"/>
  <c r="AR1310" i="82"/>
  <c r="AR1307" i="82"/>
  <c r="AR1302" i="82"/>
  <c r="AR1299" i="82"/>
  <c r="AR1294" i="82"/>
  <c r="AR1291" i="82"/>
  <c r="AR1286" i="82"/>
  <c r="AR1283" i="82"/>
  <c r="AR1278" i="82"/>
  <c r="AR1275" i="82"/>
  <c r="AR1270" i="82"/>
  <c r="AR1268" i="82"/>
  <c r="AR1266" i="82"/>
  <c r="AR1264" i="82"/>
  <c r="AR1262" i="82"/>
  <c r="AR1260" i="82"/>
  <c r="AR1258" i="82"/>
  <c r="AR1256" i="82"/>
  <c r="AR1254" i="82"/>
  <c r="AR1252" i="82"/>
  <c r="AR1250" i="82"/>
  <c r="AR1248" i="82"/>
  <c r="AR1246" i="82"/>
  <c r="AR1244" i="82"/>
  <c r="AR1242" i="82"/>
  <c r="AR1240" i="82"/>
  <c r="AR1238" i="82"/>
  <c r="AR1236" i="82"/>
  <c r="AR1234" i="82"/>
  <c r="AR1232" i="82"/>
  <c r="AR1230" i="82"/>
  <c r="AR1222" i="82"/>
  <c r="AR1214" i="82"/>
  <c r="AR1206" i="82"/>
  <c r="AR1198" i="82"/>
  <c r="AR1190" i="82"/>
  <c r="AR1182" i="82"/>
  <c r="AR1174" i="82"/>
  <c r="AR1166" i="82"/>
  <c r="AR1158" i="82"/>
  <c r="AR1152" i="82"/>
  <c r="AR1149" i="82"/>
  <c r="AR1147" i="82"/>
  <c r="AR1144" i="82"/>
  <c r="AR2086" i="82"/>
  <c r="AR2073" i="82"/>
  <c r="AR2048" i="82"/>
  <c r="AR2025" i="82"/>
  <c r="AR2020" i="82"/>
  <c r="AR1982" i="82"/>
  <c r="AR1921" i="82"/>
  <c r="AR1919" i="82"/>
  <c r="AR1837" i="82"/>
  <c r="AR1776" i="82"/>
  <c r="AR1769" i="82"/>
  <c r="AR1739" i="82"/>
  <c r="AR1734" i="82"/>
  <c r="AR1727" i="82"/>
  <c r="AR1722" i="82"/>
  <c r="AR1711" i="82"/>
  <c r="AR1706" i="82"/>
  <c r="AR1701" i="82"/>
  <c r="AR1697" i="82"/>
  <c r="AR1684" i="82"/>
  <c r="AR1676" i="82"/>
  <c r="AR1668" i="82"/>
  <c r="AR1660" i="82"/>
  <c r="AR1652" i="82"/>
  <c r="AR1645" i="82"/>
  <c r="AR1636" i="82"/>
  <c r="AR1630" i="82"/>
  <c r="AR1625" i="82"/>
  <c r="AR1620" i="82"/>
  <c r="AR1614" i="82"/>
  <c r="AR1609" i="82"/>
  <c r="AR1603" i="82"/>
  <c r="AR1601" i="82"/>
  <c r="AR1595" i="82"/>
  <c r="AR1593" i="82"/>
  <c r="AR1592" i="82"/>
  <c r="AR1579" i="82"/>
  <c r="AR1578" i="82"/>
  <c r="AR1576" i="82"/>
  <c r="AR1572" i="82"/>
  <c r="AR1569" i="82"/>
  <c r="AR1566" i="82"/>
  <c r="AR1558" i="82"/>
  <c r="AR1550" i="82"/>
  <c r="AR1542" i="82"/>
  <c r="AR1536" i="82"/>
  <c r="AR1533" i="82"/>
  <c r="AR1530" i="82"/>
  <c r="AR1520" i="82"/>
  <c r="AR1518" i="82"/>
  <c r="AR1515" i="82"/>
  <c r="AR1507" i="82"/>
  <c r="AR1504" i="82"/>
  <c r="AR1502" i="82"/>
  <c r="AR1497" i="82"/>
  <c r="AR1495" i="82"/>
  <c r="AR1492" i="82"/>
  <c r="AR1490" i="82"/>
  <c r="AR1489" i="82"/>
  <c r="AR1487" i="82"/>
  <c r="AR1484" i="82"/>
  <c r="AR1482" i="82"/>
  <c r="AR1437" i="82"/>
  <c r="AR1432" i="82"/>
  <c r="AR1429" i="82"/>
  <c r="AR1424" i="82"/>
  <c r="AR1421" i="82"/>
  <c r="AR1416" i="82"/>
  <c r="AR1413" i="82"/>
  <c r="AR1408" i="82"/>
  <c r="AR1405" i="82"/>
  <c r="AR1400" i="82"/>
  <c r="AR1397" i="82"/>
  <c r="AR1392" i="82"/>
  <c r="AR1389" i="82"/>
  <c r="AR1384" i="82"/>
  <c r="AR1381" i="82"/>
  <c r="AR1376" i="82"/>
  <c r="AR1373" i="82"/>
  <c r="AR1368" i="82"/>
  <c r="AR1365" i="82"/>
  <c r="AR1360" i="82"/>
  <c r="AR1357" i="82"/>
  <c r="AR1352" i="82"/>
  <c r="AR1349" i="82"/>
  <c r="AR1344" i="82"/>
  <c r="AR1341" i="82"/>
  <c r="AR1336" i="82"/>
  <c r="AR1333" i="82"/>
  <c r="AR1328" i="82"/>
  <c r="AR1325" i="82"/>
  <c r="AR1320" i="82"/>
  <c r="AR1317" i="82"/>
  <c r="AR1312" i="82"/>
  <c r="AR1309" i="82"/>
  <c r="AR1304" i="82"/>
  <c r="AR1301" i="82"/>
  <c r="AR1296" i="82"/>
  <c r="AR1293" i="82"/>
  <c r="AR1288" i="82"/>
  <c r="AR1285" i="82"/>
  <c r="AR1280" i="82"/>
  <c r="AR1277" i="82"/>
  <c r="AR1272" i="82"/>
  <c r="AR1227" i="82"/>
  <c r="AR1224" i="82"/>
  <c r="AR1221" i="82"/>
  <c r="AR1219" i="82"/>
  <c r="AR1216" i="82"/>
  <c r="AR1213" i="82"/>
  <c r="AR1211" i="82"/>
  <c r="AR1208" i="82"/>
  <c r="AR1205" i="82"/>
  <c r="AR1203" i="82"/>
  <c r="AR1200" i="82"/>
  <c r="AR1197" i="82"/>
  <c r="AR1195" i="82"/>
  <c r="AR1192" i="82"/>
  <c r="AR1189" i="82"/>
  <c r="AR1187" i="82"/>
  <c r="AR1184" i="82"/>
  <c r="AR1181" i="82"/>
  <c r="AR1179" i="82"/>
  <c r="AR1176" i="82"/>
  <c r="AR1173" i="82"/>
  <c r="AR1171" i="82"/>
  <c r="AR1168" i="82"/>
  <c r="AR1165" i="82"/>
  <c r="AR1163" i="82"/>
  <c r="AR1160" i="82"/>
  <c r="AR1157" i="82"/>
  <c r="AR1155" i="82"/>
  <c r="AR1146" i="82"/>
  <c r="AR2027" i="82"/>
  <c r="AR1942" i="82"/>
  <c r="AR1876" i="82"/>
  <c r="AR1849" i="82"/>
  <c r="AR1800" i="82"/>
  <c r="AR1693" i="82"/>
  <c r="AR1642" i="82"/>
  <c r="AR1606" i="82"/>
  <c r="AR1599" i="82"/>
  <c r="AR1597" i="82"/>
  <c r="AR1589" i="82"/>
  <c r="AR1575" i="82"/>
  <c r="AR1571" i="82"/>
  <c r="AR1555" i="82"/>
  <c r="AR1539" i="82"/>
  <c r="AR1535" i="82"/>
  <c r="AR1519" i="82"/>
  <c r="AR1508" i="82"/>
  <c r="AR1503" i="82"/>
  <c r="AR1496" i="82"/>
  <c r="AR1491" i="82"/>
  <c r="AR1479" i="82"/>
  <c r="AR1471" i="82"/>
  <c r="AR1463" i="82"/>
  <c r="AR1455" i="82"/>
  <c r="AR1447" i="82"/>
  <c r="AR1439" i="82"/>
  <c r="AR1988" i="82"/>
  <c r="AR1963" i="82"/>
  <c r="AR1957" i="82"/>
  <c r="AR1916" i="82"/>
  <c r="AR1892" i="82"/>
  <c r="AR1860" i="82"/>
  <c r="AR1813" i="82"/>
  <c r="AR1806" i="82"/>
  <c r="AR1746" i="82"/>
  <c r="AR1731" i="82"/>
  <c r="AR1729" i="82"/>
  <c r="AR1703" i="82"/>
  <c r="AR1622" i="82"/>
  <c r="AR1605" i="82"/>
  <c r="AR1598" i="82"/>
  <c r="AR1563" i="82"/>
  <c r="AR1547" i="82"/>
  <c r="AR1527" i="82"/>
  <c r="AR1522" i="82"/>
  <c r="AR1516" i="82"/>
  <c r="AR1510" i="82"/>
  <c r="AR1499" i="82"/>
  <c r="AR1488" i="82"/>
  <c r="AR1483" i="82"/>
  <c r="AR1475" i="82"/>
  <c r="AR1467" i="82"/>
  <c r="AR1459" i="82"/>
  <c r="AR1451" i="82"/>
  <c r="AR1443" i="82"/>
  <c r="AR1436" i="82"/>
  <c r="AR1431" i="82"/>
  <c r="AR1426" i="82"/>
  <c r="AR1420" i="82"/>
  <c r="AR1415" i="82"/>
  <c r="AR1410" i="82"/>
  <c r="AR1404" i="82"/>
  <c r="AR1399" i="82"/>
  <c r="AR1394" i="82"/>
  <c r="AR1388" i="82"/>
  <c r="AR1383" i="82"/>
  <c r="AR1378" i="82"/>
  <c r="AR1372" i="82"/>
  <c r="AR1367" i="82"/>
  <c r="AR1362" i="82"/>
  <c r="AR1356" i="82"/>
  <c r="AR1351" i="82"/>
  <c r="AR1346" i="82"/>
  <c r="AR1340" i="82"/>
  <c r="AR1335" i="82"/>
  <c r="AR1330" i="82"/>
  <c r="AR1324" i="82"/>
  <c r="AR1319" i="82"/>
  <c r="AR1314" i="82"/>
  <c r="AR1308" i="82"/>
  <c r="AR1303" i="82"/>
  <c r="AR1298" i="82"/>
  <c r="AR1292" i="82"/>
  <c r="AR1287" i="82"/>
  <c r="AR1282" i="82"/>
  <c r="AR1276" i="82"/>
  <c r="AR1271" i="82"/>
  <c r="AR1263" i="82"/>
  <c r="AR1255" i="82"/>
  <c r="AR1247" i="82"/>
  <c r="AR1239" i="82"/>
  <c r="AR1231" i="82"/>
  <c r="AR1225" i="82"/>
  <c r="AR1220" i="82"/>
  <c r="AR1209" i="82"/>
  <c r="AR1204" i="82"/>
  <c r="AR1193" i="82"/>
  <c r="AR1188" i="82"/>
  <c r="AR1177" i="82"/>
  <c r="AR1172" i="82"/>
  <c r="AR1161" i="82"/>
  <c r="AR1156" i="82"/>
  <c r="AR1151" i="82"/>
  <c r="AR2199" i="82"/>
  <c r="AR2038" i="82"/>
  <c r="AR1894" i="82"/>
  <c r="AR1842" i="82"/>
  <c r="AR1818" i="82"/>
  <c r="AR1775" i="82"/>
  <c r="AR1757" i="82"/>
  <c r="AR1740" i="82"/>
  <c r="AR1672" i="82"/>
  <c r="AR1670" i="82"/>
  <c r="AR1568" i="82"/>
  <c r="AR1554" i="82"/>
  <c r="AR1552" i="82"/>
  <c r="AR1538" i="82"/>
  <c r="AR1532" i="82"/>
  <c r="AR1514" i="82"/>
  <c r="AR1512" i="82"/>
  <c r="AR1501" i="82"/>
  <c r="AR1473" i="82"/>
  <c r="AR1457" i="82"/>
  <c r="AR1441" i="82"/>
  <c r="AR1434" i="82"/>
  <c r="AR1412" i="82"/>
  <c r="AR1409" i="82"/>
  <c r="AR1391" i="82"/>
  <c r="AR1385" i="82"/>
  <c r="AR1370" i="82"/>
  <c r="AR1348" i="82"/>
  <c r="AR1345" i="82"/>
  <c r="AR1327" i="82"/>
  <c r="AR1321" i="82"/>
  <c r="AR1306" i="82"/>
  <c r="AR1284" i="82"/>
  <c r="AR1281" i="82"/>
  <c r="AR1265" i="82"/>
  <c r="AR1261" i="82"/>
  <c r="AR1251" i="82"/>
  <c r="AR1233" i="82"/>
  <c r="AR1229" i="82"/>
  <c r="AR1226" i="82"/>
  <c r="AR1223" i="82"/>
  <c r="AR1212" i="82"/>
  <c r="AR1194" i="82"/>
  <c r="AR1191" i="82"/>
  <c r="AR1180" i="82"/>
  <c r="AR1162" i="82"/>
  <c r="AR1159" i="82"/>
  <c r="AR1148" i="82"/>
  <c r="AR1139" i="82"/>
  <c r="AR1136" i="82"/>
  <c r="AR1133" i="82"/>
  <c r="AR1131" i="82"/>
  <c r="AR1128" i="82"/>
  <c r="AR1125" i="82"/>
  <c r="AR1123" i="82"/>
  <c r="AR1120" i="82"/>
  <c r="AR1117" i="82"/>
  <c r="AR1115" i="82"/>
  <c r="AR1112" i="82"/>
  <c r="AR1109" i="82"/>
  <c r="AR1107" i="82"/>
  <c r="AR1104" i="82"/>
  <c r="AR1101" i="82"/>
  <c r="AR1099" i="82"/>
  <c r="AR1096" i="82"/>
  <c r="AR1093" i="82"/>
  <c r="AR1090" i="82"/>
  <c r="AR1082" i="82"/>
  <c r="AR1074" i="82"/>
  <c r="AR1068" i="82"/>
  <c r="AR1066" i="82"/>
  <c r="AR1065" i="82"/>
  <c r="AR1063" i="82"/>
  <c r="AR1016" i="82"/>
  <c r="AR1008" i="82"/>
  <c r="AR1000" i="82"/>
  <c r="AR997" i="82"/>
  <c r="AR994" i="82"/>
  <c r="AR988" i="82"/>
  <c r="AR980" i="82"/>
  <c r="AR979" i="82"/>
  <c r="AR977" i="82"/>
  <c r="AR974" i="82"/>
  <c r="AR971" i="82"/>
  <c r="AR969" i="82"/>
  <c r="AR966" i="82"/>
  <c r="AR963" i="82"/>
  <c r="AR961" i="82"/>
  <c r="AR958" i="82"/>
  <c r="AR955" i="82"/>
  <c r="AR953" i="82"/>
  <c r="AR944" i="82"/>
  <c r="AR943" i="82"/>
  <c r="AR941" i="82"/>
  <c r="AR938" i="82"/>
  <c r="AR935" i="82"/>
  <c r="AR933" i="82"/>
  <c r="AR930" i="82"/>
  <c r="AR927" i="82"/>
  <c r="AR925" i="82"/>
  <c r="AR922" i="82"/>
  <c r="AR919" i="82"/>
  <c r="AR917" i="82"/>
  <c r="AR914" i="82"/>
  <c r="AR911" i="82"/>
  <c r="AR909" i="82"/>
  <c r="AR906" i="82"/>
  <c r="AR900" i="82"/>
  <c r="AR892" i="82"/>
  <c r="AR884" i="82"/>
  <c r="AR883" i="82"/>
  <c r="AR881" i="82"/>
  <c r="AR868" i="82"/>
  <c r="AR862" i="82"/>
  <c r="AR859" i="82"/>
  <c r="AR856" i="82"/>
  <c r="AR806" i="82"/>
  <c r="AR798" i="82"/>
  <c r="AR788" i="82"/>
  <c r="AR785" i="82"/>
  <c r="AR783" i="82"/>
  <c r="AR780" i="82"/>
  <c r="AR777" i="82"/>
  <c r="AR775" i="82"/>
  <c r="AR766" i="82"/>
  <c r="AR760" i="82"/>
  <c r="AR757" i="82"/>
  <c r="AR755" i="82"/>
  <c r="AR748" i="82"/>
  <c r="AR742" i="82"/>
  <c r="AR739" i="82"/>
  <c r="AR736" i="82"/>
  <c r="AR733" i="82"/>
  <c r="AR731" i="82"/>
  <c r="AR728" i="82"/>
  <c r="AR725" i="82"/>
  <c r="AR723" i="82"/>
  <c r="AR720" i="82"/>
  <c r="AR717" i="82"/>
  <c r="AR715" i="82"/>
  <c r="AR712" i="82"/>
  <c r="AR1993" i="82"/>
  <c r="AR1922" i="82"/>
  <c r="AR1862" i="82"/>
  <c r="AR1811" i="82"/>
  <c r="AR1744" i="82"/>
  <c r="AR1688" i="82"/>
  <c r="AR1686" i="82"/>
  <c r="AR1656" i="82"/>
  <c r="AR1654" i="82"/>
  <c r="AR1562" i="82"/>
  <c r="AR1560" i="82"/>
  <c r="AR1546" i="82"/>
  <c r="AR1544" i="82"/>
  <c r="AR1526" i="82"/>
  <c r="AR1524" i="82"/>
  <c r="AR1517" i="82"/>
  <c r="AR1481" i="82"/>
  <c r="AR1465" i="82"/>
  <c r="AR1449" i="82"/>
  <c r="AR1423" i="82"/>
  <c r="AR1417" i="82"/>
  <c r="AR1402" i="82"/>
  <c r="AR1380" i="82"/>
  <c r="AR1377" i="82"/>
  <c r="AR1359" i="82"/>
  <c r="AR1353" i="82"/>
  <c r="AR1338" i="82"/>
  <c r="AR1316" i="82"/>
  <c r="AR1313" i="82"/>
  <c r="AR1295" i="82"/>
  <c r="AR1289" i="82"/>
  <c r="AR1274" i="82"/>
  <c r="AR1267" i="82"/>
  <c r="AR1249" i="82"/>
  <c r="AR1245" i="82"/>
  <c r="AR1235" i="82"/>
  <c r="AR1228" i="82"/>
  <c r="AR1210" i="82"/>
  <c r="AR1207" i="82"/>
  <c r="AR1196" i="82"/>
  <c r="AR1178" i="82"/>
  <c r="AR1175" i="82"/>
  <c r="AR1164" i="82"/>
  <c r="AR1142" i="82"/>
  <c r="AR1140" i="82"/>
  <c r="AR1137" i="82"/>
  <c r="AR1135" i="82"/>
  <c r="AR1132" i="82"/>
  <c r="AR1129" i="82"/>
  <c r="AR1127" i="82"/>
  <c r="AR1124" i="82"/>
  <c r="AR1121" i="82"/>
  <c r="AR1119" i="82"/>
  <c r="AR1116" i="82"/>
  <c r="AR1113" i="82"/>
  <c r="AR1111" i="82"/>
  <c r="AR1108" i="82"/>
  <c r="AR1105" i="82"/>
  <c r="AR1103" i="82"/>
  <c r="AR1100" i="82"/>
  <c r="AR1097" i="82"/>
  <c r="AR1095" i="82"/>
  <c r="AR1086" i="82"/>
  <c r="AR1078" i="82"/>
  <c r="AR1067" i="82"/>
  <c r="AR1064" i="82"/>
  <c r="AR1062" i="82"/>
  <c r="AR1012" i="82"/>
  <c r="AR1004" i="82"/>
  <c r="AR998" i="82"/>
  <c r="AR995" i="82"/>
  <c r="AR993" i="82"/>
  <c r="AR984" i="82"/>
  <c r="AR978" i="82"/>
  <c r="AR975" i="82"/>
  <c r="AR973" i="82"/>
  <c r="AR970" i="82"/>
  <c r="AR967" i="82"/>
  <c r="AR965" i="82"/>
  <c r="AR962" i="82"/>
  <c r="AR959" i="82"/>
  <c r="AR957" i="82"/>
  <c r="AR954" i="82"/>
  <c r="AR948" i="82"/>
  <c r="AR942" i="82"/>
  <c r="AR939" i="82"/>
  <c r="AR937" i="82"/>
  <c r="AR934" i="82"/>
  <c r="AR931" i="82"/>
  <c r="AR929" i="82"/>
  <c r="AR926" i="82"/>
  <c r="AR923" i="82"/>
  <c r="AR921" i="82"/>
  <c r="AR918" i="82"/>
  <c r="AR915" i="82"/>
  <c r="AR913" i="82"/>
  <c r="AR910" i="82"/>
  <c r="AR907" i="82"/>
  <c r="AR905" i="82"/>
  <c r="AR896" i="82"/>
  <c r="AR888" i="82"/>
  <c r="AR882" i="82"/>
  <c r="AR876" i="82"/>
  <c r="AR875" i="82"/>
  <c r="AR872" i="82"/>
  <c r="AR864" i="82"/>
  <c r="AR863" i="82"/>
  <c r="AR861" i="82"/>
  <c r="AR852" i="82"/>
  <c r="AR802" i="82"/>
  <c r="AR794" i="82"/>
  <c r="AR793" i="82"/>
  <c r="AR790" i="82"/>
  <c r="AR787" i="82"/>
  <c r="AR784" i="82"/>
  <c r="AR781" i="82"/>
  <c r="AR779" i="82"/>
  <c r="AR776" i="82"/>
  <c r="AR773" i="82"/>
  <c r="AR770" i="82"/>
  <c r="AR762" i="82"/>
  <c r="AR759" i="82"/>
  <c r="AR756" i="82"/>
  <c r="AR753" i="82"/>
  <c r="AR750" i="82"/>
  <c r="AR749" i="82"/>
  <c r="AR747" i="82"/>
  <c r="AR740" i="82"/>
  <c r="AR737" i="82"/>
  <c r="AR735" i="82"/>
  <c r="AR732" i="82"/>
  <c r="AR729" i="82"/>
  <c r="AR727" i="82"/>
  <c r="AR724" i="82"/>
  <c r="AR721" i="82"/>
  <c r="AR719" i="82"/>
  <c r="AR716" i="82"/>
  <c r="AR713" i="82"/>
  <c r="AR711" i="82"/>
  <c r="AR1878" i="82"/>
  <c r="AR1847" i="82"/>
  <c r="AR1804" i="82"/>
  <c r="AR1787" i="82"/>
  <c r="AR1494" i="82"/>
  <c r="AR1486" i="82"/>
  <c r="AR1469" i="82"/>
  <c r="AR1418" i="82"/>
  <c r="AR1396" i="82"/>
  <c r="AR1369" i="82"/>
  <c r="AR1329" i="82"/>
  <c r="AR1311" i="82"/>
  <c r="AR1290" i="82"/>
  <c r="AR1259" i="82"/>
  <c r="AR1257" i="82"/>
  <c r="AR1237" i="82"/>
  <c r="AR1138" i="82"/>
  <c r="AR1134" i="82"/>
  <c r="AR1130" i="82"/>
  <c r="AR1126" i="82"/>
  <c r="AR1122" i="82"/>
  <c r="AR1118" i="82"/>
  <c r="AR1114" i="82"/>
  <c r="AR1110" i="82"/>
  <c r="AR1106" i="82"/>
  <c r="AR1102" i="82"/>
  <c r="AR1098" i="82"/>
  <c r="AR1094" i="82"/>
  <c r="AR1089" i="82"/>
  <c r="AR1088" i="82"/>
  <c r="AR1087" i="82"/>
  <c r="AR1081" i="82"/>
  <c r="AR1080" i="82"/>
  <c r="AR1079" i="82"/>
  <c r="AR1073" i="82"/>
  <c r="AR1072" i="82"/>
  <c r="AR1071" i="82"/>
  <c r="AR1070" i="82"/>
  <c r="AR1015" i="82"/>
  <c r="AR1014" i="82"/>
  <c r="AR1013" i="82"/>
  <c r="AR1007" i="82"/>
  <c r="AR1006" i="82"/>
  <c r="AR1005" i="82"/>
  <c r="AR999" i="82"/>
  <c r="AR991" i="82"/>
  <c r="AR990" i="82"/>
  <c r="AR989" i="82"/>
  <c r="AR983" i="82"/>
  <c r="AR982" i="82"/>
  <c r="AR981" i="82"/>
  <c r="AR903" i="82"/>
  <c r="AR902" i="82"/>
  <c r="AR901" i="82"/>
  <c r="AR895" i="82"/>
  <c r="AR894" i="82"/>
  <c r="AR893" i="82"/>
  <c r="AR887" i="82"/>
  <c r="AR886" i="82"/>
  <c r="AR885" i="82"/>
  <c r="AR772" i="82"/>
  <c r="AR771" i="82"/>
  <c r="AR765" i="82"/>
  <c r="AR764" i="82"/>
  <c r="AR763" i="82"/>
  <c r="AR741" i="82"/>
  <c r="AR709" i="82"/>
  <c r="AR708" i="82"/>
  <c r="AR704" i="82"/>
  <c r="AR701" i="82"/>
  <c r="AR699" i="82"/>
  <c r="AR692" i="82"/>
  <c r="AR689" i="82"/>
  <c r="AR687" i="82"/>
  <c r="AR684" i="82"/>
  <c r="AR681" i="82"/>
  <c r="AR679" i="82"/>
  <c r="AR675" i="82"/>
  <c r="AR672" i="82"/>
  <c r="AR669" i="82"/>
  <c r="AR667" i="82"/>
  <c r="AR664" i="82"/>
  <c r="AR661" i="82"/>
  <c r="AR659" i="82"/>
  <c r="AR656" i="82"/>
  <c r="AR653" i="82"/>
  <c r="AR650" i="82"/>
  <c r="AR649" i="82"/>
  <c r="AR647" i="82"/>
  <c r="AR640" i="82"/>
  <c r="AR638" i="82"/>
  <c r="AR636" i="82"/>
  <c r="AR634" i="82"/>
  <c r="AR632" i="82"/>
  <c r="AR630" i="82"/>
  <c r="AR628" i="82"/>
  <c r="AR626" i="82"/>
  <c r="AR624" i="82"/>
  <c r="AR622" i="82"/>
  <c r="AR620" i="82"/>
  <c r="AR618" i="82"/>
  <c r="AR616" i="82"/>
  <c r="AR614" i="82"/>
  <c r="AR612" i="82"/>
  <c r="AR610" i="82"/>
  <c r="AR608" i="82"/>
  <c r="AR606" i="82"/>
  <c r="AR604" i="82"/>
  <c r="AR602" i="82"/>
  <c r="AR600" i="82"/>
  <c r="AR593" i="82"/>
  <c r="AR591" i="82"/>
  <c r="AR590" i="82"/>
  <c r="AR588" i="82"/>
  <c r="AR581" i="82"/>
  <c r="AR579" i="82"/>
  <c r="AR578" i="82"/>
  <c r="AR570" i="82"/>
  <c r="AR568" i="82"/>
  <c r="AR558" i="82"/>
  <c r="AR556" i="82"/>
  <c r="AR549" i="82"/>
  <c r="AR547" i="82"/>
  <c r="AR542" i="82"/>
  <c r="AR540" i="82"/>
  <c r="AR533" i="82"/>
  <c r="AR531" i="82"/>
  <c r="AR526" i="82"/>
  <c r="AR521" i="82"/>
  <c r="AR519" i="82"/>
  <c r="AR514" i="82"/>
  <c r="AR512" i="82"/>
  <c r="AR509" i="82"/>
  <c r="AR507" i="82"/>
  <c r="AR502" i="82"/>
  <c r="AR500" i="82"/>
  <c r="AR493" i="82"/>
  <c r="AR491" i="82"/>
  <c r="AR486" i="82"/>
  <c r="AR484" i="82"/>
  <c r="AR481" i="82"/>
  <c r="AR479" i="82"/>
  <c r="AR474" i="82"/>
  <c r="AR472" i="82"/>
  <c r="AR465" i="82"/>
  <c r="AR463" i="82"/>
  <c r="AR458" i="82"/>
  <c r="AR456" i="82"/>
  <c r="AR449" i="82"/>
  <c r="AR447" i="82"/>
  <c r="AR446" i="82"/>
  <c r="AR444" i="82"/>
  <c r="AR437" i="82"/>
  <c r="AR435" i="82"/>
  <c r="AR381" i="82"/>
  <c r="AR379" i="82"/>
  <c r="AR372" i="82"/>
  <c r="AR370" i="82"/>
  <c r="AR365" i="82"/>
  <c r="AR363" i="82"/>
  <c r="AR356" i="82"/>
  <c r="AR354" i="82"/>
  <c r="AR351" i="82"/>
  <c r="AR344" i="82"/>
  <c r="AR342" i="82"/>
  <c r="AR339" i="82"/>
  <c r="AR332" i="82"/>
  <c r="AR330" i="82"/>
  <c r="AR325" i="82"/>
  <c r="AR323" i="82"/>
  <c r="AR316" i="82"/>
  <c r="AR314" i="82"/>
  <c r="AR309" i="82"/>
  <c r="AR307" i="82"/>
  <c r="AR297" i="82"/>
  <c r="AR292" i="82"/>
  <c r="AR290" i="82"/>
  <c r="AR285" i="82"/>
  <c r="AR283" i="82"/>
  <c r="AR280" i="82"/>
  <c r="AR278" i="82"/>
  <c r="AR273" i="82"/>
  <c r="AR271" i="82"/>
  <c r="AR263" i="82"/>
  <c r="AR256" i="82"/>
  <c r="AR254" i="82"/>
  <c r="AR244" i="82"/>
  <c r="AR242" i="82"/>
  <c r="AR237" i="82"/>
  <c r="AR235" i="82"/>
  <c r="AR228" i="82"/>
  <c r="AR226" i="82"/>
  <c r="AR1764" i="82"/>
  <c r="AR1719" i="82"/>
  <c r="AR1717" i="82"/>
  <c r="AR1714" i="82"/>
  <c r="AR1712" i="82"/>
  <c r="AR1709" i="82"/>
  <c r="AR1680" i="82"/>
  <c r="AR1678" i="82"/>
  <c r="AR1617" i="82"/>
  <c r="AR1615" i="82"/>
  <c r="AR1612" i="82"/>
  <c r="AR1590" i="82"/>
  <c r="AR1586" i="82"/>
  <c r="AR1584" i="82"/>
  <c r="AR1573" i="82"/>
  <c r="AR1565" i="82"/>
  <c r="AR1557" i="82"/>
  <c r="AR1549" i="82"/>
  <c r="AR1541" i="82"/>
  <c r="AR1529" i="82"/>
  <c r="AR1521" i="82"/>
  <c r="AR1509" i="82"/>
  <c r="AR1505" i="82"/>
  <c r="AR1461" i="82"/>
  <c r="AR1428" i="82"/>
  <c r="AR1401" i="82"/>
  <c r="AR1361" i="82"/>
  <c r="AR1343" i="82"/>
  <c r="AR1322" i="82"/>
  <c r="AR1300" i="82"/>
  <c r="AR1273" i="82"/>
  <c r="AR1253" i="82"/>
  <c r="AR1218" i="82"/>
  <c r="AR1202" i="82"/>
  <c r="AR1186" i="82"/>
  <c r="AR1170" i="82"/>
  <c r="AR1154" i="82"/>
  <c r="AR1150" i="82"/>
  <c r="AR996" i="82"/>
  <c r="AR992" i="82"/>
  <c r="AR951" i="82"/>
  <c r="AR950" i="82"/>
  <c r="AR949" i="82"/>
  <c r="AR940" i="82"/>
  <c r="AR936" i="82"/>
  <c r="AR932" i="82"/>
  <c r="AR928" i="82"/>
  <c r="AR924" i="82"/>
  <c r="AR920" i="82"/>
  <c r="AR916" i="82"/>
  <c r="AR912" i="82"/>
  <c r="AR908" i="82"/>
  <c r="AR904" i="82"/>
  <c r="AR879" i="82"/>
  <c r="AR878" i="82"/>
  <c r="AR877" i="82"/>
  <c r="AR874" i="82"/>
  <c r="AR873" i="82"/>
  <c r="AR867" i="82"/>
  <c r="AR866" i="82"/>
  <c r="AR865" i="82"/>
  <c r="AR858" i="82"/>
  <c r="AR857" i="82"/>
  <c r="AR851" i="82"/>
  <c r="AR850" i="82"/>
  <c r="AR849" i="82"/>
  <c r="AR848" i="82"/>
  <c r="AR847" i="82"/>
  <c r="AR846" i="82"/>
  <c r="AR845" i="82"/>
  <c r="AR844" i="82"/>
  <c r="AR843" i="82"/>
  <c r="AR842" i="82"/>
  <c r="AR841" i="82"/>
  <c r="AR840" i="82"/>
  <c r="AR839" i="82"/>
  <c r="AR838" i="82"/>
  <c r="AR837" i="82"/>
  <c r="AR836" i="82"/>
  <c r="AR835" i="82"/>
  <c r="AR2014" i="82"/>
  <c r="AR1831" i="82"/>
  <c r="AR1751" i="82"/>
  <c r="AR1664" i="82"/>
  <c r="AR1662" i="82"/>
  <c r="AR1485" i="82"/>
  <c r="AR1453" i="82"/>
  <c r="AR1433" i="82"/>
  <c r="AR1393" i="82"/>
  <c r="AR1375" i="82"/>
  <c r="AR1354" i="82"/>
  <c r="AR1332" i="82"/>
  <c r="AR1305" i="82"/>
  <c r="AR1269" i="82"/>
  <c r="AR1092" i="82"/>
  <c r="AR1091" i="82"/>
  <c r="AR1085" i="82"/>
  <c r="AR1084" i="82"/>
  <c r="AR1083" i="82"/>
  <c r="AR1077" i="82"/>
  <c r="AR1076" i="82"/>
  <c r="AR1075" i="82"/>
  <c r="AR1061" i="82"/>
  <c r="AR1060" i="82"/>
  <c r="AR1059" i="82"/>
  <c r="AR1058" i="82"/>
  <c r="AR1057" i="82"/>
  <c r="AR1056" i="82"/>
  <c r="AR1055" i="82"/>
  <c r="AR1054" i="82"/>
  <c r="AR1053" i="82"/>
  <c r="AR1052" i="82"/>
  <c r="AR1051" i="82"/>
  <c r="AR1050" i="82"/>
  <c r="AR1049" i="82"/>
  <c r="AR1048" i="82"/>
  <c r="AR1047" i="82"/>
  <c r="AR1046" i="82"/>
  <c r="AR1045" i="82"/>
  <c r="AR1044" i="82"/>
  <c r="AR1043" i="82"/>
  <c r="AR1042" i="82"/>
  <c r="AR1041" i="82"/>
  <c r="AR1040" i="82"/>
  <c r="AR1039" i="82"/>
  <c r="AR1038" i="82"/>
  <c r="AR1037" i="82"/>
  <c r="AR1036" i="82"/>
  <c r="AR1035" i="82"/>
  <c r="AR1034" i="82"/>
  <c r="AR1033" i="82"/>
  <c r="AR1032" i="82"/>
  <c r="AR1031" i="82"/>
  <c r="AR1030" i="82"/>
  <c r="AR1029" i="82"/>
  <c r="AR1028" i="82"/>
  <c r="AR1027" i="82"/>
  <c r="AR1026" i="82"/>
  <c r="AR1025" i="82"/>
  <c r="AR1024" i="82"/>
  <c r="AR1023" i="82"/>
  <c r="AR1022" i="82"/>
  <c r="AR1021" i="82"/>
  <c r="AR1020" i="82"/>
  <c r="AR1019" i="82"/>
  <c r="AR1018" i="82"/>
  <c r="AR1017" i="82"/>
  <c r="AR1011" i="82"/>
  <c r="AR1010" i="82"/>
  <c r="AR1009" i="82"/>
  <c r="AR1003" i="82"/>
  <c r="AR1002" i="82"/>
  <c r="AR1001" i="82"/>
  <c r="AR987" i="82"/>
  <c r="AR986" i="82"/>
  <c r="AR985" i="82"/>
  <c r="AR976" i="82"/>
  <c r="AR972" i="82"/>
  <c r="AR968" i="82"/>
  <c r="AR964" i="82"/>
  <c r="AR960" i="82"/>
  <c r="AR956" i="82"/>
  <c r="AR952" i="82"/>
  <c r="AR899" i="82"/>
  <c r="AR898" i="82"/>
  <c r="AR897" i="82"/>
  <c r="AR891" i="82"/>
  <c r="AR890" i="82"/>
  <c r="AR889" i="82"/>
  <c r="AR880" i="82"/>
  <c r="AR786" i="82"/>
  <c r="AR782" i="82"/>
  <c r="AR778" i="82"/>
  <c r="AR774" i="82"/>
  <c r="AR769" i="82"/>
  <c r="AR768" i="82"/>
  <c r="AR767" i="82"/>
  <c r="AR761" i="82"/>
  <c r="AR745" i="82"/>
  <c r="AR744" i="82"/>
  <c r="AR743" i="82"/>
  <c r="AR705" i="82"/>
  <c r="AR703" i="82"/>
  <c r="AR700" i="82"/>
  <c r="AR694" i="82"/>
  <c r="AR693" i="82"/>
  <c r="AR691" i="82"/>
  <c r="AR688" i="82"/>
  <c r="AR685" i="82"/>
  <c r="AR683" i="82"/>
  <c r="AR680" i="82"/>
  <c r="AR676" i="82"/>
  <c r="AR673" i="82"/>
  <c r="AR671" i="82"/>
  <c r="AR668" i="82"/>
  <c r="AR665" i="82"/>
  <c r="AR663" i="82"/>
  <c r="AR660" i="82"/>
  <c r="AR657" i="82"/>
  <c r="AR655" i="82"/>
  <c r="AR648" i="82"/>
  <c r="AR645" i="82"/>
  <c r="AR642" i="82"/>
  <c r="AR641" i="82"/>
  <c r="AR639" i="82"/>
  <c r="AR637" i="82"/>
  <c r="AR635" i="82"/>
  <c r="AR633" i="82"/>
  <c r="AR631" i="82"/>
  <c r="AR629" i="82"/>
  <c r="AR627" i="82"/>
  <c r="AR625" i="82"/>
  <c r="AR623" i="82"/>
  <c r="AR621" i="82"/>
  <c r="AR619" i="82"/>
  <c r="AR617" i="82"/>
  <c r="AR615" i="82"/>
  <c r="AR613" i="82"/>
  <c r="AR611" i="82"/>
  <c r="AR609" i="82"/>
  <c r="AR607" i="82"/>
  <c r="AR605" i="82"/>
  <c r="AR603" i="82"/>
  <c r="AR601" i="82"/>
  <c r="AR599" i="82"/>
  <c r="AR594" i="82"/>
  <c r="AR592" i="82"/>
  <c r="AR589" i="82"/>
  <c r="AR587" i="82"/>
  <c r="AR582" i="82"/>
  <c r="AR580" i="82"/>
  <c r="AR574" i="82"/>
  <c r="AR569" i="82"/>
  <c r="AR567" i="82"/>
  <c r="AR562" i="82"/>
  <c r="AR557" i="82"/>
  <c r="AR555" i="82"/>
  <c r="AR550" i="82"/>
  <c r="AR548" i="82"/>
  <c r="AR541" i="82"/>
  <c r="AR539" i="82"/>
  <c r="AR534" i="82"/>
  <c r="AR532" i="82"/>
  <c r="AR522" i="82"/>
  <c r="AR520" i="82"/>
  <c r="AR513" i="82"/>
  <c r="AR511" i="82"/>
  <c r="AR508" i="82"/>
  <c r="AR501" i="82"/>
  <c r="AR499" i="82"/>
  <c r="AR494" i="82"/>
  <c r="AR492" i="82"/>
  <c r="AR485" i="82"/>
  <c r="AR483" i="82"/>
  <c r="AR480" i="82"/>
  <c r="AR473" i="82"/>
  <c r="AR471" i="82"/>
  <c r="AR466" i="82"/>
  <c r="AR464" i="82"/>
  <c r="AR457" i="82"/>
  <c r="AR455" i="82"/>
  <c r="AR450" i="82"/>
  <c r="AR448" i="82"/>
  <c r="AR445" i="82"/>
  <c r="AR443" i="82"/>
  <c r="AR438" i="82"/>
  <c r="AR436" i="82"/>
  <c r="AR385" i="82"/>
  <c r="AR380" i="82"/>
  <c r="AR378" i="82"/>
  <c r="AR373" i="82"/>
  <c r="AR371" i="82"/>
  <c r="AR364" i="82"/>
  <c r="AR362" i="82"/>
  <c r="AR357" i="82"/>
  <c r="AR355" i="82"/>
  <c r="AR352" i="82"/>
  <c r="AR350" i="82"/>
  <c r="AR345" i="82"/>
  <c r="AR343" i="82"/>
  <c r="AR340" i="82"/>
  <c r="AR338" i="82"/>
  <c r="AR333" i="82"/>
  <c r="AR331" i="82"/>
  <c r="AR324" i="82"/>
  <c r="AR322" i="82"/>
  <c r="AR317" i="82"/>
  <c r="AR315" i="82"/>
  <c r="AR308" i="82"/>
  <c r="AR306" i="82"/>
  <c r="AR301" i="82"/>
  <c r="AR293" i="82"/>
  <c r="AR291" i="82"/>
  <c r="AR284" i="82"/>
  <c r="AR282" i="82"/>
  <c r="AR279" i="82"/>
  <c r="AR272" i="82"/>
  <c r="AR270" i="82"/>
  <c r="AR264" i="82"/>
  <c r="AR262" i="82"/>
  <c r="AR257" i="82"/>
  <c r="AR255" i="82"/>
  <c r="AR245" i="82"/>
  <c r="AR243" i="82"/>
  <c r="AR236" i="82"/>
  <c r="AR234" i="82"/>
  <c r="AR229" i="82"/>
  <c r="AR227" i="82"/>
  <c r="AR1940" i="82"/>
  <c r="AR1648" i="82"/>
  <c r="AR1633" i="82"/>
  <c r="AR1631" i="82"/>
  <c r="AR1628" i="82"/>
  <c r="AR1600" i="82"/>
  <c r="AR1587" i="82"/>
  <c r="AR1574" i="82"/>
  <c r="AR1506" i="82"/>
  <c r="AR1477" i="82"/>
  <c r="AR1445" i="82"/>
  <c r="AR1425" i="82"/>
  <c r="AR1407" i="82"/>
  <c r="AR1386" i="82"/>
  <c r="AR1364" i="82"/>
  <c r="AR1337" i="82"/>
  <c r="AR1297" i="82"/>
  <c r="AR1279" i="82"/>
  <c r="AR1243" i="82"/>
  <c r="AR1241" i="82"/>
  <c r="AR1217" i="82"/>
  <c r="AR1215" i="82"/>
  <c r="AR1201" i="82"/>
  <c r="AR1199" i="82"/>
  <c r="AR1185" i="82"/>
  <c r="AR1183" i="82"/>
  <c r="AR1169" i="82"/>
  <c r="AR1167" i="82"/>
  <c r="AR1153" i="82"/>
  <c r="AR1145" i="82"/>
  <c r="AR1143" i="82"/>
  <c r="AR1141" i="82"/>
  <c r="AR1069" i="82"/>
  <c r="AR947" i="82"/>
  <c r="AR946" i="82"/>
  <c r="AR945" i="82"/>
  <c r="AR871" i="82"/>
  <c r="AR870" i="82"/>
  <c r="AR869" i="82"/>
  <c r="AR860" i="82"/>
  <c r="AR855" i="82"/>
  <c r="AR854" i="82"/>
  <c r="AR853" i="82"/>
  <c r="AR833" i="82"/>
  <c r="AR829" i="82"/>
  <c r="AR825" i="82"/>
  <c r="AR821" i="82"/>
  <c r="AR817" i="82"/>
  <c r="AR813" i="82"/>
  <c r="AR809" i="82"/>
  <c r="AR803" i="82"/>
  <c r="AR801" i="82"/>
  <c r="AR795" i="82"/>
  <c r="AR791" i="82"/>
  <c r="AR789" i="82"/>
  <c r="AR706" i="82"/>
  <c r="AR702" i="82"/>
  <c r="AR698" i="82"/>
  <c r="AR677" i="82"/>
  <c r="AR577" i="82"/>
  <c r="AR576" i="82"/>
  <c r="AR575" i="82"/>
  <c r="AR538" i="82"/>
  <c r="AR537" i="82"/>
  <c r="AR536" i="82"/>
  <c r="AR535" i="82"/>
  <c r="AR518" i="82"/>
  <c r="AR517" i="82"/>
  <c r="AR516" i="82"/>
  <c r="AR515" i="82"/>
  <c r="AR482" i="82"/>
  <c r="AR478" i="82"/>
  <c r="AR477" i="82"/>
  <c r="AR476" i="82"/>
  <c r="AR475" i="82"/>
  <c r="AR384" i="82"/>
  <c r="AR383" i="82"/>
  <c r="AR382" i="82"/>
  <c r="AR353" i="82"/>
  <c r="AR349" i="82"/>
  <c r="AR348" i="82"/>
  <c r="AR347" i="82"/>
  <c r="AR346" i="82"/>
  <c r="AR313" i="82"/>
  <c r="AR312" i="82"/>
  <c r="AR311" i="82"/>
  <c r="AR310" i="82"/>
  <c r="AR269" i="82"/>
  <c r="AR268" i="82"/>
  <c r="AR267" i="82"/>
  <c r="AR266" i="82"/>
  <c r="AR241" i="82"/>
  <c r="AR240" i="82"/>
  <c r="AR239" i="82"/>
  <c r="AR238" i="82"/>
  <c r="AR834" i="82"/>
  <c r="AR830" i="82"/>
  <c r="AR826" i="82"/>
  <c r="AR822" i="82"/>
  <c r="AR818" i="82"/>
  <c r="AR814" i="82"/>
  <c r="AR810" i="82"/>
  <c r="AR804" i="82"/>
  <c r="AR796" i="82"/>
  <c r="AR792" i="82"/>
  <c r="AR751" i="82"/>
  <c r="AR707" i="82"/>
  <c r="AR690" i="82"/>
  <c r="AR686" i="82"/>
  <c r="AR682" i="82"/>
  <c r="AR678" i="82"/>
  <c r="AR674" i="82"/>
  <c r="AR670" i="82"/>
  <c r="AR666" i="82"/>
  <c r="AR662" i="82"/>
  <c r="AR658" i="82"/>
  <c r="AR654" i="82"/>
  <c r="AR646" i="82"/>
  <c r="AR598" i="82"/>
  <c r="AR597" i="82"/>
  <c r="AR596" i="82"/>
  <c r="AR595" i="82"/>
  <c r="AR566" i="82"/>
  <c r="AR565" i="82"/>
  <c r="AR564" i="82"/>
  <c r="AR563" i="82"/>
  <c r="AR546" i="82"/>
  <c r="AR545" i="82"/>
  <c r="AR544" i="82"/>
  <c r="AR543" i="82"/>
  <c r="AR525" i="82"/>
  <c r="AR524" i="82"/>
  <c r="AR523" i="82"/>
  <c r="AR490" i="82"/>
  <c r="AR489" i="82"/>
  <c r="AR488" i="82"/>
  <c r="AR487" i="82"/>
  <c r="AR454" i="82"/>
  <c r="AR453" i="82"/>
  <c r="AR452" i="82"/>
  <c r="AR451" i="82"/>
  <c r="AR361" i="82"/>
  <c r="AR360" i="82"/>
  <c r="AR359" i="82"/>
  <c r="AR320" i="82"/>
  <c r="AR318" i="82"/>
  <c r="AR299" i="82"/>
  <c r="AR276" i="82"/>
  <c r="AR274" i="82"/>
  <c r="AR248" i="82"/>
  <c r="AR246" i="82"/>
  <c r="AR831" i="82"/>
  <c r="AR827" i="82"/>
  <c r="AR823" i="82"/>
  <c r="AR819" i="82"/>
  <c r="AR815" i="82"/>
  <c r="AR811" i="82"/>
  <c r="AR807" i="82"/>
  <c r="AR805" i="82"/>
  <c r="AR799" i="82"/>
  <c r="AR797" i="82"/>
  <c r="AR758" i="82"/>
  <c r="AR754" i="82"/>
  <c r="AR752" i="82"/>
  <c r="AR746" i="82"/>
  <c r="AR738" i="82"/>
  <c r="AR734" i="82"/>
  <c r="AR730" i="82"/>
  <c r="AR726" i="82"/>
  <c r="AR722" i="82"/>
  <c r="AR718" i="82"/>
  <c r="AR714" i="82"/>
  <c r="AR710" i="82"/>
  <c r="AR573" i="82"/>
  <c r="AR572" i="82"/>
  <c r="AR571" i="82"/>
  <c r="AR554" i="82"/>
  <c r="AR553" i="82"/>
  <c r="AR552" i="82"/>
  <c r="AR551" i="82"/>
  <c r="AR498" i="82"/>
  <c r="AR497" i="82"/>
  <c r="AR496" i="82"/>
  <c r="AR495" i="82"/>
  <c r="AR462" i="82"/>
  <c r="AR461" i="82"/>
  <c r="AR460" i="82"/>
  <c r="AR459" i="82"/>
  <c r="AR434" i="82"/>
  <c r="AR433" i="82"/>
  <c r="AR432" i="82"/>
  <c r="AR431" i="82"/>
  <c r="AR430" i="82"/>
  <c r="AR429" i="82"/>
  <c r="AR428" i="82"/>
  <c r="AR427" i="82"/>
  <c r="AR426" i="82"/>
  <c r="AR425" i="82"/>
  <c r="AR424" i="82"/>
  <c r="AR423" i="82"/>
  <c r="AR422" i="82"/>
  <c r="AR421" i="82"/>
  <c r="AR420" i="82"/>
  <c r="AR419" i="82"/>
  <c r="AR418" i="82"/>
  <c r="AR417" i="82"/>
  <c r="AR416" i="82"/>
  <c r="AR415" i="82"/>
  <c r="AR414" i="82"/>
  <c r="AR413" i="82"/>
  <c r="AR412" i="82"/>
  <c r="AR411" i="82"/>
  <c r="AR410" i="82"/>
  <c r="AR409" i="82"/>
  <c r="AR408" i="82"/>
  <c r="AR407" i="82"/>
  <c r="AR406" i="82"/>
  <c r="AR405" i="82"/>
  <c r="AR404" i="82"/>
  <c r="AR403" i="82"/>
  <c r="AR402" i="82"/>
  <c r="AR401" i="82"/>
  <c r="AR400" i="82"/>
  <c r="AR399" i="82"/>
  <c r="AR398" i="82"/>
  <c r="AR397" i="82"/>
  <c r="AR396" i="82"/>
  <c r="AR395" i="82"/>
  <c r="AR394" i="82"/>
  <c r="AR393" i="82"/>
  <c r="AR392" i="82"/>
  <c r="AR391" i="82"/>
  <c r="AR390" i="82"/>
  <c r="AR389" i="82"/>
  <c r="AR388" i="82"/>
  <c r="AR387" i="82"/>
  <c r="AR386" i="82"/>
  <c r="AR369" i="82"/>
  <c r="AR368" i="82"/>
  <c r="AR367" i="82"/>
  <c r="AR366" i="82"/>
  <c r="AR329" i="82"/>
  <c r="AR328" i="82"/>
  <c r="AR327" i="82"/>
  <c r="AR326" i="82"/>
  <c r="AR289" i="82"/>
  <c r="AR288" i="82"/>
  <c r="AR287" i="82"/>
  <c r="AR286" i="82"/>
  <c r="AR253" i="82"/>
  <c r="AR252" i="82"/>
  <c r="AR251" i="82"/>
  <c r="AR250" i="82"/>
  <c r="AR225" i="82"/>
  <c r="AR224" i="82"/>
  <c r="AR223" i="82"/>
  <c r="AR222" i="82"/>
  <c r="AR832" i="82"/>
  <c r="AR828" i="82"/>
  <c r="AR824" i="82"/>
  <c r="AR820" i="82"/>
  <c r="AR816" i="82"/>
  <c r="AR812" i="82"/>
  <c r="AR808" i="82"/>
  <c r="AR800" i="82"/>
  <c r="AR697" i="82"/>
  <c r="AR696" i="82"/>
  <c r="AR695" i="82"/>
  <c r="AR652" i="82"/>
  <c r="AR651" i="82"/>
  <c r="AR644" i="82"/>
  <c r="AR643" i="82"/>
  <c r="AR586" i="82"/>
  <c r="AR585" i="82"/>
  <c r="AR584" i="82"/>
  <c r="AR583" i="82"/>
  <c r="AR561" i="82"/>
  <c r="AR560" i="82"/>
  <c r="AR559" i="82"/>
  <c r="AR530" i="82"/>
  <c r="AR529" i="82"/>
  <c r="AR528" i="82"/>
  <c r="AR527" i="82"/>
  <c r="AR510" i="82"/>
  <c r="AR506" i="82"/>
  <c r="AR505" i="82"/>
  <c r="AR504" i="82"/>
  <c r="AR503" i="82"/>
  <c r="AR470" i="82"/>
  <c r="AR469" i="82"/>
  <c r="AR468" i="82"/>
  <c r="AR467" i="82"/>
  <c r="AR442" i="82"/>
  <c r="AR441" i="82"/>
  <c r="AR440" i="82"/>
  <c r="AR439" i="82"/>
  <c r="AR377" i="82"/>
  <c r="AR376" i="82"/>
  <c r="AR375" i="82"/>
  <c r="AR374" i="82"/>
  <c r="AR341" i="82"/>
  <c r="AR337" i="82"/>
  <c r="AR336" i="82"/>
  <c r="AR335" i="82"/>
  <c r="AR334" i="82"/>
  <c r="AR305" i="82"/>
  <c r="AR304" i="82"/>
  <c r="AR303" i="82"/>
  <c r="AR302" i="82"/>
  <c r="AR296" i="82"/>
  <c r="AR295" i="82"/>
  <c r="AR294" i="82"/>
  <c r="AR265" i="82"/>
  <c r="AR261" i="82"/>
  <c r="AR260" i="82"/>
  <c r="AR259" i="82"/>
  <c r="AR258" i="82"/>
  <c r="AR233" i="82"/>
  <c r="AR232" i="82"/>
  <c r="AR231" i="82"/>
  <c r="AR230" i="82"/>
  <c r="AR358" i="82"/>
  <c r="AR321" i="82"/>
  <c r="AR319" i="82"/>
  <c r="AR300" i="82"/>
  <c r="AR298" i="82"/>
  <c r="AR281" i="82"/>
  <c r="AR277" i="82"/>
  <c r="AR275" i="82"/>
  <c r="AR249" i="82"/>
  <c r="AR247" i="82"/>
  <c r="AQ2321" i="82"/>
  <c r="AQ2319" i="82"/>
  <c r="AQ2317" i="82"/>
  <c r="AQ2315" i="82"/>
  <c r="AQ2313" i="82"/>
  <c r="AQ2311" i="82"/>
  <c r="AQ2309" i="82"/>
  <c r="AQ2307" i="82"/>
  <c r="AQ2305" i="82"/>
  <c r="AQ2303" i="82"/>
  <c r="AQ2301" i="82"/>
  <c r="AQ2299" i="82"/>
  <c r="AQ2297" i="82"/>
  <c r="AQ2295" i="82"/>
  <c r="AQ2293" i="82"/>
  <c r="AQ2291" i="82"/>
  <c r="AQ2289" i="82"/>
  <c r="AQ2287" i="82"/>
  <c r="AQ2285" i="82"/>
  <c r="AQ2283" i="82"/>
  <c r="AQ2281" i="82"/>
  <c r="AQ2318" i="82"/>
  <c r="AQ2314" i="82"/>
  <c r="AQ2306" i="82"/>
  <c r="AQ2298" i="82"/>
  <c r="AQ2290" i="82"/>
  <c r="AQ2282" i="82"/>
  <c r="AQ2320" i="82"/>
  <c r="AQ2304" i="82"/>
  <c r="AQ2300" i="82"/>
  <c r="AQ2294" i="82"/>
  <c r="AQ2316" i="82"/>
  <c r="AQ2310" i="82"/>
  <c r="AQ2288" i="82"/>
  <c r="AQ2284" i="82"/>
  <c r="AQ2308" i="82"/>
  <c r="AQ2296" i="82"/>
  <c r="AQ2286" i="82"/>
  <c r="AQ2312" i="82"/>
  <c r="AQ2110" i="82"/>
  <c r="AQ2109" i="82"/>
  <c r="AQ2102" i="82"/>
  <c r="AQ2101" i="82"/>
  <c r="AQ2094" i="82"/>
  <c r="AQ2093" i="82"/>
  <c r="AQ2086" i="82"/>
  <c r="AQ2085" i="82"/>
  <c r="AQ2078" i="82"/>
  <c r="AQ2077" i="82"/>
  <c r="AQ2073" i="82"/>
  <c r="AQ2071" i="82"/>
  <c r="AQ2108" i="82"/>
  <c r="AQ2107" i="82"/>
  <c r="AQ2100" i="82"/>
  <c r="AQ2099" i="82"/>
  <c r="AQ2092" i="82"/>
  <c r="AQ2091" i="82"/>
  <c r="AQ2084" i="82"/>
  <c r="AQ2083" i="82"/>
  <c r="AQ2076" i="82"/>
  <c r="AQ2075" i="82"/>
  <c r="AQ2103" i="82"/>
  <c r="AQ2097" i="82"/>
  <c r="AQ2096" i="82"/>
  <c r="AQ2087" i="82"/>
  <c r="AQ2081" i="82"/>
  <c r="AQ2080" i="82"/>
  <c r="AQ2280" i="82"/>
  <c r="AQ2098" i="82"/>
  <c r="AQ2082" i="82"/>
  <c r="AQ2070" i="82"/>
  <c r="AQ2111" i="82"/>
  <c r="AQ2106" i="82"/>
  <c r="AQ2089" i="82"/>
  <c r="AQ2079" i="82"/>
  <c r="AQ2074" i="82"/>
  <c r="AQ1900" i="82"/>
  <c r="AQ1898" i="82"/>
  <c r="AQ1896" i="82"/>
  <c r="AQ1894" i="82"/>
  <c r="AQ1892" i="82"/>
  <c r="AQ1890" i="82"/>
  <c r="AQ1888" i="82"/>
  <c r="AQ1886" i="82"/>
  <c r="AQ1884" i="82"/>
  <c r="AQ1882" i="82"/>
  <c r="AQ1880" i="82"/>
  <c r="AQ1878" i="82"/>
  <c r="AQ1876" i="82"/>
  <c r="AQ1874" i="82"/>
  <c r="AQ1872" i="82"/>
  <c r="AQ1870" i="82"/>
  <c r="AQ1868" i="82"/>
  <c r="AQ1866" i="82"/>
  <c r="AQ1864" i="82"/>
  <c r="AQ1862" i="82"/>
  <c r="AQ1860" i="82"/>
  <c r="AQ2302" i="82"/>
  <c r="AQ2292" i="82"/>
  <c r="AQ2104" i="82"/>
  <c r="AQ2072" i="82"/>
  <c r="AQ2105" i="82"/>
  <c r="AQ2088" i="82"/>
  <c r="AQ1895" i="82"/>
  <c r="AQ1887" i="82"/>
  <c r="AQ1879" i="82"/>
  <c r="AQ1871" i="82"/>
  <c r="AQ1863" i="82"/>
  <c r="AQ2090" i="82"/>
  <c r="AQ1897" i="82"/>
  <c r="AQ1889" i="82"/>
  <c r="AQ1881" i="82"/>
  <c r="AQ1873" i="82"/>
  <c r="AQ1865" i="82"/>
  <c r="AQ1691" i="82"/>
  <c r="AQ1689" i="82"/>
  <c r="AQ1687" i="82"/>
  <c r="AQ1685" i="82"/>
  <c r="AQ1683" i="82"/>
  <c r="AQ1681" i="82"/>
  <c r="AQ1679" i="82"/>
  <c r="AQ1677" i="82"/>
  <c r="AQ1675" i="82"/>
  <c r="AQ1673" i="82"/>
  <c r="AQ1671" i="82"/>
  <c r="AQ1669" i="82"/>
  <c r="AQ1667" i="82"/>
  <c r="AQ1665" i="82"/>
  <c r="AQ1663" i="82"/>
  <c r="AQ1661" i="82"/>
  <c r="AQ1659" i="82"/>
  <c r="AQ1657" i="82"/>
  <c r="AQ1655" i="82"/>
  <c r="AQ1653" i="82"/>
  <c r="AQ1651" i="82"/>
  <c r="AQ1893" i="82"/>
  <c r="AQ1877" i="82"/>
  <c r="AQ1861" i="82"/>
  <c r="AQ1688" i="82"/>
  <c r="AQ1680" i="82"/>
  <c r="AQ1672" i="82"/>
  <c r="AQ1664" i="82"/>
  <c r="AQ1656" i="82"/>
  <c r="AQ1891" i="82"/>
  <c r="AQ1875" i="82"/>
  <c r="AQ1690" i="82"/>
  <c r="AQ1682" i="82"/>
  <c r="AQ1674" i="82"/>
  <c r="AQ1666" i="82"/>
  <c r="AQ1658" i="82"/>
  <c r="AQ1650" i="82"/>
  <c r="AQ1480" i="82"/>
  <c r="AQ1478" i="82"/>
  <c r="AQ1476" i="82"/>
  <c r="AQ1474" i="82"/>
  <c r="AQ1472" i="82"/>
  <c r="AQ1470" i="82"/>
  <c r="AQ1468" i="82"/>
  <c r="AQ1466" i="82"/>
  <c r="AQ1464" i="82"/>
  <c r="AQ1462" i="82"/>
  <c r="AQ1460" i="82"/>
  <c r="AQ1458" i="82"/>
  <c r="AQ1456" i="82"/>
  <c r="AQ1454" i="82"/>
  <c r="AQ1452" i="82"/>
  <c r="AQ1450" i="82"/>
  <c r="AQ1448" i="82"/>
  <c r="AQ1446" i="82"/>
  <c r="AQ1444" i="82"/>
  <c r="AQ1442" i="82"/>
  <c r="AQ1440" i="82"/>
  <c r="AQ1270" i="82"/>
  <c r="AQ1268" i="82"/>
  <c r="AQ1266" i="82"/>
  <c r="AQ1264" i="82"/>
  <c r="AQ1262" i="82"/>
  <c r="AQ1260" i="82"/>
  <c r="AQ1258" i="82"/>
  <c r="AQ1256" i="82"/>
  <c r="AQ1254" i="82"/>
  <c r="AQ1252" i="82"/>
  <c r="AQ1250" i="82"/>
  <c r="AQ1248" i="82"/>
  <c r="AQ1246" i="82"/>
  <c r="AQ1244" i="82"/>
  <c r="AQ1242" i="82"/>
  <c r="AQ1240" i="82"/>
  <c r="AQ1238" i="82"/>
  <c r="AQ1236" i="82"/>
  <c r="AQ1234" i="82"/>
  <c r="AQ1232" i="82"/>
  <c r="AQ1230" i="82"/>
  <c r="AQ1883" i="82"/>
  <c r="AQ1678" i="82"/>
  <c r="AQ1662" i="82"/>
  <c r="AQ1477" i="82"/>
  <c r="AQ1469" i="82"/>
  <c r="AQ1461" i="82"/>
  <c r="AQ1453" i="82"/>
  <c r="AQ1445" i="82"/>
  <c r="AQ2095" i="82"/>
  <c r="AQ1899" i="82"/>
  <c r="AQ1867" i="82"/>
  <c r="AQ1686" i="82"/>
  <c r="AQ1670" i="82"/>
  <c r="AQ1654" i="82"/>
  <c r="AQ1481" i="82"/>
  <c r="AQ1473" i="82"/>
  <c r="AQ1465" i="82"/>
  <c r="AQ1457" i="82"/>
  <c r="AQ1449" i="82"/>
  <c r="AQ1441" i="82"/>
  <c r="AQ1269" i="82"/>
  <c r="AQ1261" i="82"/>
  <c r="AQ1253" i="82"/>
  <c r="AQ1245" i="82"/>
  <c r="AQ1237" i="82"/>
  <c r="AQ1885" i="82"/>
  <c r="AQ1668" i="82"/>
  <c r="AQ1475" i="82"/>
  <c r="AQ1459" i="82"/>
  <c r="AQ1443" i="82"/>
  <c r="AQ1271" i="82"/>
  <c r="AQ1257" i="82"/>
  <c r="AQ1243" i="82"/>
  <c r="AQ1239" i="82"/>
  <c r="AQ1061" i="82"/>
  <c r="AQ1059" i="82"/>
  <c r="AQ1057" i="82"/>
  <c r="AQ1055" i="82"/>
  <c r="AQ1053" i="82"/>
  <c r="AQ1051" i="82"/>
  <c r="AQ1049" i="82"/>
  <c r="AQ1047" i="82"/>
  <c r="AQ1045" i="82"/>
  <c r="AQ1043" i="82"/>
  <c r="AQ1041" i="82"/>
  <c r="AQ1039" i="82"/>
  <c r="AQ1037" i="82"/>
  <c r="AQ1035" i="82"/>
  <c r="AQ1033" i="82"/>
  <c r="AQ1031" i="82"/>
  <c r="AQ1029" i="82"/>
  <c r="AQ1027" i="82"/>
  <c r="AQ1025" i="82"/>
  <c r="AQ1023" i="82"/>
  <c r="AQ1021" i="82"/>
  <c r="AQ851" i="82"/>
  <c r="AQ849" i="82"/>
  <c r="AQ847" i="82"/>
  <c r="AQ845" i="82"/>
  <c r="AQ843" i="82"/>
  <c r="AQ841" i="82"/>
  <c r="AQ839" i="82"/>
  <c r="AQ837" i="82"/>
  <c r="AQ835" i="82"/>
  <c r="AQ833" i="82"/>
  <c r="AQ831" i="82"/>
  <c r="AQ829" i="82"/>
  <c r="AQ827" i="82"/>
  <c r="AQ825" i="82"/>
  <c r="AQ823" i="82"/>
  <c r="AQ821" i="82"/>
  <c r="AQ819" i="82"/>
  <c r="AQ817" i="82"/>
  <c r="AQ815" i="82"/>
  <c r="AQ813" i="82"/>
  <c r="AQ811" i="82"/>
  <c r="AQ1684" i="82"/>
  <c r="AQ1652" i="82"/>
  <c r="AQ1467" i="82"/>
  <c r="AQ1451" i="82"/>
  <c r="AQ1259" i="82"/>
  <c r="AQ1255" i="82"/>
  <c r="AQ1241" i="82"/>
  <c r="AQ1060" i="82"/>
  <c r="AQ1058" i="82"/>
  <c r="AQ1056" i="82"/>
  <c r="AQ1054" i="82"/>
  <c r="AQ1052" i="82"/>
  <c r="AQ1050" i="82"/>
  <c r="AQ1048" i="82"/>
  <c r="AQ1046" i="82"/>
  <c r="AQ1044" i="82"/>
  <c r="AQ1042" i="82"/>
  <c r="AQ1040" i="82"/>
  <c r="AQ1038" i="82"/>
  <c r="AQ1036" i="82"/>
  <c r="AQ1034" i="82"/>
  <c r="AQ1032" i="82"/>
  <c r="AQ1030" i="82"/>
  <c r="AQ1028" i="82"/>
  <c r="AQ1026" i="82"/>
  <c r="AQ1024" i="82"/>
  <c r="AQ1022" i="82"/>
  <c r="AQ1020" i="82"/>
  <c r="AQ850" i="82"/>
  <c r="AQ848" i="82"/>
  <c r="AQ846" i="82"/>
  <c r="AQ844" i="82"/>
  <c r="AQ842" i="82"/>
  <c r="AQ840" i="82"/>
  <c r="AQ838" i="82"/>
  <c r="AQ836" i="82"/>
  <c r="AQ834" i="82"/>
  <c r="AQ832" i="82"/>
  <c r="AQ830" i="82"/>
  <c r="AQ828" i="82"/>
  <c r="AQ826" i="82"/>
  <c r="AQ824" i="82"/>
  <c r="AQ822" i="82"/>
  <c r="AQ820" i="82"/>
  <c r="AQ818" i="82"/>
  <c r="AQ816" i="82"/>
  <c r="AQ814" i="82"/>
  <c r="AQ812" i="82"/>
  <c r="AQ810" i="82"/>
  <c r="AQ1471" i="82"/>
  <c r="AQ1251" i="82"/>
  <c r="AQ1249" i="82"/>
  <c r="AQ1247" i="82"/>
  <c r="AQ431" i="82"/>
  <c r="AQ429" i="82"/>
  <c r="AQ427" i="82"/>
  <c r="AQ425" i="82"/>
  <c r="AQ423" i="82"/>
  <c r="AQ421" i="82"/>
  <c r="AQ419" i="82"/>
  <c r="AQ417" i="82"/>
  <c r="AQ415" i="82"/>
  <c r="AQ413" i="82"/>
  <c r="AQ411" i="82"/>
  <c r="AQ409" i="82"/>
  <c r="AQ407" i="82"/>
  <c r="AQ405" i="82"/>
  <c r="AQ403" i="82"/>
  <c r="AQ401" i="82"/>
  <c r="AQ399" i="82"/>
  <c r="AQ397" i="82"/>
  <c r="AQ395" i="82"/>
  <c r="AQ393" i="82"/>
  <c r="AQ391" i="82"/>
  <c r="AQ1901" i="82"/>
  <c r="AQ1676" i="82"/>
  <c r="AQ1463" i="82"/>
  <c r="AQ1267" i="82"/>
  <c r="AQ1265" i="82"/>
  <c r="AQ1263" i="82"/>
  <c r="AQ1869" i="82"/>
  <c r="AQ1660" i="82"/>
  <c r="AQ1455" i="82"/>
  <c r="AQ430" i="82"/>
  <c r="AQ428" i="82"/>
  <c r="AQ426" i="82"/>
  <c r="AQ424" i="82"/>
  <c r="AQ422" i="82"/>
  <c r="AQ420" i="82"/>
  <c r="AQ418" i="82"/>
  <c r="AQ416" i="82"/>
  <c r="AQ414" i="82"/>
  <c r="AQ412" i="82"/>
  <c r="AQ410" i="82"/>
  <c r="AQ408" i="82"/>
  <c r="AQ406" i="82"/>
  <c r="AQ404" i="82"/>
  <c r="AQ402" i="82"/>
  <c r="AQ400" i="82"/>
  <c r="AQ398" i="82"/>
  <c r="AQ396" i="82"/>
  <c r="AQ394" i="82"/>
  <c r="AQ392" i="82"/>
  <c r="AQ390" i="82"/>
  <c r="AQ1479" i="82"/>
  <c r="AQ1447" i="82"/>
  <c r="AQ1235" i="82"/>
  <c r="AQ1233" i="82"/>
  <c r="AQ1231" i="82"/>
  <c r="AQ641" i="82"/>
  <c r="AQ637" i="82"/>
  <c r="AQ633" i="82"/>
  <c r="AQ629" i="82"/>
  <c r="AQ625" i="82"/>
  <c r="AQ621" i="82"/>
  <c r="AQ617" i="82"/>
  <c r="AQ613" i="82"/>
  <c r="AQ609" i="82"/>
  <c r="AQ605" i="82"/>
  <c r="AQ601" i="82"/>
  <c r="AQ638" i="82"/>
  <c r="AQ634" i="82"/>
  <c r="AQ630" i="82"/>
  <c r="AQ626" i="82"/>
  <c r="AQ622" i="82"/>
  <c r="AQ618" i="82"/>
  <c r="AQ614" i="82"/>
  <c r="AQ610" i="82"/>
  <c r="AQ606" i="82"/>
  <c r="AQ602" i="82"/>
  <c r="AQ639" i="82"/>
  <c r="AQ635" i="82"/>
  <c r="AQ631" i="82"/>
  <c r="AQ627" i="82"/>
  <c r="AQ623" i="82"/>
  <c r="AQ619" i="82"/>
  <c r="AQ615" i="82"/>
  <c r="AQ611" i="82"/>
  <c r="AQ607" i="82"/>
  <c r="AQ603" i="82"/>
  <c r="AQ640" i="82"/>
  <c r="AQ636" i="82"/>
  <c r="AQ632" i="82"/>
  <c r="AQ628" i="82"/>
  <c r="AQ624" i="82"/>
  <c r="AQ620" i="82"/>
  <c r="AQ616" i="82"/>
  <c r="AQ612" i="82"/>
  <c r="AQ608" i="82"/>
  <c r="AQ604" i="82"/>
  <c r="AQ600" i="82"/>
  <c r="AQ180" i="82"/>
  <c r="AP2321" i="82"/>
  <c r="AP2319" i="82"/>
  <c r="AP2317" i="82"/>
  <c r="AP2315" i="82"/>
  <c r="AP2313" i="82"/>
  <c r="AP2311" i="82"/>
  <c r="AP2309" i="82"/>
  <c r="AP2307" i="82"/>
  <c r="AP2305" i="82"/>
  <c r="AP2303" i="82"/>
  <c r="AP2301" i="82"/>
  <c r="AP2299" i="82"/>
  <c r="AP2297" i="82"/>
  <c r="AP2295" i="82"/>
  <c r="AP2293" i="82"/>
  <c r="AP2291" i="82"/>
  <c r="AP2289" i="82"/>
  <c r="AP2287" i="82"/>
  <c r="AP2285" i="82"/>
  <c r="AP2283" i="82"/>
  <c r="AP2281" i="82"/>
  <c r="AP2320" i="82"/>
  <c r="AP2312" i="82"/>
  <c r="AP2304" i="82"/>
  <c r="AP2296" i="82"/>
  <c r="AP2288" i="82"/>
  <c r="AP2280" i="82"/>
  <c r="AP2318" i="82"/>
  <c r="AP2314" i="82"/>
  <c r="AP2292" i="82"/>
  <c r="AP2286" i="82"/>
  <c r="AP2282" i="82"/>
  <c r="AP2308" i="82"/>
  <c r="AP2302" i="82"/>
  <c r="AP2298" i="82"/>
  <c r="AP2316" i="82"/>
  <c r="AP2306" i="82"/>
  <c r="AP2294" i="82"/>
  <c r="AP2284" i="82"/>
  <c r="AP2110" i="82"/>
  <c r="AP2108" i="82"/>
  <c r="AP2106" i="82"/>
  <c r="AP2104" i="82"/>
  <c r="AP2102" i="82"/>
  <c r="AP2100" i="82"/>
  <c r="AP2098" i="82"/>
  <c r="AP2096" i="82"/>
  <c r="AP2094" i="82"/>
  <c r="AP2092" i="82"/>
  <c r="AP2090" i="82"/>
  <c r="AP2088" i="82"/>
  <c r="AP2086" i="82"/>
  <c r="AP2084" i="82"/>
  <c r="AP2082" i="82"/>
  <c r="AP2080" i="82"/>
  <c r="AP2078" i="82"/>
  <c r="AP2076" i="82"/>
  <c r="AP2310" i="82"/>
  <c r="AP2111" i="82"/>
  <c r="AP2103" i="82"/>
  <c r="AP2095" i="82"/>
  <c r="AP2087" i="82"/>
  <c r="AP2079" i="82"/>
  <c r="AP2109" i="82"/>
  <c r="AP2101" i="82"/>
  <c r="AP2093" i="82"/>
  <c r="AP2085" i="82"/>
  <c r="AP2077" i="82"/>
  <c r="AP2073" i="82"/>
  <c r="AP2071" i="82"/>
  <c r="AP2107" i="82"/>
  <c r="AP2091" i="82"/>
  <c r="AP2075" i="82"/>
  <c r="AP2074" i="82"/>
  <c r="AP2097" i="82"/>
  <c r="AP2081" i="82"/>
  <c r="AP2300" i="82"/>
  <c r="AP2290" i="82"/>
  <c r="AP2083" i="82"/>
  <c r="AP2089" i="82"/>
  <c r="AP1900" i="82"/>
  <c r="AP1898" i="82"/>
  <c r="AP1896" i="82"/>
  <c r="AP1894" i="82"/>
  <c r="AP1892" i="82"/>
  <c r="AP1890" i="82"/>
  <c r="AP1888" i="82"/>
  <c r="AP1886" i="82"/>
  <c r="AP1884" i="82"/>
  <c r="AP1882" i="82"/>
  <c r="AP1880" i="82"/>
  <c r="AP1878" i="82"/>
  <c r="AP1876" i="82"/>
  <c r="AP1874" i="82"/>
  <c r="AP1872" i="82"/>
  <c r="AP1870" i="82"/>
  <c r="AP1868" i="82"/>
  <c r="AP1866" i="82"/>
  <c r="AP1864" i="82"/>
  <c r="AP1862" i="82"/>
  <c r="AP1860" i="82"/>
  <c r="AP2099" i="82"/>
  <c r="AP2070" i="82"/>
  <c r="AP1901" i="82"/>
  <c r="AP1893" i="82"/>
  <c r="AP1885" i="82"/>
  <c r="AP1877" i="82"/>
  <c r="AP1869" i="82"/>
  <c r="AP1861" i="82"/>
  <c r="AP1690" i="82"/>
  <c r="AP1688" i="82"/>
  <c r="AP1686" i="82"/>
  <c r="AP1684" i="82"/>
  <c r="AP1682" i="82"/>
  <c r="AP1680" i="82"/>
  <c r="AP1678" i="82"/>
  <c r="AP1676" i="82"/>
  <c r="AP1674" i="82"/>
  <c r="AP1672" i="82"/>
  <c r="AP1670" i="82"/>
  <c r="AP1668" i="82"/>
  <c r="AP1666" i="82"/>
  <c r="AP1664" i="82"/>
  <c r="AP1662" i="82"/>
  <c r="AP1660" i="82"/>
  <c r="AP1658" i="82"/>
  <c r="AP1656" i="82"/>
  <c r="AP1654" i="82"/>
  <c r="AP1652" i="82"/>
  <c r="AP1650" i="82"/>
  <c r="AP2105" i="82"/>
  <c r="AP2072" i="82"/>
  <c r="AP1895" i="82"/>
  <c r="AP1887" i="82"/>
  <c r="AP1879" i="82"/>
  <c r="AP1871" i="82"/>
  <c r="AP1863" i="82"/>
  <c r="AP1899" i="82"/>
  <c r="AP1883" i="82"/>
  <c r="AP1867" i="82"/>
  <c r="AP1689" i="82"/>
  <c r="AP1681" i="82"/>
  <c r="AP1673" i="82"/>
  <c r="AP1665" i="82"/>
  <c r="AP1657" i="82"/>
  <c r="AP1481" i="82"/>
  <c r="AP1479" i="82"/>
  <c r="AP1477" i="82"/>
  <c r="AP1475" i="82"/>
  <c r="AP1473" i="82"/>
  <c r="AP1471" i="82"/>
  <c r="AP1469" i="82"/>
  <c r="AP1467" i="82"/>
  <c r="AP1465" i="82"/>
  <c r="AP1463" i="82"/>
  <c r="AP1461" i="82"/>
  <c r="AP1459" i="82"/>
  <c r="AP1457" i="82"/>
  <c r="AP1455" i="82"/>
  <c r="AP1453" i="82"/>
  <c r="AP1451" i="82"/>
  <c r="AP1449" i="82"/>
  <c r="AP1447" i="82"/>
  <c r="AP1445" i="82"/>
  <c r="AP1443" i="82"/>
  <c r="AP1441" i="82"/>
  <c r="AP1271" i="82"/>
  <c r="AP1269" i="82"/>
  <c r="AP1267" i="82"/>
  <c r="AP1265" i="82"/>
  <c r="AP1263" i="82"/>
  <c r="AP1261" i="82"/>
  <c r="AP1259" i="82"/>
  <c r="AP1257" i="82"/>
  <c r="AP1255" i="82"/>
  <c r="AP1253" i="82"/>
  <c r="AP1251" i="82"/>
  <c r="AP1249" i="82"/>
  <c r="AP1247" i="82"/>
  <c r="AP1245" i="82"/>
  <c r="AP1243" i="82"/>
  <c r="AP1241" i="82"/>
  <c r="AP1239" i="82"/>
  <c r="AP1237" i="82"/>
  <c r="AP1235" i="82"/>
  <c r="AP1233" i="82"/>
  <c r="AP1231" i="82"/>
  <c r="AP1897" i="82"/>
  <c r="AP1881" i="82"/>
  <c r="AP1865" i="82"/>
  <c r="AP1691" i="82"/>
  <c r="AP1683" i="82"/>
  <c r="AP1675" i="82"/>
  <c r="AP1667" i="82"/>
  <c r="AP1659" i="82"/>
  <c r="AP1651" i="82"/>
  <c r="AP1889" i="82"/>
  <c r="AP1685" i="82"/>
  <c r="AP1669" i="82"/>
  <c r="AP1653" i="82"/>
  <c r="AP1478" i="82"/>
  <c r="AP1470" i="82"/>
  <c r="AP1462" i="82"/>
  <c r="AP1454" i="82"/>
  <c r="AP1446" i="82"/>
  <c r="AP1873" i="82"/>
  <c r="AP1677" i="82"/>
  <c r="AP1661" i="82"/>
  <c r="AP1474" i="82"/>
  <c r="AP1466" i="82"/>
  <c r="AP1458" i="82"/>
  <c r="AP1450" i="82"/>
  <c r="AP1442" i="82"/>
  <c r="AP1270" i="82"/>
  <c r="AP1262" i="82"/>
  <c r="AP1254" i="82"/>
  <c r="AP1246" i="82"/>
  <c r="AP1238" i="82"/>
  <c r="AP1230" i="82"/>
  <c r="AP1687" i="82"/>
  <c r="AP1655" i="82"/>
  <c r="AP1468" i="82"/>
  <c r="AP1452" i="82"/>
  <c r="AP1268" i="82"/>
  <c r="AP1264" i="82"/>
  <c r="AP1258" i="82"/>
  <c r="AP1236" i="82"/>
  <c r="AP1232" i="82"/>
  <c r="AP1875" i="82"/>
  <c r="AP1671" i="82"/>
  <c r="AP1476" i="82"/>
  <c r="AP1460" i="82"/>
  <c r="AP1444" i="82"/>
  <c r="AP1252" i="82"/>
  <c r="AP1248" i="82"/>
  <c r="AP1242" i="82"/>
  <c r="AP1663" i="82"/>
  <c r="AP1456" i="82"/>
  <c r="AP641" i="82"/>
  <c r="AP639" i="82"/>
  <c r="AP637" i="82"/>
  <c r="AP635" i="82"/>
  <c r="AP633" i="82"/>
  <c r="AP631" i="82"/>
  <c r="AP629" i="82"/>
  <c r="AP627" i="82"/>
  <c r="AP625" i="82"/>
  <c r="AP623" i="82"/>
  <c r="AP621" i="82"/>
  <c r="AP619" i="82"/>
  <c r="AP617" i="82"/>
  <c r="AP615" i="82"/>
  <c r="AP613" i="82"/>
  <c r="AP611" i="82"/>
  <c r="AP609" i="82"/>
  <c r="AP607" i="82"/>
  <c r="AP605" i="82"/>
  <c r="AP603" i="82"/>
  <c r="AP601" i="82"/>
  <c r="AP1480" i="82"/>
  <c r="AP1448" i="82"/>
  <c r="AP1244" i="82"/>
  <c r="AP1234" i="82"/>
  <c r="AP1891" i="82"/>
  <c r="AP1472" i="82"/>
  <c r="AP1440" i="82"/>
  <c r="AP1260" i="82"/>
  <c r="AP1250" i="82"/>
  <c r="AP1240" i="82"/>
  <c r="AP851" i="82"/>
  <c r="AP850" i="82"/>
  <c r="AP849" i="82"/>
  <c r="AP848" i="82"/>
  <c r="AP847" i="82"/>
  <c r="AP846" i="82"/>
  <c r="AP845" i="82"/>
  <c r="AP844" i="82"/>
  <c r="AP843" i="82"/>
  <c r="AP842" i="82"/>
  <c r="AP841" i="82"/>
  <c r="AP840" i="82"/>
  <c r="AP839" i="82"/>
  <c r="AP838" i="82"/>
  <c r="AP837" i="82"/>
  <c r="AP836" i="82"/>
  <c r="AP835" i="82"/>
  <c r="AP834" i="82"/>
  <c r="AP833" i="82"/>
  <c r="AP832" i="82"/>
  <c r="AP831" i="82"/>
  <c r="AP830" i="82"/>
  <c r="AP829" i="82"/>
  <c r="AP828" i="82"/>
  <c r="AP827" i="82"/>
  <c r="AP826" i="82"/>
  <c r="AP825" i="82"/>
  <c r="AP824" i="82"/>
  <c r="AP823" i="82"/>
  <c r="AP822" i="82"/>
  <c r="AP821" i="82"/>
  <c r="AP820" i="82"/>
  <c r="AP819" i="82"/>
  <c r="AP818" i="82"/>
  <c r="AP817" i="82"/>
  <c r="AP816" i="82"/>
  <c r="AP815" i="82"/>
  <c r="AP814" i="82"/>
  <c r="AP813" i="82"/>
  <c r="AP812" i="82"/>
  <c r="AP811" i="82"/>
  <c r="AP810" i="82"/>
  <c r="AP640" i="82"/>
  <c r="AP638" i="82"/>
  <c r="AP636" i="82"/>
  <c r="AP634" i="82"/>
  <c r="AP632" i="82"/>
  <c r="AP630" i="82"/>
  <c r="AP628" i="82"/>
  <c r="AP626" i="82"/>
  <c r="AP624" i="82"/>
  <c r="AP622" i="82"/>
  <c r="AP620" i="82"/>
  <c r="AP618" i="82"/>
  <c r="AP616" i="82"/>
  <c r="AP614" i="82"/>
  <c r="AP612" i="82"/>
  <c r="AP610" i="82"/>
  <c r="AP608" i="82"/>
  <c r="AP606" i="82"/>
  <c r="AP604" i="82"/>
  <c r="AP602" i="82"/>
  <c r="AP600" i="82"/>
  <c r="AP180" i="82"/>
  <c r="AP1679" i="82"/>
  <c r="AP1464" i="82"/>
  <c r="AP1266" i="82"/>
  <c r="AP1256" i="82"/>
  <c r="AP1061" i="82"/>
  <c r="AP1060" i="82"/>
  <c r="AP1059" i="82"/>
  <c r="AP1058" i="82"/>
  <c r="AP1057" i="82"/>
  <c r="AP1056" i="82"/>
  <c r="AP1055" i="82"/>
  <c r="AP1054" i="82"/>
  <c r="AP1053" i="82"/>
  <c r="AP1052" i="82"/>
  <c r="AP1051" i="82"/>
  <c r="AP1050" i="82"/>
  <c r="AP1049" i="82"/>
  <c r="AP1048" i="82"/>
  <c r="AP1047" i="82"/>
  <c r="AP1046" i="82"/>
  <c r="AP1045" i="82"/>
  <c r="AP1044" i="82"/>
  <c r="AP1043" i="82"/>
  <c r="AP1042" i="82"/>
  <c r="AP1041" i="82"/>
  <c r="AP1040" i="82"/>
  <c r="AP1039" i="82"/>
  <c r="AP1038" i="82"/>
  <c r="AP1037" i="82"/>
  <c r="AP1036" i="82"/>
  <c r="AP1035" i="82"/>
  <c r="AP1034" i="82"/>
  <c r="AP1033" i="82"/>
  <c r="AP1032" i="82"/>
  <c r="AP1031" i="82"/>
  <c r="AP1030" i="82"/>
  <c r="AP1029" i="82"/>
  <c r="AP1028" i="82"/>
  <c r="AP1027" i="82"/>
  <c r="AP1026" i="82"/>
  <c r="AP1025" i="82"/>
  <c r="AP1024" i="82"/>
  <c r="AP1023" i="82"/>
  <c r="AP1022" i="82"/>
  <c r="AP1021" i="82"/>
  <c r="AP1020" i="82"/>
  <c r="AP220" i="82"/>
  <c r="AP216" i="82"/>
  <c r="AP212" i="82"/>
  <c r="AP208" i="82"/>
  <c r="AP204" i="82"/>
  <c r="AP200" i="82"/>
  <c r="AP196" i="82"/>
  <c r="AP192" i="82"/>
  <c r="AP188" i="82"/>
  <c r="AP184" i="82"/>
  <c r="AP219" i="82"/>
  <c r="AP211" i="82"/>
  <c r="AP199" i="82"/>
  <c r="AP191" i="82"/>
  <c r="AP218" i="82"/>
  <c r="AP214" i="82"/>
  <c r="AP210" i="82"/>
  <c r="AP206" i="82"/>
  <c r="AP202" i="82"/>
  <c r="AP198" i="82"/>
  <c r="AP194" i="82"/>
  <c r="AP190" i="82"/>
  <c r="AP186" i="82"/>
  <c r="AP182" i="82"/>
  <c r="AP431" i="82"/>
  <c r="AP430" i="82"/>
  <c r="AP429" i="82"/>
  <c r="AP428" i="82"/>
  <c r="AP427" i="82"/>
  <c r="AP426" i="82"/>
  <c r="AP425" i="82"/>
  <c r="AP424" i="82"/>
  <c r="AP423" i="82"/>
  <c r="AP422" i="82"/>
  <c r="AP421" i="82"/>
  <c r="AP420" i="82"/>
  <c r="AP419" i="82"/>
  <c r="AP418" i="82"/>
  <c r="AP417" i="82"/>
  <c r="AP416" i="82"/>
  <c r="AP415" i="82"/>
  <c r="AP414" i="82"/>
  <c r="AP413" i="82"/>
  <c r="AP412" i="82"/>
  <c r="AP411" i="82"/>
  <c r="AP410" i="82"/>
  <c r="AP409" i="82"/>
  <c r="AP408" i="82"/>
  <c r="AP407" i="82"/>
  <c r="AP406" i="82"/>
  <c r="AP405" i="82"/>
  <c r="AP404" i="82"/>
  <c r="AP403" i="82"/>
  <c r="AP402" i="82"/>
  <c r="AP401" i="82"/>
  <c r="AP400" i="82"/>
  <c r="AP399" i="82"/>
  <c r="AP398" i="82"/>
  <c r="AP397" i="82"/>
  <c r="AP396" i="82"/>
  <c r="AP395" i="82"/>
  <c r="AP394" i="82"/>
  <c r="AP393" i="82"/>
  <c r="AP392" i="82"/>
  <c r="AP391" i="82"/>
  <c r="AP390" i="82"/>
  <c r="AP221" i="82"/>
  <c r="AP217" i="82"/>
  <c r="AP213" i="82"/>
  <c r="AP209" i="82"/>
  <c r="AP205" i="82"/>
  <c r="AP201" i="82"/>
  <c r="AP197" i="82"/>
  <c r="AP193" i="82"/>
  <c r="AP189" i="82"/>
  <c r="AP185" i="82"/>
  <c r="AP181" i="82"/>
  <c r="AP215" i="82"/>
  <c r="AP207" i="82"/>
  <c r="AP203" i="82"/>
  <c r="AP195" i="82"/>
  <c r="AP187" i="82"/>
  <c r="AP183" i="82"/>
  <c r="AQ219" i="82"/>
  <c r="AQ215" i="82"/>
  <c r="AQ211" i="82"/>
  <c r="AQ207" i="82"/>
  <c r="AQ203" i="82"/>
  <c r="AQ199" i="82"/>
  <c r="AQ195" i="82"/>
  <c r="AQ191" i="82"/>
  <c r="AQ187" i="82"/>
  <c r="AQ183" i="82"/>
  <c r="AQ220" i="82"/>
  <c r="AQ216" i="82"/>
  <c r="AQ212" i="82"/>
  <c r="AQ208" i="82"/>
  <c r="AQ204" i="82"/>
  <c r="AQ200" i="82"/>
  <c r="AQ196" i="82"/>
  <c r="AQ192" i="82"/>
  <c r="AQ188" i="82"/>
  <c r="AQ184" i="82"/>
  <c r="AQ221" i="82"/>
  <c r="AQ217" i="82"/>
  <c r="AQ213" i="82"/>
  <c r="AQ209" i="82"/>
  <c r="AQ205" i="82"/>
  <c r="AQ201" i="82"/>
  <c r="AQ197" i="82"/>
  <c r="AQ193" i="82"/>
  <c r="AQ189" i="82"/>
  <c r="AQ185" i="82"/>
  <c r="AQ181" i="82"/>
  <c r="AQ218" i="82"/>
  <c r="AQ214" i="82"/>
  <c r="AQ210" i="82"/>
  <c r="AQ206" i="82"/>
  <c r="AQ202" i="82"/>
  <c r="AQ198" i="82"/>
  <c r="AQ194" i="82"/>
  <c r="AQ190" i="82"/>
  <c r="AQ186" i="82"/>
  <c r="AQ182" i="82"/>
  <c r="DA12" i="82"/>
  <c r="DA16" i="82"/>
  <c r="DA20" i="82"/>
  <c r="DA24" i="82"/>
  <c r="DA28" i="82"/>
  <c r="DA32" i="82"/>
  <c r="DA36" i="82"/>
  <c r="DA40" i="82"/>
  <c r="DA44" i="82"/>
  <c r="DA48" i="82"/>
  <c r="DA52" i="82"/>
  <c r="DA56" i="82"/>
  <c r="DA60" i="82"/>
  <c r="DA64" i="82"/>
  <c r="DA68" i="82"/>
  <c r="DA72" i="82"/>
  <c r="DA76" i="82"/>
  <c r="DA80" i="82"/>
  <c r="DA84" i="82"/>
  <c r="DA88" i="82"/>
  <c r="DA92" i="82"/>
  <c r="DA96" i="82"/>
  <c r="DA100" i="82"/>
  <c r="DA104" i="82"/>
  <c r="DA108" i="82"/>
  <c r="DA112" i="82"/>
  <c r="DA116" i="82"/>
  <c r="DA120" i="82"/>
  <c r="DA124" i="82"/>
  <c r="DA128" i="82"/>
  <c r="DA132" i="82"/>
  <c r="DA136" i="82"/>
  <c r="DA140" i="82"/>
  <c r="DA144" i="82"/>
  <c r="DA148" i="82"/>
  <c r="DA152" i="82"/>
  <c r="DA156" i="82"/>
  <c r="DA160" i="82"/>
  <c r="DA164" i="82"/>
  <c r="DA168" i="82"/>
  <c r="DA172" i="82"/>
  <c r="DA176" i="82"/>
  <c r="DA180" i="82"/>
  <c r="DA184" i="82"/>
  <c r="DA188" i="82"/>
  <c r="DA192" i="82"/>
  <c r="DA196" i="82"/>
  <c r="DA200" i="82"/>
  <c r="DA204" i="82"/>
  <c r="DA208" i="82"/>
  <c r="DA212" i="82"/>
  <c r="DA216" i="82"/>
  <c r="DA220" i="82"/>
  <c r="DA224" i="82"/>
  <c r="DA228" i="82"/>
  <c r="DA232" i="82"/>
  <c r="DA236" i="82"/>
  <c r="DA240" i="82"/>
  <c r="DA244" i="82"/>
  <c r="DA248" i="82"/>
  <c r="DA252" i="82"/>
  <c r="DA256" i="82"/>
  <c r="DA260" i="82"/>
  <c r="DA264" i="82"/>
  <c r="DA268" i="82"/>
  <c r="DA272" i="82"/>
  <c r="DA276" i="82"/>
  <c r="DA280" i="82"/>
  <c r="DA284" i="82"/>
  <c r="DA288" i="82"/>
  <c r="DA292" i="82"/>
  <c r="DA296" i="82"/>
  <c r="DA300" i="82"/>
  <c r="DA304" i="82"/>
  <c r="DA308" i="82"/>
  <c r="DA312" i="82"/>
  <c r="DA316" i="82"/>
  <c r="DA320" i="82"/>
  <c r="DA324" i="82"/>
  <c r="DA328" i="82"/>
  <c r="DA332" i="82"/>
  <c r="DA336" i="82"/>
  <c r="DA340" i="82"/>
  <c r="DA344" i="82"/>
  <c r="DA348" i="82"/>
  <c r="DA15" i="82"/>
  <c r="DA19" i="82"/>
  <c r="DA23" i="82"/>
  <c r="DA27" i="82"/>
  <c r="DA31" i="82"/>
  <c r="DA35" i="82"/>
  <c r="DA39" i="82"/>
  <c r="DA43" i="82"/>
  <c r="DA47" i="82"/>
  <c r="DA51" i="82"/>
  <c r="DA55" i="82"/>
  <c r="DA59" i="82"/>
  <c r="DA63" i="82"/>
  <c r="DA67" i="82"/>
  <c r="DA71" i="82"/>
  <c r="DA75" i="82"/>
  <c r="DA79" i="82"/>
  <c r="DA83" i="82"/>
  <c r="DA87" i="82"/>
  <c r="DA91" i="82"/>
  <c r="DA95" i="82"/>
  <c r="DA99" i="82"/>
  <c r="DA103" i="82"/>
  <c r="DA107" i="82"/>
  <c r="DA111" i="82"/>
  <c r="DA115" i="82"/>
  <c r="DA119" i="82"/>
  <c r="DA123" i="82"/>
  <c r="DA127" i="82"/>
  <c r="DA131" i="82"/>
  <c r="DA135" i="82"/>
  <c r="DA139" i="82"/>
  <c r="DA143" i="82"/>
  <c r="DA147" i="82"/>
  <c r="DA151" i="82"/>
  <c r="DA155" i="82"/>
  <c r="DA159" i="82"/>
  <c r="DA163" i="82"/>
  <c r="DA167" i="82"/>
  <c r="DA171" i="82"/>
  <c r="DA175" i="82"/>
  <c r="DA179" i="82"/>
  <c r="DA183" i="82"/>
  <c r="DA187" i="82"/>
  <c r="DA191" i="82"/>
  <c r="DA195" i="82"/>
  <c r="DA199" i="82"/>
  <c r="DA203" i="82"/>
  <c r="DA207" i="82"/>
  <c r="DA211" i="82"/>
  <c r="DA215" i="82"/>
  <c r="DA219" i="82"/>
  <c r="DA223" i="82"/>
  <c r="DA227" i="82"/>
  <c r="DA231" i="82"/>
  <c r="DA235" i="82"/>
  <c r="DA239" i="82"/>
  <c r="DA243" i="82"/>
  <c r="DA247" i="82"/>
  <c r="DA251" i="82"/>
  <c r="DA255" i="82"/>
  <c r="DA259" i="82"/>
  <c r="DA263" i="82"/>
  <c r="DA267" i="82"/>
  <c r="DA271" i="82"/>
  <c r="DA275" i="82"/>
  <c r="DA279" i="82"/>
  <c r="DA283" i="82"/>
  <c r="DA287" i="82"/>
  <c r="DA291" i="82"/>
  <c r="DA295" i="82"/>
  <c r="DA299" i="82"/>
  <c r="DA303" i="82"/>
  <c r="DA307" i="82"/>
  <c r="DA311" i="82"/>
  <c r="DA315" i="82"/>
  <c r="DA319" i="82"/>
  <c r="DA323" i="82"/>
  <c r="DA327" i="82"/>
  <c r="DA331" i="82"/>
  <c r="DA335" i="82"/>
  <c r="DA339" i="82"/>
  <c r="DA343" i="82"/>
  <c r="DA347" i="82"/>
  <c r="DA351" i="82"/>
  <c r="AT178" i="82"/>
  <c r="AT176" i="82"/>
  <c r="AT175" i="82"/>
  <c r="AT162" i="82"/>
  <c r="AT161" i="82"/>
  <c r="AT160" i="82"/>
  <c r="AT159" i="82"/>
  <c r="AT146" i="82"/>
  <c r="AT144" i="82"/>
  <c r="AT120" i="82"/>
  <c r="AT105" i="82"/>
  <c r="AT86" i="82"/>
  <c r="AT220" i="82"/>
  <c r="AT206" i="82"/>
  <c r="AT202" i="82"/>
  <c r="AT200" i="82"/>
  <c r="AT198" i="82"/>
  <c r="AT196" i="82"/>
  <c r="AT194" i="82"/>
  <c r="AT192" i="82"/>
  <c r="AT190" i="82"/>
  <c r="AT188" i="82"/>
  <c r="AT186" i="82"/>
  <c r="AT184" i="82"/>
  <c r="AT182" i="82"/>
  <c r="AT180" i="82"/>
  <c r="AT174" i="82"/>
  <c r="AT173" i="82"/>
  <c r="AT172" i="82"/>
  <c r="AT171" i="82"/>
  <c r="AT158" i="82"/>
  <c r="AT157" i="82"/>
  <c r="AT156" i="82"/>
  <c r="AT155" i="82"/>
  <c r="AT142" i="82"/>
  <c r="AT141" i="82"/>
  <c r="AT140" i="82"/>
  <c r="AT139" i="82"/>
  <c r="AT135" i="82"/>
  <c r="AT134" i="82"/>
  <c r="AT133" i="82"/>
  <c r="AT127" i="82"/>
  <c r="AT126" i="82"/>
  <c r="AT125" i="82"/>
  <c r="AT119" i="82"/>
  <c r="AT118" i="82"/>
  <c r="AT117" i="82"/>
  <c r="AT111" i="82"/>
  <c r="AT110" i="82"/>
  <c r="AT109" i="82"/>
  <c r="AT104" i="82"/>
  <c r="AT99" i="82"/>
  <c r="AT98" i="82"/>
  <c r="AT97" i="82"/>
  <c r="AT93" i="82"/>
  <c r="AT92" i="82"/>
  <c r="AT91" i="82"/>
  <c r="AT85" i="82"/>
  <c r="AT84" i="82"/>
  <c r="AT83" i="82"/>
  <c r="AT78" i="82"/>
  <c r="AT73" i="82"/>
  <c r="AT72" i="82"/>
  <c r="AT71" i="82"/>
  <c r="AT65" i="82"/>
  <c r="AT64" i="82"/>
  <c r="AT63" i="82"/>
  <c r="AT57" i="82"/>
  <c r="AT56" i="82"/>
  <c r="AT55" i="82"/>
  <c r="AT177" i="82"/>
  <c r="AT145" i="82"/>
  <c r="AT143" i="82"/>
  <c r="AT128" i="82"/>
  <c r="AT112" i="82"/>
  <c r="AT107" i="82"/>
  <c r="AT106" i="82"/>
  <c r="AT94" i="82"/>
  <c r="AT81" i="82"/>
  <c r="AT80" i="82"/>
  <c r="AT79" i="82"/>
  <c r="AT66" i="82"/>
  <c r="AT58" i="82"/>
  <c r="AT221" i="82"/>
  <c r="AT219" i="82"/>
  <c r="AT218" i="82"/>
  <c r="AT217" i="82"/>
  <c r="AT216" i="82"/>
  <c r="AT215" i="82"/>
  <c r="AT214" i="82"/>
  <c r="AT213" i="82"/>
  <c r="AT212" i="82"/>
  <c r="AT211" i="82"/>
  <c r="AT210" i="82"/>
  <c r="AT209" i="82"/>
  <c r="AT208" i="82"/>
  <c r="AT207" i="82"/>
  <c r="AT205" i="82"/>
  <c r="AT204" i="82"/>
  <c r="AT203" i="82"/>
  <c r="AT201" i="82"/>
  <c r="AT199" i="82"/>
  <c r="AT197" i="82"/>
  <c r="AT195" i="82"/>
  <c r="AT193" i="82"/>
  <c r="AT191" i="82"/>
  <c r="AT189" i="82"/>
  <c r="AT187" i="82"/>
  <c r="AT185" i="82"/>
  <c r="AT183" i="82"/>
  <c r="AT181" i="82"/>
  <c r="AT76" i="82"/>
  <c r="AT179" i="82"/>
  <c r="AT166" i="82"/>
  <c r="AT165" i="82"/>
  <c r="AT164" i="82"/>
  <c r="AT163" i="82"/>
  <c r="AT150" i="82"/>
  <c r="AT149" i="82"/>
  <c r="AT148" i="82"/>
  <c r="AT147" i="82"/>
  <c r="AT136" i="82"/>
  <c r="AT70" i="82"/>
  <c r="AT62" i="82"/>
  <c r="AT54" i="82"/>
  <c r="AT170" i="82"/>
  <c r="AT169" i="82"/>
  <c r="AT168" i="82"/>
  <c r="AT167" i="82"/>
  <c r="AT154" i="82"/>
  <c r="AT153" i="82"/>
  <c r="AT152" i="82"/>
  <c r="AT151" i="82"/>
  <c r="AT138" i="82"/>
  <c r="AT137" i="82"/>
  <c r="AT131" i="82"/>
  <c r="AT130" i="82"/>
  <c r="AT129" i="82"/>
  <c r="AT123" i="82"/>
  <c r="AT122" i="82"/>
  <c r="AT121" i="82"/>
  <c r="AT115" i="82"/>
  <c r="AT114" i="82"/>
  <c r="AT113" i="82"/>
  <c r="AT100" i="82"/>
  <c r="AT132" i="82"/>
  <c r="AT124" i="82"/>
  <c r="AT116" i="82"/>
  <c r="AT108" i="82"/>
  <c r="AT103" i="82"/>
  <c r="AT102" i="82"/>
  <c r="AT101" i="82"/>
  <c r="AT95" i="82"/>
  <c r="AT89" i="82"/>
  <c r="AT88" i="82"/>
  <c r="AT87" i="82"/>
  <c r="AT74" i="82"/>
  <c r="AT96" i="82"/>
  <c r="AT90" i="82"/>
  <c r="AT82" i="82"/>
  <c r="AT77" i="82"/>
  <c r="AT75" i="82"/>
  <c r="AT69" i="82"/>
  <c r="AT68" i="82"/>
  <c r="AT67" i="82"/>
  <c r="AT61" i="82"/>
  <c r="AT60" i="82"/>
  <c r="AT59" i="82"/>
  <c r="A10" i="90"/>
  <c r="B10" i="89"/>
  <c r="A10" i="86"/>
  <c r="A10" i="84"/>
  <c r="A10" i="83"/>
  <c r="AR178" i="82"/>
  <c r="AR176" i="82"/>
  <c r="AR169" i="82"/>
  <c r="AR167" i="82"/>
  <c r="AR162" i="82"/>
  <c r="AR160" i="82"/>
  <c r="AR153" i="82"/>
  <c r="AR151" i="82"/>
  <c r="AR146" i="82"/>
  <c r="AR144" i="82"/>
  <c r="AR137" i="82"/>
  <c r="AR128" i="82"/>
  <c r="AR120" i="82"/>
  <c r="AR112" i="82"/>
  <c r="AR106" i="82"/>
  <c r="AR103" i="82"/>
  <c r="AR101" i="82"/>
  <c r="AR94" i="82"/>
  <c r="AR86" i="82"/>
  <c r="AR80" i="82"/>
  <c r="AR77" i="82"/>
  <c r="AR75" i="82"/>
  <c r="AR66" i="82"/>
  <c r="AR58" i="82"/>
  <c r="AR220" i="82"/>
  <c r="AR218" i="82"/>
  <c r="AR216" i="82"/>
  <c r="AR214" i="82"/>
  <c r="AR212" i="82"/>
  <c r="AR210" i="82"/>
  <c r="AR208" i="82"/>
  <c r="AR206" i="82"/>
  <c r="AR204" i="82"/>
  <c r="AR202" i="82"/>
  <c r="AR200" i="82"/>
  <c r="AR198" i="82"/>
  <c r="AR196" i="82"/>
  <c r="AR194" i="82"/>
  <c r="AR192" i="82"/>
  <c r="AR190" i="82"/>
  <c r="AR188" i="82"/>
  <c r="AR186" i="82"/>
  <c r="AR184" i="82"/>
  <c r="AR182" i="82"/>
  <c r="AR180" i="82"/>
  <c r="AR173" i="82"/>
  <c r="AR171" i="82"/>
  <c r="AR166" i="82"/>
  <c r="AR164" i="82"/>
  <c r="AR157" i="82"/>
  <c r="AR155" i="82"/>
  <c r="AR150" i="82"/>
  <c r="AR148" i="82"/>
  <c r="AR141" i="82"/>
  <c r="AR139" i="82"/>
  <c r="AR136" i="82"/>
  <c r="AR135" i="82"/>
  <c r="AR133" i="82"/>
  <c r="AR130" i="82"/>
  <c r="AR127" i="82"/>
  <c r="AR125" i="82"/>
  <c r="AR122" i="82"/>
  <c r="AR119" i="82"/>
  <c r="AR117" i="82"/>
  <c r="AR114" i="82"/>
  <c r="AR111" i="82"/>
  <c r="AR109" i="82"/>
  <c r="AR100" i="82"/>
  <c r="AR99" i="82"/>
  <c r="AR97" i="82"/>
  <c r="AR93" i="82"/>
  <c r="AR91" i="82"/>
  <c r="AR88" i="82"/>
  <c r="AR85" i="82"/>
  <c r="AR83" i="82"/>
  <c r="AR74" i="82"/>
  <c r="AR73" i="82"/>
  <c r="AR71" i="82"/>
  <c r="AR68" i="82"/>
  <c r="AR65" i="82"/>
  <c r="AR63" i="82"/>
  <c r="AR60" i="82"/>
  <c r="AR57" i="82"/>
  <c r="AR175" i="82"/>
  <c r="AR159" i="82"/>
  <c r="AR143" i="82"/>
  <c r="AR131" i="82"/>
  <c r="AR123" i="82"/>
  <c r="AR115" i="82"/>
  <c r="AR105" i="82"/>
  <c r="AR92" i="82"/>
  <c r="AR90" i="82"/>
  <c r="AR84" i="82"/>
  <c r="AR82" i="82"/>
  <c r="AR69" i="82"/>
  <c r="AR61" i="82"/>
  <c r="AR70" i="82"/>
  <c r="AR62" i="82"/>
  <c r="AR56" i="82"/>
  <c r="AR219" i="82"/>
  <c r="AR215" i="82"/>
  <c r="AR211" i="82"/>
  <c r="AR207" i="82"/>
  <c r="AR203" i="82"/>
  <c r="AR199" i="82"/>
  <c r="AR195" i="82"/>
  <c r="AR191" i="82"/>
  <c r="AR187" i="82"/>
  <c r="AR183" i="82"/>
  <c r="AR179" i="82"/>
  <c r="AR174" i="82"/>
  <c r="AR168" i="82"/>
  <c r="AR163" i="82"/>
  <c r="AR158" i="82"/>
  <c r="AR152" i="82"/>
  <c r="AR147" i="82"/>
  <c r="AR142" i="82"/>
  <c r="AR104" i="82"/>
  <c r="AR89" i="82"/>
  <c r="AR79" i="82"/>
  <c r="AR55" i="82"/>
  <c r="AR177" i="82"/>
  <c r="AR161" i="82"/>
  <c r="AR145" i="82"/>
  <c r="AR129" i="82"/>
  <c r="AR121" i="82"/>
  <c r="AR113" i="82"/>
  <c r="AR107" i="82"/>
  <c r="AR102" i="82"/>
  <c r="AR98" i="82"/>
  <c r="AR96" i="82"/>
  <c r="AR78" i="82"/>
  <c r="AR67" i="82"/>
  <c r="AR59" i="82"/>
  <c r="AR54" i="82"/>
  <c r="AR221" i="82"/>
  <c r="AR217" i="82"/>
  <c r="AR213" i="82"/>
  <c r="AR209" i="82"/>
  <c r="AR205" i="82"/>
  <c r="AR201" i="82"/>
  <c r="AR197" i="82"/>
  <c r="AR193" i="82"/>
  <c r="AR189" i="82"/>
  <c r="AR185" i="82"/>
  <c r="AR181" i="82"/>
  <c r="AR172" i="82"/>
  <c r="AR170" i="82"/>
  <c r="AR165" i="82"/>
  <c r="AR156" i="82"/>
  <c r="AR154" i="82"/>
  <c r="AR149" i="82"/>
  <c r="AR140" i="82"/>
  <c r="AR138" i="82"/>
  <c r="AR134" i="82"/>
  <c r="AR132" i="82"/>
  <c r="AR126" i="82"/>
  <c r="AR124" i="82"/>
  <c r="AR118" i="82"/>
  <c r="AR116" i="82"/>
  <c r="AR110" i="82"/>
  <c r="AR108" i="82"/>
  <c r="AR95" i="82"/>
  <c r="AR87" i="82"/>
  <c r="AR81" i="82"/>
  <c r="AR76" i="82"/>
  <c r="AR72" i="82"/>
  <c r="AR64" i="82"/>
  <c r="H45" i="77"/>
  <c r="I45" i="77"/>
  <c r="J45" i="77" s="1"/>
  <c r="CH35" i="82"/>
  <c r="CG35" i="82"/>
  <c r="CH22" i="82"/>
  <c r="CG22" i="82"/>
  <c r="CH13" i="82"/>
  <c r="CG13" i="82"/>
  <c r="CG2211" i="82"/>
  <c r="CG2209" i="82"/>
  <c r="CG2207" i="82"/>
  <c r="CG2205" i="82"/>
  <c r="CG2203" i="82"/>
  <c r="CG2201" i="82"/>
  <c r="CG2199" i="82"/>
  <c r="CG2197" i="82"/>
  <c r="CG2195" i="82"/>
  <c r="CG2193" i="82"/>
  <c r="CG2191" i="82"/>
  <c r="CG2189" i="82"/>
  <c r="CG2187" i="82"/>
  <c r="CG2185" i="82"/>
  <c r="CG2183" i="82"/>
  <c r="CG2181" i="82"/>
  <c r="CG2179" i="82"/>
  <c r="CG2177" i="82"/>
  <c r="CG2175" i="82"/>
  <c r="CG2173" i="82"/>
  <c r="CG2171" i="82"/>
  <c r="CG2169" i="82"/>
  <c r="CG2167" i="82"/>
  <c r="CG2165" i="82"/>
  <c r="CG2163" i="82"/>
  <c r="CG2161" i="82"/>
  <c r="CG2159" i="82"/>
  <c r="CG2157" i="82"/>
  <c r="CG2155" i="82"/>
  <c r="CG2153" i="82"/>
  <c r="CG2151" i="82"/>
  <c r="CG2149" i="82"/>
  <c r="CG2147" i="82"/>
  <c r="CG2145" i="82"/>
  <c r="CG2143" i="82"/>
  <c r="CG2141" i="82"/>
  <c r="CG2139" i="82"/>
  <c r="CG2137" i="82"/>
  <c r="CG2135" i="82"/>
  <c r="CG2133" i="82"/>
  <c r="CG2131" i="82"/>
  <c r="CG2129" i="82"/>
  <c r="CG2127" i="82"/>
  <c r="CG2125" i="82"/>
  <c r="CG2123" i="82"/>
  <c r="CG2121" i="82"/>
  <c r="CG2119" i="82"/>
  <c r="CG2117" i="82"/>
  <c r="CG2115" i="82"/>
  <c r="CG2113" i="82"/>
  <c r="CG2111" i="82"/>
  <c r="CG2109" i="82"/>
  <c r="CG2107" i="82"/>
  <c r="CG2105" i="82"/>
  <c r="CG2103" i="82"/>
  <c r="CG2101" i="82"/>
  <c r="CG2099" i="82"/>
  <c r="CG2097" i="82"/>
  <c r="CG2095" i="82"/>
  <c r="CG2093" i="82"/>
  <c r="CG2091" i="82"/>
  <c r="CG2089" i="82"/>
  <c r="CG2087" i="82"/>
  <c r="CG2085" i="82"/>
  <c r="CG2083" i="82"/>
  <c r="CG2081" i="82"/>
  <c r="CG2079" i="82"/>
  <c r="CG2077" i="82"/>
  <c r="CG2075" i="82"/>
  <c r="CG2073" i="82"/>
  <c r="CG2071" i="82"/>
  <c r="CG2069" i="82"/>
  <c r="CG2067" i="82"/>
  <c r="CG2065" i="82"/>
  <c r="CG2063" i="82"/>
  <c r="CG2061" i="82"/>
  <c r="CG2059" i="82"/>
  <c r="CG2057" i="82"/>
  <c r="CG2055" i="82"/>
  <c r="CG2053" i="82"/>
  <c r="CG2051" i="82"/>
  <c r="CG2049" i="82"/>
  <c r="CG2047" i="82"/>
  <c r="CG2045" i="82"/>
  <c r="CG2043" i="82"/>
  <c r="CG2210" i="82"/>
  <c r="CG2206" i="82"/>
  <c r="CG2202" i="82"/>
  <c r="CG2198" i="82"/>
  <c r="CG2194" i="82"/>
  <c r="CG2190" i="82"/>
  <c r="CG2186" i="82"/>
  <c r="CG2182" i="82"/>
  <c r="CG2178" i="82"/>
  <c r="CG2174" i="82"/>
  <c r="CG2170" i="82"/>
  <c r="CG2166" i="82"/>
  <c r="CG2162" i="82"/>
  <c r="CG2208" i="82"/>
  <c r="CG2200" i="82"/>
  <c r="CG2192" i="82"/>
  <c r="CG2184" i="82"/>
  <c r="CG2176" i="82"/>
  <c r="CG2168" i="82"/>
  <c r="CG2160" i="82"/>
  <c r="CG2150" i="82"/>
  <c r="CG2144" i="82"/>
  <c r="CG2134" i="82"/>
  <c r="CG2128" i="82"/>
  <c r="CG2118" i="82"/>
  <c r="CG2112" i="82"/>
  <c r="CG2102" i="82"/>
  <c r="CG2096" i="82"/>
  <c r="CG2086" i="82"/>
  <c r="CG2080" i="82"/>
  <c r="CG2070" i="82"/>
  <c r="CG2064" i="82"/>
  <c r="CG2054" i="82"/>
  <c r="CG2048" i="82"/>
  <c r="CG2040" i="82"/>
  <c r="CG2037" i="82"/>
  <c r="CG2032" i="82"/>
  <c r="CG2029" i="82"/>
  <c r="CG2024" i="82"/>
  <c r="CG2021" i="82"/>
  <c r="CG2016" i="82"/>
  <c r="CG2013" i="82"/>
  <c r="CG2008" i="82"/>
  <c r="CG2005" i="82"/>
  <c r="CG2000" i="82"/>
  <c r="CG1997" i="82"/>
  <c r="CG1992" i="82"/>
  <c r="CG1989" i="82"/>
  <c r="CG1984" i="82"/>
  <c r="CG1981" i="82"/>
  <c r="CG1976" i="82"/>
  <c r="CG1973" i="82"/>
  <c r="CG1968" i="82"/>
  <c r="CG1965" i="82"/>
  <c r="CG1960" i="82"/>
  <c r="CG1957" i="82"/>
  <c r="CG1955" i="82"/>
  <c r="CG1953" i="82"/>
  <c r="CG1951" i="82"/>
  <c r="CG1949" i="82"/>
  <c r="CG1947" i="82"/>
  <c r="CG1945" i="82"/>
  <c r="CG1943" i="82"/>
  <c r="CG1941" i="82"/>
  <c r="CG1939" i="82"/>
  <c r="CG1937" i="82"/>
  <c r="CG1935" i="82"/>
  <c r="CG1933" i="82"/>
  <c r="CG1931" i="82"/>
  <c r="CG1929" i="82"/>
  <c r="CG1927" i="82"/>
  <c r="CG1925" i="82"/>
  <c r="CG1923" i="82"/>
  <c r="CG1921" i="82"/>
  <c r="CG1919" i="82"/>
  <c r="CG1917" i="82"/>
  <c r="CG1915" i="82"/>
  <c r="CG1913" i="82"/>
  <c r="CG1911" i="82"/>
  <c r="CG1909" i="82"/>
  <c r="CG1907" i="82"/>
  <c r="CG1905" i="82"/>
  <c r="CG1903" i="82"/>
  <c r="CG1901" i="82"/>
  <c r="CG1899" i="82"/>
  <c r="CG1897" i="82"/>
  <c r="CG1895" i="82"/>
  <c r="CG1893" i="82"/>
  <c r="CG1891" i="82"/>
  <c r="CG1889" i="82"/>
  <c r="CG1887" i="82"/>
  <c r="CG1885" i="82"/>
  <c r="CG1883" i="82"/>
  <c r="CG1881" i="82"/>
  <c r="CG1879" i="82"/>
  <c r="CG1877" i="82"/>
  <c r="CG1875" i="82"/>
  <c r="CG1873" i="82"/>
  <c r="CG1871" i="82"/>
  <c r="CG1869" i="82"/>
  <c r="CG1867" i="82"/>
  <c r="CG1865" i="82"/>
  <c r="CG1863" i="82"/>
  <c r="CG1861" i="82"/>
  <c r="CG1859" i="82"/>
  <c r="CG1857" i="82"/>
  <c r="CG1855" i="82"/>
  <c r="CG1853" i="82"/>
  <c r="CG1851" i="82"/>
  <c r="CG1849" i="82"/>
  <c r="CG1847" i="82"/>
  <c r="CG1845" i="82"/>
  <c r="CG1843" i="82"/>
  <c r="CG1841" i="82"/>
  <c r="CG1839" i="82"/>
  <c r="CG1837" i="82"/>
  <c r="CG1835" i="82"/>
  <c r="CG1833" i="82"/>
  <c r="CG1831" i="82"/>
  <c r="CG1829" i="82"/>
  <c r="CG1827" i="82"/>
  <c r="CG1825" i="82"/>
  <c r="CG1823" i="82"/>
  <c r="CG1821" i="82"/>
  <c r="CG1819" i="82"/>
  <c r="CG1817" i="82"/>
  <c r="CG1815" i="82"/>
  <c r="CG1813" i="82"/>
  <c r="CG1811" i="82"/>
  <c r="CG1809" i="82"/>
  <c r="CG1807" i="82"/>
  <c r="CG1805" i="82"/>
  <c r="CG1803" i="82"/>
  <c r="CG1801" i="82"/>
  <c r="CG1799" i="82"/>
  <c r="CG1797" i="82"/>
  <c r="CG1795" i="82"/>
  <c r="CG1793" i="82"/>
  <c r="CG1791" i="82"/>
  <c r="CG1789" i="82"/>
  <c r="CG1787" i="82"/>
  <c r="CG1785" i="82"/>
  <c r="CG1783" i="82"/>
  <c r="CG1781" i="82"/>
  <c r="CG1779" i="82"/>
  <c r="CG1777" i="82"/>
  <c r="CG1775" i="82"/>
  <c r="CG1773" i="82"/>
  <c r="CG2154" i="82"/>
  <c r="CG2148" i="82"/>
  <c r="CG2138" i="82"/>
  <c r="CG2132" i="82"/>
  <c r="CG2122" i="82"/>
  <c r="CG2116" i="82"/>
  <c r="CG2106" i="82"/>
  <c r="CG2100" i="82"/>
  <c r="CG2090" i="82"/>
  <c r="CG2084" i="82"/>
  <c r="CG2074" i="82"/>
  <c r="CG2068" i="82"/>
  <c r="CG2058" i="82"/>
  <c r="CG2052" i="82"/>
  <c r="CG2042" i="82"/>
  <c r="CG2039" i="82"/>
  <c r="CG2034" i="82"/>
  <c r="CG2031" i="82"/>
  <c r="CG2026" i="82"/>
  <c r="CG2023" i="82"/>
  <c r="CG2018" i="82"/>
  <c r="CG2015" i="82"/>
  <c r="CG2010" i="82"/>
  <c r="CG2007" i="82"/>
  <c r="CG2002" i="82"/>
  <c r="CG1999" i="82"/>
  <c r="CG1994" i="82"/>
  <c r="CG1991" i="82"/>
  <c r="CG1986" i="82"/>
  <c r="CG1983" i="82"/>
  <c r="CG1978" i="82"/>
  <c r="CG1975" i="82"/>
  <c r="CG1970" i="82"/>
  <c r="CG1967" i="82"/>
  <c r="CG1962" i="82"/>
  <c r="CG1959" i="82"/>
  <c r="CG2204" i="82"/>
  <c r="CG2188" i="82"/>
  <c r="CG2172" i="82"/>
  <c r="CG2158" i="82"/>
  <c r="CG2136" i="82"/>
  <c r="CG2126" i="82"/>
  <c r="CG2104" i="82"/>
  <c r="CG2094" i="82"/>
  <c r="CG2072" i="82"/>
  <c r="CG2062" i="82"/>
  <c r="CG2041" i="82"/>
  <c r="CG2036" i="82"/>
  <c r="CG2025" i="82"/>
  <c r="CG2020" i="82"/>
  <c r="CG2009" i="82"/>
  <c r="CG2004" i="82"/>
  <c r="CG1993" i="82"/>
  <c r="CG1988" i="82"/>
  <c r="CG1977" i="82"/>
  <c r="CG1972" i="82"/>
  <c r="CG1961" i="82"/>
  <c r="CG1956" i="82"/>
  <c r="CG1952" i="82"/>
  <c r="CG1948" i="82"/>
  <c r="CG1944" i="82"/>
  <c r="CG1940" i="82"/>
  <c r="CG1936" i="82"/>
  <c r="CG1932" i="82"/>
  <c r="CG1928" i="82"/>
  <c r="CG1924" i="82"/>
  <c r="CG1920" i="82"/>
  <c r="CG1916" i="82"/>
  <c r="CG1912" i="82"/>
  <c r="CG1908" i="82"/>
  <c r="CG1904" i="82"/>
  <c r="CG1900" i="82"/>
  <c r="CG1896" i="82"/>
  <c r="CG1892" i="82"/>
  <c r="CG1888" i="82"/>
  <c r="CG1884" i="82"/>
  <c r="CG1880" i="82"/>
  <c r="CG1876" i="82"/>
  <c r="CG1872" i="82"/>
  <c r="CG1868" i="82"/>
  <c r="CG1864" i="82"/>
  <c r="CG1860" i="82"/>
  <c r="CG1856" i="82"/>
  <c r="CG1852" i="82"/>
  <c r="CG1848" i="82"/>
  <c r="CG1844" i="82"/>
  <c r="CG1840" i="82"/>
  <c r="CG1836" i="82"/>
  <c r="CG1832" i="82"/>
  <c r="CG1828" i="82"/>
  <c r="CG1824" i="82"/>
  <c r="CG1820" i="82"/>
  <c r="CG1816" i="82"/>
  <c r="CG1812" i="82"/>
  <c r="CG1808" i="82"/>
  <c r="CG1804" i="82"/>
  <c r="CG1800" i="82"/>
  <c r="CG1796" i="82"/>
  <c r="CG1792" i="82"/>
  <c r="CG1788" i="82"/>
  <c r="CG1784" i="82"/>
  <c r="CG1780" i="82"/>
  <c r="CG1776" i="82"/>
  <c r="CG2156" i="82"/>
  <c r="CG2146" i="82"/>
  <c r="CG2124" i="82"/>
  <c r="CG2114" i="82"/>
  <c r="CG2092" i="82"/>
  <c r="CG2082" i="82"/>
  <c r="CG2060" i="82"/>
  <c r="CG2050" i="82"/>
  <c r="CG2035" i="82"/>
  <c r="CG2030" i="82"/>
  <c r="CG2019" i="82"/>
  <c r="CG2014" i="82"/>
  <c r="CG2003" i="82"/>
  <c r="CG1998" i="82"/>
  <c r="CG1987" i="82"/>
  <c r="CG1982" i="82"/>
  <c r="CG1971" i="82"/>
  <c r="CG1966" i="82"/>
  <c r="CG2196" i="82"/>
  <c r="CG2164" i="82"/>
  <c r="CG2142" i="82"/>
  <c r="CG2120" i="82"/>
  <c r="CG2078" i="82"/>
  <c r="CG2056" i="82"/>
  <c r="CG2028" i="82"/>
  <c r="CG2017" i="82"/>
  <c r="CG1996" i="82"/>
  <c r="CG1985" i="82"/>
  <c r="CG1964" i="82"/>
  <c r="CG1954" i="82"/>
  <c r="CG1946" i="82"/>
  <c r="CG1938" i="82"/>
  <c r="CG1930" i="82"/>
  <c r="CG1922" i="82"/>
  <c r="CG1914" i="82"/>
  <c r="CG1906" i="82"/>
  <c r="CG1898" i="82"/>
  <c r="CG1890" i="82"/>
  <c r="CG1882" i="82"/>
  <c r="CG1874" i="82"/>
  <c r="CG1866" i="82"/>
  <c r="CG1858" i="82"/>
  <c r="CG1850" i="82"/>
  <c r="CG1842" i="82"/>
  <c r="CG1834" i="82"/>
  <c r="CG1826" i="82"/>
  <c r="CG1818" i="82"/>
  <c r="CG1810" i="82"/>
  <c r="CG1802" i="82"/>
  <c r="CG1794" i="82"/>
  <c r="CG1786" i="82"/>
  <c r="CG1778" i="82"/>
  <c r="CG2140" i="82"/>
  <c r="CG2098" i="82"/>
  <c r="CG2076" i="82"/>
  <c r="CG2038" i="82"/>
  <c r="CG2027" i="82"/>
  <c r="CG2006" i="82"/>
  <c r="CG1995" i="82"/>
  <c r="CG1974" i="82"/>
  <c r="CG1963" i="82"/>
  <c r="CG2180" i="82"/>
  <c r="CG2088" i="82"/>
  <c r="CG2046" i="82"/>
  <c r="CG2001" i="82"/>
  <c r="CG1980" i="82"/>
  <c r="CG1942" i="82"/>
  <c r="CG1926" i="82"/>
  <c r="CG1910" i="82"/>
  <c r="CG1894" i="82"/>
  <c r="CG1878" i="82"/>
  <c r="CG1862" i="82"/>
  <c r="CG1846" i="82"/>
  <c r="CG1830" i="82"/>
  <c r="CG1814" i="82"/>
  <c r="CG1798" i="82"/>
  <c r="CG1782" i="82"/>
  <c r="CG2130" i="82"/>
  <c r="CG2044" i="82"/>
  <c r="CG2022" i="82"/>
  <c r="CG1979" i="82"/>
  <c r="CG1958" i="82"/>
  <c r="CG2152" i="82"/>
  <c r="CG2012" i="82"/>
  <c r="CG1969" i="82"/>
  <c r="CG1934" i="82"/>
  <c r="CG1902" i="82"/>
  <c r="CG1870" i="82"/>
  <c r="CG1838" i="82"/>
  <c r="CG1806" i="82"/>
  <c r="CG1774" i="82"/>
  <c r="CG2066" i="82"/>
  <c r="CG2011" i="82"/>
  <c r="CG2110" i="82"/>
  <c r="CG1918" i="82"/>
  <c r="CG1854" i="82"/>
  <c r="CG1790" i="82"/>
  <c r="CG2108" i="82"/>
  <c r="CG1990" i="82"/>
  <c r="CG2033" i="82"/>
  <c r="CG1886" i="82"/>
  <c r="CG1772" i="82"/>
  <c r="CG1950" i="82"/>
  <c r="CG1822" i="82"/>
  <c r="CH32" i="82"/>
  <c r="CG32" i="82"/>
  <c r="CH27" i="82"/>
  <c r="CG27" i="82"/>
  <c r="CH38" i="82"/>
  <c r="CG38" i="82"/>
  <c r="CH37" i="82"/>
  <c r="CG37" i="82"/>
  <c r="CH21" i="82"/>
  <c r="CG21" i="82"/>
  <c r="CH36" i="82"/>
  <c r="CG36" i="82"/>
  <c r="CH20" i="82"/>
  <c r="CG20" i="82"/>
  <c r="CK14" i="82"/>
  <c r="CK18" i="82"/>
  <c r="CK22" i="82"/>
  <c r="CK26" i="82"/>
  <c r="CK30" i="82"/>
  <c r="CK34" i="82"/>
  <c r="CK38" i="82"/>
  <c r="CK42" i="82"/>
  <c r="CK46" i="82"/>
  <c r="CK50" i="82"/>
  <c r="CK54" i="82"/>
  <c r="CK58" i="82"/>
  <c r="CK62" i="82"/>
  <c r="CK66" i="82"/>
  <c r="CK70" i="82"/>
  <c r="CK74" i="82"/>
  <c r="CK78" i="82"/>
  <c r="CK82" i="82"/>
  <c r="CK86" i="82"/>
  <c r="CK90" i="82"/>
  <c r="CK94" i="82"/>
  <c r="CK98" i="82"/>
  <c r="CK102" i="82"/>
  <c r="CK106" i="82"/>
  <c r="CK110" i="82"/>
  <c r="CK114" i="82"/>
  <c r="CK118" i="82"/>
  <c r="CK122" i="82"/>
  <c r="CK126" i="82"/>
  <c r="CK130" i="82"/>
  <c r="CK134" i="82"/>
  <c r="CK138" i="82"/>
  <c r="CK142" i="82"/>
  <c r="CK146" i="82"/>
  <c r="CK150" i="82"/>
  <c r="CK154" i="82"/>
  <c r="CK158" i="82"/>
  <c r="CK162" i="82"/>
  <c r="CK166" i="82"/>
  <c r="CK170" i="82"/>
  <c r="CK174" i="82"/>
  <c r="CK178" i="82"/>
  <c r="CK182" i="82"/>
  <c r="CK186" i="82"/>
  <c r="CK190" i="82"/>
  <c r="CK194" i="82"/>
  <c r="CK198" i="82"/>
  <c r="CK202" i="82"/>
  <c r="CK206" i="82"/>
  <c r="CK210" i="82"/>
  <c r="CK214" i="82"/>
  <c r="CK218" i="82"/>
  <c r="CK222" i="82"/>
  <c r="CK226" i="82"/>
  <c r="CK230" i="82"/>
  <c r="CK234" i="82"/>
  <c r="CK238" i="82"/>
  <c r="CK242" i="82"/>
  <c r="CK246" i="82"/>
  <c r="CK250" i="82"/>
  <c r="CK254" i="82"/>
  <c r="CK258" i="82"/>
  <c r="CK262" i="82"/>
  <c r="CK266" i="82"/>
  <c r="CK270" i="82"/>
  <c r="CK274" i="82"/>
  <c r="CK278" i="82"/>
  <c r="CK282" i="82"/>
  <c r="CK286" i="82"/>
  <c r="CK290" i="82"/>
  <c r="CK294" i="82"/>
  <c r="CK298" i="82"/>
  <c r="CK302" i="82"/>
  <c r="CK306" i="82"/>
  <c r="CK310" i="82"/>
  <c r="CK314" i="82"/>
  <c r="CK318" i="82"/>
  <c r="CK322" i="82"/>
  <c r="CK326" i="82"/>
  <c r="CK330" i="82"/>
  <c r="CK334" i="82"/>
  <c r="CK338" i="82"/>
  <c r="CK342" i="82"/>
  <c r="CK346" i="82"/>
  <c r="CK350" i="82"/>
  <c r="CK354" i="82"/>
  <c r="CK358" i="82"/>
  <c r="CK362" i="82"/>
  <c r="CK366" i="82"/>
  <c r="CK370" i="82"/>
  <c r="CK374" i="82"/>
  <c r="CK378" i="82"/>
  <c r="CK382" i="82"/>
  <c r="CK386" i="82"/>
  <c r="CK390" i="82"/>
  <c r="CK394" i="82"/>
  <c r="CK398" i="82"/>
  <c r="CK402" i="82"/>
  <c r="CK406" i="82"/>
  <c r="CK410" i="82"/>
  <c r="CK414" i="82"/>
  <c r="CK418" i="82"/>
  <c r="CK422" i="82"/>
  <c r="CK426" i="82"/>
  <c r="CK430" i="82"/>
  <c r="CK434" i="82"/>
  <c r="CK438" i="82"/>
  <c r="CK442" i="82"/>
  <c r="CK446" i="82"/>
  <c r="CK450" i="82"/>
  <c r="CK454" i="82"/>
  <c r="CK458" i="82"/>
  <c r="CK462" i="82"/>
  <c r="CK466" i="82"/>
  <c r="CK470" i="82"/>
  <c r="CK474" i="82"/>
  <c r="CK478" i="82"/>
  <c r="CK482" i="82"/>
  <c r="CK486" i="82"/>
  <c r="CK490" i="82"/>
  <c r="CK494" i="82"/>
  <c r="CK498" i="82"/>
  <c r="CK502" i="82"/>
  <c r="CK506" i="82"/>
  <c r="CK510" i="82"/>
  <c r="CK514" i="82"/>
  <c r="CK518" i="82"/>
  <c r="CK522" i="82"/>
  <c r="CK526" i="82"/>
  <c r="CK530" i="82"/>
  <c r="CK534" i="82"/>
  <c r="CK538" i="82"/>
  <c r="CK542" i="82"/>
  <c r="CK546" i="82"/>
  <c r="CK550" i="82"/>
  <c r="CK554" i="82"/>
  <c r="CK558" i="82"/>
  <c r="CK562" i="82"/>
  <c r="CK566" i="82"/>
  <c r="CK570" i="82"/>
  <c r="CK574" i="82"/>
  <c r="CK578" i="82"/>
  <c r="CK582" i="82"/>
  <c r="CK586" i="82"/>
  <c r="CK590" i="82"/>
  <c r="CK594" i="82"/>
  <c r="CK598" i="82"/>
  <c r="CK602" i="82"/>
  <c r="CK606" i="82"/>
  <c r="CK610" i="82"/>
  <c r="CK614" i="82"/>
  <c r="CK618" i="82"/>
  <c r="CK622" i="82"/>
  <c r="CK626" i="82"/>
  <c r="CK630" i="82"/>
  <c r="CK634" i="82"/>
  <c r="CK638" i="82"/>
  <c r="CK642" i="82"/>
  <c r="CK646" i="82"/>
  <c r="CK650" i="82"/>
  <c r="CK654" i="82"/>
  <c r="CK658" i="82"/>
  <c r="CK662" i="82"/>
  <c r="CK666" i="82"/>
  <c r="CK670" i="82"/>
  <c r="CK674" i="82"/>
  <c r="CK678" i="82"/>
  <c r="CK682" i="82"/>
  <c r="CK686" i="82"/>
  <c r="CK690" i="82"/>
  <c r="CK694" i="82"/>
  <c r="CK698" i="82"/>
  <c r="CK702" i="82"/>
  <c r="CK706" i="82"/>
  <c r="CK710" i="82"/>
  <c r="CK714" i="82"/>
  <c r="CK718" i="82"/>
  <c r="CK722" i="82"/>
  <c r="CK726" i="82"/>
  <c r="CK730" i="82"/>
  <c r="CK734" i="82"/>
  <c r="CK738" i="82"/>
  <c r="CK742" i="82"/>
  <c r="CK746" i="82"/>
  <c r="CK750" i="82"/>
  <c r="CK754" i="82"/>
  <c r="CK758" i="82"/>
  <c r="CK762" i="82"/>
  <c r="CK766" i="82"/>
  <c r="CK770" i="82"/>
  <c r="CK774" i="82"/>
  <c r="CK778" i="82"/>
  <c r="CK782" i="82"/>
  <c r="CK786" i="82"/>
  <c r="CK790" i="82"/>
  <c r="CK794" i="82"/>
  <c r="CK798" i="82"/>
  <c r="CK802" i="82"/>
  <c r="CK806" i="82"/>
  <c r="CK810" i="82"/>
  <c r="CK814" i="82"/>
  <c r="CK818" i="82"/>
  <c r="CK822" i="82"/>
  <c r="CK826" i="82"/>
  <c r="CK830" i="82"/>
  <c r="CK834" i="82"/>
  <c r="CK838" i="82"/>
  <c r="CK842" i="82"/>
  <c r="CK846" i="82"/>
  <c r="CK850" i="82"/>
  <c r="CK854" i="82"/>
  <c r="CK858" i="82"/>
  <c r="CK862" i="82"/>
  <c r="CK866" i="82"/>
  <c r="CK870" i="82"/>
  <c r="CK874" i="82"/>
  <c r="CK878" i="82"/>
  <c r="CK882" i="82"/>
  <c r="CK886" i="82"/>
  <c r="CK890" i="82"/>
  <c r="CK894" i="82"/>
  <c r="CK898" i="82"/>
  <c r="CK902" i="82"/>
  <c r="CK906" i="82"/>
  <c r="CK910" i="82"/>
  <c r="CK914" i="82"/>
  <c r="CK918" i="82"/>
  <c r="CK922" i="82"/>
  <c r="CK926" i="82"/>
  <c r="CK930" i="82"/>
  <c r="CK934" i="82"/>
  <c r="CK938" i="82"/>
  <c r="CK942" i="82"/>
  <c r="CK946" i="82"/>
  <c r="CK950" i="82"/>
  <c r="CK954" i="82"/>
  <c r="CK958" i="82"/>
  <c r="CK962" i="82"/>
  <c r="CK966" i="82"/>
  <c r="CK970" i="82"/>
  <c r="CK974" i="82"/>
  <c r="CK978" i="82"/>
  <c r="CK982" i="82"/>
  <c r="CK986" i="82"/>
  <c r="CK990" i="82"/>
  <c r="CK994" i="82"/>
  <c r="CK998" i="82"/>
  <c r="CK1002" i="82"/>
  <c r="CK1006" i="82"/>
  <c r="CK1010" i="82"/>
  <c r="CK1014" i="82"/>
  <c r="CK1018" i="82"/>
  <c r="CK1022" i="82"/>
  <c r="CK1026" i="82"/>
  <c r="CK1030" i="82"/>
  <c r="CK1034" i="82"/>
  <c r="CK1038" i="82"/>
  <c r="CK1042" i="82"/>
  <c r="CK1046" i="82"/>
  <c r="CK1050" i="82"/>
  <c r="CK1054" i="82"/>
  <c r="CK1058" i="82"/>
  <c r="CK1062" i="82"/>
  <c r="CK1066" i="82"/>
  <c r="CK1070" i="82"/>
  <c r="CK1074" i="82"/>
  <c r="CK1078" i="82"/>
  <c r="CK1082" i="82"/>
  <c r="CK1086" i="82"/>
  <c r="CK1090" i="82"/>
  <c r="CK1094" i="82"/>
  <c r="CK1098" i="82"/>
  <c r="CK1102" i="82"/>
  <c r="CK1106" i="82"/>
  <c r="CK1110" i="82"/>
  <c r="CK1114" i="82"/>
  <c r="CK1118" i="82"/>
  <c r="CK1122" i="82"/>
  <c r="CK1126" i="82"/>
  <c r="CK1130" i="82"/>
  <c r="CK1134" i="82"/>
  <c r="CK1138" i="82"/>
  <c r="CK1142" i="82"/>
  <c r="CK1146" i="82"/>
  <c r="CK1150" i="82"/>
  <c r="CK1154" i="82"/>
  <c r="CK1158" i="82"/>
  <c r="CK1162" i="82"/>
  <c r="CK1166" i="82"/>
  <c r="CK1170" i="82"/>
  <c r="CK1174" i="82"/>
  <c r="CK1178" i="82"/>
  <c r="CK1182" i="82"/>
  <c r="CK1186" i="82"/>
  <c r="CK1190" i="82"/>
  <c r="CK1194" i="82"/>
  <c r="CK1198" i="82"/>
  <c r="CK1202" i="82"/>
  <c r="CK1206" i="82"/>
  <c r="CK1210" i="82"/>
  <c r="CK1214" i="82"/>
  <c r="CK1218" i="82"/>
  <c r="CK1222" i="82"/>
  <c r="CK1226" i="82"/>
  <c r="CK1230" i="82"/>
  <c r="CK1234" i="82"/>
  <c r="CK1238" i="82"/>
  <c r="CK1242" i="82"/>
  <c r="CK1246" i="82"/>
  <c r="CK1250" i="82"/>
  <c r="CK1254" i="82"/>
  <c r="CK1258" i="82"/>
  <c r="CK1262" i="82"/>
  <c r="CK1266" i="82"/>
  <c r="CK1270" i="82"/>
  <c r="CK1274" i="82"/>
  <c r="CK1278" i="82"/>
  <c r="CK1282" i="82"/>
  <c r="CK1286" i="82"/>
  <c r="CK1290" i="82"/>
  <c r="CK1294" i="82"/>
  <c r="CK1298" i="82"/>
  <c r="CK1302" i="82"/>
  <c r="CK1306" i="82"/>
  <c r="CK1310" i="82"/>
  <c r="CK1314" i="82"/>
  <c r="CK1318" i="82"/>
  <c r="CK1322" i="82"/>
  <c r="CK1326" i="82"/>
  <c r="CK1330" i="82"/>
  <c r="CK1334" i="82"/>
  <c r="CK1338" i="82"/>
  <c r="CK1342" i="82"/>
  <c r="CK1346" i="82"/>
  <c r="CK1350" i="82"/>
  <c r="CK1354" i="82"/>
  <c r="CK1358" i="82"/>
  <c r="CK1362" i="82"/>
  <c r="CK1366" i="82"/>
  <c r="CK1370" i="82"/>
  <c r="CK1374" i="82"/>
  <c r="CK1378" i="82"/>
  <c r="CK1382" i="82"/>
  <c r="CK1386" i="82"/>
  <c r="CK1390" i="82"/>
  <c r="CK1394" i="82"/>
  <c r="CK1398" i="82"/>
  <c r="CK1402" i="82"/>
  <c r="CK1406" i="82"/>
  <c r="CK1410" i="82"/>
  <c r="CK1414" i="82"/>
  <c r="CK1418" i="82"/>
  <c r="CK1422" i="82"/>
  <c r="CK1426" i="82"/>
  <c r="CK1430" i="82"/>
  <c r="CK1434" i="82"/>
  <c r="CK1438" i="82"/>
  <c r="CK1442" i="82"/>
  <c r="CK1446" i="82"/>
  <c r="CK1450" i="82"/>
  <c r="CK1454" i="82"/>
  <c r="CK1458" i="82"/>
  <c r="CK1462" i="82"/>
  <c r="CK1466" i="82"/>
  <c r="CK1470" i="82"/>
  <c r="CK1474" i="82"/>
  <c r="CK1478" i="82"/>
  <c r="CK1482" i="82"/>
  <c r="CK1486" i="82"/>
  <c r="CK1490" i="82"/>
  <c r="CK1494" i="82"/>
  <c r="CK1498" i="82"/>
  <c r="CK1502" i="82"/>
  <c r="CK1506" i="82"/>
  <c r="CK1510" i="82"/>
  <c r="CK1514" i="82"/>
  <c r="CK1518" i="82"/>
  <c r="CK1522" i="82"/>
  <c r="CK1526" i="82"/>
  <c r="CK1530" i="82"/>
  <c r="CK1534" i="82"/>
  <c r="CK1538" i="82"/>
  <c r="CK1542" i="82"/>
  <c r="CK1546" i="82"/>
  <c r="CK1550" i="82"/>
  <c r="CK1554" i="82"/>
  <c r="CK1558" i="82"/>
  <c r="CK1562" i="82"/>
  <c r="CK1566" i="82"/>
  <c r="CK1570" i="82"/>
  <c r="CK1574" i="82"/>
  <c r="CK1578" i="82"/>
  <c r="CK1582" i="82"/>
  <c r="CK1586" i="82"/>
  <c r="CK1590" i="82"/>
  <c r="CK1594" i="82"/>
  <c r="CK1598" i="82"/>
  <c r="CK1602" i="82"/>
  <c r="CK1606" i="82"/>
  <c r="CK1610" i="82"/>
  <c r="CK1614" i="82"/>
  <c r="CK1618" i="82"/>
  <c r="CK1622" i="82"/>
  <c r="CK1626" i="82"/>
  <c r="CK1630" i="82"/>
  <c r="CK1634" i="82"/>
  <c r="CK1638" i="82"/>
  <c r="CK1642" i="82"/>
  <c r="CK1646" i="82"/>
  <c r="CK1650" i="82"/>
  <c r="CK1654" i="82"/>
  <c r="CK1658" i="82"/>
  <c r="CK1662" i="82"/>
  <c r="CK1666" i="82"/>
  <c r="CK1670" i="82"/>
  <c r="CK1674" i="82"/>
  <c r="CK1678" i="82"/>
  <c r="CK1682" i="82"/>
  <c r="CK1686" i="82"/>
  <c r="CK1690" i="82"/>
  <c r="CK1694" i="82"/>
  <c r="CK1698" i="82"/>
  <c r="CK1702" i="82"/>
  <c r="CK1706" i="82"/>
  <c r="CK1710" i="82"/>
  <c r="CK1714" i="82"/>
  <c r="CK1718" i="82"/>
  <c r="CK1722" i="82"/>
  <c r="CK1726" i="82"/>
  <c r="CK1730" i="82"/>
  <c r="CK1734" i="82"/>
  <c r="CK1738" i="82"/>
  <c r="CK1742" i="82"/>
  <c r="CK1746" i="82"/>
  <c r="CK1750" i="82"/>
  <c r="CK1754" i="82"/>
  <c r="CK1758" i="82"/>
  <c r="CK1762" i="82"/>
  <c r="CK1766" i="82"/>
  <c r="CK1770" i="82"/>
  <c r="CK1774" i="82"/>
  <c r="CK1778" i="82"/>
  <c r="CK1782" i="82"/>
  <c r="CK1786" i="82"/>
  <c r="CK1790" i="82"/>
  <c r="CK1794" i="82"/>
  <c r="CK1798" i="82"/>
  <c r="CK1802" i="82"/>
  <c r="CK1806" i="82"/>
  <c r="CK1810" i="82"/>
  <c r="CK1814" i="82"/>
  <c r="CK1818" i="82"/>
  <c r="CK1822" i="82"/>
  <c r="CK1826" i="82"/>
  <c r="CK1830" i="82"/>
  <c r="CK1834" i="82"/>
  <c r="CK1838" i="82"/>
  <c r="CK1842" i="82"/>
  <c r="CK1846" i="82"/>
  <c r="CK1850" i="82"/>
  <c r="CK1854" i="82"/>
  <c r="CK1858" i="82"/>
  <c r="CK1862" i="82"/>
  <c r="CK1866" i="82"/>
  <c r="CK1870" i="82"/>
  <c r="CK1874" i="82"/>
  <c r="CK1878" i="82"/>
  <c r="CK1882" i="82"/>
  <c r="CK1886" i="82"/>
  <c r="CK1890" i="82"/>
  <c r="CK1894" i="82"/>
  <c r="CK1898" i="82"/>
  <c r="CK1902" i="82"/>
  <c r="CK1906" i="82"/>
  <c r="CK1910" i="82"/>
  <c r="CK1914" i="82"/>
  <c r="CK1918" i="82"/>
  <c r="CK1922" i="82"/>
  <c r="CK1926" i="82"/>
  <c r="CK1930" i="82"/>
  <c r="CK1934" i="82"/>
  <c r="CK1938" i="82"/>
  <c r="CK1942" i="82"/>
  <c r="CK1946" i="82"/>
  <c r="CK1950" i="82"/>
  <c r="CK1954" i="82"/>
  <c r="CK1958" i="82"/>
  <c r="CK1962" i="82"/>
  <c r="CK1966" i="82"/>
  <c r="CK1970" i="82"/>
  <c r="CK1974" i="82"/>
  <c r="CK1978" i="82"/>
  <c r="CK1982" i="82"/>
  <c r="CK1986" i="82"/>
  <c r="CK1990" i="82"/>
  <c r="CK1994" i="82"/>
  <c r="CK1998" i="82"/>
  <c r="CK2002" i="82"/>
  <c r="CK2006" i="82"/>
  <c r="CK2010" i="82"/>
  <c r="CK2014" i="82"/>
  <c r="CK2018" i="82"/>
  <c r="CK2022" i="82"/>
  <c r="CK2026" i="82"/>
  <c r="CK2030" i="82"/>
  <c r="CK2034" i="82"/>
  <c r="CK2038" i="82"/>
  <c r="CK2042" i="82"/>
  <c r="CK2046" i="82"/>
  <c r="CK2050" i="82"/>
  <c r="CK2054" i="82"/>
  <c r="CK2058" i="82"/>
  <c r="CK2062" i="82"/>
  <c r="CK2066" i="82"/>
  <c r="CK2070" i="82"/>
  <c r="CK2074" i="82"/>
  <c r="CK2078" i="82"/>
  <c r="CK2082" i="82"/>
  <c r="CK2086" i="82"/>
  <c r="CK2090" i="82"/>
  <c r="CK2094" i="82"/>
  <c r="CK2098" i="82"/>
  <c r="CK2102" i="82"/>
  <c r="CK2106" i="82"/>
  <c r="CK2110" i="82"/>
  <c r="CK2114" i="82"/>
  <c r="CK2118" i="82"/>
  <c r="CK2122" i="82"/>
  <c r="CK2126" i="82"/>
  <c r="CK2130" i="82"/>
  <c r="CK2134" i="82"/>
  <c r="CK2138" i="82"/>
  <c r="CK2142" i="82"/>
  <c r="CK2146" i="82"/>
  <c r="CK2150" i="82"/>
  <c r="CK2154" i="82"/>
  <c r="CK2158" i="82"/>
  <c r="CK2162" i="82"/>
  <c r="CK2166" i="82"/>
  <c r="CK2170" i="82"/>
  <c r="CK2174" i="82"/>
  <c r="CK2178" i="82"/>
  <c r="CK2182" i="82"/>
  <c r="CK2186" i="82"/>
  <c r="CK2190" i="82"/>
  <c r="CK2194" i="82"/>
  <c r="CK2198" i="82"/>
  <c r="CK2202" i="82"/>
  <c r="CK2206" i="82"/>
  <c r="CK2210" i="82"/>
  <c r="CK16" i="82"/>
  <c r="CK24" i="82"/>
  <c r="CK32" i="82"/>
  <c r="CK40" i="82"/>
  <c r="CK48" i="82"/>
  <c r="CK56" i="82"/>
  <c r="CK64" i="82"/>
  <c r="CK72" i="82"/>
  <c r="CK80" i="82"/>
  <c r="CK88" i="82"/>
  <c r="CK96" i="82"/>
  <c r="CK104" i="82"/>
  <c r="CK112" i="82"/>
  <c r="CK120" i="82"/>
  <c r="CK128" i="82"/>
  <c r="CK136" i="82"/>
  <c r="CK144" i="82"/>
  <c r="CK152" i="82"/>
  <c r="CK160" i="82"/>
  <c r="CK168" i="82"/>
  <c r="CK176" i="82"/>
  <c r="CK184" i="82"/>
  <c r="CK192" i="82"/>
  <c r="CK200" i="82"/>
  <c r="CK208" i="82"/>
  <c r="CK216" i="82"/>
  <c r="CK224" i="82"/>
  <c r="CK232" i="82"/>
  <c r="CK240" i="82"/>
  <c r="CK248" i="82"/>
  <c r="CK256" i="82"/>
  <c r="CK264" i="82"/>
  <c r="CK272" i="82"/>
  <c r="CK280" i="82"/>
  <c r="CK284" i="82"/>
  <c r="CK292" i="82"/>
  <c r="CK300" i="82"/>
  <c r="CK308" i="82"/>
  <c r="CK316" i="82"/>
  <c r="CK324" i="82"/>
  <c r="CK332" i="82"/>
  <c r="CK336" i="82"/>
  <c r="CK344" i="82"/>
  <c r="CK352" i="82"/>
  <c r="CK360" i="82"/>
  <c r="CK368" i="82"/>
  <c r="CK376" i="82"/>
  <c r="CK384" i="82"/>
  <c r="CK392" i="82"/>
  <c r="CK400" i="82"/>
  <c r="CK408" i="82"/>
  <c r="CK416" i="82"/>
  <c r="CK424" i="82"/>
  <c r="CK432" i="82"/>
  <c r="CK440" i="82"/>
  <c r="CK448" i="82"/>
  <c r="CK456" i="82"/>
  <c r="CK464" i="82"/>
  <c r="CK472" i="82"/>
  <c r="CK15" i="82"/>
  <c r="CK19" i="82"/>
  <c r="CK23" i="82"/>
  <c r="CK27" i="82"/>
  <c r="CK31" i="82"/>
  <c r="CK35" i="82"/>
  <c r="CK39" i="82"/>
  <c r="CK43" i="82"/>
  <c r="CK47" i="82"/>
  <c r="CK51" i="82"/>
  <c r="CK55" i="82"/>
  <c r="CK59" i="82"/>
  <c r="CK63" i="82"/>
  <c r="CK67" i="82"/>
  <c r="CK71" i="82"/>
  <c r="CK75" i="82"/>
  <c r="CK79" i="82"/>
  <c r="CK83" i="82"/>
  <c r="CK87" i="82"/>
  <c r="CK91" i="82"/>
  <c r="CK95" i="82"/>
  <c r="CK99" i="82"/>
  <c r="CK103" i="82"/>
  <c r="CK107" i="82"/>
  <c r="CK111" i="82"/>
  <c r="CK115" i="82"/>
  <c r="CK119" i="82"/>
  <c r="CK123" i="82"/>
  <c r="CK127" i="82"/>
  <c r="CK131" i="82"/>
  <c r="CK135" i="82"/>
  <c r="CK139" i="82"/>
  <c r="CK143" i="82"/>
  <c r="CK147" i="82"/>
  <c r="CK151" i="82"/>
  <c r="CK155" i="82"/>
  <c r="CK159" i="82"/>
  <c r="CK163" i="82"/>
  <c r="CK167" i="82"/>
  <c r="CK171" i="82"/>
  <c r="CK175" i="82"/>
  <c r="CK179" i="82"/>
  <c r="CK183" i="82"/>
  <c r="CK187" i="82"/>
  <c r="CK191" i="82"/>
  <c r="CK195" i="82"/>
  <c r="CK199" i="82"/>
  <c r="CK203" i="82"/>
  <c r="CK207" i="82"/>
  <c r="CK211" i="82"/>
  <c r="CK215" i="82"/>
  <c r="CK219" i="82"/>
  <c r="CK223" i="82"/>
  <c r="CK227" i="82"/>
  <c r="CK231" i="82"/>
  <c r="CK235" i="82"/>
  <c r="CK239" i="82"/>
  <c r="CK243" i="82"/>
  <c r="CK247" i="82"/>
  <c r="CK251" i="82"/>
  <c r="CK255" i="82"/>
  <c r="CK259" i="82"/>
  <c r="CK263" i="82"/>
  <c r="CK267" i="82"/>
  <c r="CK271" i="82"/>
  <c r="CK275" i="82"/>
  <c r="CK279" i="82"/>
  <c r="CK283" i="82"/>
  <c r="CK287" i="82"/>
  <c r="CK291" i="82"/>
  <c r="CK295" i="82"/>
  <c r="CK299" i="82"/>
  <c r="CK303" i="82"/>
  <c r="CK307" i="82"/>
  <c r="CK311" i="82"/>
  <c r="CK315" i="82"/>
  <c r="CK319" i="82"/>
  <c r="CK323" i="82"/>
  <c r="CK327" i="82"/>
  <c r="CK331" i="82"/>
  <c r="CK335" i="82"/>
  <c r="CK339" i="82"/>
  <c r="CK343" i="82"/>
  <c r="CK347" i="82"/>
  <c r="CK351" i="82"/>
  <c r="CK355" i="82"/>
  <c r="CK359" i="82"/>
  <c r="CK363" i="82"/>
  <c r="CK367" i="82"/>
  <c r="CK371" i="82"/>
  <c r="CK375" i="82"/>
  <c r="CK379" i="82"/>
  <c r="CK383" i="82"/>
  <c r="CK387" i="82"/>
  <c r="CK391" i="82"/>
  <c r="CK395" i="82"/>
  <c r="CK399" i="82"/>
  <c r="CK403" i="82"/>
  <c r="CK407" i="82"/>
  <c r="CK411" i="82"/>
  <c r="CK415" i="82"/>
  <c r="CK419" i="82"/>
  <c r="CK423" i="82"/>
  <c r="CK427" i="82"/>
  <c r="CK431" i="82"/>
  <c r="CK435" i="82"/>
  <c r="CK439" i="82"/>
  <c r="CK443" i="82"/>
  <c r="CK447" i="82"/>
  <c r="CK451" i="82"/>
  <c r="CK455" i="82"/>
  <c r="CK459" i="82"/>
  <c r="CK463" i="82"/>
  <c r="CK467" i="82"/>
  <c r="CK471" i="82"/>
  <c r="CK475" i="82"/>
  <c r="CK479" i="82"/>
  <c r="CK483" i="82"/>
  <c r="CK487" i="82"/>
  <c r="CK491" i="82"/>
  <c r="CK495" i="82"/>
  <c r="CK499" i="82"/>
  <c r="CK503" i="82"/>
  <c r="CK507" i="82"/>
  <c r="CK511" i="82"/>
  <c r="CK515" i="82"/>
  <c r="CK519" i="82"/>
  <c r="CK523" i="82"/>
  <c r="CK527" i="82"/>
  <c r="CK531" i="82"/>
  <c r="CK535" i="82"/>
  <c r="CK539" i="82"/>
  <c r="CK543" i="82"/>
  <c r="CK547" i="82"/>
  <c r="CK551" i="82"/>
  <c r="CK555" i="82"/>
  <c r="CK559" i="82"/>
  <c r="CK563" i="82"/>
  <c r="CK567" i="82"/>
  <c r="CK571" i="82"/>
  <c r="CK575" i="82"/>
  <c r="CK579" i="82"/>
  <c r="CK583" i="82"/>
  <c r="CK587" i="82"/>
  <c r="CK591" i="82"/>
  <c r="CK595" i="82"/>
  <c r="CK599" i="82"/>
  <c r="CK603" i="82"/>
  <c r="CK607" i="82"/>
  <c r="CK611" i="82"/>
  <c r="CK615" i="82"/>
  <c r="CK619" i="82"/>
  <c r="CK623" i="82"/>
  <c r="CK627" i="82"/>
  <c r="CK631" i="82"/>
  <c r="CK635" i="82"/>
  <c r="CK639" i="82"/>
  <c r="CK643" i="82"/>
  <c r="CK647" i="82"/>
  <c r="CK651" i="82"/>
  <c r="CK655" i="82"/>
  <c r="CK659" i="82"/>
  <c r="CK663" i="82"/>
  <c r="CK667" i="82"/>
  <c r="CK671" i="82"/>
  <c r="CK675" i="82"/>
  <c r="CK679" i="82"/>
  <c r="CK683" i="82"/>
  <c r="CK687" i="82"/>
  <c r="CK691" i="82"/>
  <c r="CK695" i="82"/>
  <c r="CK699" i="82"/>
  <c r="CK703" i="82"/>
  <c r="CK707" i="82"/>
  <c r="CK711" i="82"/>
  <c r="CK715" i="82"/>
  <c r="CK719" i="82"/>
  <c r="CK723" i="82"/>
  <c r="CK727" i="82"/>
  <c r="CK731" i="82"/>
  <c r="CK735" i="82"/>
  <c r="CK739" i="82"/>
  <c r="CK743" i="82"/>
  <c r="CK747" i="82"/>
  <c r="CK751" i="82"/>
  <c r="CK755" i="82"/>
  <c r="CK759" i="82"/>
  <c r="CK763" i="82"/>
  <c r="CK767" i="82"/>
  <c r="CK771" i="82"/>
  <c r="CK775" i="82"/>
  <c r="CK779" i="82"/>
  <c r="CK783" i="82"/>
  <c r="CK787" i="82"/>
  <c r="CK791" i="82"/>
  <c r="CK795" i="82"/>
  <c r="CK799" i="82"/>
  <c r="CK803" i="82"/>
  <c r="CK807" i="82"/>
  <c r="CK811" i="82"/>
  <c r="CK815" i="82"/>
  <c r="CK819" i="82"/>
  <c r="CK823" i="82"/>
  <c r="CK827" i="82"/>
  <c r="CK831" i="82"/>
  <c r="CK835" i="82"/>
  <c r="CK839" i="82"/>
  <c r="CK843" i="82"/>
  <c r="CK847" i="82"/>
  <c r="CK851" i="82"/>
  <c r="CK855" i="82"/>
  <c r="CK859" i="82"/>
  <c r="CK863" i="82"/>
  <c r="CK867" i="82"/>
  <c r="CK871" i="82"/>
  <c r="CK875" i="82"/>
  <c r="CK879" i="82"/>
  <c r="CK883" i="82"/>
  <c r="CK887" i="82"/>
  <c r="CK891" i="82"/>
  <c r="CK895" i="82"/>
  <c r="CK899" i="82"/>
  <c r="CK903" i="82"/>
  <c r="CK907" i="82"/>
  <c r="CK911" i="82"/>
  <c r="CK915" i="82"/>
  <c r="CK919" i="82"/>
  <c r="CK923" i="82"/>
  <c r="CK927" i="82"/>
  <c r="CK931" i="82"/>
  <c r="CK935" i="82"/>
  <c r="CK939" i="82"/>
  <c r="CK943" i="82"/>
  <c r="CK947" i="82"/>
  <c r="CK951" i="82"/>
  <c r="CK955" i="82"/>
  <c r="CK959" i="82"/>
  <c r="CK963" i="82"/>
  <c r="CK967" i="82"/>
  <c r="CK971" i="82"/>
  <c r="CK975" i="82"/>
  <c r="CK979" i="82"/>
  <c r="CK983" i="82"/>
  <c r="CK987" i="82"/>
  <c r="CK991" i="82"/>
  <c r="CK995" i="82"/>
  <c r="CK999" i="82"/>
  <c r="CK1003" i="82"/>
  <c r="CK1007" i="82"/>
  <c r="CK1011" i="82"/>
  <c r="CK1015" i="82"/>
  <c r="CK1019" i="82"/>
  <c r="CK1023" i="82"/>
  <c r="CK1027" i="82"/>
  <c r="CK1031" i="82"/>
  <c r="CK1035" i="82"/>
  <c r="CK1039" i="82"/>
  <c r="CK1043" i="82"/>
  <c r="CK1047" i="82"/>
  <c r="CK1051" i="82"/>
  <c r="CK1055" i="82"/>
  <c r="CK1059" i="82"/>
  <c r="CK1063" i="82"/>
  <c r="CK1067" i="82"/>
  <c r="CK1071" i="82"/>
  <c r="CK1075" i="82"/>
  <c r="CK1079" i="82"/>
  <c r="CK1083" i="82"/>
  <c r="CK1087" i="82"/>
  <c r="CK1091" i="82"/>
  <c r="CK1095" i="82"/>
  <c r="CK1099" i="82"/>
  <c r="CK1103" i="82"/>
  <c r="CK1107" i="82"/>
  <c r="CK1111" i="82"/>
  <c r="CK1115" i="82"/>
  <c r="CK1119" i="82"/>
  <c r="CK1123" i="82"/>
  <c r="CK1127" i="82"/>
  <c r="CK1131" i="82"/>
  <c r="CK1135" i="82"/>
  <c r="CK1139" i="82"/>
  <c r="CK1143" i="82"/>
  <c r="CK1147" i="82"/>
  <c r="CK1151" i="82"/>
  <c r="CK1155" i="82"/>
  <c r="CK1159" i="82"/>
  <c r="CK1163" i="82"/>
  <c r="CK1167" i="82"/>
  <c r="CK1171" i="82"/>
  <c r="CK1175" i="82"/>
  <c r="CK1179" i="82"/>
  <c r="CK1183" i="82"/>
  <c r="CK1187" i="82"/>
  <c r="CK1191" i="82"/>
  <c r="CK1195" i="82"/>
  <c r="CK1199" i="82"/>
  <c r="CK1203" i="82"/>
  <c r="CK1207" i="82"/>
  <c r="CK1211" i="82"/>
  <c r="CK1215" i="82"/>
  <c r="CK1219" i="82"/>
  <c r="CK1223" i="82"/>
  <c r="CK1227" i="82"/>
  <c r="CK1231" i="82"/>
  <c r="CK1235" i="82"/>
  <c r="CK1239" i="82"/>
  <c r="CK1243" i="82"/>
  <c r="CK1247" i="82"/>
  <c r="CK1251" i="82"/>
  <c r="CK1255" i="82"/>
  <c r="CK1259" i="82"/>
  <c r="CK1263" i="82"/>
  <c r="CK1267" i="82"/>
  <c r="CK1271" i="82"/>
  <c r="CK1275" i="82"/>
  <c r="CK1279" i="82"/>
  <c r="CK1283" i="82"/>
  <c r="CK1287" i="82"/>
  <c r="CK1291" i="82"/>
  <c r="CK1295" i="82"/>
  <c r="CK1299" i="82"/>
  <c r="CK1303" i="82"/>
  <c r="CK1307" i="82"/>
  <c r="CK1311" i="82"/>
  <c r="CK1315" i="82"/>
  <c r="CK1319" i="82"/>
  <c r="CK1323" i="82"/>
  <c r="CK1327" i="82"/>
  <c r="CK1331" i="82"/>
  <c r="CK1335" i="82"/>
  <c r="CK1339" i="82"/>
  <c r="CK1343" i="82"/>
  <c r="CK1347" i="82"/>
  <c r="CK1351" i="82"/>
  <c r="CK1355" i="82"/>
  <c r="CK1359" i="82"/>
  <c r="CK1363" i="82"/>
  <c r="CK1367" i="82"/>
  <c r="CK1371" i="82"/>
  <c r="CK1375" i="82"/>
  <c r="CK1379" i="82"/>
  <c r="CK1383" i="82"/>
  <c r="CK1387" i="82"/>
  <c r="CK1391" i="82"/>
  <c r="CK1395" i="82"/>
  <c r="CK1399" i="82"/>
  <c r="CK1403" i="82"/>
  <c r="CK1407" i="82"/>
  <c r="CK1411" i="82"/>
  <c r="CK1415" i="82"/>
  <c r="CK1419" i="82"/>
  <c r="CK1423" i="82"/>
  <c r="CK1427" i="82"/>
  <c r="CK1431" i="82"/>
  <c r="CK1435" i="82"/>
  <c r="CK1439" i="82"/>
  <c r="CK1443" i="82"/>
  <c r="CK1447" i="82"/>
  <c r="CK1451" i="82"/>
  <c r="CK1455" i="82"/>
  <c r="CK1459" i="82"/>
  <c r="CK1463" i="82"/>
  <c r="CK1467" i="82"/>
  <c r="CK1471" i="82"/>
  <c r="CK1475" i="82"/>
  <c r="CK1479" i="82"/>
  <c r="CK1483" i="82"/>
  <c r="CK1487" i="82"/>
  <c r="CK1491" i="82"/>
  <c r="CK1495" i="82"/>
  <c r="CK1499" i="82"/>
  <c r="CK1503" i="82"/>
  <c r="CK1507" i="82"/>
  <c r="CK1511" i="82"/>
  <c r="CK1515" i="82"/>
  <c r="CK1519" i="82"/>
  <c r="CK1523" i="82"/>
  <c r="CK1527" i="82"/>
  <c r="CK1531" i="82"/>
  <c r="CK1535" i="82"/>
  <c r="CK1539" i="82"/>
  <c r="CK1543" i="82"/>
  <c r="CK1547" i="82"/>
  <c r="CK1551" i="82"/>
  <c r="CK1555" i="82"/>
  <c r="CK1559" i="82"/>
  <c r="CK1563" i="82"/>
  <c r="CK1567" i="82"/>
  <c r="CK1571" i="82"/>
  <c r="CK1575" i="82"/>
  <c r="CK1579" i="82"/>
  <c r="CK1583" i="82"/>
  <c r="CK1587" i="82"/>
  <c r="CK1591" i="82"/>
  <c r="CK1595" i="82"/>
  <c r="CK1599" i="82"/>
  <c r="CK1603" i="82"/>
  <c r="CK1607" i="82"/>
  <c r="CK1611" i="82"/>
  <c r="CK1615" i="82"/>
  <c r="CK1619" i="82"/>
  <c r="CK1623" i="82"/>
  <c r="CK1627" i="82"/>
  <c r="CK1631" i="82"/>
  <c r="CK1635" i="82"/>
  <c r="CK1639" i="82"/>
  <c r="CK1643" i="82"/>
  <c r="CK1647" i="82"/>
  <c r="CK1651" i="82"/>
  <c r="CK1655" i="82"/>
  <c r="CK1659" i="82"/>
  <c r="CK1663" i="82"/>
  <c r="CK1667" i="82"/>
  <c r="CK1671" i="82"/>
  <c r="CK1675" i="82"/>
  <c r="CK1679" i="82"/>
  <c r="CK1683" i="82"/>
  <c r="CK1687" i="82"/>
  <c r="CK1691" i="82"/>
  <c r="CK1695" i="82"/>
  <c r="CK1699" i="82"/>
  <c r="CK1703" i="82"/>
  <c r="CK1707" i="82"/>
  <c r="CK1711" i="82"/>
  <c r="CK1715" i="82"/>
  <c r="CK1719" i="82"/>
  <c r="CK1723" i="82"/>
  <c r="CK1727" i="82"/>
  <c r="CK1731" i="82"/>
  <c r="CK1735" i="82"/>
  <c r="CK1739" i="82"/>
  <c r="CK1743" i="82"/>
  <c r="CK1747" i="82"/>
  <c r="CK1751" i="82"/>
  <c r="CK1755" i="82"/>
  <c r="CK1759" i="82"/>
  <c r="CK1763" i="82"/>
  <c r="CK1767" i="82"/>
  <c r="CK1771" i="82"/>
  <c r="CK1775" i="82"/>
  <c r="CK1779" i="82"/>
  <c r="CK1783" i="82"/>
  <c r="CK1787" i="82"/>
  <c r="CK1791" i="82"/>
  <c r="CK1795" i="82"/>
  <c r="CK1799" i="82"/>
  <c r="CK1803" i="82"/>
  <c r="CK1807" i="82"/>
  <c r="CK1811" i="82"/>
  <c r="CK1815" i="82"/>
  <c r="CK1819" i="82"/>
  <c r="CK1823" i="82"/>
  <c r="CK1827" i="82"/>
  <c r="CK1831" i="82"/>
  <c r="CK1835" i="82"/>
  <c r="CK1839" i="82"/>
  <c r="CK1843" i="82"/>
  <c r="CK1847" i="82"/>
  <c r="CK1851" i="82"/>
  <c r="CK1855" i="82"/>
  <c r="CK1859" i="82"/>
  <c r="CK1863" i="82"/>
  <c r="CK1867" i="82"/>
  <c r="CK1871" i="82"/>
  <c r="CK1875" i="82"/>
  <c r="CK1879" i="82"/>
  <c r="CK1883" i="82"/>
  <c r="CK1887" i="82"/>
  <c r="CK1891" i="82"/>
  <c r="CK1895" i="82"/>
  <c r="CK1899" i="82"/>
  <c r="CK1903" i="82"/>
  <c r="CK1907" i="82"/>
  <c r="CK1911" i="82"/>
  <c r="CK1915" i="82"/>
  <c r="CK1919" i="82"/>
  <c r="CK1923" i="82"/>
  <c r="CK1927" i="82"/>
  <c r="CK1931" i="82"/>
  <c r="CK1935" i="82"/>
  <c r="CK1939" i="82"/>
  <c r="CK1943" i="82"/>
  <c r="CK1947" i="82"/>
  <c r="CK1951" i="82"/>
  <c r="CK1955" i="82"/>
  <c r="CK1959" i="82"/>
  <c r="CK1963" i="82"/>
  <c r="CK1967" i="82"/>
  <c r="CK1971" i="82"/>
  <c r="CK1975" i="82"/>
  <c r="CK1979" i="82"/>
  <c r="CK1983" i="82"/>
  <c r="CK1987" i="82"/>
  <c r="CK1991" i="82"/>
  <c r="CK1995" i="82"/>
  <c r="CK1999" i="82"/>
  <c r="CK2003" i="82"/>
  <c r="CK2007" i="82"/>
  <c r="CK2011" i="82"/>
  <c r="CK2015" i="82"/>
  <c r="CK2019" i="82"/>
  <c r="CK2023" i="82"/>
  <c r="CK2027" i="82"/>
  <c r="CK2031" i="82"/>
  <c r="CK2035" i="82"/>
  <c r="CK2039" i="82"/>
  <c r="CK2043" i="82"/>
  <c r="CK2047" i="82"/>
  <c r="CK2051" i="82"/>
  <c r="CK2055" i="82"/>
  <c r="CK2059" i="82"/>
  <c r="CK2063" i="82"/>
  <c r="CK2067" i="82"/>
  <c r="CK2071" i="82"/>
  <c r="CK2075" i="82"/>
  <c r="CK2079" i="82"/>
  <c r="CK2083" i="82"/>
  <c r="CK2087" i="82"/>
  <c r="CK2091" i="82"/>
  <c r="CK2095" i="82"/>
  <c r="CK2099" i="82"/>
  <c r="CK2103" i="82"/>
  <c r="CK2107" i="82"/>
  <c r="CK2111" i="82"/>
  <c r="CK2115" i="82"/>
  <c r="CK2119" i="82"/>
  <c r="CK2123" i="82"/>
  <c r="CK2127" i="82"/>
  <c r="CK2131" i="82"/>
  <c r="CK2135" i="82"/>
  <c r="CK2139" i="82"/>
  <c r="CK2143" i="82"/>
  <c r="CK2147" i="82"/>
  <c r="CK2151" i="82"/>
  <c r="CK2155" i="82"/>
  <c r="CK2159" i="82"/>
  <c r="CK2163" i="82"/>
  <c r="CK2167" i="82"/>
  <c r="CK2171" i="82"/>
  <c r="CK2175" i="82"/>
  <c r="CK2179" i="82"/>
  <c r="CK2183" i="82"/>
  <c r="CK2187" i="82"/>
  <c r="CK2191" i="82"/>
  <c r="CK2195" i="82"/>
  <c r="CK2199" i="82"/>
  <c r="CK2203" i="82"/>
  <c r="CK2207" i="82"/>
  <c r="CK2211" i="82"/>
  <c r="CK12" i="82"/>
  <c r="CK20" i="82"/>
  <c r="CK28" i="82"/>
  <c r="CK36" i="82"/>
  <c r="CK44" i="82"/>
  <c r="CK52" i="82"/>
  <c r="CK60" i="82"/>
  <c r="CK68" i="82"/>
  <c r="CK76" i="82"/>
  <c r="CK84" i="82"/>
  <c r="CK92" i="82"/>
  <c r="CK100" i="82"/>
  <c r="CK108" i="82"/>
  <c r="CK116" i="82"/>
  <c r="CK124" i="82"/>
  <c r="CK132" i="82"/>
  <c r="CK140" i="82"/>
  <c r="CK148" i="82"/>
  <c r="CK156" i="82"/>
  <c r="CK164" i="82"/>
  <c r="CK172" i="82"/>
  <c r="CK180" i="82"/>
  <c r="CK188" i="82"/>
  <c r="CK196" i="82"/>
  <c r="CK204" i="82"/>
  <c r="CK212" i="82"/>
  <c r="CK220" i="82"/>
  <c r="CK228" i="82"/>
  <c r="CK236" i="82"/>
  <c r="CK244" i="82"/>
  <c r="CK252" i="82"/>
  <c r="CK260" i="82"/>
  <c r="CK268" i="82"/>
  <c r="CK276" i="82"/>
  <c r="CK288" i="82"/>
  <c r="CK296" i="82"/>
  <c r="CK304" i="82"/>
  <c r="CK312" i="82"/>
  <c r="CK320" i="82"/>
  <c r="CK328" i="82"/>
  <c r="CK340" i="82"/>
  <c r="CK348" i="82"/>
  <c r="CK356" i="82"/>
  <c r="CK364" i="82"/>
  <c r="CK372" i="82"/>
  <c r="CK380" i="82"/>
  <c r="CK388" i="82"/>
  <c r="CK396" i="82"/>
  <c r="CK404" i="82"/>
  <c r="CK412" i="82"/>
  <c r="CK420" i="82"/>
  <c r="CK428" i="82"/>
  <c r="CK436" i="82"/>
  <c r="CK444" i="82"/>
  <c r="CK452" i="82"/>
  <c r="CK460" i="82"/>
  <c r="CK468" i="82"/>
  <c r="CK476" i="82"/>
  <c r="CK21" i="82"/>
  <c r="CK37" i="82"/>
  <c r="CK53" i="82"/>
  <c r="CK69" i="82"/>
  <c r="CK85" i="82"/>
  <c r="CK101" i="82"/>
  <c r="CK117" i="82"/>
  <c r="CK133" i="82"/>
  <c r="CK149" i="82"/>
  <c r="CK165" i="82"/>
  <c r="CK181" i="82"/>
  <c r="CK197" i="82"/>
  <c r="CK213" i="82"/>
  <c r="CK229" i="82"/>
  <c r="CK245" i="82"/>
  <c r="CK261" i="82"/>
  <c r="CK277" i="82"/>
  <c r="CK293" i="82"/>
  <c r="CK309" i="82"/>
  <c r="CK325" i="82"/>
  <c r="CK341" i="82"/>
  <c r="CK357" i="82"/>
  <c r="CK373" i="82"/>
  <c r="CK389" i="82"/>
  <c r="CK405" i="82"/>
  <c r="CK421" i="82"/>
  <c r="CK437" i="82"/>
  <c r="CK453" i="82"/>
  <c r="CK469" i="82"/>
  <c r="CK481" i="82"/>
  <c r="CK489" i="82"/>
  <c r="CK497" i="82"/>
  <c r="CK505" i="82"/>
  <c r="CK513" i="82"/>
  <c r="CK521" i="82"/>
  <c r="CK529" i="82"/>
  <c r="CK537" i="82"/>
  <c r="CK545" i="82"/>
  <c r="CK553" i="82"/>
  <c r="CK561" i="82"/>
  <c r="CK569" i="82"/>
  <c r="CK577" i="82"/>
  <c r="CK585" i="82"/>
  <c r="CK593" i="82"/>
  <c r="CK601" i="82"/>
  <c r="CK609" i="82"/>
  <c r="CK617" i="82"/>
  <c r="CK625" i="82"/>
  <c r="CK633" i="82"/>
  <c r="CK641" i="82"/>
  <c r="CK649" i="82"/>
  <c r="CK657" i="82"/>
  <c r="CK665" i="82"/>
  <c r="CK673" i="82"/>
  <c r="CK681" i="82"/>
  <c r="CK689" i="82"/>
  <c r="CK697" i="82"/>
  <c r="CK705" i="82"/>
  <c r="CK713" i="82"/>
  <c r="CK721" i="82"/>
  <c r="CK729" i="82"/>
  <c r="CK737" i="82"/>
  <c r="CK745" i="82"/>
  <c r="CK753" i="82"/>
  <c r="CK761" i="82"/>
  <c r="CK769" i="82"/>
  <c r="CK777" i="82"/>
  <c r="CK785" i="82"/>
  <c r="CK793" i="82"/>
  <c r="CK801" i="82"/>
  <c r="CK809" i="82"/>
  <c r="CK817" i="82"/>
  <c r="CK825" i="82"/>
  <c r="CK833" i="82"/>
  <c r="CK841" i="82"/>
  <c r="CK849" i="82"/>
  <c r="CK857" i="82"/>
  <c r="CK865" i="82"/>
  <c r="CK873" i="82"/>
  <c r="CK881" i="82"/>
  <c r="CK889" i="82"/>
  <c r="CK897" i="82"/>
  <c r="CK905" i="82"/>
  <c r="CK913" i="82"/>
  <c r="CK921" i="82"/>
  <c r="CK929" i="82"/>
  <c r="CK937" i="82"/>
  <c r="CK945" i="82"/>
  <c r="CK953" i="82"/>
  <c r="CK961" i="82"/>
  <c r="CK969" i="82"/>
  <c r="CK977" i="82"/>
  <c r="CK985" i="82"/>
  <c r="CK993" i="82"/>
  <c r="CK1001" i="82"/>
  <c r="CK1009" i="82"/>
  <c r="CK1017" i="82"/>
  <c r="CK1025" i="82"/>
  <c r="CK1033" i="82"/>
  <c r="CK1041" i="82"/>
  <c r="CK1049" i="82"/>
  <c r="CK1057" i="82"/>
  <c r="CK1065" i="82"/>
  <c r="CK1073" i="82"/>
  <c r="CK1081" i="82"/>
  <c r="CK1089" i="82"/>
  <c r="CK1097" i="82"/>
  <c r="CK1105" i="82"/>
  <c r="CK1113" i="82"/>
  <c r="CK1121" i="82"/>
  <c r="CK1129" i="82"/>
  <c r="CK1137" i="82"/>
  <c r="CK1145" i="82"/>
  <c r="CK1153" i="82"/>
  <c r="CK1161" i="82"/>
  <c r="CK1169" i="82"/>
  <c r="CK1177" i="82"/>
  <c r="CK1185" i="82"/>
  <c r="CK1193" i="82"/>
  <c r="CK1201" i="82"/>
  <c r="CK1209" i="82"/>
  <c r="CK1217" i="82"/>
  <c r="CK1225" i="82"/>
  <c r="CK1233" i="82"/>
  <c r="CK1241" i="82"/>
  <c r="CK1249" i="82"/>
  <c r="CK1257" i="82"/>
  <c r="CK1265" i="82"/>
  <c r="CK1273" i="82"/>
  <c r="CK1281" i="82"/>
  <c r="CK1289" i="82"/>
  <c r="CK1297" i="82"/>
  <c r="CK1305" i="82"/>
  <c r="CK1313" i="82"/>
  <c r="CK1321" i="82"/>
  <c r="CK1329" i="82"/>
  <c r="CK1337" i="82"/>
  <c r="CK1345" i="82"/>
  <c r="CK1353" i="82"/>
  <c r="CK1361" i="82"/>
  <c r="CK1369" i="82"/>
  <c r="CK1377" i="82"/>
  <c r="CK1385" i="82"/>
  <c r="CK1393" i="82"/>
  <c r="CK1401" i="82"/>
  <c r="CK1409" i="82"/>
  <c r="CK1417" i="82"/>
  <c r="CK1425" i="82"/>
  <c r="CK1433" i="82"/>
  <c r="CK1441" i="82"/>
  <c r="CK1449" i="82"/>
  <c r="CK1457" i="82"/>
  <c r="CK1465" i="82"/>
  <c r="CK1473" i="82"/>
  <c r="CK1481" i="82"/>
  <c r="CK1489" i="82"/>
  <c r="CK1497" i="82"/>
  <c r="CK1505" i="82"/>
  <c r="CK1513" i="82"/>
  <c r="CK1521" i="82"/>
  <c r="CK1529" i="82"/>
  <c r="CK1537" i="82"/>
  <c r="CK1545" i="82"/>
  <c r="CK1553" i="82"/>
  <c r="CK1561" i="82"/>
  <c r="CK1569" i="82"/>
  <c r="CK1577" i="82"/>
  <c r="CK1585" i="82"/>
  <c r="CK1593" i="82"/>
  <c r="CK1601" i="82"/>
  <c r="CK1609" i="82"/>
  <c r="CK1617" i="82"/>
  <c r="CK1625" i="82"/>
  <c r="CK1633" i="82"/>
  <c r="CK1641" i="82"/>
  <c r="CK1649" i="82"/>
  <c r="CK1657" i="82"/>
  <c r="CK1665" i="82"/>
  <c r="CK1673" i="82"/>
  <c r="CK1681" i="82"/>
  <c r="CK1689" i="82"/>
  <c r="CK1697" i="82"/>
  <c r="CK1705" i="82"/>
  <c r="CK1713" i="82"/>
  <c r="CK1721" i="82"/>
  <c r="CK1729" i="82"/>
  <c r="CK1737" i="82"/>
  <c r="CK1745" i="82"/>
  <c r="CK1753" i="82"/>
  <c r="CK1761" i="82"/>
  <c r="CK1769" i="82"/>
  <c r="CK1777" i="82"/>
  <c r="CK1785" i="82"/>
  <c r="CK1793" i="82"/>
  <c r="CK1801" i="82"/>
  <c r="CK1809" i="82"/>
  <c r="CK1817" i="82"/>
  <c r="CK1825" i="82"/>
  <c r="CK1833" i="82"/>
  <c r="CK1841" i="82"/>
  <c r="CK1849" i="82"/>
  <c r="CK1857" i="82"/>
  <c r="CK1865" i="82"/>
  <c r="CK1873" i="82"/>
  <c r="CK1881" i="82"/>
  <c r="CK1889" i="82"/>
  <c r="CK1897" i="82"/>
  <c r="CK1905" i="82"/>
  <c r="CK1913" i="82"/>
  <c r="CK1921" i="82"/>
  <c r="CK1929" i="82"/>
  <c r="CK1937" i="82"/>
  <c r="CK1945" i="82"/>
  <c r="CK1953" i="82"/>
  <c r="CK1961" i="82"/>
  <c r="CK1969" i="82"/>
  <c r="CK1977" i="82"/>
  <c r="CK1985" i="82"/>
  <c r="CK1993" i="82"/>
  <c r="CK2001" i="82"/>
  <c r="CK2009" i="82"/>
  <c r="CK2017" i="82"/>
  <c r="CK2025" i="82"/>
  <c r="CK2033" i="82"/>
  <c r="CK2041" i="82"/>
  <c r="CK2049" i="82"/>
  <c r="CK2057" i="82"/>
  <c r="CK2065" i="82"/>
  <c r="CK2073" i="82"/>
  <c r="CK2081" i="82"/>
  <c r="CK2089" i="82"/>
  <c r="CK2097" i="82"/>
  <c r="CK2105" i="82"/>
  <c r="CK2113" i="82"/>
  <c r="CK2121" i="82"/>
  <c r="CK2129" i="82"/>
  <c r="CK2137" i="82"/>
  <c r="CK2145" i="82"/>
  <c r="CK2153" i="82"/>
  <c r="CK2161" i="82"/>
  <c r="CK2169" i="82"/>
  <c r="CK2177" i="82"/>
  <c r="CK2185" i="82"/>
  <c r="CK2193" i="82"/>
  <c r="CK2201" i="82"/>
  <c r="CK2209" i="82"/>
  <c r="CK29" i="82"/>
  <c r="CK61" i="82"/>
  <c r="CK93" i="82"/>
  <c r="CK109" i="82"/>
  <c r="CK141" i="82"/>
  <c r="CK173" i="82"/>
  <c r="CK205" i="82"/>
  <c r="CK237" i="82"/>
  <c r="CK269" i="82"/>
  <c r="CK301" i="82"/>
  <c r="CK333" i="82"/>
  <c r="CK365" i="82"/>
  <c r="CK397" i="82"/>
  <c r="CK461" i="82"/>
  <c r="CK485" i="82"/>
  <c r="CK501" i="82"/>
  <c r="CK517" i="82"/>
  <c r="CK533" i="82"/>
  <c r="CK549" i="82"/>
  <c r="CK565" i="82"/>
  <c r="CK573" i="82"/>
  <c r="CK589" i="82"/>
  <c r="CK605" i="82"/>
  <c r="CK613" i="82"/>
  <c r="CK629" i="82"/>
  <c r="CK645" i="82"/>
  <c r="CK661" i="82"/>
  <c r="CK677" i="82"/>
  <c r="CK685" i="82"/>
  <c r="CK701" i="82"/>
  <c r="CK717" i="82"/>
  <c r="CK741" i="82"/>
  <c r="CK757" i="82"/>
  <c r="CK773" i="82"/>
  <c r="CK789" i="82"/>
  <c r="CK805" i="82"/>
  <c r="CK821" i="82"/>
  <c r="CK837" i="82"/>
  <c r="CK853" i="82"/>
  <c r="CK869" i="82"/>
  <c r="CK885" i="82"/>
  <c r="CK901" i="82"/>
  <c r="CK917" i="82"/>
  <c r="CK933" i="82"/>
  <c r="CK949" i="82"/>
  <c r="CK965" i="82"/>
  <c r="CK981" i="82"/>
  <c r="CK997" i="82"/>
  <c r="CK1013" i="82"/>
  <c r="CK1021" i="82"/>
  <c r="CK1037" i="82"/>
  <c r="CK1053" i="82"/>
  <c r="CK1069" i="82"/>
  <c r="CK1085" i="82"/>
  <c r="CK1101" i="82"/>
  <c r="CK1117" i="82"/>
  <c r="CK1133" i="82"/>
  <c r="CK1149" i="82"/>
  <c r="CK1157" i="82"/>
  <c r="CK1173" i="82"/>
  <c r="CK1189" i="82"/>
  <c r="CK1205" i="82"/>
  <c r="CK1221" i="82"/>
  <c r="CK1237" i="82"/>
  <c r="CK1253" i="82"/>
  <c r="CK1269" i="82"/>
  <c r="CK1285" i="82"/>
  <c r="CK1301" i="82"/>
  <c r="CK1317" i="82"/>
  <c r="CK1325" i="82"/>
  <c r="CK1341" i="82"/>
  <c r="CK1357" i="82"/>
  <c r="CK1373" i="82"/>
  <c r="CK1389" i="82"/>
  <c r="CK1405" i="82"/>
  <c r="CK1421" i="82"/>
  <c r="CK1437" i="82"/>
  <c r="CK1453" i="82"/>
  <c r="CK1469" i="82"/>
  <c r="CK1485" i="82"/>
  <c r="CK1509" i="82"/>
  <c r="CK1525" i="82"/>
  <c r="CK1541" i="82"/>
  <c r="CK1557" i="82"/>
  <c r="CK1573" i="82"/>
  <c r="CK1581" i="82"/>
  <c r="CK1597" i="82"/>
  <c r="CK1613" i="82"/>
  <c r="CK1629" i="82"/>
  <c r="CK1645" i="82"/>
  <c r="CK1661" i="82"/>
  <c r="CK1677" i="82"/>
  <c r="CK1693" i="82"/>
  <c r="CK1709" i="82"/>
  <c r="CK1725" i="82"/>
  <c r="CK1741" i="82"/>
  <c r="CK1757" i="82"/>
  <c r="CK1773" i="82"/>
  <c r="CK1789" i="82"/>
  <c r="CK1805" i="82"/>
  <c r="CK1821" i="82"/>
  <c r="CK1837" i="82"/>
  <c r="CK1845" i="82"/>
  <c r="CK1861" i="82"/>
  <c r="CK1877" i="82"/>
  <c r="CK1893" i="82"/>
  <c r="CK1909" i="82"/>
  <c r="CK1925" i="82"/>
  <c r="CK1941" i="82"/>
  <c r="CK1957" i="82"/>
  <c r="CK1973" i="82"/>
  <c r="CK1989" i="82"/>
  <c r="CK2005" i="82"/>
  <c r="CK2021" i="82"/>
  <c r="CK2037" i="82"/>
  <c r="CK2053" i="82"/>
  <c r="CK2069" i="82"/>
  <c r="CK2085" i="82"/>
  <c r="CK2101" i="82"/>
  <c r="CK2117" i="82"/>
  <c r="CK2133" i="82"/>
  <c r="CK2141" i="82"/>
  <c r="CK2157" i="82"/>
  <c r="CK2173" i="82"/>
  <c r="CK2189" i="82"/>
  <c r="CK2205" i="82"/>
  <c r="CK33" i="82"/>
  <c r="CK65" i="82"/>
  <c r="CK97" i="82"/>
  <c r="CK129" i="82"/>
  <c r="CK145" i="82"/>
  <c r="CK177" i="82"/>
  <c r="CK209" i="82"/>
  <c r="CK241" i="82"/>
  <c r="CK273" i="82"/>
  <c r="CK305" i="82"/>
  <c r="CK337" i="82"/>
  <c r="CK369" i="82"/>
  <c r="CK401" i="82"/>
  <c r="CK417" i="82"/>
  <c r="CK449" i="82"/>
  <c r="CK480" i="82"/>
  <c r="CK488" i="82"/>
  <c r="CK504" i="82"/>
  <c r="CK520" i="82"/>
  <c r="CK536" i="82"/>
  <c r="CK552" i="82"/>
  <c r="CK568" i="82"/>
  <c r="CK584" i="82"/>
  <c r="CK600" i="82"/>
  <c r="CK616" i="82"/>
  <c r="CK632" i="82"/>
  <c r="CK648" i="82"/>
  <c r="CK664" i="82"/>
  <c r="CK680" i="82"/>
  <c r="CK696" i="82"/>
  <c r="CK712" i="82"/>
  <c r="CK728" i="82"/>
  <c r="CK736" i="82"/>
  <c r="CK744" i="82"/>
  <c r="CK760" i="82"/>
  <c r="CK768" i="82"/>
  <c r="CK784" i="82"/>
  <c r="CK800" i="82"/>
  <c r="CK824" i="82"/>
  <c r="CK840" i="82"/>
  <c r="CK856" i="82"/>
  <c r="CK872" i="82"/>
  <c r="CK888" i="82"/>
  <c r="CK904" i="82"/>
  <c r="CK928" i="82"/>
  <c r="CK944" i="82"/>
  <c r="CK960" i="82"/>
  <c r="CK976" i="82"/>
  <c r="CK992" i="82"/>
  <c r="CK1008" i="82"/>
  <c r="CK1024" i="82"/>
  <c r="CK1040" i="82"/>
  <c r="CK1056" i="82"/>
  <c r="CK1064" i="82"/>
  <c r="CK1080" i="82"/>
  <c r="CK1096" i="82"/>
  <c r="CK1112" i="82"/>
  <c r="CK1128" i="82"/>
  <c r="CK1152" i="82"/>
  <c r="CK1168" i="82"/>
  <c r="CK1184" i="82"/>
  <c r="CK1200" i="82"/>
  <c r="CK1216" i="82"/>
  <c r="CK1232" i="82"/>
  <c r="CK1248" i="82"/>
  <c r="CK1264" i="82"/>
  <c r="CK1280" i="82"/>
  <c r="CK1296" i="82"/>
  <c r="CK1312" i="82"/>
  <c r="CK1328" i="82"/>
  <c r="CK1344" i="82"/>
  <c r="CK1360" i="82"/>
  <c r="CK1376" i="82"/>
  <c r="CK1384" i="82"/>
  <c r="CK1400" i="82"/>
  <c r="CK1416" i="82"/>
  <c r="CK1432" i="82"/>
  <c r="CK1448" i="82"/>
  <c r="CK1472" i="82"/>
  <c r="CK1488" i="82"/>
  <c r="CK1504" i="82"/>
  <c r="CK1520" i="82"/>
  <c r="CK1536" i="82"/>
  <c r="CK1544" i="82"/>
  <c r="CK1560" i="82"/>
  <c r="CK1584" i="82"/>
  <c r="CK1600" i="82"/>
  <c r="CK1616" i="82"/>
  <c r="CK1632" i="82"/>
  <c r="CK1648" i="82"/>
  <c r="CK1664" i="82"/>
  <c r="CK1672" i="82"/>
  <c r="CK1688" i="82"/>
  <c r="CK1704" i="82"/>
  <c r="CK1720" i="82"/>
  <c r="CK1736" i="82"/>
  <c r="CK1752" i="82"/>
  <c r="CK1768" i="82"/>
  <c r="CK1784" i="82"/>
  <c r="CK1800" i="82"/>
  <c r="CK1816" i="82"/>
  <c r="CK1832" i="82"/>
  <c r="CK1848" i="82"/>
  <c r="CK1864" i="82"/>
  <c r="CK1880" i="82"/>
  <c r="CK1904" i="82"/>
  <c r="CK1920" i="82"/>
  <c r="CK1936" i="82"/>
  <c r="CK1952" i="82"/>
  <c r="CK1968" i="82"/>
  <c r="CK1984" i="82"/>
  <c r="CK2000" i="82"/>
  <c r="CK2016" i="82"/>
  <c r="CK2032" i="82"/>
  <c r="CK2048" i="82"/>
  <c r="CK2064" i="82"/>
  <c r="CK2080" i="82"/>
  <c r="CK2096" i="82"/>
  <c r="CK2112" i="82"/>
  <c r="CK2128" i="82"/>
  <c r="CK2144" i="82"/>
  <c r="CK2160" i="82"/>
  <c r="CK2176" i="82"/>
  <c r="CK2192" i="82"/>
  <c r="CK2208" i="82"/>
  <c r="CK25" i="82"/>
  <c r="CK41" i="82"/>
  <c r="CK57" i="82"/>
  <c r="CK73" i="82"/>
  <c r="CK89" i="82"/>
  <c r="CK105" i="82"/>
  <c r="CK121" i="82"/>
  <c r="CK137" i="82"/>
  <c r="CK153" i="82"/>
  <c r="CK169" i="82"/>
  <c r="CK185" i="82"/>
  <c r="CK201" i="82"/>
  <c r="CK217" i="82"/>
  <c r="CK233" i="82"/>
  <c r="CK249" i="82"/>
  <c r="CK265" i="82"/>
  <c r="CK281" i="82"/>
  <c r="CK297" i="82"/>
  <c r="CK313" i="82"/>
  <c r="CK329" i="82"/>
  <c r="CK345" i="82"/>
  <c r="CK361" i="82"/>
  <c r="CK377" i="82"/>
  <c r="CK393" i="82"/>
  <c r="CK409" i="82"/>
  <c r="CK425" i="82"/>
  <c r="CK441" i="82"/>
  <c r="CK457" i="82"/>
  <c r="CK473" i="82"/>
  <c r="CK484" i="82"/>
  <c r="CK492" i="82"/>
  <c r="CK500" i="82"/>
  <c r="CK508" i="82"/>
  <c r="CK516" i="82"/>
  <c r="CK524" i="82"/>
  <c r="CK532" i="82"/>
  <c r="CK540" i="82"/>
  <c r="CK548" i="82"/>
  <c r="CK556" i="82"/>
  <c r="CK564" i="82"/>
  <c r="CK572" i="82"/>
  <c r="CK580" i="82"/>
  <c r="CK588" i="82"/>
  <c r="CK596" i="82"/>
  <c r="CK604" i="82"/>
  <c r="CK612" i="82"/>
  <c r="CK620" i="82"/>
  <c r="CK628" i="82"/>
  <c r="CK636" i="82"/>
  <c r="CK644" i="82"/>
  <c r="CK652" i="82"/>
  <c r="CK660" i="82"/>
  <c r="CK668" i="82"/>
  <c r="CK676" i="82"/>
  <c r="CK684" i="82"/>
  <c r="CK692" i="82"/>
  <c r="CK700" i="82"/>
  <c r="CK708" i="82"/>
  <c r="CK716" i="82"/>
  <c r="CK724" i="82"/>
  <c r="CK732" i="82"/>
  <c r="CK740" i="82"/>
  <c r="CK748" i="82"/>
  <c r="CK756" i="82"/>
  <c r="CK764" i="82"/>
  <c r="CK772" i="82"/>
  <c r="CK780" i="82"/>
  <c r="CK788" i="82"/>
  <c r="CK796" i="82"/>
  <c r="CK804" i="82"/>
  <c r="CK812" i="82"/>
  <c r="CK820" i="82"/>
  <c r="CK828" i="82"/>
  <c r="CK836" i="82"/>
  <c r="CK844" i="82"/>
  <c r="CK852" i="82"/>
  <c r="CK860" i="82"/>
  <c r="CK868" i="82"/>
  <c r="CK876" i="82"/>
  <c r="CK884" i="82"/>
  <c r="CK892" i="82"/>
  <c r="CK900" i="82"/>
  <c r="CK908" i="82"/>
  <c r="CK916" i="82"/>
  <c r="CK924" i="82"/>
  <c r="CK932" i="82"/>
  <c r="CK940" i="82"/>
  <c r="CK948" i="82"/>
  <c r="CK956" i="82"/>
  <c r="CK964" i="82"/>
  <c r="CK972" i="82"/>
  <c r="CK980" i="82"/>
  <c r="CK988" i="82"/>
  <c r="CK996" i="82"/>
  <c r="CK1004" i="82"/>
  <c r="CK1012" i="82"/>
  <c r="CK1020" i="82"/>
  <c r="CK1028" i="82"/>
  <c r="CK1036" i="82"/>
  <c r="CK1044" i="82"/>
  <c r="CK1052" i="82"/>
  <c r="CK1060" i="82"/>
  <c r="CK1068" i="82"/>
  <c r="CK1076" i="82"/>
  <c r="CK1084" i="82"/>
  <c r="CK1092" i="82"/>
  <c r="CK1100" i="82"/>
  <c r="CK1108" i="82"/>
  <c r="CK1116" i="82"/>
  <c r="CK1124" i="82"/>
  <c r="CK1132" i="82"/>
  <c r="CK1140" i="82"/>
  <c r="CK1148" i="82"/>
  <c r="CK1156" i="82"/>
  <c r="CK1164" i="82"/>
  <c r="CK1172" i="82"/>
  <c r="CK1180" i="82"/>
  <c r="CK1188" i="82"/>
  <c r="CK1196" i="82"/>
  <c r="CK1204" i="82"/>
  <c r="CK1212" i="82"/>
  <c r="CK1220" i="82"/>
  <c r="CK1228" i="82"/>
  <c r="CK1236" i="82"/>
  <c r="CK1244" i="82"/>
  <c r="CK1252" i="82"/>
  <c r="CK1260" i="82"/>
  <c r="CK1268" i="82"/>
  <c r="CK1276" i="82"/>
  <c r="CK1284" i="82"/>
  <c r="CK1292" i="82"/>
  <c r="CK1300" i="82"/>
  <c r="CK1308" i="82"/>
  <c r="CK1316" i="82"/>
  <c r="CK1324" i="82"/>
  <c r="CK1332" i="82"/>
  <c r="CK1340" i="82"/>
  <c r="CK1348" i="82"/>
  <c r="CK1356" i="82"/>
  <c r="CK1364" i="82"/>
  <c r="CK1372" i="82"/>
  <c r="CK1380" i="82"/>
  <c r="CK1388" i="82"/>
  <c r="CK1396" i="82"/>
  <c r="CK1404" i="82"/>
  <c r="CK1412" i="82"/>
  <c r="CK1420" i="82"/>
  <c r="CK1428" i="82"/>
  <c r="CK1436" i="82"/>
  <c r="CK1444" i="82"/>
  <c r="CK1452" i="82"/>
  <c r="CK1460" i="82"/>
  <c r="CK1468" i="82"/>
  <c r="CK1476" i="82"/>
  <c r="CK1484" i="82"/>
  <c r="CK1492" i="82"/>
  <c r="CK1500" i="82"/>
  <c r="CK1508" i="82"/>
  <c r="CK1516" i="82"/>
  <c r="CK1524" i="82"/>
  <c r="CK1532" i="82"/>
  <c r="CK1540" i="82"/>
  <c r="CK1548" i="82"/>
  <c r="CK1556" i="82"/>
  <c r="CK1564" i="82"/>
  <c r="CK1572" i="82"/>
  <c r="CK1580" i="82"/>
  <c r="CK1588" i="82"/>
  <c r="CK1596" i="82"/>
  <c r="CK1604" i="82"/>
  <c r="CK1612" i="82"/>
  <c r="CK1620" i="82"/>
  <c r="CK1628" i="82"/>
  <c r="CK1636" i="82"/>
  <c r="CK1644" i="82"/>
  <c r="CK1652" i="82"/>
  <c r="CK1660" i="82"/>
  <c r="CK1668" i="82"/>
  <c r="CK1676" i="82"/>
  <c r="CK1684" i="82"/>
  <c r="CK1692" i="82"/>
  <c r="CK1700" i="82"/>
  <c r="CK1708" i="82"/>
  <c r="CK1716" i="82"/>
  <c r="CK1724" i="82"/>
  <c r="CK1732" i="82"/>
  <c r="CK1740" i="82"/>
  <c r="CK1748" i="82"/>
  <c r="CK1756" i="82"/>
  <c r="CK1764" i="82"/>
  <c r="CK1772" i="82"/>
  <c r="CK1780" i="82"/>
  <c r="CK1788" i="82"/>
  <c r="CK1796" i="82"/>
  <c r="CK1804" i="82"/>
  <c r="CK1812" i="82"/>
  <c r="CK1820" i="82"/>
  <c r="CK1828" i="82"/>
  <c r="CK1836" i="82"/>
  <c r="CK1844" i="82"/>
  <c r="CK1852" i="82"/>
  <c r="CK1860" i="82"/>
  <c r="CK1868" i="82"/>
  <c r="CK1876" i="82"/>
  <c r="CK1884" i="82"/>
  <c r="CK1892" i="82"/>
  <c r="CK1900" i="82"/>
  <c r="CK1908" i="82"/>
  <c r="CK1916" i="82"/>
  <c r="CK1924" i="82"/>
  <c r="CK1932" i="82"/>
  <c r="CK1940" i="82"/>
  <c r="CK1948" i="82"/>
  <c r="CK1956" i="82"/>
  <c r="CK1964" i="82"/>
  <c r="CK1972" i="82"/>
  <c r="CK1980" i="82"/>
  <c r="CK1988" i="82"/>
  <c r="CK1996" i="82"/>
  <c r="CK2004" i="82"/>
  <c r="CK2012" i="82"/>
  <c r="CK2020" i="82"/>
  <c r="CK2028" i="82"/>
  <c r="CK2036" i="82"/>
  <c r="CK2044" i="82"/>
  <c r="CK2052" i="82"/>
  <c r="CK2060" i="82"/>
  <c r="CK2068" i="82"/>
  <c r="CK2076" i="82"/>
  <c r="CK2084" i="82"/>
  <c r="CK2092" i="82"/>
  <c r="CK2100" i="82"/>
  <c r="CK2108" i="82"/>
  <c r="CK2116" i="82"/>
  <c r="CK2124" i="82"/>
  <c r="CK2132" i="82"/>
  <c r="CK2140" i="82"/>
  <c r="CK2148" i="82"/>
  <c r="CK2156" i="82"/>
  <c r="CK2164" i="82"/>
  <c r="CK2172" i="82"/>
  <c r="CK2180" i="82"/>
  <c r="CK2188" i="82"/>
  <c r="CK2196" i="82"/>
  <c r="CK2204" i="82"/>
  <c r="CK13" i="82"/>
  <c r="CK45" i="82"/>
  <c r="CK77" i="82"/>
  <c r="CK125" i="82"/>
  <c r="CK157" i="82"/>
  <c r="CK189" i="82"/>
  <c r="CK221" i="82"/>
  <c r="CK253" i="82"/>
  <c r="CK285" i="82"/>
  <c r="CK317" i="82"/>
  <c r="CK349" i="82"/>
  <c r="CK381" i="82"/>
  <c r="CK413" i="82"/>
  <c r="CK429" i="82"/>
  <c r="CK445" i="82"/>
  <c r="CK477" i="82"/>
  <c r="CK493" i="82"/>
  <c r="CK509" i="82"/>
  <c r="CK525" i="82"/>
  <c r="CK541" i="82"/>
  <c r="CK557" i="82"/>
  <c r="CK581" i="82"/>
  <c r="CK597" i="82"/>
  <c r="CK621" i="82"/>
  <c r="CK637" i="82"/>
  <c r="CK653" i="82"/>
  <c r="CK669" i="82"/>
  <c r="CK693" i="82"/>
  <c r="CK709" i="82"/>
  <c r="CK725" i="82"/>
  <c r="CK733" i="82"/>
  <c r="CK749" i="82"/>
  <c r="CK765" i="82"/>
  <c r="CK781" i="82"/>
  <c r="CK797" i="82"/>
  <c r="CK813" i="82"/>
  <c r="CK829" i="82"/>
  <c r="CK845" i="82"/>
  <c r="CK861" i="82"/>
  <c r="CK877" i="82"/>
  <c r="CK893" i="82"/>
  <c r="CK909" i="82"/>
  <c r="CK925" i="82"/>
  <c r="CK941" i="82"/>
  <c r="CK957" i="82"/>
  <c r="CK973" i="82"/>
  <c r="CK989" i="82"/>
  <c r="CK1005" i="82"/>
  <c r="CK1029" i="82"/>
  <c r="CK1045" i="82"/>
  <c r="CK1061" i="82"/>
  <c r="CK1077" i="82"/>
  <c r="CK1093" i="82"/>
  <c r="CK1109" i="82"/>
  <c r="CK1125" i="82"/>
  <c r="CK1141" i="82"/>
  <c r="CK1165" i="82"/>
  <c r="CK1181" i="82"/>
  <c r="CK1197" i="82"/>
  <c r="CK1213" i="82"/>
  <c r="CK1229" i="82"/>
  <c r="CK1245" i="82"/>
  <c r="CK1261" i="82"/>
  <c r="CK1277" i="82"/>
  <c r="CK1293" i="82"/>
  <c r="CK1309" i="82"/>
  <c r="CK1333" i="82"/>
  <c r="CK1349" i="82"/>
  <c r="CK1365" i="82"/>
  <c r="CK1381" i="82"/>
  <c r="CK1397" i="82"/>
  <c r="CK1413" i="82"/>
  <c r="CK1429" i="82"/>
  <c r="CK1445" i="82"/>
  <c r="CK1461" i="82"/>
  <c r="CK1477" i="82"/>
  <c r="CK1493" i="82"/>
  <c r="CK1501" i="82"/>
  <c r="CK1517" i="82"/>
  <c r="CK1533" i="82"/>
  <c r="CK1549" i="82"/>
  <c r="CK1565" i="82"/>
  <c r="CK1589" i="82"/>
  <c r="CK1605" i="82"/>
  <c r="CK1621" i="82"/>
  <c r="CK1637" i="82"/>
  <c r="CK1653" i="82"/>
  <c r="CK1669" i="82"/>
  <c r="CK1685" i="82"/>
  <c r="CK1701" i="82"/>
  <c r="CK1717" i="82"/>
  <c r="CK1733" i="82"/>
  <c r="CK1749" i="82"/>
  <c r="CK1765" i="82"/>
  <c r="CK1781" i="82"/>
  <c r="CK1797" i="82"/>
  <c r="CK1813" i="82"/>
  <c r="CK1829" i="82"/>
  <c r="CK1853" i="82"/>
  <c r="CK1869" i="82"/>
  <c r="CK1885" i="82"/>
  <c r="CK1901" i="82"/>
  <c r="CK1917" i="82"/>
  <c r="CK1933" i="82"/>
  <c r="CK1949" i="82"/>
  <c r="CK1965" i="82"/>
  <c r="CK1981" i="82"/>
  <c r="CK1997" i="82"/>
  <c r="CK2013" i="82"/>
  <c r="CK2029" i="82"/>
  <c r="CK2045" i="82"/>
  <c r="CK2061" i="82"/>
  <c r="CK2077" i="82"/>
  <c r="CK2093" i="82"/>
  <c r="CK2109" i="82"/>
  <c r="CK2125" i="82"/>
  <c r="CK2149" i="82"/>
  <c r="CK2165" i="82"/>
  <c r="CK2181" i="82"/>
  <c r="CK2197" i="82"/>
  <c r="CK17" i="82"/>
  <c r="CK49" i="82"/>
  <c r="CK81" i="82"/>
  <c r="CK113" i="82"/>
  <c r="CK161" i="82"/>
  <c r="CK193" i="82"/>
  <c r="CK225" i="82"/>
  <c r="CK257" i="82"/>
  <c r="CK289" i="82"/>
  <c r="CK321" i="82"/>
  <c r="CK353" i="82"/>
  <c r="CK385" i="82"/>
  <c r="CK433" i="82"/>
  <c r="CK465" i="82"/>
  <c r="CK496" i="82"/>
  <c r="CK512" i="82"/>
  <c r="CK528" i="82"/>
  <c r="CK544" i="82"/>
  <c r="CK560" i="82"/>
  <c r="CK576" i="82"/>
  <c r="CK592" i="82"/>
  <c r="CK608" i="82"/>
  <c r="CK624" i="82"/>
  <c r="CK640" i="82"/>
  <c r="CK656" i="82"/>
  <c r="CK672" i="82"/>
  <c r="CK688" i="82"/>
  <c r="CK704" i="82"/>
  <c r="CK720" i="82"/>
  <c r="CK752" i="82"/>
  <c r="CK776" i="82"/>
  <c r="CK792" i="82"/>
  <c r="CK808" i="82"/>
  <c r="CK816" i="82"/>
  <c r="CK832" i="82"/>
  <c r="CK848" i="82"/>
  <c r="CK864" i="82"/>
  <c r="CK880" i="82"/>
  <c r="CK896" i="82"/>
  <c r="CK912" i="82"/>
  <c r="CK920" i="82"/>
  <c r="CK936" i="82"/>
  <c r="CK952" i="82"/>
  <c r="CK968" i="82"/>
  <c r="CK984" i="82"/>
  <c r="CK1000" i="82"/>
  <c r="CK1016" i="82"/>
  <c r="CK1032" i="82"/>
  <c r="CK1048" i="82"/>
  <c r="CK1072" i="82"/>
  <c r="CK1088" i="82"/>
  <c r="CK1104" i="82"/>
  <c r="CK1120" i="82"/>
  <c r="CK1136" i="82"/>
  <c r="CK1144" i="82"/>
  <c r="CK1160" i="82"/>
  <c r="CK1176" i="82"/>
  <c r="CK1192" i="82"/>
  <c r="CK1208" i="82"/>
  <c r="CK1224" i="82"/>
  <c r="CK1240" i="82"/>
  <c r="CK1256" i="82"/>
  <c r="CK1272" i="82"/>
  <c r="CK1288" i="82"/>
  <c r="CK1304" i="82"/>
  <c r="CK1320" i="82"/>
  <c r="CK1336" i="82"/>
  <c r="CK1352" i="82"/>
  <c r="CK1368" i="82"/>
  <c r="CK1392" i="82"/>
  <c r="CK1408" i="82"/>
  <c r="CK1424" i="82"/>
  <c r="CK1440" i="82"/>
  <c r="CK1456" i="82"/>
  <c r="CK1464" i="82"/>
  <c r="CK1480" i="82"/>
  <c r="CK1496" i="82"/>
  <c r="CK1512" i="82"/>
  <c r="CK1528" i="82"/>
  <c r="CK1552" i="82"/>
  <c r="CK1568" i="82"/>
  <c r="CK1576" i="82"/>
  <c r="CK1592" i="82"/>
  <c r="CK1608" i="82"/>
  <c r="CK1624" i="82"/>
  <c r="CK1640" i="82"/>
  <c r="CK1656" i="82"/>
  <c r="CK1680" i="82"/>
  <c r="CK1696" i="82"/>
  <c r="CK1712" i="82"/>
  <c r="CK1728" i="82"/>
  <c r="CK1744" i="82"/>
  <c r="CK1760" i="82"/>
  <c r="CK1776" i="82"/>
  <c r="CK1792" i="82"/>
  <c r="CK1808" i="82"/>
  <c r="CK1824" i="82"/>
  <c r="CK1840" i="82"/>
  <c r="CK1856" i="82"/>
  <c r="CK1872" i="82"/>
  <c r="CK1888" i="82"/>
  <c r="CK1896" i="82"/>
  <c r="CK1912" i="82"/>
  <c r="CK1928" i="82"/>
  <c r="CK1944" i="82"/>
  <c r="CK1960" i="82"/>
  <c r="CK1976" i="82"/>
  <c r="CK1992" i="82"/>
  <c r="CK2008" i="82"/>
  <c r="CK2024" i="82"/>
  <c r="CK2040" i="82"/>
  <c r="CK2056" i="82"/>
  <c r="CK2072" i="82"/>
  <c r="CK2088" i="82"/>
  <c r="CK2104" i="82"/>
  <c r="CK2120" i="82"/>
  <c r="CK2136" i="82"/>
  <c r="CK2152" i="82"/>
  <c r="CK2168" i="82"/>
  <c r="CK2184" i="82"/>
  <c r="CK2200" i="82"/>
  <c r="CH16" i="82"/>
  <c r="CG16" i="82"/>
  <c r="CH19" i="82"/>
  <c r="CG19" i="82"/>
  <c r="CH29" i="82"/>
  <c r="CG29" i="82"/>
  <c r="CH28" i="82"/>
  <c r="CG28" i="82"/>
  <c r="CH40" i="82"/>
  <c r="CG40" i="82"/>
  <c r="CH33" i="82"/>
  <c r="CG33" i="82"/>
  <c r="CH17" i="82"/>
  <c r="CG17" i="82"/>
  <c r="CH14" i="82"/>
  <c r="CG14" i="82"/>
  <c r="CH26" i="82"/>
  <c r="CG26" i="82"/>
  <c r="CH39" i="82"/>
  <c r="CG39" i="82"/>
  <c r="CH23" i="82"/>
  <c r="CG23" i="82"/>
  <c r="CH2210" i="82"/>
  <c r="CH2208" i="82"/>
  <c r="CH2206" i="82"/>
  <c r="CH2204" i="82"/>
  <c r="CH2202" i="82"/>
  <c r="CH2200" i="82"/>
  <c r="CH2198" i="82"/>
  <c r="CH2196" i="82"/>
  <c r="CH2194" i="82"/>
  <c r="CH2192" i="82"/>
  <c r="CH2190" i="82"/>
  <c r="CH2188" i="82"/>
  <c r="CH2186" i="82"/>
  <c r="CH2184" i="82"/>
  <c r="CH2182" i="82"/>
  <c r="CH2180" i="82"/>
  <c r="CH2178" i="82"/>
  <c r="CH2176" i="82"/>
  <c r="CH2174" i="82"/>
  <c r="CH2172" i="82"/>
  <c r="CH2170" i="82"/>
  <c r="CH2168" i="82"/>
  <c r="CH2166" i="82"/>
  <c r="CH2164" i="82"/>
  <c r="CH2162" i="82"/>
  <c r="CH2160" i="82"/>
  <c r="CH2158" i="82"/>
  <c r="CH2156" i="82"/>
  <c r="CH2154" i="82"/>
  <c r="CH2152" i="82"/>
  <c r="CH2150" i="82"/>
  <c r="CH2148" i="82"/>
  <c r="CH2146" i="82"/>
  <c r="CH2144" i="82"/>
  <c r="CH2142" i="82"/>
  <c r="CH2140" i="82"/>
  <c r="CH2138" i="82"/>
  <c r="CH2136" i="82"/>
  <c r="CH2134" i="82"/>
  <c r="CH2132" i="82"/>
  <c r="CH2130" i="82"/>
  <c r="CH2128" i="82"/>
  <c r="CH2126" i="82"/>
  <c r="CH2124" i="82"/>
  <c r="CH2122" i="82"/>
  <c r="CH2120" i="82"/>
  <c r="CH2118" i="82"/>
  <c r="CH2116" i="82"/>
  <c r="CH2114" i="82"/>
  <c r="CH2112" i="82"/>
  <c r="CH2110" i="82"/>
  <c r="CH2108" i="82"/>
  <c r="CH2106" i="82"/>
  <c r="CH2104" i="82"/>
  <c r="CH2102" i="82"/>
  <c r="CH2100" i="82"/>
  <c r="CH2098" i="82"/>
  <c r="CH2096" i="82"/>
  <c r="CH2094" i="82"/>
  <c r="CH2092" i="82"/>
  <c r="CH2090" i="82"/>
  <c r="CH2088" i="82"/>
  <c r="CH2086" i="82"/>
  <c r="CH2084" i="82"/>
  <c r="CH2082" i="82"/>
  <c r="CH2080" i="82"/>
  <c r="CH2078" i="82"/>
  <c r="CH2076" i="82"/>
  <c r="CH2074" i="82"/>
  <c r="CH2072" i="82"/>
  <c r="CH2070" i="82"/>
  <c r="CH2068" i="82"/>
  <c r="CH2066" i="82"/>
  <c r="CH2064" i="82"/>
  <c r="CH2062" i="82"/>
  <c r="CH2060" i="82"/>
  <c r="CH2058" i="82"/>
  <c r="CH2056" i="82"/>
  <c r="CH2054" i="82"/>
  <c r="CH2052" i="82"/>
  <c r="CH2050" i="82"/>
  <c r="CH2048" i="82"/>
  <c r="CH2046" i="82"/>
  <c r="CH2044" i="82"/>
  <c r="CH2042" i="82"/>
  <c r="CH2209" i="82"/>
  <c r="CH2205" i="82"/>
  <c r="CH2201" i="82"/>
  <c r="CH2197" i="82"/>
  <c r="CH2193" i="82"/>
  <c r="CH2189" i="82"/>
  <c r="CH2185" i="82"/>
  <c r="CH2181" i="82"/>
  <c r="CH2177" i="82"/>
  <c r="CH2173" i="82"/>
  <c r="CH2169" i="82"/>
  <c r="CH2165" i="82"/>
  <c r="CH2161" i="82"/>
  <c r="CH2157" i="82"/>
  <c r="CH2153" i="82"/>
  <c r="CH2149" i="82"/>
  <c r="CH2145" i="82"/>
  <c r="CH2141" i="82"/>
  <c r="CH2137" i="82"/>
  <c r="CH2133" i="82"/>
  <c r="CH2129" i="82"/>
  <c r="CH2125" i="82"/>
  <c r="CH2121" i="82"/>
  <c r="CH2117" i="82"/>
  <c r="CH2113" i="82"/>
  <c r="CH2109" i="82"/>
  <c r="CH2105" i="82"/>
  <c r="CH2101" i="82"/>
  <c r="CH2097" i="82"/>
  <c r="CH2093" i="82"/>
  <c r="CH2089" i="82"/>
  <c r="CH2085" i="82"/>
  <c r="CH2081" i="82"/>
  <c r="CH2077" i="82"/>
  <c r="CH2073" i="82"/>
  <c r="CH2069" i="82"/>
  <c r="CH2065" i="82"/>
  <c r="CH2061" i="82"/>
  <c r="CH2057" i="82"/>
  <c r="CH2053" i="82"/>
  <c r="CH2049" i="82"/>
  <c r="CH2045" i="82"/>
  <c r="CH2041" i="82"/>
  <c r="CH2039" i="82"/>
  <c r="CH2037" i="82"/>
  <c r="CH2035" i="82"/>
  <c r="CH2033" i="82"/>
  <c r="CH2031" i="82"/>
  <c r="CH2029" i="82"/>
  <c r="CH2027" i="82"/>
  <c r="CH2025" i="82"/>
  <c r="CH2023" i="82"/>
  <c r="CH2021" i="82"/>
  <c r="CH2019" i="82"/>
  <c r="CH2017" i="82"/>
  <c r="CH2015" i="82"/>
  <c r="CH2013" i="82"/>
  <c r="CH2011" i="82"/>
  <c r="CH2009" i="82"/>
  <c r="CH2007" i="82"/>
  <c r="CH2005" i="82"/>
  <c r="CH2003" i="82"/>
  <c r="CH2001" i="82"/>
  <c r="CH1999" i="82"/>
  <c r="CH1997" i="82"/>
  <c r="CH1995" i="82"/>
  <c r="CH1993" i="82"/>
  <c r="CH1991" i="82"/>
  <c r="CH1989" i="82"/>
  <c r="CH1987" i="82"/>
  <c r="CH1985" i="82"/>
  <c r="CH1983" i="82"/>
  <c r="CH1981" i="82"/>
  <c r="CH1979" i="82"/>
  <c r="CH1977" i="82"/>
  <c r="CH1975" i="82"/>
  <c r="CH1973" i="82"/>
  <c r="CH1971" i="82"/>
  <c r="CH1969" i="82"/>
  <c r="CH1967" i="82"/>
  <c r="CH1965" i="82"/>
  <c r="CH1963" i="82"/>
  <c r="CH1961" i="82"/>
  <c r="CH1959" i="82"/>
  <c r="CH1957" i="82"/>
  <c r="CH2155" i="82"/>
  <c r="CH2139" i="82"/>
  <c r="CH2123" i="82"/>
  <c r="CH2107" i="82"/>
  <c r="CH2091" i="82"/>
  <c r="CH2075" i="82"/>
  <c r="CH2059" i="82"/>
  <c r="CH2043" i="82"/>
  <c r="CH2034" i="82"/>
  <c r="CH2026" i="82"/>
  <c r="CH2018" i="82"/>
  <c r="CH2010" i="82"/>
  <c r="CH2002" i="82"/>
  <c r="CH1994" i="82"/>
  <c r="CH1986" i="82"/>
  <c r="CH1978" i="82"/>
  <c r="CH1970" i="82"/>
  <c r="CH1962" i="82"/>
  <c r="CH2207" i="82"/>
  <c r="CH2199" i="82"/>
  <c r="CH2191" i="82"/>
  <c r="CH2183" i="82"/>
  <c r="CH2175" i="82"/>
  <c r="CH2167" i="82"/>
  <c r="CH2159" i="82"/>
  <c r="CH2143" i="82"/>
  <c r="CH2127" i="82"/>
  <c r="CH2111" i="82"/>
  <c r="CH2095" i="82"/>
  <c r="CH2079" i="82"/>
  <c r="CH2063" i="82"/>
  <c r="CH2047" i="82"/>
  <c r="CH2036" i="82"/>
  <c r="CH2028" i="82"/>
  <c r="CH2020" i="82"/>
  <c r="CH2012" i="82"/>
  <c r="CH2004" i="82"/>
  <c r="CH1996" i="82"/>
  <c r="CH1988" i="82"/>
  <c r="CH1980" i="82"/>
  <c r="CH1972" i="82"/>
  <c r="CH1964" i="82"/>
  <c r="CH1956" i="82"/>
  <c r="CH1954" i="82"/>
  <c r="CH1952" i="82"/>
  <c r="CH1950" i="82"/>
  <c r="CH1948" i="82"/>
  <c r="CH1946" i="82"/>
  <c r="CH1944" i="82"/>
  <c r="CH1942" i="82"/>
  <c r="CH1940" i="82"/>
  <c r="CH1938" i="82"/>
  <c r="CH1936" i="82"/>
  <c r="CH1934" i="82"/>
  <c r="CH1932" i="82"/>
  <c r="CH1930" i="82"/>
  <c r="CH1928" i="82"/>
  <c r="CH1926" i="82"/>
  <c r="CH1924" i="82"/>
  <c r="CH1922" i="82"/>
  <c r="CH1920" i="82"/>
  <c r="CH1918" i="82"/>
  <c r="CH1916" i="82"/>
  <c r="CH1914" i="82"/>
  <c r="CH1912" i="82"/>
  <c r="CH1910" i="82"/>
  <c r="CH1908" i="82"/>
  <c r="CH1906" i="82"/>
  <c r="CH1904" i="82"/>
  <c r="CH1902" i="82"/>
  <c r="CH1900" i="82"/>
  <c r="CH1898" i="82"/>
  <c r="CH1896" i="82"/>
  <c r="CH1894" i="82"/>
  <c r="CH1892" i="82"/>
  <c r="CH1890" i="82"/>
  <c r="CH1888" i="82"/>
  <c r="CH1886" i="82"/>
  <c r="CH1884" i="82"/>
  <c r="CH1882" i="82"/>
  <c r="CH1880" i="82"/>
  <c r="CH1878" i="82"/>
  <c r="CH1876" i="82"/>
  <c r="CH1874" i="82"/>
  <c r="CH1872" i="82"/>
  <c r="CH1870" i="82"/>
  <c r="CH1868" i="82"/>
  <c r="CH1866" i="82"/>
  <c r="CH1864" i="82"/>
  <c r="CH1862" i="82"/>
  <c r="CH1860" i="82"/>
  <c r="CH1858" i="82"/>
  <c r="CH1856" i="82"/>
  <c r="CH1854" i="82"/>
  <c r="CH1852" i="82"/>
  <c r="CH1850" i="82"/>
  <c r="CH1848" i="82"/>
  <c r="CH1846" i="82"/>
  <c r="CH1844" i="82"/>
  <c r="CH1842" i="82"/>
  <c r="CH1840" i="82"/>
  <c r="CH1838" i="82"/>
  <c r="CH1836" i="82"/>
  <c r="CH1834" i="82"/>
  <c r="CH1832" i="82"/>
  <c r="CH1830" i="82"/>
  <c r="CH1828" i="82"/>
  <c r="CH1826" i="82"/>
  <c r="CH1824" i="82"/>
  <c r="CH1822" i="82"/>
  <c r="CH1820" i="82"/>
  <c r="CH1818" i="82"/>
  <c r="CH1816" i="82"/>
  <c r="CH1814" i="82"/>
  <c r="CH1812" i="82"/>
  <c r="CH1810" i="82"/>
  <c r="CH1808" i="82"/>
  <c r="CH1806" i="82"/>
  <c r="CH1804" i="82"/>
  <c r="CH1802" i="82"/>
  <c r="CH1800" i="82"/>
  <c r="CH1798" i="82"/>
  <c r="CH1796" i="82"/>
  <c r="CH1794" i="82"/>
  <c r="CH1792" i="82"/>
  <c r="CH1790" i="82"/>
  <c r="CH1788" i="82"/>
  <c r="CH1786" i="82"/>
  <c r="CH1784" i="82"/>
  <c r="CH1782" i="82"/>
  <c r="CH1780" i="82"/>
  <c r="CH1778" i="82"/>
  <c r="CH1776" i="82"/>
  <c r="CH1774" i="82"/>
  <c r="CH2147" i="82"/>
  <c r="CH2115" i="82"/>
  <c r="CH2083" i="82"/>
  <c r="CH2051" i="82"/>
  <c r="CH2030" i="82"/>
  <c r="CH2014" i="82"/>
  <c r="CH1998" i="82"/>
  <c r="CH1982" i="82"/>
  <c r="CH1966" i="82"/>
  <c r="CH2203" i="82"/>
  <c r="CH2187" i="82"/>
  <c r="CH2171" i="82"/>
  <c r="CH2135" i="82"/>
  <c r="CH2103" i="82"/>
  <c r="CH2071" i="82"/>
  <c r="CH2040" i="82"/>
  <c r="CH2024" i="82"/>
  <c r="CH2008" i="82"/>
  <c r="CH1992" i="82"/>
  <c r="CH1976" i="82"/>
  <c r="CH1960" i="82"/>
  <c r="CH1955" i="82"/>
  <c r="CH1951" i="82"/>
  <c r="CH1947" i="82"/>
  <c r="CH1943" i="82"/>
  <c r="CH1939" i="82"/>
  <c r="CH1935" i="82"/>
  <c r="CH1931" i="82"/>
  <c r="CH1927" i="82"/>
  <c r="CH1923" i="82"/>
  <c r="CH1919" i="82"/>
  <c r="CH1915" i="82"/>
  <c r="CH1911" i="82"/>
  <c r="CH1907" i="82"/>
  <c r="CH1903" i="82"/>
  <c r="CH1899" i="82"/>
  <c r="CH1895" i="82"/>
  <c r="CH1891" i="82"/>
  <c r="CH1887" i="82"/>
  <c r="CH1883" i="82"/>
  <c r="CH1879" i="82"/>
  <c r="CH1875" i="82"/>
  <c r="CH1871" i="82"/>
  <c r="CH1867" i="82"/>
  <c r="CH1863" i="82"/>
  <c r="CH1859" i="82"/>
  <c r="CH1855" i="82"/>
  <c r="CH1851" i="82"/>
  <c r="CH1847" i="82"/>
  <c r="CH1843" i="82"/>
  <c r="CH1839" i="82"/>
  <c r="CH1835" i="82"/>
  <c r="CH1831" i="82"/>
  <c r="CH1827" i="82"/>
  <c r="CH1823" i="82"/>
  <c r="CH1819" i="82"/>
  <c r="CH1815" i="82"/>
  <c r="CH1811" i="82"/>
  <c r="CH1807" i="82"/>
  <c r="CH1803" i="82"/>
  <c r="CH1799" i="82"/>
  <c r="CH1795" i="82"/>
  <c r="CH1791" i="82"/>
  <c r="CH1787" i="82"/>
  <c r="CH1783" i="82"/>
  <c r="CH1779" i="82"/>
  <c r="CH1775" i="82"/>
  <c r="CH2099" i="82"/>
  <c r="CH2038" i="82"/>
  <c r="CH2006" i="82"/>
  <c r="CH1974" i="82"/>
  <c r="CH2195" i="82"/>
  <c r="CH2163" i="82"/>
  <c r="CH2119" i="82"/>
  <c r="CH2055" i="82"/>
  <c r="CH2016" i="82"/>
  <c r="CH1984" i="82"/>
  <c r="CH1953" i="82"/>
  <c r="CH1945" i="82"/>
  <c r="CH1937" i="82"/>
  <c r="CH1929" i="82"/>
  <c r="CH1921" i="82"/>
  <c r="CH1913" i="82"/>
  <c r="CH1905" i="82"/>
  <c r="CH1897" i="82"/>
  <c r="CH1889" i="82"/>
  <c r="CH1881" i="82"/>
  <c r="CH1873" i="82"/>
  <c r="CH1865" i="82"/>
  <c r="CH1857" i="82"/>
  <c r="CH1849" i="82"/>
  <c r="CH1841" i="82"/>
  <c r="CH1833" i="82"/>
  <c r="CH1825" i="82"/>
  <c r="CH1817" i="82"/>
  <c r="CH1809" i="82"/>
  <c r="CH1801" i="82"/>
  <c r="CH1793" i="82"/>
  <c r="CH1785" i="82"/>
  <c r="CH1777" i="82"/>
  <c r="CH2131" i="82"/>
  <c r="CH2022" i="82"/>
  <c r="CH1958" i="82"/>
  <c r="CH2179" i="82"/>
  <c r="CH2087" i="82"/>
  <c r="CH2000" i="82"/>
  <c r="CH1941" i="82"/>
  <c r="CH1925" i="82"/>
  <c r="CH1909" i="82"/>
  <c r="CH1893" i="82"/>
  <c r="CH1877" i="82"/>
  <c r="CH1861" i="82"/>
  <c r="CH1845" i="82"/>
  <c r="CH1829" i="82"/>
  <c r="CH1813" i="82"/>
  <c r="CH1797" i="82"/>
  <c r="CH1781" i="82"/>
  <c r="CH2067" i="82"/>
  <c r="CH2151" i="82"/>
  <c r="CH1968" i="82"/>
  <c r="CH1933" i="82"/>
  <c r="CH1901" i="82"/>
  <c r="CH1869" i="82"/>
  <c r="CH1837" i="82"/>
  <c r="CH1805" i="82"/>
  <c r="CH1773" i="82"/>
  <c r="CH1990" i="82"/>
  <c r="CH1917" i="82"/>
  <c r="CH1853" i="82"/>
  <c r="CH1789" i="82"/>
  <c r="CH2032" i="82"/>
  <c r="CH1885" i="82"/>
  <c r="CH1949" i="82"/>
  <c r="CH2211" i="82"/>
  <c r="CH1821" i="82"/>
  <c r="CH24" i="82"/>
  <c r="CG24" i="82"/>
  <c r="CH41" i="82"/>
  <c r="CG41" i="82"/>
  <c r="CH25" i="82"/>
  <c r="CG25" i="82"/>
  <c r="CH30" i="82"/>
  <c r="CG30" i="82"/>
  <c r="CH34" i="82"/>
  <c r="CG34" i="82"/>
  <c r="CH18" i="82"/>
  <c r="CG18" i="82"/>
  <c r="CH31" i="82"/>
  <c r="CG31" i="82"/>
  <c r="CH15" i="82"/>
  <c r="CG15" i="82"/>
  <c r="CI14" i="82"/>
  <c r="CI18" i="82"/>
  <c r="CI22" i="82"/>
  <c r="CI26" i="82"/>
  <c r="CI30" i="82"/>
  <c r="CI34" i="82"/>
  <c r="CI38" i="82"/>
  <c r="CI42" i="82"/>
  <c r="CI46" i="82"/>
  <c r="CI50" i="82"/>
  <c r="CI54" i="82"/>
  <c r="CI58" i="82"/>
  <c r="CI62" i="82"/>
  <c r="CI66" i="82"/>
  <c r="CI70" i="82"/>
  <c r="CI74" i="82"/>
  <c r="CI78" i="82"/>
  <c r="CI82" i="82"/>
  <c r="CI86" i="82"/>
  <c r="CI90" i="82"/>
  <c r="CI94" i="82"/>
  <c r="CI98" i="82"/>
  <c r="CI102" i="82"/>
  <c r="CI106" i="82"/>
  <c r="CI110" i="82"/>
  <c r="CI114" i="82"/>
  <c r="CI118" i="82"/>
  <c r="CI122" i="82"/>
  <c r="CI126" i="82"/>
  <c r="CI130" i="82"/>
  <c r="CI134" i="82"/>
  <c r="CI138" i="82"/>
  <c r="CI142" i="82"/>
  <c r="CI146" i="82"/>
  <c r="CI150" i="82"/>
  <c r="CI154" i="82"/>
  <c r="CI158" i="82"/>
  <c r="CI162" i="82"/>
  <c r="CI166" i="82"/>
  <c r="CI170" i="82"/>
  <c r="CI174" i="82"/>
  <c r="CI178" i="82"/>
  <c r="CI182" i="82"/>
  <c r="CI186" i="82"/>
  <c r="CI190" i="82"/>
  <c r="CI194" i="82"/>
  <c r="CI198" i="82"/>
  <c r="CI202" i="82"/>
  <c r="CI206" i="82"/>
  <c r="CI210" i="82"/>
  <c r="CI214" i="82"/>
  <c r="CI218" i="82"/>
  <c r="CI222" i="82"/>
  <c r="CI226" i="82"/>
  <c r="CI230" i="82"/>
  <c r="CI234" i="82"/>
  <c r="CI238" i="82"/>
  <c r="CI242" i="82"/>
  <c r="CI246" i="82"/>
  <c r="CI250" i="82"/>
  <c r="CI254" i="82"/>
  <c r="CI258" i="82"/>
  <c r="CI262" i="82"/>
  <c r="CI266" i="82"/>
  <c r="CI270" i="82"/>
  <c r="CI274" i="82"/>
  <c r="CI278" i="82"/>
  <c r="CI282" i="82"/>
  <c r="CI286" i="82"/>
  <c r="CI290" i="82"/>
  <c r="CI294" i="82"/>
  <c r="CI298" i="82"/>
  <c r="CI302" i="82"/>
  <c r="CI306" i="82"/>
  <c r="CI310" i="82"/>
  <c r="CI314" i="82"/>
  <c r="CI318" i="82"/>
  <c r="CI322" i="82"/>
  <c r="CI326" i="82"/>
  <c r="CI330" i="82"/>
  <c r="CI334" i="82"/>
  <c r="CI338" i="82"/>
  <c r="CI342" i="82"/>
  <c r="CI346" i="82"/>
  <c r="CI350" i="82"/>
  <c r="CI354" i="82"/>
  <c r="CI358" i="82"/>
  <c r="CI362" i="82"/>
  <c r="CI366" i="82"/>
  <c r="CI370" i="82"/>
  <c r="CI374" i="82"/>
  <c r="CI378" i="82"/>
  <c r="CI382" i="82"/>
  <c r="CI386" i="82"/>
  <c r="CI390" i="82"/>
  <c r="CI394" i="82"/>
  <c r="CI398" i="82"/>
  <c r="CI402" i="82"/>
  <c r="CI406" i="82"/>
  <c r="CI410" i="82"/>
  <c r="CI414" i="82"/>
  <c r="CI418" i="82"/>
  <c r="CI422" i="82"/>
  <c r="CI426" i="82"/>
  <c r="CI430" i="82"/>
  <c r="CI434" i="82"/>
  <c r="CI438" i="82"/>
  <c r="CI442" i="82"/>
  <c r="CI446" i="82"/>
  <c r="CI450" i="82"/>
  <c r="CI454" i="82"/>
  <c r="CI458" i="82"/>
  <c r="CI462" i="82"/>
  <c r="CI466" i="82"/>
  <c r="CI470" i="82"/>
  <c r="CI474" i="82"/>
  <c r="CI478" i="82"/>
  <c r="CI482" i="82"/>
  <c r="CI486" i="82"/>
  <c r="CI490" i="82"/>
  <c r="CI494" i="82"/>
  <c r="CI498" i="82"/>
  <c r="CI502" i="82"/>
  <c r="CI506" i="82"/>
  <c r="CI510" i="82"/>
  <c r="CI514" i="82"/>
  <c r="CI518" i="82"/>
  <c r="CI522" i="82"/>
  <c r="CI526" i="82"/>
  <c r="CI530" i="82"/>
  <c r="CI534" i="82"/>
  <c r="CI538" i="82"/>
  <c r="CI542" i="82"/>
  <c r="CI546" i="82"/>
  <c r="CI550" i="82"/>
  <c r="CI554" i="82"/>
  <c r="CI558" i="82"/>
  <c r="CI562" i="82"/>
  <c r="CI566" i="82"/>
  <c r="CI570" i="82"/>
  <c r="CI574" i="82"/>
  <c r="CI578" i="82"/>
  <c r="CI582" i="82"/>
  <c r="CI586" i="82"/>
  <c r="CI590" i="82"/>
  <c r="CI594" i="82"/>
  <c r="CI598" i="82"/>
  <c r="CI602" i="82"/>
  <c r="CI606" i="82"/>
  <c r="CI15" i="82"/>
  <c r="CI19" i="82"/>
  <c r="CI23" i="82"/>
  <c r="CI27" i="82"/>
  <c r="CI31" i="82"/>
  <c r="CI35" i="82"/>
  <c r="CI39" i="82"/>
  <c r="CI43" i="82"/>
  <c r="CI47" i="82"/>
  <c r="CI51" i="82"/>
  <c r="CI55" i="82"/>
  <c r="CI59" i="82"/>
  <c r="CI63" i="82"/>
  <c r="CI67" i="82"/>
  <c r="CI71" i="82"/>
  <c r="CI75" i="82"/>
  <c r="CI79" i="82"/>
  <c r="CI83" i="82"/>
  <c r="CI87" i="82"/>
  <c r="CI91" i="82"/>
  <c r="CI95" i="82"/>
  <c r="CI99" i="82"/>
  <c r="CI103" i="82"/>
  <c r="CI107" i="82"/>
  <c r="CI111" i="82"/>
  <c r="CI115" i="82"/>
  <c r="CI119" i="82"/>
  <c r="CI123" i="82"/>
  <c r="CI127" i="82"/>
  <c r="CI131" i="82"/>
  <c r="CI135" i="82"/>
  <c r="CI139" i="82"/>
  <c r="CI143" i="82"/>
  <c r="CI147" i="82"/>
  <c r="CI151" i="82"/>
  <c r="CI155" i="82"/>
  <c r="CI159" i="82"/>
  <c r="CI163" i="82"/>
  <c r="CI167" i="82"/>
  <c r="CI171" i="82"/>
  <c r="CI175" i="82"/>
  <c r="CI179" i="82"/>
  <c r="CI183" i="82"/>
  <c r="CI187" i="82"/>
  <c r="CI191" i="82"/>
  <c r="CI195" i="82"/>
  <c r="CI199" i="82"/>
  <c r="CI203" i="82"/>
  <c r="CI207" i="82"/>
  <c r="CI211" i="82"/>
  <c r="CI215" i="82"/>
  <c r="CI219" i="82"/>
  <c r="CI223" i="82"/>
  <c r="CI227" i="82"/>
  <c r="CI231" i="82"/>
  <c r="CI235" i="82"/>
  <c r="CI239" i="82"/>
  <c r="CI243" i="82"/>
  <c r="CI247" i="82"/>
  <c r="CI251" i="82"/>
  <c r="CI255" i="82"/>
  <c r="CI259" i="82"/>
  <c r="CI263" i="82"/>
  <c r="CI267" i="82"/>
  <c r="CI271" i="82"/>
  <c r="CI275" i="82"/>
  <c r="CI279" i="82"/>
  <c r="CI283" i="82"/>
  <c r="CI287" i="82"/>
  <c r="CI291" i="82"/>
  <c r="CI295" i="82"/>
  <c r="CI299" i="82"/>
  <c r="CI303" i="82"/>
  <c r="CI307" i="82"/>
  <c r="CI311" i="82"/>
  <c r="CI315" i="82"/>
  <c r="CI319" i="82"/>
  <c r="CI323" i="82"/>
  <c r="CI327" i="82"/>
  <c r="CI331" i="82"/>
  <c r="CI335" i="82"/>
  <c r="CI339" i="82"/>
  <c r="CI343" i="82"/>
  <c r="CI347" i="82"/>
  <c r="CI351" i="82"/>
  <c r="CI355" i="82"/>
  <c r="CI359" i="82"/>
  <c r="CI363" i="82"/>
  <c r="CI367" i="82"/>
  <c r="CI371" i="82"/>
  <c r="CI375" i="82"/>
  <c r="CI379" i="82"/>
  <c r="CI383" i="82"/>
  <c r="CI387" i="82"/>
  <c r="CI391" i="82"/>
  <c r="CI395" i="82"/>
  <c r="CI399" i="82"/>
  <c r="CI403" i="82"/>
  <c r="CI407" i="82"/>
  <c r="CI411" i="82"/>
  <c r="CI415" i="82"/>
  <c r="CI419" i="82"/>
  <c r="CI423" i="82"/>
  <c r="CI427" i="82"/>
  <c r="CI431" i="82"/>
  <c r="CI435" i="82"/>
  <c r="CI439" i="82"/>
  <c r="CI443" i="82"/>
  <c r="CI447" i="82"/>
  <c r="CI451" i="82"/>
  <c r="CI455" i="82"/>
  <c r="CI459" i="82"/>
  <c r="CI463" i="82"/>
  <c r="CI467" i="82"/>
  <c r="CI471" i="82"/>
  <c r="CI475" i="82"/>
  <c r="CI479" i="82"/>
  <c r="CI483" i="82"/>
  <c r="CI487" i="82"/>
  <c r="CI491" i="82"/>
  <c r="CI495" i="82"/>
  <c r="CI499" i="82"/>
  <c r="CI503" i="82"/>
  <c r="CI507" i="82"/>
  <c r="CI511" i="82"/>
  <c r="CI515" i="82"/>
  <c r="CI519" i="82"/>
  <c r="CI523" i="82"/>
  <c r="CI527" i="82"/>
  <c r="CI531" i="82"/>
  <c r="CI535" i="82"/>
  <c r="CI539" i="82"/>
  <c r="CI543" i="82"/>
  <c r="CI547" i="82"/>
  <c r="CI551" i="82"/>
  <c r="CI555" i="82"/>
  <c r="CI559" i="82"/>
  <c r="CI563" i="82"/>
  <c r="CI567" i="82"/>
  <c r="CI571" i="82"/>
  <c r="CI575" i="82"/>
  <c r="CI579" i="82"/>
  <c r="CI583" i="82"/>
  <c r="CI587" i="82"/>
  <c r="CI591" i="82"/>
  <c r="CI595" i="82"/>
  <c r="CI599" i="82"/>
  <c r="CI603" i="82"/>
  <c r="CI607" i="82"/>
  <c r="CI12" i="82"/>
  <c r="CI20" i="82"/>
  <c r="CI28" i="82"/>
  <c r="CI36" i="82"/>
  <c r="CI44" i="82"/>
  <c r="CI52" i="82"/>
  <c r="CI60" i="82"/>
  <c r="CI68" i="82"/>
  <c r="CI76" i="82"/>
  <c r="CI84" i="82"/>
  <c r="CI92" i="82"/>
  <c r="CI100" i="82"/>
  <c r="CI108" i="82"/>
  <c r="CI116" i="82"/>
  <c r="CI124" i="82"/>
  <c r="CI132" i="82"/>
  <c r="CI140" i="82"/>
  <c r="CI148" i="82"/>
  <c r="CI156" i="82"/>
  <c r="CI164" i="82"/>
  <c r="CI172" i="82"/>
  <c r="CI180" i="82"/>
  <c r="CI188" i="82"/>
  <c r="CI196" i="82"/>
  <c r="CI204" i="82"/>
  <c r="CI212" i="82"/>
  <c r="CI220" i="82"/>
  <c r="CI228" i="82"/>
  <c r="CI236" i="82"/>
  <c r="CI244" i="82"/>
  <c r="CI252" i="82"/>
  <c r="CI260" i="82"/>
  <c r="CI268" i="82"/>
  <c r="CI276" i="82"/>
  <c r="CI284" i="82"/>
  <c r="CI292" i="82"/>
  <c r="CI300" i="82"/>
  <c r="CI308" i="82"/>
  <c r="CI316" i="82"/>
  <c r="CI324" i="82"/>
  <c r="CI332" i="82"/>
  <c r="CI340" i="82"/>
  <c r="CI348" i="82"/>
  <c r="CI356" i="82"/>
  <c r="CI364" i="82"/>
  <c r="CI372" i="82"/>
  <c r="CI380" i="82"/>
  <c r="CI388" i="82"/>
  <c r="CI396" i="82"/>
  <c r="CI404" i="82"/>
  <c r="CI412" i="82"/>
  <c r="CI420" i="82"/>
  <c r="CI428" i="82"/>
  <c r="CI436" i="82"/>
  <c r="CI444" i="82"/>
  <c r="CI452" i="82"/>
  <c r="CI460" i="82"/>
  <c r="CI468" i="82"/>
  <c r="CI476" i="82"/>
  <c r="CI484" i="82"/>
  <c r="CI492" i="82"/>
  <c r="CI500" i="82"/>
  <c r="CI508" i="82"/>
  <c r="CI516" i="82"/>
  <c r="CI524" i="82"/>
  <c r="CI532" i="82"/>
  <c r="CI540" i="82"/>
  <c r="CI548" i="82"/>
  <c r="CI556" i="82"/>
  <c r="CI564" i="82"/>
  <c r="CI572" i="82"/>
  <c r="CI580" i="82"/>
  <c r="CI588" i="82"/>
  <c r="CI596" i="82"/>
  <c r="CI604" i="82"/>
  <c r="CI610" i="82"/>
  <c r="CI614" i="82"/>
  <c r="CI618" i="82"/>
  <c r="CI622" i="82"/>
  <c r="CI626" i="82"/>
  <c r="CI630" i="82"/>
  <c r="CI634" i="82"/>
  <c r="CI638" i="82"/>
  <c r="CI642" i="82"/>
  <c r="CI646" i="82"/>
  <c r="CI650" i="82"/>
  <c r="CI654" i="82"/>
  <c r="CI658" i="82"/>
  <c r="CI662" i="82"/>
  <c r="CI666" i="82"/>
  <c r="CI670" i="82"/>
  <c r="CI674" i="82"/>
  <c r="CI678" i="82"/>
  <c r="CI682" i="82"/>
  <c r="CI686" i="82"/>
  <c r="CI690" i="82"/>
  <c r="CI694" i="82"/>
  <c r="CI698" i="82"/>
  <c r="CI702" i="82"/>
  <c r="CI706" i="82"/>
  <c r="CI710" i="82"/>
  <c r="CI714" i="82"/>
  <c r="CI718" i="82"/>
  <c r="CI722" i="82"/>
  <c r="CI726" i="82"/>
  <c r="CI730" i="82"/>
  <c r="CI734" i="82"/>
  <c r="CI738" i="82"/>
  <c r="CI742" i="82"/>
  <c r="CI746" i="82"/>
  <c r="CI750" i="82"/>
  <c r="CI754" i="82"/>
  <c r="CI758" i="82"/>
  <c r="CI762" i="82"/>
  <c r="CI766" i="82"/>
  <c r="CI770" i="82"/>
  <c r="CI774" i="82"/>
  <c r="CI778" i="82"/>
  <c r="CI782" i="82"/>
  <c r="CI786" i="82"/>
  <c r="CI790" i="82"/>
  <c r="CI794" i="82"/>
  <c r="CI798" i="82"/>
  <c r="CI802" i="82"/>
  <c r="CI806" i="82"/>
  <c r="CI810" i="82"/>
  <c r="CI814" i="82"/>
  <c r="CI818" i="82"/>
  <c r="CI822" i="82"/>
  <c r="CI826" i="82"/>
  <c r="CI830" i="82"/>
  <c r="CI834" i="82"/>
  <c r="CI838" i="82"/>
  <c r="CI842" i="82"/>
  <c r="CI846" i="82"/>
  <c r="CI850" i="82"/>
  <c r="CI854" i="82"/>
  <c r="CI858" i="82"/>
  <c r="CI862" i="82"/>
  <c r="CI866" i="82"/>
  <c r="CI870" i="82"/>
  <c r="CI874" i="82"/>
  <c r="CI878" i="82"/>
  <c r="CI882" i="82"/>
  <c r="CI886" i="82"/>
  <c r="CI890" i="82"/>
  <c r="CI894" i="82"/>
  <c r="CI898" i="82"/>
  <c r="CI902" i="82"/>
  <c r="CI906" i="82"/>
  <c r="CI910" i="82"/>
  <c r="CI914" i="82"/>
  <c r="CI918" i="82"/>
  <c r="CI922" i="82"/>
  <c r="CI926" i="82"/>
  <c r="CI930" i="82"/>
  <c r="CI934" i="82"/>
  <c r="CI938" i="82"/>
  <c r="CI942" i="82"/>
  <c r="CI946" i="82"/>
  <c r="CI950" i="82"/>
  <c r="CI954" i="82"/>
  <c r="CI958" i="82"/>
  <c r="CI962" i="82"/>
  <c r="CI966" i="82"/>
  <c r="CI970" i="82"/>
  <c r="CI974" i="82"/>
  <c r="CI978" i="82"/>
  <c r="CI982" i="82"/>
  <c r="CI986" i="82"/>
  <c r="CI990" i="82"/>
  <c r="CI994" i="82"/>
  <c r="CI998" i="82"/>
  <c r="CI1002" i="82"/>
  <c r="CI1006" i="82"/>
  <c r="CI1010" i="82"/>
  <c r="CI1014" i="82"/>
  <c r="CI1018" i="82"/>
  <c r="CI1022" i="82"/>
  <c r="CI1026" i="82"/>
  <c r="CI1030" i="82"/>
  <c r="CI1034" i="82"/>
  <c r="CI1038" i="82"/>
  <c r="CI1042" i="82"/>
  <c r="CI1046" i="82"/>
  <c r="CI1050" i="82"/>
  <c r="CI1054" i="82"/>
  <c r="CI1058" i="82"/>
  <c r="CI1062" i="82"/>
  <c r="CI1066" i="82"/>
  <c r="CI1070" i="82"/>
  <c r="CI1074" i="82"/>
  <c r="CI1078" i="82"/>
  <c r="CI1082" i="82"/>
  <c r="CI1086" i="82"/>
  <c r="CI1090" i="82"/>
  <c r="CI1094" i="82"/>
  <c r="CI1098" i="82"/>
  <c r="CI1102" i="82"/>
  <c r="CI1106" i="82"/>
  <c r="CI1110" i="82"/>
  <c r="CI1114" i="82"/>
  <c r="CI1118" i="82"/>
  <c r="CI1122" i="82"/>
  <c r="CI1126" i="82"/>
  <c r="CI1130" i="82"/>
  <c r="CI1134" i="82"/>
  <c r="CI1138" i="82"/>
  <c r="CI1142" i="82"/>
  <c r="CI1146" i="82"/>
  <c r="CI1150" i="82"/>
  <c r="CI1154" i="82"/>
  <c r="CI1158" i="82"/>
  <c r="CI1162" i="82"/>
  <c r="CI1166" i="82"/>
  <c r="CI1170" i="82"/>
  <c r="CI1174" i="82"/>
  <c r="CI1178" i="82"/>
  <c r="CI1182" i="82"/>
  <c r="CI1186" i="82"/>
  <c r="CI1190" i="82"/>
  <c r="CI1194" i="82"/>
  <c r="CI1198" i="82"/>
  <c r="CI1202" i="82"/>
  <c r="CI1206" i="82"/>
  <c r="CI1210" i="82"/>
  <c r="CI1214" i="82"/>
  <c r="CI1218" i="82"/>
  <c r="CI1222" i="82"/>
  <c r="CI1226" i="82"/>
  <c r="CI1230" i="82"/>
  <c r="CI1234" i="82"/>
  <c r="CI1238" i="82"/>
  <c r="CI1242" i="82"/>
  <c r="CI1246" i="82"/>
  <c r="CI1250" i="82"/>
  <c r="CI1254" i="82"/>
  <c r="CI1258" i="82"/>
  <c r="CI1262" i="82"/>
  <c r="CI1266" i="82"/>
  <c r="CI1270" i="82"/>
  <c r="CI1274" i="82"/>
  <c r="CI1278" i="82"/>
  <c r="CI1282" i="82"/>
  <c r="CI1286" i="82"/>
  <c r="CI1290" i="82"/>
  <c r="CI1294" i="82"/>
  <c r="CI1298" i="82"/>
  <c r="CI13" i="82"/>
  <c r="CI21" i="82"/>
  <c r="CI29" i="82"/>
  <c r="CI37" i="82"/>
  <c r="CI45" i="82"/>
  <c r="CI53" i="82"/>
  <c r="CI61" i="82"/>
  <c r="CI69" i="82"/>
  <c r="CI77" i="82"/>
  <c r="CI85" i="82"/>
  <c r="CI93" i="82"/>
  <c r="CI101" i="82"/>
  <c r="CI109" i="82"/>
  <c r="CI117" i="82"/>
  <c r="CI125" i="82"/>
  <c r="CI133" i="82"/>
  <c r="CI141" i="82"/>
  <c r="CI149" i="82"/>
  <c r="CI157" i="82"/>
  <c r="CI165" i="82"/>
  <c r="CI173" i="82"/>
  <c r="CI181" i="82"/>
  <c r="CI189" i="82"/>
  <c r="CI197" i="82"/>
  <c r="CI205" i="82"/>
  <c r="CI213" i="82"/>
  <c r="CI221" i="82"/>
  <c r="CI229" i="82"/>
  <c r="CI237" i="82"/>
  <c r="CI245" i="82"/>
  <c r="CI253" i="82"/>
  <c r="CI261" i="82"/>
  <c r="CI269" i="82"/>
  <c r="CI277" i="82"/>
  <c r="CI285" i="82"/>
  <c r="CI293" i="82"/>
  <c r="CI301" i="82"/>
  <c r="CI309" i="82"/>
  <c r="CI317" i="82"/>
  <c r="CI325" i="82"/>
  <c r="CI333" i="82"/>
  <c r="CI341" i="82"/>
  <c r="CI349" i="82"/>
  <c r="CI357" i="82"/>
  <c r="CI365" i="82"/>
  <c r="CI373" i="82"/>
  <c r="CI381" i="82"/>
  <c r="CI389" i="82"/>
  <c r="CI397" i="82"/>
  <c r="CI405" i="82"/>
  <c r="CI413" i="82"/>
  <c r="CI421" i="82"/>
  <c r="CI429" i="82"/>
  <c r="CI437" i="82"/>
  <c r="CI445" i="82"/>
  <c r="CI453" i="82"/>
  <c r="CI461" i="82"/>
  <c r="CI469" i="82"/>
  <c r="CI477" i="82"/>
  <c r="CI485" i="82"/>
  <c r="CI493" i="82"/>
  <c r="CI501" i="82"/>
  <c r="CI509" i="82"/>
  <c r="CI517" i="82"/>
  <c r="CI525" i="82"/>
  <c r="CI533" i="82"/>
  <c r="CI541" i="82"/>
  <c r="CI549" i="82"/>
  <c r="CI557" i="82"/>
  <c r="CI565" i="82"/>
  <c r="CI573" i="82"/>
  <c r="CI581" i="82"/>
  <c r="CI589" i="82"/>
  <c r="CI597" i="82"/>
  <c r="CI605" i="82"/>
  <c r="CI611" i="82"/>
  <c r="CI615" i="82"/>
  <c r="CI619" i="82"/>
  <c r="CI623" i="82"/>
  <c r="CI627" i="82"/>
  <c r="CI631" i="82"/>
  <c r="CI635" i="82"/>
  <c r="CI639" i="82"/>
  <c r="CI643" i="82"/>
  <c r="CI647" i="82"/>
  <c r="CI651" i="82"/>
  <c r="CI655" i="82"/>
  <c r="CI659" i="82"/>
  <c r="CI663" i="82"/>
  <c r="CI667" i="82"/>
  <c r="CI671" i="82"/>
  <c r="CI675" i="82"/>
  <c r="CI679" i="82"/>
  <c r="CI683" i="82"/>
  <c r="CI687" i="82"/>
  <c r="CI691" i="82"/>
  <c r="CI695" i="82"/>
  <c r="CI699" i="82"/>
  <c r="CI703" i="82"/>
  <c r="CI707" i="82"/>
  <c r="CI711" i="82"/>
  <c r="CI715" i="82"/>
  <c r="CI719" i="82"/>
  <c r="CI723" i="82"/>
  <c r="CI727" i="82"/>
  <c r="CI731" i="82"/>
  <c r="CI735" i="82"/>
  <c r="CI739" i="82"/>
  <c r="CI743" i="82"/>
  <c r="CI747" i="82"/>
  <c r="CI751" i="82"/>
  <c r="CI755" i="82"/>
  <c r="CI759" i="82"/>
  <c r="CI763" i="82"/>
  <c r="CI767" i="82"/>
  <c r="CI771" i="82"/>
  <c r="CI775" i="82"/>
  <c r="CI779" i="82"/>
  <c r="CI783" i="82"/>
  <c r="CI787" i="82"/>
  <c r="CI791" i="82"/>
  <c r="CI795" i="82"/>
  <c r="CI799" i="82"/>
  <c r="CI803" i="82"/>
  <c r="CI807" i="82"/>
  <c r="CI811" i="82"/>
  <c r="CI815" i="82"/>
  <c r="CI819" i="82"/>
  <c r="CI823" i="82"/>
  <c r="CI827" i="82"/>
  <c r="CI831" i="82"/>
  <c r="CI835" i="82"/>
  <c r="CI839" i="82"/>
  <c r="CI843" i="82"/>
  <c r="CI847" i="82"/>
  <c r="CI851" i="82"/>
  <c r="CI855" i="82"/>
  <c r="CI859" i="82"/>
  <c r="CI863" i="82"/>
  <c r="CI867" i="82"/>
  <c r="CI871" i="82"/>
  <c r="CI875" i="82"/>
  <c r="CI879" i="82"/>
  <c r="CI883" i="82"/>
  <c r="CI887" i="82"/>
  <c r="CI891" i="82"/>
  <c r="CI895" i="82"/>
  <c r="CI899" i="82"/>
  <c r="CI903" i="82"/>
  <c r="CI907" i="82"/>
  <c r="CI911" i="82"/>
  <c r="CI915" i="82"/>
  <c r="CI919" i="82"/>
  <c r="CI923" i="82"/>
  <c r="CI927" i="82"/>
  <c r="CI931" i="82"/>
  <c r="CI935" i="82"/>
  <c r="CI939" i="82"/>
  <c r="CI943" i="82"/>
  <c r="CI947" i="82"/>
  <c r="CI951" i="82"/>
  <c r="CI955" i="82"/>
  <c r="CI959" i="82"/>
  <c r="CI963" i="82"/>
  <c r="CI967" i="82"/>
  <c r="CI971" i="82"/>
  <c r="CI975" i="82"/>
  <c r="CI979" i="82"/>
  <c r="CI983" i="82"/>
  <c r="CI987" i="82"/>
  <c r="CI991" i="82"/>
  <c r="CI995" i="82"/>
  <c r="CI999" i="82"/>
  <c r="CI1003" i="82"/>
  <c r="CI1007" i="82"/>
  <c r="CI1011" i="82"/>
  <c r="CI1015" i="82"/>
  <c r="CI1019" i="82"/>
  <c r="CI1023" i="82"/>
  <c r="CI1027" i="82"/>
  <c r="CI1031" i="82"/>
  <c r="CI1035" i="82"/>
  <c r="CI1039" i="82"/>
  <c r="CI1043" i="82"/>
  <c r="CI1047" i="82"/>
  <c r="CI1051" i="82"/>
  <c r="CI1055" i="82"/>
  <c r="CI1059" i="82"/>
  <c r="CI1063" i="82"/>
  <c r="CI1067" i="82"/>
  <c r="CI1071" i="82"/>
  <c r="CI1075" i="82"/>
  <c r="CI1079" i="82"/>
  <c r="CI1083" i="82"/>
  <c r="CI1087" i="82"/>
  <c r="CI1091" i="82"/>
  <c r="CI1095" i="82"/>
  <c r="CI1099" i="82"/>
  <c r="CI1103" i="82"/>
  <c r="CI1107" i="82"/>
  <c r="CI1111" i="82"/>
  <c r="CI1115" i="82"/>
  <c r="CI1119" i="82"/>
  <c r="CI1123" i="82"/>
  <c r="CI1127" i="82"/>
  <c r="CI1131" i="82"/>
  <c r="CI1135" i="82"/>
  <c r="CI1139" i="82"/>
  <c r="CI1143" i="82"/>
  <c r="CI1147" i="82"/>
  <c r="CI1151" i="82"/>
  <c r="CI1155" i="82"/>
  <c r="CI1159" i="82"/>
  <c r="CI1163" i="82"/>
  <c r="CI1167" i="82"/>
  <c r="CI1171" i="82"/>
  <c r="CI1175" i="82"/>
  <c r="CI1179" i="82"/>
  <c r="CI1183" i="82"/>
  <c r="CI1187" i="82"/>
  <c r="CI1191" i="82"/>
  <c r="CI1195" i="82"/>
  <c r="CI1199" i="82"/>
  <c r="CI1203" i="82"/>
  <c r="CI1207" i="82"/>
  <c r="CI1211" i="82"/>
  <c r="CI1215" i="82"/>
  <c r="CI1219" i="82"/>
  <c r="CI1223" i="82"/>
  <c r="CI1227" i="82"/>
  <c r="CI1231" i="82"/>
  <c r="CI1235" i="82"/>
  <c r="CI1239" i="82"/>
  <c r="CI1243" i="82"/>
  <c r="CI1247" i="82"/>
  <c r="CI1251" i="82"/>
  <c r="CI1255" i="82"/>
  <c r="CI1259" i="82"/>
  <c r="CI1263" i="82"/>
  <c r="CI1267" i="82"/>
  <c r="CI1271" i="82"/>
  <c r="CI1275" i="82"/>
  <c r="CI1279" i="82"/>
  <c r="CI1283" i="82"/>
  <c r="CI1287" i="82"/>
  <c r="CI1291" i="82"/>
  <c r="CI1295" i="82"/>
  <c r="CI1299" i="82"/>
  <c r="CI1303" i="82"/>
  <c r="CI1307" i="82"/>
  <c r="CI1311" i="82"/>
  <c r="CI1315" i="82"/>
  <c r="CI1319" i="82"/>
  <c r="CI1323" i="82"/>
  <c r="CI1327" i="82"/>
  <c r="CI1331" i="82"/>
  <c r="CI1335" i="82"/>
  <c r="CI1339" i="82"/>
  <c r="CI1343" i="82"/>
  <c r="CI1347" i="82"/>
  <c r="CI1351" i="82"/>
  <c r="CI1355" i="82"/>
  <c r="CI1359" i="82"/>
  <c r="CI1363" i="82"/>
  <c r="CI1367" i="82"/>
  <c r="CI1371" i="82"/>
  <c r="CI1375" i="82"/>
  <c r="CI1379" i="82"/>
  <c r="CI1383" i="82"/>
  <c r="CI1387" i="82"/>
  <c r="CI1391" i="82"/>
  <c r="CI1395" i="82"/>
  <c r="CI1399" i="82"/>
  <c r="CI1403" i="82"/>
  <c r="CI1407" i="82"/>
  <c r="CI1411" i="82"/>
  <c r="CI1415" i="82"/>
  <c r="CI1419" i="82"/>
  <c r="CI1423" i="82"/>
  <c r="CI1427" i="82"/>
  <c r="CI1431" i="82"/>
  <c r="CI1435" i="82"/>
  <c r="CI1439" i="82"/>
  <c r="CI1443" i="82"/>
  <c r="CI1447" i="82"/>
  <c r="CI1451" i="82"/>
  <c r="CI1455" i="82"/>
  <c r="CI1459" i="82"/>
  <c r="CI1463" i="82"/>
  <c r="CI1467" i="82"/>
  <c r="CI1471" i="82"/>
  <c r="CI1475" i="82"/>
  <c r="CI1479" i="82"/>
  <c r="CI1483" i="82"/>
  <c r="CI1487" i="82"/>
  <c r="CI1491" i="82"/>
  <c r="CI1495" i="82"/>
  <c r="CI1499" i="82"/>
  <c r="CI1503" i="82"/>
  <c r="CI1507" i="82"/>
  <c r="CI1511" i="82"/>
  <c r="CI1515" i="82"/>
  <c r="CI1519" i="82"/>
  <c r="CI1523" i="82"/>
  <c r="CI1527" i="82"/>
  <c r="CI1531" i="82"/>
  <c r="CI1535" i="82"/>
  <c r="CI1539" i="82"/>
  <c r="CI1543" i="82"/>
  <c r="CI1547" i="82"/>
  <c r="CI1551" i="82"/>
  <c r="CI1555" i="82"/>
  <c r="CI1559" i="82"/>
  <c r="CI1563" i="82"/>
  <c r="CI1567" i="82"/>
  <c r="CI1571" i="82"/>
  <c r="CI1575" i="82"/>
  <c r="CI1579" i="82"/>
  <c r="CI1583" i="82"/>
  <c r="CI1587" i="82"/>
  <c r="CI1591" i="82"/>
  <c r="CI1595" i="82"/>
  <c r="CI1599" i="82"/>
  <c r="CI1603" i="82"/>
  <c r="CI1607" i="82"/>
  <c r="CI1611" i="82"/>
  <c r="CI1615" i="82"/>
  <c r="CI1619" i="82"/>
  <c r="CI1623" i="82"/>
  <c r="CI1627" i="82"/>
  <c r="CI1631" i="82"/>
  <c r="CI1635" i="82"/>
  <c r="CI1639" i="82"/>
  <c r="CI1643" i="82"/>
  <c r="CI1647" i="82"/>
  <c r="CI1651" i="82"/>
  <c r="CI1655" i="82"/>
  <c r="CI1659" i="82"/>
  <c r="CI1663" i="82"/>
  <c r="CI1667" i="82"/>
  <c r="CI1671" i="82"/>
  <c r="CI1675" i="82"/>
  <c r="CI1679" i="82"/>
  <c r="CI1683" i="82"/>
  <c r="CI1687" i="82"/>
  <c r="CI1691" i="82"/>
  <c r="CI1695" i="82"/>
  <c r="CI1699" i="82"/>
  <c r="CI1703" i="82"/>
  <c r="CI1707" i="82"/>
  <c r="CI1711" i="82"/>
  <c r="CI1715" i="82"/>
  <c r="CI1719" i="82"/>
  <c r="CI1723" i="82"/>
  <c r="CI1727" i="82"/>
  <c r="CI1731" i="82"/>
  <c r="CI1735" i="82"/>
  <c r="CI1739" i="82"/>
  <c r="CI1743" i="82"/>
  <c r="CI1747" i="82"/>
  <c r="CI1751" i="82"/>
  <c r="CI1755" i="82"/>
  <c r="CI1759" i="82"/>
  <c r="CI1763" i="82"/>
  <c r="CI1767" i="82"/>
  <c r="CI1771" i="82"/>
  <c r="CI1775" i="82"/>
  <c r="CI1779" i="82"/>
  <c r="CI1783" i="82"/>
  <c r="CI1787" i="82"/>
  <c r="CI1791" i="82"/>
  <c r="CI1795" i="82"/>
  <c r="CI1799" i="82"/>
  <c r="CI1803" i="82"/>
  <c r="CI1807" i="82"/>
  <c r="CI1811" i="82"/>
  <c r="CI1815" i="82"/>
  <c r="CI1819" i="82"/>
  <c r="CI1823" i="82"/>
  <c r="CI1827" i="82"/>
  <c r="CI1831" i="82"/>
  <c r="CI1835" i="82"/>
  <c r="CI1839" i="82"/>
  <c r="CI1843" i="82"/>
  <c r="CI1847" i="82"/>
  <c r="CI1851" i="82"/>
  <c r="CI1855" i="82"/>
  <c r="CI1859" i="82"/>
  <c r="CI1863" i="82"/>
  <c r="CI1867" i="82"/>
  <c r="CI1871" i="82"/>
  <c r="CI1875" i="82"/>
  <c r="CI1879" i="82"/>
  <c r="CI1883" i="82"/>
  <c r="CI1887" i="82"/>
  <c r="CI1891" i="82"/>
  <c r="CI1895" i="82"/>
  <c r="CI1899" i="82"/>
  <c r="CI1903" i="82"/>
  <c r="CI1907" i="82"/>
  <c r="CI1911" i="82"/>
  <c r="CI1915" i="82"/>
  <c r="CI1919" i="82"/>
  <c r="CI1923" i="82"/>
  <c r="CI1927" i="82"/>
  <c r="CI1931" i="82"/>
  <c r="CI1935" i="82"/>
  <c r="CI1939" i="82"/>
  <c r="CI1943" i="82"/>
  <c r="CI1947" i="82"/>
  <c r="CI1951" i="82"/>
  <c r="CI1955" i="82"/>
  <c r="CI1959" i="82"/>
  <c r="CI1963" i="82"/>
  <c r="CI1967" i="82"/>
  <c r="CI1971" i="82"/>
  <c r="CI16" i="82"/>
  <c r="CI32" i="82"/>
  <c r="CI48" i="82"/>
  <c r="CI64" i="82"/>
  <c r="CI80" i="82"/>
  <c r="CI96" i="82"/>
  <c r="CI112" i="82"/>
  <c r="CI128" i="82"/>
  <c r="CI144" i="82"/>
  <c r="CI160" i="82"/>
  <c r="CI176" i="82"/>
  <c r="CI192" i="82"/>
  <c r="CI208" i="82"/>
  <c r="CI224" i="82"/>
  <c r="CI240" i="82"/>
  <c r="CI256" i="82"/>
  <c r="CI272" i="82"/>
  <c r="CI288" i="82"/>
  <c r="CI304" i="82"/>
  <c r="CI320" i="82"/>
  <c r="CI336" i="82"/>
  <c r="CI352" i="82"/>
  <c r="CI368" i="82"/>
  <c r="CI384" i="82"/>
  <c r="CI400" i="82"/>
  <c r="CI416" i="82"/>
  <c r="CI432" i="82"/>
  <c r="CI448" i="82"/>
  <c r="CI464" i="82"/>
  <c r="CI480" i="82"/>
  <c r="CI496" i="82"/>
  <c r="CI512" i="82"/>
  <c r="CI528" i="82"/>
  <c r="CI544" i="82"/>
  <c r="CI560" i="82"/>
  <c r="CI576" i="82"/>
  <c r="CI592" i="82"/>
  <c r="CI608" i="82"/>
  <c r="CI616" i="82"/>
  <c r="CI624" i="82"/>
  <c r="CI632" i="82"/>
  <c r="CI640" i="82"/>
  <c r="CI648" i="82"/>
  <c r="CI656" i="82"/>
  <c r="CI664" i="82"/>
  <c r="CI672" i="82"/>
  <c r="CI680" i="82"/>
  <c r="CI688" i="82"/>
  <c r="CI696" i="82"/>
  <c r="CI704" i="82"/>
  <c r="CI712" i="82"/>
  <c r="CI720" i="82"/>
  <c r="CI728" i="82"/>
  <c r="CI736" i="82"/>
  <c r="CI744" i="82"/>
  <c r="CI752" i="82"/>
  <c r="CI760" i="82"/>
  <c r="CI768" i="82"/>
  <c r="CI776" i="82"/>
  <c r="CI784" i="82"/>
  <c r="CI792" i="82"/>
  <c r="CI800" i="82"/>
  <c r="CI808" i="82"/>
  <c r="CI816" i="82"/>
  <c r="CI824" i="82"/>
  <c r="CI832" i="82"/>
  <c r="CI840" i="82"/>
  <c r="CI848" i="82"/>
  <c r="CI856" i="82"/>
  <c r="CI864" i="82"/>
  <c r="CI872" i="82"/>
  <c r="CI880" i="82"/>
  <c r="CI888" i="82"/>
  <c r="CI896" i="82"/>
  <c r="CI904" i="82"/>
  <c r="CI912" i="82"/>
  <c r="CI920" i="82"/>
  <c r="CI928" i="82"/>
  <c r="CI936" i="82"/>
  <c r="CI944" i="82"/>
  <c r="CI952" i="82"/>
  <c r="CI960" i="82"/>
  <c r="CI968" i="82"/>
  <c r="CI976" i="82"/>
  <c r="CI984" i="82"/>
  <c r="CI992" i="82"/>
  <c r="CI1000" i="82"/>
  <c r="CI1008" i="82"/>
  <c r="CI1016" i="82"/>
  <c r="CI1024" i="82"/>
  <c r="CI1032" i="82"/>
  <c r="CI1040" i="82"/>
  <c r="CI1048" i="82"/>
  <c r="CI1056" i="82"/>
  <c r="CI1064" i="82"/>
  <c r="CI1072" i="82"/>
  <c r="CI1080" i="82"/>
  <c r="CI1088" i="82"/>
  <c r="CI1096" i="82"/>
  <c r="CI1104" i="82"/>
  <c r="CI1112" i="82"/>
  <c r="CI1120" i="82"/>
  <c r="CI1128" i="82"/>
  <c r="CI1136" i="82"/>
  <c r="CI1144" i="82"/>
  <c r="CI1152" i="82"/>
  <c r="CI1160" i="82"/>
  <c r="CI1168" i="82"/>
  <c r="CI1176" i="82"/>
  <c r="CI1184" i="82"/>
  <c r="CI1192" i="82"/>
  <c r="CI1200" i="82"/>
  <c r="CI1208" i="82"/>
  <c r="CI1216" i="82"/>
  <c r="CI1224" i="82"/>
  <c r="CI1232" i="82"/>
  <c r="CI1240" i="82"/>
  <c r="CI1248" i="82"/>
  <c r="CI1256" i="82"/>
  <c r="CI1264" i="82"/>
  <c r="CI1272" i="82"/>
  <c r="CI1280" i="82"/>
  <c r="CI1288" i="82"/>
  <c r="CI1296" i="82"/>
  <c r="CI1302" i="82"/>
  <c r="CI1308" i="82"/>
  <c r="CI1313" i="82"/>
  <c r="CI1318" i="82"/>
  <c r="CI1324" i="82"/>
  <c r="CI1329" i="82"/>
  <c r="CI1334" i="82"/>
  <c r="CI1340" i="82"/>
  <c r="CI1345" i="82"/>
  <c r="CI1350" i="82"/>
  <c r="CI1356" i="82"/>
  <c r="CI1361" i="82"/>
  <c r="CI1366" i="82"/>
  <c r="CI1372" i="82"/>
  <c r="CI1377" i="82"/>
  <c r="CI1382" i="82"/>
  <c r="CI1388" i="82"/>
  <c r="CI1393" i="82"/>
  <c r="CI1398" i="82"/>
  <c r="CI1404" i="82"/>
  <c r="CI1409" i="82"/>
  <c r="CI1414" i="82"/>
  <c r="CI1420" i="82"/>
  <c r="CI1425" i="82"/>
  <c r="CI1430" i="82"/>
  <c r="CI1436" i="82"/>
  <c r="CI1441" i="82"/>
  <c r="CI1446" i="82"/>
  <c r="CI1452" i="82"/>
  <c r="CI1457" i="82"/>
  <c r="CI1462" i="82"/>
  <c r="CI1468" i="82"/>
  <c r="CI1473" i="82"/>
  <c r="CI1478" i="82"/>
  <c r="CI1484" i="82"/>
  <c r="CI1489" i="82"/>
  <c r="CI1494" i="82"/>
  <c r="CI1500" i="82"/>
  <c r="CI1505" i="82"/>
  <c r="CI1510" i="82"/>
  <c r="CI1516" i="82"/>
  <c r="CI1521" i="82"/>
  <c r="CI1526" i="82"/>
  <c r="CI1532" i="82"/>
  <c r="CI1537" i="82"/>
  <c r="CI1542" i="82"/>
  <c r="CI1548" i="82"/>
  <c r="CI1553" i="82"/>
  <c r="CI1558" i="82"/>
  <c r="CI1564" i="82"/>
  <c r="CI1569" i="82"/>
  <c r="CI1574" i="82"/>
  <c r="CI1580" i="82"/>
  <c r="CI1585" i="82"/>
  <c r="CI1590" i="82"/>
  <c r="CI1596" i="82"/>
  <c r="CI1601" i="82"/>
  <c r="CI1606" i="82"/>
  <c r="CI1612" i="82"/>
  <c r="CI1617" i="82"/>
  <c r="CI1622" i="82"/>
  <c r="CI1628" i="82"/>
  <c r="CI1633" i="82"/>
  <c r="CI1638" i="82"/>
  <c r="CI1644" i="82"/>
  <c r="CI1649" i="82"/>
  <c r="CI1654" i="82"/>
  <c r="CI1660" i="82"/>
  <c r="CI1665" i="82"/>
  <c r="CI1670" i="82"/>
  <c r="CI1676" i="82"/>
  <c r="CI1681" i="82"/>
  <c r="CI1686" i="82"/>
  <c r="CI1692" i="82"/>
  <c r="CI1697" i="82"/>
  <c r="CI1702" i="82"/>
  <c r="CI1708" i="82"/>
  <c r="CI1713" i="82"/>
  <c r="CI1718" i="82"/>
  <c r="CI1724" i="82"/>
  <c r="CI1729" i="82"/>
  <c r="CI1734" i="82"/>
  <c r="CI1740" i="82"/>
  <c r="CI1745" i="82"/>
  <c r="CI1750" i="82"/>
  <c r="CI1756" i="82"/>
  <c r="CI1761" i="82"/>
  <c r="CI1766" i="82"/>
  <c r="CI1772" i="82"/>
  <c r="CI1777" i="82"/>
  <c r="CI1782" i="82"/>
  <c r="CI1788" i="82"/>
  <c r="CI1793" i="82"/>
  <c r="CI1798" i="82"/>
  <c r="CI1804" i="82"/>
  <c r="CI1809" i="82"/>
  <c r="CI1814" i="82"/>
  <c r="CI1820" i="82"/>
  <c r="CI1825" i="82"/>
  <c r="CI1830" i="82"/>
  <c r="CI1836" i="82"/>
  <c r="CI1841" i="82"/>
  <c r="CI1846" i="82"/>
  <c r="CI1852" i="82"/>
  <c r="CI1857" i="82"/>
  <c r="CI1862" i="82"/>
  <c r="CI1868" i="82"/>
  <c r="CI1873" i="82"/>
  <c r="CI1878" i="82"/>
  <c r="CI1884" i="82"/>
  <c r="CI1889" i="82"/>
  <c r="CI1894" i="82"/>
  <c r="CI1900" i="82"/>
  <c r="CI1905" i="82"/>
  <c r="CI1910" i="82"/>
  <c r="CI1916" i="82"/>
  <c r="CI1921" i="82"/>
  <c r="CI1926" i="82"/>
  <c r="CI1932" i="82"/>
  <c r="CI1937" i="82"/>
  <c r="CI1942" i="82"/>
  <c r="CI1948" i="82"/>
  <c r="CI1953" i="82"/>
  <c r="CI1958" i="82"/>
  <c r="CI1964" i="82"/>
  <c r="CI1969" i="82"/>
  <c r="CI1974" i="82"/>
  <c r="CI1978" i="82"/>
  <c r="CI1982" i="82"/>
  <c r="CI1986" i="82"/>
  <c r="CI1990" i="82"/>
  <c r="CI1994" i="82"/>
  <c r="CI1998" i="82"/>
  <c r="CI2002" i="82"/>
  <c r="CI2006" i="82"/>
  <c r="CI2010" i="82"/>
  <c r="CI2014" i="82"/>
  <c r="CI2018" i="82"/>
  <c r="CI2022" i="82"/>
  <c r="CI2026" i="82"/>
  <c r="CI2030" i="82"/>
  <c r="CI2034" i="82"/>
  <c r="CI2038" i="82"/>
  <c r="CI2042" i="82"/>
  <c r="CI2046" i="82"/>
  <c r="CI2050" i="82"/>
  <c r="CI2054" i="82"/>
  <c r="CI2058" i="82"/>
  <c r="CI2062" i="82"/>
  <c r="CI2066" i="82"/>
  <c r="CI2070" i="82"/>
  <c r="CI2074" i="82"/>
  <c r="CI2078" i="82"/>
  <c r="CI2082" i="82"/>
  <c r="CI2086" i="82"/>
  <c r="CI2090" i="82"/>
  <c r="CI2094" i="82"/>
  <c r="CI2098" i="82"/>
  <c r="CI2102" i="82"/>
  <c r="CI2106" i="82"/>
  <c r="CI2110" i="82"/>
  <c r="CI2114" i="82"/>
  <c r="CI2118" i="82"/>
  <c r="CI2122" i="82"/>
  <c r="CI2126" i="82"/>
  <c r="CI2130" i="82"/>
  <c r="CI2134" i="82"/>
  <c r="CI2138" i="82"/>
  <c r="CI2142" i="82"/>
  <c r="CI2146" i="82"/>
  <c r="CI2150" i="82"/>
  <c r="CI2154" i="82"/>
  <c r="CI2158" i="82"/>
  <c r="CI2162" i="82"/>
  <c r="CI2166" i="82"/>
  <c r="CI2170" i="82"/>
  <c r="CI2174" i="82"/>
  <c r="CI2178" i="82"/>
  <c r="CI2182" i="82"/>
  <c r="CI2186" i="82"/>
  <c r="CI2190" i="82"/>
  <c r="CI2194" i="82"/>
  <c r="CI2198" i="82"/>
  <c r="CI2202" i="82"/>
  <c r="CI2206" i="82"/>
  <c r="CI2210" i="82"/>
  <c r="CI40" i="82"/>
  <c r="CI72" i="82"/>
  <c r="CI104" i="82"/>
  <c r="CI136" i="82"/>
  <c r="CI168" i="82"/>
  <c r="CI200" i="82"/>
  <c r="CI232" i="82"/>
  <c r="CI264" i="82"/>
  <c r="CI296" i="82"/>
  <c r="CI328" i="82"/>
  <c r="CI360" i="82"/>
  <c r="CI392" i="82"/>
  <c r="CI424" i="82"/>
  <c r="CI440" i="82"/>
  <c r="CI472" i="82"/>
  <c r="CI504" i="82"/>
  <c r="CI536" i="82"/>
  <c r="CI568" i="82"/>
  <c r="CI612" i="82"/>
  <c r="CI628" i="82"/>
  <c r="CI644" i="82"/>
  <c r="CI660" i="82"/>
  <c r="CI676" i="82"/>
  <c r="CI692" i="82"/>
  <c r="CI708" i="82"/>
  <c r="CI724" i="82"/>
  <c r="CI740" i="82"/>
  <c r="CI756" i="82"/>
  <c r="CI772" i="82"/>
  <c r="CI788" i="82"/>
  <c r="CI804" i="82"/>
  <c r="CI812" i="82"/>
  <c r="CI828" i="82"/>
  <c r="CI844" i="82"/>
  <c r="CI860" i="82"/>
  <c r="CI876" i="82"/>
  <c r="CI892" i="82"/>
  <c r="CI916" i="82"/>
  <c r="CI932" i="82"/>
  <c r="CI948" i="82"/>
  <c r="CI964" i="82"/>
  <c r="CI980" i="82"/>
  <c r="CI996" i="82"/>
  <c r="CI1004" i="82"/>
  <c r="CI1020" i="82"/>
  <c r="CI1036" i="82"/>
  <c r="CI1052" i="82"/>
  <c r="CI1068" i="82"/>
  <c r="CI1084" i="82"/>
  <c r="CI1100" i="82"/>
  <c r="CI1116" i="82"/>
  <c r="CI1132" i="82"/>
  <c r="CI1148" i="82"/>
  <c r="CI1172" i="82"/>
  <c r="CI1188" i="82"/>
  <c r="CI1204" i="82"/>
  <c r="CI1220" i="82"/>
  <c r="CI1236" i="82"/>
  <c r="CI1252" i="82"/>
  <c r="CI1268" i="82"/>
  <c r="CI1284" i="82"/>
  <c r="CI1300" i="82"/>
  <c r="CI1310" i="82"/>
  <c r="CI1316" i="82"/>
  <c r="CI1326" i="82"/>
  <c r="CI1337" i="82"/>
  <c r="CI1348" i="82"/>
  <c r="CI1358" i="82"/>
  <c r="CI1369" i="82"/>
  <c r="CI1385" i="82"/>
  <c r="CI1396" i="82"/>
  <c r="CI1406" i="82"/>
  <c r="CI1417" i="82"/>
  <c r="CI1428" i="82"/>
  <c r="CI1438" i="82"/>
  <c r="CI1449" i="82"/>
  <c r="CI1460" i="82"/>
  <c r="CI1470" i="82"/>
  <c r="CI1481" i="82"/>
  <c r="CI1492" i="82"/>
  <c r="CI1508" i="82"/>
  <c r="CI1518" i="82"/>
  <c r="CI1529" i="82"/>
  <c r="CI1540" i="82"/>
  <c r="CI1550" i="82"/>
  <c r="CI1561" i="82"/>
  <c r="CI1572" i="82"/>
  <c r="CI1582" i="82"/>
  <c r="CI1588" i="82"/>
  <c r="CI1598" i="82"/>
  <c r="CI1609" i="82"/>
  <c r="CI1620" i="82"/>
  <c r="CI1630" i="82"/>
  <c r="CI1641" i="82"/>
  <c r="CI1652" i="82"/>
  <c r="CI1662" i="82"/>
  <c r="CI1673" i="82"/>
  <c r="CI1684" i="82"/>
  <c r="CI1700" i="82"/>
  <c r="CI1710" i="82"/>
  <c r="CI1721" i="82"/>
  <c r="CI1732" i="82"/>
  <c r="CI1742" i="82"/>
  <c r="CI1753" i="82"/>
  <c r="CI1764" i="82"/>
  <c r="CI1774" i="82"/>
  <c r="CI1785" i="82"/>
  <c r="CI1796" i="82"/>
  <c r="CI1806" i="82"/>
  <c r="CI1817" i="82"/>
  <c r="CI1833" i="82"/>
  <c r="CI1844" i="82"/>
  <c r="CI1854" i="82"/>
  <c r="CI1865" i="82"/>
  <c r="CI1881" i="82"/>
  <c r="CI1892" i="82"/>
  <c r="CI1902" i="82"/>
  <c r="CI1918" i="82"/>
  <c r="CI1929" i="82"/>
  <c r="CI1940" i="82"/>
  <c r="CI1950" i="82"/>
  <c r="CI1961" i="82"/>
  <c r="CI1972" i="82"/>
  <c r="CI1980" i="82"/>
  <c r="CI1988" i="82"/>
  <c r="CI1996" i="82"/>
  <c r="CI2004" i="82"/>
  <c r="CI2012" i="82"/>
  <c r="CI2020" i="82"/>
  <c r="CI2028" i="82"/>
  <c r="CI2040" i="82"/>
  <c r="CI2048" i="82"/>
  <c r="CI2056" i="82"/>
  <c r="CI2064" i="82"/>
  <c r="CI2072" i="82"/>
  <c r="CI2080" i="82"/>
  <c r="CI2088" i="82"/>
  <c r="CI2096" i="82"/>
  <c r="CI2104" i="82"/>
  <c r="CI2112" i="82"/>
  <c r="CI2116" i="82"/>
  <c r="CI2124" i="82"/>
  <c r="CI2132" i="82"/>
  <c r="CI2140" i="82"/>
  <c r="CI2148" i="82"/>
  <c r="CI2156" i="82"/>
  <c r="CI2164" i="82"/>
  <c r="CI2172" i="82"/>
  <c r="CI2180" i="82"/>
  <c r="CI2184" i="82"/>
  <c r="CI2192" i="82"/>
  <c r="CI2200" i="82"/>
  <c r="CI2208" i="82"/>
  <c r="CI17" i="82"/>
  <c r="CI33" i="82"/>
  <c r="CI49" i="82"/>
  <c r="CI65" i="82"/>
  <c r="CI81" i="82"/>
  <c r="CI97" i="82"/>
  <c r="CI113" i="82"/>
  <c r="CI129" i="82"/>
  <c r="CI145" i="82"/>
  <c r="CI161" i="82"/>
  <c r="CI177" i="82"/>
  <c r="CI193" i="82"/>
  <c r="CI209" i="82"/>
  <c r="CI225" i="82"/>
  <c r="CI241" i="82"/>
  <c r="CI257" i="82"/>
  <c r="CI273" i="82"/>
  <c r="CI289" i="82"/>
  <c r="CI305" i="82"/>
  <c r="CI321" i="82"/>
  <c r="CI337" i="82"/>
  <c r="CI353" i="82"/>
  <c r="CI369" i="82"/>
  <c r="CI385" i="82"/>
  <c r="CI401" i="82"/>
  <c r="CI417" i="82"/>
  <c r="CI433" i="82"/>
  <c r="CI449" i="82"/>
  <c r="CI465" i="82"/>
  <c r="CI481" i="82"/>
  <c r="CI497" i="82"/>
  <c r="CI513" i="82"/>
  <c r="CI529" i="82"/>
  <c r="CI545" i="82"/>
  <c r="CI561" i="82"/>
  <c r="CI577" i="82"/>
  <c r="CI593" i="82"/>
  <c r="CI609" i="82"/>
  <c r="CI617" i="82"/>
  <c r="CI625" i="82"/>
  <c r="CI633" i="82"/>
  <c r="CI641" i="82"/>
  <c r="CI649" i="82"/>
  <c r="CI657" i="82"/>
  <c r="CI665" i="82"/>
  <c r="CI673" i="82"/>
  <c r="CI681" i="82"/>
  <c r="CI689" i="82"/>
  <c r="CI697" i="82"/>
  <c r="CI705" i="82"/>
  <c r="CI713" i="82"/>
  <c r="CI721" i="82"/>
  <c r="CI729" i="82"/>
  <c r="CI737" i="82"/>
  <c r="CI745" i="82"/>
  <c r="CI753" i="82"/>
  <c r="CI761" i="82"/>
  <c r="CI769" i="82"/>
  <c r="CI777" i="82"/>
  <c r="CI785" i="82"/>
  <c r="CI793" i="82"/>
  <c r="CI801" i="82"/>
  <c r="CI809" i="82"/>
  <c r="CI817" i="82"/>
  <c r="CI825" i="82"/>
  <c r="CI833" i="82"/>
  <c r="CI841" i="82"/>
  <c r="CI849" i="82"/>
  <c r="CI857" i="82"/>
  <c r="CI865" i="82"/>
  <c r="CI873" i="82"/>
  <c r="CI881" i="82"/>
  <c r="CI889" i="82"/>
  <c r="CI897" i="82"/>
  <c r="CI905" i="82"/>
  <c r="CI913" i="82"/>
  <c r="CI921" i="82"/>
  <c r="CI929" i="82"/>
  <c r="CI937" i="82"/>
  <c r="CI945" i="82"/>
  <c r="CI953" i="82"/>
  <c r="CI961" i="82"/>
  <c r="CI969" i="82"/>
  <c r="CI977" i="82"/>
  <c r="CI985" i="82"/>
  <c r="CI993" i="82"/>
  <c r="CI1001" i="82"/>
  <c r="CI1009" i="82"/>
  <c r="CI1017" i="82"/>
  <c r="CI1025" i="82"/>
  <c r="CI1033" i="82"/>
  <c r="CI1041" i="82"/>
  <c r="CI1049" i="82"/>
  <c r="CI1057" i="82"/>
  <c r="CI1065" i="82"/>
  <c r="CI1073" i="82"/>
  <c r="CI1081" i="82"/>
  <c r="CI1089" i="82"/>
  <c r="CI1097" i="82"/>
  <c r="CI1105" i="82"/>
  <c r="CI1113" i="82"/>
  <c r="CI1121" i="82"/>
  <c r="CI1129" i="82"/>
  <c r="CI1137" i="82"/>
  <c r="CI1145" i="82"/>
  <c r="CI1153" i="82"/>
  <c r="CI1161" i="82"/>
  <c r="CI1169" i="82"/>
  <c r="CI1177" i="82"/>
  <c r="CI1185" i="82"/>
  <c r="CI1193" i="82"/>
  <c r="CI1201" i="82"/>
  <c r="CI1209" i="82"/>
  <c r="CI1217" i="82"/>
  <c r="CI1225" i="82"/>
  <c r="CI1233" i="82"/>
  <c r="CI1241" i="82"/>
  <c r="CI1249" i="82"/>
  <c r="CI1257" i="82"/>
  <c r="CI1265" i="82"/>
  <c r="CI1273" i="82"/>
  <c r="CI1281" i="82"/>
  <c r="CI1289" i="82"/>
  <c r="CI1297" i="82"/>
  <c r="CI1304" i="82"/>
  <c r="CI1309" i="82"/>
  <c r="CI1314" i="82"/>
  <c r="CI1320" i="82"/>
  <c r="CI1325" i="82"/>
  <c r="CI1330" i="82"/>
  <c r="CI1336" i="82"/>
  <c r="CI1341" i="82"/>
  <c r="CI1346" i="82"/>
  <c r="CI1352" i="82"/>
  <c r="CI1357" i="82"/>
  <c r="CI1362" i="82"/>
  <c r="CI1368" i="82"/>
  <c r="CI1373" i="82"/>
  <c r="CI1378" i="82"/>
  <c r="CI1384" i="82"/>
  <c r="CI1389" i="82"/>
  <c r="CI1394" i="82"/>
  <c r="CI1400" i="82"/>
  <c r="CI1405" i="82"/>
  <c r="CI1410" i="82"/>
  <c r="CI1416" i="82"/>
  <c r="CI1421" i="82"/>
  <c r="CI1426" i="82"/>
  <c r="CI1432" i="82"/>
  <c r="CI1437" i="82"/>
  <c r="CI1442" i="82"/>
  <c r="CI1448" i="82"/>
  <c r="CI1453" i="82"/>
  <c r="CI1458" i="82"/>
  <c r="CI1464" i="82"/>
  <c r="CI1469" i="82"/>
  <c r="CI1474" i="82"/>
  <c r="CI1480" i="82"/>
  <c r="CI1485" i="82"/>
  <c r="CI1490" i="82"/>
  <c r="CI1496" i="82"/>
  <c r="CI1501" i="82"/>
  <c r="CI1506" i="82"/>
  <c r="CI1512" i="82"/>
  <c r="CI1517" i="82"/>
  <c r="CI1522" i="82"/>
  <c r="CI1528" i="82"/>
  <c r="CI1533" i="82"/>
  <c r="CI1538" i="82"/>
  <c r="CI1544" i="82"/>
  <c r="CI1549" i="82"/>
  <c r="CI1554" i="82"/>
  <c r="CI1560" i="82"/>
  <c r="CI1565" i="82"/>
  <c r="CI1570" i="82"/>
  <c r="CI1576" i="82"/>
  <c r="CI1581" i="82"/>
  <c r="CI1586" i="82"/>
  <c r="CI1592" i="82"/>
  <c r="CI1597" i="82"/>
  <c r="CI1602" i="82"/>
  <c r="CI1608" i="82"/>
  <c r="CI1613" i="82"/>
  <c r="CI1618" i="82"/>
  <c r="CI1624" i="82"/>
  <c r="CI1629" i="82"/>
  <c r="CI1634" i="82"/>
  <c r="CI1640" i="82"/>
  <c r="CI1645" i="82"/>
  <c r="CI1650" i="82"/>
  <c r="CI1656" i="82"/>
  <c r="CI1661" i="82"/>
  <c r="CI1666" i="82"/>
  <c r="CI1672" i="82"/>
  <c r="CI1677" i="82"/>
  <c r="CI1682" i="82"/>
  <c r="CI1688" i="82"/>
  <c r="CI1693" i="82"/>
  <c r="CI1698" i="82"/>
  <c r="CI1704" i="82"/>
  <c r="CI1709" i="82"/>
  <c r="CI1714" i="82"/>
  <c r="CI1720" i="82"/>
  <c r="CI1725" i="82"/>
  <c r="CI1730" i="82"/>
  <c r="CI1736" i="82"/>
  <c r="CI1741" i="82"/>
  <c r="CI1746" i="82"/>
  <c r="CI1752" i="82"/>
  <c r="CI1757" i="82"/>
  <c r="CI1762" i="82"/>
  <c r="CI1768" i="82"/>
  <c r="CI1773" i="82"/>
  <c r="CI1778" i="82"/>
  <c r="CI1784" i="82"/>
  <c r="CI1789" i="82"/>
  <c r="CI1794" i="82"/>
  <c r="CI1800" i="82"/>
  <c r="CI1805" i="82"/>
  <c r="CI1810" i="82"/>
  <c r="CI1816" i="82"/>
  <c r="CI1821" i="82"/>
  <c r="CI1826" i="82"/>
  <c r="CI1832" i="82"/>
  <c r="CI1837" i="82"/>
  <c r="CI1842" i="82"/>
  <c r="CI1848" i="82"/>
  <c r="CI1853" i="82"/>
  <c r="CI1858" i="82"/>
  <c r="CI1864" i="82"/>
  <c r="CI1869" i="82"/>
  <c r="CI1874" i="82"/>
  <c r="CI1880" i="82"/>
  <c r="CI1885" i="82"/>
  <c r="CI1890" i="82"/>
  <c r="CI1896" i="82"/>
  <c r="CI1901" i="82"/>
  <c r="CI1906" i="82"/>
  <c r="CI1912" i="82"/>
  <c r="CI1917" i="82"/>
  <c r="CI1922" i="82"/>
  <c r="CI1928" i="82"/>
  <c r="CI1933" i="82"/>
  <c r="CI1938" i="82"/>
  <c r="CI1944" i="82"/>
  <c r="CI1949" i="82"/>
  <c r="CI1954" i="82"/>
  <c r="CI1960" i="82"/>
  <c r="CI1965" i="82"/>
  <c r="CI1970" i="82"/>
  <c r="CI1975" i="82"/>
  <c r="CI1979" i="82"/>
  <c r="CI1983" i="82"/>
  <c r="CI1987" i="82"/>
  <c r="CI1991" i="82"/>
  <c r="CI1995" i="82"/>
  <c r="CI1999" i="82"/>
  <c r="CI2003" i="82"/>
  <c r="CI2007" i="82"/>
  <c r="CI2011" i="82"/>
  <c r="CI2015" i="82"/>
  <c r="CI2019" i="82"/>
  <c r="CI2023" i="82"/>
  <c r="CI2027" i="82"/>
  <c r="CI2031" i="82"/>
  <c r="CI2035" i="82"/>
  <c r="CI2039" i="82"/>
  <c r="CI2043" i="82"/>
  <c r="CI2047" i="82"/>
  <c r="CI2051" i="82"/>
  <c r="CI2055" i="82"/>
  <c r="CI2059" i="82"/>
  <c r="CI2063" i="82"/>
  <c r="CI2067" i="82"/>
  <c r="CI2071" i="82"/>
  <c r="CI2075" i="82"/>
  <c r="CI2079" i="82"/>
  <c r="CI2083" i="82"/>
  <c r="CI2087" i="82"/>
  <c r="CI2091" i="82"/>
  <c r="CI2095" i="82"/>
  <c r="CI2099" i="82"/>
  <c r="CI2103" i="82"/>
  <c r="CI2107" i="82"/>
  <c r="CI2111" i="82"/>
  <c r="CI2115" i="82"/>
  <c r="CI2119" i="82"/>
  <c r="CI2123" i="82"/>
  <c r="CI2127" i="82"/>
  <c r="CI2131" i="82"/>
  <c r="CI2135" i="82"/>
  <c r="CI2139" i="82"/>
  <c r="CI2143" i="82"/>
  <c r="CI2147" i="82"/>
  <c r="CI2151" i="82"/>
  <c r="CI2155" i="82"/>
  <c r="CI2159" i="82"/>
  <c r="CI2163" i="82"/>
  <c r="CI2167" i="82"/>
  <c r="CI2171" i="82"/>
  <c r="CI2175" i="82"/>
  <c r="CI2179" i="82"/>
  <c r="CI2183" i="82"/>
  <c r="CI2187" i="82"/>
  <c r="CI2191" i="82"/>
  <c r="CI2195" i="82"/>
  <c r="CI2199" i="82"/>
  <c r="CI2203" i="82"/>
  <c r="CI2207" i="82"/>
  <c r="CI2211" i="82"/>
  <c r="CI24" i="82"/>
  <c r="CI56" i="82"/>
  <c r="CI88" i="82"/>
  <c r="CI120" i="82"/>
  <c r="CI152" i="82"/>
  <c r="CI184" i="82"/>
  <c r="CI216" i="82"/>
  <c r="CI248" i="82"/>
  <c r="CI280" i="82"/>
  <c r="CI312" i="82"/>
  <c r="CI344" i="82"/>
  <c r="CI376" i="82"/>
  <c r="CI408" i="82"/>
  <c r="CI456" i="82"/>
  <c r="CI488" i="82"/>
  <c r="CI520" i="82"/>
  <c r="CI552" i="82"/>
  <c r="CI584" i="82"/>
  <c r="CI600" i="82"/>
  <c r="CI620" i="82"/>
  <c r="CI636" i="82"/>
  <c r="CI652" i="82"/>
  <c r="CI668" i="82"/>
  <c r="CI684" i="82"/>
  <c r="CI700" i="82"/>
  <c r="CI716" i="82"/>
  <c r="CI732" i="82"/>
  <c r="CI748" i="82"/>
  <c r="CI764" i="82"/>
  <c r="CI780" i="82"/>
  <c r="CI796" i="82"/>
  <c r="CI820" i="82"/>
  <c r="CI836" i="82"/>
  <c r="CI852" i="82"/>
  <c r="CI868" i="82"/>
  <c r="CI884" i="82"/>
  <c r="CI900" i="82"/>
  <c r="CI908" i="82"/>
  <c r="CI924" i="82"/>
  <c r="CI940" i="82"/>
  <c r="CI956" i="82"/>
  <c r="CI972" i="82"/>
  <c r="CI988" i="82"/>
  <c r="CI1012" i="82"/>
  <c r="CI1028" i="82"/>
  <c r="CI1044" i="82"/>
  <c r="CI1060" i="82"/>
  <c r="CI1076" i="82"/>
  <c r="CI1092" i="82"/>
  <c r="CI1108" i="82"/>
  <c r="CI1124" i="82"/>
  <c r="CI1140" i="82"/>
  <c r="CI1156" i="82"/>
  <c r="CI1164" i="82"/>
  <c r="CI1180" i="82"/>
  <c r="CI1196" i="82"/>
  <c r="CI1212" i="82"/>
  <c r="CI1228" i="82"/>
  <c r="CI1244" i="82"/>
  <c r="CI1260" i="82"/>
  <c r="CI1276" i="82"/>
  <c r="CI1292" i="82"/>
  <c r="CI1305" i="82"/>
  <c r="CI1321" i="82"/>
  <c r="CI1332" i="82"/>
  <c r="CI1342" i="82"/>
  <c r="CI1353" i="82"/>
  <c r="CI1364" i="82"/>
  <c r="CI1374" i="82"/>
  <c r="CI1380" i="82"/>
  <c r="CI1390" i="82"/>
  <c r="CI1401" i="82"/>
  <c r="CI1412" i="82"/>
  <c r="CI1422" i="82"/>
  <c r="CI1433" i="82"/>
  <c r="CI1444" i="82"/>
  <c r="CI1454" i="82"/>
  <c r="CI1465" i="82"/>
  <c r="CI1476" i="82"/>
  <c r="CI1486" i="82"/>
  <c r="CI1497" i="82"/>
  <c r="CI1502" i="82"/>
  <c r="CI1513" i="82"/>
  <c r="CI1524" i="82"/>
  <c r="CI1534" i="82"/>
  <c r="CI1545" i="82"/>
  <c r="CI1556" i="82"/>
  <c r="CI1566" i="82"/>
  <c r="CI1577" i="82"/>
  <c r="CI1593" i="82"/>
  <c r="CI1604" i="82"/>
  <c r="CI1614" i="82"/>
  <c r="CI1625" i="82"/>
  <c r="CI1636" i="82"/>
  <c r="CI1646" i="82"/>
  <c r="CI1657" i="82"/>
  <c r="CI1668" i="82"/>
  <c r="CI1678" i="82"/>
  <c r="CI1689" i="82"/>
  <c r="CI1694" i="82"/>
  <c r="CI1705" i="82"/>
  <c r="CI1716" i="82"/>
  <c r="CI1726" i="82"/>
  <c r="CI1737" i="82"/>
  <c r="CI1748" i="82"/>
  <c r="CI1758" i="82"/>
  <c r="CI1769" i="82"/>
  <c r="CI1780" i="82"/>
  <c r="CI1790" i="82"/>
  <c r="CI1801" i="82"/>
  <c r="CI1812" i="82"/>
  <c r="CI1822" i="82"/>
  <c r="CI1828" i="82"/>
  <c r="CI1838" i="82"/>
  <c r="CI1849" i="82"/>
  <c r="CI1860" i="82"/>
  <c r="CI1870" i="82"/>
  <c r="CI1876" i="82"/>
  <c r="CI1886" i="82"/>
  <c r="CI1897" i="82"/>
  <c r="CI1908" i="82"/>
  <c r="CI1913" i="82"/>
  <c r="CI1924" i="82"/>
  <c r="CI1934" i="82"/>
  <c r="CI1945" i="82"/>
  <c r="CI1956" i="82"/>
  <c r="CI1966" i="82"/>
  <c r="CI1976" i="82"/>
  <c r="CI1984" i="82"/>
  <c r="CI1992" i="82"/>
  <c r="CI2000" i="82"/>
  <c r="CI2008" i="82"/>
  <c r="CI2016" i="82"/>
  <c r="CI2024" i="82"/>
  <c r="CI2032" i="82"/>
  <c r="CI2036" i="82"/>
  <c r="CI2044" i="82"/>
  <c r="CI2052" i="82"/>
  <c r="CI2060" i="82"/>
  <c r="CI2068" i="82"/>
  <c r="CI2076" i="82"/>
  <c r="CI2084" i="82"/>
  <c r="CI2092" i="82"/>
  <c r="CI2100" i="82"/>
  <c r="CI2108" i="82"/>
  <c r="CI2120" i="82"/>
  <c r="CI2128" i="82"/>
  <c r="CI2136" i="82"/>
  <c r="CI2144" i="82"/>
  <c r="CI2152" i="82"/>
  <c r="CI2160" i="82"/>
  <c r="CI2168" i="82"/>
  <c r="CI2176" i="82"/>
  <c r="CI2188" i="82"/>
  <c r="CI2196" i="82"/>
  <c r="CI2204" i="82"/>
  <c r="CI73" i="82"/>
  <c r="CI137" i="82"/>
  <c r="CI201" i="82"/>
  <c r="CI265" i="82"/>
  <c r="CI329" i="82"/>
  <c r="CI393" i="82"/>
  <c r="CI457" i="82"/>
  <c r="CI521" i="82"/>
  <c r="CI585" i="82"/>
  <c r="CI629" i="82"/>
  <c r="CI661" i="82"/>
  <c r="CI693" i="82"/>
  <c r="CI725" i="82"/>
  <c r="CI757" i="82"/>
  <c r="CI789" i="82"/>
  <c r="CI821" i="82"/>
  <c r="CI853" i="82"/>
  <c r="CI885" i="82"/>
  <c r="CI917" i="82"/>
  <c r="CI949" i="82"/>
  <c r="CI981" i="82"/>
  <c r="CI1013" i="82"/>
  <c r="CI1045" i="82"/>
  <c r="CI1077" i="82"/>
  <c r="CI1109" i="82"/>
  <c r="CI1141" i="82"/>
  <c r="CI1173" i="82"/>
  <c r="CI1205" i="82"/>
  <c r="CI1237" i="82"/>
  <c r="CI1269" i="82"/>
  <c r="CI1301" i="82"/>
  <c r="CI1322" i="82"/>
  <c r="CI1344" i="82"/>
  <c r="CI1365" i="82"/>
  <c r="CI1386" i="82"/>
  <c r="CI1408" i="82"/>
  <c r="CI1429" i="82"/>
  <c r="CI1450" i="82"/>
  <c r="CI1472" i="82"/>
  <c r="CI1493" i="82"/>
  <c r="CI1514" i="82"/>
  <c r="CI1536" i="82"/>
  <c r="CI1557" i="82"/>
  <c r="CI1578" i="82"/>
  <c r="CI1600" i="82"/>
  <c r="CI1621" i="82"/>
  <c r="CI1642" i="82"/>
  <c r="CI1664" i="82"/>
  <c r="CI1685" i="82"/>
  <c r="CI1706" i="82"/>
  <c r="CI1728" i="82"/>
  <c r="CI1749" i="82"/>
  <c r="CI1770" i="82"/>
  <c r="CI1792" i="82"/>
  <c r="CI1813" i="82"/>
  <c r="CI1834" i="82"/>
  <c r="CI1856" i="82"/>
  <c r="CI1877" i="82"/>
  <c r="CI1898" i="82"/>
  <c r="CI1920" i="82"/>
  <c r="CI1941" i="82"/>
  <c r="CI1962" i="82"/>
  <c r="CI1981" i="82"/>
  <c r="CI1997" i="82"/>
  <c r="CI2013" i="82"/>
  <c r="CI2029" i="82"/>
  <c r="CI2045" i="82"/>
  <c r="CI2061" i="82"/>
  <c r="CI2077" i="82"/>
  <c r="CI2093" i="82"/>
  <c r="CI2109" i="82"/>
  <c r="CI2125" i="82"/>
  <c r="CI2141" i="82"/>
  <c r="CI2157" i="82"/>
  <c r="CI2173" i="82"/>
  <c r="CI2189" i="82"/>
  <c r="CI2205" i="82"/>
  <c r="CI105" i="82"/>
  <c r="CI169" i="82"/>
  <c r="CI233" i="82"/>
  <c r="CI361" i="82"/>
  <c r="CI425" i="82"/>
  <c r="CI553" i="82"/>
  <c r="CI613" i="82"/>
  <c r="CI677" i="82"/>
  <c r="CI741" i="82"/>
  <c r="CI805" i="82"/>
  <c r="CI869" i="82"/>
  <c r="CI933" i="82"/>
  <c r="CI997" i="82"/>
  <c r="CI1061" i="82"/>
  <c r="CI1125" i="82"/>
  <c r="CI1189" i="82"/>
  <c r="CI1285" i="82"/>
  <c r="CI1333" i="82"/>
  <c r="CI1376" i="82"/>
  <c r="CI1418" i="82"/>
  <c r="CI1461" i="82"/>
  <c r="CI1504" i="82"/>
  <c r="CI1546" i="82"/>
  <c r="CI1589" i="82"/>
  <c r="CI1632" i="82"/>
  <c r="CI1674" i="82"/>
  <c r="CI1717" i="82"/>
  <c r="CI1760" i="82"/>
  <c r="CI1802" i="82"/>
  <c r="CI1845" i="82"/>
  <c r="CI1888" i="82"/>
  <c r="CI1930" i="82"/>
  <c r="CI1973" i="82"/>
  <c r="CI2005" i="82"/>
  <c r="CI2037" i="82"/>
  <c r="CI2085" i="82"/>
  <c r="CI2117" i="82"/>
  <c r="CI2149" i="82"/>
  <c r="CI2181" i="82"/>
  <c r="CI57" i="82"/>
  <c r="CI121" i="82"/>
  <c r="CI249" i="82"/>
  <c r="CI313" i="82"/>
  <c r="CI377" i="82"/>
  <c r="CI505" i="82"/>
  <c r="CI569" i="82"/>
  <c r="CI653" i="82"/>
  <c r="CI717" i="82"/>
  <c r="CI781" i="82"/>
  <c r="CI845" i="82"/>
  <c r="CI909" i="82"/>
  <c r="CI973" i="82"/>
  <c r="CI1037" i="82"/>
  <c r="CI1101" i="82"/>
  <c r="CI1165" i="82"/>
  <c r="CI1229" i="82"/>
  <c r="CI1293" i="82"/>
  <c r="CI1338" i="82"/>
  <c r="CI1381" i="82"/>
  <c r="CI1424" i="82"/>
  <c r="CI1466" i="82"/>
  <c r="CI1509" i="82"/>
  <c r="CI1552" i="82"/>
  <c r="CI1594" i="82"/>
  <c r="CI1637" i="82"/>
  <c r="CI1680" i="82"/>
  <c r="CI1722" i="82"/>
  <c r="CI1765" i="82"/>
  <c r="CI1808" i="82"/>
  <c r="CI1850" i="82"/>
  <c r="CI1893" i="82"/>
  <c r="CI1936" i="82"/>
  <c r="CI1977" i="82"/>
  <c r="CI2009" i="82"/>
  <c r="CI2041" i="82"/>
  <c r="CI2089" i="82"/>
  <c r="CI2121" i="82"/>
  <c r="CI2153" i="82"/>
  <c r="CI2185" i="82"/>
  <c r="CI25" i="82"/>
  <c r="CI89" i="82"/>
  <c r="CI153" i="82"/>
  <c r="CI217" i="82"/>
  <c r="CI281" i="82"/>
  <c r="CI345" i="82"/>
  <c r="CI409" i="82"/>
  <c r="CI473" i="82"/>
  <c r="CI537" i="82"/>
  <c r="CI601" i="82"/>
  <c r="CI637" i="82"/>
  <c r="CI669" i="82"/>
  <c r="CI701" i="82"/>
  <c r="CI733" i="82"/>
  <c r="CI765" i="82"/>
  <c r="CI797" i="82"/>
  <c r="CI829" i="82"/>
  <c r="CI861" i="82"/>
  <c r="CI893" i="82"/>
  <c r="CI925" i="82"/>
  <c r="CI957" i="82"/>
  <c r="CI989" i="82"/>
  <c r="CI1021" i="82"/>
  <c r="CI1053" i="82"/>
  <c r="CI1085" i="82"/>
  <c r="CI1117" i="82"/>
  <c r="CI1149" i="82"/>
  <c r="CI1181" i="82"/>
  <c r="CI1213" i="82"/>
  <c r="CI1245" i="82"/>
  <c r="CI1277" i="82"/>
  <c r="CI1306" i="82"/>
  <c r="CI1328" i="82"/>
  <c r="CI1349" i="82"/>
  <c r="CI1370" i="82"/>
  <c r="CI1392" i="82"/>
  <c r="CI1413" i="82"/>
  <c r="CI1434" i="82"/>
  <c r="CI1456" i="82"/>
  <c r="CI1477" i="82"/>
  <c r="CI1498" i="82"/>
  <c r="CI1520" i="82"/>
  <c r="CI1541" i="82"/>
  <c r="CI1562" i="82"/>
  <c r="CI1584" i="82"/>
  <c r="CI1605" i="82"/>
  <c r="CI1626" i="82"/>
  <c r="CI1648" i="82"/>
  <c r="CI1669" i="82"/>
  <c r="CI1690" i="82"/>
  <c r="CI1712" i="82"/>
  <c r="CI1733" i="82"/>
  <c r="CI1754" i="82"/>
  <c r="CI1776" i="82"/>
  <c r="CI1797" i="82"/>
  <c r="CI1818" i="82"/>
  <c r="CI1840" i="82"/>
  <c r="CI1861" i="82"/>
  <c r="CI1882" i="82"/>
  <c r="CI1904" i="82"/>
  <c r="CI1925" i="82"/>
  <c r="CI1946" i="82"/>
  <c r="CI1968" i="82"/>
  <c r="CI1985" i="82"/>
  <c r="CI2001" i="82"/>
  <c r="CI2017" i="82"/>
  <c r="CI2033" i="82"/>
  <c r="CI2049" i="82"/>
  <c r="CI2065" i="82"/>
  <c r="CI2081" i="82"/>
  <c r="CI2097" i="82"/>
  <c r="CI2113" i="82"/>
  <c r="CI2129" i="82"/>
  <c r="CI2145" i="82"/>
  <c r="CI2161" i="82"/>
  <c r="CI2177" i="82"/>
  <c r="CI2193" i="82"/>
  <c r="CI2209" i="82"/>
  <c r="CI41" i="82"/>
  <c r="CI297" i="82"/>
  <c r="CI489" i="82"/>
  <c r="CI645" i="82"/>
  <c r="CI709" i="82"/>
  <c r="CI773" i="82"/>
  <c r="CI837" i="82"/>
  <c r="CI901" i="82"/>
  <c r="CI965" i="82"/>
  <c r="CI1029" i="82"/>
  <c r="CI1093" i="82"/>
  <c r="CI1157" i="82"/>
  <c r="CI1221" i="82"/>
  <c r="CI1253" i="82"/>
  <c r="CI1312" i="82"/>
  <c r="CI1354" i="82"/>
  <c r="CI1397" i="82"/>
  <c r="CI1440" i="82"/>
  <c r="CI1482" i="82"/>
  <c r="CI1525" i="82"/>
  <c r="CI1568" i="82"/>
  <c r="CI1610" i="82"/>
  <c r="CI1653" i="82"/>
  <c r="CI1696" i="82"/>
  <c r="CI1738" i="82"/>
  <c r="CI1781" i="82"/>
  <c r="CI1824" i="82"/>
  <c r="CI1866" i="82"/>
  <c r="CI1909" i="82"/>
  <c r="CI1952" i="82"/>
  <c r="CI1989" i="82"/>
  <c r="CI2021" i="82"/>
  <c r="CI2053" i="82"/>
  <c r="CI2069" i="82"/>
  <c r="CI2101" i="82"/>
  <c r="CI2133" i="82"/>
  <c r="CI2165" i="82"/>
  <c r="CI2197" i="82"/>
  <c r="CI185" i="82"/>
  <c r="CI441" i="82"/>
  <c r="CI621" i="82"/>
  <c r="CI685" i="82"/>
  <c r="CI749" i="82"/>
  <c r="CI813" i="82"/>
  <c r="CI877" i="82"/>
  <c r="CI941" i="82"/>
  <c r="CI1005" i="82"/>
  <c r="CI1069" i="82"/>
  <c r="CI1133" i="82"/>
  <c r="CI1197" i="82"/>
  <c r="CI1261" i="82"/>
  <c r="CI1317" i="82"/>
  <c r="CI1360" i="82"/>
  <c r="CI1402" i="82"/>
  <c r="CI1445" i="82"/>
  <c r="CI1488" i="82"/>
  <c r="CI1530" i="82"/>
  <c r="CI1573" i="82"/>
  <c r="CI1616" i="82"/>
  <c r="CI1658" i="82"/>
  <c r="CI1701" i="82"/>
  <c r="CI1744" i="82"/>
  <c r="CI1786" i="82"/>
  <c r="CI1829" i="82"/>
  <c r="CI1872" i="82"/>
  <c r="CI1914" i="82"/>
  <c r="CI1957" i="82"/>
  <c r="CI1993" i="82"/>
  <c r="CI2025" i="82"/>
  <c r="CI2057" i="82"/>
  <c r="CI2073" i="82"/>
  <c r="CI2105" i="82"/>
  <c r="CI2137" i="82"/>
  <c r="CI2169" i="82"/>
  <c r="CI2201" i="82"/>
  <c r="A10" i="18"/>
  <c r="A11" i="20"/>
  <c r="A11" i="30"/>
  <c r="A11" i="29"/>
  <c r="A11" i="61"/>
  <c r="A11" i="62"/>
  <c r="A10" i="65"/>
  <c r="A10" i="64"/>
  <c r="A9" i="67"/>
  <c r="A10" i="77"/>
  <c r="A11" i="28"/>
  <c r="A11" i="31"/>
  <c r="A11" i="38"/>
  <c r="A10" i="24"/>
  <c r="A10" i="70"/>
  <c r="A8" i="66"/>
  <c r="AA15" i="82"/>
  <c r="AB15" i="82"/>
  <c r="AB49" i="82"/>
  <c r="AA49" i="82"/>
  <c r="AA38" i="82"/>
  <c r="AB38" i="82"/>
  <c r="AA32" i="82"/>
  <c r="AB32" i="82"/>
  <c r="F2978" i="82"/>
  <c r="G2978" i="82"/>
  <c r="F2758" i="82"/>
  <c r="G2758" i="82"/>
  <c r="F2726" i="82"/>
  <c r="G2726" i="82"/>
  <c r="F2686" i="82"/>
  <c r="G2686" i="82"/>
  <c r="F2661" i="82"/>
  <c r="G2661" i="82"/>
  <c r="G2249" i="82"/>
  <c r="F2249" i="82"/>
  <c r="G2143" i="82"/>
  <c r="F2143" i="82"/>
  <c r="F1475" i="82"/>
  <c r="G1475" i="82"/>
  <c r="F559" i="82"/>
  <c r="G559" i="82"/>
  <c r="G127" i="82"/>
  <c r="F127" i="82"/>
  <c r="F3127" i="82"/>
  <c r="G3127" i="82"/>
  <c r="F3103" i="82"/>
  <c r="G3103" i="82"/>
  <c r="F3079" i="82"/>
  <c r="G3079" i="82"/>
  <c r="F2981" i="82"/>
  <c r="G2981" i="82"/>
  <c r="F2937" i="82"/>
  <c r="G2937" i="82"/>
  <c r="F2873" i="82"/>
  <c r="G2873" i="82"/>
  <c r="F2813" i="82"/>
  <c r="G2813" i="82"/>
  <c r="F2701" i="82"/>
  <c r="G2701" i="82"/>
  <c r="G2177" i="82"/>
  <c r="F2177" i="82"/>
  <c r="G2153" i="82"/>
  <c r="F2153" i="82"/>
  <c r="F1641" i="82"/>
  <c r="G1641" i="82"/>
  <c r="F1332" i="82"/>
  <c r="G1332" i="82"/>
  <c r="G1258" i="82"/>
  <c r="F1258" i="82"/>
  <c r="F634" i="82"/>
  <c r="G634" i="82"/>
  <c r="G23" i="82"/>
  <c r="F23" i="82"/>
  <c r="F2972" i="82"/>
  <c r="G2972" i="82"/>
  <c r="F2836" i="82"/>
  <c r="G2836" i="82"/>
  <c r="G2075" i="82"/>
  <c r="F2075" i="82"/>
  <c r="F1853" i="82"/>
  <c r="G1853" i="82"/>
  <c r="F926" i="82"/>
  <c r="G926" i="82"/>
  <c r="F371" i="82"/>
  <c r="G371" i="82"/>
  <c r="F3053" i="82"/>
  <c r="G3053" i="82"/>
  <c r="F3015" i="82"/>
  <c r="G3015" i="82"/>
  <c r="F2925" i="82"/>
  <c r="G2925" i="82"/>
  <c r="F2705" i="82"/>
  <c r="G2705" i="82"/>
  <c r="F2597" i="82"/>
  <c r="G2597" i="82"/>
  <c r="F2573" i="82"/>
  <c r="G2573" i="82"/>
  <c r="F2539" i="82"/>
  <c r="G2539" i="82"/>
  <c r="F2515" i="82"/>
  <c r="G2515" i="82"/>
  <c r="F2483" i="82"/>
  <c r="G2483" i="82"/>
  <c r="F2459" i="82"/>
  <c r="G2459" i="82"/>
  <c r="F2427" i="82"/>
  <c r="G2427" i="82"/>
  <c r="G2393" i="82"/>
  <c r="F2393" i="82"/>
  <c r="G2369" i="82"/>
  <c r="F2369" i="82"/>
  <c r="F2337" i="82"/>
  <c r="G2337" i="82"/>
  <c r="G2305" i="82"/>
  <c r="F2305" i="82"/>
  <c r="G2199" i="82"/>
  <c r="F2199" i="82"/>
  <c r="G2095" i="82"/>
  <c r="F2095" i="82"/>
  <c r="G2033" i="82"/>
  <c r="F2033" i="82"/>
  <c r="G2009" i="82"/>
  <c r="F2009" i="82"/>
  <c r="F1285" i="82"/>
  <c r="G1285" i="82"/>
  <c r="F977" i="82"/>
  <c r="G977" i="82"/>
  <c r="F299" i="82"/>
  <c r="G299" i="82"/>
  <c r="F3100" i="82"/>
  <c r="G3100" i="82"/>
  <c r="F3012" i="82"/>
  <c r="G3012" i="82"/>
  <c r="F2958" i="82"/>
  <c r="G2958" i="82"/>
  <c r="F2904" i="82"/>
  <c r="G2904" i="82"/>
  <c r="F2840" i="82"/>
  <c r="G2840" i="82"/>
  <c r="F2780" i="82"/>
  <c r="G2780" i="82"/>
  <c r="F2713" i="82"/>
  <c r="G2713" i="82"/>
  <c r="F2654" i="82"/>
  <c r="G2654" i="82"/>
  <c r="G2256" i="82"/>
  <c r="F2256" i="82"/>
  <c r="G1984" i="82"/>
  <c r="F1984" i="82"/>
  <c r="G1952" i="82"/>
  <c r="F1952" i="82"/>
  <c r="F1918" i="82"/>
  <c r="G1918" i="82"/>
  <c r="F1894" i="82"/>
  <c r="G1894" i="82"/>
  <c r="F1870" i="82"/>
  <c r="G1870" i="82"/>
  <c r="F1830" i="82"/>
  <c r="G1830" i="82"/>
  <c r="F1798" i="82"/>
  <c r="G1798" i="82"/>
  <c r="F1764" i="82"/>
  <c r="G1764" i="82"/>
  <c r="F1732" i="82"/>
  <c r="G1732" i="82"/>
  <c r="F1692" i="82"/>
  <c r="G1692" i="82"/>
  <c r="F1668" i="82"/>
  <c r="G1668" i="82"/>
  <c r="F1634" i="82"/>
  <c r="G1634" i="82"/>
  <c r="F1602" i="82"/>
  <c r="G1602" i="82"/>
  <c r="F1578" i="82"/>
  <c r="G1578" i="82"/>
  <c r="F1554" i="82"/>
  <c r="G1554" i="82"/>
  <c r="F1522" i="82"/>
  <c r="G1522" i="82"/>
  <c r="F1466" i="82"/>
  <c r="G1466" i="82"/>
  <c r="F1442" i="82"/>
  <c r="G1442" i="82"/>
  <c r="G1189" i="82"/>
  <c r="F1189" i="82"/>
  <c r="F893" i="82"/>
  <c r="G893" i="82"/>
  <c r="F797" i="82"/>
  <c r="G797" i="82"/>
  <c r="F746" i="82"/>
  <c r="G746" i="82"/>
  <c r="F590" i="82"/>
  <c r="G590" i="82"/>
  <c r="F294" i="82"/>
  <c r="G294" i="82"/>
  <c r="F183" i="82"/>
  <c r="G183" i="82"/>
  <c r="F3094" i="82"/>
  <c r="G3094" i="82"/>
  <c r="F3026" i="82"/>
  <c r="G3026" i="82"/>
  <c r="F2940" i="82"/>
  <c r="G2940" i="82"/>
  <c r="F2888" i="82"/>
  <c r="G2888" i="82"/>
  <c r="F2828" i="82"/>
  <c r="G2828" i="82"/>
  <c r="F2778" i="82"/>
  <c r="G2778" i="82"/>
  <c r="F2739" i="82"/>
  <c r="G2739" i="82"/>
  <c r="F2671" i="82"/>
  <c r="G2671" i="82"/>
  <c r="F2496" i="82"/>
  <c r="G2496" i="82"/>
  <c r="G2202" i="82"/>
  <c r="F2202" i="82"/>
  <c r="G2054" i="82"/>
  <c r="F2054" i="82"/>
  <c r="F1396" i="82"/>
  <c r="G1396" i="82"/>
  <c r="F1372" i="82"/>
  <c r="G1372" i="82"/>
  <c r="G1153" i="82"/>
  <c r="F1153" i="82"/>
  <c r="F913" i="82"/>
  <c r="G913" i="82"/>
  <c r="F790" i="82"/>
  <c r="G790" i="82"/>
  <c r="F742" i="82"/>
  <c r="G742" i="82"/>
  <c r="F576" i="82"/>
  <c r="G576" i="82"/>
  <c r="F283" i="82"/>
  <c r="G283" i="82"/>
  <c r="G150" i="82"/>
  <c r="F150" i="82"/>
  <c r="F2668" i="82"/>
  <c r="G2668" i="82"/>
  <c r="F2600" i="82"/>
  <c r="G2600" i="82"/>
  <c r="F2552" i="82"/>
  <c r="G2552" i="82"/>
  <c r="F2484" i="82"/>
  <c r="G2484" i="82"/>
  <c r="F2419" i="82"/>
  <c r="G2419" i="82"/>
  <c r="F2380" i="82"/>
  <c r="G2380" i="82"/>
  <c r="G2334" i="82"/>
  <c r="F2334" i="82"/>
  <c r="G2275" i="82"/>
  <c r="F2275" i="82"/>
  <c r="G2216" i="82"/>
  <c r="F2216" i="82"/>
  <c r="G2144" i="82"/>
  <c r="F2144" i="82"/>
  <c r="G2110" i="82"/>
  <c r="F2110" i="82"/>
  <c r="G2050" i="82"/>
  <c r="F2050" i="82"/>
  <c r="G1981" i="82"/>
  <c r="F1981" i="82"/>
  <c r="G1933" i="82"/>
  <c r="F1933" i="82"/>
  <c r="F1885" i="82"/>
  <c r="G1885" i="82"/>
  <c r="F1833" i="82"/>
  <c r="G1833" i="82"/>
  <c r="F1784" i="82"/>
  <c r="G1784" i="82"/>
  <c r="F1745" i="82"/>
  <c r="G1745" i="82"/>
  <c r="F1693" i="82"/>
  <c r="G1693" i="82"/>
  <c r="F1645" i="82"/>
  <c r="G1645" i="82"/>
  <c r="F1581" i="82"/>
  <c r="G1581" i="82"/>
  <c r="F1531" i="82"/>
  <c r="G1531" i="82"/>
  <c r="F1465" i="82"/>
  <c r="G1465" i="82"/>
  <c r="F1404" i="82"/>
  <c r="G1404" i="82"/>
  <c r="F1293" i="82"/>
  <c r="G1293" i="82"/>
  <c r="G1040" i="82"/>
  <c r="F1040" i="82"/>
  <c r="F984" i="82"/>
  <c r="G984" i="82"/>
  <c r="F936" i="82"/>
  <c r="G936" i="82"/>
  <c r="F665" i="82"/>
  <c r="G665" i="82"/>
  <c r="F513" i="82"/>
  <c r="G513" i="82"/>
  <c r="F260" i="82"/>
  <c r="G260" i="82"/>
  <c r="F208" i="82"/>
  <c r="G208" i="82"/>
  <c r="G160" i="82"/>
  <c r="F160" i="82"/>
  <c r="F2606" i="82"/>
  <c r="G2606" i="82"/>
  <c r="F2560" i="82"/>
  <c r="G2560" i="82"/>
  <c r="F2502" i="82"/>
  <c r="G2502" i="82"/>
  <c r="F2450" i="82"/>
  <c r="G2450" i="82"/>
  <c r="F2386" i="82"/>
  <c r="G2386" i="82"/>
  <c r="G2320" i="82"/>
  <c r="F2320" i="82"/>
  <c r="G2270" i="82"/>
  <c r="F2270" i="82"/>
  <c r="G2218" i="82"/>
  <c r="F2218" i="82"/>
  <c r="G2164" i="82"/>
  <c r="F2164" i="82"/>
  <c r="G2112" i="82"/>
  <c r="F2112" i="82"/>
  <c r="G2065" i="82"/>
  <c r="F2065" i="82"/>
  <c r="G1994" i="82"/>
  <c r="F1994" i="82"/>
  <c r="G1943" i="82"/>
  <c r="F1943" i="82"/>
  <c r="F1903" i="82"/>
  <c r="G1903" i="82"/>
  <c r="F1835" i="82"/>
  <c r="G1835" i="82"/>
  <c r="F1771" i="82"/>
  <c r="G1771" i="82"/>
  <c r="F1723" i="82"/>
  <c r="G1723" i="82"/>
  <c r="F1671" i="82"/>
  <c r="G1671" i="82"/>
  <c r="F1638" i="82"/>
  <c r="G1638" i="82"/>
  <c r="F1599" i="82"/>
  <c r="G1599" i="82"/>
  <c r="F1537" i="82"/>
  <c r="G1537" i="82"/>
  <c r="F1486" i="82"/>
  <c r="G1486" i="82"/>
  <c r="F1416" i="82"/>
  <c r="G1416" i="82"/>
  <c r="F1363" i="82"/>
  <c r="G1363" i="82"/>
  <c r="F1307" i="82"/>
  <c r="G1307" i="82"/>
  <c r="G1215" i="82"/>
  <c r="F1215" i="82"/>
  <c r="G1164" i="82"/>
  <c r="F1164" i="82"/>
  <c r="G1092" i="82"/>
  <c r="F1092" i="82"/>
  <c r="F916" i="82"/>
  <c r="G916" i="82"/>
  <c r="F884" i="82"/>
  <c r="G884" i="82"/>
  <c r="F828" i="82"/>
  <c r="G828" i="82"/>
  <c r="F632" i="82"/>
  <c r="G632" i="82"/>
  <c r="F551" i="82"/>
  <c r="G551" i="82"/>
  <c r="F489" i="82"/>
  <c r="G489" i="82"/>
  <c r="F431" i="82"/>
  <c r="G431" i="82"/>
  <c r="F392" i="82"/>
  <c r="G392" i="82"/>
  <c r="F344" i="82"/>
  <c r="G344" i="82"/>
  <c r="F296" i="82"/>
  <c r="G296" i="82"/>
  <c r="G144" i="82"/>
  <c r="F144" i="82"/>
  <c r="G82" i="82"/>
  <c r="F82" i="82"/>
  <c r="G32" i="82"/>
  <c r="F32" i="82"/>
  <c r="F1339" i="82"/>
  <c r="G1339" i="82"/>
  <c r="G1287" i="82"/>
  <c r="F1287" i="82"/>
  <c r="G1264" i="82"/>
  <c r="F1264" i="82"/>
  <c r="G1219" i="82"/>
  <c r="F1219" i="82"/>
  <c r="G1155" i="82"/>
  <c r="F1155" i="82"/>
  <c r="G1103" i="82"/>
  <c r="F1103" i="82"/>
  <c r="G1047" i="82"/>
  <c r="F1047" i="82"/>
  <c r="G1015" i="82"/>
  <c r="F1015" i="82"/>
  <c r="F947" i="82"/>
  <c r="G947" i="82"/>
  <c r="F867" i="82"/>
  <c r="G867" i="82"/>
  <c r="F815" i="82"/>
  <c r="G815" i="82"/>
  <c r="F751" i="82"/>
  <c r="G751" i="82"/>
  <c r="F700" i="82"/>
  <c r="G700" i="82"/>
  <c r="F650" i="82"/>
  <c r="G650" i="82"/>
  <c r="F597" i="82"/>
  <c r="G597" i="82"/>
  <c r="F529" i="82"/>
  <c r="G529" i="82"/>
  <c r="F487" i="82"/>
  <c r="G487" i="82"/>
  <c r="F442" i="82"/>
  <c r="G442" i="82"/>
  <c r="F394" i="82"/>
  <c r="G394" i="82"/>
  <c r="F342" i="82"/>
  <c r="G342" i="82"/>
  <c r="F293" i="82"/>
  <c r="G293" i="82"/>
  <c r="F238" i="82"/>
  <c r="G238" i="82"/>
  <c r="F186" i="82"/>
  <c r="G186" i="82"/>
  <c r="G122" i="82"/>
  <c r="F122" i="82"/>
  <c r="G70" i="82"/>
  <c r="F70" i="82"/>
  <c r="F1350" i="82"/>
  <c r="G1350" i="82"/>
  <c r="F1305" i="82"/>
  <c r="G1305" i="82"/>
  <c r="G1255" i="82"/>
  <c r="F1255" i="82"/>
  <c r="G1186" i="82"/>
  <c r="F1186" i="82"/>
  <c r="G1140" i="82"/>
  <c r="F1140" i="82"/>
  <c r="G1082" i="82"/>
  <c r="F1082" i="82"/>
  <c r="G1030" i="82"/>
  <c r="F1030" i="82"/>
  <c r="F982" i="82"/>
  <c r="G982" i="82"/>
  <c r="F933" i="82"/>
  <c r="G933" i="82"/>
  <c r="F866" i="82"/>
  <c r="G866" i="82"/>
  <c r="F826" i="82"/>
  <c r="G826" i="82"/>
  <c r="F764" i="82"/>
  <c r="G764" i="82"/>
  <c r="F711" i="82"/>
  <c r="G711" i="82"/>
  <c r="F666" i="82"/>
  <c r="G666" i="82"/>
  <c r="F608" i="82"/>
  <c r="G608" i="82"/>
  <c r="F557" i="82"/>
  <c r="G557" i="82"/>
  <c r="F490" i="82"/>
  <c r="G490" i="82"/>
  <c r="F441" i="82"/>
  <c r="G441" i="82"/>
  <c r="F373" i="82"/>
  <c r="G373" i="82"/>
  <c r="F333" i="82"/>
  <c r="G333" i="82"/>
  <c r="F281" i="82"/>
  <c r="G281" i="82"/>
  <c r="F220" i="82"/>
  <c r="G220" i="82"/>
  <c r="G169" i="82"/>
  <c r="F169" i="82"/>
  <c r="G101" i="82"/>
  <c r="F101" i="82"/>
  <c r="G61" i="82"/>
  <c r="F61" i="82"/>
  <c r="G13" i="82"/>
  <c r="F13" i="82"/>
  <c r="AQ35" i="82"/>
  <c r="AP35" i="82"/>
  <c r="BP245" i="82"/>
  <c r="BO245" i="82"/>
  <c r="BP233" i="82"/>
  <c r="BO233" i="82"/>
  <c r="BP217" i="82"/>
  <c r="BO217" i="82"/>
  <c r="BP205" i="82"/>
  <c r="BO205" i="82"/>
  <c r="BP189" i="82"/>
  <c r="BO189" i="82"/>
  <c r="BP177" i="82"/>
  <c r="BO177" i="82"/>
  <c r="BP161" i="82"/>
  <c r="BO161" i="82"/>
  <c r="BP149" i="82"/>
  <c r="BO149" i="82"/>
  <c r="BP133" i="82"/>
  <c r="BO133" i="82"/>
  <c r="BP121" i="82"/>
  <c r="BO121" i="82"/>
  <c r="BP105" i="82"/>
  <c r="BO105" i="82"/>
  <c r="BP93" i="82"/>
  <c r="BO93" i="82"/>
  <c r="BP81" i="82"/>
  <c r="BO81" i="82"/>
  <c r="BP69" i="82"/>
  <c r="BO69" i="82"/>
  <c r="BP57" i="82"/>
  <c r="BO57" i="82"/>
  <c r="BP41" i="82"/>
  <c r="BO41" i="82"/>
  <c r="BP25" i="82"/>
  <c r="BO25" i="82"/>
  <c r="AQ52" i="82"/>
  <c r="AP52" i="82"/>
  <c r="AQ20" i="82"/>
  <c r="AP20" i="82"/>
  <c r="BO264" i="82"/>
  <c r="BO266" i="82"/>
  <c r="BO268" i="82"/>
  <c r="BO270" i="82"/>
  <c r="BO272" i="82"/>
  <c r="BO274" i="82"/>
  <c r="BO265" i="82"/>
  <c r="BO267" i="82"/>
  <c r="BO269" i="82"/>
  <c r="BO271" i="82"/>
  <c r="BO273" i="82"/>
  <c r="BO275" i="82"/>
  <c r="BO277" i="82"/>
  <c r="BO281" i="82"/>
  <c r="BO285" i="82"/>
  <c r="BO289" i="82"/>
  <c r="BO293" i="82"/>
  <c r="BO297" i="82"/>
  <c r="BO301" i="82"/>
  <c r="BO305" i="82"/>
  <c r="BO309" i="82"/>
  <c r="BO313" i="82"/>
  <c r="BO317" i="82"/>
  <c r="BO321" i="82"/>
  <c r="BO325" i="82"/>
  <c r="BO279" i="82"/>
  <c r="BO283" i="82"/>
  <c r="BO287" i="82"/>
  <c r="BO291" i="82"/>
  <c r="BO295" i="82"/>
  <c r="BO299" i="82"/>
  <c r="BO303" i="82"/>
  <c r="BO307" i="82"/>
  <c r="BO311" i="82"/>
  <c r="BO315" i="82"/>
  <c r="BO319" i="82"/>
  <c r="BO323" i="82"/>
  <c r="BO276" i="82"/>
  <c r="BO284" i="82"/>
  <c r="BO292" i="82"/>
  <c r="BO300" i="82"/>
  <c r="BO308" i="82"/>
  <c r="BO316" i="82"/>
  <c r="BO324" i="82"/>
  <c r="F3136" i="82"/>
  <c r="F3140" i="82"/>
  <c r="F3144" i="82"/>
  <c r="F3148" i="82"/>
  <c r="F3152" i="82"/>
  <c r="F3156" i="82"/>
  <c r="F3160" i="82"/>
  <c r="F3164" i="82"/>
  <c r="F3168" i="82"/>
  <c r="F3172" i="82"/>
  <c r="F3176" i="82"/>
  <c r="F3180" i="82"/>
  <c r="F3184" i="82"/>
  <c r="F3188" i="82"/>
  <c r="F3192" i="82"/>
  <c r="F3203" i="82"/>
  <c r="F3210" i="82"/>
  <c r="F3214" i="82"/>
  <c r="F3218" i="82"/>
  <c r="F3222" i="82"/>
  <c r="F3226" i="82"/>
  <c r="F3230" i="82"/>
  <c r="F3234" i="82"/>
  <c r="F3238" i="82"/>
  <c r="F3242" i="82"/>
  <c r="F3246" i="82"/>
  <c r="F3250" i="82"/>
  <c r="F3254" i="82"/>
  <c r="F3258" i="82"/>
  <c r="F3262" i="82"/>
  <c r="F3266" i="82"/>
  <c r="F3268" i="82"/>
  <c r="F3270" i="82"/>
  <c r="F3273" i="82"/>
  <c r="F3277" i="82"/>
  <c r="F3280" i="82"/>
  <c r="F3284" i="82"/>
  <c r="F3288" i="82"/>
  <c r="F3292" i="82"/>
  <c r="F3296" i="82"/>
  <c r="F3300" i="82"/>
  <c r="F3304" i="82"/>
  <c r="F3308" i="82"/>
  <c r="F3312" i="82"/>
  <c r="F3316" i="82"/>
  <c r="F3320" i="82"/>
  <c r="F3324" i="82"/>
  <c r="F3328" i="82"/>
  <c r="F3332" i="82"/>
  <c r="F3336" i="82"/>
  <c r="F3345" i="82"/>
  <c r="F3352" i="82"/>
  <c r="F3356" i="82"/>
  <c r="F3360" i="82"/>
  <c r="F3364" i="82"/>
  <c r="F3368" i="82"/>
  <c r="F3372" i="82"/>
  <c r="F3376" i="82"/>
  <c r="F3380" i="82"/>
  <c r="F3384" i="82"/>
  <c r="F3388" i="82"/>
  <c r="F3392" i="82"/>
  <c r="F3396" i="82"/>
  <c r="F3400" i="82"/>
  <c r="F3404" i="82"/>
  <c r="F3408" i="82"/>
  <c r="F3411" i="82"/>
  <c r="F3413" i="82"/>
  <c r="F3417" i="82"/>
  <c r="F3420" i="82"/>
  <c r="F3424" i="82"/>
  <c r="F3428" i="82"/>
  <c r="F3432" i="82"/>
  <c r="F3436" i="82"/>
  <c r="F3440" i="82"/>
  <c r="F3444" i="82"/>
  <c r="F3448" i="82"/>
  <c r="F3452" i="82"/>
  <c r="F3456" i="82"/>
  <c r="F3460" i="82"/>
  <c r="F3464" i="82"/>
  <c r="F3468" i="82"/>
  <c r="F3472" i="82"/>
  <c r="F3476" i="82"/>
  <c r="F3480" i="82"/>
  <c r="F3485" i="82"/>
  <c r="F3489" i="82"/>
  <c r="F3492" i="82"/>
  <c r="F3496" i="82"/>
  <c r="F3500" i="82"/>
  <c r="F3504" i="82"/>
  <c r="F3508" i="82"/>
  <c r="F3512" i="82"/>
  <c r="F3516" i="82"/>
  <c r="F3520" i="82"/>
  <c r="F3524" i="82"/>
  <c r="F3528" i="82"/>
  <c r="F3532" i="82"/>
  <c r="F3536" i="82"/>
  <c r="F3540" i="82"/>
  <c r="F3544" i="82"/>
  <c r="F3548" i="82"/>
  <c r="F3552" i="82"/>
  <c r="F3554" i="82"/>
  <c r="F3557" i="82"/>
  <c r="F3561" i="82"/>
  <c r="F3564" i="82"/>
  <c r="F3568" i="82"/>
  <c r="F3570" i="82"/>
  <c r="F3573" i="82"/>
  <c r="F3577" i="82"/>
  <c r="F3581" i="82"/>
  <c r="F3585" i="82"/>
  <c r="F3589" i="82"/>
  <c r="F3593" i="82"/>
  <c r="F3597" i="82"/>
  <c r="F3601" i="82"/>
  <c r="F3605" i="82"/>
  <c r="F3609" i="82"/>
  <c r="F3616" i="82"/>
  <c r="F3619" i="82"/>
  <c r="F3623" i="82"/>
  <c r="BO280" i="82"/>
  <c r="BO288" i="82"/>
  <c r="BO296" i="82"/>
  <c r="BO304" i="82"/>
  <c r="BO312" i="82"/>
  <c r="BO320" i="82"/>
  <c r="F3138" i="82"/>
  <c r="F3142" i="82"/>
  <c r="F3146" i="82"/>
  <c r="F3150" i="82"/>
  <c r="F3154" i="82"/>
  <c r="F3158" i="82"/>
  <c r="F3162" i="82"/>
  <c r="F3166" i="82"/>
  <c r="F3170" i="82"/>
  <c r="F3174" i="82"/>
  <c r="F3178" i="82"/>
  <c r="F3182" i="82"/>
  <c r="F3186" i="82"/>
  <c r="F3190" i="82"/>
  <c r="F3194" i="82"/>
  <c r="F3201" i="82"/>
  <c r="F3205" i="82"/>
  <c r="F3208" i="82"/>
  <c r="F3212" i="82"/>
  <c r="F3216" i="82"/>
  <c r="F3220" i="82"/>
  <c r="F3224" i="82"/>
  <c r="F3228" i="82"/>
  <c r="F3232" i="82"/>
  <c r="F3236" i="82"/>
  <c r="F3240" i="82"/>
  <c r="F3244" i="82"/>
  <c r="F3248" i="82"/>
  <c r="F3252" i="82"/>
  <c r="F3256" i="82"/>
  <c r="F3260" i="82"/>
  <c r="F3264" i="82"/>
  <c r="F3267" i="82"/>
  <c r="F3269" i="82"/>
  <c r="F3271" i="82"/>
  <c r="F3275" i="82"/>
  <c r="F3278" i="82"/>
  <c r="F3282" i="82"/>
  <c r="F3286" i="82"/>
  <c r="F3290" i="82"/>
  <c r="F3294" i="82"/>
  <c r="F3298" i="82"/>
  <c r="F3302" i="82"/>
  <c r="F3306" i="82"/>
  <c r="F3310" i="82"/>
  <c r="F3314" i="82"/>
  <c r="F3318" i="82"/>
  <c r="F3322" i="82"/>
  <c r="F3326" i="82"/>
  <c r="F3330" i="82"/>
  <c r="F3334" i="82"/>
  <c r="F3338" i="82"/>
  <c r="F3343" i="82"/>
  <c r="F3347" i="82"/>
  <c r="F3350" i="82"/>
  <c r="F3354" i="82"/>
  <c r="F3358" i="82"/>
  <c r="F3362" i="82"/>
  <c r="F3366" i="82"/>
  <c r="F3370" i="82"/>
  <c r="F3374" i="82"/>
  <c r="F3378" i="82"/>
  <c r="F3382" i="82"/>
  <c r="F3386" i="82"/>
  <c r="F3390" i="82"/>
  <c r="F3394" i="82"/>
  <c r="F3398" i="82"/>
  <c r="F3402" i="82"/>
  <c r="F3406" i="82"/>
  <c r="F3410" i="82"/>
  <c r="F3412" i="82"/>
  <c r="F3415" i="82"/>
  <c r="F3419" i="82"/>
  <c r="F3422" i="82"/>
  <c r="F3426" i="82"/>
  <c r="BO278" i="82"/>
  <c r="BO294" i="82"/>
  <c r="BO310" i="82"/>
  <c r="BO326" i="82"/>
  <c r="F3137" i="82"/>
  <c r="F3141" i="82"/>
  <c r="F3145" i="82"/>
  <c r="F3149" i="82"/>
  <c r="F3153" i="82"/>
  <c r="F3157" i="82"/>
  <c r="F3161" i="82"/>
  <c r="F3165" i="82"/>
  <c r="F3169" i="82"/>
  <c r="F3173" i="82"/>
  <c r="F3177" i="82"/>
  <c r="F3181" i="82"/>
  <c r="F3185" i="82"/>
  <c r="F3189" i="82"/>
  <c r="F3193" i="82"/>
  <c r="F3202" i="82"/>
  <c r="F3206" i="82"/>
  <c r="F3207" i="82"/>
  <c r="F3211" i="82"/>
  <c r="F3215" i="82"/>
  <c r="F3219" i="82"/>
  <c r="F3223" i="82"/>
  <c r="F3227" i="82"/>
  <c r="F3231" i="82"/>
  <c r="F3235" i="82"/>
  <c r="F3239" i="82"/>
  <c r="F3243" i="82"/>
  <c r="F3247" i="82"/>
  <c r="F3251" i="82"/>
  <c r="F3255" i="82"/>
  <c r="F3259" i="82"/>
  <c r="F3263" i="82"/>
  <c r="F3272" i="82"/>
  <c r="F3276" i="82"/>
  <c r="F3281" i="82"/>
  <c r="F3285" i="82"/>
  <c r="F3289" i="82"/>
  <c r="F3293" i="82"/>
  <c r="F3297" i="82"/>
  <c r="F3301" i="82"/>
  <c r="F3305" i="82"/>
  <c r="F3309" i="82"/>
  <c r="F3313" i="82"/>
  <c r="F3317" i="82"/>
  <c r="F3321" i="82"/>
  <c r="F3325" i="82"/>
  <c r="F3329" i="82"/>
  <c r="F3333" i="82"/>
  <c r="F3337" i="82"/>
  <c r="F3344" i="82"/>
  <c r="F3348" i="82"/>
  <c r="F3349" i="82"/>
  <c r="F3353" i="82"/>
  <c r="F3357" i="82"/>
  <c r="F3361" i="82"/>
  <c r="F3365" i="82"/>
  <c r="F3369" i="82"/>
  <c r="F3373" i="82"/>
  <c r="F3377" i="82"/>
  <c r="F3381" i="82"/>
  <c r="F3385" i="82"/>
  <c r="F3389" i="82"/>
  <c r="F3393" i="82"/>
  <c r="F3397" i="82"/>
  <c r="F3401" i="82"/>
  <c r="F3405" i="82"/>
  <c r="F3409" i="82"/>
  <c r="F3416" i="82"/>
  <c r="F3421" i="82"/>
  <c r="F3425" i="82"/>
  <c r="F3430" i="82"/>
  <c r="F3434" i="82"/>
  <c r="F3438" i="82"/>
  <c r="F3442" i="82"/>
  <c r="F3446" i="82"/>
  <c r="F3450" i="82"/>
  <c r="F3454" i="82"/>
  <c r="F3458" i="82"/>
  <c r="F3462" i="82"/>
  <c r="F3466" i="82"/>
  <c r="F3470" i="82"/>
  <c r="F3474" i="82"/>
  <c r="F3478" i="82"/>
  <c r="F3483" i="82"/>
  <c r="F3486" i="82"/>
  <c r="F3490" i="82"/>
  <c r="F3493" i="82"/>
  <c r="F3497" i="82"/>
  <c r="F3501" i="82"/>
  <c r="F3505" i="82"/>
  <c r="F3509" i="82"/>
  <c r="F3513" i="82"/>
  <c r="F3517" i="82"/>
  <c r="F3521" i="82"/>
  <c r="F3525" i="82"/>
  <c r="F3529" i="82"/>
  <c r="F3533" i="82"/>
  <c r="F3537" i="82"/>
  <c r="F3541" i="82"/>
  <c r="F3545" i="82"/>
  <c r="F3549" i="82"/>
  <c r="F3556" i="82"/>
  <c r="F3560" i="82"/>
  <c r="F3565" i="82"/>
  <c r="F3572" i="82"/>
  <c r="F3576" i="82"/>
  <c r="F3580" i="82"/>
  <c r="F3584" i="82"/>
  <c r="F3588" i="82"/>
  <c r="F3592" i="82"/>
  <c r="F3596" i="82"/>
  <c r="F3600" i="82"/>
  <c r="F3604" i="82"/>
  <c r="F3608" i="82"/>
  <c r="F3612" i="82"/>
  <c r="F3627" i="82"/>
  <c r="F3631" i="82"/>
  <c r="F3636" i="82"/>
  <c r="F3640" i="82"/>
  <c r="F3644" i="82"/>
  <c r="F3648" i="82"/>
  <c r="F3652" i="82"/>
  <c r="F3656" i="82"/>
  <c r="F3660" i="82"/>
  <c r="F3664" i="82"/>
  <c r="F3668" i="82"/>
  <c r="F3672" i="82"/>
  <c r="F3676" i="82"/>
  <c r="F3680" i="82"/>
  <c r="F3684" i="82"/>
  <c r="F3688" i="82"/>
  <c r="F3692" i="82"/>
  <c r="F3696" i="82"/>
  <c r="F3700" i="82"/>
  <c r="F3704" i="82"/>
  <c r="F3708" i="82"/>
  <c r="F3712" i="82"/>
  <c r="F3716" i="82"/>
  <c r="F3720" i="82"/>
  <c r="F3724" i="82"/>
  <c r="F3728" i="82"/>
  <c r="F3732" i="82"/>
  <c r="F3736" i="82"/>
  <c r="F3740" i="82"/>
  <c r="F3744" i="82"/>
  <c r="F3748" i="82"/>
  <c r="F3752" i="82"/>
  <c r="F3756" i="82"/>
  <c r="F3760" i="82"/>
  <c r="F3764" i="82"/>
  <c r="F3768" i="82"/>
  <c r="F3772" i="82"/>
  <c r="F3776" i="82"/>
  <c r="F3780" i="82"/>
  <c r="F3784" i="82"/>
  <c r="F3788" i="82"/>
  <c r="F3792" i="82"/>
  <c r="F3796" i="82"/>
  <c r="F3800" i="82"/>
  <c r="F3804" i="82"/>
  <c r="F3808" i="82"/>
  <c r="F3812" i="82"/>
  <c r="F3816" i="82"/>
  <c r="F3820" i="82"/>
  <c r="F3824" i="82"/>
  <c r="F3828" i="82"/>
  <c r="F3832" i="82"/>
  <c r="F3836" i="82"/>
  <c r="F3840" i="82"/>
  <c r="F3844" i="82"/>
  <c r="F3848" i="82"/>
  <c r="F3852" i="82"/>
  <c r="F3856" i="82"/>
  <c r="F3860" i="82"/>
  <c r="F3864" i="82"/>
  <c r="F3868" i="82"/>
  <c r="F3872" i="82"/>
  <c r="F3876" i="82"/>
  <c r="F3880" i="82"/>
  <c r="F3884" i="82"/>
  <c r="F3888" i="82"/>
  <c r="F3892" i="82"/>
  <c r="F3896" i="82"/>
  <c r="F3900" i="82"/>
  <c r="F3904" i="82"/>
  <c r="F3908" i="82"/>
  <c r="F3912" i="82"/>
  <c r="F3916" i="82"/>
  <c r="BO282" i="82"/>
  <c r="BO298" i="82"/>
  <c r="BO314" i="82"/>
  <c r="F3484" i="82"/>
  <c r="F3488" i="82"/>
  <c r="F3491" i="82"/>
  <c r="F3495" i="82"/>
  <c r="F3499" i="82"/>
  <c r="F3503" i="82"/>
  <c r="F3507" i="82"/>
  <c r="F3511" i="82"/>
  <c r="F3515" i="82"/>
  <c r="F3519" i="82"/>
  <c r="F3523" i="82"/>
  <c r="F3527" i="82"/>
  <c r="F3531" i="82"/>
  <c r="F3535" i="82"/>
  <c r="F3539" i="82"/>
  <c r="F3543" i="82"/>
  <c r="F3547" i="82"/>
  <c r="F3551" i="82"/>
  <c r="F3555" i="82"/>
  <c r="F3559" i="82"/>
  <c r="F3563" i="82"/>
  <c r="F3567" i="82"/>
  <c r="F3571" i="82"/>
  <c r="F3575" i="82"/>
  <c r="F3579" i="82"/>
  <c r="F3583" i="82"/>
  <c r="F3587" i="82"/>
  <c r="F3591" i="82"/>
  <c r="F3595" i="82"/>
  <c r="F3599" i="82"/>
  <c r="F3603" i="82"/>
  <c r="F3607" i="82"/>
  <c r="F3611" i="82"/>
  <c r="F3613" i="82"/>
  <c r="F3617" i="82"/>
  <c r="F3620" i="82"/>
  <c r="F3624" i="82"/>
  <c r="F3626" i="82"/>
  <c r="F3630" i="82"/>
  <c r="F3633" i="82"/>
  <c r="F3637" i="82"/>
  <c r="F3641" i="82"/>
  <c r="F3645" i="82"/>
  <c r="F3649" i="82"/>
  <c r="F3653" i="82"/>
  <c r="F3657" i="82"/>
  <c r="F3661" i="82"/>
  <c r="F3665" i="82"/>
  <c r="F3669" i="82"/>
  <c r="F3673" i="82"/>
  <c r="F3677" i="82"/>
  <c r="F3681" i="82"/>
  <c r="F3685" i="82"/>
  <c r="F3689" i="82"/>
  <c r="F3693" i="82"/>
  <c r="F3697" i="82"/>
  <c r="F3701" i="82"/>
  <c r="F3705" i="82"/>
  <c r="F3709" i="82"/>
  <c r="F3713" i="82"/>
  <c r="F3717" i="82"/>
  <c r="F3721" i="82"/>
  <c r="F3725" i="82"/>
  <c r="F3729" i="82"/>
  <c r="F3733" i="82"/>
  <c r="F3737" i="82"/>
  <c r="F3741" i="82"/>
  <c r="F3745" i="82"/>
  <c r="F3749" i="82"/>
  <c r="F3753" i="82"/>
  <c r="F3757" i="82"/>
  <c r="F3761" i="82"/>
  <c r="F3765" i="82"/>
  <c r="F3769" i="82"/>
  <c r="F3773" i="82"/>
  <c r="F3777" i="82"/>
  <c r="F3781" i="82"/>
  <c r="F3785" i="82"/>
  <c r="F3789" i="82"/>
  <c r="F3793" i="82"/>
  <c r="F3797" i="82"/>
  <c r="F3801" i="82"/>
  <c r="F3805" i="82"/>
  <c r="F3809" i="82"/>
  <c r="F3813" i="82"/>
  <c r="F3817" i="82"/>
  <c r="F3821" i="82"/>
  <c r="F3825" i="82"/>
  <c r="F3829" i="82"/>
  <c r="F3833" i="82"/>
  <c r="F3837" i="82"/>
  <c r="F3841" i="82"/>
  <c r="F3845" i="82"/>
  <c r="F3849" i="82"/>
  <c r="F3853" i="82"/>
  <c r="F3857" i="82"/>
  <c r="F3861" i="82"/>
  <c r="F3865" i="82"/>
  <c r="F3869" i="82"/>
  <c r="F3873" i="82"/>
  <c r="F3877" i="82"/>
  <c r="F3881" i="82"/>
  <c r="F3885" i="82"/>
  <c r="F3889" i="82"/>
  <c r="F3893" i="82"/>
  <c r="F3897" i="82"/>
  <c r="F3901" i="82"/>
  <c r="F3905" i="82"/>
  <c r="F3909" i="82"/>
  <c r="F3913" i="82"/>
  <c r="BO286" i="82"/>
  <c r="BO302" i="82"/>
  <c r="BO318" i="82"/>
  <c r="F3139" i="82"/>
  <c r="F3143" i="82"/>
  <c r="F3147" i="82"/>
  <c r="F3151" i="82"/>
  <c r="F3155" i="82"/>
  <c r="F3159" i="82"/>
  <c r="F3163" i="82"/>
  <c r="F3167" i="82"/>
  <c r="F3171" i="82"/>
  <c r="F3175" i="82"/>
  <c r="F3179" i="82"/>
  <c r="F3183" i="82"/>
  <c r="F3187" i="82"/>
  <c r="F3191" i="82"/>
  <c r="F3195" i="82"/>
  <c r="F3196" i="82"/>
  <c r="F3197" i="82"/>
  <c r="F3198" i="82"/>
  <c r="F3199" i="82"/>
  <c r="F3200" i="82"/>
  <c r="F3204" i="82"/>
  <c r="F3209" i="82"/>
  <c r="F3213" i="82"/>
  <c r="F3217" i="82"/>
  <c r="F3221" i="82"/>
  <c r="F3225" i="82"/>
  <c r="F3229" i="82"/>
  <c r="F3233" i="82"/>
  <c r="F3237" i="82"/>
  <c r="F3241" i="82"/>
  <c r="F3245" i="82"/>
  <c r="F3249" i="82"/>
  <c r="F3253" i="82"/>
  <c r="F3257" i="82"/>
  <c r="F3261" i="82"/>
  <c r="F3265" i="82"/>
  <c r="F3274" i="82"/>
  <c r="F3279" i="82"/>
  <c r="F3283" i="82"/>
  <c r="F3287" i="82"/>
  <c r="F3291" i="82"/>
  <c r="F3295" i="82"/>
  <c r="F3299" i="82"/>
  <c r="F3303" i="82"/>
  <c r="F3307" i="82"/>
  <c r="F3311" i="82"/>
  <c r="F3315" i="82"/>
  <c r="F3319" i="82"/>
  <c r="F3323" i="82"/>
  <c r="F3327" i="82"/>
  <c r="F3331" i="82"/>
  <c r="F3335" i="82"/>
  <c r="F3339" i="82"/>
  <c r="F3340" i="82"/>
  <c r="F3341" i="82"/>
  <c r="F3342" i="82"/>
  <c r="F3346" i="82"/>
  <c r="F3351" i="82"/>
  <c r="F3355" i="82"/>
  <c r="F3359" i="82"/>
  <c r="F3363" i="82"/>
  <c r="F3367" i="82"/>
  <c r="F3371" i="82"/>
  <c r="F3375" i="82"/>
  <c r="F3379" i="82"/>
  <c r="F3383" i="82"/>
  <c r="F3387" i="82"/>
  <c r="F3391" i="82"/>
  <c r="F3395" i="82"/>
  <c r="F3399" i="82"/>
  <c r="F3403" i="82"/>
  <c r="F3407" i="82"/>
  <c r="F3414" i="82"/>
  <c r="F3418" i="82"/>
  <c r="F3423" i="82"/>
  <c r="F3429" i="82"/>
  <c r="F3433" i="82"/>
  <c r="F3437" i="82"/>
  <c r="F3441" i="82"/>
  <c r="F3445" i="82"/>
  <c r="F3449" i="82"/>
  <c r="F3453" i="82"/>
  <c r="F3457" i="82"/>
  <c r="F3461" i="82"/>
  <c r="F3465" i="82"/>
  <c r="F3469" i="82"/>
  <c r="F3473" i="82"/>
  <c r="F3477" i="82"/>
  <c r="F3481" i="82"/>
  <c r="F3487" i="82"/>
  <c r="F3494" i="82"/>
  <c r="F3498" i="82"/>
  <c r="F3502" i="82"/>
  <c r="F3506" i="82"/>
  <c r="F3510" i="82"/>
  <c r="F3514" i="82"/>
  <c r="F3518" i="82"/>
  <c r="F3522" i="82"/>
  <c r="F3526" i="82"/>
  <c r="F3530" i="82"/>
  <c r="F3534" i="82"/>
  <c r="F3538" i="82"/>
  <c r="F3542" i="82"/>
  <c r="F3546" i="82"/>
  <c r="F3550" i="82"/>
  <c r="F3562" i="82"/>
  <c r="F3566" i="82"/>
  <c r="F3615" i="82"/>
  <c r="F3618" i="82"/>
  <c r="F3622" i="82"/>
  <c r="F3629" i="82"/>
  <c r="F3634" i="82"/>
  <c r="F3638" i="82"/>
  <c r="F3642" i="82"/>
  <c r="F3646" i="82"/>
  <c r="F3650" i="82"/>
  <c r="F3654" i="82"/>
  <c r="F3658" i="82"/>
  <c r="F3662" i="82"/>
  <c r="F3666" i="82"/>
  <c r="F3670" i="82"/>
  <c r="F3674" i="82"/>
  <c r="F3678" i="82"/>
  <c r="F3682" i="82"/>
  <c r="F3686" i="82"/>
  <c r="F3690" i="82"/>
  <c r="F3694" i="82"/>
  <c r="F3698" i="82"/>
  <c r="F3702" i="82"/>
  <c r="F3706" i="82"/>
  <c r="F3710" i="82"/>
  <c r="F3714" i="82"/>
  <c r="F3718" i="82"/>
  <c r="F3722" i="82"/>
  <c r="F3726" i="82"/>
  <c r="F3730" i="82"/>
  <c r="F3734" i="82"/>
  <c r="F3738" i="82"/>
  <c r="F3742" i="82"/>
  <c r="F3746" i="82"/>
  <c r="F3750" i="82"/>
  <c r="F3754" i="82"/>
  <c r="F3758" i="82"/>
  <c r="F3762" i="82"/>
  <c r="F3766" i="82"/>
  <c r="F3770" i="82"/>
  <c r="F3774" i="82"/>
  <c r="F3778" i="82"/>
  <c r="F3782" i="82"/>
  <c r="F3786" i="82"/>
  <c r="F3790" i="82"/>
  <c r="F3794" i="82"/>
  <c r="F3798" i="82"/>
  <c r="F3802" i="82"/>
  <c r="F3806" i="82"/>
  <c r="F3810" i="82"/>
  <c r="F3814" i="82"/>
  <c r="F3818" i="82"/>
  <c r="F3822" i="82"/>
  <c r="F3826" i="82"/>
  <c r="F3830" i="82"/>
  <c r="F3834" i="82"/>
  <c r="F3838" i="82"/>
  <c r="F3842" i="82"/>
  <c r="F3846" i="82"/>
  <c r="F3850" i="82"/>
  <c r="F3854" i="82"/>
  <c r="F3858" i="82"/>
  <c r="F3862" i="82"/>
  <c r="F3866" i="82"/>
  <c r="F3870" i="82"/>
  <c r="F3874" i="82"/>
  <c r="F3878" i="82"/>
  <c r="F3882" i="82"/>
  <c r="F3886" i="82"/>
  <c r="F3890" i="82"/>
  <c r="F3894" i="82"/>
  <c r="F3898" i="82"/>
  <c r="F3902" i="82"/>
  <c r="F3906" i="82"/>
  <c r="F3910" i="82"/>
  <c r="F3914" i="82"/>
  <c r="BO290" i="82"/>
  <c r="BO306" i="82"/>
  <c r="BO322" i="82"/>
  <c r="F3427" i="82"/>
  <c r="F3431" i="82"/>
  <c r="F3435" i="82"/>
  <c r="F3439" i="82"/>
  <c r="F3443" i="82"/>
  <c r="F3447" i="82"/>
  <c r="F3451" i="82"/>
  <c r="F3455" i="82"/>
  <c r="F3459" i="82"/>
  <c r="F3463" i="82"/>
  <c r="F3467" i="82"/>
  <c r="F3471" i="82"/>
  <c r="F3475" i="82"/>
  <c r="F3479" i="82"/>
  <c r="F3482" i="82"/>
  <c r="F3553" i="82"/>
  <c r="F3558" i="82"/>
  <c r="F3569" i="82"/>
  <c r="F3574" i="82"/>
  <c r="F3578" i="82"/>
  <c r="F3582" i="82"/>
  <c r="F3586" i="82"/>
  <c r="F3590" i="82"/>
  <c r="F3594" i="82"/>
  <c r="F3598" i="82"/>
  <c r="F3602" i="82"/>
  <c r="F3606" i="82"/>
  <c r="F3610" i="82"/>
  <c r="F3614" i="82"/>
  <c r="F3621" i="82"/>
  <c r="F3625" i="82"/>
  <c r="F3628" i="82"/>
  <c r="F3632" i="82"/>
  <c r="F3635" i="82"/>
  <c r="F3639" i="82"/>
  <c r="F3643" i="82"/>
  <c r="F3647" i="82"/>
  <c r="F3651" i="82"/>
  <c r="F3655" i="82"/>
  <c r="F3659" i="82"/>
  <c r="F3663" i="82"/>
  <c r="F3667" i="82"/>
  <c r="F3671" i="82"/>
  <c r="F3675" i="82"/>
  <c r="F3679" i="82"/>
  <c r="F3683" i="82"/>
  <c r="F3687" i="82"/>
  <c r="F3691" i="82"/>
  <c r="F3695" i="82"/>
  <c r="F3699" i="82"/>
  <c r="F3703" i="82"/>
  <c r="F3707" i="82"/>
  <c r="F3711" i="82"/>
  <c r="F3715" i="82"/>
  <c r="F3719" i="82"/>
  <c r="F3723" i="82"/>
  <c r="F3727" i="82"/>
  <c r="F3731" i="82"/>
  <c r="F3735" i="82"/>
  <c r="F3739" i="82"/>
  <c r="F3743" i="82"/>
  <c r="F3747" i="82"/>
  <c r="F3751" i="82"/>
  <c r="F3755" i="82"/>
  <c r="F3759" i="82"/>
  <c r="F3763" i="82"/>
  <c r="F3767" i="82"/>
  <c r="F3771" i="82"/>
  <c r="F3775" i="82"/>
  <c r="F3779" i="82"/>
  <c r="F3783" i="82"/>
  <c r="F3787" i="82"/>
  <c r="F3791" i="82"/>
  <c r="F3795" i="82"/>
  <c r="F3799" i="82"/>
  <c r="F3803" i="82"/>
  <c r="F3807" i="82"/>
  <c r="F3811" i="82"/>
  <c r="F3815" i="82"/>
  <c r="F3819" i="82"/>
  <c r="F3823" i="82"/>
  <c r="F3827" i="82"/>
  <c r="F3831" i="82"/>
  <c r="F3835" i="82"/>
  <c r="F3839" i="82"/>
  <c r="F3843" i="82"/>
  <c r="F3847" i="82"/>
  <c r="F3851" i="82"/>
  <c r="F3855" i="82"/>
  <c r="F3859" i="82"/>
  <c r="F3863" i="82"/>
  <c r="F3867" i="82"/>
  <c r="F3871" i="82"/>
  <c r="F3875" i="82"/>
  <c r="F3879" i="82"/>
  <c r="F3883" i="82"/>
  <c r="F3887" i="82"/>
  <c r="F3891" i="82"/>
  <c r="F3895" i="82"/>
  <c r="F3899" i="82"/>
  <c r="F3903" i="82"/>
  <c r="F3907" i="82"/>
  <c r="F3911" i="82"/>
  <c r="F3915" i="82"/>
  <c r="AA66" i="82"/>
  <c r="AA65" i="82"/>
  <c r="AA62" i="82"/>
  <c r="AA60" i="82"/>
  <c r="AA58" i="82"/>
  <c r="AA56" i="82"/>
  <c r="AA64" i="82"/>
  <c r="AA63" i="82"/>
  <c r="AA61" i="82"/>
  <c r="AA59" i="82"/>
  <c r="AA57" i="82"/>
  <c r="AA25" i="82"/>
  <c r="AB25" i="82"/>
  <c r="AB12" i="82"/>
  <c r="AA12" i="82"/>
  <c r="AB16" i="82"/>
  <c r="AA16" i="82"/>
  <c r="AB20" i="82"/>
  <c r="AA20" i="82"/>
  <c r="AA46" i="82"/>
  <c r="AB46" i="82"/>
  <c r="AA50" i="82"/>
  <c r="AB50" i="82"/>
  <c r="AA54" i="82"/>
  <c r="AB54" i="82"/>
  <c r="AB35" i="82"/>
  <c r="AA35" i="82"/>
  <c r="AB39" i="82"/>
  <c r="AA39" i="82"/>
  <c r="AA43" i="82"/>
  <c r="AB43" i="82"/>
  <c r="AA27" i="82"/>
  <c r="AB27" i="82"/>
  <c r="AB33" i="82"/>
  <c r="AA33" i="82"/>
  <c r="F3058" i="82"/>
  <c r="G3058" i="82"/>
  <c r="F3040" i="82"/>
  <c r="G3040" i="82"/>
  <c r="F2930" i="82"/>
  <c r="G2930" i="82"/>
  <c r="F2858" i="82"/>
  <c r="G2858" i="82"/>
  <c r="F2782" i="82"/>
  <c r="G2782" i="82"/>
  <c r="F2764" i="82"/>
  <c r="G2764" i="82"/>
  <c r="F2756" i="82"/>
  <c r="G2756" i="82"/>
  <c r="F2748" i="82"/>
  <c r="G2748" i="82"/>
  <c r="F2740" i="82"/>
  <c r="G2740" i="82"/>
  <c r="F2732" i="82"/>
  <c r="G2732" i="82"/>
  <c r="F2724" i="82"/>
  <c r="G2724" i="82"/>
  <c r="F2716" i="82"/>
  <c r="G2716" i="82"/>
  <c r="F2700" i="82"/>
  <c r="G2700" i="82"/>
  <c r="F2692" i="82"/>
  <c r="G2692" i="82"/>
  <c r="F2684" i="82"/>
  <c r="G2684" i="82"/>
  <c r="F2676" i="82"/>
  <c r="G2676" i="82"/>
  <c r="F2667" i="82"/>
  <c r="G2667" i="82"/>
  <c r="F2659" i="82"/>
  <c r="G2659" i="82"/>
  <c r="F2651" i="82"/>
  <c r="G2651" i="82"/>
  <c r="F2643" i="82"/>
  <c r="G2643" i="82"/>
  <c r="G2255" i="82"/>
  <c r="F2255" i="82"/>
  <c r="G2247" i="82"/>
  <c r="F2247" i="82"/>
  <c r="G2239" i="82"/>
  <c r="F2239" i="82"/>
  <c r="G2231" i="82"/>
  <c r="F2231" i="82"/>
  <c r="G2223" i="82"/>
  <c r="F2223" i="82"/>
  <c r="G1999" i="82"/>
  <c r="F1999" i="82"/>
  <c r="F1715" i="82"/>
  <c r="G1715" i="82"/>
  <c r="F1481" i="82"/>
  <c r="G1481" i="82"/>
  <c r="F1411" i="82"/>
  <c r="G1411" i="82"/>
  <c r="F1369" i="82"/>
  <c r="G1369" i="82"/>
  <c r="G1065" i="82"/>
  <c r="F1065" i="82"/>
  <c r="G1033" i="82"/>
  <c r="F1033" i="82"/>
  <c r="F1003" i="82"/>
  <c r="G1003" i="82"/>
  <c r="F668" i="82"/>
  <c r="G668" i="82"/>
  <c r="F512" i="82"/>
  <c r="G512" i="82"/>
  <c r="F399" i="82"/>
  <c r="G399" i="82"/>
  <c r="F367" i="82"/>
  <c r="G367" i="82"/>
  <c r="G119" i="82"/>
  <c r="F119" i="82"/>
  <c r="G87" i="82"/>
  <c r="F87" i="82"/>
  <c r="F3133" i="82"/>
  <c r="G3133" i="82"/>
  <c r="F3125" i="82"/>
  <c r="G3125" i="82"/>
  <c r="F3117" i="82"/>
  <c r="G3117" i="82"/>
  <c r="F3109" i="82"/>
  <c r="G3109" i="82"/>
  <c r="F3101" i="82"/>
  <c r="G3101" i="82"/>
  <c r="F3093" i="82"/>
  <c r="G3093" i="82"/>
  <c r="F3085" i="82"/>
  <c r="G3085" i="82"/>
  <c r="F3077" i="82"/>
  <c r="G3077" i="82"/>
  <c r="F3069" i="82"/>
  <c r="G3069" i="82"/>
  <c r="F3047" i="82"/>
  <c r="G3047" i="82"/>
  <c r="F2979" i="82"/>
  <c r="G2979" i="82"/>
  <c r="F2959" i="82"/>
  <c r="G2959" i="82"/>
  <c r="F2951" i="82"/>
  <c r="G2951" i="82"/>
  <c r="F2943" i="82"/>
  <c r="G2943" i="82"/>
  <c r="F2935" i="82"/>
  <c r="G2935" i="82"/>
  <c r="F2909" i="82"/>
  <c r="G2909" i="82"/>
  <c r="F2887" i="82"/>
  <c r="G2887" i="82"/>
  <c r="F2879" i="82"/>
  <c r="G2879" i="82"/>
  <c r="F2871" i="82"/>
  <c r="G2871" i="82"/>
  <c r="F2863" i="82"/>
  <c r="G2863" i="82"/>
  <c r="F2827" i="82"/>
  <c r="G2827" i="82"/>
  <c r="F2819" i="82"/>
  <c r="G2819" i="82"/>
  <c r="F2811" i="82"/>
  <c r="G2811" i="82"/>
  <c r="F2803" i="82"/>
  <c r="G2803" i="82"/>
  <c r="F2795" i="82"/>
  <c r="G2795" i="82"/>
  <c r="F2626" i="82"/>
  <c r="G2626" i="82"/>
  <c r="G2183" i="82"/>
  <c r="F2183" i="82"/>
  <c r="G2175" i="82"/>
  <c r="F2175" i="82"/>
  <c r="G2167" i="82"/>
  <c r="F2167" i="82"/>
  <c r="G2159" i="82"/>
  <c r="F2159" i="82"/>
  <c r="G2151" i="82"/>
  <c r="F2151" i="82"/>
  <c r="G2063" i="82"/>
  <c r="F2063" i="82"/>
  <c r="G1923" i="82"/>
  <c r="F1923" i="82"/>
  <c r="F1639" i="82"/>
  <c r="G1639" i="82"/>
  <c r="F1487" i="82"/>
  <c r="G1487" i="82"/>
  <c r="F1425" i="82"/>
  <c r="G1425" i="82"/>
  <c r="F1324" i="82"/>
  <c r="G1324" i="82"/>
  <c r="F1289" i="82"/>
  <c r="G1289" i="82"/>
  <c r="G1250" i="82"/>
  <c r="F1250" i="82"/>
  <c r="G1216" i="82"/>
  <c r="F1216" i="82"/>
  <c r="F965" i="82"/>
  <c r="G965" i="82"/>
  <c r="F928" i="82"/>
  <c r="G928" i="82"/>
  <c r="F351" i="82"/>
  <c r="G351" i="82"/>
  <c r="F319" i="82"/>
  <c r="G319" i="82"/>
  <c r="F217" i="82"/>
  <c r="G217" i="82"/>
  <c r="G47" i="82"/>
  <c r="F47" i="82"/>
  <c r="G15" i="82"/>
  <c r="F15" i="82"/>
  <c r="F2992" i="82"/>
  <c r="G2992" i="82"/>
  <c r="F2970" i="82"/>
  <c r="G2970" i="82"/>
  <c r="F2920" i="82"/>
  <c r="G2920" i="82"/>
  <c r="F2902" i="82"/>
  <c r="G2902" i="82"/>
  <c r="F2850" i="82"/>
  <c r="G2850" i="82"/>
  <c r="F2834" i="82"/>
  <c r="G2834" i="82"/>
  <c r="G2271" i="82"/>
  <c r="F2271" i="82"/>
  <c r="G2215" i="82"/>
  <c r="F2215" i="82"/>
  <c r="G2073" i="82"/>
  <c r="F2073" i="82"/>
  <c r="G2057" i="82"/>
  <c r="F2057" i="82"/>
  <c r="F1851" i="82"/>
  <c r="G1851" i="82"/>
  <c r="G1053" i="82"/>
  <c r="F1053" i="82"/>
  <c r="G1021" i="82"/>
  <c r="F1021" i="82"/>
  <c r="F708" i="82"/>
  <c r="G708" i="82"/>
  <c r="F664" i="82"/>
  <c r="G664" i="82"/>
  <c r="F427" i="82"/>
  <c r="G427" i="82"/>
  <c r="F395" i="82"/>
  <c r="G395" i="82"/>
  <c r="G139" i="82"/>
  <c r="F139" i="82"/>
  <c r="G107" i="82"/>
  <c r="F107" i="82"/>
  <c r="F3051" i="82"/>
  <c r="G3051" i="82"/>
  <c r="F3029" i="82"/>
  <c r="G3029" i="82"/>
  <c r="F3021" i="82"/>
  <c r="G3021" i="82"/>
  <c r="F3013" i="82"/>
  <c r="G3013" i="82"/>
  <c r="F3005" i="82"/>
  <c r="G3005" i="82"/>
  <c r="F2995" i="82"/>
  <c r="G2995" i="82"/>
  <c r="F2923" i="82"/>
  <c r="G2923" i="82"/>
  <c r="F2857" i="82"/>
  <c r="G2857" i="82"/>
  <c r="F2839" i="82"/>
  <c r="G2839" i="82"/>
  <c r="F2775" i="82"/>
  <c r="G2775" i="82"/>
  <c r="F2703" i="82"/>
  <c r="G2703" i="82"/>
  <c r="F2632" i="82"/>
  <c r="G2632" i="82"/>
  <c r="F2603" i="82"/>
  <c r="G2603" i="82"/>
  <c r="F2595" i="82"/>
  <c r="G2595" i="82"/>
  <c r="F2587" i="82"/>
  <c r="G2587" i="82"/>
  <c r="F2579" i="82"/>
  <c r="G2579" i="82"/>
  <c r="F2571" i="82"/>
  <c r="G2571" i="82"/>
  <c r="F2553" i="82"/>
  <c r="G2553" i="82"/>
  <c r="F2545" i="82"/>
  <c r="G2545" i="82"/>
  <c r="F2537" i="82"/>
  <c r="G2537" i="82"/>
  <c r="F2529" i="82"/>
  <c r="G2529" i="82"/>
  <c r="F2521" i="82"/>
  <c r="G2521" i="82"/>
  <c r="F2513" i="82"/>
  <c r="G2513" i="82"/>
  <c r="F2505" i="82"/>
  <c r="G2505" i="82"/>
  <c r="F2497" i="82"/>
  <c r="G2497" i="82"/>
  <c r="F2481" i="82"/>
  <c r="G2481" i="82"/>
  <c r="F2473" i="82"/>
  <c r="G2473" i="82"/>
  <c r="F2465" i="82"/>
  <c r="G2465" i="82"/>
  <c r="F2457" i="82"/>
  <c r="G2457" i="82"/>
  <c r="F2449" i="82"/>
  <c r="G2449" i="82"/>
  <c r="F2441" i="82"/>
  <c r="G2441" i="82"/>
  <c r="F2433" i="82"/>
  <c r="G2433" i="82"/>
  <c r="F2415" i="82"/>
  <c r="G2415" i="82"/>
  <c r="F2407" i="82"/>
  <c r="G2407" i="82"/>
  <c r="F2399" i="82"/>
  <c r="G2399" i="82"/>
  <c r="F2391" i="82"/>
  <c r="G2391" i="82"/>
  <c r="F2383" i="82"/>
  <c r="G2383" i="82"/>
  <c r="F2375" i="82"/>
  <c r="G2375" i="82"/>
  <c r="F2367" i="82"/>
  <c r="G2367" i="82"/>
  <c r="F2359" i="82"/>
  <c r="G2359" i="82"/>
  <c r="F2351" i="82"/>
  <c r="G2351" i="82"/>
  <c r="F2343" i="82"/>
  <c r="G2343" i="82"/>
  <c r="G2335" i="82"/>
  <c r="F2335" i="82"/>
  <c r="G2327" i="82"/>
  <c r="F2327" i="82"/>
  <c r="G2319" i="82"/>
  <c r="F2319" i="82"/>
  <c r="G2311" i="82"/>
  <c r="F2311" i="82"/>
  <c r="G2303" i="82"/>
  <c r="F2303" i="82"/>
  <c r="G2295" i="82"/>
  <c r="F2295" i="82"/>
  <c r="G2287" i="82"/>
  <c r="F2287" i="82"/>
  <c r="G2195" i="82"/>
  <c r="F2195" i="82"/>
  <c r="G2109" i="82"/>
  <c r="F2109" i="82"/>
  <c r="G2101" i="82"/>
  <c r="F2101" i="82"/>
  <c r="G2093" i="82"/>
  <c r="F2093" i="82"/>
  <c r="G2085" i="82"/>
  <c r="F2085" i="82"/>
  <c r="G2047" i="82"/>
  <c r="F2047" i="82"/>
  <c r="G2039" i="82"/>
  <c r="F2039" i="82"/>
  <c r="G2031" i="82"/>
  <c r="F2031" i="82"/>
  <c r="G2023" i="82"/>
  <c r="F2023" i="82"/>
  <c r="G2015" i="82"/>
  <c r="F2015" i="82"/>
  <c r="F1849" i="82"/>
  <c r="G1849" i="82"/>
  <c r="F1421" i="82"/>
  <c r="G1421" i="82"/>
  <c r="F1312" i="82"/>
  <c r="G1312" i="82"/>
  <c r="F1278" i="82"/>
  <c r="G1278" i="82"/>
  <c r="G1246" i="82"/>
  <c r="F1246" i="82"/>
  <c r="G1212" i="82"/>
  <c r="F1212" i="82"/>
  <c r="F969" i="82"/>
  <c r="G969" i="82"/>
  <c r="F937" i="82"/>
  <c r="G937" i="82"/>
  <c r="F355" i="82"/>
  <c r="G355" i="82"/>
  <c r="F323" i="82"/>
  <c r="G323" i="82"/>
  <c r="F219" i="82"/>
  <c r="G219" i="82"/>
  <c r="G43" i="82"/>
  <c r="F43" i="82"/>
  <c r="F3128" i="82"/>
  <c r="G3128" i="82"/>
  <c r="F3112" i="82"/>
  <c r="G3112" i="82"/>
  <c r="F3096" i="82"/>
  <c r="G3096" i="82"/>
  <c r="F3080" i="82"/>
  <c r="G3080" i="82"/>
  <c r="F3061" i="82"/>
  <c r="G3061" i="82"/>
  <c r="F3037" i="82"/>
  <c r="G3037" i="82"/>
  <c r="F3024" i="82"/>
  <c r="G3024" i="82"/>
  <c r="F3008" i="82"/>
  <c r="G3008" i="82"/>
  <c r="F2987" i="82"/>
  <c r="G2987" i="82"/>
  <c r="F2983" i="82"/>
  <c r="G2983" i="82"/>
  <c r="F2971" i="82"/>
  <c r="G2971" i="82"/>
  <c r="F2954" i="82"/>
  <c r="G2954" i="82"/>
  <c r="F2938" i="82"/>
  <c r="G2938" i="82"/>
  <c r="F2924" i="82"/>
  <c r="G2924" i="82"/>
  <c r="F2899" i="82"/>
  <c r="G2899" i="82"/>
  <c r="F2886" i="82"/>
  <c r="G2886" i="82"/>
  <c r="F2870" i="82"/>
  <c r="G2870" i="82"/>
  <c r="F2852" i="82"/>
  <c r="G2852" i="82"/>
  <c r="F2835" i="82"/>
  <c r="G2835" i="82"/>
  <c r="F2818" i="82"/>
  <c r="G2818" i="82"/>
  <c r="F2802" i="82"/>
  <c r="G2802" i="82"/>
  <c r="F2789" i="82"/>
  <c r="G2789" i="82"/>
  <c r="F2776" i="82"/>
  <c r="G2776" i="82"/>
  <c r="F2757" i="82"/>
  <c r="G2757" i="82"/>
  <c r="F2741" i="82"/>
  <c r="G2741" i="82"/>
  <c r="F2725" i="82"/>
  <c r="G2725" i="82"/>
  <c r="F2708" i="82"/>
  <c r="G2708" i="82"/>
  <c r="F2689" i="82"/>
  <c r="G2689" i="82"/>
  <c r="F2673" i="82"/>
  <c r="G2673" i="82"/>
  <c r="F2646" i="82"/>
  <c r="G2646" i="82"/>
  <c r="F2621" i="82"/>
  <c r="G2621" i="82"/>
  <c r="F2488" i="82"/>
  <c r="G2488" i="82"/>
  <c r="G2262" i="82"/>
  <c r="F2262" i="82"/>
  <c r="G2204" i="82"/>
  <c r="F2204" i="82"/>
  <c r="G2126" i="82"/>
  <c r="F2126" i="82"/>
  <c r="G2006" i="82"/>
  <c r="F2006" i="82"/>
  <c r="G1990" i="82"/>
  <c r="F1990" i="82"/>
  <c r="G1982" i="82"/>
  <c r="F1982" i="82"/>
  <c r="G1974" i="82"/>
  <c r="F1974" i="82"/>
  <c r="G1966" i="82"/>
  <c r="F1966" i="82"/>
  <c r="G1958" i="82"/>
  <c r="F1958" i="82"/>
  <c r="G1950" i="82"/>
  <c r="F1950" i="82"/>
  <c r="G1942" i="82"/>
  <c r="F1942" i="82"/>
  <c r="G1934" i="82"/>
  <c r="F1934" i="82"/>
  <c r="F1916" i="82"/>
  <c r="G1916" i="82"/>
  <c r="F1908" i="82"/>
  <c r="G1908" i="82"/>
  <c r="F1900" i="82"/>
  <c r="G1900" i="82"/>
  <c r="F1892" i="82"/>
  <c r="G1892" i="82"/>
  <c r="F1884" i="82"/>
  <c r="G1884" i="82"/>
  <c r="F1876" i="82"/>
  <c r="G1876" i="82"/>
  <c r="F1868" i="82"/>
  <c r="G1868" i="82"/>
  <c r="F1860" i="82"/>
  <c r="G1860" i="82"/>
  <c r="F1844" i="82"/>
  <c r="G1844" i="82"/>
  <c r="F1836" i="82"/>
  <c r="G1836" i="82"/>
  <c r="F1828" i="82"/>
  <c r="G1828" i="82"/>
  <c r="F1820" i="82"/>
  <c r="G1820" i="82"/>
  <c r="F1812" i="82"/>
  <c r="G1812" i="82"/>
  <c r="F1804" i="82"/>
  <c r="G1804" i="82"/>
  <c r="F1796" i="82"/>
  <c r="G1796" i="82"/>
  <c r="F1788" i="82"/>
  <c r="G1788" i="82"/>
  <c r="F1770" i="82"/>
  <c r="G1770" i="82"/>
  <c r="F1762" i="82"/>
  <c r="G1762" i="82"/>
  <c r="F1754" i="82"/>
  <c r="G1754" i="82"/>
  <c r="F1746" i="82"/>
  <c r="G1746" i="82"/>
  <c r="F1738" i="82"/>
  <c r="G1738" i="82"/>
  <c r="F1730" i="82"/>
  <c r="G1730" i="82"/>
  <c r="F1722" i="82"/>
  <c r="G1722" i="82"/>
  <c r="F1706" i="82"/>
  <c r="G1706" i="82"/>
  <c r="F1698" i="82"/>
  <c r="G1698" i="82"/>
  <c r="F1690" i="82"/>
  <c r="G1690" i="82"/>
  <c r="F1682" i="82"/>
  <c r="G1682" i="82"/>
  <c r="F1674" i="82"/>
  <c r="G1674" i="82"/>
  <c r="F1666" i="82"/>
  <c r="G1666" i="82"/>
  <c r="F1658" i="82"/>
  <c r="G1658" i="82"/>
  <c r="F1650" i="82"/>
  <c r="G1650" i="82"/>
  <c r="F1632" i="82"/>
  <c r="G1632" i="82"/>
  <c r="F1624" i="82"/>
  <c r="G1624" i="82"/>
  <c r="F1616" i="82"/>
  <c r="G1616" i="82"/>
  <c r="F1608" i="82"/>
  <c r="G1608" i="82"/>
  <c r="F1600" i="82"/>
  <c r="G1600" i="82"/>
  <c r="F1592" i="82"/>
  <c r="G1592" i="82"/>
  <c r="F1584" i="82"/>
  <c r="G1584" i="82"/>
  <c r="F1576" i="82"/>
  <c r="G1576" i="82"/>
  <c r="F1568" i="82"/>
  <c r="G1568" i="82"/>
  <c r="F1560" i="82"/>
  <c r="G1560" i="82"/>
  <c r="F1552" i="82"/>
  <c r="G1552" i="82"/>
  <c r="F1544" i="82"/>
  <c r="G1544" i="82"/>
  <c r="F1536" i="82"/>
  <c r="G1536" i="82"/>
  <c r="F1528" i="82"/>
  <c r="G1528" i="82"/>
  <c r="F1520" i="82"/>
  <c r="G1520" i="82"/>
  <c r="F1512" i="82"/>
  <c r="G1512" i="82"/>
  <c r="F1504" i="82"/>
  <c r="G1504" i="82"/>
  <c r="F1472" i="82"/>
  <c r="G1472" i="82"/>
  <c r="F1464" i="82"/>
  <c r="G1464" i="82"/>
  <c r="F1456" i="82"/>
  <c r="G1456" i="82"/>
  <c r="F1448" i="82"/>
  <c r="G1448" i="82"/>
  <c r="F1436" i="82"/>
  <c r="G1436" i="82"/>
  <c r="F1414" i="82"/>
  <c r="G1414" i="82"/>
  <c r="F1362" i="82"/>
  <c r="G1362" i="82"/>
  <c r="G1211" i="82"/>
  <c r="F1211" i="82"/>
  <c r="G1181" i="82"/>
  <c r="F1181" i="82"/>
  <c r="G1149" i="82"/>
  <c r="F1149" i="82"/>
  <c r="G1117" i="82"/>
  <c r="F1117" i="82"/>
  <c r="G1085" i="82"/>
  <c r="F1085" i="82"/>
  <c r="F917" i="82"/>
  <c r="G917" i="82"/>
  <c r="F885" i="82"/>
  <c r="G885" i="82"/>
  <c r="F853" i="82"/>
  <c r="G853" i="82"/>
  <c r="F821" i="82"/>
  <c r="G821" i="82"/>
  <c r="F789" i="82"/>
  <c r="G789" i="82"/>
  <c r="F773" i="82"/>
  <c r="G773" i="82"/>
  <c r="F757" i="82"/>
  <c r="G757" i="82"/>
  <c r="F741" i="82"/>
  <c r="G741" i="82"/>
  <c r="F725" i="82"/>
  <c r="G725" i="82"/>
  <c r="F638" i="82"/>
  <c r="G638" i="82"/>
  <c r="F614" i="82"/>
  <c r="G614" i="82"/>
  <c r="F566" i="82"/>
  <c r="G566" i="82"/>
  <c r="F526" i="82"/>
  <c r="G526" i="82"/>
  <c r="F484" i="82"/>
  <c r="G484" i="82"/>
  <c r="F452" i="82"/>
  <c r="G452" i="82"/>
  <c r="F279" i="82"/>
  <c r="G279" i="82"/>
  <c r="F247" i="82"/>
  <c r="G247" i="82"/>
  <c r="F207" i="82"/>
  <c r="G207" i="82"/>
  <c r="G175" i="82"/>
  <c r="F175" i="82"/>
  <c r="F3122" i="82"/>
  <c r="G3122" i="82"/>
  <c r="F3106" i="82"/>
  <c r="G3106" i="82"/>
  <c r="F3090" i="82"/>
  <c r="G3090" i="82"/>
  <c r="F3074" i="82"/>
  <c r="G3074" i="82"/>
  <c r="F3059" i="82"/>
  <c r="G3059" i="82"/>
  <c r="F3039" i="82"/>
  <c r="G3039" i="82"/>
  <c r="F3022" i="82"/>
  <c r="G3022" i="82"/>
  <c r="F3006" i="82"/>
  <c r="G3006" i="82"/>
  <c r="F2989" i="82"/>
  <c r="G2989" i="82"/>
  <c r="F2969" i="82"/>
  <c r="G2969" i="82"/>
  <c r="F2952" i="82"/>
  <c r="G2952" i="82"/>
  <c r="F2936" i="82"/>
  <c r="G2936" i="82"/>
  <c r="F2921" i="82"/>
  <c r="G2921" i="82"/>
  <c r="F2901" i="82"/>
  <c r="G2901" i="82"/>
  <c r="F2884" i="82"/>
  <c r="G2884" i="82"/>
  <c r="F2868" i="82"/>
  <c r="G2868" i="82"/>
  <c r="F2849" i="82"/>
  <c r="G2849" i="82"/>
  <c r="F2842" i="82"/>
  <c r="G2842" i="82"/>
  <c r="F2824" i="82"/>
  <c r="G2824" i="82"/>
  <c r="F2808" i="82"/>
  <c r="G2808" i="82"/>
  <c r="F2792" i="82"/>
  <c r="G2792" i="82"/>
  <c r="F2774" i="82"/>
  <c r="G2774" i="82"/>
  <c r="F2767" i="82"/>
  <c r="G2767" i="82"/>
  <c r="F2751" i="82"/>
  <c r="G2751" i="82"/>
  <c r="F2735" i="82"/>
  <c r="G2735" i="82"/>
  <c r="F2719" i="82"/>
  <c r="G2719" i="82"/>
  <c r="F2699" i="82"/>
  <c r="G2699" i="82"/>
  <c r="F2683" i="82"/>
  <c r="G2683" i="82"/>
  <c r="F2666" i="82"/>
  <c r="G2666" i="82"/>
  <c r="F2633" i="82"/>
  <c r="G2633" i="82"/>
  <c r="F2617" i="82"/>
  <c r="G2617" i="82"/>
  <c r="F2566" i="82"/>
  <c r="G2566" i="82"/>
  <c r="F2494" i="82"/>
  <c r="G2494" i="82"/>
  <c r="F2422" i="82"/>
  <c r="G2422" i="82"/>
  <c r="G2210" i="82"/>
  <c r="F2210" i="82"/>
  <c r="G2192" i="82"/>
  <c r="F2192" i="82"/>
  <c r="G2140" i="82"/>
  <c r="F2140" i="82"/>
  <c r="G2118" i="82"/>
  <c r="F2118" i="82"/>
  <c r="G2068" i="82"/>
  <c r="F2068" i="82"/>
  <c r="G2052" i="82"/>
  <c r="F2052" i="82"/>
  <c r="F1484" i="82"/>
  <c r="G1484" i="82"/>
  <c r="F1402" i="82"/>
  <c r="G1402" i="82"/>
  <c r="F1394" i="82"/>
  <c r="G1394" i="82"/>
  <c r="F1386" i="82"/>
  <c r="G1386" i="82"/>
  <c r="F1378" i="82"/>
  <c r="G1378" i="82"/>
  <c r="F1370" i="82"/>
  <c r="G1370" i="82"/>
  <c r="G1209" i="82"/>
  <c r="F1209" i="82"/>
  <c r="G1177" i="82"/>
  <c r="F1177" i="82"/>
  <c r="G1147" i="82"/>
  <c r="F1147" i="82"/>
  <c r="G1113" i="82"/>
  <c r="F1113" i="82"/>
  <c r="G1081" i="82"/>
  <c r="F1081" i="82"/>
  <c r="F905" i="82"/>
  <c r="G905" i="82"/>
  <c r="F873" i="82"/>
  <c r="G873" i="82"/>
  <c r="F841" i="82"/>
  <c r="G841" i="82"/>
  <c r="F809" i="82"/>
  <c r="G809" i="82"/>
  <c r="F785" i="82"/>
  <c r="G785" i="82"/>
  <c r="F769" i="82"/>
  <c r="G769" i="82"/>
  <c r="F753" i="82"/>
  <c r="G753" i="82"/>
  <c r="F737" i="82"/>
  <c r="G737" i="82"/>
  <c r="F703" i="82"/>
  <c r="G703" i="82"/>
  <c r="F610" i="82"/>
  <c r="G610" i="82"/>
  <c r="F546" i="82"/>
  <c r="G546" i="82"/>
  <c r="F503" i="82"/>
  <c r="G503" i="82"/>
  <c r="F472" i="82"/>
  <c r="G472" i="82"/>
  <c r="F443" i="82"/>
  <c r="G443" i="82"/>
  <c r="F275" i="82"/>
  <c r="G275" i="82"/>
  <c r="F243" i="82"/>
  <c r="G243" i="82"/>
  <c r="F203" i="82"/>
  <c r="G203" i="82"/>
  <c r="G171" i="82"/>
  <c r="F171" i="82"/>
  <c r="F2664" i="82"/>
  <c r="G2664" i="82"/>
  <c r="F2648" i="82"/>
  <c r="G2648" i="82"/>
  <c r="F2628" i="82"/>
  <c r="G2628" i="82"/>
  <c r="F2612" i="82"/>
  <c r="G2612" i="82"/>
  <c r="F2596" i="82"/>
  <c r="G2596" i="82"/>
  <c r="F2580" i="82"/>
  <c r="G2580" i="82"/>
  <c r="F2567" i="82"/>
  <c r="G2567" i="82"/>
  <c r="F2548" i="82"/>
  <c r="G2548" i="82"/>
  <c r="F2532" i="82"/>
  <c r="G2532" i="82"/>
  <c r="F2516" i="82"/>
  <c r="G2516" i="82"/>
  <c r="F2500" i="82"/>
  <c r="G2500" i="82"/>
  <c r="F2480" i="82"/>
  <c r="G2480" i="82"/>
  <c r="F2464" i="82"/>
  <c r="G2464" i="82"/>
  <c r="F2448" i="82"/>
  <c r="G2448" i="82"/>
  <c r="F2432" i="82"/>
  <c r="G2432" i="82"/>
  <c r="F2418" i="82"/>
  <c r="G2418" i="82"/>
  <c r="F2408" i="82"/>
  <c r="G2408" i="82"/>
  <c r="F2392" i="82"/>
  <c r="G2392" i="82"/>
  <c r="F2376" i="82"/>
  <c r="G2376" i="82"/>
  <c r="F2360" i="82"/>
  <c r="G2360" i="82"/>
  <c r="G2346" i="82"/>
  <c r="F2346" i="82"/>
  <c r="G2330" i="82"/>
  <c r="F2330" i="82"/>
  <c r="G2314" i="82"/>
  <c r="F2314" i="82"/>
  <c r="G2298" i="82"/>
  <c r="F2298" i="82"/>
  <c r="G2281" i="82"/>
  <c r="F2281" i="82"/>
  <c r="G2274" i="82"/>
  <c r="F2274" i="82"/>
  <c r="G2266" i="82"/>
  <c r="F2266" i="82"/>
  <c r="G2248" i="82"/>
  <c r="F2248" i="82"/>
  <c r="G2232" i="82"/>
  <c r="F2232" i="82"/>
  <c r="G2211" i="82"/>
  <c r="F2211" i="82"/>
  <c r="G2191" i="82"/>
  <c r="F2191" i="82"/>
  <c r="G2174" i="82"/>
  <c r="F2174" i="82"/>
  <c r="G2158" i="82"/>
  <c r="F2158" i="82"/>
  <c r="G2139" i="82"/>
  <c r="F2139" i="82"/>
  <c r="G2132" i="82"/>
  <c r="F2132" i="82"/>
  <c r="G2124" i="82"/>
  <c r="F2124" i="82"/>
  <c r="G2106" i="82"/>
  <c r="F2106" i="82"/>
  <c r="G2090" i="82"/>
  <c r="F2090" i="82"/>
  <c r="G2076" i="82"/>
  <c r="F2076" i="82"/>
  <c r="G2056" i="82"/>
  <c r="F2056" i="82"/>
  <c r="G2046" i="82"/>
  <c r="F2046" i="82"/>
  <c r="G2030" i="82"/>
  <c r="F2030" i="82"/>
  <c r="G2014" i="82"/>
  <c r="F2014" i="82"/>
  <c r="G1996" i="82"/>
  <c r="F1996" i="82"/>
  <c r="G1977" i="82"/>
  <c r="F1977" i="82"/>
  <c r="G1961" i="82"/>
  <c r="F1961" i="82"/>
  <c r="G1945" i="82"/>
  <c r="F1945" i="82"/>
  <c r="G1929" i="82"/>
  <c r="F1929" i="82"/>
  <c r="F1913" i="82"/>
  <c r="G1913" i="82"/>
  <c r="F1897" i="82"/>
  <c r="G1897" i="82"/>
  <c r="F1881" i="82"/>
  <c r="G1881" i="82"/>
  <c r="F1865" i="82"/>
  <c r="G1865" i="82"/>
  <c r="F1845" i="82"/>
  <c r="G1845" i="82"/>
  <c r="F1829" i="82"/>
  <c r="G1829" i="82"/>
  <c r="F1813" i="82"/>
  <c r="G1813" i="82"/>
  <c r="F1797" i="82"/>
  <c r="G1797" i="82"/>
  <c r="F1780" i="82"/>
  <c r="G1780" i="82"/>
  <c r="F1773" i="82"/>
  <c r="G1773" i="82"/>
  <c r="F1757" i="82"/>
  <c r="G1757" i="82"/>
  <c r="F1741" i="82"/>
  <c r="G1741" i="82"/>
  <c r="F1725" i="82"/>
  <c r="G1725" i="82"/>
  <c r="F1705" i="82"/>
  <c r="G1705" i="82"/>
  <c r="F1689" i="82"/>
  <c r="G1689" i="82"/>
  <c r="F1673" i="82"/>
  <c r="G1673" i="82"/>
  <c r="F1657" i="82"/>
  <c r="G1657" i="82"/>
  <c r="F1644" i="82"/>
  <c r="G1644" i="82"/>
  <c r="F1625" i="82"/>
  <c r="G1625" i="82"/>
  <c r="F1609" i="82"/>
  <c r="G1609" i="82"/>
  <c r="F1593" i="82"/>
  <c r="G1593" i="82"/>
  <c r="F1577" i="82"/>
  <c r="G1577" i="82"/>
  <c r="F1559" i="82"/>
  <c r="G1559" i="82"/>
  <c r="F1543" i="82"/>
  <c r="G1543" i="82"/>
  <c r="F1527" i="82"/>
  <c r="G1527" i="82"/>
  <c r="F1511" i="82"/>
  <c r="G1511" i="82"/>
  <c r="F1498" i="82"/>
  <c r="G1498" i="82"/>
  <c r="F1478" i="82"/>
  <c r="G1478" i="82"/>
  <c r="F1461" i="82"/>
  <c r="G1461" i="82"/>
  <c r="F1445" i="82"/>
  <c r="G1445" i="82"/>
  <c r="F1438" i="82"/>
  <c r="G1438" i="82"/>
  <c r="F1419" i="82"/>
  <c r="G1419" i="82"/>
  <c r="F1403" i="82"/>
  <c r="G1403" i="82"/>
  <c r="F1387" i="82"/>
  <c r="G1387" i="82"/>
  <c r="F1371" i="82"/>
  <c r="G1371" i="82"/>
  <c r="F1288" i="82"/>
  <c r="G1288" i="82"/>
  <c r="G1144" i="82"/>
  <c r="F1144" i="82"/>
  <c r="G1052" i="82"/>
  <c r="F1052" i="82"/>
  <c r="G1036" i="82"/>
  <c r="F1036" i="82"/>
  <c r="G1020" i="82"/>
  <c r="F1020" i="82"/>
  <c r="F996" i="82"/>
  <c r="G996" i="82"/>
  <c r="F980" i="82"/>
  <c r="G980" i="82"/>
  <c r="F964" i="82"/>
  <c r="G964" i="82"/>
  <c r="F948" i="82"/>
  <c r="G948" i="82"/>
  <c r="F860" i="82"/>
  <c r="G860" i="82"/>
  <c r="F693" i="82"/>
  <c r="G693" i="82"/>
  <c r="F677" i="82"/>
  <c r="G677" i="82"/>
  <c r="F661" i="82"/>
  <c r="G661" i="82"/>
  <c r="F623" i="82"/>
  <c r="G623" i="82"/>
  <c r="F579" i="82"/>
  <c r="G579" i="82"/>
  <c r="F509" i="82"/>
  <c r="G509" i="82"/>
  <c r="F440" i="82"/>
  <c r="G440" i="82"/>
  <c r="F272" i="82"/>
  <c r="G272" i="82"/>
  <c r="F256" i="82"/>
  <c r="G256" i="82"/>
  <c r="F240" i="82"/>
  <c r="G240" i="82"/>
  <c r="F222" i="82"/>
  <c r="G222" i="82"/>
  <c r="F204" i="82"/>
  <c r="G204" i="82"/>
  <c r="F188" i="82"/>
  <c r="G188" i="82"/>
  <c r="G172" i="82"/>
  <c r="F172" i="82"/>
  <c r="G156" i="82"/>
  <c r="F156" i="82"/>
  <c r="F2602" i="82"/>
  <c r="G2602" i="82"/>
  <c r="F2586" i="82"/>
  <c r="G2586" i="82"/>
  <c r="F2570" i="82"/>
  <c r="G2570" i="82"/>
  <c r="F2559" i="82"/>
  <c r="G2559" i="82"/>
  <c r="F2546" i="82"/>
  <c r="G2546" i="82"/>
  <c r="F2530" i="82"/>
  <c r="G2530" i="82"/>
  <c r="F2514" i="82"/>
  <c r="G2514" i="82"/>
  <c r="F2498" i="82"/>
  <c r="G2498" i="82"/>
  <c r="F2478" i="82"/>
  <c r="G2478" i="82"/>
  <c r="F2462" i="82"/>
  <c r="G2462" i="82"/>
  <c r="F2446" i="82"/>
  <c r="G2446" i="82"/>
  <c r="F2430" i="82"/>
  <c r="G2430" i="82"/>
  <c r="F2414" i="82"/>
  <c r="G2414" i="82"/>
  <c r="F2398" i="82"/>
  <c r="G2398" i="82"/>
  <c r="F2382" i="82"/>
  <c r="G2382" i="82"/>
  <c r="F2366" i="82"/>
  <c r="G2366" i="82"/>
  <c r="G2348" i="82"/>
  <c r="F2348" i="82"/>
  <c r="G2332" i="82"/>
  <c r="F2332" i="82"/>
  <c r="G2316" i="82"/>
  <c r="F2316" i="82"/>
  <c r="G2300" i="82"/>
  <c r="F2300" i="82"/>
  <c r="G2284" i="82"/>
  <c r="F2284" i="82"/>
  <c r="G2264" i="82"/>
  <c r="F2264" i="82"/>
  <c r="G2250" i="82"/>
  <c r="F2250" i="82"/>
  <c r="G2234" i="82"/>
  <c r="F2234" i="82"/>
  <c r="G2221" i="82"/>
  <c r="F2221" i="82"/>
  <c r="G2214" i="82"/>
  <c r="F2214" i="82"/>
  <c r="G2189" i="82"/>
  <c r="F2189" i="82"/>
  <c r="G2176" i="82"/>
  <c r="F2176" i="82"/>
  <c r="G2160" i="82"/>
  <c r="F2160" i="82"/>
  <c r="G2142" i="82"/>
  <c r="F2142" i="82"/>
  <c r="G2122" i="82"/>
  <c r="F2122" i="82"/>
  <c r="G2108" i="82"/>
  <c r="F2108" i="82"/>
  <c r="G2092" i="82"/>
  <c r="F2092" i="82"/>
  <c r="G2079" i="82"/>
  <c r="F2079" i="82"/>
  <c r="G2058" i="82"/>
  <c r="F2058" i="82"/>
  <c r="G2040" i="82"/>
  <c r="F2040" i="82"/>
  <c r="G2024" i="82"/>
  <c r="F2024" i="82"/>
  <c r="G2007" i="82"/>
  <c r="F2007" i="82"/>
  <c r="G1987" i="82"/>
  <c r="F1987" i="82"/>
  <c r="G1971" i="82"/>
  <c r="F1971" i="82"/>
  <c r="G1955" i="82"/>
  <c r="F1955" i="82"/>
  <c r="G1939" i="82"/>
  <c r="F1939" i="82"/>
  <c r="G1922" i="82"/>
  <c r="F1922" i="82"/>
  <c r="F1915" i="82"/>
  <c r="G1915" i="82"/>
  <c r="F1899" i="82"/>
  <c r="G1899" i="82"/>
  <c r="F1883" i="82"/>
  <c r="G1883" i="82"/>
  <c r="F1867" i="82"/>
  <c r="G1867" i="82"/>
  <c r="F1847" i="82"/>
  <c r="G1847" i="82"/>
  <c r="F1831" i="82"/>
  <c r="G1831" i="82"/>
  <c r="F1815" i="82"/>
  <c r="G1815" i="82"/>
  <c r="F1799" i="82"/>
  <c r="G1799" i="82"/>
  <c r="F1786" i="82"/>
  <c r="G1786" i="82"/>
  <c r="F1767" i="82"/>
  <c r="G1767" i="82"/>
  <c r="F1751" i="82"/>
  <c r="G1751" i="82"/>
  <c r="F1735" i="82"/>
  <c r="G1735" i="82"/>
  <c r="F1719" i="82"/>
  <c r="G1719" i="82"/>
  <c r="F1699" i="82"/>
  <c r="G1699" i="82"/>
  <c r="F1683" i="82"/>
  <c r="G1683" i="82"/>
  <c r="F1667" i="82"/>
  <c r="G1667" i="82"/>
  <c r="F1651" i="82"/>
  <c r="G1651" i="82"/>
  <c r="F1637" i="82"/>
  <c r="G1637" i="82"/>
  <c r="F1627" i="82"/>
  <c r="G1627" i="82"/>
  <c r="F1611" i="82"/>
  <c r="G1611" i="82"/>
  <c r="F1595" i="82"/>
  <c r="G1595" i="82"/>
  <c r="F1579" i="82"/>
  <c r="G1579" i="82"/>
  <c r="F1565" i="82"/>
  <c r="G1565" i="82"/>
  <c r="F1549" i="82"/>
  <c r="G1549" i="82"/>
  <c r="F1533" i="82"/>
  <c r="G1533" i="82"/>
  <c r="F1517" i="82"/>
  <c r="G1517" i="82"/>
  <c r="F1500" i="82"/>
  <c r="G1500" i="82"/>
  <c r="F1493" i="82"/>
  <c r="G1493" i="82"/>
  <c r="F1485" i="82"/>
  <c r="G1485" i="82"/>
  <c r="F1467" i="82"/>
  <c r="G1467" i="82"/>
  <c r="F1451" i="82"/>
  <c r="G1451" i="82"/>
  <c r="F1430" i="82"/>
  <c r="G1430" i="82"/>
  <c r="F1410" i="82"/>
  <c r="G1410" i="82"/>
  <c r="F1393" i="82"/>
  <c r="G1393" i="82"/>
  <c r="F1377" i="82"/>
  <c r="G1377" i="82"/>
  <c r="F1357" i="82"/>
  <c r="G1357" i="82"/>
  <c r="F1336" i="82"/>
  <c r="G1336" i="82"/>
  <c r="F1319" i="82"/>
  <c r="G1319" i="82"/>
  <c r="F1303" i="82"/>
  <c r="G1303" i="82"/>
  <c r="F1269" i="82"/>
  <c r="G1269" i="82"/>
  <c r="G1253" i="82"/>
  <c r="F1253" i="82"/>
  <c r="G1237" i="82"/>
  <c r="F1237" i="82"/>
  <c r="G1208" i="82"/>
  <c r="F1208" i="82"/>
  <c r="G1192" i="82"/>
  <c r="F1192" i="82"/>
  <c r="G1176" i="82"/>
  <c r="F1176" i="82"/>
  <c r="G1160" i="82"/>
  <c r="F1160" i="82"/>
  <c r="G1136" i="82"/>
  <c r="F1136" i="82"/>
  <c r="G1120" i="82"/>
  <c r="F1120" i="82"/>
  <c r="G1104" i="82"/>
  <c r="F1104" i="82"/>
  <c r="G1088" i="82"/>
  <c r="F1088" i="82"/>
  <c r="G1071" i="82"/>
  <c r="F1071" i="82"/>
  <c r="F931" i="82"/>
  <c r="G931" i="82"/>
  <c r="F912" i="82"/>
  <c r="G912" i="82"/>
  <c r="F896" i="82"/>
  <c r="G896" i="82"/>
  <c r="F880" i="82"/>
  <c r="G880" i="82"/>
  <c r="F864" i="82"/>
  <c r="G864" i="82"/>
  <c r="F840" i="82"/>
  <c r="G840" i="82"/>
  <c r="F824" i="82"/>
  <c r="G824" i="82"/>
  <c r="F808" i="82"/>
  <c r="G808" i="82"/>
  <c r="F721" i="82"/>
  <c r="G721" i="82"/>
  <c r="F648" i="82"/>
  <c r="G648" i="82"/>
  <c r="F641" i="82"/>
  <c r="G641" i="82"/>
  <c r="F619" i="82"/>
  <c r="G619" i="82"/>
  <c r="F603" i="82"/>
  <c r="G603" i="82"/>
  <c r="F567" i="82"/>
  <c r="G567" i="82"/>
  <c r="F547" i="82"/>
  <c r="G547" i="82"/>
  <c r="F531" i="82"/>
  <c r="G531" i="82"/>
  <c r="F517" i="82"/>
  <c r="G517" i="82"/>
  <c r="F485" i="82"/>
  <c r="G485" i="82"/>
  <c r="F469" i="82"/>
  <c r="G469" i="82"/>
  <c r="F453" i="82"/>
  <c r="G453" i="82"/>
  <c r="F430" i="82"/>
  <c r="G430" i="82"/>
  <c r="F420" i="82"/>
  <c r="G420" i="82"/>
  <c r="F404" i="82"/>
  <c r="G404" i="82"/>
  <c r="F388" i="82"/>
  <c r="G388" i="82"/>
  <c r="F372" i="82"/>
  <c r="G372" i="82"/>
  <c r="F356" i="82"/>
  <c r="G356" i="82"/>
  <c r="F340" i="82"/>
  <c r="G340" i="82"/>
  <c r="F324" i="82"/>
  <c r="G324" i="82"/>
  <c r="F308" i="82"/>
  <c r="G308" i="82"/>
  <c r="F295" i="82"/>
  <c r="G295" i="82"/>
  <c r="G147" i="82"/>
  <c r="F147" i="82"/>
  <c r="G140" i="82"/>
  <c r="F140" i="82"/>
  <c r="G124" i="82"/>
  <c r="F124" i="82"/>
  <c r="G108" i="82"/>
  <c r="F108" i="82"/>
  <c r="G92" i="82"/>
  <c r="F92" i="82"/>
  <c r="G78" i="82"/>
  <c r="F78" i="82"/>
  <c r="G60" i="82"/>
  <c r="F60" i="82"/>
  <c r="G44" i="82"/>
  <c r="F44" i="82"/>
  <c r="G28" i="82"/>
  <c r="F28" i="82"/>
  <c r="G12" i="82"/>
  <c r="F12" i="82"/>
  <c r="F1355" i="82"/>
  <c r="G1355" i="82"/>
  <c r="F1335" i="82"/>
  <c r="G1335" i="82"/>
  <c r="F1318" i="82"/>
  <c r="G1318" i="82"/>
  <c r="F1302" i="82"/>
  <c r="G1302" i="82"/>
  <c r="G1283" i="82"/>
  <c r="F1283" i="82"/>
  <c r="F1276" i="82"/>
  <c r="G1276" i="82"/>
  <c r="G1260" i="82"/>
  <c r="F1260" i="82"/>
  <c r="G1244" i="82"/>
  <c r="F1244" i="82"/>
  <c r="G1228" i="82"/>
  <c r="F1228" i="82"/>
  <c r="G1218" i="82"/>
  <c r="F1218" i="82"/>
  <c r="G1199" i="82"/>
  <c r="F1199" i="82"/>
  <c r="G1183" i="82"/>
  <c r="F1183" i="82"/>
  <c r="G1167" i="82"/>
  <c r="F1167" i="82"/>
  <c r="G1151" i="82"/>
  <c r="F1151" i="82"/>
  <c r="G1131" i="82"/>
  <c r="F1131" i="82"/>
  <c r="G1115" i="82"/>
  <c r="F1115" i="82"/>
  <c r="G1099" i="82"/>
  <c r="F1099" i="82"/>
  <c r="G1083" i="82"/>
  <c r="F1083" i="82"/>
  <c r="G1069" i="82"/>
  <c r="F1069" i="82"/>
  <c r="G1059" i="82"/>
  <c r="F1059" i="82"/>
  <c r="G1043" i="82"/>
  <c r="F1043" i="82"/>
  <c r="G1027" i="82"/>
  <c r="F1027" i="82"/>
  <c r="F1011" i="82"/>
  <c r="G1011" i="82"/>
  <c r="F991" i="82"/>
  <c r="G991" i="82"/>
  <c r="F975" i="82"/>
  <c r="G975" i="82"/>
  <c r="F959" i="82"/>
  <c r="G959" i="82"/>
  <c r="F943" i="82"/>
  <c r="G943" i="82"/>
  <c r="F930" i="82"/>
  <c r="G930" i="82"/>
  <c r="F911" i="82"/>
  <c r="G911" i="82"/>
  <c r="F895" i="82"/>
  <c r="G895" i="82"/>
  <c r="F879" i="82"/>
  <c r="G879" i="82"/>
  <c r="F862" i="82"/>
  <c r="G862" i="82"/>
  <c r="F843" i="82"/>
  <c r="G843" i="82"/>
  <c r="F827" i="82"/>
  <c r="G827" i="82"/>
  <c r="F811" i="82"/>
  <c r="G811" i="82"/>
  <c r="F795" i="82"/>
  <c r="G795" i="82"/>
  <c r="F779" i="82"/>
  <c r="G779" i="82"/>
  <c r="F763" i="82"/>
  <c r="G763" i="82"/>
  <c r="F747" i="82"/>
  <c r="G747" i="82"/>
  <c r="F731" i="82"/>
  <c r="G731" i="82"/>
  <c r="F716" i="82"/>
  <c r="G716" i="82"/>
  <c r="F696" i="82"/>
  <c r="G696" i="82"/>
  <c r="F679" i="82"/>
  <c r="G679" i="82"/>
  <c r="F663" i="82"/>
  <c r="G663" i="82"/>
  <c r="F646" i="82"/>
  <c r="G646" i="82"/>
  <c r="F626" i="82"/>
  <c r="G626" i="82"/>
  <c r="F609" i="82"/>
  <c r="G609" i="82"/>
  <c r="F593" i="82"/>
  <c r="G593" i="82"/>
  <c r="F578" i="82"/>
  <c r="G578" i="82"/>
  <c r="F558" i="82"/>
  <c r="G558" i="82"/>
  <c r="F541" i="82"/>
  <c r="G541" i="82"/>
  <c r="F525" i="82"/>
  <c r="G525" i="82"/>
  <c r="F506" i="82"/>
  <c r="G506" i="82"/>
  <c r="F499" i="82"/>
  <c r="G499" i="82"/>
  <c r="F483" i="82"/>
  <c r="G483" i="82"/>
  <c r="F467" i="82"/>
  <c r="G467" i="82"/>
  <c r="F451" i="82"/>
  <c r="G451" i="82"/>
  <c r="F438" i="82"/>
  <c r="G438" i="82"/>
  <c r="F422" i="82"/>
  <c r="G422" i="82"/>
  <c r="F406" i="82"/>
  <c r="G406" i="82"/>
  <c r="F390" i="82"/>
  <c r="G390" i="82"/>
  <c r="F374" i="82"/>
  <c r="G374" i="82"/>
  <c r="F354" i="82"/>
  <c r="G354" i="82"/>
  <c r="F338" i="82"/>
  <c r="G338" i="82"/>
  <c r="F322" i="82"/>
  <c r="G322" i="82"/>
  <c r="F306" i="82"/>
  <c r="G306" i="82"/>
  <c r="F289" i="82"/>
  <c r="G289" i="82"/>
  <c r="F282" i="82"/>
  <c r="G282" i="82"/>
  <c r="F266" i="82"/>
  <c r="G266" i="82"/>
  <c r="F250" i="82"/>
  <c r="G250" i="82"/>
  <c r="F234" i="82"/>
  <c r="G234" i="82"/>
  <c r="F214" i="82"/>
  <c r="G214" i="82"/>
  <c r="F198" i="82"/>
  <c r="G198" i="82"/>
  <c r="F182" i="82"/>
  <c r="G182" i="82"/>
  <c r="G166" i="82"/>
  <c r="F166" i="82"/>
  <c r="G153" i="82"/>
  <c r="F153" i="82"/>
  <c r="G134" i="82"/>
  <c r="F134" i="82"/>
  <c r="G118" i="82"/>
  <c r="F118" i="82"/>
  <c r="G102" i="82"/>
  <c r="F102" i="82"/>
  <c r="G86" i="82"/>
  <c r="F86" i="82"/>
  <c r="G66" i="82"/>
  <c r="F66" i="82"/>
  <c r="G50" i="82"/>
  <c r="F50" i="82"/>
  <c r="G34" i="82"/>
  <c r="F34" i="82"/>
  <c r="G18" i="82"/>
  <c r="F18" i="82"/>
  <c r="F1353" i="82"/>
  <c r="G1353" i="82"/>
  <c r="F1349" i="82"/>
  <c r="G1349" i="82"/>
  <c r="F1334" i="82"/>
  <c r="G1334" i="82"/>
  <c r="F1317" i="82"/>
  <c r="G1317" i="82"/>
  <c r="F1301" i="82"/>
  <c r="G1301" i="82"/>
  <c r="F1286" i="82"/>
  <c r="G1286" i="82"/>
  <c r="F1267" i="82"/>
  <c r="G1267" i="82"/>
  <c r="G1251" i="82"/>
  <c r="F1251" i="82"/>
  <c r="G1235" i="82"/>
  <c r="F1235" i="82"/>
  <c r="G1217" i="82"/>
  <c r="F1217" i="82"/>
  <c r="G1198" i="82"/>
  <c r="F1198" i="82"/>
  <c r="G1182" i="82"/>
  <c r="F1182" i="82"/>
  <c r="G1166" i="82"/>
  <c r="F1166" i="82"/>
  <c r="G1150" i="82"/>
  <c r="F1150" i="82"/>
  <c r="G1139" i="82"/>
  <c r="F1139" i="82"/>
  <c r="G1126" i="82"/>
  <c r="F1126" i="82"/>
  <c r="G1110" i="82"/>
  <c r="F1110" i="82"/>
  <c r="G1094" i="82"/>
  <c r="F1094" i="82"/>
  <c r="G1078" i="82"/>
  <c r="F1078" i="82"/>
  <c r="G1058" i="82"/>
  <c r="F1058" i="82"/>
  <c r="G1042" i="82"/>
  <c r="F1042" i="82"/>
  <c r="G1026" i="82"/>
  <c r="F1026" i="82"/>
  <c r="F1010" i="82"/>
  <c r="G1010" i="82"/>
  <c r="F994" i="82"/>
  <c r="G994" i="82"/>
  <c r="F978" i="82"/>
  <c r="G978" i="82"/>
  <c r="F962" i="82"/>
  <c r="G962" i="82"/>
  <c r="F946" i="82"/>
  <c r="G946" i="82"/>
  <c r="F929" i="82"/>
  <c r="G929" i="82"/>
  <c r="F910" i="82"/>
  <c r="G910" i="82"/>
  <c r="F894" i="82"/>
  <c r="G894" i="82"/>
  <c r="F878" i="82"/>
  <c r="G878" i="82"/>
  <c r="F861" i="82"/>
  <c r="G861" i="82"/>
  <c r="F854" i="82"/>
  <c r="G854" i="82"/>
  <c r="F838" i="82"/>
  <c r="G838" i="82"/>
  <c r="F822" i="82"/>
  <c r="G822" i="82"/>
  <c r="F806" i="82"/>
  <c r="G806" i="82"/>
  <c r="F792" i="82"/>
  <c r="G792" i="82"/>
  <c r="F776" i="82"/>
  <c r="G776" i="82"/>
  <c r="F760" i="82"/>
  <c r="G760" i="82"/>
  <c r="F744" i="82"/>
  <c r="G744" i="82"/>
  <c r="F728" i="82"/>
  <c r="G728" i="82"/>
  <c r="F714" i="82"/>
  <c r="G714" i="82"/>
  <c r="F710" i="82"/>
  <c r="G710" i="82"/>
  <c r="F695" i="82"/>
  <c r="G695" i="82"/>
  <c r="F678" i="82"/>
  <c r="G678" i="82"/>
  <c r="F662" i="82"/>
  <c r="G662" i="82"/>
  <c r="F636" i="82"/>
  <c r="G636" i="82"/>
  <c r="F620" i="82"/>
  <c r="G620" i="82"/>
  <c r="F604" i="82"/>
  <c r="G604" i="82"/>
  <c r="F587" i="82"/>
  <c r="G587" i="82"/>
  <c r="F572" i="82"/>
  <c r="G572" i="82"/>
  <c r="F568" i="82"/>
  <c r="G568" i="82"/>
  <c r="F553" i="82"/>
  <c r="G553" i="82"/>
  <c r="F536" i="82"/>
  <c r="G536" i="82"/>
  <c r="F520" i="82"/>
  <c r="G520" i="82"/>
  <c r="F505" i="82"/>
  <c r="G505" i="82"/>
  <c r="F486" i="82"/>
  <c r="G486" i="82"/>
  <c r="F470" i="82"/>
  <c r="G470" i="82"/>
  <c r="F454" i="82"/>
  <c r="G454" i="82"/>
  <c r="F436" i="82"/>
  <c r="G436" i="82"/>
  <c r="F417" i="82"/>
  <c r="G417" i="82"/>
  <c r="F401" i="82"/>
  <c r="G401" i="82"/>
  <c r="F385" i="82"/>
  <c r="G385" i="82"/>
  <c r="F369" i="82"/>
  <c r="G369" i="82"/>
  <c r="F358" i="82"/>
  <c r="G358" i="82"/>
  <c r="F345" i="82"/>
  <c r="G345" i="82"/>
  <c r="F329" i="82"/>
  <c r="G329" i="82"/>
  <c r="F313" i="82"/>
  <c r="G313" i="82"/>
  <c r="F297" i="82"/>
  <c r="G297" i="82"/>
  <c r="F277" i="82"/>
  <c r="G277" i="82"/>
  <c r="F261" i="82"/>
  <c r="G261" i="82"/>
  <c r="F245" i="82"/>
  <c r="G245" i="82"/>
  <c r="F229" i="82"/>
  <c r="G229" i="82"/>
  <c r="F213" i="82"/>
  <c r="G213" i="82"/>
  <c r="F197" i="82"/>
  <c r="G197" i="82"/>
  <c r="F181" i="82"/>
  <c r="G181" i="82"/>
  <c r="G165" i="82"/>
  <c r="F165" i="82"/>
  <c r="G148" i="82"/>
  <c r="F148" i="82"/>
  <c r="G129" i="82"/>
  <c r="F129" i="82"/>
  <c r="G113" i="82"/>
  <c r="F113" i="82"/>
  <c r="G97" i="82"/>
  <c r="F97" i="82"/>
  <c r="G80" i="82"/>
  <c r="F80" i="82"/>
  <c r="G73" i="82"/>
  <c r="F73" i="82"/>
  <c r="G57" i="82"/>
  <c r="F57" i="82"/>
  <c r="G41" i="82"/>
  <c r="F41" i="82"/>
  <c r="G25" i="82"/>
  <c r="F25" i="82"/>
  <c r="AP49" i="82"/>
  <c r="AQ49" i="82"/>
  <c r="AQ41" i="82"/>
  <c r="AP41" i="82"/>
  <c r="AQ33" i="82"/>
  <c r="AP33" i="82"/>
  <c r="AQ25" i="82"/>
  <c r="AP25" i="82"/>
  <c r="AQ17" i="82"/>
  <c r="AP17" i="82"/>
  <c r="BP260" i="82"/>
  <c r="BO260" i="82"/>
  <c r="BP256" i="82"/>
  <c r="BO256" i="82"/>
  <c r="BP252" i="82"/>
  <c r="BO252" i="82"/>
  <c r="BP248" i="82"/>
  <c r="BO248" i="82"/>
  <c r="BP244" i="82"/>
  <c r="BO244" i="82"/>
  <c r="BP240" i="82"/>
  <c r="BO240" i="82"/>
  <c r="BP236" i="82"/>
  <c r="BO236" i="82"/>
  <c r="BP232" i="82"/>
  <c r="BO232" i="82"/>
  <c r="BP228" i="82"/>
  <c r="BO228" i="82"/>
  <c r="BP224" i="82"/>
  <c r="BO224" i="82"/>
  <c r="BP220" i="82"/>
  <c r="BO220" i="82"/>
  <c r="BP216" i="82"/>
  <c r="BO216" i="82"/>
  <c r="BP212" i="82"/>
  <c r="BO212" i="82"/>
  <c r="BP208" i="82"/>
  <c r="BO208" i="82"/>
  <c r="BP204" i="82"/>
  <c r="BO204" i="82"/>
  <c r="BP200" i="82"/>
  <c r="BO200" i="82"/>
  <c r="BP196" i="82"/>
  <c r="BO196" i="82"/>
  <c r="BP192" i="82"/>
  <c r="BO192" i="82"/>
  <c r="BP188" i="82"/>
  <c r="BO188" i="82"/>
  <c r="BP184" i="82"/>
  <c r="BO184" i="82"/>
  <c r="BP180" i="82"/>
  <c r="BO180" i="82"/>
  <c r="BP176" i="82"/>
  <c r="BO176" i="82"/>
  <c r="BP172" i="82"/>
  <c r="BO172" i="82"/>
  <c r="BP168" i="82"/>
  <c r="BO168" i="82"/>
  <c r="BP164" i="82"/>
  <c r="BO164" i="82"/>
  <c r="BP160" i="82"/>
  <c r="BO160" i="82"/>
  <c r="BP156" i="82"/>
  <c r="BO156" i="82"/>
  <c r="BP152" i="82"/>
  <c r="BO152" i="82"/>
  <c r="BP148" i="82"/>
  <c r="BO148" i="82"/>
  <c r="BP144" i="82"/>
  <c r="BO144" i="82"/>
  <c r="BP140" i="82"/>
  <c r="BO140" i="82"/>
  <c r="BP136" i="82"/>
  <c r="BO136" i="82"/>
  <c r="BP132" i="82"/>
  <c r="BO132" i="82"/>
  <c r="BP128" i="82"/>
  <c r="BO128" i="82"/>
  <c r="BP124" i="82"/>
  <c r="BO124" i="82"/>
  <c r="BP120" i="82"/>
  <c r="BO120" i="82"/>
  <c r="BP116" i="82"/>
  <c r="BO116" i="82"/>
  <c r="BP112" i="82"/>
  <c r="BO112" i="82"/>
  <c r="BP108" i="82"/>
  <c r="BO108" i="82"/>
  <c r="BP104" i="82"/>
  <c r="BO104" i="82"/>
  <c r="BP100" i="82"/>
  <c r="BO100" i="82"/>
  <c r="BP96" i="82"/>
  <c r="BO96" i="82"/>
  <c r="BP92" i="82"/>
  <c r="BO92" i="82"/>
  <c r="BP88" i="82"/>
  <c r="BO88" i="82"/>
  <c r="BP84" i="82"/>
  <c r="BO84" i="82"/>
  <c r="BP80" i="82"/>
  <c r="BO80" i="82"/>
  <c r="BP76" i="82"/>
  <c r="BO76" i="82"/>
  <c r="BP72" i="82"/>
  <c r="BO72" i="82"/>
  <c r="BP68" i="82"/>
  <c r="BO68" i="82"/>
  <c r="BP64" i="82"/>
  <c r="BO64" i="82"/>
  <c r="BP60" i="82"/>
  <c r="BO60" i="82"/>
  <c r="BP56" i="82"/>
  <c r="BO56" i="82"/>
  <c r="BP52" i="82"/>
  <c r="BO52" i="82"/>
  <c r="BP48" i="82"/>
  <c r="BO48" i="82"/>
  <c r="BP44" i="82"/>
  <c r="BO44" i="82"/>
  <c r="BP40" i="82"/>
  <c r="BO40" i="82"/>
  <c r="BP36" i="82"/>
  <c r="BO36" i="82"/>
  <c r="BP32" i="82"/>
  <c r="BO32" i="82"/>
  <c r="BP28" i="82"/>
  <c r="BO28" i="82"/>
  <c r="BP24" i="82"/>
  <c r="BO24" i="82"/>
  <c r="BP20" i="82"/>
  <c r="BO20" i="82"/>
  <c r="BP16" i="82"/>
  <c r="BO16" i="82"/>
  <c r="BP12" i="82"/>
  <c r="BO12" i="82"/>
  <c r="AQ50" i="82"/>
  <c r="AP50" i="82"/>
  <c r="AQ42" i="82"/>
  <c r="AP42" i="82"/>
  <c r="AQ34" i="82"/>
  <c r="AP34" i="82"/>
  <c r="AQ26" i="82"/>
  <c r="AP26" i="82"/>
  <c r="AQ18" i="82"/>
  <c r="AP18" i="82"/>
  <c r="AB23" i="82"/>
  <c r="AA23" i="82"/>
  <c r="AB19" i="82"/>
  <c r="AA19" i="82"/>
  <c r="AB53" i="82"/>
  <c r="AA53" i="82"/>
  <c r="F3060" i="82"/>
  <c r="G3060" i="82"/>
  <c r="F2784" i="82"/>
  <c r="G2784" i="82"/>
  <c r="F2750" i="82"/>
  <c r="G2750" i="82"/>
  <c r="F2734" i="82"/>
  <c r="G2734" i="82"/>
  <c r="F2710" i="82"/>
  <c r="G2710" i="82"/>
  <c r="F2670" i="82"/>
  <c r="G2670" i="82"/>
  <c r="F2645" i="82"/>
  <c r="G2645" i="82"/>
  <c r="G2233" i="82"/>
  <c r="F2233" i="82"/>
  <c r="F1709" i="82"/>
  <c r="G1709" i="82"/>
  <c r="G1072" i="82"/>
  <c r="F1072" i="82"/>
  <c r="F676" i="82"/>
  <c r="G676" i="82"/>
  <c r="F375" i="82"/>
  <c r="G375" i="82"/>
  <c r="F3119" i="82"/>
  <c r="G3119" i="82"/>
  <c r="F3095" i="82"/>
  <c r="G3095" i="82"/>
  <c r="F3071" i="82"/>
  <c r="G3071" i="82"/>
  <c r="F2953" i="82"/>
  <c r="G2953" i="82"/>
  <c r="F2911" i="82"/>
  <c r="G2911" i="82"/>
  <c r="F2881" i="82"/>
  <c r="G2881" i="82"/>
  <c r="F2829" i="82"/>
  <c r="G2829" i="82"/>
  <c r="F2797" i="82"/>
  <c r="G2797" i="82"/>
  <c r="G2169" i="82"/>
  <c r="F2169" i="82"/>
  <c r="G1925" i="82"/>
  <c r="F1925" i="82"/>
  <c r="F1427" i="82"/>
  <c r="G1427" i="82"/>
  <c r="F973" i="82"/>
  <c r="G973" i="82"/>
  <c r="F223" i="82"/>
  <c r="G223" i="82"/>
  <c r="F2912" i="82"/>
  <c r="G2912" i="82"/>
  <c r="G2217" i="82"/>
  <c r="F2217" i="82"/>
  <c r="G1061" i="82"/>
  <c r="F1061" i="82"/>
  <c r="F555" i="82"/>
  <c r="G555" i="82"/>
  <c r="G115" i="82"/>
  <c r="F115" i="82"/>
  <c r="F3023" i="82"/>
  <c r="G3023" i="82"/>
  <c r="F2997" i="82"/>
  <c r="G2997" i="82"/>
  <c r="F2777" i="82"/>
  <c r="G2777" i="82"/>
  <c r="F2589" i="82"/>
  <c r="G2589" i="82"/>
  <c r="F2555" i="82"/>
  <c r="G2555" i="82"/>
  <c r="F2531" i="82"/>
  <c r="G2531" i="82"/>
  <c r="F2499" i="82"/>
  <c r="G2499" i="82"/>
  <c r="F2467" i="82"/>
  <c r="G2467" i="82"/>
  <c r="F2443" i="82"/>
  <c r="G2443" i="82"/>
  <c r="G2409" i="82"/>
  <c r="F2409" i="82"/>
  <c r="G2385" i="82"/>
  <c r="F2385" i="82"/>
  <c r="G2353" i="82"/>
  <c r="F2353" i="82"/>
  <c r="G2321" i="82"/>
  <c r="F2321" i="82"/>
  <c r="G2289" i="82"/>
  <c r="F2289" i="82"/>
  <c r="G2103" i="82"/>
  <c r="F2103" i="82"/>
  <c r="G2041" i="82"/>
  <c r="F2041" i="82"/>
  <c r="G2017" i="82"/>
  <c r="F2017" i="82"/>
  <c r="F1320" i="82"/>
  <c r="G1320" i="82"/>
  <c r="G1225" i="82"/>
  <c r="F1225" i="82"/>
  <c r="F647" i="82"/>
  <c r="G647" i="82"/>
  <c r="G19" i="82"/>
  <c r="F19" i="82"/>
  <c r="F3132" i="82"/>
  <c r="G3132" i="82"/>
  <c r="F3068" i="82"/>
  <c r="G3068" i="82"/>
  <c r="F3028" i="82"/>
  <c r="G3028" i="82"/>
  <c r="F2984" i="82"/>
  <c r="G2984" i="82"/>
  <c r="F2928" i="82"/>
  <c r="G2928" i="82"/>
  <c r="F2856" i="82"/>
  <c r="G2856" i="82"/>
  <c r="F2790" i="82"/>
  <c r="G2790" i="82"/>
  <c r="F2745" i="82"/>
  <c r="G2745" i="82"/>
  <c r="F2677" i="82"/>
  <c r="G2677" i="82"/>
  <c r="G2278" i="82"/>
  <c r="F2278" i="82"/>
  <c r="G2000" i="82"/>
  <c r="F2000" i="82"/>
  <c r="G1968" i="82"/>
  <c r="F1968" i="82"/>
  <c r="G1944" i="82"/>
  <c r="F1944" i="82"/>
  <c r="F1902" i="82"/>
  <c r="G1902" i="82"/>
  <c r="F1878" i="82"/>
  <c r="G1878" i="82"/>
  <c r="F1846" i="82"/>
  <c r="G1846" i="82"/>
  <c r="F1814" i="82"/>
  <c r="G1814" i="82"/>
  <c r="F1772" i="82"/>
  <c r="G1772" i="82"/>
  <c r="F1740" i="82"/>
  <c r="G1740" i="82"/>
  <c r="F1700" i="82"/>
  <c r="G1700" i="82"/>
  <c r="F1676" i="82"/>
  <c r="G1676" i="82"/>
  <c r="F1652" i="82"/>
  <c r="G1652" i="82"/>
  <c r="F1610" i="82"/>
  <c r="G1610" i="82"/>
  <c r="F1586" i="82"/>
  <c r="G1586" i="82"/>
  <c r="F1562" i="82"/>
  <c r="G1562" i="82"/>
  <c r="F1538" i="82"/>
  <c r="G1538" i="82"/>
  <c r="F1506" i="82"/>
  <c r="G1506" i="82"/>
  <c r="F1450" i="82"/>
  <c r="G1450" i="82"/>
  <c r="F1364" i="82"/>
  <c r="G1364" i="82"/>
  <c r="G1157" i="82"/>
  <c r="F1157" i="82"/>
  <c r="G1093" i="82"/>
  <c r="F1093" i="82"/>
  <c r="F829" i="82"/>
  <c r="G829" i="82"/>
  <c r="F762" i="82"/>
  <c r="G762" i="82"/>
  <c r="F658" i="82"/>
  <c r="G658" i="82"/>
  <c r="F492" i="82"/>
  <c r="G492" i="82"/>
  <c r="F215" i="82"/>
  <c r="G215" i="82"/>
  <c r="F3126" i="82"/>
  <c r="G3126" i="82"/>
  <c r="F3063" i="82"/>
  <c r="G3063" i="82"/>
  <c r="F3010" i="82"/>
  <c r="G3010" i="82"/>
  <c r="F2956" i="82"/>
  <c r="G2956" i="82"/>
  <c r="F2907" i="82"/>
  <c r="G2907" i="82"/>
  <c r="F2854" i="82"/>
  <c r="G2854" i="82"/>
  <c r="F2796" i="82"/>
  <c r="G2796" i="82"/>
  <c r="F2755" i="82"/>
  <c r="G2755" i="82"/>
  <c r="F2706" i="82"/>
  <c r="G2706" i="82"/>
  <c r="F2607" i="82"/>
  <c r="G2607" i="82"/>
  <c r="G2212" i="82"/>
  <c r="F2212" i="82"/>
  <c r="G2120" i="82"/>
  <c r="F2120" i="82"/>
  <c r="F1418" i="82"/>
  <c r="G1418" i="82"/>
  <c r="F1380" i="82"/>
  <c r="G1380" i="82"/>
  <c r="G1185" i="82"/>
  <c r="F1185" i="82"/>
  <c r="G1089" i="82"/>
  <c r="F1089" i="82"/>
  <c r="F849" i="82"/>
  <c r="G849" i="82"/>
  <c r="F774" i="82"/>
  <c r="G774" i="82"/>
  <c r="F726" i="82"/>
  <c r="G726" i="82"/>
  <c r="F480" i="82"/>
  <c r="G480" i="82"/>
  <c r="F211" i="82"/>
  <c r="G211" i="82"/>
  <c r="F2635" i="82"/>
  <c r="G2635" i="82"/>
  <c r="F2584" i="82"/>
  <c r="G2584" i="82"/>
  <c r="F2520" i="82"/>
  <c r="G2520" i="82"/>
  <c r="F2468" i="82"/>
  <c r="G2468" i="82"/>
  <c r="F2412" i="82"/>
  <c r="G2412" i="82"/>
  <c r="F2364" i="82"/>
  <c r="G2364" i="82"/>
  <c r="G2302" i="82"/>
  <c r="F2302" i="82"/>
  <c r="G2267" i="82"/>
  <c r="F2267" i="82"/>
  <c r="G2236" i="82"/>
  <c r="F2236" i="82"/>
  <c r="G2178" i="82"/>
  <c r="F2178" i="82"/>
  <c r="G2125" i="82"/>
  <c r="F2125" i="82"/>
  <c r="G2077" i="82"/>
  <c r="F2077" i="82"/>
  <c r="G2018" i="82"/>
  <c r="F2018" i="82"/>
  <c r="G1949" i="82"/>
  <c r="F1949" i="82"/>
  <c r="F1901" i="82"/>
  <c r="G1901" i="82"/>
  <c r="F1852" i="82"/>
  <c r="G1852" i="82"/>
  <c r="F1801" i="82"/>
  <c r="G1801" i="82"/>
  <c r="F1761" i="82"/>
  <c r="G1761" i="82"/>
  <c r="F1729" i="82"/>
  <c r="G1729" i="82"/>
  <c r="F1677" i="82"/>
  <c r="G1677" i="82"/>
  <c r="F1613" i="82"/>
  <c r="G1613" i="82"/>
  <c r="F1547" i="82"/>
  <c r="G1547" i="82"/>
  <c r="F1482" i="82"/>
  <c r="G1482" i="82"/>
  <c r="F1428" i="82"/>
  <c r="G1428" i="82"/>
  <c r="F1375" i="82"/>
  <c r="G1375" i="82"/>
  <c r="G1056" i="82"/>
  <c r="F1056" i="82"/>
  <c r="F1008" i="82"/>
  <c r="G1008" i="82"/>
  <c r="F952" i="82"/>
  <c r="G952" i="82"/>
  <c r="F681" i="82"/>
  <c r="G681" i="82"/>
  <c r="F581" i="82"/>
  <c r="G581" i="82"/>
  <c r="F276" i="82"/>
  <c r="G276" i="82"/>
  <c r="F228" i="82"/>
  <c r="G228" i="82"/>
  <c r="F192" i="82"/>
  <c r="G192" i="82"/>
  <c r="F2574" i="82"/>
  <c r="G2574" i="82"/>
  <c r="F2534" i="82"/>
  <c r="G2534" i="82"/>
  <c r="F2482" i="82"/>
  <c r="G2482" i="82"/>
  <c r="F2421" i="82"/>
  <c r="G2421" i="82"/>
  <c r="F2352" i="82"/>
  <c r="G2352" i="82"/>
  <c r="G2304" i="82"/>
  <c r="F2304" i="82"/>
  <c r="G2254" i="82"/>
  <c r="F2254" i="82"/>
  <c r="G2194" i="82"/>
  <c r="F2194" i="82"/>
  <c r="G2146" i="82"/>
  <c r="F2146" i="82"/>
  <c r="G2096" i="82"/>
  <c r="F2096" i="82"/>
  <c r="G2028" i="82"/>
  <c r="F2028" i="82"/>
  <c r="G1975" i="82"/>
  <c r="F1975" i="82"/>
  <c r="F1919" i="82"/>
  <c r="G1919" i="82"/>
  <c r="F1871" i="82"/>
  <c r="G1871" i="82"/>
  <c r="F1803" i="82"/>
  <c r="G1803" i="82"/>
  <c r="F1739" i="82"/>
  <c r="G1739" i="82"/>
  <c r="F1687" i="82"/>
  <c r="G1687" i="82"/>
  <c r="F1631" i="82"/>
  <c r="G1631" i="82"/>
  <c r="F1569" i="82"/>
  <c r="G1569" i="82"/>
  <c r="F1521" i="82"/>
  <c r="G1521" i="82"/>
  <c r="F1494" i="82"/>
  <c r="G1494" i="82"/>
  <c r="F1455" i="82"/>
  <c r="G1455" i="82"/>
  <c r="F1381" i="82"/>
  <c r="G1381" i="82"/>
  <c r="F1323" i="82"/>
  <c r="G1323" i="82"/>
  <c r="G1241" i="82"/>
  <c r="F1241" i="82"/>
  <c r="G1180" i="82"/>
  <c r="F1180" i="82"/>
  <c r="G1124" i="82"/>
  <c r="F1124" i="82"/>
  <c r="F998" i="82"/>
  <c r="G998" i="82"/>
  <c r="F868" i="82"/>
  <c r="G868" i="82"/>
  <c r="F812" i="82"/>
  <c r="G812" i="82"/>
  <c r="F657" i="82"/>
  <c r="G657" i="82"/>
  <c r="F591" i="82"/>
  <c r="G591" i="82"/>
  <c r="F519" i="82"/>
  <c r="G519" i="82"/>
  <c r="F457" i="82"/>
  <c r="G457" i="82"/>
  <c r="F408" i="82"/>
  <c r="G408" i="82"/>
  <c r="F362" i="82"/>
  <c r="G362" i="82"/>
  <c r="F312" i="82"/>
  <c r="G312" i="82"/>
  <c r="G128" i="82"/>
  <c r="F128" i="82"/>
  <c r="G64" i="82"/>
  <c r="F64" i="82"/>
  <c r="F1306" i="82"/>
  <c r="G1306" i="82"/>
  <c r="G1248" i="82"/>
  <c r="F1248" i="82"/>
  <c r="G1187" i="82"/>
  <c r="F1187" i="82"/>
  <c r="G1135" i="82"/>
  <c r="F1135" i="82"/>
  <c r="G1070" i="82"/>
  <c r="F1070" i="82"/>
  <c r="F995" i="82"/>
  <c r="G995" i="82"/>
  <c r="F934" i="82"/>
  <c r="G934" i="82"/>
  <c r="F883" i="82"/>
  <c r="G883" i="82"/>
  <c r="F831" i="82"/>
  <c r="G831" i="82"/>
  <c r="F783" i="82"/>
  <c r="G783" i="82"/>
  <c r="F720" i="82"/>
  <c r="G720" i="82"/>
  <c r="F667" i="82"/>
  <c r="G667" i="82"/>
  <c r="F613" i="82"/>
  <c r="G613" i="82"/>
  <c r="F564" i="82"/>
  <c r="G564" i="82"/>
  <c r="F500" i="82"/>
  <c r="G500" i="82"/>
  <c r="F455" i="82"/>
  <c r="G455" i="82"/>
  <c r="F410" i="82"/>
  <c r="G410" i="82"/>
  <c r="F361" i="82"/>
  <c r="G361" i="82"/>
  <c r="F310" i="82"/>
  <c r="G310" i="82"/>
  <c r="F270" i="82"/>
  <c r="G270" i="82"/>
  <c r="F221" i="82"/>
  <c r="G221" i="82"/>
  <c r="G154" i="82"/>
  <c r="F154" i="82"/>
  <c r="G106" i="82"/>
  <c r="F106" i="82"/>
  <c r="G38" i="82"/>
  <c r="F38" i="82"/>
  <c r="F1354" i="82"/>
  <c r="G1354" i="82"/>
  <c r="F1291" i="82"/>
  <c r="G1291" i="82"/>
  <c r="G1239" i="82"/>
  <c r="F1239" i="82"/>
  <c r="G1170" i="82"/>
  <c r="F1170" i="82"/>
  <c r="G1130" i="82"/>
  <c r="F1130" i="82"/>
  <c r="G1062" i="82"/>
  <c r="F1062" i="82"/>
  <c r="G1014" i="82"/>
  <c r="F1014" i="82"/>
  <c r="F966" i="82"/>
  <c r="G966" i="82"/>
  <c r="F898" i="82"/>
  <c r="G898" i="82"/>
  <c r="F855" i="82"/>
  <c r="G855" i="82"/>
  <c r="F794" i="82"/>
  <c r="G794" i="82"/>
  <c r="F748" i="82"/>
  <c r="G748" i="82"/>
  <c r="F715" i="82"/>
  <c r="G715" i="82"/>
  <c r="F645" i="82"/>
  <c r="G645" i="82"/>
  <c r="F573" i="82"/>
  <c r="G573" i="82"/>
  <c r="F524" i="82"/>
  <c r="G524" i="82"/>
  <c r="F474" i="82"/>
  <c r="G474" i="82"/>
  <c r="F421" i="82"/>
  <c r="G421" i="82"/>
  <c r="F389" i="82"/>
  <c r="G389" i="82"/>
  <c r="F349" i="82"/>
  <c r="G349" i="82"/>
  <c r="F301" i="82"/>
  <c r="G301" i="82"/>
  <c r="F249" i="82"/>
  <c r="G249" i="82"/>
  <c r="F185" i="82"/>
  <c r="G185" i="82"/>
  <c r="G133" i="82"/>
  <c r="F133" i="82"/>
  <c r="G85" i="82"/>
  <c r="F85" i="82"/>
  <c r="G29" i="82"/>
  <c r="F29" i="82"/>
  <c r="AQ51" i="82"/>
  <c r="AP51" i="82"/>
  <c r="AQ19" i="82"/>
  <c r="AP19" i="82"/>
  <c r="BP261" i="82"/>
  <c r="BO261" i="82"/>
  <c r="BP249" i="82"/>
  <c r="BO249" i="82"/>
  <c r="BP237" i="82"/>
  <c r="BO237" i="82"/>
  <c r="BP221" i="82"/>
  <c r="BO221" i="82"/>
  <c r="BP209" i="82"/>
  <c r="BO209" i="82"/>
  <c r="BP193" i="82"/>
  <c r="BO193" i="82"/>
  <c r="BP181" i="82"/>
  <c r="BO181" i="82"/>
  <c r="BP169" i="82"/>
  <c r="BO169" i="82"/>
  <c r="BP153" i="82"/>
  <c r="BO153" i="82"/>
  <c r="BP137" i="82"/>
  <c r="BO137" i="82"/>
  <c r="BP125" i="82"/>
  <c r="BO125" i="82"/>
  <c r="BP113" i="82"/>
  <c r="BO113" i="82"/>
  <c r="BP97" i="82"/>
  <c r="BO97" i="82"/>
  <c r="BP85" i="82"/>
  <c r="BO85" i="82"/>
  <c r="BP73" i="82"/>
  <c r="BO73" i="82"/>
  <c r="BP61" i="82"/>
  <c r="BO61" i="82"/>
  <c r="BP45" i="82"/>
  <c r="BO45" i="82"/>
  <c r="BP33" i="82"/>
  <c r="BO33" i="82"/>
  <c r="BP17" i="82"/>
  <c r="BO17" i="82"/>
  <c r="AQ44" i="82"/>
  <c r="AP44" i="82"/>
  <c r="AQ12" i="82"/>
  <c r="AP12" i="82"/>
  <c r="AA26" i="82"/>
  <c r="AB26" i="82"/>
  <c r="AA13" i="82"/>
  <c r="AB13" i="82"/>
  <c r="AA17" i="82"/>
  <c r="AB17" i="82"/>
  <c r="AB21" i="82"/>
  <c r="AA21" i="82"/>
  <c r="AA47" i="82"/>
  <c r="AB47" i="82"/>
  <c r="AB51" i="82"/>
  <c r="AA51" i="82"/>
  <c r="AB55" i="82"/>
  <c r="AA55" i="82"/>
  <c r="AB36" i="82"/>
  <c r="AA36" i="82"/>
  <c r="AB40" i="82"/>
  <c r="AA40" i="82"/>
  <c r="AA44" i="82"/>
  <c r="AB44" i="82"/>
  <c r="AA29" i="82"/>
  <c r="AB29" i="82"/>
  <c r="F3064" i="82"/>
  <c r="G3064" i="82"/>
  <c r="F3054" i="82"/>
  <c r="G3054" i="82"/>
  <c r="F3038" i="82"/>
  <c r="G3038" i="82"/>
  <c r="F2914" i="82"/>
  <c r="G2914" i="82"/>
  <c r="F2788" i="82"/>
  <c r="G2788" i="82"/>
  <c r="F2770" i="82"/>
  <c r="G2770" i="82"/>
  <c r="F2762" i="82"/>
  <c r="G2762" i="82"/>
  <c r="F2754" i="82"/>
  <c r="G2754" i="82"/>
  <c r="F2746" i="82"/>
  <c r="G2746" i="82"/>
  <c r="F2738" i="82"/>
  <c r="G2738" i="82"/>
  <c r="F2730" i="82"/>
  <c r="G2730" i="82"/>
  <c r="F2722" i="82"/>
  <c r="G2722" i="82"/>
  <c r="F2714" i="82"/>
  <c r="G2714" i="82"/>
  <c r="F2698" i="82"/>
  <c r="G2698" i="82"/>
  <c r="F2690" i="82"/>
  <c r="G2690" i="82"/>
  <c r="F2682" i="82"/>
  <c r="G2682" i="82"/>
  <c r="F2674" i="82"/>
  <c r="G2674" i="82"/>
  <c r="F2665" i="82"/>
  <c r="G2665" i="82"/>
  <c r="F2657" i="82"/>
  <c r="G2657" i="82"/>
  <c r="F2649" i="82"/>
  <c r="G2649" i="82"/>
  <c r="F2641" i="82"/>
  <c r="G2641" i="82"/>
  <c r="G2253" i="82"/>
  <c r="F2253" i="82"/>
  <c r="G2245" i="82"/>
  <c r="F2245" i="82"/>
  <c r="G2237" i="82"/>
  <c r="F2237" i="82"/>
  <c r="G2229" i="82"/>
  <c r="F2229" i="82"/>
  <c r="G2147" i="82"/>
  <c r="F2147" i="82"/>
  <c r="G1997" i="82"/>
  <c r="F1997" i="82"/>
  <c r="F1713" i="82"/>
  <c r="G1713" i="82"/>
  <c r="F1479" i="82"/>
  <c r="G1479" i="82"/>
  <c r="F1409" i="82"/>
  <c r="G1409" i="82"/>
  <c r="F1367" i="82"/>
  <c r="G1367" i="82"/>
  <c r="G1057" i="82"/>
  <c r="F1057" i="82"/>
  <c r="G1025" i="82"/>
  <c r="F1025" i="82"/>
  <c r="F692" i="82"/>
  <c r="G692" i="82"/>
  <c r="F660" i="82"/>
  <c r="G660" i="82"/>
  <c r="F423" i="82"/>
  <c r="G423" i="82"/>
  <c r="F391" i="82"/>
  <c r="G391" i="82"/>
  <c r="G143" i="82"/>
  <c r="F143" i="82"/>
  <c r="G111" i="82"/>
  <c r="F111" i="82"/>
  <c r="F3131" i="82"/>
  <c r="G3131" i="82"/>
  <c r="F3123" i="82"/>
  <c r="G3123" i="82"/>
  <c r="F3115" i="82"/>
  <c r="G3115" i="82"/>
  <c r="F3107" i="82"/>
  <c r="G3107" i="82"/>
  <c r="F3099" i="82"/>
  <c r="G3099" i="82"/>
  <c r="F3091" i="82"/>
  <c r="G3091" i="82"/>
  <c r="F3083" i="82"/>
  <c r="G3083" i="82"/>
  <c r="F3075" i="82"/>
  <c r="G3075" i="82"/>
  <c r="F3067" i="82"/>
  <c r="G3067" i="82"/>
  <c r="F3045" i="82"/>
  <c r="G3045" i="82"/>
  <c r="F2965" i="82"/>
  <c r="G2965" i="82"/>
  <c r="F2957" i="82"/>
  <c r="G2957" i="82"/>
  <c r="F2949" i="82"/>
  <c r="G2949" i="82"/>
  <c r="F2941" i="82"/>
  <c r="G2941" i="82"/>
  <c r="F2933" i="82"/>
  <c r="G2933" i="82"/>
  <c r="F2893" i="82"/>
  <c r="G2893" i="82"/>
  <c r="F2885" i="82"/>
  <c r="G2885" i="82"/>
  <c r="F2877" i="82"/>
  <c r="G2877" i="82"/>
  <c r="F2869" i="82"/>
  <c r="G2869" i="82"/>
  <c r="F2861" i="82"/>
  <c r="G2861" i="82"/>
  <c r="F2825" i="82"/>
  <c r="G2825" i="82"/>
  <c r="F2817" i="82"/>
  <c r="G2817" i="82"/>
  <c r="F2809" i="82"/>
  <c r="G2809" i="82"/>
  <c r="F2801" i="82"/>
  <c r="G2801" i="82"/>
  <c r="F2793" i="82"/>
  <c r="G2793" i="82"/>
  <c r="F2618" i="82"/>
  <c r="G2618" i="82"/>
  <c r="G2181" i="82"/>
  <c r="F2181" i="82"/>
  <c r="G2173" i="82"/>
  <c r="F2173" i="82"/>
  <c r="G2165" i="82"/>
  <c r="F2165" i="82"/>
  <c r="G2157" i="82"/>
  <c r="F2157" i="82"/>
  <c r="G2129" i="82"/>
  <c r="F2129" i="82"/>
  <c r="G1991" i="82"/>
  <c r="F1991" i="82"/>
  <c r="F1707" i="82"/>
  <c r="G1707" i="82"/>
  <c r="F1501" i="82"/>
  <c r="G1501" i="82"/>
  <c r="F1431" i="82"/>
  <c r="G1431" i="82"/>
  <c r="F1415" i="82"/>
  <c r="G1415" i="82"/>
  <c r="F1316" i="82"/>
  <c r="G1316" i="82"/>
  <c r="F1274" i="82"/>
  <c r="G1274" i="82"/>
  <c r="G1242" i="82"/>
  <c r="F1242" i="82"/>
  <c r="F989" i="82"/>
  <c r="G989" i="82"/>
  <c r="F957" i="82"/>
  <c r="G957" i="82"/>
  <c r="F718" i="82"/>
  <c r="G718" i="82"/>
  <c r="F343" i="82"/>
  <c r="G343" i="82"/>
  <c r="F311" i="82"/>
  <c r="G311" i="82"/>
  <c r="G71" i="82"/>
  <c r="F71" i="82"/>
  <c r="G39" i="82"/>
  <c r="F39" i="82"/>
  <c r="F3056" i="82"/>
  <c r="G3056" i="82"/>
  <c r="F2990" i="82"/>
  <c r="G2990" i="82"/>
  <c r="F2968" i="82"/>
  <c r="G2968" i="82"/>
  <c r="F2918" i="82"/>
  <c r="G2918" i="82"/>
  <c r="F2900" i="82"/>
  <c r="G2900" i="82"/>
  <c r="F2848" i="82"/>
  <c r="G2848" i="82"/>
  <c r="F2832" i="82"/>
  <c r="G2832" i="82"/>
  <c r="G2269" i="82"/>
  <c r="F2269" i="82"/>
  <c r="G2213" i="82"/>
  <c r="F2213" i="82"/>
  <c r="G2071" i="82"/>
  <c r="F2071" i="82"/>
  <c r="F1857" i="82"/>
  <c r="G1857" i="82"/>
  <c r="F1423" i="82"/>
  <c r="G1423" i="82"/>
  <c r="G1045" i="82"/>
  <c r="F1045" i="82"/>
  <c r="F1013" i="82"/>
  <c r="G1013" i="82"/>
  <c r="F688" i="82"/>
  <c r="G688" i="82"/>
  <c r="F580" i="82"/>
  <c r="G580" i="82"/>
  <c r="F419" i="82"/>
  <c r="G419" i="82"/>
  <c r="F387" i="82"/>
  <c r="G387" i="82"/>
  <c r="G131" i="82"/>
  <c r="F131" i="82"/>
  <c r="G99" i="82"/>
  <c r="F99" i="82"/>
  <c r="F3035" i="82"/>
  <c r="G3035" i="82"/>
  <c r="F3027" i="82"/>
  <c r="G3027" i="82"/>
  <c r="F3019" i="82"/>
  <c r="G3019" i="82"/>
  <c r="F3011" i="82"/>
  <c r="G3011" i="82"/>
  <c r="F3003" i="82"/>
  <c r="G3003" i="82"/>
  <c r="F2975" i="82"/>
  <c r="G2975" i="82"/>
  <c r="F2913" i="82"/>
  <c r="G2913" i="82"/>
  <c r="F2855" i="82"/>
  <c r="G2855" i="82"/>
  <c r="F2837" i="82"/>
  <c r="G2837" i="82"/>
  <c r="F2709" i="82"/>
  <c r="G2709" i="82"/>
  <c r="F2638" i="82"/>
  <c r="G2638" i="82"/>
  <c r="F2622" i="82"/>
  <c r="G2622" i="82"/>
  <c r="F2601" i="82"/>
  <c r="G2601" i="82"/>
  <c r="F2593" i="82"/>
  <c r="G2593" i="82"/>
  <c r="F2585" i="82"/>
  <c r="G2585" i="82"/>
  <c r="F2577" i="82"/>
  <c r="G2577" i="82"/>
  <c r="F2569" i="82"/>
  <c r="G2569" i="82"/>
  <c r="F2551" i="82"/>
  <c r="G2551" i="82"/>
  <c r="F2543" i="82"/>
  <c r="G2543" i="82"/>
  <c r="F2535" i="82"/>
  <c r="G2535" i="82"/>
  <c r="F2527" i="82"/>
  <c r="G2527" i="82"/>
  <c r="F2519" i="82"/>
  <c r="G2519" i="82"/>
  <c r="F2511" i="82"/>
  <c r="G2511" i="82"/>
  <c r="F2503" i="82"/>
  <c r="G2503" i="82"/>
  <c r="F2487" i="82"/>
  <c r="G2487" i="82"/>
  <c r="F2479" i="82"/>
  <c r="G2479" i="82"/>
  <c r="F2471" i="82"/>
  <c r="G2471" i="82"/>
  <c r="F2463" i="82"/>
  <c r="G2463" i="82"/>
  <c r="F2455" i="82"/>
  <c r="G2455" i="82"/>
  <c r="F2447" i="82"/>
  <c r="G2447" i="82"/>
  <c r="F2439" i="82"/>
  <c r="G2439" i="82"/>
  <c r="F2431" i="82"/>
  <c r="G2431" i="82"/>
  <c r="F2413" i="82"/>
  <c r="G2413" i="82"/>
  <c r="G2405" i="82"/>
  <c r="F2405" i="82"/>
  <c r="G2397" i="82"/>
  <c r="F2397" i="82"/>
  <c r="G2389" i="82"/>
  <c r="F2389" i="82"/>
  <c r="G2381" i="82"/>
  <c r="F2381" i="82"/>
  <c r="G2373" i="82"/>
  <c r="F2373" i="82"/>
  <c r="G2365" i="82"/>
  <c r="F2365" i="82"/>
  <c r="G2357" i="82"/>
  <c r="F2357" i="82"/>
  <c r="F2349" i="82"/>
  <c r="G2349" i="82"/>
  <c r="F2341" i="82"/>
  <c r="G2341" i="82"/>
  <c r="G2333" i="82"/>
  <c r="F2333" i="82"/>
  <c r="G2325" i="82"/>
  <c r="F2325" i="82"/>
  <c r="G2317" i="82"/>
  <c r="F2317" i="82"/>
  <c r="G2309" i="82"/>
  <c r="F2309" i="82"/>
  <c r="G2301" i="82"/>
  <c r="F2301" i="82"/>
  <c r="G2293" i="82"/>
  <c r="F2293" i="82"/>
  <c r="G2285" i="82"/>
  <c r="F2285" i="82"/>
  <c r="G2193" i="82"/>
  <c r="F2193" i="82"/>
  <c r="G2107" i="82"/>
  <c r="F2107" i="82"/>
  <c r="G2099" i="82"/>
  <c r="F2099" i="82"/>
  <c r="G2091" i="82"/>
  <c r="F2091" i="82"/>
  <c r="G2083" i="82"/>
  <c r="F2083" i="82"/>
  <c r="G2045" i="82"/>
  <c r="F2045" i="82"/>
  <c r="G2037" i="82"/>
  <c r="F2037" i="82"/>
  <c r="G2029" i="82"/>
  <c r="F2029" i="82"/>
  <c r="G2021" i="82"/>
  <c r="F2021" i="82"/>
  <c r="G2013" i="82"/>
  <c r="F2013" i="82"/>
  <c r="F1785" i="82"/>
  <c r="G1785" i="82"/>
  <c r="F1341" i="82"/>
  <c r="G1341" i="82"/>
  <c r="F1304" i="82"/>
  <c r="G1304" i="82"/>
  <c r="F1270" i="82"/>
  <c r="G1270" i="82"/>
  <c r="G1238" i="82"/>
  <c r="F1238" i="82"/>
  <c r="F993" i="82"/>
  <c r="G993" i="82"/>
  <c r="F961" i="82"/>
  <c r="G961" i="82"/>
  <c r="F932" i="82"/>
  <c r="G932" i="82"/>
  <c r="F347" i="82"/>
  <c r="G347" i="82"/>
  <c r="F315" i="82"/>
  <c r="G315" i="82"/>
  <c r="G67" i="82"/>
  <c r="F67" i="82"/>
  <c r="G35" i="82"/>
  <c r="F35" i="82"/>
  <c r="F3124" i="82"/>
  <c r="G3124" i="82"/>
  <c r="F3108" i="82"/>
  <c r="G3108" i="82"/>
  <c r="G3092" i="82"/>
  <c r="F3092" i="82"/>
  <c r="F3076" i="82"/>
  <c r="G3076" i="82"/>
  <c r="F3052" i="82"/>
  <c r="G3052" i="82"/>
  <c r="F3036" i="82"/>
  <c r="G3036" i="82"/>
  <c r="F3020" i="82"/>
  <c r="G3020" i="82"/>
  <c r="F3004" i="82"/>
  <c r="G3004" i="82"/>
  <c r="F2986" i="82"/>
  <c r="G2986" i="82"/>
  <c r="F2982" i="82"/>
  <c r="G2982" i="82"/>
  <c r="F2967" i="82"/>
  <c r="G2967" i="82"/>
  <c r="F2950" i="82"/>
  <c r="G2950" i="82"/>
  <c r="F2934" i="82"/>
  <c r="G2934" i="82"/>
  <c r="F2919" i="82"/>
  <c r="G2919" i="82"/>
  <c r="F2895" i="82"/>
  <c r="G2895" i="82"/>
  <c r="F2882" i="82"/>
  <c r="G2882" i="82"/>
  <c r="F2866" i="82"/>
  <c r="G2866" i="82"/>
  <c r="F2851" i="82"/>
  <c r="G2851" i="82"/>
  <c r="F2830" i="82"/>
  <c r="G2830" i="82"/>
  <c r="F2814" i="82"/>
  <c r="G2814" i="82"/>
  <c r="F2798" i="82"/>
  <c r="G2798" i="82"/>
  <c r="F2785" i="82"/>
  <c r="G2785" i="82"/>
  <c r="F2769" i="82"/>
  <c r="G2769" i="82"/>
  <c r="F2753" i="82"/>
  <c r="G2753" i="82"/>
  <c r="F2737" i="82"/>
  <c r="G2737" i="82"/>
  <c r="F2721" i="82"/>
  <c r="G2721" i="82"/>
  <c r="F2704" i="82"/>
  <c r="G2704" i="82"/>
  <c r="F2685" i="82"/>
  <c r="G2685" i="82"/>
  <c r="F2669" i="82"/>
  <c r="G2669" i="82"/>
  <c r="F2637" i="82"/>
  <c r="G2637" i="82"/>
  <c r="F2619" i="82"/>
  <c r="G2619" i="82"/>
  <c r="G2282" i="82"/>
  <c r="F2282" i="82"/>
  <c r="G2260" i="82"/>
  <c r="F2260" i="82"/>
  <c r="G2196" i="82"/>
  <c r="F2196" i="82"/>
  <c r="G2078" i="82"/>
  <c r="F2078" i="82"/>
  <c r="G2004" i="82"/>
  <c r="F2004" i="82"/>
  <c r="G1988" i="82"/>
  <c r="F1988" i="82"/>
  <c r="G1980" i="82"/>
  <c r="F1980" i="82"/>
  <c r="G1972" i="82"/>
  <c r="F1972" i="82"/>
  <c r="G1964" i="82"/>
  <c r="F1964" i="82"/>
  <c r="G1956" i="82"/>
  <c r="F1956" i="82"/>
  <c r="G1948" i="82"/>
  <c r="F1948" i="82"/>
  <c r="G1940" i="82"/>
  <c r="F1940" i="82"/>
  <c r="G1932" i="82"/>
  <c r="F1932" i="82"/>
  <c r="F1914" i="82"/>
  <c r="G1914" i="82"/>
  <c r="F1906" i="82"/>
  <c r="G1906" i="82"/>
  <c r="F1898" i="82"/>
  <c r="G1898" i="82"/>
  <c r="F1890" i="82"/>
  <c r="G1890" i="82"/>
  <c r="F1882" i="82"/>
  <c r="G1882" i="82"/>
  <c r="F1874" i="82"/>
  <c r="G1874" i="82"/>
  <c r="F1866" i="82"/>
  <c r="G1866" i="82"/>
  <c r="F1858" i="82"/>
  <c r="G1858" i="82"/>
  <c r="F1842" i="82"/>
  <c r="G1842" i="82"/>
  <c r="F1834" i="82"/>
  <c r="G1834" i="82"/>
  <c r="F1826" i="82"/>
  <c r="G1826" i="82"/>
  <c r="F1818" i="82"/>
  <c r="G1818" i="82"/>
  <c r="F1810" i="82"/>
  <c r="G1810" i="82"/>
  <c r="F1802" i="82"/>
  <c r="G1802" i="82"/>
  <c r="F1794" i="82"/>
  <c r="G1794" i="82"/>
  <c r="F1776" i="82"/>
  <c r="G1776" i="82"/>
  <c r="F1768" i="82"/>
  <c r="G1768" i="82"/>
  <c r="F1760" i="82"/>
  <c r="G1760" i="82"/>
  <c r="F1752" i="82"/>
  <c r="G1752" i="82"/>
  <c r="F1744" i="82"/>
  <c r="G1744" i="82"/>
  <c r="F1736" i="82"/>
  <c r="G1736" i="82"/>
  <c r="F1728" i="82"/>
  <c r="G1728" i="82"/>
  <c r="F1720" i="82"/>
  <c r="G1720" i="82"/>
  <c r="F1704" i="82"/>
  <c r="G1704" i="82"/>
  <c r="F1696" i="82"/>
  <c r="G1696" i="82"/>
  <c r="F1688" i="82"/>
  <c r="G1688" i="82"/>
  <c r="F1680" i="82"/>
  <c r="G1680" i="82"/>
  <c r="F1672" i="82"/>
  <c r="G1672" i="82"/>
  <c r="F1664" i="82"/>
  <c r="G1664" i="82"/>
  <c r="F1656" i="82"/>
  <c r="G1656" i="82"/>
  <c r="F1648" i="82"/>
  <c r="G1648" i="82"/>
  <c r="F1630" i="82"/>
  <c r="G1630" i="82"/>
  <c r="F1622" i="82"/>
  <c r="G1622" i="82"/>
  <c r="F1614" i="82"/>
  <c r="G1614" i="82"/>
  <c r="F1606" i="82"/>
  <c r="G1606" i="82"/>
  <c r="F1598" i="82"/>
  <c r="G1598" i="82"/>
  <c r="F1590" i="82"/>
  <c r="G1590" i="82"/>
  <c r="F1582" i="82"/>
  <c r="G1582" i="82"/>
  <c r="F1574" i="82"/>
  <c r="G1574" i="82"/>
  <c r="F1566" i="82"/>
  <c r="G1566" i="82"/>
  <c r="F1558" i="82"/>
  <c r="G1558" i="82"/>
  <c r="F1550" i="82"/>
  <c r="G1550" i="82"/>
  <c r="F1542" i="82"/>
  <c r="G1542" i="82"/>
  <c r="F1534" i="82"/>
  <c r="G1534" i="82"/>
  <c r="F1526" i="82"/>
  <c r="G1526" i="82"/>
  <c r="F1518" i="82"/>
  <c r="G1518" i="82"/>
  <c r="F1510" i="82"/>
  <c r="G1510" i="82"/>
  <c r="F1490" i="82"/>
  <c r="G1490" i="82"/>
  <c r="F1470" i="82"/>
  <c r="G1470" i="82"/>
  <c r="F1462" i="82"/>
  <c r="G1462" i="82"/>
  <c r="F1454" i="82"/>
  <c r="G1454" i="82"/>
  <c r="F1446" i="82"/>
  <c r="G1446" i="82"/>
  <c r="F1434" i="82"/>
  <c r="G1434" i="82"/>
  <c r="F1412" i="82"/>
  <c r="G1412" i="82"/>
  <c r="F1356" i="82"/>
  <c r="G1356" i="82"/>
  <c r="G1205" i="82"/>
  <c r="F1205" i="82"/>
  <c r="G1173" i="82"/>
  <c r="F1173" i="82"/>
  <c r="G1143" i="82"/>
  <c r="F1143" i="82"/>
  <c r="G1109" i="82"/>
  <c r="F1109" i="82"/>
  <c r="G1077" i="82"/>
  <c r="F1077" i="82"/>
  <c r="F909" i="82"/>
  <c r="G909" i="82"/>
  <c r="F877" i="82"/>
  <c r="G877" i="82"/>
  <c r="F845" i="82"/>
  <c r="G845" i="82"/>
  <c r="F813" i="82"/>
  <c r="G813" i="82"/>
  <c r="F786" i="82"/>
  <c r="G786" i="82"/>
  <c r="F770" i="82"/>
  <c r="G770" i="82"/>
  <c r="F754" i="82"/>
  <c r="G754" i="82"/>
  <c r="F738" i="82"/>
  <c r="G738" i="82"/>
  <c r="F722" i="82"/>
  <c r="G722" i="82"/>
  <c r="F633" i="82"/>
  <c r="G633" i="82"/>
  <c r="F606" i="82"/>
  <c r="G606" i="82"/>
  <c r="F550" i="82"/>
  <c r="G550" i="82"/>
  <c r="F518" i="82"/>
  <c r="G518" i="82"/>
  <c r="F476" i="82"/>
  <c r="G476" i="82"/>
  <c r="F439" i="82"/>
  <c r="G439" i="82"/>
  <c r="F271" i="82"/>
  <c r="G271" i="82"/>
  <c r="F239" i="82"/>
  <c r="G239" i="82"/>
  <c r="F199" i="82"/>
  <c r="G199" i="82"/>
  <c r="G167" i="82"/>
  <c r="F167" i="82"/>
  <c r="F3134" i="82"/>
  <c r="G3134" i="82"/>
  <c r="F3118" i="82"/>
  <c r="G3118" i="82"/>
  <c r="F3102" i="82"/>
  <c r="G3102" i="82"/>
  <c r="F3086" i="82"/>
  <c r="G3086" i="82"/>
  <c r="F3070" i="82"/>
  <c r="G3070" i="82"/>
  <c r="F3050" i="82"/>
  <c r="G3050" i="82"/>
  <c r="F3034" i="82"/>
  <c r="G3034" i="82"/>
  <c r="F3018" i="82"/>
  <c r="G3018" i="82"/>
  <c r="F2998" i="82"/>
  <c r="G2998" i="82"/>
  <c r="F2980" i="82"/>
  <c r="G2980" i="82"/>
  <c r="F2964" i="82"/>
  <c r="G2964" i="82"/>
  <c r="F2948" i="82"/>
  <c r="G2948" i="82"/>
  <c r="F2932" i="82"/>
  <c r="G2932" i="82"/>
  <c r="F2917" i="82"/>
  <c r="G2917" i="82"/>
  <c r="F2897" i="82"/>
  <c r="G2897" i="82"/>
  <c r="F2880" i="82"/>
  <c r="G2880" i="82"/>
  <c r="F2864" i="82"/>
  <c r="G2864" i="82"/>
  <c r="F2845" i="82"/>
  <c r="G2845" i="82"/>
  <c r="F2838" i="82"/>
  <c r="G2838" i="82"/>
  <c r="F2820" i="82"/>
  <c r="G2820" i="82"/>
  <c r="F2804" i="82"/>
  <c r="G2804" i="82"/>
  <c r="F2787" i="82"/>
  <c r="G2787" i="82"/>
  <c r="F2773" i="82"/>
  <c r="G2773" i="82"/>
  <c r="F2763" i="82"/>
  <c r="G2763" i="82"/>
  <c r="F2747" i="82"/>
  <c r="G2747" i="82"/>
  <c r="F2731" i="82"/>
  <c r="G2731" i="82"/>
  <c r="F2715" i="82"/>
  <c r="G2715" i="82"/>
  <c r="F2695" i="82"/>
  <c r="G2695" i="82"/>
  <c r="F2679" i="82"/>
  <c r="G2679" i="82"/>
  <c r="F2658" i="82"/>
  <c r="G2658" i="82"/>
  <c r="F2631" i="82"/>
  <c r="G2631" i="82"/>
  <c r="F2615" i="82"/>
  <c r="G2615" i="82"/>
  <c r="F2564" i="82"/>
  <c r="G2564" i="82"/>
  <c r="F2492" i="82"/>
  <c r="G2492" i="82"/>
  <c r="F2420" i="82"/>
  <c r="G2420" i="82"/>
  <c r="G2208" i="82"/>
  <c r="F2208" i="82"/>
  <c r="G2190" i="82"/>
  <c r="F2190" i="82"/>
  <c r="G2138" i="82"/>
  <c r="F2138" i="82"/>
  <c r="G2116" i="82"/>
  <c r="F2116" i="82"/>
  <c r="G2066" i="82"/>
  <c r="F2066" i="82"/>
  <c r="G1992" i="82"/>
  <c r="F1992" i="82"/>
  <c r="F1424" i="82"/>
  <c r="G1424" i="82"/>
  <c r="F1400" i="82"/>
  <c r="G1400" i="82"/>
  <c r="F1392" i="82"/>
  <c r="G1392" i="82"/>
  <c r="F1384" i="82"/>
  <c r="G1384" i="82"/>
  <c r="F1376" i="82"/>
  <c r="G1376" i="82"/>
  <c r="F1360" i="82"/>
  <c r="G1360" i="82"/>
  <c r="G1201" i="82"/>
  <c r="F1201" i="82"/>
  <c r="G1169" i="82"/>
  <c r="F1169" i="82"/>
  <c r="G1137" i="82"/>
  <c r="F1137" i="82"/>
  <c r="G1105" i="82"/>
  <c r="F1105" i="82"/>
  <c r="F927" i="82"/>
  <c r="G927" i="82"/>
  <c r="F897" i="82"/>
  <c r="G897" i="82"/>
  <c r="F865" i="82"/>
  <c r="G865" i="82"/>
  <c r="F833" i="82"/>
  <c r="G833" i="82"/>
  <c r="F801" i="82"/>
  <c r="G801" i="82"/>
  <c r="F782" i="82"/>
  <c r="G782" i="82"/>
  <c r="F766" i="82"/>
  <c r="G766" i="82"/>
  <c r="F750" i="82"/>
  <c r="G750" i="82"/>
  <c r="F734" i="82"/>
  <c r="G734" i="82"/>
  <c r="F697" i="82"/>
  <c r="G697" i="82"/>
  <c r="F602" i="82"/>
  <c r="G602" i="82"/>
  <c r="F538" i="82"/>
  <c r="G538" i="82"/>
  <c r="F496" i="82"/>
  <c r="G496" i="82"/>
  <c r="F464" i="82"/>
  <c r="G464" i="82"/>
  <c r="F363" i="82"/>
  <c r="G363" i="82"/>
  <c r="F267" i="82"/>
  <c r="G267" i="82"/>
  <c r="F235" i="82"/>
  <c r="G235" i="82"/>
  <c r="F195" i="82"/>
  <c r="G195" i="82"/>
  <c r="G163" i="82"/>
  <c r="F163" i="82"/>
  <c r="F2660" i="82"/>
  <c r="G2660" i="82"/>
  <c r="F2644" i="82"/>
  <c r="G2644" i="82"/>
  <c r="F2624" i="82"/>
  <c r="G2624" i="82"/>
  <c r="F2608" i="82"/>
  <c r="G2608" i="82"/>
  <c r="F2592" i="82"/>
  <c r="G2592" i="82"/>
  <c r="F2576" i="82"/>
  <c r="G2576" i="82"/>
  <c r="F2563" i="82"/>
  <c r="G2563" i="82"/>
  <c r="F2544" i="82"/>
  <c r="G2544" i="82"/>
  <c r="F2528" i="82"/>
  <c r="G2528" i="82"/>
  <c r="F2512" i="82"/>
  <c r="G2512" i="82"/>
  <c r="F2495" i="82"/>
  <c r="G2495" i="82"/>
  <c r="F2476" i="82"/>
  <c r="G2476" i="82"/>
  <c r="F2460" i="82"/>
  <c r="G2460" i="82"/>
  <c r="F2444" i="82"/>
  <c r="G2444" i="82"/>
  <c r="F2428" i="82"/>
  <c r="G2428" i="82"/>
  <c r="F2417" i="82"/>
  <c r="G2417" i="82"/>
  <c r="F2404" i="82"/>
  <c r="G2404" i="82"/>
  <c r="F2388" i="82"/>
  <c r="G2388" i="82"/>
  <c r="F2372" i="82"/>
  <c r="G2372" i="82"/>
  <c r="F2356" i="82"/>
  <c r="G2356" i="82"/>
  <c r="G2342" i="82"/>
  <c r="F2342" i="82"/>
  <c r="G2326" i="82"/>
  <c r="F2326" i="82"/>
  <c r="G2310" i="82"/>
  <c r="F2310" i="82"/>
  <c r="G2294" i="82"/>
  <c r="F2294" i="82"/>
  <c r="G2277" i="82"/>
  <c r="F2277" i="82"/>
  <c r="G2273" i="82"/>
  <c r="F2273" i="82"/>
  <c r="G2261" i="82"/>
  <c r="F2261" i="82"/>
  <c r="G2244" i="82"/>
  <c r="F2244" i="82"/>
  <c r="G2228" i="82"/>
  <c r="F2228" i="82"/>
  <c r="G2207" i="82"/>
  <c r="F2207" i="82"/>
  <c r="G2187" i="82"/>
  <c r="F2187" i="82"/>
  <c r="G2170" i="82"/>
  <c r="F2170" i="82"/>
  <c r="G2154" i="82"/>
  <c r="F2154" i="82"/>
  <c r="G2135" i="82"/>
  <c r="F2135" i="82"/>
  <c r="G2131" i="82"/>
  <c r="F2131" i="82"/>
  <c r="G2119" i="82"/>
  <c r="F2119" i="82"/>
  <c r="G2102" i="82"/>
  <c r="F2102" i="82"/>
  <c r="G2086" i="82"/>
  <c r="F2086" i="82"/>
  <c r="G2072" i="82"/>
  <c r="F2072" i="82"/>
  <c r="G2055" i="82"/>
  <c r="F2055" i="82"/>
  <c r="G2042" i="82"/>
  <c r="F2042" i="82"/>
  <c r="G2026" i="82"/>
  <c r="F2026" i="82"/>
  <c r="G2010" i="82"/>
  <c r="F2010" i="82"/>
  <c r="G1989" i="82"/>
  <c r="F1989" i="82"/>
  <c r="G1973" i="82"/>
  <c r="F1973" i="82"/>
  <c r="G1957" i="82"/>
  <c r="F1957" i="82"/>
  <c r="G1941" i="82"/>
  <c r="F1941" i="82"/>
  <c r="G1928" i="82"/>
  <c r="F1928" i="82"/>
  <c r="F1909" i="82"/>
  <c r="G1909" i="82"/>
  <c r="F1893" i="82"/>
  <c r="G1893" i="82"/>
  <c r="F1877" i="82"/>
  <c r="G1877" i="82"/>
  <c r="F1861" i="82"/>
  <c r="G1861" i="82"/>
  <c r="F1841" i="82"/>
  <c r="G1841" i="82"/>
  <c r="F1825" i="82"/>
  <c r="G1825" i="82"/>
  <c r="F1809" i="82"/>
  <c r="G1809" i="82"/>
  <c r="F1793" i="82"/>
  <c r="G1793" i="82"/>
  <c r="F1779" i="82"/>
  <c r="G1779" i="82"/>
  <c r="F1769" i="82"/>
  <c r="G1769" i="82"/>
  <c r="F1753" i="82"/>
  <c r="G1753" i="82"/>
  <c r="F1737" i="82"/>
  <c r="G1737" i="82"/>
  <c r="F1721" i="82"/>
  <c r="G1721" i="82"/>
  <c r="F1701" i="82"/>
  <c r="G1701" i="82"/>
  <c r="F1685" i="82"/>
  <c r="G1685" i="82"/>
  <c r="F1669" i="82"/>
  <c r="G1669" i="82"/>
  <c r="F1653" i="82"/>
  <c r="G1653" i="82"/>
  <c r="F1640" i="82"/>
  <c r="G1640" i="82"/>
  <c r="F1621" i="82"/>
  <c r="G1621" i="82"/>
  <c r="F1605" i="82"/>
  <c r="G1605" i="82"/>
  <c r="F1589" i="82"/>
  <c r="G1589" i="82"/>
  <c r="F1571" i="82"/>
  <c r="G1571" i="82"/>
  <c r="F1555" i="82"/>
  <c r="G1555" i="82"/>
  <c r="F1539" i="82"/>
  <c r="G1539" i="82"/>
  <c r="F1523" i="82"/>
  <c r="G1523" i="82"/>
  <c r="F1507" i="82"/>
  <c r="G1507" i="82"/>
  <c r="F1489" i="82"/>
  <c r="G1489" i="82"/>
  <c r="F1473" i="82"/>
  <c r="G1473" i="82"/>
  <c r="F1457" i="82"/>
  <c r="G1457" i="82"/>
  <c r="F1441" i="82"/>
  <c r="G1441" i="82"/>
  <c r="F1437" i="82"/>
  <c r="G1437" i="82"/>
  <c r="F1413" i="82"/>
  <c r="G1413" i="82"/>
  <c r="F1399" i="82"/>
  <c r="G1399" i="82"/>
  <c r="F1383" i="82"/>
  <c r="G1383" i="82"/>
  <c r="F1365" i="82"/>
  <c r="G1365" i="82"/>
  <c r="F1284" i="82"/>
  <c r="G1284" i="82"/>
  <c r="G1064" i="82"/>
  <c r="F1064" i="82"/>
  <c r="G1048" i="82"/>
  <c r="F1048" i="82"/>
  <c r="G1032" i="82"/>
  <c r="F1032" i="82"/>
  <c r="G1016" i="82"/>
  <c r="F1016" i="82"/>
  <c r="F992" i="82"/>
  <c r="G992" i="82"/>
  <c r="F976" i="82"/>
  <c r="G976" i="82"/>
  <c r="F960" i="82"/>
  <c r="G960" i="82"/>
  <c r="F944" i="82"/>
  <c r="G944" i="82"/>
  <c r="F709" i="82"/>
  <c r="G709" i="82"/>
  <c r="F689" i="82"/>
  <c r="G689" i="82"/>
  <c r="F673" i="82"/>
  <c r="G673" i="82"/>
  <c r="F659" i="82"/>
  <c r="G659" i="82"/>
  <c r="F586" i="82"/>
  <c r="G586" i="82"/>
  <c r="F575" i="82"/>
  <c r="G575" i="82"/>
  <c r="F508" i="82"/>
  <c r="G508" i="82"/>
  <c r="F284" i="82"/>
  <c r="G284" i="82"/>
  <c r="F268" i="82"/>
  <c r="G268" i="82"/>
  <c r="F252" i="82"/>
  <c r="G252" i="82"/>
  <c r="F236" i="82"/>
  <c r="G236" i="82"/>
  <c r="F218" i="82"/>
  <c r="G218" i="82"/>
  <c r="F200" i="82"/>
  <c r="G200" i="82"/>
  <c r="F184" i="82"/>
  <c r="G184" i="82"/>
  <c r="G168" i="82"/>
  <c r="F168" i="82"/>
  <c r="F2598" i="82"/>
  <c r="G2598" i="82"/>
  <c r="F2582" i="82"/>
  <c r="G2582" i="82"/>
  <c r="F2565" i="82"/>
  <c r="G2565" i="82"/>
  <c r="F2558" i="82"/>
  <c r="G2558" i="82"/>
  <c r="F2542" i="82"/>
  <c r="G2542" i="82"/>
  <c r="F2526" i="82"/>
  <c r="G2526" i="82"/>
  <c r="F2510" i="82"/>
  <c r="G2510" i="82"/>
  <c r="F2493" i="82"/>
  <c r="G2493" i="82"/>
  <c r="F2474" i="82"/>
  <c r="G2474" i="82"/>
  <c r="F2458" i="82"/>
  <c r="G2458" i="82"/>
  <c r="F2442" i="82"/>
  <c r="G2442" i="82"/>
  <c r="F2426" i="82"/>
  <c r="G2426" i="82"/>
  <c r="F2410" i="82"/>
  <c r="G2410" i="82"/>
  <c r="F2394" i="82"/>
  <c r="G2394" i="82"/>
  <c r="F2378" i="82"/>
  <c r="G2378" i="82"/>
  <c r="F2362" i="82"/>
  <c r="G2362" i="82"/>
  <c r="G2344" i="82"/>
  <c r="F2344" i="82"/>
  <c r="G2328" i="82"/>
  <c r="F2328" i="82"/>
  <c r="G2312" i="82"/>
  <c r="F2312" i="82"/>
  <c r="G2296" i="82"/>
  <c r="F2296" i="82"/>
  <c r="G2283" i="82"/>
  <c r="F2283" i="82"/>
  <c r="G2263" i="82"/>
  <c r="F2263" i="82"/>
  <c r="G2246" i="82"/>
  <c r="F2246" i="82"/>
  <c r="G2230" i="82"/>
  <c r="F2230" i="82"/>
  <c r="G2220" i="82"/>
  <c r="F2220" i="82"/>
  <c r="G2209" i="82"/>
  <c r="F2209" i="82"/>
  <c r="G2185" i="82"/>
  <c r="F2185" i="82"/>
  <c r="G2172" i="82"/>
  <c r="F2172" i="82"/>
  <c r="G2156" i="82"/>
  <c r="F2156" i="82"/>
  <c r="G2141" i="82"/>
  <c r="F2141" i="82"/>
  <c r="G2121" i="82"/>
  <c r="F2121" i="82"/>
  <c r="G2104" i="82"/>
  <c r="F2104" i="82"/>
  <c r="G2088" i="82"/>
  <c r="F2088" i="82"/>
  <c r="G2074" i="82"/>
  <c r="F2074" i="82"/>
  <c r="G2053" i="82"/>
  <c r="F2053" i="82"/>
  <c r="G2036" i="82"/>
  <c r="F2036" i="82"/>
  <c r="G2020" i="82"/>
  <c r="F2020" i="82"/>
  <c r="G2003" i="82"/>
  <c r="F2003" i="82"/>
  <c r="G1983" i="82"/>
  <c r="F1983" i="82"/>
  <c r="G1967" i="82"/>
  <c r="F1967" i="82"/>
  <c r="G1951" i="82"/>
  <c r="F1951" i="82"/>
  <c r="G1935" i="82"/>
  <c r="F1935" i="82"/>
  <c r="F1921" i="82"/>
  <c r="G1921" i="82"/>
  <c r="F1911" i="82"/>
  <c r="G1911" i="82"/>
  <c r="F1895" i="82"/>
  <c r="G1895" i="82"/>
  <c r="F1879" i="82"/>
  <c r="G1879" i="82"/>
  <c r="F1863" i="82"/>
  <c r="G1863" i="82"/>
  <c r="F1843" i="82"/>
  <c r="G1843" i="82"/>
  <c r="F1827" i="82"/>
  <c r="G1827" i="82"/>
  <c r="F1811" i="82"/>
  <c r="G1811" i="82"/>
  <c r="F1795" i="82"/>
  <c r="G1795" i="82"/>
  <c r="F1782" i="82"/>
  <c r="G1782" i="82"/>
  <c r="F1763" i="82"/>
  <c r="G1763" i="82"/>
  <c r="F1747" i="82"/>
  <c r="G1747" i="82"/>
  <c r="F1731" i="82"/>
  <c r="G1731" i="82"/>
  <c r="F1714" i="82"/>
  <c r="G1714" i="82"/>
  <c r="F1695" i="82"/>
  <c r="G1695" i="82"/>
  <c r="F1679" i="82"/>
  <c r="G1679" i="82"/>
  <c r="F1663" i="82"/>
  <c r="G1663" i="82"/>
  <c r="F1647" i="82"/>
  <c r="G1647" i="82"/>
  <c r="F1636" i="82"/>
  <c r="G1636" i="82"/>
  <c r="F1623" i="82"/>
  <c r="G1623" i="82"/>
  <c r="F1607" i="82"/>
  <c r="G1607" i="82"/>
  <c r="F1591" i="82"/>
  <c r="G1591" i="82"/>
  <c r="F1575" i="82"/>
  <c r="G1575" i="82"/>
  <c r="F1561" i="82"/>
  <c r="G1561" i="82"/>
  <c r="F1545" i="82"/>
  <c r="G1545" i="82"/>
  <c r="F1529" i="82"/>
  <c r="G1529" i="82"/>
  <c r="F1513" i="82"/>
  <c r="G1513" i="82"/>
  <c r="F1496" i="82"/>
  <c r="G1496" i="82"/>
  <c r="F1492" i="82"/>
  <c r="G1492" i="82"/>
  <c r="F1480" i="82"/>
  <c r="G1480" i="82"/>
  <c r="F1463" i="82"/>
  <c r="G1463" i="82"/>
  <c r="F1447" i="82"/>
  <c r="G1447" i="82"/>
  <c r="F1426" i="82"/>
  <c r="G1426" i="82"/>
  <c r="F1406" i="82"/>
  <c r="G1406" i="82"/>
  <c r="F1389" i="82"/>
  <c r="G1389" i="82"/>
  <c r="F1373" i="82"/>
  <c r="G1373" i="82"/>
  <c r="F1347" i="82"/>
  <c r="G1347" i="82"/>
  <c r="F1331" i="82"/>
  <c r="G1331" i="82"/>
  <c r="F1315" i="82"/>
  <c r="G1315" i="82"/>
  <c r="F1299" i="82"/>
  <c r="G1299" i="82"/>
  <c r="F1265" i="82"/>
  <c r="G1265" i="82"/>
  <c r="G1249" i="82"/>
  <c r="F1249" i="82"/>
  <c r="G1233" i="82"/>
  <c r="F1233" i="82"/>
  <c r="G1204" i="82"/>
  <c r="F1204" i="82"/>
  <c r="G1188" i="82"/>
  <c r="F1188" i="82"/>
  <c r="G1172" i="82"/>
  <c r="F1172" i="82"/>
  <c r="G1156" i="82"/>
  <c r="F1156" i="82"/>
  <c r="G1132" i="82"/>
  <c r="F1132" i="82"/>
  <c r="G1116" i="82"/>
  <c r="F1116" i="82"/>
  <c r="G1100" i="82"/>
  <c r="F1100" i="82"/>
  <c r="G1084" i="82"/>
  <c r="F1084" i="82"/>
  <c r="F1004" i="82"/>
  <c r="G1004" i="82"/>
  <c r="F924" i="82"/>
  <c r="G924" i="82"/>
  <c r="F908" i="82"/>
  <c r="G908" i="82"/>
  <c r="F892" i="82"/>
  <c r="G892" i="82"/>
  <c r="F876" i="82"/>
  <c r="G876" i="82"/>
  <c r="F852" i="82"/>
  <c r="G852" i="82"/>
  <c r="F836" i="82"/>
  <c r="G836" i="82"/>
  <c r="F820" i="82"/>
  <c r="G820" i="82"/>
  <c r="F804" i="82"/>
  <c r="G804" i="82"/>
  <c r="F717" i="82"/>
  <c r="G717" i="82"/>
  <c r="F644" i="82"/>
  <c r="G644" i="82"/>
  <c r="F640" i="82"/>
  <c r="G640" i="82"/>
  <c r="F615" i="82"/>
  <c r="G615" i="82"/>
  <c r="F599" i="82"/>
  <c r="G599" i="82"/>
  <c r="F556" i="82"/>
  <c r="G556" i="82"/>
  <c r="F543" i="82"/>
  <c r="G543" i="82"/>
  <c r="F527" i="82"/>
  <c r="G527" i="82"/>
  <c r="F497" i="82"/>
  <c r="G497" i="82"/>
  <c r="F481" i="82"/>
  <c r="G481" i="82"/>
  <c r="F465" i="82"/>
  <c r="G465" i="82"/>
  <c r="F449" i="82"/>
  <c r="G449" i="82"/>
  <c r="F429" i="82"/>
  <c r="G429" i="82"/>
  <c r="F416" i="82"/>
  <c r="G416" i="82"/>
  <c r="F400" i="82"/>
  <c r="G400" i="82"/>
  <c r="F384" i="82"/>
  <c r="G384" i="82"/>
  <c r="F368" i="82"/>
  <c r="G368" i="82"/>
  <c r="F352" i="82"/>
  <c r="G352" i="82"/>
  <c r="F336" i="82"/>
  <c r="G336" i="82"/>
  <c r="F320" i="82"/>
  <c r="G320" i="82"/>
  <c r="F304" i="82"/>
  <c r="G304" i="82"/>
  <c r="F291" i="82"/>
  <c r="G291" i="82"/>
  <c r="G146" i="82"/>
  <c r="F146" i="82"/>
  <c r="G136" i="82"/>
  <c r="F136" i="82"/>
  <c r="G120" i="82"/>
  <c r="F120" i="82"/>
  <c r="G104" i="82"/>
  <c r="F104" i="82"/>
  <c r="G88" i="82"/>
  <c r="F88" i="82"/>
  <c r="G72" i="82"/>
  <c r="F72" i="82"/>
  <c r="G56" i="82"/>
  <c r="F56" i="82"/>
  <c r="G40" i="82"/>
  <c r="F40" i="82"/>
  <c r="G24" i="82"/>
  <c r="F24" i="82"/>
  <c r="F1346" i="82"/>
  <c r="G1346" i="82"/>
  <c r="F1330" i="82"/>
  <c r="G1330" i="82"/>
  <c r="F1314" i="82"/>
  <c r="G1314" i="82"/>
  <c r="F1297" i="82"/>
  <c r="G1297" i="82"/>
  <c r="F1282" i="82"/>
  <c r="G1282" i="82"/>
  <c r="F1272" i="82"/>
  <c r="G1272" i="82"/>
  <c r="G1256" i="82"/>
  <c r="F1256" i="82"/>
  <c r="G1240" i="82"/>
  <c r="F1240" i="82"/>
  <c r="G1227" i="82"/>
  <c r="F1227" i="82"/>
  <c r="G1214" i="82"/>
  <c r="F1214" i="82"/>
  <c r="G1195" i="82"/>
  <c r="F1195" i="82"/>
  <c r="G1179" i="82"/>
  <c r="F1179" i="82"/>
  <c r="G1163" i="82"/>
  <c r="F1163" i="82"/>
  <c r="G1146" i="82"/>
  <c r="F1146" i="82"/>
  <c r="G1127" i="82"/>
  <c r="F1127" i="82"/>
  <c r="G1111" i="82"/>
  <c r="F1111" i="82"/>
  <c r="G1095" i="82"/>
  <c r="F1095" i="82"/>
  <c r="G1079" i="82"/>
  <c r="F1079" i="82"/>
  <c r="G1068" i="82"/>
  <c r="F1068" i="82"/>
  <c r="G1055" i="82"/>
  <c r="F1055" i="82"/>
  <c r="G1039" i="82"/>
  <c r="F1039" i="82"/>
  <c r="G1023" i="82"/>
  <c r="F1023" i="82"/>
  <c r="F1007" i="82"/>
  <c r="G1007" i="82"/>
  <c r="F987" i="82"/>
  <c r="G987" i="82"/>
  <c r="F971" i="82"/>
  <c r="G971" i="82"/>
  <c r="F955" i="82"/>
  <c r="G955" i="82"/>
  <c r="F939" i="82"/>
  <c r="G939" i="82"/>
  <c r="F923" i="82"/>
  <c r="G923" i="82"/>
  <c r="F907" i="82"/>
  <c r="G907" i="82"/>
  <c r="F891" i="82"/>
  <c r="G891" i="82"/>
  <c r="F875" i="82"/>
  <c r="G875" i="82"/>
  <c r="F858" i="82"/>
  <c r="G858" i="82"/>
  <c r="F839" i="82"/>
  <c r="G839" i="82"/>
  <c r="F823" i="82"/>
  <c r="G823" i="82"/>
  <c r="F807" i="82"/>
  <c r="G807" i="82"/>
  <c r="F791" i="82"/>
  <c r="G791" i="82"/>
  <c r="F775" i="82"/>
  <c r="G775" i="82"/>
  <c r="F759" i="82"/>
  <c r="G759" i="82"/>
  <c r="F743" i="82"/>
  <c r="G743" i="82"/>
  <c r="F727" i="82"/>
  <c r="G727" i="82"/>
  <c r="F707" i="82"/>
  <c r="G707" i="82"/>
  <c r="F691" i="82"/>
  <c r="G691" i="82"/>
  <c r="F675" i="82"/>
  <c r="G675" i="82"/>
  <c r="F655" i="82"/>
  <c r="G655" i="82"/>
  <c r="F637" i="82"/>
  <c r="G637" i="82"/>
  <c r="F621" i="82"/>
  <c r="G621" i="82"/>
  <c r="F605" i="82"/>
  <c r="G605" i="82"/>
  <c r="F589" i="82"/>
  <c r="G589" i="82"/>
  <c r="F574" i="82"/>
  <c r="G574" i="82"/>
  <c r="F554" i="82"/>
  <c r="G554" i="82"/>
  <c r="F537" i="82"/>
  <c r="G537" i="82"/>
  <c r="F521" i="82"/>
  <c r="G521" i="82"/>
  <c r="F502" i="82"/>
  <c r="G502" i="82"/>
  <c r="F495" i="82"/>
  <c r="G495" i="82"/>
  <c r="F479" i="82"/>
  <c r="G479" i="82"/>
  <c r="F463" i="82"/>
  <c r="G463" i="82"/>
  <c r="F447" i="82"/>
  <c r="G447" i="82"/>
  <c r="F437" i="82"/>
  <c r="G437" i="82"/>
  <c r="F418" i="82"/>
  <c r="G418" i="82"/>
  <c r="F402" i="82"/>
  <c r="G402" i="82"/>
  <c r="F386" i="82"/>
  <c r="G386" i="82"/>
  <c r="F370" i="82"/>
  <c r="G370" i="82"/>
  <c r="F350" i="82"/>
  <c r="G350" i="82"/>
  <c r="F334" i="82"/>
  <c r="G334" i="82"/>
  <c r="F318" i="82"/>
  <c r="G318" i="82"/>
  <c r="F302" i="82"/>
  <c r="G302" i="82"/>
  <c r="F288" i="82"/>
  <c r="G288" i="82"/>
  <c r="F278" i="82"/>
  <c r="G278" i="82"/>
  <c r="F262" i="82"/>
  <c r="G262" i="82"/>
  <c r="F246" i="82"/>
  <c r="G246" i="82"/>
  <c r="F230" i="82"/>
  <c r="G230" i="82"/>
  <c r="F210" i="82"/>
  <c r="G210" i="82"/>
  <c r="F194" i="82"/>
  <c r="G194" i="82"/>
  <c r="G178" i="82"/>
  <c r="F178" i="82"/>
  <c r="G162" i="82"/>
  <c r="F162" i="82"/>
  <c r="G149" i="82"/>
  <c r="F149" i="82"/>
  <c r="G130" i="82"/>
  <c r="F130" i="82"/>
  <c r="G114" i="82"/>
  <c r="F114" i="82"/>
  <c r="G98" i="82"/>
  <c r="F98" i="82"/>
  <c r="G81" i="82"/>
  <c r="F81" i="82"/>
  <c r="G62" i="82"/>
  <c r="F62" i="82"/>
  <c r="G46" i="82"/>
  <c r="F46" i="82"/>
  <c r="G30" i="82"/>
  <c r="F30" i="82"/>
  <c r="G14" i="82"/>
  <c r="F14" i="82"/>
  <c r="F1352" i="82"/>
  <c r="G1352" i="82"/>
  <c r="F1344" i="82"/>
  <c r="G1344" i="82"/>
  <c r="F1329" i="82"/>
  <c r="G1329" i="82"/>
  <c r="F1313" i="82"/>
  <c r="G1313" i="82"/>
  <c r="F1296" i="82"/>
  <c r="G1296" i="82"/>
  <c r="G1279" i="82"/>
  <c r="F1279" i="82"/>
  <c r="F1263" i="82"/>
  <c r="G1263" i="82"/>
  <c r="G1247" i="82"/>
  <c r="F1247" i="82"/>
  <c r="G1231" i="82"/>
  <c r="F1231" i="82"/>
  <c r="G1213" i="82"/>
  <c r="F1213" i="82"/>
  <c r="G1194" i="82"/>
  <c r="F1194" i="82"/>
  <c r="G1178" i="82"/>
  <c r="F1178" i="82"/>
  <c r="G1162" i="82"/>
  <c r="F1162" i="82"/>
  <c r="G1145" i="82"/>
  <c r="F1145" i="82"/>
  <c r="G1138" i="82"/>
  <c r="F1138" i="82"/>
  <c r="G1122" i="82"/>
  <c r="F1122" i="82"/>
  <c r="G1106" i="82"/>
  <c r="F1106" i="82"/>
  <c r="G1090" i="82"/>
  <c r="F1090" i="82"/>
  <c r="G1073" i="82"/>
  <c r="F1073" i="82"/>
  <c r="G1054" i="82"/>
  <c r="F1054" i="82"/>
  <c r="G1038" i="82"/>
  <c r="F1038" i="82"/>
  <c r="G1022" i="82"/>
  <c r="F1022" i="82"/>
  <c r="F1006" i="82"/>
  <c r="G1006" i="82"/>
  <c r="F990" i="82"/>
  <c r="G990" i="82"/>
  <c r="F974" i="82"/>
  <c r="G974" i="82"/>
  <c r="F958" i="82"/>
  <c r="G958" i="82"/>
  <c r="F942" i="82"/>
  <c r="G942" i="82"/>
  <c r="F922" i="82"/>
  <c r="G922" i="82"/>
  <c r="F906" i="82"/>
  <c r="G906" i="82"/>
  <c r="F890" i="82"/>
  <c r="G890" i="82"/>
  <c r="F874" i="82"/>
  <c r="G874" i="82"/>
  <c r="F857" i="82"/>
  <c r="G857" i="82"/>
  <c r="F850" i="82"/>
  <c r="G850" i="82"/>
  <c r="F834" i="82"/>
  <c r="G834" i="82"/>
  <c r="F818" i="82"/>
  <c r="G818" i="82"/>
  <c r="F802" i="82"/>
  <c r="G802" i="82"/>
  <c r="F788" i="82"/>
  <c r="G788" i="82"/>
  <c r="F772" i="82"/>
  <c r="G772" i="82"/>
  <c r="F756" i="82"/>
  <c r="G756" i="82"/>
  <c r="F740" i="82"/>
  <c r="G740" i="82"/>
  <c r="F724" i="82"/>
  <c r="G724" i="82"/>
  <c r="F713" i="82"/>
  <c r="G713" i="82"/>
  <c r="F705" i="82"/>
  <c r="G705" i="82"/>
  <c r="F690" i="82"/>
  <c r="G690" i="82"/>
  <c r="F674" i="82"/>
  <c r="G674" i="82"/>
  <c r="F654" i="82"/>
  <c r="G654" i="82"/>
  <c r="F635" i="82"/>
  <c r="G635" i="82"/>
  <c r="F616" i="82"/>
  <c r="G616" i="82"/>
  <c r="F600" i="82"/>
  <c r="G600" i="82"/>
  <c r="F582" i="82"/>
  <c r="G582" i="82"/>
  <c r="F571" i="82"/>
  <c r="G571" i="82"/>
  <c r="F563" i="82"/>
  <c r="G563" i="82"/>
  <c r="F548" i="82"/>
  <c r="G548" i="82"/>
  <c r="F532" i="82"/>
  <c r="G532" i="82"/>
  <c r="F515" i="82"/>
  <c r="G515" i="82"/>
  <c r="F498" i="82"/>
  <c r="G498" i="82"/>
  <c r="F482" i="82"/>
  <c r="G482" i="82"/>
  <c r="F466" i="82"/>
  <c r="G466" i="82"/>
  <c r="F450" i="82"/>
  <c r="G450" i="82"/>
  <c r="F432" i="82"/>
  <c r="G432" i="82"/>
  <c r="F413" i="82"/>
  <c r="G413" i="82"/>
  <c r="F397" i="82"/>
  <c r="G397" i="82"/>
  <c r="F381" i="82"/>
  <c r="G381" i="82"/>
  <c r="F364" i="82"/>
  <c r="G364" i="82"/>
  <c r="F357" i="82"/>
  <c r="G357" i="82"/>
  <c r="F341" i="82"/>
  <c r="G341" i="82"/>
  <c r="F325" i="82"/>
  <c r="G325" i="82"/>
  <c r="F309" i="82"/>
  <c r="G309" i="82"/>
  <c r="F292" i="82"/>
  <c r="G292" i="82"/>
  <c r="F273" i="82"/>
  <c r="G273" i="82"/>
  <c r="F257" i="82"/>
  <c r="G257" i="82"/>
  <c r="F241" i="82"/>
  <c r="G241" i="82"/>
  <c r="F225" i="82"/>
  <c r="G225" i="82"/>
  <c r="F209" i="82"/>
  <c r="G209" i="82"/>
  <c r="F193" i="82"/>
  <c r="G193" i="82"/>
  <c r="G177" i="82"/>
  <c r="F177" i="82"/>
  <c r="G161" i="82"/>
  <c r="F161" i="82"/>
  <c r="G141" i="82"/>
  <c r="F141" i="82"/>
  <c r="G125" i="82"/>
  <c r="F125" i="82"/>
  <c r="G109" i="82"/>
  <c r="F109" i="82"/>
  <c r="G93" i="82"/>
  <c r="F93" i="82"/>
  <c r="G76" i="82"/>
  <c r="F76" i="82"/>
  <c r="G69" i="82"/>
  <c r="F69" i="82"/>
  <c r="G53" i="82"/>
  <c r="F53" i="82"/>
  <c r="G37" i="82"/>
  <c r="F37" i="82"/>
  <c r="G21" i="82"/>
  <c r="F21" i="82"/>
  <c r="AQ47" i="82"/>
  <c r="AP47" i="82"/>
  <c r="AQ39" i="82"/>
  <c r="AP39" i="82"/>
  <c r="AQ31" i="82"/>
  <c r="AP31" i="82"/>
  <c r="AQ23" i="82"/>
  <c r="AP23" i="82"/>
  <c r="AQ15" i="82"/>
  <c r="AP15" i="82"/>
  <c r="BP263" i="82"/>
  <c r="BO263" i="82"/>
  <c r="BP259" i="82"/>
  <c r="BO259" i="82"/>
  <c r="BP255" i="82"/>
  <c r="BO255" i="82"/>
  <c r="BP251" i="82"/>
  <c r="BO251" i="82"/>
  <c r="BP247" i="82"/>
  <c r="BO247" i="82"/>
  <c r="BP243" i="82"/>
  <c r="BO243" i="82"/>
  <c r="BP239" i="82"/>
  <c r="BO239" i="82"/>
  <c r="BP235" i="82"/>
  <c r="BO235" i="82"/>
  <c r="BP231" i="82"/>
  <c r="BO231" i="82"/>
  <c r="BP227" i="82"/>
  <c r="BO227" i="82"/>
  <c r="BP223" i="82"/>
  <c r="BO223" i="82"/>
  <c r="BP219" i="82"/>
  <c r="BO219" i="82"/>
  <c r="BP215" i="82"/>
  <c r="BO215" i="82"/>
  <c r="BP211" i="82"/>
  <c r="BO211" i="82"/>
  <c r="BP207" i="82"/>
  <c r="BO207" i="82"/>
  <c r="BP203" i="82"/>
  <c r="BO203" i="82"/>
  <c r="BP199" i="82"/>
  <c r="BO199" i="82"/>
  <c r="BP195" i="82"/>
  <c r="BO195" i="82"/>
  <c r="BP191" i="82"/>
  <c r="BO191" i="82"/>
  <c r="BP187" i="82"/>
  <c r="BO187" i="82"/>
  <c r="BP183" i="82"/>
  <c r="BO183" i="82"/>
  <c r="BP179" i="82"/>
  <c r="BO179" i="82"/>
  <c r="BP175" i="82"/>
  <c r="BO175" i="82"/>
  <c r="BP171" i="82"/>
  <c r="BO171" i="82"/>
  <c r="BP167" i="82"/>
  <c r="BO167" i="82"/>
  <c r="BP163" i="82"/>
  <c r="BO163" i="82"/>
  <c r="BP159" i="82"/>
  <c r="BO159" i="82"/>
  <c r="BP155" i="82"/>
  <c r="BO155" i="82"/>
  <c r="BP151" i="82"/>
  <c r="BO151" i="82"/>
  <c r="BP147" i="82"/>
  <c r="BO147" i="82"/>
  <c r="BP143" i="82"/>
  <c r="BO143" i="82"/>
  <c r="BP139" i="82"/>
  <c r="BO139" i="82"/>
  <c r="BP135" i="82"/>
  <c r="BO135" i="82"/>
  <c r="BP131" i="82"/>
  <c r="BO131" i="82"/>
  <c r="BP127" i="82"/>
  <c r="BO127" i="82"/>
  <c r="BP123" i="82"/>
  <c r="BO123" i="82"/>
  <c r="BP119" i="82"/>
  <c r="BO119" i="82"/>
  <c r="BP115" i="82"/>
  <c r="BO115" i="82"/>
  <c r="BP111" i="82"/>
  <c r="BO111" i="82"/>
  <c r="BP107" i="82"/>
  <c r="BO107" i="82"/>
  <c r="BP103" i="82"/>
  <c r="BO103" i="82"/>
  <c r="BP99" i="82"/>
  <c r="BO99" i="82"/>
  <c r="BP95" i="82"/>
  <c r="BO95" i="82"/>
  <c r="BP91" i="82"/>
  <c r="BO91" i="82"/>
  <c r="BP87" i="82"/>
  <c r="BO87" i="82"/>
  <c r="BP83" i="82"/>
  <c r="BO83" i="82"/>
  <c r="BP79" i="82"/>
  <c r="BO79" i="82"/>
  <c r="BP75" i="82"/>
  <c r="BO75" i="82"/>
  <c r="BP71" i="82"/>
  <c r="BO71" i="82"/>
  <c r="BP67" i="82"/>
  <c r="BO67" i="82"/>
  <c r="BP63" i="82"/>
  <c r="BO63" i="82"/>
  <c r="BP59" i="82"/>
  <c r="BO59" i="82"/>
  <c r="BP55" i="82"/>
  <c r="BO55" i="82"/>
  <c r="BP51" i="82"/>
  <c r="BO51" i="82"/>
  <c r="BP47" i="82"/>
  <c r="BO47" i="82"/>
  <c r="BP43" i="82"/>
  <c r="BO43" i="82"/>
  <c r="BP39" i="82"/>
  <c r="BO39" i="82"/>
  <c r="BP35" i="82"/>
  <c r="BO35" i="82"/>
  <c r="BP31" i="82"/>
  <c r="BO31" i="82"/>
  <c r="BP27" i="82"/>
  <c r="BO27" i="82"/>
  <c r="BP23" i="82"/>
  <c r="BO23" i="82"/>
  <c r="BP19" i="82"/>
  <c r="BO19" i="82"/>
  <c r="BP15" i="82"/>
  <c r="BO15" i="82"/>
  <c r="AQ48" i="82"/>
  <c r="AP48" i="82"/>
  <c r="AQ40" i="82"/>
  <c r="AP40" i="82"/>
  <c r="AQ32" i="82"/>
  <c r="AP32" i="82"/>
  <c r="AQ24" i="82"/>
  <c r="AP24" i="82"/>
  <c r="AQ16" i="82"/>
  <c r="AP16" i="82"/>
  <c r="CX9" i="82"/>
  <c r="CC9" i="82"/>
  <c r="W9" i="82"/>
  <c r="AL9" i="82"/>
  <c r="B9" i="82"/>
  <c r="BK9" i="82"/>
  <c r="A8" i="81"/>
  <c r="DC15" i="82"/>
  <c r="DC19" i="82"/>
  <c r="DC23" i="82"/>
  <c r="DC27" i="82"/>
  <c r="DC31" i="82"/>
  <c r="DC35" i="82"/>
  <c r="DC39" i="82"/>
  <c r="DC43" i="82"/>
  <c r="DC47" i="82"/>
  <c r="DC51" i="82"/>
  <c r="DC55" i="82"/>
  <c r="DC59" i="82"/>
  <c r="DC63" i="82"/>
  <c r="DC67" i="82"/>
  <c r="DC71" i="82"/>
  <c r="DC75" i="82"/>
  <c r="DC79" i="82"/>
  <c r="DC83" i="82"/>
  <c r="DC87" i="82"/>
  <c r="DC91" i="82"/>
  <c r="DC95" i="82"/>
  <c r="DC99" i="82"/>
  <c r="DC103" i="82"/>
  <c r="DC107" i="82"/>
  <c r="DC111" i="82"/>
  <c r="DC115" i="82"/>
  <c r="DC119" i="82"/>
  <c r="DC123" i="82"/>
  <c r="DC127" i="82"/>
  <c r="DC131" i="82"/>
  <c r="DC135" i="82"/>
  <c r="DC139" i="82"/>
  <c r="DC143" i="82"/>
  <c r="DC147" i="82"/>
  <c r="DC151" i="82"/>
  <c r="DC155" i="82"/>
  <c r="DC159" i="82"/>
  <c r="DC163" i="82"/>
  <c r="DC167" i="82"/>
  <c r="DC171" i="82"/>
  <c r="DC175" i="82"/>
  <c r="DC179" i="82"/>
  <c r="DC183" i="82"/>
  <c r="DC187" i="82"/>
  <c r="DC191" i="82"/>
  <c r="DC195" i="82"/>
  <c r="DC199" i="82"/>
  <c r="DC203" i="82"/>
  <c r="DC207" i="82"/>
  <c r="DC211" i="82"/>
  <c r="DC215" i="82"/>
  <c r="DC219" i="82"/>
  <c r="DC223" i="82"/>
  <c r="DC227" i="82"/>
  <c r="DC231" i="82"/>
  <c r="DC235" i="82"/>
  <c r="DC239" i="82"/>
  <c r="DC243" i="82"/>
  <c r="DC247" i="82"/>
  <c r="DC251" i="82"/>
  <c r="DC255" i="82"/>
  <c r="DC259" i="82"/>
  <c r="DC263" i="82"/>
  <c r="DC267" i="82"/>
  <c r="DC271" i="82"/>
  <c r="DC275" i="82"/>
  <c r="DC279" i="82"/>
  <c r="DC283" i="82"/>
  <c r="DC287" i="82"/>
  <c r="DC291" i="82"/>
  <c r="DC295" i="82"/>
  <c r="DC299" i="82"/>
  <c r="DC303" i="82"/>
  <c r="DC307" i="82"/>
  <c r="DC311" i="82"/>
  <c r="DC315" i="82"/>
  <c r="DC319" i="82"/>
  <c r="DC323" i="82"/>
  <c r="DC327" i="82"/>
  <c r="DC331" i="82"/>
  <c r="DC335" i="82"/>
  <c r="DC339" i="82"/>
  <c r="DC343" i="82"/>
  <c r="DC347" i="82"/>
  <c r="DC351" i="82"/>
  <c r="DC355" i="82"/>
  <c r="DC359" i="82"/>
  <c r="DC363" i="82"/>
  <c r="DC367" i="82"/>
  <c r="DC371" i="82"/>
  <c r="DC375" i="82"/>
  <c r="DC379" i="82"/>
  <c r="DC383" i="82"/>
  <c r="DC387" i="82"/>
  <c r="DC391" i="82"/>
  <c r="DC395" i="82"/>
  <c r="DC399" i="82"/>
  <c r="DC403" i="82"/>
  <c r="DC407" i="82"/>
  <c r="DC411" i="82"/>
  <c r="DC415" i="82"/>
  <c r="DC419" i="82"/>
  <c r="DC423" i="82"/>
  <c r="DC427" i="82"/>
  <c r="DC431" i="82"/>
  <c r="DC435" i="82"/>
  <c r="DC439" i="82"/>
  <c r="DC443" i="82"/>
  <c r="DC447" i="82"/>
  <c r="DC451" i="82"/>
  <c r="DC455" i="82"/>
  <c r="DC459" i="82"/>
  <c r="DC463" i="82"/>
  <c r="DC467" i="82"/>
  <c r="DC471" i="82"/>
  <c r="DC475" i="82"/>
  <c r="DC479" i="82"/>
  <c r="DC483" i="82"/>
  <c r="DC487" i="82"/>
  <c r="DC491" i="82"/>
  <c r="DC495" i="82"/>
  <c r="DC499" i="82"/>
  <c r="DC503" i="82"/>
  <c r="DC507" i="82"/>
  <c r="DC511" i="82"/>
  <c r="DC515" i="82"/>
  <c r="DC519" i="82"/>
  <c r="DC523" i="82"/>
  <c r="DC527" i="82"/>
  <c r="DC531" i="82"/>
  <c r="DC535" i="82"/>
  <c r="DC539" i="82"/>
  <c r="DC543" i="82"/>
  <c r="DC547" i="82"/>
  <c r="DC551" i="82"/>
  <c r="DC555" i="82"/>
  <c r="DC559" i="82"/>
  <c r="DC563" i="82"/>
  <c r="DC567" i="82"/>
  <c r="DC571" i="82"/>
  <c r="DC575" i="82"/>
  <c r="DC579" i="82"/>
  <c r="DC583" i="82"/>
  <c r="DC587" i="82"/>
  <c r="DC591" i="82"/>
  <c r="DC595" i="82"/>
  <c r="DC599" i="82"/>
  <c r="DC603" i="82"/>
  <c r="DC607" i="82"/>
  <c r="DC611" i="82"/>
  <c r="DC615" i="82"/>
  <c r="DC619" i="82"/>
  <c r="DC623" i="82"/>
  <c r="DC627" i="82"/>
  <c r="DC631" i="82"/>
  <c r="DC635" i="82"/>
  <c r="DC639" i="82"/>
  <c r="DC643" i="82"/>
  <c r="DC647" i="82"/>
  <c r="DC651" i="82"/>
  <c r="DC655" i="82"/>
  <c r="DC659" i="82"/>
  <c r="DC663" i="82"/>
  <c r="DC667" i="82"/>
  <c r="DC671" i="82"/>
  <c r="DC675" i="82"/>
  <c r="DC679" i="82"/>
  <c r="DC683" i="82"/>
  <c r="DC687" i="82"/>
  <c r="DC691" i="82"/>
  <c r="DC695" i="82"/>
  <c r="DC699" i="82"/>
  <c r="DC703" i="82"/>
  <c r="DC707" i="82"/>
  <c r="DC711" i="82"/>
  <c r="DC715" i="82"/>
  <c r="DC719" i="82"/>
  <c r="DC723" i="82"/>
  <c r="DC727" i="82"/>
  <c r="DC731" i="82"/>
  <c r="DC735" i="82"/>
  <c r="DC739" i="82"/>
  <c r="DC743" i="82"/>
  <c r="DC747" i="82"/>
  <c r="DC751" i="82"/>
  <c r="DC755" i="82"/>
  <c r="DC759" i="82"/>
  <c r="DC763" i="82"/>
  <c r="DC767" i="82"/>
  <c r="DC771" i="82"/>
  <c r="DC775" i="82"/>
  <c r="DC779" i="82"/>
  <c r="DC783" i="82"/>
  <c r="DC787" i="82"/>
  <c r="DC791" i="82"/>
  <c r="DC795" i="82"/>
  <c r="DC799" i="82"/>
  <c r="DC803" i="82"/>
  <c r="DC807" i="82"/>
  <c r="DC811" i="82"/>
  <c r="DC815" i="82"/>
  <c r="DC819" i="82"/>
  <c r="DC823" i="82"/>
  <c r="DC827" i="82"/>
  <c r="DC831" i="82"/>
  <c r="DC835" i="82"/>
  <c r="DC839" i="82"/>
  <c r="DC843" i="82"/>
  <c r="DC847" i="82"/>
  <c r="DC851" i="82"/>
  <c r="DC855" i="82"/>
  <c r="DC859" i="82"/>
  <c r="DC863" i="82"/>
  <c r="DC867" i="82"/>
  <c r="DC871" i="82"/>
  <c r="DC875" i="82"/>
  <c r="BS277" i="82"/>
  <c r="BS279" i="82"/>
  <c r="BS281" i="82"/>
  <c r="BS283" i="82"/>
  <c r="BS285" i="82"/>
  <c r="BS287" i="82"/>
  <c r="BS289" i="82"/>
  <c r="BS291" i="82"/>
  <c r="BS293" i="82"/>
  <c r="BS295" i="82"/>
  <c r="BS297" i="82"/>
  <c r="BS299" i="82"/>
  <c r="BS301" i="82"/>
  <c r="BS303" i="82"/>
  <c r="BS305" i="82"/>
  <c r="BS307" i="82"/>
  <c r="BS309" i="82"/>
  <c r="BS311" i="82"/>
  <c r="BS313" i="82"/>
  <c r="BS315" i="82"/>
  <c r="BS317" i="82"/>
  <c r="BS319" i="82"/>
  <c r="BS321" i="82"/>
  <c r="BS323" i="82"/>
  <c r="BS325" i="82"/>
  <c r="DC13" i="82"/>
  <c r="DC17" i="82"/>
  <c r="DC21" i="82"/>
  <c r="DC25" i="82"/>
  <c r="DC29" i="82"/>
  <c r="DC33" i="82"/>
  <c r="DC37" i="82"/>
  <c r="DC41" i="82"/>
  <c r="DC45" i="82"/>
  <c r="DC49" i="82"/>
  <c r="DC53" i="82"/>
  <c r="DC57" i="82"/>
  <c r="DC61" i="82"/>
  <c r="DC65" i="82"/>
  <c r="DC69" i="82"/>
  <c r="DC73" i="82"/>
  <c r="DC77" i="82"/>
  <c r="DC81" i="82"/>
  <c r="DC85" i="82"/>
  <c r="DC89" i="82"/>
  <c r="DC93" i="82"/>
  <c r="DC97" i="82"/>
  <c r="DC101" i="82"/>
  <c r="DC105" i="82"/>
  <c r="DC109" i="82"/>
  <c r="DC113" i="82"/>
  <c r="DC117" i="82"/>
  <c r="DC121" i="82"/>
  <c r="DC125" i="82"/>
  <c r="DC129" i="82"/>
  <c r="DC133" i="82"/>
  <c r="DC137" i="82"/>
  <c r="DC141" i="82"/>
  <c r="DC145" i="82"/>
  <c r="DC149" i="82"/>
  <c r="DC153" i="82"/>
  <c r="DC157" i="82"/>
  <c r="DC161" i="82"/>
  <c r="DC165" i="82"/>
  <c r="DC169" i="82"/>
  <c r="DC173" i="82"/>
  <c r="DC177" i="82"/>
  <c r="DC181" i="82"/>
  <c r="DC185" i="82"/>
  <c r="DC189" i="82"/>
  <c r="DC193" i="82"/>
  <c r="DC197" i="82"/>
  <c r="DC201" i="82"/>
  <c r="DC205" i="82"/>
  <c r="DC209" i="82"/>
  <c r="DC213" i="82"/>
  <c r="DC217" i="82"/>
  <c r="DC221" i="82"/>
  <c r="DC225" i="82"/>
  <c r="DC229" i="82"/>
  <c r="DC233" i="82"/>
  <c r="DC237" i="82"/>
  <c r="DC241" i="82"/>
  <c r="DC245" i="82"/>
  <c r="DC249" i="82"/>
  <c r="DC253" i="82"/>
  <c r="DC257" i="82"/>
  <c r="DC261" i="82"/>
  <c r="DC265" i="82"/>
  <c r="DC269" i="82"/>
  <c r="DC273" i="82"/>
  <c r="DC277" i="82"/>
  <c r="DC281" i="82"/>
  <c r="DC285" i="82"/>
  <c r="DC289" i="82"/>
  <c r="DC293" i="82"/>
  <c r="DC297" i="82"/>
  <c r="DC301" i="82"/>
  <c r="DC305" i="82"/>
  <c r="DC309" i="82"/>
  <c r="DC313" i="82"/>
  <c r="DC317" i="82"/>
  <c r="DC321" i="82"/>
  <c r="DC325" i="82"/>
  <c r="DC329" i="82"/>
  <c r="DC333" i="82"/>
  <c r="DC337" i="82"/>
  <c r="DC341" i="82"/>
  <c r="DC345" i="82"/>
  <c r="DC349" i="82"/>
  <c r="DC353" i="82"/>
  <c r="DC357" i="82"/>
  <c r="DC361" i="82"/>
  <c r="DC365" i="82"/>
  <c r="DC369" i="82"/>
  <c r="DC373" i="82"/>
  <c r="DC377" i="82"/>
  <c r="DC381" i="82"/>
  <c r="DC385" i="82"/>
  <c r="DC389" i="82"/>
  <c r="DC393" i="82"/>
  <c r="DC397" i="82"/>
  <c r="DC401" i="82"/>
  <c r="DC405" i="82"/>
  <c r="DC409" i="82"/>
  <c r="DC413" i="82"/>
  <c r="DC417" i="82"/>
  <c r="DC421" i="82"/>
  <c r="DC425" i="82"/>
  <c r="DC429" i="82"/>
  <c r="DC433" i="82"/>
  <c r="DC437" i="82"/>
  <c r="DC441" i="82"/>
  <c r="DC445" i="82"/>
  <c r="DC449" i="82"/>
  <c r="DC453" i="82"/>
  <c r="DC457" i="82"/>
  <c r="DC461" i="82"/>
  <c r="DC465" i="82"/>
  <c r="DC469" i="82"/>
  <c r="DC473" i="82"/>
  <c r="DC477" i="82"/>
  <c r="DC481" i="82"/>
  <c r="DC485" i="82"/>
  <c r="DC489" i="82"/>
  <c r="DC493" i="82"/>
  <c r="DC497" i="82"/>
  <c r="DC501" i="82"/>
  <c r="DC505" i="82"/>
  <c r="DC509" i="82"/>
  <c r="DC513" i="82"/>
  <c r="DC517" i="82"/>
  <c r="DC521" i="82"/>
  <c r="DC525" i="82"/>
  <c r="DC529" i="82"/>
  <c r="DC533" i="82"/>
  <c r="DC537" i="82"/>
  <c r="DC541" i="82"/>
  <c r="DC545" i="82"/>
  <c r="DC549" i="82"/>
  <c r="DC553" i="82"/>
  <c r="DC557" i="82"/>
  <c r="DC561" i="82"/>
  <c r="DC565" i="82"/>
  <c r="DC569" i="82"/>
  <c r="DC573" i="82"/>
  <c r="DC577" i="82"/>
  <c r="DC581" i="82"/>
  <c r="DC585" i="82"/>
  <c r="DC589" i="82"/>
  <c r="DC593" i="82"/>
  <c r="DC597" i="82"/>
  <c r="DC601" i="82"/>
  <c r="DC605" i="82"/>
  <c r="DC609" i="82"/>
  <c r="DC613" i="82"/>
  <c r="DC617" i="82"/>
  <c r="DC621" i="82"/>
  <c r="DC625" i="82"/>
  <c r="DC629" i="82"/>
  <c r="DC633" i="82"/>
  <c r="DC637" i="82"/>
  <c r="DC641" i="82"/>
  <c r="DC645" i="82"/>
  <c r="DC649" i="82"/>
  <c r="DC653" i="82"/>
  <c r="DC657" i="82"/>
  <c r="DC661" i="82"/>
  <c r="DC665" i="82"/>
  <c r="DC669" i="82"/>
  <c r="DC673" i="82"/>
  <c r="DC677" i="82"/>
  <c r="DC681" i="82"/>
  <c r="DC685" i="82"/>
  <c r="DC689" i="82"/>
  <c r="DC693" i="82"/>
  <c r="DC697" i="82"/>
  <c r="DC701" i="82"/>
  <c r="DC705" i="82"/>
  <c r="DC709" i="82"/>
  <c r="DC713" i="82"/>
  <c r="DC717" i="82"/>
  <c r="DC721" i="82"/>
  <c r="DC725" i="82"/>
  <c r="DC729" i="82"/>
  <c r="DC733" i="82"/>
  <c r="DC737" i="82"/>
  <c r="DC741" i="82"/>
  <c r="DC745" i="82"/>
  <c r="DC749" i="82"/>
  <c r="DC753" i="82"/>
  <c r="DC757" i="82"/>
  <c r="DC761" i="82"/>
  <c r="DC765" i="82"/>
  <c r="DC769" i="82"/>
  <c r="DC773" i="82"/>
  <c r="DC777" i="82"/>
  <c r="DC781" i="82"/>
  <c r="DC785" i="82"/>
  <c r="DC789" i="82"/>
  <c r="DC793" i="82"/>
  <c r="DC797" i="82"/>
  <c r="DC801" i="82"/>
  <c r="DC805" i="82"/>
  <c r="DC809" i="82"/>
  <c r="DC813" i="82"/>
  <c r="DC817" i="82"/>
  <c r="DC821" i="82"/>
  <c r="DC825" i="82"/>
  <c r="DC829" i="82"/>
  <c r="DC833" i="82"/>
  <c r="DC837" i="82"/>
  <c r="DC841" i="82"/>
  <c r="DC845" i="82"/>
  <c r="DC849" i="82"/>
  <c r="DC853" i="82"/>
  <c r="DC857" i="82"/>
  <c r="DC861" i="82"/>
  <c r="DC865" i="82"/>
  <c r="DC869" i="82"/>
  <c r="DC873" i="82"/>
  <c r="BS276" i="82"/>
  <c r="BS278" i="82"/>
  <c r="BS280" i="82"/>
  <c r="BS282" i="82"/>
  <c r="BS284" i="82"/>
  <c r="BS286" i="82"/>
  <c r="BS288" i="82"/>
  <c r="BS290" i="82"/>
  <c r="BS292" i="82"/>
  <c r="BS294" i="82"/>
  <c r="BS296" i="82"/>
  <c r="BS298" i="82"/>
  <c r="BS300" i="82"/>
  <c r="BS302" i="82"/>
  <c r="BS304" i="82"/>
  <c r="BS306" i="82"/>
  <c r="BS308" i="82"/>
  <c r="BS310" i="82"/>
  <c r="BS312" i="82"/>
  <c r="BS314" i="82"/>
  <c r="BS316" i="82"/>
  <c r="BS318" i="82"/>
  <c r="BS320" i="82"/>
  <c r="BS322" i="82"/>
  <c r="BS324" i="82"/>
  <c r="BS326" i="82"/>
  <c r="DC18" i="82"/>
  <c r="DC26" i="82"/>
  <c r="DC34" i="82"/>
  <c r="DC42" i="82"/>
  <c r="DC50" i="82"/>
  <c r="DC58" i="82"/>
  <c r="DC66" i="82"/>
  <c r="DC74" i="82"/>
  <c r="DC82" i="82"/>
  <c r="DC90" i="82"/>
  <c r="DC98" i="82"/>
  <c r="DC106" i="82"/>
  <c r="DC114" i="82"/>
  <c r="DC122" i="82"/>
  <c r="DC130" i="82"/>
  <c r="DC138" i="82"/>
  <c r="DC146" i="82"/>
  <c r="DC154" i="82"/>
  <c r="DC162" i="82"/>
  <c r="DC170" i="82"/>
  <c r="DC178" i="82"/>
  <c r="DC186" i="82"/>
  <c r="DC194" i="82"/>
  <c r="DC202" i="82"/>
  <c r="DC210" i="82"/>
  <c r="DC218" i="82"/>
  <c r="DC226" i="82"/>
  <c r="DC234" i="82"/>
  <c r="DC242" i="82"/>
  <c r="DC250" i="82"/>
  <c r="DC258" i="82"/>
  <c r="DC266" i="82"/>
  <c r="DC274" i="82"/>
  <c r="DC282" i="82"/>
  <c r="DC290" i="82"/>
  <c r="DC298" i="82"/>
  <c r="DC306" i="82"/>
  <c r="DC314" i="82"/>
  <c r="DC322" i="82"/>
  <c r="DC330" i="82"/>
  <c r="DC338" i="82"/>
  <c r="DC346" i="82"/>
  <c r="DC354" i="82"/>
  <c r="DC362" i="82"/>
  <c r="DC370" i="82"/>
  <c r="DC378" i="82"/>
  <c r="DC386" i="82"/>
  <c r="DC394" i="82"/>
  <c r="DC402" i="82"/>
  <c r="DC410" i="82"/>
  <c r="DC418" i="82"/>
  <c r="DC426" i="82"/>
  <c r="DC434" i="82"/>
  <c r="DC442" i="82"/>
  <c r="DC450" i="82"/>
  <c r="DC458" i="82"/>
  <c r="DC466" i="82"/>
  <c r="DC474" i="82"/>
  <c r="DC482" i="82"/>
  <c r="DC490" i="82"/>
  <c r="DC498" i="82"/>
  <c r="DC506" i="82"/>
  <c r="DC514" i="82"/>
  <c r="DC522" i="82"/>
  <c r="DC530" i="82"/>
  <c r="DC538" i="82"/>
  <c r="DC546" i="82"/>
  <c r="DC554" i="82"/>
  <c r="DC562" i="82"/>
  <c r="DC570" i="82"/>
  <c r="DC578" i="82"/>
  <c r="DC586" i="82"/>
  <c r="DC594" i="82"/>
  <c r="DC602" i="82"/>
  <c r="DC610" i="82"/>
  <c r="DC618" i="82"/>
  <c r="DC626" i="82"/>
  <c r="DC634" i="82"/>
  <c r="DC642" i="82"/>
  <c r="DC650" i="82"/>
  <c r="DC658" i="82"/>
  <c r="DC666" i="82"/>
  <c r="DC674" i="82"/>
  <c r="DC682" i="82"/>
  <c r="DC690" i="82"/>
  <c r="DC698" i="82"/>
  <c r="DC706" i="82"/>
  <c r="DC714" i="82"/>
  <c r="DC722" i="82"/>
  <c r="DC730" i="82"/>
  <c r="DC738" i="82"/>
  <c r="DC746" i="82"/>
  <c r="DC754" i="82"/>
  <c r="DC762" i="82"/>
  <c r="DC770" i="82"/>
  <c r="DC778" i="82"/>
  <c r="DC786" i="82"/>
  <c r="DC794" i="82"/>
  <c r="DC802" i="82"/>
  <c r="DC810" i="82"/>
  <c r="DC818" i="82"/>
  <c r="DC826" i="82"/>
  <c r="DC834" i="82"/>
  <c r="DC842" i="82"/>
  <c r="DC850" i="82"/>
  <c r="DC858" i="82"/>
  <c r="DC866" i="82"/>
  <c r="DC874" i="82"/>
  <c r="BS13" i="82"/>
  <c r="BS17" i="82"/>
  <c r="BS21" i="82"/>
  <c r="BS25" i="82"/>
  <c r="BS29" i="82"/>
  <c r="BS33" i="82"/>
  <c r="BS37" i="82"/>
  <c r="BS41" i="82"/>
  <c r="BS45" i="82"/>
  <c r="BS49" i="82"/>
  <c r="BS53" i="82"/>
  <c r="BS57" i="82"/>
  <c r="BS61" i="82"/>
  <c r="BS65" i="82"/>
  <c r="BS69" i="82"/>
  <c r="BS73" i="82"/>
  <c r="BS77" i="82"/>
  <c r="BS81" i="82"/>
  <c r="BS85" i="82"/>
  <c r="BS89" i="82"/>
  <c r="BS93" i="82"/>
  <c r="BS97" i="82"/>
  <c r="BS101" i="82"/>
  <c r="BS105" i="82"/>
  <c r="BS109" i="82"/>
  <c r="BS113" i="82"/>
  <c r="BS117" i="82"/>
  <c r="BS121" i="82"/>
  <c r="BS125" i="82"/>
  <c r="BS129" i="82"/>
  <c r="BS133" i="82"/>
  <c r="BS137" i="82"/>
  <c r="BS141" i="82"/>
  <c r="BS145" i="82"/>
  <c r="BS149" i="82"/>
  <c r="BS153" i="82"/>
  <c r="BS157" i="82"/>
  <c r="BS161" i="82"/>
  <c r="BS165" i="82"/>
  <c r="BS169" i="82"/>
  <c r="BS173" i="82"/>
  <c r="BS177" i="82"/>
  <c r="BS181" i="82"/>
  <c r="BS185" i="82"/>
  <c r="BS189" i="82"/>
  <c r="BS193" i="82"/>
  <c r="BS197" i="82"/>
  <c r="BS201" i="82"/>
  <c r="BS205" i="82"/>
  <c r="BS209" i="82"/>
  <c r="BS213" i="82"/>
  <c r="BS217" i="82"/>
  <c r="BS221" i="82"/>
  <c r="BS225" i="82"/>
  <c r="BS229" i="82"/>
  <c r="BS233" i="82"/>
  <c r="BS237" i="82"/>
  <c r="BS241" i="82"/>
  <c r="BS245" i="82"/>
  <c r="BS249" i="82"/>
  <c r="BS253" i="82"/>
  <c r="BS257" i="82"/>
  <c r="BS261" i="82"/>
  <c r="AT15" i="82"/>
  <c r="AT19" i="82"/>
  <c r="AT23" i="82"/>
  <c r="AT27" i="82"/>
  <c r="AT31" i="82"/>
  <c r="AT35" i="82"/>
  <c r="AT39" i="82"/>
  <c r="AT43" i="82"/>
  <c r="AT47" i="82"/>
  <c r="AT51" i="82"/>
  <c r="J14" i="82"/>
  <c r="J18" i="82"/>
  <c r="J22" i="82"/>
  <c r="J26" i="82"/>
  <c r="J30" i="82"/>
  <c r="J34" i="82"/>
  <c r="J38" i="82"/>
  <c r="J42" i="82"/>
  <c r="J46" i="82"/>
  <c r="J50" i="82"/>
  <c r="J54" i="82"/>
  <c r="J58" i="82"/>
  <c r="J62" i="82"/>
  <c r="J66" i="82"/>
  <c r="J70" i="82"/>
  <c r="J77" i="82"/>
  <c r="J81" i="82"/>
  <c r="J86" i="82"/>
  <c r="J90" i="82"/>
  <c r="J94" i="82"/>
  <c r="J98" i="82"/>
  <c r="J102" i="82"/>
  <c r="J106" i="82"/>
  <c r="J110" i="82"/>
  <c r="J114" i="82"/>
  <c r="J118" i="82"/>
  <c r="J122" i="82"/>
  <c r="J126" i="82"/>
  <c r="J130" i="82"/>
  <c r="J134" i="82"/>
  <c r="J138" i="82"/>
  <c r="J142" i="82"/>
  <c r="J149" i="82"/>
  <c r="J153" i="82"/>
  <c r="J154" i="82"/>
  <c r="J158" i="82"/>
  <c r="J162" i="82"/>
  <c r="J166" i="82"/>
  <c r="J170" i="82"/>
  <c r="J174" i="82"/>
  <c r="J178" i="82"/>
  <c r="J182" i="82"/>
  <c r="J186" i="82"/>
  <c r="J190" i="82"/>
  <c r="J194" i="82"/>
  <c r="J198" i="82"/>
  <c r="J202" i="82"/>
  <c r="J206" i="82"/>
  <c r="J210" i="82"/>
  <c r="J214" i="82"/>
  <c r="J221" i="82"/>
  <c r="J226" i="82"/>
  <c r="J230" i="82"/>
  <c r="J234" i="82"/>
  <c r="J238" i="82"/>
  <c r="J242" i="82"/>
  <c r="J246" i="82"/>
  <c r="J250" i="82"/>
  <c r="J254" i="82"/>
  <c r="J258" i="82"/>
  <c r="J262" i="82"/>
  <c r="J266" i="82"/>
  <c r="J270" i="82"/>
  <c r="J274" i="82"/>
  <c r="J278" i="82"/>
  <c r="J282" i="82"/>
  <c r="J286" i="82"/>
  <c r="J287" i="82"/>
  <c r="J288" i="82"/>
  <c r="J289" i="82"/>
  <c r="J293" i="82"/>
  <c r="J298" i="82"/>
  <c r="J302" i="82"/>
  <c r="J306" i="82"/>
  <c r="J310" i="82"/>
  <c r="J314" i="82"/>
  <c r="J318" i="82"/>
  <c r="J322" i="82"/>
  <c r="J326" i="82"/>
  <c r="J330" i="82"/>
  <c r="J334" i="82"/>
  <c r="J338" i="82"/>
  <c r="J342" i="82"/>
  <c r="J346" i="82"/>
  <c r="J350" i="82"/>
  <c r="J354" i="82"/>
  <c r="J361" i="82"/>
  <c r="J365" i="82"/>
  <c r="J370" i="82"/>
  <c r="J374" i="82"/>
  <c r="J378" i="82"/>
  <c r="J382" i="82"/>
  <c r="J386" i="82"/>
  <c r="J390" i="82"/>
  <c r="J394" i="82"/>
  <c r="J398" i="82"/>
  <c r="J402" i="82"/>
  <c r="J406" i="82"/>
  <c r="J410" i="82"/>
  <c r="J414" i="82"/>
  <c r="J418" i="82"/>
  <c r="J422" i="82"/>
  <c r="J426" i="82"/>
  <c r="J433" i="82"/>
  <c r="J437" i="82"/>
  <c r="J438" i="82"/>
  <c r="J442" i="82"/>
  <c r="J446" i="82"/>
  <c r="J447" i="82"/>
  <c r="J451" i="82"/>
  <c r="J455" i="82"/>
  <c r="J459" i="82"/>
  <c r="J463" i="82"/>
  <c r="J467" i="82"/>
  <c r="J471" i="82"/>
  <c r="J475" i="82"/>
  <c r="J479" i="82"/>
  <c r="J483" i="82"/>
  <c r="J487" i="82"/>
  <c r="J491" i="82"/>
  <c r="J495" i="82"/>
  <c r="J499" i="82"/>
  <c r="J500" i="82"/>
  <c r="J501" i="82"/>
  <c r="J502" i="82"/>
  <c r="J506" i="82"/>
  <c r="J511" i="82"/>
  <c r="J516" i="82"/>
  <c r="J521" i="82"/>
  <c r="J525" i="82"/>
  <c r="J529" i="82"/>
  <c r="J533" i="82"/>
  <c r="J537" i="82"/>
  <c r="J541" i="82"/>
  <c r="J545" i="82"/>
  <c r="J549" i="82"/>
  <c r="J554" i="82"/>
  <c r="J558" i="82"/>
  <c r="J564" i="82"/>
  <c r="J565" i="82"/>
  <c r="J574" i="82"/>
  <c r="J578" i="82"/>
  <c r="J583" i="82"/>
  <c r="J588" i="82"/>
  <c r="J589" i="82"/>
  <c r="J593" i="82"/>
  <c r="J597" i="82"/>
  <c r="J601" i="82"/>
  <c r="J605" i="82"/>
  <c r="J609" i="82"/>
  <c r="J613" i="82"/>
  <c r="J617" i="82"/>
  <c r="J621" i="82"/>
  <c r="J626" i="82"/>
  <c r="J630" i="82"/>
  <c r="J631" i="82"/>
  <c r="J637" i="82"/>
  <c r="J646" i="82"/>
  <c r="J650" i="82"/>
  <c r="J651" i="82"/>
  <c r="J655" i="82"/>
  <c r="J663" i="82"/>
  <c r="J667" i="82"/>
  <c r="J671" i="82"/>
  <c r="J675" i="82"/>
  <c r="J679" i="82"/>
  <c r="J683" i="82"/>
  <c r="J687" i="82"/>
  <c r="J691" i="82"/>
  <c r="J696" i="82"/>
  <c r="J700" i="82"/>
  <c r="J706" i="82"/>
  <c r="J707" i="82"/>
  <c r="J716" i="82"/>
  <c r="J720" i="82"/>
  <c r="J723" i="82"/>
  <c r="J727" i="82"/>
  <c r="J731" i="82"/>
  <c r="J735" i="82"/>
  <c r="J739" i="82"/>
  <c r="J743" i="82"/>
  <c r="J747" i="82"/>
  <c r="J751" i="82"/>
  <c r="J755" i="82"/>
  <c r="J759" i="82"/>
  <c r="J763" i="82"/>
  <c r="J767" i="82"/>
  <c r="J771" i="82"/>
  <c r="J775" i="82"/>
  <c r="J779" i="82"/>
  <c r="J783" i="82"/>
  <c r="J787" i="82"/>
  <c r="J791" i="82"/>
  <c r="J795" i="82"/>
  <c r="J799" i="82"/>
  <c r="J803" i="82"/>
  <c r="J807" i="82"/>
  <c r="J811" i="82"/>
  <c r="J815" i="82"/>
  <c r="J819" i="82"/>
  <c r="J823" i="82"/>
  <c r="J827" i="82"/>
  <c r="J831" i="82"/>
  <c r="J835" i="82"/>
  <c r="J839" i="82"/>
  <c r="J843" i="82"/>
  <c r="J847" i="82"/>
  <c r="J851" i="82"/>
  <c r="J858" i="82"/>
  <c r="J862" i="82"/>
  <c r="J867" i="82"/>
  <c r="J871" i="82"/>
  <c r="J875" i="82"/>
  <c r="J879" i="82"/>
  <c r="J883" i="82"/>
  <c r="J887" i="82"/>
  <c r="J891" i="82"/>
  <c r="J895" i="82"/>
  <c r="J899" i="82"/>
  <c r="J903" i="82"/>
  <c r="J907" i="82"/>
  <c r="J911" i="82"/>
  <c r="J915" i="82"/>
  <c r="J919" i="82"/>
  <c r="J923" i="82"/>
  <c r="J930" i="82"/>
  <c r="J934" i="82"/>
  <c r="J935" i="82"/>
  <c r="J939" i="82"/>
  <c r="J943" i="82"/>
  <c r="J947" i="82"/>
  <c r="J951" i="82"/>
  <c r="J955" i="82"/>
  <c r="J959" i="82"/>
  <c r="J963" i="82"/>
  <c r="J967" i="82"/>
  <c r="J971" i="82"/>
  <c r="J975" i="82"/>
  <c r="J979" i="82"/>
  <c r="J983" i="82"/>
  <c r="J987" i="82"/>
  <c r="J991" i="82"/>
  <c r="J995" i="82"/>
  <c r="J1002" i="82"/>
  <c r="J1007" i="82"/>
  <c r="J1011" i="82"/>
  <c r="J1015" i="82"/>
  <c r="J1019" i="82"/>
  <c r="J1023" i="82"/>
  <c r="J1027" i="82"/>
  <c r="J1031" i="82"/>
  <c r="J1035" i="82"/>
  <c r="J1039" i="82"/>
  <c r="J1043" i="82"/>
  <c r="J1047" i="82"/>
  <c r="J1051" i="82"/>
  <c r="J1055" i="82"/>
  <c r="J1059" i="82"/>
  <c r="J1063" i="82"/>
  <c r="J1067" i="82"/>
  <c r="J1068" i="82"/>
  <c r="J1069" i="82"/>
  <c r="J1070" i="82"/>
  <c r="J1074" i="82"/>
  <c r="J1079" i="82"/>
  <c r="J1083" i="82"/>
  <c r="J1087" i="82"/>
  <c r="J1091" i="82"/>
  <c r="J1095" i="82"/>
  <c r="J1099" i="82"/>
  <c r="J1103" i="82"/>
  <c r="J1107" i="82"/>
  <c r="J1111" i="82"/>
  <c r="J1115" i="82"/>
  <c r="J1119" i="82"/>
  <c r="J1123" i="82"/>
  <c r="J1127" i="82"/>
  <c r="J1131" i="82"/>
  <c r="J1135" i="82"/>
  <c r="J1142" i="82"/>
  <c r="J1146" i="82"/>
  <c r="J1151" i="82"/>
  <c r="J1155" i="82"/>
  <c r="J1159" i="82"/>
  <c r="J1163" i="82"/>
  <c r="J1167" i="82"/>
  <c r="J1171" i="82"/>
  <c r="J1175" i="82"/>
  <c r="J1179" i="82"/>
  <c r="J1183" i="82"/>
  <c r="J1187" i="82"/>
  <c r="J1191" i="82"/>
  <c r="J1195" i="82"/>
  <c r="J1199" i="82"/>
  <c r="J1203" i="82"/>
  <c r="J1207" i="82"/>
  <c r="J1214" i="82"/>
  <c r="J1218" i="82"/>
  <c r="J1219" i="82"/>
  <c r="J1223" i="82"/>
  <c r="J1227" i="82"/>
  <c r="J1228" i="82"/>
  <c r="J1232" i="82"/>
  <c r="J1236" i="82"/>
  <c r="J1240" i="82"/>
  <c r="J1244" i="82"/>
  <c r="J1248" i="82"/>
  <c r="J1252" i="82"/>
  <c r="J1256" i="82"/>
  <c r="J1260" i="82"/>
  <c r="J1264" i="82"/>
  <c r="J1268" i="82"/>
  <c r="J1272" i="82"/>
  <c r="J1276" i="82"/>
  <c r="J1280" i="82"/>
  <c r="J1281" i="82"/>
  <c r="J1282" i="82"/>
  <c r="J1283" i="82"/>
  <c r="J1287" i="82"/>
  <c r="J1292" i="82"/>
  <c r="J1297" i="82"/>
  <c r="J1302" i="82"/>
  <c r="J1306" i="82"/>
  <c r="J1310" i="82"/>
  <c r="J1314" i="82"/>
  <c r="J1318" i="82"/>
  <c r="J1322" i="82"/>
  <c r="J1326" i="82"/>
  <c r="J1330" i="82"/>
  <c r="J1335" i="82"/>
  <c r="J1339" i="82"/>
  <c r="J1345" i="82"/>
  <c r="J1346" i="82"/>
  <c r="J1355" i="82"/>
  <c r="J1359" i="82"/>
  <c r="DC12" i="82"/>
  <c r="DC20" i="82"/>
  <c r="DC28" i="82"/>
  <c r="DC36" i="82"/>
  <c r="DC44" i="82"/>
  <c r="DC52" i="82"/>
  <c r="DC60" i="82"/>
  <c r="DC68" i="82"/>
  <c r="DC76" i="82"/>
  <c r="DC84" i="82"/>
  <c r="DC92" i="82"/>
  <c r="DC100" i="82"/>
  <c r="DC108" i="82"/>
  <c r="DC116" i="82"/>
  <c r="DC124" i="82"/>
  <c r="DC132" i="82"/>
  <c r="DC140" i="82"/>
  <c r="DC148" i="82"/>
  <c r="DC156" i="82"/>
  <c r="DC164" i="82"/>
  <c r="DC172" i="82"/>
  <c r="DC180" i="82"/>
  <c r="DC188" i="82"/>
  <c r="DC196" i="82"/>
  <c r="DC204" i="82"/>
  <c r="DC212" i="82"/>
  <c r="DC220" i="82"/>
  <c r="DC228" i="82"/>
  <c r="DC236" i="82"/>
  <c r="DC244" i="82"/>
  <c r="DC252" i="82"/>
  <c r="DC260" i="82"/>
  <c r="DC268" i="82"/>
  <c r="DC276" i="82"/>
  <c r="DC284" i="82"/>
  <c r="DC292" i="82"/>
  <c r="DC300" i="82"/>
  <c r="DC308" i="82"/>
  <c r="DC316" i="82"/>
  <c r="DC324" i="82"/>
  <c r="DC332" i="82"/>
  <c r="DC340" i="82"/>
  <c r="DC348" i="82"/>
  <c r="DC356" i="82"/>
  <c r="DC364" i="82"/>
  <c r="DC372" i="82"/>
  <c r="DC380" i="82"/>
  <c r="DC388" i="82"/>
  <c r="DC396" i="82"/>
  <c r="DC404" i="82"/>
  <c r="DC412" i="82"/>
  <c r="DC420" i="82"/>
  <c r="DC428" i="82"/>
  <c r="DC436" i="82"/>
  <c r="DC444" i="82"/>
  <c r="DC452" i="82"/>
  <c r="DC460" i="82"/>
  <c r="DC468" i="82"/>
  <c r="DC476" i="82"/>
  <c r="DC484" i="82"/>
  <c r="DC492" i="82"/>
  <c r="DC500" i="82"/>
  <c r="DC508" i="82"/>
  <c r="DC516" i="82"/>
  <c r="DC524" i="82"/>
  <c r="DC532" i="82"/>
  <c r="DC540" i="82"/>
  <c r="DC548" i="82"/>
  <c r="DC556" i="82"/>
  <c r="DC564" i="82"/>
  <c r="DC572" i="82"/>
  <c r="DC580" i="82"/>
  <c r="DC588" i="82"/>
  <c r="DC596" i="82"/>
  <c r="DC604" i="82"/>
  <c r="DC612" i="82"/>
  <c r="DC620" i="82"/>
  <c r="DC628" i="82"/>
  <c r="DC636" i="82"/>
  <c r="DC644" i="82"/>
  <c r="DC652" i="82"/>
  <c r="DC660" i="82"/>
  <c r="DC668" i="82"/>
  <c r="DC676" i="82"/>
  <c r="DC684" i="82"/>
  <c r="DC692" i="82"/>
  <c r="DC700" i="82"/>
  <c r="DC708" i="82"/>
  <c r="DC716" i="82"/>
  <c r="DC724" i="82"/>
  <c r="DC732" i="82"/>
  <c r="DC740" i="82"/>
  <c r="DC748" i="82"/>
  <c r="DC756" i="82"/>
  <c r="DC764" i="82"/>
  <c r="DC772" i="82"/>
  <c r="DC780" i="82"/>
  <c r="DC788" i="82"/>
  <c r="DC796" i="82"/>
  <c r="DC804" i="82"/>
  <c r="DC812" i="82"/>
  <c r="DC820" i="82"/>
  <c r="DC828" i="82"/>
  <c r="DC836" i="82"/>
  <c r="DC844" i="82"/>
  <c r="DC852" i="82"/>
  <c r="DC860" i="82"/>
  <c r="DC868" i="82"/>
  <c r="BS12" i="82"/>
  <c r="BS16" i="82"/>
  <c r="BS20" i="82"/>
  <c r="BS24" i="82"/>
  <c r="BS28" i="82"/>
  <c r="BS32" i="82"/>
  <c r="BS36" i="82"/>
  <c r="BS40" i="82"/>
  <c r="BS44" i="82"/>
  <c r="BS48" i="82"/>
  <c r="BS52" i="82"/>
  <c r="BS56" i="82"/>
  <c r="BS60" i="82"/>
  <c r="BS64" i="82"/>
  <c r="BS68" i="82"/>
  <c r="BS72" i="82"/>
  <c r="BS76" i="82"/>
  <c r="BS80" i="82"/>
  <c r="BS84" i="82"/>
  <c r="BS88" i="82"/>
  <c r="BS92" i="82"/>
  <c r="BS96" i="82"/>
  <c r="BS100" i="82"/>
  <c r="BS104" i="82"/>
  <c r="BS108" i="82"/>
  <c r="BS112" i="82"/>
  <c r="BS116" i="82"/>
  <c r="BS120" i="82"/>
  <c r="BS124" i="82"/>
  <c r="BS128" i="82"/>
  <c r="BS132" i="82"/>
  <c r="BS136" i="82"/>
  <c r="BS140" i="82"/>
  <c r="BS144" i="82"/>
  <c r="BS148" i="82"/>
  <c r="BS152" i="82"/>
  <c r="BS156" i="82"/>
  <c r="BS160" i="82"/>
  <c r="BS164" i="82"/>
  <c r="BS168" i="82"/>
  <c r="BS172" i="82"/>
  <c r="BS176" i="82"/>
  <c r="BS180" i="82"/>
  <c r="BS184" i="82"/>
  <c r="BS188" i="82"/>
  <c r="BS192" i="82"/>
  <c r="BS196" i="82"/>
  <c r="BS200" i="82"/>
  <c r="BS204" i="82"/>
  <c r="BS208" i="82"/>
  <c r="BS212" i="82"/>
  <c r="BS216" i="82"/>
  <c r="BS220" i="82"/>
  <c r="BS224" i="82"/>
  <c r="BS228" i="82"/>
  <c r="BS232" i="82"/>
  <c r="BS236" i="82"/>
  <c r="BS240" i="82"/>
  <c r="BS244" i="82"/>
  <c r="BS248" i="82"/>
  <c r="BS252" i="82"/>
  <c r="BS256" i="82"/>
  <c r="BS260" i="82"/>
  <c r="AT12" i="82"/>
  <c r="AT16" i="82"/>
  <c r="AT20" i="82"/>
  <c r="AT24" i="82"/>
  <c r="AT28" i="82"/>
  <c r="AT32" i="82"/>
  <c r="AT36" i="82"/>
  <c r="AT40" i="82"/>
  <c r="AT44" i="82"/>
  <c r="AT48" i="82"/>
  <c r="AT52" i="82"/>
  <c r="J15" i="82"/>
  <c r="J19" i="82"/>
  <c r="J23" i="82"/>
  <c r="J27" i="82"/>
  <c r="J31" i="82"/>
  <c r="J35" i="82"/>
  <c r="J39" i="82"/>
  <c r="J43" i="82"/>
  <c r="J47" i="82"/>
  <c r="J51" i="82"/>
  <c r="J55" i="82"/>
  <c r="J59" i="82"/>
  <c r="J63" i="82"/>
  <c r="J67" i="82"/>
  <c r="J71" i="82"/>
  <c r="J78" i="82"/>
  <c r="J82" i="82"/>
  <c r="J83" i="82"/>
  <c r="J87" i="82"/>
  <c r="J91" i="82"/>
  <c r="J95" i="82"/>
  <c r="J99" i="82"/>
  <c r="J103" i="82"/>
  <c r="J107" i="82"/>
  <c r="J111" i="82"/>
  <c r="J115" i="82"/>
  <c r="J119" i="82"/>
  <c r="J123" i="82"/>
  <c r="J127" i="82"/>
  <c r="J131" i="82"/>
  <c r="J135" i="82"/>
  <c r="J139" i="82"/>
  <c r="J143" i="82"/>
  <c r="J150" i="82"/>
  <c r="J155" i="82"/>
  <c r="J159" i="82"/>
  <c r="J163" i="82"/>
  <c r="J167" i="82"/>
  <c r="J171" i="82"/>
  <c r="J175" i="82"/>
  <c r="J179" i="82"/>
  <c r="J183" i="82"/>
  <c r="J187" i="82"/>
  <c r="J191" i="82"/>
  <c r="J195" i="82"/>
  <c r="J199" i="82"/>
  <c r="J203" i="82"/>
  <c r="J207" i="82"/>
  <c r="J211" i="82"/>
  <c r="J215" i="82"/>
  <c r="J216" i="82"/>
  <c r="J217" i="82"/>
  <c r="J218" i="82"/>
  <c r="J222" i="82"/>
  <c r="J227" i="82"/>
  <c r="J231" i="82"/>
  <c r="J235" i="82"/>
  <c r="J239" i="82"/>
  <c r="J243" i="82"/>
  <c r="J247" i="82"/>
  <c r="J251" i="82"/>
  <c r="J255" i="82"/>
  <c r="J259" i="82"/>
  <c r="J263" i="82"/>
  <c r="J267" i="82"/>
  <c r="J271" i="82"/>
  <c r="J275" i="82"/>
  <c r="J279" i="82"/>
  <c r="J283" i="82"/>
  <c r="J290" i="82"/>
  <c r="J294" i="82"/>
  <c r="J299" i="82"/>
  <c r="J303" i="82"/>
  <c r="J307" i="82"/>
  <c r="J311" i="82"/>
  <c r="J315" i="82"/>
  <c r="J319" i="82"/>
  <c r="J323" i="82"/>
  <c r="J327" i="82"/>
  <c r="J331" i="82"/>
  <c r="J335" i="82"/>
  <c r="J339" i="82"/>
  <c r="J343" i="82"/>
  <c r="J347" i="82"/>
  <c r="J351" i="82"/>
  <c r="J355" i="82"/>
  <c r="J362" i="82"/>
  <c r="J366" i="82"/>
  <c r="J367" i="82"/>
  <c r="J371" i="82"/>
  <c r="J375" i="82"/>
  <c r="J379" i="82"/>
  <c r="J383" i="82"/>
  <c r="J387" i="82"/>
  <c r="J391" i="82"/>
  <c r="J395" i="82"/>
  <c r="J399" i="82"/>
  <c r="J403" i="82"/>
  <c r="J407" i="82"/>
  <c r="J411" i="82"/>
  <c r="J415" i="82"/>
  <c r="J419" i="82"/>
  <c r="J423" i="82"/>
  <c r="J427" i="82"/>
  <c r="J434" i="82"/>
  <c r="J439" i="82"/>
  <c r="J443" i="82"/>
  <c r="J448" i="82"/>
  <c r="J452" i="82"/>
  <c r="J456" i="82"/>
  <c r="J460" i="82"/>
  <c r="J464" i="82"/>
  <c r="J468" i="82"/>
  <c r="J472" i="82"/>
  <c r="J476" i="82"/>
  <c r="J480" i="82"/>
  <c r="J484" i="82"/>
  <c r="J488" i="82"/>
  <c r="J492" i="82"/>
  <c r="J496" i="82"/>
  <c r="J503" i="82"/>
  <c r="J507" i="82"/>
  <c r="J512" i="82"/>
  <c r="J517" i="82"/>
  <c r="J518" i="82"/>
  <c r="J522" i="82"/>
  <c r="J526" i="82"/>
  <c r="J530" i="82"/>
  <c r="J534" i="82"/>
  <c r="J538" i="82"/>
  <c r="J542" i="82"/>
  <c r="J546" i="82"/>
  <c r="J550" i="82"/>
  <c r="J555" i="82"/>
  <c r="J559" i="82"/>
  <c r="J560" i="82"/>
  <c r="J566" i="82"/>
  <c r="J575" i="82"/>
  <c r="J579" i="82"/>
  <c r="J580" i="82"/>
  <c r="J584" i="82"/>
  <c r="J590" i="82"/>
  <c r="J594" i="82"/>
  <c r="J598" i="82"/>
  <c r="J602" i="82"/>
  <c r="J606" i="82"/>
  <c r="J610" i="82"/>
  <c r="J614" i="82"/>
  <c r="J618" i="82"/>
  <c r="J622" i="82"/>
  <c r="J623" i="82"/>
  <c r="J627" i="82"/>
  <c r="J632" i="82"/>
  <c r="J638" i="82"/>
  <c r="J647" i="82"/>
  <c r="J652" i="82"/>
  <c r="J656" i="82"/>
  <c r="J657" i="82"/>
  <c r="J658" i="82"/>
  <c r="J659" i="82"/>
  <c r="J660" i="82"/>
  <c r="J664" i="82"/>
  <c r="J668" i="82"/>
  <c r="J672" i="82"/>
  <c r="J676" i="82"/>
  <c r="J680" i="82"/>
  <c r="J684" i="82"/>
  <c r="J688" i="82"/>
  <c r="J692" i="82"/>
  <c r="J697" i="82"/>
  <c r="J701" i="82"/>
  <c r="J702" i="82"/>
  <c r="J708" i="82"/>
  <c r="J717" i="82"/>
  <c r="J721" i="82"/>
  <c r="J722" i="82"/>
  <c r="J726" i="82"/>
  <c r="J730" i="82"/>
  <c r="J734" i="82"/>
  <c r="J738" i="82"/>
  <c r="J742" i="82"/>
  <c r="J746" i="82"/>
  <c r="J750" i="82"/>
  <c r="J754" i="82"/>
  <c r="J758" i="82"/>
  <c r="J762" i="82"/>
  <c r="J766" i="82"/>
  <c r="J770" i="82"/>
  <c r="J774" i="82"/>
  <c r="J778" i="82"/>
  <c r="J782" i="82"/>
  <c r="J786" i="82"/>
  <c r="J790" i="82"/>
  <c r="J796" i="82"/>
  <c r="J800" i="82"/>
  <c r="J804" i="82"/>
  <c r="J808" i="82"/>
  <c r="J812" i="82"/>
  <c r="J816" i="82"/>
  <c r="J820" i="82"/>
  <c r="J824" i="82"/>
  <c r="J828" i="82"/>
  <c r="J832" i="82"/>
  <c r="J836" i="82"/>
  <c r="J840" i="82"/>
  <c r="J844" i="82"/>
  <c r="J848" i="82"/>
  <c r="J852" i="82"/>
  <c r="J859" i="82"/>
  <c r="J863" i="82"/>
  <c r="J864" i="82"/>
  <c r="J868" i="82"/>
  <c r="J872" i="82"/>
  <c r="J876" i="82"/>
  <c r="J880" i="82"/>
  <c r="J884" i="82"/>
  <c r="J888" i="82"/>
  <c r="J892" i="82"/>
  <c r="J896" i="82"/>
  <c r="J900" i="82"/>
  <c r="J904" i="82"/>
  <c r="J908" i="82"/>
  <c r="J912" i="82"/>
  <c r="J916" i="82"/>
  <c r="J920" i="82"/>
  <c r="J924" i="82"/>
  <c r="J931" i="82"/>
  <c r="J936" i="82"/>
  <c r="J940" i="82"/>
  <c r="J944" i="82"/>
  <c r="J948" i="82"/>
  <c r="J952" i="82"/>
  <c r="J956" i="82"/>
  <c r="J960" i="82"/>
  <c r="J964" i="82"/>
  <c r="J968" i="82"/>
  <c r="J972" i="82"/>
  <c r="J976" i="82"/>
  <c r="J980" i="82"/>
  <c r="J984" i="82"/>
  <c r="J988" i="82"/>
  <c r="J992" i="82"/>
  <c r="J996" i="82"/>
  <c r="J997" i="82"/>
  <c r="J998" i="82"/>
  <c r="J999" i="82"/>
  <c r="J1003" i="82"/>
  <c r="J1008" i="82"/>
  <c r="J1012" i="82"/>
  <c r="J1016" i="82"/>
  <c r="J1020" i="82"/>
  <c r="J1024" i="82"/>
  <c r="J1028" i="82"/>
  <c r="J1032" i="82"/>
  <c r="J1036" i="82"/>
  <c r="J1040" i="82"/>
  <c r="J1044" i="82"/>
  <c r="J1048" i="82"/>
  <c r="J1052" i="82"/>
  <c r="J1056" i="82"/>
  <c r="J1060" i="82"/>
  <c r="J1064" i="82"/>
  <c r="J1071" i="82"/>
  <c r="J1075" i="82"/>
  <c r="J1080" i="82"/>
  <c r="J1084" i="82"/>
  <c r="J1088" i="82"/>
  <c r="J1092" i="82"/>
  <c r="J1096" i="82"/>
  <c r="J1100" i="82"/>
  <c r="J1104" i="82"/>
  <c r="J1108" i="82"/>
  <c r="J1112" i="82"/>
  <c r="J1116" i="82"/>
  <c r="J1120" i="82"/>
  <c r="J1124" i="82"/>
  <c r="J1128" i="82"/>
  <c r="J1132" i="82"/>
  <c r="J1136" i="82"/>
  <c r="J1143" i="82"/>
  <c r="J1147" i="82"/>
  <c r="J1148" i="82"/>
  <c r="J1152" i="82"/>
  <c r="J1156" i="82"/>
  <c r="J1160" i="82"/>
  <c r="J1164" i="82"/>
  <c r="J1168" i="82"/>
  <c r="J1172" i="82"/>
  <c r="J1176" i="82"/>
  <c r="J1180" i="82"/>
  <c r="J1184" i="82"/>
  <c r="J1188" i="82"/>
  <c r="J1192" i="82"/>
  <c r="J1196" i="82"/>
  <c r="J1200" i="82"/>
  <c r="J1204" i="82"/>
  <c r="J1208" i="82"/>
  <c r="J1215" i="82"/>
  <c r="J1220" i="82"/>
  <c r="J1224" i="82"/>
  <c r="J1229" i="82"/>
  <c r="J1233" i="82"/>
  <c r="J1237" i="82"/>
  <c r="J1241" i="82"/>
  <c r="J1245" i="82"/>
  <c r="J1249" i="82"/>
  <c r="J1253" i="82"/>
  <c r="J1257" i="82"/>
  <c r="J1261" i="82"/>
  <c r="J1265" i="82"/>
  <c r="J1269" i="82"/>
  <c r="J1273" i="82"/>
  <c r="J1277" i="82"/>
  <c r="J1284" i="82"/>
  <c r="J1288" i="82"/>
  <c r="J1293" i="82"/>
  <c r="J1298" i="82"/>
  <c r="J1299" i="82"/>
  <c r="J1303" i="82"/>
  <c r="J1307" i="82"/>
  <c r="J1311" i="82"/>
  <c r="J1315" i="82"/>
  <c r="J1319" i="82"/>
  <c r="J1323" i="82"/>
  <c r="J1327" i="82"/>
  <c r="J1331" i="82"/>
  <c r="J1336" i="82"/>
  <c r="J1340" i="82"/>
  <c r="J1341" i="82"/>
  <c r="J1347" i="82"/>
  <c r="J1356" i="82"/>
  <c r="J1360" i="82"/>
  <c r="J1361" i="82"/>
  <c r="DC24" i="82"/>
  <c r="DC40" i="82"/>
  <c r="DC56" i="82"/>
  <c r="DC72" i="82"/>
  <c r="DC88" i="82"/>
  <c r="DC104" i="82"/>
  <c r="DC120" i="82"/>
  <c r="DC136" i="82"/>
  <c r="DC152" i="82"/>
  <c r="DC168" i="82"/>
  <c r="DC184" i="82"/>
  <c r="DC200" i="82"/>
  <c r="DC216" i="82"/>
  <c r="DC232" i="82"/>
  <c r="DC248" i="82"/>
  <c r="DC264" i="82"/>
  <c r="DC280" i="82"/>
  <c r="DC296" i="82"/>
  <c r="DC312" i="82"/>
  <c r="DC328" i="82"/>
  <c r="DC344" i="82"/>
  <c r="DC360" i="82"/>
  <c r="DC376" i="82"/>
  <c r="DC392" i="82"/>
  <c r="DC408" i="82"/>
  <c r="DC424" i="82"/>
  <c r="DC440" i="82"/>
  <c r="DC456" i="82"/>
  <c r="DC472" i="82"/>
  <c r="DC488" i="82"/>
  <c r="DC504" i="82"/>
  <c r="DC520" i="82"/>
  <c r="DC536" i="82"/>
  <c r="DC552" i="82"/>
  <c r="DC568" i="82"/>
  <c r="DC584" i="82"/>
  <c r="DC600" i="82"/>
  <c r="DC616" i="82"/>
  <c r="DC632" i="82"/>
  <c r="DC648" i="82"/>
  <c r="DC664" i="82"/>
  <c r="DC680" i="82"/>
  <c r="DC696" i="82"/>
  <c r="DC712" i="82"/>
  <c r="DC728" i="82"/>
  <c r="DC744" i="82"/>
  <c r="DC760" i="82"/>
  <c r="DC776" i="82"/>
  <c r="DC792" i="82"/>
  <c r="DC808" i="82"/>
  <c r="DC824" i="82"/>
  <c r="DC840" i="82"/>
  <c r="DC856" i="82"/>
  <c r="DC872" i="82"/>
  <c r="BS15" i="82"/>
  <c r="BS23" i="82"/>
  <c r="BS31" i="82"/>
  <c r="BS39" i="82"/>
  <c r="BS47" i="82"/>
  <c r="BS55" i="82"/>
  <c r="BS63" i="82"/>
  <c r="BS71" i="82"/>
  <c r="BS79" i="82"/>
  <c r="BS87" i="82"/>
  <c r="BS95" i="82"/>
  <c r="BS103" i="82"/>
  <c r="BS111" i="82"/>
  <c r="BS119" i="82"/>
  <c r="BS127" i="82"/>
  <c r="BS135" i="82"/>
  <c r="BS143" i="82"/>
  <c r="BS151" i="82"/>
  <c r="BS159" i="82"/>
  <c r="BS167" i="82"/>
  <c r="BS175" i="82"/>
  <c r="BS183" i="82"/>
  <c r="BS191" i="82"/>
  <c r="BS199" i="82"/>
  <c r="BS207" i="82"/>
  <c r="BS215" i="82"/>
  <c r="BS223" i="82"/>
  <c r="BS231" i="82"/>
  <c r="BS239" i="82"/>
  <c r="BS247" i="82"/>
  <c r="BS255" i="82"/>
  <c r="BS263" i="82"/>
  <c r="BS267" i="82"/>
  <c r="BS271" i="82"/>
  <c r="BS275" i="82"/>
  <c r="AT13" i="82"/>
  <c r="AT21" i="82"/>
  <c r="AT29" i="82"/>
  <c r="AT37" i="82"/>
  <c r="AT45" i="82"/>
  <c r="AT53" i="82"/>
  <c r="J13" i="82"/>
  <c r="J17" i="82"/>
  <c r="J21" i="82"/>
  <c r="J25" i="82"/>
  <c r="J29" i="82"/>
  <c r="J33" i="82"/>
  <c r="J37" i="82"/>
  <c r="J41" i="82"/>
  <c r="J45" i="82"/>
  <c r="J49" i="82"/>
  <c r="J53" i="82"/>
  <c r="J57" i="82"/>
  <c r="J61" i="82"/>
  <c r="J65" i="82"/>
  <c r="J69" i="82"/>
  <c r="J73" i="82"/>
  <c r="J79" i="82"/>
  <c r="J85" i="82"/>
  <c r="J89" i="82"/>
  <c r="J93" i="82"/>
  <c r="J97" i="82"/>
  <c r="J101" i="82"/>
  <c r="J105" i="82"/>
  <c r="J109" i="82"/>
  <c r="J113" i="82"/>
  <c r="J117" i="82"/>
  <c r="J121" i="82"/>
  <c r="J125" i="82"/>
  <c r="J129" i="82"/>
  <c r="J133" i="82"/>
  <c r="J137" i="82"/>
  <c r="J141" i="82"/>
  <c r="J148" i="82"/>
  <c r="J152" i="82"/>
  <c r="J292" i="82"/>
  <c r="J297" i="82"/>
  <c r="J301" i="82"/>
  <c r="J305" i="82"/>
  <c r="J309" i="82"/>
  <c r="J313" i="82"/>
  <c r="J317" i="82"/>
  <c r="J321" i="82"/>
  <c r="J325" i="82"/>
  <c r="J329" i="82"/>
  <c r="J333" i="82"/>
  <c r="J337" i="82"/>
  <c r="J341" i="82"/>
  <c r="J345" i="82"/>
  <c r="J349" i="82"/>
  <c r="J353" i="82"/>
  <c r="J357" i="82"/>
  <c r="J363" i="82"/>
  <c r="J369" i="82"/>
  <c r="J373" i="82"/>
  <c r="J377" i="82"/>
  <c r="J381" i="82"/>
  <c r="J385" i="82"/>
  <c r="J389" i="82"/>
  <c r="J393" i="82"/>
  <c r="J397" i="82"/>
  <c r="J401" i="82"/>
  <c r="J405" i="82"/>
  <c r="J409" i="82"/>
  <c r="J413" i="82"/>
  <c r="J417" i="82"/>
  <c r="J421" i="82"/>
  <c r="J425" i="82"/>
  <c r="J432" i="82"/>
  <c r="J436" i="82"/>
  <c r="J450" i="82"/>
  <c r="J454" i="82"/>
  <c r="J458" i="82"/>
  <c r="J462" i="82"/>
  <c r="J466" i="82"/>
  <c r="J470" i="82"/>
  <c r="J474" i="82"/>
  <c r="J478" i="82"/>
  <c r="J482" i="82"/>
  <c r="J486" i="82"/>
  <c r="J490" i="82"/>
  <c r="J494" i="82"/>
  <c r="J498" i="82"/>
  <c r="J520" i="82"/>
  <c r="J524" i="82"/>
  <c r="J528" i="82"/>
  <c r="J532" i="82"/>
  <c r="J536" i="82"/>
  <c r="J540" i="82"/>
  <c r="J544" i="82"/>
  <c r="J548" i="82"/>
  <c r="J553" i="82"/>
  <c r="J557" i="82"/>
  <c r="J568" i="82"/>
  <c r="J572" i="82"/>
  <c r="J592" i="82"/>
  <c r="J596" i="82"/>
  <c r="J600" i="82"/>
  <c r="J604" i="82"/>
  <c r="J608" i="82"/>
  <c r="J612" i="82"/>
  <c r="J616" i="82"/>
  <c r="J620" i="82"/>
  <c r="J633" i="82"/>
  <c r="J634" i="82"/>
  <c r="J636" i="82"/>
  <c r="J645" i="82"/>
  <c r="J649" i="82"/>
  <c r="J703" i="82"/>
  <c r="J705" i="82"/>
  <c r="J712" i="82"/>
  <c r="J718" i="82"/>
  <c r="J725" i="82"/>
  <c r="J729" i="82"/>
  <c r="J733" i="82"/>
  <c r="J737" i="82"/>
  <c r="J741" i="82"/>
  <c r="J745" i="82"/>
  <c r="J749" i="82"/>
  <c r="J753" i="82"/>
  <c r="J757" i="82"/>
  <c r="J761" i="82"/>
  <c r="J765" i="82"/>
  <c r="J769" i="82"/>
  <c r="J773" i="82"/>
  <c r="J777" i="82"/>
  <c r="J781" i="82"/>
  <c r="J785" i="82"/>
  <c r="J789" i="82"/>
  <c r="J793" i="82"/>
  <c r="J797" i="82"/>
  <c r="J801" i="82"/>
  <c r="J805" i="82"/>
  <c r="J809" i="82"/>
  <c r="J813" i="82"/>
  <c r="J817" i="82"/>
  <c r="J821" i="82"/>
  <c r="J825" i="82"/>
  <c r="J829" i="82"/>
  <c r="J833" i="82"/>
  <c r="J837" i="82"/>
  <c r="J841" i="82"/>
  <c r="J845" i="82"/>
  <c r="J849" i="82"/>
  <c r="J853" i="82"/>
  <c r="J855" i="82"/>
  <c r="J865" i="82"/>
  <c r="J869" i="82"/>
  <c r="J873" i="82"/>
  <c r="J877" i="82"/>
  <c r="J881" i="82"/>
  <c r="J885" i="82"/>
  <c r="J889" i="82"/>
  <c r="J893" i="82"/>
  <c r="J897" i="82"/>
  <c r="J901" i="82"/>
  <c r="J905" i="82"/>
  <c r="J909" i="82"/>
  <c r="J913" i="82"/>
  <c r="J917" i="82"/>
  <c r="J921" i="82"/>
  <c r="J925" i="82"/>
  <c r="J926" i="82"/>
  <c r="J927" i="82"/>
  <c r="J928" i="82"/>
  <c r="J932" i="82"/>
  <c r="J1001" i="82"/>
  <c r="J1005" i="82"/>
  <c r="J1072" i="82"/>
  <c r="J1076" i="82"/>
  <c r="J1077" i="82"/>
  <c r="J1081" i="82"/>
  <c r="J1085" i="82"/>
  <c r="J1089" i="82"/>
  <c r="J1093" i="82"/>
  <c r="J1097" i="82"/>
  <c r="J1101" i="82"/>
  <c r="J1105" i="82"/>
  <c r="J1109" i="82"/>
  <c r="J1113" i="82"/>
  <c r="J1117" i="82"/>
  <c r="J1121" i="82"/>
  <c r="J1125" i="82"/>
  <c r="J1129" i="82"/>
  <c r="J1133" i="82"/>
  <c r="J1137" i="82"/>
  <c r="J1139" i="82"/>
  <c r="J1149" i="82"/>
  <c r="J1153" i="82"/>
  <c r="J1157" i="82"/>
  <c r="J1161" i="82"/>
  <c r="J1165" i="82"/>
  <c r="J1169" i="82"/>
  <c r="J1173" i="82"/>
  <c r="J1177" i="82"/>
  <c r="J1181" i="82"/>
  <c r="J1185" i="82"/>
  <c r="J1189" i="82"/>
  <c r="J1193" i="82"/>
  <c r="J1197" i="82"/>
  <c r="J1201" i="82"/>
  <c r="J1205" i="82"/>
  <c r="J1209" i="82"/>
  <c r="J1210" i="82"/>
  <c r="J1211" i="82"/>
  <c r="J1212" i="82"/>
  <c r="J1216" i="82"/>
  <c r="J1230" i="82"/>
  <c r="J1234" i="82"/>
  <c r="J1238" i="82"/>
  <c r="J1242" i="82"/>
  <c r="J1246" i="82"/>
  <c r="J1250" i="82"/>
  <c r="J1254" i="82"/>
  <c r="J1258" i="82"/>
  <c r="J1262" i="82"/>
  <c r="J1266" i="82"/>
  <c r="J1270" i="82"/>
  <c r="J1274" i="82"/>
  <c r="J1278" i="82"/>
  <c r="J1300" i="82"/>
  <c r="J1304" i="82"/>
  <c r="J1308" i="82"/>
  <c r="J1312" i="82"/>
  <c r="J1316" i="82"/>
  <c r="J1320" i="82"/>
  <c r="J1324" i="82"/>
  <c r="J1328" i="82"/>
  <c r="J1332" i="82"/>
  <c r="J1333" i="82"/>
  <c r="J1337" i="82"/>
  <c r="J1343" i="82"/>
  <c r="J1348" i="82"/>
  <c r="J1350" i="82"/>
  <c r="J1354" i="82"/>
  <c r="J1358" i="82"/>
  <c r="J1364" i="82"/>
  <c r="J1369" i="82"/>
  <c r="J1370" i="82"/>
  <c r="J1374" i="82"/>
  <c r="J1378" i="82"/>
  <c r="J1382" i="82"/>
  <c r="J1386" i="82"/>
  <c r="J1390" i="82"/>
  <c r="J1394" i="82"/>
  <c r="J1398" i="82"/>
  <c r="J1402" i="82"/>
  <c r="J1407" i="82"/>
  <c r="J1411" i="82"/>
  <c r="J1412" i="82"/>
  <c r="J1418" i="82"/>
  <c r="J1427" i="82"/>
  <c r="J1431" i="82"/>
  <c r="J1432" i="82"/>
  <c r="J1436" i="82"/>
  <c r="J1444" i="82"/>
  <c r="J1448" i="82"/>
  <c r="J1452" i="82"/>
  <c r="J1456" i="82"/>
  <c r="J1460" i="82"/>
  <c r="J1464" i="82"/>
  <c r="J1468" i="82"/>
  <c r="J1472" i="82"/>
  <c r="J1477" i="82"/>
  <c r="J1481" i="82"/>
  <c r="J1487" i="82"/>
  <c r="J1488" i="82"/>
  <c r="J1497" i="82"/>
  <c r="J1501" i="82"/>
  <c r="J1504" i="82"/>
  <c r="J1508" i="82"/>
  <c r="J1512" i="82"/>
  <c r="J1516" i="82"/>
  <c r="J1520" i="82"/>
  <c r="J1524" i="82"/>
  <c r="J1528" i="82"/>
  <c r="J1532" i="82"/>
  <c r="J1536" i="82"/>
  <c r="J1540" i="82"/>
  <c r="J1544" i="82"/>
  <c r="J1548" i="82"/>
  <c r="J1552" i="82"/>
  <c r="J1556" i="82"/>
  <c r="J1560" i="82"/>
  <c r="J1564" i="82"/>
  <c r="J1568" i="82"/>
  <c r="J1572" i="82"/>
  <c r="J1576" i="82"/>
  <c r="J1580" i="82"/>
  <c r="J1584" i="82"/>
  <c r="J1588" i="82"/>
  <c r="J1592" i="82"/>
  <c r="J1596" i="82"/>
  <c r="J1600" i="82"/>
  <c r="J1604" i="82"/>
  <c r="J1608" i="82"/>
  <c r="J1612" i="82"/>
  <c r="J1616" i="82"/>
  <c r="J1620" i="82"/>
  <c r="J1624" i="82"/>
  <c r="J1628" i="82"/>
  <c r="J1632" i="82"/>
  <c r="J1639" i="82"/>
  <c r="J1643" i="82"/>
  <c r="J1648" i="82"/>
  <c r="J1652" i="82"/>
  <c r="J1656" i="82"/>
  <c r="J1660" i="82"/>
  <c r="J1664" i="82"/>
  <c r="J1668" i="82"/>
  <c r="J1672" i="82"/>
  <c r="J1676" i="82"/>
  <c r="J1680" i="82"/>
  <c r="J1684" i="82"/>
  <c r="J1688" i="82"/>
  <c r="J1692" i="82"/>
  <c r="J1696" i="82"/>
  <c r="J1700" i="82"/>
  <c r="J1704" i="82"/>
  <c r="J1711" i="82"/>
  <c r="J1715" i="82"/>
  <c r="J1716" i="82"/>
  <c r="J1720" i="82"/>
  <c r="J1724" i="82"/>
  <c r="J1728" i="82"/>
  <c r="J1732" i="82"/>
  <c r="J1736" i="82"/>
  <c r="J1740" i="82"/>
  <c r="J1744" i="82"/>
  <c r="J1748" i="82"/>
  <c r="J1752" i="82"/>
  <c r="J1756" i="82"/>
  <c r="J1760" i="82"/>
  <c r="J1764" i="82"/>
  <c r="J1768" i="82"/>
  <c r="J1772" i="82"/>
  <c r="J1776" i="82"/>
  <c r="J1783" i="82"/>
  <c r="J1788" i="82"/>
  <c r="J1792" i="82"/>
  <c r="J1796" i="82"/>
  <c r="J1800" i="82"/>
  <c r="J1804" i="82"/>
  <c r="J1808" i="82"/>
  <c r="J1812" i="82"/>
  <c r="J1816" i="82"/>
  <c r="J1820" i="82"/>
  <c r="J1824" i="82"/>
  <c r="J1828" i="82"/>
  <c r="J1832" i="82"/>
  <c r="J1836" i="82"/>
  <c r="J1840" i="82"/>
  <c r="J1844" i="82"/>
  <c r="J1848" i="82"/>
  <c r="J1849" i="82"/>
  <c r="J1850" i="82"/>
  <c r="J1851" i="82"/>
  <c r="J1855" i="82"/>
  <c r="J1860" i="82"/>
  <c r="J1864" i="82"/>
  <c r="J1868" i="82"/>
  <c r="J1872" i="82"/>
  <c r="J1876" i="82"/>
  <c r="J1880" i="82"/>
  <c r="J1884" i="82"/>
  <c r="J1888" i="82"/>
  <c r="J1892" i="82"/>
  <c r="J1896" i="82"/>
  <c r="J1900" i="82"/>
  <c r="J1904" i="82"/>
  <c r="J1908" i="82"/>
  <c r="J1912" i="82"/>
  <c r="J1916" i="82"/>
  <c r="J1923" i="82"/>
  <c r="J1927" i="82"/>
  <c r="J1932" i="82"/>
  <c r="J1936" i="82"/>
  <c r="J1940" i="82"/>
  <c r="J1944" i="82"/>
  <c r="J1948" i="82"/>
  <c r="J1952" i="82"/>
  <c r="J1956" i="82"/>
  <c r="J1960" i="82"/>
  <c r="J1964" i="82"/>
  <c r="J1968" i="82"/>
  <c r="J1972" i="82"/>
  <c r="J1976" i="82"/>
  <c r="J1980" i="82"/>
  <c r="J1984" i="82"/>
  <c r="J1988" i="82"/>
  <c r="J1995" i="82"/>
  <c r="J1999" i="82"/>
  <c r="J2000" i="82"/>
  <c r="J2004" i="82"/>
  <c r="J2008" i="82"/>
  <c r="J2009" i="82"/>
  <c r="J2013" i="82"/>
  <c r="J2017" i="82"/>
  <c r="J2021" i="82"/>
  <c r="J2025" i="82"/>
  <c r="J2029" i="82"/>
  <c r="J2033" i="82"/>
  <c r="J2037" i="82"/>
  <c r="J2041" i="82"/>
  <c r="J2045" i="82"/>
  <c r="J2049" i="82"/>
  <c r="J2054" i="82"/>
  <c r="J2059" i="82"/>
  <c r="J2066" i="82"/>
  <c r="J2070" i="82"/>
  <c r="J2071" i="82"/>
  <c r="J2075" i="82"/>
  <c r="J2081" i="82"/>
  <c r="J2085" i="82"/>
  <c r="J2089" i="82"/>
  <c r="J2093" i="82"/>
  <c r="J2097" i="82"/>
  <c r="J2101" i="82"/>
  <c r="J2105" i="82"/>
  <c r="J2109" i="82"/>
  <c r="J2113" i="82"/>
  <c r="J2114" i="82"/>
  <c r="J2118" i="82"/>
  <c r="J2123" i="82"/>
  <c r="J2129" i="82"/>
  <c r="J2138" i="82"/>
  <c r="J2143" i="82"/>
  <c r="J2147" i="82"/>
  <c r="J2148" i="82"/>
  <c r="J2153" i="82"/>
  <c r="J2157" i="82"/>
  <c r="J2161" i="82"/>
  <c r="J2165" i="82"/>
  <c r="J2169" i="82"/>
  <c r="J2173" i="82"/>
  <c r="J2177" i="82"/>
  <c r="J2181" i="82"/>
  <c r="J2186" i="82"/>
  <c r="J2190" i="82"/>
  <c r="J2195" i="82"/>
  <c r="J2196" i="82"/>
  <c r="J2201" i="82"/>
  <c r="J2202" i="82"/>
  <c r="J2203" i="82"/>
  <c r="J2204" i="82"/>
  <c r="J2205" i="82"/>
  <c r="J2206" i="82"/>
  <c r="J2210" i="82"/>
  <c r="J2215" i="82"/>
  <c r="J2223" i="82"/>
  <c r="J2227" i="82"/>
  <c r="J2231" i="82"/>
  <c r="J2235" i="82"/>
  <c r="J2239" i="82"/>
  <c r="J2243" i="82"/>
  <c r="J2247" i="82"/>
  <c r="J2251" i="82"/>
  <c r="J2255" i="82"/>
  <c r="J2256" i="82"/>
  <c r="J2260" i="82"/>
  <c r="J2265" i="82"/>
  <c r="J2271" i="82"/>
  <c r="J2280" i="82"/>
  <c r="J2287" i="82"/>
  <c r="J2291" i="82"/>
  <c r="J2295" i="82"/>
  <c r="J2299" i="82"/>
  <c r="J2303" i="82"/>
  <c r="J2307" i="82"/>
  <c r="J2311" i="82"/>
  <c r="J2315" i="82"/>
  <c r="J2319" i="82"/>
  <c r="J2323" i="82"/>
  <c r="J2327" i="82"/>
  <c r="J2331" i="82"/>
  <c r="J2335" i="82"/>
  <c r="J2339" i="82"/>
  <c r="J2343" i="82"/>
  <c r="J2347" i="82"/>
  <c r="J2351" i="82"/>
  <c r="J2355" i="82"/>
  <c r="J2359" i="82"/>
  <c r="J2363" i="82"/>
  <c r="J2367" i="82"/>
  <c r="J2371" i="82"/>
  <c r="J2375" i="82"/>
  <c r="J2379" i="82"/>
  <c r="J2383" i="82"/>
  <c r="J2387" i="82"/>
  <c r="J2391" i="82"/>
  <c r="J2395" i="82"/>
  <c r="J2399" i="82"/>
  <c r="J2403" i="82"/>
  <c r="J2407" i="82"/>
  <c r="J2411" i="82"/>
  <c r="J2415" i="82"/>
  <c r="J2422" i="82"/>
  <c r="J2427" i="82"/>
  <c r="J2431" i="82"/>
  <c r="J2435" i="82"/>
  <c r="J2439" i="82"/>
  <c r="J2443" i="82"/>
  <c r="J2447" i="82"/>
  <c r="J2451" i="82"/>
  <c r="J2455" i="82"/>
  <c r="J2459" i="82"/>
  <c r="J2463" i="82"/>
  <c r="J2467" i="82"/>
  <c r="J2471" i="82"/>
  <c r="J2475" i="82"/>
  <c r="J2479" i="82"/>
  <c r="J2483" i="82"/>
  <c r="J2487" i="82"/>
  <c r="J2488" i="82"/>
  <c r="J2489" i="82"/>
  <c r="J2490" i="82"/>
  <c r="J2494" i="82"/>
  <c r="J2499" i="82"/>
  <c r="J2503" i="82"/>
  <c r="J2507" i="82"/>
  <c r="J2511" i="82"/>
  <c r="J2515" i="82"/>
  <c r="J2519" i="82"/>
  <c r="J2523" i="82"/>
  <c r="J2527" i="82"/>
  <c r="J2531" i="82"/>
  <c r="J2535" i="82"/>
  <c r="J2539" i="82"/>
  <c r="J2543" i="82"/>
  <c r="J2547" i="82"/>
  <c r="J2551" i="82"/>
  <c r="J2555" i="82"/>
  <c r="J2562" i="82"/>
  <c r="J2566" i="82"/>
  <c r="J2571" i="82"/>
  <c r="J2575" i="82"/>
  <c r="J2579" i="82"/>
  <c r="J2583" i="82"/>
  <c r="J2587" i="82"/>
  <c r="J2591" i="82"/>
  <c r="J2595" i="82"/>
  <c r="J2599" i="82"/>
  <c r="J2603" i="82"/>
  <c r="DC16" i="82"/>
  <c r="DC32" i="82"/>
  <c r="DC48" i="82"/>
  <c r="DC64" i="82"/>
  <c r="DC80" i="82"/>
  <c r="DC96" i="82"/>
  <c r="DC112" i="82"/>
  <c r="DC128" i="82"/>
  <c r="DC144" i="82"/>
  <c r="DC160" i="82"/>
  <c r="DC176" i="82"/>
  <c r="DC192" i="82"/>
  <c r="DC208" i="82"/>
  <c r="DC224" i="82"/>
  <c r="DC240" i="82"/>
  <c r="DC256" i="82"/>
  <c r="DC272" i="82"/>
  <c r="DC288" i="82"/>
  <c r="DC304" i="82"/>
  <c r="DC320" i="82"/>
  <c r="DC336" i="82"/>
  <c r="DC352" i="82"/>
  <c r="DC368" i="82"/>
  <c r="DC384" i="82"/>
  <c r="DC400" i="82"/>
  <c r="DC416" i="82"/>
  <c r="DC432" i="82"/>
  <c r="DC448" i="82"/>
  <c r="DC464" i="82"/>
  <c r="DC480" i="82"/>
  <c r="DC496" i="82"/>
  <c r="DC512" i="82"/>
  <c r="DC528" i="82"/>
  <c r="DC544" i="82"/>
  <c r="DC560" i="82"/>
  <c r="DC576" i="82"/>
  <c r="DC592" i="82"/>
  <c r="DC608" i="82"/>
  <c r="DC624" i="82"/>
  <c r="DC640" i="82"/>
  <c r="DC656" i="82"/>
  <c r="DC672" i="82"/>
  <c r="DC688" i="82"/>
  <c r="DC704" i="82"/>
  <c r="DC720" i="82"/>
  <c r="DC736" i="82"/>
  <c r="DC752" i="82"/>
  <c r="DC768" i="82"/>
  <c r="DC784" i="82"/>
  <c r="DC800" i="82"/>
  <c r="DC816" i="82"/>
  <c r="DC832" i="82"/>
  <c r="DC848" i="82"/>
  <c r="DC864" i="82"/>
  <c r="BS19" i="82"/>
  <c r="BS27" i="82"/>
  <c r="BS35" i="82"/>
  <c r="BS43" i="82"/>
  <c r="BS51" i="82"/>
  <c r="BS59" i="82"/>
  <c r="BS67" i="82"/>
  <c r="BS75" i="82"/>
  <c r="BS83" i="82"/>
  <c r="BS91" i="82"/>
  <c r="BS99" i="82"/>
  <c r="BS107" i="82"/>
  <c r="BS115" i="82"/>
  <c r="BS123" i="82"/>
  <c r="BS131" i="82"/>
  <c r="BS139" i="82"/>
  <c r="BS147" i="82"/>
  <c r="BS155" i="82"/>
  <c r="BS163" i="82"/>
  <c r="BS171" i="82"/>
  <c r="BS179" i="82"/>
  <c r="BS187" i="82"/>
  <c r="BS195" i="82"/>
  <c r="BS203" i="82"/>
  <c r="BS211" i="82"/>
  <c r="BS219" i="82"/>
  <c r="BS227" i="82"/>
  <c r="BS235" i="82"/>
  <c r="BS243" i="82"/>
  <c r="BS251" i="82"/>
  <c r="BS259" i="82"/>
  <c r="BS265" i="82"/>
  <c r="BS269" i="82"/>
  <c r="BS273" i="82"/>
  <c r="AT17" i="82"/>
  <c r="AT25" i="82"/>
  <c r="AT33" i="82"/>
  <c r="AT41" i="82"/>
  <c r="AT49" i="82"/>
  <c r="J75" i="82"/>
  <c r="J157" i="82"/>
  <c r="J161" i="82"/>
  <c r="J165" i="82"/>
  <c r="J169" i="82"/>
  <c r="J173" i="82"/>
  <c r="J177" i="82"/>
  <c r="J181" i="82"/>
  <c r="J185" i="82"/>
  <c r="J189" i="82"/>
  <c r="J193" i="82"/>
  <c r="J197" i="82"/>
  <c r="J201" i="82"/>
  <c r="J205" i="82"/>
  <c r="J209" i="82"/>
  <c r="J213" i="82"/>
  <c r="J219" i="82"/>
  <c r="J223" i="82"/>
  <c r="J225" i="82"/>
  <c r="J229" i="82"/>
  <c r="J233" i="82"/>
  <c r="J237" i="82"/>
  <c r="J241" i="82"/>
  <c r="J245" i="82"/>
  <c r="J249" i="82"/>
  <c r="J253" i="82"/>
  <c r="J257" i="82"/>
  <c r="J261" i="82"/>
  <c r="J265" i="82"/>
  <c r="J269" i="82"/>
  <c r="J273" i="82"/>
  <c r="J277" i="82"/>
  <c r="J281" i="82"/>
  <c r="J285" i="82"/>
  <c r="J359" i="82"/>
  <c r="J441" i="82"/>
  <c r="J445" i="82"/>
  <c r="J505" i="82"/>
  <c r="J510" i="82"/>
  <c r="J514" i="82"/>
  <c r="J561" i="82"/>
  <c r="J563" i="82"/>
  <c r="J570" i="82"/>
  <c r="J576" i="82"/>
  <c r="J582" i="82"/>
  <c r="J587" i="82"/>
  <c r="J624" i="82"/>
  <c r="J628" i="82"/>
  <c r="J654" i="82"/>
  <c r="J662" i="82"/>
  <c r="J666" i="82"/>
  <c r="J670" i="82"/>
  <c r="J674" i="82"/>
  <c r="J678" i="82"/>
  <c r="J682" i="82"/>
  <c r="J686" i="82"/>
  <c r="J690" i="82"/>
  <c r="J695" i="82"/>
  <c r="J699" i="82"/>
  <c r="J710" i="82"/>
  <c r="J714" i="82"/>
  <c r="J724" i="82"/>
  <c r="J728" i="82"/>
  <c r="J732" i="82"/>
  <c r="J736" i="82"/>
  <c r="J740" i="82"/>
  <c r="J744" i="82"/>
  <c r="J748" i="82"/>
  <c r="J752" i="82"/>
  <c r="J756" i="82"/>
  <c r="J760" i="82"/>
  <c r="J764" i="82"/>
  <c r="J768" i="82"/>
  <c r="J772" i="82"/>
  <c r="J776" i="82"/>
  <c r="J780" i="82"/>
  <c r="J784" i="82"/>
  <c r="J788" i="82"/>
  <c r="J792" i="82"/>
  <c r="J857" i="82"/>
  <c r="J861" i="82"/>
  <c r="J937" i="82"/>
  <c r="J941" i="82"/>
  <c r="J945" i="82"/>
  <c r="J949" i="82"/>
  <c r="J953" i="82"/>
  <c r="J957" i="82"/>
  <c r="J961" i="82"/>
  <c r="J965" i="82"/>
  <c r="J969" i="82"/>
  <c r="J973" i="82"/>
  <c r="J977" i="82"/>
  <c r="J981" i="82"/>
  <c r="J985" i="82"/>
  <c r="J989" i="82"/>
  <c r="J993" i="82"/>
  <c r="J1009" i="82"/>
  <c r="J1013" i="82"/>
  <c r="J1017" i="82"/>
  <c r="J1021" i="82"/>
  <c r="J1025" i="82"/>
  <c r="J1029" i="82"/>
  <c r="J1033" i="82"/>
  <c r="J1037" i="82"/>
  <c r="J1041" i="82"/>
  <c r="J1045" i="82"/>
  <c r="J1049" i="82"/>
  <c r="J1053" i="82"/>
  <c r="J1057" i="82"/>
  <c r="J1061" i="82"/>
  <c r="J1065" i="82"/>
  <c r="J1141" i="82"/>
  <c r="J1145" i="82"/>
  <c r="J1221" i="82"/>
  <c r="J1225" i="82"/>
  <c r="J1285" i="82"/>
  <c r="J1289" i="82"/>
  <c r="J1290" i="82"/>
  <c r="J1294" i="82"/>
  <c r="J1296" i="82"/>
  <c r="J1352" i="82"/>
  <c r="J1362" i="82"/>
  <c r="J1366" i="82"/>
  <c r="J1367" i="82"/>
  <c r="J1372" i="82"/>
  <c r="J1376" i="82"/>
  <c r="J1380" i="82"/>
  <c r="J1384" i="82"/>
  <c r="J1388" i="82"/>
  <c r="J1392" i="82"/>
  <c r="J1396" i="82"/>
  <c r="J1400" i="82"/>
  <c r="J1405" i="82"/>
  <c r="J1409" i="82"/>
  <c r="J1414" i="82"/>
  <c r="J1415" i="82"/>
  <c r="J1420" i="82"/>
  <c r="J1421" i="82"/>
  <c r="J1422" i="82"/>
  <c r="J1423" i="82"/>
  <c r="J1424" i="82"/>
  <c r="J1425" i="82"/>
  <c r="J1429" i="82"/>
  <c r="J1434" i="82"/>
  <c r="J1442" i="82"/>
  <c r="J1446" i="82"/>
  <c r="J1450" i="82"/>
  <c r="J1454" i="82"/>
  <c r="J1458" i="82"/>
  <c r="J1462" i="82"/>
  <c r="J1466" i="82"/>
  <c r="J1470" i="82"/>
  <c r="J1474" i="82"/>
  <c r="J1475" i="82"/>
  <c r="J1479" i="82"/>
  <c r="J1484" i="82"/>
  <c r="J1490" i="82"/>
  <c r="J1499" i="82"/>
  <c r="J1506" i="82"/>
  <c r="J1510" i="82"/>
  <c r="J1514" i="82"/>
  <c r="J1518" i="82"/>
  <c r="J1522" i="82"/>
  <c r="J1526" i="82"/>
  <c r="J1530" i="82"/>
  <c r="J1534" i="82"/>
  <c r="J1538" i="82"/>
  <c r="J1542" i="82"/>
  <c r="J1546" i="82"/>
  <c r="J1550" i="82"/>
  <c r="J1554" i="82"/>
  <c r="J1558" i="82"/>
  <c r="J1562" i="82"/>
  <c r="J1566" i="82"/>
  <c r="J1570" i="82"/>
  <c r="J1574" i="82"/>
  <c r="J1578" i="82"/>
  <c r="J1582" i="82"/>
  <c r="J1586" i="82"/>
  <c r="J1590" i="82"/>
  <c r="J1594" i="82"/>
  <c r="J1598" i="82"/>
  <c r="J1602" i="82"/>
  <c r="J1606" i="82"/>
  <c r="J1610" i="82"/>
  <c r="J1614" i="82"/>
  <c r="J1618" i="82"/>
  <c r="J1622" i="82"/>
  <c r="J1626" i="82"/>
  <c r="J1630" i="82"/>
  <c r="J1634" i="82"/>
  <c r="J1641" i="82"/>
  <c r="J1646" i="82"/>
  <c r="J1650" i="82"/>
  <c r="J1654" i="82"/>
  <c r="J1658" i="82"/>
  <c r="J1662" i="82"/>
  <c r="J1666" i="82"/>
  <c r="J1670" i="82"/>
  <c r="J1674" i="82"/>
  <c r="J1678" i="82"/>
  <c r="J1682" i="82"/>
  <c r="J1686" i="82"/>
  <c r="J1690" i="82"/>
  <c r="J1694" i="82"/>
  <c r="J1698" i="82"/>
  <c r="J1702" i="82"/>
  <c r="J1706" i="82"/>
  <c r="J1707" i="82"/>
  <c r="J1708" i="82"/>
  <c r="J1709" i="82"/>
  <c r="J1713" i="82"/>
  <c r="J1718" i="82"/>
  <c r="J1722" i="82"/>
  <c r="J1726" i="82"/>
  <c r="J1730" i="82"/>
  <c r="J1734" i="82"/>
  <c r="J1738" i="82"/>
  <c r="J1742" i="82"/>
  <c r="J1746" i="82"/>
  <c r="J1750" i="82"/>
  <c r="J1754" i="82"/>
  <c r="J1758" i="82"/>
  <c r="J1762" i="82"/>
  <c r="J1766" i="82"/>
  <c r="J1770" i="82"/>
  <c r="J1774" i="82"/>
  <c r="J1781" i="82"/>
  <c r="J1785" i="82"/>
  <c r="J1790" i="82"/>
  <c r="J1794" i="82"/>
  <c r="J1798" i="82"/>
  <c r="J1802" i="82"/>
  <c r="J1806" i="82"/>
  <c r="J1810" i="82"/>
  <c r="J1814" i="82"/>
  <c r="J1818" i="82"/>
  <c r="J1822" i="82"/>
  <c r="J1826" i="82"/>
  <c r="J1830" i="82"/>
  <c r="J1834" i="82"/>
  <c r="J1838" i="82"/>
  <c r="J1842" i="82"/>
  <c r="J1846" i="82"/>
  <c r="J1853" i="82"/>
  <c r="J1857" i="82"/>
  <c r="J1858" i="82"/>
  <c r="J1862" i="82"/>
  <c r="J1866" i="82"/>
  <c r="J1870" i="82"/>
  <c r="J1874" i="82"/>
  <c r="J1878" i="82"/>
  <c r="J1882" i="82"/>
  <c r="J1886" i="82"/>
  <c r="J1890" i="82"/>
  <c r="J1894" i="82"/>
  <c r="J1898" i="82"/>
  <c r="J1902" i="82"/>
  <c r="J1906" i="82"/>
  <c r="J1910" i="82"/>
  <c r="J1914" i="82"/>
  <c r="J1918" i="82"/>
  <c r="J1925" i="82"/>
  <c r="J1930" i="82"/>
  <c r="J1934" i="82"/>
  <c r="J1938" i="82"/>
  <c r="J1942" i="82"/>
  <c r="J1946" i="82"/>
  <c r="J1950" i="82"/>
  <c r="J1954" i="82"/>
  <c r="J1958" i="82"/>
  <c r="J1962" i="82"/>
  <c r="J1966" i="82"/>
  <c r="J1970" i="82"/>
  <c r="J1974" i="82"/>
  <c r="J1978" i="82"/>
  <c r="J1982" i="82"/>
  <c r="J1986" i="82"/>
  <c r="J1990" i="82"/>
  <c r="J1991" i="82"/>
  <c r="J1992" i="82"/>
  <c r="J1993" i="82"/>
  <c r="J1997" i="82"/>
  <c r="J2002" i="82"/>
  <c r="J2006" i="82"/>
  <c r="J2011" i="82"/>
  <c r="J2015" i="82"/>
  <c r="J2019" i="82"/>
  <c r="J2023" i="82"/>
  <c r="J2027" i="82"/>
  <c r="J2031" i="82"/>
  <c r="J2035" i="82"/>
  <c r="J2039" i="82"/>
  <c r="J2043" i="82"/>
  <c r="J2047" i="82"/>
  <c r="J2052" i="82"/>
  <c r="J2057" i="82"/>
  <c r="J2061" i="82"/>
  <c r="J2062" i="82"/>
  <c r="J2063" i="82"/>
  <c r="J2064" i="82"/>
  <c r="J2068" i="82"/>
  <c r="J2073" i="82"/>
  <c r="J2078" i="82"/>
  <c r="J2083" i="82"/>
  <c r="J2087" i="82"/>
  <c r="J2091" i="82"/>
  <c r="J2095" i="82"/>
  <c r="J2099" i="82"/>
  <c r="J2103" i="82"/>
  <c r="J2107" i="82"/>
  <c r="J2111" i="82"/>
  <c r="J2116" i="82"/>
  <c r="J2120" i="82"/>
  <c r="J2126" i="82"/>
  <c r="J2127" i="82"/>
  <c r="J2136" i="82"/>
  <c r="J2140" i="82"/>
  <c r="J2145" i="82"/>
  <c r="J2150" i="82"/>
  <c r="J2151" i="82"/>
  <c r="J2155" i="82"/>
  <c r="J2159" i="82"/>
  <c r="J2163" i="82"/>
  <c r="J2167" i="82"/>
  <c r="J2171" i="82"/>
  <c r="J2175" i="82"/>
  <c r="J2179" i="82"/>
  <c r="J2183" i="82"/>
  <c r="J2188" i="82"/>
  <c r="J2192" i="82"/>
  <c r="J2193" i="82"/>
  <c r="J2199" i="82"/>
  <c r="J2208" i="82"/>
  <c r="J2212" i="82"/>
  <c r="J2213" i="82"/>
  <c r="J2217" i="82"/>
  <c r="J2225" i="82"/>
  <c r="J2229" i="82"/>
  <c r="J2233" i="82"/>
  <c r="J2237" i="82"/>
  <c r="J2241" i="82"/>
  <c r="J2245" i="82"/>
  <c r="J2249" i="82"/>
  <c r="J2253" i="82"/>
  <c r="J2258" i="82"/>
  <c r="J2262" i="82"/>
  <c r="J2268" i="82"/>
  <c r="J2269" i="82"/>
  <c r="J2278" i="82"/>
  <c r="J2282" i="82"/>
  <c r="J2285" i="82"/>
  <c r="J2289" i="82"/>
  <c r="J2293" i="82"/>
  <c r="J2297" i="82"/>
  <c r="J2301" i="82"/>
  <c r="J2305" i="82"/>
  <c r="J2309" i="82"/>
  <c r="J2313" i="82"/>
  <c r="J2317" i="82"/>
  <c r="J2321" i="82"/>
  <c r="J2325" i="82"/>
  <c r="J2329" i="82"/>
  <c r="J2333" i="82"/>
  <c r="J2337" i="82"/>
  <c r="J2341" i="82"/>
  <c r="J2345" i="82"/>
  <c r="J2349" i="82"/>
  <c r="J2353" i="82"/>
  <c r="J2357" i="82"/>
  <c r="J2361" i="82"/>
  <c r="J2365" i="82"/>
  <c r="J2369" i="82"/>
  <c r="J2373" i="82"/>
  <c r="J2377" i="82"/>
  <c r="J2381" i="82"/>
  <c r="J2385" i="82"/>
  <c r="J2389" i="82"/>
  <c r="J2393" i="82"/>
  <c r="J2397" i="82"/>
  <c r="J2401" i="82"/>
  <c r="J2405" i="82"/>
  <c r="J2409" i="82"/>
  <c r="J2413" i="82"/>
  <c r="J2420" i="82"/>
  <c r="J2424" i="82"/>
  <c r="J2429" i="82"/>
  <c r="J2433" i="82"/>
  <c r="J2437" i="82"/>
  <c r="J2441" i="82"/>
  <c r="J2445" i="82"/>
  <c r="J2449" i="82"/>
  <c r="J2453" i="82"/>
  <c r="J2457" i="82"/>
  <c r="J2461" i="82"/>
  <c r="J2465" i="82"/>
  <c r="J2469" i="82"/>
  <c r="J2473" i="82"/>
  <c r="J2477" i="82"/>
  <c r="J2481" i="82"/>
  <c r="J2485" i="82"/>
  <c r="J2492" i="82"/>
  <c r="J2496" i="82"/>
  <c r="J2497" i="82"/>
  <c r="J2501" i="82"/>
  <c r="J2505" i="82"/>
  <c r="J2509" i="82"/>
  <c r="J2513" i="82"/>
  <c r="J2517" i="82"/>
  <c r="J2521" i="82"/>
  <c r="J2525" i="82"/>
  <c r="J2529" i="82"/>
  <c r="J2533" i="82"/>
  <c r="J2537" i="82"/>
  <c r="J2541" i="82"/>
  <c r="J2545" i="82"/>
  <c r="J2549" i="82"/>
  <c r="J2553" i="82"/>
  <c r="J2557" i="82"/>
  <c r="J2564" i="82"/>
  <c r="J2569" i="82"/>
  <c r="J2573" i="82"/>
  <c r="J2577" i="82"/>
  <c r="J2581" i="82"/>
  <c r="J2585" i="82"/>
  <c r="J2589" i="82"/>
  <c r="J2593" i="82"/>
  <c r="J2597" i="82"/>
  <c r="J2601" i="82"/>
  <c r="J2605" i="82"/>
  <c r="J2609" i="82"/>
  <c r="J2613" i="82"/>
  <c r="J2617" i="82"/>
  <c r="J2621" i="82"/>
  <c r="J2625" i="82"/>
  <c r="J2629" i="82"/>
  <c r="J2630" i="82"/>
  <c r="J2631" i="82"/>
  <c r="J2632" i="82"/>
  <c r="J2636" i="82"/>
  <c r="J2641" i="82"/>
  <c r="J2645" i="82"/>
  <c r="J2649" i="82"/>
  <c r="J2653" i="82"/>
  <c r="J2657" i="82"/>
  <c r="J2661" i="82"/>
  <c r="J2665" i="82"/>
  <c r="DC38" i="82"/>
  <c r="DC70" i="82"/>
  <c r="DC102" i="82"/>
  <c r="DC134" i="82"/>
  <c r="DC166" i="82"/>
  <c r="DC198" i="82"/>
  <c r="DC230" i="82"/>
  <c r="DC262" i="82"/>
  <c r="DC294" i="82"/>
  <c r="DC326" i="82"/>
  <c r="DC358" i="82"/>
  <c r="DC390" i="82"/>
  <c r="DC422" i="82"/>
  <c r="DC454" i="82"/>
  <c r="DC486" i="82"/>
  <c r="DC518" i="82"/>
  <c r="DC550" i="82"/>
  <c r="DC582" i="82"/>
  <c r="DC614" i="82"/>
  <c r="DC646" i="82"/>
  <c r="DC678" i="82"/>
  <c r="DC710" i="82"/>
  <c r="DC742" i="82"/>
  <c r="DC774" i="82"/>
  <c r="DC806" i="82"/>
  <c r="DC838" i="82"/>
  <c r="DC870" i="82"/>
  <c r="BS26" i="82"/>
  <c r="BS42" i="82"/>
  <c r="BS58" i="82"/>
  <c r="BS74" i="82"/>
  <c r="BS90" i="82"/>
  <c r="BS106" i="82"/>
  <c r="BS122" i="82"/>
  <c r="BS138" i="82"/>
  <c r="BS154" i="82"/>
  <c r="BS170" i="82"/>
  <c r="BS186" i="82"/>
  <c r="BS202" i="82"/>
  <c r="BS218" i="82"/>
  <c r="BS234" i="82"/>
  <c r="BS250" i="82"/>
  <c r="BS264" i="82"/>
  <c r="BS272" i="82"/>
  <c r="AT22" i="82"/>
  <c r="AT38" i="82"/>
  <c r="J76" i="82"/>
  <c r="J145" i="82"/>
  <c r="J151" i="82"/>
  <c r="J156" i="82"/>
  <c r="J164" i="82"/>
  <c r="J172" i="82"/>
  <c r="J180" i="82"/>
  <c r="J188" i="82"/>
  <c r="J196" i="82"/>
  <c r="J204" i="82"/>
  <c r="J212" i="82"/>
  <c r="J228" i="82"/>
  <c r="J236" i="82"/>
  <c r="J244" i="82"/>
  <c r="J252" i="82"/>
  <c r="J260" i="82"/>
  <c r="J268" i="82"/>
  <c r="J276" i="82"/>
  <c r="J284" i="82"/>
  <c r="J291" i="82"/>
  <c r="J364" i="82"/>
  <c r="J431" i="82"/>
  <c r="J444" i="82"/>
  <c r="J449" i="82"/>
  <c r="J457" i="82"/>
  <c r="J465" i="82"/>
  <c r="J473" i="82"/>
  <c r="J481" i="82"/>
  <c r="J489" i="82"/>
  <c r="J497" i="82"/>
  <c r="J504" i="82"/>
  <c r="J523" i="82"/>
  <c r="J531" i="82"/>
  <c r="J539" i="82"/>
  <c r="J547" i="82"/>
  <c r="J569" i="82"/>
  <c r="J577" i="82"/>
  <c r="J595" i="82"/>
  <c r="J603" i="82"/>
  <c r="J611" i="82"/>
  <c r="J619" i="82"/>
  <c r="J625" i="82"/>
  <c r="J641" i="82"/>
  <c r="J698" i="82"/>
  <c r="J704" i="82"/>
  <c r="J794" i="82"/>
  <c r="J802" i="82"/>
  <c r="J810" i="82"/>
  <c r="J818" i="82"/>
  <c r="J826" i="82"/>
  <c r="J834" i="82"/>
  <c r="J842" i="82"/>
  <c r="J850" i="82"/>
  <c r="J860" i="82"/>
  <c r="J866" i="82"/>
  <c r="J874" i="82"/>
  <c r="J882" i="82"/>
  <c r="J890" i="82"/>
  <c r="J898" i="82"/>
  <c r="J906" i="82"/>
  <c r="J914" i="82"/>
  <c r="J922" i="82"/>
  <c r="J1082" i="82"/>
  <c r="J1090" i="82"/>
  <c r="J1098" i="82"/>
  <c r="J1106" i="82"/>
  <c r="J1114" i="82"/>
  <c r="J1122" i="82"/>
  <c r="J1130" i="82"/>
  <c r="J1138" i="82"/>
  <c r="J1154" i="82"/>
  <c r="J1162" i="82"/>
  <c r="J1170" i="82"/>
  <c r="J1178" i="82"/>
  <c r="J1186" i="82"/>
  <c r="J1194" i="82"/>
  <c r="J1202" i="82"/>
  <c r="J1295" i="82"/>
  <c r="J1338" i="82"/>
  <c r="J1351" i="82"/>
  <c r="J1371" i="82"/>
  <c r="J1373" i="82"/>
  <c r="J1375" i="82"/>
  <c r="J1377" i="82"/>
  <c r="J1379" i="82"/>
  <c r="J1381" i="82"/>
  <c r="J1383" i="82"/>
  <c r="J1385" i="82"/>
  <c r="J1387" i="82"/>
  <c r="J1389" i="82"/>
  <c r="J1391" i="82"/>
  <c r="J1393" i="82"/>
  <c r="J1395" i="82"/>
  <c r="J1397" i="82"/>
  <c r="J1399" i="82"/>
  <c r="J1401" i="82"/>
  <c r="J1403" i="82"/>
  <c r="J1417" i="82"/>
  <c r="J1419" i="82"/>
  <c r="J1439" i="82"/>
  <c r="J1483" i="82"/>
  <c r="J1485" i="82"/>
  <c r="J1493" i="82"/>
  <c r="J1503" i="82"/>
  <c r="J1505" i="82"/>
  <c r="J1507" i="82"/>
  <c r="J1509" i="82"/>
  <c r="J1511" i="82"/>
  <c r="J1513" i="82"/>
  <c r="J1515" i="82"/>
  <c r="J1517" i="82"/>
  <c r="J1519" i="82"/>
  <c r="J1521" i="82"/>
  <c r="J1523" i="82"/>
  <c r="J1525" i="82"/>
  <c r="J1527" i="82"/>
  <c r="J1529" i="82"/>
  <c r="J1531" i="82"/>
  <c r="J1533" i="82"/>
  <c r="J1535" i="82"/>
  <c r="J1537" i="82"/>
  <c r="J1539" i="82"/>
  <c r="J1541" i="82"/>
  <c r="J1543" i="82"/>
  <c r="J1545" i="82"/>
  <c r="J1547" i="82"/>
  <c r="J1549" i="82"/>
  <c r="J1551" i="82"/>
  <c r="J1553" i="82"/>
  <c r="J1555" i="82"/>
  <c r="J1557" i="82"/>
  <c r="J1559" i="82"/>
  <c r="J1561" i="82"/>
  <c r="J1563" i="82"/>
  <c r="J1565" i="82"/>
  <c r="J1567" i="82"/>
  <c r="J1569" i="82"/>
  <c r="J1571" i="82"/>
  <c r="J1573" i="82"/>
  <c r="J1637" i="82"/>
  <c r="J1779" i="82"/>
  <c r="J1921" i="82"/>
  <c r="J2051" i="82"/>
  <c r="J2053" i="82"/>
  <c r="J2055" i="82"/>
  <c r="J2065" i="82"/>
  <c r="J2067" i="82"/>
  <c r="J2069" i="82"/>
  <c r="J2115" i="82"/>
  <c r="J2117" i="82"/>
  <c r="J2119" i="82"/>
  <c r="J2121" i="82"/>
  <c r="J2131" i="82"/>
  <c r="J2135" i="82"/>
  <c r="J2137" i="82"/>
  <c r="J2139" i="82"/>
  <c r="J2141" i="82"/>
  <c r="J2185" i="82"/>
  <c r="J2187" i="82"/>
  <c r="J2189" i="82"/>
  <c r="J2191" i="82"/>
  <c r="J2207" i="82"/>
  <c r="J2209" i="82"/>
  <c r="J2211" i="82"/>
  <c r="J2221" i="82"/>
  <c r="J2267" i="82"/>
  <c r="J2275" i="82"/>
  <c r="J2419" i="82"/>
  <c r="J2421" i="82"/>
  <c r="J2423" i="82"/>
  <c r="J2425" i="82"/>
  <c r="J2491" i="82"/>
  <c r="J2493" i="82"/>
  <c r="J2495" i="82"/>
  <c r="J2561" i="82"/>
  <c r="J2563" i="82"/>
  <c r="J2565" i="82"/>
  <c r="J2567" i="82"/>
  <c r="J2608" i="82"/>
  <c r="J2610" i="82"/>
  <c r="J2616" i="82"/>
  <c r="J2618" i="82"/>
  <c r="J2624" i="82"/>
  <c r="J2626" i="82"/>
  <c r="J2634" i="82"/>
  <c r="J2643" i="82"/>
  <c r="J2651" i="82"/>
  <c r="J2659" i="82"/>
  <c r="J2667" i="82"/>
  <c r="J2672" i="82"/>
  <c r="J2676" i="82"/>
  <c r="J2680" i="82"/>
  <c r="J2684" i="82"/>
  <c r="J2688" i="82"/>
  <c r="J2692" i="82"/>
  <c r="J2696" i="82"/>
  <c r="J2700" i="82"/>
  <c r="J2701" i="82"/>
  <c r="J2702" i="82"/>
  <c r="J2703" i="82"/>
  <c r="J2707" i="82"/>
  <c r="J2712" i="82"/>
  <c r="J2716" i="82"/>
  <c r="J2720" i="82"/>
  <c r="J2724" i="82"/>
  <c r="J2728" i="82"/>
  <c r="J2732" i="82"/>
  <c r="J2736" i="82"/>
  <c r="J2740" i="82"/>
  <c r="J2744" i="82"/>
  <c r="J2748" i="82"/>
  <c r="J2752" i="82"/>
  <c r="J2756" i="82"/>
  <c r="J2760" i="82"/>
  <c r="J2764" i="82"/>
  <c r="J2768" i="82"/>
  <c r="J2775" i="82"/>
  <c r="J2779" i="82"/>
  <c r="J2784" i="82"/>
  <c r="J2788" i="82"/>
  <c r="J2793" i="82"/>
  <c r="J2797" i="82"/>
  <c r="J2801" i="82"/>
  <c r="J2805" i="82"/>
  <c r="J2809" i="82"/>
  <c r="J2813" i="82"/>
  <c r="J2817" i="82"/>
  <c r="J2821" i="82"/>
  <c r="J2825" i="82"/>
  <c r="J2829" i="82"/>
  <c r="J2834" i="82"/>
  <c r="J2839" i="82"/>
  <c r="J2846" i="82"/>
  <c r="J2850" i="82"/>
  <c r="J2855" i="82"/>
  <c r="J2860" i="82"/>
  <c r="J2861" i="82"/>
  <c r="J2865" i="82"/>
  <c r="J2869" i="82"/>
  <c r="J2873" i="82"/>
  <c r="J2877" i="82"/>
  <c r="J2881" i="82"/>
  <c r="J2885" i="82"/>
  <c r="J2889" i="82"/>
  <c r="J2893" i="82"/>
  <c r="J2898" i="82"/>
  <c r="J2902" i="82"/>
  <c r="J2903" i="82"/>
  <c r="J2909" i="82"/>
  <c r="J2918" i="82"/>
  <c r="J2922" i="82"/>
  <c r="J2923" i="82"/>
  <c r="J2927" i="82"/>
  <c r="J2933" i="82"/>
  <c r="J2937" i="82"/>
  <c r="J2941" i="82"/>
  <c r="J2945" i="82"/>
  <c r="J2949" i="82"/>
  <c r="J2953" i="82"/>
  <c r="J2957" i="82"/>
  <c r="J2961" i="82"/>
  <c r="J2965" i="82"/>
  <c r="J2966" i="82"/>
  <c r="J2970" i="82"/>
  <c r="J2975" i="82"/>
  <c r="J2981" i="82"/>
  <c r="J2990" i="82"/>
  <c r="J2995" i="82"/>
  <c r="J2999" i="82"/>
  <c r="J3000" i="82"/>
  <c r="J3001" i="82"/>
  <c r="J3002" i="82"/>
  <c r="J3003" i="82"/>
  <c r="J3007" i="82"/>
  <c r="J3011" i="82"/>
  <c r="J3015" i="82"/>
  <c r="J3019" i="82"/>
  <c r="J3023" i="82"/>
  <c r="J3027" i="82"/>
  <c r="J3031" i="82"/>
  <c r="J3035" i="82"/>
  <c r="J3040" i="82"/>
  <c r="J3044" i="82"/>
  <c r="J3045" i="82"/>
  <c r="J3051" i="82"/>
  <c r="J3060" i="82"/>
  <c r="J3064" i="82"/>
  <c r="J3065" i="82"/>
  <c r="J3069" i="82"/>
  <c r="J3073" i="82"/>
  <c r="J3077" i="82"/>
  <c r="J3081" i="82"/>
  <c r="J3085" i="82"/>
  <c r="J3089" i="82"/>
  <c r="J3093" i="82"/>
  <c r="J3097" i="82"/>
  <c r="J3101" i="82"/>
  <c r="J3105" i="82"/>
  <c r="J3109" i="82"/>
  <c r="J3113" i="82"/>
  <c r="J3117" i="82"/>
  <c r="J3121" i="82"/>
  <c r="J3125" i="82"/>
  <c r="J3129" i="82"/>
  <c r="J3133" i="82"/>
  <c r="J3139" i="82"/>
  <c r="J3143" i="82"/>
  <c r="J3147" i="82"/>
  <c r="J3151" i="82"/>
  <c r="J3155" i="82"/>
  <c r="J3159" i="82"/>
  <c r="J3163" i="82"/>
  <c r="J3167" i="82"/>
  <c r="J3171" i="82"/>
  <c r="J3175" i="82"/>
  <c r="J3179" i="82"/>
  <c r="J3183" i="82"/>
  <c r="J3187" i="82"/>
  <c r="J3191" i="82"/>
  <c r="J3195" i="82"/>
  <c r="J3197" i="82"/>
  <c r="J3199" i="82"/>
  <c r="J3202" i="82"/>
  <c r="J3206" i="82"/>
  <c r="J3209" i="82"/>
  <c r="J3213" i="82"/>
  <c r="J3217" i="82"/>
  <c r="J3221" i="82"/>
  <c r="J3225" i="82"/>
  <c r="J3229" i="82"/>
  <c r="J3233" i="82"/>
  <c r="J3237" i="82"/>
  <c r="J3241" i="82"/>
  <c r="J3245" i="82"/>
  <c r="J3249" i="82"/>
  <c r="J3253" i="82"/>
  <c r="J3257" i="82"/>
  <c r="J3261" i="82"/>
  <c r="J3265" i="82"/>
  <c r="J3272" i="82"/>
  <c r="J3276" i="82"/>
  <c r="J3279" i="82"/>
  <c r="J3283" i="82"/>
  <c r="J3287" i="82"/>
  <c r="J3291" i="82"/>
  <c r="J3295" i="82"/>
  <c r="J3299" i="82"/>
  <c r="J3303" i="82"/>
  <c r="J3307" i="82"/>
  <c r="J3311" i="82"/>
  <c r="J3315" i="82"/>
  <c r="J3319" i="82"/>
  <c r="J3323" i="82"/>
  <c r="J3327" i="82"/>
  <c r="J3331" i="82"/>
  <c r="J3335" i="82"/>
  <c r="J3339" i="82"/>
  <c r="J3341" i="82"/>
  <c r="J3344" i="82"/>
  <c r="J3348" i="82"/>
  <c r="J3351" i="82"/>
  <c r="J3355" i="82"/>
  <c r="J3359" i="82"/>
  <c r="J3363" i="82"/>
  <c r="J3367" i="82"/>
  <c r="J3371" i="82"/>
  <c r="J3375" i="82"/>
  <c r="J3379" i="82"/>
  <c r="J3383" i="82"/>
  <c r="J3387" i="82"/>
  <c r="J3391" i="82"/>
  <c r="J3395" i="82"/>
  <c r="J3399" i="82"/>
  <c r="J3403" i="82"/>
  <c r="J3407" i="82"/>
  <c r="J3416" i="82"/>
  <c r="J3423" i="82"/>
  <c r="J3427" i="82"/>
  <c r="J3431" i="82"/>
  <c r="J3435" i="82"/>
  <c r="J3439" i="82"/>
  <c r="J3443" i="82"/>
  <c r="J3447" i="82"/>
  <c r="J3451" i="82"/>
  <c r="J3455" i="82"/>
  <c r="J3459" i="82"/>
  <c r="J3463" i="82"/>
  <c r="J3467" i="82"/>
  <c r="J3471" i="82"/>
  <c r="J3475" i="82"/>
  <c r="J3479" i="82"/>
  <c r="J3482" i="82"/>
  <c r="J3484" i="82"/>
  <c r="J3488" i="82"/>
  <c r="J3491" i="82"/>
  <c r="J3495" i="82"/>
  <c r="J3499" i="82"/>
  <c r="J3503" i="82"/>
  <c r="J3507" i="82"/>
  <c r="J3511" i="82"/>
  <c r="J3515" i="82"/>
  <c r="J3519" i="82"/>
  <c r="J3523" i="82"/>
  <c r="J3527" i="82"/>
  <c r="J3531" i="82"/>
  <c r="J3535" i="82"/>
  <c r="J3539" i="82"/>
  <c r="J3543" i="82"/>
  <c r="J3547" i="82"/>
  <c r="J3551" i="82"/>
  <c r="J3556" i="82"/>
  <c r="J3560" i="82"/>
  <c r="J3563" i="82"/>
  <c r="J3567" i="82"/>
  <c r="J3572" i="82"/>
  <c r="J3576" i="82"/>
  <c r="J3580" i="82"/>
  <c r="J3584" i="82"/>
  <c r="J3588" i="82"/>
  <c r="J3592" i="82"/>
  <c r="J3596" i="82"/>
  <c r="J3600" i="82"/>
  <c r="J3604" i="82"/>
  <c r="J3608" i="82"/>
  <c r="J3612" i="82"/>
  <c r="J3615" i="82"/>
  <c r="J3618" i="82"/>
  <c r="J3622" i="82"/>
  <c r="DC22" i="82"/>
  <c r="DC54" i="82"/>
  <c r="DC86" i="82"/>
  <c r="DC118" i="82"/>
  <c r="DC150" i="82"/>
  <c r="DC182" i="82"/>
  <c r="DC214" i="82"/>
  <c r="DC246" i="82"/>
  <c r="DC278" i="82"/>
  <c r="DC310" i="82"/>
  <c r="DC342" i="82"/>
  <c r="DC374" i="82"/>
  <c r="DC406" i="82"/>
  <c r="DC438" i="82"/>
  <c r="DC470" i="82"/>
  <c r="DC502" i="82"/>
  <c r="DC534" i="82"/>
  <c r="DC566" i="82"/>
  <c r="DC598" i="82"/>
  <c r="DC630" i="82"/>
  <c r="DC662" i="82"/>
  <c r="DC694" i="82"/>
  <c r="DC726" i="82"/>
  <c r="DC758" i="82"/>
  <c r="DC790" i="82"/>
  <c r="DC822" i="82"/>
  <c r="DC854" i="82"/>
  <c r="BS18" i="82"/>
  <c r="BS34" i="82"/>
  <c r="BS50" i="82"/>
  <c r="BS66" i="82"/>
  <c r="BS82" i="82"/>
  <c r="BS98" i="82"/>
  <c r="BS114" i="82"/>
  <c r="BS130" i="82"/>
  <c r="BS146" i="82"/>
  <c r="BS162" i="82"/>
  <c r="BS178" i="82"/>
  <c r="BS194" i="82"/>
  <c r="BS210" i="82"/>
  <c r="BS226" i="82"/>
  <c r="BS242" i="82"/>
  <c r="BS258" i="82"/>
  <c r="BS268" i="82"/>
  <c r="AT14" i="82"/>
  <c r="AT30" i="82"/>
  <c r="AT46" i="82"/>
  <c r="J80" i="82"/>
  <c r="J147" i="82"/>
  <c r="J160" i="82"/>
  <c r="J168" i="82"/>
  <c r="J176" i="82"/>
  <c r="J184" i="82"/>
  <c r="J192" i="82"/>
  <c r="J200" i="82"/>
  <c r="J208" i="82"/>
  <c r="J232" i="82"/>
  <c r="J240" i="82"/>
  <c r="J248" i="82"/>
  <c r="J256" i="82"/>
  <c r="J264" i="82"/>
  <c r="J272" i="82"/>
  <c r="J280" i="82"/>
  <c r="J295" i="82"/>
  <c r="J360" i="82"/>
  <c r="J429" i="82"/>
  <c r="J435" i="82"/>
  <c r="J440" i="82"/>
  <c r="J453" i="82"/>
  <c r="J461" i="82"/>
  <c r="J469" i="82"/>
  <c r="J477" i="82"/>
  <c r="J485" i="82"/>
  <c r="J493" i="82"/>
  <c r="J508" i="82"/>
  <c r="J519" i="82"/>
  <c r="J527" i="82"/>
  <c r="J535" i="82"/>
  <c r="J543" i="82"/>
  <c r="J551" i="82"/>
  <c r="J567" i="82"/>
  <c r="J573" i="82"/>
  <c r="J586" i="82"/>
  <c r="J591" i="82"/>
  <c r="J599" i="82"/>
  <c r="J607" i="82"/>
  <c r="J615" i="82"/>
  <c r="J629" i="82"/>
  <c r="J639" i="82"/>
  <c r="J643" i="82"/>
  <c r="J694" i="82"/>
  <c r="J713" i="82"/>
  <c r="J798" i="82"/>
  <c r="J806" i="82"/>
  <c r="J814" i="82"/>
  <c r="J822" i="82"/>
  <c r="J830" i="82"/>
  <c r="J838" i="82"/>
  <c r="J846" i="82"/>
  <c r="J854" i="82"/>
  <c r="J870" i="82"/>
  <c r="J878" i="82"/>
  <c r="J886" i="82"/>
  <c r="J894" i="82"/>
  <c r="J902" i="82"/>
  <c r="J910" i="82"/>
  <c r="J918" i="82"/>
  <c r="J1078" i="82"/>
  <c r="J1086" i="82"/>
  <c r="J1094" i="82"/>
  <c r="J1102" i="82"/>
  <c r="J1110" i="82"/>
  <c r="J1118" i="82"/>
  <c r="J1126" i="82"/>
  <c r="J1134" i="82"/>
  <c r="J1144" i="82"/>
  <c r="J1150" i="82"/>
  <c r="J1158" i="82"/>
  <c r="J1166" i="82"/>
  <c r="J1174" i="82"/>
  <c r="J1182" i="82"/>
  <c r="J1190" i="82"/>
  <c r="J1198" i="82"/>
  <c r="J1206" i="82"/>
  <c r="J1291" i="82"/>
  <c r="J1334" i="82"/>
  <c r="J1357" i="82"/>
  <c r="J1363" i="82"/>
  <c r="J1365" i="82"/>
  <c r="J1413" i="82"/>
  <c r="J1433" i="82"/>
  <c r="J1435" i="82"/>
  <c r="J1437" i="82"/>
  <c r="J1441" i="82"/>
  <c r="J1443" i="82"/>
  <c r="J1445" i="82"/>
  <c r="J1447" i="82"/>
  <c r="J1449" i="82"/>
  <c r="J1451" i="82"/>
  <c r="J1453" i="82"/>
  <c r="J1455" i="82"/>
  <c r="J1457" i="82"/>
  <c r="J1459" i="82"/>
  <c r="J1461" i="82"/>
  <c r="J1463" i="82"/>
  <c r="J1465" i="82"/>
  <c r="J1467" i="82"/>
  <c r="J1469" i="82"/>
  <c r="J1471" i="82"/>
  <c r="J1473" i="82"/>
  <c r="J1489" i="82"/>
  <c r="J1491" i="82"/>
  <c r="J1495" i="82"/>
  <c r="J1575" i="82"/>
  <c r="J1577" i="82"/>
  <c r="J1579" i="82"/>
  <c r="J1581" i="82"/>
  <c r="J1583" i="82"/>
  <c r="J1585" i="82"/>
  <c r="J1587" i="82"/>
  <c r="J1589" i="82"/>
  <c r="J1591" i="82"/>
  <c r="J1593" i="82"/>
  <c r="J1595" i="82"/>
  <c r="J1597" i="82"/>
  <c r="J1599" i="82"/>
  <c r="J1601" i="82"/>
  <c r="J1603" i="82"/>
  <c r="J1605" i="82"/>
  <c r="J1607" i="82"/>
  <c r="J1609" i="82"/>
  <c r="J1611" i="82"/>
  <c r="J1613" i="82"/>
  <c r="J1615" i="82"/>
  <c r="J1617" i="82"/>
  <c r="J1619" i="82"/>
  <c r="J1621" i="82"/>
  <c r="J1623" i="82"/>
  <c r="J1625" i="82"/>
  <c r="J1627" i="82"/>
  <c r="J1629" i="82"/>
  <c r="J1631" i="82"/>
  <c r="J1633" i="82"/>
  <c r="J1635" i="82"/>
  <c r="J1645" i="82"/>
  <c r="J1647" i="82"/>
  <c r="J1649" i="82"/>
  <c r="J1651" i="82"/>
  <c r="J1653" i="82"/>
  <c r="J1655" i="82"/>
  <c r="J1657" i="82"/>
  <c r="J1659" i="82"/>
  <c r="J1661" i="82"/>
  <c r="J1663" i="82"/>
  <c r="J1665" i="82"/>
  <c r="J1667" i="82"/>
  <c r="J1669" i="82"/>
  <c r="J1671" i="82"/>
  <c r="J1673" i="82"/>
  <c r="J1675" i="82"/>
  <c r="J1677" i="82"/>
  <c r="J1679" i="82"/>
  <c r="J1681" i="82"/>
  <c r="J1683" i="82"/>
  <c r="J1685" i="82"/>
  <c r="J1687" i="82"/>
  <c r="J1689" i="82"/>
  <c r="J1691" i="82"/>
  <c r="J1693" i="82"/>
  <c r="J1695" i="82"/>
  <c r="J1697" i="82"/>
  <c r="J1699" i="82"/>
  <c r="J1701" i="82"/>
  <c r="J1703" i="82"/>
  <c r="J1705" i="82"/>
  <c r="J1717" i="82"/>
  <c r="J1719" i="82"/>
  <c r="J1721" i="82"/>
  <c r="J1723" i="82"/>
  <c r="J1725" i="82"/>
  <c r="J1727" i="82"/>
  <c r="J1729" i="82"/>
  <c r="J1731" i="82"/>
  <c r="J1733" i="82"/>
  <c r="J1735" i="82"/>
  <c r="J1737" i="82"/>
  <c r="J1739" i="82"/>
  <c r="J1741" i="82"/>
  <c r="J1743" i="82"/>
  <c r="J1745" i="82"/>
  <c r="J1747" i="82"/>
  <c r="J1749" i="82"/>
  <c r="J1751" i="82"/>
  <c r="J1753" i="82"/>
  <c r="J1755" i="82"/>
  <c r="J1757" i="82"/>
  <c r="J1759" i="82"/>
  <c r="J1761" i="82"/>
  <c r="J1763" i="82"/>
  <c r="J1765" i="82"/>
  <c r="J1767" i="82"/>
  <c r="J1769" i="82"/>
  <c r="J1771" i="82"/>
  <c r="J1773" i="82"/>
  <c r="J1775" i="82"/>
  <c r="J1777" i="82"/>
  <c r="J1787" i="82"/>
  <c r="J1789" i="82"/>
  <c r="J1791" i="82"/>
  <c r="J1793" i="82"/>
  <c r="J1795" i="82"/>
  <c r="J1797" i="82"/>
  <c r="J1799" i="82"/>
  <c r="J1801" i="82"/>
  <c r="J1803" i="82"/>
  <c r="J1805" i="82"/>
  <c r="J1807" i="82"/>
  <c r="J1809" i="82"/>
  <c r="J1811" i="82"/>
  <c r="J1813" i="82"/>
  <c r="J1815" i="82"/>
  <c r="J1817" i="82"/>
  <c r="J1819" i="82"/>
  <c r="J1821" i="82"/>
  <c r="J1823" i="82"/>
  <c r="J1825" i="82"/>
  <c r="J1827" i="82"/>
  <c r="J1829" i="82"/>
  <c r="J1831" i="82"/>
  <c r="J1833" i="82"/>
  <c r="J1835" i="82"/>
  <c r="J1837" i="82"/>
  <c r="J1839" i="82"/>
  <c r="J1841" i="82"/>
  <c r="J1843" i="82"/>
  <c r="J1845" i="82"/>
  <c r="J1847" i="82"/>
  <c r="J1859" i="82"/>
  <c r="J1861" i="82"/>
  <c r="J1863" i="82"/>
  <c r="J1865" i="82"/>
  <c r="J1867" i="82"/>
  <c r="J1869" i="82"/>
  <c r="J1871" i="82"/>
  <c r="J1873" i="82"/>
  <c r="J1875" i="82"/>
  <c r="J1877" i="82"/>
  <c r="J1879" i="82"/>
  <c r="J1881" i="82"/>
  <c r="J1883" i="82"/>
  <c r="J1885" i="82"/>
  <c r="J1887" i="82"/>
  <c r="J1889" i="82"/>
  <c r="J1891" i="82"/>
  <c r="J1893" i="82"/>
  <c r="J1895" i="82"/>
  <c r="J1897" i="82"/>
  <c r="J1899" i="82"/>
  <c r="J1901" i="82"/>
  <c r="J1903" i="82"/>
  <c r="J1905" i="82"/>
  <c r="J1907" i="82"/>
  <c r="J1909" i="82"/>
  <c r="J1911" i="82"/>
  <c r="J1913" i="82"/>
  <c r="J1915" i="82"/>
  <c r="J1917" i="82"/>
  <c r="J1919" i="82"/>
  <c r="J1929" i="82"/>
  <c r="J1931" i="82"/>
  <c r="J1933" i="82"/>
  <c r="J1935" i="82"/>
  <c r="J1937" i="82"/>
  <c r="J1939" i="82"/>
  <c r="J1941" i="82"/>
  <c r="J1943" i="82"/>
  <c r="J1945" i="82"/>
  <c r="J1947" i="82"/>
  <c r="J1949" i="82"/>
  <c r="J1951" i="82"/>
  <c r="J1953" i="82"/>
  <c r="J1955" i="82"/>
  <c r="J1957" i="82"/>
  <c r="J1959" i="82"/>
  <c r="J1961" i="82"/>
  <c r="J1963" i="82"/>
  <c r="J1965" i="82"/>
  <c r="J1967" i="82"/>
  <c r="J1969" i="82"/>
  <c r="J1971" i="82"/>
  <c r="J1973" i="82"/>
  <c r="J1975" i="82"/>
  <c r="J1977" i="82"/>
  <c r="J1979" i="82"/>
  <c r="J1981" i="82"/>
  <c r="J1983" i="82"/>
  <c r="J1985" i="82"/>
  <c r="J1987" i="82"/>
  <c r="J1989" i="82"/>
  <c r="J2001" i="82"/>
  <c r="J2003" i="82"/>
  <c r="J2005" i="82"/>
  <c r="J2007" i="82"/>
  <c r="J2077" i="82"/>
  <c r="J2079" i="82"/>
  <c r="J2125" i="82"/>
  <c r="J2133" i="82"/>
  <c r="J2149" i="82"/>
  <c r="J2197" i="82"/>
  <c r="J2219" i="82"/>
  <c r="J2257" i="82"/>
  <c r="J2259" i="82"/>
  <c r="J2261" i="82"/>
  <c r="J2263" i="82"/>
  <c r="J2273" i="82"/>
  <c r="J2277" i="82"/>
  <c r="J2279" i="82"/>
  <c r="J2281" i="82"/>
  <c r="J2283" i="82"/>
  <c r="J2417" i="82"/>
  <c r="J2559" i="82"/>
  <c r="J2612" i="82"/>
  <c r="J2614" i="82"/>
  <c r="J2620" i="82"/>
  <c r="J2622" i="82"/>
  <c r="J2628" i="82"/>
  <c r="J2638" i="82"/>
  <c r="J2639" i="82"/>
  <c r="J2647" i="82"/>
  <c r="J2655" i="82"/>
  <c r="J2663" i="82"/>
  <c r="J2670" i="82"/>
  <c r="J2674" i="82"/>
  <c r="J2678" i="82"/>
  <c r="J2682" i="82"/>
  <c r="J2686" i="82"/>
  <c r="J2690" i="82"/>
  <c r="J2694" i="82"/>
  <c r="J2698" i="82"/>
  <c r="J2705" i="82"/>
  <c r="J2709" i="82"/>
  <c r="J2710" i="82"/>
  <c r="J2714" i="82"/>
  <c r="J2718" i="82"/>
  <c r="J2722" i="82"/>
  <c r="J2726" i="82"/>
  <c r="J2730" i="82"/>
  <c r="J2734" i="82"/>
  <c r="J2738" i="82"/>
  <c r="J2742" i="82"/>
  <c r="J2746" i="82"/>
  <c r="J2750" i="82"/>
  <c r="J2754" i="82"/>
  <c r="J2758" i="82"/>
  <c r="J2762" i="82"/>
  <c r="J2766" i="82"/>
  <c r="J2770" i="82"/>
  <c r="J2777" i="82"/>
  <c r="J2782" i="82"/>
  <c r="J2786" i="82"/>
  <c r="J2791" i="82"/>
  <c r="J2795" i="82"/>
  <c r="J2799" i="82"/>
  <c r="J2803" i="82"/>
  <c r="J2807" i="82"/>
  <c r="J2811" i="82"/>
  <c r="J2815" i="82"/>
  <c r="J2819" i="82"/>
  <c r="J2823" i="82"/>
  <c r="J2827" i="82"/>
  <c r="J2831" i="82"/>
  <c r="J2832" i="82"/>
  <c r="J2836" i="82"/>
  <c r="J2837" i="82"/>
  <c r="J2841" i="82"/>
  <c r="J2848" i="82"/>
  <c r="J2853" i="82"/>
  <c r="J2857" i="82"/>
  <c r="J2858" i="82"/>
  <c r="J2863" i="82"/>
  <c r="J2867" i="82"/>
  <c r="J2871" i="82"/>
  <c r="J2875" i="82"/>
  <c r="J2879" i="82"/>
  <c r="J2883" i="82"/>
  <c r="J2887" i="82"/>
  <c r="J2891" i="82"/>
  <c r="J2896" i="82"/>
  <c r="J2900" i="82"/>
  <c r="J2905" i="82"/>
  <c r="J2906" i="82"/>
  <c r="J2911" i="82"/>
  <c r="J2912" i="82"/>
  <c r="J2913" i="82"/>
  <c r="J2914" i="82"/>
  <c r="J2915" i="82"/>
  <c r="J2916" i="82"/>
  <c r="J2920" i="82"/>
  <c r="J2925" i="82"/>
  <c r="J2930" i="82"/>
  <c r="J2935" i="82"/>
  <c r="J2939" i="82"/>
  <c r="J2943" i="82"/>
  <c r="J2947" i="82"/>
  <c r="J2951" i="82"/>
  <c r="J2955" i="82"/>
  <c r="J2959" i="82"/>
  <c r="J2963" i="82"/>
  <c r="J2968" i="82"/>
  <c r="J2972" i="82"/>
  <c r="J2978" i="82"/>
  <c r="J2979" i="82"/>
  <c r="J2988" i="82"/>
  <c r="J2992" i="82"/>
  <c r="J2997" i="82"/>
  <c r="J3005" i="82"/>
  <c r="J3009" i="82"/>
  <c r="J3013" i="82"/>
  <c r="J3017" i="82"/>
  <c r="J3021" i="82"/>
  <c r="J3025" i="82"/>
  <c r="J3029" i="82"/>
  <c r="J3033" i="82"/>
  <c r="J3038" i="82"/>
  <c r="J3042" i="82"/>
  <c r="J3047" i="82"/>
  <c r="J3048" i="82"/>
  <c r="J3053" i="82"/>
  <c r="J3054" i="82"/>
  <c r="J3055" i="82"/>
  <c r="J3056" i="82"/>
  <c r="J3057" i="82"/>
  <c r="J3058" i="82"/>
  <c r="J3062" i="82"/>
  <c r="J3067" i="82"/>
  <c r="J3071" i="82"/>
  <c r="J3075" i="82"/>
  <c r="J3079" i="82"/>
  <c r="J3083" i="82"/>
  <c r="J3087" i="82"/>
  <c r="J3091" i="82"/>
  <c r="J3095" i="82"/>
  <c r="J3099" i="82"/>
  <c r="J3103" i="82"/>
  <c r="J3107" i="82"/>
  <c r="J3111" i="82"/>
  <c r="J3115" i="82"/>
  <c r="J3119" i="82"/>
  <c r="J3123" i="82"/>
  <c r="J3127" i="82"/>
  <c r="J3131" i="82"/>
  <c r="J3135" i="82"/>
  <c r="J3137" i="82"/>
  <c r="J3141" i="82"/>
  <c r="J3145" i="82"/>
  <c r="J3149" i="82"/>
  <c r="J3153" i="82"/>
  <c r="J3157" i="82"/>
  <c r="J3161" i="82"/>
  <c r="J3165" i="82"/>
  <c r="J3169" i="82"/>
  <c r="J3173" i="82"/>
  <c r="J3177" i="82"/>
  <c r="J3181" i="82"/>
  <c r="J3185" i="82"/>
  <c r="J3189" i="82"/>
  <c r="J3193" i="82"/>
  <c r="J3196" i="82"/>
  <c r="J3198" i="82"/>
  <c r="J3200" i="82"/>
  <c r="J3204" i="82"/>
  <c r="J3207" i="82"/>
  <c r="J3211" i="82"/>
  <c r="J3215" i="82"/>
  <c r="J3219" i="82"/>
  <c r="J3223" i="82"/>
  <c r="J3227" i="82"/>
  <c r="J3231" i="82"/>
  <c r="J3235" i="82"/>
  <c r="J3239" i="82"/>
  <c r="J3243" i="82"/>
  <c r="J3247" i="82"/>
  <c r="J3251" i="82"/>
  <c r="J3255" i="82"/>
  <c r="J3259" i="82"/>
  <c r="J3263" i="82"/>
  <c r="J3274" i="82"/>
  <c r="J3281" i="82"/>
  <c r="J3285" i="82"/>
  <c r="J3289" i="82"/>
  <c r="J3293" i="82"/>
  <c r="J3297" i="82"/>
  <c r="J3301" i="82"/>
  <c r="J3305" i="82"/>
  <c r="J3309" i="82"/>
  <c r="J3313" i="82"/>
  <c r="J3317" i="82"/>
  <c r="J3321" i="82"/>
  <c r="J3325" i="82"/>
  <c r="J3329" i="82"/>
  <c r="J3333" i="82"/>
  <c r="J3337" i="82"/>
  <c r="J3340" i="82"/>
  <c r="J3342" i="82"/>
  <c r="J3346" i="82"/>
  <c r="J3349" i="82"/>
  <c r="J3353" i="82"/>
  <c r="J3357" i="82"/>
  <c r="J3361" i="82"/>
  <c r="J3365" i="82"/>
  <c r="J3369" i="82"/>
  <c r="J3373" i="82"/>
  <c r="J3377" i="82"/>
  <c r="J3381" i="82"/>
  <c r="J3385" i="82"/>
  <c r="J3389" i="82"/>
  <c r="J3393" i="82"/>
  <c r="J3397" i="82"/>
  <c r="J3401" i="82"/>
  <c r="J3405" i="82"/>
  <c r="J3409" i="82"/>
  <c r="J3414" i="82"/>
  <c r="J3418" i="82"/>
  <c r="J3421" i="82"/>
  <c r="J3425" i="82"/>
  <c r="DC62" i="82"/>
  <c r="DC126" i="82"/>
  <c r="DC190" i="82"/>
  <c r="DC254" i="82"/>
  <c r="DC318" i="82"/>
  <c r="DC382" i="82"/>
  <c r="DC446" i="82"/>
  <c r="DC510" i="82"/>
  <c r="DC574" i="82"/>
  <c r="DC638" i="82"/>
  <c r="DC702" i="82"/>
  <c r="DC766" i="82"/>
  <c r="DC830" i="82"/>
  <c r="BS22" i="82"/>
  <c r="BS54" i="82"/>
  <c r="BS86" i="82"/>
  <c r="BS118" i="82"/>
  <c r="BS150" i="82"/>
  <c r="BS182" i="82"/>
  <c r="BS214" i="82"/>
  <c r="BS246" i="82"/>
  <c r="BS270" i="82"/>
  <c r="AT42" i="82"/>
  <c r="J12" i="82"/>
  <c r="J20" i="82"/>
  <c r="J28" i="82"/>
  <c r="J36" i="82"/>
  <c r="J44" i="82"/>
  <c r="J52" i="82"/>
  <c r="J60" i="82"/>
  <c r="J68" i="82"/>
  <c r="J74" i="82"/>
  <c r="J146" i="82"/>
  <c r="J220" i="82"/>
  <c r="J300" i="82"/>
  <c r="J308" i="82"/>
  <c r="J316" i="82"/>
  <c r="J324" i="82"/>
  <c r="J332" i="82"/>
  <c r="J340" i="82"/>
  <c r="J348" i="82"/>
  <c r="J356" i="82"/>
  <c r="J571" i="82"/>
  <c r="J640" i="82"/>
  <c r="J648" i="82"/>
  <c r="J653" i="82"/>
  <c r="J715" i="82"/>
  <c r="J933" i="82"/>
  <c r="J938" i="82"/>
  <c r="J946" i="82"/>
  <c r="J954" i="82"/>
  <c r="J962" i="82"/>
  <c r="J970" i="82"/>
  <c r="J978" i="82"/>
  <c r="J986" i="82"/>
  <c r="J994" i="82"/>
  <c r="J1213" i="82"/>
  <c r="J1226" i="82"/>
  <c r="J1231" i="82"/>
  <c r="J1239" i="82"/>
  <c r="J1247" i="82"/>
  <c r="J1255" i="82"/>
  <c r="J1263" i="82"/>
  <c r="J1271" i="82"/>
  <c r="J1279" i="82"/>
  <c r="J1286" i="82"/>
  <c r="J1305" i="82"/>
  <c r="J1313" i="82"/>
  <c r="J1321" i="82"/>
  <c r="J1329" i="82"/>
  <c r="J1342" i="82"/>
  <c r="J1492" i="82"/>
  <c r="J1780" i="82"/>
  <c r="J1782" i="82"/>
  <c r="J1784" i="82"/>
  <c r="J1786" i="82"/>
  <c r="J2010" i="82"/>
  <c r="J2012" i="82"/>
  <c r="J2014" i="82"/>
  <c r="J2016" i="82"/>
  <c r="J2018" i="82"/>
  <c r="J2020" i="82"/>
  <c r="J2022" i="82"/>
  <c r="J2024" i="82"/>
  <c r="J2026" i="82"/>
  <c r="J2028" i="82"/>
  <c r="J2030" i="82"/>
  <c r="J2032" i="82"/>
  <c r="J2034" i="82"/>
  <c r="J2036" i="82"/>
  <c r="J2038" i="82"/>
  <c r="J2040" i="82"/>
  <c r="J2042" i="82"/>
  <c r="J2044" i="82"/>
  <c r="J2046" i="82"/>
  <c r="J2048" i="82"/>
  <c r="J2050" i="82"/>
  <c r="J2080" i="82"/>
  <c r="J2082" i="82"/>
  <c r="J2084" i="82"/>
  <c r="J2086" i="82"/>
  <c r="J2088" i="82"/>
  <c r="J2090" i="82"/>
  <c r="J2092" i="82"/>
  <c r="J2094" i="82"/>
  <c r="J2096" i="82"/>
  <c r="J2098" i="82"/>
  <c r="J2100" i="82"/>
  <c r="J2102" i="82"/>
  <c r="J2104" i="82"/>
  <c r="J2106" i="82"/>
  <c r="J2108" i="82"/>
  <c r="J2110" i="82"/>
  <c r="J2112" i="82"/>
  <c r="J2134" i="82"/>
  <c r="J2194" i="82"/>
  <c r="J2198" i="82"/>
  <c r="J2200" i="82"/>
  <c r="J2356" i="82"/>
  <c r="J2358" i="82"/>
  <c r="J2360" i="82"/>
  <c r="J2362" i="82"/>
  <c r="J2364" i="82"/>
  <c r="J2366" i="82"/>
  <c r="J2368" i="82"/>
  <c r="J2370" i="82"/>
  <c r="J2372" i="82"/>
  <c r="J2374" i="82"/>
  <c r="J2376" i="82"/>
  <c r="J2378" i="82"/>
  <c r="J2380" i="82"/>
  <c r="J2382" i="82"/>
  <c r="J2384" i="82"/>
  <c r="J2386" i="82"/>
  <c r="J2388" i="82"/>
  <c r="J2390" i="82"/>
  <c r="J2392" i="82"/>
  <c r="J2394" i="82"/>
  <c r="J2396" i="82"/>
  <c r="J2398" i="82"/>
  <c r="J2400" i="82"/>
  <c r="J2402" i="82"/>
  <c r="J2404" i="82"/>
  <c r="J2406" i="82"/>
  <c r="J2408" i="82"/>
  <c r="J2410" i="82"/>
  <c r="J2412" i="82"/>
  <c r="J2414" i="82"/>
  <c r="J2416" i="82"/>
  <c r="J2426" i="82"/>
  <c r="J2428" i="82"/>
  <c r="J2430" i="82"/>
  <c r="J2432" i="82"/>
  <c r="J2434" i="82"/>
  <c r="J2436" i="82"/>
  <c r="J2438" i="82"/>
  <c r="J2440" i="82"/>
  <c r="J2442" i="82"/>
  <c r="J2444" i="82"/>
  <c r="J2446" i="82"/>
  <c r="J2448" i="82"/>
  <c r="J2450" i="82"/>
  <c r="J2452" i="82"/>
  <c r="J2454" i="82"/>
  <c r="J2456" i="82"/>
  <c r="J2458" i="82"/>
  <c r="J2460" i="82"/>
  <c r="J2462" i="82"/>
  <c r="J2464" i="82"/>
  <c r="J2466" i="82"/>
  <c r="J2468" i="82"/>
  <c r="J2470" i="82"/>
  <c r="J2472" i="82"/>
  <c r="J2474" i="82"/>
  <c r="J2476" i="82"/>
  <c r="J2478" i="82"/>
  <c r="J2480" i="82"/>
  <c r="J2482" i="82"/>
  <c r="J2484" i="82"/>
  <c r="J2486" i="82"/>
  <c r="J2498" i="82"/>
  <c r="J2500" i="82"/>
  <c r="J2502" i="82"/>
  <c r="J2504" i="82"/>
  <c r="J2506" i="82"/>
  <c r="J2508" i="82"/>
  <c r="J2510" i="82"/>
  <c r="J2512" i="82"/>
  <c r="J2514" i="82"/>
  <c r="J2516" i="82"/>
  <c r="J2518" i="82"/>
  <c r="J2520" i="82"/>
  <c r="J2522" i="82"/>
  <c r="J2524" i="82"/>
  <c r="J2526" i="82"/>
  <c r="J2528" i="82"/>
  <c r="J2530" i="82"/>
  <c r="J2532" i="82"/>
  <c r="J2534" i="82"/>
  <c r="J2536" i="82"/>
  <c r="J2538" i="82"/>
  <c r="J2540" i="82"/>
  <c r="J2542" i="82"/>
  <c r="J2544" i="82"/>
  <c r="J2546" i="82"/>
  <c r="J2548" i="82"/>
  <c r="J2550" i="82"/>
  <c r="J2552" i="82"/>
  <c r="J2554" i="82"/>
  <c r="J2556" i="82"/>
  <c r="J2558" i="82"/>
  <c r="J2568" i="82"/>
  <c r="J2570" i="82"/>
  <c r="J2572" i="82"/>
  <c r="J2574" i="82"/>
  <c r="J2576" i="82"/>
  <c r="J2578" i="82"/>
  <c r="J2580" i="82"/>
  <c r="J2582" i="82"/>
  <c r="J2584" i="82"/>
  <c r="J2586" i="82"/>
  <c r="J2588" i="82"/>
  <c r="J2590" i="82"/>
  <c r="J2592" i="82"/>
  <c r="J2594" i="82"/>
  <c r="J2596" i="82"/>
  <c r="J2598" i="82"/>
  <c r="J2600" i="82"/>
  <c r="J2602" i="82"/>
  <c r="J2604" i="82"/>
  <c r="J2606" i="82"/>
  <c r="J2607" i="82"/>
  <c r="J2615" i="82"/>
  <c r="J2623" i="82"/>
  <c r="J2633" i="82"/>
  <c r="J2635" i="82"/>
  <c r="J2637" i="82"/>
  <c r="J2704" i="82"/>
  <c r="J2706" i="82"/>
  <c r="J2708" i="82"/>
  <c r="J2774" i="82"/>
  <c r="J2776" i="82"/>
  <c r="J2778" i="82"/>
  <c r="J2780" i="82"/>
  <c r="J2838" i="82"/>
  <c r="J2840" i="82"/>
  <c r="J2842" i="82"/>
  <c r="J2852" i="82"/>
  <c r="J2854" i="82"/>
  <c r="J2856" i="82"/>
  <c r="J2904" i="82"/>
  <c r="J2924" i="82"/>
  <c r="J2926" i="82"/>
  <c r="J2928" i="82"/>
  <c r="J2974" i="82"/>
  <c r="J2976" i="82"/>
  <c r="J2984" i="82"/>
  <c r="J2994" i="82"/>
  <c r="J2996" i="82"/>
  <c r="J2998" i="82"/>
  <c r="J3004" i="82"/>
  <c r="J3006" i="82"/>
  <c r="J3008" i="82"/>
  <c r="J3010" i="82"/>
  <c r="J3012" i="82"/>
  <c r="J3014" i="82"/>
  <c r="J3016" i="82"/>
  <c r="J3018" i="82"/>
  <c r="J3020" i="82"/>
  <c r="J3022" i="82"/>
  <c r="J3024" i="82"/>
  <c r="J3026" i="82"/>
  <c r="J3028" i="82"/>
  <c r="J3030" i="82"/>
  <c r="J3032" i="82"/>
  <c r="J3034" i="82"/>
  <c r="J3036" i="82"/>
  <c r="J3050" i="82"/>
  <c r="J3052" i="82"/>
  <c r="J3066" i="82"/>
  <c r="J3068" i="82"/>
  <c r="J3070" i="82"/>
  <c r="J3072" i="82"/>
  <c r="J3074" i="82"/>
  <c r="J3076" i="82"/>
  <c r="J3078" i="82"/>
  <c r="J3080" i="82"/>
  <c r="J3082" i="82"/>
  <c r="J3084" i="82"/>
  <c r="J3086" i="82"/>
  <c r="J3088" i="82"/>
  <c r="J3090" i="82"/>
  <c r="J3092" i="82"/>
  <c r="J3094" i="82"/>
  <c r="J3096" i="82"/>
  <c r="J3098" i="82"/>
  <c r="J3100" i="82"/>
  <c r="J3102" i="82"/>
  <c r="J3104" i="82"/>
  <c r="J3106" i="82"/>
  <c r="J3108" i="82"/>
  <c r="J3110" i="82"/>
  <c r="J3112" i="82"/>
  <c r="J3114" i="82"/>
  <c r="J3116" i="82"/>
  <c r="J3118" i="82"/>
  <c r="J3120" i="82"/>
  <c r="J3122" i="82"/>
  <c r="J3124" i="82"/>
  <c r="J3126" i="82"/>
  <c r="J3128" i="82"/>
  <c r="J3130" i="82"/>
  <c r="J3132" i="82"/>
  <c r="J3134" i="82"/>
  <c r="J3429" i="82"/>
  <c r="J3433" i="82"/>
  <c r="J3437" i="82"/>
  <c r="J3441" i="82"/>
  <c r="J3445" i="82"/>
  <c r="J3449" i="82"/>
  <c r="J3453" i="82"/>
  <c r="J3457" i="82"/>
  <c r="J3461" i="82"/>
  <c r="J3465" i="82"/>
  <c r="J3469" i="82"/>
  <c r="J3473" i="82"/>
  <c r="J3477" i="82"/>
  <c r="J3481" i="82"/>
  <c r="J3555" i="82"/>
  <c r="J3557" i="82"/>
  <c r="J3559" i="82"/>
  <c r="J3561" i="82"/>
  <c r="J3571" i="82"/>
  <c r="J3573" i="82"/>
  <c r="J3575" i="82"/>
  <c r="J3577" i="82"/>
  <c r="J3579" i="82"/>
  <c r="J3581" i="82"/>
  <c r="J3583" i="82"/>
  <c r="J3585" i="82"/>
  <c r="J3587" i="82"/>
  <c r="J3589" i="82"/>
  <c r="J3591" i="82"/>
  <c r="J3593" i="82"/>
  <c r="J3595" i="82"/>
  <c r="J3597" i="82"/>
  <c r="J3599" i="82"/>
  <c r="J3601" i="82"/>
  <c r="J3603" i="82"/>
  <c r="J3605" i="82"/>
  <c r="J3607" i="82"/>
  <c r="J3609" i="82"/>
  <c r="J3611" i="82"/>
  <c r="J3624" i="82"/>
  <c r="J3626" i="82"/>
  <c r="J3630" i="82"/>
  <c r="J3633" i="82"/>
  <c r="J3637" i="82"/>
  <c r="J3641" i="82"/>
  <c r="J3645" i="82"/>
  <c r="J3649" i="82"/>
  <c r="J3653" i="82"/>
  <c r="J3657" i="82"/>
  <c r="J3661" i="82"/>
  <c r="J3665" i="82"/>
  <c r="J3669" i="82"/>
  <c r="J3673" i="82"/>
  <c r="J3677" i="82"/>
  <c r="J3681" i="82"/>
  <c r="J3685" i="82"/>
  <c r="J3689" i="82"/>
  <c r="J3693" i="82"/>
  <c r="J3697" i="82"/>
  <c r="J3701" i="82"/>
  <c r="J3705" i="82"/>
  <c r="J3709" i="82"/>
  <c r="J3713" i="82"/>
  <c r="J3717" i="82"/>
  <c r="J3721" i="82"/>
  <c r="J3725" i="82"/>
  <c r="J3729" i="82"/>
  <c r="J3733" i="82"/>
  <c r="J3737" i="82"/>
  <c r="J3741" i="82"/>
  <c r="J3745" i="82"/>
  <c r="J3749" i="82"/>
  <c r="J3753" i="82"/>
  <c r="J3757" i="82"/>
  <c r="J3761" i="82"/>
  <c r="J3765" i="82"/>
  <c r="J3769" i="82"/>
  <c r="J3773" i="82"/>
  <c r="J3777" i="82"/>
  <c r="J3781" i="82"/>
  <c r="J3785" i="82"/>
  <c r="J3789" i="82"/>
  <c r="J3793" i="82"/>
  <c r="J3797" i="82"/>
  <c r="J3801" i="82"/>
  <c r="J3805" i="82"/>
  <c r="J3809" i="82"/>
  <c r="J3813" i="82"/>
  <c r="J3817" i="82"/>
  <c r="J3821" i="82"/>
  <c r="J3825" i="82"/>
  <c r="J3829" i="82"/>
  <c r="J3833" i="82"/>
  <c r="J3837" i="82"/>
  <c r="J3841" i="82"/>
  <c r="J3845" i="82"/>
  <c r="J3849" i="82"/>
  <c r="J3853" i="82"/>
  <c r="J3857" i="82"/>
  <c r="J3861" i="82"/>
  <c r="J3865" i="82"/>
  <c r="J3869" i="82"/>
  <c r="J3873" i="82"/>
  <c r="J3877" i="82"/>
  <c r="J3881" i="82"/>
  <c r="J3885" i="82"/>
  <c r="J3889" i="82"/>
  <c r="J3893" i="82"/>
  <c r="J3897" i="82"/>
  <c r="J3901" i="82"/>
  <c r="J3905" i="82"/>
  <c r="J3909" i="82"/>
  <c r="J3913" i="82"/>
  <c r="DC14" i="82"/>
  <c r="DC78" i="82"/>
  <c r="DC142" i="82"/>
  <c r="DC206" i="82"/>
  <c r="DC270" i="82"/>
  <c r="DC334" i="82"/>
  <c r="DC398" i="82"/>
  <c r="DC462" i="82"/>
  <c r="DC526" i="82"/>
  <c r="DC590" i="82"/>
  <c r="DC654" i="82"/>
  <c r="DC718" i="82"/>
  <c r="DC782" i="82"/>
  <c r="DC846" i="82"/>
  <c r="BS30" i="82"/>
  <c r="BS62" i="82"/>
  <c r="BS94" i="82"/>
  <c r="BS126" i="82"/>
  <c r="BS158" i="82"/>
  <c r="BS190" i="82"/>
  <c r="BS222" i="82"/>
  <c r="BS254" i="82"/>
  <c r="BS274" i="82"/>
  <c r="AT18" i="82"/>
  <c r="AT50" i="82"/>
  <c r="J84" i="82"/>
  <c r="J92" i="82"/>
  <c r="J100" i="82"/>
  <c r="J108" i="82"/>
  <c r="J116" i="82"/>
  <c r="J124" i="82"/>
  <c r="J132" i="82"/>
  <c r="J140" i="82"/>
  <c r="J372" i="82"/>
  <c r="J380" i="82"/>
  <c r="J388" i="82"/>
  <c r="J396" i="82"/>
  <c r="J404" i="82"/>
  <c r="J412" i="82"/>
  <c r="J420" i="82"/>
  <c r="J428" i="82"/>
  <c r="J509" i="82"/>
  <c r="J515" i="82"/>
  <c r="J556" i="82"/>
  <c r="J562" i="82"/>
  <c r="J581" i="82"/>
  <c r="J642" i="82"/>
  <c r="J665" i="82"/>
  <c r="J673" i="82"/>
  <c r="J681" i="82"/>
  <c r="J689" i="82"/>
  <c r="J709" i="82"/>
  <c r="J856" i="82"/>
  <c r="J1000" i="82"/>
  <c r="J1006" i="82"/>
  <c r="J1014" i="82"/>
  <c r="J1022" i="82"/>
  <c r="J1030" i="82"/>
  <c r="J1038" i="82"/>
  <c r="J1046" i="82"/>
  <c r="J1054" i="82"/>
  <c r="J1062" i="82"/>
  <c r="J1494" i="82"/>
  <c r="J1636" i="82"/>
  <c r="J1852" i="82"/>
  <c r="J1854" i="82"/>
  <c r="J1856" i="82"/>
  <c r="J1920" i="82"/>
  <c r="J2056" i="82"/>
  <c r="J2058" i="82"/>
  <c r="J2060" i="82"/>
  <c r="J2072" i="82"/>
  <c r="J2074" i="82"/>
  <c r="J2076" i="82"/>
  <c r="J2214" i="82"/>
  <c r="J2216" i="82"/>
  <c r="J2218" i="82"/>
  <c r="J2264" i="82"/>
  <c r="J2266" i="82"/>
  <c r="J2270" i="82"/>
  <c r="J2272" i="82"/>
  <c r="J2418" i="82"/>
  <c r="J2560" i="82"/>
  <c r="J2773" i="82"/>
  <c r="J2833" i="82"/>
  <c r="J2835" i="82"/>
  <c r="J2845" i="82"/>
  <c r="J2847" i="82"/>
  <c r="J2849" i="82"/>
  <c r="J2851" i="82"/>
  <c r="J2895" i="82"/>
  <c r="J2897" i="82"/>
  <c r="J2899" i="82"/>
  <c r="J2901" i="82"/>
  <c r="J2917" i="82"/>
  <c r="J2919" i="82"/>
  <c r="J2921" i="82"/>
  <c r="J2967" i="82"/>
  <c r="J2969" i="82"/>
  <c r="J2971" i="82"/>
  <c r="J2973" i="82"/>
  <c r="J2983" i="82"/>
  <c r="J2987" i="82"/>
  <c r="J2989" i="82"/>
  <c r="J2991" i="82"/>
  <c r="J2993" i="82"/>
  <c r="J3049" i="82"/>
  <c r="J3136" i="82"/>
  <c r="J3140" i="82"/>
  <c r="J3144" i="82"/>
  <c r="J3148" i="82"/>
  <c r="J3152" i="82"/>
  <c r="J3156" i="82"/>
  <c r="J3160" i="82"/>
  <c r="J3164" i="82"/>
  <c r="J3168" i="82"/>
  <c r="J3172" i="82"/>
  <c r="J3176" i="82"/>
  <c r="J3180" i="82"/>
  <c r="J3184" i="82"/>
  <c r="J3188" i="82"/>
  <c r="J3192" i="82"/>
  <c r="J3201" i="82"/>
  <c r="J3205" i="82"/>
  <c r="J3210" i="82"/>
  <c r="J3214" i="82"/>
  <c r="J3218" i="82"/>
  <c r="J3222" i="82"/>
  <c r="J3226" i="82"/>
  <c r="J3230" i="82"/>
  <c r="J3234" i="82"/>
  <c r="J3238" i="82"/>
  <c r="J3242" i="82"/>
  <c r="J3246" i="82"/>
  <c r="J3250" i="82"/>
  <c r="J3254" i="82"/>
  <c r="J3258" i="82"/>
  <c r="J3262" i="82"/>
  <c r="J3266" i="82"/>
  <c r="J3267" i="82"/>
  <c r="J3268" i="82"/>
  <c r="J3269" i="82"/>
  <c r="J3270" i="82"/>
  <c r="J3271" i="82"/>
  <c r="J3275" i="82"/>
  <c r="J3280" i="82"/>
  <c r="J3284" i="82"/>
  <c r="J3288" i="82"/>
  <c r="J3292" i="82"/>
  <c r="J3296" i="82"/>
  <c r="J3300" i="82"/>
  <c r="J3304" i="82"/>
  <c r="J3308" i="82"/>
  <c r="J3312" i="82"/>
  <c r="J3316" i="82"/>
  <c r="J3320" i="82"/>
  <c r="J3324" i="82"/>
  <c r="J3328" i="82"/>
  <c r="J3332" i="82"/>
  <c r="J3336" i="82"/>
  <c r="J3343" i="82"/>
  <c r="J3347" i="82"/>
  <c r="J3352" i="82"/>
  <c r="J3356" i="82"/>
  <c r="J3360" i="82"/>
  <c r="J3364" i="82"/>
  <c r="J3368" i="82"/>
  <c r="J3372" i="82"/>
  <c r="J3376" i="82"/>
  <c r="J3380" i="82"/>
  <c r="J3384" i="82"/>
  <c r="J3388" i="82"/>
  <c r="J3392" i="82"/>
  <c r="J3396" i="82"/>
  <c r="J3400" i="82"/>
  <c r="J3404" i="82"/>
  <c r="J3408" i="82"/>
  <c r="J3415" i="82"/>
  <c r="J3419" i="82"/>
  <c r="J3420" i="82"/>
  <c r="J3424" i="82"/>
  <c r="J3485" i="82"/>
  <c r="J3487" i="82"/>
  <c r="J3489" i="82"/>
  <c r="J3492" i="82"/>
  <c r="J3494" i="82"/>
  <c r="J3496" i="82"/>
  <c r="J3498" i="82"/>
  <c r="J3500" i="82"/>
  <c r="J3502" i="82"/>
  <c r="J3504" i="82"/>
  <c r="J3506" i="82"/>
  <c r="J3508" i="82"/>
  <c r="J3510" i="82"/>
  <c r="J3512" i="82"/>
  <c r="J3514" i="82"/>
  <c r="J3516" i="82"/>
  <c r="J3518" i="82"/>
  <c r="J3520" i="82"/>
  <c r="J3522" i="82"/>
  <c r="J3524" i="82"/>
  <c r="J3526" i="82"/>
  <c r="J3528" i="82"/>
  <c r="J3530" i="82"/>
  <c r="J3532" i="82"/>
  <c r="J3534" i="82"/>
  <c r="J3536" i="82"/>
  <c r="J3538" i="82"/>
  <c r="J3540" i="82"/>
  <c r="J3542" i="82"/>
  <c r="J3544" i="82"/>
  <c r="J3546" i="82"/>
  <c r="J3548" i="82"/>
  <c r="J3550" i="82"/>
  <c r="J3552" i="82"/>
  <c r="J3558" i="82"/>
  <c r="J3562" i="82"/>
  <c r="J3564" i="82"/>
  <c r="J3566" i="82"/>
  <c r="J3568" i="82"/>
  <c r="J3574" i="82"/>
  <c r="J3578" i="82"/>
  <c r="J3582" i="82"/>
  <c r="J3586" i="82"/>
  <c r="J3590" i="82"/>
  <c r="J3594" i="82"/>
  <c r="J3598" i="82"/>
  <c r="J3602" i="82"/>
  <c r="J3606" i="82"/>
  <c r="J3610" i="82"/>
  <c r="J3629" i="82"/>
  <c r="J3634" i="82"/>
  <c r="J3638" i="82"/>
  <c r="J3642" i="82"/>
  <c r="J3646" i="82"/>
  <c r="J3650" i="82"/>
  <c r="J3654" i="82"/>
  <c r="J3658" i="82"/>
  <c r="J3662" i="82"/>
  <c r="J3666" i="82"/>
  <c r="J3670" i="82"/>
  <c r="J3674" i="82"/>
  <c r="J3678" i="82"/>
  <c r="J3682" i="82"/>
  <c r="J3686" i="82"/>
  <c r="J3690" i="82"/>
  <c r="J3694" i="82"/>
  <c r="J3698" i="82"/>
  <c r="J3702" i="82"/>
  <c r="J3706" i="82"/>
  <c r="J3710" i="82"/>
  <c r="J3714" i="82"/>
  <c r="J3718" i="82"/>
  <c r="J3722" i="82"/>
  <c r="J3726" i="82"/>
  <c r="J3730" i="82"/>
  <c r="J3734" i="82"/>
  <c r="J3738" i="82"/>
  <c r="J3742" i="82"/>
  <c r="J3746" i="82"/>
  <c r="J3750" i="82"/>
  <c r="J3754" i="82"/>
  <c r="J3758" i="82"/>
  <c r="J3762" i="82"/>
  <c r="J3766" i="82"/>
  <c r="J3770" i="82"/>
  <c r="J3774" i="82"/>
  <c r="J3778" i="82"/>
  <c r="J3782" i="82"/>
  <c r="J3786" i="82"/>
  <c r="J3790" i="82"/>
  <c r="J3794" i="82"/>
  <c r="J3798" i="82"/>
  <c r="J3802" i="82"/>
  <c r="J3806" i="82"/>
  <c r="J3810" i="82"/>
  <c r="J3814" i="82"/>
  <c r="J3818" i="82"/>
  <c r="J3822" i="82"/>
  <c r="J3826" i="82"/>
  <c r="J3830" i="82"/>
  <c r="J3834" i="82"/>
  <c r="J3838" i="82"/>
  <c r="J3842" i="82"/>
  <c r="J3846" i="82"/>
  <c r="J3850" i="82"/>
  <c r="J3854" i="82"/>
  <c r="J3858" i="82"/>
  <c r="J3862" i="82"/>
  <c r="J3866" i="82"/>
  <c r="J3870" i="82"/>
  <c r="J3874" i="82"/>
  <c r="J3878" i="82"/>
  <c r="J3882" i="82"/>
  <c r="J3886" i="82"/>
  <c r="J3890" i="82"/>
  <c r="J3894" i="82"/>
  <c r="J3898" i="82"/>
  <c r="J3902" i="82"/>
  <c r="J3906" i="82"/>
  <c r="J3910" i="82"/>
  <c r="J3914" i="82"/>
  <c r="DC30" i="82"/>
  <c r="DC94" i="82"/>
  <c r="DC158" i="82"/>
  <c r="DC222" i="82"/>
  <c r="DC286" i="82"/>
  <c r="DC350" i="82"/>
  <c r="DC414" i="82"/>
  <c r="DC478" i="82"/>
  <c r="DC542" i="82"/>
  <c r="DC606" i="82"/>
  <c r="DC670" i="82"/>
  <c r="DC734" i="82"/>
  <c r="DC798" i="82"/>
  <c r="DC862" i="82"/>
  <c r="BS38" i="82"/>
  <c r="BS70" i="82"/>
  <c r="BS102" i="82"/>
  <c r="BS134" i="82"/>
  <c r="BS166" i="82"/>
  <c r="BS198" i="82"/>
  <c r="BS230" i="82"/>
  <c r="BS262" i="82"/>
  <c r="AT26" i="82"/>
  <c r="J16" i="82"/>
  <c r="J24" i="82"/>
  <c r="J32" i="82"/>
  <c r="J40" i="82"/>
  <c r="J48" i="82"/>
  <c r="J56" i="82"/>
  <c r="J64" i="82"/>
  <c r="J72" i="82"/>
  <c r="J224" i="82"/>
  <c r="J296" i="82"/>
  <c r="J304" i="82"/>
  <c r="J312" i="82"/>
  <c r="J320" i="82"/>
  <c r="J328" i="82"/>
  <c r="J336" i="82"/>
  <c r="J344" i="82"/>
  <c r="J352" i="82"/>
  <c r="J358" i="82"/>
  <c r="J430" i="82"/>
  <c r="J635" i="82"/>
  <c r="J644" i="82"/>
  <c r="J719" i="82"/>
  <c r="J929" i="82"/>
  <c r="J942" i="82"/>
  <c r="J950" i="82"/>
  <c r="J958" i="82"/>
  <c r="J966" i="82"/>
  <c r="J974" i="82"/>
  <c r="J982" i="82"/>
  <c r="J990" i="82"/>
  <c r="J1217" i="82"/>
  <c r="J1222" i="82"/>
  <c r="J1235" i="82"/>
  <c r="J1243" i="82"/>
  <c r="J1251" i="82"/>
  <c r="J1259" i="82"/>
  <c r="J1267" i="82"/>
  <c r="J1275" i="82"/>
  <c r="J1301" i="82"/>
  <c r="J1309" i="82"/>
  <c r="J1317" i="82"/>
  <c r="J1325" i="82"/>
  <c r="J1344" i="82"/>
  <c r="J1349" i="82"/>
  <c r="J1416" i="82"/>
  <c r="J1426" i="82"/>
  <c r="J1428" i="82"/>
  <c r="J1430" i="82"/>
  <c r="J1438" i="82"/>
  <c r="J1486" i="82"/>
  <c r="J1496" i="82"/>
  <c r="J1498" i="82"/>
  <c r="J1500" i="82"/>
  <c r="J1502" i="82"/>
  <c r="J1638" i="82"/>
  <c r="J1640" i="82"/>
  <c r="J1642" i="82"/>
  <c r="J1644" i="82"/>
  <c r="J1922" i="82"/>
  <c r="J1924" i="82"/>
  <c r="J1926" i="82"/>
  <c r="J1928" i="82"/>
  <c r="J2122" i="82"/>
  <c r="J2124" i="82"/>
  <c r="J2128" i="82"/>
  <c r="J2130" i="82"/>
  <c r="J2152" i="82"/>
  <c r="J2154" i="82"/>
  <c r="J2156" i="82"/>
  <c r="J2158" i="82"/>
  <c r="J2160" i="82"/>
  <c r="J2162" i="82"/>
  <c r="J2164" i="82"/>
  <c r="J2166" i="82"/>
  <c r="J2168" i="82"/>
  <c r="J2170" i="82"/>
  <c r="J2172" i="82"/>
  <c r="J2174" i="82"/>
  <c r="J2176" i="82"/>
  <c r="J2178" i="82"/>
  <c r="J2180" i="82"/>
  <c r="J2182" i="82"/>
  <c r="J2184" i="82"/>
  <c r="J2220" i="82"/>
  <c r="J2274" i="82"/>
  <c r="J2284" i="82"/>
  <c r="J2286" i="82"/>
  <c r="J2288" i="82"/>
  <c r="J2290" i="82"/>
  <c r="J2292" i="82"/>
  <c r="J2294" i="82"/>
  <c r="J2296" i="82"/>
  <c r="J2298" i="82"/>
  <c r="J2300" i="82"/>
  <c r="J2302" i="82"/>
  <c r="J2304" i="82"/>
  <c r="J2306" i="82"/>
  <c r="J2308" i="82"/>
  <c r="J2310" i="82"/>
  <c r="J2312" i="82"/>
  <c r="J2314" i="82"/>
  <c r="J2316" i="82"/>
  <c r="J2318" i="82"/>
  <c r="J2320" i="82"/>
  <c r="J2322" i="82"/>
  <c r="J2324" i="82"/>
  <c r="J2326" i="82"/>
  <c r="J2328" i="82"/>
  <c r="J2330" i="82"/>
  <c r="J2332" i="82"/>
  <c r="J2334" i="82"/>
  <c r="J2336" i="82"/>
  <c r="J2338" i="82"/>
  <c r="J2340" i="82"/>
  <c r="J2342" i="82"/>
  <c r="J2344" i="82"/>
  <c r="J2346" i="82"/>
  <c r="J2348" i="82"/>
  <c r="J2350" i="82"/>
  <c r="J2352" i="82"/>
  <c r="J2354" i="82"/>
  <c r="J2611" i="82"/>
  <c r="J2619" i="82"/>
  <c r="J2627" i="82"/>
  <c r="J2772" i="82"/>
  <c r="J2790" i="82"/>
  <c r="J2792" i="82"/>
  <c r="J2794" i="82"/>
  <c r="J2796" i="82"/>
  <c r="J2798" i="82"/>
  <c r="J2800" i="82"/>
  <c r="J2802" i="82"/>
  <c r="J2804" i="82"/>
  <c r="J2806" i="82"/>
  <c r="J2808" i="82"/>
  <c r="J2810" i="82"/>
  <c r="J2812" i="82"/>
  <c r="J2814" i="82"/>
  <c r="J2816" i="82"/>
  <c r="J2818" i="82"/>
  <c r="J2820" i="82"/>
  <c r="J2822" i="82"/>
  <c r="J2824" i="82"/>
  <c r="J2826" i="82"/>
  <c r="J2828" i="82"/>
  <c r="J2830" i="82"/>
  <c r="J2844" i="82"/>
  <c r="J2862" i="82"/>
  <c r="J2864" i="82"/>
  <c r="J2866" i="82"/>
  <c r="J2868" i="82"/>
  <c r="J2870" i="82"/>
  <c r="J2872" i="82"/>
  <c r="J2874" i="82"/>
  <c r="J2876" i="82"/>
  <c r="J2878" i="82"/>
  <c r="J2880" i="82"/>
  <c r="J2882" i="82"/>
  <c r="J2884" i="82"/>
  <c r="J2886" i="82"/>
  <c r="J2888" i="82"/>
  <c r="J2890" i="82"/>
  <c r="J2892" i="82"/>
  <c r="J2894" i="82"/>
  <c r="J2908" i="82"/>
  <c r="J2910" i="82"/>
  <c r="J2932" i="82"/>
  <c r="J2934" i="82"/>
  <c r="J2936" i="82"/>
  <c r="J2938" i="82"/>
  <c r="J2940" i="82"/>
  <c r="J2942" i="82"/>
  <c r="J2944" i="82"/>
  <c r="J2946" i="82"/>
  <c r="J2948" i="82"/>
  <c r="J2950" i="82"/>
  <c r="J2952" i="82"/>
  <c r="J2954" i="82"/>
  <c r="J2956" i="82"/>
  <c r="J2958" i="82"/>
  <c r="J2960" i="82"/>
  <c r="J2962" i="82"/>
  <c r="J2964" i="82"/>
  <c r="J2980" i="82"/>
  <c r="J2982" i="82"/>
  <c r="J2986" i="82"/>
  <c r="J3046" i="82"/>
  <c r="J3483" i="82"/>
  <c r="J3486" i="82"/>
  <c r="J3490" i="82"/>
  <c r="J3493" i="82"/>
  <c r="J3497" i="82"/>
  <c r="J3501" i="82"/>
  <c r="J3505" i="82"/>
  <c r="J3509" i="82"/>
  <c r="J3513" i="82"/>
  <c r="J3517" i="82"/>
  <c r="J3521" i="82"/>
  <c r="J3525" i="82"/>
  <c r="J3529" i="82"/>
  <c r="J3533" i="82"/>
  <c r="J3537" i="82"/>
  <c r="J3541" i="82"/>
  <c r="J3545" i="82"/>
  <c r="J3549" i="82"/>
  <c r="J3553" i="82"/>
  <c r="J3565" i="82"/>
  <c r="J3569" i="82"/>
  <c r="J3614" i="82"/>
  <c r="J3616" i="82"/>
  <c r="J3619" i="82"/>
  <c r="J3621" i="82"/>
  <c r="J3623" i="82"/>
  <c r="J3625" i="82"/>
  <c r="J3628" i="82"/>
  <c r="J3632" i="82"/>
  <c r="J3635" i="82"/>
  <c r="J3639" i="82"/>
  <c r="J3643" i="82"/>
  <c r="J3647" i="82"/>
  <c r="J3651" i="82"/>
  <c r="J3655" i="82"/>
  <c r="J3659" i="82"/>
  <c r="J3663" i="82"/>
  <c r="J3667" i="82"/>
  <c r="J3671" i="82"/>
  <c r="J3675" i="82"/>
  <c r="J3679" i="82"/>
  <c r="J3683" i="82"/>
  <c r="J3687" i="82"/>
  <c r="J3691" i="82"/>
  <c r="J3695" i="82"/>
  <c r="J3699" i="82"/>
  <c r="J3703" i="82"/>
  <c r="J3707" i="82"/>
  <c r="J3711" i="82"/>
  <c r="J3715" i="82"/>
  <c r="J3719" i="82"/>
  <c r="J3723" i="82"/>
  <c r="J3727" i="82"/>
  <c r="J3731" i="82"/>
  <c r="J3735" i="82"/>
  <c r="J3739" i="82"/>
  <c r="J3743" i="82"/>
  <c r="J3747" i="82"/>
  <c r="J3751" i="82"/>
  <c r="J3755" i="82"/>
  <c r="J3759" i="82"/>
  <c r="J3763" i="82"/>
  <c r="J3767" i="82"/>
  <c r="J3771" i="82"/>
  <c r="J3775" i="82"/>
  <c r="J3779" i="82"/>
  <c r="J3783" i="82"/>
  <c r="J3787" i="82"/>
  <c r="J3791" i="82"/>
  <c r="J3795" i="82"/>
  <c r="J3799" i="82"/>
  <c r="J3803" i="82"/>
  <c r="J3807" i="82"/>
  <c r="J3811" i="82"/>
  <c r="J3815" i="82"/>
  <c r="J3819" i="82"/>
  <c r="J3823" i="82"/>
  <c r="J3827" i="82"/>
  <c r="J3831" i="82"/>
  <c r="J3835" i="82"/>
  <c r="J3839" i="82"/>
  <c r="J3843" i="82"/>
  <c r="J3847" i="82"/>
  <c r="J3851" i="82"/>
  <c r="J3855" i="82"/>
  <c r="J3859" i="82"/>
  <c r="J3863" i="82"/>
  <c r="J3867" i="82"/>
  <c r="J3871" i="82"/>
  <c r="J3875" i="82"/>
  <c r="J3879" i="82"/>
  <c r="J3883" i="82"/>
  <c r="J3887" i="82"/>
  <c r="J3891" i="82"/>
  <c r="J3895" i="82"/>
  <c r="J3899" i="82"/>
  <c r="J3903" i="82"/>
  <c r="J3907" i="82"/>
  <c r="J3911" i="82"/>
  <c r="J3915" i="82"/>
  <c r="DC46" i="82"/>
  <c r="DC110" i="82"/>
  <c r="DC174" i="82"/>
  <c r="DC238" i="82"/>
  <c r="DC302" i="82"/>
  <c r="DC366" i="82"/>
  <c r="DC430" i="82"/>
  <c r="DC494" i="82"/>
  <c r="DC558" i="82"/>
  <c r="DC622" i="82"/>
  <c r="DC686" i="82"/>
  <c r="DC750" i="82"/>
  <c r="DC814" i="82"/>
  <c r="BS14" i="82"/>
  <c r="BS46" i="82"/>
  <c r="BS78" i="82"/>
  <c r="BS110" i="82"/>
  <c r="BS142" i="82"/>
  <c r="BS174" i="82"/>
  <c r="BS206" i="82"/>
  <c r="BS238" i="82"/>
  <c r="BS266" i="82"/>
  <c r="AT34" i="82"/>
  <c r="J88" i="82"/>
  <c r="J96" i="82"/>
  <c r="J104" i="82"/>
  <c r="J112" i="82"/>
  <c r="J120" i="82"/>
  <c r="J128" i="82"/>
  <c r="J136" i="82"/>
  <c r="J144" i="82"/>
  <c r="J368" i="82"/>
  <c r="J376" i="82"/>
  <c r="J384" i="82"/>
  <c r="J392" i="82"/>
  <c r="J400" i="82"/>
  <c r="J408" i="82"/>
  <c r="J416" i="82"/>
  <c r="J424" i="82"/>
  <c r="J513" i="82"/>
  <c r="J552" i="82"/>
  <c r="J585" i="82"/>
  <c r="J661" i="82"/>
  <c r="J669" i="82"/>
  <c r="J677" i="82"/>
  <c r="J685" i="82"/>
  <c r="J693" i="82"/>
  <c r="J711" i="82"/>
  <c r="J1004" i="82"/>
  <c r="J1010" i="82"/>
  <c r="J1018" i="82"/>
  <c r="J1026" i="82"/>
  <c r="J1034" i="82"/>
  <c r="J1042" i="82"/>
  <c r="J1050" i="82"/>
  <c r="J1058" i="82"/>
  <c r="J1066" i="82"/>
  <c r="J1073" i="82"/>
  <c r="J1140" i="82"/>
  <c r="J1353" i="82"/>
  <c r="J1368" i="82"/>
  <c r="J1404" i="82"/>
  <c r="J1406" i="82"/>
  <c r="J1408" i="82"/>
  <c r="J1410" i="82"/>
  <c r="J1440" i="82"/>
  <c r="J1476" i="82"/>
  <c r="J1478" i="82"/>
  <c r="J1480" i="82"/>
  <c r="J1482" i="82"/>
  <c r="J1710" i="82"/>
  <c r="J1712" i="82"/>
  <c r="J1714" i="82"/>
  <c r="J1778" i="82"/>
  <c r="J1994" i="82"/>
  <c r="J1996" i="82"/>
  <c r="J1998" i="82"/>
  <c r="J2132" i="82"/>
  <c r="J2142" i="82"/>
  <c r="J2144" i="82"/>
  <c r="J2146" i="82"/>
  <c r="J2222" i="82"/>
  <c r="J2224" i="82"/>
  <c r="J2226" i="82"/>
  <c r="J2228" i="82"/>
  <c r="J2230" i="82"/>
  <c r="J2232" i="82"/>
  <c r="J2234" i="82"/>
  <c r="J2236" i="82"/>
  <c r="J2238" i="82"/>
  <c r="J2240" i="82"/>
  <c r="J2242" i="82"/>
  <c r="J2244" i="82"/>
  <c r="J2246" i="82"/>
  <c r="J2248" i="82"/>
  <c r="J2250" i="82"/>
  <c r="J2252" i="82"/>
  <c r="J2254" i="82"/>
  <c r="J2276" i="82"/>
  <c r="J2640" i="82"/>
  <c r="J2642" i="82"/>
  <c r="J2644" i="82"/>
  <c r="J2646" i="82"/>
  <c r="J2648" i="82"/>
  <c r="J2650" i="82"/>
  <c r="J2652" i="82"/>
  <c r="J2654" i="82"/>
  <c r="J2656" i="82"/>
  <c r="J2658" i="82"/>
  <c r="J2660" i="82"/>
  <c r="J2662" i="82"/>
  <c r="J2664" i="82"/>
  <c r="J2666" i="82"/>
  <c r="J2668" i="82"/>
  <c r="J2669" i="82"/>
  <c r="J2671" i="82"/>
  <c r="J2673" i="82"/>
  <c r="J2675" i="82"/>
  <c r="J2677" i="82"/>
  <c r="J2679" i="82"/>
  <c r="J2681" i="82"/>
  <c r="J2683" i="82"/>
  <c r="J2685" i="82"/>
  <c r="J2687" i="82"/>
  <c r="J2689" i="82"/>
  <c r="J2691" i="82"/>
  <c r="J2693" i="82"/>
  <c r="J2695" i="82"/>
  <c r="J2697" i="82"/>
  <c r="J2699" i="82"/>
  <c r="J2711" i="82"/>
  <c r="J2713" i="82"/>
  <c r="J2715" i="82"/>
  <c r="J2717" i="82"/>
  <c r="J2719" i="82"/>
  <c r="J2721" i="82"/>
  <c r="J2723" i="82"/>
  <c r="J2725" i="82"/>
  <c r="J2727" i="82"/>
  <c r="J2729" i="82"/>
  <c r="J2731" i="82"/>
  <c r="J2733" i="82"/>
  <c r="J2735" i="82"/>
  <c r="J2737" i="82"/>
  <c r="J2739" i="82"/>
  <c r="J2741" i="82"/>
  <c r="J2743" i="82"/>
  <c r="J2745" i="82"/>
  <c r="J2747" i="82"/>
  <c r="J2749" i="82"/>
  <c r="J2751" i="82"/>
  <c r="J2753" i="82"/>
  <c r="J2755" i="82"/>
  <c r="J2757" i="82"/>
  <c r="J2759" i="82"/>
  <c r="J2761" i="82"/>
  <c r="J2763" i="82"/>
  <c r="J2765" i="82"/>
  <c r="J2767" i="82"/>
  <c r="J2769" i="82"/>
  <c r="J2771" i="82"/>
  <c r="J2781" i="82"/>
  <c r="J2783" i="82"/>
  <c r="J2785" i="82"/>
  <c r="J2787" i="82"/>
  <c r="J2789" i="82"/>
  <c r="J2843" i="82"/>
  <c r="J2859" i="82"/>
  <c r="J2907" i="82"/>
  <c r="J2929" i="82"/>
  <c r="J2931" i="82"/>
  <c r="J2977" i="82"/>
  <c r="J2985" i="82"/>
  <c r="J3037" i="82"/>
  <c r="J3039" i="82"/>
  <c r="J3041" i="82"/>
  <c r="J3043" i="82"/>
  <c r="J3059" i="82"/>
  <c r="J3061" i="82"/>
  <c r="J3063" i="82"/>
  <c r="J3138" i="82"/>
  <c r="J3142" i="82"/>
  <c r="J3146" i="82"/>
  <c r="J3150" i="82"/>
  <c r="J3154" i="82"/>
  <c r="J3158" i="82"/>
  <c r="J3162" i="82"/>
  <c r="J3166" i="82"/>
  <c r="J3170" i="82"/>
  <c r="J3174" i="82"/>
  <c r="J3178" i="82"/>
  <c r="J3182" i="82"/>
  <c r="J3186" i="82"/>
  <c r="J3190" i="82"/>
  <c r="J3194" i="82"/>
  <c r="J3203" i="82"/>
  <c r="J3208" i="82"/>
  <c r="J3212" i="82"/>
  <c r="J3216" i="82"/>
  <c r="J3220" i="82"/>
  <c r="J3224" i="82"/>
  <c r="J3228" i="82"/>
  <c r="J3232" i="82"/>
  <c r="J3236" i="82"/>
  <c r="J3240" i="82"/>
  <c r="J3244" i="82"/>
  <c r="J3248" i="82"/>
  <c r="J3252" i="82"/>
  <c r="J3256" i="82"/>
  <c r="J3260" i="82"/>
  <c r="J3264" i="82"/>
  <c r="J3273" i="82"/>
  <c r="J3277" i="82"/>
  <c r="J3278" i="82"/>
  <c r="J3282" i="82"/>
  <c r="J3286" i="82"/>
  <c r="J3290" i="82"/>
  <c r="J3294" i="82"/>
  <c r="J3298" i="82"/>
  <c r="J3302" i="82"/>
  <c r="J3306" i="82"/>
  <c r="J3310" i="82"/>
  <c r="J3314" i="82"/>
  <c r="J3318" i="82"/>
  <c r="J3322" i="82"/>
  <c r="J3326" i="82"/>
  <c r="J3330" i="82"/>
  <c r="J3334" i="82"/>
  <c r="J3338" i="82"/>
  <c r="J3345" i="82"/>
  <c r="J3350" i="82"/>
  <c r="J3354" i="82"/>
  <c r="J3358" i="82"/>
  <c r="J3362" i="82"/>
  <c r="J3366" i="82"/>
  <c r="J3370" i="82"/>
  <c r="J3374" i="82"/>
  <c r="J3378" i="82"/>
  <c r="J3382" i="82"/>
  <c r="J3386" i="82"/>
  <c r="J3390" i="82"/>
  <c r="J3394" i="82"/>
  <c r="J3398" i="82"/>
  <c r="J3402" i="82"/>
  <c r="J3406" i="82"/>
  <c r="J3410" i="82"/>
  <c r="J3411" i="82"/>
  <c r="J3412" i="82"/>
  <c r="J3413" i="82"/>
  <c r="J3417" i="82"/>
  <c r="J3422" i="82"/>
  <c r="J3426" i="82"/>
  <c r="J3428" i="82"/>
  <c r="J3430" i="82"/>
  <c r="J3432" i="82"/>
  <c r="J3434" i="82"/>
  <c r="J3436" i="82"/>
  <c r="J3438" i="82"/>
  <c r="J3440" i="82"/>
  <c r="J3442" i="82"/>
  <c r="J3444" i="82"/>
  <c r="J3446" i="82"/>
  <c r="J3448" i="82"/>
  <c r="J3450" i="82"/>
  <c r="J3452" i="82"/>
  <c r="J3454" i="82"/>
  <c r="J3456" i="82"/>
  <c r="J3458" i="82"/>
  <c r="J3460" i="82"/>
  <c r="J3462" i="82"/>
  <c r="J3464" i="82"/>
  <c r="J3466" i="82"/>
  <c r="J3468" i="82"/>
  <c r="J3470" i="82"/>
  <c r="J3472" i="82"/>
  <c r="J3474" i="82"/>
  <c r="J3476" i="82"/>
  <c r="J3478" i="82"/>
  <c r="J3480" i="82"/>
  <c r="J3554" i="82"/>
  <c r="J3570" i="82"/>
  <c r="J3613" i="82"/>
  <c r="J3617" i="82"/>
  <c r="J3620" i="82"/>
  <c r="J3627" i="82"/>
  <c r="J3631" i="82"/>
  <c r="J3636" i="82"/>
  <c r="J3640" i="82"/>
  <c r="J3644" i="82"/>
  <c r="J3648" i="82"/>
  <c r="J3652" i="82"/>
  <c r="J3656" i="82"/>
  <c r="J3660" i="82"/>
  <c r="J3664" i="82"/>
  <c r="J3668" i="82"/>
  <c r="J3672" i="82"/>
  <c r="J3676" i="82"/>
  <c r="J3680" i="82"/>
  <c r="J3684" i="82"/>
  <c r="J3688" i="82"/>
  <c r="J3692" i="82"/>
  <c r="J3696" i="82"/>
  <c r="J3700" i="82"/>
  <c r="J3704" i="82"/>
  <c r="J3708" i="82"/>
  <c r="J3712" i="82"/>
  <c r="J3716" i="82"/>
  <c r="J3720" i="82"/>
  <c r="J3724" i="82"/>
  <c r="J3728" i="82"/>
  <c r="J3732" i="82"/>
  <c r="J3736" i="82"/>
  <c r="J3740" i="82"/>
  <c r="J3744" i="82"/>
  <c r="J3748" i="82"/>
  <c r="J3752" i="82"/>
  <c r="J3756" i="82"/>
  <c r="J3760" i="82"/>
  <c r="J3764" i="82"/>
  <c r="J3768" i="82"/>
  <c r="J3772" i="82"/>
  <c r="J3776" i="82"/>
  <c r="J3780" i="82"/>
  <c r="J3784" i="82"/>
  <c r="J3788" i="82"/>
  <c r="J3792" i="82"/>
  <c r="J3796" i="82"/>
  <c r="J3800" i="82"/>
  <c r="J3804" i="82"/>
  <c r="J3808" i="82"/>
  <c r="J3812" i="82"/>
  <c r="J3816" i="82"/>
  <c r="J3820" i="82"/>
  <c r="J3824" i="82"/>
  <c r="J3828" i="82"/>
  <c r="J3832" i="82"/>
  <c r="J3836" i="82"/>
  <c r="J3840" i="82"/>
  <c r="J3844" i="82"/>
  <c r="J3848" i="82"/>
  <c r="J3852" i="82"/>
  <c r="J3856" i="82"/>
  <c r="J3860" i="82"/>
  <c r="J3864" i="82"/>
  <c r="J3868" i="82"/>
  <c r="J3872" i="82"/>
  <c r="J3876" i="82"/>
  <c r="J3880" i="82"/>
  <c r="J3884" i="82"/>
  <c r="J3888" i="82"/>
  <c r="J3892" i="82"/>
  <c r="J3896" i="82"/>
  <c r="J3900" i="82"/>
  <c r="J3904" i="82"/>
  <c r="J3908" i="82"/>
  <c r="J3912" i="82"/>
  <c r="J3916" i="82"/>
  <c r="AE63" i="82"/>
  <c r="AE61" i="82"/>
  <c r="AE59" i="82"/>
  <c r="AE57" i="82"/>
  <c r="AE20" i="82"/>
  <c r="AE16" i="82"/>
  <c r="AE12" i="82"/>
  <c r="AE24" i="82"/>
  <c r="AE66" i="82"/>
  <c r="AE33" i="82"/>
  <c r="AE32" i="82"/>
  <c r="AE31" i="82"/>
  <c r="AE30" i="82"/>
  <c r="AE29" i="82"/>
  <c r="AE28" i="82"/>
  <c r="AE26" i="82"/>
  <c r="AE65" i="82"/>
  <c r="AE62" i="82"/>
  <c r="AE60" i="82"/>
  <c r="AE58" i="82"/>
  <c r="AE56" i="82"/>
  <c r="AE44" i="82"/>
  <c r="AE43" i="82"/>
  <c r="AE42" i="82"/>
  <c r="AE41" i="82"/>
  <c r="AE40" i="82"/>
  <c r="AE39" i="82"/>
  <c r="AE38" i="82"/>
  <c r="AE37" i="82"/>
  <c r="AE36" i="82"/>
  <c r="AE35" i="82"/>
  <c r="AE34" i="82"/>
  <c r="AE64" i="82"/>
  <c r="AE55" i="82"/>
  <c r="AE54" i="82"/>
  <c r="AE53" i="82"/>
  <c r="AE52" i="82"/>
  <c r="AE51" i="82"/>
  <c r="AE50" i="82"/>
  <c r="AE49" i="82"/>
  <c r="AE48" i="82"/>
  <c r="AE47" i="82"/>
  <c r="AE46" i="82"/>
  <c r="AE45" i="82"/>
  <c r="AE22" i="82"/>
  <c r="AE21" i="82"/>
  <c r="AE19" i="82"/>
  <c r="AE18" i="82"/>
  <c r="AE17" i="82"/>
  <c r="AE15" i="82"/>
  <c r="AE14" i="82"/>
  <c r="AE13" i="82"/>
  <c r="AE27" i="82"/>
  <c r="AE25" i="82"/>
  <c r="AE23" i="82"/>
  <c r="A10" i="34"/>
  <c r="AB30" i="82"/>
  <c r="AA30" i="82"/>
  <c r="AB45" i="82"/>
  <c r="AA45" i="82"/>
  <c r="AB34" i="82"/>
  <c r="AA34" i="82"/>
  <c r="AB42" i="82"/>
  <c r="AA42" i="82"/>
  <c r="AB24" i="82"/>
  <c r="AA24" i="82"/>
  <c r="F3042" i="82"/>
  <c r="G3042" i="82"/>
  <c r="F2860" i="82"/>
  <c r="G2860" i="82"/>
  <c r="F2766" i="82"/>
  <c r="G2766" i="82"/>
  <c r="F2742" i="82"/>
  <c r="G2742" i="82"/>
  <c r="F2718" i="82"/>
  <c r="G2718" i="82"/>
  <c r="F2694" i="82"/>
  <c r="G2694" i="82"/>
  <c r="F2678" i="82"/>
  <c r="G2678" i="82"/>
  <c r="F2653" i="82"/>
  <c r="G2653" i="82"/>
  <c r="F2630" i="82"/>
  <c r="G2630" i="82"/>
  <c r="G2241" i="82"/>
  <c r="F2241" i="82"/>
  <c r="G2225" i="82"/>
  <c r="F2225" i="82"/>
  <c r="G1993" i="82"/>
  <c r="F1993" i="82"/>
  <c r="F1405" i="82"/>
  <c r="G1405" i="82"/>
  <c r="G1041" i="82"/>
  <c r="F1041" i="82"/>
  <c r="F1009" i="82"/>
  <c r="G1009" i="82"/>
  <c r="F407" i="82"/>
  <c r="G407" i="82"/>
  <c r="G95" i="82"/>
  <c r="F95" i="82"/>
  <c r="F3135" i="82"/>
  <c r="G3135" i="82"/>
  <c r="F3111" i="82"/>
  <c r="G3111" i="82"/>
  <c r="F3087" i="82"/>
  <c r="G3087" i="82"/>
  <c r="F3055" i="82"/>
  <c r="G3055" i="82"/>
  <c r="F2961" i="82"/>
  <c r="G2961" i="82"/>
  <c r="F2945" i="82"/>
  <c r="G2945" i="82"/>
  <c r="F2889" i="82"/>
  <c r="G2889" i="82"/>
  <c r="F2865" i="82"/>
  <c r="G2865" i="82"/>
  <c r="F2821" i="82"/>
  <c r="G2821" i="82"/>
  <c r="F2805" i="82"/>
  <c r="G2805" i="82"/>
  <c r="G2205" i="82"/>
  <c r="F2205" i="82"/>
  <c r="G2161" i="82"/>
  <c r="F2161" i="82"/>
  <c r="G2123" i="82"/>
  <c r="F2123" i="82"/>
  <c r="F1497" i="82"/>
  <c r="G1497" i="82"/>
  <c r="F1300" i="82"/>
  <c r="G1300" i="82"/>
  <c r="G1221" i="82"/>
  <c r="F1221" i="82"/>
  <c r="F941" i="82"/>
  <c r="G941" i="82"/>
  <c r="F327" i="82"/>
  <c r="G327" i="82"/>
  <c r="G55" i="82"/>
  <c r="F55" i="82"/>
  <c r="F3002" i="82"/>
  <c r="G3002" i="82"/>
  <c r="F2922" i="82"/>
  <c r="G2922" i="82"/>
  <c r="F2896" i="82"/>
  <c r="G2896" i="82"/>
  <c r="F2489" i="82"/>
  <c r="G2489" i="82"/>
  <c r="G2059" i="82"/>
  <c r="F2059" i="82"/>
  <c r="G1029" i="82"/>
  <c r="F1029" i="82"/>
  <c r="F672" i="82"/>
  <c r="G672" i="82"/>
  <c r="F403" i="82"/>
  <c r="G403" i="82"/>
  <c r="G83" i="82"/>
  <c r="F83" i="82"/>
  <c r="F3031" i="82"/>
  <c r="G3031" i="82"/>
  <c r="F3007" i="82"/>
  <c r="G3007" i="82"/>
  <c r="F2903" i="82"/>
  <c r="G2903" i="82"/>
  <c r="F2841" i="82"/>
  <c r="G2841" i="82"/>
  <c r="F2634" i="82"/>
  <c r="G2634" i="82"/>
  <c r="F2605" i="82"/>
  <c r="G2605" i="82"/>
  <c r="F2581" i="82"/>
  <c r="G2581" i="82"/>
  <c r="F2547" i="82"/>
  <c r="G2547" i="82"/>
  <c r="F2523" i="82"/>
  <c r="G2523" i="82"/>
  <c r="F2507" i="82"/>
  <c r="G2507" i="82"/>
  <c r="F2475" i="82"/>
  <c r="G2475" i="82"/>
  <c r="F2451" i="82"/>
  <c r="G2451" i="82"/>
  <c r="F2435" i="82"/>
  <c r="G2435" i="82"/>
  <c r="G2401" i="82"/>
  <c r="F2401" i="82"/>
  <c r="G2377" i="82"/>
  <c r="F2377" i="82"/>
  <c r="G2361" i="82"/>
  <c r="F2361" i="82"/>
  <c r="F2345" i="82"/>
  <c r="G2345" i="82"/>
  <c r="G2329" i="82"/>
  <c r="F2329" i="82"/>
  <c r="G2313" i="82"/>
  <c r="F2313" i="82"/>
  <c r="G2297" i="82"/>
  <c r="F2297" i="82"/>
  <c r="G2111" i="82"/>
  <c r="F2111" i="82"/>
  <c r="G2087" i="82"/>
  <c r="F2087" i="82"/>
  <c r="G2049" i="82"/>
  <c r="F2049" i="82"/>
  <c r="G2025" i="82"/>
  <c r="F2025" i="82"/>
  <c r="F1781" i="82"/>
  <c r="G1781" i="82"/>
  <c r="G1254" i="82"/>
  <c r="F1254" i="82"/>
  <c r="F945" i="82"/>
  <c r="G945" i="82"/>
  <c r="F331" i="82"/>
  <c r="G331" i="82"/>
  <c r="G51" i="82"/>
  <c r="F51" i="82"/>
  <c r="F3116" i="82"/>
  <c r="G3116" i="82"/>
  <c r="F3084" i="82"/>
  <c r="G3084" i="82"/>
  <c r="F3041" i="82"/>
  <c r="G3041" i="82"/>
  <c r="F2991" i="82"/>
  <c r="G2991" i="82"/>
  <c r="F2976" i="82"/>
  <c r="G2976" i="82"/>
  <c r="F2942" i="82"/>
  <c r="G2942" i="82"/>
  <c r="F2890" i="82"/>
  <c r="G2890" i="82"/>
  <c r="F2874" i="82"/>
  <c r="G2874" i="82"/>
  <c r="F2822" i="82"/>
  <c r="G2822" i="82"/>
  <c r="F2806" i="82"/>
  <c r="G2806" i="82"/>
  <c r="F2761" i="82"/>
  <c r="G2761" i="82"/>
  <c r="F2729" i="82"/>
  <c r="G2729" i="82"/>
  <c r="F2693" i="82"/>
  <c r="G2693" i="82"/>
  <c r="F2627" i="82"/>
  <c r="G2627" i="82"/>
  <c r="F2611" i="82"/>
  <c r="G2611" i="82"/>
  <c r="G2148" i="82"/>
  <c r="F2148" i="82"/>
  <c r="G2008" i="82"/>
  <c r="F2008" i="82"/>
  <c r="G1976" i="82"/>
  <c r="F1976" i="82"/>
  <c r="G1960" i="82"/>
  <c r="F1960" i="82"/>
  <c r="G1936" i="82"/>
  <c r="F1936" i="82"/>
  <c r="F1910" i="82"/>
  <c r="G1910" i="82"/>
  <c r="F1886" i="82"/>
  <c r="G1886" i="82"/>
  <c r="F1862" i="82"/>
  <c r="G1862" i="82"/>
  <c r="F1838" i="82"/>
  <c r="G1838" i="82"/>
  <c r="F1822" i="82"/>
  <c r="G1822" i="82"/>
  <c r="F1806" i="82"/>
  <c r="G1806" i="82"/>
  <c r="F1790" i="82"/>
  <c r="G1790" i="82"/>
  <c r="F1756" i="82"/>
  <c r="G1756" i="82"/>
  <c r="F1748" i="82"/>
  <c r="G1748" i="82"/>
  <c r="F1724" i="82"/>
  <c r="G1724" i="82"/>
  <c r="F1716" i="82"/>
  <c r="G1716" i="82"/>
  <c r="F1684" i="82"/>
  <c r="G1684" i="82"/>
  <c r="F1660" i="82"/>
  <c r="G1660" i="82"/>
  <c r="F1626" i="82"/>
  <c r="G1626" i="82"/>
  <c r="F1618" i="82"/>
  <c r="G1618" i="82"/>
  <c r="F1594" i="82"/>
  <c r="G1594" i="82"/>
  <c r="F1570" i="82"/>
  <c r="G1570" i="82"/>
  <c r="F1546" i="82"/>
  <c r="G1546" i="82"/>
  <c r="F1530" i="82"/>
  <c r="G1530" i="82"/>
  <c r="F1514" i="82"/>
  <c r="G1514" i="82"/>
  <c r="F1474" i="82"/>
  <c r="G1474" i="82"/>
  <c r="F1458" i="82"/>
  <c r="G1458" i="82"/>
  <c r="F1422" i="82"/>
  <c r="G1422" i="82"/>
  <c r="F1290" i="82"/>
  <c r="G1290" i="82"/>
  <c r="G1125" i="82"/>
  <c r="F1125" i="82"/>
  <c r="F925" i="82"/>
  <c r="G925" i="82"/>
  <c r="F863" i="82"/>
  <c r="G863" i="82"/>
  <c r="F778" i="82"/>
  <c r="G778" i="82"/>
  <c r="F730" i="82"/>
  <c r="G730" i="82"/>
  <c r="F622" i="82"/>
  <c r="G622" i="82"/>
  <c r="F534" i="82"/>
  <c r="G534" i="82"/>
  <c r="F460" i="82"/>
  <c r="G460" i="82"/>
  <c r="F255" i="82"/>
  <c r="G255" i="82"/>
  <c r="G79" i="82"/>
  <c r="F79" i="82"/>
  <c r="F3110" i="82"/>
  <c r="G3110" i="82"/>
  <c r="F3078" i="82"/>
  <c r="G3078" i="82"/>
  <c r="F3043" i="82"/>
  <c r="G3043" i="82"/>
  <c r="F2993" i="82"/>
  <c r="G2993" i="82"/>
  <c r="F2973" i="82"/>
  <c r="G2973" i="82"/>
  <c r="F2926" i="82"/>
  <c r="G2926" i="82"/>
  <c r="F2872" i="82"/>
  <c r="G2872" i="82"/>
  <c r="F2843" i="82"/>
  <c r="G2843" i="82"/>
  <c r="F2812" i="82"/>
  <c r="G2812" i="82"/>
  <c r="F2771" i="82"/>
  <c r="G2771" i="82"/>
  <c r="F2723" i="82"/>
  <c r="G2723" i="82"/>
  <c r="F2687" i="82"/>
  <c r="G2687" i="82"/>
  <c r="F2642" i="82"/>
  <c r="G2642" i="82"/>
  <c r="F2623" i="82"/>
  <c r="G2623" i="82"/>
  <c r="F2424" i="82"/>
  <c r="G2424" i="82"/>
  <c r="G2186" i="82"/>
  <c r="F2186" i="82"/>
  <c r="G2070" i="82"/>
  <c r="F2070" i="82"/>
  <c r="F1708" i="82"/>
  <c r="G1708" i="82"/>
  <c r="F1388" i="82"/>
  <c r="G1388" i="82"/>
  <c r="F1294" i="82"/>
  <c r="G1294" i="82"/>
  <c r="G1121" i="82"/>
  <c r="F1121" i="82"/>
  <c r="F881" i="82"/>
  <c r="G881" i="82"/>
  <c r="F817" i="82"/>
  <c r="G817" i="82"/>
  <c r="F758" i="82"/>
  <c r="G758" i="82"/>
  <c r="F618" i="82"/>
  <c r="G618" i="82"/>
  <c r="F522" i="82"/>
  <c r="G522" i="82"/>
  <c r="F448" i="82"/>
  <c r="G448" i="82"/>
  <c r="F251" i="82"/>
  <c r="G251" i="82"/>
  <c r="G179" i="82"/>
  <c r="F179" i="82"/>
  <c r="F2652" i="82"/>
  <c r="G2652" i="82"/>
  <c r="F2616" i="82"/>
  <c r="G2616" i="82"/>
  <c r="F2568" i="82"/>
  <c r="G2568" i="82"/>
  <c r="F2536" i="82"/>
  <c r="G2536" i="82"/>
  <c r="F2504" i="82"/>
  <c r="G2504" i="82"/>
  <c r="F2452" i="82"/>
  <c r="G2452" i="82"/>
  <c r="F2436" i="82"/>
  <c r="G2436" i="82"/>
  <c r="F2396" i="82"/>
  <c r="G2396" i="82"/>
  <c r="G2350" i="82"/>
  <c r="F2350" i="82"/>
  <c r="G2318" i="82"/>
  <c r="F2318" i="82"/>
  <c r="G2286" i="82"/>
  <c r="F2286" i="82"/>
  <c r="G2252" i="82"/>
  <c r="F2252" i="82"/>
  <c r="G2197" i="82"/>
  <c r="F2197" i="82"/>
  <c r="G2162" i="82"/>
  <c r="F2162" i="82"/>
  <c r="G2133" i="82"/>
  <c r="F2133" i="82"/>
  <c r="G2094" i="82"/>
  <c r="F2094" i="82"/>
  <c r="G2060" i="82"/>
  <c r="F2060" i="82"/>
  <c r="G2034" i="82"/>
  <c r="F2034" i="82"/>
  <c r="G2001" i="82"/>
  <c r="F2001" i="82"/>
  <c r="G1965" i="82"/>
  <c r="F1965" i="82"/>
  <c r="F1917" i="82"/>
  <c r="G1917" i="82"/>
  <c r="F1869" i="82"/>
  <c r="G1869" i="82"/>
  <c r="F1817" i="82"/>
  <c r="G1817" i="82"/>
  <c r="F1777" i="82"/>
  <c r="G1777" i="82"/>
  <c r="F1712" i="82"/>
  <c r="G1712" i="82"/>
  <c r="F1661" i="82"/>
  <c r="G1661" i="82"/>
  <c r="F1629" i="82"/>
  <c r="G1629" i="82"/>
  <c r="F1597" i="82"/>
  <c r="G1597" i="82"/>
  <c r="F1563" i="82"/>
  <c r="G1563" i="82"/>
  <c r="F1515" i="82"/>
  <c r="G1515" i="82"/>
  <c r="F1502" i="82"/>
  <c r="G1502" i="82"/>
  <c r="F1449" i="82"/>
  <c r="G1449" i="82"/>
  <c r="F1439" i="82"/>
  <c r="G1439" i="82"/>
  <c r="F1391" i="82"/>
  <c r="G1391" i="82"/>
  <c r="G1220" i="82"/>
  <c r="F1220" i="82"/>
  <c r="G1024" i="82"/>
  <c r="F1024" i="82"/>
  <c r="F968" i="82"/>
  <c r="G968" i="82"/>
  <c r="F694" i="82"/>
  <c r="G694" i="82"/>
  <c r="F627" i="82"/>
  <c r="G627" i="82"/>
  <c r="F444" i="82"/>
  <c r="G444" i="82"/>
  <c r="F244" i="82"/>
  <c r="G244" i="82"/>
  <c r="G176" i="82"/>
  <c r="F176" i="82"/>
  <c r="F2590" i="82"/>
  <c r="G2590" i="82"/>
  <c r="F2550" i="82"/>
  <c r="G2550" i="82"/>
  <c r="F2518" i="82"/>
  <c r="G2518" i="82"/>
  <c r="F2466" i="82"/>
  <c r="G2466" i="82"/>
  <c r="F2434" i="82"/>
  <c r="G2434" i="82"/>
  <c r="F2402" i="82"/>
  <c r="G2402" i="82"/>
  <c r="F2370" i="82"/>
  <c r="G2370" i="82"/>
  <c r="G2336" i="82"/>
  <c r="F2336" i="82"/>
  <c r="G2288" i="82"/>
  <c r="F2288" i="82"/>
  <c r="G2238" i="82"/>
  <c r="F2238" i="82"/>
  <c r="G2222" i="82"/>
  <c r="F2222" i="82"/>
  <c r="G2180" i="82"/>
  <c r="F2180" i="82"/>
  <c r="G2128" i="82"/>
  <c r="F2128" i="82"/>
  <c r="G2080" i="82"/>
  <c r="F2080" i="82"/>
  <c r="G2044" i="82"/>
  <c r="F2044" i="82"/>
  <c r="G2012" i="82"/>
  <c r="F2012" i="82"/>
  <c r="G1959" i="82"/>
  <c r="F1959" i="82"/>
  <c r="G1926" i="82"/>
  <c r="F1926" i="82"/>
  <c r="F1887" i="82"/>
  <c r="G1887" i="82"/>
  <c r="F1854" i="82"/>
  <c r="G1854" i="82"/>
  <c r="F1819" i="82"/>
  <c r="G1819" i="82"/>
  <c r="F1787" i="82"/>
  <c r="G1787" i="82"/>
  <c r="F1755" i="82"/>
  <c r="G1755" i="82"/>
  <c r="F1703" i="82"/>
  <c r="G1703" i="82"/>
  <c r="F1655" i="82"/>
  <c r="G1655" i="82"/>
  <c r="F1615" i="82"/>
  <c r="G1615" i="82"/>
  <c r="F1583" i="82"/>
  <c r="G1583" i="82"/>
  <c r="F1553" i="82"/>
  <c r="G1553" i="82"/>
  <c r="F1505" i="82"/>
  <c r="G1505" i="82"/>
  <c r="F1471" i="82"/>
  <c r="G1471" i="82"/>
  <c r="F1435" i="82"/>
  <c r="G1435" i="82"/>
  <c r="F1397" i="82"/>
  <c r="G1397" i="82"/>
  <c r="F1340" i="82"/>
  <c r="G1340" i="82"/>
  <c r="F1273" i="82"/>
  <c r="G1273" i="82"/>
  <c r="G1257" i="82"/>
  <c r="F1257" i="82"/>
  <c r="G1196" i="82"/>
  <c r="F1196" i="82"/>
  <c r="G1148" i="82"/>
  <c r="F1148" i="82"/>
  <c r="G1108" i="82"/>
  <c r="F1108" i="82"/>
  <c r="G1075" i="82"/>
  <c r="F1075" i="82"/>
  <c r="F900" i="82"/>
  <c r="G900" i="82"/>
  <c r="F844" i="82"/>
  <c r="G844" i="82"/>
  <c r="F796" i="82"/>
  <c r="G796" i="82"/>
  <c r="F642" i="82"/>
  <c r="G642" i="82"/>
  <c r="F607" i="82"/>
  <c r="G607" i="82"/>
  <c r="F535" i="82"/>
  <c r="G535" i="82"/>
  <c r="F473" i="82"/>
  <c r="G473" i="82"/>
  <c r="F424" i="82"/>
  <c r="G424" i="82"/>
  <c r="F376" i="82"/>
  <c r="G376" i="82"/>
  <c r="F328" i="82"/>
  <c r="G328" i="82"/>
  <c r="G151" i="82"/>
  <c r="F151" i="82"/>
  <c r="G112" i="82"/>
  <c r="F112" i="82"/>
  <c r="G96" i="82"/>
  <c r="F96" i="82"/>
  <c r="G48" i="82"/>
  <c r="F48" i="82"/>
  <c r="G16" i="82"/>
  <c r="F16" i="82"/>
  <c r="F1359" i="82"/>
  <c r="G1359" i="82"/>
  <c r="F1322" i="82"/>
  <c r="G1322" i="82"/>
  <c r="F1280" i="82"/>
  <c r="G1280" i="82"/>
  <c r="G1232" i="82"/>
  <c r="F1232" i="82"/>
  <c r="G1203" i="82"/>
  <c r="F1203" i="82"/>
  <c r="G1171" i="82"/>
  <c r="F1171" i="82"/>
  <c r="G1119" i="82"/>
  <c r="F1119" i="82"/>
  <c r="G1087" i="82"/>
  <c r="F1087" i="82"/>
  <c r="G1063" i="82"/>
  <c r="F1063" i="82"/>
  <c r="G1031" i="82"/>
  <c r="F1031" i="82"/>
  <c r="F979" i="82"/>
  <c r="G979" i="82"/>
  <c r="F963" i="82"/>
  <c r="G963" i="82"/>
  <c r="F915" i="82"/>
  <c r="G915" i="82"/>
  <c r="F899" i="82"/>
  <c r="G899" i="82"/>
  <c r="F847" i="82"/>
  <c r="G847" i="82"/>
  <c r="F799" i="82"/>
  <c r="G799" i="82"/>
  <c r="F767" i="82"/>
  <c r="G767" i="82"/>
  <c r="F735" i="82"/>
  <c r="G735" i="82"/>
  <c r="F683" i="82"/>
  <c r="G683" i="82"/>
  <c r="F630" i="82"/>
  <c r="G630" i="82"/>
  <c r="F583" i="82"/>
  <c r="G583" i="82"/>
  <c r="F545" i="82"/>
  <c r="G545" i="82"/>
  <c r="F511" i="82"/>
  <c r="G511" i="82"/>
  <c r="F471" i="82"/>
  <c r="G471" i="82"/>
  <c r="F426" i="82"/>
  <c r="G426" i="82"/>
  <c r="F378" i="82"/>
  <c r="G378" i="82"/>
  <c r="F326" i="82"/>
  <c r="G326" i="82"/>
  <c r="F286" i="82"/>
  <c r="G286" i="82"/>
  <c r="F254" i="82"/>
  <c r="G254" i="82"/>
  <c r="F202" i="82"/>
  <c r="G202" i="82"/>
  <c r="G170" i="82"/>
  <c r="F170" i="82"/>
  <c r="G138" i="82"/>
  <c r="F138" i="82"/>
  <c r="G90" i="82"/>
  <c r="F90" i="82"/>
  <c r="G54" i="82"/>
  <c r="F54" i="82"/>
  <c r="G22" i="82"/>
  <c r="F22" i="82"/>
  <c r="F1338" i="82"/>
  <c r="G1338" i="82"/>
  <c r="F1321" i="82"/>
  <c r="G1321" i="82"/>
  <c r="G1271" i="82"/>
  <c r="F1271" i="82"/>
  <c r="G1222" i="82"/>
  <c r="F1222" i="82"/>
  <c r="G1202" i="82"/>
  <c r="F1202" i="82"/>
  <c r="G1154" i="82"/>
  <c r="F1154" i="82"/>
  <c r="G1114" i="82"/>
  <c r="F1114" i="82"/>
  <c r="G1098" i="82"/>
  <c r="F1098" i="82"/>
  <c r="G1046" i="82"/>
  <c r="F1046" i="82"/>
  <c r="F1001" i="82"/>
  <c r="G1001" i="82"/>
  <c r="F950" i="82"/>
  <c r="G950" i="82"/>
  <c r="F914" i="82"/>
  <c r="G914" i="82"/>
  <c r="F882" i="82"/>
  <c r="G882" i="82"/>
  <c r="F842" i="82"/>
  <c r="G842" i="82"/>
  <c r="F810" i="82"/>
  <c r="G810" i="82"/>
  <c r="F780" i="82"/>
  <c r="G780" i="82"/>
  <c r="F732" i="82"/>
  <c r="G732" i="82"/>
  <c r="F699" i="82"/>
  <c r="G699" i="82"/>
  <c r="F682" i="82"/>
  <c r="G682" i="82"/>
  <c r="F625" i="82"/>
  <c r="G625" i="82"/>
  <c r="F592" i="82"/>
  <c r="G592" i="82"/>
  <c r="F569" i="82"/>
  <c r="G569" i="82"/>
  <c r="F540" i="82"/>
  <c r="G540" i="82"/>
  <c r="F510" i="82"/>
  <c r="G510" i="82"/>
  <c r="F458" i="82"/>
  <c r="G458" i="82"/>
  <c r="F405" i="82"/>
  <c r="G405" i="82"/>
  <c r="F359" i="82"/>
  <c r="G359" i="82"/>
  <c r="F317" i="82"/>
  <c r="G317" i="82"/>
  <c r="F265" i="82"/>
  <c r="G265" i="82"/>
  <c r="F233" i="82"/>
  <c r="G233" i="82"/>
  <c r="F201" i="82"/>
  <c r="G201" i="82"/>
  <c r="G152" i="82"/>
  <c r="F152" i="82"/>
  <c r="G117" i="82"/>
  <c r="F117" i="82"/>
  <c r="G74" i="82"/>
  <c r="F74" i="82"/>
  <c r="G45" i="82"/>
  <c r="F45" i="82"/>
  <c r="AQ43" i="82"/>
  <c r="AP43" i="82"/>
  <c r="AQ27" i="82"/>
  <c r="AP27" i="82"/>
  <c r="BP257" i="82"/>
  <c r="BO257" i="82"/>
  <c r="BP253" i="82"/>
  <c r="BO253" i="82"/>
  <c r="BP241" i="82"/>
  <c r="BO241" i="82"/>
  <c r="BP229" i="82"/>
  <c r="BO229" i="82"/>
  <c r="BP225" i="82"/>
  <c r="BO225" i="82"/>
  <c r="BP213" i="82"/>
  <c r="BO213" i="82"/>
  <c r="BP201" i="82"/>
  <c r="BO201" i="82"/>
  <c r="BP197" i="82"/>
  <c r="BO197" i="82"/>
  <c r="BP185" i="82"/>
  <c r="BO185" i="82"/>
  <c r="BP173" i="82"/>
  <c r="BO173" i="82"/>
  <c r="BP165" i="82"/>
  <c r="BO165" i="82"/>
  <c r="BP157" i="82"/>
  <c r="BO157" i="82"/>
  <c r="BP145" i="82"/>
  <c r="BO145" i="82"/>
  <c r="BP141" i="82"/>
  <c r="BO141" i="82"/>
  <c r="BP129" i="82"/>
  <c r="BO129" i="82"/>
  <c r="BP117" i="82"/>
  <c r="BO117" i="82"/>
  <c r="BP109" i="82"/>
  <c r="BO109" i="82"/>
  <c r="BP101" i="82"/>
  <c r="BO101" i="82"/>
  <c r="BP89" i="82"/>
  <c r="BO89" i="82"/>
  <c r="BP77" i="82"/>
  <c r="BO77" i="82"/>
  <c r="BP65" i="82"/>
  <c r="BO65" i="82"/>
  <c r="BP53" i="82"/>
  <c r="BO53" i="82"/>
  <c r="BP49" i="82"/>
  <c r="BO49" i="82"/>
  <c r="BP37" i="82"/>
  <c r="BO37" i="82"/>
  <c r="BP29" i="82"/>
  <c r="BO29" i="82"/>
  <c r="BP21" i="82"/>
  <c r="BO21" i="82"/>
  <c r="BP13" i="82"/>
  <c r="BO13" i="82"/>
  <c r="AQ36" i="82"/>
  <c r="AP36" i="82"/>
  <c r="AQ28" i="82"/>
  <c r="AP28" i="82"/>
  <c r="CH12" i="82"/>
  <c r="CG12" i="82"/>
  <c r="CH1772" i="82"/>
  <c r="BP276" i="82"/>
  <c r="BP278" i="82"/>
  <c r="BP280" i="82"/>
  <c r="BP282" i="82"/>
  <c r="BP284" i="82"/>
  <c r="BP286" i="82"/>
  <c r="BP288" i="82"/>
  <c r="BP290" i="82"/>
  <c r="BP292" i="82"/>
  <c r="BP294" i="82"/>
  <c r="BP296" i="82"/>
  <c r="BP298" i="82"/>
  <c r="BP300" i="82"/>
  <c r="BP302" i="82"/>
  <c r="BP304" i="82"/>
  <c r="BP306" i="82"/>
  <c r="BP308" i="82"/>
  <c r="BP310" i="82"/>
  <c r="BP312" i="82"/>
  <c r="BP314" i="82"/>
  <c r="BP316" i="82"/>
  <c r="BP318" i="82"/>
  <c r="BP320" i="82"/>
  <c r="BP322" i="82"/>
  <c r="BP324" i="82"/>
  <c r="BP326" i="82"/>
  <c r="BP277" i="82"/>
  <c r="BP279" i="82"/>
  <c r="BP281" i="82"/>
  <c r="BP283" i="82"/>
  <c r="BP285" i="82"/>
  <c r="BP287" i="82"/>
  <c r="BP289" i="82"/>
  <c r="BP291" i="82"/>
  <c r="BP293" i="82"/>
  <c r="BP295" i="82"/>
  <c r="BP297" i="82"/>
  <c r="BP299" i="82"/>
  <c r="BP301" i="82"/>
  <c r="BP303" i="82"/>
  <c r="BP305" i="82"/>
  <c r="BP307" i="82"/>
  <c r="BP309" i="82"/>
  <c r="BP311" i="82"/>
  <c r="BP313" i="82"/>
  <c r="BP315" i="82"/>
  <c r="BP317" i="82"/>
  <c r="BP319" i="82"/>
  <c r="BP321" i="82"/>
  <c r="BP323" i="82"/>
  <c r="BP325" i="82"/>
  <c r="BP264" i="82"/>
  <c r="BP265" i="82"/>
  <c r="BP266" i="82"/>
  <c r="BP267" i="82"/>
  <c r="BP268" i="82"/>
  <c r="BP269" i="82"/>
  <c r="BP270" i="82"/>
  <c r="BP271" i="82"/>
  <c r="BP272" i="82"/>
  <c r="BP273" i="82"/>
  <c r="BP274" i="82"/>
  <c r="BP275" i="82"/>
  <c r="G3137" i="82"/>
  <c r="G3141" i="82"/>
  <c r="G3145" i="82"/>
  <c r="G3149" i="82"/>
  <c r="G3153" i="82"/>
  <c r="G3157" i="82"/>
  <c r="G3161" i="82"/>
  <c r="G3165" i="82"/>
  <c r="G3169" i="82"/>
  <c r="G3173" i="82"/>
  <c r="G3177" i="82"/>
  <c r="G3181" i="82"/>
  <c r="G3185" i="82"/>
  <c r="G3189" i="82"/>
  <c r="G3193" i="82"/>
  <c r="G3196" i="82"/>
  <c r="G3198" i="82"/>
  <c r="G3200" i="82"/>
  <c r="G3204" i="82"/>
  <c r="G3207" i="82"/>
  <c r="G3211" i="82"/>
  <c r="G3215" i="82"/>
  <c r="G3219" i="82"/>
  <c r="G3223" i="82"/>
  <c r="G3227" i="82"/>
  <c r="G3231" i="82"/>
  <c r="G3235" i="82"/>
  <c r="G3239" i="82"/>
  <c r="G3243" i="82"/>
  <c r="G3247" i="82"/>
  <c r="G3251" i="82"/>
  <c r="G3255" i="82"/>
  <c r="G3259" i="82"/>
  <c r="G3263" i="82"/>
  <c r="G3274" i="82"/>
  <c r="G3281" i="82"/>
  <c r="G3285" i="82"/>
  <c r="G3289" i="82"/>
  <c r="G3293" i="82"/>
  <c r="G3297" i="82"/>
  <c r="G3301" i="82"/>
  <c r="G3305" i="82"/>
  <c r="G3309" i="82"/>
  <c r="G3313" i="82"/>
  <c r="G3317" i="82"/>
  <c r="G3321" i="82"/>
  <c r="G3325" i="82"/>
  <c r="G3329" i="82"/>
  <c r="G3333" i="82"/>
  <c r="G3337" i="82"/>
  <c r="G3340" i="82"/>
  <c r="G3342" i="82"/>
  <c r="G3346" i="82"/>
  <c r="G3349" i="82"/>
  <c r="G3353" i="82"/>
  <c r="G3357" i="82"/>
  <c r="G3361" i="82"/>
  <c r="G3365" i="82"/>
  <c r="G3369" i="82"/>
  <c r="G3373" i="82"/>
  <c r="G3377" i="82"/>
  <c r="G3381" i="82"/>
  <c r="G3385" i="82"/>
  <c r="G3389" i="82"/>
  <c r="G3393" i="82"/>
  <c r="G3397" i="82"/>
  <c r="G3401" i="82"/>
  <c r="G3405" i="82"/>
  <c r="G3409" i="82"/>
  <c r="G3414" i="82"/>
  <c r="G3418" i="82"/>
  <c r="G3421" i="82"/>
  <c r="G3425" i="82"/>
  <c r="G3429" i="82"/>
  <c r="G3433" i="82"/>
  <c r="G3437" i="82"/>
  <c r="G3441" i="82"/>
  <c r="G3445" i="82"/>
  <c r="G3449" i="82"/>
  <c r="G3453" i="82"/>
  <c r="G3457" i="82"/>
  <c r="G3461" i="82"/>
  <c r="G3465" i="82"/>
  <c r="G3469" i="82"/>
  <c r="G3473" i="82"/>
  <c r="G3477" i="82"/>
  <c r="G3481" i="82"/>
  <c r="G3483" i="82"/>
  <c r="G3486" i="82"/>
  <c r="G3490" i="82"/>
  <c r="G3493" i="82"/>
  <c r="G3497" i="82"/>
  <c r="G3501" i="82"/>
  <c r="G3505" i="82"/>
  <c r="G3509" i="82"/>
  <c r="G3513" i="82"/>
  <c r="G3517" i="82"/>
  <c r="G3521" i="82"/>
  <c r="G3525" i="82"/>
  <c r="G3529" i="82"/>
  <c r="G3533" i="82"/>
  <c r="G3537" i="82"/>
  <c r="G3541" i="82"/>
  <c r="G3545" i="82"/>
  <c r="G3549" i="82"/>
  <c r="G3558" i="82"/>
  <c r="G3565" i="82"/>
  <c r="G3574" i="82"/>
  <c r="G3578" i="82"/>
  <c r="G3582" i="82"/>
  <c r="G3586" i="82"/>
  <c r="G3590" i="82"/>
  <c r="G3594" i="82"/>
  <c r="G3598" i="82"/>
  <c r="G3602" i="82"/>
  <c r="G3606" i="82"/>
  <c r="G3610" i="82"/>
  <c r="G3613" i="82"/>
  <c r="G3617" i="82"/>
  <c r="G3620" i="82"/>
  <c r="G3139" i="82"/>
  <c r="G3143" i="82"/>
  <c r="G3147" i="82"/>
  <c r="G3151" i="82"/>
  <c r="G3155" i="82"/>
  <c r="G3159" i="82"/>
  <c r="G3163" i="82"/>
  <c r="G3167" i="82"/>
  <c r="G3171" i="82"/>
  <c r="G3175" i="82"/>
  <c r="G3179" i="82"/>
  <c r="G3183" i="82"/>
  <c r="G3187" i="82"/>
  <c r="G3191" i="82"/>
  <c r="G3195" i="82"/>
  <c r="G3197" i="82"/>
  <c r="G3199" i="82"/>
  <c r="G3202" i="82"/>
  <c r="G3206" i="82"/>
  <c r="G3209" i="82"/>
  <c r="G3213" i="82"/>
  <c r="G3217" i="82"/>
  <c r="G3221" i="82"/>
  <c r="G3225" i="82"/>
  <c r="G3229" i="82"/>
  <c r="G3233" i="82"/>
  <c r="G3237" i="82"/>
  <c r="G3241" i="82"/>
  <c r="G3245" i="82"/>
  <c r="G3249" i="82"/>
  <c r="G3253" i="82"/>
  <c r="G3257" i="82"/>
  <c r="G3261" i="82"/>
  <c r="G3265" i="82"/>
  <c r="G3272" i="82"/>
  <c r="G3276" i="82"/>
  <c r="G3279" i="82"/>
  <c r="G3283" i="82"/>
  <c r="G3287" i="82"/>
  <c r="G3291" i="82"/>
  <c r="G3295" i="82"/>
  <c r="G3299" i="82"/>
  <c r="G3303" i="82"/>
  <c r="G3307" i="82"/>
  <c r="G3311" i="82"/>
  <c r="G3315" i="82"/>
  <c r="G3319" i="82"/>
  <c r="G3323" i="82"/>
  <c r="G3327" i="82"/>
  <c r="G3331" i="82"/>
  <c r="G3335" i="82"/>
  <c r="G3339" i="82"/>
  <c r="G3341" i="82"/>
  <c r="G3344" i="82"/>
  <c r="G3348" i="82"/>
  <c r="G3351" i="82"/>
  <c r="G3355" i="82"/>
  <c r="G3359" i="82"/>
  <c r="G3363" i="82"/>
  <c r="G3367" i="82"/>
  <c r="G3371" i="82"/>
  <c r="G3375" i="82"/>
  <c r="G3379" i="82"/>
  <c r="G3383" i="82"/>
  <c r="G3387" i="82"/>
  <c r="G3391" i="82"/>
  <c r="G3395" i="82"/>
  <c r="G3399" i="82"/>
  <c r="G3403" i="82"/>
  <c r="G3407" i="82"/>
  <c r="G3416" i="82"/>
  <c r="G3423" i="82"/>
  <c r="G3427" i="82"/>
  <c r="G3431" i="82"/>
  <c r="G3435" i="82"/>
  <c r="G3439" i="82"/>
  <c r="G3443" i="82"/>
  <c r="G3447" i="82"/>
  <c r="G3451" i="82"/>
  <c r="G3455" i="82"/>
  <c r="G3459" i="82"/>
  <c r="G3463" i="82"/>
  <c r="G3467" i="82"/>
  <c r="G3471" i="82"/>
  <c r="G3475" i="82"/>
  <c r="G3479" i="82"/>
  <c r="G3482" i="82"/>
  <c r="G3553" i="82"/>
  <c r="G3569" i="82"/>
  <c r="G3614" i="82"/>
  <c r="G3616" i="82"/>
  <c r="G3619" i="82"/>
  <c r="G3621" i="82"/>
  <c r="G3623" i="82"/>
  <c r="G3625" i="82"/>
  <c r="G3628" i="82"/>
  <c r="G3632" i="82"/>
  <c r="G3635" i="82"/>
  <c r="G3639" i="82"/>
  <c r="G3643" i="82"/>
  <c r="G3647" i="82"/>
  <c r="G3651" i="82"/>
  <c r="G3655" i="82"/>
  <c r="G3659" i="82"/>
  <c r="G3663" i="82"/>
  <c r="G3667" i="82"/>
  <c r="G3671" i="82"/>
  <c r="G3675" i="82"/>
  <c r="G3679" i="82"/>
  <c r="G3683" i="82"/>
  <c r="G3687" i="82"/>
  <c r="G3691" i="82"/>
  <c r="G3695" i="82"/>
  <c r="G3699" i="82"/>
  <c r="G3703" i="82"/>
  <c r="G3707" i="82"/>
  <c r="G3711" i="82"/>
  <c r="G3715" i="82"/>
  <c r="G3719" i="82"/>
  <c r="G3723" i="82"/>
  <c r="G3727" i="82"/>
  <c r="G3731" i="82"/>
  <c r="G3735" i="82"/>
  <c r="G3739" i="82"/>
  <c r="G3743" i="82"/>
  <c r="G3747" i="82"/>
  <c r="G3751" i="82"/>
  <c r="G3755" i="82"/>
  <c r="G3759" i="82"/>
  <c r="G3763" i="82"/>
  <c r="G3767" i="82"/>
  <c r="G3771" i="82"/>
  <c r="G3775" i="82"/>
  <c r="G3779" i="82"/>
  <c r="G3783" i="82"/>
  <c r="G3787" i="82"/>
  <c r="G3791" i="82"/>
  <c r="G3795" i="82"/>
  <c r="G3799" i="82"/>
  <c r="G3803" i="82"/>
  <c r="G3807" i="82"/>
  <c r="G3811" i="82"/>
  <c r="G3815" i="82"/>
  <c r="G3819" i="82"/>
  <c r="G3823" i="82"/>
  <c r="G3827" i="82"/>
  <c r="G3831" i="82"/>
  <c r="G3835" i="82"/>
  <c r="G3839" i="82"/>
  <c r="G3843" i="82"/>
  <c r="G3847" i="82"/>
  <c r="G3851" i="82"/>
  <c r="G3855" i="82"/>
  <c r="G3859" i="82"/>
  <c r="G3863" i="82"/>
  <c r="G3867" i="82"/>
  <c r="G3871" i="82"/>
  <c r="G3875" i="82"/>
  <c r="G3879" i="82"/>
  <c r="G3883" i="82"/>
  <c r="G3887" i="82"/>
  <c r="G3891" i="82"/>
  <c r="G3895" i="82"/>
  <c r="G3899" i="82"/>
  <c r="G3903" i="82"/>
  <c r="G3907" i="82"/>
  <c r="G3911" i="82"/>
  <c r="G3915" i="82"/>
  <c r="G3138" i="82"/>
  <c r="G3142" i="82"/>
  <c r="G3146" i="82"/>
  <c r="G3150" i="82"/>
  <c r="G3154" i="82"/>
  <c r="G3158" i="82"/>
  <c r="G3162" i="82"/>
  <c r="G3166" i="82"/>
  <c r="G3170" i="82"/>
  <c r="G3174" i="82"/>
  <c r="G3178" i="82"/>
  <c r="G3182" i="82"/>
  <c r="G3186" i="82"/>
  <c r="G3190" i="82"/>
  <c r="G3194" i="82"/>
  <c r="G3203" i="82"/>
  <c r="G3208" i="82"/>
  <c r="G3212" i="82"/>
  <c r="G3216" i="82"/>
  <c r="G3220" i="82"/>
  <c r="G3224" i="82"/>
  <c r="G3228" i="82"/>
  <c r="G3232" i="82"/>
  <c r="G3236" i="82"/>
  <c r="G3240" i="82"/>
  <c r="G3244" i="82"/>
  <c r="G3248" i="82"/>
  <c r="G3252" i="82"/>
  <c r="G3256" i="82"/>
  <c r="G3260" i="82"/>
  <c r="G3264" i="82"/>
  <c r="G3273" i="82"/>
  <c r="G3277" i="82"/>
  <c r="G3278" i="82"/>
  <c r="G3282" i="82"/>
  <c r="G3286" i="82"/>
  <c r="G3290" i="82"/>
  <c r="G3294" i="82"/>
  <c r="G3298" i="82"/>
  <c r="G3302" i="82"/>
  <c r="G3306" i="82"/>
  <c r="G3310" i="82"/>
  <c r="G3314" i="82"/>
  <c r="G3318" i="82"/>
  <c r="G3322" i="82"/>
  <c r="G3326" i="82"/>
  <c r="G3330" i="82"/>
  <c r="G3334" i="82"/>
  <c r="G3338" i="82"/>
  <c r="G3345" i="82"/>
  <c r="G3350" i="82"/>
  <c r="G3354" i="82"/>
  <c r="G3358" i="82"/>
  <c r="G3362" i="82"/>
  <c r="G3366" i="82"/>
  <c r="G3370" i="82"/>
  <c r="G3374" i="82"/>
  <c r="G3378" i="82"/>
  <c r="G3382" i="82"/>
  <c r="G3386" i="82"/>
  <c r="G3390" i="82"/>
  <c r="G3394" i="82"/>
  <c r="G3398" i="82"/>
  <c r="G3402" i="82"/>
  <c r="G3406" i="82"/>
  <c r="G3410" i="82"/>
  <c r="G3411" i="82"/>
  <c r="G3412" i="82"/>
  <c r="G3413" i="82"/>
  <c r="G3417" i="82"/>
  <c r="G3422" i="82"/>
  <c r="G3426" i="82"/>
  <c r="G3428" i="82"/>
  <c r="G3430" i="82"/>
  <c r="G3432" i="82"/>
  <c r="G3434" i="82"/>
  <c r="G3436" i="82"/>
  <c r="G3438" i="82"/>
  <c r="G3440" i="82"/>
  <c r="G3442" i="82"/>
  <c r="G3444" i="82"/>
  <c r="G3446" i="82"/>
  <c r="G3448" i="82"/>
  <c r="G3450" i="82"/>
  <c r="G3452" i="82"/>
  <c r="G3454" i="82"/>
  <c r="G3456" i="82"/>
  <c r="G3458" i="82"/>
  <c r="G3460" i="82"/>
  <c r="G3462" i="82"/>
  <c r="G3464" i="82"/>
  <c r="G3466" i="82"/>
  <c r="G3468" i="82"/>
  <c r="G3470" i="82"/>
  <c r="G3472" i="82"/>
  <c r="G3474" i="82"/>
  <c r="G3476" i="82"/>
  <c r="G3478" i="82"/>
  <c r="G3480" i="82"/>
  <c r="G3554" i="82"/>
  <c r="G3556" i="82"/>
  <c r="G3560" i="82"/>
  <c r="G3570" i="82"/>
  <c r="G3572" i="82"/>
  <c r="G3576" i="82"/>
  <c r="G3580" i="82"/>
  <c r="G3584" i="82"/>
  <c r="G3588" i="82"/>
  <c r="G3592" i="82"/>
  <c r="G3596" i="82"/>
  <c r="G3600" i="82"/>
  <c r="G3604" i="82"/>
  <c r="G3608" i="82"/>
  <c r="G3612" i="82"/>
  <c r="G3627" i="82"/>
  <c r="G3631" i="82"/>
  <c r="G3636" i="82"/>
  <c r="G3640" i="82"/>
  <c r="G3644" i="82"/>
  <c r="G3648" i="82"/>
  <c r="G3652" i="82"/>
  <c r="G3656" i="82"/>
  <c r="G3660" i="82"/>
  <c r="G3664" i="82"/>
  <c r="G3668" i="82"/>
  <c r="G3672" i="82"/>
  <c r="G3676" i="82"/>
  <c r="G3680" i="82"/>
  <c r="G3684" i="82"/>
  <c r="G3688" i="82"/>
  <c r="G3692" i="82"/>
  <c r="G3696" i="82"/>
  <c r="G3700" i="82"/>
  <c r="G3704" i="82"/>
  <c r="G3708" i="82"/>
  <c r="G3712" i="82"/>
  <c r="G3716" i="82"/>
  <c r="G3720" i="82"/>
  <c r="G3724" i="82"/>
  <c r="G3728" i="82"/>
  <c r="G3732" i="82"/>
  <c r="G3736" i="82"/>
  <c r="G3740" i="82"/>
  <c r="G3744" i="82"/>
  <c r="G3748" i="82"/>
  <c r="G3752" i="82"/>
  <c r="G3756" i="82"/>
  <c r="G3760" i="82"/>
  <c r="G3764" i="82"/>
  <c r="G3768" i="82"/>
  <c r="G3772" i="82"/>
  <c r="G3776" i="82"/>
  <c r="G3780" i="82"/>
  <c r="G3784" i="82"/>
  <c r="G3788" i="82"/>
  <c r="G3792" i="82"/>
  <c r="G3796" i="82"/>
  <c r="G3800" i="82"/>
  <c r="G3804" i="82"/>
  <c r="G3808" i="82"/>
  <c r="G3812" i="82"/>
  <c r="G3816" i="82"/>
  <c r="G3820" i="82"/>
  <c r="G3824" i="82"/>
  <c r="G3828" i="82"/>
  <c r="G3832" i="82"/>
  <c r="G3836" i="82"/>
  <c r="G3840" i="82"/>
  <c r="G3844" i="82"/>
  <c r="G3848" i="82"/>
  <c r="G3852" i="82"/>
  <c r="G3856" i="82"/>
  <c r="G3860" i="82"/>
  <c r="G3864" i="82"/>
  <c r="G3868" i="82"/>
  <c r="G3872" i="82"/>
  <c r="G3876" i="82"/>
  <c r="G3880" i="82"/>
  <c r="G3884" i="82"/>
  <c r="G3888" i="82"/>
  <c r="G3892" i="82"/>
  <c r="G3896" i="82"/>
  <c r="G3900" i="82"/>
  <c r="G3904" i="82"/>
  <c r="G3908" i="82"/>
  <c r="G3912" i="82"/>
  <c r="G3916" i="82"/>
  <c r="G3484" i="82"/>
  <c r="G3488" i="82"/>
  <c r="G3491" i="82"/>
  <c r="G3495" i="82"/>
  <c r="G3499" i="82"/>
  <c r="G3503" i="82"/>
  <c r="G3507" i="82"/>
  <c r="G3511" i="82"/>
  <c r="G3515" i="82"/>
  <c r="G3519" i="82"/>
  <c r="G3523" i="82"/>
  <c r="G3527" i="82"/>
  <c r="G3531" i="82"/>
  <c r="G3535" i="82"/>
  <c r="G3539" i="82"/>
  <c r="G3543" i="82"/>
  <c r="G3547" i="82"/>
  <c r="G3551" i="82"/>
  <c r="G3555" i="82"/>
  <c r="G3557" i="82"/>
  <c r="G3559" i="82"/>
  <c r="G3561" i="82"/>
  <c r="G3563" i="82"/>
  <c r="G3567" i="82"/>
  <c r="G3571" i="82"/>
  <c r="G3573" i="82"/>
  <c r="G3575" i="82"/>
  <c r="G3577" i="82"/>
  <c r="G3579" i="82"/>
  <c r="G3581" i="82"/>
  <c r="G3583" i="82"/>
  <c r="G3585" i="82"/>
  <c r="G3587" i="82"/>
  <c r="G3589" i="82"/>
  <c r="G3591" i="82"/>
  <c r="G3593" i="82"/>
  <c r="G3595" i="82"/>
  <c r="G3597" i="82"/>
  <c r="G3599" i="82"/>
  <c r="G3601" i="82"/>
  <c r="G3603" i="82"/>
  <c r="G3605" i="82"/>
  <c r="G3607" i="82"/>
  <c r="G3609" i="82"/>
  <c r="G3611" i="82"/>
  <c r="G3624" i="82"/>
  <c r="G3626" i="82"/>
  <c r="G3630" i="82"/>
  <c r="G3633" i="82"/>
  <c r="G3637" i="82"/>
  <c r="G3641" i="82"/>
  <c r="G3645" i="82"/>
  <c r="G3649" i="82"/>
  <c r="G3653" i="82"/>
  <c r="G3657" i="82"/>
  <c r="G3661" i="82"/>
  <c r="G3665" i="82"/>
  <c r="G3669" i="82"/>
  <c r="G3673" i="82"/>
  <c r="G3677" i="82"/>
  <c r="G3681" i="82"/>
  <c r="G3685" i="82"/>
  <c r="G3689" i="82"/>
  <c r="G3693" i="82"/>
  <c r="G3697" i="82"/>
  <c r="G3701" i="82"/>
  <c r="G3705" i="82"/>
  <c r="G3709" i="82"/>
  <c r="G3713" i="82"/>
  <c r="G3717" i="82"/>
  <c r="G3721" i="82"/>
  <c r="G3725" i="82"/>
  <c r="G3729" i="82"/>
  <c r="G3733" i="82"/>
  <c r="G3737" i="82"/>
  <c r="G3741" i="82"/>
  <c r="G3745" i="82"/>
  <c r="G3749" i="82"/>
  <c r="G3753" i="82"/>
  <c r="G3757" i="82"/>
  <c r="G3761" i="82"/>
  <c r="G3765" i="82"/>
  <c r="G3769" i="82"/>
  <c r="G3773" i="82"/>
  <c r="G3777" i="82"/>
  <c r="G3781" i="82"/>
  <c r="G3785" i="82"/>
  <c r="G3789" i="82"/>
  <c r="G3793" i="82"/>
  <c r="G3797" i="82"/>
  <c r="G3801" i="82"/>
  <c r="G3805" i="82"/>
  <c r="G3809" i="82"/>
  <c r="G3813" i="82"/>
  <c r="G3817" i="82"/>
  <c r="G3821" i="82"/>
  <c r="G3825" i="82"/>
  <c r="G3829" i="82"/>
  <c r="G3833" i="82"/>
  <c r="G3837" i="82"/>
  <c r="G3841" i="82"/>
  <c r="G3845" i="82"/>
  <c r="G3849" i="82"/>
  <c r="G3853" i="82"/>
  <c r="G3857" i="82"/>
  <c r="G3861" i="82"/>
  <c r="G3865" i="82"/>
  <c r="G3869" i="82"/>
  <c r="G3873" i="82"/>
  <c r="G3877" i="82"/>
  <c r="G3881" i="82"/>
  <c r="G3885" i="82"/>
  <c r="G3889" i="82"/>
  <c r="G3893" i="82"/>
  <c r="G3897" i="82"/>
  <c r="G3901" i="82"/>
  <c r="G3905" i="82"/>
  <c r="G3909" i="82"/>
  <c r="G3913" i="82"/>
  <c r="G3136" i="82"/>
  <c r="G3140" i="82"/>
  <c r="G3144" i="82"/>
  <c r="G3148" i="82"/>
  <c r="G3152" i="82"/>
  <c r="G3156" i="82"/>
  <c r="G3160" i="82"/>
  <c r="G3164" i="82"/>
  <c r="G3168" i="82"/>
  <c r="G3172" i="82"/>
  <c r="G3176" i="82"/>
  <c r="G3180" i="82"/>
  <c r="G3184" i="82"/>
  <c r="G3188" i="82"/>
  <c r="G3192" i="82"/>
  <c r="G3201" i="82"/>
  <c r="G3205" i="82"/>
  <c r="G3210" i="82"/>
  <c r="G3214" i="82"/>
  <c r="G3218" i="82"/>
  <c r="G3222" i="82"/>
  <c r="G3226" i="82"/>
  <c r="G3230" i="82"/>
  <c r="G3234" i="82"/>
  <c r="G3238" i="82"/>
  <c r="G3242" i="82"/>
  <c r="G3246" i="82"/>
  <c r="G3250" i="82"/>
  <c r="G3254" i="82"/>
  <c r="G3258" i="82"/>
  <c r="G3262" i="82"/>
  <c r="G3266" i="82"/>
  <c r="G3267" i="82"/>
  <c r="G3268" i="82"/>
  <c r="G3269" i="82"/>
  <c r="G3270" i="82"/>
  <c r="G3271" i="82"/>
  <c r="G3275" i="82"/>
  <c r="G3280" i="82"/>
  <c r="G3284" i="82"/>
  <c r="G3288" i="82"/>
  <c r="G3292" i="82"/>
  <c r="G3296" i="82"/>
  <c r="G3300" i="82"/>
  <c r="G3304" i="82"/>
  <c r="G3308" i="82"/>
  <c r="G3312" i="82"/>
  <c r="G3316" i="82"/>
  <c r="G3320" i="82"/>
  <c r="G3324" i="82"/>
  <c r="G3328" i="82"/>
  <c r="G3332" i="82"/>
  <c r="G3336" i="82"/>
  <c r="G3343" i="82"/>
  <c r="G3347" i="82"/>
  <c r="G3352" i="82"/>
  <c r="G3356" i="82"/>
  <c r="G3360" i="82"/>
  <c r="G3364" i="82"/>
  <c r="G3368" i="82"/>
  <c r="G3372" i="82"/>
  <c r="G3376" i="82"/>
  <c r="G3380" i="82"/>
  <c r="G3384" i="82"/>
  <c r="G3388" i="82"/>
  <c r="G3392" i="82"/>
  <c r="G3396" i="82"/>
  <c r="G3400" i="82"/>
  <c r="G3404" i="82"/>
  <c r="G3408" i="82"/>
  <c r="G3415" i="82"/>
  <c r="G3419" i="82"/>
  <c r="G3420" i="82"/>
  <c r="G3424" i="82"/>
  <c r="G3485" i="82"/>
  <c r="G3487" i="82"/>
  <c r="G3489" i="82"/>
  <c r="G3492" i="82"/>
  <c r="G3494" i="82"/>
  <c r="G3496" i="82"/>
  <c r="G3498" i="82"/>
  <c r="G3500" i="82"/>
  <c r="G3502" i="82"/>
  <c r="G3504" i="82"/>
  <c r="G3506" i="82"/>
  <c r="G3508" i="82"/>
  <c r="G3510" i="82"/>
  <c r="G3512" i="82"/>
  <c r="G3514" i="82"/>
  <c r="G3516" i="82"/>
  <c r="G3518" i="82"/>
  <c r="G3520" i="82"/>
  <c r="G3522" i="82"/>
  <c r="G3524" i="82"/>
  <c r="G3526" i="82"/>
  <c r="G3528" i="82"/>
  <c r="G3530" i="82"/>
  <c r="G3532" i="82"/>
  <c r="G3534" i="82"/>
  <c r="G3536" i="82"/>
  <c r="G3538" i="82"/>
  <c r="G3540" i="82"/>
  <c r="G3542" i="82"/>
  <c r="G3544" i="82"/>
  <c r="G3546" i="82"/>
  <c r="G3548" i="82"/>
  <c r="G3550" i="82"/>
  <c r="G3552" i="82"/>
  <c r="G3562" i="82"/>
  <c r="G3564" i="82"/>
  <c r="G3566" i="82"/>
  <c r="G3568" i="82"/>
  <c r="G3615" i="82"/>
  <c r="G3618" i="82"/>
  <c r="G3622" i="82"/>
  <c r="G3629" i="82"/>
  <c r="G3634" i="82"/>
  <c r="G3638" i="82"/>
  <c r="G3642" i="82"/>
  <c r="G3646" i="82"/>
  <c r="G3650" i="82"/>
  <c r="G3654" i="82"/>
  <c r="G3658" i="82"/>
  <c r="G3662" i="82"/>
  <c r="G3666" i="82"/>
  <c r="G3670" i="82"/>
  <c r="G3674" i="82"/>
  <c r="G3678" i="82"/>
  <c r="G3682" i="82"/>
  <c r="G3686" i="82"/>
  <c r="G3690" i="82"/>
  <c r="G3694" i="82"/>
  <c r="G3698" i="82"/>
  <c r="G3702" i="82"/>
  <c r="G3706" i="82"/>
  <c r="G3710" i="82"/>
  <c r="G3714" i="82"/>
  <c r="G3718" i="82"/>
  <c r="G3722" i="82"/>
  <c r="G3726" i="82"/>
  <c r="G3730" i="82"/>
  <c r="G3734" i="82"/>
  <c r="G3738" i="82"/>
  <c r="G3742" i="82"/>
  <c r="G3746" i="82"/>
  <c r="G3750" i="82"/>
  <c r="G3754" i="82"/>
  <c r="G3758" i="82"/>
  <c r="G3762" i="82"/>
  <c r="G3766" i="82"/>
  <c r="G3770" i="82"/>
  <c r="G3774" i="82"/>
  <c r="G3778" i="82"/>
  <c r="G3782" i="82"/>
  <c r="G3786" i="82"/>
  <c r="G3790" i="82"/>
  <c r="G3794" i="82"/>
  <c r="G3798" i="82"/>
  <c r="G3802" i="82"/>
  <c r="G3806" i="82"/>
  <c r="G3810" i="82"/>
  <c r="G3814" i="82"/>
  <c r="G3818" i="82"/>
  <c r="G3822" i="82"/>
  <c r="G3826" i="82"/>
  <c r="G3830" i="82"/>
  <c r="G3834" i="82"/>
  <c r="G3838" i="82"/>
  <c r="G3842" i="82"/>
  <c r="G3846" i="82"/>
  <c r="G3850" i="82"/>
  <c r="G3854" i="82"/>
  <c r="G3858" i="82"/>
  <c r="G3862" i="82"/>
  <c r="G3866" i="82"/>
  <c r="G3870" i="82"/>
  <c r="G3874" i="82"/>
  <c r="G3878" i="82"/>
  <c r="G3882" i="82"/>
  <c r="G3886" i="82"/>
  <c r="G3890" i="82"/>
  <c r="G3894" i="82"/>
  <c r="G3898" i="82"/>
  <c r="G3902" i="82"/>
  <c r="G3906" i="82"/>
  <c r="G3910" i="82"/>
  <c r="G3914" i="82"/>
  <c r="AB65" i="82"/>
  <c r="AB62" i="82"/>
  <c r="AB60" i="82"/>
  <c r="AB58" i="82"/>
  <c r="AB56" i="82"/>
  <c r="AB64" i="82"/>
  <c r="AB63" i="82"/>
  <c r="AB61" i="82"/>
  <c r="AB59" i="82"/>
  <c r="AB57" i="82"/>
  <c r="AB66" i="82"/>
  <c r="AA28" i="82"/>
  <c r="AB28" i="82"/>
  <c r="AA14" i="82"/>
  <c r="AB14" i="82"/>
  <c r="AA18" i="82"/>
  <c r="AB18" i="82"/>
  <c r="AA22" i="82"/>
  <c r="AB22" i="82"/>
  <c r="AB48" i="82"/>
  <c r="AA48" i="82"/>
  <c r="AA52" i="82"/>
  <c r="AB52" i="82"/>
  <c r="AB37" i="82"/>
  <c r="AA37" i="82"/>
  <c r="AB41" i="82"/>
  <c r="AA41" i="82"/>
  <c r="AA31" i="82"/>
  <c r="AB31" i="82"/>
  <c r="F3062" i="82"/>
  <c r="G3062" i="82"/>
  <c r="F3044" i="82"/>
  <c r="G3044" i="82"/>
  <c r="F3000" i="82"/>
  <c r="G3000" i="82"/>
  <c r="F2906" i="82"/>
  <c r="G2906" i="82"/>
  <c r="F2786" i="82"/>
  <c r="G2786" i="82"/>
  <c r="F2768" i="82"/>
  <c r="G2768" i="82"/>
  <c r="F2760" i="82"/>
  <c r="G2760" i="82"/>
  <c r="F2752" i="82"/>
  <c r="G2752" i="82"/>
  <c r="F2744" i="82"/>
  <c r="G2744" i="82"/>
  <c r="F2736" i="82"/>
  <c r="G2736" i="82"/>
  <c r="F2728" i="82"/>
  <c r="G2728" i="82"/>
  <c r="F2720" i="82"/>
  <c r="G2720" i="82"/>
  <c r="F2712" i="82"/>
  <c r="G2712" i="82"/>
  <c r="F2696" i="82"/>
  <c r="G2696" i="82"/>
  <c r="F2688" i="82"/>
  <c r="G2688" i="82"/>
  <c r="F2680" i="82"/>
  <c r="G2680" i="82"/>
  <c r="F2672" i="82"/>
  <c r="G2672" i="82"/>
  <c r="F2663" i="82"/>
  <c r="G2663" i="82"/>
  <c r="F2655" i="82"/>
  <c r="G2655" i="82"/>
  <c r="F2647" i="82"/>
  <c r="G2647" i="82"/>
  <c r="F2639" i="82"/>
  <c r="G2639" i="82"/>
  <c r="G2251" i="82"/>
  <c r="F2251" i="82"/>
  <c r="G2243" i="82"/>
  <c r="F2243" i="82"/>
  <c r="G2235" i="82"/>
  <c r="F2235" i="82"/>
  <c r="G2227" i="82"/>
  <c r="F2227" i="82"/>
  <c r="G2145" i="82"/>
  <c r="F2145" i="82"/>
  <c r="G1995" i="82"/>
  <c r="F1995" i="82"/>
  <c r="F1711" i="82"/>
  <c r="G1711" i="82"/>
  <c r="F1477" i="82"/>
  <c r="G1477" i="82"/>
  <c r="F1407" i="82"/>
  <c r="G1407" i="82"/>
  <c r="G1210" i="82"/>
  <c r="F1210" i="82"/>
  <c r="G1049" i="82"/>
  <c r="F1049" i="82"/>
  <c r="G1017" i="82"/>
  <c r="F1017" i="82"/>
  <c r="F684" i="82"/>
  <c r="G684" i="82"/>
  <c r="F584" i="82"/>
  <c r="G584" i="82"/>
  <c r="F415" i="82"/>
  <c r="G415" i="82"/>
  <c r="F383" i="82"/>
  <c r="G383" i="82"/>
  <c r="G135" i="82"/>
  <c r="F135" i="82"/>
  <c r="G103" i="82"/>
  <c r="F103" i="82"/>
  <c r="F3129" i="82"/>
  <c r="G3129" i="82"/>
  <c r="F3121" i="82"/>
  <c r="G3121" i="82"/>
  <c r="F3113" i="82"/>
  <c r="G3113" i="82"/>
  <c r="F3105" i="82"/>
  <c r="G3105" i="82"/>
  <c r="F3097" i="82"/>
  <c r="G3097" i="82"/>
  <c r="F3089" i="82"/>
  <c r="G3089" i="82"/>
  <c r="F3081" i="82"/>
  <c r="G3081" i="82"/>
  <c r="F3073" i="82"/>
  <c r="G3073" i="82"/>
  <c r="F3065" i="82"/>
  <c r="G3065" i="82"/>
  <c r="F3001" i="82"/>
  <c r="G3001" i="82"/>
  <c r="F2963" i="82"/>
  <c r="G2963" i="82"/>
  <c r="F2955" i="82"/>
  <c r="G2955" i="82"/>
  <c r="F2947" i="82"/>
  <c r="G2947" i="82"/>
  <c r="F2939" i="82"/>
  <c r="G2939" i="82"/>
  <c r="F2915" i="82"/>
  <c r="G2915" i="82"/>
  <c r="F2891" i="82"/>
  <c r="G2891" i="82"/>
  <c r="F2883" i="82"/>
  <c r="G2883" i="82"/>
  <c r="F2875" i="82"/>
  <c r="G2875" i="82"/>
  <c r="F2867" i="82"/>
  <c r="G2867" i="82"/>
  <c r="F2831" i="82"/>
  <c r="G2831" i="82"/>
  <c r="F2823" i="82"/>
  <c r="G2823" i="82"/>
  <c r="F2815" i="82"/>
  <c r="G2815" i="82"/>
  <c r="F2807" i="82"/>
  <c r="G2807" i="82"/>
  <c r="F2799" i="82"/>
  <c r="G2799" i="82"/>
  <c r="F2791" i="82"/>
  <c r="G2791" i="82"/>
  <c r="F2610" i="82"/>
  <c r="G2610" i="82"/>
  <c r="G2179" i="82"/>
  <c r="F2179" i="82"/>
  <c r="G2171" i="82"/>
  <c r="F2171" i="82"/>
  <c r="G2163" i="82"/>
  <c r="F2163" i="82"/>
  <c r="G2155" i="82"/>
  <c r="F2155" i="82"/>
  <c r="G2127" i="82"/>
  <c r="F2127" i="82"/>
  <c r="G1927" i="82"/>
  <c r="F1927" i="82"/>
  <c r="F1643" i="82"/>
  <c r="G1643" i="82"/>
  <c r="F1499" i="82"/>
  <c r="G1499" i="82"/>
  <c r="F1429" i="82"/>
  <c r="G1429" i="82"/>
  <c r="F1348" i="82"/>
  <c r="G1348" i="82"/>
  <c r="F1308" i="82"/>
  <c r="G1308" i="82"/>
  <c r="G1266" i="82"/>
  <c r="F1266" i="82"/>
  <c r="G1234" i="82"/>
  <c r="F1234" i="82"/>
  <c r="F981" i="82"/>
  <c r="G981" i="82"/>
  <c r="F949" i="82"/>
  <c r="G949" i="82"/>
  <c r="F656" i="82"/>
  <c r="G656" i="82"/>
  <c r="F335" i="82"/>
  <c r="G335" i="82"/>
  <c r="F303" i="82"/>
  <c r="G303" i="82"/>
  <c r="G63" i="82"/>
  <c r="F63" i="82"/>
  <c r="G31" i="82"/>
  <c r="F31" i="82"/>
  <c r="F3048" i="82"/>
  <c r="G3048" i="82"/>
  <c r="F2988" i="82"/>
  <c r="G2988" i="82"/>
  <c r="F2966" i="82"/>
  <c r="G2966" i="82"/>
  <c r="F2916" i="82"/>
  <c r="G2916" i="82"/>
  <c r="F2898" i="82"/>
  <c r="G2898" i="82"/>
  <c r="F2846" i="82"/>
  <c r="G2846" i="82"/>
  <c r="F2702" i="82"/>
  <c r="G2702" i="82"/>
  <c r="G2265" i="82"/>
  <c r="F2265" i="82"/>
  <c r="G2203" i="82"/>
  <c r="F2203" i="82"/>
  <c r="G2061" i="82"/>
  <c r="F2061" i="82"/>
  <c r="F1855" i="82"/>
  <c r="G1855" i="82"/>
  <c r="G1076" i="82"/>
  <c r="F1076" i="82"/>
  <c r="G1037" i="82"/>
  <c r="F1037" i="82"/>
  <c r="F999" i="82"/>
  <c r="G999" i="82"/>
  <c r="F680" i="82"/>
  <c r="G680" i="82"/>
  <c r="F561" i="82"/>
  <c r="G561" i="82"/>
  <c r="F411" i="82"/>
  <c r="G411" i="82"/>
  <c r="F379" i="82"/>
  <c r="G379" i="82"/>
  <c r="G123" i="82"/>
  <c r="F123" i="82"/>
  <c r="G91" i="82"/>
  <c r="F91" i="82"/>
  <c r="F3057" i="82"/>
  <c r="G3057" i="82"/>
  <c r="F3033" i="82"/>
  <c r="G3033" i="82"/>
  <c r="F3025" i="82"/>
  <c r="G3025" i="82"/>
  <c r="F3017" i="82"/>
  <c r="G3017" i="82"/>
  <c r="F3009" i="82"/>
  <c r="G3009" i="82"/>
  <c r="F2999" i="82"/>
  <c r="G2999" i="82"/>
  <c r="F2927" i="82"/>
  <c r="G2927" i="82"/>
  <c r="F2905" i="82"/>
  <c r="G2905" i="82"/>
  <c r="F2853" i="82"/>
  <c r="G2853" i="82"/>
  <c r="F2779" i="82"/>
  <c r="G2779" i="82"/>
  <c r="F2707" i="82"/>
  <c r="G2707" i="82"/>
  <c r="F2636" i="82"/>
  <c r="G2636" i="82"/>
  <c r="F2614" i="82"/>
  <c r="G2614" i="82"/>
  <c r="F2599" i="82"/>
  <c r="G2599" i="82"/>
  <c r="F2591" i="82"/>
  <c r="G2591" i="82"/>
  <c r="F2583" i="82"/>
  <c r="G2583" i="82"/>
  <c r="F2575" i="82"/>
  <c r="G2575" i="82"/>
  <c r="F2557" i="82"/>
  <c r="G2557" i="82"/>
  <c r="F2549" i="82"/>
  <c r="G2549" i="82"/>
  <c r="F2541" i="82"/>
  <c r="G2541" i="82"/>
  <c r="F2533" i="82"/>
  <c r="G2533" i="82"/>
  <c r="F2525" i="82"/>
  <c r="G2525" i="82"/>
  <c r="F2517" i="82"/>
  <c r="G2517" i="82"/>
  <c r="F2509" i="82"/>
  <c r="G2509" i="82"/>
  <c r="F2501" i="82"/>
  <c r="G2501" i="82"/>
  <c r="F2485" i="82"/>
  <c r="G2485" i="82"/>
  <c r="F2477" i="82"/>
  <c r="G2477" i="82"/>
  <c r="F2469" i="82"/>
  <c r="G2469" i="82"/>
  <c r="F2461" i="82"/>
  <c r="G2461" i="82"/>
  <c r="F2453" i="82"/>
  <c r="G2453" i="82"/>
  <c r="F2445" i="82"/>
  <c r="G2445" i="82"/>
  <c r="F2437" i="82"/>
  <c r="G2437" i="82"/>
  <c r="F2429" i="82"/>
  <c r="G2429" i="82"/>
  <c r="F2411" i="82"/>
  <c r="G2411" i="82"/>
  <c r="F2403" i="82"/>
  <c r="G2403" i="82"/>
  <c r="F2395" i="82"/>
  <c r="G2395" i="82"/>
  <c r="F2387" i="82"/>
  <c r="G2387" i="82"/>
  <c r="F2379" i="82"/>
  <c r="G2379" i="82"/>
  <c r="F2371" i="82"/>
  <c r="G2371" i="82"/>
  <c r="F2363" i="82"/>
  <c r="G2363" i="82"/>
  <c r="F2355" i="82"/>
  <c r="G2355" i="82"/>
  <c r="F2347" i="82"/>
  <c r="G2347" i="82"/>
  <c r="F2339" i="82"/>
  <c r="G2339" i="82"/>
  <c r="G2331" i="82"/>
  <c r="F2331" i="82"/>
  <c r="G2323" i="82"/>
  <c r="F2323" i="82"/>
  <c r="G2315" i="82"/>
  <c r="F2315" i="82"/>
  <c r="G2307" i="82"/>
  <c r="F2307" i="82"/>
  <c r="G2299" i="82"/>
  <c r="F2299" i="82"/>
  <c r="G2291" i="82"/>
  <c r="F2291" i="82"/>
  <c r="G2201" i="82"/>
  <c r="F2201" i="82"/>
  <c r="G2113" i="82"/>
  <c r="F2113" i="82"/>
  <c r="G2105" i="82"/>
  <c r="F2105" i="82"/>
  <c r="G2097" i="82"/>
  <c r="F2097" i="82"/>
  <c r="G2089" i="82"/>
  <c r="F2089" i="82"/>
  <c r="G2081" i="82"/>
  <c r="F2081" i="82"/>
  <c r="G2043" i="82"/>
  <c r="F2043" i="82"/>
  <c r="G2035" i="82"/>
  <c r="F2035" i="82"/>
  <c r="G2027" i="82"/>
  <c r="F2027" i="82"/>
  <c r="G2019" i="82"/>
  <c r="F2019" i="82"/>
  <c r="G2011" i="82"/>
  <c r="F2011" i="82"/>
  <c r="F1783" i="82"/>
  <c r="G1783" i="82"/>
  <c r="F1328" i="82"/>
  <c r="G1328" i="82"/>
  <c r="F1298" i="82"/>
  <c r="G1298" i="82"/>
  <c r="G1262" i="82"/>
  <c r="F1262" i="82"/>
  <c r="G1230" i="82"/>
  <c r="F1230" i="82"/>
  <c r="F985" i="82"/>
  <c r="G985" i="82"/>
  <c r="F953" i="82"/>
  <c r="G953" i="82"/>
  <c r="F652" i="82"/>
  <c r="G652" i="82"/>
  <c r="F339" i="82"/>
  <c r="G339" i="82"/>
  <c r="F307" i="82"/>
  <c r="G307" i="82"/>
  <c r="G59" i="82"/>
  <c r="F59" i="82"/>
  <c r="G27" i="82"/>
  <c r="F27" i="82"/>
  <c r="F3120" i="82"/>
  <c r="G3120" i="82"/>
  <c r="F3104" i="82"/>
  <c r="G3104" i="82"/>
  <c r="F3088" i="82"/>
  <c r="G3088" i="82"/>
  <c r="F3072" i="82"/>
  <c r="G3072" i="82"/>
  <c r="F3046" i="82"/>
  <c r="G3046" i="82"/>
  <c r="F3032" i="82"/>
  <c r="G3032" i="82"/>
  <c r="F3016" i="82"/>
  <c r="G3016" i="82"/>
  <c r="F2996" i="82"/>
  <c r="G2996" i="82"/>
  <c r="F2985" i="82"/>
  <c r="G2985" i="82"/>
  <c r="F2977" i="82"/>
  <c r="G2977" i="82"/>
  <c r="F2962" i="82"/>
  <c r="G2962" i="82"/>
  <c r="F2946" i="82"/>
  <c r="G2946" i="82"/>
  <c r="F2929" i="82"/>
  <c r="G2929" i="82"/>
  <c r="F2910" i="82"/>
  <c r="G2910" i="82"/>
  <c r="F2894" i="82"/>
  <c r="G2894" i="82"/>
  <c r="F2878" i="82"/>
  <c r="G2878" i="82"/>
  <c r="F2862" i="82"/>
  <c r="G2862" i="82"/>
  <c r="F2847" i="82"/>
  <c r="G2847" i="82"/>
  <c r="F2826" i="82"/>
  <c r="G2826" i="82"/>
  <c r="F2810" i="82"/>
  <c r="G2810" i="82"/>
  <c r="F2794" i="82"/>
  <c r="G2794" i="82"/>
  <c r="F2781" i="82"/>
  <c r="G2781" i="82"/>
  <c r="F2765" i="82"/>
  <c r="G2765" i="82"/>
  <c r="F2749" i="82"/>
  <c r="G2749" i="82"/>
  <c r="F2733" i="82"/>
  <c r="G2733" i="82"/>
  <c r="F2717" i="82"/>
  <c r="G2717" i="82"/>
  <c r="F2697" i="82"/>
  <c r="G2697" i="82"/>
  <c r="F2681" i="82"/>
  <c r="G2681" i="82"/>
  <c r="F2662" i="82"/>
  <c r="G2662" i="82"/>
  <c r="F2629" i="82"/>
  <c r="G2629" i="82"/>
  <c r="F2613" i="82"/>
  <c r="G2613" i="82"/>
  <c r="G2280" i="82"/>
  <c r="F2280" i="82"/>
  <c r="G2258" i="82"/>
  <c r="F2258" i="82"/>
  <c r="G2150" i="82"/>
  <c r="F2150" i="82"/>
  <c r="G2062" i="82"/>
  <c r="F2062" i="82"/>
  <c r="G2002" i="82"/>
  <c r="F2002" i="82"/>
  <c r="G1986" i="82"/>
  <c r="F1986" i="82"/>
  <c r="G1978" i="82"/>
  <c r="F1978" i="82"/>
  <c r="G1970" i="82"/>
  <c r="F1970" i="82"/>
  <c r="G1962" i="82"/>
  <c r="F1962" i="82"/>
  <c r="G1954" i="82"/>
  <c r="F1954" i="82"/>
  <c r="G1946" i="82"/>
  <c r="F1946" i="82"/>
  <c r="G1938" i="82"/>
  <c r="F1938" i="82"/>
  <c r="G1930" i="82"/>
  <c r="F1930" i="82"/>
  <c r="F1912" i="82"/>
  <c r="G1912" i="82"/>
  <c r="F1904" i="82"/>
  <c r="G1904" i="82"/>
  <c r="F1896" i="82"/>
  <c r="G1896" i="82"/>
  <c r="F1888" i="82"/>
  <c r="G1888" i="82"/>
  <c r="F1880" i="82"/>
  <c r="G1880" i="82"/>
  <c r="F1872" i="82"/>
  <c r="G1872" i="82"/>
  <c r="F1864" i="82"/>
  <c r="G1864" i="82"/>
  <c r="F1848" i="82"/>
  <c r="G1848" i="82"/>
  <c r="F1840" i="82"/>
  <c r="G1840" i="82"/>
  <c r="F1832" i="82"/>
  <c r="G1832" i="82"/>
  <c r="F1824" i="82"/>
  <c r="G1824" i="82"/>
  <c r="F1816" i="82"/>
  <c r="G1816" i="82"/>
  <c r="F1808" i="82"/>
  <c r="G1808" i="82"/>
  <c r="F1800" i="82"/>
  <c r="G1800" i="82"/>
  <c r="F1792" i="82"/>
  <c r="G1792" i="82"/>
  <c r="F1774" i="82"/>
  <c r="G1774" i="82"/>
  <c r="F1766" i="82"/>
  <c r="G1766" i="82"/>
  <c r="F1758" i="82"/>
  <c r="G1758" i="82"/>
  <c r="F1750" i="82"/>
  <c r="G1750" i="82"/>
  <c r="F1742" i="82"/>
  <c r="G1742" i="82"/>
  <c r="F1734" i="82"/>
  <c r="G1734" i="82"/>
  <c r="F1726" i="82"/>
  <c r="G1726" i="82"/>
  <c r="F1718" i="82"/>
  <c r="G1718" i="82"/>
  <c r="F1702" i="82"/>
  <c r="G1702" i="82"/>
  <c r="F1694" i="82"/>
  <c r="G1694" i="82"/>
  <c r="F1686" i="82"/>
  <c r="G1686" i="82"/>
  <c r="F1678" i="82"/>
  <c r="G1678" i="82"/>
  <c r="F1670" i="82"/>
  <c r="G1670" i="82"/>
  <c r="F1662" i="82"/>
  <c r="G1662" i="82"/>
  <c r="F1654" i="82"/>
  <c r="G1654" i="82"/>
  <c r="F1646" i="82"/>
  <c r="G1646" i="82"/>
  <c r="F1628" i="82"/>
  <c r="G1628" i="82"/>
  <c r="F1620" i="82"/>
  <c r="G1620" i="82"/>
  <c r="F1612" i="82"/>
  <c r="G1612" i="82"/>
  <c r="F1604" i="82"/>
  <c r="G1604" i="82"/>
  <c r="F1596" i="82"/>
  <c r="G1596" i="82"/>
  <c r="F1588" i="82"/>
  <c r="G1588" i="82"/>
  <c r="F1580" i="82"/>
  <c r="G1580" i="82"/>
  <c r="F1572" i="82"/>
  <c r="G1572" i="82"/>
  <c r="F1564" i="82"/>
  <c r="G1564" i="82"/>
  <c r="F1556" i="82"/>
  <c r="G1556" i="82"/>
  <c r="F1548" i="82"/>
  <c r="G1548" i="82"/>
  <c r="F1540" i="82"/>
  <c r="G1540" i="82"/>
  <c r="F1532" i="82"/>
  <c r="G1532" i="82"/>
  <c r="F1524" i="82"/>
  <c r="G1524" i="82"/>
  <c r="F1516" i="82"/>
  <c r="G1516" i="82"/>
  <c r="F1508" i="82"/>
  <c r="G1508" i="82"/>
  <c r="F1488" i="82"/>
  <c r="G1488" i="82"/>
  <c r="F1468" i="82"/>
  <c r="G1468" i="82"/>
  <c r="F1460" i="82"/>
  <c r="G1460" i="82"/>
  <c r="F1452" i="82"/>
  <c r="G1452" i="82"/>
  <c r="F1444" i="82"/>
  <c r="G1444" i="82"/>
  <c r="F1432" i="82"/>
  <c r="G1432" i="82"/>
  <c r="F1366" i="82"/>
  <c r="G1366" i="82"/>
  <c r="F1333" i="82"/>
  <c r="G1333" i="82"/>
  <c r="G1197" i="82"/>
  <c r="F1197" i="82"/>
  <c r="G1165" i="82"/>
  <c r="F1165" i="82"/>
  <c r="G1133" i="82"/>
  <c r="F1133" i="82"/>
  <c r="G1101" i="82"/>
  <c r="F1101" i="82"/>
  <c r="F997" i="82"/>
  <c r="G997" i="82"/>
  <c r="F901" i="82"/>
  <c r="G901" i="82"/>
  <c r="F869" i="82"/>
  <c r="G869" i="82"/>
  <c r="F837" i="82"/>
  <c r="G837" i="82"/>
  <c r="F805" i="82"/>
  <c r="G805" i="82"/>
  <c r="F781" i="82"/>
  <c r="G781" i="82"/>
  <c r="F765" i="82"/>
  <c r="G765" i="82"/>
  <c r="F749" i="82"/>
  <c r="G749" i="82"/>
  <c r="F733" i="82"/>
  <c r="G733" i="82"/>
  <c r="F701" i="82"/>
  <c r="G701" i="82"/>
  <c r="F628" i="82"/>
  <c r="G628" i="82"/>
  <c r="F598" i="82"/>
  <c r="G598" i="82"/>
  <c r="F542" i="82"/>
  <c r="G542" i="82"/>
  <c r="F507" i="82"/>
  <c r="G507" i="82"/>
  <c r="F468" i="82"/>
  <c r="G468" i="82"/>
  <c r="F434" i="82"/>
  <c r="G434" i="82"/>
  <c r="F263" i="82"/>
  <c r="G263" i="82"/>
  <c r="F231" i="82"/>
  <c r="G231" i="82"/>
  <c r="F191" i="82"/>
  <c r="G191" i="82"/>
  <c r="G159" i="82"/>
  <c r="F159" i="82"/>
  <c r="F3130" i="82"/>
  <c r="G3130" i="82"/>
  <c r="F3114" i="82"/>
  <c r="G3114" i="82"/>
  <c r="F3098" i="82"/>
  <c r="G3098" i="82"/>
  <c r="F3082" i="82"/>
  <c r="G3082" i="82"/>
  <c r="F3066" i="82"/>
  <c r="G3066" i="82"/>
  <c r="F3049" i="82"/>
  <c r="G3049" i="82"/>
  <c r="F3030" i="82"/>
  <c r="G3030" i="82"/>
  <c r="F3014" i="82"/>
  <c r="G3014" i="82"/>
  <c r="F2994" i="82"/>
  <c r="G2994" i="82"/>
  <c r="F2974" i="82"/>
  <c r="G2974" i="82"/>
  <c r="F2960" i="82"/>
  <c r="G2960" i="82"/>
  <c r="F2944" i="82"/>
  <c r="G2944" i="82"/>
  <c r="F2931" i="82"/>
  <c r="G2931" i="82"/>
  <c r="F2908" i="82"/>
  <c r="G2908" i="82"/>
  <c r="F2892" i="82"/>
  <c r="G2892" i="82"/>
  <c r="F2876" i="82"/>
  <c r="G2876" i="82"/>
  <c r="F2859" i="82"/>
  <c r="G2859" i="82"/>
  <c r="F2844" i="82"/>
  <c r="G2844" i="82"/>
  <c r="F2833" i="82"/>
  <c r="G2833" i="82"/>
  <c r="F2816" i="82"/>
  <c r="G2816" i="82"/>
  <c r="F2800" i="82"/>
  <c r="G2800" i="82"/>
  <c r="F2783" i="82"/>
  <c r="G2783" i="82"/>
  <c r="F2772" i="82"/>
  <c r="G2772" i="82"/>
  <c r="F2759" i="82"/>
  <c r="G2759" i="82"/>
  <c r="F2743" i="82"/>
  <c r="G2743" i="82"/>
  <c r="F2727" i="82"/>
  <c r="G2727" i="82"/>
  <c r="F2711" i="82"/>
  <c r="G2711" i="82"/>
  <c r="F2691" i="82"/>
  <c r="G2691" i="82"/>
  <c r="F2675" i="82"/>
  <c r="G2675" i="82"/>
  <c r="F2650" i="82"/>
  <c r="G2650" i="82"/>
  <c r="F2625" i="82"/>
  <c r="G2625" i="82"/>
  <c r="F2609" i="82"/>
  <c r="G2609" i="82"/>
  <c r="F2562" i="82"/>
  <c r="G2562" i="82"/>
  <c r="F2490" i="82"/>
  <c r="G2490" i="82"/>
  <c r="G2268" i="82"/>
  <c r="F2268" i="82"/>
  <c r="G2206" i="82"/>
  <c r="F2206" i="82"/>
  <c r="G2188" i="82"/>
  <c r="F2188" i="82"/>
  <c r="G2136" i="82"/>
  <c r="F2136" i="82"/>
  <c r="G2114" i="82"/>
  <c r="F2114" i="82"/>
  <c r="G2064" i="82"/>
  <c r="F2064" i="82"/>
  <c r="F1850" i="82"/>
  <c r="G1850" i="82"/>
  <c r="F1420" i="82"/>
  <c r="G1420" i="82"/>
  <c r="F1398" i="82"/>
  <c r="G1398" i="82"/>
  <c r="F1390" i="82"/>
  <c r="G1390" i="82"/>
  <c r="F1382" i="82"/>
  <c r="G1382" i="82"/>
  <c r="F1374" i="82"/>
  <c r="G1374" i="82"/>
  <c r="F1337" i="82"/>
  <c r="G1337" i="82"/>
  <c r="G1193" i="82"/>
  <c r="F1193" i="82"/>
  <c r="G1161" i="82"/>
  <c r="F1161" i="82"/>
  <c r="G1129" i="82"/>
  <c r="F1129" i="82"/>
  <c r="G1097" i="82"/>
  <c r="F1097" i="82"/>
  <c r="F921" i="82"/>
  <c r="G921" i="82"/>
  <c r="F889" i="82"/>
  <c r="G889" i="82"/>
  <c r="F859" i="82"/>
  <c r="G859" i="82"/>
  <c r="F825" i="82"/>
  <c r="G825" i="82"/>
  <c r="F793" i="82"/>
  <c r="G793" i="82"/>
  <c r="F777" i="82"/>
  <c r="G777" i="82"/>
  <c r="F761" i="82"/>
  <c r="G761" i="82"/>
  <c r="F745" i="82"/>
  <c r="G745" i="82"/>
  <c r="F729" i="82"/>
  <c r="G729" i="82"/>
  <c r="F624" i="82"/>
  <c r="G624" i="82"/>
  <c r="F594" i="82"/>
  <c r="G594" i="82"/>
  <c r="F530" i="82"/>
  <c r="G530" i="82"/>
  <c r="F488" i="82"/>
  <c r="G488" i="82"/>
  <c r="F456" i="82"/>
  <c r="G456" i="82"/>
  <c r="F290" i="82"/>
  <c r="G290" i="82"/>
  <c r="F259" i="82"/>
  <c r="G259" i="82"/>
  <c r="F227" i="82"/>
  <c r="G227" i="82"/>
  <c r="F187" i="82"/>
  <c r="G187" i="82"/>
  <c r="G155" i="82"/>
  <c r="F155" i="82"/>
  <c r="F2656" i="82"/>
  <c r="G2656" i="82"/>
  <c r="F2640" i="82"/>
  <c r="G2640" i="82"/>
  <c r="F2620" i="82"/>
  <c r="G2620" i="82"/>
  <c r="F2604" i="82"/>
  <c r="G2604" i="82"/>
  <c r="F2588" i="82"/>
  <c r="G2588" i="82"/>
  <c r="F2572" i="82"/>
  <c r="G2572" i="82"/>
  <c r="F2556" i="82"/>
  <c r="G2556" i="82"/>
  <c r="F2540" i="82"/>
  <c r="G2540" i="82"/>
  <c r="F2524" i="82"/>
  <c r="G2524" i="82"/>
  <c r="F2508" i="82"/>
  <c r="G2508" i="82"/>
  <c r="F2491" i="82"/>
  <c r="G2491" i="82"/>
  <c r="F2472" i="82"/>
  <c r="G2472" i="82"/>
  <c r="F2456" i="82"/>
  <c r="G2456" i="82"/>
  <c r="F2440" i="82"/>
  <c r="G2440" i="82"/>
  <c r="F2423" i="82"/>
  <c r="G2423" i="82"/>
  <c r="F2416" i="82"/>
  <c r="G2416" i="82"/>
  <c r="F2400" i="82"/>
  <c r="G2400" i="82"/>
  <c r="F2384" i="82"/>
  <c r="G2384" i="82"/>
  <c r="F2368" i="82"/>
  <c r="G2368" i="82"/>
  <c r="F2354" i="82"/>
  <c r="G2354" i="82"/>
  <c r="G2338" i="82"/>
  <c r="F2338" i="82"/>
  <c r="G2322" i="82"/>
  <c r="F2322" i="82"/>
  <c r="G2306" i="82"/>
  <c r="F2306" i="82"/>
  <c r="G2290" i="82"/>
  <c r="F2290" i="82"/>
  <c r="G2276" i="82"/>
  <c r="F2276" i="82"/>
  <c r="G2272" i="82"/>
  <c r="F2272" i="82"/>
  <c r="G2257" i="82"/>
  <c r="F2257" i="82"/>
  <c r="G2240" i="82"/>
  <c r="F2240" i="82"/>
  <c r="G2224" i="82"/>
  <c r="F2224" i="82"/>
  <c r="G2198" i="82"/>
  <c r="F2198" i="82"/>
  <c r="G2182" i="82"/>
  <c r="F2182" i="82"/>
  <c r="G2166" i="82"/>
  <c r="F2166" i="82"/>
  <c r="G2149" i="82"/>
  <c r="F2149" i="82"/>
  <c r="G2134" i="82"/>
  <c r="F2134" i="82"/>
  <c r="G2130" i="82"/>
  <c r="F2130" i="82"/>
  <c r="G2115" i="82"/>
  <c r="F2115" i="82"/>
  <c r="G2098" i="82"/>
  <c r="F2098" i="82"/>
  <c r="G2082" i="82"/>
  <c r="F2082" i="82"/>
  <c r="G2067" i="82"/>
  <c r="F2067" i="82"/>
  <c r="G2051" i="82"/>
  <c r="F2051" i="82"/>
  <c r="G2038" i="82"/>
  <c r="F2038" i="82"/>
  <c r="G2022" i="82"/>
  <c r="F2022" i="82"/>
  <c r="G2005" i="82"/>
  <c r="F2005" i="82"/>
  <c r="G1985" i="82"/>
  <c r="F1985" i="82"/>
  <c r="G1969" i="82"/>
  <c r="F1969" i="82"/>
  <c r="G1953" i="82"/>
  <c r="F1953" i="82"/>
  <c r="G1937" i="82"/>
  <c r="F1937" i="82"/>
  <c r="G1924" i="82"/>
  <c r="F1924" i="82"/>
  <c r="F1905" i="82"/>
  <c r="G1905" i="82"/>
  <c r="F1889" i="82"/>
  <c r="G1889" i="82"/>
  <c r="F1873" i="82"/>
  <c r="G1873" i="82"/>
  <c r="F1856" i="82"/>
  <c r="G1856" i="82"/>
  <c r="F1837" i="82"/>
  <c r="G1837" i="82"/>
  <c r="F1821" i="82"/>
  <c r="G1821" i="82"/>
  <c r="F1805" i="82"/>
  <c r="G1805" i="82"/>
  <c r="F1789" i="82"/>
  <c r="G1789" i="82"/>
  <c r="F1778" i="82"/>
  <c r="G1778" i="82"/>
  <c r="F1765" i="82"/>
  <c r="G1765" i="82"/>
  <c r="F1749" i="82"/>
  <c r="G1749" i="82"/>
  <c r="F1733" i="82"/>
  <c r="G1733" i="82"/>
  <c r="F1717" i="82"/>
  <c r="G1717" i="82"/>
  <c r="F1697" i="82"/>
  <c r="G1697" i="82"/>
  <c r="F1681" i="82"/>
  <c r="G1681" i="82"/>
  <c r="F1665" i="82"/>
  <c r="G1665" i="82"/>
  <c r="F1649" i="82"/>
  <c r="G1649" i="82"/>
  <c r="F1633" i="82"/>
  <c r="G1633" i="82"/>
  <c r="F1617" i="82"/>
  <c r="G1617" i="82"/>
  <c r="F1601" i="82"/>
  <c r="G1601" i="82"/>
  <c r="F1585" i="82"/>
  <c r="G1585" i="82"/>
  <c r="F1567" i="82"/>
  <c r="G1567" i="82"/>
  <c r="F1551" i="82"/>
  <c r="G1551" i="82"/>
  <c r="F1535" i="82"/>
  <c r="G1535" i="82"/>
  <c r="F1519" i="82"/>
  <c r="G1519" i="82"/>
  <c r="F1503" i="82"/>
  <c r="G1503" i="82"/>
  <c r="F1483" i="82"/>
  <c r="G1483" i="82"/>
  <c r="F1469" i="82"/>
  <c r="G1469" i="82"/>
  <c r="F1453" i="82"/>
  <c r="G1453" i="82"/>
  <c r="F1440" i="82"/>
  <c r="G1440" i="82"/>
  <c r="F1433" i="82"/>
  <c r="G1433" i="82"/>
  <c r="F1408" i="82"/>
  <c r="G1408" i="82"/>
  <c r="F1395" i="82"/>
  <c r="G1395" i="82"/>
  <c r="F1379" i="82"/>
  <c r="G1379" i="82"/>
  <c r="F1361" i="82"/>
  <c r="G1361" i="82"/>
  <c r="G1224" i="82"/>
  <c r="F1224" i="82"/>
  <c r="G1060" i="82"/>
  <c r="F1060" i="82"/>
  <c r="G1044" i="82"/>
  <c r="F1044" i="82"/>
  <c r="G1028" i="82"/>
  <c r="F1028" i="82"/>
  <c r="F1012" i="82"/>
  <c r="G1012" i="82"/>
  <c r="F988" i="82"/>
  <c r="G988" i="82"/>
  <c r="F972" i="82"/>
  <c r="G972" i="82"/>
  <c r="F956" i="82"/>
  <c r="G956" i="82"/>
  <c r="F940" i="82"/>
  <c r="G940" i="82"/>
  <c r="F698" i="82"/>
  <c r="G698" i="82"/>
  <c r="F685" i="82"/>
  <c r="G685" i="82"/>
  <c r="F669" i="82"/>
  <c r="G669" i="82"/>
  <c r="F653" i="82"/>
  <c r="G653" i="82"/>
  <c r="F585" i="82"/>
  <c r="G585" i="82"/>
  <c r="F560" i="82"/>
  <c r="G560" i="82"/>
  <c r="F504" i="82"/>
  <c r="G504" i="82"/>
  <c r="F280" i="82"/>
  <c r="G280" i="82"/>
  <c r="F264" i="82"/>
  <c r="G264" i="82"/>
  <c r="F248" i="82"/>
  <c r="G248" i="82"/>
  <c r="F232" i="82"/>
  <c r="G232" i="82"/>
  <c r="F212" i="82"/>
  <c r="G212" i="82"/>
  <c r="F196" i="82"/>
  <c r="G196" i="82"/>
  <c r="G180" i="82"/>
  <c r="F180" i="82"/>
  <c r="G164" i="82"/>
  <c r="F164" i="82"/>
  <c r="F2594" i="82"/>
  <c r="G2594" i="82"/>
  <c r="F2578" i="82"/>
  <c r="G2578" i="82"/>
  <c r="F2561" i="82"/>
  <c r="G2561" i="82"/>
  <c r="F2554" i="82"/>
  <c r="G2554" i="82"/>
  <c r="F2538" i="82"/>
  <c r="G2538" i="82"/>
  <c r="F2522" i="82"/>
  <c r="G2522" i="82"/>
  <c r="F2506" i="82"/>
  <c r="G2506" i="82"/>
  <c r="F2486" i="82"/>
  <c r="G2486" i="82"/>
  <c r="F2470" i="82"/>
  <c r="G2470" i="82"/>
  <c r="F2454" i="82"/>
  <c r="G2454" i="82"/>
  <c r="F2438" i="82"/>
  <c r="G2438" i="82"/>
  <c r="F2425" i="82"/>
  <c r="G2425" i="82"/>
  <c r="F2406" i="82"/>
  <c r="G2406" i="82"/>
  <c r="F2390" i="82"/>
  <c r="G2390" i="82"/>
  <c r="F2374" i="82"/>
  <c r="G2374" i="82"/>
  <c r="F2358" i="82"/>
  <c r="G2358" i="82"/>
  <c r="G2340" i="82"/>
  <c r="F2340" i="82"/>
  <c r="G2324" i="82"/>
  <c r="F2324" i="82"/>
  <c r="G2308" i="82"/>
  <c r="F2308" i="82"/>
  <c r="G2292" i="82"/>
  <c r="F2292" i="82"/>
  <c r="G2279" i="82"/>
  <c r="F2279" i="82"/>
  <c r="G2259" i="82"/>
  <c r="F2259" i="82"/>
  <c r="G2242" i="82"/>
  <c r="F2242" i="82"/>
  <c r="G2226" i="82"/>
  <c r="F2226" i="82"/>
  <c r="G2219" i="82"/>
  <c r="F2219" i="82"/>
  <c r="G2200" i="82"/>
  <c r="F2200" i="82"/>
  <c r="G2184" i="82"/>
  <c r="F2184" i="82"/>
  <c r="G2168" i="82"/>
  <c r="F2168" i="82"/>
  <c r="G2152" i="82"/>
  <c r="F2152" i="82"/>
  <c r="G2137" i="82"/>
  <c r="F2137" i="82"/>
  <c r="G2117" i="82"/>
  <c r="F2117" i="82"/>
  <c r="G2100" i="82"/>
  <c r="F2100" i="82"/>
  <c r="G2084" i="82"/>
  <c r="F2084" i="82"/>
  <c r="G2069" i="82"/>
  <c r="F2069" i="82"/>
  <c r="G2048" i="82"/>
  <c r="F2048" i="82"/>
  <c r="G2032" i="82"/>
  <c r="F2032" i="82"/>
  <c r="G2016" i="82"/>
  <c r="F2016" i="82"/>
  <c r="G1998" i="82"/>
  <c r="F1998" i="82"/>
  <c r="G1979" i="82"/>
  <c r="F1979" i="82"/>
  <c r="G1963" i="82"/>
  <c r="F1963" i="82"/>
  <c r="G1947" i="82"/>
  <c r="F1947" i="82"/>
  <c r="G1931" i="82"/>
  <c r="F1931" i="82"/>
  <c r="F1920" i="82"/>
  <c r="G1920" i="82"/>
  <c r="F1907" i="82"/>
  <c r="G1907" i="82"/>
  <c r="F1891" i="82"/>
  <c r="G1891" i="82"/>
  <c r="F1875" i="82"/>
  <c r="G1875" i="82"/>
  <c r="F1859" i="82"/>
  <c r="G1859" i="82"/>
  <c r="F1839" i="82"/>
  <c r="G1839" i="82"/>
  <c r="F1823" i="82"/>
  <c r="G1823" i="82"/>
  <c r="F1807" i="82"/>
  <c r="G1807" i="82"/>
  <c r="F1791" i="82"/>
  <c r="G1791" i="82"/>
  <c r="F1775" i="82"/>
  <c r="G1775" i="82"/>
  <c r="F1759" i="82"/>
  <c r="G1759" i="82"/>
  <c r="F1743" i="82"/>
  <c r="G1743" i="82"/>
  <c r="F1727" i="82"/>
  <c r="G1727" i="82"/>
  <c r="F1710" i="82"/>
  <c r="G1710" i="82"/>
  <c r="F1691" i="82"/>
  <c r="G1691" i="82"/>
  <c r="F1675" i="82"/>
  <c r="G1675" i="82"/>
  <c r="F1659" i="82"/>
  <c r="G1659" i="82"/>
  <c r="F1642" i="82"/>
  <c r="G1642" i="82"/>
  <c r="F1635" i="82"/>
  <c r="G1635" i="82"/>
  <c r="F1619" i="82"/>
  <c r="G1619" i="82"/>
  <c r="F1603" i="82"/>
  <c r="G1603" i="82"/>
  <c r="F1587" i="82"/>
  <c r="G1587" i="82"/>
  <c r="F1573" i="82"/>
  <c r="G1573" i="82"/>
  <c r="F1557" i="82"/>
  <c r="G1557" i="82"/>
  <c r="F1541" i="82"/>
  <c r="G1541" i="82"/>
  <c r="F1525" i="82"/>
  <c r="G1525" i="82"/>
  <c r="F1509" i="82"/>
  <c r="G1509" i="82"/>
  <c r="F1495" i="82"/>
  <c r="G1495" i="82"/>
  <c r="F1491" i="82"/>
  <c r="G1491" i="82"/>
  <c r="F1476" i="82"/>
  <c r="G1476" i="82"/>
  <c r="F1459" i="82"/>
  <c r="G1459" i="82"/>
  <c r="F1443" i="82"/>
  <c r="G1443" i="82"/>
  <c r="F1417" i="82"/>
  <c r="G1417" i="82"/>
  <c r="F1401" i="82"/>
  <c r="G1401" i="82"/>
  <c r="F1385" i="82"/>
  <c r="G1385" i="82"/>
  <c r="F1368" i="82"/>
  <c r="G1368" i="82"/>
  <c r="F1342" i="82"/>
  <c r="G1342" i="82"/>
  <c r="F1327" i="82"/>
  <c r="G1327" i="82"/>
  <c r="F1311" i="82"/>
  <c r="G1311" i="82"/>
  <c r="F1277" i="82"/>
  <c r="G1277" i="82"/>
  <c r="F1261" i="82"/>
  <c r="G1261" i="82"/>
  <c r="G1245" i="82"/>
  <c r="F1245" i="82"/>
  <c r="G1229" i="82"/>
  <c r="F1229" i="82"/>
  <c r="G1200" i="82"/>
  <c r="F1200" i="82"/>
  <c r="G1184" i="82"/>
  <c r="F1184" i="82"/>
  <c r="G1168" i="82"/>
  <c r="F1168" i="82"/>
  <c r="G1152" i="82"/>
  <c r="F1152" i="82"/>
  <c r="G1128" i="82"/>
  <c r="F1128" i="82"/>
  <c r="G1112" i="82"/>
  <c r="F1112" i="82"/>
  <c r="G1096" i="82"/>
  <c r="F1096" i="82"/>
  <c r="G1080" i="82"/>
  <c r="F1080" i="82"/>
  <c r="F1000" i="82"/>
  <c r="G1000" i="82"/>
  <c r="F920" i="82"/>
  <c r="G920" i="82"/>
  <c r="F904" i="82"/>
  <c r="G904" i="82"/>
  <c r="F888" i="82"/>
  <c r="G888" i="82"/>
  <c r="F872" i="82"/>
  <c r="G872" i="82"/>
  <c r="F848" i="82"/>
  <c r="G848" i="82"/>
  <c r="F832" i="82"/>
  <c r="G832" i="82"/>
  <c r="F816" i="82"/>
  <c r="G816" i="82"/>
  <c r="F800" i="82"/>
  <c r="G800" i="82"/>
  <c r="F702" i="82"/>
  <c r="G702" i="82"/>
  <c r="F643" i="82"/>
  <c r="G643" i="82"/>
  <c r="F639" i="82"/>
  <c r="G639" i="82"/>
  <c r="F611" i="82"/>
  <c r="G611" i="82"/>
  <c r="F595" i="82"/>
  <c r="G595" i="82"/>
  <c r="F552" i="82"/>
  <c r="G552" i="82"/>
  <c r="F539" i="82"/>
  <c r="G539" i="82"/>
  <c r="F523" i="82"/>
  <c r="G523" i="82"/>
  <c r="F493" i="82"/>
  <c r="G493" i="82"/>
  <c r="F477" i="82"/>
  <c r="G477" i="82"/>
  <c r="F461" i="82"/>
  <c r="G461" i="82"/>
  <c r="F435" i="82"/>
  <c r="G435" i="82"/>
  <c r="F428" i="82"/>
  <c r="G428" i="82"/>
  <c r="F412" i="82"/>
  <c r="G412" i="82"/>
  <c r="F396" i="82"/>
  <c r="G396" i="82"/>
  <c r="F380" i="82"/>
  <c r="G380" i="82"/>
  <c r="F366" i="82"/>
  <c r="G366" i="82"/>
  <c r="F348" i="82"/>
  <c r="G348" i="82"/>
  <c r="F332" i="82"/>
  <c r="G332" i="82"/>
  <c r="F316" i="82"/>
  <c r="G316" i="82"/>
  <c r="F300" i="82"/>
  <c r="G300" i="82"/>
  <c r="F216" i="82"/>
  <c r="G216" i="82"/>
  <c r="G145" i="82"/>
  <c r="F145" i="82"/>
  <c r="G132" i="82"/>
  <c r="F132" i="82"/>
  <c r="G116" i="82"/>
  <c r="F116" i="82"/>
  <c r="G100" i="82"/>
  <c r="F100" i="82"/>
  <c r="G84" i="82"/>
  <c r="F84" i="82"/>
  <c r="G68" i="82"/>
  <c r="F68" i="82"/>
  <c r="G52" i="82"/>
  <c r="F52" i="82"/>
  <c r="G36" i="82"/>
  <c r="F36" i="82"/>
  <c r="G20" i="82"/>
  <c r="F20" i="82"/>
  <c r="F1345" i="82"/>
  <c r="G1345" i="82"/>
  <c r="F1326" i="82"/>
  <c r="G1326" i="82"/>
  <c r="F1310" i="82"/>
  <c r="G1310" i="82"/>
  <c r="F1292" i="82"/>
  <c r="G1292" i="82"/>
  <c r="F1281" i="82"/>
  <c r="G1281" i="82"/>
  <c r="G1268" i="82"/>
  <c r="F1268" i="82"/>
  <c r="G1252" i="82"/>
  <c r="F1252" i="82"/>
  <c r="G1236" i="82"/>
  <c r="F1236" i="82"/>
  <c r="G1223" i="82"/>
  <c r="F1223" i="82"/>
  <c r="G1207" i="82"/>
  <c r="F1207" i="82"/>
  <c r="G1191" i="82"/>
  <c r="F1191" i="82"/>
  <c r="G1175" i="82"/>
  <c r="F1175" i="82"/>
  <c r="G1159" i="82"/>
  <c r="F1159" i="82"/>
  <c r="G1142" i="82"/>
  <c r="F1142" i="82"/>
  <c r="G1123" i="82"/>
  <c r="F1123" i="82"/>
  <c r="G1107" i="82"/>
  <c r="F1107" i="82"/>
  <c r="G1091" i="82"/>
  <c r="F1091" i="82"/>
  <c r="G1074" i="82"/>
  <c r="F1074" i="82"/>
  <c r="G1067" i="82"/>
  <c r="F1067" i="82"/>
  <c r="G1051" i="82"/>
  <c r="F1051" i="82"/>
  <c r="G1035" i="82"/>
  <c r="F1035" i="82"/>
  <c r="G1019" i="82"/>
  <c r="F1019" i="82"/>
  <c r="F1002" i="82"/>
  <c r="G1002" i="82"/>
  <c r="F983" i="82"/>
  <c r="G983" i="82"/>
  <c r="F967" i="82"/>
  <c r="G967" i="82"/>
  <c r="F951" i="82"/>
  <c r="G951" i="82"/>
  <c r="F935" i="82"/>
  <c r="G935" i="82"/>
  <c r="F919" i="82"/>
  <c r="G919" i="82"/>
  <c r="F903" i="82"/>
  <c r="G903" i="82"/>
  <c r="F887" i="82"/>
  <c r="G887" i="82"/>
  <c r="F871" i="82"/>
  <c r="G871" i="82"/>
  <c r="F851" i="82"/>
  <c r="G851" i="82"/>
  <c r="F835" i="82"/>
  <c r="G835" i="82"/>
  <c r="F819" i="82"/>
  <c r="G819" i="82"/>
  <c r="F803" i="82"/>
  <c r="G803" i="82"/>
  <c r="F787" i="82"/>
  <c r="G787" i="82"/>
  <c r="F771" i="82"/>
  <c r="G771" i="82"/>
  <c r="F755" i="82"/>
  <c r="G755" i="82"/>
  <c r="F739" i="82"/>
  <c r="G739" i="82"/>
  <c r="F723" i="82"/>
  <c r="G723" i="82"/>
  <c r="F706" i="82"/>
  <c r="G706" i="82"/>
  <c r="F687" i="82"/>
  <c r="G687" i="82"/>
  <c r="F671" i="82"/>
  <c r="G671" i="82"/>
  <c r="F651" i="82"/>
  <c r="G651" i="82"/>
  <c r="F631" i="82"/>
  <c r="G631" i="82"/>
  <c r="F617" i="82"/>
  <c r="G617" i="82"/>
  <c r="F601" i="82"/>
  <c r="G601" i="82"/>
  <c r="F588" i="82"/>
  <c r="G588" i="82"/>
  <c r="F565" i="82"/>
  <c r="G565" i="82"/>
  <c r="F549" i="82"/>
  <c r="G549" i="82"/>
  <c r="F533" i="82"/>
  <c r="G533" i="82"/>
  <c r="F516" i="82"/>
  <c r="G516" i="82"/>
  <c r="F501" i="82"/>
  <c r="G501" i="82"/>
  <c r="F491" i="82"/>
  <c r="G491" i="82"/>
  <c r="F475" i="82"/>
  <c r="G475" i="82"/>
  <c r="F459" i="82"/>
  <c r="G459" i="82"/>
  <c r="F446" i="82"/>
  <c r="G446" i="82"/>
  <c r="F433" i="82"/>
  <c r="G433" i="82"/>
  <c r="F414" i="82"/>
  <c r="G414" i="82"/>
  <c r="F398" i="82"/>
  <c r="G398" i="82"/>
  <c r="F382" i="82"/>
  <c r="G382" i="82"/>
  <c r="F365" i="82"/>
  <c r="G365" i="82"/>
  <c r="F346" i="82"/>
  <c r="G346" i="82"/>
  <c r="F330" i="82"/>
  <c r="G330" i="82"/>
  <c r="F314" i="82"/>
  <c r="G314" i="82"/>
  <c r="F298" i="82"/>
  <c r="G298" i="82"/>
  <c r="F287" i="82"/>
  <c r="G287" i="82"/>
  <c r="F274" i="82"/>
  <c r="G274" i="82"/>
  <c r="F258" i="82"/>
  <c r="G258" i="82"/>
  <c r="F242" i="82"/>
  <c r="G242" i="82"/>
  <c r="F226" i="82"/>
  <c r="G226" i="82"/>
  <c r="F206" i="82"/>
  <c r="G206" i="82"/>
  <c r="F190" i="82"/>
  <c r="G190" i="82"/>
  <c r="G174" i="82"/>
  <c r="F174" i="82"/>
  <c r="G158" i="82"/>
  <c r="F158" i="82"/>
  <c r="G142" i="82"/>
  <c r="F142" i="82"/>
  <c r="G126" i="82"/>
  <c r="F126" i="82"/>
  <c r="G110" i="82"/>
  <c r="F110" i="82"/>
  <c r="G94" i="82"/>
  <c r="F94" i="82"/>
  <c r="G77" i="82"/>
  <c r="F77" i="82"/>
  <c r="G58" i="82"/>
  <c r="F58" i="82"/>
  <c r="G42" i="82"/>
  <c r="F42" i="82"/>
  <c r="G26" i="82"/>
  <c r="F26" i="82"/>
  <c r="F1358" i="82"/>
  <c r="G1358" i="82"/>
  <c r="F1351" i="82"/>
  <c r="G1351" i="82"/>
  <c r="F1343" i="82"/>
  <c r="G1343" i="82"/>
  <c r="F1325" i="82"/>
  <c r="G1325" i="82"/>
  <c r="F1309" i="82"/>
  <c r="G1309" i="82"/>
  <c r="F1295" i="82"/>
  <c r="G1295" i="82"/>
  <c r="G1275" i="82"/>
  <c r="F1275" i="82"/>
  <c r="F1259" i="82"/>
  <c r="G1259" i="82"/>
  <c r="G1243" i="82"/>
  <c r="F1243" i="82"/>
  <c r="G1226" i="82"/>
  <c r="F1226" i="82"/>
  <c r="G1206" i="82"/>
  <c r="F1206" i="82"/>
  <c r="G1190" i="82"/>
  <c r="F1190" i="82"/>
  <c r="G1174" i="82"/>
  <c r="F1174" i="82"/>
  <c r="G1158" i="82"/>
  <c r="F1158" i="82"/>
  <c r="G1141" i="82"/>
  <c r="F1141" i="82"/>
  <c r="G1134" i="82"/>
  <c r="F1134" i="82"/>
  <c r="G1118" i="82"/>
  <c r="F1118" i="82"/>
  <c r="G1102" i="82"/>
  <c r="F1102" i="82"/>
  <c r="G1086" i="82"/>
  <c r="F1086" i="82"/>
  <c r="G1066" i="82"/>
  <c r="F1066" i="82"/>
  <c r="G1050" i="82"/>
  <c r="F1050" i="82"/>
  <c r="G1034" i="82"/>
  <c r="F1034" i="82"/>
  <c r="G1018" i="82"/>
  <c r="F1018" i="82"/>
  <c r="F1005" i="82"/>
  <c r="G1005" i="82"/>
  <c r="F986" i="82"/>
  <c r="G986" i="82"/>
  <c r="F970" i="82"/>
  <c r="G970" i="82"/>
  <c r="F954" i="82"/>
  <c r="G954" i="82"/>
  <c r="F938" i="82"/>
  <c r="G938" i="82"/>
  <c r="F918" i="82"/>
  <c r="G918" i="82"/>
  <c r="F902" i="82"/>
  <c r="G902" i="82"/>
  <c r="F886" i="82"/>
  <c r="G886" i="82"/>
  <c r="F870" i="82"/>
  <c r="G870" i="82"/>
  <c r="F856" i="82"/>
  <c r="G856" i="82"/>
  <c r="F846" i="82"/>
  <c r="G846" i="82"/>
  <c r="F830" i="82"/>
  <c r="G830" i="82"/>
  <c r="F814" i="82"/>
  <c r="G814" i="82"/>
  <c r="F798" i="82"/>
  <c r="G798" i="82"/>
  <c r="F784" i="82"/>
  <c r="G784" i="82"/>
  <c r="F768" i="82"/>
  <c r="G768" i="82"/>
  <c r="F752" i="82"/>
  <c r="G752" i="82"/>
  <c r="F736" i="82"/>
  <c r="G736" i="82"/>
  <c r="F719" i="82"/>
  <c r="G719" i="82"/>
  <c r="F712" i="82"/>
  <c r="G712" i="82"/>
  <c r="F704" i="82"/>
  <c r="G704" i="82"/>
  <c r="F686" i="82"/>
  <c r="G686" i="82"/>
  <c r="F670" i="82"/>
  <c r="G670" i="82"/>
  <c r="F649" i="82"/>
  <c r="G649" i="82"/>
  <c r="F629" i="82"/>
  <c r="G629" i="82"/>
  <c r="F612" i="82"/>
  <c r="G612" i="82"/>
  <c r="F596" i="82"/>
  <c r="G596" i="82"/>
  <c r="F577" i="82"/>
  <c r="G577" i="82"/>
  <c r="F570" i="82"/>
  <c r="G570" i="82"/>
  <c r="F562" i="82"/>
  <c r="G562" i="82"/>
  <c r="F544" i="82"/>
  <c r="G544" i="82"/>
  <c r="F528" i="82"/>
  <c r="G528" i="82"/>
  <c r="F514" i="82"/>
  <c r="G514" i="82"/>
  <c r="F494" i="82"/>
  <c r="G494" i="82"/>
  <c r="F478" i="82"/>
  <c r="G478" i="82"/>
  <c r="F462" i="82"/>
  <c r="G462" i="82"/>
  <c r="F445" i="82"/>
  <c r="G445" i="82"/>
  <c r="F425" i="82"/>
  <c r="G425" i="82"/>
  <c r="F409" i="82"/>
  <c r="G409" i="82"/>
  <c r="F393" i="82"/>
  <c r="G393" i="82"/>
  <c r="F377" i="82"/>
  <c r="G377" i="82"/>
  <c r="F360" i="82"/>
  <c r="G360" i="82"/>
  <c r="F353" i="82"/>
  <c r="G353" i="82"/>
  <c r="F337" i="82"/>
  <c r="G337" i="82"/>
  <c r="F321" i="82"/>
  <c r="G321" i="82"/>
  <c r="F305" i="82"/>
  <c r="G305" i="82"/>
  <c r="F285" i="82"/>
  <c r="G285" i="82"/>
  <c r="F269" i="82"/>
  <c r="G269" i="82"/>
  <c r="F253" i="82"/>
  <c r="G253" i="82"/>
  <c r="F237" i="82"/>
  <c r="G237" i="82"/>
  <c r="F224" i="82"/>
  <c r="G224" i="82"/>
  <c r="F205" i="82"/>
  <c r="G205" i="82"/>
  <c r="F189" i="82"/>
  <c r="G189" i="82"/>
  <c r="G173" i="82"/>
  <c r="F173" i="82"/>
  <c r="G157" i="82"/>
  <c r="F157" i="82"/>
  <c r="G137" i="82"/>
  <c r="F137" i="82"/>
  <c r="G121" i="82"/>
  <c r="F121" i="82"/>
  <c r="G105" i="82"/>
  <c r="F105" i="82"/>
  <c r="G89" i="82"/>
  <c r="F89" i="82"/>
  <c r="G75" i="82"/>
  <c r="F75" i="82"/>
  <c r="G65" i="82"/>
  <c r="F65" i="82"/>
  <c r="G49" i="82"/>
  <c r="F49" i="82"/>
  <c r="G33" i="82"/>
  <c r="F33" i="82"/>
  <c r="G17" i="82"/>
  <c r="F17" i="82"/>
  <c r="AQ53" i="82"/>
  <c r="AP53" i="82"/>
  <c r="AQ45" i="82"/>
  <c r="AP45" i="82"/>
  <c r="AQ37" i="82"/>
  <c r="AP37" i="82"/>
  <c r="AQ29" i="82"/>
  <c r="AP29" i="82"/>
  <c r="AQ21" i="82"/>
  <c r="AP21" i="82"/>
  <c r="AQ13" i="82"/>
  <c r="AP13" i="82"/>
  <c r="BP262" i="82"/>
  <c r="BO262" i="82"/>
  <c r="BP258" i="82"/>
  <c r="BO258" i="82"/>
  <c r="BP254" i="82"/>
  <c r="BO254" i="82"/>
  <c r="BP250" i="82"/>
  <c r="BO250" i="82"/>
  <c r="BP246" i="82"/>
  <c r="BO246" i="82"/>
  <c r="BP242" i="82"/>
  <c r="BO242" i="82"/>
  <c r="BP238" i="82"/>
  <c r="BO238" i="82"/>
  <c r="BP234" i="82"/>
  <c r="BO234" i="82"/>
  <c r="BP230" i="82"/>
  <c r="BO230" i="82"/>
  <c r="BP226" i="82"/>
  <c r="BO226" i="82"/>
  <c r="BP222" i="82"/>
  <c r="BO222" i="82"/>
  <c r="BP218" i="82"/>
  <c r="BO218" i="82"/>
  <c r="BP214" i="82"/>
  <c r="BO214" i="82"/>
  <c r="BP210" i="82"/>
  <c r="BO210" i="82"/>
  <c r="BP206" i="82"/>
  <c r="BO206" i="82"/>
  <c r="BP202" i="82"/>
  <c r="BO202" i="82"/>
  <c r="BP198" i="82"/>
  <c r="BO198" i="82"/>
  <c r="BP194" i="82"/>
  <c r="BO194" i="82"/>
  <c r="BP190" i="82"/>
  <c r="BO190" i="82"/>
  <c r="BP186" i="82"/>
  <c r="BO186" i="82"/>
  <c r="BP182" i="82"/>
  <c r="BO182" i="82"/>
  <c r="BP178" i="82"/>
  <c r="BO178" i="82"/>
  <c r="BP174" i="82"/>
  <c r="BO174" i="82"/>
  <c r="BP170" i="82"/>
  <c r="BO170" i="82"/>
  <c r="BP166" i="82"/>
  <c r="BO166" i="82"/>
  <c r="BP162" i="82"/>
  <c r="BO162" i="82"/>
  <c r="BP158" i="82"/>
  <c r="BO158" i="82"/>
  <c r="BP154" i="82"/>
  <c r="BO154" i="82"/>
  <c r="BP150" i="82"/>
  <c r="BO150" i="82"/>
  <c r="BP146" i="82"/>
  <c r="BO146" i="82"/>
  <c r="BP142" i="82"/>
  <c r="BO142" i="82"/>
  <c r="BP138" i="82"/>
  <c r="BO138" i="82"/>
  <c r="BP134" i="82"/>
  <c r="BO134" i="82"/>
  <c r="BP130" i="82"/>
  <c r="BO130" i="82"/>
  <c r="BP126" i="82"/>
  <c r="BO126" i="82"/>
  <c r="BP122" i="82"/>
  <c r="BO122" i="82"/>
  <c r="BP118" i="82"/>
  <c r="BO118" i="82"/>
  <c r="BP114" i="82"/>
  <c r="BO114" i="82"/>
  <c r="BP110" i="82"/>
  <c r="BO110" i="82"/>
  <c r="BP106" i="82"/>
  <c r="BO106" i="82"/>
  <c r="BP102" i="82"/>
  <c r="BO102" i="82"/>
  <c r="BP98" i="82"/>
  <c r="BO98" i="82"/>
  <c r="BP94" i="82"/>
  <c r="BO94" i="82"/>
  <c r="BP90" i="82"/>
  <c r="BO90" i="82"/>
  <c r="BP86" i="82"/>
  <c r="BO86" i="82"/>
  <c r="BP82" i="82"/>
  <c r="BO82" i="82"/>
  <c r="BP78" i="82"/>
  <c r="BO78" i="82"/>
  <c r="BP74" i="82"/>
  <c r="BO74" i="82"/>
  <c r="BP70" i="82"/>
  <c r="BO70" i="82"/>
  <c r="BP66" i="82"/>
  <c r="BO66" i="82"/>
  <c r="BP62" i="82"/>
  <c r="BO62" i="82"/>
  <c r="BP58" i="82"/>
  <c r="BO58" i="82"/>
  <c r="BP54" i="82"/>
  <c r="BO54" i="82"/>
  <c r="BP50" i="82"/>
  <c r="BO50" i="82"/>
  <c r="BP46" i="82"/>
  <c r="BO46" i="82"/>
  <c r="BP42" i="82"/>
  <c r="BO42" i="82"/>
  <c r="BP38" i="82"/>
  <c r="BO38" i="82"/>
  <c r="BP34" i="82"/>
  <c r="BO34" i="82"/>
  <c r="BP30" i="82"/>
  <c r="BO30" i="82"/>
  <c r="BP26" i="82"/>
  <c r="BO26" i="82"/>
  <c r="BP22" i="82"/>
  <c r="BO22" i="82"/>
  <c r="BP18" i="82"/>
  <c r="BO18" i="82"/>
  <c r="BP14" i="82"/>
  <c r="BO14" i="82"/>
  <c r="AQ46" i="82"/>
  <c r="AP46" i="82"/>
  <c r="AQ38" i="82"/>
  <c r="AP38" i="82"/>
  <c r="AQ30" i="82"/>
  <c r="AP30" i="82"/>
  <c r="AQ22" i="82"/>
  <c r="AP22" i="82"/>
  <c r="AQ14" i="82"/>
  <c r="AP14" i="82"/>
  <c r="A278" i="81"/>
  <c r="A277" i="81"/>
  <c r="A184" i="81"/>
  <c r="A183" i="81"/>
  <c r="A90" i="81"/>
  <c r="I46" i="77" l="1"/>
  <c r="J46" i="77" s="1"/>
  <c r="H46" i="77"/>
  <c r="B155" i="18"/>
  <c r="B154" i="18"/>
  <c r="I47" i="77" l="1"/>
  <c r="J47" i="77" s="1"/>
  <c r="H47" i="77"/>
  <c r="I48" i="77" l="1"/>
  <c r="J48" i="77" s="1"/>
  <c r="H48" i="77"/>
  <c r="H49" i="77" l="1"/>
  <c r="I49" i="77"/>
  <c r="J49" i="77" s="1"/>
  <c r="AJ18" i="65"/>
  <c r="AI18" i="65"/>
  <c r="AH18" i="65"/>
  <c r="AG18" i="65"/>
  <c r="AE18" i="65"/>
  <c r="AD18" i="65"/>
  <c r="AC18" i="65"/>
  <c r="AB18" i="65"/>
  <c r="Z18" i="65"/>
  <c r="Y18" i="65"/>
  <c r="X18" i="65"/>
  <c r="W18" i="65"/>
  <c r="U18" i="65"/>
  <c r="T18" i="65"/>
  <c r="S18" i="65"/>
  <c r="R18" i="65"/>
  <c r="O18" i="65"/>
  <c r="P18" i="65"/>
  <c r="N18" i="65"/>
  <c r="M18" i="65"/>
  <c r="K18" i="65"/>
  <c r="J18" i="65"/>
  <c r="I18" i="65"/>
  <c r="H18" i="65"/>
  <c r="F18" i="65"/>
  <c r="E18" i="65"/>
  <c r="D18" i="65"/>
  <c r="C18" i="65"/>
  <c r="B63" i="65"/>
  <c r="B62" i="65"/>
  <c r="B61" i="65"/>
  <c r="B60" i="65"/>
  <c r="B59" i="65"/>
  <c r="B58" i="65"/>
  <c r="B57" i="65"/>
  <c r="B56" i="65"/>
  <c r="B55" i="65"/>
  <c r="B54" i="65"/>
  <c r="B53" i="65"/>
  <c r="B52" i="65"/>
  <c r="B51" i="65"/>
  <c r="B50" i="65"/>
  <c r="B49" i="65"/>
  <c r="I50" i="77" l="1"/>
  <c r="J50" i="77" s="1"/>
  <c r="H50" i="77"/>
  <c r="AG13" i="81"/>
  <c r="H51" i="77" l="1"/>
  <c r="I51" i="77"/>
  <c r="J51" i="77" s="1"/>
  <c r="I52" i="77" l="1"/>
  <c r="J52" i="77" s="1"/>
  <c r="H52" i="77"/>
  <c r="E302" i="81"/>
  <c r="E301" i="81"/>
  <c r="C303" i="81"/>
  <c r="A302" i="81"/>
  <c r="A301" i="81"/>
  <c r="W275" i="81"/>
  <c r="S275" i="81"/>
  <c r="O275" i="81"/>
  <c r="W181" i="81"/>
  <c r="S181" i="81"/>
  <c r="W87" i="81"/>
  <c r="S87" i="81"/>
  <c r="O87" i="81"/>
  <c r="O79" i="81"/>
  <c r="S79" i="81"/>
  <c r="W79" i="81"/>
  <c r="K81" i="81"/>
  <c r="O81" i="81"/>
  <c r="S81" i="81"/>
  <c r="W81" i="81"/>
  <c r="K82" i="81"/>
  <c r="O82" i="81"/>
  <c r="S82" i="81"/>
  <c r="W82" i="81"/>
  <c r="O83" i="81"/>
  <c r="S83" i="81"/>
  <c r="W83" i="81"/>
  <c r="H53" i="77" l="1"/>
  <c r="I53" i="77"/>
  <c r="J53" i="77" s="1"/>
  <c r="W271" i="81"/>
  <c r="W263" i="81"/>
  <c r="W255" i="81"/>
  <c r="W247" i="81"/>
  <c r="W239" i="81"/>
  <c r="W231" i="81"/>
  <c r="W223" i="81"/>
  <c r="W214" i="81"/>
  <c r="S271" i="81"/>
  <c r="S263" i="81"/>
  <c r="S255" i="81"/>
  <c r="S247" i="81"/>
  <c r="S239" i="81"/>
  <c r="S231" i="81"/>
  <c r="S223" i="81"/>
  <c r="S214" i="81"/>
  <c r="O271" i="81"/>
  <c r="O263" i="81"/>
  <c r="O255" i="81"/>
  <c r="O247" i="81"/>
  <c r="O239" i="81"/>
  <c r="O231" i="81"/>
  <c r="O223" i="81"/>
  <c r="O214" i="81"/>
  <c r="W279" i="81"/>
  <c r="S279" i="81"/>
  <c r="O279" i="81"/>
  <c r="K279" i="81"/>
  <c r="W270" i="81"/>
  <c r="W262" i="81"/>
  <c r="W254" i="81"/>
  <c r="W246" i="81"/>
  <c r="W238" i="81"/>
  <c r="W230" i="81"/>
  <c r="W222" i="81"/>
  <c r="W213" i="81"/>
  <c r="S270" i="81"/>
  <c r="S262" i="81"/>
  <c r="S254" i="81"/>
  <c r="S246" i="81"/>
  <c r="S238" i="81"/>
  <c r="S230" i="81"/>
  <c r="S222" i="81"/>
  <c r="S213" i="81"/>
  <c r="O270" i="81"/>
  <c r="O262" i="81"/>
  <c r="O254" i="81"/>
  <c r="O246" i="81"/>
  <c r="O238" i="81"/>
  <c r="O230" i="81"/>
  <c r="O222" i="81"/>
  <c r="O213" i="81"/>
  <c r="K270" i="81"/>
  <c r="K262" i="81"/>
  <c r="K254" i="81"/>
  <c r="K246" i="81"/>
  <c r="K238" i="81"/>
  <c r="K230" i="81"/>
  <c r="K222" i="81"/>
  <c r="K213" i="81"/>
  <c r="W269" i="81"/>
  <c r="W261" i="81"/>
  <c r="W253" i="81"/>
  <c r="W245" i="81"/>
  <c r="W237" i="81"/>
  <c r="W229" i="81"/>
  <c r="W221" i="81"/>
  <c r="W212" i="81"/>
  <c r="S269" i="81"/>
  <c r="S261" i="81"/>
  <c r="S253" i="81"/>
  <c r="S245" i="81"/>
  <c r="S237" i="81"/>
  <c r="S229" i="81"/>
  <c r="S221" i="81"/>
  <c r="S212" i="81"/>
  <c r="O269" i="81"/>
  <c r="O261" i="81"/>
  <c r="O253" i="81"/>
  <c r="O245" i="81"/>
  <c r="O237" i="81"/>
  <c r="O229" i="81"/>
  <c r="O221" i="81"/>
  <c r="O212" i="81"/>
  <c r="K269" i="81"/>
  <c r="K261" i="81"/>
  <c r="K253" i="81"/>
  <c r="K245" i="81"/>
  <c r="K237" i="81"/>
  <c r="K229" i="81"/>
  <c r="K221" i="81"/>
  <c r="K212" i="81"/>
  <c r="W220" i="81"/>
  <c r="S220" i="81"/>
  <c r="O220" i="81"/>
  <c r="K220" i="81"/>
  <c r="W291" i="81"/>
  <c r="W290" i="81"/>
  <c r="W289" i="81"/>
  <c r="W288" i="81"/>
  <c r="W287" i="81"/>
  <c r="W286" i="81"/>
  <c r="W285" i="81"/>
  <c r="W284" i="81"/>
  <c r="S291" i="81"/>
  <c r="S290" i="81"/>
  <c r="S289" i="81"/>
  <c r="S288" i="81"/>
  <c r="S287" i="81"/>
  <c r="S286" i="81"/>
  <c r="S285" i="81"/>
  <c r="S284" i="81"/>
  <c r="O291" i="81"/>
  <c r="O290" i="81"/>
  <c r="O289" i="81"/>
  <c r="O288" i="81"/>
  <c r="O287" i="81"/>
  <c r="O286" i="81"/>
  <c r="O285" i="81"/>
  <c r="O284" i="81"/>
  <c r="K291" i="81"/>
  <c r="K290" i="81"/>
  <c r="K289" i="81"/>
  <c r="K288" i="81"/>
  <c r="K287" i="81"/>
  <c r="K286" i="81"/>
  <c r="K285" i="81"/>
  <c r="K284" i="81"/>
  <c r="W267" i="81"/>
  <c r="W259" i="81"/>
  <c r="W251" i="81"/>
  <c r="W243" i="81"/>
  <c r="W235" i="81"/>
  <c r="W227" i="81"/>
  <c r="W218" i="81"/>
  <c r="W210" i="81"/>
  <c r="S267" i="81"/>
  <c r="S259" i="81"/>
  <c r="S251" i="81"/>
  <c r="S243" i="81"/>
  <c r="S235" i="81"/>
  <c r="S227" i="81"/>
  <c r="S218" i="81"/>
  <c r="S210" i="81"/>
  <c r="O267" i="81"/>
  <c r="O259" i="81"/>
  <c r="O251" i="81"/>
  <c r="O243" i="81"/>
  <c r="O235" i="81"/>
  <c r="O227" i="81"/>
  <c r="O218" i="81"/>
  <c r="O210" i="81"/>
  <c r="K243" i="81"/>
  <c r="C295" i="81"/>
  <c r="E294" i="81"/>
  <c r="A294" i="81"/>
  <c r="E293" i="81"/>
  <c r="A293" i="81"/>
  <c r="G291" i="81"/>
  <c r="C291" i="81" s="1"/>
  <c r="G290" i="81"/>
  <c r="C290" i="81" s="1"/>
  <c r="G289" i="81"/>
  <c r="C289" i="81" s="1"/>
  <c r="G288" i="81"/>
  <c r="C288" i="81" s="1"/>
  <c r="G287" i="81"/>
  <c r="C287" i="81" s="1"/>
  <c r="G286" i="81"/>
  <c r="C286" i="81" s="1"/>
  <c r="G285" i="81"/>
  <c r="C285" i="81" s="1"/>
  <c r="G284" i="81"/>
  <c r="C284" i="81" s="1"/>
  <c r="A282" i="81"/>
  <c r="A281" i="81"/>
  <c r="E266" i="81"/>
  <c r="E265" i="81"/>
  <c r="E258" i="81"/>
  <c r="E257" i="81"/>
  <c r="E250" i="81"/>
  <c r="E249" i="81"/>
  <c r="E242" i="81"/>
  <c r="E241" i="81"/>
  <c r="E234" i="81"/>
  <c r="E233" i="81"/>
  <c r="E226" i="81"/>
  <c r="E225" i="81"/>
  <c r="E217" i="81"/>
  <c r="E216" i="81"/>
  <c r="E209" i="81"/>
  <c r="E208" i="81"/>
  <c r="W177" i="81"/>
  <c r="W169" i="81"/>
  <c r="W161" i="81"/>
  <c r="W153" i="81"/>
  <c r="W145" i="81"/>
  <c r="W137" i="81"/>
  <c r="W129" i="81"/>
  <c r="W120" i="81"/>
  <c r="S177" i="81"/>
  <c r="S169" i="81"/>
  <c r="S161" i="81"/>
  <c r="S153" i="81"/>
  <c r="S145" i="81"/>
  <c r="S137" i="81"/>
  <c r="S129" i="81"/>
  <c r="S120" i="81"/>
  <c r="O177" i="81"/>
  <c r="O169" i="81"/>
  <c r="O161" i="81"/>
  <c r="O153" i="81"/>
  <c r="O145" i="81"/>
  <c r="O137" i="81"/>
  <c r="O129" i="81"/>
  <c r="O120" i="81"/>
  <c r="W185" i="81"/>
  <c r="S185" i="81"/>
  <c r="O185" i="81"/>
  <c r="W176" i="81"/>
  <c r="W168" i="81"/>
  <c r="W160" i="81"/>
  <c r="W152" i="81"/>
  <c r="W144" i="81"/>
  <c r="W136" i="81"/>
  <c r="W128" i="81"/>
  <c r="W119" i="81"/>
  <c r="S176" i="81"/>
  <c r="S168" i="81"/>
  <c r="S160" i="81"/>
  <c r="S152" i="81"/>
  <c r="S144" i="81"/>
  <c r="S136" i="81"/>
  <c r="S128" i="81"/>
  <c r="S119" i="81"/>
  <c r="O176" i="81"/>
  <c r="O168" i="81"/>
  <c r="O160" i="81"/>
  <c r="O152" i="81"/>
  <c r="O144" i="81"/>
  <c r="O136" i="81"/>
  <c r="O128" i="81"/>
  <c r="O119" i="81"/>
  <c r="W175" i="81"/>
  <c r="W167" i="81"/>
  <c r="W159" i="81"/>
  <c r="W151" i="81"/>
  <c r="W143" i="81"/>
  <c r="W135" i="81"/>
  <c r="W127" i="81"/>
  <c r="W118" i="81"/>
  <c r="S175" i="81"/>
  <c r="S167" i="81"/>
  <c r="S159" i="81"/>
  <c r="S151" i="81"/>
  <c r="S143" i="81"/>
  <c r="S135" i="81"/>
  <c r="S127" i="81"/>
  <c r="S118" i="81"/>
  <c r="O175" i="81"/>
  <c r="O167" i="81"/>
  <c r="O159" i="81"/>
  <c r="O151" i="81"/>
  <c r="O143" i="81"/>
  <c r="O135" i="81"/>
  <c r="O127" i="81"/>
  <c r="O118" i="81"/>
  <c r="W126" i="81"/>
  <c r="S126" i="81"/>
  <c r="O126" i="81"/>
  <c r="W197" i="81"/>
  <c r="W196" i="81"/>
  <c r="W195" i="81"/>
  <c r="W194" i="81"/>
  <c r="W193" i="81"/>
  <c r="W192" i="81"/>
  <c r="W191" i="81"/>
  <c r="W190" i="81"/>
  <c r="S197" i="81"/>
  <c r="S196" i="81"/>
  <c r="S195" i="81"/>
  <c r="S194" i="81"/>
  <c r="S193" i="81"/>
  <c r="S192" i="81"/>
  <c r="S191" i="81"/>
  <c r="S190" i="81"/>
  <c r="O197" i="81"/>
  <c r="O196" i="81"/>
  <c r="O195" i="81"/>
  <c r="O194" i="81"/>
  <c r="O193" i="81"/>
  <c r="O192" i="81"/>
  <c r="O191" i="81"/>
  <c r="O190" i="81"/>
  <c r="W173" i="81"/>
  <c r="W165" i="81"/>
  <c r="W157" i="81"/>
  <c r="W149" i="81"/>
  <c r="W141" i="81"/>
  <c r="W133" i="81"/>
  <c r="W124" i="81"/>
  <c r="W116" i="81"/>
  <c r="S173" i="81"/>
  <c r="S165" i="81"/>
  <c r="S157" i="81"/>
  <c r="S149" i="81"/>
  <c r="S141" i="81"/>
  <c r="S133" i="81"/>
  <c r="S124" i="81"/>
  <c r="S116" i="81"/>
  <c r="O173" i="81"/>
  <c r="O165" i="81"/>
  <c r="O149" i="81"/>
  <c r="O141" i="81"/>
  <c r="O133" i="81"/>
  <c r="O124" i="81"/>
  <c r="O116" i="81"/>
  <c r="K185" i="81"/>
  <c r="K176" i="81"/>
  <c r="K168" i="81"/>
  <c r="K160" i="81"/>
  <c r="K152" i="81"/>
  <c r="K144" i="81"/>
  <c r="K136" i="81"/>
  <c r="K128" i="81"/>
  <c r="K119" i="81"/>
  <c r="K175" i="81"/>
  <c r="K167" i="81"/>
  <c r="K159" i="81"/>
  <c r="K151" i="81"/>
  <c r="K143" i="81"/>
  <c r="K135" i="81"/>
  <c r="K127" i="81"/>
  <c r="K118" i="81"/>
  <c r="K126" i="81"/>
  <c r="K197" i="81"/>
  <c r="K196" i="81"/>
  <c r="K195" i="81"/>
  <c r="K194" i="81"/>
  <c r="K193" i="81"/>
  <c r="K192" i="81"/>
  <c r="K191" i="81"/>
  <c r="K190" i="81"/>
  <c r="I221" i="81" l="1"/>
  <c r="M222" i="81"/>
  <c r="U218" i="81"/>
  <c r="M220" i="81"/>
  <c r="U221" i="81"/>
  <c r="I218" i="81"/>
  <c r="U223" i="81"/>
  <c r="I223" i="81"/>
  <c r="Q218" i="81"/>
  <c r="Q222" i="81"/>
  <c r="Q223" i="81"/>
  <c r="M218" i="81"/>
  <c r="M223" i="81"/>
  <c r="I222" i="81"/>
  <c r="I220" i="81"/>
  <c r="U220" i="81"/>
  <c r="Q221" i="81"/>
  <c r="U222" i="81"/>
  <c r="M221" i="81"/>
  <c r="Q220" i="81"/>
  <c r="I237" i="81"/>
  <c r="U239" i="81"/>
  <c r="U235" i="81"/>
  <c r="I235" i="81"/>
  <c r="M237" i="81"/>
  <c r="U237" i="81"/>
  <c r="U238" i="81"/>
  <c r="Q239" i="81"/>
  <c r="Q235" i="81"/>
  <c r="M238" i="81"/>
  <c r="Q237" i="81"/>
  <c r="Q238" i="81"/>
  <c r="M239" i="81"/>
  <c r="M235" i="81"/>
  <c r="I238" i="81"/>
  <c r="I239" i="81"/>
  <c r="Q255" i="81"/>
  <c r="I251" i="81"/>
  <c r="M251" i="81"/>
  <c r="M253" i="81"/>
  <c r="I255" i="81"/>
  <c r="M255" i="81"/>
  <c r="U253" i="81"/>
  <c r="I254" i="81"/>
  <c r="U251" i="81"/>
  <c r="Q254" i="81"/>
  <c r="U255" i="81"/>
  <c r="M254" i="81"/>
  <c r="Q251" i="81"/>
  <c r="Q253" i="81"/>
  <c r="U254" i="81"/>
  <c r="I253" i="81"/>
  <c r="I270" i="81"/>
  <c r="Q269" i="81"/>
  <c r="Q267" i="81"/>
  <c r="I271" i="81"/>
  <c r="U269" i="81"/>
  <c r="Q270" i="81"/>
  <c r="Q271" i="81"/>
  <c r="I269" i="81"/>
  <c r="M271" i="81"/>
  <c r="M269" i="81"/>
  <c r="I267" i="81"/>
  <c r="M270" i="81"/>
  <c r="U270" i="81"/>
  <c r="U271" i="81"/>
  <c r="U267" i="81"/>
  <c r="M267" i="81"/>
  <c r="U212" i="81"/>
  <c r="Q213" i="81"/>
  <c r="Q214" i="81"/>
  <c r="M210" i="81"/>
  <c r="I212" i="81"/>
  <c r="I213" i="81"/>
  <c r="I214" i="81"/>
  <c r="M213" i="81"/>
  <c r="U210" i="81"/>
  <c r="Q212" i="81"/>
  <c r="I210" i="81"/>
  <c r="U213" i="81"/>
  <c r="U214" i="81"/>
  <c r="Q210" i="81"/>
  <c r="M212" i="81"/>
  <c r="M214" i="81"/>
  <c r="U229" i="81"/>
  <c r="Q231" i="81"/>
  <c r="Q229" i="81"/>
  <c r="U227" i="81"/>
  <c r="M231" i="81"/>
  <c r="I231" i="81"/>
  <c r="M229" i="81"/>
  <c r="I227" i="81"/>
  <c r="U230" i="81"/>
  <c r="I229" i="81"/>
  <c r="M230" i="81"/>
  <c r="Q227" i="81"/>
  <c r="I230" i="81"/>
  <c r="Q230" i="81"/>
  <c r="M227" i="81"/>
  <c r="U231" i="81"/>
  <c r="Q246" i="81"/>
  <c r="U245" i="81"/>
  <c r="U247" i="81"/>
  <c r="I246" i="81"/>
  <c r="M247" i="81"/>
  <c r="I243" i="81"/>
  <c r="U246" i="81"/>
  <c r="U243" i="81"/>
  <c r="M246" i="81"/>
  <c r="M243" i="81"/>
  <c r="Q247" i="81"/>
  <c r="M245" i="81"/>
  <c r="Q245" i="81"/>
  <c r="Q243" i="81"/>
  <c r="I247" i="81"/>
  <c r="I245" i="81"/>
  <c r="I263" i="81"/>
  <c r="I261" i="81"/>
  <c r="Q262" i="81"/>
  <c r="M261" i="81"/>
  <c r="M262" i="81"/>
  <c r="I259" i="81"/>
  <c r="U259" i="81"/>
  <c r="M259" i="81"/>
  <c r="Q259" i="81"/>
  <c r="U261" i="81"/>
  <c r="I262" i="81"/>
  <c r="Q263" i="81"/>
  <c r="U263" i="81"/>
  <c r="Q261" i="81"/>
  <c r="U262" i="81"/>
  <c r="M263" i="81"/>
  <c r="I54" i="77"/>
  <c r="J54" i="77" s="1"/>
  <c r="H54" i="77"/>
  <c r="C201" i="81"/>
  <c r="E200" i="81"/>
  <c r="A200" i="81"/>
  <c r="E199" i="81"/>
  <c r="A199" i="81"/>
  <c r="G197" i="81"/>
  <c r="C197" i="81" s="1"/>
  <c r="G196" i="81"/>
  <c r="C196" i="81" s="1"/>
  <c r="G195" i="81"/>
  <c r="C195" i="81" s="1"/>
  <c r="G194" i="81"/>
  <c r="C194" i="81" s="1"/>
  <c r="G193" i="81"/>
  <c r="C193" i="81" s="1"/>
  <c r="G192" i="81"/>
  <c r="C192" i="81" s="1"/>
  <c r="G191" i="81"/>
  <c r="C191" i="81" s="1"/>
  <c r="G190" i="81"/>
  <c r="C190" i="81" s="1"/>
  <c r="A188" i="81"/>
  <c r="A187" i="81"/>
  <c r="E172" i="81"/>
  <c r="E171" i="81"/>
  <c r="E164" i="81"/>
  <c r="E163" i="81"/>
  <c r="E156" i="81"/>
  <c r="E155" i="81"/>
  <c r="E148" i="81"/>
  <c r="E147" i="81"/>
  <c r="E140" i="81"/>
  <c r="E139" i="81"/>
  <c r="E132" i="81"/>
  <c r="E131" i="81"/>
  <c r="E123" i="81"/>
  <c r="E122" i="81"/>
  <c r="E115" i="81"/>
  <c r="E114" i="81"/>
  <c r="W103" i="81"/>
  <c r="S103" i="81"/>
  <c r="O103" i="81"/>
  <c r="K103" i="81"/>
  <c r="G103" i="81"/>
  <c r="W102" i="81"/>
  <c r="W101" i="81"/>
  <c r="W100" i="81"/>
  <c r="W99" i="81"/>
  <c r="W98" i="81"/>
  <c r="W97" i="81"/>
  <c r="S102" i="81"/>
  <c r="S101" i="81"/>
  <c r="S100" i="81"/>
  <c r="S97" i="81"/>
  <c r="S99" i="81"/>
  <c r="S98" i="81"/>
  <c r="S96" i="81"/>
  <c r="W96" i="81"/>
  <c r="O102" i="81"/>
  <c r="O101" i="81"/>
  <c r="O100" i="81"/>
  <c r="O99" i="81"/>
  <c r="O98" i="81"/>
  <c r="O97" i="81"/>
  <c r="O96" i="81"/>
  <c r="K102" i="81"/>
  <c r="K101" i="81"/>
  <c r="K100" i="81"/>
  <c r="K99" i="81"/>
  <c r="K97" i="81"/>
  <c r="K98" i="81"/>
  <c r="K96" i="81"/>
  <c r="W91" i="81"/>
  <c r="S91" i="81"/>
  <c r="O91" i="81"/>
  <c r="K91" i="81"/>
  <c r="C107" i="81"/>
  <c r="E78" i="81"/>
  <c r="E77" i="81"/>
  <c r="I81" i="81" l="1"/>
  <c r="Q83" i="81"/>
  <c r="M81" i="81"/>
  <c r="Q79" i="81"/>
  <c r="M79" i="81"/>
  <c r="M83" i="81"/>
  <c r="Q82" i="81"/>
  <c r="I83" i="81"/>
  <c r="I82" i="81"/>
  <c r="I79" i="81"/>
  <c r="U83" i="81"/>
  <c r="U82" i="81"/>
  <c r="U81" i="81"/>
  <c r="U79" i="81"/>
  <c r="M82" i="81"/>
  <c r="Q81" i="81"/>
  <c r="M128" i="81"/>
  <c r="I127" i="81"/>
  <c r="I126" i="81"/>
  <c r="Q127" i="81"/>
  <c r="Q126" i="81"/>
  <c r="I128" i="81"/>
  <c r="M124" i="81"/>
  <c r="U128" i="81"/>
  <c r="M129" i="81"/>
  <c r="Q124" i="81"/>
  <c r="U124" i="81"/>
  <c r="U126" i="81"/>
  <c r="Q128" i="81"/>
  <c r="M127" i="81"/>
  <c r="I124" i="81"/>
  <c r="Q129" i="81"/>
  <c r="U129" i="81"/>
  <c r="U127" i="81"/>
  <c r="I129" i="81"/>
  <c r="M126" i="81"/>
  <c r="U141" i="81"/>
  <c r="I145" i="81"/>
  <c r="M145" i="81"/>
  <c r="Q143" i="81"/>
  <c r="M143" i="81"/>
  <c r="I143" i="81"/>
  <c r="M141" i="81"/>
  <c r="I144" i="81"/>
  <c r="M144" i="81"/>
  <c r="Q144" i="81"/>
  <c r="I141" i="81"/>
  <c r="Q141" i="81"/>
  <c r="U143" i="81"/>
  <c r="U144" i="81"/>
  <c r="U145" i="81"/>
  <c r="Q145" i="81"/>
  <c r="Q161" i="81"/>
  <c r="U161" i="81"/>
  <c r="U157" i="81"/>
  <c r="M160" i="81"/>
  <c r="M159" i="81"/>
  <c r="I159" i="81"/>
  <c r="U159" i="81"/>
  <c r="I161" i="81"/>
  <c r="Q160" i="81"/>
  <c r="Q159" i="81"/>
  <c r="U160" i="81"/>
  <c r="I157" i="81"/>
  <c r="M157" i="81"/>
  <c r="I160" i="81"/>
  <c r="M161" i="81"/>
  <c r="Q157" i="81"/>
  <c r="Q177" i="81"/>
  <c r="I173" i="81"/>
  <c r="M173" i="81"/>
  <c r="U175" i="81"/>
  <c r="I176" i="81"/>
  <c r="M176" i="81"/>
  <c r="Q175" i="81"/>
  <c r="I177" i="81"/>
  <c r="U177" i="81"/>
  <c r="I175" i="81"/>
  <c r="Q176" i="81"/>
  <c r="Q173" i="81"/>
  <c r="U176" i="81"/>
  <c r="M177" i="81"/>
  <c r="U173" i="81"/>
  <c r="M175" i="81"/>
  <c r="I119" i="81"/>
  <c r="M116" i="81"/>
  <c r="I116" i="81"/>
  <c r="M120" i="81"/>
  <c r="Q116" i="81"/>
  <c r="U116" i="81"/>
  <c r="I118" i="81"/>
  <c r="M118" i="81"/>
  <c r="U118" i="81"/>
  <c r="Q120" i="81"/>
  <c r="U120" i="81"/>
  <c r="Q118" i="81"/>
  <c r="Q119" i="81"/>
  <c r="U119" i="81"/>
  <c r="M119" i="81"/>
  <c r="I120" i="81"/>
  <c r="I136" i="81"/>
  <c r="M135" i="81"/>
  <c r="M136" i="81"/>
  <c r="U133" i="81"/>
  <c r="M133" i="81"/>
  <c r="Q135" i="81"/>
  <c r="U135" i="81"/>
  <c r="M137" i="81"/>
  <c r="Q133" i="81"/>
  <c r="Q136" i="81"/>
  <c r="U136" i="81"/>
  <c r="I135" i="81"/>
  <c r="U137" i="81"/>
  <c r="I137" i="81"/>
  <c r="I133" i="81"/>
  <c r="Q137" i="81"/>
  <c r="Q152" i="81"/>
  <c r="U149" i="81"/>
  <c r="I152" i="81"/>
  <c r="U151" i="81"/>
  <c r="Q151" i="81"/>
  <c r="Q149" i="81"/>
  <c r="M151" i="81"/>
  <c r="I151" i="81"/>
  <c r="M153" i="81"/>
  <c r="M152" i="81"/>
  <c r="U152" i="81"/>
  <c r="U153" i="81"/>
  <c r="M149" i="81"/>
  <c r="Q153" i="81"/>
  <c r="I149" i="81"/>
  <c r="I153" i="81"/>
  <c r="I168" i="81"/>
  <c r="M168" i="81"/>
  <c r="U167" i="81"/>
  <c r="Q168" i="81"/>
  <c r="U168" i="81"/>
  <c r="Q165" i="81"/>
  <c r="Q169" i="81"/>
  <c r="Q167" i="81"/>
  <c r="U169" i="81"/>
  <c r="I165" i="81"/>
  <c r="U165" i="81"/>
  <c r="M167" i="81"/>
  <c r="M169" i="81"/>
  <c r="I167" i="81"/>
  <c r="I169" i="81"/>
  <c r="M165" i="81"/>
  <c r="I55" i="77"/>
  <c r="H55" i="77"/>
  <c r="C103" i="81"/>
  <c r="J55" i="77" l="1"/>
  <c r="I56" i="77"/>
  <c r="J56" i="77" s="1"/>
  <c r="H56" i="77"/>
  <c r="H57" i="77" l="1"/>
  <c r="I57" i="77"/>
  <c r="J57" i="77" s="1"/>
  <c r="O100" i="70"/>
  <c r="N100" i="70"/>
  <c r="M100" i="70"/>
  <c r="L100" i="70"/>
  <c r="K100" i="70"/>
  <c r="J100" i="70"/>
  <c r="I100" i="70"/>
  <c r="H100" i="70"/>
  <c r="O99" i="70"/>
  <c r="N99" i="70"/>
  <c r="M99" i="70"/>
  <c r="L99" i="70"/>
  <c r="K99" i="70"/>
  <c r="J99" i="70"/>
  <c r="I99" i="70"/>
  <c r="H99" i="70"/>
  <c r="O98" i="70"/>
  <c r="N98" i="70"/>
  <c r="M98" i="70"/>
  <c r="L98" i="70"/>
  <c r="K98" i="70"/>
  <c r="J98" i="70"/>
  <c r="I98" i="70"/>
  <c r="H98" i="70"/>
  <c r="O97" i="70"/>
  <c r="N97" i="70"/>
  <c r="M97" i="70"/>
  <c r="L97" i="70"/>
  <c r="K97" i="70"/>
  <c r="J97" i="70"/>
  <c r="I97" i="70"/>
  <c r="H97" i="70"/>
  <c r="O96" i="70"/>
  <c r="N96" i="70"/>
  <c r="M96" i="70"/>
  <c r="L96" i="70"/>
  <c r="K96" i="70"/>
  <c r="J96" i="70"/>
  <c r="I96" i="70"/>
  <c r="H96" i="70"/>
  <c r="O95" i="70"/>
  <c r="N95" i="70"/>
  <c r="M95" i="70"/>
  <c r="L95" i="70"/>
  <c r="K95" i="70"/>
  <c r="J95" i="70"/>
  <c r="I95" i="70"/>
  <c r="H95" i="70"/>
  <c r="O94" i="70"/>
  <c r="N94" i="70"/>
  <c r="N101" i="70" s="1"/>
  <c r="M94" i="70"/>
  <c r="M101" i="70" s="1"/>
  <c r="L94" i="70"/>
  <c r="L101" i="70" s="1"/>
  <c r="K94" i="70"/>
  <c r="J94" i="70"/>
  <c r="J101" i="70" s="1"/>
  <c r="I94" i="70"/>
  <c r="I101" i="70" s="1"/>
  <c r="H94" i="70"/>
  <c r="H101" i="70" s="1"/>
  <c r="G100" i="70"/>
  <c r="G99" i="70"/>
  <c r="G98" i="70"/>
  <c r="G97" i="70"/>
  <c r="G96" i="70"/>
  <c r="G95" i="70"/>
  <c r="G94" i="70"/>
  <c r="F100" i="70"/>
  <c r="F99" i="70"/>
  <c r="F98" i="70"/>
  <c r="F97" i="70"/>
  <c r="F96" i="70"/>
  <c r="F95" i="70"/>
  <c r="F94" i="70"/>
  <c r="I58" i="77" l="1"/>
  <c r="H58" i="77"/>
  <c r="F101" i="70"/>
  <c r="K101" i="70"/>
  <c r="O101" i="70"/>
  <c r="G101" i="70"/>
  <c r="E33" i="74"/>
  <c r="J58" i="77" l="1"/>
  <c r="I59" i="77"/>
  <c r="H59" i="77"/>
  <c r="E37" i="81"/>
  <c r="G102" i="81"/>
  <c r="G101" i="81"/>
  <c r="C101" i="81" s="1"/>
  <c r="G100" i="81"/>
  <c r="G97" i="81"/>
  <c r="G99" i="81"/>
  <c r="G98" i="81"/>
  <c r="C98" i="81" s="1"/>
  <c r="G96" i="81"/>
  <c r="E106" i="81"/>
  <c r="E105" i="81"/>
  <c r="E70" i="81"/>
  <c r="E69" i="81"/>
  <c r="E62" i="81"/>
  <c r="E61" i="81"/>
  <c r="E54" i="81"/>
  <c r="E53" i="81"/>
  <c r="E29" i="81"/>
  <c r="E28" i="81"/>
  <c r="E46" i="81"/>
  <c r="E45" i="81"/>
  <c r="E38" i="81"/>
  <c r="E21" i="81"/>
  <c r="E20" i="81"/>
  <c r="W75" i="81"/>
  <c r="W74" i="81"/>
  <c r="W73" i="81"/>
  <c r="W71" i="81"/>
  <c r="W67" i="81"/>
  <c r="W66" i="81"/>
  <c r="W65" i="81"/>
  <c r="W63" i="81"/>
  <c r="W59" i="81"/>
  <c r="W58" i="81"/>
  <c r="W57" i="81"/>
  <c r="W55" i="81"/>
  <c r="W35" i="81"/>
  <c r="W34" i="81"/>
  <c r="W33" i="81"/>
  <c r="W32" i="81"/>
  <c r="W30" i="81"/>
  <c r="W51" i="81"/>
  <c r="W50" i="81"/>
  <c r="W49" i="81"/>
  <c r="W47" i="81"/>
  <c r="W43" i="81"/>
  <c r="W42" i="81"/>
  <c r="W41" i="81"/>
  <c r="W39" i="81"/>
  <c r="W26" i="81"/>
  <c r="W25" i="81"/>
  <c r="W24" i="81"/>
  <c r="W22" i="81"/>
  <c r="S75" i="81"/>
  <c r="S74" i="81"/>
  <c r="S73" i="81"/>
  <c r="S71" i="81"/>
  <c r="S67" i="81"/>
  <c r="S66" i="81"/>
  <c r="S65" i="81"/>
  <c r="S63" i="81"/>
  <c r="S59" i="81"/>
  <c r="S58" i="81"/>
  <c r="S57" i="81"/>
  <c r="S55" i="81"/>
  <c r="S35" i="81"/>
  <c r="S34" i="81"/>
  <c r="S33" i="81"/>
  <c r="S32" i="81"/>
  <c r="S30" i="81"/>
  <c r="S51" i="81"/>
  <c r="S50" i="81"/>
  <c r="S49" i="81"/>
  <c r="S47" i="81"/>
  <c r="S43" i="81"/>
  <c r="S42" i="81"/>
  <c r="S41" i="81"/>
  <c r="S39" i="81"/>
  <c r="S26" i="81"/>
  <c r="S25" i="81"/>
  <c r="S24" i="81"/>
  <c r="S22" i="81"/>
  <c r="O75" i="81"/>
  <c r="O74" i="81"/>
  <c r="O73" i="81"/>
  <c r="O71" i="81"/>
  <c r="O67" i="81"/>
  <c r="O66" i="81"/>
  <c r="O65" i="81"/>
  <c r="O63" i="81"/>
  <c r="O59" i="81"/>
  <c r="O58" i="81"/>
  <c r="O57" i="81"/>
  <c r="O55" i="81"/>
  <c r="O35" i="81"/>
  <c r="O34" i="81"/>
  <c r="O33" i="81"/>
  <c r="O32" i="81"/>
  <c r="O30" i="81"/>
  <c r="O51" i="81"/>
  <c r="O50" i="81"/>
  <c r="O49" i="81"/>
  <c r="O47" i="81"/>
  <c r="O43" i="81"/>
  <c r="O42" i="81"/>
  <c r="O41" i="81"/>
  <c r="O39" i="81"/>
  <c r="O26" i="81"/>
  <c r="O25" i="81"/>
  <c r="O24" i="81"/>
  <c r="K74" i="81"/>
  <c r="K73" i="81"/>
  <c r="K66" i="81"/>
  <c r="K65" i="81"/>
  <c r="K58" i="81"/>
  <c r="K57" i="81"/>
  <c r="K34" i="81"/>
  <c r="K33" i="81"/>
  <c r="K32" i="81"/>
  <c r="K50" i="81"/>
  <c r="K49" i="81"/>
  <c r="K42" i="81"/>
  <c r="K41" i="81"/>
  <c r="K25" i="81"/>
  <c r="K24" i="81"/>
  <c r="A106" i="81"/>
  <c r="A105" i="81"/>
  <c r="A94" i="81"/>
  <c r="A93" i="81"/>
  <c r="A89" i="81"/>
  <c r="I41" i="81" l="1"/>
  <c r="U39" i="81"/>
  <c r="I43" i="81"/>
  <c r="M43" i="81"/>
  <c r="U43" i="81"/>
  <c r="I42" i="81"/>
  <c r="M39" i="81"/>
  <c r="Q39" i="81"/>
  <c r="Q43" i="81"/>
  <c r="Q41" i="81"/>
  <c r="Q42" i="81"/>
  <c r="U41" i="81"/>
  <c r="U42" i="81"/>
  <c r="I39" i="81"/>
  <c r="M41" i="81"/>
  <c r="M42" i="81"/>
  <c r="Q47" i="81"/>
  <c r="I50" i="81"/>
  <c r="U50" i="81"/>
  <c r="M49" i="81"/>
  <c r="U51" i="81"/>
  <c r="M50" i="81"/>
  <c r="U49" i="81"/>
  <c r="Q51" i="81"/>
  <c r="I49" i="81"/>
  <c r="U47" i="81"/>
  <c r="Q50" i="81"/>
  <c r="Q49" i="81"/>
  <c r="M51" i="81"/>
  <c r="I51" i="81"/>
  <c r="M47" i="81"/>
  <c r="I47" i="81"/>
  <c r="M58" i="81"/>
  <c r="Q55" i="81"/>
  <c r="U57" i="81"/>
  <c r="M55" i="81"/>
  <c r="M57" i="81"/>
  <c r="I59" i="81"/>
  <c r="U59" i="81"/>
  <c r="Q57" i="81"/>
  <c r="U55" i="81"/>
  <c r="Q59" i="81"/>
  <c r="M59" i="81"/>
  <c r="I55" i="81"/>
  <c r="U58" i="81"/>
  <c r="I57" i="81"/>
  <c r="I58" i="81"/>
  <c r="Q58" i="81"/>
  <c r="I75" i="81"/>
  <c r="I71" i="81"/>
  <c r="M75" i="81"/>
  <c r="Q71" i="81"/>
  <c r="Q73" i="81"/>
  <c r="U74" i="81"/>
  <c r="U75" i="81"/>
  <c r="Q74" i="81"/>
  <c r="M73" i="81"/>
  <c r="U71" i="81"/>
  <c r="I74" i="81"/>
  <c r="M71" i="81"/>
  <c r="I73" i="81"/>
  <c r="U73" i="81"/>
  <c r="Q75" i="81"/>
  <c r="M74" i="81"/>
  <c r="Q24" i="81"/>
  <c r="M26" i="81"/>
  <c r="M25" i="81"/>
  <c r="U24" i="81"/>
  <c r="U25" i="81"/>
  <c r="U22" i="81"/>
  <c r="I26" i="81"/>
  <c r="M24" i="81"/>
  <c r="U26" i="81"/>
  <c r="M22" i="81"/>
  <c r="Q22" i="81"/>
  <c r="Q26" i="81"/>
  <c r="I24" i="81"/>
  <c r="Q25" i="81"/>
  <c r="I22" i="81"/>
  <c r="I25" i="81"/>
  <c r="Q35" i="81"/>
  <c r="U30" i="81"/>
  <c r="I30" i="81"/>
  <c r="Q32" i="81"/>
  <c r="Q30" i="81"/>
  <c r="M35" i="81"/>
  <c r="M33" i="81"/>
  <c r="I34" i="81"/>
  <c r="M32" i="81"/>
  <c r="Q34" i="81"/>
  <c r="M34" i="81"/>
  <c r="U34" i="81"/>
  <c r="I35" i="81"/>
  <c r="Q33" i="81"/>
  <c r="I32" i="81"/>
  <c r="U33" i="81"/>
  <c r="U32" i="81"/>
  <c r="M30" i="81"/>
  <c r="I33" i="81"/>
  <c r="U35" i="81"/>
  <c r="Q66" i="81"/>
  <c r="U63" i="81"/>
  <c r="M66" i="81"/>
  <c r="I66" i="81"/>
  <c r="U65" i="81"/>
  <c r="I63" i="81"/>
  <c r="Q63" i="81"/>
  <c r="Q67" i="81"/>
  <c r="Q65" i="81"/>
  <c r="U66" i="81"/>
  <c r="U67" i="81"/>
  <c r="M63" i="81"/>
  <c r="I67" i="81"/>
  <c r="I65" i="81"/>
  <c r="M65" i="81"/>
  <c r="M67" i="81"/>
  <c r="J59" i="77"/>
  <c r="H60" i="77"/>
  <c r="I60" i="77"/>
  <c r="J60" i="77" s="1"/>
  <c r="C97" i="81"/>
  <c r="C102" i="81"/>
  <c r="C96" i="81"/>
  <c r="C100" i="81"/>
  <c r="C99" i="81"/>
  <c r="H61" i="77" l="1"/>
  <c r="I61" i="77"/>
  <c r="E34" i="74"/>
  <c r="B124" i="62"/>
  <c r="B71" i="62"/>
  <c r="A14" i="62"/>
  <c r="A13" i="62"/>
  <c r="B124" i="38"/>
  <c r="B71" i="38"/>
  <c r="B18" i="38"/>
  <c r="A14" i="38"/>
  <c r="A13" i="38"/>
  <c r="B124" i="61"/>
  <c r="B71" i="61"/>
  <c r="A14" i="61"/>
  <c r="A13" i="61"/>
  <c r="B71" i="31"/>
  <c r="A14" i="31"/>
  <c r="A13" i="31"/>
  <c r="B124" i="29"/>
  <c r="B71" i="29"/>
  <c r="A14" i="29"/>
  <c r="A13" i="29"/>
  <c r="B71" i="28"/>
  <c r="B124" i="28"/>
  <c r="A14" i="28"/>
  <c r="A13" i="28"/>
  <c r="B124" i="30"/>
  <c r="B71" i="30"/>
  <c r="B18" i="30"/>
  <c r="A14" i="30"/>
  <c r="A13" i="30"/>
  <c r="A14" i="20"/>
  <c r="A13" i="20"/>
  <c r="B124" i="20"/>
  <c r="B71" i="20"/>
  <c r="B164" i="18"/>
  <c r="B116" i="18"/>
  <c r="B115" i="18"/>
  <c r="B105" i="18"/>
  <c r="B107" i="18"/>
  <c r="B108" i="18"/>
  <c r="B109" i="18"/>
  <c r="B110" i="18"/>
  <c r="B111" i="18"/>
  <c r="B112" i="18"/>
  <c r="B113" i="18"/>
  <c r="B114" i="18"/>
  <c r="B106" i="18"/>
  <c r="B104" i="18"/>
  <c r="A104" i="18"/>
  <c r="C33" i="74"/>
  <c r="C29" i="74"/>
  <c r="C28" i="74"/>
  <c r="C27" i="74"/>
  <c r="C26" i="74"/>
  <c r="C24" i="74"/>
  <c r="C23" i="74"/>
  <c r="C22" i="74"/>
  <c r="C21" i="74"/>
  <c r="C20" i="74"/>
  <c r="C19" i="74"/>
  <c r="C18" i="74"/>
  <c r="C17" i="74"/>
  <c r="C15" i="74"/>
  <c r="C14" i="74"/>
  <c r="C12" i="74"/>
  <c r="I62" i="77" l="1"/>
  <c r="J62" i="77" s="1"/>
  <c r="H62" i="77"/>
  <c r="J61" i="77"/>
  <c r="AE214" i="81"/>
  <c r="AM214" i="81" s="1"/>
  <c r="AE247" i="81"/>
  <c r="AM247" i="81" s="1"/>
  <c r="AE270" i="81"/>
  <c r="AM270" i="81" s="1"/>
  <c r="AE238" i="81"/>
  <c r="AM238" i="81" s="1"/>
  <c r="AE220" i="81"/>
  <c r="AM220" i="81" s="1"/>
  <c r="AE237" i="81"/>
  <c r="AM237" i="81" s="1"/>
  <c r="AE269" i="81"/>
  <c r="AM269" i="81" s="1"/>
  <c r="AE243" i="81"/>
  <c r="AM243" i="81" s="1"/>
  <c r="AE210" i="81"/>
  <c r="AM210" i="81" s="1"/>
  <c r="AC239" i="81"/>
  <c r="AK239" i="81" s="1"/>
  <c r="AC271" i="81"/>
  <c r="AK271" i="81" s="1"/>
  <c r="AC246" i="81"/>
  <c r="AK246" i="81" s="1"/>
  <c r="AC213" i="81"/>
  <c r="AK213" i="81" s="1"/>
  <c r="AC229" i="81"/>
  <c r="AK229" i="81" s="1"/>
  <c r="AC261" i="81"/>
  <c r="AK261" i="81" s="1"/>
  <c r="AC251" i="81"/>
  <c r="AK251" i="81" s="1"/>
  <c r="AC218" i="81"/>
  <c r="AK218" i="81" s="1"/>
  <c r="AA231" i="81"/>
  <c r="AI231" i="81" s="1"/>
  <c r="AA263" i="81"/>
  <c r="AI263" i="81" s="1"/>
  <c r="AA254" i="81"/>
  <c r="AI254" i="81" s="1"/>
  <c r="AA222" i="81"/>
  <c r="AI222" i="81" s="1"/>
  <c r="AA261" i="81"/>
  <c r="AI261" i="81" s="1"/>
  <c r="AA229" i="81"/>
  <c r="AI229" i="81" s="1"/>
  <c r="AA259" i="81"/>
  <c r="AI259" i="81" s="1"/>
  <c r="Y253" i="81"/>
  <c r="AG253" i="81" s="1"/>
  <c r="Y246" i="81"/>
  <c r="AG246" i="81" s="1"/>
  <c r="AA227" i="81"/>
  <c r="AI227" i="81" s="1"/>
  <c r="Y221" i="81"/>
  <c r="AG221" i="81" s="1"/>
  <c r="AE175" i="81"/>
  <c r="AM175" i="81" s="1"/>
  <c r="AC175" i="81"/>
  <c r="AK175" i="81" s="1"/>
  <c r="AA175" i="81"/>
  <c r="AI175" i="81" s="1"/>
  <c r="Y175" i="81"/>
  <c r="AG175" i="81" s="1"/>
  <c r="AE167" i="81"/>
  <c r="AM167" i="81" s="1"/>
  <c r="AC167" i="81"/>
  <c r="AK167" i="81" s="1"/>
  <c r="AA167" i="81"/>
  <c r="AI167" i="81" s="1"/>
  <c r="Y167" i="81"/>
  <c r="AG167" i="81" s="1"/>
  <c r="AE159" i="81"/>
  <c r="AM159" i="81" s="1"/>
  <c r="AC159" i="81"/>
  <c r="AK159" i="81" s="1"/>
  <c r="AA159" i="81"/>
  <c r="AI159" i="81" s="1"/>
  <c r="Y159" i="81"/>
  <c r="AG159" i="81" s="1"/>
  <c r="AE151" i="81"/>
  <c r="AM151" i="81" s="1"/>
  <c r="AC151" i="81"/>
  <c r="AK151" i="81" s="1"/>
  <c r="AA151" i="81"/>
  <c r="AI151" i="81" s="1"/>
  <c r="Y151" i="81"/>
  <c r="AG151" i="81" s="1"/>
  <c r="AE143" i="81"/>
  <c r="AM143" i="81" s="1"/>
  <c r="AC143" i="81"/>
  <c r="AK143" i="81" s="1"/>
  <c r="AA143" i="81"/>
  <c r="AI143" i="81" s="1"/>
  <c r="Y143" i="81"/>
  <c r="AG143" i="81" s="1"/>
  <c r="AE135" i="81"/>
  <c r="AM135" i="81" s="1"/>
  <c r="AC135" i="81"/>
  <c r="AK135" i="81" s="1"/>
  <c r="AA135" i="81"/>
  <c r="AI135" i="81" s="1"/>
  <c r="Y135" i="81"/>
  <c r="AG135" i="81" s="1"/>
  <c r="AE127" i="81"/>
  <c r="AM127" i="81" s="1"/>
  <c r="AC128" i="81"/>
  <c r="AK128" i="81" s="1"/>
  <c r="AA129" i="81"/>
  <c r="AI129" i="81" s="1"/>
  <c r="AA124" i="81"/>
  <c r="AI124" i="81" s="1"/>
  <c r="Y126" i="81"/>
  <c r="AG126" i="81" s="1"/>
  <c r="AE118" i="81"/>
  <c r="AM118" i="81" s="1"/>
  <c r="AC118" i="81"/>
  <c r="AK118" i="81" s="1"/>
  <c r="AA118" i="81"/>
  <c r="AI118" i="81" s="1"/>
  <c r="Y118" i="81"/>
  <c r="AG118" i="81" s="1"/>
  <c r="AC141" i="81"/>
  <c r="AK141" i="81" s="1"/>
  <c r="AA141" i="81"/>
  <c r="AI141" i="81" s="1"/>
  <c r="AE133" i="81"/>
  <c r="AM133" i="81" s="1"/>
  <c r="AC133" i="81"/>
  <c r="AK133" i="81" s="1"/>
  <c r="AE126" i="81"/>
  <c r="AM126" i="81" s="1"/>
  <c r="AA128" i="81"/>
  <c r="AI128" i="81" s="1"/>
  <c r="AE116" i="81"/>
  <c r="AM116" i="81" s="1"/>
  <c r="AA116" i="81"/>
  <c r="AI116" i="81" s="1"/>
  <c r="AA137" i="81"/>
  <c r="AI137" i="81" s="1"/>
  <c r="AE129" i="81"/>
  <c r="AM129" i="81" s="1"/>
  <c r="AC126" i="81"/>
  <c r="AK126" i="81" s="1"/>
  <c r="Y128" i="81"/>
  <c r="AG128" i="81" s="1"/>
  <c r="AC120" i="81"/>
  <c r="AK120" i="81" s="1"/>
  <c r="AE271" i="81"/>
  <c r="AM271" i="81" s="1"/>
  <c r="AE261" i="81"/>
  <c r="AM261" i="81" s="1"/>
  <c r="AE223" i="81"/>
  <c r="AM223" i="81" s="1"/>
  <c r="AE255" i="81"/>
  <c r="AM255" i="81" s="1"/>
  <c r="AE262" i="81"/>
  <c r="AM262" i="81" s="1"/>
  <c r="AE230" i="81"/>
  <c r="AM230" i="81" s="1"/>
  <c r="AE212" i="81"/>
  <c r="AM212" i="81" s="1"/>
  <c r="AE245" i="81"/>
  <c r="AM245" i="81" s="1"/>
  <c r="AE267" i="81"/>
  <c r="AM267" i="81" s="1"/>
  <c r="AE235" i="81"/>
  <c r="AM235" i="81" s="1"/>
  <c r="AC214" i="81"/>
  <c r="AK214" i="81" s="1"/>
  <c r="AC247" i="81"/>
  <c r="AK247" i="81" s="1"/>
  <c r="AC270" i="81"/>
  <c r="AK270" i="81" s="1"/>
  <c r="AC238" i="81"/>
  <c r="AK238" i="81" s="1"/>
  <c r="AC220" i="81"/>
  <c r="AK220" i="81" s="1"/>
  <c r="AC237" i="81"/>
  <c r="AK237" i="81" s="1"/>
  <c r="AC269" i="81"/>
  <c r="AK269" i="81" s="1"/>
  <c r="AC243" i="81"/>
  <c r="AK243" i="81" s="1"/>
  <c r="AC210" i="81"/>
  <c r="AK210" i="81" s="1"/>
  <c r="AA239" i="81"/>
  <c r="AI239" i="81" s="1"/>
  <c r="AA271" i="81"/>
  <c r="AI271" i="81" s="1"/>
  <c r="AA246" i="81"/>
  <c r="AI246" i="81" s="1"/>
  <c r="AA213" i="81"/>
  <c r="AI213" i="81" s="1"/>
  <c r="AA253" i="81"/>
  <c r="AI253" i="81" s="1"/>
  <c r="AA221" i="81"/>
  <c r="AI221" i="81" s="1"/>
  <c r="Y270" i="81"/>
  <c r="AG270" i="81" s="1"/>
  <c r="AA251" i="81"/>
  <c r="AI251" i="81" s="1"/>
  <c r="Y245" i="81"/>
  <c r="AG245" i="81" s="1"/>
  <c r="Y238" i="81"/>
  <c r="AG238" i="81" s="1"/>
  <c r="AA218" i="81"/>
  <c r="AI218" i="81" s="1"/>
  <c r="Y220" i="81"/>
  <c r="AG220" i="81" s="1"/>
  <c r="Y213" i="81"/>
  <c r="AG213" i="81" s="1"/>
  <c r="AE173" i="81"/>
  <c r="AM173" i="81" s="1"/>
  <c r="AC173" i="81"/>
  <c r="AK173" i="81" s="1"/>
  <c r="AA173" i="81"/>
  <c r="AI173" i="81" s="1"/>
  <c r="AE165" i="81"/>
  <c r="AM165" i="81" s="1"/>
  <c r="AC165" i="81"/>
  <c r="AK165" i="81" s="1"/>
  <c r="AA165" i="81"/>
  <c r="AI165" i="81" s="1"/>
  <c r="AE157" i="81"/>
  <c r="AM157" i="81" s="1"/>
  <c r="AC157" i="81"/>
  <c r="AK157" i="81" s="1"/>
  <c r="AE149" i="81"/>
  <c r="AM149" i="81" s="1"/>
  <c r="AC149" i="81"/>
  <c r="AK149" i="81" s="1"/>
  <c r="AA149" i="81"/>
  <c r="AI149" i="81" s="1"/>
  <c r="AE141" i="81"/>
  <c r="AM141" i="81" s="1"/>
  <c r="AA133" i="81"/>
  <c r="AI133" i="81" s="1"/>
  <c r="AC127" i="81"/>
  <c r="AK127" i="81" s="1"/>
  <c r="AC116" i="81"/>
  <c r="AK116" i="81" s="1"/>
  <c r="AE124" i="81"/>
  <c r="AM124" i="81" s="1"/>
  <c r="AE120" i="81"/>
  <c r="AM120" i="81" s="1"/>
  <c r="AE239" i="81"/>
  <c r="AM239" i="81" s="1"/>
  <c r="AE213" i="81"/>
  <c r="AM213" i="81" s="1"/>
  <c r="AE251" i="81"/>
  <c r="AM251" i="81" s="1"/>
  <c r="AE231" i="81"/>
  <c r="AM231" i="81" s="1"/>
  <c r="AE263" i="81"/>
  <c r="AM263" i="81" s="1"/>
  <c r="AE254" i="81"/>
  <c r="AM254" i="81" s="1"/>
  <c r="AE222" i="81"/>
  <c r="AM222" i="81" s="1"/>
  <c r="AE221" i="81"/>
  <c r="AM221" i="81" s="1"/>
  <c r="AE253" i="81"/>
  <c r="AM253" i="81" s="1"/>
  <c r="AE259" i="81"/>
  <c r="AM259" i="81" s="1"/>
  <c r="AE227" i="81"/>
  <c r="AM227" i="81" s="1"/>
  <c r="AC223" i="81"/>
  <c r="AK223" i="81" s="1"/>
  <c r="AC255" i="81"/>
  <c r="AK255" i="81" s="1"/>
  <c r="AC262" i="81"/>
  <c r="AK262" i="81" s="1"/>
  <c r="AC230" i="81"/>
  <c r="AK230" i="81" s="1"/>
  <c r="AC212" i="81"/>
  <c r="AK212" i="81" s="1"/>
  <c r="AC245" i="81"/>
  <c r="AK245" i="81" s="1"/>
  <c r="AC267" i="81"/>
  <c r="AK267" i="81" s="1"/>
  <c r="AC235" i="81"/>
  <c r="AK235" i="81" s="1"/>
  <c r="AA214" i="81"/>
  <c r="AI214" i="81" s="1"/>
  <c r="AA247" i="81"/>
  <c r="AI247" i="81" s="1"/>
  <c r="AA270" i="81"/>
  <c r="AI270" i="81" s="1"/>
  <c r="AA238" i="81"/>
  <c r="AI238" i="81" s="1"/>
  <c r="AA220" i="81"/>
  <c r="AI220" i="81" s="1"/>
  <c r="AA245" i="81"/>
  <c r="AI245" i="81" s="1"/>
  <c r="AA212" i="81"/>
  <c r="AI212" i="81" s="1"/>
  <c r="Y269" i="81"/>
  <c r="AG269" i="81" s="1"/>
  <c r="Y262" i="81"/>
  <c r="AG262" i="81" s="1"/>
  <c r="AA243" i="81"/>
  <c r="AI243" i="81" s="1"/>
  <c r="Y243" i="81"/>
  <c r="AG243" i="81" s="1"/>
  <c r="Y237" i="81"/>
  <c r="AG237" i="81" s="1"/>
  <c r="Y230" i="81"/>
  <c r="AG230" i="81" s="1"/>
  <c r="Y212" i="81"/>
  <c r="AG212" i="81" s="1"/>
  <c r="AE177" i="81"/>
  <c r="AM177" i="81" s="1"/>
  <c r="AC177" i="81"/>
  <c r="AK177" i="81" s="1"/>
  <c r="AA177" i="81"/>
  <c r="AI177" i="81" s="1"/>
  <c r="AE169" i="81"/>
  <c r="AM169" i="81" s="1"/>
  <c r="AC169" i="81"/>
  <c r="AK169" i="81" s="1"/>
  <c r="AA169" i="81"/>
  <c r="AI169" i="81" s="1"/>
  <c r="AE161" i="81"/>
  <c r="AM161" i="81" s="1"/>
  <c r="AC161" i="81"/>
  <c r="AK161" i="81" s="1"/>
  <c r="AA161" i="81"/>
  <c r="AI161" i="81" s="1"/>
  <c r="AE153" i="81"/>
  <c r="AM153" i="81" s="1"/>
  <c r="AC153" i="81"/>
  <c r="AK153" i="81" s="1"/>
  <c r="AA153" i="81"/>
  <c r="AI153" i="81" s="1"/>
  <c r="AE145" i="81"/>
  <c r="AM145" i="81" s="1"/>
  <c r="AC145" i="81"/>
  <c r="AK145" i="81" s="1"/>
  <c r="AA145" i="81"/>
  <c r="AI145" i="81" s="1"/>
  <c r="AE137" i="81"/>
  <c r="AM137" i="81" s="1"/>
  <c r="AC137" i="81"/>
  <c r="AK137" i="81" s="1"/>
  <c r="AA127" i="81"/>
  <c r="AI127" i="81" s="1"/>
  <c r="AA120" i="81"/>
  <c r="AI120" i="81" s="1"/>
  <c r="AE246" i="81"/>
  <c r="AM246" i="81" s="1"/>
  <c r="AE229" i="81"/>
  <c r="AM229" i="81" s="1"/>
  <c r="AE218" i="81"/>
  <c r="AM218" i="81" s="1"/>
  <c r="AC231" i="81"/>
  <c r="AK231" i="81" s="1"/>
  <c r="AC221" i="81"/>
  <c r="AK221" i="81" s="1"/>
  <c r="AA223" i="81"/>
  <c r="AI223" i="81" s="1"/>
  <c r="AA269" i="81"/>
  <c r="AI269" i="81" s="1"/>
  <c r="Y261" i="81"/>
  <c r="AG261" i="81" s="1"/>
  <c r="AC176" i="81"/>
  <c r="AK176" i="81" s="1"/>
  <c r="AC168" i="81"/>
  <c r="AK168" i="81" s="1"/>
  <c r="AC160" i="81"/>
  <c r="AK160" i="81" s="1"/>
  <c r="AC152" i="81"/>
  <c r="AK152" i="81" s="1"/>
  <c r="AC144" i="81"/>
  <c r="AK144" i="81" s="1"/>
  <c r="AC136" i="81"/>
  <c r="AK136" i="81" s="1"/>
  <c r="AC129" i="81"/>
  <c r="AK129" i="81" s="1"/>
  <c r="AE119" i="81"/>
  <c r="AM119" i="81" s="1"/>
  <c r="Y119" i="81"/>
  <c r="AG119" i="81" s="1"/>
  <c r="AC263" i="81"/>
  <c r="AK263" i="81" s="1"/>
  <c r="AC253" i="81"/>
  <c r="AK253" i="81" s="1"/>
  <c r="AA255" i="81"/>
  <c r="AI255" i="81" s="1"/>
  <c r="AA237" i="81"/>
  <c r="AI237" i="81" s="1"/>
  <c r="Y254" i="81"/>
  <c r="AG254" i="81" s="1"/>
  <c r="Y229" i="81"/>
  <c r="AG229" i="81" s="1"/>
  <c r="AA176" i="81"/>
  <c r="AI176" i="81" s="1"/>
  <c r="AA168" i="81"/>
  <c r="AI168" i="81" s="1"/>
  <c r="AA160" i="81"/>
  <c r="AI160" i="81" s="1"/>
  <c r="AA152" i="81"/>
  <c r="AI152" i="81" s="1"/>
  <c r="AA144" i="81"/>
  <c r="AI144" i="81" s="1"/>
  <c r="AA136" i="81"/>
  <c r="AI136" i="81" s="1"/>
  <c r="AC124" i="81"/>
  <c r="AK124" i="81" s="1"/>
  <c r="AC119" i="81"/>
  <c r="AK119" i="81" s="1"/>
  <c r="AC222" i="81"/>
  <c r="AK222" i="81" s="1"/>
  <c r="AA230" i="81"/>
  <c r="AI230" i="81" s="1"/>
  <c r="AA210" i="81"/>
  <c r="AI210" i="81" s="1"/>
  <c r="AE168" i="81"/>
  <c r="AM168" i="81" s="1"/>
  <c r="AE152" i="81"/>
  <c r="AM152" i="81" s="1"/>
  <c r="AE136" i="81"/>
  <c r="AM136" i="81" s="1"/>
  <c r="AE128" i="81"/>
  <c r="AM128" i="81" s="1"/>
  <c r="AC254" i="81"/>
  <c r="AK254" i="81" s="1"/>
  <c r="AC259" i="81"/>
  <c r="AK259" i="81" s="1"/>
  <c r="AA262" i="81"/>
  <c r="AI262" i="81" s="1"/>
  <c r="AA267" i="81"/>
  <c r="AI267" i="81" s="1"/>
  <c r="Y222" i="81"/>
  <c r="AG222" i="81" s="1"/>
  <c r="Y176" i="81"/>
  <c r="AG176" i="81" s="1"/>
  <c r="Y168" i="81"/>
  <c r="AG168" i="81" s="1"/>
  <c r="Y160" i="81"/>
  <c r="AG160" i="81" s="1"/>
  <c r="Y152" i="81"/>
  <c r="AG152" i="81" s="1"/>
  <c r="Y144" i="81"/>
  <c r="AG144" i="81" s="1"/>
  <c r="Y136" i="81"/>
  <c r="AG136" i="81" s="1"/>
  <c r="AA126" i="81"/>
  <c r="AI126" i="81" s="1"/>
  <c r="AA119" i="81"/>
  <c r="AI119" i="81" s="1"/>
  <c r="AC227" i="81"/>
  <c r="AK227" i="81" s="1"/>
  <c r="AA235" i="81"/>
  <c r="AI235" i="81" s="1"/>
  <c r="AE176" i="81"/>
  <c r="AM176" i="81" s="1"/>
  <c r="AE160" i="81"/>
  <c r="AM160" i="81" s="1"/>
  <c r="AE144" i="81"/>
  <c r="AM144" i="81" s="1"/>
  <c r="Y127" i="81"/>
  <c r="AG127" i="81" s="1"/>
  <c r="AE81" i="81"/>
  <c r="AM81" i="81" s="1"/>
  <c r="AE83" i="81"/>
  <c r="AM83" i="81" s="1"/>
  <c r="AC81" i="81"/>
  <c r="AK81" i="81" s="1"/>
  <c r="AC83" i="81"/>
  <c r="AK83" i="81" s="1"/>
  <c r="AA83" i="81"/>
  <c r="AI83" i="81" s="1"/>
  <c r="AA79" i="81"/>
  <c r="AI79" i="81" s="1"/>
  <c r="AA82" i="81"/>
  <c r="AI82" i="81" s="1"/>
  <c r="Y82" i="81"/>
  <c r="AG82" i="81" s="1"/>
  <c r="Y81" i="81"/>
  <c r="AG81" i="81" s="1"/>
  <c r="AE79" i="81"/>
  <c r="AM79" i="81" s="1"/>
  <c r="AE82" i="81"/>
  <c r="AM82" i="81" s="1"/>
  <c r="AC79" i="81"/>
  <c r="AK79" i="81" s="1"/>
  <c r="AC82" i="81"/>
  <c r="AK82" i="81" s="1"/>
  <c r="AA81" i="81"/>
  <c r="AI81" i="81" s="1"/>
  <c r="AC49" i="81"/>
  <c r="AK49" i="81" s="1"/>
  <c r="AE49" i="81"/>
  <c r="AM49" i="81" s="1"/>
  <c r="AA49" i="81"/>
  <c r="AI49" i="81" s="1"/>
  <c r="AE57" i="81"/>
  <c r="AM57" i="81" s="1"/>
  <c r="AC57" i="81"/>
  <c r="AK57" i="81" s="1"/>
  <c r="AA57" i="81"/>
  <c r="AI57" i="81" s="1"/>
  <c r="AE73" i="81"/>
  <c r="AM73" i="81" s="1"/>
  <c r="AC73" i="81"/>
  <c r="AK73" i="81" s="1"/>
  <c r="AA73" i="81"/>
  <c r="AI73" i="81" s="1"/>
  <c r="AE24" i="81"/>
  <c r="AM24" i="81" s="1"/>
  <c r="AC24" i="81"/>
  <c r="AK24" i="81" s="1"/>
  <c r="AA24" i="81"/>
  <c r="AI24" i="81" s="1"/>
  <c r="AE35" i="81"/>
  <c r="AM35" i="81" s="1"/>
  <c r="AC35" i="81"/>
  <c r="AK35" i="81" s="1"/>
  <c r="AA35" i="81"/>
  <c r="AI35" i="81" s="1"/>
  <c r="AA32" i="81"/>
  <c r="AI32" i="81" s="1"/>
  <c r="AE63" i="81"/>
  <c r="AM63" i="81" s="1"/>
  <c r="AC63" i="81"/>
  <c r="AK63" i="81" s="1"/>
  <c r="AA63" i="81"/>
  <c r="AI63" i="81" s="1"/>
  <c r="AE39" i="81"/>
  <c r="AM39" i="81" s="1"/>
  <c r="AC39" i="81"/>
  <c r="AK39" i="81" s="1"/>
  <c r="AA39" i="81"/>
  <c r="AI39" i="81" s="1"/>
  <c r="AC47" i="81"/>
  <c r="AK47" i="81" s="1"/>
  <c r="AE47" i="81"/>
  <c r="AM47" i="81" s="1"/>
  <c r="AA47" i="81"/>
  <c r="AI47" i="81" s="1"/>
  <c r="AE55" i="81"/>
  <c r="AM55" i="81" s="1"/>
  <c r="AC55" i="81"/>
  <c r="AK55" i="81" s="1"/>
  <c r="AA55" i="81"/>
  <c r="AI55" i="81" s="1"/>
  <c r="AE71" i="81"/>
  <c r="AM71" i="81" s="1"/>
  <c r="AC71" i="81"/>
  <c r="AK71" i="81" s="1"/>
  <c r="AA71" i="81"/>
  <c r="AI71" i="81" s="1"/>
  <c r="AE22" i="81"/>
  <c r="AM22" i="81" s="1"/>
  <c r="AC22" i="81"/>
  <c r="AK22" i="81" s="1"/>
  <c r="AA22" i="81"/>
  <c r="AI22" i="81" s="1"/>
  <c r="AE34" i="81"/>
  <c r="AM34" i="81" s="1"/>
  <c r="AC34" i="81"/>
  <c r="AK34" i="81" s="1"/>
  <c r="AA34" i="81"/>
  <c r="AI34" i="81" s="1"/>
  <c r="AE67" i="81"/>
  <c r="AM67" i="81" s="1"/>
  <c r="AC67" i="81"/>
  <c r="AK67" i="81" s="1"/>
  <c r="AA67" i="81"/>
  <c r="AI67" i="81" s="1"/>
  <c r="AE43" i="81"/>
  <c r="AM43" i="81" s="1"/>
  <c r="AC43" i="81"/>
  <c r="AK43" i="81" s="1"/>
  <c r="AA43" i="81"/>
  <c r="AI43" i="81" s="1"/>
  <c r="Y34" i="81"/>
  <c r="AG34" i="81" s="1"/>
  <c r="AC42" i="81"/>
  <c r="AK42" i="81" s="1"/>
  <c r="Y33" i="81"/>
  <c r="AG33" i="81" s="1"/>
  <c r="Y66" i="81"/>
  <c r="AG66" i="81" s="1"/>
  <c r="Y24" i="81"/>
  <c r="AG24" i="81" s="1"/>
  <c r="Y58" i="81"/>
  <c r="AG58" i="81" s="1"/>
  <c r="AC50" i="81"/>
  <c r="AK50" i="81" s="1"/>
  <c r="AE51" i="81"/>
  <c r="AM51" i="81" s="1"/>
  <c r="AC51" i="81"/>
  <c r="AK51" i="81" s="1"/>
  <c r="AE59" i="81"/>
  <c r="AM59" i="81" s="1"/>
  <c r="AC59" i="81"/>
  <c r="AK59" i="81" s="1"/>
  <c r="AA59" i="81"/>
  <c r="AI59" i="81" s="1"/>
  <c r="AE75" i="81"/>
  <c r="AM75" i="81" s="1"/>
  <c r="AC75" i="81"/>
  <c r="AK75" i="81" s="1"/>
  <c r="AA75" i="81"/>
  <c r="AI75" i="81" s="1"/>
  <c r="AE26" i="81"/>
  <c r="AM26" i="81" s="1"/>
  <c r="AC26" i="81"/>
  <c r="AK26" i="81" s="1"/>
  <c r="AA26" i="81"/>
  <c r="AI26" i="81" s="1"/>
  <c r="AE32" i="81"/>
  <c r="AM32" i="81" s="1"/>
  <c r="AE33" i="81"/>
  <c r="AM33" i="81" s="1"/>
  <c r="AC33" i="81"/>
  <c r="AK33" i="81" s="1"/>
  <c r="AA33" i="81"/>
  <c r="AI33" i="81" s="1"/>
  <c r="AE66" i="81"/>
  <c r="AM66" i="81" s="1"/>
  <c r="AC66" i="81"/>
  <c r="AK66" i="81" s="1"/>
  <c r="AA66" i="81"/>
  <c r="AI66" i="81" s="1"/>
  <c r="AE42" i="81"/>
  <c r="AM42" i="81" s="1"/>
  <c r="AA42" i="81"/>
  <c r="AI42" i="81" s="1"/>
  <c r="Y42" i="81"/>
  <c r="AG42" i="81" s="1"/>
  <c r="Y50" i="81"/>
  <c r="AG50" i="81" s="1"/>
  <c r="AE50" i="81"/>
  <c r="AM50" i="81" s="1"/>
  <c r="AA58" i="81"/>
  <c r="AI58" i="81" s="1"/>
  <c r="AE25" i="81"/>
  <c r="AM25" i="81" s="1"/>
  <c r="AE30" i="81"/>
  <c r="AM30" i="81" s="1"/>
  <c r="AC65" i="81"/>
  <c r="AK65" i="81" s="1"/>
  <c r="AA41" i="81"/>
  <c r="AI41" i="81" s="1"/>
  <c r="Y41" i="81"/>
  <c r="AG41" i="81" s="1"/>
  <c r="Y49" i="81"/>
  <c r="AG49" i="81" s="1"/>
  <c r="Y74" i="81"/>
  <c r="AG74" i="81" s="1"/>
  <c r="AC32" i="81"/>
  <c r="AK32" i="81" s="1"/>
  <c r="AA50" i="81"/>
  <c r="AI50" i="81" s="1"/>
  <c r="AE74" i="81"/>
  <c r="AM74" i="81" s="1"/>
  <c r="AC25" i="81"/>
  <c r="AK25" i="81" s="1"/>
  <c r="AC30" i="81"/>
  <c r="AK30" i="81" s="1"/>
  <c r="AA65" i="81"/>
  <c r="AI65" i="81" s="1"/>
  <c r="Y32" i="81"/>
  <c r="AG32" i="81" s="1"/>
  <c r="Y73" i="81"/>
  <c r="AG73" i="81" s="1"/>
  <c r="Y57" i="81"/>
  <c r="AG57" i="81" s="1"/>
  <c r="AA51" i="81"/>
  <c r="AI51" i="81" s="1"/>
  <c r="AA74" i="81"/>
  <c r="AI74" i="81" s="1"/>
  <c r="AC41" i="81"/>
  <c r="AK41" i="81" s="1"/>
  <c r="Y25" i="81"/>
  <c r="AG25" i="81" s="1"/>
  <c r="AE58" i="81"/>
  <c r="AM58" i="81" s="1"/>
  <c r="AC74" i="81"/>
  <c r="AK74" i="81" s="1"/>
  <c r="AA25" i="81"/>
  <c r="AI25" i="81" s="1"/>
  <c r="AA30" i="81"/>
  <c r="AI30" i="81" s="1"/>
  <c r="AE41" i="81"/>
  <c r="AM41" i="81" s="1"/>
  <c r="Y65" i="81"/>
  <c r="AG65" i="81" s="1"/>
  <c r="AC58" i="81"/>
  <c r="AK58" i="81" s="1"/>
  <c r="AE65" i="81"/>
  <c r="AM65" i="81" s="1"/>
  <c r="I63" i="77" l="1"/>
  <c r="H63" i="77"/>
  <c r="F29" i="74"/>
  <c r="F28" i="74"/>
  <c r="F27" i="74"/>
  <c r="F26" i="74"/>
  <c r="F24" i="74"/>
  <c r="F23" i="74"/>
  <c r="F22" i="74"/>
  <c r="F21" i="74"/>
  <c r="F20" i="74"/>
  <c r="F19" i="74"/>
  <c r="F18" i="74"/>
  <c r="F17" i="74"/>
  <c r="F15" i="74"/>
  <c r="E32" i="74"/>
  <c r="E29" i="74"/>
  <c r="E28" i="74"/>
  <c r="E27" i="74"/>
  <c r="E26" i="74"/>
  <c r="E24" i="74"/>
  <c r="E23" i="74"/>
  <c r="E22" i="74"/>
  <c r="E21" i="74"/>
  <c r="E20" i="74"/>
  <c r="E19" i="74"/>
  <c r="E18" i="74"/>
  <c r="E17" i="74"/>
  <c r="E15" i="74"/>
  <c r="E12" i="74"/>
  <c r="B3" i="74"/>
  <c r="B2" i="74"/>
  <c r="J63" i="77" l="1"/>
  <c r="I64" i="77"/>
  <c r="J64" i="77" s="1"/>
  <c r="H64" i="77"/>
  <c r="B153" i="18"/>
  <c r="B152" i="18"/>
  <c r="BG95" i="77"/>
  <c r="BF95" i="77"/>
  <c r="BE95" i="77"/>
  <c r="BD95" i="77"/>
  <c r="BG94" i="77"/>
  <c r="BF94" i="77"/>
  <c r="BE94" i="77"/>
  <c r="BD94" i="77"/>
  <c r="BG93" i="77"/>
  <c r="BF93" i="77"/>
  <c r="BE93" i="77"/>
  <c r="BD93" i="77"/>
  <c r="BG92" i="77"/>
  <c r="BF92" i="77"/>
  <c r="BE92" i="77"/>
  <c r="BD92" i="77"/>
  <c r="BG91" i="77"/>
  <c r="BF91" i="77"/>
  <c r="BE91" i="77"/>
  <c r="BD91" i="77"/>
  <c r="BG90" i="77"/>
  <c r="BF90" i="77"/>
  <c r="BE90" i="77"/>
  <c r="BD90" i="77"/>
  <c r="BG89" i="77"/>
  <c r="BF89" i="77"/>
  <c r="BE89" i="77"/>
  <c r="BD89" i="77"/>
  <c r="BG88" i="77"/>
  <c r="BF88" i="77"/>
  <c r="BE88" i="77"/>
  <c r="BD88" i="77"/>
  <c r="BG87" i="77"/>
  <c r="BF87" i="77"/>
  <c r="BE87" i="77"/>
  <c r="BD87" i="77"/>
  <c r="BG86" i="77"/>
  <c r="BF86" i="77"/>
  <c r="BE86" i="77"/>
  <c r="BD86" i="77"/>
  <c r="BG85" i="77"/>
  <c r="BF85" i="77"/>
  <c r="BE85" i="77"/>
  <c r="BD85" i="77"/>
  <c r="BG84" i="77"/>
  <c r="BF84" i="77"/>
  <c r="BE84" i="77"/>
  <c r="BD84" i="77"/>
  <c r="BG83" i="77"/>
  <c r="BF83" i="77"/>
  <c r="BE83" i="77"/>
  <c r="BD83" i="77"/>
  <c r="BG82" i="77"/>
  <c r="BF82" i="77"/>
  <c r="BE82" i="77"/>
  <c r="BD82" i="77"/>
  <c r="BG81" i="77"/>
  <c r="BF81" i="77"/>
  <c r="BE81" i="77"/>
  <c r="BD81" i="77"/>
  <c r="BG80" i="77"/>
  <c r="BF80" i="77"/>
  <c r="BE80" i="77"/>
  <c r="BD80" i="77"/>
  <c r="BG79" i="77"/>
  <c r="BF79" i="77"/>
  <c r="BE79" i="77"/>
  <c r="BD79" i="77"/>
  <c r="BG78" i="77"/>
  <c r="BF78" i="77"/>
  <c r="BE78" i="77"/>
  <c r="BD78" i="77"/>
  <c r="BG77" i="77"/>
  <c r="BF77" i="77"/>
  <c r="BE77" i="77"/>
  <c r="BD77" i="77"/>
  <c r="BG76" i="77"/>
  <c r="BF76" i="77"/>
  <c r="BE76" i="77"/>
  <c r="BD76" i="77"/>
  <c r="BG75" i="77"/>
  <c r="BF75" i="77"/>
  <c r="BE75" i="77"/>
  <c r="BD75" i="77"/>
  <c r="BG74" i="77"/>
  <c r="BF74" i="77"/>
  <c r="BE74" i="77"/>
  <c r="BD74" i="77"/>
  <c r="BG73" i="77"/>
  <c r="BF73" i="77"/>
  <c r="BE73" i="77"/>
  <c r="BD73" i="77"/>
  <c r="BG72" i="77"/>
  <c r="BF72" i="77"/>
  <c r="BE72" i="77"/>
  <c r="BD72" i="77"/>
  <c r="BG71" i="77"/>
  <c r="BF71" i="77"/>
  <c r="BE71" i="77"/>
  <c r="BD71" i="77"/>
  <c r="BG70" i="77"/>
  <c r="BF70" i="77"/>
  <c r="BE70" i="77"/>
  <c r="BD70" i="77"/>
  <c r="BG69" i="77"/>
  <c r="BF69" i="77"/>
  <c r="BE69" i="77"/>
  <c r="BD69" i="77"/>
  <c r="BG68" i="77"/>
  <c r="BF68" i="77"/>
  <c r="BE68" i="77"/>
  <c r="BD68" i="77"/>
  <c r="BG67" i="77"/>
  <c r="BF67" i="77"/>
  <c r="BE67" i="77"/>
  <c r="BD67" i="77"/>
  <c r="BG66" i="77"/>
  <c r="BF66" i="77"/>
  <c r="BE66" i="77"/>
  <c r="BD66" i="77"/>
  <c r="BG65" i="77"/>
  <c r="BF65" i="77"/>
  <c r="BE65" i="77"/>
  <c r="BD65" i="77"/>
  <c r="BG64" i="77"/>
  <c r="BF64" i="77"/>
  <c r="BE64" i="77"/>
  <c r="BD64" i="77"/>
  <c r="BG63" i="77"/>
  <c r="BF63" i="77"/>
  <c r="BE63" i="77"/>
  <c r="BD63" i="77"/>
  <c r="BG62" i="77"/>
  <c r="BF62" i="77"/>
  <c r="BE62" i="77"/>
  <c r="BD62" i="77"/>
  <c r="BG61" i="77"/>
  <c r="BF61" i="77"/>
  <c r="BE61" i="77"/>
  <c r="BD61" i="77"/>
  <c r="BG60" i="77"/>
  <c r="BF60" i="77"/>
  <c r="BE60" i="77"/>
  <c r="BD60" i="77"/>
  <c r="BG59" i="77"/>
  <c r="BF59" i="77"/>
  <c r="BE59" i="77"/>
  <c r="BD59" i="77"/>
  <c r="BG58" i="77"/>
  <c r="BF58" i="77"/>
  <c r="BE58" i="77"/>
  <c r="BD58" i="77"/>
  <c r="BG57" i="77"/>
  <c r="BF57" i="77"/>
  <c r="BE57" i="77"/>
  <c r="BD57" i="77"/>
  <c r="BG56" i="77"/>
  <c r="BF56" i="77"/>
  <c r="BE56" i="77"/>
  <c r="BD56" i="77"/>
  <c r="BG55" i="77"/>
  <c r="BF55" i="77"/>
  <c r="BE55" i="77"/>
  <c r="BD55" i="77"/>
  <c r="BG54" i="77"/>
  <c r="BF54" i="77"/>
  <c r="BE54" i="77"/>
  <c r="BD54" i="77"/>
  <c r="BG53" i="77"/>
  <c r="BF53" i="77"/>
  <c r="BE53" i="77"/>
  <c r="BD53" i="77"/>
  <c r="BG52" i="77"/>
  <c r="BF52" i="77"/>
  <c r="BE52" i="77"/>
  <c r="BD52" i="77"/>
  <c r="BG51" i="77"/>
  <c r="BF51" i="77"/>
  <c r="BE51" i="77"/>
  <c r="BD51" i="77"/>
  <c r="BG50" i="77"/>
  <c r="BF50" i="77"/>
  <c r="BE50" i="77"/>
  <c r="BD50" i="77"/>
  <c r="BG49" i="77"/>
  <c r="BF49" i="77"/>
  <c r="BE49" i="77"/>
  <c r="BD49" i="77"/>
  <c r="BG48" i="77"/>
  <c r="BF48" i="77"/>
  <c r="BE48" i="77"/>
  <c r="BD48" i="77"/>
  <c r="BG47" i="77"/>
  <c r="BF47" i="77"/>
  <c r="BE47" i="77"/>
  <c r="BD47" i="77"/>
  <c r="BG46" i="77"/>
  <c r="BF46" i="77"/>
  <c r="BE46" i="77"/>
  <c r="BD46" i="77"/>
  <c r="BG45" i="77"/>
  <c r="BF45" i="77"/>
  <c r="BE45" i="77"/>
  <c r="BD45" i="77"/>
  <c r="BG44" i="77"/>
  <c r="BF44" i="77"/>
  <c r="BE44" i="77"/>
  <c r="BD44" i="77"/>
  <c r="BG43" i="77"/>
  <c r="BF43" i="77"/>
  <c r="BE43" i="77"/>
  <c r="BD43" i="77"/>
  <c r="BG42" i="77"/>
  <c r="BF42" i="77"/>
  <c r="BE42" i="77"/>
  <c r="BD42" i="77"/>
  <c r="BG41" i="77"/>
  <c r="BF41" i="77"/>
  <c r="BE41" i="77"/>
  <c r="BD41" i="77"/>
  <c r="BG40" i="77"/>
  <c r="BF40" i="77"/>
  <c r="BE40" i="77"/>
  <c r="BD40" i="77"/>
  <c r="BG39" i="77"/>
  <c r="BF39" i="77"/>
  <c r="BE39" i="77"/>
  <c r="BD39" i="77"/>
  <c r="BG38" i="77"/>
  <c r="BF38" i="77"/>
  <c r="BE38" i="77"/>
  <c r="BD38" i="77"/>
  <c r="BG37" i="77"/>
  <c r="BF37" i="77"/>
  <c r="BE37" i="77"/>
  <c r="BD37" i="77"/>
  <c r="BG36" i="77"/>
  <c r="BF36" i="77"/>
  <c r="BE36" i="77"/>
  <c r="BD36" i="77"/>
  <c r="BG35" i="77"/>
  <c r="BF35" i="77"/>
  <c r="BE35" i="77"/>
  <c r="BD35" i="77"/>
  <c r="BG34" i="77"/>
  <c r="BF34" i="77"/>
  <c r="BE34" i="77"/>
  <c r="BD34" i="77"/>
  <c r="BG33" i="77"/>
  <c r="BF33" i="77"/>
  <c r="BE33" i="77"/>
  <c r="BD33" i="77"/>
  <c r="BG32" i="77"/>
  <c r="BF32" i="77"/>
  <c r="BE32" i="77"/>
  <c r="BD32" i="77"/>
  <c r="BG31" i="77"/>
  <c r="BF31" i="77"/>
  <c r="BE31" i="77"/>
  <c r="BD31" i="77"/>
  <c r="BG30" i="77"/>
  <c r="BF30" i="77"/>
  <c r="BE30" i="77"/>
  <c r="BD30" i="77"/>
  <c r="BG29" i="77"/>
  <c r="BF29" i="77"/>
  <c r="BE29" i="77"/>
  <c r="BD29" i="77"/>
  <c r="BG28" i="77"/>
  <c r="BF28" i="77"/>
  <c r="BE28" i="77"/>
  <c r="BD28" i="77"/>
  <c r="BG27" i="77"/>
  <c r="BF27" i="77"/>
  <c r="BE27" i="77"/>
  <c r="BD27" i="77"/>
  <c r="BG26" i="77"/>
  <c r="BF26" i="77"/>
  <c r="BE26" i="77"/>
  <c r="BD26" i="77"/>
  <c r="BG25" i="77"/>
  <c r="BF25" i="77"/>
  <c r="BE25" i="77"/>
  <c r="BD25" i="77"/>
  <c r="BG24" i="77"/>
  <c r="BF24" i="77"/>
  <c r="BE24" i="77"/>
  <c r="BD24" i="77"/>
  <c r="BG23" i="77"/>
  <c r="BF23" i="77"/>
  <c r="BE23" i="77"/>
  <c r="BD23" i="77"/>
  <c r="BG22" i="77"/>
  <c r="BF22" i="77"/>
  <c r="BE22" i="77"/>
  <c r="BD22" i="77"/>
  <c r="BG21" i="77"/>
  <c r="BF21" i="77"/>
  <c r="BE21" i="77"/>
  <c r="BD21" i="77"/>
  <c r="BG20" i="77"/>
  <c r="BF20" i="77"/>
  <c r="BE20" i="77"/>
  <c r="BD20" i="77"/>
  <c r="BG19" i="77"/>
  <c r="BF19" i="77"/>
  <c r="BE19" i="77"/>
  <c r="BD19" i="77"/>
  <c r="BG18" i="77"/>
  <c r="BF18" i="77"/>
  <c r="BE18" i="77"/>
  <c r="BD18" i="77"/>
  <c r="BG17" i="77"/>
  <c r="BF17" i="77"/>
  <c r="BE17" i="77"/>
  <c r="BD17" i="77"/>
  <c r="BG16" i="77"/>
  <c r="BF16" i="77"/>
  <c r="BE16" i="77"/>
  <c r="BD16" i="77"/>
  <c r="BB95" i="77"/>
  <c r="BA95" i="77"/>
  <c r="AZ95" i="77"/>
  <c r="AY95" i="77"/>
  <c r="BB94" i="77"/>
  <c r="BA94" i="77"/>
  <c r="AZ94" i="77"/>
  <c r="AY94" i="77"/>
  <c r="BB93" i="77"/>
  <c r="BA93" i="77"/>
  <c r="AZ93" i="77"/>
  <c r="AY93" i="77"/>
  <c r="BB92" i="77"/>
  <c r="BA92" i="77"/>
  <c r="AZ92" i="77"/>
  <c r="AY92" i="77"/>
  <c r="BB91" i="77"/>
  <c r="BA91" i="77"/>
  <c r="AZ91" i="77"/>
  <c r="AY91" i="77"/>
  <c r="BB90" i="77"/>
  <c r="BA90" i="77"/>
  <c r="AZ90" i="77"/>
  <c r="AY90" i="77"/>
  <c r="BB89" i="77"/>
  <c r="BA89" i="77"/>
  <c r="AZ89" i="77"/>
  <c r="AY89" i="77"/>
  <c r="BB88" i="77"/>
  <c r="BA88" i="77"/>
  <c r="AZ88" i="77"/>
  <c r="AY88" i="77"/>
  <c r="BB87" i="77"/>
  <c r="BA87" i="77"/>
  <c r="AZ87" i="77"/>
  <c r="AY87" i="77"/>
  <c r="BB86" i="77"/>
  <c r="BA86" i="77"/>
  <c r="AZ86" i="77"/>
  <c r="AY86" i="77"/>
  <c r="BB85" i="77"/>
  <c r="BA85" i="77"/>
  <c r="AZ85" i="77"/>
  <c r="AY85" i="77"/>
  <c r="BB84" i="77"/>
  <c r="BA84" i="77"/>
  <c r="AZ84" i="77"/>
  <c r="AY84" i="77"/>
  <c r="BB83" i="77"/>
  <c r="BA83" i="77"/>
  <c r="AZ83" i="77"/>
  <c r="AY83" i="77"/>
  <c r="BB82" i="77"/>
  <c r="BA82" i="77"/>
  <c r="AZ82" i="77"/>
  <c r="AY82" i="77"/>
  <c r="BB81" i="77"/>
  <c r="BA81" i="77"/>
  <c r="AZ81" i="77"/>
  <c r="AY81" i="77"/>
  <c r="BB80" i="77"/>
  <c r="BA80" i="77"/>
  <c r="AZ80" i="77"/>
  <c r="AY80" i="77"/>
  <c r="BB79" i="77"/>
  <c r="BA79" i="77"/>
  <c r="AZ79" i="77"/>
  <c r="AY79" i="77"/>
  <c r="BB78" i="77"/>
  <c r="BA78" i="77"/>
  <c r="AZ78" i="77"/>
  <c r="AY78" i="77"/>
  <c r="BB77" i="77"/>
  <c r="BA77" i="77"/>
  <c r="AZ77" i="77"/>
  <c r="AY77" i="77"/>
  <c r="BB76" i="77"/>
  <c r="BA76" i="77"/>
  <c r="AZ76" i="77"/>
  <c r="AY76" i="77"/>
  <c r="BB75" i="77"/>
  <c r="BA75" i="77"/>
  <c r="AZ75" i="77"/>
  <c r="AY75" i="77"/>
  <c r="BB74" i="77"/>
  <c r="BA74" i="77"/>
  <c r="AZ74" i="77"/>
  <c r="AY74" i="77"/>
  <c r="BB73" i="77"/>
  <c r="BA73" i="77"/>
  <c r="AZ73" i="77"/>
  <c r="AY73" i="77"/>
  <c r="BB72" i="77"/>
  <c r="BA72" i="77"/>
  <c r="AZ72" i="77"/>
  <c r="AY72" i="77"/>
  <c r="BB71" i="77"/>
  <c r="BA71" i="77"/>
  <c r="AZ71" i="77"/>
  <c r="AY71" i="77"/>
  <c r="BB70" i="77"/>
  <c r="BA70" i="77"/>
  <c r="AZ70" i="77"/>
  <c r="AY70" i="77"/>
  <c r="BB69" i="77"/>
  <c r="BA69" i="77"/>
  <c r="AZ69" i="77"/>
  <c r="AY69" i="77"/>
  <c r="BB68" i="77"/>
  <c r="BA68" i="77"/>
  <c r="AZ68" i="77"/>
  <c r="AY68" i="77"/>
  <c r="BB67" i="77"/>
  <c r="BA67" i="77"/>
  <c r="AZ67" i="77"/>
  <c r="AY67" i="77"/>
  <c r="BB66" i="77"/>
  <c r="BA66" i="77"/>
  <c r="AZ66" i="77"/>
  <c r="AY66" i="77"/>
  <c r="BB65" i="77"/>
  <c r="BA65" i="77"/>
  <c r="AZ65" i="77"/>
  <c r="AY65" i="77"/>
  <c r="BB64" i="77"/>
  <c r="BA64" i="77"/>
  <c r="AZ64" i="77"/>
  <c r="AY64" i="77"/>
  <c r="BB63" i="77"/>
  <c r="BA63" i="77"/>
  <c r="AZ63" i="77"/>
  <c r="AY63" i="77"/>
  <c r="BB62" i="77"/>
  <c r="BA62" i="77"/>
  <c r="AZ62" i="77"/>
  <c r="AY62" i="77"/>
  <c r="BB61" i="77"/>
  <c r="BA61" i="77"/>
  <c r="AZ61" i="77"/>
  <c r="AY61" i="77"/>
  <c r="BB60" i="77"/>
  <c r="BA60" i="77"/>
  <c r="AZ60" i="77"/>
  <c r="AY60" i="77"/>
  <c r="BB59" i="77"/>
  <c r="BA59" i="77"/>
  <c r="AZ59" i="77"/>
  <c r="AY59" i="77"/>
  <c r="BB58" i="77"/>
  <c r="BA58" i="77"/>
  <c r="AZ58" i="77"/>
  <c r="AY58" i="77"/>
  <c r="BB57" i="77"/>
  <c r="BA57" i="77"/>
  <c r="AZ57" i="77"/>
  <c r="AY57" i="77"/>
  <c r="BB56" i="77"/>
  <c r="BA56" i="77"/>
  <c r="AZ56" i="77"/>
  <c r="AY56" i="77"/>
  <c r="BB55" i="77"/>
  <c r="BA55" i="77"/>
  <c r="AZ55" i="77"/>
  <c r="AY55" i="77"/>
  <c r="BB54" i="77"/>
  <c r="BA54" i="77"/>
  <c r="AZ54" i="77"/>
  <c r="AY54" i="77"/>
  <c r="BB53" i="77"/>
  <c r="BA53" i="77"/>
  <c r="AZ53" i="77"/>
  <c r="AY53" i="77"/>
  <c r="BB52" i="77"/>
  <c r="BA52" i="77"/>
  <c r="AZ52" i="77"/>
  <c r="AY52" i="77"/>
  <c r="BB51" i="77"/>
  <c r="BA51" i="77"/>
  <c r="AZ51" i="77"/>
  <c r="AY51" i="77"/>
  <c r="BB50" i="77"/>
  <c r="BA50" i="77"/>
  <c r="AZ50" i="77"/>
  <c r="AY50" i="77"/>
  <c r="BB49" i="77"/>
  <c r="BA49" i="77"/>
  <c r="AZ49" i="77"/>
  <c r="AY49" i="77"/>
  <c r="BB48" i="77"/>
  <c r="BA48" i="77"/>
  <c r="AZ48" i="77"/>
  <c r="AY48" i="77"/>
  <c r="BB47" i="77"/>
  <c r="BA47" i="77"/>
  <c r="AZ47" i="77"/>
  <c r="AY47" i="77"/>
  <c r="BB46" i="77"/>
  <c r="BA46" i="77"/>
  <c r="AZ46" i="77"/>
  <c r="AY46" i="77"/>
  <c r="BB45" i="77"/>
  <c r="BA45" i="77"/>
  <c r="AZ45" i="77"/>
  <c r="AY45" i="77"/>
  <c r="BB44" i="77"/>
  <c r="BA44" i="77"/>
  <c r="AZ44" i="77"/>
  <c r="AY44" i="77"/>
  <c r="BB43" i="77"/>
  <c r="BA43" i="77"/>
  <c r="AZ43" i="77"/>
  <c r="AY43" i="77"/>
  <c r="BB42" i="77"/>
  <c r="BA42" i="77"/>
  <c r="AZ42" i="77"/>
  <c r="AY42" i="77"/>
  <c r="BB41" i="77"/>
  <c r="BA41" i="77"/>
  <c r="AZ41" i="77"/>
  <c r="AY41" i="77"/>
  <c r="BB40" i="77"/>
  <c r="BA40" i="77"/>
  <c r="AZ40" i="77"/>
  <c r="AY40" i="77"/>
  <c r="BB39" i="77"/>
  <c r="BA39" i="77"/>
  <c r="AZ39" i="77"/>
  <c r="AY39" i="77"/>
  <c r="BB38" i="77"/>
  <c r="BA38" i="77"/>
  <c r="AZ38" i="77"/>
  <c r="AY38" i="77"/>
  <c r="BB37" i="77"/>
  <c r="BA37" i="77"/>
  <c r="AZ37" i="77"/>
  <c r="AY37" i="77"/>
  <c r="BB36" i="77"/>
  <c r="BA36" i="77"/>
  <c r="AZ36" i="77"/>
  <c r="AY36" i="77"/>
  <c r="BB35" i="77"/>
  <c r="BA35" i="77"/>
  <c r="AZ35" i="77"/>
  <c r="AY35" i="77"/>
  <c r="BB34" i="77"/>
  <c r="BA34" i="77"/>
  <c r="AZ34" i="77"/>
  <c r="AY34" i="77"/>
  <c r="BB33" i="77"/>
  <c r="BA33" i="77"/>
  <c r="AZ33" i="77"/>
  <c r="AY33" i="77"/>
  <c r="BB32" i="77"/>
  <c r="BA32" i="77"/>
  <c r="AZ32" i="77"/>
  <c r="AY32" i="77"/>
  <c r="BB31" i="77"/>
  <c r="BA31" i="77"/>
  <c r="AZ31" i="77"/>
  <c r="AY31" i="77"/>
  <c r="BB30" i="77"/>
  <c r="BA30" i="77"/>
  <c r="AZ30" i="77"/>
  <c r="AY30" i="77"/>
  <c r="BB29" i="77"/>
  <c r="BA29" i="77"/>
  <c r="AZ29" i="77"/>
  <c r="AY29" i="77"/>
  <c r="BB28" i="77"/>
  <c r="BA28" i="77"/>
  <c r="AZ28" i="77"/>
  <c r="AY28" i="77"/>
  <c r="BB27" i="77"/>
  <c r="BA27" i="77"/>
  <c r="AZ27" i="77"/>
  <c r="AY27" i="77"/>
  <c r="BB26" i="77"/>
  <c r="BA26" i="77"/>
  <c r="AZ26" i="77"/>
  <c r="AY26" i="77"/>
  <c r="BB25" i="77"/>
  <c r="BA25" i="77"/>
  <c r="AZ25" i="77"/>
  <c r="AY25" i="77"/>
  <c r="BB24" i="77"/>
  <c r="BA24" i="77"/>
  <c r="AZ24" i="77"/>
  <c r="AY24" i="77"/>
  <c r="BB23" i="77"/>
  <c r="BA23" i="77"/>
  <c r="AZ23" i="77"/>
  <c r="AY23" i="77"/>
  <c r="BB22" i="77"/>
  <c r="BA22" i="77"/>
  <c r="AZ22" i="77"/>
  <c r="AY22" i="77"/>
  <c r="BB21" i="77"/>
  <c r="BA21" i="77"/>
  <c r="AZ21" i="77"/>
  <c r="AY21" i="77"/>
  <c r="BB20" i="77"/>
  <c r="BA20" i="77"/>
  <c r="AZ20" i="77"/>
  <c r="AY20" i="77"/>
  <c r="BB19" i="77"/>
  <c r="BA19" i="77"/>
  <c r="AZ19" i="77"/>
  <c r="AY19" i="77"/>
  <c r="BB18" i="77"/>
  <c r="BA18" i="77"/>
  <c r="AZ18" i="77"/>
  <c r="AY18" i="77"/>
  <c r="BB17" i="77"/>
  <c r="BA17" i="77"/>
  <c r="AZ17" i="77"/>
  <c r="AY17" i="77"/>
  <c r="BB16" i="77"/>
  <c r="BA16" i="77"/>
  <c r="AZ16" i="77"/>
  <c r="AY16" i="77"/>
  <c r="AW95" i="77"/>
  <c r="BL95" i="77" s="1"/>
  <c r="AV95" i="77"/>
  <c r="BK95" i="77" s="1"/>
  <c r="AU95" i="77"/>
  <c r="AW94" i="77"/>
  <c r="AV94" i="77"/>
  <c r="AU94" i="77"/>
  <c r="AW93" i="77"/>
  <c r="AV93" i="77"/>
  <c r="AU93" i="77"/>
  <c r="AW92" i="77"/>
  <c r="BL92" i="77" s="1"/>
  <c r="AV92" i="77"/>
  <c r="AU92" i="77"/>
  <c r="AW91" i="77"/>
  <c r="BL91" i="77" s="1"/>
  <c r="AV91" i="77"/>
  <c r="BK91" i="77" s="1"/>
  <c r="AU91" i="77"/>
  <c r="AW90" i="77"/>
  <c r="AV90" i="77"/>
  <c r="AU90" i="77"/>
  <c r="AW89" i="77"/>
  <c r="BL89" i="77" s="1"/>
  <c r="AV89" i="77"/>
  <c r="AU89" i="77"/>
  <c r="AW88" i="77"/>
  <c r="BL88" i="77" s="1"/>
  <c r="AV88" i="77"/>
  <c r="AU88" i="77"/>
  <c r="AW87" i="77"/>
  <c r="BL87" i="77" s="1"/>
  <c r="AV87" i="77"/>
  <c r="BK87" i="77" s="1"/>
  <c r="AU87" i="77"/>
  <c r="AW86" i="77"/>
  <c r="AV86" i="77"/>
  <c r="AU86" i="77"/>
  <c r="AW85" i="77"/>
  <c r="AV85" i="77"/>
  <c r="AU85" i="77"/>
  <c r="AW84" i="77"/>
  <c r="BL84" i="77" s="1"/>
  <c r="AV84" i="77"/>
  <c r="AU84" i="77"/>
  <c r="AW83" i="77"/>
  <c r="BL83" i="77" s="1"/>
  <c r="AV83" i="77"/>
  <c r="BK83" i="77" s="1"/>
  <c r="AU83" i="77"/>
  <c r="AW82" i="77"/>
  <c r="AV82" i="77"/>
  <c r="AU82" i="77"/>
  <c r="AW81" i="77"/>
  <c r="AV81" i="77"/>
  <c r="AU81" i="77"/>
  <c r="AW80" i="77"/>
  <c r="BL80" i="77" s="1"/>
  <c r="AV80" i="77"/>
  <c r="AU80" i="77"/>
  <c r="AW79" i="77"/>
  <c r="BL79" i="77" s="1"/>
  <c r="AV79" i="77"/>
  <c r="BK79" i="77" s="1"/>
  <c r="AU79" i="77"/>
  <c r="AW78" i="77"/>
  <c r="AV78" i="77"/>
  <c r="AU78" i="77"/>
  <c r="AW77" i="77"/>
  <c r="AV77" i="77"/>
  <c r="AU77" i="77"/>
  <c r="AW76" i="77"/>
  <c r="BL76" i="77" s="1"/>
  <c r="AV76" i="77"/>
  <c r="AU76" i="77"/>
  <c r="AW75" i="77"/>
  <c r="BL75" i="77" s="1"/>
  <c r="AV75" i="77"/>
  <c r="BK75" i="77" s="1"/>
  <c r="AU75" i="77"/>
  <c r="AW74" i="77"/>
  <c r="AV74" i="77"/>
  <c r="AU74" i="77"/>
  <c r="AW73" i="77"/>
  <c r="AV73" i="77"/>
  <c r="AU73" i="77"/>
  <c r="AW72" i="77"/>
  <c r="BL72" i="77" s="1"/>
  <c r="AV72" i="77"/>
  <c r="AU72" i="77"/>
  <c r="AW71" i="77"/>
  <c r="BL71" i="77" s="1"/>
  <c r="AV71" i="77"/>
  <c r="BK71" i="77" s="1"/>
  <c r="AU71" i="77"/>
  <c r="AW70" i="77"/>
  <c r="AV70" i="77"/>
  <c r="AU70" i="77"/>
  <c r="AW69" i="77"/>
  <c r="AV69" i="77"/>
  <c r="AU69" i="77"/>
  <c r="AW68" i="77"/>
  <c r="BL68" i="77" s="1"/>
  <c r="AV68" i="77"/>
  <c r="AU68" i="77"/>
  <c r="AW67" i="77"/>
  <c r="BL67" i="77" s="1"/>
  <c r="AV67" i="77"/>
  <c r="BK67" i="77" s="1"/>
  <c r="AU67" i="77"/>
  <c r="AW66" i="77"/>
  <c r="AV66" i="77"/>
  <c r="AU66" i="77"/>
  <c r="AW65" i="77"/>
  <c r="AV65" i="77"/>
  <c r="AU65" i="77"/>
  <c r="AW64" i="77"/>
  <c r="BL64" i="77" s="1"/>
  <c r="AV64" i="77"/>
  <c r="AU64" i="77"/>
  <c r="AW63" i="77"/>
  <c r="BL63" i="77" s="1"/>
  <c r="AV63" i="77"/>
  <c r="BK63" i="77" s="1"/>
  <c r="AU63" i="77"/>
  <c r="AW62" i="77"/>
  <c r="AV62" i="77"/>
  <c r="AU62" i="77"/>
  <c r="AW61" i="77"/>
  <c r="AV61" i="77"/>
  <c r="AU61" i="77"/>
  <c r="AW60" i="77"/>
  <c r="BL60" i="77" s="1"/>
  <c r="AV60" i="77"/>
  <c r="AU60" i="77"/>
  <c r="AW59" i="77"/>
  <c r="BL59" i="77" s="1"/>
  <c r="AV59" i="77"/>
  <c r="BK59" i="77" s="1"/>
  <c r="AU59" i="77"/>
  <c r="AW58" i="77"/>
  <c r="AV58" i="77"/>
  <c r="AU58" i="77"/>
  <c r="AW57" i="77"/>
  <c r="BL57" i="77" s="1"/>
  <c r="AV57" i="77"/>
  <c r="AU57" i="77"/>
  <c r="AW56" i="77"/>
  <c r="BL56" i="77" s="1"/>
  <c r="AV56" i="77"/>
  <c r="AU56" i="77"/>
  <c r="AW55" i="77"/>
  <c r="BL55" i="77" s="1"/>
  <c r="AV55" i="77"/>
  <c r="BK55" i="77" s="1"/>
  <c r="AU55" i="77"/>
  <c r="AW54" i="77"/>
  <c r="AV54" i="77"/>
  <c r="AU54" i="77"/>
  <c r="AW53" i="77"/>
  <c r="AV53" i="77"/>
  <c r="AU53" i="77"/>
  <c r="AW52" i="77"/>
  <c r="BL52" i="77" s="1"/>
  <c r="AV52" i="77"/>
  <c r="AU52" i="77"/>
  <c r="AW51" i="77"/>
  <c r="BL51" i="77" s="1"/>
  <c r="AV51" i="77"/>
  <c r="BK51" i="77" s="1"/>
  <c r="AU51" i="77"/>
  <c r="AW50" i="77"/>
  <c r="AV50" i="77"/>
  <c r="AU50" i="77"/>
  <c r="AW49" i="77"/>
  <c r="AV49" i="77"/>
  <c r="AU49" i="77"/>
  <c r="AW48" i="77"/>
  <c r="BL48" i="77" s="1"/>
  <c r="AV48" i="77"/>
  <c r="AU48" i="77"/>
  <c r="AW47" i="77"/>
  <c r="BL47" i="77" s="1"/>
  <c r="AV47" i="77"/>
  <c r="BK47" i="77" s="1"/>
  <c r="AU47" i="77"/>
  <c r="AW46" i="77"/>
  <c r="AV46" i="77"/>
  <c r="AU46" i="77"/>
  <c r="AW45" i="77"/>
  <c r="AV45" i="77"/>
  <c r="AU45" i="77"/>
  <c r="AW44" i="77"/>
  <c r="BL44" i="77" s="1"/>
  <c r="AV44" i="77"/>
  <c r="AU44" i="77"/>
  <c r="AW43" i="77"/>
  <c r="BL43" i="77" s="1"/>
  <c r="AV43" i="77"/>
  <c r="BK43" i="77" s="1"/>
  <c r="AU43" i="77"/>
  <c r="AW42" i="77"/>
  <c r="AV42" i="77"/>
  <c r="AU42" i="77"/>
  <c r="AW41" i="77"/>
  <c r="AV41" i="77"/>
  <c r="AU41" i="77"/>
  <c r="AW40" i="77"/>
  <c r="BL40" i="77" s="1"/>
  <c r="AV40" i="77"/>
  <c r="AU40" i="77"/>
  <c r="AW39" i="77"/>
  <c r="BL39" i="77" s="1"/>
  <c r="AV39" i="77"/>
  <c r="BK39" i="77" s="1"/>
  <c r="AU39" i="77"/>
  <c r="AW38" i="77"/>
  <c r="AV38" i="77"/>
  <c r="AU38" i="77"/>
  <c r="AW37" i="77"/>
  <c r="AV37" i="77"/>
  <c r="AU37" i="77"/>
  <c r="AW36" i="77"/>
  <c r="AV36" i="77"/>
  <c r="AU36" i="77"/>
  <c r="AW35" i="77"/>
  <c r="AV35" i="77"/>
  <c r="AU35" i="77"/>
  <c r="AW34" i="77"/>
  <c r="AV34" i="77"/>
  <c r="AU34" i="77"/>
  <c r="AW33" i="77"/>
  <c r="AV33" i="77"/>
  <c r="AU33" i="77"/>
  <c r="AW32" i="77"/>
  <c r="BL32" i="77" s="1"/>
  <c r="AV32" i="77"/>
  <c r="AU32" i="77"/>
  <c r="BJ32" i="77" s="1"/>
  <c r="AW31" i="77"/>
  <c r="AV31" i="77"/>
  <c r="BK31" i="77" s="1"/>
  <c r="AU31" i="77"/>
  <c r="AW30" i="77"/>
  <c r="AV30" i="77"/>
  <c r="AU30" i="77"/>
  <c r="AW29" i="77"/>
  <c r="AV29" i="77"/>
  <c r="AU29" i="77"/>
  <c r="AW28" i="77"/>
  <c r="BL28" i="77" s="1"/>
  <c r="AV28" i="77"/>
  <c r="AU28" i="77"/>
  <c r="AW27" i="77"/>
  <c r="BL27" i="77" s="1"/>
  <c r="AV27" i="77"/>
  <c r="BK27" i="77" s="1"/>
  <c r="AU27" i="77"/>
  <c r="AW26" i="77"/>
  <c r="AV26" i="77"/>
  <c r="AU26" i="77"/>
  <c r="AW25" i="77"/>
  <c r="AV25" i="77"/>
  <c r="AU25" i="77"/>
  <c r="AW24" i="77"/>
  <c r="BL24" i="77" s="1"/>
  <c r="AV24" i="77"/>
  <c r="AU24" i="77"/>
  <c r="BJ24" i="77" s="1"/>
  <c r="AW23" i="77"/>
  <c r="BL23" i="77" s="1"/>
  <c r="AV23" i="77"/>
  <c r="BK23" i="77" s="1"/>
  <c r="AU23" i="77"/>
  <c r="AW22" i="77"/>
  <c r="AV22" i="77"/>
  <c r="AU22" i="77"/>
  <c r="AW21" i="77"/>
  <c r="AV21" i="77"/>
  <c r="AU21" i="77"/>
  <c r="AW20" i="77"/>
  <c r="BL20" i="77" s="1"/>
  <c r="AV20" i="77"/>
  <c r="AU20" i="77"/>
  <c r="BJ20" i="77" s="1"/>
  <c r="AW19" i="77"/>
  <c r="BL19" i="77" s="1"/>
  <c r="AV19" i="77"/>
  <c r="BK19" i="77" s="1"/>
  <c r="AU19" i="77"/>
  <c r="AW18" i="77"/>
  <c r="AV18" i="77"/>
  <c r="AU18" i="77"/>
  <c r="AW17" i="77"/>
  <c r="AV17" i="77"/>
  <c r="AU17" i="77"/>
  <c r="AW16" i="77"/>
  <c r="AV16" i="77"/>
  <c r="AU16" i="77"/>
  <c r="AT53" i="77"/>
  <c r="AT52" i="77"/>
  <c r="AT51" i="77"/>
  <c r="AT50" i="77"/>
  <c r="AT49" i="77"/>
  <c r="AT48" i="77"/>
  <c r="AT47" i="77"/>
  <c r="AT46" i="77"/>
  <c r="AT45" i="77"/>
  <c r="AT44" i="77"/>
  <c r="AT43" i="77"/>
  <c r="AT42" i="77"/>
  <c r="AT41" i="77"/>
  <c r="AT40" i="77"/>
  <c r="AT39" i="77"/>
  <c r="AT38" i="77"/>
  <c r="AT37" i="77"/>
  <c r="AT36" i="77"/>
  <c r="AT35" i="77"/>
  <c r="AT34" i="77"/>
  <c r="AT33" i="77"/>
  <c r="AT32" i="77"/>
  <c r="AT31" i="77"/>
  <c r="AT30" i="77"/>
  <c r="AT29" i="77"/>
  <c r="AT28" i="77"/>
  <c r="AT27" i="77"/>
  <c r="AT26" i="77"/>
  <c r="AT25" i="77"/>
  <c r="AT24" i="77"/>
  <c r="AT23" i="77"/>
  <c r="AT22" i="77"/>
  <c r="AT21" i="77"/>
  <c r="AT20" i="77"/>
  <c r="AT19" i="77"/>
  <c r="AT18" i="77"/>
  <c r="AT17" i="77"/>
  <c r="AT16" i="77"/>
  <c r="AT54" i="77"/>
  <c r="AT95" i="77"/>
  <c r="AT94" i="77"/>
  <c r="AT93" i="77"/>
  <c r="AT92" i="77"/>
  <c r="AT91" i="77"/>
  <c r="AT90" i="77"/>
  <c r="AT89" i="77"/>
  <c r="AT88" i="77"/>
  <c r="AT87" i="77"/>
  <c r="AT86" i="77"/>
  <c r="AT85" i="77"/>
  <c r="AT84" i="77"/>
  <c r="AT83" i="77"/>
  <c r="AT82" i="77"/>
  <c r="AT81" i="77"/>
  <c r="AT80" i="77"/>
  <c r="AT79" i="77"/>
  <c r="AT78" i="77"/>
  <c r="AT77" i="77"/>
  <c r="AT76" i="77"/>
  <c r="AT75" i="77"/>
  <c r="AT74" i="77"/>
  <c r="AT73" i="77"/>
  <c r="AT72" i="77"/>
  <c r="AT71" i="77"/>
  <c r="AT70" i="77"/>
  <c r="AT69" i="77"/>
  <c r="AT68" i="77"/>
  <c r="AT67" i="77"/>
  <c r="AT66" i="77"/>
  <c r="AT65" i="77"/>
  <c r="AT64" i="77"/>
  <c r="AT63" i="77"/>
  <c r="AT62" i="77"/>
  <c r="AT61" i="77"/>
  <c r="AT60" i="77"/>
  <c r="AT59" i="77"/>
  <c r="AT58" i="77"/>
  <c r="AT57" i="77"/>
  <c r="AT56" i="77"/>
  <c r="AT55" i="77"/>
  <c r="AQ18" i="65"/>
  <c r="AM170" i="62"/>
  <c r="AL170" i="62"/>
  <c r="DP875" i="82" s="1"/>
  <c r="AK170" i="62"/>
  <c r="DP874" i="82" s="1"/>
  <c r="AJ170" i="62"/>
  <c r="DP873" i="82" s="1"/>
  <c r="AI170" i="62"/>
  <c r="DP872" i="82" s="1"/>
  <c r="AH170" i="62"/>
  <c r="DP871" i="82" s="1"/>
  <c r="AG170" i="62"/>
  <c r="DP870" i="82" s="1"/>
  <c r="AF170" i="62"/>
  <c r="DP869" i="82" s="1"/>
  <c r="AE170" i="62"/>
  <c r="DP868" i="82" s="1"/>
  <c r="AD170" i="62"/>
  <c r="DP867" i="82" s="1"/>
  <c r="AC170" i="62"/>
  <c r="DP866" i="82" s="1"/>
  <c r="AB170" i="62"/>
  <c r="DP865" i="82" s="1"/>
  <c r="AA170" i="62"/>
  <c r="DP864" i="82" s="1"/>
  <c r="Z170" i="62"/>
  <c r="DP863" i="82" s="1"/>
  <c r="Y170" i="62"/>
  <c r="DP862" i="82" s="1"/>
  <c r="X170" i="62"/>
  <c r="DP861" i="82" s="1"/>
  <c r="W170" i="62"/>
  <c r="DP860" i="82" s="1"/>
  <c r="V170" i="62"/>
  <c r="DP859" i="82" s="1"/>
  <c r="U170" i="62"/>
  <c r="DP858" i="82" s="1"/>
  <c r="T170" i="62"/>
  <c r="DP857" i="82" s="1"/>
  <c r="S170" i="62"/>
  <c r="DP856" i="82" s="1"/>
  <c r="R170" i="62"/>
  <c r="DP855" i="82" s="1"/>
  <c r="Q170" i="62"/>
  <c r="DP854" i="82" s="1"/>
  <c r="P170" i="62"/>
  <c r="DP853" i="82" s="1"/>
  <c r="O170" i="62"/>
  <c r="DP852" i="82" s="1"/>
  <c r="N170" i="62"/>
  <c r="DP851" i="82" s="1"/>
  <c r="M170" i="62"/>
  <c r="DP850" i="82" s="1"/>
  <c r="L170" i="62"/>
  <c r="DP849" i="82" s="1"/>
  <c r="K170" i="62"/>
  <c r="DP848" i="82" s="1"/>
  <c r="J170" i="62"/>
  <c r="DP847" i="82" s="1"/>
  <c r="I170" i="62"/>
  <c r="DP846" i="82" s="1"/>
  <c r="H170" i="62"/>
  <c r="DP845" i="82" s="1"/>
  <c r="G170" i="62"/>
  <c r="DP844" i="82" s="1"/>
  <c r="F170" i="62"/>
  <c r="DP843" i="82" s="1"/>
  <c r="E170" i="62"/>
  <c r="DP842" i="82" s="1"/>
  <c r="D170" i="62"/>
  <c r="DP841" i="82" s="1"/>
  <c r="C170" i="62"/>
  <c r="AN169" i="62"/>
  <c r="AN168" i="62"/>
  <c r="AN170" i="62" s="1"/>
  <c r="AN166" i="62"/>
  <c r="AN165" i="62"/>
  <c r="AN164" i="62"/>
  <c r="AN162" i="62"/>
  <c r="AM161" i="62"/>
  <c r="AM167" i="62" s="1"/>
  <c r="AL161" i="62"/>
  <c r="AK161" i="62"/>
  <c r="AJ161" i="62"/>
  <c r="DG873" i="82" s="1"/>
  <c r="AI161" i="62"/>
  <c r="DG872" i="82" s="1"/>
  <c r="AH161" i="62"/>
  <c r="AG161" i="62"/>
  <c r="AF161" i="62"/>
  <c r="DG869" i="82" s="1"/>
  <c r="AE161" i="62"/>
  <c r="DG868" i="82" s="1"/>
  <c r="AD161" i="62"/>
  <c r="AC161" i="62"/>
  <c r="AB161" i="62"/>
  <c r="DG865" i="82" s="1"/>
  <c r="AA161" i="62"/>
  <c r="DG864" i="82" s="1"/>
  <c r="Z161" i="62"/>
  <c r="Y161" i="62"/>
  <c r="X161" i="62"/>
  <c r="DG861" i="82" s="1"/>
  <c r="W161" i="62"/>
  <c r="DG860" i="82" s="1"/>
  <c r="V161" i="62"/>
  <c r="U161" i="62"/>
  <c r="T161" i="62"/>
  <c r="DG857" i="82" s="1"/>
  <c r="S161" i="62"/>
  <c r="DG856" i="82" s="1"/>
  <c r="R161" i="62"/>
  <c r="Q161" i="62"/>
  <c r="P161" i="62"/>
  <c r="DG853" i="82" s="1"/>
  <c r="O161" i="62"/>
  <c r="DG852" i="82" s="1"/>
  <c r="N161" i="62"/>
  <c r="M161" i="62"/>
  <c r="L161" i="62"/>
  <c r="DG849" i="82" s="1"/>
  <c r="K161" i="62"/>
  <c r="DG848" i="82" s="1"/>
  <c r="J161" i="62"/>
  <c r="I161" i="62"/>
  <c r="H161" i="62"/>
  <c r="DG845" i="82" s="1"/>
  <c r="G161" i="62"/>
  <c r="DG844" i="82" s="1"/>
  <c r="F161" i="62"/>
  <c r="E161" i="62"/>
  <c r="D161" i="62"/>
  <c r="DG841" i="82" s="1"/>
  <c r="C161" i="62"/>
  <c r="AN160" i="62"/>
  <c r="AN159" i="62"/>
  <c r="AN158" i="62"/>
  <c r="AN157" i="62"/>
  <c r="AN156" i="62"/>
  <c r="AN155" i="62"/>
  <c r="AN154" i="62"/>
  <c r="AN153" i="62"/>
  <c r="AN152" i="62"/>
  <c r="AN151" i="62"/>
  <c r="AN150" i="62"/>
  <c r="AN149" i="62"/>
  <c r="AN148" i="62"/>
  <c r="AN147" i="62"/>
  <c r="AN146" i="62"/>
  <c r="AN145" i="62"/>
  <c r="AN144" i="62"/>
  <c r="AN143" i="62"/>
  <c r="AN142" i="62"/>
  <c r="AN141" i="62"/>
  <c r="AN140" i="62"/>
  <c r="AN139" i="62"/>
  <c r="AN138" i="62"/>
  <c r="AN137" i="62"/>
  <c r="AN136" i="62"/>
  <c r="AN135" i="62"/>
  <c r="AN134" i="62"/>
  <c r="AN133" i="62"/>
  <c r="AN132" i="62"/>
  <c r="AN131" i="62"/>
  <c r="AN130" i="62"/>
  <c r="AN129" i="62"/>
  <c r="AN128" i="62"/>
  <c r="AN127" i="62"/>
  <c r="AN126" i="62"/>
  <c r="AN125" i="62"/>
  <c r="AN124" i="62"/>
  <c r="AM117" i="62"/>
  <c r="AL117" i="62"/>
  <c r="DP839" i="82" s="1"/>
  <c r="AK117" i="62"/>
  <c r="DP838" i="82" s="1"/>
  <c r="AJ117" i="62"/>
  <c r="DP837" i="82" s="1"/>
  <c r="AI117" i="62"/>
  <c r="DP836" i="82" s="1"/>
  <c r="AH117" i="62"/>
  <c r="DP835" i="82" s="1"/>
  <c r="AG117" i="62"/>
  <c r="DP834" i="82" s="1"/>
  <c r="AF117" i="62"/>
  <c r="DP833" i="82" s="1"/>
  <c r="AE117" i="62"/>
  <c r="DP832" i="82" s="1"/>
  <c r="AD117" i="62"/>
  <c r="DP831" i="82" s="1"/>
  <c r="AC117" i="62"/>
  <c r="DP830" i="82" s="1"/>
  <c r="AB117" i="62"/>
  <c r="DP829" i="82" s="1"/>
  <c r="AA117" i="62"/>
  <c r="DP828" i="82" s="1"/>
  <c r="Z117" i="62"/>
  <c r="DP827" i="82" s="1"/>
  <c r="Y117" i="62"/>
  <c r="DP826" i="82" s="1"/>
  <c r="X117" i="62"/>
  <c r="DP825" i="82" s="1"/>
  <c r="W117" i="62"/>
  <c r="DP824" i="82" s="1"/>
  <c r="V117" i="62"/>
  <c r="DP823" i="82" s="1"/>
  <c r="U117" i="62"/>
  <c r="DP822" i="82" s="1"/>
  <c r="T117" i="62"/>
  <c r="DP821" i="82" s="1"/>
  <c r="S117" i="62"/>
  <c r="DP820" i="82" s="1"/>
  <c r="R117" i="62"/>
  <c r="DP819" i="82" s="1"/>
  <c r="Q117" i="62"/>
  <c r="DP818" i="82" s="1"/>
  <c r="P117" i="62"/>
  <c r="DP817" i="82" s="1"/>
  <c r="O117" i="62"/>
  <c r="DP816" i="82" s="1"/>
  <c r="N117" i="62"/>
  <c r="DP815" i="82" s="1"/>
  <c r="M117" i="62"/>
  <c r="DP814" i="82" s="1"/>
  <c r="L117" i="62"/>
  <c r="DP813" i="82" s="1"/>
  <c r="K117" i="62"/>
  <c r="DP812" i="82" s="1"/>
  <c r="J117" i="62"/>
  <c r="DP811" i="82" s="1"/>
  <c r="I117" i="62"/>
  <c r="DP810" i="82" s="1"/>
  <c r="H117" i="62"/>
  <c r="DP809" i="82" s="1"/>
  <c r="G117" i="62"/>
  <c r="DP808" i="82" s="1"/>
  <c r="F117" i="62"/>
  <c r="DP807" i="82" s="1"/>
  <c r="E117" i="62"/>
  <c r="DP806" i="82" s="1"/>
  <c r="D117" i="62"/>
  <c r="DP805" i="82" s="1"/>
  <c r="C117" i="62"/>
  <c r="AN116" i="62"/>
  <c r="AN115" i="62"/>
  <c r="AN113" i="62"/>
  <c r="AN112" i="62"/>
  <c r="AN111" i="62"/>
  <c r="AN109" i="62"/>
  <c r="AM108" i="62"/>
  <c r="AM114" i="62" s="1"/>
  <c r="AL108" i="62"/>
  <c r="AK108" i="62"/>
  <c r="DG838" i="82" s="1"/>
  <c r="AJ108" i="62"/>
  <c r="DG837" i="82" s="1"/>
  <c r="AI108" i="62"/>
  <c r="AH108" i="62"/>
  <c r="AG108" i="62"/>
  <c r="DG834" i="82" s="1"/>
  <c r="AF108" i="62"/>
  <c r="DG833" i="82" s="1"/>
  <c r="AE108" i="62"/>
  <c r="AD108" i="62"/>
  <c r="AC108" i="62"/>
  <c r="DG830" i="82" s="1"/>
  <c r="AB108" i="62"/>
  <c r="DG829" i="82" s="1"/>
  <c r="AA108" i="62"/>
  <c r="Z108" i="62"/>
  <c r="Y108" i="62"/>
  <c r="DG826" i="82" s="1"/>
  <c r="X108" i="62"/>
  <c r="DG825" i="82" s="1"/>
  <c r="W108" i="62"/>
  <c r="V108" i="62"/>
  <c r="U108" i="62"/>
  <c r="DG822" i="82" s="1"/>
  <c r="T108" i="62"/>
  <c r="DG821" i="82" s="1"/>
  <c r="S108" i="62"/>
  <c r="R108" i="62"/>
  <c r="Q108" i="62"/>
  <c r="DG818" i="82" s="1"/>
  <c r="P108" i="62"/>
  <c r="DG817" i="82" s="1"/>
  <c r="O108" i="62"/>
  <c r="N108" i="62"/>
  <c r="M108" i="62"/>
  <c r="DG814" i="82" s="1"/>
  <c r="L108" i="62"/>
  <c r="DG813" i="82" s="1"/>
  <c r="K108" i="62"/>
  <c r="J108" i="62"/>
  <c r="I108" i="62"/>
  <c r="DG810" i="82" s="1"/>
  <c r="H108" i="62"/>
  <c r="DG809" i="82" s="1"/>
  <c r="G108" i="62"/>
  <c r="F108" i="62"/>
  <c r="E108" i="62"/>
  <c r="DG806" i="82" s="1"/>
  <c r="D108" i="62"/>
  <c r="DG805" i="82" s="1"/>
  <c r="C108" i="62"/>
  <c r="AN107" i="62"/>
  <c r="AN106" i="62"/>
  <c r="AN105" i="62"/>
  <c r="AN104" i="62"/>
  <c r="AN103" i="62"/>
  <c r="AN102" i="62"/>
  <c r="AN101" i="62"/>
  <c r="AN100" i="62"/>
  <c r="AN99" i="62"/>
  <c r="AN98" i="62"/>
  <c r="AN97" i="62"/>
  <c r="AN96" i="62"/>
  <c r="AN95" i="62"/>
  <c r="AN94" i="62"/>
  <c r="AN93" i="62"/>
  <c r="AN92" i="62"/>
  <c r="AN91" i="62"/>
  <c r="AN90" i="62"/>
  <c r="AN89" i="62"/>
  <c r="AN88" i="62"/>
  <c r="AN87" i="62"/>
  <c r="AN86" i="62"/>
  <c r="AN85" i="62"/>
  <c r="AN84" i="62"/>
  <c r="AN83" i="62"/>
  <c r="AN82" i="62"/>
  <c r="AN81" i="62"/>
  <c r="AN80" i="62"/>
  <c r="AN79" i="62"/>
  <c r="AN78" i="62"/>
  <c r="AN77" i="62"/>
  <c r="AN76" i="62"/>
  <c r="AN75" i="62"/>
  <c r="AN74" i="62"/>
  <c r="AN73" i="62"/>
  <c r="AN72" i="62"/>
  <c r="AN71" i="62"/>
  <c r="AM64" i="62"/>
  <c r="AL64" i="62"/>
  <c r="DP803" i="82" s="1"/>
  <c r="AK64" i="62"/>
  <c r="DP802" i="82" s="1"/>
  <c r="AJ64" i="62"/>
  <c r="DP801" i="82" s="1"/>
  <c r="AI64" i="62"/>
  <c r="DP800" i="82" s="1"/>
  <c r="AH64" i="62"/>
  <c r="DP799" i="82" s="1"/>
  <c r="AG64" i="62"/>
  <c r="DP798" i="82" s="1"/>
  <c r="AF64" i="62"/>
  <c r="DP797" i="82" s="1"/>
  <c r="AE64" i="62"/>
  <c r="DP796" i="82" s="1"/>
  <c r="AD64" i="62"/>
  <c r="DP795" i="82" s="1"/>
  <c r="AC64" i="62"/>
  <c r="DP794" i="82" s="1"/>
  <c r="AB64" i="62"/>
  <c r="DP793" i="82" s="1"/>
  <c r="AA64" i="62"/>
  <c r="DP792" i="82" s="1"/>
  <c r="Z64" i="62"/>
  <c r="DP791" i="82" s="1"/>
  <c r="Y64" i="62"/>
  <c r="DP790" i="82" s="1"/>
  <c r="X64" i="62"/>
  <c r="DP789" i="82" s="1"/>
  <c r="W64" i="62"/>
  <c r="DP788" i="82" s="1"/>
  <c r="V64" i="62"/>
  <c r="DP787" i="82" s="1"/>
  <c r="U64" i="62"/>
  <c r="DP786" i="82" s="1"/>
  <c r="T64" i="62"/>
  <c r="DP785" i="82" s="1"/>
  <c r="S64" i="62"/>
  <c r="DP784" i="82" s="1"/>
  <c r="R64" i="62"/>
  <c r="DP783" i="82" s="1"/>
  <c r="Q64" i="62"/>
  <c r="DP782" i="82" s="1"/>
  <c r="P64" i="62"/>
  <c r="DP781" i="82" s="1"/>
  <c r="O64" i="62"/>
  <c r="DP780" i="82" s="1"/>
  <c r="N64" i="62"/>
  <c r="DP779" i="82" s="1"/>
  <c r="M64" i="62"/>
  <c r="DP778" i="82" s="1"/>
  <c r="L64" i="62"/>
  <c r="DP777" i="82" s="1"/>
  <c r="K64" i="62"/>
  <c r="DP776" i="82" s="1"/>
  <c r="J64" i="62"/>
  <c r="DP775" i="82" s="1"/>
  <c r="I64" i="62"/>
  <c r="DP774" i="82" s="1"/>
  <c r="H64" i="62"/>
  <c r="DP773" i="82" s="1"/>
  <c r="G64" i="62"/>
  <c r="DP772" i="82" s="1"/>
  <c r="F64" i="62"/>
  <c r="DP771" i="82" s="1"/>
  <c r="E64" i="62"/>
  <c r="DP770" i="82" s="1"/>
  <c r="D64" i="62"/>
  <c r="DP769" i="82" s="1"/>
  <c r="C64" i="62"/>
  <c r="AN63" i="62"/>
  <c r="AN62" i="62"/>
  <c r="AN60" i="62"/>
  <c r="AN59" i="62"/>
  <c r="AN58" i="62"/>
  <c r="AN56" i="62"/>
  <c r="AM55" i="62"/>
  <c r="AM61" i="62" s="1"/>
  <c r="AL55" i="62"/>
  <c r="DG803" i="82" s="1"/>
  <c r="AK55" i="62"/>
  <c r="DG802" i="82" s="1"/>
  <c r="AJ55" i="62"/>
  <c r="AI55" i="62"/>
  <c r="AH55" i="62"/>
  <c r="DG799" i="82" s="1"/>
  <c r="AG55" i="62"/>
  <c r="DG798" i="82" s="1"/>
  <c r="AF55" i="62"/>
  <c r="AE55" i="62"/>
  <c r="AD55" i="62"/>
  <c r="DG795" i="82" s="1"/>
  <c r="AC55" i="62"/>
  <c r="DG794" i="82" s="1"/>
  <c r="AB55" i="62"/>
  <c r="AA55" i="62"/>
  <c r="Z55" i="62"/>
  <c r="DG791" i="82" s="1"/>
  <c r="Y55" i="62"/>
  <c r="DG790" i="82" s="1"/>
  <c r="X55" i="62"/>
  <c r="W55" i="62"/>
  <c r="V55" i="62"/>
  <c r="DG787" i="82" s="1"/>
  <c r="U55" i="62"/>
  <c r="DG786" i="82" s="1"/>
  <c r="T55" i="62"/>
  <c r="S55" i="62"/>
  <c r="R55" i="62"/>
  <c r="DG783" i="82" s="1"/>
  <c r="Q55" i="62"/>
  <c r="DG782" i="82" s="1"/>
  <c r="P55" i="62"/>
  <c r="O55" i="62"/>
  <c r="N55" i="62"/>
  <c r="DG779" i="82" s="1"/>
  <c r="M55" i="62"/>
  <c r="DG778" i="82" s="1"/>
  <c r="L55" i="62"/>
  <c r="K55" i="62"/>
  <c r="J55" i="62"/>
  <c r="DG775" i="82" s="1"/>
  <c r="I55" i="62"/>
  <c r="DG774" i="82" s="1"/>
  <c r="H55" i="62"/>
  <c r="G55" i="62"/>
  <c r="F55" i="62"/>
  <c r="DG771" i="82" s="1"/>
  <c r="E55" i="62"/>
  <c r="DG770" i="82" s="1"/>
  <c r="D55" i="62"/>
  <c r="C55" i="62"/>
  <c r="AN54" i="62"/>
  <c r="AN53" i="62"/>
  <c r="AN52" i="62"/>
  <c r="AN51" i="62"/>
  <c r="AN50" i="62"/>
  <c r="AN49" i="62"/>
  <c r="AN48" i="62"/>
  <c r="AN47" i="62"/>
  <c r="AN46" i="62"/>
  <c r="AN45" i="62"/>
  <c r="AN44" i="62"/>
  <c r="AN43" i="62"/>
  <c r="AN42" i="62"/>
  <c r="AN41" i="62"/>
  <c r="AN40" i="62"/>
  <c r="AN39" i="62"/>
  <c r="AN38" i="62"/>
  <c r="AN37" i="62"/>
  <c r="AN36" i="62"/>
  <c r="AN35" i="62"/>
  <c r="AN34" i="62"/>
  <c r="AN33" i="62"/>
  <c r="AN32" i="62"/>
  <c r="AN31" i="62"/>
  <c r="AN30" i="62"/>
  <c r="AN29" i="62"/>
  <c r="AN28" i="62"/>
  <c r="AN27" i="62"/>
  <c r="AN26" i="62"/>
  <c r="AN25" i="62"/>
  <c r="AN24" i="62"/>
  <c r="AN23" i="62"/>
  <c r="AN22" i="62"/>
  <c r="AN21" i="62"/>
  <c r="AN20" i="62"/>
  <c r="AN19" i="62"/>
  <c r="AN18" i="62"/>
  <c r="AM170" i="38"/>
  <c r="AL170" i="38"/>
  <c r="DP767" i="82" s="1"/>
  <c r="AK170" i="38"/>
  <c r="DP766" i="82" s="1"/>
  <c r="AJ170" i="38"/>
  <c r="DP765" i="82" s="1"/>
  <c r="AI170" i="38"/>
  <c r="DP764" i="82" s="1"/>
  <c r="AH170" i="38"/>
  <c r="DP763" i="82" s="1"/>
  <c r="AG170" i="38"/>
  <c r="DP762" i="82" s="1"/>
  <c r="AF170" i="38"/>
  <c r="DP761" i="82" s="1"/>
  <c r="AE170" i="38"/>
  <c r="DP760" i="82" s="1"/>
  <c r="AD170" i="38"/>
  <c r="DP759" i="82" s="1"/>
  <c r="AC170" i="38"/>
  <c r="DP758" i="82" s="1"/>
  <c r="AB170" i="38"/>
  <c r="DP757" i="82" s="1"/>
  <c r="AA170" i="38"/>
  <c r="DP756" i="82" s="1"/>
  <c r="Z170" i="38"/>
  <c r="DP755" i="82" s="1"/>
  <c r="Y170" i="38"/>
  <c r="DP754" i="82" s="1"/>
  <c r="X170" i="38"/>
  <c r="DP753" i="82" s="1"/>
  <c r="W170" i="38"/>
  <c r="DP752" i="82" s="1"/>
  <c r="V170" i="38"/>
  <c r="DP751" i="82" s="1"/>
  <c r="U170" i="38"/>
  <c r="DP750" i="82" s="1"/>
  <c r="T170" i="38"/>
  <c r="DP749" i="82" s="1"/>
  <c r="S170" i="38"/>
  <c r="DP748" i="82" s="1"/>
  <c r="R170" i="38"/>
  <c r="DP747" i="82" s="1"/>
  <c r="Q170" i="38"/>
  <c r="DP746" i="82" s="1"/>
  <c r="P170" i="38"/>
  <c r="DP745" i="82" s="1"/>
  <c r="O170" i="38"/>
  <c r="DP744" i="82" s="1"/>
  <c r="N170" i="38"/>
  <c r="DP743" i="82" s="1"/>
  <c r="M170" i="38"/>
  <c r="DP742" i="82" s="1"/>
  <c r="L170" i="38"/>
  <c r="DP741" i="82" s="1"/>
  <c r="K170" i="38"/>
  <c r="DP740" i="82" s="1"/>
  <c r="J170" i="38"/>
  <c r="DP739" i="82" s="1"/>
  <c r="I170" i="38"/>
  <c r="DP738" i="82" s="1"/>
  <c r="H170" i="38"/>
  <c r="DP737" i="82" s="1"/>
  <c r="G170" i="38"/>
  <c r="DP736" i="82" s="1"/>
  <c r="F170" i="38"/>
  <c r="DP735" i="82" s="1"/>
  <c r="E170" i="38"/>
  <c r="DP734" i="82" s="1"/>
  <c r="D170" i="38"/>
  <c r="DP733" i="82" s="1"/>
  <c r="C170" i="38"/>
  <c r="AN169" i="38"/>
  <c r="AN168" i="38"/>
  <c r="AN166" i="38"/>
  <c r="AN165" i="38"/>
  <c r="AN164" i="38"/>
  <c r="AN162" i="38"/>
  <c r="AM161" i="38"/>
  <c r="AM167" i="38" s="1"/>
  <c r="AL161" i="38"/>
  <c r="AK161" i="38"/>
  <c r="DG766" i="82" s="1"/>
  <c r="AJ161" i="38"/>
  <c r="DG765" i="82" s="1"/>
  <c r="AI161" i="38"/>
  <c r="AH161" i="38"/>
  <c r="AG161" i="38"/>
  <c r="DG762" i="82" s="1"/>
  <c r="AF161" i="38"/>
  <c r="DG761" i="82" s="1"/>
  <c r="AE161" i="38"/>
  <c r="AD161" i="38"/>
  <c r="AC161" i="38"/>
  <c r="DG758" i="82" s="1"/>
  <c r="AB161" i="38"/>
  <c r="DG757" i="82" s="1"/>
  <c r="AA161" i="38"/>
  <c r="Z161" i="38"/>
  <c r="Y161" i="38"/>
  <c r="DG754" i="82" s="1"/>
  <c r="X161" i="38"/>
  <c r="DG753" i="82" s="1"/>
  <c r="W161" i="38"/>
  <c r="V161" i="38"/>
  <c r="U161" i="38"/>
  <c r="DG750" i="82" s="1"/>
  <c r="T161" i="38"/>
  <c r="DG749" i="82" s="1"/>
  <c r="S161" i="38"/>
  <c r="R161" i="38"/>
  <c r="Q161" i="38"/>
  <c r="DG746" i="82" s="1"/>
  <c r="P161" i="38"/>
  <c r="DG745" i="82" s="1"/>
  <c r="O161" i="38"/>
  <c r="N161" i="38"/>
  <c r="M161" i="38"/>
  <c r="DG742" i="82" s="1"/>
  <c r="L161" i="38"/>
  <c r="DG741" i="82" s="1"/>
  <c r="K161" i="38"/>
  <c r="J161" i="38"/>
  <c r="I161" i="38"/>
  <c r="DG738" i="82" s="1"/>
  <c r="H161" i="38"/>
  <c r="DG737" i="82" s="1"/>
  <c r="G161" i="38"/>
  <c r="F161" i="38"/>
  <c r="E161" i="38"/>
  <c r="DG734" i="82" s="1"/>
  <c r="D161" i="38"/>
  <c r="DG733" i="82" s="1"/>
  <c r="C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M117" i="38"/>
  <c r="AL117" i="38"/>
  <c r="DP731" i="82" s="1"/>
  <c r="AK117" i="38"/>
  <c r="DP730" i="82" s="1"/>
  <c r="AJ117" i="38"/>
  <c r="DP729" i="82" s="1"/>
  <c r="AI117" i="38"/>
  <c r="DP728" i="82" s="1"/>
  <c r="AH117" i="38"/>
  <c r="DP727" i="82" s="1"/>
  <c r="AG117" i="38"/>
  <c r="DP726" i="82" s="1"/>
  <c r="AF117" i="38"/>
  <c r="DP725" i="82" s="1"/>
  <c r="AE117" i="38"/>
  <c r="DP724" i="82" s="1"/>
  <c r="AD117" i="38"/>
  <c r="DP723" i="82" s="1"/>
  <c r="AC117" i="38"/>
  <c r="DP722" i="82" s="1"/>
  <c r="AB117" i="38"/>
  <c r="DP721" i="82" s="1"/>
  <c r="AA117" i="38"/>
  <c r="DP720" i="82" s="1"/>
  <c r="Z117" i="38"/>
  <c r="DP719" i="82" s="1"/>
  <c r="Y117" i="38"/>
  <c r="DP718" i="82" s="1"/>
  <c r="X117" i="38"/>
  <c r="DP717" i="82" s="1"/>
  <c r="W117" i="38"/>
  <c r="DP716" i="82" s="1"/>
  <c r="V117" i="38"/>
  <c r="DP715" i="82" s="1"/>
  <c r="U117" i="38"/>
  <c r="DP714" i="82" s="1"/>
  <c r="T117" i="38"/>
  <c r="DP713" i="82" s="1"/>
  <c r="S117" i="38"/>
  <c r="DP712" i="82" s="1"/>
  <c r="R117" i="38"/>
  <c r="DP711" i="82" s="1"/>
  <c r="Q117" i="38"/>
  <c r="DP710" i="82" s="1"/>
  <c r="P117" i="38"/>
  <c r="DP709" i="82" s="1"/>
  <c r="O117" i="38"/>
  <c r="DP708" i="82" s="1"/>
  <c r="N117" i="38"/>
  <c r="DP707" i="82" s="1"/>
  <c r="M117" i="38"/>
  <c r="DP706" i="82" s="1"/>
  <c r="L117" i="38"/>
  <c r="DP705" i="82" s="1"/>
  <c r="K117" i="38"/>
  <c r="DP704" i="82" s="1"/>
  <c r="J117" i="38"/>
  <c r="DP703" i="82" s="1"/>
  <c r="I117" i="38"/>
  <c r="DP702" i="82" s="1"/>
  <c r="H117" i="38"/>
  <c r="DP701" i="82" s="1"/>
  <c r="G117" i="38"/>
  <c r="DP700" i="82" s="1"/>
  <c r="F117" i="38"/>
  <c r="DP699" i="82" s="1"/>
  <c r="E117" i="38"/>
  <c r="DP698" i="82" s="1"/>
  <c r="D117" i="38"/>
  <c r="DP697" i="82" s="1"/>
  <c r="C117" i="38"/>
  <c r="AN116" i="38"/>
  <c r="AN115" i="38"/>
  <c r="AN113" i="38"/>
  <c r="AN112" i="38"/>
  <c r="AN111" i="38"/>
  <c r="AN109" i="38"/>
  <c r="AM108" i="38"/>
  <c r="AM114" i="38" s="1"/>
  <c r="AL108" i="38"/>
  <c r="DG731" i="82" s="1"/>
  <c r="AK108" i="38"/>
  <c r="DG730" i="82" s="1"/>
  <c r="AJ108" i="38"/>
  <c r="AI108" i="38"/>
  <c r="AH108" i="38"/>
  <c r="DG727" i="82" s="1"/>
  <c r="AG108" i="38"/>
  <c r="DG726" i="82" s="1"/>
  <c r="AF108" i="38"/>
  <c r="AE108" i="38"/>
  <c r="AD108" i="38"/>
  <c r="DG723" i="82" s="1"/>
  <c r="AC108" i="38"/>
  <c r="DG722" i="82" s="1"/>
  <c r="AB108" i="38"/>
  <c r="AA108" i="38"/>
  <c r="Z108" i="38"/>
  <c r="DG719" i="82" s="1"/>
  <c r="Y108" i="38"/>
  <c r="DG718" i="82" s="1"/>
  <c r="X108" i="38"/>
  <c r="W108" i="38"/>
  <c r="V108" i="38"/>
  <c r="DG715" i="82" s="1"/>
  <c r="U108" i="38"/>
  <c r="DG714" i="82" s="1"/>
  <c r="T108" i="38"/>
  <c r="S108" i="38"/>
  <c r="R108" i="38"/>
  <c r="DG711" i="82" s="1"/>
  <c r="Q108" i="38"/>
  <c r="DG710" i="82" s="1"/>
  <c r="P108" i="38"/>
  <c r="O108" i="38"/>
  <c r="N108" i="38"/>
  <c r="DG707" i="82" s="1"/>
  <c r="M108" i="38"/>
  <c r="DG706" i="82" s="1"/>
  <c r="L108" i="38"/>
  <c r="K108" i="38"/>
  <c r="J108" i="38"/>
  <c r="DG703" i="82" s="1"/>
  <c r="I108" i="38"/>
  <c r="DG702" i="82" s="1"/>
  <c r="H108" i="38"/>
  <c r="G108" i="38"/>
  <c r="F108" i="38"/>
  <c r="DG699" i="82" s="1"/>
  <c r="E108" i="38"/>
  <c r="DG698" i="82" s="1"/>
  <c r="D108" i="38"/>
  <c r="C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M64" i="38"/>
  <c r="AL64" i="38"/>
  <c r="DP695" i="82" s="1"/>
  <c r="AK64" i="38"/>
  <c r="AJ64" i="38"/>
  <c r="DP693" i="82" s="1"/>
  <c r="AI64" i="38"/>
  <c r="DP692" i="82" s="1"/>
  <c r="AH64" i="38"/>
  <c r="DP691" i="82" s="1"/>
  <c r="AG64" i="38"/>
  <c r="DP690" i="82" s="1"/>
  <c r="AF64" i="38"/>
  <c r="DP689" i="82" s="1"/>
  <c r="AE64" i="38"/>
  <c r="DP688" i="82" s="1"/>
  <c r="AD64" i="38"/>
  <c r="DP687" i="82" s="1"/>
  <c r="AC64" i="38"/>
  <c r="DP686" i="82" s="1"/>
  <c r="AB64" i="38"/>
  <c r="DP685" i="82" s="1"/>
  <c r="AA64" i="38"/>
  <c r="DP684" i="82" s="1"/>
  <c r="Z64" i="38"/>
  <c r="DP683" i="82" s="1"/>
  <c r="Y64" i="38"/>
  <c r="DP682" i="82" s="1"/>
  <c r="X64" i="38"/>
  <c r="DP681" i="82" s="1"/>
  <c r="W64" i="38"/>
  <c r="DP680" i="82" s="1"/>
  <c r="V64" i="38"/>
  <c r="DP679" i="82" s="1"/>
  <c r="U64" i="38"/>
  <c r="DP678" i="82" s="1"/>
  <c r="T64" i="38"/>
  <c r="DP677" i="82" s="1"/>
  <c r="S64" i="38"/>
  <c r="DP676" i="82" s="1"/>
  <c r="R64" i="38"/>
  <c r="DP675" i="82" s="1"/>
  <c r="Q64" i="38"/>
  <c r="DP674" i="82" s="1"/>
  <c r="P64" i="38"/>
  <c r="DP673" i="82" s="1"/>
  <c r="O64" i="38"/>
  <c r="DP672" i="82" s="1"/>
  <c r="N64" i="38"/>
  <c r="DP671" i="82" s="1"/>
  <c r="M64" i="38"/>
  <c r="DP670" i="82" s="1"/>
  <c r="L64" i="38"/>
  <c r="DP669" i="82" s="1"/>
  <c r="K64" i="38"/>
  <c r="DP668" i="82" s="1"/>
  <c r="J64" i="38"/>
  <c r="DP667" i="82" s="1"/>
  <c r="I64" i="38"/>
  <c r="DP666" i="82" s="1"/>
  <c r="H64" i="38"/>
  <c r="DP665" i="82" s="1"/>
  <c r="G64" i="38"/>
  <c r="DP664" i="82" s="1"/>
  <c r="F64" i="38"/>
  <c r="DP663" i="82" s="1"/>
  <c r="E64" i="38"/>
  <c r="D64" i="38"/>
  <c r="DP661" i="82" s="1"/>
  <c r="C64" i="38"/>
  <c r="AN63" i="38"/>
  <c r="AN62" i="38"/>
  <c r="AN60" i="38"/>
  <c r="AN59" i="38"/>
  <c r="AN58" i="38"/>
  <c r="AN56" i="38"/>
  <c r="AM55" i="38"/>
  <c r="AM61" i="38" s="1"/>
  <c r="AL55" i="38"/>
  <c r="DG695" i="82" s="1"/>
  <c r="AK55" i="38"/>
  <c r="DG694" i="82" s="1"/>
  <c r="AJ55" i="38"/>
  <c r="AI55" i="38"/>
  <c r="AH55" i="38"/>
  <c r="DG691" i="82" s="1"/>
  <c r="AG55" i="38"/>
  <c r="DG690" i="82" s="1"/>
  <c r="AF55" i="38"/>
  <c r="AE55" i="38"/>
  <c r="AD55" i="38"/>
  <c r="DG687" i="82" s="1"/>
  <c r="AC55" i="38"/>
  <c r="DG686" i="82" s="1"/>
  <c r="AB55" i="38"/>
  <c r="AA55" i="38"/>
  <c r="Z55" i="38"/>
  <c r="DG683" i="82" s="1"/>
  <c r="Y55" i="38"/>
  <c r="DG682" i="82" s="1"/>
  <c r="X55" i="38"/>
  <c r="W55" i="38"/>
  <c r="V55" i="38"/>
  <c r="DG679" i="82" s="1"/>
  <c r="U55" i="38"/>
  <c r="DG678" i="82" s="1"/>
  <c r="T55" i="38"/>
  <c r="S55" i="38"/>
  <c r="R55" i="38"/>
  <c r="DG675" i="82" s="1"/>
  <c r="Q55" i="38"/>
  <c r="DG674" i="82" s="1"/>
  <c r="P55" i="38"/>
  <c r="O55" i="38"/>
  <c r="N55" i="38"/>
  <c r="DG671" i="82" s="1"/>
  <c r="M55" i="38"/>
  <c r="DG670" i="82" s="1"/>
  <c r="L55" i="38"/>
  <c r="K55" i="38"/>
  <c r="J55" i="38"/>
  <c r="DG667" i="82" s="1"/>
  <c r="I55" i="38"/>
  <c r="DG666" i="82" s="1"/>
  <c r="H55" i="38"/>
  <c r="G55" i="38"/>
  <c r="F55" i="38"/>
  <c r="DG663" i="82" s="1"/>
  <c r="E55" i="38"/>
  <c r="DG662" i="82" s="1"/>
  <c r="D55" i="38"/>
  <c r="C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M170" i="61"/>
  <c r="AL170" i="61"/>
  <c r="DP659" i="82" s="1"/>
  <c r="AK170" i="61"/>
  <c r="DP658" i="82" s="1"/>
  <c r="AJ170" i="61"/>
  <c r="DP657" i="82" s="1"/>
  <c r="AI170" i="61"/>
  <c r="DP656" i="82" s="1"/>
  <c r="AH170" i="61"/>
  <c r="DP655" i="82" s="1"/>
  <c r="AG170" i="61"/>
  <c r="DP654" i="82" s="1"/>
  <c r="AF170" i="61"/>
  <c r="DP653" i="82" s="1"/>
  <c r="AE170" i="61"/>
  <c r="DP652" i="82" s="1"/>
  <c r="AD170" i="61"/>
  <c r="DP651" i="82" s="1"/>
  <c r="AC170" i="61"/>
  <c r="DP650" i="82" s="1"/>
  <c r="AB170" i="61"/>
  <c r="DP649" i="82" s="1"/>
  <c r="AA170" i="61"/>
  <c r="DP648" i="82" s="1"/>
  <c r="Z170" i="61"/>
  <c r="DP647" i="82" s="1"/>
  <c r="Y170" i="61"/>
  <c r="DP646" i="82" s="1"/>
  <c r="X170" i="61"/>
  <c r="DP645" i="82" s="1"/>
  <c r="W170" i="61"/>
  <c r="DP644" i="82" s="1"/>
  <c r="V170" i="61"/>
  <c r="DP643" i="82" s="1"/>
  <c r="U170" i="61"/>
  <c r="DP642" i="82" s="1"/>
  <c r="T170" i="61"/>
  <c r="DP641" i="82" s="1"/>
  <c r="S170" i="61"/>
  <c r="DP640" i="82" s="1"/>
  <c r="R170" i="61"/>
  <c r="DP639" i="82" s="1"/>
  <c r="Q170" i="61"/>
  <c r="DP638" i="82" s="1"/>
  <c r="P170" i="61"/>
  <c r="DP637" i="82" s="1"/>
  <c r="O170" i="61"/>
  <c r="DP636" i="82" s="1"/>
  <c r="N170" i="61"/>
  <c r="DP635" i="82" s="1"/>
  <c r="M170" i="61"/>
  <c r="DP634" i="82" s="1"/>
  <c r="L170" i="61"/>
  <c r="DP633" i="82" s="1"/>
  <c r="K170" i="61"/>
  <c r="DP632" i="82" s="1"/>
  <c r="J170" i="61"/>
  <c r="DP631" i="82" s="1"/>
  <c r="I170" i="61"/>
  <c r="DP630" i="82" s="1"/>
  <c r="H170" i="61"/>
  <c r="DP629" i="82" s="1"/>
  <c r="G170" i="61"/>
  <c r="DP628" i="82" s="1"/>
  <c r="F170" i="61"/>
  <c r="DP627" i="82" s="1"/>
  <c r="E170" i="61"/>
  <c r="DP626" i="82" s="1"/>
  <c r="D170" i="61"/>
  <c r="DP625" i="82" s="1"/>
  <c r="C170" i="61"/>
  <c r="AN169" i="61"/>
  <c r="AN168" i="61"/>
  <c r="AN166" i="61"/>
  <c r="AN165" i="61"/>
  <c r="AN164" i="61"/>
  <c r="AN162" i="61"/>
  <c r="AM161" i="61"/>
  <c r="AM167" i="61" s="1"/>
  <c r="AL161" i="61"/>
  <c r="DG659" i="82" s="1"/>
  <c r="AK161" i="61"/>
  <c r="AJ161" i="61"/>
  <c r="AI161" i="61"/>
  <c r="AH161" i="61"/>
  <c r="DG655" i="82" s="1"/>
  <c r="AG161" i="61"/>
  <c r="AF161" i="61"/>
  <c r="AE161" i="61"/>
  <c r="AD161" i="61"/>
  <c r="DG651" i="82" s="1"/>
  <c r="AC161" i="61"/>
  <c r="AB161" i="61"/>
  <c r="AA161" i="61"/>
  <c r="Z161" i="61"/>
  <c r="DG647" i="82" s="1"/>
  <c r="Y161" i="61"/>
  <c r="X161" i="61"/>
  <c r="W161" i="61"/>
  <c r="V161" i="61"/>
  <c r="DG643" i="82" s="1"/>
  <c r="U161" i="61"/>
  <c r="T161" i="61"/>
  <c r="S161" i="61"/>
  <c r="R161" i="61"/>
  <c r="DG639" i="82" s="1"/>
  <c r="Q161" i="61"/>
  <c r="P161" i="61"/>
  <c r="O161" i="61"/>
  <c r="N161" i="61"/>
  <c r="M161" i="61"/>
  <c r="L161" i="61"/>
  <c r="K161" i="61"/>
  <c r="J161" i="61"/>
  <c r="I161" i="61"/>
  <c r="H161" i="61"/>
  <c r="G161" i="61"/>
  <c r="F161" i="61"/>
  <c r="E161" i="61"/>
  <c r="D161" i="61"/>
  <c r="C161" i="61"/>
  <c r="AN160" i="61"/>
  <c r="AN159" i="61"/>
  <c r="AN158" i="61"/>
  <c r="AN157" i="61"/>
  <c r="AN156" i="61"/>
  <c r="AN155" i="61"/>
  <c r="AN154" i="61"/>
  <c r="AN153" i="61"/>
  <c r="AN152" i="61"/>
  <c r="AN151" i="61"/>
  <c r="AN150" i="61"/>
  <c r="AN149" i="61"/>
  <c r="AN148" i="61"/>
  <c r="AN147" i="61"/>
  <c r="AN146" i="61"/>
  <c r="AN145" i="61"/>
  <c r="AN144" i="61"/>
  <c r="AN143" i="61"/>
  <c r="AN142" i="61"/>
  <c r="AN141" i="61"/>
  <c r="AN140" i="61"/>
  <c r="AN139" i="61"/>
  <c r="AN138" i="61"/>
  <c r="AN137" i="61"/>
  <c r="AN136" i="61"/>
  <c r="AN135" i="61"/>
  <c r="AN134" i="61"/>
  <c r="AN133" i="61"/>
  <c r="AN132" i="61"/>
  <c r="AN131" i="61"/>
  <c r="AN130" i="61"/>
  <c r="AN129" i="61"/>
  <c r="AN128" i="61"/>
  <c r="AN127" i="61"/>
  <c r="AN126" i="61"/>
  <c r="AN125" i="61"/>
  <c r="AN124" i="61"/>
  <c r="AM117" i="61"/>
  <c r="AL117" i="61"/>
  <c r="DP623" i="82" s="1"/>
  <c r="AK117" i="61"/>
  <c r="DP622" i="82" s="1"/>
  <c r="AJ117" i="61"/>
  <c r="DP621" i="82" s="1"/>
  <c r="AI117" i="61"/>
  <c r="DP620" i="82" s="1"/>
  <c r="AH117" i="61"/>
  <c r="DP619" i="82" s="1"/>
  <c r="AG117" i="61"/>
  <c r="DP618" i="82" s="1"/>
  <c r="AF117" i="61"/>
  <c r="DP617" i="82" s="1"/>
  <c r="AE117" i="61"/>
  <c r="DP616" i="82" s="1"/>
  <c r="AD117" i="61"/>
  <c r="DP615" i="82" s="1"/>
  <c r="AC117" i="61"/>
  <c r="DP614" i="82" s="1"/>
  <c r="AB117" i="61"/>
  <c r="DP613" i="82" s="1"/>
  <c r="AA117" i="61"/>
  <c r="DP612" i="82" s="1"/>
  <c r="Z117" i="61"/>
  <c r="DP611" i="82" s="1"/>
  <c r="Y117" i="61"/>
  <c r="DP610" i="82" s="1"/>
  <c r="X117" i="61"/>
  <c r="DP609" i="82" s="1"/>
  <c r="W117" i="61"/>
  <c r="DP608" i="82" s="1"/>
  <c r="V117" i="61"/>
  <c r="DP607" i="82" s="1"/>
  <c r="U117" i="61"/>
  <c r="DP606" i="82" s="1"/>
  <c r="T117" i="61"/>
  <c r="DP605" i="82" s="1"/>
  <c r="S117" i="61"/>
  <c r="DP604" i="82" s="1"/>
  <c r="R117" i="61"/>
  <c r="DP603" i="82" s="1"/>
  <c r="Q117" i="61"/>
  <c r="DP602" i="82" s="1"/>
  <c r="P117" i="61"/>
  <c r="DP601" i="82" s="1"/>
  <c r="O117" i="61"/>
  <c r="DP600" i="82" s="1"/>
  <c r="N117" i="61"/>
  <c r="DP599" i="82" s="1"/>
  <c r="M117" i="61"/>
  <c r="DP598" i="82" s="1"/>
  <c r="L117" i="61"/>
  <c r="DP597" i="82" s="1"/>
  <c r="K117" i="61"/>
  <c r="DP596" i="82" s="1"/>
  <c r="J117" i="61"/>
  <c r="DP595" i="82" s="1"/>
  <c r="I117" i="61"/>
  <c r="DP594" i="82" s="1"/>
  <c r="H117" i="61"/>
  <c r="DP593" i="82" s="1"/>
  <c r="G117" i="61"/>
  <c r="DP592" i="82" s="1"/>
  <c r="F117" i="61"/>
  <c r="DP591" i="82" s="1"/>
  <c r="E117" i="61"/>
  <c r="DP590" i="82" s="1"/>
  <c r="D117" i="61"/>
  <c r="DP589" i="82" s="1"/>
  <c r="C117" i="61"/>
  <c r="AN116" i="61"/>
  <c r="AN115" i="61"/>
  <c r="AN113" i="61"/>
  <c r="AN112" i="61"/>
  <c r="AN111" i="61"/>
  <c r="AN109" i="61"/>
  <c r="AM108" i="61"/>
  <c r="AM114" i="61" s="1"/>
  <c r="AL108" i="61"/>
  <c r="DG623" i="82" s="1"/>
  <c r="AK108" i="61"/>
  <c r="AJ108" i="61"/>
  <c r="DG621" i="82" s="1"/>
  <c r="AI108" i="61"/>
  <c r="DG620" i="82" s="1"/>
  <c r="AH108" i="61"/>
  <c r="AG108" i="61"/>
  <c r="AF108" i="61"/>
  <c r="DG617" i="82" s="1"/>
  <c r="AE108" i="61"/>
  <c r="DG616" i="82" s="1"/>
  <c r="AD108" i="61"/>
  <c r="DG615" i="82" s="1"/>
  <c r="AC108" i="61"/>
  <c r="AB108" i="61"/>
  <c r="AA108" i="61"/>
  <c r="DG612" i="82" s="1"/>
  <c r="Z108" i="61"/>
  <c r="Y108" i="61"/>
  <c r="X108" i="61"/>
  <c r="DG609" i="82" s="1"/>
  <c r="W108" i="61"/>
  <c r="DG608" i="82" s="1"/>
  <c r="V108" i="61"/>
  <c r="DG607" i="82" s="1"/>
  <c r="U108" i="61"/>
  <c r="T108" i="61"/>
  <c r="DG605" i="82" s="1"/>
  <c r="S108" i="61"/>
  <c r="DG604" i="82" s="1"/>
  <c r="R108" i="61"/>
  <c r="Q108" i="61"/>
  <c r="P108" i="61"/>
  <c r="DG601" i="82" s="1"/>
  <c r="O108" i="61"/>
  <c r="DG600" i="82" s="1"/>
  <c r="N108" i="61"/>
  <c r="DG599" i="82" s="1"/>
  <c r="M108" i="61"/>
  <c r="L108" i="61"/>
  <c r="K108" i="61"/>
  <c r="DG596" i="82" s="1"/>
  <c r="J108" i="61"/>
  <c r="I108" i="61"/>
  <c r="H108" i="61"/>
  <c r="DG593" i="82" s="1"/>
  <c r="G108" i="61"/>
  <c r="DG592" i="82" s="1"/>
  <c r="F108" i="61"/>
  <c r="DG591" i="82" s="1"/>
  <c r="E108" i="61"/>
  <c r="D108" i="61"/>
  <c r="C108" i="61"/>
  <c r="AN107" i="61"/>
  <c r="AN106" i="61"/>
  <c r="AN105" i="61"/>
  <c r="AN104" i="61"/>
  <c r="AN103" i="61"/>
  <c r="AN102" i="61"/>
  <c r="AN101" i="61"/>
  <c r="AN100" i="61"/>
  <c r="AN99" i="61"/>
  <c r="AN98" i="61"/>
  <c r="AN97" i="61"/>
  <c r="AN96" i="61"/>
  <c r="AN95" i="61"/>
  <c r="AN94" i="61"/>
  <c r="AN93" i="61"/>
  <c r="AN92" i="61"/>
  <c r="AN91" i="61"/>
  <c r="AN90" i="61"/>
  <c r="AN89" i="61"/>
  <c r="AN88" i="61"/>
  <c r="AN87" i="61"/>
  <c r="AN86" i="61"/>
  <c r="AN85" i="61"/>
  <c r="AN84" i="61"/>
  <c r="AN83" i="61"/>
  <c r="AN82" i="61"/>
  <c r="AN81" i="61"/>
  <c r="AN80" i="61"/>
  <c r="AN79" i="61"/>
  <c r="AN78" i="61"/>
  <c r="AN77" i="61"/>
  <c r="AN76" i="61"/>
  <c r="AN75" i="61"/>
  <c r="AN74" i="61"/>
  <c r="AN73" i="61"/>
  <c r="AN72" i="61"/>
  <c r="AN71" i="61"/>
  <c r="AM64" i="61"/>
  <c r="AL64" i="61"/>
  <c r="DP587" i="82" s="1"/>
  <c r="AK64" i="61"/>
  <c r="DP586" i="82" s="1"/>
  <c r="AJ64" i="61"/>
  <c r="DP585" i="82" s="1"/>
  <c r="AI64" i="61"/>
  <c r="DP584" i="82" s="1"/>
  <c r="AH64" i="61"/>
  <c r="DP583" i="82" s="1"/>
  <c r="AG64" i="61"/>
  <c r="AF64" i="61"/>
  <c r="DP581" i="82" s="1"/>
  <c r="AE64" i="61"/>
  <c r="DP580" i="82" s="1"/>
  <c r="AD64" i="61"/>
  <c r="DP579" i="82" s="1"/>
  <c r="AC64" i="61"/>
  <c r="DP578" i="82" s="1"/>
  <c r="AB64" i="61"/>
  <c r="DP577" i="82" s="1"/>
  <c r="AA64" i="61"/>
  <c r="DP576" i="82" s="1"/>
  <c r="Z64" i="61"/>
  <c r="DP575" i="82" s="1"/>
  <c r="Y64" i="61"/>
  <c r="DP574" i="82" s="1"/>
  <c r="X64" i="61"/>
  <c r="DP573" i="82" s="1"/>
  <c r="W64" i="61"/>
  <c r="DP572" i="82" s="1"/>
  <c r="V64" i="61"/>
  <c r="DP571" i="82" s="1"/>
  <c r="U64" i="61"/>
  <c r="DP570" i="82" s="1"/>
  <c r="T64" i="61"/>
  <c r="DP569" i="82" s="1"/>
  <c r="S64" i="61"/>
  <c r="DP568" i="82" s="1"/>
  <c r="R64" i="61"/>
  <c r="DP567" i="82" s="1"/>
  <c r="Q64" i="61"/>
  <c r="P64" i="61"/>
  <c r="DP565" i="82" s="1"/>
  <c r="O64" i="61"/>
  <c r="DP564" i="82" s="1"/>
  <c r="N64" i="61"/>
  <c r="DP563" i="82" s="1"/>
  <c r="M64" i="61"/>
  <c r="DP562" i="82" s="1"/>
  <c r="L64" i="61"/>
  <c r="DP561" i="82" s="1"/>
  <c r="K64" i="61"/>
  <c r="DP560" i="82" s="1"/>
  <c r="J64" i="61"/>
  <c r="DP559" i="82" s="1"/>
  <c r="I64" i="61"/>
  <c r="H64" i="61"/>
  <c r="DP557" i="82" s="1"/>
  <c r="G64" i="61"/>
  <c r="DP556" i="82" s="1"/>
  <c r="F64" i="61"/>
  <c r="DP555" i="82" s="1"/>
  <c r="E64" i="61"/>
  <c r="DP554" i="82" s="1"/>
  <c r="D64" i="61"/>
  <c r="DP553" i="82" s="1"/>
  <c r="C64" i="61"/>
  <c r="AN63" i="61"/>
  <c r="AN62" i="61"/>
  <c r="AN60" i="61"/>
  <c r="AN59" i="61"/>
  <c r="AN58" i="61"/>
  <c r="AN56" i="61"/>
  <c r="AM55" i="61"/>
  <c r="AM61" i="61" s="1"/>
  <c r="AM65" i="61" s="1"/>
  <c r="AL55" i="61"/>
  <c r="AK55" i="61"/>
  <c r="DG586" i="82" s="1"/>
  <c r="AJ55" i="61"/>
  <c r="DG585" i="82" s="1"/>
  <c r="AI55" i="61"/>
  <c r="AH55" i="61"/>
  <c r="AG55" i="61"/>
  <c r="DG582" i="82" s="1"/>
  <c r="AF55" i="61"/>
  <c r="DG581" i="82" s="1"/>
  <c r="AE55" i="61"/>
  <c r="AD55" i="61"/>
  <c r="AC55" i="61"/>
  <c r="DG578" i="82" s="1"/>
  <c r="AB55" i="61"/>
  <c r="DG577" i="82" s="1"/>
  <c r="AA55" i="61"/>
  <c r="Z55" i="61"/>
  <c r="Y55" i="61"/>
  <c r="DG574" i="82" s="1"/>
  <c r="X55" i="61"/>
  <c r="W55" i="61"/>
  <c r="V55" i="61"/>
  <c r="U55" i="61"/>
  <c r="DG570" i="82" s="1"/>
  <c r="T55" i="61"/>
  <c r="S55" i="61"/>
  <c r="R55" i="61"/>
  <c r="Q55" i="61"/>
  <c r="DG566" i="82" s="1"/>
  <c r="P55" i="61"/>
  <c r="O55" i="61"/>
  <c r="N55" i="61"/>
  <c r="M55" i="61"/>
  <c r="DG562" i="82" s="1"/>
  <c r="L55" i="61"/>
  <c r="K55" i="61"/>
  <c r="J55" i="61"/>
  <c r="I55" i="61"/>
  <c r="DG558" i="82" s="1"/>
  <c r="H55" i="61"/>
  <c r="G55" i="61"/>
  <c r="F55" i="61"/>
  <c r="E55" i="61"/>
  <c r="DG554" i="82" s="1"/>
  <c r="D55" i="61"/>
  <c r="C55" i="61"/>
  <c r="AN54" i="61"/>
  <c r="AN53" i="61"/>
  <c r="AN52" i="61"/>
  <c r="AN51" i="61"/>
  <c r="AN50" i="61"/>
  <c r="AN49" i="61"/>
  <c r="AN48" i="61"/>
  <c r="AN47" i="61"/>
  <c r="AN46" i="61"/>
  <c r="AN45" i="61"/>
  <c r="AN44" i="61"/>
  <c r="AN43" i="61"/>
  <c r="AN42" i="61"/>
  <c r="AN41" i="61"/>
  <c r="AN40" i="61"/>
  <c r="AN39" i="61"/>
  <c r="AN38" i="61"/>
  <c r="AN37" i="61"/>
  <c r="AN36" i="61"/>
  <c r="AN35" i="61"/>
  <c r="AN34" i="61"/>
  <c r="AN33" i="61"/>
  <c r="AN32" i="61"/>
  <c r="AN31" i="61"/>
  <c r="AN30" i="61"/>
  <c r="AN29" i="61"/>
  <c r="AN28" i="61"/>
  <c r="AN27" i="61"/>
  <c r="AN26" i="61"/>
  <c r="AN25" i="61"/>
  <c r="AN24" i="61"/>
  <c r="AN23" i="61"/>
  <c r="AN22" i="61"/>
  <c r="AN21" i="61"/>
  <c r="AN20" i="61"/>
  <c r="AN19" i="61"/>
  <c r="AN18" i="61"/>
  <c r="AM170" i="31"/>
  <c r="AL170" i="31"/>
  <c r="DP551" i="82" s="1"/>
  <c r="AK170" i="31"/>
  <c r="DP550" i="82" s="1"/>
  <c r="AJ170" i="31"/>
  <c r="DP549" i="82" s="1"/>
  <c r="AI170" i="31"/>
  <c r="DP548" i="82" s="1"/>
  <c r="AH170" i="31"/>
  <c r="DP547" i="82" s="1"/>
  <c r="AG170" i="31"/>
  <c r="DP546" i="82" s="1"/>
  <c r="AF170" i="31"/>
  <c r="DP545" i="82" s="1"/>
  <c r="AE170" i="31"/>
  <c r="DP544" i="82" s="1"/>
  <c r="AD170" i="31"/>
  <c r="DP543" i="82" s="1"/>
  <c r="AC170" i="31"/>
  <c r="DP542" i="82" s="1"/>
  <c r="AB170" i="31"/>
  <c r="DP541" i="82" s="1"/>
  <c r="AA170" i="31"/>
  <c r="DP540" i="82" s="1"/>
  <c r="Z170" i="31"/>
  <c r="DP539" i="82" s="1"/>
  <c r="Y170" i="31"/>
  <c r="DP538" i="82" s="1"/>
  <c r="X170" i="31"/>
  <c r="DP537" i="82" s="1"/>
  <c r="W170" i="31"/>
  <c r="DP536" i="82" s="1"/>
  <c r="V170" i="31"/>
  <c r="DP535" i="82" s="1"/>
  <c r="U170" i="31"/>
  <c r="DP534" i="82" s="1"/>
  <c r="T170" i="31"/>
  <c r="DP533" i="82" s="1"/>
  <c r="S170" i="31"/>
  <c r="DP532" i="82" s="1"/>
  <c r="R170" i="31"/>
  <c r="DP531" i="82" s="1"/>
  <c r="Q170" i="31"/>
  <c r="DP530" i="82" s="1"/>
  <c r="P170" i="31"/>
  <c r="DP529" i="82" s="1"/>
  <c r="O170" i="31"/>
  <c r="DP528" i="82" s="1"/>
  <c r="N170" i="31"/>
  <c r="DP527" i="82" s="1"/>
  <c r="M170" i="31"/>
  <c r="DP526" i="82" s="1"/>
  <c r="L170" i="31"/>
  <c r="DP525" i="82" s="1"/>
  <c r="K170" i="31"/>
  <c r="DP524" i="82" s="1"/>
  <c r="J170" i="31"/>
  <c r="DP523" i="82" s="1"/>
  <c r="I170" i="31"/>
  <c r="DP522" i="82" s="1"/>
  <c r="H170" i="31"/>
  <c r="DP521" i="82" s="1"/>
  <c r="G170" i="31"/>
  <c r="DP520" i="82" s="1"/>
  <c r="F170" i="31"/>
  <c r="DP519" i="82" s="1"/>
  <c r="E170" i="31"/>
  <c r="DP518" i="82" s="1"/>
  <c r="D170" i="31"/>
  <c r="DP517" i="82" s="1"/>
  <c r="C170" i="31"/>
  <c r="AN169" i="31"/>
  <c r="AN168" i="31"/>
  <c r="AJ171" i="31"/>
  <c r="DQ549" i="82" s="1"/>
  <c r="AE171" i="31"/>
  <c r="DQ544" i="82" s="1"/>
  <c r="O171" i="31"/>
  <c r="DQ528" i="82" s="1"/>
  <c r="L171" i="31"/>
  <c r="DQ525" i="82" s="1"/>
  <c r="AN166" i="31"/>
  <c r="AN165" i="31"/>
  <c r="AN164" i="31"/>
  <c r="AN162" i="31"/>
  <c r="AM171" i="31"/>
  <c r="AI171" i="31"/>
  <c r="DQ548" i="82" s="1"/>
  <c r="AA171" i="31"/>
  <c r="DQ540" i="82" s="1"/>
  <c r="W171" i="31"/>
  <c r="DQ536" i="82" s="1"/>
  <c r="S171" i="31"/>
  <c r="DQ532" i="82" s="1"/>
  <c r="K171" i="31"/>
  <c r="DQ524" i="82" s="1"/>
  <c r="G171" i="31"/>
  <c r="DQ520" i="82" s="1"/>
  <c r="C171" i="31"/>
  <c r="DQ516" i="82" s="1"/>
  <c r="AN160" i="31"/>
  <c r="AN159" i="31"/>
  <c r="AN158" i="31"/>
  <c r="AN157" i="31"/>
  <c r="AN156" i="31"/>
  <c r="AN155" i="31"/>
  <c r="AN154" i="31"/>
  <c r="AN153" i="31"/>
  <c r="AN152" i="31"/>
  <c r="AN151" i="31"/>
  <c r="AN150" i="31"/>
  <c r="AN149" i="31"/>
  <c r="AN148" i="31"/>
  <c r="AN147" i="31"/>
  <c r="AN146" i="31"/>
  <c r="AN145" i="31"/>
  <c r="AN144" i="31"/>
  <c r="AN143" i="31"/>
  <c r="AN142" i="31"/>
  <c r="AN141" i="31"/>
  <c r="AN140" i="31"/>
  <c r="AN139" i="31"/>
  <c r="AN138" i="31"/>
  <c r="AN137" i="31"/>
  <c r="AN136" i="31"/>
  <c r="AN135" i="31"/>
  <c r="AN134" i="31"/>
  <c r="AN133" i="31"/>
  <c r="AN132" i="31"/>
  <c r="AN131" i="31"/>
  <c r="AN130" i="31"/>
  <c r="AN129" i="31"/>
  <c r="AN128" i="31"/>
  <c r="AN127" i="31"/>
  <c r="AN126" i="31"/>
  <c r="AN125" i="31"/>
  <c r="AN124" i="31"/>
  <c r="AM117" i="31"/>
  <c r="AL117" i="31"/>
  <c r="DP515" i="82" s="1"/>
  <c r="AK117" i="31"/>
  <c r="DP514" i="82" s="1"/>
  <c r="AJ117" i="31"/>
  <c r="DP513" i="82" s="1"/>
  <c r="AI117" i="31"/>
  <c r="DP512" i="82" s="1"/>
  <c r="AH117" i="31"/>
  <c r="DP511" i="82" s="1"/>
  <c r="AG117" i="31"/>
  <c r="DP510" i="82" s="1"/>
  <c r="AF117" i="31"/>
  <c r="DP509" i="82" s="1"/>
  <c r="AE117" i="31"/>
  <c r="DP508" i="82" s="1"/>
  <c r="AD117" i="31"/>
  <c r="DP507" i="82" s="1"/>
  <c r="AC117" i="31"/>
  <c r="DP506" i="82" s="1"/>
  <c r="AB117" i="31"/>
  <c r="DP505" i="82" s="1"/>
  <c r="AA117" i="31"/>
  <c r="DP504" i="82" s="1"/>
  <c r="Z117" i="31"/>
  <c r="DP503" i="82" s="1"/>
  <c r="Y117" i="31"/>
  <c r="DP502" i="82" s="1"/>
  <c r="X117" i="31"/>
  <c r="DP501" i="82" s="1"/>
  <c r="W117" i="31"/>
  <c r="DP500" i="82" s="1"/>
  <c r="V117" i="31"/>
  <c r="DP499" i="82" s="1"/>
  <c r="U117" i="31"/>
  <c r="DP498" i="82" s="1"/>
  <c r="T117" i="31"/>
  <c r="DP497" i="82" s="1"/>
  <c r="S117" i="31"/>
  <c r="DP496" i="82" s="1"/>
  <c r="R117" i="31"/>
  <c r="DP495" i="82" s="1"/>
  <c r="Q117" i="31"/>
  <c r="DP494" i="82" s="1"/>
  <c r="P117" i="31"/>
  <c r="DP493" i="82" s="1"/>
  <c r="O117" i="31"/>
  <c r="DP492" i="82" s="1"/>
  <c r="N117" i="31"/>
  <c r="DP491" i="82" s="1"/>
  <c r="M117" i="31"/>
  <c r="DP490" i="82" s="1"/>
  <c r="L117" i="31"/>
  <c r="DP489" i="82" s="1"/>
  <c r="K117" i="31"/>
  <c r="DP488" i="82" s="1"/>
  <c r="J117" i="31"/>
  <c r="DP487" i="82" s="1"/>
  <c r="I117" i="31"/>
  <c r="DP486" i="82" s="1"/>
  <c r="H117" i="31"/>
  <c r="DP485" i="82" s="1"/>
  <c r="G117" i="31"/>
  <c r="DP484" i="82" s="1"/>
  <c r="F117" i="31"/>
  <c r="DP483" i="82" s="1"/>
  <c r="E117" i="31"/>
  <c r="DP482" i="82" s="1"/>
  <c r="D117" i="31"/>
  <c r="DP481" i="82" s="1"/>
  <c r="C117" i="31"/>
  <c r="AN116" i="31"/>
  <c r="AN115" i="31"/>
  <c r="AN113" i="31"/>
  <c r="AN112" i="31"/>
  <c r="AN111" i="31"/>
  <c r="AN109" i="31"/>
  <c r="AM108" i="31"/>
  <c r="AM114" i="31" s="1"/>
  <c r="AL108" i="31"/>
  <c r="DG515" i="82" s="1"/>
  <c r="AK108" i="31"/>
  <c r="DG514" i="82" s="1"/>
  <c r="AJ108" i="31"/>
  <c r="AI108" i="31"/>
  <c r="AH108" i="31"/>
  <c r="DG511" i="82" s="1"/>
  <c r="AG108" i="31"/>
  <c r="DG510" i="82" s="1"/>
  <c r="AF108" i="31"/>
  <c r="AE108" i="31"/>
  <c r="AD108" i="31"/>
  <c r="DG507" i="82" s="1"/>
  <c r="AC108" i="31"/>
  <c r="DG506" i="82" s="1"/>
  <c r="AB108" i="31"/>
  <c r="DG505" i="82" s="1"/>
  <c r="AA108" i="31"/>
  <c r="Z108" i="31"/>
  <c r="Y108" i="31"/>
  <c r="DG502" i="82" s="1"/>
  <c r="X108" i="31"/>
  <c r="W108" i="31"/>
  <c r="V108" i="31"/>
  <c r="DG499" i="82" s="1"/>
  <c r="U108" i="31"/>
  <c r="DG498" i="82" s="1"/>
  <c r="T108" i="31"/>
  <c r="S108" i="31"/>
  <c r="R108" i="31"/>
  <c r="DG495" i="82" s="1"/>
  <c r="Q108" i="31"/>
  <c r="DG494" i="82" s="1"/>
  <c r="P108" i="31"/>
  <c r="O108" i="31"/>
  <c r="N108" i="31"/>
  <c r="DG491" i="82" s="1"/>
  <c r="M108" i="31"/>
  <c r="DG490" i="82" s="1"/>
  <c r="L108" i="31"/>
  <c r="DG489" i="82" s="1"/>
  <c r="K108" i="31"/>
  <c r="J108" i="31"/>
  <c r="I108" i="31"/>
  <c r="DG486" i="82" s="1"/>
  <c r="H108" i="31"/>
  <c r="G108" i="31"/>
  <c r="F108" i="31"/>
  <c r="DG483" i="82" s="1"/>
  <c r="E108" i="31"/>
  <c r="DG482" i="82" s="1"/>
  <c r="D108" i="31"/>
  <c r="C108" i="31"/>
  <c r="AN107" i="31"/>
  <c r="AN106" i="31"/>
  <c r="AN105" i="31"/>
  <c r="AN104" i="31"/>
  <c r="AN103" i="31"/>
  <c r="AN102" i="31"/>
  <c r="AN101" i="31"/>
  <c r="AN100" i="31"/>
  <c r="AN99" i="31"/>
  <c r="AN98" i="31"/>
  <c r="AN97" i="31"/>
  <c r="AN96" i="31"/>
  <c r="AN95" i="31"/>
  <c r="AN94" i="31"/>
  <c r="AN93" i="31"/>
  <c r="AN92" i="31"/>
  <c r="AN91" i="31"/>
  <c r="AN90" i="31"/>
  <c r="AN89" i="31"/>
  <c r="AN88" i="31"/>
  <c r="AN87" i="31"/>
  <c r="AN86" i="31"/>
  <c r="AN85" i="31"/>
  <c r="AN84" i="31"/>
  <c r="AN83" i="31"/>
  <c r="AN82" i="31"/>
  <c r="AN81" i="31"/>
  <c r="AN80" i="31"/>
  <c r="AN79" i="31"/>
  <c r="AN78" i="31"/>
  <c r="AN77" i="31"/>
  <c r="AN76" i="31"/>
  <c r="AN75" i="31"/>
  <c r="AN74" i="31"/>
  <c r="AN73" i="31"/>
  <c r="AN72" i="31"/>
  <c r="AN71" i="31"/>
  <c r="AM64" i="31"/>
  <c r="AL64" i="31"/>
  <c r="DP479" i="82" s="1"/>
  <c r="AK64" i="31"/>
  <c r="DP478" i="82" s="1"/>
  <c r="AJ64" i="31"/>
  <c r="DP477" i="82" s="1"/>
  <c r="AI64" i="31"/>
  <c r="DP476" i="82" s="1"/>
  <c r="AH64" i="31"/>
  <c r="DP475" i="82" s="1"/>
  <c r="AG64" i="31"/>
  <c r="DP474" i="82" s="1"/>
  <c r="AF64" i="31"/>
  <c r="DP473" i="82" s="1"/>
  <c r="AE64" i="31"/>
  <c r="DP472" i="82" s="1"/>
  <c r="AD64" i="31"/>
  <c r="DP471" i="82" s="1"/>
  <c r="AC64" i="31"/>
  <c r="DP470" i="82" s="1"/>
  <c r="AB64" i="31"/>
  <c r="DP469" i="82" s="1"/>
  <c r="AA64" i="31"/>
  <c r="DP468" i="82" s="1"/>
  <c r="Z64" i="31"/>
  <c r="DP467" i="82" s="1"/>
  <c r="Y64" i="31"/>
  <c r="DP466" i="82" s="1"/>
  <c r="X64" i="31"/>
  <c r="DP465" i="82" s="1"/>
  <c r="W64" i="31"/>
  <c r="DP464" i="82" s="1"/>
  <c r="V64" i="31"/>
  <c r="DP463" i="82" s="1"/>
  <c r="U64" i="31"/>
  <c r="DP462" i="82" s="1"/>
  <c r="T64" i="31"/>
  <c r="DP461" i="82" s="1"/>
  <c r="S64" i="31"/>
  <c r="DP460" i="82" s="1"/>
  <c r="R64" i="31"/>
  <c r="DP459" i="82" s="1"/>
  <c r="Q64" i="31"/>
  <c r="DP458" i="82" s="1"/>
  <c r="P64" i="31"/>
  <c r="DP457" i="82" s="1"/>
  <c r="O64" i="31"/>
  <c r="DP456" i="82" s="1"/>
  <c r="N64" i="31"/>
  <c r="DP455" i="82" s="1"/>
  <c r="M64" i="31"/>
  <c r="DP454" i="82" s="1"/>
  <c r="L64" i="31"/>
  <c r="DP453" i="82" s="1"/>
  <c r="K64" i="31"/>
  <c r="DP452" i="82" s="1"/>
  <c r="J64" i="31"/>
  <c r="DP451" i="82" s="1"/>
  <c r="I64" i="31"/>
  <c r="DP450" i="82" s="1"/>
  <c r="H64" i="31"/>
  <c r="DP449" i="82" s="1"/>
  <c r="G64" i="31"/>
  <c r="DP448" i="82" s="1"/>
  <c r="F64" i="31"/>
  <c r="DP447" i="82" s="1"/>
  <c r="E64" i="31"/>
  <c r="DP446" i="82" s="1"/>
  <c r="D64" i="31"/>
  <c r="DP445" i="82" s="1"/>
  <c r="C64" i="31"/>
  <c r="AN63" i="31"/>
  <c r="AN62" i="31"/>
  <c r="AN60" i="31"/>
  <c r="AN59" i="31"/>
  <c r="AN58" i="31"/>
  <c r="AN56" i="31"/>
  <c r="AM55" i="31"/>
  <c r="AM61" i="31" s="1"/>
  <c r="AM65" i="31" s="1"/>
  <c r="AL55" i="31"/>
  <c r="AK55" i="31"/>
  <c r="DG478" i="82" s="1"/>
  <c r="AJ55" i="31"/>
  <c r="DG477" i="82" s="1"/>
  <c r="AI55" i="31"/>
  <c r="AH55" i="31"/>
  <c r="AG55" i="31"/>
  <c r="DG474" i="82" s="1"/>
  <c r="AF55" i="31"/>
  <c r="DG473" i="82" s="1"/>
  <c r="AE55" i="31"/>
  <c r="AD55" i="31"/>
  <c r="AC55" i="31"/>
  <c r="DG470" i="82" s="1"/>
  <c r="AB55" i="31"/>
  <c r="DG469" i="82" s="1"/>
  <c r="AA55" i="31"/>
  <c r="Z55" i="31"/>
  <c r="Y55" i="31"/>
  <c r="DG466" i="82" s="1"/>
  <c r="X55" i="31"/>
  <c r="DG465" i="82" s="1"/>
  <c r="W55" i="31"/>
  <c r="V55" i="31"/>
  <c r="U55" i="31"/>
  <c r="DG462" i="82" s="1"/>
  <c r="T55" i="31"/>
  <c r="DG461" i="82" s="1"/>
  <c r="S55" i="31"/>
  <c r="R55" i="31"/>
  <c r="Q55" i="31"/>
  <c r="DG458" i="82" s="1"/>
  <c r="P55" i="31"/>
  <c r="DG457" i="82" s="1"/>
  <c r="O55" i="31"/>
  <c r="N55" i="31"/>
  <c r="M55" i="31"/>
  <c r="DG454" i="82" s="1"/>
  <c r="L55" i="31"/>
  <c r="DG453" i="82" s="1"/>
  <c r="K55" i="31"/>
  <c r="J55" i="31"/>
  <c r="I55" i="31"/>
  <c r="DG450" i="82" s="1"/>
  <c r="H55" i="31"/>
  <c r="DG449" i="82" s="1"/>
  <c r="G55" i="31"/>
  <c r="F55" i="31"/>
  <c r="E55" i="31"/>
  <c r="DG446" i="82" s="1"/>
  <c r="D55" i="31"/>
  <c r="DG445" i="82" s="1"/>
  <c r="C55" i="31"/>
  <c r="AN54" i="31"/>
  <c r="AN53" i="31"/>
  <c r="AN52" i="31"/>
  <c r="AN51" i="31"/>
  <c r="AN50" i="31"/>
  <c r="AN49" i="31"/>
  <c r="AN48" i="31"/>
  <c r="AN47" i="31"/>
  <c r="AN46" i="31"/>
  <c r="AN45" i="31"/>
  <c r="AN44" i="31"/>
  <c r="AN43" i="31"/>
  <c r="AN42" i="31"/>
  <c r="AN41" i="31"/>
  <c r="AN40" i="31"/>
  <c r="AN39" i="31"/>
  <c r="AN38" i="31"/>
  <c r="AN37" i="31"/>
  <c r="AN36" i="31"/>
  <c r="AN35" i="31"/>
  <c r="AN34" i="31"/>
  <c r="AN33" i="31"/>
  <c r="AN32" i="31"/>
  <c r="AN31" i="31"/>
  <c r="AN30" i="31"/>
  <c r="AN29" i="31"/>
  <c r="AN28" i="31"/>
  <c r="AN27" i="31"/>
  <c r="AN26" i="31"/>
  <c r="AN25" i="31"/>
  <c r="AN24" i="31"/>
  <c r="AN23" i="31"/>
  <c r="AN22" i="31"/>
  <c r="AN21" i="31"/>
  <c r="AN20" i="31"/>
  <c r="AN19" i="31"/>
  <c r="AN18" i="31"/>
  <c r="AM170" i="29"/>
  <c r="AL170" i="29"/>
  <c r="DP443" i="82" s="1"/>
  <c r="AK170" i="29"/>
  <c r="DP442" i="82" s="1"/>
  <c r="AJ170" i="29"/>
  <c r="DP441" i="82" s="1"/>
  <c r="AI170" i="29"/>
  <c r="DP440" i="82" s="1"/>
  <c r="AH170" i="29"/>
  <c r="DP439" i="82" s="1"/>
  <c r="AG170" i="29"/>
  <c r="DP438" i="82" s="1"/>
  <c r="AF170" i="29"/>
  <c r="DP437" i="82" s="1"/>
  <c r="AE170" i="29"/>
  <c r="DP436" i="82" s="1"/>
  <c r="AD170" i="29"/>
  <c r="DP435" i="82" s="1"/>
  <c r="AC170" i="29"/>
  <c r="DP434" i="82" s="1"/>
  <c r="AB170" i="29"/>
  <c r="DP433" i="82" s="1"/>
  <c r="AA170" i="29"/>
  <c r="DP432" i="82" s="1"/>
  <c r="Z170" i="29"/>
  <c r="DP431" i="82" s="1"/>
  <c r="Y170" i="29"/>
  <c r="DP430" i="82" s="1"/>
  <c r="X170" i="29"/>
  <c r="DP429" i="82" s="1"/>
  <c r="W170" i="29"/>
  <c r="DP428" i="82" s="1"/>
  <c r="V170" i="29"/>
  <c r="DP427" i="82" s="1"/>
  <c r="U170" i="29"/>
  <c r="DP426" i="82" s="1"/>
  <c r="T170" i="29"/>
  <c r="DP425" i="82" s="1"/>
  <c r="S170" i="29"/>
  <c r="DP424" i="82" s="1"/>
  <c r="R170" i="29"/>
  <c r="DP423" i="82" s="1"/>
  <c r="Q170" i="29"/>
  <c r="DP422" i="82" s="1"/>
  <c r="P170" i="29"/>
  <c r="DP421" i="82" s="1"/>
  <c r="O170" i="29"/>
  <c r="DP420" i="82" s="1"/>
  <c r="N170" i="29"/>
  <c r="DP419" i="82" s="1"/>
  <c r="M170" i="29"/>
  <c r="DP418" i="82" s="1"/>
  <c r="L170" i="29"/>
  <c r="DP417" i="82" s="1"/>
  <c r="K170" i="29"/>
  <c r="DP416" i="82" s="1"/>
  <c r="J170" i="29"/>
  <c r="DP415" i="82" s="1"/>
  <c r="I170" i="29"/>
  <c r="DP414" i="82" s="1"/>
  <c r="H170" i="29"/>
  <c r="DP413" i="82" s="1"/>
  <c r="G170" i="29"/>
  <c r="DP412" i="82" s="1"/>
  <c r="F170" i="29"/>
  <c r="DP411" i="82" s="1"/>
  <c r="E170" i="29"/>
  <c r="DP410" i="82" s="1"/>
  <c r="D170" i="29"/>
  <c r="DP409" i="82" s="1"/>
  <c r="C170" i="29"/>
  <c r="AN169" i="29"/>
  <c r="AN168" i="29"/>
  <c r="AN166" i="29"/>
  <c r="AN165" i="29"/>
  <c r="AN164" i="29"/>
  <c r="AN162" i="29"/>
  <c r="AM161" i="29"/>
  <c r="AM167" i="29" s="1"/>
  <c r="AL161" i="29"/>
  <c r="AK161" i="29"/>
  <c r="AJ161" i="29"/>
  <c r="DG441" i="82" s="1"/>
  <c r="AI161" i="29"/>
  <c r="DG440" i="82" s="1"/>
  <c r="AH161" i="29"/>
  <c r="AG161" i="29"/>
  <c r="AF161" i="29"/>
  <c r="DG437" i="82" s="1"/>
  <c r="AE161" i="29"/>
  <c r="DG436" i="82" s="1"/>
  <c r="AD161" i="29"/>
  <c r="AC161" i="29"/>
  <c r="AB161" i="29"/>
  <c r="DG433" i="82" s="1"/>
  <c r="AA161" i="29"/>
  <c r="DG432" i="82" s="1"/>
  <c r="Z161" i="29"/>
  <c r="Y161" i="29"/>
  <c r="X161" i="29"/>
  <c r="DG429" i="82" s="1"/>
  <c r="W161" i="29"/>
  <c r="DG428" i="82" s="1"/>
  <c r="V161" i="29"/>
  <c r="U161" i="29"/>
  <c r="T161" i="29"/>
  <c r="DG425" i="82" s="1"/>
  <c r="S161" i="29"/>
  <c r="DG424" i="82" s="1"/>
  <c r="R161" i="29"/>
  <c r="Q161" i="29"/>
  <c r="P161" i="29"/>
  <c r="DG421" i="82" s="1"/>
  <c r="O161" i="29"/>
  <c r="DG420" i="82" s="1"/>
  <c r="N161" i="29"/>
  <c r="M161" i="29"/>
  <c r="L161" i="29"/>
  <c r="DG417" i="82" s="1"/>
  <c r="K161" i="29"/>
  <c r="DG416" i="82" s="1"/>
  <c r="J161" i="29"/>
  <c r="I161" i="29"/>
  <c r="H161" i="29"/>
  <c r="DG413" i="82" s="1"/>
  <c r="G161" i="29"/>
  <c r="DG412" i="82" s="1"/>
  <c r="F161" i="29"/>
  <c r="E161" i="29"/>
  <c r="D161" i="29"/>
  <c r="DG409" i="82" s="1"/>
  <c r="C161" i="29"/>
  <c r="AN160" i="29"/>
  <c r="AN159" i="29"/>
  <c r="AN158" i="29"/>
  <c r="AN157" i="29"/>
  <c r="AN156" i="29"/>
  <c r="AN155" i="29"/>
  <c r="AN154" i="29"/>
  <c r="AN153" i="29"/>
  <c r="AN152" i="29"/>
  <c r="AN151" i="29"/>
  <c r="AN150" i="29"/>
  <c r="AN149" i="29"/>
  <c r="AN148" i="29"/>
  <c r="AN147" i="29"/>
  <c r="AN146" i="29"/>
  <c r="AN145" i="29"/>
  <c r="AN144" i="29"/>
  <c r="AN143" i="29"/>
  <c r="AN142" i="29"/>
  <c r="AN141" i="29"/>
  <c r="AN140" i="29"/>
  <c r="AN139" i="29"/>
  <c r="AN138" i="29"/>
  <c r="AN137" i="29"/>
  <c r="AN136" i="29"/>
  <c r="AN135" i="29"/>
  <c r="AN134" i="29"/>
  <c r="AN133" i="29"/>
  <c r="AN132" i="29"/>
  <c r="AN131" i="29"/>
  <c r="AN130" i="29"/>
  <c r="AN129" i="29"/>
  <c r="AN128" i="29"/>
  <c r="AN127" i="29"/>
  <c r="AN126" i="29"/>
  <c r="AN125" i="29"/>
  <c r="AN124" i="29"/>
  <c r="AM117" i="29"/>
  <c r="AL117" i="29"/>
  <c r="DP407" i="82" s="1"/>
  <c r="AK117" i="29"/>
  <c r="DP406" i="82" s="1"/>
  <c r="AJ117" i="29"/>
  <c r="DP405" i="82" s="1"/>
  <c r="AI117" i="29"/>
  <c r="DP404" i="82" s="1"/>
  <c r="AH117" i="29"/>
  <c r="DP403" i="82" s="1"/>
  <c r="AG117" i="29"/>
  <c r="DP402" i="82" s="1"/>
  <c r="AF117" i="29"/>
  <c r="DP401" i="82" s="1"/>
  <c r="AE117" i="29"/>
  <c r="DP400" i="82" s="1"/>
  <c r="AD117" i="29"/>
  <c r="DP399" i="82" s="1"/>
  <c r="AC117" i="29"/>
  <c r="DP398" i="82" s="1"/>
  <c r="AB117" i="29"/>
  <c r="DP397" i="82" s="1"/>
  <c r="AA117" i="29"/>
  <c r="DP396" i="82" s="1"/>
  <c r="Z117" i="29"/>
  <c r="DP395" i="82" s="1"/>
  <c r="Y117" i="29"/>
  <c r="DP394" i="82" s="1"/>
  <c r="X117" i="29"/>
  <c r="DP393" i="82" s="1"/>
  <c r="W117" i="29"/>
  <c r="DP392" i="82" s="1"/>
  <c r="V117" i="29"/>
  <c r="DP391" i="82" s="1"/>
  <c r="U117" i="29"/>
  <c r="DP390" i="82" s="1"/>
  <c r="T117" i="29"/>
  <c r="DP389" i="82" s="1"/>
  <c r="S117" i="29"/>
  <c r="DP388" i="82" s="1"/>
  <c r="R117" i="29"/>
  <c r="DP387" i="82" s="1"/>
  <c r="Q117" i="29"/>
  <c r="DP386" i="82" s="1"/>
  <c r="P117" i="29"/>
  <c r="DP385" i="82" s="1"/>
  <c r="O117" i="29"/>
  <c r="DP384" i="82" s="1"/>
  <c r="N117" i="29"/>
  <c r="DP383" i="82" s="1"/>
  <c r="M117" i="29"/>
  <c r="DP382" i="82" s="1"/>
  <c r="L117" i="29"/>
  <c r="DP381" i="82" s="1"/>
  <c r="K117" i="29"/>
  <c r="DP380" i="82" s="1"/>
  <c r="J117" i="29"/>
  <c r="DP379" i="82" s="1"/>
  <c r="I117" i="29"/>
  <c r="DP378" i="82" s="1"/>
  <c r="H117" i="29"/>
  <c r="DP377" i="82" s="1"/>
  <c r="G117" i="29"/>
  <c r="DP376" i="82" s="1"/>
  <c r="F117" i="29"/>
  <c r="DP375" i="82" s="1"/>
  <c r="E117" i="29"/>
  <c r="DP374" i="82" s="1"/>
  <c r="D117" i="29"/>
  <c r="DP373" i="82" s="1"/>
  <c r="C117" i="29"/>
  <c r="AN116" i="29"/>
  <c r="AN115" i="29"/>
  <c r="AN113" i="29"/>
  <c r="AN112" i="29"/>
  <c r="AN111" i="29"/>
  <c r="AN109" i="29"/>
  <c r="AM108" i="29"/>
  <c r="AM114" i="29" s="1"/>
  <c r="AL108" i="29"/>
  <c r="AK108" i="29"/>
  <c r="DG406" i="82" s="1"/>
  <c r="AJ108" i="29"/>
  <c r="DG405" i="82" s="1"/>
  <c r="AI108" i="29"/>
  <c r="AH108" i="29"/>
  <c r="AG108" i="29"/>
  <c r="DG402" i="82" s="1"/>
  <c r="AF108" i="29"/>
  <c r="DG401" i="82" s="1"/>
  <c r="AE108" i="29"/>
  <c r="AD108" i="29"/>
  <c r="AC108" i="29"/>
  <c r="DG398" i="82" s="1"/>
  <c r="AB108" i="29"/>
  <c r="DG397" i="82" s="1"/>
  <c r="AA108" i="29"/>
  <c r="Z108" i="29"/>
  <c r="Y108" i="29"/>
  <c r="DG394" i="82" s="1"/>
  <c r="X108" i="29"/>
  <c r="DG393" i="82" s="1"/>
  <c r="W108" i="29"/>
  <c r="V108" i="29"/>
  <c r="U108" i="29"/>
  <c r="DG390" i="82" s="1"/>
  <c r="T108" i="29"/>
  <c r="DG389" i="82" s="1"/>
  <c r="S108" i="29"/>
  <c r="R108" i="29"/>
  <c r="Q108" i="29"/>
  <c r="DG386" i="82" s="1"/>
  <c r="P108" i="29"/>
  <c r="DG385" i="82" s="1"/>
  <c r="O108" i="29"/>
  <c r="N108" i="29"/>
  <c r="M108" i="29"/>
  <c r="DG382" i="82" s="1"/>
  <c r="L108" i="29"/>
  <c r="DG381" i="82" s="1"/>
  <c r="K108" i="29"/>
  <c r="J108" i="29"/>
  <c r="I108" i="29"/>
  <c r="DG378" i="82" s="1"/>
  <c r="H108" i="29"/>
  <c r="DG377" i="82" s="1"/>
  <c r="G108" i="29"/>
  <c r="F108" i="29"/>
  <c r="E108" i="29"/>
  <c r="DG374" i="82" s="1"/>
  <c r="D108" i="29"/>
  <c r="DG373" i="82" s="1"/>
  <c r="C108" i="29"/>
  <c r="AN107" i="29"/>
  <c r="AN106" i="29"/>
  <c r="AN105" i="29"/>
  <c r="AN104" i="29"/>
  <c r="AN103" i="29"/>
  <c r="AN102" i="29"/>
  <c r="AN101" i="29"/>
  <c r="AN100" i="29"/>
  <c r="AN99" i="29"/>
  <c r="AN98" i="29"/>
  <c r="AN97" i="29"/>
  <c r="AN96" i="29"/>
  <c r="AN95" i="29"/>
  <c r="AN94" i="29"/>
  <c r="AN93" i="29"/>
  <c r="AN92" i="29"/>
  <c r="AN91" i="29"/>
  <c r="AN90" i="29"/>
  <c r="AN89" i="29"/>
  <c r="AN88" i="29"/>
  <c r="AN87" i="29"/>
  <c r="AN86" i="29"/>
  <c r="AN85" i="29"/>
  <c r="AN84" i="29"/>
  <c r="AN83" i="29"/>
  <c r="AN82" i="29"/>
  <c r="AN81" i="29"/>
  <c r="AN80" i="29"/>
  <c r="AN79" i="29"/>
  <c r="AN78" i="29"/>
  <c r="AN77" i="29"/>
  <c r="AN76" i="29"/>
  <c r="AN75" i="29"/>
  <c r="AN74" i="29"/>
  <c r="AN73" i="29"/>
  <c r="AN72" i="29"/>
  <c r="AN71" i="29"/>
  <c r="AM64" i="29"/>
  <c r="AL64" i="29"/>
  <c r="DP371" i="82" s="1"/>
  <c r="AK64" i="29"/>
  <c r="DP370" i="82" s="1"/>
  <c r="AJ64" i="29"/>
  <c r="DP369" i="82" s="1"/>
  <c r="AI64" i="29"/>
  <c r="DP368" i="82" s="1"/>
  <c r="AH64" i="29"/>
  <c r="DP367" i="82" s="1"/>
  <c r="AG64" i="29"/>
  <c r="DP366" i="82" s="1"/>
  <c r="AF64" i="29"/>
  <c r="DP365" i="82" s="1"/>
  <c r="AE64" i="29"/>
  <c r="DP364" i="82" s="1"/>
  <c r="AD64" i="29"/>
  <c r="DP363" i="82" s="1"/>
  <c r="AC64" i="29"/>
  <c r="DP362" i="82" s="1"/>
  <c r="AB64" i="29"/>
  <c r="DP361" i="82" s="1"/>
  <c r="AA64" i="29"/>
  <c r="DP360" i="82" s="1"/>
  <c r="Z64" i="29"/>
  <c r="DP359" i="82" s="1"/>
  <c r="Y64" i="29"/>
  <c r="DP358" i="82" s="1"/>
  <c r="X64" i="29"/>
  <c r="DP357" i="82" s="1"/>
  <c r="W64" i="29"/>
  <c r="DP356" i="82" s="1"/>
  <c r="V64" i="29"/>
  <c r="DP355" i="82" s="1"/>
  <c r="U64" i="29"/>
  <c r="DP354" i="82" s="1"/>
  <c r="T64" i="29"/>
  <c r="DP353" i="82" s="1"/>
  <c r="S64" i="29"/>
  <c r="DP352" i="82" s="1"/>
  <c r="R64" i="29"/>
  <c r="DP351" i="82" s="1"/>
  <c r="Q64" i="29"/>
  <c r="DP350" i="82" s="1"/>
  <c r="P64" i="29"/>
  <c r="DP349" i="82" s="1"/>
  <c r="O64" i="29"/>
  <c r="N64" i="29"/>
  <c r="DP347" i="82" s="1"/>
  <c r="M64" i="29"/>
  <c r="DP346" i="82" s="1"/>
  <c r="L64" i="29"/>
  <c r="DP345" i="82" s="1"/>
  <c r="K64" i="29"/>
  <c r="DP344" i="82" s="1"/>
  <c r="J64" i="29"/>
  <c r="DP343" i="82" s="1"/>
  <c r="I64" i="29"/>
  <c r="DP342" i="82" s="1"/>
  <c r="H64" i="29"/>
  <c r="DP341" i="82" s="1"/>
  <c r="G64" i="29"/>
  <c r="DP340" i="82" s="1"/>
  <c r="F64" i="29"/>
  <c r="DP339" i="82" s="1"/>
  <c r="E64" i="29"/>
  <c r="DP338" i="82" s="1"/>
  <c r="D64" i="29"/>
  <c r="DP337" i="82" s="1"/>
  <c r="C64" i="29"/>
  <c r="AN63" i="29"/>
  <c r="AN62" i="29"/>
  <c r="AN60" i="29"/>
  <c r="AN59" i="29"/>
  <c r="AN58" i="29"/>
  <c r="AN56" i="29"/>
  <c r="AM55" i="29"/>
  <c r="AM61" i="29" s="1"/>
  <c r="AL55" i="29"/>
  <c r="AK55" i="29"/>
  <c r="AJ55" i="29"/>
  <c r="DG369" i="82" s="1"/>
  <c r="AI55" i="29"/>
  <c r="DG368" i="82" s="1"/>
  <c r="AH55" i="29"/>
  <c r="AG55" i="29"/>
  <c r="AF55" i="29"/>
  <c r="DG365" i="82" s="1"/>
  <c r="AE55" i="29"/>
  <c r="DG364" i="82" s="1"/>
  <c r="AD55" i="29"/>
  <c r="AC55" i="29"/>
  <c r="AB55" i="29"/>
  <c r="DG361" i="82" s="1"/>
  <c r="AA55" i="29"/>
  <c r="DG360" i="82" s="1"/>
  <c r="Z55" i="29"/>
  <c r="Y55" i="29"/>
  <c r="X55" i="29"/>
  <c r="DG357" i="82" s="1"/>
  <c r="W55" i="29"/>
  <c r="DG356" i="82" s="1"/>
  <c r="V55" i="29"/>
  <c r="U55" i="29"/>
  <c r="T55" i="29"/>
  <c r="DG353" i="82" s="1"/>
  <c r="S55" i="29"/>
  <c r="DG352" i="82" s="1"/>
  <c r="R55" i="29"/>
  <c r="Q55" i="29"/>
  <c r="P55" i="29"/>
  <c r="DG349" i="82" s="1"/>
  <c r="O55" i="29"/>
  <c r="DG348" i="82" s="1"/>
  <c r="N55" i="29"/>
  <c r="M55" i="29"/>
  <c r="L55" i="29"/>
  <c r="DG345" i="82" s="1"/>
  <c r="K55" i="29"/>
  <c r="DG344" i="82" s="1"/>
  <c r="J55" i="29"/>
  <c r="I55" i="29"/>
  <c r="H55" i="29"/>
  <c r="DG341" i="82" s="1"/>
  <c r="G55" i="29"/>
  <c r="DG340" i="82" s="1"/>
  <c r="F55" i="29"/>
  <c r="E55" i="29"/>
  <c r="D55" i="29"/>
  <c r="DG337" i="82" s="1"/>
  <c r="C55" i="29"/>
  <c r="AN54" i="29"/>
  <c r="AN53" i="29"/>
  <c r="AN52" i="29"/>
  <c r="AN51" i="29"/>
  <c r="AN50" i="29"/>
  <c r="AN49" i="29"/>
  <c r="AN48" i="29"/>
  <c r="AN47" i="29"/>
  <c r="AN46" i="29"/>
  <c r="AN45" i="29"/>
  <c r="AN44" i="29"/>
  <c r="AN43" i="29"/>
  <c r="AN42" i="29"/>
  <c r="AN41" i="29"/>
  <c r="AN40" i="29"/>
  <c r="AN39" i="29"/>
  <c r="AN38" i="29"/>
  <c r="AN37" i="29"/>
  <c r="AN36" i="29"/>
  <c r="AN35" i="29"/>
  <c r="AN34" i="29"/>
  <c r="AN33" i="29"/>
  <c r="AN32" i="29"/>
  <c r="AN31" i="29"/>
  <c r="AN30" i="29"/>
  <c r="AN29" i="29"/>
  <c r="AN28" i="29"/>
  <c r="AN27" i="29"/>
  <c r="AN26" i="29"/>
  <c r="AN25" i="29"/>
  <c r="AN24" i="29"/>
  <c r="AN23" i="29"/>
  <c r="AN22" i="29"/>
  <c r="AN21" i="29"/>
  <c r="AN20" i="29"/>
  <c r="AN19" i="29"/>
  <c r="AN18" i="29"/>
  <c r="AM170" i="28"/>
  <c r="AL170" i="28"/>
  <c r="DP335" i="82" s="1"/>
  <c r="AK170" i="28"/>
  <c r="DP334" i="82" s="1"/>
  <c r="AJ170" i="28"/>
  <c r="DP333" i="82" s="1"/>
  <c r="AI170" i="28"/>
  <c r="DP332" i="82" s="1"/>
  <c r="AH170" i="28"/>
  <c r="DP331" i="82" s="1"/>
  <c r="AG170" i="28"/>
  <c r="DP330" i="82" s="1"/>
  <c r="AF170" i="28"/>
  <c r="DP329" i="82" s="1"/>
  <c r="AE170" i="28"/>
  <c r="DP328" i="82" s="1"/>
  <c r="AD170" i="28"/>
  <c r="DP327" i="82" s="1"/>
  <c r="AC170" i="28"/>
  <c r="DP326" i="82" s="1"/>
  <c r="AB170" i="28"/>
  <c r="DP325" i="82" s="1"/>
  <c r="AA170" i="28"/>
  <c r="DP324" i="82" s="1"/>
  <c r="Z170" i="28"/>
  <c r="DP323" i="82" s="1"/>
  <c r="Y170" i="28"/>
  <c r="DP322" i="82" s="1"/>
  <c r="X170" i="28"/>
  <c r="DP321" i="82" s="1"/>
  <c r="W170" i="28"/>
  <c r="DP320" i="82" s="1"/>
  <c r="V170" i="28"/>
  <c r="DP319" i="82" s="1"/>
  <c r="U170" i="28"/>
  <c r="DP318" i="82" s="1"/>
  <c r="T170" i="28"/>
  <c r="DP317" i="82" s="1"/>
  <c r="S170" i="28"/>
  <c r="DP316" i="82" s="1"/>
  <c r="R170" i="28"/>
  <c r="DP315" i="82" s="1"/>
  <c r="Q170" i="28"/>
  <c r="DP314" i="82" s="1"/>
  <c r="P170" i="28"/>
  <c r="DP313" i="82" s="1"/>
  <c r="O170" i="28"/>
  <c r="DP312" i="82" s="1"/>
  <c r="N170" i="28"/>
  <c r="DP311" i="82" s="1"/>
  <c r="M170" i="28"/>
  <c r="DP310" i="82" s="1"/>
  <c r="L170" i="28"/>
  <c r="DP309" i="82" s="1"/>
  <c r="K170" i="28"/>
  <c r="DP308" i="82" s="1"/>
  <c r="J170" i="28"/>
  <c r="DP307" i="82" s="1"/>
  <c r="I170" i="28"/>
  <c r="DP306" i="82" s="1"/>
  <c r="H170" i="28"/>
  <c r="DP305" i="82" s="1"/>
  <c r="G170" i="28"/>
  <c r="DP304" i="82" s="1"/>
  <c r="F170" i="28"/>
  <c r="DP303" i="82" s="1"/>
  <c r="E170" i="28"/>
  <c r="DP302" i="82" s="1"/>
  <c r="D170" i="28"/>
  <c r="DP301" i="82" s="1"/>
  <c r="C170" i="28"/>
  <c r="AN169" i="28"/>
  <c r="AN168" i="28"/>
  <c r="AN166" i="28"/>
  <c r="AN165" i="28"/>
  <c r="AN164" i="28"/>
  <c r="AN162" i="28"/>
  <c r="AM161" i="28"/>
  <c r="AM167" i="28" s="1"/>
  <c r="AL161" i="28"/>
  <c r="AK161" i="28"/>
  <c r="DG334" i="82" s="1"/>
  <c r="AJ161" i="28"/>
  <c r="DG333" i="82" s="1"/>
  <c r="AI161" i="28"/>
  <c r="AH161" i="28"/>
  <c r="AG161" i="28"/>
  <c r="DG330" i="82" s="1"/>
  <c r="AF161" i="28"/>
  <c r="DG329" i="82" s="1"/>
  <c r="AE161" i="28"/>
  <c r="AD161" i="28"/>
  <c r="AC161" i="28"/>
  <c r="DG326" i="82" s="1"/>
  <c r="AB161" i="28"/>
  <c r="DG325" i="82" s="1"/>
  <c r="AA161" i="28"/>
  <c r="Z161" i="28"/>
  <c r="Y161" i="28"/>
  <c r="DG322" i="82" s="1"/>
  <c r="X161" i="28"/>
  <c r="DG321" i="82" s="1"/>
  <c r="W161" i="28"/>
  <c r="V161" i="28"/>
  <c r="U161" i="28"/>
  <c r="DG318" i="82" s="1"/>
  <c r="T161" i="28"/>
  <c r="DG317" i="82" s="1"/>
  <c r="S161" i="28"/>
  <c r="R161" i="28"/>
  <c r="Q161" i="28"/>
  <c r="DG314" i="82" s="1"/>
  <c r="P161" i="28"/>
  <c r="DG313" i="82" s="1"/>
  <c r="O161" i="28"/>
  <c r="N161" i="28"/>
  <c r="M161" i="28"/>
  <c r="DG310" i="82" s="1"/>
  <c r="L161" i="28"/>
  <c r="DG309" i="82" s="1"/>
  <c r="K161" i="28"/>
  <c r="J161" i="28"/>
  <c r="I161" i="28"/>
  <c r="DG306" i="82" s="1"/>
  <c r="H161" i="28"/>
  <c r="DG305" i="82" s="1"/>
  <c r="G161" i="28"/>
  <c r="F161" i="28"/>
  <c r="E161" i="28"/>
  <c r="DG302" i="82" s="1"/>
  <c r="D161" i="28"/>
  <c r="DG301" i="82" s="1"/>
  <c r="C161" i="28"/>
  <c r="AN160" i="28"/>
  <c r="AN159" i="28"/>
  <c r="AN158" i="28"/>
  <c r="AN157" i="28"/>
  <c r="AN156" i="28"/>
  <c r="AN155" i="28"/>
  <c r="AN154" i="28"/>
  <c r="AN153" i="28"/>
  <c r="AN152" i="28"/>
  <c r="AN151" i="28"/>
  <c r="AN150" i="28"/>
  <c r="AN149" i="28"/>
  <c r="AN148" i="28"/>
  <c r="AN147" i="28"/>
  <c r="AN146" i="28"/>
  <c r="AN145" i="28"/>
  <c r="AN144" i="28"/>
  <c r="AN143" i="28"/>
  <c r="AN142" i="28"/>
  <c r="AN141" i="28"/>
  <c r="AN140" i="28"/>
  <c r="AN139" i="28"/>
  <c r="AN138" i="28"/>
  <c r="AN137" i="28"/>
  <c r="AN136" i="28"/>
  <c r="AN135" i="28"/>
  <c r="AN134" i="28"/>
  <c r="AN133" i="28"/>
  <c r="AN132" i="28"/>
  <c r="AN131" i="28"/>
  <c r="AN130" i="28"/>
  <c r="AN129" i="28"/>
  <c r="AN128" i="28"/>
  <c r="AN127" i="28"/>
  <c r="AN126" i="28"/>
  <c r="AN125" i="28"/>
  <c r="AN124" i="28"/>
  <c r="AM117" i="28"/>
  <c r="AL117" i="28"/>
  <c r="DP299" i="82" s="1"/>
  <c r="AK117" i="28"/>
  <c r="DP298" i="82" s="1"/>
  <c r="AJ117" i="28"/>
  <c r="DP297" i="82" s="1"/>
  <c r="AI117" i="28"/>
  <c r="DP296" i="82" s="1"/>
  <c r="AH117" i="28"/>
  <c r="DP295" i="82" s="1"/>
  <c r="AG117" i="28"/>
  <c r="DP294" i="82" s="1"/>
  <c r="AF117" i="28"/>
  <c r="DP293" i="82" s="1"/>
  <c r="AE117" i="28"/>
  <c r="DP292" i="82" s="1"/>
  <c r="AD117" i="28"/>
  <c r="DP291" i="82" s="1"/>
  <c r="AC117" i="28"/>
  <c r="DP290" i="82" s="1"/>
  <c r="AB117" i="28"/>
  <c r="DP289" i="82" s="1"/>
  <c r="AA117" i="28"/>
  <c r="DP288" i="82" s="1"/>
  <c r="Z117" i="28"/>
  <c r="DP287" i="82" s="1"/>
  <c r="Y117" i="28"/>
  <c r="DP286" i="82" s="1"/>
  <c r="X117" i="28"/>
  <c r="DP285" i="82" s="1"/>
  <c r="W117" i="28"/>
  <c r="DP284" i="82" s="1"/>
  <c r="V117" i="28"/>
  <c r="DP283" i="82" s="1"/>
  <c r="U117" i="28"/>
  <c r="DP282" i="82" s="1"/>
  <c r="T117" i="28"/>
  <c r="DP281" i="82" s="1"/>
  <c r="S117" i="28"/>
  <c r="DP280" i="82" s="1"/>
  <c r="R117" i="28"/>
  <c r="DP279" i="82" s="1"/>
  <c r="Q117" i="28"/>
  <c r="DP278" i="82" s="1"/>
  <c r="P117" i="28"/>
  <c r="DP277" i="82" s="1"/>
  <c r="O117" i="28"/>
  <c r="DP276" i="82" s="1"/>
  <c r="N117" i="28"/>
  <c r="DP275" i="82" s="1"/>
  <c r="M117" i="28"/>
  <c r="DP274" i="82" s="1"/>
  <c r="L117" i="28"/>
  <c r="DP273" i="82" s="1"/>
  <c r="K117" i="28"/>
  <c r="DP272" i="82" s="1"/>
  <c r="J117" i="28"/>
  <c r="DP271" i="82" s="1"/>
  <c r="I117" i="28"/>
  <c r="DP270" i="82" s="1"/>
  <c r="H117" i="28"/>
  <c r="DP269" i="82" s="1"/>
  <c r="G117" i="28"/>
  <c r="DP268" i="82" s="1"/>
  <c r="F117" i="28"/>
  <c r="DP267" i="82" s="1"/>
  <c r="E117" i="28"/>
  <c r="DP266" i="82" s="1"/>
  <c r="D117" i="28"/>
  <c r="DP265" i="82" s="1"/>
  <c r="C117" i="28"/>
  <c r="AN116" i="28"/>
  <c r="AN115" i="28"/>
  <c r="AN113" i="28"/>
  <c r="AN112" i="28"/>
  <c r="AN111" i="28"/>
  <c r="AN109" i="28"/>
  <c r="AM108" i="28"/>
  <c r="AM114" i="28" s="1"/>
  <c r="AL108" i="28"/>
  <c r="DG299" i="82" s="1"/>
  <c r="AK108" i="28"/>
  <c r="AJ108" i="28"/>
  <c r="AI108" i="28"/>
  <c r="DG296" i="82" s="1"/>
  <c r="AH108" i="28"/>
  <c r="DG295" i="82" s="1"/>
  <c r="AG108" i="28"/>
  <c r="AF108" i="28"/>
  <c r="AE108" i="28"/>
  <c r="DG292" i="82" s="1"/>
  <c r="AD108" i="28"/>
  <c r="DG291" i="82" s="1"/>
  <c r="AC108" i="28"/>
  <c r="AB108" i="28"/>
  <c r="AA108" i="28"/>
  <c r="DG288" i="82" s="1"/>
  <c r="Z108" i="28"/>
  <c r="DG287" i="82" s="1"/>
  <c r="Y108" i="28"/>
  <c r="X108" i="28"/>
  <c r="W108" i="28"/>
  <c r="DG284" i="82" s="1"/>
  <c r="V108" i="28"/>
  <c r="DG283" i="82" s="1"/>
  <c r="U108" i="28"/>
  <c r="T108" i="28"/>
  <c r="S108" i="28"/>
  <c r="DG280" i="82" s="1"/>
  <c r="R108" i="28"/>
  <c r="DG279" i="82" s="1"/>
  <c r="Q108" i="28"/>
  <c r="P108" i="28"/>
  <c r="O108" i="28"/>
  <c r="DG276" i="82" s="1"/>
  <c r="N108" i="28"/>
  <c r="DG275" i="82" s="1"/>
  <c r="M108" i="28"/>
  <c r="L108" i="28"/>
  <c r="K108" i="28"/>
  <c r="DG272" i="82" s="1"/>
  <c r="J108" i="28"/>
  <c r="DG271" i="82" s="1"/>
  <c r="I108" i="28"/>
  <c r="H108" i="28"/>
  <c r="G108" i="28"/>
  <c r="DG268" i="82" s="1"/>
  <c r="F108" i="28"/>
  <c r="DG267" i="82" s="1"/>
  <c r="E108" i="28"/>
  <c r="D108" i="28"/>
  <c r="C108" i="28"/>
  <c r="AN107" i="28"/>
  <c r="AN106" i="28"/>
  <c r="AN105" i="28"/>
  <c r="AN104" i="28"/>
  <c r="AN103" i="28"/>
  <c r="AN102" i="28"/>
  <c r="AN101" i="28"/>
  <c r="AN100" i="28"/>
  <c r="AN99" i="28"/>
  <c r="AN98" i="28"/>
  <c r="AN97" i="28"/>
  <c r="AN96" i="28"/>
  <c r="AN95" i="28"/>
  <c r="AN94" i="28"/>
  <c r="AN93" i="28"/>
  <c r="AN92" i="28"/>
  <c r="AN91" i="28"/>
  <c r="AN90" i="28"/>
  <c r="AN89" i="28"/>
  <c r="AN88" i="28"/>
  <c r="AN87" i="28"/>
  <c r="AN86" i="28"/>
  <c r="AN85" i="28"/>
  <c r="AN84" i="28"/>
  <c r="AN83" i="28"/>
  <c r="AN82" i="28"/>
  <c r="AN81" i="28"/>
  <c r="AN80" i="28"/>
  <c r="AN79" i="28"/>
  <c r="AN78" i="28"/>
  <c r="AN77" i="28"/>
  <c r="AN76" i="28"/>
  <c r="AN75" i="28"/>
  <c r="AN74" i="28"/>
  <c r="AN73" i="28"/>
  <c r="AN72" i="28"/>
  <c r="AN71" i="28"/>
  <c r="AM64" i="28"/>
  <c r="AL64" i="28"/>
  <c r="DP263" i="82" s="1"/>
  <c r="AK64" i="28"/>
  <c r="DP262" i="82" s="1"/>
  <c r="AJ64" i="28"/>
  <c r="DP261" i="82" s="1"/>
  <c r="AI64" i="28"/>
  <c r="DP260" i="82" s="1"/>
  <c r="AH64" i="28"/>
  <c r="DP259" i="82" s="1"/>
  <c r="AG64" i="28"/>
  <c r="DP258" i="82" s="1"/>
  <c r="AF64" i="28"/>
  <c r="DP257" i="82" s="1"/>
  <c r="AE64" i="28"/>
  <c r="DP256" i="82" s="1"/>
  <c r="AD64" i="28"/>
  <c r="DP255" i="82" s="1"/>
  <c r="AC64" i="28"/>
  <c r="DP254" i="82" s="1"/>
  <c r="AB64" i="28"/>
  <c r="DP253" i="82" s="1"/>
  <c r="AA64" i="28"/>
  <c r="DP252" i="82" s="1"/>
  <c r="Z64" i="28"/>
  <c r="DP251" i="82" s="1"/>
  <c r="Y64" i="28"/>
  <c r="DP250" i="82" s="1"/>
  <c r="X64" i="28"/>
  <c r="DP249" i="82" s="1"/>
  <c r="W64" i="28"/>
  <c r="DP248" i="82" s="1"/>
  <c r="V64" i="28"/>
  <c r="DP247" i="82" s="1"/>
  <c r="U64" i="28"/>
  <c r="DP246" i="82" s="1"/>
  <c r="T64" i="28"/>
  <c r="DP245" i="82" s="1"/>
  <c r="S64" i="28"/>
  <c r="DP244" i="82" s="1"/>
  <c r="R64" i="28"/>
  <c r="DP243" i="82" s="1"/>
  <c r="Q64" i="28"/>
  <c r="DP242" i="82" s="1"/>
  <c r="P64" i="28"/>
  <c r="DP241" i="82" s="1"/>
  <c r="O64" i="28"/>
  <c r="DP240" i="82" s="1"/>
  <c r="N64" i="28"/>
  <c r="DP239" i="82" s="1"/>
  <c r="M64" i="28"/>
  <c r="DP238" i="82" s="1"/>
  <c r="L64" i="28"/>
  <c r="DP237" i="82" s="1"/>
  <c r="K64" i="28"/>
  <c r="DP236" i="82" s="1"/>
  <c r="J64" i="28"/>
  <c r="DP235" i="82" s="1"/>
  <c r="I64" i="28"/>
  <c r="DP234" i="82" s="1"/>
  <c r="H64" i="28"/>
  <c r="DP233" i="82" s="1"/>
  <c r="G64" i="28"/>
  <c r="DP232" i="82" s="1"/>
  <c r="F64" i="28"/>
  <c r="DP231" i="82" s="1"/>
  <c r="E64" i="28"/>
  <c r="DP230" i="82" s="1"/>
  <c r="D64" i="28"/>
  <c r="DP229" i="82" s="1"/>
  <c r="C64" i="28"/>
  <c r="AN63" i="28"/>
  <c r="AN62" i="28"/>
  <c r="E61" i="28"/>
  <c r="AN60" i="28"/>
  <c r="AN59" i="28"/>
  <c r="AN58" i="28"/>
  <c r="AN56" i="28"/>
  <c r="AM55" i="28"/>
  <c r="AM61" i="28" s="1"/>
  <c r="AL55" i="28"/>
  <c r="DG263" i="82" s="1"/>
  <c r="AK55" i="28"/>
  <c r="DG262" i="82" s="1"/>
  <c r="AJ55" i="28"/>
  <c r="AI55" i="28"/>
  <c r="AH55" i="28"/>
  <c r="DG259" i="82" s="1"/>
  <c r="AG55" i="28"/>
  <c r="DG258" i="82" s="1"/>
  <c r="AF55" i="28"/>
  <c r="AE55" i="28"/>
  <c r="AD55" i="28"/>
  <c r="DG255" i="82" s="1"/>
  <c r="AC55" i="28"/>
  <c r="DG254" i="82" s="1"/>
  <c r="AB55" i="28"/>
  <c r="AA55" i="28"/>
  <c r="Z55" i="28"/>
  <c r="DG251" i="82" s="1"/>
  <c r="Y55" i="28"/>
  <c r="DG250" i="82" s="1"/>
  <c r="X55" i="28"/>
  <c r="W55" i="28"/>
  <c r="V55" i="28"/>
  <c r="DG247" i="82" s="1"/>
  <c r="U55" i="28"/>
  <c r="DG246" i="82" s="1"/>
  <c r="T55" i="28"/>
  <c r="S55" i="28"/>
  <c r="R55" i="28"/>
  <c r="DG243" i="82" s="1"/>
  <c r="Q55" i="28"/>
  <c r="DG242" i="82" s="1"/>
  <c r="P55" i="28"/>
  <c r="O55" i="28"/>
  <c r="N55" i="28"/>
  <c r="DG239" i="82" s="1"/>
  <c r="M55" i="28"/>
  <c r="DG238" i="82" s="1"/>
  <c r="L55" i="28"/>
  <c r="K55" i="28"/>
  <c r="J55" i="28"/>
  <c r="DG235" i="82" s="1"/>
  <c r="I55" i="28"/>
  <c r="DG234" i="82" s="1"/>
  <c r="H55" i="28"/>
  <c r="G55" i="28"/>
  <c r="F55" i="28"/>
  <c r="DG231" i="82" s="1"/>
  <c r="E55" i="28"/>
  <c r="DG230" i="82" s="1"/>
  <c r="D55" i="28"/>
  <c r="C55" i="28"/>
  <c r="AN54" i="28"/>
  <c r="AN53" i="28"/>
  <c r="AN52" i="28"/>
  <c r="AN51" i="28"/>
  <c r="AN50" i="28"/>
  <c r="AN49" i="28"/>
  <c r="AN48" i="28"/>
  <c r="AN47" i="28"/>
  <c r="AN46" i="28"/>
  <c r="AN45" i="28"/>
  <c r="AN44" i="28"/>
  <c r="AN43" i="28"/>
  <c r="AN42" i="28"/>
  <c r="AN41" i="28"/>
  <c r="AN40" i="28"/>
  <c r="AN39" i="28"/>
  <c r="AN38" i="28"/>
  <c r="AN37" i="28"/>
  <c r="AN36" i="28"/>
  <c r="AN35" i="28"/>
  <c r="AN34" i="28"/>
  <c r="AN33" i="28"/>
  <c r="AN32" i="28"/>
  <c r="AN31" i="28"/>
  <c r="AN30" i="28"/>
  <c r="AN29" i="28"/>
  <c r="AN28" i="28"/>
  <c r="AN27" i="28"/>
  <c r="AN26" i="28"/>
  <c r="AN25" i="28"/>
  <c r="AN24" i="28"/>
  <c r="AN23" i="28"/>
  <c r="AN22" i="28"/>
  <c r="AN21" i="28"/>
  <c r="AN20" i="28"/>
  <c r="AN19" i="28"/>
  <c r="AN18" i="28"/>
  <c r="AM170" i="20"/>
  <c r="AL170" i="20"/>
  <c r="DP119" i="82" s="1"/>
  <c r="AK170" i="20"/>
  <c r="DP118" i="82" s="1"/>
  <c r="AJ170" i="20"/>
  <c r="DP117" i="82" s="1"/>
  <c r="AI170" i="20"/>
  <c r="DP116" i="82" s="1"/>
  <c r="AH170" i="20"/>
  <c r="DP115" i="82" s="1"/>
  <c r="AG170" i="20"/>
  <c r="DP114" i="82" s="1"/>
  <c r="AF170" i="20"/>
  <c r="DP113" i="82" s="1"/>
  <c r="AE170" i="20"/>
  <c r="DP112" i="82" s="1"/>
  <c r="AD170" i="20"/>
  <c r="DP111" i="82" s="1"/>
  <c r="AC170" i="20"/>
  <c r="DP110" i="82" s="1"/>
  <c r="AB170" i="20"/>
  <c r="DP109" i="82" s="1"/>
  <c r="AA170" i="20"/>
  <c r="DP108" i="82" s="1"/>
  <c r="Z170" i="20"/>
  <c r="DP107" i="82" s="1"/>
  <c r="Y170" i="20"/>
  <c r="DP106" i="82" s="1"/>
  <c r="X170" i="20"/>
  <c r="DP105" i="82" s="1"/>
  <c r="W170" i="20"/>
  <c r="DP104" i="82" s="1"/>
  <c r="V170" i="20"/>
  <c r="DP103" i="82" s="1"/>
  <c r="U170" i="20"/>
  <c r="DP102" i="82" s="1"/>
  <c r="T170" i="20"/>
  <c r="DP101" i="82" s="1"/>
  <c r="S170" i="20"/>
  <c r="DP100" i="82" s="1"/>
  <c r="R170" i="20"/>
  <c r="DP99" i="82" s="1"/>
  <c r="Q170" i="20"/>
  <c r="DP98" i="82" s="1"/>
  <c r="P170" i="20"/>
  <c r="DP97" i="82" s="1"/>
  <c r="O170" i="20"/>
  <c r="DP96" i="82" s="1"/>
  <c r="N170" i="20"/>
  <c r="DP95" i="82" s="1"/>
  <c r="M170" i="20"/>
  <c r="DP94" i="82" s="1"/>
  <c r="L170" i="20"/>
  <c r="DP93" i="82" s="1"/>
  <c r="K170" i="20"/>
  <c r="DP92" i="82" s="1"/>
  <c r="J170" i="20"/>
  <c r="DP91" i="82" s="1"/>
  <c r="I170" i="20"/>
  <c r="DP90" i="82" s="1"/>
  <c r="H170" i="20"/>
  <c r="DP89" i="82" s="1"/>
  <c r="G170" i="20"/>
  <c r="DP88" i="82" s="1"/>
  <c r="F170" i="20"/>
  <c r="DP87" i="82" s="1"/>
  <c r="E170" i="20"/>
  <c r="DP86" i="82" s="1"/>
  <c r="D170" i="20"/>
  <c r="DP85" i="82" s="1"/>
  <c r="C170" i="20"/>
  <c r="AN169" i="20"/>
  <c r="AN168" i="20"/>
  <c r="AN166" i="20"/>
  <c r="AN165" i="20"/>
  <c r="AN164" i="20"/>
  <c r="AN162" i="20"/>
  <c r="AM161" i="20"/>
  <c r="AM167" i="20" s="1"/>
  <c r="AM171" i="20" s="1"/>
  <c r="AL161" i="20"/>
  <c r="DG119" i="82" s="1"/>
  <c r="AK161" i="20"/>
  <c r="DG118" i="82" s="1"/>
  <c r="AJ161" i="20"/>
  <c r="AI161" i="20"/>
  <c r="AH161" i="20"/>
  <c r="DG115" i="82" s="1"/>
  <c r="AG161" i="20"/>
  <c r="DG114" i="82" s="1"/>
  <c r="AF161" i="20"/>
  <c r="AE161" i="20"/>
  <c r="AD161" i="20"/>
  <c r="DG111" i="82" s="1"/>
  <c r="AC161" i="20"/>
  <c r="DG110" i="82" s="1"/>
  <c r="AB161" i="20"/>
  <c r="AA161" i="20"/>
  <c r="Z161" i="20"/>
  <c r="DG107" i="82" s="1"/>
  <c r="Y161" i="20"/>
  <c r="DG106" i="82" s="1"/>
  <c r="X161" i="20"/>
  <c r="W161" i="20"/>
  <c r="V161" i="20"/>
  <c r="DG103" i="82" s="1"/>
  <c r="U161" i="20"/>
  <c r="DG102" i="82" s="1"/>
  <c r="T161" i="20"/>
  <c r="S161" i="20"/>
  <c r="R161" i="20"/>
  <c r="DG99" i="82" s="1"/>
  <c r="Q161" i="20"/>
  <c r="DG98" i="82" s="1"/>
  <c r="P161" i="20"/>
  <c r="O161" i="20"/>
  <c r="N161" i="20"/>
  <c r="DG95" i="82" s="1"/>
  <c r="M161" i="20"/>
  <c r="DG94" i="82" s="1"/>
  <c r="L161" i="20"/>
  <c r="K161" i="20"/>
  <c r="J161" i="20"/>
  <c r="DG91" i="82" s="1"/>
  <c r="I161" i="20"/>
  <c r="DG90" i="82" s="1"/>
  <c r="H161" i="20"/>
  <c r="G161" i="20"/>
  <c r="F161" i="20"/>
  <c r="DG87" i="82" s="1"/>
  <c r="E161" i="20"/>
  <c r="DG86" i="82" s="1"/>
  <c r="D161" i="20"/>
  <c r="C161" i="20"/>
  <c r="AN160" i="20"/>
  <c r="AN159" i="20"/>
  <c r="AN158" i="20"/>
  <c r="AN157" i="20"/>
  <c r="AN156" i="20"/>
  <c r="AN155" i="20"/>
  <c r="AN154" i="20"/>
  <c r="AN153" i="20"/>
  <c r="AN152" i="20"/>
  <c r="AN151" i="20"/>
  <c r="AN150" i="20"/>
  <c r="AN149" i="20"/>
  <c r="AN148" i="20"/>
  <c r="AN147" i="20"/>
  <c r="AN146" i="20"/>
  <c r="AN145" i="20"/>
  <c r="AN144" i="20"/>
  <c r="AN143" i="20"/>
  <c r="AN142" i="20"/>
  <c r="AN141" i="20"/>
  <c r="AN140" i="20"/>
  <c r="AN139" i="20"/>
  <c r="AN138" i="20"/>
  <c r="AN137" i="20"/>
  <c r="AN136" i="20"/>
  <c r="AN135" i="20"/>
  <c r="AN134" i="20"/>
  <c r="AN133" i="20"/>
  <c r="AN132" i="20"/>
  <c r="AN131" i="20"/>
  <c r="AN130" i="20"/>
  <c r="AN129" i="20"/>
  <c r="AN128" i="20"/>
  <c r="AN127" i="20"/>
  <c r="AN126" i="20"/>
  <c r="AN125" i="20"/>
  <c r="AN124" i="20"/>
  <c r="AM117" i="20"/>
  <c r="AL117" i="20"/>
  <c r="DP83" i="82" s="1"/>
  <c r="AK117" i="20"/>
  <c r="DP82" i="82" s="1"/>
  <c r="AJ117" i="20"/>
  <c r="DP81" i="82" s="1"/>
  <c r="AI117" i="20"/>
  <c r="DP80" i="82" s="1"/>
  <c r="AH117" i="20"/>
  <c r="DP79" i="82" s="1"/>
  <c r="AG117" i="20"/>
  <c r="DP78" i="82" s="1"/>
  <c r="AF117" i="20"/>
  <c r="DP77" i="82" s="1"/>
  <c r="AE117" i="20"/>
  <c r="DP76" i="82" s="1"/>
  <c r="AD117" i="20"/>
  <c r="DP75" i="82" s="1"/>
  <c r="AC117" i="20"/>
  <c r="DP74" i="82" s="1"/>
  <c r="AB117" i="20"/>
  <c r="DP73" i="82" s="1"/>
  <c r="AA117" i="20"/>
  <c r="DP72" i="82" s="1"/>
  <c r="Z117" i="20"/>
  <c r="DP71" i="82" s="1"/>
  <c r="Y117" i="20"/>
  <c r="DP70" i="82" s="1"/>
  <c r="X117" i="20"/>
  <c r="DP69" i="82" s="1"/>
  <c r="W117" i="20"/>
  <c r="DP68" i="82" s="1"/>
  <c r="V117" i="20"/>
  <c r="DP67" i="82" s="1"/>
  <c r="U117" i="20"/>
  <c r="DP66" i="82" s="1"/>
  <c r="T117" i="20"/>
  <c r="DP65" i="82" s="1"/>
  <c r="S117" i="20"/>
  <c r="DP64" i="82" s="1"/>
  <c r="R117" i="20"/>
  <c r="DP63" i="82" s="1"/>
  <c r="Q117" i="20"/>
  <c r="DP62" i="82" s="1"/>
  <c r="P117" i="20"/>
  <c r="DP61" i="82" s="1"/>
  <c r="O117" i="20"/>
  <c r="DP60" i="82" s="1"/>
  <c r="N117" i="20"/>
  <c r="DP59" i="82" s="1"/>
  <c r="M117" i="20"/>
  <c r="DP58" i="82" s="1"/>
  <c r="L117" i="20"/>
  <c r="DP57" i="82" s="1"/>
  <c r="K117" i="20"/>
  <c r="DP56" i="82" s="1"/>
  <c r="J117" i="20"/>
  <c r="DP55" i="82" s="1"/>
  <c r="I117" i="20"/>
  <c r="DP54" i="82" s="1"/>
  <c r="H117" i="20"/>
  <c r="DP53" i="82" s="1"/>
  <c r="G117" i="20"/>
  <c r="DP52" i="82" s="1"/>
  <c r="F117" i="20"/>
  <c r="DP51" i="82" s="1"/>
  <c r="E117" i="20"/>
  <c r="DP50" i="82" s="1"/>
  <c r="D117" i="20"/>
  <c r="DP49" i="82" s="1"/>
  <c r="C117" i="20"/>
  <c r="AN116" i="20"/>
  <c r="AN115" i="20"/>
  <c r="AN117" i="20" s="1"/>
  <c r="AN113" i="20"/>
  <c r="AN112" i="20"/>
  <c r="AN111" i="20"/>
  <c r="AN109" i="20"/>
  <c r="AM108" i="20"/>
  <c r="AM114" i="20" s="1"/>
  <c r="AL108" i="20"/>
  <c r="AK108" i="20"/>
  <c r="AJ108" i="20"/>
  <c r="DG81" i="82" s="1"/>
  <c r="AI108" i="20"/>
  <c r="DG80" i="82" s="1"/>
  <c r="AH108" i="20"/>
  <c r="AG108" i="20"/>
  <c r="AF108" i="20"/>
  <c r="DG77" i="82" s="1"/>
  <c r="AE108" i="20"/>
  <c r="DG76" i="82" s="1"/>
  <c r="AD108" i="20"/>
  <c r="AC108" i="20"/>
  <c r="AB108" i="20"/>
  <c r="DG73" i="82" s="1"/>
  <c r="AA108" i="20"/>
  <c r="DG72" i="82" s="1"/>
  <c r="Z108" i="20"/>
  <c r="Y108" i="20"/>
  <c r="X108" i="20"/>
  <c r="DG69" i="82" s="1"/>
  <c r="W108" i="20"/>
  <c r="DG68" i="82" s="1"/>
  <c r="V108" i="20"/>
  <c r="U108" i="20"/>
  <c r="T108" i="20"/>
  <c r="DG65" i="82" s="1"/>
  <c r="S108" i="20"/>
  <c r="DG64" i="82" s="1"/>
  <c r="R108" i="20"/>
  <c r="Q108" i="20"/>
  <c r="P108" i="20"/>
  <c r="DG61" i="82" s="1"/>
  <c r="O108" i="20"/>
  <c r="DG60" i="82" s="1"/>
  <c r="N108" i="20"/>
  <c r="M108" i="20"/>
  <c r="L108" i="20"/>
  <c r="DG57" i="82" s="1"/>
  <c r="K108" i="20"/>
  <c r="DG56" i="82" s="1"/>
  <c r="J108" i="20"/>
  <c r="I108" i="20"/>
  <c r="H108" i="20"/>
  <c r="DG53" i="82" s="1"/>
  <c r="G108" i="20"/>
  <c r="DG52" i="82" s="1"/>
  <c r="F108" i="20"/>
  <c r="E108" i="20"/>
  <c r="D108" i="20"/>
  <c r="DG49" i="82" s="1"/>
  <c r="C108" i="20"/>
  <c r="AN107" i="20"/>
  <c r="AN106" i="20"/>
  <c r="AN105" i="20"/>
  <c r="AN104" i="20"/>
  <c r="AN103" i="20"/>
  <c r="AN102" i="20"/>
  <c r="AN101" i="20"/>
  <c r="AN100" i="20"/>
  <c r="AN99" i="20"/>
  <c r="AN98" i="20"/>
  <c r="AN97" i="20"/>
  <c r="AN96" i="20"/>
  <c r="AN95" i="20"/>
  <c r="AN94" i="20"/>
  <c r="AN93" i="20"/>
  <c r="AN92" i="20"/>
  <c r="AN91" i="20"/>
  <c r="AN90" i="20"/>
  <c r="AN89" i="20"/>
  <c r="AN88" i="20"/>
  <c r="AN87" i="20"/>
  <c r="AN86" i="20"/>
  <c r="AN85" i="20"/>
  <c r="AN84" i="20"/>
  <c r="AN83" i="20"/>
  <c r="AN82" i="20"/>
  <c r="AN81" i="20"/>
  <c r="AN80" i="20"/>
  <c r="AN79" i="20"/>
  <c r="AN78" i="20"/>
  <c r="AN77" i="20"/>
  <c r="AN76" i="20"/>
  <c r="AN75" i="20"/>
  <c r="AN74" i="20"/>
  <c r="AN73" i="20"/>
  <c r="AN72" i="20"/>
  <c r="AN71" i="20"/>
  <c r="AM171" i="29" l="1"/>
  <c r="AM118" i="61"/>
  <c r="M114" i="38"/>
  <c r="DM706" i="82" s="1"/>
  <c r="BK18" i="77"/>
  <c r="BK22" i="77"/>
  <c r="BK26" i="77"/>
  <c r="BK30" i="77"/>
  <c r="BK38" i="77"/>
  <c r="BK42" i="77"/>
  <c r="BK46" i="77"/>
  <c r="BK50" i="77"/>
  <c r="BK54" i="77"/>
  <c r="BK58" i="77"/>
  <c r="BK62" i="77"/>
  <c r="BK66" i="77"/>
  <c r="BK70" i="77"/>
  <c r="K210" i="81"/>
  <c r="BH17" i="77"/>
  <c r="BH18" i="77"/>
  <c r="BH19" i="77"/>
  <c r="BH20" i="77"/>
  <c r="BH21" i="77"/>
  <c r="BH22" i="77"/>
  <c r="BH23" i="77"/>
  <c r="BH24" i="77"/>
  <c r="BH25" i="77"/>
  <c r="BH26" i="77"/>
  <c r="BH27" i="77"/>
  <c r="BH28" i="77"/>
  <c r="BH32" i="77"/>
  <c r="BH34" i="77"/>
  <c r="BH38" i="77"/>
  <c r="BH39" i="77"/>
  <c r="BH40" i="77"/>
  <c r="BH41" i="77"/>
  <c r="BH42" i="77"/>
  <c r="BH43" i="77"/>
  <c r="BH44" i="77"/>
  <c r="BH45" i="77"/>
  <c r="BH46" i="77"/>
  <c r="BH47" i="77"/>
  <c r="BH48" i="77"/>
  <c r="BH49" i="77"/>
  <c r="BH50" i="77"/>
  <c r="BH51" i="77"/>
  <c r="BH52" i="77"/>
  <c r="BH53" i="77"/>
  <c r="BH54" i="77"/>
  <c r="BH55" i="77"/>
  <c r="BH56" i="77"/>
  <c r="BH57" i="77"/>
  <c r="BH58" i="77"/>
  <c r="BH59" i="77"/>
  <c r="BH60" i="77"/>
  <c r="BH61" i="77"/>
  <c r="BH62" i="77"/>
  <c r="BH63" i="77"/>
  <c r="BH64" i="77"/>
  <c r="BH65" i="77"/>
  <c r="BH66" i="77"/>
  <c r="BH67" i="77"/>
  <c r="BH68" i="77"/>
  <c r="BH69" i="77"/>
  <c r="BH70" i="77"/>
  <c r="BH71" i="77"/>
  <c r="BH72" i="77"/>
  <c r="BH73" i="77"/>
  <c r="BH74" i="77"/>
  <c r="BH75" i="77"/>
  <c r="BH76" i="77"/>
  <c r="BH77" i="77"/>
  <c r="BH78" i="77"/>
  <c r="BH79" i="77"/>
  <c r="BH80" i="77"/>
  <c r="BH81" i="77"/>
  <c r="BH82" i="77"/>
  <c r="BH83" i="77"/>
  <c r="BH84" i="77"/>
  <c r="BH85" i="77"/>
  <c r="BH86" i="77"/>
  <c r="BH87" i="77"/>
  <c r="BH88" i="77"/>
  <c r="BH89" i="77"/>
  <c r="BH90" i="77"/>
  <c r="BH91" i="77"/>
  <c r="BH92" i="77"/>
  <c r="BH93" i="77"/>
  <c r="BH94" i="77"/>
  <c r="BH95" i="77"/>
  <c r="AN170" i="38"/>
  <c r="H65" i="77"/>
  <c r="I65" i="77"/>
  <c r="J65" i="77" s="1"/>
  <c r="BI58" i="77"/>
  <c r="BI62" i="77"/>
  <c r="BI66" i="77"/>
  <c r="BI70" i="77"/>
  <c r="BI74" i="77"/>
  <c r="BI78" i="77"/>
  <c r="BI82" i="77"/>
  <c r="BI86" i="77"/>
  <c r="BI90" i="77"/>
  <c r="BI94" i="77"/>
  <c r="BI21" i="77"/>
  <c r="BI25" i="77"/>
  <c r="BI37" i="77"/>
  <c r="BI41" i="77"/>
  <c r="BI53" i="77"/>
  <c r="AX89" i="77"/>
  <c r="AX25" i="77"/>
  <c r="AX37" i="77"/>
  <c r="BJ25" i="77"/>
  <c r="BJ28" i="77"/>
  <c r="BK37" i="77"/>
  <c r="BK45" i="77"/>
  <c r="BK53" i="77"/>
  <c r="BK61" i="77"/>
  <c r="BK69" i="77"/>
  <c r="BK77" i="77"/>
  <c r="BK85" i="77"/>
  <c r="BK93" i="77"/>
  <c r="BL41" i="77"/>
  <c r="BL49" i="77"/>
  <c r="BL65" i="77"/>
  <c r="BL73" i="77"/>
  <c r="BL81" i="77"/>
  <c r="DG589" i="82"/>
  <c r="O157" i="81"/>
  <c r="AA157" i="81" s="1"/>
  <c r="AI157" i="81" s="1"/>
  <c r="AM118" i="62"/>
  <c r="AM171" i="38"/>
  <c r="AG114" i="38"/>
  <c r="AC114" i="38"/>
  <c r="DM722" i="82" s="1"/>
  <c r="Q114" i="38"/>
  <c r="DM710" i="82" s="1"/>
  <c r="AM171" i="61"/>
  <c r="AN108" i="61"/>
  <c r="AN114" i="61" s="1"/>
  <c r="V171" i="31"/>
  <c r="DQ535" i="82" s="1"/>
  <c r="U114" i="31"/>
  <c r="DM498" i="82" s="1"/>
  <c r="P167" i="29"/>
  <c r="Y114" i="29"/>
  <c r="DM394" i="82" s="1"/>
  <c r="AM171" i="28"/>
  <c r="AF167" i="28"/>
  <c r="P167" i="28"/>
  <c r="P171" i="28" s="1"/>
  <c r="DQ313" i="82" s="1"/>
  <c r="AN108" i="28"/>
  <c r="AN114" i="28" s="1"/>
  <c r="AM118" i="20"/>
  <c r="O114" i="20"/>
  <c r="W114" i="20"/>
  <c r="DM68" i="82" s="1"/>
  <c r="AN64" i="29"/>
  <c r="AC61" i="28"/>
  <c r="AC65" i="28" s="1"/>
  <c r="DQ254" i="82" s="1"/>
  <c r="AK61" i="28"/>
  <c r="DM262" i="82" s="1"/>
  <c r="AG61" i="31"/>
  <c r="DM474" i="82" s="1"/>
  <c r="E61" i="38"/>
  <c r="DM662" i="82" s="1"/>
  <c r="AC61" i="62"/>
  <c r="DM794" i="82" s="1"/>
  <c r="AK61" i="38"/>
  <c r="DM694" i="82" s="1"/>
  <c r="U61" i="28"/>
  <c r="DM246" i="82" s="1"/>
  <c r="O61" i="29"/>
  <c r="DM348" i="82" s="1"/>
  <c r="AF61" i="31"/>
  <c r="AF65" i="31" s="1"/>
  <c r="DQ473" i="82" s="1"/>
  <c r="M61" i="28"/>
  <c r="M65" i="28" s="1"/>
  <c r="DQ238" i="82" s="1"/>
  <c r="Q61" i="31"/>
  <c r="Q65" i="31" s="1"/>
  <c r="DQ458" i="82" s="1"/>
  <c r="BK74" i="77"/>
  <c r="BK78" i="77"/>
  <c r="BK17" i="77"/>
  <c r="BK21" i="77"/>
  <c r="BK25" i="77"/>
  <c r="BK41" i="77"/>
  <c r="BK57" i="77"/>
  <c r="BM57" i="77" s="1"/>
  <c r="BK65" i="77"/>
  <c r="BK81" i="77"/>
  <c r="BK89" i="77"/>
  <c r="BC17" i="77"/>
  <c r="BC19" i="77"/>
  <c r="BC21" i="77"/>
  <c r="BC23" i="77"/>
  <c r="BC25" i="77"/>
  <c r="BC26" i="77"/>
  <c r="BC28" i="77"/>
  <c r="BC29" i="77"/>
  <c r="BC31" i="77"/>
  <c r="BC32" i="77"/>
  <c r="BC33" i="77"/>
  <c r="BC34" i="77"/>
  <c r="BC35" i="77"/>
  <c r="BC36" i="77"/>
  <c r="BC37" i="77"/>
  <c r="BC38" i="77"/>
  <c r="BC39" i="77"/>
  <c r="BC40" i="77"/>
  <c r="BC41" i="77"/>
  <c r="BC42" i="77"/>
  <c r="BC43" i="77"/>
  <c r="BC44" i="77"/>
  <c r="BC45" i="77"/>
  <c r="BC46" i="77"/>
  <c r="BC47" i="77"/>
  <c r="BC48" i="77"/>
  <c r="BC49" i="77"/>
  <c r="BC50" i="77"/>
  <c r="BC51" i="77"/>
  <c r="BC52" i="77"/>
  <c r="BC53" i="77"/>
  <c r="BC54" i="77"/>
  <c r="BC55" i="77"/>
  <c r="BC56" i="77"/>
  <c r="BC57" i="77"/>
  <c r="BC58" i="77"/>
  <c r="BC59" i="77"/>
  <c r="BC60" i="77"/>
  <c r="BC61" i="77"/>
  <c r="BC62" i="77"/>
  <c r="BC63" i="77"/>
  <c r="BC64" i="77"/>
  <c r="BC65" i="77"/>
  <c r="BC66" i="77"/>
  <c r="BC67" i="77"/>
  <c r="BC68" i="77"/>
  <c r="BC69" i="77"/>
  <c r="BC70" i="77"/>
  <c r="BC71" i="77"/>
  <c r="BC72" i="77"/>
  <c r="BC73" i="77"/>
  <c r="BC74" i="77"/>
  <c r="BC75" i="77"/>
  <c r="BC76" i="77"/>
  <c r="BC77" i="77"/>
  <c r="BC78" i="77"/>
  <c r="BC79" i="77"/>
  <c r="BC80" i="77"/>
  <c r="BC82" i="77"/>
  <c r="BC83" i="77"/>
  <c r="BC84" i="77"/>
  <c r="BC85" i="77"/>
  <c r="BC86" i="77"/>
  <c r="BC87" i="77"/>
  <c r="BC88" i="77"/>
  <c r="BC89" i="77"/>
  <c r="BC90" i="77"/>
  <c r="BC91" i="77"/>
  <c r="BC92" i="77"/>
  <c r="BC93" i="77"/>
  <c r="BC94" i="77"/>
  <c r="BC95" i="77"/>
  <c r="BK82" i="77"/>
  <c r="BK86" i="77"/>
  <c r="BK90" i="77"/>
  <c r="BK94" i="77"/>
  <c r="BK49" i="77"/>
  <c r="BK73" i="77"/>
  <c r="BC16" i="77"/>
  <c r="BC18" i="77"/>
  <c r="BC20" i="77"/>
  <c r="BC22" i="77"/>
  <c r="BC24" i="77"/>
  <c r="BC27" i="77"/>
  <c r="BC30" i="77"/>
  <c r="BC81" i="77"/>
  <c r="BL17" i="77"/>
  <c r="BK20" i="77"/>
  <c r="BL21" i="77"/>
  <c r="BK24" i="77"/>
  <c r="BL25" i="77"/>
  <c r="BK28" i="77"/>
  <c r="BL33" i="77"/>
  <c r="BL37" i="77"/>
  <c r="BK40" i="77"/>
  <c r="BK44" i="77"/>
  <c r="BL45" i="77"/>
  <c r="BK48" i="77"/>
  <c r="BK52" i="77"/>
  <c r="BL53" i="77"/>
  <c r="BK56" i="77"/>
  <c r="BK60" i="77"/>
  <c r="BL61" i="77"/>
  <c r="BK64" i="77"/>
  <c r="BK68" i="77"/>
  <c r="BL69" i="77"/>
  <c r="BK72" i="77"/>
  <c r="BK76" i="77"/>
  <c r="BL77" i="77"/>
  <c r="BK80" i="77"/>
  <c r="BK84" i="77"/>
  <c r="BL85" i="77"/>
  <c r="BK88" i="77"/>
  <c r="BK92" i="77"/>
  <c r="BL93" i="77"/>
  <c r="BI20" i="77"/>
  <c r="BM20" i="77" s="1"/>
  <c r="BI55" i="77"/>
  <c r="BI67" i="77"/>
  <c r="BI75" i="77"/>
  <c r="BI83" i="77"/>
  <c r="BI91" i="77"/>
  <c r="BI18" i="77"/>
  <c r="BI26" i="77"/>
  <c r="BI42" i="77"/>
  <c r="BI50" i="77"/>
  <c r="BI56" i="77"/>
  <c r="BI60" i="77"/>
  <c r="BI64" i="77"/>
  <c r="BI68" i="77"/>
  <c r="BI72" i="77"/>
  <c r="BI76" i="77"/>
  <c r="BI80" i="77"/>
  <c r="BI84" i="77"/>
  <c r="BI88" i="77"/>
  <c r="BI92" i="77"/>
  <c r="BI54" i="77"/>
  <c r="BI19" i="77"/>
  <c r="BI23" i="77"/>
  <c r="BI27" i="77"/>
  <c r="BI35" i="77"/>
  <c r="BI39" i="77"/>
  <c r="BI43" i="77"/>
  <c r="BI47" i="77"/>
  <c r="BI51" i="77"/>
  <c r="BJ18" i="77"/>
  <c r="BJ22" i="77"/>
  <c r="BJ26" i="77"/>
  <c r="BJ38" i="77"/>
  <c r="BJ42" i="77"/>
  <c r="BJ46" i="77"/>
  <c r="BJ50" i="77"/>
  <c r="BJ54" i="77"/>
  <c r="BJ58" i="77"/>
  <c r="BJ62" i="77"/>
  <c r="BJ66" i="77"/>
  <c r="BJ70" i="77"/>
  <c r="BJ74" i="77"/>
  <c r="BJ78" i="77"/>
  <c r="BJ82" i="77"/>
  <c r="BJ86" i="77"/>
  <c r="BJ90" i="77"/>
  <c r="BJ94" i="77"/>
  <c r="BI59" i="77"/>
  <c r="BI63" i="77"/>
  <c r="BI71" i="77"/>
  <c r="BI79" i="77"/>
  <c r="BI87" i="77"/>
  <c r="BI95" i="77"/>
  <c r="BI22" i="77"/>
  <c r="BI38" i="77"/>
  <c r="BI46" i="77"/>
  <c r="BI57" i="77"/>
  <c r="BI69" i="77"/>
  <c r="BI73" i="77"/>
  <c r="BI85" i="77"/>
  <c r="BI89" i="77"/>
  <c r="BI24" i="77"/>
  <c r="BI28" i="77"/>
  <c r="BI40" i="77"/>
  <c r="BI44" i="77"/>
  <c r="BM44" i="77" s="1"/>
  <c r="BI48" i="77"/>
  <c r="BI52" i="77"/>
  <c r="BJ17" i="77"/>
  <c r="BJ21" i="77"/>
  <c r="BJ29" i="77"/>
  <c r="BJ33" i="77"/>
  <c r="BJ37" i="77"/>
  <c r="BJ41" i="77"/>
  <c r="BJ45" i="77"/>
  <c r="BM45" i="77" s="1"/>
  <c r="BJ49" i="77"/>
  <c r="BJ53" i="77"/>
  <c r="BJ57" i="77"/>
  <c r="BJ61" i="77"/>
  <c r="BJ65" i="77"/>
  <c r="BJ69" i="77"/>
  <c r="BJ73" i="77"/>
  <c r="BJ77" i="77"/>
  <c r="BJ81" i="77"/>
  <c r="BJ85" i="77"/>
  <c r="BJ89" i="77"/>
  <c r="BJ93" i="77"/>
  <c r="AX16" i="77"/>
  <c r="AX53" i="77"/>
  <c r="AX21" i="77"/>
  <c r="AX57" i="77"/>
  <c r="BJ30" i="77"/>
  <c r="BJ34" i="77"/>
  <c r="BI61" i="77"/>
  <c r="AX61" i="77"/>
  <c r="BI77" i="77"/>
  <c r="AX77" i="77"/>
  <c r="AX81" i="77"/>
  <c r="BI81" i="77"/>
  <c r="AX69" i="77"/>
  <c r="AX17" i="77"/>
  <c r="AX29" i="77"/>
  <c r="AX33" i="77"/>
  <c r="BI33" i="77"/>
  <c r="BI45" i="77"/>
  <c r="AX45" i="77"/>
  <c r="AX49" i="77"/>
  <c r="BI49" i="77"/>
  <c r="AX41" i="77"/>
  <c r="AX73" i="77"/>
  <c r="AX18" i="77"/>
  <c r="BL18" i="77"/>
  <c r="AX20" i="77"/>
  <c r="AX22" i="77"/>
  <c r="BL22" i="77"/>
  <c r="AX24" i="77"/>
  <c r="AX26" i="77"/>
  <c r="BL26" i="77"/>
  <c r="AX28" i="77"/>
  <c r="AX30" i="77"/>
  <c r="AX32" i="77"/>
  <c r="AX34" i="77"/>
  <c r="AX36" i="77"/>
  <c r="AX38" i="77"/>
  <c r="AX40" i="77"/>
  <c r="BJ40" i="77"/>
  <c r="AX42" i="77"/>
  <c r="AX44" i="77"/>
  <c r="BJ44" i="77"/>
  <c r="AX46" i="77"/>
  <c r="AX48" i="77"/>
  <c r="BJ48" i="77"/>
  <c r="AX50" i="77"/>
  <c r="AX52" i="77"/>
  <c r="BJ52" i="77"/>
  <c r="AX54" i="77"/>
  <c r="AX56" i="77"/>
  <c r="BJ56" i="77"/>
  <c r="AX58" i="77"/>
  <c r="AX60" i="77"/>
  <c r="BJ60" i="77"/>
  <c r="AX62" i="77"/>
  <c r="AX64" i="77"/>
  <c r="BJ64" i="77"/>
  <c r="AX66" i="77"/>
  <c r="AX68" i="77"/>
  <c r="BJ68" i="77"/>
  <c r="BM68" i="77" s="1"/>
  <c r="AX70" i="77"/>
  <c r="AX72" i="77"/>
  <c r="BJ72" i="77"/>
  <c r="AX74" i="77"/>
  <c r="AX76" i="77"/>
  <c r="BJ76" i="77"/>
  <c r="AX78" i="77"/>
  <c r="AX80" i="77"/>
  <c r="BJ80" i="77"/>
  <c r="AX82" i="77"/>
  <c r="AX84" i="77"/>
  <c r="BJ84" i="77"/>
  <c r="BM84" i="77" s="1"/>
  <c r="AX86" i="77"/>
  <c r="AX88" i="77"/>
  <c r="BJ88" i="77"/>
  <c r="AX90" i="77"/>
  <c r="AX92" i="77"/>
  <c r="BJ92" i="77"/>
  <c r="AX94" i="77"/>
  <c r="BI17" i="77"/>
  <c r="BM17" i="77" s="1"/>
  <c r="AX65" i="77"/>
  <c r="BI65" i="77"/>
  <c r="BI93" i="77"/>
  <c r="AX93" i="77"/>
  <c r="AX85" i="77"/>
  <c r="AX19" i="77"/>
  <c r="AX23" i="77"/>
  <c r="AX27" i="77"/>
  <c r="AX31" i="77"/>
  <c r="BJ31" i="77"/>
  <c r="AX35" i="77"/>
  <c r="AX39" i="77"/>
  <c r="BJ39" i="77"/>
  <c r="AX43" i="77"/>
  <c r="BJ43" i="77"/>
  <c r="AX47" i="77"/>
  <c r="BJ47" i="77"/>
  <c r="BM47" i="77" s="1"/>
  <c r="AX51" i="77"/>
  <c r="BJ51" i="77"/>
  <c r="BM51" i="77" s="1"/>
  <c r="AX55" i="77"/>
  <c r="BJ55" i="77"/>
  <c r="AX59" i="77"/>
  <c r="BJ59" i="77"/>
  <c r="AX63" i="77"/>
  <c r="BJ63" i="77"/>
  <c r="AX67" i="77"/>
  <c r="BJ67" i="77"/>
  <c r="AX71" i="77"/>
  <c r="BJ71" i="77"/>
  <c r="AX75" i="77"/>
  <c r="BJ75" i="77"/>
  <c r="AX79" i="77"/>
  <c r="BJ79" i="77"/>
  <c r="AX83" i="77"/>
  <c r="BJ83" i="77"/>
  <c r="BM83" i="77" s="1"/>
  <c r="AX87" i="77"/>
  <c r="BJ87" i="77"/>
  <c r="BM87" i="77" s="1"/>
  <c r="AX91" i="77"/>
  <c r="BJ91" i="77"/>
  <c r="AX95" i="77"/>
  <c r="BJ95" i="77"/>
  <c r="BJ16" i="77"/>
  <c r="BJ35" i="77"/>
  <c r="BJ36" i="77"/>
  <c r="BJ19" i="77"/>
  <c r="BJ23" i="77"/>
  <c r="BJ27" i="77"/>
  <c r="BL38" i="77"/>
  <c r="BL42" i="77"/>
  <c r="BL46" i="77"/>
  <c r="BL50" i="77"/>
  <c r="BL54" i="77"/>
  <c r="BL58" i="77"/>
  <c r="BL62" i="77"/>
  <c r="BL66" i="77"/>
  <c r="BL70" i="77"/>
  <c r="BL74" i="77"/>
  <c r="BL78" i="77"/>
  <c r="BL82" i="77"/>
  <c r="BL86" i="77"/>
  <c r="BL90" i="77"/>
  <c r="BL94" i="77"/>
  <c r="BK16" i="77"/>
  <c r="BK29" i="77"/>
  <c r="BK32" i="77"/>
  <c r="BK33" i="77"/>
  <c r="BK34" i="77"/>
  <c r="BK35" i="77"/>
  <c r="BK36" i="77"/>
  <c r="BL16" i="77"/>
  <c r="BL29" i="77"/>
  <c r="BL30" i="77"/>
  <c r="BL31" i="77"/>
  <c r="BL34" i="77"/>
  <c r="BL35" i="77"/>
  <c r="BL36" i="77"/>
  <c r="D167" i="62"/>
  <c r="DM841" i="82" s="1"/>
  <c r="T167" i="62"/>
  <c r="DM857" i="82" s="1"/>
  <c r="AJ167" i="62"/>
  <c r="DM873" i="82" s="1"/>
  <c r="E61" i="62"/>
  <c r="DM770" i="82" s="1"/>
  <c r="AK61" i="62"/>
  <c r="DM802" i="82" s="1"/>
  <c r="G167" i="62"/>
  <c r="G171" i="62" s="1"/>
  <c r="DQ844" i="82" s="1"/>
  <c r="W167" i="62"/>
  <c r="M61" i="62"/>
  <c r="DM778" i="82" s="1"/>
  <c r="AN64" i="62"/>
  <c r="L167" i="62"/>
  <c r="DM849" i="82" s="1"/>
  <c r="AB167" i="62"/>
  <c r="DM865" i="82" s="1"/>
  <c r="U61" i="62"/>
  <c r="DM786" i="82" s="1"/>
  <c r="O167" i="62"/>
  <c r="O171" i="62" s="1"/>
  <c r="DQ852" i="82" s="1"/>
  <c r="AE167" i="62"/>
  <c r="DM868" i="82" s="1"/>
  <c r="H167" i="38"/>
  <c r="H171" i="38" s="1"/>
  <c r="DQ737" i="82" s="1"/>
  <c r="U61" i="38"/>
  <c r="DM678" i="82" s="1"/>
  <c r="E114" i="38"/>
  <c r="DM698" i="82" s="1"/>
  <c r="U114" i="38"/>
  <c r="DM714" i="82" s="1"/>
  <c r="AK114" i="38"/>
  <c r="DM730" i="82" s="1"/>
  <c r="X167" i="38"/>
  <c r="DM753" i="82" s="1"/>
  <c r="M61" i="38"/>
  <c r="DM670" i="82" s="1"/>
  <c r="P167" i="38"/>
  <c r="P171" i="38" s="1"/>
  <c r="DQ745" i="82" s="1"/>
  <c r="AC61" i="38"/>
  <c r="DM686" i="82" s="1"/>
  <c r="I114" i="38"/>
  <c r="I118" i="38" s="1"/>
  <c r="DQ702" i="82" s="1"/>
  <c r="Y114" i="38"/>
  <c r="DM718" i="82" s="1"/>
  <c r="AN117" i="38"/>
  <c r="AF167" i="38"/>
  <c r="AF171" i="38" s="1"/>
  <c r="DQ761" i="82" s="1"/>
  <c r="M61" i="61"/>
  <c r="M65" i="61" s="1"/>
  <c r="DQ562" i="82" s="1"/>
  <c r="AN117" i="61"/>
  <c r="AN118" i="61" s="1"/>
  <c r="AB61" i="61"/>
  <c r="DM577" i="82" s="1"/>
  <c r="AD167" i="61"/>
  <c r="AD171" i="61" s="1"/>
  <c r="DQ651" i="82" s="1"/>
  <c r="AJ61" i="61"/>
  <c r="DM585" i="82" s="1"/>
  <c r="H61" i="31"/>
  <c r="DM449" i="82" s="1"/>
  <c r="X61" i="31"/>
  <c r="X65" i="31" s="1"/>
  <c r="DQ465" i="82" s="1"/>
  <c r="AN64" i="31"/>
  <c r="AC114" i="31"/>
  <c r="AC118" i="31" s="1"/>
  <c r="DQ506" i="82" s="1"/>
  <c r="I171" i="31"/>
  <c r="DQ522" i="82" s="1"/>
  <c r="AG171" i="31"/>
  <c r="DQ546" i="82" s="1"/>
  <c r="I61" i="31"/>
  <c r="DM450" i="82" s="1"/>
  <c r="Y61" i="31"/>
  <c r="Y65" i="31" s="1"/>
  <c r="DQ466" i="82" s="1"/>
  <c r="E114" i="31"/>
  <c r="DM482" i="82" s="1"/>
  <c r="AK114" i="31"/>
  <c r="DM514" i="82" s="1"/>
  <c r="AN55" i="31"/>
  <c r="AN61" i="31" s="1"/>
  <c r="P61" i="31"/>
  <c r="P65" i="31" s="1"/>
  <c r="DQ457" i="82" s="1"/>
  <c r="M114" i="31"/>
  <c r="AN117" i="31"/>
  <c r="Q171" i="31"/>
  <c r="DQ530" i="82" s="1"/>
  <c r="Y171" i="31"/>
  <c r="DQ538" i="82" s="1"/>
  <c r="G61" i="29"/>
  <c r="DM340" i="82" s="1"/>
  <c r="Q114" i="29"/>
  <c r="DM386" i="82" s="1"/>
  <c r="H167" i="29"/>
  <c r="DM413" i="82" s="1"/>
  <c r="AN170" i="29"/>
  <c r="W61" i="29"/>
  <c r="DM356" i="82" s="1"/>
  <c r="AM118" i="29"/>
  <c r="AG114" i="29"/>
  <c r="DM402" i="82" s="1"/>
  <c r="X167" i="29"/>
  <c r="X171" i="29" s="1"/>
  <c r="DQ429" i="82" s="1"/>
  <c r="AE61" i="29"/>
  <c r="AE65" i="29" s="1"/>
  <c r="DQ364" i="82" s="1"/>
  <c r="I114" i="29"/>
  <c r="DM378" i="82" s="1"/>
  <c r="AF167" i="29"/>
  <c r="AF171" i="29" s="1"/>
  <c r="DQ437" i="82" s="1"/>
  <c r="I61" i="28"/>
  <c r="DM234" i="82" s="1"/>
  <c r="Y61" i="28"/>
  <c r="DM250" i="82" s="1"/>
  <c r="AN64" i="28"/>
  <c r="AM118" i="28"/>
  <c r="AN161" i="28"/>
  <c r="AN167" i="28" s="1"/>
  <c r="AN171" i="28" s="1"/>
  <c r="X167" i="28"/>
  <c r="X171" i="28" s="1"/>
  <c r="DQ321" i="82" s="1"/>
  <c r="AN55" i="28"/>
  <c r="AN61" i="28" s="1"/>
  <c r="AN65" i="28" s="1"/>
  <c r="Q61" i="28"/>
  <c r="DM242" i="82" s="1"/>
  <c r="AG61" i="28"/>
  <c r="DM258" i="82" s="1"/>
  <c r="H167" i="28"/>
  <c r="H171" i="28" s="1"/>
  <c r="DQ305" i="82" s="1"/>
  <c r="AN170" i="28"/>
  <c r="V167" i="20"/>
  <c r="V171" i="20" s="1"/>
  <c r="DQ103" i="82" s="1"/>
  <c r="AN108" i="20"/>
  <c r="AN114" i="20" s="1"/>
  <c r="AN118" i="20" s="1"/>
  <c r="AE114" i="20"/>
  <c r="DM76" i="82" s="1"/>
  <c r="F167" i="20"/>
  <c r="AL167" i="20"/>
  <c r="DM119" i="82" s="1"/>
  <c r="AD167" i="20"/>
  <c r="DM111" i="82" s="1"/>
  <c r="G114" i="20"/>
  <c r="DM52" i="82" s="1"/>
  <c r="N167" i="20"/>
  <c r="AN170" i="20"/>
  <c r="I167" i="62"/>
  <c r="DG846" i="82"/>
  <c r="Q167" i="62"/>
  <c r="DG854" i="82"/>
  <c r="AC167" i="62"/>
  <c r="DG866" i="82"/>
  <c r="AK167" i="62"/>
  <c r="DG874" i="82"/>
  <c r="J167" i="62"/>
  <c r="DG847" i="82"/>
  <c r="R167" i="62"/>
  <c r="DG855" i="82"/>
  <c r="Z167" i="62"/>
  <c r="DG863" i="82"/>
  <c r="AH167" i="62"/>
  <c r="DG871" i="82"/>
  <c r="DG840" i="82"/>
  <c r="K267" i="81"/>
  <c r="Y267" i="81" s="1"/>
  <c r="AG267" i="81" s="1"/>
  <c r="H167" i="62"/>
  <c r="P167" i="62"/>
  <c r="X167" i="62"/>
  <c r="AF167" i="62"/>
  <c r="E167" i="62"/>
  <c r="DG842" i="82"/>
  <c r="M167" i="62"/>
  <c r="DG850" i="82"/>
  <c r="U167" i="62"/>
  <c r="DG858" i="82"/>
  <c r="Y167" i="62"/>
  <c r="DG862" i="82"/>
  <c r="AG167" i="62"/>
  <c r="DG870" i="82"/>
  <c r="DP840" i="82"/>
  <c r="K271" i="81"/>
  <c r="Y271" i="81" s="1"/>
  <c r="AG271" i="81" s="1"/>
  <c r="F167" i="62"/>
  <c r="DG843" i="82"/>
  <c r="N167" i="62"/>
  <c r="DG851" i="82"/>
  <c r="V167" i="62"/>
  <c r="DG859" i="82"/>
  <c r="AD167" i="62"/>
  <c r="DG867" i="82"/>
  <c r="AL167" i="62"/>
  <c r="DG875" i="82"/>
  <c r="W171" i="62"/>
  <c r="DQ860" i="82" s="1"/>
  <c r="DM860" i="82"/>
  <c r="AM171" i="62"/>
  <c r="C167" i="62"/>
  <c r="DM840" i="82" s="1"/>
  <c r="K167" i="62"/>
  <c r="DM848" i="82" s="1"/>
  <c r="S167" i="62"/>
  <c r="DM856" i="82" s="1"/>
  <c r="AA167" i="62"/>
  <c r="DM864" i="82" s="1"/>
  <c r="AI167" i="62"/>
  <c r="DM872" i="82" s="1"/>
  <c r="E114" i="62"/>
  <c r="DM806" i="82" s="1"/>
  <c r="M114" i="62"/>
  <c r="DM814" i="82" s="1"/>
  <c r="U114" i="62"/>
  <c r="DM822" i="82" s="1"/>
  <c r="AC114" i="62"/>
  <c r="DM830" i="82" s="1"/>
  <c r="AK114" i="62"/>
  <c r="DM838" i="82" s="1"/>
  <c r="F114" i="62"/>
  <c r="DG807" i="82"/>
  <c r="J114" i="62"/>
  <c r="DG811" i="82"/>
  <c r="N114" i="62"/>
  <c r="DG815" i="82"/>
  <c r="R114" i="62"/>
  <c r="DG819" i="82"/>
  <c r="V114" i="62"/>
  <c r="DG823" i="82"/>
  <c r="Z114" i="62"/>
  <c r="DG827" i="82"/>
  <c r="AD114" i="62"/>
  <c r="DG831" i="82"/>
  <c r="AH114" i="62"/>
  <c r="DG835" i="82"/>
  <c r="AL114" i="62"/>
  <c r="DG839" i="82"/>
  <c r="H114" i="62"/>
  <c r="P114" i="62"/>
  <c r="X114" i="62"/>
  <c r="AF114" i="62"/>
  <c r="AN117" i="62"/>
  <c r="C114" i="62"/>
  <c r="DG804" i="82"/>
  <c r="K173" i="81"/>
  <c r="Y173" i="81" s="1"/>
  <c r="AG173" i="81" s="1"/>
  <c r="G114" i="62"/>
  <c r="DG808" i="82"/>
  <c r="K114" i="62"/>
  <c r="DG812" i="82"/>
  <c r="O114" i="62"/>
  <c r="DG816" i="82"/>
  <c r="S114" i="62"/>
  <c r="DG820" i="82"/>
  <c r="W114" i="62"/>
  <c r="DG824" i="82"/>
  <c r="AA114" i="62"/>
  <c r="DG828" i="82"/>
  <c r="AE114" i="62"/>
  <c r="DG832" i="82"/>
  <c r="AI114" i="62"/>
  <c r="DG836" i="82"/>
  <c r="I114" i="62"/>
  <c r="DM810" i="82" s="1"/>
  <c r="Q114" i="62"/>
  <c r="DM818" i="82" s="1"/>
  <c r="Y114" i="62"/>
  <c r="DM826" i="82" s="1"/>
  <c r="AG114" i="62"/>
  <c r="DM834" i="82" s="1"/>
  <c r="D114" i="62"/>
  <c r="L114" i="62"/>
  <c r="T114" i="62"/>
  <c r="AB114" i="62"/>
  <c r="AJ114" i="62"/>
  <c r="DP804" i="82"/>
  <c r="K177" i="81"/>
  <c r="Y177" i="81" s="1"/>
  <c r="AG177" i="81" s="1"/>
  <c r="H61" i="62"/>
  <c r="DG773" i="82"/>
  <c r="P61" i="62"/>
  <c r="DG781" i="82"/>
  <c r="X61" i="62"/>
  <c r="DG789" i="82"/>
  <c r="AJ61" i="62"/>
  <c r="DG801" i="82"/>
  <c r="F61" i="62"/>
  <c r="N61" i="62"/>
  <c r="V61" i="62"/>
  <c r="AD61" i="62"/>
  <c r="AL61" i="62"/>
  <c r="D61" i="62"/>
  <c r="DG769" i="82"/>
  <c r="T61" i="62"/>
  <c r="DG785" i="82"/>
  <c r="AB61" i="62"/>
  <c r="DG793" i="82"/>
  <c r="DP768" i="82"/>
  <c r="K83" i="81"/>
  <c r="Y83" i="81" s="1"/>
  <c r="AG83" i="81" s="1"/>
  <c r="I61" i="62"/>
  <c r="Q61" i="62"/>
  <c r="Y61" i="62"/>
  <c r="AG61" i="62"/>
  <c r="L61" i="62"/>
  <c r="DG777" i="82"/>
  <c r="AF61" i="62"/>
  <c r="DG797" i="82"/>
  <c r="C61" i="62"/>
  <c r="DG768" i="82"/>
  <c r="K79" i="81"/>
  <c r="Y79" i="81" s="1"/>
  <c r="AG79" i="81" s="1"/>
  <c r="G61" i="62"/>
  <c r="DG772" i="82"/>
  <c r="K61" i="62"/>
  <c r="DG776" i="82"/>
  <c r="O61" i="62"/>
  <c r="DG780" i="82"/>
  <c r="S61" i="62"/>
  <c r="DG784" i="82"/>
  <c r="W61" i="62"/>
  <c r="DG788" i="82"/>
  <c r="AA61" i="62"/>
  <c r="DG792" i="82"/>
  <c r="AE61" i="62"/>
  <c r="DG796" i="82"/>
  <c r="AI61" i="62"/>
  <c r="DG800" i="82"/>
  <c r="AM65" i="62"/>
  <c r="J61" i="62"/>
  <c r="R61" i="62"/>
  <c r="Z61" i="62"/>
  <c r="AH61" i="62"/>
  <c r="J167" i="38"/>
  <c r="DG739" i="82"/>
  <c r="V167" i="38"/>
  <c r="DG751" i="82"/>
  <c r="AD167" i="38"/>
  <c r="DG759" i="82"/>
  <c r="AL167" i="38"/>
  <c r="DG767" i="82"/>
  <c r="C167" i="38"/>
  <c r="DG732" i="82"/>
  <c r="K259" i="81"/>
  <c r="Y259" i="81" s="1"/>
  <c r="AG259" i="81" s="1"/>
  <c r="G167" i="38"/>
  <c r="DG736" i="82"/>
  <c r="K167" i="38"/>
  <c r="DG740" i="82"/>
  <c r="O167" i="38"/>
  <c r="DG744" i="82"/>
  <c r="S167" i="38"/>
  <c r="DG748" i="82"/>
  <c r="W167" i="38"/>
  <c r="DG752" i="82"/>
  <c r="AA167" i="38"/>
  <c r="DG756" i="82"/>
  <c r="AE167" i="38"/>
  <c r="DG760" i="82"/>
  <c r="AI167" i="38"/>
  <c r="DG764" i="82"/>
  <c r="I167" i="38"/>
  <c r="Q167" i="38"/>
  <c r="Y167" i="38"/>
  <c r="AG167" i="38"/>
  <c r="R167" i="38"/>
  <c r="DG747" i="82"/>
  <c r="AH167" i="38"/>
  <c r="DG763" i="82"/>
  <c r="D167" i="38"/>
  <c r="DM733" i="82" s="1"/>
  <c r="L167" i="38"/>
  <c r="DM741" i="82" s="1"/>
  <c r="T167" i="38"/>
  <c r="DM749" i="82" s="1"/>
  <c r="AB167" i="38"/>
  <c r="DM757" i="82" s="1"/>
  <c r="AJ167" i="38"/>
  <c r="DM765" i="82" s="1"/>
  <c r="DP732" i="82"/>
  <c r="K263" i="81"/>
  <c r="Y263" i="81" s="1"/>
  <c r="AG263" i="81" s="1"/>
  <c r="F167" i="38"/>
  <c r="DG735" i="82"/>
  <c r="N167" i="38"/>
  <c r="DG743" i="82"/>
  <c r="Z167" i="38"/>
  <c r="DG755" i="82"/>
  <c r="E167" i="38"/>
  <c r="DM734" i="82" s="1"/>
  <c r="M167" i="38"/>
  <c r="DM742" i="82" s="1"/>
  <c r="U167" i="38"/>
  <c r="DM750" i="82" s="1"/>
  <c r="AC167" i="38"/>
  <c r="DM758" i="82" s="1"/>
  <c r="AK167" i="38"/>
  <c r="DM766" i="82" s="1"/>
  <c r="AG118" i="38"/>
  <c r="DQ726" i="82" s="1"/>
  <c r="DM726" i="82"/>
  <c r="C114" i="38"/>
  <c r="DG696" i="82"/>
  <c r="K165" i="81"/>
  <c r="Y165" i="81" s="1"/>
  <c r="AG165" i="81" s="1"/>
  <c r="G114" i="38"/>
  <c r="DG700" i="82"/>
  <c r="K114" i="38"/>
  <c r="DG704" i="82"/>
  <c r="O114" i="38"/>
  <c r="DG708" i="82"/>
  <c r="S114" i="38"/>
  <c r="DG712" i="82"/>
  <c r="W114" i="38"/>
  <c r="DG716" i="82"/>
  <c r="AA114" i="38"/>
  <c r="DG720" i="82"/>
  <c r="AE114" i="38"/>
  <c r="DG724" i="82"/>
  <c r="AI114" i="38"/>
  <c r="DG728" i="82"/>
  <c r="AM118" i="38"/>
  <c r="J114" i="38"/>
  <c r="R114" i="38"/>
  <c r="Z114" i="38"/>
  <c r="AH114" i="38"/>
  <c r="D114" i="38"/>
  <c r="DG697" i="82"/>
  <c r="H114" i="38"/>
  <c r="DG701" i="82"/>
  <c r="L114" i="38"/>
  <c r="DG705" i="82"/>
  <c r="P114" i="38"/>
  <c r="DG709" i="82"/>
  <c r="T114" i="38"/>
  <c r="DG713" i="82"/>
  <c r="X114" i="38"/>
  <c r="DG717" i="82"/>
  <c r="AB114" i="38"/>
  <c r="DG721" i="82"/>
  <c r="AF114" i="38"/>
  <c r="DG725" i="82"/>
  <c r="AJ114" i="38"/>
  <c r="DG729" i="82"/>
  <c r="DP696" i="82"/>
  <c r="K169" i="81"/>
  <c r="Y169" i="81" s="1"/>
  <c r="AG169" i="81" s="1"/>
  <c r="F114" i="38"/>
  <c r="N114" i="38"/>
  <c r="V114" i="38"/>
  <c r="AD114" i="38"/>
  <c r="AL114" i="38"/>
  <c r="D61" i="38"/>
  <c r="DG661" i="82"/>
  <c r="P61" i="38"/>
  <c r="DG673" i="82"/>
  <c r="AB61" i="38"/>
  <c r="DG685" i="82"/>
  <c r="AJ61" i="38"/>
  <c r="DG693" i="82"/>
  <c r="DP660" i="82"/>
  <c r="K75" i="81"/>
  <c r="Y75" i="81" s="1"/>
  <c r="AG75" i="81" s="1"/>
  <c r="F61" i="38"/>
  <c r="N61" i="38"/>
  <c r="V61" i="38"/>
  <c r="AD61" i="38"/>
  <c r="AL61" i="38"/>
  <c r="L61" i="38"/>
  <c r="DG669" i="82"/>
  <c r="X61" i="38"/>
  <c r="DG681" i="82"/>
  <c r="AN55" i="38"/>
  <c r="AN61" i="38" s="1"/>
  <c r="I61" i="38"/>
  <c r="Q61" i="38"/>
  <c r="Y61" i="38"/>
  <c r="AG61" i="38"/>
  <c r="AN64" i="38"/>
  <c r="DP662" i="82"/>
  <c r="DP694" i="82"/>
  <c r="H61" i="38"/>
  <c r="DG665" i="82"/>
  <c r="T61" i="38"/>
  <c r="DG677" i="82"/>
  <c r="AF61" i="38"/>
  <c r="DG689" i="82"/>
  <c r="C61" i="38"/>
  <c r="DG660" i="82"/>
  <c r="K71" i="81"/>
  <c r="Y71" i="81" s="1"/>
  <c r="AG71" i="81" s="1"/>
  <c r="G61" i="38"/>
  <c r="DG664" i="82"/>
  <c r="K61" i="38"/>
  <c r="DG668" i="82"/>
  <c r="O61" i="38"/>
  <c r="DG672" i="82"/>
  <c r="S61" i="38"/>
  <c r="DG676" i="82"/>
  <c r="W61" i="38"/>
  <c r="DG680" i="82"/>
  <c r="AA61" i="38"/>
  <c r="DG684" i="82"/>
  <c r="AE61" i="38"/>
  <c r="DG688" i="82"/>
  <c r="AI61" i="38"/>
  <c r="DG692" i="82"/>
  <c r="AM65" i="38"/>
  <c r="J61" i="38"/>
  <c r="R61" i="38"/>
  <c r="Z61" i="38"/>
  <c r="AH61" i="38"/>
  <c r="C167" i="61"/>
  <c r="DG624" i="82"/>
  <c r="K251" i="81"/>
  <c r="Y251" i="81" s="1"/>
  <c r="AG251" i="81" s="1"/>
  <c r="O167" i="61"/>
  <c r="DG636" i="82"/>
  <c r="AA167" i="61"/>
  <c r="DG648" i="82"/>
  <c r="AI167" i="61"/>
  <c r="DG656" i="82"/>
  <c r="D167" i="61"/>
  <c r="DG625" i="82"/>
  <c r="H167" i="61"/>
  <c r="DG629" i="82"/>
  <c r="L167" i="61"/>
  <c r="DG633" i="82"/>
  <c r="P167" i="61"/>
  <c r="DG637" i="82"/>
  <c r="T167" i="61"/>
  <c r="DG641" i="82"/>
  <c r="X167" i="61"/>
  <c r="DG645" i="82"/>
  <c r="AB167" i="61"/>
  <c r="DG649" i="82"/>
  <c r="AF167" i="61"/>
  <c r="DG653" i="82"/>
  <c r="AJ167" i="61"/>
  <c r="DG657" i="82"/>
  <c r="R167" i="61"/>
  <c r="AH167" i="61"/>
  <c r="DP624" i="82"/>
  <c r="K255" i="81"/>
  <c r="Y255" i="81" s="1"/>
  <c r="AG255" i="81" s="1"/>
  <c r="K167" i="61"/>
  <c r="DG632" i="82"/>
  <c r="E167" i="61"/>
  <c r="DG626" i="82"/>
  <c r="I167" i="61"/>
  <c r="DG630" i="82"/>
  <c r="M167" i="61"/>
  <c r="DG634" i="82"/>
  <c r="Q167" i="61"/>
  <c r="DG638" i="82"/>
  <c r="U167" i="61"/>
  <c r="DG642" i="82"/>
  <c r="Y167" i="61"/>
  <c r="DG646" i="82"/>
  <c r="AC167" i="61"/>
  <c r="DG650" i="82"/>
  <c r="AG167" i="61"/>
  <c r="DG654" i="82"/>
  <c r="AK167" i="61"/>
  <c r="DG658" i="82"/>
  <c r="V167" i="61"/>
  <c r="AL167" i="61"/>
  <c r="G167" i="61"/>
  <c r="DG628" i="82"/>
  <c r="S167" i="61"/>
  <c r="DG640" i="82"/>
  <c r="W167" i="61"/>
  <c r="DG644" i="82"/>
  <c r="AE167" i="61"/>
  <c r="DG652" i="82"/>
  <c r="AN161" i="61"/>
  <c r="AN167" i="61" s="1"/>
  <c r="F167" i="61"/>
  <c r="DG627" i="82"/>
  <c r="J167" i="61"/>
  <c r="DG631" i="82"/>
  <c r="N167" i="61"/>
  <c r="DG635" i="82"/>
  <c r="Z167" i="61"/>
  <c r="AN170" i="61"/>
  <c r="DG588" i="82"/>
  <c r="K157" i="81"/>
  <c r="Y157" i="81" s="1"/>
  <c r="AG157" i="81" s="1"/>
  <c r="G114" i="61"/>
  <c r="O114" i="61"/>
  <c r="V114" i="61"/>
  <c r="AD114" i="61"/>
  <c r="AJ114" i="61"/>
  <c r="L114" i="61"/>
  <c r="DG597" i="82"/>
  <c r="AB114" i="61"/>
  <c r="DG613" i="82"/>
  <c r="C114" i="61"/>
  <c r="H114" i="61"/>
  <c r="P114" i="61"/>
  <c r="W114" i="61"/>
  <c r="AE114" i="61"/>
  <c r="AL114" i="61"/>
  <c r="DP588" i="82"/>
  <c r="K161" i="81"/>
  <c r="Y161" i="81" s="1"/>
  <c r="AG161" i="81" s="1"/>
  <c r="E114" i="61"/>
  <c r="DG590" i="82"/>
  <c r="I114" i="61"/>
  <c r="DG594" i="82"/>
  <c r="M114" i="61"/>
  <c r="DG598" i="82"/>
  <c r="Q114" i="61"/>
  <c r="DG602" i="82"/>
  <c r="U114" i="61"/>
  <c r="DG606" i="82"/>
  <c r="Y114" i="61"/>
  <c r="DG610" i="82"/>
  <c r="AC114" i="61"/>
  <c r="DG614" i="82"/>
  <c r="AG114" i="61"/>
  <c r="DG618" i="82"/>
  <c r="AK114" i="61"/>
  <c r="DG622" i="82"/>
  <c r="D114" i="61"/>
  <c r="K114" i="61"/>
  <c r="S114" i="61"/>
  <c r="X114" i="61"/>
  <c r="AF114" i="61"/>
  <c r="J114" i="61"/>
  <c r="DG595" i="82"/>
  <c r="R114" i="61"/>
  <c r="DG603" i="82"/>
  <c r="Z114" i="61"/>
  <c r="DG611" i="82"/>
  <c r="AH114" i="61"/>
  <c r="DG619" i="82"/>
  <c r="F114" i="61"/>
  <c r="N114" i="61"/>
  <c r="T114" i="61"/>
  <c r="AA114" i="61"/>
  <c r="AI114" i="61"/>
  <c r="F61" i="61"/>
  <c r="DG555" i="82"/>
  <c r="R61" i="61"/>
  <c r="DG567" i="82"/>
  <c r="V61" i="61"/>
  <c r="DG571" i="82"/>
  <c r="AH61" i="61"/>
  <c r="DG583" i="82"/>
  <c r="C61" i="61"/>
  <c r="DG552" i="82"/>
  <c r="K63" i="81"/>
  <c r="Y63" i="81" s="1"/>
  <c r="AG63" i="81" s="1"/>
  <c r="G61" i="61"/>
  <c r="DG556" i="82"/>
  <c r="K61" i="61"/>
  <c r="DG560" i="82"/>
  <c r="O61" i="61"/>
  <c r="DG564" i="82"/>
  <c r="S61" i="61"/>
  <c r="DG568" i="82"/>
  <c r="W61" i="61"/>
  <c r="DG572" i="82"/>
  <c r="AA61" i="61"/>
  <c r="DG576" i="82"/>
  <c r="AE61" i="61"/>
  <c r="DG580" i="82"/>
  <c r="AI61" i="61"/>
  <c r="DG584" i="82"/>
  <c r="Q61" i="61"/>
  <c r="DM566" i="82" s="1"/>
  <c r="AC61" i="61"/>
  <c r="AK61" i="61"/>
  <c r="DP552" i="82"/>
  <c r="K67" i="81"/>
  <c r="Y67" i="81" s="1"/>
  <c r="AG67" i="81" s="1"/>
  <c r="AN55" i="61"/>
  <c r="AN61" i="61" s="1"/>
  <c r="J61" i="61"/>
  <c r="DG559" i="82"/>
  <c r="Z61" i="61"/>
  <c r="DG575" i="82"/>
  <c r="AL61" i="61"/>
  <c r="DG587" i="82"/>
  <c r="D61" i="61"/>
  <c r="DG553" i="82"/>
  <c r="H61" i="61"/>
  <c r="DG557" i="82"/>
  <c r="L61" i="61"/>
  <c r="DG561" i="82"/>
  <c r="P61" i="61"/>
  <c r="DG565" i="82"/>
  <c r="T61" i="61"/>
  <c r="DG569" i="82"/>
  <c r="X61" i="61"/>
  <c r="DG573" i="82"/>
  <c r="E61" i="61"/>
  <c r="U61" i="61"/>
  <c r="AF61" i="61"/>
  <c r="N61" i="61"/>
  <c r="DG563" i="82"/>
  <c r="AD61" i="61"/>
  <c r="DG579" i="82"/>
  <c r="I61" i="61"/>
  <c r="DM558" i="82" s="1"/>
  <c r="Y61" i="61"/>
  <c r="AG61" i="61"/>
  <c r="DM582" i="82" s="1"/>
  <c r="AN64" i="61"/>
  <c r="I65" i="61"/>
  <c r="DQ558" i="82" s="1"/>
  <c r="DP558" i="82"/>
  <c r="DP566" i="82"/>
  <c r="DP582" i="82"/>
  <c r="U171" i="31"/>
  <c r="DQ534" i="82" s="1"/>
  <c r="AK171" i="31"/>
  <c r="DQ550" i="82" s="1"/>
  <c r="X171" i="31"/>
  <c r="DQ537" i="82" s="1"/>
  <c r="E171" i="31"/>
  <c r="DQ518" i="82" s="1"/>
  <c r="M171" i="31"/>
  <c r="DQ526" i="82" s="1"/>
  <c r="AC171" i="31"/>
  <c r="DQ542" i="82" s="1"/>
  <c r="AB171" i="31"/>
  <c r="DQ541" i="82" s="1"/>
  <c r="D171" i="31"/>
  <c r="DQ517" i="82" s="1"/>
  <c r="P171" i="31"/>
  <c r="DQ529" i="82" s="1"/>
  <c r="H171" i="31"/>
  <c r="DQ521" i="82" s="1"/>
  <c r="T171" i="31"/>
  <c r="DQ533" i="82" s="1"/>
  <c r="AF171" i="31"/>
  <c r="DQ545" i="82" s="1"/>
  <c r="J171" i="31"/>
  <c r="DQ523" i="82" s="1"/>
  <c r="R171" i="31"/>
  <c r="DQ531" i="82" s="1"/>
  <c r="DP516" i="82"/>
  <c r="K247" i="81"/>
  <c r="Y247" i="81" s="1"/>
  <c r="AG247" i="81" s="1"/>
  <c r="F171" i="31"/>
  <c r="DQ519" i="82" s="1"/>
  <c r="AL171" i="31"/>
  <c r="DQ551" i="82" s="1"/>
  <c r="N171" i="31"/>
  <c r="DQ527" i="82" s="1"/>
  <c r="AN161" i="31"/>
  <c r="AN167" i="31" s="1"/>
  <c r="Z171" i="31"/>
  <c r="DQ539" i="82" s="1"/>
  <c r="AH171" i="31"/>
  <c r="DQ547" i="82" s="1"/>
  <c r="AN170" i="31"/>
  <c r="AD171" i="31"/>
  <c r="DQ543" i="82" s="1"/>
  <c r="X114" i="31"/>
  <c r="DG501" i="82"/>
  <c r="DP480" i="82"/>
  <c r="K153" i="81"/>
  <c r="Y153" i="81" s="1"/>
  <c r="AG153" i="81" s="1"/>
  <c r="F114" i="31"/>
  <c r="N114" i="31"/>
  <c r="V114" i="31"/>
  <c r="AD114" i="31"/>
  <c r="AL114" i="31"/>
  <c r="D114" i="31"/>
  <c r="DG481" i="82"/>
  <c r="P114" i="31"/>
  <c r="DG493" i="82"/>
  <c r="AF114" i="31"/>
  <c r="DG509" i="82"/>
  <c r="AN108" i="31"/>
  <c r="AN114" i="31" s="1"/>
  <c r="AN118" i="31" s="1"/>
  <c r="J114" i="31"/>
  <c r="DG487" i="82"/>
  <c r="Z114" i="31"/>
  <c r="DG503" i="82"/>
  <c r="I114" i="31"/>
  <c r="Q114" i="31"/>
  <c r="Y114" i="31"/>
  <c r="AG114" i="31"/>
  <c r="H114" i="31"/>
  <c r="DG485" i="82"/>
  <c r="T114" i="31"/>
  <c r="DG497" i="82"/>
  <c r="AJ114" i="31"/>
  <c r="DG513" i="82"/>
  <c r="M118" i="31"/>
  <c r="DQ490" i="82" s="1"/>
  <c r="DM490" i="82"/>
  <c r="C114" i="31"/>
  <c r="DG480" i="82"/>
  <c r="K149" i="81"/>
  <c r="Y149" i="81" s="1"/>
  <c r="AG149" i="81" s="1"/>
  <c r="G114" i="31"/>
  <c r="DG484" i="82"/>
  <c r="K114" i="31"/>
  <c r="DG488" i="82"/>
  <c r="O114" i="31"/>
  <c r="DG492" i="82"/>
  <c r="S114" i="31"/>
  <c r="DG496" i="82"/>
  <c r="W114" i="31"/>
  <c r="DG500" i="82"/>
  <c r="AA114" i="31"/>
  <c r="DG504" i="82"/>
  <c r="AE114" i="31"/>
  <c r="DG508" i="82"/>
  <c r="AI114" i="31"/>
  <c r="DG512" i="82"/>
  <c r="AM118" i="31"/>
  <c r="L114" i="31"/>
  <c r="R114" i="31"/>
  <c r="AB114" i="31"/>
  <c r="AH114" i="31"/>
  <c r="F61" i="31"/>
  <c r="DG447" i="82"/>
  <c r="N61" i="31"/>
  <c r="DG455" i="82"/>
  <c r="V61" i="31"/>
  <c r="DG463" i="82"/>
  <c r="AD61" i="31"/>
  <c r="DG471" i="82"/>
  <c r="AL61" i="31"/>
  <c r="DG479" i="82"/>
  <c r="G61" i="31"/>
  <c r="DG448" i="82"/>
  <c r="K61" i="31"/>
  <c r="DG452" i="82"/>
  <c r="S61" i="31"/>
  <c r="DG460" i="82"/>
  <c r="AA61" i="31"/>
  <c r="DG468" i="82"/>
  <c r="AI61" i="31"/>
  <c r="DG476" i="82"/>
  <c r="D61" i="31"/>
  <c r="L61" i="31"/>
  <c r="T61" i="31"/>
  <c r="AB61" i="31"/>
  <c r="AJ61" i="31"/>
  <c r="DP444" i="82"/>
  <c r="K59" i="81"/>
  <c r="Y59" i="81" s="1"/>
  <c r="AG59" i="81" s="1"/>
  <c r="J61" i="31"/>
  <c r="DG451" i="82"/>
  <c r="R61" i="31"/>
  <c r="DG459" i="82"/>
  <c r="Z61" i="31"/>
  <c r="DG467" i="82"/>
  <c r="AH61" i="31"/>
  <c r="DG475" i="82"/>
  <c r="C61" i="31"/>
  <c r="DG444" i="82"/>
  <c r="K55" i="81"/>
  <c r="Y55" i="81" s="1"/>
  <c r="AG55" i="81" s="1"/>
  <c r="O61" i="31"/>
  <c r="DG456" i="82"/>
  <c r="W61" i="31"/>
  <c r="DG464" i="82"/>
  <c r="AE61" i="31"/>
  <c r="DG472" i="82"/>
  <c r="E61" i="31"/>
  <c r="M61" i="31"/>
  <c r="U61" i="31"/>
  <c r="AC61" i="31"/>
  <c r="AK61" i="31"/>
  <c r="DG408" i="82"/>
  <c r="K235" i="81"/>
  <c r="Y235" i="81" s="1"/>
  <c r="AG235" i="81" s="1"/>
  <c r="C167" i="29"/>
  <c r="DM408" i="82" s="1"/>
  <c r="K167" i="29"/>
  <c r="DM416" i="82" s="1"/>
  <c r="S167" i="29"/>
  <c r="DM424" i="82" s="1"/>
  <c r="AA167" i="29"/>
  <c r="DM432" i="82" s="1"/>
  <c r="AI167" i="29"/>
  <c r="DM440" i="82" s="1"/>
  <c r="E167" i="29"/>
  <c r="DG410" i="82"/>
  <c r="I167" i="29"/>
  <c r="DG414" i="82"/>
  <c r="M167" i="29"/>
  <c r="DG418" i="82"/>
  <c r="Q167" i="29"/>
  <c r="DG422" i="82"/>
  <c r="U167" i="29"/>
  <c r="DG426" i="82"/>
  <c r="Y167" i="29"/>
  <c r="DG430" i="82"/>
  <c r="AC167" i="29"/>
  <c r="DG434" i="82"/>
  <c r="AG167" i="29"/>
  <c r="DG438" i="82"/>
  <c r="AK167" i="29"/>
  <c r="DG442" i="82"/>
  <c r="D167" i="29"/>
  <c r="DM409" i="82" s="1"/>
  <c r="L167" i="29"/>
  <c r="DM417" i="82" s="1"/>
  <c r="T167" i="29"/>
  <c r="DM425" i="82" s="1"/>
  <c r="AB167" i="29"/>
  <c r="DM433" i="82" s="1"/>
  <c r="AJ167" i="29"/>
  <c r="DM441" i="82" s="1"/>
  <c r="DP408" i="82"/>
  <c r="K239" i="81"/>
  <c r="Y239" i="81" s="1"/>
  <c r="AG239" i="81" s="1"/>
  <c r="P171" i="29"/>
  <c r="DQ421" i="82" s="1"/>
  <c r="DM421" i="82"/>
  <c r="F167" i="29"/>
  <c r="DG411" i="82"/>
  <c r="J167" i="29"/>
  <c r="DG415" i="82"/>
  <c r="N167" i="29"/>
  <c r="DG419" i="82"/>
  <c r="R167" i="29"/>
  <c r="DG423" i="82"/>
  <c r="V167" i="29"/>
  <c r="DG427" i="82"/>
  <c r="Z167" i="29"/>
  <c r="DG431" i="82"/>
  <c r="AD167" i="29"/>
  <c r="DG435" i="82"/>
  <c r="AH167" i="29"/>
  <c r="DG439" i="82"/>
  <c r="AL167" i="29"/>
  <c r="DG443" i="82"/>
  <c r="G167" i="29"/>
  <c r="O167" i="29"/>
  <c r="W167" i="29"/>
  <c r="AE167" i="29"/>
  <c r="G114" i="29"/>
  <c r="DG376" i="82"/>
  <c r="S114" i="29"/>
  <c r="DG388" i="82"/>
  <c r="D114" i="29"/>
  <c r="L114" i="29"/>
  <c r="T114" i="29"/>
  <c r="AB114" i="29"/>
  <c r="AJ114" i="29"/>
  <c r="DP372" i="82"/>
  <c r="K145" i="81"/>
  <c r="Y145" i="81" s="1"/>
  <c r="AG145" i="81" s="1"/>
  <c r="O114" i="29"/>
  <c r="DG384" i="82"/>
  <c r="AA114" i="29"/>
  <c r="DG396" i="82"/>
  <c r="AI114" i="29"/>
  <c r="DG404" i="82"/>
  <c r="E114" i="29"/>
  <c r="DM374" i="82" s="1"/>
  <c r="M114" i="29"/>
  <c r="DM382" i="82" s="1"/>
  <c r="U114" i="29"/>
  <c r="DM390" i="82" s="1"/>
  <c r="AC114" i="29"/>
  <c r="DM398" i="82" s="1"/>
  <c r="AK114" i="29"/>
  <c r="DM406" i="82" s="1"/>
  <c r="C114" i="29"/>
  <c r="DG372" i="82"/>
  <c r="K141" i="81"/>
  <c r="Y141" i="81" s="1"/>
  <c r="AG141" i="81" s="1"/>
  <c r="K114" i="29"/>
  <c r="DG380" i="82"/>
  <c r="W114" i="29"/>
  <c r="DG392" i="82"/>
  <c r="AE114" i="29"/>
  <c r="DG400" i="82"/>
  <c r="F114" i="29"/>
  <c r="DG375" i="82"/>
  <c r="J114" i="29"/>
  <c r="DG379" i="82"/>
  <c r="N114" i="29"/>
  <c r="DG383" i="82"/>
  <c r="R114" i="29"/>
  <c r="DG387" i="82"/>
  <c r="V114" i="29"/>
  <c r="DG391" i="82"/>
  <c r="Z114" i="29"/>
  <c r="DG395" i="82"/>
  <c r="AD114" i="29"/>
  <c r="DG399" i="82"/>
  <c r="AH114" i="29"/>
  <c r="DG403" i="82"/>
  <c r="AL114" i="29"/>
  <c r="DG407" i="82"/>
  <c r="H114" i="29"/>
  <c r="P114" i="29"/>
  <c r="X114" i="29"/>
  <c r="AF114" i="29"/>
  <c r="AN117" i="29"/>
  <c r="J61" i="29"/>
  <c r="DG343" i="82"/>
  <c r="Z61" i="29"/>
  <c r="DG359" i="82"/>
  <c r="AH61" i="29"/>
  <c r="DG367" i="82"/>
  <c r="DG336" i="82"/>
  <c r="K47" i="81"/>
  <c r="Y47" i="81" s="1"/>
  <c r="AG47" i="81" s="1"/>
  <c r="H61" i="29"/>
  <c r="P61" i="29"/>
  <c r="X61" i="29"/>
  <c r="AF61" i="29"/>
  <c r="F61" i="29"/>
  <c r="DG339" i="82"/>
  <c r="V61" i="29"/>
  <c r="DG355" i="82"/>
  <c r="AL61" i="29"/>
  <c r="DG371" i="82"/>
  <c r="C61" i="29"/>
  <c r="DM336" i="82" s="1"/>
  <c r="K61" i="29"/>
  <c r="DM344" i="82" s="1"/>
  <c r="S61" i="29"/>
  <c r="DM352" i="82" s="1"/>
  <c r="AA61" i="29"/>
  <c r="DM360" i="82" s="1"/>
  <c r="AI61" i="29"/>
  <c r="DM368" i="82" s="1"/>
  <c r="N61" i="29"/>
  <c r="DG347" i="82"/>
  <c r="R61" i="29"/>
  <c r="DG351" i="82"/>
  <c r="AD61" i="29"/>
  <c r="DG363" i="82"/>
  <c r="E61" i="29"/>
  <c r="DG338" i="82"/>
  <c r="I61" i="29"/>
  <c r="DG342" i="82"/>
  <c r="M61" i="29"/>
  <c r="DG346" i="82"/>
  <c r="Q61" i="29"/>
  <c r="DG350" i="82"/>
  <c r="U61" i="29"/>
  <c r="DG354" i="82"/>
  <c r="Y61" i="29"/>
  <c r="DG358" i="82"/>
  <c r="AC61" i="29"/>
  <c r="DG362" i="82"/>
  <c r="AG61" i="29"/>
  <c r="DG366" i="82"/>
  <c r="AK61" i="29"/>
  <c r="DG370" i="82"/>
  <c r="D61" i="29"/>
  <c r="L61" i="29"/>
  <c r="T61" i="29"/>
  <c r="AB61" i="29"/>
  <c r="AJ61" i="29"/>
  <c r="DP336" i="82"/>
  <c r="K51" i="81"/>
  <c r="Y51" i="81" s="1"/>
  <c r="AG51" i="81" s="1"/>
  <c r="DP348" i="82"/>
  <c r="J167" i="28"/>
  <c r="DG307" i="82"/>
  <c r="V167" i="28"/>
  <c r="DG319" i="82"/>
  <c r="AH167" i="28"/>
  <c r="DG331" i="82"/>
  <c r="C167" i="28"/>
  <c r="DG300" i="82"/>
  <c r="K227" i="81"/>
  <c r="G167" i="28"/>
  <c r="DG304" i="82"/>
  <c r="K167" i="28"/>
  <c r="DG308" i="82"/>
  <c r="O167" i="28"/>
  <c r="DG312" i="82"/>
  <c r="S167" i="28"/>
  <c r="DG316" i="82"/>
  <c r="W167" i="28"/>
  <c r="DG320" i="82"/>
  <c r="AA167" i="28"/>
  <c r="DG324" i="82"/>
  <c r="AE167" i="28"/>
  <c r="DG328" i="82"/>
  <c r="AI167" i="28"/>
  <c r="DG332" i="82"/>
  <c r="I167" i="28"/>
  <c r="Q167" i="28"/>
  <c r="Y167" i="28"/>
  <c r="AG167" i="28"/>
  <c r="N167" i="28"/>
  <c r="DG311" i="82"/>
  <c r="Z167" i="28"/>
  <c r="DG323" i="82"/>
  <c r="D167" i="28"/>
  <c r="L167" i="28"/>
  <c r="T167" i="28"/>
  <c r="AB167" i="28"/>
  <c r="AJ167" i="28"/>
  <c r="DP300" i="82"/>
  <c r="K231" i="81"/>
  <c r="Y231" i="81" s="1"/>
  <c r="AG231" i="81" s="1"/>
  <c r="F167" i="28"/>
  <c r="DG303" i="82"/>
  <c r="R167" i="28"/>
  <c r="DG315" i="82"/>
  <c r="AD167" i="28"/>
  <c r="DG327" i="82"/>
  <c r="AL167" i="28"/>
  <c r="DG335" i="82"/>
  <c r="AF171" i="28"/>
  <c r="DQ329" i="82" s="1"/>
  <c r="DM329" i="82"/>
  <c r="E167" i="28"/>
  <c r="M167" i="28"/>
  <c r="U167" i="28"/>
  <c r="AC167" i="28"/>
  <c r="AK167" i="28"/>
  <c r="G114" i="28"/>
  <c r="AE114" i="28"/>
  <c r="D114" i="28"/>
  <c r="DG265" i="82"/>
  <c r="H114" i="28"/>
  <c r="DG269" i="82"/>
  <c r="L114" i="28"/>
  <c r="DG273" i="82"/>
  <c r="P114" i="28"/>
  <c r="DG277" i="82"/>
  <c r="T114" i="28"/>
  <c r="DG281" i="82"/>
  <c r="X114" i="28"/>
  <c r="DG285" i="82"/>
  <c r="AB114" i="28"/>
  <c r="DG289" i="82"/>
  <c r="AF114" i="28"/>
  <c r="DG293" i="82"/>
  <c r="AJ114" i="28"/>
  <c r="DG297" i="82"/>
  <c r="J114" i="28"/>
  <c r="R114" i="28"/>
  <c r="Z114" i="28"/>
  <c r="AH114" i="28"/>
  <c r="AN117" i="28"/>
  <c r="AN118" i="28" s="1"/>
  <c r="DG264" i="82"/>
  <c r="K133" i="81"/>
  <c r="W114" i="28"/>
  <c r="E114" i="28"/>
  <c r="DG266" i="82"/>
  <c r="I114" i="28"/>
  <c r="DG270" i="82"/>
  <c r="M114" i="28"/>
  <c r="DG274" i="82"/>
  <c r="Q114" i="28"/>
  <c r="DG278" i="82"/>
  <c r="U114" i="28"/>
  <c r="DG282" i="82"/>
  <c r="Y114" i="28"/>
  <c r="DG286" i="82"/>
  <c r="AC114" i="28"/>
  <c r="DG290" i="82"/>
  <c r="AG114" i="28"/>
  <c r="DG294" i="82"/>
  <c r="AK114" i="28"/>
  <c r="DG298" i="82"/>
  <c r="C114" i="28"/>
  <c r="K114" i="28"/>
  <c r="S114" i="28"/>
  <c r="AA114" i="28"/>
  <c r="AI114" i="28"/>
  <c r="O114" i="28"/>
  <c r="F114" i="28"/>
  <c r="N114" i="28"/>
  <c r="V114" i="28"/>
  <c r="AD114" i="28"/>
  <c r="AL114" i="28"/>
  <c r="DP264" i="82"/>
  <c r="K137" i="81"/>
  <c r="Y137" i="81" s="1"/>
  <c r="AG137" i="81" s="1"/>
  <c r="C61" i="28"/>
  <c r="DG228" i="82"/>
  <c r="K39" i="81"/>
  <c r="Y39" i="81" s="1"/>
  <c r="AG39" i="81" s="1"/>
  <c r="G61" i="28"/>
  <c r="DG232" i="82"/>
  <c r="K61" i="28"/>
  <c r="DG236" i="82"/>
  <c r="O61" i="28"/>
  <c r="DG240" i="82"/>
  <c r="S61" i="28"/>
  <c r="DG244" i="82"/>
  <c r="W61" i="28"/>
  <c r="DG248" i="82"/>
  <c r="AA61" i="28"/>
  <c r="DG252" i="82"/>
  <c r="AE61" i="28"/>
  <c r="DG256" i="82"/>
  <c r="AI61" i="28"/>
  <c r="DG260" i="82"/>
  <c r="AM65" i="28"/>
  <c r="J61" i="28"/>
  <c r="R61" i="28"/>
  <c r="Z61" i="28"/>
  <c r="AH61" i="28"/>
  <c r="D61" i="28"/>
  <c r="DG229" i="82"/>
  <c r="H61" i="28"/>
  <c r="DG233" i="82"/>
  <c r="L61" i="28"/>
  <c r="DG237" i="82"/>
  <c r="P61" i="28"/>
  <c r="DG241" i="82"/>
  <c r="T61" i="28"/>
  <c r="DG245" i="82"/>
  <c r="X61" i="28"/>
  <c r="DG249" i="82"/>
  <c r="AB61" i="28"/>
  <c r="DG253" i="82"/>
  <c r="AF61" i="28"/>
  <c r="DG257" i="82"/>
  <c r="AJ61" i="28"/>
  <c r="DG261" i="82"/>
  <c r="E65" i="28"/>
  <c r="DQ230" i="82" s="1"/>
  <c r="DM230" i="82"/>
  <c r="DM254" i="82"/>
  <c r="DP228" i="82"/>
  <c r="K43" i="81"/>
  <c r="Y43" i="81" s="1"/>
  <c r="AG43" i="81" s="1"/>
  <c r="F61" i="28"/>
  <c r="N61" i="28"/>
  <c r="V61" i="28"/>
  <c r="AD61" i="28"/>
  <c r="AL61" i="28"/>
  <c r="N171" i="20"/>
  <c r="DQ95" i="82" s="1"/>
  <c r="DM95" i="82"/>
  <c r="AN161" i="20"/>
  <c r="AN167" i="20" s="1"/>
  <c r="AN171" i="20" s="1"/>
  <c r="I167" i="20"/>
  <c r="Q167" i="20"/>
  <c r="Y167" i="20"/>
  <c r="AG167" i="20"/>
  <c r="C167" i="20"/>
  <c r="DG84" i="82"/>
  <c r="Y210" i="81"/>
  <c r="AG210" i="81" s="1"/>
  <c r="G167" i="20"/>
  <c r="DG88" i="82"/>
  <c r="K167" i="20"/>
  <c r="DG92" i="82"/>
  <c r="O167" i="20"/>
  <c r="DG96" i="82"/>
  <c r="S167" i="20"/>
  <c r="DG100" i="82"/>
  <c r="W167" i="20"/>
  <c r="DG104" i="82"/>
  <c r="AA167" i="20"/>
  <c r="DG108" i="82"/>
  <c r="AE167" i="20"/>
  <c r="DG112" i="82"/>
  <c r="AI167" i="20"/>
  <c r="DG116" i="82"/>
  <c r="J167" i="20"/>
  <c r="R167" i="20"/>
  <c r="Z167" i="20"/>
  <c r="AH167" i="20"/>
  <c r="F171" i="20"/>
  <c r="DQ87" i="82" s="1"/>
  <c r="DM87" i="82"/>
  <c r="D167" i="20"/>
  <c r="DG85" i="82"/>
  <c r="H167" i="20"/>
  <c r="DG89" i="82"/>
  <c r="L167" i="20"/>
  <c r="DG93" i="82"/>
  <c r="P167" i="20"/>
  <c r="DG97" i="82"/>
  <c r="T167" i="20"/>
  <c r="DG101" i="82"/>
  <c r="X167" i="20"/>
  <c r="DG105" i="82"/>
  <c r="AB167" i="20"/>
  <c r="DG109" i="82"/>
  <c r="AF167" i="20"/>
  <c r="DG113" i="82"/>
  <c r="AJ167" i="20"/>
  <c r="DG117" i="82"/>
  <c r="E167" i="20"/>
  <c r="M167" i="20"/>
  <c r="U167" i="20"/>
  <c r="AC167" i="20"/>
  <c r="AK167" i="20"/>
  <c r="DP84" i="82"/>
  <c r="K214" i="81"/>
  <c r="Y214" i="81" s="1"/>
  <c r="AG214" i="81" s="1"/>
  <c r="J114" i="20"/>
  <c r="DG55" i="82"/>
  <c r="Z114" i="20"/>
  <c r="DG71" i="82"/>
  <c r="DG48" i="82"/>
  <c r="K116" i="81"/>
  <c r="H114" i="20"/>
  <c r="P114" i="20"/>
  <c r="X114" i="20"/>
  <c r="AF114" i="20"/>
  <c r="N114" i="20"/>
  <c r="DG59" i="82"/>
  <c r="AD114" i="20"/>
  <c r="DG75" i="82"/>
  <c r="AL114" i="20"/>
  <c r="DG83" i="82"/>
  <c r="C114" i="20"/>
  <c r="K114" i="20"/>
  <c r="S114" i="20"/>
  <c r="AA114" i="20"/>
  <c r="AI114" i="20"/>
  <c r="F114" i="20"/>
  <c r="DG51" i="82"/>
  <c r="R114" i="20"/>
  <c r="DG63" i="82"/>
  <c r="V114" i="20"/>
  <c r="DG67" i="82"/>
  <c r="AH114" i="20"/>
  <c r="DG79" i="82"/>
  <c r="O118" i="20"/>
  <c r="DQ60" i="82" s="1"/>
  <c r="DM60" i="82"/>
  <c r="AE118" i="20"/>
  <c r="DQ76" i="82" s="1"/>
  <c r="E114" i="20"/>
  <c r="DG50" i="82"/>
  <c r="I114" i="20"/>
  <c r="DG54" i="82"/>
  <c r="M114" i="20"/>
  <c r="DG58" i="82"/>
  <c r="Q114" i="20"/>
  <c r="DG62" i="82"/>
  <c r="U114" i="20"/>
  <c r="DG66" i="82"/>
  <c r="Y114" i="20"/>
  <c r="DG70" i="82"/>
  <c r="AC114" i="20"/>
  <c r="DG74" i="82"/>
  <c r="AG114" i="20"/>
  <c r="DG78" i="82"/>
  <c r="AK114" i="20"/>
  <c r="DG82" i="82"/>
  <c r="D114" i="20"/>
  <c r="L114" i="20"/>
  <c r="T114" i="20"/>
  <c r="AB114" i="20"/>
  <c r="AJ114" i="20"/>
  <c r="DP48" i="82"/>
  <c r="K120" i="81"/>
  <c r="BM41" i="77"/>
  <c r="BI16" i="77"/>
  <c r="BH37" i="77"/>
  <c r="BH36" i="77"/>
  <c r="BI36" i="77"/>
  <c r="BH35" i="77"/>
  <c r="BI34" i="77"/>
  <c r="BH33" i="77"/>
  <c r="BI32" i="77"/>
  <c r="BH31" i="77"/>
  <c r="BI31" i="77"/>
  <c r="BH30" i="77"/>
  <c r="BI30" i="77"/>
  <c r="BH29" i="77"/>
  <c r="BI29" i="77"/>
  <c r="BH16" i="77"/>
  <c r="AG118" i="62"/>
  <c r="DQ834" i="82" s="1"/>
  <c r="AN55" i="62"/>
  <c r="AN61" i="62" s="1"/>
  <c r="AN65" i="62" s="1"/>
  <c r="AN108" i="62"/>
  <c r="AN114" i="62" s="1"/>
  <c r="AN118" i="62" s="1"/>
  <c r="AC118" i="62"/>
  <c r="DQ830" i="82" s="1"/>
  <c r="AK118" i="62"/>
  <c r="DQ838" i="82" s="1"/>
  <c r="AA171" i="62"/>
  <c r="DQ864" i="82" s="1"/>
  <c r="AN161" i="62"/>
  <c r="AN167" i="62" s="1"/>
  <c r="AN171" i="62" s="1"/>
  <c r="AB171" i="62"/>
  <c r="DQ865" i="82" s="1"/>
  <c r="AJ171" i="62"/>
  <c r="DQ873" i="82" s="1"/>
  <c r="AN108" i="38"/>
  <c r="AN114" i="38" s="1"/>
  <c r="AN118" i="38" s="1"/>
  <c r="M118" i="38"/>
  <c r="DQ706" i="82" s="1"/>
  <c r="AN161" i="38"/>
  <c r="AN167" i="38" s="1"/>
  <c r="AN171" i="38" s="1"/>
  <c r="U171" i="38"/>
  <c r="DQ750" i="82" s="1"/>
  <c r="E118" i="31"/>
  <c r="DQ482" i="82" s="1"/>
  <c r="U118" i="31"/>
  <c r="DQ498" i="82" s="1"/>
  <c r="AM65" i="29"/>
  <c r="AN55" i="29"/>
  <c r="AN61" i="29" s="1"/>
  <c r="AN65" i="29" s="1"/>
  <c r="Q118" i="29"/>
  <c r="DQ386" i="82" s="1"/>
  <c r="Y118" i="29"/>
  <c r="DQ394" i="82" s="1"/>
  <c r="AN108" i="29"/>
  <c r="AN114" i="29" s="1"/>
  <c r="AN118" i="29" s="1"/>
  <c r="M118" i="29"/>
  <c r="DQ382" i="82" s="1"/>
  <c r="AK118" i="29"/>
  <c r="DQ406" i="82" s="1"/>
  <c r="S171" i="29"/>
  <c r="DQ424" i="82" s="1"/>
  <c r="AN161" i="29"/>
  <c r="AN167" i="29" s="1"/>
  <c r="L171" i="29"/>
  <c r="DQ417" i="82" s="1"/>
  <c r="BM89" i="77" l="1"/>
  <c r="Y118" i="38"/>
  <c r="DQ718" i="82" s="1"/>
  <c r="X171" i="38"/>
  <c r="DQ753" i="82" s="1"/>
  <c r="U65" i="38"/>
  <c r="DQ678" i="82" s="1"/>
  <c r="DM702" i="82"/>
  <c r="I66" i="77"/>
  <c r="J66" i="77" s="1"/>
  <c r="H66" i="77"/>
  <c r="BM95" i="77"/>
  <c r="BM63" i="77"/>
  <c r="BM53" i="77"/>
  <c r="BM70" i="77"/>
  <c r="BM54" i="77"/>
  <c r="BM80" i="77"/>
  <c r="BM64" i="77"/>
  <c r="BM77" i="77"/>
  <c r="BM65" i="77"/>
  <c r="BM28" i="77"/>
  <c r="BM73" i="77"/>
  <c r="BM94" i="77"/>
  <c r="BM78" i="77"/>
  <c r="BM62" i="77"/>
  <c r="BM67" i="77"/>
  <c r="BM24" i="77"/>
  <c r="BM21" i="77"/>
  <c r="DM852" i="82"/>
  <c r="S171" i="62"/>
  <c r="DQ856" i="82" s="1"/>
  <c r="AE171" i="62"/>
  <c r="DQ868" i="82" s="1"/>
  <c r="D171" i="62"/>
  <c r="DQ841" i="82" s="1"/>
  <c r="K171" i="62"/>
  <c r="DQ848" i="82" s="1"/>
  <c r="DM844" i="82"/>
  <c r="T171" i="62"/>
  <c r="DQ857" i="82" s="1"/>
  <c r="AI171" i="62"/>
  <c r="DQ872" i="82" s="1"/>
  <c r="C171" i="62"/>
  <c r="DQ840" i="82" s="1"/>
  <c r="L171" i="62"/>
  <c r="DQ849" i="82" s="1"/>
  <c r="M118" i="62"/>
  <c r="DQ814" i="82" s="1"/>
  <c r="E118" i="62"/>
  <c r="DQ806" i="82" s="1"/>
  <c r="I118" i="62"/>
  <c r="DQ810" i="82" s="1"/>
  <c r="Q118" i="62"/>
  <c r="DQ818" i="82" s="1"/>
  <c r="Y118" i="62"/>
  <c r="DQ826" i="82" s="1"/>
  <c r="AK171" i="38"/>
  <c r="DQ766" i="82" s="1"/>
  <c r="L171" i="38"/>
  <c r="DQ741" i="82" s="1"/>
  <c r="DM745" i="82"/>
  <c r="DM761" i="82"/>
  <c r="DM737" i="82"/>
  <c r="Q118" i="38"/>
  <c r="DQ710" i="82" s="1"/>
  <c r="AC118" i="38"/>
  <c r="DQ722" i="82" s="1"/>
  <c r="AK118" i="38"/>
  <c r="DQ730" i="82" s="1"/>
  <c r="E118" i="38"/>
  <c r="DQ698" i="82" s="1"/>
  <c r="AN171" i="61"/>
  <c r="AK118" i="31"/>
  <c r="DQ514" i="82" s="1"/>
  <c r="C171" i="29"/>
  <c r="DQ408" i="82" s="1"/>
  <c r="DM429" i="82"/>
  <c r="AI171" i="29"/>
  <c r="DQ440" i="82" s="1"/>
  <c r="AB171" i="29"/>
  <c r="DQ433" i="82" s="1"/>
  <c r="AA171" i="29"/>
  <c r="DQ432" i="82" s="1"/>
  <c r="H171" i="29"/>
  <c r="DQ413" i="82" s="1"/>
  <c r="AN171" i="29"/>
  <c r="AC118" i="29"/>
  <c r="DQ398" i="82" s="1"/>
  <c r="AG118" i="29"/>
  <c r="DQ402" i="82" s="1"/>
  <c r="E118" i="29"/>
  <c r="DQ374" i="82" s="1"/>
  <c r="I118" i="29"/>
  <c r="DQ378" i="82" s="1"/>
  <c r="DM313" i="82"/>
  <c r="DM305" i="82"/>
  <c r="DM321" i="82"/>
  <c r="AD171" i="20"/>
  <c r="DQ111" i="82" s="1"/>
  <c r="AL171" i="20"/>
  <c r="DQ119" i="82" s="1"/>
  <c r="DM103" i="82"/>
  <c r="G118" i="20"/>
  <c r="DQ52" i="82" s="1"/>
  <c r="W118" i="20"/>
  <c r="DQ68" i="82" s="1"/>
  <c r="AN65" i="31"/>
  <c r="AC65" i="62"/>
  <c r="DQ794" i="82" s="1"/>
  <c r="DM473" i="82"/>
  <c r="AB65" i="61"/>
  <c r="DQ577" i="82" s="1"/>
  <c r="S65" i="29"/>
  <c r="DQ352" i="82" s="1"/>
  <c r="I65" i="31"/>
  <c r="DQ450" i="82" s="1"/>
  <c r="Q65" i="28"/>
  <c r="DQ242" i="82" s="1"/>
  <c r="AK65" i="28"/>
  <c r="DQ262" i="82" s="1"/>
  <c r="DM238" i="82"/>
  <c r="AJ65" i="61"/>
  <c r="DQ585" i="82" s="1"/>
  <c r="DM562" i="82"/>
  <c r="U65" i="28"/>
  <c r="DQ246" i="82" s="1"/>
  <c r="I65" i="28"/>
  <c r="DQ234" i="82" s="1"/>
  <c r="AI65" i="29"/>
  <c r="DQ368" i="82" s="1"/>
  <c r="AG65" i="28"/>
  <c r="DQ258" i="82" s="1"/>
  <c r="AK65" i="38"/>
  <c r="DQ694" i="82" s="1"/>
  <c r="Q65" i="61"/>
  <c r="DQ566" i="82" s="1"/>
  <c r="AC65" i="38"/>
  <c r="DQ686" i="82" s="1"/>
  <c r="AG65" i="31"/>
  <c r="DQ474" i="82" s="1"/>
  <c r="W65" i="29"/>
  <c r="DQ356" i="82" s="1"/>
  <c r="DM364" i="82"/>
  <c r="H65" i="31"/>
  <c r="DQ449" i="82" s="1"/>
  <c r="DM458" i="82"/>
  <c r="DM457" i="82"/>
  <c r="Y65" i="28"/>
  <c r="DQ250" i="82" s="1"/>
  <c r="O65" i="29"/>
  <c r="DQ348" i="82" s="1"/>
  <c r="E65" i="38"/>
  <c r="DQ662" i="82" s="1"/>
  <c r="C65" i="29"/>
  <c r="DQ336" i="82" s="1"/>
  <c r="G65" i="29"/>
  <c r="DQ340" i="82" s="1"/>
  <c r="AK65" i="62"/>
  <c r="DQ802" i="82" s="1"/>
  <c r="DM465" i="82"/>
  <c r="AG65" i="61"/>
  <c r="DQ582" i="82" s="1"/>
  <c r="BM38" i="77"/>
  <c r="BM30" i="77"/>
  <c r="BM86" i="77"/>
  <c r="BM48" i="77"/>
  <c r="BM33" i="77"/>
  <c r="BM52" i="77"/>
  <c r="BM81" i="77"/>
  <c r="BM90" i="77"/>
  <c r="BM74" i="77"/>
  <c r="BM58" i="77"/>
  <c r="BM42" i="77"/>
  <c r="BM19" i="77"/>
  <c r="BM79" i="77"/>
  <c r="BM71" i="77"/>
  <c r="BM55" i="77"/>
  <c r="BM39" i="77"/>
  <c r="BM88" i="77"/>
  <c r="BM56" i="77"/>
  <c r="BM49" i="77"/>
  <c r="BM43" i="77"/>
  <c r="BM22" i="77"/>
  <c r="BM69" i="77"/>
  <c r="BM91" i="77"/>
  <c r="BM16" i="77"/>
  <c r="BM35" i="77"/>
  <c r="BM37" i="77"/>
  <c r="BM46" i="77"/>
  <c r="BM59" i="77"/>
  <c r="BM82" i="77"/>
  <c r="BM66" i="77"/>
  <c r="BM50" i="77"/>
  <c r="BM92" i="77"/>
  <c r="BM76" i="77"/>
  <c r="BM60" i="77"/>
  <c r="BM75" i="77"/>
  <c r="BM93" i="77"/>
  <c r="BM25" i="77"/>
  <c r="BM85" i="77"/>
  <c r="BM72" i="77"/>
  <c r="BM61" i="77"/>
  <c r="BM26" i="77"/>
  <c r="BM27" i="77"/>
  <c r="BM32" i="77"/>
  <c r="BM40" i="77"/>
  <c r="BM23" i="77"/>
  <c r="BM18" i="77"/>
  <c r="BM34" i="77"/>
  <c r="BM29" i="77"/>
  <c r="BM31" i="77"/>
  <c r="BM36" i="77"/>
  <c r="U65" i="62"/>
  <c r="DQ786" i="82" s="1"/>
  <c r="U118" i="62"/>
  <c r="DQ822" i="82" s="1"/>
  <c r="M65" i="62"/>
  <c r="DQ778" i="82" s="1"/>
  <c r="E65" i="62"/>
  <c r="DQ770" i="82" s="1"/>
  <c r="M171" i="38"/>
  <c r="DQ742" i="82" s="1"/>
  <c r="AJ171" i="38"/>
  <c r="DQ765" i="82" s="1"/>
  <c r="AN65" i="38"/>
  <c r="D171" i="38"/>
  <c r="DQ733" i="82" s="1"/>
  <c r="E171" i="38"/>
  <c r="DQ734" i="82" s="1"/>
  <c r="U118" i="38"/>
  <c r="DQ714" i="82" s="1"/>
  <c r="AB171" i="38"/>
  <c r="DQ757" i="82" s="1"/>
  <c r="M65" i="38"/>
  <c r="DQ670" i="82" s="1"/>
  <c r="DM651" i="82"/>
  <c r="AN65" i="61"/>
  <c r="DM506" i="82"/>
  <c r="DM466" i="82"/>
  <c r="K171" i="29"/>
  <c r="DQ416" i="82" s="1"/>
  <c r="U118" i="29"/>
  <c r="DQ390" i="82" s="1"/>
  <c r="K65" i="29"/>
  <c r="DQ344" i="82" s="1"/>
  <c r="DM437" i="82"/>
  <c r="T171" i="29"/>
  <c r="DQ425" i="82" s="1"/>
  <c r="P171" i="62"/>
  <c r="DQ853" i="82" s="1"/>
  <c r="DM853" i="82"/>
  <c r="AL171" i="62"/>
  <c r="DQ875" i="82" s="1"/>
  <c r="DM875" i="82"/>
  <c r="V171" i="62"/>
  <c r="DQ859" i="82" s="1"/>
  <c r="DM859" i="82"/>
  <c r="F171" i="62"/>
  <c r="DQ843" i="82" s="1"/>
  <c r="DM843" i="82"/>
  <c r="DM870" i="82"/>
  <c r="AG171" i="62"/>
  <c r="DQ870" i="82" s="1"/>
  <c r="U171" i="62"/>
  <c r="DQ858" i="82" s="1"/>
  <c r="DM858" i="82"/>
  <c r="E171" i="62"/>
  <c r="DQ842" i="82" s="1"/>
  <c r="DM842" i="82"/>
  <c r="H171" i="62"/>
  <c r="DQ845" i="82" s="1"/>
  <c r="DM845" i="82"/>
  <c r="AH171" i="62"/>
  <c r="DQ871" i="82" s="1"/>
  <c r="DM871" i="82"/>
  <c r="R171" i="62"/>
  <c r="DQ855" i="82" s="1"/>
  <c r="DM855" i="82"/>
  <c r="AK171" i="62"/>
  <c r="DQ874" i="82" s="1"/>
  <c r="DM874" i="82"/>
  <c r="DM854" i="82"/>
  <c r="Q171" i="62"/>
  <c r="DQ854" i="82" s="1"/>
  <c r="AF171" i="62"/>
  <c r="DQ869" i="82" s="1"/>
  <c r="DM869" i="82"/>
  <c r="AD171" i="62"/>
  <c r="DQ867" i="82" s="1"/>
  <c r="DM867" i="82"/>
  <c r="N171" i="62"/>
  <c r="DQ851" i="82" s="1"/>
  <c r="DM851" i="82"/>
  <c r="DM862" i="82"/>
  <c r="Y171" i="62"/>
  <c r="DQ862" i="82" s="1"/>
  <c r="M171" i="62"/>
  <c r="DQ850" i="82" s="1"/>
  <c r="DM850" i="82"/>
  <c r="X171" i="62"/>
  <c r="DQ861" i="82" s="1"/>
  <c r="DM861" i="82"/>
  <c r="Z171" i="62"/>
  <c r="DQ863" i="82" s="1"/>
  <c r="DM863" i="82"/>
  <c r="J171" i="62"/>
  <c r="DQ847" i="82" s="1"/>
  <c r="DM847" i="82"/>
  <c r="AC171" i="62"/>
  <c r="DQ866" i="82" s="1"/>
  <c r="DM866" i="82"/>
  <c r="DM846" i="82"/>
  <c r="I171" i="62"/>
  <c r="DQ846" i="82" s="1"/>
  <c r="AJ118" i="62"/>
  <c r="DQ837" i="82" s="1"/>
  <c r="DM837" i="82"/>
  <c r="D118" i="62"/>
  <c r="DQ805" i="82" s="1"/>
  <c r="DM805" i="82"/>
  <c r="AE118" i="62"/>
  <c r="DQ832" i="82" s="1"/>
  <c r="DM832" i="82"/>
  <c r="W118" i="62"/>
  <c r="DQ824" i="82" s="1"/>
  <c r="DM824" i="82"/>
  <c r="O118" i="62"/>
  <c r="DQ816" i="82" s="1"/>
  <c r="DM816" i="82"/>
  <c r="G118" i="62"/>
  <c r="DQ808" i="82" s="1"/>
  <c r="DM808" i="82"/>
  <c r="H118" i="62"/>
  <c r="DQ809" i="82" s="1"/>
  <c r="DM809" i="82"/>
  <c r="AH118" i="62"/>
  <c r="DQ835" i="82" s="1"/>
  <c r="DM835" i="82"/>
  <c r="Z118" i="62"/>
  <c r="DQ827" i="82" s="1"/>
  <c r="DM827" i="82"/>
  <c r="R118" i="62"/>
  <c r="DQ819" i="82" s="1"/>
  <c r="DM819" i="82"/>
  <c r="J118" i="62"/>
  <c r="DQ811" i="82" s="1"/>
  <c r="DM811" i="82"/>
  <c r="AB118" i="62"/>
  <c r="DQ829" i="82" s="1"/>
  <c r="DM829" i="82"/>
  <c r="AF118" i="62"/>
  <c r="DQ833" i="82" s="1"/>
  <c r="DM833" i="82"/>
  <c r="T118" i="62"/>
  <c r="DQ821" i="82" s="1"/>
  <c r="DM821" i="82"/>
  <c r="AI118" i="62"/>
  <c r="DQ836" i="82" s="1"/>
  <c r="DM836" i="82"/>
  <c r="AA118" i="62"/>
  <c r="DQ828" i="82" s="1"/>
  <c r="DM828" i="82"/>
  <c r="S118" i="62"/>
  <c r="DQ820" i="82" s="1"/>
  <c r="DM820" i="82"/>
  <c r="K118" i="62"/>
  <c r="DQ812" i="82" s="1"/>
  <c r="DM812" i="82"/>
  <c r="X118" i="62"/>
  <c r="DQ825" i="82" s="1"/>
  <c r="DM825" i="82"/>
  <c r="DM839" i="82"/>
  <c r="AL118" i="62"/>
  <c r="DQ839" i="82" s="1"/>
  <c r="DM831" i="82"/>
  <c r="AD118" i="62"/>
  <c r="DQ831" i="82" s="1"/>
  <c r="DM823" i="82"/>
  <c r="V118" i="62"/>
  <c r="DQ823" i="82" s="1"/>
  <c r="DM815" i="82"/>
  <c r="N118" i="62"/>
  <c r="DQ815" i="82" s="1"/>
  <c r="DM807" i="82"/>
  <c r="F118" i="62"/>
  <c r="DQ807" i="82" s="1"/>
  <c r="L118" i="62"/>
  <c r="DQ813" i="82" s="1"/>
  <c r="DM813" i="82"/>
  <c r="C118" i="62"/>
  <c r="DQ804" i="82" s="1"/>
  <c r="DM804" i="82"/>
  <c r="P118" i="62"/>
  <c r="DQ817" i="82" s="1"/>
  <c r="DM817" i="82"/>
  <c r="Z65" i="62"/>
  <c r="DQ791" i="82" s="1"/>
  <c r="DM791" i="82"/>
  <c r="AF65" i="62"/>
  <c r="DQ797" i="82" s="1"/>
  <c r="DM797" i="82"/>
  <c r="AD65" i="62"/>
  <c r="DQ795" i="82" s="1"/>
  <c r="DM795" i="82"/>
  <c r="R65" i="62"/>
  <c r="DQ783" i="82" s="1"/>
  <c r="DM783" i="82"/>
  <c r="AI65" i="62"/>
  <c r="DQ800" i="82" s="1"/>
  <c r="DM800" i="82"/>
  <c r="AA65" i="62"/>
  <c r="DQ792" i="82" s="1"/>
  <c r="DM792" i="82"/>
  <c r="S65" i="62"/>
  <c r="DQ784" i="82" s="1"/>
  <c r="DM784" i="82"/>
  <c r="K65" i="62"/>
  <c r="DQ776" i="82" s="1"/>
  <c r="DM776" i="82"/>
  <c r="Q65" i="62"/>
  <c r="DQ782" i="82" s="1"/>
  <c r="DM782" i="82"/>
  <c r="V65" i="62"/>
  <c r="DQ787" i="82" s="1"/>
  <c r="DM787" i="82"/>
  <c r="DM801" i="82"/>
  <c r="AJ65" i="62"/>
  <c r="DQ801" i="82" s="1"/>
  <c r="P65" i="62"/>
  <c r="DQ781" i="82" s="1"/>
  <c r="DM781" i="82"/>
  <c r="J65" i="62"/>
  <c r="DQ775" i="82" s="1"/>
  <c r="DM775" i="82"/>
  <c r="C65" i="62"/>
  <c r="DQ768" i="82" s="1"/>
  <c r="DM768" i="82"/>
  <c r="DM777" i="82"/>
  <c r="L65" i="62"/>
  <c r="DQ777" i="82" s="1"/>
  <c r="I65" i="62"/>
  <c r="DQ774" i="82" s="1"/>
  <c r="DM774" i="82"/>
  <c r="DM793" i="82"/>
  <c r="AB65" i="62"/>
  <c r="DQ793" i="82" s="1"/>
  <c r="D65" i="62"/>
  <c r="DQ769" i="82" s="1"/>
  <c r="DM769" i="82"/>
  <c r="N65" i="62"/>
  <c r="DQ779" i="82" s="1"/>
  <c r="DM779" i="82"/>
  <c r="Y65" i="62"/>
  <c r="DQ790" i="82" s="1"/>
  <c r="DM790" i="82"/>
  <c r="T65" i="62"/>
  <c r="DQ785" i="82" s="1"/>
  <c r="DM785" i="82"/>
  <c r="AH65" i="62"/>
  <c r="DQ799" i="82" s="1"/>
  <c r="DM799" i="82"/>
  <c r="AE65" i="62"/>
  <c r="DQ796" i="82" s="1"/>
  <c r="DM796" i="82"/>
  <c r="W65" i="62"/>
  <c r="DQ788" i="82" s="1"/>
  <c r="DM788" i="82"/>
  <c r="O65" i="62"/>
  <c r="DQ780" i="82" s="1"/>
  <c r="DM780" i="82"/>
  <c r="DM772" i="82"/>
  <c r="G65" i="62"/>
  <c r="DQ772" i="82" s="1"/>
  <c r="AG65" i="62"/>
  <c r="DQ798" i="82" s="1"/>
  <c r="DM798" i="82"/>
  <c r="AL65" i="62"/>
  <c r="DQ803" i="82" s="1"/>
  <c r="DM803" i="82"/>
  <c r="F65" i="62"/>
  <c r="DQ771" i="82" s="1"/>
  <c r="DM771" i="82"/>
  <c r="X65" i="62"/>
  <c r="DQ789" i="82" s="1"/>
  <c r="DM789" i="82"/>
  <c r="H65" i="62"/>
  <c r="DQ773" i="82" s="1"/>
  <c r="DM773" i="82"/>
  <c r="N171" i="38"/>
  <c r="DQ743" i="82" s="1"/>
  <c r="DM743" i="82"/>
  <c r="Q171" i="38"/>
  <c r="DQ746" i="82" s="1"/>
  <c r="DM746" i="82"/>
  <c r="C171" i="38"/>
  <c r="DQ732" i="82" s="1"/>
  <c r="DM732" i="82"/>
  <c r="AL171" i="38"/>
  <c r="DQ767" i="82" s="1"/>
  <c r="DM767" i="82"/>
  <c r="V171" i="38"/>
  <c r="DQ751" i="82" s="1"/>
  <c r="DM751" i="82"/>
  <c r="AH171" i="38"/>
  <c r="DQ763" i="82" s="1"/>
  <c r="DM763" i="82"/>
  <c r="AI171" i="38"/>
  <c r="DQ764" i="82" s="1"/>
  <c r="DM764" i="82"/>
  <c r="S171" i="38"/>
  <c r="DQ748" i="82" s="1"/>
  <c r="DM748" i="82"/>
  <c r="DM747" i="82"/>
  <c r="R171" i="38"/>
  <c r="DQ747" i="82" s="1"/>
  <c r="I171" i="38"/>
  <c r="DQ738" i="82" s="1"/>
  <c r="DM738" i="82"/>
  <c r="AE171" i="38"/>
  <c r="DQ760" i="82" s="1"/>
  <c r="DM760" i="82"/>
  <c r="W171" i="38"/>
  <c r="DQ752" i="82" s="1"/>
  <c r="DM752" i="82"/>
  <c r="O171" i="38"/>
  <c r="DQ744" i="82" s="1"/>
  <c r="DM744" i="82"/>
  <c r="G171" i="38"/>
  <c r="DQ736" i="82" s="1"/>
  <c r="DM736" i="82"/>
  <c r="Y171" i="38"/>
  <c r="DQ754" i="82" s="1"/>
  <c r="DM754" i="82"/>
  <c r="AA171" i="38"/>
  <c r="DQ756" i="82" s="1"/>
  <c r="DM756" i="82"/>
  <c r="K171" i="38"/>
  <c r="DQ740" i="82" s="1"/>
  <c r="DM740" i="82"/>
  <c r="AC171" i="38"/>
  <c r="DQ758" i="82" s="1"/>
  <c r="T171" i="38"/>
  <c r="DQ749" i="82" s="1"/>
  <c r="Z171" i="38"/>
  <c r="DQ755" i="82" s="1"/>
  <c r="DM755" i="82"/>
  <c r="F171" i="38"/>
  <c r="DQ735" i="82" s="1"/>
  <c r="DM735" i="82"/>
  <c r="AG171" i="38"/>
  <c r="DQ762" i="82" s="1"/>
  <c r="DM762" i="82"/>
  <c r="AD171" i="38"/>
  <c r="DQ759" i="82" s="1"/>
  <c r="DM759" i="82"/>
  <c r="DM739" i="82"/>
  <c r="J171" i="38"/>
  <c r="DQ739" i="82" s="1"/>
  <c r="AD118" i="38"/>
  <c r="DQ723" i="82" s="1"/>
  <c r="DM723" i="82"/>
  <c r="AH118" i="38"/>
  <c r="DQ727" i="82" s="1"/>
  <c r="DM727" i="82"/>
  <c r="AE118" i="38"/>
  <c r="DQ724" i="82" s="1"/>
  <c r="DM724" i="82"/>
  <c r="W118" i="38"/>
  <c r="DQ716" i="82" s="1"/>
  <c r="DM716" i="82"/>
  <c r="O118" i="38"/>
  <c r="DQ708" i="82" s="1"/>
  <c r="DM708" i="82"/>
  <c r="G118" i="38"/>
  <c r="DQ700" i="82" s="1"/>
  <c r="DM700" i="82"/>
  <c r="V118" i="38"/>
  <c r="DQ715" i="82" s="1"/>
  <c r="DM715" i="82"/>
  <c r="DM725" i="82"/>
  <c r="AF118" i="38"/>
  <c r="DQ725" i="82" s="1"/>
  <c r="DM717" i="82"/>
  <c r="X118" i="38"/>
  <c r="DQ717" i="82" s="1"/>
  <c r="DM709" i="82"/>
  <c r="P118" i="38"/>
  <c r="DQ709" i="82" s="1"/>
  <c r="DM701" i="82"/>
  <c r="H118" i="38"/>
  <c r="DQ701" i="82" s="1"/>
  <c r="Z118" i="38"/>
  <c r="DQ719" i="82" s="1"/>
  <c r="DM719" i="82"/>
  <c r="N118" i="38"/>
  <c r="DQ707" i="82" s="1"/>
  <c r="DM707" i="82"/>
  <c r="R118" i="38"/>
  <c r="DQ711" i="82" s="1"/>
  <c r="DM711" i="82"/>
  <c r="AI118" i="38"/>
  <c r="DQ728" i="82" s="1"/>
  <c r="DM728" i="82"/>
  <c r="AA118" i="38"/>
  <c r="DQ720" i="82" s="1"/>
  <c r="DM720" i="82"/>
  <c r="S118" i="38"/>
  <c r="DQ712" i="82" s="1"/>
  <c r="DM712" i="82"/>
  <c r="K118" i="38"/>
  <c r="DQ704" i="82" s="1"/>
  <c r="DM704" i="82"/>
  <c r="AL118" i="38"/>
  <c r="DQ731" i="82" s="1"/>
  <c r="DM731" i="82"/>
  <c r="F118" i="38"/>
  <c r="DQ699" i="82" s="1"/>
  <c r="DM699" i="82"/>
  <c r="DM729" i="82"/>
  <c r="AJ118" i="38"/>
  <c r="DQ729" i="82" s="1"/>
  <c r="DM721" i="82"/>
  <c r="AB118" i="38"/>
  <c r="DQ721" i="82" s="1"/>
  <c r="DM713" i="82"/>
  <c r="T118" i="38"/>
  <c r="DQ713" i="82" s="1"/>
  <c r="DM705" i="82"/>
  <c r="L118" i="38"/>
  <c r="DQ705" i="82" s="1"/>
  <c r="DM697" i="82"/>
  <c r="D118" i="38"/>
  <c r="DQ697" i="82" s="1"/>
  <c r="J118" i="38"/>
  <c r="DQ703" i="82" s="1"/>
  <c r="DM703" i="82"/>
  <c r="C118" i="38"/>
  <c r="DQ696" i="82" s="1"/>
  <c r="DM696" i="82"/>
  <c r="DM683" i="82"/>
  <c r="Z65" i="38"/>
  <c r="DQ683" i="82" s="1"/>
  <c r="H65" i="38"/>
  <c r="DQ665" i="82" s="1"/>
  <c r="DM665" i="82"/>
  <c r="Q65" i="38"/>
  <c r="DQ674" i="82" s="1"/>
  <c r="DM674" i="82"/>
  <c r="N65" i="38"/>
  <c r="DQ671" i="82" s="1"/>
  <c r="DM671" i="82"/>
  <c r="R65" i="38"/>
  <c r="DQ675" i="82" s="1"/>
  <c r="DM675" i="82"/>
  <c r="AI65" i="38"/>
  <c r="DQ692" i="82" s="1"/>
  <c r="DM692" i="82"/>
  <c r="AA65" i="38"/>
  <c r="DQ684" i="82" s="1"/>
  <c r="DM684" i="82"/>
  <c r="S65" i="38"/>
  <c r="DQ676" i="82" s="1"/>
  <c r="DM676" i="82"/>
  <c r="K65" i="38"/>
  <c r="DQ668" i="82" s="1"/>
  <c r="DM668" i="82"/>
  <c r="I65" i="38"/>
  <c r="DQ666" i="82" s="1"/>
  <c r="DM666" i="82"/>
  <c r="AL65" i="38"/>
  <c r="DQ695" i="82" s="1"/>
  <c r="DM695" i="82"/>
  <c r="F65" i="38"/>
  <c r="DQ663" i="82" s="1"/>
  <c r="DM663" i="82"/>
  <c r="DM693" i="82"/>
  <c r="AJ65" i="38"/>
  <c r="DQ693" i="82" s="1"/>
  <c r="DM673" i="82"/>
  <c r="P65" i="38"/>
  <c r="DQ673" i="82" s="1"/>
  <c r="DM667" i="82"/>
  <c r="J65" i="38"/>
  <c r="DQ667" i="82" s="1"/>
  <c r="C65" i="38"/>
  <c r="DQ660" i="82" s="1"/>
  <c r="DM660" i="82"/>
  <c r="T65" i="38"/>
  <c r="DQ677" i="82" s="1"/>
  <c r="DM677" i="82"/>
  <c r="AG65" i="38"/>
  <c r="DQ690" i="82" s="1"/>
  <c r="DM690" i="82"/>
  <c r="X65" i="38"/>
  <c r="DQ681" i="82" s="1"/>
  <c r="DM681" i="82"/>
  <c r="AD65" i="38"/>
  <c r="DQ687" i="82" s="1"/>
  <c r="DM687" i="82"/>
  <c r="DM689" i="82"/>
  <c r="AF65" i="38"/>
  <c r="DQ689" i="82" s="1"/>
  <c r="L65" i="38"/>
  <c r="DQ669" i="82" s="1"/>
  <c r="DM669" i="82"/>
  <c r="AH65" i="38"/>
  <c r="DQ691" i="82" s="1"/>
  <c r="DM691" i="82"/>
  <c r="AE65" i="38"/>
  <c r="DQ688" i="82" s="1"/>
  <c r="DM688" i="82"/>
  <c r="W65" i="38"/>
  <c r="DQ680" i="82" s="1"/>
  <c r="DM680" i="82"/>
  <c r="O65" i="38"/>
  <c r="DQ672" i="82" s="1"/>
  <c r="DM672" i="82"/>
  <c r="G65" i="38"/>
  <c r="DQ664" i="82" s="1"/>
  <c r="DM664" i="82"/>
  <c r="DM682" i="82"/>
  <c r="Y65" i="38"/>
  <c r="DQ682" i="82" s="1"/>
  <c r="V65" i="38"/>
  <c r="DQ679" i="82" s="1"/>
  <c r="DM679" i="82"/>
  <c r="AB65" i="38"/>
  <c r="DQ685" i="82" s="1"/>
  <c r="DM685" i="82"/>
  <c r="DM661" i="82"/>
  <c r="D65" i="38"/>
  <c r="DQ661" i="82" s="1"/>
  <c r="AG171" i="61"/>
  <c r="DQ654" i="82" s="1"/>
  <c r="DM654" i="82"/>
  <c r="I171" i="61"/>
  <c r="DQ630" i="82" s="1"/>
  <c r="DM630" i="82"/>
  <c r="X171" i="61"/>
  <c r="DQ645" i="82" s="1"/>
  <c r="DM645" i="82"/>
  <c r="O171" i="61"/>
  <c r="DQ636" i="82" s="1"/>
  <c r="DM636" i="82"/>
  <c r="Z171" i="61"/>
  <c r="DQ647" i="82" s="1"/>
  <c r="DM647" i="82"/>
  <c r="J171" i="61"/>
  <c r="DQ631" i="82" s="1"/>
  <c r="DM631" i="82"/>
  <c r="V171" i="61"/>
  <c r="DQ643" i="82" s="1"/>
  <c r="DM643" i="82"/>
  <c r="Q171" i="61"/>
  <c r="DQ638" i="82" s="1"/>
  <c r="DM638" i="82"/>
  <c r="AF171" i="61"/>
  <c r="DQ653" i="82" s="1"/>
  <c r="DM653" i="82"/>
  <c r="H171" i="61"/>
  <c r="DQ629" i="82" s="1"/>
  <c r="DM629" i="82"/>
  <c r="W171" i="61"/>
  <c r="DQ644" i="82" s="1"/>
  <c r="DM644" i="82"/>
  <c r="G171" i="61"/>
  <c r="DQ628" i="82" s="1"/>
  <c r="DM628" i="82"/>
  <c r="AK171" i="61"/>
  <c r="DQ658" i="82" s="1"/>
  <c r="DM658" i="82"/>
  <c r="AC171" i="61"/>
  <c r="DQ650" i="82" s="1"/>
  <c r="DM650" i="82"/>
  <c r="U171" i="61"/>
  <c r="DQ642" i="82" s="1"/>
  <c r="DM642" i="82"/>
  <c r="M171" i="61"/>
  <c r="DQ634" i="82" s="1"/>
  <c r="DM634" i="82"/>
  <c r="E171" i="61"/>
  <c r="DQ626" i="82" s="1"/>
  <c r="DM626" i="82"/>
  <c r="AJ171" i="61"/>
  <c r="DQ657" i="82" s="1"/>
  <c r="DM657" i="82"/>
  <c r="AB171" i="61"/>
  <c r="DQ649" i="82" s="1"/>
  <c r="DM649" i="82"/>
  <c r="T171" i="61"/>
  <c r="DQ641" i="82" s="1"/>
  <c r="DM641" i="82"/>
  <c r="L171" i="61"/>
  <c r="DQ633" i="82" s="1"/>
  <c r="DM633" i="82"/>
  <c r="D171" i="61"/>
  <c r="DQ625" i="82" s="1"/>
  <c r="DM625" i="82"/>
  <c r="AA171" i="61"/>
  <c r="DQ648" i="82" s="1"/>
  <c r="DM648" i="82"/>
  <c r="AE171" i="61"/>
  <c r="DQ652" i="82" s="1"/>
  <c r="DM652" i="82"/>
  <c r="S171" i="61"/>
  <c r="DQ640" i="82" s="1"/>
  <c r="DM640" i="82"/>
  <c r="Y171" i="61"/>
  <c r="DQ646" i="82" s="1"/>
  <c r="DM646" i="82"/>
  <c r="K171" i="61"/>
  <c r="DQ632" i="82" s="1"/>
  <c r="DM632" i="82"/>
  <c r="R171" i="61"/>
  <c r="DQ639" i="82" s="1"/>
  <c r="DM639" i="82"/>
  <c r="P171" i="61"/>
  <c r="DQ637" i="82" s="1"/>
  <c r="DM637" i="82"/>
  <c r="AI171" i="61"/>
  <c r="DQ656" i="82" s="1"/>
  <c r="DM656" i="82"/>
  <c r="N171" i="61"/>
  <c r="DQ635" i="82" s="1"/>
  <c r="DM635" i="82"/>
  <c r="F171" i="61"/>
  <c r="DQ627" i="82" s="1"/>
  <c r="DM627" i="82"/>
  <c r="AL171" i="61"/>
  <c r="DQ659" i="82" s="1"/>
  <c r="DM659" i="82"/>
  <c r="AH171" i="61"/>
  <c r="DQ655" i="82" s="1"/>
  <c r="DM655" i="82"/>
  <c r="C171" i="61"/>
  <c r="DQ624" i="82" s="1"/>
  <c r="DM624" i="82"/>
  <c r="AI118" i="61"/>
  <c r="DQ620" i="82" s="1"/>
  <c r="DM620" i="82"/>
  <c r="F118" i="61"/>
  <c r="DQ591" i="82" s="1"/>
  <c r="DM591" i="82"/>
  <c r="Z118" i="61"/>
  <c r="DQ611" i="82" s="1"/>
  <c r="DM611" i="82"/>
  <c r="J118" i="61"/>
  <c r="DQ595" i="82" s="1"/>
  <c r="DM595" i="82"/>
  <c r="K118" i="61"/>
  <c r="DQ596" i="82" s="1"/>
  <c r="DM596" i="82"/>
  <c r="W118" i="61"/>
  <c r="DQ608" i="82" s="1"/>
  <c r="DM608" i="82"/>
  <c r="AJ118" i="61"/>
  <c r="DQ621" i="82" s="1"/>
  <c r="DM621" i="82"/>
  <c r="G118" i="61"/>
  <c r="DQ592" i="82" s="1"/>
  <c r="DM592" i="82"/>
  <c r="AA118" i="61"/>
  <c r="DQ612" i="82" s="1"/>
  <c r="DM612" i="82"/>
  <c r="AF118" i="61"/>
  <c r="DQ617" i="82" s="1"/>
  <c r="DM617" i="82"/>
  <c r="D118" i="61"/>
  <c r="DM589" i="82"/>
  <c r="AG118" i="61"/>
  <c r="DQ618" i="82" s="1"/>
  <c r="DM618" i="82"/>
  <c r="Y118" i="61"/>
  <c r="DQ610" i="82" s="1"/>
  <c r="DM610" i="82"/>
  <c r="Q118" i="61"/>
  <c r="DQ602" i="82" s="1"/>
  <c r="DM602" i="82"/>
  <c r="I118" i="61"/>
  <c r="DQ594" i="82" s="1"/>
  <c r="DM594" i="82"/>
  <c r="P118" i="61"/>
  <c r="DQ601" i="82" s="1"/>
  <c r="DM601" i="82"/>
  <c r="AB118" i="61"/>
  <c r="DQ613" i="82" s="1"/>
  <c r="DM613" i="82"/>
  <c r="AD118" i="61"/>
  <c r="DQ615" i="82" s="1"/>
  <c r="DM615" i="82"/>
  <c r="T118" i="61"/>
  <c r="DQ605" i="82" s="1"/>
  <c r="DM605" i="82"/>
  <c r="AH118" i="61"/>
  <c r="DQ619" i="82" s="1"/>
  <c r="DM619" i="82"/>
  <c r="R118" i="61"/>
  <c r="DQ603" i="82" s="1"/>
  <c r="DM603" i="82"/>
  <c r="X118" i="61"/>
  <c r="DQ609" i="82" s="1"/>
  <c r="DM609" i="82"/>
  <c r="AL118" i="61"/>
  <c r="DQ623" i="82" s="1"/>
  <c r="DM623" i="82"/>
  <c r="H118" i="61"/>
  <c r="DQ593" i="82" s="1"/>
  <c r="DM593" i="82"/>
  <c r="V118" i="61"/>
  <c r="DQ607" i="82" s="1"/>
  <c r="DM607" i="82"/>
  <c r="N118" i="61"/>
  <c r="DQ599" i="82" s="1"/>
  <c r="DM599" i="82"/>
  <c r="S118" i="61"/>
  <c r="DQ604" i="82" s="1"/>
  <c r="DM604" i="82"/>
  <c r="AK118" i="61"/>
  <c r="DQ622" i="82" s="1"/>
  <c r="DM622" i="82"/>
  <c r="AC118" i="61"/>
  <c r="DQ614" i="82" s="1"/>
  <c r="DM614" i="82"/>
  <c r="U118" i="61"/>
  <c r="DQ606" i="82" s="1"/>
  <c r="DM606" i="82"/>
  <c r="M118" i="61"/>
  <c r="DQ598" i="82" s="1"/>
  <c r="DM598" i="82"/>
  <c r="E118" i="61"/>
  <c r="DQ590" i="82" s="1"/>
  <c r="DM590" i="82"/>
  <c r="AE118" i="61"/>
  <c r="DQ616" i="82" s="1"/>
  <c r="DM616" i="82"/>
  <c r="C118" i="61"/>
  <c r="DQ588" i="82" s="1"/>
  <c r="DM588" i="82"/>
  <c r="L118" i="61"/>
  <c r="DQ597" i="82" s="1"/>
  <c r="DM597" i="82"/>
  <c r="O118" i="61"/>
  <c r="DQ600" i="82" s="1"/>
  <c r="DM600" i="82"/>
  <c r="D65" i="61"/>
  <c r="DQ553" i="82" s="1"/>
  <c r="DM553" i="82"/>
  <c r="AA65" i="61"/>
  <c r="DQ576" i="82" s="1"/>
  <c r="DM576" i="82"/>
  <c r="DM563" i="82"/>
  <c r="N65" i="61"/>
  <c r="DQ563" i="82" s="1"/>
  <c r="AC65" i="61"/>
  <c r="DQ578" i="82" s="1"/>
  <c r="DM578" i="82"/>
  <c r="DM552" i="82"/>
  <c r="C65" i="61"/>
  <c r="DQ552" i="82" s="1"/>
  <c r="AH65" i="61"/>
  <c r="DQ583" i="82" s="1"/>
  <c r="DM583" i="82"/>
  <c r="R65" i="61"/>
  <c r="DQ567" i="82" s="1"/>
  <c r="DM567" i="82"/>
  <c r="L65" i="61"/>
  <c r="DQ561" i="82" s="1"/>
  <c r="DM561" i="82"/>
  <c r="DM584" i="82"/>
  <c r="AI65" i="61"/>
  <c r="DQ584" i="82" s="1"/>
  <c r="DM574" i="82"/>
  <c r="Y65" i="61"/>
  <c r="DQ574" i="82" s="1"/>
  <c r="AF65" i="61"/>
  <c r="DQ581" i="82" s="1"/>
  <c r="DM581" i="82"/>
  <c r="X65" i="61"/>
  <c r="DQ573" i="82" s="1"/>
  <c r="DM573" i="82"/>
  <c r="P65" i="61"/>
  <c r="DQ565" i="82" s="1"/>
  <c r="DM565" i="82"/>
  <c r="H65" i="61"/>
  <c r="DQ557" i="82" s="1"/>
  <c r="DM557" i="82"/>
  <c r="Z65" i="61"/>
  <c r="DQ575" i="82" s="1"/>
  <c r="DM575" i="82"/>
  <c r="AE65" i="61"/>
  <c r="DQ580" i="82" s="1"/>
  <c r="DM580" i="82"/>
  <c r="W65" i="61"/>
  <c r="DQ572" i="82" s="1"/>
  <c r="DM572" i="82"/>
  <c r="O65" i="61"/>
  <c r="DQ564" i="82" s="1"/>
  <c r="DM564" i="82"/>
  <c r="G65" i="61"/>
  <c r="DQ556" i="82" s="1"/>
  <c r="DM556" i="82"/>
  <c r="E65" i="61"/>
  <c r="DQ554" i="82" s="1"/>
  <c r="DM554" i="82"/>
  <c r="T65" i="61"/>
  <c r="DQ569" i="82" s="1"/>
  <c r="DM569" i="82"/>
  <c r="AL65" i="61"/>
  <c r="DQ587" i="82" s="1"/>
  <c r="DM587" i="82"/>
  <c r="J65" i="61"/>
  <c r="DQ559" i="82" s="1"/>
  <c r="DM559" i="82"/>
  <c r="AK65" i="61"/>
  <c r="DQ586" i="82" s="1"/>
  <c r="DM586" i="82"/>
  <c r="DM568" i="82"/>
  <c r="S65" i="61"/>
  <c r="DQ568" i="82" s="1"/>
  <c r="K65" i="61"/>
  <c r="DQ560" i="82" s="1"/>
  <c r="DM560" i="82"/>
  <c r="AD65" i="61"/>
  <c r="DQ579" i="82" s="1"/>
  <c r="DM579" i="82"/>
  <c r="U65" i="61"/>
  <c r="DQ570" i="82" s="1"/>
  <c r="DM570" i="82"/>
  <c r="V65" i="61"/>
  <c r="DQ571" i="82" s="1"/>
  <c r="DM571" i="82"/>
  <c r="F65" i="61"/>
  <c r="DQ555" i="82" s="1"/>
  <c r="DM555" i="82"/>
  <c r="AN171" i="31"/>
  <c r="AI118" i="31"/>
  <c r="DQ512" i="82" s="1"/>
  <c r="DM512" i="82"/>
  <c r="K118" i="31"/>
  <c r="DQ488" i="82" s="1"/>
  <c r="DM488" i="82"/>
  <c r="L118" i="31"/>
  <c r="DQ489" i="82" s="1"/>
  <c r="DM489" i="82"/>
  <c r="C118" i="31"/>
  <c r="DQ480" i="82" s="1"/>
  <c r="DM480" i="82"/>
  <c r="T118" i="31"/>
  <c r="DQ497" i="82" s="1"/>
  <c r="DM497" i="82"/>
  <c r="Y118" i="31"/>
  <c r="DQ502" i="82" s="1"/>
  <c r="DM502" i="82"/>
  <c r="Z118" i="31"/>
  <c r="DQ503" i="82" s="1"/>
  <c r="DM503" i="82"/>
  <c r="V118" i="31"/>
  <c r="DQ499" i="82" s="1"/>
  <c r="DM499" i="82"/>
  <c r="R118" i="31"/>
  <c r="DQ495" i="82" s="1"/>
  <c r="DM495" i="82"/>
  <c r="S118" i="31"/>
  <c r="DQ496" i="82" s="1"/>
  <c r="DM496" i="82"/>
  <c r="AD118" i="31"/>
  <c r="DQ507" i="82" s="1"/>
  <c r="DM507" i="82"/>
  <c r="AH118" i="31"/>
  <c r="DQ511" i="82" s="1"/>
  <c r="DM511" i="82"/>
  <c r="AE118" i="31"/>
  <c r="DQ508" i="82" s="1"/>
  <c r="DM508" i="82"/>
  <c r="W118" i="31"/>
  <c r="DQ500" i="82" s="1"/>
  <c r="DM500" i="82"/>
  <c r="O118" i="31"/>
  <c r="DQ492" i="82" s="1"/>
  <c r="DM492" i="82"/>
  <c r="G118" i="31"/>
  <c r="DQ484" i="82" s="1"/>
  <c r="DM484" i="82"/>
  <c r="Q118" i="31"/>
  <c r="DQ494" i="82" s="1"/>
  <c r="DM494" i="82"/>
  <c r="AF118" i="31"/>
  <c r="DQ509" i="82" s="1"/>
  <c r="DM509" i="82"/>
  <c r="D118" i="31"/>
  <c r="DQ481" i="82" s="1"/>
  <c r="DM481" i="82"/>
  <c r="N118" i="31"/>
  <c r="DQ491" i="82" s="1"/>
  <c r="DM491" i="82"/>
  <c r="AA118" i="31"/>
  <c r="DQ504" i="82" s="1"/>
  <c r="DM504" i="82"/>
  <c r="AG118" i="31"/>
  <c r="DQ510" i="82" s="1"/>
  <c r="DM510" i="82"/>
  <c r="P118" i="31"/>
  <c r="DQ493" i="82" s="1"/>
  <c r="DM493" i="82"/>
  <c r="AB118" i="31"/>
  <c r="DQ505" i="82" s="1"/>
  <c r="DM505" i="82"/>
  <c r="AJ118" i="31"/>
  <c r="DQ513" i="82" s="1"/>
  <c r="DM513" i="82"/>
  <c r="H118" i="31"/>
  <c r="DQ485" i="82" s="1"/>
  <c r="DM485" i="82"/>
  <c r="I118" i="31"/>
  <c r="DQ486" i="82" s="1"/>
  <c r="DM486" i="82"/>
  <c r="J118" i="31"/>
  <c r="DQ487" i="82" s="1"/>
  <c r="DM487" i="82"/>
  <c r="AL118" i="31"/>
  <c r="DQ515" i="82" s="1"/>
  <c r="DM515" i="82"/>
  <c r="F118" i="31"/>
  <c r="DQ483" i="82" s="1"/>
  <c r="DM483" i="82"/>
  <c r="X118" i="31"/>
  <c r="DQ501" i="82" s="1"/>
  <c r="DM501" i="82"/>
  <c r="T65" i="31"/>
  <c r="DQ461" i="82" s="1"/>
  <c r="DM461" i="82"/>
  <c r="AA65" i="31"/>
  <c r="DQ468" i="82" s="1"/>
  <c r="DM468" i="82"/>
  <c r="K65" i="31"/>
  <c r="DQ452" i="82" s="1"/>
  <c r="DM452" i="82"/>
  <c r="N65" i="31"/>
  <c r="DQ455" i="82" s="1"/>
  <c r="DM455" i="82"/>
  <c r="M65" i="31"/>
  <c r="DQ454" i="82" s="1"/>
  <c r="DM454" i="82"/>
  <c r="C65" i="31"/>
  <c r="DQ444" i="82" s="1"/>
  <c r="DM444" i="82"/>
  <c r="AH65" i="31"/>
  <c r="DQ475" i="82" s="1"/>
  <c r="DM475" i="82"/>
  <c r="R65" i="31"/>
  <c r="DQ459" i="82" s="1"/>
  <c r="DM459" i="82"/>
  <c r="L65" i="31"/>
  <c r="DQ453" i="82" s="1"/>
  <c r="DM453" i="82"/>
  <c r="DM478" i="82"/>
  <c r="AK65" i="31"/>
  <c r="DQ478" i="82" s="1"/>
  <c r="E65" i="31"/>
  <c r="DQ446" i="82" s="1"/>
  <c r="DM446" i="82"/>
  <c r="AE65" i="31"/>
  <c r="DQ472" i="82" s="1"/>
  <c r="DM472" i="82"/>
  <c r="O65" i="31"/>
  <c r="DQ456" i="82" s="1"/>
  <c r="DM456" i="82"/>
  <c r="AJ65" i="31"/>
  <c r="DQ477" i="82" s="1"/>
  <c r="DM477" i="82"/>
  <c r="D65" i="31"/>
  <c r="DQ445" i="82" s="1"/>
  <c r="DM445" i="82"/>
  <c r="AI65" i="31"/>
  <c r="DQ476" i="82" s="1"/>
  <c r="DM476" i="82"/>
  <c r="S65" i="31"/>
  <c r="DQ460" i="82" s="1"/>
  <c r="DM460" i="82"/>
  <c r="G65" i="31"/>
  <c r="DQ448" i="82" s="1"/>
  <c r="DM448" i="82"/>
  <c r="AL65" i="31"/>
  <c r="DQ479" i="82" s="1"/>
  <c r="DM479" i="82"/>
  <c r="V65" i="31"/>
  <c r="DQ463" i="82" s="1"/>
  <c r="DM463" i="82"/>
  <c r="F65" i="31"/>
  <c r="DQ447" i="82" s="1"/>
  <c r="DM447" i="82"/>
  <c r="DM462" i="82"/>
  <c r="U65" i="31"/>
  <c r="DQ462" i="82" s="1"/>
  <c r="W65" i="31"/>
  <c r="DQ464" i="82" s="1"/>
  <c r="DM464" i="82"/>
  <c r="AD65" i="31"/>
  <c r="DQ471" i="82" s="1"/>
  <c r="DM471" i="82"/>
  <c r="AC65" i="31"/>
  <c r="DQ470" i="82" s="1"/>
  <c r="DM470" i="82"/>
  <c r="Z65" i="31"/>
  <c r="DQ467" i="82" s="1"/>
  <c r="DM467" i="82"/>
  <c r="J65" i="31"/>
  <c r="DQ451" i="82" s="1"/>
  <c r="DM451" i="82"/>
  <c r="AB65" i="31"/>
  <c r="DQ469" i="82" s="1"/>
  <c r="DM469" i="82"/>
  <c r="DM430" i="82"/>
  <c r="Y171" i="29"/>
  <c r="DQ430" i="82" s="1"/>
  <c r="DM414" i="82"/>
  <c r="I171" i="29"/>
  <c r="DQ414" i="82" s="1"/>
  <c r="AJ171" i="29"/>
  <c r="DQ441" i="82" s="1"/>
  <c r="D171" i="29"/>
  <c r="DQ409" i="82" s="1"/>
  <c r="G171" i="29"/>
  <c r="DQ412" i="82" s="1"/>
  <c r="DM412" i="82"/>
  <c r="AH171" i="29"/>
  <c r="DQ439" i="82" s="1"/>
  <c r="DM439" i="82"/>
  <c r="Z171" i="29"/>
  <c r="DQ431" i="82" s="1"/>
  <c r="DM431" i="82"/>
  <c r="R171" i="29"/>
  <c r="DQ423" i="82" s="1"/>
  <c r="DM423" i="82"/>
  <c r="J171" i="29"/>
  <c r="DQ415" i="82" s="1"/>
  <c r="DM415" i="82"/>
  <c r="O171" i="29"/>
  <c r="DQ420" i="82" s="1"/>
  <c r="DM420" i="82"/>
  <c r="DM438" i="82"/>
  <c r="AG171" i="29"/>
  <c r="DQ438" i="82" s="1"/>
  <c r="AE171" i="29"/>
  <c r="DQ436" i="82" s="1"/>
  <c r="DM436" i="82"/>
  <c r="AK171" i="29"/>
  <c r="DQ442" i="82" s="1"/>
  <c r="DM442" i="82"/>
  <c r="AC171" i="29"/>
  <c r="DQ434" i="82" s="1"/>
  <c r="DM434" i="82"/>
  <c r="U171" i="29"/>
  <c r="DQ426" i="82" s="1"/>
  <c r="DM426" i="82"/>
  <c r="M171" i="29"/>
  <c r="DQ418" i="82" s="1"/>
  <c r="DM418" i="82"/>
  <c r="E171" i="29"/>
  <c r="DQ410" i="82" s="1"/>
  <c r="DM410" i="82"/>
  <c r="DM422" i="82"/>
  <c r="Q171" i="29"/>
  <c r="DQ422" i="82" s="1"/>
  <c r="W171" i="29"/>
  <c r="DQ428" i="82" s="1"/>
  <c r="DM428" i="82"/>
  <c r="AL171" i="29"/>
  <c r="DQ443" i="82" s="1"/>
  <c r="DM443" i="82"/>
  <c r="AD171" i="29"/>
  <c r="DQ435" i="82" s="1"/>
  <c r="DM435" i="82"/>
  <c r="V171" i="29"/>
  <c r="DQ427" i="82" s="1"/>
  <c r="DM427" i="82"/>
  <c r="N171" i="29"/>
  <c r="DQ419" i="82" s="1"/>
  <c r="DM419" i="82"/>
  <c r="F171" i="29"/>
  <c r="DQ411" i="82" s="1"/>
  <c r="DM411" i="82"/>
  <c r="DM407" i="82"/>
  <c r="AL118" i="29"/>
  <c r="DQ407" i="82" s="1"/>
  <c r="DM391" i="82"/>
  <c r="V118" i="29"/>
  <c r="DQ391" i="82" s="1"/>
  <c r="DM375" i="82"/>
  <c r="F118" i="29"/>
  <c r="DQ375" i="82" s="1"/>
  <c r="W118" i="29"/>
  <c r="DQ392" i="82" s="1"/>
  <c r="DM392" i="82"/>
  <c r="AI118" i="29"/>
  <c r="DQ404" i="82" s="1"/>
  <c r="DM404" i="82"/>
  <c r="P118" i="29"/>
  <c r="DQ385" i="82" s="1"/>
  <c r="DM385" i="82"/>
  <c r="C118" i="29"/>
  <c r="DQ372" i="82" s="1"/>
  <c r="DM372" i="82"/>
  <c r="T118" i="29"/>
  <c r="DQ389" i="82" s="1"/>
  <c r="DM389" i="82"/>
  <c r="S118" i="29"/>
  <c r="DQ388" i="82" s="1"/>
  <c r="DM388" i="82"/>
  <c r="DM383" i="82"/>
  <c r="N118" i="29"/>
  <c r="DQ383" i="82" s="1"/>
  <c r="AB118" i="29"/>
  <c r="DQ397" i="82" s="1"/>
  <c r="DM397" i="82"/>
  <c r="H118" i="29"/>
  <c r="DQ377" i="82" s="1"/>
  <c r="DM377" i="82"/>
  <c r="AH118" i="29"/>
  <c r="DQ403" i="82" s="1"/>
  <c r="DM403" i="82"/>
  <c r="Z118" i="29"/>
  <c r="DQ395" i="82" s="1"/>
  <c r="DM395" i="82"/>
  <c r="R118" i="29"/>
  <c r="DQ387" i="82" s="1"/>
  <c r="DM387" i="82"/>
  <c r="J118" i="29"/>
  <c r="DQ379" i="82" s="1"/>
  <c r="DM379" i="82"/>
  <c r="AE118" i="29"/>
  <c r="DQ400" i="82" s="1"/>
  <c r="DM400" i="82"/>
  <c r="K118" i="29"/>
  <c r="DQ380" i="82" s="1"/>
  <c r="DM380" i="82"/>
  <c r="AA118" i="29"/>
  <c r="DQ396" i="82" s="1"/>
  <c r="DM396" i="82"/>
  <c r="L118" i="29"/>
  <c r="DQ381" i="82" s="1"/>
  <c r="DM381" i="82"/>
  <c r="X118" i="29"/>
  <c r="DQ393" i="82" s="1"/>
  <c r="DM393" i="82"/>
  <c r="DM399" i="82"/>
  <c r="AD118" i="29"/>
  <c r="DQ399" i="82" s="1"/>
  <c r="O118" i="29"/>
  <c r="DQ384" i="82" s="1"/>
  <c r="DM384" i="82"/>
  <c r="AF118" i="29"/>
  <c r="DQ401" i="82" s="1"/>
  <c r="DM401" i="82"/>
  <c r="AJ118" i="29"/>
  <c r="DQ405" i="82" s="1"/>
  <c r="DM405" i="82"/>
  <c r="D118" i="29"/>
  <c r="DQ373" i="82" s="1"/>
  <c r="DM373" i="82"/>
  <c r="G118" i="29"/>
  <c r="DQ376" i="82" s="1"/>
  <c r="DM376" i="82"/>
  <c r="DM353" i="82"/>
  <c r="T65" i="29"/>
  <c r="DQ353" i="82" s="1"/>
  <c r="U65" i="29"/>
  <c r="DQ354" i="82" s="1"/>
  <c r="DM354" i="82"/>
  <c r="AF65" i="29"/>
  <c r="DQ365" i="82" s="1"/>
  <c r="DM365" i="82"/>
  <c r="L65" i="29"/>
  <c r="DQ345" i="82" s="1"/>
  <c r="DM345" i="82"/>
  <c r="V65" i="29"/>
  <c r="DQ355" i="82" s="1"/>
  <c r="DM355" i="82"/>
  <c r="X65" i="29"/>
  <c r="DQ357" i="82" s="1"/>
  <c r="DM357" i="82"/>
  <c r="Z65" i="29"/>
  <c r="DQ359" i="82" s="1"/>
  <c r="DM359" i="82"/>
  <c r="DM369" i="82"/>
  <c r="AJ65" i="29"/>
  <c r="DQ369" i="82" s="1"/>
  <c r="D65" i="29"/>
  <c r="DQ337" i="82" s="1"/>
  <c r="DM337" i="82"/>
  <c r="AG65" i="29"/>
  <c r="DQ366" i="82" s="1"/>
  <c r="DM366" i="82"/>
  <c r="Y65" i="29"/>
  <c r="DQ358" i="82" s="1"/>
  <c r="DM358" i="82"/>
  <c r="Q65" i="29"/>
  <c r="DQ350" i="82" s="1"/>
  <c r="DM350" i="82"/>
  <c r="I65" i="29"/>
  <c r="DQ342" i="82" s="1"/>
  <c r="DM342" i="82"/>
  <c r="AD65" i="29"/>
  <c r="DQ363" i="82" s="1"/>
  <c r="DM363" i="82"/>
  <c r="N65" i="29"/>
  <c r="DQ347" i="82" s="1"/>
  <c r="DM347" i="82"/>
  <c r="P65" i="29"/>
  <c r="DQ349" i="82" s="1"/>
  <c r="DM349" i="82"/>
  <c r="AK65" i="29"/>
  <c r="DQ370" i="82" s="1"/>
  <c r="DM370" i="82"/>
  <c r="AC65" i="29"/>
  <c r="DQ362" i="82" s="1"/>
  <c r="DM362" i="82"/>
  <c r="M65" i="29"/>
  <c r="DQ346" i="82" s="1"/>
  <c r="DM346" i="82"/>
  <c r="E65" i="29"/>
  <c r="DQ338" i="82" s="1"/>
  <c r="DM338" i="82"/>
  <c r="R65" i="29"/>
  <c r="DQ351" i="82" s="1"/>
  <c r="DM351" i="82"/>
  <c r="AA65" i="29"/>
  <c r="DQ360" i="82" s="1"/>
  <c r="AB65" i="29"/>
  <c r="DQ361" i="82" s="1"/>
  <c r="DM361" i="82"/>
  <c r="AL65" i="29"/>
  <c r="DQ371" i="82" s="1"/>
  <c r="DM371" i="82"/>
  <c r="F65" i="29"/>
  <c r="DQ339" i="82" s="1"/>
  <c r="DM339" i="82"/>
  <c r="H65" i="29"/>
  <c r="DQ341" i="82" s="1"/>
  <c r="DM341" i="82"/>
  <c r="AH65" i="29"/>
  <c r="DQ367" i="82" s="1"/>
  <c r="DM367" i="82"/>
  <c r="J65" i="29"/>
  <c r="DQ343" i="82" s="1"/>
  <c r="DM343" i="82"/>
  <c r="U171" i="28"/>
  <c r="DQ318" i="82" s="1"/>
  <c r="DM318" i="82"/>
  <c r="R171" i="28"/>
  <c r="DQ315" i="82" s="1"/>
  <c r="DM315" i="82"/>
  <c r="Y171" i="28"/>
  <c r="DQ322" i="82" s="1"/>
  <c r="DM322" i="82"/>
  <c r="K171" i="28"/>
  <c r="DQ308" i="82" s="1"/>
  <c r="DM308" i="82"/>
  <c r="M171" i="28"/>
  <c r="DQ310" i="82" s="1"/>
  <c r="DM310" i="82"/>
  <c r="L171" i="28"/>
  <c r="DQ309" i="82" s="1"/>
  <c r="DM309" i="82"/>
  <c r="Q171" i="28"/>
  <c r="DQ314" i="82" s="1"/>
  <c r="DM314" i="82"/>
  <c r="C171" i="28"/>
  <c r="DQ300" i="82" s="1"/>
  <c r="DM300" i="82"/>
  <c r="V171" i="28"/>
  <c r="DQ319" i="82" s="1"/>
  <c r="DM319" i="82"/>
  <c r="Z171" i="28"/>
  <c r="DQ323" i="82" s="1"/>
  <c r="DM323" i="82"/>
  <c r="S171" i="28"/>
  <c r="DQ316" i="82" s="1"/>
  <c r="DM316" i="82"/>
  <c r="AK171" i="28"/>
  <c r="DQ334" i="82" s="1"/>
  <c r="DM334" i="82"/>
  <c r="E171" i="28"/>
  <c r="DQ302" i="82" s="1"/>
  <c r="DM302" i="82"/>
  <c r="AD171" i="28"/>
  <c r="DQ327" i="82" s="1"/>
  <c r="DM327" i="82"/>
  <c r="F171" i="28"/>
  <c r="DQ303" i="82" s="1"/>
  <c r="DM303" i="82"/>
  <c r="AJ171" i="28"/>
  <c r="DQ333" i="82" s="1"/>
  <c r="DM333" i="82"/>
  <c r="D171" i="28"/>
  <c r="DQ301" i="82" s="1"/>
  <c r="DM301" i="82"/>
  <c r="N171" i="28"/>
  <c r="DQ311" i="82" s="1"/>
  <c r="DM311" i="82"/>
  <c r="I171" i="28"/>
  <c r="DQ306" i="82" s="1"/>
  <c r="DM306" i="82"/>
  <c r="AE171" i="28"/>
  <c r="DQ328" i="82" s="1"/>
  <c r="DM328" i="82"/>
  <c r="W171" i="28"/>
  <c r="DQ320" i="82" s="1"/>
  <c r="DM320" i="82"/>
  <c r="O171" i="28"/>
  <c r="DQ312" i="82" s="1"/>
  <c r="DM312" i="82"/>
  <c r="G171" i="28"/>
  <c r="DQ304" i="82" s="1"/>
  <c r="DM304" i="82"/>
  <c r="AL171" i="28"/>
  <c r="DQ335" i="82" s="1"/>
  <c r="DM335" i="82"/>
  <c r="T171" i="28"/>
  <c r="DQ317" i="82" s="1"/>
  <c r="DM317" i="82"/>
  <c r="AI171" i="28"/>
  <c r="DQ332" i="82" s="1"/>
  <c r="DM332" i="82"/>
  <c r="AA171" i="28"/>
  <c r="DQ324" i="82" s="1"/>
  <c r="DM324" i="82"/>
  <c r="AC171" i="28"/>
  <c r="DQ326" i="82" s="1"/>
  <c r="DM326" i="82"/>
  <c r="AB171" i="28"/>
  <c r="DQ325" i="82" s="1"/>
  <c r="DM325" i="82"/>
  <c r="AG171" i="28"/>
  <c r="DQ330" i="82" s="1"/>
  <c r="DM330" i="82"/>
  <c r="Y227" i="81"/>
  <c r="AG227" i="81" s="1"/>
  <c r="AH171" i="28"/>
  <c r="DQ331" i="82" s="1"/>
  <c r="DM331" i="82"/>
  <c r="J171" i="28"/>
  <c r="DQ307" i="82" s="1"/>
  <c r="DM307" i="82"/>
  <c r="Y133" i="81"/>
  <c r="AG133" i="81" s="1"/>
  <c r="AB118" i="28"/>
  <c r="DQ289" i="82" s="1"/>
  <c r="DM289" i="82"/>
  <c r="D118" i="28"/>
  <c r="DQ265" i="82" s="1"/>
  <c r="DM265" i="82"/>
  <c r="N118" i="28"/>
  <c r="DQ275" i="82" s="1"/>
  <c r="DM275" i="82"/>
  <c r="AA118" i="28"/>
  <c r="DQ288" i="82" s="1"/>
  <c r="DM288" i="82"/>
  <c r="R118" i="28"/>
  <c r="DQ279" i="82" s="1"/>
  <c r="DM279" i="82"/>
  <c r="AE118" i="28"/>
  <c r="DQ292" i="82" s="1"/>
  <c r="DM292" i="82"/>
  <c r="V118" i="28"/>
  <c r="DQ283" i="82" s="1"/>
  <c r="DM283" i="82"/>
  <c r="AI118" i="28"/>
  <c r="DQ296" i="82" s="1"/>
  <c r="DM296" i="82"/>
  <c r="AG118" i="28"/>
  <c r="DQ294" i="82" s="1"/>
  <c r="DM294" i="82"/>
  <c r="Q118" i="28"/>
  <c r="DQ278" i="82" s="1"/>
  <c r="DM278" i="82"/>
  <c r="Z118" i="28"/>
  <c r="DQ287" i="82" s="1"/>
  <c r="DM287" i="82"/>
  <c r="L118" i="28"/>
  <c r="DQ273" i="82" s="1"/>
  <c r="DM273" i="82"/>
  <c r="AL118" i="28"/>
  <c r="DQ299" i="82" s="1"/>
  <c r="DM299" i="82"/>
  <c r="F118" i="28"/>
  <c r="DQ267" i="82" s="1"/>
  <c r="DM267" i="82"/>
  <c r="S118" i="28"/>
  <c r="DQ280" i="82" s="1"/>
  <c r="DM280" i="82"/>
  <c r="AK118" i="28"/>
  <c r="DQ298" i="82" s="1"/>
  <c r="DM298" i="82"/>
  <c r="AC118" i="28"/>
  <c r="DQ290" i="82" s="1"/>
  <c r="DM290" i="82"/>
  <c r="U118" i="28"/>
  <c r="DQ282" i="82" s="1"/>
  <c r="DM282" i="82"/>
  <c r="M118" i="28"/>
  <c r="DQ274" i="82" s="1"/>
  <c r="DM274" i="82"/>
  <c r="E118" i="28"/>
  <c r="DQ266" i="82" s="1"/>
  <c r="DM266" i="82"/>
  <c r="J118" i="28"/>
  <c r="DQ271" i="82" s="1"/>
  <c r="DM271" i="82"/>
  <c r="AF118" i="28"/>
  <c r="DQ293" i="82" s="1"/>
  <c r="DM293" i="82"/>
  <c r="X118" i="28"/>
  <c r="DQ285" i="82" s="1"/>
  <c r="DM285" i="82"/>
  <c r="P118" i="28"/>
  <c r="DQ277" i="82" s="1"/>
  <c r="DM277" i="82"/>
  <c r="H118" i="28"/>
  <c r="DQ269" i="82" s="1"/>
  <c r="DM269" i="82"/>
  <c r="G118" i="28"/>
  <c r="DQ268" i="82" s="1"/>
  <c r="DM268" i="82"/>
  <c r="C118" i="28"/>
  <c r="DQ264" i="82" s="1"/>
  <c r="DM264" i="82"/>
  <c r="Y118" i="28"/>
  <c r="DQ286" i="82" s="1"/>
  <c r="DM286" i="82"/>
  <c r="I118" i="28"/>
  <c r="DQ270" i="82" s="1"/>
  <c r="DM270" i="82"/>
  <c r="AJ118" i="28"/>
  <c r="DQ297" i="82" s="1"/>
  <c r="DM297" i="82"/>
  <c r="T118" i="28"/>
  <c r="DQ281" i="82" s="1"/>
  <c r="DM281" i="82"/>
  <c r="AD118" i="28"/>
  <c r="DQ291" i="82" s="1"/>
  <c r="DM291" i="82"/>
  <c r="O118" i="28"/>
  <c r="DQ276" i="82" s="1"/>
  <c r="DM276" i="82"/>
  <c r="K118" i="28"/>
  <c r="DQ272" i="82" s="1"/>
  <c r="DM272" i="82"/>
  <c r="W118" i="28"/>
  <c r="DQ284" i="82" s="1"/>
  <c r="DM284" i="82"/>
  <c r="AH118" i="28"/>
  <c r="DQ295" i="82" s="1"/>
  <c r="DM295" i="82"/>
  <c r="AD65" i="28"/>
  <c r="DQ255" i="82" s="1"/>
  <c r="DM255" i="82"/>
  <c r="R65" i="28"/>
  <c r="DQ243" i="82" s="1"/>
  <c r="DM243" i="82"/>
  <c r="AI65" i="28"/>
  <c r="DQ260" i="82" s="1"/>
  <c r="DM260" i="82"/>
  <c r="AA65" i="28"/>
  <c r="DQ252" i="82" s="1"/>
  <c r="DM252" i="82"/>
  <c r="S65" i="28"/>
  <c r="DQ244" i="82" s="1"/>
  <c r="DM244" i="82"/>
  <c r="K65" i="28"/>
  <c r="DQ236" i="82" s="1"/>
  <c r="DM236" i="82"/>
  <c r="V65" i="28"/>
  <c r="DQ247" i="82" s="1"/>
  <c r="DM247" i="82"/>
  <c r="AJ65" i="28"/>
  <c r="DQ261" i="82" s="1"/>
  <c r="DM261" i="82"/>
  <c r="AB65" i="28"/>
  <c r="DQ253" i="82" s="1"/>
  <c r="DM253" i="82"/>
  <c r="T65" i="28"/>
  <c r="DQ245" i="82" s="1"/>
  <c r="DM245" i="82"/>
  <c r="L65" i="28"/>
  <c r="DQ237" i="82" s="1"/>
  <c r="DM237" i="82"/>
  <c r="D65" i="28"/>
  <c r="DQ229" i="82" s="1"/>
  <c r="DM229" i="82"/>
  <c r="J65" i="28"/>
  <c r="DQ235" i="82" s="1"/>
  <c r="DM235" i="82"/>
  <c r="C65" i="28"/>
  <c r="DM228" i="82"/>
  <c r="N65" i="28"/>
  <c r="DQ239" i="82" s="1"/>
  <c r="DM239" i="82"/>
  <c r="AH65" i="28"/>
  <c r="DQ259" i="82" s="1"/>
  <c r="DM259" i="82"/>
  <c r="AE65" i="28"/>
  <c r="DQ256" i="82" s="1"/>
  <c r="DM256" i="82"/>
  <c r="W65" i="28"/>
  <c r="DQ248" i="82" s="1"/>
  <c r="DM248" i="82"/>
  <c r="O65" i="28"/>
  <c r="DQ240" i="82" s="1"/>
  <c r="DM240" i="82"/>
  <c r="G65" i="28"/>
  <c r="DQ232" i="82" s="1"/>
  <c r="DM232" i="82"/>
  <c r="AL65" i="28"/>
  <c r="DQ263" i="82" s="1"/>
  <c r="DM263" i="82"/>
  <c r="F65" i="28"/>
  <c r="DQ231" i="82" s="1"/>
  <c r="DM231" i="82"/>
  <c r="AF65" i="28"/>
  <c r="DQ257" i="82" s="1"/>
  <c r="DM257" i="82"/>
  <c r="X65" i="28"/>
  <c r="DQ249" i="82" s="1"/>
  <c r="DM249" i="82"/>
  <c r="P65" i="28"/>
  <c r="DQ241" i="82" s="1"/>
  <c r="DM241" i="82"/>
  <c r="H65" i="28"/>
  <c r="DQ233" i="82" s="1"/>
  <c r="DM233" i="82"/>
  <c r="Z65" i="28"/>
  <c r="DQ251" i="82" s="1"/>
  <c r="DM251" i="82"/>
  <c r="AC171" i="20"/>
  <c r="DQ110" i="82" s="1"/>
  <c r="DM110" i="82"/>
  <c r="U171" i="20"/>
  <c r="DQ102" i="82" s="1"/>
  <c r="DM102" i="82"/>
  <c r="AJ171" i="20"/>
  <c r="DQ117" i="82" s="1"/>
  <c r="DM117" i="82"/>
  <c r="AB171" i="20"/>
  <c r="DQ109" i="82" s="1"/>
  <c r="DM109" i="82"/>
  <c r="T171" i="20"/>
  <c r="DQ101" i="82" s="1"/>
  <c r="DM101" i="82"/>
  <c r="L171" i="20"/>
  <c r="DQ93" i="82" s="1"/>
  <c r="DM93" i="82"/>
  <c r="D171" i="20"/>
  <c r="DQ85" i="82" s="1"/>
  <c r="DM85" i="82"/>
  <c r="Z171" i="20"/>
  <c r="DQ107" i="82" s="1"/>
  <c r="DM107" i="82"/>
  <c r="AI171" i="20"/>
  <c r="DQ116" i="82" s="1"/>
  <c r="DM116" i="82"/>
  <c r="AA171" i="20"/>
  <c r="DQ108" i="82" s="1"/>
  <c r="DM108" i="82"/>
  <c r="S171" i="20"/>
  <c r="DQ100" i="82" s="1"/>
  <c r="DM100" i="82"/>
  <c r="K171" i="20"/>
  <c r="DQ92" i="82" s="1"/>
  <c r="DM92" i="82"/>
  <c r="AG171" i="20"/>
  <c r="DQ114" i="82" s="1"/>
  <c r="DM114" i="82"/>
  <c r="AH171" i="20"/>
  <c r="DQ115" i="82" s="1"/>
  <c r="DM115" i="82"/>
  <c r="M171" i="20"/>
  <c r="DQ94" i="82" s="1"/>
  <c r="DM94" i="82"/>
  <c r="R171" i="20"/>
  <c r="DQ99" i="82" s="1"/>
  <c r="DM99" i="82"/>
  <c r="C171" i="20"/>
  <c r="DM84" i="82"/>
  <c r="Y171" i="20"/>
  <c r="DQ106" i="82" s="1"/>
  <c r="DM106" i="82"/>
  <c r="I171" i="20"/>
  <c r="DQ90" i="82" s="1"/>
  <c r="DM90" i="82"/>
  <c r="AK171" i="20"/>
  <c r="DQ118" i="82" s="1"/>
  <c r="DM118" i="82"/>
  <c r="E171" i="20"/>
  <c r="DQ86" i="82" s="1"/>
  <c r="DM86" i="82"/>
  <c r="AF171" i="20"/>
  <c r="DQ113" i="82" s="1"/>
  <c r="DM113" i="82"/>
  <c r="X171" i="20"/>
  <c r="DQ105" i="82" s="1"/>
  <c r="DM105" i="82"/>
  <c r="P171" i="20"/>
  <c r="DQ97" i="82" s="1"/>
  <c r="DM97" i="82"/>
  <c r="H171" i="20"/>
  <c r="DQ89" i="82" s="1"/>
  <c r="DM89" i="82"/>
  <c r="J171" i="20"/>
  <c r="DQ91" i="82" s="1"/>
  <c r="DM91" i="82"/>
  <c r="AE171" i="20"/>
  <c r="DQ112" i="82" s="1"/>
  <c r="DM112" i="82"/>
  <c r="W171" i="20"/>
  <c r="DQ104" i="82" s="1"/>
  <c r="DM104" i="82"/>
  <c r="O171" i="20"/>
  <c r="DQ96" i="82" s="1"/>
  <c r="DM96" i="82"/>
  <c r="G171" i="20"/>
  <c r="DQ88" i="82" s="1"/>
  <c r="DM88" i="82"/>
  <c r="Q171" i="20"/>
  <c r="DQ98" i="82" s="1"/>
  <c r="DM98" i="82"/>
  <c r="AG118" i="20"/>
  <c r="DQ78" i="82" s="1"/>
  <c r="DM78" i="82"/>
  <c r="F118" i="20"/>
  <c r="DQ51" i="82" s="1"/>
  <c r="DM51" i="82"/>
  <c r="AB118" i="20"/>
  <c r="DQ73" i="82" s="1"/>
  <c r="DM73" i="82"/>
  <c r="AI118" i="20"/>
  <c r="DQ80" i="82" s="1"/>
  <c r="DM80" i="82"/>
  <c r="C118" i="20"/>
  <c r="DM48" i="82"/>
  <c r="AL118" i="20"/>
  <c r="DQ83" i="82" s="1"/>
  <c r="DM83" i="82"/>
  <c r="N118" i="20"/>
  <c r="DQ59" i="82" s="1"/>
  <c r="DM59" i="82"/>
  <c r="H118" i="20"/>
  <c r="DQ53" i="82" s="1"/>
  <c r="DM53" i="82"/>
  <c r="Z118" i="20"/>
  <c r="DQ71" i="82" s="1"/>
  <c r="DM71" i="82"/>
  <c r="AJ118" i="20"/>
  <c r="DQ81" i="82" s="1"/>
  <c r="DM81" i="82"/>
  <c r="Q118" i="20"/>
  <c r="DQ62" i="82" s="1"/>
  <c r="DM62" i="82"/>
  <c r="K118" i="20"/>
  <c r="DQ56" i="82" s="1"/>
  <c r="DM56" i="82"/>
  <c r="P118" i="20"/>
  <c r="DQ61" i="82" s="1"/>
  <c r="DM61" i="82"/>
  <c r="T118" i="20"/>
  <c r="DQ65" i="82" s="1"/>
  <c r="DM65" i="82"/>
  <c r="AK118" i="20"/>
  <c r="DQ82" i="82" s="1"/>
  <c r="DM82" i="82"/>
  <c r="U118" i="20"/>
  <c r="DQ66" i="82" s="1"/>
  <c r="DM66" i="82"/>
  <c r="M118" i="20"/>
  <c r="DQ58" i="82" s="1"/>
  <c r="DM58" i="82"/>
  <c r="E118" i="20"/>
  <c r="DQ50" i="82" s="1"/>
  <c r="DM50" i="82"/>
  <c r="AH118" i="20"/>
  <c r="DQ79" i="82" s="1"/>
  <c r="DM79" i="82"/>
  <c r="R118" i="20"/>
  <c r="DQ63" i="82" s="1"/>
  <c r="DM63" i="82"/>
  <c r="AA118" i="20"/>
  <c r="DQ72" i="82" s="1"/>
  <c r="DM72" i="82"/>
  <c r="AF118" i="20"/>
  <c r="DQ77" i="82" s="1"/>
  <c r="DM77" i="82"/>
  <c r="Y116" i="81"/>
  <c r="AG116" i="81" s="1"/>
  <c r="D118" i="20"/>
  <c r="DQ49" i="82" s="1"/>
  <c r="DM49" i="82"/>
  <c r="Y118" i="20"/>
  <c r="DQ70" i="82" s="1"/>
  <c r="DM70" i="82"/>
  <c r="I118" i="20"/>
  <c r="DQ54" i="82" s="1"/>
  <c r="DM54" i="82"/>
  <c r="V118" i="20"/>
  <c r="DQ67" i="82" s="1"/>
  <c r="DM67" i="82"/>
  <c r="Y120" i="81"/>
  <c r="AG120" i="81" s="1"/>
  <c r="AC118" i="20"/>
  <c r="DQ74" i="82" s="1"/>
  <c r="DM74" i="82"/>
  <c r="L118" i="20"/>
  <c r="DQ57" i="82" s="1"/>
  <c r="DM57" i="82"/>
  <c r="S118" i="20"/>
  <c r="DQ64" i="82" s="1"/>
  <c r="DM64" i="82"/>
  <c r="AD118" i="20"/>
  <c r="DQ75" i="82" s="1"/>
  <c r="DM75" i="82"/>
  <c r="X118" i="20"/>
  <c r="DQ69" i="82" s="1"/>
  <c r="DM69" i="82"/>
  <c r="J118" i="20"/>
  <c r="DQ55" i="82" s="1"/>
  <c r="DM55" i="82"/>
  <c r="H67" i="77" l="1"/>
  <c r="I67" i="77"/>
  <c r="J67" i="77" s="1"/>
  <c r="DQ589" i="82"/>
  <c r="O181" i="81"/>
  <c r="DQ228" i="82"/>
  <c r="DQ84" i="82"/>
  <c r="DQ48" i="82"/>
  <c r="AN163" i="30"/>
  <c r="AN57" i="30"/>
  <c r="AN110" i="30"/>
  <c r="I68" i="77" l="1"/>
  <c r="J68" i="77" s="1"/>
  <c r="H68" i="77"/>
  <c r="AZ96" i="77"/>
  <c r="H69" i="77" l="1"/>
  <c r="I69" i="77"/>
  <c r="AU96" i="77"/>
  <c r="BF96" i="77"/>
  <c r="BA96" i="77"/>
  <c r="BG96" i="77"/>
  <c r="AV96" i="77"/>
  <c r="BE96" i="77"/>
  <c r="BD96" i="77"/>
  <c r="AW96" i="77"/>
  <c r="BB96" i="77"/>
  <c r="BK96" i="77"/>
  <c r="AT96" i="77"/>
  <c r="AY96" i="77"/>
  <c r="J69" i="77" l="1"/>
  <c r="I70" i="77"/>
  <c r="J70" i="77" s="1"/>
  <c r="H70" i="77"/>
  <c r="BJ96" i="77"/>
  <c r="BH96" i="77"/>
  <c r="AX96" i="77"/>
  <c r="BL96" i="77"/>
  <c r="BI96" i="77"/>
  <c r="BC96" i="77"/>
  <c r="I71" i="77" l="1"/>
  <c r="J71" i="77" s="1"/>
  <c r="H71" i="77"/>
  <c r="BM96" i="77"/>
  <c r="I72" i="77" l="1"/>
  <c r="J72" i="77" s="1"/>
  <c r="H72" i="77"/>
  <c r="AJ104" i="18"/>
  <c r="AJ169" i="18" s="1"/>
  <c r="U2841" i="82" s="1"/>
  <c r="AI104" i="18"/>
  <c r="AI173" i="18" s="1"/>
  <c r="U2064" i="82" s="1"/>
  <c r="AH104" i="18"/>
  <c r="AG104" i="18"/>
  <c r="AG174" i="18" s="1"/>
  <c r="U503" i="82" s="1"/>
  <c r="AE104" i="18"/>
  <c r="AE118" i="18" s="1"/>
  <c r="U2720" i="82" s="1"/>
  <c r="AD104" i="18"/>
  <c r="AC104" i="18"/>
  <c r="AC178" i="18" s="1"/>
  <c r="U1217" i="82" s="1"/>
  <c r="AB104" i="18"/>
  <c r="Z104" i="18"/>
  <c r="Y104" i="18"/>
  <c r="Y148" i="18" s="1"/>
  <c r="U1898" i="82" s="1"/>
  <c r="X104" i="18"/>
  <c r="W104" i="18"/>
  <c r="U104" i="18"/>
  <c r="T104" i="18"/>
  <c r="S104" i="18"/>
  <c r="R104" i="18"/>
  <c r="P104" i="18"/>
  <c r="O104" i="18"/>
  <c r="N104" i="18"/>
  <c r="M104" i="18"/>
  <c r="K104" i="18"/>
  <c r="J104" i="18"/>
  <c r="I104" i="18"/>
  <c r="H104" i="18"/>
  <c r="D104" i="18"/>
  <c r="E104" i="18"/>
  <c r="F104" i="18"/>
  <c r="C104" i="18"/>
  <c r="AG112" i="18" l="1"/>
  <c r="U444" i="82" s="1"/>
  <c r="AE130" i="18"/>
  <c r="U2732" i="82" s="1"/>
  <c r="AG179" i="18"/>
  <c r="U508" i="82" s="1"/>
  <c r="AJ107" i="18"/>
  <c r="U2782" i="82" s="1"/>
  <c r="AG126" i="18"/>
  <c r="U456" i="82" s="1"/>
  <c r="AJ162" i="18"/>
  <c r="U2835" i="82" s="1"/>
  <c r="AE126" i="18"/>
  <c r="U2728" i="82" s="1"/>
  <c r="AJ114" i="18"/>
  <c r="U2789" i="82" s="1"/>
  <c r="AE122" i="18"/>
  <c r="U2724" i="82" s="1"/>
  <c r="H73" i="77"/>
  <c r="I73" i="77"/>
  <c r="J73" i="77" s="1"/>
  <c r="AI158" i="18"/>
  <c r="U2050" i="82" s="1"/>
  <c r="AI141" i="18"/>
  <c r="U2033" i="82" s="1"/>
  <c r="AI135" i="18"/>
  <c r="U2027" i="82" s="1"/>
  <c r="AI126" i="18"/>
  <c r="U2018" i="82" s="1"/>
  <c r="AI122" i="18"/>
  <c r="U2014" i="82" s="1"/>
  <c r="AI118" i="18"/>
  <c r="U2010" i="82" s="1"/>
  <c r="AI172" i="18"/>
  <c r="U2063" i="82" s="1"/>
  <c r="AI114" i="18"/>
  <c r="U2008" i="82" s="1"/>
  <c r="AI107" i="18"/>
  <c r="U2001" i="82" s="1"/>
  <c r="AJ157" i="18"/>
  <c r="U2830" i="82" s="1"/>
  <c r="AI139" i="18"/>
  <c r="U2031" i="82" s="1"/>
  <c r="AI128" i="18"/>
  <c r="U2020" i="82" s="1"/>
  <c r="AI170" i="18"/>
  <c r="U2061" i="82" s="1"/>
  <c r="AG166" i="18"/>
  <c r="U495" i="82" s="1"/>
  <c r="AG155" i="18"/>
  <c r="U485" i="82" s="1"/>
  <c r="AG154" i="18"/>
  <c r="U484" i="82" s="1"/>
  <c r="AJ106" i="18"/>
  <c r="U2781" i="82" s="1"/>
  <c r="AJ112" i="18"/>
  <c r="U2787" i="82" s="1"/>
  <c r="AI109" i="18"/>
  <c r="U2003" i="82" s="1"/>
  <c r="AJ163" i="18"/>
  <c r="U2836" i="82" s="1"/>
  <c r="AI160" i="18"/>
  <c r="U2052" i="82" s="1"/>
  <c r="AI156" i="18"/>
  <c r="U2048" i="82" s="1"/>
  <c r="AG149" i="18"/>
  <c r="U479" i="82" s="1"/>
  <c r="AG147" i="18"/>
  <c r="U477" i="82" s="1"/>
  <c r="AG137" i="18"/>
  <c r="U467" i="82" s="1"/>
  <c r="AJ133" i="18"/>
  <c r="U2806" i="82" s="1"/>
  <c r="AJ127" i="18"/>
  <c r="U2800" i="82" s="1"/>
  <c r="AJ121" i="18"/>
  <c r="U2794" i="82" s="1"/>
  <c r="AJ178" i="18"/>
  <c r="U2850" i="82" s="1"/>
  <c r="AI166" i="18"/>
  <c r="U2057" i="82" s="1"/>
  <c r="AI154" i="18"/>
  <c r="U2046" i="82" s="1"/>
  <c r="AI155" i="18"/>
  <c r="U2047" i="82" s="1"/>
  <c r="AI150" i="18"/>
  <c r="U2042" i="82" s="1"/>
  <c r="AJ166" i="18"/>
  <c r="U2838" i="82" s="1"/>
  <c r="AJ154" i="18"/>
  <c r="U2827" i="82" s="1"/>
  <c r="AJ155" i="18"/>
  <c r="U2828" i="82" s="1"/>
  <c r="AI111" i="18"/>
  <c r="U2005" i="82" s="1"/>
  <c r="AI162" i="18"/>
  <c r="U2054" i="82" s="1"/>
  <c r="AJ149" i="18"/>
  <c r="U2822" i="82" s="1"/>
  <c r="AI147" i="18"/>
  <c r="U2039" i="82" s="1"/>
  <c r="AI134" i="18"/>
  <c r="U2026" i="82" s="1"/>
  <c r="AJ173" i="18"/>
  <c r="U2845" i="82" s="1"/>
  <c r="AH166" i="18"/>
  <c r="U1276" i="82" s="1"/>
  <c r="AH155" i="18"/>
  <c r="U1266" i="82" s="1"/>
  <c r="AH154" i="18"/>
  <c r="U1265" i="82" s="1"/>
  <c r="AI106" i="18"/>
  <c r="U2000" i="82" s="1"/>
  <c r="AI112" i="18"/>
  <c r="U2006" i="82" s="1"/>
  <c r="AG109" i="18"/>
  <c r="U441" i="82" s="1"/>
  <c r="AG163" i="18"/>
  <c r="U493" i="82" s="1"/>
  <c r="AJ158" i="18"/>
  <c r="U2831" i="82" s="1"/>
  <c r="AI152" i="18"/>
  <c r="U2044" i="82" s="1"/>
  <c r="AI148" i="18"/>
  <c r="U2040" i="82" s="1"/>
  <c r="AJ145" i="18"/>
  <c r="U2818" i="82" s="1"/>
  <c r="AI136" i="18"/>
  <c r="U2028" i="82" s="1"/>
  <c r="AG130" i="18"/>
  <c r="U460" i="82" s="1"/>
  <c r="AG127" i="18"/>
  <c r="U457" i="82" s="1"/>
  <c r="AG123" i="18"/>
  <c r="U453" i="82" s="1"/>
  <c r="AI119" i="18"/>
  <c r="U2011" i="82" s="1"/>
  <c r="AI176" i="18"/>
  <c r="U2067" i="82" s="1"/>
  <c r="AJ172" i="18"/>
  <c r="U2844" i="82" s="1"/>
  <c r="AG169" i="18"/>
  <c r="U498" i="82" s="1"/>
  <c r="AC171" i="18"/>
  <c r="U1210" i="82" s="1"/>
  <c r="AD166" i="18"/>
  <c r="U1986" i="82" s="1"/>
  <c r="AD154" i="18"/>
  <c r="U1975" i="82" s="1"/>
  <c r="AD155" i="18"/>
  <c r="U1976" i="82" s="1"/>
  <c r="AE129" i="18"/>
  <c r="U2731" i="82" s="1"/>
  <c r="AE127" i="18"/>
  <c r="U2729" i="82" s="1"/>
  <c r="AE124" i="18"/>
  <c r="U2726" i="82" s="1"/>
  <c r="AE166" i="18"/>
  <c r="U2767" i="82" s="1"/>
  <c r="AE155" i="18"/>
  <c r="U2757" i="82" s="1"/>
  <c r="AE154" i="18"/>
  <c r="U2756" i="82" s="1"/>
  <c r="AE149" i="18"/>
  <c r="U2751" i="82" s="1"/>
  <c r="AE120" i="18"/>
  <c r="U2722" i="82" s="1"/>
  <c r="AC166" i="18"/>
  <c r="U1205" i="82" s="1"/>
  <c r="AC154" i="18"/>
  <c r="U1194" i="82" s="1"/>
  <c r="AC155" i="18"/>
  <c r="U1195" i="82" s="1"/>
  <c r="AB168" i="18"/>
  <c r="U426" i="82" s="1"/>
  <c r="AB155" i="18"/>
  <c r="U414" i="82" s="1"/>
  <c r="AB154" i="18"/>
  <c r="U413" i="82" s="1"/>
  <c r="AE114" i="18"/>
  <c r="U2718" i="82" s="1"/>
  <c r="AE150" i="18"/>
  <c r="U2752" i="82" s="1"/>
  <c r="AE179" i="18"/>
  <c r="U2780" i="82" s="1"/>
  <c r="W166" i="18"/>
  <c r="U353" i="82" s="1"/>
  <c r="W155" i="18"/>
  <c r="U343" i="82" s="1"/>
  <c r="W154" i="18"/>
  <c r="U342" i="82" s="1"/>
  <c r="X166" i="18"/>
  <c r="U1134" i="82" s="1"/>
  <c r="X155" i="18"/>
  <c r="U1124" i="82" s="1"/>
  <c r="X154" i="18"/>
  <c r="U1123" i="82" s="1"/>
  <c r="Y166" i="18"/>
  <c r="U1915" i="82" s="1"/>
  <c r="Y154" i="18"/>
  <c r="U1904" i="82" s="1"/>
  <c r="Y155" i="18"/>
  <c r="U1905" i="82" s="1"/>
  <c r="X174" i="18"/>
  <c r="U1142" i="82" s="1"/>
  <c r="Z166" i="18"/>
  <c r="U2696" i="82" s="1"/>
  <c r="Z155" i="18"/>
  <c r="U2686" i="82" s="1"/>
  <c r="Z154" i="18"/>
  <c r="U2685" i="82" s="1"/>
  <c r="Y118" i="18"/>
  <c r="U1868" i="82" s="1"/>
  <c r="X168" i="18"/>
  <c r="U1136" i="82" s="1"/>
  <c r="R155" i="18"/>
  <c r="U272" i="82" s="1"/>
  <c r="R154" i="18"/>
  <c r="U271" i="82" s="1"/>
  <c r="S166" i="18"/>
  <c r="U1063" i="82" s="1"/>
  <c r="S154" i="18"/>
  <c r="U1052" i="82" s="1"/>
  <c r="S155" i="18"/>
  <c r="U1053" i="82" s="1"/>
  <c r="T166" i="18"/>
  <c r="U1844" i="82" s="1"/>
  <c r="T154" i="18"/>
  <c r="U1833" i="82" s="1"/>
  <c r="T155" i="18"/>
  <c r="U1834" i="82" s="1"/>
  <c r="U166" i="18"/>
  <c r="U2625" i="82" s="1"/>
  <c r="U155" i="18"/>
  <c r="U2615" i="82" s="1"/>
  <c r="U154" i="18"/>
  <c r="U2614" i="82" s="1"/>
  <c r="O166" i="18"/>
  <c r="U1773" i="82" s="1"/>
  <c r="O155" i="18"/>
  <c r="U1763" i="82" s="1"/>
  <c r="O154" i="18"/>
  <c r="U1762" i="82" s="1"/>
  <c r="O140" i="18"/>
  <c r="U1748" i="82" s="1"/>
  <c r="N166" i="18"/>
  <c r="U992" i="82" s="1"/>
  <c r="N154" i="18"/>
  <c r="U981" i="82" s="1"/>
  <c r="N155" i="18"/>
  <c r="U982" i="82" s="1"/>
  <c r="P166" i="18"/>
  <c r="U2554" i="82" s="1"/>
  <c r="P154" i="18"/>
  <c r="U2543" i="82" s="1"/>
  <c r="P155" i="18"/>
  <c r="U2544" i="82" s="1"/>
  <c r="M176" i="18"/>
  <c r="U221" i="82" s="1"/>
  <c r="M155" i="18"/>
  <c r="U201" i="82" s="1"/>
  <c r="M154" i="18"/>
  <c r="U200" i="82" s="1"/>
  <c r="K166" i="18"/>
  <c r="U2483" i="82" s="1"/>
  <c r="K155" i="18"/>
  <c r="U2473" i="82" s="1"/>
  <c r="K154" i="18"/>
  <c r="U2472" i="82" s="1"/>
  <c r="I166" i="18"/>
  <c r="U921" i="82" s="1"/>
  <c r="I155" i="18"/>
  <c r="U911" i="82" s="1"/>
  <c r="I154" i="18"/>
  <c r="U910" i="82" s="1"/>
  <c r="H167" i="18"/>
  <c r="U141" i="82" s="1"/>
  <c r="H154" i="18"/>
  <c r="U129" i="82" s="1"/>
  <c r="H155" i="18"/>
  <c r="U130" i="82" s="1"/>
  <c r="J166" i="18"/>
  <c r="U1702" i="82" s="1"/>
  <c r="J155" i="18"/>
  <c r="U1692" i="82" s="1"/>
  <c r="J154" i="18"/>
  <c r="U1691" i="82" s="1"/>
  <c r="J148" i="18"/>
  <c r="U1685" i="82" s="1"/>
  <c r="J120" i="18"/>
  <c r="U1657" i="82" s="1"/>
  <c r="D166" i="18"/>
  <c r="U850" i="82" s="1"/>
  <c r="D154" i="18"/>
  <c r="U839" i="82" s="1"/>
  <c r="D155" i="18"/>
  <c r="U840" i="82" s="1"/>
  <c r="F166" i="18"/>
  <c r="U2412" i="82" s="1"/>
  <c r="F154" i="18"/>
  <c r="U2401" i="82" s="1"/>
  <c r="F155" i="18"/>
  <c r="U2402" i="82" s="1"/>
  <c r="C153" i="18"/>
  <c r="U57" i="82" s="1"/>
  <c r="C155" i="18"/>
  <c r="U59" i="82" s="1"/>
  <c r="C154" i="18"/>
  <c r="U58" i="82" s="1"/>
  <c r="E155" i="18"/>
  <c r="U1621" i="82" s="1"/>
  <c r="E154" i="18"/>
  <c r="U1620" i="82" s="1"/>
  <c r="AJ131" i="18"/>
  <c r="U2804" i="82" s="1"/>
  <c r="AJ126" i="18"/>
  <c r="U2799" i="82" s="1"/>
  <c r="AJ124" i="18"/>
  <c r="U2797" i="82" s="1"/>
  <c r="AJ165" i="18"/>
  <c r="U2837" i="82" s="1"/>
  <c r="AJ113" i="18"/>
  <c r="U2788" i="82" s="1"/>
  <c r="AJ111" i="18"/>
  <c r="U2786" i="82" s="1"/>
  <c r="AJ108" i="18"/>
  <c r="U2783" i="82" s="1"/>
  <c r="AJ159" i="18"/>
  <c r="U2832" i="82" s="1"/>
  <c r="AJ156" i="18"/>
  <c r="U2829" i="82" s="1"/>
  <c r="AJ148" i="18"/>
  <c r="U2821" i="82" s="1"/>
  <c r="AJ147" i="18"/>
  <c r="U2820" i="82" s="1"/>
  <c r="AJ143" i="18"/>
  <c r="U2816" i="82" s="1"/>
  <c r="AJ138" i="18"/>
  <c r="U2811" i="82" s="1"/>
  <c r="AJ174" i="18"/>
  <c r="U2846" i="82" s="1"/>
  <c r="AJ167" i="18"/>
  <c r="U2839" i="82" s="1"/>
  <c r="AI113" i="18"/>
  <c r="U2007" i="82" s="1"/>
  <c r="AI157" i="18"/>
  <c r="U2049" i="82" s="1"/>
  <c r="AI151" i="18"/>
  <c r="U2043" i="82" s="1"/>
  <c r="AI140" i="18"/>
  <c r="U2032" i="82" s="1"/>
  <c r="AI129" i="18"/>
  <c r="U2021" i="82" s="1"/>
  <c r="AI175" i="18"/>
  <c r="U2066" i="82" s="1"/>
  <c r="AG117" i="18"/>
  <c r="U447" i="82" s="1"/>
  <c r="AG159" i="18"/>
  <c r="U489" i="82" s="1"/>
  <c r="AG153" i="18"/>
  <c r="U483" i="82" s="1"/>
  <c r="AG150" i="18"/>
  <c r="U480" i="82" s="1"/>
  <c r="AG146" i="18"/>
  <c r="U476" i="82" s="1"/>
  <c r="AG141" i="18"/>
  <c r="U471" i="82" s="1"/>
  <c r="AG139" i="18"/>
  <c r="U469" i="82" s="1"/>
  <c r="AG133" i="18"/>
  <c r="U463" i="82" s="1"/>
  <c r="AG128" i="18"/>
  <c r="U458" i="82" s="1"/>
  <c r="AG122" i="18"/>
  <c r="U452" i="82" s="1"/>
  <c r="AG176" i="18"/>
  <c r="U505" i="82" s="1"/>
  <c r="AG170" i="18"/>
  <c r="U499" i="82" s="1"/>
  <c r="AG110" i="18"/>
  <c r="U442" i="82" s="1"/>
  <c r="AG108" i="18"/>
  <c r="U440" i="82" s="1"/>
  <c r="AG161" i="18"/>
  <c r="U491" i="82" s="1"/>
  <c r="AG157" i="18"/>
  <c r="U487" i="82" s="1"/>
  <c r="AG135" i="18"/>
  <c r="U465" i="82" s="1"/>
  <c r="AG129" i="18"/>
  <c r="U459" i="82" s="1"/>
  <c r="AG178" i="18"/>
  <c r="U507" i="82" s="1"/>
  <c r="AG172" i="18"/>
  <c r="U501" i="82" s="1"/>
  <c r="AG167" i="18"/>
  <c r="U496" i="82" s="1"/>
  <c r="AE111" i="18"/>
  <c r="U2715" i="82" s="1"/>
  <c r="AE151" i="18"/>
  <c r="U2753" i="82" s="1"/>
  <c r="AE125" i="18"/>
  <c r="U2727" i="82" s="1"/>
  <c r="AE123" i="18"/>
  <c r="U2725" i="82" s="1"/>
  <c r="AE113" i="18"/>
  <c r="U2717" i="82" s="1"/>
  <c r="AE112" i="18"/>
  <c r="U2716" i="82" s="1"/>
  <c r="AE162" i="18"/>
  <c r="U2764" i="82" s="1"/>
  <c r="AE148" i="18"/>
  <c r="U2750" i="82" s="1"/>
  <c r="AE131" i="18"/>
  <c r="U2733" i="82" s="1"/>
  <c r="AE121" i="18"/>
  <c r="U2723" i="82" s="1"/>
  <c r="AE167" i="18"/>
  <c r="U2768" i="82" s="1"/>
  <c r="AD117" i="18"/>
  <c r="U1938" i="82" s="1"/>
  <c r="AD152" i="18"/>
  <c r="U1973" i="82" s="1"/>
  <c r="AD143" i="18"/>
  <c r="U1964" i="82" s="1"/>
  <c r="AD129" i="18"/>
  <c r="U1950" i="82" s="1"/>
  <c r="AD160" i="18"/>
  <c r="U1981" i="82" s="1"/>
  <c r="AD140" i="18"/>
  <c r="U1961" i="82" s="1"/>
  <c r="AD120" i="18"/>
  <c r="U1941" i="82" s="1"/>
  <c r="AD174" i="18"/>
  <c r="U1994" i="82" s="1"/>
  <c r="AD110" i="18"/>
  <c r="U1933" i="82" s="1"/>
  <c r="AD163" i="18"/>
  <c r="U1984" i="82" s="1"/>
  <c r="AD141" i="18"/>
  <c r="U1962" i="82" s="1"/>
  <c r="AD133" i="18"/>
  <c r="U1954" i="82" s="1"/>
  <c r="AD121" i="18"/>
  <c r="U1942" i="82" s="1"/>
  <c r="AD170" i="18"/>
  <c r="U1990" i="82" s="1"/>
  <c r="AD159" i="18"/>
  <c r="U1980" i="82" s="1"/>
  <c r="AD146" i="18"/>
  <c r="U1967" i="82" s="1"/>
  <c r="AD134" i="18"/>
  <c r="U1955" i="82" s="1"/>
  <c r="AD156" i="18"/>
  <c r="U1977" i="82" s="1"/>
  <c r="AD148" i="18"/>
  <c r="U1969" i="82" s="1"/>
  <c r="AD123" i="18"/>
  <c r="U1944" i="82" s="1"/>
  <c r="AD176" i="18"/>
  <c r="U1996" i="82" s="1"/>
  <c r="AD113" i="18"/>
  <c r="U1936" i="82" s="1"/>
  <c r="AD107" i="18"/>
  <c r="U1930" i="82" s="1"/>
  <c r="AD157" i="18"/>
  <c r="U1978" i="82" s="1"/>
  <c r="AD150" i="18"/>
  <c r="U1971" i="82" s="1"/>
  <c r="AD145" i="18"/>
  <c r="U1966" i="82" s="1"/>
  <c r="AD138" i="18"/>
  <c r="U1959" i="82" s="1"/>
  <c r="AD131" i="18"/>
  <c r="U1952" i="82" s="1"/>
  <c r="AD126" i="18"/>
  <c r="U1947" i="82" s="1"/>
  <c r="AD124" i="18"/>
  <c r="U1945" i="82" s="1"/>
  <c r="AD118" i="18"/>
  <c r="U1939" i="82" s="1"/>
  <c r="AD177" i="18"/>
  <c r="U1997" i="82" s="1"/>
  <c r="AD168" i="18"/>
  <c r="U1988" i="82" s="1"/>
  <c r="AC114" i="18"/>
  <c r="U1156" i="82" s="1"/>
  <c r="AC163" i="18"/>
  <c r="U1203" i="82" s="1"/>
  <c r="AC110" i="18"/>
  <c r="U1152" i="82" s="1"/>
  <c r="AC159" i="18"/>
  <c r="U1199" i="82" s="1"/>
  <c r="AC136" i="18"/>
  <c r="U1176" i="82" s="1"/>
  <c r="AC172" i="18"/>
  <c r="U1211" i="82" s="1"/>
  <c r="AC117" i="18"/>
  <c r="U1157" i="82" s="1"/>
  <c r="AC152" i="18"/>
  <c r="U1192" i="82" s="1"/>
  <c r="AC179" i="18"/>
  <c r="U1218" i="82" s="1"/>
  <c r="AC153" i="18"/>
  <c r="U1193" i="82" s="1"/>
  <c r="AC143" i="18"/>
  <c r="U1183" i="82" s="1"/>
  <c r="AC135" i="18"/>
  <c r="U1175" i="82" s="1"/>
  <c r="AC127" i="18"/>
  <c r="U1167" i="82" s="1"/>
  <c r="AC122" i="18"/>
  <c r="U1162" i="82" s="1"/>
  <c r="Y153" i="18"/>
  <c r="U1903" i="82" s="1"/>
  <c r="Y129" i="18"/>
  <c r="U1879" i="82" s="1"/>
  <c r="Y179" i="18"/>
  <c r="U1928" i="82" s="1"/>
  <c r="Y130" i="18"/>
  <c r="U1880" i="82" s="1"/>
  <c r="X136" i="18"/>
  <c r="U1105" i="82" s="1"/>
  <c r="X125" i="18"/>
  <c r="U1094" i="82" s="1"/>
  <c r="X169" i="18"/>
  <c r="U1137" i="82" s="1"/>
  <c r="X145" i="18"/>
  <c r="U1114" i="82" s="1"/>
  <c r="X172" i="18"/>
  <c r="U1140" i="82" s="1"/>
  <c r="T151" i="18"/>
  <c r="U1830" i="82" s="1"/>
  <c r="T149" i="18"/>
  <c r="U1828" i="82" s="1"/>
  <c r="T132" i="18"/>
  <c r="U1811" i="82" s="1"/>
  <c r="O117" i="18"/>
  <c r="U1725" i="82" s="1"/>
  <c r="O132" i="18"/>
  <c r="U1740" i="82" s="1"/>
  <c r="O138" i="18"/>
  <c r="U1746" i="82" s="1"/>
  <c r="O175" i="18"/>
  <c r="U1782" i="82" s="1"/>
  <c r="O170" i="18"/>
  <c r="U1777" i="82" s="1"/>
  <c r="F142" i="18"/>
  <c r="U2389" i="82" s="1"/>
  <c r="AJ160" i="18"/>
  <c r="U2833" i="82" s="1"/>
  <c r="AJ153" i="18"/>
  <c r="U2826" i="82" s="1"/>
  <c r="AJ152" i="18"/>
  <c r="U2825" i="82" s="1"/>
  <c r="AJ151" i="18"/>
  <c r="U2824" i="82" s="1"/>
  <c r="AJ150" i="18"/>
  <c r="U2823" i="82" s="1"/>
  <c r="AJ144" i="18"/>
  <c r="U2817" i="82" s="1"/>
  <c r="AJ142" i="18"/>
  <c r="U2815" i="82" s="1"/>
  <c r="AJ137" i="18"/>
  <c r="U2810" i="82" s="1"/>
  <c r="AJ132" i="18"/>
  <c r="U2805" i="82" s="1"/>
  <c r="AJ128" i="18"/>
  <c r="U2801" i="82" s="1"/>
  <c r="AJ125" i="18"/>
  <c r="U2798" i="82" s="1"/>
  <c r="AJ118" i="18"/>
  <c r="U2791" i="82" s="1"/>
  <c r="AJ176" i="18"/>
  <c r="U2848" i="82" s="1"/>
  <c r="AJ175" i="18"/>
  <c r="U2847" i="82" s="1"/>
  <c r="AJ170" i="18"/>
  <c r="U2842" i="82" s="1"/>
  <c r="AJ168" i="18"/>
  <c r="U2840" i="82" s="1"/>
  <c r="AJ110" i="18"/>
  <c r="U2785" i="82" s="1"/>
  <c r="AJ109" i="18"/>
  <c r="U2784" i="82" s="1"/>
  <c r="AJ117" i="18"/>
  <c r="U2790" i="82" s="1"/>
  <c r="AJ161" i="18"/>
  <c r="U2834" i="82" s="1"/>
  <c r="AJ146" i="18"/>
  <c r="U2819" i="82" s="1"/>
  <c r="AJ141" i="18"/>
  <c r="U2814" i="82" s="1"/>
  <c r="AJ140" i="18"/>
  <c r="U2813" i="82" s="1"/>
  <c r="AJ139" i="18"/>
  <c r="U2812" i="82" s="1"/>
  <c r="AJ136" i="18"/>
  <c r="U2809" i="82" s="1"/>
  <c r="AJ135" i="18"/>
  <c r="U2808" i="82" s="1"/>
  <c r="AJ134" i="18"/>
  <c r="U2807" i="82" s="1"/>
  <c r="AJ130" i="18"/>
  <c r="U2803" i="82" s="1"/>
  <c r="AJ129" i="18"/>
  <c r="U2802" i="82" s="1"/>
  <c r="AJ123" i="18"/>
  <c r="U2796" i="82" s="1"/>
  <c r="AJ122" i="18"/>
  <c r="U2795" i="82" s="1"/>
  <c r="AJ120" i="18"/>
  <c r="U2793" i="82" s="1"/>
  <c r="AJ119" i="18"/>
  <c r="U2792" i="82" s="1"/>
  <c r="AJ179" i="18"/>
  <c r="U2851" i="82" s="1"/>
  <c r="AJ177" i="18"/>
  <c r="U2849" i="82" s="1"/>
  <c r="AJ171" i="18"/>
  <c r="U2843" i="82" s="1"/>
  <c r="AI110" i="18"/>
  <c r="U2004" i="82" s="1"/>
  <c r="AI108" i="18"/>
  <c r="U2002" i="82" s="1"/>
  <c r="AI163" i="18"/>
  <c r="U2055" i="82" s="1"/>
  <c r="AI161" i="18"/>
  <c r="U2053" i="82" s="1"/>
  <c r="AI153" i="18"/>
  <c r="U2045" i="82" s="1"/>
  <c r="AI146" i="18"/>
  <c r="U2038" i="82" s="1"/>
  <c r="AI145" i="18"/>
  <c r="U2037" i="82" s="1"/>
  <c r="AI144" i="18"/>
  <c r="U2036" i="82" s="1"/>
  <c r="AI138" i="18"/>
  <c r="U2030" i="82" s="1"/>
  <c r="AI137" i="18"/>
  <c r="U2029" i="82" s="1"/>
  <c r="AI127" i="18"/>
  <c r="U2019" i="82" s="1"/>
  <c r="AI121" i="18"/>
  <c r="U2013" i="82" s="1"/>
  <c r="AI120" i="18"/>
  <c r="U2012" i="82" s="1"/>
  <c r="AI165" i="18"/>
  <c r="U2056" i="82" s="1"/>
  <c r="AI178" i="18"/>
  <c r="U2069" i="82" s="1"/>
  <c r="AI177" i="18"/>
  <c r="U2068" i="82" s="1"/>
  <c r="AI117" i="18"/>
  <c r="U2009" i="82" s="1"/>
  <c r="AI159" i="18"/>
  <c r="U2051" i="82" s="1"/>
  <c r="AI149" i="18"/>
  <c r="U2041" i="82" s="1"/>
  <c r="AI143" i="18"/>
  <c r="U2035" i="82" s="1"/>
  <c r="AI142" i="18"/>
  <c r="U2034" i="82" s="1"/>
  <c r="AI133" i="18"/>
  <c r="U2025" i="82" s="1"/>
  <c r="AI132" i="18"/>
  <c r="U2024" i="82" s="1"/>
  <c r="AI131" i="18"/>
  <c r="U2023" i="82" s="1"/>
  <c r="AI130" i="18"/>
  <c r="U2022" i="82" s="1"/>
  <c r="AI125" i="18"/>
  <c r="U2017" i="82" s="1"/>
  <c r="AI124" i="18"/>
  <c r="U2016" i="82" s="1"/>
  <c r="AI123" i="18"/>
  <c r="U2015" i="82" s="1"/>
  <c r="AI179" i="18"/>
  <c r="U2070" i="82" s="1"/>
  <c r="AI174" i="18"/>
  <c r="U2065" i="82" s="1"/>
  <c r="AI171" i="18"/>
  <c r="U2062" i="82" s="1"/>
  <c r="AI169" i="18"/>
  <c r="U2060" i="82" s="1"/>
  <c r="AI168" i="18"/>
  <c r="U2059" i="82" s="1"/>
  <c r="AI167" i="18"/>
  <c r="U2058" i="82" s="1"/>
  <c r="AH106" i="18"/>
  <c r="U1219" i="82" s="1"/>
  <c r="AH113" i="18"/>
  <c r="U1226" i="82" s="1"/>
  <c r="AH109" i="18"/>
  <c r="U1222" i="82" s="1"/>
  <c r="AH108" i="18"/>
  <c r="U1221" i="82" s="1"/>
  <c r="AH107" i="18"/>
  <c r="U1220" i="82" s="1"/>
  <c r="AH117" i="18"/>
  <c r="U1228" i="82" s="1"/>
  <c r="AH144" i="18"/>
  <c r="U1255" i="82" s="1"/>
  <c r="AH142" i="18"/>
  <c r="U1253" i="82" s="1"/>
  <c r="AH141" i="18"/>
  <c r="U1252" i="82" s="1"/>
  <c r="AH135" i="18"/>
  <c r="U1246" i="82" s="1"/>
  <c r="AH130" i="18"/>
  <c r="U1241" i="82" s="1"/>
  <c r="AH120" i="18"/>
  <c r="U1231" i="82" s="1"/>
  <c r="AH172" i="18"/>
  <c r="U1282" i="82" s="1"/>
  <c r="AH169" i="18"/>
  <c r="U1279" i="82" s="1"/>
  <c r="AH112" i="18"/>
  <c r="U1225" i="82" s="1"/>
  <c r="AH162" i="18"/>
  <c r="U1273" i="82" s="1"/>
  <c r="AH161" i="18"/>
  <c r="U1272" i="82" s="1"/>
  <c r="AH160" i="18"/>
  <c r="U1271" i="82" s="1"/>
  <c r="AH159" i="18"/>
  <c r="U1270" i="82" s="1"/>
  <c r="AH152" i="18"/>
  <c r="U1263" i="82" s="1"/>
  <c r="AH149" i="18"/>
  <c r="U1260" i="82" s="1"/>
  <c r="AH140" i="18"/>
  <c r="U1251" i="82" s="1"/>
  <c r="AH134" i="18"/>
  <c r="U1245" i="82" s="1"/>
  <c r="AH133" i="18"/>
  <c r="U1244" i="82" s="1"/>
  <c r="AH128" i="18"/>
  <c r="U1239" i="82" s="1"/>
  <c r="AH127" i="18"/>
  <c r="U1238" i="82" s="1"/>
  <c r="AH125" i="18"/>
  <c r="U1236" i="82" s="1"/>
  <c r="AH122" i="18"/>
  <c r="U1233" i="82" s="1"/>
  <c r="AH118" i="18"/>
  <c r="U1229" i="82" s="1"/>
  <c r="AH178" i="18"/>
  <c r="U1288" i="82" s="1"/>
  <c r="AH173" i="18"/>
  <c r="U1283" i="82" s="1"/>
  <c r="AH168" i="18"/>
  <c r="U1278" i="82" s="1"/>
  <c r="AH111" i="18"/>
  <c r="U1224" i="82" s="1"/>
  <c r="AH110" i="18"/>
  <c r="U1223" i="82" s="1"/>
  <c r="AH157" i="18"/>
  <c r="U1268" i="82" s="1"/>
  <c r="AH151" i="18"/>
  <c r="U1262" i="82" s="1"/>
  <c r="AH147" i="18"/>
  <c r="U1258" i="82" s="1"/>
  <c r="AH146" i="18"/>
  <c r="U1257" i="82" s="1"/>
  <c r="AH139" i="18"/>
  <c r="U1250" i="82" s="1"/>
  <c r="AH138" i="18"/>
  <c r="U1249" i="82" s="1"/>
  <c r="AH132" i="18"/>
  <c r="U1243" i="82" s="1"/>
  <c r="AH129" i="18"/>
  <c r="U1240" i="82" s="1"/>
  <c r="AH124" i="18"/>
  <c r="U1235" i="82" s="1"/>
  <c r="AH119" i="18"/>
  <c r="U1230" i="82" s="1"/>
  <c r="AH179" i="18"/>
  <c r="U1289" i="82" s="1"/>
  <c r="AH177" i="18"/>
  <c r="U1287" i="82" s="1"/>
  <c r="AH176" i="18"/>
  <c r="U1286" i="82" s="1"/>
  <c r="AH171" i="18"/>
  <c r="U1281" i="82" s="1"/>
  <c r="AH170" i="18"/>
  <c r="U1280" i="82" s="1"/>
  <c r="AH167" i="18"/>
  <c r="U1277" i="82" s="1"/>
  <c r="AH114" i="18"/>
  <c r="U1227" i="82" s="1"/>
  <c r="AH163" i="18"/>
  <c r="U1274" i="82" s="1"/>
  <c r="AH158" i="18"/>
  <c r="U1269" i="82" s="1"/>
  <c r="AH156" i="18"/>
  <c r="U1267" i="82" s="1"/>
  <c r="AH153" i="18"/>
  <c r="U1264" i="82" s="1"/>
  <c r="AH150" i="18"/>
  <c r="U1261" i="82" s="1"/>
  <c r="AH148" i="18"/>
  <c r="U1259" i="82" s="1"/>
  <c r="AH145" i="18"/>
  <c r="U1256" i="82" s="1"/>
  <c r="AH143" i="18"/>
  <c r="U1254" i="82" s="1"/>
  <c r="AH137" i="18"/>
  <c r="U1248" i="82" s="1"/>
  <c r="AH136" i="18"/>
  <c r="U1247" i="82" s="1"/>
  <c r="AH131" i="18"/>
  <c r="U1242" i="82" s="1"/>
  <c r="AH126" i="18"/>
  <c r="U1237" i="82" s="1"/>
  <c r="AH123" i="18"/>
  <c r="U1234" i="82" s="1"/>
  <c r="AH121" i="18"/>
  <c r="U1232" i="82" s="1"/>
  <c r="AH165" i="18"/>
  <c r="U1275" i="82" s="1"/>
  <c r="AH175" i="18"/>
  <c r="U1285" i="82" s="1"/>
  <c r="AH174" i="18"/>
  <c r="U1284" i="82" s="1"/>
  <c r="AG106" i="18"/>
  <c r="U438" i="82" s="1"/>
  <c r="AG113" i="18"/>
  <c r="U445" i="82" s="1"/>
  <c r="AG107" i="18"/>
  <c r="U439" i="82" s="1"/>
  <c r="AG160" i="18"/>
  <c r="U490" i="82" s="1"/>
  <c r="AG156" i="18"/>
  <c r="U486" i="82" s="1"/>
  <c r="AG151" i="18"/>
  <c r="U481" i="82" s="1"/>
  <c r="AG144" i="18"/>
  <c r="U474" i="82" s="1"/>
  <c r="AG142" i="18"/>
  <c r="U472" i="82" s="1"/>
  <c r="AG140" i="18"/>
  <c r="U470" i="82" s="1"/>
  <c r="AG138" i="18"/>
  <c r="U468" i="82" s="1"/>
  <c r="AG136" i="18"/>
  <c r="U466" i="82" s="1"/>
  <c r="AG131" i="18"/>
  <c r="U461" i="82" s="1"/>
  <c r="AG124" i="18"/>
  <c r="U454" i="82" s="1"/>
  <c r="AG120" i="18"/>
  <c r="U450" i="82" s="1"/>
  <c r="AG119" i="18"/>
  <c r="U449" i="82" s="1"/>
  <c r="AG177" i="18"/>
  <c r="U506" i="82" s="1"/>
  <c r="AG175" i="18"/>
  <c r="U504" i="82" s="1"/>
  <c r="AG168" i="18"/>
  <c r="U497" i="82" s="1"/>
  <c r="AG114" i="18"/>
  <c r="U446" i="82" s="1"/>
  <c r="AG111" i="18"/>
  <c r="U443" i="82" s="1"/>
  <c r="AG162" i="18"/>
  <c r="U492" i="82" s="1"/>
  <c r="AG158" i="18"/>
  <c r="U488" i="82" s="1"/>
  <c r="AG152" i="18"/>
  <c r="U482" i="82" s="1"/>
  <c r="AG148" i="18"/>
  <c r="U478" i="82" s="1"/>
  <c r="AG145" i="18"/>
  <c r="U475" i="82" s="1"/>
  <c r="AG143" i="18"/>
  <c r="U473" i="82" s="1"/>
  <c r="AG134" i="18"/>
  <c r="U464" i="82" s="1"/>
  <c r="AG132" i="18"/>
  <c r="U462" i="82" s="1"/>
  <c r="AG125" i="18"/>
  <c r="U455" i="82" s="1"/>
  <c r="AG121" i="18"/>
  <c r="U451" i="82" s="1"/>
  <c r="AG118" i="18"/>
  <c r="U448" i="82" s="1"/>
  <c r="AG165" i="18"/>
  <c r="U494" i="82" s="1"/>
  <c r="AG173" i="18"/>
  <c r="U502" i="82" s="1"/>
  <c r="AG171" i="18"/>
  <c r="U500" i="82" s="1"/>
  <c r="AE106" i="18"/>
  <c r="U2710" i="82" s="1"/>
  <c r="AE107" i="18"/>
  <c r="U2711" i="82" s="1"/>
  <c r="AE117" i="18"/>
  <c r="U2719" i="82" s="1"/>
  <c r="AE146" i="18"/>
  <c r="U2748" i="82" s="1"/>
  <c r="AE145" i="18"/>
  <c r="U2747" i="82" s="1"/>
  <c r="AE143" i="18"/>
  <c r="U2745" i="82" s="1"/>
  <c r="AE128" i="18"/>
  <c r="U2730" i="82" s="1"/>
  <c r="AE119" i="18"/>
  <c r="U2721" i="82" s="1"/>
  <c r="AE165" i="18"/>
  <c r="U2766" i="82" s="1"/>
  <c r="AE178" i="18"/>
  <c r="U2779" i="82" s="1"/>
  <c r="AE177" i="18"/>
  <c r="U2778" i="82" s="1"/>
  <c r="AE176" i="18"/>
  <c r="U2777" i="82" s="1"/>
  <c r="AE175" i="18"/>
  <c r="U2776" i="82" s="1"/>
  <c r="AE174" i="18"/>
  <c r="U2775" i="82" s="1"/>
  <c r="AE172" i="18"/>
  <c r="U2773" i="82" s="1"/>
  <c r="AE110" i="18"/>
  <c r="U2714" i="82" s="1"/>
  <c r="AE108" i="18"/>
  <c r="U2712" i="82" s="1"/>
  <c r="AE160" i="18"/>
  <c r="U2762" i="82" s="1"/>
  <c r="AE159" i="18"/>
  <c r="U2761" i="82" s="1"/>
  <c r="AE157" i="18"/>
  <c r="U2759" i="82" s="1"/>
  <c r="AE156" i="18"/>
  <c r="U2758" i="82" s="1"/>
  <c r="AE153" i="18"/>
  <c r="U2755" i="82" s="1"/>
  <c r="AE147" i="18"/>
  <c r="U2749" i="82" s="1"/>
  <c r="AE144" i="18"/>
  <c r="U2746" i="82" s="1"/>
  <c r="AE142" i="18"/>
  <c r="U2744" i="82" s="1"/>
  <c r="AE141" i="18"/>
  <c r="U2743" i="82" s="1"/>
  <c r="AE140" i="18"/>
  <c r="U2742" i="82" s="1"/>
  <c r="AE138" i="18"/>
  <c r="U2740" i="82" s="1"/>
  <c r="AE136" i="18"/>
  <c r="U2738" i="82" s="1"/>
  <c r="AE173" i="18"/>
  <c r="U2774" i="82" s="1"/>
  <c r="AE171" i="18"/>
  <c r="U2772" i="82" s="1"/>
  <c r="AE170" i="18"/>
  <c r="U2771" i="82" s="1"/>
  <c r="AE109" i="18"/>
  <c r="U2713" i="82" s="1"/>
  <c r="AE163" i="18"/>
  <c r="U2765" i="82" s="1"/>
  <c r="AE161" i="18"/>
  <c r="U2763" i="82" s="1"/>
  <c r="AE158" i="18"/>
  <c r="U2760" i="82" s="1"/>
  <c r="AE152" i="18"/>
  <c r="U2754" i="82" s="1"/>
  <c r="AE139" i="18"/>
  <c r="U2741" i="82" s="1"/>
  <c r="AE137" i="18"/>
  <c r="U2739" i="82" s="1"/>
  <c r="AE135" i="18"/>
  <c r="U2737" i="82" s="1"/>
  <c r="AE134" i="18"/>
  <c r="U2736" i="82" s="1"/>
  <c r="AE133" i="18"/>
  <c r="U2735" i="82" s="1"/>
  <c r="AE132" i="18"/>
  <c r="U2734" i="82" s="1"/>
  <c r="AE169" i="18"/>
  <c r="U2770" i="82" s="1"/>
  <c r="AE168" i="18"/>
  <c r="U2769" i="82" s="1"/>
  <c r="AD106" i="18"/>
  <c r="U1929" i="82" s="1"/>
  <c r="AD112" i="18"/>
  <c r="U1935" i="82" s="1"/>
  <c r="AD109" i="18"/>
  <c r="U1932" i="82" s="1"/>
  <c r="AD162" i="18"/>
  <c r="U1983" i="82" s="1"/>
  <c r="AD153" i="18"/>
  <c r="U1974" i="82" s="1"/>
  <c r="AD149" i="18"/>
  <c r="U1970" i="82" s="1"/>
  <c r="AD142" i="18"/>
  <c r="U1963" i="82" s="1"/>
  <c r="AD137" i="18"/>
  <c r="U1958" i="82" s="1"/>
  <c r="AD135" i="18"/>
  <c r="U1956" i="82" s="1"/>
  <c r="AD132" i="18"/>
  <c r="U1953" i="82" s="1"/>
  <c r="AD130" i="18"/>
  <c r="U1951" i="82" s="1"/>
  <c r="AD128" i="18"/>
  <c r="U1949" i="82" s="1"/>
  <c r="AD125" i="18"/>
  <c r="U1946" i="82" s="1"/>
  <c r="AD122" i="18"/>
  <c r="U1943" i="82" s="1"/>
  <c r="AD165" i="18"/>
  <c r="U1985" i="82" s="1"/>
  <c r="AD178" i="18"/>
  <c r="U1998" i="82" s="1"/>
  <c r="AD175" i="18"/>
  <c r="U1995" i="82" s="1"/>
  <c r="AD173" i="18"/>
  <c r="U1993" i="82" s="1"/>
  <c r="AD171" i="18"/>
  <c r="U1991" i="82" s="1"/>
  <c r="AD169" i="18"/>
  <c r="U1989" i="82" s="1"/>
  <c r="AD167" i="18"/>
  <c r="U1987" i="82" s="1"/>
  <c r="AD114" i="18"/>
  <c r="U1937" i="82" s="1"/>
  <c r="AD111" i="18"/>
  <c r="U1934" i="82" s="1"/>
  <c r="AD108" i="18"/>
  <c r="U1931" i="82" s="1"/>
  <c r="AD161" i="18"/>
  <c r="U1982" i="82" s="1"/>
  <c r="AD158" i="18"/>
  <c r="U1979" i="82" s="1"/>
  <c r="AD151" i="18"/>
  <c r="U1972" i="82" s="1"/>
  <c r="AD147" i="18"/>
  <c r="U1968" i="82" s="1"/>
  <c r="AD144" i="18"/>
  <c r="U1965" i="82" s="1"/>
  <c r="AD139" i="18"/>
  <c r="U1960" i="82" s="1"/>
  <c r="AD136" i="18"/>
  <c r="U1957" i="82" s="1"/>
  <c r="AD127" i="18"/>
  <c r="U1948" i="82" s="1"/>
  <c r="AD119" i="18"/>
  <c r="U1940" i="82" s="1"/>
  <c r="AD179" i="18"/>
  <c r="U1999" i="82" s="1"/>
  <c r="AD172" i="18"/>
  <c r="U1992" i="82" s="1"/>
  <c r="AC106" i="18"/>
  <c r="U1148" i="82" s="1"/>
  <c r="AC111" i="18"/>
  <c r="U1153" i="82" s="1"/>
  <c r="AC160" i="18"/>
  <c r="U1200" i="82" s="1"/>
  <c r="AC144" i="18"/>
  <c r="U1184" i="82" s="1"/>
  <c r="AC138" i="18"/>
  <c r="U1178" i="82" s="1"/>
  <c r="AC137" i="18"/>
  <c r="U1177" i="82" s="1"/>
  <c r="AC132" i="18"/>
  <c r="U1172" i="82" s="1"/>
  <c r="AC130" i="18"/>
  <c r="U1170" i="82" s="1"/>
  <c r="AC129" i="18"/>
  <c r="U1169" i="82" s="1"/>
  <c r="AC128" i="18"/>
  <c r="U1168" i="82" s="1"/>
  <c r="AC123" i="18"/>
  <c r="U1163" i="82" s="1"/>
  <c r="AC118" i="18"/>
  <c r="U1158" i="82" s="1"/>
  <c r="AC165" i="18"/>
  <c r="U1204" i="82" s="1"/>
  <c r="AC175" i="18"/>
  <c r="U1214" i="82" s="1"/>
  <c r="AC174" i="18"/>
  <c r="U1213" i="82" s="1"/>
  <c r="AC173" i="18"/>
  <c r="U1212" i="82" s="1"/>
  <c r="AC113" i="18"/>
  <c r="U1155" i="82" s="1"/>
  <c r="AC109" i="18"/>
  <c r="U1151" i="82" s="1"/>
  <c r="AC162" i="18"/>
  <c r="U1202" i="82" s="1"/>
  <c r="AC158" i="18"/>
  <c r="U1198" i="82" s="1"/>
  <c r="AC151" i="18"/>
  <c r="U1191" i="82" s="1"/>
  <c r="AC150" i="18"/>
  <c r="U1190" i="82" s="1"/>
  <c r="AC147" i="18"/>
  <c r="U1187" i="82" s="1"/>
  <c r="AC142" i="18"/>
  <c r="U1182" i="82" s="1"/>
  <c r="AC141" i="18"/>
  <c r="U1181" i="82" s="1"/>
  <c r="AC134" i="18"/>
  <c r="U1174" i="82" s="1"/>
  <c r="AC126" i="18"/>
  <c r="U1166" i="82" s="1"/>
  <c r="AC121" i="18"/>
  <c r="U1161" i="82" s="1"/>
  <c r="AC177" i="18"/>
  <c r="U1216" i="82" s="1"/>
  <c r="AC170" i="18"/>
  <c r="U1209" i="82" s="1"/>
  <c r="AC169" i="18"/>
  <c r="U1208" i="82" s="1"/>
  <c r="AC168" i="18"/>
  <c r="U1207" i="82" s="1"/>
  <c r="AC167" i="18"/>
  <c r="U1206" i="82" s="1"/>
  <c r="AC107" i="18"/>
  <c r="U1149" i="82" s="1"/>
  <c r="AC156" i="18"/>
  <c r="U1196" i="82" s="1"/>
  <c r="AC145" i="18"/>
  <c r="U1185" i="82" s="1"/>
  <c r="AC112" i="18"/>
  <c r="U1154" i="82" s="1"/>
  <c r="AC108" i="18"/>
  <c r="U1150" i="82" s="1"/>
  <c r="AC161" i="18"/>
  <c r="U1201" i="82" s="1"/>
  <c r="AC157" i="18"/>
  <c r="U1197" i="82" s="1"/>
  <c r="AC149" i="18"/>
  <c r="U1189" i="82" s="1"/>
  <c r="AC148" i="18"/>
  <c r="U1188" i="82" s="1"/>
  <c r="AC146" i="18"/>
  <c r="U1186" i="82" s="1"/>
  <c r="AC140" i="18"/>
  <c r="U1180" i="82" s="1"/>
  <c r="AC139" i="18"/>
  <c r="U1179" i="82" s="1"/>
  <c r="AC133" i="18"/>
  <c r="U1173" i="82" s="1"/>
  <c r="AC131" i="18"/>
  <c r="U1171" i="82" s="1"/>
  <c r="AC125" i="18"/>
  <c r="U1165" i="82" s="1"/>
  <c r="AC124" i="18"/>
  <c r="U1164" i="82" s="1"/>
  <c r="AC120" i="18"/>
  <c r="U1160" i="82" s="1"/>
  <c r="AC119" i="18"/>
  <c r="U1159" i="82" s="1"/>
  <c r="AC176" i="18"/>
  <c r="U1215" i="82" s="1"/>
  <c r="AB162" i="18"/>
  <c r="U421" i="82" s="1"/>
  <c r="AB150" i="18"/>
  <c r="U409" i="82" s="1"/>
  <c r="AB167" i="18"/>
  <c r="U425" i="82" s="1"/>
  <c r="AB114" i="18"/>
  <c r="U375" i="82" s="1"/>
  <c r="AB117" i="18"/>
  <c r="U376" i="82" s="1"/>
  <c r="AB136" i="18"/>
  <c r="U395" i="82" s="1"/>
  <c r="AB113" i="18"/>
  <c r="U374" i="82" s="1"/>
  <c r="AB109" i="18"/>
  <c r="U370" i="82" s="1"/>
  <c r="AB151" i="18"/>
  <c r="U410" i="82" s="1"/>
  <c r="AB147" i="18"/>
  <c r="U406" i="82" s="1"/>
  <c r="AB141" i="18"/>
  <c r="U400" i="82" s="1"/>
  <c r="AB177" i="18"/>
  <c r="U435" i="82" s="1"/>
  <c r="AB170" i="18"/>
  <c r="U428" i="82" s="1"/>
  <c r="AB166" i="18"/>
  <c r="U424" i="82" s="1"/>
  <c r="AB176" i="18"/>
  <c r="U434" i="82" s="1"/>
  <c r="AB119" i="18"/>
  <c r="U378" i="82" s="1"/>
  <c r="AB120" i="18"/>
  <c r="U379" i="82" s="1"/>
  <c r="AB124" i="18"/>
  <c r="U383" i="82" s="1"/>
  <c r="AB125" i="18"/>
  <c r="U384" i="82" s="1"/>
  <c r="AB131" i="18"/>
  <c r="U390" i="82" s="1"/>
  <c r="AB133" i="18"/>
  <c r="U392" i="82" s="1"/>
  <c r="AB139" i="18"/>
  <c r="U398" i="82" s="1"/>
  <c r="AB140" i="18"/>
  <c r="U399" i="82" s="1"/>
  <c r="AB146" i="18"/>
  <c r="U405" i="82" s="1"/>
  <c r="AB148" i="18"/>
  <c r="U407" i="82" s="1"/>
  <c r="AB149" i="18"/>
  <c r="U408" i="82" s="1"/>
  <c r="AB157" i="18"/>
  <c r="U416" i="82" s="1"/>
  <c r="AB161" i="18"/>
  <c r="U420" i="82" s="1"/>
  <c r="AB108" i="18"/>
  <c r="U369" i="82" s="1"/>
  <c r="AB112" i="18"/>
  <c r="U373" i="82" s="1"/>
  <c r="AB171" i="18"/>
  <c r="U429" i="82" s="1"/>
  <c r="AB172" i="18"/>
  <c r="U430" i="82" s="1"/>
  <c r="AB173" i="18"/>
  <c r="U431" i="82" s="1"/>
  <c r="AB174" i="18"/>
  <c r="U432" i="82" s="1"/>
  <c r="AB175" i="18"/>
  <c r="U433" i="82" s="1"/>
  <c r="AB165" i="18"/>
  <c r="U423" i="82" s="1"/>
  <c r="AB118" i="18"/>
  <c r="U377" i="82" s="1"/>
  <c r="AB123" i="18"/>
  <c r="U382" i="82" s="1"/>
  <c r="AB128" i="18"/>
  <c r="U387" i="82" s="1"/>
  <c r="AB129" i="18"/>
  <c r="U388" i="82" s="1"/>
  <c r="AB130" i="18"/>
  <c r="U389" i="82" s="1"/>
  <c r="AB132" i="18"/>
  <c r="U391" i="82" s="1"/>
  <c r="AB137" i="18"/>
  <c r="U396" i="82" s="1"/>
  <c r="AB138" i="18"/>
  <c r="U397" i="82" s="1"/>
  <c r="AB144" i="18"/>
  <c r="U403" i="82" s="1"/>
  <c r="AB145" i="18"/>
  <c r="U404" i="82" s="1"/>
  <c r="AB156" i="18"/>
  <c r="U415" i="82" s="1"/>
  <c r="AB160" i="18"/>
  <c r="U419" i="82" s="1"/>
  <c r="AB107" i="18"/>
  <c r="U368" i="82" s="1"/>
  <c r="AB111" i="18"/>
  <c r="U372" i="82" s="1"/>
  <c r="AB106" i="18"/>
  <c r="U367" i="82" s="1"/>
  <c r="AB178" i="18"/>
  <c r="U436" i="82" s="1"/>
  <c r="AB179" i="18"/>
  <c r="U437" i="82" s="1"/>
  <c r="AB122" i="18"/>
  <c r="U381" i="82" s="1"/>
  <c r="AB127" i="18"/>
  <c r="U386" i="82" s="1"/>
  <c r="AB158" i="18"/>
  <c r="U417" i="82" s="1"/>
  <c r="AB142" i="18"/>
  <c r="U401" i="82" s="1"/>
  <c r="AB134" i="18"/>
  <c r="U393" i="82" s="1"/>
  <c r="AB126" i="18"/>
  <c r="U385" i="82" s="1"/>
  <c r="AB121" i="18"/>
  <c r="U380" i="82" s="1"/>
  <c r="AB169" i="18"/>
  <c r="U427" i="82" s="1"/>
  <c r="AB110" i="18"/>
  <c r="U371" i="82" s="1"/>
  <c r="AB152" i="18"/>
  <c r="U411" i="82" s="1"/>
  <c r="AB163" i="18"/>
  <c r="U422" i="82" s="1"/>
  <c r="AB159" i="18"/>
  <c r="U418" i="82" s="1"/>
  <c r="AB153" i="18"/>
  <c r="U412" i="82" s="1"/>
  <c r="AB143" i="18"/>
  <c r="U402" i="82" s="1"/>
  <c r="AB135" i="18"/>
  <c r="U394" i="82" s="1"/>
  <c r="Z172" i="18"/>
  <c r="U2702" i="82" s="1"/>
  <c r="Z150" i="18"/>
  <c r="U2681" i="82" s="1"/>
  <c r="Y114" i="18"/>
  <c r="U1866" i="82" s="1"/>
  <c r="Y127" i="18"/>
  <c r="U1877" i="82" s="1"/>
  <c r="Y161" i="18"/>
  <c r="U1911" i="82" s="1"/>
  <c r="Y143" i="18"/>
  <c r="U1893" i="82" s="1"/>
  <c r="X108" i="18"/>
  <c r="U1079" i="82" s="1"/>
  <c r="X133" i="18"/>
  <c r="U1102" i="82" s="1"/>
  <c r="X121" i="18"/>
  <c r="U1090" i="82" s="1"/>
  <c r="T148" i="18"/>
  <c r="U1827" i="82" s="1"/>
  <c r="T177" i="18"/>
  <c r="U1855" i="82" s="1"/>
  <c r="T174" i="18"/>
  <c r="U1852" i="82" s="1"/>
  <c r="T173" i="18"/>
  <c r="U1851" i="82" s="1"/>
  <c r="T140" i="18"/>
  <c r="U1819" i="82" s="1"/>
  <c r="T137" i="18"/>
  <c r="U1816" i="82" s="1"/>
  <c r="T118" i="18"/>
  <c r="U1797" i="82" s="1"/>
  <c r="S158" i="18"/>
  <c r="U1056" i="82" s="1"/>
  <c r="S121" i="18"/>
  <c r="U1019" i="82" s="1"/>
  <c r="S177" i="18"/>
  <c r="U1074" i="82" s="1"/>
  <c r="S171" i="18"/>
  <c r="U1068" i="82" s="1"/>
  <c r="S110" i="18"/>
  <c r="U1010" i="82" s="1"/>
  <c r="S108" i="18"/>
  <c r="U1008" i="82" s="1"/>
  <c r="S107" i="18"/>
  <c r="U1007" i="82" s="1"/>
  <c r="S163" i="18"/>
  <c r="U1061" i="82" s="1"/>
  <c r="S161" i="18"/>
  <c r="U1059" i="82" s="1"/>
  <c r="S150" i="18"/>
  <c r="U1048" i="82" s="1"/>
  <c r="S138" i="18"/>
  <c r="U1036" i="82" s="1"/>
  <c r="S165" i="18"/>
  <c r="U1062" i="82" s="1"/>
  <c r="S122" i="18"/>
  <c r="U1020" i="82" s="1"/>
  <c r="O173" i="18"/>
  <c r="U1780" i="82" s="1"/>
  <c r="O112" i="18"/>
  <c r="U1722" i="82" s="1"/>
  <c r="O146" i="18"/>
  <c r="U1754" i="82" s="1"/>
  <c r="O125" i="18"/>
  <c r="U1733" i="82" s="1"/>
  <c r="O121" i="18"/>
  <c r="U1729" i="82" s="1"/>
  <c r="J106" i="18"/>
  <c r="U1645" i="82" s="1"/>
  <c r="J144" i="18"/>
  <c r="U1681" i="82" s="1"/>
  <c r="J142" i="18"/>
  <c r="U1679" i="82" s="1"/>
  <c r="J131" i="18"/>
  <c r="U1668" i="82" s="1"/>
  <c r="J124" i="18"/>
  <c r="U1661" i="82" s="1"/>
  <c r="J170" i="18"/>
  <c r="U1706" i="82" s="1"/>
  <c r="J167" i="18"/>
  <c r="U1703" i="82" s="1"/>
  <c r="J107" i="18"/>
  <c r="U1646" i="82" s="1"/>
  <c r="J126" i="18"/>
  <c r="U1663" i="82" s="1"/>
  <c r="I119" i="18"/>
  <c r="U875" i="82" s="1"/>
  <c r="I162" i="18"/>
  <c r="U918" i="82" s="1"/>
  <c r="I127" i="18"/>
  <c r="U883" i="82" s="1"/>
  <c r="I151" i="18"/>
  <c r="U907" i="82" s="1"/>
  <c r="I136" i="18"/>
  <c r="U892" i="82" s="1"/>
  <c r="I125" i="18"/>
  <c r="U881" i="82" s="1"/>
  <c r="H131" i="18"/>
  <c r="U106" i="82" s="1"/>
  <c r="H144" i="18"/>
  <c r="U119" i="82" s="1"/>
  <c r="F123" i="18"/>
  <c r="U2370" i="82" s="1"/>
  <c r="F176" i="18"/>
  <c r="U2422" i="82" s="1"/>
  <c r="F121" i="18"/>
  <c r="U2368" i="82" s="1"/>
  <c r="D135" i="18"/>
  <c r="U820" i="82" s="1"/>
  <c r="D113" i="18"/>
  <c r="U800" i="82" s="1"/>
  <c r="D158" i="18"/>
  <c r="U843" i="82" s="1"/>
  <c r="D149" i="18"/>
  <c r="U834" i="82" s="1"/>
  <c r="D144" i="18"/>
  <c r="U829" i="82" s="1"/>
  <c r="D145" i="18"/>
  <c r="U830" i="82" s="1"/>
  <c r="D140" i="18"/>
  <c r="U825" i="82" s="1"/>
  <c r="D109" i="18"/>
  <c r="U796" i="82" s="1"/>
  <c r="Z109" i="18"/>
  <c r="U2642" i="82" s="1"/>
  <c r="Z108" i="18"/>
  <c r="U2641" i="82" s="1"/>
  <c r="Z162" i="18"/>
  <c r="U2693" i="82" s="1"/>
  <c r="Z158" i="18"/>
  <c r="U2689" i="82" s="1"/>
  <c r="Z153" i="18"/>
  <c r="U2684" i="82" s="1"/>
  <c r="Z148" i="18"/>
  <c r="U2679" i="82" s="1"/>
  <c r="Z144" i="18"/>
  <c r="U2675" i="82" s="1"/>
  <c r="Z134" i="18"/>
  <c r="U2665" i="82" s="1"/>
  <c r="Z133" i="18"/>
  <c r="U2664" i="82" s="1"/>
  <c r="Z119" i="18"/>
  <c r="U2650" i="82" s="1"/>
  <c r="Z149" i="18"/>
  <c r="U2680" i="82" s="1"/>
  <c r="Z145" i="18"/>
  <c r="U2676" i="82" s="1"/>
  <c r="Z178" i="18"/>
  <c r="U2708" i="82" s="1"/>
  <c r="Z171" i="18"/>
  <c r="U2701" i="82" s="1"/>
  <c r="Z163" i="18"/>
  <c r="U2694" i="82" s="1"/>
  <c r="Z142" i="18"/>
  <c r="U2673" i="82" s="1"/>
  <c r="Z135" i="18"/>
  <c r="U2666" i="82" s="1"/>
  <c r="Y110" i="18"/>
  <c r="U1862" i="82" s="1"/>
  <c r="Y136" i="18"/>
  <c r="U1886" i="82" s="1"/>
  <c r="Y146" i="18"/>
  <c r="U1896" i="82" s="1"/>
  <c r="Y120" i="18"/>
  <c r="U1870" i="82" s="1"/>
  <c r="X106" i="18"/>
  <c r="U1077" i="82" s="1"/>
  <c r="X111" i="18"/>
  <c r="U1082" i="82" s="1"/>
  <c r="X107" i="18"/>
  <c r="U1078" i="82" s="1"/>
  <c r="X163" i="18"/>
  <c r="U1132" i="82" s="1"/>
  <c r="X160" i="18"/>
  <c r="U1129" i="82" s="1"/>
  <c r="X156" i="18"/>
  <c r="U1125" i="82" s="1"/>
  <c r="X151" i="18"/>
  <c r="U1120" i="82" s="1"/>
  <c r="X149" i="18"/>
  <c r="U1118" i="82" s="1"/>
  <c r="X143" i="18"/>
  <c r="U1112" i="82" s="1"/>
  <c r="X138" i="18"/>
  <c r="U1107" i="82" s="1"/>
  <c r="X131" i="18"/>
  <c r="U1100" i="82" s="1"/>
  <c r="X119" i="18"/>
  <c r="U1088" i="82" s="1"/>
  <c r="X179" i="18"/>
  <c r="U1147" i="82" s="1"/>
  <c r="X173" i="18"/>
  <c r="U1141" i="82" s="1"/>
  <c r="X171" i="18"/>
  <c r="U1139" i="82" s="1"/>
  <c r="X147" i="18"/>
  <c r="U1116" i="82" s="1"/>
  <c r="X142" i="18"/>
  <c r="U1111" i="82" s="1"/>
  <c r="X135" i="18"/>
  <c r="U1104" i="82" s="1"/>
  <c r="X124" i="18"/>
  <c r="U1093" i="82" s="1"/>
  <c r="X178" i="18"/>
  <c r="U1146" i="82" s="1"/>
  <c r="X170" i="18"/>
  <c r="U1138" i="82" s="1"/>
  <c r="X109" i="18"/>
  <c r="U1080" i="82" s="1"/>
  <c r="X117" i="18"/>
  <c r="U1086" i="82" s="1"/>
  <c r="X162" i="18"/>
  <c r="U1131" i="82" s="1"/>
  <c r="X140" i="18"/>
  <c r="U1109" i="82" s="1"/>
  <c r="X127" i="18"/>
  <c r="U1096" i="82" s="1"/>
  <c r="X122" i="18"/>
  <c r="U1091" i="82" s="1"/>
  <c r="X118" i="18"/>
  <c r="U1087" i="82" s="1"/>
  <c r="X176" i="18"/>
  <c r="U1144" i="82" s="1"/>
  <c r="T112" i="18"/>
  <c r="U1793" i="82" s="1"/>
  <c r="T146" i="18"/>
  <c r="U1825" i="82" s="1"/>
  <c r="T127" i="18"/>
  <c r="U1806" i="82" s="1"/>
  <c r="T175" i="18"/>
  <c r="U1853" i="82" s="1"/>
  <c r="T161" i="18"/>
  <c r="U1840" i="82" s="1"/>
  <c r="T142" i="18"/>
  <c r="U1821" i="82" s="1"/>
  <c r="T131" i="18"/>
  <c r="U1810" i="82" s="1"/>
  <c r="T126" i="18"/>
  <c r="U1805" i="82" s="1"/>
  <c r="T123" i="18"/>
  <c r="U1802" i="82" s="1"/>
  <c r="T179" i="18"/>
  <c r="U1857" i="82" s="1"/>
  <c r="T167" i="18"/>
  <c r="U1845" i="82" s="1"/>
  <c r="S156" i="18"/>
  <c r="U1054" i="82" s="1"/>
  <c r="S128" i="18"/>
  <c r="U1026" i="82" s="1"/>
  <c r="S167" i="18"/>
  <c r="U1064" i="82" s="1"/>
  <c r="F112" i="18"/>
  <c r="U2361" i="82" s="1"/>
  <c r="F144" i="18"/>
  <c r="U2391" i="82" s="1"/>
  <c r="F139" i="18"/>
  <c r="U2386" i="82" s="1"/>
  <c r="F125" i="18"/>
  <c r="U2372" i="82" s="1"/>
  <c r="F118" i="18"/>
  <c r="U2365" i="82" s="1"/>
  <c r="F178" i="18"/>
  <c r="U2424" i="82" s="1"/>
  <c r="F159" i="18"/>
  <c r="U2406" i="82" s="1"/>
  <c r="F146" i="18"/>
  <c r="U2393" i="82" s="1"/>
  <c r="F137" i="18"/>
  <c r="U2384" i="82" s="1"/>
  <c r="F173" i="18"/>
  <c r="U2419" i="82" s="1"/>
  <c r="F108" i="18"/>
  <c r="U2357" i="82" s="1"/>
  <c r="F157" i="18"/>
  <c r="U2404" i="82" s="1"/>
  <c r="F151" i="18"/>
  <c r="U2398" i="82" s="1"/>
  <c r="F130" i="18"/>
  <c r="U2377" i="82" s="1"/>
  <c r="D112" i="18"/>
  <c r="U799" i="82" s="1"/>
  <c r="D108" i="18"/>
  <c r="U795" i="82" s="1"/>
  <c r="D161" i="18"/>
  <c r="U846" i="82" s="1"/>
  <c r="D157" i="18"/>
  <c r="U842" i="82" s="1"/>
  <c r="D153" i="18"/>
  <c r="U838" i="82" s="1"/>
  <c r="D150" i="18"/>
  <c r="U835" i="82" s="1"/>
  <c r="D139" i="18"/>
  <c r="U824" i="82" s="1"/>
  <c r="D134" i="18"/>
  <c r="U819" i="82" s="1"/>
  <c r="D129" i="18"/>
  <c r="U814" i="82" s="1"/>
  <c r="D123" i="18"/>
  <c r="U808" i="82" s="1"/>
  <c r="D177" i="18"/>
  <c r="U861" i="82" s="1"/>
  <c r="D174" i="18"/>
  <c r="U858" i="82" s="1"/>
  <c r="D173" i="18"/>
  <c r="U857" i="82" s="1"/>
  <c r="D106" i="18"/>
  <c r="U793" i="82" s="1"/>
  <c r="D111" i="18"/>
  <c r="U798" i="82" s="1"/>
  <c r="D107" i="18"/>
  <c r="U794" i="82" s="1"/>
  <c r="D162" i="18"/>
  <c r="U847" i="82" s="1"/>
  <c r="D160" i="18"/>
  <c r="U845" i="82" s="1"/>
  <c r="D143" i="18"/>
  <c r="U828" i="82" s="1"/>
  <c r="D128" i="18"/>
  <c r="U813" i="82" s="1"/>
  <c r="D119" i="18"/>
  <c r="U804" i="82" s="1"/>
  <c r="D118" i="18"/>
  <c r="U803" i="82" s="1"/>
  <c r="D114" i="18"/>
  <c r="U801" i="82" s="1"/>
  <c r="D110" i="18"/>
  <c r="U797" i="82" s="1"/>
  <c r="D163" i="18"/>
  <c r="U848" i="82" s="1"/>
  <c r="D156" i="18"/>
  <c r="U841" i="82" s="1"/>
  <c r="D133" i="18"/>
  <c r="U818" i="82" s="1"/>
  <c r="D124" i="18"/>
  <c r="U809" i="82" s="1"/>
  <c r="D122" i="18"/>
  <c r="U807" i="82" s="1"/>
  <c r="D178" i="18"/>
  <c r="U862" i="82" s="1"/>
  <c r="H168" i="18"/>
  <c r="U142" i="82" s="1"/>
  <c r="H160" i="18"/>
  <c r="U135" i="82" s="1"/>
  <c r="H125" i="18"/>
  <c r="U100" i="82" s="1"/>
  <c r="O110" i="18"/>
  <c r="U1720" i="82" s="1"/>
  <c r="O158" i="18"/>
  <c r="U1766" i="82" s="1"/>
  <c r="O156" i="18"/>
  <c r="U1764" i="82" s="1"/>
  <c r="O143" i="18"/>
  <c r="U1751" i="82" s="1"/>
  <c r="O119" i="18"/>
  <c r="U1727" i="82" s="1"/>
  <c r="O165" i="18"/>
  <c r="U1772" i="82" s="1"/>
  <c r="O178" i="18"/>
  <c r="U1785" i="82" s="1"/>
  <c r="O177" i="18"/>
  <c r="U1784" i="82" s="1"/>
  <c r="O106" i="18"/>
  <c r="U1716" i="82" s="1"/>
  <c r="O107" i="18"/>
  <c r="U1717" i="82" s="1"/>
  <c r="O126" i="18"/>
  <c r="U1734" i="82" s="1"/>
  <c r="O123" i="18"/>
  <c r="U1731" i="82" s="1"/>
  <c r="O120" i="18"/>
  <c r="U1728" i="82" s="1"/>
  <c r="O118" i="18"/>
  <c r="U1726" i="82" s="1"/>
  <c r="O171" i="18"/>
  <c r="U1778" i="82" s="1"/>
  <c r="N157" i="18"/>
  <c r="U984" i="82" s="1"/>
  <c r="N149" i="18"/>
  <c r="U976" i="82" s="1"/>
  <c r="N135" i="18"/>
  <c r="U962" i="82" s="1"/>
  <c r="N126" i="18"/>
  <c r="U953" i="82" s="1"/>
  <c r="N136" i="18"/>
  <c r="U963" i="82" s="1"/>
  <c r="N127" i="18"/>
  <c r="U954" i="82" s="1"/>
  <c r="N121" i="18"/>
  <c r="U948" i="82" s="1"/>
  <c r="N171" i="18"/>
  <c r="U997" i="82" s="1"/>
  <c r="N110" i="18"/>
  <c r="U939" i="82" s="1"/>
  <c r="N143" i="18"/>
  <c r="U970" i="82" s="1"/>
  <c r="N139" i="18"/>
  <c r="U966" i="82" s="1"/>
  <c r="N177" i="18"/>
  <c r="U1003" i="82" s="1"/>
  <c r="N109" i="18"/>
  <c r="U938" i="82" s="1"/>
  <c r="N162" i="18"/>
  <c r="U989" i="82" s="1"/>
  <c r="N148" i="18"/>
  <c r="U975" i="82" s="1"/>
  <c r="N133" i="18"/>
  <c r="U960" i="82" s="1"/>
  <c r="N120" i="18"/>
  <c r="U947" i="82" s="1"/>
  <c r="N119" i="18"/>
  <c r="U946" i="82" s="1"/>
  <c r="N176" i="18"/>
  <c r="U1002" i="82" s="1"/>
  <c r="N168" i="18"/>
  <c r="U994" i="82" s="1"/>
  <c r="N151" i="18"/>
  <c r="U978" i="82" s="1"/>
  <c r="N123" i="18"/>
  <c r="U950" i="82" s="1"/>
  <c r="N122" i="18"/>
  <c r="U949" i="82" s="1"/>
  <c r="N165" i="18"/>
  <c r="U991" i="82" s="1"/>
  <c r="N117" i="18"/>
  <c r="U944" i="82" s="1"/>
  <c r="N159" i="18"/>
  <c r="U986" i="82" s="1"/>
  <c r="N158" i="18"/>
  <c r="U985" i="82" s="1"/>
  <c r="N152" i="18"/>
  <c r="U979" i="82" s="1"/>
  <c r="N144" i="18"/>
  <c r="U971" i="82" s="1"/>
  <c r="N141" i="18"/>
  <c r="U968" i="82" s="1"/>
  <c r="N132" i="18"/>
  <c r="U959" i="82" s="1"/>
  <c r="N130" i="18"/>
  <c r="U957" i="82" s="1"/>
  <c r="N167" i="18"/>
  <c r="U993" i="82" s="1"/>
  <c r="K158" i="18"/>
  <c r="U2476" i="82" s="1"/>
  <c r="K153" i="18"/>
  <c r="U2471" i="82" s="1"/>
  <c r="K142" i="18"/>
  <c r="U2460" i="82" s="1"/>
  <c r="K133" i="18"/>
  <c r="U2451" i="82" s="1"/>
  <c r="K120" i="18"/>
  <c r="U2438" i="82" s="1"/>
  <c r="K160" i="18"/>
  <c r="U2478" i="82" s="1"/>
  <c r="K148" i="18"/>
  <c r="U2466" i="82" s="1"/>
  <c r="K129" i="18"/>
  <c r="U2447" i="82" s="1"/>
  <c r="K119" i="18"/>
  <c r="U2437" i="82" s="1"/>
  <c r="K107" i="18"/>
  <c r="U2427" i="82" s="1"/>
  <c r="K152" i="18"/>
  <c r="U2470" i="82" s="1"/>
  <c r="K139" i="18"/>
  <c r="U2457" i="82" s="1"/>
  <c r="K135" i="18"/>
  <c r="U2453" i="82" s="1"/>
  <c r="K125" i="18"/>
  <c r="U2443" i="82" s="1"/>
  <c r="K124" i="18"/>
  <c r="U2442" i="82" s="1"/>
  <c r="K173" i="18"/>
  <c r="U2490" i="82" s="1"/>
  <c r="K171" i="18"/>
  <c r="U2488" i="82" s="1"/>
  <c r="K150" i="18"/>
  <c r="U2468" i="82" s="1"/>
  <c r="K134" i="18"/>
  <c r="U2452" i="82" s="1"/>
  <c r="K122" i="18"/>
  <c r="U2440" i="82" s="1"/>
  <c r="K170" i="18"/>
  <c r="U2487" i="82" s="1"/>
  <c r="K106" i="18"/>
  <c r="U2426" i="82" s="1"/>
  <c r="K112" i="18"/>
  <c r="U2432" i="82" s="1"/>
  <c r="K108" i="18"/>
  <c r="U2428" i="82" s="1"/>
  <c r="K162" i="18"/>
  <c r="U2480" i="82" s="1"/>
  <c r="K145" i="18"/>
  <c r="U2463" i="82" s="1"/>
  <c r="K137" i="18"/>
  <c r="U2455" i="82" s="1"/>
  <c r="K128" i="18"/>
  <c r="U2446" i="82" s="1"/>
  <c r="K126" i="18"/>
  <c r="U2444" i="82" s="1"/>
  <c r="K123" i="18"/>
  <c r="U2441" i="82" s="1"/>
  <c r="K178" i="18"/>
  <c r="U2495" i="82" s="1"/>
  <c r="K176" i="18"/>
  <c r="U2493" i="82" s="1"/>
  <c r="K168" i="18"/>
  <c r="U2485" i="82" s="1"/>
  <c r="K167" i="18"/>
  <c r="U2484" i="82" s="1"/>
  <c r="J161" i="18"/>
  <c r="U1698" i="82" s="1"/>
  <c r="J123" i="18"/>
  <c r="U1660" i="82" s="1"/>
  <c r="J174" i="18"/>
  <c r="U1710" i="82" s="1"/>
  <c r="J112" i="18"/>
  <c r="U1651" i="82" s="1"/>
  <c r="J110" i="18"/>
  <c r="U1649" i="82" s="1"/>
  <c r="J152" i="18"/>
  <c r="U1689" i="82" s="1"/>
  <c r="J150" i="18"/>
  <c r="U1687" i="82" s="1"/>
  <c r="J138" i="18"/>
  <c r="U1675" i="82" s="1"/>
  <c r="J134" i="18"/>
  <c r="U1671" i="82" s="1"/>
  <c r="J118" i="18"/>
  <c r="U1655" i="82" s="1"/>
  <c r="J109" i="18"/>
  <c r="U1648" i="82" s="1"/>
  <c r="J151" i="18"/>
  <c r="U1688" i="82" s="1"/>
  <c r="J176" i="18"/>
  <c r="U1712" i="82" s="1"/>
  <c r="J169" i="18"/>
  <c r="U1705" i="82" s="1"/>
  <c r="J158" i="18"/>
  <c r="U1695" i="82" s="1"/>
  <c r="J143" i="18"/>
  <c r="U1680" i="82" s="1"/>
  <c r="J136" i="18"/>
  <c r="U1673" i="82" s="1"/>
  <c r="J133" i="18"/>
  <c r="U1670" i="82" s="1"/>
  <c r="J128" i="18"/>
  <c r="U1665" i="82" s="1"/>
  <c r="J125" i="18"/>
  <c r="U1662" i="82" s="1"/>
  <c r="J122" i="18"/>
  <c r="U1659" i="82" s="1"/>
  <c r="J165" i="18"/>
  <c r="U1701" i="82" s="1"/>
  <c r="I106" i="18"/>
  <c r="U864" i="82" s="1"/>
  <c r="I113" i="18"/>
  <c r="U871" i="82" s="1"/>
  <c r="I163" i="18"/>
  <c r="U919" i="82" s="1"/>
  <c r="I158" i="18"/>
  <c r="U914" i="82" s="1"/>
  <c r="I148" i="18"/>
  <c r="U904" i="82" s="1"/>
  <c r="I137" i="18"/>
  <c r="U893" i="82" s="1"/>
  <c r="I134" i="18"/>
  <c r="U890" i="82" s="1"/>
  <c r="I131" i="18"/>
  <c r="U887" i="82" s="1"/>
  <c r="I123" i="18"/>
  <c r="U879" i="82" s="1"/>
  <c r="I175" i="18"/>
  <c r="U930" i="82" s="1"/>
  <c r="I169" i="18"/>
  <c r="U924" i="82" s="1"/>
  <c r="I167" i="18"/>
  <c r="U922" i="82" s="1"/>
  <c r="I157" i="18"/>
  <c r="U913" i="82" s="1"/>
  <c r="I143" i="18"/>
  <c r="U899" i="82" s="1"/>
  <c r="I133" i="18"/>
  <c r="U889" i="82" s="1"/>
  <c r="I124" i="18"/>
  <c r="U880" i="82" s="1"/>
  <c r="I109" i="18"/>
  <c r="U867" i="82" s="1"/>
  <c r="I107" i="18"/>
  <c r="U865" i="82" s="1"/>
  <c r="I156" i="18"/>
  <c r="U912" i="82" s="1"/>
  <c r="I146" i="18"/>
  <c r="U902" i="82" s="1"/>
  <c r="I145" i="18"/>
  <c r="U901" i="82" s="1"/>
  <c r="I140" i="18"/>
  <c r="U896" i="82" s="1"/>
  <c r="I130" i="18"/>
  <c r="U886" i="82" s="1"/>
  <c r="I122" i="18"/>
  <c r="U878" i="82" s="1"/>
  <c r="I171" i="18"/>
  <c r="U926" i="82" s="1"/>
  <c r="Z106" i="18"/>
  <c r="U2639" i="82" s="1"/>
  <c r="Z113" i="18"/>
  <c r="U2646" i="82" s="1"/>
  <c r="Z117" i="18"/>
  <c r="U2648" i="82" s="1"/>
  <c r="Z161" i="18"/>
  <c r="U2692" i="82" s="1"/>
  <c r="Z143" i="18"/>
  <c r="U2674" i="82" s="1"/>
  <c r="Z141" i="18"/>
  <c r="U2672" i="82" s="1"/>
  <c r="Z131" i="18"/>
  <c r="U2662" i="82" s="1"/>
  <c r="Z128" i="18"/>
  <c r="U2659" i="82" s="1"/>
  <c r="Z127" i="18"/>
  <c r="U2658" i="82" s="1"/>
  <c r="Z165" i="18"/>
  <c r="U2695" i="82" s="1"/>
  <c r="Z179" i="18"/>
  <c r="U2709" i="82" s="1"/>
  <c r="Z177" i="18"/>
  <c r="U2707" i="82" s="1"/>
  <c r="Z168" i="18"/>
  <c r="U2698" i="82" s="1"/>
  <c r="Z167" i="18"/>
  <c r="U2697" i="82" s="1"/>
  <c r="Z114" i="18"/>
  <c r="U2647" i="82" s="1"/>
  <c r="Z112" i="18"/>
  <c r="U2645" i="82" s="1"/>
  <c r="Z111" i="18"/>
  <c r="U2644" i="82" s="1"/>
  <c r="Z160" i="18"/>
  <c r="U2691" i="82" s="1"/>
  <c r="Z159" i="18"/>
  <c r="U2690" i="82" s="1"/>
  <c r="Z151" i="18"/>
  <c r="U2682" i="82" s="1"/>
  <c r="Z147" i="18"/>
  <c r="U2678" i="82" s="1"/>
  <c r="Z140" i="18"/>
  <c r="U2671" i="82" s="1"/>
  <c r="Z132" i="18"/>
  <c r="U2663" i="82" s="1"/>
  <c r="Z130" i="18"/>
  <c r="U2661" i="82" s="1"/>
  <c r="Z129" i="18"/>
  <c r="U2660" i="82" s="1"/>
  <c r="Z126" i="18"/>
  <c r="U2657" i="82" s="1"/>
  <c r="Z124" i="18"/>
  <c r="U2655" i="82" s="1"/>
  <c r="Z121" i="18"/>
  <c r="U2652" i="82" s="1"/>
  <c r="Z118" i="18"/>
  <c r="U2649" i="82" s="1"/>
  <c r="Z176" i="18"/>
  <c r="U2706" i="82" s="1"/>
  <c r="Z174" i="18"/>
  <c r="U2704" i="82" s="1"/>
  <c r="Z173" i="18"/>
  <c r="U2703" i="82" s="1"/>
  <c r="Z170" i="18"/>
  <c r="U2700" i="82" s="1"/>
  <c r="Z169" i="18"/>
  <c r="U2699" i="82" s="1"/>
  <c r="Z110" i="18"/>
  <c r="U2643" i="82" s="1"/>
  <c r="Z107" i="18"/>
  <c r="U2640" i="82" s="1"/>
  <c r="Z157" i="18"/>
  <c r="U2688" i="82" s="1"/>
  <c r="Z156" i="18"/>
  <c r="U2687" i="82" s="1"/>
  <c r="Z152" i="18"/>
  <c r="U2683" i="82" s="1"/>
  <c r="Z146" i="18"/>
  <c r="U2677" i="82" s="1"/>
  <c r="Z139" i="18"/>
  <c r="U2670" i="82" s="1"/>
  <c r="Z138" i="18"/>
  <c r="U2669" i="82" s="1"/>
  <c r="Z137" i="18"/>
  <c r="U2668" i="82" s="1"/>
  <c r="Z136" i="18"/>
  <c r="U2667" i="82" s="1"/>
  <c r="Z125" i="18"/>
  <c r="U2656" i="82" s="1"/>
  <c r="Z123" i="18"/>
  <c r="U2654" i="82" s="1"/>
  <c r="Z122" i="18"/>
  <c r="U2653" i="82" s="1"/>
  <c r="Z120" i="18"/>
  <c r="U2651" i="82" s="1"/>
  <c r="Z175" i="18"/>
  <c r="U2705" i="82" s="1"/>
  <c r="Y112" i="18"/>
  <c r="U1864" i="82" s="1"/>
  <c r="Y117" i="18"/>
  <c r="U1867" i="82" s="1"/>
  <c r="Y160" i="18"/>
  <c r="U1910" i="82" s="1"/>
  <c r="Y157" i="18"/>
  <c r="U1907" i="82" s="1"/>
  <c r="Y141" i="18"/>
  <c r="U1891" i="82" s="1"/>
  <c r="Y139" i="18"/>
  <c r="U1889" i="82" s="1"/>
  <c r="Y135" i="18"/>
  <c r="U1885" i="82" s="1"/>
  <c r="Y123" i="18"/>
  <c r="U1873" i="82" s="1"/>
  <c r="Y119" i="18"/>
  <c r="U1869" i="82" s="1"/>
  <c r="Y177" i="18"/>
  <c r="U1926" i="82" s="1"/>
  <c r="Y174" i="18"/>
  <c r="U1923" i="82" s="1"/>
  <c r="Y170" i="18"/>
  <c r="U1919" i="82" s="1"/>
  <c r="Y113" i="18"/>
  <c r="U1865" i="82" s="1"/>
  <c r="Y152" i="18"/>
  <c r="U1902" i="82" s="1"/>
  <c r="Y151" i="18"/>
  <c r="U1901" i="82" s="1"/>
  <c r="Y149" i="18"/>
  <c r="U1899" i="82" s="1"/>
  <c r="Y142" i="18"/>
  <c r="U1892" i="82" s="1"/>
  <c r="Y140" i="18"/>
  <c r="U1890" i="82" s="1"/>
  <c r="Y137" i="18"/>
  <c r="U1887" i="82" s="1"/>
  <c r="Y133" i="18"/>
  <c r="U1883" i="82" s="1"/>
  <c r="Y128" i="18"/>
  <c r="U1878" i="82" s="1"/>
  <c r="Y125" i="18"/>
  <c r="U1875" i="82" s="1"/>
  <c r="Y124" i="18"/>
  <c r="U1874" i="82" s="1"/>
  <c r="Y165" i="18"/>
  <c r="U1914" i="82" s="1"/>
  <c r="Y178" i="18"/>
  <c r="U1927" i="82" s="1"/>
  <c r="Y176" i="18"/>
  <c r="U1925" i="82" s="1"/>
  <c r="Y167" i="18"/>
  <c r="U1916" i="82" s="1"/>
  <c r="Y109" i="18"/>
  <c r="U1861" i="82" s="1"/>
  <c r="Y163" i="18"/>
  <c r="U1913" i="82" s="1"/>
  <c r="Y158" i="18"/>
  <c r="U1908" i="82" s="1"/>
  <c r="Y145" i="18"/>
  <c r="U1895" i="82" s="1"/>
  <c r="Y126" i="18"/>
  <c r="U1876" i="82" s="1"/>
  <c r="Y175" i="18"/>
  <c r="U1924" i="82" s="1"/>
  <c r="Y172" i="18"/>
  <c r="U1921" i="82" s="1"/>
  <c r="Y106" i="18"/>
  <c r="U1858" i="82" s="1"/>
  <c r="Y111" i="18"/>
  <c r="U1863" i="82" s="1"/>
  <c r="Y108" i="18"/>
  <c r="U1860" i="82" s="1"/>
  <c r="Y107" i="18"/>
  <c r="U1859" i="82" s="1"/>
  <c r="Y162" i="18"/>
  <c r="U1912" i="82" s="1"/>
  <c r="Y159" i="18"/>
  <c r="U1909" i="82" s="1"/>
  <c r="Y156" i="18"/>
  <c r="U1906" i="82" s="1"/>
  <c r="Y150" i="18"/>
  <c r="U1900" i="82" s="1"/>
  <c r="Y147" i="18"/>
  <c r="U1897" i="82" s="1"/>
  <c r="Y144" i="18"/>
  <c r="U1894" i="82" s="1"/>
  <c r="Y138" i="18"/>
  <c r="U1888" i="82" s="1"/>
  <c r="Y134" i="18"/>
  <c r="U1884" i="82" s="1"/>
  <c r="Y132" i="18"/>
  <c r="U1882" i="82" s="1"/>
  <c r="Y131" i="18"/>
  <c r="U1881" i="82" s="1"/>
  <c r="Y122" i="18"/>
  <c r="U1872" i="82" s="1"/>
  <c r="Y121" i="18"/>
  <c r="U1871" i="82" s="1"/>
  <c r="Y173" i="18"/>
  <c r="U1922" i="82" s="1"/>
  <c r="Y171" i="18"/>
  <c r="U1920" i="82" s="1"/>
  <c r="Y169" i="18"/>
  <c r="U1918" i="82" s="1"/>
  <c r="Y168" i="18"/>
  <c r="U1917" i="82" s="1"/>
  <c r="X114" i="18"/>
  <c r="U1085" i="82" s="1"/>
  <c r="X113" i="18"/>
  <c r="U1084" i="82" s="1"/>
  <c r="X161" i="18"/>
  <c r="U1130" i="82" s="1"/>
  <c r="X157" i="18"/>
  <c r="U1126" i="82" s="1"/>
  <c r="X153" i="18"/>
  <c r="U1122" i="82" s="1"/>
  <c r="X152" i="18"/>
  <c r="U1121" i="82" s="1"/>
  <c r="X150" i="18"/>
  <c r="U1119" i="82" s="1"/>
  <c r="X146" i="18"/>
  <c r="U1115" i="82" s="1"/>
  <c r="X139" i="18"/>
  <c r="U1108" i="82" s="1"/>
  <c r="X132" i="18"/>
  <c r="U1101" i="82" s="1"/>
  <c r="X129" i="18"/>
  <c r="U1098" i="82" s="1"/>
  <c r="X128" i="18"/>
  <c r="U1097" i="82" s="1"/>
  <c r="X123" i="18"/>
  <c r="U1092" i="82" s="1"/>
  <c r="X120" i="18"/>
  <c r="U1089" i="82" s="1"/>
  <c r="X165" i="18"/>
  <c r="U1133" i="82" s="1"/>
  <c r="X175" i="18"/>
  <c r="U1143" i="82" s="1"/>
  <c r="X112" i="18"/>
  <c r="U1083" i="82" s="1"/>
  <c r="X110" i="18"/>
  <c r="U1081" i="82" s="1"/>
  <c r="X159" i="18"/>
  <c r="U1128" i="82" s="1"/>
  <c r="X158" i="18"/>
  <c r="U1127" i="82" s="1"/>
  <c r="X148" i="18"/>
  <c r="U1117" i="82" s="1"/>
  <c r="X144" i="18"/>
  <c r="U1113" i="82" s="1"/>
  <c r="X141" i="18"/>
  <c r="U1110" i="82" s="1"/>
  <c r="X137" i="18"/>
  <c r="U1106" i="82" s="1"/>
  <c r="X134" i="18"/>
  <c r="U1103" i="82" s="1"/>
  <c r="X130" i="18"/>
  <c r="U1099" i="82" s="1"/>
  <c r="X126" i="18"/>
  <c r="U1095" i="82" s="1"/>
  <c r="X177" i="18"/>
  <c r="U1145" i="82" s="1"/>
  <c r="X167" i="18"/>
  <c r="U1135" i="82" s="1"/>
  <c r="W157" i="18"/>
  <c r="U345" i="82" s="1"/>
  <c r="W156" i="18"/>
  <c r="U344" i="82" s="1"/>
  <c r="W153" i="18"/>
  <c r="U341" i="82" s="1"/>
  <c r="W140" i="18"/>
  <c r="U328" i="82" s="1"/>
  <c r="W129" i="18"/>
  <c r="U317" i="82" s="1"/>
  <c r="W122" i="18"/>
  <c r="U310" i="82" s="1"/>
  <c r="W165" i="18"/>
  <c r="U352" i="82" s="1"/>
  <c r="W171" i="18"/>
  <c r="U358" i="82" s="1"/>
  <c r="W169" i="18"/>
  <c r="U356" i="82" s="1"/>
  <c r="W112" i="18"/>
  <c r="U302" i="82" s="1"/>
  <c r="W111" i="18"/>
  <c r="U301" i="82" s="1"/>
  <c r="W110" i="18"/>
  <c r="U300" i="82" s="1"/>
  <c r="W109" i="18"/>
  <c r="U299" i="82" s="1"/>
  <c r="W163" i="18"/>
  <c r="U351" i="82" s="1"/>
  <c r="W158" i="18"/>
  <c r="U346" i="82" s="1"/>
  <c r="W144" i="18"/>
  <c r="U332" i="82" s="1"/>
  <c r="W134" i="18"/>
  <c r="U322" i="82" s="1"/>
  <c r="W130" i="18"/>
  <c r="U318" i="82" s="1"/>
  <c r="W178" i="18"/>
  <c r="U365" i="82" s="1"/>
  <c r="W177" i="18"/>
  <c r="U364" i="82" s="1"/>
  <c r="W174" i="18"/>
  <c r="U361" i="82" s="1"/>
  <c r="W172" i="18"/>
  <c r="U359" i="82" s="1"/>
  <c r="W106" i="18"/>
  <c r="U296" i="82" s="1"/>
  <c r="W114" i="18"/>
  <c r="U304" i="82" s="1"/>
  <c r="W107" i="18"/>
  <c r="U297" i="82" s="1"/>
  <c r="W152" i="18"/>
  <c r="U340" i="82" s="1"/>
  <c r="W150" i="18"/>
  <c r="U338" i="82" s="1"/>
  <c r="W149" i="18"/>
  <c r="U337" i="82" s="1"/>
  <c r="W147" i="18"/>
  <c r="U335" i="82" s="1"/>
  <c r="W146" i="18"/>
  <c r="U334" i="82" s="1"/>
  <c r="W145" i="18"/>
  <c r="U333" i="82" s="1"/>
  <c r="W143" i="18"/>
  <c r="U331" i="82" s="1"/>
  <c r="W135" i="18"/>
  <c r="U323" i="82" s="1"/>
  <c r="W132" i="18"/>
  <c r="U320" i="82" s="1"/>
  <c r="W128" i="18"/>
  <c r="U316" i="82" s="1"/>
  <c r="W127" i="18"/>
  <c r="U315" i="82" s="1"/>
  <c r="W125" i="18"/>
  <c r="U313" i="82" s="1"/>
  <c r="W121" i="18"/>
  <c r="U309" i="82" s="1"/>
  <c r="W120" i="18"/>
  <c r="U308" i="82" s="1"/>
  <c r="W119" i="18"/>
  <c r="U307" i="82" s="1"/>
  <c r="W176" i="18"/>
  <c r="U363" i="82" s="1"/>
  <c r="W175" i="18"/>
  <c r="U362" i="82" s="1"/>
  <c r="W168" i="18"/>
  <c r="U355" i="82" s="1"/>
  <c r="W113" i="18"/>
  <c r="U303" i="82" s="1"/>
  <c r="W108" i="18"/>
  <c r="U298" i="82" s="1"/>
  <c r="W162" i="18"/>
  <c r="U350" i="82" s="1"/>
  <c r="W161" i="18"/>
  <c r="U349" i="82" s="1"/>
  <c r="W160" i="18"/>
  <c r="U348" i="82" s="1"/>
  <c r="W139" i="18"/>
  <c r="U327" i="82" s="1"/>
  <c r="W138" i="18"/>
  <c r="U326" i="82" s="1"/>
  <c r="W124" i="18"/>
  <c r="U312" i="82" s="1"/>
  <c r="W123" i="18"/>
  <c r="U311" i="82" s="1"/>
  <c r="W179" i="18"/>
  <c r="U366" i="82" s="1"/>
  <c r="W173" i="18"/>
  <c r="U360" i="82" s="1"/>
  <c r="W151" i="18"/>
  <c r="U339" i="82" s="1"/>
  <c r="W148" i="18"/>
  <c r="U336" i="82" s="1"/>
  <c r="W133" i="18"/>
  <c r="U321" i="82" s="1"/>
  <c r="W131" i="18"/>
  <c r="U319" i="82" s="1"/>
  <c r="W126" i="18"/>
  <c r="U314" i="82" s="1"/>
  <c r="W170" i="18"/>
  <c r="U357" i="82" s="1"/>
  <c r="W167" i="18"/>
  <c r="U354" i="82" s="1"/>
  <c r="W117" i="18"/>
  <c r="U305" i="82" s="1"/>
  <c r="W159" i="18"/>
  <c r="U347" i="82" s="1"/>
  <c r="W142" i="18"/>
  <c r="U330" i="82" s="1"/>
  <c r="W141" i="18"/>
  <c r="U329" i="82" s="1"/>
  <c r="W137" i="18"/>
  <c r="U325" i="82" s="1"/>
  <c r="W136" i="18"/>
  <c r="U324" i="82" s="1"/>
  <c r="W118" i="18"/>
  <c r="U306" i="82" s="1"/>
  <c r="U112" i="18"/>
  <c r="U2574" i="82" s="1"/>
  <c r="U117" i="18"/>
  <c r="U2577" i="82" s="1"/>
  <c r="U161" i="18"/>
  <c r="U2621" i="82" s="1"/>
  <c r="U158" i="18"/>
  <c r="U2618" i="82" s="1"/>
  <c r="U157" i="18"/>
  <c r="U2617" i="82" s="1"/>
  <c r="U149" i="18"/>
  <c r="U2609" i="82" s="1"/>
  <c r="U148" i="18"/>
  <c r="U2608" i="82" s="1"/>
  <c r="U145" i="18"/>
  <c r="U2605" i="82" s="1"/>
  <c r="U144" i="18"/>
  <c r="U2604" i="82" s="1"/>
  <c r="U142" i="18"/>
  <c r="U2602" i="82" s="1"/>
  <c r="U139" i="18"/>
  <c r="U2599" i="82" s="1"/>
  <c r="U125" i="18"/>
  <c r="U2585" i="82" s="1"/>
  <c r="U123" i="18"/>
  <c r="U2583" i="82" s="1"/>
  <c r="U121" i="18"/>
  <c r="U2581" i="82" s="1"/>
  <c r="U118" i="18"/>
  <c r="U2578" i="82" s="1"/>
  <c r="U176" i="18"/>
  <c r="U2635" i="82" s="1"/>
  <c r="U168" i="18"/>
  <c r="U2627" i="82" s="1"/>
  <c r="U167" i="18"/>
  <c r="U2626" i="82" s="1"/>
  <c r="U111" i="18"/>
  <c r="U2573" i="82" s="1"/>
  <c r="U160" i="18"/>
  <c r="U2620" i="82" s="1"/>
  <c r="U159" i="18"/>
  <c r="U2619" i="82" s="1"/>
  <c r="U156" i="18"/>
  <c r="U2616" i="82" s="1"/>
  <c r="U152" i="18"/>
  <c r="U2612" i="82" s="1"/>
  <c r="U151" i="18"/>
  <c r="U2611" i="82" s="1"/>
  <c r="U141" i="18"/>
  <c r="U2601" i="82" s="1"/>
  <c r="U138" i="18"/>
  <c r="U2598" i="82" s="1"/>
  <c r="U137" i="18"/>
  <c r="U2597" i="82" s="1"/>
  <c r="U132" i="18"/>
  <c r="U2592" i="82" s="1"/>
  <c r="U131" i="18"/>
  <c r="U2591" i="82" s="1"/>
  <c r="U128" i="18"/>
  <c r="U2588" i="82" s="1"/>
  <c r="U122" i="18"/>
  <c r="U2582" i="82" s="1"/>
  <c r="U120" i="18"/>
  <c r="U2580" i="82" s="1"/>
  <c r="U178" i="18"/>
  <c r="U2637" i="82" s="1"/>
  <c r="U175" i="18"/>
  <c r="U2634" i="82" s="1"/>
  <c r="U174" i="18"/>
  <c r="U2633" i="82" s="1"/>
  <c r="U173" i="18"/>
  <c r="U2632" i="82" s="1"/>
  <c r="U170" i="18"/>
  <c r="U2629" i="82" s="1"/>
  <c r="U169" i="18"/>
  <c r="U2628" i="82" s="1"/>
  <c r="U106" i="18"/>
  <c r="U2568" i="82" s="1"/>
  <c r="U113" i="18"/>
  <c r="U2575" i="82" s="1"/>
  <c r="U110" i="18"/>
  <c r="U2572" i="82" s="1"/>
  <c r="U107" i="18"/>
  <c r="U2569" i="82" s="1"/>
  <c r="U153" i="18"/>
  <c r="U2613" i="82" s="1"/>
  <c r="U147" i="18"/>
  <c r="U2607" i="82" s="1"/>
  <c r="U143" i="18"/>
  <c r="U2603" i="82" s="1"/>
  <c r="U136" i="18"/>
  <c r="U2596" i="82" s="1"/>
  <c r="U135" i="18"/>
  <c r="U2595" i="82" s="1"/>
  <c r="U134" i="18"/>
  <c r="U2594" i="82" s="1"/>
  <c r="U130" i="18"/>
  <c r="U2590" i="82" s="1"/>
  <c r="U129" i="18"/>
  <c r="U2589" i="82" s="1"/>
  <c r="U127" i="18"/>
  <c r="U2587" i="82" s="1"/>
  <c r="U126" i="18"/>
  <c r="U2586" i="82" s="1"/>
  <c r="U119" i="18"/>
  <c r="U2579" i="82" s="1"/>
  <c r="U165" i="18"/>
  <c r="U2624" i="82" s="1"/>
  <c r="U177" i="18"/>
  <c r="U2636" i="82" s="1"/>
  <c r="U114" i="18"/>
  <c r="U2576" i="82" s="1"/>
  <c r="U109" i="18"/>
  <c r="U2571" i="82" s="1"/>
  <c r="U108" i="18"/>
  <c r="U2570" i="82" s="1"/>
  <c r="U163" i="18"/>
  <c r="U2623" i="82" s="1"/>
  <c r="U162" i="18"/>
  <c r="U2622" i="82" s="1"/>
  <c r="U150" i="18"/>
  <c r="U2610" i="82" s="1"/>
  <c r="U146" i="18"/>
  <c r="U2606" i="82" s="1"/>
  <c r="U140" i="18"/>
  <c r="U2600" i="82" s="1"/>
  <c r="U133" i="18"/>
  <c r="U2593" i="82" s="1"/>
  <c r="U124" i="18"/>
  <c r="U2584" i="82" s="1"/>
  <c r="U179" i="18"/>
  <c r="U2638" i="82" s="1"/>
  <c r="U172" i="18"/>
  <c r="U2631" i="82" s="1"/>
  <c r="U171" i="18"/>
  <c r="U2630" i="82" s="1"/>
  <c r="T156" i="18"/>
  <c r="U1835" i="82" s="1"/>
  <c r="T145" i="18"/>
  <c r="U1824" i="82" s="1"/>
  <c r="T139" i="18"/>
  <c r="U1818" i="82" s="1"/>
  <c r="T136" i="18"/>
  <c r="U1815" i="82" s="1"/>
  <c r="T133" i="18"/>
  <c r="U1812" i="82" s="1"/>
  <c r="T130" i="18"/>
  <c r="U1809" i="82" s="1"/>
  <c r="T122" i="18"/>
  <c r="U1801" i="82" s="1"/>
  <c r="T121" i="18"/>
  <c r="U1800" i="82" s="1"/>
  <c r="T119" i="18"/>
  <c r="U1798" i="82" s="1"/>
  <c r="T108" i="18"/>
  <c r="U1789" i="82" s="1"/>
  <c r="T107" i="18"/>
  <c r="U1788" i="82" s="1"/>
  <c r="T162" i="18"/>
  <c r="U1841" i="82" s="1"/>
  <c r="T159" i="18"/>
  <c r="U1838" i="82" s="1"/>
  <c r="T158" i="18"/>
  <c r="U1837" i="82" s="1"/>
  <c r="T150" i="18"/>
  <c r="U1829" i="82" s="1"/>
  <c r="T147" i="18"/>
  <c r="U1826" i="82" s="1"/>
  <c r="T144" i="18"/>
  <c r="U1823" i="82" s="1"/>
  <c r="T135" i="18"/>
  <c r="U1814" i="82" s="1"/>
  <c r="T129" i="18"/>
  <c r="U1808" i="82" s="1"/>
  <c r="T128" i="18"/>
  <c r="U1807" i="82" s="1"/>
  <c r="T125" i="18"/>
  <c r="U1804" i="82" s="1"/>
  <c r="T124" i="18"/>
  <c r="U1803" i="82" s="1"/>
  <c r="T165" i="18"/>
  <c r="U1843" i="82" s="1"/>
  <c r="T178" i="18"/>
  <c r="U1856" i="82" s="1"/>
  <c r="T176" i="18"/>
  <c r="U1854" i="82" s="1"/>
  <c r="T172" i="18"/>
  <c r="U1850" i="82" s="1"/>
  <c r="T170" i="18"/>
  <c r="U1848" i="82" s="1"/>
  <c r="T114" i="18"/>
  <c r="U1795" i="82" s="1"/>
  <c r="T113" i="18"/>
  <c r="U1794" i="82" s="1"/>
  <c r="T111" i="18"/>
  <c r="U1792" i="82" s="1"/>
  <c r="T109" i="18"/>
  <c r="U1790" i="82" s="1"/>
  <c r="T117" i="18"/>
  <c r="U1796" i="82" s="1"/>
  <c r="T163" i="18"/>
  <c r="U1842" i="82" s="1"/>
  <c r="T160" i="18"/>
  <c r="U1839" i="82" s="1"/>
  <c r="T143" i="18"/>
  <c r="U1822" i="82" s="1"/>
  <c r="T141" i="18"/>
  <c r="U1820" i="82" s="1"/>
  <c r="T106" i="18"/>
  <c r="U1787" i="82" s="1"/>
  <c r="T110" i="18"/>
  <c r="U1791" i="82" s="1"/>
  <c r="T157" i="18"/>
  <c r="U1836" i="82" s="1"/>
  <c r="T153" i="18"/>
  <c r="U1832" i="82" s="1"/>
  <c r="T152" i="18"/>
  <c r="U1831" i="82" s="1"/>
  <c r="T138" i="18"/>
  <c r="U1817" i="82" s="1"/>
  <c r="T134" i="18"/>
  <c r="U1813" i="82" s="1"/>
  <c r="T120" i="18"/>
  <c r="U1799" i="82" s="1"/>
  <c r="T171" i="18"/>
  <c r="U1849" i="82" s="1"/>
  <c r="T169" i="18"/>
  <c r="U1847" i="82" s="1"/>
  <c r="T168" i="18"/>
  <c r="U1846" i="82" s="1"/>
  <c r="S111" i="18"/>
  <c r="U1011" i="82" s="1"/>
  <c r="S162" i="18"/>
  <c r="U1060" i="82" s="1"/>
  <c r="S160" i="18"/>
  <c r="U1058" i="82" s="1"/>
  <c r="S157" i="18"/>
  <c r="U1055" i="82" s="1"/>
  <c r="S151" i="18"/>
  <c r="U1049" i="82" s="1"/>
  <c r="S146" i="18"/>
  <c r="U1044" i="82" s="1"/>
  <c r="S144" i="18"/>
  <c r="U1042" i="82" s="1"/>
  <c r="S143" i="18"/>
  <c r="U1041" i="82" s="1"/>
  <c r="S142" i="18"/>
  <c r="U1040" i="82" s="1"/>
  <c r="S139" i="18"/>
  <c r="U1037" i="82" s="1"/>
  <c r="S137" i="18"/>
  <c r="U1035" i="82" s="1"/>
  <c r="S135" i="18"/>
  <c r="U1033" i="82" s="1"/>
  <c r="S130" i="18"/>
  <c r="U1028" i="82" s="1"/>
  <c r="S119" i="18"/>
  <c r="U1017" i="82" s="1"/>
  <c r="S118" i="18"/>
  <c r="U1016" i="82" s="1"/>
  <c r="S178" i="18"/>
  <c r="U1075" i="82" s="1"/>
  <c r="S175" i="18"/>
  <c r="U1072" i="82" s="1"/>
  <c r="S169" i="18"/>
  <c r="U1066" i="82" s="1"/>
  <c r="S114" i="18"/>
  <c r="U1014" i="82" s="1"/>
  <c r="S109" i="18"/>
  <c r="U1009" i="82" s="1"/>
  <c r="S153" i="18"/>
  <c r="U1051" i="82" s="1"/>
  <c r="S149" i="18"/>
  <c r="U1047" i="82" s="1"/>
  <c r="S147" i="18"/>
  <c r="U1045" i="82" s="1"/>
  <c r="S133" i="18"/>
  <c r="U1031" i="82" s="1"/>
  <c r="S132" i="18"/>
  <c r="U1030" i="82" s="1"/>
  <c r="S127" i="18"/>
  <c r="U1025" i="82" s="1"/>
  <c r="S125" i="18"/>
  <c r="U1023" i="82" s="1"/>
  <c r="S123" i="18"/>
  <c r="U1021" i="82" s="1"/>
  <c r="S120" i="18"/>
  <c r="U1018" i="82" s="1"/>
  <c r="S179" i="18"/>
  <c r="U1076" i="82" s="1"/>
  <c r="S176" i="18"/>
  <c r="U1073" i="82" s="1"/>
  <c r="S174" i="18"/>
  <c r="U1071" i="82" s="1"/>
  <c r="S172" i="18"/>
  <c r="U1069" i="82" s="1"/>
  <c r="S168" i="18"/>
  <c r="U1065" i="82" s="1"/>
  <c r="S106" i="18"/>
  <c r="U1006" i="82" s="1"/>
  <c r="S113" i="18"/>
  <c r="U1013" i="82" s="1"/>
  <c r="S112" i="18"/>
  <c r="U1012" i="82" s="1"/>
  <c r="S117" i="18"/>
  <c r="U1015" i="82" s="1"/>
  <c r="S159" i="18"/>
  <c r="U1057" i="82" s="1"/>
  <c r="S152" i="18"/>
  <c r="U1050" i="82" s="1"/>
  <c r="S148" i="18"/>
  <c r="U1046" i="82" s="1"/>
  <c r="S145" i="18"/>
  <c r="U1043" i="82" s="1"/>
  <c r="S141" i="18"/>
  <c r="U1039" i="82" s="1"/>
  <c r="S140" i="18"/>
  <c r="U1038" i="82" s="1"/>
  <c r="S136" i="18"/>
  <c r="U1034" i="82" s="1"/>
  <c r="S134" i="18"/>
  <c r="U1032" i="82" s="1"/>
  <c r="S131" i="18"/>
  <c r="U1029" i="82" s="1"/>
  <c r="S129" i="18"/>
  <c r="U1027" i="82" s="1"/>
  <c r="S126" i="18"/>
  <c r="U1024" i="82" s="1"/>
  <c r="S124" i="18"/>
  <c r="U1022" i="82" s="1"/>
  <c r="S173" i="18"/>
  <c r="U1070" i="82" s="1"/>
  <c r="S170" i="18"/>
  <c r="U1067" i="82" s="1"/>
  <c r="R114" i="18"/>
  <c r="U233" i="82" s="1"/>
  <c r="R163" i="18"/>
  <c r="U280" i="82" s="1"/>
  <c r="R161" i="18"/>
  <c r="U278" i="82" s="1"/>
  <c r="R132" i="18"/>
  <c r="U249" i="82" s="1"/>
  <c r="R165" i="18"/>
  <c r="U281" i="82" s="1"/>
  <c r="R152" i="18"/>
  <c r="U269" i="82" s="1"/>
  <c r="R148" i="18"/>
  <c r="U265" i="82" s="1"/>
  <c r="R143" i="18"/>
  <c r="U260" i="82" s="1"/>
  <c r="R137" i="18"/>
  <c r="U254" i="82" s="1"/>
  <c r="R136" i="18"/>
  <c r="U253" i="82" s="1"/>
  <c r="R135" i="18"/>
  <c r="U252" i="82" s="1"/>
  <c r="R134" i="18"/>
  <c r="U251" i="82" s="1"/>
  <c r="R124" i="18"/>
  <c r="U241" i="82" s="1"/>
  <c r="R178" i="18"/>
  <c r="U294" i="82" s="1"/>
  <c r="R110" i="18"/>
  <c r="U229" i="82" s="1"/>
  <c r="R109" i="18"/>
  <c r="U228" i="82" s="1"/>
  <c r="R108" i="18"/>
  <c r="U227" i="82" s="1"/>
  <c r="R158" i="18"/>
  <c r="U275" i="82" s="1"/>
  <c r="R156" i="18"/>
  <c r="U273" i="82" s="1"/>
  <c r="R153" i="18"/>
  <c r="U270" i="82" s="1"/>
  <c r="R150" i="18"/>
  <c r="U267" i="82" s="1"/>
  <c r="R149" i="18"/>
  <c r="U266" i="82" s="1"/>
  <c r="R147" i="18"/>
  <c r="U264" i="82" s="1"/>
  <c r="R138" i="18"/>
  <c r="U255" i="82" s="1"/>
  <c r="R133" i="18"/>
  <c r="U250" i="82" s="1"/>
  <c r="R128" i="18"/>
  <c r="U245" i="82" s="1"/>
  <c r="R127" i="18"/>
  <c r="U244" i="82" s="1"/>
  <c r="R125" i="18"/>
  <c r="U242" i="82" s="1"/>
  <c r="R123" i="18"/>
  <c r="U240" i="82" s="1"/>
  <c r="R122" i="18"/>
  <c r="U239" i="82" s="1"/>
  <c r="R177" i="18"/>
  <c r="U293" i="82" s="1"/>
  <c r="R176" i="18"/>
  <c r="U292" i="82" s="1"/>
  <c r="R174" i="18"/>
  <c r="U290" i="82" s="1"/>
  <c r="R172" i="18"/>
  <c r="U288" i="82" s="1"/>
  <c r="R171" i="18"/>
  <c r="U287" i="82" s="1"/>
  <c r="R168" i="18"/>
  <c r="U284" i="82" s="1"/>
  <c r="R167" i="18"/>
  <c r="U283" i="82" s="1"/>
  <c r="R107" i="18"/>
  <c r="U226" i="82" s="1"/>
  <c r="R121" i="18"/>
  <c r="U238" i="82" s="1"/>
  <c r="R120" i="18"/>
  <c r="U237" i="82" s="1"/>
  <c r="R179" i="18"/>
  <c r="U295" i="82" s="1"/>
  <c r="R112" i="18"/>
  <c r="U231" i="82" s="1"/>
  <c r="R111" i="18"/>
  <c r="U230" i="82" s="1"/>
  <c r="R117" i="18"/>
  <c r="U234" i="82" s="1"/>
  <c r="R157" i="18"/>
  <c r="U274" i="82" s="1"/>
  <c r="R151" i="18"/>
  <c r="U268" i="82" s="1"/>
  <c r="R140" i="18"/>
  <c r="U257" i="82" s="1"/>
  <c r="R139" i="18"/>
  <c r="U256" i="82" s="1"/>
  <c r="R126" i="18"/>
  <c r="U243" i="82" s="1"/>
  <c r="R119" i="18"/>
  <c r="U236" i="82" s="1"/>
  <c r="R173" i="18"/>
  <c r="U289" i="82" s="1"/>
  <c r="R106" i="18"/>
  <c r="U225" i="82" s="1"/>
  <c r="R113" i="18"/>
  <c r="U232" i="82" s="1"/>
  <c r="R162" i="18"/>
  <c r="U279" i="82" s="1"/>
  <c r="R160" i="18"/>
  <c r="U277" i="82" s="1"/>
  <c r="R159" i="18"/>
  <c r="U276" i="82" s="1"/>
  <c r="R146" i="18"/>
  <c r="U263" i="82" s="1"/>
  <c r="R145" i="18"/>
  <c r="U262" i="82" s="1"/>
  <c r="R144" i="18"/>
  <c r="U261" i="82" s="1"/>
  <c r="R142" i="18"/>
  <c r="U259" i="82" s="1"/>
  <c r="R141" i="18"/>
  <c r="U258" i="82" s="1"/>
  <c r="R131" i="18"/>
  <c r="U248" i="82" s="1"/>
  <c r="R130" i="18"/>
  <c r="U247" i="82" s="1"/>
  <c r="R129" i="18"/>
  <c r="U246" i="82" s="1"/>
  <c r="R118" i="18"/>
  <c r="U235" i="82" s="1"/>
  <c r="R175" i="18"/>
  <c r="U291" i="82" s="1"/>
  <c r="R170" i="18"/>
  <c r="U286" i="82" s="1"/>
  <c r="R169" i="18"/>
  <c r="U285" i="82" s="1"/>
  <c r="R166" i="18"/>
  <c r="U282" i="82" s="1"/>
  <c r="P108" i="18"/>
  <c r="U2499" i="82" s="1"/>
  <c r="P107" i="18"/>
  <c r="U2498" i="82" s="1"/>
  <c r="P158" i="18"/>
  <c r="U2547" i="82" s="1"/>
  <c r="P156" i="18"/>
  <c r="U2545" i="82" s="1"/>
  <c r="P138" i="18"/>
  <c r="U2527" i="82" s="1"/>
  <c r="P128" i="18"/>
  <c r="U2517" i="82" s="1"/>
  <c r="P122" i="18"/>
  <c r="U2511" i="82" s="1"/>
  <c r="P165" i="18"/>
  <c r="U2553" i="82" s="1"/>
  <c r="P171" i="18"/>
  <c r="U2559" i="82" s="1"/>
  <c r="P167" i="18"/>
  <c r="U2555" i="82" s="1"/>
  <c r="P162" i="18"/>
  <c r="U2551" i="82" s="1"/>
  <c r="P160" i="18"/>
  <c r="U2549" i="82" s="1"/>
  <c r="P146" i="18"/>
  <c r="U2535" i="82" s="1"/>
  <c r="P144" i="18"/>
  <c r="U2533" i="82" s="1"/>
  <c r="P142" i="18"/>
  <c r="U2531" i="82" s="1"/>
  <c r="P119" i="18"/>
  <c r="U2508" i="82" s="1"/>
  <c r="P118" i="18"/>
  <c r="U2507" i="82" s="1"/>
  <c r="P178" i="18"/>
  <c r="U2566" i="82" s="1"/>
  <c r="P169" i="18"/>
  <c r="U2557" i="82" s="1"/>
  <c r="P109" i="18"/>
  <c r="U2500" i="82" s="1"/>
  <c r="P153" i="18"/>
  <c r="U2542" i="82" s="1"/>
  <c r="P149" i="18"/>
  <c r="U2538" i="82" s="1"/>
  <c r="P147" i="18"/>
  <c r="U2536" i="82" s="1"/>
  <c r="P133" i="18"/>
  <c r="U2522" i="82" s="1"/>
  <c r="P132" i="18"/>
  <c r="U2521" i="82" s="1"/>
  <c r="P127" i="18"/>
  <c r="U2516" i="82" s="1"/>
  <c r="P125" i="18"/>
  <c r="U2514" i="82" s="1"/>
  <c r="P123" i="18"/>
  <c r="U2512" i="82" s="1"/>
  <c r="P120" i="18"/>
  <c r="U2509" i="82" s="1"/>
  <c r="P176" i="18"/>
  <c r="U2564" i="82" s="1"/>
  <c r="P174" i="18"/>
  <c r="U2562" i="82" s="1"/>
  <c r="P168" i="18"/>
  <c r="U2556" i="82" s="1"/>
  <c r="P110" i="18"/>
  <c r="U2501" i="82" s="1"/>
  <c r="P163" i="18"/>
  <c r="U2552" i="82" s="1"/>
  <c r="P161" i="18"/>
  <c r="U2550" i="82" s="1"/>
  <c r="P150" i="18"/>
  <c r="U2539" i="82" s="1"/>
  <c r="P121" i="18"/>
  <c r="U2510" i="82" s="1"/>
  <c r="P177" i="18"/>
  <c r="U2565" i="82" s="1"/>
  <c r="P157" i="18"/>
  <c r="U2546" i="82" s="1"/>
  <c r="P151" i="18"/>
  <c r="U2540" i="82" s="1"/>
  <c r="P143" i="18"/>
  <c r="U2532" i="82" s="1"/>
  <c r="P139" i="18"/>
  <c r="U2528" i="82" s="1"/>
  <c r="P137" i="18"/>
  <c r="U2526" i="82" s="1"/>
  <c r="P135" i="18"/>
  <c r="U2524" i="82" s="1"/>
  <c r="P130" i="18"/>
  <c r="U2519" i="82" s="1"/>
  <c r="P175" i="18"/>
  <c r="U2563" i="82" s="1"/>
  <c r="P106" i="18"/>
  <c r="U2497" i="82" s="1"/>
  <c r="P113" i="18"/>
  <c r="U2504" i="82" s="1"/>
  <c r="P112" i="18"/>
  <c r="U2503" i="82" s="1"/>
  <c r="P117" i="18"/>
  <c r="U2506" i="82" s="1"/>
  <c r="P159" i="18"/>
  <c r="U2548" i="82" s="1"/>
  <c r="P152" i="18"/>
  <c r="U2541" i="82" s="1"/>
  <c r="P148" i="18"/>
  <c r="U2537" i="82" s="1"/>
  <c r="P145" i="18"/>
  <c r="U2534" i="82" s="1"/>
  <c r="P141" i="18"/>
  <c r="U2530" i="82" s="1"/>
  <c r="P140" i="18"/>
  <c r="U2529" i="82" s="1"/>
  <c r="P136" i="18"/>
  <c r="U2525" i="82" s="1"/>
  <c r="P134" i="18"/>
  <c r="U2523" i="82" s="1"/>
  <c r="P131" i="18"/>
  <c r="U2520" i="82" s="1"/>
  <c r="P129" i="18"/>
  <c r="U2518" i="82" s="1"/>
  <c r="P126" i="18"/>
  <c r="U2515" i="82" s="1"/>
  <c r="P124" i="18"/>
  <c r="U2513" i="82" s="1"/>
  <c r="P173" i="18"/>
  <c r="U2561" i="82" s="1"/>
  <c r="P170" i="18"/>
  <c r="U2558" i="82" s="1"/>
  <c r="O162" i="18"/>
  <c r="U1770" i="82" s="1"/>
  <c r="O160" i="18"/>
  <c r="U1768" i="82" s="1"/>
  <c r="O159" i="18"/>
  <c r="U1767" i="82" s="1"/>
  <c r="O152" i="18"/>
  <c r="U1760" i="82" s="1"/>
  <c r="O151" i="18"/>
  <c r="U1759" i="82" s="1"/>
  <c r="O148" i="18"/>
  <c r="U1756" i="82" s="1"/>
  <c r="O142" i="18"/>
  <c r="U1750" i="82" s="1"/>
  <c r="O141" i="18"/>
  <c r="U1749" i="82" s="1"/>
  <c r="O137" i="18"/>
  <c r="U1745" i="82" s="1"/>
  <c r="O136" i="18"/>
  <c r="U1744" i="82" s="1"/>
  <c r="O135" i="18"/>
  <c r="U1743" i="82" s="1"/>
  <c r="O134" i="18"/>
  <c r="U1742" i="82" s="1"/>
  <c r="O128" i="18"/>
  <c r="U1736" i="82" s="1"/>
  <c r="O127" i="18"/>
  <c r="U1735" i="82" s="1"/>
  <c r="O174" i="18"/>
  <c r="U1781" i="82" s="1"/>
  <c r="O168" i="18"/>
  <c r="U1775" i="82" s="1"/>
  <c r="O167" i="18"/>
  <c r="U1774" i="82" s="1"/>
  <c r="O113" i="18"/>
  <c r="U1723" i="82" s="1"/>
  <c r="O109" i="18"/>
  <c r="U1719" i="82" s="1"/>
  <c r="O108" i="18"/>
  <c r="U1718" i="82" s="1"/>
  <c r="O163" i="18"/>
  <c r="U1771" i="82" s="1"/>
  <c r="O161" i="18"/>
  <c r="U1769" i="82" s="1"/>
  <c r="O157" i="18"/>
  <c r="U1765" i="82" s="1"/>
  <c r="O153" i="18"/>
  <c r="U1761" i="82" s="1"/>
  <c r="O150" i="18"/>
  <c r="U1758" i="82" s="1"/>
  <c r="O149" i="18"/>
  <c r="U1757" i="82" s="1"/>
  <c r="O147" i="18"/>
  <c r="U1755" i="82" s="1"/>
  <c r="O145" i="18"/>
  <c r="U1753" i="82" s="1"/>
  <c r="O144" i="18"/>
  <c r="U1752" i="82" s="1"/>
  <c r="O139" i="18"/>
  <c r="U1747" i="82" s="1"/>
  <c r="O133" i="18"/>
  <c r="U1741" i="82" s="1"/>
  <c r="O131" i="18"/>
  <c r="U1739" i="82" s="1"/>
  <c r="O130" i="18"/>
  <c r="U1738" i="82" s="1"/>
  <c r="O129" i="18"/>
  <c r="U1737" i="82" s="1"/>
  <c r="O124" i="18"/>
  <c r="U1732" i="82" s="1"/>
  <c r="O122" i="18"/>
  <c r="U1730" i="82" s="1"/>
  <c r="O176" i="18"/>
  <c r="U1783" i="82" s="1"/>
  <c r="O169" i="18"/>
  <c r="U1776" i="82" s="1"/>
  <c r="N106" i="18"/>
  <c r="U935" i="82" s="1"/>
  <c r="N108" i="18"/>
  <c r="U937" i="82" s="1"/>
  <c r="N107" i="18"/>
  <c r="U936" i="82" s="1"/>
  <c r="N161" i="18"/>
  <c r="U988" i="82" s="1"/>
  <c r="N156" i="18"/>
  <c r="U983" i="82" s="1"/>
  <c r="N146" i="18"/>
  <c r="U973" i="82" s="1"/>
  <c r="N142" i="18"/>
  <c r="U969" i="82" s="1"/>
  <c r="N138" i="18"/>
  <c r="U965" i="82" s="1"/>
  <c r="N137" i="18"/>
  <c r="U964" i="82" s="1"/>
  <c r="N134" i="18"/>
  <c r="U961" i="82" s="1"/>
  <c r="N129" i="18"/>
  <c r="U956" i="82" s="1"/>
  <c r="N125" i="18"/>
  <c r="U952" i="82" s="1"/>
  <c r="N124" i="18"/>
  <c r="U951" i="82" s="1"/>
  <c r="N178" i="18"/>
  <c r="U1004" i="82" s="1"/>
  <c r="N175" i="18"/>
  <c r="U1001" i="82" s="1"/>
  <c r="N174" i="18"/>
  <c r="U1000" i="82" s="1"/>
  <c r="N170" i="18"/>
  <c r="U996" i="82" s="1"/>
  <c r="N113" i="18"/>
  <c r="U942" i="82" s="1"/>
  <c r="N112" i="18"/>
  <c r="U941" i="82" s="1"/>
  <c r="N163" i="18"/>
  <c r="U990" i="82" s="1"/>
  <c r="N160" i="18"/>
  <c r="U987" i="82" s="1"/>
  <c r="N153" i="18"/>
  <c r="U980" i="82" s="1"/>
  <c r="N150" i="18"/>
  <c r="U977" i="82" s="1"/>
  <c r="N147" i="18"/>
  <c r="U974" i="82" s="1"/>
  <c r="N145" i="18"/>
  <c r="U972" i="82" s="1"/>
  <c r="N140" i="18"/>
  <c r="U967" i="82" s="1"/>
  <c r="N131" i="18"/>
  <c r="U958" i="82" s="1"/>
  <c r="N128" i="18"/>
  <c r="U955" i="82" s="1"/>
  <c r="N118" i="18"/>
  <c r="U945" i="82" s="1"/>
  <c r="N173" i="18"/>
  <c r="U999" i="82" s="1"/>
  <c r="N169" i="18"/>
  <c r="U995" i="82" s="1"/>
  <c r="M158" i="18"/>
  <c r="U204" i="82" s="1"/>
  <c r="M110" i="18"/>
  <c r="U158" i="82" s="1"/>
  <c r="M109" i="18"/>
  <c r="U157" i="82" s="1"/>
  <c r="M117" i="18"/>
  <c r="U163" i="82" s="1"/>
  <c r="M139" i="18"/>
  <c r="U185" i="82" s="1"/>
  <c r="M132" i="18"/>
  <c r="U178" i="82" s="1"/>
  <c r="M121" i="18"/>
  <c r="U167" i="82" s="1"/>
  <c r="M166" i="18"/>
  <c r="U211" i="82" s="1"/>
  <c r="M169" i="18"/>
  <c r="U214" i="82" s="1"/>
  <c r="M173" i="18"/>
  <c r="U218" i="82" s="1"/>
  <c r="M118" i="18"/>
  <c r="U164" i="82" s="1"/>
  <c r="M128" i="18"/>
  <c r="U174" i="82" s="1"/>
  <c r="M131" i="18"/>
  <c r="U177" i="82" s="1"/>
  <c r="M140" i="18"/>
  <c r="U186" i="82" s="1"/>
  <c r="M145" i="18"/>
  <c r="U191" i="82" s="1"/>
  <c r="M147" i="18"/>
  <c r="U193" i="82" s="1"/>
  <c r="M150" i="18"/>
  <c r="U196" i="82" s="1"/>
  <c r="M153" i="18"/>
  <c r="U199" i="82" s="1"/>
  <c r="M160" i="18"/>
  <c r="U206" i="82" s="1"/>
  <c r="M163" i="18"/>
  <c r="U209" i="82" s="1"/>
  <c r="M112" i="18"/>
  <c r="U160" i="82" s="1"/>
  <c r="M113" i="18"/>
  <c r="U161" i="82" s="1"/>
  <c r="M167" i="18"/>
  <c r="U212" i="82" s="1"/>
  <c r="M165" i="18"/>
  <c r="U210" i="82" s="1"/>
  <c r="M122" i="18"/>
  <c r="U168" i="82" s="1"/>
  <c r="M123" i="18"/>
  <c r="U169" i="82" s="1"/>
  <c r="M126" i="18"/>
  <c r="U172" i="82" s="1"/>
  <c r="M135" i="18"/>
  <c r="U181" i="82" s="1"/>
  <c r="M170" i="18"/>
  <c r="U215" i="82" s="1"/>
  <c r="M174" i="18"/>
  <c r="U219" i="82" s="1"/>
  <c r="M175" i="18"/>
  <c r="U220" i="82" s="1"/>
  <c r="M178" i="18"/>
  <c r="U223" i="82" s="1"/>
  <c r="M124" i="18"/>
  <c r="U170" i="82" s="1"/>
  <c r="M125" i="18"/>
  <c r="U171" i="82" s="1"/>
  <c r="M129" i="18"/>
  <c r="U175" i="82" s="1"/>
  <c r="M134" i="18"/>
  <c r="U180" i="82" s="1"/>
  <c r="M137" i="18"/>
  <c r="U183" i="82" s="1"/>
  <c r="M138" i="18"/>
  <c r="U184" i="82" s="1"/>
  <c r="M142" i="18"/>
  <c r="U188" i="82" s="1"/>
  <c r="M146" i="18"/>
  <c r="U192" i="82" s="1"/>
  <c r="M156" i="18"/>
  <c r="U202" i="82" s="1"/>
  <c r="M161" i="18"/>
  <c r="U207" i="82" s="1"/>
  <c r="M107" i="18"/>
  <c r="U155" i="82" s="1"/>
  <c r="M108" i="18"/>
  <c r="U156" i="82" s="1"/>
  <c r="M106" i="18"/>
  <c r="U154" i="82" s="1"/>
  <c r="M171" i="18"/>
  <c r="U216" i="82" s="1"/>
  <c r="M119" i="18"/>
  <c r="U165" i="82" s="1"/>
  <c r="M127" i="18"/>
  <c r="U173" i="82" s="1"/>
  <c r="M130" i="18"/>
  <c r="U176" i="82" s="1"/>
  <c r="M133" i="18"/>
  <c r="U179" i="82" s="1"/>
  <c r="M159" i="18"/>
  <c r="U205" i="82" s="1"/>
  <c r="M144" i="18"/>
  <c r="U190" i="82" s="1"/>
  <c r="M162" i="18"/>
  <c r="U208" i="82" s="1"/>
  <c r="M157" i="18"/>
  <c r="U203" i="82" s="1"/>
  <c r="M152" i="18"/>
  <c r="U198" i="82" s="1"/>
  <c r="M143" i="18"/>
  <c r="U189" i="82" s="1"/>
  <c r="M141" i="18"/>
  <c r="U187" i="82" s="1"/>
  <c r="M136" i="18"/>
  <c r="U182" i="82" s="1"/>
  <c r="M120" i="18"/>
  <c r="U166" i="82" s="1"/>
  <c r="M177" i="18"/>
  <c r="U222" i="82" s="1"/>
  <c r="M168" i="18"/>
  <c r="U213" i="82" s="1"/>
  <c r="M151" i="18"/>
  <c r="U197" i="82" s="1"/>
  <c r="M149" i="18"/>
  <c r="U195" i="82" s="1"/>
  <c r="M148" i="18"/>
  <c r="U194" i="82" s="1"/>
  <c r="K110" i="18"/>
  <c r="U2430" i="82" s="1"/>
  <c r="K156" i="18"/>
  <c r="U2474" i="82" s="1"/>
  <c r="K151" i="18"/>
  <c r="U2469" i="82" s="1"/>
  <c r="K147" i="18"/>
  <c r="U2465" i="82" s="1"/>
  <c r="K146" i="18"/>
  <c r="U2464" i="82" s="1"/>
  <c r="K144" i="18"/>
  <c r="U2462" i="82" s="1"/>
  <c r="K143" i="18"/>
  <c r="U2461" i="82" s="1"/>
  <c r="K136" i="18"/>
  <c r="U2454" i="82" s="1"/>
  <c r="K130" i="18"/>
  <c r="U2448" i="82" s="1"/>
  <c r="K165" i="18"/>
  <c r="U2482" i="82" s="1"/>
  <c r="K175" i="18"/>
  <c r="U2492" i="82" s="1"/>
  <c r="K169" i="18"/>
  <c r="U2486" i="82" s="1"/>
  <c r="K113" i="18"/>
  <c r="U2433" i="82" s="1"/>
  <c r="K109" i="18"/>
  <c r="U2429" i="82" s="1"/>
  <c r="K117" i="18"/>
  <c r="U2435" i="82" s="1"/>
  <c r="K163" i="18"/>
  <c r="U2481" i="82" s="1"/>
  <c r="K161" i="18"/>
  <c r="U2479" i="82" s="1"/>
  <c r="K159" i="18"/>
  <c r="U2477" i="82" s="1"/>
  <c r="K157" i="18"/>
  <c r="U2475" i="82" s="1"/>
  <c r="K149" i="18"/>
  <c r="U2467" i="82" s="1"/>
  <c r="K141" i="18"/>
  <c r="U2459" i="82" s="1"/>
  <c r="K140" i="18"/>
  <c r="U2458" i="82" s="1"/>
  <c r="K138" i="18"/>
  <c r="U2456" i="82" s="1"/>
  <c r="K132" i="18"/>
  <c r="U2450" i="82" s="1"/>
  <c r="K131" i="18"/>
  <c r="U2449" i="82" s="1"/>
  <c r="K127" i="18"/>
  <c r="U2445" i="82" s="1"/>
  <c r="K121" i="18"/>
  <c r="U2439" i="82" s="1"/>
  <c r="K118" i="18"/>
  <c r="U2436" i="82" s="1"/>
  <c r="K177" i="18"/>
  <c r="U2494" i="82" s="1"/>
  <c r="K174" i="18"/>
  <c r="U2491" i="82" s="1"/>
  <c r="J117" i="18"/>
  <c r="U1654" i="82" s="1"/>
  <c r="J162" i="18"/>
  <c r="U1699" i="82" s="1"/>
  <c r="J159" i="18"/>
  <c r="U1696" i="82" s="1"/>
  <c r="J153" i="18"/>
  <c r="U1690" i="82" s="1"/>
  <c r="J149" i="18"/>
  <c r="U1686" i="82" s="1"/>
  <c r="J147" i="18"/>
  <c r="U1684" i="82" s="1"/>
  <c r="J145" i="18"/>
  <c r="U1682" i="82" s="1"/>
  <c r="J141" i="18"/>
  <c r="U1678" i="82" s="1"/>
  <c r="J139" i="18"/>
  <c r="U1676" i="82" s="1"/>
  <c r="J137" i="18"/>
  <c r="U1674" i="82" s="1"/>
  <c r="J129" i="18"/>
  <c r="U1666" i="82" s="1"/>
  <c r="J127" i="18"/>
  <c r="U1664" i="82" s="1"/>
  <c r="J119" i="18"/>
  <c r="U1656" i="82" s="1"/>
  <c r="J177" i="18"/>
  <c r="U1713" i="82" s="1"/>
  <c r="J175" i="18"/>
  <c r="U1711" i="82" s="1"/>
  <c r="J173" i="18"/>
  <c r="U1709" i="82" s="1"/>
  <c r="J171" i="18"/>
  <c r="U1707" i="82" s="1"/>
  <c r="J113" i="18"/>
  <c r="U1652" i="82" s="1"/>
  <c r="J108" i="18"/>
  <c r="U1647" i="82" s="1"/>
  <c r="J163" i="18"/>
  <c r="U1700" i="82" s="1"/>
  <c r="J160" i="18"/>
  <c r="U1697" i="82" s="1"/>
  <c r="J157" i="18"/>
  <c r="U1694" i="82" s="1"/>
  <c r="J156" i="18"/>
  <c r="U1693" i="82" s="1"/>
  <c r="J146" i="18"/>
  <c r="U1683" i="82" s="1"/>
  <c r="J140" i="18"/>
  <c r="U1677" i="82" s="1"/>
  <c r="J135" i="18"/>
  <c r="U1672" i="82" s="1"/>
  <c r="J132" i="18"/>
  <c r="U1669" i="82" s="1"/>
  <c r="J130" i="18"/>
  <c r="U1667" i="82" s="1"/>
  <c r="J121" i="18"/>
  <c r="U1658" i="82" s="1"/>
  <c r="J178" i="18"/>
  <c r="U1714" i="82" s="1"/>
  <c r="J168" i="18"/>
  <c r="U1704" i="82" s="1"/>
  <c r="I160" i="18"/>
  <c r="U916" i="82" s="1"/>
  <c r="I159" i="18"/>
  <c r="U915" i="82" s="1"/>
  <c r="I152" i="18"/>
  <c r="U908" i="82" s="1"/>
  <c r="I149" i="18"/>
  <c r="U905" i="82" s="1"/>
  <c r="I141" i="18"/>
  <c r="U897" i="82" s="1"/>
  <c r="I135" i="18"/>
  <c r="U891" i="82" s="1"/>
  <c r="I128" i="18"/>
  <c r="U884" i="82" s="1"/>
  <c r="I120" i="18"/>
  <c r="U876" i="82" s="1"/>
  <c r="I176" i="18"/>
  <c r="U931" i="82" s="1"/>
  <c r="I173" i="18"/>
  <c r="U928" i="82" s="1"/>
  <c r="I170" i="18"/>
  <c r="U925" i="82" s="1"/>
  <c r="I168" i="18"/>
  <c r="U923" i="82" s="1"/>
  <c r="I112" i="18"/>
  <c r="U870" i="82" s="1"/>
  <c r="I110" i="18"/>
  <c r="U868" i="82" s="1"/>
  <c r="I108" i="18"/>
  <c r="U866" i="82" s="1"/>
  <c r="I117" i="18"/>
  <c r="U873" i="82" s="1"/>
  <c r="I161" i="18"/>
  <c r="U917" i="82" s="1"/>
  <c r="I153" i="18"/>
  <c r="U909" i="82" s="1"/>
  <c r="I150" i="18"/>
  <c r="U906" i="82" s="1"/>
  <c r="I147" i="18"/>
  <c r="U903" i="82" s="1"/>
  <c r="I144" i="18"/>
  <c r="U900" i="82" s="1"/>
  <c r="I142" i="18"/>
  <c r="U898" i="82" s="1"/>
  <c r="I139" i="18"/>
  <c r="U895" i="82" s="1"/>
  <c r="I138" i="18"/>
  <c r="U894" i="82" s="1"/>
  <c r="I132" i="18"/>
  <c r="U888" i="82" s="1"/>
  <c r="I129" i="18"/>
  <c r="U885" i="82" s="1"/>
  <c r="I126" i="18"/>
  <c r="U882" i="82" s="1"/>
  <c r="I121" i="18"/>
  <c r="U877" i="82" s="1"/>
  <c r="I118" i="18"/>
  <c r="U874" i="82" s="1"/>
  <c r="I165" i="18"/>
  <c r="U920" i="82" s="1"/>
  <c r="I178" i="18"/>
  <c r="U933" i="82" s="1"/>
  <c r="I177" i="18"/>
  <c r="U932" i="82" s="1"/>
  <c r="I174" i="18"/>
  <c r="U929" i="82" s="1"/>
  <c r="H112" i="18"/>
  <c r="U89" i="82" s="1"/>
  <c r="H107" i="18"/>
  <c r="U84" i="82" s="1"/>
  <c r="H157" i="18"/>
  <c r="U132" i="82" s="1"/>
  <c r="H153" i="18"/>
  <c r="U128" i="82" s="1"/>
  <c r="H137" i="18"/>
  <c r="U112" i="82" s="1"/>
  <c r="H113" i="18"/>
  <c r="U90" i="82" s="1"/>
  <c r="H108" i="18"/>
  <c r="U85" i="82" s="1"/>
  <c r="H147" i="18"/>
  <c r="U122" i="82" s="1"/>
  <c r="H134" i="18"/>
  <c r="U109" i="82" s="1"/>
  <c r="H123" i="18"/>
  <c r="U98" i="82" s="1"/>
  <c r="H170" i="18"/>
  <c r="U144" i="82" s="1"/>
  <c r="H166" i="18"/>
  <c r="U140" i="82" s="1"/>
  <c r="F113" i="18"/>
  <c r="U2362" i="82" s="1"/>
  <c r="F109" i="18"/>
  <c r="U2358" i="82" s="1"/>
  <c r="F163" i="18"/>
  <c r="U2410" i="82" s="1"/>
  <c r="F161" i="18"/>
  <c r="U2408" i="82" s="1"/>
  <c r="F152" i="18"/>
  <c r="U2399" i="82" s="1"/>
  <c r="F149" i="18"/>
  <c r="U2396" i="82" s="1"/>
  <c r="F147" i="18"/>
  <c r="U2394" i="82" s="1"/>
  <c r="F133" i="18"/>
  <c r="U2380" i="82" s="1"/>
  <c r="F131" i="18"/>
  <c r="U2378" i="82" s="1"/>
  <c r="F128" i="18"/>
  <c r="U2375" i="82" s="1"/>
  <c r="F179" i="18"/>
  <c r="U2425" i="82" s="1"/>
  <c r="F171" i="18"/>
  <c r="U2417" i="82" s="1"/>
  <c r="F169" i="18"/>
  <c r="U2415" i="82" s="1"/>
  <c r="F167" i="18"/>
  <c r="U2413" i="82" s="1"/>
  <c r="F106" i="18"/>
  <c r="U2355" i="82" s="1"/>
  <c r="F111" i="18"/>
  <c r="U2360" i="82" s="1"/>
  <c r="F107" i="18"/>
  <c r="U2356" i="82" s="1"/>
  <c r="F162" i="18"/>
  <c r="U2409" i="82" s="1"/>
  <c r="F158" i="18"/>
  <c r="U2405" i="82" s="1"/>
  <c r="F153" i="18"/>
  <c r="U2400" i="82" s="1"/>
  <c r="F150" i="18"/>
  <c r="U2397" i="82" s="1"/>
  <c r="F148" i="18"/>
  <c r="U2395" i="82" s="1"/>
  <c r="F145" i="18"/>
  <c r="U2392" i="82" s="1"/>
  <c r="F141" i="18"/>
  <c r="U2388" i="82" s="1"/>
  <c r="F136" i="18"/>
  <c r="U2383" i="82" s="1"/>
  <c r="F134" i="18"/>
  <c r="U2381" i="82" s="1"/>
  <c r="F132" i="18"/>
  <c r="U2379" i="82" s="1"/>
  <c r="F129" i="18"/>
  <c r="U2376" i="82" s="1"/>
  <c r="F127" i="18"/>
  <c r="U2374" i="82" s="1"/>
  <c r="F124" i="18"/>
  <c r="U2371" i="82" s="1"/>
  <c r="F120" i="18"/>
  <c r="U2367" i="82" s="1"/>
  <c r="F175" i="18"/>
  <c r="U2421" i="82" s="1"/>
  <c r="F114" i="18"/>
  <c r="U2363" i="82" s="1"/>
  <c r="F110" i="18"/>
  <c r="U2359" i="82" s="1"/>
  <c r="F117" i="18"/>
  <c r="U2364" i="82" s="1"/>
  <c r="F160" i="18"/>
  <c r="U2407" i="82" s="1"/>
  <c r="F156" i="18"/>
  <c r="U2403" i="82" s="1"/>
  <c r="F143" i="18"/>
  <c r="U2390" i="82" s="1"/>
  <c r="F140" i="18"/>
  <c r="U2387" i="82" s="1"/>
  <c r="F138" i="18"/>
  <c r="U2385" i="82" s="1"/>
  <c r="F135" i="18"/>
  <c r="U2382" i="82" s="1"/>
  <c r="F126" i="18"/>
  <c r="U2373" i="82" s="1"/>
  <c r="F122" i="18"/>
  <c r="U2369" i="82" s="1"/>
  <c r="F119" i="18"/>
  <c r="U2366" i="82" s="1"/>
  <c r="F165" i="18"/>
  <c r="U2411" i="82" s="1"/>
  <c r="F177" i="18"/>
  <c r="U2423" i="82" s="1"/>
  <c r="F174" i="18"/>
  <c r="U2420" i="82" s="1"/>
  <c r="F172" i="18"/>
  <c r="U2418" i="82" s="1"/>
  <c r="F170" i="18"/>
  <c r="U2416" i="82" s="1"/>
  <c r="F168" i="18"/>
  <c r="U2414" i="82" s="1"/>
  <c r="E166" i="18"/>
  <c r="U1631" i="82" s="1"/>
  <c r="E169" i="18"/>
  <c r="U1634" i="82" s="1"/>
  <c r="E170" i="18"/>
  <c r="U1635" i="82" s="1"/>
  <c r="E174" i="18"/>
  <c r="U1639" i="82" s="1"/>
  <c r="E175" i="18"/>
  <c r="U1640" i="82" s="1"/>
  <c r="E176" i="18"/>
  <c r="U1641" i="82" s="1"/>
  <c r="E119" i="18"/>
  <c r="U1585" i="82" s="1"/>
  <c r="E120" i="18"/>
  <c r="U1586" i="82" s="1"/>
  <c r="E121" i="18"/>
  <c r="U1587" i="82" s="1"/>
  <c r="E124" i="18"/>
  <c r="U1590" i="82" s="1"/>
  <c r="E125" i="18"/>
  <c r="U1591" i="82" s="1"/>
  <c r="E132" i="18"/>
  <c r="U1598" i="82" s="1"/>
  <c r="E135" i="18"/>
  <c r="U1601" i="82" s="1"/>
  <c r="E136" i="18"/>
  <c r="U1602" i="82" s="1"/>
  <c r="E137" i="18"/>
  <c r="U1603" i="82" s="1"/>
  <c r="E143" i="18"/>
  <c r="U1609" i="82" s="1"/>
  <c r="E148" i="18"/>
  <c r="U1614" i="82" s="1"/>
  <c r="E158" i="18"/>
  <c r="U1624" i="82" s="1"/>
  <c r="E159" i="18"/>
  <c r="U1625" i="82" s="1"/>
  <c r="E162" i="18"/>
  <c r="U1628" i="82" s="1"/>
  <c r="E107" i="18"/>
  <c r="U1575" i="82" s="1"/>
  <c r="E109" i="18"/>
  <c r="U1577" i="82" s="1"/>
  <c r="E111" i="18"/>
  <c r="U1579" i="82" s="1"/>
  <c r="E113" i="18"/>
  <c r="U1581" i="82" s="1"/>
  <c r="E171" i="18"/>
  <c r="U1636" i="82" s="1"/>
  <c r="E172" i="18"/>
  <c r="U1637" i="82" s="1"/>
  <c r="E179" i="18"/>
  <c r="U1644" i="82" s="1"/>
  <c r="E165" i="18"/>
  <c r="U1630" i="82" s="1"/>
  <c r="E139" i="18"/>
  <c r="U1605" i="82" s="1"/>
  <c r="E150" i="18"/>
  <c r="U1616" i="82" s="1"/>
  <c r="E151" i="18"/>
  <c r="U1617" i="82" s="1"/>
  <c r="E110" i="18"/>
  <c r="U1578" i="82" s="1"/>
  <c r="E114" i="18"/>
  <c r="U1582" i="82" s="1"/>
  <c r="E177" i="18"/>
  <c r="U1642" i="82" s="1"/>
  <c r="E122" i="18"/>
  <c r="U1588" i="82" s="1"/>
  <c r="E126" i="18"/>
  <c r="U1592" i="82" s="1"/>
  <c r="E127" i="18"/>
  <c r="U1593" i="82" s="1"/>
  <c r="E133" i="18"/>
  <c r="U1599" i="82" s="1"/>
  <c r="E138" i="18"/>
  <c r="U1604" i="82" s="1"/>
  <c r="E144" i="18"/>
  <c r="U1610" i="82" s="1"/>
  <c r="E149" i="18"/>
  <c r="U1615" i="82" s="1"/>
  <c r="E156" i="18"/>
  <c r="U1622" i="82" s="1"/>
  <c r="E160" i="18"/>
  <c r="U1626" i="82" s="1"/>
  <c r="E163" i="18"/>
  <c r="U1629" i="82" s="1"/>
  <c r="E117" i="18"/>
  <c r="U1583" i="82" s="1"/>
  <c r="E167" i="18"/>
  <c r="U1632" i="82" s="1"/>
  <c r="E168" i="18"/>
  <c r="U1633" i="82" s="1"/>
  <c r="E178" i="18"/>
  <c r="U1643" i="82" s="1"/>
  <c r="E123" i="18"/>
  <c r="U1589" i="82" s="1"/>
  <c r="E128" i="18"/>
  <c r="U1594" i="82" s="1"/>
  <c r="E134" i="18"/>
  <c r="U1600" i="82" s="1"/>
  <c r="E152" i="18"/>
  <c r="U1618" i="82" s="1"/>
  <c r="E157" i="18"/>
  <c r="U1623" i="82" s="1"/>
  <c r="E108" i="18"/>
  <c r="U1576" i="82" s="1"/>
  <c r="E112" i="18"/>
  <c r="U1580" i="82" s="1"/>
  <c r="E130" i="18"/>
  <c r="U1596" i="82" s="1"/>
  <c r="E153" i="18"/>
  <c r="U1619" i="82" s="1"/>
  <c r="E173" i="18"/>
  <c r="U1638" i="82" s="1"/>
  <c r="E147" i="18"/>
  <c r="U1613" i="82" s="1"/>
  <c r="E145" i="18"/>
  <c r="U1611" i="82" s="1"/>
  <c r="E142" i="18"/>
  <c r="U1608" i="82" s="1"/>
  <c r="E140" i="18"/>
  <c r="U1606" i="82" s="1"/>
  <c r="E131" i="18"/>
  <c r="U1597" i="82" s="1"/>
  <c r="E129" i="18"/>
  <c r="U1595" i="82" s="1"/>
  <c r="E118" i="18"/>
  <c r="U1584" i="82" s="1"/>
  <c r="E161" i="18"/>
  <c r="U1627" i="82" s="1"/>
  <c r="E146" i="18"/>
  <c r="U1612" i="82" s="1"/>
  <c r="E141" i="18"/>
  <c r="U1607" i="82" s="1"/>
  <c r="E106" i="18"/>
  <c r="U1574" i="82" s="1"/>
  <c r="D117" i="18"/>
  <c r="U802" i="82" s="1"/>
  <c r="D159" i="18"/>
  <c r="U844" i="82" s="1"/>
  <c r="D151" i="18"/>
  <c r="U836" i="82" s="1"/>
  <c r="D146" i="18"/>
  <c r="U831" i="82" s="1"/>
  <c r="D141" i="18"/>
  <c r="U826" i="82" s="1"/>
  <c r="D136" i="18"/>
  <c r="U821" i="82" s="1"/>
  <c r="D130" i="18"/>
  <c r="U815" i="82" s="1"/>
  <c r="D126" i="18"/>
  <c r="U811" i="82" s="1"/>
  <c r="D125" i="18"/>
  <c r="U810" i="82" s="1"/>
  <c r="D120" i="18"/>
  <c r="U805" i="82" s="1"/>
  <c r="D179" i="18"/>
  <c r="U863" i="82" s="1"/>
  <c r="D175" i="18"/>
  <c r="U859" i="82" s="1"/>
  <c r="D171" i="18"/>
  <c r="U855" i="82" s="1"/>
  <c r="D169" i="18"/>
  <c r="U853" i="82" s="1"/>
  <c r="D167" i="18"/>
  <c r="U851" i="82" s="1"/>
  <c r="D152" i="18"/>
  <c r="U837" i="82" s="1"/>
  <c r="D148" i="18"/>
  <c r="U833" i="82" s="1"/>
  <c r="D147" i="18"/>
  <c r="U832" i="82" s="1"/>
  <c r="D142" i="18"/>
  <c r="U827" i="82" s="1"/>
  <c r="D138" i="18"/>
  <c r="U823" i="82" s="1"/>
  <c r="D137" i="18"/>
  <c r="U822" i="82" s="1"/>
  <c r="D132" i="18"/>
  <c r="U817" i="82" s="1"/>
  <c r="D131" i="18"/>
  <c r="U816" i="82" s="1"/>
  <c r="D127" i="18"/>
  <c r="U812" i="82" s="1"/>
  <c r="D121" i="18"/>
  <c r="U806" i="82" s="1"/>
  <c r="D165" i="18"/>
  <c r="U849" i="82" s="1"/>
  <c r="D176" i="18"/>
  <c r="U860" i="82" s="1"/>
  <c r="D172" i="18"/>
  <c r="U856" i="82" s="1"/>
  <c r="D170" i="18"/>
  <c r="U854" i="82" s="1"/>
  <c r="D168" i="18"/>
  <c r="U852" i="82" s="1"/>
  <c r="C133" i="18"/>
  <c r="U37" i="82" s="1"/>
  <c r="C162" i="18"/>
  <c r="U66" i="82" s="1"/>
  <c r="C149" i="18"/>
  <c r="U53" i="82" s="1"/>
  <c r="C141" i="18"/>
  <c r="U45" i="82" s="1"/>
  <c r="C108" i="18"/>
  <c r="U14" i="82" s="1"/>
  <c r="C159" i="18"/>
  <c r="U63" i="82" s="1"/>
  <c r="C109" i="18"/>
  <c r="U15" i="82" s="1"/>
  <c r="C145" i="18"/>
  <c r="U49" i="82" s="1"/>
  <c r="C137" i="18"/>
  <c r="U41" i="82" s="1"/>
  <c r="C113" i="18"/>
  <c r="U19" i="82" s="1"/>
  <c r="C117" i="18"/>
  <c r="U21" i="82" s="1"/>
  <c r="H110" i="18"/>
  <c r="U87" i="82" s="1"/>
  <c r="H139" i="18"/>
  <c r="U114" i="82" s="1"/>
  <c r="H136" i="18"/>
  <c r="U111" i="82" s="1"/>
  <c r="H127" i="18"/>
  <c r="U102" i="82" s="1"/>
  <c r="H119" i="18"/>
  <c r="U94" i="82" s="1"/>
  <c r="H165" i="18"/>
  <c r="U139" i="82" s="1"/>
  <c r="H178" i="18"/>
  <c r="U152" i="82" s="1"/>
  <c r="H176" i="18"/>
  <c r="U150" i="82" s="1"/>
  <c r="H174" i="18"/>
  <c r="U148" i="82" s="1"/>
  <c r="H106" i="18"/>
  <c r="U83" i="82" s="1"/>
  <c r="H109" i="18"/>
  <c r="U86" i="82" s="1"/>
  <c r="H152" i="18"/>
  <c r="U127" i="82" s="1"/>
  <c r="H145" i="18"/>
  <c r="U120" i="82" s="1"/>
  <c r="H142" i="18"/>
  <c r="U117" i="82" s="1"/>
  <c r="H129" i="18"/>
  <c r="U104" i="82" s="1"/>
  <c r="H121" i="18"/>
  <c r="U96" i="82" s="1"/>
  <c r="H117" i="18"/>
  <c r="U92" i="82" s="1"/>
  <c r="H161" i="18"/>
  <c r="U136" i="82" s="1"/>
  <c r="H149" i="18"/>
  <c r="U124" i="82" s="1"/>
  <c r="H146" i="18"/>
  <c r="U121" i="82" s="1"/>
  <c r="H143" i="18"/>
  <c r="U118" i="82" s="1"/>
  <c r="H140" i="18"/>
  <c r="U115" i="82" s="1"/>
  <c r="H133" i="18"/>
  <c r="U108" i="82" s="1"/>
  <c r="H130" i="18"/>
  <c r="U105" i="82" s="1"/>
  <c r="H126" i="18"/>
  <c r="U101" i="82" s="1"/>
  <c r="H122" i="18"/>
  <c r="U97" i="82" s="1"/>
  <c r="H118" i="18"/>
  <c r="U93" i="82" s="1"/>
  <c r="H177" i="18"/>
  <c r="U151" i="82" s="1"/>
  <c r="H173" i="18"/>
  <c r="U147" i="82" s="1"/>
  <c r="H169" i="18"/>
  <c r="U143" i="82" s="1"/>
  <c r="H162" i="18"/>
  <c r="U137" i="82" s="1"/>
  <c r="H159" i="18"/>
  <c r="U134" i="82" s="1"/>
  <c r="H156" i="18"/>
  <c r="U131" i="82" s="1"/>
  <c r="H151" i="18"/>
  <c r="U126" i="82" s="1"/>
  <c r="H148" i="18"/>
  <c r="U123" i="82" s="1"/>
  <c r="H141" i="18"/>
  <c r="U116" i="82" s="1"/>
  <c r="H138" i="18"/>
  <c r="U113" i="82" s="1"/>
  <c r="H135" i="18"/>
  <c r="U110" i="82" s="1"/>
  <c r="H132" i="18"/>
  <c r="U107" i="82" s="1"/>
  <c r="H128" i="18"/>
  <c r="U103" i="82" s="1"/>
  <c r="H124" i="18"/>
  <c r="U99" i="82" s="1"/>
  <c r="H120" i="18"/>
  <c r="U95" i="82" s="1"/>
  <c r="H175" i="18"/>
  <c r="U149" i="82" s="1"/>
  <c r="C166" i="18"/>
  <c r="U69" i="82" s="1"/>
  <c r="C170" i="18"/>
  <c r="U73" i="82" s="1"/>
  <c r="C174" i="18"/>
  <c r="U77" i="82" s="1"/>
  <c r="C178" i="18"/>
  <c r="U81" i="82" s="1"/>
  <c r="C165" i="18"/>
  <c r="U68" i="82" s="1"/>
  <c r="C119" i="18"/>
  <c r="U23" i="82" s="1"/>
  <c r="C123" i="18"/>
  <c r="U27" i="82" s="1"/>
  <c r="C127" i="18"/>
  <c r="U31" i="82" s="1"/>
  <c r="C131" i="18"/>
  <c r="U35" i="82" s="1"/>
  <c r="C135" i="18"/>
  <c r="U39" i="82" s="1"/>
  <c r="C139" i="18"/>
  <c r="U43" i="82" s="1"/>
  <c r="C143" i="18"/>
  <c r="U47" i="82" s="1"/>
  <c r="C147" i="18"/>
  <c r="U51" i="82" s="1"/>
  <c r="C151" i="18"/>
  <c r="U55" i="82" s="1"/>
  <c r="C157" i="18"/>
  <c r="U61" i="82" s="1"/>
  <c r="C169" i="18"/>
  <c r="U72" i="82" s="1"/>
  <c r="C173" i="18"/>
  <c r="U76" i="82" s="1"/>
  <c r="C177" i="18"/>
  <c r="U80" i="82" s="1"/>
  <c r="C118" i="18"/>
  <c r="U22" i="82" s="1"/>
  <c r="C122" i="18"/>
  <c r="U26" i="82" s="1"/>
  <c r="C126" i="18"/>
  <c r="U30" i="82" s="1"/>
  <c r="C130" i="18"/>
  <c r="U34" i="82" s="1"/>
  <c r="C134" i="18"/>
  <c r="U38" i="82" s="1"/>
  <c r="C138" i="18"/>
  <c r="U42" i="82" s="1"/>
  <c r="C142" i="18"/>
  <c r="U46" i="82" s="1"/>
  <c r="C146" i="18"/>
  <c r="U50" i="82" s="1"/>
  <c r="C156" i="18"/>
  <c r="U60" i="82" s="1"/>
  <c r="C160" i="18"/>
  <c r="U64" i="82" s="1"/>
  <c r="C167" i="18"/>
  <c r="U70" i="82" s="1"/>
  <c r="C175" i="18"/>
  <c r="U78" i="82" s="1"/>
  <c r="C120" i="18"/>
  <c r="U24" i="82" s="1"/>
  <c r="C124" i="18"/>
  <c r="U28" i="82" s="1"/>
  <c r="C128" i="18"/>
  <c r="U32" i="82" s="1"/>
  <c r="C132" i="18"/>
  <c r="U36" i="82" s="1"/>
  <c r="C136" i="18"/>
  <c r="U40" i="82" s="1"/>
  <c r="C140" i="18"/>
  <c r="U44" i="82" s="1"/>
  <c r="C144" i="18"/>
  <c r="U48" i="82" s="1"/>
  <c r="C148" i="18"/>
  <c r="U52" i="82" s="1"/>
  <c r="C152" i="18"/>
  <c r="U56" i="82" s="1"/>
  <c r="C107" i="18"/>
  <c r="U13" i="82" s="1"/>
  <c r="C168" i="18"/>
  <c r="U71" i="82" s="1"/>
  <c r="C176" i="18"/>
  <c r="U79" i="82" s="1"/>
  <c r="C121" i="18"/>
  <c r="U25" i="82" s="1"/>
  <c r="C125" i="18"/>
  <c r="U29" i="82" s="1"/>
  <c r="C129" i="18"/>
  <c r="U33" i="82" s="1"/>
  <c r="C106" i="18"/>
  <c r="U12" i="82" s="1"/>
  <c r="C112" i="18"/>
  <c r="U18" i="82" s="1"/>
  <c r="C161" i="18"/>
  <c r="U65" i="82" s="1"/>
  <c r="C110" i="18"/>
  <c r="U16" i="82" s="1"/>
  <c r="I74" i="77" l="1"/>
  <c r="J74" i="77" s="1"/>
  <c r="H74" i="77"/>
  <c r="I75" i="77" l="1"/>
  <c r="J75" i="77" s="1"/>
  <c r="H75" i="77"/>
  <c r="B179" i="18"/>
  <c r="B178" i="18"/>
  <c r="B177" i="18"/>
  <c r="B176" i="18"/>
  <c r="B175" i="18"/>
  <c r="B174" i="18"/>
  <c r="B173" i="18"/>
  <c r="B172" i="18"/>
  <c r="B171" i="18"/>
  <c r="B170" i="18"/>
  <c r="B169" i="18"/>
  <c r="B168" i="18"/>
  <c r="B167" i="18"/>
  <c r="B166" i="18"/>
  <c r="B165" i="18"/>
  <c r="B163" i="18"/>
  <c r="B162" i="18"/>
  <c r="B161" i="18"/>
  <c r="B160" i="18"/>
  <c r="B159" i="18"/>
  <c r="B158" i="18"/>
  <c r="B157" i="18"/>
  <c r="B156" i="18"/>
  <c r="B151" i="18"/>
  <c r="B150"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17" i="18"/>
  <c r="L64" i="64"/>
  <c r="W303" i="81" s="1"/>
  <c r="J64" i="64"/>
  <c r="S303" i="81" s="1"/>
  <c r="H64" i="64"/>
  <c r="O303" i="81" s="1"/>
  <c r="F64" i="64"/>
  <c r="K303" i="81" s="1"/>
  <c r="N63" i="64"/>
  <c r="N62" i="64"/>
  <c r="N61" i="64"/>
  <c r="N60" i="64"/>
  <c r="N59" i="64"/>
  <c r="N58" i="64"/>
  <c r="N57" i="64"/>
  <c r="N56" i="64"/>
  <c r="N55" i="64"/>
  <c r="N54" i="64"/>
  <c r="N53" i="64"/>
  <c r="N52" i="64"/>
  <c r="N51" i="64"/>
  <c r="N50" i="64"/>
  <c r="N49" i="64"/>
  <c r="N48" i="64"/>
  <c r="N47" i="64"/>
  <c r="N46" i="64"/>
  <c r="N45" i="64"/>
  <c r="N44" i="64"/>
  <c r="N43" i="64"/>
  <c r="N42" i="64"/>
  <c r="N41" i="64"/>
  <c r="N40" i="64"/>
  <c r="N39" i="64"/>
  <c r="N38" i="64"/>
  <c r="N37" i="64"/>
  <c r="N36" i="64"/>
  <c r="N35" i="64"/>
  <c r="N34" i="64"/>
  <c r="N33" i="64"/>
  <c r="N32" i="64"/>
  <c r="N31" i="64"/>
  <c r="N30" i="64"/>
  <c r="N29" i="64"/>
  <c r="N28" i="64"/>
  <c r="N27" i="64"/>
  <c r="N26" i="64"/>
  <c r="N25" i="64"/>
  <c r="N24" i="64"/>
  <c r="N23" i="64"/>
  <c r="N22" i="64"/>
  <c r="N21" i="64"/>
  <c r="N20" i="64"/>
  <c r="N19" i="64"/>
  <c r="N18" i="64"/>
  <c r="N17" i="64"/>
  <c r="N16" i="64"/>
  <c r="N15" i="64"/>
  <c r="N14" i="64"/>
  <c r="E119" i="70"/>
  <c r="D119" i="70"/>
  <c r="E101" i="70"/>
  <c r="D101" i="70"/>
  <c r="O82" i="70"/>
  <c r="N82" i="70"/>
  <c r="M82" i="70"/>
  <c r="L82" i="70"/>
  <c r="K82" i="70"/>
  <c r="J82" i="70"/>
  <c r="I82" i="70"/>
  <c r="H82" i="70"/>
  <c r="G82" i="70"/>
  <c r="E82" i="70"/>
  <c r="D82" i="70"/>
  <c r="F81" i="70"/>
  <c r="F80" i="70"/>
  <c r="F79" i="70"/>
  <c r="F78" i="70"/>
  <c r="F77" i="70"/>
  <c r="F76" i="70"/>
  <c r="F75" i="70"/>
  <c r="O63" i="70"/>
  <c r="N63" i="70"/>
  <c r="M63" i="70"/>
  <c r="L63" i="70"/>
  <c r="K63" i="70"/>
  <c r="J63" i="70"/>
  <c r="I63" i="70"/>
  <c r="H63" i="70"/>
  <c r="G63" i="70"/>
  <c r="E63" i="70"/>
  <c r="D63" i="70"/>
  <c r="F62" i="70"/>
  <c r="F61" i="70"/>
  <c r="F60" i="70"/>
  <c r="F59" i="70"/>
  <c r="F58" i="70"/>
  <c r="F57" i="70"/>
  <c r="F56" i="70"/>
  <c r="O44" i="70"/>
  <c r="N44" i="70"/>
  <c r="M44" i="70"/>
  <c r="L44" i="70"/>
  <c r="K44" i="70"/>
  <c r="J44" i="70"/>
  <c r="I44" i="70"/>
  <c r="H44" i="70"/>
  <c r="G44" i="70"/>
  <c r="E44" i="70"/>
  <c r="D44" i="70"/>
  <c r="F43" i="70"/>
  <c r="F42" i="70"/>
  <c r="F41" i="70"/>
  <c r="F40" i="70"/>
  <c r="F39" i="70"/>
  <c r="F38" i="70"/>
  <c r="F37" i="70"/>
  <c r="O25" i="70"/>
  <c r="N25" i="70"/>
  <c r="M25" i="70"/>
  <c r="L25" i="70"/>
  <c r="K25" i="70"/>
  <c r="J25" i="70"/>
  <c r="I25" i="70"/>
  <c r="H25" i="70"/>
  <c r="G25" i="70"/>
  <c r="E25" i="70"/>
  <c r="D25" i="70"/>
  <c r="AJ46" i="65"/>
  <c r="AI46" i="65"/>
  <c r="AI55" i="65" s="1"/>
  <c r="AH46" i="65"/>
  <c r="AH54" i="65" s="1"/>
  <c r="AG46" i="65"/>
  <c r="AG57" i="65" s="1"/>
  <c r="AE46" i="65"/>
  <c r="AD46" i="65"/>
  <c r="AD52" i="65" s="1"/>
  <c r="AC46" i="65"/>
  <c r="AC63" i="65" s="1"/>
  <c r="AB46" i="65"/>
  <c r="AB58" i="65" s="1"/>
  <c r="Z46" i="65"/>
  <c r="Y46" i="65"/>
  <c r="Y55" i="65" s="1"/>
  <c r="X46" i="65"/>
  <c r="X56" i="65" s="1"/>
  <c r="W46" i="65"/>
  <c r="W51" i="65" s="1"/>
  <c r="U46" i="65"/>
  <c r="T46" i="65"/>
  <c r="T61" i="65" s="1"/>
  <c r="S46" i="65"/>
  <c r="S62" i="65" s="1"/>
  <c r="R46" i="65"/>
  <c r="R63" i="65" s="1"/>
  <c r="P46" i="65"/>
  <c r="O46" i="65"/>
  <c r="O63" i="65" s="1"/>
  <c r="N46" i="65"/>
  <c r="N60" i="65" s="1"/>
  <c r="M46" i="65"/>
  <c r="M61" i="65" s="1"/>
  <c r="K46" i="65"/>
  <c r="J46" i="65"/>
  <c r="J64" i="65" s="1"/>
  <c r="I46" i="65"/>
  <c r="I59" i="65" s="1"/>
  <c r="H46" i="65"/>
  <c r="H62" i="65" s="1"/>
  <c r="F46" i="65"/>
  <c r="E46" i="65"/>
  <c r="E63" i="65" s="1"/>
  <c r="D46" i="65"/>
  <c r="D54" i="65" s="1"/>
  <c r="C46" i="65"/>
  <c r="C50" i="65" s="1"/>
  <c r="AJ36" i="65"/>
  <c r="AI36" i="65"/>
  <c r="AH36" i="65"/>
  <c r="AG36" i="65"/>
  <c r="AE36" i="65"/>
  <c r="AD36" i="65"/>
  <c r="AC36" i="65"/>
  <c r="AB36" i="65"/>
  <c r="Z36" i="65"/>
  <c r="Y36" i="65"/>
  <c r="X36" i="65"/>
  <c r="W36" i="65"/>
  <c r="U36" i="65"/>
  <c r="T36" i="65"/>
  <c r="S36" i="65"/>
  <c r="R36" i="65"/>
  <c r="P36" i="65"/>
  <c r="O36" i="65"/>
  <c r="N36" i="65"/>
  <c r="M36" i="65"/>
  <c r="K36" i="65"/>
  <c r="J36" i="65"/>
  <c r="I36" i="65"/>
  <c r="H36" i="65"/>
  <c r="F36" i="65"/>
  <c r="E36" i="65"/>
  <c r="D36" i="65"/>
  <c r="C36" i="65"/>
  <c r="AY35" i="65"/>
  <c r="AX35" i="65"/>
  <c r="AW35" i="65"/>
  <c r="AV35" i="65"/>
  <c r="AT35" i="65"/>
  <c r="AS35" i="65"/>
  <c r="AR35" i="65"/>
  <c r="AQ35" i="65"/>
  <c r="AO35" i="65"/>
  <c r="BD35" i="65" s="1"/>
  <c r="AN35" i="65"/>
  <c r="AM35" i="65"/>
  <c r="BB35" i="65" s="1"/>
  <c r="AL35" i="65"/>
  <c r="AK35" i="65"/>
  <c r="AF35" i="65"/>
  <c r="AA35" i="65"/>
  <c r="V35" i="65"/>
  <c r="Q35" i="65"/>
  <c r="L35" i="65"/>
  <c r="G35" i="65"/>
  <c r="AY34" i="65"/>
  <c r="AX34" i="65"/>
  <c r="AW34" i="65"/>
  <c r="AV34" i="65"/>
  <c r="AT34" i="65"/>
  <c r="AS34" i="65"/>
  <c r="AR34" i="65"/>
  <c r="AQ34" i="65"/>
  <c r="AO34" i="65"/>
  <c r="BD34" i="65" s="1"/>
  <c r="AN34" i="65"/>
  <c r="BC34" i="65" s="1"/>
  <c r="AM34" i="65"/>
  <c r="BB34" i="65" s="1"/>
  <c r="AL34" i="65"/>
  <c r="AK34" i="65"/>
  <c r="AF34" i="65"/>
  <c r="AA34" i="65"/>
  <c r="V34" i="65"/>
  <c r="Q34" i="65"/>
  <c r="L34" i="65"/>
  <c r="G34" i="65"/>
  <c r="AY33" i="65"/>
  <c r="AX33" i="65"/>
  <c r="AW33" i="65"/>
  <c r="AV33" i="65"/>
  <c r="AT33" i="65"/>
  <c r="AS33" i="65"/>
  <c r="AR33" i="65"/>
  <c r="AQ33" i="65"/>
  <c r="AO33" i="65"/>
  <c r="BD33" i="65" s="1"/>
  <c r="AN33" i="65"/>
  <c r="BC33" i="65" s="1"/>
  <c r="AM33" i="65"/>
  <c r="BB33" i="65" s="1"/>
  <c r="AL33" i="65"/>
  <c r="AK33" i="65"/>
  <c r="AF33" i="65"/>
  <c r="AA33" i="65"/>
  <c r="V33" i="65"/>
  <c r="Q33" i="65"/>
  <c r="L33" i="65"/>
  <c r="G33" i="65"/>
  <c r="AY32" i="65"/>
  <c r="AX32" i="65"/>
  <c r="AW32" i="65"/>
  <c r="AV32" i="65"/>
  <c r="AT32" i="65"/>
  <c r="AS32" i="65"/>
  <c r="AR32" i="65"/>
  <c r="AQ32" i="65"/>
  <c r="AO32" i="65"/>
  <c r="AN32" i="65"/>
  <c r="AM32" i="65"/>
  <c r="BB32" i="65" s="1"/>
  <c r="AL32" i="65"/>
  <c r="AK32" i="65"/>
  <c r="AF32" i="65"/>
  <c r="AA32" i="65"/>
  <c r="V32" i="65"/>
  <c r="Q32" i="65"/>
  <c r="L32" i="65"/>
  <c r="G32" i="65"/>
  <c r="AY31" i="65"/>
  <c r="AX31" i="65"/>
  <c r="AW31" i="65"/>
  <c r="AV31" i="65"/>
  <c r="AT31" i="65"/>
  <c r="AS31" i="65"/>
  <c r="AR31" i="65"/>
  <c r="AQ31" i="65"/>
  <c r="AO31" i="65"/>
  <c r="BD31" i="65" s="1"/>
  <c r="AN31" i="65"/>
  <c r="BC31" i="65" s="1"/>
  <c r="AM31" i="65"/>
  <c r="AL31" i="65"/>
  <c r="AK31" i="65"/>
  <c r="AF31" i="65"/>
  <c r="AA31" i="65"/>
  <c r="V31" i="65"/>
  <c r="Q31" i="65"/>
  <c r="L31" i="65"/>
  <c r="G31" i="65"/>
  <c r="AY30" i="65"/>
  <c r="AX30" i="65"/>
  <c r="AW30" i="65"/>
  <c r="AV30" i="65"/>
  <c r="AT30" i="65"/>
  <c r="AS30" i="65"/>
  <c r="AR30" i="65"/>
  <c r="AQ30" i="65"/>
  <c r="AO30" i="65"/>
  <c r="BD30" i="65" s="1"/>
  <c r="AN30" i="65"/>
  <c r="BC30" i="65" s="1"/>
  <c r="AM30" i="65"/>
  <c r="AL30" i="65"/>
  <c r="AK30" i="65"/>
  <c r="AF30" i="65"/>
  <c r="AA30" i="65"/>
  <c r="V30" i="65"/>
  <c r="Q30" i="65"/>
  <c r="L30" i="65"/>
  <c r="G30" i="65"/>
  <c r="AY29" i="65"/>
  <c r="AX29" i="65"/>
  <c r="AW29" i="65"/>
  <c r="AV29" i="65"/>
  <c r="AT29" i="65"/>
  <c r="AS29" i="65"/>
  <c r="AR29" i="65"/>
  <c r="AQ29" i="65"/>
  <c r="AO29" i="65"/>
  <c r="AN29" i="65"/>
  <c r="BC29" i="65" s="1"/>
  <c r="AM29" i="65"/>
  <c r="BB29" i="65" s="1"/>
  <c r="AL29" i="65"/>
  <c r="AK29" i="65"/>
  <c r="AF29" i="65"/>
  <c r="AA29" i="65"/>
  <c r="V29" i="65"/>
  <c r="Q29" i="65"/>
  <c r="L29" i="65"/>
  <c r="G29" i="65"/>
  <c r="AY28" i="65"/>
  <c r="AX28" i="65"/>
  <c r="AW28" i="65"/>
  <c r="AV28" i="65"/>
  <c r="AT28" i="65"/>
  <c r="AS28" i="65"/>
  <c r="AR28" i="65"/>
  <c r="AQ28" i="65"/>
  <c r="AO28" i="65"/>
  <c r="BD28" i="65" s="1"/>
  <c r="AN28" i="65"/>
  <c r="AM28" i="65"/>
  <c r="BB28" i="65" s="1"/>
  <c r="AL28" i="65"/>
  <c r="AK28" i="65"/>
  <c r="AF28" i="65"/>
  <c r="AA28" i="65"/>
  <c r="V28" i="65"/>
  <c r="Q28" i="65"/>
  <c r="L28" i="65"/>
  <c r="G28" i="65"/>
  <c r="AY27" i="65"/>
  <c r="AX27" i="65"/>
  <c r="AW27" i="65"/>
  <c r="AV27" i="65"/>
  <c r="AT27" i="65"/>
  <c r="AS27" i="65"/>
  <c r="AR27" i="65"/>
  <c r="AQ27" i="65"/>
  <c r="AO27" i="65"/>
  <c r="BD27" i="65" s="1"/>
  <c r="AN27" i="65"/>
  <c r="AM27" i="65"/>
  <c r="AL27" i="65"/>
  <c r="AK27" i="65"/>
  <c r="AF27" i="65"/>
  <c r="AA27" i="65"/>
  <c r="V27" i="65"/>
  <c r="Q27" i="65"/>
  <c r="L27" i="65"/>
  <c r="G27" i="65"/>
  <c r="AY26" i="65"/>
  <c r="AX26" i="65"/>
  <c r="AW26" i="65"/>
  <c r="AV26" i="65"/>
  <c r="AT26" i="65"/>
  <c r="AS26" i="65"/>
  <c r="AR26" i="65"/>
  <c r="AQ26" i="65"/>
  <c r="AO26" i="65"/>
  <c r="BD26" i="65" s="1"/>
  <c r="AN26" i="65"/>
  <c r="BC26" i="65" s="1"/>
  <c r="AM26" i="65"/>
  <c r="AL26" i="65"/>
  <c r="AK26" i="65"/>
  <c r="AF26" i="65"/>
  <c r="AA26" i="65"/>
  <c r="V26" i="65"/>
  <c r="Q26" i="65"/>
  <c r="L26" i="65"/>
  <c r="G26" i="65"/>
  <c r="AY25" i="65"/>
  <c r="AX25" i="65"/>
  <c r="AW25" i="65"/>
  <c r="AV25" i="65"/>
  <c r="AT25" i="65"/>
  <c r="AS25" i="65"/>
  <c r="AR25" i="65"/>
  <c r="AQ25" i="65"/>
  <c r="AO25" i="65"/>
  <c r="BD25" i="65" s="1"/>
  <c r="AN25" i="65"/>
  <c r="AM25" i="65"/>
  <c r="BB25" i="65" s="1"/>
  <c r="AL25" i="65"/>
  <c r="AK25" i="65"/>
  <c r="AF25" i="65"/>
  <c r="AA25" i="65"/>
  <c r="V25" i="65"/>
  <c r="Q25" i="65"/>
  <c r="L25" i="65"/>
  <c r="G25" i="65"/>
  <c r="AY24" i="65"/>
  <c r="AX24" i="65"/>
  <c r="AW24" i="65"/>
  <c r="AV24" i="65"/>
  <c r="AT24" i="65"/>
  <c r="AS24" i="65"/>
  <c r="AR24" i="65"/>
  <c r="AQ24" i="65"/>
  <c r="AO24" i="65"/>
  <c r="BD24" i="65" s="1"/>
  <c r="AN24" i="65"/>
  <c r="AM24" i="65"/>
  <c r="BB24" i="65" s="1"/>
  <c r="AL24" i="65"/>
  <c r="AK24" i="65"/>
  <c r="AF24" i="65"/>
  <c r="AA24" i="65"/>
  <c r="V24" i="65"/>
  <c r="Q24" i="65"/>
  <c r="L24" i="65"/>
  <c r="G24" i="65"/>
  <c r="AY23" i="65"/>
  <c r="AX23" i="65"/>
  <c r="AW23" i="65"/>
  <c r="AV23" i="65"/>
  <c r="AT23" i="65"/>
  <c r="AS23" i="65"/>
  <c r="AR23" i="65"/>
  <c r="AQ23" i="65"/>
  <c r="AO23" i="65"/>
  <c r="BD23" i="65" s="1"/>
  <c r="AN23" i="65"/>
  <c r="BC23" i="65" s="1"/>
  <c r="AM23" i="65"/>
  <c r="AL23" i="65"/>
  <c r="AK23" i="65"/>
  <c r="AF23" i="65"/>
  <c r="AA23" i="65"/>
  <c r="V23" i="65"/>
  <c r="Q23" i="65"/>
  <c r="L23" i="65"/>
  <c r="G23" i="65"/>
  <c r="AY22" i="65"/>
  <c r="AX22" i="65"/>
  <c r="AW22" i="65"/>
  <c r="AV22" i="65"/>
  <c r="AT22" i="65"/>
  <c r="AS22" i="65"/>
  <c r="AR22" i="65"/>
  <c r="AQ22" i="65"/>
  <c r="AO22" i="65"/>
  <c r="BD22" i="65" s="1"/>
  <c r="AN22" i="65"/>
  <c r="BC22" i="65" s="1"/>
  <c r="AM22" i="65"/>
  <c r="AL22" i="65"/>
  <c r="AK22" i="65"/>
  <c r="AF22" i="65"/>
  <c r="AA22" i="65"/>
  <c r="V22" i="65"/>
  <c r="Q22" i="65"/>
  <c r="L22" i="65"/>
  <c r="G22" i="65"/>
  <c r="AY21" i="65"/>
  <c r="AX21" i="65"/>
  <c r="AW21" i="65"/>
  <c r="AV21" i="65"/>
  <c r="AT21" i="65"/>
  <c r="AS21" i="65"/>
  <c r="AR21" i="65"/>
  <c r="AQ21" i="65"/>
  <c r="AO21" i="65"/>
  <c r="AN21" i="65"/>
  <c r="AM21" i="65"/>
  <c r="AL21" i="65"/>
  <c r="AK21" i="65"/>
  <c r="AF21" i="65"/>
  <c r="AA21" i="65"/>
  <c r="V21" i="65"/>
  <c r="Q21" i="65"/>
  <c r="L21" i="65"/>
  <c r="G21" i="65"/>
  <c r="AY18" i="65"/>
  <c r="AY46" i="65" s="1"/>
  <c r="AY49" i="65" s="1"/>
  <c r="AX18" i="65"/>
  <c r="AX46" i="65" s="1"/>
  <c r="AW18" i="65"/>
  <c r="AW46" i="65" s="1"/>
  <c r="AW59" i="65" s="1"/>
  <c r="AV18" i="65"/>
  <c r="AT18" i="65"/>
  <c r="AT46" i="65" s="1"/>
  <c r="AT62" i="65" s="1"/>
  <c r="AS18" i="65"/>
  <c r="AS46" i="65" s="1"/>
  <c r="AR18" i="65"/>
  <c r="AR46" i="65" s="1"/>
  <c r="AR56" i="65" s="1"/>
  <c r="AO18" i="65"/>
  <c r="AO46" i="65" s="1"/>
  <c r="AO61" i="65" s="1"/>
  <c r="AN18" i="65"/>
  <c r="AN46" i="65" s="1"/>
  <c r="AM18" i="65"/>
  <c r="AM46" i="65" s="1"/>
  <c r="AM52" i="65" s="1"/>
  <c r="AL18" i="65"/>
  <c r="AK18" i="65"/>
  <c r="AK46" i="65" s="1"/>
  <c r="AF18" i="65"/>
  <c r="AF46" i="65" s="1"/>
  <c r="AA18" i="65"/>
  <c r="AA46" i="65" s="1"/>
  <c r="V18" i="65"/>
  <c r="V46" i="65" s="1"/>
  <c r="Q18" i="65"/>
  <c r="Q46" i="65" s="1"/>
  <c r="L18" i="65"/>
  <c r="L46" i="65" s="1"/>
  <c r="G18" i="65"/>
  <c r="G46" i="65" s="1"/>
  <c r="K40" i="24"/>
  <c r="K39" i="24"/>
  <c r="K38" i="24"/>
  <c r="K37" i="24"/>
  <c r="K36" i="24"/>
  <c r="K34" i="24"/>
  <c r="K33" i="24"/>
  <c r="K32" i="24"/>
  <c r="K31" i="24"/>
  <c r="K30" i="24"/>
  <c r="K29" i="24"/>
  <c r="K28" i="24"/>
  <c r="K27" i="24"/>
  <c r="K26" i="24"/>
  <c r="K25" i="24"/>
  <c r="K24" i="24"/>
  <c r="K23" i="24"/>
  <c r="K22" i="24"/>
  <c r="K21" i="24"/>
  <c r="K20" i="24"/>
  <c r="K19" i="24"/>
  <c r="K18" i="24"/>
  <c r="K17" i="24"/>
  <c r="K16" i="24"/>
  <c r="AM170" i="30"/>
  <c r="AL170" i="30"/>
  <c r="DP227" i="82" s="1"/>
  <c r="AK170" i="30"/>
  <c r="DP226" i="82" s="1"/>
  <c r="AJ170" i="30"/>
  <c r="DP225" i="82" s="1"/>
  <c r="AI170" i="30"/>
  <c r="DP224" i="82" s="1"/>
  <c r="AH170" i="30"/>
  <c r="DP223" i="82" s="1"/>
  <c r="AG170" i="30"/>
  <c r="DP222" i="82" s="1"/>
  <c r="AF170" i="30"/>
  <c r="DP221" i="82" s="1"/>
  <c r="AE170" i="30"/>
  <c r="DP220" i="82" s="1"/>
  <c r="AD170" i="30"/>
  <c r="DP219" i="82" s="1"/>
  <c r="AC170" i="30"/>
  <c r="DP218" i="82" s="1"/>
  <c r="AB170" i="30"/>
  <c r="DP217" i="82" s="1"/>
  <c r="AA170" i="30"/>
  <c r="DP216" i="82" s="1"/>
  <c r="Z170" i="30"/>
  <c r="DP215" i="82" s="1"/>
  <c r="Y170" i="30"/>
  <c r="DP214" i="82" s="1"/>
  <c r="X170" i="30"/>
  <c r="DP213" i="82" s="1"/>
  <c r="W170" i="30"/>
  <c r="DP212" i="82" s="1"/>
  <c r="V170" i="30"/>
  <c r="DP211" i="82" s="1"/>
  <c r="U170" i="30"/>
  <c r="DP210" i="82" s="1"/>
  <c r="T170" i="30"/>
  <c r="DP209" i="82" s="1"/>
  <c r="S170" i="30"/>
  <c r="DP208" i="82" s="1"/>
  <c r="R170" i="30"/>
  <c r="DP207" i="82" s="1"/>
  <c r="Q170" i="30"/>
  <c r="DP206" i="82" s="1"/>
  <c r="P170" i="30"/>
  <c r="DP205" i="82" s="1"/>
  <c r="O170" i="30"/>
  <c r="DP204" i="82" s="1"/>
  <c r="N170" i="30"/>
  <c r="DP203" i="82" s="1"/>
  <c r="M170" i="30"/>
  <c r="DP202" i="82" s="1"/>
  <c r="L170" i="30"/>
  <c r="DP201" i="82" s="1"/>
  <c r="K170" i="30"/>
  <c r="DP200" i="82" s="1"/>
  <c r="J170" i="30"/>
  <c r="DP199" i="82" s="1"/>
  <c r="I170" i="30"/>
  <c r="DP198" i="82" s="1"/>
  <c r="H170" i="30"/>
  <c r="DP197" i="82" s="1"/>
  <c r="G170" i="30"/>
  <c r="DP196" i="82" s="1"/>
  <c r="F170" i="30"/>
  <c r="DP195" i="82" s="1"/>
  <c r="E170" i="30"/>
  <c r="DP194" i="82" s="1"/>
  <c r="D170" i="30"/>
  <c r="DP193" i="82" s="1"/>
  <c r="C170" i="30"/>
  <c r="AN169" i="30"/>
  <c r="AN168" i="30"/>
  <c r="AN166" i="30"/>
  <c r="AN165" i="30"/>
  <c r="AN164" i="30"/>
  <c r="AN162" i="30"/>
  <c r="AM161" i="30"/>
  <c r="AM167" i="30" s="1"/>
  <c r="AM171" i="30" s="1"/>
  <c r="AL161" i="30"/>
  <c r="DG227" i="82" s="1"/>
  <c r="AK161" i="30"/>
  <c r="AJ161" i="30"/>
  <c r="AI161" i="30"/>
  <c r="DG224" i="82" s="1"/>
  <c r="AH161" i="30"/>
  <c r="DG223" i="82" s="1"/>
  <c r="AG161" i="30"/>
  <c r="DG222" i="82" s="1"/>
  <c r="AF161" i="30"/>
  <c r="AE161" i="30"/>
  <c r="DG220" i="82" s="1"/>
  <c r="AD161" i="30"/>
  <c r="DG219" i="82" s="1"/>
  <c r="AC161" i="30"/>
  <c r="AB161" i="30"/>
  <c r="AA161" i="30"/>
  <c r="DG216" i="82" s="1"/>
  <c r="Z161" i="30"/>
  <c r="DG215" i="82" s="1"/>
  <c r="Y161" i="30"/>
  <c r="DG214" i="82" s="1"/>
  <c r="X161" i="30"/>
  <c r="W161" i="30"/>
  <c r="V161" i="30"/>
  <c r="DG211" i="82" s="1"/>
  <c r="U161" i="30"/>
  <c r="T161" i="30"/>
  <c r="S161" i="30"/>
  <c r="DG208" i="82" s="1"/>
  <c r="R161" i="30"/>
  <c r="DG207" i="82" s="1"/>
  <c r="Q161" i="30"/>
  <c r="DG206" i="82" s="1"/>
  <c r="P161" i="30"/>
  <c r="O161" i="30"/>
  <c r="DG204" i="82" s="1"/>
  <c r="N161" i="30"/>
  <c r="DG203" i="82" s="1"/>
  <c r="M161" i="30"/>
  <c r="L161" i="30"/>
  <c r="K161" i="30"/>
  <c r="DG200" i="82" s="1"/>
  <c r="J161" i="30"/>
  <c r="DG199" i="82" s="1"/>
  <c r="I161" i="30"/>
  <c r="DG198" i="82" s="1"/>
  <c r="H161" i="30"/>
  <c r="G161" i="30"/>
  <c r="F161" i="30"/>
  <c r="DG195" i="82" s="1"/>
  <c r="E161" i="30"/>
  <c r="D161" i="30"/>
  <c r="C161" i="30"/>
  <c r="AN160" i="30"/>
  <c r="AN159" i="30"/>
  <c r="AN158" i="30"/>
  <c r="AN157" i="30"/>
  <c r="AN156" i="30"/>
  <c r="AN155" i="30"/>
  <c r="AN154" i="30"/>
  <c r="AN153" i="30"/>
  <c r="AN152" i="30"/>
  <c r="AN151" i="30"/>
  <c r="AN150" i="30"/>
  <c r="AN149" i="30"/>
  <c r="AN148" i="30"/>
  <c r="AN147" i="30"/>
  <c r="AN146" i="30"/>
  <c r="AN145" i="30"/>
  <c r="AN144" i="30"/>
  <c r="AN143" i="30"/>
  <c r="AN142" i="30"/>
  <c r="AN141" i="30"/>
  <c r="AN140" i="30"/>
  <c r="AN139" i="30"/>
  <c r="AN138" i="30"/>
  <c r="AN137" i="30"/>
  <c r="AN136" i="30"/>
  <c r="AN135" i="30"/>
  <c r="AN134" i="30"/>
  <c r="AN133" i="30"/>
  <c r="AN132" i="30"/>
  <c r="AN131" i="30"/>
  <c r="AN130" i="30"/>
  <c r="AN129" i="30"/>
  <c r="AN128" i="30"/>
  <c r="AN127" i="30"/>
  <c r="AN126" i="30"/>
  <c r="AN125" i="30"/>
  <c r="AN124" i="30"/>
  <c r="AM117" i="30"/>
  <c r="AL117" i="30"/>
  <c r="DP191" i="82" s="1"/>
  <c r="AK117" i="30"/>
  <c r="DP190" i="82" s="1"/>
  <c r="AJ117" i="30"/>
  <c r="DP189" i="82" s="1"/>
  <c r="AI117" i="30"/>
  <c r="DP188" i="82" s="1"/>
  <c r="AH117" i="30"/>
  <c r="DP187" i="82" s="1"/>
  <c r="AG117" i="30"/>
  <c r="DP186" i="82" s="1"/>
  <c r="AF117" i="30"/>
  <c r="DP185" i="82" s="1"/>
  <c r="AE117" i="30"/>
  <c r="DP184" i="82" s="1"/>
  <c r="AD117" i="30"/>
  <c r="DP183" i="82" s="1"/>
  <c r="AC117" i="30"/>
  <c r="DP182" i="82" s="1"/>
  <c r="AB117" i="30"/>
  <c r="DP181" i="82" s="1"/>
  <c r="AA117" i="30"/>
  <c r="DP180" i="82" s="1"/>
  <c r="Z117" i="30"/>
  <c r="DP179" i="82" s="1"/>
  <c r="Y117" i="30"/>
  <c r="DP178" i="82" s="1"/>
  <c r="X117" i="30"/>
  <c r="DP177" i="82" s="1"/>
  <c r="W117" i="30"/>
  <c r="DP176" i="82" s="1"/>
  <c r="V117" i="30"/>
  <c r="DP175" i="82" s="1"/>
  <c r="U117" i="30"/>
  <c r="DP174" i="82" s="1"/>
  <c r="T117" i="30"/>
  <c r="DP173" i="82" s="1"/>
  <c r="S117" i="30"/>
  <c r="DP172" i="82" s="1"/>
  <c r="R117" i="30"/>
  <c r="DP171" i="82" s="1"/>
  <c r="Q117" i="30"/>
  <c r="DP170" i="82" s="1"/>
  <c r="P117" i="30"/>
  <c r="DP169" i="82" s="1"/>
  <c r="O117" i="30"/>
  <c r="DP168" i="82" s="1"/>
  <c r="N117" i="30"/>
  <c r="DP167" i="82" s="1"/>
  <c r="M117" i="30"/>
  <c r="DP166" i="82" s="1"/>
  <c r="L117" i="30"/>
  <c r="DP165" i="82" s="1"/>
  <c r="K117" i="30"/>
  <c r="DP164" i="82" s="1"/>
  <c r="J117" i="30"/>
  <c r="DP163" i="82" s="1"/>
  <c r="I117" i="30"/>
  <c r="DP162" i="82" s="1"/>
  <c r="H117" i="30"/>
  <c r="DP161" i="82" s="1"/>
  <c r="G117" i="30"/>
  <c r="DP160" i="82" s="1"/>
  <c r="F117" i="30"/>
  <c r="DP159" i="82" s="1"/>
  <c r="E117" i="30"/>
  <c r="DP158" i="82" s="1"/>
  <c r="D117" i="30"/>
  <c r="DP157" i="82" s="1"/>
  <c r="C117" i="30"/>
  <c r="AN116" i="30"/>
  <c r="AN115" i="30"/>
  <c r="AN113" i="30"/>
  <c r="AN112" i="30"/>
  <c r="AN111" i="30"/>
  <c r="AN109" i="30"/>
  <c r="AM108" i="30"/>
  <c r="AM114" i="30" s="1"/>
  <c r="AL108" i="30"/>
  <c r="AK108" i="30"/>
  <c r="AJ108" i="30"/>
  <c r="AI108" i="30"/>
  <c r="DG188" i="82" s="1"/>
  <c r="AH108" i="30"/>
  <c r="AG108" i="30"/>
  <c r="AF108" i="30"/>
  <c r="AE108" i="30"/>
  <c r="DG184" i="82" s="1"/>
  <c r="AD108" i="30"/>
  <c r="AC108" i="30"/>
  <c r="AB108" i="30"/>
  <c r="AA108" i="30"/>
  <c r="DG180" i="82" s="1"/>
  <c r="Z108" i="30"/>
  <c r="Y108" i="30"/>
  <c r="X108" i="30"/>
  <c r="W108" i="30"/>
  <c r="DG176" i="82" s="1"/>
  <c r="V108" i="30"/>
  <c r="U108" i="30"/>
  <c r="T108" i="30"/>
  <c r="S108" i="30"/>
  <c r="DG172" i="82" s="1"/>
  <c r="R108" i="30"/>
  <c r="Q108" i="30"/>
  <c r="P108" i="30"/>
  <c r="O108" i="30"/>
  <c r="DG168" i="82" s="1"/>
  <c r="N108" i="30"/>
  <c r="M108" i="30"/>
  <c r="L108" i="30"/>
  <c r="DG165" i="82" s="1"/>
  <c r="K108" i="30"/>
  <c r="DG164" i="82" s="1"/>
  <c r="J108" i="30"/>
  <c r="I108" i="30"/>
  <c r="H108" i="30"/>
  <c r="G108" i="30"/>
  <c r="DG160" i="82" s="1"/>
  <c r="F108" i="30"/>
  <c r="E108" i="30"/>
  <c r="D108" i="30"/>
  <c r="DG157" i="82" s="1"/>
  <c r="C108" i="30"/>
  <c r="AN107" i="30"/>
  <c r="AN106" i="30"/>
  <c r="AN105" i="30"/>
  <c r="AN104" i="30"/>
  <c r="AN103" i="30"/>
  <c r="AN102" i="30"/>
  <c r="AN101" i="30"/>
  <c r="AN100" i="30"/>
  <c r="AN99" i="30"/>
  <c r="AN98" i="30"/>
  <c r="AN97" i="30"/>
  <c r="AN96" i="30"/>
  <c r="AN95" i="30"/>
  <c r="AN94" i="30"/>
  <c r="AN93" i="30"/>
  <c r="AN92" i="30"/>
  <c r="AN91" i="30"/>
  <c r="AN90" i="30"/>
  <c r="AN89" i="30"/>
  <c r="AN88" i="30"/>
  <c r="AN87" i="30"/>
  <c r="AN86" i="30"/>
  <c r="AN85" i="30"/>
  <c r="AN84" i="30"/>
  <c r="AN83" i="30"/>
  <c r="AN82" i="30"/>
  <c r="AN81" i="30"/>
  <c r="AN80" i="30"/>
  <c r="AN79" i="30"/>
  <c r="AN78" i="30"/>
  <c r="AN77" i="30"/>
  <c r="AN76" i="30"/>
  <c r="AN75" i="30"/>
  <c r="AN74" i="30"/>
  <c r="AN73" i="30"/>
  <c r="AN72" i="30"/>
  <c r="AN71" i="30"/>
  <c r="AM64" i="30"/>
  <c r="AL64" i="30"/>
  <c r="DP155" i="82" s="1"/>
  <c r="AK64" i="30"/>
  <c r="DP154" i="82" s="1"/>
  <c r="AJ64" i="30"/>
  <c r="DP153" i="82" s="1"/>
  <c r="AI64" i="30"/>
  <c r="DP152" i="82" s="1"/>
  <c r="AH64" i="30"/>
  <c r="DP151" i="82" s="1"/>
  <c r="AG64" i="30"/>
  <c r="DP150" i="82" s="1"/>
  <c r="AF64" i="30"/>
  <c r="DP149" i="82" s="1"/>
  <c r="AE64" i="30"/>
  <c r="DP148" i="82" s="1"/>
  <c r="AD64" i="30"/>
  <c r="DP147" i="82" s="1"/>
  <c r="AC64" i="30"/>
  <c r="DP146" i="82" s="1"/>
  <c r="AB64" i="30"/>
  <c r="DP145" i="82" s="1"/>
  <c r="AA64" i="30"/>
  <c r="DP144" i="82" s="1"/>
  <c r="Z64" i="30"/>
  <c r="DP143" i="82" s="1"/>
  <c r="Y64" i="30"/>
  <c r="DP142" i="82" s="1"/>
  <c r="X64" i="30"/>
  <c r="DP141" i="82" s="1"/>
  <c r="W64" i="30"/>
  <c r="DP140" i="82" s="1"/>
  <c r="V64" i="30"/>
  <c r="DP139" i="82" s="1"/>
  <c r="U64" i="30"/>
  <c r="DP138" i="82" s="1"/>
  <c r="T64" i="30"/>
  <c r="DP137" i="82" s="1"/>
  <c r="S64" i="30"/>
  <c r="DP136" i="82" s="1"/>
  <c r="R64" i="30"/>
  <c r="DP135" i="82" s="1"/>
  <c r="Q64" i="30"/>
  <c r="DP134" i="82" s="1"/>
  <c r="P64" i="30"/>
  <c r="DP133" i="82" s="1"/>
  <c r="O64" i="30"/>
  <c r="DP132" i="82" s="1"/>
  <c r="N64" i="30"/>
  <c r="DP131" i="82" s="1"/>
  <c r="M64" i="30"/>
  <c r="DP130" i="82" s="1"/>
  <c r="L64" i="30"/>
  <c r="DP129" i="82" s="1"/>
  <c r="K64" i="30"/>
  <c r="DP128" i="82" s="1"/>
  <c r="J64" i="30"/>
  <c r="DP127" i="82" s="1"/>
  <c r="I64" i="30"/>
  <c r="DP126" i="82" s="1"/>
  <c r="H64" i="30"/>
  <c r="DP125" i="82" s="1"/>
  <c r="G64" i="30"/>
  <c r="DP124" i="82" s="1"/>
  <c r="F64" i="30"/>
  <c r="DP123" i="82" s="1"/>
  <c r="E64" i="30"/>
  <c r="DP122" i="82" s="1"/>
  <c r="D64" i="30"/>
  <c r="DP121" i="82" s="1"/>
  <c r="C64" i="30"/>
  <c r="AN63" i="30"/>
  <c r="AN62" i="30"/>
  <c r="AN64" i="30" s="1"/>
  <c r="AN60" i="30"/>
  <c r="AN59" i="30"/>
  <c r="AN58" i="30"/>
  <c r="AN56" i="30"/>
  <c r="AM55" i="30"/>
  <c r="AM61" i="30" s="1"/>
  <c r="AL55" i="30"/>
  <c r="AK55" i="30"/>
  <c r="DG154" i="82" s="1"/>
  <c r="AJ55" i="30"/>
  <c r="DG153" i="82" s="1"/>
  <c r="AI55" i="30"/>
  <c r="DG152" i="82" s="1"/>
  <c r="AH55" i="30"/>
  <c r="AG55" i="30"/>
  <c r="DG150" i="82" s="1"/>
  <c r="AF55" i="30"/>
  <c r="DG149" i="82" s="1"/>
  <c r="AE55" i="30"/>
  <c r="AD55" i="30"/>
  <c r="AC55" i="30"/>
  <c r="DG146" i="82" s="1"/>
  <c r="AB55" i="30"/>
  <c r="DG145" i="82" s="1"/>
  <c r="AA55" i="30"/>
  <c r="DG144" i="82" s="1"/>
  <c r="Z55" i="30"/>
  <c r="Y55" i="30"/>
  <c r="X55" i="30"/>
  <c r="DG141" i="82" s="1"/>
  <c r="W55" i="30"/>
  <c r="V55" i="30"/>
  <c r="U55" i="30"/>
  <c r="DG138" i="82" s="1"/>
  <c r="T55" i="30"/>
  <c r="DG137" i="82" s="1"/>
  <c r="S55" i="30"/>
  <c r="DG136" i="82" s="1"/>
  <c r="R55" i="30"/>
  <c r="Q55" i="30"/>
  <c r="DG134" i="82" s="1"/>
  <c r="P55" i="30"/>
  <c r="DG133" i="82" s="1"/>
  <c r="O55" i="30"/>
  <c r="N55" i="30"/>
  <c r="M55" i="30"/>
  <c r="DG130" i="82" s="1"/>
  <c r="L55" i="30"/>
  <c r="DG129" i="82" s="1"/>
  <c r="K55" i="30"/>
  <c r="DG128" i="82" s="1"/>
  <c r="J55" i="30"/>
  <c r="I55" i="30"/>
  <c r="H55" i="30"/>
  <c r="DG125" i="82" s="1"/>
  <c r="G55" i="30"/>
  <c r="F55" i="30"/>
  <c r="E55" i="30"/>
  <c r="DG122" i="82" s="1"/>
  <c r="D55" i="30"/>
  <c r="DG121" i="82" s="1"/>
  <c r="C55" i="30"/>
  <c r="C61" i="30" s="1"/>
  <c r="AN54" i="30"/>
  <c r="AN53" i="30"/>
  <c r="AN52" i="30"/>
  <c r="AN51" i="30"/>
  <c r="AN50" i="30"/>
  <c r="AN49" i="30"/>
  <c r="AN48" i="30"/>
  <c r="AN47" i="30"/>
  <c r="AN46" i="30"/>
  <c r="AN45" i="30"/>
  <c r="AN44" i="30"/>
  <c r="AN43" i="30"/>
  <c r="AN42" i="30"/>
  <c r="AN41" i="30"/>
  <c r="AN40" i="30"/>
  <c r="AN39" i="30"/>
  <c r="AN38" i="30"/>
  <c r="AN37" i="30"/>
  <c r="AN36" i="30"/>
  <c r="AN35" i="30"/>
  <c r="AN34" i="30"/>
  <c r="AN33" i="30"/>
  <c r="AN32" i="30"/>
  <c r="AN31" i="30"/>
  <c r="AN30" i="30"/>
  <c r="AN29" i="30"/>
  <c r="AN28" i="30"/>
  <c r="AN27" i="30"/>
  <c r="AN26" i="30"/>
  <c r="AN25" i="30"/>
  <c r="AN24" i="30"/>
  <c r="AN23" i="30"/>
  <c r="AN22" i="30"/>
  <c r="AN21" i="30"/>
  <c r="AN20" i="30"/>
  <c r="AN19" i="30"/>
  <c r="AN18" i="30"/>
  <c r="AM64" i="20"/>
  <c r="AL64" i="20"/>
  <c r="DP47" i="82" s="1"/>
  <c r="AK64" i="20"/>
  <c r="DP46" i="82" s="1"/>
  <c r="AJ64" i="20"/>
  <c r="DP45" i="82" s="1"/>
  <c r="AI64" i="20"/>
  <c r="DP44" i="82" s="1"/>
  <c r="AH64" i="20"/>
  <c r="DP43" i="82" s="1"/>
  <c r="AG64" i="20"/>
  <c r="DP42" i="82" s="1"/>
  <c r="AF64" i="20"/>
  <c r="DP41" i="82" s="1"/>
  <c r="AE64" i="20"/>
  <c r="DP40" i="82" s="1"/>
  <c r="AD64" i="20"/>
  <c r="DP39" i="82" s="1"/>
  <c r="AC64" i="20"/>
  <c r="DP38" i="82" s="1"/>
  <c r="AB64" i="20"/>
  <c r="DP37" i="82" s="1"/>
  <c r="AA64" i="20"/>
  <c r="DP36" i="82" s="1"/>
  <c r="Z64" i="20"/>
  <c r="DP35" i="82" s="1"/>
  <c r="Y64" i="20"/>
  <c r="DP34" i="82" s="1"/>
  <c r="X64" i="20"/>
  <c r="DP33" i="82" s="1"/>
  <c r="W64" i="20"/>
  <c r="DP32" i="82" s="1"/>
  <c r="V64" i="20"/>
  <c r="DP31" i="82" s="1"/>
  <c r="U64" i="20"/>
  <c r="DP30" i="82" s="1"/>
  <c r="T64" i="20"/>
  <c r="DP29" i="82" s="1"/>
  <c r="S64" i="20"/>
  <c r="DP28" i="82" s="1"/>
  <c r="R64" i="20"/>
  <c r="DP27" i="82" s="1"/>
  <c r="Q64" i="20"/>
  <c r="DP26" i="82" s="1"/>
  <c r="P64" i="20"/>
  <c r="DP25" i="82" s="1"/>
  <c r="O64" i="20"/>
  <c r="DP24" i="82" s="1"/>
  <c r="N64" i="20"/>
  <c r="DP23" i="82" s="1"/>
  <c r="M64" i="20"/>
  <c r="DP22" i="82" s="1"/>
  <c r="L64" i="20"/>
  <c r="DP21" i="82" s="1"/>
  <c r="K64" i="20"/>
  <c r="DP20" i="82" s="1"/>
  <c r="J64" i="20"/>
  <c r="DP19" i="82" s="1"/>
  <c r="I64" i="20"/>
  <c r="DP18" i="82" s="1"/>
  <c r="H64" i="20"/>
  <c r="DP17" i="82" s="1"/>
  <c r="G64" i="20"/>
  <c r="DP16" i="82" s="1"/>
  <c r="F64" i="20"/>
  <c r="DP15" i="82" s="1"/>
  <c r="E64" i="20"/>
  <c r="DP14" i="82" s="1"/>
  <c r="D64" i="20"/>
  <c r="DP13" i="82" s="1"/>
  <c r="C64" i="20"/>
  <c r="AN63" i="20"/>
  <c r="AN62" i="20"/>
  <c r="AN64" i="20" s="1"/>
  <c r="AN60" i="20"/>
  <c r="AN59" i="20"/>
  <c r="AN58" i="20"/>
  <c r="AN56" i="20"/>
  <c r="AM55" i="20"/>
  <c r="AM61" i="20" s="1"/>
  <c r="AM65" i="20" s="1"/>
  <c r="AL55" i="20"/>
  <c r="AK55" i="20"/>
  <c r="AJ55" i="20"/>
  <c r="DG45" i="82" s="1"/>
  <c r="AI55" i="20"/>
  <c r="DG44" i="82" s="1"/>
  <c r="AH55" i="20"/>
  <c r="AG55" i="20"/>
  <c r="AF55" i="20"/>
  <c r="DG41" i="82" s="1"/>
  <c r="AE55" i="20"/>
  <c r="DG40" i="82" s="1"/>
  <c r="AD55" i="20"/>
  <c r="DG39" i="82" s="1"/>
  <c r="AC55" i="20"/>
  <c r="AB55" i="20"/>
  <c r="AA55" i="20"/>
  <c r="DG36" i="82" s="1"/>
  <c r="Z55" i="20"/>
  <c r="Y55" i="20"/>
  <c r="X55" i="20"/>
  <c r="DG33" i="82" s="1"/>
  <c r="W55" i="20"/>
  <c r="DG32" i="82" s="1"/>
  <c r="V55" i="20"/>
  <c r="DG31" i="82" s="1"/>
  <c r="U55" i="20"/>
  <c r="T55" i="20"/>
  <c r="DG29" i="82" s="1"/>
  <c r="S55" i="20"/>
  <c r="DG28" i="82" s="1"/>
  <c r="R55" i="20"/>
  <c r="Q55" i="20"/>
  <c r="P55" i="20"/>
  <c r="DG25" i="82" s="1"/>
  <c r="O55" i="20"/>
  <c r="DG24" i="82" s="1"/>
  <c r="N55" i="20"/>
  <c r="DG23" i="82" s="1"/>
  <c r="M55" i="20"/>
  <c r="L55" i="20"/>
  <c r="K55" i="20"/>
  <c r="DG20" i="82" s="1"/>
  <c r="J55" i="20"/>
  <c r="I55" i="20"/>
  <c r="H55" i="20"/>
  <c r="DG17" i="82" s="1"/>
  <c r="G55" i="20"/>
  <c r="DG16" i="82" s="1"/>
  <c r="F55" i="20"/>
  <c r="DG15" i="82" s="1"/>
  <c r="E55" i="20"/>
  <c r="D55" i="20"/>
  <c r="DG13" i="82" s="1"/>
  <c r="C55" i="20"/>
  <c r="K22" i="81" s="1"/>
  <c r="AN54" i="20"/>
  <c r="AN53" i="20"/>
  <c r="AN52" i="20"/>
  <c r="AN51" i="20"/>
  <c r="AN50" i="20"/>
  <c r="AN49" i="20"/>
  <c r="AN48" i="20"/>
  <c r="AN47" i="20"/>
  <c r="AN46" i="20"/>
  <c r="AN45" i="20"/>
  <c r="AN44" i="20"/>
  <c r="AN43" i="20"/>
  <c r="AN42" i="20"/>
  <c r="AN41" i="20"/>
  <c r="AN40" i="20"/>
  <c r="AN39" i="20"/>
  <c r="AN38" i="20"/>
  <c r="AN37" i="20"/>
  <c r="AN36" i="20"/>
  <c r="AN35" i="20"/>
  <c r="AN34" i="20"/>
  <c r="AN33" i="20"/>
  <c r="AN32" i="20"/>
  <c r="AN31" i="20"/>
  <c r="AN30" i="20"/>
  <c r="AN29" i="20"/>
  <c r="AN28" i="20"/>
  <c r="AN27" i="20"/>
  <c r="AN26" i="20"/>
  <c r="AN25" i="20"/>
  <c r="AN24" i="20"/>
  <c r="AN23" i="20"/>
  <c r="AN22" i="20"/>
  <c r="AN21" i="20"/>
  <c r="AN20" i="20"/>
  <c r="AN19" i="20"/>
  <c r="AN18" i="20"/>
  <c r="H56" i="34"/>
  <c r="CA326" i="82" s="1"/>
  <c r="R40" i="34"/>
  <c r="CA317" i="82" s="1"/>
  <c r="M40" i="34"/>
  <c r="CA308" i="82" s="1"/>
  <c r="H55" i="34"/>
  <c r="CA325" i="82" s="1"/>
  <c r="R39" i="34"/>
  <c r="CA316" i="82" s="1"/>
  <c r="M39" i="34"/>
  <c r="CA307" i="82" s="1"/>
  <c r="H54" i="34"/>
  <c r="CA324" i="82" s="1"/>
  <c r="R38" i="34"/>
  <c r="CA315" i="82" s="1"/>
  <c r="M38" i="34"/>
  <c r="CA306" i="82" s="1"/>
  <c r="H53" i="34"/>
  <c r="CA323" i="82" s="1"/>
  <c r="R37" i="34"/>
  <c r="CA314" i="82" s="1"/>
  <c r="M37" i="34"/>
  <c r="CA305" i="82" s="1"/>
  <c r="H52" i="34"/>
  <c r="CA322" i="82" s="1"/>
  <c r="R36" i="34"/>
  <c r="CA313" i="82" s="1"/>
  <c r="M36" i="34"/>
  <c r="CA304" i="82" s="1"/>
  <c r="H51" i="34"/>
  <c r="CA321" i="82" s="1"/>
  <c r="R35" i="34"/>
  <c r="CA312" i="82" s="1"/>
  <c r="M35" i="34"/>
  <c r="CA303" i="82" s="1"/>
  <c r="H50" i="34"/>
  <c r="CA320" i="82" s="1"/>
  <c r="R34" i="34"/>
  <c r="CA311" i="82" s="1"/>
  <c r="M34" i="34"/>
  <c r="CA302" i="82" s="1"/>
  <c r="H49" i="34"/>
  <c r="CA319" i="82" s="1"/>
  <c r="R33" i="34"/>
  <c r="CA310" i="82" s="1"/>
  <c r="M33" i="34"/>
  <c r="CA301" i="82" s="1"/>
  <c r="H48" i="34"/>
  <c r="CA318" i="82" s="1"/>
  <c r="R32" i="34"/>
  <c r="CA309" i="82" s="1"/>
  <c r="M32" i="34"/>
  <c r="CA300" i="82" s="1"/>
  <c r="H40" i="34"/>
  <c r="CA299" i="82" s="1"/>
  <c r="R24" i="34"/>
  <c r="CA290" i="82" s="1"/>
  <c r="M24" i="34"/>
  <c r="CA281" i="82" s="1"/>
  <c r="H24" i="34"/>
  <c r="CA272" i="82" s="1"/>
  <c r="H39" i="34"/>
  <c r="CA298" i="82" s="1"/>
  <c r="R23" i="34"/>
  <c r="CA289" i="82" s="1"/>
  <c r="M23" i="34"/>
  <c r="CA280" i="82" s="1"/>
  <c r="H23" i="34"/>
  <c r="CA271" i="82" s="1"/>
  <c r="H38" i="34"/>
  <c r="CA297" i="82" s="1"/>
  <c r="R22" i="34"/>
  <c r="CA288" i="82" s="1"/>
  <c r="M22" i="34"/>
  <c r="CA279" i="82" s="1"/>
  <c r="H22" i="34"/>
  <c r="CA270" i="82" s="1"/>
  <c r="H37" i="34"/>
  <c r="CA296" i="82" s="1"/>
  <c r="R21" i="34"/>
  <c r="CA287" i="82" s="1"/>
  <c r="M21" i="34"/>
  <c r="CA278" i="82" s="1"/>
  <c r="H21" i="34"/>
  <c r="CA269" i="82" s="1"/>
  <c r="H36" i="34"/>
  <c r="CA295" i="82" s="1"/>
  <c r="R20" i="34"/>
  <c r="CA286" i="82" s="1"/>
  <c r="M20" i="34"/>
  <c r="CA277" i="82" s="1"/>
  <c r="H20" i="34"/>
  <c r="CA268" i="82" s="1"/>
  <c r="H35" i="34"/>
  <c r="CA294" i="82" s="1"/>
  <c r="R19" i="34"/>
  <c r="CA285" i="82" s="1"/>
  <c r="M19" i="34"/>
  <c r="CA276" i="82" s="1"/>
  <c r="H19" i="34"/>
  <c r="CA267" i="82" s="1"/>
  <c r="H34" i="34"/>
  <c r="CA293" i="82" s="1"/>
  <c r="R18" i="34"/>
  <c r="CA284" i="82" s="1"/>
  <c r="M18" i="34"/>
  <c r="CA275" i="82" s="1"/>
  <c r="H18" i="34"/>
  <c r="CA266" i="82" s="1"/>
  <c r="H33" i="34"/>
  <c r="CA292" i="82" s="1"/>
  <c r="R17" i="34"/>
  <c r="CA283" i="82" s="1"/>
  <c r="M17" i="34"/>
  <c r="CA274" i="82" s="1"/>
  <c r="H17" i="34"/>
  <c r="CA265" i="82" s="1"/>
  <c r="H32" i="34"/>
  <c r="CA291" i="82" s="1"/>
  <c r="R16" i="34"/>
  <c r="CA282" i="82" s="1"/>
  <c r="M16" i="34"/>
  <c r="CA273" i="82" s="1"/>
  <c r="H16" i="34"/>
  <c r="CA264" i="82" s="1"/>
  <c r="AY27" i="18"/>
  <c r="T3001" i="82" s="1"/>
  <c r="AX27" i="18"/>
  <c r="T2220" i="82" s="1"/>
  <c r="AW27" i="18"/>
  <c r="T1439" i="82" s="1"/>
  <c r="AV27" i="18"/>
  <c r="T658" i="82" s="1"/>
  <c r="AT27" i="18"/>
  <c r="T2930" i="82" s="1"/>
  <c r="AS27" i="18"/>
  <c r="T2149" i="82" s="1"/>
  <c r="AR27" i="18"/>
  <c r="T1368" i="82" s="1"/>
  <c r="AQ27" i="18"/>
  <c r="T587" i="82" s="1"/>
  <c r="AO27" i="18"/>
  <c r="T2859" i="82" s="1"/>
  <c r="AN27" i="18"/>
  <c r="T2078" i="82" s="1"/>
  <c r="AM27" i="18"/>
  <c r="AL27" i="18"/>
  <c r="T516" i="82" s="1"/>
  <c r="AK27" i="18"/>
  <c r="T3569" i="82" s="1"/>
  <c r="AY26" i="18"/>
  <c r="T3000" i="82" s="1"/>
  <c r="AX26" i="18"/>
  <c r="T2219" i="82" s="1"/>
  <c r="AW26" i="18"/>
  <c r="T1438" i="82" s="1"/>
  <c r="AV26" i="18"/>
  <c r="T657" i="82" s="1"/>
  <c r="AT26" i="18"/>
  <c r="T2929" i="82" s="1"/>
  <c r="AS26" i="18"/>
  <c r="T2148" i="82" s="1"/>
  <c r="AR26" i="18"/>
  <c r="T1367" i="82" s="1"/>
  <c r="AQ26" i="18"/>
  <c r="T586" i="82" s="1"/>
  <c r="AO26" i="18"/>
  <c r="AN26" i="18"/>
  <c r="AM26" i="18"/>
  <c r="T1296" i="82" s="1"/>
  <c r="AL26" i="18"/>
  <c r="T515" i="82" s="1"/>
  <c r="AK26" i="18"/>
  <c r="T3568" i="82" s="1"/>
  <c r="AY24" i="18"/>
  <c r="T2998" i="82" s="1"/>
  <c r="AX24" i="18"/>
  <c r="T2217" i="82" s="1"/>
  <c r="AW24" i="18"/>
  <c r="T1436" i="82" s="1"/>
  <c r="AV24" i="18"/>
  <c r="T655" i="82" s="1"/>
  <c r="AT24" i="18"/>
  <c r="T2927" i="82" s="1"/>
  <c r="AS24" i="18"/>
  <c r="T2146" i="82" s="1"/>
  <c r="AR24" i="18"/>
  <c r="T1365" i="82" s="1"/>
  <c r="AQ24" i="18"/>
  <c r="T584" i="82" s="1"/>
  <c r="AO24" i="18"/>
  <c r="T2856" i="82" s="1"/>
  <c r="AN24" i="18"/>
  <c r="AM24" i="18"/>
  <c r="AL24" i="18"/>
  <c r="T513" i="82" s="1"/>
  <c r="AY23" i="18"/>
  <c r="T2997" i="82" s="1"/>
  <c r="AX23" i="18"/>
  <c r="T2216" i="82" s="1"/>
  <c r="AW23" i="18"/>
  <c r="T1435" i="82" s="1"/>
  <c r="AV23" i="18"/>
  <c r="T654" i="82" s="1"/>
  <c r="AT23" i="18"/>
  <c r="T2926" i="82" s="1"/>
  <c r="AS23" i="18"/>
  <c r="T2145" i="82" s="1"/>
  <c r="AR23" i="18"/>
  <c r="T1364" i="82" s="1"/>
  <c r="AQ23" i="18"/>
  <c r="T583" i="82" s="1"/>
  <c r="AO23" i="18"/>
  <c r="T2855" i="82" s="1"/>
  <c r="AN23" i="18"/>
  <c r="AM23" i="18"/>
  <c r="AL23" i="18"/>
  <c r="T512" i="82" s="1"/>
  <c r="AY22" i="18"/>
  <c r="T2996" i="82" s="1"/>
  <c r="AX22" i="18"/>
  <c r="T2215" i="82" s="1"/>
  <c r="AW22" i="18"/>
  <c r="T1434" i="82" s="1"/>
  <c r="AV22" i="18"/>
  <c r="T653" i="82" s="1"/>
  <c r="AT22" i="18"/>
  <c r="T2925" i="82" s="1"/>
  <c r="AS22" i="18"/>
  <c r="T2144" i="82" s="1"/>
  <c r="AR22" i="18"/>
  <c r="T1363" i="82" s="1"/>
  <c r="AQ22" i="18"/>
  <c r="T582" i="82" s="1"/>
  <c r="AO22" i="18"/>
  <c r="T2854" i="82" s="1"/>
  <c r="AN22" i="18"/>
  <c r="AM22" i="18"/>
  <c r="AL22" i="18"/>
  <c r="T511" i="82" s="1"/>
  <c r="AY21" i="18"/>
  <c r="T2995" i="82" s="1"/>
  <c r="AX21" i="18"/>
  <c r="T2214" i="82" s="1"/>
  <c r="AW21" i="18"/>
  <c r="T1433" i="82" s="1"/>
  <c r="AV21" i="18"/>
  <c r="T652" i="82" s="1"/>
  <c r="AT21" i="18"/>
  <c r="T2924" i="82" s="1"/>
  <c r="AS21" i="18"/>
  <c r="T2143" i="82" s="1"/>
  <c r="AR21" i="18"/>
  <c r="T1362" i="82" s="1"/>
  <c r="AQ21" i="18"/>
  <c r="T581" i="82" s="1"/>
  <c r="AO21" i="18"/>
  <c r="T2853" i="82" s="1"/>
  <c r="AN21" i="18"/>
  <c r="AM21" i="18"/>
  <c r="AL21" i="18"/>
  <c r="T510" i="82" s="1"/>
  <c r="AY20" i="18"/>
  <c r="AX20" i="18"/>
  <c r="T2213" i="82" s="1"/>
  <c r="AW20" i="18"/>
  <c r="AV20" i="18"/>
  <c r="AT20" i="18"/>
  <c r="T2923" i="82" s="1"/>
  <c r="AS20" i="18"/>
  <c r="AR20" i="18"/>
  <c r="T1361" i="82" s="1"/>
  <c r="AQ20" i="18"/>
  <c r="T580" i="82" s="1"/>
  <c r="AO20" i="18"/>
  <c r="T2852" i="82" s="1"/>
  <c r="AN20" i="18"/>
  <c r="T2071" i="82" s="1"/>
  <c r="AM20" i="18"/>
  <c r="T1290" i="82" s="1"/>
  <c r="AL20" i="18"/>
  <c r="T509" i="82" s="1"/>
  <c r="AK24" i="18"/>
  <c r="T3566" i="82" s="1"/>
  <c r="AK23" i="18"/>
  <c r="T3565" i="82" s="1"/>
  <c r="AK22" i="18"/>
  <c r="T3564" i="82" s="1"/>
  <c r="AK21" i="18"/>
  <c r="T3563" i="82" s="1"/>
  <c r="AK20" i="18"/>
  <c r="T3562" i="82" s="1"/>
  <c r="AF27" i="18"/>
  <c r="T3498" i="82" s="1"/>
  <c r="AF26" i="18"/>
  <c r="T3497" i="82" s="1"/>
  <c r="AF24" i="18"/>
  <c r="T3495" i="82" s="1"/>
  <c r="AF23" i="18"/>
  <c r="T3494" i="82" s="1"/>
  <c r="AF22" i="18"/>
  <c r="T3493" i="82" s="1"/>
  <c r="AF21" i="18"/>
  <c r="T3492" i="82" s="1"/>
  <c r="AF20" i="18"/>
  <c r="T3491" i="82" s="1"/>
  <c r="AA27" i="18"/>
  <c r="T3427" i="82" s="1"/>
  <c r="AA26" i="18"/>
  <c r="T3426" i="82" s="1"/>
  <c r="AA24" i="18"/>
  <c r="T3424" i="82" s="1"/>
  <c r="AA23" i="18"/>
  <c r="T3423" i="82" s="1"/>
  <c r="AA22" i="18"/>
  <c r="T3422" i="82" s="1"/>
  <c r="AA21" i="18"/>
  <c r="T3421" i="82" s="1"/>
  <c r="AA20" i="18"/>
  <c r="T3420" i="82" s="1"/>
  <c r="V27" i="18"/>
  <c r="T3356" i="82" s="1"/>
  <c r="V26" i="18"/>
  <c r="T3355" i="82" s="1"/>
  <c r="V24" i="18"/>
  <c r="T3353" i="82" s="1"/>
  <c r="V23" i="18"/>
  <c r="T3352" i="82" s="1"/>
  <c r="V22" i="18"/>
  <c r="T3351" i="82" s="1"/>
  <c r="V21" i="18"/>
  <c r="T3350" i="82" s="1"/>
  <c r="V20" i="18"/>
  <c r="T3349" i="82" s="1"/>
  <c r="Q27" i="18"/>
  <c r="T3285" i="82" s="1"/>
  <c r="Q26" i="18"/>
  <c r="T3284" i="82" s="1"/>
  <c r="Q24" i="18"/>
  <c r="T3282" i="82" s="1"/>
  <c r="Q23" i="18"/>
  <c r="T3281" i="82" s="1"/>
  <c r="Q22" i="18"/>
  <c r="T3280" i="82" s="1"/>
  <c r="Q21" i="18"/>
  <c r="T3279" i="82" s="1"/>
  <c r="Q20" i="18"/>
  <c r="T3278" i="82" s="1"/>
  <c r="L27" i="18"/>
  <c r="T3214" i="82" s="1"/>
  <c r="L26" i="18"/>
  <c r="T3213" i="82" s="1"/>
  <c r="L24" i="18"/>
  <c r="T3211" i="82" s="1"/>
  <c r="L23" i="18"/>
  <c r="T3210" i="82" s="1"/>
  <c r="L22" i="18"/>
  <c r="T3209" i="82" s="1"/>
  <c r="L21" i="18"/>
  <c r="T3208" i="82" s="1"/>
  <c r="L20" i="18"/>
  <c r="T3207" i="82" s="1"/>
  <c r="G27" i="18"/>
  <c r="T3143" i="82" s="1"/>
  <c r="G26" i="18"/>
  <c r="T3142" i="82" s="1"/>
  <c r="G24" i="18"/>
  <c r="T3140" i="82" s="1"/>
  <c r="G23" i="18"/>
  <c r="T3139" i="82" s="1"/>
  <c r="G22" i="18"/>
  <c r="T3138" i="82" s="1"/>
  <c r="G21" i="18"/>
  <c r="T3137" i="82" s="1"/>
  <c r="G20" i="18"/>
  <c r="T3136" i="82" s="1"/>
  <c r="AJ25" i="18"/>
  <c r="AI25" i="18"/>
  <c r="AH25" i="18"/>
  <c r="AG25" i="18"/>
  <c r="AE25" i="18"/>
  <c r="AD25" i="18"/>
  <c r="AC25" i="18"/>
  <c r="AB25" i="18"/>
  <c r="Z25" i="18"/>
  <c r="Y25" i="18"/>
  <c r="X25" i="18"/>
  <c r="W25" i="18"/>
  <c r="U25" i="18"/>
  <c r="T25" i="18"/>
  <c r="S25" i="18"/>
  <c r="R25" i="18"/>
  <c r="P25" i="18"/>
  <c r="T2502" i="82" s="1"/>
  <c r="O25" i="18"/>
  <c r="T1721" i="82" s="1"/>
  <c r="N25" i="18"/>
  <c r="T940" i="82" s="1"/>
  <c r="M25" i="18"/>
  <c r="T159" i="82" s="1"/>
  <c r="K25" i="18"/>
  <c r="T2431" i="82" s="1"/>
  <c r="J25" i="18"/>
  <c r="T1650" i="82" s="1"/>
  <c r="I25" i="18"/>
  <c r="T869" i="82" s="1"/>
  <c r="H25" i="18"/>
  <c r="T88" i="82" s="1"/>
  <c r="F25" i="18"/>
  <c r="E25" i="18"/>
  <c r="D25" i="18"/>
  <c r="C25" i="18"/>
  <c r="T17" i="82" s="1"/>
  <c r="AY18" i="18"/>
  <c r="AX18" i="18"/>
  <c r="AW18" i="18"/>
  <c r="AV18" i="18"/>
  <c r="AT18" i="18"/>
  <c r="AS18" i="18"/>
  <c r="AR18" i="18"/>
  <c r="AQ18" i="18"/>
  <c r="AO18" i="18"/>
  <c r="AN18" i="18"/>
  <c r="AM18" i="18"/>
  <c r="AL18" i="18"/>
  <c r="AK18" i="18"/>
  <c r="AF18" i="18"/>
  <c r="AA18" i="18"/>
  <c r="V18" i="18"/>
  <c r="Q18" i="18"/>
  <c r="L18" i="18"/>
  <c r="G18" i="18"/>
  <c r="AY92" i="18"/>
  <c r="T3063" i="82" s="1"/>
  <c r="AX92" i="18"/>
  <c r="T2282" i="82" s="1"/>
  <c r="AW92" i="18"/>
  <c r="T1501" i="82" s="1"/>
  <c r="AV92" i="18"/>
  <c r="T720" i="82" s="1"/>
  <c r="AT92" i="18"/>
  <c r="T2992" i="82" s="1"/>
  <c r="AS92" i="18"/>
  <c r="T2211" i="82" s="1"/>
  <c r="AR92" i="18"/>
  <c r="T1430" i="82" s="1"/>
  <c r="AQ92" i="18"/>
  <c r="T649" i="82" s="1"/>
  <c r="AO92" i="18"/>
  <c r="T2921" i="82" s="1"/>
  <c r="AN92" i="18"/>
  <c r="AM92" i="18"/>
  <c r="T1359" i="82" s="1"/>
  <c r="AL92" i="18"/>
  <c r="T578" i="82" s="1"/>
  <c r="AK92" i="18"/>
  <c r="T3631" i="82" s="1"/>
  <c r="AF92" i="18"/>
  <c r="T3560" i="82" s="1"/>
  <c r="AA92" i="18"/>
  <c r="T3489" i="82" s="1"/>
  <c r="V92" i="18"/>
  <c r="T3418" i="82" s="1"/>
  <c r="Q92" i="18"/>
  <c r="T3347" i="82" s="1"/>
  <c r="L92" i="18"/>
  <c r="T3276" i="82" s="1"/>
  <c r="G92" i="18"/>
  <c r="T3205" i="82" s="1"/>
  <c r="AY91" i="18"/>
  <c r="T3062" i="82" s="1"/>
  <c r="AX91" i="18"/>
  <c r="T2281" i="82" s="1"/>
  <c r="AW91" i="18"/>
  <c r="T1500" i="82" s="1"/>
  <c r="AV91" i="18"/>
  <c r="T719" i="82" s="1"/>
  <c r="AT91" i="18"/>
  <c r="T2991" i="82" s="1"/>
  <c r="AS91" i="18"/>
  <c r="T2210" i="82" s="1"/>
  <c r="AR91" i="18"/>
  <c r="T1429" i="82" s="1"/>
  <c r="AQ91" i="18"/>
  <c r="T648" i="82" s="1"/>
  <c r="AO91" i="18"/>
  <c r="T2920" i="82" s="1"/>
  <c r="AN91" i="18"/>
  <c r="AM91" i="18"/>
  <c r="AL91" i="18"/>
  <c r="T577" i="82" s="1"/>
  <c r="AK91" i="18"/>
  <c r="T3630" i="82" s="1"/>
  <c r="AF91" i="18"/>
  <c r="T3559" i="82" s="1"/>
  <c r="AA91" i="18"/>
  <c r="T3488" i="82" s="1"/>
  <c r="V91" i="18"/>
  <c r="T3417" i="82" s="1"/>
  <c r="Q91" i="18"/>
  <c r="T3346" i="82" s="1"/>
  <c r="L91" i="18"/>
  <c r="T3275" i="82" s="1"/>
  <c r="G91" i="18"/>
  <c r="T3204" i="82" s="1"/>
  <c r="AY90" i="18"/>
  <c r="T3061" i="82" s="1"/>
  <c r="AX90" i="18"/>
  <c r="T2280" i="82" s="1"/>
  <c r="AW90" i="18"/>
  <c r="T1499" i="82" s="1"/>
  <c r="AV90" i="18"/>
  <c r="T718" i="82" s="1"/>
  <c r="AT90" i="18"/>
  <c r="T2990" i="82" s="1"/>
  <c r="AS90" i="18"/>
  <c r="T2209" i="82" s="1"/>
  <c r="AR90" i="18"/>
  <c r="T1428" i="82" s="1"/>
  <c r="AQ90" i="18"/>
  <c r="T647" i="82" s="1"/>
  <c r="AO90" i="18"/>
  <c r="T2919" i="82" s="1"/>
  <c r="AN90" i="18"/>
  <c r="T2138" i="82" s="1"/>
  <c r="AM90" i="18"/>
  <c r="T1357" i="82" s="1"/>
  <c r="AL90" i="18"/>
  <c r="T576" i="82" s="1"/>
  <c r="AK90" i="18"/>
  <c r="T3629" i="82" s="1"/>
  <c r="AF90" i="18"/>
  <c r="T3558" i="82" s="1"/>
  <c r="AA90" i="18"/>
  <c r="T3487" i="82" s="1"/>
  <c r="V90" i="18"/>
  <c r="T3416" i="82" s="1"/>
  <c r="Q90" i="18"/>
  <c r="T3345" i="82" s="1"/>
  <c r="L90" i="18"/>
  <c r="T3274" i="82" s="1"/>
  <c r="G90" i="18"/>
  <c r="T3203" i="82" s="1"/>
  <c r="AY89" i="18"/>
  <c r="T3060" i="82" s="1"/>
  <c r="AX89" i="18"/>
  <c r="T2279" i="82" s="1"/>
  <c r="AW89" i="18"/>
  <c r="T1498" i="82" s="1"/>
  <c r="AV89" i="18"/>
  <c r="T717" i="82" s="1"/>
  <c r="AT89" i="18"/>
  <c r="T2989" i="82" s="1"/>
  <c r="AS89" i="18"/>
  <c r="T2208" i="82" s="1"/>
  <c r="AR89" i="18"/>
  <c r="T1427" i="82" s="1"/>
  <c r="AQ89" i="18"/>
  <c r="T646" i="82" s="1"/>
  <c r="AO89" i="18"/>
  <c r="T2918" i="82" s="1"/>
  <c r="AN89" i="18"/>
  <c r="T2137" i="82" s="1"/>
  <c r="AM89" i="18"/>
  <c r="T1356" i="82" s="1"/>
  <c r="AL89" i="18"/>
  <c r="T575" i="82" s="1"/>
  <c r="AK89" i="18"/>
  <c r="T3628" i="82" s="1"/>
  <c r="AF89" i="18"/>
  <c r="T3557" i="82" s="1"/>
  <c r="AA89" i="18"/>
  <c r="T3486" i="82" s="1"/>
  <c r="V89" i="18"/>
  <c r="T3415" i="82" s="1"/>
  <c r="Q89" i="18"/>
  <c r="T3344" i="82" s="1"/>
  <c r="L89" i="18"/>
  <c r="T3273" i="82" s="1"/>
  <c r="G89" i="18"/>
  <c r="T3202" i="82" s="1"/>
  <c r="AY88" i="18"/>
  <c r="T3059" i="82" s="1"/>
  <c r="AX88" i="18"/>
  <c r="T2278" i="82" s="1"/>
  <c r="AW88" i="18"/>
  <c r="T1497" i="82" s="1"/>
  <c r="AV88" i="18"/>
  <c r="T716" i="82" s="1"/>
  <c r="AT88" i="18"/>
  <c r="T2988" i="82" s="1"/>
  <c r="AS88" i="18"/>
  <c r="T2207" i="82" s="1"/>
  <c r="AR88" i="18"/>
  <c r="T1426" i="82" s="1"/>
  <c r="AQ88" i="18"/>
  <c r="T645" i="82" s="1"/>
  <c r="AO88" i="18"/>
  <c r="T2917" i="82" s="1"/>
  <c r="AN88" i="18"/>
  <c r="T2136" i="82" s="1"/>
  <c r="AM88" i="18"/>
  <c r="T1355" i="82" s="1"/>
  <c r="AL88" i="18"/>
  <c r="T574" i="82" s="1"/>
  <c r="AK88" i="18"/>
  <c r="T3627" i="82" s="1"/>
  <c r="AF88" i="18"/>
  <c r="T3556" i="82" s="1"/>
  <c r="AA88" i="18"/>
  <c r="T3485" i="82" s="1"/>
  <c r="V88" i="18"/>
  <c r="T3414" i="82" s="1"/>
  <c r="Q88" i="18"/>
  <c r="T3343" i="82" s="1"/>
  <c r="L88" i="18"/>
  <c r="T3272" i="82" s="1"/>
  <c r="G88" i="18"/>
  <c r="T3201" i="82" s="1"/>
  <c r="AY87" i="18"/>
  <c r="T3058" i="82" s="1"/>
  <c r="AX87" i="18"/>
  <c r="T2277" i="82" s="1"/>
  <c r="AW87" i="18"/>
  <c r="T1496" i="82" s="1"/>
  <c r="AV87" i="18"/>
  <c r="T715" i="82" s="1"/>
  <c r="AT87" i="18"/>
  <c r="T2987" i="82" s="1"/>
  <c r="AS87" i="18"/>
  <c r="T2206" i="82" s="1"/>
  <c r="AR87" i="18"/>
  <c r="T1425" i="82" s="1"/>
  <c r="AQ87" i="18"/>
  <c r="T644" i="82" s="1"/>
  <c r="AO87" i="18"/>
  <c r="T2916" i="82" s="1"/>
  <c r="AN87" i="18"/>
  <c r="T2135" i="82" s="1"/>
  <c r="AM87" i="18"/>
  <c r="AL87" i="18"/>
  <c r="T573" i="82" s="1"/>
  <c r="AK87" i="18"/>
  <c r="T3626" i="82" s="1"/>
  <c r="AF87" i="18"/>
  <c r="T3555" i="82" s="1"/>
  <c r="AA87" i="18"/>
  <c r="T3484" i="82" s="1"/>
  <c r="V87" i="18"/>
  <c r="T3413" i="82" s="1"/>
  <c r="Q87" i="18"/>
  <c r="T3342" i="82" s="1"/>
  <c r="L87" i="18"/>
  <c r="T3271" i="82" s="1"/>
  <c r="G87" i="18"/>
  <c r="T3200" i="82" s="1"/>
  <c r="AY81" i="18"/>
  <c r="T3052" i="82" s="1"/>
  <c r="AX81" i="18"/>
  <c r="T2271" i="82" s="1"/>
  <c r="AW81" i="18"/>
  <c r="T1490" i="82" s="1"/>
  <c r="AV81" i="18"/>
  <c r="T709" i="82" s="1"/>
  <c r="AT81" i="18"/>
  <c r="T2981" i="82" s="1"/>
  <c r="AS81" i="18"/>
  <c r="T2200" i="82" s="1"/>
  <c r="AR81" i="18"/>
  <c r="T1419" i="82" s="1"/>
  <c r="AQ81" i="18"/>
  <c r="T638" i="82" s="1"/>
  <c r="AO81" i="18"/>
  <c r="AN81" i="18"/>
  <c r="T2129" i="82" s="1"/>
  <c r="AM81" i="18"/>
  <c r="AL81" i="18"/>
  <c r="T567" i="82" s="1"/>
  <c r="AK81" i="18"/>
  <c r="T3620" i="82" s="1"/>
  <c r="AF81" i="18"/>
  <c r="T3549" i="82" s="1"/>
  <c r="AA81" i="18"/>
  <c r="T3478" i="82" s="1"/>
  <c r="V81" i="18"/>
  <c r="T3407" i="82" s="1"/>
  <c r="Q81" i="18"/>
  <c r="T3336" i="82" s="1"/>
  <c r="L81" i="18"/>
  <c r="T3265" i="82" s="1"/>
  <c r="G81" i="18"/>
  <c r="T3194" i="82" s="1"/>
  <c r="AY80" i="18"/>
  <c r="T3051" i="82" s="1"/>
  <c r="AX80" i="18"/>
  <c r="T2270" i="82" s="1"/>
  <c r="AW80" i="18"/>
  <c r="T1489" i="82" s="1"/>
  <c r="AV80" i="18"/>
  <c r="T708" i="82" s="1"/>
  <c r="AT80" i="18"/>
  <c r="T2980" i="82" s="1"/>
  <c r="AS80" i="18"/>
  <c r="T2199" i="82" s="1"/>
  <c r="AR80" i="18"/>
  <c r="T1418" i="82" s="1"/>
  <c r="AQ80" i="18"/>
  <c r="T637" i="82" s="1"/>
  <c r="AO80" i="18"/>
  <c r="T2909" i="82" s="1"/>
  <c r="AN80" i="18"/>
  <c r="T2128" i="82" s="1"/>
  <c r="AM80" i="18"/>
  <c r="T1347" i="82" s="1"/>
  <c r="AL80" i="18"/>
  <c r="AK80" i="18"/>
  <c r="T3619" i="82" s="1"/>
  <c r="AF80" i="18"/>
  <c r="T3548" i="82" s="1"/>
  <c r="AA80" i="18"/>
  <c r="T3477" i="82" s="1"/>
  <c r="V80" i="18"/>
  <c r="T3406" i="82" s="1"/>
  <c r="Q80" i="18"/>
  <c r="T3335" i="82" s="1"/>
  <c r="L80" i="18"/>
  <c r="T3264" i="82" s="1"/>
  <c r="G80" i="18"/>
  <c r="T3193" i="82" s="1"/>
  <c r="AY79" i="18"/>
  <c r="AX79" i="18"/>
  <c r="AW79" i="18"/>
  <c r="AV79" i="18"/>
  <c r="AT79" i="18"/>
  <c r="AS79" i="18"/>
  <c r="AR79" i="18"/>
  <c r="AQ79" i="18"/>
  <c r="AO79" i="18"/>
  <c r="AN79" i="18"/>
  <c r="AM79" i="18"/>
  <c r="AL79" i="18"/>
  <c r="AK79" i="18"/>
  <c r="AF79" i="18"/>
  <c r="AA79" i="18"/>
  <c r="V79" i="18"/>
  <c r="Q79" i="18"/>
  <c r="L79" i="18"/>
  <c r="G79" i="18"/>
  <c r="AY76" i="18"/>
  <c r="AX76" i="18"/>
  <c r="AW76" i="18"/>
  <c r="AV76" i="18"/>
  <c r="AT76" i="18"/>
  <c r="AS76" i="18"/>
  <c r="AR76" i="18"/>
  <c r="AQ76" i="18"/>
  <c r="AO76" i="18"/>
  <c r="AN76" i="18"/>
  <c r="AM76" i="18"/>
  <c r="AL76" i="18"/>
  <c r="AK76" i="18"/>
  <c r="T3616" i="82" s="1"/>
  <c r="AF76" i="18"/>
  <c r="T3545" i="82" s="1"/>
  <c r="AA76" i="18"/>
  <c r="T3474" i="82" s="1"/>
  <c r="V76" i="18"/>
  <c r="T3403" i="82" s="1"/>
  <c r="Q76" i="18"/>
  <c r="T3332" i="82" s="1"/>
  <c r="L76" i="18"/>
  <c r="T3261" i="82" s="1"/>
  <c r="G76" i="18"/>
  <c r="T3190" i="82" s="1"/>
  <c r="AJ75" i="18"/>
  <c r="T2834" i="82" s="1"/>
  <c r="AI75" i="18"/>
  <c r="T2053" i="82" s="1"/>
  <c r="AH75" i="18"/>
  <c r="T1272" i="82" s="1"/>
  <c r="AG75" i="18"/>
  <c r="T491" i="82" s="1"/>
  <c r="AE75" i="18"/>
  <c r="T2763" i="82" s="1"/>
  <c r="AD75" i="18"/>
  <c r="T1982" i="82" s="1"/>
  <c r="AC75" i="18"/>
  <c r="T1201" i="82" s="1"/>
  <c r="AB75" i="18"/>
  <c r="T420" i="82" s="1"/>
  <c r="Z75" i="18"/>
  <c r="T2692" i="82" s="1"/>
  <c r="Y75" i="18"/>
  <c r="T1911" i="82" s="1"/>
  <c r="X75" i="18"/>
  <c r="T1130" i="82" s="1"/>
  <c r="W75" i="18"/>
  <c r="T349" i="82" s="1"/>
  <c r="U75" i="18"/>
  <c r="T2621" i="82" s="1"/>
  <c r="T75" i="18"/>
  <c r="T1840" i="82" s="1"/>
  <c r="S75" i="18"/>
  <c r="T1059" i="82" s="1"/>
  <c r="R75" i="18"/>
  <c r="T278" i="82" s="1"/>
  <c r="P75" i="18"/>
  <c r="T2550" i="82" s="1"/>
  <c r="O75" i="18"/>
  <c r="T1769" i="82" s="1"/>
  <c r="N75" i="18"/>
  <c r="T988" i="82" s="1"/>
  <c r="M75" i="18"/>
  <c r="T207" i="82" s="1"/>
  <c r="K75" i="18"/>
  <c r="T2479" i="82" s="1"/>
  <c r="J75" i="18"/>
  <c r="T1698" i="82" s="1"/>
  <c r="I75" i="18"/>
  <c r="T917" i="82" s="1"/>
  <c r="H75" i="18"/>
  <c r="T136" i="82" s="1"/>
  <c r="F75" i="18"/>
  <c r="T2408" i="82" s="1"/>
  <c r="E75" i="18"/>
  <c r="T1627" i="82" s="1"/>
  <c r="D75" i="18"/>
  <c r="T846" i="82" s="1"/>
  <c r="C75" i="18"/>
  <c r="T65" i="82" s="1"/>
  <c r="AY74" i="18"/>
  <c r="AX74" i="18"/>
  <c r="AW74" i="18"/>
  <c r="AV74" i="18"/>
  <c r="AT74" i="18"/>
  <c r="AS74" i="18"/>
  <c r="AR74" i="18"/>
  <c r="AQ74" i="18"/>
  <c r="AO74" i="18"/>
  <c r="AN74" i="18"/>
  <c r="AM74" i="18"/>
  <c r="AL74" i="18"/>
  <c r="AK74" i="18"/>
  <c r="T3614" i="82" s="1"/>
  <c r="AF74" i="18"/>
  <c r="T3543" i="82" s="1"/>
  <c r="AA74" i="18"/>
  <c r="T3472" i="82" s="1"/>
  <c r="V74" i="18"/>
  <c r="T3401" i="82" s="1"/>
  <c r="Q74" i="18"/>
  <c r="T3330" i="82" s="1"/>
  <c r="L74" i="18"/>
  <c r="T3259" i="82" s="1"/>
  <c r="G74" i="18"/>
  <c r="T3188" i="82" s="1"/>
  <c r="AY73" i="18"/>
  <c r="AX73" i="18"/>
  <c r="AW73" i="18"/>
  <c r="AV73" i="18"/>
  <c r="AT73" i="18"/>
  <c r="AS73" i="18"/>
  <c r="AR73" i="18"/>
  <c r="AQ73" i="18"/>
  <c r="AO73" i="18"/>
  <c r="AN73" i="18"/>
  <c r="AM73" i="18"/>
  <c r="AL73" i="18"/>
  <c r="AK73" i="18"/>
  <c r="T3613" i="82" s="1"/>
  <c r="AF73" i="18"/>
  <c r="T3542" i="82" s="1"/>
  <c r="AA73" i="18"/>
  <c r="T3471" i="82" s="1"/>
  <c r="V73" i="18"/>
  <c r="T3400" i="82" s="1"/>
  <c r="Q73" i="18"/>
  <c r="T3329" i="82" s="1"/>
  <c r="L73" i="18"/>
  <c r="T3258" i="82" s="1"/>
  <c r="G73" i="18"/>
  <c r="T3187" i="82" s="1"/>
  <c r="CT1924" i="82" l="1"/>
  <c r="CV1924" i="82" s="1"/>
  <c r="CT1923" i="82"/>
  <c r="CV1923" i="82" s="1"/>
  <c r="CT1922" i="82"/>
  <c r="CV1922" i="82" s="1"/>
  <c r="CT323" i="82"/>
  <c r="CV323" i="82" s="1"/>
  <c r="CT324" i="82"/>
  <c r="CV324" i="82" s="1"/>
  <c r="CT364" i="82"/>
  <c r="CV364" i="82" s="1"/>
  <c r="CT363" i="82"/>
  <c r="CV363" i="82" s="1"/>
  <c r="CT404" i="82"/>
  <c r="CV404" i="82" s="1"/>
  <c r="CT403" i="82"/>
  <c r="CV403" i="82" s="1"/>
  <c r="CT1802" i="82"/>
  <c r="CV1802" i="82" s="1"/>
  <c r="CT1804" i="82"/>
  <c r="CV1804" i="82" s="1"/>
  <c r="CT1803" i="82"/>
  <c r="CV1803" i="82" s="1"/>
  <c r="CT1963" i="82"/>
  <c r="CV1963" i="82" s="1"/>
  <c r="CT1964" i="82"/>
  <c r="CV1964" i="82" s="1"/>
  <c r="CT1962" i="82"/>
  <c r="CV1962" i="82" s="1"/>
  <c r="CT763" i="82"/>
  <c r="CV763" i="82" s="1"/>
  <c r="CT764" i="82"/>
  <c r="CV764" i="82" s="1"/>
  <c r="CT804" i="82"/>
  <c r="CV804" i="82" s="1"/>
  <c r="CT803" i="82"/>
  <c r="CV803" i="82" s="1"/>
  <c r="CT844" i="82"/>
  <c r="CV844" i="82" s="1"/>
  <c r="CT843" i="82"/>
  <c r="CV843" i="82" s="1"/>
  <c r="CT845" i="82"/>
  <c r="CV845" i="82" s="1"/>
  <c r="CT1844" i="82"/>
  <c r="CV1844" i="82" s="1"/>
  <c r="CT1842" i="82"/>
  <c r="CV1842" i="82" s="1"/>
  <c r="CT1843" i="82"/>
  <c r="CV1843" i="82" s="1"/>
  <c r="CT2004" i="82"/>
  <c r="CV2004" i="82" s="1"/>
  <c r="CT2003" i="82"/>
  <c r="CV2003" i="82" s="1"/>
  <c r="CT1203" i="82"/>
  <c r="CV1203" i="82" s="1"/>
  <c r="CT1204" i="82"/>
  <c r="CV1204" i="82" s="1"/>
  <c r="CT1244" i="82"/>
  <c r="CV1244" i="82" s="1"/>
  <c r="CT1243" i="82"/>
  <c r="CV1243" i="82" s="1"/>
  <c r="CT1283" i="82"/>
  <c r="CV1283" i="82" s="1"/>
  <c r="CT1284" i="82"/>
  <c r="CV1284" i="82" s="1"/>
  <c r="C61" i="20"/>
  <c r="DM12" i="82" s="1"/>
  <c r="CT1884" i="82"/>
  <c r="CV1884" i="82" s="1"/>
  <c r="CT1883" i="82"/>
  <c r="CV1883" i="82" s="1"/>
  <c r="CT2043" i="82"/>
  <c r="CV2043" i="82" s="1"/>
  <c r="CT2044" i="82"/>
  <c r="CV2044" i="82" s="1"/>
  <c r="CT1642" i="82"/>
  <c r="CV1642" i="82" s="1"/>
  <c r="CT1644" i="82"/>
  <c r="CV1644" i="82" s="1"/>
  <c r="CT1643" i="82"/>
  <c r="CV1643" i="82" s="1"/>
  <c r="CT1682" i="82"/>
  <c r="CV1682" i="82" s="1"/>
  <c r="CT1684" i="82"/>
  <c r="CV1684" i="82" s="1"/>
  <c r="CT1681" i="82"/>
  <c r="CV1681" i="82" s="1"/>
  <c r="CT1683" i="82"/>
  <c r="CV1683" i="82" s="1"/>
  <c r="CT1722" i="82"/>
  <c r="CV1722" i="82" s="1"/>
  <c r="CT1721" i="82"/>
  <c r="CV1721" i="82" s="1"/>
  <c r="CT1724" i="82"/>
  <c r="CV1724" i="82" s="1"/>
  <c r="CT1723" i="82"/>
  <c r="CV1723" i="82" s="1"/>
  <c r="H76" i="77"/>
  <c r="I76" i="77"/>
  <c r="J76" i="77" s="1"/>
  <c r="AL167" i="30"/>
  <c r="AM118" i="30"/>
  <c r="AN117" i="30"/>
  <c r="N64" i="64"/>
  <c r="F82" i="70"/>
  <c r="F63" i="70"/>
  <c r="F44" i="70"/>
  <c r="BD32" i="65"/>
  <c r="BB30" i="65"/>
  <c r="BC35" i="65"/>
  <c r="BB31" i="65"/>
  <c r="BB26" i="65"/>
  <c r="BC24" i="65"/>
  <c r="BB22" i="65"/>
  <c r="BA29" i="65"/>
  <c r="BA33" i="65"/>
  <c r="BB27" i="65"/>
  <c r="BC28" i="65"/>
  <c r="BC27" i="65"/>
  <c r="BD21" i="65"/>
  <c r="BA21" i="65"/>
  <c r="DP12" i="82"/>
  <c r="K26" i="81"/>
  <c r="Y26" i="81" s="1"/>
  <c r="AG26" i="81" s="1"/>
  <c r="S61" i="20"/>
  <c r="DM28" i="82" s="1"/>
  <c r="AE61" i="20"/>
  <c r="AE65" i="20" s="1"/>
  <c r="DQ40" i="82" s="1"/>
  <c r="W61" i="20"/>
  <c r="DM32" i="82" s="1"/>
  <c r="K61" i="20"/>
  <c r="DM20" i="82" s="1"/>
  <c r="L61" i="20"/>
  <c r="DG21" i="82"/>
  <c r="AB61" i="20"/>
  <c r="DG37" i="82"/>
  <c r="H61" i="20"/>
  <c r="P61" i="20"/>
  <c r="E61" i="20"/>
  <c r="DG14" i="82"/>
  <c r="M61" i="20"/>
  <c r="DG22" i="82"/>
  <c r="U61" i="20"/>
  <c r="DG30" i="82"/>
  <c r="Y61" i="20"/>
  <c r="DG34" i="82"/>
  <c r="AG61" i="20"/>
  <c r="DG42" i="82"/>
  <c r="AF61" i="20"/>
  <c r="J61" i="20"/>
  <c r="DG19" i="82"/>
  <c r="R61" i="20"/>
  <c r="DG27" i="82"/>
  <c r="Z61" i="20"/>
  <c r="DG35" i="82"/>
  <c r="AH61" i="20"/>
  <c r="DG43" i="82"/>
  <c r="AL61" i="20"/>
  <c r="DG47" i="82"/>
  <c r="F61" i="20"/>
  <c r="N61" i="20"/>
  <c r="T61" i="20"/>
  <c r="AA61" i="20"/>
  <c r="DM36" i="82" s="1"/>
  <c r="AI61" i="20"/>
  <c r="C65" i="20"/>
  <c r="DQ12" i="82" s="1"/>
  <c r="I61" i="20"/>
  <c r="DG18" i="82"/>
  <c r="Q61" i="20"/>
  <c r="DG26" i="82"/>
  <c r="AC61" i="20"/>
  <c r="DG38" i="82"/>
  <c r="AK61" i="20"/>
  <c r="DG46" i="82"/>
  <c r="D61" i="20"/>
  <c r="X61" i="20"/>
  <c r="DG12" i="82"/>
  <c r="Y22" i="81"/>
  <c r="AG22" i="81" s="1"/>
  <c r="G61" i="20"/>
  <c r="DM16" i="82" s="1"/>
  <c r="O61" i="20"/>
  <c r="V61" i="20"/>
  <c r="AD61" i="20"/>
  <c r="AJ61" i="20"/>
  <c r="T3476" i="82"/>
  <c r="AA84" i="18"/>
  <c r="T3481" i="82" s="1"/>
  <c r="T3405" i="82"/>
  <c r="V84" i="18"/>
  <c r="T3410" i="82" s="1"/>
  <c r="T2198" i="82"/>
  <c r="AS84" i="18"/>
  <c r="T2203" i="82" s="1"/>
  <c r="T636" i="82"/>
  <c r="AQ84" i="18"/>
  <c r="T641" i="82" s="1"/>
  <c r="T3334" i="82"/>
  <c r="Q84" i="18"/>
  <c r="T3339" i="82" s="1"/>
  <c r="T2979" i="82"/>
  <c r="AT84" i="18"/>
  <c r="T2984" i="82" s="1"/>
  <c r="T1417" i="82"/>
  <c r="AR84" i="18"/>
  <c r="T1422" i="82" s="1"/>
  <c r="T2977" i="82"/>
  <c r="T1415" i="82"/>
  <c r="T2196" i="82"/>
  <c r="T634" i="82"/>
  <c r="T2974" i="82"/>
  <c r="T632" i="82"/>
  <c r="T1412" i="82"/>
  <c r="T2194" i="82"/>
  <c r="T631" i="82"/>
  <c r="T1413" i="82"/>
  <c r="T2193" i="82"/>
  <c r="T2975" i="82"/>
  <c r="T3263" i="82"/>
  <c r="L84" i="18"/>
  <c r="T3268" i="82" s="1"/>
  <c r="S28" i="18"/>
  <c r="T1014" i="82" s="1"/>
  <c r="T1011" i="82"/>
  <c r="U28" i="18"/>
  <c r="T2576" i="82" s="1"/>
  <c r="T2573" i="82"/>
  <c r="R28" i="18"/>
  <c r="T233" i="82" s="1"/>
  <c r="T230" i="82"/>
  <c r="T28" i="18"/>
  <c r="T1795" i="82" s="1"/>
  <c r="T1792" i="82"/>
  <c r="W28" i="18"/>
  <c r="T304" i="82" s="1"/>
  <c r="T301" i="82"/>
  <c r="Z28" i="18"/>
  <c r="T2647" i="82" s="1"/>
  <c r="T2644" i="82"/>
  <c r="X28" i="18"/>
  <c r="T1085" i="82" s="1"/>
  <c r="T1082" i="82"/>
  <c r="AS25" i="18"/>
  <c r="T2147" i="82" s="1"/>
  <c r="T2142" i="82"/>
  <c r="Y28" i="18"/>
  <c r="T1866" i="82" s="1"/>
  <c r="T1863" i="82"/>
  <c r="AB28" i="18"/>
  <c r="T375" i="82" s="1"/>
  <c r="T372" i="82"/>
  <c r="AE28" i="18"/>
  <c r="T2718" i="82" s="1"/>
  <c r="T2715" i="82"/>
  <c r="AC28" i="18"/>
  <c r="T1156" i="82" s="1"/>
  <c r="T1153" i="82"/>
  <c r="AD28" i="18"/>
  <c r="T1937" i="82" s="1"/>
  <c r="T1934" i="82"/>
  <c r="T3547" i="82"/>
  <c r="AF84" i="18"/>
  <c r="T3552" i="82" s="1"/>
  <c r="T2269" i="82"/>
  <c r="AX84" i="18"/>
  <c r="T2274" i="82" s="1"/>
  <c r="T3618" i="82"/>
  <c r="AK84" i="18"/>
  <c r="T3623" i="82" s="1"/>
  <c r="T707" i="82"/>
  <c r="AV84" i="18"/>
  <c r="T712" i="82" s="1"/>
  <c r="T3050" i="82"/>
  <c r="AY84" i="18"/>
  <c r="T3055" i="82" s="1"/>
  <c r="T1488" i="82"/>
  <c r="AW84" i="18"/>
  <c r="T1493" i="82" s="1"/>
  <c r="T3048" i="82"/>
  <c r="T1486" i="82"/>
  <c r="T2267" i="82"/>
  <c r="T705" i="82"/>
  <c r="T702" i="82"/>
  <c r="T3045" i="82"/>
  <c r="T703" i="82"/>
  <c r="T1484" i="82"/>
  <c r="T1483" i="82"/>
  <c r="T2265" i="82"/>
  <c r="T2264" i="82"/>
  <c r="T3046" i="82"/>
  <c r="AV25" i="18"/>
  <c r="T656" i="82" s="1"/>
  <c r="T651" i="82"/>
  <c r="AG28" i="18"/>
  <c r="T446" i="82" s="1"/>
  <c r="T443" i="82"/>
  <c r="AH28" i="18"/>
  <c r="T1227" i="82" s="1"/>
  <c r="T1224" i="82"/>
  <c r="AJ28" i="18"/>
  <c r="T2789" i="82" s="1"/>
  <c r="T2786" i="82"/>
  <c r="AW25" i="18"/>
  <c r="T1437" i="82" s="1"/>
  <c r="T1432" i="82"/>
  <c r="AI28" i="18"/>
  <c r="T2008" i="82" s="1"/>
  <c r="T2005" i="82"/>
  <c r="AY25" i="18"/>
  <c r="T2999" i="82" s="1"/>
  <c r="T2994" i="82"/>
  <c r="AK104" i="18"/>
  <c r="AK171" i="18" s="1"/>
  <c r="U3624" i="82" s="1"/>
  <c r="CT2013" i="82"/>
  <c r="CV2013" i="82" s="1"/>
  <c r="CT2014" i="82"/>
  <c r="CV2014" i="82" s="1"/>
  <c r="CT2021" i="82"/>
  <c r="CV2021" i="82" s="1"/>
  <c r="CT2022" i="82"/>
  <c r="CV2022" i="82" s="1"/>
  <c r="CT2029" i="82"/>
  <c r="CV2029" i="82" s="1"/>
  <c r="CT2030" i="82"/>
  <c r="CV2030" i="82" s="1"/>
  <c r="CT2037" i="82"/>
  <c r="CV2037" i="82" s="1"/>
  <c r="CT2038" i="82"/>
  <c r="CV2038" i="82" s="1"/>
  <c r="CT2047" i="82"/>
  <c r="CV2047" i="82" s="1"/>
  <c r="CT2048" i="82"/>
  <c r="CV2048" i="82" s="1"/>
  <c r="CT2012" i="82"/>
  <c r="CV2012" i="82" s="1"/>
  <c r="CT2020" i="82"/>
  <c r="CV2020" i="82" s="1"/>
  <c r="CT2027" i="82"/>
  <c r="CV2027" i="82" s="1"/>
  <c r="CT2036" i="82"/>
  <c r="CV2036" i="82" s="1"/>
  <c r="CT2045" i="82"/>
  <c r="CV2045" i="82" s="1"/>
  <c r="CT2018" i="82"/>
  <c r="CV2018" i="82" s="1"/>
  <c r="CT2025" i="82"/>
  <c r="CV2025" i="82" s="1"/>
  <c r="CT2033" i="82"/>
  <c r="CV2033" i="82" s="1"/>
  <c r="CT2041" i="82"/>
  <c r="CV2041" i="82" s="1"/>
  <c r="CT2015" i="82"/>
  <c r="CV2015" i="82" s="1"/>
  <c r="CT2016" i="82"/>
  <c r="CV2016" i="82" s="1"/>
  <c r="CT2023" i="82"/>
  <c r="CV2023" i="82" s="1"/>
  <c r="CT2024" i="82"/>
  <c r="CV2024" i="82" s="1"/>
  <c r="CT2031" i="82"/>
  <c r="CV2031" i="82" s="1"/>
  <c r="CT2032" i="82"/>
  <c r="CV2032" i="82" s="1"/>
  <c r="CT2039" i="82"/>
  <c r="CV2039" i="82" s="1"/>
  <c r="CT2040" i="82"/>
  <c r="CV2040" i="82" s="1"/>
  <c r="CT2049" i="82"/>
  <c r="CV2049" i="82" s="1"/>
  <c r="CT2050" i="82"/>
  <c r="CV2050" i="82" s="1"/>
  <c r="CT2019" i="82"/>
  <c r="CV2019" i="82" s="1"/>
  <c r="CT2028" i="82"/>
  <c r="CV2028" i="82" s="1"/>
  <c r="CT2035" i="82"/>
  <c r="CV2035" i="82" s="1"/>
  <c r="CT2046" i="82"/>
  <c r="CV2046" i="82" s="1"/>
  <c r="CT2017" i="82"/>
  <c r="CV2017" i="82" s="1"/>
  <c r="CT2026" i="82"/>
  <c r="CV2026" i="82" s="1"/>
  <c r="CT2034" i="82"/>
  <c r="CV2034" i="82" s="1"/>
  <c r="CT2042" i="82"/>
  <c r="CV2042" i="82" s="1"/>
  <c r="CT2051" i="82"/>
  <c r="CV2051" i="82" s="1"/>
  <c r="S3562" i="82"/>
  <c r="S3566" i="82"/>
  <c r="S3569" i="82"/>
  <c r="S3571" i="82"/>
  <c r="S3575" i="82"/>
  <c r="S3579" i="82"/>
  <c r="S3583" i="82"/>
  <c r="S3587" i="82"/>
  <c r="S3591" i="82"/>
  <c r="S3595" i="82"/>
  <c r="S3598" i="82"/>
  <c r="S3602" i="82"/>
  <c r="S3605" i="82"/>
  <c r="S3609" i="82"/>
  <c r="S3616" i="82"/>
  <c r="S3619" i="82"/>
  <c r="S3623" i="82"/>
  <c r="S3625" i="82"/>
  <c r="S3628" i="82"/>
  <c r="S3632" i="82"/>
  <c r="S3564" i="82"/>
  <c r="S3570" i="82"/>
  <c r="S3573" i="82"/>
  <c r="S3581" i="82"/>
  <c r="S3589" i="82"/>
  <c r="S3593" i="82"/>
  <c r="S3604" i="82"/>
  <c r="S3611" i="82"/>
  <c r="S3621" i="82"/>
  <c r="S3626" i="82"/>
  <c r="S3630" i="82"/>
  <c r="S3567" i="82"/>
  <c r="S3576" i="82"/>
  <c r="S3584" i="82"/>
  <c r="S3599" i="82"/>
  <c r="S3603" i="82"/>
  <c r="S3610" i="82"/>
  <c r="S3620" i="82"/>
  <c r="S3629" i="82"/>
  <c r="S3565" i="82"/>
  <c r="S3574" i="82"/>
  <c r="S3578" i="82"/>
  <c r="S3582" i="82"/>
  <c r="S3586" i="82"/>
  <c r="S3590" i="82"/>
  <c r="S3594" i="82"/>
  <c r="S3601" i="82"/>
  <c r="S3608" i="82"/>
  <c r="S3612" i="82"/>
  <c r="S3615" i="82"/>
  <c r="S3618" i="82"/>
  <c r="S3622" i="82"/>
  <c r="S3627" i="82"/>
  <c r="S3631" i="82"/>
  <c r="S3568" i="82"/>
  <c r="S3577" i="82"/>
  <c r="S3585" i="82"/>
  <c r="S3597" i="82"/>
  <c r="S3600" i="82"/>
  <c r="S3607" i="82"/>
  <c r="S3614" i="82"/>
  <c r="S3624" i="82"/>
  <c r="S3563" i="82"/>
  <c r="S3572" i="82"/>
  <c r="S3580" i="82"/>
  <c r="S3588" i="82"/>
  <c r="S3592" i="82"/>
  <c r="S3596" i="82"/>
  <c r="S3606" i="82"/>
  <c r="S3613" i="82"/>
  <c r="S3617" i="82"/>
  <c r="AJ62" i="82"/>
  <c r="AY104" i="18"/>
  <c r="AY155" i="18" s="1"/>
  <c r="U3041" i="82" s="1"/>
  <c r="CT1694" i="82"/>
  <c r="CV1694" i="82" s="1"/>
  <c r="CT1699" i="82"/>
  <c r="CV1699" i="82" s="1"/>
  <c r="CT1703" i="82"/>
  <c r="CV1703" i="82" s="1"/>
  <c r="CT1704" i="82"/>
  <c r="CV1704" i="82" s="1"/>
  <c r="CT1708" i="82"/>
  <c r="CV1708" i="82" s="1"/>
  <c r="CT1712" i="82"/>
  <c r="CV1712" i="82" s="1"/>
  <c r="CT1718" i="82"/>
  <c r="CV1718" i="82" s="1"/>
  <c r="CT1728" i="82"/>
  <c r="CV1728" i="82" s="1"/>
  <c r="CT1693" i="82"/>
  <c r="CV1693" i="82" s="1"/>
  <c r="CT1698" i="82"/>
  <c r="CV1698" i="82" s="1"/>
  <c r="CT1702" i="82"/>
  <c r="CV1702" i="82" s="1"/>
  <c r="CT1707" i="82"/>
  <c r="CV1707" i="82" s="1"/>
  <c r="CT1711" i="82"/>
  <c r="CV1711" i="82" s="1"/>
  <c r="CT1717" i="82"/>
  <c r="CV1717" i="82" s="1"/>
  <c r="CT1727" i="82"/>
  <c r="CV1727" i="82" s="1"/>
  <c r="CT1715" i="82"/>
  <c r="CV1715" i="82" s="1"/>
  <c r="CT1700" i="82"/>
  <c r="CV1700" i="82" s="1"/>
  <c r="CT1706" i="82"/>
  <c r="CV1706" i="82" s="1"/>
  <c r="CT1713" i="82"/>
  <c r="CV1713" i="82" s="1"/>
  <c r="CT1696" i="82"/>
  <c r="CV1696" i="82" s="1"/>
  <c r="CT1710" i="82"/>
  <c r="CV1710" i="82" s="1"/>
  <c r="CT1716" i="82"/>
  <c r="CV1716" i="82" s="1"/>
  <c r="CT1726" i="82"/>
  <c r="CV1726" i="82" s="1"/>
  <c r="CT1695" i="82"/>
  <c r="CV1695" i="82" s="1"/>
  <c r="CT1701" i="82"/>
  <c r="CV1701" i="82" s="1"/>
  <c r="CT1709" i="82"/>
  <c r="CV1709" i="82" s="1"/>
  <c r="CT1725" i="82"/>
  <c r="CV1725" i="82" s="1"/>
  <c r="CT1731" i="82"/>
  <c r="CV1731" i="82" s="1"/>
  <c r="CT1692" i="82"/>
  <c r="CV1692" i="82" s="1"/>
  <c r="CT1714" i="82"/>
  <c r="CV1714" i="82" s="1"/>
  <c r="CT1720" i="82"/>
  <c r="CV1720" i="82" s="1"/>
  <c r="CT1730" i="82"/>
  <c r="CV1730" i="82" s="1"/>
  <c r="CT1697" i="82"/>
  <c r="CV1697" i="82" s="1"/>
  <c r="CT1705" i="82"/>
  <c r="CV1705" i="82" s="1"/>
  <c r="CT1719" i="82"/>
  <c r="CV1719" i="82" s="1"/>
  <c r="CT1729" i="82"/>
  <c r="CV1729" i="82" s="1"/>
  <c r="S2996" i="82"/>
  <c r="S3004" i="82"/>
  <c r="S3008" i="82"/>
  <c r="S3012" i="82"/>
  <c r="S3016" i="82"/>
  <c r="S3020" i="82"/>
  <c r="S3024" i="82"/>
  <c r="S3028" i="82"/>
  <c r="S3031" i="82"/>
  <c r="S3035" i="82"/>
  <c r="S3038" i="82"/>
  <c r="S3042" i="82"/>
  <c r="S3045" i="82"/>
  <c r="S3048" i="82"/>
  <c r="S3051" i="82"/>
  <c r="S3054" i="82"/>
  <c r="S3056" i="82"/>
  <c r="S3058" i="82"/>
  <c r="S3062" i="82"/>
  <c r="S2997" i="82"/>
  <c r="S3000" i="82"/>
  <c r="S3002" i="82"/>
  <c r="S3005" i="82"/>
  <c r="S3009" i="82"/>
  <c r="S3013" i="82"/>
  <c r="S3017" i="82"/>
  <c r="S3021" i="82"/>
  <c r="S3025" i="82"/>
  <c r="S3029" i="82"/>
  <c r="S3032" i="82"/>
  <c r="S3036" i="82"/>
  <c r="S3039" i="82"/>
  <c r="S3043" i="82"/>
  <c r="S3046" i="82"/>
  <c r="S3049" i="82"/>
  <c r="S3052" i="82"/>
  <c r="S3059" i="82"/>
  <c r="S3063" i="82"/>
  <c r="S2999" i="82"/>
  <c r="S3007" i="82"/>
  <c r="S3015" i="82"/>
  <c r="S3023" i="82"/>
  <c r="S3030" i="82"/>
  <c r="S3037" i="82"/>
  <c r="S3050" i="82"/>
  <c r="S3006" i="82"/>
  <c r="S3014" i="82"/>
  <c r="S3057" i="82"/>
  <c r="S2995" i="82"/>
  <c r="S3011" i="82"/>
  <c r="S3027" i="82"/>
  <c r="S3041" i="82"/>
  <c r="S3061" i="82"/>
  <c r="S2994" i="82"/>
  <c r="S3001" i="82"/>
  <c r="S3010" i="82"/>
  <c r="S3018" i="82"/>
  <c r="S3026" i="82"/>
  <c r="S3033" i="82"/>
  <c r="S3040" i="82"/>
  <c r="S3047" i="82"/>
  <c r="S3053" i="82"/>
  <c r="S3060" i="82"/>
  <c r="S2998" i="82"/>
  <c r="S3022" i="82"/>
  <c r="S3044" i="82"/>
  <c r="S3064" i="82"/>
  <c r="S3003" i="82"/>
  <c r="S3019" i="82"/>
  <c r="S3034" i="82"/>
  <c r="S3055" i="82"/>
  <c r="AJ54" i="82"/>
  <c r="AV104" i="18"/>
  <c r="AV172" i="18" s="1"/>
  <c r="U714" i="82" s="1"/>
  <c r="CT374" i="82"/>
  <c r="CV374" i="82" s="1"/>
  <c r="CT378" i="82"/>
  <c r="CV378" i="82" s="1"/>
  <c r="CT384" i="82"/>
  <c r="CV384" i="82" s="1"/>
  <c r="CT388" i="82"/>
  <c r="CV388" i="82" s="1"/>
  <c r="CT392" i="82"/>
  <c r="CV392" i="82" s="1"/>
  <c r="CT397" i="82"/>
  <c r="CV397" i="82" s="1"/>
  <c r="CT402" i="82"/>
  <c r="CV402" i="82" s="1"/>
  <c r="CT408" i="82"/>
  <c r="CV408" i="82" s="1"/>
  <c r="CT376" i="82"/>
  <c r="CV376" i="82" s="1"/>
  <c r="CT380" i="82"/>
  <c r="CV380" i="82" s="1"/>
  <c r="CT386" i="82"/>
  <c r="CV386" i="82" s="1"/>
  <c r="CT394" i="82"/>
  <c r="CV394" i="82" s="1"/>
  <c r="CT406" i="82"/>
  <c r="CV406" i="82" s="1"/>
  <c r="CT373" i="82"/>
  <c r="CV373" i="82" s="1"/>
  <c r="CT377" i="82"/>
  <c r="CV377" i="82" s="1"/>
  <c r="CT382" i="82"/>
  <c r="CV382" i="82" s="1"/>
  <c r="CT383" i="82"/>
  <c r="CV383" i="82" s="1"/>
  <c r="CT387" i="82"/>
  <c r="CV387" i="82" s="1"/>
  <c r="CT391" i="82"/>
  <c r="CV391" i="82" s="1"/>
  <c r="CT396" i="82"/>
  <c r="CV396" i="82" s="1"/>
  <c r="CT401" i="82"/>
  <c r="CV401" i="82" s="1"/>
  <c r="CT407" i="82"/>
  <c r="CV407" i="82" s="1"/>
  <c r="CT411" i="82"/>
  <c r="CV411" i="82" s="1"/>
  <c r="CT372" i="82"/>
  <c r="CV372" i="82" s="1"/>
  <c r="CT381" i="82"/>
  <c r="CV381" i="82" s="1"/>
  <c r="CT390" i="82"/>
  <c r="CV390" i="82" s="1"/>
  <c r="CT395" i="82"/>
  <c r="CV395" i="82" s="1"/>
  <c r="CT400" i="82"/>
  <c r="CV400" i="82" s="1"/>
  <c r="CT410" i="82"/>
  <c r="CV410" i="82" s="1"/>
  <c r="CT399" i="82"/>
  <c r="CV399" i="82" s="1"/>
  <c r="CT389" i="82"/>
  <c r="CV389" i="82" s="1"/>
  <c r="CT405" i="82"/>
  <c r="CV405" i="82" s="1"/>
  <c r="CT379" i="82"/>
  <c r="CV379" i="82" s="1"/>
  <c r="CT393" i="82"/>
  <c r="CV393" i="82" s="1"/>
  <c r="CT409" i="82"/>
  <c r="CV409" i="82" s="1"/>
  <c r="CT385" i="82"/>
  <c r="CV385" i="82" s="1"/>
  <c r="CT375" i="82"/>
  <c r="CV375" i="82" s="1"/>
  <c r="CT398" i="82"/>
  <c r="CV398" i="82" s="1"/>
  <c r="S654" i="82"/>
  <c r="S657" i="82"/>
  <c r="S659" i="82"/>
  <c r="S662" i="82"/>
  <c r="S666" i="82"/>
  <c r="S670" i="82"/>
  <c r="S674" i="82"/>
  <c r="S678" i="82"/>
  <c r="S682" i="82"/>
  <c r="S686" i="82"/>
  <c r="S689" i="82"/>
  <c r="S693" i="82"/>
  <c r="S696" i="82"/>
  <c r="S700" i="82"/>
  <c r="S703" i="82"/>
  <c r="S706" i="82"/>
  <c r="S709" i="82"/>
  <c r="S716" i="82"/>
  <c r="S720" i="82"/>
  <c r="S651" i="82"/>
  <c r="S655" i="82"/>
  <c r="S663" i="82"/>
  <c r="S667" i="82"/>
  <c r="S671" i="82"/>
  <c r="S675" i="82"/>
  <c r="S679" i="82"/>
  <c r="S683" i="82"/>
  <c r="S690" i="82"/>
  <c r="S697" i="82"/>
  <c r="S701" i="82"/>
  <c r="S704" i="82"/>
  <c r="S710" i="82"/>
  <c r="S712" i="82"/>
  <c r="S714" i="82"/>
  <c r="S717" i="82"/>
  <c r="S721" i="82"/>
  <c r="S653" i="82"/>
  <c r="S661" i="82"/>
  <c r="S669" i="82"/>
  <c r="S677" i="82"/>
  <c r="S685" i="82"/>
  <c r="S687" i="82"/>
  <c r="S695" i="82"/>
  <c r="S702" i="82"/>
  <c r="S718" i="82"/>
  <c r="S652" i="82"/>
  <c r="S676" i="82"/>
  <c r="S684" i="82"/>
  <c r="S694" i="82"/>
  <c r="S715" i="82"/>
  <c r="S658" i="82"/>
  <c r="S681" i="82"/>
  <c r="S691" i="82"/>
  <c r="S707" i="82"/>
  <c r="S713" i="82"/>
  <c r="S656" i="82"/>
  <c r="S664" i="82"/>
  <c r="S672" i="82"/>
  <c r="S680" i="82"/>
  <c r="S688" i="82"/>
  <c r="S698" i="82"/>
  <c r="S711" i="82"/>
  <c r="S719" i="82"/>
  <c r="S660" i="82"/>
  <c r="S668" i="82"/>
  <c r="S692" i="82"/>
  <c r="S708" i="82"/>
  <c r="S665" i="82"/>
  <c r="S673" i="82"/>
  <c r="S699" i="82"/>
  <c r="S705" i="82"/>
  <c r="AJ21" i="82"/>
  <c r="AW104" i="18"/>
  <c r="CT814" i="82"/>
  <c r="CV814" i="82" s="1"/>
  <c r="CT819" i="82"/>
  <c r="CV819" i="82" s="1"/>
  <c r="CT823" i="82"/>
  <c r="CV823" i="82" s="1"/>
  <c r="CT828" i="82"/>
  <c r="CV828" i="82" s="1"/>
  <c r="CT833" i="82"/>
  <c r="CV833" i="82" s="1"/>
  <c r="CT837" i="82"/>
  <c r="CV837" i="82" s="1"/>
  <c r="CT842" i="82"/>
  <c r="CV842" i="82" s="1"/>
  <c r="CT849" i="82"/>
  <c r="CV849" i="82" s="1"/>
  <c r="CT816" i="82"/>
  <c r="CV816" i="82" s="1"/>
  <c r="CT813" i="82"/>
  <c r="CV813" i="82" s="1"/>
  <c r="CT818" i="82"/>
  <c r="CV818" i="82" s="1"/>
  <c r="CT822" i="82"/>
  <c r="CV822" i="82" s="1"/>
  <c r="CT826" i="82"/>
  <c r="CV826" i="82" s="1"/>
  <c r="CT827" i="82"/>
  <c r="CV827" i="82" s="1"/>
  <c r="CT832" i="82"/>
  <c r="CV832" i="82" s="1"/>
  <c r="CT836" i="82"/>
  <c r="CV836" i="82" s="1"/>
  <c r="CT840" i="82"/>
  <c r="CV840" i="82" s="1"/>
  <c r="CT841" i="82"/>
  <c r="CV841" i="82" s="1"/>
  <c r="CT848" i="82"/>
  <c r="CV848" i="82" s="1"/>
  <c r="CT812" i="82"/>
  <c r="CV812" i="82" s="1"/>
  <c r="CT815" i="82"/>
  <c r="CV815" i="82" s="1"/>
  <c r="CT820" i="82"/>
  <c r="CV820" i="82" s="1"/>
  <c r="CT834" i="82"/>
  <c r="CV834" i="82" s="1"/>
  <c r="CT850" i="82"/>
  <c r="CV850" i="82" s="1"/>
  <c r="CT825" i="82"/>
  <c r="CV825" i="82" s="1"/>
  <c r="CT831" i="82"/>
  <c r="CV831" i="82" s="1"/>
  <c r="CT839" i="82"/>
  <c r="CV839" i="82" s="1"/>
  <c r="CT824" i="82"/>
  <c r="CV824" i="82" s="1"/>
  <c r="CT838" i="82"/>
  <c r="CV838" i="82" s="1"/>
  <c r="CT846" i="82"/>
  <c r="CV846" i="82" s="1"/>
  <c r="CT821" i="82"/>
  <c r="CV821" i="82" s="1"/>
  <c r="CT829" i="82"/>
  <c r="CV829" i="82" s="1"/>
  <c r="CT835" i="82"/>
  <c r="CV835" i="82" s="1"/>
  <c r="CT851" i="82"/>
  <c r="CV851" i="82" s="1"/>
  <c r="CT817" i="82"/>
  <c r="CV817" i="82" s="1"/>
  <c r="CT847" i="82"/>
  <c r="CV847" i="82" s="1"/>
  <c r="CT830" i="82"/>
  <c r="CV830" i="82" s="1"/>
  <c r="S1433" i="82"/>
  <c r="S1437" i="82"/>
  <c r="S1439" i="82"/>
  <c r="S1441" i="82"/>
  <c r="S1445" i="82"/>
  <c r="S1449" i="82"/>
  <c r="S1453" i="82"/>
  <c r="S1457" i="82"/>
  <c r="S1461" i="82"/>
  <c r="S1465" i="82"/>
  <c r="S1468" i="82"/>
  <c r="S1472" i="82"/>
  <c r="S1475" i="82"/>
  <c r="S1479" i="82"/>
  <c r="S1488" i="82"/>
  <c r="S1499" i="82"/>
  <c r="S1434" i="82"/>
  <c r="S1442" i="82"/>
  <c r="S1446" i="82"/>
  <c r="S1450" i="82"/>
  <c r="S1454" i="82"/>
  <c r="S1458" i="82"/>
  <c r="S1462" i="82"/>
  <c r="S1466" i="82"/>
  <c r="S1469" i="82"/>
  <c r="S1473" i="82"/>
  <c r="S1476" i="82"/>
  <c r="S1480" i="82"/>
  <c r="S1483" i="82"/>
  <c r="S1486" i="82"/>
  <c r="S1489" i="82"/>
  <c r="S1492" i="82"/>
  <c r="S1494" i="82"/>
  <c r="S1496" i="82"/>
  <c r="S1500" i="82"/>
  <c r="S1435" i="82"/>
  <c r="S1443" i="82"/>
  <c r="S1451" i="82"/>
  <c r="S1459" i="82"/>
  <c r="S1467" i="82"/>
  <c r="S1474" i="82"/>
  <c r="S1481" i="82"/>
  <c r="S1490" i="82"/>
  <c r="S1498" i="82"/>
  <c r="S1448" i="82"/>
  <c r="S1456" i="82"/>
  <c r="S1495" i="82"/>
  <c r="S1447" i="82"/>
  <c r="S1455" i="82"/>
  <c r="S1487" i="82"/>
  <c r="S1502" i="82"/>
  <c r="S1436" i="82"/>
  <c r="S1438" i="82"/>
  <c r="S1444" i="82"/>
  <c r="S1452" i="82"/>
  <c r="S1460" i="82"/>
  <c r="S1482" i="82"/>
  <c r="S1484" i="82"/>
  <c r="S1491" i="82"/>
  <c r="S1501" i="82"/>
  <c r="S1432" i="82"/>
  <c r="S1464" i="82"/>
  <c r="S1471" i="82"/>
  <c r="S1478" i="82"/>
  <c r="S1497" i="82"/>
  <c r="S1440" i="82"/>
  <c r="S1463" i="82"/>
  <c r="S1470" i="82"/>
  <c r="S1477" i="82"/>
  <c r="S1485" i="82"/>
  <c r="S1493" i="82"/>
  <c r="AJ32" i="82"/>
  <c r="AF104" i="18"/>
  <c r="CT1975" i="82"/>
  <c r="CV1975" i="82" s="1"/>
  <c r="CT1976" i="82"/>
  <c r="CV1976" i="82" s="1"/>
  <c r="CT1983" i="82"/>
  <c r="CV1983" i="82" s="1"/>
  <c r="CT1984" i="82"/>
  <c r="CV1984" i="82" s="1"/>
  <c r="CT1991" i="82"/>
  <c r="CV1991" i="82" s="1"/>
  <c r="CT1992" i="82"/>
  <c r="CV1992" i="82" s="1"/>
  <c r="CT1999" i="82"/>
  <c r="CV1999" i="82" s="1"/>
  <c r="CT2000" i="82"/>
  <c r="CV2000" i="82" s="1"/>
  <c r="CT2009" i="82"/>
  <c r="CV2009" i="82" s="1"/>
  <c r="CT2010" i="82"/>
  <c r="CV2010" i="82" s="1"/>
  <c r="CT1973" i="82"/>
  <c r="CV1973" i="82" s="1"/>
  <c r="CT1974" i="82"/>
  <c r="CV1974" i="82" s="1"/>
  <c r="CT1981" i="82"/>
  <c r="CV1981" i="82" s="1"/>
  <c r="CT1982" i="82"/>
  <c r="CV1982" i="82" s="1"/>
  <c r="CT1989" i="82"/>
  <c r="CV1989" i="82" s="1"/>
  <c r="CT1990" i="82"/>
  <c r="CV1990" i="82" s="1"/>
  <c r="CT1997" i="82"/>
  <c r="CV1997" i="82" s="1"/>
  <c r="CT1998" i="82"/>
  <c r="CV1998" i="82" s="1"/>
  <c r="CT2007" i="82"/>
  <c r="CV2007" i="82" s="1"/>
  <c r="CT2008" i="82"/>
  <c r="CV2008" i="82" s="1"/>
  <c r="CT1980" i="82"/>
  <c r="CV1980" i="82" s="1"/>
  <c r="CT1986" i="82"/>
  <c r="CV1986" i="82" s="1"/>
  <c r="CT1996" i="82"/>
  <c r="CV1996" i="82" s="1"/>
  <c r="CT2002" i="82"/>
  <c r="CV2002" i="82" s="1"/>
  <c r="CT1979" i="82"/>
  <c r="CV1979" i="82" s="1"/>
  <c r="CT1985" i="82"/>
  <c r="CV1985" i="82" s="1"/>
  <c r="CT1995" i="82"/>
  <c r="CV1995" i="82" s="1"/>
  <c r="CT2001" i="82"/>
  <c r="CV2001" i="82" s="1"/>
  <c r="CT1972" i="82"/>
  <c r="CV1972" i="82" s="1"/>
  <c r="CT1978" i="82"/>
  <c r="CV1978" i="82" s="1"/>
  <c r="CT1988" i="82"/>
  <c r="CV1988" i="82" s="1"/>
  <c r="CT1994" i="82"/>
  <c r="CV1994" i="82" s="1"/>
  <c r="CT2006" i="82"/>
  <c r="CV2006" i="82" s="1"/>
  <c r="CT1977" i="82"/>
  <c r="CV1977" i="82" s="1"/>
  <c r="CT1987" i="82"/>
  <c r="CV1987" i="82" s="1"/>
  <c r="CT1993" i="82"/>
  <c r="CV1993" i="82" s="1"/>
  <c r="CT2005" i="82"/>
  <c r="CV2005" i="82" s="1"/>
  <c r="CT2011" i="82"/>
  <c r="CV2011" i="82" s="1"/>
  <c r="S3493" i="82"/>
  <c r="S3497" i="82"/>
  <c r="S3501" i="82"/>
  <c r="S3505" i="82"/>
  <c r="S3509" i="82"/>
  <c r="S3513" i="82"/>
  <c r="S3517" i="82"/>
  <c r="S3521" i="82"/>
  <c r="S3525" i="82"/>
  <c r="S3528" i="82"/>
  <c r="S3532" i="82"/>
  <c r="S3535" i="82"/>
  <c r="S3494" i="82"/>
  <c r="S3498" i="82"/>
  <c r="S3502" i="82"/>
  <c r="S3506" i="82"/>
  <c r="S3510" i="82"/>
  <c r="S3514" i="82"/>
  <c r="S3518" i="82"/>
  <c r="S3522" i="82"/>
  <c r="S3526" i="82"/>
  <c r="S3529" i="82"/>
  <c r="S3533" i="82"/>
  <c r="S3536" i="82"/>
  <c r="S3492" i="82"/>
  <c r="S3500" i="82"/>
  <c r="S3508" i="82"/>
  <c r="S3516" i="82"/>
  <c r="S3524" i="82"/>
  <c r="S3531" i="82"/>
  <c r="S3538" i="82"/>
  <c r="S3545" i="82"/>
  <c r="S3548" i="82"/>
  <c r="S3552" i="82"/>
  <c r="S3554" i="82"/>
  <c r="S3557" i="82"/>
  <c r="S3561" i="82"/>
  <c r="S3491" i="82"/>
  <c r="S3499" i="82"/>
  <c r="S3515" i="82"/>
  <c r="S3530" i="82"/>
  <c r="S3537" i="82"/>
  <c r="S3541" i="82"/>
  <c r="S3547" i="82"/>
  <c r="S3551" i="82"/>
  <c r="S3495" i="82"/>
  <c r="S3503" i="82"/>
  <c r="S3511" i="82"/>
  <c r="S3519" i="82"/>
  <c r="S3539" i="82"/>
  <c r="S3542" i="82"/>
  <c r="S3546" i="82"/>
  <c r="S3549" i="82"/>
  <c r="S3558" i="82"/>
  <c r="S3507" i="82"/>
  <c r="S3523" i="82"/>
  <c r="S3544" i="82"/>
  <c r="S3556" i="82"/>
  <c r="S3560" i="82"/>
  <c r="S3496" i="82"/>
  <c r="S3540" i="82"/>
  <c r="S3550" i="82"/>
  <c r="S3527" i="82"/>
  <c r="S3543" i="82"/>
  <c r="S3553" i="82"/>
  <c r="S3520" i="82"/>
  <c r="S3534" i="82"/>
  <c r="S3504" i="82"/>
  <c r="S3555" i="82"/>
  <c r="S3512" i="82"/>
  <c r="S3559" i="82"/>
  <c r="AJ61" i="82"/>
  <c r="AX104" i="18"/>
  <c r="AX171" i="18" s="1"/>
  <c r="U2275" i="82" s="1"/>
  <c r="CT1252" i="82"/>
  <c r="CV1252" i="82" s="1"/>
  <c r="CT1258" i="82"/>
  <c r="CV1258" i="82" s="1"/>
  <c r="CT1262" i="82"/>
  <c r="CV1262" i="82" s="1"/>
  <c r="CT1266" i="82"/>
  <c r="CV1266" i="82" s="1"/>
  <c r="CT1271" i="82"/>
  <c r="CV1271" i="82" s="1"/>
  <c r="CT1276" i="82"/>
  <c r="CV1276" i="82" s="1"/>
  <c r="CT1280" i="82"/>
  <c r="CV1280" i="82" s="1"/>
  <c r="CT1286" i="82"/>
  <c r="CV1286" i="82" s="1"/>
  <c r="CT1256" i="82"/>
  <c r="CV1256" i="82" s="1"/>
  <c r="CT1257" i="82"/>
  <c r="CV1257" i="82" s="1"/>
  <c r="CT1261" i="82"/>
  <c r="CV1261" i="82" s="1"/>
  <c r="CT1265" i="82"/>
  <c r="CV1265" i="82" s="1"/>
  <c r="CT1270" i="82"/>
  <c r="CV1270" i="82" s="1"/>
  <c r="CT1275" i="82"/>
  <c r="CV1275" i="82" s="1"/>
  <c r="CT1279" i="82"/>
  <c r="CV1279" i="82" s="1"/>
  <c r="CT1285" i="82"/>
  <c r="CV1285" i="82" s="1"/>
  <c r="CT1290" i="82"/>
  <c r="CV1290" i="82" s="1"/>
  <c r="CT1291" i="82"/>
  <c r="CV1291" i="82" s="1"/>
  <c r="CT1254" i="82"/>
  <c r="CV1254" i="82" s="1"/>
  <c r="CT1260" i="82"/>
  <c r="CV1260" i="82" s="1"/>
  <c r="CT1268" i="82"/>
  <c r="CV1268" i="82" s="1"/>
  <c r="CT1274" i="82"/>
  <c r="CV1274" i="82" s="1"/>
  <c r="CT1282" i="82"/>
  <c r="CV1282" i="82" s="1"/>
  <c r="CT1253" i="82"/>
  <c r="CV1253" i="82" s="1"/>
  <c r="CT1267" i="82"/>
  <c r="CV1267" i="82" s="1"/>
  <c r="CT1272" i="82"/>
  <c r="CV1272" i="82" s="1"/>
  <c r="CT1278" i="82"/>
  <c r="CV1278" i="82" s="1"/>
  <c r="CT1255" i="82"/>
  <c r="CV1255" i="82" s="1"/>
  <c r="CT1263" i="82"/>
  <c r="CV1263" i="82" s="1"/>
  <c r="CT1269" i="82"/>
  <c r="CV1269" i="82" s="1"/>
  <c r="CT1277" i="82"/>
  <c r="CV1277" i="82" s="1"/>
  <c r="CT1287" i="82"/>
  <c r="CV1287" i="82" s="1"/>
  <c r="CT1259" i="82"/>
  <c r="CV1259" i="82" s="1"/>
  <c r="CT1273" i="82"/>
  <c r="CV1273" i="82" s="1"/>
  <c r="CT1281" i="82"/>
  <c r="CV1281" i="82" s="1"/>
  <c r="CT1289" i="82"/>
  <c r="CV1289" i="82" s="1"/>
  <c r="CT1264" i="82"/>
  <c r="CV1264" i="82" s="1"/>
  <c r="CT1288" i="82"/>
  <c r="CV1288" i="82" s="1"/>
  <c r="S2216" i="82"/>
  <c r="S2219" i="82"/>
  <c r="S2221" i="82"/>
  <c r="S2224" i="82"/>
  <c r="S2228" i="82"/>
  <c r="S2232" i="82"/>
  <c r="S2236" i="82"/>
  <c r="S2240" i="82"/>
  <c r="S2244" i="82"/>
  <c r="S2248" i="82"/>
  <c r="S2251" i="82"/>
  <c r="S2255" i="82"/>
  <c r="S2258" i="82"/>
  <c r="S2262" i="82"/>
  <c r="S2265" i="82"/>
  <c r="S2268" i="82"/>
  <c r="S2271" i="82"/>
  <c r="S2278" i="82"/>
  <c r="S2282" i="82"/>
  <c r="S2213" i="82"/>
  <c r="S2217" i="82"/>
  <c r="S2225" i="82"/>
  <c r="S2229" i="82"/>
  <c r="S2233" i="82"/>
  <c r="S2237" i="82"/>
  <c r="S2241" i="82"/>
  <c r="S2245" i="82"/>
  <c r="S2252" i="82"/>
  <c r="S2259" i="82"/>
  <c r="S2263" i="82"/>
  <c r="S2266" i="82"/>
  <c r="S2272" i="82"/>
  <c r="S2274" i="82"/>
  <c r="S2276" i="82"/>
  <c r="S2279" i="82"/>
  <c r="S2283" i="82"/>
  <c r="S2218" i="82"/>
  <c r="S2226" i="82"/>
  <c r="S2234" i="82"/>
  <c r="S2242" i="82"/>
  <c r="S2250" i="82"/>
  <c r="S2260" i="82"/>
  <c r="S2273" i="82"/>
  <c r="S2281" i="82"/>
  <c r="S2223" i="82"/>
  <c r="S2247" i="82"/>
  <c r="S2257" i="82"/>
  <c r="S2264" i="82"/>
  <c r="S2280" i="82"/>
  <c r="S2214" i="82"/>
  <c r="S2230" i="82"/>
  <c r="S2246" i="82"/>
  <c r="S2254" i="82"/>
  <c r="S2277" i="82"/>
  <c r="S2220" i="82"/>
  <c r="S2227" i="82"/>
  <c r="S2235" i="82"/>
  <c r="S2243" i="82"/>
  <c r="S2253" i="82"/>
  <c r="S2261" i="82"/>
  <c r="S2267" i="82"/>
  <c r="S2269" i="82"/>
  <c r="S2275" i="82"/>
  <c r="S2215" i="82"/>
  <c r="S2231" i="82"/>
  <c r="S2239" i="82"/>
  <c r="S2249" i="82"/>
  <c r="S2222" i="82"/>
  <c r="S2238" i="82"/>
  <c r="S2256" i="82"/>
  <c r="S2270" i="82"/>
  <c r="AJ43" i="82"/>
  <c r="AA104" i="18"/>
  <c r="CT1933" i="82"/>
  <c r="CV1933" i="82" s="1"/>
  <c r="CT1934" i="82"/>
  <c r="CV1934" i="82" s="1"/>
  <c r="CT1941" i="82"/>
  <c r="CV1941" i="82" s="1"/>
  <c r="CT1942" i="82"/>
  <c r="CV1942" i="82" s="1"/>
  <c r="CT1949" i="82"/>
  <c r="CV1949" i="82" s="1"/>
  <c r="CT1950" i="82"/>
  <c r="CV1950" i="82" s="1"/>
  <c r="CT1957" i="82"/>
  <c r="CV1957" i="82" s="1"/>
  <c r="CT1958" i="82"/>
  <c r="CV1958" i="82" s="1"/>
  <c r="CT1967" i="82"/>
  <c r="CV1967" i="82" s="1"/>
  <c r="CT1968" i="82"/>
  <c r="CV1968" i="82" s="1"/>
  <c r="CT1940" i="82"/>
  <c r="CV1940" i="82" s="1"/>
  <c r="CT1947" i="82"/>
  <c r="CV1947" i="82" s="1"/>
  <c r="CT1955" i="82"/>
  <c r="CV1955" i="82" s="1"/>
  <c r="CT1966" i="82"/>
  <c r="CV1966" i="82" s="1"/>
  <c r="CT1937" i="82"/>
  <c r="CV1937" i="82" s="1"/>
  <c r="CT1945" i="82"/>
  <c r="CV1945" i="82" s="1"/>
  <c r="CT1953" i="82"/>
  <c r="CV1953" i="82" s="1"/>
  <c r="CT1961" i="82"/>
  <c r="CV1961" i="82" s="1"/>
  <c r="CT1971" i="82"/>
  <c r="CV1971" i="82" s="1"/>
  <c r="CT1935" i="82"/>
  <c r="CV1935" i="82" s="1"/>
  <c r="CT1936" i="82"/>
  <c r="CV1936" i="82" s="1"/>
  <c r="CT1943" i="82"/>
  <c r="CV1943" i="82" s="1"/>
  <c r="CT1944" i="82"/>
  <c r="CV1944" i="82" s="1"/>
  <c r="CT1951" i="82"/>
  <c r="CV1951" i="82" s="1"/>
  <c r="CT1952" i="82"/>
  <c r="CV1952" i="82" s="1"/>
  <c r="CT1959" i="82"/>
  <c r="CV1959" i="82" s="1"/>
  <c r="CT1960" i="82"/>
  <c r="CV1960" i="82" s="1"/>
  <c r="CT1969" i="82"/>
  <c r="CV1969" i="82" s="1"/>
  <c r="CT1970" i="82"/>
  <c r="CV1970" i="82" s="1"/>
  <c r="CT1932" i="82"/>
  <c r="CV1932" i="82" s="1"/>
  <c r="CT1939" i="82"/>
  <c r="CV1939" i="82" s="1"/>
  <c r="CT1948" i="82"/>
  <c r="CV1948" i="82" s="1"/>
  <c r="CT1956" i="82"/>
  <c r="CV1956" i="82" s="1"/>
  <c r="CT1965" i="82"/>
  <c r="CV1965" i="82" s="1"/>
  <c r="CT1938" i="82"/>
  <c r="CV1938" i="82" s="1"/>
  <c r="CT1946" i="82"/>
  <c r="CV1946" i="82" s="1"/>
  <c r="CT1954" i="82"/>
  <c r="CV1954" i="82" s="1"/>
  <c r="S3420" i="82"/>
  <c r="S3424" i="82"/>
  <c r="S3428" i="82"/>
  <c r="S3432" i="82"/>
  <c r="S3436" i="82"/>
  <c r="S3440" i="82"/>
  <c r="S3444" i="82"/>
  <c r="S3448" i="82"/>
  <c r="S3452" i="82"/>
  <c r="S3459" i="82"/>
  <c r="S3466" i="82"/>
  <c r="S3470" i="82"/>
  <c r="S3473" i="82"/>
  <c r="S3476" i="82"/>
  <c r="S3480" i="82"/>
  <c r="S3485" i="82"/>
  <c r="S3489" i="82"/>
  <c r="S3426" i="82"/>
  <c r="S3434" i="82"/>
  <c r="S3442" i="82"/>
  <c r="S3450" i="82"/>
  <c r="S3454" i="82"/>
  <c r="S3464" i="82"/>
  <c r="S3468" i="82"/>
  <c r="S3475" i="82"/>
  <c r="S3487" i="82"/>
  <c r="S3421" i="82"/>
  <c r="S3429" i="82"/>
  <c r="S3437" i="82"/>
  <c r="S3445" i="82"/>
  <c r="S3456" i="82"/>
  <c r="S3463" i="82"/>
  <c r="S3467" i="82"/>
  <c r="S3474" i="82"/>
  <c r="S3481" i="82"/>
  <c r="S3490" i="82"/>
  <c r="S3423" i="82"/>
  <c r="S3427" i="82"/>
  <c r="S3431" i="82"/>
  <c r="S3435" i="82"/>
  <c r="S3439" i="82"/>
  <c r="S3443" i="82"/>
  <c r="S3447" i="82"/>
  <c r="S3451" i="82"/>
  <c r="S3455" i="82"/>
  <c r="S3458" i="82"/>
  <c r="S3462" i="82"/>
  <c r="S3465" i="82"/>
  <c r="S3469" i="82"/>
  <c r="S3472" i="82"/>
  <c r="S3479" i="82"/>
  <c r="S3482" i="82"/>
  <c r="S3484" i="82"/>
  <c r="S3488" i="82"/>
  <c r="S3422" i="82"/>
  <c r="S3430" i="82"/>
  <c r="S3438" i="82"/>
  <c r="S3446" i="82"/>
  <c r="S3457" i="82"/>
  <c r="S3461" i="82"/>
  <c r="S3471" i="82"/>
  <c r="S3478" i="82"/>
  <c r="S3425" i="82"/>
  <c r="S3433" i="82"/>
  <c r="S3441" i="82"/>
  <c r="S3449" i="82"/>
  <c r="S3453" i="82"/>
  <c r="S3460" i="82"/>
  <c r="S3477" i="82"/>
  <c r="S3483" i="82"/>
  <c r="S3486" i="82"/>
  <c r="AJ60" i="82"/>
  <c r="V104" i="18"/>
  <c r="CT1895" i="82"/>
  <c r="CV1895" i="82" s="1"/>
  <c r="CT1896" i="82"/>
  <c r="CV1896" i="82" s="1"/>
  <c r="CT1903" i="82"/>
  <c r="CV1903" i="82" s="1"/>
  <c r="CT1904" i="82"/>
  <c r="CV1904" i="82" s="1"/>
  <c r="CT1911" i="82"/>
  <c r="CV1911" i="82" s="1"/>
  <c r="CT1912" i="82"/>
  <c r="CV1912" i="82" s="1"/>
  <c r="CT1919" i="82"/>
  <c r="CV1919" i="82" s="1"/>
  <c r="CT1920" i="82"/>
  <c r="CV1920" i="82" s="1"/>
  <c r="CT1929" i="82"/>
  <c r="CV1929" i="82" s="1"/>
  <c r="CT1930" i="82"/>
  <c r="CV1930" i="82" s="1"/>
  <c r="CT1893" i="82"/>
  <c r="CV1893" i="82" s="1"/>
  <c r="CT1909" i="82"/>
  <c r="CV1909" i="82" s="1"/>
  <c r="CT1918" i="82"/>
  <c r="CV1918" i="82" s="1"/>
  <c r="CT1928" i="82"/>
  <c r="CV1928" i="82" s="1"/>
  <c r="CT1892" i="82"/>
  <c r="CV1892" i="82" s="1"/>
  <c r="CT1899" i="82"/>
  <c r="CV1899" i="82" s="1"/>
  <c r="CT1908" i="82"/>
  <c r="CV1908" i="82" s="1"/>
  <c r="CT1915" i="82"/>
  <c r="CV1915" i="82" s="1"/>
  <c r="CT1926" i="82"/>
  <c r="CV1926" i="82" s="1"/>
  <c r="CT1897" i="82"/>
  <c r="CV1897" i="82" s="1"/>
  <c r="CT1898" i="82"/>
  <c r="CV1898" i="82" s="1"/>
  <c r="CT1905" i="82"/>
  <c r="CV1905" i="82" s="1"/>
  <c r="CT1906" i="82"/>
  <c r="CV1906" i="82" s="1"/>
  <c r="CT1913" i="82"/>
  <c r="CV1913" i="82" s="1"/>
  <c r="CT1914" i="82"/>
  <c r="CV1914" i="82" s="1"/>
  <c r="CT1921" i="82"/>
  <c r="CV1921" i="82" s="1"/>
  <c r="CT1931" i="82"/>
  <c r="CV1931" i="82" s="1"/>
  <c r="CT1894" i="82"/>
  <c r="CV1894" i="82" s="1"/>
  <c r="CT1901" i="82"/>
  <c r="CV1901" i="82" s="1"/>
  <c r="CT1902" i="82"/>
  <c r="CV1902" i="82" s="1"/>
  <c r="CT1910" i="82"/>
  <c r="CV1910" i="82" s="1"/>
  <c r="CT1917" i="82"/>
  <c r="CV1917" i="82" s="1"/>
  <c r="CT1927" i="82"/>
  <c r="CV1927" i="82" s="1"/>
  <c r="CT1900" i="82"/>
  <c r="CV1900" i="82" s="1"/>
  <c r="CT1907" i="82"/>
  <c r="CV1907" i="82" s="1"/>
  <c r="CT1916" i="82"/>
  <c r="CV1916" i="82" s="1"/>
  <c r="CT1925" i="82"/>
  <c r="CV1925" i="82" s="1"/>
  <c r="S3351" i="82"/>
  <c r="S3355" i="82"/>
  <c r="S3359" i="82"/>
  <c r="S3363" i="82"/>
  <c r="S3367" i="82"/>
  <c r="S3371" i="82"/>
  <c r="S3375" i="82"/>
  <c r="S3379" i="82"/>
  <c r="S3383" i="82"/>
  <c r="S3386" i="82"/>
  <c r="S3390" i="82"/>
  <c r="S3393" i="82"/>
  <c r="S3397" i="82"/>
  <c r="S3400" i="82"/>
  <c r="S3404" i="82"/>
  <c r="S3407" i="82"/>
  <c r="S3416" i="82"/>
  <c r="S3353" i="82"/>
  <c r="S3361" i="82"/>
  <c r="S3365" i="82"/>
  <c r="S3373" i="82"/>
  <c r="S3377" i="82"/>
  <c r="S3388" i="82"/>
  <c r="S3395" i="82"/>
  <c r="S3402" i="82"/>
  <c r="S3418" i="82"/>
  <c r="S3352" i="82"/>
  <c r="S3360" i="82"/>
  <c r="S3376" i="82"/>
  <c r="S3380" i="82"/>
  <c r="S3394" i="82"/>
  <c r="S3411" i="82"/>
  <c r="S3350" i="82"/>
  <c r="S3354" i="82"/>
  <c r="S3358" i="82"/>
  <c r="S3362" i="82"/>
  <c r="S3366" i="82"/>
  <c r="S3370" i="82"/>
  <c r="S3374" i="82"/>
  <c r="S3378" i="82"/>
  <c r="S3382" i="82"/>
  <c r="S3385" i="82"/>
  <c r="S3389" i="82"/>
  <c r="S3392" i="82"/>
  <c r="S3396" i="82"/>
  <c r="S3403" i="82"/>
  <c r="S3406" i="82"/>
  <c r="S3410" i="82"/>
  <c r="S3412" i="82"/>
  <c r="S3415" i="82"/>
  <c r="S3419" i="82"/>
  <c r="S3349" i="82"/>
  <c r="S3357" i="82"/>
  <c r="S3369" i="82"/>
  <c r="S3381" i="82"/>
  <c r="S3399" i="82"/>
  <c r="S3405" i="82"/>
  <c r="S3409" i="82"/>
  <c r="S3414" i="82"/>
  <c r="S3356" i="82"/>
  <c r="S3364" i="82"/>
  <c r="S3368" i="82"/>
  <c r="S3372" i="82"/>
  <c r="S3384" i="82"/>
  <c r="S3387" i="82"/>
  <c r="S3391" i="82"/>
  <c r="S3398" i="82"/>
  <c r="S3401" i="82"/>
  <c r="S3408" i="82"/>
  <c r="S3413" i="82"/>
  <c r="S3417" i="82"/>
  <c r="AJ59" i="82"/>
  <c r="AQ104" i="18"/>
  <c r="AQ176" i="18" s="1"/>
  <c r="U647" i="82" s="1"/>
  <c r="CT335" i="82"/>
  <c r="CV335" i="82" s="1"/>
  <c r="CT340" i="82"/>
  <c r="CV340" i="82" s="1"/>
  <c r="CT344" i="82"/>
  <c r="CV344" i="82" s="1"/>
  <c r="CT349" i="82"/>
  <c r="CV349" i="82" s="1"/>
  <c r="CT350" i="82"/>
  <c r="CV350" i="82" s="1"/>
  <c r="CT354" i="82"/>
  <c r="CV354" i="82" s="1"/>
  <c r="CT358" i="82"/>
  <c r="CV358" i="82" s="1"/>
  <c r="CT365" i="82"/>
  <c r="CV365" i="82" s="1"/>
  <c r="CT370" i="82"/>
  <c r="CV370" i="82" s="1"/>
  <c r="CT371" i="82"/>
  <c r="CV371" i="82" s="1"/>
  <c r="CT334" i="82"/>
  <c r="CV334" i="82" s="1"/>
  <c r="CT347" i="82"/>
  <c r="CV347" i="82" s="1"/>
  <c r="CT332" i="82"/>
  <c r="CV332" i="82" s="1"/>
  <c r="CT336" i="82"/>
  <c r="CV336" i="82" s="1"/>
  <c r="CT341" i="82"/>
  <c r="CV341" i="82" s="1"/>
  <c r="CT345" i="82"/>
  <c r="CV345" i="82" s="1"/>
  <c r="CT351" i="82"/>
  <c r="CV351" i="82" s="1"/>
  <c r="CT355" i="82"/>
  <c r="CV355" i="82" s="1"/>
  <c r="CT359" i="82"/>
  <c r="CV359" i="82" s="1"/>
  <c r="CT366" i="82"/>
  <c r="CV366" i="82" s="1"/>
  <c r="CT367" i="82"/>
  <c r="CV367" i="82" s="1"/>
  <c r="CT339" i="82"/>
  <c r="CV339" i="82" s="1"/>
  <c r="CT343" i="82"/>
  <c r="CV343" i="82" s="1"/>
  <c r="CT346" i="82"/>
  <c r="CV346" i="82" s="1"/>
  <c r="CT357" i="82"/>
  <c r="CV357" i="82" s="1"/>
  <c r="CT356" i="82"/>
  <c r="CV356" i="82" s="1"/>
  <c r="CT333" i="82"/>
  <c r="CV333" i="82" s="1"/>
  <c r="CT338" i="82"/>
  <c r="CV338" i="82" s="1"/>
  <c r="CT361" i="82"/>
  <c r="CV361" i="82" s="1"/>
  <c r="CT337" i="82"/>
  <c r="CV337" i="82" s="1"/>
  <c r="CT342" i="82"/>
  <c r="CV342" i="82" s="1"/>
  <c r="CT352" i="82"/>
  <c r="CV352" i="82" s="1"/>
  <c r="CT360" i="82"/>
  <c r="CV360" i="82" s="1"/>
  <c r="CT368" i="82"/>
  <c r="CV368" i="82" s="1"/>
  <c r="CT348" i="82"/>
  <c r="CV348" i="82" s="1"/>
  <c r="CT362" i="82"/>
  <c r="CV362" i="82" s="1"/>
  <c r="CT353" i="82"/>
  <c r="CV353" i="82" s="1"/>
  <c r="CT369" i="82"/>
  <c r="CV369" i="82" s="1"/>
  <c r="S583" i="82"/>
  <c r="S586" i="82"/>
  <c r="S589" i="82"/>
  <c r="S593" i="82"/>
  <c r="S597" i="82"/>
  <c r="S601" i="82"/>
  <c r="S605" i="82"/>
  <c r="S609" i="82"/>
  <c r="S613" i="82"/>
  <c r="S616" i="82"/>
  <c r="S620" i="82"/>
  <c r="S623" i="82"/>
  <c r="S627" i="82"/>
  <c r="S636" i="82"/>
  <c r="S646" i="82"/>
  <c r="S650" i="82"/>
  <c r="S580" i="82"/>
  <c r="S584" i="82"/>
  <c r="S587" i="82"/>
  <c r="S590" i="82"/>
  <c r="S594" i="82"/>
  <c r="S598" i="82"/>
  <c r="S602" i="82"/>
  <c r="S606" i="82"/>
  <c r="S610" i="82"/>
  <c r="S614" i="82"/>
  <c r="S617" i="82"/>
  <c r="S621" i="82"/>
  <c r="S624" i="82"/>
  <c r="S628" i="82"/>
  <c r="S631" i="82"/>
  <c r="S634" i="82"/>
  <c r="S637" i="82"/>
  <c r="S640" i="82"/>
  <c r="S642" i="82"/>
  <c r="S644" i="82"/>
  <c r="S647" i="82"/>
  <c r="S582" i="82"/>
  <c r="S596" i="82"/>
  <c r="S604" i="82"/>
  <c r="S612" i="82"/>
  <c r="S619" i="82"/>
  <c r="S626" i="82"/>
  <c r="S643" i="82"/>
  <c r="S581" i="82"/>
  <c r="S611" i="82"/>
  <c r="S618" i="82"/>
  <c r="S633" i="82"/>
  <c r="S649" i="82"/>
  <c r="S592" i="82"/>
  <c r="S630" i="82"/>
  <c r="S585" i="82"/>
  <c r="S591" i="82"/>
  <c r="S599" i="82"/>
  <c r="S607" i="82"/>
  <c r="S615" i="82"/>
  <c r="S622" i="82"/>
  <c r="S629" i="82"/>
  <c r="S638" i="82"/>
  <c r="S645" i="82"/>
  <c r="S588" i="82"/>
  <c r="S595" i="82"/>
  <c r="S603" i="82"/>
  <c r="S625" i="82"/>
  <c r="S635" i="82"/>
  <c r="S641" i="82"/>
  <c r="S600" i="82"/>
  <c r="S608" i="82"/>
  <c r="S632" i="82"/>
  <c r="S639" i="82"/>
  <c r="S648" i="82"/>
  <c r="AJ20" i="82"/>
  <c r="Q104" i="18"/>
  <c r="Q110" i="18" s="1"/>
  <c r="U3282" i="82" s="1"/>
  <c r="CT1857" i="82"/>
  <c r="CV1857" i="82" s="1"/>
  <c r="CT1858" i="82"/>
  <c r="CV1858" i="82" s="1"/>
  <c r="CT1865" i="82"/>
  <c r="CV1865" i="82" s="1"/>
  <c r="CT1866" i="82"/>
  <c r="CV1866" i="82" s="1"/>
  <c r="CT1873" i="82"/>
  <c r="CV1873" i="82" s="1"/>
  <c r="CT1874" i="82"/>
  <c r="CV1874" i="82" s="1"/>
  <c r="CT1881" i="82"/>
  <c r="CV1881" i="82" s="1"/>
  <c r="CT1882" i="82"/>
  <c r="CV1882" i="82" s="1"/>
  <c r="CT1891" i="82"/>
  <c r="CV1891" i="82" s="1"/>
  <c r="CT1852" i="82"/>
  <c r="CV1852" i="82" s="1"/>
  <c r="CT1859" i="82"/>
  <c r="CV1859" i="82" s="1"/>
  <c r="CT1860" i="82"/>
  <c r="CV1860" i="82" s="1"/>
  <c r="CT1867" i="82"/>
  <c r="CV1867" i="82" s="1"/>
  <c r="CT1868" i="82"/>
  <c r="CV1868" i="82" s="1"/>
  <c r="CT1875" i="82"/>
  <c r="CV1875" i="82" s="1"/>
  <c r="CT1876" i="82"/>
  <c r="CV1876" i="82" s="1"/>
  <c r="CT1885" i="82"/>
  <c r="CV1885" i="82" s="1"/>
  <c r="CT1886" i="82"/>
  <c r="CV1886" i="82" s="1"/>
  <c r="CT1855" i="82"/>
  <c r="CV1855" i="82" s="1"/>
  <c r="CT1861" i="82"/>
  <c r="CV1861" i="82" s="1"/>
  <c r="CT1871" i="82"/>
  <c r="CV1871" i="82" s="1"/>
  <c r="CT1889" i="82"/>
  <c r="CV1889" i="82" s="1"/>
  <c r="CT1854" i="82"/>
  <c r="CV1854" i="82" s="1"/>
  <c r="CT1880" i="82"/>
  <c r="CV1880" i="82" s="1"/>
  <c r="CT1888" i="82"/>
  <c r="CV1888" i="82" s="1"/>
  <c r="CT1853" i="82"/>
  <c r="CV1853" i="82" s="1"/>
  <c r="CT1863" i="82"/>
  <c r="CV1863" i="82" s="1"/>
  <c r="CT1879" i="82"/>
  <c r="CV1879" i="82" s="1"/>
  <c r="CT1887" i="82"/>
  <c r="CV1887" i="82" s="1"/>
  <c r="CT1856" i="82"/>
  <c r="CV1856" i="82" s="1"/>
  <c r="CT1862" i="82"/>
  <c r="CV1862" i="82" s="1"/>
  <c r="CT1872" i="82"/>
  <c r="CV1872" i="82" s="1"/>
  <c r="CT1878" i="82"/>
  <c r="CV1878" i="82" s="1"/>
  <c r="CT1890" i="82"/>
  <c r="CV1890" i="82" s="1"/>
  <c r="CT1877" i="82"/>
  <c r="CV1877" i="82" s="1"/>
  <c r="CT1864" i="82"/>
  <c r="CV1864" i="82" s="1"/>
  <c r="CT1870" i="82"/>
  <c r="CV1870" i="82" s="1"/>
  <c r="CT1869" i="82"/>
  <c r="CV1869" i="82" s="1"/>
  <c r="S3279" i="82"/>
  <c r="S3283" i="82"/>
  <c r="S3287" i="82"/>
  <c r="S3291" i="82"/>
  <c r="S3295" i="82"/>
  <c r="S3299" i="82"/>
  <c r="S3303" i="82"/>
  <c r="S3307" i="82"/>
  <c r="S3311" i="82"/>
  <c r="S3314" i="82"/>
  <c r="S3318" i="82"/>
  <c r="S3321" i="82"/>
  <c r="S3325" i="82"/>
  <c r="S3332" i="82"/>
  <c r="S3280" i="82"/>
  <c r="S3284" i="82"/>
  <c r="S3288" i="82"/>
  <c r="S3292" i="82"/>
  <c r="S3296" i="82"/>
  <c r="S3300" i="82"/>
  <c r="S3304" i="82"/>
  <c r="S3308" i="82"/>
  <c r="S3312" i="82"/>
  <c r="S3315" i="82"/>
  <c r="S3319" i="82"/>
  <c r="S3322" i="82"/>
  <c r="S3326" i="82"/>
  <c r="S3329" i="82"/>
  <c r="S3333" i="82"/>
  <c r="S3278" i="82"/>
  <c r="S3286" i="82"/>
  <c r="S3294" i="82"/>
  <c r="S3302" i="82"/>
  <c r="S3310" i="82"/>
  <c r="S3317" i="82"/>
  <c r="S3324" i="82"/>
  <c r="S3337" i="82"/>
  <c r="S3340" i="82"/>
  <c r="S3342" i="82"/>
  <c r="S3345" i="82"/>
  <c r="S3285" i="82"/>
  <c r="S3301" i="82"/>
  <c r="S3309" i="82"/>
  <c r="S3316" i="82"/>
  <c r="S3331" i="82"/>
  <c r="S3298" i="82"/>
  <c r="S3328" i="82"/>
  <c r="S3335" i="82"/>
  <c r="S3339" i="82"/>
  <c r="S3343" i="82"/>
  <c r="S3347" i="82"/>
  <c r="S3281" i="82"/>
  <c r="S3289" i="82"/>
  <c r="S3297" i="82"/>
  <c r="S3305" i="82"/>
  <c r="S3313" i="82"/>
  <c r="S3320" i="82"/>
  <c r="S3327" i="82"/>
  <c r="S3334" i="82"/>
  <c r="S3338" i="82"/>
  <c r="S3346" i="82"/>
  <c r="S3293" i="82"/>
  <c r="S3323" i="82"/>
  <c r="S3336" i="82"/>
  <c r="S3344" i="82"/>
  <c r="S3348" i="82"/>
  <c r="S3282" i="82"/>
  <c r="S3290" i="82"/>
  <c r="S3306" i="82"/>
  <c r="S3330" i="82"/>
  <c r="S3341" i="82"/>
  <c r="AJ58" i="82"/>
  <c r="AR104" i="18"/>
  <c r="AR154" i="18" s="1"/>
  <c r="U1407" i="82" s="1"/>
  <c r="CT776" i="82"/>
  <c r="CV776" i="82" s="1"/>
  <c r="CT780" i="82"/>
  <c r="CV780" i="82" s="1"/>
  <c r="CT784" i="82"/>
  <c r="CV784" i="82" s="1"/>
  <c r="CT788" i="82"/>
  <c r="CV788" i="82" s="1"/>
  <c r="CT789" i="82"/>
  <c r="CV789" i="82" s="1"/>
  <c r="CT794" i="82"/>
  <c r="CV794" i="82" s="1"/>
  <c r="CT799" i="82"/>
  <c r="CV799" i="82" s="1"/>
  <c r="CT805" i="82"/>
  <c r="CV805" i="82" s="1"/>
  <c r="CT772" i="82"/>
  <c r="CV772" i="82" s="1"/>
  <c r="CT773" i="82"/>
  <c r="CV773" i="82" s="1"/>
  <c r="CT777" i="82"/>
  <c r="CV777" i="82" s="1"/>
  <c r="CT781" i="82"/>
  <c r="CV781" i="82" s="1"/>
  <c r="CT785" i="82"/>
  <c r="CV785" i="82" s="1"/>
  <c r="CT790" i="82"/>
  <c r="CV790" i="82" s="1"/>
  <c r="CT795" i="82"/>
  <c r="CV795" i="82" s="1"/>
  <c r="CT800" i="82"/>
  <c r="CV800" i="82" s="1"/>
  <c r="CT806" i="82"/>
  <c r="CV806" i="82" s="1"/>
  <c r="CT807" i="82"/>
  <c r="CV807" i="82" s="1"/>
  <c r="CT778" i="82"/>
  <c r="CV778" i="82" s="1"/>
  <c r="CT786" i="82"/>
  <c r="CV786" i="82" s="1"/>
  <c r="CT792" i="82"/>
  <c r="CV792" i="82" s="1"/>
  <c r="CT798" i="82"/>
  <c r="CV798" i="82" s="1"/>
  <c r="CT808" i="82"/>
  <c r="CV808" i="82" s="1"/>
  <c r="CT783" i="82"/>
  <c r="CV783" i="82" s="1"/>
  <c r="CT797" i="82"/>
  <c r="CV797" i="82" s="1"/>
  <c r="CT782" i="82"/>
  <c r="CV782" i="82" s="1"/>
  <c r="CT796" i="82"/>
  <c r="CV796" i="82" s="1"/>
  <c r="CT779" i="82"/>
  <c r="CV779" i="82" s="1"/>
  <c r="CT787" i="82"/>
  <c r="CV787" i="82" s="1"/>
  <c r="CT793" i="82"/>
  <c r="CV793" i="82" s="1"/>
  <c r="CT801" i="82"/>
  <c r="CV801" i="82" s="1"/>
  <c r="CT809" i="82"/>
  <c r="CV809" i="82" s="1"/>
  <c r="CT775" i="82"/>
  <c r="CV775" i="82" s="1"/>
  <c r="CT791" i="82"/>
  <c r="CV791" i="82" s="1"/>
  <c r="CT811" i="82"/>
  <c r="CV811" i="82" s="1"/>
  <c r="CT774" i="82"/>
  <c r="CV774" i="82" s="1"/>
  <c r="CT802" i="82"/>
  <c r="CV802" i="82" s="1"/>
  <c r="CT810" i="82"/>
  <c r="CV810" i="82" s="1"/>
  <c r="S1361" i="82"/>
  <c r="S1365" i="82"/>
  <c r="S1368" i="82"/>
  <c r="S1371" i="82"/>
  <c r="S1375" i="82"/>
  <c r="S1379" i="82"/>
  <c r="S1383" i="82"/>
  <c r="S1387" i="82"/>
  <c r="S1391" i="82"/>
  <c r="S1395" i="82"/>
  <c r="S1398" i="82"/>
  <c r="S1402" i="82"/>
  <c r="S1405" i="82"/>
  <c r="S1409" i="82"/>
  <c r="S1412" i="82"/>
  <c r="S1415" i="82"/>
  <c r="S1418" i="82"/>
  <c r="S1421" i="82"/>
  <c r="S1423" i="82"/>
  <c r="S1425" i="82"/>
  <c r="S1428" i="82"/>
  <c r="S1362" i="82"/>
  <c r="S1366" i="82"/>
  <c r="S1369" i="82"/>
  <c r="S1372" i="82"/>
  <c r="S1376" i="82"/>
  <c r="S1380" i="82"/>
  <c r="S1384" i="82"/>
  <c r="S1388" i="82"/>
  <c r="S1392" i="82"/>
  <c r="S1396" i="82"/>
  <c r="S1399" i="82"/>
  <c r="S1403" i="82"/>
  <c r="S1406" i="82"/>
  <c r="S1410" i="82"/>
  <c r="S1413" i="82"/>
  <c r="S1416" i="82"/>
  <c r="S1419" i="82"/>
  <c r="S1429" i="82"/>
  <c r="S1367" i="82"/>
  <c r="S1374" i="82"/>
  <c r="S1382" i="82"/>
  <c r="S1390" i="82"/>
  <c r="S1397" i="82"/>
  <c r="S1404" i="82"/>
  <c r="S1417" i="82"/>
  <c r="S1426" i="82"/>
  <c r="S1381" i="82"/>
  <c r="S1411" i="82"/>
  <c r="S1424" i="82"/>
  <c r="S1431" i="82"/>
  <c r="S1370" i="82"/>
  <c r="S1394" i="82"/>
  <c r="S1401" i="82"/>
  <c r="S1422" i="82"/>
  <c r="S1430" i="82"/>
  <c r="S1363" i="82"/>
  <c r="S1377" i="82"/>
  <c r="S1385" i="82"/>
  <c r="S1393" i="82"/>
  <c r="S1400" i="82"/>
  <c r="S1407" i="82"/>
  <c r="S1414" i="82"/>
  <c r="S1420" i="82"/>
  <c r="S1427" i="82"/>
  <c r="S1373" i="82"/>
  <c r="S1389" i="82"/>
  <c r="S1364" i="82"/>
  <c r="S1378" i="82"/>
  <c r="S1386" i="82"/>
  <c r="S1408" i="82"/>
  <c r="AJ31" i="82"/>
  <c r="AT104" i="18"/>
  <c r="AT171" i="18" s="1"/>
  <c r="U2985" i="82" s="1"/>
  <c r="CT1656" i="82"/>
  <c r="CV1656" i="82" s="1"/>
  <c r="CT1660" i="82"/>
  <c r="CV1660" i="82" s="1"/>
  <c r="CT1664" i="82"/>
  <c r="CV1664" i="82" s="1"/>
  <c r="CT1665" i="82"/>
  <c r="CV1665" i="82" s="1"/>
  <c r="CT1670" i="82"/>
  <c r="CV1670" i="82" s="1"/>
  <c r="CT1674" i="82"/>
  <c r="CV1674" i="82" s="1"/>
  <c r="CT1678" i="82"/>
  <c r="CV1678" i="82" s="1"/>
  <c r="CT1685" i="82"/>
  <c r="CV1685" i="82" s="1"/>
  <c r="CT1689" i="82"/>
  <c r="CV1689" i="82" s="1"/>
  <c r="CT1690" i="82"/>
  <c r="CV1690" i="82" s="1"/>
  <c r="CT1652" i="82"/>
  <c r="CV1652" i="82" s="1"/>
  <c r="CT1653" i="82"/>
  <c r="CV1653" i="82" s="1"/>
  <c r="CT1657" i="82"/>
  <c r="CV1657" i="82" s="1"/>
  <c r="CT1661" i="82"/>
  <c r="CV1661" i="82" s="1"/>
  <c r="CT1666" i="82"/>
  <c r="CV1666" i="82" s="1"/>
  <c r="CT1667" i="82"/>
  <c r="CV1667" i="82" s="1"/>
  <c r="CT1671" i="82"/>
  <c r="CV1671" i="82" s="1"/>
  <c r="CT1675" i="82"/>
  <c r="CV1675" i="82" s="1"/>
  <c r="CT1679" i="82"/>
  <c r="CV1679" i="82" s="1"/>
  <c r="CT1680" i="82"/>
  <c r="CV1680" i="82" s="1"/>
  <c r="CT1686" i="82"/>
  <c r="CV1686" i="82" s="1"/>
  <c r="CT1691" i="82"/>
  <c r="CV1691" i="82" s="1"/>
  <c r="CT1659" i="82"/>
  <c r="CV1659" i="82" s="1"/>
  <c r="CT1673" i="82"/>
  <c r="CV1673" i="82" s="1"/>
  <c r="CT1688" i="82"/>
  <c r="CV1688" i="82" s="1"/>
  <c r="CT1655" i="82"/>
  <c r="CV1655" i="82" s="1"/>
  <c r="CT1654" i="82"/>
  <c r="CV1654" i="82" s="1"/>
  <c r="CT1662" i="82"/>
  <c r="CV1662" i="82" s="1"/>
  <c r="CT1668" i="82"/>
  <c r="CV1668" i="82" s="1"/>
  <c r="CT1676" i="82"/>
  <c r="CV1676" i="82" s="1"/>
  <c r="CT1658" i="82"/>
  <c r="CV1658" i="82" s="1"/>
  <c r="CT1672" i="82"/>
  <c r="CV1672" i="82" s="1"/>
  <c r="CT1663" i="82"/>
  <c r="CV1663" i="82" s="1"/>
  <c r="CT1669" i="82"/>
  <c r="CV1669" i="82" s="1"/>
  <c r="CT1677" i="82"/>
  <c r="CV1677" i="82" s="1"/>
  <c r="CT1687" i="82"/>
  <c r="CV1687" i="82" s="1"/>
  <c r="S2925" i="82"/>
  <c r="S2935" i="82"/>
  <c r="S2939" i="82"/>
  <c r="S2943" i="82"/>
  <c r="S2947" i="82"/>
  <c r="S2951" i="82"/>
  <c r="S2955" i="82"/>
  <c r="S2962" i="82"/>
  <c r="S2969" i="82"/>
  <c r="S2973" i="82"/>
  <c r="S2976" i="82"/>
  <c r="S2982" i="82"/>
  <c r="S2984" i="82"/>
  <c r="S2986" i="82"/>
  <c r="S2989" i="82"/>
  <c r="S2993" i="82"/>
  <c r="S2926" i="82"/>
  <c r="S2929" i="82"/>
  <c r="S2932" i="82"/>
  <c r="S2936" i="82"/>
  <c r="S2940" i="82"/>
  <c r="S2944" i="82"/>
  <c r="S2948" i="82"/>
  <c r="S2952" i="82"/>
  <c r="S2956" i="82"/>
  <c r="S2959" i="82"/>
  <c r="S2963" i="82"/>
  <c r="S2966" i="82"/>
  <c r="S2970" i="82"/>
  <c r="S2979" i="82"/>
  <c r="S2990" i="82"/>
  <c r="S2923" i="82"/>
  <c r="S2931" i="82"/>
  <c r="S2933" i="82"/>
  <c r="S2941" i="82"/>
  <c r="S2949" i="82"/>
  <c r="S2957" i="82"/>
  <c r="S2965" i="82"/>
  <c r="S2967" i="82"/>
  <c r="S2975" i="82"/>
  <c r="S2977" i="82"/>
  <c r="S2987" i="82"/>
  <c r="S2928" i="82"/>
  <c r="S2954" i="82"/>
  <c r="S2964" i="82"/>
  <c r="S2974" i="82"/>
  <c r="S2992" i="82"/>
  <c r="S2937" i="82"/>
  <c r="S2983" i="82"/>
  <c r="S2991" i="82"/>
  <c r="S2924" i="82"/>
  <c r="S2934" i="82"/>
  <c r="S2942" i="82"/>
  <c r="S2950" i="82"/>
  <c r="S2958" i="82"/>
  <c r="S2960" i="82"/>
  <c r="S2968" i="82"/>
  <c r="S2978" i="82"/>
  <c r="S2980" i="82"/>
  <c r="S2988" i="82"/>
  <c r="S2930" i="82"/>
  <c r="S2938" i="82"/>
  <c r="S2946" i="82"/>
  <c r="S2972" i="82"/>
  <c r="S2985" i="82"/>
  <c r="S2927" i="82"/>
  <c r="S2945" i="82"/>
  <c r="S2953" i="82"/>
  <c r="S2961" i="82"/>
  <c r="S2971" i="82"/>
  <c r="S2981" i="82"/>
  <c r="AJ53" i="82"/>
  <c r="AS104" i="18"/>
  <c r="AS154" i="18" s="1"/>
  <c r="U2188" i="82" s="1"/>
  <c r="CT1215" i="82"/>
  <c r="CV1215" i="82" s="1"/>
  <c r="CT1220" i="82"/>
  <c r="CV1220" i="82" s="1"/>
  <c r="CT1221" i="82"/>
  <c r="CV1221" i="82" s="1"/>
  <c r="CT1226" i="82"/>
  <c r="CV1226" i="82" s="1"/>
  <c r="CT1230" i="82"/>
  <c r="CV1230" i="82" s="1"/>
  <c r="CT1236" i="82"/>
  <c r="CV1236" i="82" s="1"/>
  <c r="CT1240" i="82"/>
  <c r="CV1240" i="82" s="1"/>
  <c r="CT1247" i="82"/>
  <c r="CV1247" i="82" s="1"/>
  <c r="CT1251" i="82"/>
  <c r="CV1251" i="82" s="1"/>
  <c r="CT1216" i="82"/>
  <c r="CV1216" i="82" s="1"/>
  <c r="CT1222" i="82"/>
  <c r="CV1222" i="82" s="1"/>
  <c r="CT1227" i="82"/>
  <c r="CV1227" i="82" s="1"/>
  <c r="CT1231" i="82"/>
  <c r="CV1231" i="82" s="1"/>
  <c r="CT1237" i="82"/>
  <c r="CV1237" i="82" s="1"/>
  <c r="CT1241" i="82"/>
  <c r="CV1241" i="82" s="1"/>
  <c r="CT1248" i="82"/>
  <c r="CV1248" i="82" s="1"/>
  <c r="CT1213" i="82"/>
  <c r="CV1213" i="82" s="1"/>
  <c r="CT1219" i="82"/>
  <c r="CV1219" i="82" s="1"/>
  <c r="CT1225" i="82"/>
  <c r="CV1225" i="82" s="1"/>
  <c r="CT1233" i="82"/>
  <c r="CV1233" i="82" s="1"/>
  <c r="CT1239" i="82"/>
  <c r="CV1239" i="82" s="1"/>
  <c r="CT1249" i="82"/>
  <c r="CV1249" i="82" s="1"/>
  <c r="CT1218" i="82"/>
  <c r="CV1218" i="82" s="1"/>
  <c r="CT1224" i="82"/>
  <c r="CV1224" i="82" s="1"/>
  <c r="CT1238" i="82"/>
  <c r="CV1238" i="82" s="1"/>
  <c r="CT1223" i="82"/>
  <c r="CV1223" i="82" s="1"/>
  <c r="CT1229" i="82"/>
  <c r="CV1229" i="82" s="1"/>
  <c r="CT1245" i="82"/>
  <c r="CV1245" i="82" s="1"/>
  <c r="CT1214" i="82"/>
  <c r="CV1214" i="82" s="1"/>
  <c r="CT1228" i="82"/>
  <c r="CV1228" i="82" s="1"/>
  <c r="CT1234" i="82"/>
  <c r="CV1234" i="82" s="1"/>
  <c r="CT1242" i="82"/>
  <c r="CV1242" i="82" s="1"/>
  <c r="CT1250" i="82"/>
  <c r="CV1250" i="82" s="1"/>
  <c r="CT1212" i="82"/>
  <c r="CV1212" i="82" s="1"/>
  <c r="CT1232" i="82"/>
  <c r="CV1232" i="82" s="1"/>
  <c r="CT1246" i="82"/>
  <c r="CV1246" i="82" s="1"/>
  <c r="CT1217" i="82"/>
  <c r="CV1217" i="82" s="1"/>
  <c r="CT1235" i="82"/>
  <c r="CV1235" i="82" s="1"/>
  <c r="S2143" i="82"/>
  <c r="S2147" i="82"/>
  <c r="S2150" i="82"/>
  <c r="S2153" i="82"/>
  <c r="S2157" i="82"/>
  <c r="S2161" i="82"/>
  <c r="S2165" i="82"/>
  <c r="S2169" i="82"/>
  <c r="S2173" i="82"/>
  <c r="S2177" i="82"/>
  <c r="S2180" i="82"/>
  <c r="S2184" i="82"/>
  <c r="S2187" i="82"/>
  <c r="S2191" i="82"/>
  <c r="S2194" i="82"/>
  <c r="S2197" i="82"/>
  <c r="S2200" i="82"/>
  <c r="S2210" i="82"/>
  <c r="S2144" i="82"/>
  <c r="S2154" i="82"/>
  <c r="S2158" i="82"/>
  <c r="S2162" i="82"/>
  <c r="S2166" i="82"/>
  <c r="S2170" i="82"/>
  <c r="S2174" i="82"/>
  <c r="S2181" i="82"/>
  <c r="S2188" i="82"/>
  <c r="S2192" i="82"/>
  <c r="S2195" i="82"/>
  <c r="S2201" i="82"/>
  <c r="S2203" i="82"/>
  <c r="S2205" i="82"/>
  <c r="S2207" i="82"/>
  <c r="S2211" i="82"/>
  <c r="S2145" i="82"/>
  <c r="S2155" i="82"/>
  <c r="S2163" i="82"/>
  <c r="S2171" i="82"/>
  <c r="S2179" i="82"/>
  <c r="S2189" i="82"/>
  <c r="S2202" i="82"/>
  <c r="S2212" i="82"/>
  <c r="S2152" i="82"/>
  <c r="S2168" i="82"/>
  <c r="S2178" i="82"/>
  <c r="S2193" i="82"/>
  <c r="S2209" i="82"/>
  <c r="S2151" i="82"/>
  <c r="S2175" i="82"/>
  <c r="S2185" i="82"/>
  <c r="S2199" i="82"/>
  <c r="S2206" i="82"/>
  <c r="S2146" i="82"/>
  <c r="S2148" i="82"/>
  <c r="S2156" i="82"/>
  <c r="S2164" i="82"/>
  <c r="S2172" i="82"/>
  <c r="S2182" i="82"/>
  <c r="S2190" i="82"/>
  <c r="S2196" i="82"/>
  <c r="S2198" i="82"/>
  <c r="S2204" i="82"/>
  <c r="S2142" i="82"/>
  <c r="S2160" i="82"/>
  <c r="S2176" i="82"/>
  <c r="S2186" i="82"/>
  <c r="S2149" i="82"/>
  <c r="S2159" i="82"/>
  <c r="S2167" i="82"/>
  <c r="S2183" i="82"/>
  <c r="S2208" i="82"/>
  <c r="AJ42" i="82"/>
  <c r="L127" i="18"/>
  <c r="U3226" i="82" s="1"/>
  <c r="L104" i="18"/>
  <c r="CT1815" i="82"/>
  <c r="CV1815" i="82" s="1"/>
  <c r="CT1816" i="82"/>
  <c r="CV1816" i="82" s="1"/>
  <c r="CT1823" i="82"/>
  <c r="CV1823" i="82" s="1"/>
  <c r="CT1824" i="82"/>
  <c r="CV1824" i="82" s="1"/>
  <c r="CT1831" i="82"/>
  <c r="CV1831" i="82" s="1"/>
  <c r="CT1832" i="82"/>
  <c r="CV1832" i="82" s="1"/>
  <c r="CT1839" i="82"/>
  <c r="CV1839" i="82" s="1"/>
  <c r="CT1840" i="82"/>
  <c r="CV1840" i="82" s="1"/>
  <c r="CT1849" i="82"/>
  <c r="CV1849" i="82" s="1"/>
  <c r="CT1850" i="82"/>
  <c r="CV1850" i="82" s="1"/>
  <c r="CT1814" i="82"/>
  <c r="CV1814" i="82" s="1"/>
  <c r="CT1821" i="82"/>
  <c r="CV1821" i="82" s="1"/>
  <c r="CT1830" i="82"/>
  <c r="CV1830" i="82" s="1"/>
  <c r="CT1837" i="82"/>
  <c r="CV1837" i="82" s="1"/>
  <c r="CT1848" i="82"/>
  <c r="CV1848" i="82" s="1"/>
  <c r="CT1819" i="82"/>
  <c r="CV1819" i="82" s="1"/>
  <c r="CT1836" i="82"/>
  <c r="CV1836" i="82" s="1"/>
  <c r="CT1845" i="82"/>
  <c r="CV1845" i="82" s="1"/>
  <c r="CT1817" i="82"/>
  <c r="CV1817" i="82" s="1"/>
  <c r="CT1818" i="82"/>
  <c r="CV1818" i="82" s="1"/>
  <c r="CT1825" i="82"/>
  <c r="CV1825" i="82" s="1"/>
  <c r="CT1826" i="82"/>
  <c r="CV1826" i="82" s="1"/>
  <c r="CT1833" i="82"/>
  <c r="CV1833" i="82" s="1"/>
  <c r="CT1834" i="82"/>
  <c r="CV1834" i="82" s="1"/>
  <c r="CT1841" i="82"/>
  <c r="CV1841" i="82" s="1"/>
  <c r="CT1851" i="82"/>
  <c r="CV1851" i="82" s="1"/>
  <c r="CT1813" i="82"/>
  <c r="CV1813" i="82" s="1"/>
  <c r="CT1822" i="82"/>
  <c r="CV1822" i="82" s="1"/>
  <c r="CT1829" i="82"/>
  <c r="CV1829" i="82" s="1"/>
  <c r="CT1838" i="82"/>
  <c r="CV1838" i="82" s="1"/>
  <c r="CT1847" i="82"/>
  <c r="CV1847" i="82" s="1"/>
  <c r="CT1812" i="82"/>
  <c r="CV1812" i="82" s="1"/>
  <c r="CT1820" i="82"/>
  <c r="CV1820" i="82" s="1"/>
  <c r="CT1827" i="82"/>
  <c r="CV1827" i="82" s="1"/>
  <c r="CT1828" i="82"/>
  <c r="CV1828" i="82" s="1"/>
  <c r="CT1835" i="82"/>
  <c r="CV1835" i="82" s="1"/>
  <c r="CT1846" i="82"/>
  <c r="CV1846" i="82" s="1"/>
  <c r="S3209" i="82"/>
  <c r="S3213" i="82"/>
  <c r="S3217" i="82"/>
  <c r="S3221" i="82"/>
  <c r="S3225" i="82"/>
  <c r="S3229" i="82"/>
  <c r="S3233" i="82"/>
  <c r="S3237" i="82"/>
  <c r="S3241" i="82"/>
  <c r="S3244" i="82"/>
  <c r="S3248" i="82"/>
  <c r="S3251" i="82"/>
  <c r="S3255" i="82"/>
  <c r="S3258" i="82"/>
  <c r="S3262" i="82"/>
  <c r="S3265" i="82"/>
  <c r="S3275" i="82"/>
  <c r="S3208" i="82"/>
  <c r="S3224" i="82"/>
  <c r="S3232" i="82"/>
  <c r="S3240" i="82"/>
  <c r="S3247" i="82"/>
  <c r="S3254" i="82"/>
  <c r="S3264" i="82"/>
  <c r="S3269" i="82"/>
  <c r="S3274" i="82"/>
  <c r="S3211" i="82"/>
  <c r="S3215" i="82"/>
  <c r="S3227" i="82"/>
  <c r="S3231" i="82"/>
  <c r="S3235" i="82"/>
  <c r="S3246" i="82"/>
  <c r="S3260" i="82"/>
  <c r="S3263" i="82"/>
  <c r="S3273" i="82"/>
  <c r="S3277" i="82"/>
  <c r="S3210" i="82"/>
  <c r="S3214" i="82"/>
  <c r="S3218" i="82"/>
  <c r="S3222" i="82"/>
  <c r="S3226" i="82"/>
  <c r="S3230" i="82"/>
  <c r="S3234" i="82"/>
  <c r="S3238" i="82"/>
  <c r="S3242" i="82"/>
  <c r="S3245" i="82"/>
  <c r="S3249" i="82"/>
  <c r="S3252" i="82"/>
  <c r="S3256" i="82"/>
  <c r="S3259" i="82"/>
  <c r="S3266" i="82"/>
  <c r="S3268" i="82"/>
  <c r="S3270" i="82"/>
  <c r="S3272" i="82"/>
  <c r="S3276" i="82"/>
  <c r="S3212" i="82"/>
  <c r="S3216" i="82"/>
  <c r="S3220" i="82"/>
  <c r="S3228" i="82"/>
  <c r="S3236" i="82"/>
  <c r="S3243" i="82"/>
  <c r="S3250" i="82"/>
  <c r="S3261" i="82"/>
  <c r="S3267" i="82"/>
  <c r="S3271" i="82"/>
  <c r="S3207" i="82"/>
  <c r="S3219" i="82"/>
  <c r="S3223" i="82"/>
  <c r="S3239" i="82"/>
  <c r="S3253" i="82"/>
  <c r="S3257" i="82"/>
  <c r="AJ57" i="82"/>
  <c r="BB91" i="18"/>
  <c r="T1571" i="82" s="1"/>
  <c r="T1358" i="82"/>
  <c r="BC91" i="18"/>
  <c r="T2352" i="82" s="1"/>
  <c r="T2139" i="82"/>
  <c r="BB87" i="18"/>
  <c r="T1567" i="82" s="1"/>
  <c r="T1354" i="82"/>
  <c r="BC92" i="18"/>
  <c r="T2353" i="82" s="1"/>
  <c r="T2140" i="82"/>
  <c r="BD79" i="18"/>
  <c r="T3121" i="82" s="1"/>
  <c r="T2908" i="82"/>
  <c r="AO84" i="18"/>
  <c r="T2913" i="82" s="1"/>
  <c r="BA80" i="18"/>
  <c r="T779" i="82" s="1"/>
  <c r="T566" i="82"/>
  <c r="BB81" i="18"/>
  <c r="T1561" i="82" s="1"/>
  <c r="T1348" i="82"/>
  <c r="BA79" i="18"/>
  <c r="T778" i="82" s="1"/>
  <c r="T565" i="82"/>
  <c r="AL84" i="18"/>
  <c r="T570" i="82" s="1"/>
  <c r="BC79" i="18"/>
  <c r="T2340" i="82" s="1"/>
  <c r="T2127" i="82"/>
  <c r="AN84" i="18"/>
  <c r="T2132" i="82" s="1"/>
  <c r="T3192" i="82"/>
  <c r="G84" i="18"/>
  <c r="T3197" i="82" s="1"/>
  <c r="T1346" i="82"/>
  <c r="AM84" i="18"/>
  <c r="T1351" i="82" s="1"/>
  <c r="BD81" i="18"/>
  <c r="T3123" i="82" s="1"/>
  <c r="T2910" i="82"/>
  <c r="BC76" i="18"/>
  <c r="T2338" i="82" s="1"/>
  <c r="T2125" i="82"/>
  <c r="T2906" i="82"/>
  <c r="BB76" i="18"/>
  <c r="T1557" i="82" s="1"/>
  <c r="T1344" i="82"/>
  <c r="T563" i="82"/>
  <c r="T560" i="82"/>
  <c r="T2903" i="82"/>
  <c r="T561" i="82"/>
  <c r="T1341" i="82"/>
  <c r="BC74" i="18"/>
  <c r="T2123" i="82"/>
  <c r="T1342" i="82"/>
  <c r="T2122" i="82"/>
  <c r="T2904" i="82"/>
  <c r="BD26" i="18"/>
  <c r="T3071" i="82" s="1"/>
  <c r="T2858" i="82"/>
  <c r="BC26" i="18"/>
  <c r="T2290" i="82" s="1"/>
  <c r="T2077" i="82"/>
  <c r="BB27" i="18"/>
  <c r="T1510" i="82" s="1"/>
  <c r="T1297" i="82"/>
  <c r="BB21" i="18"/>
  <c r="T1504" i="82" s="1"/>
  <c r="T1291" i="82"/>
  <c r="BB22" i="18"/>
  <c r="T1505" i="82" s="1"/>
  <c r="T1292" i="82"/>
  <c r="BB24" i="18"/>
  <c r="T1507" i="82" s="1"/>
  <c r="T1294" i="82"/>
  <c r="D28" i="18"/>
  <c r="T801" i="82" s="1"/>
  <c r="T798" i="82"/>
  <c r="BC21" i="18"/>
  <c r="T2285" i="82" s="1"/>
  <c r="T2072" i="82"/>
  <c r="BC22" i="18"/>
  <c r="T2286" i="82" s="1"/>
  <c r="T2073" i="82"/>
  <c r="BC23" i="18"/>
  <c r="T2287" i="82" s="1"/>
  <c r="T2074" i="82"/>
  <c r="BC24" i="18"/>
  <c r="T2288" i="82" s="1"/>
  <c r="T2075" i="82"/>
  <c r="F28" i="18"/>
  <c r="T2363" i="82" s="1"/>
  <c r="T2360" i="82"/>
  <c r="BB23" i="18"/>
  <c r="T1506" i="82" s="1"/>
  <c r="T1293" i="82"/>
  <c r="E28" i="18"/>
  <c r="T1582" i="82" s="1"/>
  <c r="T1579" i="82"/>
  <c r="CT1617" i="82"/>
  <c r="CV1617" i="82" s="1"/>
  <c r="CT1621" i="82"/>
  <c r="CV1621" i="82" s="1"/>
  <c r="CT1626" i="82"/>
  <c r="CV1626" i="82" s="1"/>
  <c r="CT1630" i="82"/>
  <c r="CV1630" i="82" s="1"/>
  <c r="CT1631" i="82"/>
  <c r="CV1631" i="82" s="1"/>
  <c r="CT1636" i="82"/>
  <c r="CV1636" i="82" s="1"/>
  <c r="CT1645" i="82"/>
  <c r="CV1645" i="82" s="1"/>
  <c r="CT1649" i="82"/>
  <c r="CV1649" i="82" s="1"/>
  <c r="CT1616" i="82"/>
  <c r="CV1616" i="82" s="1"/>
  <c r="CT1620" i="82"/>
  <c r="CV1620" i="82" s="1"/>
  <c r="CT1625" i="82"/>
  <c r="CV1625" i="82" s="1"/>
  <c r="CT1629" i="82"/>
  <c r="CV1629" i="82" s="1"/>
  <c r="CT1635" i="82"/>
  <c r="CV1635" i="82" s="1"/>
  <c r="CT1640" i="82"/>
  <c r="CV1640" i="82" s="1"/>
  <c r="CT1641" i="82"/>
  <c r="CV1641" i="82" s="1"/>
  <c r="CT1648" i="82"/>
  <c r="CV1648" i="82" s="1"/>
  <c r="CT1615" i="82"/>
  <c r="CV1615" i="82" s="1"/>
  <c r="CT1623" i="82"/>
  <c r="CV1623" i="82" s="1"/>
  <c r="CT1637" i="82"/>
  <c r="CV1637" i="82" s="1"/>
  <c r="CT1651" i="82"/>
  <c r="CV1651" i="82" s="1"/>
  <c r="CT1619" i="82"/>
  <c r="CV1619" i="82" s="1"/>
  <c r="CT1627" i="82"/>
  <c r="CV1627" i="82" s="1"/>
  <c r="CT1647" i="82"/>
  <c r="CV1647" i="82" s="1"/>
  <c r="CT1618" i="82"/>
  <c r="CV1618" i="82" s="1"/>
  <c r="CT1638" i="82"/>
  <c r="CV1638" i="82" s="1"/>
  <c r="CT1646" i="82"/>
  <c r="CV1646" i="82" s="1"/>
  <c r="CT1614" i="82"/>
  <c r="CV1614" i="82" s="1"/>
  <c r="CT1622" i="82"/>
  <c r="CV1622" i="82" s="1"/>
  <c r="CT1628" i="82"/>
  <c r="CV1628" i="82" s="1"/>
  <c r="CT1634" i="82"/>
  <c r="CV1634" i="82" s="1"/>
  <c r="CT1650" i="82"/>
  <c r="CV1650" i="82" s="1"/>
  <c r="CT1613" i="82"/>
  <c r="CV1613" i="82" s="1"/>
  <c r="CT1633" i="82"/>
  <c r="CV1633" i="82" s="1"/>
  <c r="CT1639" i="82"/>
  <c r="CV1639" i="82" s="1"/>
  <c r="CT1612" i="82"/>
  <c r="CV1612" i="82" s="1"/>
  <c r="CT1624" i="82"/>
  <c r="CV1624" i="82" s="1"/>
  <c r="CT1632" i="82"/>
  <c r="CV1632" i="82" s="1"/>
  <c r="S2853" i="82"/>
  <c r="S2857" i="82"/>
  <c r="S2860" i="82"/>
  <c r="S2863" i="82"/>
  <c r="S2867" i="82"/>
  <c r="S2871" i="82"/>
  <c r="S2875" i="82"/>
  <c r="S2879" i="82"/>
  <c r="S2883" i="82"/>
  <c r="S2887" i="82"/>
  <c r="S2890" i="82"/>
  <c r="S2894" i="82"/>
  <c r="S2897" i="82"/>
  <c r="S2901" i="82"/>
  <c r="S2904" i="82"/>
  <c r="S2907" i="82"/>
  <c r="S2910" i="82"/>
  <c r="S2917" i="82"/>
  <c r="S2921" i="82"/>
  <c r="S2852" i="82"/>
  <c r="S2856" i="82"/>
  <c r="S2859" i="82"/>
  <c r="S2862" i="82"/>
  <c r="S2866" i="82"/>
  <c r="S2870" i="82"/>
  <c r="S2874" i="82"/>
  <c r="S2878" i="82"/>
  <c r="S2882" i="82"/>
  <c r="S2886" i="82"/>
  <c r="S2889" i="82"/>
  <c r="S2893" i="82"/>
  <c r="S2896" i="82"/>
  <c r="S2900" i="82"/>
  <c r="S2903" i="82"/>
  <c r="S2906" i="82"/>
  <c r="S2909" i="82"/>
  <c r="S2912" i="82"/>
  <c r="S2914" i="82"/>
  <c r="S2916" i="82"/>
  <c r="S2920" i="82"/>
  <c r="S2864" i="82"/>
  <c r="S2872" i="82"/>
  <c r="S2880" i="82"/>
  <c r="S2902" i="82"/>
  <c r="S2915" i="82"/>
  <c r="S2922" i="82"/>
  <c r="S2854" i="82"/>
  <c r="S2868" i="82"/>
  <c r="S2876" i="82"/>
  <c r="S2891" i="82"/>
  <c r="S2898" i="82"/>
  <c r="S2905" i="82"/>
  <c r="S2918" i="82"/>
  <c r="S2865" i="82"/>
  <c r="S2881" i="82"/>
  <c r="S2888" i="82"/>
  <c r="S2895" i="82"/>
  <c r="S2908" i="82"/>
  <c r="S2855" i="82"/>
  <c r="S2861" i="82"/>
  <c r="S2869" i="82"/>
  <c r="S2877" i="82"/>
  <c r="S2885" i="82"/>
  <c r="S2892" i="82"/>
  <c r="S2899" i="82"/>
  <c r="S2913" i="82"/>
  <c r="S2919" i="82"/>
  <c r="S2884" i="82"/>
  <c r="S2911" i="82"/>
  <c r="S2858" i="82"/>
  <c r="S2873" i="82"/>
  <c r="AJ52" i="82"/>
  <c r="CT295" i="82"/>
  <c r="CV295" i="82" s="1"/>
  <c r="CT296" i="82"/>
  <c r="CV296" i="82" s="1"/>
  <c r="CT300" i="82"/>
  <c r="CV300" i="82" s="1"/>
  <c r="CT306" i="82"/>
  <c r="CV306" i="82" s="1"/>
  <c r="CT310" i="82"/>
  <c r="CV310" i="82" s="1"/>
  <c r="CT314" i="82"/>
  <c r="CV314" i="82" s="1"/>
  <c r="CT318" i="82"/>
  <c r="CV318" i="82" s="1"/>
  <c r="CT322" i="82"/>
  <c r="CV322" i="82" s="1"/>
  <c r="CT329" i="82"/>
  <c r="CV329" i="82" s="1"/>
  <c r="CT292" i="82"/>
  <c r="CV292" i="82" s="1"/>
  <c r="CT303" i="82"/>
  <c r="CV303" i="82" s="1"/>
  <c r="CT308" i="82"/>
  <c r="CV308" i="82" s="1"/>
  <c r="CT316" i="82"/>
  <c r="CV316" i="82" s="1"/>
  <c r="CT326" i="82"/>
  <c r="CV326" i="82" s="1"/>
  <c r="CT293" i="82"/>
  <c r="CV293" i="82" s="1"/>
  <c r="CT294" i="82"/>
  <c r="CV294" i="82" s="1"/>
  <c r="CT299" i="82"/>
  <c r="CV299" i="82" s="1"/>
  <c r="CT305" i="82"/>
  <c r="CV305" i="82" s="1"/>
  <c r="CT309" i="82"/>
  <c r="CV309" i="82" s="1"/>
  <c r="CT313" i="82"/>
  <c r="CV313" i="82" s="1"/>
  <c r="CT317" i="82"/>
  <c r="CV317" i="82" s="1"/>
  <c r="CT321" i="82"/>
  <c r="CV321" i="82" s="1"/>
  <c r="CT327" i="82"/>
  <c r="CV327" i="82" s="1"/>
  <c r="CT328" i="82"/>
  <c r="CV328" i="82" s="1"/>
  <c r="CT298" i="82"/>
  <c r="CV298" i="82" s="1"/>
  <c r="CT304" i="82"/>
  <c r="CV304" i="82" s="1"/>
  <c r="CT312" i="82"/>
  <c r="CV312" i="82" s="1"/>
  <c r="CT320" i="82"/>
  <c r="CV320" i="82" s="1"/>
  <c r="CT331" i="82"/>
  <c r="CV331" i="82" s="1"/>
  <c r="CT297" i="82"/>
  <c r="CV297" i="82" s="1"/>
  <c r="CT302" i="82"/>
  <c r="CV302" i="82" s="1"/>
  <c r="CT311" i="82"/>
  <c r="CV311" i="82" s="1"/>
  <c r="CT325" i="82"/>
  <c r="CV325" i="82" s="1"/>
  <c r="CT330" i="82"/>
  <c r="CV330" i="82" s="1"/>
  <c r="CT301" i="82"/>
  <c r="CV301" i="82" s="1"/>
  <c r="CT315" i="82"/>
  <c r="CV315" i="82" s="1"/>
  <c r="CT319" i="82"/>
  <c r="CV319" i="82" s="1"/>
  <c r="CT307" i="82"/>
  <c r="CV307" i="82" s="1"/>
  <c r="S512" i="82"/>
  <c r="S515" i="82"/>
  <c r="S518" i="82"/>
  <c r="S522" i="82"/>
  <c r="S526" i="82"/>
  <c r="S530" i="82"/>
  <c r="S534" i="82"/>
  <c r="S538" i="82"/>
  <c r="S542" i="82"/>
  <c r="S545" i="82"/>
  <c r="S549" i="82"/>
  <c r="S552" i="82"/>
  <c r="S556" i="82"/>
  <c r="S565" i="82"/>
  <c r="S575" i="82"/>
  <c r="S579" i="82"/>
  <c r="S511" i="82"/>
  <c r="S521" i="82"/>
  <c r="S525" i="82"/>
  <c r="S529" i="82"/>
  <c r="S533" i="82"/>
  <c r="S537" i="82"/>
  <c r="S541" i="82"/>
  <c r="S548" i="82"/>
  <c r="S555" i="82"/>
  <c r="S559" i="82"/>
  <c r="S562" i="82"/>
  <c r="S568" i="82"/>
  <c r="S570" i="82"/>
  <c r="S572" i="82"/>
  <c r="S574" i="82"/>
  <c r="S578" i="82"/>
  <c r="S514" i="82"/>
  <c r="S516" i="82"/>
  <c r="S524" i="82"/>
  <c r="S532" i="82"/>
  <c r="S540" i="82"/>
  <c r="S550" i="82"/>
  <c r="S558" i="82"/>
  <c r="S560" i="82"/>
  <c r="S571" i="82"/>
  <c r="S577" i="82"/>
  <c r="S520" i="82"/>
  <c r="S536" i="82"/>
  <c r="S546" i="82"/>
  <c r="S564" i="82"/>
  <c r="S517" i="82"/>
  <c r="S527" i="82"/>
  <c r="S535" i="82"/>
  <c r="S551" i="82"/>
  <c r="S561" i="82"/>
  <c r="S573" i="82"/>
  <c r="S513" i="82"/>
  <c r="S523" i="82"/>
  <c r="S531" i="82"/>
  <c r="S539" i="82"/>
  <c r="S547" i="82"/>
  <c r="S557" i="82"/>
  <c r="S567" i="82"/>
  <c r="S569" i="82"/>
  <c r="S576" i="82"/>
  <c r="S510" i="82"/>
  <c r="S528" i="82"/>
  <c r="S544" i="82"/>
  <c r="S554" i="82"/>
  <c r="S566" i="82"/>
  <c r="S509" i="82"/>
  <c r="S519" i="82"/>
  <c r="S543" i="82"/>
  <c r="S553" i="82"/>
  <c r="S563" i="82"/>
  <c r="AJ19" i="82"/>
  <c r="G104" i="18"/>
  <c r="G127" i="18" s="1"/>
  <c r="U3155" i="82" s="1"/>
  <c r="CT1775" i="82"/>
  <c r="CV1775" i="82" s="1"/>
  <c r="CT1776" i="82"/>
  <c r="CV1776" i="82" s="1"/>
  <c r="CT1783" i="82"/>
  <c r="CV1783" i="82" s="1"/>
  <c r="CT1784" i="82"/>
  <c r="CV1784" i="82" s="1"/>
  <c r="CT1791" i="82"/>
  <c r="CV1791" i="82" s="1"/>
  <c r="CT1792" i="82"/>
  <c r="CV1792" i="82" s="1"/>
  <c r="CT1799" i="82"/>
  <c r="CV1799" i="82" s="1"/>
  <c r="CT1800" i="82"/>
  <c r="CV1800" i="82" s="1"/>
  <c r="CT1809" i="82"/>
  <c r="CV1809" i="82" s="1"/>
  <c r="CT1810" i="82"/>
  <c r="CV1810" i="82" s="1"/>
  <c r="CT1773" i="82"/>
  <c r="CV1773" i="82" s="1"/>
  <c r="CT1774" i="82"/>
  <c r="CV1774" i="82" s="1"/>
  <c r="CT1781" i="82"/>
  <c r="CV1781" i="82" s="1"/>
  <c r="CT1782" i="82"/>
  <c r="CV1782" i="82" s="1"/>
  <c r="CT1789" i="82"/>
  <c r="CV1789" i="82" s="1"/>
  <c r="CT1790" i="82"/>
  <c r="CV1790" i="82" s="1"/>
  <c r="CT1797" i="82"/>
  <c r="CV1797" i="82" s="1"/>
  <c r="CT1798" i="82"/>
  <c r="CV1798" i="82" s="1"/>
  <c r="CT1807" i="82"/>
  <c r="CV1807" i="82" s="1"/>
  <c r="CT1808" i="82"/>
  <c r="CV1808" i="82" s="1"/>
  <c r="CT1777" i="82"/>
  <c r="CV1777" i="82" s="1"/>
  <c r="CT1787" i="82"/>
  <c r="CV1787" i="82" s="1"/>
  <c r="CT1793" i="82"/>
  <c r="CV1793" i="82" s="1"/>
  <c r="CT1805" i="82"/>
  <c r="CV1805" i="82" s="1"/>
  <c r="CT1811" i="82"/>
  <c r="CV1811" i="82" s="1"/>
  <c r="CT1779" i="82"/>
  <c r="CV1779" i="82" s="1"/>
  <c r="CT1785" i="82"/>
  <c r="CV1785" i="82" s="1"/>
  <c r="CT1801" i="82"/>
  <c r="CV1801" i="82" s="1"/>
  <c r="CT1772" i="82"/>
  <c r="CV1772" i="82" s="1"/>
  <c r="CT1788" i="82"/>
  <c r="CV1788" i="82" s="1"/>
  <c r="CT1794" i="82"/>
  <c r="CV1794" i="82" s="1"/>
  <c r="CT1806" i="82"/>
  <c r="CV1806" i="82" s="1"/>
  <c r="CT1780" i="82"/>
  <c r="CV1780" i="82" s="1"/>
  <c r="CT1786" i="82"/>
  <c r="CV1786" i="82" s="1"/>
  <c r="CT1796" i="82"/>
  <c r="CV1796" i="82" s="1"/>
  <c r="CT1795" i="82"/>
  <c r="CV1795" i="82" s="1"/>
  <c r="CT1778" i="82"/>
  <c r="CV1778" i="82" s="1"/>
  <c r="S3138" i="82"/>
  <c r="S3142" i="82"/>
  <c r="S3146" i="82"/>
  <c r="S3150" i="82"/>
  <c r="S3154" i="82"/>
  <c r="S3158" i="82"/>
  <c r="S3162" i="82"/>
  <c r="S3166" i="82"/>
  <c r="S3170" i="82"/>
  <c r="S3173" i="82"/>
  <c r="S3177" i="82"/>
  <c r="S3180" i="82"/>
  <c r="S3184" i="82"/>
  <c r="S3187" i="82"/>
  <c r="S3137" i="82"/>
  <c r="S3141" i="82"/>
  <c r="S3145" i="82"/>
  <c r="S3149" i="82"/>
  <c r="S3153" i="82"/>
  <c r="S3157" i="82"/>
  <c r="S3161" i="82"/>
  <c r="S3165" i="82"/>
  <c r="S3169" i="82"/>
  <c r="S3172" i="82"/>
  <c r="S3176" i="82"/>
  <c r="S3179" i="82"/>
  <c r="S3183" i="82"/>
  <c r="S3190" i="82"/>
  <c r="S3143" i="82"/>
  <c r="S3151" i="82"/>
  <c r="S3159" i="82"/>
  <c r="S3167" i="82"/>
  <c r="S3174" i="82"/>
  <c r="S3181" i="82"/>
  <c r="S3189" i="82"/>
  <c r="S3195" i="82"/>
  <c r="S3197" i="82"/>
  <c r="S3199" i="82"/>
  <c r="S3202" i="82"/>
  <c r="S3206" i="82"/>
  <c r="S3139" i="82"/>
  <c r="S3147" i="82"/>
  <c r="S3155" i="82"/>
  <c r="S3163" i="82"/>
  <c r="S3171" i="82"/>
  <c r="S3185" i="82"/>
  <c r="S3193" i="82"/>
  <c r="S3200" i="82"/>
  <c r="S3175" i="82"/>
  <c r="S3192" i="82"/>
  <c r="S3203" i="82"/>
  <c r="S3140" i="82"/>
  <c r="S3148" i="82"/>
  <c r="S3156" i="82"/>
  <c r="S3164" i="82"/>
  <c r="S3186" i="82"/>
  <c r="S3188" i="82"/>
  <c r="S3191" i="82"/>
  <c r="S3194" i="82"/>
  <c r="S3201" i="82"/>
  <c r="S3205" i="82"/>
  <c r="S3178" i="82"/>
  <c r="S3196" i="82"/>
  <c r="S3198" i="82"/>
  <c r="S3204" i="82"/>
  <c r="S3136" i="82"/>
  <c r="S3144" i="82"/>
  <c r="S3152" i="82"/>
  <c r="S3160" i="82"/>
  <c r="S3168" i="82"/>
  <c r="S3182" i="82"/>
  <c r="AJ56" i="82"/>
  <c r="CT732" i="82"/>
  <c r="CV732" i="82" s="1"/>
  <c r="CT736" i="82"/>
  <c r="CV736" i="82" s="1"/>
  <c r="CT740" i="82"/>
  <c r="CV740" i="82" s="1"/>
  <c r="CT741" i="82"/>
  <c r="CV741" i="82" s="1"/>
  <c r="CT745" i="82"/>
  <c r="CV745" i="82" s="1"/>
  <c r="CT750" i="82"/>
  <c r="CV750" i="82" s="1"/>
  <c r="CT756" i="82"/>
  <c r="CV756" i="82" s="1"/>
  <c r="CT760" i="82"/>
  <c r="CV760" i="82" s="1"/>
  <c r="CT768" i="82"/>
  <c r="CV768" i="82" s="1"/>
  <c r="CT735" i="82"/>
  <c r="CV735" i="82" s="1"/>
  <c r="CT739" i="82"/>
  <c r="CV739" i="82" s="1"/>
  <c r="CT744" i="82"/>
  <c r="CV744" i="82" s="1"/>
  <c r="CT748" i="82"/>
  <c r="CV748" i="82" s="1"/>
  <c r="CT749" i="82"/>
  <c r="CV749" i="82" s="1"/>
  <c r="CT754" i="82"/>
  <c r="CV754" i="82" s="1"/>
  <c r="CT755" i="82"/>
  <c r="CV755" i="82" s="1"/>
  <c r="CT759" i="82"/>
  <c r="CV759" i="82" s="1"/>
  <c r="CT766" i="82"/>
  <c r="CV766" i="82" s="1"/>
  <c r="CT767" i="82"/>
  <c r="CV767" i="82" s="1"/>
  <c r="CT771" i="82"/>
  <c r="CV771" i="82" s="1"/>
  <c r="CT733" i="82"/>
  <c r="CV733" i="82" s="1"/>
  <c r="CT747" i="82"/>
  <c r="CV747" i="82" s="1"/>
  <c r="CT753" i="82"/>
  <c r="CV753" i="82" s="1"/>
  <c r="CT761" i="82"/>
  <c r="CV761" i="82" s="1"/>
  <c r="CT769" i="82"/>
  <c r="CV769" i="82" s="1"/>
  <c r="CT742" i="82"/>
  <c r="CV742" i="82" s="1"/>
  <c r="CT762" i="82"/>
  <c r="CV762" i="82" s="1"/>
  <c r="CT738" i="82"/>
  <c r="CV738" i="82" s="1"/>
  <c r="CT746" i="82"/>
  <c r="CV746" i="82" s="1"/>
  <c r="CT752" i="82"/>
  <c r="CV752" i="82" s="1"/>
  <c r="CT758" i="82"/>
  <c r="CV758" i="82" s="1"/>
  <c r="CT737" i="82"/>
  <c r="CV737" i="82" s="1"/>
  <c r="CT743" i="82"/>
  <c r="CV743" i="82" s="1"/>
  <c r="CT751" i="82"/>
  <c r="CV751" i="82" s="1"/>
  <c r="CT757" i="82"/>
  <c r="CV757" i="82" s="1"/>
  <c r="CT765" i="82"/>
  <c r="CV765" i="82" s="1"/>
  <c r="CT734" i="82"/>
  <c r="CV734" i="82" s="1"/>
  <c r="CT770" i="82"/>
  <c r="CV770" i="82" s="1"/>
  <c r="S1293" i="82"/>
  <c r="S1296" i="82"/>
  <c r="S1299" i="82"/>
  <c r="S1303" i="82"/>
  <c r="S1307" i="82"/>
  <c r="S1311" i="82"/>
  <c r="S1315" i="82"/>
  <c r="S1319" i="82"/>
  <c r="S1323" i="82"/>
  <c r="S1326" i="82"/>
  <c r="S1330" i="82"/>
  <c r="S1333" i="82"/>
  <c r="S1337" i="82"/>
  <c r="S1346" i="82"/>
  <c r="S1357" i="82"/>
  <c r="S1292" i="82"/>
  <c r="S1302" i="82"/>
  <c r="S1306" i="82"/>
  <c r="S1310" i="82"/>
  <c r="S1314" i="82"/>
  <c r="S1318" i="82"/>
  <c r="S1322" i="82"/>
  <c r="S1329" i="82"/>
  <c r="S1336" i="82"/>
  <c r="S1340" i="82"/>
  <c r="S1343" i="82"/>
  <c r="S1349" i="82"/>
  <c r="S1351" i="82"/>
  <c r="S1353" i="82"/>
  <c r="S1356" i="82"/>
  <c r="S1360" i="82"/>
  <c r="S1295" i="82"/>
  <c r="S1297" i="82"/>
  <c r="S1305" i="82"/>
  <c r="S1313" i="82"/>
  <c r="S1321" i="82"/>
  <c r="S1331" i="82"/>
  <c r="S1339" i="82"/>
  <c r="S1341" i="82"/>
  <c r="S1352" i="82"/>
  <c r="S1359" i="82"/>
  <c r="S1291" i="82"/>
  <c r="S1301" i="82"/>
  <c r="S1317" i="82"/>
  <c r="S1325" i="82"/>
  <c r="S1335" i="82"/>
  <c r="S1345" i="82"/>
  <c r="S1355" i="82"/>
  <c r="S1298" i="82"/>
  <c r="S1308" i="82"/>
  <c r="S1324" i="82"/>
  <c r="S1334" i="82"/>
  <c r="S1344" i="82"/>
  <c r="S1294" i="82"/>
  <c r="S1304" i="82"/>
  <c r="S1312" i="82"/>
  <c r="S1320" i="82"/>
  <c r="S1328" i="82"/>
  <c r="S1338" i="82"/>
  <c r="S1348" i="82"/>
  <c r="S1350" i="82"/>
  <c r="S1358" i="82"/>
  <c r="S1309" i="82"/>
  <c r="S1327" i="82"/>
  <c r="S1347" i="82"/>
  <c r="S1290" i="82"/>
  <c r="S1300" i="82"/>
  <c r="S1316" i="82"/>
  <c r="S1332" i="82"/>
  <c r="S1342" i="82"/>
  <c r="S1354" i="82"/>
  <c r="AJ30" i="82"/>
  <c r="G131" i="18"/>
  <c r="U3159" i="82" s="1"/>
  <c r="CT1177" i="82"/>
  <c r="CV1177" i="82" s="1"/>
  <c r="CT1181" i="82"/>
  <c r="CV1181" i="82" s="1"/>
  <c r="CT1186" i="82"/>
  <c r="CV1186" i="82" s="1"/>
  <c r="CT1187" i="82"/>
  <c r="CV1187" i="82" s="1"/>
  <c r="CT1192" i="82"/>
  <c r="CV1192" i="82" s="1"/>
  <c r="CT1193" i="82"/>
  <c r="CV1193" i="82" s="1"/>
  <c r="CT1197" i="82"/>
  <c r="CV1197" i="82" s="1"/>
  <c r="CT1202" i="82"/>
  <c r="CV1202" i="82" s="1"/>
  <c r="CT1205" i="82"/>
  <c r="CV1205" i="82" s="1"/>
  <c r="CT1210" i="82"/>
  <c r="CV1210" i="82" s="1"/>
  <c r="CT1211" i="82"/>
  <c r="CV1211" i="82" s="1"/>
  <c r="CT1176" i="82"/>
  <c r="CV1176" i="82" s="1"/>
  <c r="CT1180" i="82"/>
  <c r="CV1180" i="82" s="1"/>
  <c r="CT1185" i="82"/>
  <c r="CV1185" i="82" s="1"/>
  <c r="CT1190" i="82"/>
  <c r="CV1190" i="82" s="1"/>
  <c r="CT1191" i="82"/>
  <c r="CV1191" i="82" s="1"/>
  <c r="CT1196" i="82"/>
  <c r="CV1196" i="82" s="1"/>
  <c r="CT1200" i="82"/>
  <c r="CV1200" i="82" s="1"/>
  <c r="CT1201" i="82"/>
  <c r="CV1201" i="82" s="1"/>
  <c r="CT1208" i="82"/>
  <c r="CV1208" i="82" s="1"/>
  <c r="CT1209" i="82"/>
  <c r="CV1209" i="82" s="1"/>
  <c r="CT1173" i="82"/>
  <c r="CV1173" i="82" s="1"/>
  <c r="CT1179" i="82"/>
  <c r="CV1179" i="82" s="1"/>
  <c r="CT1199" i="82"/>
  <c r="CV1199" i="82" s="1"/>
  <c r="CT1207" i="82"/>
  <c r="CV1207" i="82" s="1"/>
  <c r="CT1183" i="82"/>
  <c r="CV1183" i="82" s="1"/>
  <c r="CT1189" i="82"/>
  <c r="CV1189" i="82" s="1"/>
  <c r="CT1182" i="82"/>
  <c r="CV1182" i="82" s="1"/>
  <c r="CT1188" i="82"/>
  <c r="CV1188" i="82" s="1"/>
  <c r="CT1172" i="82"/>
  <c r="CV1172" i="82" s="1"/>
  <c r="CT1178" i="82"/>
  <c r="CV1178" i="82" s="1"/>
  <c r="CT1184" i="82"/>
  <c r="CV1184" i="82" s="1"/>
  <c r="CT1198" i="82"/>
  <c r="CV1198" i="82" s="1"/>
  <c r="CT1206" i="82"/>
  <c r="CV1206" i="82" s="1"/>
  <c r="CT1175" i="82"/>
  <c r="CV1175" i="82" s="1"/>
  <c r="CT1195" i="82"/>
  <c r="CV1195" i="82" s="1"/>
  <c r="CT1174" i="82"/>
  <c r="CV1174" i="82" s="1"/>
  <c r="CT1194" i="82"/>
  <c r="CV1194" i="82" s="1"/>
  <c r="S2071" i="82"/>
  <c r="S2075" i="82"/>
  <c r="S2078" i="82"/>
  <c r="S2081" i="82"/>
  <c r="S2085" i="82"/>
  <c r="S2089" i="82"/>
  <c r="S2093" i="82"/>
  <c r="S2097" i="82"/>
  <c r="S2101" i="82"/>
  <c r="S2105" i="82"/>
  <c r="S2108" i="82"/>
  <c r="S2112" i="82"/>
  <c r="S2115" i="82"/>
  <c r="S2119" i="82"/>
  <c r="S2122" i="82"/>
  <c r="S2125" i="82"/>
  <c r="S2128" i="82"/>
  <c r="S2131" i="82"/>
  <c r="S2133" i="82"/>
  <c r="S2135" i="82"/>
  <c r="S2139" i="82"/>
  <c r="S2074" i="82"/>
  <c r="S2077" i="82"/>
  <c r="S2080" i="82"/>
  <c r="S2084" i="82"/>
  <c r="S2088" i="82"/>
  <c r="S2092" i="82"/>
  <c r="S2096" i="82"/>
  <c r="S2100" i="82"/>
  <c r="S2104" i="82"/>
  <c r="S2107" i="82"/>
  <c r="S2111" i="82"/>
  <c r="S2114" i="82"/>
  <c r="S2118" i="82"/>
  <c r="S2127" i="82"/>
  <c r="S2138" i="82"/>
  <c r="S2083" i="82"/>
  <c r="S2091" i="82"/>
  <c r="S2099" i="82"/>
  <c r="S2121" i="82"/>
  <c r="S2123" i="82"/>
  <c r="S2130" i="82"/>
  <c r="S2140" i="82"/>
  <c r="S2087" i="82"/>
  <c r="S2110" i="82"/>
  <c r="S2134" i="82"/>
  <c r="S2079" i="82"/>
  <c r="S2086" i="82"/>
  <c r="S2109" i="82"/>
  <c r="S2124" i="82"/>
  <c r="S2141" i="82"/>
  <c r="S2076" i="82"/>
  <c r="S2082" i="82"/>
  <c r="S2090" i="82"/>
  <c r="S2098" i="82"/>
  <c r="S2106" i="82"/>
  <c r="S2113" i="82"/>
  <c r="S2120" i="82"/>
  <c r="S2129" i="82"/>
  <c r="S2137" i="82"/>
  <c r="S2073" i="82"/>
  <c r="S2095" i="82"/>
  <c r="S2103" i="82"/>
  <c r="S2117" i="82"/>
  <c r="S2136" i="82"/>
  <c r="S2072" i="82"/>
  <c r="S2094" i="82"/>
  <c r="S2102" i="82"/>
  <c r="S2116" i="82"/>
  <c r="S2126" i="82"/>
  <c r="S2132" i="82"/>
  <c r="AJ41" i="82"/>
  <c r="AK61" i="30"/>
  <c r="AK65" i="30" s="1"/>
  <c r="DQ154" i="82" s="1"/>
  <c r="Q61" i="30"/>
  <c r="DM134" i="82" s="1"/>
  <c r="J167" i="30"/>
  <c r="J171" i="30" s="1"/>
  <c r="DQ199" i="82" s="1"/>
  <c r="AN170" i="30"/>
  <c r="Q167" i="30"/>
  <c r="Y167" i="30"/>
  <c r="DM214" i="82" s="1"/>
  <c r="DP192" i="82"/>
  <c r="K223" i="81"/>
  <c r="Y223" i="81" s="1"/>
  <c r="AG223" i="81" s="1"/>
  <c r="S114" i="30"/>
  <c r="D114" i="30"/>
  <c r="D118" i="30" s="1"/>
  <c r="DQ157" i="82" s="1"/>
  <c r="AE114" i="30"/>
  <c r="AE118" i="30" s="1"/>
  <c r="DQ184" i="82" s="1"/>
  <c r="DP156" i="82"/>
  <c r="K129" i="81"/>
  <c r="Y129" i="81" s="1"/>
  <c r="AG129" i="81" s="1"/>
  <c r="G114" i="30"/>
  <c r="G118" i="30" s="1"/>
  <c r="DQ160" i="82" s="1"/>
  <c r="AI114" i="30"/>
  <c r="AI118" i="30" s="1"/>
  <c r="DQ188" i="82" s="1"/>
  <c r="O114" i="30"/>
  <c r="O118" i="30" s="1"/>
  <c r="DQ168" i="82" s="1"/>
  <c r="AM65" i="30"/>
  <c r="K61" i="30"/>
  <c r="DM128" i="82" s="1"/>
  <c r="DP120" i="82"/>
  <c r="K35" i="81"/>
  <c r="Y35" i="81" s="1"/>
  <c r="AG35" i="81" s="1"/>
  <c r="DG192" i="82"/>
  <c r="K218" i="81"/>
  <c r="W167" i="30"/>
  <c r="DG212" i="82"/>
  <c r="Q171" i="30"/>
  <c r="DQ206" i="82" s="1"/>
  <c r="DM206" i="82"/>
  <c r="AL171" i="30"/>
  <c r="DQ227" i="82" s="1"/>
  <c r="DM227" i="82"/>
  <c r="D167" i="30"/>
  <c r="DG193" i="82"/>
  <c r="H167" i="30"/>
  <c r="DG197" i="82"/>
  <c r="L167" i="30"/>
  <c r="DG201" i="82"/>
  <c r="P167" i="30"/>
  <c r="DG205" i="82"/>
  <c r="T167" i="30"/>
  <c r="DG209" i="82"/>
  <c r="X167" i="30"/>
  <c r="DG213" i="82"/>
  <c r="AB167" i="30"/>
  <c r="DG217" i="82"/>
  <c r="AF167" i="30"/>
  <c r="DG221" i="82"/>
  <c r="AJ167" i="30"/>
  <c r="DG225" i="82"/>
  <c r="C167" i="30"/>
  <c r="K167" i="30"/>
  <c r="R167" i="30"/>
  <c r="Z167" i="30"/>
  <c r="AG167" i="30"/>
  <c r="G167" i="30"/>
  <c r="DG196" i="82"/>
  <c r="E167" i="30"/>
  <c r="DG194" i="82"/>
  <c r="M167" i="30"/>
  <c r="DG202" i="82"/>
  <c r="U167" i="30"/>
  <c r="DG210" i="82"/>
  <c r="AC167" i="30"/>
  <c r="DG218" i="82"/>
  <c r="AK167" i="30"/>
  <c r="DG226" i="82"/>
  <c r="F167" i="30"/>
  <c r="N167" i="30"/>
  <c r="S167" i="30"/>
  <c r="AA167" i="30"/>
  <c r="AH167" i="30"/>
  <c r="AE167" i="30"/>
  <c r="I167" i="30"/>
  <c r="O167" i="30"/>
  <c r="V167" i="30"/>
  <c r="AD167" i="30"/>
  <c r="AI167" i="30"/>
  <c r="I114" i="30"/>
  <c r="DG162" i="82"/>
  <c r="Q114" i="30"/>
  <c r="DG170" i="82"/>
  <c r="Y114" i="30"/>
  <c r="DG178" i="82"/>
  <c r="AG114" i="30"/>
  <c r="DG186" i="82"/>
  <c r="J114" i="30"/>
  <c r="DG163" i="82"/>
  <c r="R114" i="30"/>
  <c r="DG171" i="82"/>
  <c r="Z114" i="30"/>
  <c r="DG179" i="82"/>
  <c r="AH114" i="30"/>
  <c r="DG187" i="82"/>
  <c r="S118" i="30"/>
  <c r="DQ172" i="82" s="1"/>
  <c r="DM172" i="82"/>
  <c r="DG156" i="82"/>
  <c r="K124" i="81"/>
  <c r="K114" i="30"/>
  <c r="W114" i="30"/>
  <c r="E114" i="30"/>
  <c r="DG158" i="82"/>
  <c r="M114" i="30"/>
  <c r="DG166" i="82"/>
  <c r="U114" i="30"/>
  <c r="DG174" i="82"/>
  <c r="AC114" i="30"/>
  <c r="DG182" i="82"/>
  <c r="AK114" i="30"/>
  <c r="DG190" i="82"/>
  <c r="F114" i="30"/>
  <c r="DG159" i="82"/>
  <c r="N114" i="30"/>
  <c r="DG167" i="82"/>
  <c r="V114" i="30"/>
  <c r="DG175" i="82"/>
  <c r="AD114" i="30"/>
  <c r="DG183" i="82"/>
  <c r="AL114" i="30"/>
  <c r="DG191" i="82"/>
  <c r="H114" i="30"/>
  <c r="DG161" i="82"/>
  <c r="P114" i="30"/>
  <c r="DG169" i="82"/>
  <c r="T114" i="30"/>
  <c r="DG173" i="82"/>
  <c r="X114" i="30"/>
  <c r="DG177" i="82"/>
  <c r="AB114" i="30"/>
  <c r="DG181" i="82"/>
  <c r="AF114" i="30"/>
  <c r="DG185" i="82"/>
  <c r="AJ114" i="30"/>
  <c r="DG189" i="82"/>
  <c r="C114" i="30"/>
  <c r="L114" i="30"/>
  <c r="AA114" i="30"/>
  <c r="X61" i="30"/>
  <c r="DM141" i="82" s="1"/>
  <c r="I61" i="30"/>
  <c r="DG126" i="82"/>
  <c r="Y61" i="30"/>
  <c r="DG142" i="82"/>
  <c r="D61" i="30"/>
  <c r="DM121" i="82" s="1"/>
  <c r="L61" i="30"/>
  <c r="DM129" i="82" s="1"/>
  <c r="S61" i="30"/>
  <c r="AA61" i="30"/>
  <c r="AG61" i="30"/>
  <c r="C65" i="30"/>
  <c r="DM120" i="82"/>
  <c r="AF61" i="30"/>
  <c r="DM149" i="82" s="1"/>
  <c r="F61" i="30"/>
  <c r="DG123" i="82"/>
  <c r="J61" i="30"/>
  <c r="DG127" i="82"/>
  <c r="N61" i="30"/>
  <c r="DG131" i="82"/>
  <c r="R61" i="30"/>
  <c r="DG135" i="82"/>
  <c r="V61" i="30"/>
  <c r="DG139" i="82"/>
  <c r="Z61" i="30"/>
  <c r="DG143" i="82"/>
  <c r="AD61" i="30"/>
  <c r="DG147" i="82"/>
  <c r="AH61" i="30"/>
  <c r="DG151" i="82"/>
  <c r="AL61" i="30"/>
  <c r="DG155" i="82"/>
  <c r="E61" i="30"/>
  <c r="M61" i="30"/>
  <c r="T61" i="30"/>
  <c r="DM137" i="82" s="1"/>
  <c r="AB61" i="30"/>
  <c r="DM145" i="82" s="1"/>
  <c r="AI61" i="30"/>
  <c r="DG120" i="82"/>
  <c r="K30" i="81"/>
  <c r="Y30" i="81" s="1"/>
  <c r="AG30" i="81" s="1"/>
  <c r="G61" i="30"/>
  <c r="DG124" i="82"/>
  <c r="O61" i="30"/>
  <c r="DG132" i="82"/>
  <c r="W61" i="30"/>
  <c r="DG140" i="82"/>
  <c r="AE61" i="30"/>
  <c r="DG148" i="82"/>
  <c r="H61" i="30"/>
  <c r="DM125" i="82" s="1"/>
  <c r="P61" i="30"/>
  <c r="DM133" i="82" s="1"/>
  <c r="U61" i="30"/>
  <c r="AC61" i="30"/>
  <c r="AJ61" i="30"/>
  <c r="DM153" i="82" s="1"/>
  <c r="BC87" i="18"/>
  <c r="T2348" i="82" s="1"/>
  <c r="H150" i="18"/>
  <c r="U125" i="82" s="1"/>
  <c r="L143" i="18"/>
  <c r="U3242" i="82" s="1"/>
  <c r="G143" i="18"/>
  <c r="U3171" i="82" s="1"/>
  <c r="BD27" i="18"/>
  <c r="T3072" i="82" s="1"/>
  <c r="BA27" i="18"/>
  <c r="T729" i="82" s="1"/>
  <c r="AW154" i="18"/>
  <c r="U1478" i="82" s="1"/>
  <c r="AW155" i="18"/>
  <c r="U1479" i="82" s="1"/>
  <c r="AY154" i="18"/>
  <c r="U3040" i="82" s="1"/>
  <c r="AQ155" i="18"/>
  <c r="U627" i="82" s="1"/>
  <c r="BD29" i="65"/>
  <c r="BE29" i="65" s="1"/>
  <c r="BA25" i="65"/>
  <c r="L132" i="18"/>
  <c r="U3231" i="82" s="1"/>
  <c r="L148" i="18"/>
  <c r="U3247" i="82" s="1"/>
  <c r="AK166" i="18"/>
  <c r="U3619" i="82" s="1"/>
  <c r="AK118" i="18"/>
  <c r="U3572" i="82" s="1"/>
  <c r="AK134" i="18"/>
  <c r="U3588" i="82" s="1"/>
  <c r="AK152" i="18"/>
  <c r="U3606" i="82" s="1"/>
  <c r="AK114" i="18"/>
  <c r="U3570" i="82" s="1"/>
  <c r="AK133" i="18"/>
  <c r="U3587" i="82" s="1"/>
  <c r="AK161" i="18"/>
  <c r="U3615" i="82" s="1"/>
  <c r="AK179" i="18"/>
  <c r="U3632" i="82" s="1"/>
  <c r="AK153" i="18"/>
  <c r="U3607" i="82" s="1"/>
  <c r="AK175" i="18"/>
  <c r="U3628" i="82" s="1"/>
  <c r="AK124" i="18"/>
  <c r="U3578" i="82" s="1"/>
  <c r="AK140" i="18"/>
  <c r="U3594" i="82" s="1"/>
  <c r="AK156" i="18"/>
  <c r="U3610" i="82" s="1"/>
  <c r="AK106" i="18"/>
  <c r="U3562" i="82" s="1"/>
  <c r="AK150" i="18"/>
  <c r="U3604" i="82" s="1"/>
  <c r="AK174" i="18"/>
  <c r="U3627" i="82" s="1"/>
  <c r="AK141" i="18"/>
  <c r="U3595" i="82" s="1"/>
  <c r="AK109" i="18"/>
  <c r="U3565" i="82" s="1"/>
  <c r="AY175" i="18"/>
  <c r="U3060" i="82" s="1"/>
  <c r="AY165" i="18"/>
  <c r="U3050" i="82" s="1"/>
  <c r="AY145" i="18"/>
  <c r="U3031" i="82" s="1"/>
  <c r="AY106" i="18"/>
  <c r="U2994" i="82" s="1"/>
  <c r="AY108" i="18"/>
  <c r="U2996" i="82" s="1"/>
  <c r="AY120" i="18"/>
  <c r="U3006" i="82" s="1"/>
  <c r="AY124" i="18"/>
  <c r="U3010" i="82" s="1"/>
  <c r="AY129" i="18"/>
  <c r="U3015" i="82" s="1"/>
  <c r="AY149" i="18"/>
  <c r="U3035" i="82" s="1"/>
  <c r="AY112" i="18"/>
  <c r="U3000" i="82" s="1"/>
  <c r="AY168" i="18"/>
  <c r="U3053" i="82" s="1"/>
  <c r="AY134" i="18"/>
  <c r="U3020" i="82" s="1"/>
  <c r="AY152" i="18"/>
  <c r="U3038" i="82" s="1"/>
  <c r="AY109" i="18"/>
  <c r="U2997" i="82" s="1"/>
  <c r="AY173" i="18"/>
  <c r="U3058" i="82" s="1"/>
  <c r="AY142" i="18"/>
  <c r="U3028" i="82" s="1"/>
  <c r="AY157" i="18"/>
  <c r="U3043" i="82" s="1"/>
  <c r="AX128" i="18"/>
  <c r="U2233" i="82" s="1"/>
  <c r="AX107" i="18"/>
  <c r="U2214" i="82" s="1"/>
  <c r="AX159" i="18"/>
  <c r="U2264" i="82" s="1"/>
  <c r="AX166" i="18"/>
  <c r="U2270" i="82" s="1"/>
  <c r="AW166" i="18"/>
  <c r="U1489" i="82" s="1"/>
  <c r="AW176" i="18"/>
  <c r="U1499" i="82" s="1"/>
  <c r="AW119" i="18"/>
  <c r="U1443" i="82" s="1"/>
  <c r="AW120" i="18"/>
  <c r="U1444" i="82" s="1"/>
  <c r="AW124" i="18"/>
  <c r="U1448" i="82" s="1"/>
  <c r="AW125" i="18"/>
  <c r="U1449" i="82" s="1"/>
  <c r="AW131" i="18"/>
  <c r="U1455" i="82" s="1"/>
  <c r="AW133" i="18"/>
  <c r="U1457" i="82" s="1"/>
  <c r="AW139" i="18"/>
  <c r="U1463" i="82" s="1"/>
  <c r="AW140" i="18"/>
  <c r="U1464" i="82" s="1"/>
  <c r="AW146" i="18"/>
  <c r="U1470" i="82" s="1"/>
  <c r="AW148" i="18"/>
  <c r="U1472" i="82" s="1"/>
  <c r="AW149" i="18"/>
  <c r="U1473" i="82" s="1"/>
  <c r="AW157" i="18"/>
  <c r="U1481" i="82" s="1"/>
  <c r="AW161" i="18"/>
  <c r="U1485" i="82" s="1"/>
  <c r="AW108" i="18"/>
  <c r="U1434" i="82" s="1"/>
  <c r="AW112" i="18"/>
  <c r="U1438" i="82" s="1"/>
  <c r="AW128" i="18"/>
  <c r="U1452" i="82" s="1"/>
  <c r="AW129" i="18"/>
  <c r="U1453" i="82" s="1"/>
  <c r="AW130" i="18"/>
  <c r="U1454" i="82" s="1"/>
  <c r="AW132" i="18"/>
  <c r="U1456" i="82" s="1"/>
  <c r="AW137" i="18"/>
  <c r="U1461" i="82" s="1"/>
  <c r="AW138" i="18"/>
  <c r="U1462" i="82" s="1"/>
  <c r="AW160" i="18"/>
  <c r="U1484" i="82" s="1"/>
  <c r="AW111" i="18"/>
  <c r="U1437" i="82" s="1"/>
  <c r="AW106" i="18"/>
  <c r="U1432" i="82" s="1"/>
  <c r="AW171" i="18"/>
  <c r="U1494" i="82" s="1"/>
  <c r="AW178" i="18"/>
  <c r="U1501" i="82" s="1"/>
  <c r="AW179" i="18"/>
  <c r="U1502" i="82" s="1"/>
  <c r="AW127" i="18"/>
  <c r="U1451" i="82" s="1"/>
  <c r="AW136" i="18"/>
  <c r="U1460" i="82" s="1"/>
  <c r="AW143" i="18"/>
  <c r="U1467" i="82" s="1"/>
  <c r="AW153" i="18"/>
  <c r="U1477" i="82" s="1"/>
  <c r="AW163" i="18"/>
  <c r="U1487" i="82" s="1"/>
  <c r="AW117" i="18"/>
  <c r="U1441" i="82" s="1"/>
  <c r="AW114" i="18"/>
  <c r="U1440" i="82" s="1"/>
  <c r="AW167" i="18"/>
  <c r="U1490" i="82" s="1"/>
  <c r="AW168" i="18"/>
  <c r="U1491" i="82" s="1"/>
  <c r="AW169" i="18"/>
  <c r="U1492" i="82" s="1"/>
  <c r="AW170" i="18"/>
  <c r="U1493" i="82" s="1"/>
  <c r="AW177" i="18"/>
  <c r="U1500" i="82" s="1"/>
  <c r="AW121" i="18"/>
  <c r="U1445" i="82" s="1"/>
  <c r="AW126" i="18"/>
  <c r="U1450" i="82" s="1"/>
  <c r="AW134" i="18"/>
  <c r="U1458" i="82" s="1"/>
  <c r="AW141" i="18"/>
  <c r="U1465" i="82" s="1"/>
  <c r="AW142" i="18"/>
  <c r="U1466" i="82" s="1"/>
  <c r="AW147" i="18"/>
  <c r="U1471" i="82" s="1"/>
  <c r="AW150" i="18"/>
  <c r="U1474" i="82" s="1"/>
  <c r="AW151" i="18"/>
  <c r="U1475" i="82" s="1"/>
  <c r="AW158" i="18"/>
  <c r="U1482" i="82" s="1"/>
  <c r="AW162" i="18"/>
  <c r="U1486" i="82" s="1"/>
  <c r="AW109" i="18"/>
  <c r="U1435" i="82" s="1"/>
  <c r="AW113" i="18"/>
  <c r="U1439" i="82" s="1"/>
  <c r="AW173" i="18"/>
  <c r="U1496" i="82" s="1"/>
  <c r="AW174" i="18"/>
  <c r="U1497" i="82" s="1"/>
  <c r="AW175" i="18"/>
  <c r="U1498" i="82" s="1"/>
  <c r="AW165" i="18"/>
  <c r="U1488" i="82" s="1"/>
  <c r="AW118" i="18"/>
  <c r="U1442" i="82" s="1"/>
  <c r="AW123" i="18"/>
  <c r="U1447" i="82" s="1"/>
  <c r="AW144" i="18"/>
  <c r="U1468" i="82" s="1"/>
  <c r="AW145" i="18"/>
  <c r="U1469" i="82" s="1"/>
  <c r="AW156" i="18"/>
  <c r="U1480" i="82" s="1"/>
  <c r="AW107" i="18"/>
  <c r="U1433" i="82" s="1"/>
  <c r="AW172" i="18"/>
  <c r="U1495" i="82" s="1"/>
  <c r="AW122" i="18"/>
  <c r="U1446" i="82" s="1"/>
  <c r="AW135" i="18"/>
  <c r="U1459" i="82" s="1"/>
  <c r="AW152" i="18"/>
  <c r="U1476" i="82" s="1"/>
  <c r="AW159" i="18"/>
  <c r="U1483" i="82" s="1"/>
  <c r="AW110" i="18"/>
  <c r="U1436" i="82" s="1"/>
  <c r="AF166" i="18"/>
  <c r="U3548" i="82" s="1"/>
  <c r="AF176" i="18"/>
  <c r="U3558" i="82" s="1"/>
  <c r="AF119" i="18"/>
  <c r="U3502" i="82" s="1"/>
  <c r="AF120" i="18"/>
  <c r="U3503" i="82" s="1"/>
  <c r="AF124" i="18"/>
  <c r="U3507" i="82" s="1"/>
  <c r="AF125" i="18"/>
  <c r="U3508" i="82" s="1"/>
  <c r="AF131" i="18"/>
  <c r="U3514" i="82" s="1"/>
  <c r="AF133" i="18"/>
  <c r="U3516" i="82" s="1"/>
  <c r="AF139" i="18"/>
  <c r="U3522" i="82" s="1"/>
  <c r="AF140" i="18"/>
  <c r="U3523" i="82" s="1"/>
  <c r="AF146" i="18"/>
  <c r="U3529" i="82" s="1"/>
  <c r="AF148" i="18"/>
  <c r="U3531" i="82" s="1"/>
  <c r="AF149" i="18"/>
  <c r="U3532" i="82" s="1"/>
  <c r="AF157" i="18"/>
  <c r="U3540" i="82" s="1"/>
  <c r="AF161" i="18"/>
  <c r="U3544" i="82" s="1"/>
  <c r="AF108" i="18"/>
  <c r="U3493" i="82" s="1"/>
  <c r="AF112" i="18"/>
  <c r="U3497" i="82" s="1"/>
  <c r="AF178" i="18"/>
  <c r="U3560" i="82" s="1"/>
  <c r="AF179" i="18"/>
  <c r="U3561" i="82" s="1"/>
  <c r="AF122" i="18"/>
  <c r="U3505" i="82" s="1"/>
  <c r="AF127" i="18"/>
  <c r="U3510" i="82" s="1"/>
  <c r="AF173" i="18"/>
  <c r="U3555" i="82" s="1"/>
  <c r="AF174" i="18"/>
  <c r="U3556" i="82" s="1"/>
  <c r="AF175" i="18"/>
  <c r="U3557" i="82" s="1"/>
  <c r="AF165" i="18"/>
  <c r="U3547" i="82" s="1"/>
  <c r="AF118" i="18"/>
  <c r="U3501" i="82" s="1"/>
  <c r="AF123" i="18"/>
  <c r="U3506" i="82" s="1"/>
  <c r="AF128" i="18"/>
  <c r="U3511" i="82" s="1"/>
  <c r="AF129" i="18"/>
  <c r="U3512" i="82" s="1"/>
  <c r="AF130" i="18"/>
  <c r="U3513" i="82" s="1"/>
  <c r="AF132" i="18"/>
  <c r="U3515" i="82" s="1"/>
  <c r="AF137" i="18"/>
  <c r="U3520" i="82" s="1"/>
  <c r="AF138" i="18"/>
  <c r="U3521" i="82" s="1"/>
  <c r="AF144" i="18"/>
  <c r="U3527" i="82" s="1"/>
  <c r="AF145" i="18"/>
  <c r="U3528" i="82" s="1"/>
  <c r="AF156" i="18"/>
  <c r="U3539" i="82" s="1"/>
  <c r="AF160" i="18"/>
  <c r="U3543" i="82" s="1"/>
  <c r="AF107" i="18"/>
  <c r="U3492" i="82" s="1"/>
  <c r="AF111" i="18"/>
  <c r="U3496" i="82" s="1"/>
  <c r="AF106" i="18"/>
  <c r="U3491" i="82" s="1"/>
  <c r="AF171" i="18"/>
  <c r="U3553" i="82" s="1"/>
  <c r="AF172" i="18"/>
  <c r="U3554" i="82" s="1"/>
  <c r="AF135" i="18"/>
  <c r="U3518" i="82" s="1"/>
  <c r="AF143" i="18"/>
  <c r="U3526" i="82" s="1"/>
  <c r="AF153" i="18"/>
  <c r="U3536" i="82" s="1"/>
  <c r="AF159" i="18"/>
  <c r="U3542" i="82" s="1"/>
  <c r="AF163" i="18"/>
  <c r="U3546" i="82" s="1"/>
  <c r="AF136" i="18"/>
  <c r="U3519" i="82" s="1"/>
  <c r="AF117" i="18"/>
  <c r="U3500" i="82" s="1"/>
  <c r="AF114" i="18"/>
  <c r="U3499" i="82" s="1"/>
  <c r="AF167" i="18"/>
  <c r="U3549" i="82" s="1"/>
  <c r="AF150" i="18"/>
  <c r="U3533" i="82" s="1"/>
  <c r="AF162" i="18"/>
  <c r="U3545" i="82" s="1"/>
  <c r="AF168" i="18"/>
  <c r="U3550" i="82" s="1"/>
  <c r="AF170" i="18"/>
  <c r="U3552" i="82" s="1"/>
  <c r="AF177" i="18"/>
  <c r="U3559" i="82" s="1"/>
  <c r="AF141" i="18"/>
  <c r="U3524" i="82" s="1"/>
  <c r="AF147" i="18"/>
  <c r="U3530" i="82" s="1"/>
  <c r="AF151" i="18"/>
  <c r="U3534" i="82" s="1"/>
  <c r="AF109" i="18"/>
  <c r="U3494" i="82" s="1"/>
  <c r="AF113" i="18"/>
  <c r="U3498" i="82" s="1"/>
  <c r="AF152" i="18"/>
  <c r="U3535" i="82" s="1"/>
  <c r="AF110" i="18"/>
  <c r="U3495" i="82" s="1"/>
  <c r="AF169" i="18"/>
  <c r="U3551" i="82" s="1"/>
  <c r="AF121" i="18"/>
  <c r="U3504" i="82" s="1"/>
  <c r="AF126" i="18"/>
  <c r="U3509" i="82" s="1"/>
  <c r="AF134" i="18"/>
  <c r="U3517" i="82" s="1"/>
  <c r="AF142" i="18"/>
  <c r="U3525" i="82" s="1"/>
  <c r="AF158" i="18"/>
  <c r="U3541" i="82" s="1"/>
  <c r="AV121" i="18"/>
  <c r="U664" i="82" s="1"/>
  <c r="AV132" i="18"/>
  <c r="U675" i="82" s="1"/>
  <c r="AA137" i="18"/>
  <c r="U3449" i="82" s="1"/>
  <c r="AA117" i="18"/>
  <c r="U3429" i="82" s="1"/>
  <c r="AA177" i="18"/>
  <c r="U3488" i="82" s="1"/>
  <c r="AA144" i="18"/>
  <c r="U3456" i="82" s="1"/>
  <c r="AA110" i="18"/>
  <c r="U3424" i="82" s="1"/>
  <c r="AA171" i="18"/>
  <c r="U3482" i="82" s="1"/>
  <c r="AA140" i="18"/>
  <c r="U3452" i="82" s="1"/>
  <c r="AA168" i="18"/>
  <c r="U3479" i="82" s="1"/>
  <c r="AA120" i="18"/>
  <c r="U3432" i="82" s="1"/>
  <c r="AA128" i="18"/>
  <c r="U3440" i="82" s="1"/>
  <c r="AA145" i="18"/>
  <c r="U3457" i="82" s="1"/>
  <c r="AA150" i="18"/>
  <c r="U3462" i="82" s="1"/>
  <c r="AA106" i="18"/>
  <c r="U3420" i="82" s="1"/>
  <c r="AA133" i="18"/>
  <c r="U3445" i="82" s="1"/>
  <c r="AA179" i="18"/>
  <c r="U3490" i="82" s="1"/>
  <c r="AA139" i="18"/>
  <c r="U3451" i="82" s="1"/>
  <c r="AA108" i="18"/>
  <c r="U3422" i="82" s="1"/>
  <c r="AA166" i="18"/>
  <c r="U3477" i="82" s="1"/>
  <c r="AA141" i="18"/>
  <c r="U3453" i="82" s="1"/>
  <c r="AA167" i="18"/>
  <c r="U3478" i="82" s="1"/>
  <c r="AA178" i="18"/>
  <c r="U3489" i="82" s="1"/>
  <c r="AA158" i="18"/>
  <c r="U3470" i="82" s="1"/>
  <c r="AA111" i="18"/>
  <c r="U3425" i="82" s="1"/>
  <c r="AA165" i="18"/>
  <c r="U3476" i="82" s="1"/>
  <c r="AA153" i="18"/>
  <c r="U3465" i="82" s="1"/>
  <c r="AA175" i="18"/>
  <c r="U3486" i="82" s="1"/>
  <c r="AA121" i="18"/>
  <c r="U3433" i="82" s="1"/>
  <c r="AA132" i="18"/>
  <c r="U3444" i="82" s="1"/>
  <c r="AA146" i="18"/>
  <c r="U3458" i="82" s="1"/>
  <c r="AA152" i="18"/>
  <c r="U3464" i="82" s="1"/>
  <c r="AA172" i="18"/>
  <c r="U3483" i="82" s="1"/>
  <c r="AA148" i="18"/>
  <c r="U3460" i="82" s="1"/>
  <c r="AA123" i="18"/>
  <c r="U3435" i="82" s="1"/>
  <c r="AA160" i="18"/>
  <c r="U3472" i="82" s="1"/>
  <c r="AA113" i="18"/>
  <c r="U3427" i="82" s="1"/>
  <c r="AA118" i="18"/>
  <c r="U3430" i="82" s="1"/>
  <c r="AA142" i="18"/>
  <c r="U3454" i="82" s="1"/>
  <c r="AA170" i="18"/>
  <c r="U3481" i="82" s="1"/>
  <c r="AA130" i="18"/>
  <c r="U3442" i="82" s="1"/>
  <c r="AA163" i="18"/>
  <c r="U3475" i="82" s="1"/>
  <c r="AA112" i="18"/>
  <c r="U3426" i="82" s="1"/>
  <c r="AA122" i="18"/>
  <c r="U3434" i="82" s="1"/>
  <c r="AA156" i="18"/>
  <c r="U3468" i="82" s="1"/>
  <c r="AA176" i="18"/>
  <c r="U3487" i="82" s="1"/>
  <c r="AA125" i="18"/>
  <c r="U3437" i="82" s="1"/>
  <c r="AA135" i="18"/>
  <c r="U3447" i="82" s="1"/>
  <c r="AA147" i="18"/>
  <c r="U3459" i="82" s="1"/>
  <c r="AA107" i="18"/>
  <c r="U3421" i="82" s="1"/>
  <c r="AA126" i="18"/>
  <c r="U3438" i="82" s="1"/>
  <c r="AA151" i="18"/>
  <c r="U3463" i="82" s="1"/>
  <c r="AA124" i="18"/>
  <c r="U3436" i="82" s="1"/>
  <c r="AA161" i="18"/>
  <c r="U3473" i="82" s="1"/>
  <c r="AA136" i="18"/>
  <c r="U3448" i="82" s="1"/>
  <c r="AA159" i="18"/>
  <c r="U3471" i="82" s="1"/>
  <c r="AA174" i="18"/>
  <c r="U3485" i="82" s="1"/>
  <c r="AA134" i="18"/>
  <c r="U3446" i="82" s="1"/>
  <c r="AA109" i="18"/>
  <c r="U3423" i="82" s="1"/>
  <c r="AA169" i="18"/>
  <c r="U3480" i="82" s="1"/>
  <c r="AA129" i="18"/>
  <c r="U3441" i="82" s="1"/>
  <c r="AA157" i="18"/>
  <c r="U3469" i="82" s="1"/>
  <c r="AA119" i="18"/>
  <c r="U3431" i="82" s="1"/>
  <c r="AA127" i="18"/>
  <c r="U3439" i="82" s="1"/>
  <c r="AA143" i="18"/>
  <c r="U3455" i="82" s="1"/>
  <c r="AA149" i="18"/>
  <c r="U3461" i="82" s="1"/>
  <c r="AA114" i="18"/>
  <c r="U3428" i="82" s="1"/>
  <c r="AA131" i="18"/>
  <c r="U3443" i="82" s="1"/>
  <c r="AA173" i="18"/>
  <c r="U3484" i="82" s="1"/>
  <c r="AA138" i="18"/>
  <c r="U3450" i="82" s="1"/>
  <c r="AA162" i="18"/>
  <c r="U3474" i="82" s="1"/>
  <c r="T58" i="65"/>
  <c r="V106" i="18"/>
  <c r="U3349" i="82" s="1"/>
  <c r="V142" i="18"/>
  <c r="U3383" i="82" s="1"/>
  <c r="V158" i="18"/>
  <c r="U3399" i="82" s="1"/>
  <c r="V128" i="18"/>
  <c r="U3369" i="82" s="1"/>
  <c r="V172" i="18"/>
  <c r="U3412" i="82" s="1"/>
  <c r="V132" i="18"/>
  <c r="U3373" i="82" s="1"/>
  <c r="V152" i="18"/>
  <c r="U3393" i="82" s="1"/>
  <c r="V136" i="18"/>
  <c r="U3377" i="82" s="1"/>
  <c r="V162" i="18"/>
  <c r="U3403" i="82" s="1"/>
  <c r="V131" i="18"/>
  <c r="U3372" i="82" s="1"/>
  <c r="V109" i="18"/>
  <c r="U3352" i="82" s="1"/>
  <c r="V138" i="18"/>
  <c r="U3379" i="82" s="1"/>
  <c r="V176" i="18"/>
  <c r="U3416" i="82" s="1"/>
  <c r="V169" i="18"/>
  <c r="U3409" i="82" s="1"/>
  <c r="V166" i="18"/>
  <c r="U3406" i="82" s="1"/>
  <c r="V149" i="18"/>
  <c r="U3390" i="82" s="1"/>
  <c r="V122" i="18"/>
  <c r="U3363" i="82" s="1"/>
  <c r="V114" i="18"/>
  <c r="U3357" i="82" s="1"/>
  <c r="V124" i="18"/>
  <c r="U3365" i="82" s="1"/>
  <c r="V145" i="18"/>
  <c r="U3386" i="82" s="1"/>
  <c r="V175" i="18"/>
  <c r="U3415" i="82" s="1"/>
  <c r="V153" i="18"/>
  <c r="U3394" i="82" s="1"/>
  <c r="V125" i="18"/>
  <c r="U3366" i="82" s="1"/>
  <c r="V168" i="18"/>
  <c r="U3408" i="82" s="1"/>
  <c r="V159" i="18"/>
  <c r="U3400" i="82" s="1"/>
  <c r="V129" i="18"/>
  <c r="U3370" i="82" s="1"/>
  <c r="V157" i="18"/>
  <c r="U3398" i="82" s="1"/>
  <c r="V118" i="18"/>
  <c r="U3359" i="82" s="1"/>
  <c r="V146" i="18"/>
  <c r="U3387" i="82" s="1"/>
  <c r="V134" i="18"/>
  <c r="U3375" i="82" s="1"/>
  <c r="V174" i="18"/>
  <c r="U3414" i="82" s="1"/>
  <c r="V133" i="18"/>
  <c r="U3374" i="82" s="1"/>
  <c r="V108" i="18"/>
  <c r="U3351" i="82" s="1"/>
  <c r="V111" i="18"/>
  <c r="U3354" i="82" s="1"/>
  <c r="V139" i="18"/>
  <c r="U3380" i="82" s="1"/>
  <c r="V130" i="18"/>
  <c r="U3371" i="82" s="1"/>
  <c r="V177" i="18"/>
  <c r="U3417" i="82" s="1"/>
  <c r="V110" i="18"/>
  <c r="U3353" i="82" s="1"/>
  <c r="V179" i="18"/>
  <c r="U3419" i="82" s="1"/>
  <c r="V112" i="18"/>
  <c r="U3355" i="82" s="1"/>
  <c r="V141" i="18"/>
  <c r="U3382" i="82" s="1"/>
  <c r="V167" i="18"/>
  <c r="U3407" i="82" s="1"/>
  <c r="V150" i="18"/>
  <c r="U3391" i="82" s="1"/>
  <c r="V143" i="18"/>
  <c r="U3384" i="82" s="1"/>
  <c r="V121" i="18"/>
  <c r="U3362" i="82" s="1"/>
  <c r="V170" i="18"/>
  <c r="U3410" i="82" s="1"/>
  <c r="V144" i="18"/>
  <c r="U3385" i="82" s="1"/>
  <c r="V178" i="18"/>
  <c r="U3418" i="82" s="1"/>
  <c r="V171" i="18"/>
  <c r="U3411" i="82" s="1"/>
  <c r="V127" i="18"/>
  <c r="U3368" i="82" s="1"/>
  <c r="V156" i="18"/>
  <c r="U3397" i="82" s="1"/>
  <c r="V151" i="18"/>
  <c r="U3392" i="82" s="1"/>
  <c r="V173" i="18"/>
  <c r="U3413" i="82" s="1"/>
  <c r="V137" i="18"/>
  <c r="U3378" i="82" s="1"/>
  <c r="V119" i="18"/>
  <c r="U3360" i="82" s="1"/>
  <c r="V107" i="18"/>
  <c r="U3350" i="82" s="1"/>
  <c r="V148" i="18"/>
  <c r="U3389" i="82" s="1"/>
  <c r="V140" i="18"/>
  <c r="U3381" i="82" s="1"/>
  <c r="V117" i="18"/>
  <c r="U3358" i="82" s="1"/>
  <c r="V160" i="18"/>
  <c r="U3401" i="82" s="1"/>
  <c r="V163" i="18"/>
  <c r="U3404" i="82" s="1"/>
  <c r="V147" i="18"/>
  <c r="U3388" i="82" s="1"/>
  <c r="V135" i="18"/>
  <c r="U3376" i="82" s="1"/>
  <c r="V165" i="18"/>
  <c r="U3405" i="82" s="1"/>
  <c r="V120" i="18"/>
  <c r="U3361" i="82" s="1"/>
  <c r="V113" i="18"/>
  <c r="U3356" i="82" s="1"/>
  <c r="V123" i="18"/>
  <c r="U3364" i="82" s="1"/>
  <c r="V126" i="18"/>
  <c r="U3367" i="82" s="1"/>
  <c r="V161" i="18"/>
  <c r="U3402" i="82" s="1"/>
  <c r="AT49" i="65"/>
  <c r="Q166" i="18"/>
  <c r="U3335" i="82" s="1"/>
  <c r="Q119" i="18"/>
  <c r="U3289" i="82" s="1"/>
  <c r="Q156" i="18"/>
  <c r="U3326" i="82" s="1"/>
  <c r="Q117" i="18"/>
  <c r="U3287" i="82" s="1"/>
  <c r="Q138" i="18"/>
  <c r="U3308" i="82" s="1"/>
  <c r="Q173" i="18"/>
  <c r="U3342" i="82" s="1"/>
  <c r="Q171" i="18"/>
  <c r="U3340" i="82" s="1"/>
  <c r="Q118" i="18"/>
  <c r="U3288" i="82" s="1"/>
  <c r="Q133" i="18"/>
  <c r="U3303" i="82" s="1"/>
  <c r="Q165" i="18"/>
  <c r="U3334" i="82" s="1"/>
  <c r="Q158" i="18"/>
  <c r="U3328" i="82" s="1"/>
  <c r="Q176" i="18"/>
  <c r="U3345" i="82" s="1"/>
  <c r="Q125" i="18"/>
  <c r="U3295" i="82" s="1"/>
  <c r="Q151" i="18"/>
  <c r="U3321" i="82" s="1"/>
  <c r="Q142" i="18"/>
  <c r="U3312" i="82" s="1"/>
  <c r="Q107" i="18"/>
  <c r="U3279" i="82" s="1"/>
  <c r="L108" i="18"/>
  <c r="U3209" i="82" s="1"/>
  <c r="J54" i="65"/>
  <c r="J49" i="65"/>
  <c r="L117" i="18"/>
  <c r="U3216" i="82" s="1"/>
  <c r="L133" i="18"/>
  <c r="U3232" i="82" s="1"/>
  <c r="L149" i="18"/>
  <c r="U3248" i="82" s="1"/>
  <c r="L174" i="18"/>
  <c r="U3272" i="82" s="1"/>
  <c r="L160" i="18"/>
  <c r="U3259" i="82" s="1"/>
  <c r="L170" i="18"/>
  <c r="U3268" i="82" s="1"/>
  <c r="L162" i="18"/>
  <c r="U3261" i="82" s="1"/>
  <c r="L166" i="18"/>
  <c r="U3264" i="82" s="1"/>
  <c r="L109" i="18"/>
  <c r="U3210" i="82" s="1"/>
  <c r="L130" i="18"/>
  <c r="U3229" i="82" s="1"/>
  <c r="L146" i="18"/>
  <c r="U3245" i="82" s="1"/>
  <c r="G120" i="18"/>
  <c r="U3148" i="82" s="1"/>
  <c r="G124" i="18"/>
  <c r="U3152" i="82" s="1"/>
  <c r="G128" i="18"/>
  <c r="U3156" i="82" s="1"/>
  <c r="G132" i="18"/>
  <c r="U3160" i="82" s="1"/>
  <c r="G136" i="18"/>
  <c r="U3164" i="82" s="1"/>
  <c r="G140" i="18"/>
  <c r="U3168" i="82" s="1"/>
  <c r="G144" i="18"/>
  <c r="U3172" i="82" s="1"/>
  <c r="G148" i="18"/>
  <c r="U3176" i="82" s="1"/>
  <c r="G106" i="18"/>
  <c r="U3136" i="82" s="1"/>
  <c r="G110" i="18"/>
  <c r="U3140" i="82" s="1"/>
  <c r="G174" i="18"/>
  <c r="U3201" i="82" s="1"/>
  <c r="G169" i="18"/>
  <c r="U3196" i="82" s="1"/>
  <c r="G156" i="18"/>
  <c r="U3184" i="82" s="1"/>
  <c r="G152" i="18"/>
  <c r="U3180" i="82" s="1"/>
  <c r="G161" i="18"/>
  <c r="U3189" i="82" s="1"/>
  <c r="G151" i="18"/>
  <c r="U3179" i="82" s="1"/>
  <c r="G167" i="18"/>
  <c r="U3194" i="82" s="1"/>
  <c r="G162" i="18"/>
  <c r="U3190" i="82" s="1"/>
  <c r="G170" i="18"/>
  <c r="U3197" i="82" s="1"/>
  <c r="G165" i="18"/>
  <c r="U3192" i="82" s="1"/>
  <c r="G159" i="18"/>
  <c r="U3187" i="82" s="1"/>
  <c r="G178" i="18"/>
  <c r="U3205" i="82" s="1"/>
  <c r="G173" i="18"/>
  <c r="U3200" i="82" s="1"/>
  <c r="G160" i="18"/>
  <c r="U3188" i="82" s="1"/>
  <c r="G168" i="18"/>
  <c r="U3195" i="82" s="1"/>
  <c r="G153" i="18"/>
  <c r="U3181" i="82" s="1"/>
  <c r="G166" i="18"/>
  <c r="U3193" i="82" s="1"/>
  <c r="G177" i="18"/>
  <c r="U3204" i="82" s="1"/>
  <c r="G176" i="18"/>
  <c r="U3203" i="82" s="1"/>
  <c r="G157" i="18"/>
  <c r="U3185" i="82" s="1"/>
  <c r="G175" i="18"/>
  <c r="U3202" i="82" s="1"/>
  <c r="G107" i="18"/>
  <c r="U3137" i="82" s="1"/>
  <c r="G118" i="18"/>
  <c r="U3146" i="82" s="1"/>
  <c r="G122" i="18"/>
  <c r="U3150" i="82" s="1"/>
  <c r="G126" i="18"/>
  <c r="U3154" i="82" s="1"/>
  <c r="G130" i="18"/>
  <c r="U3158" i="82" s="1"/>
  <c r="G134" i="18"/>
  <c r="U3162" i="82" s="1"/>
  <c r="G138" i="18"/>
  <c r="U3166" i="82" s="1"/>
  <c r="G142" i="18"/>
  <c r="U3170" i="82" s="1"/>
  <c r="G146" i="18"/>
  <c r="U3174" i="82" s="1"/>
  <c r="G108" i="18"/>
  <c r="U3138" i="82" s="1"/>
  <c r="G113" i="18"/>
  <c r="U3143" i="82" s="1"/>
  <c r="G147" i="18"/>
  <c r="U3175" i="82" s="1"/>
  <c r="G112" i="18"/>
  <c r="U3142" i="82" s="1"/>
  <c r="G117" i="18"/>
  <c r="U3145" i="82" s="1"/>
  <c r="G121" i="18"/>
  <c r="U3149" i="82" s="1"/>
  <c r="G125" i="18"/>
  <c r="U3153" i="82" s="1"/>
  <c r="G129" i="18"/>
  <c r="U3157" i="82" s="1"/>
  <c r="G133" i="18"/>
  <c r="U3161" i="82" s="1"/>
  <c r="G137" i="18"/>
  <c r="U3165" i="82" s="1"/>
  <c r="G141" i="18"/>
  <c r="U3169" i="82" s="1"/>
  <c r="G145" i="18"/>
  <c r="U3173" i="82" s="1"/>
  <c r="G149" i="18"/>
  <c r="U3177" i="82" s="1"/>
  <c r="G109" i="18"/>
  <c r="U3139" i="82" s="1"/>
  <c r="O49" i="65"/>
  <c r="T54" i="65"/>
  <c r="E59" i="65"/>
  <c r="AY50" i="65"/>
  <c r="D60" i="65"/>
  <c r="J52" i="65"/>
  <c r="Y57" i="65"/>
  <c r="AO62" i="65"/>
  <c r="O50" i="65"/>
  <c r="J56" i="65"/>
  <c r="Y60" i="65"/>
  <c r="BA23" i="18"/>
  <c r="T725" i="82" s="1"/>
  <c r="BA20" i="18"/>
  <c r="T722" i="82" s="1"/>
  <c r="BD24" i="18"/>
  <c r="T3069" i="82" s="1"/>
  <c r="BD23" i="18"/>
  <c r="BD22" i="18"/>
  <c r="T3067" i="82" s="1"/>
  <c r="BD20" i="18"/>
  <c r="T3065" i="82" s="1"/>
  <c r="P28" i="18"/>
  <c r="P111" i="18"/>
  <c r="U2502" i="82" s="1"/>
  <c r="O28" i="18"/>
  <c r="O111" i="18"/>
  <c r="U1721" i="82" s="1"/>
  <c r="BB20" i="18"/>
  <c r="T1503" i="82" s="1"/>
  <c r="N28" i="18"/>
  <c r="N111" i="18"/>
  <c r="U940" i="82" s="1"/>
  <c r="BA24" i="18"/>
  <c r="T726" i="82" s="1"/>
  <c r="BA22" i="18"/>
  <c r="T724" i="82" s="1"/>
  <c r="BA21" i="18"/>
  <c r="T723" i="82" s="1"/>
  <c r="M28" i="18"/>
  <c r="M111" i="18"/>
  <c r="U159" i="82" s="1"/>
  <c r="K28" i="18"/>
  <c r="K111" i="18"/>
  <c r="U2431" i="82" s="1"/>
  <c r="J28" i="18"/>
  <c r="J111" i="18"/>
  <c r="U1650" i="82" s="1"/>
  <c r="I28" i="18"/>
  <c r="I111" i="18"/>
  <c r="U869" i="82" s="1"/>
  <c r="AT163" i="18"/>
  <c r="U2978" i="82" s="1"/>
  <c r="AT166" i="18"/>
  <c r="U2980" i="82" s="1"/>
  <c r="AT112" i="18"/>
  <c r="U2929" i="82" s="1"/>
  <c r="AT144" i="18"/>
  <c r="U2959" i="82" s="1"/>
  <c r="AS118" i="18"/>
  <c r="U2152" i="82" s="1"/>
  <c r="AS121" i="18"/>
  <c r="U2155" i="82" s="1"/>
  <c r="AS132" i="18"/>
  <c r="U2166" i="82" s="1"/>
  <c r="AS143" i="18"/>
  <c r="U2177" i="82" s="1"/>
  <c r="AS107" i="18"/>
  <c r="U2143" i="82" s="1"/>
  <c r="AS112" i="18"/>
  <c r="U2148" i="82" s="1"/>
  <c r="AS169" i="18"/>
  <c r="U2202" i="82" s="1"/>
  <c r="AS122" i="18"/>
  <c r="U2156" i="82" s="1"/>
  <c r="AS139" i="18"/>
  <c r="U2173" i="82" s="1"/>
  <c r="AS157" i="18"/>
  <c r="U2191" i="82" s="1"/>
  <c r="AS113" i="18"/>
  <c r="U2149" i="82" s="1"/>
  <c r="AS128" i="18"/>
  <c r="U2162" i="82" s="1"/>
  <c r="AS141" i="18"/>
  <c r="U2175" i="82" s="1"/>
  <c r="AS142" i="18"/>
  <c r="U2176" i="82" s="1"/>
  <c r="AS160" i="18"/>
  <c r="U2194" i="82" s="1"/>
  <c r="AS170" i="18"/>
  <c r="U2203" i="82" s="1"/>
  <c r="AS177" i="18"/>
  <c r="U2210" i="82" s="1"/>
  <c r="AS178" i="18"/>
  <c r="U2211" i="82" s="1"/>
  <c r="AS123" i="18"/>
  <c r="U2157" i="82" s="1"/>
  <c r="AS138" i="18"/>
  <c r="U2172" i="82" s="1"/>
  <c r="AS156" i="18"/>
  <c r="U2190" i="82" s="1"/>
  <c r="AS110" i="18"/>
  <c r="U2146" i="82" s="1"/>
  <c r="AS124" i="18"/>
  <c r="U2158" i="82" s="1"/>
  <c r="AS131" i="18"/>
  <c r="U2165" i="82" s="1"/>
  <c r="AS145" i="18"/>
  <c r="U2179" i="82" s="1"/>
  <c r="AS147" i="18"/>
  <c r="U2181" i="82" s="1"/>
  <c r="AS153" i="18"/>
  <c r="U2187" i="82" s="1"/>
  <c r="AS163" i="18"/>
  <c r="U2197" i="82" s="1"/>
  <c r="AS168" i="18"/>
  <c r="U2201" i="82" s="1"/>
  <c r="AS174" i="18"/>
  <c r="U2207" i="82" s="1"/>
  <c r="AS137" i="18"/>
  <c r="U2171" i="82" s="1"/>
  <c r="AS152" i="18"/>
  <c r="U2186" i="82" s="1"/>
  <c r="AR170" i="18"/>
  <c r="U1422" i="82" s="1"/>
  <c r="AR174" i="18"/>
  <c r="U1426" i="82" s="1"/>
  <c r="AR124" i="18"/>
  <c r="U1377" i="82" s="1"/>
  <c r="AR125" i="18"/>
  <c r="U1378" i="82" s="1"/>
  <c r="AR137" i="18"/>
  <c r="U1390" i="82" s="1"/>
  <c r="AR138" i="18"/>
  <c r="U1391" i="82" s="1"/>
  <c r="AR156" i="18"/>
  <c r="U1409" i="82" s="1"/>
  <c r="AR161" i="18"/>
  <c r="U1414" i="82" s="1"/>
  <c r="AR106" i="18"/>
  <c r="U1361" i="82" s="1"/>
  <c r="AR168" i="18"/>
  <c r="U1420" i="82" s="1"/>
  <c r="AR141" i="18"/>
  <c r="U1394" i="82" s="1"/>
  <c r="AR152" i="18"/>
  <c r="U1405" i="82" s="1"/>
  <c r="AR166" i="18"/>
  <c r="U1418" i="82" s="1"/>
  <c r="AR118" i="18"/>
  <c r="U1371" i="82" s="1"/>
  <c r="AR171" i="18"/>
  <c r="U1423" i="82" s="1"/>
  <c r="AR165" i="18"/>
  <c r="U1417" i="82" s="1"/>
  <c r="AR123" i="18"/>
  <c r="U1376" i="82" s="1"/>
  <c r="AR126" i="18"/>
  <c r="U1379" i="82" s="1"/>
  <c r="AR133" i="18"/>
  <c r="U1386" i="82" s="1"/>
  <c r="AR135" i="18"/>
  <c r="U1388" i="82" s="1"/>
  <c r="AR149" i="18"/>
  <c r="U1402" i="82" s="1"/>
  <c r="AR151" i="18"/>
  <c r="U1404" i="82" s="1"/>
  <c r="AR109" i="18"/>
  <c r="U1364" i="82" s="1"/>
  <c r="AR110" i="18"/>
  <c r="U1365" i="82" s="1"/>
  <c r="AR121" i="18"/>
  <c r="U1374" i="82" s="1"/>
  <c r="AR136" i="18"/>
  <c r="U1389" i="82" s="1"/>
  <c r="AR157" i="18"/>
  <c r="U1410" i="82" s="1"/>
  <c r="AR169" i="18"/>
  <c r="U1421" i="82" s="1"/>
  <c r="AR131" i="18"/>
  <c r="U1384" i="82" s="1"/>
  <c r="AR145" i="18"/>
  <c r="U1398" i="82" s="1"/>
  <c r="AR153" i="18"/>
  <c r="U1406" i="82" s="1"/>
  <c r="AR160" i="18"/>
  <c r="U1413" i="82" s="1"/>
  <c r="AR113" i="18"/>
  <c r="U1368" i="82" s="1"/>
  <c r="AQ168" i="18"/>
  <c r="U639" i="82" s="1"/>
  <c r="AQ120" i="18"/>
  <c r="U592" i="82" s="1"/>
  <c r="AQ121" i="18"/>
  <c r="U593" i="82" s="1"/>
  <c r="AQ139" i="18"/>
  <c r="U611" i="82" s="1"/>
  <c r="AQ141" i="18"/>
  <c r="U613" i="82" s="1"/>
  <c r="AQ157" i="18"/>
  <c r="U629" i="82" s="1"/>
  <c r="AQ162" i="18"/>
  <c r="U634" i="82" s="1"/>
  <c r="AQ166" i="18"/>
  <c r="U637" i="82" s="1"/>
  <c r="AQ169" i="18"/>
  <c r="U640" i="82" s="1"/>
  <c r="AQ128" i="18"/>
  <c r="U600" i="82" s="1"/>
  <c r="AQ131" i="18"/>
  <c r="U603" i="82" s="1"/>
  <c r="AQ147" i="18"/>
  <c r="U619" i="82" s="1"/>
  <c r="AQ150" i="18"/>
  <c r="U622" i="82" s="1"/>
  <c r="AQ163" i="18"/>
  <c r="U635" i="82" s="1"/>
  <c r="AQ112" i="18"/>
  <c r="U586" i="82" s="1"/>
  <c r="AQ174" i="18"/>
  <c r="U645" i="82" s="1"/>
  <c r="AQ175" i="18"/>
  <c r="U646" i="82" s="1"/>
  <c r="AQ125" i="18"/>
  <c r="U597" i="82" s="1"/>
  <c r="AQ129" i="18"/>
  <c r="U601" i="82" s="1"/>
  <c r="AQ146" i="18"/>
  <c r="U618" i="82" s="1"/>
  <c r="AQ167" i="18"/>
  <c r="U638" i="82" s="1"/>
  <c r="AQ123" i="18"/>
  <c r="U595" i="82" s="1"/>
  <c r="AQ127" i="18"/>
  <c r="U599" i="82" s="1"/>
  <c r="AQ149" i="18"/>
  <c r="U621" i="82" s="1"/>
  <c r="AQ151" i="18"/>
  <c r="U623" i="82" s="1"/>
  <c r="AQ138" i="18"/>
  <c r="U610" i="82" s="1"/>
  <c r="AQ107" i="18"/>
  <c r="U581" i="82" s="1"/>
  <c r="AQ122" i="18"/>
  <c r="U594" i="82" s="1"/>
  <c r="AQ126" i="18"/>
  <c r="U598" i="82" s="1"/>
  <c r="AQ144" i="18"/>
  <c r="U616" i="82" s="1"/>
  <c r="AQ158" i="18"/>
  <c r="U630" i="82" s="1"/>
  <c r="AQ161" i="18"/>
  <c r="U633" i="82" s="1"/>
  <c r="AQ108" i="18"/>
  <c r="U582" i="82" s="1"/>
  <c r="BD18" i="18"/>
  <c r="AO104" i="18"/>
  <c r="BC18" i="18"/>
  <c r="AN104" i="18"/>
  <c r="BB18" i="18"/>
  <c r="AM104" i="18"/>
  <c r="H28" i="18"/>
  <c r="H111" i="18"/>
  <c r="U88" i="82" s="1"/>
  <c r="C150" i="18"/>
  <c r="U54" i="82" s="1"/>
  <c r="C28" i="18"/>
  <c r="C111" i="18"/>
  <c r="U17" i="82" s="1"/>
  <c r="BA18" i="18"/>
  <c r="AL104" i="18"/>
  <c r="AN108" i="30"/>
  <c r="AN114" i="30" s="1"/>
  <c r="AN55" i="20"/>
  <c r="AN61" i="20" s="1"/>
  <c r="AN65" i="20" s="1"/>
  <c r="C59" i="65"/>
  <c r="AB50" i="65"/>
  <c r="AG52" i="65"/>
  <c r="H56" i="65"/>
  <c r="W57" i="65"/>
  <c r="H58" i="65"/>
  <c r="R60" i="65"/>
  <c r="R62" i="65"/>
  <c r="AM54" i="65"/>
  <c r="AR55" i="65"/>
  <c r="AW60" i="65"/>
  <c r="BC32" i="65"/>
  <c r="C58" i="65"/>
  <c r="D55" i="65"/>
  <c r="AB49" i="65"/>
  <c r="W55" i="65"/>
  <c r="AG56" i="65"/>
  <c r="AG59" i="65"/>
  <c r="AB61" i="65"/>
  <c r="W62" i="65"/>
  <c r="W64" i="65"/>
  <c r="AM58" i="65"/>
  <c r="AR59" i="65"/>
  <c r="C62" i="65"/>
  <c r="C56" i="65"/>
  <c r="C51" i="65"/>
  <c r="D50" i="65"/>
  <c r="R49" i="65"/>
  <c r="H50" i="65"/>
  <c r="T50" i="65"/>
  <c r="R51" i="65"/>
  <c r="Y52" i="65"/>
  <c r="M53" i="65"/>
  <c r="O54" i="65"/>
  <c r="AB54" i="65"/>
  <c r="AG55" i="65"/>
  <c r="M56" i="65"/>
  <c r="O57" i="65"/>
  <c r="AB57" i="65"/>
  <c r="W58" i="65"/>
  <c r="H60" i="65"/>
  <c r="H61" i="65"/>
  <c r="AI61" i="65"/>
  <c r="M63" i="65"/>
  <c r="AM50" i="65"/>
  <c r="AO58" i="65"/>
  <c r="AT50" i="65"/>
  <c r="AW56" i="65"/>
  <c r="C64" i="65"/>
  <c r="C54" i="65"/>
  <c r="W49" i="65"/>
  <c r="AG51" i="65"/>
  <c r="H54" i="65"/>
  <c r="R55" i="65"/>
  <c r="AB56" i="65"/>
  <c r="W61" i="65"/>
  <c r="AG63" i="65"/>
  <c r="C63" i="65"/>
  <c r="C52" i="65"/>
  <c r="R50" i="65"/>
  <c r="M51" i="65"/>
  <c r="H53" i="65"/>
  <c r="W54" i="65"/>
  <c r="AW52" i="65"/>
  <c r="C60" i="65"/>
  <c r="C55" i="65"/>
  <c r="H49" i="65"/>
  <c r="T49" i="65"/>
  <c r="J50" i="65"/>
  <c r="W50" i="65"/>
  <c r="AB52" i="65"/>
  <c r="AI53" i="65"/>
  <c r="R54" i="65"/>
  <c r="M55" i="65"/>
  <c r="E56" i="65"/>
  <c r="R56" i="65"/>
  <c r="T57" i="65"/>
  <c r="M60" i="65"/>
  <c r="AR51" i="65"/>
  <c r="AW58" i="65"/>
  <c r="BC25" i="65"/>
  <c r="AQ36" i="65"/>
  <c r="K201" i="81" s="1"/>
  <c r="AV36" i="65"/>
  <c r="K295" i="81" s="1"/>
  <c r="L36" i="65"/>
  <c r="AF36" i="65"/>
  <c r="AN36" i="65"/>
  <c r="S107" i="81" s="1"/>
  <c r="AS36" i="65"/>
  <c r="S201" i="81" s="1"/>
  <c r="AX36" i="65"/>
  <c r="S295" i="81" s="1"/>
  <c r="AP24" i="65"/>
  <c r="AU24" i="65"/>
  <c r="AZ24" i="65"/>
  <c r="AP28" i="65"/>
  <c r="AU28" i="65"/>
  <c r="AZ28" i="65"/>
  <c r="AP32" i="65"/>
  <c r="AU32" i="65"/>
  <c r="AZ32" i="65"/>
  <c r="AN64" i="65"/>
  <c r="AN60" i="65"/>
  <c r="AN56" i="65"/>
  <c r="AN52" i="65"/>
  <c r="AN51" i="65"/>
  <c r="AN50" i="65"/>
  <c r="AN49" i="65"/>
  <c r="AN63" i="65"/>
  <c r="AN53" i="65"/>
  <c r="AN61" i="65"/>
  <c r="AN59" i="65"/>
  <c r="AN57" i="65"/>
  <c r="AN55" i="65"/>
  <c r="AN62" i="65"/>
  <c r="AN58" i="65"/>
  <c r="AN54" i="65"/>
  <c r="AS64" i="65"/>
  <c r="AS60" i="65"/>
  <c r="AS56" i="65"/>
  <c r="AS52" i="65"/>
  <c r="AS51" i="65"/>
  <c r="AS50" i="65"/>
  <c r="AS49" i="65"/>
  <c r="AS57" i="65"/>
  <c r="AS54" i="65"/>
  <c r="AS62" i="65"/>
  <c r="AS58" i="65"/>
  <c r="AS63" i="65"/>
  <c r="AS61" i="65"/>
  <c r="AS59" i="65"/>
  <c r="AS55" i="65"/>
  <c r="AX64" i="65"/>
  <c r="AX60" i="65"/>
  <c r="AX56" i="65"/>
  <c r="AX52" i="65"/>
  <c r="AX51" i="65"/>
  <c r="AX50" i="65"/>
  <c r="AX49" i="65"/>
  <c r="AX61" i="65"/>
  <c r="AX58" i="65"/>
  <c r="AX55" i="65"/>
  <c r="AX63" i="65"/>
  <c r="AX59" i="65"/>
  <c r="AX62" i="65"/>
  <c r="F61" i="65"/>
  <c r="F57" i="65"/>
  <c r="F53" i="65"/>
  <c r="F60" i="65"/>
  <c r="F63" i="65"/>
  <c r="F56" i="65"/>
  <c r="F59" i="65"/>
  <c r="F54" i="65"/>
  <c r="K64" i="65"/>
  <c r="K60" i="65"/>
  <c r="K56" i="65"/>
  <c r="K52" i="65"/>
  <c r="K61" i="65"/>
  <c r="K62" i="65"/>
  <c r="K57" i="65"/>
  <c r="K54" i="65"/>
  <c r="P63" i="65"/>
  <c r="P59" i="65"/>
  <c r="P55" i="65"/>
  <c r="P61" i="65"/>
  <c r="P64" i="65"/>
  <c r="P57" i="65"/>
  <c r="P60" i="65"/>
  <c r="P54" i="65"/>
  <c r="P51" i="65"/>
  <c r="U62" i="65"/>
  <c r="U58" i="65"/>
  <c r="U54" i="65"/>
  <c r="U61" i="65"/>
  <c r="U63" i="65"/>
  <c r="U57" i="65"/>
  <c r="U64" i="65"/>
  <c r="U59" i="65"/>
  <c r="U55" i="65"/>
  <c r="U50" i="65"/>
  <c r="U49" i="65"/>
  <c r="Z61" i="65"/>
  <c r="Z57" i="65"/>
  <c r="Z53" i="65"/>
  <c r="Z64" i="65"/>
  <c r="Z62" i="65"/>
  <c r="Z60" i="65"/>
  <c r="Z58" i="65"/>
  <c r="Z55" i="65"/>
  <c r="AE60" i="65"/>
  <c r="AE56" i="65"/>
  <c r="AE52" i="65"/>
  <c r="AE62" i="65"/>
  <c r="AE59" i="65"/>
  <c r="AE53" i="65"/>
  <c r="AE63" i="65"/>
  <c r="AE55" i="65"/>
  <c r="AJ64" i="65"/>
  <c r="AJ63" i="65"/>
  <c r="AJ59" i="65"/>
  <c r="AJ55" i="65"/>
  <c r="AJ51" i="65"/>
  <c r="AJ62" i="65"/>
  <c r="AJ61" i="65"/>
  <c r="AJ58" i="65"/>
  <c r="AJ53" i="65"/>
  <c r="AJ56" i="65"/>
  <c r="Z49" i="65"/>
  <c r="AE49" i="65"/>
  <c r="AJ49" i="65"/>
  <c r="Z50" i="65"/>
  <c r="AE50" i="65"/>
  <c r="AJ50" i="65"/>
  <c r="I51" i="65"/>
  <c r="N51" i="65"/>
  <c r="S51" i="65"/>
  <c r="Z51" i="65"/>
  <c r="F52" i="65"/>
  <c r="N52" i="65"/>
  <c r="U52" i="65"/>
  <c r="AJ52" i="65"/>
  <c r="X53" i="65"/>
  <c r="AE54" i="65"/>
  <c r="I55" i="65"/>
  <c r="U56" i="65"/>
  <c r="AC56" i="65"/>
  <c r="AJ57" i="65"/>
  <c r="N58" i="65"/>
  <c r="S59" i="65"/>
  <c r="AH62" i="65"/>
  <c r="Z63" i="65"/>
  <c r="F64" i="65"/>
  <c r="AX54" i="65"/>
  <c r="AO63" i="65"/>
  <c r="AO59" i="65"/>
  <c r="AO55" i="65"/>
  <c r="AO51" i="65"/>
  <c r="AO54" i="65"/>
  <c r="AO53" i="65"/>
  <c r="AO52" i="65"/>
  <c r="AO60" i="65"/>
  <c r="AO57" i="65"/>
  <c r="AO50" i="65"/>
  <c r="AO56" i="65"/>
  <c r="AT63" i="65"/>
  <c r="AT59" i="65"/>
  <c r="AT55" i="65"/>
  <c r="AT51" i="65"/>
  <c r="AT54" i="65"/>
  <c r="AT53" i="65"/>
  <c r="AT52" i="65"/>
  <c r="AT64" i="65"/>
  <c r="AT61" i="65"/>
  <c r="AT58" i="65"/>
  <c r="AT60" i="65"/>
  <c r="AT56" i="65"/>
  <c r="AT57" i="65"/>
  <c r="AY63" i="65"/>
  <c r="AY59" i="65"/>
  <c r="AY55" i="65"/>
  <c r="AY51" i="65"/>
  <c r="AY54" i="65"/>
  <c r="AY53" i="65"/>
  <c r="AY52" i="65"/>
  <c r="AY62" i="65"/>
  <c r="AY61" i="65"/>
  <c r="AY57" i="65"/>
  <c r="AY64" i="65"/>
  <c r="AY60" i="65"/>
  <c r="AY58" i="65"/>
  <c r="AY56" i="65"/>
  <c r="AO36" i="65"/>
  <c r="W107" i="81" s="1"/>
  <c r="AT36" i="65"/>
  <c r="W201" i="81" s="1"/>
  <c r="AY36" i="65"/>
  <c r="W295" i="81" s="1"/>
  <c r="AP23" i="65"/>
  <c r="D64" i="65"/>
  <c r="D59" i="65"/>
  <c r="F49" i="65"/>
  <c r="K49" i="65"/>
  <c r="P49" i="65"/>
  <c r="F50" i="65"/>
  <c r="K50" i="65"/>
  <c r="P50" i="65"/>
  <c r="E51" i="65"/>
  <c r="J51" i="65"/>
  <c r="O51" i="65"/>
  <c r="U51" i="65"/>
  <c r="AH51" i="65"/>
  <c r="I52" i="65"/>
  <c r="P52" i="65"/>
  <c r="E53" i="65"/>
  <c r="P53" i="65"/>
  <c r="K55" i="65"/>
  <c r="F58" i="65"/>
  <c r="P58" i="65"/>
  <c r="AC60" i="65"/>
  <c r="AE61" i="65"/>
  <c r="AO49" i="65"/>
  <c r="AO64" i="65"/>
  <c r="AR52" i="65"/>
  <c r="AW55" i="65"/>
  <c r="AP18" i="65"/>
  <c r="AP46" i="65" s="1"/>
  <c r="AU18" i="65"/>
  <c r="AU46" i="65" s="1"/>
  <c r="AZ18" i="65"/>
  <c r="AZ46" i="65" s="1"/>
  <c r="BC18" i="65"/>
  <c r="BC46" i="65" s="1"/>
  <c r="AP22" i="65"/>
  <c r="BA22" i="65"/>
  <c r="AZ22" i="65"/>
  <c r="BB23" i="65"/>
  <c r="AP26" i="65"/>
  <c r="AU26" i="65"/>
  <c r="AZ26" i="65"/>
  <c r="AP30" i="65"/>
  <c r="AU30" i="65"/>
  <c r="AZ30" i="65"/>
  <c r="AP34" i="65"/>
  <c r="AU34" i="65"/>
  <c r="AZ34" i="65"/>
  <c r="D53" i="65"/>
  <c r="D57" i="65"/>
  <c r="D61" i="65"/>
  <c r="D49" i="65"/>
  <c r="I62" i="65"/>
  <c r="I58" i="65"/>
  <c r="I54" i="65"/>
  <c r="I63" i="65"/>
  <c r="I64" i="65"/>
  <c r="I53" i="65"/>
  <c r="I60" i="65"/>
  <c r="I56" i="65"/>
  <c r="I50" i="65"/>
  <c r="I49" i="65"/>
  <c r="N61" i="65"/>
  <c r="N57" i="65"/>
  <c r="N53" i="65"/>
  <c r="N63" i="65"/>
  <c r="N54" i="65"/>
  <c r="N62" i="65"/>
  <c r="N59" i="65"/>
  <c r="N56" i="65"/>
  <c r="S64" i="65"/>
  <c r="S60" i="65"/>
  <c r="S56" i="65"/>
  <c r="S52" i="65"/>
  <c r="S63" i="65"/>
  <c r="S58" i="65"/>
  <c r="S54" i="65"/>
  <c r="S61" i="65"/>
  <c r="S57" i="65"/>
  <c r="X64" i="65"/>
  <c r="X63" i="65"/>
  <c r="X59" i="65"/>
  <c r="X55" i="65"/>
  <c r="X51" i="65"/>
  <c r="X58" i="65"/>
  <c r="X62" i="65"/>
  <c r="X54" i="65"/>
  <c r="X60" i="65"/>
  <c r="X57" i="65"/>
  <c r="X52" i="65"/>
  <c r="AC62" i="65"/>
  <c r="AC58" i="65"/>
  <c r="AC54" i="65"/>
  <c r="AC59" i="65"/>
  <c r="AC61" i="65"/>
  <c r="AC55" i="65"/>
  <c r="AC64" i="65"/>
  <c r="AC57" i="65"/>
  <c r="AC52" i="65"/>
  <c r="AC50" i="65"/>
  <c r="AC49" i="65"/>
  <c r="AH61" i="65"/>
  <c r="AH57" i="65"/>
  <c r="AH53" i="65"/>
  <c r="AH59" i="65"/>
  <c r="AH64" i="65"/>
  <c r="AH63" i="65"/>
  <c r="AH60" i="65"/>
  <c r="AH55" i="65"/>
  <c r="AH52" i="65"/>
  <c r="D63" i="65"/>
  <c r="D58" i="65"/>
  <c r="D52" i="65"/>
  <c r="AH49" i="65"/>
  <c r="AH50" i="65"/>
  <c r="F51" i="65"/>
  <c r="K51" i="65"/>
  <c r="AC51" i="65"/>
  <c r="S53" i="65"/>
  <c r="AC53" i="65"/>
  <c r="Z54" i="65"/>
  <c r="AJ54" i="65"/>
  <c r="S55" i="65"/>
  <c r="P56" i="65"/>
  <c r="Z56" i="65"/>
  <c r="I57" i="65"/>
  <c r="AE57" i="65"/>
  <c r="AE58" i="65"/>
  <c r="K59" i="65"/>
  <c r="Z59" i="65"/>
  <c r="I61" i="65"/>
  <c r="P62" i="65"/>
  <c r="N64" i="65"/>
  <c r="AS53" i="65"/>
  <c r="AM61" i="65"/>
  <c r="AM57" i="65"/>
  <c r="AM53" i="65"/>
  <c r="AM49" i="65"/>
  <c r="AM64" i="65"/>
  <c r="AM63" i="65"/>
  <c r="AM62" i="65"/>
  <c r="AM59" i="65"/>
  <c r="AM56" i="65"/>
  <c r="AM60" i="65"/>
  <c r="AR61" i="65"/>
  <c r="AR57" i="65"/>
  <c r="AR53" i="65"/>
  <c r="AR49" i="65"/>
  <c r="AR64" i="65"/>
  <c r="AR63" i="65"/>
  <c r="AR62" i="65"/>
  <c r="AR60" i="65"/>
  <c r="AR50" i="65"/>
  <c r="AW61" i="65"/>
  <c r="AW57" i="65"/>
  <c r="AW53" i="65"/>
  <c r="AW49" i="65"/>
  <c r="AW64" i="65"/>
  <c r="AW63" i="65"/>
  <c r="AW62" i="65"/>
  <c r="AW54" i="65"/>
  <c r="AW51" i="65"/>
  <c r="AW50" i="65"/>
  <c r="G36" i="65"/>
  <c r="AA36" i="65"/>
  <c r="AM36" i="65"/>
  <c r="O107" i="81" s="1"/>
  <c r="AR36" i="65"/>
  <c r="O201" i="81" s="1"/>
  <c r="AW36" i="65"/>
  <c r="O295" i="81" s="1"/>
  <c r="AU25" i="65"/>
  <c r="AZ25" i="65"/>
  <c r="AU29" i="65"/>
  <c r="AZ29" i="65"/>
  <c r="AU33" i="65"/>
  <c r="AZ33" i="65"/>
  <c r="E62" i="65"/>
  <c r="E58" i="65"/>
  <c r="E54" i="65"/>
  <c r="E61" i="65"/>
  <c r="E60" i="65"/>
  <c r="E57" i="65"/>
  <c r="E64" i="65"/>
  <c r="E55" i="65"/>
  <c r="E50" i="65"/>
  <c r="E49" i="65"/>
  <c r="J61" i="65"/>
  <c r="J57" i="65"/>
  <c r="J53" i="65"/>
  <c r="J62" i="65"/>
  <c r="J59" i="65"/>
  <c r="J58" i="65"/>
  <c r="J63" i="65"/>
  <c r="J55" i="65"/>
  <c r="O64" i="65"/>
  <c r="O60" i="65"/>
  <c r="O56" i="65"/>
  <c r="O52" i="65"/>
  <c r="O62" i="65"/>
  <c r="O61" i="65"/>
  <c r="O58" i="65"/>
  <c r="O53" i="65"/>
  <c r="O55" i="65"/>
  <c r="T64" i="65"/>
  <c r="T63" i="65"/>
  <c r="T59" i="65"/>
  <c r="T55" i="65"/>
  <c r="T62" i="65"/>
  <c r="T60" i="65"/>
  <c r="T53" i="65"/>
  <c r="T56" i="65"/>
  <c r="T51" i="65"/>
  <c r="Y64" i="65"/>
  <c r="Y62" i="65"/>
  <c r="Y58" i="65"/>
  <c r="Y54" i="65"/>
  <c r="Y63" i="65"/>
  <c r="Y59" i="65"/>
  <c r="Y53" i="65"/>
  <c r="Y61" i="65"/>
  <c r="Y56" i="65"/>
  <c r="Y51" i="65"/>
  <c r="Y50" i="65"/>
  <c r="Y49" i="65"/>
  <c r="AD64" i="65"/>
  <c r="AD61" i="65"/>
  <c r="AD57" i="65"/>
  <c r="AD53" i="65"/>
  <c r="AD63" i="65"/>
  <c r="AD58" i="65"/>
  <c r="AD54" i="65"/>
  <c r="AD60" i="65"/>
  <c r="AD56" i="65"/>
  <c r="AD51" i="65"/>
  <c r="AI64" i="65"/>
  <c r="AI60" i="65"/>
  <c r="AI56" i="65"/>
  <c r="AI52" i="65"/>
  <c r="AI63" i="65"/>
  <c r="AI58" i="65"/>
  <c r="AI54" i="65"/>
  <c r="AI62" i="65"/>
  <c r="AI59" i="65"/>
  <c r="AI57" i="65"/>
  <c r="AI51" i="65"/>
  <c r="D62" i="65"/>
  <c r="D56" i="65"/>
  <c r="D51" i="65"/>
  <c r="N49" i="65"/>
  <c r="S49" i="65"/>
  <c r="X49" i="65"/>
  <c r="AD49" i="65"/>
  <c r="AI49" i="65"/>
  <c r="N50" i="65"/>
  <c r="S50" i="65"/>
  <c r="X50" i="65"/>
  <c r="AD50" i="65"/>
  <c r="AI50" i="65"/>
  <c r="AE51" i="65"/>
  <c r="E52" i="65"/>
  <c r="T52" i="65"/>
  <c r="Z52" i="65"/>
  <c r="K53" i="65"/>
  <c r="U53" i="65"/>
  <c r="F55" i="65"/>
  <c r="N55" i="65"/>
  <c r="AD55" i="65"/>
  <c r="AH56" i="65"/>
  <c r="K58" i="65"/>
  <c r="AH58" i="65"/>
  <c r="O59" i="65"/>
  <c r="AD59" i="65"/>
  <c r="J60" i="65"/>
  <c r="U60" i="65"/>
  <c r="AJ60" i="65"/>
  <c r="X61" i="65"/>
  <c r="F62" i="65"/>
  <c r="AD62" i="65"/>
  <c r="K63" i="65"/>
  <c r="AE64" i="65"/>
  <c r="AM51" i="65"/>
  <c r="AM55" i="65"/>
  <c r="AR54" i="65"/>
  <c r="AR58" i="65"/>
  <c r="AX53" i="65"/>
  <c r="AX57" i="65"/>
  <c r="AU23" i="65"/>
  <c r="AZ23" i="65"/>
  <c r="AP27" i="65"/>
  <c r="AU27" i="65"/>
  <c r="AZ27" i="65"/>
  <c r="AP31" i="65"/>
  <c r="AU31" i="65"/>
  <c r="AZ31" i="65"/>
  <c r="AP35" i="65"/>
  <c r="AU35" i="65"/>
  <c r="AZ35" i="65"/>
  <c r="H63" i="65"/>
  <c r="H59" i="65"/>
  <c r="H55" i="65"/>
  <c r="H64" i="65"/>
  <c r="M62" i="65"/>
  <c r="M58" i="65"/>
  <c r="M54" i="65"/>
  <c r="M64" i="65"/>
  <c r="M59" i="65"/>
  <c r="R61" i="65"/>
  <c r="R57" i="65"/>
  <c r="R53" i="65"/>
  <c r="R64" i="65"/>
  <c r="R59" i="65"/>
  <c r="W60" i="65"/>
  <c r="W56" i="65"/>
  <c r="W52" i="65"/>
  <c r="W59" i="65"/>
  <c r="AB64" i="65"/>
  <c r="AB63" i="65"/>
  <c r="AB59" i="65"/>
  <c r="AB55" i="65"/>
  <c r="AB51" i="65"/>
  <c r="AB60" i="65"/>
  <c r="AG62" i="65"/>
  <c r="AG58" i="65"/>
  <c r="AG54" i="65"/>
  <c r="AG64" i="65"/>
  <c r="AG60" i="65"/>
  <c r="C49" i="65"/>
  <c r="C61" i="65"/>
  <c r="C57" i="65"/>
  <c r="C53" i="65"/>
  <c r="M49" i="65"/>
  <c r="AG49" i="65"/>
  <c r="M50" i="65"/>
  <c r="AG50" i="65"/>
  <c r="H51" i="65"/>
  <c r="H52" i="65"/>
  <c r="M52" i="65"/>
  <c r="R52" i="65"/>
  <c r="W53" i="65"/>
  <c r="AB53" i="65"/>
  <c r="AG53" i="65"/>
  <c r="H57" i="65"/>
  <c r="M57" i="65"/>
  <c r="R58" i="65"/>
  <c r="AG61" i="65"/>
  <c r="AB62" i="65"/>
  <c r="W63" i="65"/>
  <c r="BC80" i="18"/>
  <c r="T2341" i="82" s="1"/>
  <c r="BB90" i="18"/>
  <c r="T1570" i="82" s="1"/>
  <c r="BB74" i="18"/>
  <c r="BD92" i="18"/>
  <c r="T3134" i="82" s="1"/>
  <c r="BD74" i="18"/>
  <c r="BA89" i="18"/>
  <c r="T788" i="82" s="1"/>
  <c r="BA26" i="18"/>
  <c r="T728" i="82" s="1"/>
  <c r="BD88" i="18"/>
  <c r="T3130" i="82" s="1"/>
  <c r="BC88" i="18"/>
  <c r="T2349" i="82" s="1"/>
  <c r="AK75" i="18"/>
  <c r="T3615" i="82" s="1"/>
  <c r="V25" i="18"/>
  <c r="AY28" i="18"/>
  <c r="T3002" i="82" s="1"/>
  <c r="BD89" i="18"/>
  <c r="T3131" i="82" s="1"/>
  <c r="AS75" i="18"/>
  <c r="AO25" i="18"/>
  <c r="AO75" i="18"/>
  <c r="AY75" i="18"/>
  <c r="AT75" i="18"/>
  <c r="BD80" i="18"/>
  <c r="T3122" i="82" s="1"/>
  <c r="AW75" i="18"/>
  <c r="AR75" i="18"/>
  <c r="BB80" i="18"/>
  <c r="V75" i="18"/>
  <c r="T3402" i="82" s="1"/>
  <c r="BC81" i="18"/>
  <c r="T2342" i="82" s="1"/>
  <c r="BC89" i="18"/>
  <c r="T2350" i="82" s="1"/>
  <c r="BC90" i="18"/>
  <c r="T2351" i="82" s="1"/>
  <c r="AF75" i="18"/>
  <c r="T3544" i="82" s="1"/>
  <c r="AX75" i="18"/>
  <c r="Q75" i="18"/>
  <c r="T3331" i="82" s="1"/>
  <c r="BD87" i="18"/>
  <c r="T3129" i="82" s="1"/>
  <c r="BD90" i="18"/>
  <c r="T3132" i="82" s="1"/>
  <c r="BD91" i="18"/>
  <c r="T3133" i="82" s="1"/>
  <c r="AA25" i="18"/>
  <c r="BB88" i="18"/>
  <c r="T1568" i="82" s="1"/>
  <c r="BB89" i="18"/>
  <c r="T1569" i="82" s="1"/>
  <c r="BB92" i="18"/>
  <c r="T1572" i="82" s="1"/>
  <c r="L25" i="18"/>
  <c r="T3212" i="82" s="1"/>
  <c r="AK25" i="18"/>
  <c r="AU20" i="18"/>
  <c r="T3704" i="82" s="1"/>
  <c r="AQ25" i="18"/>
  <c r="AU22" i="18"/>
  <c r="T3706" i="82" s="1"/>
  <c r="AU24" i="18"/>
  <c r="T3708" i="82" s="1"/>
  <c r="AZ24" i="18"/>
  <c r="T3779" i="82" s="1"/>
  <c r="AZ27" i="18"/>
  <c r="T3782" i="82" s="1"/>
  <c r="G25" i="18"/>
  <c r="T3141" i="82" s="1"/>
  <c r="Q25" i="18"/>
  <c r="T3283" i="82" s="1"/>
  <c r="AU18" i="18"/>
  <c r="AZ18" i="18"/>
  <c r="AF25" i="18"/>
  <c r="AR25" i="18"/>
  <c r="AP21" i="18"/>
  <c r="T3634" i="82" s="1"/>
  <c r="AM25" i="18"/>
  <c r="BC20" i="18"/>
  <c r="AU21" i="18"/>
  <c r="T3705" i="82" s="1"/>
  <c r="AZ21" i="18"/>
  <c r="T3776" i="82" s="1"/>
  <c r="AN25" i="18"/>
  <c r="AZ22" i="18"/>
  <c r="T3777" i="82" s="1"/>
  <c r="AU26" i="18"/>
  <c r="T3710" i="82" s="1"/>
  <c r="AZ26" i="18"/>
  <c r="T3781" i="82" s="1"/>
  <c r="BC27" i="18"/>
  <c r="AZ20" i="18"/>
  <c r="T3775" i="82" s="1"/>
  <c r="BD21" i="18"/>
  <c r="T3066" i="82" s="1"/>
  <c r="AU23" i="18"/>
  <c r="T3707" i="82" s="1"/>
  <c r="AZ23" i="18"/>
  <c r="T3778" i="82" s="1"/>
  <c r="BB26" i="18"/>
  <c r="T1509" i="82" s="1"/>
  <c r="AU27" i="18"/>
  <c r="T3711" i="82" s="1"/>
  <c r="BE33" i="65"/>
  <c r="BA18" i="65"/>
  <c r="AP21" i="65"/>
  <c r="BB21" i="65"/>
  <c r="AU22" i="65"/>
  <c r="BA24" i="65"/>
  <c r="BE24" i="65" s="1"/>
  <c r="AP25" i="65"/>
  <c r="BA28" i="65"/>
  <c r="AP29" i="65"/>
  <c r="BA32" i="65"/>
  <c r="AP33" i="65"/>
  <c r="Q36" i="65"/>
  <c r="AK36" i="65"/>
  <c r="AL46" i="65"/>
  <c r="BB18" i="65"/>
  <c r="BB46" i="65" s="1"/>
  <c r="AU21" i="65"/>
  <c r="BC21" i="65"/>
  <c r="BA23" i="65"/>
  <c r="BA27" i="65"/>
  <c r="BA31" i="65"/>
  <c r="BE31" i="65" s="1"/>
  <c r="BA35" i="65"/>
  <c r="V36" i="65"/>
  <c r="AL36" i="65"/>
  <c r="K107" i="81" s="1"/>
  <c r="AQ46" i="65"/>
  <c r="AZ21" i="65"/>
  <c r="BA26" i="65"/>
  <c r="BA30" i="65"/>
  <c r="BE30" i="65" s="1"/>
  <c r="BA34" i="65"/>
  <c r="BE34" i="65" s="1"/>
  <c r="AV46" i="65"/>
  <c r="BD18" i="65"/>
  <c r="BD46" i="65" s="1"/>
  <c r="AN55" i="30"/>
  <c r="AN61" i="30" s="1"/>
  <c r="AN65" i="30" s="1"/>
  <c r="AN161" i="30"/>
  <c r="AN167" i="30" s="1"/>
  <c r="AN171" i="30" s="1"/>
  <c r="AP27" i="18"/>
  <c r="T3640" i="82" s="1"/>
  <c r="AV28" i="18"/>
  <c r="T659" i="82" s="1"/>
  <c r="AP26" i="18"/>
  <c r="T3639" i="82" s="1"/>
  <c r="AW28" i="18"/>
  <c r="T1440" i="82" s="1"/>
  <c r="AX25" i="18"/>
  <c r="AP24" i="18"/>
  <c r="T3637" i="82" s="1"/>
  <c r="AT25" i="18"/>
  <c r="AP20" i="18"/>
  <c r="T3633" i="82" s="1"/>
  <c r="AL25" i="18"/>
  <c r="AP22" i="18"/>
  <c r="T3635" i="82" s="1"/>
  <c r="AP23" i="18"/>
  <c r="T3636" i="82" s="1"/>
  <c r="AP18" i="18"/>
  <c r="BA87" i="18"/>
  <c r="T786" i="82" s="1"/>
  <c r="AU87" i="18"/>
  <c r="T3768" i="82" s="1"/>
  <c r="AV75" i="18"/>
  <c r="AZ73" i="18"/>
  <c r="BA91" i="18"/>
  <c r="T790" i="82" s="1"/>
  <c r="AU91" i="18"/>
  <c r="T3772" i="82" s="1"/>
  <c r="BB73" i="18"/>
  <c r="AZ74" i="18"/>
  <c r="BA76" i="18"/>
  <c r="AP76" i="18"/>
  <c r="L75" i="18"/>
  <c r="T3260" i="82" s="1"/>
  <c r="AN75" i="18"/>
  <c r="BC73" i="18"/>
  <c r="BA74" i="18"/>
  <c r="AU76" i="18"/>
  <c r="BA88" i="18"/>
  <c r="T787" i="82" s="1"/>
  <c r="AZ88" i="18"/>
  <c r="T3840" i="82" s="1"/>
  <c r="BA92" i="18"/>
  <c r="T791" i="82" s="1"/>
  <c r="AZ92" i="18"/>
  <c r="T3844" i="82" s="1"/>
  <c r="BA73" i="18"/>
  <c r="AP73" i="18"/>
  <c r="AL75" i="18"/>
  <c r="AU79" i="18"/>
  <c r="AP81" i="18"/>
  <c r="T3691" i="82" s="1"/>
  <c r="G75" i="18"/>
  <c r="T3189" i="82" s="1"/>
  <c r="AA75" i="18"/>
  <c r="T3473" i="82" s="1"/>
  <c r="AM75" i="18"/>
  <c r="AQ75" i="18"/>
  <c r="AU73" i="18"/>
  <c r="BD73" i="18"/>
  <c r="AU74" i="18"/>
  <c r="BD76" i="18"/>
  <c r="BB79" i="18"/>
  <c r="AZ79" i="18"/>
  <c r="AZ80" i="18"/>
  <c r="T3832" i="82" s="1"/>
  <c r="BA81" i="18"/>
  <c r="T780" i="82" s="1"/>
  <c r="BA90" i="18"/>
  <c r="T789" i="82" s="1"/>
  <c r="AP90" i="18"/>
  <c r="T3700" i="82" s="1"/>
  <c r="AZ87" i="18"/>
  <c r="T3839" i="82" s="1"/>
  <c r="AP89" i="18"/>
  <c r="T3699" i="82" s="1"/>
  <c r="AU90" i="18"/>
  <c r="T3771" i="82" s="1"/>
  <c r="AZ91" i="18"/>
  <c r="T3843" i="82" s="1"/>
  <c r="AP80" i="18"/>
  <c r="T3690" i="82" s="1"/>
  <c r="AU81" i="18"/>
  <c r="T3762" i="82" s="1"/>
  <c r="AP88" i="18"/>
  <c r="T3698" i="82" s="1"/>
  <c r="AU89" i="18"/>
  <c r="T3770" i="82" s="1"/>
  <c r="AZ90" i="18"/>
  <c r="T3842" i="82" s="1"/>
  <c r="AP92" i="18"/>
  <c r="T3702" i="82" s="1"/>
  <c r="AP74" i="18"/>
  <c r="AZ76" i="18"/>
  <c r="AP79" i="18"/>
  <c r="AU80" i="18"/>
  <c r="T3761" i="82" s="1"/>
  <c r="AZ81" i="18"/>
  <c r="T3833" i="82" s="1"/>
  <c r="AP87" i="18"/>
  <c r="T3697" i="82" s="1"/>
  <c r="AU88" i="18"/>
  <c r="T3769" i="82" s="1"/>
  <c r="AZ89" i="18"/>
  <c r="T3841" i="82" s="1"/>
  <c r="AP91" i="18"/>
  <c r="T3701" i="82" s="1"/>
  <c r="AU92" i="18"/>
  <c r="T3773" i="82" s="1"/>
  <c r="CT2084" i="82" l="1"/>
  <c r="CV2084" i="82" s="1"/>
  <c r="CT2083" i="82"/>
  <c r="CV2083" i="82" s="1"/>
  <c r="CT444" i="82"/>
  <c r="CV444" i="82" s="1"/>
  <c r="CT443" i="82"/>
  <c r="CV443" i="82" s="1"/>
  <c r="CT1763" i="82"/>
  <c r="CV1763" i="82" s="1"/>
  <c r="CT1762" i="82"/>
  <c r="CV1762" i="82" s="1"/>
  <c r="CT1764" i="82"/>
  <c r="CV1764" i="82" s="1"/>
  <c r="CT1765" i="82"/>
  <c r="CT883" i="82"/>
  <c r="CV883" i="82" s="1"/>
  <c r="CT884" i="82"/>
  <c r="CV884" i="82" s="1"/>
  <c r="AT169" i="18"/>
  <c r="U2983" i="82" s="1"/>
  <c r="AT148" i="18"/>
  <c r="U2963" i="82" s="1"/>
  <c r="AT139" i="18"/>
  <c r="U2954" i="82" s="1"/>
  <c r="AT150" i="18"/>
  <c r="U2965" i="82" s="1"/>
  <c r="AV173" i="18"/>
  <c r="U715" i="82" s="1"/>
  <c r="AV168" i="18"/>
  <c r="U710" i="82" s="1"/>
  <c r="AX143" i="18"/>
  <c r="U2248" i="82" s="1"/>
  <c r="AX145" i="18"/>
  <c r="U2250" i="82" s="1"/>
  <c r="AX177" i="18"/>
  <c r="U2281" i="82" s="1"/>
  <c r="AX178" i="18"/>
  <c r="U2282" i="82" s="1"/>
  <c r="AK117" i="18"/>
  <c r="U3571" i="82" s="1"/>
  <c r="AK126" i="18"/>
  <c r="U3580" i="82" s="1"/>
  <c r="AK169" i="18"/>
  <c r="U3622" i="82" s="1"/>
  <c r="AK137" i="18"/>
  <c r="U3591" i="82" s="1"/>
  <c r="AK113" i="18"/>
  <c r="U3569" i="82" s="1"/>
  <c r="AK151" i="18"/>
  <c r="U3605" i="82" s="1"/>
  <c r="AK138" i="18"/>
  <c r="U3592" i="82" s="1"/>
  <c r="AK120" i="18"/>
  <c r="U3574" i="82" s="1"/>
  <c r="AK168" i="18"/>
  <c r="U3621" i="82" s="1"/>
  <c r="AK149" i="18"/>
  <c r="U3603" i="82" s="1"/>
  <c r="AK178" i="18"/>
  <c r="U3631" i="82" s="1"/>
  <c r="AK146" i="18"/>
  <c r="U3600" i="82" s="1"/>
  <c r="AK127" i="18"/>
  <c r="U3581" i="82" s="1"/>
  <c r="AK111" i="18"/>
  <c r="U3567" i="82" s="1"/>
  <c r="AK148" i="18"/>
  <c r="U3602" i="82" s="1"/>
  <c r="AK132" i="18"/>
  <c r="U3586" i="82" s="1"/>
  <c r="AK165" i="18"/>
  <c r="U3618" i="82" s="1"/>
  <c r="G135" i="18"/>
  <c r="U3163" i="82" s="1"/>
  <c r="CT2163" i="82"/>
  <c r="CV2163" i="82" s="1"/>
  <c r="CT2164" i="82"/>
  <c r="CV2164" i="82" s="1"/>
  <c r="CT1324" i="82"/>
  <c r="CV1324" i="82" s="1"/>
  <c r="CT1323" i="82"/>
  <c r="CV1323" i="82" s="1"/>
  <c r="AT133" i="18"/>
  <c r="U2948" i="82" s="1"/>
  <c r="AT136" i="18"/>
  <c r="U2951" i="82" s="1"/>
  <c r="AT118" i="18"/>
  <c r="U2933" i="82" s="1"/>
  <c r="AT121" i="18"/>
  <c r="U2936" i="82" s="1"/>
  <c r="AV140" i="18"/>
  <c r="U683" i="82" s="1"/>
  <c r="AV143" i="18"/>
  <c r="U686" i="82" s="1"/>
  <c r="AX158" i="18"/>
  <c r="U2263" i="82" s="1"/>
  <c r="AX129" i="18"/>
  <c r="U2234" i="82" s="1"/>
  <c r="AX126" i="18"/>
  <c r="U2231" i="82" s="1"/>
  <c r="AX162" i="18"/>
  <c r="U2267" i="82" s="1"/>
  <c r="AX169" i="18"/>
  <c r="U2273" i="82" s="1"/>
  <c r="AK159" i="18"/>
  <c r="U3613" i="82" s="1"/>
  <c r="AK122" i="18"/>
  <c r="U3576" i="82" s="1"/>
  <c r="AK112" i="18"/>
  <c r="U3568" i="82" s="1"/>
  <c r="AK130" i="18"/>
  <c r="U3584" i="82" s="1"/>
  <c r="AK107" i="18"/>
  <c r="U3563" i="82" s="1"/>
  <c r="AK144" i="18"/>
  <c r="U3598" i="82" s="1"/>
  <c r="AK136" i="18"/>
  <c r="U3590" i="82" s="1"/>
  <c r="AK119" i="18"/>
  <c r="U3573" i="82" s="1"/>
  <c r="AK163" i="18"/>
  <c r="U3617" i="82" s="1"/>
  <c r="AK129" i="18"/>
  <c r="U3583" i="82" s="1"/>
  <c r="AK172" i="18"/>
  <c r="U3625" i="82" s="1"/>
  <c r="AK139" i="18"/>
  <c r="U3593" i="82" s="1"/>
  <c r="AK123" i="18"/>
  <c r="U3577" i="82" s="1"/>
  <c r="AK162" i="18"/>
  <c r="U3616" i="82" s="1"/>
  <c r="AK145" i="18"/>
  <c r="U3599" i="82" s="1"/>
  <c r="AK125" i="18"/>
  <c r="U3579" i="82" s="1"/>
  <c r="AK173" i="18"/>
  <c r="U3626" i="82" s="1"/>
  <c r="AT155" i="18"/>
  <c r="U2970" i="82" s="1"/>
  <c r="CT2124" i="82"/>
  <c r="CV2124" i="82" s="1"/>
  <c r="CT2123" i="82"/>
  <c r="CV2123" i="82" s="1"/>
  <c r="AT162" i="18"/>
  <c r="U2977" i="82" s="1"/>
  <c r="AT174" i="18"/>
  <c r="U2988" i="82" s="1"/>
  <c r="AT126" i="18"/>
  <c r="U2941" i="82" s="1"/>
  <c r="AT176" i="18"/>
  <c r="U2990" i="82" s="1"/>
  <c r="AT167" i="18"/>
  <c r="U2981" i="82" s="1"/>
  <c r="AV106" i="18"/>
  <c r="U651" i="82" s="1"/>
  <c r="AV166" i="18"/>
  <c r="U708" i="82" s="1"/>
  <c r="AV122" i="18"/>
  <c r="U665" i="82" s="1"/>
  <c r="AX127" i="18"/>
  <c r="U2232" i="82" s="1"/>
  <c r="AX170" i="18"/>
  <c r="U2274" i="82" s="1"/>
  <c r="AX111" i="18"/>
  <c r="U2218" i="82" s="1"/>
  <c r="AX137" i="18"/>
  <c r="U2242" i="82" s="1"/>
  <c r="AK147" i="18"/>
  <c r="U3601" i="82" s="1"/>
  <c r="AK176" i="18"/>
  <c r="U3629" i="82" s="1"/>
  <c r="AK108" i="18"/>
  <c r="U3564" i="82" s="1"/>
  <c r="AK170" i="18"/>
  <c r="U3623" i="82" s="1"/>
  <c r="AK160" i="18"/>
  <c r="U3614" i="82" s="1"/>
  <c r="AK142" i="18"/>
  <c r="U3596" i="82" s="1"/>
  <c r="AK131" i="18"/>
  <c r="U3585" i="82" s="1"/>
  <c r="AK177" i="18"/>
  <c r="U3630" i="82" s="1"/>
  <c r="AK157" i="18"/>
  <c r="U3611" i="82" s="1"/>
  <c r="AK128" i="18"/>
  <c r="U3582" i="82" s="1"/>
  <c r="AK110" i="18"/>
  <c r="U3566" i="82" s="1"/>
  <c r="AK135" i="18"/>
  <c r="U3589" i="82" s="1"/>
  <c r="AK167" i="18"/>
  <c r="U3620" i="82" s="1"/>
  <c r="AK158" i="18"/>
  <c r="U3612" i="82" s="1"/>
  <c r="AK143" i="18"/>
  <c r="U3597" i="82" s="1"/>
  <c r="AK121" i="18"/>
  <c r="U3575" i="82" s="1"/>
  <c r="AX155" i="18"/>
  <c r="U2260" i="82" s="1"/>
  <c r="H77" i="77"/>
  <c r="I77" i="77"/>
  <c r="J77" i="77" s="1"/>
  <c r="DM199" i="82"/>
  <c r="DM188" i="82"/>
  <c r="DM184" i="82"/>
  <c r="AN118" i="30"/>
  <c r="BE35" i="65"/>
  <c r="BE27" i="65"/>
  <c r="BE26" i="65"/>
  <c r="BE28" i="65"/>
  <c r="BD36" i="65"/>
  <c r="BE22" i="65"/>
  <c r="L65" i="30"/>
  <c r="DQ129" i="82" s="1"/>
  <c r="AJ65" i="30"/>
  <c r="DQ153" i="82" s="1"/>
  <c r="D65" i="30"/>
  <c r="DQ121" i="82" s="1"/>
  <c r="S65" i="20"/>
  <c r="DQ28" i="82" s="1"/>
  <c r="K65" i="30"/>
  <c r="DQ128" i="82" s="1"/>
  <c r="DM40" i="82"/>
  <c r="T65" i="30"/>
  <c r="DQ137" i="82" s="1"/>
  <c r="AA65" i="20"/>
  <c r="DQ36" i="82" s="1"/>
  <c r="W65" i="20"/>
  <c r="DQ32" i="82" s="1"/>
  <c r="P65" i="30"/>
  <c r="DQ133" i="82" s="1"/>
  <c r="G65" i="20"/>
  <c r="DQ16" i="82" s="1"/>
  <c r="DM154" i="82"/>
  <c r="Q65" i="30"/>
  <c r="DQ134" i="82" s="1"/>
  <c r="AF65" i="30"/>
  <c r="DQ149" i="82" s="1"/>
  <c r="K65" i="20"/>
  <c r="DQ20" i="82" s="1"/>
  <c r="AC65" i="20"/>
  <c r="DQ38" i="82" s="1"/>
  <c r="DM38" i="82"/>
  <c r="DM44" i="82"/>
  <c r="AI65" i="20"/>
  <c r="DQ44" i="82" s="1"/>
  <c r="AH65" i="20"/>
  <c r="DQ43" i="82" s="1"/>
  <c r="DM43" i="82"/>
  <c r="V65" i="20"/>
  <c r="DQ31" i="82" s="1"/>
  <c r="DM31" i="82"/>
  <c r="U65" i="20"/>
  <c r="DQ30" i="82" s="1"/>
  <c r="DM30" i="82"/>
  <c r="E65" i="20"/>
  <c r="DQ14" i="82" s="1"/>
  <c r="DM14" i="82"/>
  <c r="AB65" i="30"/>
  <c r="DQ145" i="82" s="1"/>
  <c r="H65" i="30"/>
  <c r="DQ125" i="82" s="1"/>
  <c r="O65" i="20"/>
  <c r="DQ24" i="82" s="1"/>
  <c r="DM24" i="82"/>
  <c r="AK65" i="20"/>
  <c r="DQ46" i="82" s="1"/>
  <c r="DM46" i="82"/>
  <c r="Q65" i="20"/>
  <c r="DQ26" i="82" s="1"/>
  <c r="DM26" i="82"/>
  <c r="T65" i="20"/>
  <c r="DQ29" i="82" s="1"/>
  <c r="DM29" i="82"/>
  <c r="AL65" i="20"/>
  <c r="DQ47" i="82" s="1"/>
  <c r="DM47" i="82"/>
  <c r="Z65" i="20"/>
  <c r="DQ35" i="82" s="1"/>
  <c r="DM35" i="82"/>
  <c r="J65" i="20"/>
  <c r="DQ19" i="82" s="1"/>
  <c r="DM19" i="82"/>
  <c r="P65" i="20"/>
  <c r="DQ25" i="82" s="1"/>
  <c r="DM25" i="82"/>
  <c r="AD65" i="20"/>
  <c r="DQ39" i="82" s="1"/>
  <c r="DM39" i="82"/>
  <c r="D65" i="20"/>
  <c r="DQ13" i="82" s="1"/>
  <c r="DM13" i="82"/>
  <c r="I65" i="20"/>
  <c r="DQ18" i="82" s="1"/>
  <c r="DM18" i="82"/>
  <c r="F65" i="20"/>
  <c r="DQ15" i="82" s="1"/>
  <c r="DM15" i="82"/>
  <c r="R65" i="20"/>
  <c r="DQ27" i="82" s="1"/>
  <c r="DM27" i="82"/>
  <c r="AG65" i="20"/>
  <c r="DQ42" i="82" s="1"/>
  <c r="DM42" i="82"/>
  <c r="AB65" i="20"/>
  <c r="DQ37" i="82" s="1"/>
  <c r="DM37" i="82"/>
  <c r="AJ65" i="20"/>
  <c r="DQ45" i="82" s="1"/>
  <c r="DM45" i="82"/>
  <c r="X65" i="20"/>
  <c r="DQ33" i="82" s="1"/>
  <c r="DM33" i="82"/>
  <c r="N65" i="20"/>
  <c r="DQ23" i="82" s="1"/>
  <c r="DM23" i="82"/>
  <c r="AF65" i="20"/>
  <c r="DQ41" i="82" s="1"/>
  <c r="DM41" i="82"/>
  <c r="Y65" i="20"/>
  <c r="DQ34" i="82" s="1"/>
  <c r="DM34" i="82"/>
  <c r="M65" i="20"/>
  <c r="DQ22" i="82" s="1"/>
  <c r="DM22" i="82"/>
  <c r="H65" i="20"/>
  <c r="DQ17" i="82" s="1"/>
  <c r="DM17" i="82"/>
  <c r="L65" i="20"/>
  <c r="DQ21" i="82" s="1"/>
  <c r="DM21" i="82"/>
  <c r="J114" i="18"/>
  <c r="U1653" i="82" s="1"/>
  <c r="T1653" i="82"/>
  <c r="I114" i="18"/>
  <c r="U872" i="82" s="1"/>
  <c r="T872" i="82"/>
  <c r="K114" i="18"/>
  <c r="U2434" i="82" s="1"/>
  <c r="T2434" i="82"/>
  <c r="H114" i="18"/>
  <c r="U91" i="82" s="1"/>
  <c r="T91" i="82"/>
  <c r="M114" i="18"/>
  <c r="U162" i="82" s="1"/>
  <c r="T162" i="82"/>
  <c r="N114" i="18"/>
  <c r="U943" i="82" s="1"/>
  <c r="T943" i="82"/>
  <c r="P114" i="18"/>
  <c r="U2505" i="82" s="1"/>
  <c r="T2505" i="82"/>
  <c r="O114" i="18"/>
  <c r="U1724" i="82" s="1"/>
  <c r="T1724" i="82"/>
  <c r="V28" i="18"/>
  <c r="T3357" i="82" s="1"/>
  <c r="T3354" i="82"/>
  <c r="AS28" i="18"/>
  <c r="T2150" i="82" s="1"/>
  <c r="AA28" i="18"/>
  <c r="T3428" i="82" s="1"/>
  <c r="T3425" i="82"/>
  <c r="AF28" i="18"/>
  <c r="T3499" i="82" s="1"/>
  <c r="T3496" i="82"/>
  <c r="T2336" i="82"/>
  <c r="AK28" i="18"/>
  <c r="T3570" i="82" s="1"/>
  <c r="T3567" i="82"/>
  <c r="AX114" i="18"/>
  <c r="U2221" i="82" s="1"/>
  <c r="AX119" i="18"/>
  <c r="U2224" i="82" s="1"/>
  <c r="AX141" i="18"/>
  <c r="U2246" i="82" s="1"/>
  <c r="AX168" i="18"/>
  <c r="U2272" i="82" s="1"/>
  <c r="AX140" i="18"/>
  <c r="U2245" i="82" s="1"/>
  <c r="AX151" i="18"/>
  <c r="U2256" i="82" s="1"/>
  <c r="AX106" i="18"/>
  <c r="U2213" i="82" s="1"/>
  <c r="AX135" i="18"/>
  <c r="U2240" i="82" s="1"/>
  <c r="AX175" i="18"/>
  <c r="U2279" i="82" s="1"/>
  <c r="AY156" i="18"/>
  <c r="U3042" i="82" s="1"/>
  <c r="AY171" i="18"/>
  <c r="U3056" i="82" s="1"/>
  <c r="AY139" i="18"/>
  <c r="U3025" i="82" s="1"/>
  <c r="AY166" i="18"/>
  <c r="U3051" i="82" s="1"/>
  <c r="AY162" i="18"/>
  <c r="U3048" i="82" s="1"/>
  <c r="AY127" i="18"/>
  <c r="U3013" i="82" s="1"/>
  <c r="AY118" i="18"/>
  <c r="U3004" i="82" s="1"/>
  <c r="AY107" i="18"/>
  <c r="U2995" i="82" s="1"/>
  <c r="AY143" i="18"/>
  <c r="U3029" i="82" s="1"/>
  <c r="AY174" i="18"/>
  <c r="U3059" i="82" s="1"/>
  <c r="AX154" i="18"/>
  <c r="U2259" i="82" s="1"/>
  <c r="AV161" i="18"/>
  <c r="U704" i="82" s="1"/>
  <c r="AV123" i="18"/>
  <c r="U666" i="82" s="1"/>
  <c r="AV158" i="18"/>
  <c r="U701" i="82" s="1"/>
  <c r="AV176" i="18"/>
  <c r="U718" i="82" s="1"/>
  <c r="AV171" i="18"/>
  <c r="U713" i="82" s="1"/>
  <c r="AX108" i="18"/>
  <c r="U2215" i="82" s="1"/>
  <c r="AX139" i="18"/>
  <c r="U2244" i="82" s="1"/>
  <c r="AX179" i="18"/>
  <c r="U2283" i="82" s="1"/>
  <c r="AX160" i="18"/>
  <c r="U2265" i="82" s="1"/>
  <c r="AX138" i="18"/>
  <c r="U2243" i="82" s="1"/>
  <c r="AX121" i="18"/>
  <c r="U2226" i="82" s="1"/>
  <c r="AX113" i="18"/>
  <c r="U2220" i="82" s="1"/>
  <c r="AX152" i="18"/>
  <c r="U2257" i="82" s="1"/>
  <c r="AX133" i="18"/>
  <c r="U2238" i="82" s="1"/>
  <c r="AX120" i="18"/>
  <c r="U2225" i="82" s="1"/>
  <c r="AX147" i="18"/>
  <c r="U2252" i="82" s="1"/>
  <c r="AX148" i="18"/>
  <c r="U2253" i="82" s="1"/>
  <c r="AX112" i="18"/>
  <c r="U2219" i="82" s="1"/>
  <c r="AX149" i="18"/>
  <c r="U2254" i="82" s="1"/>
  <c r="AX132" i="18"/>
  <c r="U2237" i="82" s="1"/>
  <c r="AX122" i="18"/>
  <c r="U2227" i="82" s="1"/>
  <c r="AX173" i="18"/>
  <c r="U2277" i="82" s="1"/>
  <c r="AY110" i="18"/>
  <c r="U2998" i="82" s="1"/>
  <c r="AY153" i="18"/>
  <c r="U3039" i="82" s="1"/>
  <c r="AY138" i="18"/>
  <c r="U3024" i="82" s="1"/>
  <c r="AY170" i="18"/>
  <c r="U3055" i="82" s="1"/>
  <c r="AY161" i="18"/>
  <c r="U3047" i="82" s="1"/>
  <c r="AY137" i="18"/>
  <c r="U3023" i="82" s="1"/>
  <c r="AY132" i="18"/>
  <c r="U3018" i="82" s="1"/>
  <c r="AY114" i="18"/>
  <c r="U3002" i="82" s="1"/>
  <c r="AY151" i="18"/>
  <c r="U3037" i="82" s="1"/>
  <c r="AY131" i="18"/>
  <c r="U3017" i="82" s="1"/>
  <c r="AY126" i="18"/>
  <c r="U3012" i="82" s="1"/>
  <c r="AY122" i="18"/>
  <c r="U3008" i="82" s="1"/>
  <c r="AY179" i="18"/>
  <c r="U3064" i="82" s="1"/>
  <c r="AY144" i="18"/>
  <c r="U3030" i="82" s="1"/>
  <c r="AY117" i="18"/>
  <c r="U3003" i="82" s="1"/>
  <c r="AY128" i="18"/>
  <c r="U3014" i="82" s="1"/>
  <c r="AY177" i="18"/>
  <c r="U3062" i="82" s="1"/>
  <c r="AY172" i="18"/>
  <c r="U3057" i="82" s="1"/>
  <c r="AV154" i="18"/>
  <c r="U697" i="82" s="1"/>
  <c r="AX144" i="18"/>
  <c r="U2249" i="82" s="1"/>
  <c r="AX163" i="18"/>
  <c r="U2268" i="82" s="1"/>
  <c r="AX124" i="18"/>
  <c r="U2229" i="82" s="1"/>
  <c r="AX156" i="18"/>
  <c r="U2261" i="82" s="1"/>
  <c r="AX123" i="18"/>
  <c r="U2228" i="82" s="1"/>
  <c r="AX157" i="18"/>
  <c r="U2262" i="82" s="1"/>
  <c r="AX153" i="18"/>
  <c r="U2258" i="82" s="1"/>
  <c r="AX125" i="18"/>
  <c r="U2230" i="82" s="1"/>
  <c r="AX167" i="18"/>
  <c r="U2271" i="82" s="1"/>
  <c r="AY140" i="18"/>
  <c r="U3026" i="82" s="1"/>
  <c r="AY163" i="18"/>
  <c r="U3049" i="82" s="1"/>
  <c r="AY133" i="18"/>
  <c r="U3019" i="82" s="1"/>
  <c r="AY148" i="18"/>
  <c r="U3034" i="82" s="1"/>
  <c r="AY123" i="18"/>
  <c r="U3009" i="82" s="1"/>
  <c r="AY159" i="18"/>
  <c r="U3045" i="82" s="1"/>
  <c r="AY178" i="18"/>
  <c r="U3063" i="82" s="1"/>
  <c r="AV160" i="18"/>
  <c r="U703" i="82" s="1"/>
  <c r="AV112" i="18"/>
  <c r="U657" i="82" s="1"/>
  <c r="AV142" i="18"/>
  <c r="U685" i="82" s="1"/>
  <c r="AV163" i="18"/>
  <c r="U706" i="82" s="1"/>
  <c r="AX161" i="18"/>
  <c r="U2266" i="82" s="1"/>
  <c r="AX136" i="18"/>
  <c r="U2241" i="82" s="1"/>
  <c r="AX172" i="18"/>
  <c r="U2276" i="82" s="1"/>
  <c r="AX146" i="18"/>
  <c r="U2251" i="82" s="1"/>
  <c r="AX134" i="18"/>
  <c r="U2239" i="82" s="1"/>
  <c r="AX174" i="18"/>
  <c r="U2278" i="82" s="1"/>
  <c r="AX117" i="18"/>
  <c r="U2222" i="82" s="1"/>
  <c r="AX150" i="18"/>
  <c r="U2255" i="82" s="1"/>
  <c r="AX131" i="18"/>
  <c r="U2236" i="82" s="1"/>
  <c r="AX176" i="18"/>
  <c r="U2280" i="82" s="1"/>
  <c r="AX110" i="18"/>
  <c r="U2217" i="82" s="1"/>
  <c r="AX118" i="18"/>
  <c r="U2223" i="82" s="1"/>
  <c r="AX109" i="18"/>
  <c r="U2216" i="82" s="1"/>
  <c r="AX142" i="18"/>
  <c r="U2247" i="82" s="1"/>
  <c r="AX130" i="18"/>
  <c r="U2235" i="82" s="1"/>
  <c r="AX165" i="18"/>
  <c r="U2269" i="82" s="1"/>
  <c r="AY160" i="18"/>
  <c r="U3046" i="82" s="1"/>
  <c r="AY147" i="18"/>
  <c r="U3033" i="82" s="1"/>
  <c r="AY136" i="18"/>
  <c r="U3022" i="82" s="1"/>
  <c r="AY111" i="18"/>
  <c r="U2999" i="82" s="1"/>
  <c r="AY158" i="18"/>
  <c r="U3044" i="82" s="1"/>
  <c r="AY135" i="18"/>
  <c r="U3021" i="82" s="1"/>
  <c r="AY169" i="18"/>
  <c r="U3054" i="82" s="1"/>
  <c r="AY113" i="18"/>
  <c r="U3001" i="82" s="1"/>
  <c r="AY150" i="18"/>
  <c r="U3036" i="82" s="1"/>
  <c r="AY130" i="18"/>
  <c r="U3016" i="82" s="1"/>
  <c r="AY125" i="18"/>
  <c r="U3011" i="82" s="1"/>
  <c r="AY121" i="18"/>
  <c r="U3007" i="82" s="1"/>
  <c r="AY167" i="18"/>
  <c r="U3052" i="82" s="1"/>
  <c r="AY141" i="18"/>
  <c r="U3027" i="82" s="1"/>
  <c r="AY146" i="18"/>
  <c r="U3032" i="82" s="1"/>
  <c r="AY119" i="18"/>
  <c r="U3005" i="82" s="1"/>
  <c r="AY176" i="18"/>
  <c r="U3061" i="82" s="1"/>
  <c r="AK154" i="18"/>
  <c r="U3608" i="82" s="1"/>
  <c r="AK155" i="18"/>
  <c r="U3609" i="82" s="1"/>
  <c r="AV111" i="18"/>
  <c r="U656" i="82" s="1"/>
  <c r="AV157" i="18"/>
  <c r="U700" i="82" s="1"/>
  <c r="AV156" i="18"/>
  <c r="U699" i="82" s="1"/>
  <c r="AV129" i="18"/>
  <c r="U672" i="82" s="1"/>
  <c r="AV107" i="18"/>
  <c r="U652" i="82" s="1"/>
  <c r="AV118" i="18"/>
  <c r="U661" i="82" s="1"/>
  <c r="AV108" i="18"/>
  <c r="U653" i="82" s="1"/>
  <c r="AV125" i="18"/>
  <c r="U668" i="82" s="1"/>
  <c r="AV113" i="18"/>
  <c r="U658" i="82" s="1"/>
  <c r="AV151" i="18"/>
  <c r="U694" i="82" s="1"/>
  <c r="AV141" i="18"/>
  <c r="U684" i="82" s="1"/>
  <c r="AV177" i="18"/>
  <c r="U719" i="82" s="1"/>
  <c r="AV167" i="18"/>
  <c r="U709" i="82" s="1"/>
  <c r="AV114" i="18"/>
  <c r="U659" i="82" s="1"/>
  <c r="AV159" i="18"/>
  <c r="U702" i="82" s="1"/>
  <c r="AV136" i="18"/>
  <c r="U679" i="82" s="1"/>
  <c r="AV179" i="18"/>
  <c r="U721" i="82" s="1"/>
  <c r="AV155" i="18"/>
  <c r="U698" i="82" s="1"/>
  <c r="AV137" i="18"/>
  <c r="U680" i="82" s="1"/>
  <c r="AV139" i="18"/>
  <c r="U682" i="82" s="1"/>
  <c r="AV144" i="18"/>
  <c r="U687" i="82" s="1"/>
  <c r="AV165" i="18"/>
  <c r="U707" i="82" s="1"/>
  <c r="AV145" i="18"/>
  <c r="U688" i="82" s="1"/>
  <c r="AV174" i="18"/>
  <c r="U716" i="82" s="1"/>
  <c r="AV148" i="18"/>
  <c r="U691" i="82" s="1"/>
  <c r="AV124" i="18"/>
  <c r="U667" i="82" s="1"/>
  <c r="AV109" i="18"/>
  <c r="U654" i="82" s="1"/>
  <c r="AV150" i="18"/>
  <c r="U693" i="82" s="1"/>
  <c r="AV134" i="18"/>
  <c r="U677" i="82" s="1"/>
  <c r="AV170" i="18"/>
  <c r="U712" i="82" s="1"/>
  <c r="AV131" i="18"/>
  <c r="U674" i="82" s="1"/>
  <c r="AV110" i="18"/>
  <c r="U655" i="82" s="1"/>
  <c r="AV153" i="18"/>
  <c r="U696" i="82" s="1"/>
  <c r="AV135" i="18"/>
  <c r="U678" i="82" s="1"/>
  <c r="AV178" i="18"/>
  <c r="U720" i="82" s="1"/>
  <c r="AF155" i="18"/>
  <c r="U3538" i="82" s="1"/>
  <c r="AF154" i="18"/>
  <c r="U3537" i="82" s="1"/>
  <c r="AV130" i="18"/>
  <c r="U673" i="82" s="1"/>
  <c r="AV133" i="18"/>
  <c r="U676" i="82" s="1"/>
  <c r="AV138" i="18"/>
  <c r="U681" i="82" s="1"/>
  <c r="AV175" i="18"/>
  <c r="U717" i="82" s="1"/>
  <c r="AV128" i="18"/>
  <c r="U671" i="82" s="1"/>
  <c r="AV149" i="18"/>
  <c r="U692" i="82" s="1"/>
  <c r="AV146" i="18"/>
  <c r="U689" i="82" s="1"/>
  <c r="AV119" i="18"/>
  <c r="U662" i="82" s="1"/>
  <c r="AV162" i="18"/>
  <c r="U705" i="82" s="1"/>
  <c r="AV147" i="18"/>
  <c r="U690" i="82" s="1"/>
  <c r="AV126" i="18"/>
  <c r="U669" i="82" s="1"/>
  <c r="AV169" i="18"/>
  <c r="U711" i="82" s="1"/>
  <c r="AV120" i="18"/>
  <c r="U663" i="82" s="1"/>
  <c r="AV117" i="18"/>
  <c r="U660" i="82" s="1"/>
  <c r="AV152" i="18"/>
  <c r="U695" i="82" s="1"/>
  <c r="AV127" i="18"/>
  <c r="U670" i="82" s="1"/>
  <c r="AT160" i="18"/>
  <c r="U2975" i="82" s="1"/>
  <c r="AT109" i="18"/>
  <c r="U2926" i="82" s="1"/>
  <c r="AT168" i="18"/>
  <c r="U2982" i="82" s="1"/>
  <c r="AT117" i="18"/>
  <c r="U2932" i="82" s="1"/>
  <c r="AT134" i="18"/>
  <c r="U2949" i="82" s="1"/>
  <c r="AT157" i="18"/>
  <c r="U2972" i="82" s="1"/>
  <c r="AT137" i="18"/>
  <c r="U2952" i="82" s="1"/>
  <c r="AT110" i="18"/>
  <c r="U2927" i="82" s="1"/>
  <c r="AT138" i="18"/>
  <c r="U2953" i="82" s="1"/>
  <c r="AT154" i="18"/>
  <c r="U2969" i="82" s="1"/>
  <c r="AQ156" i="18"/>
  <c r="U628" i="82" s="1"/>
  <c r="AQ133" i="18"/>
  <c r="U605" i="82" s="1"/>
  <c r="AQ165" i="18"/>
  <c r="U636" i="82" s="1"/>
  <c r="AQ110" i="18"/>
  <c r="U584" i="82" s="1"/>
  <c r="AQ148" i="18"/>
  <c r="U620" i="82" s="1"/>
  <c r="AQ119" i="18"/>
  <c r="U591" i="82" s="1"/>
  <c r="AQ142" i="18"/>
  <c r="U614" i="82" s="1"/>
  <c r="AQ124" i="18"/>
  <c r="U596" i="82" s="1"/>
  <c r="AQ170" i="18"/>
  <c r="U641" i="82" s="1"/>
  <c r="AQ160" i="18"/>
  <c r="U632" i="82" s="1"/>
  <c r="AQ145" i="18"/>
  <c r="U617" i="82" s="1"/>
  <c r="AQ118" i="18"/>
  <c r="U590" i="82" s="1"/>
  <c r="AQ134" i="18"/>
  <c r="U606" i="82" s="1"/>
  <c r="AQ152" i="18"/>
  <c r="U624" i="82" s="1"/>
  <c r="AQ136" i="18"/>
  <c r="U608" i="82" s="1"/>
  <c r="AQ177" i="18"/>
  <c r="U648" i="82" s="1"/>
  <c r="AS162" i="18"/>
  <c r="U2196" i="82" s="1"/>
  <c r="AS134" i="18"/>
  <c r="U2168" i="82" s="1"/>
  <c r="AS167" i="18"/>
  <c r="U2200" i="82" s="1"/>
  <c r="AS150" i="18"/>
  <c r="U2184" i="82" s="1"/>
  <c r="AS144" i="18"/>
  <c r="U2178" i="82" s="1"/>
  <c r="AS176" i="18"/>
  <c r="U2209" i="82" s="1"/>
  <c r="AS146" i="18"/>
  <c r="U2180" i="82" s="1"/>
  <c r="AS120" i="18"/>
  <c r="U2154" i="82" s="1"/>
  <c r="AS175" i="18"/>
  <c r="U2208" i="82" s="1"/>
  <c r="AS151" i="18"/>
  <c r="U2185" i="82" s="1"/>
  <c r="AS136" i="18"/>
  <c r="U2170" i="82" s="1"/>
  <c r="AS108" i="18"/>
  <c r="U2144" i="82" s="1"/>
  <c r="AS130" i="18"/>
  <c r="U2164" i="82" s="1"/>
  <c r="AS166" i="18"/>
  <c r="U2199" i="82" s="1"/>
  <c r="AS117" i="18"/>
  <c r="U2151" i="82" s="1"/>
  <c r="AS126" i="18"/>
  <c r="U2160" i="82" s="1"/>
  <c r="AS165" i="18"/>
  <c r="U2198" i="82" s="1"/>
  <c r="AT151" i="18"/>
  <c r="U2966" i="82" s="1"/>
  <c r="AT178" i="18"/>
  <c r="U2992" i="82" s="1"/>
  <c r="AT153" i="18"/>
  <c r="U2968" i="82" s="1"/>
  <c r="AT127" i="18"/>
  <c r="U2942" i="82" s="1"/>
  <c r="AT106" i="18"/>
  <c r="U2923" i="82" s="1"/>
  <c r="AT159" i="18"/>
  <c r="U2974" i="82" s="1"/>
  <c r="AT141" i="18"/>
  <c r="U2956" i="82" s="1"/>
  <c r="AT131" i="18"/>
  <c r="U2946" i="82" s="1"/>
  <c r="AT173" i="18"/>
  <c r="U2987" i="82" s="1"/>
  <c r="AT143" i="18"/>
  <c r="U2958" i="82" s="1"/>
  <c r="AT135" i="18"/>
  <c r="U2950" i="82" s="1"/>
  <c r="AT125" i="18"/>
  <c r="U2940" i="82" s="1"/>
  <c r="AT108" i="18"/>
  <c r="U2925" i="82" s="1"/>
  <c r="AT158" i="18"/>
  <c r="U2973" i="82" s="1"/>
  <c r="AT128" i="18"/>
  <c r="U2943" i="82" s="1"/>
  <c r="AT177" i="18"/>
  <c r="U2991" i="82" s="1"/>
  <c r="AQ154" i="18"/>
  <c r="U626" i="82" s="1"/>
  <c r="AS155" i="18"/>
  <c r="U2189" i="82" s="1"/>
  <c r="AT119" i="18"/>
  <c r="U2934" i="82" s="1"/>
  <c r="AT132" i="18"/>
  <c r="U2947" i="82" s="1"/>
  <c r="AT145" i="18"/>
  <c r="U2960" i="82" s="1"/>
  <c r="AT124" i="18"/>
  <c r="U2939" i="82" s="1"/>
  <c r="AT147" i="18"/>
  <c r="U2962" i="82" s="1"/>
  <c r="AT161" i="18"/>
  <c r="U2976" i="82" s="1"/>
  <c r="AT165" i="18"/>
  <c r="U2979" i="82" s="1"/>
  <c r="AQ159" i="18"/>
  <c r="U631" i="82" s="1"/>
  <c r="AQ130" i="18"/>
  <c r="U602" i="82" s="1"/>
  <c r="AQ106" i="18"/>
  <c r="U580" i="82" s="1"/>
  <c r="AQ109" i="18"/>
  <c r="U583" i="82" s="1"/>
  <c r="AQ135" i="18"/>
  <c r="U607" i="82" s="1"/>
  <c r="AQ171" i="18"/>
  <c r="U642" i="82" s="1"/>
  <c r="AQ137" i="18"/>
  <c r="U609" i="82" s="1"/>
  <c r="AQ178" i="18"/>
  <c r="U649" i="82" s="1"/>
  <c r="AQ113" i="18"/>
  <c r="U587" i="82" s="1"/>
  <c r="AQ153" i="18"/>
  <c r="U625" i="82" s="1"/>
  <c r="AQ140" i="18"/>
  <c r="U612" i="82" s="1"/>
  <c r="AQ173" i="18"/>
  <c r="U644" i="82" s="1"/>
  <c r="AQ117" i="18"/>
  <c r="U589" i="82" s="1"/>
  <c r="AQ143" i="18"/>
  <c r="U615" i="82" s="1"/>
  <c r="AQ132" i="18"/>
  <c r="U604" i="82" s="1"/>
  <c r="AS159" i="18"/>
  <c r="U2193" i="82" s="1"/>
  <c r="AS127" i="18"/>
  <c r="U2161" i="82" s="1"/>
  <c r="AS109" i="18"/>
  <c r="U2145" i="82" s="1"/>
  <c r="AS149" i="18"/>
  <c r="U2183" i="82" s="1"/>
  <c r="AS133" i="18"/>
  <c r="U2167" i="82" s="1"/>
  <c r="AS111" i="18"/>
  <c r="U2147" i="82" s="1"/>
  <c r="AS140" i="18"/>
  <c r="U2174" i="82" s="1"/>
  <c r="AS119" i="18"/>
  <c r="U2153" i="82" s="1"/>
  <c r="AS171" i="18"/>
  <c r="U2204" i="82" s="1"/>
  <c r="AS148" i="18"/>
  <c r="U2182" i="82" s="1"/>
  <c r="AS135" i="18"/>
  <c r="U2169" i="82" s="1"/>
  <c r="AS161" i="18"/>
  <c r="U2195" i="82" s="1"/>
  <c r="AS129" i="18"/>
  <c r="U2163" i="82" s="1"/>
  <c r="AS106" i="18"/>
  <c r="U2142" i="82" s="1"/>
  <c r="AS158" i="18"/>
  <c r="U2192" i="82" s="1"/>
  <c r="AS125" i="18"/>
  <c r="U2159" i="82" s="1"/>
  <c r="AS173" i="18"/>
  <c r="U2206" i="82" s="1"/>
  <c r="AT146" i="18"/>
  <c r="U2961" i="82" s="1"/>
  <c r="AT175" i="18"/>
  <c r="U2989" i="82" s="1"/>
  <c r="AT149" i="18"/>
  <c r="U2964" i="82" s="1"/>
  <c r="AT123" i="18"/>
  <c r="U2938" i="82" s="1"/>
  <c r="AT113" i="18"/>
  <c r="U2930" i="82" s="1"/>
  <c r="AT152" i="18"/>
  <c r="U2967" i="82" s="1"/>
  <c r="AT140" i="18"/>
  <c r="U2955" i="82" s="1"/>
  <c r="AT129" i="18"/>
  <c r="U2944" i="82" s="1"/>
  <c r="AT170" i="18"/>
  <c r="U2984" i="82" s="1"/>
  <c r="AT142" i="18"/>
  <c r="U2957" i="82" s="1"/>
  <c r="AT130" i="18"/>
  <c r="U2945" i="82" s="1"/>
  <c r="AT120" i="18"/>
  <c r="U2935" i="82" s="1"/>
  <c r="AT107" i="18"/>
  <c r="U2924" i="82" s="1"/>
  <c r="AT156" i="18"/>
  <c r="U2971" i="82" s="1"/>
  <c r="AT122" i="18"/>
  <c r="U2937" i="82" s="1"/>
  <c r="AA154" i="18"/>
  <c r="U3466" i="82" s="1"/>
  <c r="AA155" i="18"/>
  <c r="U3467" i="82" s="1"/>
  <c r="AR163" i="18"/>
  <c r="U1416" i="82" s="1"/>
  <c r="AR147" i="18"/>
  <c r="U1400" i="82" s="1"/>
  <c r="AR173" i="18"/>
  <c r="U1425" i="82" s="1"/>
  <c r="AR139" i="18"/>
  <c r="U1392" i="82" s="1"/>
  <c r="AR176" i="18"/>
  <c r="U1428" i="82" s="1"/>
  <c r="AR158" i="18"/>
  <c r="U1411" i="82" s="1"/>
  <c r="AR144" i="18"/>
  <c r="U1397" i="82" s="1"/>
  <c r="AR127" i="18"/>
  <c r="U1380" i="82" s="1"/>
  <c r="AR119" i="18"/>
  <c r="U1372" i="82" s="1"/>
  <c r="AR140" i="18"/>
  <c r="U1393" i="82" s="1"/>
  <c r="AR162" i="18"/>
  <c r="U1415" i="82" s="1"/>
  <c r="AR120" i="18"/>
  <c r="U1373" i="82" s="1"/>
  <c r="AR107" i="18"/>
  <c r="U1362" i="82" s="1"/>
  <c r="AR142" i="18"/>
  <c r="U1395" i="82" s="1"/>
  <c r="AR129" i="18"/>
  <c r="U1382" i="82" s="1"/>
  <c r="AR175" i="18"/>
  <c r="U1427" i="82" s="1"/>
  <c r="AR155" i="18"/>
  <c r="U1408" i="82" s="1"/>
  <c r="AR112" i="18"/>
  <c r="U1367" i="82" s="1"/>
  <c r="AR150" i="18"/>
  <c r="U1403" i="82" s="1"/>
  <c r="AR128" i="18"/>
  <c r="U1381" i="82" s="1"/>
  <c r="AR143" i="18"/>
  <c r="U1396" i="82" s="1"/>
  <c r="AR177" i="18"/>
  <c r="U1429" i="82" s="1"/>
  <c r="AR159" i="18"/>
  <c r="U1412" i="82" s="1"/>
  <c r="AR148" i="18"/>
  <c r="U1401" i="82" s="1"/>
  <c r="AR130" i="18"/>
  <c r="U1383" i="82" s="1"/>
  <c r="AR122" i="18"/>
  <c r="U1375" i="82" s="1"/>
  <c r="AR167" i="18"/>
  <c r="U1419" i="82" s="1"/>
  <c r="AR117" i="18"/>
  <c r="U1370" i="82" s="1"/>
  <c r="AR132" i="18"/>
  <c r="U1385" i="82" s="1"/>
  <c r="AR108" i="18"/>
  <c r="U1363" i="82" s="1"/>
  <c r="AR146" i="18"/>
  <c r="U1399" i="82" s="1"/>
  <c r="AR134" i="18"/>
  <c r="U1387" i="82" s="1"/>
  <c r="AR178" i="18"/>
  <c r="U1430" i="82" s="1"/>
  <c r="V155" i="18"/>
  <c r="U3396" i="82" s="1"/>
  <c r="V154" i="18"/>
  <c r="U3395" i="82" s="1"/>
  <c r="Q132" i="18"/>
  <c r="U3302" i="82" s="1"/>
  <c r="Q175" i="18"/>
  <c r="U3344" i="82" s="1"/>
  <c r="Q157" i="18"/>
  <c r="U3327" i="82" s="1"/>
  <c r="Q127" i="18"/>
  <c r="U3297" i="82" s="1"/>
  <c r="Q152" i="18"/>
  <c r="U3322" i="82" s="1"/>
  <c r="Q143" i="18"/>
  <c r="U3313" i="82" s="1"/>
  <c r="Q146" i="18"/>
  <c r="U3316" i="82" s="1"/>
  <c r="Q167" i="18"/>
  <c r="U3336" i="82" s="1"/>
  <c r="Q144" i="18"/>
  <c r="U3314" i="82" s="1"/>
  <c r="Q129" i="18"/>
  <c r="U3299" i="82" s="1"/>
  <c r="Q121" i="18"/>
  <c r="U3291" i="82" s="1"/>
  <c r="Q174" i="18"/>
  <c r="U3343" i="82" s="1"/>
  <c r="Q120" i="18"/>
  <c r="U3290" i="82" s="1"/>
  <c r="Q137" i="18"/>
  <c r="U3307" i="82" s="1"/>
  <c r="Q163" i="18"/>
  <c r="U3333" i="82" s="1"/>
  <c r="Q155" i="18"/>
  <c r="U3325" i="82" s="1"/>
  <c r="Q154" i="18"/>
  <c r="U3324" i="82" s="1"/>
  <c r="Q109" i="18"/>
  <c r="U3281" i="82" s="1"/>
  <c r="Q141" i="18"/>
  <c r="U3311" i="82" s="1"/>
  <c r="Q113" i="18"/>
  <c r="U3285" i="82" s="1"/>
  <c r="Q149" i="18"/>
  <c r="U3319" i="82" s="1"/>
  <c r="Q150" i="18"/>
  <c r="U3320" i="82" s="1"/>
  <c r="Q159" i="18"/>
  <c r="U3329" i="82" s="1"/>
  <c r="Q177" i="18"/>
  <c r="U3346" i="82" s="1"/>
  <c r="Q134" i="18"/>
  <c r="U3304" i="82" s="1"/>
  <c r="Q160" i="18"/>
  <c r="U3330" i="82" s="1"/>
  <c r="Q162" i="18"/>
  <c r="U3332" i="82" s="1"/>
  <c r="Q130" i="18"/>
  <c r="U3300" i="82" s="1"/>
  <c r="Q136" i="18"/>
  <c r="U3306" i="82" s="1"/>
  <c r="Q112" i="18"/>
  <c r="U3284" i="82" s="1"/>
  <c r="Q148" i="18"/>
  <c r="U3318" i="82" s="1"/>
  <c r="Q124" i="18"/>
  <c r="U3294" i="82" s="1"/>
  <c r="Q147" i="18"/>
  <c r="U3317" i="82" s="1"/>
  <c r="Q106" i="18"/>
  <c r="U3278" i="82" s="1"/>
  <c r="Q108" i="18"/>
  <c r="U3280" i="82" s="1"/>
  <c r="Q126" i="18"/>
  <c r="U3296" i="82" s="1"/>
  <c r="Q140" i="18"/>
  <c r="U3310" i="82" s="1"/>
  <c r="Q161" i="18"/>
  <c r="U3331" i="82" s="1"/>
  <c r="Q169" i="18"/>
  <c r="U3338" i="82" s="1"/>
  <c r="Q139" i="18"/>
  <c r="U3309" i="82" s="1"/>
  <c r="Q135" i="18"/>
  <c r="U3305" i="82" s="1"/>
  <c r="Q178" i="18"/>
  <c r="U3347" i="82" s="1"/>
  <c r="Q145" i="18"/>
  <c r="U3315" i="82" s="1"/>
  <c r="Q168" i="18"/>
  <c r="U3337" i="82" s="1"/>
  <c r="Q153" i="18"/>
  <c r="U3323" i="82" s="1"/>
  <c r="Q123" i="18"/>
  <c r="U3293" i="82" s="1"/>
  <c r="Q131" i="18"/>
  <c r="U3301" i="82" s="1"/>
  <c r="Q122" i="18"/>
  <c r="U3292" i="82" s="1"/>
  <c r="Q170" i="18"/>
  <c r="U3339" i="82" s="1"/>
  <c r="Q128" i="18"/>
  <c r="U3298" i="82" s="1"/>
  <c r="L154" i="18"/>
  <c r="U3253" i="82" s="1"/>
  <c r="L155" i="18"/>
  <c r="U3254" i="82" s="1"/>
  <c r="L142" i="18"/>
  <c r="U3241" i="82" s="1"/>
  <c r="L165" i="18"/>
  <c r="U3263" i="82" s="1"/>
  <c r="L157" i="18"/>
  <c r="U3256" i="82" s="1"/>
  <c r="L167" i="18"/>
  <c r="U3265" i="82" s="1"/>
  <c r="L168" i="18"/>
  <c r="U3266" i="82" s="1"/>
  <c r="L145" i="18"/>
  <c r="U3244" i="82" s="1"/>
  <c r="L129" i="18"/>
  <c r="U3228" i="82" s="1"/>
  <c r="L128" i="18"/>
  <c r="U3227" i="82" s="1"/>
  <c r="L119" i="18"/>
  <c r="U3218" i="82" s="1"/>
  <c r="L110" i="18"/>
  <c r="U3211" i="82" s="1"/>
  <c r="L138" i="18"/>
  <c r="U3237" i="82" s="1"/>
  <c r="L122" i="18"/>
  <c r="U3221" i="82" s="1"/>
  <c r="L153" i="18"/>
  <c r="U3252" i="82" s="1"/>
  <c r="L175" i="18"/>
  <c r="U3273" i="82" s="1"/>
  <c r="L156" i="18"/>
  <c r="U3255" i="82" s="1"/>
  <c r="L151" i="18"/>
  <c r="U3250" i="82" s="1"/>
  <c r="L178" i="18"/>
  <c r="U3276" i="82" s="1"/>
  <c r="L112" i="18"/>
  <c r="U3213" i="82" s="1"/>
  <c r="L141" i="18"/>
  <c r="U3240" i="82" s="1"/>
  <c r="L125" i="18"/>
  <c r="U3224" i="82" s="1"/>
  <c r="L140" i="18"/>
  <c r="U3239" i="82" s="1"/>
  <c r="L124" i="18"/>
  <c r="U3223" i="82" s="1"/>
  <c r="L139" i="18"/>
  <c r="U3238" i="82" s="1"/>
  <c r="L135" i="18"/>
  <c r="U3234" i="82" s="1"/>
  <c r="L126" i="18"/>
  <c r="U3225" i="82" s="1"/>
  <c r="L152" i="18"/>
  <c r="U3251" i="82" s="1"/>
  <c r="L177" i="18"/>
  <c r="U3275" i="82" s="1"/>
  <c r="L144" i="18"/>
  <c r="U3243" i="82" s="1"/>
  <c r="L147" i="18"/>
  <c r="U3246" i="82" s="1"/>
  <c r="L106" i="18"/>
  <c r="U3207" i="82" s="1"/>
  <c r="L134" i="18"/>
  <c r="U3233" i="82" s="1"/>
  <c r="L118" i="18"/>
  <c r="U3217" i="82" s="1"/>
  <c r="L176" i="18"/>
  <c r="U3274" i="82" s="1"/>
  <c r="L173" i="18"/>
  <c r="U3271" i="82" s="1"/>
  <c r="L159" i="18"/>
  <c r="U3258" i="82" s="1"/>
  <c r="L161" i="18"/>
  <c r="U3260" i="82" s="1"/>
  <c r="L169" i="18"/>
  <c r="U3267" i="82" s="1"/>
  <c r="L107" i="18"/>
  <c r="U3208" i="82" s="1"/>
  <c r="L137" i="18"/>
  <c r="U3236" i="82" s="1"/>
  <c r="L121" i="18"/>
  <c r="U3220" i="82" s="1"/>
  <c r="L113" i="18"/>
  <c r="U3214" i="82" s="1"/>
  <c r="L136" i="18"/>
  <c r="U3235" i="82" s="1"/>
  <c r="L120" i="18"/>
  <c r="U3219" i="82" s="1"/>
  <c r="L131" i="18"/>
  <c r="U3230" i="82" s="1"/>
  <c r="L123" i="18"/>
  <c r="U3222" i="82" s="1"/>
  <c r="C114" i="18"/>
  <c r="U20" i="82" s="1"/>
  <c r="T20" i="82"/>
  <c r="G154" i="18"/>
  <c r="U3182" i="82" s="1"/>
  <c r="G155" i="18"/>
  <c r="U3183" i="82" s="1"/>
  <c r="G123" i="18"/>
  <c r="U3151" i="82" s="1"/>
  <c r="G139" i="18"/>
  <c r="U3167" i="82" s="1"/>
  <c r="G119" i="18"/>
  <c r="U3147" i="82" s="1"/>
  <c r="DM168" i="82"/>
  <c r="Y171" i="30"/>
  <c r="DQ214" i="82" s="1"/>
  <c r="DM160" i="82"/>
  <c r="DM157" i="82"/>
  <c r="X65" i="30"/>
  <c r="DQ141" i="82" s="1"/>
  <c r="O171" i="30"/>
  <c r="DQ204" i="82" s="1"/>
  <c r="DM204" i="82"/>
  <c r="N171" i="30"/>
  <c r="DQ203" i="82" s="1"/>
  <c r="DM203" i="82"/>
  <c r="AG171" i="30"/>
  <c r="DQ222" i="82" s="1"/>
  <c r="DM222" i="82"/>
  <c r="C171" i="30"/>
  <c r="DM192" i="82"/>
  <c r="AF171" i="30"/>
  <c r="DQ221" i="82" s="1"/>
  <c r="DM221" i="82"/>
  <c r="X171" i="30"/>
  <c r="DQ213" i="82" s="1"/>
  <c r="DM213" i="82"/>
  <c r="P171" i="30"/>
  <c r="DQ205" i="82" s="1"/>
  <c r="DM205" i="82"/>
  <c r="H171" i="30"/>
  <c r="DQ197" i="82" s="1"/>
  <c r="DM197" i="82"/>
  <c r="W171" i="30"/>
  <c r="DQ212" i="82" s="1"/>
  <c r="DM212" i="82"/>
  <c r="AI171" i="30"/>
  <c r="DQ224" i="82" s="1"/>
  <c r="DM224" i="82"/>
  <c r="I171" i="30"/>
  <c r="DQ198" i="82" s="1"/>
  <c r="DM198" i="82"/>
  <c r="AH171" i="30"/>
  <c r="DQ223" i="82" s="1"/>
  <c r="DM223" i="82"/>
  <c r="F171" i="30"/>
  <c r="DQ195" i="82" s="1"/>
  <c r="DM195" i="82"/>
  <c r="AC171" i="30"/>
  <c r="DQ218" i="82" s="1"/>
  <c r="DM218" i="82"/>
  <c r="M171" i="30"/>
  <c r="DQ202" i="82" s="1"/>
  <c r="DM202" i="82"/>
  <c r="Z171" i="30"/>
  <c r="DQ215" i="82" s="1"/>
  <c r="DM215" i="82"/>
  <c r="Y218" i="81"/>
  <c r="AG218" i="81" s="1"/>
  <c r="V171" i="30"/>
  <c r="DQ211" i="82" s="1"/>
  <c r="DM211" i="82"/>
  <c r="S171" i="30"/>
  <c r="DQ208" i="82" s="1"/>
  <c r="DM208" i="82"/>
  <c r="AK171" i="30"/>
  <c r="DQ226" i="82" s="1"/>
  <c r="DM226" i="82"/>
  <c r="U171" i="30"/>
  <c r="DQ210" i="82" s="1"/>
  <c r="DM210" i="82"/>
  <c r="E171" i="30"/>
  <c r="DQ194" i="82" s="1"/>
  <c r="DM194" i="82"/>
  <c r="G171" i="30"/>
  <c r="DQ196" i="82" s="1"/>
  <c r="DM196" i="82"/>
  <c r="K171" i="30"/>
  <c r="DQ200" i="82" s="1"/>
  <c r="DM200" i="82"/>
  <c r="AD171" i="30"/>
  <c r="DQ219" i="82" s="1"/>
  <c r="DM219" i="82"/>
  <c r="AE171" i="30"/>
  <c r="DQ220" i="82" s="1"/>
  <c r="DM220" i="82"/>
  <c r="AA171" i="30"/>
  <c r="DQ216" i="82" s="1"/>
  <c r="DM216" i="82"/>
  <c r="R171" i="30"/>
  <c r="DQ207" i="82" s="1"/>
  <c r="DM207" i="82"/>
  <c r="AJ171" i="30"/>
  <c r="DQ225" i="82" s="1"/>
  <c r="DM225" i="82"/>
  <c r="AB171" i="30"/>
  <c r="DQ217" i="82" s="1"/>
  <c r="DM217" i="82"/>
  <c r="T171" i="30"/>
  <c r="DQ209" i="82" s="1"/>
  <c r="DM209" i="82"/>
  <c r="L171" i="30"/>
  <c r="DQ201" i="82" s="1"/>
  <c r="DM201" i="82"/>
  <c r="D171" i="30"/>
  <c r="DQ193" i="82" s="1"/>
  <c r="DM193" i="82"/>
  <c r="L118" i="30"/>
  <c r="DQ165" i="82" s="1"/>
  <c r="DM165" i="82"/>
  <c r="C118" i="30"/>
  <c r="DM156" i="82"/>
  <c r="X118" i="30"/>
  <c r="DQ177" i="82" s="1"/>
  <c r="DM177" i="82"/>
  <c r="P118" i="30"/>
  <c r="DQ169" i="82" s="1"/>
  <c r="DM169" i="82"/>
  <c r="AD118" i="30"/>
  <c r="DQ183" i="82" s="1"/>
  <c r="DM183" i="82"/>
  <c r="N118" i="30"/>
  <c r="DQ167" i="82" s="1"/>
  <c r="DM167" i="82"/>
  <c r="AC118" i="30"/>
  <c r="DQ182" i="82" s="1"/>
  <c r="DM182" i="82"/>
  <c r="K118" i="30"/>
  <c r="DQ164" i="82" s="1"/>
  <c r="DM164" i="82"/>
  <c r="AG118" i="30"/>
  <c r="DQ186" i="82" s="1"/>
  <c r="DM186" i="82"/>
  <c r="Y124" i="81"/>
  <c r="AG124" i="81" s="1"/>
  <c r="W118" i="30"/>
  <c r="DQ176" i="82" s="1"/>
  <c r="DM176" i="82"/>
  <c r="AF118" i="30"/>
  <c r="DQ185" i="82" s="1"/>
  <c r="DM185" i="82"/>
  <c r="M118" i="30"/>
  <c r="DQ166" i="82" s="1"/>
  <c r="DM166" i="82"/>
  <c r="AH118" i="30"/>
  <c r="DQ187" i="82" s="1"/>
  <c r="DM187" i="82"/>
  <c r="R118" i="30"/>
  <c r="DQ171" i="82" s="1"/>
  <c r="DM171" i="82"/>
  <c r="Q118" i="30"/>
  <c r="DQ170" i="82" s="1"/>
  <c r="DM170" i="82"/>
  <c r="AA118" i="30"/>
  <c r="DQ180" i="82" s="1"/>
  <c r="DM180" i="82"/>
  <c r="AJ118" i="30"/>
  <c r="DQ189" i="82" s="1"/>
  <c r="DM189" i="82"/>
  <c r="AB118" i="30"/>
  <c r="DQ181" i="82" s="1"/>
  <c r="DM181" i="82"/>
  <c r="T118" i="30"/>
  <c r="DQ173" i="82" s="1"/>
  <c r="DM173" i="82"/>
  <c r="H118" i="30"/>
  <c r="DQ161" i="82" s="1"/>
  <c r="DM161" i="82"/>
  <c r="AL118" i="30"/>
  <c r="DQ191" i="82" s="1"/>
  <c r="DM191" i="82"/>
  <c r="V118" i="30"/>
  <c r="DQ175" i="82" s="1"/>
  <c r="DM175" i="82"/>
  <c r="F118" i="30"/>
  <c r="DQ159" i="82" s="1"/>
  <c r="DM159" i="82"/>
  <c r="AK118" i="30"/>
  <c r="DQ190" i="82" s="1"/>
  <c r="DM190" i="82"/>
  <c r="U118" i="30"/>
  <c r="DQ174" i="82" s="1"/>
  <c r="DM174" i="82"/>
  <c r="E118" i="30"/>
  <c r="DQ158" i="82" s="1"/>
  <c r="DM158" i="82"/>
  <c r="Z118" i="30"/>
  <c r="DQ179" i="82" s="1"/>
  <c r="DM179" i="82"/>
  <c r="J118" i="30"/>
  <c r="DQ163" i="82" s="1"/>
  <c r="DM163" i="82"/>
  <c r="Y118" i="30"/>
  <c r="DQ178" i="82" s="1"/>
  <c r="DM178" i="82"/>
  <c r="I118" i="30"/>
  <c r="DQ162" i="82" s="1"/>
  <c r="DM162" i="82"/>
  <c r="AC65" i="30"/>
  <c r="DQ146" i="82" s="1"/>
  <c r="DM146" i="82"/>
  <c r="I65" i="30"/>
  <c r="DQ126" i="82" s="1"/>
  <c r="DM126" i="82"/>
  <c r="U65" i="30"/>
  <c r="DQ138" i="82" s="1"/>
  <c r="DM138" i="82"/>
  <c r="AE65" i="30"/>
  <c r="DQ148" i="82" s="1"/>
  <c r="DM148" i="82"/>
  <c r="O65" i="30"/>
  <c r="DQ132" i="82" s="1"/>
  <c r="DM132" i="82"/>
  <c r="M65" i="30"/>
  <c r="DQ130" i="82" s="1"/>
  <c r="DM130" i="82"/>
  <c r="AA65" i="30"/>
  <c r="DQ144" i="82" s="1"/>
  <c r="DM144" i="82"/>
  <c r="AI65" i="30"/>
  <c r="DQ152" i="82" s="1"/>
  <c r="DM152" i="82"/>
  <c r="E65" i="30"/>
  <c r="DQ122" i="82" s="1"/>
  <c r="DM122" i="82"/>
  <c r="AH65" i="30"/>
  <c r="DQ151" i="82" s="1"/>
  <c r="DM151" i="82"/>
  <c r="Z65" i="30"/>
  <c r="DQ143" i="82" s="1"/>
  <c r="DM143" i="82"/>
  <c r="R65" i="30"/>
  <c r="DQ135" i="82" s="1"/>
  <c r="DM135" i="82"/>
  <c r="J65" i="30"/>
  <c r="DQ127" i="82" s="1"/>
  <c r="DM127" i="82"/>
  <c r="S65" i="30"/>
  <c r="DQ136" i="82" s="1"/>
  <c r="DM136" i="82"/>
  <c r="Y65" i="30"/>
  <c r="DQ142" i="82" s="1"/>
  <c r="DM142" i="82"/>
  <c r="AL65" i="30"/>
  <c r="DQ155" i="82" s="1"/>
  <c r="DM155" i="82"/>
  <c r="AD65" i="30"/>
  <c r="DQ147" i="82" s="1"/>
  <c r="DM147" i="82"/>
  <c r="V65" i="30"/>
  <c r="DQ139" i="82" s="1"/>
  <c r="DM139" i="82"/>
  <c r="N65" i="30"/>
  <c r="DQ131" i="82" s="1"/>
  <c r="DM131" i="82"/>
  <c r="F65" i="30"/>
  <c r="DQ123" i="82" s="1"/>
  <c r="DM123" i="82"/>
  <c r="AG65" i="30"/>
  <c r="DQ150" i="82" s="1"/>
  <c r="DM150" i="82"/>
  <c r="W65" i="30"/>
  <c r="DQ140" i="82" s="1"/>
  <c r="DM140" i="82"/>
  <c r="G65" i="30"/>
  <c r="DQ124" i="82" s="1"/>
  <c r="DM124" i="82"/>
  <c r="DQ120" i="82"/>
  <c r="H158" i="18"/>
  <c r="U133" i="82" s="1"/>
  <c r="C158" i="18"/>
  <c r="U62" i="82" s="1"/>
  <c r="BE25" i="65"/>
  <c r="BB25" i="18"/>
  <c r="T1508" i="82" s="1"/>
  <c r="T3689" i="82"/>
  <c r="AP84" i="18"/>
  <c r="T3694" i="82" s="1"/>
  <c r="BD75" i="18"/>
  <c r="T3118" i="82" s="1"/>
  <c r="T3116" i="82"/>
  <c r="T2124" i="82"/>
  <c r="Q91" i="81"/>
  <c r="AC91" i="81" s="1"/>
  <c r="AK91" i="81" s="1"/>
  <c r="AL28" i="18"/>
  <c r="T517" i="82" s="1"/>
  <c r="T514" i="82"/>
  <c r="AM28" i="18"/>
  <c r="T1298" i="82" s="1"/>
  <c r="T1295" i="82"/>
  <c r="BE80" i="18"/>
  <c r="T3903" i="82" s="1"/>
  <c r="T1560" i="82"/>
  <c r="T2905" i="82"/>
  <c r="U91" i="81"/>
  <c r="AE91" i="81" s="1"/>
  <c r="AM91" i="81" s="1"/>
  <c r="T2195" i="82"/>
  <c r="Q185" i="81"/>
  <c r="AC185" i="81" s="1"/>
  <c r="AK185" i="81" s="1"/>
  <c r="T1555" i="82"/>
  <c r="AL154" i="18"/>
  <c r="U555" i="82" s="1"/>
  <c r="AL155" i="18"/>
  <c r="U556" i="82" s="1"/>
  <c r="AM154" i="18"/>
  <c r="U1336" i="82" s="1"/>
  <c r="AM155" i="18"/>
  <c r="U1337" i="82" s="1"/>
  <c r="AO154" i="18"/>
  <c r="U2898" i="82" s="1"/>
  <c r="AO155" i="18"/>
  <c r="U2899" i="82" s="1"/>
  <c r="T3829" i="82"/>
  <c r="T1559" i="82"/>
  <c r="BB84" i="18"/>
  <c r="T1564" i="82" s="1"/>
  <c r="T3755" i="82"/>
  <c r="T3684" i="82"/>
  <c r="T3758" i="82"/>
  <c r="T776" i="82"/>
  <c r="AP104" i="18"/>
  <c r="CT2054" i="82"/>
  <c r="CV2054" i="82" s="1"/>
  <c r="CT2055" i="82"/>
  <c r="CV2055" i="82" s="1"/>
  <c r="CT2062" i="82"/>
  <c r="CV2062" i="82" s="1"/>
  <c r="CT2063" i="82"/>
  <c r="CV2063" i="82" s="1"/>
  <c r="CT2070" i="82"/>
  <c r="CV2070" i="82" s="1"/>
  <c r="CT2071" i="82"/>
  <c r="CV2071" i="82" s="1"/>
  <c r="CT2078" i="82"/>
  <c r="CV2078" i="82" s="1"/>
  <c r="CT2079" i="82"/>
  <c r="CV2079" i="82" s="1"/>
  <c r="CT2088" i="82"/>
  <c r="CV2088" i="82" s="1"/>
  <c r="CT2089" i="82"/>
  <c r="CV2089" i="82" s="1"/>
  <c r="CT2058" i="82"/>
  <c r="CV2058" i="82" s="1"/>
  <c r="CT2059" i="82"/>
  <c r="CV2059" i="82" s="1"/>
  <c r="CT2066" i="82"/>
  <c r="CV2066" i="82" s="1"/>
  <c r="CT2067" i="82"/>
  <c r="CV2067" i="82" s="1"/>
  <c r="CT2074" i="82"/>
  <c r="CV2074" i="82" s="1"/>
  <c r="CT2075" i="82"/>
  <c r="CV2075" i="82" s="1"/>
  <c r="CT2082" i="82"/>
  <c r="CV2082" i="82" s="1"/>
  <c r="CT2085" i="82"/>
  <c r="CV2085" i="82" s="1"/>
  <c r="CT2056" i="82"/>
  <c r="CV2056" i="82" s="1"/>
  <c r="CT2057" i="82"/>
  <c r="CV2057" i="82" s="1"/>
  <c r="CT2072" i="82"/>
  <c r="CV2072" i="82" s="1"/>
  <c r="CT2073" i="82"/>
  <c r="CV2073" i="82" s="1"/>
  <c r="CT2090" i="82"/>
  <c r="CV2090" i="82" s="1"/>
  <c r="CT2091" i="82"/>
  <c r="CV2091" i="82" s="1"/>
  <c r="CT2052" i="82"/>
  <c r="CV2052" i="82" s="1"/>
  <c r="CT2053" i="82"/>
  <c r="CV2053" i="82" s="1"/>
  <c r="CT2068" i="82"/>
  <c r="CV2068" i="82" s="1"/>
  <c r="CT2069" i="82"/>
  <c r="CV2069" i="82" s="1"/>
  <c r="CT2086" i="82"/>
  <c r="CV2086" i="82" s="1"/>
  <c r="CT2087" i="82"/>
  <c r="CV2087" i="82" s="1"/>
  <c r="CT2064" i="82"/>
  <c r="CV2064" i="82" s="1"/>
  <c r="CT2065" i="82"/>
  <c r="CV2065" i="82" s="1"/>
  <c r="CT2076" i="82"/>
  <c r="CV2076" i="82" s="1"/>
  <c r="CT2077" i="82"/>
  <c r="CV2077" i="82" s="1"/>
  <c r="CT2060" i="82"/>
  <c r="CV2060" i="82" s="1"/>
  <c r="CT2061" i="82"/>
  <c r="CV2061" i="82" s="1"/>
  <c r="CT2080" i="82"/>
  <c r="CV2080" i="82" s="1"/>
  <c r="CT2081" i="82"/>
  <c r="CV2081" i="82" s="1"/>
  <c r="S3633" i="82"/>
  <c r="S3634" i="82"/>
  <c r="S3635" i="82"/>
  <c r="S3636" i="82"/>
  <c r="S3637" i="82"/>
  <c r="S3638" i="82"/>
  <c r="S3639" i="82"/>
  <c r="S3640" i="82"/>
  <c r="S3641" i="82"/>
  <c r="S3642" i="82"/>
  <c r="S3643" i="82"/>
  <c r="S3644" i="82"/>
  <c r="S3645" i="82"/>
  <c r="S3646" i="82"/>
  <c r="S3647" i="82"/>
  <c r="S3648" i="82"/>
  <c r="S3649" i="82"/>
  <c r="S3650" i="82"/>
  <c r="S3651" i="82"/>
  <c r="S3652" i="82"/>
  <c r="S3653" i="82"/>
  <c r="S3654" i="82"/>
  <c r="S3655" i="82"/>
  <c r="S3656" i="82"/>
  <c r="S3657" i="82"/>
  <c r="S3658" i="82"/>
  <c r="S3659" i="82"/>
  <c r="S3660" i="82"/>
  <c r="S3661" i="82"/>
  <c r="S3662" i="82"/>
  <c r="S3663" i="82"/>
  <c r="S3664" i="82"/>
  <c r="S3665" i="82"/>
  <c r="S3666" i="82"/>
  <c r="S3667" i="82"/>
  <c r="S3668" i="82"/>
  <c r="S3669" i="82"/>
  <c r="S3670" i="82"/>
  <c r="S3671" i="82"/>
  <c r="S3672" i="82"/>
  <c r="S3673" i="82"/>
  <c r="S3674" i="82"/>
  <c r="S3675" i="82"/>
  <c r="S3676" i="82"/>
  <c r="S3677" i="82"/>
  <c r="S3678" i="82"/>
  <c r="S3679" i="82"/>
  <c r="S3680" i="82"/>
  <c r="S3681" i="82"/>
  <c r="S3682" i="82"/>
  <c r="S3683" i="82"/>
  <c r="S3684" i="82"/>
  <c r="S3685" i="82"/>
  <c r="S3686" i="82"/>
  <c r="S3687" i="82"/>
  <c r="S3688" i="82"/>
  <c r="S3689" i="82"/>
  <c r="S3690" i="82"/>
  <c r="S3691" i="82"/>
  <c r="S3692" i="82"/>
  <c r="S3696" i="82"/>
  <c r="S3694" i="82"/>
  <c r="S3700" i="82"/>
  <c r="S3693" i="82"/>
  <c r="S3699" i="82"/>
  <c r="S3703" i="82"/>
  <c r="S3695" i="82"/>
  <c r="S3698" i="82"/>
  <c r="S3702" i="82"/>
  <c r="S3697" i="82"/>
  <c r="S3701" i="82"/>
  <c r="AJ63" i="82"/>
  <c r="AX28" i="18"/>
  <c r="T2221" i="82" s="1"/>
  <c r="T2218" i="82"/>
  <c r="BE27" i="18"/>
  <c r="T3853" i="82" s="1"/>
  <c r="T2291" i="82"/>
  <c r="AS114" i="18"/>
  <c r="U2150" i="82" s="1"/>
  <c r="AZ104" i="18"/>
  <c r="AZ171" i="18" s="1"/>
  <c r="U3837" i="82" s="1"/>
  <c r="CT2134" i="82"/>
  <c r="CV2134" i="82" s="1"/>
  <c r="CT2135" i="82"/>
  <c r="CV2135" i="82" s="1"/>
  <c r="CT2142" i="82"/>
  <c r="CV2142" i="82" s="1"/>
  <c r="CT2143" i="82"/>
  <c r="CV2143" i="82" s="1"/>
  <c r="CT2136" i="82"/>
  <c r="CV2136" i="82" s="1"/>
  <c r="CT2137" i="82"/>
  <c r="CV2137" i="82" s="1"/>
  <c r="CT2144" i="82"/>
  <c r="CV2144" i="82" s="1"/>
  <c r="CT2145" i="82"/>
  <c r="CV2145" i="82" s="1"/>
  <c r="CT2132" i="82"/>
  <c r="CV2132" i="82" s="1"/>
  <c r="CT2133" i="82"/>
  <c r="CV2133" i="82" s="1"/>
  <c r="CT2146" i="82"/>
  <c r="CV2146" i="82" s="1"/>
  <c r="CT2147" i="82"/>
  <c r="CV2147" i="82" s="1"/>
  <c r="CT2154" i="82"/>
  <c r="CV2154" i="82" s="1"/>
  <c r="CT2155" i="82"/>
  <c r="CV2155" i="82" s="1"/>
  <c r="CT2162" i="82"/>
  <c r="CV2162" i="82" s="1"/>
  <c r="CT2165" i="82"/>
  <c r="CV2165" i="82" s="1"/>
  <c r="CT2148" i="82"/>
  <c r="CV2148" i="82" s="1"/>
  <c r="CT2149" i="82"/>
  <c r="CV2149" i="82" s="1"/>
  <c r="CT2156" i="82"/>
  <c r="CV2156" i="82" s="1"/>
  <c r="CT2157" i="82"/>
  <c r="CV2157" i="82" s="1"/>
  <c r="CT2166" i="82"/>
  <c r="CV2166" i="82" s="1"/>
  <c r="CT2167" i="82"/>
  <c r="CV2167" i="82" s="1"/>
  <c r="CT2138" i="82"/>
  <c r="CV2138" i="82" s="1"/>
  <c r="CT2139" i="82"/>
  <c r="CV2139" i="82" s="1"/>
  <c r="CT2140" i="82"/>
  <c r="CV2140" i="82" s="1"/>
  <c r="CT2141" i="82"/>
  <c r="CV2141" i="82" s="1"/>
  <c r="CT2150" i="82"/>
  <c r="CV2150" i="82" s="1"/>
  <c r="CT2151" i="82"/>
  <c r="CV2151" i="82" s="1"/>
  <c r="CT2158" i="82"/>
  <c r="CV2158" i="82" s="1"/>
  <c r="CT2159" i="82"/>
  <c r="CV2159" i="82" s="1"/>
  <c r="CT2168" i="82"/>
  <c r="CV2168" i="82" s="1"/>
  <c r="CT2169" i="82"/>
  <c r="CV2169" i="82" s="1"/>
  <c r="CT2152" i="82"/>
  <c r="CV2152" i="82" s="1"/>
  <c r="CT2153" i="82"/>
  <c r="CV2153" i="82" s="1"/>
  <c r="CT2160" i="82"/>
  <c r="CV2160" i="82" s="1"/>
  <c r="CT2161" i="82"/>
  <c r="CV2161" i="82" s="1"/>
  <c r="CT2170" i="82"/>
  <c r="CV2170" i="82" s="1"/>
  <c r="CT2171" i="82"/>
  <c r="CV2171" i="82" s="1"/>
  <c r="S3775" i="82"/>
  <c r="S3776" i="82"/>
  <c r="S3777" i="82"/>
  <c r="S3778" i="82"/>
  <c r="S3779" i="82"/>
  <c r="S3780" i="82"/>
  <c r="S3781" i="82"/>
  <c r="S3782" i="82"/>
  <c r="S3783" i="82"/>
  <c r="S3784" i="82"/>
  <c r="S3785" i="82"/>
  <c r="S3786" i="82"/>
  <c r="S3787" i="82"/>
  <c r="S3788" i="82"/>
  <c r="S3789" i="82"/>
  <c r="S3790" i="82"/>
  <c r="S3791" i="82"/>
  <c r="S3792" i="82"/>
  <c r="S3793" i="82"/>
  <c r="S3794" i="82"/>
  <c r="S3795" i="82"/>
  <c r="S3796" i="82"/>
  <c r="S3797" i="82"/>
  <c r="S3798" i="82"/>
  <c r="S3799" i="82"/>
  <c r="S3800" i="82"/>
  <c r="S3801" i="82"/>
  <c r="S3802" i="82"/>
  <c r="S3803" i="82"/>
  <c r="S3804" i="82"/>
  <c r="S3805" i="82"/>
  <c r="S3806" i="82"/>
  <c r="S3807" i="82"/>
  <c r="S3808" i="82"/>
  <c r="S3809" i="82"/>
  <c r="S3810" i="82"/>
  <c r="S3811" i="82"/>
  <c r="S3812" i="82"/>
  <c r="S3813" i="82"/>
  <c r="S3814" i="82"/>
  <c r="S3815" i="82"/>
  <c r="S3816" i="82"/>
  <c r="S3817" i="82"/>
  <c r="S3818" i="82"/>
  <c r="S3819" i="82"/>
  <c r="S3820" i="82"/>
  <c r="S3821" i="82"/>
  <c r="S3822" i="82"/>
  <c r="S3823" i="82"/>
  <c r="S3824" i="82"/>
  <c r="S3825" i="82"/>
  <c r="S3826" i="82"/>
  <c r="S3827" i="82"/>
  <c r="S3828" i="82"/>
  <c r="S3829" i="82"/>
  <c r="S3830" i="82"/>
  <c r="S3831" i="82"/>
  <c r="S3832" i="82"/>
  <c r="S3833" i="82"/>
  <c r="S3834" i="82"/>
  <c r="S3838" i="82"/>
  <c r="S3836" i="82"/>
  <c r="S3842" i="82"/>
  <c r="S3835" i="82"/>
  <c r="S3841" i="82"/>
  <c r="S3845" i="82"/>
  <c r="S3837" i="82"/>
  <c r="S3840" i="82"/>
  <c r="S3844" i="82"/>
  <c r="S3839" i="82"/>
  <c r="S3843" i="82"/>
  <c r="AJ65" i="82"/>
  <c r="AQ28" i="18"/>
  <c r="T585" i="82"/>
  <c r="T2266" i="82"/>
  <c r="Q279" i="81"/>
  <c r="AC279" i="81" s="1"/>
  <c r="AK279" i="81" s="1"/>
  <c r="T1414" i="82"/>
  <c r="M185" i="81"/>
  <c r="AA185" i="81" s="1"/>
  <c r="AI185" i="81" s="1"/>
  <c r="T1485" i="82"/>
  <c r="M279" i="81"/>
  <c r="AA279" i="81" s="1"/>
  <c r="AI279" i="81" s="1"/>
  <c r="BA104" i="18"/>
  <c r="BA137" i="18" s="1"/>
  <c r="U751" i="82" s="1"/>
  <c r="CT412" i="82"/>
  <c r="CV412" i="82" s="1"/>
  <c r="CT415" i="82"/>
  <c r="CV415" i="82" s="1"/>
  <c r="CT420" i="82"/>
  <c r="CV420" i="82" s="1"/>
  <c r="CT423" i="82"/>
  <c r="CV423" i="82" s="1"/>
  <c r="CT428" i="82"/>
  <c r="CV428" i="82" s="1"/>
  <c r="CT431" i="82"/>
  <c r="CV431" i="82" s="1"/>
  <c r="CT436" i="82"/>
  <c r="CV436" i="82" s="1"/>
  <c r="CT441" i="82"/>
  <c r="CV441" i="82" s="1"/>
  <c r="CT446" i="82"/>
  <c r="CV446" i="82" s="1"/>
  <c r="CT451" i="82"/>
  <c r="CV451" i="82" s="1"/>
  <c r="CT416" i="82"/>
  <c r="CV416" i="82" s="1"/>
  <c r="CT419" i="82"/>
  <c r="CV419" i="82" s="1"/>
  <c r="CT424" i="82"/>
  <c r="CV424" i="82" s="1"/>
  <c r="CT427" i="82"/>
  <c r="CV427" i="82" s="1"/>
  <c r="CT432" i="82"/>
  <c r="CV432" i="82" s="1"/>
  <c r="CT437" i="82"/>
  <c r="CV437" i="82" s="1"/>
  <c r="CT440" i="82"/>
  <c r="CV440" i="82" s="1"/>
  <c r="CT447" i="82"/>
  <c r="CV447" i="82" s="1"/>
  <c r="CT450" i="82"/>
  <c r="CV450" i="82" s="1"/>
  <c r="CT413" i="82"/>
  <c r="CV413" i="82" s="1"/>
  <c r="CT422" i="82"/>
  <c r="CV422" i="82" s="1"/>
  <c r="CT429" i="82"/>
  <c r="CV429" i="82" s="1"/>
  <c r="CT438" i="82"/>
  <c r="CV438" i="82" s="1"/>
  <c r="CT449" i="82"/>
  <c r="CV449" i="82" s="1"/>
  <c r="CT418" i="82"/>
  <c r="CV418" i="82" s="1"/>
  <c r="CT425" i="82"/>
  <c r="CV425" i="82" s="1"/>
  <c r="CT434" i="82"/>
  <c r="CV434" i="82" s="1"/>
  <c r="CT445" i="82"/>
  <c r="CV445" i="82" s="1"/>
  <c r="CT421" i="82"/>
  <c r="CV421" i="82" s="1"/>
  <c r="CT430" i="82"/>
  <c r="CV430" i="82" s="1"/>
  <c r="CT433" i="82"/>
  <c r="CV433" i="82" s="1"/>
  <c r="CT439" i="82"/>
  <c r="CV439" i="82" s="1"/>
  <c r="CT442" i="82"/>
  <c r="CV442" i="82" s="1"/>
  <c r="CT414" i="82"/>
  <c r="CV414" i="82" s="1"/>
  <c r="CT417" i="82"/>
  <c r="CV417" i="82" s="1"/>
  <c r="CT448" i="82"/>
  <c r="CV448" i="82" s="1"/>
  <c r="CT426" i="82"/>
  <c r="CV426" i="82" s="1"/>
  <c r="CT435" i="82"/>
  <c r="CV435" i="82" s="1"/>
  <c r="S722" i="82"/>
  <c r="S724" i="82"/>
  <c r="S726" i="82"/>
  <c r="S728" i="82"/>
  <c r="S730" i="82"/>
  <c r="S732" i="82"/>
  <c r="S734" i="82"/>
  <c r="S736" i="82"/>
  <c r="S738" i="82"/>
  <c r="S740" i="82"/>
  <c r="S742" i="82"/>
  <c r="S744" i="82"/>
  <c r="S746" i="82"/>
  <c r="S748" i="82"/>
  <c r="S750" i="82"/>
  <c r="S752" i="82"/>
  <c r="S754" i="82"/>
  <c r="S756" i="82"/>
  <c r="S758" i="82"/>
  <c r="S760" i="82"/>
  <c r="S762" i="82"/>
  <c r="S764" i="82"/>
  <c r="S766" i="82"/>
  <c r="S768" i="82"/>
  <c r="S770" i="82"/>
  <c r="S772" i="82"/>
  <c r="S774" i="82"/>
  <c r="S776" i="82"/>
  <c r="S778" i="82"/>
  <c r="S780" i="82"/>
  <c r="S783" i="82"/>
  <c r="S784" i="82"/>
  <c r="S787" i="82"/>
  <c r="S789" i="82"/>
  <c r="S791" i="82"/>
  <c r="S723" i="82"/>
  <c r="S725" i="82"/>
  <c r="S727" i="82"/>
  <c r="S729" i="82"/>
  <c r="S731" i="82"/>
  <c r="S733" i="82"/>
  <c r="S735" i="82"/>
  <c r="S737" i="82"/>
  <c r="S739" i="82"/>
  <c r="S741" i="82"/>
  <c r="S743" i="82"/>
  <c r="S745" i="82"/>
  <c r="S747" i="82"/>
  <c r="S749" i="82"/>
  <c r="S751" i="82"/>
  <c r="S753" i="82"/>
  <c r="S755" i="82"/>
  <c r="S757" i="82"/>
  <c r="S759" i="82"/>
  <c r="S761" i="82"/>
  <c r="S763" i="82"/>
  <c r="S765" i="82"/>
  <c r="S767" i="82"/>
  <c r="S769" i="82"/>
  <c r="S771" i="82"/>
  <c r="S773" i="82"/>
  <c r="S775" i="82"/>
  <c r="S777" i="82"/>
  <c r="S779" i="82"/>
  <c r="S781" i="82"/>
  <c r="S785" i="82"/>
  <c r="S782" i="82"/>
  <c r="S786" i="82"/>
  <c r="S788" i="82"/>
  <c r="S790" i="82"/>
  <c r="S792" i="82"/>
  <c r="AJ22" i="82"/>
  <c r="BB104" i="18"/>
  <c r="BB176" i="18" s="1"/>
  <c r="U1570" i="82" s="1"/>
  <c r="CT854" i="82"/>
  <c r="CV854" i="82" s="1"/>
  <c r="CT857" i="82"/>
  <c r="CV857" i="82" s="1"/>
  <c r="CT862" i="82"/>
  <c r="CV862" i="82" s="1"/>
  <c r="CT865" i="82"/>
  <c r="CV865" i="82" s="1"/>
  <c r="CT870" i="82"/>
  <c r="CV870" i="82" s="1"/>
  <c r="CT873" i="82"/>
  <c r="CV873" i="82" s="1"/>
  <c r="CT878" i="82"/>
  <c r="CV878" i="82" s="1"/>
  <c r="CT886" i="82"/>
  <c r="CV886" i="82" s="1"/>
  <c r="CT889" i="82"/>
  <c r="CV889" i="82" s="1"/>
  <c r="CT853" i="82"/>
  <c r="CV853" i="82" s="1"/>
  <c r="CT858" i="82"/>
  <c r="CV858" i="82" s="1"/>
  <c r="CT861" i="82"/>
  <c r="CV861" i="82" s="1"/>
  <c r="CT866" i="82"/>
  <c r="CV866" i="82" s="1"/>
  <c r="CT869" i="82"/>
  <c r="CV869" i="82" s="1"/>
  <c r="CT874" i="82"/>
  <c r="CV874" i="82" s="1"/>
  <c r="CT877" i="82"/>
  <c r="CV877" i="82" s="1"/>
  <c r="CT880" i="82"/>
  <c r="CV880" i="82" s="1"/>
  <c r="CT885" i="82"/>
  <c r="CV885" i="82" s="1"/>
  <c r="CT890" i="82"/>
  <c r="CV890" i="82" s="1"/>
  <c r="CT855" i="82"/>
  <c r="CV855" i="82" s="1"/>
  <c r="CT864" i="82"/>
  <c r="CV864" i="82" s="1"/>
  <c r="CT871" i="82"/>
  <c r="CV871" i="82" s="1"/>
  <c r="CT882" i="82"/>
  <c r="CV882" i="82" s="1"/>
  <c r="CT891" i="82"/>
  <c r="CV891" i="82" s="1"/>
  <c r="CT860" i="82"/>
  <c r="CV860" i="82" s="1"/>
  <c r="CT867" i="82"/>
  <c r="CV867" i="82" s="1"/>
  <c r="CT876" i="82"/>
  <c r="CV876" i="82" s="1"/>
  <c r="CT887" i="82"/>
  <c r="CV887" i="82" s="1"/>
  <c r="CT852" i="82"/>
  <c r="CV852" i="82" s="1"/>
  <c r="CT888" i="82"/>
  <c r="CV888" i="82" s="1"/>
  <c r="CT856" i="82"/>
  <c r="CV856" i="82" s="1"/>
  <c r="CT859" i="82"/>
  <c r="CV859" i="82" s="1"/>
  <c r="CT879" i="82"/>
  <c r="CV879" i="82" s="1"/>
  <c r="CT881" i="82"/>
  <c r="CV881" i="82" s="1"/>
  <c r="CT868" i="82"/>
  <c r="CV868" i="82" s="1"/>
  <c r="CT863" i="82"/>
  <c r="CV863" i="82" s="1"/>
  <c r="CT872" i="82"/>
  <c r="CV872" i="82" s="1"/>
  <c r="CT875" i="82"/>
  <c r="CV875" i="82" s="1"/>
  <c r="S1504" i="82"/>
  <c r="S1506" i="82"/>
  <c r="S1508" i="82"/>
  <c r="S1510" i="82"/>
  <c r="S1512" i="82"/>
  <c r="S1514" i="82"/>
  <c r="S1516" i="82"/>
  <c r="S1518" i="82"/>
  <c r="S1520" i="82"/>
  <c r="S1522" i="82"/>
  <c r="S1524" i="82"/>
  <c r="S1526" i="82"/>
  <c r="S1528" i="82"/>
  <c r="S1530" i="82"/>
  <c r="S1532" i="82"/>
  <c r="S1534" i="82"/>
  <c r="S1536" i="82"/>
  <c r="S1538" i="82"/>
  <c r="S1540" i="82"/>
  <c r="S1542" i="82"/>
  <c r="S1544" i="82"/>
  <c r="S1546" i="82"/>
  <c r="S1548" i="82"/>
  <c r="S1550" i="82"/>
  <c r="S1552" i="82"/>
  <c r="S1554" i="82"/>
  <c r="S1556" i="82"/>
  <c r="S1558" i="82"/>
  <c r="S1560" i="82"/>
  <c r="S1562" i="82"/>
  <c r="S1566" i="82"/>
  <c r="S1503" i="82"/>
  <c r="S1505" i="82"/>
  <c r="S1507" i="82"/>
  <c r="S1509" i="82"/>
  <c r="S1511" i="82"/>
  <c r="S1513" i="82"/>
  <c r="S1515" i="82"/>
  <c r="S1517" i="82"/>
  <c r="S1519" i="82"/>
  <c r="S1521" i="82"/>
  <c r="S1523" i="82"/>
  <c r="S1525" i="82"/>
  <c r="S1527" i="82"/>
  <c r="S1529" i="82"/>
  <c r="S1531" i="82"/>
  <c r="S1533" i="82"/>
  <c r="S1535" i="82"/>
  <c r="S1537" i="82"/>
  <c r="S1539" i="82"/>
  <c r="S1541" i="82"/>
  <c r="S1543" i="82"/>
  <c r="S1545" i="82"/>
  <c r="S1547" i="82"/>
  <c r="S1549" i="82"/>
  <c r="S1551" i="82"/>
  <c r="S1553" i="82"/>
  <c r="S1555" i="82"/>
  <c r="S1557" i="82"/>
  <c r="S1559" i="82"/>
  <c r="S1561" i="82"/>
  <c r="S1564" i="82"/>
  <c r="S1565" i="82"/>
  <c r="S1570" i="82"/>
  <c r="S1567" i="82"/>
  <c r="S1571" i="82"/>
  <c r="S1568" i="82"/>
  <c r="S1572" i="82"/>
  <c r="S1563" i="82"/>
  <c r="S1569" i="82"/>
  <c r="S1573" i="82"/>
  <c r="AJ33" i="82"/>
  <c r="BD104" i="18"/>
  <c r="BD165" i="18" s="1"/>
  <c r="U3121" i="82" s="1"/>
  <c r="CT1732" i="82"/>
  <c r="CV1732" i="82" s="1"/>
  <c r="CT1737" i="82"/>
  <c r="CV1737" i="82" s="1"/>
  <c r="CT1740" i="82"/>
  <c r="CV1740" i="82" s="1"/>
  <c r="CT1745" i="82"/>
  <c r="CV1745" i="82" s="1"/>
  <c r="CT1748" i="82"/>
  <c r="CV1748" i="82" s="1"/>
  <c r="CT1751" i="82"/>
  <c r="CV1751" i="82" s="1"/>
  <c r="CT1754" i="82"/>
  <c r="CV1754" i="82" s="1"/>
  <c r="CT1759" i="82"/>
  <c r="CV1759" i="82" s="1"/>
  <c r="CT1769" i="82"/>
  <c r="CV1769" i="82" s="1"/>
  <c r="CT1733" i="82"/>
  <c r="CV1733" i="82" s="1"/>
  <c r="CT1736" i="82"/>
  <c r="CV1736" i="82" s="1"/>
  <c r="CT1741" i="82"/>
  <c r="CV1741" i="82" s="1"/>
  <c r="CT1744" i="82"/>
  <c r="CV1744" i="82" s="1"/>
  <c r="CT1749" i="82"/>
  <c r="CV1749" i="82" s="1"/>
  <c r="CT1755" i="82"/>
  <c r="CV1755" i="82" s="1"/>
  <c r="CT1758" i="82"/>
  <c r="CV1758" i="82" s="1"/>
  <c r="CV1765" i="82"/>
  <c r="CT1768" i="82"/>
  <c r="CV1768" i="82" s="1"/>
  <c r="CT1738" i="82"/>
  <c r="CV1738" i="82" s="1"/>
  <c r="CT1747" i="82"/>
  <c r="CV1747" i="82" s="1"/>
  <c r="CT1756" i="82"/>
  <c r="CV1756" i="82" s="1"/>
  <c r="CT1767" i="82"/>
  <c r="CV1767" i="82" s="1"/>
  <c r="CT1734" i="82"/>
  <c r="CV1734" i="82" s="1"/>
  <c r="CT1743" i="82"/>
  <c r="CV1743" i="82" s="1"/>
  <c r="CT1750" i="82"/>
  <c r="CV1750" i="82" s="1"/>
  <c r="CT1752" i="82"/>
  <c r="CV1752" i="82" s="1"/>
  <c r="CT1761" i="82"/>
  <c r="CV1761" i="82" s="1"/>
  <c r="CT1770" i="82"/>
  <c r="CV1770" i="82" s="1"/>
  <c r="CT1746" i="82"/>
  <c r="CV1746" i="82" s="1"/>
  <c r="CT1771" i="82"/>
  <c r="CV1771" i="82" s="1"/>
  <c r="CT1735" i="82"/>
  <c r="CV1735" i="82" s="1"/>
  <c r="CT1766" i="82"/>
  <c r="CV1766" i="82" s="1"/>
  <c r="CT1739" i="82"/>
  <c r="CV1739" i="82" s="1"/>
  <c r="CT1742" i="82"/>
  <c r="CV1742" i="82" s="1"/>
  <c r="CT1753" i="82"/>
  <c r="CV1753" i="82" s="1"/>
  <c r="CT1757" i="82"/>
  <c r="CV1757" i="82" s="1"/>
  <c r="CT1760" i="82"/>
  <c r="CV1760" i="82" s="1"/>
  <c r="S3066" i="82"/>
  <c r="S3068" i="82"/>
  <c r="S3070" i="82"/>
  <c r="S3072" i="82"/>
  <c r="S3074" i="82"/>
  <c r="S3076" i="82"/>
  <c r="S3078" i="82"/>
  <c r="S3080" i="82"/>
  <c r="S3082" i="82"/>
  <c r="S3084" i="82"/>
  <c r="S3086" i="82"/>
  <c r="S3088" i="82"/>
  <c r="S3090" i="82"/>
  <c r="S3092" i="82"/>
  <c r="S3094" i="82"/>
  <c r="S3096" i="82"/>
  <c r="S3098" i="82"/>
  <c r="S3100" i="82"/>
  <c r="S3102" i="82"/>
  <c r="S3104" i="82"/>
  <c r="S3106" i="82"/>
  <c r="S3108" i="82"/>
  <c r="S3110" i="82"/>
  <c r="S3112" i="82"/>
  <c r="S3114" i="82"/>
  <c r="S3116" i="82"/>
  <c r="S3118" i="82"/>
  <c r="S3120" i="82"/>
  <c r="S3122" i="82"/>
  <c r="S3124" i="82"/>
  <c r="S3128" i="82"/>
  <c r="S3065" i="82"/>
  <c r="S3067" i="82"/>
  <c r="S3069" i="82"/>
  <c r="S3071" i="82"/>
  <c r="S3073" i="82"/>
  <c r="S3075" i="82"/>
  <c r="S3077" i="82"/>
  <c r="S3079" i="82"/>
  <c r="S3081" i="82"/>
  <c r="S3083" i="82"/>
  <c r="S3085" i="82"/>
  <c r="S3087" i="82"/>
  <c r="S3089" i="82"/>
  <c r="S3091" i="82"/>
  <c r="S3093" i="82"/>
  <c r="S3095" i="82"/>
  <c r="S3097" i="82"/>
  <c r="S3099" i="82"/>
  <c r="S3101" i="82"/>
  <c r="S3103" i="82"/>
  <c r="S3105" i="82"/>
  <c r="S3107" i="82"/>
  <c r="S3109" i="82"/>
  <c r="S3111" i="82"/>
  <c r="S3113" i="82"/>
  <c r="S3115" i="82"/>
  <c r="S3117" i="82"/>
  <c r="S3119" i="82"/>
  <c r="S3121" i="82"/>
  <c r="S3123" i="82"/>
  <c r="S3126" i="82"/>
  <c r="S3127" i="82"/>
  <c r="S3132" i="82"/>
  <c r="S3129" i="82"/>
  <c r="S3133" i="82"/>
  <c r="S3130" i="82"/>
  <c r="S3134" i="82"/>
  <c r="S3125" i="82"/>
  <c r="S3131" i="82"/>
  <c r="S3135" i="82"/>
  <c r="AJ55" i="82"/>
  <c r="BA84" i="18"/>
  <c r="T783" i="82" s="1"/>
  <c r="T3831" i="82"/>
  <c r="AZ84" i="18"/>
  <c r="T3836" i="82" s="1"/>
  <c r="T562" i="82"/>
  <c r="I91" i="81"/>
  <c r="Y91" i="81" s="1"/>
  <c r="AG91" i="81" s="1"/>
  <c r="T3687" i="82"/>
  <c r="T3685" i="82"/>
  <c r="T3119" i="82"/>
  <c r="T633" i="82"/>
  <c r="I185" i="81"/>
  <c r="Y185" i="81" s="1"/>
  <c r="AG185" i="81" s="1"/>
  <c r="T773" i="82"/>
  <c r="T774" i="82"/>
  <c r="T3827" i="82"/>
  <c r="T3826" i="82"/>
  <c r="AN28" i="18"/>
  <c r="T2079" i="82" s="1"/>
  <c r="T2076" i="82"/>
  <c r="AU104" i="18"/>
  <c r="AU120" i="18" s="1"/>
  <c r="U3716" i="82" s="1"/>
  <c r="CT2096" i="82"/>
  <c r="CV2096" i="82" s="1"/>
  <c r="CT2097" i="82"/>
  <c r="CV2097" i="82" s="1"/>
  <c r="CT2104" i="82"/>
  <c r="CV2104" i="82" s="1"/>
  <c r="CT2105" i="82"/>
  <c r="CV2105" i="82" s="1"/>
  <c r="CT2112" i="82"/>
  <c r="CV2112" i="82" s="1"/>
  <c r="CT2092" i="82"/>
  <c r="CV2092" i="82" s="1"/>
  <c r="CT2093" i="82"/>
  <c r="CV2093" i="82" s="1"/>
  <c r="CT2100" i="82"/>
  <c r="CV2100" i="82" s="1"/>
  <c r="CT2101" i="82"/>
  <c r="CV2101" i="82" s="1"/>
  <c r="CT2108" i="82"/>
  <c r="CV2108" i="82" s="1"/>
  <c r="CT2109" i="82"/>
  <c r="CV2109" i="82" s="1"/>
  <c r="CT2106" i="82"/>
  <c r="CV2106" i="82" s="1"/>
  <c r="CT2107" i="82"/>
  <c r="CV2107" i="82" s="1"/>
  <c r="CT2116" i="82"/>
  <c r="CV2116" i="82" s="1"/>
  <c r="CT2117" i="82"/>
  <c r="CV2117" i="82" s="1"/>
  <c r="CT2126" i="82"/>
  <c r="CV2126" i="82" s="1"/>
  <c r="CT2127" i="82"/>
  <c r="CV2127" i="82" s="1"/>
  <c r="CT2102" i="82"/>
  <c r="CV2102" i="82" s="1"/>
  <c r="CT2103" i="82"/>
  <c r="CV2103" i="82" s="1"/>
  <c r="CT2118" i="82"/>
  <c r="CV2118" i="82" s="1"/>
  <c r="CT2119" i="82"/>
  <c r="CV2119" i="82" s="1"/>
  <c r="CT2128" i="82"/>
  <c r="CV2128" i="82" s="1"/>
  <c r="CT2129" i="82"/>
  <c r="CV2129" i="82" s="1"/>
  <c r="CT2113" i="82"/>
  <c r="CV2113" i="82" s="1"/>
  <c r="CT2114" i="82"/>
  <c r="CV2114" i="82" s="1"/>
  <c r="CT2115" i="82"/>
  <c r="CV2115" i="82" s="1"/>
  <c r="CT2130" i="82"/>
  <c r="CV2130" i="82" s="1"/>
  <c r="CT2131" i="82"/>
  <c r="CV2131" i="82" s="1"/>
  <c r="CT2098" i="82"/>
  <c r="CV2098" i="82" s="1"/>
  <c r="CT2099" i="82"/>
  <c r="CV2099" i="82" s="1"/>
  <c r="CT2110" i="82"/>
  <c r="CV2110" i="82" s="1"/>
  <c r="CT2111" i="82"/>
  <c r="CV2111" i="82" s="1"/>
  <c r="CT2120" i="82"/>
  <c r="CV2120" i="82" s="1"/>
  <c r="CT2121" i="82"/>
  <c r="CV2121" i="82" s="1"/>
  <c r="CT2122" i="82"/>
  <c r="CV2122" i="82" s="1"/>
  <c r="CT2125" i="82"/>
  <c r="CV2125" i="82" s="1"/>
  <c r="CT2094" i="82"/>
  <c r="CV2094" i="82" s="1"/>
  <c r="CT2095" i="82"/>
  <c r="CV2095" i="82" s="1"/>
  <c r="S3765" i="82"/>
  <c r="S3704" i="82"/>
  <c r="S3705" i="82"/>
  <c r="S3706" i="82"/>
  <c r="S3707" i="82"/>
  <c r="S3708" i="82"/>
  <c r="S3709" i="82"/>
  <c r="S3710" i="82"/>
  <c r="S3711" i="82"/>
  <c r="S3712" i="82"/>
  <c r="S3713" i="82"/>
  <c r="S3714" i="82"/>
  <c r="S3715" i="82"/>
  <c r="S3716" i="82"/>
  <c r="S3717" i="82"/>
  <c r="S3718" i="82"/>
  <c r="S3719" i="82"/>
  <c r="S3720" i="82"/>
  <c r="S3721" i="82"/>
  <c r="S3722" i="82"/>
  <c r="S3723" i="82"/>
  <c r="S3724" i="82"/>
  <c r="S3725" i="82"/>
  <c r="S3726" i="82"/>
  <c r="S3727" i="82"/>
  <c r="S3728" i="82"/>
  <c r="S3729" i="82"/>
  <c r="S3730" i="82"/>
  <c r="S3731" i="82"/>
  <c r="S3732" i="82"/>
  <c r="S3733" i="82"/>
  <c r="S3734" i="82"/>
  <c r="S3735" i="82"/>
  <c r="S3736" i="82"/>
  <c r="S3737" i="82"/>
  <c r="S3738" i="82"/>
  <c r="S3739" i="82"/>
  <c r="S3740" i="82"/>
  <c r="S3741" i="82"/>
  <c r="S3742" i="82"/>
  <c r="S3743" i="82"/>
  <c r="S3744" i="82"/>
  <c r="S3745" i="82"/>
  <c r="S3746" i="82"/>
  <c r="S3747" i="82"/>
  <c r="S3748" i="82"/>
  <c r="S3749" i="82"/>
  <c r="S3750" i="82"/>
  <c r="S3751" i="82"/>
  <c r="S3752" i="82"/>
  <c r="S3753" i="82"/>
  <c r="S3754" i="82"/>
  <c r="S3755" i="82"/>
  <c r="S3756" i="82"/>
  <c r="S3757" i="82"/>
  <c r="S3758" i="82"/>
  <c r="S3759" i="82"/>
  <c r="S3760" i="82"/>
  <c r="S3761" i="82"/>
  <c r="S3762" i="82"/>
  <c r="S3763" i="82"/>
  <c r="S3767" i="82"/>
  <c r="S3766" i="82"/>
  <c r="S3769" i="82"/>
  <c r="S3773" i="82"/>
  <c r="S3768" i="82"/>
  <c r="S3772" i="82"/>
  <c r="S3771" i="82"/>
  <c r="S3764" i="82"/>
  <c r="S3770" i="82"/>
  <c r="S3774" i="82"/>
  <c r="AJ64" i="82"/>
  <c r="AO28" i="18"/>
  <c r="T2860" i="82" s="1"/>
  <c r="T2857" i="82"/>
  <c r="AN155" i="18"/>
  <c r="U2118" i="82" s="1"/>
  <c r="AN154" i="18"/>
  <c r="U2117" i="82" s="1"/>
  <c r="T3756" i="82"/>
  <c r="T1343" i="82"/>
  <c r="M91" i="81"/>
  <c r="AA91" i="81" s="1"/>
  <c r="AI91" i="81" s="1"/>
  <c r="T3760" i="82"/>
  <c r="AU84" i="18"/>
  <c r="T3765" i="82" s="1"/>
  <c r="BC75" i="18"/>
  <c r="T2337" i="82" s="1"/>
  <c r="T2335" i="82"/>
  <c r="BB75" i="18"/>
  <c r="T1556" i="82" s="1"/>
  <c r="T1554" i="82"/>
  <c r="T704" i="82"/>
  <c r="I279" i="81"/>
  <c r="Y279" i="81" s="1"/>
  <c r="AG279" i="81" s="1"/>
  <c r="AT28" i="18"/>
  <c r="T2928" i="82"/>
  <c r="BC25" i="18"/>
  <c r="T2289" i="82" s="1"/>
  <c r="T2284" i="82"/>
  <c r="AR28" i="18"/>
  <c r="T1366" i="82"/>
  <c r="T2976" i="82"/>
  <c r="U185" i="81"/>
  <c r="AE185" i="81" s="1"/>
  <c r="AM185" i="81" s="1"/>
  <c r="T3047" i="82"/>
  <c r="U279" i="81"/>
  <c r="AE279" i="81" s="1"/>
  <c r="AM279" i="81" s="1"/>
  <c r="T3117" i="82"/>
  <c r="BC104" i="18"/>
  <c r="BC170" i="18" s="1"/>
  <c r="U2345" i="82" s="1"/>
  <c r="CT1293" i="82"/>
  <c r="CV1293" i="82" s="1"/>
  <c r="CT1298" i="82"/>
  <c r="CV1298" i="82" s="1"/>
  <c r="CT1301" i="82"/>
  <c r="CV1301" i="82" s="1"/>
  <c r="CT1306" i="82"/>
  <c r="CV1306" i="82" s="1"/>
  <c r="CT1309" i="82"/>
  <c r="CV1309" i="82" s="1"/>
  <c r="CT1314" i="82"/>
  <c r="CV1314" i="82" s="1"/>
  <c r="CT1317" i="82"/>
  <c r="CV1317" i="82" s="1"/>
  <c r="CT1322" i="82"/>
  <c r="CV1322" i="82" s="1"/>
  <c r="CT1327" i="82"/>
  <c r="CV1327" i="82" s="1"/>
  <c r="CT1294" i="82"/>
  <c r="CV1294" i="82" s="1"/>
  <c r="CT1297" i="82"/>
  <c r="CV1297" i="82" s="1"/>
  <c r="CT1302" i="82"/>
  <c r="CV1302" i="82" s="1"/>
  <c r="CT1305" i="82"/>
  <c r="CV1305" i="82" s="1"/>
  <c r="CT1310" i="82"/>
  <c r="CV1310" i="82" s="1"/>
  <c r="CT1313" i="82"/>
  <c r="CV1313" i="82" s="1"/>
  <c r="CT1318" i="82"/>
  <c r="CV1318" i="82" s="1"/>
  <c r="CT1321" i="82"/>
  <c r="CV1321" i="82" s="1"/>
  <c r="CT1328" i="82"/>
  <c r="CV1328" i="82" s="1"/>
  <c r="CT1331" i="82"/>
  <c r="CV1331" i="82" s="1"/>
  <c r="CT1300" i="82"/>
  <c r="CV1300" i="82" s="1"/>
  <c r="CT1307" i="82"/>
  <c r="CV1307" i="82" s="1"/>
  <c r="CT1316" i="82"/>
  <c r="CV1316" i="82" s="1"/>
  <c r="CT1325" i="82"/>
  <c r="CV1325" i="82" s="1"/>
  <c r="CT1296" i="82"/>
  <c r="CV1296" i="82" s="1"/>
  <c r="CT1303" i="82"/>
  <c r="CV1303" i="82" s="1"/>
  <c r="CT1312" i="82"/>
  <c r="CV1312" i="82" s="1"/>
  <c r="CT1319" i="82"/>
  <c r="CV1319" i="82" s="1"/>
  <c r="CT1330" i="82"/>
  <c r="CV1330" i="82" s="1"/>
  <c r="CT1320" i="82"/>
  <c r="CV1320" i="82" s="1"/>
  <c r="CT1292" i="82"/>
  <c r="CV1292" i="82" s="1"/>
  <c r="CT1295" i="82"/>
  <c r="CV1295" i="82" s="1"/>
  <c r="CT1315" i="82"/>
  <c r="CV1315" i="82" s="1"/>
  <c r="CT1326" i="82"/>
  <c r="CV1326" i="82" s="1"/>
  <c r="CT1329" i="82"/>
  <c r="CV1329" i="82" s="1"/>
  <c r="CT1304" i="82"/>
  <c r="CV1304" i="82" s="1"/>
  <c r="CT1299" i="82"/>
  <c r="CV1299" i="82" s="1"/>
  <c r="CT1308" i="82"/>
  <c r="CV1308" i="82" s="1"/>
  <c r="CT1311" i="82"/>
  <c r="CV1311" i="82" s="1"/>
  <c r="S2284" i="82"/>
  <c r="S2286" i="82"/>
  <c r="S2288" i="82"/>
  <c r="S2290" i="82"/>
  <c r="S2292" i="82"/>
  <c r="S2294" i="82"/>
  <c r="S2296" i="82"/>
  <c r="S2298" i="82"/>
  <c r="S2300" i="82"/>
  <c r="S2302" i="82"/>
  <c r="S2304" i="82"/>
  <c r="S2306" i="82"/>
  <c r="S2308" i="82"/>
  <c r="S2310" i="82"/>
  <c r="S2312" i="82"/>
  <c r="S2314" i="82"/>
  <c r="S2316" i="82"/>
  <c r="S2318" i="82"/>
  <c r="S2320" i="82"/>
  <c r="S2322" i="82"/>
  <c r="S2324" i="82"/>
  <c r="S2326" i="82"/>
  <c r="S2328" i="82"/>
  <c r="S2330" i="82"/>
  <c r="S2332" i="82"/>
  <c r="S2334" i="82"/>
  <c r="S2336" i="82"/>
  <c r="S2338" i="82"/>
  <c r="S2340" i="82"/>
  <c r="S2342" i="82"/>
  <c r="S2345" i="82"/>
  <c r="S2285" i="82"/>
  <c r="S2287" i="82"/>
  <c r="S2289" i="82"/>
  <c r="S2291" i="82"/>
  <c r="S2293" i="82"/>
  <c r="S2295" i="82"/>
  <c r="S2297" i="82"/>
  <c r="S2299" i="82"/>
  <c r="S2301" i="82"/>
  <c r="S2303" i="82"/>
  <c r="S2305" i="82"/>
  <c r="S2307" i="82"/>
  <c r="S2309" i="82"/>
  <c r="S2311" i="82"/>
  <c r="S2313" i="82"/>
  <c r="S2315" i="82"/>
  <c r="S2317" i="82"/>
  <c r="S2319" i="82"/>
  <c r="S2321" i="82"/>
  <c r="S2323" i="82"/>
  <c r="S2325" i="82"/>
  <c r="S2327" i="82"/>
  <c r="S2329" i="82"/>
  <c r="S2331" i="82"/>
  <c r="S2333" i="82"/>
  <c r="S2335" i="82"/>
  <c r="S2337" i="82"/>
  <c r="S2339" i="82"/>
  <c r="S2341" i="82"/>
  <c r="S2343" i="82"/>
  <c r="S2347" i="82"/>
  <c r="S2349" i="82"/>
  <c r="S2353" i="82"/>
  <c r="S2344" i="82"/>
  <c r="S2350" i="82"/>
  <c r="S2354" i="82"/>
  <c r="S2346" i="82"/>
  <c r="S2351" i="82"/>
  <c r="S2348" i="82"/>
  <c r="S2352" i="82"/>
  <c r="AJ44" i="82"/>
  <c r="BE23" i="18"/>
  <c r="T3849" i="82" s="1"/>
  <c r="T3068" i="82"/>
  <c r="BD84" i="18"/>
  <c r="T3126" i="82" s="1"/>
  <c r="BC84" i="18"/>
  <c r="T2345" i="82" s="1"/>
  <c r="BE26" i="18"/>
  <c r="T3852" i="82" s="1"/>
  <c r="AZ147" i="18"/>
  <c r="U3814" i="82" s="1"/>
  <c r="AZ149" i="18"/>
  <c r="U3816" i="82" s="1"/>
  <c r="BE24" i="18"/>
  <c r="T3850" i="82" s="1"/>
  <c r="BE22" i="18"/>
  <c r="T3848" i="82" s="1"/>
  <c r="BE21" i="18"/>
  <c r="T3847" i="82" s="1"/>
  <c r="BA25" i="18"/>
  <c r="AT111" i="18"/>
  <c r="U2928" i="82" s="1"/>
  <c r="P172" i="18"/>
  <c r="U2560" i="82" s="1"/>
  <c r="O172" i="18"/>
  <c r="U1779" i="82" s="1"/>
  <c r="AR111" i="18"/>
  <c r="U1366" i="82" s="1"/>
  <c r="Q28" i="18"/>
  <c r="Q111" i="18"/>
  <c r="U3283" i="82" s="1"/>
  <c r="AQ111" i="18"/>
  <c r="U585" i="82" s="1"/>
  <c r="K172" i="18"/>
  <c r="U2489" i="82" s="1"/>
  <c r="J172" i="18"/>
  <c r="U1708" i="82" s="1"/>
  <c r="I172" i="18"/>
  <c r="U927" i="82" s="1"/>
  <c r="AU177" i="18"/>
  <c r="U3772" i="82" s="1"/>
  <c r="AU136" i="18"/>
  <c r="U3732" i="82" s="1"/>
  <c r="AU152" i="18"/>
  <c r="U3748" i="82" s="1"/>
  <c r="AU170" i="18"/>
  <c r="U3765" i="82" s="1"/>
  <c r="AU124" i="18"/>
  <c r="U3720" i="82" s="1"/>
  <c r="AU169" i="18"/>
  <c r="U3764" i="82" s="1"/>
  <c r="AU131" i="18"/>
  <c r="U3727" i="82" s="1"/>
  <c r="AU150" i="18"/>
  <c r="U3746" i="82" s="1"/>
  <c r="AU112" i="18"/>
  <c r="U3710" i="82" s="1"/>
  <c r="AU142" i="18"/>
  <c r="U3738" i="82" s="1"/>
  <c r="AU119" i="18"/>
  <c r="U3715" i="82" s="1"/>
  <c r="AU148" i="18"/>
  <c r="U3744" i="82" s="1"/>
  <c r="AU165" i="18"/>
  <c r="U3760" i="82" s="1"/>
  <c r="AU133" i="18"/>
  <c r="U3729" i="82" s="1"/>
  <c r="AU156" i="18"/>
  <c r="U3752" i="82" s="1"/>
  <c r="AU138" i="18"/>
  <c r="U3734" i="82" s="1"/>
  <c r="AO167" i="18"/>
  <c r="U2910" i="82" s="1"/>
  <c r="AO169" i="18"/>
  <c r="U2912" i="82" s="1"/>
  <c r="AO171" i="18"/>
  <c r="U2914" i="82" s="1"/>
  <c r="AO123" i="18"/>
  <c r="U2867" i="82" s="1"/>
  <c r="AO125" i="18"/>
  <c r="U2869" i="82" s="1"/>
  <c r="AO128" i="18"/>
  <c r="U2872" i="82" s="1"/>
  <c r="AO133" i="18"/>
  <c r="U2877" i="82" s="1"/>
  <c r="AO137" i="18"/>
  <c r="U2881" i="82" s="1"/>
  <c r="AO144" i="18"/>
  <c r="U2888" i="82" s="1"/>
  <c r="AO149" i="18"/>
  <c r="U2893" i="82" s="1"/>
  <c r="AO152" i="18"/>
  <c r="U2896" i="82" s="1"/>
  <c r="AO157" i="18"/>
  <c r="U2901" i="82" s="1"/>
  <c r="AO161" i="18"/>
  <c r="U2905" i="82" s="1"/>
  <c r="AO163" i="18"/>
  <c r="U2907" i="82" s="1"/>
  <c r="AO112" i="18"/>
  <c r="U2858" i="82" s="1"/>
  <c r="AO120" i="18"/>
  <c r="U2864" i="82" s="1"/>
  <c r="AO136" i="18"/>
  <c r="U2880" i="82" s="1"/>
  <c r="AO145" i="18"/>
  <c r="U2889" i="82" s="1"/>
  <c r="AO150" i="18"/>
  <c r="U2894" i="82" s="1"/>
  <c r="AO158" i="18"/>
  <c r="U2902" i="82" s="1"/>
  <c r="AO107" i="18"/>
  <c r="U2853" i="82" s="1"/>
  <c r="AO174" i="18"/>
  <c r="U2917" i="82" s="1"/>
  <c r="AO177" i="18"/>
  <c r="U2920" i="82" s="1"/>
  <c r="AO165" i="18"/>
  <c r="U2908" i="82" s="1"/>
  <c r="AO119" i="18"/>
  <c r="U2863" i="82" s="1"/>
  <c r="AO122" i="18"/>
  <c r="U2866" i="82" s="1"/>
  <c r="AO126" i="18"/>
  <c r="U2870" i="82" s="1"/>
  <c r="AO131" i="18"/>
  <c r="U2875" i="82" s="1"/>
  <c r="AO135" i="18"/>
  <c r="U2879" i="82" s="1"/>
  <c r="AO138" i="18"/>
  <c r="U2882" i="82" s="1"/>
  <c r="AO140" i="18"/>
  <c r="U2884" i="82" s="1"/>
  <c r="AO143" i="18"/>
  <c r="U2887" i="82" s="1"/>
  <c r="AO147" i="18"/>
  <c r="U2891" i="82" s="1"/>
  <c r="AO156" i="18"/>
  <c r="U2900" i="82" s="1"/>
  <c r="AO117" i="18"/>
  <c r="U2861" i="82" s="1"/>
  <c r="AO113" i="18"/>
  <c r="U2859" i="82" s="1"/>
  <c r="AO114" i="18"/>
  <c r="U2860" i="82" s="1"/>
  <c r="AO106" i="18"/>
  <c r="U2852" i="82" s="1"/>
  <c r="AO127" i="18"/>
  <c r="U2871" i="82" s="1"/>
  <c r="AO132" i="18"/>
  <c r="U2876" i="82" s="1"/>
  <c r="AO141" i="18"/>
  <c r="U2885" i="82" s="1"/>
  <c r="AO148" i="18"/>
  <c r="U2892" i="82" s="1"/>
  <c r="AO160" i="18"/>
  <c r="U2904" i="82" s="1"/>
  <c r="AO162" i="18"/>
  <c r="U2906" i="82" s="1"/>
  <c r="AO166" i="18"/>
  <c r="U2909" i="82" s="1"/>
  <c r="AO168" i="18"/>
  <c r="U2911" i="82" s="1"/>
  <c r="AO170" i="18"/>
  <c r="U2913" i="82" s="1"/>
  <c r="AO173" i="18"/>
  <c r="U2916" i="82" s="1"/>
  <c r="AO176" i="18"/>
  <c r="U2919" i="82" s="1"/>
  <c r="AO178" i="18"/>
  <c r="U2921" i="82" s="1"/>
  <c r="AO118" i="18"/>
  <c r="U2862" i="82" s="1"/>
  <c r="AO121" i="18"/>
  <c r="U2865" i="82" s="1"/>
  <c r="AO130" i="18"/>
  <c r="U2874" i="82" s="1"/>
  <c r="AO134" i="18"/>
  <c r="U2878" i="82" s="1"/>
  <c r="AO139" i="18"/>
  <c r="U2883" i="82" s="1"/>
  <c r="AO142" i="18"/>
  <c r="U2886" i="82" s="1"/>
  <c r="AO146" i="18"/>
  <c r="U2890" i="82" s="1"/>
  <c r="AO151" i="18"/>
  <c r="U2895" i="82" s="1"/>
  <c r="AO153" i="18"/>
  <c r="U2897" i="82" s="1"/>
  <c r="AO159" i="18"/>
  <c r="U2903" i="82" s="1"/>
  <c r="AO108" i="18"/>
  <c r="U2854" i="82" s="1"/>
  <c r="AO109" i="18"/>
  <c r="U2855" i="82" s="1"/>
  <c r="AO110" i="18"/>
  <c r="U2856" i="82" s="1"/>
  <c r="AO111" i="18"/>
  <c r="U2857" i="82" s="1"/>
  <c r="AO175" i="18"/>
  <c r="U2918" i="82" s="1"/>
  <c r="AO124" i="18"/>
  <c r="U2868" i="82" s="1"/>
  <c r="AO129" i="18"/>
  <c r="U2873" i="82" s="1"/>
  <c r="BD133" i="18"/>
  <c r="U3090" i="82" s="1"/>
  <c r="AN166" i="18"/>
  <c r="U2128" i="82" s="1"/>
  <c r="AN167" i="18"/>
  <c r="U2129" i="82" s="1"/>
  <c r="AN170" i="18"/>
  <c r="U2132" i="82" s="1"/>
  <c r="AN171" i="18"/>
  <c r="U2133" i="82" s="1"/>
  <c r="AN178" i="18"/>
  <c r="U2140" i="82" s="1"/>
  <c r="AN165" i="18"/>
  <c r="U2127" i="82" s="1"/>
  <c r="AN128" i="18"/>
  <c r="U2091" i="82" s="1"/>
  <c r="AN139" i="18"/>
  <c r="U2102" i="82" s="1"/>
  <c r="AN144" i="18"/>
  <c r="U2107" i="82" s="1"/>
  <c r="AN150" i="18"/>
  <c r="U2113" i="82" s="1"/>
  <c r="AN151" i="18"/>
  <c r="U2114" i="82" s="1"/>
  <c r="AN152" i="18"/>
  <c r="U2115" i="82" s="1"/>
  <c r="AN160" i="18"/>
  <c r="U2123" i="82" s="1"/>
  <c r="AN168" i="18"/>
  <c r="U2130" i="82" s="1"/>
  <c r="AN169" i="18"/>
  <c r="U2131" i="82" s="1"/>
  <c r="AN175" i="18"/>
  <c r="U2137" i="82" s="1"/>
  <c r="AN119" i="18"/>
  <c r="U2082" i="82" s="1"/>
  <c r="AN120" i="18"/>
  <c r="U2083" i="82" s="1"/>
  <c r="AN131" i="18"/>
  <c r="U2094" i="82" s="1"/>
  <c r="AN143" i="18"/>
  <c r="U2106" i="82" s="1"/>
  <c r="AN162" i="18"/>
  <c r="U2125" i="82" s="1"/>
  <c r="AN112" i="18"/>
  <c r="U2077" i="82" s="1"/>
  <c r="AN173" i="18"/>
  <c r="U2135" i="82" s="1"/>
  <c r="AN118" i="18"/>
  <c r="U2081" i="82" s="1"/>
  <c r="AN123" i="18"/>
  <c r="U2086" i="82" s="1"/>
  <c r="AN129" i="18"/>
  <c r="U2092" i="82" s="1"/>
  <c r="AN130" i="18"/>
  <c r="U2093" i="82" s="1"/>
  <c r="AN134" i="18"/>
  <c r="U2097" i="82" s="1"/>
  <c r="AN140" i="18"/>
  <c r="U2103" i="82" s="1"/>
  <c r="AN141" i="18"/>
  <c r="U2104" i="82" s="1"/>
  <c r="AN142" i="18"/>
  <c r="U2105" i="82" s="1"/>
  <c r="AN145" i="18"/>
  <c r="U2108" i="82" s="1"/>
  <c r="AN146" i="18"/>
  <c r="U2109" i="82" s="1"/>
  <c r="AN157" i="18"/>
  <c r="U2120" i="82" s="1"/>
  <c r="AN161" i="18"/>
  <c r="U2124" i="82" s="1"/>
  <c r="AN108" i="18"/>
  <c r="U2073" i="82" s="1"/>
  <c r="AN110" i="18"/>
  <c r="U2075" i="82" s="1"/>
  <c r="AN113" i="18"/>
  <c r="U2078" i="82" s="1"/>
  <c r="AN106" i="18"/>
  <c r="U2071" i="82" s="1"/>
  <c r="AN174" i="18"/>
  <c r="U2136" i="82" s="1"/>
  <c r="AN176" i="18"/>
  <c r="U2138" i="82" s="1"/>
  <c r="AN121" i="18"/>
  <c r="U2084" i="82" s="1"/>
  <c r="AN124" i="18"/>
  <c r="U2087" i="82" s="1"/>
  <c r="AN132" i="18"/>
  <c r="U2095" i="82" s="1"/>
  <c r="AN135" i="18"/>
  <c r="U2098" i="82" s="1"/>
  <c r="AN136" i="18"/>
  <c r="U2099" i="82" s="1"/>
  <c r="AN147" i="18"/>
  <c r="U2110" i="82" s="1"/>
  <c r="AN148" i="18"/>
  <c r="U2111" i="82" s="1"/>
  <c r="AN153" i="18"/>
  <c r="U2116" i="82" s="1"/>
  <c r="AN158" i="18"/>
  <c r="U2121" i="82" s="1"/>
  <c r="AN159" i="18"/>
  <c r="U2122" i="82" s="1"/>
  <c r="AN107" i="18"/>
  <c r="U2072" i="82" s="1"/>
  <c r="AN127" i="18"/>
  <c r="U2090" i="82" s="1"/>
  <c r="AN138" i="18"/>
  <c r="U2101" i="82" s="1"/>
  <c r="AN117" i="18"/>
  <c r="U2080" i="82" s="1"/>
  <c r="AN109" i="18"/>
  <c r="U2074" i="82" s="1"/>
  <c r="AN177" i="18"/>
  <c r="U2139" i="82" s="1"/>
  <c r="AN114" i="18"/>
  <c r="U2079" i="82" s="1"/>
  <c r="AN122" i="18"/>
  <c r="U2085" i="82" s="1"/>
  <c r="AN126" i="18"/>
  <c r="U2089" i="82" s="1"/>
  <c r="AN137" i="18"/>
  <c r="U2100" i="82" s="1"/>
  <c r="AN163" i="18"/>
  <c r="U2126" i="82" s="1"/>
  <c r="AN125" i="18"/>
  <c r="U2088" i="82" s="1"/>
  <c r="AN111" i="18"/>
  <c r="U2076" i="82" s="1"/>
  <c r="AN133" i="18"/>
  <c r="U2096" i="82" s="1"/>
  <c r="AN149" i="18"/>
  <c r="U2112" i="82" s="1"/>
  <c r="AN156" i="18"/>
  <c r="U2119" i="82" s="1"/>
  <c r="BC167" i="18"/>
  <c r="U2342" i="82" s="1"/>
  <c r="BC143" i="18"/>
  <c r="U2319" i="82" s="1"/>
  <c r="BC177" i="18"/>
  <c r="U2352" i="82" s="1"/>
  <c r="AM167" i="18"/>
  <c r="U1348" i="82" s="1"/>
  <c r="AM169" i="18"/>
  <c r="U1350" i="82" s="1"/>
  <c r="AM171" i="18"/>
  <c r="U1352" i="82" s="1"/>
  <c r="AM175" i="18"/>
  <c r="U1356" i="82" s="1"/>
  <c r="AM120" i="18"/>
  <c r="U1302" i="82" s="1"/>
  <c r="AM126" i="18"/>
  <c r="U1308" i="82" s="1"/>
  <c r="AM130" i="18"/>
  <c r="U1312" i="82" s="1"/>
  <c r="AM131" i="18"/>
  <c r="U1313" i="82" s="1"/>
  <c r="AM136" i="18"/>
  <c r="U1318" i="82" s="1"/>
  <c r="AM137" i="18"/>
  <c r="U1319" i="82" s="1"/>
  <c r="AM141" i="18"/>
  <c r="U1323" i="82" s="1"/>
  <c r="AM146" i="18"/>
  <c r="U1328" i="82" s="1"/>
  <c r="AM147" i="18"/>
  <c r="U1329" i="82" s="1"/>
  <c r="AM151" i="18"/>
  <c r="U1333" i="82" s="1"/>
  <c r="AM159" i="18"/>
  <c r="U1341" i="82" s="1"/>
  <c r="AM160" i="18"/>
  <c r="U1342" i="82" s="1"/>
  <c r="AM117" i="18"/>
  <c r="U1299" i="82" s="1"/>
  <c r="AM113" i="18"/>
  <c r="U1297" i="82" s="1"/>
  <c r="AM114" i="18"/>
  <c r="U1298" i="82" s="1"/>
  <c r="AM106" i="18"/>
  <c r="U1290" i="82" s="1"/>
  <c r="AM108" i="18"/>
  <c r="U1292" i="82" s="1"/>
  <c r="AM166" i="18"/>
  <c r="U1347" i="82" s="1"/>
  <c r="AM168" i="18"/>
  <c r="U1349" i="82" s="1"/>
  <c r="AM170" i="18"/>
  <c r="U1351" i="82" s="1"/>
  <c r="AM174" i="18"/>
  <c r="U1355" i="82" s="1"/>
  <c r="AM178" i="18"/>
  <c r="U1359" i="82" s="1"/>
  <c r="AM119" i="18"/>
  <c r="U1301" i="82" s="1"/>
  <c r="AM124" i="18"/>
  <c r="U1306" i="82" s="1"/>
  <c r="AM125" i="18"/>
  <c r="U1307" i="82" s="1"/>
  <c r="AM129" i="18"/>
  <c r="U1311" i="82" s="1"/>
  <c r="AM135" i="18"/>
  <c r="U1317" i="82" s="1"/>
  <c r="AM140" i="18"/>
  <c r="U1322" i="82" s="1"/>
  <c r="AM145" i="18"/>
  <c r="U1327" i="82" s="1"/>
  <c r="AM150" i="18"/>
  <c r="U1332" i="82" s="1"/>
  <c r="AM158" i="18"/>
  <c r="U1340" i="82" s="1"/>
  <c r="AM163" i="18"/>
  <c r="U1345" i="82" s="1"/>
  <c r="AM107" i="18"/>
  <c r="U1291" i="82" s="1"/>
  <c r="AM173" i="18"/>
  <c r="U1354" i="82" s="1"/>
  <c r="AM177" i="18"/>
  <c r="U1358" i="82" s="1"/>
  <c r="AM118" i="18"/>
  <c r="U1300" i="82" s="1"/>
  <c r="AM122" i="18"/>
  <c r="U1304" i="82" s="1"/>
  <c r="AM123" i="18"/>
  <c r="U1305" i="82" s="1"/>
  <c r="AM128" i="18"/>
  <c r="U1310" i="82" s="1"/>
  <c r="AM133" i="18"/>
  <c r="U1315" i="82" s="1"/>
  <c r="AM134" i="18"/>
  <c r="U1316" i="82" s="1"/>
  <c r="AM139" i="18"/>
  <c r="U1321" i="82" s="1"/>
  <c r="AM143" i="18"/>
  <c r="U1325" i="82" s="1"/>
  <c r="AM144" i="18"/>
  <c r="U1326" i="82" s="1"/>
  <c r="AM149" i="18"/>
  <c r="U1331" i="82" s="1"/>
  <c r="AM156" i="18"/>
  <c r="U1338" i="82" s="1"/>
  <c r="AM157" i="18"/>
  <c r="U1339" i="82" s="1"/>
  <c r="AM162" i="18"/>
  <c r="U1344" i="82" s="1"/>
  <c r="AM109" i="18"/>
  <c r="U1293" i="82" s="1"/>
  <c r="AM176" i="18"/>
  <c r="U1357" i="82" s="1"/>
  <c r="AM165" i="18"/>
  <c r="U1346" i="82" s="1"/>
  <c r="AM121" i="18"/>
  <c r="U1303" i="82" s="1"/>
  <c r="AM127" i="18"/>
  <c r="U1309" i="82" s="1"/>
  <c r="AM153" i="18"/>
  <c r="U1335" i="82" s="1"/>
  <c r="AM142" i="18"/>
  <c r="U1324" i="82" s="1"/>
  <c r="AM148" i="18"/>
  <c r="U1330" i="82" s="1"/>
  <c r="AM152" i="18"/>
  <c r="U1334" i="82" s="1"/>
  <c r="AM110" i="18"/>
  <c r="U1294" i="82" s="1"/>
  <c r="AM112" i="18"/>
  <c r="U1296" i="82" s="1"/>
  <c r="AM132" i="18"/>
  <c r="U1314" i="82" s="1"/>
  <c r="AM138" i="18"/>
  <c r="U1320" i="82" s="1"/>
  <c r="AM161" i="18"/>
  <c r="U1343" i="82" s="1"/>
  <c r="AM111" i="18"/>
  <c r="U1295" i="82" s="1"/>
  <c r="BB127" i="18"/>
  <c r="U1522" i="82" s="1"/>
  <c r="BE18" i="18"/>
  <c r="L150" i="18"/>
  <c r="U3249" i="82" s="1"/>
  <c r="L28" i="18"/>
  <c r="L111" i="18"/>
  <c r="U3212" i="82" s="1"/>
  <c r="G150" i="18"/>
  <c r="U3178" i="82" s="1"/>
  <c r="G28" i="18"/>
  <c r="G111" i="18"/>
  <c r="U3141" i="82" s="1"/>
  <c r="AL169" i="18"/>
  <c r="U569" i="82" s="1"/>
  <c r="AL173" i="18"/>
  <c r="U573" i="82" s="1"/>
  <c r="AL177" i="18"/>
  <c r="U577" i="82" s="1"/>
  <c r="AL165" i="18"/>
  <c r="U565" i="82" s="1"/>
  <c r="AL118" i="18"/>
  <c r="U519" i="82" s="1"/>
  <c r="AL122" i="18"/>
  <c r="U523" i="82" s="1"/>
  <c r="AL126" i="18"/>
  <c r="U527" i="82" s="1"/>
  <c r="AL130" i="18"/>
  <c r="U531" i="82" s="1"/>
  <c r="AL134" i="18"/>
  <c r="U535" i="82" s="1"/>
  <c r="AL138" i="18"/>
  <c r="U539" i="82" s="1"/>
  <c r="AL142" i="18"/>
  <c r="U543" i="82" s="1"/>
  <c r="AL146" i="18"/>
  <c r="U547" i="82" s="1"/>
  <c r="AL150" i="18"/>
  <c r="U551" i="82" s="1"/>
  <c r="AL156" i="18"/>
  <c r="U557" i="82" s="1"/>
  <c r="AL160" i="18"/>
  <c r="U561" i="82" s="1"/>
  <c r="AL168" i="18"/>
  <c r="U568" i="82" s="1"/>
  <c r="AL176" i="18"/>
  <c r="U576" i="82" s="1"/>
  <c r="AL121" i="18"/>
  <c r="U522" i="82" s="1"/>
  <c r="AL125" i="18"/>
  <c r="U526" i="82" s="1"/>
  <c r="AL129" i="18"/>
  <c r="U530" i="82" s="1"/>
  <c r="AL133" i="18"/>
  <c r="U534" i="82" s="1"/>
  <c r="AL137" i="18"/>
  <c r="U538" i="82" s="1"/>
  <c r="AL141" i="18"/>
  <c r="U542" i="82" s="1"/>
  <c r="AL145" i="18"/>
  <c r="U546" i="82" s="1"/>
  <c r="AL149" i="18"/>
  <c r="U550" i="82" s="1"/>
  <c r="AL153" i="18"/>
  <c r="U554" i="82" s="1"/>
  <c r="AL159" i="18"/>
  <c r="U560" i="82" s="1"/>
  <c r="AL167" i="18"/>
  <c r="U567" i="82" s="1"/>
  <c r="AL175" i="18"/>
  <c r="U575" i="82" s="1"/>
  <c r="AL120" i="18"/>
  <c r="U521" i="82" s="1"/>
  <c r="AL124" i="18"/>
  <c r="U525" i="82" s="1"/>
  <c r="AL128" i="18"/>
  <c r="U529" i="82" s="1"/>
  <c r="AL132" i="18"/>
  <c r="U533" i="82" s="1"/>
  <c r="AL136" i="18"/>
  <c r="U537" i="82" s="1"/>
  <c r="AL166" i="18"/>
  <c r="U566" i="82" s="1"/>
  <c r="AL170" i="18"/>
  <c r="U570" i="82" s="1"/>
  <c r="AL174" i="18"/>
  <c r="U574" i="82" s="1"/>
  <c r="AL178" i="18"/>
  <c r="U578" i="82" s="1"/>
  <c r="AL119" i="18"/>
  <c r="U520" i="82" s="1"/>
  <c r="AL123" i="18"/>
  <c r="U524" i="82" s="1"/>
  <c r="AL127" i="18"/>
  <c r="U528" i="82" s="1"/>
  <c r="AL131" i="18"/>
  <c r="U532" i="82" s="1"/>
  <c r="AL135" i="18"/>
  <c r="U536" i="82" s="1"/>
  <c r="AL139" i="18"/>
  <c r="U540" i="82" s="1"/>
  <c r="AL143" i="18"/>
  <c r="U544" i="82" s="1"/>
  <c r="AL147" i="18"/>
  <c r="U548" i="82" s="1"/>
  <c r="AL151" i="18"/>
  <c r="U552" i="82" s="1"/>
  <c r="AL157" i="18"/>
  <c r="U558" i="82" s="1"/>
  <c r="AL109" i="18"/>
  <c r="U512" i="82" s="1"/>
  <c r="AL113" i="18"/>
  <c r="U516" i="82" s="1"/>
  <c r="AL112" i="18"/>
  <c r="U515" i="82" s="1"/>
  <c r="AL108" i="18"/>
  <c r="U511" i="82" s="1"/>
  <c r="AL107" i="18"/>
  <c r="U510" i="82" s="1"/>
  <c r="AL110" i="18"/>
  <c r="U513" i="82" s="1"/>
  <c r="AL140" i="18"/>
  <c r="U541" i="82" s="1"/>
  <c r="AL144" i="18"/>
  <c r="U545" i="82" s="1"/>
  <c r="AL148" i="18"/>
  <c r="U549" i="82" s="1"/>
  <c r="AL152" i="18"/>
  <c r="U553" i="82" s="1"/>
  <c r="AL106" i="18"/>
  <c r="U509" i="82" s="1"/>
  <c r="AL162" i="18"/>
  <c r="U563" i="82" s="1"/>
  <c r="AL111" i="18"/>
  <c r="U514" i="82" s="1"/>
  <c r="AL114" i="18"/>
  <c r="U517" i="82" s="1"/>
  <c r="AL161" i="18"/>
  <c r="U562" i="82" s="1"/>
  <c r="AL117" i="18"/>
  <c r="U518" i="82" s="1"/>
  <c r="BE32" i="65"/>
  <c r="BC36" i="65"/>
  <c r="AZ36" i="65"/>
  <c r="BB61" i="65"/>
  <c r="BB57" i="65"/>
  <c r="BB53" i="65"/>
  <c r="BB49" i="65"/>
  <c r="BB64" i="65"/>
  <c r="BB63" i="65"/>
  <c r="BB62" i="65"/>
  <c r="BB58" i="65"/>
  <c r="BB55" i="65"/>
  <c r="BB52" i="65"/>
  <c r="BB51" i="65"/>
  <c r="BB54" i="65"/>
  <c r="BB50" i="65"/>
  <c r="BB60" i="65"/>
  <c r="BB56" i="65"/>
  <c r="BB59" i="65"/>
  <c r="AF64" i="65"/>
  <c r="AF63" i="65"/>
  <c r="AF59" i="65"/>
  <c r="AF55" i="65"/>
  <c r="AF51" i="65"/>
  <c r="AF61" i="65"/>
  <c r="AF62" i="65"/>
  <c r="AF57" i="65"/>
  <c r="AF58" i="65"/>
  <c r="AF54" i="65"/>
  <c r="AF53" i="65"/>
  <c r="AF60" i="65"/>
  <c r="AF52" i="65"/>
  <c r="AF56" i="65"/>
  <c r="AF50" i="65"/>
  <c r="AF49" i="65"/>
  <c r="BC64" i="65"/>
  <c r="BC60" i="65"/>
  <c r="BC56" i="65"/>
  <c r="BC52" i="65"/>
  <c r="BC51" i="65"/>
  <c r="BC50" i="65"/>
  <c r="BC49" i="65"/>
  <c r="BC62" i="65"/>
  <c r="BC59" i="65"/>
  <c r="BC63" i="65"/>
  <c r="BC55" i="65"/>
  <c r="BC58" i="65"/>
  <c r="BC54" i="65"/>
  <c r="BC61" i="65"/>
  <c r="BC57" i="65"/>
  <c r="BC53" i="65"/>
  <c r="BD63" i="65"/>
  <c r="BD59" i="65"/>
  <c r="BD55" i="65"/>
  <c r="BD51" i="65"/>
  <c r="BD54" i="65"/>
  <c r="BD53" i="65"/>
  <c r="BD52" i="65"/>
  <c r="BD56" i="65"/>
  <c r="BD49" i="65"/>
  <c r="BD64" i="65"/>
  <c r="BD62" i="65"/>
  <c r="BD60" i="65"/>
  <c r="BD58" i="65"/>
  <c r="BD61" i="65"/>
  <c r="BD57" i="65"/>
  <c r="BD50" i="65"/>
  <c r="BE23" i="65"/>
  <c r="AL62" i="65"/>
  <c r="AL58" i="65"/>
  <c r="AL54" i="65"/>
  <c r="AL50" i="65"/>
  <c r="AL61" i="65"/>
  <c r="AL60" i="65"/>
  <c r="AL59" i="65"/>
  <c r="AL55" i="65"/>
  <c r="AL52" i="65"/>
  <c r="AL49" i="65"/>
  <c r="AL63" i="65"/>
  <c r="AL64" i="65"/>
  <c r="AL51" i="65"/>
  <c r="AL57" i="65"/>
  <c r="AL53" i="65"/>
  <c r="AL56" i="65"/>
  <c r="AK62" i="65"/>
  <c r="AK58" i="65"/>
  <c r="AK54" i="65"/>
  <c r="AK61" i="65"/>
  <c r="AK57" i="65"/>
  <c r="AK52" i="65"/>
  <c r="AK49" i="65"/>
  <c r="AK60" i="65"/>
  <c r="AK55" i="65"/>
  <c r="AK50" i="65"/>
  <c r="AK63" i="65"/>
  <c r="AK51" i="65"/>
  <c r="AK59" i="65"/>
  <c r="AK53" i="65"/>
  <c r="AK64" i="65"/>
  <c r="AK56" i="65"/>
  <c r="AA60" i="65"/>
  <c r="AA56" i="65"/>
  <c r="AA52" i="65"/>
  <c r="AA61" i="65"/>
  <c r="AA63" i="65"/>
  <c r="AA57" i="65"/>
  <c r="AA59" i="65"/>
  <c r="AA54" i="65"/>
  <c r="AA64" i="65"/>
  <c r="AA62" i="65"/>
  <c r="AA55" i="65"/>
  <c r="AA53" i="65"/>
  <c r="AA51" i="65"/>
  <c r="AA50" i="65"/>
  <c r="AA49" i="65"/>
  <c r="AA58" i="65"/>
  <c r="Q62" i="65"/>
  <c r="Q58" i="65"/>
  <c r="Q54" i="65"/>
  <c r="Q60" i="65"/>
  <c r="Q59" i="65"/>
  <c r="Q56" i="65"/>
  <c r="Q63" i="65"/>
  <c r="Q53" i="65"/>
  <c r="Q50" i="65"/>
  <c r="Q49" i="65"/>
  <c r="Q64" i="65"/>
  <c r="Q52" i="65"/>
  <c r="Q51" i="65"/>
  <c r="Q57" i="65"/>
  <c r="Q61" i="65"/>
  <c r="Q55" i="65"/>
  <c r="AV62" i="65"/>
  <c r="AV58" i="65"/>
  <c r="AV54" i="65"/>
  <c r="AV50" i="65"/>
  <c r="AV61" i="65"/>
  <c r="AV60" i="65"/>
  <c r="AV59" i="65"/>
  <c r="AV64" i="65"/>
  <c r="AV57" i="65"/>
  <c r="AV56" i="65"/>
  <c r="AV52" i="65"/>
  <c r="AV55" i="65"/>
  <c r="AV53" i="65"/>
  <c r="AV51" i="65"/>
  <c r="AV49" i="65"/>
  <c r="AV63" i="65"/>
  <c r="L63" i="65"/>
  <c r="L59" i="65"/>
  <c r="L55" i="65"/>
  <c r="L60" i="65"/>
  <c r="L56" i="65"/>
  <c r="L64" i="65"/>
  <c r="L61" i="65"/>
  <c r="L58" i="65"/>
  <c r="L53" i="65"/>
  <c r="L51" i="65"/>
  <c r="L57" i="65"/>
  <c r="L52" i="65"/>
  <c r="L50" i="65"/>
  <c r="L49" i="65"/>
  <c r="L62" i="65"/>
  <c r="L54" i="65"/>
  <c r="AQ62" i="65"/>
  <c r="AQ58" i="65"/>
  <c r="AQ54" i="65"/>
  <c r="AQ50" i="65"/>
  <c r="AQ61" i="65"/>
  <c r="AQ60" i="65"/>
  <c r="AQ59" i="65"/>
  <c r="AQ63" i="65"/>
  <c r="AQ56" i="65"/>
  <c r="AQ53" i="65"/>
  <c r="AQ64" i="65"/>
  <c r="AQ55" i="65"/>
  <c r="AQ51" i="65"/>
  <c r="AQ49" i="65"/>
  <c r="AQ52" i="65"/>
  <c r="AQ57" i="65"/>
  <c r="AU36" i="65"/>
  <c r="BB36" i="65"/>
  <c r="V61" i="65"/>
  <c r="V57" i="65"/>
  <c r="V53" i="65"/>
  <c r="V60" i="65"/>
  <c r="V58" i="65"/>
  <c r="V56" i="65"/>
  <c r="V62" i="65"/>
  <c r="V54" i="65"/>
  <c r="V63" i="65"/>
  <c r="V55" i="65"/>
  <c r="V51" i="65"/>
  <c r="V59" i="65"/>
  <c r="V52" i="65"/>
  <c r="V50" i="65"/>
  <c r="V49" i="65"/>
  <c r="V64" i="65"/>
  <c r="G64" i="65"/>
  <c r="G60" i="65"/>
  <c r="G56" i="65"/>
  <c r="G52" i="65"/>
  <c r="G59" i="65"/>
  <c r="G55" i="65"/>
  <c r="G62" i="65"/>
  <c r="G58" i="65"/>
  <c r="G53" i="65"/>
  <c r="G51" i="65"/>
  <c r="G63" i="65"/>
  <c r="G54" i="65"/>
  <c r="G50" i="65"/>
  <c r="G49" i="65"/>
  <c r="G57" i="65"/>
  <c r="G61" i="65"/>
  <c r="BE89" i="18"/>
  <c r="T3912" i="82" s="1"/>
  <c r="BE20" i="18"/>
  <c r="T3846" i="82" s="1"/>
  <c r="BD25" i="18"/>
  <c r="AU25" i="18"/>
  <c r="AZ25" i="18"/>
  <c r="BA36" i="65"/>
  <c r="BA46" i="65"/>
  <c r="BE18" i="65"/>
  <c r="BE46" i="65" s="1"/>
  <c r="AP36" i="65"/>
  <c r="BE21" i="65"/>
  <c r="AP25" i="18"/>
  <c r="AU75" i="18"/>
  <c r="T3757" i="82" s="1"/>
  <c r="BE92" i="18"/>
  <c r="T3915" i="82" s="1"/>
  <c r="BE74" i="18"/>
  <c r="BE76" i="18"/>
  <c r="AZ75" i="18"/>
  <c r="T3828" i="82" s="1"/>
  <c r="BE81" i="18"/>
  <c r="T3904" i="82" s="1"/>
  <c r="AP75" i="18"/>
  <c r="T3686" i="82" s="1"/>
  <c r="BE91" i="18"/>
  <c r="T3914" i="82" s="1"/>
  <c r="BE79" i="18"/>
  <c r="BE87" i="18"/>
  <c r="T3910" i="82" s="1"/>
  <c r="BE90" i="18"/>
  <c r="T3913" i="82" s="1"/>
  <c r="BE73" i="18"/>
  <c r="BA75" i="18"/>
  <c r="T775" i="82" s="1"/>
  <c r="BE88" i="18"/>
  <c r="T3911" i="82" s="1"/>
  <c r="CT2204" i="82" l="1"/>
  <c r="CV2204" i="82" s="1"/>
  <c r="CT2203" i="82"/>
  <c r="CV2203" i="82" s="1"/>
  <c r="I78" i="77"/>
  <c r="J78" i="77" s="1"/>
  <c r="H78" i="77"/>
  <c r="BE36" i="65"/>
  <c r="L114" i="18"/>
  <c r="U3215" i="82" s="1"/>
  <c r="T3215" i="82"/>
  <c r="Q114" i="18"/>
  <c r="U3286" i="82" s="1"/>
  <c r="T3286" i="82"/>
  <c r="AZ169" i="18"/>
  <c r="U3835" i="82" s="1"/>
  <c r="BC141" i="18"/>
  <c r="U2317" i="82" s="1"/>
  <c r="AZ157" i="18"/>
  <c r="U3824" i="82" s="1"/>
  <c r="AZ110" i="18"/>
  <c r="U3779" i="82" s="1"/>
  <c r="BA139" i="18"/>
  <c r="U753" i="82" s="1"/>
  <c r="AZ165" i="18"/>
  <c r="U3831" i="82" s="1"/>
  <c r="BC132" i="18"/>
  <c r="U2308" i="82" s="1"/>
  <c r="AZ120" i="18"/>
  <c r="U3787" i="82" s="1"/>
  <c r="AZ135" i="18"/>
  <c r="U3802" i="82" s="1"/>
  <c r="BA119" i="18"/>
  <c r="U733" i="82" s="1"/>
  <c r="AZ107" i="18"/>
  <c r="U3776" i="82" s="1"/>
  <c r="AZ160" i="18"/>
  <c r="U3827" i="82" s="1"/>
  <c r="AZ173" i="18"/>
  <c r="U3839" i="82" s="1"/>
  <c r="AZ112" i="18"/>
  <c r="U3781" i="82" s="1"/>
  <c r="AZ113" i="18"/>
  <c r="U3782" i="82" s="1"/>
  <c r="AZ141" i="18"/>
  <c r="U3808" i="82" s="1"/>
  <c r="AZ167" i="18"/>
  <c r="U3833" i="82" s="1"/>
  <c r="AZ163" i="18"/>
  <c r="U3830" i="82" s="1"/>
  <c r="AZ122" i="18"/>
  <c r="U3789" i="82" s="1"/>
  <c r="BA144" i="18"/>
  <c r="U758" i="82" s="1"/>
  <c r="AZ128" i="18"/>
  <c r="U3795" i="82" s="1"/>
  <c r="AZ144" i="18"/>
  <c r="U3811" i="82" s="1"/>
  <c r="AZ111" i="18"/>
  <c r="U3780" i="82" s="1"/>
  <c r="AZ148" i="18"/>
  <c r="U3815" i="82" s="1"/>
  <c r="AZ162" i="18"/>
  <c r="U3829" i="82" s="1"/>
  <c r="AZ126" i="18"/>
  <c r="U3793" i="82" s="1"/>
  <c r="AZ124" i="18"/>
  <c r="U3791" i="82" s="1"/>
  <c r="AZ153" i="18"/>
  <c r="U3820" i="82" s="1"/>
  <c r="AZ178" i="18"/>
  <c r="U3844" i="82" s="1"/>
  <c r="BA113" i="18"/>
  <c r="U729" i="82" s="1"/>
  <c r="AZ118" i="18"/>
  <c r="U3785" i="82" s="1"/>
  <c r="AZ132" i="18"/>
  <c r="U3799" i="82" s="1"/>
  <c r="AZ130" i="18"/>
  <c r="U3797" i="82" s="1"/>
  <c r="AZ140" i="18"/>
  <c r="U3807" i="82" s="1"/>
  <c r="AZ151" i="18"/>
  <c r="U3818" i="82" s="1"/>
  <c r="AZ177" i="18"/>
  <c r="U3843" i="82" s="1"/>
  <c r="AZ166" i="18"/>
  <c r="U3832" i="82" s="1"/>
  <c r="AZ143" i="18"/>
  <c r="U3810" i="82" s="1"/>
  <c r="BA110" i="18"/>
  <c r="U726" i="82" s="1"/>
  <c r="BA167" i="18"/>
  <c r="U780" i="82" s="1"/>
  <c r="BA106" i="18"/>
  <c r="U722" i="82" s="1"/>
  <c r="BA129" i="18"/>
  <c r="U743" i="82" s="1"/>
  <c r="AU159" i="18"/>
  <c r="U3755" i="82" s="1"/>
  <c r="AU110" i="18"/>
  <c r="U3708" i="82" s="1"/>
  <c r="AU171" i="18"/>
  <c r="U3766" i="82" s="1"/>
  <c r="AU163" i="18"/>
  <c r="U3759" i="82" s="1"/>
  <c r="AU128" i="18"/>
  <c r="U3724" i="82" s="1"/>
  <c r="AU178" i="18"/>
  <c r="U3773" i="82" s="1"/>
  <c r="AU143" i="18"/>
  <c r="U3739" i="82" s="1"/>
  <c r="AU176" i="18"/>
  <c r="U3771" i="82" s="1"/>
  <c r="BD130" i="18"/>
  <c r="U3087" i="82" s="1"/>
  <c r="AU106" i="18"/>
  <c r="U3704" i="82" s="1"/>
  <c r="AU108" i="18"/>
  <c r="U3706" i="82" s="1"/>
  <c r="AU158" i="18"/>
  <c r="U3754" i="82" s="1"/>
  <c r="AU126" i="18"/>
  <c r="U3722" i="82" s="1"/>
  <c r="AU109" i="18"/>
  <c r="U3707" i="82" s="1"/>
  <c r="AU127" i="18"/>
  <c r="U3723" i="82" s="1"/>
  <c r="AU167" i="18"/>
  <c r="U3762" i="82" s="1"/>
  <c r="AU134" i="18"/>
  <c r="U3730" i="82" s="1"/>
  <c r="AU160" i="18"/>
  <c r="U3756" i="82" s="1"/>
  <c r="AU145" i="18"/>
  <c r="U3741" i="82" s="1"/>
  <c r="AU118" i="18"/>
  <c r="U3714" i="82" s="1"/>
  <c r="AU129" i="18"/>
  <c r="U3725" i="82" s="1"/>
  <c r="AU175" i="18"/>
  <c r="U3770" i="82" s="1"/>
  <c r="AU162" i="18"/>
  <c r="U3758" i="82" s="1"/>
  <c r="AU141" i="18"/>
  <c r="U3737" i="82" s="1"/>
  <c r="AU121" i="18"/>
  <c r="U3717" i="82" s="1"/>
  <c r="AU168" i="18"/>
  <c r="U3763" i="82" s="1"/>
  <c r="BD124" i="18"/>
  <c r="U3081" i="82" s="1"/>
  <c r="AU151" i="18"/>
  <c r="U3747" i="82" s="1"/>
  <c r="AU130" i="18"/>
  <c r="U3726" i="82" s="1"/>
  <c r="AU135" i="18"/>
  <c r="U3731" i="82" s="1"/>
  <c r="AU137" i="18"/>
  <c r="U3733" i="82" s="1"/>
  <c r="AU147" i="18"/>
  <c r="U3743" i="82" s="1"/>
  <c r="AU166" i="18"/>
  <c r="U3761" i="82" s="1"/>
  <c r="AU117" i="18"/>
  <c r="U3713" i="82" s="1"/>
  <c r="AU132" i="18"/>
  <c r="U3728" i="82" s="1"/>
  <c r="BD112" i="18"/>
  <c r="U3071" i="82" s="1"/>
  <c r="AU107" i="18"/>
  <c r="U3705" i="82" s="1"/>
  <c r="AU161" i="18"/>
  <c r="U3757" i="82" s="1"/>
  <c r="AU144" i="18"/>
  <c r="U3740" i="82" s="1"/>
  <c r="AU122" i="18"/>
  <c r="U3718" i="82" s="1"/>
  <c r="AU149" i="18"/>
  <c r="U3745" i="82" s="1"/>
  <c r="AU123" i="18"/>
  <c r="U3719" i="82" s="1"/>
  <c r="AU146" i="18"/>
  <c r="U3742" i="82" s="1"/>
  <c r="AU113" i="18"/>
  <c r="U3711" i="82" s="1"/>
  <c r="AU153" i="18"/>
  <c r="U3749" i="82" s="1"/>
  <c r="AU140" i="18"/>
  <c r="U3736" i="82" s="1"/>
  <c r="AU173" i="18"/>
  <c r="U3768" i="82" s="1"/>
  <c r="AU125" i="18"/>
  <c r="U3721" i="82" s="1"/>
  <c r="AU174" i="18"/>
  <c r="U3769" i="82" s="1"/>
  <c r="AU157" i="18"/>
  <c r="U3753" i="82" s="1"/>
  <c r="AU139" i="18"/>
  <c r="U3735" i="82" s="1"/>
  <c r="BB157" i="18"/>
  <c r="U1552" i="82" s="1"/>
  <c r="BC122" i="18"/>
  <c r="U2298" i="82" s="1"/>
  <c r="BB178" i="18"/>
  <c r="U1572" i="82" s="1"/>
  <c r="BC111" i="18"/>
  <c r="U2289" i="82" s="1"/>
  <c r="BC113" i="18"/>
  <c r="U2291" i="82" s="1"/>
  <c r="BC107" i="18"/>
  <c r="U2285" i="82" s="1"/>
  <c r="BC150" i="18"/>
  <c r="U2326" i="82" s="1"/>
  <c r="BD146" i="18"/>
  <c r="U3103" i="82" s="1"/>
  <c r="BD147" i="18"/>
  <c r="U3104" i="82" s="1"/>
  <c r="BC175" i="18"/>
  <c r="U2350" i="82" s="1"/>
  <c r="BC129" i="18"/>
  <c r="U2305" i="82" s="1"/>
  <c r="BC174" i="18"/>
  <c r="U2349" i="82" s="1"/>
  <c r="BB160" i="18"/>
  <c r="U1555" i="82" s="1"/>
  <c r="BC138" i="18"/>
  <c r="U2314" i="82" s="1"/>
  <c r="BC157" i="18"/>
  <c r="U2333" i="82" s="1"/>
  <c r="BC148" i="18"/>
  <c r="U2324" i="82" s="1"/>
  <c r="BC165" i="18"/>
  <c r="U2340" i="82" s="1"/>
  <c r="BD150" i="18"/>
  <c r="U3107" i="82" s="1"/>
  <c r="BD119" i="18"/>
  <c r="U3076" i="82" s="1"/>
  <c r="G114" i="18"/>
  <c r="U3144" i="82" s="1"/>
  <c r="T3144" i="82"/>
  <c r="BA146" i="18"/>
  <c r="U760" i="82" s="1"/>
  <c r="BA151" i="18"/>
  <c r="U765" i="82" s="1"/>
  <c r="BA178" i="18"/>
  <c r="U791" i="82" s="1"/>
  <c r="BA153" i="18"/>
  <c r="U767" i="82" s="1"/>
  <c r="BC156" i="18"/>
  <c r="U2332" i="82" s="1"/>
  <c r="BC127" i="18"/>
  <c r="U2303" i="82" s="1"/>
  <c r="BC169" i="18"/>
  <c r="U2344" i="82" s="1"/>
  <c r="BC146" i="18"/>
  <c r="U2322" i="82" s="1"/>
  <c r="BC159" i="18"/>
  <c r="U2335" i="82" s="1"/>
  <c r="BC124" i="18"/>
  <c r="U2300" i="82" s="1"/>
  <c r="BC144" i="18"/>
  <c r="U2320" i="82" s="1"/>
  <c r="BC178" i="18"/>
  <c r="U2353" i="82" s="1"/>
  <c r="BC166" i="18"/>
  <c r="U2341" i="82" s="1"/>
  <c r="BA130" i="18"/>
  <c r="U744" i="82" s="1"/>
  <c r="BA173" i="18"/>
  <c r="U786" i="82" s="1"/>
  <c r="BA143" i="18"/>
  <c r="U757" i="82" s="1"/>
  <c r="BA135" i="18"/>
  <c r="U749" i="82" s="1"/>
  <c r="BA170" i="18"/>
  <c r="U783" i="82" s="1"/>
  <c r="BA128" i="18"/>
  <c r="U742" i="82" s="1"/>
  <c r="BA145" i="18"/>
  <c r="U759" i="82" s="1"/>
  <c r="BA168" i="18"/>
  <c r="U781" i="82" s="1"/>
  <c r="BB128" i="18"/>
  <c r="U1523" i="82" s="1"/>
  <c r="BB131" i="18"/>
  <c r="U1526" i="82" s="1"/>
  <c r="BC137" i="18"/>
  <c r="U2313" i="82" s="1"/>
  <c r="BC149" i="18"/>
  <c r="U2325" i="82" s="1"/>
  <c r="BC109" i="18"/>
  <c r="U2287" i="82" s="1"/>
  <c r="BC112" i="18"/>
  <c r="U2290" i="82" s="1"/>
  <c r="BC120" i="18"/>
  <c r="U2296" i="82" s="1"/>
  <c r="BC168" i="18"/>
  <c r="U2343" i="82" s="1"/>
  <c r="BC108" i="18"/>
  <c r="U2286" i="82" s="1"/>
  <c r="BC145" i="18"/>
  <c r="U2321" i="82" s="1"/>
  <c r="BC134" i="18"/>
  <c r="U2310" i="82" s="1"/>
  <c r="BC118" i="18"/>
  <c r="U2294" i="82" s="1"/>
  <c r="BC158" i="18"/>
  <c r="U2334" i="82" s="1"/>
  <c r="BC136" i="18"/>
  <c r="U2312" i="82" s="1"/>
  <c r="BC121" i="18"/>
  <c r="U2297" i="82" s="1"/>
  <c r="BC152" i="18"/>
  <c r="U2328" i="82" s="1"/>
  <c r="BC139" i="18"/>
  <c r="U2315" i="82" s="1"/>
  <c r="BC171" i="18"/>
  <c r="U2346" i="82" s="1"/>
  <c r="BA126" i="18"/>
  <c r="U740" i="82" s="1"/>
  <c r="BA108" i="18"/>
  <c r="U724" i="82" s="1"/>
  <c r="BA136" i="18"/>
  <c r="U750" i="82" s="1"/>
  <c r="BA121" i="18"/>
  <c r="U735" i="82" s="1"/>
  <c r="BC163" i="18"/>
  <c r="U2339" i="82" s="1"/>
  <c r="BC125" i="18"/>
  <c r="U2301" i="82" s="1"/>
  <c r="BC131" i="18"/>
  <c r="U2307" i="82" s="1"/>
  <c r="BC110" i="18"/>
  <c r="U2288" i="82" s="1"/>
  <c r="BC140" i="18"/>
  <c r="U2316" i="82" s="1"/>
  <c r="BC123" i="18"/>
  <c r="U2299" i="82" s="1"/>
  <c r="BC147" i="18"/>
  <c r="U2323" i="82" s="1"/>
  <c r="BC160" i="18"/>
  <c r="U2336" i="82" s="1"/>
  <c r="BA117" i="18"/>
  <c r="U731" i="82" s="1"/>
  <c r="BA142" i="18"/>
  <c r="U756" i="82" s="1"/>
  <c r="BA177" i="18"/>
  <c r="U790" i="82" s="1"/>
  <c r="BA127" i="18"/>
  <c r="U741" i="82" s="1"/>
  <c r="BA152" i="18"/>
  <c r="U766" i="82" s="1"/>
  <c r="BA120" i="18"/>
  <c r="U734" i="82" s="1"/>
  <c r="BB150" i="18"/>
  <c r="U1545" i="82" s="1"/>
  <c r="BB112" i="18"/>
  <c r="U1509" i="82" s="1"/>
  <c r="BC126" i="18"/>
  <c r="U2302" i="82" s="1"/>
  <c r="BC133" i="18"/>
  <c r="U2309" i="82" s="1"/>
  <c r="BC117" i="18"/>
  <c r="U2293" i="82" s="1"/>
  <c r="BC162" i="18"/>
  <c r="U2338" i="82" s="1"/>
  <c r="BC119" i="18"/>
  <c r="U2295" i="82" s="1"/>
  <c r="BC106" i="18"/>
  <c r="U2284" i="82" s="1"/>
  <c r="BC161" i="18"/>
  <c r="U2337" i="82" s="1"/>
  <c r="BC142" i="18"/>
  <c r="U2318" i="82" s="1"/>
  <c r="BC130" i="18"/>
  <c r="U2306" i="82" s="1"/>
  <c r="BC173" i="18"/>
  <c r="U2348" i="82" s="1"/>
  <c r="BC153" i="18"/>
  <c r="U2329" i="82" s="1"/>
  <c r="BC135" i="18"/>
  <c r="U2311" i="82" s="1"/>
  <c r="BC176" i="18"/>
  <c r="U2351" i="82" s="1"/>
  <c r="BC151" i="18"/>
  <c r="U2327" i="82" s="1"/>
  <c r="BC128" i="18"/>
  <c r="U2304" i="82" s="1"/>
  <c r="K87" i="81"/>
  <c r="DQ192" i="82"/>
  <c r="DQ156" i="82"/>
  <c r="K181" i="81"/>
  <c r="L158" i="18"/>
  <c r="U3257" i="82" s="1"/>
  <c r="H163" i="18"/>
  <c r="U138" i="82" s="1"/>
  <c r="C163" i="18"/>
  <c r="U67" i="82" s="1"/>
  <c r="G158" i="18"/>
  <c r="U3186" i="82" s="1"/>
  <c r="BC28" i="18"/>
  <c r="T2292" i="82" s="1"/>
  <c r="BD161" i="18"/>
  <c r="U3118" i="82" s="1"/>
  <c r="BD125" i="18"/>
  <c r="U3082" i="82" s="1"/>
  <c r="BD173" i="18"/>
  <c r="U3129" i="82" s="1"/>
  <c r="BD145" i="18"/>
  <c r="U3102" i="82" s="1"/>
  <c r="BD175" i="18"/>
  <c r="U3131" i="82" s="1"/>
  <c r="BD168" i="18"/>
  <c r="U3124" i="82" s="1"/>
  <c r="BD140" i="18"/>
  <c r="U3097" i="82" s="1"/>
  <c r="BD177" i="18"/>
  <c r="U3133" i="82" s="1"/>
  <c r="BD139" i="18"/>
  <c r="U3096" i="82" s="1"/>
  <c r="BD152" i="18"/>
  <c r="U3109" i="82" s="1"/>
  <c r="BD171" i="18"/>
  <c r="U3127" i="82" s="1"/>
  <c r="BD107" i="18"/>
  <c r="U3066" i="82" s="1"/>
  <c r="BD136" i="18"/>
  <c r="U3093" i="82" s="1"/>
  <c r="BD108" i="18"/>
  <c r="U3067" i="82" s="1"/>
  <c r="BD106" i="18"/>
  <c r="U3065" i="82" s="1"/>
  <c r="BD135" i="18"/>
  <c r="U3092" i="82" s="1"/>
  <c r="BB28" i="18"/>
  <c r="T1511" i="82" s="1"/>
  <c r="BD118" i="18"/>
  <c r="U3075" i="82" s="1"/>
  <c r="BD144" i="18"/>
  <c r="U3101" i="82" s="1"/>
  <c r="BD167" i="18"/>
  <c r="U3123" i="82" s="1"/>
  <c r="BD160" i="18"/>
  <c r="U3117" i="82" s="1"/>
  <c r="BD129" i="18"/>
  <c r="U3086" i="82" s="1"/>
  <c r="BD151" i="18"/>
  <c r="U3108" i="82" s="1"/>
  <c r="BD117" i="18"/>
  <c r="U3074" i="82" s="1"/>
  <c r="BD126" i="18"/>
  <c r="U3083" i="82" s="1"/>
  <c r="BB149" i="18"/>
  <c r="U1544" i="82" s="1"/>
  <c r="BB129" i="18"/>
  <c r="U1524" i="82" s="1"/>
  <c r="BB146" i="18"/>
  <c r="U1541" i="82" s="1"/>
  <c r="BB148" i="18"/>
  <c r="U1543" i="82" s="1"/>
  <c r="BB134" i="18"/>
  <c r="U1529" i="82" s="1"/>
  <c r="BB162" i="18"/>
  <c r="U1557" i="82" s="1"/>
  <c r="BB166" i="18"/>
  <c r="U1560" i="82" s="1"/>
  <c r="BB175" i="18"/>
  <c r="U1569" i="82" s="1"/>
  <c r="BB118" i="18"/>
  <c r="U1513" i="82" s="1"/>
  <c r="BB111" i="18"/>
  <c r="U1508" i="82" s="1"/>
  <c r="BB143" i="18"/>
  <c r="U1538" i="82" s="1"/>
  <c r="BB122" i="18"/>
  <c r="U1517" i="82" s="1"/>
  <c r="BB107" i="18"/>
  <c r="U1504" i="82" s="1"/>
  <c r="BB145" i="18"/>
  <c r="U1540" i="82" s="1"/>
  <c r="BB125" i="18"/>
  <c r="U1520" i="82" s="1"/>
  <c r="BB174" i="18"/>
  <c r="U1568" i="82" s="1"/>
  <c r="BB106" i="18"/>
  <c r="U1503" i="82" s="1"/>
  <c r="BB159" i="18"/>
  <c r="U1554" i="82" s="1"/>
  <c r="BB141" i="18"/>
  <c r="U1536" i="82" s="1"/>
  <c r="BB130" i="18"/>
  <c r="U1525" i="82" s="1"/>
  <c r="BB171" i="18"/>
  <c r="U1565" i="82" s="1"/>
  <c r="BB161" i="18"/>
  <c r="U1556" i="82" s="1"/>
  <c r="BB142" i="18"/>
  <c r="U1537" i="82" s="1"/>
  <c r="BB121" i="18"/>
  <c r="U1516" i="82" s="1"/>
  <c r="BB156" i="18"/>
  <c r="U1551" i="82" s="1"/>
  <c r="BB177" i="18"/>
  <c r="U1571" i="82" s="1"/>
  <c r="BB110" i="18"/>
  <c r="U1507" i="82" s="1"/>
  <c r="BB139" i="18"/>
  <c r="U1534" i="82" s="1"/>
  <c r="BB123" i="18"/>
  <c r="U1518" i="82" s="1"/>
  <c r="BB163" i="18"/>
  <c r="U1558" i="82" s="1"/>
  <c r="BB140" i="18"/>
  <c r="U1535" i="82" s="1"/>
  <c r="BB124" i="18"/>
  <c r="U1519" i="82" s="1"/>
  <c r="BB170" i="18"/>
  <c r="U1564" i="82" s="1"/>
  <c r="BB113" i="18"/>
  <c r="U1510" i="82" s="1"/>
  <c r="BB151" i="18"/>
  <c r="U1546" i="82" s="1"/>
  <c r="BB137" i="18"/>
  <c r="U1532" i="82" s="1"/>
  <c r="BB126" i="18"/>
  <c r="U1521" i="82" s="1"/>
  <c r="BB169" i="18"/>
  <c r="U1563" i="82" s="1"/>
  <c r="BB153" i="18"/>
  <c r="U1548" i="82" s="1"/>
  <c r="BB138" i="18"/>
  <c r="U1533" i="82" s="1"/>
  <c r="BB165" i="18"/>
  <c r="U1559" i="82" s="1"/>
  <c r="BB144" i="18"/>
  <c r="U1539" i="82" s="1"/>
  <c r="BB173" i="18"/>
  <c r="U1567" i="82" s="1"/>
  <c r="BB109" i="18"/>
  <c r="U1506" i="82" s="1"/>
  <c r="BB133" i="18"/>
  <c r="U1528" i="82" s="1"/>
  <c r="BB108" i="18"/>
  <c r="U1505" i="82" s="1"/>
  <c r="BB158" i="18"/>
  <c r="U1553" i="82" s="1"/>
  <c r="BB135" i="18"/>
  <c r="U1530" i="82" s="1"/>
  <c r="BB119" i="18"/>
  <c r="U1514" i="82" s="1"/>
  <c r="BB168" i="18"/>
  <c r="U1562" i="82" s="1"/>
  <c r="BB117" i="18"/>
  <c r="U1512" i="82" s="1"/>
  <c r="BB147" i="18"/>
  <c r="U1542" i="82" s="1"/>
  <c r="BB136" i="18"/>
  <c r="U1531" i="82" s="1"/>
  <c r="BB120" i="18"/>
  <c r="U1515" i="82" s="1"/>
  <c r="BB167" i="18"/>
  <c r="U1561" i="82" s="1"/>
  <c r="BB152" i="18"/>
  <c r="U1547" i="82" s="1"/>
  <c r="BB132" i="18"/>
  <c r="U1527" i="82" s="1"/>
  <c r="T3897" i="82"/>
  <c r="T3898" i="82"/>
  <c r="BC114" i="18"/>
  <c r="U2292" i="82" s="1"/>
  <c r="AU28" i="18"/>
  <c r="T3709" i="82"/>
  <c r="BA154" i="18"/>
  <c r="U768" i="82" s="1"/>
  <c r="BA155" i="18"/>
  <c r="U769" i="82" s="1"/>
  <c r="AZ155" i="18"/>
  <c r="U3822" i="82" s="1"/>
  <c r="AZ154" i="18"/>
  <c r="U3821" i="82" s="1"/>
  <c r="BA150" i="18"/>
  <c r="U764" i="82" s="1"/>
  <c r="T3902" i="82"/>
  <c r="BE84" i="18"/>
  <c r="T3907" i="82" s="1"/>
  <c r="AZ28" i="18"/>
  <c r="T3783" i="82" s="1"/>
  <c r="T3780" i="82"/>
  <c r="BA134" i="18"/>
  <c r="U748" i="82" s="1"/>
  <c r="BA157" i="18"/>
  <c r="U771" i="82" s="1"/>
  <c r="BA118" i="18"/>
  <c r="U732" i="82" s="1"/>
  <c r="BA138" i="18"/>
  <c r="U752" i="82" s="1"/>
  <c r="BA147" i="18"/>
  <c r="U761" i="82" s="1"/>
  <c r="BA169" i="18"/>
  <c r="U782" i="82" s="1"/>
  <c r="BA162" i="18"/>
  <c r="U776" i="82" s="1"/>
  <c r="BA123" i="18"/>
  <c r="U737" i="82" s="1"/>
  <c r="BA174" i="18"/>
  <c r="U787" i="82" s="1"/>
  <c r="BA148" i="18"/>
  <c r="U762" i="82" s="1"/>
  <c r="BA132" i="18"/>
  <c r="U746" i="82" s="1"/>
  <c r="BA175" i="18"/>
  <c r="U788" i="82" s="1"/>
  <c r="BA149" i="18"/>
  <c r="U763" i="82" s="1"/>
  <c r="BA133" i="18"/>
  <c r="U747" i="82" s="1"/>
  <c r="BA176" i="18"/>
  <c r="U789" i="82" s="1"/>
  <c r="BD134" i="18"/>
  <c r="U3091" i="82" s="1"/>
  <c r="BD163" i="18"/>
  <c r="U3120" i="82" s="1"/>
  <c r="BD149" i="18"/>
  <c r="U3106" i="82" s="1"/>
  <c r="BD128" i="18"/>
  <c r="U3085" i="82" s="1"/>
  <c r="BD169" i="18"/>
  <c r="U3125" i="82" s="1"/>
  <c r="BD178" i="18"/>
  <c r="U3134" i="82" s="1"/>
  <c r="BD162" i="18"/>
  <c r="U3119" i="82" s="1"/>
  <c r="BD148" i="18"/>
  <c r="U3105" i="82" s="1"/>
  <c r="BD132" i="18"/>
  <c r="U3089" i="82" s="1"/>
  <c r="BD120" i="18"/>
  <c r="U3077" i="82" s="1"/>
  <c r="BD159" i="18"/>
  <c r="U3116" i="82" s="1"/>
  <c r="BD121" i="18"/>
  <c r="U3078" i="82" s="1"/>
  <c r="BD113" i="18"/>
  <c r="U3072" i="82" s="1"/>
  <c r="BD143" i="18"/>
  <c r="U3100" i="82" s="1"/>
  <c r="BD131" i="18"/>
  <c r="U3088" i="82" s="1"/>
  <c r="BA28" i="18"/>
  <c r="T727" i="82"/>
  <c r="AZ145" i="18"/>
  <c r="U3812" i="82" s="1"/>
  <c r="AZ174" i="18"/>
  <c r="U3840" i="82" s="1"/>
  <c r="AZ156" i="18"/>
  <c r="U3823" i="82" s="1"/>
  <c r="AZ129" i="18"/>
  <c r="U3796" i="82" s="1"/>
  <c r="AZ106" i="18"/>
  <c r="U3775" i="82" s="1"/>
  <c r="AZ161" i="18"/>
  <c r="U3828" i="82" s="1"/>
  <c r="AZ108" i="18"/>
  <c r="U3777" i="82" s="1"/>
  <c r="AZ131" i="18"/>
  <c r="U3798" i="82" s="1"/>
  <c r="AZ109" i="18"/>
  <c r="U3778" i="82" s="1"/>
  <c r="AZ150" i="18"/>
  <c r="U3817" i="82" s="1"/>
  <c r="AZ134" i="18"/>
  <c r="U3801" i="82" s="1"/>
  <c r="AZ170" i="18"/>
  <c r="U3836" i="82" s="1"/>
  <c r="AZ125" i="18"/>
  <c r="U3792" i="82" s="1"/>
  <c r="AZ114" i="18"/>
  <c r="U3783" i="82" s="1"/>
  <c r="AZ159" i="18"/>
  <c r="U3826" i="82" s="1"/>
  <c r="AZ136" i="18"/>
  <c r="U3803" i="82" s="1"/>
  <c r="AZ179" i="18"/>
  <c r="U3845" i="82" s="1"/>
  <c r="BC154" i="18"/>
  <c r="U2330" i="82" s="1"/>
  <c r="BC155" i="18"/>
  <c r="U2331" i="82" s="1"/>
  <c r="AR114" i="18"/>
  <c r="U1369" i="82" s="1"/>
  <c r="T1369" i="82"/>
  <c r="BB154" i="18"/>
  <c r="U1549" i="82" s="1"/>
  <c r="BB155" i="18"/>
  <c r="U1550" i="82" s="1"/>
  <c r="AQ114" i="18"/>
  <c r="U588" i="82" s="1"/>
  <c r="T588" i="82"/>
  <c r="BD155" i="18"/>
  <c r="U3112" i="82" s="1"/>
  <c r="BD154" i="18"/>
  <c r="U3111" i="82" s="1"/>
  <c r="T3900" i="82"/>
  <c r="AP28" i="18"/>
  <c r="T3641" i="82" s="1"/>
  <c r="T3638" i="82"/>
  <c r="BD28" i="18"/>
  <c r="T3070" i="82"/>
  <c r="BB114" i="18"/>
  <c r="U1511" i="82" s="1"/>
  <c r="BA160" i="18"/>
  <c r="U774" i="82" s="1"/>
  <c r="BA107" i="18"/>
  <c r="U723" i="82" s="1"/>
  <c r="BA109" i="18"/>
  <c r="U725" i="82" s="1"/>
  <c r="BA156" i="18"/>
  <c r="U770" i="82" s="1"/>
  <c r="BA161" i="18"/>
  <c r="U775" i="82" s="1"/>
  <c r="BA122" i="18"/>
  <c r="U736" i="82" s="1"/>
  <c r="BA112" i="18"/>
  <c r="U728" i="82" s="1"/>
  <c r="BA131" i="18"/>
  <c r="U745" i="82" s="1"/>
  <c r="BA165" i="18"/>
  <c r="U778" i="82" s="1"/>
  <c r="BA166" i="18"/>
  <c r="U779" i="82" s="1"/>
  <c r="BA140" i="18"/>
  <c r="U754" i="82" s="1"/>
  <c r="BA124" i="18"/>
  <c r="U738" i="82" s="1"/>
  <c r="BA159" i="18"/>
  <c r="U773" i="82" s="1"/>
  <c r="BA141" i="18"/>
  <c r="U755" i="82" s="1"/>
  <c r="BA125" i="18"/>
  <c r="U739" i="82" s="1"/>
  <c r="BE104" i="18"/>
  <c r="BE176" i="18" s="1"/>
  <c r="U3913" i="82" s="1"/>
  <c r="CT2172" i="82"/>
  <c r="CV2172" i="82" s="1"/>
  <c r="CT2173" i="82"/>
  <c r="CV2173" i="82" s="1"/>
  <c r="CT2180" i="82"/>
  <c r="CV2180" i="82" s="1"/>
  <c r="CT2181" i="82"/>
  <c r="CV2181" i="82" s="1"/>
  <c r="CT2188" i="82"/>
  <c r="CV2188" i="82" s="1"/>
  <c r="CT2189" i="82"/>
  <c r="CV2189" i="82" s="1"/>
  <c r="CT2196" i="82"/>
  <c r="CV2196" i="82" s="1"/>
  <c r="CT2197" i="82"/>
  <c r="CV2197" i="82" s="1"/>
  <c r="CT2206" i="82"/>
  <c r="CV2206" i="82" s="1"/>
  <c r="CT2207" i="82"/>
  <c r="CV2207" i="82" s="1"/>
  <c r="CT2174" i="82"/>
  <c r="CV2174" i="82" s="1"/>
  <c r="CT2175" i="82"/>
  <c r="CV2175" i="82" s="1"/>
  <c r="CT2182" i="82"/>
  <c r="CV2182" i="82" s="1"/>
  <c r="CT2183" i="82"/>
  <c r="CV2183" i="82" s="1"/>
  <c r="CT2190" i="82"/>
  <c r="CV2190" i="82" s="1"/>
  <c r="CT2191" i="82"/>
  <c r="CV2191" i="82" s="1"/>
  <c r="CT2198" i="82"/>
  <c r="CV2198" i="82" s="1"/>
  <c r="CT2199" i="82"/>
  <c r="CV2199" i="82" s="1"/>
  <c r="CT2208" i="82"/>
  <c r="CV2208" i="82" s="1"/>
  <c r="CT2209" i="82"/>
  <c r="CV2209" i="82" s="1"/>
  <c r="CT2176" i="82"/>
  <c r="CV2176" i="82" s="1"/>
  <c r="CT2177" i="82"/>
  <c r="CV2177" i="82" s="1"/>
  <c r="CT2184" i="82"/>
  <c r="CV2184" i="82" s="1"/>
  <c r="CT2185" i="82"/>
  <c r="CV2185" i="82" s="1"/>
  <c r="CT2192" i="82"/>
  <c r="CV2192" i="82" s="1"/>
  <c r="CT2193" i="82"/>
  <c r="CV2193" i="82" s="1"/>
  <c r="CT2200" i="82"/>
  <c r="CV2200" i="82" s="1"/>
  <c r="CT2201" i="82"/>
  <c r="CV2201" i="82" s="1"/>
  <c r="CT2210" i="82"/>
  <c r="CV2210" i="82" s="1"/>
  <c r="CT2211" i="82"/>
  <c r="CV2211" i="82" s="1"/>
  <c r="CT2178" i="82"/>
  <c r="CV2178" i="82" s="1"/>
  <c r="CT2179" i="82"/>
  <c r="CV2179" i="82" s="1"/>
  <c r="CT2186" i="82"/>
  <c r="CV2186" i="82" s="1"/>
  <c r="CT2187" i="82"/>
  <c r="CV2187" i="82" s="1"/>
  <c r="CT2194" i="82"/>
  <c r="CV2194" i="82" s="1"/>
  <c r="CT2195" i="82"/>
  <c r="CV2195" i="82" s="1"/>
  <c r="CT2202" i="82"/>
  <c r="CV2202" i="82" s="1"/>
  <c r="CT2205" i="82"/>
  <c r="CV2205" i="82" s="1"/>
  <c r="S3907" i="82"/>
  <c r="S3846" i="82"/>
  <c r="S3847" i="82"/>
  <c r="S3848" i="82"/>
  <c r="S3849" i="82"/>
  <c r="S3850" i="82"/>
  <c r="S3851" i="82"/>
  <c r="S3852" i="82"/>
  <c r="S3853" i="82"/>
  <c r="S3854" i="82"/>
  <c r="S3855" i="82"/>
  <c r="S3856" i="82"/>
  <c r="S3857" i="82"/>
  <c r="S3858" i="82"/>
  <c r="S3859" i="82"/>
  <c r="S3860" i="82"/>
  <c r="S3861" i="82"/>
  <c r="S3862" i="82"/>
  <c r="S3863" i="82"/>
  <c r="S3864" i="82"/>
  <c r="S3865" i="82"/>
  <c r="S3866" i="82"/>
  <c r="S3867" i="82"/>
  <c r="S3868" i="82"/>
  <c r="S3869" i="82"/>
  <c r="S3870" i="82"/>
  <c r="S3871" i="82"/>
  <c r="S3872" i="82"/>
  <c r="S3873" i="82"/>
  <c r="S3874" i="82"/>
  <c r="S3875" i="82"/>
  <c r="S3876" i="82"/>
  <c r="S3877" i="82"/>
  <c r="S3878" i="82"/>
  <c r="S3879" i="82"/>
  <c r="S3880" i="82"/>
  <c r="S3881" i="82"/>
  <c r="S3882" i="82"/>
  <c r="S3883" i="82"/>
  <c r="S3884" i="82"/>
  <c r="S3885" i="82"/>
  <c r="S3886" i="82"/>
  <c r="S3887" i="82"/>
  <c r="S3888" i="82"/>
  <c r="S3889" i="82"/>
  <c r="S3890" i="82"/>
  <c r="S3891" i="82"/>
  <c r="S3892" i="82"/>
  <c r="S3893" i="82"/>
  <c r="S3894" i="82"/>
  <c r="S3895" i="82"/>
  <c r="S3896" i="82"/>
  <c r="S3897" i="82"/>
  <c r="S3898" i="82"/>
  <c r="S3899" i="82"/>
  <c r="S3900" i="82"/>
  <c r="S3901" i="82"/>
  <c r="S3902" i="82"/>
  <c r="S3903" i="82"/>
  <c r="S3904" i="82"/>
  <c r="S3905" i="82"/>
  <c r="S3909" i="82"/>
  <c r="S3908" i="82"/>
  <c r="S3911" i="82"/>
  <c r="S3915" i="82"/>
  <c r="S3910" i="82"/>
  <c r="S3914" i="82"/>
  <c r="S3913" i="82"/>
  <c r="S3906" i="82"/>
  <c r="S3912" i="82"/>
  <c r="S3916" i="82"/>
  <c r="AJ66" i="82"/>
  <c r="BD153" i="18"/>
  <c r="U3110" i="82" s="1"/>
  <c r="BD176" i="18"/>
  <c r="U3132" i="82" s="1"/>
  <c r="BD157" i="18"/>
  <c r="U3114" i="82" s="1"/>
  <c r="BD137" i="18"/>
  <c r="U3094" i="82" s="1"/>
  <c r="BD123" i="18"/>
  <c r="U3080" i="82" s="1"/>
  <c r="BD109" i="18"/>
  <c r="U3068" i="82" s="1"/>
  <c r="BD170" i="18"/>
  <c r="U3126" i="82" s="1"/>
  <c r="BD158" i="18"/>
  <c r="U3115" i="82" s="1"/>
  <c r="BD141" i="18"/>
  <c r="U3098" i="82" s="1"/>
  <c r="BD127" i="18"/>
  <c r="U3084" i="82" s="1"/>
  <c r="BD110" i="18"/>
  <c r="U3069" i="82" s="1"/>
  <c r="BD142" i="18"/>
  <c r="U3099" i="82" s="1"/>
  <c r="BD166" i="18"/>
  <c r="U3122" i="82" s="1"/>
  <c r="BD156" i="18"/>
  <c r="U3113" i="82" s="1"/>
  <c r="BD138" i="18"/>
  <c r="U3095" i="82" s="1"/>
  <c r="BD122" i="18"/>
  <c r="U3079" i="82" s="1"/>
  <c r="BD174" i="18"/>
  <c r="U3130" i="82" s="1"/>
  <c r="AZ123" i="18"/>
  <c r="U3790" i="82" s="1"/>
  <c r="AZ133" i="18"/>
  <c r="U3800" i="82" s="1"/>
  <c r="AZ138" i="18"/>
  <c r="U3805" i="82" s="1"/>
  <c r="AZ175" i="18"/>
  <c r="U3841" i="82" s="1"/>
  <c r="AZ137" i="18"/>
  <c r="U3804" i="82" s="1"/>
  <c r="AZ139" i="18"/>
  <c r="U3806" i="82" s="1"/>
  <c r="AZ146" i="18"/>
  <c r="U3813" i="82" s="1"/>
  <c r="AZ176" i="18"/>
  <c r="U3842" i="82" s="1"/>
  <c r="AZ158" i="18"/>
  <c r="U3825" i="82" s="1"/>
  <c r="AZ142" i="18"/>
  <c r="U3809" i="82" s="1"/>
  <c r="AZ121" i="18"/>
  <c r="U3788" i="82" s="1"/>
  <c r="AZ168" i="18"/>
  <c r="U3834" i="82" s="1"/>
  <c r="AZ119" i="18"/>
  <c r="U3786" i="82" s="1"/>
  <c r="AZ117" i="18"/>
  <c r="U3784" i="82" s="1"/>
  <c r="AZ152" i="18"/>
  <c r="U3819" i="82" s="1"/>
  <c r="AZ127" i="18"/>
  <c r="U3794" i="82" s="1"/>
  <c r="AZ172" i="18"/>
  <c r="U3838" i="82" s="1"/>
  <c r="AT114" i="18"/>
  <c r="U2931" i="82" s="1"/>
  <c r="T2931" i="82"/>
  <c r="AU154" i="18"/>
  <c r="U3750" i="82" s="1"/>
  <c r="AU155" i="18"/>
  <c r="U3751" i="82" s="1"/>
  <c r="AP154" i="18"/>
  <c r="U3679" i="82" s="1"/>
  <c r="AP155" i="18"/>
  <c r="U3680" i="82" s="1"/>
  <c r="P179" i="18"/>
  <c r="U2567" i="82" s="1"/>
  <c r="I179" i="18"/>
  <c r="U934" i="82" s="1"/>
  <c r="K179" i="18"/>
  <c r="U2496" i="82" s="1"/>
  <c r="J179" i="18"/>
  <c r="U1715" i="82" s="1"/>
  <c r="C171" i="18"/>
  <c r="U74" i="82" s="1"/>
  <c r="AL158" i="18"/>
  <c r="U559" i="82" s="1"/>
  <c r="BA111" i="18"/>
  <c r="U727" i="82" s="1"/>
  <c r="BE25" i="18"/>
  <c r="AT172" i="18"/>
  <c r="U2986" i="82" s="1"/>
  <c r="AS172" i="18"/>
  <c r="U2205" i="82" s="1"/>
  <c r="AR172" i="18"/>
  <c r="U1424" i="82" s="1"/>
  <c r="N172" i="18"/>
  <c r="U998" i="82" s="1"/>
  <c r="AU111" i="18"/>
  <c r="U3709" i="82" s="1"/>
  <c r="AO172" i="18"/>
  <c r="U2915" i="82" s="1"/>
  <c r="BD111" i="18"/>
  <c r="U3070" i="82" s="1"/>
  <c r="AN172" i="18"/>
  <c r="U2134" i="82" s="1"/>
  <c r="AM172" i="18"/>
  <c r="U1353" i="82" s="1"/>
  <c r="L163" i="18"/>
  <c r="U3262" i="82" s="1"/>
  <c r="G163" i="18"/>
  <c r="U3191" i="82" s="1"/>
  <c r="BE168" i="18"/>
  <c r="U3905" i="82" s="1"/>
  <c r="AP169" i="18"/>
  <c r="U3693" i="82" s="1"/>
  <c r="AP173" i="18"/>
  <c r="U3697" i="82" s="1"/>
  <c r="AP177" i="18"/>
  <c r="U3701" i="82" s="1"/>
  <c r="AP165" i="18"/>
  <c r="U3689" i="82" s="1"/>
  <c r="AP118" i="18"/>
  <c r="U3643" i="82" s="1"/>
  <c r="AP122" i="18"/>
  <c r="U3647" i="82" s="1"/>
  <c r="AP126" i="18"/>
  <c r="U3651" i="82" s="1"/>
  <c r="AP130" i="18"/>
  <c r="U3655" i="82" s="1"/>
  <c r="AP134" i="18"/>
  <c r="U3659" i="82" s="1"/>
  <c r="AP138" i="18"/>
  <c r="U3663" i="82" s="1"/>
  <c r="AP142" i="18"/>
  <c r="U3667" i="82" s="1"/>
  <c r="AP146" i="18"/>
  <c r="U3671" i="82" s="1"/>
  <c r="AP150" i="18"/>
  <c r="U3675" i="82" s="1"/>
  <c r="AP156" i="18"/>
  <c r="U3681" i="82" s="1"/>
  <c r="AP160" i="18"/>
  <c r="U3685" i="82" s="1"/>
  <c r="AP168" i="18"/>
  <c r="U3692" i="82" s="1"/>
  <c r="AP176" i="18"/>
  <c r="U3700" i="82" s="1"/>
  <c r="AP121" i="18"/>
  <c r="U3646" i="82" s="1"/>
  <c r="AP125" i="18"/>
  <c r="U3650" i="82" s="1"/>
  <c r="AP129" i="18"/>
  <c r="U3654" i="82" s="1"/>
  <c r="AP133" i="18"/>
  <c r="U3658" i="82" s="1"/>
  <c r="AP137" i="18"/>
  <c r="U3662" i="82" s="1"/>
  <c r="AP141" i="18"/>
  <c r="U3666" i="82" s="1"/>
  <c r="AP145" i="18"/>
  <c r="U3670" i="82" s="1"/>
  <c r="AP149" i="18"/>
  <c r="U3674" i="82" s="1"/>
  <c r="AP153" i="18"/>
  <c r="U3678" i="82" s="1"/>
  <c r="AP159" i="18"/>
  <c r="U3684" i="82" s="1"/>
  <c r="AP167" i="18"/>
  <c r="U3691" i="82" s="1"/>
  <c r="AP175" i="18"/>
  <c r="U3699" i="82" s="1"/>
  <c r="AP120" i="18"/>
  <c r="U3645" i="82" s="1"/>
  <c r="AP124" i="18"/>
  <c r="U3649" i="82" s="1"/>
  <c r="AP128" i="18"/>
  <c r="U3653" i="82" s="1"/>
  <c r="AP132" i="18"/>
  <c r="U3657" i="82" s="1"/>
  <c r="AP136" i="18"/>
  <c r="U3661" i="82" s="1"/>
  <c r="AP166" i="18"/>
  <c r="U3690" i="82" s="1"/>
  <c r="AP170" i="18"/>
  <c r="U3694" i="82" s="1"/>
  <c r="AP174" i="18"/>
  <c r="U3698" i="82" s="1"/>
  <c r="AP178" i="18"/>
  <c r="U3702" i="82" s="1"/>
  <c r="AP119" i="18"/>
  <c r="U3644" i="82" s="1"/>
  <c r="AP123" i="18"/>
  <c r="U3648" i="82" s="1"/>
  <c r="AP127" i="18"/>
  <c r="U3652" i="82" s="1"/>
  <c r="AP131" i="18"/>
  <c r="U3656" i="82" s="1"/>
  <c r="AP135" i="18"/>
  <c r="U3660" i="82" s="1"/>
  <c r="AP139" i="18"/>
  <c r="U3664" i="82" s="1"/>
  <c r="AP143" i="18"/>
  <c r="U3668" i="82" s="1"/>
  <c r="AP147" i="18"/>
  <c r="U3672" i="82" s="1"/>
  <c r="AP151" i="18"/>
  <c r="U3676" i="82" s="1"/>
  <c r="AP157" i="18"/>
  <c r="U3682" i="82" s="1"/>
  <c r="AP109" i="18"/>
  <c r="U3636" i="82" s="1"/>
  <c r="AP113" i="18"/>
  <c r="U3640" i="82" s="1"/>
  <c r="AP112" i="18"/>
  <c r="U3639" i="82" s="1"/>
  <c r="AP111" i="18"/>
  <c r="U3638" i="82" s="1"/>
  <c r="AP114" i="18"/>
  <c r="U3641" i="82" s="1"/>
  <c r="AP161" i="18"/>
  <c r="U3686" i="82" s="1"/>
  <c r="AP117" i="18"/>
  <c r="U3642" i="82" s="1"/>
  <c r="AP140" i="18"/>
  <c r="U3665" i="82" s="1"/>
  <c r="AP144" i="18"/>
  <c r="U3669" i="82" s="1"/>
  <c r="AP148" i="18"/>
  <c r="U3673" i="82" s="1"/>
  <c r="AP152" i="18"/>
  <c r="U3677" i="82" s="1"/>
  <c r="AP158" i="18"/>
  <c r="U3683" i="82" s="1"/>
  <c r="AP106" i="18"/>
  <c r="U3633" i="82" s="1"/>
  <c r="AP162" i="18"/>
  <c r="U3687" i="82" s="1"/>
  <c r="AP108" i="18"/>
  <c r="U3635" i="82" s="1"/>
  <c r="AP107" i="18"/>
  <c r="U3634" i="82" s="1"/>
  <c r="AP110" i="18"/>
  <c r="U3637" i="82" s="1"/>
  <c r="AU62" i="65"/>
  <c r="AU58" i="65"/>
  <c r="AU54" i="65"/>
  <c r="AU50" i="65"/>
  <c r="AU57" i="65"/>
  <c r="AU56" i="65"/>
  <c r="AU55" i="65"/>
  <c r="AU51" i="65"/>
  <c r="AU52" i="65"/>
  <c r="AU53" i="65"/>
  <c r="AU49" i="65"/>
  <c r="AU61" i="65"/>
  <c r="AU64" i="65"/>
  <c r="AU60" i="65"/>
  <c r="AU63" i="65"/>
  <c r="AU59" i="65"/>
  <c r="AZ62" i="65"/>
  <c r="AZ58" i="65"/>
  <c r="AZ54" i="65"/>
  <c r="AZ50" i="65"/>
  <c r="AZ57" i="65"/>
  <c r="AZ56" i="65"/>
  <c r="AZ55" i="65"/>
  <c r="AZ59" i="65"/>
  <c r="AZ52" i="65"/>
  <c r="AZ49" i="65"/>
  <c r="AZ53" i="65"/>
  <c r="AZ64" i="65"/>
  <c r="AZ60" i="65"/>
  <c r="AZ63" i="65"/>
  <c r="AZ51" i="65"/>
  <c r="AZ61" i="65"/>
  <c r="BA62" i="65"/>
  <c r="BA58" i="65"/>
  <c r="BA54" i="65"/>
  <c r="BA50" i="65"/>
  <c r="BA61" i="65"/>
  <c r="BA60" i="65"/>
  <c r="BA59" i="65"/>
  <c r="BA51" i="65"/>
  <c r="BA57" i="65"/>
  <c r="BA55" i="65"/>
  <c r="BA53" i="65"/>
  <c r="BA49" i="65"/>
  <c r="BA56" i="65"/>
  <c r="BA52" i="65"/>
  <c r="BA64" i="65"/>
  <c r="BA63" i="65"/>
  <c r="AP62" i="65"/>
  <c r="AP58" i="65"/>
  <c r="AP54" i="65"/>
  <c r="AP50" i="65"/>
  <c r="AP57" i="65"/>
  <c r="AP56" i="65"/>
  <c r="AP55" i="65"/>
  <c r="AP64" i="65"/>
  <c r="AP61" i="65"/>
  <c r="AP53" i="65"/>
  <c r="AP51" i="65"/>
  <c r="AP49" i="65"/>
  <c r="AP52" i="65"/>
  <c r="AP60" i="65"/>
  <c r="AP63" i="65"/>
  <c r="AP59" i="65"/>
  <c r="BE75" i="18"/>
  <c r="T3899" i="82" s="1"/>
  <c r="I79" i="77" l="1"/>
  <c r="J79" i="77" s="1"/>
  <c r="H79" i="77"/>
  <c r="BE135" i="18"/>
  <c r="U3873" i="82" s="1"/>
  <c r="BE161" i="18"/>
  <c r="U3899" i="82" s="1"/>
  <c r="BE170" i="18"/>
  <c r="U3907" i="82" s="1"/>
  <c r="BE113" i="18"/>
  <c r="U3853" i="82" s="1"/>
  <c r="BE128" i="18"/>
  <c r="U3866" i="82" s="1"/>
  <c r="BE139" i="18"/>
  <c r="U3877" i="82" s="1"/>
  <c r="BE145" i="18"/>
  <c r="U3883" i="82" s="1"/>
  <c r="BE109" i="18"/>
  <c r="U3849" i="82" s="1"/>
  <c r="BE106" i="18"/>
  <c r="U3846" i="82" s="1"/>
  <c r="BE144" i="18"/>
  <c r="U3882" i="82" s="1"/>
  <c r="BE129" i="18"/>
  <c r="U3867" i="82" s="1"/>
  <c r="BE156" i="18"/>
  <c r="U3894" i="82" s="1"/>
  <c r="BE130" i="18"/>
  <c r="U3868" i="82" s="1"/>
  <c r="BE119" i="18"/>
  <c r="U3857" i="82" s="1"/>
  <c r="BE167" i="18"/>
  <c r="U3904" i="82" s="1"/>
  <c r="BE142" i="18"/>
  <c r="U3880" i="82" s="1"/>
  <c r="BE157" i="18"/>
  <c r="U3895" i="82" s="1"/>
  <c r="BE126" i="18"/>
  <c r="U3864" i="82" s="1"/>
  <c r="BE160" i="18"/>
  <c r="U3898" i="82" s="1"/>
  <c r="BE107" i="18"/>
  <c r="U3847" i="82" s="1"/>
  <c r="BE122" i="18"/>
  <c r="U3860" i="82" s="1"/>
  <c r="BE112" i="18"/>
  <c r="U3852" i="82" s="1"/>
  <c r="BE131" i="18"/>
  <c r="U3869" i="82" s="1"/>
  <c r="BE165" i="18"/>
  <c r="U3902" i="82" s="1"/>
  <c r="BE166" i="18"/>
  <c r="U3903" i="82" s="1"/>
  <c r="BE140" i="18"/>
  <c r="U3878" i="82" s="1"/>
  <c r="BE124" i="18"/>
  <c r="U3862" i="82" s="1"/>
  <c r="BE159" i="18"/>
  <c r="U3897" i="82" s="1"/>
  <c r="BE141" i="18"/>
  <c r="U3879" i="82" s="1"/>
  <c r="BE125" i="18"/>
  <c r="U3863" i="82" s="1"/>
  <c r="BE138" i="18"/>
  <c r="U3876" i="82" s="1"/>
  <c r="BE151" i="18"/>
  <c r="U3889" i="82" s="1"/>
  <c r="BE118" i="18"/>
  <c r="U3856" i="82" s="1"/>
  <c r="BE146" i="18"/>
  <c r="U3884" i="82" s="1"/>
  <c r="BE117" i="18"/>
  <c r="U3855" i="82" s="1"/>
  <c r="BE177" i="18"/>
  <c r="U3914" i="82" s="1"/>
  <c r="BE108" i="18"/>
  <c r="U3848" i="82" s="1"/>
  <c r="BE127" i="18"/>
  <c r="U3865" i="82" s="1"/>
  <c r="BE178" i="18"/>
  <c r="U3915" i="82" s="1"/>
  <c r="BE152" i="18"/>
  <c r="U3890" i="82" s="1"/>
  <c r="BE136" i="18"/>
  <c r="U3874" i="82" s="1"/>
  <c r="BE120" i="18"/>
  <c r="U3858" i="82" s="1"/>
  <c r="BE153" i="18"/>
  <c r="U3891" i="82" s="1"/>
  <c r="BE137" i="18"/>
  <c r="U3875" i="82" s="1"/>
  <c r="BE121" i="18"/>
  <c r="U3859" i="82" s="1"/>
  <c r="BE110" i="18"/>
  <c r="U3850" i="82" s="1"/>
  <c r="BE147" i="18"/>
  <c r="U3885" i="82" s="1"/>
  <c r="BE173" i="18"/>
  <c r="U3910" i="82" s="1"/>
  <c r="BE134" i="18"/>
  <c r="U3872" i="82" s="1"/>
  <c r="BE143" i="18"/>
  <c r="U3881" i="82" s="1"/>
  <c r="BE169" i="18"/>
  <c r="U3906" i="82" s="1"/>
  <c r="BE162" i="18"/>
  <c r="U3900" i="82" s="1"/>
  <c r="BE123" i="18"/>
  <c r="U3861" i="82" s="1"/>
  <c r="BE174" i="18"/>
  <c r="U3911" i="82" s="1"/>
  <c r="BE148" i="18"/>
  <c r="U3886" i="82" s="1"/>
  <c r="BE132" i="18"/>
  <c r="U3870" i="82" s="1"/>
  <c r="BE175" i="18"/>
  <c r="U3912" i="82" s="1"/>
  <c r="BE149" i="18"/>
  <c r="U3887" i="82" s="1"/>
  <c r="BE133" i="18"/>
  <c r="U3871" i="82" s="1"/>
  <c r="BE28" i="18"/>
  <c r="T3851" i="82"/>
  <c r="AU114" i="18"/>
  <c r="U3712" i="82" s="1"/>
  <c r="T3712" i="82"/>
  <c r="BE154" i="18"/>
  <c r="U3892" i="82" s="1"/>
  <c r="BE155" i="18"/>
  <c r="U3893" i="82" s="1"/>
  <c r="BD114" i="18"/>
  <c r="U3073" i="82" s="1"/>
  <c r="T3073" i="82"/>
  <c r="BA158" i="18"/>
  <c r="U772" i="82" s="1"/>
  <c r="BA114" i="18"/>
  <c r="U730" i="82" s="1"/>
  <c r="T730" i="82"/>
  <c r="M172" i="18"/>
  <c r="U217" i="82" s="1"/>
  <c r="N179" i="18"/>
  <c r="U1005" i="82" s="1"/>
  <c r="O179" i="18"/>
  <c r="U1786" i="82" s="1"/>
  <c r="L171" i="18"/>
  <c r="U3269" i="82" s="1"/>
  <c r="H171" i="18"/>
  <c r="U145" i="82" s="1"/>
  <c r="C172" i="18"/>
  <c r="U75" i="82" s="1"/>
  <c r="G171" i="18"/>
  <c r="U3198" i="82" s="1"/>
  <c r="AL163" i="18"/>
  <c r="U564" i="82" s="1"/>
  <c r="BE111" i="18"/>
  <c r="U3851" i="82" s="1"/>
  <c r="Q172" i="18"/>
  <c r="U3341" i="82" s="1"/>
  <c r="AU172" i="18"/>
  <c r="U3767" i="82" s="1"/>
  <c r="BD172" i="18"/>
  <c r="U3128" i="82" s="1"/>
  <c r="BC172" i="18"/>
  <c r="U2347" i="82" s="1"/>
  <c r="BB172" i="18"/>
  <c r="U1566" i="82" s="1"/>
  <c r="AP171" i="18"/>
  <c r="U3695" i="82" s="1"/>
  <c r="AP163" i="18"/>
  <c r="U3688" i="82" s="1"/>
  <c r="BE150" i="18"/>
  <c r="U3888" i="82" s="1"/>
  <c r="BE62" i="65"/>
  <c r="BE58" i="65"/>
  <c r="BE54" i="65"/>
  <c r="BE50" i="65"/>
  <c r="BE57" i="65"/>
  <c r="BE56" i="65"/>
  <c r="BE55" i="65"/>
  <c r="BE63" i="65"/>
  <c r="BE60" i="65"/>
  <c r="BE53" i="65"/>
  <c r="BE59" i="65"/>
  <c r="BE52" i="65"/>
  <c r="BE51" i="65"/>
  <c r="BE61" i="65"/>
  <c r="BE64" i="65"/>
  <c r="BE49" i="65"/>
  <c r="H80" i="77" l="1"/>
  <c r="I80" i="77"/>
  <c r="J80" i="77" s="1"/>
  <c r="BA163" i="18"/>
  <c r="U777" i="82" s="1"/>
  <c r="BE158" i="18"/>
  <c r="U3896" i="82" s="1"/>
  <c r="BE114" i="18"/>
  <c r="U3854" i="82" s="1"/>
  <c r="T3854" i="82"/>
  <c r="AU179" i="18"/>
  <c r="U3774" i="82" s="1"/>
  <c r="M179" i="18"/>
  <c r="U224" i="82" s="1"/>
  <c r="Q179" i="18"/>
  <c r="U3348" i="82" s="1"/>
  <c r="H172" i="18"/>
  <c r="U146" i="82" s="1"/>
  <c r="AL171" i="18"/>
  <c r="U571" i="82" s="1"/>
  <c r="BC179" i="18"/>
  <c r="U2354" i="82" s="1"/>
  <c r="C179" i="18"/>
  <c r="U82" i="82" s="1"/>
  <c r="G172" i="18"/>
  <c r="U3199" i="82" s="1"/>
  <c r="L172" i="18"/>
  <c r="U3270" i="82" s="1"/>
  <c r="BE163" i="18"/>
  <c r="U3901" i="82" s="1"/>
  <c r="AP172" i="18"/>
  <c r="U3696" i="82" s="1"/>
  <c r="I81" i="77" l="1"/>
  <c r="J81" i="77" s="1"/>
  <c r="H81" i="77"/>
  <c r="AT179" i="18"/>
  <c r="U2993" i="82" s="1"/>
  <c r="AQ172" i="18"/>
  <c r="U643" i="82" s="1"/>
  <c r="AS179" i="18"/>
  <c r="U2212" i="82" s="1"/>
  <c r="H179" i="18"/>
  <c r="U153" i="82" s="1"/>
  <c r="L179" i="18"/>
  <c r="U3277" i="82" s="1"/>
  <c r="G179" i="18"/>
  <c r="U3206" i="82" s="1"/>
  <c r="AL172" i="18"/>
  <c r="U572" i="82" s="1"/>
  <c r="AN179" i="18"/>
  <c r="U2141" i="82" s="1"/>
  <c r="BB179" i="18"/>
  <c r="U1573" i="82" s="1"/>
  <c r="BA171" i="18"/>
  <c r="U784" i="82" s="1"/>
  <c r="BD179" i="18"/>
  <c r="U3135" i="82" s="1"/>
  <c r="AO179" i="18"/>
  <c r="U2922" i="82" s="1"/>
  <c r="AP179" i="18"/>
  <c r="U3703" i="82" s="1"/>
  <c r="BE171" i="18"/>
  <c r="U3908" i="82" s="1"/>
  <c r="A20" i="18"/>
  <c r="A106" i="18" s="1"/>
  <c r="AR96" i="77"/>
  <c r="AQ96" i="77"/>
  <c r="AP96" i="77"/>
  <c r="AO96" i="77"/>
  <c r="AM96" i="77"/>
  <c r="AL96" i="77"/>
  <c r="AK96" i="77"/>
  <c r="AJ96" i="77"/>
  <c r="AH96" i="77"/>
  <c r="AG96" i="77"/>
  <c r="AF96" i="77"/>
  <c r="AE96" i="77"/>
  <c r="AC96" i="77"/>
  <c r="AB96" i="77"/>
  <c r="AA96" i="77"/>
  <c r="Z96" i="77"/>
  <c r="X96" i="77"/>
  <c r="W96" i="77"/>
  <c r="V96" i="77"/>
  <c r="U96" i="77"/>
  <c r="S96" i="77"/>
  <c r="R96" i="77"/>
  <c r="Q96" i="77"/>
  <c r="P96" i="77"/>
  <c r="N96" i="77"/>
  <c r="M96" i="77"/>
  <c r="L96" i="77"/>
  <c r="K96" i="77"/>
  <c r="AS95" i="77"/>
  <c r="AN95" i="77"/>
  <c r="AI95" i="77"/>
  <c r="AD95" i="77"/>
  <c r="Y95" i="77"/>
  <c r="T95" i="77"/>
  <c r="O95" i="77"/>
  <c r="AS94" i="77"/>
  <c r="AN94" i="77"/>
  <c r="AI94" i="77"/>
  <c r="AD94" i="77"/>
  <c r="Y94" i="77"/>
  <c r="T94" i="77"/>
  <c r="O94" i="77"/>
  <c r="AS93" i="77"/>
  <c r="AN93" i="77"/>
  <c r="AI93" i="77"/>
  <c r="AD93" i="77"/>
  <c r="Y93" i="77"/>
  <c r="T93" i="77"/>
  <c r="O93" i="77"/>
  <c r="AS92" i="77"/>
  <c r="AN92" i="77"/>
  <c r="AI92" i="77"/>
  <c r="AD92" i="77"/>
  <c r="Y92" i="77"/>
  <c r="T92" i="77"/>
  <c r="O92" i="77"/>
  <c r="AS91" i="77"/>
  <c r="AN91" i="77"/>
  <c r="AI91" i="77"/>
  <c r="AD91" i="77"/>
  <c r="Y91" i="77"/>
  <c r="T91" i="77"/>
  <c r="O91" i="77"/>
  <c r="AS90" i="77"/>
  <c r="AN90" i="77"/>
  <c r="AI90" i="77"/>
  <c r="AD90" i="77"/>
  <c r="Y90" i="77"/>
  <c r="T90" i="77"/>
  <c r="O90" i="77"/>
  <c r="AS89" i="77"/>
  <c r="AN89" i="77"/>
  <c r="AI89" i="77"/>
  <c r="AD89" i="77"/>
  <c r="Y89" i="77"/>
  <c r="T89" i="77"/>
  <c r="O89" i="77"/>
  <c r="AS88" i="77"/>
  <c r="AN88" i="77"/>
  <c r="AI88" i="77"/>
  <c r="AD88" i="77"/>
  <c r="Y88" i="77"/>
  <c r="T88" i="77"/>
  <c r="O88" i="77"/>
  <c r="AS87" i="77"/>
  <c r="AN87" i="77"/>
  <c r="AI87" i="77"/>
  <c r="AD87" i="77"/>
  <c r="Y87" i="77"/>
  <c r="T87" i="77"/>
  <c r="O87" i="77"/>
  <c r="AS86" i="77"/>
  <c r="AN86" i="77"/>
  <c r="AI86" i="77"/>
  <c r="AD86" i="77"/>
  <c r="Y86" i="77"/>
  <c r="T86" i="77"/>
  <c r="O86" i="77"/>
  <c r="AS85" i="77"/>
  <c r="AN85" i="77"/>
  <c r="AI85" i="77"/>
  <c r="AD85" i="77"/>
  <c r="Y85" i="77"/>
  <c r="T85" i="77"/>
  <c r="O85" i="77"/>
  <c r="AS84" i="77"/>
  <c r="AN84" i="77"/>
  <c r="AI84" i="77"/>
  <c r="AD84" i="77"/>
  <c r="Y84" i="77"/>
  <c r="T84" i="77"/>
  <c r="O84" i="77"/>
  <c r="AS83" i="77"/>
  <c r="AN83" i="77"/>
  <c r="AI83" i="77"/>
  <c r="AD83" i="77"/>
  <c r="Y83" i="77"/>
  <c r="T83" i="77"/>
  <c r="O83" i="77"/>
  <c r="AS82" i="77"/>
  <c r="AN82" i="77"/>
  <c r="AI82" i="77"/>
  <c r="AD82" i="77"/>
  <c r="Y82" i="77"/>
  <c r="T82" i="77"/>
  <c r="O82" i="77"/>
  <c r="AS81" i="77"/>
  <c r="AN81" i="77"/>
  <c r="AI81" i="77"/>
  <c r="AD81" i="77"/>
  <c r="Y81" i="77"/>
  <c r="T81" i="77"/>
  <c r="O81" i="77"/>
  <c r="AS80" i="77"/>
  <c r="AN80" i="77"/>
  <c r="AI80" i="77"/>
  <c r="AD80" i="77"/>
  <c r="Y80" i="77"/>
  <c r="T80" i="77"/>
  <c r="O80" i="77"/>
  <c r="AS79" i="77"/>
  <c r="AN79" i="77"/>
  <c r="AI79" i="77"/>
  <c r="AD79" i="77"/>
  <c r="Y79" i="77"/>
  <c r="T79" i="77"/>
  <c r="O79" i="77"/>
  <c r="AS78" i="77"/>
  <c r="AN78" i="77"/>
  <c r="AI78" i="77"/>
  <c r="AD78" i="77"/>
  <c r="Y78" i="77"/>
  <c r="T78" i="77"/>
  <c r="O78" i="77"/>
  <c r="AS77" i="77"/>
  <c r="AN77" i="77"/>
  <c r="AI77" i="77"/>
  <c r="AD77" i="77"/>
  <c r="Y77" i="77"/>
  <c r="T77" i="77"/>
  <c r="O77" i="77"/>
  <c r="AS76" i="77"/>
  <c r="AN76" i="77"/>
  <c r="AI76" i="77"/>
  <c r="AD76" i="77"/>
  <c r="Y76" i="77"/>
  <c r="T76" i="77"/>
  <c r="O76" i="77"/>
  <c r="AS75" i="77"/>
  <c r="AN75" i="77"/>
  <c r="AI75" i="77"/>
  <c r="AD75" i="77"/>
  <c r="Y75" i="77"/>
  <c r="T75" i="77"/>
  <c r="O75" i="77"/>
  <c r="AS74" i="77"/>
  <c r="AN74" i="77"/>
  <c r="AI74" i="77"/>
  <c r="AD74" i="77"/>
  <c r="Y74" i="77"/>
  <c r="T74" i="77"/>
  <c r="O74" i="77"/>
  <c r="AS73" i="77"/>
  <c r="AN73" i="77"/>
  <c r="AI73" i="77"/>
  <c r="AD73" i="77"/>
  <c r="Y73" i="77"/>
  <c r="T73" i="77"/>
  <c r="O73" i="77"/>
  <c r="AS72" i="77"/>
  <c r="AN72" i="77"/>
  <c r="AI72" i="77"/>
  <c r="AD72" i="77"/>
  <c r="Y72" i="77"/>
  <c r="T72" i="77"/>
  <c r="O72" i="77"/>
  <c r="AS71" i="77"/>
  <c r="AN71" i="77"/>
  <c r="AI71" i="77"/>
  <c r="AD71" i="77"/>
  <c r="Y71" i="77"/>
  <c r="T71" i="77"/>
  <c r="O71" i="77"/>
  <c r="AS70" i="77"/>
  <c r="AN70" i="77"/>
  <c r="AI70" i="77"/>
  <c r="AD70" i="77"/>
  <c r="Y70" i="77"/>
  <c r="T70" i="77"/>
  <c r="O70" i="77"/>
  <c r="AS69" i="77"/>
  <c r="AN69" i="77"/>
  <c r="AI69" i="77"/>
  <c r="AD69" i="77"/>
  <c r="Y69" i="77"/>
  <c r="T69" i="77"/>
  <c r="O69" i="77"/>
  <c r="AS68" i="77"/>
  <c r="AN68" i="77"/>
  <c r="AI68" i="77"/>
  <c r="AD68" i="77"/>
  <c r="Y68" i="77"/>
  <c r="T68" i="77"/>
  <c r="O68" i="77"/>
  <c r="AS67" i="77"/>
  <c r="AN67" i="77"/>
  <c r="AI67" i="77"/>
  <c r="AD67" i="77"/>
  <c r="Y67" i="77"/>
  <c r="T67" i="77"/>
  <c r="O67" i="77"/>
  <c r="AS66" i="77"/>
  <c r="AN66" i="77"/>
  <c r="AI66" i="77"/>
  <c r="AD66" i="77"/>
  <c r="Y66" i="77"/>
  <c r="T66" i="77"/>
  <c r="O66" i="77"/>
  <c r="AS65" i="77"/>
  <c r="AN65" i="77"/>
  <c r="AI65" i="77"/>
  <c r="AD65" i="77"/>
  <c r="Y65" i="77"/>
  <c r="T65" i="77"/>
  <c r="O65" i="77"/>
  <c r="AS64" i="77"/>
  <c r="AN64" i="77"/>
  <c r="AI64" i="77"/>
  <c r="AD64" i="77"/>
  <c r="Y64" i="77"/>
  <c r="T64" i="77"/>
  <c r="O64" i="77"/>
  <c r="AS63" i="77"/>
  <c r="AN63" i="77"/>
  <c r="AI63" i="77"/>
  <c r="AD63" i="77"/>
  <c r="Y63" i="77"/>
  <c r="T63" i="77"/>
  <c r="O63" i="77"/>
  <c r="AS62" i="77"/>
  <c r="AN62" i="77"/>
  <c r="AI62" i="77"/>
  <c r="AD62" i="77"/>
  <c r="Y62" i="77"/>
  <c r="T62" i="77"/>
  <c r="O62" i="77"/>
  <c r="AS61" i="77"/>
  <c r="AN61" i="77"/>
  <c r="AI61" i="77"/>
  <c r="AD61" i="77"/>
  <c r="Y61" i="77"/>
  <c r="T61" i="77"/>
  <c r="O61" i="77"/>
  <c r="AS60" i="77"/>
  <c r="AN60" i="77"/>
  <c r="AI60" i="77"/>
  <c r="AD60" i="77"/>
  <c r="Y60" i="77"/>
  <c r="T60" i="77"/>
  <c r="O60" i="77"/>
  <c r="AS59" i="77"/>
  <c r="AN59" i="77"/>
  <c r="AI59" i="77"/>
  <c r="AD59" i="77"/>
  <c r="Y59" i="77"/>
  <c r="T59" i="77"/>
  <c r="O59" i="77"/>
  <c r="AS58" i="77"/>
  <c r="AN58" i="77"/>
  <c r="AI58" i="77"/>
  <c r="AD58" i="77"/>
  <c r="Y58" i="77"/>
  <c r="T58" i="77"/>
  <c r="O58" i="77"/>
  <c r="AS57" i="77"/>
  <c r="AN57" i="77"/>
  <c r="AI57" i="77"/>
  <c r="AD57" i="77"/>
  <c r="Y57" i="77"/>
  <c r="T57" i="77"/>
  <c r="O57" i="77"/>
  <c r="AS56" i="77"/>
  <c r="AN56" i="77"/>
  <c r="AI56" i="77"/>
  <c r="AD56" i="77"/>
  <c r="Y56" i="77"/>
  <c r="T56" i="77"/>
  <c r="O56" i="77"/>
  <c r="AS55" i="77"/>
  <c r="AN55" i="77"/>
  <c r="AI55" i="77"/>
  <c r="AD55" i="77"/>
  <c r="Y55" i="77"/>
  <c r="T55" i="77"/>
  <c r="O55" i="77"/>
  <c r="AS54" i="77"/>
  <c r="AN54" i="77"/>
  <c r="AI54" i="77"/>
  <c r="AD54" i="77"/>
  <c r="Y54" i="77"/>
  <c r="T54" i="77"/>
  <c r="O54" i="77"/>
  <c r="AS53" i="77"/>
  <c r="AN53" i="77"/>
  <c r="AI53" i="77"/>
  <c r="AD53" i="77"/>
  <c r="Y53" i="77"/>
  <c r="T53" i="77"/>
  <c r="O53" i="77"/>
  <c r="AS52" i="77"/>
  <c r="AN52" i="77"/>
  <c r="AI52" i="77"/>
  <c r="AD52" i="77"/>
  <c r="Y52" i="77"/>
  <c r="T52" i="77"/>
  <c r="O52" i="77"/>
  <c r="AS51" i="77"/>
  <c r="AN51" i="77"/>
  <c r="AI51" i="77"/>
  <c r="AD51" i="77"/>
  <c r="Y51" i="77"/>
  <c r="T51" i="77"/>
  <c r="O51" i="77"/>
  <c r="AS50" i="77"/>
  <c r="AN50" i="77"/>
  <c r="AI50" i="77"/>
  <c r="AD50" i="77"/>
  <c r="Y50" i="77"/>
  <c r="T50" i="77"/>
  <c r="O50" i="77"/>
  <c r="AS49" i="77"/>
  <c r="AN49" i="77"/>
  <c r="AI49" i="77"/>
  <c r="AD49" i="77"/>
  <c r="Y49" i="77"/>
  <c r="T49" i="77"/>
  <c r="O49" i="77"/>
  <c r="AS48" i="77"/>
  <c r="AN48" i="77"/>
  <c r="AI48" i="77"/>
  <c r="AD48" i="77"/>
  <c r="Y48" i="77"/>
  <c r="T48" i="77"/>
  <c r="O48" i="77"/>
  <c r="AS47" i="77"/>
  <c r="AN47" i="77"/>
  <c r="AI47" i="77"/>
  <c r="AD47" i="77"/>
  <c r="Y47" i="77"/>
  <c r="T47" i="77"/>
  <c r="O47" i="77"/>
  <c r="AS46" i="77"/>
  <c r="AN46" i="77"/>
  <c r="AI46" i="77"/>
  <c r="AD46" i="77"/>
  <c r="Y46" i="77"/>
  <c r="T46" i="77"/>
  <c r="O46" i="77"/>
  <c r="AS45" i="77"/>
  <c r="AN45" i="77"/>
  <c r="AI45" i="77"/>
  <c r="AD45" i="77"/>
  <c r="Y45" i="77"/>
  <c r="T45" i="77"/>
  <c r="O45" i="77"/>
  <c r="AS44" i="77"/>
  <c r="AN44" i="77"/>
  <c r="AI44" i="77"/>
  <c r="AD44" i="77"/>
  <c r="Y44" i="77"/>
  <c r="T44" i="77"/>
  <c r="O44" i="77"/>
  <c r="AS43" i="77"/>
  <c r="AN43" i="77"/>
  <c r="AI43" i="77"/>
  <c r="AD43" i="77"/>
  <c r="Y43" i="77"/>
  <c r="T43" i="77"/>
  <c r="O43" i="77"/>
  <c r="AS42" i="77"/>
  <c r="AN42" i="77"/>
  <c r="AI42" i="77"/>
  <c r="AD42" i="77"/>
  <c r="Y42" i="77"/>
  <c r="T42" i="77"/>
  <c r="O42" i="77"/>
  <c r="AS41" i="77"/>
  <c r="AN41" i="77"/>
  <c r="AI41" i="77"/>
  <c r="AD41" i="77"/>
  <c r="Y41" i="77"/>
  <c r="T41" i="77"/>
  <c r="O41" i="77"/>
  <c r="AS40" i="77"/>
  <c r="AN40" i="77"/>
  <c r="AI40" i="77"/>
  <c r="AD40" i="77"/>
  <c r="Y40" i="77"/>
  <c r="T40" i="77"/>
  <c r="O40" i="77"/>
  <c r="AS39" i="77"/>
  <c r="AN39" i="77"/>
  <c r="AI39" i="77"/>
  <c r="AD39" i="77"/>
  <c r="Y39" i="77"/>
  <c r="T39" i="77"/>
  <c r="O39" i="77"/>
  <c r="AS38" i="77"/>
  <c r="AN38" i="77"/>
  <c r="AI38" i="77"/>
  <c r="AD38" i="77"/>
  <c r="Y38" i="77"/>
  <c r="T38" i="77"/>
  <c r="O38" i="77"/>
  <c r="AS37" i="77"/>
  <c r="AN37" i="77"/>
  <c r="AI37" i="77"/>
  <c r="AD37" i="77"/>
  <c r="Y37" i="77"/>
  <c r="T37" i="77"/>
  <c r="O37" i="77"/>
  <c r="AS36" i="77"/>
  <c r="AN36" i="77"/>
  <c r="AI36" i="77"/>
  <c r="AD36" i="77"/>
  <c r="Y36" i="77"/>
  <c r="T36" i="77"/>
  <c r="O36" i="77"/>
  <c r="AS35" i="77"/>
  <c r="AN35" i="77"/>
  <c r="AI35" i="77"/>
  <c r="AD35" i="77"/>
  <c r="Y35" i="77"/>
  <c r="T35" i="77"/>
  <c r="O35" i="77"/>
  <c r="AS34" i="77"/>
  <c r="AN34" i="77"/>
  <c r="AI34" i="77"/>
  <c r="AD34" i="77"/>
  <c r="Y34" i="77"/>
  <c r="T34" i="77"/>
  <c r="O34" i="77"/>
  <c r="AS33" i="77"/>
  <c r="AN33" i="77"/>
  <c r="AI33" i="77"/>
  <c r="AD33" i="77"/>
  <c r="Y33" i="77"/>
  <c r="T33" i="77"/>
  <c r="O33" i="77"/>
  <c r="AS32" i="77"/>
  <c r="AN32" i="77"/>
  <c r="AI32" i="77"/>
  <c r="AD32" i="77"/>
  <c r="Y32" i="77"/>
  <c r="T32" i="77"/>
  <c r="O32" i="77"/>
  <c r="AS31" i="77"/>
  <c r="AN31" i="77"/>
  <c r="AI31" i="77"/>
  <c r="AD31" i="77"/>
  <c r="Y31" i="77"/>
  <c r="T31" i="77"/>
  <c r="O31" i="77"/>
  <c r="AS30" i="77"/>
  <c r="AN30" i="77"/>
  <c r="AI30" i="77"/>
  <c r="AD30" i="77"/>
  <c r="Y30" i="77"/>
  <c r="T30" i="77"/>
  <c r="O30" i="77"/>
  <c r="AS29" i="77"/>
  <c r="AN29" i="77"/>
  <c r="AI29" i="77"/>
  <c r="AD29" i="77"/>
  <c r="Y29" i="77"/>
  <c r="T29" i="77"/>
  <c r="O29" i="77"/>
  <c r="AS28" i="77"/>
  <c r="AN28" i="77"/>
  <c r="AI28" i="77"/>
  <c r="AD28" i="77"/>
  <c r="Y28" i="77"/>
  <c r="T28" i="77"/>
  <c r="O28" i="77"/>
  <c r="AS27" i="77"/>
  <c r="AN27" i="77"/>
  <c r="AI27" i="77"/>
  <c r="AD27" i="77"/>
  <c r="Y27" i="77"/>
  <c r="T27" i="77"/>
  <c r="O27" i="77"/>
  <c r="AS26" i="77"/>
  <c r="AN26" i="77"/>
  <c r="AI26" i="77"/>
  <c r="AD26" i="77"/>
  <c r="Y26" i="77"/>
  <c r="T26" i="77"/>
  <c r="O26" i="77"/>
  <c r="AS25" i="77"/>
  <c r="AN25" i="77"/>
  <c r="AI25" i="77"/>
  <c r="AD25" i="77"/>
  <c r="Y25" i="77"/>
  <c r="T25" i="77"/>
  <c r="O25" i="77"/>
  <c r="AS24" i="77"/>
  <c r="AN24" i="77"/>
  <c r="AI24" i="77"/>
  <c r="AD24" i="77"/>
  <c r="Y24" i="77"/>
  <c r="T24" i="77"/>
  <c r="O24" i="77"/>
  <c r="AS23" i="77"/>
  <c r="AN23" i="77"/>
  <c r="AI23" i="77"/>
  <c r="AD23" i="77"/>
  <c r="Y23" i="77"/>
  <c r="T23" i="77"/>
  <c r="O23" i="77"/>
  <c r="AS22" i="77"/>
  <c r="AN22" i="77"/>
  <c r="AI22" i="77"/>
  <c r="AD22" i="77"/>
  <c r="Y22" i="77"/>
  <c r="T22" i="77"/>
  <c r="O22" i="77"/>
  <c r="AS21" i="77"/>
  <c r="AN21" i="77"/>
  <c r="AI21" i="77"/>
  <c r="AD21" i="77"/>
  <c r="Y21" i="77"/>
  <c r="T21" i="77"/>
  <c r="O21" i="77"/>
  <c r="AS20" i="77"/>
  <c r="AN20" i="77"/>
  <c r="AI20" i="77"/>
  <c r="AD20" i="77"/>
  <c r="Y20" i="77"/>
  <c r="T20" i="77"/>
  <c r="O20" i="77"/>
  <c r="AS19" i="77"/>
  <c r="AN19" i="77"/>
  <c r="AI19" i="77"/>
  <c r="AD19" i="77"/>
  <c r="Y19" i="77"/>
  <c r="T19" i="77"/>
  <c r="O19" i="77"/>
  <c r="AS18" i="77"/>
  <c r="AN18" i="77"/>
  <c r="AI18" i="77"/>
  <c r="AD18" i="77"/>
  <c r="Y18" i="77"/>
  <c r="T18" i="77"/>
  <c r="O18" i="77"/>
  <c r="AS17" i="77"/>
  <c r="AN17" i="77"/>
  <c r="AI17" i="77"/>
  <c r="AD17" i="77"/>
  <c r="Y17" i="77"/>
  <c r="T17" i="77"/>
  <c r="O17" i="77"/>
  <c r="AS16" i="77"/>
  <c r="AN16" i="77"/>
  <c r="AI16" i="77"/>
  <c r="AD16" i="77"/>
  <c r="Y16" i="77"/>
  <c r="T16" i="77"/>
  <c r="O16" i="77"/>
  <c r="F14" i="74"/>
  <c r="E14" i="74"/>
  <c r="F12" i="74"/>
  <c r="I82" i="77" l="1"/>
  <c r="J82" i="77" s="1"/>
  <c r="H82" i="77"/>
  <c r="AS96" i="77"/>
  <c r="Y96" i="77"/>
  <c r="AQ179" i="18"/>
  <c r="U650" i="82" s="1"/>
  <c r="AR179" i="18"/>
  <c r="U1431" i="82" s="1"/>
  <c r="BA172" i="18"/>
  <c r="U785" i="82" s="1"/>
  <c r="AL179" i="18"/>
  <c r="U579" i="82" s="1"/>
  <c r="AM179" i="18"/>
  <c r="U1360" i="82" s="1"/>
  <c r="A9" i="20"/>
  <c r="A8" i="77"/>
  <c r="A8" i="34"/>
  <c r="A8" i="18"/>
  <c r="A7" i="67"/>
  <c r="A6" i="66"/>
  <c r="A8" i="64"/>
  <c r="A8" i="70"/>
  <c r="A8" i="65"/>
  <c r="A8" i="24"/>
  <c r="A9" i="62"/>
  <c r="A9" i="38"/>
  <c r="A9" i="61"/>
  <c r="A9" i="31"/>
  <c r="A9" i="29"/>
  <c r="A9" i="28"/>
  <c r="A9" i="30"/>
  <c r="B18" i="28"/>
  <c r="B18" i="61"/>
  <c r="B18" i="31"/>
  <c r="B18" i="29"/>
  <c r="B18" i="20"/>
  <c r="B18" i="62"/>
  <c r="B124" i="31"/>
  <c r="BE172" i="18"/>
  <c r="U3909" i="82" s="1"/>
  <c r="A21" i="18"/>
  <c r="A107" i="18" s="1"/>
  <c r="AD96" i="77"/>
  <c r="O96" i="77"/>
  <c r="AI96" i="77"/>
  <c r="T96" i="77"/>
  <c r="AN96" i="77"/>
  <c r="H83" i="77" l="1"/>
  <c r="I83" i="77"/>
  <c r="J83" i="77" s="1"/>
  <c r="BE179" i="18"/>
  <c r="U3916" i="82" s="1"/>
  <c r="BA179" i="18"/>
  <c r="U792" i="82" s="1"/>
  <c r="B72" i="20"/>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9" i="61"/>
  <c r="B20" i="61" s="1"/>
  <c r="B21" i="61" s="1"/>
  <c r="B22" i="61" s="1"/>
  <c r="B23" i="61" s="1"/>
  <c r="B24" i="61" s="1"/>
  <c r="B25" i="61" s="1"/>
  <c r="B26" i="61" s="1"/>
  <c r="B27" i="61" s="1"/>
  <c r="B28" i="61" s="1"/>
  <c r="B29" i="61" s="1"/>
  <c r="B30" i="61" s="1"/>
  <c r="B31" i="61" s="1"/>
  <c r="B32" i="61" s="1"/>
  <c r="B33" i="61" s="1"/>
  <c r="B34" i="61" s="1"/>
  <c r="B35" i="61" s="1"/>
  <c r="B36" i="61" s="1"/>
  <c r="B37" i="61" s="1"/>
  <c r="B38" i="61" s="1"/>
  <c r="B39" i="61" s="1"/>
  <c r="B40" i="61" s="1"/>
  <c r="B41" i="61" s="1"/>
  <c r="B42" i="61" s="1"/>
  <c r="B43" i="61" s="1"/>
  <c r="B44" i="61" s="1"/>
  <c r="B45" i="61" s="1"/>
  <c r="B46" i="61" s="1"/>
  <c r="B47" i="61" s="1"/>
  <c r="B48" i="61" s="1"/>
  <c r="B49" i="61" s="1"/>
  <c r="B50" i="61" s="1"/>
  <c r="B51" i="61" s="1"/>
  <c r="B52" i="61" s="1"/>
  <c r="B53" i="61" s="1"/>
  <c r="B19" i="38"/>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19" i="29"/>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72" i="38"/>
  <c r="B73" i="38" s="1"/>
  <c r="B74" i="38" s="1"/>
  <c r="B75" i="38" s="1"/>
  <c r="B76" i="38" s="1"/>
  <c r="B77" i="38" s="1"/>
  <c r="B78" i="38" s="1"/>
  <c r="B79" i="38" s="1"/>
  <c r="B80" i="38" s="1"/>
  <c r="B81" i="38" s="1"/>
  <c r="B82" i="38" s="1"/>
  <c r="B83" i="38" s="1"/>
  <c r="B84" i="38" s="1"/>
  <c r="B85" i="38" s="1"/>
  <c r="B86" i="38" s="1"/>
  <c r="B87" i="38" s="1"/>
  <c r="B88" i="38" s="1"/>
  <c r="B89" i="38" s="1"/>
  <c r="B90" i="38" s="1"/>
  <c r="B91" i="38" s="1"/>
  <c r="B92" i="38" s="1"/>
  <c r="B93" i="38" s="1"/>
  <c r="B94" i="38" s="1"/>
  <c r="B95" i="38" s="1"/>
  <c r="B96" i="38" s="1"/>
  <c r="B97" i="38" s="1"/>
  <c r="B98" i="38" s="1"/>
  <c r="B99" i="38" s="1"/>
  <c r="B100" i="38" s="1"/>
  <c r="B101" i="38" s="1"/>
  <c r="B102" i="38" s="1"/>
  <c r="B103" i="38" s="1"/>
  <c r="B104" i="38" s="1"/>
  <c r="B105" i="38" s="1"/>
  <c r="B106" i="38" s="1"/>
  <c r="B72" i="30"/>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25" i="20"/>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25" i="38"/>
  <c r="B126" i="38" s="1"/>
  <c r="B127" i="38" s="1"/>
  <c r="B128" i="38" s="1"/>
  <c r="B129" i="38" s="1"/>
  <c r="B130" i="38" s="1"/>
  <c r="B131" i="38" s="1"/>
  <c r="B132" i="38" s="1"/>
  <c r="B133" i="38" s="1"/>
  <c r="B134" i="38" s="1"/>
  <c r="B135" i="38" s="1"/>
  <c r="B136" i="38" s="1"/>
  <c r="B137" i="38" s="1"/>
  <c r="B138" i="38" s="1"/>
  <c r="B139" i="38" s="1"/>
  <c r="B140" i="38" s="1"/>
  <c r="B141" i="38" s="1"/>
  <c r="B142" i="38" s="1"/>
  <c r="B143" i="38" s="1"/>
  <c r="B144" i="38" s="1"/>
  <c r="B145" i="38" s="1"/>
  <c r="B146" i="38" s="1"/>
  <c r="B147" i="38" s="1"/>
  <c r="B148" i="38" s="1"/>
  <c r="B149" i="38" s="1"/>
  <c r="B150" i="38" s="1"/>
  <c r="B151" i="38" s="1"/>
  <c r="B152" i="38" s="1"/>
  <c r="B153" i="38" s="1"/>
  <c r="B154" i="38" s="1"/>
  <c r="B155" i="38" s="1"/>
  <c r="B156" i="38" s="1"/>
  <c r="B157" i="38" s="1"/>
  <c r="B158" i="38" s="1"/>
  <c r="B159" i="38" s="1"/>
  <c r="B72" i="28"/>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25" i="62"/>
  <c r="B126" i="62" s="1"/>
  <c r="B127" i="62" s="1"/>
  <c r="B128" i="62" s="1"/>
  <c r="B129" i="62" s="1"/>
  <c r="B130" i="62" s="1"/>
  <c r="B131" i="62" s="1"/>
  <c r="B132" i="62" s="1"/>
  <c r="B133" i="62" s="1"/>
  <c r="B134" i="62" s="1"/>
  <c r="B135" i="62" s="1"/>
  <c r="B136" i="62" s="1"/>
  <c r="B137" i="62" s="1"/>
  <c r="B138" i="62" s="1"/>
  <c r="B139" i="62" s="1"/>
  <c r="B140" i="62" s="1"/>
  <c r="B141" i="62" s="1"/>
  <c r="B142" i="62" s="1"/>
  <c r="B143" i="62" s="1"/>
  <c r="B144" i="62" s="1"/>
  <c r="B145" i="62" s="1"/>
  <c r="B146" i="62" s="1"/>
  <c r="B147" i="62" s="1"/>
  <c r="B148" i="62" s="1"/>
  <c r="B149" i="62" s="1"/>
  <c r="B150" i="62" s="1"/>
  <c r="B151" i="62" s="1"/>
  <c r="B152" i="62" s="1"/>
  <c r="B153" i="62" s="1"/>
  <c r="B154" i="62" s="1"/>
  <c r="B155" i="62" s="1"/>
  <c r="B156" i="62" s="1"/>
  <c r="B157" i="62" s="1"/>
  <c r="B158" i="62" s="1"/>
  <c r="B159" i="62" s="1"/>
  <c r="B19" i="3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125" i="28"/>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25" i="30"/>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25" i="29"/>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9" i="62"/>
  <c r="B20" i="62" s="1"/>
  <c r="B21" i="62" s="1"/>
  <c r="B22" i="62" s="1"/>
  <c r="B23" i="62" s="1"/>
  <c r="B24" i="62" s="1"/>
  <c r="B25" i="62" s="1"/>
  <c r="B26" i="62" s="1"/>
  <c r="B27" i="62" s="1"/>
  <c r="B28" i="62" s="1"/>
  <c r="B29" i="62" s="1"/>
  <c r="B30" i="62" s="1"/>
  <c r="B31" i="62" s="1"/>
  <c r="B32" i="62" s="1"/>
  <c r="B33" i="62" s="1"/>
  <c r="B34" i="62" s="1"/>
  <c r="B35" i="62" s="1"/>
  <c r="B36" i="62" s="1"/>
  <c r="B37" i="62" s="1"/>
  <c r="B38" i="62" s="1"/>
  <c r="B39" i="62" s="1"/>
  <c r="B40" i="62" s="1"/>
  <c r="B41" i="62" s="1"/>
  <c r="B42" i="62" s="1"/>
  <c r="B43" i="62" s="1"/>
  <c r="B44" i="62" s="1"/>
  <c r="B45" i="62" s="1"/>
  <c r="B46" i="62" s="1"/>
  <c r="B47" i="62" s="1"/>
  <c r="B48" i="62" s="1"/>
  <c r="B49" i="62" s="1"/>
  <c r="B50" i="62" s="1"/>
  <c r="B51" i="62" s="1"/>
  <c r="B52" i="62" s="1"/>
  <c r="B53" i="62" s="1"/>
  <c r="B72" i="61"/>
  <c r="B73" i="61" s="1"/>
  <c r="B74" i="61" s="1"/>
  <c r="B75" i="61" s="1"/>
  <c r="B76" i="61" s="1"/>
  <c r="B77" i="61" s="1"/>
  <c r="B78" i="61" s="1"/>
  <c r="B79" i="61" s="1"/>
  <c r="B80" i="61" s="1"/>
  <c r="B81" i="61" s="1"/>
  <c r="B82" i="61" s="1"/>
  <c r="B83" i="61" s="1"/>
  <c r="B84" i="61" s="1"/>
  <c r="B85" i="61" s="1"/>
  <c r="B86" i="61" s="1"/>
  <c r="B87" i="61" s="1"/>
  <c r="B88" i="61" s="1"/>
  <c r="B89" i="61" s="1"/>
  <c r="B90" i="61" s="1"/>
  <c r="B91" i="61" s="1"/>
  <c r="B92" i="61" s="1"/>
  <c r="B93" i="61" s="1"/>
  <c r="B94" i="61" s="1"/>
  <c r="B95" i="61" s="1"/>
  <c r="B96" i="61" s="1"/>
  <c r="B97" i="61" s="1"/>
  <c r="B98" i="61" s="1"/>
  <c r="B99" i="61" s="1"/>
  <c r="B100" i="61" s="1"/>
  <c r="B101" i="61" s="1"/>
  <c r="B102" i="61" s="1"/>
  <c r="B103" i="61" s="1"/>
  <c r="B104" i="61" s="1"/>
  <c r="B105" i="61" s="1"/>
  <c r="B106" i="61" s="1"/>
  <c r="B125" i="3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25" i="61"/>
  <c r="B126" i="61" s="1"/>
  <c r="B127" i="61" s="1"/>
  <c r="B128" i="61" s="1"/>
  <c r="B129" i="61" s="1"/>
  <c r="B130" i="61" s="1"/>
  <c r="B131" i="61" s="1"/>
  <c r="B132" i="61" s="1"/>
  <c r="B133" i="61" s="1"/>
  <c r="B134" i="61" s="1"/>
  <c r="B135" i="61" s="1"/>
  <c r="B136" i="61" s="1"/>
  <c r="B137" i="61" s="1"/>
  <c r="B138" i="61" s="1"/>
  <c r="B139" i="61" s="1"/>
  <c r="B140" i="61" s="1"/>
  <c r="B141" i="61" s="1"/>
  <c r="B142" i="61" s="1"/>
  <c r="B143" i="61" s="1"/>
  <c r="B144" i="61" s="1"/>
  <c r="B145" i="61" s="1"/>
  <c r="B146" i="61" s="1"/>
  <c r="B147" i="61" s="1"/>
  <c r="B148" i="61" s="1"/>
  <c r="B149" i="61" s="1"/>
  <c r="B150" i="61" s="1"/>
  <c r="B151" i="61" s="1"/>
  <c r="B152" i="61" s="1"/>
  <c r="B153" i="61" s="1"/>
  <c r="B154" i="61" s="1"/>
  <c r="B155" i="61" s="1"/>
  <c r="B156" i="61" s="1"/>
  <c r="B157" i="61" s="1"/>
  <c r="B158" i="61" s="1"/>
  <c r="B159" i="61" s="1"/>
  <c r="B19" i="30"/>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19" i="20"/>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72" i="3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72" i="29"/>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9" i="28"/>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72" i="62"/>
  <c r="B73" i="62" s="1"/>
  <c r="B74" i="62" s="1"/>
  <c r="B75" i="62" s="1"/>
  <c r="B76" i="62" s="1"/>
  <c r="B77" i="62" s="1"/>
  <c r="B78" i="62" s="1"/>
  <c r="B79" i="62" s="1"/>
  <c r="B80" i="62" s="1"/>
  <c r="B81" i="62" s="1"/>
  <c r="B82" i="62" s="1"/>
  <c r="B83" i="62" s="1"/>
  <c r="B84" i="62" s="1"/>
  <c r="B85" i="62" s="1"/>
  <c r="B86" i="62" s="1"/>
  <c r="B87" i="62" s="1"/>
  <c r="B88" i="62" s="1"/>
  <c r="B89" i="62" s="1"/>
  <c r="B90" i="62" s="1"/>
  <c r="B91" i="62" s="1"/>
  <c r="B92" i="62" s="1"/>
  <c r="B93" i="62" s="1"/>
  <c r="B94" i="62" s="1"/>
  <c r="B95" i="62" s="1"/>
  <c r="B96" i="62" s="1"/>
  <c r="B97" i="62" s="1"/>
  <c r="B98" i="62" s="1"/>
  <c r="B99" i="62" s="1"/>
  <c r="B100" i="62" s="1"/>
  <c r="B101" i="62" s="1"/>
  <c r="B102" i="62" s="1"/>
  <c r="B103" i="62" s="1"/>
  <c r="B104" i="62" s="1"/>
  <c r="B105" i="62" s="1"/>
  <c r="B106" i="62" s="1"/>
  <c r="A22" i="18"/>
  <c r="A108" i="18" s="1"/>
  <c r="H84" i="77" l="1"/>
  <c r="I84" i="77"/>
  <c r="J84" i="77" s="1"/>
  <c r="C17" i="61" a="1"/>
  <c r="AG17" i="61" s="1"/>
  <c r="C17" i="20" a="1"/>
  <c r="AA17" i="20" s="1"/>
  <c r="DD36" i="82" s="1"/>
  <c r="DD72" i="82" s="1"/>
  <c r="DD108" i="82" s="1"/>
  <c r="DD144" i="82" s="1"/>
  <c r="DD180" i="82" s="1"/>
  <c r="DD216" i="82" s="1"/>
  <c r="DD252" i="82" s="1"/>
  <c r="DD288" i="82" s="1"/>
  <c r="DD324" i="82" s="1"/>
  <c r="DD360" i="82" s="1"/>
  <c r="DD396" i="82" s="1"/>
  <c r="DD432" i="82" s="1"/>
  <c r="DD468" i="82" s="1"/>
  <c r="DD504" i="82" s="1"/>
  <c r="DD540" i="82" s="1"/>
  <c r="DD576" i="82" s="1"/>
  <c r="DD612" i="82" s="1"/>
  <c r="DD648" i="82" s="1"/>
  <c r="DD684" i="82" s="1"/>
  <c r="DD720" i="82" s="1"/>
  <c r="DD756" i="82" s="1"/>
  <c r="DD792" i="82" s="1"/>
  <c r="DD828" i="82" s="1"/>
  <c r="DD864" i="82" s="1"/>
  <c r="C17" i="29" a="1"/>
  <c r="AD17" i="29" s="1"/>
  <c r="C123" i="62" a="1"/>
  <c r="M123" i="62" s="1"/>
  <c r="C70" i="62" a="1"/>
  <c r="G70" i="62" s="1"/>
  <c r="C123" i="38" a="1"/>
  <c r="N123" i="38" s="1"/>
  <c r="C123" i="61" a="1"/>
  <c r="AH123" i="61" s="1"/>
  <c r="C70" i="61" a="1"/>
  <c r="AG70" i="61" s="1"/>
  <c r="C123" i="29" a="1"/>
  <c r="AG123" i="29" s="1"/>
  <c r="C123" i="28" a="1"/>
  <c r="R123" i="28" s="1"/>
  <c r="C70" i="30" a="1"/>
  <c r="AK70" i="30" s="1"/>
  <c r="C70" i="29" a="1"/>
  <c r="C17" i="28" a="1"/>
  <c r="C70" i="31" a="1"/>
  <c r="C17" i="30" a="1"/>
  <c r="C123" i="31" a="1"/>
  <c r="C17" i="62" a="1"/>
  <c r="C123" i="30" a="1"/>
  <c r="C17" i="31" a="1"/>
  <c r="C70" i="28" a="1"/>
  <c r="C123" i="20" a="1"/>
  <c r="C70" i="38" a="1"/>
  <c r="C17" i="38" a="1"/>
  <c r="C70" i="20" a="1"/>
  <c r="W70" i="62"/>
  <c r="AD70" i="62"/>
  <c r="Z70" i="62"/>
  <c r="Y70" i="62"/>
  <c r="A23" i="18"/>
  <c r="A109" i="18" s="1"/>
  <c r="M70" i="62" l="1"/>
  <c r="F70" i="62"/>
  <c r="H70" i="62"/>
  <c r="E70" i="62"/>
  <c r="Q70" i="62"/>
  <c r="D70" i="62"/>
  <c r="U70" i="62"/>
  <c r="F17" i="61"/>
  <c r="AH17" i="61"/>
  <c r="D17" i="61"/>
  <c r="U17" i="61"/>
  <c r="W17" i="61"/>
  <c r="L70" i="62"/>
  <c r="C70" i="62"/>
  <c r="AH70" i="62"/>
  <c r="AC70" i="62"/>
  <c r="AG70" i="62"/>
  <c r="AF17" i="61"/>
  <c r="Y17" i="61"/>
  <c r="X17" i="61"/>
  <c r="AK17" i="61"/>
  <c r="AM17" i="61"/>
  <c r="T17" i="61"/>
  <c r="AL17" i="61"/>
  <c r="M17" i="61"/>
  <c r="K17" i="61"/>
  <c r="R17" i="61"/>
  <c r="AL70" i="62"/>
  <c r="I70" i="62"/>
  <c r="K70" i="62"/>
  <c r="X70" i="62"/>
  <c r="N70" i="62"/>
  <c r="AI17" i="61"/>
  <c r="O17" i="61"/>
  <c r="J17" i="61"/>
  <c r="Z17" i="61"/>
  <c r="V17" i="61"/>
  <c r="I85" i="77"/>
  <c r="J85" i="77" s="1"/>
  <c r="H85" i="77"/>
  <c r="AE70" i="62"/>
  <c r="AI70" i="62"/>
  <c r="R70" i="62"/>
  <c r="P70" i="62"/>
  <c r="J70" i="62"/>
  <c r="AB70" i="62"/>
  <c r="AM70" i="62"/>
  <c r="AC17" i="61"/>
  <c r="L17" i="61"/>
  <c r="N17" i="61"/>
  <c r="AJ17" i="61"/>
  <c r="E17" i="61"/>
  <c r="P17" i="61"/>
  <c r="Q17" i="61"/>
  <c r="V17" i="20"/>
  <c r="DD31" i="82" s="1"/>
  <c r="DD67" i="82" s="1"/>
  <c r="DD103" i="82" s="1"/>
  <c r="DD139" i="82" s="1"/>
  <c r="DD175" i="82" s="1"/>
  <c r="DD211" i="82" s="1"/>
  <c r="DD247" i="82" s="1"/>
  <c r="DD283" i="82" s="1"/>
  <c r="DD319" i="82" s="1"/>
  <c r="DD355" i="82" s="1"/>
  <c r="DD391" i="82" s="1"/>
  <c r="DD427" i="82" s="1"/>
  <c r="DD463" i="82" s="1"/>
  <c r="DD499" i="82" s="1"/>
  <c r="DD535" i="82" s="1"/>
  <c r="DD571" i="82" s="1"/>
  <c r="DD607" i="82" s="1"/>
  <c r="DD643" i="82" s="1"/>
  <c r="DD679" i="82" s="1"/>
  <c r="DD715" i="82" s="1"/>
  <c r="DD751" i="82" s="1"/>
  <c r="DD787" i="82" s="1"/>
  <c r="DD823" i="82" s="1"/>
  <c r="DD859" i="82" s="1"/>
  <c r="F17" i="20"/>
  <c r="DD15" i="82" s="1"/>
  <c r="DD51" i="82" s="1"/>
  <c r="DD87" i="82" s="1"/>
  <c r="DD123" i="82" s="1"/>
  <c r="DD159" i="82" s="1"/>
  <c r="DD195" i="82" s="1"/>
  <c r="DD231" i="82" s="1"/>
  <c r="DD267" i="82" s="1"/>
  <c r="DD303" i="82" s="1"/>
  <c r="DD339" i="82" s="1"/>
  <c r="DD375" i="82" s="1"/>
  <c r="DD411" i="82" s="1"/>
  <c r="DD447" i="82" s="1"/>
  <c r="DD483" i="82" s="1"/>
  <c r="DD519" i="82" s="1"/>
  <c r="DD555" i="82" s="1"/>
  <c r="DD591" i="82" s="1"/>
  <c r="DD627" i="82" s="1"/>
  <c r="DD663" i="82" s="1"/>
  <c r="DD699" i="82" s="1"/>
  <c r="DD735" i="82" s="1"/>
  <c r="DD771" i="82" s="1"/>
  <c r="DD807" i="82" s="1"/>
  <c r="DD843" i="82" s="1"/>
  <c r="O17" i="20"/>
  <c r="DD24" i="82" s="1"/>
  <c r="DD60" i="82" s="1"/>
  <c r="DD96" i="82" s="1"/>
  <c r="DD132" i="82" s="1"/>
  <c r="DD168" i="82" s="1"/>
  <c r="DD204" i="82" s="1"/>
  <c r="DD240" i="82" s="1"/>
  <c r="DD276" i="82" s="1"/>
  <c r="DD312" i="82" s="1"/>
  <c r="DD348" i="82" s="1"/>
  <c r="DD384" i="82" s="1"/>
  <c r="DD420" i="82" s="1"/>
  <c r="DD456" i="82" s="1"/>
  <c r="DD492" i="82" s="1"/>
  <c r="DD528" i="82" s="1"/>
  <c r="DD564" i="82" s="1"/>
  <c r="DD600" i="82" s="1"/>
  <c r="DD636" i="82" s="1"/>
  <c r="DD672" i="82" s="1"/>
  <c r="DD708" i="82" s="1"/>
  <c r="DD744" i="82" s="1"/>
  <c r="DD780" i="82" s="1"/>
  <c r="DD816" i="82" s="1"/>
  <c r="DD852" i="82" s="1"/>
  <c r="AL17" i="20"/>
  <c r="DD47" i="82" s="1"/>
  <c r="DD83" i="82" s="1"/>
  <c r="DD119" i="82" s="1"/>
  <c r="DD155" i="82" s="1"/>
  <c r="DD191" i="82" s="1"/>
  <c r="DD227" i="82" s="1"/>
  <c r="DD263" i="82" s="1"/>
  <c r="DD299" i="82" s="1"/>
  <c r="DD335" i="82" s="1"/>
  <c r="DD371" i="82" s="1"/>
  <c r="DD407" i="82" s="1"/>
  <c r="DD443" i="82" s="1"/>
  <c r="DD479" i="82" s="1"/>
  <c r="DD515" i="82" s="1"/>
  <c r="DD551" i="82" s="1"/>
  <c r="DD587" i="82" s="1"/>
  <c r="DD623" i="82" s="1"/>
  <c r="DD659" i="82" s="1"/>
  <c r="DD695" i="82" s="1"/>
  <c r="DD731" i="82" s="1"/>
  <c r="DD767" i="82" s="1"/>
  <c r="DD803" i="82" s="1"/>
  <c r="DD839" i="82" s="1"/>
  <c r="DD875" i="82" s="1"/>
  <c r="H17" i="61"/>
  <c r="C17" i="61"/>
  <c r="I17" i="61"/>
  <c r="AE17" i="61"/>
  <c r="S17" i="61"/>
  <c r="AD17" i="61"/>
  <c r="AA17" i="61"/>
  <c r="AB17" i="61"/>
  <c r="G17" i="61"/>
  <c r="AI17" i="20"/>
  <c r="DD44" i="82" s="1"/>
  <c r="DD80" i="82" s="1"/>
  <c r="DD116" i="82" s="1"/>
  <c r="DD152" i="82" s="1"/>
  <c r="DD188" i="82" s="1"/>
  <c r="DD224" i="82" s="1"/>
  <c r="DD260" i="82" s="1"/>
  <c r="DD296" i="82" s="1"/>
  <c r="DD332" i="82" s="1"/>
  <c r="DD368" i="82" s="1"/>
  <c r="DD404" i="82" s="1"/>
  <c r="DD440" i="82" s="1"/>
  <c r="DD476" i="82" s="1"/>
  <c r="DD512" i="82" s="1"/>
  <c r="DD548" i="82" s="1"/>
  <c r="DD584" i="82" s="1"/>
  <c r="DD620" i="82" s="1"/>
  <c r="DD656" i="82" s="1"/>
  <c r="DD692" i="82" s="1"/>
  <c r="DD728" i="82" s="1"/>
  <c r="DD764" i="82" s="1"/>
  <c r="DD800" i="82" s="1"/>
  <c r="DD836" i="82" s="1"/>
  <c r="DD872" i="82" s="1"/>
  <c r="M17" i="20"/>
  <c r="DD22" i="82" s="1"/>
  <c r="DD58" i="82" s="1"/>
  <c r="DD94" i="82" s="1"/>
  <c r="DD130" i="82" s="1"/>
  <c r="DD166" i="82" s="1"/>
  <c r="DD202" i="82" s="1"/>
  <c r="DD238" i="82" s="1"/>
  <c r="DD274" i="82" s="1"/>
  <c r="DD310" i="82" s="1"/>
  <c r="DD346" i="82" s="1"/>
  <c r="DD382" i="82" s="1"/>
  <c r="DD418" i="82" s="1"/>
  <c r="DD454" i="82" s="1"/>
  <c r="DD490" i="82" s="1"/>
  <c r="DD526" i="82" s="1"/>
  <c r="DD562" i="82" s="1"/>
  <c r="DD598" i="82" s="1"/>
  <c r="DD634" i="82" s="1"/>
  <c r="DD670" i="82" s="1"/>
  <c r="DD706" i="82" s="1"/>
  <c r="DD742" i="82" s="1"/>
  <c r="DD778" i="82" s="1"/>
  <c r="DD814" i="82" s="1"/>
  <c r="DD850" i="82" s="1"/>
  <c r="J17" i="20"/>
  <c r="DD19" i="82" s="1"/>
  <c r="DD55" i="82" s="1"/>
  <c r="DD91" i="82" s="1"/>
  <c r="DD127" i="82" s="1"/>
  <c r="DD163" i="82" s="1"/>
  <c r="DD199" i="82" s="1"/>
  <c r="DD235" i="82" s="1"/>
  <c r="DD271" i="82" s="1"/>
  <c r="DD307" i="82" s="1"/>
  <c r="DD343" i="82" s="1"/>
  <c r="DD379" i="82" s="1"/>
  <c r="DD415" i="82" s="1"/>
  <c r="DD451" i="82" s="1"/>
  <c r="DD487" i="82" s="1"/>
  <c r="DD523" i="82" s="1"/>
  <c r="DD559" i="82" s="1"/>
  <c r="DD595" i="82" s="1"/>
  <c r="DD631" i="82" s="1"/>
  <c r="DD667" i="82" s="1"/>
  <c r="DD703" i="82" s="1"/>
  <c r="DD739" i="82" s="1"/>
  <c r="DD775" i="82" s="1"/>
  <c r="DD811" i="82" s="1"/>
  <c r="DD847" i="82" s="1"/>
  <c r="E17" i="20"/>
  <c r="DD14" i="82" s="1"/>
  <c r="DD50" i="82" s="1"/>
  <c r="DD86" i="82" s="1"/>
  <c r="DD122" i="82" s="1"/>
  <c r="DD158" i="82" s="1"/>
  <c r="DD194" i="82" s="1"/>
  <c r="DD230" i="82" s="1"/>
  <c r="DD266" i="82" s="1"/>
  <c r="DD302" i="82" s="1"/>
  <c r="DD338" i="82" s="1"/>
  <c r="DD374" i="82" s="1"/>
  <c r="DD410" i="82" s="1"/>
  <c r="DD446" i="82" s="1"/>
  <c r="DD482" i="82" s="1"/>
  <c r="DD518" i="82" s="1"/>
  <c r="DD554" i="82" s="1"/>
  <c r="DD590" i="82" s="1"/>
  <c r="DD626" i="82" s="1"/>
  <c r="DD662" i="82" s="1"/>
  <c r="DD698" i="82" s="1"/>
  <c r="DD734" i="82" s="1"/>
  <c r="DD770" i="82" s="1"/>
  <c r="DD806" i="82" s="1"/>
  <c r="DD842" i="82" s="1"/>
  <c r="K17" i="20"/>
  <c r="DD20" i="82" s="1"/>
  <c r="DD56" i="82" s="1"/>
  <c r="DD92" i="82" s="1"/>
  <c r="DD128" i="82" s="1"/>
  <c r="DD164" i="82" s="1"/>
  <c r="DD200" i="82" s="1"/>
  <c r="DD236" i="82" s="1"/>
  <c r="DD272" i="82" s="1"/>
  <c r="DD308" i="82" s="1"/>
  <c r="DD344" i="82" s="1"/>
  <c r="DD380" i="82" s="1"/>
  <c r="DD416" i="82" s="1"/>
  <c r="DD452" i="82" s="1"/>
  <c r="DD488" i="82" s="1"/>
  <c r="DD524" i="82" s="1"/>
  <c r="DD560" i="82" s="1"/>
  <c r="DD596" i="82" s="1"/>
  <c r="DD632" i="82" s="1"/>
  <c r="DD668" i="82" s="1"/>
  <c r="DD704" i="82" s="1"/>
  <c r="DD740" i="82" s="1"/>
  <c r="DD776" i="82" s="1"/>
  <c r="DD812" i="82" s="1"/>
  <c r="DD848" i="82" s="1"/>
  <c r="D17" i="20"/>
  <c r="DD13" i="82" s="1"/>
  <c r="DD49" i="82" s="1"/>
  <c r="DD85" i="82" s="1"/>
  <c r="DD121" i="82" s="1"/>
  <c r="DD157" i="82" s="1"/>
  <c r="DD193" i="82" s="1"/>
  <c r="DD229" i="82" s="1"/>
  <c r="DD265" i="82" s="1"/>
  <c r="DD301" i="82" s="1"/>
  <c r="DD337" i="82" s="1"/>
  <c r="DD373" i="82" s="1"/>
  <c r="DD409" i="82" s="1"/>
  <c r="DD445" i="82" s="1"/>
  <c r="DD481" i="82" s="1"/>
  <c r="DD517" i="82" s="1"/>
  <c r="DD553" i="82" s="1"/>
  <c r="DD589" i="82" s="1"/>
  <c r="DD625" i="82" s="1"/>
  <c r="DD661" i="82" s="1"/>
  <c r="DD697" i="82" s="1"/>
  <c r="DD733" i="82" s="1"/>
  <c r="DD769" i="82" s="1"/>
  <c r="DD805" i="82" s="1"/>
  <c r="DD841" i="82" s="1"/>
  <c r="H17" i="20"/>
  <c r="DD17" i="82" s="1"/>
  <c r="DD53" i="82" s="1"/>
  <c r="DD89" i="82" s="1"/>
  <c r="DD125" i="82" s="1"/>
  <c r="DD161" i="82" s="1"/>
  <c r="DD197" i="82" s="1"/>
  <c r="DD233" i="82" s="1"/>
  <c r="DD269" i="82" s="1"/>
  <c r="DD305" i="82" s="1"/>
  <c r="DD341" i="82" s="1"/>
  <c r="DD377" i="82" s="1"/>
  <c r="DD413" i="82" s="1"/>
  <c r="DD449" i="82" s="1"/>
  <c r="DD485" i="82" s="1"/>
  <c r="DD521" i="82" s="1"/>
  <c r="DD557" i="82" s="1"/>
  <c r="DD593" i="82" s="1"/>
  <c r="DD629" i="82" s="1"/>
  <c r="DD665" i="82" s="1"/>
  <c r="DD701" i="82" s="1"/>
  <c r="DD737" i="82" s="1"/>
  <c r="DD773" i="82" s="1"/>
  <c r="DD809" i="82" s="1"/>
  <c r="DD845" i="82" s="1"/>
  <c r="U17" i="20"/>
  <c r="DD30" i="82" s="1"/>
  <c r="DD66" i="82" s="1"/>
  <c r="DD102" i="82" s="1"/>
  <c r="DD138" i="82" s="1"/>
  <c r="DD174" i="82" s="1"/>
  <c r="DD210" i="82" s="1"/>
  <c r="DD246" i="82" s="1"/>
  <c r="DD282" i="82" s="1"/>
  <c r="DD318" i="82" s="1"/>
  <c r="DD354" i="82" s="1"/>
  <c r="DD390" i="82" s="1"/>
  <c r="DD426" i="82" s="1"/>
  <c r="DD462" i="82" s="1"/>
  <c r="DD498" i="82" s="1"/>
  <c r="DD534" i="82" s="1"/>
  <c r="DD570" i="82" s="1"/>
  <c r="DD606" i="82" s="1"/>
  <c r="DD642" i="82" s="1"/>
  <c r="DD678" i="82" s="1"/>
  <c r="DD714" i="82" s="1"/>
  <c r="DD750" i="82" s="1"/>
  <c r="DD786" i="82" s="1"/>
  <c r="DD822" i="82" s="1"/>
  <c r="DD858" i="82" s="1"/>
  <c r="Y17" i="20"/>
  <c r="DD34" i="82" s="1"/>
  <c r="DD70" i="82" s="1"/>
  <c r="DD106" i="82" s="1"/>
  <c r="DD142" i="82" s="1"/>
  <c r="DD178" i="82" s="1"/>
  <c r="DD214" i="82" s="1"/>
  <c r="DD250" i="82" s="1"/>
  <c r="DD286" i="82" s="1"/>
  <c r="DD322" i="82" s="1"/>
  <c r="DD358" i="82" s="1"/>
  <c r="DD394" i="82" s="1"/>
  <c r="DD430" i="82" s="1"/>
  <c r="DD466" i="82" s="1"/>
  <c r="DD502" i="82" s="1"/>
  <c r="DD538" i="82" s="1"/>
  <c r="DD574" i="82" s="1"/>
  <c r="DD610" i="82" s="1"/>
  <c r="DD646" i="82" s="1"/>
  <c r="DD682" i="82" s="1"/>
  <c r="DD718" i="82" s="1"/>
  <c r="DD754" i="82" s="1"/>
  <c r="DD790" i="82" s="1"/>
  <c r="DD826" i="82" s="1"/>
  <c r="DD862" i="82" s="1"/>
  <c r="Q17" i="20"/>
  <c r="DD26" i="82" s="1"/>
  <c r="DD62" i="82" s="1"/>
  <c r="DD98" i="82" s="1"/>
  <c r="DD134" i="82" s="1"/>
  <c r="DD170" i="82" s="1"/>
  <c r="DD206" i="82" s="1"/>
  <c r="DD242" i="82" s="1"/>
  <c r="DD278" i="82" s="1"/>
  <c r="DD314" i="82" s="1"/>
  <c r="DD350" i="82" s="1"/>
  <c r="DD386" i="82" s="1"/>
  <c r="DD422" i="82" s="1"/>
  <c r="DD458" i="82" s="1"/>
  <c r="DD494" i="82" s="1"/>
  <c r="DD530" i="82" s="1"/>
  <c r="DD566" i="82" s="1"/>
  <c r="DD602" i="82" s="1"/>
  <c r="DD638" i="82" s="1"/>
  <c r="DD674" i="82" s="1"/>
  <c r="DD710" i="82" s="1"/>
  <c r="DD746" i="82" s="1"/>
  <c r="DD782" i="82" s="1"/>
  <c r="DD818" i="82" s="1"/>
  <c r="DD854" i="82" s="1"/>
  <c r="Z17" i="20"/>
  <c r="DD35" i="82" s="1"/>
  <c r="DD71" i="82" s="1"/>
  <c r="DD107" i="82" s="1"/>
  <c r="DD143" i="82" s="1"/>
  <c r="DD179" i="82" s="1"/>
  <c r="DD215" i="82" s="1"/>
  <c r="DD251" i="82" s="1"/>
  <c r="DD287" i="82" s="1"/>
  <c r="DD323" i="82" s="1"/>
  <c r="DD359" i="82" s="1"/>
  <c r="DD395" i="82" s="1"/>
  <c r="DD431" i="82" s="1"/>
  <c r="DD467" i="82" s="1"/>
  <c r="DD503" i="82" s="1"/>
  <c r="DD539" i="82" s="1"/>
  <c r="DD575" i="82" s="1"/>
  <c r="DD611" i="82" s="1"/>
  <c r="DD647" i="82" s="1"/>
  <c r="DD683" i="82" s="1"/>
  <c r="DD719" i="82" s="1"/>
  <c r="DD755" i="82" s="1"/>
  <c r="DD791" i="82" s="1"/>
  <c r="DD827" i="82" s="1"/>
  <c r="DD863" i="82" s="1"/>
  <c r="AK123" i="38"/>
  <c r="H123" i="38"/>
  <c r="K123" i="38"/>
  <c r="X17" i="20"/>
  <c r="DD33" i="82" s="1"/>
  <c r="DD69" i="82" s="1"/>
  <c r="DD105" i="82" s="1"/>
  <c r="DD141" i="82" s="1"/>
  <c r="DD177" i="82" s="1"/>
  <c r="DD213" i="82" s="1"/>
  <c r="DD249" i="82" s="1"/>
  <c r="DD285" i="82" s="1"/>
  <c r="DD321" i="82" s="1"/>
  <c r="DD357" i="82" s="1"/>
  <c r="DD393" i="82" s="1"/>
  <c r="DD429" i="82" s="1"/>
  <c r="DD465" i="82" s="1"/>
  <c r="DD501" i="82" s="1"/>
  <c r="DD537" i="82" s="1"/>
  <c r="DD573" i="82" s="1"/>
  <c r="DD609" i="82" s="1"/>
  <c r="DD645" i="82" s="1"/>
  <c r="DD681" i="82" s="1"/>
  <c r="DD717" i="82" s="1"/>
  <c r="DD753" i="82" s="1"/>
  <c r="DD789" i="82" s="1"/>
  <c r="DD825" i="82" s="1"/>
  <c r="DD861" i="82" s="1"/>
  <c r="AD17" i="20"/>
  <c r="DD39" i="82" s="1"/>
  <c r="DD75" i="82" s="1"/>
  <c r="DD111" i="82" s="1"/>
  <c r="DD147" i="82" s="1"/>
  <c r="DD183" i="82" s="1"/>
  <c r="DD219" i="82" s="1"/>
  <c r="DD255" i="82" s="1"/>
  <c r="DD291" i="82" s="1"/>
  <c r="DD327" i="82" s="1"/>
  <c r="DD363" i="82" s="1"/>
  <c r="DD399" i="82" s="1"/>
  <c r="DD435" i="82" s="1"/>
  <c r="DD471" i="82" s="1"/>
  <c r="DD507" i="82" s="1"/>
  <c r="DD543" i="82" s="1"/>
  <c r="DD579" i="82" s="1"/>
  <c r="DD615" i="82" s="1"/>
  <c r="DD651" i="82" s="1"/>
  <c r="DD687" i="82" s="1"/>
  <c r="DD723" i="82" s="1"/>
  <c r="DD759" i="82" s="1"/>
  <c r="DD795" i="82" s="1"/>
  <c r="DD831" i="82" s="1"/>
  <c r="DD867" i="82" s="1"/>
  <c r="AC17" i="20"/>
  <c r="DD38" i="82" s="1"/>
  <c r="DD74" i="82" s="1"/>
  <c r="DD110" i="82" s="1"/>
  <c r="DD146" i="82" s="1"/>
  <c r="DD182" i="82" s="1"/>
  <c r="DD218" i="82" s="1"/>
  <c r="DD254" i="82" s="1"/>
  <c r="DD290" i="82" s="1"/>
  <c r="DD326" i="82" s="1"/>
  <c r="DD362" i="82" s="1"/>
  <c r="DD398" i="82" s="1"/>
  <c r="DD434" i="82" s="1"/>
  <c r="DD470" i="82" s="1"/>
  <c r="DD506" i="82" s="1"/>
  <c r="DD542" i="82" s="1"/>
  <c r="DD578" i="82" s="1"/>
  <c r="DD614" i="82" s="1"/>
  <c r="DD650" i="82" s="1"/>
  <c r="DD686" i="82" s="1"/>
  <c r="DD722" i="82" s="1"/>
  <c r="DD758" i="82" s="1"/>
  <c r="DD794" i="82" s="1"/>
  <c r="DD830" i="82" s="1"/>
  <c r="DD866" i="82" s="1"/>
  <c r="AE17" i="20"/>
  <c r="DD40" i="82" s="1"/>
  <c r="DD76" i="82" s="1"/>
  <c r="DD112" i="82" s="1"/>
  <c r="DD148" i="82" s="1"/>
  <c r="DD184" i="82" s="1"/>
  <c r="DD220" i="82" s="1"/>
  <c r="DD256" i="82" s="1"/>
  <c r="DD292" i="82" s="1"/>
  <c r="DD328" i="82" s="1"/>
  <c r="DD364" i="82" s="1"/>
  <c r="DD400" i="82" s="1"/>
  <c r="DD436" i="82" s="1"/>
  <c r="DD472" i="82" s="1"/>
  <c r="DD508" i="82" s="1"/>
  <c r="DD544" i="82" s="1"/>
  <c r="DD580" i="82" s="1"/>
  <c r="DD616" i="82" s="1"/>
  <c r="DD652" i="82" s="1"/>
  <c r="DD688" i="82" s="1"/>
  <c r="DD724" i="82" s="1"/>
  <c r="DD760" i="82" s="1"/>
  <c r="DD796" i="82" s="1"/>
  <c r="DD832" i="82" s="1"/>
  <c r="DD868" i="82" s="1"/>
  <c r="W17" i="20"/>
  <c r="DD32" i="82" s="1"/>
  <c r="DD68" i="82" s="1"/>
  <c r="DD104" i="82" s="1"/>
  <c r="DD140" i="82" s="1"/>
  <c r="DD176" i="82" s="1"/>
  <c r="DD212" i="82" s="1"/>
  <c r="DD248" i="82" s="1"/>
  <c r="DD284" i="82" s="1"/>
  <c r="DD320" i="82" s="1"/>
  <c r="DD356" i="82" s="1"/>
  <c r="DD392" i="82" s="1"/>
  <c r="DD428" i="82" s="1"/>
  <c r="DD464" i="82" s="1"/>
  <c r="DD500" i="82" s="1"/>
  <c r="DD536" i="82" s="1"/>
  <c r="DD572" i="82" s="1"/>
  <c r="DD608" i="82" s="1"/>
  <c r="DD644" i="82" s="1"/>
  <c r="DD680" i="82" s="1"/>
  <c r="DD716" i="82" s="1"/>
  <c r="DD752" i="82" s="1"/>
  <c r="DD788" i="82" s="1"/>
  <c r="DD824" i="82" s="1"/>
  <c r="DD860" i="82" s="1"/>
  <c r="G17" i="20"/>
  <c r="DD16" i="82" s="1"/>
  <c r="DD52" i="82" s="1"/>
  <c r="DD88" i="82" s="1"/>
  <c r="DD124" i="82" s="1"/>
  <c r="DD160" i="82" s="1"/>
  <c r="DD196" i="82" s="1"/>
  <c r="DD232" i="82" s="1"/>
  <c r="DD268" i="82" s="1"/>
  <c r="DD304" i="82" s="1"/>
  <c r="DD340" i="82" s="1"/>
  <c r="DD376" i="82" s="1"/>
  <c r="DD412" i="82" s="1"/>
  <c r="DD448" i="82" s="1"/>
  <c r="DD484" i="82" s="1"/>
  <c r="DD520" i="82" s="1"/>
  <c r="DD556" i="82" s="1"/>
  <c r="DD592" i="82" s="1"/>
  <c r="DD628" i="82" s="1"/>
  <c r="DD664" i="82" s="1"/>
  <c r="DD700" i="82" s="1"/>
  <c r="DD736" i="82" s="1"/>
  <c r="DD772" i="82" s="1"/>
  <c r="DD808" i="82" s="1"/>
  <c r="DD844" i="82" s="1"/>
  <c r="AG17" i="20"/>
  <c r="DD42" i="82" s="1"/>
  <c r="DD78" i="82" s="1"/>
  <c r="DD114" i="82" s="1"/>
  <c r="DD150" i="82" s="1"/>
  <c r="DD186" i="82" s="1"/>
  <c r="DD222" i="82" s="1"/>
  <c r="DD258" i="82" s="1"/>
  <c r="DD294" i="82" s="1"/>
  <c r="DD330" i="82" s="1"/>
  <c r="DD366" i="82" s="1"/>
  <c r="DD402" i="82" s="1"/>
  <c r="DD438" i="82" s="1"/>
  <c r="DD474" i="82" s="1"/>
  <c r="DD510" i="82" s="1"/>
  <c r="DD546" i="82" s="1"/>
  <c r="DD582" i="82" s="1"/>
  <c r="DD618" i="82" s="1"/>
  <c r="DD654" i="82" s="1"/>
  <c r="DD690" i="82" s="1"/>
  <c r="DD726" i="82" s="1"/>
  <c r="DD762" i="82" s="1"/>
  <c r="DD798" i="82" s="1"/>
  <c r="DD834" i="82" s="1"/>
  <c r="DD870" i="82" s="1"/>
  <c r="AF17" i="20"/>
  <c r="DD41" i="82" s="1"/>
  <c r="DD77" i="82" s="1"/>
  <c r="DD113" i="82" s="1"/>
  <c r="DD149" i="82" s="1"/>
  <c r="DD185" i="82" s="1"/>
  <c r="DD221" i="82" s="1"/>
  <c r="DD257" i="82" s="1"/>
  <c r="DD293" i="82" s="1"/>
  <c r="DD329" i="82" s="1"/>
  <c r="DD365" i="82" s="1"/>
  <c r="DD401" i="82" s="1"/>
  <c r="DD437" i="82" s="1"/>
  <c r="DD473" i="82" s="1"/>
  <c r="DD509" i="82" s="1"/>
  <c r="DD545" i="82" s="1"/>
  <c r="DD581" i="82" s="1"/>
  <c r="DD617" i="82" s="1"/>
  <c r="DD653" i="82" s="1"/>
  <c r="DD689" i="82" s="1"/>
  <c r="DD725" i="82" s="1"/>
  <c r="DD761" i="82" s="1"/>
  <c r="DD797" i="82" s="1"/>
  <c r="DD833" i="82" s="1"/>
  <c r="DD869" i="82" s="1"/>
  <c r="L17" i="20"/>
  <c r="DD21" i="82" s="1"/>
  <c r="DD57" i="82" s="1"/>
  <c r="DD93" i="82" s="1"/>
  <c r="DD129" i="82" s="1"/>
  <c r="DD165" i="82" s="1"/>
  <c r="DD201" i="82" s="1"/>
  <c r="DD237" i="82" s="1"/>
  <c r="DD273" i="82" s="1"/>
  <c r="DD309" i="82" s="1"/>
  <c r="DD345" i="82" s="1"/>
  <c r="DD381" i="82" s="1"/>
  <c r="DD417" i="82" s="1"/>
  <c r="DD453" i="82" s="1"/>
  <c r="DD489" i="82" s="1"/>
  <c r="DD525" i="82" s="1"/>
  <c r="DD561" i="82" s="1"/>
  <c r="DD597" i="82" s="1"/>
  <c r="DD633" i="82" s="1"/>
  <c r="DD669" i="82" s="1"/>
  <c r="DD705" i="82" s="1"/>
  <c r="DD741" i="82" s="1"/>
  <c r="DD777" i="82" s="1"/>
  <c r="DD813" i="82" s="1"/>
  <c r="DD849" i="82" s="1"/>
  <c r="AM17" i="20"/>
  <c r="V123" i="38"/>
  <c r="W123" i="38"/>
  <c r="AG123" i="38"/>
  <c r="AD123" i="38"/>
  <c r="AH17" i="20"/>
  <c r="DD43" i="82" s="1"/>
  <c r="DD79" i="82" s="1"/>
  <c r="DD115" i="82" s="1"/>
  <c r="DD151" i="82" s="1"/>
  <c r="DD187" i="82" s="1"/>
  <c r="DD223" i="82" s="1"/>
  <c r="DD259" i="82" s="1"/>
  <c r="DD295" i="82" s="1"/>
  <c r="DD331" i="82" s="1"/>
  <c r="DD367" i="82" s="1"/>
  <c r="DD403" i="82" s="1"/>
  <c r="DD439" i="82" s="1"/>
  <c r="DD475" i="82" s="1"/>
  <c r="DD511" i="82" s="1"/>
  <c r="DD547" i="82" s="1"/>
  <c r="DD583" i="82" s="1"/>
  <c r="DD619" i="82" s="1"/>
  <c r="DD655" i="82" s="1"/>
  <c r="DD691" i="82" s="1"/>
  <c r="DD727" i="82" s="1"/>
  <c r="DD763" i="82" s="1"/>
  <c r="DD799" i="82" s="1"/>
  <c r="DD835" i="82" s="1"/>
  <c r="DD871" i="82" s="1"/>
  <c r="R17" i="20"/>
  <c r="DD27" i="82" s="1"/>
  <c r="DD63" i="82" s="1"/>
  <c r="DD99" i="82" s="1"/>
  <c r="DD135" i="82" s="1"/>
  <c r="DD171" i="82" s="1"/>
  <c r="DD207" i="82" s="1"/>
  <c r="DD243" i="82" s="1"/>
  <c r="DD279" i="82" s="1"/>
  <c r="DD315" i="82" s="1"/>
  <c r="DD351" i="82" s="1"/>
  <c r="DD387" i="82" s="1"/>
  <c r="DD423" i="82" s="1"/>
  <c r="DD459" i="82" s="1"/>
  <c r="DD495" i="82" s="1"/>
  <c r="DD531" i="82" s="1"/>
  <c r="DD567" i="82" s="1"/>
  <c r="DD603" i="82" s="1"/>
  <c r="DD639" i="82" s="1"/>
  <c r="DD675" i="82" s="1"/>
  <c r="DD711" i="82" s="1"/>
  <c r="DD747" i="82" s="1"/>
  <c r="DD783" i="82" s="1"/>
  <c r="DD819" i="82" s="1"/>
  <c r="DD855" i="82" s="1"/>
  <c r="AK17" i="20"/>
  <c r="DD46" i="82" s="1"/>
  <c r="DD82" i="82" s="1"/>
  <c r="DD118" i="82" s="1"/>
  <c r="DD154" i="82" s="1"/>
  <c r="DD190" i="82" s="1"/>
  <c r="DD226" i="82" s="1"/>
  <c r="DD262" i="82" s="1"/>
  <c r="DD298" i="82" s="1"/>
  <c r="DD334" i="82" s="1"/>
  <c r="DD370" i="82" s="1"/>
  <c r="DD406" i="82" s="1"/>
  <c r="DD442" i="82" s="1"/>
  <c r="DD478" i="82" s="1"/>
  <c r="DD514" i="82" s="1"/>
  <c r="DD550" i="82" s="1"/>
  <c r="DD586" i="82" s="1"/>
  <c r="DD622" i="82" s="1"/>
  <c r="DD658" i="82" s="1"/>
  <c r="DD694" i="82" s="1"/>
  <c r="DD730" i="82" s="1"/>
  <c r="DD766" i="82" s="1"/>
  <c r="DD802" i="82" s="1"/>
  <c r="DD838" i="82" s="1"/>
  <c r="DD874" i="82" s="1"/>
  <c r="Z123" i="38"/>
  <c r="L123" i="38"/>
  <c r="D123" i="38"/>
  <c r="N17" i="20"/>
  <c r="DD23" i="82" s="1"/>
  <c r="DD59" i="82" s="1"/>
  <c r="DD95" i="82" s="1"/>
  <c r="DD131" i="82" s="1"/>
  <c r="DD167" i="82" s="1"/>
  <c r="DD203" i="82" s="1"/>
  <c r="DD239" i="82" s="1"/>
  <c r="DD275" i="82" s="1"/>
  <c r="DD311" i="82" s="1"/>
  <c r="DD347" i="82" s="1"/>
  <c r="DD383" i="82" s="1"/>
  <c r="DD419" i="82" s="1"/>
  <c r="DD455" i="82" s="1"/>
  <c r="DD491" i="82" s="1"/>
  <c r="DD527" i="82" s="1"/>
  <c r="DD563" i="82" s="1"/>
  <c r="DD599" i="82" s="1"/>
  <c r="DD635" i="82" s="1"/>
  <c r="DD671" i="82" s="1"/>
  <c r="DD707" i="82" s="1"/>
  <c r="DD743" i="82" s="1"/>
  <c r="DD779" i="82" s="1"/>
  <c r="DD815" i="82" s="1"/>
  <c r="DD851" i="82" s="1"/>
  <c r="C17" i="20"/>
  <c r="DD12" i="82" s="1"/>
  <c r="DD48" i="82" s="1"/>
  <c r="DD84" i="82" s="1"/>
  <c r="DD120" i="82" s="1"/>
  <c r="DD156" i="82" s="1"/>
  <c r="DD192" i="82" s="1"/>
  <c r="DD228" i="82" s="1"/>
  <c r="DD264" i="82" s="1"/>
  <c r="DD300" i="82" s="1"/>
  <c r="DD336" i="82" s="1"/>
  <c r="DD372" i="82" s="1"/>
  <c r="DD408" i="82" s="1"/>
  <c r="DD444" i="82" s="1"/>
  <c r="DD480" i="82" s="1"/>
  <c r="DD516" i="82" s="1"/>
  <c r="DD552" i="82" s="1"/>
  <c r="DD588" i="82" s="1"/>
  <c r="DD624" i="82" s="1"/>
  <c r="DD660" i="82" s="1"/>
  <c r="DD696" i="82" s="1"/>
  <c r="DD732" i="82" s="1"/>
  <c r="DD768" i="82" s="1"/>
  <c r="DD804" i="82" s="1"/>
  <c r="DD840" i="82" s="1"/>
  <c r="I17" i="20"/>
  <c r="DD18" i="82" s="1"/>
  <c r="DD54" i="82" s="1"/>
  <c r="DD90" i="82" s="1"/>
  <c r="DD126" i="82" s="1"/>
  <c r="DD162" i="82" s="1"/>
  <c r="DD198" i="82" s="1"/>
  <c r="DD234" i="82" s="1"/>
  <c r="DD270" i="82" s="1"/>
  <c r="DD306" i="82" s="1"/>
  <c r="DD342" i="82" s="1"/>
  <c r="DD378" i="82" s="1"/>
  <c r="DD414" i="82" s="1"/>
  <c r="DD450" i="82" s="1"/>
  <c r="DD486" i="82" s="1"/>
  <c r="DD522" i="82" s="1"/>
  <c r="DD558" i="82" s="1"/>
  <c r="DD594" i="82" s="1"/>
  <c r="DD630" i="82" s="1"/>
  <c r="DD666" i="82" s="1"/>
  <c r="DD702" i="82" s="1"/>
  <c r="DD738" i="82" s="1"/>
  <c r="DD774" i="82" s="1"/>
  <c r="DD810" i="82" s="1"/>
  <c r="DD846" i="82" s="1"/>
  <c r="T17" i="20"/>
  <c r="DD29" i="82" s="1"/>
  <c r="DD65" i="82" s="1"/>
  <c r="DD101" i="82" s="1"/>
  <c r="DD137" i="82" s="1"/>
  <c r="DD173" i="82" s="1"/>
  <c r="DD209" i="82" s="1"/>
  <c r="DD245" i="82" s="1"/>
  <c r="DD281" i="82" s="1"/>
  <c r="DD317" i="82" s="1"/>
  <c r="DD353" i="82" s="1"/>
  <c r="DD389" i="82" s="1"/>
  <c r="DD425" i="82" s="1"/>
  <c r="DD461" i="82" s="1"/>
  <c r="DD497" i="82" s="1"/>
  <c r="DD533" i="82" s="1"/>
  <c r="DD569" i="82" s="1"/>
  <c r="DD605" i="82" s="1"/>
  <c r="DD641" i="82" s="1"/>
  <c r="DD677" i="82" s="1"/>
  <c r="DD713" i="82" s="1"/>
  <c r="DD749" i="82" s="1"/>
  <c r="DD785" i="82" s="1"/>
  <c r="DD821" i="82" s="1"/>
  <c r="DD857" i="82" s="1"/>
  <c r="AB17" i="20"/>
  <c r="DD37" i="82" s="1"/>
  <c r="DD73" i="82" s="1"/>
  <c r="DD109" i="82" s="1"/>
  <c r="DD145" i="82" s="1"/>
  <c r="DD181" i="82" s="1"/>
  <c r="DD217" i="82" s="1"/>
  <c r="DD253" i="82" s="1"/>
  <c r="DD289" i="82" s="1"/>
  <c r="DD325" i="82" s="1"/>
  <c r="DD361" i="82" s="1"/>
  <c r="DD397" i="82" s="1"/>
  <c r="DD433" i="82" s="1"/>
  <c r="DD469" i="82" s="1"/>
  <c r="DD505" i="82" s="1"/>
  <c r="DD541" i="82" s="1"/>
  <c r="DD577" i="82" s="1"/>
  <c r="DD613" i="82" s="1"/>
  <c r="DD649" i="82" s="1"/>
  <c r="DD685" i="82" s="1"/>
  <c r="DD721" i="82" s="1"/>
  <c r="DD757" i="82" s="1"/>
  <c r="DD793" i="82" s="1"/>
  <c r="DD829" i="82" s="1"/>
  <c r="DD865" i="82" s="1"/>
  <c r="AJ17" i="20"/>
  <c r="DD45" i="82" s="1"/>
  <c r="DD81" i="82" s="1"/>
  <c r="DD117" i="82" s="1"/>
  <c r="DD153" i="82" s="1"/>
  <c r="DD189" i="82" s="1"/>
  <c r="DD225" i="82" s="1"/>
  <c r="DD261" i="82" s="1"/>
  <c r="DD297" i="82" s="1"/>
  <c r="DD333" i="82" s="1"/>
  <c r="DD369" i="82" s="1"/>
  <c r="DD405" i="82" s="1"/>
  <c r="DD441" i="82" s="1"/>
  <c r="DD477" i="82" s="1"/>
  <c r="DD513" i="82" s="1"/>
  <c r="DD549" i="82" s="1"/>
  <c r="DD585" i="82" s="1"/>
  <c r="DD621" i="82" s="1"/>
  <c r="DD657" i="82" s="1"/>
  <c r="DD693" i="82" s="1"/>
  <c r="DD729" i="82" s="1"/>
  <c r="DD765" i="82" s="1"/>
  <c r="DD801" i="82" s="1"/>
  <c r="DD837" i="82" s="1"/>
  <c r="DD873" i="82" s="1"/>
  <c r="S17" i="20"/>
  <c r="DD28" i="82" s="1"/>
  <c r="DD64" i="82" s="1"/>
  <c r="DD100" i="82" s="1"/>
  <c r="DD136" i="82" s="1"/>
  <c r="DD172" i="82" s="1"/>
  <c r="DD208" i="82" s="1"/>
  <c r="DD244" i="82" s="1"/>
  <c r="DD280" i="82" s="1"/>
  <c r="DD316" i="82" s="1"/>
  <c r="DD352" i="82" s="1"/>
  <c r="DD388" i="82" s="1"/>
  <c r="DD424" i="82" s="1"/>
  <c r="DD460" i="82" s="1"/>
  <c r="DD496" i="82" s="1"/>
  <c r="DD532" i="82" s="1"/>
  <c r="DD568" i="82" s="1"/>
  <c r="DD604" i="82" s="1"/>
  <c r="DD640" i="82" s="1"/>
  <c r="DD676" i="82" s="1"/>
  <c r="DD712" i="82" s="1"/>
  <c r="DD748" i="82" s="1"/>
  <c r="DD784" i="82" s="1"/>
  <c r="DD820" i="82" s="1"/>
  <c r="DD856" i="82" s="1"/>
  <c r="P17" i="20"/>
  <c r="DD25" i="82" s="1"/>
  <c r="DD61" i="82" s="1"/>
  <c r="DD97" i="82" s="1"/>
  <c r="DD133" i="82" s="1"/>
  <c r="DD169" i="82" s="1"/>
  <c r="DD205" i="82" s="1"/>
  <c r="DD241" i="82" s="1"/>
  <c r="DD277" i="82" s="1"/>
  <c r="DD313" i="82" s="1"/>
  <c r="DD349" i="82" s="1"/>
  <c r="DD385" i="82" s="1"/>
  <c r="DD421" i="82" s="1"/>
  <c r="DD457" i="82" s="1"/>
  <c r="DD493" i="82" s="1"/>
  <c r="DD529" i="82" s="1"/>
  <c r="DD565" i="82" s="1"/>
  <c r="DD601" i="82" s="1"/>
  <c r="DD637" i="82" s="1"/>
  <c r="DD673" i="82" s="1"/>
  <c r="DD709" i="82" s="1"/>
  <c r="DD745" i="82" s="1"/>
  <c r="DD781" i="82" s="1"/>
  <c r="DD817" i="82" s="1"/>
  <c r="DD853" i="82" s="1"/>
  <c r="Y123" i="38"/>
  <c r="G123" i="38"/>
  <c r="AC123" i="38"/>
  <c r="AI123" i="38"/>
  <c r="AJ123" i="29"/>
  <c r="R123" i="29"/>
  <c r="L123" i="29"/>
  <c r="H123" i="29"/>
  <c r="Z123" i="29"/>
  <c r="G70" i="61"/>
  <c r="AH123" i="28"/>
  <c r="E70" i="61"/>
  <c r="N70" i="61"/>
  <c r="Q17" i="29"/>
  <c r="D123" i="62"/>
  <c r="E123" i="62"/>
  <c r="D70" i="30"/>
  <c r="AL70" i="61"/>
  <c r="O70" i="61"/>
  <c r="R70" i="61"/>
  <c r="I123" i="62"/>
  <c r="AJ123" i="62"/>
  <c r="Y70" i="61"/>
  <c r="H70" i="61"/>
  <c r="O123" i="62"/>
  <c r="AC123" i="62"/>
  <c r="K70" i="61"/>
  <c r="T70" i="61"/>
  <c r="AD123" i="62"/>
  <c r="J70" i="61"/>
  <c r="C70" i="61"/>
  <c r="L70" i="61"/>
  <c r="AF70" i="61"/>
  <c r="U70" i="61"/>
  <c r="AJ70" i="61"/>
  <c r="AD70" i="61"/>
  <c r="F70" i="61"/>
  <c r="AI70" i="61"/>
  <c r="AK123" i="62"/>
  <c r="F123" i="62"/>
  <c r="AI123" i="62"/>
  <c r="X123" i="62"/>
  <c r="AF123" i="62"/>
  <c r="G123" i="62"/>
  <c r="J123" i="62"/>
  <c r="AE70" i="61"/>
  <c r="X70" i="61"/>
  <c r="D70" i="61"/>
  <c r="AM70" i="61"/>
  <c r="AK70" i="61"/>
  <c r="V70" i="61"/>
  <c r="M70" i="61"/>
  <c r="AA70" i="61"/>
  <c r="Q70" i="61"/>
  <c r="AH123" i="62"/>
  <c r="L123" i="62"/>
  <c r="Q123" i="62"/>
  <c r="K123" i="62"/>
  <c r="Y123" i="62"/>
  <c r="AM123" i="62"/>
  <c r="Z123" i="62"/>
  <c r="P70" i="61"/>
  <c r="I70" i="61"/>
  <c r="Z70" i="61"/>
  <c r="S70" i="61"/>
  <c r="W70" i="61"/>
  <c r="AB70" i="61"/>
  <c r="AC70" i="61"/>
  <c r="AH70" i="61"/>
  <c r="AB123" i="62"/>
  <c r="AE123" i="62"/>
  <c r="P123" i="62"/>
  <c r="AG123" i="62"/>
  <c r="R123" i="62"/>
  <c r="V123" i="62"/>
  <c r="AA123" i="62"/>
  <c r="AD70" i="30"/>
  <c r="AH17" i="29"/>
  <c r="AM123" i="28"/>
  <c r="K123" i="29"/>
  <c r="C123" i="29"/>
  <c r="R17" i="29"/>
  <c r="AM70" i="30"/>
  <c r="G70" i="30"/>
  <c r="W70" i="30"/>
  <c r="AB17" i="29"/>
  <c r="K17" i="29"/>
  <c r="N123" i="28"/>
  <c r="O123" i="29"/>
  <c r="I123" i="29"/>
  <c r="Q123" i="29"/>
  <c r="J70" i="30"/>
  <c r="AC70" i="30"/>
  <c r="AC17" i="29"/>
  <c r="O17" i="29"/>
  <c r="AF70" i="30"/>
  <c r="M17" i="29"/>
  <c r="U17" i="29"/>
  <c r="V70" i="62"/>
  <c r="T70" i="62"/>
  <c r="AK70" i="62"/>
  <c r="AJ70" i="62"/>
  <c r="AA70" i="62"/>
  <c r="O70" i="62"/>
  <c r="S70" i="62"/>
  <c r="AF70" i="62"/>
  <c r="AB123" i="61"/>
  <c r="F123" i="61"/>
  <c r="AK123" i="61"/>
  <c r="P123" i="61"/>
  <c r="AG123" i="61"/>
  <c r="M123" i="61"/>
  <c r="H17" i="29"/>
  <c r="AL17" i="29"/>
  <c r="V17" i="29"/>
  <c r="E17" i="29"/>
  <c r="C17" i="29"/>
  <c r="S17" i="29"/>
  <c r="F17" i="29"/>
  <c r="D17" i="29"/>
  <c r="AG17" i="29"/>
  <c r="AB123" i="29"/>
  <c r="M123" i="29"/>
  <c r="AK123" i="29"/>
  <c r="F123" i="29"/>
  <c r="D123" i="29"/>
  <c r="AD123" i="29"/>
  <c r="I17" i="29"/>
  <c r="G17" i="29"/>
  <c r="AE17" i="29"/>
  <c r="Y17" i="29"/>
  <c r="P17" i="29"/>
  <c r="T17" i="29"/>
  <c r="Z17" i="29"/>
  <c r="AJ17" i="29"/>
  <c r="N17" i="29"/>
  <c r="AI17" i="29"/>
  <c r="AM17" i="29"/>
  <c r="L17" i="29"/>
  <c r="AA17" i="29"/>
  <c r="J17" i="29"/>
  <c r="AK17" i="29"/>
  <c r="X17" i="29"/>
  <c r="W17" i="29"/>
  <c r="AF17" i="29"/>
  <c r="V123" i="29"/>
  <c r="AF123" i="29"/>
  <c r="AH123" i="29"/>
  <c r="AA123" i="29"/>
  <c r="AI123" i="29"/>
  <c r="V123" i="28"/>
  <c r="P123" i="28"/>
  <c r="X70" i="30"/>
  <c r="L70" i="30"/>
  <c r="R70" i="30"/>
  <c r="AI70" i="30"/>
  <c r="AB70" i="30"/>
  <c r="F70" i="30"/>
  <c r="K70" i="30"/>
  <c r="AG70" i="30"/>
  <c r="E70" i="30"/>
  <c r="AJ123" i="38"/>
  <c r="AB123" i="38"/>
  <c r="T123" i="38"/>
  <c r="R123" i="38"/>
  <c r="F123" i="38"/>
  <c r="AE123" i="38"/>
  <c r="C123" i="38"/>
  <c r="T123" i="28"/>
  <c r="D123" i="28"/>
  <c r="G123" i="28"/>
  <c r="C123" i="28"/>
  <c r="K123" i="28"/>
  <c r="L123" i="61"/>
  <c r="AD123" i="61"/>
  <c r="H123" i="61"/>
  <c r="O123" i="61"/>
  <c r="W123" i="61"/>
  <c r="Y123" i="61"/>
  <c r="AJ123" i="61"/>
  <c r="AA70" i="30"/>
  <c r="I123" i="28"/>
  <c r="L123" i="28"/>
  <c r="H123" i="28"/>
  <c r="AF123" i="28"/>
  <c r="AI123" i="61"/>
  <c r="AF123" i="61"/>
  <c r="AA123" i="61"/>
  <c r="AL123" i="61"/>
  <c r="Z123" i="61"/>
  <c r="N123" i="61"/>
  <c r="T123" i="61"/>
  <c r="M70" i="30"/>
  <c r="Q70" i="30"/>
  <c r="AL70" i="30"/>
  <c r="I70" i="30"/>
  <c r="Z70" i="30"/>
  <c r="P70" i="30"/>
  <c r="H70" i="30"/>
  <c r="O70" i="30"/>
  <c r="U70" i="30"/>
  <c r="C70" i="30"/>
  <c r="N70" i="30"/>
  <c r="S70" i="30"/>
  <c r="T70" i="30"/>
  <c r="Y70" i="30"/>
  <c r="AH70" i="30"/>
  <c r="AE70" i="30"/>
  <c r="V70" i="30"/>
  <c r="AJ70" i="30"/>
  <c r="M123" i="38"/>
  <c r="AF123" i="38"/>
  <c r="Q123" i="38"/>
  <c r="AH123" i="38"/>
  <c r="AL123" i="38"/>
  <c r="U123" i="38"/>
  <c r="S123" i="38"/>
  <c r="AC123" i="28"/>
  <c r="M123" i="28"/>
  <c r="AE123" i="28"/>
  <c r="W123" i="28"/>
  <c r="AA123" i="28"/>
  <c r="Y123" i="29"/>
  <c r="J123" i="29"/>
  <c r="E123" i="29"/>
  <c r="G123" i="29"/>
  <c r="P123" i="29"/>
  <c r="AE123" i="29"/>
  <c r="N123" i="29"/>
  <c r="J123" i="61"/>
  <c r="AM123" i="61"/>
  <c r="X123" i="61"/>
  <c r="C123" i="61"/>
  <c r="E123" i="61"/>
  <c r="S123" i="61"/>
  <c r="R123" i="61"/>
  <c r="W123" i="62"/>
  <c r="T123" i="62"/>
  <c r="AL123" i="62"/>
  <c r="C123" i="62"/>
  <c r="N123" i="62"/>
  <c r="U123" i="62"/>
  <c r="S123" i="62"/>
  <c r="H123" i="62"/>
  <c r="AA123" i="38"/>
  <c r="O123" i="38"/>
  <c r="P123" i="38"/>
  <c r="AM123" i="38"/>
  <c r="X123" i="38"/>
  <c r="E123" i="38"/>
  <c r="J123" i="38"/>
  <c r="I123" i="38"/>
  <c r="I123" i="61"/>
  <c r="K123" i="61"/>
  <c r="G123" i="61"/>
  <c r="U123" i="61"/>
  <c r="V123" i="61"/>
  <c r="AC123" i="61"/>
  <c r="Q123" i="61"/>
  <c r="AE123" i="61"/>
  <c r="D123" i="61"/>
  <c r="S123" i="29"/>
  <c r="W123" i="29"/>
  <c r="AM123" i="29"/>
  <c r="U123" i="29"/>
  <c r="T123" i="29"/>
  <c r="AL123" i="29"/>
  <c r="AC123" i="29"/>
  <c r="X123" i="29"/>
  <c r="AI123" i="28"/>
  <c r="O123" i="28"/>
  <c r="S123" i="28"/>
  <c r="AJ123" i="28"/>
  <c r="J123" i="28"/>
  <c r="AB123" i="28"/>
  <c r="F123" i="28"/>
  <c r="Q123" i="28"/>
  <c r="E123" i="28"/>
  <c r="X123" i="28"/>
  <c r="AL123" i="28"/>
  <c r="AK123" i="28"/>
  <c r="Y123" i="28"/>
  <c r="AD123" i="28"/>
  <c r="U123" i="28"/>
  <c r="Z123" i="28"/>
  <c r="AG123" i="28"/>
  <c r="X17" i="38"/>
  <c r="H17" i="38"/>
  <c r="AE17" i="38"/>
  <c r="O17" i="38"/>
  <c r="AK17" i="38"/>
  <c r="E17" i="38"/>
  <c r="J17" i="38"/>
  <c r="I17" i="38"/>
  <c r="N17" i="38"/>
  <c r="AB17" i="38"/>
  <c r="L17" i="38"/>
  <c r="AI17" i="38"/>
  <c r="S17" i="38"/>
  <c r="C17" i="38"/>
  <c r="M17" i="38"/>
  <c r="R17" i="38"/>
  <c r="Q17" i="38"/>
  <c r="V17" i="38"/>
  <c r="T17" i="38"/>
  <c r="AA17" i="38"/>
  <c r="AC17" i="38"/>
  <c r="AG17" i="38"/>
  <c r="F17" i="38"/>
  <c r="P17" i="38"/>
  <c r="W17" i="38"/>
  <c r="U17" i="38"/>
  <c r="Y17" i="38"/>
  <c r="AF17" i="38"/>
  <c r="AM17" i="38"/>
  <c r="G17" i="38"/>
  <c r="Z17" i="38"/>
  <c r="AD17" i="38"/>
  <c r="AH17" i="38"/>
  <c r="D17" i="38"/>
  <c r="K17" i="38"/>
  <c r="AJ17" i="38"/>
  <c r="AL17" i="38"/>
  <c r="AJ17" i="30"/>
  <c r="T17" i="30"/>
  <c r="D17" i="30"/>
  <c r="Z17" i="30"/>
  <c r="J17" i="30"/>
  <c r="U17" i="30"/>
  <c r="AA17" i="30"/>
  <c r="AG17" i="30"/>
  <c r="AM17" i="30"/>
  <c r="G17" i="30"/>
  <c r="AF17" i="30"/>
  <c r="V17" i="30"/>
  <c r="S17" i="30"/>
  <c r="AE17" i="30"/>
  <c r="AB17" i="30"/>
  <c r="L17" i="30"/>
  <c r="AH17" i="30"/>
  <c r="R17" i="30"/>
  <c r="E17" i="30"/>
  <c r="K17" i="30"/>
  <c r="Q17" i="30"/>
  <c r="W17" i="30"/>
  <c r="X17" i="30"/>
  <c r="H17" i="30"/>
  <c r="AD17" i="30"/>
  <c r="N17" i="30"/>
  <c r="AC17" i="30"/>
  <c r="AI17" i="30"/>
  <c r="C17" i="30"/>
  <c r="I17" i="30"/>
  <c r="O17" i="30"/>
  <c r="P17" i="30"/>
  <c r="AL17" i="30"/>
  <c r="F17" i="30"/>
  <c r="M17" i="30"/>
  <c r="Y17" i="30"/>
  <c r="AK17" i="30"/>
  <c r="Z123" i="30"/>
  <c r="J123" i="30"/>
  <c r="AB123" i="30"/>
  <c r="AA123" i="30"/>
  <c r="AM123" i="30"/>
  <c r="V123" i="30"/>
  <c r="X123" i="30"/>
  <c r="S123" i="30"/>
  <c r="AE123" i="30"/>
  <c r="E123" i="30"/>
  <c r="R123" i="30"/>
  <c r="T123" i="30"/>
  <c r="K123" i="30"/>
  <c r="W123" i="30"/>
  <c r="AD123" i="30"/>
  <c r="N123" i="30"/>
  <c r="AF123" i="30"/>
  <c r="P123" i="30"/>
  <c r="AI123" i="30"/>
  <c r="C123" i="30"/>
  <c r="I123" i="30"/>
  <c r="O123" i="30"/>
  <c r="U123" i="30"/>
  <c r="L123" i="30"/>
  <c r="AG123" i="30"/>
  <c r="G123" i="30"/>
  <c r="M123" i="30"/>
  <c r="AL123" i="30"/>
  <c r="F123" i="30"/>
  <c r="H123" i="30"/>
  <c r="Y123" i="30"/>
  <c r="AK123" i="30"/>
  <c r="AH123" i="30"/>
  <c r="AJ123" i="30"/>
  <c r="D123" i="30"/>
  <c r="Q123" i="30"/>
  <c r="AC123" i="30"/>
  <c r="AL70" i="20"/>
  <c r="V70" i="20"/>
  <c r="F70" i="20"/>
  <c r="X70" i="20"/>
  <c r="H70" i="20"/>
  <c r="O70" i="20"/>
  <c r="AG70" i="20"/>
  <c r="Q70" i="20"/>
  <c r="AM70" i="20"/>
  <c r="K70" i="20"/>
  <c r="Z70" i="20"/>
  <c r="J70" i="20"/>
  <c r="AB70" i="20"/>
  <c r="L70" i="20"/>
  <c r="W70" i="20"/>
  <c r="AK70" i="20"/>
  <c r="U70" i="20"/>
  <c r="E70" i="20"/>
  <c r="S70" i="20"/>
  <c r="T70" i="20"/>
  <c r="N70" i="20"/>
  <c r="P70" i="20"/>
  <c r="C70" i="20"/>
  <c r="I70" i="20"/>
  <c r="AH70" i="20"/>
  <c r="AJ70" i="20"/>
  <c r="D70" i="20"/>
  <c r="AC70" i="20"/>
  <c r="AI70" i="20"/>
  <c r="AD70" i="20"/>
  <c r="AF70" i="20"/>
  <c r="AE70" i="20"/>
  <c r="Y70" i="20"/>
  <c r="AA70" i="20"/>
  <c r="R70" i="20"/>
  <c r="G70" i="20"/>
  <c r="M70" i="20"/>
  <c r="AG70" i="28"/>
  <c r="Q70" i="28"/>
  <c r="S70" i="28"/>
  <c r="AH70" i="28"/>
  <c r="R70" i="28"/>
  <c r="AJ70" i="28"/>
  <c r="T70" i="28"/>
  <c r="D70" i="28"/>
  <c r="AA70" i="28"/>
  <c r="M70" i="28"/>
  <c r="AD70" i="28"/>
  <c r="AF70" i="28"/>
  <c r="AM70" i="28"/>
  <c r="Y70" i="28"/>
  <c r="C70" i="28"/>
  <c r="Z70" i="28"/>
  <c r="AB70" i="28"/>
  <c r="AI70" i="28"/>
  <c r="AK70" i="28"/>
  <c r="U70" i="28"/>
  <c r="E70" i="28"/>
  <c r="AL70" i="28"/>
  <c r="V70" i="28"/>
  <c r="F70" i="28"/>
  <c r="X70" i="28"/>
  <c r="H70" i="28"/>
  <c r="AE70" i="28"/>
  <c r="G70" i="28"/>
  <c r="AC70" i="28"/>
  <c r="K70" i="28"/>
  <c r="N70" i="28"/>
  <c r="P70" i="28"/>
  <c r="W70" i="28"/>
  <c r="I70" i="28"/>
  <c r="J70" i="28"/>
  <c r="L70" i="28"/>
  <c r="O70" i="28"/>
  <c r="AL123" i="31"/>
  <c r="V123" i="31"/>
  <c r="F123" i="31"/>
  <c r="S123" i="31"/>
  <c r="AG123" i="31"/>
  <c r="O123" i="31"/>
  <c r="Q123" i="31"/>
  <c r="I123" i="31"/>
  <c r="AA123" i="31"/>
  <c r="E123" i="31"/>
  <c r="R123" i="31"/>
  <c r="M123" i="31"/>
  <c r="AM123" i="31"/>
  <c r="D123" i="31"/>
  <c r="N123" i="31"/>
  <c r="AJ123" i="31"/>
  <c r="AE123" i="31"/>
  <c r="P123" i="31"/>
  <c r="Z123" i="31"/>
  <c r="J123" i="31"/>
  <c r="X123" i="31"/>
  <c r="C123" i="31"/>
  <c r="Y123" i="31"/>
  <c r="W123" i="31"/>
  <c r="T123" i="31"/>
  <c r="AF123" i="31"/>
  <c r="K123" i="31"/>
  <c r="AH123" i="31"/>
  <c r="AI123" i="31"/>
  <c r="G123" i="31"/>
  <c r="L123" i="31"/>
  <c r="U123" i="31"/>
  <c r="AD123" i="31"/>
  <c r="AC123" i="31"/>
  <c r="H123" i="31"/>
  <c r="AB123" i="31"/>
  <c r="AK123" i="31"/>
  <c r="AI70" i="29"/>
  <c r="S70" i="29"/>
  <c r="C70" i="29"/>
  <c r="Z70" i="29"/>
  <c r="J70" i="29"/>
  <c r="T70" i="29"/>
  <c r="Y70" i="29"/>
  <c r="X70" i="29"/>
  <c r="AK70" i="29"/>
  <c r="AM70" i="29"/>
  <c r="W70" i="29"/>
  <c r="G70" i="29"/>
  <c r="AD70" i="29"/>
  <c r="N70" i="29"/>
  <c r="AB70" i="29"/>
  <c r="AG70" i="29"/>
  <c r="AF70" i="29"/>
  <c r="U70" i="29"/>
  <c r="M70" i="29"/>
  <c r="AE70" i="29"/>
  <c r="AL70" i="29"/>
  <c r="F70" i="29"/>
  <c r="Q70" i="29"/>
  <c r="E70" i="29"/>
  <c r="AH70" i="29"/>
  <c r="AC70" i="29"/>
  <c r="K70" i="29"/>
  <c r="R70" i="29"/>
  <c r="D70" i="29"/>
  <c r="H70" i="29"/>
  <c r="AA70" i="29"/>
  <c r="AJ70" i="29"/>
  <c r="I70" i="29"/>
  <c r="O70" i="29"/>
  <c r="L70" i="29"/>
  <c r="P70" i="29"/>
  <c r="V70" i="29"/>
  <c r="AA17" i="31"/>
  <c r="K17" i="31"/>
  <c r="Z17" i="31"/>
  <c r="AG17" i="31"/>
  <c r="Q17" i="31"/>
  <c r="AD17" i="31"/>
  <c r="M17" i="31"/>
  <c r="T17" i="31"/>
  <c r="H17" i="31"/>
  <c r="AM17" i="31"/>
  <c r="G17" i="31"/>
  <c r="AC17" i="31"/>
  <c r="V17" i="31"/>
  <c r="AB17" i="31"/>
  <c r="S17" i="31"/>
  <c r="J17" i="31"/>
  <c r="E17" i="31"/>
  <c r="AF17" i="31"/>
  <c r="AE17" i="31"/>
  <c r="O17" i="31"/>
  <c r="AH17" i="31"/>
  <c r="AK17" i="31"/>
  <c r="U17" i="31"/>
  <c r="AL17" i="31"/>
  <c r="F17" i="31"/>
  <c r="X17" i="31"/>
  <c r="L17" i="31"/>
  <c r="W17" i="31"/>
  <c r="R17" i="31"/>
  <c r="I17" i="31"/>
  <c r="AJ17" i="31"/>
  <c r="D17" i="31"/>
  <c r="AI17" i="31"/>
  <c r="C17" i="31"/>
  <c r="Y17" i="31"/>
  <c r="N17" i="31"/>
  <c r="P17" i="31"/>
  <c r="AF70" i="38"/>
  <c r="P70" i="38"/>
  <c r="AL70" i="38"/>
  <c r="Q70" i="38"/>
  <c r="AE70" i="38"/>
  <c r="J70" i="38"/>
  <c r="N70" i="38"/>
  <c r="M70" i="38"/>
  <c r="AM70" i="38"/>
  <c r="AJ70" i="38"/>
  <c r="T70" i="38"/>
  <c r="D70" i="38"/>
  <c r="V70" i="38"/>
  <c r="AK70" i="38"/>
  <c r="O70" i="38"/>
  <c r="Y70" i="38"/>
  <c r="W70" i="38"/>
  <c r="I70" i="38"/>
  <c r="G70" i="38"/>
  <c r="AB70" i="38"/>
  <c r="AG70" i="38"/>
  <c r="Z70" i="38"/>
  <c r="C70" i="38"/>
  <c r="AC70" i="38"/>
  <c r="X70" i="38"/>
  <c r="AA70" i="38"/>
  <c r="U70" i="38"/>
  <c r="AH70" i="38"/>
  <c r="R70" i="38"/>
  <c r="H70" i="38"/>
  <c r="F70" i="38"/>
  <c r="AI70" i="38"/>
  <c r="S70" i="38"/>
  <c r="AD70" i="38"/>
  <c r="K70" i="38"/>
  <c r="E70" i="38"/>
  <c r="L70" i="38"/>
  <c r="AM70" i="31"/>
  <c r="W70" i="31"/>
  <c r="G70" i="31"/>
  <c r="X70" i="31"/>
  <c r="AL70" i="31"/>
  <c r="AK70" i="31"/>
  <c r="T70" i="31"/>
  <c r="L70" i="31"/>
  <c r="Z70" i="31"/>
  <c r="E70" i="31"/>
  <c r="AA70" i="31"/>
  <c r="K70" i="31"/>
  <c r="AC70" i="31"/>
  <c r="H70" i="31"/>
  <c r="F70" i="31"/>
  <c r="Y70" i="31"/>
  <c r="V70" i="31"/>
  <c r="AF70" i="31"/>
  <c r="J70" i="31"/>
  <c r="AI70" i="31"/>
  <c r="C70" i="31"/>
  <c r="AB70" i="31"/>
  <c r="I70" i="31"/>
  <c r="U70" i="31"/>
  <c r="AH70" i="31"/>
  <c r="AG70" i="31"/>
  <c r="O70" i="31"/>
  <c r="M70" i="31"/>
  <c r="AD70" i="31"/>
  <c r="D70" i="31"/>
  <c r="AE70" i="31"/>
  <c r="Q70" i="31"/>
  <c r="P70" i="31"/>
  <c r="R70" i="31"/>
  <c r="N70" i="31"/>
  <c r="S70" i="31"/>
  <c r="AJ70" i="31"/>
  <c r="AL123" i="20"/>
  <c r="J123" i="20"/>
  <c r="H123" i="20"/>
  <c r="Z123" i="20"/>
  <c r="X123" i="20"/>
  <c r="Q123" i="20"/>
  <c r="O123" i="20"/>
  <c r="AC123" i="20"/>
  <c r="I123" i="20"/>
  <c r="AE123" i="20"/>
  <c r="C123" i="20"/>
  <c r="AB123" i="20"/>
  <c r="AD123" i="20"/>
  <c r="P123" i="20"/>
  <c r="R123" i="20"/>
  <c r="AA123" i="20"/>
  <c r="S123" i="20"/>
  <c r="G123" i="20"/>
  <c r="AH123" i="20"/>
  <c r="F123" i="20"/>
  <c r="AI123" i="20"/>
  <c r="W123" i="20"/>
  <c r="E123" i="20"/>
  <c r="V123" i="20"/>
  <c r="L123" i="20"/>
  <c r="N123" i="20"/>
  <c r="AM123" i="20"/>
  <c r="AK123" i="20"/>
  <c r="K123" i="20"/>
  <c r="AJ123" i="20"/>
  <c r="Y123" i="20"/>
  <c r="M123" i="20"/>
  <c r="AF123" i="20"/>
  <c r="D123" i="20"/>
  <c r="AG123" i="20"/>
  <c r="U123" i="20"/>
  <c r="T123" i="20"/>
  <c r="AJ17" i="62"/>
  <c r="T17" i="62"/>
  <c r="D17" i="62"/>
  <c r="AA17" i="62"/>
  <c r="K17" i="62"/>
  <c r="AH17" i="62"/>
  <c r="R17" i="62"/>
  <c r="M17" i="62"/>
  <c r="I17" i="62"/>
  <c r="F17" i="62"/>
  <c r="X17" i="62"/>
  <c r="H17" i="62"/>
  <c r="AE17" i="62"/>
  <c r="O17" i="62"/>
  <c r="AL17" i="62"/>
  <c r="AC17" i="62"/>
  <c r="U17" i="62"/>
  <c r="Q17" i="62"/>
  <c r="N17" i="62"/>
  <c r="AF17" i="62"/>
  <c r="AM17" i="62"/>
  <c r="G17" i="62"/>
  <c r="J17" i="62"/>
  <c r="AK17" i="62"/>
  <c r="AB17" i="62"/>
  <c r="AI17" i="62"/>
  <c r="C17" i="62"/>
  <c r="AG17" i="62"/>
  <c r="V17" i="62"/>
  <c r="L17" i="62"/>
  <c r="S17" i="62"/>
  <c r="Z17" i="62"/>
  <c r="Y17" i="62"/>
  <c r="P17" i="62"/>
  <c r="AD17" i="62"/>
  <c r="E17" i="62"/>
  <c r="W17" i="62"/>
  <c r="X17" i="28"/>
  <c r="H17" i="28"/>
  <c r="AE17" i="28"/>
  <c r="O17" i="28"/>
  <c r="AL17" i="28"/>
  <c r="V17" i="28"/>
  <c r="F17" i="28"/>
  <c r="Y17" i="28"/>
  <c r="I17" i="28"/>
  <c r="AB17" i="28"/>
  <c r="D17" i="28"/>
  <c r="W17" i="28"/>
  <c r="C17" i="28"/>
  <c r="R17" i="28"/>
  <c r="AG17" i="28"/>
  <c r="M17" i="28"/>
  <c r="AF17" i="28"/>
  <c r="L17" i="28"/>
  <c r="AA17" i="28"/>
  <c r="G17" i="28"/>
  <c r="Z17" i="28"/>
  <c r="AK17" i="28"/>
  <c r="Q17" i="28"/>
  <c r="K17" i="28"/>
  <c r="AM17" i="28"/>
  <c r="AH17" i="28"/>
  <c r="AC17" i="28"/>
  <c r="AJ17" i="28"/>
  <c r="AI17" i="28"/>
  <c r="AD17" i="28"/>
  <c r="U17" i="28"/>
  <c r="T17" i="28"/>
  <c r="S17" i="28"/>
  <c r="N17" i="28"/>
  <c r="E17" i="28"/>
  <c r="P17" i="28"/>
  <c r="J17" i="28"/>
  <c r="A24" i="18"/>
  <c r="A110" i="18" s="1"/>
  <c r="I86" i="77" l="1"/>
  <c r="J86" i="77" s="1"/>
  <c r="H86" i="77"/>
  <c r="A25" i="18"/>
  <c r="I87" i="77" l="1"/>
  <c r="J87" i="77" s="1"/>
  <c r="H87" i="77"/>
  <c r="A26" i="18"/>
  <c r="A112" i="18" s="1"/>
  <c r="A111" i="18"/>
  <c r="H88" i="77" l="1"/>
  <c r="I88" i="77"/>
  <c r="J88" i="77" s="1"/>
  <c r="A27" i="18"/>
  <c r="A113" i="18" s="1"/>
  <c r="I89" i="77" l="1"/>
  <c r="J89" i="77" s="1"/>
  <c r="H89" i="77"/>
  <c r="CU85" i="82"/>
  <c r="CU964" i="82"/>
  <c r="CU724" i="82"/>
  <c r="CU2044" i="82"/>
  <c r="CU2204" i="82"/>
  <c r="CU1683" i="82"/>
  <c r="CU244" i="82"/>
  <c r="CU843" i="82"/>
  <c r="CU723" i="82"/>
  <c r="CU564" i="82"/>
  <c r="CU363" i="82"/>
  <c r="CU1802" i="82"/>
  <c r="CU1563" i="82"/>
  <c r="CU1203" i="82"/>
  <c r="CU1721" i="82"/>
  <c r="CU1642" i="82"/>
  <c r="CU1842" i="82"/>
  <c r="CU283" i="82"/>
  <c r="CU1243" i="82"/>
  <c r="CU1444" i="82"/>
  <c r="CU1603" i="82"/>
  <c r="CU1724" i="82"/>
  <c r="CU1084" i="82"/>
  <c r="CU604" i="82"/>
  <c r="CU364" i="82"/>
  <c r="CU2083" i="82"/>
  <c r="CU1486" i="82"/>
  <c r="CU1283" i="82"/>
  <c r="CU763" i="82"/>
  <c r="CU84" i="82"/>
  <c r="CU1044" i="82"/>
  <c r="CU444" i="82"/>
  <c r="CU1684" i="82"/>
  <c r="CU924" i="82"/>
  <c r="CU1922" i="82"/>
  <c r="CU1601" i="82"/>
  <c r="CU443" i="82"/>
  <c r="CU1004" i="82"/>
  <c r="CU1762" i="82"/>
  <c r="CU684" i="82"/>
  <c r="CU1524" i="82"/>
  <c r="CU243" i="82"/>
  <c r="CU1482" i="82"/>
  <c r="CU1883" i="82"/>
  <c r="CU803" i="82"/>
  <c r="CU1123" i="82"/>
  <c r="CU2084" i="82"/>
  <c r="CU1086" i="82"/>
  <c r="CU404" i="82"/>
  <c r="CU124" i="82"/>
  <c r="CU164" i="82"/>
  <c r="CU1484" i="82"/>
  <c r="CU1404" i="82"/>
  <c r="CU2123" i="82"/>
  <c r="CU1045" i="82"/>
  <c r="CU1323" i="82"/>
  <c r="CU645" i="82"/>
  <c r="CU1682" i="82"/>
  <c r="CU1962" i="82"/>
  <c r="CU1163" i="82"/>
  <c r="CU1522" i="82"/>
  <c r="CU163" i="82"/>
  <c r="CU204" i="82"/>
  <c r="CU1604" i="82"/>
  <c r="CU483" i="82"/>
  <c r="CU1127" i="82"/>
  <c r="CU1804" i="82"/>
  <c r="CU1085" i="82"/>
  <c r="CU683" i="82"/>
  <c r="CU524" i="82"/>
  <c r="CU2003" i="82"/>
  <c r="CU923" i="82"/>
  <c r="CU1284" i="82"/>
  <c r="CU1924" i="82"/>
  <c r="CU804" i="82"/>
  <c r="CU1764" i="82"/>
  <c r="CU1964" i="82"/>
  <c r="CU1644" i="82"/>
  <c r="CU2004" i="82"/>
  <c r="CU1483" i="82"/>
  <c r="CU2124" i="82"/>
  <c r="CU1443" i="82"/>
  <c r="CU1083" i="82"/>
  <c r="CU1566" i="82"/>
  <c r="CU563" i="82"/>
  <c r="CU1364" i="82"/>
  <c r="CU1843" i="82"/>
  <c r="CU963" i="82"/>
  <c r="CU1564" i="82"/>
  <c r="CU1803" i="82"/>
  <c r="CU523" i="82"/>
  <c r="CU324" i="82"/>
  <c r="CU1722" i="82"/>
  <c r="CU883" i="82"/>
  <c r="CU123" i="82"/>
  <c r="CU844" i="82"/>
  <c r="CU323" i="82"/>
  <c r="CU764" i="82"/>
  <c r="CU284" i="82"/>
  <c r="CU1043" i="82"/>
  <c r="CU1602" i="82"/>
  <c r="CU603" i="82"/>
  <c r="CU1523" i="82"/>
  <c r="CU644" i="82"/>
  <c r="CU1844" i="82"/>
  <c r="CU2164" i="82"/>
  <c r="CU643" i="82"/>
  <c r="CU1244" i="82"/>
  <c r="CU1124" i="82"/>
  <c r="CU1923" i="82"/>
  <c r="CU1403" i="82"/>
  <c r="CU403" i="82"/>
  <c r="CU43" i="82"/>
  <c r="CU1562" i="82"/>
  <c r="CU1162" i="82"/>
  <c r="CU1324" i="82"/>
  <c r="CU128" i="82"/>
  <c r="CU1963" i="82"/>
  <c r="CU1363" i="82"/>
  <c r="CU2043" i="82"/>
  <c r="CU127" i="82"/>
  <c r="CU1003" i="82"/>
  <c r="CU44" i="82"/>
  <c r="CU2203" i="82"/>
  <c r="CU884" i="82"/>
  <c r="CU1681" i="82"/>
  <c r="CU1164" i="82"/>
  <c r="CU1884" i="82"/>
  <c r="CU1723" i="82"/>
  <c r="CU83" i="82"/>
  <c r="CU1763" i="82"/>
  <c r="CU203" i="82"/>
  <c r="CU1643" i="82"/>
  <c r="CU1204" i="82"/>
  <c r="CU845" i="82"/>
  <c r="CU2163" i="82"/>
  <c r="CU484" i="82"/>
  <c r="CU13" i="82"/>
  <c r="CU426" i="82"/>
  <c r="CU1253" i="82"/>
  <c r="CU1537" i="82"/>
  <c r="CU2057" i="82"/>
  <c r="CU1512" i="82"/>
  <c r="CU1501" i="82"/>
  <c r="CU809" i="82"/>
  <c r="CU1048" i="82"/>
  <c r="CU642" i="82"/>
  <c r="CU1718" i="82"/>
  <c r="CU985" i="82"/>
  <c r="CU1699" i="82"/>
  <c r="CU21" i="82"/>
  <c r="CU909" i="82"/>
  <c r="CU1105" i="82"/>
  <c r="CU881" i="82"/>
  <c r="CU719" i="82"/>
  <c r="CU1872" i="82"/>
  <c r="CU160" i="82"/>
  <c r="CU1027" i="82"/>
  <c r="CU1195" i="82"/>
  <c r="CU98" i="82"/>
  <c r="CU2140" i="82"/>
  <c r="CU753" i="82"/>
  <c r="CU1695" i="82"/>
  <c r="CU1197" i="82"/>
  <c r="CU543" i="82"/>
  <c r="CU1159" i="82"/>
  <c r="CU412" i="82"/>
  <c r="CU1142" i="82"/>
  <c r="CU225" i="82"/>
  <c r="CU380" i="82"/>
  <c r="CU297" i="82"/>
  <c r="CU936" i="82"/>
  <c r="CU270" i="82"/>
  <c r="CU2142" i="82"/>
  <c r="CU1954" i="82"/>
  <c r="CU534" i="82"/>
  <c r="CU1549" i="82"/>
  <c r="CU510" i="82"/>
  <c r="CU1990" i="82"/>
  <c r="CU1748" i="82"/>
  <c r="CU449" i="82"/>
  <c r="CU793" i="82"/>
  <c r="CU1424" i="82"/>
  <c r="CU408" i="82"/>
  <c r="CU19" i="82"/>
  <c r="CU1613" i="82"/>
  <c r="CU1340" i="82"/>
  <c r="CU1400" i="82"/>
  <c r="CU1146" i="82"/>
  <c r="CU109" i="82"/>
  <c r="CU818" i="82"/>
  <c r="CU397" i="82"/>
  <c r="CU664" i="82"/>
  <c r="CU1115" i="82"/>
  <c r="CU278" i="82"/>
  <c r="CU1394" i="82"/>
  <c r="CU1945" i="82"/>
  <c r="CU1798" i="82"/>
  <c r="CU1733" i="82"/>
  <c r="CU65" i="82"/>
  <c r="CU125" i="82"/>
  <c r="CU90" i="82"/>
  <c r="CU1590" i="82"/>
  <c r="CU1904" i="82"/>
  <c r="CU87" i="82"/>
  <c r="CU974" i="82"/>
  <c r="CU158" i="82"/>
  <c r="CU744" i="82"/>
  <c r="CU573" i="82"/>
  <c r="CU37" i="82"/>
  <c r="CU1205" i="82"/>
  <c r="CU1175" i="82"/>
  <c r="CU746" i="82"/>
  <c r="CU1466" i="82"/>
  <c r="CU227" i="82"/>
  <c r="CU1677" i="82"/>
  <c r="CU330" i="82"/>
  <c r="CU23" i="82"/>
  <c r="CU935" i="82"/>
  <c r="CU895" i="82"/>
  <c r="CU1994" i="82"/>
  <c r="CU313" i="82"/>
  <c r="CU1246" i="82"/>
  <c r="CU1286" i="82"/>
  <c r="CU291" i="82"/>
  <c r="CU234" i="82"/>
  <c r="CU1046" i="82"/>
  <c r="CU1249" i="82"/>
  <c r="CU2091" i="82"/>
  <c r="CU2165" i="82"/>
  <c r="CU1787" i="82"/>
  <c r="CU1770" i="82"/>
  <c r="CU1376" i="82"/>
  <c r="CU2157" i="82"/>
  <c r="CU1263" i="82"/>
  <c r="CU1215" i="82"/>
  <c r="CU2129" i="82"/>
  <c r="CU2047" i="82"/>
  <c r="CU878" i="82"/>
  <c r="CU1812" i="82"/>
  <c r="CU689" i="82"/>
  <c r="CU927" i="82"/>
  <c r="CU1565" i="82"/>
  <c r="CU430" i="82"/>
  <c r="CU89" i="82"/>
  <c r="CU392" i="82"/>
  <c r="CU1206" i="82"/>
  <c r="CU431" i="82"/>
  <c r="CU796" i="82"/>
  <c r="CU767" i="82"/>
  <c r="CU842" i="82"/>
  <c r="CU1489" i="82"/>
  <c r="CU1297" i="82"/>
  <c r="CU117" i="82"/>
  <c r="CU18" i="82"/>
  <c r="CU757" i="82"/>
  <c r="CU661" i="82"/>
  <c r="CU405" i="82"/>
  <c r="CU1972" i="82"/>
  <c r="CU1054" i="82"/>
  <c r="CU711" i="82"/>
  <c r="CU215" i="82"/>
  <c r="CU136" i="82"/>
  <c r="CU605" i="82"/>
  <c r="CU2178" i="82"/>
  <c r="CU342" i="82"/>
  <c r="CU920" i="82"/>
  <c r="CU810" i="82"/>
  <c r="CU1398" i="82"/>
  <c r="CU559" i="82"/>
  <c r="CU666" i="82"/>
  <c r="CU49" i="82"/>
  <c r="CU1713" i="82"/>
  <c r="CU1072" i="82"/>
  <c r="CU635" i="82"/>
  <c r="CU911" i="82"/>
  <c r="CU611" i="82"/>
  <c r="CU1768" i="82"/>
  <c r="CU1373" i="82"/>
  <c r="CU1491" i="82"/>
  <c r="CU1578" i="82"/>
  <c r="CU942" i="82"/>
  <c r="CU1468" i="82"/>
  <c r="CU1474" i="82"/>
  <c r="CU424" i="82"/>
  <c r="CU481" i="82"/>
  <c r="CU152" i="82"/>
  <c r="CU461" i="82"/>
  <c r="CU588" i="82"/>
  <c r="CU898" i="82"/>
  <c r="CU1783" i="82"/>
  <c r="CU990" i="82"/>
  <c r="CU1717" i="82"/>
  <c r="CU1487" i="82"/>
  <c r="CU846" i="82"/>
  <c r="CU953" i="82"/>
  <c r="CU1667" i="82"/>
  <c r="CU977" i="82"/>
  <c r="CU62" i="82"/>
  <c r="CU1296" i="82"/>
  <c r="CU1262" i="82"/>
  <c r="CU1995" i="82"/>
  <c r="CU301" i="82"/>
  <c r="CU2040" i="82"/>
  <c r="CU1807" i="82"/>
  <c r="CU1039" i="82"/>
  <c r="CU647" i="82"/>
  <c r="CU653" i="82"/>
  <c r="CU1593" i="82"/>
  <c r="CU792" i="82"/>
  <c r="CU1626" i="82"/>
  <c r="CU1822" i="82"/>
  <c r="CU1558" i="82"/>
  <c r="CU76" i="82"/>
  <c r="CU1774" i="82"/>
  <c r="CU154" i="82"/>
  <c r="CU1391" i="82"/>
  <c r="CU202" i="82"/>
  <c r="CU1114" i="82"/>
  <c r="CU466" i="82"/>
  <c r="CU56" i="82"/>
  <c r="CU1021" i="82"/>
  <c r="CU1853" i="82"/>
  <c r="CU2085" i="82"/>
  <c r="CU2148" i="82"/>
  <c r="CU1229" i="82"/>
  <c r="CU576" i="82"/>
  <c r="CU743" i="82"/>
  <c r="CU1479" i="82"/>
  <c r="CU47" i="82"/>
  <c r="CU944" i="82"/>
  <c r="CU1530" i="82"/>
  <c r="CU2176" i="82"/>
  <c r="CU497" i="82"/>
  <c r="CU184" i="82"/>
  <c r="CU30" i="82"/>
  <c r="CU1170" i="82"/>
  <c r="CU368" i="82"/>
  <c r="CU36" i="82"/>
  <c r="CU1577" i="82"/>
  <c r="CU686" i="82"/>
  <c r="CU1287" i="82"/>
  <c r="CU1087" i="82"/>
  <c r="CU1332" i="82"/>
  <c r="CU1976" i="82"/>
  <c r="CU1022" i="82"/>
  <c r="CU937" i="82"/>
  <c r="CU652" i="82"/>
  <c r="CU382" i="82"/>
  <c r="CU492" i="82"/>
  <c r="CU226" i="82"/>
  <c r="CU463" i="82"/>
  <c r="CU1141" i="82"/>
  <c r="CU17" i="82"/>
  <c r="CU1442" i="82"/>
  <c r="CU1001" i="82"/>
  <c r="CU536" i="82"/>
  <c r="CU2008" i="82"/>
  <c r="CU1870" i="82"/>
  <c r="CU1520" i="82"/>
  <c r="CU954" i="82"/>
  <c r="CU435" i="82"/>
  <c r="CU239" i="82"/>
  <c r="CU486" i="82"/>
  <c r="CU378" i="82"/>
  <c r="CU1494" i="82"/>
  <c r="CU1092" i="82"/>
  <c r="CU1111" i="82"/>
  <c r="CU834" i="82"/>
  <c r="CU15" i="82"/>
  <c r="CU2078" i="82"/>
  <c r="CU970" i="82"/>
  <c r="CU1999" i="82"/>
  <c r="CU831" i="82"/>
  <c r="CU1382" i="82"/>
  <c r="CU168" i="82"/>
  <c r="CU425" i="82"/>
  <c r="CU1465" i="82"/>
  <c r="CU228" i="82"/>
  <c r="CU766" i="82"/>
  <c r="CU252" i="82"/>
  <c r="CU1122" i="82"/>
  <c r="CU1937" i="82"/>
  <c r="CU1201" i="82"/>
  <c r="CU347" i="82"/>
  <c r="CU1198" i="82"/>
  <c r="CU1726" i="82"/>
  <c r="CU2097" i="82"/>
  <c r="CU29" i="82"/>
  <c r="CU561" i="82"/>
  <c r="CU979" i="82"/>
  <c r="CU114" i="82"/>
  <c r="CU584" i="82"/>
  <c r="CU20" i="82"/>
  <c r="CU1309" i="82"/>
  <c r="CU1692" i="82"/>
  <c r="CU1756" i="82"/>
  <c r="CU597" i="82"/>
  <c r="CU2131" i="82"/>
  <c r="CU1334" i="82"/>
  <c r="CU292" i="82"/>
  <c r="CU142" i="82"/>
  <c r="CU395" i="82"/>
  <c r="CU1036" i="82"/>
  <c r="CU2118" i="82"/>
  <c r="CU1121" i="82"/>
  <c r="CU917" i="82"/>
  <c r="CU92" i="82"/>
  <c r="CU1824" i="82"/>
  <c r="CU508" i="82"/>
  <c r="CU1571" i="82"/>
  <c r="CU186" i="82"/>
  <c r="CU1854" i="82"/>
  <c r="CU1356" i="82"/>
  <c r="CU2042" i="82"/>
  <c r="CU1070" i="82"/>
  <c r="CU1453" i="82"/>
  <c r="CU469" i="82"/>
  <c r="CU1513" i="82"/>
  <c r="CU660" i="82"/>
  <c r="CU583" i="82"/>
  <c r="CU516" i="82"/>
  <c r="CU2023" i="82"/>
  <c r="CU2126" i="82"/>
  <c r="CU578" i="82"/>
  <c r="CU1631" i="82"/>
  <c r="CU600" i="82"/>
  <c r="CU629" i="82"/>
  <c r="CU376" i="82"/>
  <c r="CU1738" i="82"/>
  <c r="CU145" i="82"/>
  <c r="CU1148" i="82"/>
  <c r="CU1609" i="82"/>
  <c r="CU289" i="82"/>
  <c r="CU1426" i="82"/>
  <c r="CU1859" i="82"/>
  <c r="CU1116" i="82"/>
  <c r="CU827" i="82"/>
  <c r="CU2065" i="82"/>
  <c r="CU1909" i="82"/>
  <c r="CU669" i="82"/>
  <c r="CU1306" i="82"/>
  <c r="CU213" i="82"/>
  <c r="CU1868" i="82"/>
  <c r="CU829" i="82"/>
  <c r="CU1192" i="82"/>
  <c r="CU1241" i="82"/>
  <c r="CU1408" i="82"/>
  <c r="CU1887" i="82"/>
  <c r="CU1773" i="82"/>
  <c r="CU1129" i="82"/>
  <c r="CU1490" i="82"/>
  <c r="CU362" i="82"/>
  <c r="CU1503" i="82"/>
  <c r="CU1485" i="82"/>
  <c r="CU513" i="82"/>
  <c r="CU489" i="82"/>
  <c r="CU113" i="82"/>
  <c r="CU756" i="82"/>
  <c r="CU880" i="82"/>
  <c r="CU1478" i="82"/>
  <c r="CU580" i="82"/>
  <c r="CU1037" i="82"/>
  <c r="CU2001" i="82"/>
  <c r="CU1857" i="82"/>
  <c r="CU1674" i="82"/>
  <c r="CU2009" i="82"/>
  <c r="CU2000" i="82"/>
  <c r="CU46" i="82"/>
  <c r="CU863" i="82"/>
  <c r="CU1959" i="82"/>
  <c r="CU1688" i="82"/>
  <c r="CU622" i="82"/>
  <c r="CU1068" i="82"/>
  <c r="CU817" i="82"/>
  <c r="CU1120" i="82"/>
  <c r="CU681" i="82"/>
  <c r="CU1820" i="82"/>
  <c r="CU389" i="82"/>
  <c r="CU726" i="82"/>
  <c r="CU99" i="82"/>
  <c r="CU1956" i="82"/>
  <c r="CU2119" i="82"/>
  <c r="CU1314" i="82"/>
  <c r="CU451" i="82"/>
  <c r="CU709" i="82"/>
  <c r="CU1119" i="82"/>
  <c r="CU1930" i="82"/>
  <c r="CU1360" i="82"/>
  <c r="CU1866" i="82"/>
  <c r="CU815" i="82"/>
  <c r="CU1568" i="82"/>
  <c r="CU2141" i="82"/>
  <c r="CU1873" i="82"/>
  <c r="CU2137" i="82"/>
  <c r="CU2172" i="82"/>
  <c r="CU373" i="82"/>
  <c r="CU775" i="82"/>
  <c r="CU758" i="82"/>
  <c r="CU2014" i="82"/>
  <c r="CU1047" i="82"/>
  <c r="CU453" i="82"/>
  <c r="CU1834" i="82"/>
  <c r="CU754" i="82"/>
  <c r="CU1912" i="82"/>
  <c r="CU223" i="82"/>
  <c r="CU1155" i="82"/>
  <c r="CU1030" i="82"/>
  <c r="CU1014" i="82"/>
  <c r="CU595" i="82"/>
  <c r="CU1200" i="82"/>
  <c r="CU238" i="82"/>
  <c r="CU2038" i="82"/>
  <c r="CU1584" i="82"/>
  <c r="CU1914" i="82"/>
  <c r="CU439" i="82"/>
  <c r="CU336" i="82"/>
  <c r="CU1177" i="82"/>
  <c r="CU355" i="82"/>
  <c r="CU1230" i="82"/>
  <c r="CU328" i="82"/>
  <c r="CU835" i="82"/>
  <c r="CU1450" i="82"/>
  <c r="CU696" i="82"/>
  <c r="CU1861" i="82"/>
  <c r="CU1775" i="82"/>
  <c r="CU1338" i="82"/>
  <c r="CU274" i="82"/>
  <c r="CU97" i="82"/>
  <c r="CU39" i="82"/>
  <c r="CU1081" i="82"/>
  <c r="CU1895" i="82"/>
  <c r="CU749" i="82"/>
  <c r="CU1806" i="82"/>
  <c r="CU94" i="82"/>
  <c r="CU716" i="82"/>
  <c r="CU1446" i="82"/>
  <c r="CU965" i="82"/>
  <c r="CU1038" i="82"/>
  <c r="CU1088" i="82"/>
  <c r="CU1915" i="82"/>
  <c r="CU327" i="82"/>
  <c r="CU2050" i="82"/>
  <c r="CU2053" i="82"/>
  <c r="CU1222" i="82"/>
  <c r="CU609" i="82"/>
  <c r="CU432" i="82"/>
  <c r="CU1012" i="82"/>
  <c r="CU771" i="82"/>
  <c r="CU53" i="82"/>
  <c r="CU2138" i="82"/>
  <c r="CU416" i="82"/>
  <c r="CU1020" i="82"/>
  <c r="CU2182" i="82"/>
  <c r="CU1546" i="82"/>
  <c r="CU955" i="82"/>
  <c r="CU1894" i="82"/>
  <c r="CU899" i="82"/>
  <c r="CU1672" i="82"/>
  <c r="CU912" i="82"/>
  <c r="CU333" i="82"/>
  <c r="CU1172" i="82"/>
  <c r="CU1369" i="82"/>
  <c r="CU1661" i="82"/>
  <c r="CU1934" i="82"/>
  <c r="CU1237" i="82"/>
  <c r="CU350" i="82"/>
  <c r="CU740" i="82"/>
  <c r="CU1186" i="82"/>
  <c r="CU42" i="82"/>
  <c r="CU1343" i="82"/>
  <c r="CU816" i="82"/>
  <c r="CU2098" i="82"/>
  <c r="CU1781" i="82"/>
  <c r="CU1220" i="82"/>
  <c r="CU358" i="82"/>
  <c r="CU2193" i="82"/>
  <c r="CU312" i="82"/>
  <c r="CU1445" i="82"/>
  <c r="CU904" i="82"/>
  <c r="CU856" i="82"/>
  <c r="CU402" i="82"/>
  <c r="CU1418" i="82"/>
  <c r="CU1942" i="82"/>
  <c r="CU1720" i="82"/>
  <c r="CU876" i="82"/>
  <c r="CU919" i="82"/>
  <c r="CU1927" i="82"/>
  <c r="CU1191" i="82"/>
  <c r="CU569" i="82"/>
  <c r="CU383" i="82"/>
  <c r="CU1493" i="82"/>
  <c r="CU633" i="82"/>
  <c r="CU820" i="82"/>
  <c r="CU1751" i="82"/>
  <c r="CU414" i="82"/>
  <c r="CU1160" i="82"/>
  <c r="CU1013" i="82"/>
  <c r="CU610" i="82"/>
  <c r="CU1650" i="82"/>
  <c r="CU951" i="82"/>
  <c r="CU1435" i="82"/>
  <c r="CU1143" i="82"/>
  <c r="CU2199" i="82"/>
  <c r="CU176" i="82"/>
  <c r="CU1266" i="82"/>
  <c r="CU2169" i="82"/>
  <c r="CU2107" i="82"/>
  <c r="CU187" i="82"/>
  <c r="CU1660" i="82"/>
  <c r="CU1130" i="82"/>
  <c r="CU691" i="82"/>
  <c r="CU891" i="82"/>
  <c r="CU2190" i="82"/>
  <c r="CU1527" i="82"/>
  <c r="CU1871" i="82"/>
  <c r="CU218" i="82"/>
  <c r="CU1557" i="82"/>
  <c r="CU1649" i="82"/>
  <c r="CU1059" i="82"/>
  <c r="CU1897" i="82"/>
  <c r="CU1719" i="82"/>
  <c r="CU1023" i="82"/>
  <c r="CU38" i="82"/>
  <c r="CU1089" i="82"/>
  <c r="CU386" i="82"/>
  <c r="CU958" i="82"/>
  <c r="CU2013" i="82"/>
  <c r="CU916" i="82"/>
  <c r="CU989" i="82"/>
  <c r="CU1137" i="82"/>
  <c r="CU1818" i="82"/>
  <c r="CU966" i="82"/>
  <c r="CU256" i="82"/>
  <c r="CU1977" i="82"/>
  <c r="CU1608" i="82"/>
  <c r="CU1921" i="82"/>
  <c r="CU1814" i="82"/>
  <c r="CU701" i="82"/>
  <c r="CU332" i="82"/>
  <c r="CU1307" i="82"/>
  <c r="CU1383" i="82"/>
  <c r="CU1573" i="82"/>
  <c r="CU1492" i="82"/>
  <c r="CU1336" i="82"/>
  <c r="CU768" i="82"/>
  <c r="CU1882" i="82"/>
  <c r="CU1178" i="82"/>
  <c r="CU1960" i="82"/>
  <c r="CU627" i="82"/>
  <c r="CU2162" i="82"/>
  <c r="CU540" i="82"/>
  <c r="CU1425" i="82"/>
  <c r="CU305" i="82"/>
  <c r="CU1535" i="82"/>
  <c r="CU797" i="82"/>
  <c r="CU656" i="82"/>
  <c r="CU344" i="82"/>
  <c r="CU1526" i="82"/>
  <c r="CU533" i="82"/>
  <c r="CU1985" i="82"/>
  <c r="CU514" i="82"/>
  <c r="CU1851" i="82"/>
  <c r="CU925" i="82"/>
  <c r="CU506" i="82"/>
  <c r="CU2127" i="82"/>
  <c r="CU568" i="82"/>
  <c r="CU1331" i="82"/>
  <c r="CU1417" i="82"/>
  <c r="CU1592" i="82"/>
  <c r="CU447" i="82"/>
  <c r="CU1576" i="82"/>
  <c r="CU1780" i="82"/>
  <c r="CU1951" i="82"/>
  <c r="CU1808" i="82"/>
  <c r="CU770" i="82"/>
  <c r="CU2132" i="82"/>
  <c r="CU1181" i="82"/>
  <c r="CU1702" i="82"/>
  <c r="CU1011" i="82"/>
  <c r="CU1805" i="82"/>
  <c r="CU987" i="82"/>
  <c r="CU1194" i="82"/>
  <c r="CU1989" i="82"/>
  <c r="CU1788" i="82"/>
  <c r="CU1276" i="82"/>
  <c r="CU2061" i="82"/>
  <c r="CU1165" i="82"/>
  <c r="CU321" i="82"/>
  <c r="CU72" i="82"/>
  <c r="CU592" i="82"/>
  <c r="CU1351" i="82"/>
  <c r="CU1389" i="82"/>
  <c r="CU14" i="82"/>
  <c r="CU2087" i="82"/>
  <c r="CU823" i="82"/>
  <c r="CU1438" i="82"/>
  <c r="CU1176" i="82"/>
  <c r="CU369" i="82"/>
  <c r="CU900" i="82"/>
  <c r="CU762" i="82"/>
  <c r="CU1893" i="82"/>
  <c r="CU2168" i="82"/>
  <c r="CU1624" i="82"/>
  <c r="CU1847" i="82"/>
  <c r="CU1317" i="82"/>
  <c r="CU353" i="82"/>
  <c r="CU1791" i="82"/>
  <c r="CU1231" i="82"/>
  <c r="CU781" i="82"/>
  <c r="CU1948" i="82"/>
  <c r="CU1184" i="82"/>
  <c r="CU1397" i="82"/>
  <c r="CU864" i="82"/>
  <c r="CU1809" i="82"/>
  <c r="CU1703" i="82"/>
  <c r="CU1658" i="82"/>
  <c r="CU507" i="82"/>
  <c r="CU1545" i="82"/>
  <c r="CU374" i="82"/>
  <c r="CU1497" i="82"/>
  <c r="CU1701" i="82"/>
  <c r="CU436" i="82"/>
  <c r="CU352" i="82"/>
  <c r="CU1117" i="82"/>
  <c r="CU1817" i="82"/>
  <c r="CU1630" i="82"/>
  <c r="CU699" i="82"/>
  <c r="CU2113" i="82"/>
  <c r="CU1374" i="82"/>
  <c r="CU86" i="82"/>
  <c r="CU2100" i="82"/>
  <c r="CU24" i="82"/>
  <c r="CU1322" i="82"/>
  <c r="CU1419" i="82"/>
  <c r="CU67" i="82"/>
  <c r="CU138" i="82"/>
  <c r="CU1428" i="82"/>
  <c r="CU345" i="82"/>
  <c r="CU1605" i="82"/>
  <c r="CU1967" i="82"/>
  <c r="CU1782" i="82"/>
  <c r="CU409" i="82"/>
  <c r="CU221" i="82"/>
  <c r="CU2035" i="82"/>
  <c r="CU873" i="82"/>
  <c r="CU545" i="82"/>
  <c r="CU1315" i="82"/>
  <c r="CU192" i="82"/>
  <c r="CU2210" i="82"/>
  <c r="CU1325" i="82"/>
  <c r="CU702" i="82"/>
  <c r="CU1619" i="82"/>
  <c r="CU438" i="82"/>
  <c r="CU1567" i="82"/>
  <c r="CU1696" i="82"/>
  <c r="CU230" i="82"/>
  <c r="CU1986" i="82"/>
  <c r="CU901" i="82"/>
  <c r="CU361" i="82"/>
  <c r="CU308" i="82"/>
  <c r="CU2192" i="82"/>
  <c r="CU2161" i="82"/>
  <c r="CU550" i="82"/>
  <c r="CU1128" i="82"/>
  <c r="CU795" i="82"/>
  <c r="CU1739" i="82"/>
  <c r="CU1010" i="82"/>
  <c r="CU1707" i="82"/>
  <c r="CU1223" i="82"/>
  <c r="CU715" i="82"/>
  <c r="CU1826" i="82"/>
  <c r="CU359" i="82"/>
  <c r="CU1744" i="82"/>
  <c r="CU800" i="82"/>
  <c r="CU282" i="82"/>
  <c r="CU372" i="82"/>
  <c r="CU1255" i="82"/>
  <c r="CU601" i="82"/>
  <c r="CU448" i="82"/>
  <c r="CU777" i="82"/>
  <c r="CU157" i="82"/>
  <c r="CU1158" i="82"/>
  <c r="CU107" i="82"/>
  <c r="CU734" i="82"/>
  <c r="CU1536" i="82"/>
  <c r="CU673" i="82"/>
  <c r="CU501" i="82"/>
  <c r="CU34" i="82"/>
  <c r="CU1533" i="82"/>
  <c r="CU452" i="82"/>
  <c r="CU1387" i="82"/>
  <c r="CU2150" i="82"/>
  <c r="CU71" i="82"/>
  <c r="CU1216" i="82"/>
  <c r="CU2101" i="82"/>
  <c r="CU1621" i="82"/>
  <c r="CU1757" i="82"/>
  <c r="CU472" i="82"/>
  <c r="CU54" i="82"/>
  <c r="CU2128" i="82"/>
  <c r="CU32" i="82"/>
  <c r="CU889" i="82"/>
  <c r="CU1060" i="82"/>
  <c r="CU1926" i="82"/>
  <c r="CU1096" i="82"/>
  <c r="CU1992" i="82"/>
  <c r="CU1350" i="82"/>
  <c r="CU658" i="82"/>
  <c r="CU1632" i="82"/>
  <c r="CU1410" i="82"/>
  <c r="CU149" i="82"/>
  <c r="CU2021" i="82"/>
  <c r="CU1327" i="82"/>
  <c r="CU1905" i="82"/>
  <c r="CU2115" i="82"/>
  <c r="CU108" i="82"/>
  <c r="CU730" i="82"/>
  <c r="CU773" i="82"/>
  <c r="CU2022" i="82"/>
  <c r="CU356" i="82"/>
  <c r="CU91" i="82"/>
  <c r="CU299" i="82"/>
  <c r="CU51" i="82"/>
  <c r="CU2166" i="82"/>
  <c r="CU1712" i="82"/>
  <c r="CU2074" i="82"/>
  <c r="CU586" i="82"/>
  <c r="CU1947" i="82"/>
  <c r="CU1984" i="82"/>
  <c r="CU298" i="82"/>
  <c r="CU779" i="82"/>
  <c r="CU713" i="82"/>
  <c r="CU1652" i="82"/>
  <c r="CU1145" i="82"/>
  <c r="CU946" i="82"/>
  <c r="CU1118" i="82"/>
  <c r="CU229" i="82"/>
  <c r="CU850" i="82"/>
  <c r="CU207" i="82"/>
  <c r="CU1979" i="82"/>
  <c r="CU961" i="82"/>
  <c r="CU2090" i="82"/>
  <c r="CU2089" i="82"/>
  <c r="CU1407" i="82"/>
  <c r="CU371" i="82"/>
  <c r="CU526" i="82"/>
  <c r="CU272" i="82"/>
  <c r="CU498" i="82"/>
  <c r="CU133" i="82"/>
  <c r="CU1079" i="82"/>
  <c r="CU1746" i="82"/>
  <c r="CU1073" i="82"/>
  <c r="CU1835" i="82"/>
  <c r="CU1257" i="82"/>
  <c r="CU1740" i="82"/>
  <c r="CU367" i="82"/>
  <c r="CU64" i="82"/>
  <c r="CU688" i="82"/>
  <c r="CU2105" i="82"/>
  <c r="CU949" i="82"/>
  <c r="CU419" i="82"/>
  <c r="CU1053" i="82"/>
  <c r="CU1082" i="82"/>
  <c r="CU1063" i="82"/>
  <c r="CU805" i="82"/>
  <c r="CU1708" i="82"/>
  <c r="CU1451" i="82"/>
  <c r="CU101" i="82"/>
  <c r="CU1920" i="82"/>
  <c r="CU255" i="82"/>
  <c r="CU921" i="82"/>
  <c r="CU411" i="82"/>
  <c r="CU1970" i="82"/>
  <c r="CU1416" i="82"/>
  <c r="CU685" i="82"/>
  <c r="CU1189" i="82"/>
  <c r="CU959" i="82"/>
  <c r="CU649" i="82"/>
  <c r="CU490" i="82"/>
  <c r="CU2075" i="82"/>
  <c r="CU1431" i="82"/>
  <c r="CU698" i="82"/>
  <c r="CU1211" i="82"/>
  <c r="CU2062" i="82"/>
  <c r="CU1958" i="82"/>
  <c r="CU307" i="82"/>
  <c r="CU268" i="82"/>
  <c r="CU1766" i="82"/>
  <c r="CU1319" i="82"/>
  <c r="CU575" i="82"/>
  <c r="CU1275" i="82"/>
  <c r="CU1825" i="82"/>
  <c r="CU1080" i="82"/>
  <c r="CU1636" i="82"/>
  <c r="CU1705" i="82"/>
  <c r="CU606" i="82"/>
  <c r="CU1355" i="82"/>
  <c r="CU1415" i="82"/>
  <c r="CU890" i="82"/>
  <c r="CU329" i="82"/>
  <c r="CU1902" i="82"/>
  <c r="CU826" i="82"/>
  <c r="CU521" i="82"/>
  <c r="CU1997" i="82"/>
  <c r="CU52" i="82"/>
  <c r="CU150" i="82"/>
  <c r="CU1366" i="82"/>
  <c r="CU1349" i="82"/>
  <c r="CU821" i="82"/>
  <c r="CU1686" i="82"/>
  <c r="CU784" i="82"/>
  <c r="CU1303" i="82"/>
  <c r="CU161" i="82"/>
  <c r="CU2046" i="82"/>
  <c r="CU139" i="82"/>
  <c r="CU1232" i="82"/>
  <c r="CU1888" i="82"/>
  <c r="CU529" i="82"/>
  <c r="CU897" i="82"/>
  <c r="CU40" i="82"/>
  <c r="CU385" i="82"/>
  <c r="CU1864" i="82"/>
  <c r="CU566" i="82"/>
  <c r="CU271" i="82"/>
  <c r="CU674" i="82"/>
  <c r="CU557" i="82"/>
  <c r="CU1301" i="82"/>
  <c r="CU2125" i="82"/>
  <c r="CU1409" i="82"/>
  <c r="CU423" i="82"/>
  <c r="CU2188" i="82"/>
  <c r="CU772" i="82"/>
  <c r="CU1405" i="82"/>
  <c r="CU1849" i="82"/>
  <c r="CU1032" i="82"/>
  <c r="CU1662" i="82"/>
  <c r="CU235" i="82"/>
  <c r="CU945" i="82"/>
  <c r="CU700" i="82"/>
  <c r="CU193" i="82"/>
  <c r="CU1472" i="82"/>
  <c r="CU511" i="82"/>
  <c r="CU1131" i="82"/>
  <c r="CU1436" i="82"/>
  <c r="CU574" i="82"/>
  <c r="CU153" i="82"/>
  <c r="CU1777" i="82"/>
  <c r="CU260" i="82"/>
  <c r="CU1676" i="82"/>
  <c r="CU706" i="82"/>
  <c r="CU116" i="82"/>
  <c r="CU541" i="82"/>
  <c r="CU535" i="82"/>
  <c r="CU2116" i="82"/>
  <c r="CU751" i="82"/>
  <c r="CU1125" i="82"/>
  <c r="CU1900" i="82"/>
  <c r="CU558" i="82"/>
  <c r="CU1978" i="82"/>
  <c r="CU750" i="82"/>
  <c r="CU2112" i="82"/>
  <c r="CU841" i="82"/>
  <c r="CU1974" i="82"/>
  <c r="CU1749" i="82"/>
  <c r="CU791" i="82"/>
  <c r="CU1891" i="82"/>
  <c r="CU1473" i="82"/>
  <c r="CU102" i="82"/>
  <c r="CU1968" i="82"/>
  <c r="CU182" i="82"/>
  <c r="CU1742" i="82"/>
  <c r="CU281" i="82"/>
  <c r="CU12" i="82"/>
  <c r="CU2136" i="82"/>
  <c r="CU1224" i="82"/>
  <c r="CU1610" i="82"/>
  <c r="CU690" i="82"/>
  <c r="CU994" i="82"/>
  <c r="CU1679" i="82"/>
  <c r="CU78" i="82"/>
  <c r="CU144" i="82"/>
  <c r="CU120" i="82"/>
  <c r="CU249" i="82"/>
  <c r="CU396" i="82"/>
  <c r="CU2068" i="82"/>
  <c r="CU657" i="82"/>
  <c r="CU1747" i="82"/>
  <c r="CU1515" i="82"/>
  <c r="CU2077" i="82"/>
  <c r="CU2152" i="82"/>
  <c r="CU2060" i="82"/>
  <c r="CU1337" i="82"/>
  <c r="CU1104" i="82"/>
  <c r="CU465" i="82"/>
  <c r="CU2143" i="82"/>
  <c r="CU311" i="82"/>
  <c r="CU365" i="82"/>
  <c r="CU1737" i="82"/>
  <c r="CU25" i="82"/>
  <c r="CU1548" i="82"/>
  <c r="CU1687" i="82"/>
  <c r="CU1961" i="82"/>
  <c r="CU172" i="82"/>
  <c r="CU798" i="82"/>
  <c r="CU828" i="82"/>
  <c r="CU2037" i="82"/>
  <c r="CU1886" i="82"/>
  <c r="CU537" i="82"/>
  <c r="CU1207" i="82"/>
  <c r="CU1265" i="82"/>
  <c r="CU1760" i="82"/>
  <c r="CU246" i="82"/>
  <c r="CU1638" i="82"/>
  <c r="CU929" i="82"/>
  <c r="CU1368" i="82"/>
  <c r="CU962" i="82"/>
  <c r="CU1769" i="82"/>
  <c r="CU27" i="82"/>
  <c r="CU1254" i="82"/>
  <c r="CU1347" i="82"/>
  <c r="CU1280" i="82"/>
  <c r="CU867" i="82"/>
  <c r="CU1901" i="82"/>
  <c r="CU1095" i="82"/>
  <c r="CU1875" i="82"/>
  <c r="CU1663" i="82"/>
  <c r="CU1449" i="82"/>
  <c r="CU840" i="82"/>
  <c r="CU599" i="82"/>
  <c r="CU1285" i="82"/>
  <c r="CU522" i="82"/>
  <c r="CU135" i="82"/>
  <c r="CU2154" i="82"/>
  <c r="CU2173" i="82"/>
  <c r="CU198" i="82"/>
  <c r="CU265" i="82"/>
  <c r="CU1341" i="82"/>
  <c r="CU984" i="82"/>
  <c r="CU1007" i="82"/>
  <c r="CU1911" i="82"/>
  <c r="CU1971" i="82"/>
  <c r="CU285" i="82"/>
  <c r="CU608" i="82"/>
  <c r="CU1953" i="82"/>
  <c r="CU565" i="82"/>
  <c r="CU1480" i="82"/>
  <c r="CU1066" i="82"/>
  <c r="CU401" i="82"/>
  <c r="CU1273" i="82"/>
  <c r="CU790" i="82"/>
  <c r="CU838" i="82"/>
  <c r="CU1218" i="82"/>
  <c r="CU1671" i="82"/>
  <c r="CU468" i="82"/>
  <c r="CU832" i="82"/>
  <c r="CU2179" i="82"/>
  <c r="CU1411" i="82"/>
  <c r="CU813" i="82"/>
  <c r="CU1600" i="82"/>
  <c r="CU1294" i="82"/>
  <c r="CU337" i="82"/>
  <c r="CU1528" i="82"/>
  <c r="CU922" i="82"/>
  <c r="CU354" i="82"/>
  <c r="CU910" i="82"/>
  <c r="CU1271" i="82"/>
  <c r="CU343" i="82"/>
  <c r="CU1328" i="82"/>
  <c r="CU319" i="82"/>
  <c r="CU1797" i="82"/>
  <c r="CU915" i="82"/>
  <c r="CU855" i="82"/>
  <c r="CU2185" i="82"/>
  <c r="CU782" i="82"/>
  <c r="CU473" i="82"/>
  <c r="CU1616" i="82"/>
  <c r="CU175" i="82"/>
  <c r="CU952" i="82"/>
  <c r="CU2114" i="82"/>
  <c r="CU1279" i="82"/>
  <c r="CU1508" i="82"/>
  <c r="CU219" i="82"/>
  <c r="CU2108" i="82"/>
  <c r="CU1510" i="82"/>
  <c r="CU1741" i="82"/>
  <c r="CU1614" i="82"/>
  <c r="CU1025" i="82"/>
  <c r="CU1227" i="82"/>
  <c r="CU527" i="82"/>
  <c r="CU617" i="82"/>
  <c r="CU398" i="82"/>
  <c r="CU1261" i="82"/>
  <c r="CU1957" i="82"/>
  <c r="CU495" i="82"/>
  <c r="CU1359" i="82"/>
  <c r="CU982" i="82"/>
  <c r="CU1581" i="82"/>
  <c r="CU517" i="82"/>
  <c r="CU286" i="82"/>
  <c r="CU1502" i="82"/>
  <c r="CU1476" i="82"/>
  <c r="CU1385" i="82"/>
  <c r="CU1110" i="82"/>
  <c r="CU1247" i="82"/>
  <c r="CU621" i="82"/>
  <c r="CU1792" i="82"/>
  <c r="CU1991" i="82"/>
  <c r="CU822" i="82"/>
  <c r="CU1413" i="82"/>
  <c r="CU457" i="82"/>
  <c r="CU1668" i="82"/>
  <c r="CU335" i="82"/>
  <c r="CU1214" i="82"/>
  <c r="CU2048" i="82"/>
  <c r="CU1885" i="82"/>
  <c r="CU1965" i="82"/>
  <c r="CU1794" i="82"/>
  <c r="CU1456" i="82"/>
  <c r="CU819" i="82"/>
  <c r="CU1587" i="82"/>
  <c r="CU1346" i="82"/>
  <c r="CU2041" i="82"/>
  <c r="CU1939" i="82"/>
  <c r="CU2011" i="82"/>
  <c r="CU499" i="82"/>
  <c r="CU1810" i="82"/>
  <c r="CU59" i="82"/>
  <c r="CU1299" i="82"/>
  <c r="CU553" i="82"/>
  <c r="CU2147" i="82"/>
  <c r="CU735" i="82"/>
  <c r="CU618" i="82"/>
  <c r="CU400" i="82"/>
  <c r="CU1730" i="82"/>
  <c r="CU1750" i="82"/>
  <c r="CU1532" i="82"/>
  <c r="CU262" i="82"/>
  <c r="CU704" i="82"/>
  <c r="CU1182" i="82"/>
  <c r="CU2067" i="82"/>
  <c r="CU2069" i="82"/>
  <c r="CU1758" i="82"/>
  <c r="CU1519" i="82"/>
  <c r="CU598" i="82"/>
  <c r="CU940" i="82"/>
  <c r="CU1019" i="82"/>
  <c r="CU1075" i="82"/>
  <c r="CU375" i="82"/>
  <c r="CU2002" i="82"/>
  <c r="CU579" i="82"/>
  <c r="CU303" i="82"/>
  <c r="CU428" i="82"/>
  <c r="CU1579" i="82"/>
  <c r="CU1362" i="82"/>
  <c r="CU478" i="82"/>
  <c r="CU886" i="82"/>
  <c r="CU729" i="82"/>
  <c r="CU504" i="82"/>
  <c r="CU224" i="82"/>
  <c r="CU155" i="82"/>
  <c r="CU939" i="82"/>
  <c r="CU1765" i="82"/>
  <c r="CU682" i="82"/>
  <c r="CU129" i="82"/>
  <c r="CU1734" i="82"/>
  <c r="CU2028" i="82"/>
  <c r="CU1831" i="82"/>
  <c r="CU456" i="82"/>
  <c r="CU1434" i="82"/>
  <c r="CU487" i="82"/>
  <c r="CU1936" i="82"/>
  <c r="CU824" i="82"/>
  <c r="CU727" i="82"/>
  <c r="CU1034" i="82"/>
  <c r="CU1217" i="82"/>
  <c r="CU1440" i="82"/>
  <c r="CU1559" i="82"/>
  <c r="CU1509" i="82"/>
  <c r="CU503" i="82"/>
  <c r="CU1786" i="82"/>
  <c r="CU632" i="82"/>
  <c r="CU2079" i="82"/>
  <c r="CU1056" i="82"/>
  <c r="CU1654" i="82"/>
  <c r="CU983" i="82"/>
  <c r="CU1633" i="82"/>
  <c r="CU1858" i="82"/>
  <c r="CU1433" i="82"/>
  <c r="CU454" i="82"/>
  <c r="CU607" i="82"/>
  <c r="CU830" i="82"/>
  <c r="CU2153" i="82"/>
  <c r="CU1755" i="82"/>
  <c r="CU1033" i="82"/>
  <c r="CU306" i="82"/>
  <c r="CU2070" i="82"/>
  <c r="CU531" i="82"/>
  <c r="CU525" i="82"/>
  <c r="CU1242" i="82"/>
  <c r="CU390" i="82"/>
  <c r="CU847" i="82"/>
  <c r="CU1106" i="82"/>
  <c r="CU417" i="82"/>
  <c r="CU811" i="82"/>
  <c r="CU1460" i="82"/>
  <c r="CU670" i="82"/>
  <c r="CU907" i="82"/>
  <c r="CU1943" i="82"/>
  <c r="CU379" i="82"/>
  <c r="CU48" i="82"/>
  <c r="CU1908" i="82"/>
  <c r="CU2095" i="82"/>
  <c r="CU177" i="82"/>
  <c r="CU1867" i="82"/>
  <c r="CU254" i="82"/>
  <c r="CU1910" i="82"/>
  <c r="CU520" i="82"/>
  <c r="CU1040" i="82"/>
  <c r="CU1612" i="82"/>
  <c r="CU1975" i="82"/>
  <c r="CU1555" i="82"/>
  <c r="CU1830" i="82"/>
  <c r="CU2026" i="82"/>
  <c r="CU476" i="82"/>
  <c r="CU648" i="82"/>
  <c r="CU1877" i="82"/>
  <c r="CU1982" i="82"/>
  <c r="CU1517" i="82"/>
  <c r="CU1107" i="82"/>
  <c r="CU1988" i="82"/>
  <c r="CU1126" i="82"/>
  <c r="CU217" i="82"/>
  <c r="CU1270" i="82"/>
  <c r="CU1736" i="82"/>
  <c r="CU460" i="82"/>
  <c r="CU1421" i="82"/>
  <c r="CU882" i="82"/>
  <c r="CU931" i="82"/>
  <c r="CU1147" i="82"/>
  <c r="CU130" i="82"/>
  <c r="CU554" i="82"/>
  <c r="CU1166" i="82"/>
  <c r="CU972" i="82"/>
  <c r="CU1561" i="82"/>
  <c r="CU628" i="82"/>
  <c r="CU1690" i="82"/>
  <c r="CU1772" i="82"/>
  <c r="CU214" i="82"/>
  <c r="CU1500" i="82"/>
  <c r="CU801" i="82"/>
  <c r="CU837" i="82"/>
  <c r="CU208" i="82"/>
  <c r="CU433" i="82"/>
  <c r="CU118" i="82"/>
  <c r="CU1051" i="82"/>
  <c r="CU2030" i="82"/>
  <c r="CU1646" i="82"/>
  <c r="CU68" i="82"/>
  <c r="CU216" i="82"/>
  <c r="CU737" i="82"/>
  <c r="CU1938" i="82"/>
  <c r="CU2200" i="82"/>
  <c r="CU2039" i="82"/>
  <c r="CU1973" i="82"/>
  <c r="CU551" i="82"/>
  <c r="CU785" i="82"/>
  <c r="CU1354" i="82"/>
  <c r="CU1659" i="82"/>
  <c r="CU1406" i="82"/>
  <c r="CU1560" i="82"/>
  <c r="CU934" i="82"/>
  <c r="CU320" i="82"/>
  <c r="CU914" i="82"/>
  <c r="CU1190" i="82"/>
  <c r="CU1208" i="82"/>
  <c r="CU2020" i="82"/>
  <c r="CU1856" i="82"/>
  <c r="CU1329" i="82"/>
  <c r="CU1251" i="82"/>
  <c r="CU1940" i="82"/>
  <c r="CU732" i="82"/>
  <c r="CU1543" i="82"/>
  <c r="CU1651" i="82"/>
  <c r="CU675" i="82"/>
  <c r="CU1298" i="82"/>
  <c r="CU1467" i="82"/>
  <c r="CU388" i="82"/>
  <c r="CU892" i="82"/>
  <c r="CU799" i="82"/>
  <c r="CU488" i="82"/>
  <c r="CU1041" i="82"/>
  <c r="CU651" i="82"/>
  <c r="CU1441" i="82"/>
  <c r="CU938" i="82"/>
  <c r="CU908" i="82"/>
  <c r="CU1801" i="82"/>
  <c r="CU1639" i="82"/>
  <c r="CU993" i="82"/>
  <c r="CU2088" i="82"/>
  <c r="CU455" i="82"/>
  <c r="CU1055" i="82"/>
  <c r="CU88" i="82"/>
  <c r="CU2111" i="82"/>
  <c r="CU1414" i="82"/>
  <c r="CU1615" i="82"/>
  <c r="CU2033" i="82"/>
  <c r="CU1629" i="82"/>
  <c r="CU237" i="82"/>
  <c r="CU2187" i="82"/>
  <c r="CU2093" i="82"/>
  <c r="CU1898" i="82"/>
  <c r="CU470" i="82"/>
  <c r="CU1987" i="82"/>
  <c r="CU1313" i="82"/>
  <c r="CU156" i="82"/>
  <c r="CU1156" i="82"/>
  <c r="CU572" i="82"/>
  <c r="CU948" i="82"/>
  <c r="CU1625" i="82"/>
  <c r="CU589" i="82"/>
  <c r="CU712" i="82"/>
  <c r="CU741" i="82"/>
  <c r="CU1946" i="82"/>
  <c r="CU2005" i="82"/>
  <c r="CU1852" i="82"/>
  <c r="CU370" i="82"/>
  <c r="CU676" i="82"/>
  <c r="CU1996" i="82"/>
  <c r="CU780" i="82"/>
  <c r="CU26" i="82"/>
  <c r="CU1711" i="82"/>
  <c r="CU794" i="82"/>
  <c r="CU1179" i="82"/>
  <c r="CU512" i="82"/>
  <c r="CU104" i="82"/>
  <c r="CU1320" i="82"/>
  <c r="CU2019" i="82"/>
  <c r="CU2175" i="82"/>
  <c r="CU641" i="82"/>
  <c r="CU60" i="82"/>
  <c r="CU778" i="82"/>
  <c r="CU1860" i="82"/>
  <c r="CU1169" i="82"/>
  <c r="CU1993" i="82"/>
  <c r="CU2063" i="82"/>
  <c r="CU276" i="82"/>
  <c r="CU720" i="82"/>
  <c r="CU978" i="82"/>
  <c r="CU1212" i="82"/>
  <c r="CU2103" i="82"/>
  <c r="CU1293" i="82"/>
  <c r="CU619" i="82"/>
  <c r="CU467" i="82"/>
  <c r="CU560" i="82"/>
  <c r="CU1267" i="82"/>
  <c r="CU1139" i="82"/>
  <c r="CU137" i="82"/>
  <c r="CU1390" i="82"/>
  <c r="CU1542" i="82"/>
  <c r="CU1878" i="82"/>
  <c r="CU1429" i="82"/>
  <c r="CU992" i="82"/>
  <c r="CU2133" i="82"/>
  <c r="CU789" i="82"/>
  <c r="CU1635" i="82"/>
  <c r="CU475" i="82"/>
  <c r="CU185" i="82"/>
  <c r="CU194" i="82"/>
  <c r="CU482" i="82"/>
  <c r="CU1932" i="82"/>
  <c r="CU1628" i="82"/>
  <c r="CU714" i="82"/>
  <c r="CU736" i="82"/>
  <c r="CU1183" i="82"/>
  <c r="CU710" i="82"/>
  <c r="CU1598" i="82"/>
  <c r="CU2151" i="82"/>
  <c r="CU1006" i="82"/>
  <c r="CU1906" i="82"/>
  <c r="CU126" i="82"/>
  <c r="CU1057" i="82"/>
  <c r="CU2010" i="82"/>
  <c r="CU63" i="82"/>
  <c r="CU893" i="82"/>
  <c r="CU679" i="82"/>
  <c r="CU1793" i="82"/>
  <c r="CU159" i="82"/>
  <c r="CU1874" i="82"/>
  <c r="CU1556" i="82"/>
  <c r="CU2194" i="82"/>
  <c r="CU471" i="82"/>
  <c r="CU205" i="82"/>
  <c r="CU1357" i="82"/>
  <c r="CU183" i="82"/>
  <c r="CU1437" i="82"/>
  <c r="CU189" i="82"/>
  <c r="CU294" i="82"/>
  <c r="CU1591" i="82"/>
  <c r="CU1752" i="82"/>
  <c r="CU170" i="82"/>
  <c r="CU2018" i="82"/>
  <c r="CU1534" i="82"/>
  <c r="CU1305" i="82"/>
  <c r="CU1691" i="82"/>
  <c r="CU1225" i="82"/>
  <c r="CU242" i="82"/>
  <c r="CU1580" i="82"/>
  <c r="CU2130" i="82"/>
  <c r="CU2031" i="82"/>
  <c r="CU1029" i="82"/>
  <c r="CU1969" i="82"/>
  <c r="CU725" i="82"/>
  <c r="CU2156" i="82"/>
  <c r="CU288" i="82"/>
  <c r="CU1150" i="82"/>
  <c r="CU518" i="82"/>
  <c r="CU2007" i="82"/>
  <c r="CU1009" i="82"/>
  <c r="CU1370" i="82"/>
  <c r="CU1161" i="82"/>
  <c r="CU957" i="82"/>
  <c r="CU1326" i="82"/>
  <c r="CU66" i="82"/>
  <c r="CU1583" i="82"/>
  <c r="CU96" i="82"/>
  <c r="CU1455" i="82"/>
  <c r="CU1133" i="82"/>
  <c r="CU788" i="82"/>
  <c r="CU415" i="82"/>
  <c r="CU1789" i="82"/>
  <c r="CU2196" i="82"/>
  <c r="CU1058" i="82"/>
  <c r="CU1949" i="82"/>
  <c r="CU1144" i="82"/>
  <c r="CU1890" i="82"/>
  <c r="CU35" i="82"/>
  <c r="CU196" i="82"/>
  <c r="CU1371" i="82"/>
  <c r="CU1647" i="82"/>
  <c r="CU1432" i="82"/>
  <c r="CU731" i="82"/>
  <c r="CU693" i="82"/>
  <c r="CU1288" i="82"/>
  <c r="CU171" i="82"/>
  <c r="CU2054" i="82"/>
  <c r="CU581" i="82"/>
  <c r="CU2081" i="82"/>
  <c r="CU148" i="82"/>
  <c r="CU1016" i="82"/>
  <c r="CU1071" i="82"/>
  <c r="CU1358" i="82"/>
  <c r="CU655" i="82"/>
  <c r="CU1098" i="82"/>
  <c r="CU2167" i="82"/>
  <c r="CU630" i="82"/>
  <c r="CU112" i="82"/>
  <c r="CU1008" i="82"/>
  <c r="CU1846" i="82"/>
  <c r="CU309" i="82"/>
  <c r="CU634" i="82"/>
  <c r="CU906" i="82"/>
  <c r="CU122" i="82"/>
  <c r="CU261" i="82"/>
  <c r="CU100" i="82"/>
  <c r="CU1800" i="82"/>
  <c r="CU2072" i="82"/>
  <c r="CU2086" i="82"/>
  <c r="CU1462" i="82"/>
  <c r="CU351" i="82"/>
  <c r="CU1248" i="82"/>
  <c r="CU2016" i="82"/>
  <c r="CU1572" i="82"/>
  <c r="CU707" i="82"/>
  <c r="CU577" i="82"/>
  <c r="CU1017" i="82"/>
  <c r="CU2184" i="82"/>
  <c r="CU783" i="82"/>
  <c r="CU418" i="82"/>
  <c r="CU146" i="82"/>
  <c r="CU2198" i="82"/>
  <c r="CU787" i="82"/>
  <c r="CU836" i="82"/>
  <c r="CU1980" i="82"/>
  <c r="CU1892" i="82"/>
  <c r="CU190" i="82"/>
  <c r="CU1401" i="82"/>
  <c r="CU1575" i="82"/>
  <c r="CU692" i="82"/>
  <c r="CU570" i="82"/>
  <c r="CU1595" i="82"/>
  <c r="CU678" i="82"/>
  <c r="CU1665" i="82"/>
  <c r="CU786" i="82"/>
  <c r="CU1042" i="82"/>
  <c r="CU1754" i="82"/>
  <c r="CU450" i="82"/>
  <c r="CU853" i="82"/>
  <c r="CU1109" i="82"/>
  <c r="CU532" i="82"/>
  <c r="CU1333" i="82"/>
  <c r="CU582" i="82"/>
  <c r="CU748" i="82"/>
  <c r="CU1375" i="82"/>
  <c r="CU2211" i="82"/>
  <c r="CU1933" i="82"/>
  <c r="CU1841" i="82"/>
  <c r="CU1402" i="82"/>
  <c r="CU1274" i="82"/>
  <c r="CU1291" i="82"/>
  <c r="CU442" i="82"/>
  <c r="CU1837" i="82"/>
  <c r="CU212" i="82"/>
  <c r="CU61" i="82"/>
  <c r="CU1907" i="82"/>
  <c r="CU616" i="82"/>
  <c r="CU1725" i="82"/>
  <c r="CU2036" i="82"/>
  <c r="CU1420" i="82"/>
  <c r="CU812" i="82"/>
  <c r="CU462" i="82"/>
  <c r="CU195" i="82"/>
  <c r="CU231" i="82"/>
  <c r="CU340" i="82"/>
  <c r="CU1342" i="82"/>
  <c r="CU314" i="82"/>
  <c r="CU169" i="82"/>
  <c r="CU1716" i="82"/>
  <c r="CU913" i="82"/>
  <c r="CU1554" i="82"/>
  <c r="CU55" i="82"/>
  <c r="CU694" i="82"/>
  <c r="CU1289" i="82"/>
  <c r="CU571" i="82"/>
  <c r="CU179" i="82"/>
  <c r="CU1256" i="82"/>
  <c r="CU1823" i="82"/>
  <c r="CU738" i="82"/>
  <c r="CU75" i="82"/>
  <c r="CU334" i="82"/>
  <c r="CU1134" i="82"/>
  <c r="CU839" i="82"/>
  <c r="CU1330" i="82"/>
  <c r="CU384" i="82"/>
  <c r="CU1495" i="82"/>
  <c r="CU1379" i="82"/>
  <c r="CU2058" i="82"/>
  <c r="CU650" i="82"/>
  <c r="CU1607" i="82"/>
  <c r="CU872" i="82"/>
  <c r="CU1863" i="82"/>
  <c r="CU2160" i="82"/>
  <c r="CU594" i="82"/>
  <c r="CU1149" i="82"/>
  <c r="CU1539" i="82"/>
  <c r="CU1553" i="82"/>
  <c r="CU1281" i="82"/>
  <c r="CU1259" i="82"/>
  <c r="CU2073" i="82"/>
  <c r="CU1666" i="82"/>
  <c r="CU999" i="82"/>
  <c r="CU1304" i="82"/>
  <c r="CU16" i="82"/>
  <c r="CU1981" i="82"/>
  <c r="CU110" i="82"/>
  <c r="CU394" i="82"/>
  <c r="CU697" i="82"/>
  <c r="CU894" i="82"/>
  <c r="CU717" i="82"/>
  <c r="CU69" i="82"/>
  <c r="CU2181" i="82"/>
  <c r="CU2139" i="82"/>
  <c r="CU1498" i="82"/>
  <c r="CU613" i="82"/>
  <c r="CU1461" i="82"/>
  <c r="CU2025" i="82"/>
  <c r="CU1955" i="82"/>
  <c r="CU1076" i="82"/>
  <c r="CU258" i="82"/>
  <c r="CU877" i="82"/>
  <c r="CU1028" i="82"/>
  <c r="CU287" i="82"/>
  <c r="CU429" i="82"/>
  <c r="CU2066" i="82"/>
  <c r="CU279" i="82"/>
  <c r="CU331" i="82"/>
  <c r="CU480" i="82"/>
  <c r="CU1290" i="82"/>
  <c r="CU441" i="82"/>
  <c r="CU555" i="82"/>
  <c r="CU2049" i="82"/>
  <c r="CU1505" i="82"/>
  <c r="CU381" i="82"/>
  <c r="CU1833" i="82"/>
  <c r="CU1828" i="82"/>
  <c r="CU808" i="82"/>
  <c r="CU859" i="82"/>
  <c r="CU2177" i="82"/>
  <c r="CU360" i="82"/>
  <c r="CU232" i="82"/>
  <c r="CU1925" i="82"/>
  <c r="CU1776" i="82"/>
  <c r="CU1258" i="82"/>
  <c r="CU505" i="82"/>
  <c r="CU848" i="82"/>
  <c r="CU1235" i="82"/>
  <c r="CU1869" i="82"/>
  <c r="CU1880" i="82"/>
  <c r="CU1514" i="82"/>
  <c r="CU1196" i="82"/>
  <c r="CU728" i="82"/>
  <c r="CU1393" i="82"/>
  <c r="CU302" i="82"/>
  <c r="CU2032" i="82"/>
  <c r="CU1657" i="82"/>
  <c r="CU2180" i="82"/>
  <c r="CU341" i="82"/>
  <c r="CU58" i="82"/>
  <c r="CU1277" i="82"/>
  <c r="CU956" i="82"/>
  <c r="CU1154" i="82"/>
  <c r="CU280" i="82"/>
  <c r="CU2015" i="82"/>
  <c r="CU760" i="82"/>
  <c r="CU722" i="82"/>
  <c r="CU995" i="82"/>
  <c r="CU174" i="82"/>
  <c r="CU542" i="82"/>
  <c r="CU1100" i="82"/>
  <c r="CU2059" i="82"/>
  <c r="CU1594" i="82"/>
  <c r="CU1427" i="82"/>
  <c r="CU459" i="82"/>
  <c r="CU143" i="82"/>
  <c r="CU1452" i="82"/>
  <c r="CU869" i="82"/>
  <c r="CU167" i="82"/>
  <c r="CU1919" i="82"/>
  <c r="CU267" i="82"/>
  <c r="CU708" i="82"/>
  <c r="CU264" i="82"/>
  <c r="CU602" i="82"/>
  <c r="CU677" i="82"/>
  <c r="CU2170" i="82"/>
  <c r="CU250" i="82"/>
  <c r="CU1101" i="82"/>
  <c r="CU2096" i="82"/>
  <c r="CU1422" i="82"/>
  <c r="CU251" i="82"/>
  <c r="CU1790" i="82"/>
  <c r="CU57" i="82"/>
  <c r="CU1077" i="82"/>
  <c r="CU339" i="82"/>
  <c r="CU2171" i="82"/>
  <c r="CU427" i="82"/>
  <c r="CU1112" i="82"/>
  <c r="CU1233" i="82"/>
  <c r="CU667" i="82"/>
  <c r="CU293" i="82"/>
  <c r="CU1645" i="82"/>
  <c r="CU1518" i="82"/>
  <c r="CU2146" i="82"/>
  <c r="CU960" i="82"/>
  <c r="CU1378" i="82"/>
  <c r="CU1585" i="82"/>
  <c r="CU1094" i="82"/>
  <c r="CU1300" i="82"/>
  <c r="CU1384" i="82"/>
  <c r="CU552" i="82"/>
  <c r="CU1386" i="82"/>
  <c r="CU1448" i="82"/>
  <c r="CU477" i="82"/>
  <c r="CU703" i="82"/>
  <c r="CU854" i="82"/>
  <c r="CU1061" i="82"/>
  <c r="CU612" i="82"/>
  <c r="CU1727" i="82"/>
  <c r="CU1944" i="82"/>
  <c r="CU1157" i="82"/>
  <c r="CU1282" i="82"/>
  <c r="CU1983" i="82"/>
  <c r="CU1504" i="82"/>
  <c r="CU528" i="82"/>
  <c r="CU509" i="82"/>
  <c r="CU1245" i="82"/>
  <c r="CU1966" i="82"/>
  <c r="CU2174" i="82"/>
  <c r="CU121" i="82"/>
  <c r="CU277" i="82"/>
  <c r="CU1540" i="82"/>
  <c r="CU1827" i="82"/>
  <c r="CU2056" i="82"/>
  <c r="CU639" i="82"/>
  <c r="CU1796" i="82"/>
  <c r="CU1759" i="82"/>
  <c r="CU2186" i="82"/>
  <c r="CU1469" i="82"/>
  <c r="CU1454" i="82"/>
  <c r="CU178" i="82"/>
  <c r="CU222" i="82"/>
  <c r="CU165" i="82"/>
  <c r="CU1521" i="82"/>
  <c r="CU1168" i="82"/>
  <c r="CU22" i="82"/>
  <c r="CU357" i="82"/>
  <c r="CU1312" i="82"/>
  <c r="CU1240" i="82"/>
  <c r="CU1185" i="82"/>
  <c r="CU2076" i="82"/>
  <c r="CU933" i="82"/>
  <c r="CU1588" i="82"/>
  <c r="CU941" i="82"/>
  <c r="CU1675" i="82"/>
  <c r="CU1811" i="82"/>
  <c r="CU2102" i="82"/>
  <c r="CU807" i="82"/>
  <c r="CU119" i="82"/>
  <c r="CU310" i="82"/>
  <c r="CU591" i="82"/>
  <c r="CU1377" i="82"/>
  <c r="CU2051" i="82"/>
  <c r="CU479" i="82"/>
  <c r="CU1308" i="82"/>
  <c r="CU413" i="82"/>
  <c r="CU1710" i="82"/>
  <c r="CU2155" i="82"/>
  <c r="CU1838" i="82"/>
  <c r="CU2092" i="82"/>
  <c r="CU1136" i="82"/>
  <c r="CU2080" i="82"/>
  <c r="CU1210" i="82"/>
  <c r="CU28" i="82"/>
  <c r="CU1049" i="82"/>
  <c r="CU2071" i="82"/>
  <c r="CU2122" i="82"/>
  <c r="CU399" i="82"/>
  <c r="CU875" i="82"/>
  <c r="CU1488" i="82"/>
  <c r="CU1226" i="82"/>
  <c r="CU857" i="82"/>
  <c r="CU1015" i="82"/>
  <c r="CU1475" i="82"/>
  <c r="CU338" i="82"/>
  <c r="CU266" i="82"/>
  <c r="CU166" i="82"/>
  <c r="CU998" i="82"/>
  <c r="CU806" i="82"/>
  <c r="CU2201" i="82"/>
  <c r="CU623" i="82"/>
  <c r="CU1771" i="82"/>
  <c r="CU1268" i="82"/>
  <c r="CU1855" i="82"/>
  <c r="CU1574" i="82"/>
  <c r="CU1655" i="82"/>
  <c r="CU1761" i="82"/>
  <c r="CU2064" i="82"/>
  <c r="CU1544" i="82"/>
  <c r="CU705" i="82"/>
  <c r="CU870" i="82"/>
  <c r="CU548" i="82"/>
  <c r="CU1239" i="82"/>
  <c r="CU1457" i="82"/>
  <c r="CU70" i="82"/>
  <c r="CU1889" i="82"/>
  <c r="CU1108" i="82"/>
  <c r="CU1138" i="82"/>
  <c r="CU1102" i="82"/>
  <c r="CU2183" i="82"/>
  <c r="CU245" i="82"/>
  <c r="CU2209" i="82"/>
  <c r="CU1745" i="82"/>
  <c r="CU1361" i="82"/>
  <c r="CU991" i="82"/>
  <c r="CU1395" i="82"/>
  <c r="CU1709" i="82"/>
  <c r="CU458" i="82"/>
  <c r="CU637" i="82"/>
  <c r="CU1392" i="82"/>
  <c r="CU1024" i="82"/>
  <c r="CU162" i="82"/>
  <c r="CU2189" i="82"/>
  <c r="CU1439" i="82"/>
  <c r="CU1664" i="82"/>
  <c r="CU1278" i="82"/>
  <c r="CU562" i="82"/>
  <c r="CU2120" i="82"/>
  <c r="CU1547" i="82"/>
  <c r="CU981" i="82"/>
  <c r="CU220" i="82"/>
  <c r="CU434" i="82"/>
  <c r="CU496" i="82"/>
  <c r="CU1785" i="82"/>
  <c r="CU1917" i="82"/>
  <c r="CU976" i="82"/>
  <c r="CU662" i="82"/>
  <c r="CU1423" i="82"/>
  <c r="CU680" i="82"/>
  <c r="CU111" i="82"/>
  <c r="CU1929" i="82"/>
  <c r="CU82" i="82"/>
  <c r="CU802" i="82"/>
  <c r="CU1685" i="82"/>
  <c r="CU1916" i="82"/>
  <c r="CU1832" i="82"/>
  <c r="CU406" i="82"/>
  <c r="CU2117" i="82"/>
  <c r="CU1950" i="82"/>
  <c r="CU2195" i="82"/>
  <c r="CU1499" i="82"/>
  <c r="CU115" i="82"/>
  <c r="CU1348" i="82"/>
  <c r="CU422" i="82"/>
  <c r="CU866" i="82"/>
  <c r="CU188" i="82"/>
  <c r="CU1113" i="82"/>
  <c r="CU1881" i="82"/>
  <c r="CU668" i="82"/>
  <c r="CU1935" i="82"/>
  <c r="CU596" i="82"/>
  <c r="CU140" i="82"/>
  <c r="CU1931" i="82"/>
  <c r="CU769" i="82"/>
  <c r="CU1471" i="82"/>
  <c r="CU1903" i="82"/>
  <c r="CU211" i="82"/>
  <c r="CU1052" i="82"/>
  <c r="CU79" i="82"/>
  <c r="CU544" i="82"/>
  <c r="CU1219" i="82"/>
  <c r="CU296" i="82"/>
  <c r="CU718" i="82"/>
  <c r="CU1795" i="82"/>
  <c r="CU971" i="82"/>
  <c r="CU671" i="82"/>
  <c r="CU1174" i="82"/>
  <c r="CU530" i="82"/>
  <c r="CU1463" i="82"/>
  <c r="CU1173" i="82"/>
  <c r="CU295" i="82"/>
  <c r="CU1193" i="82"/>
  <c r="CU2082" i="82"/>
  <c r="CU500" i="82"/>
  <c r="CU1447" i="82"/>
  <c r="CU2052" i="82"/>
  <c r="CU80" i="82"/>
  <c r="CU2134" i="82"/>
  <c r="CU206" i="82"/>
  <c r="CU316" i="82"/>
  <c r="CU1599" i="82"/>
  <c r="CU1779" i="82"/>
  <c r="CU1458" i="82"/>
  <c r="CU247" i="82"/>
  <c r="CU349" i="82"/>
  <c r="CU410" i="82"/>
  <c r="CU1586" i="82"/>
  <c r="CU1097" i="82"/>
  <c r="CU1430" i="82"/>
  <c r="CU556" i="82"/>
  <c r="CU1836" i="82"/>
  <c r="CU45" i="82"/>
  <c r="CU1714" i="82"/>
  <c r="CU1035" i="82"/>
  <c r="CU902" i="82"/>
  <c r="CU861" i="82"/>
  <c r="CU833" i="82"/>
  <c r="CU814" i="82"/>
  <c r="CU687" i="82"/>
  <c r="CU968" i="82"/>
  <c r="CU1339" i="82"/>
  <c r="CU173" i="82"/>
  <c r="CU493" i="82"/>
  <c r="CU103" i="82"/>
  <c r="CU33" i="82"/>
  <c r="CU1481" i="82"/>
  <c r="CU1074" i="82"/>
  <c r="CU1321" i="82"/>
  <c r="CU1380" i="82"/>
  <c r="CU440" i="82"/>
  <c r="CU659" i="82"/>
  <c r="CU1396" i="82"/>
  <c r="CU519" i="82"/>
  <c r="CU1729" i="82"/>
  <c r="CU1269" i="82"/>
  <c r="CU1093" i="82"/>
  <c r="CU2159" i="82"/>
  <c r="CU1819" i="82"/>
  <c r="CU391" i="82"/>
  <c r="CU1767" i="82"/>
  <c r="CU896" i="82"/>
  <c r="CU1335" i="82"/>
  <c r="CU1525" i="82"/>
  <c r="CU1103" i="82"/>
  <c r="CU290" i="82"/>
  <c r="CU620" i="82"/>
  <c r="CU1670" i="82"/>
  <c r="CU1715" i="82"/>
  <c r="CU695" i="82"/>
  <c r="CU318" i="82"/>
  <c r="CU825" i="82"/>
  <c r="CU1551" i="82"/>
  <c r="CU1252" i="82"/>
  <c r="CU755" i="82"/>
  <c r="CU1570" i="82"/>
  <c r="CU918" i="82"/>
  <c r="CU1673" i="82"/>
  <c r="CU1064" i="82"/>
  <c r="CU240" i="82"/>
  <c r="CU317" i="82"/>
  <c r="CU393" i="82"/>
  <c r="CU263" i="82"/>
  <c r="CU747" i="82"/>
  <c r="CU1511" i="82"/>
  <c r="CU631" i="82"/>
  <c r="CU326" i="82"/>
  <c r="CU1617" i="82"/>
  <c r="CU1352" i="82"/>
  <c r="CU95" i="82"/>
  <c r="CU93" i="82"/>
  <c r="CU1618" i="82"/>
  <c r="CU774" i="82"/>
  <c r="CU1845" i="82"/>
  <c r="CU1653" i="82"/>
  <c r="CU387" i="82"/>
  <c r="CU549" i="82"/>
  <c r="CU41" i="82"/>
  <c r="CU614" i="82"/>
  <c r="CU1952" i="82"/>
  <c r="CU1941" i="82"/>
  <c r="CU887" i="82"/>
  <c r="CU1597" i="82"/>
  <c r="CU1669" i="82"/>
  <c r="CU1381" i="82"/>
  <c r="CU1459" i="82"/>
  <c r="CU31" i="82"/>
  <c r="CU852" i="82"/>
  <c r="CU1582" i="82"/>
  <c r="CU81" i="82"/>
  <c r="CU233" i="82"/>
  <c r="CU151" i="82"/>
  <c r="CU180" i="82"/>
  <c r="CU2094" i="82"/>
  <c r="CU885" i="82"/>
  <c r="CU1816" i="82"/>
  <c r="CU1697" i="82"/>
  <c r="CU1151" i="82"/>
  <c r="CU759" i="82"/>
  <c r="CU1928" i="82"/>
  <c r="CU1090" i="82"/>
  <c r="CU2110" i="82"/>
  <c r="CU1496" i="82"/>
  <c r="CU539" i="82"/>
  <c r="CU862" i="82"/>
  <c r="CU420" i="82"/>
  <c r="CU1026" i="82"/>
  <c r="CU986" i="82"/>
  <c r="CU1753" i="82"/>
  <c r="CU1213" i="82"/>
  <c r="CU1132" i="82"/>
  <c r="CU1550" i="82"/>
  <c r="CU950" i="82"/>
  <c r="CU2121" i="82"/>
  <c r="CU1221" i="82"/>
  <c r="CU1464" i="82"/>
  <c r="CU1228" i="82"/>
  <c r="CU672" i="82"/>
  <c r="CU1813" i="82"/>
  <c r="CU1412" i="82"/>
  <c r="CU585" i="82"/>
  <c r="CU1506" i="82"/>
  <c r="CU257" i="82"/>
  <c r="CU1693" i="82"/>
  <c r="CU928" i="82"/>
  <c r="CU930" i="82"/>
  <c r="CU1876" i="82"/>
  <c r="CU1620" i="82"/>
  <c r="CU1848" i="82"/>
  <c r="CU1344" i="82"/>
  <c r="CU248" i="82"/>
  <c r="CU903" i="82"/>
  <c r="CU1728" i="82"/>
  <c r="CU988" i="82"/>
  <c r="CU1188" i="82"/>
  <c r="CU1507" i="82"/>
  <c r="CU1199" i="82"/>
  <c r="CU1627" i="82"/>
  <c r="CU2104" i="82"/>
  <c r="CU547" i="82"/>
  <c r="CU1689" i="82"/>
  <c r="CU871" i="82"/>
  <c r="CU2145" i="82"/>
  <c r="CU2206" i="82"/>
  <c r="CU1821" i="82"/>
  <c r="CU191" i="82"/>
  <c r="CU1694" i="82"/>
  <c r="CU1784" i="82"/>
  <c r="CU1005" i="82"/>
  <c r="CU437" i="82"/>
  <c r="CU1234" i="82"/>
  <c r="CU275" i="82"/>
  <c r="CU1698" i="82"/>
  <c r="CU1829" i="82"/>
  <c r="CU1187" i="82"/>
  <c r="CU1640" i="82"/>
  <c r="CU1264" i="82"/>
  <c r="CU1731" i="82"/>
  <c r="CU1865" i="82"/>
  <c r="CU1399" i="82"/>
  <c r="CU1302" i="82"/>
  <c r="CU997" i="82"/>
  <c r="CU1998" i="82"/>
  <c r="CU1050" i="82"/>
  <c r="CU752" i="82"/>
  <c r="CU421" i="82"/>
  <c r="CU1840" i="82"/>
  <c r="CU1260" i="82"/>
  <c r="CU765" i="82"/>
  <c r="CU105" i="82"/>
  <c r="CU1272" i="82"/>
  <c r="CU538" i="82"/>
  <c r="CU77" i="82"/>
  <c r="CU1706" i="82"/>
  <c r="CU1295" i="82"/>
  <c r="CU1031" i="82"/>
  <c r="CU2158" i="82"/>
  <c r="CU74" i="82"/>
  <c r="CU865" i="82"/>
  <c r="CU474" i="82"/>
  <c r="CU1345" i="82"/>
  <c r="CU742" i="82"/>
  <c r="CU366" i="82"/>
  <c r="CU849" i="82"/>
  <c r="CU1656" i="82"/>
  <c r="CU1062" i="82"/>
  <c r="CU721" i="82"/>
  <c r="CU1879" i="82"/>
  <c r="CU646" i="82"/>
  <c r="CU502" i="82"/>
  <c r="CU851" i="82"/>
  <c r="CU445" i="82"/>
  <c r="CU625" i="82"/>
  <c r="CU1311" i="82"/>
  <c r="CU1236" i="82"/>
  <c r="CU1623" i="82"/>
  <c r="CU739" i="82"/>
  <c r="CU776" i="82"/>
  <c r="CU1648" i="82"/>
  <c r="CU1316" i="82"/>
  <c r="CU2017" i="82"/>
  <c r="CU201" i="82"/>
  <c r="CU1637" i="82"/>
  <c r="CU1704" i="82"/>
  <c r="CU1171" i="82"/>
  <c r="CU640" i="82"/>
  <c r="CU1250" i="82"/>
  <c r="CU2135" i="82"/>
  <c r="CU2205" i="82"/>
  <c r="CU2208" i="82"/>
  <c r="CU209" i="82"/>
  <c r="CU665" i="82"/>
  <c r="CU1069" i="82"/>
  <c r="CU1388" i="82"/>
  <c r="CU996" i="82"/>
  <c r="CU1815" i="82"/>
  <c r="CU1099" i="82"/>
  <c r="CU1140" i="82"/>
  <c r="CU1209" i="82"/>
  <c r="CU2099" i="82"/>
  <c r="CU745" i="82"/>
  <c r="CU2149" i="82"/>
  <c r="CU494" i="82"/>
  <c r="CU1778" i="82"/>
  <c r="CU879" i="82"/>
  <c r="CU269" i="82"/>
  <c r="CU2055" i="82"/>
  <c r="CU860" i="82"/>
  <c r="CU1078" i="82"/>
  <c r="CU2027" i="82"/>
  <c r="CU407" i="82"/>
  <c r="CU587" i="82"/>
  <c r="CU2034" i="82"/>
  <c r="CU1529" i="82"/>
  <c r="CU1541" i="82"/>
  <c r="CU300" i="82"/>
  <c r="CU181" i="82"/>
  <c r="CU2029" i="82"/>
  <c r="CU874" i="82"/>
  <c r="CU50" i="82"/>
  <c r="CU1000" i="82"/>
  <c r="CU1700" i="82"/>
  <c r="CU1516" i="82"/>
  <c r="CU975" i="82"/>
  <c r="CU1569" i="82"/>
  <c r="CU590" i="82"/>
  <c r="CU491" i="82"/>
  <c r="CU348" i="82"/>
  <c r="CU1153" i="82"/>
  <c r="CU315" i="82"/>
  <c r="CU1477" i="82"/>
  <c r="CU1606" i="82"/>
  <c r="CU1634" i="82"/>
  <c r="CU926" i="82"/>
  <c r="CU1641" i="82"/>
  <c r="CU967" i="82"/>
  <c r="CU2109" i="82"/>
  <c r="CU132" i="82"/>
  <c r="CU322" i="82"/>
  <c r="CU1167" i="82"/>
  <c r="CU1918" i="82"/>
  <c r="CU593" i="82"/>
  <c r="CU106" i="82"/>
  <c r="CU546" i="82"/>
  <c r="CU446" i="82"/>
  <c r="CU1065" i="82"/>
  <c r="CU259" i="82"/>
  <c r="CU932" i="82"/>
  <c r="CU141" i="82"/>
  <c r="CU1018" i="82"/>
  <c r="CU1839" i="82"/>
  <c r="CU2191" i="82"/>
  <c r="CU1135" i="82"/>
  <c r="CU567" i="82"/>
  <c r="CU2106" i="82"/>
  <c r="CU1365" i="82"/>
  <c r="CU73" i="82"/>
  <c r="CU2197" i="82"/>
  <c r="CU1180" i="82"/>
  <c r="CU1589" i="82"/>
  <c r="CU2012" i="82"/>
  <c r="CU624" i="82"/>
  <c r="CU2024" i="82"/>
  <c r="CU1002" i="82"/>
  <c r="CU888" i="82"/>
  <c r="CU1896" i="82"/>
  <c r="CU1611" i="82"/>
  <c r="CU1913" i="82"/>
  <c r="CU1552" i="82"/>
  <c r="CU1310" i="82"/>
  <c r="CU868" i="82"/>
  <c r="CU1735" i="82"/>
  <c r="CU273" i="82"/>
  <c r="CU943" i="82"/>
  <c r="CU1743" i="82"/>
  <c r="CU2045" i="82"/>
  <c r="CU485" i="82"/>
  <c r="CU200" i="82"/>
  <c r="CU1238" i="82"/>
  <c r="CU1799" i="82"/>
  <c r="CU858" i="82"/>
  <c r="CU947" i="82"/>
  <c r="CU973" i="82"/>
  <c r="CU1470" i="82"/>
  <c r="CU905" i="82"/>
  <c r="CU615" i="82"/>
  <c r="CU761" i="82"/>
  <c r="CU1202" i="82"/>
  <c r="CU1538" i="82"/>
  <c r="CU147" i="82"/>
  <c r="CU1367" i="82"/>
  <c r="CU1152" i="82"/>
  <c r="CU1067" i="82"/>
  <c r="CU464" i="82"/>
  <c r="CU1622" i="82"/>
  <c r="CU1353" i="82"/>
  <c r="CU1318" i="82"/>
  <c r="CU197" i="82"/>
  <c r="CU515" i="82"/>
  <c r="CU1680" i="82"/>
  <c r="CU2006" i="82"/>
  <c r="CU1596" i="82"/>
  <c r="CU1091" i="82"/>
  <c r="CU2202" i="82"/>
  <c r="CU199" i="82"/>
  <c r="CU1862" i="82"/>
  <c r="CU346" i="82"/>
  <c r="CU1531" i="82"/>
  <c r="CU304" i="82"/>
  <c r="CU1372" i="82"/>
  <c r="CU636" i="82"/>
  <c r="CU969" i="82"/>
  <c r="CU2207" i="82"/>
  <c r="CU733" i="82"/>
  <c r="CU663" i="82"/>
  <c r="CU2144" i="82"/>
  <c r="CU236" i="82"/>
  <c r="CU377" i="82"/>
  <c r="CU253" i="82"/>
  <c r="CU131" i="82"/>
  <c r="CU1899" i="82"/>
  <c r="CU1732" i="82"/>
  <c r="CU1292" i="82"/>
  <c r="CU638" i="82"/>
  <c r="CU980" i="82"/>
  <c r="CU325" i="82"/>
  <c r="CU1678" i="82"/>
  <c r="CU210" i="82"/>
  <c r="CU626" i="82"/>
  <c r="CU134" i="82"/>
  <c r="CU241" i="82"/>
  <c r="CU1850" i="82"/>
  <c r="CU654" i="82"/>
  <c r="A28" i="18"/>
  <c r="A114" i="18" s="1"/>
  <c r="U284" i="81" l="1"/>
  <c r="AE284" i="81" s="1"/>
  <c r="AM284" i="81" s="1"/>
  <c r="Q289" i="81"/>
  <c r="AC289" i="81" s="1"/>
  <c r="AK289" i="81" s="1"/>
  <c r="U197" i="81"/>
  <c r="AE197" i="81" s="1"/>
  <c r="AM197" i="81" s="1"/>
  <c r="U287" i="81"/>
  <c r="AE287" i="81" s="1"/>
  <c r="AM287" i="81" s="1"/>
  <c r="Q287" i="81"/>
  <c r="AC287" i="81" s="1"/>
  <c r="AK287" i="81" s="1"/>
  <c r="U193" i="81"/>
  <c r="AE193" i="81" s="1"/>
  <c r="AM193" i="81" s="1"/>
  <c r="U285" i="81"/>
  <c r="AE285" i="81" s="1"/>
  <c r="AM285" i="81" s="1"/>
  <c r="I191" i="81"/>
  <c r="Y191" i="81" s="1"/>
  <c r="AG191" i="81" s="1"/>
  <c r="Q195" i="81"/>
  <c r="AC195" i="81" s="1"/>
  <c r="AK195" i="81" s="1"/>
  <c r="M195" i="81"/>
  <c r="AA195" i="81" s="1"/>
  <c r="AI195" i="81" s="1"/>
  <c r="Q196" i="81"/>
  <c r="AC196" i="81" s="1"/>
  <c r="AK196" i="81" s="1"/>
  <c r="M191" i="81"/>
  <c r="AA191" i="81" s="1"/>
  <c r="AI191" i="81" s="1"/>
  <c r="I284" i="81"/>
  <c r="Y284" i="81" s="1"/>
  <c r="AG284" i="81" s="1"/>
  <c r="I193" i="81"/>
  <c r="Y193" i="81" s="1"/>
  <c r="AG193" i="81" s="1"/>
  <c r="M289" i="81"/>
  <c r="AA289" i="81" s="1"/>
  <c r="AI289" i="81" s="1"/>
  <c r="I197" i="81"/>
  <c r="Y197" i="81" s="1"/>
  <c r="AG197" i="81" s="1"/>
  <c r="U288" i="81"/>
  <c r="AE288" i="81" s="1"/>
  <c r="AM288" i="81" s="1"/>
  <c r="U194" i="81"/>
  <c r="AE194" i="81" s="1"/>
  <c r="AM194" i="81" s="1"/>
  <c r="Q285" i="81"/>
  <c r="AC285" i="81" s="1"/>
  <c r="AK285" i="81" s="1"/>
  <c r="U196" i="81"/>
  <c r="AE196" i="81" s="1"/>
  <c r="AM196" i="81" s="1"/>
  <c r="M288" i="81"/>
  <c r="AA288" i="81" s="1"/>
  <c r="AI288" i="81" s="1"/>
  <c r="U291" i="81"/>
  <c r="AE291" i="81" s="1"/>
  <c r="AM291" i="81" s="1"/>
  <c r="Q191" i="81"/>
  <c r="AC191" i="81" s="1"/>
  <c r="AK191" i="81" s="1"/>
  <c r="M190" i="81"/>
  <c r="AA190" i="81" s="1"/>
  <c r="AI190" i="81" s="1"/>
  <c r="I287" i="81"/>
  <c r="Y287" i="81" s="1"/>
  <c r="AG287" i="81" s="1"/>
  <c r="I196" i="81"/>
  <c r="Y196" i="81" s="1"/>
  <c r="AG196" i="81" s="1"/>
  <c r="M284" i="81"/>
  <c r="AA284" i="81" s="1"/>
  <c r="AI284" i="81" s="1"/>
  <c r="Q291" i="81"/>
  <c r="AC291" i="81" s="1"/>
  <c r="AK291" i="81" s="1"/>
  <c r="M192" i="81"/>
  <c r="AA192" i="81" s="1"/>
  <c r="AI192" i="81" s="1"/>
  <c r="I289" i="81"/>
  <c r="Y289" i="81" s="1"/>
  <c r="AG289" i="81" s="1"/>
  <c r="I195" i="81"/>
  <c r="Y195" i="81" s="1"/>
  <c r="AG195" i="81" s="1"/>
  <c r="Q190" i="81"/>
  <c r="AC190" i="81" s="1"/>
  <c r="AK190" i="81" s="1"/>
  <c r="M194" i="81"/>
  <c r="AA194" i="81" s="1"/>
  <c r="AI194" i="81" s="1"/>
  <c r="I192" i="81"/>
  <c r="Y192" i="81" s="1"/>
  <c r="AG192" i="81" s="1"/>
  <c r="M193" i="81"/>
  <c r="AA193" i="81" s="1"/>
  <c r="AI193" i="81" s="1"/>
  <c r="Q192" i="81"/>
  <c r="AC192" i="81" s="1"/>
  <c r="AK192" i="81" s="1"/>
  <c r="Q197" i="81"/>
  <c r="AC197" i="81" s="1"/>
  <c r="AK197" i="81" s="1"/>
  <c r="I194" i="81"/>
  <c r="Y194" i="81" s="1"/>
  <c r="AG194" i="81" s="1"/>
  <c r="U290" i="81"/>
  <c r="AE290" i="81" s="1"/>
  <c r="AM290" i="81" s="1"/>
  <c r="I285" i="81"/>
  <c r="Y285" i="81" s="1"/>
  <c r="AG285" i="81" s="1"/>
  <c r="Q288" i="81"/>
  <c r="AC288" i="81" s="1"/>
  <c r="AK288" i="81" s="1"/>
  <c r="M285" i="81"/>
  <c r="AA285" i="81" s="1"/>
  <c r="AI285" i="81" s="1"/>
  <c r="I288" i="81"/>
  <c r="Y288" i="81" s="1"/>
  <c r="AG288" i="81" s="1"/>
  <c r="U286" i="81"/>
  <c r="AE286" i="81" s="1"/>
  <c r="AM286" i="81" s="1"/>
  <c r="Q284" i="81"/>
  <c r="AC284" i="81" s="1"/>
  <c r="AK284" i="81" s="1"/>
  <c r="Q290" i="81"/>
  <c r="AC290" i="81" s="1"/>
  <c r="AK290" i="81" s="1"/>
  <c r="I291" i="81"/>
  <c r="Y291" i="81" s="1"/>
  <c r="AG291" i="81" s="1"/>
  <c r="U191" i="81"/>
  <c r="AE191" i="81" s="1"/>
  <c r="AM191" i="81" s="1"/>
  <c r="M196" i="81"/>
  <c r="AA196" i="81" s="1"/>
  <c r="AI196" i="81" s="1"/>
  <c r="I190" i="81"/>
  <c r="Y190" i="81" s="1"/>
  <c r="AG190" i="81" s="1"/>
  <c r="M291" i="81"/>
  <c r="AA291" i="81" s="1"/>
  <c r="AI291" i="81" s="1"/>
  <c r="U195" i="81"/>
  <c r="AE195" i="81" s="1"/>
  <c r="AM195" i="81" s="1"/>
  <c r="M287" i="81"/>
  <c r="AA287" i="81" s="1"/>
  <c r="AI287" i="81" s="1"/>
  <c r="M290" i="81"/>
  <c r="AA290" i="81" s="1"/>
  <c r="AI290" i="81" s="1"/>
  <c r="Q286" i="81"/>
  <c r="AC286" i="81" s="1"/>
  <c r="AK286" i="81" s="1"/>
  <c r="U192" i="81"/>
  <c r="AE192" i="81" s="1"/>
  <c r="AM192" i="81" s="1"/>
  <c r="M286" i="81"/>
  <c r="AA286" i="81" s="1"/>
  <c r="AI286" i="81" s="1"/>
  <c r="U289" i="81"/>
  <c r="AE289" i="81" s="1"/>
  <c r="AM289" i="81" s="1"/>
  <c r="Q194" i="81"/>
  <c r="AC194" i="81" s="1"/>
  <c r="AK194" i="81" s="1"/>
  <c r="U190" i="81"/>
  <c r="AE190" i="81" s="1"/>
  <c r="AM190" i="81" s="1"/>
  <c r="I290" i="81"/>
  <c r="Y290" i="81" s="1"/>
  <c r="AG290" i="81" s="1"/>
  <c r="I286" i="81"/>
  <c r="Y286" i="81" s="1"/>
  <c r="AG286" i="81" s="1"/>
  <c r="M197" i="81"/>
  <c r="AA197" i="81" s="1"/>
  <c r="AI197" i="81" s="1"/>
  <c r="M103" i="81"/>
  <c r="AA103" i="81" s="1"/>
  <c r="AI103" i="81" s="1"/>
  <c r="Q103" i="81"/>
  <c r="AC103" i="81" s="1"/>
  <c r="AK103" i="81" s="1"/>
  <c r="U103" i="81"/>
  <c r="AE103" i="81" s="1"/>
  <c r="AM103" i="81" s="1"/>
  <c r="Q193" i="81"/>
  <c r="AC193" i="81" s="1"/>
  <c r="AK193" i="81" s="1"/>
  <c r="I103" i="81"/>
  <c r="Y103" i="81" s="1"/>
  <c r="AG103" i="81" s="1"/>
  <c r="M101" i="81"/>
  <c r="AA101" i="81" s="1"/>
  <c r="AI101" i="81" s="1"/>
  <c r="U101" i="81"/>
  <c r="AE101" i="81" s="1"/>
  <c r="AM101" i="81" s="1"/>
  <c r="M97" i="81"/>
  <c r="AA97" i="81" s="1"/>
  <c r="AI97" i="81" s="1"/>
  <c r="Q98" i="81"/>
  <c r="AC98" i="81" s="1"/>
  <c r="AK98" i="81" s="1"/>
  <c r="U98" i="81"/>
  <c r="AE98" i="81" s="1"/>
  <c r="AM98" i="81" s="1"/>
  <c r="I101" i="81"/>
  <c r="Y101" i="81" s="1"/>
  <c r="AG101" i="81" s="1"/>
  <c r="I98" i="81"/>
  <c r="Y98" i="81" s="1"/>
  <c r="AG98" i="81" s="1"/>
  <c r="Q99" i="81"/>
  <c r="AC99" i="81" s="1"/>
  <c r="AK99" i="81" s="1"/>
  <c r="M102" i="81"/>
  <c r="AA102" i="81" s="1"/>
  <c r="AI102" i="81" s="1"/>
  <c r="Q100" i="81"/>
  <c r="AC100" i="81" s="1"/>
  <c r="AK100" i="81" s="1"/>
  <c r="M96" i="81"/>
  <c r="AA96" i="81" s="1"/>
  <c r="AI96" i="81" s="1"/>
  <c r="Q96" i="81"/>
  <c r="AC96" i="81" s="1"/>
  <c r="AK96" i="81" s="1"/>
  <c r="Q102" i="81"/>
  <c r="AC102" i="81" s="1"/>
  <c r="AK102" i="81" s="1"/>
  <c r="U99" i="81"/>
  <c r="AE99" i="81" s="1"/>
  <c r="AM99" i="81" s="1"/>
  <c r="M98" i="81"/>
  <c r="AA98" i="81" s="1"/>
  <c r="AI98" i="81" s="1"/>
  <c r="U100" i="81"/>
  <c r="AE100" i="81" s="1"/>
  <c r="AM100" i="81" s="1"/>
  <c r="I96" i="81"/>
  <c r="Y96" i="81" s="1"/>
  <c r="AG96" i="81" s="1"/>
  <c r="Q101" i="81"/>
  <c r="AC101" i="81" s="1"/>
  <c r="AK101" i="81" s="1"/>
  <c r="I97" i="81"/>
  <c r="Y97" i="81" s="1"/>
  <c r="AG97" i="81" s="1"/>
  <c r="I102" i="81"/>
  <c r="Y102" i="81" s="1"/>
  <c r="AG102" i="81" s="1"/>
  <c r="Q97" i="81"/>
  <c r="AC97" i="81" s="1"/>
  <c r="AK97" i="81" s="1"/>
  <c r="I99" i="81"/>
  <c r="Y99" i="81" s="1"/>
  <c r="AG99" i="81" s="1"/>
  <c r="M100" i="81"/>
  <c r="AA100" i="81" s="1"/>
  <c r="AI100" i="81" s="1"/>
  <c r="I100" i="81"/>
  <c r="Y100" i="81" s="1"/>
  <c r="AG100" i="81" s="1"/>
  <c r="U102" i="81"/>
  <c r="AE102" i="81" s="1"/>
  <c r="AM102" i="81" s="1"/>
  <c r="M99" i="81"/>
  <c r="AA99" i="81" s="1"/>
  <c r="AI99" i="81" s="1"/>
  <c r="U97" i="81"/>
  <c r="AE97" i="81" s="1"/>
  <c r="AM97" i="81" s="1"/>
  <c r="U96" i="81"/>
  <c r="AE96" i="81" s="1"/>
  <c r="AM96" i="81" s="1"/>
  <c r="A31" i="18"/>
  <c r="B115" i="77" l="1"/>
  <c r="E18" i="86"/>
  <c r="A117" i="18"/>
  <c r="A32" i="18"/>
  <c r="I18" i="86" l="1"/>
  <c r="E333" i="86"/>
  <c r="E153" i="86"/>
  <c r="E288" i="86"/>
  <c r="B22" i="89"/>
  <c r="W18" i="86"/>
  <c r="E198" i="86"/>
  <c r="E423" i="86"/>
  <c r="P18" i="86"/>
  <c r="E63" i="86"/>
  <c r="E468" i="86"/>
  <c r="AD18" i="86"/>
  <c r="E378" i="86"/>
  <c r="E108" i="86"/>
  <c r="E243" i="86"/>
  <c r="A33" i="18"/>
  <c r="B116" i="77"/>
  <c r="E19" i="86"/>
  <c r="A118" i="18"/>
  <c r="A34" i="18"/>
  <c r="A119" i="18"/>
  <c r="B117" i="77" l="1"/>
  <c r="E20" i="86"/>
  <c r="AI18" i="86"/>
  <c r="BD138" i="82"/>
  <c r="P288" i="86"/>
  <c r="AD288" i="86"/>
  <c r="I288" i="86"/>
  <c r="W288" i="86"/>
  <c r="B118" i="77"/>
  <c r="E21" i="86"/>
  <c r="AD243" i="86"/>
  <c r="P243" i="86"/>
  <c r="W243" i="86"/>
  <c r="I243" i="86"/>
  <c r="P198" i="86"/>
  <c r="W198" i="86"/>
  <c r="AD198" i="86"/>
  <c r="I198" i="86"/>
  <c r="W153" i="86"/>
  <c r="I153" i="86"/>
  <c r="AD153" i="86"/>
  <c r="P153" i="86"/>
  <c r="E64" i="86"/>
  <c r="W19" i="86"/>
  <c r="E154" i="86"/>
  <c r="E289" i="86"/>
  <c r="E424" i="86"/>
  <c r="AD19" i="86"/>
  <c r="E244" i="86"/>
  <c r="E199" i="86"/>
  <c r="E379" i="86"/>
  <c r="E469" i="86"/>
  <c r="P19" i="86"/>
  <c r="E334" i="86"/>
  <c r="B23" i="89"/>
  <c r="E109" i="86"/>
  <c r="I19" i="86"/>
  <c r="P108" i="86"/>
  <c r="W108" i="86"/>
  <c r="AD108" i="86"/>
  <c r="I108" i="86"/>
  <c r="I63" i="86"/>
  <c r="I333" i="86" s="1"/>
  <c r="W63" i="86"/>
  <c r="W333" i="86" s="1"/>
  <c r="AD63" i="86"/>
  <c r="AD333" i="86" s="1"/>
  <c r="P63" i="86"/>
  <c r="P333" i="86" s="1"/>
  <c r="AB18" i="86"/>
  <c r="BD96" i="82"/>
  <c r="U18" i="86"/>
  <c r="BD54" i="82"/>
  <c r="N18" i="86"/>
  <c r="BD12" i="82"/>
  <c r="AK18" i="86"/>
  <c r="A35" i="18"/>
  <c r="A120" i="18"/>
  <c r="BD1608" i="82" l="1"/>
  <c r="AI333" i="86"/>
  <c r="BD1524" i="82"/>
  <c r="U333" i="86"/>
  <c r="AP18" i="86"/>
  <c r="BD180" i="82"/>
  <c r="BD1482" i="82"/>
  <c r="AK333" i="86"/>
  <c r="BI12" i="82"/>
  <c r="C31" i="18"/>
  <c r="D31" i="18"/>
  <c r="BI54" i="82"/>
  <c r="BI96" i="82"/>
  <c r="E31" i="18"/>
  <c r="BD222" i="82"/>
  <c r="AK63" i="86"/>
  <c r="N63" i="86"/>
  <c r="BD474" i="82"/>
  <c r="U108" i="86"/>
  <c r="P378" i="86"/>
  <c r="I199" i="86"/>
  <c r="W199" i="86"/>
  <c r="AD199" i="86"/>
  <c r="P199" i="86"/>
  <c r="W289" i="86"/>
  <c r="P289" i="86"/>
  <c r="AD289" i="86"/>
  <c r="I289" i="86"/>
  <c r="BD684" i="82"/>
  <c r="U153" i="86"/>
  <c r="BD852" i="82"/>
  <c r="N198" i="86"/>
  <c r="AK198" i="86"/>
  <c r="BD1062" i="82"/>
  <c r="N243" i="86"/>
  <c r="I423" i="86"/>
  <c r="AK243" i="86"/>
  <c r="B25" i="89"/>
  <c r="E336" i="86"/>
  <c r="E471" i="86"/>
  <c r="E66" i="86"/>
  <c r="E111" i="86"/>
  <c r="E156" i="86"/>
  <c r="E201" i="86"/>
  <c r="AD21" i="86"/>
  <c r="E381" i="86"/>
  <c r="E426" i="86"/>
  <c r="E246" i="86"/>
  <c r="W21" i="86"/>
  <c r="I21" i="86"/>
  <c r="E291" i="86"/>
  <c r="P21" i="86"/>
  <c r="BD1398" i="82"/>
  <c r="AI288" i="86"/>
  <c r="BD264" i="82"/>
  <c r="U63" i="86"/>
  <c r="BD432" i="82"/>
  <c r="N108" i="86"/>
  <c r="I378" i="86"/>
  <c r="AK108" i="86"/>
  <c r="BD13" i="82"/>
  <c r="AK19" i="86"/>
  <c r="N19" i="86"/>
  <c r="BD55" i="82"/>
  <c r="U19" i="86"/>
  <c r="I244" i="86"/>
  <c r="AD244" i="86"/>
  <c r="P244" i="86"/>
  <c r="W244" i="86"/>
  <c r="AD154" i="86"/>
  <c r="W154" i="86"/>
  <c r="P154" i="86"/>
  <c r="I154" i="86"/>
  <c r="BD768" i="82"/>
  <c r="AI153" i="86"/>
  <c r="BD978" i="82"/>
  <c r="AI198" i="86"/>
  <c r="BD1146" i="82"/>
  <c r="W423" i="86"/>
  <c r="AB243" i="86"/>
  <c r="BD1314" i="82"/>
  <c r="U288" i="86"/>
  <c r="F31" i="18"/>
  <c r="BI138" i="82"/>
  <c r="AI108" i="86"/>
  <c r="BD558" i="82"/>
  <c r="AD378" i="86"/>
  <c r="W109" i="86"/>
  <c r="AD109" i="86"/>
  <c r="P109" i="86"/>
  <c r="I109" i="86"/>
  <c r="BD139" i="82"/>
  <c r="AI19" i="86"/>
  <c r="BD97" i="82"/>
  <c r="AB19" i="86"/>
  <c r="N153" i="86"/>
  <c r="BD642" i="82"/>
  <c r="AK153" i="86"/>
  <c r="BD936" i="82"/>
  <c r="AB198" i="86"/>
  <c r="BD1104" i="82"/>
  <c r="U243" i="86"/>
  <c r="P423" i="86"/>
  <c r="BD1356" i="82"/>
  <c r="AB288" i="86"/>
  <c r="AD20" i="86"/>
  <c r="E65" i="86"/>
  <c r="P20" i="86"/>
  <c r="E335" i="86"/>
  <c r="E200" i="86"/>
  <c r="E470" i="86"/>
  <c r="B24" i="89"/>
  <c r="E380" i="86"/>
  <c r="I20" i="86"/>
  <c r="E245" i="86"/>
  <c r="E110" i="86"/>
  <c r="E425" i="86"/>
  <c r="E290" i="86"/>
  <c r="W20" i="86"/>
  <c r="E155" i="86"/>
  <c r="BD1566" i="82"/>
  <c r="AB333" i="86"/>
  <c r="AI63" i="86"/>
  <c r="BD348" i="82"/>
  <c r="B119" i="77"/>
  <c r="E22" i="86"/>
  <c r="BD306" i="82"/>
  <c r="AB63" i="86"/>
  <c r="BD516" i="82"/>
  <c r="AB108" i="86"/>
  <c r="W378" i="86"/>
  <c r="AD64" i="86"/>
  <c r="AD334" i="86" s="1"/>
  <c r="I64" i="86"/>
  <c r="P64" i="86"/>
  <c r="W64" i="86"/>
  <c r="W334" i="86" s="1"/>
  <c r="BD726" i="82"/>
  <c r="AB153" i="86"/>
  <c r="BD894" i="82"/>
  <c r="U198" i="86"/>
  <c r="BD1188" i="82"/>
  <c r="AI243" i="86"/>
  <c r="AD423" i="86"/>
  <c r="BD1272" i="82"/>
  <c r="AK288" i="86"/>
  <c r="N288" i="86"/>
  <c r="A36" i="18"/>
  <c r="A121" i="18"/>
  <c r="AI334" i="86" l="1"/>
  <c r="BI1609" i="82" s="1"/>
  <c r="BD1609" i="82"/>
  <c r="AB334" i="86"/>
  <c r="BI1567" i="82" s="1"/>
  <c r="BD1567" i="82"/>
  <c r="U64" i="86"/>
  <c r="BD265" i="82"/>
  <c r="BI516" i="82"/>
  <c r="O31" i="18"/>
  <c r="BI1566" i="82"/>
  <c r="BD98" i="82"/>
  <c r="AB20" i="86"/>
  <c r="W245" i="86"/>
  <c r="P245" i="86"/>
  <c r="AD245" i="86"/>
  <c r="I245" i="86"/>
  <c r="W65" i="86"/>
  <c r="W335" i="86" s="1"/>
  <c r="AD65" i="86"/>
  <c r="P65" i="86"/>
  <c r="I65" i="86"/>
  <c r="BD810" i="82"/>
  <c r="AP153" i="86"/>
  <c r="BD559" i="82"/>
  <c r="AD379" i="86"/>
  <c r="AI109" i="86"/>
  <c r="T2364" i="82"/>
  <c r="BI1146" i="82"/>
  <c r="AD31" i="18"/>
  <c r="BD727" i="82"/>
  <c r="AB154" i="86"/>
  <c r="AD424" i="86"/>
  <c r="AI244" i="86"/>
  <c r="BD1189" i="82"/>
  <c r="BI432" i="82"/>
  <c r="M31" i="18"/>
  <c r="BD57" i="82"/>
  <c r="U21" i="86"/>
  <c r="W246" i="86"/>
  <c r="AD246" i="86"/>
  <c r="P246" i="86"/>
  <c r="I246" i="86"/>
  <c r="P201" i="86"/>
  <c r="W201" i="86"/>
  <c r="I201" i="86"/>
  <c r="AD201" i="86"/>
  <c r="BD1020" i="82"/>
  <c r="AP198" i="86"/>
  <c r="BD1399" i="82"/>
  <c r="AI289" i="86"/>
  <c r="AI199" i="86"/>
  <c r="BD979" i="82"/>
  <c r="BD1734" i="82"/>
  <c r="U378" i="86"/>
  <c r="BI222" i="82"/>
  <c r="H31" i="18"/>
  <c r="AL31" i="18" s="1"/>
  <c r="T1583" i="82"/>
  <c r="T802" i="82"/>
  <c r="BI1272" i="82"/>
  <c r="AG31" i="18"/>
  <c r="BD2028" i="82"/>
  <c r="AI423" i="86"/>
  <c r="BI894" i="82"/>
  <c r="X31" i="18"/>
  <c r="T31" i="18"/>
  <c r="BI726" i="82"/>
  <c r="BD223" i="82"/>
  <c r="N64" i="86"/>
  <c r="AK64" i="86"/>
  <c r="AD290" i="86"/>
  <c r="W290" i="86"/>
  <c r="P290" i="86"/>
  <c r="I290" i="86"/>
  <c r="BD14" i="82"/>
  <c r="AK20" i="86"/>
  <c r="N20" i="86"/>
  <c r="I335" i="86"/>
  <c r="AD200" i="86"/>
  <c r="W200" i="86"/>
  <c r="P200" i="86"/>
  <c r="I200" i="86"/>
  <c r="BD140" i="82"/>
  <c r="AD335" i="86"/>
  <c r="AI20" i="86"/>
  <c r="BD1944" i="82"/>
  <c r="U423" i="86"/>
  <c r="BI936" i="82"/>
  <c r="Y31" i="18"/>
  <c r="BI97" i="82"/>
  <c r="E32" i="18"/>
  <c r="AB109" i="86"/>
  <c r="BD517" i="82"/>
  <c r="W379" i="86"/>
  <c r="P31" i="18"/>
  <c r="BI558" i="82"/>
  <c r="BI978" i="82"/>
  <c r="Z31" i="18"/>
  <c r="BD769" i="82"/>
  <c r="AI154" i="86"/>
  <c r="BD1063" i="82"/>
  <c r="N244" i="86"/>
  <c r="I424" i="86"/>
  <c r="AK244" i="86"/>
  <c r="I334" i="86"/>
  <c r="BD600" i="82"/>
  <c r="AP108" i="86"/>
  <c r="I291" i="86"/>
  <c r="AD291" i="86"/>
  <c r="P291" i="86"/>
  <c r="W291" i="86"/>
  <c r="W156" i="86"/>
  <c r="P156" i="86"/>
  <c r="I156" i="86"/>
  <c r="AD156" i="86"/>
  <c r="BD1902" i="82"/>
  <c r="AK423" i="86"/>
  <c r="N423" i="86"/>
  <c r="S31" i="18"/>
  <c r="BI684" i="82"/>
  <c r="BD1315" i="82"/>
  <c r="U289" i="86"/>
  <c r="BD937" i="82"/>
  <c r="AB199" i="86"/>
  <c r="N31" i="18"/>
  <c r="BI474" i="82"/>
  <c r="BD390" i="82"/>
  <c r="AP63" i="86"/>
  <c r="BD1650" i="82"/>
  <c r="AP333" i="86"/>
  <c r="BI1524" i="82"/>
  <c r="B120" i="77"/>
  <c r="E23" i="86"/>
  <c r="BD349" i="82"/>
  <c r="AI64" i="86"/>
  <c r="W22" i="86"/>
  <c r="E337" i="86"/>
  <c r="E67" i="86"/>
  <c r="E472" i="86"/>
  <c r="E202" i="86"/>
  <c r="AD22" i="86"/>
  <c r="E247" i="86"/>
  <c r="E112" i="86"/>
  <c r="E427" i="86"/>
  <c r="I22" i="86"/>
  <c r="P22" i="86"/>
  <c r="E157" i="86"/>
  <c r="E292" i="86"/>
  <c r="B26" i="89"/>
  <c r="E382" i="86"/>
  <c r="BI348" i="82"/>
  <c r="K31" i="18"/>
  <c r="AO31" i="18" s="1"/>
  <c r="BI1104" i="82"/>
  <c r="AC31" i="18"/>
  <c r="BD433" i="82"/>
  <c r="N109" i="86"/>
  <c r="I379" i="86"/>
  <c r="AK109" i="86"/>
  <c r="AH31" i="18"/>
  <c r="BI1314" i="82"/>
  <c r="BD1986" i="82"/>
  <c r="AB423" i="86"/>
  <c r="BD643" i="82"/>
  <c r="AK154" i="86"/>
  <c r="N154" i="86"/>
  <c r="AB244" i="86"/>
  <c r="W424" i="86"/>
  <c r="BD1147" i="82"/>
  <c r="P334" i="86"/>
  <c r="BI13" i="82"/>
  <c r="C32" i="18"/>
  <c r="BI1398" i="82"/>
  <c r="AJ31" i="18"/>
  <c r="BD15" i="82"/>
  <c r="AK21" i="86"/>
  <c r="N21" i="86"/>
  <c r="W111" i="86"/>
  <c r="P111" i="86"/>
  <c r="I111" i="86"/>
  <c r="AD111" i="86"/>
  <c r="BI1062" i="82"/>
  <c r="AB31" i="18"/>
  <c r="W31" i="18"/>
  <c r="BI852" i="82"/>
  <c r="BD1357" i="82"/>
  <c r="AB289" i="86"/>
  <c r="BD853" i="82"/>
  <c r="N199" i="86"/>
  <c r="AK199" i="86"/>
  <c r="T21" i="82"/>
  <c r="G31" i="18"/>
  <c r="BI180" i="82"/>
  <c r="BI1608" i="82"/>
  <c r="BD1440" i="82"/>
  <c r="AP288" i="86"/>
  <c r="AE31" i="18"/>
  <c r="BI1188" i="82"/>
  <c r="AB64" i="86"/>
  <c r="BD307" i="82"/>
  <c r="BD1776" i="82"/>
  <c r="AB378" i="86"/>
  <c r="BI306" i="82"/>
  <c r="J31" i="18"/>
  <c r="AN31" i="18" s="1"/>
  <c r="AD155" i="86"/>
  <c r="W155" i="86"/>
  <c r="P155" i="86"/>
  <c r="I155" i="86"/>
  <c r="W110" i="86"/>
  <c r="P110" i="86"/>
  <c r="AD110" i="86"/>
  <c r="I110" i="86"/>
  <c r="BD56" i="82"/>
  <c r="U20" i="86"/>
  <c r="P335" i="86"/>
  <c r="BI1356" i="82"/>
  <c r="AI31" i="18"/>
  <c r="BI642" i="82"/>
  <c r="R31" i="18"/>
  <c r="F32" i="18"/>
  <c r="BI139" i="82"/>
  <c r="BD475" i="82"/>
  <c r="P379" i="86"/>
  <c r="U109" i="86"/>
  <c r="BD1818" i="82"/>
  <c r="AI378" i="86"/>
  <c r="BI768" i="82"/>
  <c r="U31" i="18"/>
  <c r="U154" i="86"/>
  <c r="BD685" i="82"/>
  <c r="P424" i="86"/>
  <c r="BD1105" i="82"/>
  <c r="U244" i="86"/>
  <c r="BI55" i="82"/>
  <c r="D32" i="18"/>
  <c r="BD181" i="82"/>
  <c r="AP19" i="86"/>
  <c r="BI181" i="82" s="1"/>
  <c r="N378" i="86"/>
  <c r="BD1692" i="82"/>
  <c r="AK378" i="86"/>
  <c r="BI264" i="82"/>
  <c r="I31" i="18"/>
  <c r="BD99" i="82"/>
  <c r="AB21" i="86"/>
  <c r="BD141" i="82"/>
  <c r="AI21" i="86"/>
  <c r="W66" i="86"/>
  <c r="P66" i="86"/>
  <c r="P336" i="86" s="1"/>
  <c r="I66" i="86"/>
  <c r="I336" i="86" s="1"/>
  <c r="AD66" i="86"/>
  <c r="BD1230" i="82"/>
  <c r="AP243" i="86"/>
  <c r="BD1273" i="82"/>
  <c r="N289" i="86"/>
  <c r="AK289" i="86"/>
  <c r="BD895" i="82"/>
  <c r="U199" i="86"/>
  <c r="A37" i="18"/>
  <c r="A122" i="18"/>
  <c r="T2861" i="82" l="1"/>
  <c r="BD1485" i="82"/>
  <c r="U336" i="86"/>
  <c r="BI1527" i="82" s="1"/>
  <c r="BD1527" i="82"/>
  <c r="T2080" i="82"/>
  <c r="T873" i="82"/>
  <c r="U379" i="86"/>
  <c r="BI1735" i="82" s="1"/>
  <c r="BD1735" i="82"/>
  <c r="T2009" i="82"/>
  <c r="BI56" i="82"/>
  <c r="D33" i="18"/>
  <c r="BD476" i="82"/>
  <c r="P380" i="86"/>
  <c r="U110" i="86"/>
  <c r="BD728" i="82"/>
  <c r="AB155" i="86"/>
  <c r="AI32" i="18"/>
  <c r="T2010" i="82" s="1"/>
  <c r="BI1357" i="82"/>
  <c r="T305" i="82"/>
  <c r="AA31" i="18"/>
  <c r="AD381" i="86"/>
  <c r="BD561" i="82"/>
  <c r="AI111" i="86"/>
  <c r="BI15" i="82"/>
  <c r="C34" i="18"/>
  <c r="AP154" i="86"/>
  <c r="BI811" i="82" s="1"/>
  <c r="BD811" i="82"/>
  <c r="T1228" i="82"/>
  <c r="M32" i="18"/>
  <c r="BI433" i="82"/>
  <c r="BD58" i="82"/>
  <c r="U22" i="86"/>
  <c r="AD247" i="86"/>
  <c r="W247" i="86"/>
  <c r="P247" i="86"/>
  <c r="I247" i="86"/>
  <c r="W67" i="86"/>
  <c r="P67" i="86"/>
  <c r="I67" i="86"/>
  <c r="I337" i="86" s="1"/>
  <c r="AD67" i="86"/>
  <c r="AD337" i="86" s="1"/>
  <c r="BI1315" i="82"/>
  <c r="AH32" i="18"/>
  <c r="T1229" i="82" s="1"/>
  <c r="T1015" i="82"/>
  <c r="BD687" i="82"/>
  <c r="U156" i="86"/>
  <c r="BD1401" i="82"/>
  <c r="AI291" i="86"/>
  <c r="BD1903" i="82"/>
  <c r="AK424" i="86"/>
  <c r="N424" i="86"/>
  <c r="BI1903" i="82" s="1"/>
  <c r="BI1944" i="82"/>
  <c r="BD1610" i="82"/>
  <c r="AI335" i="86"/>
  <c r="U56" i="81"/>
  <c r="AE56" i="81" s="1"/>
  <c r="AM56" i="81" s="1"/>
  <c r="BD938" i="82"/>
  <c r="AB200" i="86"/>
  <c r="BI14" i="82"/>
  <c r="C33" i="18"/>
  <c r="BD1316" i="82"/>
  <c r="U290" i="86"/>
  <c r="BI223" i="82"/>
  <c r="H32" i="18"/>
  <c r="AL32" i="18" s="1"/>
  <c r="T1796" i="82"/>
  <c r="BI1020" i="82"/>
  <c r="AK201" i="86"/>
  <c r="BD855" i="82"/>
  <c r="N201" i="86"/>
  <c r="BD1107" i="82"/>
  <c r="P426" i="86"/>
  <c r="U246" i="86"/>
  <c r="BI727" i="82"/>
  <c r="T32" i="18"/>
  <c r="T1797" i="82" s="1"/>
  <c r="BI559" i="82"/>
  <c r="P32" i="18"/>
  <c r="BD350" i="82"/>
  <c r="AI65" i="86"/>
  <c r="BD1106" i="82"/>
  <c r="P425" i="86"/>
  <c r="U245" i="86"/>
  <c r="AB335" i="86"/>
  <c r="BD1568" i="82"/>
  <c r="Q56" i="81"/>
  <c r="AC56" i="81" s="1"/>
  <c r="AK56" i="81" s="1"/>
  <c r="BD351" i="82"/>
  <c r="AI66" i="86"/>
  <c r="T803" i="82"/>
  <c r="U424" i="86"/>
  <c r="BI1945" i="82" s="1"/>
  <c r="BD1945" i="82"/>
  <c r="T2577" i="82"/>
  <c r="BI1818" i="82"/>
  <c r="T234" i="82"/>
  <c r="V31" i="18"/>
  <c r="BD518" i="82"/>
  <c r="W380" i="86"/>
  <c r="AB110" i="86"/>
  <c r="BD770" i="82"/>
  <c r="AI155" i="86"/>
  <c r="T2719" i="82"/>
  <c r="AY31" i="18"/>
  <c r="T518" i="82"/>
  <c r="AP199" i="86"/>
  <c r="BI1021" i="82" s="1"/>
  <c r="BD1021" i="82"/>
  <c r="BD435" i="82"/>
  <c r="I381" i="86"/>
  <c r="AK111" i="86"/>
  <c r="N111" i="86"/>
  <c r="T2790" i="82"/>
  <c r="T22" i="82"/>
  <c r="G32" i="18"/>
  <c r="T3146" i="82" s="1"/>
  <c r="AB424" i="86"/>
  <c r="BI1987" i="82" s="1"/>
  <c r="BD1987" i="82"/>
  <c r="BD16" i="82"/>
  <c r="AK22" i="86"/>
  <c r="N22" i="86"/>
  <c r="BD142" i="82"/>
  <c r="AI22" i="86"/>
  <c r="W23" i="86"/>
  <c r="E338" i="86"/>
  <c r="E158" i="86"/>
  <c r="E248" i="86"/>
  <c r="E428" i="86"/>
  <c r="B27" i="89"/>
  <c r="E113" i="86"/>
  <c r="I23" i="86"/>
  <c r="E473" i="86"/>
  <c r="AD23" i="86"/>
  <c r="E68" i="86"/>
  <c r="E293" i="86"/>
  <c r="P23" i="86"/>
  <c r="E383" i="86"/>
  <c r="E203" i="86"/>
  <c r="BI390" i="82"/>
  <c r="T944" i="82"/>
  <c r="AR31" i="18"/>
  <c r="BD729" i="82"/>
  <c r="AB156" i="86"/>
  <c r="BD1275" i="82"/>
  <c r="AK291" i="86"/>
  <c r="N291" i="86"/>
  <c r="AB32" i="18"/>
  <c r="BI1063" i="82"/>
  <c r="BI517" i="82"/>
  <c r="O32" i="18"/>
  <c r="T1867" i="82"/>
  <c r="BD980" i="82"/>
  <c r="AI200" i="86"/>
  <c r="AP20" i="86"/>
  <c r="BI182" i="82" s="1"/>
  <c r="BD182" i="82"/>
  <c r="AB290" i="86"/>
  <c r="BD1358" i="82"/>
  <c r="BI2028" i="82"/>
  <c r="T447" i="82"/>
  <c r="AK31" i="18"/>
  <c r="BI979" i="82"/>
  <c r="Z32" i="18"/>
  <c r="T2649" i="82" s="1"/>
  <c r="BD939" i="82"/>
  <c r="AB201" i="86"/>
  <c r="BD1191" i="82"/>
  <c r="AD426" i="86"/>
  <c r="AI246" i="86"/>
  <c r="BD1819" i="82"/>
  <c r="AI379" i="86"/>
  <c r="BI1819" i="82" s="1"/>
  <c r="BD308" i="82"/>
  <c r="AB65" i="86"/>
  <c r="BD1148" i="82"/>
  <c r="AB245" i="86"/>
  <c r="W425" i="86"/>
  <c r="I32" i="18"/>
  <c r="T874" i="82" s="1"/>
  <c r="BI265" i="82"/>
  <c r="BD309" i="82"/>
  <c r="AB66" i="86"/>
  <c r="X32" i="18"/>
  <c r="T1087" i="82" s="1"/>
  <c r="BI895" i="82"/>
  <c r="BI141" i="82"/>
  <c r="F34" i="18"/>
  <c r="W336" i="86"/>
  <c r="AK66" i="86"/>
  <c r="BD225" i="82"/>
  <c r="N66" i="86"/>
  <c r="AD336" i="86"/>
  <c r="BI1692" i="82"/>
  <c r="BD434" i="82"/>
  <c r="N110" i="86"/>
  <c r="I380" i="86"/>
  <c r="AK110" i="86"/>
  <c r="BD644" i="82"/>
  <c r="AK155" i="86"/>
  <c r="N155" i="86"/>
  <c r="BI307" i="82"/>
  <c r="J32" i="18"/>
  <c r="T1655" i="82" s="1"/>
  <c r="BI853" i="82"/>
  <c r="W32" i="18"/>
  <c r="T376" i="82"/>
  <c r="AF31" i="18"/>
  <c r="AV31" i="18"/>
  <c r="P381" i="86"/>
  <c r="BD477" i="82"/>
  <c r="U111" i="86"/>
  <c r="AP21" i="86"/>
  <c r="BI183" i="82" s="1"/>
  <c r="BD183" i="82"/>
  <c r="BI1147" i="82"/>
  <c r="AD32" i="18"/>
  <c r="AP109" i="86"/>
  <c r="BI601" i="82" s="1"/>
  <c r="BD601" i="82"/>
  <c r="T2435" i="82"/>
  <c r="I292" i="86"/>
  <c r="P292" i="86"/>
  <c r="AD292" i="86"/>
  <c r="W292" i="86"/>
  <c r="AD202" i="86"/>
  <c r="P202" i="86"/>
  <c r="W202" i="86"/>
  <c r="I202" i="86"/>
  <c r="BD100" i="82"/>
  <c r="W337" i="86"/>
  <c r="AB22" i="86"/>
  <c r="BI1650" i="82"/>
  <c r="BI937" i="82"/>
  <c r="Y32" i="18"/>
  <c r="T1868" i="82" s="1"/>
  <c r="BI1902" i="82"/>
  <c r="BD771" i="82"/>
  <c r="AI156" i="86"/>
  <c r="BD1359" i="82"/>
  <c r="AB291" i="86"/>
  <c r="BD1483" i="82"/>
  <c r="AK334" i="86"/>
  <c r="T2648" i="82"/>
  <c r="T2506" i="82"/>
  <c r="AT31" i="18"/>
  <c r="T1584" i="82"/>
  <c r="BD854" i="82"/>
  <c r="AK200" i="86"/>
  <c r="N200" i="86"/>
  <c r="BD1400" i="82"/>
  <c r="AI290" i="86"/>
  <c r="T1086" i="82"/>
  <c r="T92" i="82"/>
  <c r="L31" i="18"/>
  <c r="BI1734" i="82"/>
  <c r="BI1399" i="82"/>
  <c r="AJ32" i="18"/>
  <c r="T2791" i="82" s="1"/>
  <c r="BD897" i="82"/>
  <c r="U201" i="86"/>
  <c r="BD1149" i="82"/>
  <c r="W426" i="86"/>
  <c r="AB246" i="86"/>
  <c r="AE32" i="18"/>
  <c r="BI1189" i="82"/>
  <c r="BD224" i="82"/>
  <c r="AK65" i="86"/>
  <c r="N65" i="86"/>
  <c r="BD1064" i="82"/>
  <c r="AK245" i="86"/>
  <c r="N245" i="86"/>
  <c r="I425" i="86"/>
  <c r="T1725" i="82"/>
  <c r="AS31" i="18"/>
  <c r="BI1273" i="82"/>
  <c r="AG32" i="18"/>
  <c r="BI99" i="82"/>
  <c r="E34" i="18"/>
  <c r="B121" i="77"/>
  <c r="E24" i="86"/>
  <c r="AP289" i="86"/>
  <c r="BI1441" i="82" s="1"/>
  <c r="BD1441" i="82"/>
  <c r="BI1230" i="82"/>
  <c r="BD267" i="82"/>
  <c r="U66" i="86"/>
  <c r="BD1860" i="82"/>
  <c r="AP378" i="86"/>
  <c r="BI1105" i="82"/>
  <c r="AC32" i="18"/>
  <c r="BI685" i="82"/>
  <c r="S32" i="18"/>
  <c r="T1016" i="82" s="1"/>
  <c r="BI475" i="82"/>
  <c r="N32" i="18"/>
  <c r="T2365" i="82"/>
  <c r="U335" i="86"/>
  <c r="BI1526" i="82" s="1"/>
  <c r="BD1526" i="82"/>
  <c r="M56" i="81"/>
  <c r="AA56" i="81" s="1"/>
  <c r="AI56" i="81" s="1"/>
  <c r="BD560" i="82"/>
  <c r="AI110" i="86"/>
  <c r="AD380" i="86"/>
  <c r="BD686" i="82"/>
  <c r="U155" i="86"/>
  <c r="T1654" i="82"/>
  <c r="BI1776" i="82"/>
  <c r="BI1440" i="82"/>
  <c r="T3145" i="82"/>
  <c r="BD519" i="82"/>
  <c r="W381" i="86"/>
  <c r="AB111" i="86"/>
  <c r="BD1525" i="82"/>
  <c r="U334" i="86"/>
  <c r="BI643" i="82"/>
  <c r="R32" i="18"/>
  <c r="BI1986" i="82"/>
  <c r="BD1693" i="82"/>
  <c r="AK379" i="86"/>
  <c r="N379" i="86"/>
  <c r="BI1693" i="82" s="1"/>
  <c r="T1157" i="82"/>
  <c r="AW31" i="18"/>
  <c r="I157" i="86"/>
  <c r="AD157" i="86"/>
  <c r="W157" i="86"/>
  <c r="P157" i="86"/>
  <c r="AD112" i="86"/>
  <c r="P112" i="86"/>
  <c r="W112" i="86"/>
  <c r="I112" i="86"/>
  <c r="BI349" i="82"/>
  <c r="K32" i="18"/>
  <c r="T2436" i="82" s="1"/>
  <c r="BD2070" i="82"/>
  <c r="AP423" i="86"/>
  <c r="AK156" i="86"/>
  <c r="BD645" i="82"/>
  <c r="N156" i="86"/>
  <c r="BD1317" i="82"/>
  <c r="U291" i="86"/>
  <c r="BI600" i="82"/>
  <c r="AP244" i="86"/>
  <c r="BI1231" i="82" s="1"/>
  <c r="BD1231" i="82"/>
  <c r="BI769" i="82"/>
  <c r="U32" i="18"/>
  <c r="T2578" i="82" s="1"/>
  <c r="BD1777" i="82"/>
  <c r="AB379" i="86"/>
  <c r="BI1777" i="82" s="1"/>
  <c r="F33" i="18"/>
  <c r="BI140" i="82"/>
  <c r="BD896" i="82"/>
  <c r="U200" i="86"/>
  <c r="BD1484" i="82"/>
  <c r="AK335" i="86"/>
  <c r="I56" i="81"/>
  <c r="Y56" i="81" s="1"/>
  <c r="AG56" i="81" s="1"/>
  <c r="BD1274" i="82"/>
  <c r="N290" i="86"/>
  <c r="AK290" i="86"/>
  <c r="AP64" i="86"/>
  <c r="BI391" i="82" s="1"/>
  <c r="BD391" i="82"/>
  <c r="AM31" i="18"/>
  <c r="BD981" i="82"/>
  <c r="AI201" i="86"/>
  <c r="BD1065" i="82"/>
  <c r="I426" i="86"/>
  <c r="AK246" i="86"/>
  <c r="N246" i="86"/>
  <c r="BI57" i="82"/>
  <c r="D34" i="18"/>
  <c r="T163" i="82"/>
  <c r="Q31" i="18"/>
  <c r="AQ31" i="18"/>
  <c r="BD2029" i="82"/>
  <c r="AI424" i="86"/>
  <c r="BI2029" i="82" s="1"/>
  <c r="T1938" i="82"/>
  <c r="AX31" i="18"/>
  <c r="BI810" i="82"/>
  <c r="BD266" i="82"/>
  <c r="U65" i="86"/>
  <c r="BD1190" i="82"/>
  <c r="AD425" i="86"/>
  <c r="AI245" i="86"/>
  <c r="BI98" i="82"/>
  <c r="E33" i="18"/>
  <c r="A38" i="18"/>
  <c r="A123" i="18"/>
  <c r="AN32" i="18" l="1"/>
  <c r="T589" i="82"/>
  <c r="AU31" i="18"/>
  <c r="BD436" i="82"/>
  <c r="I382" i="86"/>
  <c r="AK112" i="86"/>
  <c r="N112" i="86"/>
  <c r="BD688" i="82"/>
  <c r="U157" i="86"/>
  <c r="T1441" i="82"/>
  <c r="BD1861" i="82"/>
  <c r="AP379" i="86"/>
  <c r="BI1861" i="82" s="1"/>
  <c r="T235" i="82"/>
  <c r="V32" i="18"/>
  <c r="T3359" i="82" s="1"/>
  <c r="BI1525" i="82"/>
  <c r="BD1779" i="82"/>
  <c r="AB381" i="86"/>
  <c r="BI1779" i="82" s="1"/>
  <c r="AO32" i="18"/>
  <c r="BI1860" i="82"/>
  <c r="BD1232" i="82"/>
  <c r="AP245" i="86"/>
  <c r="BI1232" i="82" s="1"/>
  <c r="BI897" i="82"/>
  <c r="X34" i="18"/>
  <c r="T1089" i="82" s="1"/>
  <c r="AP200" i="86"/>
  <c r="BI1022" i="82" s="1"/>
  <c r="BD1022" i="82"/>
  <c r="T2932" i="82"/>
  <c r="BI771" i="82"/>
  <c r="U34" i="18"/>
  <c r="T2580" i="82" s="1"/>
  <c r="BI100" i="82"/>
  <c r="E35" i="18"/>
  <c r="BD940" i="82"/>
  <c r="AB202" i="86"/>
  <c r="BD1402" i="82"/>
  <c r="AI292" i="86"/>
  <c r="AZ31" i="18"/>
  <c r="T660" i="82"/>
  <c r="AI336" i="86"/>
  <c r="BI1611" i="82" s="1"/>
  <c r="BD1611" i="82"/>
  <c r="AB336" i="86"/>
  <c r="BI1569" i="82" s="1"/>
  <c r="BD1569" i="82"/>
  <c r="AB425" i="86"/>
  <c r="BD1988" i="82"/>
  <c r="Q244" i="81"/>
  <c r="AC244" i="81" s="1"/>
  <c r="AK244" i="81" s="1"/>
  <c r="AI426" i="86"/>
  <c r="BI2031" i="82" s="1"/>
  <c r="BD2031" i="82"/>
  <c r="BI1358" i="82"/>
  <c r="AI33" i="18"/>
  <c r="Z33" i="18"/>
  <c r="BI980" i="82"/>
  <c r="T377" i="82"/>
  <c r="AV32" i="18"/>
  <c r="AF32" i="18"/>
  <c r="T3501" i="82" s="1"/>
  <c r="BI729" i="82"/>
  <c r="T34" i="18"/>
  <c r="T1799" i="82" s="1"/>
  <c r="I203" i="86"/>
  <c r="W203" i="86"/>
  <c r="AD203" i="86"/>
  <c r="P203" i="86"/>
  <c r="I68" i="86"/>
  <c r="I338" i="86" s="1"/>
  <c r="W68" i="86"/>
  <c r="P68" i="86"/>
  <c r="AD68" i="86"/>
  <c r="AD338" i="86" s="1"/>
  <c r="AD113" i="86"/>
  <c r="W113" i="86"/>
  <c r="P113" i="86"/>
  <c r="I113" i="86"/>
  <c r="AD158" i="86"/>
  <c r="P158" i="86"/>
  <c r="W158" i="86"/>
  <c r="I158" i="86"/>
  <c r="BD1612" i="82"/>
  <c r="AI337" i="86"/>
  <c r="BI1612" i="82" s="1"/>
  <c r="U72" i="81"/>
  <c r="AE72" i="81" s="1"/>
  <c r="AM72" i="81" s="1"/>
  <c r="BD184" i="82"/>
  <c r="AP22" i="86"/>
  <c r="BI351" i="82"/>
  <c r="K34" i="18"/>
  <c r="T2438" i="82" s="1"/>
  <c r="BI1568" i="82"/>
  <c r="BI855" i="82"/>
  <c r="W34" i="18"/>
  <c r="T93" i="82"/>
  <c r="L32" i="18"/>
  <c r="T3217" i="82" s="1"/>
  <c r="BI938" i="82"/>
  <c r="Y33" i="18"/>
  <c r="T1869" i="82" s="1"/>
  <c r="BD2071" i="82"/>
  <c r="AP424" i="86"/>
  <c r="BI2071" i="82" s="1"/>
  <c r="BI687" i="82"/>
  <c r="S34" i="18"/>
  <c r="T1018" i="82" s="1"/>
  <c r="BD268" i="82"/>
  <c r="U67" i="86"/>
  <c r="W427" i="86"/>
  <c r="BD1150" i="82"/>
  <c r="AB247" i="86"/>
  <c r="BI476" i="82"/>
  <c r="N33" i="18"/>
  <c r="BD31" i="18"/>
  <c r="BI896" i="82"/>
  <c r="X33" i="18"/>
  <c r="T1585" i="82"/>
  <c r="AI425" i="86"/>
  <c r="BI2030" i="82" s="1"/>
  <c r="BD2030" i="82"/>
  <c r="U244" i="81"/>
  <c r="AE244" i="81" s="1"/>
  <c r="AM244" i="81" s="1"/>
  <c r="T1299" i="82"/>
  <c r="BB31" i="18"/>
  <c r="AP290" i="86"/>
  <c r="BD1442" i="82"/>
  <c r="BD1652" i="82"/>
  <c r="AP335" i="86"/>
  <c r="BI1652" i="82" s="1"/>
  <c r="BI1317" i="82"/>
  <c r="AH34" i="18"/>
  <c r="T1231" i="82" s="1"/>
  <c r="BD813" i="82"/>
  <c r="AP156" i="86"/>
  <c r="BI813" i="82" s="1"/>
  <c r="BD520" i="82"/>
  <c r="W382" i="86"/>
  <c r="AB112" i="86"/>
  <c r="BD730" i="82"/>
  <c r="AB157" i="86"/>
  <c r="AI380" i="86"/>
  <c r="BI1820" i="82" s="1"/>
  <c r="BD1820" i="82"/>
  <c r="U150" i="81"/>
  <c r="AE150" i="81" s="1"/>
  <c r="AM150" i="81" s="1"/>
  <c r="AD24" i="86"/>
  <c r="E69" i="86"/>
  <c r="E204" i="86"/>
  <c r="P24" i="86"/>
  <c r="E384" i="86"/>
  <c r="E159" i="86"/>
  <c r="E249" i="86"/>
  <c r="E474" i="86"/>
  <c r="B28" i="89"/>
  <c r="E339" i="86"/>
  <c r="E429" i="86"/>
  <c r="E294" i="86"/>
  <c r="E114" i="86"/>
  <c r="W24" i="86"/>
  <c r="I24" i="86"/>
  <c r="T448" i="82"/>
  <c r="AK32" i="18"/>
  <c r="T3572" i="82" s="1"/>
  <c r="BI1149" i="82"/>
  <c r="AD34" i="18"/>
  <c r="AB337" i="86"/>
  <c r="BI1570" i="82" s="1"/>
  <c r="BD1570" i="82"/>
  <c r="Q72" i="81"/>
  <c r="AC72" i="81" s="1"/>
  <c r="AK72" i="81" s="1"/>
  <c r="BD898" i="82"/>
  <c r="U202" i="86"/>
  <c r="BD1318" i="82"/>
  <c r="U292" i="86"/>
  <c r="T1939" i="82"/>
  <c r="AX32" i="18"/>
  <c r="T2223" i="82" s="1"/>
  <c r="BI477" i="82"/>
  <c r="N34" i="18"/>
  <c r="T306" i="82"/>
  <c r="AA32" i="18"/>
  <c r="T3430" i="82" s="1"/>
  <c r="AP110" i="86"/>
  <c r="BD602" i="82"/>
  <c r="BI225" i="82"/>
  <c r="H34" i="18"/>
  <c r="T2367" i="82"/>
  <c r="BI309" i="82"/>
  <c r="J34" i="18"/>
  <c r="T1657" i="82" s="1"/>
  <c r="BI1148" i="82"/>
  <c r="AD33" i="18"/>
  <c r="T1726" i="82"/>
  <c r="AS32" i="18"/>
  <c r="T2152" i="82" s="1"/>
  <c r="BI1275" i="82"/>
  <c r="AG34" i="18"/>
  <c r="BD143" i="82"/>
  <c r="AI23" i="86"/>
  <c r="T519" i="82"/>
  <c r="BI435" i="82"/>
  <c r="M34" i="18"/>
  <c r="AP31" i="18"/>
  <c r="T3358" i="82"/>
  <c r="T2507" i="82"/>
  <c r="AT32" i="18"/>
  <c r="T2933" i="82" s="1"/>
  <c r="BI1107" i="82"/>
  <c r="AC34" i="18"/>
  <c r="T23" i="82"/>
  <c r="G33" i="18"/>
  <c r="BD310" i="82"/>
  <c r="AB67" i="86"/>
  <c r="BD1192" i="82"/>
  <c r="AD427" i="86"/>
  <c r="AI247" i="86"/>
  <c r="BI561" i="82"/>
  <c r="P34" i="18"/>
  <c r="T3429" i="82"/>
  <c r="BD1736" i="82"/>
  <c r="U380" i="86"/>
  <c r="M150" i="81"/>
  <c r="AA150" i="81" s="1"/>
  <c r="AI150" i="81" s="1"/>
  <c r="AK336" i="86"/>
  <c r="T805" i="82"/>
  <c r="B122" i="77"/>
  <c r="E25" i="86"/>
  <c r="BI1065" i="82"/>
  <c r="AB34" i="18"/>
  <c r="AG33" i="18"/>
  <c r="BI1274" i="82"/>
  <c r="P382" i="86"/>
  <c r="BD478" i="82"/>
  <c r="U112" i="86"/>
  <c r="BD772" i="82"/>
  <c r="AI157" i="86"/>
  <c r="BI560" i="82"/>
  <c r="P33" i="18"/>
  <c r="T945" i="82"/>
  <c r="AR32" i="18"/>
  <c r="T1371" i="82" s="1"/>
  <c r="T1158" i="82"/>
  <c r="AW32" i="18"/>
  <c r="T1442" i="82" s="1"/>
  <c r="T2151" i="82"/>
  <c r="BD1904" i="82"/>
  <c r="AK425" i="86"/>
  <c r="N425" i="86"/>
  <c r="I244" i="81"/>
  <c r="Y244" i="81" s="1"/>
  <c r="AG244" i="81" s="1"/>
  <c r="BI224" i="82"/>
  <c r="H33" i="18"/>
  <c r="AL33" i="18" s="1"/>
  <c r="AB426" i="86"/>
  <c r="BI1989" i="82" s="1"/>
  <c r="BD1989" i="82"/>
  <c r="T2081" i="82"/>
  <c r="BI1359" i="82"/>
  <c r="AI34" i="18"/>
  <c r="T2012" i="82" s="1"/>
  <c r="BD982" i="82"/>
  <c r="AI202" i="86"/>
  <c r="BD1276" i="82"/>
  <c r="AK292" i="86"/>
  <c r="N292" i="86"/>
  <c r="T3500" i="82"/>
  <c r="R33" i="18"/>
  <c r="BI644" i="82"/>
  <c r="BD1694" i="82"/>
  <c r="N380" i="86"/>
  <c r="BI1694" i="82" s="1"/>
  <c r="AK380" i="86"/>
  <c r="I150" i="81"/>
  <c r="Y150" i="81" s="1"/>
  <c r="AG150" i="81" s="1"/>
  <c r="BI939" i="82"/>
  <c r="Y34" i="18"/>
  <c r="T1870" i="82" s="1"/>
  <c r="T3571" i="82"/>
  <c r="AP291" i="86"/>
  <c r="BI1443" i="82" s="1"/>
  <c r="BD1443" i="82"/>
  <c r="BD59" i="82"/>
  <c r="P338" i="86"/>
  <c r="U23" i="86"/>
  <c r="BD101" i="82"/>
  <c r="W338" i="86"/>
  <c r="AB23" i="86"/>
  <c r="BI16" i="82"/>
  <c r="C35" i="18"/>
  <c r="AP111" i="86"/>
  <c r="BI603" i="82" s="1"/>
  <c r="BD603" i="82"/>
  <c r="BA31" i="18"/>
  <c r="BI518" i="82"/>
  <c r="O33" i="18"/>
  <c r="AM32" i="18"/>
  <c r="BI1106" i="82"/>
  <c r="AC33" i="18"/>
  <c r="K33" i="18"/>
  <c r="T2437" i="82" s="1"/>
  <c r="BI350" i="82"/>
  <c r="U426" i="86"/>
  <c r="BI1947" i="82" s="1"/>
  <c r="BD1947" i="82"/>
  <c r="BD1023" i="82"/>
  <c r="AP201" i="86"/>
  <c r="BI1023" i="82" s="1"/>
  <c r="BI1401" i="82"/>
  <c r="AJ34" i="18"/>
  <c r="T2793" i="82" s="1"/>
  <c r="BD352" i="82"/>
  <c r="AI67" i="86"/>
  <c r="BD1066" i="82"/>
  <c r="I427" i="86"/>
  <c r="AK247" i="86"/>
  <c r="N247" i="86"/>
  <c r="BI58" i="82"/>
  <c r="D35" i="18"/>
  <c r="T164" i="82"/>
  <c r="AQ32" i="18"/>
  <c r="Q32" i="18"/>
  <c r="T3288" i="82" s="1"/>
  <c r="BI728" i="82"/>
  <c r="T33" i="18"/>
  <c r="BC31" i="18"/>
  <c r="BI1190" i="82"/>
  <c r="AE33" i="18"/>
  <c r="BD1905" i="82"/>
  <c r="AK426" i="86"/>
  <c r="N426" i="86"/>
  <c r="BI1905" i="82" s="1"/>
  <c r="T3287" i="82"/>
  <c r="Z34" i="18"/>
  <c r="T2651" i="82" s="1"/>
  <c r="BI981" i="82"/>
  <c r="BI2070" i="82"/>
  <c r="BI266" i="82"/>
  <c r="I33" i="18"/>
  <c r="T875" i="82" s="1"/>
  <c r="T2222" i="82"/>
  <c r="AP246" i="86"/>
  <c r="BI1233" i="82" s="1"/>
  <c r="BD1233" i="82"/>
  <c r="T2366" i="82"/>
  <c r="BI645" i="82"/>
  <c r="R34" i="18"/>
  <c r="BD562" i="82"/>
  <c r="AD382" i="86"/>
  <c r="AI112" i="86"/>
  <c r="BD646" i="82"/>
  <c r="AK157" i="86"/>
  <c r="N157" i="86"/>
  <c r="BI519" i="82"/>
  <c r="O34" i="18"/>
  <c r="BI686" i="82"/>
  <c r="S33" i="18"/>
  <c r="T1017" i="82" s="1"/>
  <c r="BI267" i="82"/>
  <c r="I34" i="18"/>
  <c r="T876" i="82" s="1"/>
  <c r="T1586" i="82"/>
  <c r="BI1064" i="82"/>
  <c r="AB33" i="18"/>
  <c r="BD392" i="82"/>
  <c r="AP65" i="86"/>
  <c r="BI392" i="82" s="1"/>
  <c r="T2720" i="82"/>
  <c r="AY32" i="18"/>
  <c r="T3004" i="82" s="1"/>
  <c r="T3216" i="82"/>
  <c r="AJ33" i="18"/>
  <c r="T2792" i="82" s="1"/>
  <c r="BI1400" i="82"/>
  <c r="BI854" i="82"/>
  <c r="W33" i="18"/>
  <c r="BD1651" i="82"/>
  <c r="AP334" i="86"/>
  <c r="BD856" i="82"/>
  <c r="AK202" i="86"/>
  <c r="N202" i="86"/>
  <c r="BD1360" i="82"/>
  <c r="AB292" i="86"/>
  <c r="U381" i="86"/>
  <c r="BI1737" i="82" s="1"/>
  <c r="BD1737" i="82"/>
  <c r="AP155" i="86"/>
  <c r="BD812" i="82"/>
  <c r="BI434" i="82"/>
  <c r="M33" i="18"/>
  <c r="BD393" i="82"/>
  <c r="AP66" i="86"/>
  <c r="BI393" i="82" s="1"/>
  <c r="BI308" i="82"/>
  <c r="J33" i="18"/>
  <c r="AN33" i="18" s="1"/>
  <c r="BI1191" i="82"/>
  <c r="AE34" i="18"/>
  <c r="T1370" i="82"/>
  <c r="W293" i="86"/>
  <c r="P293" i="86"/>
  <c r="I293" i="86"/>
  <c r="AD293" i="86"/>
  <c r="BD17" i="82"/>
  <c r="AK23" i="86"/>
  <c r="N23" i="86"/>
  <c r="P248" i="86"/>
  <c r="W248" i="86"/>
  <c r="I248" i="86"/>
  <c r="AD248" i="86"/>
  <c r="BI142" i="82"/>
  <c r="F35" i="18"/>
  <c r="BD1486" i="82"/>
  <c r="I72" i="81"/>
  <c r="Y72" i="81" s="1"/>
  <c r="AG72" i="81" s="1"/>
  <c r="BD1695" i="82"/>
  <c r="AK381" i="86"/>
  <c r="N381" i="86"/>
  <c r="BI1695" i="82" s="1"/>
  <c r="T3003" i="82"/>
  <c r="U33" i="18"/>
  <c r="T2579" i="82" s="1"/>
  <c r="BI770" i="82"/>
  <c r="AB380" i="86"/>
  <c r="BI1778" i="82" s="1"/>
  <c r="BD1778" i="82"/>
  <c r="Q150" i="81"/>
  <c r="AC150" i="81" s="1"/>
  <c r="AK150" i="81" s="1"/>
  <c r="U425" i="86"/>
  <c r="BI1946" i="82" s="1"/>
  <c r="BD1946" i="82"/>
  <c r="M244" i="81"/>
  <c r="AA244" i="81" s="1"/>
  <c r="AI244" i="81" s="1"/>
  <c r="BI1316" i="82"/>
  <c r="AH33" i="18"/>
  <c r="T1230" i="82" s="1"/>
  <c r="BI1610" i="82"/>
  <c r="BD226" i="82"/>
  <c r="AK67" i="86"/>
  <c r="N67" i="86"/>
  <c r="BD1108" i="82"/>
  <c r="P427" i="86"/>
  <c r="U247" i="86"/>
  <c r="P337" i="86"/>
  <c r="T24" i="82"/>
  <c r="G34" i="18"/>
  <c r="T3148" i="82" s="1"/>
  <c r="AL34" i="18"/>
  <c r="AI381" i="86"/>
  <c r="BI1821" i="82" s="1"/>
  <c r="BD1821" i="82"/>
  <c r="T804" i="82"/>
  <c r="A39" i="18"/>
  <c r="A124" i="18"/>
  <c r="AM33" i="18" l="1"/>
  <c r="AN34" i="18"/>
  <c r="T2083" i="82" s="1"/>
  <c r="AO34" i="18"/>
  <c r="BC32" i="18"/>
  <c r="T2294" i="82" s="1"/>
  <c r="T2082" i="82"/>
  <c r="BI1108" i="82"/>
  <c r="AC35" i="18"/>
  <c r="BI226" i="82"/>
  <c r="H35" i="18"/>
  <c r="AL35" i="18" s="1"/>
  <c r="T1301" i="82"/>
  <c r="BD1361" i="82"/>
  <c r="AB293" i="86"/>
  <c r="T378" i="82"/>
  <c r="AV33" i="18"/>
  <c r="AF33" i="18"/>
  <c r="BD814" i="82"/>
  <c r="AP157" i="86"/>
  <c r="BI814" i="82" s="1"/>
  <c r="BD2073" i="82"/>
  <c r="AP426" i="86"/>
  <c r="BI2073" i="82" s="1"/>
  <c r="T590" i="82"/>
  <c r="AU32" i="18"/>
  <c r="T3714" i="82" s="1"/>
  <c r="BI1066" i="82"/>
  <c r="AB35" i="18"/>
  <c r="BI352" i="82"/>
  <c r="K35" i="18"/>
  <c r="AO35" i="18" s="1"/>
  <c r="T1727" i="82"/>
  <c r="AS33" i="18"/>
  <c r="BI101" i="82"/>
  <c r="E36" i="18"/>
  <c r="U338" i="86"/>
  <c r="BI1529" i="82" s="1"/>
  <c r="BD1529" i="82"/>
  <c r="T236" i="82"/>
  <c r="V33" i="18"/>
  <c r="AP292" i="86"/>
  <c r="BI1444" i="82" s="1"/>
  <c r="BD1444" i="82"/>
  <c r="BD2072" i="82"/>
  <c r="AP425" i="86"/>
  <c r="BI772" i="82"/>
  <c r="U35" i="18"/>
  <c r="T2581" i="82" s="1"/>
  <c r="T379" i="82"/>
  <c r="AF34" i="18"/>
  <c r="T3503" i="82" s="1"/>
  <c r="AV34" i="18"/>
  <c r="AM34" i="18"/>
  <c r="T2509" i="82"/>
  <c r="AT34" i="18"/>
  <c r="T2935" i="82" s="1"/>
  <c r="T520" i="82"/>
  <c r="T166" i="82"/>
  <c r="AQ34" i="18"/>
  <c r="Q34" i="18"/>
  <c r="T3290" i="82" s="1"/>
  <c r="T947" i="82"/>
  <c r="AR34" i="18"/>
  <c r="T1373" i="82" s="1"/>
  <c r="BI1318" i="82"/>
  <c r="AH35" i="18"/>
  <c r="BD102" i="82"/>
  <c r="AB24" i="86"/>
  <c r="P159" i="86"/>
  <c r="W159" i="86"/>
  <c r="AD159" i="86"/>
  <c r="I159" i="86"/>
  <c r="I69" i="86"/>
  <c r="AD69" i="86"/>
  <c r="P69" i="86"/>
  <c r="P339" i="86" s="1"/>
  <c r="W69" i="86"/>
  <c r="T1512" i="82"/>
  <c r="T1088" i="82"/>
  <c r="BI268" i="82"/>
  <c r="I35" i="18"/>
  <c r="T877" i="82" s="1"/>
  <c r="T308" i="82"/>
  <c r="AA34" i="18"/>
  <c r="T3432" i="82" s="1"/>
  <c r="BD731" i="82"/>
  <c r="AB158" i="86"/>
  <c r="BD479" i="82"/>
  <c r="P383" i="86"/>
  <c r="U113" i="86"/>
  <c r="BD269" i="82"/>
  <c r="U68" i="86"/>
  <c r="BD983" i="82"/>
  <c r="AI203" i="86"/>
  <c r="BI1988" i="82"/>
  <c r="BI940" i="82"/>
  <c r="Y35" i="18"/>
  <c r="B123" i="77"/>
  <c r="E26" i="86"/>
  <c r="BD1109" i="82"/>
  <c r="P428" i="86"/>
  <c r="U248" i="86"/>
  <c r="T521" i="82"/>
  <c r="U337" i="86"/>
  <c r="BD1528" i="82"/>
  <c r="M72" i="81"/>
  <c r="AA72" i="81" s="1"/>
  <c r="AI72" i="81" s="1"/>
  <c r="BD1863" i="82"/>
  <c r="AP381" i="86"/>
  <c r="BI1863" i="82" s="1"/>
  <c r="AK337" i="86"/>
  <c r="BD1193" i="82"/>
  <c r="AD428" i="86"/>
  <c r="AI248" i="86"/>
  <c r="BI17" i="82"/>
  <c r="C36" i="18"/>
  <c r="BD1403" i="82"/>
  <c r="AI293" i="86"/>
  <c r="BI812" i="82"/>
  <c r="BI856" i="82"/>
  <c r="W35" i="18"/>
  <c r="BI1651" i="82"/>
  <c r="T1728" i="82"/>
  <c r="AS34" i="18"/>
  <c r="T2154" i="82" s="1"/>
  <c r="T237" i="82"/>
  <c r="V34" i="18"/>
  <c r="T3361" i="82" s="1"/>
  <c r="T1798" i="82"/>
  <c r="AP247" i="86"/>
  <c r="BI1234" i="82" s="1"/>
  <c r="BD1234" i="82"/>
  <c r="BB32" i="18"/>
  <c r="T1513" i="82" s="1"/>
  <c r="T1300" i="82"/>
  <c r="AB338" i="86"/>
  <c r="BI1571" i="82" s="1"/>
  <c r="BD1571" i="82"/>
  <c r="U382" i="86"/>
  <c r="BI1738" i="82" s="1"/>
  <c r="BD1738" i="82"/>
  <c r="M166" i="81"/>
  <c r="AA166" i="81" s="1"/>
  <c r="AI166" i="81" s="1"/>
  <c r="BI310" i="82"/>
  <c r="J35" i="18"/>
  <c r="T1658" i="82" s="1"/>
  <c r="T3147" i="82"/>
  <c r="T450" i="82"/>
  <c r="AK34" i="18"/>
  <c r="T3574" i="82" s="1"/>
  <c r="T95" i="82"/>
  <c r="L34" i="18"/>
  <c r="T3219" i="82" s="1"/>
  <c r="BI602" i="82"/>
  <c r="W114" i="86"/>
  <c r="I114" i="86"/>
  <c r="AD114" i="86"/>
  <c r="P114" i="86"/>
  <c r="BD144" i="82"/>
  <c r="AD339" i="86"/>
  <c r="AI24" i="86"/>
  <c r="BI520" i="82"/>
  <c r="O35" i="18"/>
  <c r="BI1150" i="82"/>
  <c r="AD35" i="18"/>
  <c r="BD689" i="82"/>
  <c r="U158" i="86"/>
  <c r="BD521" i="82"/>
  <c r="W383" i="86"/>
  <c r="AB113" i="86"/>
  <c r="BD311" i="82"/>
  <c r="AB68" i="86"/>
  <c r="BD941" i="82"/>
  <c r="AB203" i="86"/>
  <c r="T3784" i="82"/>
  <c r="T2862" i="82"/>
  <c r="BD32" i="18"/>
  <c r="T3075" i="82" s="1"/>
  <c r="BI436" i="82"/>
  <c r="M35" i="18"/>
  <c r="T3713" i="82"/>
  <c r="AP202" i="86"/>
  <c r="BI1024" i="82" s="1"/>
  <c r="BD1024" i="82"/>
  <c r="BI562" i="82"/>
  <c r="P35" i="18"/>
  <c r="T806" i="82"/>
  <c r="AM35" i="18"/>
  <c r="BD1906" i="82"/>
  <c r="AK427" i="86"/>
  <c r="N427" i="86"/>
  <c r="BI1906" i="82" s="1"/>
  <c r="I260" i="81"/>
  <c r="Y260" i="81" s="1"/>
  <c r="AG260" i="81" s="1"/>
  <c r="T25" i="82"/>
  <c r="G35" i="18"/>
  <c r="T3149" i="82" s="1"/>
  <c r="BI982" i="82"/>
  <c r="Z35" i="18"/>
  <c r="T2652" i="82" s="1"/>
  <c r="T2508" i="82"/>
  <c r="AT33" i="18"/>
  <c r="T2934" i="82" s="1"/>
  <c r="B29" i="89"/>
  <c r="I25" i="86"/>
  <c r="E295" i="86"/>
  <c r="AD25" i="86"/>
  <c r="E475" i="86"/>
  <c r="E250" i="86"/>
  <c r="W25" i="86"/>
  <c r="E385" i="86"/>
  <c r="E430" i="86"/>
  <c r="E70" i="86"/>
  <c r="E115" i="86"/>
  <c r="E160" i="86"/>
  <c r="E205" i="86"/>
  <c r="P25" i="86"/>
  <c r="E340" i="86"/>
  <c r="BI1192" i="82"/>
  <c r="AE35" i="18"/>
  <c r="BA32" i="18"/>
  <c r="BI143" i="82"/>
  <c r="F36" i="18"/>
  <c r="BI898" i="82"/>
  <c r="X35" i="18"/>
  <c r="T1090" i="82" s="1"/>
  <c r="AD294" i="86"/>
  <c r="W294" i="86"/>
  <c r="P294" i="86"/>
  <c r="I294" i="86"/>
  <c r="BD60" i="82"/>
  <c r="U24" i="86"/>
  <c r="BD1780" i="82"/>
  <c r="AB382" i="86"/>
  <c r="BI1780" i="82" s="1"/>
  <c r="Q166" i="81"/>
  <c r="AC166" i="81" s="1"/>
  <c r="AK166" i="81" s="1"/>
  <c r="T3074" i="82"/>
  <c r="BI184" i="82"/>
  <c r="BD773" i="82"/>
  <c r="AI158" i="86"/>
  <c r="AD383" i="86"/>
  <c r="BD563" i="82"/>
  <c r="AI113" i="86"/>
  <c r="BD227" i="82"/>
  <c r="AK68" i="86"/>
  <c r="N68" i="86"/>
  <c r="AK203" i="86"/>
  <c r="BD857" i="82"/>
  <c r="N203" i="86"/>
  <c r="T661" i="82"/>
  <c r="AZ32" i="18"/>
  <c r="T3785" i="82" s="1"/>
  <c r="T2650" i="82"/>
  <c r="BI1402" i="82"/>
  <c r="AJ35" i="18"/>
  <c r="T1587" i="82"/>
  <c r="BI688" i="82"/>
  <c r="S35" i="18"/>
  <c r="AP112" i="86"/>
  <c r="BI604" i="82" s="1"/>
  <c r="BD604" i="82"/>
  <c r="BD1067" i="82"/>
  <c r="AK248" i="86"/>
  <c r="I428" i="86"/>
  <c r="N248" i="86"/>
  <c r="BD1487" i="82"/>
  <c r="AK338" i="86"/>
  <c r="BD1277" i="82"/>
  <c r="AK293" i="86"/>
  <c r="N293" i="86"/>
  <c r="T1656" i="82"/>
  <c r="T165" i="82"/>
  <c r="AQ33" i="18"/>
  <c r="Q33" i="18"/>
  <c r="U427" i="86"/>
  <c r="BI1948" i="82" s="1"/>
  <c r="BD1948" i="82"/>
  <c r="M260" i="81"/>
  <c r="AA260" i="81" s="1"/>
  <c r="AI260" i="81" s="1"/>
  <c r="AP67" i="86"/>
  <c r="BI394" i="82" s="1"/>
  <c r="BD394" i="82"/>
  <c r="T2368" i="82"/>
  <c r="BD1151" i="82"/>
  <c r="W428" i="86"/>
  <c r="AB248" i="86"/>
  <c r="AP23" i="86"/>
  <c r="BI185" i="82" s="1"/>
  <c r="BD185" i="82"/>
  <c r="BD1319" i="82"/>
  <c r="U293" i="86"/>
  <c r="T2722" i="82"/>
  <c r="AY34" i="18"/>
  <c r="T3006" i="82" s="1"/>
  <c r="BI1360" i="82"/>
  <c r="AI35" i="18"/>
  <c r="T2013" i="82" s="1"/>
  <c r="T307" i="82"/>
  <c r="AA33" i="18"/>
  <c r="BI646" i="82"/>
  <c r="R35" i="18"/>
  <c r="AI382" i="86"/>
  <c r="BI1822" i="82" s="1"/>
  <c r="BD1822" i="82"/>
  <c r="U166" i="81"/>
  <c r="AE166" i="81" s="1"/>
  <c r="AM166" i="81" s="1"/>
  <c r="AO33" i="18"/>
  <c r="T2721" i="82"/>
  <c r="AY33" i="18"/>
  <c r="T2293" i="82"/>
  <c r="T1159" i="82"/>
  <c r="AW33" i="18"/>
  <c r="T1443" i="82" s="1"/>
  <c r="T731" i="82"/>
  <c r="BE31" i="18"/>
  <c r="BI59" i="82"/>
  <c r="D36" i="18"/>
  <c r="BD1862" i="82"/>
  <c r="AP380" i="86"/>
  <c r="AG35" i="18"/>
  <c r="BI1276" i="82"/>
  <c r="T94" i="82"/>
  <c r="L33" i="18"/>
  <c r="BI1904" i="82"/>
  <c r="BI478" i="82"/>
  <c r="N35" i="18"/>
  <c r="T449" i="82"/>
  <c r="AK33" i="18"/>
  <c r="BD1653" i="82"/>
  <c r="AP336" i="86"/>
  <c r="BI1653" i="82" s="1"/>
  <c r="BI1736" i="82"/>
  <c r="AI427" i="86"/>
  <c r="BD2032" i="82"/>
  <c r="U260" i="81"/>
  <c r="AE260" i="81" s="1"/>
  <c r="AM260" i="81" s="1"/>
  <c r="T1160" i="82"/>
  <c r="AW34" i="18"/>
  <c r="T1444" i="82" s="1"/>
  <c r="T3642" i="82"/>
  <c r="AP32" i="18"/>
  <c r="T3643" i="82" s="1"/>
  <c r="AI338" i="86"/>
  <c r="BD1613" i="82"/>
  <c r="T1940" i="82"/>
  <c r="AX33" i="18"/>
  <c r="T2864" i="82"/>
  <c r="T1941" i="82"/>
  <c r="AX34" i="18"/>
  <c r="T2225" i="82" s="1"/>
  <c r="BD18" i="82"/>
  <c r="AK24" i="86"/>
  <c r="I339" i="86"/>
  <c r="N24" i="86"/>
  <c r="AD249" i="86"/>
  <c r="W249" i="86"/>
  <c r="P249" i="86"/>
  <c r="I249" i="86"/>
  <c r="AD204" i="86"/>
  <c r="W204" i="86"/>
  <c r="P204" i="86"/>
  <c r="I204" i="86"/>
  <c r="BI730" i="82"/>
  <c r="T35" i="18"/>
  <c r="T1800" i="82" s="1"/>
  <c r="BI1442" i="82"/>
  <c r="T946" i="82"/>
  <c r="AR33" i="18"/>
  <c r="BD1990" i="82"/>
  <c r="AB427" i="86"/>
  <c r="BI1990" i="82" s="1"/>
  <c r="Q260" i="81"/>
  <c r="AC260" i="81" s="1"/>
  <c r="AK260" i="81" s="1"/>
  <c r="BD647" i="82"/>
  <c r="AK158" i="86"/>
  <c r="N158" i="86"/>
  <c r="BD437" i="82"/>
  <c r="AK113" i="86"/>
  <c r="I383" i="86"/>
  <c r="N113" i="86"/>
  <c r="BD353" i="82"/>
  <c r="AI68" i="86"/>
  <c r="BD899" i="82"/>
  <c r="U203" i="86"/>
  <c r="T2011" i="82"/>
  <c r="AK382" i="86"/>
  <c r="BD1696" i="82"/>
  <c r="N382" i="86"/>
  <c r="BI1696" i="82" s="1"/>
  <c r="I166" i="81"/>
  <c r="Y166" i="81" s="1"/>
  <c r="AG166" i="81" s="1"/>
  <c r="A40" i="18"/>
  <c r="A125" i="18"/>
  <c r="AP34" i="18" l="1"/>
  <c r="T3645" i="82" s="1"/>
  <c r="BD34" i="18"/>
  <c r="T3077" i="82" s="1"/>
  <c r="BA34" i="18"/>
  <c r="T734" i="82" s="1"/>
  <c r="AN35" i="18"/>
  <c r="T2084" i="82" s="1"/>
  <c r="BB33" i="18"/>
  <c r="T1514" i="82" s="1"/>
  <c r="BI353" i="82"/>
  <c r="K36" i="18"/>
  <c r="T2440" i="82" s="1"/>
  <c r="AP113" i="86"/>
  <c r="BI605" i="82" s="1"/>
  <c r="BD605" i="82"/>
  <c r="BD858" i="82"/>
  <c r="AK204" i="86"/>
  <c r="N204" i="86"/>
  <c r="BD1068" i="82"/>
  <c r="I429" i="86"/>
  <c r="AK249" i="86"/>
  <c r="N249" i="86"/>
  <c r="T3855" i="82"/>
  <c r="T3431" i="82"/>
  <c r="AB428" i="86"/>
  <c r="BI1991" i="82" s="1"/>
  <c r="BD1991" i="82"/>
  <c r="AU33" i="18"/>
  <c r="T591" i="82"/>
  <c r="BI1067" i="82"/>
  <c r="AB36" i="18"/>
  <c r="T1019" i="82"/>
  <c r="BI227" i="82"/>
  <c r="H36" i="18"/>
  <c r="BD1404" i="82"/>
  <c r="AI294" i="86"/>
  <c r="T2369" i="82"/>
  <c r="AO36" i="18"/>
  <c r="I160" i="86"/>
  <c r="AD160" i="86"/>
  <c r="W160" i="86"/>
  <c r="P160" i="86"/>
  <c r="BD145" i="82"/>
  <c r="AI25" i="86"/>
  <c r="BI941" i="82"/>
  <c r="Y36" i="18"/>
  <c r="T1872" i="82" s="1"/>
  <c r="BI521" i="82"/>
  <c r="O36" i="18"/>
  <c r="BI689" i="82"/>
  <c r="S36" i="18"/>
  <c r="T1020" i="82" s="1"/>
  <c r="AI339" i="86"/>
  <c r="BI1614" i="82" s="1"/>
  <c r="BD1614" i="82"/>
  <c r="BD438" i="82"/>
  <c r="AK114" i="86"/>
  <c r="I384" i="86"/>
  <c r="N114" i="86"/>
  <c r="BI1403" i="82"/>
  <c r="AJ36" i="18"/>
  <c r="T2795" i="82" s="1"/>
  <c r="BI1109" i="82"/>
  <c r="AC36" i="18"/>
  <c r="BI479" i="82"/>
  <c r="N36" i="18"/>
  <c r="BD228" i="82"/>
  <c r="AK69" i="86"/>
  <c r="N69" i="86"/>
  <c r="BD690" i="82"/>
  <c r="U159" i="86"/>
  <c r="BA33" i="18"/>
  <c r="T3502" i="82"/>
  <c r="BI1361" i="82"/>
  <c r="AI36" i="18"/>
  <c r="T96" i="82"/>
  <c r="L35" i="18"/>
  <c r="T3220" i="82" s="1"/>
  <c r="BD900" i="82"/>
  <c r="U204" i="86"/>
  <c r="BI18" i="82"/>
  <c r="C37" i="18"/>
  <c r="BI2032" i="82"/>
  <c r="T948" i="82"/>
  <c r="AR35" i="18"/>
  <c r="T1374" i="82" s="1"/>
  <c r="T451" i="82"/>
  <c r="AK35" i="18"/>
  <c r="T3575" i="82" s="1"/>
  <c r="T2863" i="82"/>
  <c r="BD33" i="18"/>
  <c r="T238" i="82"/>
  <c r="V35" i="18"/>
  <c r="T3362" i="82" s="1"/>
  <c r="BI1277" i="82"/>
  <c r="AG36" i="18"/>
  <c r="BD1907" i="82"/>
  <c r="AK428" i="86"/>
  <c r="N428" i="86"/>
  <c r="BI857" i="82"/>
  <c r="W36" i="18"/>
  <c r="AP68" i="86"/>
  <c r="BI395" i="82" s="1"/>
  <c r="BD395" i="82"/>
  <c r="BD1823" i="82"/>
  <c r="AI383" i="86"/>
  <c r="BD1278" i="82"/>
  <c r="AK294" i="86"/>
  <c r="N294" i="86"/>
  <c r="I115" i="86"/>
  <c r="AD115" i="86"/>
  <c r="W115" i="86"/>
  <c r="P115" i="86"/>
  <c r="BD103" i="82"/>
  <c r="AB25" i="86"/>
  <c r="W295" i="86"/>
  <c r="P295" i="86"/>
  <c r="I295" i="86"/>
  <c r="AD295" i="86"/>
  <c r="T522" i="82"/>
  <c r="AP35" i="18"/>
  <c r="T3646" i="82" s="1"/>
  <c r="T1303" i="82"/>
  <c r="BC34" i="18"/>
  <c r="T2296" i="82" s="1"/>
  <c r="T167" i="82"/>
  <c r="Q35" i="18"/>
  <c r="T3291" i="82" s="1"/>
  <c r="AQ35" i="18"/>
  <c r="AB383" i="86"/>
  <c r="BD1781" i="82"/>
  <c r="T1729" i="82"/>
  <c r="AS35" i="18"/>
  <c r="T2155" i="82" s="1"/>
  <c r="BD522" i="82"/>
  <c r="W384" i="86"/>
  <c r="AB114" i="86"/>
  <c r="BD1654" i="82"/>
  <c r="AP337" i="86"/>
  <c r="BI1654" i="82" s="1"/>
  <c r="U428" i="86"/>
  <c r="BI1949" i="82" s="1"/>
  <c r="BD1949" i="82"/>
  <c r="U383" i="86"/>
  <c r="BD1739" i="82"/>
  <c r="BD312" i="82"/>
  <c r="AB69" i="86"/>
  <c r="BD648" i="82"/>
  <c r="AK159" i="86"/>
  <c r="N159" i="86"/>
  <c r="T1232" i="82"/>
  <c r="AP33" i="18"/>
  <c r="T1302" i="82"/>
  <c r="BB34" i="18"/>
  <c r="T1515" i="82" s="1"/>
  <c r="BI2072" i="82"/>
  <c r="T3360" i="82"/>
  <c r="T2439" i="82"/>
  <c r="T662" i="82"/>
  <c r="AZ33" i="18"/>
  <c r="T3786" i="82" s="1"/>
  <c r="B124" i="77"/>
  <c r="E27" i="86"/>
  <c r="BI899" i="82"/>
  <c r="X36" i="18"/>
  <c r="T1091" i="82" s="1"/>
  <c r="BD942" i="82"/>
  <c r="AB204" i="86"/>
  <c r="W429" i="86"/>
  <c r="BD1152" i="82"/>
  <c r="AB249" i="86"/>
  <c r="BD1488" i="82"/>
  <c r="T2224" i="82"/>
  <c r="T3573" i="82"/>
  <c r="T3218" i="82"/>
  <c r="BI1862" i="82"/>
  <c r="BI1319" i="82"/>
  <c r="AH36" i="18"/>
  <c r="T1233" i="82" s="1"/>
  <c r="T2865" i="82"/>
  <c r="AP293" i="86"/>
  <c r="BD1445" i="82"/>
  <c r="BD1655" i="82"/>
  <c r="AP338" i="86"/>
  <c r="BI1655" i="82" s="1"/>
  <c r="AP248" i="86"/>
  <c r="BI1235" i="82" s="1"/>
  <c r="BD1235" i="82"/>
  <c r="T2794" i="82"/>
  <c r="BI773" i="82"/>
  <c r="U36" i="18"/>
  <c r="BI60" i="82"/>
  <c r="D37" i="18"/>
  <c r="BD1320" i="82"/>
  <c r="U294" i="86"/>
  <c r="T732" i="82"/>
  <c r="BE32" i="18"/>
  <c r="T3856" i="82" s="1"/>
  <c r="BD61" i="82"/>
  <c r="U25" i="86"/>
  <c r="I70" i="86"/>
  <c r="I340" i="86" s="1"/>
  <c r="AD70" i="86"/>
  <c r="AD340" i="86" s="1"/>
  <c r="W70" i="86"/>
  <c r="P70" i="86"/>
  <c r="P340" i="86" s="1"/>
  <c r="AD250" i="86"/>
  <c r="P250" i="86"/>
  <c r="W250" i="86"/>
  <c r="I250" i="86"/>
  <c r="BD19" i="82"/>
  <c r="AK25" i="86"/>
  <c r="N25" i="86"/>
  <c r="BI311" i="82"/>
  <c r="J36" i="18"/>
  <c r="BD480" i="82"/>
  <c r="P384" i="86"/>
  <c r="U114" i="86"/>
  <c r="T309" i="82"/>
  <c r="AA35" i="18"/>
  <c r="T3433" i="82" s="1"/>
  <c r="BI1193" i="82"/>
  <c r="AE36" i="18"/>
  <c r="BI269" i="82"/>
  <c r="I36" i="18"/>
  <c r="AM36" i="18" s="1"/>
  <c r="BD270" i="82"/>
  <c r="U69" i="86"/>
  <c r="BD774" i="82"/>
  <c r="AI159" i="86"/>
  <c r="BI102" i="82"/>
  <c r="E37" i="18"/>
  <c r="AU34" i="18"/>
  <c r="T3716" i="82" s="1"/>
  <c r="T592" i="82"/>
  <c r="AZ34" i="18"/>
  <c r="T3787" i="82" s="1"/>
  <c r="T663" i="82"/>
  <c r="T2153" i="82"/>
  <c r="T1161" i="82"/>
  <c r="AW35" i="18"/>
  <c r="T1445" i="82" s="1"/>
  <c r="T1372" i="82"/>
  <c r="BD1110" i="82"/>
  <c r="P429" i="86"/>
  <c r="U249" i="86"/>
  <c r="T807" i="82"/>
  <c r="BI437" i="82"/>
  <c r="M36" i="18"/>
  <c r="BI647" i="82"/>
  <c r="R36" i="18"/>
  <c r="BD1864" i="82"/>
  <c r="AP382" i="86"/>
  <c r="BI1864" i="82" s="1"/>
  <c r="BD1697" i="82"/>
  <c r="AK383" i="86"/>
  <c r="N383" i="86"/>
  <c r="BI1697" i="82" s="1"/>
  <c r="BD815" i="82"/>
  <c r="AP158" i="86"/>
  <c r="BD984" i="82"/>
  <c r="AI204" i="86"/>
  <c r="AD429" i="86"/>
  <c r="BD1194" i="82"/>
  <c r="AI249" i="86"/>
  <c r="AP24" i="86"/>
  <c r="BI186" i="82" s="1"/>
  <c r="BD186" i="82"/>
  <c r="BI1613" i="82"/>
  <c r="T3005" i="82"/>
  <c r="BI1151" i="82"/>
  <c r="AD36" i="18"/>
  <c r="T3289" i="82"/>
  <c r="AP203" i="86"/>
  <c r="BD1025" i="82"/>
  <c r="BI563" i="82"/>
  <c r="P36" i="18"/>
  <c r="BD1530" i="82"/>
  <c r="U339" i="86"/>
  <c r="BI1530" i="82" s="1"/>
  <c r="BD1362" i="82"/>
  <c r="AB294" i="86"/>
  <c r="T2723" i="82"/>
  <c r="AY35" i="18"/>
  <c r="T3007" i="82" s="1"/>
  <c r="I205" i="86"/>
  <c r="W205" i="86"/>
  <c r="P205" i="86"/>
  <c r="AD205" i="86"/>
  <c r="BD2074" i="82"/>
  <c r="AP427" i="86"/>
  <c r="BI2074" i="82" s="1"/>
  <c r="T2510" i="82"/>
  <c r="AT35" i="18"/>
  <c r="T1942" i="82"/>
  <c r="AX35" i="18"/>
  <c r="T2226" i="82" s="1"/>
  <c r="BI144" i="82"/>
  <c r="F37" i="18"/>
  <c r="BD564" i="82"/>
  <c r="AD384" i="86"/>
  <c r="AI114" i="86"/>
  <c r="T26" i="82"/>
  <c r="AL36" i="18"/>
  <c r="G36" i="18"/>
  <c r="T3150" i="82" s="1"/>
  <c r="BD2033" i="82"/>
  <c r="AI428" i="86"/>
  <c r="BI2033" i="82" s="1"/>
  <c r="BI1528" i="82"/>
  <c r="I26" i="86"/>
  <c r="AD26" i="86"/>
  <c r="E386" i="86"/>
  <c r="E161" i="86"/>
  <c r="E476" i="86"/>
  <c r="B30" i="89"/>
  <c r="E206" i="86"/>
  <c r="E296" i="86"/>
  <c r="W26" i="86"/>
  <c r="E431" i="86"/>
  <c r="E71" i="86"/>
  <c r="E251" i="86"/>
  <c r="P26" i="86"/>
  <c r="E341" i="86"/>
  <c r="E116" i="86"/>
  <c r="T1871" i="82"/>
  <c r="BI983" i="82"/>
  <c r="Z36" i="18"/>
  <c r="BI731" i="82"/>
  <c r="T36" i="18"/>
  <c r="T1801" i="82" s="1"/>
  <c r="BD354" i="82"/>
  <c r="AI69" i="86"/>
  <c r="BD732" i="82"/>
  <c r="AB159" i="86"/>
  <c r="W339" i="86"/>
  <c r="T1588" i="82"/>
  <c r="AN36" i="18"/>
  <c r="T380" i="82"/>
  <c r="AF35" i="18"/>
  <c r="T3504" i="82" s="1"/>
  <c r="AV35" i="18"/>
  <c r="BC33" i="18"/>
  <c r="A41" i="18"/>
  <c r="A126" i="18"/>
  <c r="BD1615" i="82" l="1"/>
  <c r="AI340" i="86"/>
  <c r="T2295" i="82"/>
  <c r="AB339" i="86"/>
  <c r="BD1572" i="82"/>
  <c r="BD104" i="82"/>
  <c r="AB26" i="86"/>
  <c r="BD20" i="82"/>
  <c r="AK26" i="86"/>
  <c r="N26" i="86"/>
  <c r="BI564" i="82"/>
  <c r="P37" i="18"/>
  <c r="T2936" i="82"/>
  <c r="BD985" i="82"/>
  <c r="AI205" i="86"/>
  <c r="T1943" i="82"/>
  <c r="AX36" i="18"/>
  <c r="T2227" i="82" s="1"/>
  <c r="BI1194" i="82"/>
  <c r="AE37" i="18"/>
  <c r="BI984" i="82"/>
  <c r="Z37" i="18"/>
  <c r="T2654" i="82" s="1"/>
  <c r="T239" i="82"/>
  <c r="V36" i="18"/>
  <c r="T1304" i="82"/>
  <c r="BI774" i="82"/>
  <c r="U37" i="18"/>
  <c r="T2583" i="82" s="1"/>
  <c r="BI19" i="82"/>
  <c r="C38" i="18"/>
  <c r="BD1069" i="82"/>
  <c r="I430" i="86"/>
  <c r="AK250" i="86"/>
  <c r="N250" i="86"/>
  <c r="BD271" i="82"/>
  <c r="U70" i="86"/>
  <c r="BI61" i="82"/>
  <c r="D38" i="18"/>
  <c r="T808" i="82"/>
  <c r="P27" i="86"/>
  <c r="E162" i="86"/>
  <c r="E72" i="86"/>
  <c r="E297" i="86"/>
  <c r="E207" i="86"/>
  <c r="AD27" i="86"/>
  <c r="E252" i="86"/>
  <c r="E477" i="86"/>
  <c r="W27" i="86"/>
  <c r="E387" i="86"/>
  <c r="E117" i="86"/>
  <c r="E432" i="86"/>
  <c r="B31" i="89"/>
  <c r="E342" i="86"/>
  <c r="I27" i="86"/>
  <c r="BE34" i="18"/>
  <c r="T3858" i="82" s="1"/>
  <c r="AB384" i="86"/>
  <c r="BI1782" i="82" s="1"/>
  <c r="BD1782" i="82"/>
  <c r="AU35" i="18"/>
  <c r="T3717" i="82" s="1"/>
  <c r="T593" i="82"/>
  <c r="BB35" i="18"/>
  <c r="BA35" i="18"/>
  <c r="BD1321" i="82"/>
  <c r="U295" i="86"/>
  <c r="BD439" i="82"/>
  <c r="AK115" i="86"/>
  <c r="I385" i="86"/>
  <c r="N115" i="86"/>
  <c r="BD1698" i="82"/>
  <c r="AK384" i="86"/>
  <c r="N384" i="86"/>
  <c r="BI145" i="82"/>
  <c r="F38" i="18"/>
  <c r="BD733" i="82"/>
  <c r="AB160" i="86"/>
  <c r="T97" i="82"/>
  <c r="L36" i="18"/>
  <c r="BD1908" i="82"/>
  <c r="AK429" i="86"/>
  <c r="N429" i="86"/>
  <c r="BI1908" i="82" s="1"/>
  <c r="T2085" i="82"/>
  <c r="T664" i="82"/>
  <c r="AZ35" i="18"/>
  <c r="T523" i="82"/>
  <c r="AP36" i="18"/>
  <c r="T3647" i="82" s="1"/>
  <c r="AI384" i="86"/>
  <c r="BI1824" i="82" s="1"/>
  <c r="BD1824" i="82"/>
  <c r="BD901" i="82"/>
  <c r="U205" i="86"/>
  <c r="BI1025" i="82"/>
  <c r="T1589" i="82"/>
  <c r="T878" i="82"/>
  <c r="T2724" i="82"/>
  <c r="AY36" i="18"/>
  <c r="T3008" i="82" s="1"/>
  <c r="BI480" i="82"/>
  <c r="N37" i="18"/>
  <c r="T1659" i="82"/>
  <c r="BD1489" i="82"/>
  <c r="BD1153" i="82"/>
  <c r="W430" i="86"/>
  <c r="AB250" i="86"/>
  <c r="BD313" i="82"/>
  <c r="AB70" i="86"/>
  <c r="U340" i="86"/>
  <c r="BD1531" i="82"/>
  <c r="BI1445" i="82"/>
  <c r="AK339" i="86"/>
  <c r="AB429" i="86"/>
  <c r="BD1992" i="82"/>
  <c r="BI312" i="82"/>
  <c r="J37" i="18"/>
  <c r="T1660" i="82" s="1"/>
  <c r="BD1363" i="82"/>
  <c r="AB295" i="86"/>
  <c r="BD481" i="82"/>
  <c r="P385" i="86"/>
  <c r="U115" i="86"/>
  <c r="BI1278" i="82"/>
  <c r="AG37" i="18"/>
  <c r="BI1823" i="82"/>
  <c r="BI1907" i="82"/>
  <c r="T452" i="82"/>
  <c r="AK36" i="18"/>
  <c r="T3076" i="82"/>
  <c r="T27" i="82"/>
  <c r="G37" i="18"/>
  <c r="T3151" i="82" s="1"/>
  <c r="T2014" i="82"/>
  <c r="T949" i="82"/>
  <c r="AR36" i="18"/>
  <c r="AP114" i="86"/>
  <c r="BD606" i="82"/>
  <c r="BD775" i="82"/>
  <c r="AI160" i="86"/>
  <c r="BI1404" i="82"/>
  <c r="AJ37" i="18"/>
  <c r="BI354" i="82"/>
  <c r="K37" i="18"/>
  <c r="I251" i="86"/>
  <c r="W251" i="86"/>
  <c r="AD251" i="86"/>
  <c r="P251" i="86"/>
  <c r="P296" i="86"/>
  <c r="W296" i="86"/>
  <c r="AD296" i="86"/>
  <c r="I296" i="86"/>
  <c r="W161" i="86"/>
  <c r="P161" i="86"/>
  <c r="I161" i="86"/>
  <c r="AD161" i="86"/>
  <c r="BI732" i="82"/>
  <c r="T37" i="18"/>
  <c r="T1802" i="82" s="1"/>
  <c r="T2653" i="82"/>
  <c r="AD116" i="86"/>
  <c r="W116" i="86"/>
  <c r="P116" i="86"/>
  <c r="I116" i="86"/>
  <c r="I71" i="86"/>
  <c r="AD71" i="86"/>
  <c r="W71" i="86"/>
  <c r="P71" i="86"/>
  <c r="P341" i="86" s="1"/>
  <c r="P206" i="86"/>
  <c r="AD206" i="86"/>
  <c r="W206" i="86"/>
  <c r="I206" i="86"/>
  <c r="BD943" i="82"/>
  <c r="AB205" i="86"/>
  <c r="BI1362" i="82"/>
  <c r="AI37" i="18"/>
  <c r="T2015" i="82" s="1"/>
  <c r="T2511" i="82"/>
  <c r="AT36" i="18"/>
  <c r="T2937" i="82" s="1"/>
  <c r="BD2034" i="82"/>
  <c r="AI429" i="86"/>
  <c r="BI2034" i="82" s="1"/>
  <c r="BI815" i="82"/>
  <c r="T168" i="82"/>
  <c r="AQ36" i="18"/>
  <c r="Q36" i="18"/>
  <c r="BI1110" i="82"/>
  <c r="AC37" i="18"/>
  <c r="BI270" i="82"/>
  <c r="I37" i="18"/>
  <c r="T879" i="82" s="1"/>
  <c r="U384" i="86"/>
  <c r="BI1740" i="82" s="1"/>
  <c r="BD1740" i="82"/>
  <c r="AP25" i="86"/>
  <c r="BI187" i="82" s="1"/>
  <c r="BD187" i="82"/>
  <c r="BD1111" i="82"/>
  <c r="P430" i="86"/>
  <c r="U250" i="86"/>
  <c r="BD355" i="82"/>
  <c r="AI70" i="86"/>
  <c r="BI1320" i="82"/>
  <c r="AH37" i="18"/>
  <c r="T1234" i="82" s="1"/>
  <c r="BD35" i="18"/>
  <c r="T3078" i="82" s="1"/>
  <c r="T3644" i="82"/>
  <c r="BI648" i="82"/>
  <c r="R37" i="18"/>
  <c r="BD1405" i="82"/>
  <c r="AI295" i="86"/>
  <c r="BI103" i="82"/>
  <c r="E38" i="18"/>
  <c r="BD523" i="82"/>
  <c r="W385" i="86"/>
  <c r="AB115" i="86"/>
  <c r="BD1446" i="82"/>
  <c r="AP294" i="86"/>
  <c r="BI1446" i="82" s="1"/>
  <c r="T310" i="82"/>
  <c r="AA36" i="18"/>
  <c r="T3434" i="82" s="1"/>
  <c r="BD2075" i="82"/>
  <c r="AP428" i="86"/>
  <c r="BI2075" i="82" s="1"/>
  <c r="T733" i="82"/>
  <c r="BE33" i="18"/>
  <c r="T3857" i="82" s="1"/>
  <c r="BI228" i="82"/>
  <c r="H37" i="18"/>
  <c r="BD649" i="82"/>
  <c r="AK160" i="86"/>
  <c r="N160" i="86"/>
  <c r="T3715" i="82"/>
  <c r="BI1068" i="82"/>
  <c r="AB37" i="18"/>
  <c r="BI858" i="82"/>
  <c r="W37" i="18"/>
  <c r="BD62" i="82"/>
  <c r="U26" i="86"/>
  <c r="B125" i="77"/>
  <c r="E28" i="86"/>
  <c r="BD146" i="82"/>
  <c r="AD341" i="86"/>
  <c r="AI26" i="86"/>
  <c r="T2370" i="82"/>
  <c r="AO37" i="18"/>
  <c r="BD859" i="82"/>
  <c r="AK205" i="86"/>
  <c r="N205" i="86"/>
  <c r="BD1865" i="82"/>
  <c r="AP383" i="86"/>
  <c r="BI1865" i="82" s="1"/>
  <c r="BD1950" i="82"/>
  <c r="U429" i="86"/>
  <c r="BD1195" i="82"/>
  <c r="AD430" i="86"/>
  <c r="AI250" i="86"/>
  <c r="BD229" i="82"/>
  <c r="AK70" i="86"/>
  <c r="N70" i="86"/>
  <c r="T2582" i="82"/>
  <c r="BI1152" i="82"/>
  <c r="AD37" i="18"/>
  <c r="BI942" i="82"/>
  <c r="Y37" i="18"/>
  <c r="AP159" i="86"/>
  <c r="BI816" i="82" s="1"/>
  <c r="BD816" i="82"/>
  <c r="BI1739" i="82"/>
  <c r="BI522" i="82"/>
  <c r="O37" i="18"/>
  <c r="BI1781" i="82"/>
  <c r="AK295" i="86"/>
  <c r="BD1279" i="82"/>
  <c r="N295" i="86"/>
  <c r="W340" i="86"/>
  <c r="AD385" i="86"/>
  <c r="BD565" i="82"/>
  <c r="AI115" i="86"/>
  <c r="BI900" i="82"/>
  <c r="X37" i="18"/>
  <c r="BI690" i="82"/>
  <c r="S37" i="18"/>
  <c r="T1021" i="82" s="1"/>
  <c r="BD396" i="82"/>
  <c r="AP69" i="86"/>
  <c r="T1162" i="82"/>
  <c r="AW36" i="18"/>
  <c r="T1446" i="82" s="1"/>
  <c r="BI438" i="82"/>
  <c r="M37" i="18"/>
  <c r="T1730" i="82"/>
  <c r="AS36" i="18"/>
  <c r="BD691" i="82"/>
  <c r="U160" i="86"/>
  <c r="T2866" i="82"/>
  <c r="BC35" i="18"/>
  <c r="T2297" i="82" s="1"/>
  <c r="T381" i="82"/>
  <c r="AV36" i="18"/>
  <c r="AF36" i="18"/>
  <c r="T3505" i="82" s="1"/>
  <c r="AP249" i="86"/>
  <c r="BD1236" i="82"/>
  <c r="AP204" i="86"/>
  <c r="BI1026" i="82" s="1"/>
  <c r="BD1026" i="82"/>
  <c r="A42" i="18"/>
  <c r="A127" i="18"/>
  <c r="BD36" i="18" l="1"/>
  <c r="T3079" i="82" s="1"/>
  <c r="BB36" i="18"/>
  <c r="T1517" i="82" s="1"/>
  <c r="T1092" i="82"/>
  <c r="AP205" i="86"/>
  <c r="BI1027" i="82" s="1"/>
  <c r="BD1027" i="82"/>
  <c r="BI1236" i="82"/>
  <c r="BI691" i="82"/>
  <c r="S38" i="18"/>
  <c r="T1022" i="82" s="1"/>
  <c r="T169" i="82"/>
  <c r="AQ37" i="18"/>
  <c r="Q37" i="18"/>
  <c r="T3293" i="82" s="1"/>
  <c r="BD1573" i="82"/>
  <c r="AB340" i="86"/>
  <c r="BI1573" i="82" s="1"/>
  <c r="BI229" i="82"/>
  <c r="H38" i="18"/>
  <c r="AL38" i="18" s="1"/>
  <c r="AI430" i="86"/>
  <c r="BD2035" i="82"/>
  <c r="BI1950" i="82"/>
  <c r="T2867" i="82"/>
  <c r="BI62" i="82"/>
  <c r="D39" i="18"/>
  <c r="AP160" i="86"/>
  <c r="BI817" i="82" s="1"/>
  <c r="BD817" i="82"/>
  <c r="BI1111" i="82"/>
  <c r="AC38" i="18"/>
  <c r="T3292" i="82"/>
  <c r="BD944" i="82"/>
  <c r="AB206" i="86"/>
  <c r="BD314" i="82"/>
  <c r="AB71" i="86"/>
  <c r="BD482" i="82"/>
  <c r="P386" i="86"/>
  <c r="U116" i="86"/>
  <c r="AK161" i="86"/>
  <c r="BD650" i="82"/>
  <c r="N161" i="86"/>
  <c r="BD1406" i="82"/>
  <c r="AI296" i="86"/>
  <c r="BD1196" i="82"/>
  <c r="AD431" i="86"/>
  <c r="AI251" i="86"/>
  <c r="BI606" i="82"/>
  <c r="AL37" i="18"/>
  <c r="BI1363" i="82"/>
  <c r="AI38" i="18"/>
  <c r="T2016" i="82" s="1"/>
  <c r="BD1656" i="82"/>
  <c r="AP339" i="86"/>
  <c r="BI1153" i="82"/>
  <c r="AD38" i="18"/>
  <c r="AK340" i="86"/>
  <c r="AN37" i="18"/>
  <c r="BI901" i="82"/>
  <c r="X38" i="18"/>
  <c r="T1093" i="82" s="1"/>
  <c r="BI733" i="82"/>
  <c r="T38" i="18"/>
  <c r="T1803" i="82" s="1"/>
  <c r="BI1698" i="82"/>
  <c r="N385" i="86"/>
  <c r="BI1699" i="82" s="1"/>
  <c r="BD1699" i="82"/>
  <c r="AK385" i="86"/>
  <c r="BD147" i="82"/>
  <c r="AI27" i="86"/>
  <c r="I162" i="86"/>
  <c r="AD162" i="86"/>
  <c r="W162" i="86"/>
  <c r="P162" i="86"/>
  <c r="BI271" i="82"/>
  <c r="I38" i="18"/>
  <c r="T880" i="82" s="1"/>
  <c r="BD1909" i="82"/>
  <c r="AK430" i="86"/>
  <c r="N430" i="86"/>
  <c r="AP26" i="86"/>
  <c r="BI188" i="82" s="1"/>
  <c r="BD188" i="82"/>
  <c r="BI1572" i="82"/>
  <c r="T665" i="82"/>
  <c r="AZ36" i="18"/>
  <c r="T3789" i="82" s="1"/>
  <c r="T382" i="82"/>
  <c r="AV37" i="18"/>
  <c r="AF37" i="18"/>
  <c r="T3506" i="82" s="1"/>
  <c r="B126" i="77"/>
  <c r="E29" i="86"/>
  <c r="BI396" i="82"/>
  <c r="BI565" i="82"/>
  <c r="P38" i="18"/>
  <c r="BI1279" i="82"/>
  <c r="AG38" i="18"/>
  <c r="T1873" i="82"/>
  <c r="AP70" i="86"/>
  <c r="BI397" i="82" s="1"/>
  <c r="BD397" i="82"/>
  <c r="BI859" i="82"/>
  <c r="W38" i="18"/>
  <c r="W28" i="86"/>
  <c r="I28" i="86"/>
  <c r="E73" i="86"/>
  <c r="E433" i="86"/>
  <c r="E478" i="86"/>
  <c r="B32" i="89"/>
  <c r="E388" i="86"/>
  <c r="E253" i="86"/>
  <c r="E298" i="86"/>
  <c r="AD28" i="86"/>
  <c r="E343" i="86"/>
  <c r="E208" i="86"/>
  <c r="P28" i="86"/>
  <c r="E163" i="86"/>
  <c r="E118" i="86"/>
  <c r="BD1532" i="82"/>
  <c r="U341" i="86"/>
  <c r="BI1532" i="82" s="1"/>
  <c r="T1590" i="82"/>
  <c r="U430" i="86"/>
  <c r="BI1951" i="82" s="1"/>
  <c r="BD1951" i="82"/>
  <c r="T1163" i="82"/>
  <c r="AW37" i="18"/>
  <c r="AU36" i="18"/>
  <c r="T594" i="82"/>
  <c r="BI943" i="82"/>
  <c r="Y38" i="18"/>
  <c r="T1874" i="82" s="1"/>
  <c r="BD986" i="82"/>
  <c r="AI206" i="86"/>
  <c r="BD356" i="82"/>
  <c r="AI71" i="86"/>
  <c r="BD524" i="82"/>
  <c r="W386" i="86"/>
  <c r="AB116" i="86"/>
  <c r="BD692" i="82"/>
  <c r="U161" i="86"/>
  <c r="BD1364" i="82"/>
  <c r="AB296" i="86"/>
  <c r="W431" i="86"/>
  <c r="BD1154" i="82"/>
  <c r="AB251" i="86"/>
  <c r="BI775" i="82"/>
  <c r="U38" i="18"/>
  <c r="T3576" i="82"/>
  <c r="BI481" i="82"/>
  <c r="N38" i="18"/>
  <c r="BI1531" i="82"/>
  <c r="AB430" i="86"/>
  <c r="BI1993" i="82" s="1"/>
  <c r="BD1993" i="82"/>
  <c r="T950" i="82"/>
  <c r="AR37" i="18"/>
  <c r="T1376" i="82" s="1"/>
  <c r="BA36" i="18"/>
  <c r="T3788" i="82"/>
  <c r="BD1866" i="82"/>
  <c r="AP384" i="86"/>
  <c r="BI1866" i="82" s="1"/>
  <c r="BD607" i="82"/>
  <c r="AP115" i="86"/>
  <c r="BI607" i="82" s="1"/>
  <c r="T735" i="82"/>
  <c r="BE35" i="18"/>
  <c r="T3859" i="82" s="1"/>
  <c r="BD105" i="82"/>
  <c r="AB27" i="86"/>
  <c r="P207" i="86"/>
  <c r="I207" i="86"/>
  <c r="W207" i="86"/>
  <c r="AD207" i="86"/>
  <c r="BD63" i="82"/>
  <c r="U27" i="86"/>
  <c r="T809" i="82"/>
  <c r="BI1615" i="82"/>
  <c r="T2156" i="82"/>
  <c r="T1731" i="82"/>
  <c r="AS37" i="18"/>
  <c r="T2157" i="82" s="1"/>
  <c r="BI523" i="82"/>
  <c r="O38" i="18"/>
  <c r="T240" i="82"/>
  <c r="V37" i="18"/>
  <c r="T3364" i="82" s="1"/>
  <c r="BI355" i="82"/>
  <c r="K38" i="18"/>
  <c r="T2442" i="82" s="1"/>
  <c r="BD902" i="82"/>
  <c r="U206" i="86"/>
  <c r="BD230" i="82"/>
  <c r="AK71" i="86"/>
  <c r="N71" i="86"/>
  <c r="BD566" i="82"/>
  <c r="AD386" i="86"/>
  <c r="AI116" i="86"/>
  <c r="BD734" i="82"/>
  <c r="AB161" i="86"/>
  <c r="BD1322" i="82"/>
  <c r="U296" i="86"/>
  <c r="BD1070" i="82"/>
  <c r="AK251" i="86"/>
  <c r="I431" i="86"/>
  <c r="N251" i="86"/>
  <c r="BD1741" i="82"/>
  <c r="U385" i="86"/>
  <c r="BI1741" i="82" s="1"/>
  <c r="BI313" i="82"/>
  <c r="J38" i="18"/>
  <c r="BD2076" i="82"/>
  <c r="AP429" i="86"/>
  <c r="T3221" i="82"/>
  <c r="T2371" i="82"/>
  <c r="T1516" i="82"/>
  <c r="I297" i="86"/>
  <c r="P297" i="86"/>
  <c r="AD297" i="86"/>
  <c r="W297" i="86"/>
  <c r="BI1069" i="82"/>
  <c r="AB38" i="18"/>
  <c r="T28" i="82"/>
  <c r="G38" i="18"/>
  <c r="T3363" i="82"/>
  <c r="T2725" i="82"/>
  <c r="AY37" i="18"/>
  <c r="BI20" i="82"/>
  <c r="C39" i="18"/>
  <c r="BI104" i="82"/>
  <c r="E39" i="18"/>
  <c r="BI146" i="82"/>
  <c r="F39" i="18"/>
  <c r="BD1825" i="82"/>
  <c r="AI385" i="86"/>
  <c r="AP295" i="86"/>
  <c r="BI1447" i="82" s="1"/>
  <c r="BD1447" i="82"/>
  <c r="T1944" i="82"/>
  <c r="AX37" i="18"/>
  <c r="BI1195" i="82"/>
  <c r="AE38" i="18"/>
  <c r="AI341" i="86"/>
  <c r="BI1616" i="82" s="1"/>
  <c r="BD1616" i="82"/>
  <c r="T311" i="82"/>
  <c r="AA37" i="18"/>
  <c r="T3435" i="82" s="1"/>
  <c r="BI649" i="82"/>
  <c r="R38" i="18"/>
  <c r="T98" i="82"/>
  <c r="L37" i="18"/>
  <c r="T3222" i="82" s="1"/>
  <c r="BD1783" i="82"/>
  <c r="AB385" i="86"/>
  <c r="BI1405" i="82"/>
  <c r="AJ38" i="18"/>
  <c r="T2797" i="82" s="1"/>
  <c r="BD860" i="82"/>
  <c r="AK206" i="86"/>
  <c r="N206" i="86"/>
  <c r="BD272" i="82"/>
  <c r="U71" i="86"/>
  <c r="BD440" i="82"/>
  <c r="I386" i="86"/>
  <c r="AK116" i="86"/>
  <c r="N116" i="86"/>
  <c r="BD776" i="82"/>
  <c r="AI161" i="86"/>
  <c r="BD1280" i="82"/>
  <c r="AK296" i="86"/>
  <c r="N296" i="86"/>
  <c r="P431" i="86"/>
  <c r="BD1112" i="82"/>
  <c r="U251" i="86"/>
  <c r="T2441" i="82"/>
  <c r="T2796" i="82"/>
  <c r="T1375" i="82"/>
  <c r="T453" i="82"/>
  <c r="AK37" i="18"/>
  <c r="T3577" i="82" s="1"/>
  <c r="BI1992" i="82"/>
  <c r="BC36" i="18"/>
  <c r="T2298" i="82" s="1"/>
  <c r="BI439" i="82"/>
  <c r="M38" i="18"/>
  <c r="BI1321" i="82"/>
  <c r="AH38" i="18"/>
  <c r="BD21" i="82"/>
  <c r="AK27" i="86"/>
  <c r="N27" i="86"/>
  <c r="P117" i="86"/>
  <c r="W117" i="86"/>
  <c r="I117" i="86"/>
  <c r="AD117" i="86"/>
  <c r="AD252" i="86"/>
  <c r="P252" i="86"/>
  <c r="I252" i="86"/>
  <c r="W252" i="86"/>
  <c r="I72" i="86"/>
  <c r="P72" i="86"/>
  <c r="AD72" i="86"/>
  <c r="AD342" i="86" s="1"/>
  <c r="W72" i="86"/>
  <c r="AM37" i="18"/>
  <c r="AP250" i="86"/>
  <c r="BI1237" i="82" s="1"/>
  <c r="BD1237" i="82"/>
  <c r="BI985" i="82"/>
  <c r="Z38" i="18"/>
  <c r="T2512" i="82"/>
  <c r="AT37" i="18"/>
  <c r="T2938" i="82" s="1"/>
  <c r="I341" i="86"/>
  <c r="W341" i="86"/>
  <c r="A43" i="18"/>
  <c r="A128" i="18"/>
  <c r="AM38" i="18" l="1"/>
  <c r="AO38" i="18"/>
  <c r="AI342" i="86"/>
  <c r="BI1617" i="82" s="1"/>
  <c r="BD1617" i="82"/>
  <c r="BD273" i="82"/>
  <c r="U72" i="86"/>
  <c r="P432" i="86"/>
  <c r="BD1113" i="82"/>
  <c r="U252" i="86"/>
  <c r="W387" i="86"/>
  <c r="BD525" i="82"/>
  <c r="AB117" i="86"/>
  <c r="AP27" i="86"/>
  <c r="BI189" i="82" s="1"/>
  <c r="BD189" i="82"/>
  <c r="T1235" i="82"/>
  <c r="BI440" i="82"/>
  <c r="M39" i="18"/>
  <c r="BI272" i="82"/>
  <c r="I39" i="18"/>
  <c r="T881" i="82" s="1"/>
  <c r="T1591" i="82"/>
  <c r="T3009" i="82"/>
  <c r="T525" i="82"/>
  <c r="BD1281" i="82"/>
  <c r="AK297" i="86"/>
  <c r="N297" i="86"/>
  <c r="T1661" i="82"/>
  <c r="BD1910" i="82"/>
  <c r="AK431" i="86"/>
  <c r="N431" i="86"/>
  <c r="BI1910" i="82" s="1"/>
  <c r="BI1322" i="82"/>
  <c r="AH39" i="18"/>
  <c r="T1236" i="82" s="1"/>
  <c r="BI230" i="82"/>
  <c r="H39" i="18"/>
  <c r="AL39" i="18" s="1"/>
  <c r="T1306" i="82"/>
  <c r="BD903" i="82"/>
  <c r="U207" i="86"/>
  <c r="T736" i="82"/>
  <c r="BE36" i="18"/>
  <c r="T3860" i="82" s="1"/>
  <c r="BI1154" i="82"/>
  <c r="AD39" i="18"/>
  <c r="BI1364" i="82"/>
  <c r="AI39" i="18"/>
  <c r="BI356" i="82"/>
  <c r="K39" i="18"/>
  <c r="T1447" i="82"/>
  <c r="AN38" i="18"/>
  <c r="AP38" i="18" s="1"/>
  <c r="T3649" i="82" s="1"/>
  <c r="AD118" i="86"/>
  <c r="W118" i="86"/>
  <c r="P118" i="86"/>
  <c r="I118" i="86"/>
  <c r="AD73" i="86"/>
  <c r="AD343" i="86" s="1"/>
  <c r="W73" i="86"/>
  <c r="P73" i="86"/>
  <c r="P343" i="86" s="1"/>
  <c r="I73" i="86"/>
  <c r="I343" i="86" s="1"/>
  <c r="T2513" i="82"/>
  <c r="AT38" i="18"/>
  <c r="T2939" i="82" s="1"/>
  <c r="BD693" i="82"/>
  <c r="U162" i="86"/>
  <c r="BI147" i="82"/>
  <c r="F40" i="18"/>
  <c r="T2086" i="82"/>
  <c r="BC37" i="18"/>
  <c r="T2299" i="82" s="1"/>
  <c r="BI1196" i="82"/>
  <c r="AE39" i="18"/>
  <c r="BI314" i="82"/>
  <c r="J39" i="18"/>
  <c r="T1662" i="82" s="1"/>
  <c r="BI2035" i="82"/>
  <c r="B127" i="77"/>
  <c r="E30" i="86"/>
  <c r="BD1574" i="82"/>
  <c r="AB341" i="86"/>
  <c r="T2655" i="82"/>
  <c r="T1305" i="82"/>
  <c r="BB37" i="18"/>
  <c r="BD231" i="82"/>
  <c r="AK72" i="86"/>
  <c r="N72" i="86"/>
  <c r="AD432" i="86"/>
  <c r="BD1197" i="82"/>
  <c r="AI252" i="86"/>
  <c r="BD483" i="82"/>
  <c r="P387" i="86"/>
  <c r="U117" i="86"/>
  <c r="BD1952" i="82"/>
  <c r="U431" i="86"/>
  <c r="BI1952" i="82" s="1"/>
  <c r="AP116" i="86"/>
  <c r="BI608" i="82" s="1"/>
  <c r="BD608" i="82"/>
  <c r="T2726" i="82"/>
  <c r="AY38" i="18"/>
  <c r="T3010" i="82" s="1"/>
  <c r="T2372" i="82"/>
  <c r="AO39" i="18"/>
  <c r="T3152" i="82"/>
  <c r="BD1365" i="82"/>
  <c r="AB297" i="86"/>
  <c r="AP251" i="86"/>
  <c r="BI1238" i="82" s="1"/>
  <c r="BD1238" i="82"/>
  <c r="BI566" i="82"/>
  <c r="P39" i="18"/>
  <c r="BD398" i="82"/>
  <c r="AP71" i="86"/>
  <c r="BI398" i="82" s="1"/>
  <c r="T1732" i="82"/>
  <c r="AS38" i="18"/>
  <c r="T2158" i="82" s="1"/>
  <c r="BD987" i="82"/>
  <c r="AI207" i="86"/>
  <c r="BI105" i="82"/>
  <c r="E40" i="18"/>
  <c r="T951" i="82"/>
  <c r="AR38" i="18"/>
  <c r="BI524" i="82"/>
  <c r="O39" i="18"/>
  <c r="AD163" i="86"/>
  <c r="W163" i="86"/>
  <c r="P163" i="86"/>
  <c r="I163" i="86"/>
  <c r="BD148" i="82"/>
  <c r="AI28" i="86"/>
  <c r="BD22" i="82"/>
  <c r="AK28" i="86"/>
  <c r="N28" i="86"/>
  <c r="P29" i="86"/>
  <c r="E389" i="86"/>
  <c r="E299" i="86"/>
  <c r="E74" i="86"/>
  <c r="E119" i="86"/>
  <c r="E164" i="86"/>
  <c r="E209" i="86"/>
  <c r="B33" i="89"/>
  <c r="E344" i="86"/>
  <c r="E254" i="86"/>
  <c r="AD29" i="86"/>
  <c r="I29" i="86"/>
  <c r="E479" i="86"/>
  <c r="E434" i="86"/>
  <c r="W29" i="86"/>
  <c r="T666" i="82"/>
  <c r="AZ37" i="18"/>
  <c r="BD735" i="82"/>
  <c r="AB162" i="86"/>
  <c r="BD1867" i="82"/>
  <c r="AP385" i="86"/>
  <c r="BI1867" i="82" s="1"/>
  <c r="BD1657" i="82"/>
  <c r="AP340" i="86"/>
  <c r="BI1657" i="82" s="1"/>
  <c r="BI1656" i="82"/>
  <c r="T524" i="82"/>
  <c r="AP37" i="18"/>
  <c r="BA37" i="18"/>
  <c r="AI431" i="86"/>
  <c r="BI2036" i="82" s="1"/>
  <c r="BD2036" i="82"/>
  <c r="BI650" i="82"/>
  <c r="R39" i="18"/>
  <c r="BI482" i="82"/>
  <c r="N39" i="18"/>
  <c r="T99" i="82"/>
  <c r="L38" i="18"/>
  <c r="T3223" i="82" s="1"/>
  <c r="BD1490" i="82"/>
  <c r="AK341" i="86"/>
  <c r="BD315" i="82"/>
  <c r="AB72" i="86"/>
  <c r="BD1155" i="82"/>
  <c r="W432" i="86"/>
  <c r="AB252" i="86"/>
  <c r="AD387" i="86"/>
  <c r="BD567" i="82"/>
  <c r="AI117" i="86"/>
  <c r="BI21" i="82"/>
  <c r="C40" i="18"/>
  <c r="T170" i="82"/>
  <c r="AQ38" i="18"/>
  <c r="Q38" i="18"/>
  <c r="BI1280" i="82"/>
  <c r="AG39" i="18"/>
  <c r="BI776" i="82"/>
  <c r="U39" i="18"/>
  <c r="T2585" i="82" s="1"/>
  <c r="BD1700" i="82"/>
  <c r="AK386" i="86"/>
  <c r="N386" i="86"/>
  <c r="BI1700" i="82" s="1"/>
  <c r="BI860" i="82"/>
  <c r="W39" i="18"/>
  <c r="BI1783" i="82"/>
  <c r="T29" i="82"/>
  <c r="G39" i="18"/>
  <c r="T3153" i="82" s="1"/>
  <c r="BD1407" i="82"/>
  <c r="AI297" i="86"/>
  <c r="AI386" i="86"/>
  <c r="BI1826" i="82" s="1"/>
  <c r="BD1826" i="82"/>
  <c r="BI63" i="82"/>
  <c r="D40" i="18"/>
  <c r="BD945" i="82"/>
  <c r="AB207" i="86"/>
  <c r="W342" i="86"/>
  <c r="T2584" i="82"/>
  <c r="AB431" i="86"/>
  <c r="BD1994" i="82"/>
  <c r="BI692" i="82"/>
  <c r="S39" i="18"/>
  <c r="T1023" i="82" s="1"/>
  <c r="BD1784" i="82"/>
  <c r="AB386" i="86"/>
  <c r="BI1784" i="82" s="1"/>
  <c r="BI986" i="82"/>
  <c r="Z39" i="18"/>
  <c r="T2656" i="82" s="1"/>
  <c r="BD64" i="82"/>
  <c r="U28" i="86"/>
  <c r="AD298" i="86"/>
  <c r="W298" i="86"/>
  <c r="P298" i="86"/>
  <c r="I298" i="86"/>
  <c r="BD106" i="82"/>
  <c r="W343" i="86"/>
  <c r="AB28" i="86"/>
  <c r="T454" i="82"/>
  <c r="AK38" i="18"/>
  <c r="T3578" i="82" s="1"/>
  <c r="BI1909" i="82"/>
  <c r="BD777" i="82"/>
  <c r="AI162" i="86"/>
  <c r="T1945" i="82"/>
  <c r="AX38" i="18"/>
  <c r="T2229" i="82" s="1"/>
  <c r="U386" i="86"/>
  <c r="BI1742" i="82" s="1"/>
  <c r="BD1742" i="82"/>
  <c r="BI944" i="82"/>
  <c r="Y39" i="18"/>
  <c r="T1875" i="82" s="1"/>
  <c r="T1164" i="82"/>
  <c r="AW38" i="18"/>
  <c r="T1448" i="82" s="1"/>
  <c r="BD37" i="18"/>
  <c r="BD357" i="82"/>
  <c r="AI72" i="86"/>
  <c r="BD1071" i="82"/>
  <c r="I432" i="86"/>
  <c r="AK252" i="86"/>
  <c r="N252" i="86"/>
  <c r="BD441" i="82"/>
  <c r="I387" i="86"/>
  <c r="AK117" i="86"/>
  <c r="N117" i="86"/>
  <c r="I342" i="86"/>
  <c r="BI1112" i="82"/>
  <c r="AC39" i="18"/>
  <c r="BD1448" i="82"/>
  <c r="AP296" i="86"/>
  <c r="BI1448" i="82" s="1"/>
  <c r="BD1028" i="82"/>
  <c r="AP206" i="86"/>
  <c r="BI1028" i="82" s="1"/>
  <c r="T241" i="82"/>
  <c r="V38" i="18"/>
  <c r="T2228" i="82"/>
  <c r="BI1825" i="82"/>
  <c r="T383" i="82"/>
  <c r="AF38" i="18"/>
  <c r="T3507" i="82" s="1"/>
  <c r="AV38" i="18"/>
  <c r="BD1323" i="82"/>
  <c r="U297" i="86"/>
  <c r="T2868" i="82"/>
  <c r="BI2076" i="82"/>
  <c r="BI1070" i="82"/>
  <c r="AB39" i="18"/>
  <c r="BI734" i="82"/>
  <c r="T39" i="18"/>
  <c r="T1804" i="82" s="1"/>
  <c r="BI902" i="82"/>
  <c r="X39" i="18"/>
  <c r="T1094" i="82" s="1"/>
  <c r="P342" i="86"/>
  <c r="BD861" i="82"/>
  <c r="AK207" i="86"/>
  <c r="N207" i="86"/>
  <c r="T3718" i="82"/>
  <c r="AD208" i="86"/>
  <c r="W208" i="86"/>
  <c r="P208" i="86"/>
  <c r="I208" i="86"/>
  <c r="AD253" i="86"/>
  <c r="W253" i="86"/>
  <c r="P253" i="86"/>
  <c r="I253" i="86"/>
  <c r="T312" i="82"/>
  <c r="AA38" i="18"/>
  <c r="T3436" i="82" s="1"/>
  <c r="BD2077" i="82"/>
  <c r="AP430" i="86"/>
  <c r="BI2077" i="82" s="1"/>
  <c r="BD651" i="82"/>
  <c r="AK162" i="86"/>
  <c r="N162" i="86"/>
  <c r="BI1406" i="82"/>
  <c r="AJ39" i="18"/>
  <c r="AP161" i="86"/>
  <c r="BD818" i="82"/>
  <c r="T810" i="82"/>
  <c r="AM39" i="18"/>
  <c r="AU37" i="18"/>
  <c r="T3719" i="82" s="1"/>
  <c r="T595" i="82"/>
  <c r="A44" i="18"/>
  <c r="A129" i="18"/>
  <c r="BD38" i="18" l="1"/>
  <c r="T3081" i="82" s="1"/>
  <c r="BB38" i="18"/>
  <c r="T1519" i="82" s="1"/>
  <c r="T1307" i="82"/>
  <c r="AD433" i="86"/>
  <c r="BD1198" i="82"/>
  <c r="AI253" i="86"/>
  <c r="BD988" i="82"/>
  <c r="AI208" i="86"/>
  <c r="BI861" i="82"/>
  <c r="W40" i="18"/>
  <c r="BI441" i="82"/>
  <c r="M40" i="18"/>
  <c r="BI1071" i="82"/>
  <c r="AB40" i="18"/>
  <c r="T3080" i="82"/>
  <c r="BD1408" i="82"/>
  <c r="AI298" i="86"/>
  <c r="BI1994" i="82"/>
  <c r="BI945" i="82"/>
  <c r="Y40" i="18"/>
  <c r="T1876" i="82" s="1"/>
  <c r="T526" i="82"/>
  <c r="T3294" i="82"/>
  <c r="BI1155" i="82"/>
  <c r="AD40" i="18"/>
  <c r="T242" i="82"/>
  <c r="V39" i="18"/>
  <c r="T3366" i="82" s="1"/>
  <c r="BD23" i="82"/>
  <c r="AK29" i="86"/>
  <c r="N29" i="86"/>
  <c r="W74" i="86"/>
  <c r="W344" i="86" s="1"/>
  <c r="P74" i="86"/>
  <c r="I74" i="86"/>
  <c r="AD74" i="86"/>
  <c r="BD652" i="82"/>
  <c r="AK163" i="86"/>
  <c r="N163" i="86"/>
  <c r="T1733" i="82"/>
  <c r="AS39" i="18"/>
  <c r="T1592" i="82"/>
  <c r="T2514" i="82"/>
  <c r="AT39" i="18"/>
  <c r="T2940" i="82" s="1"/>
  <c r="U387" i="86"/>
  <c r="BI1743" i="82" s="1"/>
  <c r="BD1743" i="82"/>
  <c r="AI432" i="86"/>
  <c r="BI2037" i="82" s="1"/>
  <c r="BD2037" i="82"/>
  <c r="BD358" i="82"/>
  <c r="AI73" i="86"/>
  <c r="BD568" i="82"/>
  <c r="AD388" i="86"/>
  <c r="AI118" i="86"/>
  <c r="T2443" i="82"/>
  <c r="T1946" i="82"/>
  <c r="AX39" i="18"/>
  <c r="BD2078" i="82"/>
  <c r="AP431" i="86"/>
  <c r="BI2078" i="82" s="1"/>
  <c r="BI1281" i="82"/>
  <c r="AG40" i="18"/>
  <c r="AN39" i="18"/>
  <c r="T171" i="82"/>
  <c r="Q39" i="18"/>
  <c r="T3295" i="82" s="1"/>
  <c r="AQ39" i="18"/>
  <c r="AB387" i="86"/>
  <c r="BI1785" i="82" s="1"/>
  <c r="BD1785" i="82"/>
  <c r="BI273" i="82"/>
  <c r="I40" i="18"/>
  <c r="T882" i="82" s="1"/>
  <c r="B128" i="77"/>
  <c r="E31" i="86"/>
  <c r="BI818" i="82"/>
  <c r="BI651" i="82"/>
  <c r="R40" i="18"/>
  <c r="BD1072" i="82"/>
  <c r="I433" i="86"/>
  <c r="AK253" i="86"/>
  <c r="N253" i="86"/>
  <c r="BD862" i="82"/>
  <c r="AK208" i="86"/>
  <c r="N208" i="86"/>
  <c r="AP207" i="86"/>
  <c r="BI1029" i="82" s="1"/>
  <c r="BD1029" i="82"/>
  <c r="BI1323" i="82"/>
  <c r="AH40" i="18"/>
  <c r="T1237" i="82" s="1"/>
  <c r="T1165" i="82"/>
  <c r="AW39" i="18"/>
  <c r="T1449" i="82" s="1"/>
  <c r="BD609" i="82"/>
  <c r="AP117" i="86"/>
  <c r="BI609" i="82" s="1"/>
  <c r="BD1239" i="82"/>
  <c r="AP252" i="86"/>
  <c r="BI1239" i="82" s="1"/>
  <c r="BI357" i="82"/>
  <c r="K40" i="18"/>
  <c r="T2444" i="82" s="1"/>
  <c r="BD1282" i="82"/>
  <c r="AK298" i="86"/>
  <c r="N298" i="86"/>
  <c r="BI64" i="82"/>
  <c r="D41" i="18"/>
  <c r="BI1407" i="82"/>
  <c r="AJ40" i="18"/>
  <c r="T2799" i="82" s="1"/>
  <c r="BD1868" i="82"/>
  <c r="AP386" i="86"/>
  <c r="BI1868" i="82" s="1"/>
  <c r="AU38" i="18"/>
  <c r="T3720" i="82" s="1"/>
  <c r="T596" i="82"/>
  <c r="BI567" i="82"/>
  <c r="P40" i="18"/>
  <c r="AB432" i="86"/>
  <c r="BI1995" i="82" s="1"/>
  <c r="BD1995" i="82"/>
  <c r="T737" i="82"/>
  <c r="BE37" i="18"/>
  <c r="BD107" i="82"/>
  <c r="AB29" i="86"/>
  <c r="BD149" i="82"/>
  <c r="AD344" i="86"/>
  <c r="AI29" i="86"/>
  <c r="P209" i="86"/>
  <c r="AD209" i="86"/>
  <c r="I209" i="86"/>
  <c r="W209" i="86"/>
  <c r="W299" i="86"/>
  <c r="P299" i="86"/>
  <c r="I299" i="86"/>
  <c r="AD299" i="86"/>
  <c r="BI22" i="82"/>
  <c r="C41" i="18"/>
  <c r="BI148" i="82"/>
  <c r="F41" i="18"/>
  <c r="BD694" i="82"/>
  <c r="U163" i="86"/>
  <c r="BI1365" i="82"/>
  <c r="AI40" i="18"/>
  <c r="T2018" i="82" s="1"/>
  <c r="T2869" i="82"/>
  <c r="BI231" i="82"/>
  <c r="H40" i="18"/>
  <c r="AL40" i="18" s="1"/>
  <c r="T1518" i="82"/>
  <c r="BI1574" i="82"/>
  <c r="T2727" i="82"/>
  <c r="AY39" i="18"/>
  <c r="T3011" i="82" s="1"/>
  <c r="T2373" i="82"/>
  <c r="AO40" i="18"/>
  <c r="BD232" i="82"/>
  <c r="AK73" i="86"/>
  <c r="N73" i="86"/>
  <c r="BD442" i="82"/>
  <c r="I388" i="86"/>
  <c r="AK118" i="86"/>
  <c r="N118" i="86"/>
  <c r="T2087" i="82"/>
  <c r="BC38" i="18"/>
  <c r="BD1449" i="82"/>
  <c r="AP297" i="86"/>
  <c r="BI1449" i="82" s="1"/>
  <c r="BA38" i="18"/>
  <c r="BI1113" i="82"/>
  <c r="AC40" i="18"/>
  <c r="AP162" i="86"/>
  <c r="BI819" i="82" s="1"/>
  <c r="BD819" i="82"/>
  <c r="BD1114" i="82"/>
  <c r="P433" i="86"/>
  <c r="U253" i="86"/>
  <c r="BD904" i="82"/>
  <c r="U208" i="86"/>
  <c r="BD1701" i="82"/>
  <c r="AK387" i="86"/>
  <c r="N387" i="86"/>
  <c r="BI1701" i="82" s="1"/>
  <c r="BD1911" i="82"/>
  <c r="AK432" i="86"/>
  <c r="N432" i="86"/>
  <c r="BI106" i="82"/>
  <c r="E41" i="18"/>
  <c r="BD1324" i="82"/>
  <c r="U298" i="86"/>
  <c r="U343" i="86"/>
  <c r="BI1534" i="82" s="1"/>
  <c r="BD1534" i="82"/>
  <c r="T811" i="82"/>
  <c r="T313" i="82"/>
  <c r="AA39" i="18"/>
  <c r="T3437" i="82" s="1"/>
  <c r="T455" i="82"/>
  <c r="AK39" i="18"/>
  <c r="BD1658" i="82"/>
  <c r="AP341" i="86"/>
  <c r="BI1658" i="82" s="1"/>
  <c r="T952" i="82"/>
  <c r="AR39" i="18"/>
  <c r="T1378" i="82" s="1"/>
  <c r="T3648" i="82"/>
  <c r="AD254" i="86"/>
  <c r="P254" i="86"/>
  <c r="W254" i="86"/>
  <c r="I254" i="86"/>
  <c r="W164" i="86"/>
  <c r="P164" i="86"/>
  <c r="I164" i="86"/>
  <c r="AD164" i="86"/>
  <c r="BD1492" i="82"/>
  <c r="AK343" i="86"/>
  <c r="AI343" i="86"/>
  <c r="BI1618" i="82" s="1"/>
  <c r="BD1618" i="82"/>
  <c r="BD736" i="82"/>
  <c r="AB163" i="86"/>
  <c r="T1377" i="82"/>
  <c r="BI987" i="82"/>
  <c r="Z40" i="18"/>
  <c r="T2657" i="82" s="1"/>
  <c r="BI1197" i="82"/>
  <c r="AE40" i="18"/>
  <c r="AP72" i="86"/>
  <c r="BI399" i="82" s="1"/>
  <c r="BD399" i="82"/>
  <c r="BD274" i="82"/>
  <c r="U73" i="86"/>
  <c r="BD484" i="82"/>
  <c r="P388" i="86"/>
  <c r="U118" i="86"/>
  <c r="T2017" i="82"/>
  <c r="BI903" i="82"/>
  <c r="X40" i="18"/>
  <c r="T1095" i="82" s="1"/>
  <c r="BI525" i="82"/>
  <c r="O40" i="18"/>
  <c r="T2798" i="82"/>
  <c r="W433" i="86"/>
  <c r="BD1156" i="82"/>
  <c r="AB253" i="86"/>
  <c r="BD946" i="82"/>
  <c r="AB208" i="86"/>
  <c r="U342" i="86"/>
  <c r="BD1533" i="82"/>
  <c r="T384" i="82"/>
  <c r="AF39" i="18"/>
  <c r="T3508" i="82" s="1"/>
  <c r="AV39" i="18"/>
  <c r="AZ38" i="18"/>
  <c r="T3791" i="82" s="1"/>
  <c r="T667" i="82"/>
  <c r="T3365" i="82"/>
  <c r="BD1491" i="82"/>
  <c r="AK342" i="86"/>
  <c r="BI777" i="82"/>
  <c r="U40" i="18"/>
  <c r="T2586" i="82" s="1"/>
  <c r="BD1576" i="82"/>
  <c r="AB343" i="86"/>
  <c r="BI1576" i="82" s="1"/>
  <c r="BD1366" i="82"/>
  <c r="AB298" i="86"/>
  <c r="AB342" i="86"/>
  <c r="BI1575" i="82" s="1"/>
  <c r="BD1575" i="82"/>
  <c r="T30" i="82"/>
  <c r="G40" i="18"/>
  <c r="T3154" i="82" s="1"/>
  <c r="AI387" i="86"/>
  <c r="BI1827" i="82" s="1"/>
  <c r="BD1827" i="82"/>
  <c r="BI315" i="82"/>
  <c r="J40" i="18"/>
  <c r="T1663" i="82" s="1"/>
  <c r="BI735" i="82"/>
  <c r="T40" i="18"/>
  <c r="T1805" i="82" s="1"/>
  <c r="T3790" i="82"/>
  <c r="W119" i="86"/>
  <c r="P119" i="86"/>
  <c r="I119" i="86"/>
  <c r="AD119" i="86"/>
  <c r="BD65" i="82"/>
  <c r="P344" i="86"/>
  <c r="U29" i="86"/>
  <c r="AP28" i="86"/>
  <c r="BI190" i="82" s="1"/>
  <c r="BD190" i="82"/>
  <c r="BD778" i="82"/>
  <c r="AI163" i="86"/>
  <c r="BI483" i="82"/>
  <c r="N40" i="18"/>
  <c r="W30" i="86"/>
  <c r="E345" i="86"/>
  <c r="E75" i="86"/>
  <c r="E300" i="86"/>
  <c r="B34" i="89"/>
  <c r="I30" i="86"/>
  <c r="E255" i="86"/>
  <c r="E120" i="86"/>
  <c r="E435" i="86"/>
  <c r="AD30" i="86"/>
  <c r="E165" i="86"/>
  <c r="E480" i="86"/>
  <c r="P30" i="86"/>
  <c r="E390" i="86"/>
  <c r="E210" i="86"/>
  <c r="BI693" i="82"/>
  <c r="S40" i="18"/>
  <c r="T1024" i="82" s="1"/>
  <c r="BD316" i="82"/>
  <c r="AB73" i="86"/>
  <c r="BD526" i="82"/>
  <c r="W388" i="86"/>
  <c r="AB118" i="86"/>
  <c r="T100" i="82"/>
  <c r="L39" i="18"/>
  <c r="T3224" i="82" s="1"/>
  <c r="U432" i="86"/>
  <c r="BI1953" i="82" s="1"/>
  <c r="BD1953" i="82"/>
  <c r="A45" i="18"/>
  <c r="A130" i="18"/>
  <c r="AM40" i="18" l="1"/>
  <c r="BA39" i="18"/>
  <c r="T739" i="82" s="1"/>
  <c r="BD24" i="82"/>
  <c r="AK30" i="86"/>
  <c r="N30" i="86"/>
  <c r="AB388" i="86"/>
  <c r="BI1786" i="82" s="1"/>
  <c r="BD1786" i="82"/>
  <c r="BI778" i="82"/>
  <c r="U41" i="18"/>
  <c r="T2587" i="82" s="1"/>
  <c r="B129" i="77"/>
  <c r="E32" i="86"/>
  <c r="W120" i="86"/>
  <c r="AD120" i="86"/>
  <c r="P120" i="86"/>
  <c r="I120" i="86"/>
  <c r="AD300" i="86"/>
  <c r="P300" i="86"/>
  <c r="I300" i="86"/>
  <c r="W300" i="86"/>
  <c r="U344" i="86"/>
  <c r="BI1535" i="82" s="1"/>
  <c r="BD1535" i="82"/>
  <c r="BD485" i="82"/>
  <c r="P389" i="86"/>
  <c r="U119" i="86"/>
  <c r="T527" i="82"/>
  <c r="BI1366" i="82"/>
  <c r="AI41" i="18"/>
  <c r="T2019" i="82" s="1"/>
  <c r="T668" i="82"/>
  <c r="AZ39" i="18"/>
  <c r="BI1533" i="82"/>
  <c r="T1734" i="82"/>
  <c r="AS40" i="18"/>
  <c r="T2160" i="82" s="1"/>
  <c r="BI484" i="82"/>
  <c r="N41" i="18"/>
  <c r="AK164" i="86"/>
  <c r="BD653" i="82"/>
  <c r="N164" i="86"/>
  <c r="BD1157" i="82"/>
  <c r="W434" i="86"/>
  <c r="AB254" i="86"/>
  <c r="BD2079" i="82"/>
  <c r="AP432" i="86"/>
  <c r="BI2079" i="82" s="1"/>
  <c r="BD1954" i="82"/>
  <c r="U433" i="86"/>
  <c r="BI1954" i="82" s="1"/>
  <c r="T1166" i="82"/>
  <c r="AW40" i="18"/>
  <c r="T1450" i="82" s="1"/>
  <c r="BD610" i="82"/>
  <c r="AP118" i="86"/>
  <c r="BI610" i="82" s="1"/>
  <c r="AP73" i="86"/>
  <c r="BI400" i="82" s="1"/>
  <c r="BD400" i="82"/>
  <c r="AK299" i="86"/>
  <c r="BD1283" i="82"/>
  <c r="N299" i="86"/>
  <c r="AK209" i="86"/>
  <c r="BD863" i="82"/>
  <c r="N209" i="86"/>
  <c r="AI344" i="86"/>
  <c r="BI1619" i="82" s="1"/>
  <c r="BD1619" i="82"/>
  <c r="T2088" i="82"/>
  <c r="BC39" i="18"/>
  <c r="T2301" i="82" s="1"/>
  <c r="BI358" i="82"/>
  <c r="K41" i="18"/>
  <c r="T2445" i="82" s="1"/>
  <c r="T2159" i="82"/>
  <c r="BD317" i="82"/>
  <c r="AB74" i="86"/>
  <c r="T172" i="82"/>
  <c r="AQ40" i="18"/>
  <c r="Q40" i="18"/>
  <c r="T3296" i="82" s="1"/>
  <c r="BI988" i="82"/>
  <c r="Z41" i="18"/>
  <c r="T2658" i="82" s="1"/>
  <c r="AI433" i="86"/>
  <c r="BI2038" i="82" s="1"/>
  <c r="BD2038" i="82"/>
  <c r="BD150" i="82"/>
  <c r="AI30" i="86"/>
  <c r="BD108" i="82"/>
  <c r="AB30" i="86"/>
  <c r="BI65" i="82"/>
  <c r="D42" i="18"/>
  <c r="BI316" i="82"/>
  <c r="J41" i="18"/>
  <c r="T1664" i="82" s="1"/>
  <c r="W210" i="86"/>
  <c r="P210" i="86"/>
  <c r="AD210" i="86"/>
  <c r="I210" i="86"/>
  <c r="I165" i="86"/>
  <c r="AD165" i="86"/>
  <c r="W165" i="86"/>
  <c r="P165" i="86"/>
  <c r="W255" i="86"/>
  <c r="AD255" i="86"/>
  <c r="P255" i="86"/>
  <c r="I255" i="86"/>
  <c r="W75" i="86"/>
  <c r="P75" i="86"/>
  <c r="I75" i="86"/>
  <c r="AD75" i="86"/>
  <c r="T953" i="82"/>
  <c r="AR40" i="18"/>
  <c r="W389" i="86"/>
  <c r="BD527" i="82"/>
  <c r="AB119" i="86"/>
  <c r="BI946" i="82"/>
  <c r="Y41" i="18"/>
  <c r="T1877" i="82" s="1"/>
  <c r="AB433" i="86"/>
  <c r="BI1996" i="82" s="1"/>
  <c r="BD1996" i="82"/>
  <c r="BD1744" i="82"/>
  <c r="U388" i="86"/>
  <c r="BI1744" i="82" s="1"/>
  <c r="BI736" i="82"/>
  <c r="T41" i="18"/>
  <c r="T1806" i="82" s="1"/>
  <c r="BD1660" i="82"/>
  <c r="AP343" i="86"/>
  <c r="BI1660" i="82" s="1"/>
  <c r="BD695" i="82"/>
  <c r="U164" i="86"/>
  <c r="BD1115" i="82"/>
  <c r="P434" i="86"/>
  <c r="U254" i="86"/>
  <c r="T1593" i="82"/>
  <c r="BI904" i="82"/>
  <c r="X41" i="18"/>
  <c r="T1096" i="82" s="1"/>
  <c r="T2300" i="82"/>
  <c r="BD1702" i="82"/>
  <c r="AK388" i="86"/>
  <c r="N388" i="86"/>
  <c r="BI1702" i="82" s="1"/>
  <c r="BD39" i="18"/>
  <c r="BI694" i="82"/>
  <c r="S41" i="18"/>
  <c r="T1025" i="82" s="1"/>
  <c r="T31" i="82"/>
  <c r="G41" i="18"/>
  <c r="T3155" i="82" s="1"/>
  <c r="BD1325" i="82"/>
  <c r="U299" i="86"/>
  <c r="BD989" i="82"/>
  <c r="AI209" i="86"/>
  <c r="T3861" i="82"/>
  <c r="T2515" i="82"/>
  <c r="AT40" i="18"/>
  <c r="T2941" i="82" s="1"/>
  <c r="BI1282" i="82"/>
  <c r="AG41" i="18"/>
  <c r="BI1072" i="82"/>
  <c r="AB41" i="18"/>
  <c r="T597" i="82"/>
  <c r="AU39" i="18"/>
  <c r="T3721" i="82" s="1"/>
  <c r="T456" i="82"/>
  <c r="AK40" i="18"/>
  <c r="T3580" i="82" s="1"/>
  <c r="T2230" i="82"/>
  <c r="BI568" i="82"/>
  <c r="P41" i="18"/>
  <c r="BD359" i="82"/>
  <c r="AI74" i="86"/>
  <c r="BI23" i="82"/>
  <c r="C42" i="18"/>
  <c r="BB39" i="18"/>
  <c r="BD569" i="82"/>
  <c r="AD389" i="86"/>
  <c r="AI119" i="86"/>
  <c r="BD1659" i="82"/>
  <c r="AP342" i="86"/>
  <c r="BI1659" i="82" s="1"/>
  <c r="BD737" i="82"/>
  <c r="AB164" i="86"/>
  <c r="AD434" i="86"/>
  <c r="BD1199" i="82"/>
  <c r="AI254" i="86"/>
  <c r="T738" i="82"/>
  <c r="BE38" i="18"/>
  <c r="T3862" i="82" s="1"/>
  <c r="BD1367" i="82"/>
  <c r="AB299" i="86"/>
  <c r="BD905" i="82"/>
  <c r="U209" i="86"/>
  <c r="BI107" i="82"/>
  <c r="E42" i="18"/>
  <c r="AP298" i="86"/>
  <c r="BI1450" i="82" s="1"/>
  <c r="BD1450" i="82"/>
  <c r="BI862" i="82"/>
  <c r="W41" i="18"/>
  <c r="AP253" i="86"/>
  <c r="BI1240" i="82" s="1"/>
  <c r="BD1240" i="82"/>
  <c r="T243" i="82"/>
  <c r="V40" i="18"/>
  <c r="AD31" i="86"/>
  <c r="E391" i="86"/>
  <c r="I31" i="86"/>
  <c r="E256" i="86"/>
  <c r="P31" i="86"/>
  <c r="E121" i="86"/>
  <c r="E211" i="86"/>
  <c r="E481" i="86"/>
  <c r="B35" i="89"/>
  <c r="E166" i="86"/>
  <c r="E301" i="86"/>
  <c r="E436" i="86"/>
  <c r="W31" i="86"/>
  <c r="E346" i="86"/>
  <c r="E76" i="86"/>
  <c r="AI388" i="86"/>
  <c r="BI1828" i="82" s="1"/>
  <c r="BD1828" i="82"/>
  <c r="AN40" i="18"/>
  <c r="BI652" i="82"/>
  <c r="R41" i="18"/>
  <c r="AK74" i="86"/>
  <c r="BD233" i="82"/>
  <c r="N74" i="86"/>
  <c r="I344" i="86"/>
  <c r="BI1408" i="82"/>
  <c r="AJ41" i="18"/>
  <c r="T2800" i="82" s="1"/>
  <c r="T385" i="82"/>
  <c r="AV40" i="18"/>
  <c r="AF40" i="18"/>
  <c r="T3509" i="82" s="1"/>
  <c r="T314" i="82"/>
  <c r="AA40" i="18"/>
  <c r="T3438" i="82" s="1"/>
  <c r="BI1198" i="82"/>
  <c r="AE41" i="18"/>
  <c r="BI526" i="82"/>
  <c r="O41" i="18"/>
  <c r="BD66" i="82"/>
  <c r="P345" i="86"/>
  <c r="M23" i="81" s="1"/>
  <c r="AA23" i="81" s="1"/>
  <c r="AI23" i="81" s="1"/>
  <c r="U30" i="86"/>
  <c r="BD443" i="82"/>
  <c r="AK119" i="86"/>
  <c r="I389" i="86"/>
  <c r="N119" i="86"/>
  <c r="BI1156" i="82"/>
  <c r="AD41" i="18"/>
  <c r="BI274" i="82"/>
  <c r="I41" i="18"/>
  <c r="T883" i="82" s="1"/>
  <c r="T2728" i="82"/>
  <c r="AY40" i="18"/>
  <c r="T3012" i="82" s="1"/>
  <c r="BD779" i="82"/>
  <c r="AI164" i="86"/>
  <c r="BD1073" i="82"/>
  <c r="AK254" i="86"/>
  <c r="I434" i="86"/>
  <c r="N254" i="86"/>
  <c r="T3579" i="82"/>
  <c r="T1308" i="82"/>
  <c r="BB40" i="18"/>
  <c r="T1521" i="82" s="1"/>
  <c r="BI1324" i="82"/>
  <c r="AH41" i="18"/>
  <c r="T1238" i="82" s="1"/>
  <c r="BI1911" i="82"/>
  <c r="BD1869" i="82"/>
  <c r="AP387" i="86"/>
  <c r="BI1869" i="82" s="1"/>
  <c r="BI1114" i="82"/>
  <c r="AC41" i="18"/>
  <c r="BI442" i="82"/>
  <c r="M41" i="18"/>
  <c r="BI232" i="82"/>
  <c r="H41" i="18"/>
  <c r="AL41" i="18" s="1"/>
  <c r="T2870" i="82"/>
  <c r="T101" i="82"/>
  <c r="L40" i="18"/>
  <c r="T3225" i="82" s="1"/>
  <c r="T2374" i="82"/>
  <c r="AO41" i="18"/>
  <c r="BD1409" i="82"/>
  <c r="AI299" i="86"/>
  <c r="BD947" i="82"/>
  <c r="AB209" i="86"/>
  <c r="BI149" i="82"/>
  <c r="F42" i="18"/>
  <c r="AB344" i="86"/>
  <c r="BI1577" i="82" s="1"/>
  <c r="BD1577" i="82"/>
  <c r="T812" i="82"/>
  <c r="AP208" i="86"/>
  <c r="BI1030" i="82" s="1"/>
  <c r="BD1030" i="82"/>
  <c r="BD1912" i="82"/>
  <c r="AK433" i="86"/>
  <c r="N433" i="86"/>
  <c r="BI1912" i="82" s="1"/>
  <c r="AP163" i="86"/>
  <c r="BI820" i="82" s="1"/>
  <c r="BD820" i="82"/>
  <c r="BD275" i="82"/>
  <c r="U74" i="86"/>
  <c r="AP29" i="86"/>
  <c r="BI191" i="82" s="1"/>
  <c r="BD191" i="82"/>
  <c r="T1947" i="82"/>
  <c r="AX40" i="18"/>
  <c r="T2231" i="82" s="1"/>
  <c r="AP39" i="18"/>
  <c r="A46" i="18"/>
  <c r="A131" i="18"/>
  <c r="AN41" i="18" l="1"/>
  <c r="AM41" i="18"/>
  <c r="AP41" i="18" s="1"/>
  <c r="T3652" i="82" s="1"/>
  <c r="BD40" i="18"/>
  <c r="T3083" i="82" s="1"/>
  <c r="T528" i="82"/>
  <c r="T3650" i="82"/>
  <c r="BD1703" i="82"/>
  <c r="AK389" i="86"/>
  <c r="N389" i="86"/>
  <c r="BI1703" i="82" s="1"/>
  <c r="BI275" i="82"/>
  <c r="I42" i="18"/>
  <c r="T884" i="82" s="1"/>
  <c r="BI947" i="82"/>
  <c r="Y42" i="18"/>
  <c r="T1878" i="82" s="1"/>
  <c r="AP254" i="86"/>
  <c r="BI1241" i="82" s="1"/>
  <c r="BD1241" i="82"/>
  <c r="T1948" i="82"/>
  <c r="AX41" i="18"/>
  <c r="T2232" i="82" s="1"/>
  <c r="AP119" i="86"/>
  <c r="BI611" i="82" s="1"/>
  <c r="BD611" i="82"/>
  <c r="T669" i="82"/>
  <c r="AZ40" i="18"/>
  <c r="T3793" i="82" s="1"/>
  <c r="BD1493" i="82"/>
  <c r="AK344" i="86"/>
  <c r="T244" i="82"/>
  <c r="V41" i="18"/>
  <c r="T3368" i="82" s="1"/>
  <c r="AD256" i="86"/>
  <c r="P256" i="86"/>
  <c r="I256" i="86"/>
  <c r="W256" i="86"/>
  <c r="T3367" i="82"/>
  <c r="T315" i="82"/>
  <c r="AA41" i="18"/>
  <c r="T3439" i="82" s="1"/>
  <c r="T1594" i="82"/>
  <c r="BI1367" i="82"/>
  <c r="AI42" i="18"/>
  <c r="T2020" i="82" s="1"/>
  <c r="BI1199" i="82"/>
  <c r="AE42" i="18"/>
  <c r="AI389" i="86"/>
  <c r="BI1829" i="82" s="1"/>
  <c r="BD1829" i="82"/>
  <c r="T32" i="82"/>
  <c r="G42" i="18"/>
  <c r="T3156" i="82" s="1"/>
  <c r="T2516" i="82"/>
  <c r="AT41" i="18"/>
  <c r="T2942" i="82" s="1"/>
  <c r="T386" i="82"/>
  <c r="AV41" i="18"/>
  <c r="AF41" i="18"/>
  <c r="T3510" i="82" s="1"/>
  <c r="BD1870" i="82"/>
  <c r="AP388" i="86"/>
  <c r="BI1870" i="82" s="1"/>
  <c r="BI1115" i="82"/>
  <c r="AC42" i="18"/>
  <c r="BI527" i="82"/>
  <c r="O42" i="18"/>
  <c r="BD318" i="82"/>
  <c r="AB75" i="86"/>
  <c r="BD1158" i="82"/>
  <c r="W435" i="86"/>
  <c r="AB255" i="86"/>
  <c r="BD654" i="82"/>
  <c r="AK165" i="86"/>
  <c r="N165" i="86"/>
  <c r="BD948" i="82"/>
  <c r="AB210" i="86"/>
  <c r="BI150" i="82"/>
  <c r="F43" i="18"/>
  <c r="AP209" i="86"/>
  <c r="BI1031" i="82" s="1"/>
  <c r="BD1031" i="82"/>
  <c r="T954" i="82"/>
  <c r="AR41" i="18"/>
  <c r="T1380" i="82" s="1"/>
  <c r="AK300" i="86"/>
  <c r="BD1284" i="82"/>
  <c r="N300" i="86"/>
  <c r="BD486" i="82"/>
  <c r="P390" i="86"/>
  <c r="M117" i="81" s="1"/>
  <c r="AA117" i="81" s="1"/>
  <c r="AI117" i="81" s="1"/>
  <c r="U120" i="86"/>
  <c r="BD109" i="82"/>
  <c r="AB31" i="86"/>
  <c r="T2871" i="82"/>
  <c r="T173" i="82"/>
  <c r="AQ41" i="18"/>
  <c r="Q41" i="18"/>
  <c r="T3297" i="82" s="1"/>
  <c r="BD2080" i="82"/>
  <c r="AP433" i="86"/>
  <c r="BI2080" i="82" s="1"/>
  <c r="T1309" i="82"/>
  <c r="T1735" i="82"/>
  <c r="AS41" i="18"/>
  <c r="T2161" i="82" s="1"/>
  <c r="BI233" i="82"/>
  <c r="H42" i="18"/>
  <c r="W76" i="86"/>
  <c r="W346" i="86" s="1"/>
  <c r="P76" i="86"/>
  <c r="P346" i="86" s="1"/>
  <c r="AD76" i="86"/>
  <c r="I76" i="86"/>
  <c r="I346" i="86" s="1"/>
  <c r="I301" i="86"/>
  <c r="AD301" i="86"/>
  <c r="P301" i="86"/>
  <c r="W301" i="86"/>
  <c r="AD211" i="86"/>
  <c r="I211" i="86"/>
  <c r="W211" i="86"/>
  <c r="P211" i="86"/>
  <c r="BD25" i="82"/>
  <c r="AK31" i="86"/>
  <c r="N31" i="86"/>
  <c r="BI989" i="82"/>
  <c r="Z42" i="18"/>
  <c r="T2659" i="82" s="1"/>
  <c r="BD1955" i="82"/>
  <c r="U434" i="86"/>
  <c r="BI1955" i="82" s="1"/>
  <c r="BD360" i="82"/>
  <c r="AI75" i="86"/>
  <c r="BD1074" i="82"/>
  <c r="I435" i="86"/>
  <c r="AK255" i="86"/>
  <c r="N255" i="86"/>
  <c r="BD696" i="82"/>
  <c r="U165" i="86"/>
  <c r="BD864" i="82"/>
  <c r="AK210" i="86"/>
  <c r="N210" i="86"/>
  <c r="BI108" i="82"/>
  <c r="E43" i="18"/>
  <c r="AD345" i="86"/>
  <c r="T598" i="82"/>
  <c r="AU40" i="18"/>
  <c r="T3722" i="82" s="1"/>
  <c r="BI1283" i="82"/>
  <c r="AG42" i="18"/>
  <c r="BI653" i="82"/>
  <c r="R42" i="18"/>
  <c r="BI485" i="82"/>
  <c r="N42" i="18"/>
  <c r="BD1326" i="82"/>
  <c r="U300" i="86"/>
  <c r="BD570" i="82"/>
  <c r="AD390" i="86"/>
  <c r="U117" i="81" s="1"/>
  <c r="AE117" i="81" s="1"/>
  <c r="AM117" i="81" s="1"/>
  <c r="AI120" i="86"/>
  <c r="BI24" i="82"/>
  <c r="C43" i="18"/>
  <c r="BD1913" i="82"/>
  <c r="AK434" i="86"/>
  <c r="N434" i="86"/>
  <c r="BI1913" i="82" s="1"/>
  <c r="I211" i="81"/>
  <c r="Y211" i="81" s="1"/>
  <c r="AG211" i="81" s="1"/>
  <c r="B130" i="77"/>
  <c r="E33" i="86"/>
  <c r="T2375" i="82"/>
  <c r="BI1409" i="82"/>
  <c r="AJ42" i="18"/>
  <c r="T2801" i="82" s="1"/>
  <c r="T102" i="82"/>
  <c r="L41" i="18"/>
  <c r="T3226" i="82" s="1"/>
  <c r="T1167" i="82"/>
  <c r="AW41" i="18"/>
  <c r="T1451" i="82" s="1"/>
  <c r="BI1073" i="82"/>
  <c r="AB42" i="18"/>
  <c r="BI779" i="82"/>
  <c r="U42" i="18"/>
  <c r="T2588" i="82" s="1"/>
  <c r="BI443" i="82"/>
  <c r="M42" i="18"/>
  <c r="BI66" i="82"/>
  <c r="D43" i="18"/>
  <c r="T2089" i="82"/>
  <c r="BC40" i="18"/>
  <c r="T2302" i="82" s="1"/>
  <c r="AD166" i="86"/>
  <c r="I166" i="86"/>
  <c r="W166" i="86"/>
  <c r="P166" i="86"/>
  <c r="I121" i="86"/>
  <c r="P121" i="86"/>
  <c r="W121" i="86"/>
  <c r="AD121" i="86"/>
  <c r="BI905" i="82"/>
  <c r="X42" i="18"/>
  <c r="T1097" i="82" s="1"/>
  <c r="AI434" i="86"/>
  <c r="BI2039" i="82" s="1"/>
  <c r="BD2039" i="82"/>
  <c r="T1520" i="82"/>
  <c r="BI359" i="82"/>
  <c r="K42" i="18"/>
  <c r="T2446" i="82" s="1"/>
  <c r="T3082" i="82"/>
  <c r="BC41" i="18"/>
  <c r="T2303" i="82" s="1"/>
  <c r="T2090" i="82"/>
  <c r="AB389" i="86"/>
  <c r="BI1787" i="82" s="1"/>
  <c r="BD1787" i="82"/>
  <c r="AK75" i="86"/>
  <c r="BD234" i="82"/>
  <c r="N75" i="86"/>
  <c r="BD1116" i="82"/>
  <c r="P435" i="86"/>
  <c r="U255" i="86"/>
  <c r="BD738" i="82"/>
  <c r="AB165" i="86"/>
  <c r="BD990" i="82"/>
  <c r="AI210" i="86"/>
  <c r="W345" i="86"/>
  <c r="BI863" i="82"/>
  <c r="W42" i="18"/>
  <c r="BI1157" i="82"/>
  <c r="AD42" i="18"/>
  <c r="T3792" i="82"/>
  <c r="AP40" i="18"/>
  <c r="T3651" i="82" s="1"/>
  <c r="U389" i="86"/>
  <c r="BI1745" i="82" s="1"/>
  <c r="BD1745" i="82"/>
  <c r="BD1410" i="82"/>
  <c r="AI300" i="86"/>
  <c r="BD528" i="82"/>
  <c r="W390" i="86"/>
  <c r="AB120" i="86"/>
  <c r="I345" i="86"/>
  <c r="BE39" i="18"/>
  <c r="T3863" i="82" s="1"/>
  <c r="U345" i="86"/>
  <c r="BI1536" i="82" s="1"/>
  <c r="BD1536" i="82"/>
  <c r="T2729" i="82"/>
  <c r="AY41" i="18"/>
  <c r="T3013" i="82" s="1"/>
  <c r="AP74" i="86"/>
  <c r="BI401" i="82" s="1"/>
  <c r="BD401" i="82"/>
  <c r="BD67" i="82"/>
  <c r="U31" i="86"/>
  <c r="BD151" i="82"/>
  <c r="AD346" i="86"/>
  <c r="AI31" i="86"/>
  <c r="BI737" i="82"/>
  <c r="T42" i="18"/>
  <c r="T1807" i="82" s="1"/>
  <c r="BI569" i="82"/>
  <c r="P42" i="18"/>
  <c r="T457" i="82"/>
  <c r="AK41" i="18"/>
  <c r="T3581" i="82" s="1"/>
  <c r="BI1325" i="82"/>
  <c r="AH42" i="18"/>
  <c r="T1239" i="82" s="1"/>
  <c r="BI695" i="82"/>
  <c r="S42" i="18"/>
  <c r="T1026" i="82" s="1"/>
  <c r="T1379" i="82"/>
  <c r="BD276" i="82"/>
  <c r="U75" i="86"/>
  <c r="BD1200" i="82"/>
  <c r="AD435" i="86"/>
  <c r="U211" i="81" s="1"/>
  <c r="AE211" i="81" s="1"/>
  <c r="AM211" i="81" s="1"/>
  <c r="AI255" i="86"/>
  <c r="BD780" i="82"/>
  <c r="AI165" i="86"/>
  <c r="BD906" i="82"/>
  <c r="U210" i="86"/>
  <c r="T813" i="82"/>
  <c r="AM42" i="18"/>
  <c r="BI317" i="82"/>
  <c r="J42" i="18"/>
  <c r="T1665" i="82" s="1"/>
  <c r="AP299" i="86"/>
  <c r="BI1451" i="82" s="1"/>
  <c r="BD1451" i="82"/>
  <c r="AB434" i="86"/>
  <c r="BI1997" i="82" s="1"/>
  <c r="BD1997" i="82"/>
  <c r="Q211" i="81"/>
  <c r="AC211" i="81" s="1"/>
  <c r="AK211" i="81" s="1"/>
  <c r="AP164" i="86"/>
  <c r="BI821" i="82" s="1"/>
  <c r="BD821" i="82"/>
  <c r="BA40" i="18"/>
  <c r="BD1368" i="82"/>
  <c r="AB300" i="86"/>
  <c r="BD444" i="82"/>
  <c r="I390" i="86"/>
  <c r="AK120" i="86"/>
  <c r="N120" i="86"/>
  <c r="AD32" i="86"/>
  <c r="E122" i="86"/>
  <c r="E437" i="86"/>
  <c r="E257" i="86"/>
  <c r="P32" i="86"/>
  <c r="E347" i="86"/>
  <c r="I32" i="86"/>
  <c r="E302" i="86"/>
  <c r="W32" i="86"/>
  <c r="E392" i="86"/>
  <c r="E167" i="86"/>
  <c r="E77" i="86"/>
  <c r="E482" i="86"/>
  <c r="B36" i="89"/>
  <c r="E212" i="86"/>
  <c r="AP30" i="86"/>
  <c r="BI192" i="82" s="1"/>
  <c r="BD192" i="82"/>
  <c r="A47" i="18"/>
  <c r="A132" i="18"/>
  <c r="AO42" i="18" l="1"/>
  <c r="BA41" i="18"/>
  <c r="T741" i="82" s="1"/>
  <c r="AB346" i="86"/>
  <c r="BI1579" i="82" s="1"/>
  <c r="BD1579" i="82"/>
  <c r="BD110" i="82"/>
  <c r="AB32" i="86"/>
  <c r="P212" i="86"/>
  <c r="I212" i="86"/>
  <c r="AD212" i="86"/>
  <c r="W212" i="86"/>
  <c r="P167" i="86"/>
  <c r="W167" i="86"/>
  <c r="I167" i="86"/>
  <c r="AD167" i="86"/>
  <c r="BD26" i="82"/>
  <c r="AK32" i="86"/>
  <c r="N32" i="86"/>
  <c r="AP120" i="86"/>
  <c r="BI612" i="82" s="1"/>
  <c r="BD612" i="82"/>
  <c r="BI276" i="82"/>
  <c r="I43" i="18"/>
  <c r="T885" i="82" s="1"/>
  <c r="BI528" i="82"/>
  <c r="O43" i="18"/>
  <c r="BI990" i="82"/>
  <c r="Z43" i="18"/>
  <c r="T2660" i="82" s="1"/>
  <c r="BI1116" i="82"/>
  <c r="AC43" i="18"/>
  <c r="BD487" i="82"/>
  <c r="P391" i="86"/>
  <c r="U121" i="86"/>
  <c r="BD655" i="82"/>
  <c r="AK166" i="86"/>
  <c r="N166" i="86"/>
  <c r="T814" i="82"/>
  <c r="P33" i="86"/>
  <c r="E438" i="86"/>
  <c r="E258" i="86"/>
  <c r="B37" i="89"/>
  <c r="E393" i="86"/>
  <c r="E483" i="86"/>
  <c r="AD33" i="86"/>
  <c r="E348" i="86"/>
  <c r="E303" i="86"/>
  <c r="E78" i="86"/>
  <c r="E123" i="86"/>
  <c r="E168" i="86"/>
  <c r="E213" i="86"/>
  <c r="W33" i="86"/>
  <c r="I33" i="86"/>
  <c r="BD2081" i="82"/>
  <c r="AP434" i="86"/>
  <c r="BI2081" i="82" s="1"/>
  <c r="BI570" i="82"/>
  <c r="P43" i="18"/>
  <c r="BI864" i="82"/>
  <c r="W43" i="18"/>
  <c r="BI25" i="82"/>
  <c r="C44" i="18"/>
  <c r="BD907" i="82"/>
  <c r="U211" i="86"/>
  <c r="BD1369" i="82"/>
  <c r="AB301" i="86"/>
  <c r="BD235" i="82"/>
  <c r="AK76" i="86"/>
  <c r="N76" i="86"/>
  <c r="T103" i="82"/>
  <c r="L42" i="18"/>
  <c r="T3227" i="82" s="1"/>
  <c r="BB41" i="18"/>
  <c r="T1522" i="82" s="1"/>
  <c r="BI486" i="82"/>
  <c r="N43" i="18"/>
  <c r="BI948" i="82"/>
  <c r="Y43" i="18"/>
  <c r="T1879" i="82" s="1"/>
  <c r="BI318" i="82"/>
  <c r="J43" i="18"/>
  <c r="T1666" i="82" s="1"/>
  <c r="T1168" i="82"/>
  <c r="AW42" i="18"/>
  <c r="T1452" i="82" s="1"/>
  <c r="BD1201" i="82"/>
  <c r="AD436" i="86"/>
  <c r="AI256" i="86"/>
  <c r="BD1661" i="82"/>
  <c r="AP344" i="86"/>
  <c r="BI1661" i="82" s="1"/>
  <c r="BD1871" i="82"/>
  <c r="AP389" i="86"/>
  <c r="BI1871" i="82" s="1"/>
  <c r="B131" i="77"/>
  <c r="E34" i="86"/>
  <c r="W122" i="86"/>
  <c r="AD122" i="86"/>
  <c r="P122" i="86"/>
  <c r="I122" i="86"/>
  <c r="BD1704" i="82"/>
  <c r="AK390" i="86"/>
  <c r="N390" i="86"/>
  <c r="BI1704" i="82" s="1"/>
  <c r="T740" i="82"/>
  <c r="BE40" i="18"/>
  <c r="T3864" i="82" s="1"/>
  <c r="BI906" i="82"/>
  <c r="X43" i="18"/>
  <c r="T1098" i="82" s="1"/>
  <c r="BI1200" i="82"/>
  <c r="AE43" i="18"/>
  <c r="BI67" i="82"/>
  <c r="D44" i="18"/>
  <c r="AB390" i="86"/>
  <c r="BI1788" i="82" s="1"/>
  <c r="BD1788" i="82"/>
  <c r="T316" i="82"/>
  <c r="AA42" i="18"/>
  <c r="T3440" i="82" s="1"/>
  <c r="BD1956" i="82"/>
  <c r="U435" i="86"/>
  <c r="BI1956" i="82" s="1"/>
  <c r="AP75" i="86"/>
  <c r="BI402" i="82" s="1"/>
  <c r="BD402" i="82"/>
  <c r="BD445" i="82"/>
  <c r="I391" i="86"/>
  <c r="AK121" i="86"/>
  <c r="N121" i="86"/>
  <c r="BD781" i="82"/>
  <c r="AI166" i="86"/>
  <c r="AI390" i="86"/>
  <c r="BI1830" i="82" s="1"/>
  <c r="BD1830" i="82"/>
  <c r="T955" i="82"/>
  <c r="AR42" i="18"/>
  <c r="T1381" i="82" s="1"/>
  <c r="T458" i="82"/>
  <c r="AK42" i="18"/>
  <c r="T3582" i="82" s="1"/>
  <c r="AI345" i="86"/>
  <c r="BI1620" i="82" s="1"/>
  <c r="BD1620" i="82"/>
  <c r="U23" i="81"/>
  <c r="AE23" i="81" s="1"/>
  <c r="AM23" i="81" s="1"/>
  <c r="AP210" i="86"/>
  <c r="BI1032" i="82" s="1"/>
  <c r="BD1032" i="82"/>
  <c r="BI1074" i="82"/>
  <c r="AB43" i="18"/>
  <c r="BI360" i="82"/>
  <c r="K43" i="18"/>
  <c r="T2447" i="82" s="1"/>
  <c r="BD1495" i="82"/>
  <c r="AK346" i="86"/>
  <c r="BD949" i="82"/>
  <c r="AB211" i="86"/>
  <c r="BD1327" i="82"/>
  <c r="U301" i="86"/>
  <c r="BD361" i="82"/>
  <c r="AI76" i="86"/>
  <c r="AU41" i="18"/>
  <c r="T3723" i="82" s="1"/>
  <c r="T599" i="82"/>
  <c r="BI109" i="82"/>
  <c r="E44" i="18"/>
  <c r="U390" i="86"/>
  <c r="BI1746" i="82" s="1"/>
  <c r="BD1746" i="82"/>
  <c r="AP300" i="86"/>
  <c r="BI1452" i="82" s="1"/>
  <c r="BD1452" i="82"/>
  <c r="BI1158" i="82"/>
  <c r="AD43" i="18"/>
  <c r="AZ41" i="18"/>
  <c r="T3794" i="82" s="1"/>
  <c r="T670" i="82"/>
  <c r="AL42" i="18"/>
  <c r="BD1159" i="82"/>
  <c r="W436" i="86"/>
  <c r="AB256" i="86"/>
  <c r="BD68" i="82"/>
  <c r="U32" i="86"/>
  <c r="BD2040" i="82"/>
  <c r="AI435" i="86"/>
  <c r="BI2040" i="82" s="1"/>
  <c r="T2517" i="82"/>
  <c r="AT42" i="18"/>
  <c r="T2943" i="82" s="1"/>
  <c r="BI151" i="82"/>
  <c r="F44" i="18"/>
  <c r="U346" i="86"/>
  <c r="BI1537" i="82" s="1"/>
  <c r="BD1537" i="82"/>
  <c r="BI738" i="82"/>
  <c r="T43" i="18"/>
  <c r="T1808" i="82" s="1"/>
  <c r="Q117" i="81"/>
  <c r="AC117" i="81" s="1"/>
  <c r="AK117" i="81" s="1"/>
  <c r="BD571" i="82"/>
  <c r="AD391" i="86"/>
  <c r="AI121" i="86"/>
  <c r="BD697" i="82"/>
  <c r="U166" i="86"/>
  <c r="T174" i="82"/>
  <c r="AQ42" i="18"/>
  <c r="Q42" i="18"/>
  <c r="T3298" i="82" s="1"/>
  <c r="T387" i="82"/>
  <c r="AF42" i="18"/>
  <c r="T3511" i="82" s="1"/>
  <c r="AV42" i="18"/>
  <c r="T2872" i="82"/>
  <c r="T33" i="82"/>
  <c r="G43" i="18"/>
  <c r="T3157" i="82" s="1"/>
  <c r="T1595" i="82"/>
  <c r="AN43" i="18"/>
  <c r="AP255" i="86"/>
  <c r="BI1242" i="82" s="1"/>
  <c r="BD1242" i="82"/>
  <c r="AP31" i="86"/>
  <c r="BI193" i="82" s="1"/>
  <c r="BD193" i="82"/>
  <c r="BD865" i="82"/>
  <c r="AK211" i="86"/>
  <c r="N211" i="86"/>
  <c r="BD1411" i="82"/>
  <c r="AI301" i="86"/>
  <c r="BD277" i="82"/>
  <c r="U76" i="86"/>
  <c r="T2376" i="82"/>
  <c r="BI654" i="82"/>
  <c r="R43" i="18"/>
  <c r="AB435" i="86"/>
  <c r="BI1998" i="82" s="1"/>
  <c r="BD1998" i="82"/>
  <c r="T1736" i="82"/>
  <c r="AS42" i="18"/>
  <c r="T2162" i="82" s="1"/>
  <c r="BD1075" i="82"/>
  <c r="I436" i="86"/>
  <c r="AK256" i="86"/>
  <c r="N256" i="86"/>
  <c r="I117" i="81"/>
  <c r="Y117" i="81" s="1"/>
  <c r="AG117" i="81" s="1"/>
  <c r="BD152" i="82"/>
  <c r="AI32" i="86"/>
  <c r="AD77" i="86"/>
  <c r="W77" i="86"/>
  <c r="P77" i="86"/>
  <c r="P347" i="86" s="1"/>
  <c r="I77" i="86"/>
  <c r="I347" i="86" s="1"/>
  <c r="AD302" i="86"/>
  <c r="W302" i="86"/>
  <c r="P302" i="86"/>
  <c r="I302" i="86"/>
  <c r="AD257" i="86"/>
  <c r="W257" i="86"/>
  <c r="P257" i="86"/>
  <c r="I257" i="86"/>
  <c r="BI444" i="82"/>
  <c r="M43" i="18"/>
  <c r="BI1368" i="82"/>
  <c r="AI43" i="18"/>
  <c r="T2021" i="82" s="1"/>
  <c r="T1310" i="82"/>
  <c r="BI780" i="82"/>
  <c r="U43" i="18"/>
  <c r="T2589" i="82" s="1"/>
  <c r="BD1621" i="82"/>
  <c r="AI346" i="86"/>
  <c r="BI1621" i="82" s="1"/>
  <c r="BD1494" i="82"/>
  <c r="AK345" i="86"/>
  <c r="BI1410" i="82"/>
  <c r="AJ43" i="18"/>
  <c r="T2802" i="82" s="1"/>
  <c r="T1949" i="82"/>
  <c r="AX42" i="18"/>
  <c r="T2233" i="82" s="1"/>
  <c r="BD1578" i="82"/>
  <c r="AB345" i="86"/>
  <c r="BI1578" i="82" s="1"/>
  <c r="Q23" i="81"/>
  <c r="AC23" i="81" s="1"/>
  <c r="AK23" i="81" s="1"/>
  <c r="BI234" i="82"/>
  <c r="H43" i="18"/>
  <c r="BD529" i="82"/>
  <c r="W391" i="86"/>
  <c r="AB121" i="86"/>
  <c r="BD739" i="82"/>
  <c r="AB166" i="86"/>
  <c r="BI1326" i="82"/>
  <c r="AH43" i="18"/>
  <c r="T1240" i="82" s="1"/>
  <c r="T245" i="82"/>
  <c r="V42" i="18"/>
  <c r="T3369" i="82" s="1"/>
  <c r="BI696" i="82"/>
  <c r="S43" i="18"/>
  <c r="T1027" i="82" s="1"/>
  <c r="BD1914" i="82"/>
  <c r="AK435" i="86"/>
  <c r="N435" i="86"/>
  <c r="BI1914" i="82" s="1"/>
  <c r="M211" i="81"/>
  <c r="AA211" i="81" s="1"/>
  <c r="AI211" i="81" s="1"/>
  <c r="BD991" i="82"/>
  <c r="AI211" i="86"/>
  <c r="BD1285" i="82"/>
  <c r="AK301" i="86"/>
  <c r="N301" i="86"/>
  <c r="BD319" i="82"/>
  <c r="AB76" i="86"/>
  <c r="BD41" i="18"/>
  <c r="T3084" i="82" s="1"/>
  <c r="BI1284" i="82"/>
  <c r="AG43" i="18"/>
  <c r="AP165" i="86"/>
  <c r="BI822" i="82" s="1"/>
  <c r="BD822" i="82"/>
  <c r="T2730" i="82"/>
  <c r="AY42" i="18"/>
  <c r="T3014" i="82" s="1"/>
  <c r="AN42" i="18"/>
  <c r="BD1117" i="82"/>
  <c r="P436" i="86"/>
  <c r="U256" i="86"/>
  <c r="I23" i="81"/>
  <c r="Y23" i="81" s="1"/>
  <c r="AG23" i="81" s="1"/>
  <c r="A48" i="18"/>
  <c r="A133" i="18"/>
  <c r="BB42" i="18" l="1"/>
  <c r="T1523" i="82" s="1"/>
  <c r="AM43" i="18"/>
  <c r="AO43" i="18"/>
  <c r="BD1496" i="82"/>
  <c r="BD1538" i="82"/>
  <c r="U347" i="86"/>
  <c r="BI1538" i="82" s="1"/>
  <c r="BD1286" i="82"/>
  <c r="AK302" i="86"/>
  <c r="N302" i="86"/>
  <c r="T459" i="82"/>
  <c r="AK43" i="18"/>
  <c r="T3583" i="82" s="1"/>
  <c r="BI991" i="82"/>
  <c r="Z44" i="18"/>
  <c r="T2661" i="82" s="1"/>
  <c r="BD1957" i="82"/>
  <c r="U436" i="86"/>
  <c r="BI1957" i="82" s="1"/>
  <c r="BI1285" i="82"/>
  <c r="AG44" i="18"/>
  <c r="T104" i="82"/>
  <c r="L43" i="18"/>
  <c r="T3228" i="82" s="1"/>
  <c r="T175" i="82"/>
  <c r="Q43" i="18"/>
  <c r="T3299" i="82" s="1"/>
  <c r="AQ43" i="18"/>
  <c r="BD1160" i="82"/>
  <c r="W437" i="86"/>
  <c r="AB257" i="86"/>
  <c r="BD1370" i="82"/>
  <c r="AB302" i="86"/>
  <c r="BD320" i="82"/>
  <c r="AB77" i="86"/>
  <c r="AP256" i="86"/>
  <c r="BI1243" i="82" s="1"/>
  <c r="BD1243" i="82"/>
  <c r="AP211" i="86"/>
  <c r="BI1033" i="82" s="1"/>
  <c r="BD1033" i="82"/>
  <c r="AL43" i="18"/>
  <c r="BI68" i="82"/>
  <c r="D45" i="18"/>
  <c r="AB436" i="86"/>
  <c r="BI1999" i="82" s="1"/>
  <c r="BD1999" i="82"/>
  <c r="BD446" i="82"/>
  <c r="AK122" i="86"/>
  <c r="I392" i="86"/>
  <c r="N122" i="86"/>
  <c r="AD34" i="86"/>
  <c r="E349" i="86"/>
  <c r="E439" i="86"/>
  <c r="E169" i="86"/>
  <c r="P34" i="86"/>
  <c r="E214" i="86"/>
  <c r="E259" i="86"/>
  <c r="I34" i="86"/>
  <c r="W34" i="86"/>
  <c r="E484" i="86"/>
  <c r="E79" i="86"/>
  <c r="E304" i="86"/>
  <c r="B38" i="89"/>
  <c r="E394" i="86"/>
  <c r="E124" i="86"/>
  <c r="BI235" i="82"/>
  <c r="H44" i="18"/>
  <c r="AL44" i="18" s="1"/>
  <c r="BD111" i="82"/>
  <c r="AB33" i="86"/>
  <c r="I78" i="86"/>
  <c r="I348" i="86" s="1"/>
  <c r="AD78" i="86"/>
  <c r="AD348" i="86" s="1"/>
  <c r="W78" i="86"/>
  <c r="P78" i="86"/>
  <c r="P348" i="86" s="1"/>
  <c r="BI655" i="82"/>
  <c r="R44" i="18"/>
  <c r="U391" i="86"/>
  <c r="BI1747" i="82" s="1"/>
  <c r="BD1747" i="82"/>
  <c r="BI26" i="82"/>
  <c r="C45" i="18"/>
  <c r="BD782" i="82"/>
  <c r="AI167" i="86"/>
  <c r="BD950" i="82"/>
  <c r="AB212" i="86"/>
  <c r="BI110" i="82"/>
  <c r="E45" i="18"/>
  <c r="B132" i="77"/>
  <c r="E35" i="86"/>
  <c r="AP301" i="86"/>
  <c r="BI1453" i="82" s="1"/>
  <c r="BD1453" i="82"/>
  <c r="BI529" i="82"/>
  <c r="O44" i="18"/>
  <c r="BD1662" i="82"/>
  <c r="AP345" i="86"/>
  <c r="BI1662" i="82" s="1"/>
  <c r="BD1202" i="82"/>
  <c r="AD437" i="86"/>
  <c r="AI257" i="86"/>
  <c r="BD1412" i="82"/>
  <c r="AI302" i="86"/>
  <c r="BD362" i="82"/>
  <c r="AI77" i="86"/>
  <c r="BD1915" i="82"/>
  <c r="AK436" i="86"/>
  <c r="N436" i="86"/>
  <c r="BI1915" i="82" s="1"/>
  <c r="T2873" i="82"/>
  <c r="BI1411" i="82"/>
  <c r="AJ44" i="18"/>
  <c r="T2803" i="82" s="1"/>
  <c r="AZ42" i="18"/>
  <c r="T3795" i="82" s="1"/>
  <c r="T671" i="82"/>
  <c r="AU42" i="18"/>
  <c r="T3724" i="82" s="1"/>
  <c r="T600" i="82"/>
  <c r="BI571" i="82"/>
  <c r="P44" i="18"/>
  <c r="T1950" i="82"/>
  <c r="AX43" i="18"/>
  <c r="T2234" i="82" s="1"/>
  <c r="BI1327" i="82"/>
  <c r="AH44" i="18"/>
  <c r="T1241" i="82" s="1"/>
  <c r="BI445" i="82"/>
  <c r="M44" i="18"/>
  <c r="T815" i="82"/>
  <c r="BD488" i="82"/>
  <c r="P392" i="86"/>
  <c r="U122" i="86"/>
  <c r="BD403" i="82"/>
  <c r="AP76" i="86"/>
  <c r="BI403" i="82" s="1"/>
  <c r="BI907" i="82"/>
  <c r="X44" i="18"/>
  <c r="T1099" i="82" s="1"/>
  <c r="T317" i="82"/>
  <c r="AA43" i="18"/>
  <c r="T3441" i="82" s="1"/>
  <c r="I213" i="86"/>
  <c r="AD213" i="86"/>
  <c r="P213" i="86"/>
  <c r="W213" i="86"/>
  <c r="I303" i="86"/>
  <c r="AD303" i="86"/>
  <c r="P303" i="86"/>
  <c r="W303" i="86"/>
  <c r="BD69" i="82"/>
  <c r="U33" i="86"/>
  <c r="AP166" i="86"/>
  <c r="BI823" i="82" s="1"/>
  <c r="BD823" i="82"/>
  <c r="BD656" i="82"/>
  <c r="AK167" i="86"/>
  <c r="N167" i="86"/>
  <c r="BD992" i="82"/>
  <c r="AI212" i="86"/>
  <c r="W347" i="86"/>
  <c r="T2091" i="82"/>
  <c r="BC42" i="18"/>
  <c r="T2304" i="82" s="1"/>
  <c r="AB391" i="86"/>
  <c r="BI1789" i="82" s="1"/>
  <c r="BD1789" i="82"/>
  <c r="BD236" i="82"/>
  <c r="AK77" i="86"/>
  <c r="N77" i="86"/>
  <c r="BI152" i="82"/>
  <c r="F45" i="18"/>
  <c r="T2092" i="82"/>
  <c r="AI391" i="86"/>
  <c r="BI1831" i="82" s="1"/>
  <c r="BD1831" i="82"/>
  <c r="T2377" i="82"/>
  <c r="AP42" i="18"/>
  <c r="T3653" i="82" s="1"/>
  <c r="T529" i="82"/>
  <c r="BA42" i="18"/>
  <c r="BD1663" i="82"/>
  <c r="AP346" i="86"/>
  <c r="BI1663" i="82" s="1"/>
  <c r="T388" i="82"/>
  <c r="AF43" i="18"/>
  <c r="T3512" i="82" s="1"/>
  <c r="AV43" i="18"/>
  <c r="AP121" i="86"/>
  <c r="BI613" i="82" s="1"/>
  <c r="BD613" i="82"/>
  <c r="BD1872" i="82"/>
  <c r="AP390" i="86"/>
  <c r="BI1872" i="82" s="1"/>
  <c r="BD572" i="82"/>
  <c r="AD392" i="86"/>
  <c r="AI122" i="86"/>
  <c r="BI1201" i="82"/>
  <c r="AE44" i="18"/>
  <c r="I168" i="86"/>
  <c r="AD168" i="86"/>
  <c r="W168" i="86"/>
  <c r="P168" i="86"/>
  <c r="T1311" i="82"/>
  <c r="T1169" i="82"/>
  <c r="AW43" i="18"/>
  <c r="T1453" i="82" s="1"/>
  <c r="T1737" i="82"/>
  <c r="AS43" i="18"/>
  <c r="T2163" i="82" s="1"/>
  <c r="AP32" i="86"/>
  <c r="BI194" i="82" s="1"/>
  <c r="BD194" i="82"/>
  <c r="BD740" i="82"/>
  <c r="AB167" i="86"/>
  <c r="BD866" i="82"/>
  <c r="AK212" i="86"/>
  <c r="N212" i="86"/>
  <c r="BE41" i="18"/>
  <c r="T3865" i="82" s="1"/>
  <c r="BI319" i="82"/>
  <c r="J44" i="18"/>
  <c r="T1667" i="82" s="1"/>
  <c r="BD1076" i="82"/>
  <c r="AK257" i="86"/>
  <c r="I437" i="86"/>
  <c r="N257" i="86"/>
  <c r="BI1117" i="82"/>
  <c r="AC44" i="18"/>
  <c r="BD2082" i="82"/>
  <c r="AP435" i="86"/>
  <c r="BI2082" i="82" s="1"/>
  <c r="BI739" i="82"/>
  <c r="T44" i="18"/>
  <c r="T1809" i="82" s="1"/>
  <c r="BD1118" i="82"/>
  <c r="P437" i="86"/>
  <c r="U257" i="86"/>
  <c r="BD1328" i="82"/>
  <c r="U302" i="86"/>
  <c r="BD278" i="82"/>
  <c r="U77" i="86"/>
  <c r="AD347" i="86"/>
  <c r="BI1075" i="82"/>
  <c r="AB44" i="18"/>
  <c r="T246" i="82"/>
  <c r="V43" i="18"/>
  <c r="T3370" i="82" s="1"/>
  <c r="BI277" i="82"/>
  <c r="I44" i="18"/>
  <c r="T886" i="82" s="1"/>
  <c r="BI865" i="82"/>
  <c r="W44" i="18"/>
  <c r="BD42" i="18"/>
  <c r="T3085" i="82" s="1"/>
  <c r="BI697" i="82"/>
  <c r="S44" i="18"/>
  <c r="T1028" i="82" s="1"/>
  <c r="BI1159" i="82"/>
  <c r="AD44" i="18"/>
  <c r="T1596" i="82"/>
  <c r="BI361" i="82"/>
  <c r="K44" i="18"/>
  <c r="T2448" i="82" s="1"/>
  <c r="BI949" i="82"/>
  <c r="Y44" i="18"/>
  <c r="T1880" i="82" s="1"/>
  <c r="BI781" i="82"/>
  <c r="U44" i="18"/>
  <c r="T2590" i="82" s="1"/>
  <c r="BD1705" i="82"/>
  <c r="AK391" i="86"/>
  <c r="N391" i="86"/>
  <c r="BI1705" i="82" s="1"/>
  <c r="T2731" i="82"/>
  <c r="AY43" i="18"/>
  <c r="T3015" i="82" s="1"/>
  <c r="BD530" i="82"/>
  <c r="W392" i="86"/>
  <c r="AB122" i="86"/>
  <c r="AI436" i="86"/>
  <c r="BI2041" i="82" s="1"/>
  <c r="BD2041" i="82"/>
  <c r="T956" i="82"/>
  <c r="AR43" i="18"/>
  <c r="T1382" i="82" s="1"/>
  <c r="BI1369" i="82"/>
  <c r="AI44" i="18"/>
  <c r="T2022" i="82" s="1"/>
  <c r="T34" i="82"/>
  <c r="G44" i="18"/>
  <c r="T3158" i="82" s="1"/>
  <c r="T2518" i="82"/>
  <c r="AT43" i="18"/>
  <c r="T2944" i="82" s="1"/>
  <c r="BD27" i="82"/>
  <c r="AK33" i="86"/>
  <c r="N33" i="86"/>
  <c r="I123" i="86"/>
  <c r="AD123" i="86"/>
  <c r="W123" i="86"/>
  <c r="P123" i="86"/>
  <c r="BD153" i="82"/>
  <c r="AI33" i="86"/>
  <c r="W258" i="86"/>
  <c r="P258" i="86"/>
  <c r="AD258" i="86"/>
  <c r="I258" i="86"/>
  <c r="BI487" i="82"/>
  <c r="N44" i="18"/>
  <c r="BD698" i="82"/>
  <c r="U167" i="86"/>
  <c r="BD908" i="82"/>
  <c r="U212" i="86"/>
  <c r="A49" i="18"/>
  <c r="A134" i="18"/>
  <c r="AN44" i="18" l="1"/>
  <c r="BC43" i="18"/>
  <c r="T2305" i="82" s="1"/>
  <c r="BI153" i="82"/>
  <c r="F46" i="18"/>
  <c r="BD1119" i="82"/>
  <c r="P438" i="86"/>
  <c r="U258" i="86"/>
  <c r="T531" i="82"/>
  <c r="BI1118" i="82"/>
  <c r="AC45" i="18"/>
  <c r="BI866" i="82"/>
  <c r="W45" i="18"/>
  <c r="BD657" i="82"/>
  <c r="AK168" i="86"/>
  <c r="N168" i="86"/>
  <c r="AI392" i="86"/>
  <c r="BI1832" i="82" s="1"/>
  <c r="BD1832" i="82"/>
  <c r="T742" i="82"/>
  <c r="BE42" i="18"/>
  <c r="T3866" i="82" s="1"/>
  <c r="BI236" i="82"/>
  <c r="H45" i="18"/>
  <c r="AL45" i="18" s="1"/>
  <c r="BI656" i="82"/>
  <c r="R45" i="18"/>
  <c r="BD1371" i="82"/>
  <c r="AB303" i="86"/>
  <c r="BD951" i="82"/>
  <c r="AB213" i="86"/>
  <c r="AI437" i="86"/>
  <c r="BI2042" i="82" s="1"/>
  <c r="BD2042" i="82"/>
  <c r="T1738" i="82"/>
  <c r="AS44" i="18"/>
  <c r="T2164" i="82" s="1"/>
  <c r="P35" i="86"/>
  <c r="E80" i="86"/>
  <c r="E395" i="86"/>
  <c r="I35" i="86"/>
  <c r="E440" i="86"/>
  <c r="E305" i="86"/>
  <c r="B39" i="89"/>
  <c r="E350" i="86"/>
  <c r="E485" i="86"/>
  <c r="E170" i="86"/>
  <c r="W35" i="86"/>
  <c r="E260" i="86"/>
  <c r="AD35" i="86"/>
  <c r="E215" i="86"/>
  <c r="E125" i="86"/>
  <c r="BI950" i="82"/>
  <c r="Y45" i="18"/>
  <c r="T1881" i="82" s="1"/>
  <c r="T35" i="82"/>
  <c r="G45" i="18"/>
  <c r="T3159" i="82" s="1"/>
  <c r="BD321" i="82"/>
  <c r="AB78" i="86"/>
  <c r="W348" i="86"/>
  <c r="AK348" i="86" s="1"/>
  <c r="W124" i="86"/>
  <c r="AD124" i="86"/>
  <c r="P124" i="86"/>
  <c r="I124" i="86"/>
  <c r="I79" i="86"/>
  <c r="W79" i="86"/>
  <c r="W349" i="86" s="1"/>
  <c r="AD79" i="86"/>
  <c r="AD349" i="86" s="1"/>
  <c r="P79" i="86"/>
  <c r="AD259" i="86"/>
  <c r="P259" i="86"/>
  <c r="W259" i="86"/>
  <c r="I259" i="86"/>
  <c r="BD1706" i="82"/>
  <c r="AK392" i="86"/>
  <c r="N392" i="86"/>
  <c r="BI1706" i="82" s="1"/>
  <c r="T530" i="82"/>
  <c r="AP43" i="18"/>
  <c r="T3654" i="82" s="1"/>
  <c r="BA43" i="18"/>
  <c r="T601" i="82"/>
  <c r="AU43" i="18"/>
  <c r="T3725" i="82" s="1"/>
  <c r="BI698" i="82"/>
  <c r="S45" i="18"/>
  <c r="T1029" i="82" s="1"/>
  <c r="BI908" i="82"/>
  <c r="X45" i="18"/>
  <c r="T1100" i="82" s="1"/>
  <c r="T957" i="82"/>
  <c r="AR44" i="18"/>
  <c r="T1383" i="82" s="1"/>
  <c r="BD447" i="82"/>
  <c r="I393" i="86"/>
  <c r="AK123" i="86"/>
  <c r="N123" i="86"/>
  <c r="BD1873" i="82"/>
  <c r="AP391" i="86"/>
  <c r="BI1873" i="82" s="1"/>
  <c r="T2093" i="82"/>
  <c r="BI278" i="82"/>
  <c r="I45" i="18"/>
  <c r="T887" i="82" s="1"/>
  <c r="BD1161" i="82"/>
  <c r="W438" i="86"/>
  <c r="AB258" i="86"/>
  <c r="BD489" i="82"/>
  <c r="P393" i="86"/>
  <c r="U123" i="86"/>
  <c r="BI27" i="82"/>
  <c r="C46" i="18"/>
  <c r="BI530" i="82"/>
  <c r="O45" i="18"/>
  <c r="T389" i="82"/>
  <c r="AV44" i="18"/>
  <c r="AF44" i="18"/>
  <c r="T3513" i="82" s="1"/>
  <c r="U437" i="86"/>
  <c r="BI1958" i="82" s="1"/>
  <c r="BD1958" i="82"/>
  <c r="BI1076" i="82"/>
  <c r="AB45" i="18"/>
  <c r="BD1034" i="82"/>
  <c r="AP212" i="86"/>
  <c r="BI1034" i="82" s="1"/>
  <c r="BD699" i="82"/>
  <c r="U168" i="86"/>
  <c r="T2732" i="82"/>
  <c r="AY44" i="18"/>
  <c r="T3016" i="82" s="1"/>
  <c r="BD404" i="82"/>
  <c r="AP77" i="86"/>
  <c r="BI404" i="82" s="1"/>
  <c r="AB347" i="86"/>
  <c r="BI1580" i="82" s="1"/>
  <c r="BD1580" i="82"/>
  <c r="AP167" i="86"/>
  <c r="BI824" i="82" s="1"/>
  <c r="BD824" i="82"/>
  <c r="BI69" i="82"/>
  <c r="D46" i="18"/>
  <c r="BD1329" i="82"/>
  <c r="U303" i="86"/>
  <c r="BD909" i="82"/>
  <c r="U213" i="86"/>
  <c r="AM44" i="18"/>
  <c r="T2519" i="82"/>
  <c r="AT44" i="18"/>
  <c r="T2945" i="82" s="1"/>
  <c r="BD43" i="18"/>
  <c r="T3086" i="82" s="1"/>
  <c r="BD2083" i="82"/>
  <c r="AP436" i="86"/>
  <c r="BI2083" i="82" s="1"/>
  <c r="BI1412" i="82"/>
  <c r="AJ45" i="18"/>
  <c r="T2804" i="82" s="1"/>
  <c r="T247" i="82"/>
  <c r="V44" i="18"/>
  <c r="T3371" i="82" s="1"/>
  <c r="BD363" i="82"/>
  <c r="AI78" i="86"/>
  <c r="P214" i="86"/>
  <c r="W214" i="86"/>
  <c r="AD214" i="86"/>
  <c r="I214" i="86"/>
  <c r="BD614" i="82"/>
  <c r="AP122" i="86"/>
  <c r="BI614" i="82" s="1"/>
  <c r="BI320" i="82"/>
  <c r="J45" i="18"/>
  <c r="T1668" i="82" s="1"/>
  <c r="BI1160" i="82"/>
  <c r="AD45" i="18"/>
  <c r="T460" i="82"/>
  <c r="AK44" i="18"/>
  <c r="T3584" i="82" s="1"/>
  <c r="BD531" i="82"/>
  <c r="W393" i="86"/>
  <c r="AB123" i="86"/>
  <c r="BD1497" i="82"/>
  <c r="I31" i="81"/>
  <c r="Y31" i="81" s="1"/>
  <c r="AG31" i="81" s="1"/>
  <c r="AB392" i="86"/>
  <c r="BI1790" i="82" s="1"/>
  <c r="BD1790" i="82"/>
  <c r="T1951" i="82"/>
  <c r="AX44" i="18"/>
  <c r="T2235" i="82" s="1"/>
  <c r="BI1328" i="82"/>
  <c r="AH45" i="18"/>
  <c r="T1242" i="82" s="1"/>
  <c r="BD1916" i="82"/>
  <c r="AK437" i="86"/>
  <c r="N437" i="86"/>
  <c r="BI1916" i="82" s="1"/>
  <c r="BD741" i="82"/>
  <c r="AB168" i="86"/>
  <c r="T2378" i="82"/>
  <c r="BI992" i="82"/>
  <c r="Z45" i="18"/>
  <c r="T2662" i="82" s="1"/>
  <c r="U348" i="86"/>
  <c r="BI1539" i="82" s="1"/>
  <c r="BD1539" i="82"/>
  <c r="M31" i="81"/>
  <c r="AA31" i="81" s="1"/>
  <c r="AI31" i="81" s="1"/>
  <c r="BD1413" i="82"/>
  <c r="AI303" i="86"/>
  <c r="BD993" i="82"/>
  <c r="AI213" i="86"/>
  <c r="BI488" i="82"/>
  <c r="N45" i="18"/>
  <c r="T1597" i="82"/>
  <c r="BI782" i="82"/>
  <c r="U45" i="18"/>
  <c r="T2591" i="82" s="1"/>
  <c r="BD237" i="82"/>
  <c r="AK78" i="86"/>
  <c r="N78" i="86"/>
  <c r="T105" i="82"/>
  <c r="L44" i="18"/>
  <c r="T3229" i="82" s="1"/>
  <c r="BD112" i="82"/>
  <c r="AB34" i="86"/>
  <c r="BD70" i="82"/>
  <c r="P349" i="86"/>
  <c r="U34" i="86"/>
  <c r="BD154" i="82"/>
  <c r="AI34" i="86"/>
  <c r="T816" i="82"/>
  <c r="AM45" i="18"/>
  <c r="AB437" i="86"/>
  <c r="BI2000" i="82" s="1"/>
  <c r="BD2000" i="82"/>
  <c r="BI1286" i="82"/>
  <c r="AG45" i="18"/>
  <c r="AK347" i="86"/>
  <c r="BD1077" i="82"/>
  <c r="AK258" i="86"/>
  <c r="I438" i="86"/>
  <c r="N258" i="86"/>
  <c r="B133" i="77"/>
  <c r="E36" i="86"/>
  <c r="BD1203" i="82"/>
  <c r="AD438" i="86"/>
  <c r="AI258" i="86"/>
  <c r="AI348" i="86"/>
  <c r="BI1623" i="82" s="1"/>
  <c r="BD1623" i="82"/>
  <c r="U31" i="81"/>
  <c r="AE31" i="81" s="1"/>
  <c r="AM31" i="81" s="1"/>
  <c r="AD393" i="86"/>
  <c r="BD573" i="82"/>
  <c r="AI123" i="86"/>
  <c r="AP33" i="86"/>
  <c r="BI195" i="82" s="1"/>
  <c r="BD195" i="82"/>
  <c r="T318" i="82"/>
  <c r="AA44" i="18"/>
  <c r="T3442" i="82" s="1"/>
  <c r="AI347" i="86"/>
  <c r="BI1622" i="82" s="1"/>
  <c r="BD1622" i="82"/>
  <c r="T1170" i="82"/>
  <c r="AW44" i="18"/>
  <c r="T1454" i="82" s="1"/>
  <c r="BD1244" i="82"/>
  <c r="AP257" i="86"/>
  <c r="BI1244" i="82" s="1"/>
  <c r="BI740" i="82"/>
  <c r="T45" i="18"/>
  <c r="T1810" i="82" s="1"/>
  <c r="BB43" i="18"/>
  <c r="T1524" i="82" s="1"/>
  <c r="BD783" i="82"/>
  <c r="AI168" i="86"/>
  <c r="BI572" i="82"/>
  <c r="P45" i="18"/>
  <c r="AZ43" i="18"/>
  <c r="T3796" i="82" s="1"/>
  <c r="T672" i="82"/>
  <c r="AO44" i="18"/>
  <c r="BD1287" i="82"/>
  <c r="AK303" i="86"/>
  <c r="N303" i="86"/>
  <c r="BD867" i="82"/>
  <c r="AK213" i="86"/>
  <c r="N213" i="86"/>
  <c r="BD1748" i="82"/>
  <c r="U392" i="86"/>
  <c r="BI1748" i="82" s="1"/>
  <c r="T176" i="82"/>
  <c r="AQ44" i="18"/>
  <c r="Q44" i="18"/>
  <c r="T3300" i="82" s="1"/>
  <c r="BI362" i="82"/>
  <c r="K45" i="18"/>
  <c r="T2449" i="82" s="1"/>
  <c r="BI1202" i="82"/>
  <c r="AE45" i="18"/>
  <c r="BD279" i="82"/>
  <c r="U78" i="86"/>
  <c r="BI111" i="82"/>
  <c r="E46" i="18"/>
  <c r="I304" i="86"/>
  <c r="W304" i="86"/>
  <c r="AD304" i="86"/>
  <c r="P304" i="86"/>
  <c r="BD28" i="82"/>
  <c r="AK34" i="86"/>
  <c r="I349" i="86"/>
  <c r="N34" i="86"/>
  <c r="W169" i="86"/>
  <c r="P169" i="86"/>
  <c r="I169" i="86"/>
  <c r="AD169" i="86"/>
  <c r="BI446" i="82"/>
  <c r="M45" i="18"/>
  <c r="BI1370" i="82"/>
  <c r="AI45" i="18"/>
  <c r="T2023" i="82" s="1"/>
  <c r="AP302" i="86"/>
  <c r="BI1454" i="82" s="1"/>
  <c r="BD1454" i="82"/>
  <c r="A50" i="18"/>
  <c r="A135" i="18"/>
  <c r="BA44" i="18" l="1"/>
  <c r="AN45" i="18"/>
  <c r="T744" i="82"/>
  <c r="B134" i="77"/>
  <c r="E37" i="86"/>
  <c r="T2520" i="82"/>
  <c r="AT45" i="18"/>
  <c r="T2946" i="82" s="1"/>
  <c r="AI393" i="86"/>
  <c r="BI1833" i="82" s="1"/>
  <c r="BD1833" i="82"/>
  <c r="U125" i="81"/>
  <c r="AE125" i="81" s="1"/>
  <c r="AM125" i="81" s="1"/>
  <c r="BI1203" i="82"/>
  <c r="AE46" i="18"/>
  <c r="BI154" i="82"/>
  <c r="F47" i="18"/>
  <c r="U349" i="86"/>
  <c r="BI1540" i="82" s="1"/>
  <c r="BD1540" i="82"/>
  <c r="AP78" i="86"/>
  <c r="BI405" i="82" s="1"/>
  <c r="BD405" i="82"/>
  <c r="T2094" i="82"/>
  <c r="BI993" i="82"/>
  <c r="Z46" i="18"/>
  <c r="T2663" i="82" s="1"/>
  <c r="BD868" i="82"/>
  <c r="AK214" i="86"/>
  <c r="N214" i="86"/>
  <c r="BI363" i="82"/>
  <c r="K46" i="18"/>
  <c r="T2450" i="82" s="1"/>
  <c r="BI909" i="82"/>
  <c r="X46" i="18"/>
  <c r="T1101" i="82" s="1"/>
  <c r="T817" i="82"/>
  <c r="BI699" i="82"/>
  <c r="S46" i="18"/>
  <c r="T1030" i="82" s="1"/>
  <c r="T390" i="82"/>
  <c r="AV45" i="18"/>
  <c r="AF45" i="18"/>
  <c r="T3514" i="82" s="1"/>
  <c r="U393" i="86"/>
  <c r="BI1749" i="82" s="1"/>
  <c r="BD1749" i="82"/>
  <c r="M125" i="81"/>
  <c r="AA125" i="81" s="1"/>
  <c r="AI125" i="81" s="1"/>
  <c r="AP123" i="86"/>
  <c r="BI615" i="82" s="1"/>
  <c r="BD615" i="82"/>
  <c r="BD1204" i="82"/>
  <c r="AD439" i="86"/>
  <c r="AI259" i="86"/>
  <c r="BD238" i="82"/>
  <c r="AK79" i="86"/>
  <c r="N79" i="86"/>
  <c r="BD532" i="82"/>
  <c r="W394" i="86"/>
  <c r="AB124" i="86"/>
  <c r="T532" i="82"/>
  <c r="W260" i="86"/>
  <c r="AD260" i="86"/>
  <c r="P260" i="86"/>
  <c r="I260" i="86"/>
  <c r="BD29" i="82"/>
  <c r="AK35" i="86"/>
  <c r="N35" i="86"/>
  <c r="BI951" i="82"/>
  <c r="Y46" i="18"/>
  <c r="T1882" i="82" s="1"/>
  <c r="T248" i="82"/>
  <c r="V45" i="18"/>
  <c r="T3372" i="82" s="1"/>
  <c r="BI657" i="82"/>
  <c r="R46" i="18"/>
  <c r="BD1414" i="82"/>
  <c r="AI304" i="86"/>
  <c r="BI1287" i="82"/>
  <c r="AG46" i="18"/>
  <c r="BD44" i="18"/>
  <c r="T3087" i="82" s="1"/>
  <c r="T2874" i="82"/>
  <c r="AI438" i="86"/>
  <c r="BI2043" i="82" s="1"/>
  <c r="BD2043" i="82"/>
  <c r="U219" i="81"/>
  <c r="AE219" i="81" s="1"/>
  <c r="AM219" i="81" s="1"/>
  <c r="BI1077" i="82"/>
  <c r="AB46" i="18"/>
  <c r="BD1664" i="82"/>
  <c r="AP347" i="86"/>
  <c r="BI1664" i="82" s="1"/>
  <c r="AI349" i="86"/>
  <c r="BI1624" i="82" s="1"/>
  <c r="BD1624" i="82"/>
  <c r="AO45" i="18"/>
  <c r="BI531" i="82"/>
  <c r="O46" i="18"/>
  <c r="BD994" i="82"/>
  <c r="AI214" i="86"/>
  <c r="T673" i="82"/>
  <c r="AZ44" i="18"/>
  <c r="T3797" i="82" s="1"/>
  <c r="T36" i="82"/>
  <c r="G46" i="18"/>
  <c r="T3160" i="82" s="1"/>
  <c r="BD1707" i="82"/>
  <c r="AK393" i="86"/>
  <c r="N393" i="86"/>
  <c r="BI1707" i="82" s="1"/>
  <c r="I125" i="81"/>
  <c r="Y125" i="81" s="1"/>
  <c r="AG125" i="81" s="1"/>
  <c r="BD1078" i="82"/>
  <c r="I439" i="86"/>
  <c r="AK259" i="86"/>
  <c r="N259" i="86"/>
  <c r="BD280" i="82"/>
  <c r="U79" i="86"/>
  <c r="BD448" i="82"/>
  <c r="I394" i="86"/>
  <c r="AK124" i="86"/>
  <c r="N124" i="86"/>
  <c r="AB348" i="86"/>
  <c r="BI1581" i="82" s="1"/>
  <c r="BD1581" i="82"/>
  <c r="Q31" i="81"/>
  <c r="AC31" i="81" s="1"/>
  <c r="AK31" i="81" s="1"/>
  <c r="W125" i="86"/>
  <c r="P125" i="86"/>
  <c r="AD125" i="86"/>
  <c r="I125" i="86"/>
  <c r="BD113" i="82"/>
  <c r="AB35" i="86"/>
  <c r="BD825" i="82"/>
  <c r="AP168" i="86"/>
  <c r="BI825" i="82" s="1"/>
  <c r="T1171" i="82"/>
  <c r="AW45" i="18"/>
  <c r="T1455" i="82" s="1"/>
  <c r="T2379" i="82"/>
  <c r="BD1330" i="82"/>
  <c r="U304" i="86"/>
  <c r="T2733" i="82"/>
  <c r="AY45" i="18"/>
  <c r="T3017" i="82" s="1"/>
  <c r="BD1498" i="82"/>
  <c r="AK349" i="86"/>
  <c r="T177" i="82"/>
  <c r="AQ45" i="18"/>
  <c r="Q45" i="18"/>
  <c r="T3301" i="82" s="1"/>
  <c r="BD1372" i="82"/>
  <c r="AB304" i="86"/>
  <c r="BI279" i="82"/>
  <c r="I46" i="18"/>
  <c r="T888" i="82" s="1"/>
  <c r="T602" i="82"/>
  <c r="AU44" i="18"/>
  <c r="T3726" i="82" s="1"/>
  <c r="BI867" i="82"/>
  <c r="W46" i="18"/>
  <c r="AP303" i="86"/>
  <c r="BI1455" i="82" s="1"/>
  <c r="BD1455" i="82"/>
  <c r="BI783" i="82"/>
  <c r="U46" i="18"/>
  <c r="T2592" i="82" s="1"/>
  <c r="BI573" i="82"/>
  <c r="P46" i="18"/>
  <c r="BD1917" i="82"/>
  <c r="AK438" i="86"/>
  <c r="N438" i="86"/>
  <c r="BI1917" i="82" s="1"/>
  <c r="I219" i="81"/>
  <c r="Y219" i="81" s="1"/>
  <c r="AG219" i="81" s="1"/>
  <c r="T461" i="82"/>
  <c r="AK45" i="18"/>
  <c r="T3585" i="82" s="1"/>
  <c r="T1313" i="82"/>
  <c r="BI112" i="82"/>
  <c r="E47" i="18"/>
  <c r="T958" i="82"/>
  <c r="AR45" i="18"/>
  <c r="T1384" i="82" s="1"/>
  <c r="BI1413" i="82"/>
  <c r="AJ46" i="18"/>
  <c r="T2805" i="82" s="1"/>
  <c r="BD2084" i="82"/>
  <c r="AP437" i="86"/>
  <c r="BI2084" i="82" s="1"/>
  <c r="AB393" i="86"/>
  <c r="BI1791" i="82" s="1"/>
  <c r="BD1791" i="82"/>
  <c r="Q125" i="81"/>
  <c r="AC125" i="81" s="1"/>
  <c r="AK125" i="81" s="1"/>
  <c r="T1952" i="82"/>
  <c r="AX45" i="18"/>
  <c r="T2236" i="82" s="1"/>
  <c r="BD952" i="82"/>
  <c r="AB214" i="86"/>
  <c r="BI1329" i="82"/>
  <c r="AH46" i="18"/>
  <c r="T1243" i="82" s="1"/>
  <c r="BI1161" i="82"/>
  <c r="AD46" i="18"/>
  <c r="BD1162" i="82"/>
  <c r="W439" i="86"/>
  <c r="AB259" i="86"/>
  <c r="BD364" i="82"/>
  <c r="AI79" i="86"/>
  <c r="P394" i="86"/>
  <c r="BD490" i="82"/>
  <c r="U124" i="86"/>
  <c r="BI321" i="82"/>
  <c r="J46" i="18"/>
  <c r="T1669" i="82" s="1"/>
  <c r="W215" i="86"/>
  <c r="P215" i="86"/>
  <c r="AD215" i="86"/>
  <c r="I215" i="86"/>
  <c r="P170" i="86"/>
  <c r="W170" i="86"/>
  <c r="I170" i="86"/>
  <c r="AD170" i="86"/>
  <c r="P305" i="86"/>
  <c r="AD305" i="86"/>
  <c r="I305" i="86"/>
  <c r="W305" i="86"/>
  <c r="AD80" i="86"/>
  <c r="AD350" i="86" s="1"/>
  <c r="P80" i="86"/>
  <c r="P350" i="86" s="1"/>
  <c r="W80" i="86"/>
  <c r="W350" i="86" s="1"/>
  <c r="I80" i="86"/>
  <c r="BI1371" i="82"/>
  <c r="AI46" i="18"/>
  <c r="T2024" i="82" s="1"/>
  <c r="T106" i="82"/>
  <c r="L45" i="18"/>
  <c r="T3230" i="82" s="1"/>
  <c r="BI1119" i="82"/>
  <c r="AC46" i="18"/>
  <c r="BD784" i="82"/>
  <c r="AI169" i="86"/>
  <c r="BI28" i="82"/>
  <c r="C47" i="18"/>
  <c r="T1598" i="82"/>
  <c r="AK169" i="86"/>
  <c r="BD658" i="82"/>
  <c r="N169" i="86"/>
  <c r="BD700" i="82"/>
  <c r="U169" i="86"/>
  <c r="AP34" i="86"/>
  <c r="BI196" i="82" s="1"/>
  <c r="BD196" i="82"/>
  <c r="BD742" i="82"/>
  <c r="AB169" i="86"/>
  <c r="BD1288" i="82"/>
  <c r="AK304" i="86"/>
  <c r="N304" i="86"/>
  <c r="AP213" i="86"/>
  <c r="BI1035" i="82" s="1"/>
  <c r="BD1035" i="82"/>
  <c r="B40" i="89"/>
  <c r="E216" i="86"/>
  <c r="E306" i="86"/>
  <c r="W36" i="86"/>
  <c r="E396" i="86"/>
  <c r="E261" i="86"/>
  <c r="E486" i="86"/>
  <c r="P36" i="86"/>
  <c r="E351" i="86"/>
  <c r="I36" i="86"/>
  <c r="E171" i="86"/>
  <c r="E441" i="86"/>
  <c r="E81" i="86"/>
  <c r="AD36" i="86"/>
  <c r="E126" i="86"/>
  <c r="AP258" i="86"/>
  <c r="BI1245" i="82" s="1"/>
  <c r="BD1245" i="82"/>
  <c r="BI70" i="82"/>
  <c r="D47" i="18"/>
  <c r="BD1582" i="82"/>
  <c r="AB349" i="86"/>
  <c r="BI1582" i="82" s="1"/>
  <c r="BI237" i="82"/>
  <c r="H46" i="18"/>
  <c r="BI741" i="82"/>
  <c r="T46" i="18"/>
  <c r="T1811" i="82" s="1"/>
  <c r="BD1665" i="82"/>
  <c r="AP348" i="86"/>
  <c r="BI1665" i="82" s="1"/>
  <c r="BD910" i="82"/>
  <c r="U214" i="86"/>
  <c r="T1312" i="82"/>
  <c r="BB44" i="18"/>
  <c r="T1525" i="82" s="1"/>
  <c r="T1739" i="82"/>
  <c r="AS45" i="18"/>
  <c r="T2165" i="82" s="1"/>
  <c r="BI489" i="82"/>
  <c r="N46" i="18"/>
  <c r="AB438" i="86"/>
  <c r="BI2001" i="82" s="1"/>
  <c r="BD2001" i="82"/>
  <c r="Q219" i="81"/>
  <c r="AC219" i="81" s="1"/>
  <c r="AK219" i="81" s="1"/>
  <c r="BC44" i="18"/>
  <c r="T2306" i="82" s="1"/>
  <c r="BI447" i="82"/>
  <c r="M46" i="18"/>
  <c r="T743" i="82"/>
  <c r="BE43" i="18"/>
  <c r="T3867" i="82" s="1"/>
  <c r="BD1874" i="82"/>
  <c r="AP392" i="86"/>
  <c r="BI1874" i="82" s="1"/>
  <c r="BD1120" i="82"/>
  <c r="P439" i="86"/>
  <c r="U259" i="86"/>
  <c r="BD322" i="82"/>
  <c r="AB79" i="86"/>
  <c r="BD574" i="82"/>
  <c r="AD394" i="86"/>
  <c r="AI124" i="86"/>
  <c r="BD155" i="82"/>
  <c r="AI35" i="86"/>
  <c r="BD71" i="82"/>
  <c r="U35" i="86"/>
  <c r="T319" i="82"/>
  <c r="AA45" i="18"/>
  <c r="T3443" i="82" s="1"/>
  <c r="AP44" i="18"/>
  <c r="T3655" i="82" s="1"/>
  <c r="BD1959" i="82"/>
  <c r="U438" i="86"/>
  <c r="BI1959" i="82" s="1"/>
  <c r="M219" i="81"/>
  <c r="AA219" i="81" s="1"/>
  <c r="AI219" i="81" s="1"/>
  <c r="A51" i="18"/>
  <c r="A136" i="18"/>
  <c r="AN46" i="18" l="1"/>
  <c r="AO46" i="18"/>
  <c r="AB350" i="86"/>
  <c r="BI1583" i="82" s="1"/>
  <c r="BD1583" i="82"/>
  <c r="U350" i="86"/>
  <c r="BI1541" i="82" s="1"/>
  <c r="BD1541" i="82"/>
  <c r="BD72" i="82"/>
  <c r="U36" i="86"/>
  <c r="T37" i="82"/>
  <c r="G47" i="18"/>
  <c r="T3161" i="82" s="1"/>
  <c r="BD911" i="82"/>
  <c r="U215" i="86"/>
  <c r="T1953" i="82"/>
  <c r="AX46" i="18"/>
  <c r="T2237" i="82" s="1"/>
  <c r="BD1625" i="82"/>
  <c r="AI350" i="86"/>
  <c r="BI1625" i="82" s="1"/>
  <c r="U439" i="86"/>
  <c r="BI1960" i="82" s="1"/>
  <c r="BD1960" i="82"/>
  <c r="T959" i="82"/>
  <c r="AR46" i="18"/>
  <c r="T1385" i="82" s="1"/>
  <c r="T107" i="82"/>
  <c r="L46" i="18"/>
  <c r="T3231" i="82" s="1"/>
  <c r="W126" i="86"/>
  <c r="AD126" i="86"/>
  <c r="P126" i="86"/>
  <c r="I126" i="86"/>
  <c r="BI700" i="82"/>
  <c r="S47" i="18"/>
  <c r="T1031" i="82" s="1"/>
  <c r="B135" i="77"/>
  <c r="E38" i="86"/>
  <c r="BI322" i="82"/>
  <c r="J47" i="18"/>
  <c r="T1670" i="82" s="1"/>
  <c r="BD156" i="82"/>
  <c r="AI36" i="86"/>
  <c r="BD30" i="82"/>
  <c r="AK36" i="86"/>
  <c r="N36" i="86"/>
  <c r="W261" i="86"/>
  <c r="P261" i="86"/>
  <c r="I261" i="86"/>
  <c r="AD261" i="86"/>
  <c r="W216" i="86"/>
  <c r="P216" i="86"/>
  <c r="AD216" i="86"/>
  <c r="I216" i="86"/>
  <c r="BI1288" i="82"/>
  <c r="AG47" i="18"/>
  <c r="T2095" i="82"/>
  <c r="BI784" i="82"/>
  <c r="U47" i="18"/>
  <c r="T2593" i="82" s="1"/>
  <c r="BD239" i="82"/>
  <c r="AK80" i="86"/>
  <c r="N80" i="86"/>
  <c r="BD1373" i="82"/>
  <c r="AB305" i="86"/>
  <c r="BD785" i="82"/>
  <c r="AI170" i="86"/>
  <c r="BD869" i="82"/>
  <c r="AK215" i="86"/>
  <c r="N215" i="86"/>
  <c r="U394" i="86"/>
  <c r="BI1750" i="82" s="1"/>
  <c r="BD1750" i="82"/>
  <c r="AB439" i="86"/>
  <c r="BI2002" i="82" s="1"/>
  <c r="BD2002" i="82"/>
  <c r="T1599" i="82"/>
  <c r="BD2085" i="82"/>
  <c r="AP438" i="86"/>
  <c r="BI2085" i="82" s="1"/>
  <c r="T320" i="82"/>
  <c r="AA46" i="18"/>
  <c r="T3444" i="82" s="1"/>
  <c r="BD491" i="82"/>
  <c r="P395" i="86"/>
  <c r="U125" i="86"/>
  <c r="AP259" i="86"/>
  <c r="BI1246" i="82" s="1"/>
  <c r="BD1246" i="82"/>
  <c r="BI994" i="82"/>
  <c r="Z47" i="18"/>
  <c r="T2664" i="82" s="1"/>
  <c r="T2875" i="82"/>
  <c r="BD45" i="18"/>
  <c r="T3088" i="82" s="1"/>
  <c r="I350" i="86"/>
  <c r="P440" i="86"/>
  <c r="BD1121" i="82"/>
  <c r="U260" i="86"/>
  <c r="AP45" i="18"/>
  <c r="T3656" i="82" s="1"/>
  <c r="BI1204" i="82"/>
  <c r="AE47" i="18"/>
  <c r="AP214" i="86"/>
  <c r="BI1036" i="82" s="1"/>
  <c r="BD1036" i="82"/>
  <c r="W37" i="86"/>
  <c r="E487" i="86"/>
  <c r="E82" i="86"/>
  <c r="E127" i="86"/>
  <c r="E172" i="86"/>
  <c r="E217" i="86"/>
  <c r="P37" i="86"/>
  <c r="E397" i="86"/>
  <c r="E442" i="86"/>
  <c r="B41" i="89"/>
  <c r="E352" i="86"/>
  <c r="E307" i="86"/>
  <c r="E262" i="86"/>
  <c r="AD37" i="86"/>
  <c r="I37" i="86"/>
  <c r="BI155" i="82"/>
  <c r="F48" i="18"/>
  <c r="T1172" i="82"/>
  <c r="AW46" i="18"/>
  <c r="T1456" i="82" s="1"/>
  <c r="BD743" i="82"/>
  <c r="AB170" i="86"/>
  <c r="BI952" i="82"/>
  <c r="Y47" i="18"/>
  <c r="T1883" i="82" s="1"/>
  <c r="BI71" i="82"/>
  <c r="D48" i="18"/>
  <c r="BI574" i="82"/>
  <c r="P47" i="18"/>
  <c r="T178" i="82"/>
  <c r="AQ46" i="18"/>
  <c r="Q46" i="18"/>
  <c r="T3302" i="82" s="1"/>
  <c r="BI910" i="82"/>
  <c r="X47" i="18"/>
  <c r="T1102" i="82" s="1"/>
  <c r="AD81" i="86"/>
  <c r="W81" i="86"/>
  <c r="I81" i="86"/>
  <c r="P81" i="86"/>
  <c r="AP304" i="86"/>
  <c r="BI1456" i="82" s="1"/>
  <c r="BD1456" i="82"/>
  <c r="BI658" i="82"/>
  <c r="R47" i="18"/>
  <c r="BD323" i="82"/>
  <c r="AB80" i="86"/>
  <c r="AK305" i="86"/>
  <c r="BD1289" i="82"/>
  <c r="N305" i="86"/>
  <c r="BD659" i="82"/>
  <c r="AK170" i="86"/>
  <c r="N170" i="86"/>
  <c r="BD995" i="82"/>
  <c r="AI215" i="86"/>
  <c r="BI364" i="82"/>
  <c r="K47" i="18"/>
  <c r="T2451" i="82" s="1"/>
  <c r="AU45" i="18"/>
  <c r="T3727" i="82" s="1"/>
  <c r="T603" i="82"/>
  <c r="T2876" i="82"/>
  <c r="BD533" i="82"/>
  <c r="W395" i="86"/>
  <c r="AB125" i="86"/>
  <c r="BI448" i="82"/>
  <c r="M47" i="18"/>
  <c r="BI280" i="82"/>
  <c r="I47" i="18"/>
  <c r="T889" i="82" s="1"/>
  <c r="BD1918" i="82"/>
  <c r="AK439" i="86"/>
  <c r="N439" i="86"/>
  <c r="BI1918" i="82" s="1"/>
  <c r="BD1875" i="82"/>
  <c r="AP393" i="86"/>
  <c r="BI1875" i="82" s="1"/>
  <c r="T391" i="82"/>
  <c r="AF46" i="18"/>
  <c r="T3515" i="82" s="1"/>
  <c r="AV46" i="18"/>
  <c r="T462" i="82"/>
  <c r="AK46" i="18"/>
  <c r="T3586" i="82" s="1"/>
  <c r="T249" i="82"/>
  <c r="V46" i="18"/>
  <c r="T3373" i="82" s="1"/>
  <c r="BD197" i="82"/>
  <c r="AP35" i="86"/>
  <c r="BI197" i="82" s="1"/>
  <c r="BD1205" i="82"/>
  <c r="AD440" i="86"/>
  <c r="AI260" i="86"/>
  <c r="BI238" i="82"/>
  <c r="H47" i="18"/>
  <c r="AL47" i="18" s="1"/>
  <c r="AI439" i="86"/>
  <c r="BI2044" i="82" s="1"/>
  <c r="BD2044" i="82"/>
  <c r="T674" i="82"/>
  <c r="AZ45" i="18"/>
  <c r="T3798" i="82" s="1"/>
  <c r="AM46" i="18"/>
  <c r="BC45" i="18"/>
  <c r="T2307" i="82" s="1"/>
  <c r="T2734" i="82"/>
  <c r="AY46" i="18"/>
  <c r="T3018" i="82" s="1"/>
  <c r="AI394" i="86"/>
  <c r="BI1834" i="82" s="1"/>
  <c r="BD1834" i="82"/>
  <c r="BD114" i="82"/>
  <c r="AB36" i="86"/>
  <c r="BD1415" i="82"/>
  <c r="AI305" i="86"/>
  <c r="T2521" i="82"/>
  <c r="AT46" i="18"/>
  <c r="T2947" i="82" s="1"/>
  <c r="BI1372" i="82"/>
  <c r="AI47" i="18"/>
  <c r="T2025" i="82" s="1"/>
  <c r="BD449" i="82"/>
  <c r="I395" i="86"/>
  <c r="AK125" i="86"/>
  <c r="N125" i="86"/>
  <c r="AP124" i="86"/>
  <c r="BI616" i="82" s="1"/>
  <c r="BD616" i="82"/>
  <c r="T1740" i="82"/>
  <c r="AS46" i="18"/>
  <c r="T2166" i="82" s="1"/>
  <c r="W440" i="86"/>
  <c r="BD1163" i="82"/>
  <c r="AB260" i="86"/>
  <c r="BI532" i="82"/>
  <c r="O47" i="18"/>
  <c r="AP79" i="86"/>
  <c r="BI406" i="82" s="1"/>
  <c r="BD406" i="82"/>
  <c r="BE44" i="18"/>
  <c r="T3868" i="82" s="1"/>
  <c r="BI1120" i="82"/>
  <c r="AC47" i="18"/>
  <c r="BD281" i="82"/>
  <c r="U80" i="86"/>
  <c r="BI490" i="82"/>
  <c r="N47" i="18"/>
  <c r="T818" i="82"/>
  <c r="P171" i="86"/>
  <c r="I171" i="86"/>
  <c r="AD171" i="86"/>
  <c r="W171" i="86"/>
  <c r="AD306" i="86"/>
  <c r="W306" i="86"/>
  <c r="P306" i="86"/>
  <c r="I306" i="86"/>
  <c r="BI742" i="82"/>
  <c r="T47" i="18"/>
  <c r="T1812" i="82" s="1"/>
  <c r="AP169" i="86"/>
  <c r="BI826" i="82" s="1"/>
  <c r="BD826" i="82"/>
  <c r="BD365" i="82"/>
  <c r="AI80" i="86"/>
  <c r="BD1331" i="82"/>
  <c r="U305" i="86"/>
  <c r="BD701" i="82"/>
  <c r="U170" i="86"/>
  <c r="BD953" i="82"/>
  <c r="AB215" i="86"/>
  <c r="BI1162" i="82"/>
  <c r="AD47" i="18"/>
  <c r="BB45" i="18"/>
  <c r="T1526" i="82" s="1"/>
  <c r="BD1666" i="82"/>
  <c r="AP349" i="86"/>
  <c r="BI1666" i="82" s="1"/>
  <c r="BI1330" i="82"/>
  <c r="AH47" i="18"/>
  <c r="T1244" i="82" s="1"/>
  <c r="BI113" i="82"/>
  <c r="E48" i="18"/>
  <c r="BD575" i="82"/>
  <c r="AD395" i="86"/>
  <c r="AI125" i="86"/>
  <c r="BD1708" i="82"/>
  <c r="AK394" i="86"/>
  <c r="N394" i="86"/>
  <c r="BI1708" i="82" s="1"/>
  <c r="BI1078" i="82"/>
  <c r="AB47" i="18"/>
  <c r="AL46" i="18"/>
  <c r="BI1414" i="82"/>
  <c r="AJ47" i="18"/>
  <c r="T2806" i="82" s="1"/>
  <c r="BI29" i="82"/>
  <c r="C48" i="18"/>
  <c r="BD1079" i="82"/>
  <c r="I440" i="86"/>
  <c r="AK260" i="86"/>
  <c r="N260" i="86"/>
  <c r="BA45" i="18"/>
  <c r="AB394" i="86"/>
  <c r="BI1792" i="82" s="1"/>
  <c r="BD1792" i="82"/>
  <c r="BI868" i="82"/>
  <c r="W47" i="18"/>
  <c r="T2380" i="82"/>
  <c r="A52" i="18"/>
  <c r="A137" i="18"/>
  <c r="AO47" i="18" l="1"/>
  <c r="AM47" i="18"/>
  <c r="AN47" i="18"/>
  <c r="AP47" i="18" s="1"/>
  <c r="T3658" i="82" s="1"/>
  <c r="T534" i="82"/>
  <c r="BD1919" i="82"/>
  <c r="AK440" i="86"/>
  <c r="N440" i="86"/>
  <c r="BI1919" i="82" s="1"/>
  <c r="BI953" i="82"/>
  <c r="Y48" i="18"/>
  <c r="T1884" i="82" s="1"/>
  <c r="T1315" i="82"/>
  <c r="BD2086" i="82"/>
  <c r="AP439" i="86"/>
  <c r="BI2086" i="82" s="1"/>
  <c r="T179" i="82"/>
  <c r="Q47" i="18"/>
  <c r="T3303" i="82" s="1"/>
  <c r="AQ47" i="18"/>
  <c r="BI1289" i="82"/>
  <c r="AG48" i="18"/>
  <c r="BD366" i="82"/>
  <c r="AI81" i="86"/>
  <c r="AU46" i="18"/>
  <c r="T3728" i="82" s="1"/>
  <c r="T604" i="82"/>
  <c r="T819" i="82"/>
  <c r="BI743" i="82"/>
  <c r="T48" i="18"/>
  <c r="T1813" i="82" s="1"/>
  <c r="T2381" i="82"/>
  <c r="W262" i="86"/>
  <c r="P262" i="86"/>
  <c r="AD262" i="86"/>
  <c r="I262" i="86"/>
  <c r="W172" i="86"/>
  <c r="P172" i="86"/>
  <c r="I172" i="86"/>
  <c r="AD172" i="86"/>
  <c r="BD115" i="82"/>
  <c r="AB37" i="86"/>
  <c r="BD1961" i="82"/>
  <c r="U440" i="86"/>
  <c r="BI1961" i="82" s="1"/>
  <c r="BI491" i="82"/>
  <c r="N48" i="18"/>
  <c r="BI785" i="82"/>
  <c r="U48" i="18"/>
  <c r="T2594" i="82" s="1"/>
  <c r="BI239" i="82"/>
  <c r="H48" i="18"/>
  <c r="BD954" i="82"/>
  <c r="AB216" i="86"/>
  <c r="BD1164" i="82"/>
  <c r="W441" i="86"/>
  <c r="AB261" i="86"/>
  <c r="BD576" i="82"/>
  <c r="AD396" i="86"/>
  <c r="AI126" i="86"/>
  <c r="BI911" i="82"/>
  <c r="X48" i="18"/>
  <c r="T1103" i="82" s="1"/>
  <c r="BD744" i="82"/>
  <c r="AB171" i="86"/>
  <c r="BI281" i="82"/>
  <c r="I48" i="18"/>
  <c r="T890" i="82" s="1"/>
  <c r="T321" i="82"/>
  <c r="AA47" i="18"/>
  <c r="T3445" i="82" s="1"/>
  <c r="T745" i="82"/>
  <c r="BE45" i="18"/>
  <c r="T3869" i="82" s="1"/>
  <c r="AI395" i="86"/>
  <c r="BI1835" i="82" s="1"/>
  <c r="BD1835" i="82"/>
  <c r="BD1332" i="82"/>
  <c r="U306" i="86"/>
  <c r="BD786" i="82"/>
  <c r="AI171" i="86"/>
  <c r="BI1163" i="82"/>
  <c r="AD48" i="18"/>
  <c r="BI449" i="82"/>
  <c r="M48" i="18"/>
  <c r="BI1415" i="82"/>
  <c r="AJ48" i="18"/>
  <c r="T2807" i="82" s="1"/>
  <c r="BI1205" i="82"/>
  <c r="AE48" i="18"/>
  <c r="BD46" i="18"/>
  <c r="T3089" i="82" s="1"/>
  <c r="BI659" i="82"/>
  <c r="R48" i="18"/>
  <c r="T250" i="82"/>
  <c r="V47" i="18"/>
  <c r="T3374" i="82" s="1"/>
  <c r="BD282" i="82"/>
  <c r="U81" i="86"/>
  <c r="I307" i="86"/>
  <c r="AD307" i="86"/>
  <c r="P307" i="86"/>
  <c r="W307" i="86"/>
  <c r="W127" i="86"/>
  <c r="P127" i="86"/>
  <c r="I127" i="86"/>
  <c r="AD127" i="86"/>
  <c r="BD1499" i="82"/>
  <c r="AK350" i="86"/>
  <c r="U395" i="86"/>
  <c r="BI1751" i="82" s="1"/>
  <c r="BD1751" i="82"/>
  <c r="BI869" i="82"/>
  <c r="W48" i="18"/>
  <c r="AP80" i="86"/>
  <c r="BI407" i="82" s="1"/>
  <c r="BD407" i="82"/>
  <c r="BC46" i="18"/>
  <c r="T2308" i="82" s="1"/>
  <c r="BD870" i="82"/>
  <c r="AK216" i="86"/>
  <c r="N216" i="86"/>
  <c r="BD1206" i="82"/>
  <c r="AD441" i="86"/>
  <c r="AI261" i="86"/>
  <c r="C49" i="18"/>
  <c r="BI30" i="82"/>
  <c r="BI156" i="82"/>
  <c r="F49" i="18"/>
  <c r="W396" i="86"/>
  <c r="BD534" i="82"/>
  <c r="AB126" i="86"/>
  <c r="BI72" i="82"/>
  <c r="D49" i="18"/>
  <c r="BI575" i="82"/>
  <c r="P48" i="18"/>
  <c r="BI1331" i="82"/>
  <c r="AH48" i="18"/>
  <c r="T1245" i="82" s="1"/>
  <c r="BI1079" i="82"/>
  <c r="AB48" i="18"/>
  <c r="T533" i="82"/>
  <c r="BA46" i="18"/>
  <c r="AP46" i="18"/>
  <c r="T3657" i="82" s="1"/>
  <c r="BD1876" i="82"/>
  <c r="AP394" i="86"/>
  <c r="BI1876" i="82" s="1"/>
  <c r="T1954" i="82"/>
  <c r="AX47" i="18"/>
  <c r="T2238" i="82" s="1"/>
  <c r="BI701" i="82"/>
  <c r="S48" i="18"/>
  <c r="T1032" i="82" s="1"/>
  <c r="BI365" i="82"/>
  <c r="K48" i="18"/>
  <c r="T2452" i="82" s="1"/>
  <c r="BD1374" i="82"/>
  <c r="AB306" i="86"/>
  <c r="BD660" i="82"/>
  <c r="AK171" i="86"/>
  <c r="N171" i="86"/>
  <c r="T960" i="82"/>
  <c r="AR47" i="18"/>
  <c r="T1386" i="82" s="1"/>
  <c r="T1173" i="82"/>
  <c r="AW47" i="18"/>
  <c r="T1457" i="82" s="1"/>
  <c r="AP125" i="86"/>
  <c r="BI617" i="82" s="1"/>
  <c r="BD617" i="82"/>
  <c r="BB46" i="18"/>
  <c r="T1527" i="82" s="1"/>
  <c r="T1314" i="82"/>
  <c r="AI440" i="86"/>
  <c r="BI2045" i="82" s="1"/>
  <c r="BD2045" i="82"/>
  <c r="AZ46" i="18"/>
  <c r="T3799" i="82" s="1"/>
  <c r="T675" i="82"/>
  <c r="BI533" i="82"/>
  <c r="O48" i="18"/>
  <c r="BD827" i="82"/>
  <c r="AP170" i="86"/>
  <c r="BI827" i="82" s="1"/>
  <c r="BD1457" i="82"/>
  <c r="AP305" i="86"/>
  <c r="BI1457" i="82" s="1"/>
  <c r="BD240" i="82"/>
  <c r="AK81" i="86"/>
  <c r="N81" i="86"/>
  <c r="T2522" i="82"/>
  <c r="AT47" i="18"/>
  <c r="T2948" i="82" s="1"/>
  <c r="BD31" i="82"/>
  <c r="AK37" i="86"/>
  <c r="N37" i="86"/>
  <c r="BD73" i="82"/>
  <c r="U37" i="86"/>
  <c r="W82" i="86"/>
  <c r="P82" i="86"/>
  <c r="P352" i="86" s="1"/>
  <c r="I82" i="86"/>
  <c r="AD82" i="86"/>
  <c r="AD352" i="86" s="1"/>
  <c r="BI1121" i="82"/>
  <c r="AC48" i="18"/>
  <c r="AP215" i="86"/>
  <c r="BI1037" i="82" s="1"/>
  <c r="BD1037" i="82"/>
  <c r="BI1373" i="82"/>
  <c r="AI48" i="18"/>
  <c r="T2026" i="82" s="1"/>
  <c r="BD996" i="82"/>
  <c r="AI216" i="86"/>
  <c r="BD1080" i="82"/>
  <c r="I441" i="86"/>
  <c r="AK261" i="86"/>
  <c r="N261" i="86"/>
  <c r="I351" i="86"/>
  <c r="AD351" i="86"/>
  <c r="B42" i="89"/>
  <c r="E353" i="86"/>
  <c r="E83" i="86"/>
  <c r="E488" i="86"/>
  <c r="W38" i="86"/>
  <c r="E263" i="86"/>
  <c r="E128" i="86"/>
  <c r="E443" i="86"/>
  <c r="E218" i="86"/>
  <c r="P38" i="86"/>
  <c r="I38" i="86"/>
  <c r="E173" i="86"/>
  <c r="E308" i="86"/>
  <c r="AD38" i="86"/>
  <c r="E398" i="86"/>
  <c r="BD450" i="82"/>
  <c r="AK126" i="86"/>
  <c r="I396" i="86"/>
  <c r="N126" i="86"/>
  <c r="P351" i="86"/>
  <c r="BD1290" i="82"/>
  <c r="AK306" i="86"/>
  <c r="N306" i="86"/>
  <c r="B136" i="77"/>
  <c r="E39" i="86"/>
  <c r="T38" i="82"/>
  <c r="AL48" i="18"/>
  <c r="G48" i="18"/>
  <c r="T3162" i="82" s="1"/>
  <c r="T2877" i="82"/>
  <c r="AP260" i="86"/>
  <c r="BI1247" i="82" s="1"/>
  <c r="BD1247" i="82"/>
  <c r="T392" i="82"/>
  <c r="AF47" i="18"/>
  <c r="T3516" i="82" s="1"/>
  <c r="AV47" i="18"/>
  <c r="T1600" i="82"/>
  <c r="BD1416" i="82"/>
  <c r="AI306" i="86"/>
  <c r="BD702" i="82"/>
  <c r="U171" i="86"/>
  <c r="T1741" i="82"/>
  <c r="AS47" i="18"/>
  <c r="T2167" i="82" s="1"/>
  <c r="AB440" i="86"/>
  <c r="BI2003" i="82" s="1"/>
  <c r="BD2003" i="82"/>
  <c r="BD1709" i="82"/>
  <c r="AK395" i="86"/>
  <c r="N395" i="86"/>
  <c r="BI1709" i="82" s="1"/>
  <c r="BI114" i="82"/>
  <c r="E49" i="18"/>
  <c r="T108" i="82"/>
  <c r="L47" i="18"/>
  <c r="T3232" i="82" s="1"/>
  <c r="BD1793" i="82"/>
  <c r="AB395" i="86"/>
  <c r="BI1793" i="82" s="1"/>
  <c r="BI995" i="82"/>
  <c r="Z48" i="18"/>
  <c r="T2665" i="82" s="1"/>
  <c r="BI323" i="82"/>
  <c r="J48" i="18"/>
  <c r="T1671" i="82" s="1"/>
  <c r="W351" i="86"/>
  <c r="BD324" i="82"/>
  <c r="AB81" i="86"/>
  <c r="BD157" i="82"/>
  <c r="AI37" i="86"/>
  <c r="P217" i="86"/>
  <c r="W217" i="86"/>
  <c r="I217" i="86"/>
  <c r="AD217" i="86"/>
  <c r="T2735" i="82"/>
  <c r="AY47" i="18"/>
  <c r="T3019" i="82" s="1"/>
  <c r="T2096" i="82"/>
  <c r="T463" i="82"/>
  <c r="AK47" i="18"/>
  <c r="T3587" i="82" s="1"/>
  <c r="BD912" i="82"/>
  <c r="U216" i="86"/>
  <c r="BD1122" i="82"/>
  <c r="P441" i="86"/>
  <c r="U261" i="86"/>
  <c r="AP36" i="86"/>
  <c r="BI198" i="82" s="1"/>
  <c r="BD198" i="82"/>
  <c r="BD492" i="82"/>
  <c r="P396" i="86"/>
  <c r="U126" i="86"/>
  <c r="A53" i="18"/>
  <c r="A138" i="18"/>
  <c r="BC47" i="18" l="1"/>
  <c r="T2309" i="82" s="1"/>
  <c r="BD1543" i="82"/>
  <c r="U352" i="86"/>
  <c r="BI1543" i="82" s="1"/>
  <c r="B137" i="77"/>
  <c r="E40" i="86"/>
  <c r="BD913" i="82"/>
  <c r="U217" i="86"/>
  <c r="J49" i="18"/>
  <c r="T1672" i="82" s="1"/>
  <c r="BI324" i="82"/>
  <c r="BI702" i="82"/>
  <c r="S49" i="18"/>
  <c r="T1033" i="82" s="1"/>
  <c r="AN48" i="18"/>
  <c r="BD47" i="18"/>
  <c r="T3090" i="82" s="1"/>
  <c r="AD39" i="86"/>
  <c r="E399" i="86"/>
  <c r="E174" i="86"/>
  <c r="E444" i="86"/>
  <c r="E264" i="86"/>
  <c r="P39" i="86"/>
  <c r="E354" i="86"/>
  <c r="I39" i="86"/>
  <c r="E489" i="86"/>
  <c r="W39" i="86"/>
  <c r="E129" i="86"/>
  <c r="E309" i="86"/>
  <c r="E84" i="86"/>
  <c r="B43" i="89"/>
  <c r="E219" i="86"/>
  <c r="AP126" i="86"/>
  <c r="BI618" i="82" s="1"/>
  <c r="BD618" i="82"/>
  <c r="I308" i="86"/>
  <c r="P308" i="86"/>
  <c r="AD308" i="86"/>
  <c r="W308" i="86"/>
  <c r="AD218" i="86"/>
  <c r="P218" i="86"/>
  <c r="W218" i="86"/>
  <c r="I218" i="86"/>
  <c r="BD116" i="82"/>
  <c r="AB38" i="86"/>
  <c r="AP261" i="86"/>
  <c r="BI1248" i="82" s="1"/>
  <c r="BD1248" i="82"/>
  <c r="AK82" i="86"/>
  <c r="BD241" i="82"/>
  <c r="N82" i="86"/>
  <c r="AP37" i="86"/>
  <c r="BI199" i="82" s="1"/>
  <c r="BD199" i="82"/>
  <c r="H49" i="18"/>
  <c r="AL49" i="18" s="1"/>
  <c r="BI240" i="82"/>
  <c r="BI1374" i="82"/>
  <c r="AI49" i="18"/>
  <c r="T2027" i="82" s="1"/>
  <c r="T2382" i="82"/>
  <c r="BI1206" i="82"/>
  <c r="AE49" i="18"/>
  <c r="AP216" i="86"/>
  <c r="BI1038" i="82" s="1"/>
  <c r="BD1038" i="82"/>
  <c r="BD451" i="82"/>
  <c r="I397" i="86"/>
  <c r="AK127" i="86"/>
  <c r="N127" i="86"/>
  <c r="BD1333" i="82"/>
  <c r="U307" i="86"/>
  <c r="T1955" i="82"/>
  <c r="AX48" i="18"/>
  <c r="T2239" i="82" s="1"/>
  <c r="AH49" i="18"/>
  <c r="T1246" i="82" s="1"/>
  <c r="BI1332" i="82"/>
  <c r="BI954" i="82"/>
  <c r="Y49" i="18"/>
  <c r="T1885" i="82" s="1"/>
  <c r="BD745" i="82"/>
  <c r="AB172" i="86"/>
  <c r="BD1165" i="82"/>
  <c r="W442" i="86"/>
  <c r="AB262" i="86"/>
  <c r="U441" i="86"/>
  <c r="BI1962" i="82" s="1"/>
  <c r="BD1962" i="82"/>
  <c r="N49" i="18"/>
  <c r="BI492" i="82"/>
  <c r="BI912" i="82"/>
  <c r="X49" i="18"/>
  <c r="T1104" i="82" s="1"/>
  <c r="BD997" i="82"/>
  <c r="AI217" i="86"/>
  <c r="BI157" i="82"/>
  <c r="F50" i="18"/>
  <c r="U351" i="86"/>
  <c r="BI1542" i="82" s="1"/>
  <c r="BD1542" i="82"/>
  <c r="I173" i="86"/>
  <c r="AD173" i="86"/>
  <c r="W173" i="86"/>
  <c r="P173" i="86"/>
  <c r="AI351" i="86"/>
  <c r="BI1626" i="82" s="1"/>
  <c r="BD1626" i="82"/>
  <c r="AK441" i="86"/>
  <c r="BD1920" i="82"/>
  <c r="N441" i="86"/>
  <c r="BI1920" i="82" s="1"/>
  <c r="T1174" i="82"/>
  <c r="AW48" i="18"/>
  <c r="T1458" i="82" s="1"/>
  <c r="BD283" i="82"/>
  <c r="U82" i="86"/>
  <c r="AP81" i="86"/>
  <c r="BI408" i="82" s="1"/>
  <c r="BD408" i="82"/>
  <c r="R49" i="18"/>
  <c r="BI660" i="82"/>
  <c r="T393" i="82"/>
  <c r="AV48" i="18"/>
  <c r="AF48" i="18"/>
  <c r="T3517" i="82" s="1"/>
  <c r="T2523" i="82"/>
  <c r="AT48" i="18"/>
  <c r="T2949" i="82" s="1"/>
  <c r="BI534" i="82"/>
  <c r="O49" i="18"/>
  <c r="BD2046" i="82"/>
  <c r="AI441" i="86"/>
  <c r="BI2046" i="82" s="1"/>
  <c r="T322" i="82"/>
  <c r="AA48" i="18"/>
  <c r="T3446" i="82" s="1"/>
  <c r="BD1667" i="82"/>
  <c r="AP350" i="86"/>
  <c r="BI1667" i="82" s="1"/>
  <c r="P397" i="86"/>
  <c r="BD493" i="82"/>
  <c r="U127" i="86"/>
  <c r="BD1417" i="82"/>
  <c r="AI307" i="86"/>
  <c r="BI1164" i="82"/>
  <c r="AD49" i="18"/>
  <c r="BD787" i="82"/>
  <c r="AI172" i="86"/>
  <c r="BD1081" i="82"/>
  <c r="I442" i="86"/>
  <c r="AK262" i="86"/>
  <c r="N262" i="86"/>
  <c r="AO48" i="18"/>
  <c r="AM48" i="18"/>
  <c r="BI366" i="82"/>
  <c r="K49" i="18"/>
  <c r="T2453" i="82" s="1"/>
  <c r="T605" i="82"/>
  <c r="AU47" i="18"/>
  <c r="T3729" i="82" s="1"/>
  <c r="BA47" i="18"/>
  <c r="U396" i="86"/>
  <c r="BI1752" i="82" s="1"/>
  <c r="BD1752" i="82"/>
  <c r="AC49" i="18"/>
  <c r="BI1122" i="82"/>
  <c r="AK217" i="86"/>
  <c r="BD871" i="82"/>
  <c r="N217" i="86"/>
  <c r="AI352" i="86"/>
  <c r="BI1627" i="82" s="1"/>
  <c r="BD1627" i="82"/>
  <c r="AB351" i="86"/>
  <c r="BI1584" i="82" s="1"/>
  <c r="BD1584" i="82"/>
  <c r="BD1877" i="82"/>
  <c r="AP395" i="86"/>
  <c r="BI1877" i="82" s="1"/>
  <c r="BI1416" i="82"/>
  <c r="AJ49" i="18"/>
  <c r="T2808" i="82" s="1"/>
  <c r="T676" i="82"/>
  <c r="AZ47" i="18"/>
  <c r="T3800" i="82" s="1"/>
  <c r="AP48" i="18"/>
  <c r="T3659" i="82" s="1"/>
  <c r="T535" i="82"/>
  <c r="BI1290" i="82"/>
  <c r="AG49" i="18"/>
  <c r="BI450" i="82"/>
  <c r="M49" i="18"/>
  <c r="BD32" i="82"/>
  <c r="AK38" i="86"/>
  <c r="N38" i="86"/>
  <c r="AD128" i="86"/>
  <c r="P128" i="86"/>
  <c r="W128" i="86"/>
  <c r="I128" i="86"/>
  <c r="AD83" i="86"/>
  <c r="AD353" i="86" s="1"/>
  <c r="P83" i="86"/>
  <c r="P353" i="86" s="1"/>
  <c r="I83" i="86"/>
  <c r="W83" i="86"/>
  <c r="BD1500" i="82"/>
  <c r="AK351" i="86"/>
  <c r="BD325" i="82"/>
  <c r="AB82" i="86"/>
  <c r="BI31" i="82"/>
  <c r="C50" i="18"/>
  <c r="AP171" i="86"/>
  <c r="BI828" i="82" s="1"/>
  <c r="BD828" i="82"/>
  <c r="BD535" i="82"/>
  <c r="W397" i="86"/>
  <c r="AB127" i="86"/>
  <c r="BD1291" i="82"/>
  <c r="AK307" i="86"/>
  <c r="N307" i="86"/>
  <c r="T2736" i="82"/>
  <c r="AY48" i="18"/>
  <c r="T3020" i="82" s="1"/>
  <c r="T180" i="82"/>
  <c r="AQ48" i="18"/>
  <c r="Q48" i="18"/>
  <c r="T3304" i="82" s="1"/>
  <c r="BI786" i="82"/>
  <c r="U49" i="18"/>
  <c r="T2595" i="82" s="1"/>
  <c r="BI744" i="82"/>
  <c r="T49" i="18"/>
  <c r="T1814" i="82" s="1"/>
  <c r="BI576" i="82"/>
  <c r="P49" i="18"/>
  <c r="BD2004" i="82"/>
  <c r="AB441" i="86"/>
  <c r="BI2004" i="82" s="1"/>
  <c r="T109" i="82"/>
  <c r="L48" i="18"/>
  <c r="T3233" i="82" s="1"/>
  <c r="T961" i="82"/>
  <c r="AR48" i="18"/>
  <c r="T1387" i="82" s="1"/>
  <c r="BI115" i="82"/>
  <c r="E50" i="18"/>
  <c r="AK172" i="86"/>
  <c r="BD661" i="82"/>
  <c r="N172" i="86"/>
  <c r="BD1207" i="82"/>
  <c r="AD442" i="86"/>
  <c r="AI262" i="86"/>
  <c r="BD955" i="82"/>
  <c r="AB217" i="86"/>
  <c r="T1601" i="82"/>
  <c r="AP306" i="86"/>
  <c r="BI1458" i="82" s="1"/>
  <c r="BD1458" i="82"/>
  <c r="BD1710" i="82"/>
  <c r="AK396" i="86"/>
  <c r="N396" i="86"/>
  <c r="BI1710" i="82" s="1"/>
  <c r="BD158" i="82"/>
  <c r="AI38" i="86"/>
  <c r="BD74" i="82"/>
  <c r="U38" i="86"/>
  <c r="P263" i="86"/>
  <c r="W263" i="86"/>
  <c r="AD263" i="86"/>
  <c r="I263" i="86"/>
  <c r="BI1080" i="82"/>
  <c r="AB49" i="18"/>
  <c r="BI996" i="82"/>
  <c r="Z49" i="18"/>
  <c r="T2666" i="82" s="1"/>
  <c r="BD367" i="82"/>
  <c r="AI82" i="86"/>
  <c r="BI73" i="82"/>
  <c r="D50" i="18"/>
  <c r="I352" i="86"/>
  <c r="T1742" i="82"/>
  <c r="AS48" i="18"/>
  <c r="T2168" i="82" s="1"/>
  <c r="T746" i="82"/>
  <c r="BE46" i="18"/>
  <c r="T3870" i="82" s="1"/>
  <c r="T820" i="82"/>
  <c r="BD1794" i="82"/>
  <c r="AB396" i="86"/>
  <c r="BI1794" i="82" s="1"/>
  <c r="T39" i="82"/>
  <c r="G49" i="18"/>
  <c r="T3163" i="82" s="1"/>
  <c r="BI870" i="82"/>
  <c r="W49" i="18"/>
  <c r="AD397" i="86"/>
  <c r="BD577" i="82"/>
  <c r="AI127" i="86"/>
  <c r="BD1375" i="82"/>
  <c r="AB307" i="86"/>
  <c r="I49" i="18"/>
  <c r="T891" i="82" s="1"/>
  <c r="BI282" i="82"/>
  <c r="T251" i="82"/>
  <c r="V48" i="18"/>
  <c r="T3375" i="82" s="1"/>
  <c r="AI396" i="86"/>
  <c r="BI1836" i="82" s="1"/>
  <c r="BD1836" i="82"/>
  <c r="W352" i="86"/>
  <c r="BD703" i="82"/>
  <c r="U172" i="86"/>
  <c r="BD1123" i="82"/>
  <c r="P442" i="86"/>
  <c r="U262" i="86"/>
  <c r="T464" i="82"/>
  <c r="AK48" i="18"/>
  <c r="T3588" i="82" s="1"/>
  <c r="BB47" i="18"/>
  <c r="T1528" i="82" s="1"/>
  <c r="BD2087" i="82"/>
  <c r="AP440" i="86"/>
  <c r="BI2087" i="82" s="1"/>
  <c r="A54" i="18"/>
  <c r="A139" i="18"/>
  <c r="AN49" i="18" l="1"/>
  <c r="BI703" i="82"/>
  <c r="S50" i="18"/>
  <c r="T1034" i="82" s="1"/>
  <c r="BI577" i="82"/>
  <c r="P50" i="18"/>
  <c r="U442" i="86"/>
  <c r="BI1963" i="82" s="1"/>
  <c r="BD1963" i="82"/>
  <c r="BD1585" i="82"/>
  <c r="AB352" i="86"/>
  <c r="BI1585" i="82" s="1"/>
  <c r="BI1375" i="82"/>
  <c r="AI50" i="18"/>
  <c r="T2028" i="82" s="1"/>
  <c r="BD1837" i="82"/>
  <c r="AI397" i="86"/>
  <c r="BI1837" i="82" s="1"/>
  <c r="T821" i="82"/>
  <c r="BD1082" i="82"/>
  <c r="I443" i="86"/>
  <c r="AK263" i="86"/>
  <c r="N263" i="86"/>
  <c r="BI74" i="82"/>
  <c r="D51" i="18"/>
  <c r="AI353" i="86"/>
  <c r="BI1628" i="82" s="1"/>
  <c r="BD1628" i="82"/>
  <c r="BD1878" i="82"/>
  <c r="AP396" i="86"/>
  <c r="BI1878" i="82" s="1"/>
  <c r="T2098" i="82"/>
  <c r="BI1207" i="82"/>
  <c r="AE50" i="18"/>
  <c r="BI325" i="82"/>
  <c r="J50" i="18"/>
  <c r="T1673" i="82" s="1"/>
  <c r="BD368" i="82"/>
  <c r="AI83" i="86"/>
  <c r="BD578" i="82"/>
  <c r="AD398" i="86"/>
  <c r="AI128" i="86"/>
  <c r="BI871" i="82"/>
  <c r="W50" i="18"/>
  <c r="T1175" i="82"/>
  <c r="AW49" i="18"/>
  <c r="T1459" i="82" s="1"/>
  <c r="T747" i="82"/>
  <c r="BE47" i="18"/>
  <c r="T3871" i="82" s="1"/>
  <c r="AP262" i="86"/>
  <c r="BI1249" i="82" s="1"/>
  <c r="BD1249" i="82"/>
  <c r="T677" i="82"/>
  <c r="AZ48" i="18"/>
  <c r="T3801" i="82" s="1"/>
  <c r="BD704" i="82"/>
  <c r="U173" i="86"/>
  <c r="AP127" i="86"/>
  <c r="BI619" i="82" s="1"/>
  <c r="BD619" i="82"/>
  <c r="T110" i="82"/>
  <c r="L49" i="18"/>
  <c r="T3234" i="82" s="1"/>
  <c r="BI116" i="82"/>
  <c r="E51" i="18"/>
  <c r="BD956" i="82"/>
  <c r="AB218" i="86"/>
  <c r="BD1418" i="82"/>
  <c r="AI308" i="86"/>
  <c r="I309" i="86"/>
  <c r="AD309" i="86"/>
  <c r="W309" i="86"/>
  <c r="P309" i="86"/>
  <c r="BD33" i="82"/>
  <c r="AK39" i="86"/>
  <c r="N39" i="86"/>
  <c r="AD40" i="86"/>
  <c r="E175" i="86"/>
  <c r="E130" i="86"/>
  <c r="E220" i="86"/>
  <c r="E265" i="86"/>
  <c r="P40" i="86"/>
  <c r="E400" i="86"/>
  <c r="E85" i="86"/>
  <c r="E490" i="86"/>
  <c r="B44" i="89"/>
  <c r="E355" i="86"/>
  <c r="E445" i="86"/>
  <c r="E310" i="86"/>
  <c r="W40" i="86"/>
  <c r="I40" i="86"/>
  <c r="B138" i="77"/>
  <c r="E41" i="86"/>
  <c r="T323" i="82"/>
  <c r="AA49" i="18"/>
  <c r="T3447" i="82" s="1"/>
  <c r="AM49" i="18"/>
  <c r="BD1208" i="82"/>
  <c r="AD443" i="86"/>
  <c r="AI263" i="86"/>
  <c r="U353" i="86"/>
  <c r="BI1544" i="82" s="1"/>
  <c r="BD1544" i="82"/>
  <c r="AI442" i="86"/>
  <c r="BI2047" i="82" s="1"/>
  <c r="BD2047" i="82"/>
  <c r="AP172" i="86"/>
  <c r="BI829" i="82" s="1"/>
  <c r="BD829" i="82"/>
  <c r="BI535" i="82"/>
  <c r="O50" i="18"/>
  <c r="BD326" i="82"/>
  <c r="AB83" i="86"/>
  <c r="BD452" i="82"/>
  <c r="I398" i="86"/>
  <c r="AK128" i="86"/>
  <c r="N128" i="86"/>
  <c r="BI32" i="82"/>
  <c r="C51" i="18"/>
  <c r="T181" i="82"/>
  <c r="AQ49" i="18"/>
  <c r="Q49" i="18"/>
  <c r="T3305" i="82" s="1"/>
  <c r="BB48" i="18"/>
  <c r="T1529" i="82" s="1"/>
  <c r="T1316" i="82"/>
  <c r="BD1921" i="82"/>
  <c r="AK442" i="86"/>
  <c r="N442" i="86"/>
  <c r="BI1921" i="82" s="1"/>
  <c r="T1956" i="82"/>
  <c r="AX49" i="18"/>
  <c r="T2240" i="82" s="1"/>
  <c r="BI493" i="82"/>
  <c r="N50" i="18"/>
  <c r="BD2088" i="82"/>
  <c r="AP441" i="86"/>
  <c r="BI2088" i="82" s="1"/>
  <c r="BD746" i="82"/>
  <c r="AB173" i="86"/>
  <c r="BI997" i="82"/>
  <c r="Z50" i="18"/>
  <c r="T2667" i="82" s="1"/>
  <c r="BI745" i="82"/>
  <c r="T50" i="18"/>
  <c r="T1815" i="82" s="1"/>
  <c r="BI1333" i="82"/>
  <c r="AH50" i="18"/>
  <c r="T1247" i="82" s="1"/>
  <c r="BD1711" i="82"/>
  <c r="AK397" i="86"/>
  <c r="N397" i="86"/>
  <c r="BI1711" i="82" s="1"/>
  <c r="T2737" i="82"/>
  <c r="AY49" i="18"/>
  <c r="T3021" i="82" s="1"/>
  <c r="AP82" i="86"/>
  <c r="BI409" i="82" s="1"/>
  <c r="BD409" i="82"/>
  <c r="W353" i="86"/>
  <c r="BD914" i="82"/>
  <c r="U218" i="86"/>
  <c r="BD1334" i="82"/>
  <c r="U308" i="86"/>
  <c r="AD219" i="86"/>
  <c r="P219" i="86"/>
  <c r="I219" i="86"/>
  <c r="W219" i="86"/>
  <c r="I129" i="86"/>
  <c r="P129" i="86"/>
  <c r="W129" i="86"/>
  <c r="AD129" i="86"/>
  <c r="AD174" i="86"/>
  <c r="W174" i="86"/>
  <c r="I174" i="86"/>
  <c r="P174" i="86"/>
  <c r="BC48" i="18"/>
  <c r="T2310" i="82" s="1"/>
  <c r="T2097" i="82"/>
  <c r="W443" i="86"/>
  <c r="BD1166" i="82"/>
  <c r="AB263" i="86"/>
  <c r="BI955" i="82"/>
  <c r="Y50" i="18"/>
  <c r="T1886" i="82" s="1"/>
  <c r="T1602" i="82"/>
  <c r="AN50" i="18"/>
  <c r="AU48" i="18"/>
  <c r="T3730" i="82" s="1"/>
  <c r="T606" i="82"/>
  <c r="BI1291" i="82"/>
  <c r="AG50" i="18"/>
  <c r="AB397" i="86"/>
  <c r="BI1795" i="82" s="1"/>
  <c r="BD1795" i="82"/>
  <c r="T40" i="82"/>
  <c r="G50" i="18"/>
  <c r="T3164" i="82" s="1"/>
  <c r="AK83" i="86"/>
  <c r="BD242" i="82"/>
  <c r="N83" i="86"/>
  <c r="BD536" i="82"/>
  <c r="W398" i="86"/>
  <c r="AB128" i="86"/>
  <c r="I353" i="86"/>
  <c r="AP217" i="86"/>
  <c r="BI1039" i="82" s="1"/>
  <c r="BD1039" i="82"/>
  <c r="T2878" i="82"/>
  <c r="BD48" i="18"/>
  <c r="T3091" i="82" s="1"/>
  <c r="BI283" i="82"/>
  <c r="I50" i="18"/>
  <c r="T892" i="82" s="1"/>
  <c r="BD788" i="82"/>
  <c r="AI173" i="86"/>
  <c r="T962" i="82"/>
  <c r="AR49" i="18"/>
  <c r="T1388" i="82" s="1"/>
  <c r="BI1165" i="82"/>
  <c r="AD50" i="18"/>
  <c r="BD998" i="82"/>
  <c r="AI218" i="86"/>
  <c r="BD1292" i="82"/>
  <c r="AK308" i="86"/>
  <c r="N308" i="86"/>
  <c r="BD117" i="82"/>
  <c r="AB39" i="86"/>
  <c r="BD75" i="82"/>
  <c r="U39" i="86"/>
  <c r="BI913" i="82"/>
  <c r="X50" i="18"/>
  <c r="T1105" i="82" s="1"/>
  <c r="BI367" i="82"/>
  <c r="K50" i="18"/>
  <c r="T2454" i="82" s="1"/>
  <c r="T394" i="82"/>
  <c r="AV49" i="18"/>
  <c r="AF49" i="18"/>
  <c r="T3518" i="82" s="1"/>
  <c r="BI1123" i="82"/>
  <c r="AC50" i="18"/>
  <c r="T536" i="82"/>
  <c r="AK352" i="86"/>
  <c r="BD1501" i="82"/>
  <c r="BD1124" i="82"/>
  <c r="P443" i="86"/>
  <c r="U263" i="86"/>
  <c r="BI158" i="82"/>
  <c r="F51" i="18"/>
  <c r="BI661" i="82"/>
  <c r="R50" i="18"/>
  <c r="T2524" i="82"/>
  <c r="AT49" i="18"/>
  <c r="T2950" i="82" s="1"/>
  <c r="BD1459" i="82"/>
  <c r="AP307" i="86"/>
  <c r="BI1459" i="82" s="1"/>
  <c r="BD1668" i="82"/>
  <c r="AP351" i="86"/>
  <c r="BI1668" i="82" s="1"/>
  <c r="BD284" i="82"/>
  <c r="U83" i="86"/>
  <c r="BD494" i="82"/>
  <c r="P398" i="86"/>
  <c r="U128" i="86"/>
  <c r="AP38" i="86"/>
  <c r="BI200" i="82" s="1"/>
  <c r="BD200" i="82"/>
  <c r="T465" i="82"/>
  <c r="AK49" i="18"/>
  <c r="T3589" i="82" s="1"/>
  <c r="BA48" i="18"/>
  <c r="BI1081" i="82"/>
  <c r="AB50" i="18"/>
  <c r="BI787" i="82"/>
  <c r="U50" i="18"/>
  <c r="T2596" i="82" s="1"/>
  <c r="BI1417" i="82"/>
  <c r="AJ50" i="18"/>
  <c r="T2809" i="82" s="1"/>
  <c r="U397" i="86"/>
  <c r="BI1753" i="82" s="1"/>
  <c r="BD1753" i="82"/>
  <c r="T1743" i="82"/>
  <c r="AS49" i="18"/>
  <c r="T2169" i="82" s="1"/>
  <c r="T252" i="82"/>
  <c r="V49" i="18"/>
  <c r="T3376" i="82" s="1"/>
  <c r="BD662" i="82"/>
  <c r="AK173" i="86"/>
  <c r="N173" i="86"/>
  <c r="T2383" i="82"/>
  <c r="AB442" i="86"/>
  <c r="BI2005" i="82" s="1"/>
  <c r="BD2005" i="82"/>
  <c r="BI451" i="82"/>
  <c r="M50" i="18"/>
  <c r="AO49" i="18"/>
  <c r="BI241" i="82"/>
  <c r="H50" i="18"/>
  <c r="BD872" i="82"/>
  <c r="AK218" i="86"/>
  <c r="N218" i="86"/>
  <c r="BD1376" i="82"/>
  <c r="AB308" i="86"/>
  <c r="P84" i="86"/>
  <c r="W84" i="86"/>
  <c r="W354" i="86" s="1"/>
  <c r="AD84" i="86"/>
  <c r="AD354" i="86" s="1"/>
  <c r="I84" i="86"/>
  <c r="AD264" i="86"/>
  <c r="P264" i="86"/>
  <c r="W264" i="86"/>
  <c r="I264" i="86"/>
  <c r="BD159" i="82"/>
  <c r="AI39" i="86"/>
  <c r="A55" i="18"/>
  <c r="A140" i="18"/>
  <c r="BA49" i="18" l="1"/>
  <c r="AO50" i="18"/>
  <c r="AB354" i="86"/>
  <c r="BI1587" i="82" s="1"/>
  <c r="BD1587" i="82"/>
  <c r="BD1125" i="82"/>
  <c r="P444" i="86"/>
  <c r="U264" i="86"/>
  <c r="BI872" i="82"/>
  <c r="W51" i="18"/>
  <c r="T748" i="82"/>
  <c r="BE48" i="18"/>
  <c r="T3872" i="82" s="1"/>
  <c r="BI284" i="82"/>
  <c r="I51" i="18"/>
  <c r="T893" i="82" s="1"/>
  <c r="T253" i="82"/>
  <c r="V50" i="18"/>
  <c r="T3377" i="82" s="1"/>
  <c r="T1176" i="82"/>
  <c r="AW50" i="18"/>
  <c r="T1460" i="82" s="1"/>
  <c r="BD1209" i="82"/>
  <c r="AD444" i="86"/>
  <c r="AI264" i="86"/>
  <c r="BD285" i="82"/>
  <c r="U84" i="86"/>
  <c r="BD1040" i="82"/>
  <c r="AP218" i="86"/>
  <c r="BI1040" i="82" s="1"/>
  <c r="BD49" i="18"/>
  <c r="T3092" i="82" s="1"/>
  <c r="T2879" i="82"/>
  <c r="BI662" i="82"/>
  <c r="R51" i="18"/>
  <c r="BI494" i="82"/>
  <c r="N51" i="18"/>
  <c r="U443" i="86"/>
  <c r="BI1964" i="82" s="1"/>
  <c r="BD1964" i="82"/>
  <c r="AP49" i="18"/>
  <c r="T3660" i="82" s="1"/>
  <c r="BI75" i="82"/>
  <c r="D52" i="18"/>
  <c r="BD1502" i="82"/>
  <c r="AK353" i="86"/>
  <c r="BI242" i="82"/>
  <c r="H51" i="18"/>
  <c r="T466" i="82"/>
  <c r="AK50" i="18"/>
  <c r="T3590" i="82" s="1"/>
  <c r="T2099" i="82"/>
  <c r="BI1166" i="82"/>
  <c r="AD51" i="18"/>
  <c r="BD789" i="82"/>
  <c r="AI174" i="86"/>
  <c r="BD453" i="82"/>
  <c r="AK129" i="86"/>
  <c r="I399" i="86"/>
  <c r="N129" i="86"/>
  <c r="BD999" i="82"/>
  <c r="AI219" i="86"/>
  <c r="BD2089" i="82"/>
  <c r="AP442" i="86"/>
  <c r="BI2089" i="82" s="1"/>
  <c r="BI1208" i="82"/>
  <c r="AE51" i="18"/>
  <c r="AD85" i="86"/>
  <c r="AD355" i="86" s="1"/>
  <c r="W85" i="86"/>
  <c r="P85" i="86"/>
  <c r="I85" i="86"/>
  <c r="I355" i="86" s="1"/>
  <c r="P220" i="86"/>
  <c r="AD220" i="86"/>
  <c r="W220" i="86"/>
  <c r="I220" i="86"/>
  <c r="BI33" i="82"/>
  <c r="C52" i="18"/>
  <c r="BD1335" i="82"/>
  <c r="U309" i="86"/>
  <c r="BI1418" i="82"/>
  <c r="AJ51" i="18"/>
  <c r="T2810" i="82" s="1"/>
  <c r="T1603" i="82"/>
  <c r="T324" i="82"/>
  <c r="AA50" i="18"/>
  <c r="T3448" i="82" s="1"/>
  <c r="BI1082" i="82"/>
  <c r="AB51" i="18"/>
  <c r="AM50" i="18"/>
  <c r="BD1083" i="82"/>
  <c r="AK264" i="86"/>
  <c r="I444" i="86"/>
  <c r="N264" i="86"/>
  <c r="BD243" i="82"/>
  <c r="AK84" i="86"/>
  <c r="N84" i="86"/>
  <c r="AI51" i="18"/>
  <c r="T2029" i="82" s="1"/>
  <c r="BI1376" i="82"/>
  <c r="T182" i="82"/>
  <c r="AQ50" i="18"/>
  <c r="Q50" i="18"/>
  <c r="T3306" i="82" s="1"/>
  <c r="AP173" i="86"/>
  <c r="BI830" i="82" s="1"/>
  <c r="BD830" i="82"/>
  <c r="T395" i="82"/>
  <c r="AF50" i="18"/>
  <c r="T3519" i="82" s="1"/>
  <c r="AV50" i="18"/>
  <c r="U398" i="86"/>
  <c r="BI1754" i="82" s="1"/>
  <c r="BD1754" i="82"/>
  <c r="T2384" i="82"/>
  <c r="P354" i="86"/>
  <c r="BI998" i="82"/>
  <c r="Z51" i="18"/>
  <c r="T2668" i="82" s="1"/>
  <c r="BI536" i="82"/>
  <c r="O51" i="18"/>
  <c r="BD705" i="82"/>
  <c r="U174" i="86"/>
  <c r="BD579" i="82"/>
  <c r="AD399" i="86"/>
  <c r="AI129" i="86"/>
  <c r="BD957" i="82"/>
  <c r="AB219" i="86"/>
  <c r="BI1334" i="82"/>
  <c r="AH51" i="18"/>
  <c r="T1248" i="82" s="1"/>
  <c r="AB353" i="86"/>
  <c r="BI1586" i="82" s="1"/>
  <c r="BD1586" i="82"/>
  <c r="AU49" i="18"/>
  <c r="T3731" i="82" s="1"/>
  <c r="T607" i="82"/>
  <c r="BI452" i="82"/>
  <c r="M51" i="18"/>
  <c r="BI326" i="82"/>
  <c r="J51" i="18"/>
  <c r="T1674" i="82" s="1"/>
  <c r="AI443" i="86"/>
  <c r="BI2048" i="82" s="1"/>
  <c r="BD2048" i="82"/>
  <c r="BD34" i="82"/>
  <c r="AK40" i="86"/>
  <c r="N40" i="86"/>
  <c r="AD130" i="86"/>
  <c r="P130" i="86"/>
  <c r="W130" i="86"/>
  <c r="I130" i="86"/>
  <c r="I354" i="86"/>
  <c r="BD1377" i="82"/>
  <c r="AB309" i="86"/>
  <c r="BI368" i="82"/>
  <c r="K51" i="18"/>
  <c r="T2455" i="82" s="1"/>
  <c r="T2738" i="82"/>
  <c r="AY50" i="18"/>
  <c r="T3022" i="82" s="1"/>
  <c r="AP263" i="86"/>
  <c r="BI1250" i="82" s="1"/>
  <c r="BD1250" i="82"/>
  <c r="B139" i="77"/>
  <c r="E42" i="86"/>
  <c r="BI159" i="82"/>
  <c r="F52" i="18"/>
  <c r="BD1167" i="82"/>
  <c r="W444" i="86"/>
  <c r="AB264" i="86"/>
  <c r="BD369" i="82"/>
  <c r="AI84" i="86"/>
  <c r="T111" i="82"/>
  <c r="L50" i="18"/>
  <c r="T3235" i="82" s="1"/>
  <c r="T2880" i="82"/>
  <c r="T749" i="82"/>
  <c r="AZ49" i="18"/>
  <c r="T3802" i="82" s="1"/>
  <c r="T678" i="82"/>
  <c r="BI1292" i="82"/>
  <c r="AG51" i="18"/>
  <c r="BD1796" i="82"/>
  <c r="AB398" i="86"/>
  <c r="BI1796" i="82" s="1"/>
  <c r="BD410" i="82"/>
  <c r="AP83" i="86"/>
  <c r="BI410" i="82" s="1"/>
  <c r="BD2006" i="82"/>
  <c r="AB443" i="86"/>
  <c r="BI2006" i="82" s="1"/>
  <c r="BD663" i="82"/>
  <c r="AK174" i="86"/>
  <c r="N174" i="86"/>
  <c r="BD537" i="82"/>
  <c r="W399" i="86"/>
  <c r="AB129" i="86"/>
  <c r="BD873" i="82"/>
  <c r="AK219" i="86"/>
  <c r="N219" i="86"/>
  <c r="AP128" i="86"/>
  <c r="BI620" i="82" s="1"/>
  <c r="BD620" i="82"/>
  <c r="BD118" i="82"/>
  <c r="W355" i="86"/>
  <c r="AB40" i="86"/>
  <c r="BD76" i="82"/>
  <c r="P355" i="86"/>
  <c r="U40" i="86"/>
  <c r="P175" i="86"/>
  <c r="W175" i="86"/>
  <c r="AD175" i="86"/>
  <c r="I175" i="86"/>
  <c r="AP39" i="86"/>
  <c r="BI201" i="82" s="1"/>
  <c r="BD201" i="82"/>
  <c r="BD1419" i="82"/>
  <c r="AI309" i="86"/>
  <c r="BI956" i="82"/>
  <c r="Y51" i="18"/>
  <c r="T1887" i="82" s="1"/>
  <c r="BI704" i="82"/>
  <c r="S51" i="18"/>
  <c r="T1035" i="82" s="1"/>
  <c r="BI578" i="82"/>
  <c r="P51" i="18"/>
  <c r="T822" i="82"/>
  <c r="AM51" i="18"/>
  <c r="BD1922" i="82"/>
  <c r="AK443" i="86"/>
  <c r="N443" i="86"/>
  <c r="BI1922" i="82" s="1"/>
  <c r="T2525" i="82"/>
  <c r="AT50" i="18"/>
  <c r="T2951" i="82" s="1"/>
  <c r="AI354" i="86"/>
  <c r="BI1629" i="82" s="1"/>
  <c r="BD1629" i="82"/>
  <c r="BD327" i="82"/>
  <c r="AB84" i="86"/>
  <c r="BI1124" i="82"/>
  <c r="AC51" i="18"/>
  <c r="BD1669" i="82"/>
  <c r="AP352" i="86"/>
  <c r="BI1669" i="82" s="1"/>
  <c r="BI117" i="82"/>
  <c r="E52" i="18"/>
  <c r="AP308" i="86"/>
  <c r="BI1460" i="82" s="1"/>
  <c r="BD1460" i="82"/>
  <c r="T1957" i="82"/>
  <c r="AX50" i="18"/>
  <c r="T2241" i="82" s="1"/>
  <c r="BI788" i="82"/>
  <c r="U51" i="18"/>
  <c r="T2597" i="82" s="1"/>
  <c r="AL50" i="18"/>
  <c r="BD747" i="82"/>
  <c r="AB174" i="86"/>
  <c r="BD495" i="82"/>
  <c r="P399" i="86"/>
  <c r="U129" i="86"/>
  <c r="BD915" i="82"/>
  <c r="U219" i="86"/>
  <c r="BI914" i="82"/>
  <c r="X51" i="18"/>
  <c r="T1106" i="82" s="1"/>
  <c r="BD1879" i="82"/>
  <c r="AP397" i="86"/>
  <c r="BI1879" i="82" s="1"/>
  <c r="BI746" i="82"/>
  <c r="T51" i="18"/>
  <c r="T1816" i="82" s="1"/>
  <c r="T963" i="82"/>
  <c r="AR50" i="18"/>
  <c r="T1389" i="82" s="1"/>
  <c r="T41" i="82"/>
  <c r="G51" i="18"/>
  <c r="T3165" i="82" s="1"/>
  <c r="AL51" i="18"/>
  <c r="BD1712" i="82"/>
  <c r="AK398" i="86"/>
  <c r="N398" i="86"/>
  <c r="BI1712" i="82" s="1"/>
  <c r="T1744" i="82"/>
  <c r="AS50" i="18"/>
  <c r="T2170" i="82" s="1"/>
  <c r="T1317" i="82"/>
  <c r="BB49" i="18"/>
  <c r="T1530" i="82" s="1"/>
  <c r="W41" i="86"/>
  <c r="I41" i="86"/>
  <c r="E311" i="86"/>
  <c r="P41" i="86"/>
  <c r="E266" i="86"/>
  <c r="B45" i="89"/>
  <c r="E401" i="86"/>
  <c r="E491" i="86"/>
  <c r="E86" i="86"/>
  <c r="E131" i="86"/>
  <c r="E176" i="86"/>
  <c r="E221" i="86"/>
  <c r="AD41" i="86"/>
  <c r="E446" i="86"/>
  <c r="E356" i="86"/>
  <c r="AD310" i="86"/>
  <c r="W310" i="86"/>
  <c r="P310" i="86"/>
  <c r="I310" i="86"/>
  <c r="W265" i="86"/>
  <c r="P265" i="86"/>
  <c r="I265" i="86"/>
  <c r="AD265" i="86"/>
  <c r="BD160" i="82"/>
  <c r="AI40" i="86"/>
  <c r="BD1293" i="82"/>
  <c r="AK309" i="86"/>
  <c r="N309" i="86"/>
  <c r="AI398" i="86"/>
  <c r="BI1838" i="82" s="1"/>
  <c r="BD1838" i="82"/>
  <c r="BC49" i="18"/>
  <c r="T2311" i="82" s="1"/>
  <c r="A56" i="18"/>
  <c r="A141" i="18"/>
  <c r="BD1126" i="82" l="1"/>
  <c r="P445" i="86"/>
  <c r="U265" i="86"/>
  <c r="AP309" i="86"/>
  <c r="BI1461" i="82" s="1"/>
  <c r="BD1461" i="82"/>
  <c r="BD1210" i="82"/>
  <c r="AD445" i="86"/>
  <c r="AI265" i="86"/>
  <c r="BD1294" i="82"/>
  <c r="AK310" i="86"/>
  <c r="N310" i="86"/>
  <c r="I176" i="86"/>
  <c r="AD176" i="86"/>
  <c r="W176" i="86"/>
  <c r="P176" i="86"/>
  <c r="W311" i="86"/>
  <c r="P311" i="86"/>
  <c r="I311" i="86"/>
  <c r="AD311" i="86"/>
  <c r="BI495" i="82"/>
  <c r="N52" i="18"/>
  <c r="T1604" i="82"/>
  <c r="T1177" i="82"/>
  <c r="AW51" i="18"/>
  <c r="T1461" i="82" s="1"/>
  <c r="BD706" i="82"/>
  <c r="U175" i="86"/>
  <c r="BI118" i="82"/>
  <c r="E53" i="18"/>
  <c r="BI537" i="82"/>
  <c r="O52" i="18"/>
  <c r="AP174" i="86"/>
  <c r="BI831" i="82" s="1"/>
  <c r="BD831" i="82"/>
  <c r="BD50" i="18"/>
  <c r="T3093" i="82" s="1"/>
  <c r="BI369" i="82"/>
  <c r="K52" i="18"/>
  <c r="T2456" i="82" s="1"/>
  <c r="P400" i="86"/>
  <c r="BD496" i="82"/>
  <c r="U130" i="86"/>
  <c r="AP40" i="86"/>
  <c r="BI202" i="82" s="1"/>
  <c r="BD202" i="82"/>
  <c r="BI957" i="82"/>
  <c r="Y52" i="18"/>
  <c r="T1888" i="82" s="1"/>
  <c r="AO51" i="18"/>
  <c r="AP51" i="18" s="1"/>
  <c r="T3662" i="82" s="1"/>
  <c r="AZ50" i="18"/>
  <c r="T3803" i="82" s="1"/>
  <c r="T679" i="82"/>
  <c r="T42" i="82"/>
  <c r="G52" i="18"/>
  <c r="T3166" i="82" s="1"/>
  <c r="BD1000" i="82"/>
  <c r="AI220" i="86"/>
  <c r="BD328" i="82"/>
  <c r="AB85" i="86"/>
  <c r="BI453" i="82"/>
  <c r="M52" i="18"/>
  <c r="BI789" i="82"/>
  <c r="U52" i="18"/>
  <c r="T2598" i="82" s="1"/>
  <c r="BC50" i="18"/>
  <c r="T2312" i="82" s="1"/>
  <c r="T112" i="82"/>
  <c r="L51" i="18"/>
  <c r="T3236" i="82" s="1"/>
  <c r="T325" i="82"/>
  <c r="AA51" i="18"/>
  <c r="T3449" i="82" s="1"/>
  <c r="BD1168" i="82"/>
  <c r="W445" i="86"/>
  <c r="AB265" i="86"/>
  <c r="B140" i="77"/>
  <c r="E43" i="86"/>
  <c r="BI160" i="82"/>
  <c r="F53" i="18"/>
  <c r="BD1084" i="82"/>
  <c r="AK265" i="86"/>
  <c r="I445" i="86"/>
  <c r="N265" i="86"/>
  <c r="BD1336" i="82"/>
  <c r="U310" i="86"/>
  <c r="I131" i="86"/>
  <c r="AD131" i="86"/>
  <c r="W131" i="86"/>
  <c r="P131" i="86"/>
  <c r="BD35" i="82"/>
  <c r="AK41" i="86"/>
  <c r="N41" i="86"/>
  <c r="BD1880" i="82"/>
  <c r="AP398" i="86"/>
  <c r="BI1880" i="82" s="1"/>
  <c r="BD1755" i="82"/>
  <c r="U399" i="86"/>
  <c r="BI1755" i="82" s="1"/>
  <c r="T537" i="82"/>
  <c r="BA50" i="18"/>
  <c r="AP50" i="18"/>
  <c r="T3661" i="82" s="1"/>
  <c r="T1319" i="82"/>
  <c r="BI1419" i="82"/>
  <c r="AJ52" i="18"/>
  <c r="T2811" i="82" s="1"/>
  <c r="BD664" i="82"/>
  <c r="AK175" i="86"/>
  <c r="N175" i="86"/>
  <c r="BI76" i="82"/>
  <c r="D53" i="18"/>
  <c r="AB355" i="86"/>
  <c r="BI1588" i="82" s="1"/>
  <c r="BD1588" i="82"/>
  <c r="BI873" i="82"/>
  <c r="W52" i="18"/>
  <c r="AB399" i="86"/>
  <c r="BI1797" i="82" s="1"/>
  <c r="BD1797" i="82"/>
  <c r="T2385" i="82"/>
  <c r="AO52" i="18"/>
  <c r="BD1503" i="82"/>
  <c r="AK354" i="86"/>
  <c r="BD580" i="82"/>
  <c r="AD400" i="86"/>
  <c r="AI130" i="86"/>
  <c r="BI705" i="82"/>
  <c r="S52" i="18"/>
  <c r="T1036" i="82" s="1"/>
  <c r="BI1083" i="82"/>
  <c r="AB52" i="18"/>
  <c r="T1318" i="82"/>
  <c r="BB50" i="18"/>
  <c r="T1531" i="82" s="1"/>
  <c r="BD916" i="82"/>
  <c r="U220" i="86"/>
  <c r="BD370" i="82"/>
  <c r="AI85" i="86"/>
  <c r="BD1713" i="82"/>
  <c r="AK399" i="86"/>
  <c r="N399" i="86"/>
  <c r="BI1713" i="82" s="1"/>
  <c r="T823" i="82"/>
  <c r="T254" i="82"/>
  <c r="V51" i="18"/>
  <c r="T3378" i="82" s="1"/>
  <c r="BI1209" i="82"/>
  <c r="AE52" i="18"/>
  <c r="BI1293" i="82"/>
  <c r="AG52" i="18"/>
  <c r="AI355" i="86"/>
  <c r="BI1630" i="82" s="1"/>
  <c r="BD1630" i="82"/>
  <c r="BD1378" i="82"/>
  <c r="AB310" i="86"/>
  <c r="BD161" i="82"/>
  <c r="AI41" i="86"/>
  <c r="I86" i="86"/>
  <c r="I356" i="86" s="1"/>
  <c r="AD86" i="86"/>
  <c r="AD356" i="86" s="1"/>
  <c r="W86" i="86"/>
  <c r="P86" i="86"/>
  <c r="AD266" i="86"/>
  <c r="P266" i="86"/>
  <c r="W266" i="86"/>
  <c r="I266" i="86"/>
  <c r="BD119" i="82"/>
  <c r="AB41" i="86"/>
  <c r="BI915" i="82"/>
  <c r="X52" i="18"/>
  <c r="T1107" i="82" s="1"/>
  <c r="BI327" i="82"/>
  <c r="J52" i="18"/>
  <c r="T1675" i="82" s="1"/>
  <c r="BD790" i="82"/>
  <c r="AI175" i="86"/>
  <c r="BD1546" i="82"/>
  <c r="U355" i="86"/>
  <c r="BI1546" i="82" s="1"/>
  <c r="AP219" i="86"/>
  <c r="BI1041" i="82" s="1"/>
  <c r="BD1041" i="82"/>
  <c r="T467" i="82"/>
  <c r="AK51" i="18"/>
  <c r="T3591" i="82" s="1"/>
  <c r="BE49" i="18"/>
  <c r="T3873" i="82" s="1"/>
  <c r="BI1167" i="82"/>
  <c r="AD52" i="18"/>
  <c r="BD454" i="82"/>
  <c r="I400" i="86"/>
  <c r="AK130" i="86"/>
  <c r="N130" i="86"/>
  <c r="BI34" i="82"/>
  <c r="C53" i="18"/>
  <c r="BI579" i="82"/>
  <c r="P52" i="18"/>
  <c r="T608" i="82"/>
  <c r="AU50" i="18"/>
  <c r="T3732" i="82" s="1"/>
  <c r="BI243" i="82"/>
  <c r="H52" i="18"/>
  <c r="AL52" i="18" s="1"/>
  <c r="BD1923" i="82"/>
  <c r="AK444" i="86"/>
  <c r="N444" i="86"/>
  <c r="BI1923" i="82" s="1"/>
  <c r="T396" i="82"/>
  <c r="AF51" i="18"/>
  <c r="T3520" i="82" s="1"/>
  <c r="AV51" i="18"/>
  <c r="AN51" i="18"/>
  <c r="BI1335" i="82"/>
  <c r="AH52" i="18"/>
  <c r="T1249" i="82" s="1"/>
  <c r="BD874" i="82"/>
  <c r="AK220" i="86"/>
  <c r="N220" i="86"/>
  <c r="BD244" i="82"/>
  <c r="AK85" i="86"/>
  <c r="N85" i="86"/>
  <c r="T2739" i="82"/>
  <c r="AY51" i="18"/>
  <c r="T3023" i="82" s="1"/>
  <c r="BI999" i="82"/>
  <c r="Z52" i="18"/>
  <c r="T2669" i="82" s="1"/>
  <c r="BD621" i="82"/>
  <c r="AP129" i="86"/>
  <c r="BI621" i="82" s="1"/>
  <c r="T1958" i="82"/>
  <c r="AX51" i="18"/>
  <c r="T2242" i="82" s="1"/>
  <c r="AI444" i="86"/>
  <c r="BI2049" i="82" s="1"/>
  <c r="BD2049" i="82"/>
  <c r="BI1125" i="82"/>
  <c r="AC52" i="18"/>
  <c r="BD1420" i="82"/>
  <c r="AI310" i="86"/>
  <c r="I221" i="86"/>
  <c r="W221" i="86"/>
  <c r="AD221" i="86"/>
  <c r="P221" i="86"/>
  <c r="BD77" i="82"/>
  <c r="U41" i="86"/>
  <c r="T538" i="82"/>
  <c r="BI747" i="82"/>
  <c r="T52" i="18"/>
  <c r="T1817" i="82" s="1"/>
  <c r="BD2090" i="82"/>
  <c r="AP443" i="86"/>
  <c r="BI2090" i="82" s="1"/>
  <c r="T2526" i="82"/>
  <c r="AT51" i="18"/>
  <c r="T2952" i="82" s="1"/>
  <c r="BD748" i="82"/>
  <c r="AB175" i="86"/>
  <c r="BI663" i="82"/>
  <c r="R52" i="18"/>
  <c r="BD2007" i="82"/>
  <c r="AB444" i="86"/>
  <c r="BI2007" i="82" s="1"/>
  <c r="B46" i="89"/>
  <c r="E357" i="86"/>
  <c r="E177" i="86"/>
  <c r="E447" i="86"/>
  <c r="E492" i="86"/>
  <c r="E312" i="86"/>
  <c r="W42" i="86"/>
  <c r="E222" i="86"/>
  <c r="E267" i="86"/>
  <c r="AD42" i="86"/>
  <c r="E87" i="86"/>
  <c r="P42" i="86"/>
  <c r="I42" i="86"/>
  <c r="E402" i="86"/>
  <c r="E132" i="86"/>
  <c r="BI1377" i="82"/>
  <c r="AI52" i="18"/>
  <c r="T2030" i="82" s="1"/>
  <c r="BD538" i="82"/>
  <c r="W400" i="86"/>
  <c r="AB130" i="86"/>
  <c r="BD1504" i="82"/>
  <c r="AK355" i="86"/>
  <c r="T183" i="82"/>
  <c r="Q51" i="18"/>
  <c r="T3307" i="82" s="1"/>
  <c r="AQ51" i="18"/>
  <c r="BA51" i="18" s="1"/>
  <c r="BD1839" i="82"/>
  <c r="AI399" i="86"/>
  <c r="BI1839" i="82" s="1"/>
  <c r="T1745" i="82"/>
  <c r="AS51" i="18"/>
  <c r="T2171" i="82" s="1"/>
  <c r="U354" i="86"/>
  <c r="BI1545" i="82" s="1"/>
  <c r="BD1545" i="82"/>
  <c r="AP84" i="86"/>
  <c r="BI411" i="82" s="1"/>
  <c r="BD411" i="82"/>
  <c r="AP264" i="86"/>
  <c r="BI1251" i="82" s="1"/>
  <c r="BD1251" i="82"/>
  <c r="BD958" i="82"/>
  <c r="AB220" i="86"/>
  <c r="BD286" i="82"/>
  <c r="U85" i="86"/>
  <c r="BD1670" i="82"/>
  <c r="AP353" i="86"/>
  <c r="BI1670" i="82" s="1"/>
  <c r="T964" i="82"/>
  <c r="AR51" i="18"/>
  <c r="T1390" i="82" s="1"/>
  <c r="BI285" i="82"/>
  <c r="I52" i="18"/>
  <c r="T894" i="82" s="1"/>
  <c r="U444" i="86"/>
  <c r="BI1965" i="82" s="1"/>
  <c r="BD1965" i="82"/>
  <c r="A57" i="18"/>
  <c r="A142" i="18"/>
  <c r="T539" i="82" l="1"/>
  <c r="BD1505" i="82"/>
  <c r="T751" i="82"/>
  <c r="BI286" i="82"/>
  <c r="I53" i="18"/>
  <c r="T895" i="82" s="1"/>
  <c r="BD1001" i="82"/>
  <c r="AI221" i="86"/>
  <c r="BD2091" i="82"/>
  <c r="AP444" i="86"/>
  <c r="BI2091" i="82" s="1"/>
  <c r="T43" i="82"/>
  <c r="G53" i="18"/>
  <c r="T3167" i="82" s="1"/>
  <c r="BD1714" i="82"/>
  <c r="AK400" i="86"/>
  <c r="N400" i="86"/>
  <c r="BI1714" i="82" s="1"/>
  <c r="BD1085" i="82"/>
  <c r="I446" i="86"/>
  <c r="AK266" i="86"/>
  <c r="N266" i="86"/>
  <c r="BD287" i="82"/>
  <c r="U86" i="86"/>
  <c r="BI161" i="82"/>
  <c r="F54" i="18"/>
  <c r="T326" i="82"/>
  <c r="AA52" i="18"/>
  <c r="T3450" i="82" s="1"/>
  <c r="T824" i="82"/>
  <c r="BD455" i="82"/>
  <c r="AK131" i="86"/>
  <c r="I401" i="86"/>
  <c r="N131" i="86"/>
  <c r="BD1924" i="82"/>
  <c r="AK445" i="86"/>
  <c r="N445" i="86"/>
  <c r="BI1924" i="82" s="1"/>
  <c r="BD2008" i="82"/>
  <c r="AB445" i="86"/>
  <c r="BI2008" i="82" s="1"/>
  <c r="T2881" i="82"/>
  <c r="BD51" i="18"/>
  <c r="T3094" i="82" s="1"/>
  <c r="BD1379" i="82"/>
  <c r="AB311" i="86"/>
  <c r="BD665" i="82"/>
  <c r="AK176" i="86"/>
  <c r="N176" i="86"/>
  <c r="BI1210" i="82"/>
  <c r="AE53" i="18"/>
  <c r="BD78" i="82"/>
  <c r="U42" i="86"/>
  <c r="AD222" i="86"/>
  <c r="P222" i="86"/>
  <c r="W222" i="86"/>
  <c r="I222" i="86"/>
  <c r="BI77" i="82"/>
  <c r="D54" i="18"/>
  <c r="B141" i="77"/>
  <c r="E44" i="86"/>
  <c r="BI958" i="82"/>
  <c r="Y53" i="18"/>
  <c r="T1889" i="82" s="1"/>
  <c r="AB400" i="86"/>
  <c r="BI1798" i="82" s="1"/>
  <c r="BD1798" i="82"/>
  <c r="W132" i="86"/>
  <c r="P132" i="86"/>
  <c r="AD132" i="86"/>
  <c r="I132" i="86"/>
  <c r="I87" i="86"/>
  <c r="P87" i="86"/>
  <c r="AD87" i="86"/>
  <c r="AD357" i="86" s="1"/>
  <c r="W87" i="86"/>
  <c r="W357" i="86" s="1"/>
  <c r="BD120" i="82"/>
  <c r="AB42" i="86"/>
  <c r="W177" i="86"/>
  <c r="P177" i="86"/>
  <c r="I177" i="86"/>
  <c r="AD177" i="86"/>
  <c r="BI748" i="82"/>
  <c r="T53" i="18"/>
  <c r="T1818" i="82" s="1"/>
  <c r="P356" i="86"/>
  <c r="BD959" i="82"/>
  <c r="AB221" i="86"/>
  <c r="T1178" i="82"/>
  <c r="AW52" i="18"/>
  <c r="T1462" i="82" s="1"/>
  <c r="BI874" i="82"/>
  <c r="W53" i="18"/>
  <c r="BI119" i="82"/>
  <c r="E54" i="18"/>
  <c r="BD1169" i="82"/>
  <c r="W446" i="86"/>
  <c r="AB266" i="86"/>
  <c r="BD329" i="82"/>
  <c r="AB86" i="86"/>
  <c r="AI356" i="86"/>
  <c r="BI1631" i="82" s="1"/>
  <c r="BD1631" i="82"/>
  <c r="T2740" i="82"/>
  <c r="AY52" i="18"/>
  <c r="T3024" i="82" s="1"/>
  <c r="AM52" i="18"/>
  <c r="BD1881" i="82"/>
  <c r="AP399" i="86"/>
  <c r="BI1881" i="82" s="1"/>
  <c r="BI916" i="82"/>
  <c r="X53" i="18"/>
  <c r="T1108" i="82" s="1"/>
  <c r="T397" i="82"/>
  <c r="AV52" i="18"/>
  <c r="AF52" i="18"/>
  <c r="T3521" i="82" s="1"/>
  <c r="BI580" i="82"/>
  <c r="P53" i="18"/>
  <c r="BD1671" i="82"/>
  <c r="AP354" i="86"/>
  <c r="BI1671" i="82" s="1"/>
  <c r="BI35" i="82"/>
  <c r="C54" i="18"/>
  <c r="P401" i="86"/>
  <c r="BD497" i="82"/>
  <c r="U131" i="86"/>
  <c r="BI1336" i="82"/>
  <c r="AH53" i="18"/>
  <c r="T1250" i="82" s="1"/>
  <c r="BD1252" i="82"/>
  <c r="AP265" i="86"/>
  <c r="BI1252" i="82" s="1"/>
  <c r="W43" i="86"/>
  <c r="E223" i="86"/>
  <c r="E133" i="86"/>
  <c r="B47" i="89"/>
  <c r="E403" i="86"/>
  <c r="I43" i="86"/>
  <c r="E493" i="86"/>
  <c r="AD43" i="86"/>
  <c r="E178" i="86"/>
  <c r="E358" i="86"/>
  <c r="E448" i="86"/>
  <c r="E313" i="86"/>
  <c r="P43" i="86"/>
  <c r="E88" i="86"/>
  <c r="E268" i="86"/>
  <c r="T184" i="82"/>
  <c r="AQ52" i="18"/>
  <c r="Q52" i="18"/>
  <c r="T3308" i="82" s="1"/>
  <c r="BI1000" i="82"/>
  <c r="Z53" i="18"/>
  <c r="T2670" i="82" s="1"/>
  <c r="BI496" i="82"/>
  <c r="N53" i="18"/>
  <c r="T1746" i="82"/>
  <c r="AS52" i="18"/>
  <c r="T2172" i="82" s="1"/>
  <c r="BI706" i="82"/>
  <c r="S53" i="18"/>
  <c r="T1037" i="82" s="1"/>
  <c r="AN52" i="18"/>
  <c r="BD1421" i="82"/>
  <c r="AI311" i="86"/>
  <c r="BD707" i="82"/>
  <c r="U176" i="86"/>
  <c r="BI1294" i="82"/>
  <c r="AG53" i="18"/>
  <c r="AI445" i="86"/>
  <c r="BI2050" i="82" s="1"/>
  <c r="BD2050" i="82"/>
  <c r="BI1126" i="82"/>
  <c r="AC53" i="18"/>
  <c r="BI538" i="82"/>
  <c r="O53" i="18"/>
  <c r="BD1672" i="82"/>
  <c r="AP355" i="86"/>
  <c r="BI1672" i="82" s="1"/>
  <c r="BD162" i="82"/>
  <c r="AI42" i="86"/>
  <c r="P312" i="86"/>
  <c r="AD312" i="86"/>
  <c r="W312" i="86"/>
  <c r="I312" i="86"/>
  <c r="BD875" i="82"/>
  <c r="AK221" i="86"/>
  <c r="N221" i="86"/>
  <c r="BI244" i="82"/>
  <c r="H53" i="18"/>
  <c r="AL53" i="18" s="1"/>
  <c r="AP220" i="86"/>
  <c r="BI1042" i="82" s="1"/>
  <c r="BD1042" i="82"/>
  <c r="BC51" i="18"/>
  <c r="T2313" i="82" s="1"/>
  <c r="T2100" i="82"/>
  <c r="T113" i="82"/>
  <c r="L52" i="18"/>
  <c r="T3237" i="82" s="1"/>
  <c r="T2527" i="82"/>
  <c r="AT52" i="18"/>
  <c r="T2953" i="82" s="1"/>
  <c r="BI454" i="82"/>
  <c r="M53" i="18"/>
  <c r="T1959" i="82"/>
  <c r="AX52" i="18"/>
  <c r="T2243" i="82" s="1"/>
  <c r="W356" i="86"/>
  <c r="BD1127" i="82"/>
  <c r="P446" i="86"/>
  <c r="U266" i="86"/>
  <c r="BD371" i="82"/>
  <c r="AI86" i="86"/>
  <c r="AI400" i="86"/>
  <c r="BI1840" i="82" s="1"/>
  <c r="BD1840" i="82"/>
  <c r="BI664" i="82"/>
  <c r="R53" i="18"/>
  <c r="T750" i="82"/>
  <c r="BE50" i="18"/>
  <c r="T3874" i="82" s="1"/>
  <c r="BD539" i="82"/>
  <c r="W401" i="86"/>
  <c r="AB131" i="86"/>
  <c r="AK311" i="86"/>
  <c r="BD1295" i="82"/>
  <c r="N311" i="86"/>
  <c r="BD749" i="82"/>
  <c r="AB176" i="86"/>
  <c r="AP310" i="86"/>
  <c r="BI1462" i="82" s="1"/>
  <c r="BD1462" i="82"/>
  <c r="U445" i="86"/>
  <c r="BI1966" i="82" s="1"/>
  <c r="BD1966" i="82"/>
  <c r="AU51" i="18"/>
  <c r="T3733" i="82" s="1"/>
  <c r="T609" i="82"/>
  <c r="BD36" i="82"/>
  <c r="AK42" i="86"/>
  <c r="I357" i="86"/>
  <c r="N42" i="86"/>
  <c r="W267" i="86"/>
  <c r="P267" i="86"/>
  <c r="AD267" i="86"/>
  <c r="I267" i="86"/>
  <c r="T255" i="82"/>
  <c r="V52" i="18"/>
  <c r="T3379" i="82" s="1"/>
  <c r="BD917" i="82"/>
  <c r="U221" i="86"/>
  <c r="BI1420" i="82"/>
  <c r="AJ53" i="18"/>
  <c r="T2812" i="82" s="1"/>
  <c r="AP85" i="86"/>
  <c r="BI412" i="82" s="1"/>
  <c r="BD412" i="82"/>
  <c r="T680" i="82"/>
  <c r="AZ51" i="18"/>
  <c r="T3804" i="82" s="1"/>
  <c r="AP130" i="86"/>
  <c r="BI622" i="82" s="1"/>
  <c r="BD622" i="82"/>
  <c r="BI790" i="82"/>
  <c r="U53" i="18"/>
  <c r="T2599" i="82" s="1"/>
  <c r="AD446" i="86"/>
  <c r="BD1211" i="82"/>
  <c r="AI266" i="86"/>
  <c r="BD245" i="82"/>
  <c r="AK86" i="86"/>
  <c r="N86" i="86"/>
  <c r="BI1378" i="82"/>
  <c r="AI53" i="18"/>
  <c r="T2031" i="82" s="1"/>
  <c r="T468" i="82"/>
  <c r="AK52" i="18"/>
  <c r="T3592" i="82" s="1"/>
  <c r="BI370" i="82"/>
  <c r="K53" i="18"/>
  <c r="T2457" i="82" s="1"/>
  <c r="T2882" i="82"/>
  <c r="BD832" i="82"/>
  <c r="AP175" i="86"/>
  <c r="BI832" i="82" s="1"/>
  <c r="BB51" i="18"/>
  <c r="T1532" i="82" s="1"/>
  <c r="AP41" i="86"/>
  <c r="BI203" i="82" s="1"/>
  <c r="BD203" i="82"/>
  <c r="BD581" i="82"/>
  <c r="AD401" i="86"/>
  <c r="AI131" i="86"/>
  <c r="BI1084" i="82"/>
  <c r="AB53" i="18"/>
  <c r="T2386" i="82"/>
  <c r="BI1168" i="82"/>
  <c r="AD53" i="18"/>
  <c r="BI328" i="82"/>
  <c r="J53" i="18"/>
  <c r="T1676" i="82" s="1"/>
  <c r="BD1756" i="82"/>
  <c r="U400" i="86"/>
  <c r="BI1756" i="82" s="1"/>
  <c r="T1605" i="82"/>
  <c r="T965" i="82"/>
  <c r="AR52" i="18"/>
  <c r="T1391" i="82" s="1"/>
  <c r="BD1337" i="82"/>
  <c r="U311" i="86"/>
  <c r="BD791" i="82"/>
  <c r="AI176" i="86"/>
  <c r="A58" i="18"/>
  <c r="A143" i="18"/>
  <c r="BD52" i="18" l="1"/>
  <c r="T3095" i="82" s="1"/>
  <c r="AM53" i="18"/>
  <c r="AO53" i="18"/>
  <c r="T540" i="82"/>
  <c r="AB357" i="86"/>
  <c r="BI1590" i="82" s="1"/>
  <c r="BD1590" i="82"/>
  <c r="BD1170" i="82"/>
  <c r="W447" i="86"/>
  <c r="AB267" i="86"/>
  <c r="BI539" i="82"/>
  <c r="O54" i="18"/>
  <c r="BD1967" i="82"/>
  <c r="U446" i="86"/>
  <c r="BI1967" i="82" s="1"/>
  <c r="BD1296" i="82"/>
  <c r="AK312" i="86"/>
  <c r="N312" i="86"/>
  <c r="BI162" i="82"/>
  <c r="F55" i="18"/>
  <c r="T469" i="82"/>
  <c r="AK53" i="18"/>
  <c r="T3593" i="82" s="1"/>
  <c r="BI1421" i="82"/>
  <c r="AJ54" i="18"/>
  <c r="T2813" i="82" s="1"/>
  <c r="T610" i="82"/>
  <c r="AU52" i="18"/>
  <c r="T3734" i="82" s="1"/>
  <c r="BD79" i="82"/>
  <c r="U43" i="86"/>
  <c r="I178" i="86"/>
  <c r="AD178" i="86"/>
  <c r="P178" i="86"/>
  <c r="W178" i="86"/>
  <c r="BD121" i="82"/>
  <c r="AB43" i="86"/>
  <c r="T44" i="82"/>
  <c r="G54" i="18"/>
  <c r="T3168" i="82" s="1"/>
  <c r="T2528" i="82"/>
  <c r="AT53" i="18"/>
  <c r="T2954" i="82" s="1"/>
  <c r="T1606" i="82"/>
  <c r="U356" i="86"/>
  <c r="BI1547" i="82" s="1"/>
  <c r="BD1547" i="82"/>
  <c r="AK177" i="86"/>
  <c r="BD666" i="82"/>
  <c r="N177" i="86"/>
  <c r="BD288" i="82"/>
  <c r="U87" i="86"/>
  <c r="BD498" i="82"/>
  <c r="P402" i="86"/>
  <c r="U132" i="86"/>
  <c r="T825" i="82"/>
  <c r="BD918" i="82"/>
  <c r="U222" i="86"/>
  <c r="AP176" i="86"/>
  <c r="BI833" i="82" s="1"/>
  <c r="BD833" i="82"/>
  <c r="BI455" i="82"/>
  <c r="M54" i="18"/>
  <c r="T1321" i="82"/>
  <c r="T2387" i="82"/>
  <c r="BI1085" i="82"/>
  <c r="AB54" i="18"/>
  <c r="T2883" i="82"/>
  <c r="BI581" i="82"/>
  <c r="P54" i="18"/>
  <c r="BI245" i="82"/>
  <c r="H54" i="18"/>
  <c r="BI917" i="82"/>
  <c r="X54" i="18"/>
  <c r="T1109" i="82" s="1"/>
  <c r="BD1086" i="82"/>
  <c r="I447" i="86"/>
  <c r="AK267" i="86"/>
  <c r="N267" i="86"/>
  <c r="BI36" i="82"/>
  <c r="C55" i="18"/>
  <c r="BI1295" i="82"/>
  <c r="AG54" i="18"/>
  <c r="AB401" i="86"/>
  <c r="BI1799" i="82" s="1"/>
  <c r="BD1799" i="82"/>
  <c r="T256" i="82"/>
  <c r="V53" i="18"/>
  <c r="T3380" i="82" s="1"/>
  <c r="BI371" i="82"/>
  <c r="K54" i="18"/>
  <c r="T2458" i="82" s="1"/>
  <c r="T185" i="82"/>
  <c r="AQ53" i="18"/>
  <c r="Q53" i="18"/>
  <c r="T3309" i="82" s="1"/>
  <c r="BI875" i="82"/>
  <c r="W54" i="18"/>
  <c r="BD1380" i="82"/>
  <c r="AB312" i="86"/>
  <c r="BD1632" i="82"/>
  <c r="AI357" i="86"/>
  <c r="BI1632" i="82" s="1"/>
  <c r="T1747" i="82"/>
  <c r="AS53" i="18"/>
  <c r="T2173" i="82" s="1"/>
  <c r="I313" i="86"/>
  <c r="W313" i="86"/>
  <c r="AD313" i="86"/>
  <c r="P313" i="86"/>
  <c r="BD163" i="82"/>
  <c r="AI43" i="86"/>
  <c r="BI497" i="82"/>
  <c r="N54" i="18"/>
  <c r="BB52" i="18"/>
  <c r="T1533" i="82" s="1"/>
  <c r="T1320" i="82"/>
  <c r="BI1169" i="82"/>
  <c r="AD54" i="18"/>
  <c r="BD708" i="82"/>
  <c r="U177" i="86"/>
  <c r="BD246" i="82"/>
  <c r="AK87" i="86"/>
  <c r="N87" i="86"/>
  <c r="BD540" i="82"/>
  <c r="W402" i="86"/>
  <c r="AB132" i="86"/>
  <c r="BD1002" i="82"/>
  <c r="AI222" i="86"/>
  <c r="T2741" i="82"/>
  <c r="AY53" i="18"/>
  <c r="T3025" i="82" s="1"/>
  <c r="BD1715" i="82"/>
  <c r="AK401" i="86"/>
  <c r="N401" i="86"/>
  <c r="BI1715" i="82" s="1"/>
  <c r="BD1253" i="82"/>
  <c r="AP266" i="86"/>
  <c r="BI1253" i="82" s="1"/>
  <c r="BI1001" i="82"/>
  <c r="Z54" i="18"/>
  <c r="T2671" i="82" s="1"/>
  <c r="BE51" i="18"/>
  <c r="T3875" i="82" s="1"/>
  <c r="BA52" i="18"/>
  <c r="BI1211" i="82"/>
  <c r="AE54" i="18"/>
  <c r="BI1337" i="82"/>
  <c r="AH54" i="18"/>
  <c r="T1251" i="82" s="1"/>
  <c r="AI401" i="86"/>
  <c r="BI1841" i="82" s="1"/>
  <c r="BD1841" i="82"/>
  <c r="BD2051" i="82"/>
  <c r="AI446" i="86"/>
  <c r="BI2051" i="82" s="1"/>
  <c r="BD1212" i="82"/>
  <c r="AD447" i="86"/>
  <c r="AI267" i="86"/>
  <c r="BD1506" i="82"/>
  <c r="AB356" i="86"/>
  <c r="BI1589" i="82" s="1"/>
  <c r="BD1589" i="82"/>
  <c r="BD1043" i="82"/>
  <c r="AP221" i="86"/>
  <c r="BI1043" i="82" s="1"/>
  <c r="BD1422" i="82"/>
  <c r="AI312" i="86"/>
  <c r="BI707" i="82"/>
  <c r="S54" i="18"/>
  <c r="T1038" i="82" s="1"/>
  <c r="T2101" i="82"/>
  <c r="BC52" i="18"/>
  <c r="T2314" i="82" s="1"/>
  <c r="P268" i="86"/>
  <c r="AD268" i="86"/>
  <c r="W268" i="86"/>
  <c r="I268" i="86"/>
  <c r="W133" i="86"/>
  <c r="I133" i="86"/>
  <c r="AD133" i="86"/>
  <c r="P133" i="86"/>
  <c r="AB446" i="86"/>
  <c r="BI2009" i="82" s="1"/>
  <c r="BD2009" i="82"/>
  <c r="T327" i="82"/>
  <c r="AA53" i="18"/>
  <c r="T3451" i="82" s="1"/>
  <c r="BI959" i="82"/>
  <c r="Y54" i="18"/>
  <c r="T1890" i="82" s="1"/>
  <c r="BD750" i="82"/>
  <c r="AB177" i="86"/>
  <c r="BD330" i="82"/>
  <c r="AB87" i="86"/>
  <c r="BD456" i="82"/>
  <c r="AK132" i="86"/>
  <c r="I402" i="86"/>
  <c r="N132" i="86"/>
  <c r="B48" i="89"/>
  <c r="I44" i="86"/>
  <c r="E134" i="86"/>
  <c r="E224" i="86"/>
  <c r="E89" i="86"/>
  <c r="E449" i="86"/>
  <c r="AD44" i="86"/>
  <c r="E359" i="86"/>
  <c r="E269" i="86"/>
  <c r="E314" i="86"/>
  <c r="E494" i="86"/>
  <c r="P44" i="86"/>
  <c r="E404" i="86"/>
  <c r="E179" i="86"/>
  <c r="W44" i="86"/>
  <c r="BD876" i="82"/>
  <c r="AK222" i="86"/>
  <c r="N222" i="86"/>
  <c r="BI78" i="82"/>
  <c r="D55" i="18"/>
  <c r="BI1379" i="82"/>
  <c r="AI54" i="18"/>
  <c r="T2032" i="82" s="1"/>
  <c r="BD2092" i="82"/>
  <c r="AP445" i="86"/>
  <c r="BI2092" i="82" s="1"/>
  <c r="AP131" i="86"/>
  <c r="BI623" i="82" s="1"/>
  <c r="BD623" i="82"/>
  <c r="BI287" i="82"/>
  <c r="I54" i="18"/>
  <c r="T896" i="82" s="1"/>
  <c r="BD1925" i="82"/>
  <c r="AK446" i="86"/>
  <c r="N446" i="86"/>
  <c r="BI1925" i="82" s="1"/>
  <c r="BD1882" i="82"/>
  <c r="AP400" i="86"/>
  <c r="BI1882" i="82" s="1"/>
  <c r="AP52" i="18"/>
  <c r="T3663" i="82" s="1"/>
  <c r="AN53" i="18"/>
  <c r="B142" i="77"/>
  <c r="E45" i="86"/>
  <c r="BD413" i="82"/>
  <c r="AP86" i="86"/>
  <c r="BI413" i="82" s="1"/>
  <c r="BI791" i="82"/>
  <c r="U54" i="18"/>
  <c r="T2600" i="82" s="1"/>
  <c r="T1960" i="82"/>
  <c r="AX53" i="18"/>
  <c r="T2244" i="82" s="1"/>
  <c r="T398" i="82"/>
  <c r="AV53" i="18"/>
  <c r="AF53" i="18"/>
  <c r="T3522" i="82" s="1"/>
  <c r="P447" i="86"/>
  <c r="BD1128" i="82"/>
  <c r="U267" i="86"/>
  <c r="AP42" i="86"/>
  <c r="BI204" i="82" s="1"/>
  <c r="BD204" i="82"/>
  <c r="BI749" i="82"/>
  <c r="T54" i="18"/>
  <c r="T1819" i="82" s="1"/>
  <c r="BD1463" i="82"/>
  <c r="AP311" i="86"/>
  <c r="BI1463" i="82" s="1"/>
  <c r="BI1127" i="82"/>
  <c r="AC54" i="18"/>
  <c r="T114" i="82"/>
  <c r="L53" i="18"/>
  <c r="T3238" i="82" s="1"/>
  <c r="BD1338" i="82"/>
  <c r="U312" i="86"/>
  <c r="T1179" i="82"/>
  <c r="AW53" i="18"/>
  <c r="T1463" i="82" s="1"/>
  <c r="T966" i="82"/>
  <c r="AR53" i="18"/>
  <c r="T1392" i="82" s="1"/>
  <c r="W88" i="86"/>
  <c r="AD88" i="86"/>
  <c r="P88" i="86"/>
  <c r="I88" i="86"/>
  <c r="I358" i="86" s="1"/>
  <c r="BD37" i="82"/>
  <c r="AK43" i="86"/>
  <c r="N43" i="86"/>
  <c r="AD223" i="86"/>
  <c r="P223" i="86"/>
  <c r="I223" i="86"/>
  <c r="W223" i="86"/>
  <c r="BD1757" i="82"/>
  <c r="U401" i="86"/>
  <c r="BI1757" i="82" s="1"/>
  <c r="AZ52" i="18"/>
  <c r="T3805" i="82" s="1"/>
  <c r="T681" i="82"/>
  <c r="BI329" i="82"/>
  <c r="J54" i="18"/>
  <c r="T1677" i="82" s="1"/>
  <c r="BD792" i="82"/>
  <c r="AI177" i="86"/>
  <c r="BI120" i="82"/>
  <c r="E55" i="18"/>
  <c r="BD372" i="82"/>
  <c r="AI87" i="86"/>
  <c r="BD582" i="82"/>
  <c r="AD402" i="86"/>
  <c r="AI132" i="86"/>
  <c r="BD960" i="82"/>
  <c r="AB222" i="86"/>
  <c r="P357" i="86"/>
  <c r="BI665" i="82"/>
  <c r="R54" i="18"/>
  <c r="AK356" i="86"/>
  <c r="A59" i="18"/>
  <c r="A144" i="18"/>
  <c r="BD1507" i="82" l="1"/>
  <c r="BD877" i="82"/>
  <c r="AK223" i="86"/>
  <c r="N223" i="86"/>
  <c r="BD289" i="82"/>
  <c r="U88" i="86"/>
  <c r="BD1044" i="82"/>
  <c r="AP222" i="86"/>
  <c r="BI1044" i="82" s="1"/>
  <c r="W269" i="86"/>
  <c r="P269" i="86"/>
  <c r="AD269" i="86"/>
  <c r="I269" i="86"/>
  <c r="W89" i="86"/>
  <c r="P89" i="86"/>
  <c r="P359" i="86" s="1"/>
  <c r="AD89" i="86"/>
  <c r="AD359" i="86" s="1"/>
  <c r="I89" i="86"/>
  <c r="I359" i="86" s="1"/>
  <c r="P403" i="86"/>
  <c r="BD499" i="82"/>
  <c r="U133" i="86"/>
  <c r="BD1087" i="82"/>
  <c r="AK268" i="86"/>
  <c r="I448" i="86"/>
  <c r="N268" i="86"/>
  <c r="BI1422" i="82"/>
  <c r="AJ55" i="18"/>
  <c r="T2814" i="82" s="1"/>
  <c r="AB402" i="86"/>
  <c r="BI1800" i="82" s="1"/>
  <c r="BD1800" i="82"/>
  <c r="BD1339" i="82"/>
  <c r="U313" i="86"/>
  <c r="BI1380" i="82"/>
  <c r="AI55" i="18"/>
  <c r="T2033" i="82" s="1"/>
  <c r="T45" i="82"/>
  <c r="G55" i="18"/>
  <c r="T3169" i="82" s="1"/>
  <c r="BD1926" i="82"/>
  <c r="AK447" i="86"/>
  <c r="N447" i="86"/>
  <c r="BI1926" i="82" s="1"/>
  <c r="T115" i="82"/>
  <c r="L54" i="18"/>
  <c r="T3239" i="82" s="1"/>
  <c r="BD53" i="18"/>
  <c r="T3096" i="82" s="1"/>
  <c r="AO54" i="18"/>
  <c r="T186" i="82"/>
  <c r="AQ54" i="18"/>
  <c r="Q54" i="18"/>
  <c r="T3310" i="82" s="1"/>
  <c r="BI918" i="82"/>
  <c r="X55" i="18"/>
  <c r="T1110" i="82" s="1"/>
  <c r="BI498" i="82"/>
  <c r="N55" i="18"/>
  <c r="BD667" i="82"/>
  <c r="AK178" i="86"/>
  <c r="N178" i="86"/>
  <c r="BI1296" i="82"/>
  <c r="AG55" i="18"/>
  <c r="BI1170" i="82"/>
  <c r="AD55" i="18"/>
  <c r="BD1548" i="82"/>
  <c r="U357" i="86"/>
  <c r="BI1548" i="82" s="1"/>
  <c r="T1607" i="82"/>
  <c r="BI960" i="82"/>
  <c r="Y55" i="18"/>
  <c r="T1891" i="82" s="1"/>
  <c r="BD919" i="82"/>
  <c r="U223" i="86"/>
  <c r="AP43" i="86"/>
  <c r="BI205" i="82" s="1"/>
  <c r="BD205" i="82"/>
  <c r="BD373" i="82"/>
  <c r="AI88" i="86"/>
  <c r="U447" i="86"/>
  <c r="BI1968" i="82" s="1"/>
  <c r="BD1968" i="82"/>
  <c r="BC53" i="18"/>
  <c r="T2315" i="82" s="1"/>
  <c r="T2102" i="82"/>
  <c r="T826" i="82"/>
  <c r="BD80" i="82"/>
  <c r="U44" i="86"/>
  <c r="P224" i="86"/>
  <c r="AD224" i="86"/>
  <c r="W224" i="86"/>
  <c r="I224" i="86"/>
  <c r="BI456" i="82"/>
  <c r="M55" i="18"/>
  <c r="BI330" i="82"/>
  <c r="J55" i="18"/>
  <c r="T1678" i="82" s="1"/>
  <c r="BD583" i="82"/>
  <c r="AD403" i="86"/>
  <c r="AI133" i="86"/>
  <c r="W448" i="86"/>
  <c r="BD1171" i="82"/>
  <c r="AB268" i="86"/>
  <c r="BI1212" i="82"/>
  <c r="AE55" i="18"/>
  <c r="T752" i="82"/>
  <c r="BE52" i="18"/>
  <c r="T3876" i="82" s="1"/>
  <c r="BD1883" i="82"/>
  <c r="AP401" i="86"/>
  <c r="BI1883" i="82" s="1"/>
  <c r="BI1002" i="82"/>
  <c r="Z55" i="18"/>
  <c r="T2672" i="82" s="1"/>
  <c r="BI708" i="82"/>
  <c r="S55" i="18"/>
  <c r="T1039" i="82" s="1"/>
  <c r="BI163" i="82"/>
  <c r="F56" i="18"/>
  <c r="BD1423" i="82"/>
  <c r="AI313" i="86"/>
  <c r="T611" i="82"/>
  <c r="AU53" i="18"/>
  <c r="T3735" i="82" s="1"/>
  <c r="U402" i="86"/>
  <c r="BI1758" i="82" s="1"/>
  <c r="BD1758" i="82"/>
  <c r="BI666" i="82"/>
  <c r="R55" i="18"/>
  <c r="BD751" i="82"/>
  <c r="AB178" i="86"/>
  <c r="BI79" i="82"/>
  <c r="D56" i="18"/>
  <c r="AP312" i="86"/>
  <c r="BI1464" i="82" s="1"/>
  <c r="BD1464" i="82"/>
  <c r="AB447" i="86"/>
  <c r="BI2010" i="82" s="1"/>
  <c r="BD2010" i="82"/>
  <c r="BA53" i="18"/>
  <c r="BI582" i="82"/>
  <c r="P55" i="18"/>
  <c r="B143" i="77"/>
  <c r="E46" i="86"/>
  <c r="AI402" i="86"/>
  <c r="BI1842" i="82" s="1"/>
  <c r="BD1842" i="82"/>
  <c r="BD1673" i="82"/>
  <c r="AP356" i="86"/>
  <c r="BI1673" i="82" s="1"/>
  <c r="T257" i="82"/>
  <c r="V54" i="18"/>
  <c r="T3381" i="82" s="1"/>
  <c r="BI372" i="82"/>
  <c r="K55" i="18"/>
  <c r="T2459" i="82" s="1"/>
  <c r="BI792" i="82"/>
  <c r="U55" i="18"/>
  <c r="T2601" i="82" s="1"/>
  <c r="BD1003" i="82"/>
  <c r="AI223" i="86"/>
  <c r="BD331" i="82"/>
  <c r="AB88" i="86"/>
  <c r="BD122" i="82"/>
  <c r="W359" i="86"/>
  <c r="AB44" i="86"/>
  <c r="BD164" i="82"/>
  <c r="AI44" i="86"/>
  <c r="P134" i="86"/>
  <c r="I134" i="86"/>
  <c r="AD134" i="86"/>
  <c r="W134" i="86"/>
  <c r="BD1716" i="82"/>
  <c r="AK402" i="86"/>
  <c r="N402" i="86"/>
  <c r="BI1716" i="82" s="1"/>
  <c r="BD457" i="82"/>
  <c r="AK133" i="86"/>
  <c r="I403" i="86"/>
  <c r="N133" i="86"/>
  <c r="AD448" i="86"/>
  <c r="BD1213" i="82"/>
  <c r="AI268" i="86"/>
  <c r="BD2052" i="82"/>
  <c r="AI447" i="86"/>
  <c r="BI2052" i="82" s="1"/>
  <c r="BI246" i="82"/>
  <c r="H55" i="18"/>
  <c r="AL55" i="18" s="1"/>
  <c r="AD358" i="86"/>
  <c r="BD1381" i="82"/>
  <c r="AB313" i="86"/>
  <c r="T328" i="82"/>
  <c r="AA54" i="18"/>
  <c r="T3452" i="82" s="1"/>
  <c r="T470" i="82"/>
  <c r="AK54" i="18"/>
  <c r="T3594" i="82" s="1"/>
  <c r="BI1086" i="82"/>
  <c r="AB55" i="18"/>
  <c r="T2529" i="82"/>
  <c r="AT54" i="18"/>
  <c r="T2955" i="82" s="1"/>
  <c r="T399" i="82"/>
  <c r="AF54" i="18"/>
  <c r="T3523" i="82" s="1"/>
  <c r="AV54" i="18"/>
  <c r="BB53" i="18"/>
  <c r="T1534" i="82" s="1"/>
  <c r="AM54" i="18"/>
  <c r="BI121" i="82"/>
  <c r="E56" i="18"/>
  <c r="BD709" i="82"/>
  <c r="U178" i="86"/>
  <c r="P358" i="86"/>
  <c r="T2388" i="82"/>
  <c r="T1748" i="82"/>
  <c r="AS54" i="18"/>
  <c r="T2174" i="82" s="1"/>
  <c r="AP53" i="18"/>
  <c r="T3664" i="82" s="1"/>
  <c r="BD961" i="82"/>
  <c r="AB223" i="86"/>
  <c r="BI37" i="82"/>
  <c r="C56" i="18"/>
  <c r="BD247" i="82"/>
  <c r="AK88" i="86"/>
  <c r="N88" i="86"/>
  <c r="BI1338" i="82"/>
  <c r="AH55" i="18"/>
  <c r="T1252" i="82" s="1"/>
  <c r="T1180" i="82"/>
  <c r="AW54" i="18"/>
  <c r="T1464" i="82" s="1"/>
  <c r="BI1128" i="82"/>
  <c r="AC55" i="18"/>
  <c r="T682" i="82"/>
  <c r="AZ53" i="18"/>
  <c r="T3806" i="82" s="1"/>
  <c r="AD45" i="86"/>
  <c r="I45" i="86"/>
  <c r="E315" i="86"/>
  <c r="E90" i="86"/>
  <c r="E135" i="86"/>
  <c r="E180" i="86"/>
  <c r="E225" i="86"/>
  <c r="W45" i="86"/>
  <c r="E270" i="86"/>
  <c r="P45" i="86"/>
  <c r="E405" i="86"/>
  <c r="E495" i="86"/>
  <c r="E450" i="86"/>
  <c r="B49" i="89"/>
  <c r="E360" i="86"/>
  <c r="BD2093" i="82"/>
  <c r="AP446" i="86"/>
  <c r="BI2093" i="82" s="1"/>
  <c r="BI876" i="82"/>
  <c r="W55" i="18"/>
  <c r="P179" i="86"/>
  <c r="AD179" i="86"/>
  <c r="W179" i="86"/>
  <c r="I179" i="86"/>
  <c r="AD314" i="86"/>
  <c r="W314" i="86"/>
  <c r="P314" i="86"/>
  <c r="I314" i="86"/>
  <c r="BD38" i="82"/>
  <c r="AK44" i="86"/>
  <c r="N44" i="86"/>
  <c r="BD624" i="82"/>
  <c r="AP132" i="86"/>
  <c r="BI624" i="82" s="1"/>
  <c r="BI750" i="82"/>
  <c r="T55" i="18"/>
  <c r="T1820" i="82" s="1"/>
  <c r="BD541" i="82"/>
  <c r="W403" i="86"/>
  <c r="AB133" i="86"/>
  <c r="P448" i="86"/>
  <c r="BD1129" i="82"/>
  <c r="U268" i="86"/>
  <c r="AK357" i="86"/>
  <c r="T2742" i="82"/>
  <c r="AY54" i="18"/>
  <c r="T3026" i="82" s="1"/>
  <c r="BI540" i="82"/>
  <c r="O55" i="18"/>
  <c r="AP87" i="86"/>
  <c r="BI414" i="82" s="1"/>
  <c r="BD414" i="82"/>
  <c r="T1961" i="82"/>
  <c r="AX54" i="18"/>
  <c r="T2245" i="82" s="1"/>
  <c r="T967" i="82"/>
  <c r="AR54" i="18"/>
  <c r="T1393" i="82" s="1"/>
  <c r="BD1297" i="82"/>
  <c r="AK313" i="86"/>
  <c r="N313" i="86"/>
  <c r="BD1254" i="82"/>
  <c r="AP267" i="86"/>
  <c r="BI1254" i="82" s="1"/>
  <c r="BI288" i="82"/>
  <c r="I55" i="18"/>
  <c r="T897" i="82" s="1"/>
  <c r="AP177" i="86"/>
  <c r="BI834" i="82" s="1"/>
  <c r="BD834" i="82"/>
  <c r="AN54" i="18"/>
  <c r="AL54" i="18"/>
  <c r="W358" i="86"/>
  <c r="BD793" i="82"/>
  <c r="AI178" i="86"/>
  <c r="A60" i="18"/>
  <c r="A145" i="18"/>
  <c r="AO55" i="18" l="1"/>
  <c r="T542" i="82"/>
  <c r="BI1129" i="82"/>
  <c r="AC56" i="18"/>
  <c r="AB403" i="86"/>
  <c r="BI1801" i="82" s="1"/>
  <c r="BD1801" i="82"/>
  <c r="AP44" i="86"/>
  <c r="BI206" i="82" s="1"/>
  <c r="BD206" i="82"/>
  <c r="BD1382" i="82"/>
  <c r="AB314" i="86"/>
  <c r="BD794" i="82"/>
  <c r="AI179" i="86"/>
  <c r="AD270" i="86"/>
  <c r="P270" i="86"/>
  <c r="W270" i="86"/>
  <c r="I270" i="86"/>
  <c r="W135" i="86"/>
  <c r="P135" i="86"/>
  <c r="I135" i="86"/>
  <c r="AD135" i="86"/>
  <c r="BD165" i="82"/>
  <c r="AI45" i="86"/>
  <c r="T46" i="82"/>
  <c r="G56" i="18"/>
  <c r="T3170" i="82" s="1"/>
  <c r="T1608" i="82"/>
  <c r="AZ54" i="18"/>
  <c r="T3807" i="82" s="1"/>
  <c r="T683" i="82"/>
  <c r="AI448" i="86"/>
  <c r="BI2053" i="82" s="1"/>
  <c r="BD2053" i="82"/>
  <c r="W404" i="86"/>
  <c r="BD542" i="82"/>
  <c r="AB134" i="86"/>
  <c r="BI164" i="82"/>
  <c r="F57" i="18"/>
  <c r="BD1592" i="82"/>
  <c r="AB359" i="86"/>
  <c r="BI1592" i="82" s="1"/>
  <c r="Q48" i="81"/>
  <c r="AC48" i="81" s="1"/>
  <c r="AK48" i="81" s="1"/>
  <c r="BI1003" i="82"/>
  <c r="Z56" i="18"/>
  <c r="T2673" i="82" s="1"/>
  <c r="I46" i="86"/>
  <c r="W46" i="86"/>
  <c r="E361" i="86"/>
  <c r="E91" i="86"/>
  <c r="E316" i="86"/>
  <c r="B50" i="89"/>
  <c r="E136" i="86"/>
  <c r="AD46" i="86"/>
  <c r="E181" i="86"/>
  <c r="E496" i="86"/>
  <c r="P46" i="86"/>
  <c r="E406" i="86"/>
  <c r="E271" i="86"/>
  <c r="E226" i="86"/>
  <c r="E451" i="86"/>
  <c r="T753" i="82"/>
  <c r="BE53" i="18"/>
  <c r="T3877" i="82" s="1"/>
  <c r="BI583" i="82"/>
  <c r="P56" i="18"/>
  <c r="BD962" i="82"/>
  <c r="AB224" i="86"/>
  <c r="U359" i="86"/>
  <c r="BI1550" i="82" s="1"/>
  <c r="BD1550" i="82"/>
  <c r="M48" i="81"/>
  <c r="AA48" i="81" s="1"/>
  <c r="AI48" i="81" s="1"/>
  <c r="BI373" i="82"/>
  <c r="K56" i="18"/>
  <c r="T2460" i="82" s="1"/>
  <c r="BI919" i="82"/>
  <c r="X56" i="18"/>
  <c r="T1111" i="82" s="1"/>
  <c r="AN55" i="18"/>
  <c r="T1962" i="82"/>
  <c r="AX55" i="18"/>
  <c r="T2246" i="82" s="1"/>
  <c r="BI667" i="82"/>
  <c r="R56" i="18"/>
  <c r="AU54" i="18"/>
  <c r="T3736" i="82" s="1"/>
  <c r="T612" i="82"/>
  <c r="BI1087" i="82"/>
  <c r="AB56" i="18"/>
  <c r="BI499" i="82"/>
  <c r="N56" i="18"/>
  <c r="BD374" i="82"/>
  <c r="AI89" i="86"/>
  <c r="BD1214" i="82"/>
  <c r="AD449" i="86"/>
  <c r="AI269" i="86"/>
  <c r="AP223" i="86"/>
  <c r="BI1045" i="82" s="1"/>
  <c r="BD1045" i="82"/>
  <c r="AB358" i="86"/>
  <c r="BI1591" i="82" s="1"/>
  <c r="BD1591" i="82"/>
  <c r="BD1424" i="82"/>
  <c r="AI314" i="86"/>
  <c r="BD710" i="82"/>
  <c r="U179" i="86"/>
  <c r="BD123" i="82"/>
  <c r="AB45" i="86"/>
  <c r="W90" i="86"/>
  <c r="P90" i="86"/>
  <c r="P360" i="86" s="1"/>
  <c r="I90" i="86"/>
  <c r="AD90" i="86"/>
  <c r="AD360" i="86" s="1"/>
  <c r="BI247" i="82"/>
  <c r="H56" i="18"/>
  <c r="U358" i="86"/>
  <c r="BI1549" i="82" s="1"/>
  <c r="BD1549" i="82"/>
  <c r="T400" i="82"/>
  <c r="AF55" i="18"/>
  <c r="T3524" i="82" s="1"/>
  <c r="AV55" i="18"/>
  <c r="AI358" i="86"/>
  <c r="BI1633" i="82" s="1"/>
  <c r="BD1633" i="82"/>
  <c r="BI457" i="82"/>
  <c r="M56" i="18"/>
  <c r="AD404" i="86"/>
  <c r="BD584" i="82"/>
  <c r="AI134" i="86"/>
  <c r="AI359" i="86"/>
  <c r="BI1634" i="82" s="1"/>
  <c r="BD1634" i="82"/>
  <c r="U48" i="81"/>
  <c r="AE48" i="81" s="1"/>
  <c r="AM48" i="81" s="1"/>
  <c r="T827" i="82"/>
  <c r="T258" i="82"/>
  <c r="V55" i="18"/>
  <c r="T3382" i="82" s="1"/>
  <c r="T2389" i="82"/>
  <c r="BI1171" i="82"/>
  <c r="AD56" i="18"/>
  <c r="AI403" i="86"/>
  <c r="BI1843" i="82" s="1"/>
  <c r="BD1843" i="82"/>
  <c r="T187" i="82"/>
  <c r="Q55" i="18"/>
  <c r="T3311" i="82" s="1"/>
  <c r="AQ55" i="18"/>
  <c r="BD1004" i="82"/>
  <c r="AI224" i="86"/>
  <c r="AP178" i="86"/>
  <c r="BI835" i="82" s="1"/>
  <c r="BD835" i="82"/>
  <c r="BD1927" i="82"/>
  <c r="AK448" i="86"/>
  <c r="N448" i="86"/>
  <c r="BI1927" i="82" s="1"/>
  <c r="BD290" i="82"/>
  <c r="U89" i="86"/>
  <c r="BD1130" i="82"/>
  <c r="P449" i="86"/>
  <c r="U269" i="86"/>
  <c r="BI289" i="82"/>
  <c r="I56" i="18"/>
  <c r="T898" i="82" s="1"/>
  <c r="B144" i="77"/>
  <c r="E47" i="86"/>
  <c r="T541" i="82"/>
  <c r="BA54" i="18"/>
  <c r="AP54" i="18"/>
  <c r="T3665" i="82" s="1"/>
  <c r="BI1297" i="82"/>
  <c r="AG56" i="18"/>
  <c r="U448" i="86"/>
  <c r="BI1969" i="82" s="1"/>
  <c r="BD1969" i="82"/>
  <c r="BI38" i="82"/>
  <c r="C57" i="18"/>
  <c r="BD1298" i="82"/>
  <c r="AK314" i="86"/>
  <c r="N314" i="86"/>
  <c r="BD668" i="82"/>
  <c r="AK179" i="86"/>
  <c r="N179" i="86"/>
  <c r="T329" i="82"/>
  <c r="AA55" i="18"/>
  <c r="T3453" i="82" s="1"/>
  <c r="P225" i="86"/>
  <c r="AD225" i="86"/>
  <c r="I225" i="86"/>
  <c r="W225" i="86"/>
  <c r="W315" i="86"/>
  <c r="P315" i="86"/>
  <c r="I315" i="86"/>
  <c r="AD315" i="86"/>
  <c r="AP88" i="86"/>
  <c r="BI415" i="82" s="1"/>
  <c r="BD415" i="82"/>
  <c r="BI961" i="82"/>
  <c r="Y56" i="18"/>
  <c r="T1892" i="82" s="1"/>
  <c r="BI709" i="82"/>
  <c r="S56" i="18"/>
  <c r="T1040" i="82" s="1"/>
  <c r="T1322" i="82"/>
  <c r="BB54" i="18"/>
  <c r="T1535" i="82" s="1"/>
  <c r="T116" i="82"/>
  <c r="L55" i="18"/>
  <c r="T3240" i="82" s="1"/>
  <c r="BI1213" i="82"/>
  <c r="AE56" i="18"/>
  <c r="BD1717" i="82"/>
  <c r="AK403" i="86"/>
  <c r="N403" i="86"/>
  <c r="BI1717" i="82" s="1"/>
  <c r="BD1884" i="82"/>
  <c r="AP402" i="86"/>
  <c r="BI1884" i="82" s="1"/>
  <c r="BD458" i="82"/>
  <c r="I404" i="86"/>
  <c r="AK134" i="86"/>
  <c r="N134" i="86"/>
  <c r="BI331" i="82"/>
  <c r="J56" i="18"/>
  <c r="T1679" i="82" s="1"/>
  <c r="T2530" i="82"/>
  <c r="AT55" i="18"/>
  <c r="T2956" i="82" s="1"/>
  <c r="BD920" i="82"/>
  <c r="U224" i="86"/>
  <c r="AM55" i="18"/>
  <c r="AP55" i="18" s="1"/>
  <c r="T3666" i="82" s="1"/>
  <c r="T471" i="82"/>
  <c r="AK55" i="18"/>
  <c r="T3595" i="82" s="1"/>
  <c r="T2884" i="82"/>
  <c r="BD54" i="18"/>
  <c r="T3097" i="82" s="1"/>
  <c r="BI1339" i="82"/>
  <c r="AH56" i="18"/>
  <c r="T1253" i="82" s="1"/>
  <c r="AP268" i="86"/>
  <c r="BI1255" i="82" s="1"/>
  <c r="BD1255" i="82"/>
  <c r="U403" i="86"/>
  <c r="BI1759" i="82" s="1"/>
  <c r="BD1759" i="82"/>
  <c r="BD332" i="82"/>
  <c r="AB89" i="86"/>
  <c r="BD1172" i="82"/>
  <c r="W449" i="86"/>
  <c r="AB269" i="86"/>
  <c r="AK358" i="86"/>
  <c r="BI793" i="82"/>
  <c r="U56" i="18"/>
  <c r="T2602" i="82" s="1"/>
  <c r="T2103" i="82"/>
  <c r="BC54" i="18"/>
  <c r="T2316" i="82" s="1"/>
  <c r="AP313" i="86"/>
  <c r="BI1465" i="82" s="1"/>
  <c r="BD1465" i="82"/>
  <c r="T1749" i="82"/>
  <c r="AS55" i="18"/>
  <c r="T2175" i="82" s="1"/>
  <c r="BD1674" i="82"/>
  <c r="AP357" i="86"/>
  <c r="BI1674" i="82" s="1"/>
  <c r="BI541" i="82"/>
  <c r="O56" i="18"/>
  <c r="BD1508" i="82"/>
  <c r="AK359" i="86"/>
  <c r="I48" i="81"/>
  <c r="Y48" i="81" s="1"/>
  <c r="AG48" i="81" s="1"/>
  <c r="BD1340" i="82"/>
  <c r="U314" i="86"/>
  <c r="BD752" i="82"/>
  <c r="AB179" i="86"/>
  <c r="BD81" i="82"/>
  <c r="U45" i="86"/>
  <c r="W180" i="86"/>
  <c r="P180" i="86"/>
  <c r="I180" i="86"/>
  <c r="AD180" i="86"/>
  <c r="BD39" i="82"/>
  <c r="AK45" i="86"/>
  <c r="I360" i="86"/>
  <c r="N45" i="86"/>
  <c r="T1181" i="82"/>
  <c r="AW55" i="18"/>
  <c r="T1465" i="82" s="1"/>
  <c r="T2885" i="82"/>
  <c r="BI1381" i="82"/>
  <c r="AI56" i="18"/>
  <c r="T2034" i="82" s="1"/>
  <c r="AP133" i="86"/>
  <c r="BI625" i="82" s="1"/>
  <c r="BD625" i="82"/>
  <c r="BD500" i="82"/>
  <c r="P404" i="86"/>
  <c r="U134" i="86"/>
  <c r="BI122" i="82"/>
  <c r="E57" i="18"/>
  <c r="BI751" i="82"/>
  <c r="T56" i="18"/>
  <c r="T1821" i="82" s="1"/>
  <c r="BI1423" i="82"/>
  <c r="AJ56" i="18"/>
  <c r="T2815" i="82" s="1"/>
  <c r="T2743" i="82"/>
  <c r="AY55" i="18"/>
  <c r="T3027" i="82" s="1"/>
  <c r="AB448" i="86"/>
  <c r="BI2011" i="82" s="1"/>
  <c r="BD2011" i="82"/>
  <c r="BD878" i="82"/>
  <c r="AK224" i="86"/>
  <c r="N224" i="86"/>
  <c r="BI80" i="82"/>
  <c r="D57" i="18"/>
  <c r="T968" i="82"/>
  <c r="AR55" i="18"/>
  <c r="T1394" i="82" s="1"/>
  <c r="BD2094" i="82"/>
  <c r="AP447" i="86"/>
  <c r="BI2094" i="82" s="1"/>
  <c r="BD248" i="82"/>
  <c r="AK89" i="86"/>
  <c r="N89" i="86"/>
  <c r="BD1088" i="82"/>
  <c r="I449" i="86"/>
  <c r="AK269" i="86"/>
  <c r="N269" i="86"/>
  <c r="BI877" i="82"/>
  <c r="W56" i="18"/>
  <c r="A61" i="18"/>
  <c r="A146" i="18"/>
  <c r="AO56" i="18" l="1"/>
  <c r="AM56" i="18"/>
  <c r="BD55" i="18"/>
  <c r="T3098" i="82" s="1"/>
  <c r="AI360" i="86"/>
  <c r="BI1635" i="82" s="1"/>
  <c r="BD1635" i="82"/>
  <c r="BI1088" i="82"/>
  <c r="AB57" i="18"/>
  <c r="BI248" i="82"/>
  <c r="H57" i="18"/>
  <c r="T1609" i="82"/>
  <c r="BD753" i="82"/>
  <c r="AB180" i="86"/>
  <c r="BI752" i="82"/>
  <c r="T57" i="18"/>
  <c r="T1822" i="82" s="1"/>
  <c r="BI1172" i="82"/>
  <c r="AD57" i="18"/>
  <c r="BI920" i="82"/>
  <c r="X57" i="18"/>
  <c r="T1112" i="82" s="1"/>
  <c r="BD1718" i="82"/>
  <c r="AK404" i="86"/>
  <c r="N404" i="86"/>
  <c r="BI1718" i="82" s="1"/>
  <c r="I142" i="81"/>
  <c r="Y142" i="81" s="1"/>
  <c r="AG142" i="81" s="1"/>
  <c r="AK315" i="86"/>
  <c r="BD1299" i="82"/>
  <c r="N315" i="86"/>
  <c r="AK225" i="86"/>
  <c r="BD879" i="82"/>
  <c r="N225" i="86"/>
  <c r="BI1298" i="82"/>
  <c r="AG57" i="18"/>
  <c r="B51" i="89"/>
  <c r="E182" i="86"/>
  <c r="W47" i="86"/>
  <c r="E317" i="86"/>
  <c r="E92" i="86"/>
  <c r="E407" i="86"/>
  <c r="I47" i="86"/>
  <c r="E497" i="86"/>
  <c r="E272" i="86"/>
  <c r="P47" i="86"/>
  <c r="E137" i="86"/>
  <c r="E362" i="86"/>
  <c r="E452" i="86"/>
  <c r="AD47" i="86"/>
  <c r="E227" i="86"/>
  <c r="BI1130" i="82"/>
  <c r="AC57" i="18"/>
  <c r="T613" i="82"/>
  <c r="AU55" i="18"/>
  <c r="T3737" i="82" s="1"/>
  <c r="BI584" i="82"/>
  <c r="P57" i="18"/>
  <c r="T117" i="82"/>
  <c r="L56" i="18"/>
  <c r="T3241" i="82" s="1"/>
  <c r="BD291" i="82"/>
  <c r="U90" i="86"/>
  <c r="BI374" i="82"/>
  <c r="K57" i="18"/>
  <c r="T2461" i="82" s="1"/>
  <c r="T401" i="82"/>
  <c r="AV56" i="18"/>
  <c r="AF56" i="18"/>
  <c r="T3525" i="82" s="1"/>
  <c r="T259" i="82"/>
  <c r="V56" i="18"/>
  <c r="T3383" i="82" s="1"/>
  <c r="BC55" i="18"/>
  <c r="T2317" i="82" s="1"/>
  <c r="T2104" i="82"/>
  <c r="BI962" i="82"/>
  <c r="Y57" i="18"/>
  <c r="T1893" i="82" s="1"/>
  <c r="P271" i="86"/>
  <c r="W271" i="86"/>
  <c r="I271" i="86"/>
  <c r="AD271" i="86"/>
  <c r="I181" i="86"/>
  <c r="AD181" i="86"/>
  <c r="W181" i="86"/>
  <c r="P181" i="86"/>
  <c r="AD316" i="86"/>
  <c r="P316" i="86"/>
  <c r="I316" i="86"/>
  <c r="W316" i="86"/>
  <c r="BD40" i="82"/>
  <c r="AK46" i="86"/>
  <c r="N46" i="86"/>
  <c r="BI542" i="82"/>
  <c r="O57" i="18"/>
  <c r="BI165" i="82"/>
  <c r="F58" i="18"/>
  <c r="BD459" i="82"/>
  <c r="AK135" i="86"/>
  <c r="I405" i="86"/>
  <c r="N135" i="86"/>
  <c r="BD1173" i="82"/>
  <c r="W450" i="86"/>
  <c r="AB270" i="86"/>
  <c r="AP89" i="86"/>
  <c r="BI416" i="82" s="1"/>
  <c r="BD416" i="82"/>
  <c r="BI878" i="82"/>
  <c r="W57" i="18"/>
  <c r="BD795" i="82"/>
  <c r="AI180" i="86"/>
  <c r="AB449" i="86"/>
  <c r="BI2012" i="82" s="1"/>
  <c r="BD2012" i="82"/>
  <c r="Q236" i="81"/>
  <c r="AC236" i="81" s="1"/>
  <c r="AK236" i="81" s="1"/>
  <c r="BD1005" i="82"/>
  <c r="AI225" i="86"/>
  <c r="BI668" i="82"/>
  <c r="R57" i="18"/>
  <c r="BD1466" i="82"/>
  <c r="AP314" i="86"/>
  <c r="BI1466" i="82" s="1"/>
  <c r="BD1970" i="82"/>
  <c r="U449" i="86"/>
  <c r="BI1970" i="82" s="1"/>
  <c r="M236" i="81"/>
  <c r="AA236" i="81" s="1"/>
  <c r="AI236" i="81" s="1"/>
  <c r="T1963" i="82"/>
  <c r="AX56" i="18"/>
  <c r="T2247" i="82" s="1"/>
  <c r="BD333" i="82"/>
  <c r="AB90" i="86"/>
  <c r="BI710" i="82"/>
  <c r="S57" i="18"/>
  <c r="T1041" i="82" s="1"/>
  <c r="BI1214" i="82"/>
  <c r="AE57" i="18"/>
  <c r="BD166" i="82"/>
  <c r="AI46" i="86"/>
  <c r="W91" i="86"/>
  <c r="P91" i="86"/>
  <c r="P361" i="86" s="1"/>
  <c r="I91" i="86"/>
  <c r="AD91" i="86"/>
  <c r="BD501" i="82"/>
  <c r="P405" i="86"/>
  <c r="U135" i="86"/>
  <c r="BD1131" i="82"/>
  <c r="P450" i="86"/>
  <c r="U270" i="86"/>
  <c r="BI1382" i="82"/>
  <c r="AI57" i="18"/>
  <c r="T2035" i="82" s="1"/>
  <c r="AP269" i="86"/>
  <c r="BI1256" i="82" s="1"/>
  <c r="BD1256" i="82"/>
  <c r="BI39" i="82"/>
  <c r="C58" i="18"/>
  <c r="BI81" i="82"/>
  <c r="D58" i="18"/>
  <c r="BD1676" i="82"/>
  <c r="AP359" i="86"/>
  <c r="BI1676" i="82" s="1"/>
  <c r="BD1885" i="82"/>
  <c r="AP403" i="86"/>
  <c r="BI1885" i="82" s="1"/>
  <c r="BD1341" i="82"/>
  <c r="U315" i="86"/>
  <c r="T330" i="82"/>
  <c r="AA56" i="18"/>
  <c r="T3454" i="82" s="1"/>
  <c r="BD1928" i="82"/>
  <c r="AK449" i="86"/>
  <c r="N449" i="86"/>
  <c r="BI1928" i="82" s="1"/>
  <c r="I236" i="81"/>
  <c r="Y236" i="81" s="1"/>
  <c r="AG236" i="81" s="1"/>
  <c r="BD1046" i="82"/>
  <c r="AP224" i="86"/>
  <c r="BI1046" i="82" s="1"/>
  <c r="BI500" i="82"/>
  <c r="N57" i="18"/>
  <c r="BD1509" i="82"/>
  <c r="AK180" i="86"/>
  <c r="BD669" i="82"/>
  <c r="N180" i="86"/>
  <c r="U360" i="86"/>
  <c r="BI1551" i="82" s="1"/>
  <c r="BD1551" i="82"/>
  <c r="BI1340" i="82"/>
  <c r="AH57" i="18"/>
  <c r="T1254" i="82" s="1"/>
  <c r="BI458" i="82"/>
  <c r="M57" i="18"/>
  <c r="BD1383" i="82"/>
  <c r="AB315" i="86"/>
  <c r="BD921" i="82"/>
  <c r="U225" i="86"/>
  <c r="AP179" i="86"/>
  <c r="BI836" i="82" s="1"/>
  <c r="BD836" i="82"/>
  <c r="T754" i="82"/>
  <c r="BE54" i="18"/>
  <c r="T3878" i="82" s="1"/>
  <c r="BD2095" i="82"/>
  <c r="AP448" i="86"/>
  <c r="BI2095" i="82" s="1"/>
  <c r="BI1004" i="82"/>
  <c r="Z57" i="18"/>
  <c r="T2674" i="82" s="1"/>
  <c r="AI404" i="86"/>
  <c r="BI1844" i="82" s="1"/>
  <c r="BD1844" i="82"/>
  <c r="U142" i="81"/>
  <c r="AE142" i="81" s="1"/>
  <c r="AM142" i="81" s="1"/>
  <c r="BD375" i="82"/>
  <c r="AI90" i="86"/>
  <c r="BI123" i="82"/>
  <c r="E58" i="18"/>
  <c r="AI449" i="86"/>
  <c r="BI2054" i="82" s="1"/>
  <c r="BD2054" i="82"/>
  <c r="U236" i="81"/>
  <c r="AE236" i="81" s="1"/>
  <c r="AM236" i="81" s="1"/>
  <c r="T969" i="82"/>
  <c r="AR56" i="18"/>
  <c r="T1395" i="82" s="1"/>
  <c r="T2531" i="82"/>
  <c r="AT56" i="18"/>
  <c r="T2957" i="82" s="1"/>
  <c r="BD82" i="82"/>
  <c r="U46" i="86"/>
  <c r="W136" i="86"/>
  <c r="P136" i="86"/>
  <c r="AD136" i="86"/>
  <c r="I136" i="86"/>
  <c r="T2390" i="82"/>
  <c r="AO57" i="18"/>
  <c r="AB404" i="86"/>
  <c r="BI1802" i="82" s="1"/>
  <c r="BD1802" i="82"/>
  <c r="Q142" i="81"/>
  <c r="AC142" i="81" s="1"/>
  <c r="AK142" i="81" s="1"/>
  <c r="AL56" i="18"/>
  <c r="W405" i="86"/>
  <c r="BD543" i="82"/>
  <c r="AB135" i="86"/>
  <c r="AD450" i="86"/>
  <c r="BD1215" i="82"/>
  <c r="AI270" i="86"/>
  <c r="B145" i="77"/>
  <c r="E48" i="86"/>
  <c r="T828" i="82"/>
  <c r="U404" i="86"/>
  <c r="BI1760" i="82" s="1"/>
  <c r="BD1760" i="82"/>
  <c r="M142" i="81"/>
  <c r="AA142" i="81" s="1"/>
  <c r="AI142" i="81" s="1"/>
  <c r="AP45" i="86"/>
  <c r="BI207" i="82" s="1"/>
  <c r="BD207" i="82"/>
  <c r="BD711" i="82"/>
  <c r="U180" i="86"/>
  <c r="T1750" i="82"/>
  <c r="AS56" i="18"/>
  <c r="T2176" i="82" s="1"/>
  <c r="BD1675" i="82"/>
  <c r="AP358" i="86"/>
  <c r="BI1675" i="82" s="1"/>
  <c r="BI332" i="82"/>
  <c r="J57" i="18"/>
  <c r="T1680" i="82" s="1"/>
  <c r="BB55" i="18"/>
  <c r="T1536" i="82" s="1"/>
  <c r="T1323" i="82"/>
  <c r="AP134" i="86"/>
  <c r="BI626" i="82" s="1"/>
  <c r="BD626" i="82"/>
  <c r="T2744" i="82"/>
  <c r="AY56" i="18"/>
  <c r="T3028" i="82" s="1"/>
  <c r="BD1425" i="82"/>
  <c r="AI315" i="86"/>
  <c r="BD963" i="82"/>
  <c r="AB225" i="86"/>
  <c r="T47" i="82"/>
  <c r="G57" i="18"/>
  <c r="T3171" i="82" s="1"/>
  <c r="AL57" i="18"/>
  <c r="T472" i="82"/>
  <c r="AK56" i="18"/>
  <c r="T3596" i="82" s="1"/>
  <c r="BI290" i="82"/>
  <c r="I57" i="18"/>
  <c r="T899" i="82" s="1"/>
  <c r="T2886" i="82"/>
  <c r="T1324" i="82"/>
  <c r="T188" i="82"/>
  <c r="AQ56" i="18"/>
  <c r="Q56" i="18"/>
  <c r="T3312" i="82" s="1"/>
  <c r="T684" i="82"/>
  <c r="AZ55" i="18"/>
  <c r="T3808" i="82" s="1"/>
  <c r="AK90" i="86"/>
  <c r="BD249" i="82"/>
  <c r="N90" i="86"/>
  <c r="W360" i="86"/>
  <c r="AK360" i="86" s="1"/>
  <c r="BI1424" i="82"/>
  <c r="AJ57" i="18"/>
  <c r="T2816" i="82" s="1"/>
  <c r="W226" i="86"/>
  <c r="P226" i="86"/>
  <c r="AD226" i="86"/>
  <c r="I226" i="86"/>
  <c r="BD124" i="82"/>
  <c r="W361" i="86"/>
  <c r="AB46" i="86"/>
  <c r="AN56" i="18"/>
  <c r="BD585" i="82"/>
  <c r="AD405" i="86"/>
  <c r="AI135" i="86"/>
  <c r="BD1089" i="82"/>
  <c r="I450" i="86"/>
  <c r="AK270" i="86"/>
  <c r="N270" i="86"/>
  <c r="BI794" i="82"/>
  <c r="U57" i="18"/>
  <c r="T2603" i="82" s="1"/>
  <c r="T1182" i="82"/>
  <c r="AW56" i="18"/>
  <c r="T1466" i="82" s="1"/>
  <c r="BA55" i="18"/>
  <c r="A62" i="18"/>
  <c r="A147" i="18"/>
  <c r="BB56" i="18" l="1"/>
  <c r="T1537" i="82" s="1"/>
  <c r="BD1677" i="82"/>
  <c r="AP360" i="86"/>
  <c r="BI1677" i="82" s="1"/>
  <c r="BD964" i="82"/>
  <c r="AB226" i="86"/>
  <c r="T544" i="82"/>
  <c r="AD48" i="86"/>
  <c r="E273" i="86"/>
  <c r="E453" i="86"/>
  <c r="W48" i="86"/>
  <c r="E183" i="86"/>
  <c r="I48" i="86"/>
  <c r="E93" i="86"/>
  <c r="E318" i="86"/>
  <c r="B52" i="89"/>
  <c r="E363" i="86"/>
  <c r="E228" i="86"/>
  <c r="P48" i="86"/>
  <c r="E408" i="86"/>
  <c r="E138" i="86"/>
  <c r="E498" i="86"/>
  <c r="AI450" i="86"/>
  <c r="BI2055" i="82" s="1"/>
  <c r="BD2055" i="82"/>
  <c r="BA56" i="18"/>
  <c r="T543" i="82"/>
  <c r="AP56" i="18"/>
  <c r="T3667" i="82" s="1"/>
  <c r="T2887" i="82"/>
  <c r="P406" i="86"/>
  <c r="BD502" i="82"/>
  <c r="U136" i="86"/>
  <c r="T1610" i="82"/>
  <c r="BD2096" i="82"/>
  <c r="AP449" i="86"/>
  <c r="BI2096" i="82" s="1"/>
  <c r="BI1341" i="82"/>
  <c r="AH58" i="18"/>
  <c r="T1255" i="82" s="1"/>
  <c r="T48" i="82"/>
  <c r="G58" i="18"/>
  <c r="T3172" i="82" s="1"/>
  <c r="BD376" i="82"/>
  <c r="AI91" i="86"/>
  <c r="BI166" i="82"/>
  <c r="F59" i="18"/>
  <c r="T260" i="82"/>
  <c r="V57" i="18"/>
  <c r="T3384" i="82" s="1"/>
  <c r="BI459" i="82"/>
  <c r="M58" i="18"/>
  <c r="T2391" i="82"/>
  <c r="BI40" i="82"/>
  <c r="C59" i="18"/>
  <c r="BD1384" i="82"/>
  <c r="AB316" i="86"/>
  <c r="BD712" i="82"/>
  <c r="U181" i="86"/>
  <c r="AD451" i="86"/>
  <c r="BD1216" i="82"/>
  <c r="AI271" i="86"/>
  <c r="I317" i="86"/>
  <c r="AD317" i="86"/>
  <c r="P317" i="86"/>
  <c r="W317" i="86"/>
  <c r="T473" i="82"/>
  <c r="AK57" i="18"/>
  <c r="T3597" i="82" s="1"/>
  <c r="AP225" i="86"/>
  <c r="BI1047" i="82" s="1"/>
  <c r="BD1047" i="82"/>
  <c r="AN57" i="18"/>
  <c r="T402" i="82"/>
  <c r="AV57" i="18"/>
  <c r="AF57" i="18"/>
  <c r="T3526" i="82" s="1"/>
  <c r="BD1929" i="82"/>
  <c r="AK450" i="86"/>
  <c r="N450" i="86"/>
  <c r="BI1929" i="82" s="1"/>
  <c r="BD880" i="82"/>
  <c r="AK226" i="86"/>
  <c r="N226" i="86"/>
  <c r="BI1425" i="82"/>
  <c r="AJ58" i="18"/>
  <c r="T2817" i="82" s="1"/>
  <c r="BI543" i="82"/>
  <c r="O58" i="18"/>
  <c r="BD544" i="82"/>
  <c r="W406" i="86"/>
  <c r="AB136" i="86"/>
  <c r="BI1383" i="82"/>
  <c r="AI58" i="18"/>
  <c r="T2036" i="82" s="1"/>
  <c r="BI669" i="82"/>
  <c r="R58" i="18"/>
  <c r="BI501" i="82"/>
  <c r="N58" i="18"/>
  <c r="BD250" i="82"/>
  <c r="AK91" i="86"/>
  <c r="N91" i="86"/>
  <c r="AD361" i="86"/>
  <c r="T331" i="82"/>
  <c r="AA57" i="18"/>
  <c r="T3455" i="82" s="1"/>
  <c r="BI1173" i="82"/>
  <c r="AD58" i="18"/>
  <c r="BD1719" i="82"/>
  <c r="AK405" i="86"/>
  <c r="N405" i="86"/>
  <c r="BI1719" i="82" s="1"/>
  <c r="I361" i="86"/>
  <c r="AK316" i="86"/>
  <c r="BD1300" i="82"/>
  <c r="N316" i="86"/>
  <c r="BD754" i="82"/>
  <c r="AB181" i="86"/>
  <c r="BD1090" i="82"/>
  <c r="I451" i="86"/>
  <c r="AK271" i="86"/>
  <c r="N271" i="86"/>
  <c r="AD227" i="86"/>
  <c r="P227" i="86"/>
  <c r="W227" i="86"/>
  <c r="I227" i="86"/>
  <c r="I137" i="86"/>
  <c r="AD137" i="86"/>
  <c r="W137" i="86"/>
  <c r="P137" i="86"/>
  <c r="BD41" i="82"/>
  <c r="AK47" i="86"/>
  <c r="N47" i="86"/>
  <c r="BD125" i="82"/>
  <c r="AB47" i="86"/>
  <c r="BI1299" i="82"/>
  <c r="AG58" i="18"/>
  <c r="BE55" i="18"/>
  <c r="T3879" i="82" s="1"/>
  <c r="T755" i="82"/>
  <c r="T2105" i="82"/>
  <c r="BC56" i="18"/>
  <c r="T2318" i="82" s="1"/>
  <c r="BI1089" i="82"/>
  <c r="AB58" i="18"/>
  <c r="BI585" i="82"/>
  <c r="P58" i="18"/>
  <c r="BI124" i="82"/>
  <c r="E59" i="18"/>
  <c r="BD1006" i="82"/>
  <c r="AI226" i="86"/>
  <c r="AP90" i="86"/>
  <c r="BI417" i="82" s="1"/>
  <c r="BD417" i="82"/>
  <c r="T614" i="82"/>
  <c r="AU56" i="18"/>
  <c r="T3738" i="82" s="1"/>
  <c r="BD56" i="18"/>
  <c r="T3099" i="82" s="1"/>
  <c r="AM57" i="18"/>
  <c r="BI1215" i="82"/>
  <c r="AE58" i="18"/>
  <c r="BD460" i="82"/>
  <c r="I406" i="86"/>
  <c r="AK136" i="86"/>
  <c r="N136" i="86"/>
  <c r="BI82" i="82"/>
  <c r="D59" i="18"/>
  <c r="BI375" i="82"/>
  <c r="K58" i="18"/>
  <c r="T2462" i="82" s="1"/>
  <c r="T970" i="82"/>
  <c r="AR57" i="18"/>
  <c r="T1396" i="82" s="1"/>
  <c r="T829" i="82"/>
  <c r="BI1131" i="82"/>
  <c r="AC58" i="18"/>
  <c r="BD1761" i="82"/>
  <c r="U405" i="86"/>
  <c r="BI1761" i="82" s="1"/>
  <c r="BD292" i="82"/>
  <c r="U91" i="86"/>
  <c r="BI1005" i="82"/>
  <c r="Z58" i="18"/>
  <c r="T2675" i="82" s="1"/>
  <c r="BD2013" i="82"/>
  <c r="AB450" i="86"/>
  <c r="BI2013" i="82" s="1"/>
  <c r="BD627" i="82"/>
  <c r="AP135" i="86"/>
  <c r="BI627" i="82" s="1"/>
  <c r="T1751" i="82"/>
  <c r="AS57" i="18"/>
  <c r="T2177" i="82" s="1"/>
  <c r="BD208" i="82"/>
  <c r="AP46" i="86"/>
  <c r="BI208" i="82" s="1"/>
  <c r="BD1342" i="82"/>
  <c r="U316" i="86"/>
  <c r="BD796" i="82"/>
  <c r="AI181" i="86"/>
  <c r="W451" i="86"/>
  <c r="BD1174" i="82"/>
  <c r="AB271" i="86"/>
  <c r="BD167" i="82"/>
  <c r="AI47" i="86"/>
  <c r="BD83" i="82"/>
  <c r="U47" i="86"/>
  <c r="I182" i="86"/>
  <c r="P182" i="86"/>
  <c r="W182" i="86"/>
  <c r="AD182" i="86"/>
  <c r="BI879" i="82"/>
  <c r="W58" i="18"/>
  <c r="BD1886" i="82"/>
  <c r="AP404" i="86"/>
  <c r="BI1886" i="82" s="1"/>
  <c r="T1964" i="82"/>
  <c r="AX57" i="18"/>
  <c r="T2248" i="82" s="1"/>
  <c r="BI753" i="82"/>
  <c r="T58" i="18"/>
  <c r="T1823" i="82" s="1"/>
  <c r="T118" i="82"/>
  <c r="L57" i="18"/>
  <c r="T3242" i="82" s="1"/>
  <c r="B146" i="77"/>
  <c r="E49" i="86"/>
  <c r="BI249" i="82"/>
  <c r="H58" i="18"/>
  <c r="BD1257" i="82"/>
  <c r="AP270" i="86"/>
  <c r="BI1257" i="82" s="1"/>
  <c r="AI405" i="86"/>
  <c r="BI1845" i="82" s="1"/>
  <c r="BD1845" i="82"/>
  <c r="AB361" i="86"/>
  <c r="BI1594" i="82" s="1"/>
  <c r="BD1594" i="82"/>
  <c r="BD922" i="82"/>
  <c r="U226" i="86"/>
  <c r="AB360" i="86"/>
  <c r="BI1593" i="82" s="1"/>
  <c r="BD1593" i="82"/>
  <c r="BI963" i="82"/>
  <c r="Y58" i="18"/>
  <c r="T1894" i="82" s="1"/>
  <c r="BI711" i="82"/>
  <c r="S58" i="18"/>
  <c r="T1042" i="82" s="1"/>
  <c r="AB405" i="86"/>
  <c r="BI1803" i="82" s="1"/>
  <c r="BD1803" i="82"/>
  <c r="BD586" i="82"/>
  <c r="AD406" i="86"/>
  <c r="AI136" i="86"/>
  <c r="BD1552" i="82"/>
  <c r="U361" i="86"/>
  <c r="BI1552" i="82" s="1"/>
  <c r="BI921" i="82"/>
  <c r="X58" i="18"/>
  <c r="T1113" i="82" s="1"/>
  <c r="T189" i="82"/>
  <c r="AQ57" i="18"/>
  <c r="BA57" i="18" s="1"/>
  <c r="Q57" i="18"/>
  <c r="T3313" i="82" s="1"/>
  <c r="AP180" i="86"/>
  <c r="BI837" i="82" s="1"/>
  <c r="BD837" i="82"/>
  <c r="U450" i="86"/>
  <c r="BI1971" i="82" s="1"/>
  <c r="BD1971" i="82"/>
  <c r="BD334" i="82"/>
  <c r="AB91" i="86"/>
  <c r="T2745" i="82"/>
  <c r="AY57" i="18"/>
  <c r="T3029" i="82" s="1"/>
  <c r="BI333" i="82"/>
  <c r="J58" i="18"/>
  <c r="T1681" i="82" s="1"/>
  <c r="BI795" i="82"/>
  <c r="U58" i="18"/>
  <c r="T2604" i="82" s="1"/>
  <c r="BD1426" i="82"/>
  <c r="AI316" i="86"/>
  <c r="BD670" i="82"/>
  <c r="AK181" i="86"/>
  <c r="N181" i="86"/>
  <c r="BD1132" i="82"/>
  <c r="P451" i="86"/>
  <c r="U271" i="86"/>
  <c r="T685" i="82"/>
  <c r="AZ56" i="18"/>
  <c r="T3809" i="82" s="1"/>
  <c r="BI291" i="82"/>
  <c r="I58" i="18"/>
  <c r="T900" i="82" s="1"/>
  <c r="T2532" i="82"/>
  <c r="AT57" i="18"/>
  <c r="T2958" i="82" s="1"/>
  <c r="T1183" i="82"/>
  <c r="AW57" i="18"/>
  <c r="T1467" i="82" s="1"/>
  <c r="W272" i="86"/>
  <c r="AD272" i="86"/>
  <c r="P272" i="86"/>
  <c r="I272" i="86"/>
  <c r="I92" i="86"/>
  <c r="W92" i="86"/>
  <c r="P92" i="86"/>
  <c r="AD92" i="86"/>
  <c r="AP315" i="86"/>
  <c r="BI1467" i="82" s="1"/>
  <c r="BD1467" i="82"/>
  <c r="A63" i="18"/>
  <c r="A148" i="18"/>
  <c r="T757" i="82" l="1"/>
  <c r="BD335" i="82"/>
  <c r="AB92" i="86"/>
  <c r="BD1217" i="82"/>
  <c r="AD452" i="86"/>
  <c r="AI272" i="86"/>
  <c r="BI1426" i="82"/>
  <c r="AJ59" i="18"/>
  <c r="T2818" i="82" s="1"/>
  <c r="BI334" i="82"/>
  <c r="J59" i="18"/>
  <c r="T1682" i="82" s="1"/>
  <c r="BI922" i="82"/>
  <c r="X59" i="18"/>
  <c r="T1114" i="82" s="1"/>
  <c r="T119" i="82"/>
  <c r="L58" i="18"/>
  <c r="T3243" i="82" s="1"/>
  <c r="T332" i="82"/>
  <c r="AA58" i="18"/>
  <c r="T3456" i="82" s="1"/>
  <c r="BD713" i="82"/>
  <c r="U182" i="86"/>
  <c r="BI1174" i="82"/>
  <c r="AD59" i="18"/>
  <c r="AP136" i="86"/>
  <c r="BI628" i="82" s="1"/>
  <c r="BD628" i="82"/>
  <c r="BI41" i="82"/>
  <c r="C60" i="18"/>
  <c r="BD503" i="82"/>
  <c r="P407" i="86"/>
  <c r="U137" i="86"/>
  <c r="BD881" i="82"/>
  <c r="AK227" i="86"/>
  <c r="N227" i="86"/>
  <c r="BI1090" i="82"/>
  <c r="AB59" i="18"/>
  <c r="BI754" i="82"/>
  <c r="T59" i="18"/>
  <c r="T1824" i="82" s="1"/>
  <c r="AP316" i="86"/>
  <c r="BI1468" i="82" s="1"/>
  <c r="BD1468" i="82"/>
  <c r="AB406" i="86"/>
  <c r="BI1804" i="82" s="1"/>
  <c r="BD1804" i="82"/>
  <c r="BD1385" i="82"/>
  <c r="AB317" i="86"/>
  <c r="BI1216" i="82"/>
  <c r="AE59" i="18"/>
  <c r="BI502" i="82"/>
  <c r="N59" i="18"/>
  <c r="P183" i="86"/>
  <c r="I183" i="86"/>
  <c r="AD183" i="86"/>
  <c r="W183" i="86"/>
  <c r="BD168" i="82"/>
  <c r="AI48" i="86"/>
  <c r="BI964" i="82"/>
  <c r="Y59" i="18"/>
  <c r="T1895" i="82" s="1"/>
  <c r="BD251" i="82"/>
  <c r="AK92" i="86"/>
  <c r="N92" i="86"/>
  <c r="BD1175" i="82"/>
  <c r="W452" i="86"/>
  <c r="AB272" i="86"/>
  <c r="BI670" i="82"/>
  <c r="R59" i="18"/>
  <c r="BI586" i="82"/>
  <c r="P59" i="18"/>
  <c r="BD671" i="82"/>
  <c r="AK182" i="86"/>
  <c r="N182" i="86"/>
  <c r="BI167" i="82"/>
  <c r="F60" i="18"/>
  <c r="BI1342" i="82"/>
  <c r="AH59" i="18"/>
  <c r="T1256" i="82" s="1"/>
  <c r="BI292" i="82"/>
  <c r="I59" i="18"/>
  <c r="T901" i="82" s="1"/>
  <c r="T1184" i="82"/>
  <c r="AW58" i="18"/>
  <c r="T1468" i="82" s="1"/>
  <c r="T830" i="82"/>
  <c r="BD1720" i="82"/>
  <c r="AK406" i="86"/>
  <c r="N406" i="86"/>
  <c r="BI1720" i="82" s="1"/>
  <c r="T1325" i="82"/>
  <c r="BB57" i="18"/>
  <c r="T1538" i="82" s="1"/>
  <c r="T1611" i="82"/>
  <c r="T403" i="82"/>
  <c r="AF58" i="18"/>
  <c r="T3527" i="82" s="1"/>
  <c r="AV58" i="18"/>
  <c r="BI125" i="82"/>
  <c r="E60" i="18"/>
  <c r="I362" i="86"/>
  <c r="BD545" i="82"/>
  <c r="W407" i="86"/>
  <c r="AB137" i="86"/>
  <c r="BD965" i="82"/>
  <c r="AB227" i="86"/>
  <c r="AP271" i="86"/>
  <c r="BI1258" i="82" s="1"/>
  <c r="BD1258" i="82"/>
  <c r="BD1510" i="82"/>
  <c r="AK361" i="86"/>
  <c r="T1965" i="82"/>
  <c r="AX58" i="18"/>
  <c r="T2249" i="82" s="1"/>
  <c r="AI361" i="86"/>
  <c r="BI1636" i="82" s="1"/>
  <c r="BD1636" i="82"/>
  <c r="T971" i="82"/>
  <c r="AR58" i="18"/>
  <c r="T1397" i="82" s="1"/>
  <c r="AZ57" i="18"/>
  <c r="T3810" i="82" s="1"/>
  <c r="T686" i="82"/>
  <c r="BD1343" i="82"/>
  <c r="U317" i="86"/>
  <c r="BI1384" i="82"/>
  <c r="AI59" i="18"/>
  <c r="T2037" i="82" s="1"/>
  <c r="AO58" i="18"/>
  <c r="BI376" i="82"/>
  <c r="K59" i="18"/>
  <c r="T2463" i="82" s="1"/>
  <c r="BD84" i="82"/>
  <c r="U48" i="86"/>
  <c r="AD318" i="86"/>
  <c r="W318" i="86"/>
  <c r="P318" i="86"/>
  <c r="I318" i="86"/>
  <c r="BD126" i="82"/>
  <c r="AB48" i="86"/>
  <c r="BD377" i="82"/>
  <c r="AI92" i="86"/>
  <c r="BD1091" i="82"/>
  <c r="I452" i="86"/>
  <c r="AK272" i="86"/>
  <c r="N272" i="86"/>
  <c r="BI1132" i="82"/>
  <c r="AC59" i="18"/>
  <c r="BD838" i="82"/>
  <c r="AP181" i="86"/>
  <c r="BI838" i="82" s="1"/>
  <c r="AI406" i="86"/>
  <c r="BI1846" i="82" s="1"/>
  <c r="BD1846" i="82"/>
  <c r="AD49" i="86"/>
  <c r="I49" i="86"/>
  <c r="W49" i="86"/>
  <c r="E499" i="86"/>
  <c r="P49" i="86"/>
  <c r="E409" i="86"/>
  <c r="E454" i="86"/>
  <c r="E319" i="86"/>
  <c r="E94" i="86"/>
  <c r="E139" i="86"/>
  <c r="E184" i="86"/>
  <c r="E229" i="86"/>
  <c r="B53" i="89"/>
  <c r="E364" i="86"/>
  <c r="E274" i="86"/>
  <c r="BD797" i="82"/>
  <c r="AI182" i="86"/>
  <c r="BI83" i="82"/>
  <c r="D60" i="18"/>
  <c r="AD362" i="86"/>
  <c r="BD2014" i="82"/>
  <c r="AB451" i="86"/>
  <c r="BI2014" i="82" s="1"/>
  <c r="W362" i="86"/>
  <c r="AP47" i="86"/>
  <c r="BI209" i="82" s="1"/>
  <c r="BD209" i="82"/>
  <c r="AD407" i="86"/>
  <c r="BD587" i="82"/>
  <c r="AI137" i="86"/>
  <c r="BD923" i="82"/>
  <c r="U227" i="86"/>
  <c r="BD1930" i="82"/>
  <c r="AK451" i="86"/>
  <c r="N451" i="86"/>
  <c r="BI1930" i="82" s="1"/>
  <c r="BI1300" i="82"/>
  <c r="AG59" i="18"/>
  <c r="BI250" i="82"/>
  <c r="H59" i="18"/>
  <c r="AL59" i="18" s="1"/>
  <c r="T1752" i="82"/>
  <c r="AS58" i="18"/>
  <c r="T2178" i="82" s="1"/>
  <c r="BI880" i="82"/>
  <c r="W59" i="18"/>
  <c r="BD2097" i="82"/>
  <c r="AP450" i="86"/>
  <c r="BI2097" i="82" s="1"/>
  <c r="BD1427" i="82"/>
  <c r="AI317" i="86"/>
  <c r="BD2056" i="82"/>
  <c r="AI451" i="86"/>
  <c r="BI2056" i="82" s="1"/>
  <c r="AN58" i="18"/>
  <c r="BD1762" i="82"/>
  <c r="U406" i="86"/>
  <c r="BI1762" i="82" s="1"/>
  <c r="AD228" i="86"/>
  <c r="W228" i="86"/>
  <c r="P228" i="86"/>
  <c r="I228" i="86"/>
  <c r="AD93" i="86"/>
  <c r="P93" i="86"/>
  <c r="W93" i="86"/>
  <c r="W363" i="86" s="1"/>
  <c r="I93" i="86"/>
  <c r="I363" i="86" s="1"/>
  <c r="B147" i="77"/>
  <c r="E50" i="86"/>
  <c r="BD293" i="82"/>
  <c r="U92" i="86"/>
  <c r="BD1133" i="82"/>
  <c r="P452" i="86"/>
  <c r="U272" i="86"/>
  <c r="U451" i="86"/>
  <c r="BI1972" i="82" s="1"/>
  <c r="BD1972" i="82"/>
  <c r="AU57" i="18"/>
  <c r="T3739" i="82" s="1"/>
  <c r="T615" i="82"/>
  <c r="BD755" i="82"/>
  <c r="AB182" i="86"/>
  <c r="P362" i="86"/>
  <c r="BI796" i="82"/>
  <c r="U59" i="18"/>
  <c r="T2605" i="82" s="1"/>
  <c r="AM58" i="18"/>
  <c r="BI460" i="82"/>
  <c r="M59" i="18"/>
  <c r="T2746" i="82"/>
  <c r="AY58" i="18"/>
  <c r="T3030" i="82" s="1"/>
  <c r="BI1006" i="82"/>
  <c r="Z59" i="18"/>
  <c r="T2676" i="82" s="1"/>
  <c r="T2533" i="82"/>
  <c r="AT58" i="18"/>
  <c r="T2959" i="82" s="1"/>
  <c r="T474" i="82"/>
  <c r="AK58" i="18"/>
  <c r="T3598" i="82" s="1"/>
  <c r="BD461" i="82"/>
  <c r="I407" i="86"/>
  <c r="AK137" i="86"/>
  <c r="N137" i="86"/>
  <c r="BD1007" i="82"/>
  <c r="AI227" i="86"/>
  <c r="BD1887" i="82"/>
  <c r="AP405" i="86"/>
  <c r="BI1887" i="82" s="1"/>
  <c r="BD418" i="82"/>
  <c r="AP91" i="86"/>
  <c r="BI418" i="82" s="1"/>
  <c r="T261" i="82"/>
  <c r="V58" i="18"/>
  <c r="T3385" i="82" s="1"/>
  <c r="BI544" i="82"/>
  <c r="O59" i="18"/>
  <c r="BD1048" i="82"/>
  <c r="AP226" i="86"/>
  <c r="BI1048" i="82" s="1"/>
  <c r="T2106" i="82"/>
  <c r="BC57" i="18"/>
  <c r="T2319" i="82" s="1"/>
  <c r="BD1301" i="82"/>
  <c r="AK317" i="86"/>
  <c r="N317" i="86"/>
  <c r="BI712" i="82"/>
  <c r="S59" i="18"/>
  <c r="T1043" i="82" s="1"/>
  <c r="T49" i="82"/>
  <c r="G59" i="18"/>
  <c r="T3173" i="82" s="1"/>
  <c r="T190" i="82"/>
  <c r="AQ58" i="18"/>
  <c r="Q58" i="18"/>
  <c r="T3314" i="82" s="1"/>
  <c r="T2392" i="82"/>
  <c r="AO59" i="18"/>
  <c r="AL58" i="18"/>
  <c r="BD57" i="18"/>
  <c r="T3100" i="82" s="1"/>
  <c r="T756" i="82"/>
  <c r="BE56" i="18"/>
  <c r="T3880" i="82" s="1"/>
  <c r="AD138" i="86"/>
  <c r="P138" i="86"/>
  <c r="W138" i="86"/>
  <c r="I138" i="86"/>
  <c r="BD42" i="82"/>
  <c r="AK48" i="86"/>
  <c r="N48" i="86"/>
  <c r="W273" i="86"/>
  <c r="P273" i="86"/>
  <c r="I273" i="86"/>
  <c r="AD273" i="86"/>
  <c r="AP57" i="18"/>
  <c r="T3668" i="82" s="1"/>
  <c r="A64" i="18"/>
  <c r="E51" i="86" s="1"/>
  <c r="A149" i="18"/>
  <c r="AM59" i="18" l="1"/>
  <c r="BD1092" i="82"/>
  <c r="I453" i="86"/>
  <c r="I268" i="81" s="1"/>
  <c r="Y268" i="81" s="1"/>
  <c r="AG268" i="81" s="1"/>
  <c r="AK273" i="86"/>
  <c r="N273" i="86"/>
  <c r="BI1007" i="82"/>
  <c r="Z60" i="18"/>
  <c r="T2677" i="82" s="1"/>
  <c r="BD378" i="82"/>
  <c r="AI93" i="86"/>
  <c r="T475" i="82"/>
  <c r="AK59" i="18"/>
  <c r="T3599" i="82" s="1"/>
  <c r="W274" i="86"/>
  <c r="AD274" i="86"/>
  <c r="P274" i="86"/>
  <c r="I274" i="86"/>
  <c r="BD1386" i="82"/>
  <c r="AB318" i="86"/>
  <c r="BD1678" i="82"/>
  <c r="AP361" i="86"/>
  <c r="BI1678" i="82" s="1"/>
  <c r="BD672" i="82"/>
  <c r="AK183" i="86"/>
  <c r="N183" i="86"/>
  <c r="T2747" i="82"/>
  <c r="AY59" i="18"/>
  <c r="T3031" i="82" s="1"/>
  <c r="U407" i="86"/>
  <c r="BI1763" i="82" s="1"/>
  <c r="BD1763" i="82"/>
  <c r="B55" i="89"/>
  <c r="E321" i="86"/>
  <c r="E96" i="86"/>
  <c r="E456" i="86"/>
  <c r="E276" i="86"/>
  <c r="E501" i="86"/>
  <c r="E141" i="86"/>
  <c r="E231" i="86"/>
  <c r="E366" i="86"/>
  <c r="E411" i="86"/>
  <c r="E186" i="86"/>
  <c r="AP48" i="86"/>
  <c r="BI210" i="82" s="1"/>
  <c r="BD210" i="82"/>
  <c r="BD1218" i="82"/>
  <c r="AD453" i="86"/>
  <c r="AI273" i="86"/>
  <c r="BI42" i="82"/>
  <c r="C61" i="18"/>
  <c r="BD462" i="82"/>
  <c r="I408" i="86"/>
  <c r="AK138" i="86"/>
  <c r="N138" i="86"/>
  <c r="T2889" i="82"/>
  <c r="AP137" i="86"/>
  <c r="BI629" i="82" s="1"/>
  <c r="BD629" i="82"/>
  <c r="U362" i="86"/>
  <c r="BI1553" i="82" s="1"/>
  <c r="BD1553" i="82"/>
  <c r="U452" i="86"/>
  <c r="BI1973" i="82" s="1"/>
  <c r="BD1973" i="82"/>
  <c r="E95" i="86"/>
  <c r="B54" i="89"/>
  <c r="E410" i="86"/>
  <c r="E185" i="86"/>
  <c r="E320" i="86"/>
  <c r="E365" i="86"/>
  <c r="E230" i="86"/>
  <c r="E275" i="86"/>
  <c r="E455" i="86"/>
  <c r="E500" i="86"/>
  <c r="E140" i="86"/>
  <c r="BD294" i="82"/>
  <c r="U93" i="86"/>
  <c r="BD966" i="82"/>
  <c r="AB228" i="86"/>
  <c r="T2107" i="82"/>
  <c r="BC58" i="18"/>
  <c r="T2320" i="82" s="1"/>
  <c r="BD2098" i="82"/>
  <c r="AP451" i="86"/>
  <c r="BI2098" i="82" s="1"/>
  <c r="BI587" i="82"/>
  <c r="P60" i="18"/>
  <c r="AI362" i="86"/>
  <c r="BI1637" i="82" s="1"/>
  <c r="BD1637" i="82"/>
  <c r="I229" i="86"/>
  <c r="AD229" i="86"/>
  <c r="P229" i="86"/>
  <c r="W229" i="86"/>
  <c r="I319" i="86"/>
  <c r="AD319" i="86"/>
  <c r="P319" i="86"/>
  <c r="W319" i="86"/>
  <c r="T1185" i="82"/>
  <c r="AW59" i="18"/>
  <c r="T1469" i="82" s="1"/>
  <c r="BD1931" i="82"/>
  <c r="AK452" i="86"/>
  <c r="N452" i="86"/>
  <c r="BI1931" i="82" s="1"/>
  <c r="BI126" i="82"/>
  <c r="E61" i="18"/>
  <c r="BD1344" i="82"/>
  <c r="U318" i="86"/>
  <c r="P363" i="86"/>
  <c r="M80" i="81" s="1"/>
  <c r="AA80" i="81" s="1"/>
  <c r="AI80" i="81" s="1"/>
  <c r="BD58" i="18"/>
  <c r="T3101" i="82" s="1"/>
  <c r="T2888" i="82"/>
  <c r="AB407" i="86"/>
  <c r="BI1805" i="82" s="1"/>
  <c r="BD1805" i="82"/>
  <c r="AN59" i="18"/>
  <c r="AP59" i="18" s="1"/>
  <c r="T3670" i="82" s="1"/>
  <c r="T2534" i="82"/>
  <c r="AT59" i="18"/>
  <c r="T2960" i="82" s="1"/>
  <c r="BI1175" i="82"/>
  <c r="AD60" i="18"/>
  <c r="AP92" i="86"/>
  <c r="BI419" i="82" s="1"/>
  <c r="BD419" i="82"/>
  <c r="BI168" i="82"/>
  <c r="F61" i="18"/>
  <c r="BD798" i="82"/>
  <c r="AI183" i="86"/>
  <c r="BI503" i="82"/>
  <c r="N60" i="18"/>
  <c r="BI335" i="82"/>
  <c r="J60" i="18"/>
  <c r="T1683" i="82" s="1"/>
  <c r="BD546" i="82"/>
  <c r="W408" i="86"/>
  <c r="AB138" i="86"/>
  <c r="T1753" i="82"/>
  <c r="AS59" i="18"/>
  <c r="T2179" i="82" s="1"/>
  <c r="T1326" i="82"/>
  <c r="BB58" i="18"/>
  <c r="T1539" i="82" s="1"/>
  <c r="BD1008" i="82"/>
  <c r="AI228" i="86"/>
  <c r="AB362" i="86"/>
  <c r="BI1595" i="82" s="1"/>
  <c r="BD1595" i="82"/>
  <c r="T831" i="82"/>
  <c r="I184" i="86"/>
  <c r="AD184" i="86"/>
  <c r="W184" i="86"/>
  <c r="P184" i="86"/>
  <c r="BI965" i="82"/>
  <c r="Y60" i="18"/>
  <c r="T1896" i="82" s="1"/>
  <c r="BD1888" i="82"/>
  <c r="AP406" i="86"/>
  <c r="BI1888" i="82" s="1"/>
  <c r="BD504" i="82"/>
  <c r="P408" i="86"/>
  <c r="U138" i="86"/>
  <c r="BI1301" i="82"/>
  <c r="AG60" i="18"/>
  <c r="BI293" i="82"/>
  <c r="I60" i="18"/>
  <c r="T902" i="82" s="1"/>
  <c r="BD252" i="82"/>
  <c r="AK93" i="86"/>
  <c r="N93" i="86"/>
  <c r="BD882" i="82"/>
  <c r="AK228" i="86"/>
  <c r="N228" i="86"/>
  <c r="BI923" i="82"/>
  <c r="X60" i="18"/>
  <c r="T1115" i="82" s="1"/>
  <c r="AI407" i="86"/>
  <c r="BI1847" i="82" s="1"/>
  <c r="BD1847" i="82"/>
  <c r="I139" i="86"/>
  <c r="AD139" i="86"/>
  <c r="W139" i="86"/>
  <c r="P139" i="86"/>
  <c r="BD43" i="82"/>
  <c r="AK49" i="86"/>
  <c r="N49" i="86"/>
  <c r="BI1091" i="82"/>
  <c r="AB60" i="18"/>
  <c r="BI377" i="82"/>
  <c r="K60" i="18"/>
  <c r="T2464" i="82" s="1"/>
  <c r="BD1428" i="82"/>
  <c r="AI318" i="86"/>
  <c r="BD1511" i="82"/>
  <c r="AK362" i="86"/>
  <c r="AP182" i="86"/>
  <c r="BI839" i="82" s="1"/>
  <c r="BD839" i="82"/>
  <c r="T262" i="82"/>
  <c r="V59" i="18"/>
  <c r="T3386" i="82" s="1"/>
  <c r="BD714" i="82"/>
  <c r="U183" i="86"/>
  <c r="AP227" i="86"/>
  <c r="BI1049" i="82" s="1"/>
  <c r="BD1049" i="82"/>
  <c r="AI452" i="86"/>
  <c r="BI2057" i="82" s="1"/>
  <c r="BD2057" i="82"/>
  <c r="BE57" i="18"/>
  <c r="T3881" i="82" s="1"/>
  <c r="BD1512" i="82"/>
  <c r="T546" i="82"/>
  <c r="BD1721" i="82"/>
  <c r="AK407" i="86"/>
  <c r="N407" i="86"/>
  <c r="BI1721" i="82" s="1"/>
  <c r="I174" i="81"/>
  <c r="Y174" i="81" s="1"/>
  <c r="AG174" i="81" s="1"/>
  <c r="BI755" i="82"/>
  <c r="T60" i="18"/>
  <c r="T1825" i="82" s="1"/>
  <c r="BD127" i="82"/>
  <c r="AB49" i="86"/>
  <c r="AB363" i="86"/>
  <c r="BI1596" i="82" s="1"/>
  <c r="BD1596" i="82"/>
  <c r="T687" i="82"/>
  <c r="AZ58" i="18"/>
  <c r="T3811" i="82" s="1"/>
  <c r="BI671" i="82"/>
  <c r="R60" i="18"/>
  <c r="AB452" i="86"/>
  <c r="BI2015" i="82" s="1"/>
  <c r="BD2015" i="82"/>
  <c r="AD363" i="86"/>
  <c r="AK363" i="86" s="1"/>
  <c r="BI881" i="82"/>
  <c r="W60" i="18"/>
  <c r="BI713" i="82"/>
  <c r="S60" i="18"/>
  <c r="T1044" i="82" s="1"/>
  <c r="BI1217" i="82"/>
  <c r="AE60" i="18"/>
  <c r="BD1134" i="82"/>
  <c r="P453" i="86"/>
  <c r="U273" i="86"/>
  <c r="BD1176" i="82"/>
  <c r="W453" i="86"/>
  <c r="AB273" i="86"/>
  <c r="BD588" i="82"/>
  <c r="AD408" i="86"/>
  <c r="AI138" i="86"/>
  <c r="AP58" i="18"/>
  <c r="T3669" i="82" s="1"/>
  <c r="T545" i="82"/>
  <c r="BA58" i="18"/>
  <c r="AU58" i="18"/>
  <c r="T3740" i="82" s="1"/>
  <c r="T616" i="82"/>
  <c r="AP317" i="86"/>
  <c r="BI1469" i="82" s="1"/>
  <c r="BD1469" i="82"/>
  <c r="BI461" i="82"/>
  <c r="M60" i="18"/>
  <c r="T191" i="82"/>
  <c r="Q59" i="18"/>
  <c r="T3315" i="82" s="1"/>
  <c r="AQ59" i="18"/>
  <c r="BI1133" i="82"/>
  <c r="AC60" i="18"/>
  <c r="BD336" i="82"/>
  <c r="AB93" i="86"/>
  <c r="BD924" i="82"/>
  <c r="U228" i="86"/>
  <c r="BI1427" i="82"/>
  <c r="AJ60" i="18"/>
  <c r="T2819" i="82" s="1"/>
  <c r="T333" i="82"/>
  <c r="AA59" i="18"/>
  <c r="T3457" i="82" s="1"/>
  <c r="T120" i="82"/>
  <c r="L59" i="18"/>
  <c r="T3244" i="82" s="1"/>
  <c r="BI797" i="82"/>
  <c r="U60" i="18"/>
  <c r="T2606" i="82" s="1"/>
  <c r="I94" i="86"/>
  <c r="AD94" i="86"/>
  <c r="AD364" i="86" s="1"/>
  <c r="W94" i="86"/>
  <c r="W364" i="86" s="1"/>
  <c r="P94" i="86"/>
  <c r="P364" i="86" s="1"/>
  <c r="BD85" i="82"/>
  <c r="U49" i="86"/>
  <c r="BD169" i="82"/>
  <c r="AI49" i="86"/>
  <c r="AP272" i="86"/>
  <c r="BI1259" i="82" s="1"/>
  <c r="BD1259" i="82"/>
  <c r="BD1302" i="82"/>
  <c r="AK318" i="86"/>
  <c r="N318" i="86"/>
  <c r="BI84" i="82"/>
  <c r="D61" i="18"/>
  <c r="BI1343" i="82"/>
  <c r="AH60" i="18"/>
  <c r="T1257" i="82" s="1"/>
  <c r="BI545" i="82"/>
  <c r="O60" i="18"/>
  <c r="T1612" i="82"/>
  <c r="AN60" i="18"/>
  <c r="T1327" i="82"/>
  <c r="T2393" i="82"/>
  <c r="BI251" i="82"/>
  <c r="H60" i="18"/>
  <c r="AL60" i="18" s="1"/>
  <c r="BD756" i="82"/>
  <c r="AB183" i="86"/>
  <c r="T972" i="82"/>
  <c r="AR59" i="18"/>
  <c r="T1398" i="82" s="1"/>
  <c r="BI1385" i="82"/>
  <c r="AI60" i="18"/>
  <c r="T2038" i="82" s="1"/>
  <c r="T404" i="82"/>
  <c r="AF59" i="18"/>
  <c r="T3528" i="82" s="1"/>
  <c r="AV59" i="18"/>
  <c r="T50" i="82"/>
  <c r="G60" i="18"/>
  <c r="T3174" i="82" s="1"/>
  <c r="T1966" i="82"/>
  <c r="AX59" i="18"/>
  <c r="T2250" i="82" s="1"/>
  <c r="A65" i="18"/>
  <c r="A150" i="18"/>
  <c r="AO60" i="18" l="1"/>
  <c r="AM60" i="18"/>
  <c r="U364" i="86"/>
  <c r="BI1555" i="82" s="1"/>
  <c r="BD1555" i="82"/>
  <c r="T547" i="82"/>
  <c r="AP60" i="18"/>
  <c r="T3671" i="82" s="1"/>
  <c r="T1754" i="82"/>
  <c r="AS60" i="18"/>
  <c r="T2180" i="82" s="1"/>
  <c r="AI364" i="86"/>
  <c r="BI1639" i="82" s="1"/>
  <c r="BD1639" i="82"/>
  <c r="BD1848" i="82"/>
  <c r="AI408" i="86"/>
  <c r="BI1848" i="82" s="1"/>
  <c r="T2748" i="82"/>
  <c r="AY60" i="18"/>
  <c r="T3032" i="82" s="1"/>
  <c r="BD1680" i="82"/>
  <c r="AP363" i="86"/>
  <c r="BI1680" i="82" s="1"/>
  <c r="BI252" i="82"/>
  <c r="H61" i="18"/>
  <c r="BD799" i="82"/>
  <c r="AI184" i="86"/>
  <c r="BI546" i="82"/>
  <c r="O61" i="18"/>
  <c r="BI1344" i="82"/>
  <c r="AH61" i="18"/>
  <c r="T1258" i="82" s="1"/>
  <c r="BD1429" i="82"/>
  <c r="AI319" i="86"/>
  <c r="BD44" i="82"/>
  <c r="I51" i="86"/>
  <c r="AP273" i="86"/>
  <c r="BI1260" i="82" s="1"/>
  <c r="BD1260" i="82"/>
  <c r="BB59" i="18"/>
  <c r="T1540" i="82" s="1"/>
  <c r="T1186" i="82"/>
  <c r="AW60" i="18"/>
  <c r="T1470" i="82" s="1"/>
  <c r="T2890" i="82"/>
  <c r="T688" i="82"/>
  <c r="AZ59" i="18"/>
  <c r="T3812" i="82" s="1"/>
  <c r="AP318" i="86"/>
  <c r="BI1470" i="82" s="1"/>
  <c r="BD1470" i="82"/>
  <c r="BI169" i="82"/>
  <c r="F62" i="18"/>
  <c r="BD379" i="82"/>
  <c r="AI94" i="86"/>
  <c r="BI336" i="82"/>
  <c r="J61" i="18"/>
  <c r="T1684" i="82" s="1"/>
  <c r="AU59" i="18"/>
  <c r="T3741" i="82" s="1"/>
  <c r="T617" i="82"/>
  <c r="BI588" i="82"/>
  <c r="P61" i="18"/>
  <c r="BD2016" i="82"/>
  <c r="AB453" i="86"/>
  <c r="BI2016" i="82" s="1"/>
  <c r="BD1889" i="82"/>
  <c r="AP407" i="86"/>
  <c r="BI1889" i="82" s="1"/>
  <c r="BI714" i="82"/>
  <c r="S61" i="18"/>
  <c r="T1045" i="82" s="1"/>
  <c r="BI1428" i="82"/>
  <c r="AJ61" i="18"/>
  <c r="T2820" i="82" s="1"/>
  <c r="T405" i="82"/>
  <c r="AV60" i="18"/>
  <c r="AF60" i="18"/>
  <c r="T3529" i="82" s="1"/>
  <c r="AP49" i="86"/>
  <c r="BI211" i="82" s="1"/>
  <c r="BD211" i="82"/>
  <c r="AD409" i="86"/>
  <c r="BD589" i="82"/>
  <c r="AI139" i="86"/>
  <c r="BI504" i="82"/>
  <c r="N61" i="18"/>
  <c r="BD757" i="82"/>
  <c r="AB184" i="86"/>
  <c r="BI798" i="82"/>
  <c r="U61" i="18"/>
  <c r="T2607" i="82" s="1"/>
  <c r="U363" i="86"/>
  <c r="BI1554" i="82" s="1"/>
  <c r="BD1554" i="82"/>
  <c r="BD1345" i="82"/>
  <c r="U319" i="86"/>
  <c r="BD925" i="82"/>
  <c r="U229" i="86"/>
  <c r="BI966" i="82"/>
  <c r="Y61" i="18"/>
  <c r="T1897" i="82" s="1"/>
  <c r="BI462" i="82"/>
  <c r="M61" i="18"/>
  <c r="T51" i="82"/>
  <c r="G61" i="18"/>
  <c r="T3175" i="82" s="1"/>
  <c r="AL61" i="18"/>
  <c r="AP183" i="86"/>
  <c r="BI840" i="82" s="1"/>
  <c r="BD840" i="82"/>
  <c r="BI1386" i="82"/>
  <c r="AI61" i="18"/>
  <c r="T2039" i="82" s="1"/>
  <c r="BD1219" i="82"/>
  <c r="AD454" i="86"/>
  <c r="AI274" i="86"/>
  <c r="BI378" i="82"/>
  <c r="K61" i="18"/>
  <c r="T2465" i="82" s="1"/>
  <c r="BI1092" i="82"/>
  <c r="AB61" i="18"/>
  <c r="T121" i="82"/>
  <c r="L60" i="18"/>
  <c r="T3245" i="82" s="1"/>
  <c r="T832" i="82"/>
  <c r="T334" i="82"/>
  <c r="AA60" i="18"/>
  <c r="T3458" i="82" s="1"/>
  <c r="BI127" i="82"/>
  <c r="E62" i="18"/>
  <c r="BD463" i="82"/>
  <c r="I409" i="86"/>
  <c r="AK139" i="86"/>
  <c r="N139" i="86"/>
  <c r="BD1009" i="82"/>
  <c r="AI229" i="86"/>
  <c r="I365" i="86"/>
  <c r="AP138" i="86"/>
  <c r="BI630" i="82" s="1"/>
  <c r="BD630" i="82"/>
  <c r="BI1134" i="82"/>
  <c r="AC61" i="18"/>
  <c r="BD1597" i="82"/>
  <c r="AB364" i="86"/>
  <c r="BI1597" i="82" s="1"/>
  <c r="BD1679" i="82"/>
  <c r="AP362" i="86"/>
  <c r="BI1679" i="82" s="1"/>
  <c r="BI43" i="82"/>
  <c r="C62" i="18"/>
  <c r="BD505" i="82"/>
  <c r="P409" i="86"/>
  <c r="U139" i="86"/>
  <c r="BI882" i="82"/>
  <c r="W61" i="18"/>
  <c r="AP93" i="86"/>
  <c r="BI420" i="82" s="1"/>
  <c r="BD420" i="82"/>
  <c r="T476" i="82"/>
  <c r="AK60" i="18"/>
  <c r="T3600" i="82" s="1"/>
  <c r="BD673" i="82"/>
  <c r="AK184" i="86"/>
  <c r="N184" i="86"/>
  <c r="BD1806" i="82"/>
  <c r="AB408" i="86"/>
  <c r="BI1806" i="82" s="1"/>
  <c r="T973" i="82"/>
  <c r="AR60" i="18"/>
  <c r="T1399" i="82" s="1"/>
  <c r="T2394" i="82"/>
  <c r="AO61" i="18"/>
  <c r="T1967" i="82"/>
  <c r="AX60" i="18"/>
  <c r="T2251" i="82" s="1"/>
  <c r="T2108" i="82"/>
  <c r="BC59" i="18"/>
  <c r="T2321" i="82" s="1"/>
  <c r="BD1303" i="82"/>
  <c r="AK319" i="86"/>
  <c r="N319" i="86"/>
  <c r="BD883" i="82"/>
  <c r="AK229" i="86"/>
  <c r="N229" i="86"/>
  <c r="T2535" i="82"/>
  <c r="AT60" i="18"/>
  <c r="T2961" i="82" s="1"/>
  <c r="BI294" i="82"/>
  <c r="I61" i="18"/>
  <c r="T903" i="82" s="1"/>
  <c r="BD170" i="82"/>
  <c r="AD365" i="86"/>
  <c r="AD51" i="86"/>
  <c r="BD86" i="82"/>
  <c r="P365" i="86"/>
  <c r="P51" i="86"/>
  <c r="BD59" i="18"/>
  <c r="T3102" i="82" s="1"/>
  <c r="BD1722" i="82"/>
  <c r="AK408" i="86"/>
  <c r="N408" i="86"/>
  <c r="BI1722" i="82" s="1"/>
  <c r="BI1218" i="82"/>
  <c r="AE61" i="18"/>
  <c r="BD1093" i="82"/>
  <c r="AK274" i="86"/>
  <c r="I454" i="86"/>
  <c r="N274" i="86"/>
  <c r="BD1932" i="82"/>
  <c r="AK453" i="86"/>
  <c r="N453" i="86"/>
  <c r="BI1932" i="82" s="1"/>
  <c r="BD253" i="82"/>
  <c r="AK94" i="86"/>
  <c r="N94" i="86"/>
  <c r="T758" i="82"/>
  <c r="BE58" i="18"/>
  <c r="T3882" i="82" s="1"/>
  <c r="U408" i="86"/>
  <c r="BI1764" i="82" s="1"/>
  <c r="BD1764" i="82"/>
  <c r="BD1177" i="82"/>
  <c r="W454" i="86"/>
  <c r="AB274" i="86"/>
  <c r="B149" i="77"/>
  <c r="E52" i="86"/>
  <c r="BD295" i="82"/>
  <c r="U94" i="86"/>
  <c r="BI924" i="82"/>
  <c r="X61" i="18"/>
  <c r="T1116" i="82" s="1"/>
  <c r="BI756" i="82"/>
  <c r="T61" i="18"/>
  <c r="T1826" i="82" s="1"/>
  <c r="T2109" i="82"/>
  <c r="BI1302" i="82"/>
  <c r="AG61" i="18"/>
  <c r="BI85" i="82"/>
  <c r="D62" i="18"/>
  <c r="BD337" i="82"/>
  <c r="AB94" i="86"/>
  <c r="T192" i="82"/>
  <c r="AQ60" i="18"/>
  <c r="BA60" i="18" s="1"/>
  <c r="Q60" i="18"/>
  <c r="T3316" i="82" s="1"/>
  <c r="BI1176" i="82"/>
  <c r="AD61" i="18"/>
  <c r="U453" i="86"/>
  <c r="BI1974" i="82" s="1"/>
  <c r="BD1974" i="82"/>
  <c r="AI363" i="86"/>
  <c r="BI1638" i="82" s="1"/>
  <c r="BD1638" i="82"/>
  <c r="T263" i="82"/>
  <c r="V60" i="18"/>
  <c r="T3387" i="82" s="1"/>
  <c r="BA59" i="18"/>
  <c r="I364" i="86"/>
  <c r="BD547" i="82"/>
  <c r="W409" i="86"/>
  <c r="AB139" i="86"/>
  <c r="AP228" i="86"/>
  <c r="BI1050" i="82" s="1"/>
  <c r="BD1050" i="82"/>
  <c r="BD715" i="82"/>
  <c r="U184" i="86"/>
  <c r="T1328" i="82"/>
  <c r="BB60" i="18"/>
  <c r="T1541" i="82" s="1"/>
  <c r="BI1008" i="82"/>
  <c r="Z61" i="18"/>
  <c r="T2678" i="82" s="1"/>
  <c r="T1613" i="82"/>
  <c r="BD2099" i="82"/>
  <c r="AP452" i="86"/>
  <c r="BI2099" i="82" s="1"/>
  <c r="BD1387" i="82"/>
  <c r="AB319" i="86"/>
  <c r="BD967" i="82"/>
  <c r="AB229" i="86"/>
  <c r="U80" i="81"/>
  <c r="AE80" i="81" s="1"/>
  <c r="AM80" i="81" s="1"/>
  <c r="BD128" i="82"/>
  <c r="W365" i="86"/>
  <c r="W51" i="86"/>
  <c r="AI453" i="86"/>
  <c r="BI2058" i="82" s="1"/>
  <c r="BD2058" i="82"/>
  <c r="BI672" i="82"/>
  <c r="R61" i="18"/>
  <c r="BD1135" i="82"/>
  <c r="P454" i="86"/>
  <c r="U274" i="86"/>
  <c r="A66" i="18"/>
  <c r="A151" i="18"/>
  <c r="BC60" i="18" l="1"/>
  <c r="T2322" i="82" s="1"/>
  <c r="AN61" i="18"/>
  <c r="BD1514" i="82"/>
  <c r="AK365" i="86"/>
  <c r="I366" i="86"/>
  <c r="I40" i="81"/>
  <c r="Y40" i="81" s="1"/>
  <c r="AG40" i="81" s="1"/>
  <c r="I64" i="81"/>
  <c r="Y64" i="81" s="1"/>
  <c r="AG64" i="81" s="1"/>
  <c r="I80" i="81"/>
  <c r="Y80" i="81" s="1"/>
  <c r="AG80" i="81" s="1"/>
  <c r="T760" i="82"/>
  <c r="BD800" i="82"/>
  <c r="AD186" i="86"/>
  <c r="BI1135" i="82"/>
  <c r="AC62" i="18"/>
  <c r="BI128" i="82"/>
  <c r="E63" i="18"/>
  <c r="AB51" i="86"/>
  <c r="BD674" i="82"/>
  <c r="I186" i="86"/>
  <c r="BD1178" i="82"/>
  <c r="W455" i="86"/>
  <c r="W276" i="86"/>
  <c r="BI967" i="82"/>
  <c r="Y62" i="18"/>
  <c r="T1898" i="82" s="1"/>
  <c r="BI715" i="82"/>
  <c r="S62" i="18"/>
  <c r="T1046" i="82" s="1"/>
  <c r="BI547" i="82"/>
  <c r="O62" i="18"/>
  <c r="T759" i="82"/>
  <c r="BE59" i="18"/>
  <c r="T3883" i="82" s="1"/>
  <c r="BI337" i="82"/>
  <c r="J62" i="18"/>
  <c r="T1685" i="82" s="1"/>
  <c r="T477" i="82"/>
  <c r="AK61" i="18"/>
  <c r="T3601" i="82" s="1"/>
  <c r="BI295" i="82"/>
  <c r="I62" i="18"/>
  <c r="T904" i="82" s="1"/>
  <c r="BI1177" i="82"/>
  <c r="AD62" i="18"/>
  <c r="AP94" i="86"/>
  <c r="BI421" i="82" s="1"/>
  <c r="BD421" i="82"/>
  <c r="BD1890" i="82"/>
  <c r="AP408" i="86"/>
  <c r="BI1890" i="82" s="1"/>
  <c r="BI86" i="82"/>
  <c r="D63" i="18"/>
  <c r="U51" i="86"/>
  <c r="BI170" i="82"/>
  <c r="F63" i="18"/>
  <c r="AI51" i="86"/>
  <c r="BD1304" i="82"/>
  <c r="I321" i="86"/>
  <c r="AP229" i="86"/>
  <c r="BI1051" i="82" s="1"/>
  <c r="BD1051" i="82"/>
  <c r="AP184" i="86"/>
  <c r="BI841" i="82" s="1"/>
  <c r="BD841" i="82"/>
  <c r="BI505" i="82"/>
  <c r="N62" i="18"/>
  <c r="BD380" i="82"/>
  <c r="AD96" i="86"/>
  <c r="AP139" i="86"/>
  <c r="BI631" i="82" s="1"/>
  <c r="BD631" i="82"/>
  <c r="AI454" i="86"/>
  <c r="BI2059" i="82" s="1"/>
  <c r="BD2059" i="82"/>
  <c r="BD1010" i="82"/>
  <c r="AD231" i="86"/>
  <c r="W410" i="86"/>
  <c r="BD548" i="82"/>
  <c r="W141" i="86"/>
  <c r="BD1094" i="82"/>
  <c r="I455" i="86"/>
  <c r="I276" i="86"/>
  <c r="BD1975" i="82"/>
  <c r="U454" i="86"/>
  <c r="BI1975" i="82" s="1"/>
  <c r="AB365" i="86"/>
  <c r="BD1598" i="82"/>
  <c r="W366" i="86"/>
  <c r="Q40" i="81"/>
  <c r="AC40" i="81" s="1"/>
  <c r="AK40" i="81" s="1"/>
  <c r="Q64" i="81"/>
  <c r="AC64" i="81" s="1"/>
  <c r="AK64" i="81" s="1"/>
  <c r="Q80" i="81"/>
  <c r="AC80" i="81" s="1"/>
  <c r="AK80" i="81" s="1"/>
  <c r="BD1136" i="82"/>
  <c r="P455" i="86"/>
  <c r="P276" i="86"/>
  <c r="BD1807" i="82"/>
  <c r="AB409" i="86"/>
  <c r="BI1807" i="82" s="1"/>
  <c r="AB454" i="86"/>
  <c r="BI2017" i="82" s="1"/>
  <c r="BD2017" i="82"/>
  <c r="BI1093" i="82"/>
  <c r="AB62" i="18"/>
  <c r="T2749" i="82"/>
  <c r="AY61" i="18"/>
  <c r="T3033" i="82" s="1"/>
  <c r="BD1556" i="82"/>
  <c r="U365" i="86"/>
  <c r="P366" i="86"/>
  <c r="M40" i="81"/>
  <c r="AA40" i="81" s="1"/>
  <c r="AI40" i="81" s="1"/>
  <c r="M64" i="81"/>
  <c r="AA64" i="81" s="1"/>
  <c r="AI64" i="81" s="1"/>
  <c r="AI365" i="86"/>
  <c r="BD1640" i="82"/>
  <c r="AD366" i="86"/>
  <c r="U40" i="81"/>
  <c r="AE40" i="81" s="1"/>
  <c r="AM40" i="81" s="1"/>
  <c r="U64" i="81"/>
  <c r="AE64" i="81" s="1"/>
  <c r="AM64" i="81" s="1"/>
  <c r="BD1430" i="82"/>
  <c r="AD321" i="86"/>
  <c r="T2891" i="82"/>
  <c r="BD1765" i="82"/>
  <c r="U409" i="86"/>
  <c r="BI1765" i="82" s="1"/>
  <c r="T1187" i="82"/>
  <c r="AW61" i="18"/>
  <c r="T1471" i="82" s="1"/>
  <c r="BD254" i="82"/>
  <c r="I96" i="86"/>
  <c r="BI1009" i="82"/>
  <c r="Z62" i="18"/>
  <c r="T2679" i="82" s="1"/>
  <c r="BD1723" i="82"/>
  <c r="AK409" i="86"/>
  <c r="N409" i="86"/>
  <c r="BI1723" i="82" s="1"/>
  <c r="T193" i="82"/>
  <c r="AQ61" i="18"/>
  <c r="Q61" i="18"/>
  <c r="T3317" i="82" s="1"/>
  <c r="BD926" i="82"/>
  <c r="P231" i="86"/>
  <c r="BD590" i="82"/>
  <c r="AD410" i="86"/>
  <c r="AD141" i="86"/>
  <c r="BI925" i="82"/>
  <c r="X62" i="18"/>
  <c r="T1117" i="82" s="1"/>
  <c r="BI757" i="82"/>
  <c r="T62" i="18"/>
  <c r="T1827" i="82" s="1"/>
  <c r="BI589" i="82"/>
  <c r="P62" i="18"/>
  <c r="T2536" i="82"/>
  <c r="AT61" i="18"/>
  <c r="T2962" i="82" s="1"/>
  <c r="T2395" i="82"/>
  <c r="BD212" i="82"/>
  <c r="AK51" i="86"/>
  <c r="BI799" i="82"/>
  <c r="U62" i="18"/>
  <c r="T2608" i="82" s="1"/>
  <c r="B150" i="77"/>
  <c r="E53" i="86"/>
  <c r="T264" i="82"/>
  <c r="V61" i="18"/>
  <c r="T3388" i="82" s="1"/>
  <c r="BD129" i="82"/>
  <c r="BD716" i="82"/>
  <c r="P186" i="86"/>
  <c r="BD758" i="82"/>
  <c r="W186" i="86"/>
  <c r="BD1220" i="82"/>
  <c r="AD455" i="86"/>
  <c r="AD276" i="86"/>
  <c r="BI1387" i="82"/>
  <c r="AI62" i="18"/>
  <c r="T2040" i="82" s="1"/>
  <c r="T2110" i="82"/>
  <c r="T618" i="82"/>
  <c r="AU60" i="18"/>
  <c r="T3742" i="82" s="1"/>
  <c r="T833" i="82"/>
  <c r="AM62" i="18"/>
  <c r="E412" i="86"/>
  <c r="E457" i="86"/>
  <c r="E232" i="86"/>
  <c r="AD52" i="86"/>
  <c r="E142" i="86"/>
  <c r="E367" i="86"/>
  <c r="E187" i="86"/>
  <c r="P52" i="86"/>
  <c r="E502" i="86"/>
  <c r="E322" i="86"/>
  <c r="I52" i="86"/>
  <c r="W52" i="86"/>
  <c r="E97" i="86"/>
  <c r="E277" i="86"/>
  <c r="BD1933" i="82"/>
  <c r="AK454" i="86"/>
  <c r="N454" i="86"/>
  <c r="BI1933" i="82" s="1"/>
  <c r="BD1346" i="82"/>
  <c r="P321" i="86"/>
  <c r="BI1303" i="82"/>
  <c r="AG62" i="18"/>
  <c r="T335" i="82"/>
  <c r="AA61" i="18"/>
  <c r="T3459" i="82" s="1"/>
  <c r="BD296" i="82"/>
  <c r="P96" i="86"/>
  <c r="T548" i="82"/>
  <c r="BD968" i="82"/>
  <c r="W231" i="86"/>
  <c r="BD506" i="82"/>
  <c r="P410" i="86"/>
  <c r="P141" i="86"/>
  <c r="BD45" i="82"/>
  <c r="N364" i="86"/>
  <c r="BI1513" i="82" s="1"/>
  <c r="BD1513" i="82"/>
  <c r="AK364" i="86"/>
  <c r="T1968" i="82"/>
  <c r="AX61" i="18"/>
  <c r="T2252" i="82" s="1"/>
  <c r="BI253" i="82"/>
  <c r="H62" i="18"/>
  <c r="AL62" i="18" s="1"/>
  <c r="BD2100" i="82"/>
  <c r="AP453" i="86"/>
  <c r="BI2100" i="82" s="1"/>
  <c r="BD1261" i="82"/>
  <c r="AP274" i="86"/>
  <c r="BI1261" i="82" s="1"/>
  <c r="BD87" i="82"/>
  <c r="BD171" i="82"/>
  <c r="BD1388" i="82"/>
  <c r="W321" i="86"/>
  <c r="BI883" i="82"/>
  <c r="W62" i="18"/>
  <c r="AP319" i="86"/>
  <c r="BI1471" i="82" s="1"/>
  <c r="BD1471" i="82"/>
  <c r="BI673" i="82"/>
  <c r="R62" i="18"/>
  <c r="T52" i="82"/>
  <c r="G62" i="18"/>
  <c r="T3176" i="82" s="1"/>
  <c r="BD338" i="82"/>
  <c r="W96" i="86"/>
  <c r="BI463" i="82"/>
  <c r="M62" i="18"/>
  <c r="T1614" i="82"/>
  <c r="AN62" i="18"/>
  <c r="AM61" i="18"/>
  <c r="AP61" i="18" s="1"/>
  <c r="T3672" i="82" s="1"/>
  <c r="T406" i="82"/>
  <c r="AV61" i="18"/>
  <c r="AF61" i="18"/>
  <c r="T3530" i="82" s="1"/>
  <c r="BI1219" i="82"/>
  <c r="AE62" i="18"/>
  <c r="BD884" i="82"/>
  <c r="I231" i="86"/>
  <c r="BD464" i="82"/>
  <c r="I410" i="86"/>
  <c r="I141" i="86"/>
  <c r="BI1345" i="82"/>
  <c r="AH62" i="18"/>
  <c r="T1259" i="82" s="1"/>
  <c r="T974" i="82"/>
  <c r="AR61" i="18"/>
  <c r="T1400" i="82" s="1"/>
  <c r="AI409" i="86"/>
  <c r="BI1849" i="82" s="1"/>
  <c r="BD1849" i="82"/>
  <c r="T689" i="82"/>
  <c r="AZ60" i="18"/>
  <c r="T3813" i="82" s="1"/>
  <c r="BI379" i="82"/>
  <c r="K62" i="18"/>
  <c r="T2466" i="82" s="1"/>
  <c r="BD60" i="18"/>
  <c r="T3103" i="82" s="1"/>
  <c r="BI44" i="82"/>
  <c r="C63" i="18"/>
  <c r="N51" i="86"/>
  <c r="BI1429" i="82"/>
  <c r="AJ62" i="18"/>
  <c r="T2821" i="82" s="1"/>
  <c r="T1755" i="82"/>
  <c r="AS61" i="18"/>
  <c r="T2181" i="82" s="1"/>
  <c r="T122" i="82"/>
  <c r="L61" i="18"/>
  <c r="T3246" i="82" s="1"/>
  <c r="A152" i="18"/>
  <c r="A67" i="18"/>
  <c r="BD1599" i="82" l="1"/>
  <c r="BD1934" i="82"/>
  <c r="AK455" i="86"/>
  <c r="N455" i="86"/>
  <c r="I456" i="86"/>
  <c r="I228" i="81"/>
  <c r="Y228" i="81" s="1"/>
  <c r="AG228" i="81" s="1"/>
  <c r="I252" i="81"/>
  <c r="Y252" i="81" s="1"/>
  <c r="AG252" i="81" s="1"/>
  <c r="T975" i="82"/>
  <c r="AR62" i="18"/>
  <c r="T1401" i="82" s="1"/>
  <c r="T1969" i="82"/>
  <c r="AX62" i="18"/>
  <c r="T2253" i="82" s="1"/>
  <c r="BD1179" i="82"/>
  <c r="BD675" i="82"/>
  <c r="BI129" i="82"/>
  <c r="BE60" i="18"/>
  <c r="T3884" i="82" s="1"/>
  <c r="BD465" i="82"/>
  <c r="BD1347" i="82"/>
  <c r="BD2101" i="82"/>
  <c r="AP454" i="86"/>
  <c r="BI2101" i="82" s="1"/>
  <c r="U52" i="86"/>
  <c r="BD88" i="82"/>
  <c r="BD1221" i="82"/>
  <c r="BI212" i="82"/>
  <c r="AP51" i="86"/>
  <c r="BI590" i="82"/>
  <c r="P63" i="18"/>
  <c r="AI141" i="86"/>
  <c r="BI464" i="82"/>
  <c r="M63" i="18"/>
  <c r="N141" i="86"/>
  <c r="T2750" i="82"/>
  <c r="AY62" i="18"/>
  <c r="T3034" i="82" s="1"/>
  <c r="BD297" i="82"/>
  <c r="BI1346" i="82"/>
  <c r="AH63" i="18"/>
  <c r="U321" i="86"/>
  <c r="N52" i="86"/>
  <c r="AK52" i="86"/>
  <c r="BD46" i="82"/>
  <c r="AD187" i="86"/>
  <c r="P187" i="86"/>
  <c r="I187" i="86"/>
  <c r="W187" i="86"/>
  <c r="AD232" i="86"/>
  <c r="I232" i="86"/>
  <c r="P232" i="86"/>
  <c r="W232" i="86"/>
  <c r="BC61" i="18"/>
  <c r="T2323" i="82" s="1"/>
  <c r="BI1220" i="82"/>
  <c r="AE63" i="18"/>
  <c r="AI276" i="86"/>
  <c r="BI758" i="82"/>
  <c r="T63" i="18"/>
  <c r="AB186" i="86"/>
  <c r="AO62" i="18"/>
  <c r="AP62" i="18" s="1"/>
  <c r="T3673" i="82" s="1"/>
  <c r="T2537" i="82"/>
  <c r="AT62" i="18"/>
  <c r="T2963" i="82" s="1"/>
  <c r="AI410" i="86"/>
  <c r="BD1850" i="82"/>
  <c r="AD411" i="86"/>
  <c r="U134" i="81"/>
  <c r="AE134" i="81" s="1"/>
  <c r="AM134" i="81" s="1"/>
  <c r="U158" i="81"/>
  <c r="AE158" i="81" s="1"/>
  <c r="AM158" i="81" s="1"/>
  <c r="U174" i="81"/>
  <c r="AE174" i="81" s="1"/>
  <c r="AM174" i="81" s="1"/>
  <c r="BD422" i="82"/>
  <c r="AK96" i="86"/>
  <c r="BI1430" i="82"/>
  <c r="AJ63" i="18"/>
  <c r="AI321" i="86"/>
  <c r="BD1641" i="82"/>
  <c r="BD1137" i="82"/>
  <c r="BD1095" i="82"/>
  <c r="AB410" i="86"/>
  <c r="BD1808" i="82"/>
  <c r="W411" i="86"/>
  <c r="Q134" i="81"/>
  <c r="AC134" i="81" s="1"/>
  <c r="AK134" i="81" s="1"/>
  <c r="Q158" i="81"/>
  <c r="AC158" i="81" s="1"/>
  <c r="AK158" i="81" s="1"/>
  <c r="Q174" i="81"/>
  <c r="AC174" i="81" s="1"/>
  <c r="AK174" i="81" s="1"/>
  <c r="BD381" i="82"/>
  <c r="BD1472" i="82"/>
  <c r="AK321" i="86"/>
  <c r="BI87" i="82"/>
  <c r="BI1178" i="82"/>
  <c r="AD63" i="18"/>
  <c r="AB276" i="86"/>
  <c r="BI674" i="82"/>
  <c r="R63" i="18"/>
  <c r="N186" i="86"/>
  <c r="T1615" i="82"/>
  <c r="E64" i="18"/>
  <c r="BD801" i="82"/>
  <c r="BD1515" i="82"/>
  <c r="T53" i="82"/>
  <c r="G63" i="18"/>
  <c r="C64" i="18"/>
  <c r="BD1724" i="82"/>
  <c r="AK410" i="86"/>
  <c r="N410" i="86"/>
  <c r="I134" i="81"/>
  <c r="Y134" i="81" s="1"/>
  <c r="AG134" i="81" s="1"/>
  <c r="I411" i="86"/>
  <c r="I158" i="81"/>
  <c r="Y158" i="81" s="1"/>
  <c r="AG158" i="81" s="1"/>
  <c r="AZ61" i="18"/>
  <c r="T3814" i="82" s="1"/>
  <c r="T690" i="82"/>
  <c r="BI338" i="82"/>
  <c r="J63" i="18"/>
  <c r="AN63" i="18" s="1"/>
  <c r="AB96" i="86"/>
  <c r="BI1388" i="82"/>
  <c r="AI63" i="18"/>
  <c r="AB321" i="86"/>
  <c r="BI506" i="82"/>
  <c r="N63" i="18"/>
  <c r="U141" i="86"/>
  <c r="BI968" i="82"/>
  <c r="Y63" i="18"/>
  <c r="AB231" i="86"/>
  <c r="BD130" i="82"/>
  <c r="AB52" i="86"/>
  <c r="BD172" i="82"/>
  <c r="AI52" i="86"/>
  <c r="T1330" i="82"/>
  <c r="BD759" i="82"/>
  <c r="BI716" i="82"/>
  <c r="S63" i="18"/>
  <c r="U186" i="86"/>
  <c r="BI926" i="82"/>
  <c r="X63" i="18"/>
  <c r="U231" i="86"/>
  <c r="BD1431" i="82"/>
  <c r="BD885" i="82"/>
  <c r="T194" i="82"/>
  <c r="AQ62" i="18"/>
  <c r="Q62" i="18"/>
  <c r="T3318" i="82" s="1"/>
  <c r="T265" i="82"/>
  <c r="V62" i="18"/>
  <c r="T3389" i="82" s="1"/>
  <c r="T336" i="82"/>
  <c r="AA62" i="18"/>
  <c r="T3460" i="82" s="1"/>
  <c r="BD1766" i="82"/>
  <c r="U410" i="86"/>
  <c r="P411" i="86"/>
  <c r="M134" i="81"/>
  <c r="AA134" i="81" s="1"/>
  <c r="AI134" i="81" s="1"/>
  <c r="M158" i="81"/>
  <c r="AA158" i="81" s="1"/>
  <c r="AI158" i="81" s="1"/>
  <c r="M174" i="81"/>
  <c r="AA174" i="81" s="1"/>
  <c r="AI174" i="81" s="1"/>
  <c r="B151" i="77"/>
  <c r="E54" i="86"/>
  <c r="A68" i="18"/>
  <c r="BI45" i="82"/>
  <c r="BD632" i="82"/>
  <c r="AK141" i="86"/>
  <c r="BI884" i="82"/>
  <c r="W63" i="18"/>
  <c r="N231" i="86"/>
  <c r="BB61" i="18"/>
  <c r="T1542" i="82" s="1"/>
  <c r="T1329" i="82"/>
  <c r="T549" i="82"/>
  <c r="T123" i="82"/>
  <c r="L62" i="18"/>
  <c r="T3247" i="82" s="1"/>
  <c r="BD1681" i="82"/>
  <c r="AP364" i="86"/>
  <c r="BI1681" i="82" s="1"/>
  <c r="BI296" i="82"/>
  <c r="I63" i="18"/>
  <c r="AM63" i="18" s="1"/>
  <c r="U96" i="86"/>
  <c r="T478" i="82"/>
  <c r="AK62" i="18"/>
  <c r="T3602" i="82" s="1"/>
  <c r="W277" i="86"/>
  <c r="I277" i="86"/>
  <c r="AD277" i="86"/>
  <c r="P277" i="86"/>
  <c r="W322" i="86"/>
  <c r="P322" i="86"/>
  <c r="AD322" i="86"/>
  <c r="I322" i="86"/>
  <c r="AI455" i="86"/>
  <c r="BD2060" i="82"/>
  <c r="AD456" i="86"/>
  <c r="U228" i="81"/>
  <c r="AE228" i="81" s="1"/>
  <c r="AM228" i="81" s="1"/>
  <c r="U268" i="81"/>
  <c r="AE268" i="81" s="1"/>
  <c r="AM268" i="81" s="1"/>
  <c r="U252" i="81"/>
  <c r="AE252" i="81" s="1"/>
  <c r="AM252" i="81" s="1"/>
  <c r="E143" i="86"/>
  <c r="E503" i="86"/>
  <c r="E188" i="86"/>
  <c r="E98" i="86"/>
  <c r="E278" i="86"/>
  <c r="E368" i="86"/>
  <c r="W53" i="86"/>
  <c r="E458" i="86"/>
  <c r="P53" i="86"/>
  <c r="E323" i="86"/>
  <c r="E413" i="86"/>
  <c r="AD53" i="86"/>
  <c r="E233" i="86"/>
  <c r="I53" i="86"/>
  <c r="BD213" i="82"/>
  <c r="BD1891" i="82"/>
  <c r="AP409" i="86"/>
  <c r="BI1891" i="82" s="1"/>
  <c r="BD255" i="82"/>
  <c r="BD1557" i="82"/>
  <c r="BI1136" i="82"/>
  <c r="AC63" i="18"/>
  <c r="U276" i="86"/>
  <c r="BI1598" i="82"/>
  <c r="AB366" i="86"/>
  <c r="BI1094" i="82"/>
  <c r="AB63" i="18"/>
  <c r="N276" i="86"/>
  <c r="BD549" i="82"/>
  <c r="BD1011" i="82"/>
  <c r="BI380" i="82"/>
  <c r="K63" i="18"/>
  <c r="AO63" i="18" s="1"/>
  <c r="AI96" i="86"/>
  <c r="BD1305" i="82"/>
  <c r="BI171" i="82"/>
  <c r="T834" i="82"/>
  <c r="D64" i="18"/>
  <c r="T1756" i="82"/>
  <c r="AS62" i="18"/>
  <c r="T2182" i="82" s="1"/>
  <c r="BD2018" i="82"/>
  <c r="AB455" i="86"/>
  <c r="W456" i="86"/>
  <c r="Q228" i="81"/>
  <c r="AC228" i="81" s="1"/>
  <c r="AK228" i="81" s="1"/>
  <c r="Q252" i="81"/>
  <c r="AC252" i="81" s="1"/>
  <c r="AK252" i="81" s="1"/>
  <c r="Q268" i="81"/>
  <c r="AC268" i="81" s="1"/>
  <c r="AK268" i="81" s="1"/>
  <c r="BI800" i="82"/>
  <c r="U63" i="18"/>
  <c r="AI186" i="86"/>
  <c r="BD1682" i="82"/>
  <c r="AP365" i="86"/>
  <c r="AK366" i="86"/>
  <c r="BD1052" i="82"/>
  <c r="AK231" i="86"/>
  <c r="T2111" i="82"/>
  <c r="BD339" i="82"/>
  <c r="BD1389" i="82"/>
  <c r="BD507" i="82"/>
  <c r="BD969" i="82"/>
  <c r="BA61" i="18"/>
  <c r="AD97" i="86"/>
  <c r="I97" i="86"/>
  <c r="I367" i="86" s="1"/>
  <c r="W97" i="86"/>
  <c r="P97" i="86"/>
  <c r="W142" i="86"/>
  <c r="I142" i="86"/>
  <c r="P142" i="86"/>
  <c r="AD142" i="86"/>
  <c r="BD717" i="82"/>
  <c r="BD591" i="82"/>
  <c r="BD927" i="82"/>
  <c r="AU61" i="18"/>
  <c r="T3743" i="82" s="1"/>
  <c r="T619" i="82"/>
  <c r="BI254" i="82"/>
  <c r="H63" i="18"/>
  <c r="AL63" i="18" s="1"/>
  <c r="N96" i="86"/>
  <c r="BD61" i="18"/>
  <c r="T3104" i="82" s="1"/>
  <c r="BI1640" i="82"/>
  <c r="AI366" i="86"/>
  <c r="BI1556" i="82"/>
  <c r="U366" i="86"/>
  <c r="T407" i="82"/>
  <c r="AF62" i="18"/>
  <c r="T3531" i="82" s="1"/>
  <c r="AV62" i="18"/>
  <c r="U455" i="86"/>
  <c r="BD1976" i="82"/>
  <c r="M228" i="81"/>
  <c r="AA228" i="81" s="1"/>
  <c r="AI228" i="81" s="1"/>
  <c r="P456" i="86"/>
  <c r="M252" i="81"/>
  <c r="AA252" i="81" s="1"/>
  <c r="AI252" i="81" s="1"/>
  <c r="M268" i="81"/>
  <c r="AA268" i="81" s="1"/>
  <c r="AI268" i="81" s="1"/>
  <c r="BD1262" i="82"/>
  <c r="AK276" i="86"/>
  <c r="BI548" i="82"/>
  <c r="O63" i="18"/>
  <c r="AB141" i="86"/>
  <c r="BI1010" i="82"/>
  <c r="Z63" i="18"/>
  <c r="AI231" i="86"/>
  <c r="BI1304" i="82"/>
  <c r="AG63" i="18"/>
  <c r="N321" i="86"/>
  <c r="T2396" i="82"/>
  <c r="F64" i="18"/>
  <c r="BD842" i="82"/>
  <c r="AK186" i="86"/>
  <c r="T1188" i="82"/>
  <c r="AW62" i="18"/>
  <c r="T1472" i="82" s="1"/>
  <c r="A153" i="18"/>
  <c r="BC62" i="18" l="1"/>
  <c r="T2324" i="82" s="1"/>
  <c r="BD1516" i="82"/>
  <c r="N367" i="86"/>
  <c r="BI1516" i="82" s="1"/>
  <c r="T2893" i="82"/>
  <c r="AO64" i="18"/>
  <c r="BI1557" i="82"/>
  <c r="T835" i="82"/>
  <c r="BI842" i="82"/>
  <c r="AP186" i="86"/>
  <c r="BD1977" i="82"/>
  <c r="AZ62" i="18"/>
  <c r="T3815" i="82" s="1"/>
  <c r="T691" i="82"/>
  <c r="BD508" i="82"/>
  <c r="U142" i="86"/>
  <c r="P412" i="86"/>
  <c r="BD340" i="82"/>
  <c r="AB97" i="86"/>
  <c r="BI801" i="82"/>
  <c r="T1331" i="82"/>
  <c r="AM64" i="18"/>
  <c r="BI1599" i="82"/>
  <c r="BD131" i="82"/>
  <c r="AB53" i="86"/>
  <c r="W188" i="86"/>
  <c r="AD188" i="86"/>
  <c r="P188" i="86"/>
  <c r="I188" i="86"/>
  <c r="U322" i="86"/>
  <c r="BD1348" i="82"/>
  <c r="N277" i="86"/>
  <c r="AK277" i="86"/>
  <c r="I457" i="86"/>
  <c r="BD1096" i="82"/>
  <c r="BI297" i="82"/>
  <c r="BA62" i="18"/>
  <c r="BD633" i="82"/>
  <c r="BI1766" i="82"/>
  <c r="U411" i="86"/>
  <c r="T620" i="82"/>
  <c r="AU62" i="18"/>
  <c r="T3744" i="82" s="1"/>
  <c r="AD367" i="86"/>
  <c r="BI130" i="82"/>
  <c r="E65" i="18"/>
  <c r="BI1389" i="82"/>
  <c r="T1686" i="82"/>
  <c r="J64" i="18"/>
  <c r="BD1892" i="82"/>
  <c r="AP410" i="86"/>
  <c r="AK411" i="86"/>
  <c r="T3177" i="82"/>
  <c r="G64" i="18"/>
  <c r="BI1179" i="82"/>
  <c r="T2822" i="82"/>
  <c r="AJ64" i="18"/>
  <c r="BD1851" i="82"/>
  <c r="AI232" i="86"/>
  <c r="BD1012" i="82"/>
  <c r="BD802" i="82"/>
  <c r="AI187" i="86"/>
  <c r="BI465" i="82"/>
  <c r="T2538" i="82"/>
  <c r="AT63" i="18"/>
  <c r="P64" i="18"/>
  <c r="BI88" i="82"/>
  <c r="D65" i="18"/>
  <c r="AD412" i="86"/>
  <c r="AI142" i="86"/>
  <c r="BD592" i="82"/>
  <c r="T761" i="82"/>
  <c r="BE61" i="18"/>
  <c r="T3885" i="82" s="1"/>
  <c r="BI2018" i="82"/>
  <c r="AB456" i="86"/>
  <c r="BI1011" i="82"/>
  <c r="BI1641" i="82"/>
  <c r="T124" i="82"/>
  <c r="L63" i="18"/>
  <c r="H64" i="18"/>
  <c r="N142" i="86"/>
  <c r="AK142" i="86"/>
  <c r="BD466" i="82"/>
  <c r="I412" i="86"/>
  <c r="N97" i="86"/>
  <c r="BD256" i="82"/>
  <c r="AK97" i="86"/>
  <c r="BD1683" i="82"/>
  <c r="T2609" i="82"/>
  <c r="U64" i="18"/>
  <c r="BI1095" i="82"/>
  <c r="N53" i="86"/>
  <c r="BD47" i="82"/>
  <c r="AK53" i="86"/>
  <c r="I323" i="86"/>
  <c r="W323" i="86"/>
  <c r="P323" i="86"/>
  <c r="AD323" i="86"/>
  <c r="BI2060" i="82"/>
  <c r="AI456" i="86"/>
  <c r="AB322" i="86"/>
  <c r="BD1390" i="82"/>
  <c r="BD1180" i="82"/>
  <c r="W457" i="86"/>
  <c r="AB277" i="86"/>
  <c r="T905" i="82"/>
  <c r="I64" i="18"/>
  <c r="BI885" i="82"/>
  <c r="B152" i="77"/>
  <c r="E55" i="86"/>
  <c r="A154" i="18"/>
  <c r="A69" i="18"/>
  <c r="BI717" i="82"/>
  <c r="BI172" i="82"/>
  <c r="F65" i="18"/>
  <c r="BI507" i="82"/>
  <c r="T2041" i="82"/>
  <c r="AI64" i="18"/>
  <c r="BD1725" i="82"/>
  <c r="BI675" i="82"/>
  <c r="T1970" i="82"/>
  <c r="AX63" i="18"/>
  <c r="AD64" i="18"/>
  <c r="BD1473" i="82"/>
  <c r="BD1809" i="82"/>
  <c r="BD62" i="18"/>
  <c r="T3105" i="82" s="1"/>
  <c r="T2892" i="82"/>
  <c r="BI1221" i="82"/>
  <c r="BD970" i="82"/>
  <c r="AB232" i="86"/>
  <c r="AB187" i="86"/>
  <c r="BD760" i="82"/>
  <c r="BI1347" i="82"/>
  <c r="T195" i="82"/>
  <c r="Q63" i="18"/>
  <c r="AQ63" i="18"/>
  <c r="M64" i="18"/>
  <c r="BD1935" i="82"/>
  <c r="BD843" i="82"/>
  <c r="BI549" i="82"/>
  <c r="BI1976" i="82"/>
  <c r="U456" i="86"/>
  <c r="BD298" i="82"/>
  <c r="U97" i="86"/>
  <c r="BI1052" i="82"/>
  <c r="AP231" i="86"/>
  <c r="T2467" i="82"/>
  <c r="K64" i="18"/>
  <c r="T1757" i="82"/>
  <c r="AS63" i="18"/>
  <c r="O64" i="18"/>
  <c r="BI1262" i="82"/>
  <c r="AP276" i="86"/>
  <c r="BI255" i="82"/>
  <c r="BI1305" i="82"/>
  <c r="T2680" i="82"/>
  <c r="Z64" i="18"/>
  <c r="T2397" i="82"/>
  <c r="T479" i="82"/>
  <c r="AK63" i="18"/>
  <c r="AG64" i="18"/>
  <c r="BD1263" i="82"/>
  <c r="W412" i="86"/>
  <c r="AB142" i="86"/>
  <c r="BD550" i="82"/>
  <c r="BD382" i="82"/>
  <c r="AI97" i="86"/>
  <c r="BD1053" i="82"/>
  <c r="BI1682" i="82"/>
  <c r="AP366" i="86"/>
  <c r="BD2019" i="82"/>
  <c r="BI381" i="82"/>
  <c r="T408" i="82"/>
  <c r="AF63" i="18"/>
  <c r="AV63" i="18"/>
  <c r="BA63" i="18" s="1"/>
  <c r="AB64" i="18"/>
  <c r="BI1137" i="82"/>
  <c r="P233" i="86"/>
  <c r="W233" i="86"/>
  <c r="AD233" i="86"/>
  <c r="I233" i="86"/>
  <c r="U53" i="86"/>
  <c r="BD89" i="82"/>
  <c r="P278" i="86"/>
  <c r="I278" i="86"/>
  <c r="AD278" i="86"/>
  <c r="W278" i="86"/>
  <c r="AD143" i="86"/>
  <c r="I143" i="86"/>
  <c r="P143" i="86"/>
  <c r="W143" i="86"/>
  <c r="AK322" i="86"/>
  <c r="N322" i="86"/>
  <c r="BD1306" i="82"/>
  <c r="U277" i="86"/>
  <c r="BD1138" i="82"/>
  <c r="P457" i="86"/>
  <c r="T337" i="82"/>
  <c r="AA63" i="18"/>
  <c r="W64" i="18"/>
  <c r="BI632" i="82"/>
  <c r="AP141" i="86"/>
  <c r="W54" i="86"/>
  <c r="E99" i="86"/>
  <c r="E369" i="86"/>
  <c r="E459" i="86"/>
  <c r="P54" i="86"/>
  <c r="E504" i="86"/>
  <c r="E324" i="86"/>
  <c r="E414" i="86"/>
  <c r="E279" i="86"/>
  <c r="E234" i="86"/>
  <c r="AD54" i="86"/>
  <c r="E144" i="86"/>
  <c r="I54" i="86"/>
  <c r="E189" i="86"/>
  <c r="BI927" i="82"/>
  <c r="T1047" i="82"/>
  <c r="S64" i="18"/>
  <c r="BB62" i="18"/>
  <c r="T1543" i="82" s="1"/>
  <c r="BI969" i="82"/>
  <c r="T976" i="82"/>
  <c r="AR63" i="18"/>
  <c r="N64" i="18"/>
  <c r="T54" i="82"/>
  <c r="T1616" i="82"/>
  <c r="T266" i="82"/>
  <c r="V63" i="18"/>
  <c r="R64" i="18"/>
  <c r="BD423" i="82"/>
  <c r="BI1850" i="82"/>
  <c r="AI411" i="86"/>
  <c r="BI759" i="82"/>
  <c r="T2751" i="82"/>
  <c r="AY63" i="18"/>
  <c r="AE64" i="18"/>
  <c r="U232" i="86"/>
  <c r="BD928" i="82"/>
  <c r="N187" i="86"/>
  <c r="BD676" i="82"/>
  <c r="AK187" i="86"/>
  <c r="BD214" i="82"/>
  <c r="AP52" i="86"/>
  <c r="BI214" i="82" s="1"/>
  <c r="T1260" i="82"/>
  <c r="AH64" i="18"/>
  <c r="BI213" i="82"/>
  <c r="P367" i="86"/>
  <c r="BI1934" i="82"/>
  <c r="N456" i="86"/>
  <c r="T1189" i="82"/>
  <c r="AW63" i="18"/>
  <c r="AC64" i="18"/>
  <c r="BD173" i="82"/>
  <c r="AI53" i="86"/>
  <c r="P98" i="86"/>
  <c r="AD98" i="86"/>
  <c r="I98" i="86"/>
  <c r="W98" i="86"/>
  <c r="BD2061" i="82"/>
  <c r="AI322" i="86"/>
  <c r="BD1432" i="82"/>
  <c r="AI277" i="86"/>
  <c r="AD457" i="86"/>
  <c r="BD1222" i="82"/>
  <c r="BD1767" i="82"/>
  <c r="T1118" i="82"/>
  <c r="X64" i="18"/>
  <c r="W367" i="86"/>
  <c r="T1899" i="82"/>
  <c r="Y64" i="18"/>
  <c r="BI339" i="82"/>
  <c r="BI1724" i="82"/>
  <c r="N411" i="86"/>
  <c r="T550" i="82"/>
  <c r="AP63" i="18"/>
  <c r="AL64" i="18"/>
  <c r="T2112" i="82"/>
  <c r="AN64" i="18"/>
  <c r="BI1472" i="82"/>
  <c r="AP321" i="86"/>
  <c r="BI1808" i="82"/>
  <c r="AB411" i="86"/>
  <c r="BI1431" i="82"/>
  <c r="BI422" i="82"/>
  <c r="AP96" i="86"/>
  <c r="T1828" i="82"/>
  <c r="T64" i="18"/>
  <c r="N232" i="86"/>
  <c r="BD886" i="82"/>
  <c r="AK232" i="86"/>
  <c r="U187" i="86"/>
  <c r="BD718" i="82"/>
  <c r="BI46" i="82"/>
  <c r="C65" i="18"/>
  <c r="BI591" i="82"/>
  <c r="BD2102" i="82"/>
  <c r="AP455" i="86"/>
  <c r="AK456" i="86"/>
  <c r="BC63" i="18" l="1"/>
  <c r="AK367" i="86"/>
  <c r="BD63" i="18"/>
  <c r="T3106" i="82" s="1"/>
  <c r="AP367" i="86"/>
  <c r="BI1684" i="82" s="1"/>
  <c r="BD1684" i="82"/>
  <c r="BI1473" i="82"/>
  <c r="T1119" i="82"/>
  <c r="BI1432" i="82"/>
  <c r="AJ65" i="18"/>
  <c r="T2824" i="82" s="1"/>
  <c r="N98" i="86"/>
  <c r="BD257" i="82"/>
  <c r="AK98" i="86"/>
  <c r="BI173" i="82"/>
  <c r="F66" i="18"/>
  <c r="T267" i="82"/>
  <c r="T1402" i="82"/>
  <c r="AR64" i="18"/>
  <c r="I144" i="86"/>
  <c r="P144" i="86"/>
  <c r="AD144" i="86"/>
  <c r="W144" i="86"/>
  <c r="BI633" i="82"/>
  <c r="BD509" i="82"/>
  <c r="P413" i="86"/>
  <c r="U143" i="86"/>
  <c r="BD1223" i="82"/>
  <c r="AD458" i="86"/>
  <c r="AI278" i="86"/>
  <c r="BD971" i="82"/>
  <c r="AB233" i="86"/>
  <c r="T409" i="82"/>
  <c r="BI1683" i="82"/>
  <c r="BI550" i="82"/>
  <c r="O65" i="18"/>
  <c r="T480" i="82"/>
  <c r="BI1263" i="82"/>
  <c r="T621" i="82"/>
  <c r="AU63" i="18"/>
  <c r="AQ64" i="18"/>
  <c r="T2042" i="82"/>
  <c r="T2398" i="82"/>
  <c r="B153" i="77"/>
  <c r="E56" i="86"/>
  <c r="A155" i="18"/>
  <c r="A70" i="18"/>
  <c r="BI1180" i="82"/>
  <c r="AD65" i="18"/>
  <c r="BI1390" i="82"/>
  <c r="AI65" i="18"/>
  <c r="T2043" i="82" s="1"/>
  <c r="U323" i="86"/>
  <c r="BD1349" i="82"/>
  <c r="BD215" i="82"/>
  <c r="AP53" i="86"/>
  <c r="AK412" i="86"/>
  <c r="N412" i="86"/>
  <c r="BI1726" i="82" s="1"/>
  <c r="BD1726" i="82"/>
  <c r="T125" i="82"/>
  <c r="P65" i="18"/>
  <c r="BI592" i="82"/>
  <c r="T2823" i="82"/>
  <c r="BI1892" i="82"/>
  <c r="AP411" i="86"/>
  <c r="AD502" i="86"/>
  <c r="AI367" i="86"/>
  <c r="BD1642" i="82"/>
  <c r="BD1264" i="82"/>
  <c r="AP277" i="86"/>
  <c r="BI1264" i="82" s="1"/>
  <c r="AK188" i="86"/>
  <c r="N188" i="86"/>
  <c r="BD677" i="82"/>
  <c r="E66" i="18"/>
  <c r="BI131" i="82"/>
  <c r="M87" i="81"/>
  <c r="AA87" i="81" s="1"/>
  <c r="AI87" i="81" s="1"/>
  <c r="T1332" i="82"/>
  <c r="BI508" i="82"/>
  <c r="N65" i="18"/>
  <c r="U87" i="81"/>
  <c r="AE87" i="81" s="1"/>
  <c r="AM87" i="81" s="1"/>
  <c r="T2894" i="82"/>
  <c r="BD2103" i="82"/>
  <c r="S65" i="18"/>
  <c r="T1049" i="82" s="1"/>
  <c r="BI718" i="82"/>
  <c r="AP232" i="86"/>
  <c r="BI1054" i="82" s="1"/>
  <c r="BD1054" i="82"/>
  <c r="BI1725" i="82"/>
  <c r="T1900" i="82"/>
  <c r="BD2062" i="82"/>
  <c r="AI457" i="86"/>
  <c r="BI2062" i="82" s="1"/>
  <c r="AD368" i="86"/>
  <c r="AI98" i="86"/>
  <c r="BD383" i="82"/>
  <c r="BI1935" i="82"/>
  <c r="T1261" i="82"/>
  <c r="AP187" i="86"/>
  <c r="BI844" i="82" s="1"/>
  <c r="BD844" i="82"/>
  <c r="BI928" i="82"/>
  <c r="X65" i="18"/>
  <c r="T1120" i="82" s="1"/>
  <c r="T3390" i="82"/>
  <c r="V64" i="18"/>
  <c r="T1048" i="82"/>
  <c r="BD174" i="82"/>
  <c r="AI54" i="86"/>
  <c r="P324" i="86"/>
  <c r="W324" i="86"/>
  <c r="I324" i="86"/>
  <c r="AD324" i="86"/>
  <c r="U457" i="86"/>
  <c r="BI1978" i="82" s="1"/>
  <c r="BD1978" i="82"/>
  <c r="BI1306" i="82"/>
  <c r="AG65" i="18"/>
  <c r="I413" i="86"/>
  <c r="N143" i="86"/>
  <c r="AK143" i="86"/>
  <c r="BD467" i="82"/>
  <c r="BD1097" i="82"/>
  <c r="AK278" i="86"/>
  <c r="I458" i="86"/>
  <c r="N278" i="86"/>
  <c r="D66" i="18"/>
  <c r="BI89" i="82"/>
  <c r="U233" i="86"/>
  <c r="BD929" i="82"/>
  <c r="AZ63" i="18"/>
  <c r="T692" i="82"/>
  <c r="AV64" i="18"/>
  <c r="BI382" i="82"/>
  <c r="K65" i="18"/>
  <c r="T2469" i="82" s="1"/>
  <c r="BD1810" i="82"/>
  <c r="AB412" i="86"/>
  <c r="BI1810" i="82" s="1"/>
  <c r="T3603" i="82"/>
  <c r="AK64" i="18"/>
  <c r="T2681" i="82"/>
  <c r="T2468" i="82"/>
  <c r="BI298" i="82"/>
  <c r="I65" i="18"/>
  <c r="T907" i="82" s="1"/>
  <c r="T3319" i="82"/>
  <c r="Q64" i="18"/>
  <c r="T1971" i="82"/>
  <c r="BD2020" i="82"/>
  <c r="AB457" i="86"/>
  <c r="BI2020" i="82" s="1"/>
  <c r="BI2061" i="82"/>
  <c r="AB323" i="86"/>
  <c r="BD1391" i="82"/>
  <c r="T2610" i="82"/>
  <c r="AP97" i="86"/>
  <c r="BI424" i="82" s="1"/>
  <c r="BD424" i="82"/>
  <c r="T3248" i="82"/>
  <c r="L64" i="18"/>
  <c r="AI412" i="86"/>
  <c r="BI1852" i="82" s="1"/>
  <c r="BD1852" i="82"/>
  <c r="T2539" i="82"/>
  <c r="BI1012" i="82"/>
  <c r="Z65" i="18"/>
  <c r="T2682" i="82" s="1"/>
  <c r="T3178" i="82"/>
  <c r="BI1096" i="82"/>
  <c r="AB65" i="18"/>
  <c r="U188" i="86"/>
  <c r="BD719" i="82"/>
  <c r="BB63" i="18"/>
  <c r="BE63" i="18" s="1"/>
  <c r="J65" i="18"/>
  <c r="T1688" i="82" s="1"/>
  <c r="BI340" i="82"/>
  <c r="I502" i="86"/>
  <c r="T1829" i="82"/>
  <c r="BI2102" i="82"/>
  <c r="AP456" i="86"/>
  <c r="T55" i="82"/>
  <c r="G65" i="18"/>
  <c r="T3179" i="82" s="1"/>
  <c r="I87" i="81"/>
  <c r="Y87" i="81" s="1"/>
  <c r="AG87" i="81" s="1"/>
  <c r="T551" i="82"/>
  <c r="BI423" i="82"/>
  <c r="BI1809" i="82"/>
  <c r="Q87" i="81"/>
  <c r="AC87" i="81" s="1"/>
  <c r="AK87" i="81" s="1"/>
  <c r="T2113" i="82"/>
  <c r="T763" i="82"/>
  <c r="BA64" i="18"/>
  <c r="BI1222" i="82"/>
  <c r="AE65" i="18"/>
  <c r="BD299" i="82"/>
  <c r="U98" i="86"/>
  <c r="T1190" i="82"/>
  <c r="BD1558" i="82"/>
  <c r="P502" i="86"/>
  <c r="U367" i="86"/>
  <c r="T2752" i="82"/>
  <c r="I189" i="86"/>
  <c r="P189" i="86"/>
  <c r="AD189" i="86"/>
  <c r="W189" i="86"/>
  <c r="I234" i="86"/>
  <c r="AD234" i="86"/>
  <c r="W234" i="86"/>
  <c r="P234" i="86"/>
  <c r="AD99" i="86"/>
  <c r="W99" i="86"/>
  <c r="P99" i="86"/>
  <c r="P369" i="86" s="1"/>
  <c r="I99" i="86"/>
  <c r="T338" i="82"/>
  <c r="AP322" i="86"/>
  <c r="BI1474" i="82" s="1"/>
  <c r="BD1474" i="82"/>
  <c r="AI143" i="86"/>
  <c r="AD413" i="86"/>
  <c r="BD593" i="82"/>
  <c r="P458" i="86"/>
  <c r="U278" i="86"/>
  <c r="BD1139" i="82"/>
  <c r="AK233" i="86"/>
  <c r="N233" i="86"/>
  <c r="BD887" i="82"/>
  <c r="T3532" i="82"/>
  <c r="AF64" i="18"/>
  <c r="T1758" i="82"/>
  <c r="T65" i="18"/>
  <c r="T1830" i="82" s="1"/>
  <c r="BI760" i="82"/>
  <c r="T2254" i="82"/>
  <c r="AX64" i="18"/>
  <c r="AD55" i="86"/>
  <c r="P55" i="86"/>
  <c r="E235" i="86"/>
  <c r="E325" i="86"/>
  <c r="E415" i="86"/>
  <c r="E505" i="86"/>
  <c r="E190" i="86"/>
  <c r="E145" i="86"/>
  <c r="E460" i="86"/>
  <c r="E100" i="86"/>
  <c r="W55" i="86"/>
  <c r="I55" i="86"/>
  <c r="E280" i="86"/>
  <c r="E370" i="86"/>
  <c r="T906" i="82"/>
  <c r="N323" i="86"/>
  <c r="BD1307" i="82"/>
  <c r="AK323" i="86"/>
  <c r="BI47" i="82"/>
  <c r="C66" i="18"/>
  <c r="BD634" i="82"/>
  <c r="AP142" i="86"/>
  <c r="BI634" i="82" s="1"/>
  <c r="T2964" i="82"/>
  <c r="AT64" i="18"/>
  <c r="BI802" i="82"/>
  <c r="U65" i="18"/>
  <c r="T2611" i="82" s="1"/>
  <c r="T1687" i="82"/>
  <c r="T1617" i="82"/>
  <c r="AN65" i="18"/>
  <c r="AI188" i="86"/>
  <c r="BD803" i="82"/>
  <c r="BI843" i="82"/>
  <c r="W65" i="18"/>
  <c r="BI886" i="82"/>
  <c r="T2325" i="82"/>
  <c r="BC64" i="18"/>
  <c r="T3674" i="82"/>
  <c r="AP64" i="18"/>
  <c r="BD1600" i="82"/>
  <c r="AB367" i="86"/>
  <c r="W502" i="86"/>
  <c r="W368" i="86"/>
  <c r="AB98" i="86"/>
  <c r="BD341" i="82"/>
  <c r="T1473" i="82"/>
  <c r="AW64" i="18"/>
  <c r="BI676" i="82"/>
  <c r="R65" i="18"/>
  <c r="T3035" i="82"/>
  <c r="AY64" i="18"/>
  <c r="BI1851" i="82"/>
  <c r="T977" i="82"/>
  <c r="BD48" i="82"/>
  <c r="AK54" i="86"/>
  <c r="N54" i="86"/>
  <c r="W279" i="86"/>
  <c r="AD279" i="86"/>
  <c r="I279" i="86"/>
  <c r="P279" i="86"/>
  <c r="BD90" i="82"/>
  <c r="U54" i="86"/>
  <c r="AB54" i="86"/>
  <c r="BD132" i="82"/>
  <c r="W369" i="86"/>
  <c r="T3461" i="82"/>
  <c r="AA64" i="18"/>
  <c r="BI1138" i="82"/>
  <c r="AC65" i="18"/>
  <c r="W413" i="86"/>
  <c r="AB143" i="86"/>
  <c r="BD551" i="82"/>
  <c r="W458" i="86"/>
  <c r="AB278" i="86"/>
  <c r="BD1181" i="82"/>
  <c r="P368" i="86"/>
  <c r="BD1013" i="82"/>
  <c r="AI233" i="86"/>
  <c r="T2183" i="82"/>
  <c r="AS64" i="18"/>
  <c r="BI1053" i="82"/>
  <c r="BI1977" i="82"/>
  <c r="T196" i="82"/>
  <c r="Y65" i="18"/>
  <c r="T1901" i="82" s="1"/>
  <c r="BI970" i="82"/>
  <c r="BD1433" i="82"/>
  <c r="AI323" i="86"/>
  <c r="I368" i="86"/>
  <c r="BI256" i="82"/>
  <c r="H65" i="18"/>
  <c r="BI466" i="82"/>
  <c r="M65" i="18"/>
  <c r="BI2019" i="82"/>
  <c r="T836" i="82"/>
  <c r="BD1893" i="82"/>
  <c r="BI1767" i="82"/>
  <c r="T762" i="82"/>
  <c r="BE62" i="18"/>
  <c r="T3886" i="82" s="1"/>
  <c r="BD1936" i="82"/>
  <c r="N457" i="86"/>
  <c r="BI1936" i="82" s="1"/>
  <c r="AK457" i="86"/>
  <c r="AH65" i="18"/>
  <c r="T1262" i="82" s="1"/>
  <c r="BI1348" i="82"/>
  <c r="AB188" i="86"/>
  <c r="BD761" i="82"/>
  <c r="U412" i="86"/>
  <c r="BI1768" i="82" s="1"/>
  <c r="BD1768" i="82"/>
  <c r="AM65" i="18" l="1"/>
  <c r="BD64" i="18"/>
  <c r="T3887" i="82"/>
  <c r="BE64" i="18"/>
  <c r="T1333" i="82"/>
  <c r="T126" i="82"/>
  <c r="L65" i="18"/>
  <c r="T3250" i="82" s="1"/>
  <c r="AB458" i="86"/>
  <c r="BD2021" i="82"/>
  <c r="BD1811" i="82"/>
  <c r="AB413" i="86"/>
  <c r="BI132" i="82"/>
  <c r="E67" i="18"/>
  <c r="BD1140" i="82"/>
  <c r="P459" i="86"/>
  <c r="U279" i="86"/>
  <c r="U275" i="81"/>
  <c r="AE275" i="81" s="1"/>
  <c r="AM275" i="81" s="1"/>
  <c r="T3036" i="82"/>
  <c r="M275" i="81"/>
  <c r="AA275" i="81" s="1"/>
  <c r="AI275" i="81" s="1"/>
  <c r="T1474" i="82"/>
  <c r="BD1601" i="82"/>
  <c r="AB368" i="86"/>
  <c r="BI1601" i="82" s="1"/>
  <c r="W503" i="86"/>
  <c r="BI803" i="82"/>
  <c r="U66" i="18"/>
  <c r="T2612" i="82" s="1"/>
  <c r="AG66" i="18"/>
  <c r="BI1307" i="82"/>
  <c r="I280" i="86"/>
  <c r="W280" i="86"/>
  <c r="P280" i="86"/>
  <c r="AD280" i="86"/>
  <c r="AI55" i="86"/>
  <c r="BD175" i="82"/>
  <c r="AI413" i="86"/>
  <c r="BD1853" i="82"/>
  <c r="AB99" i="86"/>
  <c r="BD342" i="82"/>
  <c r="AI234" i="86"/>
  <c r="BD1014" i="82"/>
  <c r="BD720" i="82"/>
  <c r="U189" i="86"/>
  <c r="I275" i="81"/>
  <c r="Y275" i="81" s="1"/>
  <c r="AG275" i="81" s="1"/>
  <c r="T693" i="82"/>
  <c r="T837" i="82"/>
  <c r="AK413" i="86"/>
  <c r="N413" i="86"/>
  <c r="BD1727" i="82"/>
  <c r="U324" i="86"/>
  <c r="BD1350" i="82"/>
  <c r="BI677" i="82"/>
  <c r="R66" i="18"/>
  <c r="BI1893" i="82"/>
  <c r="BI1349" i="82"/>
  <c r="AH66" i="18"/>
  <c r="T1263" i="82" s="1"/>
  <c r="T1759" i="82"/>
  <c r="AS65" i="18"/>
  <c r="T2185" i="82" s="1"/>
  <c r="BD510" i="82"/>
  <c r="U144" i="86"/>
  <c r="P414" i="86"/>
  <c r="BI257" i="82"/>
  <c r="H66" i="18"/>
  <c r="BI1433" i="82"/>
  <c r="AJ66" i="18"/>
  <c r="BD2104" i="82"/>
  <c r="AP457" i="86"/>
  <c r="BI2104" i="82" s="1"/>
  <c r="BI761" i="82"/>
  <c r="T66" i="18"/>
  <c r="T1831" i="82" s="1"/>
  <c r="P503" i="86"/>
  <c r="U368" i="86"/>
  <c r="BI1559" i="82" s="1"/>
  <c r="BD1559" i="82"/>
  <c r="T1191" i="82"/>
  <c r="AW65" i="18"/>
  <c r="T1475" i="82" s="1"/>
  <c r="U369" i="86"/>
  <c r="BI1560" i="82" s="1"/>
  <c r="BD1560" i="82"/>
  <c r="N279" i="86"/>
  <c r="BD1098" i="82"/>
  <c r="AK279" i="86"/>
  <c r="I459" i="86"/>
  <c r="BI48" i="82"/>
  <c r="C67" i="18"/>
  <c r="T3675" i="82"/>
  <c r="U181" i="81"/>
  <c r="AE181" i="81" s="1"/>
  <c r="AM181" i="81" s="1"/>
  <c r="T2965" i="82"/>
  <c r="N55" i="86"/>
  <c r="BD49" i="82"/>
  <c r="AK55" i="86"/>
  <c r="P145" i="86"/>
  <c r="I145" i="86"/>
  <c r="AD145" i="86"/>
  <c r="W145" i="86"/>
  <c r="AD325" i="86"/>
  <c r="I325" i="86"/>
  <c r="P325" i="86"/>
  <c r="W325" i="86"/>
  <c r="Q275" i="81"/>
  <c r="AC275" i="81" s="1"/>
  <c r="AK275" i="81" s="1"/>
  <c r="T2255" i="82"/>
  <c r="BI1139" i="82"/>
  <c r="AC66" i="18"/>
  <c r="BI593" i="82"/>
  <c r="P66" i="18"/>
  <c r="BD384" i="82"/>
  <c r="AI99" i="86"/>
  <c r="AK234" i="86"/>
  <c r="N234" i="86"/>
  <c r="BD888" i="82"/>
  <c r="AK189" i="86"/>
  <c r="N189" i="86"/>
  <c r="BD678" i="82"/>
  <c r="BI1558" i="82"/>
  <c r="T2753" i="82"/>
  <c r="AY65" i="18"/>
  <c r="T3037" i="82" s="1"/>
  <c r="AL65" i="18"/>
  <c r="BI929" i="82"/>
  <c r="X66" i="18"/>
  <c r="T1121" i="82" s="1"/>
  <c r="AB66" i="18"/>
  <c r="BI1097" i="82"/>
  <c r="T481" i="82"/>
  <c r="AK65" i="18"/>
  <c r="T3605" i="82" s="1"/>
  <c r="AI324" i="86"/>
  <c r="BD1434" i="82"/>
  <c r="AD369" i="86"/>
  <c r="BI383" i="82"/>
  <c r="K66" i="18"/>
  <c r="T1618" i="82"/>
  <c r="BD845" i="82"/>
  <c r="AP188" i="86"/>
  <c r="BI215" i="82"/>
  <c r="B154" i="77"/>
  <c r="E57" i="86"/>
  <c r="A71" i="18"/>
  <c r="A72" i="18" s="1"/>
  <c r="B295" i="81"/>
  <c r="A156" i="18"/>
  <c r="B201" i="81"/>
  <c r="B107" i="81"/>
  <c r="AO65" i="18"/>
  <c r="I181" i="81"/>
  <c r="Y181" i="81" s="1"/>
  <c r="AG181" i="81" s="1"/>
  <c r="T622" i="82"/>
  <c r="BI1223" i="82"/>
  <c r="AE66" i="18"/>
  <c r="N66" i="18"/>
  <c r="BI509" i="82"/>
  <c r="BD468" i="82"/>
  <c r="N144" i="86"/>
  <c r="I414" i="86"/>
  <c r="AK144" i="86"/>
  <c r="T197" i="82"/>
  <c r="AQ65" i="18"/>
  <c r="Q65" i="18"/>
  <c r="T3321" i="82" s="1"/>
  <c r="AK368" i="86"/>
  <c r="N368" i="86"/>
  <c r="BI1517" i="82" s="1"/>
  <c r="BD1517" i="82"/>
  <c r="I503" i="86"/>
  <c r="Q181" i="81"/>
  <c r="AC181" i="81" s="1"/>
  <c r="AK181" i="81" s="1"/>
  <c r="T2184" i="82"/>
  <c r="BD1602" i="82"/>
  <c r="AB369" i="86"/>
  <c r="BI1602" i="82" s="1"/>
  <c r="BI90" i="82"/>
  <c r="D67" i="18"/>
  <c r="AI279" i="86"/>
  <c r="AD459" i="86"/>
  <c r="BD1224" i="82"/>
  <c r="AP54" i="86"/>
  <c r="BI216" i="82" s="1"/>
  <c r="BD216" i="82"/>
  <c r="T268" i="82"/>
  <c r="V65" i="18"/>
  <c r="T3392" i="82" s="1"/>
  <c r="AB502" i="86"/>
  <c r="BI2230" i="82" s="1"/>
  <c r="BD2230" i="82"/>
  <c r="T339" i="82"/>
  <c r="AA65" i="18"/>
  <c r="T3463" i="82" s="1"/>
  <c r="T2114" i="82"/>
  <c r="AP323" i="86"/>
  <c r="BI1475" i="82" s="1"/>
  <c r="BD1475" i="82"/>
  <c r="BD133" i="82"/>
  <c r="AB55" i="86"/>
  <c r="AD190" i="86"/>
  <c r="I190" i="86"/>
  <c r="P190" i="86"/>
  <c r="W190" i="86"/>
  <c r="P235" i="86"/>
  <c r="W235" i="86"/>
  <c r="AD235" i="86"/>
  <c r="I235" i="86"/>
  <c r="T3533" i="82"/>
  <c r="BI887" i="82"/>
  <c r="W66" i="18"/>
  <c r="U458" i="86"/>
  <c r="BD1979" i="82"/>
  <c r="I369" i="86"/>
  <c r="AK99" i="86"/>
  <c r="BD258" i="82"/>
  <c r="N99" i="86"/>
  <c r="BD930" i="82"/>
  <c r="U234" i="86"/>
  <c r="AB189" i="86"/>
  <c r="BD762" i="82"/>
  <c r="U502" i="86"/>
  <c r="BI2188" i="82" s="1"/>
  <c r="BD2188" i="82"/>
  <c r="BI299" i="82"/>
  <c r="I66" i="18"/>
  <c r="S66" i="18"/>
  <c r="BI719" i="82"/>
  <c r="T3320" i="82"/>
  <c r="T3604" i="82"/>
  <c r="T3816" i="82"/>
  <c r="AZ64" i="18"/>
  <c r="N458" i="86"/>
  <c r="BI1937" i="82" s="1"/>
  <c r="BD1937" i="82"/>
  <c r="AK458" i="86"/>
  <c r="AP143" i="86"/>
  <c r="BI635" i="82" s="1"/>
  <c r="BD635" i="82"/>
  <c r="BD1308" i="82"/>
  <c r="N324" i="86"/>
  <c r="AK324" i="86"/>
  <c r="BI174" i="82"/>
  <c r="F67" i="18"/>
  <c r="T3391" i="82"/>
  <c r="BD1643" i="82"/>
  <c r="AI368" i="86"/>
  <c r="BI1643" i="82" s="1"/>
  <c r="AD503" i="86"/>
  <c r="BI1642" i="82"/>
  <c r="T2540" i="82"/>
  <c r="AT65" i="18"/>
  <c r="T2966" i="82" s="1"/>
  <c r="T3745" i="82"/>
  <c r="AU64" i="18"/>
  <c r="BD2063" i="82"/>
  <c r="AI458" i="86"/>
  <c r="U413" i="86"/>
  <c r="BI1769" i="82" s="1"/>
  <c r="BD1769" i="82"/>
  <c r="AB144" i="86"/>
  <c r="W414" i="86"/>
  <c r="BD552" i="82"/>
  <c r="M181" i="81"/>
  <c r="AA181" i="81" s="1"/>
  <c r="AI181" i="81" s="1"/>
  <c r="T1403" i="82"/>
  <c r="AP98" i="86"/>
  <c r="BD425" i="82"/>
  <c r="BI1013" i="82"/>
  <c r="Z66" i="18"/>
  <c r="T2683" i="82" s="1"/>
  <c r="BI1181" i="82"/>
  <c r="AD66" i="18"/>
  <c r="O66" i="18"/>
  <c r="BI551" i="82"/>
  <c r="T3462" i="82"/>
  <c r="BD1182" i="82"/>
  <c r="W459" i="86"/>
  <c r="AB279" i="86"/>
  <c r="J66" i="18"/>
  <c r="BI341" i="82"/>
  <c r="BI1600" i="82"/>
  <c r="T2326" i="82"/>
  <c r="T56" i="82"/>
  <c r="G66" i="18"/>
  <c r="T3180" i="82" s="1"/>
  <c r="AL66" i="18"/>
  <c r="AD100" i="86"/>
  <c r="I100" i="86"/>
  <c r="P100" i="86"/>
  <c r="W100" i="86"/>
  <c r="U55" i="86"/>
  <c r="BD91" i="82"/>
  <c r="AP233" i="86"/>
  <c r="BD1055" i="82"/>
  <c r="BD300" i="82"/>
  <c r="U99" i="86"/>
  <c r="AB234" i="86"/>
  <c r="BD972" i="82"/>
  <c r="AI189" i="86"/>
  <c r="BD804" i="82"/>
  <c r="T764" i="82"/>
  <c r="BI2103" i="82"/>
  <c r="BD2146" i="82"/>
  <c r="N502" i="86"/>
  <c r="BI2146" i="82" s="1"/>
  <c r="AK502" i="86"/>
  <c r="T1544" i="82"/>
  <c r="BB64" i="18"/>
  <c r="T410" i="82"/>
  <c r="AV65" i="18"/>
  <c r="AF65" i="18"/>
  <c r="T3534" i="82" s="1"/>
  <c r="T3249" i="82"/>
  <c r="BI1391" i="82"/>
  <c r="AI66" i="18"/>
  <c r="T2044" i="82" s="1"/>
  <c r="AP278" i="86"/>
  <c r="BI1265" i="82" s="1"/>
  <c r="BD1265" i="82"/>
  <c r="BI467" i="82"/>
  <c r="M66" i="18"/>
  <c r="AB324" i="86"/>
  <c r="BD1392" i="82"/>
  <c r="T978" i="82"/>
  <c r="AR65" i="18"/>
  <c r="T1404" i="82" s="1"/>
  <c r="BD2272" i="82"/>
  <c r="AI502" i="86"/>
  <c r="BI2272" i="82" s="1"/>
  <c r="BD1894" i="82"/>
  <c r="AP412" i="86"/>
  <c r="BI1894" i="82" s="1"/>
  <c r="T1972" i="82"/>
  <c r="AX65" i="18"/>
  <c r="T2256" i="82" s="1"/>
  <c r="P56" i="86"/>
  <c r="E281" i="86"/>
  <c r="E236" i="86"/>
  <c r="E101" i="86"/>
  <c r="E416" i="86"/>
  <c r="E371" i="86"/>
  <c r="E191" i="86"/>
  <c r="E146" i="86"/>
  <c r="E326" i="86"/>
  <c r="I56" i="86"/>
  <c r="AD56" i="86"/>
  <c r="E461" i="86"/>
  <c r="W56" i="86"/>
  <c r="E506" i="86"/>
  <c r="BI971" i="82"/>
  <c r="Y66" i="18"/>
  <c r="T1902" i="82" s="1"/>
  <c r="BD594" i="82"/>
  <c r="AI144" i="86"/>
  <c r="AD414" i="86"/>
  <c r="T2399" i="82"/>
  <c r="AO66" i="18"/>
  <c r="T3107" i="82"/>
  <c r="P504" i="86" l="1"/>
  <c r="W504" i="86"/>
  <c r="BD2232" i="82" s="1"/>
  <c r="A73" i="18"/>
  <c r="E59" i="86"/>
  <c r="A158" i="18"/>
  <c r="T2896" i="82"/>
  <c r="N56" i="86"/>
  <c r="BD50" i="82"/>
  <c r="AK56" i="86"/>
  <c r="I281" i="86"/>
  <c r="P281" i="86"/>
  <c r="W281" i="86"/>
  <c r="AD281" i="86"/>
  <c r="P370" i="86"/>
  <c r="U100" i="86"/>
  <c r="BD301" i="82"/>
  <c r="T1689" i="82"/>
  <c r="T1760" i="82"/>
  <c r="AS66" i="18"/>
  <c r="BI425" i="82"/>
  <c r="BD1518" i="82"/>
  <c r="N369" i="86"/>
  <c r="BI1518" i="82" s="1"/>
  <c r="AK369" i="86"/>
  <c r="I504" i="86"/>
  <c r="AI235" i="86"/>
  <c r="BD1015" i="82"/>
  <c r="U190" i="86"/>
  <c r="BD721" i="82"/>
  <c r="BC65" i="18"/>
  <c r="T838" i="82"/>
  <c r="AP368" i="86"/>
  <c r="BD1685" i="82"/>
  <c r="M67" i="18"/>
  <c r="BI468" i="82"/>
  <c r="T2895" i="82"/>
  <c r="BD65" i="18"/>
  <c r="AJ67" i="18"/>
  <c r="T2826" i="82" s="1"/>
  <c r="BI1434" i="82"/>
  <c r="BI678" i="82"/>
  <c r="R67" i="18"/>
  <c r="AP234" i="86"/>
  <c r="BI1056" i="82" s="1"/>
  <c r="BD1056" i="82"/>
  <c r="T2541" i="82"/>
  <c r="AT66" i="18"/>
  <c r="T2967" i="82" s="1"/>
  <c r="BD1351" i="82"/>
  <c r="U325" i="86"/>
  <c r="BD595" i="82"/>
  <c r="AI145" i="86"/>
  <c r="AD415" i="86"/>
  <c r="T57" i="82"/>
  <c r="G67" i="18"/>
  <c r="T2825" i="82"/>
  <c r="BI510" i="82"/>
  <c r="N67" i="18"/>
  <c r="BI1727" i="82"/>
  <c r="BI1014" i="82"/>
  <c r="Z67" i="18"/>
  <c r="T2684" i="82" s="1"/>
  <c r="BI1853" i="82"/>
  <c r="BI175" i="82"/>
  <c r="F68" i="18"/>
  <c r="N280" i="86"/>
  <c r="BD1099" i="82"/>
  <c r="I460" i="86"/>
  <c r="AK280" i="86"/>
  <c r="U459" i="86"/>
  <c r="BI1980" i="82" s="1"/>
  <c r="BD1980" i="82"/>
  <c r="BB65" i="18"/>
  <c r="T1546" i="82" s="1"/>
  <c r="BD134" i="82"/>
  <c r="AB56" i="86"/>
  <c r="P326" i="86"/>
  <c r="AD326" i="86"/>
  <c r="W326" i="86"/>
  <c r="I326" i="86"/>
  <c r="BD92" i="82"/>
  <c r="U56" i="86"/>
  <c r="T1545" i="82"/>
  <c r="BI972" i="82"/>
  <c r="Y67" i="18"/>
  <c r="T1903" i="82" s="1"/>
  <c r="BI1055" i="82"/>
  <c r="I370" i="86"/>
  <c r="BD259" i="82"/>
  <c r="N100" i="86"/>
  <c r="AK100" i="86"/>
  <c r="T1973" i="82"/>
  <c r="AX66" i="18"/>
  <c r="T2257" i="82" s="1"/>
  <c r="BD1476" i="82"/>
  <c r="AP324" i="86"/>
  <c r="T908" i="82"/>
  <c r="BI258" i="82"/>
  <c r="H67" i="18"/>
  <c r="AL67" i="18" s="1"/>
  <c r="AB235" i="86"/>
  <c r="BD973" i="82"/>
  <c r="N190" i="86"/>
  <c r="BD679" i="82"/>
  <c r="AK190" i="86"/>
  <c r="N503" i="86"/>
  <c r="BI2147" i="82" s="1"/>
  <c r="BD2147" i="82"/>
  <c r="AK503" i="86"/>
  <c r="T979" i="82"/>
  <c r="AR66" i="18"/>
  <c r="T1405" i="82" s="1"/>
  <c r="E58" i="86"/>
  <c r="B303" i="81"/>
  <c r="A157" i="18"/>
  <c r="T411" i="82"/>
  <c r="AV66" i="18"/>
  <c r="AF66" i="18"/>
  <c r="T3535" i="82" s="1"/>
  <c r="AP189" i="86"/>
  <c r="BI846" i="82" s="1"/>
  <c r="BD846" i="82"/>
  <c r="BI384" i="82"/>
  <c r="K67" i="18"/>
  <c r="T2471" i="82" s="1"/>
  <c r="BD1309" i="82"/>
  <c r="AK325" i="86"/>
  <c r="N325" i="86"/>
  <c r="I415" i="86"/>
  <c r="BD469" i="82"/>
  <c r="AK145" i="86"/>
  <c r="N145" i="86"/>
  <c r="C68" i="18"/>
  <c r="BI49" i="82"/>
  <c r="BI1098" i="82"/>
  <c r="AB67" i="18"/>
  <c r="U503" i="86"/>
  <c r="BI2189" i="82" s="1"/>
  <c r="BD2189" i="82"/>
  <c r="T127" i="82"/>
  <c r="L66" i="18"/>
  <c r="BI1350" i="82"/>
  <c r="AH67" i="18"/>
  <c r="BD1895" i="82"/>
  <c r="AP413" i="86"/>
  <c r="BI1895" i="82" s="1"/>
  <c r="BI720" i="82"/>
  <c r="S67" i="18"/>
  <c r="T1051" i="82" s="1"/>
  <c r="AI280" i="86"/>
  <c r="BD1225" i="82"/>
  <c r="AD460" i="86"/>
  <c r="BD2231" i="82"/>
  <c r="AB503" i="86"/>
  <c r="BI2231" i="82" s="1"/>
  <c r="BI1811" i="82"/>
  <c r="BI2021" i="82"/>
  <c r="BI594" i="82"/>
  <c r="P67" i="18"/>
  <c r="BD1854" i="82"/>
  <c r="AI414" i="86"/>
  <c r="BI1854" i="82" s="1"/>
  <c r="P146" i="86"/>
  <c r="W146" i="86"/>
  <c r="AD146" i="86"/>
  <c r="I146" i="86"/>
  <c r="I101" i="86"/>
  <c r="I371" i="86" s="1"/>
  <c r="AD101" i="86"/>
  <c r="W101" i="86"/>
  <c r="P101" i="86"/>
  <c r="BI1392" i="82"/>
  <c r="AI67" i="18"/>
  <c r="T2045" i="82" s="1"/>
  <c r="BI300" i="82"/>
  <c r="I67" i="18"/>
  <c r="T909" i="82" s="1"/>
  <c r="D68" i="18"/>
  <c r="BI91" i="82"/>
  <c r="BD385" i="82"/>
  <c r="AI100" i="86"/>
  <c r="BI1182" i="82"/>
  <c r="AD67" i="18"/>
  <c r="AB414" i="86"/>
  <c r="BI1812" i="82" s="1"/>
  <c r="BD1812" i="82"/>
  <c r="T3746" i="82"/>
  <c r="AI503" i="86"/>
  <c r="BI2273" i="82" s="1"/>
  <c r="BD2273" i="82"/>
  <c r="BI1308" i="82"/>
  <c r="AG67" i="18"/>
  <c r="T1050" i="82"/>
  <c r="BI762" i="82"/>
  <c r="T67" i="18"/>
  <c r="BI1979" i="82"/>
  <c r="U235" i="86"/>
  <c r="BD931" i="82"/>
  <c r="AI190" i="86"/>
  <c r="BD805" i="82"/>
  <c r="AI459" i="86"/>
  <c r="BI2064" i="82" s="1"/>
  <c r="BD2064" i="82"/>
  <c r="T623" i="82"/>
  <c r="AU65" i="18"/>
  <c r="T3747" i="82" s="1"/>
  <c r="AP144" i="86"/>
  <c r="BI636" i="82" s="1"/>
  <c r="BD636" i="82"/>
  <c r="T2754" i="82"/>
  <c r="AY66" i="18"/>
  <c r="T3038" i="82" s="1"/>
  <c r="AD57" i="86"/>
  <c r="E507" i="86"/>
  <c r="E237" i="86"/>
  <c r="E462" i="86"/>
  <c r="P57" i="86"/>
  <c r="E327" i="86"/>
  <c r="E192" i="86"/>
  <c r="E372" i="86"/>
  <c r="E417" i="86"/>
  <c r="I57" i="86"/>
  <c r="E147" i="86"/>
  <c r="E102" i="86"/>
  <c r="E282" i="86"/>
  <c r="W57" i="86"/>
  <c r="AN66" i="18"/>
  <c r="BD1644" i="82"/>
  <c r="AD504" i="86"/>
  <c r="AI369" i="86"/>
  <c r="BI1644" i="82" s="1"/>
  <c r="BA65" i="18"/>
  <c r="AP65" i="18"/>
  <c r="T552" i="82"/>
  <c r="T1192" i="82"/>
  <c r="AW66" i="18"/>
  <c r="T1476" i="82" s="1"/>
  <c r="AI325" i="86"/>
  <c r="BD1435" i="82"/>
  <c r="U145" i="86"/>
  <c r="BD511" i="82"/>
  <c r="P415" i="86"/>
  <c r="N459" i="86"/>
  <c r="AK459" i="86"/>
  <c r="BD1938" i="82"/>
  <c r="T269" i="82"/>
  <c r="V66" i="18"/>
  <c r="AM66" i="18"/>
  <c r="AP66" i="18" s="1"/>
  <c r="T3677" i="82" s="1"/>
  <c r="J67" i="18"/>
  <c r="T1690" i="82" s="1"/>
  <c r="BI342" i="82"/>
  <c r="AD370" i="86"/>
  <c r="U280" i="86"/>
  <c r="P460" i="86"/>
  <c r="BD1141" i="82"/>
  <c r="T482" i="82"/>
  <c r="AK66" i="18"/>
  <c r="T3888" i="82"/>
  <c r="AI56" i="86"/>
  <c r="BD176" i="82"/>
  <c r="AD371" i="86"/>
  <c r="W191" i="86"/>
  <c r="I191" i="86"/>
  <c r="P191" i="86"/>
  <c r="AD191" i="86"/>
  <c r="AD236" i="86"/>
  <c r="W236" i="86"/>
  <c r="P236" i="86"/>
  <c r="I236" i="86"/>
  <c r="T198" i="82"/>
  <c r="Q66" i="18"/>
  <c r="AQ66" i="18"/>
  <c r="AZ65" i="18"/>
  <c r="T3818" i="82" s="1"/>
  <c r="T694" i="82"/>
  <c r="AP502" i="86"/>
  <c r="BI2314" i="82" s="1"/>
  <c r="BD2314" i="82"/>
  <c r="BI804" i="82"/>
  <c r="U67" i="18"/>
  <c r="W370" i="86"/>
  <c r="AB100" i="86"/>
  <c r="BD343" i="82"/>
  <c r="T553" i="82"/>
  <c r="BD2022" i="82"/>
  <c r="AB459" i="86"/>
  <c r="BI2022" i="82" s="1"/>
  <c r="O67" i="18"/>
  <c r="BI552" i="82"/>
  <c r="BI2063" i="82"/>
  <c r="T2400" i="82"/>
  <c r="AO67" i="18"/>
  <c r="AP458" i="86"/>
  <c r="BD2105" i="82"/>
  <c r="T3817" i="82"/>
  <c r="BI930" i="82"/>
  <c r="X67" i="18"/>
  <c r="BD426" i="82"/>
  <c r="AP99" i="86"/>
  <c r="BI426" i="82" s="1"/>
  <c r="T340" i="82"/>
  <c r="AA66" i="18"/>
  <c r="AK235" i="86"/>
  <c r="N235" i="86"/>
  <c r="BD889" i="82"/>
  <c r="BD763" i="82"/>
  <c r="AB190" i="86"/>
  <c r="BI133" i="82"/>
  <c r="E68" i="18"/>
  <c r="AE67" i="18"/>
  <c r="BI1224" i="82"/>
  <c r="AK414" i="86"/>
  <c r="N414" i="86"/>
  <c r="BI1728" i="82" s="1"/>
  <c r="BD1728" i="82"/>
  <c r="BI845" i="82"/>
  <c r="T2470" i="82"/>
  <c r="BI888" i="82"/>
  <c r="W67" i="18"/>
  <c r="AB325" i="86"/>
  <c r="BD1393" i="82"/>
  <c r="AB145" i="86"/>
  <c r="BD553" i="82"/>
  <c r="W415" i="86"/>
  <c r="BD217" i="82"/>
  <c r="AP55" i="86"/>
  <c r="BI217" i="82" s="1"/>
  <c r="BD1266" i="82"/>
  <c r="AP279" i="86"/>
  <c r="BI1266" i="82" s="1"/>
  <c r="BD2190" i="82"/>
  <c r="U504" i="86"/>
  <c r="BI2190" i="82" s="1"/>
  <c r="BD1770" i="82"/>
  <c r="U414" i="86"/>
  <c r="BI1770" i="82" s="1"/>
  <c r="BD1183" i="82"/>
  <c r="AB280" i="86"/>
  <c r="W460" i="86"/>
  <c r="BI1140" i="82"/>
  <c r="AC67" i="18"/>
  <c r="T1619" i="82"/>
  <c r="AN67" i="18"/>
  <c r="BA66" i="18" l="1"/>
  <c r="AB504" i="86"/>
  <c r="BI2232" i="82" s="1"/>
  <c r="N371" i="86"/>
  <c r="BI1520" i="82" s="1"/>
  <c r="BD1520" i="82"/>
  <c r="T554" i="82"/>
  <c r="T2116" i="82"/>
  <c r="BD2023" i="82"/>
  <c r="AB460" i="86"/>
  <c r="BI2023" i="82" s="1"/>
  <c r="O68" i="18"/>
  <c r="BI553" i="82"/>
  <c r="T341" i="82"/>
  <c r="AA67" i="18"/>
  <c r="T3465" i="82" s="1"/>
  <c r="AP414" i="86"/>
  <c r="BI1896" i="82" s="1"/>
  <c r="BD1896" i="82"/>
  <c r="T1620" i="82"/>
  <c r="BD1057" i="82"/>
  <c r="AP235" i="86"/>
  <c r="T1761" i="82"/>
  <c r="AS67" i="18"/>
  <c r="T2187" i="82" s="1"/>
  <c r="AB370" i="86"/>
  <c r="BD1603" i="82"/>
  <c r="W505" i="86"/>
  <c r="T3322" i="82"/>
  <c r="AB236" i="86"/>
  <c r="BD974" i="82"/>
  <c r="N191" i="86"/>
  <c r="BD680" i="82"/>
  <c r="AK191" i="86"/>
  <c r="F69" i="18"/>
  <c r="BI176" i="82"/>
  <c r="BD1981" i="82"/>
  <c r="U460" i="86"/>
  <c r="BI1938" i="82"/>
  <c r="T3676" i="82"/>
  <c r="I102" i="86"/>
  <c r="W102" i="86"/>
  <c r="W372" i="86" s="1"/>
  <c r="AD102" i="86"/>
  <c r="P102" i="86"/>
  <c r="T1974" i="82"/>
  <c r="AX67" i="18"/>
  <c r="T2258" i="82" s="1"/>
  <c r="P371" i="86"/>
  <c r="U101" i="86"/>
  <c r="BD302" i="82"/>
  <c r="N146" i="86"/>
  <c r="AK146" i="86"/>
  <c r="BD470" i="82"/>
  <c r="I416" i="86"/>
  <c r="BI1225" i="82"/>
  <c r="AE68" i="18"/>
  <c r="BD637" i="82"/>
  <c r="AP145" i="86"/>
  <c r="BI1309" i="82"/>
  <c r="AG68" i="18"/>
  <c r="R68" i="18"/>
  <c r="BI679" i="82"/>
  <c r="BD427" i="82"/>
  <c r="AP100" i="86"/>
  <c r="BI427" i="82" s="1"/>
  <c r="N326" i="86"/>
  <c r="BD1310" i="82"/>
  <c r="AK326" i="86"/>
  <c r="AB68" i="18"/>
  <c r="BI1099" i="82"/>
  <c r="T3108" i="82"/>
  <c r="T199" i="82"/>
  <c r="AQ67" i="18"/>
  <c r="Q67" i="18"/>
  <c r="T3323" i="82" s="1"/>
  <c r="BI1685" i="82"/>
  <c r="T2327" i="82"/>
  <c r="U370" i="86"/>
  <c r="BD1561" i="82"/>
  <c r="P505" i="86"/>
  <c r="BD1100" i="82"/>
  <c r="I461" i="86"/>
  <c r="N281" i="86"/>
  <c r="AK281" i="86"/>
  <c r="A74" i="18"/>
  <c r="A159" i="18"/>
  <c r="T1193" i="82"/>
  <c r="AW67" i="18"/>
  <c r="T1477" i="82" s="1"/>
  <c r="AD68" i="18"/>
  <c r="BI1183" i="82"/>
  <c r="T3464" i="82"/>
  <c r="T1122" i="82"/>
  <c r="T766" i="82"/>
  <c r="T2613" i="82"/>
  <c r="AI236" i="86"/>
  <c r="BD1016" i="82"/>
  <c r="AB191" i="86"/>
  <c r="BD764" i="82"/>
  <c r="T3606" i="82"/>
  <c r="BI1141" i="82"/>
  <c r="AC68" i="18"/>
  <c r="T1334" i="82"/>
  <c r="BB66" i="18"/>
  <c r="N68" i="18"/>
  <c r="BI511" i="82"/>
  <c r="T765" i="82"/>
  <c r="BE65" i="18"/>
  <c r="T2115" i="82"/>
  <c r="BC66" i="18"/>
  <c r="T2328" i="82" s="1"/>
  <c r="AD147" i="86"/>
  <c r="W147" i="86"/>
  <c r="P147" i="86"/>
  <c r="I147" i="86"/>
  <c r="AD192" i="86"/>
  <c r="P192" i="86"/>
  <c r="W192" i="86"/>
  <c r="I192" i="86"/>
  <c r="AD237" i="86"/>
  <c r="W237" i="86"/>
  <c r="I237" i="86"/>
  <c r="P237" i="86"/>
  <c r="BI931" i="82"/>
  <c r="X68" i="18"/>
  <c r="T1123" i="82" s="1"/>
  <c r="T1832" i="82"/>
  <c r="BD344" i="82"/>
  <c r="AB101" i="86"/>
  <c r="AD416" i="86"/>
  <c r="BD596" i="82"/>
  <c r="AI146" i="86"/>
  <c r="AP325" i="86"/>
  <c r="BI1477" i="82" s="1"/>
  <c r="BD1477" i="82"/>
  <c r="T695" i="82"/>
  <c r="AZ66" i="18"/>
  <c r="T3819" i="82" s="1"/>
  <c r="BI259" i="82"/>
  <c r="H68" i="18"/>
  <c r="AB326" i="86"/>
  <c r="BD1394" i="82"/>
  <c r="W371" i="86"/>
  <c r="AP280" i="86"/>
  <c r="BI1267" i="82" s="1"/>
  <c r="BD1267" i="82"/>
  <c r="T2401" i="82"/>
  <c r="BI1015" i="82"/>
  <c r="Z68" i="18"/>
  <c r="T2186" i="82"/>
  <c r="AD461" i="86"/>
  <c r="BD1226" i="82"/>
  <c r="AI281" i="86"/>
  <c r="C69" i="18"/>
  <c r="BI50" i="82"/>
  <c r="BD1813" i="82"/>
  <c r="AB415" i="86"/>
  <c r="BI1813" i="82" s="1"/>
  <c r="BI1393" i="82"/>
  <c r="AI68" i="18"/>
  <c r="T2046" i="82" s="1"/>
  <c r="BI2105" i="82"/>
  <c r="N236" i="86"/>
  <c r="BD890" i="82"/>
  <c r="AK236" i="86"/>
  <c r="AI191" i="86"/>
  <c r="BD806" i="82"/>
  <c r="AI371" i="86"/>
  <c r="BI1646" i="82" s="1"/>
  <c r="BD1646" i="82"/>
  <c r="AK370" i="86"/>
  <c r="AD505" i="86"/>
  <c r="BD1645" i="82"/>
  <c r="AI370" i="86"/>
  <c r="BI1645" i="82" s="1"/>
  <c r="T3393" i="82"/>
  <c r="AB57" i="86"/>
  <c r="BD135" i="82"/>
  <c r="N57" i="86"/>
  <c r="BD51" i="82"/>
  <c r="AK57" i="86"/>
  <c r="AD327" i="86"/>
  <c r="W327" i="86"/>
  <c r="P327" i="86"/>
  <c r="I327" i="86"/>
  <c r="T483" i="82"/>
  <c r="AK67" i="18"/>
  <c r="T3607" i="82" s="1"/>
  <c r="T839" i="82"/>
  <c r="AI101" i="86"/>
  <c r="BD386" i="82"/>
  <c r="BD554" i="82"/>
  <c r="AB146" i="86"/>
  <c r="W416" i="86"/>
  <c r="AI460" i="86"/>
  <c r="BD2065" i="82"/>
  <c r="T3251" i="82"/>
  <c r="T412" i="82"/>
  <c r="AV67" i="18"/>
  <c r="AF67" i="18"/>
  <c r="T58" i="82"/>
  <c r="AL68" i="18"/>
  <c r="G68" i="18"/>
  <c r="T3182" i="82" s="1"/>
  <c r="AK415" i="86"/>
  <c r="BD1729" i="82"/>
  <c r="N415" i="86"/>
  <c r="BI1729" i="82" s="1"/>
  <c r="AP190" i="86"/>
  <c r="BD847" i="82"/>
  <c r="BI973" i="82"/>
  <c r="Y68" i="18"/>
  <c r="T1904" i="82" s="1"/>
  <c r="BI92" i="82"/>
  <c r="D69" i="18"/>
  <c r="BD1436" i="82"/>
  <c r="AI326" i="86"/>
  <c r="BI134" i="82"/>
  <c r="E69" i="18"/>
  <c r="N460" i="86"/>
  <c r="BI1939" i="82" s="1"/>
  <c r="AK460" i="86"/>
  <c r="BD1939" i="82"/>
  <c r="BD1855" i="82"/>
  <c r="AI415" i="86"/>
  <c r="BI1855" i="82" s="1"/>
  <c r="AH68" i="18"/>
  <c r="T1265" i="82" s="1"/>
  <c r="BI1351" i="82"/>
  <c r="AM67" i="18"/>
  <c r="S68" i="18"/>
  <c r="BI721" i="82"/>
  <c r="BD2148" i="82"/>
  <c r="AK504" i="86"/>
  <c r="N504" i="86"/>
  <c r="BI2148" i="82" s="1"/>
  <c r="AB281" i="86"/>
  <c r="W461" i="86"/>
  <c r="BD1184" i="82"/>
  <c r="BD66" i="18"/>
  <c r="T3109" i="82" s="1"/>
  <c r="T2755" i="82"/>
  <c r="AY67" i="18"/>
  <c r="BI763" i="82"/>
  <c r="T68" i="18"/>
  <c r="T1833" i="82" s="1"/>
  <c r="W68" i="18"/>
  <c r="BI889" i="82"/>
  <c r="T2897" i="82"/>
  <c r="BI343" i="82"/>
  <c r="J68" i="18"/>
  <c r="T1691" i="82" s="1"/>
  <c r="AU66" i="18"/>
  <c r="T3748" i="82" s="1"/>
  <c r="T624" i="82"/>
  <c r="BD932" i="82"/>
  <c r="U236" i="86"/>
  <c r="BD722" i="82"/>
  <c r="U191" i="86"/>
  <c r="AP459" i="86"/>
  <c r="BI2106" i="82" s="1"/>
  <c r="BD2106" i="82"/>
  <c r="BD1771" i="82"/>
  <c r="U415" i="86"/>
  <c r="BI1771" i="82" s="1"/>
  <c r="AJ68" i="18"/>
  <c r="BI1435" i="82"/>
  <c r="AI504" i="86"/>
  <c r="BI2274" i="82" s="1"/>
  <c r="BD2274" i="82"/>
  <c r="P282" i="86"/>
  <c r="AD282" i="86"/>
  <c r="I282" i="86"/>
  <c r="W282" i="86"/>
  <c r="U57" i="86"/>
  <c r="BD93" i="82"/>
  <c r="P372" i="86"/>
  <c r="BD177" i="82"/>
  <c r="AI57" i="86"/>
  <c r="AD372" i="86"/>
  <c r="U68" i="18"/>
  <c r="T2614" i="82" s="1"/>
  <c r="BI805" i="82"/>
  <c r="K68" i="18"/>
  <c r="BI385" i="82"/>
  <c r="BD260" i="82"/>
  <c r="N101" i="86"/>
  <c r="AK101" i="86"/>
  <c r="BD512" i="82"/>
  <c r="U146" i="86"/>
  <c r="P416" i="86"/>
  <c r="T2542" i="82"/>
  <c r="AT67" i="18"/>
  <c r="T1264" i="82"/>
  <c r="BI469" i="82"/>
  <c r="M68" i="18"/>
  <c r="E418" i="86"/>
  <c r="E508" i="86"/>
  <c r="E193" i="86"/>
  <c r="AD58" i="86"/>
  <c r="E103" i="86"/>
  <c r="E463" i="86"/>
  <c r="E148" i="86"/>
  <c r="W58" i="86"/>
  <c r="I58" i="86"/>
  <c r="E373" i="86"/>
  <c r="E328" i="86"/>
  <c r="P58" i="86"/>
  <c r="E283" i="86"/>
  <c r="E238" i="86"/>
  <c r="AP503" i="86"/>
  <c r="BI2315" i="82" s="1"/>
  <c r="BD2315" i="82"/>
  <c r="T128" i="82"/>
  <c r="L67" i="18"/>
  <c r="T3252" i="82" s="1"/>
  <c r="BI1476" i="82"/>
  <c r="BD1519" i="82"/>
  <c r="N370" i="86"/>
  <c r="BI1519" i="82" s="1"/>
  <c r="I505" i="86"/>
  <c r="BD1352" i="82"/>
  <c r="U326" i="86"/>
  <c r="T980" i="82"/>
  <c r="AR67" i="18"/>
  <c r="T3181" i="82"/>
  <c r="BI595" i="82"/>
  <c r="P68" i="18"/>
  <c r="T270" i="82"/>
  <c r="V67" i="18"/>
  <c r="T3394" i="82" s="1"/>
  <c r="AP369" i="86"/>
  <c r="BI1686" i="82" s="1"/>
  <c r="BD1686" i="82"/>
  <c r="BI301" i="82"/>
  <c r="I68" i="18"/>
  <c r="T910" i="82" s="1"/>
  <c r="U281" i="86"/>
  <c r="BD1142" i="82"/>
  <c r="P461" i="86"/>
  <c r="AP56" i="86"/>
  <c r="BI218" i="82" s="1"/>
  <c r="BD218" i="82"/>
  <c r="E329" i="86"/>
  <c r="E149" i="86"/>
  <c r="E419" i="86"/>
  <c r="E284" i="86"/>
  <c r="E104" i="86"/>
  <c r="E509" i="86"/>
  <c r="E239" i="86"/>
  <c r="E374" i="86"/>
  <c r="E464" i="86"/>
  <c r="E194" i="86"/>
  <c r="AD506" i="86" l="1"/>
  <c r="BD67" i="18"/>
  <c r="T3110" i="82" s="1"/>
  <c r="I506" i="86"/>
  <c r="AI506" i="86"/>
  <c r="BI2276" i="82" s="1"/>
  <c r="BD2276" i="82"/>
  <c r="N506" i="86"/>
  <c r="BI2150" i="82" s="1"/>
  <c r="BD2150" i="82"/>
  <c r="BI1142" i="82"/>
  <c r="AC69" i="18"/>
  <c r="W283" i="86"/>
  <c r="W284" i="86" s="1"/>
  <c r="BD1187" i="82" s="1"/>
  <c r="AD283" i="86"/>
  <c r="I283" i="86"/>
  <c r="P283" i="86"/>
  <c r="P284" i="86" s="1"/>
  <c r="BD1145" i="82" s="1"/>
  <c r="BD52" i="82"/>
  <c r="AK58" i="86"/>
  <c r="N58" i="86"/>
  <c r="P103" i="86"/>
  <c r="P373" i="86" s="1"/>
  <c r="AD103" i="86"/>
  <c r="AD373" i="86" s="1"/>
  <c r="I103" i="86"/>
  <c r="W103" i="86"/>
  <c r="W373" i="86" s="1"/>
  <c r="W374" i="86" s="1"/>
  <c r="BD1607" i="82" s="1"/>
  <c r="U416" i="86"/>
  <c r="BI1772" i="82" s="1"/>
  <c r="BD1772" i="82"/>
  <c r="BI260" i="82"/>
  <c r="H69" i="18"/>
  <c r="T2472" i="82"/>
  <c r="BI177" i="82"/>
  <c r="F70" i="18"/>
  <c r="BI93" i="82"/>
  <c r="D70" i="18"/>
  <c r="P462" i="86"/>
  <c r="U282" i="86"/>
  <c r="BD1143" i="82"/>
  <c r="T2827" i="82"/>
  <c r="T3039" i="82"/>
  <c r="AP460" i="86"/>
  <c r="BI2107" i="82" s="1"/>
  <c r="BD2107" i="82"/>
  <c r="AJ69" i="18"/>
  <c r="T2828" i="82" s="1"/>
  <c r="BI1436" i="82"/>
  <c r="AP415" i="86"/>
  <c r="BD1897" i="82"/>
  <c r="AK327" i="86"/>
  <c r="N327" i="86"/>
  <c r="BD1311" i="82"/>
  <c r="BD219" i="82"/>
  <c r="AP57" i="86"/>
  <c r="BI219" i="82" s="1"/>
  <c r="BI806" i="82"/>
  <c r="U69" i="18"/>
  <c r="T2615" i="82" s="1"/>
  <c r="BI1394" i="82"/>
  <c r="AI69" i="18"/>
  <c r="U237" i="86"/>
  <c r="BD933" i="82"/>
  <c r="N192" i="86"/>
  <c r="BD681" i="82"/>
  <c r="AK192" i="86"/>
  <c r="I417" i="86"/>
  <c r="AK147" i="86"/>
  <c r="BD471" i="82"/>
  <c r="N147" i="86"/>
  <c r="T3889" i="82"/>
  <c r="T981" i="82"/>
  <c r="AR68" i="18"/>
  <c r="T1407" i="82" s="1"/>
  <c r="T1194" i="82"/>
  <c r="AW68" i="18"/>
  <c r="BI1100" i="82"/>
  <c r="AB69" i="18"/>
  <c r="BD2191" i="82"/>
  <c r="U505" i="86"/>
  <c r="BI2191" i="82" s="1"/>
  <c r="BI637" i="82"/>
  <c r="BI302" i="82"/>
  <c r="I69" i="18"/>
  <c r="T911" i="82" s="1"/>
  <c r="I372" i="86"/>
  <c r="BD261" i="82"/>
  <c r="AK102" i="86"/>
  <c r="N102" i="86"/>
  <c r="BI1057" i="82"/>
  <c r="I59" i="86"/>
  <c r="BD53" i="82" s="1"/>
  <c r="BD94" i="82"/>
  <c r="U58" i="86"/>
  <c r="U59" i="86" s="1"/>
  <c r="BI95" i="82" s="1"/>
  <c r="P59" i="86"/>
  <c r="BD95" i="82" s="1"/>
  <c r="BD136" i="82"/>
  <c r="AB58" i="86"/>
  <c r="BD178" i="82"/>
  <c r="AI58" i="86"/>
  <c r="AD59" i="86"/>
  <c r="BD179" i="82" s="1"/>
  <c r="N69" i="18"/>
  <c r="BI512" i="82"/>
  <c r="AB282" i="86"/>
  <c r="BD1185" i="82"/>
  <c r="W462" i="86"/>
  <c r="BI932" i="82"/>
  <c r="X69" i="18"/>
  <c r="T1124" i="82" s="1"/>
  <c r="T342" i="82"/>
  <c r="AA68" i="18"/>
  <c r="T1052" i="82"/>
  <c r="BI847" i="82"/>
  <c r="T3536" i="82"/>
  <c r="BD1814" i="82"/>
  <c r="AB416" i="86"/>
  <c r="BI386" i="82"/>
  <c r="K69" i="18"/>
  <c r="T2473" i="82" s="1"/>
  <c r="BD1353" i="82"/>
  <c r="U327" i="86"/>
  <c r="BI135" i="82"/>
  <c r="E70" i="18"/>
  <c r="AP236" i="86"/>
  <c r="BI1058" i="82" s="1"/>
  <c r="BD1058" i="82"/>
  <c r="BD2066" i="82"/>
  <c r="AI461" i="86"/>
  <c r="BI2066" i="82" s="1"/>
  <c r="T2685" i="82"/>
  <c r="AO68" i="18"/>
  <c r="T129" i="82"/>
  <c r="L68" i="18"/>
  <c r="T3253" i="82" s="1"/>
  <c r="AI416" i="86"/>
  <c r="BD1856" i="82"/>
  <c r="N237" i="86"/>
  <c r="BD891" i="82"/>
  <c r="AK237" i="86"/>
  <c r="AB192" i="86"/>
  <c r="BD765" i="82"/>
  <c r="U147" i="86"/>
  <c r="P417" i="86"/>
  <c r="BD513" i="82"/>
  <c r="BI764" i="82"/>
  <c r="T69" i="18"/>
  <c r="T1834" i="82" s="1"/>
  <c r="T1975" i="82"/>
  <c r="AX68" i="18"/>
  <c r="N461" i="86"/>
  <c r="BI1940" i="82" s="1"/>
  <c r="BD1940" i="82"/>
  <c r="AK461" i="86"/>
  <c r="T625" i="82"/>
  <c r="AU67" i="18"/>
  <c r="T3749" i="82" s="1"/>
  <c r="AG69" i="18"/>
  <c r="BI1310" i="82"/>
  <c r="AP146" i="86"/>
  <c r="BI638" i="82" s="1"/>
  <c r="BD638" i="82"/>
  <c r="U371" i="86"/>
  <c r="BI1562" i="82" s="1"/>
  <c r="BD1562" i="82"/>
  <c r="P506" i="86"/>
  <c r="U102" i="86"/>
  <c r="BD303" i="82"/>
  <c r="BI1981" i="82"/>
  <c r="T2402" i="82"/>
  <c r="BI680" i="82"/>
  <c r="R69" i="18"/>
  <c r="BI1603" i="82"/>
  <c r="W59" i="86"/>
  <c r="BD137" i="82" s="1"/>
  <c r="U461" i="86"/>
  <c r="BI1982" i="82" s="1"/>
  <c r="BD1982" i="82"/>
  <c r="T2543" i="82"/>
  <c r="AT68" i="18"/>
  <c r="T2969" i="82" s="1"/>
  <c r="I328" i="86"/>
  <c r="I329" i="86" s="1"/>
  <c r="BD1313" i="82" s="1"/>
  <c r="W328" i="86"/>
  <c r="P328" i="86"/>
  <c r="AD328" i="86"/>
  <c r="W148" i="86"/>
  <c r="W149" i="86" s="1"/>
  <c r="BD557" i="82" s="1"/>
  <c r="AD148" i="86"/>
  <c r="I148" i="86"/>
  <c r="I149" i="86" s="1"/>
  <c r="BD473" i="82" s="1"/>
  <c r="P148" i="86"/>
  <c r="P193" i="86"/>
  <c r="I193" i="86"/>
  <c r="AD193" i="86"/>
  <c r="W193" i="86"/>
  <c r="T200" i="82"/>
  <c r="AQ68" i="18"/>
  <c r="Q68" i="18"/>
  <c r="T3324" i="82" s="1"/>
  <c r="T2968" i="82"/>
  <c r="BD1563" i="82"/>
  <c r="U372" i="86"/>
  <c r="BI1563" i="82" s="1"/>
  <c r="N282" i="86"/>
  <c r="BD1101" i="82"/>
  <c r="AK282" i="86"/>
  <c r="I462" i="86"/>
  <c r="I284" i="86"/>
  <c r="BD1103" i="82" s="1"/>
  <c r="BI722" i="82"/>
  <c r="S69" i="18"/>
  <c r="T1053" i="82" s="1"/>
  <c r="AB461" i="86"/>
  <c r="BD2024" i="82"/>
  <c r="AP504" i="86"/>
  <c r="BI2316" i="82" s="1"/>
  <c r="BD2316" i="82"/>
  <c r="BB67" i="18"/>
  <c r="T1548" i="82" s="1"/>
  <c r="T1335" i="82"/>
  <c r="T1621" i="82"/>
  <c r="T840" i="82"/>
  <c r="AM69" i="18"/>
  <c r="AZ67" i="18"/>
  <c r="T696" i="82"/>
  <c r="BI554" i="82"/>
  <c r="O69" i="18"/>
  <c r="AM68" i="18"/>
  <c r="AB327" i="86"/>
  <c r="BD1395" i="82"/>
  <c r="BI51" i="82"/>
  <c r="C70" i="18"/>
  <c r="N59" i="86"/>
  <c r="BI53" i="82" s="1"/>
  <c r="AI505" i="86"/>
  <c r="BI2275" i="82" s="1"/>
  <c r="BD2275" i="82"/>
  <c r="T59" i="82"/>
  <c r="G69" i="18"/>
  <c r="AL69" i="18"/>
  <c r="W506" i="86"/>
  <c r="BD1604" i="82"/>
  <c r="AB371" i="86"/>
  <c r="BI1604" i="82" s="1"/>
  <c r="BI344" i="82"/>
  <c r="J69" i="18"/>
  <c r="AN69" i="18" s="1"/>
  <c r="AB237" i="86"/>
  <c r="BD975" i="82"/>
  <c r="U192" i="86"/>
  <c r="BD723" i="82"/>
  <c r="W417" i="86"/>
  <c r="W507" i="86" s="1"/>
  <c r="BD555" i="82"/>
  <c r="AB147" i="86"/>
  <c r="T1547" i="82"/>
  <c r="BE66" i="18"/>
  <c r="T3890" i="82" s="1"/>
  <c r="A75" i="18"/>
  <c r="A160" i="18"/>
  <c r="BI1561" i="82"/>
  <c r="T413" i="82"/>
  <c r="AV68" i="18"/>
  <c r="BA68" i="18" s="1"/>
  <c r="AF68" i="18"/>
  <c r="T3537" i="82" s="1"/>
  <c r="T484" i="82"/>
  <c r="AK68" i="18"/>
  <c r="T3608" i="82" s="1"/>
  <c r="BI470" i="82"/>
  <c r="M69" i="18"/>
  <c r="AI102" i="86"/>
  <c r="BD387" i="82"/>
  <c r="I194" i="86"/>
  <c r="BD683" i="82" s="1"/>
  <c r="BC67" i="18"/>
  <c r="T2329" i="82" s="1"/>
  <c r="AP67" i="18"/>
  <c r="AK371" i="86"/>
  <c r="BD2149" i="82"/>
  <c r="N505" i="86"/>
  <c r="BI2149" i="82" s="1"/>
  <c r="AK505" i="86"/>
  <c r="T1406" i="82"/>
  <c r="BI1352" i="82"/>
  <c r="AH69" i="18"/>
  <c r="P238" i="86"/>
  <c r="AD238" i="86"/>
  <c r="I238" i="86"/>
  <c r="W238" i="86"/>
  <c r="BD428" i="82"/>
  <c r="AP101" i="86"/>
  <c r="AI372" i="86"/>
  <c r="BD1647" i="82"/>
  <c r="AD462" i="86"/>
  <c r="BD1227" i="82"/>
  <c r="AI282" i="86"/>
  <c r="AD69" i="18"/>
  <c r="BI1184" i="82"/>
  <c r="T555" i="82"/>
  <c r="BI2065" i="82"/>
  <c r="AI327" i="86"/>
  <c r="BD1437" i="82"/>
  <c r="BD1605" i="82"/>
  <c r="AB372" i="86"/>
  <c r="BI1605" i="82" s="1"/>
  <c r="BD1687" i="82"/>
  <c r="AP370" i="86"/>
  <c r="BI1687" i="82" s="1"/>
  <c r="BI890" i="82"/>
  <c r="W69" i="18"/>
  <c r="BI1226" i="82"/>
  <c r="AE69" i="18"/>
  <c r="BI596" i="82"/>
  <c r="P69" i="18"/>
  <c r="AI237" i="86"/>
  <c r="BD1017" i="82"/>
  <c r="AI192" i="86"/>
  <c r="BD807" i="82"/>
  <c r="AD417" i="86"/>
  <c r="AI147" i="86"/>
  <c r="BD597" i="82"/>
  <c r="BI1016" i="82"/>
  <c r="Z69" i="18"/>
  <c r="T2686" i="82" s="1"/>
  <c r="AP281" i="86"/>
  <c r="BD1268" i="82"/>
  <c r="BD1478" i="82"/>
  <c r="AP326" i="86"/>
  <c r="T271" i="82"/>
  <c r="V68" i="18"/>
  <c r="T3395" i="82" s="1"/>
  <c r="T2756" i="82"/>
  <c r="AY68" i="18"/>
  <c r="T3040" i="82" s="1"/>
  <c r="BD1730" i="82"/>
  <c r="N416" i="86"/>
  <c r="BI1730" i="82" s="1"/>
  <c r="AK416" i="86"/>
  <c r="AB102" i="86"/>
  <c r="BD345" i="82"/>
  <c r="AI59" i="86"/>
  <c r="BI179" i="82" s="1"/>
  <c r="AP191" i="86"/>
  <c r="BI848" i="82" s="1"/>
  <c r="BD848" i="82"/>
  <c r="BI974" i="82"/>
  <c r="Y69" i="18"/>
  <c r="BD2233" i="82"/>
  <c r="AB505" i="86"/>
  <c r="BI2233" i="82" s="1"/>
  <c r="AN68" i="18"/>
  <c r="T1762" i="82"/>
  <c r="AS68" i="18"/>
  <c r="BA67" i="18"/>
  <c r="AO69" i="18" l="1"/>
  <c r="AP68" i="18"/>
  <c r="T3679" i="82" s="1"/>
  <c r="P507" i="86"/>
  <c r="AK506" i="86"/>
  <c r="BD2318" i="82" s="1"/>
  <c r="T2118" i="82"/>
  <c r="T1905" i="82"/>
  <c r="AP416" i="86"/>
  <c r="BI1898" i="82" s="1"/>
  <c r="BD1898" i="82"/>
  <c r="BI1478" i="82"/>
  <c r="BI807" i="82"/>
  <c r="U70" i="18"/>
  <c r="T2544" i="82"/>
  <c r="AT69" i="18"/>
  <c r="T2757" i="82"/>
  <c r="AY69" i="18"/>
  <c r="T3041" i="82" s="1"/>
  <c r="AB507" i="86"/>
  <c r="BI2235" i="82" s="1"/>
  <c r="BD2235" i="82"/>
  <c r="BI1647" i="82"/>
  <c r="N238" i="86"/>
  <c r="BD892" i="82"/>
  <c r="AK238" i="86"/>
  <c r="BD1815" i="82"/>
  <c r="AB417" i="86"/>
  <c r="BI1815" i="82" s="1"/>
  <c r="BI975" i="82"/>
  <c r="Y70" i="18"/>
  <c r="T1906" i="82" s="1"/>
  <c r="BI1395" i="82"/>
  <c r="AI70" i="18"/>
  <c r="T2048" i="82" s="1"/>
  <c r="AK462" i="86"/>
  <c r="N462" i="86"/>
  <c r="BD1941" i="82"/>
  <c r="AB193" i="86"/>
  <c r="BD766" i="82"/>
  <c r="BD514" i="82"/>
  <c r="P418" i="86"/>
  <c r="U148" i="86"/>
  <c r="AI328" i="86"/>
  <c r="AI329" i="86" s="1"/>
  <c r="BI1439" i="82" s="1"/>
  <c r="BD1438" i="82"/>
  <c r="AD329" i="86"/>
  <c r="BD1439" i="82" s="1"/>
  <c r="BI513" i="82"/>
  <c r="N70" i="18"/>
  <c r="I239" i="86"/>
  <c r="BD893" i="82" s="1"/>
  <c r="AB462" i="86"/>
  <c r="BI2025" i="82" s="1"/>
  <c r="BD2025" i="82"/>
  <c r="T982" i="82"/>
  <c r="AR69" i="18"/>
  <c r="BD1648" i="82"/>
  <c r="AI373" i="86"/>
  <c r="BI1648" i="82" s="1"/>
  <c r="AD374" i="86"/>
  <c r="BD1649" i="82" s="1"/>
  <c r="BI261" i="82"/>
  <c r="H70" i="18"/>
  <c r="AP147" i="86"/>
  <c r="BI639" i="82" s="1"/>
  <c r="BD639" i="82"/>
  <c r="R70" i="18"/>
  <c r="BI681" i="82"/>
  <c r="I373" i="86"/>
  <c r="AK103" i="86"/>
  <c r="N103" i="86"/>
  <c r="BD262" i="82"/>
  <c r="I104" i="86"/>
  <c r="BD263" i="82" s="1"/>
  <c r="BD220" i="82"/>
  <c r="AP58" i="86"/>
  <c r="AK59" i="86"/>
  <c r="BD221" i="82" s="1"/>
  <c r="AD463" i="86"/>
  <c r="AD464" i="86" s="1"/>
  <c r="BD2069" i="82" s="1"/>
  <c r="BD1228" i="82"/>
  <c r="AI283" i="86"/>
  <c r="AD284" i="86"/>
  <c r="BD1229" i="82" s="1"/>
  <c r="T2117" i="82"/>
  <c r="BC68" i="18"/>
  <c r="T2330" i="82" s="1"/>
  <c r="BI1268" i="82"/>
  <c r="P70" i="18"/>
  <c r="BI597" i="82"/>
  <c r="AI462" i="86"/>
  <c r="BD2067" i="82"/>
  <c r="BI428" i="82"/>
  <c r="BD1018" i="82"/>
  <c r="AI238" i="86"/>
  <c r="AI239" i="86" s="1"/>
  <c r="BI1019" i="82" s="1"/>
  <c r="AD239" i="86"/>
  <c r="BD1019" i="82" s="1"/>
  <c r="K70" i="18"/>
  <c r="T2474" i="82" s="1"/>
  <c r="BI387" i="82"/>
  <c r="T697" i="82"/>
  <c r="AZ68" i="18"/>
  <c r="T3821" i="82" s="1"/>
  <c r="T1692" i="82"/>
  <c r="AB506" i="86"/>
  <c r="BI2234" i="82" s="1"/>
  <c r="BD2234" i="82"/>
  <c r="T60" i="82"/>
  <c r="G70" i="18"/>
  <c r="T3184" i="82" s="1"/>
  <c r="AL70" i="18"/>
  <c r="BB68" i="18"/>
  <c r="T1336" i="82"/>
  <c r="T3820" i="82"/>
  <c r="AP282" i="86"/>
  <c r="BI1269" i="82" s="1"/>
  <c r="BD1269" i="82"/>
  <c r="BD2193" i="82"/>
  <c r="U507" i="86"/>
  <c r="BI2193" i="82" s="1"/>
  <c r="AI193" i="86"/>
  <c r="BD808" i="82"/>
  <c r="AD194" i="86"/>
  <c r="BD809" i="82" s="1"/>
  <c r="I418" i="86"/>
  <c r="N148" i="86"/>
  <c r="BD472" i="82"/>
  <c r="AK148" i="86"/>
  <c r="U328" i="86"/>
  <c r="BD1354" i="82"/>
  <c r="P329" i="86"/>
  <c r="BD1355" i="82" s="1"/>
  <c r="T2899" i="82"/>
  <c r="T2259" i="82"/>
  <c r="P149" i="86"/>
  <c r="BD515" i="82" s="1"/>
  <c r="W194" i="86"/>
  <c r="BD767" i="82" s="1"/>
  <c r="AP237" i="86"/>
  <c r="BI1059" i="82" s="1"/>
  <c r="BD1059" i="82"/>
  <c r="T2898" i="82"/>
  <c r="BD68" i="18"/>
  <c r="T1622" i="82"/>
  <c r="BD1606" i="82"/>
  <c r="AB373" i="86"/>
  <c r="BI1606" i="82" s="1"/>
  <c r="U373" i="86"/>
  <c r="BD1564" i="82"/>
  <c r="P374" i="86"/>
  <c r="BD1565" i="82" s="1"/>
  <c r="BD429" i="82"/>
  <c r="AP102" i="86"/>
  <c r="BI429" i="82" s="1"/>
  <c r="N417" i="86"/>
  <c r="BI1731" i="82" s="1"/>
  <c r="BD1731" i="82"/>
  <c r="AK417" i="86"/>
  <c r="T2047" i="82"/>
  <c r="T841" i="82"/>
  <c r="BD388" i="82"/>
  <c r="AI103" i="86"/>
  <c r="AD104" i="86"/>
  <c r="BD389" i="82" s="1"/>
  <c r="BD1186" i="82"/>
  <c r="W463" i="86"/>
  <c r="AB283" i="86"/>
  <c r="T767" i="82"/>
  <c r="BE67" i="18"/>
  <c r="T3891" i="82" s="1"/>
  <c r="BD1857" i="82"/>
  <c r="AI417" i="86"/>
  <c r="BI1857" i="82" s="1"/>
  <c r="Z70" i="18"/>
  <c r="T2687" i="82" s="1"/>
  <c r="BI1017" i="82"/>
  <c r="T343" i="82"/>
  <c r="AA69" i="18"/>
  <c r="T3467" i="82" s="1"/>
  <c r="T768" i="82"/>
  <c r="T1976" i="82"/>
  <c r="AX69" i="18"/>
  <c r="T2260" i="82" s="1"/>
  <c r="AD507" i="86"/>
  <c r="U238" i="86"/>
  <c r="BD934" i="82"/>
  <c r="P239" i="86"/>
  <c r="BD935" i="82" s="1"/>
  <c r="BD1688" i="82"/>
  <c r="AP371" i="86"/>
  <c r="BI1688" i="82" s="1"/>
  <c r="T201" i="82"/>
  <c r="AQ69" i="18"/>
  <c r="Q69" i="18"/>
  <c r="T3325" i="82" s="1"/>
  <c r="BI555" i="82"/>
  <c r="O70" i="18"/>
  <c r="BI723" i="82"/>
  <c r="S70" i="18"/>
  <c r="T1054" i="82" s="1"/>
  <c r="AP69" i="18"/>
  <c r="T3680" i="82" s="1"/>
  <c r="T556" i="82"/>
  <c r="T1763" i="82"/>
  <c r="AS69" i="18"/>
  <c r="T2189" i="82" s="1"/>
  <c r="T1337" i="82"/>
  <c r="T626" i="82"/>
  <c r="AU68" i="18"/>
  <c r="T3750" i="82" s="1"/>
  <c r="BD682" i="82"/>
  <c r="AK193" i="86"/>
  <c r="N193" i="86"/>
  <c r="AD418" i="86"/>
  <c r="AD419" i="86" s="1"/>
  <c r="BD1859" i="82" s="1"/>
  <c r="BD598" i="82"/>
  <c r="AI148" i="86"/>
  <c r="AI149" i="86" s="1"/>
  <c r="BI599" i="82" s="1"/>
  <c r="AD149" i="86"/>
  <c r="BD599" i="82" s="1"/>
  <c r="BD1396" i="82"/>
  <c r="AB328" i="86"/>
  <c r="W329" i="86"/>
  <c r="BD1397" i="82" s="1"/>
  <c r="I70" i="18"/>
  <c r="T912" i="82" s="1"/>
  <c r="BI303" i="82"/>
  <c r="T485" i="82"/>
  <c r="AK69" i="18"/>
  <c r="T3609" i="82" s="1"/>
  <c r="AP461" i="86"/>
  <c r="BD2108" i="82"/>
  <c r="BI1856" i="82"/>
  <c r="BI1185" i="82"/>
  <c r="AD70" i="18"/>
  <c r="BI178" i="82"/>
  <c r="F71" i="18"/>
  <c r="BI136" i="82"/>
  <c r="E71" i="18"/>
  <c r="AB59" i="86"/>
  <c r="BI137" i="82" s="1"/>
  <c r="D71" i="18"/>
  <c r="BI94" i="82"/>
  <c r="T414" i="82"/>
  <c r="AF69" i="18"/>
  <c r="T3538" i="82" s="1"/>
  <c r="AV69" i="18"/>
  <c r="M70" i="18"/>
  <c r="BI471" i="82"/>
  <c r="AP192" i="86"/>
  <c r="BI849" i="82" s="1"/>
  <c r="BD849" i="82"/>
  <c r="BI933" i="82"/>
  <c r="X70" i="18"/>
  <c r="T1125" i="82" s="1"/>
  <c r="AG70" i="18"/>
  <c r="BI1311" i="82"/>
  <c r="BI1897" i="82"/>
  <c r="AC70" i="18"/>
  <c r="BI1143" i="82"/>
  <c r="U103" i="86"/>
  <c r="BD304" i="82"/>
  <c r="P104" i="86"/>
  <c r="BD305" i="82" s="1"/>
  <c r="U283" i="86"/>
  <c r="BD1144" i="82"/>
  <c r="P463" i="86"/>
  <c r="T2188" i="82"/>
  <c r="J70" i="18"/>
  <c r="T1693" i="82" s="1"/>
  <c r="BI345" i="82"/>
  <c r="BI1437" i="82"/>
  <c r="AJ70" i="18"/>
  <c r="T2829" i="82" s="1"/>
  <c r="BI1227" i="82"/>
  <c r="AE70" i="18"/>
  <c r="AB238" i="86"/>
  <c r="BD976" i="82"/>
  <c r="W239" i="86"/>
  <c r="BD977" i="82" s="1"/>
  <c r="T1266" i="82"/>
  <c r="AP505" i="86"/>
  <c r="BI2317" i="82" s="1"/>
  <c r="BD2317" i="82"/>
  <c r="T3678" i="82"/>
  <c r="A76" i="18"/>
  <c r="A161" i="18"/>
  <c r="T3183" i="82"/>
  <c r="BI2024" i="82"/>
  <c r="BI1101" i="82"/>
  <c r="AB70" i="18"/>
  <c r="BD724" i="82"/>
  <c r="U193" i="86"/>
  <c r="P194" i="86"/>
  <c r="BD725" i="82" s="1"/>
  <c r="AB148" i="86"/>
  <c r="W418" i="86"/>
  <c r="BD556" i="82"/>
  <c r="BD1312" i="82"/>
  <c r="N328" i="86"/>
  <c r="AK328" i="86"/>
  <c r="T272" i="82"/>
  <c r="V69" i="18"/>
  <c r="T3396" i="82" s="1"/>
  <c r="U506" i="86"/>
  <c r="BI2192" i="82" s="1"/>
  <c r="BD2192" i="82"/>
  <c r="U417" i="86"/>
  <c r="BI1773" i="82" s="1"/>
  <c r="BD1773" i="82"/>
  <c r="BI765" i="82"/>
  <c r="T70" i="18"/>
  <c r="T1835" i="82" s="1"/>
  <c r="BI891" i="82"/>
  <c r="W70" i="18"/>
  <c r="BI1353" i="82"/>
  <c r="AH70" i="18"/>
  <c r="T1267" i="82" s="1"/>
  <c r="BI1814" i="82"/>
  <c r="T3466" i="82"/>
  <c r="P419" i="86"/>
  <c r="BD1775" i="82" s="1"/>
  <c r="N372" i="86"/>
  <c r="BI1521" i="82" s="1"/>
  <c r="BD1521" i="82"/>
  <c r="I507" i="86"/>
  <c r="AK372" i="86"/>
  <c r="T1478" i="82"/>
  <c r="BD1479" i="82"/>
  <c r="AP327" i="86"/>
  <c r="BI1479" i="82" s="1"/>
  <c r="BD1983" i="82"/>
  <c r="U462" i="86"/>
  <c r="BI1983" i="82" s="1"/>
  <c r="T2403" i="82"/>
  <c r="AO70" i="18"/>
  <c r="F72" i="18"/>
  <c r="T130" i="82"/>
  <c r="L69" i="18"/>
  <c r="T3254" i="82" s="1"/>
  <c r="AB103" i="86"/>
  <c r="BD346" i="82"/>
  <c r="W104" i="86"/>
  <c r="BD347" i="82" s="1"/>
  <c r="C71" i="18"/>
  <c r="BI52" i="82"/>
  <c r="I463" i="86"/>
  <c r="I464" i="86" s="1"/>
  <c r="BD1943" i="82" s="1"/>
  <c r="BD1102" i="82"/>
  <c r="AK283" i="86"/>
  <c r="N283" i="86"/>
  <c r="T1195" i="82"/>
  <c r="AW69" i="18"/>
  <c r="T1479" i="82" s="1"/>
  <c r="BE68" i="18" l="1"/>
  <c r="T3892" i="82" s="1"/>
  <c r="BD69" i="18"/>
  <c r="T3112" i="82" s="1"/>
  <c r="AP506" i="86"/>
  <c r="BI2318" i="82" s="1"/>
  <c r="BA69" i="18"/>
  <c r="T769" i="82" s="1"/>
  <c r="AB374" i="86"/>
  <c r="BI1607" i="82" s="1"/>
  <c r="AB71" i="18"/>
  <c r="BI1102" i="82"/>
  <c r="BI346" i="82"/>
  <c r="J71" i="18"/>
  <c r="T1694" i="82" s="1"/>
  <c r="T2405" i="82"/>
  <c r="F77" i="18"/>
  <c r="BI724" i="82"/>
  <c r="S71" i="18"/>
  <c r="T1055" i="82" s="1"/>
  <c r="Y71" i="18"/>
  <c r="BI976" i="82"/>
  <c r="BD1984" i="82"/>
  <c r="U463" i="86"/>
  <c r="BI1984" i="82" s="1"/>
  <c r="P464" i="86"/>
  <c r="BD1985" i="82" s="1"/>
  <c r="T486" i="82"/>
  <c r="AK70" i="18"/>
  <c r="T3610" i="82" s="1"/>
  <c r="BI682" i="82"/>
  <c r="R71" i="18"/>
  <c r="N194" i="86"/>
  <c r="BI683" i="82" s="1"/>
  <c r="BI934" i="82"/>
  <c r="X71" i="18"/>
  <c r="U239" i="86"/>
  <c r="BI935" i="82" s="1"/>
  <c r="T3111" i="82"/>
  <c r="BI472" i="82"/>
  <c r="M71" i="18"/>
  <c r="N149" i="86"/>
  <c r="BI473" i="82" s="1"/>
  <c r="BI808" i="82"/>
  <c r="U71" i="18"/>
  <c r="T2617" i="82" s="1"/>
  <c r="AI194" i="86"/>
  <c r="BI809" i="82" s="1"/>
  <c r="AE71" i="18"/>
  <c r="BI1228" i="82"/>
  <c r="AI284" i="86"/>
  <c r="BI1229" i="82" s="1"/>
  <c r="BI220" i="82"/>
  <c r="AP59" i="86"/>
  <c r="BI221" i="82" s="1"/>
  <c r="BI262" i="82"/>
  <c r="H71" i="18"/>
  <c r="AL71" i="18" s="1"/>
  <c r="N104" i="86"/>
  <c r="BI263" i="82" s="1"/>
  <c r="AD508" i="86"/>
  <c r="T983" i="82"/>
  <c r="AR70" i="18"/>
  <c r="BI1438" i="82"/>
  <c r="AJ71" i="18"/>
  <c r="T2830" i="82" s="1"/>
  <c r="BI1941" i="82"/>
  <c r="AB239" i="86"/>
  <c r="BI977" i="82" s="1"/>
  <c r="AI374" i="86"/>
  <c r="BI1649" i="82" s="1"/>
  <c r="T2616" i="82"/>
  <c r="U194" i="86"/>
  <c r="BI725" i="82" s="1"/>
  <c r="AP283" i="86"/>
  <c r="BD1270" i="82"/>
  <c r="T61" i="82"/>
  <c r="G71" i="18"/>
  <c r="C72" i="18"/>
  <c r="U107" i="81"/>
  <c r="AE107" i="81" s="1"/>
  <c r="AM107" i="81" s="1"/>
  <c r="T2900" i="82"/>
  <c r="BD1689" i="82"/>
  <c r="AP372" i="86"/>
  <c r="AP328" i="86"/>
  <c r="BI1480" i="82" s="1"/>
  <c r="BD1480" i="82"/>
  <c r="AK329" i="86"/>
  <c r="BD1481" i="82" s="1"/>
  <c r="BD1816" i="82"/>
  <c r="AB418" i="86"/>
  <c r="W419" i="86"/>
  <c r="BD1817" i="82" s="1"/>
  <c r="T2758" i="82"/>
  <c r="AY70" i="18"/>
  <c r="I71" i="18"/>
  <c r="BI304" i="82"/>
  <c r="U104" i="86"/>
  <c r="BI305" i="82" s="1"/>
  <c r="T1623" i="82"/>
  <c r="AN71" i="18"/>
  <c r="E72" i="18"/>
  <c r="T1977" i="82"/>
  <c r="AX70" i="18"/>
  <c r="BI598" i="82"/>
  <c r="P71" i="18"/>
  <c r="BD850" i="82"/>
  <c r="AP193" i="86"/>
  <c r="AK194" i="86"/>
  <c r="BD851" i="82" s="1"/>
  <c r="BB69" i="18"/>
  <c r="T1550" i="82" s="1"/>
  <c r="BD2277" i="82"/>
  <c r="AI507" i="86"/>
  <c r="BI2277" i="82" s="1"/>
  <c r="AM70" i="18"/>
  <c r="AP417" i="86"/>
  <c r="BD1899" i="82"/>
  <c r="P508" i="86"/>
  <c r="W508" i="86"/>
  <c r="AN70" i="18"/>
  <c r="AH71" i="18"/>
  <c r="T1268" i="82" s="1"/>
  <c r="BI1354" i="82"/>
  <c r="U329" i="86"/>
  <c r="BI1355" i="82" s="1"/>
  <c r="BD1732" i="82"/>
  <c r="AK418" i="86"/>
  <c r="N418" i="86"/>
  <c r="I419" i="86"/>
  <c r="BD1733" i="82" s="1"/>
  <c r="T1549" i="82"/>
  <c r="T2545" i="82"/>
  <c r="AT70" i="18"/>
  <c r="AP103" i="86"/>
  <c r="BI430" i="82" s="1"/>
  <c r="BD430" i="82"/>
  <c r="AK104" i="86"/>
  <c r="BD431" i="82" s="1"/>
  <c r="T131" i="82"/>
  <c r="L70" i="18"/>
  <c r="T3255" i="82" s="1"/>
  <c r="N71" i="18"/>
  <c r="BI514" i="82"/>
  <c r="U149" i="86"/>
  <c r="BI515" i="82" s="1"/>
  <c r="BI766" i="82"/>
  <c r="T71" i="18"/>
  <c r="AB194" i="86"/>
  <c r="BI767" i="82" s="1"/>
  <c r="AP462" i="86"/>
  <c r="BI2109" i="82" s="1"/>
  <c r="BD2109" i="82"/>
  <c r="AP238" i="86"/>
  <c r="BD1060" i="82"/>
  <c r="AK239" i="86"/>
  <c r="BD1061" i="82" s="1"/>
  <c r="BC69" i="18"/>
  <c r="N507" i="86"/>
  <c r="BI2151" i="82" s="1"/>
  <c r="BD2151" i="82"/>
  <c r="AK507" i="86"/>
  <c r="T344" i="82"/>
  <c r="AA70" i="18"/>
  <c r="U464" i="86"/>
  <c r="BI1985" i="82" s="1"/>
  <c r="BI1312" i="82"/>
  <c r="AG71" i="18"/>
  <c r="AG72" i="18" s="1"/>
  <c r="N329" i="86"/>
  <c r="BI1313" i="82" s="1"/>
  <c r="O71" i="18"/>
  <c r="BI556" i="82"/>
  <c r="AB149" i="86"/>
  <c r="BI557" i="82" s="1"/>
  <c r="T415" i="82"/>
  <c r="AV70" i="18"/>
  <c r="AF70" i="18"/>
  <c r="T3539" i="82" s="1"/>
  <c r="A162" i="18"/>
  <c r="A77" i="18"/>
  <c r="AB104" i="86"/>
  <c r="BI347" i="82" s="1"/>
  <c r="BI1144" i="82"/>
  <c r="AC71" i="18"/>
  <c r="T202" i="82"/>
  <c r="AQ70" i="18"/>
  <c r="Q70" i="18"/>
  <c r="AI71" i="18"/>
  <c r="BI1396" i="82"/>
  <c r="AB329" i="86"/>
  <c r="BI1397" i="82" s="1"/>
  <c r="AU69" i="18"/>
  <c r="T3751" i="82" s="1"/>
  <c r="T627" i="82"/>
  <c r="AD71" i="18"/>
  <c r="BI1186" i="82"/>
  <c r="AB284" i="86"/>
  <c r="BI1187" i="82" s="1"/>
  <c r="BI388" i="82"/>
  <c r="K71" i="18"/>
  <c r="AP148" i="86"/>
  <c r="BD640" i="82"/>
  <c r="AK149" i="86"/>
  <c r="BD641" i="82" s="1"/>
  <c r="T557" i="82"/>
  <c r="I107" i="81"/>
  <c r="Y107" i="81" s="1"/>
  <c r="AG107" i="81" s="1"/>
  <c r="AI104" i="86"/>
  <c r="BI389" i="82" s="1"/>
  <c r="BI1018" i="82"/>
  <c r="Z71" i="18"/>
  <c r="AI463" i="86"/>
  <c r="BI2068" i="82" s="1"/>
  <c r="BD2068" i="82"/>
  <c r="BD1522" i="82"/>
  <c r="N373" i="86"/>
  <c r="BI1522" i="82" s="1"/>
  <c r="I508" i="86"/>
  <c r="AK373" i="86"/>
  <c r="AK374" i="86" s="1"/>
  <c r="BD1691" i="82" s="1"/>
  <c r="I374" i="86"/>
  <c r="BD1523" i="82" s="1"/>
  <c r="BD1774" i="82"/>
  <c r="U418" i="86"/>
  <c r="T2970" i="82"/>
  <c r="AP329" i="86"/>
  <c r="BI1481" i="82" s="1"/>
  <c r="N463" i="86"/>
  <c r="BI1942" i="82" s="1"/>
  <c r="AK463" i="86"/>
  <c r="BD1942" i="82"/>
  <c r="U284" i="86"/>
  <c r="BI1145" i="82" s="1"/>
  <c r="T1196" i="82"/>
  <c r="AW70" i="18"/>
  <c r="T698" i="82"/>
  <c r="AZ69" i="18"/>
  <c r="T842" i="82"/>
  <c r="D72" i="18"/>
  <c r="T2404" i="82"/>
  <c r="BI2108" i="82"/>
  <c r="AI418" i="86"/>
  <c r="BD1858" i="82"/>
  <c r="T1764" i="82"/>
  <c r="AS70" i="18"/>
  <c r="BD2026" i="82"/>
  <c r="AB463" i="86"/>
  <c r="W464" i="86"/>
  <c r="BD2027" i="82" s="1"/>
  <c r="BI1564" i="82"/>
  <c r="U374" i="86"/>
  <c r="BI1565" i="82" s="1"/>
  <c r="S72" i="18"/>
  <c r="AK284" i="86"/>
  <c r="BD1271" i="82" s="1"/>
  <c r="J72" i="18"/>
  <c r="BI2067" i="82"/>
  <c r="T273" i="82"/>
  <c r="V70" i="18"/>
  <c r="T3397" i="82" s="1"/>
  <c r="T1408" i="82"/>
  <c r="BI892" i="82"/>
  <c r="W71" i="18"/>
  <c r="N239" i="86"/>
  <c r="BI893" i="82" s="1"/>
  <c r="N284" i="86"/>
  <c r="BI1103" i="82" s="1"/>
  <c r="AP70" i="18" l="1"/>
  <c r="T3681" i="82" s="1"/>
  <c r="U72" i="18"/>
  <c r="AP104" i="86"/>
  <c r="BI431" i="82" s="1"/>
  <c r="T345" i="82"/>
  <c r="AA71" i="18"/>
  <c r="T3469" i="82" s="1"/>
  <c r="W72" i="18"/>
  <c r="T1695" i="82"/>
  <c r="J77" i="18"/>
  <c r="BI1858" i="82"/>
  <c r="AI419" i="86"/>
  <c r="BI1859" i="82" s="1"/>
  <c r="T3822" i="82"/>
  <c r="N508" i="86"/>
  <c r="BI2152" i="82" s="1"/>
  <c r="BD2152" i="82"/>
  <c r="AK508" i="86"/>
  <c r="T2475" i="82"/>
  <c r="K72" i="18"/>
  <c r="T1978" i="82"/>
  <c r="AX71" i="18"/>
  <c r="I201" i="81"/>
  <c r="Y201" i="81" s="1"/>
  <c r="AG201" i="81" s="1"/>
  <c r="T628" i="82"/>
  <c r="AU70" i="18"/>
  <c r="T3752" i="82" s="1"/>
  <c r="U201" i="81"/>
  <c r="AE201" i="81" s="1"/>
  <c r="AM201" i="81" s="1"/>
  <c r="T2971" i="82"/>
  <c r="Q201" i="81"/>
  <c r="AC201" i="81" s="1"/>
  <c r="AK201" i="81" s="1"/>
  <c r="T2190" i="82"/>
  <c r="T843" i="82"/>
  <c r="D77" i="18"/>
  <c r="T2688" i="82"/>
  <c r="Z72" i="18"/>
  <c r="AD72" i="18"/>
  <c r="T2120" i="82"/>
  <c r="T913" i="82"/>
  <c r="I72" i="18"/>
  <c r="C77" i="18"/>
  <c r="T62" i="82"/>
  <c r="T488" i="82"/>
  <c r="AG77" i="18"/>
  <c r="F85" i="18"/>
  <c r="T2410" i="82"/>
  <c r="AI464" i="86"/>
  <c r="BI2069" i="82" s="1"/>
  <c r="AM71" i="18"/>
  <c r="M295" i="81"/>
  <c r="AA295" i="81" s="1"/>
  <c r="AI295" i="81" s="1"/>
  <c r="T1480" i="82"/>
  <c r="BD2110" i="82"/>
  <c r="AP463" i="86"/>
  <c r="BI2110" i="82" s="1"/>
  <c r="AK464" i="86"/>
  <c r="BD2111" i="82" s="1"/>
  <c r="BI640" i="82"/>
  <c r="AP149" i="86"/>
  <c r="BI641" i="82" s="1"/>
  <c r="T2049" i="82"/>
  <c r="AI72" i="18"/>
  <c r="T1197" i="82"/>
  <c r="AW71" i="18"/>
  <c r="AC72" i="18"/>
  <c r="T3468" i="82"/>
  <c r="AA72" i="18"/>
  <c r="BI1060" i="82"/>
  <c r="AP239" i="86"/>
  <c r="BI1061" i="82" s="1"/>
  <c r="T1836" i="82"/>
  <c r="T72" i="18"/>
  <c r="T984" i="82"/>
  <c r="AR71" i="18"/>
  <c r="N72" i="18"/>
  <c r="BI1732" i="82"/>
  <c r="N419" i="86"/>
  <c r="BI1733" i="82" s="1"/>
  <c r="U508" i="86"/>
  <c r="BI2194" i="82" s="1"/>
  <c r="BD2194" i="82"/>
  <c r="BI850" i="82"/>
  <c r="AP194" i="86"/>
  <c r="BI851" i="82" s="1"/>
  <c r="Q295" i="81"/>
  <c r="AC295" i="81" s="1"/>
  <c r="AK295" i="81" s="1"/>
  <c r="T2261" i="82"/>
  <c r="U295" i="81"/>
  <c r="AE295" i="81" s="1"/>
  <c r="AM295" i="81" s="1"/>
  <c r="T3042" i="82"/>
  <c r="T558" i="82"/>
  <c r="AL72" i="18"/>
  <c r="BI1270" i="82"/>
  <c r="AP284" i="86"/>
  <c r="BI1271" i="82" s="1"/>
  <c r="BD2278" i="82"/>
  <c r="AI508" i="86"/>
  <c r="BI2278" i="82" s="1"/>
  <c r="T132" i="82"/>
  <c r="L71" i="18"/>
  <c r="H72" i="18"/>
  <c r="T203" i="82"/>
  <c r="AQ71" i="18"/>
  <c r="Q71" i="18"/>
  <c r="T3327" i="82" s="1"/>
  <c r="M72" i="18"/>
  <c r="AH72" i="18"/>
  <c r="T416" i="82"/>
  <c r="AF71" i="18"/>
  <c r="AV71" i="18"/>
  <c r="AB72" i="18"/>
  <c r="BD2319" i="82"/>
  <c r="AP507" i="86"/>
  <c r="BI2319" i="82" s="1"/>
  <c r="Q107" i="81"/>
  <c r="AC107" i="81" s="1"/>
  <c r="AK107" i="81" s="1"/>
  <c r="BC70" i="18"/>
  <c r="T2332" i="82" s="1"/>
  <c r="T2119" i="82"/>
  <c r="AN72" i="18"/>
  <c r="BI1899" i="82"/>
  <c r="T2546" i="82"/>
  <c r="AT71" i="18"/>
  <c r="T2972" i="82" s="1"/>
  <c r="P72" i="18"/>
  <c r="T1624" i="82"/>
  <c r="E77" i="18"/>
  <c r="AP464" i="86"/>
  <c r="BI2111" i="82" s="1"/>
  <c r="BA70" i="18"/>
  <c r="A79" i="18"/>
  <c r="A163" i="18"/>
  <c r="I295" i="81"/>
  <c r="Y295" i="81" s="1"/>
  <c r="AG295" i="81" s="1"/>
  <c r="AZ70" i="18"/>
  <c r="T3823" i="82" s="1"/>
  <c r="T699" i="82"/>
  <c r="T1765" i="82"/>
  <c r="AS71" i="18"/>
  <c r="T2191" i="82" s="1"/>
  <c r="O72" i="18"/>
  <c r="AB508" i="86"/>
  <c r="BI2236" i="82" s="1"/>
  <c r="BD2236" i="82"/>
  <c r="T1338" i="82"/>
  <c r="BB70" i="18"/>
  <c r="T1551" i="82" s="1"/>
  <c r="M107" i="81"/>
  <c r="AA107" i="81" s="1"/>
  <c r="AI107" i="81" s="1"/>
  <c r="BI1816" i="82"/>
  <c r="AB419" i="86"/>
  <c r="BI1817" i="82" s="1"/>
  <c r="T1907" i="82"/>
  <c r="Y72" i="18"/>
  <c r="T1056" i="82"/>
  <c r="S77" i="18"/>
  <c r="BI2026" i="82"/>
  <c r="AB464" i="86"/>
  <c r="BI2027" i="82" s="1"/>
  <c r="AO71" i="18"/>
  <c r="AP71" i="18" s="1"/>
  <c r="BI1774" i="82"/>
  <c r="U419" i="86"/>
  <c r="BI1775" i="82" s="1"/>
  <c r="BD1690" i="82"/>
  <c r="AP373" i="86"/>
  <c r="BI1690" i="82" s="1"/>
  <c r="T3326" i="82"/>
  <c r="T487" i="82"/>
  <c r="AK71" i="18"/>
  <c r="T2331" i="82"/>
  <c r="BD1900" i="82"/>
  <c r="AP418" i="86"/>
  <c r="BI1900" i="82" s="1"/>
  <c r="AK419" i="86"/>
  <c r="BD1901" i="82" s="1"/>
  <c r="BI1689" i="82"/>
  <c r="BD70" i="18"/>
  <c r="T3185" i="82"/>
  <c r="G72" i="18"/>
  <c r="T274" i="82"/>
  <c r="V71" i="18"/>
  <c r="R72" i="18"/>
  <c r="T2618" i="82"/>
  <c r="U77" i="18"/>
  <c r="N464" i="86"/>
  <c r="BI1943" i="82" s="1"/>
  <c r="T1409" i="82"/>
  <c r="M201" i="81"/>
  <c r="AA201" i="81" s="1"/>
  <c r="AI201" i="81" s="1"/>
  <c r="T2759" i="82"/>
  <c r="AY71" i="18"/>
  <c r="T3043" i="82" s="1"/>
  <c r="AE72" i="18"/>
  <c r="T1126" i="82"/>
  <c r="X72" i="18"/>
  <c r="AJ72" i="18"/>
  <c r="BE69" i="18"/>
  <c r="AP374" i="86" l="1"/>
  <c r="BI1691" i="82" s="1"/>
  <c r="BA71" i="18"/>
  <c r="BA72" i="18" s="1"/>
  <c r="AP419" i="86"/>
  <c r="BI1901" i="82" s="1"/>
  <c r="AS72" i="18"/>
  <c r="AS77" i="18" s="1"/>
  <c r="T3682" i="82"/>
  <c r="AP72" i="18"/>
  <c r="T3893" i="82"/>
  <c r="T417" i="82"/>
  <c r="AB77" i="18"/>
  <c r="AH77" i="18"/>
  <c r="T1269" i="82"/>
  <c r="T559" i="82"/>
  <c r="AL77" i="18"/>
  <c r="AY72" i="18"/>
  <c r="T1410" i="82"/>
  <c r="AR72" i="18"/>
  <c r="T1198" i="82"/>
  <c r="AC77" i="18"/>
  <c r="BB71" i="18"/>
  <c r="T1339" i="82"/>
  <c r="AM72" i="18"/>
  <c r="T493" i="82"/>
  <c r="AG85" i="18"/>
  <c r="T914" i="82"/>
  <c r="I77" i="18"/>
  <c r="T1979" i="82"/>
  <c r="AD77" i="18"/>
  <c r="D85" i="18"/>
  <c r="T848" i="82"/>
  <c r="T2476" i="82"/>
  <c r="K77" i="18"/>
  <c r="T2760" i="82"/>
  <c r="AE77" i="18"/>
  <c r="A80" i="18"/>
  <c r="A165" i="18"/>
  <c r="T2831" i="82"/>
  <c r="AJ77" i="18"/>
  <c r="T275" i="82"/>
  <c r="R77" i="18"/>
  <c r="Q72" i="18"/>
  <c r="T1766" i="82"/>
  <c r="O77" i="18"/>
  <c r="T770" i="82"/>
  <c r="BE70" i="18"/>
  <c r="T3894" i="82" s="1"/>
  <c r="T2547" i="82"/>
  <c r="P77" i="18"/>
  <c r="T1127" i="82"/>
  <c r="X77" i="18"/>
  <c r="T2623" i="82"/>
  <c r="U85" i="18"/>
  <c r="T3398" i="82"/>
  <c r="V72" i="18"/>
  <c r="T3113" i="82"/>
  <c r="T1061" i="82"/>
  <c r="S85" i="18"/>
  <c r="AN77" i="18"/>
  <c r="T2121" i="82"/>
  <c r="T700" i="82"/>
  <c r="AZ71" i="18"/>
  <c r="T3824" i="82" s="1"/>
  <c r="AV72" i="18"/>
  <c r="T204" i="82"/>
  <c r="M77" i="18"/>
  <c r="T133" i="82"/>
  <c r="H77" i="18"/>
  <c r="T1481" i="82"/>
  <c r="AW72" i="18"/>
  <c r="T2689" i="82"/>
  <c r="Z77" i="18"/>
  <c r="T1700" i="82"/>
  <c r="J85" i="18"/>
  <c r="G77" i="18"/>
  <c r="T3186" i="82"/>
  <c r="T1908" i="82"/>
  <c r="Y77" i="18"/>
  <c r="T3611" i="82"/>
  <c r="AK72" i="18"/>
  <c r="T2901" i="82"/>
  <c r="BD71" i="18"/>
  <c r="AO72" i="18"/>
  <c r="T1629" i="82"/>
  <c r="E85" i="18"/>
  <c r="T3540" i="82"/>
  <c r="AF72" i="18"/>
  <c r="T3256" i="82"/>
  <c r="L72" i="18"/>
  <c r="T1837" i="82"/>
  <c r="T77" i="18"/>
  <c r="T3470" i="82"/>
  <c r="AA77" i="18"/>
  <c r="T2262" i="82"/>
  <c r="AX72" i="18"/>
  <c r="BD2320" i="82"/>
  <c r="AP508" i="86"/>
  <c r="BI2320" i="82" s="1"/>
  <c r="T629" i="82"/>
  <c r="AU71" i="18"/>
  <c r="AQ72" i="18"/>
  <c r="T985" i="82"/>
  <c r="N77" i="18"/>
  <c r="T2050" i="82"/>
  <c r="AI77" i="18"/>
  <c r="F86" i="18"/>
  <c r="T2417" i="82"/>
  <c r="C85" i="18"/>
  <c r="T67" i="82"/>
  <c r="BC71" i="18"/>
  <c r="AT72" i="18"/>
  <c r="T346" i="82"/>
  <c r="W77" i="18"/>
  <c r="I303" i="81" l="1"/>
  <c r="Y303" i="81" s="1"/>
  <c r="AG303" i="81" s="1"/>
  <c r="AG15" i="81" s="1"/>
  <c r="T771" i="82"/>
  <c r="T2192" i="82"/>
  <c r="BE71" i="18"/>
  <c r="T3895" i="82" s="1"/>
  <c r="T1203" i="82"/>
  <c r="AC85" i="18"/>
  <c r="T3044" i="82"/>
  <c r="AY77" i="18"/>
  <c r="T1274" i="82"/>
  <c r="AH85" i="18"/>
  <c r="T74" i="82"/>
  <c r="C86" i="18"/>
  <c r="T3753" i="82"/>
  <c r="AU72" i="18"/>
  <c r="AX77" i="18"/>
  <c r="T2263" i="82"/>
  <c r="T3475" i="82"/>
  <c r="AA85" i="18"/>
  <c r="AT77" i="18"/>
  <c r="T2973" i="82"/>
  <c r="N85" i="18"/>
  <c r="T990" i="82"/>
  <c r="T3541" i="82"/>
  <c r="AF77" i="18"/>
  <c r="AO77" i="18"/>
  <c r="T2902" i="82"/>
  <c r="G85" i="18"/>
  <c r="T3191" i="82"/>
  <c r="Z85" i="18"/>
  <c r="T2694" i="82"/>
  <c r="T138" i="82"/>
  <c r="H85" i="18"/>
  <c r="T701" i="82"/>
  <c r="AV77" i="18"/>
  <c r="T2126" i="82"/>
  <c r="AN85" i="18"/>
  <c r="T1771" i="82"/>
  <c r="O85" i="18"/>
  <c r="A81" i="18"/>
  <c r="A166" i="18"/>
  <c r="K85" i="18"/>
  <c r="T2481" i="82"/>
  <c r="T1984" i="82"/>
  <c r="AD85" i="18"/>
  <c r="T500" i="82"/>
  <c r="AG86" i="18"/>
  <c r="T1552" i="82"/>
  <c r="M303" i="81"/>
  <c r="AA303" i="81" s="1"/>
  <c r="AI303" i="81" s="1"/>
  <c r="AI15" i="81" s="1"/>
  <c r="BB72" i="18"/>
  <c r="T2333" i="82"/>
  <c r="Q303" i="81"/>
  <c r="AC303" i="81" s="1"/>
  <c r="AK303" i="81" s="1"/>
  <c r="AK15" i="81" s="1"/>
  <c r="BC72" i="18"/>
  <c r="T2418" i="82"/>
  <c r="F93" i="18"/>
  <c r="T2425" i="82" s="1"/>
  <c r="T85" i="18"/>
  <c r="T1842" i="82"/>
  <c r="T3114" i="82"/>
  <c r="U303" i="81"/>
  <c r="AE303" i="81" s="1"/>
  <c r="AM303" i="81" s="1"/>
  <c r="AM15" i="81" s="1"/>
  <c r="Y85" i="18"/>
  <c r="T1913" i="82"/>
  <c r="J86" i="18"/>
  <c r="T1707" i="82"/>
  <c r="S86" i="18"/>
  <c r="T1068" i="82"/>
  <c r="T3399" i="82"/>
  <c r="V77" i="18"/>
  <c r="X85" i="18"/>
  <c r="T1132" i="82"/>
  <c r="BA77" i="18"/>
  <c r="T772" i="82"/>
  <c r="T2836" i="82"/>
  <c r="AJ85" i="18"/>
  <c r="T351" i="82"/>
  <c r="W85" i="18"/>
  <c r="AI85" i="18"/>
  <c r="T2055" i="82"/>
  <c r="T630" i="82"/>
  <c r="AQ77" i="18"/>
  <c r="T2197" i="82"/>
  <c r="AS85" i="18"/>
  <c r="L77" i="18"/>
  <c r="T3257" i="82"/>
  <c r="E86" i="18"/>
  <c r="T1636" i="82"/>
  <c r="T1482" i="82"/>
  <c r="AW77" i="18"/>
  <c r="T209" i="82"/>
  <c r="M85" i="18"/>
  <c r="T3328" i="82"/>
  <c r="Q77" i="18"/>
  <c r="AE85" i="18"/>
  <c r="T2765" i="82"/>
  <c r="I85" i="18"/>
  <c r="T919" i="82"/>
  <c r="T1340" i="82"/>
  <c r="AM77" i="18"/>
  <c r="T564" i="82"/>
  <c r="AL85" i="18"/>
  <c r="T422" i="82"/>
  <c r="AB85" i="18"/>
  <c r="T3612" i="82"/>
  <c r="AK77" i="18"/>
  <c r="AZ72" i="18"/>
  <c r="BD72" i="18"/>
  <c r="T2630" i="82"/>
  <c r="U86" i="18"/>
  <c r="T2552" i="82"/>
  <c r="P85" i="18"/>
  <c r="T280" i="82"/>
  <c r="R85" i="18"/>
  <c r="D86" i="18"/>
  <c r="T855" i="82"/>
  <c r="T1411" i="82"/>
  <c r="AR77" i="18"/>
  <c r="T3683" i="82"/>
  <c r="AP77" i="18"/>
  <c r="BE72" i="18" l="1"/>
  <c r="T3896" i="82" s="1"/>
  <c r="G14" i="81"/>
  <c r="G13" i="81" s="1"/>
  <c r="A82" i="18"/>
  <c r="A167" i="18"/>
  <c r="T3198" i="82"/>
  <c r="G86" i="18"/>
  <c r="T2978" i="82"/>
  <c r="AT85" i="18"/>
  <c r="T2268" i="82"/>
  <c r="AX85" i="18"/>
  <c r="AY85" i="18"/>
  <c r="T3049" i="82"/>
  <c r="T501" i="82"/>
  <c r="AG93" i="18"/>
  <c r="T508" i="82" s="1"/>
  <c r="T1778" i="82"/>
  <c r="O86" i="18"/>
  <c r="AV85" i="18"/>
  <c r="T706" i="82"/>
  <c r="AA86" i="18"/>
  <c r="T3482" i="82"/>
  <c r="T3754" i="82"/>
  <c r="AU77" i="18"/>
  <c r="BE77" i="18"/>
  <c r="D93" i="18"/>
  <c r="T863" i="82" s="1"/>
  <c r="T856" i="82"/>
  <c r="T3825" i="82"/>
  <c r="AZ77" i="18"/>
  <c r="T429" i="82"/>
  <c r="AB86" i="18"/>
  <c r="T1345" i="82"/>
  <c r="AM85" i="18"/>
  <c r="T216" i="82"/>
  <c r="M86" i="18"/>
  <c r="AS86" i="18"/>
  <c r="T2204" i="82"/>
  <c r="AJ86" i="18"/>
  <c r="T2843" i="82"/>
  <c r="BC77" i="18"/>
  <c r="T2334" i="82"/>
  <c r="T1416" i="82"/>
  <c r="AR85" i="18"/>
  <c r="T287" i="82"/>
  <c r="R86" i="18"/>
  <c r="T2631" i="82"/>
  <c r="U93" i="18"/>
  <c r="T2638" i="82" s="1"/>
  <c r="T3617" i="82"/>
  <c r="AK85" i="18"/>
  <c r="AE86" i="18"/>
  <c r="T2772" i="82"/>
  <c r="T1637" i="82"/>
  <c r="E93" i="18"/>
  <c r="T1644" i="82" s="1"/>
  <c r="AI86" i="18"/>
  <c r="T2062" i="82"/>
  <c r="X86" i="18"/>
  <c r="T1139" i="82"/>
  <c r="S93" i="18"/>
  <c r="T1076" i="82" s="1"/>
  <c r="T1069" i="82"/>
  <c r="T1920" i="82"/>
  <c r="Y86" i="18"/>
  <c r="T86" i="18"/>
  <c r="T1849" i="82"/>
  <c r="T571" i="82"/>
  <c r="AL86" i="18"/>
  <c r="Q85" i="18"/>
  <c r="T3333" i="82"/>
  <c r="T1487" i="82"/>
  <c r="AW85" i="18"/>
  <c r="T635" i="82"/>
  <c r="AQ85" i="18"/>
  <c r="T358" i="82"/>
  <c r="W86" i="18"/>
  <c r="V85" i="18"/>
  <c r="T3404" i="82"/>
  <c r="T3688" i="82"/>
  <c r="AP85" i="18"/>
  <c r="T2559" i="82"/>
  <c r="P86" i="18"/>
  <c r="BD77" i="18"/>
  <c r="T3115" i="82"/>
  <c r="T926" i="82"/>
  <c r="I86" i="18"/>
  <c r="L85" i="18"/>
  <c r="T3262" i="82"/>
  <c r="T777" i="82"/>
  <c r="BA85" i="18"/>
  <c r="T1708" i="82"/>
  <c r="J93" i="18"/>
  <c r="T1715" i="82" s="1"/>
  <c r="BB77" i="18"/>
  <c r="T1553" i="82"/>
  <c r="K86" i="18"/>
  <c r="T2488" i="82"/>
  <c r="T2701" i="82"/>
  <c r="Z86" i="18"/>
  <c r="T2907" i="82"/>
  <c r="AO85" i="18"/>
  <c r="N86" i="18"/>
  <c r="T997" i="82"/>
  <c r="AH86" i="18"/>
  <c r="T1281" i="82"/>
  <c r="AC86" i="18"/>
  <c r="T1210" i="82"/>
  <c r="AD86" i="18"/>
  <c r="T1991" i="82"/>
  <c r="T2133" i="82"/>
  <c r="AN86" i="18"/>
  <c r="H86" i="18"/>
  <c r="T145" i="82"/>
  <c r="AF85" i="18"/>
  <c r="T3546" i="82"/>
  <c r="T75" i="82"/>
  <c r="C93" i="18"/>
  <c r="T82" i="82" s="1"/>
  <c r="T3553" i="82" l="1"/>
  <c r="AF86" i="18"/>
  <c r="AN93" i="18"/>
  <c r="T2141" i="82" s="1"/>
  <c r="T2134" i="82"/>
  <c r="T2702" i="82"/>
  <c r="Z93" i="18"/>
  <c r="T2709" i="82" s="1"/>
  <c r="T784" i="82"/>
  <c r="BA86" i="18"/>
  <c r="T927" i="82"/>
  <c r="I93" i="18"/>
  <c r="T934" i="82" s="1"/>
  <c r="P93" i="18"/>
  <c r="T2567" i="82" s="1"/>
  <c r="T2560" i="82"/>
  <c r="T642" i="82"/>
  <c r="AQ86" i="18"/>
  <c r="AR86" i="18"/>
  <c r="T1423" i="82"/>
  <c r="M93" i="18"/>
  <c r="T224" i="82" s="1"/>
  <c r="T217" i="82"/>
  <c r="T430" i="82"/>
  <c r="AB93" i="18"/>
  <c r="T437" i="82" s="1"/>
  <c r="AU85" i="18"/>
  <c r="T3759" i="82"/>
  <c r="T2275" i="82"/>
  <c r="AX86" i="18"/>
  <c r="T3199" i="82"/>
  <c r="G93" i="18"/>
  <c r="T3206" i="82" s="1"/>
  <c r="T1558" i="82"/>
  <c r="BB85" i="18"/>
  <c r="V86" i="18"/>
  <c r="T3411" i="82"/>
  <c r="T3340" i="82"/>
  <c r="Q86" i="18"/>
  <c r="T1850" i="82"/>
  <c r="T93" i="18"/>
  <c r="T1857" i="82" s="1"/>
  <c r="AI93" i="18"/>
  <c r="T2070" i="82" s="1"/>
  <c r="T2063" i="82"/>
  <c r="AE93" i="18"/>
  <c r="T2780" i="82" s="1"/>
  <c r="T2773" i="82"/>
  <c r="T2844" i="82"/>
  <c r="AJ93" i="18"/>
  <c r="T2851" i="82" s="1"/>
  <c r="T713" i="82"/>
  <c r="AV86" i="18"/>
  <c r="AO86" i="18"/>
  <c r="T2914" i="82"/>
  <c r="T3695" i="82"/>
  <c r="AP86" i="18"/>
  <c r="T359" i="82"/>
  <c r="W93" i="18"/>
  <c r="T366" i="82" s="1"/>
  <c r="AW86" i="18"/>
  <c r="T1494" i="82"/>
  <c r="AL93" i="18"/>
  <c r="T579" i="82" s="1"/>
  <c r="T572" i="82"/>
  <c r="Y93" i="18"/>
  <c r="T1928" i="82" s="1"/>
  <c r="T1921" i="82"/>
  <c r="T3624" i="82"/>
  <c r="AK86" i="18"/>
  <c r="T288" i="82"/>
  <c r="R93" i="18"/>
  <c r="T295" i="82" s="1"/>
  <c r="T1352" i="82"/>
  <c r="AM86" i="18"/>
  <c r="AZ85" i="18"/>
  <c r="T3830" i="82"/>
  <c r="O93" i="18"/>
  <c r="T1786" i="82" s="1"/>
  <c r="T1779" i="82"/>
  <c r="AT86" i="18"/>
  <c r="T2985" i="82"/>
  <c r="AC93" i="18"/>
  <c r="T1218" i="82" s="1"/>
  <c r="T1211" i="82"/>
  <c r="T998" i="82"/>
  <c r="N93" i="18"/>
  <c r="T1005" i="82" s="1"/>
  <c r="H93" i="18"/>
  <c r="T153" i="82" s="1"/>
  <c r="T146" i="82"/>
  <c r="AD93" i="18"/>
  <c r="T1999" i="82" s="1"/>
  <c r="T1992" i="82"/>
  <c r="T1282" i="82"/>
  <c r="AH93" i="18"/>
  <c r="T1289" i="82" s="1"/>
  <c r="T2489" i="82"/>
  <c r="K93" i="18"/>
  <c r="T2496" i="82" s="1"/>
  <c r="L86" i="18"/>
  <c r="T3269" i="82"/>
  <c r="BD85" i="18"/>
  <c r="T3120" i="82"/>
  <c r="X93" i="18"/>
  <c r="T1147" i="82" s="1"/>
  <c r="T1140" i="82"/>
  <c r="T2339" i="82"/>
  <c r="BC85" i="18"/>
  <c r="AS93" i="18"/>
  <c r="T2212" i="82" s="1"/>
  <c r="T2205" i="82"/>
  <c r="T3901" i="82"/>
  <c r="BE85" i="18"/>
  <c r="AA93" i="18"/>
  <c r="T3490" i="82" s="1"/>
  <c r="T3483" i="82"/>
  <c r="T3056" i="82"/>
  <c r="AY86" i="18"/>
  <c r="A83" i="18"/>
  <c r="A168" i="18"/>
  <c r="AM93" i="18" l="1"/>
  <c r="T1360" i="82" s="1"/>
  <c r="T1353" i="82"/>
  <c r="Q93" i="18"/>
  <c r="T3348" i="82" s="1"/>
  <c r="T3341" i="82"/>
  <c r="T2276" i="82"/>
  <c r="AX93" i="18"/>
  <c r="T2283" i="82" s="1"/>
  <c r="L93" i="18"/>
  <c r="T3277" i="82" s="1"/>
  <c r="T3270" i="82"/>
  <c r="AO93" i="18"/>
  <c r="T2922" i="82" s="1"/>
  <c r="T2915" i="82"/>
  <c r="T1424" i="82"/>
  <c r="AR93" i="18"/>
  <c r="T1431" i="82" s="1"/>
  <c r="T3625" i="82"/>
  <c r="AK93" i="18"/>
  <c r="T3632" i="82" s="1"/>
  <c r="AY93" i="18"/>
  <c r="T3064" i="82" s="1"/>
  <c r="T3057" i="82"/>
  <c r="T3908" i="82"/>
  <c r="BE86" i="18"/>
  <c r="T2346" i="82"/>
  <c r="BC86" i="18"/>
  <c r="T3696" i="82"/>
  <c r="AP93" i="18"/>
  <c r="T3703" i="82" s="1"/>
  <c r="T714" i="82"/>
  <c r="AV93" i="18"/>
  <c r="T721" i="82" s="1"/>
  <c r="T643" i="82"/>
  <c r="AQ93" i="18"/>
  <c r="T650" i="82" s="1"/>
  <c r="T3554" i="82"/>
  <c r="AF93" i="18"/>
  <c r="T3561" i="82" s="1"/>
  <c r="BB86" i="18"/>
  <c r="T1565" i="82"/>
  <c r="T785" i="82"/>
  <c r="BA93" i="18"/>
  <c r="T792" i="82" s="1"/>
  <c r="A84" i="18"/>
  <c r="A169" i="18"/>
  <c r="T3127" i="82"/>
  <c r="BD86" i="18"/>
  <c r="AT93" i="18"/>
  <c r="T2993" i="82" s="1"/>
  <c r="T2986" i="82"/>
  <c r="T3837" i="82"/>
  <c r="AZ86" i="18"/>
  <c r="T1495" i="82"/>
  <c r="AW93" i="18"/>
  <c r="T1502" i="82" s="1"/>
  <c r="T3412" i="82"/>
  <c r="V93" i="18"/>
  <c r="T3419" i="82" s="1"/>
  <c r="T3766" i="82"/>
  <c r="AU86" i="18"/>
  <c r="T3767" i="82" l="1"/>
  <c r="AU93" i="18"/>
  <c r="T3774" i="82" s="1"/>
  <c r="T3909" i="82"/>
  <c r="BE93" i="18"/>
  <c r="T3916" i="82" s="1"/>
  <c r="T3838" i="82"/>
  <c r="AZ93" i="18"/>
  <c r="T3845" i="82" s="1"/>
  <c r="T3128" i="82"/>
  <c r="BD93" i="18"/>
  <c r="T3135" i="82" s="1"/>
  <c r="T2347" i="82"/>
  <c r="BC93" i="18"/>
  <c r="T2354" i="82" s="1"/>
  <c r="A85" i="18"/>
  <c r="A170" i="18"/>
  <c r="T1566" i="82"/>
  <c r="BB93" i="18"/>
  <c r="T1573" i="82" s="1"/>
  <c r="A86" i="18" l="1"/>
  <c r="A171" i="18"/>
  <c r="A87" i="18" l="1"/>
  <c r="A172" i="18"/>
  <c r="A88" i="18" l="1"/>
  <c r="A173" i="18"/>
  <c r="A89" i="18" l="1"/>
  <c r="A174" i="18"/>
  <c r="A90" i="18" l="1"/>
  <c r="A175" i="18"/>
  <c r="A91" i="18" l="1"/>
  <c r="A176" i="18"/>
  <c r="A92" i="18" l="1"/>
  <c r="A177" i="18"/>
  <c r="AH475" i="86"/>
  <c r="BH2245" i="82" s="1"/>
  <c r="T469" i="86"/>
  <c r="BH2155" i="82" s="1"/>
  <c r="N356" i="86"/>
  <c r="BI1505" i="82" s="1"/>
  <c r="R471" i="86"/>
  <c r="BF2157" i="82" s="1"/>
  <c r="W475" i="86"/>
  <c r="BD2203" i="82" s="1"/>
  <c r="N354" i="86"/>
  <c r="BI1503" i="82" s="1"/>
  <c r="N351" i="86"/>
  <c r="BI1500" i="82" s="1"/>
  <c r="N342" i="86"/>
  <c r="BI1491" i="82" s="1"/>
  <c r="N352" i="86"/>
  <c r="BI1501" i="82" s="1"/>
  <c r="Y495" i="86"/>
  <c r="BF2223" i="82" s="1"/>
  <c r="S499" i="86"/>
  <c r="BG2185" i="82" s="1"/>
  <c r="AA470" i="86"/>
  <c r="BH2198" i="82" s="1"/>
  <c r="S468" i="86"/>
  <c r="BG2154" i="82" s="1"/>
  <c r="Z477" i="86"/>
  <c r="BG2205" i="82" s="1"/>
  <c r="AD481" i="86"/>
  <c r="BD2251" i="82" s="1"/>
  <c r="N362" i="86"/>
  <c r="BI1511" i="82" s="1"/>
  <c r="AF473" i="86"/>
  <c r="BF2243" i="82" s="1"/>
  <c r="N340" i="86"/>
  <c r="BI1489" i="82" s="1"/>
  <c r="N338" i="86"/>
  <c r="BI1487" i="82" s="1"/>
  <c r="N349" i="86"/>
  <c r="BI1498" i="82" s="1"/>
  <c r="P491" i="86"/>
  <c r="BD2177" i="82" s="1"/>
  <c r="N360" i="86"/>
  <c r="BI1509" i="82" s="1"/>
  <c r="T487" i="86"/>
  <c r="BH2173" i="82" s="1"/>
  <c r="W480" i="86"/>
  <c r="BD2208" i="82" s="1"/>
  <c r="P475" i="86"/>
  <c r="BD2161" i="82" s="1"/>
  <c r="N337" i="86"/>
  <c r="BI1486" i="82" s="1"/>
  <c r="N339" i="86"/>
  <c r="BI1488" i="82" s="1"/>
  <c r="N359" i="86"/>
  <c r="BI1508" i="82" s="1"/>
  <c r="N333" i="86"/>
  <c r="BI1482" i="82" s="1"/>
  <c r="S479" i="86"/>
  <c r="BG2165" i="82" s="1"/>
  <c r="T498" i="86"/>
  <c r="BH2184" i="82" s="1"/>
  <c r="N363" i="86"/>
  <c r="BI1512" i="82" s="1"/>
  <c r="AG490" i="86"/>
  <c r="BG2260" i="82" s="1"/>
  <c r="N350" i="86"/>
  <c r="BI1499" i="82" s="1"/>
  <c r="N365" i="86"/>
  <c r="BI1514" i="82" s="1"/>
  <c r="T481" i="86"/>
  <c r="BH2167" i="82" s="1"/>
  <c r="Y476" i="86"/>
  <c r="BF2204" i="82" s="1"/>
  <c r="T473" i="86"/>
  <c r="BH2159" i="82" s="1"/>
  <c r="AA474" i="86"/>
  <c r="BH2202" i="82" s="1"/>
  <c r="N357" i="86"/>
  <c r="BI1506" i="82" s="1"/>
  <c r="W487" i="86"/>
  <c r="BD2215" i="82" s="1"/>
  <c r="Y490" i="86"/>
  <c r="BF2218" i="82" s="1"/>
  <c r="P493" i="86"/>
  <c r="BD2179" i="82" s="1"/>
  <c r="N341" i="86"/>
  <c r="BI1490" i="82" s="1"/>
  <c r="N348" i="86"/>
  <c r="BI1497" i="82" s="1"/>
  <c r="AD476" i="86"/>
  <c r="BD2246" i="82" s="1"/>
  <c r="AA499" i="86"/>
  <c r="BH2227" i="82" s="1"/>
  <c r="P480" i="86"/>
  <c r="BD2166" i="82" s="1"/>
  <c r="N334" i="86"/>
  <c r="BI1483" i="82" s="1"/>
  <c r="N353" i="86"/>
  <c r="BI1502" i="82" s="1"/>
  <c r="N347" i="86"/>
  <c r="BI1496" i="82" s="1"/>
  <c r="W498" i="86"/>
  <c r="BD2226" i="82" s="1"/>
  <c r="N361" i="86"/>
  <c r="BI1510" i="82" s="1"/>
  <c r="N344" i="86"/>
  <c r="BI1493" i="82" s="1"/>
  <c r="N343" i="86"/>
  <c r="BI1492" i="82" s="1"/>
  <c r="AH472" i="86"/>
  <c r="BH2242" i="82" s="1"/>
  <c r="N358" i="86"/>
  <c r="BI1507" i="82" s="1"/>
  <c r="N355" i="86"/>
  <c r="BI1504" i="82" s="1"/>
  <c r="N346" i="86"/>
  <c r="BI1495" i="82" s="1"/>
  <c r="N345" i="86"/>
  <c r="BI1494" i="82" s="1"/>
  <c r="AD468" i="86"/>
  <c r="P489" i="86"/>
  <c r="BD2175" i="82" s="1"/>
  <c r="AA495" i="86"/>
  <c r="BH2223" i="82" s="1"/>
  <c r="Y468" i="86"/>
  <c r="BF2196" i="82" s="1"/>
  <c r="AD475" i="86"/>
  <c r="BD2245" i="82" s="1"/>
  <c r="X479" i="86"/>
  <c r="BE2207" i="82" s="1"/>
  <c r="AG474" i="86"/>
  <c r="BG2244" i="82" s="1"/>
  <c r="N336" i="86"/>
  <c r="BI1485" i="82" s="1"/>
  <c r="S497" i="86"/>
  <c r="BG2183" i="82" s="1"/>
  <c r="AH494" i="86"/>
  <c r="BH2264" i="82" s="1"/>
  <c r="X484" i="86"/>
  <c r="BE2212" i="82" s="1"/>
  <c r="P498" i="86"/>
  <c r="BD2184" i="82" s="1"/>
  <c r="AH468" i="86"/>
  <c r="BH2238" i="82" s="1"/>
  <c r="Z495" i="86"/>
  <c r="BG2223" i="82" s="1"/>
  <c r="N335" i="86"/>
  <c r="BI1484" i="82" s="1"/>
  <c r="P479" i="86"/>
  <c r="BD2165" i="82" s="1"/>
  <c r="Y484" i="86"/>
  <c r="BF2212" i="82" s="1"/>
  <c r="AH495" i="86"/>
  <c r="BH2265" i="82" s="1"/>
  <c r="Z469" i="86"/>
  <c r="BG2197" i="82" s="1"/>
  <c r="S489" i="86"/>
  <c r="BG2175" i="82" s="1"/>
  <c r="P486" i="86"/>
  <c r="BD2172" i="82" s="1"/>
  <c r="AG475" i="86"/>
  <c r="BG2245" i="82" s="1"/>
  <c r="S477" i="86"/>
  <c r="BG2163" i="82" s="1"/>
  <c r="AC473" i="86"/>
  <c r="BC2243" i="82" s="1"/>
  <c r="AG479" i="86"/>
  <c r="BG2249" i="82" s="1"/>
  <c r="AF478" i="86"/>
  <c r="BF2248" i="82" s="1"/>
  <c r="V497" i="86"/>
  <c r="BC2225" i="82" s="1"/>
  <c r="R493" i="86"/>
  <c r="BF2179" i="82" s="1"/>
  <c r="W495" i="86"/>
  <c r="BD2223" i="82" s="1"/>
  <c r="S492" i="86"/>
  <c r="BG2178" i="82" s="1"/>
  <c r="AH500" i="86"/>
  <c r="BH2270" i="82" s="1"/>
  <c r="AE500" i="86"/>
  <c r="BE2270" i="82" s="1"/>
  <c r="AD471" i="86"/>
  <c r="BD2241" i="82" s="1"/>
  <c r="AD491" i="86"/>
  <c r="BD2261" i="82" s="1"/>
  <c r="AG487" i="86"/>
  <c r="BG2257" i="82" s="1"/>
  <c r="AD479" i="86"/>
  <c r="BD2249" i="82" s="1"/>
  <c r="W477" i="86"/>
  <c r="BD2205" i="82" s="1"/>
  <c r="P470" i="86"/>
  <c r="BD2156" i="82" s="1"/>
  <c r="W485" i="86"/>
  <c r="BD2213" i="82" s="1"/>
  <c r="P492" i="86"/>
  <c r="BD2178" i="82" s="1"/>
  <c r="S482" i="86"/>
  <c r="BG2168" i="82" s="1"/>
  <c r="P476" i="86"/>
  <c r="BD2162" i="82" s="1"/>
  <c r="S476" i="86"/>
  <c r="BG2162" i="82" s="1"/>
  <c r="AA468" i="86"/>
  <c r="BH2196" i="82" s="1"/>
  <c r="X477" i="86"/>
  <c r="BE2205" i="82" s="1"/>
  <c r="AA471" i="86"/>
  <c r="BH2199" i="82" s="1"/>
  <c r="AG488" i="86"/>
  <c r="BG2258" i="82" s="1"/>
  <c r="Z481" i="86"/>
  <c r="BG2209" i="82" s="1"/>
  <c r="T471" i="86"/>
  <c r="BH2157" i="82" s="1"/>
  <c r="AA497" i="86"/>
  <c r="BH2225" i="82" s="1"/>
  <c r="S484" i="86"/>
  <c r="BG2170" i="82" s="1"/>
  <c r="X500" i="86"/>
  <c r="BE2228" i="82" s="1"/>
  <c r="AF480" i="86"/>
  <c r="BF2250" i="82" s="1"/>
  <c r="W469" i="86"/>
  <c r="BD2197" i="82" s="1"/>
  <c r="AA496" i="86"/>
  <c r="BH2224" i="82" s="1"/>
  <c r="AG496" i="86"/>
  <c r="BG2266" i="82" s="1"/>
  <c r="AA486" i="86"/>
  <c r="BH2214" i="82" s="1"/>
  <c r="Z496" i="86"/>
  <c r="BG2224" i="82" s="1"/>
  <c r="Q489" i="86"/>
  <c r="BE2175" i="82" s="1"/>
  <c r="AD482" i="86"/>
  <c r="BD2252" i="82" s="1"/>
  <c r="AH484" i="86"/>
  <c r="BH2254" i="82" s="1"/>
  <c r="AE474" i="86"/>
  <c r="BE2244" i="82" s="1"/>
  <c r="W474" i="86"/>
  <c r="BD2202" i="82" s="1"/>
  <c r="R480" i="86"/>
  <c r="BF2166" i="82" s="1"/>
  <c r="S473" i="86"/>
  <c r="BG2159" i="82" s="1"/>
  <c r="X495" i="86"/>
  <c r="BE2223" i="82" s="1"/>
  <c r="Q474" i="86"/>
  <c r="BE2160" i="82" s="1"/>
  <c r="X498" i="86"/>
  <c r="BE2226" i="82" s="1"/>
  <c r="P478" i="86"/>
  <c r="BD2164" i="82" s="1"/>
  <c r="AD497" i="86"/>
  <c r="BD2267" i="82" s="1"/>
  <c r="AH493" i="86"/>
  <c r="BH2263" i="82" s="1"/>
  <c r="Y487" i="86"/>
  <c r="BF2215" i="82" s="1"/>
  <c r="AA482" i="86"/>
  <c r="BH2210" i="82" s="1"/>
  <c r="AH470" i="86"/>
  <c r="BH2240" i="82" s="1"/>
  <c r="AD499" i="86"/>
  <c r="BD2269" i="82" s="1"/>
  <c r="AD473" i="86"/>
  <c r="BD2243" i="82" s="1"/>
  <c r="AA491" i="86"/>
  <c r="BH2219" i="82" s="1"/>
  <c r="Y499" i="86"/>
  <c r="BF2227" i="82" s="1"/>
  <c r="AG491" i="86"/>
  <c r="BG2261" i="82" s="1"/>
  <c r="AA477" i="86"/>
  <c r="BH2205" i="82" s="1"/>
  <c r="AH469" i="86"/>
  <c r="BH2239" i="82" s="1"/>
  <c r="AD488" i="86"/>
  <c r="BD2258" i="82" s="1"/>
  <c r="W494" i="86"/>
  <c r="BD2222" i="82" s="1"/>
  <c r="AA476" i="86"/>
  <c r="BH2204" i="82" s="1"/>
  <c r="T489" i="86"/>
  <c r="BH2175" i="82" s="1"/>
  <c r="AC497" i="86"/>
  <c r="BC2267" i="82" s="1"/>
  <c r="T478" i="86"/>
  <c r="BH2164" i="82" s="1"/>
  <c r="T477" i="86"/>
  <c r="BH2163" i="82" s="1"/>
  <c r="T499" i="86"/>
  <c r="BH2185" i="82" s="1"/>
  <c r="V489" i="86"/>
  <c r="BC2217" i="82" s="1"/>
  <c r="V472" i="86"/>
  <c r="BC2200" i="82" s="1"/>
  <c r="W499" i="86"/>
  <c r="BD2227" i="82" s="1"/>
  <c r="AH485" i="86"/>
  <c r="BH2255" i="82" s="1"/>
  <c r="AG476" i="86"/>
  <c r="BG2246" i="82" s="1"/>
  <c r="Y469" i="86"/>
  <c r="BF2197" i="82" s="1"/>
  <c r="AF486" i="86"/>
  <c r="BF2256" i="82" s="1"/>
  <c r="AE469" i="86"/>
  <c r="BE2239" i="82" s="1"/>
  <c r="V479" i="86"/>
  <c r="BC2207" i="82" s="1"/>
  <c r="T470" i="86"/>
  <c r="BH2156" i="82" s="1"/>
  <c r="W479" i="86"/>
  <c r="BD2207" i="82" s="1"/>
  <c r="W488" i="86"/>
  <c r="BD2216" i="82" s="1"/>
  <c r="Z492" i="86"/>
  <c r="BG2220" i="82" s="1"/>
  <c r="P496" i="86"/>
  <c r="BD2182" i="82" s="1"/>
  <c r="AF479" i="86"/>
  <c r="BF2249" i="82" s="1"/>
  <c r="H478" i="86"/>
  <c r="BC2122" i="82" s="1"/>
  <c r="S471" i="86"/>
  <c r="BG2157" i="82" s="1"/>
  <c r="T490" i="86"/>
  <c r="BH2176" i="82" s="1"/>
  <c r="W472" i="86"/>
  <c r="BD2200" i="82" s="1"/>
  <c r="T468" i="86"/>
  <c r="BH2154" i="82" s="1"/>
  <c r="P468" i="86"/>
  <c r="O475" i="86"/>
  <c r="BC2161" i="82" s="1"/>
  <c r="S472" i="86"/>
  <c r="BG2158" i="82" s="1"/>
  <c r="AF474" i="86"/>
  <c r="BF2244" i="82" s="1"/>
  <c r="S470" i="86"/>
  <c r="BG2156" i="82" s="1"/>
  <c r="Z499" i="86"/>
  <c r="BG2227" i="82" s="1"/>
  <c r="AA498" i="86"/>
  <c r="BH2226" i="82" s="1"/>
  <c r="Y471" i="86"/>
  <c r="BF2199" i="82" s="1"/>
  <c r="S487" i="86"/>
  <c r="BG2173" i="82" s="1"/>
  <c r="X478" i="86"/>
  <c r="BE2206" i="82" s="1"/>
  <c r="AA480" i="86"/>
  <c r="BH2208" i="82" s="1"/>
  <c r="AA493" i="86"/>
  <c r="BH2221" i="82" s="1"/>
  <c r="R483" i="86"/>
  <c r="BF2169" i="82" s="1"/>
  <c r="AF468" i="86"/>
  <c r="BF2238" i="82" s="1"/>
  <c r="R472" i="86"/>
  <c r="BF2158" i="82" s="1"/>
  <c r="AC481" i="86"/>
  <c r="BC2251" i="82" s="1"/>
  <c r="R489" i="86"/>
  <c r="BF2175" i="82" s="1"/>
  <c r="R474" i="86"/>
  <c r="BF2160" i="82" s="1"/>
  <c r="P495" i="86"/>
  <c r="BD2181" i="82" s="1"/>
  <c r="AD484" i="86"/>
  <c r="BD2254" i="82" s="1"/>
  <c r="AD478" i="86"/>
  <c r="BD2248" i="82" s="1"/>
  <c r="AD492" i="86"/>
  <c r="BD2262" i="82" s="1"/>
  <c r="Z494" i="86"/>
  <c r="BG2222" i="82" s="1"/>
  <c r="Q479" i="86"/>
  <c r="BE2165" i="82" s="1"/>
  <c r="V468" i="86"/>
  <c r="BC2196" i="82" s="1"/>
  <c r="AC493" i="86"/>
  <c r="BC2263" i="82" s="1"/>
  <c r="T485" i="86"/>
  <c r="BH2171" i="82" s="1"/>
  <c r="W482" i="86"/>
  <c r="BD2210" i="82" s="1"/>
  <c r="W468" i="86"/>
  <c r="O474" i="86"/>
  <c r="BC2160" i="82" s="1"/>
  <c r="W489" i="86"/>
  <c r="BD2217" i="82" s="1"/>
  <c r="Y496" i="86"/>
  <c r="BF2224" i="82" s="1"/>
  <c r="S500" i="86"/>
  <c r="BG2186" i="82" s="1"/>
  <c r="T475" i="86"/>
  <c r="BH2161" i="82" s="1"/>
  <c r="W493" i="86"/>
  <c r="BD2221" i="82" s="1"/>
  <c r="AA489" i="86"/>
  <c r="BH2217" i="82" s="1"/>
  <c r="AD487" i="86"/>
  <c r="BD2257" i="82" s="1"/>
  <c r="AC489" i="86"/>
  <c r="BC2259" i="82" s="1"/>
  <c r="P477" i="86"/>
  <c r="BD2163" i="82" s="1"/>
  <c r="W496" i="86"/>
  <c r="BD2224" i="82" s="1"/>
  <c r="R490" i="86"/>
  <c r="BF2176" i="82" s="1"/>
  <c r="X472" i="86"/>
  <c r="BE2200" i="82" s="1"/>
  <c r="Q468" i="86"/>
  <c r="BE2154" i="82" s="1"/>
  <c r="AF491" i="86"/>
  <c r="BF2261" i="82" s="1"/>
  <c r="AG483" i="86"/>
  <c r="BG2253" i="82" s="1"/>
  <c r="R488" i="86"/>
  <c r="BF2174" i="82" s="1"/>
  <c r="V490" i="86"/>
  <c r="BC2218" i="82" s="1"/>
  <c r="AH473" i="86"/>
  <c r="BH2243" i="82" s="1"/>
  <c r="W490" i="86"/>
  <c r="BD2218" i="82" s="1"/>
  <c r="Q491" i="86"/>
  <c r="BE2177" i="82" s="1"/>
  <c r="AD469" i="86"/>
  <c r="BD2239" i="82" s="1"/>
  <c r="AE483" i="86"/>
  <c r="BE2253" i="82" s="1"/>
  <c r="P485" i="86"/>
  <c r="BD2171" i="82" s="1"/>
  <c r="P487" i="86"/>
  <c r="BD2173" i="82" s="1"/>
  <c r="Y474" i="86"/>
  <c r="BF2202" i="82" s="1"/>
  <c r="W484" i="86"/>
  <c r="BD2212" i="82" s="1"/>
  <c r="AA492" i="86"/>
  <c r="BH2220" i="82" s="1"/>
  <c r="AA484" i="86"/>
  <c r="BH2212" i="82" s="1"/>
  <c r="AD486" i="86"/>
  <c r="BD2256" i="82" s="1"/>
  <c r="T491" i="86"/>
  <c r="BH2177" i="82" s="1"/>
  <c r="S478" i="86"/>
  <c r="BG2164" i="82" s="1"/>
  <c r="R494" i="86"/>
  <c r="BF2180" i="82" s="1"/>
  <c r="Q476" i="86"/>
  <c r="BE2162" i="82" s="1"/>
  <c r="Y482" i="86"/>
  <c r="BF2210" i="82" s="1"/>
  <c r="AF499" i="86"/>
  <c r="BF2269" i="82" s="1"/>
  <c r="AG495" i="86"/>
  <c r="BG2265" i="82" s="1"/>
  <c r="AH488" i="86"/>
  <c r="BH2258" i="82" s="1"/>
  <c r="AD485" i="86"/>
  <c r="BD2255" i="82" s="1"/>
  <c r="P483" i="86"/>
  <c r="BD2169" i="82" s="1"/>
  <c r="P490" i="86"/>
  <c r="BD2176" i="82" s="1"/>
  <c r="AE494" i="86"/>
  <c r="BE2264" i="82" s="1"/>
  <c r="AG482" i="86"/>
  <c r="BG2252" i="82" s="1"/>
  <c r="AE488" i="86"/>
  <c r="BE2258" i="82" s="1"/>
  <c r="AF483" i="86"/>
  <c r="BF2253" i="82" s="1"/>
  <c r="AF475" i="86"/>
  <c r="BF2245" i="82" s="1"/>
  <c r="R475" i="86"/>
  <c r="BF2161" i="82" s="1"/>
  <c r="AH492" i="86"/>
  <c r="BH2262" i="82" s="1"/>
  <c r="AD498" i="86"/>
  <c r="BD2268" i="82" s="1"/>
  <c r="R484" i="86"/>
  <c r="BF2170" i="82" s="1"/>
  <c r="AD500" i="86"/>
  <c r="BD2270" i="82" s="1"/>
  <c r="O498" i="86"/>
  <c r="BC2184" i="82" s="1"/>
  <c r="AA500" i="86"/>
  <c r="BH2228" i="82" s="1"/>
  <c r="AC499" i="86"/>
  <c r="BC2269" i="82" s="1"/>
  <c r="R497" i="86"/>
  <c r="BF2183" i="82" s="1"/>
  <c r="AA487" i="86"/>
  <c r="BH2215" i="82" s="1"/>
  <c r="AA494" i="86"/>
  <c r="BH2222" i="82" s="1"/>
  <c r="X469" i="86"/>
  <c r="BE2197" i="82" s="1"/>
  <c r="AG492" i="86"/>
  <c r="BG2262" i="82" s="1"/>
  <c r="AE480" i="86"/>
  <c r="BE2250" i="82" s="1"/>
  <c r="V471" i="86"/>
  <c r="BC2199" i="82" s="1"/>
  <c r="R470" i="86"/>
  <c r="BF2156" i="82" s="1"/>
  <c r="V469" i="86"/>
  <c r="BC2197" i="82" s="1"/>
  <c r="O499" i="86"/>
  <c r="BC2185" i="82" s="1"/>
  <c r="AH499" i="86"/>
  <c r="BH2269" i="82" s="1"/>
  <c r="T496" i="86"/>
  <c r="BH2182" i="82" s="1"/>
  <c r="AH498" i="86"/>
  <c r="BH2268" i="82" s="1"/>
  <c r="O488" i="86"/>
  <c r="BC2174" i="82" s="1"/>
  <c r="AD494" i="86"/>
  <c r="BD2264" i="82" s="1"/>
  <c r="R492" i="86"/>
  <c r="BF2178" i="82" s="1"/>
  <c r="AG470" i="86"/>
  <c r="BG2240" i="82" s="1"/>
  <c r="AG477" i="86"/>
  <c r="BG2247" i="82" s="1"/>
  <c r="V480" i="86"/>
  <c r="BC2208" i="82" s="1"/>
  <c r="AG498" i="86"/>
  <c r="BG2268" i="82" s="1"/>
  <c r="R468" i="86"/>
  <c r="BF2154" i="82" s="1"/>
  <c r="X494" i="86"/>
  <c r="BE2222" i="82" s="1"/>
  <c r="Z490" i="86"/>
  <c r="BG2218" i="82" s="1"/>
  <c r="T484" i="86"/>
  <c r="BH2170" i="82" s="1"/>
  <c r="AH489" i="86"/>
  <c r="BH2259" i="82" s="1"/>
  <c r="AG472" i="86"/>
  <c r="BG2242" i="82" s="1"/>
  <c r="AE476" i="86"/>
  <c r="BE2246" i="82" s="1"/>
  <c r="AF472" i="86"/>
  <c r="BF2242" i="82" s="1"/>
  <c r="P469" i="86"/>
  <c r="BD2155" i="82" s="1"/>
  <c r="X475" i="86"/>
  <c r="BE2203" i="82" s="1"/>
  <c r="Q493" i="86"/>
  <c r="BE2179" i="82" s="1"/>
  <c r="W486" i="86"/>
  <c r="BD2214" i="82" s="1"/>
  <c r="O482" i="86"/>
  <c r="BC2168" i="82" s="1"/>
  <c r="P484" i="86"/>
  <c r="BD2170" i="82" s="1"/>
  <c r="AD474" i="86"/>
  <c r="BD2244" i="82" s="1"/>
  <c r="Z474" i="86"/>
  <c r="BG2202" i="82" s="1"/>
  <c r="Z488" i="86"/>
  <c r="BG2216" i="82" s="1"/>
  <c r="Z497" i="86"/>
  <c r="BG2225" i="82" s="1"/>
  <c r="AE472" i="86"/>
  <c r="BE2242" i="82" s="1"/>
  <c r="Q499" i="86"/>
  <c r="BE2185" i="82" s="1"/>
  <c r="Q483" i="86"/>
  <c r="BE2169" i="82" s="1"/>
  <c r="Y498" i="86"/>
  <c r="BF2226" i="82" s="1"/>
  <c r="T495" i="86"/>
  <c r="BH2181" i="82" s="1"/>
  <c r="Z478" i="86"/>
  <c r="BG2206" i="82" s="1"/>
  <c r="AA481" i="86"/>
  <c r="BH2209" i="82" s="1"/>
  <c r="X483" i="86"/>
  <c r="BE2211" i="82" s="1"/>
  <c r="AE496" i="86"/>
  <c r="BE2266" i="82" s="1"/>
  <c r="O469" i="86"/>
  <c r="BC2155" i="82" s="1"/>
  <c r="AG481" i="86"/>
  <c r="BG2251" i="82" s="1"/>
  <c r="AF500" i="86"/>
  <c r="BF2270" i="82" s="1"/>
  <c r="AF496" i="86"/>
  <c r="BF2266" i="82" s="1"/>
  <c r="W492" i="86"/>
  <c r="BD2220" i="82" s="1"/>
  <c r="R476" i="86"/>
  <c r="BF2162" i="82" s="1"/>
  <c r="Y478" i="86"/>
  <c r="BF2206" i="82" s="1"/>
  <c r="AA478" i="86"/>
  <c r="BH2206" i="82" s="1"/>
  <c r="V473" i="86"/>
  <c r="BC2201" i="82" s="1"/>
  <c r="AC498" i="86"/>
  <c r="BC2268" i="82" s="1"/>
  <c r="V476" i="86"/>
  <c r="BC2204" i="82" s="1"/>
  <c r="W471" i="86"/>
  <c r="BD2199" i="82" s="1"/>
  <c r="O473" i="86"/>
  <c r="BC2159" i="82" s="1"/>
  <c r="AD480" i="86"/>
  <c r="BD2250" i="82" s="1"/>
  <c r="AG471" i="86"/>
  <c r="BG2241" i="82" s="1"/>
  <c r="V491" i="86"/>
  <c r="BC2219" i="82" s="1"/>
  <c r="W483" i="86"/>
  <c r="BD2211" i="82" s="1"/>
  <c r="V498" i="86"/>
  <c r="BC2226" i="82" s="1"/>
  <c r="P481" i="86"/>
  <c r="BD2167" i="82" s="1"/>
  <c r="X474" i="86"/>
  <c r="BE2202" i="82" s="1"/>
  <c r="T492" i="86"/>
  <c r="BH2178" i="82" s="1"/>
  <c r="V470" i="86"/>
  <c r="BC2198" i="82" s="1"/>
  <c r="R478" i="86"/>
  <c r="BF2164" i="82" s="1"/>
  <c r="W500" i="86"/>
  <c r="BD2228" i="82" s="1"/>
  <c r="X486" i="86"/>
  <c r="BE2214" i="82" s="1"/>
  <c r="V474" i="86"/>
  <c r="BC2202" i="82" s="1"/>
  <c r="AC484" i="86"/>
  <c r="BC2254" i="82" s="1"/>
  <c r="W476" i="86"/>
  <c r="BD2204" i="82" s="1"/>
  <c r="W491" i="86"/>
  <c r="BD2219" i="82" s="1"/>
  <c r="AF493" i="86"/>
  <c r="BF2263" i="82" s="1"/>
  <c r="Q472" i="86"/>
  <c r="BE2158" i="82" s="1"/>
  <c r="AH483" i="86"/>
  <c r="BH2253" i="82" s="1"/>
  <c r="Z480" i="86"/>
  <c r="BG2208" i="82" s="1"/>
  <c r="AE490" i="86"/>
  <c r="BE2260" i="82" s="1"/>
  <c r="Z484" i="86"/>
  <c r="BG2212" i="82" s="1"/>
  <c r="X497" i="86"/>
  <c r="BE2225" i="82" s="1"/>
  <c r="Z482" i="86"/>
  <c r="BG2210" i="82" s="1"/>
  <c r="AE470" i="86"/>
  <c r="BE2240" i="82" s="1"/>
  <c r="AH486" i="86"/>
  <c r="BH2256" i="82" s="1"/>
  <c r="Z475" i="86"/>
  <c r="BG2203" i="82" s="1"/>
  <c r="AE492" i="86"/>
  <c r="BE2262" i="82" s="1"/>
  <c r="AD489" i="86"/>
  <c r="BD2259" i="82" s="1"/>
  <c r="X481" i="86"/>
  <c r="BE2209" i="82" s="1"/>
  <c r="I494" i="86"/>
  <c r="BD2138" i="82" s="1"/>
  <c r="Y488" i="86"/>
  <c r="BF2216" i="82" s="1"/>
  <c r="O471" i="86"/>
  <c r="BC2157" i="82" s="1"/>
  <c r="AG486" i="86"/>
  <c r="BG2256" i="82" s="1"/>
  <c r="AA488" i="86"/>
  <c r="BH2216" i="82" s="1"/>
  <c r="AE487" i="86"/>
  <c r="BE2257" i="82" s="1"/>
  <c r="S481" i="86"/>
  <c r="BG2167" i="82" s="1"/>
  <c r="AE486" i="86"/>
  <c r="BE2256" i="82" s="1"/>
  <c r="AC470" i="86"/>
  <c r="BC2240" i="82" s="1"/>
  <c r="R477" i="86"/>
  <c r="BF2163" i="82" s="1"/>
  <c r="Z489" i="86"/>
  <c r="BG2217" i="82" s="1"/>
  <c r="S491" i="86"/>
  <c r="BG2177" i="82" s="1"/>
  <c r="S494" i="86"/>
  <c r="BG2180" i="82" s="1"/>
  <c r="AH480" i="86"/>
  <c r="BH2250" i="82" s="1"/>
  <c r="H486" i="86"/>
  <c r="BC2130" i="82" s="1"/>
  <c r="AE481" i="86"/>
  <c r="BE2251" i="82" s="1"/>
  <c r="AD496" i="86"/>
  <c r="BD2266" i="82" s="1"/>
  <c r="AF481" i="86"/>
  <c r="BF2251" i="82" s="1"/>
  <c r="AC469" i="86"/>
  <c r="BC2239" i="82" s="1"/>
  <c r="AG493" i="86"/>
  <c r="BG2263" i="82" s="1"/>
  <c r="T493" i="86"/>
  <c r="BH2179" i="82" s="1"/>
  <c r="Y479" i="86"/>
  <c r="BF2207" i="82" s="1"/>
  <c r="AF471" i="86"/>
  <c r="BF2241" i="82" s="1"/>
  <c r="AH481" i="86"/>
  <c r="BH2251" i="82" s="1"/>
  <c r="S486" i="86"/>
  <c r="BG2172" i="82" s="1"/>
  <c r="Y494" i="86"/>
  <c r="BF2222" i="82" s="1"/>
  <c r="V496" i="86"/>
  <c r="BC2224" i="82" s="1"/>
  <c r="AC468" i="86"/>
  <c r="BC2238" i="82" s="1"/>
  <c r="M482" i="86"/>
  <c r="BH2126" i="82" s="1"/>
  <c r="W481" i="86"/>
  <c r="BD2209" i="82" s="1"/>
  <c r="S496" i="86"/>
  <c r="BG2182" i="82" s="1"/>
  <c r="Y489" i="86"/>
  <c r="BF2217" i="82" s="1"/>
  <c r="AF497" i="86"/>
  <c r="BF2267" i="82" s="1"/>
  <c r="T482" i="86"/>
  <c r="BH2168" i="82" s="1"/>
  <c r="Y497" i="86"/>
  <c r="BF2225" i="82" s="1"/>
  <c r="AD490" i="86"/>
  <c r="BD2260" i="82" s="1"/>
  <c r="Q470" i="86"/>
  <c r="BE2156" i="82" s="1"/>
  <c r="AF477" i="86"/>
  <c r="BF2247" i="82" s="1"/>
  <c r="R473" i="86"/>
  <c r="BF2159" i="82" s="1"/>
  <c r="Q484" i="86"/>
  <c r="BE2170" i="82" s="1"/>
  <c r="R500" i="86"/>
  <c r="BF2186" i="82" s="1"/>
  <c r="Q475" i="86"/>
  <c r="BE2161" i="82" s="1"/>
  <c r="X473" i="86"/>
  <c r="BE2201" i="82" s="1"/>
  <c r="AC471" i="86"/>
  <c r="BC2241" i="82" s="1"/>
  <c r="AC480" i="86"/>
  <c r="BC2250" i="82" s="1"/>
  <c r="AE482" i="86"/>
  <c r="BE2252" i="82" s="1"/>
  <c r="Z468" i="86"/>
  <c r="BG2196" i="82" s="1"/>
  <c r="AC479" i="86"/>
  <c r="BC2249" i="82" s="1"/>
  <c r="AE495" i="86"/>
  <c r="BE2265" i="82" s="1"/>
  <c r="AC490" i="86"/>
  <c r="BC2260" i="82" s="1"/>
  <c r="Z483" i="86"/>
  <c r="BG2211" i="82" s="1"/>
  <c r="O500" i="86"/>
  <c r="BC2186" i="82" s="1"/>
  <c r="O483" i="86"/>
  <c r="BC2169" i="82" s="1"/>
  <c r="Y477" i="86"/>
  <c r="BF2205" i="82" s="1"/>
  <c r="AA473" i="86"/>
  <c r="BH2201" i="82" s="1"/>
  <c r="O479" i="86"/>
  <c r="BC2165" i="82" s="1"/>
  <c r="X480" i="86"/>
  <c r="BE2208" i="82" s="1"/>
  <c r="AF469" i="86"/>
  <c r="BF2239" i="82" s="1"/>
  <c r="Z493" i="86"/>
  <c r="BG2221" i="82" s="1"/>
  <c r="V484" i="86"/>
  <c r="BC2212" i="82" s="1"/>
  <c r="S480" i="86"/>
  <c r="BG2166" i="82" s="1"/>
  <c r="AC485" i="86"/>
  <c r="BC2255" i="82" s="1"/>
  <c r="AF492" i="86"/>
  <c r="BF2262" i="82" s="1"/>
  <c r="Y475" i="86"/>
  <c r="BF2203" i="82" s="1"/>
  <c r="O476" i="86"/>
  <c r="BC2162" i="82" s="1"/>
  <c r="V487" i="86"/>
  <c r="BC2215" i="82" s="1"/>
  <c r="AF490" i="86"/>
  <c r="BF2260" i="82" s="1"/>
  <c r="K484" i="86"/>
  <c r="BF2128" i="82" s="1"/>
  <c r="S483" i="86"/>
  <c r="BG2169" i="82" s="1"/>
  <c r="AH477" i="86"/>
  <c r="BH2247" i="82" s="1"/>
  <c r="V488" i="86"/>
  <c r="BC2216" i="82" s="1"/>
  <c r="R498" i="86"/>
  <c r="BF2184" i="82" s="1"/>
  <c r="AE479" i="86"/>
  <c r="BE2249" i="82" s="1"/>
  <c r="Q481" i="86"/>
  <c r="BE2167" i="82" s="1"/>
  <c r="P471" i="86"/>
  <c r="BD2157" i="82" s="1"/>
  <c r="T500" i="86"/>
  <c r="BH2186" i="82" s="1"/>
  <c r="X482" i="86"/>
  <c r="BE2210" i="82" s="1"/>
  <c r="AE473" i="86"/>
  <c r="BE2243" i="82" s="1"/>
  <c r="V485" i="86"/>
  <c r="BC2213" i="82" s="1"/>
  <c r="Z471" i="86"/>
  <c r="BG2199" i="82" s="1"/>
  <c r="AG494" i="86"/>
  <c r="BG2264" i="82" s="1"/>
  <c r="I483" i="86"/>
  <c r="BD2127" i="82" s="1"/>
  <c r="Q497" i="86"/>
  <c r="BE2183" i="82" s="1"/>
  <c r="R487" i="86"/>
  <c r="BF2173" i="82" s="1"/>
  <c r="S488" i="86"/>
  <c r="BG2174" i="82" s="1"/>
  <c r="R479" i="86"/>
  <c r="BF2165" i="82" s="1"/>
  <c r="S475" i="86"/>
  <c r="BG2161" i="82" s="1"/>
  <c r="P488" i="86"/>
  <c r="BD2174" i="82" s="1"/>
  <c r="V495" i="86"/>
  <c r="BC2223" i="82" s="1"/>
  <c r="O477" i="86"/>
  <c r="BC2163" i="82" s="1"/>
  <c r="Z479" i="86"/>
  <c r="BG2207" i="82" s="1"/>
  <c r="P499" i="86"/>
  <c r="BD2185" i="82" s="1"/>
  <c r="R469" i="86"/>
  <c r="BF2155" i="82" s="1"/>
  <c r="W478" i="86"/>
  <c r="BD2206" i="82" s="1"/>
  <c r="T480" i="86"/>
  <c r="BH2166" i="82" s="1"/>
  <c r="AG480" i="86"/>
  <c r="BG2250" i="82" s="1"/>
  <c r="Q498" i="86"/>
  <c r="BE2184" i="82" s="1"/>
  <c r="Q477" i="86"/>
  <c r="BE2163" i="82" s="1"/>
  <c r="AH497" i="86"/>
  <c r="BH2267" i="82" s="1"/>
  <c r="AE489" i="86"/>
  <c r="BE2259" i="82" s="1"/>
  <c r="X485" i="86"/>
  <c r="BE2213" i="82" s="1"/>
  <c r="AA490" i="86"/>
  <c r="BH2218" i="82" s="1"/>
  <c r="O492" i="86"/>
  <c r="BC2178" i="82" s="1"/>
  <c r="M472" i="86"/>
  <c r="BH2116" i="82" s="1"/>
  <c r="AF487" i="86"/>
  <c r="BF2257" i="82" s="1"/>
  <c r="V477" i="86"/>
  <c r="O472" i="86"/>
  <c r="BC2158" i="82" s="1"/>
  <c r="S490" i="86"/>
  <c r="BG2176" i="82" s="1"/>
  <c r="AF476" i="86"/>
  <c r="BF2246" i="82" s="1"/>
  <c r="R499" i="86"/>
  <c r="BF2185" i="82" s="1"/>
  <c r="M487" i="86"/>
  <c r="BH2131" i="82" s="1"/>
  <c r="AC494" i="86"/>
  <c r="BC2264" i="82" s="1"/>
  <c r="AE493" i="86"/>
  <c r="BE2263" i="82" s="1"/>
  <c r="AG484" i="86"/>
  <c r="BG2254" i="82" s="1"/>
  <c r="AH476" i="86"/>
  <c r="BH2246" i="82" s="1"/>
  <c r="Z500" i="86"/>
  <c r="BG2228" i="82" s="1"/>
  <c r="Q469" i="86"/>
  <c r="BE2155" i="82" s="1"/>
  <c r="T479" i="86"/>
  <c r="BH2165" i="82" s="1"/>
  <c r="AE485" i="86"/>
  <c r="BE2255" i="82" s="1"/>
  <c r="AG489" i="86"/>
  <c r="BG2259" i="82" s="1"/>
  <c r="AH478" i="86"/>
  <c r="BH2248" i="82" s="1"/>
  <c r="V492" i="86"/>
  <c r="BC2220" i="82" s="1"/>
  <c r="AC491" i="86"/>
  <c r="BC2261" i="82" s="1"/>
  <c r="AE491" i="86"/>
  <c r="BE2261" i="82" s="1"/>
  <c r="O481" i="86"/>
  <c r="BC2167" i="82" s="1"/>
  <c r="Q490" i="86"/>
  <c r="BE2176" i="82" s="1"/>
  <c r="Q471" i="86"/>
  <c r="BE2157" i="82" s="1"/>
  <c r="AC495" i="86"/>
  <c r="BC2265" i="82" s="1"/>
  <c r="AF494" i="86"/>
  <c r="BF2264" i="82" s="1"/>
  <c r="H493" i="86"/>
  <c r="BC2137" i="82" s="1"/>
  <c r="Z486" i="86"/>
  <c r="BG2214" i="82" s="1"/>
  <c r="Y481" i="86"/>
  <c r="BF2209" i="82" s="1"/>
  <c r="O478" i="86"/>
  <c r="BC2164" i="82" s="1"/>
  <c r="Y486" i="86"/>
  <c r="BF2214" i="82" s="1"/>
  <c r="O494" i="86"/>
  <c r="BC2180" i="82" s="1"/>
  <c r="O484" i="86"/>
  <c r="BC2170" i="82" s="1"/>
  <c r="AF485" i="86"/>
  <c r="BF2255" i="82" s="1"/>
  <c r="Y470" i="86"/>
  <c r="BF2198" i="82" s="1"/>
  <c r="Q496" i="86"/>
  <c r="BE2182" i="82" s="1"/>
  <c r="R496" i="86"/>
  <c r="BF2182" i="82" s="1"/>
  <c r="AE478" i="86"/>
  <c r="BE2248" i="82" s="1"/>
  <c r="Y491" i="86"/>
  <c r="BF2219" i="82" s="1"/>
  <c r="T476" i="86"/>
  <c r="BH2162" i="82" s="1"/>
  <c r="AC487" i="86"/>
  <c r="BC2257" i="82" s="1"/>
  <c r="O470" i="86"/>
  <c r="BC2156" i="82" s="1"/>
  <c r="P473" i="86"/>
  <c r="BD2159" i="82" s="1"/>
  <c r="R486" i="86"/>
  <c r="BF2172" i="82" s="1"/>
  <c r="L483" i="86"/>
  <c r="BG2127" i="82" s="1"/>
  <c r="AC472" i="86"/>
  <c r="BC2242" i="82" s="1"/>
  <c r="Y492" i="86"/>
  <c r="BF2220" i="82" s="1"/>
  <c r="AG500" i="86"/>
  <c r="BG2270" i="82" s="1"/>
  <c r="Q478" i="86"/>
  <c r="BE2164" i="82" s="1"/>
  <c r="X490" i="86"/>
  <c r="BE2218" i="82" s="1"/>
  <c r="Y473" i="86"/>
  <c r="BF2201" i="82" s="1"/>
  <c r="T488" i="86"/>
  <c r="BH2174" i="82" s="1"/>
  <c r="O487" i="86"/>
  <c r="BC2173" i="82" s="1"/>
  <c r="AF495" i="86"/>
  <c r="BF2265" i="82" s="1"/>
  <c r="AH482" i="86"/>
  <c r="BH2252" i="82" s="1"/>
  <c r="I475" i="86"/>
  <c r="BD2119" i="82" s="1"/>
  <c r="AF489" i="86"/>
  <c r="BF2259" i="82" s="1"/>
  <c r="AA472" i="86"/>
  <c r="BH2200" i="82" s="1"/>
  <c r="AC486" i="86"/>
  <c r="BC2256" i="82" s="1"/>
  <c r="AG485" i="86"/>
  <c r="BG2255" i="82" s="1"/>
  <c r="T483" i="86"/>
  <c r="BH2169" i="82" s="1"/>
  <c r="O486" i="86"/>
  <c r="BC2172" i="82" s="1"/>
  <c r="AF488" i="86"/>
  <c r="BF2258" i="82" s="1"/>
  <c r="Q482" i="86"/>
  <c r="BE2168" i="82" s="1"/>
  <c r="AG469" i="86"/>
  <c r="BG2239" i="82" s="1"/>
  <c r="O485" i="86"/>
  <c r="BC2171" i="82" s="1"/>
  <c r="P472" i="86"/>
  <c r="BD2158" i="82" s="1"/>
  <c r="X487" i="86"/>
  <c r="BE2215" i="82" s="1"/>
  <c r="O496" i="86"/>
  <c r="BC2182" i="82" s="1"/>
  <c r="T497" i="86"/>
  <c r="BH2183" i="82" s="1"/>
  <c r="Q495" i="86"/>
  <c r="BE2181" i="82" s="1"/>
  <c r="AE484" i="86"/>
  <c r="BE2254" i="82" s="1"/>
  <c r="H468" i="86"/>
  <c r="BC2112" i="82" s="1"/>
  <c r="S495" i="86"/>
  <c r="BG2181" i="82" s="1"/>
  <c r="V493" i="86"/>
  <c r="BC2221" i="82" s="1"/>
  <c r="W470" i="86"/>
  <c r="BD2198" i="82" s="1"/>
  <c r="S485" i="86"/>
  <c r="BG2171" i="82" s="1"/>
  <c r="V486" i="86"/>
  <c r="BC2214" i="82" s="1"/>
  <c r="T474" i="86"/>
  <c r="BH2160" i="82" s="1"/>
  <c r="T472" i="86"/>
  <c r="BH2158" i="82" s="1"/>
  <c r="AH490" i="86"/>
  <c r="BH2260" i="82" s="1"/>
  <c r="X492" i="86"/>
  <c r="BE2220" i="82" s="1"/>
  <c r="Z487" i="86"/>
  <c r="BG2215" i="82" s="1"/>
  <c r="Q494" i="86"/>
  <c r="BE2180" i="82" s="1"/>
  <c r="Q500" i="86"/>
  <c r="BE2186" i="82" s="1"/>
  <c r="AA475" i="86"/>
  <c r="BH2203" i="82" s="1"/>
  <c r="AC475" i="86"/>
  <c r="BC2245" i="82" s="1"/>
  <c r="AH487" i="86"/>
  <c r="BH2257" i="82" s="1"/>
  <c r="AC483" i="86"/>
  <c r="BC2253" i="82" s="1"/>
  <c r="AC488" i="86"/>
  <c r="BC2258" i="82" s="1"/>
  <c r="AD493" i="86"/>
  <c r="BD2263" i="82" s="1"/>
  <c r="Z476" i="86"/>
  <c r="BG2204" i="82" s="1"/>
  <c r="X493" i="86"/>
  <c r="BE2221" i="82" s="1"/>
  <c r="I488" i="86"/>
  <c r="BD2132" i="82" s="1"/>
  <c r="M481" i="86"/>
  <c r="V481" i="86"/>
  <c r="BC2209" i="82" s="1"/>
  <c r="H497" i="86"/>
  <c r="BC2141" i="82" s="1"/>
  <c r="K491" i="86"/>
  <c r="BF2135" i="82" s="1"/>
  <c r="AH479" i="86"/>
  <c r="BH2249" i="82" s="1"/>
  <c r="AG478" i="86"/>
  <c r="BG2248" i="82" s="1"/>
  <c r="K492" i="86"/>
  <c r="BF2136" i="82" s="1"/>
  <c r="Z491" i="86"/>
  <c r="BG2219" i="82" s="1"/>
  <c r="Y483" i="86"/>
  <c r="BF2211" i="82" s="1"/>
  <c r="O480" i="86"/>
  <c r="BC2166" i="82" s="1"/>
  <c r="V494" i="86"/>
  <c r="BC2222" i="82" s="1"/>
  <c r="AC474" i="86"/>
  <c r="BC2244" i="82" s="1"/>
  <c r="AD495" i="86"/>
  <c r="BD2265" i="82" s="1"/>
  <c r="AE498" i="86"/>
  <c r="BE2268" i="82" s="1"/>
  <c r="Z485" i="86"/>
  <c r="BG2213" i="82" s="1"/>
  <c r="H472" i="86"/>
  <c r="BC2116" i="82" s="1"/>
  <c r="I485" i="86"/>
  <c r="BD2129" i="82" s="1"/>
  <c r="V482" i="86"/>
  <c r="BC2210" i="82" s="1"/>
  <c r="AA479" i="86"/>
  <c r="BH2207" i="82" s="1"/>
  <c r="Y500" i="86"/>
  <c r="BF2228" i="82" s="1"/>
  <c r="Z498" i="86"/>
  <c r="BG2226" i="82" s="1"/>
  <c r="AH491" i="86"/>
  <c r="BH2261" i="82" s="1"/>
  <c r="T494" i="86"/>
  <c r="BH2180" i="82" s="1"/>
  <c r="X471" i="86"/>
  <c r="BE2199" i="82" s="1"/>
  <c r="Y493" i="86"/>
  <c r="BF2221" i="82" s="1"/>
  <c r="Q488" i="86"/>
  <c r="BE2174" i="82" s="1"/>
  <c r="P500" i="86"/>
  <c r="BD2186" i="82" s="1"/>
  <c r="X499" i="86"/>
  <c r="BE2227" i="82" s="1"/>
  <c r="AG497" i="86"/>
  <c r="BG2267" i="82" s="1"/>
  <c r="Q473" i="86"/>
  <c r="BE2159" i="82" s="1"/>
  <c r="Y472" i="86"/>
  <c r="BF2200" i="82" s="1"/>
  <c r="I477" i="86"/>
  <c r="BD2121" i="82" s="1"/>
  <c r="I472" i="86"/>
  <c r="BD2116" i="82" s="1"/>
  <c r="AC477" i="86"/>
  <c r="BC2247" i="82" s="1"/>
  <c r="O495" i="86"/>
  <c r="BC2181" i="82" s="1"/>
  <c r="AC482" i="86"/>
  <c r="BC2252" i="82" s="1"/>
  <c r="Z470" i="86"/>
  <c r="BG2198" i="82" s="1"/>
  <c r="AF498" i="86"/>
  <c r="BF2268" i="82" s="1"/>
  <c r="S474" i="86"/>
  <c r="BG2160" i="82" s="1"/>
  <c r="X488" i="86"/>
  <c r="BE2216" i="82" s="1"/>
  <c r="AE477" i="86"/>
  <c r="BE2247" i="82" s="1"/>
  <c r="J469" i="86"/>
  <c r="BE2113" i="82" s="1"/>
  <c r="J476" i="86"/>
  <c r="BE2120" i="82" s="1"/>
  <c r="J488" i="86"/>
  <c r="BE2132" i="82" s="1"/>
  <c r="X489" i="86"/>
  <c r="BE2217" i="82" s="1"/>
  <c r="W473" i="86"/>
  <c r="BD2201" i="82" s="1"/>
  <c r="R482" i="86"/>
  <c r="BF2168" i="82" s="1"/>
  <c r="O468" i="86"/>
  <c r="BC2154" i="82" s="1"/>
  <c r="R481" i="86"/>
  <c r="BF2167" i="82" s="1"/>
  <c r="AD470" i="86"/>
  <c r="BD2240" i="82" s="1"/>
  <c r="Z472" i="86"/>
  <c r="BG2200" i="82" s="1"/>
  <c r="AC496" i="86"/>
  <c r="BC2266" i="82" s="1"/>
  <c r="P497" i="86"/>
  <c r="BD2183" i="82" s="1"/>
  <c r="V478" i="86"/>
  <c r="BC2206" i="82" s="1"/>
  <c r="Y485" i="86"/>
  <c r="BF2213" i="82" s="1"/>
  <c r="S469" i="86"/>
  <c r="BG2155" i="82" s="1"/>
  <c r="Q487" i="86"/>
  <c r="BE2173" i="82" s="1"/>
  <c r="AA483" i="86"/>
  <c r="BH2211" i="82" s="1"/>
  <c r="AD472" i="86"/>
  <c r="BD2242" i="82" s="1"/>
  <c r="H469" i="86"/>
  <c r="BC2113" i="82" s="1"/>
  <c r="AH471" i="86"/>
  <c r="BH2241" i="82" s="1"/>
  <c r="AA485" i="86"/>
  <c r="BH2213" i="82" s="1"/>
  <c r="AH496" i="86"/>
  <c r="BH2266" i="82" s="1"/>
  <c r="AD477" i="86"/>
  <c r="BD2247" i="82" s="1"/>
  <c r="X468" i="86"/>
  <c r="BE2196" i="82" s="1"/>
  <c r="P474" i="86"/>
  <c r="BD2160" i="82" s="1"/>
  <c r="AC476" i="86"/>
  <c r="BC2246" i="82" s="1"/>
  <c r="H492" i="86"/>
  <c r="BC2136" i="82" s="1"/>
  <c r="S498" i="86"/>
  <c r="BG2184" i="82" s="1"/>
  <c r="H495" i="86"/>
  <c r="BC2139" i="82" s="1"/>
  <c r="AC478" i="86"/>
  <c r="BC2248" i="82" s="1"/>
  <c r="J500" i="86"/>
  <c r="BE2144" i="82" s="1"/>
  <c r="R491" i="86"/>
  <c r="BF2177" i="82" s="1"/>
  <c r="I486" i="86"/>
  <c r="BD2130" i="82" s="1"/>
  <c r="H488" i="86"/>
  <c r="BC2132" i="82" s="1"/>
  <c r="O497" i="86"/>
  <c r="BC2183" i="82" s="1"/>
  <c r="H487" i="86"/>
  <c r="BC2131" i="82" s="1"/>
  <c r="I474" i="86"/>
  <c r="BD2118" i="82" s="1"/>
  <c r="Q485" i="86"/>
  <c r="BE2171" i="82" s="1"/>
  <c r="X476" i="86"/>
  <c r="BE2204" i="82" s="1"/>
  <c r="T486" i="86"/>
  <c r="BH2172" i="82" s="1"/>
  <c r="X491" i="86"/>
  <c r="BE2219" i="82" s="1"/>
  <c r="L471" i="86"/>
  <c r="BG2115" i="82" s="1"/>
  <c r="K495" i="86"/>
  <c r="BF2139" i="82" s="1"/>
  <c r="M477" i="86"/>
  <c r="BH2121" i="82" s="1"/>
  <c r="H499" i="86"/>
  <c r="BC2143" i="82" s="1"/>
  <c r="J484" i="86"/>
  <c r="BE2128" i="82" s="1"/>
  <c r="M479" i="86"/>
  <c r="BH2123" i="82" s="1"/>
  <c r="H490" i="86"/>
  <c r="BC2134" i="82" s="1"/>
  <c r="AE468" i="86"/>
  <c r="BE2238" i="82" s="1"/>
  <c r="J471" i="86"/>
  <c r="BE2115" i="82" s="1"/>
  <c r="L478" i="86"/>
  <c r="BG2122" i="82" s="1"/>
  <c r="K485" i="86"/>
  <c r="BF2129" i="82" s="1"/>
  <c r="M469" i="86"/>
  <c r="BH2113" i="82" s="1"/>
  <c r="AE471" i="86"/>
  <c r="BE2241" i="82" s="1"/>
  <c r="W497" i="86"/>
  <c r="BD2225" i="82" s="1"/>
  <c r="AF482" i="86"/>
  <c r="BF2252" i="82" s="1"/>
  <c r="AG499" i="86"/>
  <c r="BG2269" i="82" s="1"/>
  <c r="O491" i="86"/>
  <c r="BC2177" i="82" s="1"/>
  <c r="AD483" i="86"/>
  <c r="BD2253" i="82" s="1"/>
  <c r="Q480" i="86"/>
  <c r="BE2166" i="82" s="1"/>
  <c r="Y480" i="86"/>
  <c r="BF2208" i="82" s="1"/>
  <c r="V500" i="86"/>
  <c r="BC2228" i="82" s="1"/>
  <c r="AE499" i="86"/>
  <c r="BE2269" i="82" s="1"/>
  <c r="K478" i="86"/>
  <c r="BF2122" i="82" s="1"/>
  <c r="AC492" i="86"/>
  <c r="BC2262" i="82" s="1"/>
  <c r="AE497" i="86"/>
  <c r="BE2267" i="82" s="1"/>
  <c r="V499" i="86"/>
  <c r="BC2227" i="82" s="1"/>
  <c r="L468" i="86"/>
  <c r="BG2112" i="82" s="1"/>
  <c r="X470" i="86"/>
  <c r="BE2198" i="82" s="1"/>
  <c r="H483" i="86"/>
  <c r="BC2127" i="82" s="1"/>
  <c r="L475" i="86"/>
  <c r="BG2119" i="82" s="1"/>
  <c r="H473" i="86"/>
  <c r="AA469" i="86"/>
  <c r="BH2197" i="82" s="1"/>
  <c r="O493" i="86"/>
  <c r="BC2179" i="82" s="1"/>
  <c r="AG468" i="86"/>
  <c r="BG2238" i="82" s="1"/>
  <c r="J496" i="86"/>
  <c r="BE2140" i="82" s="1"/>
  <c r="M498" i="86"/>
  <c r="BH2142" i="82" s="1"/>
  <c r="V475" i="86"/>
  <c r="BC2203" i="82" s="1"/>
  <c r="AF470" i="86"/>
  <c r="BF2240" i="82" s="1"/>
  <c r="H489" i="86"/>
  <c r="BC2133" i="82" s="1"/>
  <c r="I489" i="86"/>
  <c r="BD2133" i="82" s="1"/>
  <c r="I478" i="86"/>
  <c r="BD2122" i="82" s="1"/>
  <c r="M490" i="86"/>
  <c r="BH2134" i="82" s="1"/>
  <c r="M468" i="86"/>
  <c r="BH2112" i="82" s="1"/>
  <c r="M496" i="86"/>
  <c r="BH2140" i="82" s="1"/>
  <c r="H482" i="86"/>
  <c r="BC2126" i="82" s="1"/>
  <c r="J487" i="86"/>
  <c r="BE2131" i="82" s="1"/>
  <c r="L479" i="86"/>
  <c r="BG2123" i="82" s="1"/>
  <c r="H471" i="86"/>
  <c r="BC2115" i="82" s="1"/>
  <c r="J468" i="86"/>
  <c r="BE2112" i="82" s="1"/>
  <c r="K476" i="86"/>
  <c r="BF2120" i="82" s="1"/>
  <c r="K468" i="86"/>
  <c r="BF2112" i="82" s="1"/>
  <c r="M497" i="86"/>
  <c r="BH2141" i="82" s="1"/>
  <c r="P494" i="86"/>
  <c r="BD2180" i="82" s="1"/>
  <c r="AH474" i="86"/>
  <c r="BH2244" i="82" s="1"/>
  <c r="AF484" i="86"/>
  <c r="BF2254" i="82" s="1"/>
  <c r="Q492" i="86"/>
  <c r="BE2178" i="82" s="1"/>
  <c r="I498" i="86"/>
  <c r="BD2142" i="82" s="1"/>
  <c r="Q486" i="86"/>
  <c r="BE2172" i="82" s="1"/>
  <c r="I493" i="86"/>
  <c r="BD2137" i="82" s="1"/>
  <c r="L487" i="86"/>
  <c r="BG2131" i="82" s="1"/>
  <c r="H498" i="86"/>
  <c r="BC2142" i="82" s="1"/>
  <c r="O490" i="86"/>
  <c r="BC2176" i="82" s="1"/>
  <c r="S493" i="86"/>
  <c r="BG2179" i="82" s="1"/>
  <c r="I487" i="86"/>
  <c r="BD2131" i="82" s="1"/>
  <c r="I495" i="86"/>
  <c r="BD2139" i="82" s="1"/>
  <c r="H479" i="86"/>
  <c r="BC2123" i="82" s="1"/>
  <c r="L469" i="86"/>
  <c r="BG2113" i="82" s="1"/>
  <c r="V483" i="86"/>
  <c r="BC2211" i="82" s="1"/>
  <c r="J493" i="86"/>
  <c r="BE2137" i="82" s="1"/>
  <c r="R495" i="86"/>
  <c r="BF2181" i="82" s="1"/>
  <c r="K499" i="86"/>
  <c r="BF2143" i="82" s="1"/>
  <c r="I473" i="86"/>
  <c r="BD2117" i="82" s="1"/>
  <c r="M476" i="86"/>
  <c r="BH2120" i="82" s="1"/>
  <c r="O489" i="86"/>
  <c r="BC2175" i="82" s="1"/>
  <c r="I470" i="86"/>
  <c r="BD2114" i="82" s="1"/>
  <c r="J486" i="86"/>
  <c r="BE2130" i="82" s="1"/>
  <c r="L497" i="86"/>
  <c r="BG2141" i="82" s="1"/>
  <c r="J475" i="86"/>
  <c r="BE2119" i="82" s="1"/>
  <c r="I481" i="86"/>
  <c r="BD2125" i="82" s="1"/>
  <c r="I500" i="86"/>
  <c r="BD2144" i="82" s="1"/>
  <c r="I490" i="86"/>
  <c r="BD2134" i="82" s="1"/>
  <c r="I497" i="86"/>
  <c r="BD2141" i="82" s="1"/>
  <c r="L472" i="86"/>
  <c r="J483" i="86"/>
  <c r="BE2127" i="82" s="1"/>
  <c r="I469" i="86"/>
  <c r="BD2113" i="82" s="1"/>
  <c r="L482" i="86"/>
  <c r="BG2126" i="82" s="1"/>
  <c r="K497" i="86"/>
  <c r="BF2141" i="82" s="1"/>
  <c r="J494" i="86"/>
  <c r="BE2138" i="82" s="1"/>
  <c r="M500" i="86"/>
  <c r="BH2144" i="82" s="1"/>
  <c r="H480" i="86"/>
  <c r="BC2124" i="82" s="1"/>
  <c r="H470" i="86"/>
  <c r="BC2114" i="82" s="1"/>
  <c r="M473" i="86"/>
  <c r="BH2117" i="82" s="1"/>
  <c r="K498" i="86"/>
  <c r="BF2142" i="82" s="1"/>
  <c r="J485" i="86"/>
  <c r="BE2129" i="82" s="1"/>
  <c r="M470" i="86"/>
  <c r="BH2114" i="82" s="1"/>
  <c r="I499" i="86"/>
  <c r="BD2143" i="82" s="1"/>
  <c r="K470" i="86"/>
  <c r="BF2114" i="82" s="1"/>
  <c r="K487" i="86"/>
  <c r="BF2131" i="82" s="1"/>
  <c r="AG473" i="86"/>
  <c r="BG2243" i="82" s="1"/>
  <c r="P482" i="86"/>
  <c r="BD2168" i="82" s="1"/>
  <c r="R485" i="86"/>
  <c r="BF2171" i="82" s="1"/>
  <c r="H481" i="86"/>
  <c r="BC2125" i="82" s="1"/>
  <c r="I480" i="86"/>
  <c r="BD2124" i="82" s="1"/>
  <c r="AC500" i="86"/>
  <c r="BC2270" i="82" s="1"/>
  <c r="Z473" i="86"/>
  <c r="BG2201" i="82" s="1"/>
  <c r="L499" i="86"/>
  <c r="BG2143" i="82" s="1"/>
  <c r="H476" i="86"/>
  <c r="BC2120" i="82" s="1"/>
  <c r="J481" i="86"/>
  <c r="BE2125" i="82" s="1"/>
  <c r="L485" i="86"/>
  <c r="BG2129" i="82" s="1"/>
  <c r="K475" i="86"/>
  <c r="BF2119" i="82" s="1"/>
  <c r="J499" i="86"/>
  <c r="BE2143" i="82" s="1"/>
  <c r="K473" i="86"/>
  <c r="BF2117" i="82" s="1"/>
  <c r="I468" i="86"/>
  <c r="K493" i="86"/>
  <c r="BF2137" i="82" s="1"/>
  <c r="I496" i="86"/>
  <c r="BD2140" i="82" s="1"/>
  <c r="J480" i="86"/>
  <c r="BE2124" i="82" s="1"/>
  <c r="AE475" i="86"/>
  <c r="BE2245" i="82" s="1"/>
  <c r="J478" i="86"/>
  <c r="BE2122" i="82" s="1"/>
  <c r="L495" i="86"/>
  <c r="BG2139" i="82" s="1"/>
  <c r="H491" i="86"/>
  <c r="BC2135" i="82" s="1"/>
  <c r="K483" i="86"/>
  <c r="BF2127" i="82" s="1"/>
  <c r="K496" i="86"/>
  <c r="BF2140" i="82" s="1"/>
  <c r="L473" i="86"/>
  <c r="BG2117" i="82" s="1"/>
  <c r="K486" i="86"/>
  <c r="BF2130" i="82" s="1"/>
  <c r="J495" i="86"/>
  <c r="BE2139" i="82" s="1"/>
  <c r="J474" i="86"/>
  <c r="BE2118" i="82" s="1"/>
  <c r="M485" i="86"/>
  <c r="BH2129" i="82" s="1"/>
  <c r="L500" i="86"/>
  <c r="BG2144" i="82" s="1"/>
  <c r="K479" i="86"/>
  <c r="BF2123" i="82" s="1"/>
  <c r="K472" i="86"/>
  <c r="BF2116" i="82" s="1"/>
  <c r="M478" i="86"/>
  <c r="BH2122" i="82" s="1"/>
  <c r="K474" i="86"/>
  <c r="BF2118" i="82" s="1"/>
  <c r="I476" i="86"/>
  <c r="BD2120" i="82" s="1"/>
  <c r="J472" i="86"/>
  <c r="BE2116" i="82" s="1"/>
  <c r="M494" i="86"/>
  <c r="BH2138" i="82" s="1"/>
  <c r="M480" i="86"/>
  <c r="BH2124" i="82" s="1"/>
  <c r="M491" i="86"/>
  <c r="BH2135" i="82" s="1"/>
  <c r="M486" i="86"/>
  <c r="BH2130" i="82" s="1"/>
  <c r="J492" i="86"/>
  <c r="BE2136" i="82" s="1"/>
  <c r="L476" i="86"/>
  <c r="BG2120" i="82" s="1"/>
  <c r="J489" i="86"/>
  <c r="BE2133" i="82" s="1"/>
  <c r="J477" i="86"/>
  <c r="BE2121" i="82" s="1"/>
  <c r="J498" i="86"/>
  <c r="BE2142" i="82" s="1"/>
  <c r="I484" i="86"/>
  <c r="BD2128" i="82" s="1"/>
  <c r="I491" i="86"/>
  <c r="BD2135" i="82" s="1"/>
  <c r="H477" i="86"/>
  <c r="BC2121" i="82" s="1"/>
  <c r="L484" i="86"/>
  <c r="BG2128" i="82" s="1"/>
  <c r="K480" i="86"/>
  <c r="BF2124" i="82" s="1"/>
  <c r="K500" i="86"/>
  <c r="BF2144" i="82" s="1"/>
  <c r="J482" i="86"/>
  <c r="BE2126" i="82" s="1"/>
  <c r="L492" i="86"/>
  <c r="BG2136" i="82" s="1"/>
  <c r="K471" i="86"/>
  <c r="BF2115" i="82" s="1"/>
  <c r="H500" i="86"/>
  <c r="BC2144" i="82" s="1"/>
  <c r="K488" i="86"/>
  <c r="BF2132" i="82" s="1"/>
  <c r="H474" i="86"/>
  <c r="BC2118" i="82" s="1"/>
  <c r="L490" i="86"/>
  <c r="BG2134" i="82" s="1"/>
  <c r="L470" i="86"/>
  <c r="BG2114" i="82" s="1"/>
  <c r="M471" i="86"/>
  <c r="BH2115" i="82" s="1"/>
  <c r="M474" i="86"/>
  <c r="BH2118" i="82" s="1"/>
  <c r="L477" i="86"/>
  <c r="BG2121" i="82" s="1"/>
  <c r="L494" i="86"/>
  <c r="BG2138" i="82" s="1"/>
  <c r="L489" i="86"/>
  <c r="BG2133" i="82" s="1"/>
  <c r="L498" i="86"/>
  <c r="BG2142" i="82" s="1"/>
  <c r="J491" i="86"/>
  <c r="BE2135" i="82" s="1"/>
  <c r="M475" i="86"/>
  <c r="BH2119" i="82" s="1"/>
  <c r="L474" i="86"/>
  <c r="BG2118" i="82" s="1"/>
  <c r="H484" i="86"/>
  <c r="BC2128" i="82" s="1"/>
  <c r="L481" i="86"/>
  <c r="BG2125" i="82" s="1"/>
  <c r="I492" i="86"/>
  <c r="BD2136" i="82" s="1"/>
  <c r="J490" i="86"/>
  <c r="BE2134" i="82" s="1"/>
  <c r="J470" i="86"/>
  <c r="BE2114" i="82" s="1"/>
  <c r="H496" i="86"/>
  <c r="BC2140" i="82" s="1"/>
  <c r="H494" i="86"/>
  <c r="BC2138" i="82" s="1"/>
  <c r="M483" i="86"/>
  <c r="BH2127" i="82" s="1"/>
  <c r="L480" i="86"/>
  <c r="BG2124" i="82" s="1"/>
  <c r="K469" i="86"/>
  <c r="BF2113" i="82" s="1"/>
  <c r="J497" i="86"/>
  <c r="BE2141" i="82" s="1"/>
  <c r="L488" i="86"/>
  <c r="BG2132" i="82" s="1"/>
  <c r="I471" i="86"/>
  <c r="BD2115" i="82" s="1"/>
  <c r="K490" i="86"/>
  <c r="BF2134" i="82" s="1"/>
  <c r="J479" i="86"/>
  <c r="BE2123" i="82" s="1"/>
  <c r="K477" i="86"/>
  <c r="BF2121" i="82" s="1"/>
  <c r="M492" i="86"/>
  <c r="BH2136" i="82" s="1"/>
  <c r="L493" i="86"/>
  <c r="BG2137" i="82" s="1"/>
  <c r="K482" i="86"/>
  <c r="BF2126" i="82" s="1"/>
  <c r="K481" i="86"/>
  <c r="BF2125" i="82" s="1"/>
  <c r="L486" i="86"/>
  <c r="BG2130" i="82" s="1"/>
  <c r="M499" i="86"/>
  <c r="BH2143" i="82" s="1"/>
  <c r="L496" i="86"/>
  <c r="BG2140" i="82" s="1"/>
  <c r="I479" i="86"/>
  <c r="BD2123" i="82" s="1"/>
  <c r="H475" i="86"/>
  <c r="BC2119" i="82" s="1"/>
  <c r="L491" i="86"/>
  <c r="BG2135" i="82" s="1"/>
  <c r="X496" i="86"/>
  <c r="BE2224" i="82" s="1"/>
  <c r="M484" i="86"/>
  <c r="BH2128" i="82" s="1"/>
  <c r="K489" i="86"/>
  <c r="BF2133" i="82" s="1"/>
  <c r="K494" i="86"/>
  <c r="BF2138" i="82" s="1"/>
  <c r="M493" i="86"/>
  <c r="BH2137" i="82" s="1"/>
  <c r="M488" i="86"/>
  <c r="BH2132" i="82" s="1"/>
  <c r="I482" i="86"/>
  <c r="BD2126" i="82" s="1"/>
  <c r="J473" i="86"/>
  <c r="BE2117" i="82" s="1"/>
  <c r="M489" i="86"/>
  <c r="BH2133" i="82" s="1"/>
  <c r="H485" i="86"/>
  <c r="BC2129" i="82" s="1"/>
  <c r="M495" i="86"/>
  <c r="BH2139" i="82" s="1"/>
  <c r="A93" i="18" l="1"/>
  <c r="A179" i="18" s="1"/>
  <c r="A178" i="18"/>
  <c r="BD2112" i="82"/>
  <c r="N468" i="86"/>
  <c r="BI2112" i="82" s="1"/>
  <c r="BD2196" i="82"/>
  <c r="AB468" i="86"/>
  <c r="BI2196" i="82" s="1"/>
  <c r="BD2154" i="82"/>
  <c r="U468" i="86"/>
  <c r="BI2154" i="82" s="1"/>
  <c r="BD2238" i="82"/>
  <c r="AI468" i="86"/>
  <c r="BI2238" i="82" s="1"/>
  <c r="AN472" i="86"/>
  <c r="BG2284" i="82" s="1"/>
  <c r="BG2116" i="82"/>
  <c r="AJ473" i="86"/>
  <c r="BC2285" i="82" s="1"/>
  <c r="BC2117" i="82"/>
  <c r="AO481" i="86"/>
  <c r="BH2293" i="82" s="1"/>
  <c r="BH2125" i="82"/>
  <c r="AB477" i="86"/>
  <c r="BI2205" i="82" s="1"/>
  <c r="BC2205" i="82"/>
  <c r="X501" i="86"/>
  <c r="AB495" i="86"/>
  <c r="BI2223" i="82" s="1"/>
  <c r="N499" i="86"/>
  <c r="BI2143" i="82" s="1"/>
  <c r="N366" i="86"/>
  <c r="AD501" i="86"/>
  <c r="AG501" i="86"/>
  <c r="AF501" i="86"/>
  <c r="AC501" i="86"/>
  <c r="AE501" i="86"/>
  <c r="AH501" i="86"/>
  <c r="AB499" i="86"/>
  <c r="BI2227" i="82" s="1"/>
  <c r="AB486" i="86"/>
  <c r="BI2214" i="82" s="1"/>
  <c r="AA501" i="86"/>
  <c r="W501" i="86"/>
  <c r="V501" i="86"/>
  <c r="Y501" i="86"/>
  <c r="AB478" i="86"/>
  <c r="BI2206" i="82" s="1"/>
  <c r="Z501" i="86"/>
  <c r="Q501" i="86"/>
  <c r="U489" i="86"/>
  <c r="BI2175" i="82" s="1"/>
  <c r="U490" i="86"/>
  <c r="BI2176" i="82" s="1"/>
  <c r="O501" i="86"/>
  <c r="P501" i="86"/>
  <c r="R501" i="86"/>
  <c r="T501" i="86"/>
  <c r="S501" i="86"/>
  <c r="K501" i="86"/>
  <c r="M501" i="86"/>
  <c r="L501" i="86"/>
  <c r="I501" i="86"/>
  <c r="J501" i="86"/>
  <c r="H501" i="86"/>
  <c r="AO485" i="86"/>
  <c r="BH2297" i="82" s="1"/>
  <c r="AJ500" i="86"/>
  <c r="BC2312" i="82" s="1"/>
  <c r="AM488" i="86"/>
  <c r="BF2300" i="82" s="1"/>
  <c r="AO476" i="86"/>
  <c r="BH2288" i="82" s="1"/>
  <c r="AM492" i="86"/>
  <c r="BF2304" i="82" s="1"/>
  <c r="AO484" i="86"/>
  <c r="BH2296" i="82" s="1"/>
  <c r="AL472" i="86"/>
  <c r="BE2284" i="82" s="1"/>
  <c r="AK497" i="86"/>
  <c r="BD2309" i="82" s="1"/>
  <c r="AL487" i="86"/>
  <c r="BE2299" i="82" s="1"/>
  <c r="AJ469" i="86"/>
  <c r="BC2281" i="82" s="1"/>
  <c r="AJ474" i="86"/>
  <c r="BC2286" i="82" s="1"/>
  <c r="AN494" i="86"/>
  <c r="BG2306" i="82" s="1"/>
  <c r="AJ482" i="86"/>
  <c r="BC2294" i="82" s="1"/>
  <c r="AO495" i="86"/>
  <c r="BH2307" i="82" s="1"/>
  <c r="AM489" i="86"/>
  <c r="BF2301" i="82" s="1"/>
  <c r="AJ470" i="86"/>
  <c r="BC2282" i="82" s="1"/>
  <c r="AM481" i="86"/>
  <c r="BF2293" i="82" s="1"/>
  <c r="AN488" i="86"/>
  <c r="BG2300" i="82" s="1"/>
  <c r="AL490" i="86"/>
  <c r="BE2302" i="82" s="1"/>
  <c r="AN489" i="86"/>
  <c r="BG2301" i="82" s="1"/>
  <c r="AJ477" i="86"/>
  <c r="BC2289" i="82" s="1"/>
  <c r="AL477" i="86"/>
  <c r="BE2289" i="82" s="1"/>
  <c r="AL474" i="86"/>
  <c r="BE2286" i="82" s="1"/>
  <c r="AM493" i="86"/>
  <c r="BF2305" i="82" s="1"/>
  <c r="AJ479" i="86"/>
  <c r="BC2291" i="82" s="1"/>
  <c r="AO490" i="86"/>
  <c r="BH2302" i="82" s="1"/>
  <c r="AJ485" i="86"/>
  <c r="BC2297" i="82" s="1"/>
  <c r="AJ481" i="86"/>
  <c r="BC2293" i="82" s="1"/>
  <c r="AJ480" i="86"/>
  <c r="BC2292" i="82" s="1"/>
  <c r="AN478" i="86"/>
  <c r="BG2290" i="82" s="1"/>
  <c r="AO493" i="86"/>
  <c r="BH2305" i="82" s="1"/>
  <c r="AN496" i="86"/>
  <c r="BG2308" i="82" s="1"/>
  <c r="AN470" i="86"/>
  <c r="BG2282" i="82" s="1"/>
  <c r="AL495" i="86"/>
  <c r="BE2307" i="82" s="1"/>
  <c r="AL468" i="86"/>
  <c r="BE2280" i="82" s="1"/>
  <c r="AN486" i="86"/>
  <c r="BG2298" i="82" s="1"/>
  <c r="AO492" i="86"/>
  <c r="BH2304" i="82" s="1"/>
  <c r="AN480" i="86"/>
  <c r="BG2292" i="82" s="1"/>
  <c r="AL470" i="86"/>
  <c r="BE2282" i="82" s="1"/>
  <c r="AN498" i="86"/>
  <c r="BG2310" i="82" s="1"/>
  <c r="AO474" i="86"/>
  <c r="BH2286" i="82" s="1"/>
  <c r="AN492" i="86"/>
  <c r="BG2304" i="82" s="1"/>
  <c r="AN484" i="86"/>
  <c r="BG2296" i="82" s="1"/>
  <c r="AL498" i="86"/>
  <c r="BE2310" i="82" s="1"/>
  <c r="AL492" i="86"/>
  <c r="BE2304" i="82" s="1"/>
  <c r="AO494" i="86"/>
  <c r="BH2306" i="82" s="1"/>
  <c r="AO478" i="86"/>
  <c r="BH2290" i="82" s="1"/>
  <c r="AN473" i="86"/>
  <c r="BG2285" i="82" s="1"/>
  <c r="AN495" i="86"/>
  <c r="BG2307" i="82" s="1"/>
  <c r="AL499" i="86"/>
  <c r="BE2311" i="82" s="1"/>
  <c r="AO470" i="86"/>
  <c r="BH2282" i="82" s="1"/>
  <c r="AM497" i="86"/>
  <c r="BF2309" i="82" s="1"/>
  <c r="AM499" i="86"/>
  <c r="BF2311" i="82" s="1"/>
  <c r="AN469" i="86"/>
  <c r="BG2281" i="82" s="1"/>
  <c r="AM468" i="86"/>
  <c r="BF2280" i="82" s="1"/>
  <c r="AN479" i="86"/>
  <c r="BG2291" i="82" s="1"/>
  <c r="AO468" i="86"/>
  <c r="BH2280" i="82" s="1"/>
  <c r="AN468" i="86"/>
  <c r="BG2280" i="82" s="1"/>
  <c r="AM478" i="86"/>
  <c r="BF2290" i="82" s="1"/>
  <c r="AO477" i="86"/>
  <c r="BH2289" i="82" s="1"/>
  <c r="AJ472" i="86"/>
  <c r="BC2284" i="82" s="1"/>
  <c r="AN483" i="86"/>
  <c r="BG2295" i="82" s="1"/>
  <c r="AO489" i="86"/>
  <c r="BH2301" i="82" s="1"/>
  <c r="AM479" i="86"/>
  <c r="BF2291" i="82" s="1"/>
  <c r="AN485" i="86"/>
  <c r="BG2297" i="82" s="1"/>
  <c r="AL500" i="86"/>
  <c r="BE2312" i="82" s="1"/>
  <c r="AM490" i="86"/>
  <c r="BF2302" i="82" s="1"/>
  <c r="AN481" i="86"/>
  <c r="BG2293" i="82" s="1"/>
  <c r="AN477" i="86"/>
  <c r="BG2289" i="82" s="1"/>
  <c r="AN490" i="86"/>
  <c r="BG2302" i="82" s="1"/>
  <c r="AO480" i="86"/>
  <c r="BH2292" i="82" s="1"/>
  <c r="AM474" i="86"/>
  <c r="BF2286" i="82" s="1"/>
  <c r="AN500" i="86"/>
  <c r="BG2312" i="82" s="1"/>
  <c r="AJ491" i="86"/>
  <c r="BC2303" i="82" s="1"/>
  <c r="AO473" i="86"/>
  <c r="BH2285" i="82" s="1"/>
  <c r="AL483" i="86"/>
  <c r="BE2295" i="82" s="1"/>
  <c r="AO497" i="86"/>
  <c r="BH2309" i="82" s="1"/>
  <c r="AO496" i="86"/>
  <c r="BH2308" i="82" s="1"/>
  <c r="AO498" i="86"/>
  <c r="BH2310" i="82" s="1"/>
  <c r="AL488" i="86"/>
  <c r="BE2300" i="82" s="1"/>
  <c r="AK480" i="86"/>
  <c r="BD2292" i="82" s="1"/>
  <c r="AK482" i="86"/>
  <c r="BD2294" i="82" s="1"/>
  <c r="AK492" i="86"/>
  <c r="BD2304" i="82" s="1"/>
  <c r="AK495" i="86"/>
  <c r="BD2307" i="82" s="1"/>
  <c r="AK471" i="86"/>
  <c r="BD2283" i="82" s="1"/>
  <c r="AK496" i="86"/>
  <c r="BD2308" i="82" s="1"/>
  <c r="AK481" i="86"/>
  <c r="BD2293" i="82" s="1"/>
  <c r="AK470" i="86"/>
  <c r="BD2282" i="82" s="1"/>
  <c r="AK493" i="86"/>
  <c r="BD2305" i="82" s="1"/>
  <c r="AK486" i="86"/>
  <c r="BD2298" i="82" s="1"/>
  <c r="AK475" i="86"/>
  <c r="BD2287" i="82" s="1"/>
  <c r="AK468" i="86"/>
  <c r="AK469" i="86"/>
  <c r="BD2281" i="82" s="1"/>
  <c r="AK490" i="86"/>
  <c r="BD2302" i="82" s="1"/>
  <c r="AK498" i="86"/>
  <c r="BD2310" i="82" s="1"/>
  <c r="AK499" i="86"/>
  <c r="BD2311" i="82" s="1"/>
  <c r="AK487" i="86"/>
  <c r="BD2299" i="82" s="1"/>
  <c r="AO488" i="86"/>
  <c r="BH2300" i="82" s="1"/>
  <c r="AK479" i="86"/>
  <c r="BD2291" i="82" s="1"/>
  <c r="AM477" i="86"/>
  <c r="BF2289" i="82" s="1"/>
  <c r="AO483" i="86"/>
  <c r="BH2295" i="82" s="1"/>
  <c r="AN474" i="86"/>
  <c r="BG2286" i="82" s="1"/>
  <c r="AO471" i="86"/>
  <c r="BH2283" i="82" s="1"/>
  <c r="AL482" i="86"/>
  <c r="BE2294" i="82" s="1"/>
  <c r="AO486" i="86"/>
  <c r="BH2298" i="82" s="1"/>
  <c r="AM472" i="86"/>
  <c r="BF2284" i="82" s="1"/>
  <c r="AM496" i="86"/>
  <c r="BF2308" i="82" s="1"/>
  <c r="AL478" i="86"/>
  <c r="BE2290" i="82" s="1"/>
  <c r="AM475" i="86"/>
  <c r="BF2287" i="82" s="1"/>
  <c r="AN499" i="86"/>
  <c r="BG2311" i="82" s="1"/>
  <c r="AM487" i="86"/>
  <c r="BF2299" i="82" s="1"/>
  <c r="AL485" i="86"/>
  <c r="BE2297" i="82" s="1"/>
  <c r="AN482" i="86"/>
  <c r="BG2294" i="82" s="1"/>
  <c r="AM476" i="86"/>
  <c r="BF2288" i="82" s="1"/>
  <c r="AN475" i="86"/>
  <c r="BG2287" i="82" s="1"/>
  <c r="AO479" i="86"/>
  <c r="BH2291" i="82" s="1"/>
  <c r="AL469" i="86"/>
  <c r="BE2281" i="82" s="1"/>
  <c r="AL479" i="86"/>
  <c r="BE2291" i="82" s="1"/>
  <c r="AO475" i="86"/>
  <c r="BH2287" i="82" s="1"/>
  <c r="AM500" i="86"/>
  <c r="BF2312" i="82" s="1"/>
  <c r="AK491" i="86"/>
  <c r="BD2303" i="82" s="1"/>
  <c r="AL489" i="86"/>
  <c r="BE2301" i="82" s="1"/>
  <c r="AO491" i="86"/>
  <c r="BH2303" i="82" s="1"/>
  <c r="AK476" i="86"/>
  <c r="BD2288" i="82" s="1"/>
  <c r="AM483" i="86"/>
  <c r="BF2295" i="82" s="1"/>
  <c r="AM470" i="86"/>
  <c r="BF2282" i="82" s="1"/>
  <c r="AM498" i="86"/>
  <c r="BF2310" i="82" s="1"/>
  <c r="AO500" i="86"/>
  <c r="BH2312" i="82" s="1"/>
  <c r="AN497" i="86"/>
  <c r="BG2309" i="82" s="1"/>
  <c r="AL493" i="86"/>
  <c r="BE2305" i="82" s="1"/>
  <c r="AK478" i="86"/>
  <c r="BD2290" i="82" s="1"/>
  <c r="AL484" i="86"/>
  <c r="BE2296" i="82" s="1"/>
  <c r="AN471" i="86"/>
  <c r="BG2283" i="82" s="1"/>
  <c r="AK488" i="86"/>
  <c r="BD2300" i="82" s="1"/>
  <c r="AM482" i="86"/>
  <c r="BF2294" i="82" s="1"/>
  <c r="AL497" i="86"/>
  <c r="BE2309" i="82" s="1"/>
  <c r="AL473" i="86"/>
  <c r="BE2285" i="82" s="1"/>
  <c r="AM494" i="86"/>
  <c r="BF2306" i="82" s="1"/>
  <c r="AN491" i="86"/>
  <c r="BG2303" i="82" s="1"/>
  <c r="AO499" i="86"/>
  <c r="BH2311" i="82" s="1"/>
  <c r="AN493" i="86"/>
  <c r="BG2305" i="82" s="1"/>
  <c r="AM469" i="86"/>
  <c r="BF2281" i="82" s="1"/>
  <c r="AL491" i="86"/>
  <c r="BE2303" i="82" s="1"/>
  <c r="AM471" i="86"/>
  <c r="BF2283" i="82" s="1"/>
  <c r="AM480" i="86"/>
  <c r="BF2292" i="82" s="1"/>
  <c r="AK484" i="86"/>
  <c r="BD2296" i="82" s="1"/>
  <c r="AN476" i="86"/>
  <c r="BG2288" i="82" s="1"/>
  <c r="AM486" i="86"/>
  <c r="BF2298" i="82" s="1"/>
  <c r="AL480" i="86"/>
  <c r="BE2292" i="82" s="1"/>
  <c r="AM473" i="86"/>
  <c r="BF2285" i="82" s="1"/>
  <c r="AL481" i="86"/>
  <c r="BE2293" i="82" s="1"/>
  <c r="AL494" i="86"/>
  <c r="BE2306" i="82" s="1"/>
  <c r="AK500" i="86"/>
  <c r="BD2312" i="82" s="1"/>
  <c r="AL486" i="86"/>
  <c r="BE2298" i="82" s="1"/>
  <c r="AK473" i="86"/>
  <c r="BD2285" i="82" s="1"/>
  <c r="AN487" i="86"/>
  <c r="BG2299" i="82" s="1"/>
  <c r="AK489" i="86"/>
  <c r="BD2301" i="82" s="1"/>
  <c r="AK474" i="86"/>
  <c r="BD2286" i="82" s="1"/>
  <c r="AK485" i="86"/>
  <c r="BD2297" i="82" s="1"/>
  <c r="AJ475" i="86"/>
  <c r="BC2287" i="82" s="1"/>
  <c r="AJ484" i="86"/>
  <c r="BC2296" i="82" s="1"/>
  <c r="AJ476" i="86"/>
  <c r="BC2288" i="82" s="1"/>
  <c r="AJ487" i="86"/>
  <c r="BC2299" i="82" s="1"/>
  <c r="AJ495" i="86"/>
  <c r="BC2307" i="82" s="1"/>
  <c r="AJ494" i="86"/>
  <c r="BC2306" i="82" s="1"/>
  <c r="AJ498" i="86"/>
  <c r="BC2310" i="82" s="1"/>
  <c r="AJ496" i="86"/>
  <c r="BC2308" i="82" s="1"/>
  <c r="AJ471" i="86"/>
  <c r="BC2283" i="82" s="1"/>
  <c r="AJ488" i="86"/>
  <c r="BC2300" i="82" s="1"/>
  <c r="AJ489" i="86"/>
  <c r="BC2301" i="82" s="1"/>
  <c r="AL496" i="86"/>
  <c r="BE2308" i="82" s="1"/>
  <c r="AM485" i="86"/>
  <c r="BF2297" i="82" s="1"/>
  <c r="AJ490" i="86"/>
  <c r="BC2302" i="82" s="1"/>
  <c r="AL476" i="86"/>
  <c r="BE2288" i="82" s="1"/>
  <c r="AK494" i="86"/>
  <c r="BD2306" i="82" s="1"/>
  <c r="AL475" i="86"/>
  <c r="BE2287" i="82" s="1"/>
  <c r="AM495" i="86"/>
  <c r="BF2307" i="82" s="1"/>
  <c r="AJ493" i="86"/>
  <c r="BC2305" i="82" s="1"/>
  <c r="AO472" i="86"/>
  <c r="BH2284" i="82" s="1"/>
  <c r="AJ486" i="86"/>
  <c r="BC2298" i="82" s="1"/>
  <c r="AJ483" i="86"/>
  <c r="BC2295" i="82" s="1"/>
  <c r="AL471" i="86"/>
  <c r="BE2283" i="82" s="1"/>
  <c r="AJ492" i="86"/>
  <c r="AK472" i="86"/>
  <c r="BD2284" i="82" s="1"/>
  <c r="AM491" i="86"/>
  <c r="BF2303" i="82" s="1"/>
  <c r="AO487" i="86"/>
  <c r="BH2299" i="82" s="1"/>
  <c r="AK483" i="86"/>
  <c r="BD2295" i="82" s="1"/>
  <c r="AM484" i="86"/>
  <c r="BF2296" i="82" s="1"/>
  <c r="AJ478" i="86"/>
  <c r="BC2290" i="82" s="1"/>
  <c r="AO469" i="86"/>
  <c r="BH2281" i="82" s="1"/>
  <c r="AJ499" i="86"/>
  <c r="BC2311" i="82" s="1"/>
  <c r="AK477" i="86"/>
  <c r="BD2289" i="82" s="1"/>
  <c r="AJ497" i="86"/>
  <c r="BC2309" i="82" s="1"/>
  <c r="AJ468" i="86"/>
  <c r="BC2280" i="82" s="1"/>
  <c r="AO482" i="86"/>
  <c r="BH2294" i="82" s="1"/>
  <c r="AB470" i="86"/>
  <c r="BI2198" i="82" s="1"/>
  <c r="U492" i="86"/>
  <c r="BI2178" i="82" s="1"/>
  <c r="AB469" i="86"/>
  <c r="BI2197" i="82" s="1"/>
  <c r="AB498" i="86"/>
  <c r="BI2226" i="82" s="1"/>
  <c r="AB475" i="86"/>
  <c r="BI2203" i="82" s="1"/>
  <c r="U481" i="86"/>
  <c r="BI2167" i="82" s="1"/>
  <c r="AI475" i="86"/>
  <c r="BI2245" i="82" s="1"/>
  <c r="AI500" i="86"/>
  <c r="BI2270" i="82" s="1"/>
  <c r="AB476" i="86"/>
  <c r="BI2204" i="82" s="1"/>
  <c r="AI488" i="86"/>
  <c r="BI2258" i="82" s="1"/>
  <c r="AB488" i="86"/>
  <c r="BI2216" i="82" s="1"/>
  <c r="AB494" i="86"/>
  <c r="BI2222" i="82" s="1"/>
  <c r="AB487" i="86"/>
  <c r="BI2215" i="82" s="1"/>
  <c r="AB490" i="86"/>
  <c r="BI2218" i="82" s="1"/>
  <c r="AB481" i="86"/>
  <c r="BI2209" i="82" s="1"/>
  <c r="AB491" i="86"/>
  <c r="BI2219" i="82" s="1"/>
  <c r="AI478" i="86"/>
  <c r="BI2248" i="82" s="1"/>
  <c r="AI497" i="86"/>
  <c r="BI2267" i="82" s="1"/>
  <c r="U491" i="86"/>
  <c r="BI2177" i="82" s="1"/>
  <c r="AI472" i="86"/>
  <c r="BI2242" i="82" s="1"/>
  <c r="AI477" i="86"/>
  <c r="BI2247" i="82" s="1"/>
  <c r="AB482" i="86"/>
  <c r="BI2210" i="82" s="1"/>
  <c r="U480" i="86"/>
  <c r="BI2166" i="82" s="1"/>
  <c r="AI487" i="86"/>
  <c r="BI2257" i="82" s="1"/>
  <c r="U496" i="86"/>
  <c r="BI2182" i="82" s="1"/>
  <c r="U484" i="86"/>
  <c r="BI2170" i="82" s="1"/>
  <c r="U497" i="86"/>
  <c r="BI2183" i="82" s="1"/>
  <c r="U473" i="86"/>
  <c r="BI2159" i="82" s="1"/>
  <c r="AI483" i="86"/>
  <c r="BI2253" i="82" s="1"/>
  <c r="AI491" i="86"/>
  <c r="BI2261" i="82" s="1"/>
  <c r="AI480" i="86"/>
  <c r="BI2250" i="82" s="1"/>
  <c r="U477" i="86"/>
  <c r="BI2163" i="82" s="1"/>
  <c r="U479" i="86"/>
  <c r="BI2165" i="82" s="1"/>
  <c r="U495" i="86"/>
  <c r="BI2181" i="82" s="1"/>
  <c r="U494" i="86"/>
  <c r="BI2180" i="82" s="1"/>
  <c r="AI495" i="86"/>
  <c r="BI2265" i="82" s="1"/>
  <c r="AI494" i="86"/>
  <c r="BI2264" i="82" s="1"/>
  <c r="AB492" i="86"/>
  <c r="BI2220" i="82" s="1"/>
  <c r="U493" i="86"/>
  <c r="BI2179" i="82" s="1"/>
  <c r="AI471" i="86"/>
  <c r="BI2241" i="82" s="1"/>
  <c r="N485" i="86"/>
  <c r="BI2129" i="82" s="1"/>
  <c r="N475" i="86"/>
  <c r="BI2119" i="82" s="1"/>
  <c r="N494" i="86"/>
  <c r="BI2138" i="82" s="1"/>
  <c r="N496" i="86"/>
  <c r="BI2140" i="82" s="1"/>
  <c r="N476" i="86"/>
  <c r="BI2120" i="82" s="1"/>
  <c r="N481" i="86"/>
  <c r="BI2125" i="82" s="1"/>
  <c r="AB483" i="86"/>
  <c r="BI2211" i="82" s="1"/>
  <c r="N482" i="86"/>
  <c r="BI2126" i="82" s="1"/>
  <c r="N474" i="86"/>
  <c r="BI2118" i="82" s="1"/>
  <c r="N484" i="86"/>
  <c r="BI2128" i="82" s="1"/>
  <c r="N500" i="86"/>
  <c r="BI2144" i="82" s="1"/>
  <c r="N477" i="86"/>
  <c r="BI2121" i="82" s="1"/>
  <c r="N491" i="86"/>
  <c r="BI2135" i="82" s="1"/>
  <c r="N470" i="86"/>
  <c r="BI2114" i="82" s="1"/>
  <c r="N480" i="86"/>
  <c r="BI2124" i="82" s="1"/>
  <c r="N487" i="86"/>
  <c r="BI2131" i="82" s="1"/>
  <c r="N483" i="86"/>
  <c r="BI2127" i="82" s="1"/>
  <c r="N492" i="86"/>
  <c r="BI2136" i="82" s="1"/>
  <c r="N479" i="86"/>
  <c r="BI2123" i="82" s="1"/>
  <c r="N471" i="86"/>
  <c r="BI2115" i="82" s="1"/>
  <c r="N473" i="86"/>
  <c r="BI2117" i="82" s="1"/>
  <c r="AI492" i="86"/>
  <c r="BI2262" i="82" s="1"/>
  <c r="AB500" i="86"/>
  <c r="BI2228" i="82" s="1"/>
  <c r="AI476" i="86"/>
  <c r="BI2246" i="82" s="1"/>
  <c r="N489" i="86"/>
  <c r="BI2133" i="82" s="1"/>
  <c r="AI496" i="86"/>
  <c r="BI2266" i="82" s="1"/>
  <c r="AB493" i="86"/>
  <c r="BI2221" i="82" s="1"/>
  <c r="U470" i="86"/>
  <c r="BI2156" i="82" s="1"/>
  <c r="U472" i="86"/>
  <c r="BI2158" i="82" s="1"/>
  <c r="U500" i="86"/>
  <c r="BI2186" i="82" s="1"/>
  <c r="AI479" i="86"/>
  <c r="BI2249" i="82" s="1"/>
  <c r="AB473" i="86"/>
  <c r="BI2201" i="82" s="1"/>
  <c r="AI482" i="86"/>
  <c r="BI2252" i="82" s="1"/>
  <c r="U485" i="86"/>
  <c r="BI2171" i="82" s="1"/>
  <c r="AI486" i="86"/>
  <c r="BI2256" i="82" s="1"/>
  <c r="U478" i="86"/>
  <c r="BI2164" i="82" s="1"/>
  <c r="N490" i="86"/>
  <c r="BI2134" i="82" s="1"/>
  <c r="U483" i="86"/>
  <c r="BI2169" i="82" s="1"/>
  <c r="AI485" i="86"/>
  <c r="BI2255" i="82" s="1"/>
  <c r="AI469" i="86"/>
  <c r="BI2239" i="82" s="1"/>
  <c r="U471" i="86"/>
  <c r="BI2157" i="82" s="1"/>
  <c r="N498" i="86"/>
  <c r="BI2142" i="82" s="1"/>
  <c r="N469" i="86"/>
  <c r="BI2113" i="82" s="1"/>
  <c r="N472" i="86"/>
  <c r="BI2116" i="82" s="1"/>
  <c r="AI474" i="86"/>
  <c r="BI2244" i="82" s="1"/>
  <c r="U487" i="86"/>
  <c r="BI2173" i="82" s="1"/>
  <c r="N493" i="86"/>
  <c r="BI2137" i="82" s="1"/>
  <c r="U469" i="86"/>
  <c r="BI2155" i="82" s="1"/>
  <c r="U476" i="86"/>
  <c r="BI2162" i="82" s="1"/>
  <c r="AB480" i="86"/>
  <c r="BI2208" i="82" s="1"/>
  <c r="AI490" i="86"/>
  <c r="BI2260" i="82" s="1"/>
  <c r="AI470" i="86"/>
  <c r="BI2240" i="82" s="1"/>
  <c r="AI498" i="86"/>
  <c r="BI2268" i="82" s="1"/>
  <c r="N488" i="86"/>
  <c r="BI2132" i="82" s="1"/>
  <c r="N495" i="86"/>
  <c r="BI2139" i="82" s="1"/>
  <c r="N497" i="86"/>
  <c r="BI2141" i="82" s="1"/>
  <c r="AI484" i="86"/>
  <c r="BI2254" i="82" s="1"/>
  <c r="U486" i="86"/>
  <c r="BI2172" i="82" s="1"/>
  <c r="AB485" i="86"/>
  <c r="BI2213" i="82" s="1"/>
  <c r="AB496" i="86"/>
  <c r="BI2224" i="82" s="1"/>
  <c r="AB474" i="86"/>
  <c r="BI2202" i="82" s="1"/>
  <c r="U482" i="86"/>
  <c r="BI2168" i="82" s="1"/>
  <c r="U488" i="86"/>
  <c r="BI2174" i="82" s="1"/>
  <c r="AI499" i="86"/>
  <c r="BI2269" i="82" s="1"/>
  <c r="U498" i="86"/>
  <c r="BI2184" i="82" s="1"/>
  <c r="N478" i="86"/>
  <c r="BI2122" i="82" s="1"/>
  <c r="U499" i="86"/>
  <c r="BI2185" i="82" s="1"/>
  <c r="U474" i="86"/>
  <c r="BI2160" i="82" s="1"/>
  <c r="AI493" i="86"/>
  <c r="BI2263" i="82" s="1"/>
  <c r="U475" i="86"/>
  <c r="BI2161" i="82" s="1"/>
  <c r="AI489" i="86"/>
  <c r="BI2259" i="82" s="1"/>
  <c r="AB497" i="86"/>
  <c r="BI2225" i="82" s="1"/>
  <c r="AB484" i="86"/>
  <c r="BI2212" i="82" s="1"/>
  <c r="AI481" i="86"/>
  <c r="BI2251" i="82" s="1"/>
  <c r="N486" i="86"/>
  <c r="BI2130" i="82" s="1"/>
  <c r="AB471" i="86"/>
  <c r="BI2199" i="82" s="1"/>
  <c r="AB472" i="86"/>
  <c r="BI2200" i="82" s="1"/>
  <c r="AB489" i="86"/>
  <c r="BI2217" i="82" s="1"/>
  <c r="AB479" i="86"/>
  <c r="BI2207" i="82" s="1"/>
  <c r="AI473" i="86"/>
  <c r="BI2243" i="82" s="1"/>
  <c r="BD2280" i="82" l="1"/>
  <c r="AK501" i="86"/>
  <c r="AP468" i="86"/>
  <c r="H509" i="86"/>
  <c r="BC2153" i="82" s="1"/>
  <c r="BC2145" i="82"/>
  <c r="M509" i="86"/>
  <c r="BH2153" i="82" s="1"/>
  <c r="BH2145" i="82"/>
  <c r="R509" i="86"/>
  <c r="BF2195" i="82" s="1"/>
  <c r="BF2187" i="82"/>
  <c r="Y509" i="86"/>
  <c r="BF2237" i="82" s="1"/>
  <c r="BF2229" i="82"/>
  <c r="AC509" i="86"/>
  <c r="BC2279" i="82" s="1"/>
  <c r="BC2271" i="82"/>
  <c r="N374" i="86"/>
  <c r="BI1523" i="82" s="1"/>
  <c r="BI1515" i="82"/>
  <c r="AP492" i="86"/>
  <c r="BI2304" i="82" s="1"/>
  <c r="BC2304" i="82"/>
  <c r="J509" i="86"/>
  <c r="BE2153" i="82" s="1"/>
  <c r="BE2145" i="82"/>
  <c r="K509" i="86"/>
  <c r="BF2153" i="82" s="1"/>
  <c r="BF2145" i="82"/>
  <c r="P509" i="86"/>
  <c r="BD2195" i="82" s="1"/>
  <c r="BD2187" i="82"/>
  <c r="Q509" i="86"/>
  <c r="BE2195" i="82" s="1"/>
  <c r="BE2187" i="82"/>
  <c r="V509" i="86"/>
  <c r="BC2237" i="82" s="1"/>
  <c r="BC2229" i="82"/>
  <c r="AF509" i="86"/>
  <c r="BF2279" i="82" s="1"/>
  <c r="BF2271" i="82"/>
  <c r="I509" i="86"/>
  <c r="BD2153" i="82" s="1"/>
  <c r="BD2145" i="82"/>
  <c r="S509" i="86"/>
  <c r="BG2195" i="82" s="1"/>
  <c r="BG2187" i="82"/>
  <c r="O509" i="86"/>
  <c r="BC2195" i="82" s="1"/>
  <c r="BC2187" i="82"/>
  <c r="Z509" i="86"/>
  <c r="BG2237" i="82" s="1"/>
  <c r="BG2229" i="82"/>
  <c r="W509" i="86"/>
  <c r="BD2237" i="82" s="1"/>
  <c r="BD2229" i="82"/>
  <c r="AH509" i="86"/>
  <c r="BH2279" i="82" s="1"/>
  <c r="BH2271" i="82"/>
  <c r="AG509" i="86"/>
  <c r="BG2279" i="82" s="1"/>
  <c r="BG2271" i="82"/>
  <c r="L509" i="86"/>
  <c r="BG2153" i="82" s="1"/>
  <c r="BG2145" i="82"/>
  <c r="T509" i="86"/>
  <c r="BH2195" i="82" s="1"/>
  <c r="BH2187" i="82"/>
  <c r="AA509" i="86"/>
  <c r="BH2237" i="82" s="1"/>
  <c r="BH2229" i="82"/>
  <c r="AE509" i="86"/>
  <c r="BE2279" i="82" s="1"/>
  <c r="BE2271" i="82"/>
  <c r="AD509" i="86"/>
  <c r="BD2279" i="82" s="1"/>
  <c r="BD2271" i="82"/>
  <c r="X509" i="86"/>
  <c r="BE2237" i="82" s="1"/>
  <c r="BE2229" i="82"/>
  <c r="AO501" i="86"/>
  <c r="AP487" i="86"/>
  <c r="BI2299" i="82" s="1"/>
  <c r="AB501" i="86"/>
  <c r="AP496" i="86"/>
  <c r="BI2308" i="82" s="1"/>
  <c r="AP499" i="86"/>
  <c r="BI2311" i="82" s="1"/>
  <c r="AP497" i="86"/>
  <c r="BI2309" i="82" s="1"/>
  <c r="AP473" i="86"/>
  <c r="BI2285" i="82" s="1"/>
  <c r="AP485" i="86"/>
  <c r="BI2297" i="82" s="1"/>
  <c r="AP493" i="86"/>
  <c r="BI2305" i="82" s="1"/>
  <c r="AP489" i="86"/>
  <c r="BI2301" i="82" s="1"/>
  <c r="AP498" i="86"/>
  <c r="BI2310" i="82" s="1"/>
  <c r="AP476" i="86"/>
  <c r="BI2288" i="82" s="1"/>
  <c r="AP491" i="86"/>
  <c r="BI2303" i="82" s="1"/>
  <c r="AN501" i="86"/>
  <c r="AP469" i="86"/>
  <c r="BI2281" i="82" s="1"/>
  <c r="AP500" i="86"/>
  <c r="BI2312" i="82" s="1"/>
  <c r="AL501" i="86"/>
  <c r="AP474" i="86"/>
  <c r="BI2286" i="82" s="1"/>
  <c r="AP478" i="86"/>
  <c r="BI2290" i="82" s="1"/>
  <c r="AP490" i="86"/>
  <c r="BI2302" i="82" s="1"/>
  <c r="AP494" i="86"/>
  <c r="BI2306" i="82" s="1"/>
  <c r="AP484" i="86"/>
  <c r="BI2296" i="82" s="1"/>
  <c r="AP472" i="86"/>
  <c r="BI2284" i="82" s="1"/>
  <c r="AP480" i="86"/>
  <c r="BI2292" i="82" s="1"/>
  <c r="AP479" i="86"/>
  <c r="BI2291" i="82" s="1"/>
  <c r="AP477" i="86"/>
  <c r="BI2289" i="82" s="1"/>
  <c r="AP482" i="86"/>
  <c r="BI2294" i="82" s="1"/>
  <c r="AM501" i="86"/>
  <c r="AI501" i="86"/>
  <c r="AP483" i="86"/>
  <c r="BI2295" i="82" s="1"/>
  <c r="AP488" i="86"/>
  <c r="BI2300" i="82" s="1"/>
  <c r="AP486" i="86"/>
  <c r="BI2298" i="82" s="1"/>
  <c r="AP471" i="86"/>
  <c r="BI2283" i="82" s="1"/>
  <c r="AP495" i="86"/>
  <c r="BI2307" i="82" s="1"/>
  <c r="AP475" i="86"/>
  <c r="BI2287" i="82" s="1"/>
  <c r="AP481" i="86"/>
  <c r="BI2293" i="82" s="1"/>
  <c r="AP470" i="86"/>
  <c r="BI2282" i="82" s="1"/>
  <c r="U501" i="86"/>
  <c r="N501" i="86"/>
  <c r="BI2280" i="82"/>
  <c r="AJ501" i="86"/>
  <c r="AP501" i="86" l="1"/>
  <c r="AK509" i="86"/>
  <c r="BD2321" i="82" s="1"/>
  <c r="BD2313" i="82"/>
  <c r="U509" i="86"/>
  <c r="BI2195" i="82" s="1"/>
  <c r="BI2187" i="82"/>
  <c r="AB509" i="86"/>
  <c r="BI2237" i="82" s="1"/>
  <c r="BI2229" i="82"/>
  <c r="N509" i="86"/>
  <c r="BI2153" i="82" s="1"/>
  <c r="BI2145" i="82"/>
  <c r="AM509" i="86"/>
  <c r="BF2321" i="82" s="1"/>
  <c r="BF2313" i="82"/>
  <c r="AJ509" i="86"/>
  <c r="BC2321" i="82" s="1"/>
  <c r="BC2313" i="82"/>
  <c r="AN509" i="86"/>
  <c r="BG2321" i="82" s="1"/>
  <c r="BG2313" i="82"/>
  <c r="AI509" i="86"/>
  <c r="BI2279" i="82" s="1"/>
  <c r="BI2271" i="82"/>
  <c r="AL509" i="86"/>
  <c r="BE2321" i="82" s="1"/>
  <c r="BE2313" i="82"/>
  <c r="AO509" i="86"/>
  <c r="BH2321" i="82" s="1"/>
  <c r="BH2313" i="82"/>
  <c r="AP509" i="86" l="1"/>
  <c r="BI2321" i="82" s="1"/>
  <c r="BI2313" i="82"/>
</calcChain>
</file>

<file path=xl/sharedStrings.xml><?xml version="1.0" encoding="utf-8"?>
<sst xmlns="http://schemas.openxmlformats.org/spreadsheetml/2006/main" count="81496" uniqueCount="688">
  <si>
    <t>&lt;&lt;&lt;&lt; HIDE &gt;&gt;&gt;&gt;</t>
  </si>
  <si>
    <t>Columns</t>
  </si>
  <si>
    <t>Select applicable</t>
  </si>
  <si>
    <t>Report Submission #</t>
  </si>
  <si>
    <t>Centennial Care MCO Financial and Utilization Reports</t>
  </si>
  <si>
    <t>MCO Acronym:</t>
  </si>
  <si>
    <t>Behavioral Health Program</t>
  </si>
  <si>
    <t>MCO Name:</t>
  </si>
  <si>
    <t>calendar year:</t>
  </si>
  <si>
    <t>Calendar Year Reporting Cycle:</t>
  </si>
  <si>
    <t>report submission:</t>
  </si>
  <si>
    <t>Report Submission Type (Quarterly or Annual Supplemental):</t>
  </si>
  <si>
    <t>Quarterly</t>
  </si>
  <si>
    <t>Annual Supplemental</t>
  </si>
  <si>
    <t>quarters:</t>
  </si>
  <si>
    <t>Quarters Included in Reports:</t>
  </si>
  <si>
    <t>Q1 Only</t>
  </si>
  <si>
    <t>Q1 through Q2</t>
  </si>
  <si>
    <t>Date Selection Confirmation</t>
  </si>
  <si>
    <t>Q1 through Q3</t>
  </si>
  <si>
    <t>Report Period Ending (mm/dd/yyyy):</t>
  </si>
  <si>
    <t>( A )</t>
  </si>
  <si>
    <t>( B )</t>
  </si>
  <si>
    <t>Q1 through Q4</t>
  </si>
  <si>
    <t>(Yes/No)</t>
  </si>
  <si>
    <t>(mm/dd/yyyy)</t>
  </si>
  <si>
    <t>YTD Period (mm/dd/yyyy):</t>
  </si>
  <si>
    <t>Incurred From</t>
  </si>
  <si>
    <t xml:space="preserve">      -      </t>
  </si>
  <si>
    <t>Incurred Through</t>
  </si>
  <si>
    <t>BCBS</t>
  </si>
  <si>
    <t>Paid Through</t>
  </si>
  <si>
    <t>PHP</t>
  </si>
  <si>
    <t>WSCC</t>
  </si>
  <si>
    <t>Lag Report Period (mm/dd/yyyy):</t>
  </si>
  <si>
    <t>-</t>
  </si>
  <si>
    <t>v01</t>
  </si>
  <si>
    <t>v02</t>
  </si>
  <si>
    <t>Note:</t>
  </si>
  <si>
    <t>v03</t>
  </si>
  <si>
    <t>Because dates in this section are populated automatically,</t>
  </si>
  <si>
    <t>v04</t>
  </si>
  <si>
    <t>Prepared By:</t>
  </si>
  <si>
    <t>the MCO must confirm the accuracy of the respective dates</t>
  </si>
  <si>
    <t>v05</t>
  </si>
  <si>
    <t>Name</t>
  </si>
  <si>
    <t>by entering “Yes” or “No” for each date in the spaces</t>
  </si>
  <si>
    <t>v06</t>
  </si>
  <si>
    <t>Contact Phone</t>
  </si>
  <si>
    <t>provided in Column A. For any entry of “No”, the MCO must</t>
  </si>
  <si>
    <t>v07</t>
  </si>
  <si>
    <t>Contact Email</t>
  </si>
  <si>
    <t>enter the actual date in Column B and provide an</t>
  </si>
  <si>
    <t>v08</t>
  </si>
  <si>
    <t>Date Prepared (mm/dd/yyyy)</t>
  </si>
  <si>
    <t>explanation in the MCO notes.</t>
  </si>
  <si>
    <t>v09</t>
  </si>
  <si>
    <t>v10</t>
  </si>
  <si>
    <t>Reporting Package Contents</t>
  </si>
  <si>
    <t>Annual</t>
  </si>
  <si>
    <t>Financial Reporting</t>
  </si>
  <si>
    <t>Tab Name</t>
  </si>
  <si>
    <t>Report Name and Description</t>
  </si>
  <si>
    <r>
      <t xml:space="preserve">Quarterly </t>
    </r>
    <r>
      <rPr>
        <b/>
        <vertAlign val="superscript"/>
        <sz val="10"/>
        <color theme="1"/>
        <rFont val="Arial"/>
        <family val="2"/>
      </rPr>
      <t>1,2</t>
    </r>
  </si>
  <si>
    <r>
      <t xml:space="preserve">   Supplement </t>
    </r>
    <r>
      <rPr>
        <b/>
        <vertAlign val="superscript"/>
        <sz val="10"/>
        <color theme="1"/>
        <rFont val="Arial"/>
        <family val="2"/>
      </rPr>
      <t>1,3</t>
    </r>
  </si>
  <si>
    <r>
      <t xml:space="preserve">Guide Section </t>
    </r>
    <r>
      <rPr>
        <b/>
        <vertAlign val="superscript"/>
        <sz val="10"/>
        <color theme="1"/>
        <rFont val="Arial"/>
        <family val="2"/>
      </rPr>
      <t>4</t>
    </r>
  </si>
  <si>
    <t>Information Input</t>
  </si>
  <si>
    <t>MCO information and report time period</t>
  </si>
  <si>
    <t>Y</t>
  </si>
  <si>
    <t>N</t>
  </si>
  <si>
    <t>Notes</t>
  </si>
  <si>
    <t>MCO explanations, disclosures, and write-ins</t>
  </si>
  <si>
    <t>MCO identification and explanation of material changes, etc.</t>
  </si>
  <si>
    <t>Check Totals</t>
  </si>
  <si>
    <t>Identifies any differences where information is expected to match</t>
  </si>
  <si>
    <t>Data Export</t>
  </si>
  <si>
    <t>Arrays select reported data in a flat file format</t>
  </si>
  <si>
    <t>Due Dates and Notes:</t>
  </si>
  <si>
    <t>1 - If a due date falls on a weekend or state holiday, reports will be due the next business day</t>
  </si>
  <si>
    <t>2 - The report is due forty-five (45) calendar days from the end of the quarter or the fifteenth (15th) day of the second month following the end of the quarter</t>
  </si>
  <si>
    <t xml:space="preserve">3 - Annual supplement due May 15
</t>
  </si>
  <si>
    <t>4 - Although a specific section of the financial reporting guide is separately identified for each report, there are still many other important reporting guidelines and instructions</t>
  </si>
  <si>
    <t xml:space="preserve">      throughout the guide that are also applicable to each report. Prior to submission of this financial reporting package, the MCO should review the reporting guide to ensure that all</t>
  </si>
  <si>
    <t xml:space="preserve">      applicable guidelines and instructions have been followed.</t>
  </si>
  <si>
    <t>Cohorts Included in Reporting Package</t>
  </si>
  <si>
    <t>Cohort</t>
  </si>
  <si>
    <t>Number</t>
  </si>
  <si>
    <t>Cohort Description</t>
  </si>
  <si>
    <t>Grouping</t>
  </si>
  <si>
    <t>201</t>
  </si>
  <si>
    <t>TANF / AFDC, All Ages Male &amp; Female</t>
  </si>
  <si>
    <t>TANF</t>
  </si>
  <si>
    <t>202</t>
  </si>
  <si>
    <t>CYFD, All Ages Male &amp; Female</t>
  </si>
  <si>
    <t>203</t>
  </si>
  <si>
    <t xml:space="preserve">SSI, B&amp;D, Waiver - Age 0 to 14 Years Male &amp; Female </t>
  </si>
  <si>
    <t>SSI</t>
  </si>
  <si>
    <t>204</t>
  </si>
  <si>
    <t xml:space="preserve">SSI, B&amp;D, Waiver - Age 15 to 20 Years Male &amp; Female </t>
  </si>
  <si>
    <t>205</t>
  </si>
  <si>
    <t xml:space="preserve">SSI, B&amp;D, Waiver - Age 21+ Male &amp; Female </t>
  </si>
  <si>
    <t>206</t>
  </si>
  <si>
    <t xml:space="preserve">LTSS Non Dual Male &amp; Female </t>
  </si>
  <si>
    <t>LTSS</t>
  </si>
  <si>
    <t>207</t>
  </si>
  <si>
    <t xml:space="preserve">LTSS Dual Male &amp; Female </t>
  </si>
  <si>
    <t>Report 1</t>
  </si>
  <si>
    <t>FMB-BH 01</t>
  </si>
  <si>
    <t>Schedule of Revenues and Expenses by Category</t>
  </si>
  <si>
    <t>Centennial Care:  Behavioral Health</t>
  </si>
  <si>
    <t>Incurred Basis - Dollars</t>
  </si>
  <si>
    <t xml:space="preserve">TANF / AFDC, All Ages 
</t>
  </si>
  <si>
    <t xml:space="preserve">CYFD, All Ages
</t>
  </si>
  <si>
    <t>SSI, B&amp;D, Waiver- Ages 0 to 14 Years</t>
  </si>
  <si>
    <t xml:space="preserve">SSI, B&amp;D, Waiver- Ages 15 to 20 Years </t>
  </si>
  <si>
    <t xml:space="preserve">SSI, B&amp;D, Waiver- Ages 21+ </t>
  </si>
  <si>
    <t>LTSS Non Dual</t>
  </si>
  <si>
    <t>LTSS Dual</t>
  </si>
  <si>
    <t>Male &amp; Female</t>
  </si>
  <si>
    <t xml:space="preserve">TANF
</t>
  </si>
  <si>
    <t xml:space="preserve">SSI
</t>
  </si>
  <si>
    <t xml:space="preserve">LTSS
</t>
  </si>
  <si>
    <t>Line</t>
  </si>
  <si>
    <t>Cohort: 201</t>
  </si>
  <si>
    <t>Cohort: 202</t>
  </si>
  <si>
    <t>Cohort: 203</t>
  </si>
  <si>
    <t>Cohort: 204</t>
  </si>
  <si>
    <t>Cohort: 205</t>
  </si>
  <si>
    <t>Cohort: 206</t>
  </si>
  <si>
    <t>Cohort: 207</t>
  </si>
  <si>
    <t>(Cohorts: 201, 202)</t>
  </si>
  <si>
    <t>(Cohorts: 203-205)</t>
  </si>
  <si>
    <t>(Cohorts: 206, 207)</t>
  </si>
  <si>
    <t>Total TANF, SSI &amp; LTSS</t>
  </si>
  <si>
    <t>#</t>
  </si>
  <si>
    <t>Q1</t>
  </si>
  <si>
    <t>Q2</t>
  </si>
  <si>
    <t>Q3</t>
  </si>
  <si>
    <t>Q4</t>
  </si>
  <si>
    <t>YTD</t>
  </si>
  <si>
    <t>Member Months</t>
  </si>
  <si>
    <t>REVENUES</t>
  </si>
  <si>
    <t>Capitation</t>
  </si>
  <si>
    <t>I/T/U Revenue - For Services Subject to OMB Rates</t>
  </si>
  <si>
    <t>I/T/U Revenue - For Services NOT Subject to OMB Codes/Rates</t>
  </si>
  <si>
    <t>Reserved for Future Use</t>
  </si>
  <si>
    <t>Other</t>
  </si>
  <si>
    <t>TOTAL PREMIUM REVENUE (2 through 6)</t>
  </si>
  <si>
    <t>Investment Income</t>
  </si>
  <si>
    <t>Other Income</t>
  </si>
  <si>
    <t>TOTAL REVENUE (7+8+9)</t>
  </si>
  <si>
    <t>EXPENSES</t>
  </si>
  <si>
    <t>HEALTH CARE</t>
  </si>
  <si>
    <t>Residential Treatment Center, ARTC and Group Homes &lt; 21</t>
  </si>
  <si>
    <t>Foster Care Therapeutic (TFC I &amp; II) &lt; 21</t>
  </si>
  <si>
    <t>Skills Training &amp; Development (Behavioral Management Services) &lt; 21</t>
  </si>
  <si>
    <t>BH Day Treatment &lt; 21</t>
  </si>
  <si>
    <t>Psychosocial Rehab Services for Adults =&gt;18</t>
  </si>
  <si>
    <t>Evaluations and Therapies (Non-Hospital Outpatient)</t>
  </si>
  <si>
    <t>Testing (Non-Hospital Outpatient)</t>
  </si>
  <si>
    <t>Functional Family Therapy (FFT) (Non-Hospital Outpatient)</t>
  </si>
  <si>
    <t>Outpatient Hospital (Evaluations, Therapies, and BH Physical Evaluations)</t>
  </si>
  <si>
    <t>Partial Hospitalization Program (BH Treatment Services)</t>
  </si>
  <si>
    <t>Hospital Outpatient Facility (BH Treatment Services)</t>
  </si>
  <si>
    <t>Hospital Inpatient Facility (Psychiatric Hospitalization Services)</t>
  </si>
  <si>
    <t>Inpatient and Residential Professional Charges</t>
  </si>
  <si>
    <t>Intensive Outpatient Program Services (IOP)</t>
  </si>
  <si>
    <t>Adaptive Skills Building (ABS)</t>
  </si>
  <si>
    <t>BH Pharmaceuticals</t>
  </si>
  <si>
    <t>Suboxone Treatment</t>
  </si>
  <si>
    <t>Methadone Treatment</t>
  </si>
  <si>
    <t>School-Based Health Center Services</t>
  </si>
  <si>
    <t>Assertive Community Treatment (ACT)</t>
  </si>
  <si>
    <t>Multi-Systemic Therapy (MST)</t>
  </si>
  <si>
    <t>Core Service Agencies (CSA) - Other Services</t>
  </si>
  <si>
    <t>Telehealth</t>
  </si>
  <si>
    <t>Comprehensive Community Support Services (CCSS)</t>
  </si>
  <si>
    <t>Rural Health Clinics</t>
  </si>
  <si>
    <t>Federally Qualified Health Centers (FQHC's)</t>
  </si>
  <si>
    <t>Other Residential</t>
  </si>
  <si>
    <t>Other Professional BH Services</t>
  </si>
  <si>
    <t>Respite Services</t>
  </si>
  <si>
    <t>Recovery Services</t>
  </si>
  <si>
    <t>Family Support Services</t>
  </si>
  <si>
    <t>Applied Behavior Analysis (ABA)</t>
  </si>
  <si>
    <t>Pre-Tenancy/Housing Support</t>
  </si>
  <si>
    <t>SUBTOTAL HEALTH CARE (11 through 43)</t>
  </si>
  <si>
    <t>Care Coordination - Medical</t>
  </si>
  <si>
    <t>IHS, Tribal 638 &amp; I/T/Us - OMB Rate</t>
  </si>
  <si>
    <t>IHS, Tribal 638 &amp; I/T/Us - NOT Subject to OMB Codes/Rates</t>
  </si>
  <si>
    <t>Member Rewards - Goods and Services</t>
  </si>
  <si>
    <t>Member Rewards - Vendor Administration</t>
  </si>
  <si>
    <t>Value Added Services/Non-State Plan Approved Services</t>
  </si>
  <si>
    <t>Other - Outlier Services (Provide Detail in Outlier Report)</t>
  </si>
  <si>
    <t>TOTAL HEALTH CARE (44 through 51)</t>
  </si>
  <si>
    <t>Reinsurance Premium Expense</t>
  </si>
  <si>
    <t>Reinsurance Recoveries (enter as a positive amount)</t>
  </si>
  <si>
    <t>Reinsurance Expense Net of Recoveries (53-54)</t>
  </si>
  <si>
    <t>Post Payment Recoveries (enter as a positive amount)</t>
  </si>
  <si>
    <t>TOTAL NET HEALTH CARE EXPENSES (52+55-56)</t>
  </si>
  <si>
    <t>ADMINISTRATIVE</t>
  </si>
  <si>
    <t>Direct Administrative Expenses</t>
  </si>
  <si>
    <t>Indirect Administrative Expenses</t>
  </si>
  <si>
    <t>Care Coordination - Administrative</t>
  </si>
  <si>
    <t>Reserved</t>
  </si>
  <si>
    <t>TOTAL ADMINISTRATIVE EXPENSES (58 through 62)</t>
  </si>
  <si>
    <t>TOTAL EXPENSES (57+63)</t>
  </si>
  <si>
    <t>OPERATING INCOME (LOSS) (10-64)</t>
  </si>
  <si>
    <t>Provision for State, Federal, and Other Governmental Income Taxes</t>
  </si>
  <si>
    <t>Premium Tax, Net of Credits</t>
  </si>
  <si>
    <t>NMMIP</t>
  </si>
  <si>
    <t>Other Assessments</t>
  </si>
  <si>
    <t>Adjustment for Prior Period IBNP Estimates</t>
  </si>
  <si>
    <t>Non-Claim Adjustments for Prior Periods</t>
  </si>
  <si>
    <t>NET INCOME(LOSS) (65 less 66 through 71)</t>
  </si>
  <si>
    <t>Incurred Basis - PMPMs</t>
  </si>
  <si>
    <t>Report 2</t>
  </si>
  <si>
    <t>FMB-BH 02</t>
  </si>
  <si>
    <t>Schedule of Expenses Detail</t>
  </si>
  <si>
    <t>COA</t>
  </si>
  <si>
    <t>Calendar Year</t>
  </si>
  <si>
    <t>Report Line Number</t>
  </si>
  <si>
    <t>Health Care Expense Line Description</t>
  </si>
  <si>
    <t>Lag Report Mapping</t>
  </si>
  <si>
    <t>Paid Claims</t>
  </si>
  <si>
    <t>Global/
Subcap Payments</t>
  </si>
  <si>
    <t>Pharmacy Rebates</t>
  </si>
  <si>
    <t>Settlements</t>
  </si>
  <si>
    <t>Shared Risk Arrangements</t>
  </si>
  <si>
    <t>IBNP</t>
  </si>
  <si>
    <t>Total</t>
  </si>
  <si>
    <t>Report 5I</t>
  </si>
  <si>
    <t>Report 5J</t>
  </si>
  <si>
    <t>Report 5K</t>
  </si>
  <si>
    <t>Report 5L</t>
  </si>
  <si>
    <t>Report 5H</t>
  </si>
  <si>
    <t>Report 5A</t>
  </si>
  <si>
    <t>Report 5D</t>
  </si>
  <si>
    <t>Report 5M</t>
  </si>
  <si>
    <t>NA</t>
  </si>
  <si>
    <t>TANF Total</t>
  </si>
  <si>
    <t>SSI Total</t>
  </si>
  <si>
    <t>LTSS Total</t>
  </si>
  <si>
    <t>All</t>
  </si>
  <si>
    <t>Report 3</t>
  </si>
  <si>
    <t>FMB-BH 03</t>
  </si>
  <si>
    <t>Schedule of Utilization by Category</t>
  </si>
  <si>
    <t>Unit</t>
  </si>
  <si>
    <t>Category</t>
  </si>
  <si>
    <t>Description</t>
  </si>
  <si>
    <t>Days</t>
  </si>
  <si>
    <t>Day / Per Diem</t>
  </si>
  <si>
    <t>Admits</t>
  </si>
  <si>
    <t>BH Pharmaceuticals - Brand Name</t>
  </si>
  <si>
    <t>Scripts</t>
  </si>
  <si>
    <t>BH Pharmaceuticals - Generic</t>
  </si>
  <si>
    <t>BH Pharmaceuticals - Other</t>
  </si>
  <si>
    <t>Visit = Unique TCN Count</t>
  </si>
  <si>
    <t>Visits</t>
  </si>
  <si>
    <t>Report 4A</t>
  </si>
  <si>
    <t>FMB-BH 4A</t>
  </si>
  <si>
    <t>Subcapitation Expenses Detail</t>
  </si>
  <si>
    <t>Provider at:</t>
  </si>
  <si>
    <t>Admin &amp; Margin</t>
  </si>
  <si>
    <t>Health Care Expense Mapping</t>
  </si>
  <si>
    <r>
      <rPr>
        <b/>
        <u/>
        <sz val="8"/>
        <rFont val="Arial"/>
        <family val="2"/>
      </rPr>
      <t>Full</t>
    </r>
    <r>
      <rPr>
        <b/>
        <sz val="8"/>
        <rFont val="Arial"/>
        <family val="2"/>
      </rPr>
      <t xml:space="preserve"> Risk </t>
    </r>
  </si>
  <si>
    <t>Included</t>
  </si>
  <si>
    <t>Classification of Capitation Expenses</t>
  </si>
  <si>
    <t>Lag Report Where</t>
  </si>
  <si>
    <t>Medical Capitation</t>
  </si>
  <si>
    <r>
      <rPr>
        <b/>
        <u/>
        <sz val="8"/>
        <rFont val="Arial"/>
        <family val="2"/>
      </rPr>
      <t>Shared</t>
    </r>
    <r>
      <rPr>
        <b/>
        <sz val="8"/>
        <rFont val="Arial"/>
        <family val="2"/>
      </rPr>
      <t xml:space="preserve"> Risk</t>
    </r>
  </si>
  <si>
    <t>in Capitation</t>
  </si>
  <si>
    <t>Rpt 1</t>
  </si>
  <si>
    <t>By Report 1</t>
  </si>
  <si>
    <t>Lag</t>
  </si>
  <si>
    <t>Capitation Expenses</t>
  </si>
  <si>
    <r>
      <t xml:space="preserve">Provider Name </t>
    </r>
    <r>
      <rPr>
        <b/>
        <vertAlign val="superscript"/>
        <sz val="8"/>
        <rFont val="Arial"/>
        <family val="2"/>
      </rPr>
      <t>1,2,3</t>
    </r>
  </si>
  <si>
    <r>
      <t xml:space="preserve">or </t>
    </r>
    <r>
      <rPr>
        <b/>
        <u/>
        <sz val="8"/>
        <rFont val="Arial"/>
        <family val="2"/>
      </rPr>
      <t>Not</t>
    </r>
    <r>
      <rPr>
        <b/>
        <sz val="8"/>
        <rFont val="Arial"/>
        <family val="2"/>
      </rPr>
      <t xml:space="preserve"> at Risk </t>
    </r>
    <r>
      <rPr>
        <b/>
        <vertAlign val="superscript"/>
        <sz val="8"/>
        <rFont val="Arial"/>
        <family val="2"/>
      </rPr>
      <t>4</t>
    </r>
  </si>
  <si>
    <r>
      <t xml:space="preserve">Expenses </t>
    </r>
    <r>
      <rPr>
        <b/>
        <vertAlign val="superscript"/>
        <sz val="8"/>
        <rFont val="Arial"/>
        <family val="2"/>
      </rPr>
      <t>5</t>
    </r>
  </si>
  <si>
    <r>
      <t xml:space="preserve">Ln # </t>
    </r>
    <r>
      <rPr>
        <b/>
        <vertAlign val="superscript"/>
        <sz val="8"/>
        <rFont val="Arial"/>
        <family val="2"/>
      </rPr>
      <t>6</t>
    </r>
  </si>
  <si>
    <t>Health Care Expense Line Detail</t>
  </si>
  <si>
    <t>Rpt #</t>
  </si>
  <si>
    <t>Are Reported</t>
  </si>
  <si>
    <t>Total Capitated Medical Expenses:</t>
  </si>
  <si>
    <t>Notes:</t>
  </si>
  <si>
    <t>1 - Amounts reported within each line should be mutually exclusive of amounts reported within any of the other lines within this report.</t>
  </si>
  <si>
    <t>2 - Report only one unique provider per line. Do not combine multiple providers on one line.</t>
  </si>
  <si>
    <t>3 - A unique provider should be listed on multiple lines if there are multiple health care expense classifications applicable to the capitation arrangement with the provider.</t>
  </si>
  <si>
    <t>4 - Indicate whether the provider is at full risk, shared risk, or no risk for services provided under the capitated arrangement.</t>
  </si>
  <si>
    <t xml:space="preserve">5 - Where applicable, enter the portion (in dollars) of the capitated expenses reported in the cohort/quarter columns attributable to the administrative and/or margin component </t>
  </si>
  <si>
    <t xml:space="preserve">of the capitated arrangement. </t>
  </si>
  <si>
    <t xml:space="preserve">Note that amounts reported in this column are meant to be informational and are not reconciled to amounts from other reports. </t>
  </si>
  <si>
    <t>Any amounts related to capitated expenses reported in the administrative expense section of Report 1 are to be excluded from this report.</t>
  </si>
  <si>
    <t>6 - Enter the line number that corresponds to the Report 1 health care expense category where the capitated expenses for the particular capitated provider have been reported.</t>
  </si>
  <si>
    <t>If a line number is entered that does not correspond to a Report 1 health care expense category, an error message will display in the cell adjacent to the line number entry.</t>
  </si>
  <si>
    <t>Only one line number per row is permitted.</t>
  </si>
  <si>
    <r>
      <rPr>
        <b/>
        <sz val="10"/>
        <rFont val="Arial"/>
        <family val="2"/>
      </rPr>
      <t>Do Not</t>
    </r>
    <r>
      <rPr>
        <sz val="10"/>
        <rFont val="Arial"/>
        <family val="2"/>
      </rPr>
      <t xml:space="preserve"> use text format when entering the applicable Report 1 health care expense line number. </t>
    </r>
  </si>
  <si>
    <t>Rpt 1 Line # and Category of Service Description</t>
  </si>
  <si>
    <t>Supporting Lag</t>
  </si>
  <si>
    <t>Lag Report Description</t>
  </si>
  <si>
    <t>5I</t>
  </si>
  <si>
    <t>Residential Treatment Center Lag Report</t>
  </si>
  <si>
    <t>5J</t>
  </si>
  <si>
    <t>Behavioral Management Services Lag Report</t>
  </si>
  <si>
    <t>5K</t>
  </si>
  <si>
    <t>Behavioral Health Providers Lag Report</t>
  </si>
  <si>
    <t>5L</t>
  </si>
  <si>
    <t>Psychosocial Rehab Services Lag Report</t>
  </si>
  <si>
    <t>5H</t>
  </si>
  <si>
    <t>Outpatient/Clinic Services Lag Report</t>
  </si>
  <si>
    <t>5A</t>
  </si>
  <si>
    <t>Inpatient Hospital Services Lag Report</t>
  </si>
  <si>
    <t>5D</t>
  </si>
  <si>
    <t>Pharmacy Lag Report</t>
  </si>
  <si>
    <t>5M</t>
  </si>
  <si>
    <t>Community Services, Agencies Lag Report</t>
  </si>
  <si>
    <t>Capitation not included in any lag reports</t>
  </si>
  <si>
    <t>Report 4B</t>
  </si>
  <si>
    <t>FMB-BH 4B</t>
  </si>
  <si>
    <t>Subcapitation Agreement Detail</t>
  </si>
  <si>
    <t>Report Submission Type:  Annual Supplemental</t>
  </si>
  <si>
    <t>1</t>
  </si>
  <si>
    <t>Capitated Service Contract Name:</t>
  </si>
  <si>
    <t>[***Sections below to be used when actual experience becomes available***]</t>
  </si>
  <si>
    <t>Capitated Services: Future Contract Period Information</t>
  </si>
  <si>
    <t>Capitated Services Detail - CY2021</t>
  </si>
  <si>
    <t>Capitated Services Detail - CY2022</t>
  </si>
  <si>
    <t>Capitated Services Detail - CY2023</t>
  </si>
  <si>
    <t>The following information is applicable to the future</t>
  </si>
  <si>
    <t>2</t>
  </si>
  <si>
    <t>For the 12 Month Calendar-Year Ending: 12/31/2021</t>
  </si>
  <si>
    <t>For the 12 Month Calendar-Year Ending: 12/31/2022</t>
  </si>
  <si>
    <t>For the 12 Month Calendar-Year Ending: 12/31/2023</t>
  </si>
  <si>
    <t xml:space="preserve"> contract period of:</t>
  </si>
  <si>
    <t>Portion of Network Capitated (0%-100%):</t>
  </si>
  <si>
    <t>Range of Services Provided:</t>
  </si>
  <si>
    <t xml:space="preserve">     Effective Date Begin (mm/dd/yy):</t>
  </si>
  <si>
    <t xml:space="preserve">  (by Procedure Code Range(s) or Detailed Service Description)</t>
  </si>
  <si>
    <t xml:space="preserve">     Effective Date End (mm/dd/yy):</t>
  </si>
  <si>
    <t>Contractual Capitation Amount (PMPM Basis):</t>
  </si>
  <si>
    <t>Capitated Services Questions for Future Contract Period</t>
  </si>
  <si>
    <t>Effective Date Begin
(mm/dd/yy)</t>
  </si>
  <si>
    <t>Effective Date End
(mm/dd/yy)</t>
  </si>
  <si>
    <t>PMPM</t>
  </si>
  <si>
    <t>(Please answer the following questions as they relate to the future contract period identified above)</t>
  </si>
  <si>
    <t>Response</t>
  </si>
  <si>
    <r>
      <t>Will the same provider be capitated?</t>
    </r>
    <r>
      <rPr>
        <sz val="8"/>
        <rFont val="Arial"/>
        <family val="2"/>
      </rPr>
      <t xml:space="preserve"> (Yes/No)</t>
    </r>
  </si>
  <si>
    <r>
      <t xml:space="preserve">Will the same services be capitated? </t>
    </r>
    <r>
      <rPr>
        <sz val="8"/>
        <rFont val="Arial"/>
        <family val="2"/>
      </rPr>
      <t>(Yes/No)</t>
    </r>
  </si>
  <si>
    <r>
      <t>Will new services be added to capitation?</t>
    </r>
    <r>
      <rPr>
        <sz val="8"/>
        <rFont val="Arial"/>
        <family val="2"/>
      </rPr>
      <t xml:space="preserve"> (Yes/No) Provide detail</t>
    </r>
  </si>
  <si>
    <r>
      <t xml:space="preserve">Will any prior capitated services be excluded? </t>
    </r>
    <r>
      <rPr>
        <sz val="8"/>
        <rFont val="Arial"/>
        <family val="2"/>
      </rPr>
      <t>(Yes/No) Provide detail</t>
    </r>
  </si>
  <si>
    <t>Contractual Amount (Fee Basis):</t>
  </si>
  <si>
    <t>What is the projected increase? (Enter as a %)</t>
  </si>
  <si>
    <t xml:space="preserve">Frequency of Fee Payment: </t>
  </si>
  <si>
    <t xml:space="preserve">     Identify the base time period applicable to the % increase</t>
  </si>
  <si>
    <t xml:space="preserve">(Monthly/Quarterly/Annually/Other*) </t>
  </si>
  <si>
    <t xml:space="preserve">     Identify the future time period applicable to the % increase</t>
  </si>
  <si>
    <t>Fee</t>
  </si>
  <si>
    <t>Detail for Future Contract Period Changes to Capitated Services</t>
  </si>
  <si>
    <t xml:space="preserve">(If the response is "Yes" to either question 3 or question 4 from above, </t>
  </si>
  <si>
    <t>CAPITATED SERVICES</t>
  </si>
  <si>
    <t>please provide the requested detail in the spaces below)</t>
  </si>
  <si>
    <r>
      <t xml:space="preserve">Top 10
Procedure Codes
</t>
    </r>
    <r>
      <rPr>
        <b/>
        <sz val="8"/>
        <rFont val="Arial"/>
        <family val="2"/>
      </rPr>
      <t>(Ranked by Expenditures)</t>
    </r>
  </si>
  <si>
    <t>Service Unit Cost Assumption</t>
  </si>
  <si>
    <t>Service Utilization Assumption</t>
  </si>
  <si>
    <r>
      <t xml:space="preserve">Add or Delete
</t>
    </r>
    <r>
      <rPr>
        <sz val="9"/>
        <rFont val="Arial"/>
        <family val="2"/>
      </rPr>
      <t>(Indicate)</t>
    </r>
  </si>
  <si>
    <t>Procedure Code</t>
  </si>
  <si>
    <t>[***Placeholder Sections - to be used at a later date when actual experience becomes available***]</t>
  </si>
  <si>
    <t>Add additional tables as necessary.</t>
  </si>
  <si>
    <t>*If "Other" is used as a description for the frequency of payment under fee arrangements, an explanation must be provided in the MCO notes.</t>
  </si>
  <si>
    <t>FMB-BH 5A</t>
  </si>
  <si>
    <r>
      <t xml:space="preserve">. . . Month in Which Service Provided </t>
    </r>
    <r>
      <rPr>
        <b/>
        <vertAlign val="superscript"/>
        <sz val="10"/>
        <color indexed="9"/>
        <rFont val="Arial"/>
        <family val="2"/>
      </rPr>
      <t>1</t>
    </r>
    <r>
      <rPr>
        <b/>
        <sz val="10"/>
        <color indexed="9"/>
        <rFont val="Arial"/>
        <family val="2"/>
      </rPr>
      <t xml:space="preserve"> . . . </t>
    </r>
  </si>
  <si>
    <t>Month of Payment</t>
  </si>
  <si>
    <t>Total Paid by  Month</t>
  </si>
  <si>
    <t>Months Before 35th Prior Month</t>
  </si>
  <si>
    <t>Total Claim Payments (Total Lines 1 Through 37)</t>
  </si>
  <si>
    <t xml:space="preserve">Global/Subcapitation Payments </t>
  </si>
  <si>
    <t>Pharmacy Rebates
(Enter pharmacy rebates as a negative amount)</t>
  </si>
  <si>
    <t>Settlements
(Settlements that could not be reflected in the paid claims above)</t>
  </si>
  <si>
    <t>Shared Risk/Incentive Arrangements</t>
  </si>
  <si>
    <t>Reinsurance Expense Net of Recoveries</t>
  </si>
  <si>
    <t>Sum of Claims, Capitation Payments, Rx Rebates, Settlements, Shared Risk and Reinsurance Expense Net of Recoveries
(38 through 43)</t>
  </si>
  <si>
    <t>Current estimate of claims incurred but not paid (IBNP), exclusive of a provision for adverse deviation</t>
  </si>
  <si>
    <t>Provision for adverse deviation on IBNP</t>
  </si>
  <si>
    <t>Current estimate of IBNP, inclusive of a provision for adverse deviation (45+46)</t>
  </si>
  <si>
    <t>Total Incurred Claims (44+47)</t>
  </si>
  <si>
    <t>1 - Report only Centennial Care Program data related to claims incurred on or after</t>
  </si>
  <si>
    <t xml:space="preserve">     January 1, 2014</t>
  </si>
  <si>
    <t>FMB-BH 5D</t>
  </si>
  <si>
    <t>FMB-BH 5H</t>
  </si>
  <si>
    <t>FMB-BH 5I</t>
  </si>
  <si>
    <t>FMB-BH 5J</t>
  </si>
  <si>
    <t>FMB-BH 5K</t>
  </si>
  <si>
    <t>FMB-BH 5L</t>
  </si>
  <si>
    <t>FMB-BH 5M</t>
  </si>
  <si>
    <t>Report 6</t>
  </si>
  <si>
    <t>FMB-BH 06</t>
  </si>
  <si>
    <t>Encounter Comparison</t>
  </si>
  <si>
    <t>Financial</t>
  </si>
  <si>
    <t>Encounter</t>
  </si>
  <si>
    <t>Comparison</t>
  </si>
  <si>
    <t>Encounter Submitted &amp; Accepted</t>
  </si>
  <si>
    <t>Encounter Submitted &amp; Denied</t>
  </si>
  <si>
    <t>Financial Paid Claims
Less
Encounter Total Submitted</t>
  </si>
  <si>
    <t>COS % of Total Financial Paid Claims</t>
  </si>
  <si>
    <t>Encounter Total Submitted % of Financial Paid</t>
  </si>
  <si>
    <t>Total by Lag Report Mapping</t>
  </si>
  <si>
    <t>Report 7</t>
  </si>
  <si>
    <t>FMB-BH 07</t>
  </si>
  <si>
    <t>Individual High Cost Claims</t>
  </si>
  <si>
    <r>
      <t>List details for each individual high cost claim (</t>
    </r>
    <r>
      <rPr>
        <b/>
        <u/>
        <sz val="10"/>
        <rFont val="Arial"/>
        <family val="2"/>
      </rPr>
      <t>DO NOT</t>
    </r>
    <r>
      <rPr>
        <b/>
        <sz val="10"/>
        <rFont val="Arial"/>
        <family val="2"/>
      </rPr>
      <t xml:space="preserve"> ENTER PERSON NAME OR ID)</t>
    </r>
  </si>
  <si>
    <t>( C )</t>
  </si>
  <si>
    <t>( D )</t>
  </si>
  <si>
    <t>( E )</t>
  </si>
  <si>
    <t>( F )</t>
  </si>
  <si>
    <t>( G )</t>
  </si>
  <si>
    <t>( H )</t>
  </si>
  <si>
    <t>( I )</t>
  </si>
  <si>
    <t>( J )</t>
  </si>
  <si>
    <t>( K )</t>
  </si>
  <si>
    <t>( L )</t>
  </si>
  <si>
    <t>( M )</t>
  </si>
  <si>
    <t>( N )</t>
  </si>
  <si>
    <t>Line #</t>
  </si>
  <si>
    <t>Cohort #</t>
  </si>
  <si>
    <r>
      <t>Lag Mapping</t>
    </r>
    <r>
      <rPr>
        <b/>
        <vertAlign val="superscript"/>
        <sz val="10"/>
        <rFont val="Arial"/>
        <family val="2"/>
      </rPr>
      <t>1</t>
    </r>
  </si>
  <si>
    <t>Hospital/Provider Name</t>
  </si>
  <si>
    <t>Admission Date (or Begin Date for non-Inpatient)</t>
  </si>
  <si>
    <t>Expected Discharge (or End Date for non-Inpatient)</t>
  </si>
  <si>
    <t>Actual Discharge Date (or End Date for non-Inpatient)</t>
  </si>
  <si>
    <t>Initial Estimated Liability</t>
  </si>
  <si>
    <t>Actual Paid to Date</t>
  </si>
  <si>
    <t>Estimated Remaining Liability</t>
  </si>
  <si>
    <t>Total Expected Liability (Actual Paid Plus Remaining Estimated Liability)</t>
  </si>
  <si>
    <t>Reinsurance Recovery Offset
(Gross of Reinsurance Expense)</t>
  </si>
  <si>
    <t>Most Recent Paid Date</t>
  </si>
  <si>
    <t>Payment Type:
Single or 
Multiple (Interim)</t>
  </si>
  <si>
    <t>*If the number of applicable high cost claims exceeds the number of lines provided, the MCO should add the necessary lines to the bottom of the table so that all the high cost claims are reported within the single Report 7 Excel tab.</t>
  </si>
  <si>
    <t xml:space="preserve">1 - For each individual high cost claim, identify the lag report number where the reserve and/or paid amount is reported. </t>
  </si>
  <si>
    <t>Report 8</t>
  </si>
  <si>
    <t>FMB-BH 08</t>
  </si>
  <si>
    <t>Value Added Services/Non-State Plan Services Report</t>
  </si>
  <si>
    <t>Dollars</t>
  </si>
  <si>
    <t>Total (2 through 16)</t>
  </si>
  <si>
    <t>PMPMs</t>
  </si>
  <si>
    <t xml:space="preserve">HEALTH CARE </t>
  </si>
  <si>
    <t>1 - Total amounts from this report must tie to amounts reported in Line 50 of Report 1.</t>
  </si>
  <si>
    <t>2 - The MCO is to enter applicable service descriptions, as necessary, in the spaces provided.</t>
  </si>
  <si>
    <t>3 - All rows with expenses must have a service category description that allows the reviewer to</t>
  </si>
  <si>
    <t xml:space="preserve">      understand the type of service. The use of “Other” as a service category description is prohibited.</t>
  </si>
  <si>
    <t>Report 9</t>
  </si>
  <si>
    <t>FMB-BH 09</t>
  </si>
  <si>
    <t>Recovery and Cost Avoidance Report</t>
  </si>
  <si>
    <t>Quarter One</t>
  </si>
  <si>
    <t>Amounts Based on Dates of Service within the Quarter</t>
  </si>
  <si>
    <t>Prior to Jan 1</t>
  </si>
  <si>
    <t>Members with Active Resources at Quarter End</t>
  </si>
  <si>
    <t>Claim Counts</t>
  </si>
  <si>
    <t>Commercial</t>
  </si>
  <si>
    <t>Medicare</t>
  </si>
  <si>
    <t>Count of Total Claims Paid</t>
  </si>
  <si>
    <t>Count of Claims Paid with Other Insurance Indicated</t>
  </si>
  <si>
    <t>Amount
Cost Avoided</t>
  </si>
  <si>
    <t>Other Insurance Paid Amount</t>
  </si>
  <si>
    <r>
      <t xml:space="preserve">Actual Payments Received </t>
    </r>
    <r>
      <rPr>
        <b/>
        <vertAlign val="superscript"/>
        <sz val="10"/>
        <rFont val="Arial"/>
        <family val="2"/>
      </rPr>
      <t>1</t>
    </r>
  </si>
  <si>
    <r>
      <t xml:space="preserve">Actual Payments Received </t>
    </r>
    <r>
      <rPr>
        <b/>
        <vertAlign val="superscript"/>
        <sz val="10"/>
        <rFont val="Arial"/>
        <family val="2"/>
      </rPr>
      <t>2</t>
    </r>
  </si>
  <si>
    <t>( O )</t>
  </si>
  <si>
    <t>1 - Third party payments received in the current twelve-month calendar year reporting period for claims with dates of service in the quarter.</t>
  </si>
  <si>
    <t>2 - Third party payments received in the quarter for claims with dates of service prior to the first day (January 1) of the current twelve-month calendar year reporting period.</t>
  </si>
  <si>
    <t>Quarter Two</t>
  </si>
  <si>
    <t>Quarter Three</t>
  </si>
  <si>
    <t>Quarter Four</t>
  </si>
  <si>
    <t>Year-to-Date</t>
  </si>
  <si>
    <t>Amounts Based on Dates of Service within the Reporting Period</t>
  </si>
  <si>
    <t>Members with Active Resources at Period End</t>
  </si>
  <si>
    <t>1 - Third party payments received in the current twelve-month calendar year reporting period for claims with dates of service in the current twelve-month calendar year.</t>
  </si>
  <si>
    <t>2 - Third party payments received in the current twelve-month calendar year reporting period with dates of service prior to the first day (January 1) of the reporting period.</t>
  </si>
  <si>
    <t>Fraud and Abuse Recoveries</t>
  </si>
  <si>
    <t>Dates of Service by Calendar Year Fiscal Period</t>
  </si>
  <si>
    <t>Number of Cases
with Actual Recoveries</t>
  </si>
  <si>
    <t>Actual Settlements/
Recoveries</t>
  </si>
  <si>
    <t>Q1 Current (January through March)</t>
  </si>
  <si>
    <t>Q2 Current (April through June)</t>
  </si>
  <si>
    <t>Q3 Current (July through September)</t>
  </si>
  <si>
    <t>Q4 Current (October through December)</t>
  </si>
  <si>
    <t>First Prior Calendar Year</t>
  </si>
  <si>
    <t>Second Prior Calendar Year</t>
  </si>
  <si>
    <t>Third Prior Calendar Year</t>
  </si>
  <si>
    <t>- Case counts should be reported in the contract year in which the service was rendered.</t>
  </si>
  <si>
    <t>- Settlements/recoveries should be reported in the quarter or calendar year they appear in Report 1 and the lag reports.</t>
  </si>
  <si>
    <t>- Refer to the reporting instructions for guidance specific to reporting of settlements/recoveries related to claims with dates of service that span multiple reporting periods.</t>
  </si>
  <si>
    <t>Report 10</t>
  </si>
  <si>
    <t>FMB-BH 10</t>
  </si>
  <si>
    <t>Outlier Services Report</t>
  </si>
  <si>
    <t>Service Code</t>
  </si>
  <si>
    <t>Service Description</t>
  </si>
  <si>
    <t>Members</t>
  </si>
  <si>
    <t>Total Dollars</t>
  </si>
  <si>
    <r>
      <t xml:space="preserve">Total Outlier Service Expenses: </t>
    </r>
    <r>
      <rPr>
        <b/>
        <vertAlign val="superscript"/>
        <sz val="10"/>
        <rFont val="Arial"/>
        <family val="2"/>
      </rPr>
      <t>1</t>
    </r>
  </si>
  <si>
    <t>1 - Totals must tie to total outlier service expenses reported in Report 1, Line 51.</t>
  </si>
  <si>
    <t>Report 12B</t>
  </si>
  <si>
    <t>FMB-BH 12B</t>
  </si>
  <si>
    <t>Copay Report</t>
  </si>
  <si>
    <t>Copayment Dollars</t>
  </si>
  <si>
    <t>Health Care Expense Category</t>
  </si>
  <si>
    <t>Enter Applicable Service</t>
  </si>
  <si>
    <t>Total (2 through 14)</t>
  </si>
  <si>
    <r>
      <t>*</t>
    </r>
    <r>
      <rPr>
        <b/>
        <sz val="10"/>
        <rFont val="Arial"/>
        <family val="2"/>
      </rPr>
      <t>Do not</t>
    </r>
    <r>
      <rPr>
        <sz val="10"/>
        <rFont val="Arial"/>
        <family val="2"/>
      </rPr>
      <t xml:space="preserve"> include amounts related to copayments made to the provider by the member for non-emergency use of the emergency room and use of brand name drugs when a generic drug is available.</t>
    </r>
  </si>
  <si>
    <t>Copayment Counts</t>
  </si>
  <si>
    <t>Average Amount Per Copayment</t>
  </si>
  <si>
    <t>Report 15</t>
  </si>
  <si>
    <t>FMB-BH 15</t>
  </si>
  <si>
    <t>Pharmacy Supplemental Report</t>
  </si>
  <si>
    <t>Pharmacy Dispensing Fees Details</t>
  </si>
  <si>
    <t>All Pharmacy</t>
  </si>
  <si>
    <t>Brand</t>
  </si>
  <si>
    <t>Generic</t>
  </si>
  <si>
    <t>Over-the-Counter (OTC)</t>
  </si>
  <si>
    <r>
      <t xml:space="preserve">Other </t>
    </r>
    <r>
      <rPr>
        <b/>
        <vertAlign val="superscript"/>
        <sz val="10"/>
        <rFont val="Arial"/>
        <family val="2"/>
      </rPr>
      <t>1</t>
    </r>
  </si>
  <si>
    <t>Calendar Year / 
Time Period</t>
  </si>
  <si>
    <t>Total Scripts</t>
  </si>
  <si>
    <t>Total Dispensing Fees</t>
  </si>
  <si>
    <t>Blended Dispensing Fee</t>
  </si>
  <si>
    <t>Total Brand Scripts</t>
  </si>
  <si>
    <t>Total Brand Dispensing Fees</t>
  </si>
  <si>
    <t>Average Brand Dispensing Fee</t>
  </si>
  <si>
    <t>Total Generic Scripts</t>
  </si>
  <si>
    <t>Total Generic Dispensing Fees</t>
  </si>
  <si>
    <t>Average Generic Dispensing Fee</t>
  </si>
  <si>
    <t>Total OTC Scripts</t>
  </si>
  <si>
    <t>Total OTC Dispensing Fees</t>
  </si>
  <si>
    <t>Average OTC Dispensing Fee</t>
  </si>
  <si>
    <t>Total Other Scripts</t>
  </si>
  <si>
    <t>Total Other Dispensing Fees</t>
  </si>
  <si>
    <t>Average Other Dispensing Fee</t>
  </si>
  <si>
    <t>[Required - Enter most recently complete calendar year]</t>
  </si>
  <si>
    <t>[Required - Enter prior calendar year]</t>
  </si>
  <si>
    <r>
      <t xml:space="preserve">Other - Specify </t>
    </r>
    <r>
      <rPr>
        <vertAlign val="superscript"/>
        <sz val="10"/>
        <color indexed="8"/>
        <rFont val="Arial"/>
        <family val="2"/>
      </rPr>
      <t>2</t>
    </r>
  </si>
  <si>
    <t>Comments - Most recently complete calendar year:</t>
  </si>
  <si>
    <t>Comments - Prior calendar year:</t>
  </si>
  <si>
    <t>Comments - Other time period(s):</t>
  </si>
  <si>
    <t>1 - Any scripts that do not fall in Brand, Generic, or OTC due to different dispensing fees should be placed in Other. An example of this may be medical supplies.</t>
  </si>
  <si>
    <t>2 - If there are spans within the most recently complete calendar year and/or the prior calendar year time periods that have different dispensing fees, please use the additional rows provided to display all dispensing fee time spans.</t>
  </si>
  <si>
    <t>Pharmacy Rebate Details</t>
  </si>
  <si>
    <r>
      <t>[Required - Enter most recently complete calendar year]</t>
    </r>
    <r>
      <rPr>
        <b/>
        <vertAlign val="superscript"/>
        <sz val="10"/>
        <rFont val="Arial"/>
        <family val="2"/>
      </rPr>
      <t>1</t>
    </r>
  </si>
  <si>
    <r>
      <t>[Required - Enter first calendar year prior]</t>
    </r>
    <r>
      <rPr>
        <b/>
        <vertAlign val="superscript"/>
        <sz val="10"/>
        <rFont val="Arial"/>
        <family val="2"/>
      </rPr>
      <t>1</t>
    </r>
  </si>
  <si>
    <r>
      <t>[Required - Enter second calendar year prior]</t>
    </r>
    <r>
      <rPr>
        <b/>
        <vertAlign val="superscript"/>
        <sz val="10"/>
        <rFont val="Arial"/>
        <family val="2"/>
      </rPr>
      <t>1</t>
    </r>
  </si>
  <si>
    <t>Rebate Revenue</t>
  </si>
  <si>
    <t>Total GROSS Pharmacy Spend</t>
  </si>
  <si>
    <t>Total NET Pharmacy Spend</t>
  </si>
  <si>
    <t>Rebate Percentage</t>
  </si>
  <si>
    <t>[Required - Enter calendar year of projection period 1]</t>
  </si>
  <si>
    <t>[Required - Enter calendar year of projection period 2]</t>
  </si>
  <si>
    <t>Projected Rebate Percentage</t>
  </si>
  <si>
    <t>Explanation for basis for projected rebate percentages:</t>
  </si>
  <si>
    <t>1 - The three calendar year periods should correspond to the three calendar years included within the lag reports.</t>
  </si>
  <si>
    <t>MCO Notes</t>
  </si>
  <si>
    <t>*** Please read the following instructions prior to submission of this financial reporting package ***</t>
  </si>
  <si>
    <t xml:space="preserve">Please note that although required disclosures are separately identified in the section below, there are still many other possible circumstances that require detailed explanations to be provided by the MCO. </t>
  </si>
  <si>
    <t xml:space="preserve">Circumstances requiring detailed explanation are identified within the report-specific and general-topic sections of the Centennial Care MCO financial reporting guide. </t>
  </si>
  <si>
    <t>Prior to submission of this financial reporting package, the MCO should review the reporting guide to ensure that all applicable circumstances requiring explanation are appropriately identified and</t>
  </si>
  <si>
    <t>detailed in the section below.</t>
  </si>
  <si>
    <t>Report Name</t>
  </si>
  <si>
    <t xml:space="preserve">Notes </t>
  </si>
  <si>
    <t>***[Required Disclosure]***</t>
  </si>
  <si>
    <t xml:space="preserve">Report 1: Schedule of Revenues and Expenses by Category </t>
  </si>
  <si>
    <r>
      <t xml:space="preserve">For </t>
    </r>
    <r>
      <rPr>
        <b/>
        <sz val="8"/>
        <color theme="1"/>
        <rFont val="Arial"/>
        <family val="2"/>
      </rPr>
      <t>any</t>
    </r>
    <r>
      <rPr>
        <sz val="8"/>
        <color theme="1"/>
        <rFont val="Arial"/>
        <family val="2"/>
      </rPr>
      <t xml:space="preserve"> amounts reported as “Other” premium revenue in the premium revenue section, </t>
    </r>
  </si>
  <si>
    <t xml:space="preserve">regardless of materiality, the MCO is required to provide an itemized listing within the </t>
  </si>
  <si>
    <t xml:space="preserve">Premium Revenue Detail section of Report 23. </t>
  </si>
  <si>
    <t>The MCO must provide confirmation here that the required detail has been included within Report 23.</t>
  </si>
  <si>
    <r>
      <t xml:space="preserve">For </t>
    </r>
    <r>
      <rPr>
        <b/>
        <sz val="8"/>
        <color theme="1"/>
        <rFont val="Arial"/>
        <family val="2"/>
      </rPr>
      <t>any</t>
    </r>
    <r>
      <rPr>
        <sz val="8"/>
        <color theme="1"/>
        <rFont val="Arial"/>
        <family val="2"/>
      </rPr>
      <t xml:space="preserve"> amounts reported as “Other Income", provide a detailed explanation and</t>
    </r>
  </si>
  <si>
    <t>itemize the components of the total amount reported as “Other Income".</t>
  </si>
  <si>
    <t>Provide explanation of the allocation methodology used to report care coordination expenses</t>
  </si>
  <si>
    <t>(both medical and administrative) across each Centennial Care program and each cohort</t>
  </si>
  <si>
    <t>within the respective program.</t>
  </si>
  <si>
    <t>The MCO must provide an explanation in the notes that describes the MCO's methodology for</t>
  </si>
  <si>
    <t xml:space="preserve">determination of care coordination expenses related to administrative activities and </t>
  </si>
  <si>
    <t>care coordination expenses related to medical activities.</t>
  </si>
  <si>
    <t>Report 2: Schedule of Expenses Detail</t>
  </si>
  <si>
    <t xml:space="preserve">Where expenses for any HSD-approved In Lieu of services or settings are included within the health </t>
  </si>
  <si>
    <t>care service categories, the MCO must provide additional detail. At a minimum, the MCO must provide</t>
  </si>
  <si>
    <t xml:space="preserve"> the following by time period and cohort:</t>
  </si>
  <si>
    <r>
      <rPr>
        <b/>
        <sz val="12"/>
        <color theme="1"/>
        <rFont val="Arial"/>
        <family val="2"/>
      </rPr>
      <t>∙</t>
    </r>
    <r>
      <rPr>
        <sz val="12"/>
        <color theme="1"/>
        <rFont val="Arial"/>
        <family val="2"/>
      </rPr>
      <t xml:space="preserve"> </t>
    </r>
    <r>
      <rPr>
        <sz val="8"/>
        <color theme="1"/>
        <rFont val="Arial"/>
        <family val="2"/>
      </rPr>
      <t>Description of the In Lieu of service or setting.</t>
    </r>
  </si>
  <si>
    <r>
      <rPr>
        <b/>
        <sz val="12"/>
        <color theme="1"/>
        <rFont val="Arial"/>
        <family val="2"/>
      </rPr>
      <t xml:space="preserve">∙ </t>
    </r>
    <r>
      <rPr>
        <sz val="8"/>
        <color theme="1"/>
        <rFont val="Arial"/>
        <family val="2"/>
      </rPr>
      <t>The corresponding expenses.</t>
    </r>
  </si>
  <si>
    <r>
      <rPr>
        <b/>
        <sz val="12"/>
        <color theme="1"/>
        <rFont val="Arial"/>
        <family val="2"/>
      </rPr>
      <t>∙</t>
    </r>
    <r>
      <rPr>
        <b/>
        <sz val="8"/>
        <color theme="1"/>
        <rFont val="Arial"/>
        <family val="2"/>
      </rPr>
      <t xml:space="preserve"> </t>
    </r>
    <r>
      <rPr>
        <sz val="8"/>
        <color theme="1"/>
        <rFont val="Arial"/>
        <family val="2"/>
      </rPr>
      <t>The health care service category where the expenses are reported.</t>
    </r>
  </si>
  <si>
    <t>Report 3: Schedule of Utilization by Category</t>
  </si>
  <si>
    <t>Report 4A: Subcapitation Expenses Detail</t>
  </si>
  <si>
    <t>Report 4B: Subcapitation Agreement Detail</t>
  </si>
  <si>
    <t>Report 5A through 5M: Lag Reports</t>
  </si>
  <si>
    <t>Report 6: Encounter Comparison</t>
  </si>
  <si>
    <t>Report 7: Individual High Cost Claims</t>
  </si>
  <si>
    <t xml:space="preserve">Report 8: Value Added Services/Non-State Plan Services Report </t>
  </si>
  <si>
    <t>Report 9: Recovery and Cost Avoidance Report</t>
  </si>
  <si>
    <t>Report 10: Outlier Services Report</t>
  </si>
  <si>
    <t>Report 15: Pharmacy Supplemental Report</t>
  </si>
  <si>
    <t>General</t>
  </si>
  <si>
    <t>If this reporting package is a resubmission, the MCO must identify the specific areas of the</t>
  </si>
  <si>
    <t>reports impacted by the resubmission and provide an explanation detailing the reason for</t>
  </si>
  <si>
    <t>the resubmission of the reporting package.</t>
  </si>
  <si>
    <t>As Needed</t>
  </si>
  <si>
    <t>Analysis</t>
  </si>
  <si>
    <t>MCO Analysis</t>
  </si>
  <si>
    <t>&lt;&lt;&lt;  HIDE  &gt;&gt;&gt;</t>
  </si>
  <si>
    <t>Check Totals Report</t>
  </si>
  <si>
    <t>Check Item Variance Threshold Status Section</t>
  </si>
  <si>
    <t>- Any check item variance threshold status of "Threshold Exceeded!" requires data input correction.</t>
  </si>
  <si>
    <t xml:space="preserve">- If the reporting package is submitted with any check items in excess of the variance threshold identified below, </t>
  </si>
  <si>
    <r>
      <t xml:space="preserve">   a detailed explanation for the excess variance </t>
    </r>
    <r>
      <rPr>
        <b/>
        <u/>
        <sz val="11"/>
        <color theme="1"/>
        <rFont val="Arial"/>
        <family val="2"/>
      </rPr>
      <t>MUST</t>
    </r>
    <r>
      <rPr>
        <b/>
        <sz val="11"/>
        <color theme="1"/>
        <rFont val="Arial"/>
        <family val="2"/>
      </rPr>
      <t xml:space="preserve"> be provided in the MCO notes. Failure to include a detailed </t>
    </r>
  </si>
  <si>
    <t xml:space="preserve">   explanation in the MCO notes will render this reporting package incomplete and result in a resubmission request.</t>
  </si>
  <si>
    <r>
      <t xml:space="preserve">- Providing a detailed explanation for any variance threshold exceeded </t>
    </r>
    <r>
      <rPr>
        <b/>
        <u/>
        <sz val="11"/>
        <color theme="1"/>
        <rFont val="Arial"/>
        <family val="2"/>
      </rPr>
      <t>DOES NOT</t>
    </r>
    <r>
      <rPr>
        <b/>
        <sz val="11"/>
        <color theme="1"/>
        <rFont val="Arial"/>
        <family val="2"/>
      </rPr>
      <t xml:space="preserve"> guarantee this reporting package</t>
    </r>
  </si>
  <si>
    <t xml:space="preserve">   will be considered complete or guarantee that a resubmission of the reporting package will not be required.</t>
  </si>
  <si>
    <t>- Check items where the variance threshold has not been exceeded will display a "----" status indication.</t>
  </si>
  <si>
    <t>Check Totals Report Summary Section</t>
  </si>
  <si>
    <t>Check Item Variance Threshold Status:</t>
  </si>
  <si>
    <t>Variance Threshold Amount:</t>
  </si>
  <si>
    <t>Number of Check Items Requiring Action by the MCO:</t>
  </si>
  <si>
    <t>Difference (Source 1 Amount Less Source 2 Amount)</t>
  </si>
  <si>
    <t>Check Item Variance Threshold Status</t>
  </si>
  <si>
    <t>Source 1</t>
  </si>
  <si>
    <t>Source 2</t>
  </si>
  <si>
    <t>Total Claim Payments (Line 38)</t>
  </si>
  <si>
    <t>=</t>
  </si>
  <si>
    <t>Global/Subcap Payments</t>
  </si>
  <si>
    <t>Global/Subcapitation Payments (Line 39)</t>
  </si>
  <si>
    <t>Settlements (Line 41)</t>
  </si>
  <si>
    <t>Shared Risk Arrangement</t>
  </si>
  <si>
    <t>Shared Risk/Incentive Arrangements (Line 42)</t>
  </si>
  <si>
    <t>Current estimate of IBNP (Line 47)</t>
  </si>
  <si>
    <t>Pharmacy Rebates (Line 40)</t>
  </si>
  <si>
    <t>Reports 5A-5M</t>
  </si>
  <si>
    <t>Lag Reports, All Services in Total</t>
  </si>
  <si>
    <t>Total Net Health Care Expenses Included in Lag Reports</t>
  </si>
  <si>
    <t>Total Incurred Claims (Line 48)</t>
  </si>
  <si>
    <t>Reinsurance Expense Net of Recoveries (Line 43)</t>
  </si>
  <si>
    <t>Lag Reports</t>
  </si>
  <si>
    <t>Lag Report Mapping Indicator</t>
  </si>
  <si>
    <t>Total Health Care Expenses Included in Lag Reports</t>
  </si>
  <si>
    <t>TOTAL</t>
  </si>
  <si>
    <t xml:space="preserve"> </t>
  </si>
  <si>
    <t>Data Export:  Table 1</t>
  </si>
  <si>
    <t>Data Export:  Table 2</t>
  </si>
  <si>
    <t>Data Export:  Table 3</t>
  </si>
  <si>
    <t>Data Export:  Table 4</t>
  </si>
  <si>
    <t>Data Export:  Table 5</t>
  </si>
  <si>
    <t>Data Export:  Table 6</t>
  </si>
  <si>
    <t>Report 1 Revenue and Expense Detail</t>
  </si>
  <si>
    <t>Member Months Summary</t>
  </si>
  <si>
    <t>Report 2 Expense Detail</t>
  </si>
  <si>
    <t>Report 3 Utilization Detail</t>
  </si>
  <si>
    <t>Report 4A Subcapitation Summary by Category of Service</t>
  </si>
  <si>
    <t>Report 5A through 5M Lag Report Month of Service Summary</t>
  </si>
  <si>
    <t>Program</t>
  </si>
  <si>
    <t>Report Number</t>
  </si>
  <si>
    <t>MCO</t>
  </si>
  <si>
    <t>Quarter</t>
  </si>
  <si>
    <t>Report Submission Type</t>
  </si>
  <si>
    <t>Report Period End</t>
  </si>
  <si>
    <t>Line Type</t>
  </si>
  <si>
    <t>Line Description</t>
  </si>
  <si>
    <t>Unit Description</t>
  </si>
  <si>
    <t>Units</t>
  </si>
  <si>
    <t>Calculated PMPM</t>
  </si>
  <si>
    <t>Month of Service</t>
  </si>
  <si>
    <t>Lag CCOS</t>
  </si>
  <si>
    <t>Total Claim Payments</t>
  </si>
  <si>
    <t xml:space="preserve">Global/
Subcapitation Payments </t>
  </si>
  <si>
    <t>Subtotal Prior to IBNP</t>
  </si>
  <si>
    <t>IBNP Exclusive of provision for adverse deviation</t>
  </si>
  <si>
    <t>Total IBNP Estimate</t>
  </si>
  <si>
    <t>Total Incurred Claims</t>
  </si>
  <si>
    <t>BH</t>
  </si>
  <si>
    <t>Revenue</t>
  </si>
  <si>
    <t>Health Care</t>
  </si>
  <si>
    <t>4A</t>
  </si>
  <si>
    <t>Inpatient Hospital</t>
  </si>
  <si>
    <t>TOTAL LINE</t>
  </si>
  <si>
    <t>Additional Health Care</t>
  </si>
  <si>
    <t>Reins and Recoveries</t>
  </si>
  <si>
    <t>Various</t>
  </si>
  <si>
    <t>Administration</t>
  </si>
  <si>
    <t>Tax/Assessments</t>
  </si>
  <si>
    <t>Adjustments</t>
  </si>
  <si>
    <t>Pharmacy</t>
  </si>
  <si>
    <t>Outpatient/Clinic</t>
  </si>
  <si>
    <t>Residential Treatment Center</t>
  </si>
  <si>
    <t>Behavioral Management</t>
  </si>
  <si>
    <t>Behavioral Health Providers</t>
  </si>
  <si>
    <t>Psychosocial Rehab</t>
  </si>
  <si>
    <t>Community Services, Agencies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</si>
</sst>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409]mmmm\-yy;@"/>
    <numFmt numFmtId="166" formatCode="[$-409]mmm\-yy;@"/>
    <numFmt numFmtId="167" formatCode="_(&quot;$&quot;* #,##0_);_(&quot;$&quot;* \(#,##0\);_(&quot;$&quot;* &quot;-&quot;??_);_(@_)"/>
    <numFmt numFmtId="168" formatCode="0.0%"/>
    <numFmt numFmtId="169" formatCode="mm/dd/yy"/>
    <numFmt numFmtId="170" formatCode="m/d/yy;@"/>
    <numFmt numFmtId="171" formatCode="#,##0;\-#,##0;&quot;-&quot;"/>
    <numFmt numFmtId="172" formatCode="0.00000"/>
    <numFmt numFmtId="173" formatCode="&quot;$&quot;#,##0"/>
    <numFmt numFmtId="174" formatCode="[$-409]mmmm\ d\,\ yyyy;@"/>
    <numFmt numFmtId="175" formatCode="mmmm\ d\,\ yyyy"/>
    <numFmt numFmtId="176" formatCode="0.000"/>
    <numFmt numFmtId="177" formatCode="0.0"/>
    <numFmt numFmtId="178" formatCode="0.0000"/>
    <numFmt numFmtId="179" formatCode="#,##0.0_);\(#,##0.0\)"/>
    <numFmt numFmtId="180" formatCode="_(* #,##0.0_);_(* \(#,##0.0\);_(* &quot;-&quot;?_);_(@_)"/>
    <numFmt numFmtId="181" formatCode="0.000000"/>
    <numFmt numFmtId="182" formatCode="&quot;$&quot;#,##0.0,_);[Red]\(&quot;$&quot;#,##0.0,\)"/>
    <numFmt numFmtId="183" formatCode=";;;"/>
    <numFmt numFmtId="184" formatCode="0.0_)\%;\(0.0\)\%;0.0_)\%;@_)_%"/>
    <numFmt numFmtId="185" formatCode="#,##0.0_)_%;\(#,##0.0\)_%;0.0_)_%;@_)_%"/>
    <numFmt numFmtId="186" formatCode="#,##0.0_);\(#,##0.0\);#,##0.0_);@_)"/>
    <numFmt numFmtId="187" formatCode="&quot;$&quot;_(#,##0.00_);&quot;$&quot;\(#,##0.00\);&quot;$&quot;_(0.00_);@_)"/>
    <numFmt numFmtId="188" formatCode="&quot;£&quot;_(#,##0.00_);&quot;£&quot;\(#,##0.00\)"/>
    <numFmt numFmtId="189" formatCode="&quot;$&quot;_(#,##0.00_);&quot;$&quot;\(#,##0.00\)"/>
    <numFmt numFmtId="190" formatCode="0.0%_);\(0.0%\);\ \-\-\ "/>
    <numFmt numFmtId="191" formatCode="#,##0.00_);\(#,##0.00\);0.00_);@_)"/>
    <numFmt numFmtId="192" formatCode="\€_(#,##0.00_);\€\(#,##0.00\);\€_(0.00_);@_)"/>
    <numFmt numFmtId="193" formatCode="#,##0_)\x;\(#,##0\)\x;0_)\x;@_)_x"/>
    <numFmt numFmtId="194" formatCode="#,##0.0_)\x;\(#,##0.0\)\x"/>
    <numFmt numFmtId="195" formatCode="#,##0.00_)\x;\(#,##0.00\)\x"/>
    <numFmt numFmtId="196" formatCode="#,##0.0000;\-#,##0.0000"/>
    <numFmt numFmtId="197" formatCode="#,##0.0_)\x;\(#,##0.0\)\x;0.0_)\x;@_)_x"/>
    <numFmt numFmtId="198" formatCode="\ \ _•\–\ \ \ \ @"/>
    <numFmt numFmtId="199" formatCode="_(* #,##0.000_)\ \ ;_(* \(#,##0.000\)\ \ ;_(* &quot;-&quot;??_)\ \ ;_(@_)"/>
    <numFmt numFmtId="200" formatCode="#,##0.00;\(#,##0.00\);\-"/>
    <numFmt numFmtId="201" formatCode="###0&quot;A&quot;"/>
    <numFmt numFmtId="202" formatCode="#,##0_)_x;\(#,##0\)_x;0_)_x;@_)_x"/>
    <numFmt numFmtId="203" formatCode="#,##0.0_)_x;\(#,##0.0\)_x"/>
    <numFmt numFmtId="204" formatCode="#,##0.00000;\-#,##0.00000"/>
    <numFmt numFmtId="205" formatCode="#,##0.0_)_x;\(#,##0.0\)_x;0.0_)_x;@_)_x"/>
    <numFmt numFmtId="206" formatCode="#,##0_)_x_x_x_x_x_x_x;\(#,##0\)_x_x_x_x"/>
    <numFmt numFmtId="207" formatCode="#,##0.0;\(#,##0.0\)"/>
    <numFmt numFmtId="208" formatCode="0.0&quot;x&quot;\ \ \ \ "/>
    <numFmt numFmtId="209" formatCode="#,##0\ _F;\(#,##0\)\ _F;\-\ _F"/>
    <numFmt numFmtId="210" formatCode="#,##0;\(###0\);\-"/>
    <numFmt numFmtId="211" formatCode="0.0_)%;\(0.0\)%"/>
    <numFmt numFmtId="212" formatCode="0.0_)\%;\(0.0\)\%"/>
    <numFmt numFmtId="213" formatCode="#,##0\ &quot;F&quot;;\-#,##0\ &quot;F&quot;"/>
    <numFmt numFmtId="214" formatCode="_(* #,##0.0_)\ \ ;_(* \(#,##0.0\)\ \ ;_(* &quot;-&quot;??_)\ \ ;_(@_)"/>
    <numFmt numFmtId="215" formatCode="#,##0\ _F;\(#,##0\)\ _F"/>
    <numFmt numFmtId="216" formatCode="0%_);\(0%\);\ \-\-\ "/>
    <numFmt numFmtId="217" formatCode="#,##0.0_)_%;\(#,##0.0\)_%"/>
    <numFmt numFmtId="218" formatCode="#,##0\ &quot;F&quot;;[Red]\-#,##0\ &quot;F&quot;"/>
    <numFmt numFmtId="219" formatCode="#,##0.00;\(#,##0.00\)"/>
    <numFmt numFmtId="220" formatCode="&quot;F&quot;#,##0_);\(&quot;F&quot;#,##0\)"/>
    <numFmt numFmtId="221" formatCode="#,##0_)"/>
    <numFmt numFmtId="222" formatCode="\£\ #,##0_);[Red]\(\£\ #,##0\)"/>
    <numFmt numFmtId="223" formatCode="\¥\ #,##0_);[Red]\(\¥\ #,##0\)"/>
    <numFmt numFmtId="224" formatCode="#,##0,_);[Red]\(#,##0,\)"/>
    <numFmt numFmtId="225" formatCode="#,##0.0##;[Red]\-#,##0.0##"/>
    <numFmt numFmtId="226" formatCode="&quot;$&quot;#,##0.000_);\(&quot;$&quot;#,##0.000\)"/>
    <numFmt numFmtId="227" formatCode="_(* #,##0%_);_(* \(#,##0%\);_(* &quot;-&quot;?_);_(@_)"/>
    <numFmt numFmtId="228" formatCode="_(* #,##0.00%_);_(* \(#,##0.00%\);_(* &quot;-&quot;?_);_(@_)"/>
    <numFmt numFmtId="229" formatCode="#,##0;\(#,##0\)"/>
    <numFmt numFmtId="230" formatCode="0.00%;\(0.00%\)"/>
    <numFmt numFmtId="231" formatCode="&quot;$&quot;#,##0.0_);[Red]\(&quot;$&quot;#,##0.0\)"/>
    <numFmt numFmtId="232" formatCode="mm/dd/yy_)"/>
    <numFmt numFmtId="233" formatCode="0.00&quot;  &quot;"/>
    <numFmt numFmtId="234" formatCode="\£#,##0_);\(\£#,##0\)"/>
    <numFmt numFmtId="235" formatCode="#,##0.0_);[Red]\(#,##0.00_)"/>
    <numFmt numFmtId="236" formatCode="#,##0.00\ %"/>
    <numFmt numFmtId="237" formatCode="[$£-809]#,##0.0_);\-[$£-809]#,##0.0"/>
    <numFmt numFmtId="238" formatCode="_(* #,##0.000000_);_(* \(#,##0.000000\);_(* &quot;-&quot;??_);_(@_)"/>
    <numFmt numFmtId="239" formatCode="General_)"/>
    <numFmt numFmtId="240" formatCode="000000000000"/>
    <numFmt numFmtId="241" formatCode="0.000_)"/>
    <numFmt numFmtId="242" formatCode="#,##0.0_);[Red]\(#,##0.0\)"/>
    <numFmt numFmtId="243" formatCode="* #,##0.0\ \x_);&quot;NM&quot;_)"/>
    <numFmt numFmtId="244" formatCode="* #,##0.0\ \x_);&quot;NM&quot;"/>
    <numFmt numFmtId="245" formatCode="#,##0.0"/>
    <numFmt numFmtId="246" formatCode="#,##0.0\ \ _);&quot;NM&quot;_)"/>
    <numFmt numFmtId="247" formatCode="0.00\ %"/>
    <numFmt numFmtId="248" formatCode="[$$]#,##0.0_);\([$$]#,##0.0\);[$$]#,##0.0_);@_)"/>
    <numFmt numFmtId="249" formatCode="_(&quot;$&quot;\ #,##0.00_);_(&quot;$&quot;\ #,##0.00\);_(&quot;$&quot;* &quot;-&quot;??_);_(@_)"/>
    <numFmt numFmtId="250" formatCode="* #,##0.00_);* \(#,##0.00\);* \ "/>
    <numFmt numFmtId="251" formatCode="#."/>
    <numFmt numFmtId="252" formatCode="#,##0.0000_);\(#,##0.0000\)"/>
    <numFmt numFmtId="253" formatCode="#,###,"/>
    <numFmt numFmtId="254" formatCode="mmm\-d\-yy"/>
    <numFmt numFmtId="255" formatCode="mmm\-d\-yyyy"/>
    <numFmt numFmtId="256" formatCode="* #,##0.00_);* \(#,##0.00\);* &quot;$&quot;\ \-"/>
    <numFmt numFmtId="257" formatCode="0.0%_);\(0.0%\)"/>
    <numFmt numFmtId="258" formatCode="0.0000_);\-0.0000\);;@"/>
    <numFmt numFmtId="259" formatCode="0.0\x"/>
    <numFmt numFmtId="260" formatCode="###0.0_);\(###0.0\)"/>
    <numFmt numFmtId="261" formatCode="#,##0.0\x_);[Red]\(#,##0.0\)"/>
    <numFmt numFmtId="262" formatCode="#,##0.0\ \x"/>
    <numFmt numFmtId="263" formatCode="&quot;$&quot;#,##0.0_);\(&quot;$&quot;#,##0.0\)"/>
    <numFmt numFmtId="264" formatCode="* \£\ #,##0.00_);* \(\£\ #,##0.00\);* \£\ \-"/>
    <numFmt numFmtId="265" formatCode="_-* #,##0.00\ [$€-1]_-;\-* #,##0.00\ [$€-1]_-;_-* &quot;-&quot;??\ [$€-1]_-"/>
    <numFmt numFmtId="266" formatCode="###0_);\(###0\)"/>
    <numFmt numFmtId="267" formatCode="#,##0.000_);\(#,##0.000\)"/>
    <numFmt numFmtId="268" formatCode="* #,##0_);* \(\ #,##0\);* \-"/>
    <numFmt numFmtId="269" formatCode="0.0%;[Red]\(0.0%\)"/>
    <numFmt numFmtId="270" formatCode="0.00_)"/>
    <numFmt numFmtId="271" formatCode="\ \ \ @"/>
    <numFmt numFmtId="272" formatCode="\ \ \ \ \ \ @"/>
    <numFmt numFmtId="273" formatCode="#,##0_);\(#,##0\);#,##0_);@_)"/>
    <numFmt numFmtId="274" formatCode="_-* #,##0\ _D_M_-;\-* #,##0\ _D_M_-;_-* &quot;-&quot;\ _D_M_-;_-@_-"/>
    <numFmt numFmtId="275" formatCode="_-* #,##0.00\ _D_M_-;\-* #,##0.00\ _D_M_-;_-* &quot;-&quot;??\ _D_M_-;_-@_-"/>
    <numFmt numFmtId="276" formatCode="_-* #,##0\ &quot;DM&quot;_-;\-* #,##0\ &quot;DM&quot;_-;_-* &quot;-&quot;\ &quot;DM&quot;_-;_-@_-"/>
    <numFmt numFmtId="277" formatCode="_-* #,##0.00\ &quot;DM&quot;_-;\-* #,##0.00\ &quot;DM&quot;_-;_-* &quot;-&quot;??\ &quot;DM&quot;_-;_-@_-"/>
    <numFmt numFmtId="278" formatCode="&quot;$&quot;#,##0.0\ \ \ \ \_\)"/>
    <numFmt numFmtId="279" formatCode="&quot;$&quot;#,##0.0_);&quot;$&quot;\(#,##0.0\)"/>
    <numFmt numFmtId="280" formatCode="0.00\x"/>
    <numFmt numFmtId="281" formatCode="dd\-mmm_)"/>
    <numFmt numFmtId="282" formatCode="#,##0.0\x_);\(#,##0.0\x\);#,##0.0\x_);@_)"/>
    <numFmt numFmtId="283" formatCode="#,##0.0_);[Red]\(#,##0.0\);&quot;N/A &quot;"/>
    <numFmt numFmtId="284" formatCode="0.0_)_x;\(0.0\)_x"/>
    <numFmt numFmtId="285" formatCode="#,##0.0_)_x;\(#,##0.0\)_x;#,##0.0_)_x;@_)"/>
    <numFmt numFmtId="286" formatCode="#,##0.000_);[Red]\(#,##0.000\)"/>
    <numFmt numFmtId="287" formatCode="#,##0.0_)\ ;[Red]\(#,##0.0\)\ "/>
    <numFmt numFmtId="288" formatCode="_-* #,##0.00_-;\-* #,##0.00_-;_-* &quot;-&quot;??_-;_-@_-"/>
    <numFmt numFmtId="289" formatCode="_-* #,##0_-;\-* #,##0_-;_-* &quot;-&quot;_-;_-@_-"/>
    <numFmt numFmtId="290" formatCode="0.00000_)"/>
    <numFmt numFmtId="291" formatCode="0%;[Red]\(0%\)"/>
    <numFmt numFmtId="292" formatCode="#,##0.0\x_)_);\(#,##0.0\x\)_);#,##0.0\x_)_);@_%_)"/>
    <numFmt numFmtId="293" formatCode="#,##0.0\%_);\(#,##0.0\%\);#,##0.0\%_);@_)"/>
    <numFmt numFmtId="294" formatCode="hh:mm\ AM/PM"/>
    <numFmt numFmtId="295" formatCode="#,##0.0\ \ "/>
    <numFmt numFmtId="296" formatCode="0.0%&quot;Sales&quot;"/>
    <numFmt numFmtId="297" formatCode="0.0%_);\(0.0%\);0.0%_);@_)"/>
    <numFmt numFmtId="298" formatCode="0.000%"/>
    <numFmt numFmtId="299" formatCode="0.000\x"/>
    <numFmt numFmtId="300" formatCode="dd\-mmm\-yyyy"/>
    <numFmt numFmtId="301" formatCode=";;;\ \ \ @"/>
    <numFmt numFmtId="302" formatCode=";;;\ \ \ \ \ @"/>
    <numFmt numFmtId="303" formatCode="#,##0.00\ &quot;F&quot;;\-#,##0.00\ &quot;F&quot;"/>
    <numFmt numFmtId="304" formatCode="#,##0.0_);\(#,##0.0\)&quot;%&quot;"/>
    <numFmt numFmtId="305" formatCode="&quot;$&quot;#,##0.0;\(&quot;$&quot;#,##0.0\)"/>
    <numFmt numFmtId="306" formatCode="0.00%\ &quot;+P&quot;"/>
    <numFmt numFmtId="307" formatCode="\ \ #,##0.00_);\(\ \ #,##0.00\)"/>
    <numFmt numFmtId="308" formatCode="&quot;$&quot;\ #,##0_);\(&quot;$&quot;\ #,##0\)"/>
    <numFmt numFmtId="309" formatCode="0_)"/>
    <numFmt numFmtId="310" formatCode="\¥#,##0_);\(\¥#,##0\)"/>
    <numFmt numFmtId="311" formatCode="&quot;$&quot;#,##0.0_);[Red]\(&quot;$&quot;#,##0.00\)"/>
    <numFmt numFmtId="312" formatCode="&quot;Yes&quot;;;&quot;No&quot;"/>
    <numFmt numFmtId="313" formatCode="0_);\(0\)"/>
    <numFmt numFmtId="314" formatCode="m/d/yyyy;@"/>
    <numFmt numFmtId="315" formatCode="mm/dd/yy;@"/>
  </numFmts>
  <fonts count="244">
    <font>
      <sz val="8"/>
      <color theme="1"/>
      <name val="Arial"/>
      <family val="2"/>
    </font>
    <font>
      <sz val="10"/>
      <color theme="1"/>
      <name val="Arial"/>
      <family val="2"/>
    </font>
    <font>
      <sz val="10"/>
      <color theme="1"/>
      <name val="Arial"/>
      <family val="2"/>
    </font>
    <font>
      <sz val="10"/>
      <color theme="1"/>
      <name val="Arial"/>
      <family val="2"/>
    </font>
    <font>
      <sz val="8"/>
      <color indexed="8"/>
      <name val="Arial"/>
      <family val="2"/>
    </font>
    <font>
      <sz val="8"/>
      <color indexed="8"/>
      <name val="Arial"/>
      <family val="2"/>
    </font>
    <font>
      <b/>
      <sz val="8"/>
      <color indexed="8"/>
      <name val="Arial"/>
      <family val="2"/>
    </font>
    <font>
      <b/>
      <sz val="10"/>
      <color indexed="8"/>
      <name val="Arial"/>
      <family val="2"/>
    </font>
    <font>
      <sz val="10"/>
      <color indexed="8"/>
      <name val="Arial"/>
      <family val="2"/>
    </font>
    <font>
      <sz val="8"/>
      <name val="Arial"/>
      <family val="2"/>
    </font>
    <font>
      <sz val="10"/>
      <color indexed="8"/>
      <name val="MS Sans Serif"/>
      <family val="2"/>
    </font>
    <font>
      <sz val="10"/>
      <name val="Arial"/>
      <family val="2"/>
    </font>
    <font>
      <b/>
      <sz val="10"/>
      <name val="Arial"/>
      <family val="2"/>
    </font>
    <font>
      <sz val="10"/>
      <name val="Arial"/>
      <family val="2"/>
    </font>
    <font>
      <b/>
      <sz val="10"/>
      <color indexed="9"/>
      <name val="Arial"/>
      <family val="2"/>
    </font>
    <font>
      <b/>
      <u/>
      <sz val="10"/>
      <color indexed="8"/>
      <name val="Arial"/>
      <family val="2"/>
    </font>
    <font>
      <sz val="10"/>
      <name val="Times New Roman"/>
      <family val="1"/>
    </font>
    <font>
      <sz val="9"/>
      <name val="Arial"/>
      <family val="2"/>
    </font>
    <font>
      <b/>
      <sz val="11"/>
      <color indexed="8"/>
      <name val="Arial"/>
      <family val="2"/>
    </font>
    <font>
      <sz val="10"/>
      <color indexed="9"/>
      <name val="Arial"/>
      <family val="2"/>
    </font>
    <font>
      <b/>
      <u/>
      <sz val="12"/>
      <name val="Arial"/>
      <family val="2"/>
    </font>
    <font>
      <sz val="10"/>
      <name val="MS Serif"/>
      <family val="1"/>
    </font>
    <font>
      <sz val="10"/>
      <color indexed="16"/>
      <name val="MS Serif"/>
      <family val="1"/>
    </font>
    <font>
      <b/>
      <sz val="12"/>
      <name val="Arial"/>
      <family val="2"/>
    </font>
    <font>
      <sz val="36"/>
      <name val="Times New Roman"/>
      <family val="1"/>
    </font>
    <font>
      <sz val="48"/>
      <name val="Times New Roman"/>
      <family val="1"/>
    </font>
    <font>
      <sz val="8"/>
      <name val="Helv"/>
    </font>
    <font>
      <b/>
      <sz val="8"/>
      <color indexed="8"/>
      <name val="Helv"/>
    </font>
    <font>
      <b/>
      <u/>
      <sz val="8"/>
      <name val="Arial"/>
      <family val="2"/>
    </font>
    <font>
      <i/>
      <sz val="10"/>
      <name val="Arial"/>
      <family val="2"/>
    </font>
    <font>
      <sz val="12"/>
      <name val="Arial"/>
      <family val="2"/>
    </font>
    <font>
      <b/>
      <vertAlign val="superscript"/>
      <sz val="10"/>
      <name val="Arial"/>
      <family val="2"/>
    </font>
    <font>
      <b/>
      <sz val="8"/>
      <name val="Arial"/>
      <family val="2"/>
    </font>
    <font>
      <b/>
      <u/>
      <sz val="10"/>
      <name val="Arial"/>
      <family val="2"/>
    </font>
    <font>
      <sz val="11"/>
      <color indexed="8"/>
      <name val="Arial"/>
      <family val="2"/>
    </font>
    <font>
      <sz val="11"/>
      <name val="Arial"/>
      <family val="2"/>
    </font>
    <font>
      <b/>
      <sz val="14"/>
      <name val="Arial"/>
      <family val="2"/>
    </font>
    <font>
      <b/>
      <u/>
      <sz val="14"/>
      <name val="Arial"/>
      <family val="2"/>
    </font>
    <font>
      <sz val="11"/>
      <color indexed="9"/>
      <name val="Arial"/>
      <family val="2"/>
    </font>
    <font>
      <b/>
      <sz val="11"/>
      <color indexed="9"/>
      <name val="Arial"/>
      <family val="2"/>
    </font>
    <font>
      <b/>
      <sz val="14"/>
      <color indexed="8"/>
      <name val="Arial"/>
      <family val="2"/>
    </font>
    <font>
      <sz val="14"/>
      <color indexed="8"/>
      <name val="Arial"/>
      <family val="2"/>
    </font>
    <font>
      <sz val="14"/>
      <name val="Arial"/>
      <family val="2"/>
    </font>
    <font>
      <b/>
      <u/>
      <sz val="14"/>
      <color indexed="8"/>
      <name val="Arial"/>
      <family val="2"/>
    </font>
    <font>
      <sz val="8"/>
      <color indexed="9"/>
      <name val="Arial"/>
      <family val="2"/>
    </font>
    <font>
      <sz val="8"/>
      <color indexed="10"/>
      <name val="Arial"/>
      <family val="2"/>
    </font>
    <font>
      <sz val="10"/>
      <name val="Geneva"/>
    </font>
    <font>
      <sz val="7"/>
      <name val="Arial"/>
      <family val="2"/>
    </font>
    <font>
      <b/>
      <sz val="9"/>
      <name val="Arial"/>
      <family val="2"/>
    </font>
    <font>
      <b/>
      <sz val="22"/>
      <color indexed="18"/>
      <name val="Arial"/>
      <family val="2"/>
    </font>
    <font>
      <b/>
      <sz val="14"/>
      <color indexed="18"/>
      <name val="Arial"/>
      <family val="2"/>
    </font>
    <font>
      <sz val="9"/>
      <color indexed="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10"/>
      <name val="MS Sans Serif"/>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11"/>
      <color indexed="8"/>
      <name val="Calibri"/>
      <family val="2"/>
    </font>
    <font>
      <sz val="9"/>
      <name val="Times New Roman"/>
      <family val="1"/>
    </font>
    <font>
      <sz val="7"/>
      <color indexed="12"/>
      <name val="Times New Roman"/>
      <family val="1"/>
    </font>
    <font>
      <sz val="11"/>
      <color indexed="9"/>
      <name val="Calibri"/>
      <family val="2"/>
    </font>
    <font>
      <sz val="8"/>
      <name val="Times New Roman"/>
      <family val="1"/>
    </font>
    <font>
      <sz val="8"/>
      <color indexed="12"/>
      <name val="Arial"/>
      <family val="2"/>
    </font>
    <font>
      <sz val="12"/>
      <color indexed="12"/>
      <name val="Times New Roman"/>
      <family val="1"/>
    </font>
    <font>
      <sz val="11"/>
      <color indexed="20"/>
      <name val="Calibri"/>
      <family val="2"/>
    </font>
    <font>
      <sz val="10"/>
      <name val="Palatino"/>
      <family val="1"/>
    </font>
    <font>
      <b/>
      <sz val="12"/>
      <color indexed="9"/>
      <name val="Times New Roman"/>
      <family val="1"/>
    </font>
    <font>
      <sz val="10"/>
      <color indexed="8"/>
      <name val="Tms Rmn"/>
    </font>
    <font>
      <strike/>
      <sz val="8"/>
      <name val="Arial"/>
      <family val="2"/>
    </font>
    <font>
      <sz val="8"/>
      <color indexed="12"/>
      <name val="Tms Rmn"/>
    </font>
    <font>
      <sz val="10"/>
      <color indexed="12"/>
      <name val="Times New Roman"/>
      <family val="1"/>
    </font>
    <font>
      <b/>
      <sz val="12"/>
      <name val="Times New Roman"/>
      <family val="1"/>
    </font>
    <font>
      <u val="singleAccounting"/>
      <sz val="10"/>
      <name val="Arial"/>
      <family val="2"/>
    </font>
    <font>
      <sz val="32"/>
      <name val="Times New Roman"/>
      <family val="1"/>
    </font>
    <font>
      <b/>
      <sz val="6"/>
      <color indexed="21"/>
      <name val="Wingdings"/>
      <charset val="2"/>
    </font>
    <font>
      <b/>
      <sz val="11"/>
      <color indexed="52"/>
      <name val="Calibri"/>
      <family val="2"/>
    </font>
    <font>
      <b/>
      <sz val="10"/>
      <name val="Helv"/>
    </font>
    <font>
      <sz val="6"/>
      <color indexed="10"/>
      <name val="Times New Roman"/>
      <family val="1"/>
    </font>
    <font>
      <b/>
      <sz val="11"/>
      <color indexed="9"/>
      <name val="Calibri"/>
      <family val="2"/>
    </font>
    <font>
      <b/>
      <sz val="8"/>
      <name val="Arial Narrow"/>
      <family val="2"/>
    </font>
    <font>
      <b/>
      <i/>
      <sz val="8"/>
      <name val="Arial"/>
      <family val="2"/>
    </font>
    <font>
      <sz val="10"/>
      <color indexed="11"/>
      <name val="Times New Roman"/>
      <family val="1"/>
    </font>
    <font>
      <sz val="10"/>
      <color indexed="10"/>
      <name val="Times New Roman"/>
      <family val="1"/>
    </font>
    <font>
      <sz val="11"/>
      <name val="Tms Rmn"/>
    </font>
    <font>
      <sz val="8"/>
      <name val="Palatino"/>
      <family val="1"/>
    </font>
    <font>
      <sz val="10"/>
      <color indexed="24"/>
      <name val="Arial"/>
      <family val="2"/>
    </font>
    <font>
      <sz val="10"/>
      <name val="Helv"/>
    </font>
    <font>
      <i/>
      <sz val="9"/>
      <name val="Tms Rmn"/>
    </font>
    <font>
      <sz val="10"/>
      <name val="Book Antiqua"/>
      <family val="1"/>
    </font>
    <font>
      <sz val="8"/>
      <color indexed="16"/>
      <name val="Palatino"/>
      <family val="1"/>
    </font>
    <font>
      <b/>
      <i/>
      <sz val="10"/>
      <name val="Arial"/>
      <family val="2"/>
    </font>
    <font>
      <sz val="1"/>
      <color indexed="16"/>
      <name val="Courier"/>
      <family val="3"/>
    </font>
    <font>
      <b/>
      <sz val="14"/>
      <color indexed="10"/>
      <name val="Times New Roman"/>
      <family val="1"/>
    </font>
    <font>
      <b/>
      <sz val="16"/>
      <color indexed="16"/>
      <name val="Arial"/>
      <family val="2"/>
    </font>
    <font>
      <sz val="9"/>
      <name val="New Century Schlbk"/>
    </font>
    <font>
      <sz val="9"/>
      <color indexed="12"/>
      <name val="Times New Roman"/>
      <family val="1"/>
    </font>
    <font>
      <b/>
      <sz val="10"/>
      <name val="Times New Roman"/>
      <family val="1"/>
    </font>
    <font>
      <sz val="8"/>
      <color indexed="12"/>
      <name val="Times New Roman"/>
      <family val="1"/>
    </font>
    <font>
      <u val="doubleAccounting"/>
      <sz val="10"/>
      <name val="Arial"/>
      <family val="2"/>
    </font>
    <font>
      <sz val="12"/>
      <color indexed="8"/>
      <name val="Arial MT"/>
    </font>
    <font>
      <sz val="9"/>
      <name val="Tms Rmn"/>
    </font>
    <font>
      <sz val="10"/>
      <name val="New Century Schlbk"/>
    </font>
    <font>
      <i/>
      <sz val="11"/>
      <color indexed="23"/>
      <name val="Calibri"/>
      <family val="2"/>
    </font>
    <font>
      <sz val="1"/>
      <color indexed="8"/>
      <name val="Courier"/>
      <family val="3"/>
    </font>
    <font>
      <i/>
      <sz val="1"/>
      <color indexed="8"/>
      <name val="Courier"/>
      <family val="3"/>
    </font>
    <font>
      <b/>
      <sz val="7"/>
      <color indexed="12"/>
      <name val="Arial"/>
      <family val="2"/>
    </font>
    <font>
      <b/>
      <sz val="10"/>
      <name val="Book Antiqua"/>
      <family val="1"/>
    </font>
    <font>
      <sz val="11"/>
      <color indexed="17"/>
      <name val="Calibri"/>
      <family val="2"/>
    </font>
    <font>
      <sz val="10"/>
      <color indexed="17"/>
      <name val="Times New Roman"/>
      <family val="1"/>
    </font>
    <font>
      <sz val="12"/>
      <color indexed="9"/>
      <name val="Times New Roman"/>
      <family val="1"/>
    </font>
    <font>
      <b/>
      <sz val="11"/>
      <name val="Helv"/>
      <family val="2"/>
    </font>
    <font>
      <b/>
      <sz val="11"/>
      <name val="Tms Rmn"/>
      <family val="1"/>
    </font>
    <font>
      <i/>
      <sz val="12"/>
      <name val="Tms Rmn"/>
    </font>
    <font>
      <b/>
      <sz val="8"/>
      <name val="Palatino"/>
      <family val="1"/>
    </font>
    <font>
      <b/>
      <sz val="15"/>
      <color indexed="56"/>
      <name val="Calibri"/>
      <family val="2"/>
    </font>
    <font>
      <b/>
      <sz val="13"/>
      <color indexed="56"/>
      <name val="Calibri"/>
      <family val="2"/>
    </font>
    <font>
      <b/>
      <sz val="11"/>
      <color indexed="56"/>
      <name val="Calibri"/>
      <family val="2"/>
    </font>
    <font>
      <b/>
      <sz val="16"/>
      <name val="Times New Roman"/>
      <family val="1"/>
    </font>
    <font>
      <b/>
      <sz val="12"/>
      <name val="Helv"/>
    </font>
    <font>
      <b/>
      <sz val="9"/>
      <name val="Times New Roman"/>
      <family val="1"/>
    </font>
    <font>
      <b/>
      <u/>
      <sz val="9"/>
      <name val="Times New Roman"/>
      <family val="1"/>
    </font>
    <font>
      <b/>
      <sz val="8"/>
      <name val="MS Sans Serif"/>
      <family val="2"/>
    </font>
    <font>
      <sz val="10"/>
      <color indexed="9"/>
      <name val="Times New Roman"/>
      <family val="1"/>
    </font>
    <font>
      <sz val="11"/>
      <color indexed="62"/>
      <name val="Calibri"/>
      <family val="2"/>
    </font>
    <font>
      <sz val="8"/>
      <color indexed="39"/>
      <name val="Arial"/>
      <family val="2"/>
    </font>
    <font>
      <sz val="10"/>
      <color indexed="12"/>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b/>
      <sz val="7"/>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10"/>
      <color indexed="16"/>
      <name val="MS Sans Serif"/>
      <family val="2"/>
    </font>
    <font>
      <sz val="11"/>
      <color indexed="52"/>
      <name val="Calibri"/>
      <family val="2"/>
    </font>
    <font>
      <sz val="8"/>
      <name val="Arial Narrow"/>
      <family val="2"/>
    </font>
    <font>
      <sz val="4"/>
      <name val="Tms Rmn"/>
    </font>
    <font>
      <b/>
      <sz val="11"/>
      <name val="Helv"/>
    </font>
    <font>
      <sz val="26"/>
      <name val="Times New Roman"/>
      <family val="1"/>
    </font>
    <font>
      <sz val="11"/>
      <color indexed="60"/>
      <name val="Calibri"/>
      <family val="2"/>
    </font>
    <font>
      <sz val="10"/>
      <name val="CG Times (WN)"/>
    </font>
    <font>
      <sz val="7"/>
      <name val="Small Fonts"/>
      <family val="2"/>
    </font>
    <font>
      <b/>
      <i/>
      <sz val="16"/>
      <name val="Helv"/>
    </font>
    <font>
      <sz val="12"/>
      <name val="Helv"/>
    </font>
    <font>
      <sz val="10"/>
      <name val="Courier"/>
      <family val="3"/>
    </font>
    <font>
      <sz val="8"/>
      <name val="Helvetica"/>
      <family val="2"/>
    </font>
    <font>
      <sz val="7"/>
      <color indexed="12"/>
      <name val="Arial"/>
      <family val="2"/>
    </font>
    <font>
      <sz val="8"/>
      <color indexed="8"/>
      <name val="Times New Roman"/>
      <family val="1"/>
    </font>
    <font>
      <sz val="7"/>
      <name val="Helvetica"/>
      <family val="2"/>
    </font>
    <font>
      <sz val="7"/>
      <name val="Helv"/>
    </font>
    <font>
      <sz val="8"/>
      <name val="Book Antiqua"/>
      <family val="1"/>
    </font>
    <font>
      <b/>
      <sz val="8"/>
      <color indexed="72"/>
      <name val="Arial"/>
      <family val="2"/>
    </font>
    <font>
      <b/>
      <sz val="11"/>
      <color indexed="63"/>
      <name val="Calibri"/>
      <family val="2"/>
    </font>
    <font>
      <b/>
      <i/>
      <sz val="10"/>
      <color indexed="8"/>
      <name val="Arial"/>
      <family val="2"/>
    </font>
    <font>
      <b/>
      <i/>
      <sz val="22"/>
      <color indexed="8"/>
      <name val="Times New Roman"/>
      <family val="1"/>
    </font>
    <font>
      <b/>
      <sz val="26"/>
      <name val="Times New Roman"/>
      <family val="1"/>
    </font>
    <font>
      <b/>
      <sz val="18"/>
      <name val="Times New Roman"/>
      <family val="1"/>
    </font>
    <font>
      <sz val="10"/>
      <color indexed="16"/>
      <name val="Helvetica-Black"/>
    </font>
    <font>
      <sz val="12"/>
      <name val="Tms Rmn"/>
    </font>
    <font>
      <b/>
      <sz val="10"/>
      <name val="MS Sans Serif"/>
      <family val="2"/>
    </font>
    <font>
      <sz val="16"/>
      <name val="Times New Roman"/>
      <family val="1"/>
    </font>
    <font>
      <sz val="8"/>
      <name val="Wingdings"/>
      <charset val="2"/>
    </font>
    <font>
      <sz val="12"/>
      <name val="Arial MT"/>
    </font>
    <font>
      <sz val="9.5"/>
      <color indexed="23"/>
      <name val="Helvetica-Black"/>
    </font>
    <font>
      <sz val="10"/>
      <name val="Tms Rmn"/>
    </font>
    <font>
      <sz val="8"/>
      <name val="MS Sans Serif"/>
      <family val="2"/>
    </font>
    <font>
      <i/>
      <sz val="8"/>
      <name val="Times New Roman"/>
      <family val="1"/>
    </font>
    <font>
      <b/>
      <sz val="10"/>
      <name val="Verdana"/>
      <family val="2"/>
    </font>
    <font>
      <sz val="10"/>
      <name val="Verdana"/>
      <family val="2"/>
    </font>
    <font>
      <b/>
      <sz val="10"/>
      <color indexed="8"/>
      <name val="Times New Roman"/>
      <family val="1"/>
    </font>
    <font>
      <b/>
      <i/>
      <sz val="12"/>
      <color indexed="12"/>
      <name val="Arial"/>
      <family val="2"/>
    </font>
    <font>
      <i/>
      <sz val="10"/>
      <color indexed="8"/>
      <name val="Arial"/>
      <family val="2"/>
    </font>
    <font>
      <b/>
      <sz val="12"/>
      <name val="Tms Rmn"/>
    </font>
    <font>
      <b/>
      <sz val="8"/>
      <name val="Tms Rmn"/>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i/>
      <sz val="14"/>
      <name val="Times New Roman"/>
      <family val="1"/>
    </font>
    <font>
      <sz val="14"/>
      <name val="Times New Roman"/>
      <family val="1"/>
    </font>
    <font>
      <b/>
      <sz val="14"/>
      <name val="Book Antiqua"/>
      <family val="1"/>
    </font>
    <font>
      <sz val="10"/>
      <name val="Sabon"/>
    </font>
    <font>
      <sz val="12"/>
      <color indexed="8"/>
      <name val="Palatino"/>
      <family val="1"/>
    </font>
    <font>
      <sz val="11"/>
      <color indexed="8"/>
      <name val="Helvetica-Black"/>
    </font>
    <font>
      <b/>
      <sz val="12"/>
      <name val="Book Antiqua"/>
      <family val="1"/>
    </font>
    <font>
      <b/>
      <u/>
      <sz val="9"/>
      <name val="Arial"/>
      <family val="2"/>
    </font>
    <font>
      <b/>
      <sz val="16"/>
      <name val="Tms Rmn"/>
    </font>
    <font>
      <b/>
      <sz val="8"/>
      <name val="Times New Roman"/>
      <family val="1"/>
    </font>
    <font>
      <b/>
      <sz val="8"/>
      <name val="Helv"/>
    </font>
    <font>
      <sz val="9"/>
      <color indexed="8"/>
      <name val="Times New Roman"/>
      <family val="1"/>
    </font>
    <font>
      <b/>
      <i/>
      <sz val="24"/>
      <name val="Arial"/>
      <family val="2"/>
    </font>
    <font>
      <sz val="1"/>
      <name val="Tms Rmn"/>
    </font>
    <font>
      <b/>
      <sz val="11"/>
      <color indexed="8"/>
      <name val="Calibri"/>
      <family val="2"/>
    </font>
    <font>
      <sz val="8"/>
      <color indexed="10"/>
      <name val="Arial Narrow"/>
      <family val="2"/>
    </font>
    <font>
      <sz val="10"/>
      <color indexed="10"/>
      <name val="Arial"/>
      <family val="2"/>
    </font>
    <font>
      <sz val="11"/>
      <color indexed="10"/>
      <name val="Calibri"/>
      <family val="2"/>
    </font>
    <font>
      <sz val="7"/>
      <name val="Times New Roman"/>
      <family val="1"/>
    </font>
    <font>
      <b/>
      <u/>
      <sz val="8"/>
      <name val="Times New Roman"/>
      <family val="1"/>
    </font>
    <font>
      <b/>
      <sz val="10"/>
      <color indexed="18"/>
      <name val="CG Times (WN)"/>
    </font>
    <font>
      <b/>
      <i/>
      <sz val="8"/>
      <color indexed="12"/>
      <name val="Times New Roman"/>
      <family val="1"/>
    </font>
    <font>
      <b/>
      <sz val="9"/>
      <color indexed="48"/>
      <name val="Arial"/>
      <family val="2"/>
    </font>
    <font>
      <sz val="9"/>
      <color indexed="10"/>
      <name val="Arial"/>
      <family val="2"/>
    </font>
    <font>
      <sz val="8"/>
      <color theme="1"/>
      <name val="Arial"/>
      <family val="2"/>
    </font>
    <font>
      <sz val="12"/>
      <color theme="1"/>
      <name val="Arial"/>
      <family val="2"/>
    </font>
    <font>
      <b/>
      <sz val="12"/>
      <color indexed="8"/>
      <name val="Arial"/>
      <family val="2"/>
    </font>
    <font>
      <sz val="14"/>
      <color theme="1"/>
      <name val="Arial"/>
      <family val="2"/>
    </font>
    <font>
      <b/>
      <sz val="12"/>
      <color theme="1"/>
      <name val="Arial"/>
      <family val="2"/>
    </font>
    <font>
      <b/>
      <sz val="10"/>
      <color theme="1"/>
      <name val="Arial"/>
      <family val="2"/>
    </font>
    <font>
      <sz val="10"/>
      <color rgb="FFFF0000"/>
      <name val="Arial"/>
      <family val="2"/>
    </font>
    <font>
      <sz val="10"/>
      <color theme="1"/>
      <name val="Arial"/>
      <family val="2"/>
    </font>
    <font>
      <sz val="11"/>
      <color theme="1"/>
      <name val="Calibri"/>
      <family val="2"/>
      <scheme val="minor"/>
    </font>
    <font>
      <b/>
      <sz val="18"/>
      <color indexed="56"/>
      <name val="Cambria"/>
      <family val="2"/>
    </font>
    <font>
      <b/>
      <sz val="8"/>
      <color theme="1"/>
      <name val="Arial"/>
      <family val="2"/>
    </font>
    <font>
      <sz val="8"/>
      <color rgb="FFFF0000"/>
      <name val="Arial"/>
      <family val="2"/>
    </font>
    <font>
      <b/>
      <vertAlign val="superscript"/>
      <sz val="8"/>
      <name val="Arial"/>
      <family val="2"/>
    </font>
    <font>
      <b/>
      <sz val="10"/>
      <color rgb="FFFF0000"/>
      <name val="Arial"/>
      <family val="2"/>
    </font>
    <font>
      <b/>
      <sz val="14"/>
      <color theme="1"/>
      <name val="Arial"/>
      <family val="2"/>
    </font>
    <font>
      <b/>
      <vertAlign val="superscript"/>
      <sz val="10"/>
      <color theme="1"/>
      <name val="Arial"/>
      <family val="2"/>
    </font>
    <font>
      <b/>
      <u/>
      <sz val="10"/>
      <color theme="1"/>
      <name val="Arial"/>
      <family val="2"/>
    </font>
    <font>
      <vertAlign val="superscript"/>
      <sz val="10"/>
      <name val="Arial"/>
      <family val="2"/>
    </font>
    <font>
      <vertAlign val="superscript"/>
      <sz val="10"/>
      <color indexed="8"/>
      <name val="Arial"/>
      <family val="2"/>
    </font>
    <font>
      <b/>
      <sz val="11"/>
      <color rgb="FFFF0000"/>
      <name val="Arial"/>
      <family val="2"/>
    </font>
    <font>
      <b/>
      <sz val="16"/>
      <color indexed="8"/>
      <name val="Arial"/>
      <family val="2"/>
    </font>
    <font>
      <u/>
      <sz val="10"/>
      <color theme="1"/>
      <name val="Arial"/>
      <family val="2"/>
    </font>
    <font>
      <b/>
      <sz val="16"/>
      <color theme="1"/>
      <name val="Arial"/>
      <family val="2"/>
    </font>
    <font>
      <b/>
      <sz val="11"/>
      <color theme="1"/>
      <name val="Arial"/>
      <family val="2"/>
    </font>
    <font>
      <b/>
      <u/>
      <sz val="11"/>
      <color theme="1"/>
      <name val="Arial"/>
      <family val="2"/>
    </font>
    <font>
      <sz val="11"/>
      <color theme="1"/>
      <name val="Arial"/>
      <family val="2"/>
    </font>
    <font>
      <b/>
      <vertAlign val="superscript"/>
      <sz val="10"/>
      <color indexed="9"/>
      <name val="Arial"/>
      <family val="2"/>
    </font>
    <font>
      <sz val="10"/>
      <color theme="0" tint="-0.34998626667073579"/>
      <name val="Arial"/>
      <family val="2"/>
    </font>
  </fonts>
  <fills count="68">
    <fill>
      <patternFill patternType="none"/>
    </fill>
    <fill>
      <patternFill patternType="gray125"/>
    </fill>
    <fill>
      <patternFill patternType="solid">
        <fgColor indexed="22"/>
        <bgColor indexed="64"/>
      </patternFill>
    </fill>
    <fill>
      <patternFill patternType="solid">
        <fgColor indexed="43"/>
      </patternFill>
    </fill>
    <fill>
      <patternFill patternType="solid">
        <fgColor indexed="43"/>
        <bgColor indexed="64"/>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56"/>
        <bgColor indexed="64"/>
      </patternFill>
    </fill>
    <fill>
      <patternFill patternType="solid">
        <fgColor indexed="9"/>
        <bgColor indexed="64"/>
      </patternFill>
    </fill>
    <fill>
      <patternFill patternType="solid">
        <fgColor indexed="18"/>
        <bgColor indexed="64"/>
      </patternFill>
    </fill>
    <fill>
      <patternFill patternType="solid">
        <fgColor indexed="3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7"/>
        <bgColor indexed="64"/>
      </patternFill>
    </fill>
    <fill>
      <patternFill patternType="lightGray"/>
    </fill>
    <fill>
      <patternFill patternType="solid">
        <fgColor indexed="22"/>
        <bgColor indexed="22"/>
      </patternFill>
    </fill>
    <fill>
      <patternFill patternType="solid">
        <fgColor indexed="41"/>
        <bgColor indexed="41"/>
      </patternFill>
    </fill>
    <fill>
      <patternFill patternType="lightGray">
        <fgColor indexed="13"/>
      </patternFill>
    </fill>
    <fill>
      <patternFill patternType="solid">
        <fgColor indexed="15"/>
        <bgColor indexed="64"/>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125">
        <fgColor indexed="15"/>
      </patternFill>
    </fill>
    <fill>
      <patternFill patternType="gray0625"/>
    </fill>
    <fill>
      <patternFill patternType="solid">
        <fgColor indexed="62"/>
        <bgColor indexed="64"/>
      </patternFill>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darkUp">
        <fgColor indexed="8"/>
        <bgColor indexed="43"/>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darkUp">
        <fgColor indexed="8"/>
        <bgColor theme="0" tint="-0.14999847407452621"/>
      </patternFill>
    </fill>
    <fill>
      <patternFill patternType="solid">
        <fgColor rgb="FF99CCFF"/>
        <bgColor indexed="64"/>
      </patternFill>
    </fill>
    <fill>
      <patternFill patternType="solid">
        <fgColor theme="1"/>
        <bgColor indexed="64"/>
      </patternFill>
    </fill>
    <fill>
      <patternFill patternType="solid">
        <fgColor theme="0"/>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4"/>
      </bottom>
      <diagonal/>
    </border>
    <border>
      <left style="medium">
        <color indexed="64"/>
      </left>
      <right/>
      <top/>
      <bottom/>
      <diagonal/>
    </border>
    <border>
      <left/>
      <right/>
      <top/>
      <bottom style="thin">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style="thin">
        <color indexed="64"/>
      </right>
      <top/>
      <bottom/>
      <diagonal/>
    </border>
    <border>
      <left/>
      <right/>
      <top/>
      <bottom style="thin">
        <color indexed="4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right/>
      <top/>
      <bottom style="double">
        <color indexed="52"/>
      </bottom>
      <diagonal/>
    </border>
    <border>
      <left style="medium">
        <color indexed="64"/>
      </left>
      <right/>
      <top style="medium">
        <color indexed="64"/>
      </top>
      <bottom/>
      <diagonal/>
    </border>
    <border>
      <left/>
      <right/>
      <top/>
      <bottom style="hair">
        <color indexed="64"/>
      </bottom>
      <diagonal/>
    </border>
    <border>
      <left/>
      <right/>
      <top/>
      <bottom style="thin">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style="hair">
        <color indexed="64"/>
      </bottom>
      <diagonal/>
    </border>
    <border>
      <left/>
      <right/>
      <top style="double">
        <color indexed="64"/>
      </top>
      <bottom/>
      <diagonal/>
    </border>
    <border>
      <left/>
      <right/>
      <top style="thick">
        <color indexed="64"/>
      </top>
      <bottom style="thin">
        <color indexed="64"/>
      </bottom>
      <diagonal/>
    </border>
    <border>
      <left/>
      <right style="hair">
        <color indexed="64"/>
      </right>
      <top style="thin">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9"/>
      </top>
      <bottom style="thin">
        <color indexed="63"/>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9"/>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thin">
        <color indexed="64"/>
      </bottom>
      <diagonal/>
    </border>
    <border>
      <left style="medium">
        <color auto="1"/>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3102">
    <xf numFmtId="0" fontId="0" fillId="0" borderId="0"/>
    <xf numFmtId="0"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5" fontId="46" fillId="0" borderId="0" applyFont="0" applyFill="0" applyBorder="0" applyAlignment="0" applyProtection="0"/>
    <xf numFmtId="8" fontId="46" fillId="0" borderId="0" applyFont="0" applyFill="0" applyBorder="0" applyAlignment="0" applyProtection="0"/>
    <xf numFmtId="182" fontId="16" fillId="0" borderId="0" applyFont="0" applyFill="0" applyBorder="0" applyAlignment="0" applyProtection="0">
      <protection locked="0"/>
    </xf>
    <xf numFmtId="7" fontId="47" fillId="0" borderId="1" applyFill="0" applyBorder="0" applyProtection="0"/>
    <xf numFmtId="9" fontId="46" fillId="0" borderId="0" applyFont="0" applyFill="0" applyBorder="0" applyAlignment="0" applyProtection="0"/>
    <xf numFmtId="10" fontId="46" fillId="0" borderId="0" applyFont="0" applyFill="0" applyBorder="0" applyAlignment="0" applyProtection="0"/>
    <xf numFmtId="183" fontId="16" fillId="0" borderId="0" applyFont="0" applyFill="0" applyBorder="0" applyAlignment="0"/>
    <xf numFmtId="0" fontId="48" fillId="0" borderId="0" applyFont="0" applyAlignment="0">
      <alignment horizontal="center" vertical="center"/>
    </xf>
    <xf numFmtId="0" fontId="48" fillId="0" borderId="0" applyFont="0" applyAlignment="0">
      <alignment horizontal="center" vertical="center"/>
    </xf>
    <xf numFmtId="265" fontId="48" fillId="0" borderId="0" applyFont="0" applyAlignment="0">
      <alignment horizontal="center" vertical="center"/>
    </xf>
    <xf numFmtId="265" fontId="48" fillId="0" borderId="0" applyFont="0" applyAlignment="0">
      <alignment horizontal="center" vertical="center"/>
    </xf>
    <xf numFmtId="184" fontId="11" fillId="0" borderId="0" applyFont="0" applyFill="0" applyBorder="0" applyAlignment="0" applyProtection="0"/>
    <xf numFmtId="18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xf numFmtId="0" fontId="11" fillId="0" borderId="0"/>
    <xf numFmtId="265" fontId="11" fillId="0" borderId="0"/>
    <xf numFmtId="265" fontId="11" fillId="0" borderId="0"/>
    <xf numFmtId="0" fontId="11" fillId="0" borderId="0"/>
    <xf numFmtId="0" fontId="11" fillId="0" borderId="0"/>
    <xf numFmtId="265" fontId="11" fillId="0" borderId="0"/>
    <xf numFmtId="265" fontId="11" fillId="0" borderId="0"/>
    <xf numFmtId="43" fontId="16" fillId="0" borderId="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2" borderId="0"/>
    <xf numFmtId="0" fontId="11" fillId="2" borderId="0"/>
    <xf numFmtId="265" fontId="11" fillId="2" borderId="0"/>
    <xf numFmtId="265" fontId="11" fillId="2" borderId="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86" fontId="11" fillId="0" borderId="0" applyFont="0" applyFill="0" applyBorder="0" applyAlignment="0" applyProtection="0"/>
    <xf numFmtId="179"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8" fontId="17" fillId="0" borderId="0" applyFont="0" applyFill="0" applyBorder="0" applyAlignment="0" applyProtection="0"/>
    <xf numFmtId="187" fontId="11"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4" fontId="16"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4" fontId="16"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9" fontId="11" fillId="0" borderId="0" applyFont="0" applyFill="0" applyBorder="0" applyAlignment="0" applyProtection="0"/>
    <xf numFmtId="187" fontId="11" fillId="0" borderId="0" applyFont="0" applyFill="0" applyBorder="0" applyAlignment="0" applyProtection="0"/>
    <xf numFmtId="189"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0" fontId="3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30" fillId="0" borderId="0" applyFont="0" applyFill="0" applyBorder="0" applyAlignment="0" applyProtection="0"/>
    <xf numFmtId="265" fontId="30" fillId="0" borderId="0" applyFont="0" applyFill="0" applyBorder="0" applyAlignment="0" applyProtection="0"/>
    <xf numFmtId="265" fontId="30" fillId="0" borderId="0" applyFont="0" applyFill="0" applyBorder="0" applyAlignment="0" applyProtection="0"/>
    <xf numFmtId="189" fontId="11" fillId="0" borderId="0" applyFont="0" applyFill="0" applyBorder="0" applyAlignment="0" applyProtection="0"/>
    <xf numFmtId="190" fontId="16" fillId="0" borderId="0" applyFont="0" applyFill="0" applyBorder="0" applyAlignment="0" applyProtection="0"/>
    <xf numFmtId="37" fontId="16" fillId="0" borderId="0" applyFont="0" applyFill="0" applyBorder="0" applyAlignment="0" applyProtection="0"/>
    <xf numFmtId="188" fontId="11" fillId="0" borderId="0" applyFont="0" applyFill="0" applyBorder="0" applyAlignment="0" applyProtection="0"/>
    <xf numFmtId="188" fontId="35" fillId="0" borderId="0" applyFont="0" applyFill="0" applyBorder="0" applyAlignment="0" applyProtection="0"/>
    <xf numFmtId="190" fontId="16" fillId="0" borderId="0" applyFont="0" applyFill="0" applyBorder="0" applyAlignment="0" applyProtection="0"/>
    <xf numFmtId="37" fontId="16" fillId="0" borderId="0" applyFont="0" applyFill="0" applyBorder="0" applyAlignment="0" applyProtection="0"/>
    <xf numFmtId="189" fontId="11" fillId="0" borderId="0" applyFont="0" applyFill="0" applyBorder="0" applyAlignment="0" applyProtection="0"/>
    <xf numFmtId="188"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7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39" fontId="11" fillId="0" borderId="0" applyFont="0" applyFill="0" applyBorder="0" applyAlignment="0" applyProtection="0"/>
    <xf numFmtId="179"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192" fontId="11"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3"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xf numFmtId="0" fontId="11" fillId="0" borderId="0"/>
    <xf numFmtId="265" fontId="11" fillId="0" borderId="0"/>
    <xf numFmtId="265" fontId="11" fillId="0" borderId="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5" fontId="35"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6" fontId="16"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7"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6"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6" fontId="16"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8" fontId="30" fillId="0" borderId="0" applyFont="0" applyFill="0" applyBorder="0" applyAlignment="0" applyProtection="0"/>
    <xf numFmtId="199" fontId="16" fillId="0" borderId="0" applyFont="0" applyFill="0" applyBorder="0" applyAlignment="0" applyProtection="0"/>
    <xf numFmtId="200" fontId="16" fillId="0" borderId="0" applyFont="0" applyFill="0" applyBorder="0" applyAlignment="0" applyProtection="0"/>
    <xf numFmtId="201" fontId="16" fillId="0" borderId="0" applyFont="0" applyFill="0" applyBorder="0" applyAlignment="0" applyProtection="0"/>
    <xf numFmtId="194" fontId="11" fillId="0" borderId="0" applyFont="0" applyFill="0" applyBorder="0" applyAlignment="0" applyProtection="0"/>
    <xf numFmtId="197" fontId="11" fillId="0" borderId="0" applyFont="0" applyFill="0" applyBorder="0" applyAlignment="0" applyProtection="0"/>
    <xf numFmtId="194" fontId="35" fillId="0" borderId="0" applyFont="0" applyFill="0" applyBorder="0" applyAlignment="0" applyProtection="0"/>
    <xf numFmtId="201" fontId="16"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4" fontId="16"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4" fontId="16"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65" fontId="16" fillId="0" borderId="0" applyFont="0" applyFill="0" applyBorder="0" applyAlignment="0" applyProtection="0"/>
    <xf numFmtId="265" fontId="16"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4" fontId="16"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7" fontId="30" fillId="0" borderId="0" applyFont="0" applyFill="0" applyBorder="0" applyAlignment="0" applyProtection="0"/>
    <xf numFmtId="208" fontId="16" fillId="0" borderId="0" applyFont="0" applyFill="0" applyBorder="0" applyAlignment="0" applyProtection="0"/>
    <xf numFmtId="209" fontId="16" fillId="0" borderId="0" applyFont="0" applyFill="0" applyBorder="0" applyAlignment="0" applyProtection="0"/>
    <xf numFmtId="210" fontId="16" fillId="0" borderId="0" applyFont="0" applyFill="0" applyBorder="0" applyAlignment="0" applyProtection="0"/>
    <xf numFmtId="202" fontId="11" fillId="0" borderId="0" applyFont="0" applyFill="0" applyBorder="0" applyProtection="0">
      <alignment horizontal="right"/>
    </xf>
    <xf numFmtId="202" fontId="11" fillId="0" borderId="0" applyFont="0" applyFill="0" applyBorder="0" applyProtection="0">
      <alignment horizontal="right"/>
    </xf>
    <xf numFmtId="202" fontId="11" fillId="0" borderId="0" applyFont="0" applyFill="0" applyBorder="0" applyProtection="0">
      <alignment horizontal="right"/>
    </xf>
    <xf numFmtId="203" fontId="11" fillId="0" borderId="0" applyFont="0" applyFill="0" applyBorder="0" applyAlignment="0" applyProtection="0"/>
    <xf numFmtId="205" fontId="11" fillId="0" borderId="0" applyFont="0" applyFill="0" applyBorder="0" applyAlignment="0" applyProtection="0"/>
    <xf numFmtId="210" fontId="16"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2" fontId="11" fillId="0" borderId="0" applyFont="0" applyFill="0" applyBorder="0" applyProtection="0">
      <alignment horizontal="right"/>
    </xf>
    <xf numFmtId="20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xf numFmtId="0" fontId="11" fillId="0" borderId="0"/>
    <xf numFmtId="265" fontId="11" fillId="0" borderId="0"/>
    <xf numFmtId="265" fontId="11" fillId="0" borderId="0"/>
    <xf numFmtId="184" fontId="11" fillId="0" borderId="0" applyFont="0" applyFill="0" applyBorder="0" applyProtection="0">
      <alignment horizontal="right"/>
    </xf>
    <xf numFmtId="211" fontId="11" fillId="0" borderId="0" applyFont="0" applyFill="0" applyBorder="0" applyAlignment="0" applyProtection="0"/>
    <xf numFmtId="211" fontId="11" fillId="0" borderId="2" applyFont="0" applyFill="0" applyAlignment="0" applyProtection="0"/>
    <xf numFmtId="211" fontId="11" fillId="0" borderId="2" applyFont="0" applyFill="0" applyAlignment="0" applyProtection="0"/>
    <xf numFmtId="211" fontId="11" fillId="0" borderId="2" applyFont="0" applyFill="0" applyAlignment="0" applyProtection="0"/>
    <xf numFmtId="211" fontId="11" fillId="0" borderId="2" applyFont="0" applyFill="0" applyAlignment="0" applyProtection="0"/>
    <xf numFmtId="211" fontId="11" fillId="0" borderId="2" applyFont="0" applyFill="0" applyAlignment="0" applyProtection="0"/>
    <xf numFmtId="211" fontId="11" fillId="0" borderId="2" applyFont="0" applyFill="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3" fontId="16"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3" fontId="16"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3" fontId="16"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4" fontId="16" fillId="0" borderId="0" applyFont="0" applyFill="0" applyBorder="0" applyAlignment="0" applyProtection="0"/>
    <xf numFmtId="215" fontId="16" fillId="0" borderId="0" applyFont="0" applyFill="0" applyBorder="0" applyAlignment="0" applyProtection="0"/>
    <xf numFmtId="216" fontId="16" fillId="0" borderId="0" applyFont="0" applyFill="0" applyBorder="0" applyAlignment="0" applyProtection="0"/>
    <xf numFmtId="184" fontId="11" fillId="0" borderId="0" applyFont="0" applyFill="0" applyBorder="0" applyProtection="0">
      <alignment horizontal="right"/>
    </xf>
    <xf numFmtId="184" fontId="11" fillId="0" borderId="0" applyFont="0" applyFill="0" applyBorder="0" applyProtection="0">
      <alignment horizontal="right"/>
    </xf>
    <xf numFmtId="184" fontId="11" fillId="0" borderId="0" applyFont="0" applyFill="0" applyBorder="0" applyProtection="0">
      <alignment horizontal="right"/>
    </xf>
    <xf numFmtId="212" fontId="11" fillId="0" borderId="0" applyFont="0" applyFill="0" applyBorder="0" applyAlignment="0" applyProtection="0"/>
    <xf numFmtId="216" fontId="16"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84" fontId="11" fillId="0" borderId="0" applyFont="0" applyFill="0" applyBorder="0" applyProtection="0">
      <alignment horizontal="right"/>
    </xf>
    <xf numFmtId="212"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218" fontId="16"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8" fontId="16"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8" fontId="16"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9" fontId="30" fillId="0" borderId="0" applyFont="0" applyFill="0" applyBorder="0" applyAlignment="0" applyProtection="0"/>
    <xf numFmtId="220" fontId="16" fillId="0" borderId="0" applyFont="0" applyFill="0" applyBorder="0" applyAlignment="0" applyProtection="0"/>
    <xf numFmtId="37" fontId="16" fillId="0" borderId="0" applyFont="0" applyFill="0" applyBorder="0" applyAlignment="0" applyProtection="0"/>
    <xf numFmtId="221" fontId="16" fillId="0" borderId="0" applyFont="0" applyFill="0" applyBorder="0" applyAlignment="0" applyProtection="0"/>
    <xf numFmtId="164" fontId="16" fillId="0" borderId="0" applyFont="0" applyFill="0" applyBorder="0" applyAlignment="0" applyProtection="0"/>
    <xf numFmtId="185" fontId="11" fillId="0" borderId="0" applyFont="0" applyFill="0" applyBorder="0" applyProtection="0">
      <alignment horizontal="right"/>
    </xf>
    <xf numFmtId="185" fontId="11" fillId="0" borderId="0" applyFont="0" applyFill="0" applyBorder="0" applyProtection="0">
      <alignment horizontal="right"/>
    </xf>
    <xf numFmtId="185" fontId="11" fillId="0" borderId="0" applyFont="0" applyFill="0" applyBorder="0" applyProtection="0">
      <alignment horizontal="right"/>
    </xf>
    <xf numFmtId="217" fontId="11" fillId="0" borderId="0" applyFont="0" applyFill="0" applyBorder="0" applyAlignment="0" applyProtection="0"/>
    <xf numFmtId="164" fontId="16"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185" fontId="11" fillId="0" borderId="0" applyFont="0" applyFill="0" applyBorder="0" applyProtection="0">
      <alignment horizontal="right"/>
    </xf>
    <xf numFmtId="217"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xf numFmtId="0" fontId="11" fillId="0" borderId="0"/>
    <xf numFmtId="265" fontId="11" fillId="0" borderId="0"/>
    <xf numFmtId="265" fontId="11" fillId="0" borderId="0"/>
    <xf numFmtId="0" fontId="11" fillId="0" borderId="0"/>
    <xf numFmtId="0" fontId="11" fillId="0" borderId="0"/>
    <xf numFmtId="265" fontId="11" fillId="0" borderId="0"/>
    <xf numFmtId="265" fontId="11" fillId="0" borderId="0"/>
    <xf numFmtId="0" fontId="11" fillId="0" borderId="0"/>
    <xf numFmtId="0" fontId="11" fillId="0" borderId="0"/>
    <xf numFmtId="265" fontId="11" fillId="0" borderId="0"/>
    <xf numFmtId="265" fontId="11" fillId="0" borderId="0"/>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8" fillId="0" borderId="0">
      <alignment vertical="top"/>
    </xf>
    <xf numFmtId="0" fontId="8" fillId="0" borderId="0">
      <alignment vertical="top"/>
    </xf>
    <xf numFmtId="265" fontId="8" fillId="0" borderId="0">
      <alignment vertical="top"/>
    </xf>
    <xf numFmtId="265" fontId="8"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vertical="top"/>
    </xf>
    <xf numFmtId="0" fontId="50" fillId="0" borderId="0" applyNumberForma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51" fillId="0" borderId="3" applyNumberFormat="0" applyFill="0" applyAlignment="0" applyProtection="0"/>
    <xf numFmtId="0" fontId="52" fillId="0" borderId="0" applyNumberFormat="0" applyFill="0" applyBorder="0" applyAlignment="0" applyProtection="0"/>
    <xf numFmtId="0" fontId="51" fillId="4" borderId="0" applyNumberForma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0" applyNumberFormat="0" applyFill="0" applyBorder="0" applyAlignment="0" applyProtection="0"/>
    <xf numFmtId="0" fontId="51" fillId="0" borderId="3" applyNumberFormat="0" applyFill="0" applyAlignment="0" applyProtection="0"/>
    <xf numFmtId="0" fontId="51" fillId="0" borderId="0" applyNumberFormat="0" applyFill="0" applyBorder="0" applyAlignment="0" applyProtection="0"/>
    <xf numFmtId="0" fontId="53" fillId="0" borderId="2" applyNumberFormat="0" applyFill="0" applyProtection="0">
      <alignment horizontal="center"/>
    </xf>
    <xf numFmtId="0" fontId="53" fillId="0" borderId="2" applyNumberFormat="0" applyFill="0" applyProtection="0">
      <alignment horizontal="centerContinuous"/>
    </xf>
    <xf numFmtId="0" fontId="53" fillId="0" borderId="2" applyNumberFormat="0" applyFill="0" applyProtection="0">
      <alignment horizontal="centerContinuous"/>
    </xf>
    <xf numFmtId="0" fontId="53" fillId="0" borderId="2" applyNumberFormat="0" applyFill="0" applyProtection="0">
      <alignment horizontal="centerContinuous"/>
    </xf>
    <xf numFmtId="0" fontId="53" fillId="0" borderId="2" applyNumberFormat="0" applyFill="0" applyProtection="0">
      <alignment horizontal="centerContinuous"/>
    </xf>
    <xf numFmtId="0" fontId="53" fillId="0" borderId="2" applyNumberFormat="0" applyFill="0" applyProtection="0">
      <alignment horizontal="centerContinuous"/>
    </xf>
    <xf numFmtId="0" fontId="53" fillId="0" borderId="2" applyNumberFormat="0" applyFill="0" applyProtection="0">
      <alignment horizontal="centerContinuous"/>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53" fillId="0" borderId="2" applyNumberFormat="0" applyFill="0" applyProtection="0">
      <alignment horizontal="center"/>
    </xf>
    <xf numFmtId="0" fontId="17" fillId="0" borderId="5" applyNumberFormat="0" applyFont="0" applyFill="0" applyAlignment="0" applyProtection="0"/>
    <xf numFmtId="0" fontId="17" fillId="0" borderId="5" applyNumberFormat="0" applyFont="0" applyFill="0" applyAlignment="0" applyProtection="0"/>
    <xf numFmtId="0" fontId="17" fillId="0" borderId="5" applyNumberFormat="0" applyFont="0" applyFill="0" applyAlignment="0" applyProtection="0"/>
    <xf numFmtId="0" fontId="17" fillId="0" borderId="5" applyNumberFormat="0" applyFont="0" applyFill="0" applyAlignment="0" applyProtection="0"/>
    <xf numFmtId="0" fontId="17" fillId="0" borderId="5" applyNumberFormat="0" applyFont="0" applyFill="0" applyAlignment="0" applyProtection="0"/>
    <xf numFmtId="0" fontId="17" fillId="0" borderId="5" applyNumberFormat="0" applyFont="0" applyFill="0" applyAlignment="0" applyProtection="0"/>
    <xf numFmtId="0" fontId="53" fillId="0" borderId="0" applyNumberFormat="0" applyFill="0" applyBorder="0" applyProtection="0">
      <alignment horizontal="left"/>
    </xf>
    <xf numFmtId="0" fontId="53" fillId="0" borderId="0" applyNumberFormat="0" applyFill="0" applyBorder="0" applyProtection="0">
      <alignment horizontal="left"/>
    </xf>
    <xf numFmtId="0" fontId="54" fillId="0" borderId="0" applyNumberFormat="0" applyFill="0" applyBorder="0" applyProtection="0">
      <alignment horizontal="centerContinuous"/>
    </xf>
    <xf numFmtId="0" fontId="54" fillId="0" borderId="0" applyNumberFormat="0" applyFill="0" applyBorder="0" applyProtection="0">
      <alignment horizontal="centerContinuous"/>
    </xf>
    <xf numFmtId="0" fontId="54" fillId="0" borderId="0" applyNumberFormat="0" applyFill="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lignment vertical="top"/>
    </xf>
    <xf numFmtId="265" fontId="11" fillId="0" borderId="0">
      <alignment vertical="top"/>
    </xf>
    <xf numFmtId="265" fontId="11" fillId="0" borderId="0">
      <alignment vertical="top"/>
    </xf>
    <xf numFmtId="0" fontId="11" fillId="0" borderId="0" applyFont="0" applyFill="0" applyBorder="0" applyAlignment="0" applyProtection="0"/>
    <xf numFmtId="0" fontId="11" fillId="0" borderId="0" applyFont="0" applyFill="0" applyBorder="0" applyAlignment="0" applyProtection="0"/>
    <xf numFmtId="265" fontId="11" fillId="0" borderId="0" applyFont="0" applyFill="0" applyBorder="0" applyAlignment="0" applyProtection="0"/>
    <xf numFmtId="265" fontId="11"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0" fontId="56" fillId="0" borderId="0" applyNumberFormat="0" applyFill="0" applyBorder="0" applyAlignment="0" applyProtection="0"/>
    <xf numFmtId="222" fontId="56" fillId="0" borderId="0" applyFont="0" applyFill="0" applyBorder="0" applyAlignment="0" applyProtection="0"/>
    <xf numFmtId="223" fontId="56" fillId="0" borderId="0" applyFont="0" applyFill="0" applyBorder="0" applyAlignment="0" applyProtection="0"/>
    <xf numFmtId="0" fontId="55" fillId="0" borderId="0"/>
    <xf numFmtId="1" fontId="57" fillId="0" borderId="0"/>
    <xf numFmtId="177" fontId="57" fillId="0" borderId="0"/>
    <xf numFmtId="168" fontId="57" fillId="0" borderId="0"/>
    <xf numFmtId="2" fontId="57" fillId="0" borderId="0"/>
    <xf numFmtId="10" fontId="57" fillId="0" borderId="0"/>
    <xf numFmtId="1" fontId="58" fillId="0" borderId="0"/>
    <xf numFmtId="38" fontId="16" fillId="0" borderId="6"/>
    <xf numFmtId="224" fontId="16" fillId="0" borderId="0" applyFont="0" applyFill="0" applyBorder="0" applyAlignment="0" applyProtection="0">
      <protection locked="0"/>
    </xf>
    <xf numFmtId="0" fontId="59" fillId="5" borderId="7" applyNumberFormat="0" applyFill="0" applyBorder="0" applyAlignment="0">
      <alignment horizontal="left"/>
    </xf>
    <xf numFmtId="0" fontId="23" fillId="5" borderId="0" applyNumberFormat="0" applyFill="0" applyBorder="0" applyAlignment="0"/>
    <xf numFmtId="0" fontId="60" fillId="6" borderId="7" applyNumberFormat="0" applyFill="0" applyBorder="0" applyAlignment="0">
      <alignment horizontal="left"/>
    </xf>
    <xf numFmtId="0" fontId="61" fillId="7" borderId="0" applyNumberFormat="0" applyFill="0" applyBorder="0" applyAlignment="0"/>
    <xf numFmtId="0" fontId="62" fillId="0" borderId="0" applyNumberFormat="0" applyFill="0" applyBorder="0" applyAlignment="0"/>
    <xf numFmtId="0" fontId="63" fillId="0" borderId="8" applyNumberFormat="0" applyFill="0" applyBorder="0" applyAlignment="0">
      <alignment horizontal="left"/>
    </xf>
    <xf numFmtId="0" fontId="11" fillId="0" borderId="9" applyNumberFormat="0" applyFont="0" applyFill="0" applyBorder="0" applyAlignment="0">
      <alignment horizontal="left"/>
    </xf>
    <xf numFmtId="0" fontId="64" fillId="8" borderId="10" applyNumberFormat="0" applyFill="0" applyBorder="0" applyAlignment="0">
      <alignment horizontal="centerContinuous"/>
    </xf>
    <xf numFmtId="0" fontId="36" fillId="0" borderId="0" applyNumberFormat="0" applyFill="0" applyBorder="0" applyAlignment="0"/>
    <xf numFmtId="0" fontId="36" fillId="9" borderId="11" applyNumberFormat="0" applyFill="0" applyBorder="0" applyAlignment="0"/>
    <xf numFmtId="0" fontId="65" fillId="0" borderId="8" applyNumberFormat="0" applyFill="0" applyBorder="0" applyAlignment="0"/>
    <xf numFmtId="0" fontId="36" fillId="0" borderId="0" applyNumberFormat="0" applyFill="0" applyBorder="0" applyAlignment="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225" fontId="67" fillId="0" borderId="9" applyNumberFormat="0" applyFont="0" applyFill="0" applyBorder="0" applyAlignment="0"/>
    <xf numFmtId="226" fontId="68" fillId="0" borderId="0">
      <protection locked="0"/>
    </xf>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9" borderId="0" applyNumberFormat="0" applyBorder="0" applyAlignment="0" applyProtection="0"/>
    <xf numFmtId="0" fontId="69" fillId="20"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7" borderId="0" applyNumberFormat="0" applyBorder="0" applyAlignment="0" applyProtection="0"/>
    <xf numFmtId="180" fontId="67" fillId="0" borderId="0" applyFont="0" applyFill="0" applyBorder="0" applyAlignment="0" applyProtection="0"/>
    <xf numFmtId="41" fontId="9" fillId="0" borderId="0"/>
    <xf numFmtId="0" fontId="9" fillId="0" borderId="0" applyNumberFormat="0" applyAlignment="0"/>
    <xf numFmtId="0" fontId="11" fillId="0" borderId="0"/>
    <xf numFmtId="0" fontId="70" fillId="0" borderId="0">
      <alignment horizontal="center" wrapText="1"/>
      <protection locked="0"/>
    </xf>
    <xf numFmtId="0" fontId="11" fillId="0" borderId="0" applyNumberFormat="0" applyFill="0" applyBorder="0" applyAlignment="0" applyProtection="0"/>
    <xf numFmtId="0" fontId="30" fillId="0" borderId="0" applyNumberFormat="0" applyFill="0" applyBorder="0" applyAlignment="0" applyProtection="0"/>
    <xf numFmtId="227" fontId="71" fillId="28" borderId="12"/>
    <xf numFmtId="43" fontId="71" fillId="28" borderId="12"/>
    <xf numFmtId="228" fontId="71" fillId="28" borderId="12"/>
    <xf numFmtId="43" fontId="71" fillId="28" borderId="12"/>
    <xf numFmtId="0" fontId="72" fillId="0" borderId="0" applyNumberFormat="0" applyFill="0" applyBorder="0" applyAlignment="0" applyProtection="0"/>
    <xf numFmtId="0" fontId="12" fillId="2" borderId="0" applyNumberFormat="0" applyFont="0" applyBorder="0" applyAlignment="0" applyProtection="0"/>
    <xf numFmtId="0" fontId="73" fillId="11" borderId="0" applyNumberFormat="0" applyBorder="0" applyAlignment="0" applyProtection="0"/>
    <xf numFmtId="229" fontId="74" fillId="0" borderId="0"/>
    <xf numFmtId="230" fontId="74" fillId="0" borderId="0"/>
    <xf numFmtId="0" fontId="75" fillId="29" borderId="13" applyNumberFormat="0" applyFont="0" applyFill="0" applyAlignment="0"/>
    <xf numFmtId="0" fontId="76" fillId="0" borderId="0" applyNumberFormat="0" applyFill="0" applyBorder="0" applyAlignment="0" applyProtection="0"/>
    <xf numFmtId="0" fontId="77" fillId="0" borderId="0" applyNumberFormat="0" applyFill="0" applyBorder="0" applyAlignment="0" applyProtection="0"/>
    <xf numFmtId="0" fontId="4" fillId="30" borderId="0" applyNumberFormat="0" applyFill="0" applyBorder="0" applyAlignment="0" applyProtection="0">
      <protection locked="0"/>
    </xf>
    <xf numFmtId="0" fontId="78" fillId="0" borderId="0" applyNumberFormat="0" applyFill="0" applyBorder="0" applyAlignment="0" applyProtection="0"/>
    <xf numFmtId="231" fontId="68" fillId="0" borderId="0">
      <protection locked="0"/>
    </xf>
    <xf numFmtId="232" fontId="68" fillId="0" borderId="0">
      <alignment horizontal="right"/>
      <protection locked="0"/>
    </xf>
    <xf numFmtId="0" fontId="14" fillId="31" borderId="14">
      <alignment horizontal="center" vertical="center"/>
    </xf>
    <xf numFmtId="0" fontId="14" fillId="31" borderId="15">
      <alignment horizontal="center"/>
    </xf>
    <xf numFmtId="7" fontId="79" fillId="0" borderId="0">
      <alignment horizontal="right"/>
      <protection locked="0"/>
    </xf>
    <xf numFmtId="0" fontId="68" fillId="0" borderId="0">
      <alignment horizontal="right"/>
      <protection locked="0"/>
    </xf>
    <xf numFmtId="233" fontId="11" fillId="0" borderId="0"/>
    <xf numFmtId="0" fontId="80" fillId="0" borderId="11" applyNumberFormat="0" applyFill="0" applyAlignment="0" applyProtection="0"/>
    <xf numFmtId="0" fontId="6" fillId="30" borderId="16" applyNumberFormat="0" applyFill="0" applyBorder="0" applyAlignment="0" applyProtection="0">
      <protection locked="0"/>
    </xf>
    <xf numFmtId="0" fontId="70" fillId="0" borderId="8" applyNumberFormat="0" applyFont="0" applyFill="0" applyAlignment="0" applyProtection="0"/>
    <xf numFmtId="0" fontId="70" fillId="0" borderId="17" applyNumberFormat="0" applyFont="0" applyFill="0" applyAlignment="0" applyProtection="0"/>
    <xf numFmtId="0" fontId="46" fillId="0" borderId="11" applyNumberFormat="0" applyFont="0" applyFill="0" applyAlignment="0" applyProtection="0"/>
    <xf numFmtId="0" fontId="46" fillId="0" borderId="18" applyNumberFormat="0" applyFont="0" applyFill="0" applyAlignment="0" applyProtection="0"/>
    <xf numFmtId="0" fontId="46" fillId="0" borderId="16" applyNumberFormat="0" applyFont="0" applyFill="0" applyAlignment="0" applyProtection="0"/>
    <xf numFmtId="0" fontId="46" fillId="0" borderId="19" applyNumberFormat="0" applyFont="0" applyFill="0" applyAlignment="0" applyProtection="0"/>
    <xf numFmtId="234" fontId="81" fillId="0" borderId="0" applyFont="0" applyFill="0" applyBorder="0" applyAlignment="0" applyProtection="0"/>
    <xf numFmtId="235" fontId="11" fillId="32" borderId="20" applyFont="0" applyFill="0" applyBorder="0" applyAlignment="0" applyProtection="0"/>
    <xf numFmtId="236" fontId="11" fillId="32" borderId="21" applyFont="0" applyFill="0" applyBorder="0" applyAlignment="0" applyProtection="0"/>
    <xf numFmtId="0" fontId="81" fillId="0" borderId="0" applyFont="0" applyFill="0" applyBorder="0" applyAlignment="0" applyProtection="0"/>
    <xf numFmtId="237" fontId="16" fillId="0" borderId="0">
      <alignment horizontal="right"/>
    </xf>
    <xf numFmtId="0" fontId="82" fillId="0" borderId="11">
      <alignment horizontal="centerContinuous"/>
    </xf>
    <xf numFmtId="8" fontId="9" fillId="0" borderId="0">
      <alignment horizontal="right"/>
    </xf>
    <xf numFmtId="0" fontId="83" fillId="0" borderId="0">
      <alignment horizontal="right"/>
    </xf>
    <xf numFmtId="0" fontId="56" fillId="0" borderId="0"/>
    <xf numFmtId="171" fontId="8" fillId="0" borderId="0" applyFill="0" applyBorder="0" applyAlignment="0"/>
    <xf numFmtId="238" fontId="11" fillId="0" borderId="0" applyFill="0" applyBorder="0" applyAlignment="0"/>
    <xf numFmtId="0" fontId="84" fillId="33" borderId="22" applyNumberFormat="0" applyAlignment="0" applyProtection="0"/>
    <xf numFmtId="39" fontId="70" fillId="34" borderId="0" applyNumberFormat="0" applyFont="0" applyBorder="0" applyAlignment="0"/>
    <xf numFmtId="0" fontId="85" fillId="0" borderId="0"/>
    <xf numFmtId="239" fontId="16" fillId="0" borderId="0"/>
    <xf numFmtId="0" fontId="80" fillId="0" borderId="11" applyNumberFormat="0" applyFont="0" applyFill="0" applyProtection="0">
      <alignment horizontal="centerContinuous" vertical="center"/>
    </xf>
    <xf numFmtId="0" fontId="16" fillId="0" borderId="0" applyNumberFormat="0" applyFont="0" applyFill="0" applyBorder="0" applyProtection="0">
      <alignment horizontal="centerContinuous"/>
    </xf>
    <xf numFmtId="43" fontId="86" fillId="0" borderId="0" applyFill="0" applyBorder="0" applyAlignment="0" applyProtection="0"/>
    <xf numFmtId="0" fontId="87" fillId="35" borderId="23" applyNumberFormat="0" applyAlignment="0" applyProtection="0"/>
    <xf numFmtId="240" fontId="88" fillId="2" borderId="1" applyNumberFormat="0">
      <alignment horizontal="center" wrapText="1"/>
      <protection locked="0"/>
    </xf>
    <xf numFmtId="0" fontId="9" fillId="0" borderId="0" applyNumberFormat="0" applyFill="0" applyBorder="0" applyAlignment="0" applyProtection="0"/>
    <xf numFmtId="0" fontId="89" fillId="0" borderId="0" applyNumberFormat="0" applyFill="0" applyBorder="0" applyAlignment="0" applyProtection="0"/>
    <xf numFmtId="0" fontId="11" fillId="0" borderId="11" applyNumberFormat="0" applyFill="0" applyBorder="0" applyAlignment="0" applyProtection="0">
      <alignment horizontal="center"/>
    </xf>
    <xf numFmtId="38" fontId="79" fillId="0" borderId="0" applyNumberFormat="0" applyFill="0" applyBorder="0" applyAlignment="0" applyProtection="0">
      <protection locked="0"/>
    </xf>
    <xf numFmtId="38" fontId="90" fillId="0" borderId="0" applyNumberFormat="0" applyFill="0" applyBorder="0" applyAlignment="0" applyProtection="0">
      <protection locked="0"/>
    </xf>
    <xf numFmtId="38" fontId="91" fillId="0" borderId="0" applyNumberFormat="0" applyFill="0" applyBorder="0" applyAlignment="0" applyProtection="0">
      <protection locked="0"/>
    </xf>
    <xf numFmtId="0" fontId="80" fillId="0" borderId="0" applyNumberFormat="0" applyFill="0" applyBorder="0" applyProtection="0">
      <alignment horizontal="center" vertical="center"/>
    </xf>
    <xf numFmtId="43" fontId="5" fillId="0" borderId="0" applyFont="0" applyFill="0" applyBorder="0" applyAlignment="0" applyProtection="0"/>
    <xf numFmtId="241" fontId="92" fillId="0" borderId="0"/>
    <xf numFmtId="241" fontId="92" fillId="0" borderId="0"/>
    <xf numFmtId="241" fontId="92" fillId="0" borderId="0"/>
    <xf numFmtId="241" fontId="92" fillId="0" borderId="0"/>
    <xf numFmtId="241" fontId="92" fillId="0" borderId="0"/>
    <xf numFmtId="241" fontId="92" fillId="0" borderId="0"/>
    <xf numFmtId="241" fontId="92" fillId="0" borderId="0"/>
    <xf numFmtId="241" fontId="92" fillId="0" borderId="0"/>
    <xf numFmtId="242" fontId="16" fillId="0" borderId="0" applyFont="0" applyFill="0" applyBorder="0" applyAlignment="0" applyProtection="0">
      <protection locked="0"/>
    </xf>
    <xf numFmtId="40" fontId="16" fillId="0" borderId="0" applyFont="0" applyFill="0" applyBorder="0" applyAlignment="0" applyProtection="0">
      <protection locked="0"/>
    </xf>
    <xf numFmtId="243" fontId="11" fillId="0" borderId="0" applyFont="0" applyFill="0" applyBorder="0" applyAlignment="0" applyProtection="0"/>
    <xf numFmtId="39" fontId="11" fillId="0" borderId="0" applyFont="0" applyFill="0" applyBorder="0" applyAlignment="0" applyProtection="0"/>
    <xf numFmtId="244" fontId="11" fillId="0" borderId="0" applyFont="0" applyFill="0" applyBorder="0" applyAlignment="0" applyProtection="0">
      <alignment horizontal="center"/>
    </xf>
    <xf numFmtId="243" fontId="11" fillId="0" borderId="0" applyFont="0" applyFill="0" applyBorder="0" applyAlignment="0" applyProtection="0">
      <alignment horizontal="right"/>
    </xf>
    <xf numFmtId="5" fontId="47" fillId="0" borderId="24" applyFill="0" applyBorder="0" applyProtection="0"/>
    <xf numFmtId="5" fontId="47" fillId="0" borderId="24" applyFill="0" applyBorder="0" applyProtection="0"/>
    <xf numFmtId="245" fontId="11" fillId="0" borderId="0" applyFont="0" applyFill="0" applyBorder="0" applyAlignment="0" applyProtection="0"/>
    <xf numFmtId="37" fontId="47" fillId="0" borderId="24" applyFill="0" applyBorder="0" applyProtection="0"/>
    <xf numFmtId="43" fontId="8" fillId="0" borderId="0" applyFont="0" applyFill="0" applyBorder="0" applyAlignment="0" applyProtection="0">
      <alignment vertical="top"/>
    </xf>
    <xf numFmtId="43" fontId="8" fillId="0" borderId="0" applyFont="0" applyFill="0" applyBorder="0" applyAlignment="0" applyProtection="0">
      <alignment vertical="top"/>
    </xf>
    <xf numFmtId="43" fontId="9"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246" fontId="11" fillId="0" borderId="0" applyFont="0" applyFill="0" applyBorder="0" applyAlignment="0" applyProtection="0">
      <alignment horizontal="right"/>
    </xf>
    <xf numFmtId="43" fontId="11" fillId="0" borderId="0" applyFont="0" applyFill="0" applyBorder="0" applyAlignment="0" applyProtection="0"/>
    <xf numFmtId="43" fontId="4" fillId="0" borderId="0" applyFont="0" applyFill="0" applyBorder="0" applyAlignment="0" applyProtection="0"/>
    <xf numFmtId="0"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0" applyFont="0" applyFill="0" applyBorder="0" applyAlignment="0" applyProtection="0"/>
    <xf numFmtId="247" fontId="11" fillId="0" borderId="0" applyFont="0" applyFill="0" applyBorder="0" applyAlignment="0" applyProtection="0"/>
    <xf numFmtId="3" fontId="11" fillId="0" borderId="0" applyFill="0" applyBorder="0" applyAlignment="0" applyProtection="0"/>
    <xf numFmtId="3" fontId="94" fillId="0" borderId="0" applyFont="0" applyFill="0" applyBorder="0" applyAlignment="0" applyProtection="0"/>
    <xf numFmtId="0" fontId="95" fillId="0" borderId="0"/>
    <xf numFmtId="248" fontId="16" fillId="0" borderId="0">
      <alignment horizontal="right"/>
    </xf>
    <xf numFmtId="3" fontId="96" fillId="0" borderId="0">
      <protection locked="0"/>
    </xf>
    <xf numFmtId="240" fontId="88" fillId="36" borderId="1" applyNumberFormat="0">
      <alignment horizontal="center" wrapText="1"/>
      <protection locked="0"/>
    </xf>
    <xf numFmtId="0" fontId="21" fillId="0" borderId="0" applyNumberFormat="0" applyAlignment="0">
      <alignment horizontal="left"/>
    </xf>
    <xf numFmtId="0" fontId="95" fillId="0" borderId="0"/>
    <xf numFmtId="44" fontId="5" fillId="0" borderId="0" applyFont="0" applyFill="0" applyBorder="0" applyAlignment="0" applyProtection="0"/>
    <xf numFmtId="6" fontId="16" fillId="0" borderId="0" applyFont="0" applyFill="0" applyBorder="0" applyAlignment="0" applyProtection="0">
      <protection locked="0"/>
    </xf>
    <xf numFmtId="8" fontId="16" fillId="0" borderId="0" applyFont="0" applyFill="0" applyBorder="0" applyAlignment="0" applyProtection="0">
      <protection locked="0"/>
    </xf>
    <xf numFmtId="231" fontId="9" fillId="0" borderId="0" applyFont="0" applyFill="0" applyBorder="0" applyAlignment="0"/>
    <xf numFmtId="8" fontId="97" fillId="0" borderId="0" applyBorder="0"/>
    <xf numFmtId="0" fontId="70" fillId="0" borderId="0" applyFont="0" applyFill="0" applyBorder="0" applyAlignment="0" applyProtection="0"/>
    <xf numFmtId="249" fontId="11" fillId="0" borderId="0" applyFont="0" applyFill="0" applyBorder="0" applyAlignment="0" applyProtection="0">
      <alignment horizontal="right"/>
    </xf>
    <xf numFmtId="44" fontId="11" fillId="0" borderId="0" applyFont="0" applyFill="0" applyBorder="0" applyAlignment="0" applyProtection="0"/>
    <xf numFmtId="250" fontId="11" fillId="0" borderId="0" applyFont="0" applyFill="0" applyBorder="0" applyAlignment="0" applyProtection="0">
      <alignment horizontal="right"/>
    </xf>
    <xf numFmtId="44" fontId="8" fillId="0" borderId="0" applyFont="0" applyFill="0" applyBorder="0" applyAlignment="0" applyProtection="0">
      <alignment vertical="top"/>
    </xf>
    <xf numFmtId="0" fontId="98" fillId="0" borderId="0" applyFont="0" applyFill="0" applyBorder="0" applyAlignment="0" applyProtection="0"/>
    <xf numFmtId="44" fontId="11" fillId="0" borderId="0" applyFont="0" applyFill="0" applyBorder="0" applyAlignment="0" applyProtection="0"/>
    <xf numFmtId="44" fontId="99" fillId="0" borderId="0" applyFont="0" applyFill="0" applyBorder="0" applyAlignment="0" applyProtection="0"/>
    <xf numFmtId="44" fontId="4" fillId="0" borderId="0" applyFont="0" applyFill="0" applyBorder="0" applyAlignment="0" applyProtection="0"/>
    <xf numFmtId="0" fontId="98"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11" fillId="0" borderId="0" applyFont="0" applyFill="0" applyBorder="0" applyAlignment="0" applyProtection="0"/>
    <xf numFmtId="44" fontId="8" fillId="0" borderId="0" applyFont="0" applyFill="0" applyBorder="0" applyAlignment="0" applyProtection="0">
      <alignment vertical="top"/>
    </xf>
    <xf numFmtId="44" fontId="8" fillId="0" borderId="0" applyFont="0" applyFill="0" applyBorder="0" applyAlignment="0" applyProtection="0">
      <alignment vertical="top"/>
    </xf>
    <xf numFmtId="44" fontId="57" fillId="0" borderId="0" applyFont="0" applyFill="0" applyBorder="0" applyAlignment="0" applyProtection="0"/>
    <xf numFmtId="0" fontId="93" fillId="0" borderId="0" applyFont="0" applyFill="0" applyBorder="0" applyAlignment="0" applyProtection="0"/>
    <xf numFmtId="251" fontId="100" fillId="0" borderId="0">
      <protection locked="0"/>
    </xf>
    <xf numFmtId="252" fontId="11" fillId="0" borderId="0"/>
    <xf numFmtId="7" fontId="26" fillId="0" borderId="0" applyFill="0" applyBorder="0" applyProtection="0"/>
    <xf numFmtId="179" fontId="101" fillId="0" borderId="0"/>
    <xf numFmtId="0" fontId="102" fillId="0" borderId="0">
      <alignment horizontal="right"/>
    </xf>
    <xf numFmtId="231" fontId="11" fillId="0" borderId="0" applyNumberFormat="0">
      <alignment horizontal="right"/>
    </xf>
    <xf numFmtId="253" fontId="9" fillId="28" borderId="0" applyFont="0" applyFill="0" applyBorder="0" applyAlignment="0" applyProtection="0">
      <alignment horizontal="right"/>
    </xf>
    <xf numFmtId="245" fontId="11" fillId="28" borderId="0" applyFill="0" applyBorder="0" applyAlignment="0" applyProtection="0">
      <alignment horizontal="right"/>
    </xf>
    <xf numFmtId="14" fontId="26" fillId="37" borderId="0" applyFill="0" applyBorder="0" applyProtection="0">
      <alignment horizontal="right"/>
    </xf>
    <xf numFmtId="15" fontId="32" fillId="0" borderId="0" applyFill="0" applyBorder="0" applyAlignment="0"/>
    <xf numFmtId="254" fontId="32" fillId="28" borderId="0" applyFont="0" applyFill="0" applyBorder="0" applyAlignment="0" applyProtection="0"/>
    <xf numFmtId="255" fontId="71" fillId="28" borderId="25" applyFont="0" applyFill="0" applyBorder="0" applyAlignment="0" applyProtection="0"/>
    <xf numFmtId="254" fontId="9" fillId="28" borderId="0" applyFont="0" applyFill="0" applyBorder="0" applyAlignment="0" applyProtection="0"/>
    <xf numFmtId="17" fontId="32" fillId="0" borderId="0" applyFill="0" applyBorder="0">
      <alignment horizontal="right"/>
    </xf>
    <xf numFmtId="256" fontId="11" fillId="0" borderId="0" applyFont="0" applyFill="0" applyBorder="0" applyAlignment="0" applyProtection="0"/>
    <xf numFmtId="0" fontId="93" fillId="0" borderId="0" applyFont="0" applyFill="0" applyBorder="0" applyAlignment="0" applyProtection="0"/>
    <xf numFmtId="257" fontId="16" fillId="0" borderId="0" applyFont="0" applyFill="0" applyBorder="0" applyAlignment="0" applyProtection="0"/>
    <xf numFmtId="14" fontId="26" fillId="37" borderId="0" applyFill="0" applyBorder="0" applyProtection="0">
      <alignment horizontal="right"/>
    </xf>
    <xf numFmtId="14" fontId="16" fillId="0" borderId="0">
      <alignment horizontal="right"/>
      <protection locked="0"/>
    </xf>
    <xf numFmtId="3" fontId="103" fillId="0" borderId="26">
      <protection locked="0"/>
    </xf>
    <xf numFmtId="37" fontId="104" fillId="28" borderId="0" applyFont="0" applyFill="0" applyBorder="0" applyAlignment="0" applyProtection="0">
      <alignment horizontal="center"/>
    </xf>
    <xf numFmtId="258" fontId="32" fillId="2" borderId="0" applyFont="0" applyFill="0" applyBorder="0" applyAlignment="0" applyProtection="0">
      <alignment vertical="center"/>
    </xf>
    <xf numFmtId="259" fontId="11" fillId="2" borderId="0" applyFont="0" applyFill="0" applyBorder="0" applyAlignment="0" applyProtection="0">
      <alignment vertical="center"/>
    </xf>
    <xf numFmtId="39" fontId="32" fillId="30" borderId="0" applyFont="0" applyFill="0" applyBorder="0" applyAlignment="0" applyProtection="0">
      <alignment vertical="center"/>
    </xf>
    <xf numFmtId="260" fontId="17" fillId="0" borderId="0"/>
    <xf numFmtId="0" fontId="96" fillId="0" borderId="0" applyAlignment="0"/>
    <xf numFmtId="0" fontId="11" fillId="0" borderId="0" applyFont="0" applyFill="0" applyBorder="0" applyAlignment="0" applyProtection="0"/>
    <xf numFmtId="43" fontId="11" fillId="0" borderId="0" applyFont="0" applyFill="0" applyBorder="0" applyAlignment="0" applyProtection="0"/>
    <xf numFmtId="261" fontId="11" fillId="0" borderId="0" applyFont="0" applyFill="0" applyBorder="0" applyAlignment="0" applyProtection="0"/>
    <xf numFmtId="0" fontId="105" fillId="0" borderId="0" applyFont="0" applyFill="0" applyBorder="0" applyAlignment="0" applyProtection="0"/>
    <xf numFmtId="262" fontId="11" fillId="0" borderId="0" applyFont="0" applyFill="0" applyBorder="0" applyAlignment="0" applyProtection="0"/>
    <xf numFmtId="263" fontId="70" fillId="0" borderId="0"/>
    <xf numFmtId="263" fontId="106" fillId="0" borderId="0">
      <protection locked="0"/>
    </xf>
    <xf numFmtId="7" fontId="70" fillId="0" borderId="0"/>
    <xf numFmtId="7" fontId="9" fillId="0" borderId="0"/>
    <xf numFmtId="264" fontId="11" fillId="0" borderId="27" applyNumberFormat="0" applyFont="0" applyFill="0" applyAlignment="0" applyProtection="0"/>
    <xf numFmtId="42" fontId="107" fillId="0" borderId="0" applyFill="0" applyBorder="0" applyAlignment="0" applyProtection="0"/>
    <xf numFmtId="0" fontId="108" fillId="0" borderId="28"/>
    <xf numFmtId="0" fontId="17" fillId="0" borderId="0" applyNumberFormat="0" applyAlignment="0">
      <alignment horizontal="left"/>
    </xf>
    <xf numFmtId="0" fontId="22" fillId="0" borderId="0" applyNumberFormat="0" applyAlignment="0">
      <alignment horizontal="left"/>
    </xf>
    <xf numFmtId="4" fontId="109" fillId="0" borderId="29">
      <alignment vertical="top" wrapText="1"/>
      <protection locked="0"/>
    </xf>
    <xf numFmtId="6" fontId="110" fillId="0" borderId="0">
      <alignment horizontal="right" vertical="top" wrapText="1"/>
      <protection locked="0"/>
    </xf>
    <xf numFmtId="265" fontId="11" fillId="0" borderId="0" applyFont="0" applyFill="0" applyBorder="0" applyAlignment="0" applyProtection="0"/>
    <xf numFmtId="0" fontId="111" fillId="0" borderId="0" applyNumberFormat="0" applyFill="0" applyBorder="0" applyAlignment="0" applyProtection="0"/>
    <xf numFmtId="0" fontId="112" fillId="0" borderId="0">
      <protection locked="0"/>
    </xf>
    <xf numFmtId="0" fontId="112" fillId="0" borderId="0">
      <protection locked="0"/>
    </xf>
    <xf numFmtId="0" fontId="113" fillId="0" borderId="0">
      <protection locked="0"/>
    </xf>
    <xf numFmtId="0" fontId="112" fillId="0" borderId="0">
      <protection locked="0"/>
    </xf>
    <xf numFmtId="0" fontId="112" fillId="0" borderId="0">
      <protection locked="0"/>
    </xf>
    <xf numFmtId="0" fontId="112" fillId="0" borderId="0">
      <protection locked="0"/>
    </xf>
    <xf numFmtId="0" fontId="113" fillId="0" borderId="0">
      <protection locked="0"/>
    </xf>
    <xf numFmtId="3" fontId="114" fillId="0" borderId="0" applyNumberFormat="0" applyFont="0" applyFill="0" applyBorder="0" applyAlignment="0" applyProtection="0">
      <alignment horizontal="left"/>
    </xf>
    <xf numFmtId="4" fontId="109" fillId="0" borderId="30" applyAlignment="0">
      <alignment vertical="top" wrapText="1"/>
      <protection locked="0"/>
    </xf>
    <xf numFmtId="251" fontId="100" fillId="0" borderId="0">
      <protection locked="0"/>
    </xf>
    <xf numFmtId="266" fontId="11" fillId="28" borderId="0" applyFont="0" applyFill="0" applyBorder="0" applyAlignment="0"/>
    <xf numFmtId="2" fontId="94" fillId="0" borderId="0" applyFont="0" applyFill="0" applyBorder="0" applyAlignment="0" applyProtection="0"/>
    <xf numFmtId="0" fontId="95" fillId="0" borderId="0"/>
    <xf numFmtId="0" fontId="95" fillId="0" borderId="0"/>
    <xf numFmtId="267" fontId="26" fillId="0" borderId="0" applyFill="0" applyBorder="0" applyProtection="0"/>
    <xf numFmtId="0" fontId="97" fillId="0" borderId="0"/>
    <xf numFmtId="0" fontId="115" fillId="0" borderId="0" applyNumberFormat="0" applyFill="0" applyBorder="0" applyAlignment="0" applyProtection="0"/>
    <xf numFmtId="0" fontId="47" fillId="0" borderId="0" applyNumberFormat="0" applyFill="0" applyBorder="0" applyAlignment="0" applyProtection="0"/>
    <xf numFmtId="242" fontId="9" fillId="30" borderId="1" applyFont="0" applyBorder="0" applyAlignment="0" applyProtection="0">
      <alignment vertical="top"/>
    </xf>
    <xf numFmtId="0" fontId="116" fillId="12" borderId="0" applyNumberFormat="0" applyBorder="0" applyAlignment="0" applyProtection="0"/>
    <xf numFmtId="43" fontId="117" fillId="0" borderId="0" applyNumberFormat="0" applyFill="0" applyBorder="0" applyAlignment="0" applyProtection="0">
      <alignment horizontal="center"/>
    </xf>
    <xf numFmtId="38" fontId="9" fillId="2" borderId="0" applyNumberFormat="0" applyBorder="0" applyAlignment="0" applyProtection="0"/>
    <xf numFmtId="38" fontId="9" fillId="2" borderId="0" applyNumberFormat="0" applyBorder="0" applyAlignment="0" applyProtection="0"/>
    <xf numFmtId="0" fontId="118" fillId="0" borderId="0" applyNumberFormat="0" applyFill="0" applyProtection="0">
      <alignment horizontal="left"/>
    </xf>
    <xf numFmtId="268" fontId="11" fillId="0" borderId="0" applyFont="0" applyFill="0" applyBorder="0" applyAlignment="0" applyProtection="0">
      <alignment horizontal="right"/>
    </xf>
    <xf numFmtId="0" fontId="119" fillId="0" borderId="0"/>
    <xf numFmtId="0" fontId="120" fillId="0" borderId="0"/>
    <xf numFmtId="0" fontId="121" fillId="1" borderId="0">
      <alignment horizontal="center"/>
    </xf>
    <xf numFmtId="0" fontId="23" fillId="0" borderId="31" applyNumberFormat="0" applyAlignment="0" applyProtection="0">
      <alignment horizontal="left" vertical="center"/>
    </xf>
    <xf numFmtId="0" fontId="23" fillId="0" borderId="7">
      <alignment horizontal="left" vertical="center"/>
    </xf>
    <xf numFmtId="0" fontId="122" fillId="0" borderId="0">
      <alignment horizontal="center"/>
    </xf>
    <xf numFmtId="0" fontId="12" fillId="38" borderId="0" applyNumberFormat="0" applyBorder="0" applyAlignment="0"/>
    <xf numFmtId="0" fontId="122" fillId="0" borderId="0">
      <alignment horizontal="center"/>
    </xf>
    <xf numFmtId="0" fontId="123" fillId="0" borderId="32" applyNumberFormat="0" applyFill="0" applyAlignment="0" applyProtection="0"/>
    <xf numFmtId="0" fontId="124" fillId="0" borderId="33" applyNumberFormat="0" applyFill="0" applyAlignment="0" applyProtection="0"/>
    <xf numFmtId="0" fontId="125" fillId="0" borderId="34" applyNumberFormat="0" applyFill="0" applyAlignment="0" applyProtection="0"/>
    <xf numFmtId="0" fontId="125" fillId="0" borderId="0" applyNumberFormat="0" applyFill="0" applyBorder="0" applyAlignment="0" applyProtection="0"/>
    <xf numFmtId="239" fontId="126" fillId="0" borderId="0">
      <alignment horizontal="right"/>
    </xf>
    <xf numFmtId="239" fontId="126" fillId="0" borderId="0">
      <alignment horizontal="left"/>
    </xf>
    <xf numFmtId="0" fontId="12" fillId="0" borderId="11" applyNumberFormat="0" applyProtection="0"/>
    <xf numFmtId="0" fontId="127" fillId="0" borderId="0"/>
    <xf numFmtId="0" fontId="128" fillId="0" borderId="0" applyNumberFormat="0" applyFill="0" applyBorder="0" applyAlignment="0" applyProtection="0">
      <alignment horizontal="center"/>
    </xf>
    <xf numFmtId="0" fontId="129" fillId="0" borderId="0" applyNumberFormat="0" applyFill="0" applyBorder="0" applyAlignment="0" applyProtection="0">
      <alignment horizontal="center"/>
    </xf>
    <xf numFmtId="0" fontId="130" fillId="0" borderId="8">
      <alignment horizontal="center"/>
    </xf>
    <xf numFmtId="0" fontId="130" fillId="0" borderId="0">
      <alignment horizontal="center"/>
    </xf>
    <xf numFmtId="179" fontId="44" fillId="0" borderId="0" applyNumberFormat="0"/>
    <xf numFmtId="242" fontId="131" fillId="30" borderId="0" applyNumberFormat="0" applyBorder="0" applyAlignment="0" applyProtection="0">
      <protection locked="0"/>
    </xf>
    <xf numFmtId="10" fontId="78" fillId="0" borderId="0" applyNumberFormat="0" applyFill="0" applyBorder="0" applyAlignment="0" applyProtection="0">
      <alignment horizontal="right"/>
    </xf>
    <xf numFmtId="10" fontId="9" fillId="28" borderId="1" applyNumberFormat="0" applyBorder="0" applyAlignment="0" applyProtection="0"/>
    <xf numFmtId="10" fontId="9" fillId="28" borderId="1" applyNumberFormat="0" applyBorder="0" applyAlignment="0" applyProtection="0"/>
    <xf numFmtId="0" fontId="132" fillId="15" borderId="22" applyNumberFormat="0" applyAlignment="0" applyProtection="0"/>
    <xf numFmtId="8" fontId="9" fillId="28" borderId="0" applyFont="0" applyBorder="0" applyAlignment="0" applyProtection="0">
      <protection locked="0"/>
    </xf>
    <xf numFmtId="255" fontId="9" fillId="28" borderId="0" applyFont="0" applyBorder="0" applyAlignment="0" applyProtection="0">
      <protection locked="0"/>
    </xf>
    <xf numFmtId="266" fontId="9" fillId="28" borderId="0" applyFont="0" applyBorder="0" applyAlignment="0">
      <protection locked="0"/>
    </xf>
    <xf numFmtId="242" fontId="9" fillId="28" borderId="0">
      <protection locked="0"/>
    </xf>
    <xf numFmtId="269" fontId="9" fillId="28" borderId="0" applyFont="0" applyBorder="0" applyAlignment="0">
      <protection locked="0"/>
    </xf>
    <xf numFmtId="10" fontId="9" fillId="28" borderId="0">
      <protection locked="0"/>
    </xf>
    <xf numFmtId="242" fontId="133" fillId="28" borderId="0" applyNumberFormat="0" applyBorder="0" applyAlignment="0">
      <protection locked="0"/>
    </xf>
    <xf numFmtId="173" fontId="9" fillId="28" borderId="0" applyNumberFormat="0" applyFont="0" applyBorder="0" applyAlignment="0" applyProtection="0">
      <alignment horizontal="center"/>
      <protection locked="0"/>
    </xf>
    <xf numFmtId="168" fontId="9" fillId="28" borderId="11" applyNumberFormat="0" applyFont="0" applyAlignment="0" applyProtection="0">
      <alignment horizontal="center"/>
      <protection locked="0"/>
    </xf>
    <xf numFmtId="0" fontId="134" fillId="0" borderId="0" applyNumberFormat="0" applyFill="0" applyBorder="0" applyAlignment="0">
      <protection locked="0"/>
    </xf>
    <xf numFmtId="0" fontId="30" fillId="0" borderId="0" applyNumberFormat="0" applyFill="0" applyBorder="0" applyAlignment="0"/>
    <xf numFmtId="37" fontId="135" fillId="0" borderId="0" applyFill="0" applyBorder="0" applyAlignment="0" applyProtection="0"/>
    <xf numFmtId="37" fontId="91" fillId="0" borderId="0" applyFill="0" applyBorder="0" applyAlignment="0" applyProtection="0"/>
    <xf numFmtId="0" fontId="136" fillId="39" borderId="0" applyNumberFormat="0" applyFont="0" applyBorder="0" applyAlignment="0">
      <protection locked="0"/>
    </xf>
    <xf numFmtId="257" fontId="135" fillId="0" borderId="0" applyFill="0" applyBorder="0" applyAlignment="0" applyProtection="0"/>
    <xf numFmtId="257" fontId="91" fillId="0" borderId="0" applyFill="0" applyBorder="0" applyAlignment="0" applyProtection="0"/>
    <xf numFmtId="43" fontId="136" fillId="3" borderId="35" applyNumberFormat="0" applyFont="0" applyBorder="0" applyAlignment="0">
      <protection locked="0"/>
    </xf>
    <xf numFmtId="225" fontId="137" fillId="40" borderId="1" applyNumberFormat="0" applyFont="0" applyBorder="0" applyAlignment="0">
      <alignment horizontal="right"/>
    </xf>
    <xf numFmtId="225" fontId="138" fillId="40" borderId="1" applyNumberFormat="0" applyAlignment="0">
      <alignment horizontal="right"/>
    </xf>
    <xf numFmtId="225" fontId="137" fillId="40" borderId="1" applyNumberFormat="0" applyAlignment="0">
      <alignment horizontal="right"/>
    </xf>
    <xf numFmtId="40" fontId="16" fillId="0" borderId="0"/>
    <xf numFmtId="0" fontId="47" fillId="0" borderId="1" applyFill="0" applyBorder="0" applyProtection="0"/>
    <xf numFmtId="0" fontId="9" fillId="0" borderId="0" applyFill="0" applyBorder="0" applyProtection="0"/>
    <xf numFmtId="0" fontId="9" fillId="0" borderId="0" applyFill="0" applyBorder="0" applyProtection="0">
      <alignment horizontal="left"/>
    </xf>
    <xf numFmtId="175" fontId="9" fillId="0" borderId="0" applyFill="0" applyBorder="0" applyProtection="0">
      <alignment horizontal="centerContinuous"/>
    </xf>
    <xf numFmtId="175" fontId="9" fillId="0" borderId="0" applyFill="0" applyBorder="0" applyProtection="0">
      <alignment horizontal="center"/>
    </xf>
    <xf numFmtId="175" fontId="9" fillId="0" borderId="0" applyFill="0" applyBorder="0" applyProtection="0">
      <alignment horizontal="centerContinuous"/>
    </xf>
    <xf numFmtId="0" fontId="9" fillId="0" borderId="0" applyFill="0" applyBorder="0" applyProtection="0">
      <alignment horizontal="right"/>
    </xf>
    <xf numFmtId="0" fontId="9" fillId="0" borderId="0" applyFill="0" applyBorder="0" applyProtection="0"/>
    <xf numFmtId="0" fontId="139" fillId="0" borderId="24" applyFill="0" applyBorder="0" applyProtection="0"/>
    <xf numFmtId="0" fontId="47" fillId="0" borderId="35" applyFill="0" applyBorder="0" applyProtection="0">
      <alignment horizontal="center"/>
    </xf>
    <xf numFmtId="0" fontId="47" fillId="0" borderId="24" applyFill="0" applyBorder="0" applyProtection="0">
      <alignment horizontal="centerContinuous"/>
    </xf>
    <xf numFmtId="0" fontId="139" fillId="0" borderId="21" applyFill="0" applyBorder="0" applyProtection="0">
      <alignment horizontal="centerContinuous"/>
    </xf>
    <xf numFmtId="0" fontId="47" fillId="0" borderId="24" applyFill="0" applyBorder="0" applyProtection="0">
      <alignment horizontal="centerContinuous"/>
    </xf>
    <xf numFmtId="0" fontId="139" fillId="0" borderId="1" applyFill="0" applyBorder="0" applyProtection="0">
      <alignment horizontal="center"/>
    </xf>
    <xf numFmtId="0" fontId="139" fillId="0" borderId="1" applyFill="0" applyBorder="0" applyProtection="0">
      <alignment horizontal="center" wrapText="1"/>
    </xf>
    <xf numFmtId="0" fontId="139" fillId="0" borderId="1" applyFill="0" applyBorder="0" applyProtection="0">
      <alignment horizontal="center"/>
    </xf>
    <xf numFmtId="0" fontId="47" fillId="0" borderId="1" applyFill="0" applyBorder="0" applyProtection="0">
      <alignment horizontal="center" vertical="center"/>
    </xf>
    <xf numFmtId="0" fontId="47" fillId="0" borderId="35" applyFill="0" applyBorder="0" applyProtection="0">
      <alignment horizontal="center"/>
    </xf>
    <xf numFmtId="0" fontId="47" fillId="0" borderId="1" applyFill="0" applyBorder="0" applyProtection="0"/>
    <xf numFmtId="38" fontId="140" fillId="0" borderId="0"/>
    <xf numFmtId="38" fontId="141" fillId="0" borderId="0"/>
    <xf numFmtId="38" fontId="142" fillId="0" borderId="0"/>
    <xf numFmtId="38" fontId="143" fillId="0" borderId="0"/>
    <xf numFmtId="0" fontId="144" fillId="0" borderId="0"/>
    <xf numFmtId="0" fontId="144" fillId="0" borderId="0"/>
    <xf numFmtId="0" fontId="144" fillId="0" borderId="0"/>
    <xf numFmtId="0" fontId="11" fillId="2" borderId="0" applyNumberFormat="0" applyFill="0" applyBorder="0" applyAlignment="0"/>
    <xf numFmtId="270" fontId="70" fillId="0" borderId="0">
      <alignment horizontal="left"/>
    </xf>
    <xf numFmtId="0" fontId="57" fillId="0" borderId="0"/>
    <xf numFmtId="49" fontId="16" fillId="0" borderId="0" applyFill="0" applyBorder="0" applyProtection="0"/>
    <xf numFmtId="271" fontId="16" fillId="0" borderId="0" applyFill="0" applyBorder="0" applyProtection="0"/>
    <xf numFmtId="272" fontId="16" fillId="0" borderId="0" applyFill="0" applyBorder="0" applyProtection="0"/>
    <xf numFmtId="0" fontId="145" fillId="0" borderId="0"/>
    <xf numFmtId="273" fontId="11" fillId="0" borderId="0" applyFont="0" applyFill="0" applyBorder="0" applyAlignment="0" applyProtection="0"/>
    <xf numFmtId="0" fontId="9" fillId="2" borderId="0"/>
    <xf numFmtId="37" fontId="146" fillId="0" borderId="0" applyNumberFormat="0" applyFill="0" applyBorder="0" applyAlignment="0" applyProtection="0">
      <alignment horizontal="right"/>
    </xf>
    <xf numFmtId="0" fontId="147" fillId="0" borderId="36" applyNumberFormat="0" applyFill="0" applyAlignment="0" applyProtection="0"/>
    <xf numFmtId="0" fontId="144" fillId="0" borderId="0"/>
    <xf numFmtId="0" fontId="144" fillId="0" borderId="0"/>
    <xf numFmtId="265" fontId="144" fillId="0" borderId="0"/>
    <xf numFmtId="265" fontId="144" fillId="0" borderId="0"/>
    <xf numFmtId="0" fontId="24" fillId="0" borderId="0" applyNumberFormat="0" applyFill="0" applyBorder="0" applyAlignment="0" applyProtection="0"/>
    <xf numFmtId="0" fontId="25" fillId="0" borderId="0" applyNumberFormat="0" applyFill="0" applyBorder="0" applyAlignment="0" applyProtection="0"/>
    <xf numFmtId="42" fontId="148" fillId="0" borderId="1">
      <alignment horizontal="center" wrapText="1"/>
      <protection locked="0"/>
    </xf>
    <xf numFmtId="14" fontId="148" fillId="0" borderId="1">
      <alignment horizontal="center" wrapText="1"/>
      <protection locked="0"/>
    </xf>
    <xf numFmtId="240" fontId="88" fillId="4" borderId="1" applyNumberFormat="0">
      <alignment horizontal="center" wrapText="1"/>
      <protection locked="0"/>
    </xf>
    <xf numFmtId="2" fontId="148" fillId="0" borderId="1">
      <alignment horizontal="center" wrapText="1"/>
      <protection locked="0"/>
    </xf>
    <xf numFmtId="176" fontId="148" fillId="0" borderId="1">
      <alignment horizontal="center" wrapText="1"/>
      <protection locked="0"/>
    </xf>
    <xf numFmtId="1" fontId="148" fillId="0" borderId="1">
      <alignment horizontal="center" wrapText="1"/>
      <protection locked="0"/>
    </xf>
    <xf numFmtId="240" fontId="88" fillId="0" borderId="1" applyNumberFormat="0" applyFill="0">
      <alignment horizontal="center" wrapText="1"/>
      <protection locked="0"/>
    </xf>
    <xf numFmtId="240" fontId="148" fillId="0" borderId="1">
      <alignment horizontal="center" wrapText="1"/>
      <protection locked="0"/>
    </xf>
    <xf numFmtId="274" fontId="11" fillId="0" borderId="0" applyFont="0" applyFill="0" applyBorder="0" applyAlignment="0" applyProtection="0"/>
    <xf numFmtId="275" fontId="11" fillId="0" borderId="0" applyFont="0" applyFill="0" applyBorder="0" applyAlignment="0" applyProtection="0"/>
    <xf numFmtId="2" fontId="26" fillId="0" borderId="37" applyFont="0" applyFill="0" applyBorder="0" applyAlignment="0"/>
    <xf numFmtId="3" fontId="149" fillId="0" borderId="38" applyAlignment="0">
      <alignment vertical="top" wrapText="1"/>
      <protection locked="0"/>
    </xf>
    <xf numFmtId="14" fontId="46" fillId="0" borderId="0" applyFont="0" applyFill="0" applyBorder="0" applyAlignment="0" applyProtection="0"/>
    <xf numFmtId="0" fontId="150" fillId="0" borderId="8"/>
    <xf numFmtId="276" fontId="11" fillId="0" borderId="0" applyFont="0" applyFill="0" applyBorder="0" applyAlignment="0" applyProtection="0"/>
    <xf numFmtId="277" fontId="11" fillId="0" borderId="0" applyFont="0" applyFill="0" applyBorder="0" applyAlignment="0" applyProtection="0"/>
    <xf numFmtId="17" fontId="12" fillId="41" borderId="39">
      <alignment horizontal="center"/>
    </xf>
    <xf numFmtId="181" fontId="16" fillId="0" borderId="0" applyFont="0" applyFill="0" applyBorder="0" applyAlignment="0" applyProtection="0"/>
    <xf numFmtId="0" fontId="151" fillId="0" borderId="0">
      <alignment horizontal="centerContinuous"/>
    </xf>
    <xf numFmtId="278" fontId="11" fillId="0" borderId="11" applyFont="0" applyFill="0" applyBorder="0" applyProtection="0"/>
    <xf numFmtId="279" fontId="16" fillId="0" borderId="11" applyFont="0" applyFill="0" applyBorder="0" applyAlignment="0" applyProtection="0"/>
    <xf numFmtId="280" fontId="16" fillId="0" borderId="0"/>
    <xf numFmtId="278" fontId="11" fillId="0" borderId="0" applyFont="0" applyFill="0" applyBorder="0" applyAlignment="0" applyProtection="0"/>
    <xf numFmtId="279" fontId="16" fillId="0" borderId="0" applyFont="0" applyFill="0" applyBorder="0" applyAlignment="0" applyProtection="0"/>
    <xf numFmtId="177" fontId="74" fillId="0" borderId="0" applyFont="0" applyFill="0" applyBorder="0" applyAlignment="0" applyProtection="0"/>
    <xf numFmtId="246" fontId="11" fillId="0" borderId="0" applyFill="0" applyBorder="0" applyProtection="0">
      <alignment horizontal="right"/>
    </xf>
    <xf numFmtId="281" fontId="11" fillId="0" borderId="0" applyFont="0" applyFill="0" applyBorder="0" applyAlignment="0" applyProtection="0">
      <protection locked="0"/>
    </xf>
    <xf numFmtId="259" fontId="56" fillId="0" borderId="0" applyFont="0" applyFill="0" applyBorder="0" applyAlignment="0" applyProtection="0"/>
    <xf numFmtId="239" fontId="16" fillId="0" borderId="0"/>
    <xf numFmtId="282" fontId="67" fillId="5" borderId="0" applyNumberFormat="0">
      <alignment horizontal="right"/>
    </xf>
    <xf numFmtId="283" fontId="9" fillId="2" borderId="0" applyFont="0" applyBorder="0" applyAlignment="0" applyProtection="0">
      <alignment horizontal="right"/>
      <protection hidden="1"/>
    </xf>
    <xf numFmtId="0" fontId="152" fillId="3" borderId="0" applyNumberFormat="0" applyBorder="0" applyAlignment="0" applyProtection="0"/>
    <xf numFmtId="0" fontId="153" fillId="0" borderId="0"/>
    <xf numFmtId="37" fontId="154" fillId="0" borderId="0"/>
    <xf numFmtId="284" fontId="11" fillId="0" borderId="0"/>
    <xf numFmtId="0" fontId="80" fillId="30" borderId="0" applyNumberFormat="0" applyFont="0" applyAlignment="0">
      <alignment horizontal="centerContinuous"/>
    </xf>
    <xf numFmtId="285" fontId="104" fillId="0" borderId="0" applyFont="0">
      <alignment horizontal="right"/>
    </xf>
    <xf numFmtId="270" fontId="155" fillId="0" borderId="0"/>
    <xf numFmtId="0" fontId="155"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38" fontId="9" fillId="0" borderId="0" applyFont="0" applyFill="0" applyBorder="0" applyAlignment="0"/>
    <xf numFmtId="242" fontId="11" fillId="0" borderId="0" applyFont="0" applyFill="0" applyBorder="0" applyAlignment="0"/>
    <xf numFmtId="40" fontId="9" fillId="0" borderId="0" applyFont="0" applyFill="0" applyBorder="0" applyAlignment="0"/>
    <xf numFmtId="286" fontId="9" fillId="0" borderId="0" applyFont="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65" fontId="2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6" fillId="0" borderId="0"/>
    <xf numFmtId="0" fontId="2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66" fillId="0" borderId="0"/>
    <xf numFmtId="265"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lignment vertical="top"/>
    </xf>
    <xf numFmtId="0" fontId="11" fillId="0" borderId="0"/>
    <xf numFmtId="0" fontId="11" fillId="0" borderId="0"/>
    <xf numFmtId="0" fontId="11" fillId="0" borderId="0"/>
    <xf numFmtId="0"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lignment vertical="top"/>
    </xf>
    <xf numFmtId="0" fontId="8" fillId="0" borderId="0">
      <alignment vertical="top"/>
    </xf>
    <xf numFmtId="0" fontId="8"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lignment vertical="top"/>
    </xf>
    <xf numFmtId="0" fontId="11" fillId="0" borderId="0"/>
    <xf numFmtId="0" fontId="8"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42" fontId="32" fillId="0" borderId="0" applyNumberFormat="0" applyFill="0" applyBorder="0" applyAlignment="0" applyProtection="0"/>
    <xf numFmtId="287" fontId="9" fillId="0" borderId="0" applyFont="0" applyFill="0" applyBorder="0" applyAlignment="0" applyProtection="0"/>
    <xf numFmtId="239" fontId="157" fillId="0" borderId="0"/>
    <xf numFmtId="0" fontId="11" fillId="0" borderId="0"/>
    <xf numFmtId="0" fontId="11" fillId="0" borderId="0"/>
    <xf numFmtId="0" fontId="16" fillId="0" borderId="0"/>
    <xf numFmtId="0" fontId="10" fillId="0" borderId="0"/>
    <xf numFmtId="179" fontId="72" fillId="0" borderId="0">
      <alignment horizontal="left"/>
      <protection locked="0"/>
    </xf>
    <xf numFmtId="179" fontId="80" fillId="0" borderId="0">
      <alignment horizontal="left"/>
      <protection locked="0"/>
    </xf>
    <xf numFmtId="0" fontId="74" fillId="0" borderId="0"/>
    <xf numFmtId="0" fontId="158" fillId="0" borderId="0" applyFill="0" applyBorder="0" applyAlignment="0" applyProtection="0"/>
    <xf numFmtId="37" fontId="159" fillId="0" borderId="0" applyNumberFormat="0" applyFont="0" applyFill="0" applyBorder="0" applyAlignment="0" applyProtection="0"/>
    <xf numFmtId="0" fontId="11" fillId="42" borderId="40" applyNumberFormat="0" applyFont="0" applyAlignment="0" applyProtection="0"/>
    <xf numFmtId="0" fontId="109" fillId="0" borderId="0">
      <alignment vertical="center" wrapText="1"/>
      <protection locked="0"/>
    </xf>
    <xf numFmtId="1" fontId="106" fillId="0" borderId="0">
      <alignment horizontal="right"/>
      <protection locked="0"/>
    </xf>
    <xf numFmtId="177" fontId="160" fillId="0" borderId="0">
      <alignment horizontal="right"/>
      <protection locked="0"/>
    </xf>
    <xf numFmtId="179" fontId="106" fillId="0" borderId="0">
      <protection locked="0"/>
    </xf>
    <xf numFmtId="2" fontId="160" fillId="0" borderId="0">
      <alignment horizontal="right"/>
      <protection locked="0"/>
    </xf>
    <xf numFmtId="2" fontId="106" fillId="0" borderId="0">
      <alignment horizontal="right"/>
      <protection locked="0"/>
    </xf>
    <xf numFmtId="1" fontId="161" fillId="0" borderId="0" applyFill="0" applyBorder="0" applyProtection="0"/>
    <xf numFmtId="2" fontId="47" fillId="0" borderId="1" applyFill="0" applyBorder="0" applyProtection="0"/>
    <xf numFmtId="10" fontId="47" fillId="0" borderId="1" applyFill="0" applyBorder="0" applyProtection="0"/>
    <xf numFmtId="1" fontId="162" fillId="0" borderId="0" applyFill="0" applyBorder="0" applyProtection="0"/>
    <xf numFmtId="0" fontId="9"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3" fillId="0" borderId="0" applyNumberFormat="0" applyFill="0" applyBorder="0" applyAlignment="0" applyProtection="0"/>
    <xf numFmtId="0" fontId="97" fillId="0" borderId="0" applyNumberFormat="0" applyFill="0" applyBorder="0" applyAlignment="0" applyProtection="0"/>
    <xf numFmtId="288" fontId="55" fillId="0" borderId="0" applyFont="0" applyFill="0" applyBorder="0" applyAlignment="0" applyProtection="0"/>
    <xf numFmtId="289" fontId="55" fillId="0" borderId="0" applyFont="0" applyFill="0" applyBorder="0" applyAlignment="0" applyProtection="0"/>
    <xf numFmtId="0" fontId="164" fillId="0" borderId="0">
      <alignment horizontal="left" vertical="top"/>
      <protection locked="0"/>
    </xf>
    <xf numFmtId="0" fontId="165" fillId="33" borderId="41" applyNumberFormat="0" applyAlignment="0" applyProtection="0"/>
    <xf numFmtId="4" fontId="8" fillId="30" borderId="0">
      <alignment horizontal="right"/>
    </xf>
    <xf numFmtId="0" fontId="166" fillId="30" borderId="0">
      <alignment horizontal="center" vertical="center"/>
    </xf>
    <xf numFmtId="0" fontId="7" fillId="30" borderId="16"/>
    <xf numFmtId="0" fontId="166" fillId="30" borderId="0" applyBorder="0">
      <alignment horizontal="centerContinuous"/>
    </xf>
    <xf numFmtId="0" fontId="167" fillId="30" borderId="0" applyBorder="0">
      <alignment horizontal="centerContinuous"/>
    </xf>
    <xf numFmtId="0" fontId="23" fillId="0" borderId="0" applyNumberFormat="0" applyFill="0" applyBorder="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0" fontId="168" fillId="0" borderId="0" applyProtection="0">
      <alignment horizontal="left"/>
    </xf>
    <xf numFmtId="1" fontId="170" fillId="0" borderId="0" applyProtection="0">
      <alignment horizontal="right" vertical="center"/>
    </xf>
    <xf numFmtId="179" fontId="12" fillId="0" borderId="0"/>
    <xf numFmtId="0" fontId="105" fillId="0" borderId="42" applyNumberFormat="0" applyAlignment="0" applyProtection="0"/>
    <xf numFmtId="0" fontId="16" fillId="43" borderId="0" applyNumberFormat="0" applyFont="0" applyBorder="0" applyAlignment="0" applyProtection="0"/>
    <xf numFmtId="0" fontId="9" fillId="44" borderId="43" applyNumberFormat="0" applyFont="0" applyBorder="0" applyAlignment="0" applyProtection="0">
      <alignment horizontal="center"/>
    </xf>
    <xf numFmtId="0" fontId="9" fillId="45" borderId="43" applyNumberFormat="0" applyFont="0" applyBorder="0" applyAlignment="0" applyProtection="0">
      <alignment horizontal="center"/>
    </xf>
    <xf numFmtId="0" fontId="16" fillId="0" borderId="44" applyNumberFormat="0" applyAlignment="0" applyProtection="0"/>
    <xf numFmtId="0" fontId="16" fillId="0" borderId="45" applyNumberFormat="0" applyAlignment="0" applyProtection="0"/>
    <xf numFmtId="0" fontId="105" fillId="0" borderId="46" applyNumberFormat="0" applyAlignment="0" applyProtection="0"/>
    <xf numFmtId="290" fontId="11" fillId="0" borderId="0" applyFont="0" applyFill="0" applyBorder="0" applyAlignment="0" applyProtection="0"/>
    <xf numFmtId="164" fontId="11" fillId="0" borderId="0"/>
    <xf numFmtId="14" fontId="70" fillId="0" borderId="0">
      <alignment horizontal="center" wrapText="1"/>
      <protection locked="0"/>
    </xf>
    <xf numFmtId="168" fontId="70" fillId="0" borderId="0">
      <alignment horizontal="right"/>
    </xf>
    <xf numFmtId="0" fontId="95" fillId="0" borderId="0"/>
    <xf numFmtId="37" fontId="16" fillId="0" borderId="0" applyFont="0" applyFill="0" applyBorder="0" applyAlignment="0" applyProtection="0">
      <protection locked="0"/>
    </xf>
    <xf numFmtId="10" fontId="16" fillId="0" borderId="0" applyFont="0" applyFill="0" applyBorder="0" applyAlignment="0" applyProtection="0">
      <protection locked="0"/>
    </xf>
    <xf numFmtId="291" fontId="11" fillId="0" borderId="0" applyFont="0" applyFill="0" applyBorder="0" applyAlignment="0"/>
    <xf numFmtId="269" fontId="9" fillId="0" borderId="0" applyFont="0" applyFill="0" applyBorder="0" applyAlignment="0"/>
    <xf numFmtId="10"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alignment vertical="top"/>
    </xf>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92" fontId="67" fillId="5" borderId="0">
      <alignment horizontal="right"/>
    </xf>
    <xf numFmtId="293" fontId="70" fillId="0" borderId="0" applyFont="0" applyFill="0" applyBorder="0" applyProtection="0">
      <alignment horizontal="right"/>
    </xf>
    <xf numFmtId="0" fontId="98" fillId="0" borderId="0" applyFont="0" applyFill="0" applyBorder="0" applyAlignment="0" applyProtection="0"/>
    <xf numFmtId="294" fontId="11" fillId="0" borderId="0" applyFont="0" applyFill="0" applyBorder="0" applyAlignment="0" applyProtection="0"/>
    <xf numFmtId="295" fontId="11" fillId="0" borderId="0" applyFont="0" applyFill="0" applyBorder="0" applyAlignment="0" applyProtection="0"/>
    <xf numFmtId="168" fontId="70" fillId="0" borderId="0"/>
    <xf numFmtId="168" fontId="106" fillId="0" borderId="0"/>
    <xf numFmtId="10" fontId="70" fillId="0" borderId="0"/>
    <xf numFmtId="10" fontId="106" fillId="0" borderId="0">
      <protection locked="0"/>
    </xf>
    <xf numFmtId="9" fontId="11" fillId="0" borderId="0"/>
    <xf numFmtId="296" fontId="9" fillId="0" borderId="0" applyFont="0" applyFill="0" applyBorder="0" applyAlignment="0" applyProtection="0"/>
    <xf numFmtId="297" fontId="67" fillId="0" borderId="0">
      <alignment horizontal="right"/>
    </xf>
    <xf numFmtId="298" fontId="26" fillId="0" borderId="0" applyFill="0" applyBorder="0" applyProtection="0"/>
    <xf numFmtId="299" fontId="16" fillId="0" borderId="0"/>
    <xf numFmtId="178" fontId="16" fillId="0" borderId="0"/>
    <xf numFmtId="15" fontId="11" fillId="0" borderId="0" applyProtection="0">
      <alignment horizontal="right"/>
    </xf>
    <xf numFmtId="15" fontId="11" fillId="0" borderId="0">
      <alignment horizontal="right"/>
      <protection locked="0"/>
    </xf>
    <xf numFmtId="37" fontId="30" fillId="46" borderId="0" applyNumberFormat="0" applyFont="0" applyFill="0" applyBorder="0" applyAlignment="0" applyProtection="0"/>
    <xf numFmtId="0" fontId="32" fillId="2" borderId="1" applyNumberFormat="0" applyFont="0" applyAlignment="0" applyProtection="0"/>
    <xf numFmtId="173" fontId="9" fillId="2" borderId="0" applyNumberFormat="0" applyFont="0" applyBorder="0" applyAlignment="0" applyProtection="0">
      <alignment horizontal="center"/>
      <protection locked="0"/>
    </xf>
    <xf numFmtId="0" fontId="171" fillId="0" borderId="0">
      <alignment vertical="center" wrapText="1"/>
      <protection locked="0"/>
    </xf>
    <xf numFmtId="245" fontId="137" fillId="47" borderId="1">
      <alignment horizontal="right"/>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0" fontId="172" fillId="0" borderId="8">
      <alignment horizontal="center"/>
    </xf>
    <xf numFmtId="3" fontId="57" fillId="0" borderId="0" applyFont="0" applyFill="0" applyBorder="0" applyAlignment="0" applyProtection="0"/>
    <xf numFmtId="0" fontId="57" fillId="48" borderId="0" applyNumberFormat="0" applyFont="0" applyBorder="0" applyAlignment="0" applyProtection="0"/>
    <xf numFmtId="0" fontId="173" fillId="0" borderId="0">
      <alignment horizontal="centerContinuous"/>
    </xf>
    <xf numFmtId="179" fontId="16" fillId="0" borderId="0">
      <alignment vertical="top"/>
    </xf>
    <xf numFmtId="0" fontId="91" fillId="0" borderId="0" applyNumberFormat="0" applyFill="0" applyBorder="0" applyAlignment="0" applyProtection="0">
      <alignment horizontal="left"/>
      <protection locked="0"/>
    </xf>
    <xf numFmtId="242" fontId="45" fillId="0" borderId="0" applyNumberFormat="0" applyFill="0" applyBorder="0" applyAlignment="0" applyProtection="0">
      <alignment horizontal="left"/>
    </xf>
    <xf numFmtId="0" fontId="174" fillId="49" borderId="0" applyNumberFormat="0" applyFont="0" applyBorder="0" applyAlignment="0">
      <alignment horizontal="center"/>
    </xf>
    <xf numFmtId="37" fontId="9" fillId="50" borderId="35" applyNumberFormat="0" applyFont="0" applyBorder="0" applyAlignment="0">
      <alignment horizontal="center"/>
    </xf>
    <xf numFmtId="0" fontId="12" fillId="6" borderId="0"/>
    <xf numFmtId="169" fontId="26" fillId="0" borderId="0" applyNumberFormat="0" applyFill="0" applyBorder="0" applyAlignment="0" applyProtection="0">
      <alignment horizontal="left"/>
    </xf>
    <xf numFmtId="0" fontId="175" fillId="0" borderId="0" applyNumberFormat="0" applyFont="0" applyBorder="0" applyAlignment="0"/>
    <xf numFmtId="0" fontId="157" fillId="0" borderId="5">
      <alignment horizontal="centerContinuous"/>
    </xf>
    <xf numFmtId="0"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57" fillId="0" borderId="5">
      <alignment horizontal="centerContinuous"/>
    </xf>
    <xf numFmtId="265" fontId="157" fillId="0" borderId="5">
      <alignment horizontal="centerContinuous"/>
    </xf>
    <xf numFmtId="265" fontId="157" fillId="0" borderId="5">
      <alignment horizontal="centerContinuous"/>
    </xf>
    <xf numFmtId="0" fontId="176" fillId="0" borderId="47">
      <alignment vertical="center"/>
    </xf>
    <xf numFmtId="0" fontId="177" fillId="0" borderId="48"/>
    <xf numFmtId="3" fontId="109" fillId="0" borderId="19" applyAlignment="0">
      <alignment vertical="top" wrapText="1"/>
      <protection locked="0"/>
    </xf>
    <xf numFmtId="225" fontId="128" fillId="1" borderId="0" applyNumberFormat="0" applyBorder="0" applyAlignment="0" applyProtection="0"/>
    <xf numFmtId="0" fontId="16" fillId="5" borderId="0" applyNumberFormat="0" applyFont="0" applyBorder="0" applyAlignment="0" applyProtection="0"/>
    <xf numFmtId="0" fontId="174" fillId="1" borderId="7" applyNumberFormat="0" applyFont="0" applyAlignment="0">
      <alignment horizontal="center"/>
    </xf>
    <xf numFmtId="239" fontId="157" fillId="51" borderId="0" applyNumberFormat="0" applyFont="0" applyBorder="0" applyAlignment="0" applyProtection="0"/>
    <xf numFmtId="0" fontId="12" fillId="0" borderId="0" applyNumberFormat="0" applyProtection="0"/>
    <xf numFmtId="1" fontId="11" fillId="0" borderId="0"/>
    <xf numFmtId="42" fontId="81" fillId="0" borderId="0" applyFill="0" applyBorder="0" applyAlignment="0" applyProtection="0"/>
    <xf numFmtId="0" fontId="178" fillId="0" borderId="0"/>
    <xf numFmtId="0" fontId="178" fillId="0" borderId="0" applyNumberFormat="0" applyFill="0" applyBorder="0" applyAlignment="0">
      <alignment horizontal="center"/>
    </xf>
    <xf numFmtId="168" fontId="179" fillId="0" borderId="5"/>
    <xf numFmtId="0" fontId="11" fillId="0" borderId="0"/>
    <xf numFmtId="180" fontId="11" fillId="0" borderId="0" applyFont="0" applyFill="0" applyBorder="0" applyAlignment="0" applyProtection="0"/>
    <xf numFmtId="178" fontId="11" fillId="0" borderId="0" applyFont="0" applyFill="0" applyBorder="0" applyAlignment="0" applyProtection="0"/>
    <xf numFmtId="7" fontId="128" fillId="0" borderId="20" applyFont="0" applyFill="0" applyBorder="0" applyProtection="0"/>
    <xf numFmtId="0" fontId="8" fillId="0" borderId="0">
      <alignment vertical="top"/>
    </xf>
    <xf numFmtId="0" fontId="8" fillId="0" borderId="0">
      <alignment vertical="top"/>
    </xf>
    <xf numFmtId="0" fontId="8" fillId="0" borderId="0">
      <alignment vertical="top"/>
    </xf>
    <xf numFmtId="0" fontId="11" fillId="0" borderId="0">
      <alignment vertical="top"/>
    </xf>
    <xf numFmtId="0" fontId="180" fillId="5" borderId="49" applyNumberFormat="0" applyProtection="0">
      <alignment horizontal="center"/>
    </xf>
    <xf numFmtId="0" fontId="180" fillId="52" borderId="49" applyNumberFormat="0" applyProtection="0">
      <alignment horizontal="center" vertical="center" wrapText="1"/>
    </xf>
    <xf numFmtId="0" fontId="181" fillId="0" borderId="49" applyNumberFormat="0" applyFill="0" applyProtection="0">
      <alignment wrapText="1"/>
    </xf>
    <xf numFmtId="8" fontId="181" fillId="0" borderId="49" applyFill="0" applyAlignment="0" applyProtection="0"/>
    <xf numFmtId="9" fontId="181" fillId="0" borderId="49" applyFill="0" applyAlignment="0" applyProtection="0"/>
    <xf numFmtId="300" fontId="181" fillId="0" borderId="49" applyFill="0" applyProtection="0">
      <alignment horizontal="left"/>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8" fillId="0" borderId="0" applyNumberFormat="0" applyBorder="0" applyAlignment="0"/>
    <xf numFmtId="0" fontId="182" fillId="0" borderId="0" applyNumberFormat="0" applyBorder="0" applyAlignment="0"/>
    <xf numFmtId="0" fontId="7" fillId="0" borderId="0" applyNumberFormat="0" applyBorder="0" applyAlignment="0"/>
    <xf numFmtId="0" fontId="183" fillId="0" borderId="0" applyNumberFormat="0" applyBorder="0" applyAlignment="0"/>
    <xf numFmtId="0" fontId="184" fillId="0" borderId="0" applyNumberFormat="0" applyBorder="0" applyAlignment="0"/>
    <xf numFmtId="0" fontId="166" fillId="0" borderId="0" applyNumberFormat="0" applyBorder="0" applyAlignment="0"/>
    <xf numFmtId="0" fontId="150" fillId="0" borderId="0"/>
    <xf numFmtId="0" fontId="105" fillId="0" borderId="0" applyNumberFormat="0" applyFill="0" applyBorder="0" applyAlignment="0" applyProtection="0">
      <alignment horizontal="left"/>
    </xf>
    <xf numFmtId="0" fontId="185" fillId="0" borderId="50" applyNumberFormat="0"/>
    <xf numFmtId="40" fontId="27" fillId="0" borderId="0" applyBorder="0">
      <alignment horizontal="right"/>
    </xf>
    <xf numFmtId="8" fontId="12" fillId="0" borderId="51" applyProtection="0"/>
    <xf numFmtId="0" fontId="186" fillId="0" borderId="18"/>
    <xf numFmtId="0" fontId="32" fillId="2" borderId="0" applyNumberFormat="0" applyFont="0" applyBorder="0" applyAlignment="0" applyProtection="0"/>
    <xf numFmtId="0" fontId="11" fillId="0" borderId="0"/>
    <xf numFmtId="0"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168" fontId="67" fillId="0" borderId="0"/>
    <xf numFmtId="168" fontId="67" fillId="0" borderId="0"/>
    <xf numFmtId="168" fontId="67" fillId="0" borderId="0"/>
    <xf numFmtId="0"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11" fillId="0" borderId="0"/>
    <xf numFmtId="0"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0" fontId="80" fillId="0" borderId="11">
      <alignment horizontal="center"/>
    </xf>
    <xf numFmtId="265" fontId="80" fillId="0" borderId="11">
      <alignment horizontal="center"/>
    </xf>
    <xf numFmtId="265" fontId="80" fillId="0" borderId="11">
      <alignment horizontal="center"/>
    </xf>
    <xf numFmtId="265" fontId="11" fillId="0" borderId="0"/>
    <xf numFmtId="265" fontId="11" fillId="0" borderId="0"/>
    <xf numFmtId="0" fontId="80" fillId="0" borderId="5">
      <alignment horizontal="centerContinuous"/>
    </xf>
    <xf numFmtId="0"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0"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0"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0"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0"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0" fontId="80" fillId="0" borderId="5">
      <alignment horizontal="centerContinuous"/>
    </xf>
    <xf numFmtId="265" fontId="80" fillId="0" borderId="5">
      <alignment horizontal="centerContinuous"/>
    </xf>
    <xf numFmtId="265" fontId="80" fillId="0" borderId="5">
      <alignment horizontal="centerContinuous"/>
    </xf>
    <xf numFmtId="168" fontId="67" fillId="0" borderId="0"/>
    <xf numFmtId="0" fontId="48" fillId="0" borderId="0" applyFill="0" applyBorder="0" applyProtection="0">
      <alignment horizontal="center" vertical="center"/>
    </xf>
    <xf numFmtId="3" fontId="187" fillId="0" borderId="0" applyFont="0" applyBorder="0" applyAlignment="0"/>
    <xf numFmtId="0" fontId="188" fillId="0" borderId="0" applyBorder="0" applyProtection="0">
      <alignment vertical="center"/>
    </xf>
    <xf numFmtId="264" fontId="11" fillId="0" borderId="11" applyBorder="0" applyProtection="0">
      <alignment horizontal="right" vertical="center"/>
    </xf>
    <xf numFmtId="0" fontId="189" fillId="53" borderId="0" applyBorder="0" applyProtection="0">
      <alignment horizontal="centerContinuous" vertical="center"/>
    </xf>
    <xf numFmtId="0" fontId="189" fillId="54" borderId="11" applyBorder="0" applyProtection="0">
      <alignment horizontal="centerContinuous" vertical="center"/>
    </xf>
    <xf numFmtId="0" fontId="11" fillId="0" borderId="0" applyBorder="0" applyProtection="0">
      <alignment vertical="center"/>
    </xf>
    <xf numFmtId="0" fontId="48" fillId="0" borderId="0" applyFill="0" applyBorder="0" applyProtection="0"/>
    <xf numFmtId="0" fontId="74" fillId="0" borderId="0"/>
    <xf numFmtId="0" fontId="12" fillId="0" borderId="0" applyFill="0" applyBorder="0" applyProtection="0">
      <alignment horizontal="left"/>
    </xf>
    <xf numFmtId="0" fontId="190" fillId="0" borderId="18" applyFill="0" applyBorder="0" applyProtection="0">
      <alignment horizontal="left" vertical="top"/>
    </xf>
    <xf numFmtId="0" fontId="105" fillId="0" borderId="0">
      <alignment horizontal="centerContinuous"/>
    </xf>
    <xf numFmtId="0" fontId="4" fillId="30" borderId="19" applyNumberFormat="0" applyFont="0" applyFill="0" applyAlignment="0" applyProtection="0">
      <protection locked="0"/>
    </xf>
    <xf numFmtId="0" fontId="191" fillId="0" borderId="0" applyFill="0" applyBorder="0" applyProtection="0">
      <alignment horizontal="center" vertical="center"/>
    </xf>
    <xf numFmtId="0" fontId="4" fillId="30" borderId="52" applyNumberFormat="0" applyFont="0" applyFill="0" applyAlignment="0" applyProtection="0">
      <protection locked="0"/>
    </xf>
    <xf numFmtId="0" fontId="192" fillId="0" borderId="0" applyFill="0" applyBorder="0" applyProtection="0">
      <alignment vertical="top"/>
    </xf>
    <xf numFmtId="0" fontId="193" fillId="0" borderId="0" applyFill="0" applyBorder="0" applyProtection="0">
      <alignment vertical="center"/>
    </xf>
    <xf numFmtId="0" fontId="80" fillId="0" borderId="0" applyFill="0" applyBorder="0" applyProtection="0"/>
    <xf numFmtId="0" fontId="194" fillId="0" borderId="0"/>
    <xf numFmtId="301" fontId="195" fillId="0" borderId="0" applyFont="0" applyFill="0" applyBorder="0" applyProtection="0">
      <alignment horizontal="left"/>
    </xf>
    <xf numFmtId="302" fontId="195" fillId="0" borderId="0" applyFont="0" applyFill="0" applyBorder="0" applyProtection="0">
      <alignment horizontal="left"/>
    </xf>
    <xf numFmtId="0" fontId="196" fillId="0" borderId="0"/>
    <xf numFmtId="239" fontId="106" fillId="0" borderId="0">
      <alignment horizontal="left"/>
      <protection locked="0"/>
    </xf>
    <xf numFmtId="0" fontId="47" fillId="0" borderId="1" applyFill="0" applyBorder="0" applyProtection="0">
      <alignment horizontal="center"/>
    </xf>
    <xf numFmtId="0" fontId="197" fillId="0" borderId="0"/>
    <xf numFmtId="0" fontId="46" fillId="0" borderId="0" applyNumberFormat="0" applyFont="0" applyFill="0" applyBorder="0" applyProtection="0">
      <alignment horizontal="left" vertical="top" wrapText="1"/>
    </xf>
    <xf numFmtId="0" fontId="32" fillId="0" borderId="0" applyNumberFormat="0" applyFill="0" applyBorder="0" applyAlignment="0" applyProtection="0"/>
    <xf numFmtId="0" fontId="198" fillId="0" borderId="0"/>
    <xf numFmtId="303" fontId="11" fillId="0" borderId="11" applyFont="0" applyFill="0" applyBorder="0" applyAlignment="0" applyProtection="0"/>
    <xf numFmtId="18" fontId="4" fillId="30" borderId="0" applyFont="0" applyFill="0" applyBorder="0" applyAlignment="0" applyProtection="0">
      <protection locked="0"/>
    </xf>
    <xf numFmtId="0" fontId="16" fillId="0" borderId="0" applyNumberFormat="0" applyFill="0" applyBorder="0" applyAlignment="0" applyProtection="0"/>
    <xf numFmtId="0" fontId="56" fillId="0" borderId="0" applyNumberFormat="0" applyFill="0" applyBorder="0" applyAlignment="0" applyProtection="0"/>
    <xf numFmtId="0" fontId="80" fillId="0" borderId="0" applyNumberFormat="0" applyFont="0" applyBorder="0" applyAlignment="0"/>
    <xf numFmtId="0" fontId="23" fillId="0" borderId="0" applyNumberFormat="0" applyFill="0" applyBorder="0" applyAlignment="0" applyProtection="0"/>
    <xf numFmtId="0" fontId="199" fillId="0" borderId="0" applyNumberFormat="0" applyFill="0" applyBorder="0" applyAlignment="0" applyProtection="0"/>
    <xf numFmtId="0" fontId="200" fillId="0" borderId="0">
      <alignment horizontal="center"/>
    </xf>
    <xf numFmtId="0" fontId="48" fillId="0" borderId="0" applyNumberFormat="0" applyBorder="0">
      <alignment horizontal="centerContinuous" vertical="center"/>
    </xf>
    <xf numFmtId="304" fontId="11" fillId="0" borderId="0">
      <alignment horizontal="center"/>
    </xf>
    <xf numFmtId="270" fontId="105" fillId="0" borderId="0">
      <alignment horizontal="centerContinuous"/>
    </xf>
    <xf numFmtId="0" fontId="32" fillId="0" borderId="0">
      <alignment horizontal="left" indent="1"/>
    </xf>
    <xf numFmtId="0" fontId="9" fillId="0" borderId="0">
      <alignment horizontal="left" indent="2"/>
    </xf>
    <xf numFmtId="270" fontId="201" fillId="0" borderId="0">
      <alignment horizontal="centerContinuous"/>
      <protection locked="0"/>
    </xf>
    <xf numFmtId="270" fontId="201" fillId="0" borderId="0">
      <alignment horizontal="left"/>
    </xf>
    <xf numFmtId="239" fontId="202" fillId="0" borderId="0">
      <alignment horizontal="center"/>
    </xf>
    <xf numFmtId="239" fontId="202" fillId="0" borderId="0">
      <alignment horizontal="left"/>
    </xf>
    <xf numFmtId="229" fontId="12" fillId="0" borderId="0">
      <alignment horizontal="right"/>
      <protection locked="0"/>
    </xf>
    <xf numFmtId="0" fontId="139" fillId="0" borderId="0" applyNumberFormat="0" applyFill="0" applyBorder="0" applyAlignment="0" applyProtection="0"/>
    <xf numFmtId="0" fontId="48" fillId="0" borderId="0" applyNumberFormat="0" applyFill="0" applyBorder="0" applyAlignment="0" applyProtection="0"/>
    <xf numFmtId="263" fontId="203" fillId="0" borderId="0" applyFont="0" applyFill="0" applyBorder="0" applyProtection="0"/>
    <xf numFmtId="0" fontId="204" fillId="0" borderId="0"/>
    <xf numFmtId="3" fontId="205" fillId="0" borderId="53" applyAlignment="0">
      <alignment vertical="top" wrapText="1"/>
      <protection locked="0"/>
    </xf>
    <xf numFmtId="0" fontId="206" fillId="0" borderId="54" applyNumberFormat="0" applyFill="0" applyAlignment="0" applyProtection="0"/>
    <xf numFmtId="6" fontId="105" fillId="0" borderId="55" applyFill="0" applyAlignment="0" applyProtection="0"/>
    <xf numFmtId="305" fontId="70" fillId="0" borderId="0">
      <alignment horizontal="right"/>
    </xf>
    <xf numFmtId="239" fontId="114" fillId="0" borderId="0">
      <alignment horizontal="left"/>
      <protection locked="0"/>
    </xf>
    <xf numFmtId="0" fontId="11" fillId="0" borderId="0">
      <alignment horizontal="fill"/>
    </xf>
    <xf numFmtId="38" fontId="8" fillId="0" borderId="43" applyFill="0" applyBorder="0" applyAlignment="0" applyProtection="0">
      <protection locked="0"/>
    </xf>
    <xf numFmtId="0" fontId="207" fillId="0" borderId="0">
      <alignment vertical="top"/>
    </xf>
    <xf numFmtId="0" fontId="136" fillId="55" borderId="0" applyNumberFormat="0" applyFont="0" applyBorder="0" applyAlignment="0">
      <protection locked="0"/>
    </xf>
    <xf numFmtId="164" fontId="208" fillId="2" borderId="11">
      <alignment horizontal="right"/>
    </xf>
    <xf numFmtId="164" fontId="208" fillId="2" borderId="11">
      <alignment horizontal="right"/>
    </xf>
    <xf numFmtId="164" fontId="208" fillId="2" borderId="11">
      <alignment horizontal="right"/>
    </xf>
    <xf numFmtId="164" fontId="208" fillId="2" borderId="11">
      <alignment horizontal="right"/>
    </xf>
    <xf numFmtId="164" fontId="208" fillId="2" borderId="11">
      <alignment horizontal="right"/>
    </xf>
    <xf numFmtId="164" fontId="208" fillId="2" borderId="11">
      <alignment horizontal="right"/>
    </xf>
    <xf numFmtId="164" fontId="208" fillId="2" borderId="11">
      <alignment horizontal="right"/>
    </xf>
    <xf numFmtId="0" fontId="11" fillId="0" borderId="0"/>
    <xf numFmtId="17" fontId="12" fillId="56" borderId="56">
      <alignment horizontal="center"/>
    </xf>
    <xf numFmtId="306" fontId="67" fillId="0" borderId="0" applyFont="0" applyFill="0" applyBorder="0" applyAlignment="0" applyProtection="0"/>
    <xf numFmtId="0" fontId="11" fillId="0" borderId="0" applyFont="0" applyFill="0" applyBorder="0" applyAlignment="0" applyProtection="0"/>
    <xf numFmtId="0" fontId="209" fillId="0" borderId="0" applyNumberFormat="0" applyFill="0" applyBorder="0" applyAlignment="0" applyProtection="0"/>
    <xf numFmtId="242" fontId="44" fillId="0" borderId="0" applyNumberFormat="0" applyFill="0" applyBorder="0" applyAlignment="0" applyProtection="0"/>
    <xf numFmtId="307" fontId="11" fillId="0" borderId="0"/>
    <xf numFmtId="0" fontId="32" fillId="30" borderId="0" applyNumberFormat="0" applyFont="0" applyAlignment="0" applyProtection="0"/>
    <xf numFmtId="0" fontId="32" fillId="30" borderId="19" applyNumberFormat="0" applyFont="0" applyAlignment="0" applyProtection="0">
      <protection locked="0"/>
    </xf>
    <xf numFmtId="0" fontId="44" fillId="0" borderId="0" applyNumberFormat="0" applyFill="0" applyBorder="0" applyAlignment="0" applyProtection="0"/>
    <xf numFmtId="308" fontId="11" fillId="2" borderId="0">
      <alignment horizontal="center"/>
    </xf>
    <xf numFmtId="0" fontId="16" fillId="0" borderId="0" applyFont="0" applyFill="0" applyBorder="0" applyAlignment="0" applyProtection="0">
      <alignment horizontal="right"/>
    </xf>
    <xf numFmtId="179" fontId="210" fillId="57" borderId="0">
      <alignment horizontal="right"/>
    </xf>
    <xf numFmtId="179" fontId="210" fillId="57" borderId="0">
      <alignment horizontal="right"/>
    </xf>
    <xf numFmtId="0" fontId="210" fillId="57" borderId="0">
      <alignment horizontal="right"/>
    </xf>
    <xf numFmtId="0" fontId="210" fillId="57" borderId="0">
      <alignment horizontal="right"/>
    </xf>
    <xf numFmtId="265" fontId="210" fillId="57" borderId="0">
      <alignment horizontal="right"/>
    </xf>
    <xf numFmtId="265" fontId="210" fillId="57" borderId="0">
      <alignment horizontal="right"/>
    </xf>
    <xf numFmtId="0" fontId="210" fillId="57" borderId="0">
      <alignment horizontal="right"/>
    </xf>
    <xf numFmtId="0" fontId="210" fillId="57" borderId="0">
      <alignment horizontal="right"/>
    </xf>
    <xf numFmtId="265" fontId="210" fillId="57" borderId="0">
      <alignment horizontal="right"/>
    </xf>
    <xf numFmtId="265" fontId="210" fillId="57" borderId="0">
      <alignment horizontal="right"/>
    </xf>
    <xf numFmtId="309" fontId="211" fillId="0" borderId="0">
      <alignment horizontal="right"/>
      <protection locked="0"/>
    </xf>
    <xf numFmtId="0" fontId="212" fillId="58" borderId="0" applyNumberFormat="0" applyProtection="0">
      <alignment horizontal="left"/>
    </xf>
    <xf numFmtId="225" fontId="138" fillId="59" borderId="1" applyNumberFormat="0" applyAlignment="0">
      <alignment horizontal="right"/>
    </xf>
    <xf numFmtId="225" fontId="137" fillId="59" borderId="1" applyNumberFormat="0" applyAlignment="0">
      <alignment horizontal="right"/>
    </xf>
    <xf numFmtId="0" fontId="163" fillId="40" borderId="57" applyNumberFormat="0" applyFont="0" applyBorder="0" applyAlignment="0" applyProtection="0">
      <alignment horizontal="right"/>
    </xf>
    <xf numFmtId="310" fontId="81" fillId="0" borderId="0" applyFont="0" applyFill="0" applyBorder="0" applyAlignment="0" applyProtection="0"/>
    <xf numFmtId="311" fontId="11" fillId="0" borderId="58" applyFont="0" applyFill="0" applyBorder="0" applyAlignment="0" applyProtection="0">
      <alignment horizontal="center"/>
    </xf>
    <xf numFmtId="312" fontId="213" fillId="28" borderId="0" applyFont="0" applyFill="0" applyBorder="0" applyProtection="0">
      <alignment horizontal="center"/>
    </xf>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9" borderId="0" applyNumberFormat="0" applyBorder="0" applyAlignment="0" applyProtection="0"/>
    <xf numFmtId="0" fontId="69" fillId="20"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7" borderId="0" applyNumberFormat="0" applyBorder="0" applyAlignment="0" applyProtection="0"/>
    <xf numFmtId="0" fontId="73" fillId="11" borderId="0" applyNumberFormat="0" applyBorder="0" applyAlignment="0" applyProtection="0"/>
    <xf numFmtId="0" fontId="84" fillId="33" borderId="22" applyNumberFormat="0" applyAlignment="0" applyProtection="0"/>
    <xf numFmtId="0" fontId="87" fillId="35" borderId="23" applyNumberFormat="0" applyAlignment="0" applyProtection="0"/>
    <xf numFmtId="0" fontId="111" fillId="0" borderId="0" applyNumberFormat="0" applyFill="0" applyBorder="0" applyAlignment="0" applyProtection="0"/>
    <xf numFmtId="0" fontId="116" fillId="12" borderId="0" applyNumberFormat="0" applyBorder="0" applyAlignment="0" applyProtection="0"/>
    <xf numFmtId="0" fontId="123" fillId="0" borderId="32" applyNumberFormat="0" applyFill="0" applyAlignment="0" applyProtection="0"/>
    <xf numFmtId="0" fontId="124" fillId="0" borderId="33" applyNumberFormat="0" applyFill="0" applyAlignment="0" applyProtection="0"/>
    <xf numFmtId="0" fontId="125" fillId="0" borderId="34" applyNumberFormat="0" applyFill="0" applyAlignment="0" applyProtection="0"/>
    <xf numFmtId="0" fontId="125" fillId="0" borderId="0" applyNumberFormat="0" applyFill="0" applyBorder="0" applyAlignment="0" applyProtection="0"/>
    <xf numFmtId="0" fontId="132" fillId="15" borderId="22" applyNumberFormat="0" applyAlignment="0" applyProtection="0"/>
    <xf numFmtId="0" fontId="147" fillId="0" borderId="36" applyNumberFormat="0" applyFill="0" applyAlignment="0" applyProtection="0"/>
    <xf numFmtId="0" fontId="152" fillId="3" borderId="0" applyNumberFormat="0" applyBorder="0" applyAlignment="0" applyProtection="0"/>
    <xf numFmtId="0" fontId="4" fillId="0" borderId="0"/>
    <xf numFmtId="0" fontId="4" fillId="0" borderId="0"/>
    <xf numFmtId="0" fontId="4" fillId="0" borderId="0"/>
    <xf numFmtId="0" fontId="11" fillId="0" borderId="0"/>
    <xf numFmtId="0" fontId="224" fillId="0" borderId="0"/>
    <xf numFmtId="265" fontId="4" fillId="0" borderId="0"/>
    <xf numFmtId="0" fontId="4" fillId="42" borderId="40" applyNumberFormat="0" applyFont="0" applyAlignment="0" applyProtection="0"/>
    <xf numFmtId="0" fontId="165" fillId="33" borderId="41" applyNumberFormat="0" applyAlignment="0" applyProtection="0"/>
    <xf numFmtId="9" fontId="224" fillId="0" borderId="0" applyFont="0" applyFill="0" applyBorder="0" applyAlignment="0" applyProtection="0"/>
    <xf numFmtId="0" fontId="225" fillId="0" borderId="0" applyNumberFormat="0" applyFill="0" applyBorder="0" applyAlignment="0" applyProtection="0"/>
    <xf numFmtId="0" fontId="206" fillId="0" borderId="54" applyNumberFormat="0" applyFill="0" applyAlignment="0" applyProtection="0"/>
    <xf numFmtId="0" fontId="209" fillId="0" borderId="0" applyNumberFormat="0" applyFill="0" applyBorder="0" applyAlignment="0" applyProtection="0"/>
    <xf numFmtId="265" fontId="216" fillId="0" borderId="0"/>
    <xf numFmtId="0" fontId="11" fillId="0" borderId="0"/>
    <xf numFmtId="265" fontId="66" fillId="10" borderId="0" applyNumberFormat="0" applyBorder="0" applyAlignment="0" applyProtection="0"/>
    <xf numFmtId="265" fontId="66" fillId="11" borderId="0" applyNumberFormat="0" applyBorder="0" applyAlignment="0" applyProtection="0"/>
    <xf numFmtId="265" fontId="66" fillId="12" borderId="0" applyNumberFormat="0" applyBorder="0" applyAlignment="0" applyProtection="0"/>
    <xf numFmtId="265" fontId="66" fillId="13" borderId="0" applyNumberFormat="0" applyBorder="0" applyAlignment="0" applyProtection="0"/>
    <xf numFmtId="265" fontId="66" fillId="14" borderId="0" applyNumberFormat="0" applyBorder="0" applyAlignment="0" applyProtection="0"/>
    <xf numFmtId="265" fontId="66" fillId="15" borderId="0" applyNumberFormat="0" applyBorder="0" applyAlignment="0" applyProtection="0"/>
    <xf numFmtId="265" fontId="66" fillId="16" borderId="0" applyNumberFormat="0" applyBorder="0" applyAlignment="0" applyProtection="0"/>
    <xf numFmtId="265" fontId="66" fillId="17" borderId="0" applyNumberFormat="0" applyBorder="0" applyAlignment="0" applyProtection="0"/>
    <xf numFmtId="265" fontId="66" fillId="18" borderId="0" applyNumberFormat="0" applyBorder="0" applyAlignment="0" applyProtection="0"/>
    <xf numFmtId="265" fontId="66" fillId="13" borderId="0" applyNumberFormat="0" applyBorder="0" applyAlignment="0" applyProtection="0"/>
    <xf numFmtId="265" fontId="66" fillId="16" borderId="0" applyNumberFormat="0" applyBorder="0" applyAlignment="0" applyProtection="0"/>
    <xf numFmtId="265" fontId="66" fillId="19" borderId="0" applyNumberFormat="0" applyBorder="0" applyAlignment="0" applyProtection="0"/>
    <xf numFmtId="43" fontId="11" fillId="0" borderId="0" applyFont="0" applyFill="0" applyBorder="0" applyAlignment="0" applyProtection="0"/>
    <xf numFmtId="43" fontId="66" fillId="0" borderId="0" applyFont="0" applyFill="0" applyBorder="0" applyAlignment="0" applyProtection="0"/>
    <xf numFmtId="0" fontId="21" fillId="0" borderId="0" applyNumberFormat="0" applyAlignment="0">
      <alignment horizontal="left"/>
    </xf>
    <xf numFmtId="44" fontId="66" fillId="0" borderId="0" applyFont="0" applyFill="0" applyBorder="0" applyAlignment="0" applyProtection="0"/>
    <xf numFmtId="44" fontId="11" fillId="0" borderId="0" applyFont="0" applyFill="0" applyBorder="0" applyAlignment="0" applyProtection="0"/>
    <xf numFmtId="0" fontId="22" fillId="0" borderId="0" applyNumberFormat="0" applyAlignment="0">
      <alignment horizontal="left"/>
    </xf>
    <xf numFmtId="0" fontId="23" fillId="0" borderId="31" applyNumberFormat="0" applyAlignment="0" applyProtection="0">
      <alignment horizontal="left" vertical="center"/>
    </xf>
    <xf numFmtId="0" fontId="23" fillId="0" borderId="7">
      <alignment horizontal="left" vertical="center"/>
    </xf>
    <xf numFmtId="0" fontId="24" fillId="0" borderId="0" applyNumberFormat="0" applyFill="0" applyBorder="0" applyAlignment="0" applyProtection="0"/>
    <xf numFmtId="0" fontId="25" fillId="0" borderId="0" applyNumberFormat="0" applyFill="0" applyBorder="0" applyAlignment="0" applyProtection="0"/>
    <xf numFmtId="265" fontId="216" fillId="0" borderId="0"/>
    <xf numFmtId="0" fontId="11" fillId="0" borderId="0"/>
    <xf numFmtId="0" fontId="11" fillId="0" borderId="0"/>
    <xf numFmtId="265" fontId="66" fillId="0" borderId="0"/>
    <xf numFmtId="0" fontId="11" fillId="0" borderId="0"/>
    <xf numFmtId="0" fontId="66" fillId="0" borderId="0"/>
    <xf numFmtId="265" fontId="66" fillId="0" borderId="0"/>
    <xf numFmtId="265" fontId="66" fillId="0" borderId="0"/>
    <xf numFmtId="0" fontId="66" fillId="0" borderId="0"/>
    <xf numFmtId="0" fontId="11" fillId="0" borderId="0"/>
    <xf numFmtId="265" fontId="66" fillId="0" borderId="0"/>
    <xf numFmtId="0" fontId="66" fillId="0" borderId="0"/>
    <xf numFmtId="0" fontId="66" fillId="0" borderId="0"/>
    <xf numFmtId="265" fontId="64" fillId="8" borderId="10" applyNumberFormat="0" applyFill="0" applyBorder="0" applyAlignment="0">
      <alignment horizontal="centerContinuous"/>
    </xf>
    <xf numFmtId="43" fontId="4" fillId="0" borderId="0" applyFont="0" applyFill="0" applyBorder="0" applyAlignment="0" applyProtection="0"/>
    <xf numFmtId="44" fontId="4" fillId="0" borderId="0" applyFont="0" applyFill="0" applyBorder="0" applyAlignment="0" applyProtection="0"/>
    <xf numFmtId="0" fontId="11" fillId="0" borderId="0"/>
    <xf numFmtId="9" fontId="4" fillId="0" borderId="0" applyFont="0" applyFill="0" applyBorder="0" applyAlignment="0" applyProtection="0"/>
    <xf numFmtId="0" fontId="3" fillId="0" borderId="0"/>
    <xf numFmtId="0" fontId="2" fillId="0" borderId="0"/>
    <xf numFmtId="265" fontId="216" fillId="0" borderId="0"/>
    <xf numFmtId="265" fontId="10" fillId="0" borderId="0"/>
  </cellStyleXfs>
  <cellXfs count="1376">
    <xf numFmtId="0" fontId="0" fillId="0" borderId="0" xfId="0"/>
    <xf numFmtId="0" fontId="0" fillId="0" borderId="0" xfId="0" applyBorder="1"/>
    <xf numFmtId="0" fontId="8" fillId="0" borderId="0" xfId="0" applyFont="1"/>
    <xf numFmtId="0" fontId="0" fillId="0" borderId="0" xfId="0" applyFill="1" applyBorder="1"/>
    <xf numFmtId="0" fontId="8" fillId="0" borderId="0" xfId="0" applyFont="1" applyAlignment="1">
      <alignment wrapText="1"/>
    </xf>
    <xf numFmtId="0" fontId="8" fillId="0" borderId="0" xfId="0" applyFont="1" applyBorder="1"/>
    <xf numFmtId="0" fontId="8" fillId="0" borderId="0" xfId="0" applyFont="1" applyFill="1"/>
    <xf numFmtId="0" fontId="17" fillId="0" borderId="0" xfId="0" applyFont="1" applyFill="1" applyBorder="1" applyAlignment="1" applyProtection="1">
      <alignment vertical="center"/>
    </xf>
    <xf numFmtId="0" fontId="0" fillId="0" borderId="0" xfId="0" applyFill="1"/>
    <xf numFmtId="0" fontId="8" fillId="0" borderId="0" xfId="0" applyFont="1" applyAlignment="1">
      <alignment horizontal="center"/>
    </xf>
    <xf numFmtId="39" fontId="11" fillId="0" borderId="1" xfId="0" applyNumberFormat="1" applyFont="1" applyFill="1" applyBorder="1" applyAlignment="1">
      <alignment horizontal="left"/>
    </xf>
    <xf numFmtId="0" fontId="8" fillId="0" borderId="25" xfId="0" applyFont="1" applyBorder="1" applyAlignment="1">
      <alignment horizontal="center"/>
    </xf>
    <xf numFmtId="0" fontId="8" fillId="30" borderId="21" xfId="0" applyFont="1" applyFill="1" applyBorder="1" applyAlignment="1">
      <alignment horizontal="center"/>
    </xf>
    <xf numFmtId="39" fontId="8" fillId="0" borderId="25" xfId="2632" applyNumberFormat="1" applyFont="1" applyFill="1" applyBorder="1" applyAlignment="1">
      <alignment horizontal="left"/>
    </xf>
    <xf numFmtId="0" fontId="8" fillId="30" borderId="18" xfId="0" applyFont="1" applyFill="1" applyBorder="1" applyAlignment="1">
      <alignment horizontal="center"/>
    </xf>
    <xf numFmtId="0" fontId="8" fillId="0" borderId="0" xfId="0" applyFont="1" applyAlignment="1">
      <alignment vertical="center" wrapText="1"/>
    </xf>
    <xf numFmtId="0" fontId="18" fillId="0" borderId="0" xfId="0" applyFont="1" applyFill="1"/>
    <xf numFmtId="0" fontId="8" fillId="0" borderId="0" xfId="0" applyFont="1" applyFill="1" applyAlignment="1">
      <alignment wrapText="1"/>
    </xf>
    <xf numFmtId="0" fontId="0" fillId="0" borderId="0" xfId="0" applyFill="1" applyAlignment="1"/>
    <xf numFmtId="0" fontId="11" fillId="30" borderId="0" xfId="2631" applyFont="1" applyFill="1" applyAlignment="1" applyProtection="1">
      <alignment vertical="center" wrapText="1"/>
    </xf>
    <xf numFmtId="0" fontId="11" fillId="30" borderId="0" xfId="2631" applyFont="1" applyFill="1" applyProtection="1"/>
    <xf numFmtId="0" fontId="11" fillId="30" borderId="0" xfId="2631" applyFont="1" applyFill="1" applyAlignment="1" applyProtection="1">
      <alignment vertical="center"/>
    </xf>
    <xf numFmtId="0" fontId="12" fillId="0" borderId="0" xfId="2631" applyFont="1" applyFill="1" applyAlignment="1" applyProtection="1">
      <alignment horizontal="center" vertical="center" wrapText="1"/>
    </xf>
    <xf numFmtId="165" fontId="11" fillId="0" borderId="61" xfId="2631" applyNumberFormat="1" applyFont="1" applyFill="1" applyBorder="1" applyAlignment="1" applyProtection="1">
      <alignment horizontal="left" vertical="center" wrapText="1"/>
    </xf>
    <xf numFmtId="165" fontId="11" fillId="0" borderId="62" xfId="2631" applyNumberFormat="1" applyFont="1" applyFill="1" applyBorder="1" applyAlignment="1" applyProtection="1">
      <alignment horizontal="left" vertical="center" wrapText="1"/>
    </xf>
    <xf numFmtId="0" fontId="7" fillId="45" borderId="25" xfId="0" applyFont="1" applyFill="1" applyBorder="1" applyAlignment="1">
      <alignment horizontal="center" wrapText="1"/>
    </xf>
    <xf numFmtId="0" fontId="12" fillId="45" borderId="1" xfId="2376" applyFont="1" applyFill="1" applyBorder="1" applyAlignment="1">
      <alignment horizontal="center" wrapText="1"/>
    </xf>
    <xf numFmtId="0" fontId="34" fillId="0" borderId="0" xfId="0" applyFont="1"/>
    <xf numFmtId="0" fontId="12" fillId="45" borderId="1" xfId="0" applyFont="1" applyFill="1" applyBorder="1" applyAlignment="1">
      <alignment horizontal="center" wrapText="1"/>
    </xf>
    <xf numFmtId="0" fontId="12" fillId="45" borderId="58" xfId="0" applyFont="1" applyFill="1" applyBorder="1" applyAlignment="1">
      <alignment horizontal="center" wrapText="1"/>
    </xf>
    <xf numFmtId="0" fontId="12" fillId="45" borderId="25" xfId="0" applyFont="1" applyFill="1" applyBorder="1" applyAlignment="1">
      <alignment horizontal="center" wrapText="1"/>
    </xf>
    <xf numFmtId="0" fontId="34" fillId="0" borderId="0" xfId="0" applyFont="1" applyFill="1"/>
    <xf numFmtId="0" fontId="40" fillId="0" borderId="0" xfId="0" applyFont="1"/>
    <xf numFmtId="0" fontId="40" fillId="0" borderId="0" xfId="0" applyFont="1" applyAlignment="1">
      <alignment horizontal="left"/>
    </xf>
    <xf numFmtId="0" fontId="41" fillId="0" borderId="0" xfId="0" applyFont="1" applyAlignment="1">
      <alignment horizontal="center"/>
    </xf>
    <xf numFmtId="0" fontId="40" fillId="30" borderId="0" xfId="0" applyFont="1" applyFill="1"/>
    <xf numFmtId="0" fontId="40" fillId="30" borderId="0" xfId="0" applyFont="1" applyFill="1" applyAlignment="1">
      <alignment horizontal="left"/>
    </xf>
    <xf numFmtId="170" fontId="36" fillId="0" borderId="0" xfId="2631" applyNumberFormat="1" applyFont="1" applyFill="1" applyBorder="1" applyAlignment="1" applyProtection="1">
      <alignment horizontal="left" vertical="center"/>
    </xf>
    <xf numFmtId="0" fontId="11" fillId="0" borderId="0" xfId="2376" applyFont="1" applyBorder="1"/>
    <xf numFmtId="0" fontId="11" fillId="30" borderId="0" xfId="2630" applyFill="1" applyProtection="1"/>
    <xf numFmtId="0" fontId="12" fillId="45" borderId="20" xfId="2630" applyFont="1" applyFill="1" applyBorder="1" applyAlignment="1" applyProtection="1">
      <alignment horizontal="center"/>
    </xf>
    <xf numFmtId="0" fontId="11" fillId="30" borderId="1" xfId="2630" applyFont="1" applyFill="1" applyBorder="1" applyAlignment="1" applyProtection="1">
      <alignment horizontal="center"/>
    </xf>
    <xf numFmtId="0" fontId="11" fillId="4" borderId="1" xfId="2630" applyFont="1" applyFill="1" applyBorder="1" applyProtection="1">
      <protection locked="0"/>
    </xf>
    <xf numFmtId="0" fontId="11" fillId="4" borderId="25" xfId="2630" applyFont="1" applyFill="1" applyBorder="1" applyProtection="1">
      <protection locked="0"/>
    </xf>
    <xf numFmtId="0" fontId="12" fillId="30" borderId="0" xfId="2630" applyFont="1" applyFill="1" applyProtection="1"/>
    <xf numFmtId="0" fontId="11" fillId="30" borderId="0" xfId="2630" applyFont="1" applyFill="1" applyProtection="1"/>
    <xf numFmtId="164" fontId="11" fillId="4" borderId="1" xfId="2018" applyNumberFormat="1" applyFont="1" applyFill="1" applyBorder="1" applyProtection="1">
      <protection locked="0"/>
    </xf>
    <xf numFmtId="164" fontId="11" fillId="4" borderId="25" xfId="2018" applyNumberFormat="1" applyFont="1" applyFill="1" applyBorder="1" applyProtection="1">
      <protection locked="0"/>
    </xf>
    <xf numFmtId="0" fontId="12" fillId="45" borderId="58" xfId="2630" applyFont="1" applyFill="1" applyBorder="1" applyAlignment="1" applyProtection="1">
      <alignment horizontal="centerContinuous" vertical="center" wrapText="1"/>
    </xf>
    <xf numFmtId="0" fontId="12" fillId="45" borderId="24" xfId="2630" applyFont="1" applyFill="1" applyBorder="1" applyAlignment="1" applyProtection="1">
      <alignment horizontal="centerContinuous" vertical="center"/>
    </xf>
    <xf numFmtId="0" fontId="12" fillId="45" borderId="25" xfId="2630" applyFont="1" applyFill="1" applyBorder="1" applyAlignment="1" applyProtection="1">
      <alignment horizontal="center" vertical="center"/>
    </xf>
    <xf numFmtId="0" fontId="12" fillId="45" borderId="21" xfId="2630" applyFont="1" applyFill="1" applyBorder="1" applyAlignment="1" applyProtection="1">
      <alignment horizontal="center" vertical="center"/>
    </xf>
    <xf numFmtId="0" fontId="11" fillId="30" borderId="0" xfId="2630" applyFill="1" applyAlignment="1" applyProtection="1">
      <alignment vertical="center"/>
    </xf>
    <xf numFmtId="0" fontId="11" fillId="4" borderId="24" xfId="2630" applyFont="1" applyFill="1" applyBorder="1" applyProtection="1">
      <protection locked="0"/>
    </xf>
    <xf numFmtId="0" fontId="11" fillId="4" borderId="21" xfId="2630" applyFont="1" applyFill="1" applyBorder="1" applyProtection="1">
      <protection locked="0"/>
    </xf>
    <xf numFmtId="313" fontId="214" fillId="30" borderId="0" xfId="2631" quotePrefix="1" applyNumberFormat="1" applyFont="1" applyFill="1" applyBorder="1" applyAlignment="1" applyProtection="1">
      <alignment horizontal="center"/>
    </xf>
    <xf numFmtId="0" fontId="11" fillId="0" borderId="64" xfId="2631" applyNumberFormat="1" applyFont="1" applyBorder="1" applyAlignment="1" applyProtection="1">
      <alignment horizontal="center" vertical="center"/>
    </xf>
    <xf numFmtId="0" fontId="11" fillId="0" borderId="68" xfId="2631" applyNumberFormat="1" applyFont="1" applyBorder="1" applyAlignment="1" applyProtection="1">
      <alignment horizontal="center" vertical="center"/>
    </xf>
    <xf numFmtId="0" fontId="11" fillId="0" borderId="69" xfId="2631" applyNumberFormat="1" applyFont="1" applyBorder="1" applyAlignment="1" applyProtection="1">
      <alignment horizontal="center" vertical="center"/>
    </xf>
    <xf numFmtId="265" fontId="11" fillId="0" borderId="71" xfId="2631" applyNumberFormat="1" applyFont="1" applyBorder="1" applyAlignment="1" applyProtection="1">
      <alignment vertical="center" wrapText="1"/>
    </xf>
    <xf numFmtId="0" fontId="11" fillId="0" borderId="80" xfId="2631" applyNumberFormat="1" applyFont="1" applyBorder="1" applyAlignment="1" applyProtection="1">
      <alignment horizontal="center" vertical="center"/>
    </xf>
    <xf numFmtId="265" fontId="11" fillId="0" borderId="62" xfId="2631" quotePrefix="1" applyNumberFormat="1" applyFont="1" applyFill="1" applyBorder="1" applyAlignment="1" applyProtection="1">
      <alignment horizontal="left" vertical="center" wrapText="1"/>
    </xf>
    <xf numFmtId="265" fontId="11" fillId="0" borderId="62" xfId="2631" applyNumberFormat="1" applyFont="1" applyFill="1" applyBorder="1" applyAlignment="1" applyProtection="1">
      <alignment vertical="center" wrapText="1"/>
    </xf>
    <xf numFmtId="265" fontId="0" fillId="0" borderId="0" xfId="0" applyNumberFormat="1"/>
    <xf numFmtId="265" fontId="34" fillId="0" borderId="0" xfId="0" applyNumberFormat="1" applyFont="1"/>
    <xf numFmtId="265" fontId="8" fillId="0" borderId="0" xfId="0" applyNumberFormat="1" applyFont="1"/>
    <xf numFmtId="265" fontId="7" fillId="0" borderId="0" xfId="0" applyNumberFormat="1" applyFont="1" applyFill="1" applyBorder="1" applyAlignment="1">
      <alignment horizontal="centerContinuous" vertical="center" wrapText="1"/>
    </xf>
    <xf numFmtId="265" fontId="8" fillId="0" borderId="0" xfId="0" applyNumberFormat="1" applyFont="1" applyFill="1" applyBorder="1"/>
    <xf numFmtId="265" fontId="40" fillId="0" borderId="0" xfId="0" applyNumberFormat="1" applyFont="1" applyFill="1" applyAlignment="1">
      <alignment horizontal="left"/>
    </xf>
    <xf numFmtId="265" fontId="8" fillId="0" borderId="0" xfId="0" applyNumberFormat="1" applyFont="1" applyFill="1"/>
    <xf numFmtId="265" fontId="8" fillId="0" borderId="0" xfId="0" applyNumberFormat="1" applyFont="1" applyFill="1" applyAlignment="1">
      <alignment horizontal="center"/>
    </xf>
    <xf numFmtId="265" fontId="7" fillId="45" borderId="25" xfId="0" applyNumberFormat="1" applyFont="1" applyFill="1" applyBorder="1" applyAlignment="1">
      <alignment horizontal="center" wrapText="1"/>
    </xf>
    <xf numFmtId="265" fontId="8" fillId="0" borderId="0" xfId="0" applyNumberFormat="1" applyFont="1" applyAlignment="1">
      <alignment wrapText="1"/>
    </xf>
    <xf numFmtId="0" fontId="8" fillId="0" borderId="25" xfId="0" applyNumberFormat="1" applyFont="1" applyBorder="1" applyAlignment="1">
      <alignment horizontal="center"/>
    </xf>
    <xf numFmtId="265" fontId="8" fillId="30" borderId="18" xfId="0" applyNumberFormat="1" applyFont="1" applyFill="1" applyBorder="1" applyAlignment="1">
      <alignment horizontal="center"/>
    </xf>
    <xf numFmtId="265" fontId="15" fillId="30" borderId="0" xfId="0" applyNumberFormat="1" applyFont="1" applyFill="1" applyBorder="1" applyAlignment="1" applyProtection="1"/>
    <xf numFmtId="265" fontId="8" fillId="30" borderId="0" xfId="0" applyNumberFormat="1" applyFont="1" applyFill="1" applyBorder="1"/>
    <xf numFmtId="265" fontId="8" fillId="30" borderId="16" xfId="0" applyNumberFormat="1" applyFont="1" applyFill="1" applyBorder="1"/>
    <xf numFmtId="265" fontId="8" fillId="30" borderId="21" xfId="0" applyNumberFormat="1" applyFont="1" applyFill="1" applyBorder="1" applyAlignment="1">
      <alignment horizontal="center"/>
    </xf>
    <xf numFmtId="265" fontId="8" fillId="30" borderId="11" xfId="0" applyNumberFormat="1" applyFont="1" applyFill="1" applyBorder="1"/>
    <xf numFmtId="265" fontId="8" fillId="30" borderId="59" xfId="0" applyNumberFormat="1" applyFont="1" applyFill="1" applyBorder="1"/>
    <xf numFmtId="265" fontId="8" fillId="0" borderId="0" xfId="0" applyNumberFormat="1" applyFont="1" applyAlignment="1">
      <alignment horizontal="center"/>
    </xf>
    <xf numFmtId="265" fontId="17" fillId="0" borderId="0" xfId="0" applyNumberFormat="1" applyFont="1" applyFill="1" applyBorder="1" applyAlignment="1" applyProtection="1">
      <alignment vertical="center"/>
    </xf>
    <xf numFmtId="265" fontId="0" fillId="0" borderId="0" xfId="0" applyNumberFormat="1" applyFill="1" applyBorder="1"/>
    <xf numFmtId="265" fontId="0" fillId="0" borderId="0" xfId="0" applyNumberFormat="1" applyBorder="1"/>
    <xf numFmtId="265" fontId="8" fillId="0" borderId="0" xfId="0" applyNumberFormat="1" applyFont="1" applyBorder="1"/>
    <xf numFmtId="265" fontId="41" fillId="0" borderId="0" xfId="0" applyNumberFormat="1" applyFont="1" applyAlignment="1">
      <alignment horizontal="center"/>
    </xf>
    <xf numFmtId="0" fontId="8" fillId="30" borderId="18" xfId="0" applyNumberFormat="1" applyFont="1" applyFill="1" applyBorder="1" applyAlignment="1">
      <alignment horizontal="center"/>
    </xf>
    <xf numFmtId="0" fontId="8" fillId="30" borderId="21" xfId="0" applyNumberFormat="1" applyFont="1" applyFill="1" applyBorder="1" applyAlignment="1">
      <alignment horizontal="center"/>
    </xf>
    <xf numFmtId="0" fontId="11" fillId="0" borderId="0" xfId="2629" applyFont="1"/>
    <xf numFmtId="0" fontId="9" fillId="0" borderId="0" xfId="2629" applyFont="1"/>
    <xf numFmtId="0" fontId="12" fillId="0" borderId="0" xfId="2629" applyFont="1"/>
    <xf numFmtId="0" fontId="9" fillId="0" borderId="0" xfId="2629" applyFont="1" applyFill="1" applyBorder="1"/>
    <xf numFmtId="0" fontId="12" fillId="0" borderId="0" xfId="2629" applyFont="1" applyFill="1" applyBorder="1"/>
    <xf numFmtId="0" fontId="11" fillId="0" borderId="0" xfId="2629" applyFont="1" applyFill="1" applyBorder="1"/>
    <xf numFmtId="0" fontId="12" fillId="0" borderId="81" xfId="2629" quotePrefix="1" applyFont="1" applyBorder="1" applyAlignment="1">
      <alignment horizontal="center" vertical="center"/>
    </xf>
    <xf numFmtId="0" fontId="12" fillId="0" borderId="0" xfId="2629" quotePrefix="1" applyFont="1" applyBorder="1" applyAlignment="1">
      <alignment horizontal="center" vertical="center"/>
    </xf>
    <xf numFmtId="0" fontId="12" fillId="0" borderId="0" xfId="2629" applyFont="1" applyFill="1" applyBorder="1" applyAlignment="1">
      <alignment horizontal="left" vertical="center"/>
    </xf>
    <xf numFmtId="0" fontId="11" fillId="0" borderId="0" xfId="2629" applyFont="1" applyFill="1" applyBorder="1" applyAlignment="1">
      <alignment horizontal="center" vertical="center"/>
    </xf>
    <xf numFmtId="0" fontId="9" fillId="0" borderId="0" xfId="2629" applyFont="1" applyFill="1" applyBorder="1" applyAlignment="1">
      <alignment horizontal="center" vertical="center"/>
    </xf>
    <xf numFmtId="0" fontId="9" fillId="0" borderId="0" xfId="2629" applyFont="1" applyFill="1"/>
    <xf numFmtId="0" fontId="32" fillId="45" borderId="1" xfId="2629" applyFont="1" applyFill="1" applyBorder="1" applyAlignment="1">
      <alignment horizontal="center" vertical="center" wrapText="1"/>
    </xf>
    <xf numFmtId="0" fontId="12" fillId="45" borderId="24" xfId="2629" applyFont="1" applyFill="1" applyBorder="1" applyAlignment="1">
      <alignment horizontal="centerContinuous" vertical="center"/>
    </xf>
    <xf numFmtId="0" fontId="11" fillId="45" borderId="24" xfId="2629" applyFont="1" applyFill="1" applyBorder="1" applyAlignment="1">
      <alignment horizontal="centerContinuous"/>
    </xf>
    <xf numFmtId="0" fontId="12" fillId="45" borderId="7" xfId="2629" applyFont="1" applyFill="1" applyBorder="1" applyAlignment="1">
      <alignment horizontal="centerContinuous" vertical="center"/>
    </xf>
    <xf numFmtId="0" fontId="12" fillId="45" borderId="58" xfId="2629" applyFont="1" applyFill="1" applyBorder="1" applyAlignment="1">
      <alignment horizontal="centerContinuous" vertical="center"/>
    </xf>
    <xf numFmtId="0" fontId="12" fillId="0" borderId="0" xfId="2629" applyFont="1" applyFill="1" applyBorder="1" applyAlignment="1">
      <alignment vertical="center"/>
    </xf>
    <xf numFmtId="0" fontId="12" fillId="45" borderId="25" xfId="2629" applyFont="1" applyFill="1" applyBorder="1" applyAlignment="1">
      <alignment horizontal="center" vertical="center" wrapText="1"/>
    </xf>
    <xf numFmtId="0" fontId="11" fillId="0" borderId="1" xfId="2629" applyFont="1" applyBorder="1" applyAlignment="1">
      <alignment horizontal="center"/>
    </xf>
    <xf numFmtId="0" fontId="11" fillId="0" borderId="0" xfId="2629" applyFont="1" applyFill="1" applyBorder="1" applyAlignment="1">
      <alignment vertical="center"/>
    </xf>
    <xf numFmtId="10" fontId="9" fillId="0" borderId="0" xfId="2692" applyNumberFormat="1" applyFont="1" applyFill="1" applyBorder="1" applyAlignment="1">
      <alignment horizontal="right" vertical="center"/>
    </xf>
    <xf numFmtId="168" fontId="32" fillId="45" borderId="1" xfId="2692" applyNumberFormat="1" applyFont="1" applyFill="1" applyBorder="1" applyAlignment="1">
      <alignment horizontal="center" vertical="center"/>
    </xf>
    <xf numFmtId="164" fontId="11" fillId="0" borderId="19" xfId="2044" applyNumberFormat="1" applyFont="1" applyFill="1" applyBorder="1" applyAlignment="1">
      <alignment vertical="center" wrapText="1"/>
    </xf>
    <xf numFmtId="44" fontId="11" fillId="0" borderId="0" xfId="2075" applyFont="1" applyFill="1" applyBorder="1" applyAlignment="1">
      <alignment vertical="center" wrapText="1"/>
    </xf>
    <xf numFmtId="0" fontId="0" fillId="0" borderId="16" xfId="0" applyBorder="1"/>
    <xf numFmtId="0" fontId="0" fillId="0" borderId="59" xfId="0" applyBorder="1"/>
    <xf numFmtId="0" fontId="11" fillId="0" borderId="1" xfId="2294" applyFont="1" applyFill="1" applyBorder="1" applyAlignment="1">
      <alignment horizontal="center"/>
    </xf>
    <xf numFmtId="0" fontId="11" fillId="0" borderId="1" xfId="2294" applyFont="1" applyFill="1" applyBorder="1" applyAlignment="1">
      <alignment horizontal="left"/>
    </xf>
    <xf numFmtId="0" fontId="11" fillId="0" borderId="1" xfId="2294" quotePrefix="1" applyFont="1" applyFill="1" applyBorder="1" applyAlignment="1">
      <alignment horizontal="left"/>
    </xf>
    <xf numFmtId="167" fontId="11" fillId="0" borderId="0" xfId="2069" applyNumberFormat="1" applyFont="1" applyFill="1" applyBorder="1" applyAlignment="1">
      <alignment horizontal="center"/>
    </xf>
    <xf numFmtId="44" fontId="11" fillId="0" borderId="0" xfId="2069" applyFont="1" applyFill="1" applyBorder="1" applyAlignment="1">
      <alignment horizontal="center"/>
    </xf>
    <xf numFmtId="44" fontId="11" fillId="0" borderId="0" xfId="2069" applyFont="1" applyBorder="1" applyAlignment="1">
      <alignment horizontal="center"/>
    </xf>
    <xf numFmtId="0" fontId="11" fillId="0" borderId="0" xfId="2376" applyFont="1" applyFill="1"/>
    <xf numFmtId="0" fontId="11" fillId="0" borderId="0" xfId="2376" applyFont="1" applyFill="1" applyAlignment="1">
      <alignment horizontal="center"/>
    </xf>
    <xf numFmtId="0" fontId="11" fillId="0" borderId="0" xfId="2376" applyFont="1"/>
    <xf numFmtId="0" fontId="40" fillId="0" borderId="0" xfId="2376" applyFont="1"/>
    <xf numFmtId="0" fontId="40" fillId="0" borderId="0" xfId="2376" applyFont="1" applyFill="1"/>
    <xf numFmtId="0" fontId="40" fillId="0" borderId="0" xfId="2376" applyFont="1" applyFill="1" applyAlignment="1">
      <alignment horizontal="left"/>
    </xf>
    <xf numFmtId="0" fontId="40" fillId="0" borderId="0" xfId="2376" applyFont="1" applyAlignment="1">
      <alignment horizontal="left"/>
    </xf>
    <xf numFmtId="0" fontId="11" fillId="0" borderId="0" xfId="2376"/>
    <xf numFmtId="0" fontId="11" fillId="0" borderId="0" xfId="2376" applyFont="1" applyBorder="1" applyAlignment="1">
      <alignment horizontal="centerContinuous" vertical="center"/>
    </xf>
    <xf numFmtId="0" fontId="12" fillId="0" borderId="0" xfId="2376" applyFont="1" applyFill="1" applyBorder="1" applyAlignment="1">
      <alignment horizontal="centerContinuous" vertical="center"/>
    </xf>
    <xf numFmtId="0" fontId="11" fillId="0" borderId="0" xfId="2376" applyFont="1" applyFill="1" applyBorder="1" applyAlignment="1">
      <alignment horizontal="centerContinuous" vertical="center"/>
    </xf>
    <xf numFmtId="0" fontId="11" fillId="45" borderId="35" xfId="2376" applyFont="1" applyFill="1" applyBorder="1"/>
    <xf numFmtId="0" fontId="11" fillId="45" borderId="35" xfId="2376" applyFill="1" applyBorder="1"/>
    <xf numFmtId="0" fontId="11" fillId="45" borderId="20" xfId="2376" applyFill="1" applyBorder="1"/>
    <xf numFmtId="0" fontId="12" fillId="45" borderId="20" xfId="2376" applyFont="1" applyFill="1" applyBorder="1" applyAlignment="1">
      <alignment horizontal="centerContinuous" vertical="center"/>
    </xf>
    <xf numFmtId="0" fontId="11" fillId="45" borderId="19" xfId="2376" applyFill="1" applyBorder="1" applyAlignment="1">
      <alignment horizontal="centerContinuous" vertical="center"/>
    </xf>
    <xf numFmtId="0" fontId="12" fillId="45" borderId="24" xfId="2376" applyFont="1" applyFill="1" applyBorder="1" applyAlignment="1">
      <alignment horizontal="centerContinuous" vertical="center"/>
    </xf>
    <xf numFmtId="0" fontId="11" fillId="45" borderId="7" xfId="2376" applyFont="1" applyFill="1" applyBorder="1" applyAlignment="1">
      <alignment horizontal="centerContinuous" vertical="center"/>
    </xf>
    <xf numFmtId="0" fontId="11" fillId="45" borderId="7" xfId="2376" applyFont="1" applyFill="1" applyBorder="1" applyAlignment="1">
      <alignment horizontal="centerContinuous"/>
    </xf>
    <xf numFmtId="0" fontId="11" fillId="45" borderId="58" xfId="2376" applyFont="1" applyFill="1" applyBorder="1" applyAlignment="1">
      <alignment horizontal="centerContinuous"/>
    </xf>
    <xf numFmtId="0" fontId="12" fillId="45" borderId="58" xfId="2376" applyFont="1" applyFill="1" applyBorder="1" applyAlignment="1">
      <alignment horizontal="center" vertical="center"/>
    </xf>
    <xf numFmtId="0" fontId="12" fillId="45" borderId="43" xfId="2376" applyFont="1" applyFill="1" applyBorder="1"/>
    <xf numFmtId="0" fontId="12" fillId="45" borderId="43" xfId="2376" applyFont="1" applyFill="1" applyBorder="1" applyAlignment="1">
      <alignment horizontal="left"/>
    </xf>
    <xf numFmtId="0" fontId="12" fillId="45" borderId="18" xfId="2376" applyFont="1" applyFill="1" applyBorder="1" applyAlignment="1">
      <alignment horizontal="left"/>
    </xf>
    <xf numFmtId="0" fontId="12" fillId="45" borderId="21" xfId="2376" applyFont="1" applyFill="1" applyBorder="1" applyAlignment="1">
      <alignment horizontal="centerContinuous" vertical="center" wrapText="1"/>
    </xf>
    <xf numFmtId="0" fontId="12" fillId="45" borderId="11" xfId="2376" applyFont="1" applyFill="1" applyBorder="1" applyAlignment="1">
      <alignment horizontal="centerContinuous" vertical="center" wrapText="1"/>
    </xf>
    <xf numFmtId="0" fontId="12" fillId="45" borderId="59" xfId="2376" applyFont="1" applyFill="1" applyBorder="1" applyAlignment="1">
      <alignment horizontal="centerContinuous" vertical="center" wrapText="1"/>
    </xf>
    <xf numFmtId="0" fontId="12" fillId="45" borderId="11" xfId="0" applyFont="1" applyFill="1" applyBorder="1" applyAlignment="1">
      <alignment horizontal="centerContinuous" vertical="center" wrapText="1"/>
    </xf>
    <xf numFmtId="0" fontId="12" fillId="45" borderId="59" xfId="0" applyFont="1" applyFill="1" applyBorder="1" applyAlignment="1">
      <alignment horizontal="centerContinuous" vertical="center" wrapText="1"/>
    </xf>
    <xf numFmtId="0" fontId="12" fillId="45" borderId="21" xfId="0" applyFont="1" applyFill="1" applyBorder="1" applyAlignment="1">
      <alignment horizontal="centerContinuous" vertical="center" wrapText="1"/>
    </xf>
    <xf numFmtId="0" fontId="12" fillId="45" borderId="25" xfId="0" applyFont="1" applyFill="1" applyBorder="1" applyAlignment="1">
      <alignment horizontal="centerContinuous" vertical="center" wrapText="1"/>
    </xf>
    <xf numFmtId="0" fontId="12" fillId="45" borderId="25" xfId="2376" applyFont="1" applyFill="1" applyBorder="1" applyAlignment="1">
      <alignment horizontal="center" wrapText="1"/>
    </xf>
    <xf numFmtId="0" fontId="12" fillId="45" borderId="25" xfId="2376" applyFont="1" applyFill="1" applyBorder="1" applyAlignment="1">
      <alignment horizontal="left" wrapText="1"/>
    </xf>
    <xf numFmtId="0" fontId="12" fillId="45" borderId="59" xfId="2376" applyFont="1" applyFill="1" applyBorder="1" applyAlignment="1">
      <alignment horizontal="center" wrapText="1"/>
    </xf>
    <xf numFmtId="0" fontId="12" fillId="45" borderId="25" xfId="2376" applyFont="1" applyFill="1" applyBorder="1" applyAlignment="1">
      <alignment horizontal="center" vertical="center" wrapText="1"/>
    </xf>
    <xf numFmtId="0" fontId="11" fillId="0" borderId="1" xfId="2376" applyFont="1" applyFill="1" applyBorder="1" applyAlignment="1">
      <alignment horizontal="center"/>
    </xf>
    <xf numFmtId="0" fontId="11" fillId="0" borderId="19" xfId="2376" applyBorder="1"/>
    <xf numFmtId="0" fontId="11" fillId="0" borderId="0" xfId="2376" applyBorder="1"/>
    <xf numFmtId="0" fontId="11" fillId="0" borderId="0" xfId="2376" applyFont="1" applyFill="1" applyBorder="1"/>
    <xf numFmtId="0" fontId="17" fillId="0" borderId="0" xfId="2376" applyFont="1" applyFill="1" applyBorder="1" applyAlignment="1">
      <alignment horizontal="left" wrapText="1"/>
    </xf>
    <xf numFmtId="0" fontId="11" fillId="0" borderId="0" xfId="2376" applyFont="1" applyFill="1" applyBorder="1" applyAlignment="1">
      <alignment horizontal="left" wrapText="1"/>
    </xf>
    <xf numFmtId="0" fontId="36" fillId="0" borderId="0" xfId="2376" applyFont="1" applyFill="1" applyAlignment="1">
      <alignment horizontal="left"/>
    </xf>
    <xf numFmtId="0" fontId="37" fillId="0" borderId="0" xfId="2376" applyFont="1" applyFill="1" applyAlignment="1">
      <alignment horizontal="left"/>
    </xf>
    <xf numFmtId="0" fontId="12" fillId="0" borderId="0" xfId="2376" applyFont="1" applyFill="1" applyAlignment="1">
      <alignment horizontal="left"/>
    </xf>
    <xf numFmtId="0" fontId="12" fillId="45" borderId="20" xfId="2376" applyFont="1" applyFill="1" applyBorder="1" applyAlignment="1">
      <alignment horizontal="left" wrapText="1"/>
    </xf>
    <xf numFmtId="0" fontId="12" fillId="45" borderId="19" xfId="2376" applyFont="1" applyFill="1" applyBorder="1" applyAlignment="1">
      <alignment horizontal="left" wrapText="1"/>
    </xf>
    <xf numFmtId="0" fontId="48" fillId="45" borderId="1" xfId="2376" applyFont="1" applyFill="1" applyBorder="1" applyAlignment="1">
      <alignment horizontal="center" wrapText="1"/>
    </xf>
    <xf numFmtId="0" fontId="11" fillId="0" borderId="0" xfId="2376" applyFont="1" applyFill="1" applyBorder="1" applyAlignment="1">
      <alignment horizontal="center"/>
    </xf>
    <xf numFmtId="0" fontId="11" fillId="0" borderId="0" xfId="2376" applyFont="1" applyAlignment="1">
      <alignment horizontal="center"/>
    </xf>
    <xf numFmtId="0" fontId="12" fillId="45" borderId="21" xfId="2376" applyFont="1" applyFill="1" applyBorder="1" applyAlignment="1">
      <alignment horizontal="center" vertical="center" wrapText="1"/>
    </xf>
    <xf numFmtId="0" fontId="12" fillId="45" borderId="24" xfId="2376" applyFont="1" applyFill="1" applyBorder="1" applyAlignment="1">
      <alignment horizontal="center" vertical="center" wrapText="1"/>
    </xf>
    <xf numFmtId="0" fontId="11" fillId="45" borderId="58" xfId="2376" applyFont="1" applyFill="1" applyBorder="1" applyAlignment="1">
      <alignment vertical="center"/>
    </xf>
    <xf numFmtId="0" fontId="12" fillId="45" borderId="59" xfId="2376" applyFont="1" applyFill="1" applyBorder="1" applyAlignment="1">
      <alignment horizontal="center" vertical="center" wrapText="1"/>
    </xf>
    <xf numFmtId="0" fontId="11" fillId="0" borderId="1" xfId="2376" applyFont="1" applyBorder="1" applyAlignment="1">
      <alignment horizontal="center"/>
    </xf>
    <xf numFmtId="0" fontId="11" fillId="0" borderId="21" xfId="2376" applyFont="1" applyFill="1" applyBorder="1" applyAlignment="1">
      <alignment horizontal="left"/>
    </xf>
    <xf numFmtId="0" fontId="208" fillId="0" borderId="59" xfId="2376" applyFont="1" applyFill="1" applyBorder="1" applyAlignment="1">
      <alignment horizontal="left"/>
    </xf>
    <xf numFmtId="0" fontId="11" fillId="0" borderId="0" xfId="2376" applyFont="1" applyFill="1" applyBorder="1" applyAlignment="1">
      <alignment horizontal="left"/>
    </xf>
    <xf numFmtId="0" fontId="11" fillId="0" borderId="24" xfId="2376" applyFont="1" applyFill="1" applyBorder="1" applyAlignment="1">
      <alignment horizontal="left"/>
    </xf>
    <xf numFmtId="0" fontId="208" fillId="0" borderId="58" xfId="2376" applyFont="1" applyFill="1" applyBorder="1" applyAlignment="1">
      <alignment horizontal="left"/>
    </xf>
    <xf numFmtId="0" fontId="208" fillId="0" borderId="0" xfId="2376" applyFont="1" applyFill="1"/>
    <xf numFmtId="0" fontId="215" fillId="0" borderId="0" xfId="2376" applyFont="1" applyFill="1" applyBorder="1" applyAlignment="1">
      <alignment horizontal="left"/>
    </xf>
    <xf numFmtId="0" fontId="11" fillId="0" borderId="0" xfId="2376" applyFont="1" applyFill="1" applyBorder="1" applyAlignment="1">
      <alignment horizontal="left" vertical="center"/>
    </xf>
    <xf numFmtId="0" fontId="215" fillId="0" borderId="0" xfId="2376" applyFont="1" applyFill="1" applyAlignment="1">
      <alignment horizontal="left"/>
    </xf>
    <xf numFmtId="0" fontId="11" fillId="0" borderId="0" xfId="2376" applyFont="1" applyFill="1" applyAlignment="1">
      <alignment horizontal="left"/>
    </xf>
    <xf numFmtId="0" fontId="11" fillId="0" borderId="80" xfId="2631" applyFont="1" applyBorder="1" applyAlignment="1" applyProtection="1">
      <alignment horizontal="center" vertical="center"/>
    </xf>
    <xf numFmtId="0" fontId="11" fillId="0" borderId="62" xfId="2631" quotePrefix="1" applyFont="1" applyFill="1" applyBorder="1" applyAlignment="1" applyProtection="1">
      <alignment horizontal="left" vertical="center" wrapText="1"/>
    </xf>
    <xf numFmtId="0" fontId="11" fillId="0" borderId="83" xfId="2631" quotePrefix="1" applyFont="1" applyFill="1" applyBorder="1" applyAlignment="1" applyProtection="1">
      <alignment horizontal="left" vertical="center" wrapText="1"/>
    </xf>
    <xf numFmtId="0" fontId="11" fillId="0" borderId="69" xfId="2631" applyFont="1" applyBorder="1" applyAlignment="1" applyProtection="1">
      <alignment horizontal="center" vertical="center"/>
    </xf>
    <xf numFmtId="0" fontId="40" fillId="0" borderId="0" xfId="0" applyFont="1" applyFill="1" applyAlignment="1">
      <alignment horizontal="left"/>
    </xf>
    <xf numFmtId="0" fontId="40" fillId="0" borderId="0" xfId="0" applyFont="1" applyFill="1"/>
    <xf numFmtId="0" fontId="11" fillId="0" borderId="0" xfId="2629" applyFont="1" applyFill="1"/>
    <xf numFmtId="0" fontId="42" fillId="0" borderId="0" xfId="2631" applyFont="1" applyFill="1" applyAlignment="1" applyProtection="1">
      <alignment vertical="center" wrapText="1"/>
    </xf>
    <xf numFmtId="0" fontId="11" fillId="0" borderId="0" xfId="2631" applyFont="1" applyFill="1" applyAlignment="1" applyProtection="1">
      <alignment vertical="center" wrapText="1"/>
    </xf>
    <xf numFmtId="0" fontId="11" fillId="0" borderId="0" xfId="2631" applyFont="1" applyFill="1" applyProtection="1"/>
    <xf numFmtId="0" fontId="42" fillId="0" borderId="0" xfId="2631" applyFont="1" applyFill="1" applyProtection="1"/>
    <xf numFmtId="265" fontId="7" fillId="0" borderId="11" xfId="0" applyNumberFormat="1" applyFont="1" applyFill="1" applyBorder="1" applyAlignment="1" applyProtection="1"/>
    <xf numFmtId="265" fontId="40" fillId="0" borderId="0" xfId="0" applyNumberFormat="1" applyFont="1" applyFill="1"/>
    <xf numFmtId="265" fontId="0" fillId="0" borderId="0" xfId="0" applyNumberFormat="1" applyFill="1"/>
    <xf numFmtId="265" fontId="34" fillId="0" borderId="0" xfId="0" applyNumberFormat="1" applyFont="1" applyFill="1"/>
    <xf numFmtId="44" fontId="11" fillId="4" borderId="1" xfId="2062" applyNumberFormat="1" applyFont="1" applyFill="1" applyBorder="1" applyProtection="1">
      <protection locked="0"/>
    </xf>
    <xf numFmtId="44" fontId="11" fillId="4" borderId="25" xfId="2062" applyNumberFormat="1" applyFont="1" applyFill="1" applyBorder="1" applyProtection="1">
      <protection locked="0"/>
    </xf>
    <xf numFmtId="44" fontId="11" fillId="4" borderId="1" xfId="2075" applyNumberFormat="1" applyFont="1" applyFill="1" applyBorder="1" applyAlignment="1" applyProtection="1">
      <alignment vertical="center"/>
      <protection locked="0"/>
    </xf>
    <xf numFmtId="44" fontId="11" fillId="4" borderId="62" xfId="2075" applyNumberFormat="1" applyFont="1" applyFill="1" applyBorder="1" applyAlignment="1" applyProtection="1">
      <alignment vertical="center"/>
      <protection locked="0"/>
    </xf>
    <xf numFmtId="44" fontId="11" fillId="4" borderId="68" xfId="2075" applyNumberFormat="1" applyFont="1" applyFill="1" applyBorder="1" applyAlignment="1" applyProtection="1">
      <alignment vertical="center"/>
      <protection locked="0"/>
    </xf>
    <xf numFmtId="0" fontId="11" fillId="0" borderId="68" xfId="2631" applyFont="1" applyBorder="1" applyAlignment="1" applyProtection="1">
      <alignment horizontal="center" vertical="center"/>
    </xf>
    <xf numFmtId="0" fontId="217" fillId="0" borderId="0" xfId="0" applyFont="1" applyFill="1" applyProtection="1"/>
    <xf numFmtId="0" fontId="23" fillId="0" borderId="31" xfId="0" applyFont="1" applyFill="1" applyBorder="1" applyProtection="1"/>
    <xf numFmtId="0" fontId="23" fillId="0" borderId="0" xfId="0" applyFont="1" applyFill="1" applyBorder="1" applyAlignment="1" applyProtection="1">
      <alignment horizontal="left"/>
    </xf>
    <xf numFmtId="0" fontId="220" fillId="0" borderId="0" xfId="0" applyFont="1" applyFill="1" applyBorder="1" applyProtection="1"/>
    <xf numFmtId="0" fontId="217" fillId="0" borderId="77" xfId="0" applyFont="1" applyFill="1" applyBorder="1" applyProtection="1"/>
    <xf numFmtId="0" fontId="217" fillId="62" borderId="0" xfId="0" applyFont="1" applyFill="1" applyAlignment="1" applyProtection="1">
      <alignment horizontal="center"/>
    </xf>
    <xf numFmtId="0" fontId="23" fillId="0" borderId="0" xfId="0" applyFont="1" applyFill="1" applyBorder="1" applyProtection="1"/>
    <xf numFmtId="314" fontId="220" fillId="0" borderId="0" xfId="0" applyNumberFormat="1" applyFont="1" applyFill="1" applyBorder="1" applyAlignment="1" applyProtection="1">
      <alignment horizontal="right"/>
    </xf>
    <xf numFmtId="0" fontId="217" fillId="0" borderId="0" xfId="0" applyFont="1" applyFill="1" applyBorder="1" applyProtection="1"/>
    <xf numFmtId="314" fontId="217" fillId="0" borderId="0" xfId="0" applyNumberFormat="1" applyFont="1" applyFill="1" applyBorder="1" applyAlignment="1" applyProtection="1">
      <alignment horizontal="right"/>
    </xf>
    <xf numFmtId="174" fontId="23" fillId="0" borderId="0" xfId="0" applyNumberFormat="1" applyFont="1" applyFill="1" applyBorder="1" applyAlignment="1" applyProtection="1">
      <alignment horizontal="left"/>
    </xf>
    <xf numFmtId="0" fontId="23" fillId="0" borderId="8" xfId="0" applyFont="1" applyFill="1" applyBorder="1" applyProtection="1"/>
    <xf numFmtId="0" fontId="217" fillId="61" borderId="8" xfId="0" applyFont="1" applyFill="1" applyBorder="1" applyProtection="1"/>
    <xf numFmtId="0" fontId="217" fillId="61" borderId="31" xfId="0" applyFont="1" applyFill="1" applyBorder="1" applyProtection="1"/>
    <xf numFmtId="0" fontId="217" fillId="0" borderId="63" xfId="0" applyFont="1" applyFill="1" applyBorder="1" applyProtection="1"/>
    <xf numFmtId="0" fontId="217" fillId="0" borderId="74" xfId="0" applyFont="1" applyFill="1" applyBorder="1" applyProtection="1"/>
    <xf numFmtId="0" fontId="217" fillId="0" borderId="75" xfId="0" applyFont="1" applyFill="1" applyBorder="1" applyProtection="1"/>
    <xf numFmtId="0" fontId="217" fillId="0" borderId="8" xfId="0" applyFont="1" applyFill="1" applyBorder="1" applyProtection="1"/>
    <xf numFmtId="0" fontId="217" fillId="0" borderId="76" xfId="0" applyFont="1" applyFill="1" applyBorder="1" applyProtection="1"/>
    <xf numFmtId="0" fontId="0" fillId="0" borderId="0" xfId="0" applyFont="1"/>
    <xf numFmtId="0" fontId="227" fillId="0" borderId="0" xfId="0" applyFont="1"/>
    <xf numFmtId="0" fontId="227" fillId="0" borderId="0" xfId="0" applyFont="1" applyAlignment="1">
      <alignment vertical="center"/>
    </xf>
    <xf numFmtId="0" fontId="11" fillId="0" borderId="0" xfId="3057" applyFill="1" applyProtection="1"/>
    <xf numFmtId="0" fontId="11" fillId="0" borderId="0" xfId="3057" applyFont="1" applyFill="1" applyAlignment="1" applyProtection="1">
      <alignment horizontal="left"/>
    </xf>
    <xf numFmtId="0" fontId="11" fillId="0" borderId="0" xfId="3057" applyFont="1" applyFill="1" applyProtection="1"/>
    <xf numFmtId="42" fontId="11" fillId="0" borderId="0" xfId="3057" applyNumberFormat="1" applyFill="1" applyProtection="1"/>
    <xf numFmtId="0" fontId="11" fillId="0" borderId="0" xfId="3057" applyFill="1" applyAlignment="1" applyProtection="1"/>
    <xf numFmtId="0" fontId="9" fillId="0" borderId="0" xfId="3057" applyFont="1" applyFill="1" applyAlignment="1" applyProtection="1">
      <alignment vertical="center"/>
    </xf>
    <xf numFmtId="0" fontId="9" fillId="0" borderId="1" xfId="3057" applyFont="1" applyFill="1" applyBorder="1" applyAlignment="1" applyProtection="1">
      <alignment horizontal="center"/>
    </xf>
    <xf numFmtId="0" fontId="9" fillId="61" borderId="58" xfId="3057" applyFont="1" applyFill="1" applyBorder="1" applyProtection="1">
      <protection locked="0"/>
    </xf>
    <xf numFmtId="44" fontId="9" fillId="61" borderId="1" xfId="2075" applyNumberFormat="1" applyFont="1" applyFill="1" applyBorder="1" applyProtection="1">
      <protection locked="0"/>
    </xf>
    <xf numFmtId="0" fontId="9" fillId="61" borderId="25" xfId="3057" applyFont="1" applyFill="1" applyBorder="1" applyAlignment="1" applyProtection="1">
      <alignment horizontal="center"/>
      <protection locked="0"/>
    </xf>
    <xf numFmtId="44" fontId="9" fillId="61" borderId="1" xfId="2044" applyNumberFormat="1" applyFont="1" applyFill="1" applyBorder="1" applyProtection="1">
      <protection locked="0"/>
    </xf>
    <xf numFmtId="0" fontId="9" fillId="0" borderId="0" xfId="3057" applyFont="1" applyFill="1" applyProtection="1"/>
    <xf numFmtId="0" fontId="32" fillId="0" borderId="0" xfId="3057" applyFont="1" applyFill="1" applyProtection="1"/>
    <xf numFmtId="0" fontId="9" fillId="61" borderId="59" xfId="3057" applyFont="1" applyFill="1" applyBorder="1" applyProtection="1">
      <protection locked="0"/>
    </xf>
    <xf numFmtId="44" fontId="9" fillId="61" borderId="25" xfId="2075" applyNumberFormat="1" applyFont="1" applyFill="1" applyBorder="1" applyProtection="1">
      <protection locked="0"/>
    </xf>
    <xf numFmtId="0" fontId="9" fillId="0" borderId="0" xfId="3057" applyFont="1" applyFill="1" applyAlignment="1" applyProtection="1">
      <alignment horizontal="left"/>
    </xf>
    <xf numFmtId="42" fontId="9" fillId="0" borderId="0" xfId="3057" applyNumberFormat="1" applyFont="1" applyFill="1" applyProtection="1"/>
    <xf numFmtId="0" fontId="11" fillId="0" borderId="0" xfId="3057" applyFill="1" applyAlignment="1" applyProtection="1">
      <alignment horizontal="left"/>
    </xf>
    <xf numFmtId="0" fontId="11" fillId="0" borderId="0" xfId="3057" quotePrefix="1" applyFont="1" applyFill="1" applyProtection="1"/>
    <xf numFmtId="44" fontId="11" fillId="4" borderId="64" xfId="2075" applyNumberFormat="1" applyFont="1" applyFill="1" applyBorder="1" applyAlignment="1" applyProtection="1">
      <alignment vertical="center"/>
      <protection locked="0"/>
    </xf>
    <xf numFmtId="44" fontId="11" fillId="4" borderId="65" xfId="2075" applyNumberFormat="1" applyFont="1" applyFill="1" applyBorder="1" applyAlignment="1" applyProtection="1">
      <alignment vertical="center"/>
      <protection locked="0"/>
    </xf>
    <xf numFmtId="44" fontId="11" fillId="4" borderId="61" xfId="2075" applyNumberFormat="1" applyFont="1" applyFill="1" applyBorder="1" applyAlignment="1" applyProtection="1">
      <alignment vertical="center"/>
      <protection locked="0"/>
    </xf>
    <xf numFmtId="44" fontId="11" fillId="4" borderId="69" xfId="2075" applyNumberFormat="1" applyFont="1" applyFill="1" applyBorder="1" applyAlignment="1" applyProtection="1">
      <alignment vertical="center"/>
      <protection locked="0"/>
    </xf>
    <xf numFmtId="44" fontId="8" fillId="4" borderId="1" xfId="2075" applyNumberFormat="1" applyFont="1" applyFill="1" applyBorder="1" applyAlignment="1" applyProtection="1"/>
    <xf numFmtId="0" fontId="8" fillId="0" borderId="0" xfId="0" applyFont="1" applyAlignment="1">
      <alignment vertical="center"/>
    </xf>
    <xf numFmtId="0" fontId="12" fillId="45" borderId="1" xfId="2629" applyFont="1" applyFill="1" applyBorder="1" applyAlignment="1">
      <alignment horizontal="center" vertical="center" wrapText="1"/>
    </xf>
    <xf numFmtId="0" fontId="7" fillId="45" borderId="25" xfId="0" applyFont="1" applyFill="1" applyBorder="1" applyAlignment="1">
      <alignment horizontal="center" vertical="center" wrapText="1"/>
    </xf>
    <xf numFmtId="164" fontId="8" fillId="63" borderId="1" xfId="2044" applyNumberFormat="1" applyFont="1" applyFill="1" applyBorder="1"/>
    <xf numFmtId="44" fontId="8" fillId="63" borderId="25" xfId="2075" applyNumberFormat="1" applyFont="1" applyFill="1" applyBorder="1"/>
    <xf numFmtId="44" fontId="8" fillId="63" borderId="1" xfId="2075" applyNumberFormat="1" applyFont="1" applyFill="1" applyBorder="1"/>
    <xf numFmtId="164" fontId="8" fillId="63" borderId="25" xfId="2044" applyNumberFormat="1" applyFont="1" applyFill="1" applyBorder="1"/>
    <xf numFmtId="44" fontId="11" fillId="63" borderId="61" xfId="2075" applyNumberFormat="1" applyFont="1" applyFill="1" applyBorder="1" applyAlignment="1" applyProtection="1">
      <alignment vertical="center"/>
    </xf>
    <xf numFmtId="44" fontId="11" fillId="63" borderId="66" xfId="2075" applyNumberFormat="1" applyFont="1" applyFill="1" applyBorder="1" applyAlignment="1" applyProtection="1">
      <alignment vertical="center"/>
    </xf>
    <xf numFmtId="44" fontId="11" fillId="63" borderId="67" xfId="2075" applyNumberFormat="1" applyFont="1" applyFill="1" applyBorder="1" applyAlignment="1" applyProtection="1">
      <alignment vertical="center"/>
    </xf>
    <xf numFmtId="44" fontId="11" fillId="63" borderId="64" xfId="2075" applyNumberFormat="1" applyFont="1" applyFill="1" applyBorder="1" applyAlignment="1" applyProtection="1">
      <alignment vertical="center"/>
    </xf>
    <xf numFmtId="44" fontId="11" fillId="63" borderId="65" xfId="2075" applyNumberFormat="1" applyFont="1" applyFill="1" applyBorder="1" applyAlignment="1" applyProtection="1">
      <alignment vertical="center"/>
    </xf>
    <xf numFmtId="44" fontId="11" fillId="63" borderId="1" xfId="2075" applyNumberFormat="1" applyFont="1" applyFill="1" applyBorder="1" applyAlignment="1" applyProtection="1">
      <alignment vertical="center"/>
    </xf>
    <xf numFmtId="44" fontId="11" fillId="63" borderId="58" xfId="2075" applyNumberFormat="1" applyFont="1" applyFill="1" applyBorder="1" applyAlignment="1" applyProtection="1">
      <alignment vertical="center"/>
    </xf>
    <xf numFmtId="44" fontId="11" fillId="63" borderId="62" xfId="2075" applyNumberFormat="1" applyFont="1" applyFill="1" applyBorder="1" applyAlignment="1" applyProtection="1">
      <alignment vertical="center"/>
    </xf>
    <xf numFmtId="44" fontId="11" fillId="64" borderId="62" xfId="2075" applyNumberFormat="1" applyFont="1" applyFill="1" applyBorder="1" applyAlignment="1" applyProtection="1">
      <alignment vertical="center"/>
    </xf>
    <xf numFmtId="44" fontId="11" fillId="63" borderId="84" xfId="2075" applyNumberFormat="1" applyFont="1" applyFill="1" applyBorder="1" applyAlignment="1" applyProtection="1">
      <alignment vertical="center"/>
    </xf>
    <xf numFmtId="44" fontId="11" fillId="63" borderId="85" xfId="2075" applyNumberFormat="1" applyFont="1" applyFill="1" applyBorder="1" applyAlignment="1" applyProtection="1">
      <alignment vertical="center"/>
    </xf>
    <xf numFmtId="0" fontId="12" fillId="63" borderId="1" xfId="2376" applyFont="1" applyFill="1" applyBorder="1" applyAlignment="1">
      <alignment horizontal="left" wrapText="1"/>
    </xf>
    <xf numFmtId="164" fontId="11" fillId="63" borderId="1" xfId="2044" applyNumberFormat="1" applyFont="1" applyFill="1" applyBorder="1" applyAlignment="1">
      <alignment horizontal="center"/>
    </xf>
    <xf numFmtId="44" fontId="11" fillId="63" borderId="1" xfId="2075" applyNumberFormat="1" applyFont="1" applyFill="1" applyBorder="1" applyAlignment="1">
      <alignment horizontal="center"/>
    </xf>
    <xf numFmtId="0" fontId="12" fillId="63" borderId="21" xfId="2376" applyFont="1" applyFill="1" applyBorder="1" applyAlignment="1">
      <alignment horizontal="left" wrapText="1"/>
    </xf>
    <xf numFmtId="0" fontId="11" fillId="63" borderId="59" xfId="2376" applyFont="1" applyFill="1" applyBorder="1" applyAlignment="1">
      <alignment horizontal="left" wrapText="1"/>
    </xf>
    <xf numFmtId="164" fontId="11" fillId="63" borderId="1" xfId="2044" applyNumberFormat="1" applyFont="1" applyFill="1" applyBorder="1" applyAlignment="1"/>
    <xf numFmtId="44" fontId="11" fillId="63" borderId="1" xfId="2069" applyNumberFormat="1" applyFont="1" applyFill="1" applyBorder="1" applyAlignment="1">
      <alignment horizontal="center"/>
    </xf>
    <xf numFmtId="0" fontId="12" fillId="63" borderId="7" xfId="2630" applyFont="1" applyFill="1" applyBorder="1" applyAlignment="1" applyProtection="1">
      <alignment horizontal="left"/>
    </xf>
    <xf numFmtId="0" fontId="12" fillId="63" borderId="24" xfId="2630" applyFont="1" applyFill="1" applyBorder="1" applyAlignment="1" applyProtection="1">
      <alignment horizontal="left"/>
    </xf>
    <xf numFmtId="0" fontId="30" fillId="61" borderId="8" xfId="0" applyFont="1" applyFill="1" applyBorder="1" applyAlignment="1" applyProtection="1">
      <alignment horizontal="left"/>
      <protection locked="0"/>
    </xf>
    <xf numFmtId="0" fontId="30" fillId="61" borderId="31" xfId="0" applyFont="1" applyFill="1" applyBorder="1" applyAlignment="1" applyProtection="1">
      <alignment horizontal="left"/>
      <protection locked="0"/>
    </xf>
    <xf numFmtId="314" fontId="30" fillId="61" borderId="8" xfId="0" applyNumberFormat="1" applyFont="1" applyFill="1" applyBorder="1" applyAlignment="1" applyProtection="1">
      <alignment horizontal="right"/>
      <protection locked="0"/>
    </xf>
    <xf numFmtId="0" fontId="223" fillId="0" borderId="0" xfId="0" applyFont="1"/>
    <xf numFmtId="0" fontId="12" fillId="0" borderId="0" xfId="2629" applyFont="1" applyFill="1"/>
    <xf numFmtId="0" fontId="12" fillId="0" borderId="81" xfId="2629" quotePrefix="1" applyFont="1" applyFill="1" applyBorder="1" applyAlignment="1">
      <alignment horizontal="center" vertical="center"/>
    </xf>
    <xf numFmtId="0" fontId="12" fillId="0" borderId="0" xfId="2629" quotePrefix="1" applyFont="1" applyFill="1" applyBorder="1" applyAlignment="1">
      <alignment horizontal="center" vertical="center"/>
    </xf>
    <xf numFmtId="0" fontId="12" fillId="0" borderId="82" xfId="2629" applyFont="1" applyFill="1" applyBorder="1" applyAlignment="1">
      <alignment horizontal="left" vertical="center"/>
    </xf>
    <xf numFmtId="0" fontId="229" fillId="0" borderId="11" xfId="2629" applyFont="1" applyFill="1" applyBorder="1" applyAlignment="1">
      <alignment horizontal="centerContinuous"/>
    </xf>
    <xf numFmtId="0" fontId="227" fillId="0" borderId="11" xfId="2629" applyFont="1" applyFill="1" applyBorder="1" applyAlignment="1">
      <alignment horizontal="centerContinuous"/>
    </xf>
    <xf numFmtId="0" fontId="229" fillId="0" borderId="11" xfId="2629" applyFont="1" applyFill="1" applyBorder="1" applyAlignment="1">
      <alignment horizontal="centerContinuous" vertical="center"/>
    </xf>
    <xf numFmtId="0" fontId="222" fillId="0" borderId="11" xfId="2629" applyFont="1" applyFill="1" applyBorder="1" applyAlignment="1">
      <alignment horizontal="centerContinuous"/>
    </xf>
    <xf numFmtId="49" fontId="12" fillId="0" borderId="0" xfId="2629" applyNumberFormat="1" applyFont="1" applyFill="1" applyBorder="1" applyAlignment="1">
      <alignment horizontal="left" vertical="center"/>
    </xf>
    <xf numFmtId="0" fontId="11" fillId="0" borderId="0" xfId="2629" applyFont="1" applyFill="1" applyAlignment="1">
      <alignment vertical="center"/>
    </xf>
    <xf numFmtId="0" fontId="12" fillId="0" borderId="0" xfId="2629" applyFont="1" applyFill="1" applyBorder="1" applyAlignment="1">
      <alignment horizontal="centerContinuous"/>
    </xf>
    <xf numFmtId="0" fontId="9" fillId="0" borderId="0" xfId="2629" applyFont="1" applyFill="1" applyBorder="1" applyAlignment="1">
      <alignment horizontal="centerContinuous"/>
    </xf>
    <xf numFmtId="0" fontId="12" fillId="0" borderId="0" xfId="2629" applyFont="1" applyFill="1" applyBorder="1" applyAlignment="1">
      <alignment horizontal="centerContinuous" vertical="center"/>
    </xf>
    <xf numFmtId="0" fontId="11" fillId="0" borderId="0" xfId="2629" applyFont="1" applyFill="1" applyBorder="1" applyAlignment="1">
      <alignment horizontal="centerContinuous"/>
    </xf>
    <xf numFmtId="49" fontId="12" fillId="0" borderId="0" xfId="2629" applyNumberFormat="1" applyFont="1" applyFill="1" applyAlignment="1">
      <alignment horizontal="left" vertical="center"/>
    </xf>
    <xf numFmtId="0" fontId="11" fillId="0" borderId="0" xfId="2629" applyFont="1" applyAlignment="1">
      <alignment vertical="center"/>
    </xf>
    <xf numFmtId="10" fontId="11" fillId="0" borderId="0" xfId="2692" applyNumberFormat="1" applyFont="1" applyFill="1" applyBorder="1" applyAlignment="1">
      <alignment horizontal="right" vertical="center"/>
    </xf>
    <xf numFmtId="0" fontId="11" fillId="0" borderId="0" xfId="2629" applyFont="1" applyFill="1" applyBorder="1" applyAlignment="1">
      <alignment horizontal="left" vertical="center"/>
    </xf>
    <xf numFmtId="168" fontId="11" fillId="0" borderId="0" xfId="2692" applyNumberFormat="1" applyFont="1" applyFill="1" applyBorder="1" applyAlignment="1">
      <alignment horizontal="center" vertical="center"/>
    </xf>
    <xf numFmtId="0" fontId="12" fillId="65" borderId="20" xfId="2629" applyFont="1" applyFill="1" applyBorder="1" applyAlignment="1">
      <alignment horizontal="centerContinuous" vertical="center" wrapText="1"/>
    </xf>
    <xf numFmtId="0" fontId="12" fillId="65" borderId="19" xfId="2629" applyFont="1" applyFill="1" applyBorder="1" applyAlignment="1">
      <alignment horizontal="centerContinuous" vertical="center"/>
    </xf>
    <xf numFmtId="0" fontId="12" fillId="65" borderId="72" xfId="2629" applyFont="1" applyFill="1" applyBorder="1" applyAlignment="1">
      <alignment horizontal="centerContinuous" vertical="center"/>
    </xf>
    <xf numFmtId="0" fontId="12" fillId="45" borderId="35" xfId="2629" applyFont="1" applyFill="1" applyBorder="1" applyAlignment="1">
      <alignment horizontal="center" vertical="center"/>
    </xf>
    <xf numFmtId="0" fontId="9" fillId="65" borderId="21" xfId="2629" applyFont="1" applyFill="1" applyBorder="1" applyAlignment="1">
      <alignment horizontal="centerContinuous" vertical="center" wrapText="1"/>
    </xf>
    <xf numFmtId="0" fontId="17" fillId="65" borderId="11" xfId="2629" applyFont="1" applyFill="1" applyBorder="1" applyAlignment="1">
      <alignment horizontal="centerContinuous" vertical="center" wrapText="1"/>
    </xf>
    <xf numFmtId="0" fontId="17" fillId="65" borderId="59" xfId="2629" applyFont="1" applyFill="1" applyBorder="1" applyAlignment="1">
      <alignment horizontal="centerContinuous" vertical="center" wrapText="1"/>
    </xf>
    <xf numFmtId="0" fontId="12" fillId="45" borderId="25" xfId="2629" applyFont="1" applyFill="1" applyBorder="1" applyAlignment="1">
      <alignment horizontal="center" vertical="top"/>
    </xf>
    <xf numFmtId="0" fontId="17" fillId="0" borderId="25" xfId="2629" applyFont="1" applyFill="1" applyBorder="1" applyAlignment="1">
      <alignment horizontal="center" vertical="center"/>
    </xf>
    <xf numFmtId="0" fontId="11" fillId="0" borderId="21" xfId="2629" applyFont="1" applyFill="1" applyBorder="1" applyAlignment="1">
      <alignment horizontal="left" vertical="center"/>
    </xf>
    <xf numFmtId="0" fontId="11" fillId="0" borderId="11" xfId="2629" applyFont="1" applyFill="1" applyBorder="1" applyAlignment="1">
      <alignment vertical="center"/>
    </xf>
    <xf numFmtId="0" fontId="17" fillId="0" borderId="1" xfId="2629" applyFont="1" applyFill="1" applyBorder="1" applyAlignment="1">
      <alignment horizontal="center" vertical="center"/>
    </xf>
    <xf numFmtId="0" fontId="11" fillId="0" borderId="24" xfId="2629" applyFont="1" applyFill="1" applyBorder="1" applyAlignment="1">
      <alignment horizontal="left" vertical="center"/>
    </xf>
    <xf numFmtId="0" fontId="11" fillId="0" borderId="7" xfId="2629" applyFont="1" applyFill="1" applyBorder="1" applyAlignment="1">
      <alignment vertical="center"/>
    </xf>
    <xf numFmtId="0" fontId="17" fillId="0" borderId="35" xfId="2629" applyFont="1" applyFill="1" applyBorder="1" applyAlignment="1">
      <alignment horizontal="center" vertical="center"/>
    </xf>
    <xf numFmtId="0" fontId="11" fillId="0" borderId="20" xfId="2629" applyFont="1" applyFill="1" applyBorder="1" applyAlignment="1">
      <alignment horizontal="left" vertical="center"/>
    </xf>
    <xf numFmtId="0" fontId="11" fillId="0" borderId="19" xfId="2629" applyFont="1" applyFill="1" applyBorder="1" applyAlignment="1">
      <alignment vertical="center"/>
    </xf>
    <xf numFmtId="0" fontId="17" fillId="0" borderId="20" xfId="2629" applyFont="1" applyFill="1" applyBorder="1" applyAlignment="1">
      <alignment horizontal="center" vertical="center"/>
    </xf>
    <xf numFmtId="0" fontId="11" fillId="0" borderId="72" xfId="2629" applyFont="1" applyFill="1" applyBorder="1" applyAlignment="1">
      <alignment vertical="center"/>
    </xf>
    <xf numFmtId="0" fontId="11" fillId="0" borderId="0" xfId="2629" applyFont="1" applyFill="1" applyAlignment="1">
      <alignment horizontal="right"/>
    </xf>
    <xf numFmtId="0" fontId="11" fillId="0" borderId="18" xfId="2629" applyFont="1" applyFill="1" applyBorder="1" applyAlignment="1">
      <alignment horizontal="center"/>
    </xf>
    <xf numFmtId="0" fontId="11" fillId="0" borderId="18" xfId="2629" applyFont="1" applyFill="1" applyBorder="1" applyAlignment="1">
      <alignment horizontal="left" vertical="center"/>
    </xf>
    <xf numFmtId="0" fontId="11" fillId="0" borderId="16" xfId="2629" applyFont="1" applyFill="1" applyBorder="1" applyAlignment="1">
      <alignment vertical="center"/>
    </xf>
    <xf numFmtId="0" fontId="9" fillId="0" borderId="0" xfId="2629" applyFont="1" applyFill="1" applyAlignment="1">
      <alignment horizontal="right" vertical="top"/>
    </xf>
    <xf numFmtId="0" fontId="11" fillId="0" borderId="21" xfId="2629" applyFont="1" applyFill="1" applyBorder="1" applyAlignment="1">
      <alignment horizontal="center"/>
    </xf>
    <xf numFmtId="0" fontId="11" fillId="0" borderId="59" xfId="2629" applyFont="1" applyFill="1" applyBorder="1" applyAlignment="1">
      <alignment vertical="center"/>
    </xf>
    <xf numFmtId="0" fontId="12" fillId="65" borderId="20" xfId="2629" applyFont="1" applyFill="1" applyBorder="1" applyAlignment="1">
      <alignment horizontal="centerContinuous" wrapText="1"/>
    </xf>
    <xf numFmtId="0" fontId="11" fillId="65" borderId="19" xfId="2629" applyFont="1" applyFill="1" applyBorder="1" applyAlignment="1">
      <alignment horizontal="centerContinuous" vertical="center"/>
    </xf>
    <xf numFmtId="49" fontId="9" fillId="0" borderId="0" xfId="2629" applyNumberFormat="1" applyFont="1" applyFill="1" applyBorder="1" applyAlignment="1">
      <alignment horizontal="center" vertical="center"/>
    </xf>
    <xf numFmtId="44" fontId="11" fillId="0" borderId="0" xfId="2075" applyNumberFormat="1" applyFont="1" applyFill="1" applyBorder="1" applyAlignment="1">
      <alignment horizontal="center" vertical="center"/>
    </xf>
    <xf numFmtId="0" fontId="17" fillId="65" borderId="18" xfId="2629" applyFont="1" applyFill="1" applyBorder="1" applyAlignment="1">
      <alignment horizontal="centerContinuous"/>
    </xf>
    <xf numFmtId="0" fontId="9" fillId="65" borderId="0" xfId="2629" applyFont="1" applyFill="1" applyBorder="1" applyAlignment="1">
      <alignment horizontal="centerContinuous" vertical="center"/>
    </xf>
    <xf numFmtId="0" fontId="9" fillId="65" borderId="16" xfId="2629" applyFont="1" applyFill="1" applyBorder="1" applyAlignment="1">
      <alignment horizontal="centerContinuous" vertical="center"/>
    </xf>
    <xf numFmtId="0" fontId="17" fillId="65" borderId="21" xfId="2629" applyFont="1" applyFill="1" applyBorder="1" applyAlignment="1">
      <alignment horizontal="centerContinuous" vertical="top"/>
    </xf>
    <xf numFmtId="0" fontId="9" fillId="65" borderId="11" xfId="2629" applyFont="1" applyFill="1" applyBorder="1" applyAlignment="1">
      <alignment horizontal="centerContinuous" vertical="center"/>
    </xf>
    <xf numFmtId="0" fontId="9" fillId="65" borderId="59" xfId="2629" applyFont="1" applyFill="1" applyBorder="1" applyAlignment="1">
      <alignment horizontal="centerContinuous" vertical="center"/>
    </xf>
    <xf numFmtId="0" fontId="12" fillId="45" borderId="21" xfId="2629" applyFont="1" applyFill="1" applyBorder="1" applyAlignment="1">
      <alignment horizontal="centerContinuous" vertical="center" wrapText="1"/>
    </xf>
    <xf numFmtId="0" fontId="12" fillId="45" borderId="58" xfId="2629" applyFont="1" applyFill="1" applyBorder="1" applyAlignment="1">
      <alignment horizontal="centerContinuous" vertical="center" wrapText="1"/>
    </xf>
    <xf numFmtId="0" fontId="11" fillId="0" borderId="1" xfId="2629" applyFont="1" applyFill="1" applyBorder="1" applyAlignment="1">
      <alignment horizontal="center" vertical="center"/>
    </xf>
    <xf numFmtId="44" fontId="11" fillId="0" borderId="0" xfId="2629" applyNumberFormat="1" applyFont="1" applyFill="1"/>
    <xf numFmtId="164" fontId="11" fillId="0" borderId="0" xfId="2629" applyNumberFormat="1" applyFont="1" applyFill="1"/>
    <xf numFmtId="49" fontId="28" fillId="0" borderId="0" xfId="2629" applyNumberFormat="1" applyFont="1" applyFill="1" applyAlignment="1">
      <alignment horizontal="left"/>
    </xf>
    <xf numFmtId="172" fontId="11" fillId="0" borderId="0" xfId="2629" applyNumberFormat="1" applyFont="1" applyFill="1"/>
    <xf numFmtId="49" fontId="28" fillId="0" borderId="0" xfId="2629" applyNumberFormat="1" applyFont="1" applyFill="1" applyBorder="1" applyAlignment="1">
      <alignment horizontal="left"/>
    </xf>
    <xf numFmtId="0" fontId="29" fillId="0" borderId="0" xfId="2629" applyFont="1" applyFill="1"/>
    <xf numFmtId="0" fontId="29" fillId="0" borderId="0" xfId="2629" applyFont="1" applyFill="1" applyBorder="1"/>
    <xf numFmtId="0" fontId="11" fillId="0" borderId="0" xfId="2629" quotePrefix="1" applyFont="1" applyFill="1" applyAlignment="1">
      <alignment horizontal="left"/>
    </xf>
    <xf numFmtId="0" fontId="11" fillId="0" borderId="0" xfId="2629" quotePrefix="1" applyFont="1" applyFill="1" applyBorder="1" applyAlignment="1">
      <alignment horizontal="left"/>
    </xf>
    <xf numFmtId="44" fontId="11" fillId="0" borderId="19" xfId="2629" applyNumberFormat="1" applyFont="1" applyFill="1" applyBorder="1"/>
    <xf numFmtId="0" fontId="9" fillId="0" borderId="0" xfId="2631" applyFont="1" applyFill="1" applyAlignment="1" applyProtection="1"/>
    <xf numFmtId="0" fontId="9" fillId="0" borderId="0" xfId="2631" applyFont="1" applyFill="1" applyAlignment="1" applyProtection="1">
      <alignment vertical="center"/>
    </xf>
    <xf numFmtId="0" fontId="11" fillId="0" borderId="80" xfId="2631" applyFont="1" applyFill="1" applyBorder="1" applyAlignment="1" applyProtection="1">
      <alignment horizontal="center" vertical="center"/>
    </xf>
    <xf numFmtId="0" fontId="11" fillId="0" borderId="62" xfId="2631" applyFont="1" applyFill="1" applyBorder="1" applyAlignment="1" applyProtection="1">
      <alignment vertical="center" wrapText="1"/>
    </xf>
    <xf numFmtId="0" fontId="11" fillId="0" borderId="68" xfId="2631" applyFont="1" applyFill="1" applyBorder="1" applyAlignment="1" applyProtection="1">
      <alignment horizontal="center" vertical="center"/>
    </xf>
    <xf numFmtId="0" fontId="11" fillId="0" borderId="69" xfId="2631" applyFont="1" applyFill="1" applyBorder="1" applyAlignment="1" applyProtection="1">
      <alignment horizontal="center" vertical="center"/>
    </xf>
    <xf numFmtId="0" fontId="11" fillId="0" borderId="0" xfId="2376" applyFill="1"/>
    <xf numFmtId="0" fontId="11" fillId="0" borderId="0" xfId="0" applyFont="1" applyFill="1" applyBorder="1" applyAlignment="1">
      <alignment vertical="center"/>
    </xf>
    <xf numFmtId="0" fontId="48" fillId="0" borderId="0"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0" xfId="0" applyFont="1" applyFill="1" applyBorder="1" applyAlignment="1" applyProtection="1">
      <alignment vertical="center"/>
    </xf>
    <xf numFmtId="0" fontId="11" fillId="0" borderId="18" xfId="0" applyFont="1" applyFill="1" applyBorder="1" applyAlignment="1" applyProtection="1">
      <alignment vertical="center"/>
    </xf>
    <xf numFmtId="0" fontId="11" fillId="0" borderId="0" xfId="0" applyFont="1" applyFill="1" applyBorder="1" applyAlignment="1" applyProtection="1">
      <alignment vertical="center"/>
    </xf>
    <xf numFmtId="0" fontId="12" fillId="0" borderId="11" xfId="0" applyFont="1" applyFill="1" applyBorder="1" applyAlignment="1" applyProtection="1">
      <alignment vertical="center"/>
    </xf>
    <xf numFmtId="0" fontId="7" fillId="65" borderId="25" xfId="0" applyFont="1" applyFill="1" applyBorder="1" applyAlignment="1">
      <alignment horizontal="center" wrapText="1"/>
    </xf>
    <xf numFmtId="44" fontId="11" fillId="63" borderId="68" xfId="2075" applyNumberFormat="1" applyFont="1" applyFill="1" applyBorder="1" applyAlignment="1" applyProtection="1">
      <alignment vertical="center"/>
    </xf>
    <xf numFmtId="0" fontId="39" fillId="66" borderId="73" xfId="2631" applyFont="1" applyFill="1" applyBorder="1" applyAlignment="1" applyProtection="1">
      <alignment horizontal="left" vertical="center"/>
    </xf>
    <xf numFmtId="0" fontId="38" fillId="66" borderId="31" xfId="2631" applyFont="1" applyFill="1" applyBorder="1" applyAlignment="1" applyProtection="1">
      <alignment vertical="center" wrapText="1"/>
    </xf>
    <xf numFmtId="0" fontId="19" fillId="66" borderId="31" xfId="2631" applyFont="1" applyFill="1" applyBorder="1" applyAlignment="1" applyProtection="1">
      <alignment vertical="center" wrapText="1"/>
    </xf>
    <xf numFmtId="313" fontId="214" fillId="0" borderId="1" xfId="2631" quotePrefix="1" applyNumberFormat="1" applyFont="1" applyFill="1" applyBorder="1" applyAlignment="1" applyProtection="1">
      <alignment horizontal="center" vertical="center"/>
    </xf>
    <xf numFmtId="0" fontId="11" fillId="0" borderId="63" xfId="2631" quotePrefix="1" applyFont="1" applyFill="1" applyBorder="1" applyAlignment="1" applyProtection="1">
      <alignment horizontal="left" vertical="center"/>
    </xf>
    <xf numFmtId="164" fontId="11" fillId="0" borderId="0" xfId="2044" applyNumberFormat="1" applyFont="1" applyFill="1" applyProtection="1"/>
    <xf numFmtId="167" fontId="11" fillId="0" borderId="0" xfId="2631" applyNumberFormat="1" applyFont="1" applyFill="1" applyProtection="1"/>
    <xf numFmtId="164" fontId="11" fillId="0" borderId="0" xfId="2018" applyNumberFormat="1" applyFont="1" applyFill="1" applyProtection="1"/>
    <xf numFmtId="0" fontId="11" fillId="0" borderId="0" xfId="2631" applyFont="1" applyFill="1" applyAlignment="1" applyProtection="1">
      <alignment vertical="center"/>
    </xf>
    <xf numFmtId="0" fontId="4" fillId="0" borderId="1" xfId="3057" applyFont="1" applyFill="1" applyBorder="1" applyAlignment="1" applyProtection="1">
      <alignment horizontal="center"/>
    </xf>
    <xf numFmtId="0" fontId="4" fillId="63" borderId="7" xfId="3057" applyFont="1" applyFill="1" applyBorder="1" applyAlignment="1" applyProtection="1">
      <alignment horizontal="center"/>
    </xf>
    <xf numFmtId="0" fontId="9" fillId="63" borderId="7" xfId="3057" applyFont="1" applyFill="1" applyBorder="1" applyProtection="1"/>
    <xf numFmtId="0" fontId="32" fillId="63" borderId="7" xfId="3057" applyFont="1" applyFill="1" applyBorder="1" applyAlignment="1" applyProtection="1">
      <alignment horizontal="left"/>
    </xf>
    <xf numFmtId="0" fontId="32" fillId="63" borderId="7" xfId="3057" applyFont="1" applyFill="1" applyBorder="1" applyAlignment="1" applyProtection="1">
      <alignment horizontal="center"/>
    </xf>
    <xf numFmtId="0" fontId="32" fillId="63" borderId="58" xfId="3057" applyFont="1" applyFill="1" applyBorder="1" applyAlignment="1" applyProtection="1">
      <alignment horizontal="left"/>
    </xf>
    <xf numFmtId="265" fontId="12" fillId="65" borderId="78" xfId="2631" applyNumberFormat="1" applyFont="1" applyFill="1" applyBorder="1" applyAlignment="1" applyProtection="1">
      <alignment horizontal="center" vertical="center" wrapText="1"/>
    </xf>
    <xf numFmtId="166" fontId="12" fillId="65" borderId="78" xfId="2631" applyNumberFormat="1" applyFont="1" applyFill="1" applyBorder="1" applyAlignment="1" applyProtection="1">
      <alignment horizontal="center" vertical="center" wrapText="1"/>
    </xf>
    <xf numFmtId="166" fontId="12" fillId="65" borderId="86" xfId="2631" applyNumberFormat="1" applyFont="1" applyFill="1" applyBorder="1" applyAlignment="1" applyProtection="1">
      <alignment horizontal="center" vertical="center" wrapText="1"/>
    </xf>
    <xf numFmtId="166" fontId="12" fillId="65" borderId="79" xfId="2631" applyNumberFormat="1" applyFont="1" applyFill="1" applyBorder="1" applyAlignment="1" applyProtection="1">
      <alignment horizontal="center" vertical="center" wrapText="1"/>
    </xf>
    <xf numFmtId="265" fontId="12" fillId="65" borderId="79" xfId="2631" applyNumberFormat="1" applyFont="1" applyFill="1" applyBorder="1" applyAlignment="1" applyProtection="1">
      <alignment horizontal="center" vertical="center" wrapText="1"/>
    </xf>
    <xf numFmtId="265" fontId="11" fillId="63" borderId="61" xfId="2631" applyNumberFormat="1" applyFont="1" applyFill="1" applyBorder="1" applyAlignment="1" applyProtection="1">
      <alignment vertical="center" wrapText="1"/>
    </xf>
    <xf numFmtId="0" fontId="11" fillId="63" borderId="62" xfId="2631" quotePrefix="1" applyFont="1" applyFill="1" applyBorder="1" applyAlignment="1" applyProtection="1">
      <alignment horizontal="left" vertical="center" wrapText="1"/>
    </xf>
    <xf numFmtId="0" fontId="11" fillId="63" borderId="71" xfId="2631" applyFont="1" applyFill="1" applyBorder="1" applyAlignment="1" applyProtection="1">
      <alignment vertical="center" wrapText="1"/>
    </xf>
    <xf numFmtId="166" fontId="12" fillId="65" borderId="60" xfId="2631" applyNumberFormat="1" applyFont="1" applyFill="1" applyBorder="1" applyAlignment="1" applyProtection="1">
      <alignment horizontal="center" vertical="center" wrapText="1"/>
    </xf>
    <xf numFmtId="164" fontId="11" fillId="61" borderId="1" xfId="2044" applyNumberFormat="1" applyFont="1" applyFill="1" applyBorder="1" applyProtection="1">
      <protection locked="0"/>
    </xf>
    <xf numFmtId="0" fontId="32" fillId="63" borderId="24" xfId="3057" applyFont="1" applyFill="1" applyBorder="1" applyAlignment="1" applyProtection="1">
      <alignment horizontal="left"/>
    </xf>
    <xf numFmtId="0" fontId="8" fillId="63" borderId="24" xfId="2630" applyFont="1" applyFill="1" applyBorder="1" applyAlignment="1" applyProtection="1">
      <alignment horizontal="center"/>
    </xf>
    <xf numFmtId="0" fontId="7" fillId="65" borderId="35" xfId="0" applyFont="1" applyFill="1" applyBorder="1" applyAlignment="1">
      <alignment horizontal="center" vertical="center"/>
    </xf>
    <xf numFmtId="0" fontId="7" fillId="65" borderId="72" xfId="0" applyFont="1" applyFill="1" applyBorder="1" applyAlignment="1">
      <alignment vertical="center"/>
    </xf>
    <xf numFmtId="0" fontId="7" fillId="65" borderId="20" xfId="0" applyFont="1" applyFill="1" applyBorder="1" applyAlignment="1">
      <alignment horizontal="centerContinuous" vertical="center"/>
    </xf>
    <xf numFmtId="0" fontId="7" fillId="65" borderId="19" xfId="0" applyFont="1" applyFill="1" applyBorder="1" applyAlignment="1">
      <alignment horizontal="centerContinuous" vertical="center"/>
    </xf>
    <xf numFmtId="0" fontId="7" fillId="65" borderId="72" xfId="0" applyFont="1" applyFill="1" applyBorder="1" applyAlignment="1">
      <alignment horizontal="centerContinuous" vertical="center"/>
    </xf>
    <xf numFmtId="0" fontId="7" fillId="65" borderId="20" xfId="0" applyFont="1" applyFill="1" applyBorder="1" applyAlignment="1">
      <alignment vertical="center"/>
    </xf>
    <xf numFmtId="0" fontId="7" fillId="65" borderId="19" xfId="0" applyFont="1" applyFill="1" applyBorder="1" applyAlignment="1">
      <alignment vertical="center"/>
    </xf>
    <xf numFmtId="0" fontId="7" fillId="65" borderId="43" xfId="0" applyFont="1" applyFill="1" applyBorder="1" applyAlignment="1">
      <alignment horizontal="center" vertical="center"/>
    </xf>
    <xf numFmtId="0" fontId="7" fillId="65" borderId="0" xfId="0" applyFont="1" applyFill="1" applyBorder="1" applyAlignment="1">
      <alignment vertical="center"/>
    </xf>
    <xf numFmtId="0" fontId="7" fillId="65" borderId="18" xfId="0" applyFont="1" applyFill="1" applyBorder="1" applyAlignment="1">
      <alignment horizontal="centerContinuous" vertical="center"/>
    </xf>
    <xf numFmtId="0" fontId="7" fillId="65" borderId="0" xfId="0" applyFont="1" applyFill="1" applyBorder="1" applyAlignment="1">
      <alignment horizontal="centerContinuous" vertical="center"/>
    </xf>
    <xf numFmtId="0" fontId="7" fillId="65" borderId="16" xfId="0" applyFont="1" applyFill="1" applyBorder="1" applyAlignment="1">
      <alignment horizontal="centerContinuous" vertical="center"/>
    </xf>
    <xf numFmtId="0" fontId="7" fillId="65" borderId="18" xfId="0" applyFont="1" applyFill="1" applyBorder="1" applyAlignment="1">
      <alignment vertical="center"/>
    </xf>
    <xf numFmtId="0" fontId="7" fillId="65" borderId="16" xfId="0" applyFont="1" applyFill="1" applyBorder="1" applyAlignment="1">
      <alignment vertical="center"/>
    </xf>
    <xf numFmtId="0" fontId="7" fillId="65" borderId="43" xfId="0" applyFont="1" applyFill="1" applyBorder="1" applyAlignment="1">
      <alignment vertical="center"/>
    </xf>
    <xf numFmtId="0" fontId="7" fillId="65" borderId="21" xfId="0" applyFont="1" applyFill="1" applyBorder="1" applyAlignment="1">
      <alignment horizontal="centerContinuous" vertical="center"/>
    </xf>
    <xf numFmtId="0" fontId="7" fillId="65" borderId="11" xfId="0" applyFont="1" applyFill="1" applyBorder="1" applyAlignment="1">
      <alignment horizontal="centerContinuous" vertical="center"/>
    </xf>
    <xf numFmtId="0" fontId="7" fillId="65" borderId="59" xfId="0" applyFont="1" applyFill="1" applyBorder="1" applyAlignment="1">
      <alignment horizontal="centerContinuous" vertical="center"/>
    </xf>
    <xf numFmtId="0" fontId="8" fillId="0" borderId="0" xfId="0" applyFont="1" applyFill="1" applyAlignment="1">
      <alignment vertical="center"/>
    </xf>
    <xf numFmtId="0" fontId="7" fillId="65" borderId="25" xfId="0" applyFont="1" applyFill="1" applyBorder="1" applyAlignment="1">
      <alignment horizontal="center" vertical="center" wrapText="1"/>
    </xf>
    <xf numFmtId="0" fontId="7" fillId="65" borderId="59" xfId="0" applyFont="1" applyFill="1" applyBorder="1" applyAlignment="1">
      <alignment horizontal="center" wrapText="1"/>
    </xf>
    <xf numFmtId="0" fontId="230" fillId="0" borderId="0" xfId="0" applyFont="1" applyFill="1"/>
    <xf numFmtId="0" fontId="226" fillId="0" borderId="0" xfId="0" applyFont="1" applyFill="1"/>
    <xf numFmtId="0" fontId="220" fillId="0" borderId="0" xfId="0" applyFont="1" applyFill="1"/>
    <xf numFmtId="0" fontId="221" fillId="0" borderId="11" xfId="0" applyFont="1" applyFill="1" applyBorder="1" applyAlignment="1">
      <alignment horizontal="left"/>
    </xf>
    <xf numFmtId="0" fontId="7" fillId="65" borderId="25" xfId="0" applyFont="1" applyFill="1" applyBorder="1" applyAlignment="1">
      <alignment wrapText="1"/>
    </xf>
    <xf numFmtId="0" fontId="7" fillId="65" borderId="35" xfId="0" applyFont="1" applyFill="1" applyBorder="1" applyAlignment="1">
      <alignment horizontal="center" wrapText="1"/>
    </xf>
    <xf numFmtId="0" fontId="7" fillId="65" borderId="35" xfId="0" applyFont="1" applyFill="1" applyBorder="1" applyAlignment="1">
      <alignment wrapText="1"/>
    </xf>
    <xf numFmtId="0" fontId="7" fillId="65" borderId="43" xfId="0" applyFont="1" applyFill="1" applyBorder="1" applyAlignment="1">
      <alignment horizontal="center" wrapText="1"/>
    </xf>
    <xf numFmtId="0" fontId="7" fillId="65" borderId="43" xfId="0" applyFont="1" applyFill="1" applyBorder="1" applyAlignment="1">
      <alignment wrapText="1"/>
    </xf>
    <xf numFmtId="0" fontId="32" fillId="65" borderId="35" xfId="3057" applyFont="1" applyFill="1" applyBorder="1" applyAlignment="1" applyProtection="1">
      <alignment horizontal="center" vertical="center"/>
    </xf>
    <xf numFmtId="0" fontId="32" fillId="65" borderId="20" xfId="3057" applyFont="1" applyFill="1" applyBorder="1" applyAlignment="1" applyProtection="1">
      <alignment horizontal="center" vertical="center"/>
    </xf>
    <xf numFmtId="0" fontId="32" fillId="65" borderId="19" xfId="3057" applyFont="1" applyFill="1" applyBorder="1" applyAlignment="1" applyProtection="1">
      <alignment horizontal="center" vertical="center"/>
    </xf>
    <xf numFmtId="0" fontId="32" fillId="65" borderId="72" xfId="3057" applyFont="1" applyFill="1" applyBorder="1" applyAlignment="1" applyProtection="1">
      <alignment horizontal="center" vertical="center"/>
    </xf>
    <xf numFmtId="0" fontId="32" fillId="65" borderId="7" xfId="3057" applyFont="1" applyFill="1" applyBorder="1" applyAlignment="1" applyProtection="1">
      <alignment horizontal="centerContinuous" vertical="center"/>
    </xf>
    <xf numFmtId="0" fontId="32" fillId="65" borderId="43" xfId="3057" applyFont="1" applyFill="1" applyBorder="1" applyAlignment="1" applyProtection="1">
      <alignment horizontal="center" vertical="center"/>
    </xf>
    <xf numFmtId="0" fontId="32" fillId="65" borderId="18" xfId="3057" applyFont="1" applyFill="1" applyBorder="1" applyAlignment="1" applyProtection="1">
      <alignment horizontal="center" vertical="center"/>
    </xf>
    <xf numFmtId="0" fontId="32" fillId="65" borderId="0" xfId="3057" applyFont="1" applyFill="1" applyBorder="1" applyAlignment="1" applyProtection="1">
      <alignment horizontal="center" vertical="center"/>
    </xf>
    <xf numFmtId="0" fontId="32" fillId="65" borderId="16" xfId="3057" applyFont="1" applyFill="1" applyBorder="1" applyAlignment="1" applyProtection="1">
      <alignment horizontal="center" vertical="center"/>
    </xf>
    <xf numFmtId="0" fontId="32" fillId="65" borderId="18" xfId="3057" applyFont="1" applyFill="1" applyBorder="1" applyAlignment="1" applyProtection="1">
      <alignment horizontal="centerContinuous" vertical="center"/>
    </xf>
    <xf numFmtId="0" fontId="32" fillId="65" borderId="0" xfId="3057" applyFont="1" applyFill="1" applyBorder="1" applyAlignment="1" applyProtection="1">
      <alignment horizontal="centerContinuous" vertical="center"/>
    </xf>
    <xf numFmtId="0" fontId="32" fillId="65" borderId="16" xfId="3057" applyFont="1" applyFill="1" applyBorder="1" applyAlignment="1" applyProtection="1">
      <alignment horizontal="centerContinuous" vertical="center"/>
    </xf>
    <xf numFmtId="0" fontId="32" fillId="65" borderId="25" xfId="3057" applyFont="1" applyFill="1" applyBorder="1" applyAlignment="1" applyProtection="1">
      <alignment horizontal="center" vertical="center"/>
    </xf>
    <xf numFmtId="0" fontId="32" fillId="65" borderId="59" xfId="3057" applyFont="1" applyFill="1" applyBorder="1" applyAlignment="1" applyProtection="1">
      <alignment horizontal="center" vertical="center"/>
    </xf>
    <xf numFmtId="0" fontId="9" fillId="61" borderId="24" xfId="3057" applyFont="1" applyFill="1" applyBorder="1" applyProtection="1">
      <protection locked="0"/>
    </xf>
    <xf numFmtId="0" fontId="11" fillId="0" borderId="62" xfId="2631" applyFont="1" applyFill="1" applyBorder="1" applyAlignment="1" applyProtection="1">
      <alignment horizontal="left" vertical="center" wrapText="1"/>
    </xf>
    <xf numFmtId="0" fontId="9" fillId="0" borderId="63" xfId="2631" quotePrefix="1" applyFont="1" applyFill="1" applyBorder="1" applyAlignment="1" applyProtection="1">
      <alignment horizontal="left" vertical="center"/>
    </xf>
    <xf numFmtId="0" fontId="11" fillId="0" borderId="0" xfId="2630" applyFill="1" applyProtection="1"/>
    <xf numFmtId="0" fontId="12" fillId="65" borderId="20" xfId="2376" applyFont="1" applyFill="1" applyBorder="1" applyAlignment="1">
      <alignment horizontal="centerContinuous" vertical="center"/>
    </xf>
    <xf numFmtId="0" fontId="11" fillId="65" borderId="19" xfId="2376" applyFill="1" applyBorder="1" applyAlignment="1">
      <alignment horizontal="centerContinuous" vertical="center"/>
    </xf>
    <xf numFmtId="0" fontId="12" fillId="65" borderId="24" xfId="2376" applyFont="1" applyFill="1" applyBorder="1" applyAlignment="1">
      <alignment horizontal="centerContinuous" vertical="center"/>
    </xf>
    <xf numFmtId="0" fontId="11" fillId="65" borderId="7" xfId="2376" applyFont="1" applyFill="1" applyBorder="1" applyAlignment="1">
      <alignment horizontal="centerContinuous" vertical="center"/>
    </xf>
    <xf numFmtId="0" fontId="11" fillId="65" borderId="7" xfId="2376" applyFont="1" applyFill="1" applyBorder="1" applyAlignment="1">
      <alignment horizontal="centerContinuous"/>
    </xf>
    <xf numFmtId="0" fontId="11" fillId="65" borderId="58" xfId="2376" applyFont="1" applyFill="1" applyBorder="1" applyAlignment="1">
      <alignment horizontal="centerContinuous"/>
    </xf>
    <xf numFmtId="0" fontId="12" fillId="65" borderId="21" xfId="2376" applyFont="1" applyFill="1" applyBorder="1" applyAlignment="1">
      <alignment horizontal="centerContinuous" vertical="center" wrapText="1"/>
    </xf>
    <xf numFmtId="0" fontId="12" fillId="65" borderId="11" xfId="2376" applyFont="1" applyFill="1" applyBorder="1" applyAlignment="1">
      <alignment horizontal="centerContinuous" vertical="center" wrapText="1"/>
    </xf>
    <xf numFmtId="0" fontId="12" fillId="65" borderId="59" xfId="2376" applyFont="1" applyFill="1" applyBorder="1" applyAlignment="1">
      <alignment horizontal="centerContinuous" vertical="center" wrapText="1"/>
    </xf>
    <xf numFmtId="0" fontId="12" fillId="65" borderId="11" xfId="0" applyFont="1" applyFill="1" applyBorder="1" applyAlignment="1">
      <alignment horizontal="centerContinuous" vertical="center" wrapText="1"/>
    </xf>
    <xf numFmtId="0" fontId="12" fillId="65" borderId="59" xfId="0" applyFont="1" applyFill="1" applyBorder="1" applyAlignment="1">
      <alignment horizontal="centerContinuous" vertical="center" wrapText="1"/>
    </xf>
    <xf numFmtId="0" fontId="12" fillId="65" borderId="21" xfId="0" applyFont="1" applyFill="1" applyBorder="1" applyAlignment="1">
      <alignment horizontal="centerContinuous" vertical="center" wrapText="1"/>
    </xf>
    <xf numFmtId="0" fontId="48" fillId="0" borderId="11" xfId="0" applyFont="1" applyFill="1" applyBorder="1" applyAlignment="1" applyProtection="1">
      <alignment vertical="center"/>
    </xf>
    <xf numFmtId="0" fontId="9" fillId="61" borderId="25" xfId="3057" quotePrefix="1" applyFont="1" applyFill="1" applyBorder="1" applyAlignment="1" applyProtection="1">
      <alignment horizontal="center"/>
      <protection locked="0"/>
    </xf>
    <xf numFmtId="0" fontId="32" fillId="65" borderId="24" xfId="3057" applyFont="1" applyFill="1" applyBorder="1" applyAlignment="1" applyProtection="1">
      <alignment horizontal="centerContinuous" vertical="center"/>
    </xf>
    <xf numFmtId="0" fontId="7" fillId="65" borderId="72" xfId="0" applyNumberFormat="1" applyFont="1" applyFill="1" applyBorder="1" applyAlignment="1">
      <alignment vertical="center"/>
    </xf>
    <xf numFmtId="0" fontId="7" fillId="65" borderId="59" xfId="0" applyNumberFormat="1" applyFont="1" applyFill="1" applyBorder="1" applyAlignment="1"/>
    <xf numFmtId="0" fontId="11" fillId="0" borderId="25" xfId="0" applyNumberFormat="1" applyFont="1" applyFill="1" applyBorder="1" applyAlignment="1" applyProtection="1">
      <alignment horizontal="left"/>
    </xf>
    <xf numFmtId="0" fontId="8" fillId="0" borderId="25" xfId="0" applyNumberFormat="1" applyFont="1" applyFill="1" applyBorder="1" applyAlignment="1" applyProtection="1"/>
    <xf numFmtId="0" fontId="8" fillId="0" borderId="25" xfId="2632" applyNumberFormat="1" applyFont="1" applyFill="1" applyBorder="1" applyAlignment="1">
      <alignment horizontal="left"/>
    </xf>
    <xf numFmtId="0" fontId="11" fillId="0" borderId="1" xfId="0" applyNumberFormat="1" applyFont="1" applyFill="1" applyBorder="1" applyAlignment="1">
      <alignment horizontal="left"/>
    </xf>
    <xf numFmtId="0" fontId="11" fillId="0" borderId="1" xfId="0" applyNumberFormat="1" applyFont="1" applyFill="1" applyBorder="1" applyAlignment="1" applyProtection="1"/>
    <xf numFmtId="0" fontId="11" fillId="0" borderId="1" xfId="0" applyNumberFormat="1" applyFont="1" applyBorder="1" applyAlignment="1"/>
    <xf numFmtId="0" fontId="12" fillId="63" borderId="1" xfId="0" applyNumberFormat="1" applyFont="1" applyFill="1" applyBorder="1" applyAlignment="1"/>
    <xf numFmtId="0" fontId="7" fillId="45" borderId="59" xfId="0" applyNumberFormat="1" applyFont="1" applyFill="1" applyBorder="1" applyAlignment="1"/>
    <xf numFmtId="0" fontId="7" fillId="63" borderId="25" xfId="0" applyNumberFormat="1" applyFont="1" applyFill="1" applyBorder="1" applyAlignment="1" applyProtection="1"/>
    <xf numFmtId="0" fontId="32" fillId="65" borderId="58" xfId="3057" applyFont="1" applyFill="1" applyBorder="1" applyAlignment="1" applyProtection="1">
      <alignment horizontal="centerContinuous" vertical="center"/>
    </xf>
    <xf numFmtId="0" fontId="36" fillId="0" borderId="18" xfId="0" applyFont="1" applyFill="1" applyBorder="1" applyAlignment="1" applyProtection="1">
      <alignment vertical="center"/>
    </xf>
    <xf numFmtId="0" fontId="36" fillId="0" borderId="0" xfId="0" applyFont="1" applyFill="1" applyBorder="1" applyAlignment="1" applyProtection="1">
      <alignment vertical="center"/>
    </xf>
    <xf numFmtId="0" fontId="219" fillId="0" borderId="0" xfId="0" applyFont="1" applyFill="1" applyBorder="1" applyAlignment="1" applyProtection="1">
      <alignment vertical="center"/>
    </xf>
    <xf numFmtId="0" fontId="219" fillId="63" borderId="0" xfId="0" applyFont="1" applyFill="1" applyBorder="1" applyAlignment="1" applyProtection="1">
      <alignment vertical="center"/>
    </xf>
    <xf numFmtId="0" fontId="230" fillId="63" borderId="16" xfId="0" applyFont="1" applyFill="1" applyBorder="1" applyAlignment="1" applyProtection="1">
      <alignment horizontal="left" vertical="center"/>
    </xf>
    <xf numFmtId="164" fontId="230" fillId="0" borderId="0" xfId="0" applyNumberFormat="1" applyFont="1" applyFill="1" applyBorder="1" applyAlignment="1" applyProtection="1">
      <alignment horizontal="centerContinuous" vertical="center"/>
    </xf>
    <xf numFmtId="0" fontId="36" fillId="0" borderId="0" xfId="0" applyFont="1" applyFill="1" applyBorder="1" applyAlignment="1" applyProtection="1">
      <alignment horizontal="centerContinuous" vertical="center"/>
    </xf>
    <xf numFmtId="0" fontId="36" fillId="63" borderId="0" xfId="0" applyFont="1" applyFill="1" applyBorder="1" applyAlignment="1" applyProtection="1">
      <alignment vertical="center"/>
    </xf>
    <xf numFmtId="37" fontId="230" fillId="63" borderId="16" xfId="0" applyNumberFormat="1" applyFont="1" applyFill="1" applyBorder="1" applyAlignment="1" applyProtection="1">
      <alignment horizontal="left" vertical="center"/>
    </xf>
    <xf numFmtId="0" fontId="221" fillId="0" borderId="0" xfId="0" applyFont="1" applyFill="1" applyBorder="1" applyAlignment="1">
      <alignment horizontal="center"/>
    </xf>
    <xf numFmtId="0" fontId="221" fillId="0" borderId="11" xfId="0" applyFont="1" applyFill="1" applyBorder="1" applyAlignment="1">
      <alignment horizontal="center"/>
    </xf>
    <xf numFmtId="0" fontId="221" fillId="0" borderId="0" xfId="0" applyFont="1"/>
    <xf numFmtId="0" fontId="221" fillId="65" borderId="20" xfId="0" applyFont="1" applyFill="1" applyBorder="1" applyAlignment="1" applyProtection="1">
      <alignment vertical="center"/>
    </xf>
    <xf numFmtId="0" fontId="0" fillId="65" borderId="72" xfId="0" applyFill="1" applyBorder="1" applyAlignment="1" applyProtection="1">
      <alignment vertical="center"/>
    </xf>
    <xf numFmtId="0" fontId="0" fillId="0" borderId="20" xfId="0" applyFill="1" applyBorder="1" applyProtection="1"/>
    <xf numFmtId="0" fontId="0" fillId="0" borderId="72" xfId="0" applyFill="1" applyBorder="1" applyProtection="1"/>
    <xf numFmtId="0" fontId="217" fillId="62" borderId="0" xfId="0" applyFont="1" applyFill="1" applyProtection="1"/>
    <xf numFmtId="0" fontId="217" fillId="0" borderId="37" xfId="0" applyFont="1" applyFill="1" applyBorder="1" applyProtection="1"/>
    <xf numFmtId="0" fontId="236" fillId="0" borderId="0" xfId="0" applyFont="1" applyFill="1" applyBorder="1" applyProtection="1"/>
    <xf numFmtId="0" fontId="218" fillId="0" borderId="0" xfId="0" applyFont="1" applyFill="1" applyBorder="1" applyProtection="1"/>
    <xf numFmtId="0" fontId="40" fillId="0" borderId="0" xfId="0" applyFont="1" applyFill="1" applyBorder="1" applyProtection="1"/>
    <xf numFmtId="0" fontId="219" fillId="0" borderId="8" xfId="0" applyFont="1" applyFill="1" applyBorder="1" applyProtection="1"/>
    <xf numFmtId="44" fontId="218" fillId="4" borderId="31" xfId="2075" applyFont="1" applyFill="1" applyBorder="1" applyProtection="1">
      <protection locked="0"/>
    </xf>
    <xf numFmtId="44" fontId="218" fillId="0" borderId="74" xfId="2075" applyFont="1" applyFill="1" applyBorder="1" applyProtection="1"/>
    <xf numFmtId="44" fontId="218" fillId="0" borderId="0" xfId="2075" applyFont="1" applyFill="1" applyBorder="1" applyProtection="1"/>
    <xf numFmtId="44" fontId="218" fillId="0" borderId="77" xfId="2075" applyFont="1" applyFill="1" applyBorder="1" applyProtection="1"/>
    <xf numFmtId="0" fontId="220" fillId="0" borderId="0" xfId="0" applyFont="1" applyFill="1" applyBorder="1" applyAlignment="1" applyProtection="1">
      <alignment horizontal="center"/>
    </xf>
    <xf numFmtId="0" fontId="0" fillId="0" borderId="0" xfId="0" applyProtection="1"/>
    <xf numFmtId="0" fontId="220" fillId="0" borderId="0" xfId="0" applyFont="1" applyFill="1" applyBorder="1" applyAlignment="1" applyProtection="1">
      <alignment horizontal="right"/>
    </xf>
    <xf numFmtId="0" fontId="220" fillId="0" borderId="0" xfId="0" applyFont="1" applyFill="1" applyBorder="1" applyAlignment="1" applyProtection="1">
      <alignment vertical="center"/>
    </xf>
    <xf numFmtId="314" fontId="23" fillId="0" borderId="0" xfId="0" applyNumberFormat="1" applyFont="1" applyFill="1" applyBorder="1" applyAlignment="1" applyProtection="1">
      <alignment horizontal="right"/>
    </xf>
    <xf numFmtId="0" fontId="220" fillId="0" borderId="0" xfId="0" applyFont="1" applyAlignment="1" applyProtection="1"/>
    <xf numFmtId="0" fontId="220" fillId="0" borderId="0" xfId="0" applyFont="1" applyAlignment="1" applyProtection="1">
      <alignment vertical="center"/>
    </xf>
    <xf numFmtId="314" fontId="217" fillId="0" borderId="0" xfId="0" applyNumberFormat="1" applyFont="1" applyFill="1" applyBorder="1" applyAlignment="1" applyProtection="1">
      <alignment horizontal="center"/>
    </xf>
    <xf numFmtId="0" fontId="0" fillId="0" borderId="77" xfId="0" applyBorder="1" applyProtection="1"/>
    <xf numFmtId="0" fontId="217" fillId="61" borderId="0" xfId="0" applyFont="1" applyFill="1" applyBorder="1" applyProtection="1">
      <protection locked="0"/>
    </xf>
    <xf numFmtId="14" fontId="23" fillId="0" borderId="31" xfId="0" applyNumberFormat="1" applyFont="1" applyFill="1" applyBorder="1" applyAlignment="1" applyProtection="1">
      <alignment horizontal="left"/>
    </xf>
    <xf numFmtId="0" fontId="40" fillId="0" borderId="0" xfId="0" applyFont="1" applyFill="1" applyProtection="1"/>
    <xf numFmtId="164" fontId="226" fillId="0" borderId="0" xfId="0" applyNumberFormat="1" applyFont="1"/>
    <xf numFmtId="164" fontId="226" fillId="0" borderId="0" xfId="0" applyNumberFormat="1" applyFont="1" applyAlignment="1">
      <alignment horizontal="center"/>
    </xf>
    <xf numFmtId="0" fontId="40" fillId="0" borderId="0" xfId="0" applyFont="1" applyFill="1" applyAlignment="1" applyProtection="1">
      <alignment horizontal="left"/>
    </xf>
    <xf numFmtId="164" fontId="226" fillId="0" borderId="0" xfId="0" applyNumberFormat="1" applyFont="1" applyAlignment="1">
      <alignment horizontal="left"/>
    </xf>
    <xf numFmtId="0" fontId="40" fillId="0" borderId="0" xfId="0" applyFont="1" applyFill="1" applyAlignment="1"/>
    <xf numFmtId="167" fontId="6" fillId="65" borderId="1" xfId="0" applyNumberFormat="1" applyFont="1" applyFill="1" applyBorder="1" applyAlignment="1">
      <alignment horizontal="center" vertical="center" wrapText="1"/>
    </xf>
    <xf numFmtId="0" fontId="6" fillId="65" borderId="1" xfId="0" applyFont="1" applyFill="1" applyBorder="1" applyAlignment="1">
      <alignment horizontal="center" vertical="center" wrapText="1"/>
    </xf>
    <xf numFmtId="0" fontId="9" fillId="0" borderId="87" xfId="0" applyNumberFormat="1" applyFont="1" applyBorder="1"/>
    <xf numFmtId="0" fontId="9" fillId="0" borderId="87" xfId="0" applyNumberFormat="1" applyFont="1" applyBorder="1" applyAlignment="1">
      <alignment horizontal="center"/>
    </xf>
    <xf numFmtId="0" fontId="0" fillId="0" borderId="87" xfId="0" applyNumberFormat="1" applyBorder="1" applyAlignment="1">
      <alignment horizontal="center"/>
    </xf>
    <xf numFmtId="14" fontId="0" fillId="0" borderId="87" xfId="0" applyNumberFormat="1" applyBorder="1" applyAlignment="1">
      <alignment horizontal="center"/>
    </xf>
    <xf numFmtId="14" fontId="0" fillId="0" borderId="87" xfId="0" applyNumberFormat="1" applyFill="1" applyBorder="1" applyAlignment="1">
      <alignment horizontal="center"/>
    </xf>
    <xf numFmtId="0" fontId="0" fillId="0" borderId="87" xfId="0" applyNumberFormat="1" applyBorder="1" applyAlignment="1"/>
    <xf numFmtId="0" fontId="0" fillId="0" borderId="87" xfId="0" applyNumberFormat="1" applyBorder="1" applyAlignment="1">
      <alignment horizontal="left"/>
    </xf>
    <xf numFmtId="0" fontId="0" fillId="0" borderId="87" xfId="0" applyNumberFormat="1" applyBorder="1"/>
    <xf numFmtId="0" fontId="0" fillId="0" borderId="87" xfId="0" applyNumberFormat="1" applyFill="1" applyBorder="1"/>
    <xf numFmtId="164" fontId="0" fillId="0" borderId="87" xfId="0" applyNumberFormat="1" applyBorder="1"/>
    <xf numFmtId="167" fontId="0" fillId="0" borderId="87" xfId="0" applyNumberFormat="1" applyBorder="1"/>
    <xf numFmtId="44" fontId="0" fillId="0" borderId="87" xfId="3095" applyFont="1" applyBorder="1"/>
    <xf numFmtId="0" fontId="0" fillId="0" borderId="87" xfId="0" applyBorder="1"/>
    <xf numFmtId="0" fontId="0" fillId="0" borderId="87" xfId="0" applyBorder="1" applyAlignment="1">
      <alignment horizontal="center"/>
    </xf>
    <xf numFmtId="0" fontId="0" fillId="0" borderId="87" xfId="0" applyBorder="1" applyAlignment="1">
      <alignment horizontal="left"/>
    </xf>
    <xf numFmtId="39" fontId="0" fillId="0" borderId="87" xfId="0" applyNumberFormat="1" applyBorder="1"/>
    <xf numFmtId="44" fontId="0" fillId="0" borderId="87" xfId="0" applyNumberFormat="1" applyBorder="1"/>
    <xf numFmtId="0" fontId="0" fillId="0" borderId="87" xfId="0" applyNumberFormat="1" applyFill="1" applyBorder="1" applyAlignment="1">
      <alignment horizontal="center"/>
    </xf>
    <xf numFmtId="0" fontId="0" fillId="0" borderId="87" xfId="0" applyFill="1" applyBorder="1" applyAlignment="1">
      <alignment horizontal="left"/>
    </xf>
    <xf numFmtId="44" fontId="0" fillId="0" borderId="0" xfId="0" applyNumberFormat="1"/>
    <xf numFmtId="0" fontId="9" fillId="0" borderId="88" xfId="0" applyNumberFormat="1" applyFont="1" applyBorder="1"/>
    <xf numFmtId="0" fontId="9" fillId="0" borderId="88" xfId="0" applyNumberFormat="1" applyFont="1" applyBorder="1" applyAlignment="1">
      <alignment horizontal="center"/>
    </xf>
    <xf numFmtId="0" fontId="0" fillId="0" borderId="88" xfId="0" applyNumberFormat="1" applyBorder="1" applyAlignment="1">
      <alignment horizontal="center"/>
    </xf>
    <xf numFmtId="14" fontId="0" fillId="0" borderId="88" xfId="0" applyNumberFormat="1" applyBorder="1" applyAlignment="1">
      <alignment horizontal="center"/>
    </xf>
    <xf numFmtId="0" fontId="0" fillId="0" borderId="88" xfId="0" applyNumberFormat="1" applyBorder="1" applyAlignment="1"/>
    <xf numFmtId="0" fontId="0" fillId="0" borderId="88" xfId="0" applyNumberFormat="1" applyBorder="1" applyAlignment="1">
      <alignment horizontal="left"/>
    </xf>
    <xf numFmtId="0" fontId="0" fillId="0" borderId="88" xfId="0" applyNumberFormat="1" applyBorder="1"/>
    <xf numFmtId="0" fontId="0" fillId="0" borderId="88" xfId="0" applyNumberFormat="1" applyFill="1" applyBorder="1"/>
    <xf numFmtId="164" fontId="0" fillId="0" borderId="88" xfId="0" applyNumberFormat="1" applyBorder="1"/>
    <xf numFmtId="167" fontId="0" fillId="0" borderId="88" xfId="0" applyNumberFormat="1" applyBorder="1"/>
    <xf numFmtId="44" fontId="0" fillId="0" borderId="88" xfId="3095" applyFont="1" applyBorder="1"/>
    <xf numFmtId="0" fontId="0" fillId="0" borderId="88" xfId="0" applyBorder="1"/>
    <xf numFmtId="0" fontId="0" fillId="0" borderId="88" xfId="0" applyBorder="1" applyAlignment="1">
      <alignment horizontal="center"/>
    </xf>
    <xf numFmtId="0" fontId="0" fillId="0" borderId="88" xfId="0" applyBorder="1" applyAlignment="1">
      <alignment horizontal="left"/>
    </xf>
    <xf numFmtId="39" fontId="0" fillId="0" borderId="88" xfId="0" applyNumberFormat="1" applyBorder="1"/>
    <xf numFmtId="44" fontId="0" fillId="0" borderId="88" xfId="0" applyNumberFormat="1" applyBorder="1"/>
    <xf numFmtId="0" fontId="0" fillId="0" borderId="88" xfId="0" applyNumberFormat="1" applyFill="1" applyBorder="1" applyAlignment="1">
      <alignment horizontal="center"/>
    </xf>
    <xf numFmtId="14" fontId="0" fillId="0" borderId="88" xfId="0" applyNumberFormat="1" applyFill="1" applyBorder="1" applyAlignment="1">
      <alignment horizontal="center"/>
    </xf>
    <xf numFmtId="0" fontId="0" fillId="0" borderId="88" xfId="0" applyFill="1" applyBorder="1" applyAlignment="1">
      <alignment horizontal="left"/>
    </xf>
    <xf numFmtId="0" fontId="0" fillId="0" borderId="0" xfId="0" applyAlignment="1"/>
    <xf numFmtId="167" fontId="9" fillId="0" borderId="0" xfId="3095" applyNumberFormat="1" applyFont="1"/>
    <xf numFmtId="167" fontId="4" fillId="0" borderId="0" xfId="3095" applyNumberFormat="1" applyFont="1"/>
    <xf numFmtId="0" fontId="0" fillId="0" borderId="89" xfId="0" applyBorder="1"/>
    <xf numFmtId="0" fontId="0" fillId="0" borderId="89" xfId="0" applyBorder="1" applyAlignment="1">
      <alignment horizontal="center"/>
    </xf>
    <xf numFmtId="14" fontId="0" fillId="0" borderId="89" xfId="0" applyNumberFormat="1" applyBorder="1" applyAlignment="1">
      <alignment horizontal="center"/>
    </xf>
    <xf numFmtId="164" fontId="0" fillId="0" borderId="89" xfId="0" applyNumberFormat="1" applyBorder="1"/>
    <xf numFmtId="0" fontId="0" fillId="0" borderId="89" xfId="0" applyNumberFormat="1" applyBorder="1"/>
    <xf numFmtId="0" fontId="0" fillId="0" borderId="89" xfId="0" applyNumberFormat="1" applyBorder="1" applyAlignment="1">
      <alignment horizontal="center"/>
    </xf>
    <xf numFmtId="0" fontId="0" fillId="0" borderId="89" xfId="0" applyNumberFormat="1" applyBorder="1" applyAlignment="1"/>
    <xf numFmtId="0" fontId="0" fillId="0" borderId="89" xfId="0" applyNumberFormat="1" applyBorder="1" applyAlignment="1">
      <alignment horizontal="left"/>
    </xf>
    <xf numFmtId="39" fontId="0" fillId="0" borderId="89" xfId="0" applyNumberFormat="1" applyBorder="1"/>
    <xf numFmtId="14" fontId="0" fillId="0" borderId="89" xfId="0" applyNumberFormat="1" applyFill="1" applyBorder="1" applyAlignment="1">
      <alignment horizontal="center"/>
    </xf>
    <xf numFmtId="0" fontId="0" fillId="0" borderId="89" xfId="0" applyFill="1" applyBorder="1" applyAlignment="1">
      <alignment horizontal="left"/>
    </xf>
    <xf numFmtId="167" fontId="0" fillId="0" borderId="89" xfId="0" applyNumberFormat="1" applyBorder="1"/>
    <xf numFmtId="44" fontId="0" fillId="0" borderId="89" xfId="0" applyNumberFormat="1" applyBorder="1"/>
    <xf numFmtId="0" fontId="0" fillId="0" borderId="89" xfId="0" applyNumberFormat="1" applyFill="1" applyBorder="1" applyAlignment="1">
      <alignment horizontal="center"/>
    </xf>
    <xf numFmtId="44" fontId="0" fillId="0" borderId="89" xfId="3095" applyFont="1" applyBorder="1"/>
    <xf numFmtId="0" fontId="0" fillId="0" borderId="89" xfId="0" applyBorder="1" applyAlignment="1">
      <alignment horizontal="left"/>
    </xf>
    <xf numFmtId="0" fontId="9" fillId="0" borderId="89" xfId="0" applyNumberFormat="1" applyFont="1" applyBorder="1"/>
    <xf numFmtId="0" fontId="9" fillId="0" borderId="89" xfId="0" applyNumberFormat="1" applyFont="1" applyBorder="1" applyAlignment="1">
      <alignment horizontal="center"/>
    </xf>
    <xf numFmtId="0" fontId="0" fillId="0" borderId="89" xfId="0" applyNumberFormat="1" applyFill="1" applyBorder="1"/>
    <xf numFmtId="0" fontId="0" fillId="0" borderId="0" xfId="0" applyNumberFormat="1" applyBorder="1"/>
    <xf numFmtId="0" fontId="0" fillId="0" borderId="11" xfId="0" applyNumberFormat="1" applyBorder="1"/>
    <xf numFmtId="0" fontId="0" fillId="0" borderId="87" xfId="0" quotePrefix="1" applyNumberFormat="1" applyBorder="1" applyAlignment="1"/>
    <xf numFmtId="0" fontId="0" fillId="0" borderId="88" xfId="0" quotePrefix="1" applyNumberFormat="1" applyBorder="1" applyAlignment="1"/>
    <xf numFmtId="0" fontId="0" fillId="0" borderId="89" xfId="0" quotePrefix="1" applyNumberFormat="1" applyBorder="1" applyAlignment="1"/>
    <xf numFmtId="0" fontId="0" fillId="0" borderId="43" xfId="0" applyBorder="1" applyProtection="1"/>
    <xf numFmtId="0" fontId="11" fillId="0" borderId="0" xfId="2376" quotePrefix="1" applyFont="1" applyFill="1" applyBorder="1" applyAlignment="1">
      <alignment horizontal="left"/>
    </xf>
    <xf numFmtId="0" fontId="11" fillId="0" borderId="0" xfId="2376" quotePrefix="1" applyFont="1"/>
    <xf numFmtId="0" fontId="33" fillId="0" borderId="0" xfId="3057" applyFont="1" applyFill="1" applyProtection="1"/>
    <xf numFmtId="0" fontId="11" fillId="0" borderId="0" xfId="3057" applyFont="1" applyFill="1" applyAlignment="1" applyProtection="1"/>
    <xf numFmtId="0" fontId="33" fillId="0" borderId="0" xfId="3057" applyFont="1" applyFill="1" applyBorder="1" applyAlignment="1" applyProtection="1"/>
    <xf numFmtId="0" fontId="221" fillId="65" borderId="19" xfId="0" applyFont="1" applyFill="1" applyBorder="1" applyAlignment="1" applyProtection="1">
      <alignment vertical="center"/>
    </xf>
    <xf numFmtId="0" fontId="221" fillId="65" borderId="72" xfId="0" applyFont="1" applyFill="1" applyBorder="1" applyAlignment="1" applyProtection="1">
      <alignment vertical="center"/>
    </xf>
    <xf numFmtId="0" fontId="221" fillId="65" borderId="0" xfId="0" applyFont="1" applyFill="1" applyBorder="1" applyAlignment="1" applyProtection="1">
      <alignment vertical="center"/>
    </xf>
    <xf numFmtId="0" fontId="221" fillId="65" borderId="16" xfId="0" applyFont="1" applyFill="1" applyBorder="1" applyAlignment="1" applyProtection="1">
      <alignment vertical="center"/>
    </xf>
    <xf numFmtId="0" fontId="221" fillId="65" borderId="0" xfId="0" applyFont="1" applyFill="1" applyBorder="1" applyAlignment="1" applyProtection="1">
      <alignment horizontal="left" vertical="center"/>
    </xf>
    <xf numFmtId="0" fontId="221" fillId="65" borderId="16" xfId="0" applyFont="1" applyFill="1" applyBorder="1" applyAlignment="1" applyProtection="1">
      <alignment horizontal="left" vertical="center"/>
    </xf>
    <xf numFmtId="0" fontId="0" fillId="65" borderId="11" xfId="0" applyFill="1" applyBorder="1" applyAlignment="1" applyProtection="1">
      <alignment vertical="center"/>
    </xf>
    <xf numFmtId="0" fontId="0" fillId="65" borderId="59" xfId="0" applyFill="1" applyBorder="1" applyAlignment="1" applyProtection="1">
      <alignment vertical="center"/>
    </xf>
    <xf numFmtId="0" fontId="0" fillId="0" borderId="16" xfId="0" applyBorder="1" applyProtection="1">
      <protection locked="0"/>
    </xf>
    <xf numFmtId="0" fontId="0" fillId="0" borderId="25" xfId="0" applyBorder="1" applyProtection="1"/>
    <xf numFmtId="0" fontId="0" fillId="0" borderId="59" xfId="0" applyBorder="1" applyProtection="1">
      <protection locked="0"/>
    </xf>
    <xf numFmtId="0" fontId="7" fillId="0" borderId="35" xfId="0" applyNumberFormat="1" applyFont="1" applyBorder="1" applyProtection="1"/>
    <xf numFmtId="0" fontId="0" fillId="0" borderId="43" xfId="0" applyNumberFormat="1" applyBorder="1" applyProtection="1"/>
    <xf numFmtId="0" fontId="0" fillId="0" borderId="43" xfId="0" applyNumberFormat="1" applyBorder="1" applyAlignment="1" applyProtection="1"/>
    <xf numFmtId="0" fontId="0" fillId="0" borderId="25" xfId="0" applyNumberFormat="1" applyBorder="1" applyProtection="1"/>
    <xf numFmtId="0" fontId="11" fillId="0" borderId="0" xfId="0" applyFont="1" applyFill="1" applyBorder="1" applyAlignment="1"/>
    <xf numFmtId="0" fontId="11" fillId="0" borderId="0" xfId="0" applyFont="1" applyFill="1" applyBorder="1" applyAlignment="1">
      <alignment horizontal="center"/>
    </xf>
    <xf numFmtId="0" fontId="232" fillId="0" borderId="0" xfId="0" applyFont="1" applyFill="1" applyBorder="1" applyAlignment="1"/>
    <xf numFmtId="0" fontId="237" fillId="0" borderId="0" xfId="0" applyFont="1" applyFill="1" applyBorder="1" applyAlignment="1"/>
    <xf numFmtId="0" fontId="233" fillId="0" borderId="0" xfId="0" applyFont="1" applyFill="1" applyBorder="1" applyAlignment="1">
      <alignment vertical="center"/>
    </xf>
    <xf numFmtId="0" fontId="11" fillId="0" borderId="0" xfId="0" applyFont="1" applyFill="1" applyBorder="1" applyAlignment="1">
      <alignment horizontal="left"/>
    </xf>
    <xf numFmtId="0" fontId="221" fillId="0" borderId="18" xfId="0" applyFont="1" applyFill="1" applyBorder="1" applyAlignment="1"/>
    <xf numFmtId="0" fontId="221" fillId="0" borderId="11" xfId="0" applyFont="1" applyFill="1" applyBorder="1" applyAlignment="1"/>
    <xf numFmtId="0" fontId="221" fillId="0" borderId="0" xfId="0" applyFont="1" applyFill="1" applyBorder="1" applyAlignment="1"/>
    <xf numFmtId="0" fontId="221" fillId="0" borderId="16" xfId="0" applyFont="1" applyFill="1" applyBorder="1" applyAlignment="1"/>
    <xf numFmtId="0" fontId="0" fillId="0" borderId="18" xfId="0" applyBorder="1"/>
    <xf numFmtId="0" fontId="11" fillId="0" borderId="0" xfId="0" applyFont="1" applyBorder="1"/>
    <xf numFmtId="0" fontId="11" fillId="0" borderId="0" xfId="0" applyFont="1" applyBorder="1" applyAlignment="1">
      <alignment horizontal="center"/>
    </xf>
    <xf numFmtId="0" fontId="11" fillId="0" borderId="11" xfId="0" applyFont="1" applyBorder="1" applyAlignment="1"/>
    <xf numFmtId="0" fontId="0" fillId="0" borderId="20" xfId="0" applyBorder="1" applyAlignment="1"/>
    <xf numFmtId="0" fontId="0" fillId="0" borderId="19" xfId="0" applyFill="1" applyBorder="1" applyAlignment="1"/>
    <xf numFmtId="0" fontId="222" fillId="0" borderId="19" xfId="0" applyFont="1" applyFill="1" applyBorder="1" applyAlignment="1">
      <alignment horizontal="left" vertical="center"/>
    </xf>
    <xf numFmtId="0" fontId="0" fillId="0" borderId="18" xfId="0" applyBorder="1" applyAlignment="1"/>
    <xf numFmtId="0" fontId="0" fillId="0" borderId="0" xfId="0" applyFill="1" applyBorder="1" applyAlignment="1"/>
    <xf numFmtId="0" fontId="222" fillId="0" borderId="0" xfId="0" applyFont="1" applyFill="1" applyBorder="1" applyAlignment="1">
      <alignment horizontal="left" vertical="center"/>
    </xf>
    <xf numFmtId="0" fontId="222" fillId="0" borderId="11" xfId="0" applyFont="1" applyFill="1" applyBorder="1" applyAlignment="1">
      <alignment horizontal="left" vertical="center"/>
    </xf>
    <xf numFmtId="0" fontId="0" fillId="0" borderId="0" xfId="0" applyFont="1" applyBorder="1"/>
    <xf numFmtId="0" fontId="0" fillId="0" borderId="21" xfId="0" applyBorder="1"/>
    <xf numFmtId="0" fontId="0" fillId="0" borderId="11" xfId="0" applyBorder="1"/>
    <xf numFmtId="0" fontId="11" fillId="0" borderId="59" xfId="0" applyNumberFormat="1" applyFont="1" applyFill="1" applyBorder="1" applyAlignment="1" applyProtection="1">
      <alignment horizontal="left"/>
    </xf>
    <xf numFmtId="0" fontId="8" fillId="0" borderId="59" xfId="0" applyNumberFormat="1" applyFont="1" applyFill="1" applyBorder="1" applyAlignment="1" applyProtection="1"/>
    <xf numFmtId="0" fontId="8" fillId="0" borderId="58" xfId="0" applyNumberFormat="1" applyFont="1" applyFill="1" applyBorder="1" applyAlignment="1" applyProtection="1"/>
    <xf numFmtId="0" fontId="12" fillId="63" borderId="58" xfId="0" applyNumberFormat="1" applyFont="1" applyFill="1" applyBorder="1" applyAlignment="1" applyProtection="1"/>
    <xf numFmtId="0" fontId="8" fillId="0" borderId="59" xfId="2632" applyNumberFormat="1" applyFont="1" applyFill="1" applyBorder="1" applyAlignment="1">
      <alignment horizontal="left"/>
    </xf>
    <xf numFmtId="0" fontId="8" fillId="0" borderId="58" xfId="2632" applyNumberFormat="1" applyFont="1" applyFill="1" applyBorder="1" applyAlignment="1">
      <alignment horizontal="left"/>
    </xf>
    <xf numFmtId="0" fontId="11" fillId="0" borderId="58" xfId="0" applyNumberFormat="1" applyFont="1" applyFill="1" applyBorder="1" applyAlignment="1">
      <alignment horizontal="left"/>
    </xf>
    <xf numFmtId="0" fontId="11" fillId="0" borderId="58" xfId="0" applyNumberFormat="1" applyFont="1" applyFill="1" applyBorder="1" applyAlignment="1" applyProtection="1"/>
    <xf numFmtId="0" fontId="11" fillId="0" borderId="58" xfId="0" applyNumberFormat="1" applyFont="1" applyBorder="1" applyAlignment="1"/>
    <xf numFmtId="0" fontId="7" fillId="65" borderId="16" xfId="0" applyNumberFormat="1" applyFont="1" applyFill="1" applyBorder="1" applyAlignment="1">
      <alignment vertical="center"/>
    </xf>
    <xf numFmtId="0" fontId="15" fillId="30" borderId="59" xfId="0" applyNumberFormat="1" applyFont="1" applyFill="1" applyBorder="1" applyAlignment="1" applyProtection="1"/>
    <xf numFmtId="0" fontId="15" fillId="0" borderId="16" xfId="0" applyNumberFormat="1" applyFont="1" applyFill="1" applyBorder="1" applyAlignment="1" applyProtection="1"/>
    <xf numFmtId="0" fontId="7" fillId="0" borderId="59" xfId="0" applyNumberFormat="1" applyFont="1" applyFill="1" applyBorder="1" applyAlignment="1" applyProtection="1"/>
    <xf numFmtId="0" fontId="7" fillId="30" borderId="59" xfId="0" applyNumberFormat="1" applyFont="1" applyFill="1" applyBorder="1" applyAlignment="1" applyProtection="1"/>
    <xf numFmtId="0" fontId="220" fillId="0" borderId="8" xfId="0" applyFont="1" applyFill="1" applyBorder="1" applyAlignment="1" applyProtection="1">
      <alignment horizontal="centerContinuous"/>
    </xf>
    <xf numFmtId="0" fontId="217" fillId="0" borderId="8" xfId="0" applyFont="1" applyFill="1" applyBorder="1" applyAlignment="1" applyProtection="1">
      <alignment horizontal="centerContinuous"/>
    </xf>
    <xf numFmtId="0" fontId="23" fillId="0" borderId="0" xfId="0" applyFont="1" applyFill="1" applyBorder="1" applyAlignment="1" applyProtection="1">
      <alignment horizontal="center"/>
    </xf>
    <xf numFmtId="0" fontId="23" fillId="0" borderId="8" xfId="0" applyFont="1" applyFill="1" applyBorder="1" applyAlignment="1" applyProtection="1">
      <alignment horizontal="center"/>
    </xf>
    <xf numFmtId="0" fontId="220" fillId="0" borderId="0" xfId="0" applyFont="1" applyFill="1" applyProtection="1"/>
    <xf numFmtId="0" fontId="30" fillId="61" borderId="8" xfId="0" applyNumberFormat="1" applyFont="1" applyFill="1" applyBorder="1" applyAlignment="1" applyProtection="1">
      <alignment horizontal="center"/>
      <protection locked="0"/>
    </xf>
    <xf numFmtId="0" fontId="220" fillId="67" borderId="0" xfId="0" applyFont="1" applyFill="1" applyBorder="1" applyProtection="1"/>
    <xf numFmtId="314" fontId="23" fillId="67" borderId="8" xfId="0" applyNumberFormat="1" applyFont="1" applyFill="1" applyBorder="1" applyAlignment="1" applyProtection="1">
      <alignment horizontal="right"/>
    </xf>
    <xf numFmtId="314" fontId="220" fillId="67" borderId="0" xfId="0" applyNumberFormat="1" applyFont="1" applyFill="1" applyBorder="1" applyAlignment="1" applyProtection="1">
      <alignment horizontal="right"/>
    </xf>
    <xf numFmtId="314" fontId="217" fillId="67" borderId="0" xfId="0" applyNumberFormat="1" applyFont="1" applyFill="1" applyBorder="1" applyAlignment="1" applyProtection="1">
      <alignment horizontal="right"/>
    </xf>
    <xf numFmtId="0" fontId="217" fillId="67" borderId="0" xfId="0" applyFont="1" applyFill="1" applyBorder="1" applyProtection="1"/>
    <xf numFmtId="0" fontId="217" fillId="67" borderId="0" xfId="0" applyFont="1" applyFill="1" applyProtection="1"/>
    <xf numFmtId="0" fontId="217" fillId="67" borderId="0" xfId="0" applyFont="1" applyFill="1" applyAlignment="1" applyProtection="1">
      <alignment horizontal="center"/>
    </xf>
    <xf numFmtId="44" fontId="8" fillId="67" borderId="25" xfId="2075" applyNumberFormat="1" applyFont="1" applyFill="1" applyBorder="1"/>
    <xf numFmtId="164" fontId="11" fillId="67" borderId="1" xfId="2044" applyNumberFormat="1" applyFont="1" applyFill="1" applyBorder="1" applyAlignment="1">
      <alignment horizontal="center"/>
    </xf>
    <xf numFmtId="44" fontId="11" fillId="67" borderId="1" xfId="2075" applyNumberFormat="1" applyFont="1" applyFill="1" applyBorder="1" applyAlignment="1">
      <alignment horizontal="center"/>
    </xf>
    <xf numFmtId="164" fontId="8" fillId="67" borderId="1" xfId="2044" applyNumberFormat="1" applyFont="1" applyFill="1" applyBorder="1"/>
    <xf numFmtId="314" fontId="30" fillId="61" borderId="8" xfId="0" applyNumberFormat="1" applyFont="1" applyFill="1" applyBorder="1" applyAlignment="1" applyProtection="1">
      <alignment horizontal="center"/>
      <protection locked="0"/>
    </xf>
    <xf numFmtId="0" fontId="221" fillId="63" borderId="1" xfId="0" applyFont="1" applyFill="1" applyBorder="1" applyProtection="1">
      <protection locked="0"/>
    </xf>
    <xf numFmtId="0" fontId="221" fillId="63" borderId="1" xfId="0" applyFont="1" applyFill="1" applyBorder="1" applyAlignment="1" applyProtection="1">
      <alignment horizontal="right"/>
      <protection locked="0"/>
    </xf>
    <xf numFmtId="0" fontId="238" fillId="0" borderId="0" xfId="0" applyFont="1" applyFill="1"/>
    <xf numFmtId="265" fontId="7" fillId="45" borderId="21" xfId="0" applyNumberFormat="1" applyFont="1" applyFill="1" applyBorder="1" applyAlignment="1">
      <alignment wrapText="1"/>
    </xf>
    <xf numFmtId="265" fontId="11" fillId="0" borderId="21" xfId="0" applyNumberFormat="1" applyFont="1" applyFill="1" applyBorder="1" applyAlignment="1" applyProtection="1">
      <alignment horizontal="left"/>
    </xf>
    <xf numFmtId="265" fontId="48" fillId="63" borderId="24" xfId="0" applyNumberFormat="1" applyFont="1" applyFill="1" applyBorder="1" applyAlignment="1" applyProtection="1">
      <alignment vertical="center"/>
    </xf>
    <xf numFmtId="0" fontId="8" fillId="0" borderId="21" xfId="2632" applyNumberFormat="1" applyFont="1" applyFill="1" applyBorder="1" applyAlignment="1">
      <alignment horizontal="left"/>
    </xf>
    <xf numFmtId="265" fontId="8" fillId="30" borderId="18" xfId="0" applyNumberFormat="1" applyFont="1" applyFill="1" applyBorder="1"/>
    <xf numFmtId="265" fontId="8" fillId="30" borderId="21" xfId="0" applyNumberFormat="1" applyFont="1" applyFill="1" applyBorder="1"/>
    <xf numFmtId="265" fontId="8" fillId="0" borderId="0" xfId="0" applyNumberFormat="1" applyFont="1" applyFill="1" applyAlignment="1"/>
    <xf numFmtId="265" fontId="8" fillId="0" borderId="0" xfId="0" applyNumberFormat="1" applyFont="1" applyFill="1" applyAlignment="1">
      <alignment horizontal="left"/>
    </xf>
    <xf numFmtId="164" fontId="8" fillId="63" borderId="1" xfId="2018" applyNumberFormat="1" applyFont="1" applyFill="1" applyBorder="1" applyAlignment="1"/>
    <xf numFmtId="164" fontId="8" fillId="67" borderId="1" xfId="2018" applyNumberFormat="1" applyFont="1" applyFill="1" applyBorder="1" applyAlignment="1"/>
    <xf numFmtId="164" fontId="8" fillId="63" borderId="1" xfId="2044" applyNumberFormat="1" applyFont="1" applyFill="1" applyBorder="1" applyAlignment="1"/>
    <xf numFmtId="0" fontId="8" fillId="0" borderId="0" xfId="0" applyFont="1" applyAlignment="1"/>
    <xf numFmtId="0" fontId="8" fillId="30" borderId="11" xfId="0" applyFont="1" applyFill="1" applyBorder="1" applyAlignment="1"/>
    <xf numFmtId="0" fontId="8" fillId="30" borderId="21" xfId="0" applyFont="1" applyFill="1" applyBorder="1" applyAlignment="1"/>
    <xf numFmtId="0" fontId="8" fillId="30" borderId="59" xfId="0" applyFont="1" applyFill="1" applyBorder="1" applyAlignment="1"/>
    <xf numFmtId="0" fontId="8" fillId="67" borderId="21" xfId="0" applyFont="1" applyFill="1" applyBorder="1" applyAlignment="1"/>
    <xf numFmtId="0" fontId="8" fillId="67" borderId="11" xfId="0" applyFont="1" applyFill="1" applyBorder="1" applyAlignment="1"/>
    <xf numFmtId="44" fontId="8" fillId="63" borderId="1" xfId="2062" applyFont="1" applyFill="1" applyBorder="1" applyAlignment="1"/>
    <xf numFmtId="44" fontId="8" fillId="67" borderId="25" xfId="2062" applyNumberFormat="1" applyFont="1" applyFill="1" applyBorder="1" applyAlignment="1"/>
    <xf numFmtId="44" fontId="8" fillId="63" borderId="25" xfId="2075" applyNumberFormat="1" applyFont="1" applyFill="1" applyBorder="1" applyAlignment="1"/>
    <xf numFmtId="44" fontId="8" fillId="67" borderId="1" xfId="2062" applyNumberFormat="1" applyFont="1" applyFill="1" applyBorder="1" applyAlignment="1"/>
    <xf numFmtId="0" fontId="8" fillId="0" borderId="0" xfId="0" applyFont="1" applyFill="1" applyAlignment="1"/>
    <xf numFmtId="44" fontId="8" fillId="63" borderId="1" xfId="2062" applyNumberFormat="1" applyFont="1" applyFill="1" applyBorder="1" applyAlignment="1"/>
    <xf numFmtId="0" fontId="8" fillId="30" borderId="0" xfId="0" applyFont="1" applyFill="1" applyBorder="1" applyAlignment="1"/>
    <xf numFmtId="0" fontId="8" fillId="30" borderId="18" xfId="0" applyFont="1" applyFill="1" applyBorder="1" applyAlignment="1"/>
    <xf numFmtId="0" fontId="8" fillId="30" borderId="16" xfId="0" applyFont="1" applyFill="1" applyBorder="1" applyAlignment="1"/>
    <xf numFmtId="44" fontId="8" fillId="67" borderId="25" xfId="2075" applyNumberFormat="1" applyFont="1" applyFill="1" applyBorder="1" applyAlignment="1"/>
    <xf numFmtId="44" fontId="8" fillId="63" borderId="1" xfId="2075" applyNumberFormat="1" applyFont="1" applyFill="1" applyBorder="1" applyAlignment="1"/>
    <xf numFmtId="44" fontId="8" fillId="67" borderId="1" xfId="2075" applyNumberFormat="1" applyFont="1" applyFill="1" applyBorder="1" applyAlignment="1"/>
    <xf numFmtId="0" fontId="12" fillId="63" borderId="58" xfId="0" applyFont="1" applyFill="1" applyBorder="1" applyAlignment="1" applyProtection="1"/>
    <xf numFmtId="0" fontId="11" fillId="63" borderId="58" xfId="0" applyNumberFormat="1" applyFont="1" applyFill="1" applyBorder="1" applyAlignment="1" applyProtection="1"/>
    <xf numFmtId="0" fontId="8" fillId="0" borderId="0" xfId="0" applyFont="1" applyFill="1" applyBorder="1" applyAlignment="1"/>
    <xf numFmtId="0" fontId="12" fillId="63" borderId="1" xfId="0" applyNumberFormat="1" applyFont="1" applyFill="1" applyBorder="1" applyAlignment="1" applyProtection="1"/>
    <xf numFmtId="0" fontId="11" fillId="63" borderId="1" xfId="0" applyNumberFormat="1" applyFont="1" applyFill="1" applyBorder="1" applyAlignment="1" applyProtection="1"/>
    <xf numFmtId="44" fontId="8" fillId="0" borderId="1" xfId="2075" applyNumberFormat="1" applyFont="1" applyFill="1" applyBorder="1" applyAlignment="1"/>
    <xf numFmtId="44" fontId="8" fillId="63" borderId="59" xfId="2075" applyNumberFormat="1" applyFont="1" applyFill="1" applyBorder="1" applyAlignment="1"/>
    <xf numFmtId="14" fontId="8" fillId="4" borderId="1" xfId="0" applyNumberFormat="1" applyFont="1" applyFill="1" applyBorder="1" applyProtection="1">
      <protection locked="0"/>
    </xf>
    <xf numFmtId="44" fontId="8" fillId="4" borderId="1" xfId="2062" applyNumberFormat="1" applyFont="1" applyFill="1" applyBorder="1" applyProtection="1">
      <protection locked="0"/>
    </xf>
    <xf numFmtId="44" fontId="8" fillId="4" borderId="1" xfId="0" applyNumberFormat="1" applyFont="1" applyFill="1" applyBorder="1" applyProtection="1">
      <protection locked="0"/>
    </xf>
    <xf numFmtId="49" fontId="8" fillId="4" borderId="1" xfId="0" applyNumberFormat="1" applyFont="1" applyFill="1" applyBorder="1" applyProtection="1">
      <protection locked="0"/>
    </xf>
    <xf numFmtId="164" fontId="8" fillId="4" borderId="1" xfId="2018" applyNumberFormat="1" applyFont="1" applyFill="1" applyBorder="1" applyAlignment="1" applyProtection="1">
      <protection locked="0"/>
    </xf>
    <xf numFmtId="44" fontId="8" fillId="4" borderId="25" xfId="2062" applyNumberFormat="1" applyFont="1" applyFill="1" applyBorder="1" applyAlignment="1" applyProtection="1">
      <protection locked="0"/>
    </xf>
    <xf numFmtId="44" fontId="8" fillId="4" borderId="1" xfId="2062" applyNumberFormat="1" applyFont="1" applyFill="1" applyBorder="1" applyAlignment="1" applyProtection="1">
      <protection locked="0"/>
    </xf>
    <xf numFmtId="44" fontId="8" fillId="4" borderId="1" xfId="2075" applyNumberFormat="1" applyFont="1" applyFill="1" applyBorder="1" applyAlignment="1" applyProtection="1">
      <protection locked="0"/>
    </xf>
    <xf numFmtId="44" fontId="11" fillId="4" borderId="1" xfId="2075" applyNumberFormat="1" applyFont="1" applyFill="1" applyBorder="1" applyAlignment="1" applyProtection="1">
      <protection locked="0"/>
    </xf>
    <xf numFmtId="0" fontId="8" fillId="30" borderId="24" xfId="0" applyFont="1" applyFill="1" applyBorder="1" applyAlignment="1" applyProtection="1">
      <alignment horizontal="center"/>
    </xf>
    <xf numFmtId="0" fontId="8" fillId="30" borderId="21" xfId="0" applyFont="1" applyFill="1" applyBorder="1" applyAlignment="1" applyProtection="1"/>
    <xf numFmtId="0" fontId="8" fillId="30" borderId="11" xfId="0" applyFont="1" applyFill="1" applyBorder="1" applyAlignment="1" applyProtection="1"/>
    <xf numFmtId="0" fontId="8" fillId="30" borderId="59" xfId="0" applyFont="1" applyFill="1" applyBorder="1" applyAlignment="1" applyProtection="1"/>
    <xf numFmtId="0" fontId="8" fillId="67" borderId="21" xfId="0" applyFont="1" applyFill="1" applyBorder="1" applyAlignment="1" applyProtection="1"/>
    <xf numFmtId="0" fontId="8" fillId="67" borderId="11" xfId="0" applyFont="1" applyFill="1" applyBorder="1" applyAlignment="1" applyProtection="1"/>
    <xf numFmtId="0" fontId="8" fillId="0" borderId="0" xfId="0" applyFont="1" applyAlignment="1" applyProtection="1"/>
    <xf numFmtId="0" fontId="8" fillId="0" borderId="25" xfId="0" applyFont="1" applyBorder="1" applyAlignment="1" applyProtection="1">
      <alignment horizontal="center"/>
    </xf>
    <xf numFmtId="44" fontId="8" fillId="63" borderId="1" xfId="2062" applyNumberFormat="1" applyFont="1" applyFill="1" applyBorder="1" applyAlignment="1" applyProtection="1"/>
    <xf numFmtId="44" fontId="8" fillId="63" borderId="1" xfId="2062" applyFont="1" applyFill="1" applyBorder="1" applyAlignment="1" applyProtection="1"/>
    <xf numFmtId="0" fontId="8" fillId="30" borderId="20" xfId="0" applyFont="1" applyFill="1" applyBorder="1" applyAlignment="1" applyProtection="1">
      <alignment horizontal="center"/>
    </xf>
    <xf numFmtId="0" fontId="8" fillId="30" borderId="18" xfId="0" applyFont="1" applyFill="1" applyBorder="1" applyAlignment="1" applyProtection="1"/>
    <xf numFmtId="0" fontId="8" fillId="30" borderId="0" xfId="0" applyFont="1" applyFill="1" applyBorder="1" applyAlignment="1" applyProtection="1"/>
    <xf numFmtId="0" fontId="8" fillId="30" borderId="16" xfId="0" applyFont="1" applyFill="1" applyBorder="1" applyAlignment="1" applyProtection="1"/>
    <xf numFmtId="0" fontId="8" fillId="30" borderId="21" xfId="0" applyFont="1" applyFill="1" applyBorder="1" applyAlignment="1" applyProtection="1">
      <alignment horizontal="center"/>
    </xf>
    <xf numFmtId="0" fontId="8" fillId="0" borderId="25" xfId="0" applyFont="1" applyFill="1" applyBorder="1" applyAlignment="1" applyProtection="1">
      <alignment horizontal="center"/>
    </xf>
    <xf numFmtId="0" fontId="11" fillId="0" borderId="58" xfId="0" applyNumberFormat="1" applyFont="1" applyFill="1" applyBorder="1" applyAlignment="1" applyProtection="1">
      <alignment horizontal="left"/>
    </xf>
    <xf numFmtId="44" fontId="8" fillId="63" borderId="25" xfId="2075" applyNumberFormat="1" applyFont="1" applyFill="1" applyBorder="1" applyAlignment="1" applyProtection="1"/>
    <xf numFmtId="44" fontId="8" fillId="67" borderId="25" xfId="2075" applyNumberFormat="1" applyFont="1" applyFill="1" applyBorder="1" applyAlignment="1" applyProtection="1"/>
    <xf numFmtId="44" fontId="8" fillId="63" borderId="1" xfId="2075" applyNumberFormat="1" applyFont="1" applyFill="1" applyBorder="1" applyAlignment="1" applyProtection="1"/>
    <xf numFmtId="0" fontId="8" fillId="0" borderId="0" xfId="0" applyFont="1" applyFill="1" applyAlignment="1" applyProtection="1"/>
    <xf numFmtId="44" fontId="8" fillId="63" borderId="59" xfId="2075" applyNumberFormat="1" applyFont="1" applyFill="1" applyBorder="1" applyAlignment="1" applyProtection="1"/>
    <xf numFmtId="44" fontId="8" fillId="0" borderId="1" xfId="2075" applyNumberFormat="1" applyFont="1" applyFill="1" applyBorder="1" applyAlignment="1" applyProtection="1"/>
    <xf numFmtId="44" fontId="8" fillId="63" borderId="58" xfId="2075" applyNumberFormat="1" applyFont="1" applyFill="1" applyBorder="1" applyAlignment="1" applyProtection="1"/>
    <xf numFmtId="0" fontId="8" fillId="0" borderId="0" xfId="0" applyFont="1" applyFill="1" applyBorder="1" applyAlignment="1" applyProtection="1"/>
    <xf numFmtId="0" fontId="8" fillId="0" borderId="0" xfId="0" applyFont="1" applyAlignment="1" applyProtection="1">
      <alignment horizontal="center"/>
    </xf>
    <xf numFmtId="0" fontId="8" fillId="0" borderId="0" xfId="0" applyFont="1" applyFill="1" applyProtection="1"/>
    <xf numFmtId="0" fontId="0" fillId="0" borderId="0" xfId="0" applyFill="1" applyBorder="1" applyProtection="1"/>
    <xf numFmtId="0" fontId="8" fillId="0" borderId="0" xfId="0" applyFont="1" applyFill="1" applyBorder="1" applyProtection="1"/>
    <xf numFmtId="0" fontId="8" fillId="0" borderId="19" xfId="0" applyFont="1" applyFill="1" applyBorder="1" applyProtection="1"/>
    <xf numFmtId="0" fontId="8" fillId="0" borderId="19" xfId="0" applyFont="1" applyBorder="1" applyProtection="1"/>
    <xf numFmtId="0" fontId="8" fillId="0" borderId="0" xfId="0" applyFont="1" applyProtection="1"/>
    <xf numFmtId="0" fontId="40" fillId="30" borderId="0" xfId="0" applyFont="1" applyFill="1" applyAlignment="1" applyProtection="1">
      <alignment horizontal="left"/>
    </xf>
    <xf numFmtId="0" fontId="0" fillId="0" borderId="0" xfId="0" applyFill="1" applyProtection="1"/>
    <xf numFmtId="0" fontId="34" fillId="0" borderId="0" xfId="0" applyFont="1" applyFill="1" applyProtection="1"/>
    <xf numFmtId="0" fontId="40" fillId="30" borderId="0" xfId="0" applyFont="1" applyFill="1" applyProtection="1"/>
    <xf numFmtId="0" fontId="7" fillId="65" borderId="20" xfId="0" applyFont="1" applyFill="1" applyBorder="1" applyAlignment="1" applyProtection="1">
      <alignment horizontal="centerContinuous" vertical="center"/>
    </xf>
    <xf numFmtId="0" fontId="7" fillId="65" borderId="19" xfId="0" applyFont="1" applyFill="1" applyBorder="1" applyAlignment="1" applyProtection="1">
      <alignment horizontal="centerContinuous" vertical="center"/>
    </xf>
    <xf numFmtId="0" fontId="7" fillId="65" borderId="72" xfId="0" applyFont="1" applyFill="1" applyBorder="1" applyAlignment="1" applyProtection="1">
      <alignment horizontal="centerContinuous" vertical="center"/>
    </xf>
    <xf numFmtId="0" fontId="7" fillId="65" borderId="18" xfId="0" applyFont="1" applyFill="1" applyBorder="1" applyAlignment="1" applyProtection="1">
      <alignment horizontal="centerContinuous" vertical="center"/>
    </xf>
    <xf numFmtId="0" fontId="7" fillId="65" borderId="0" xfId="0" applyFont="1" applyFill="1" applyBorder="1" applyAlignment="1" applyProtection="1">
      <alignment horizontal="centerContinuous" vertical="center"/>
    </xf>
    <xf numFmtId="0" fontId="7" fillId="65" borderId="16" xfId="0" applyFont="1" applyFill="1" applyBorder="1" applyAlignment="1" applyProtection="1">
      <alignment horizontal="centerContinuous" vertical="center"/>
    </xf>
    <xf numFmtId="0" fontId="7" fillId="65" borderId="21" xfId="0" applyFont="1" applyFill="1" applyBorder="1" applyAlignment="1" applyProtection="1">
      <alignment horizontal="centerContinuous" vertical="center"/>
    </xf>
    <xf numFmtId="0" fontId="7" fillId="65" borderId="11" xfId="0" applyFont="1" applyFill="1" applyBorder="1" applyAlignment="1" applyProtection="1">
      <alignment horizontal="centerContinuous" vertical="center"/>
    </xf>
    <xf numFmtId="0" fontId="7" fillId="65" borderId="59" xfId="0" applyFont="1" applyFill="1" applyBorder="1" applyAlignment="1" applyProtection="1">
      <alignment horizontal="centerContinuous" vertical="center"/>
    </xf>
    <xf numFmtId="0" fontId="7" fillId="65" borderId="25" xfId="0" applyFont="1" applyFill="1" applyBorder="1" applyAlignment="1" applyProtection="1">
      <alignment horizontal="center" wrapText="1"/>
    </xf>
    <xf numFmtId="44" fontId="11" fillId="63" borderId="25" xfId="2075" applyNumberFormat="1" applyFont="1" applyFill="1" applyBorder="1" applyProtection="1"/>
    <xf numFmtId="44" fontId="8" fillId="63" borderId="1" xfId="2075" applyNumberFormat="1" applyFont="1" applyFill="1" applyBorder="1" applyProtection="1"/>
    <xf numFmtId="44" fontId="8" fillId="4" borderId="1" xfId="2075" applyNumberFormat="1" applyFont="1" applyFill="1" applyBorder="1" applyProtection="1">
      <protection locked="0"/>
    </xf>
    <xf numFmtId="0" fontId="6" fillId="65" borderId="20" xfId="0" applyFont="1" applyFill="1" applyBorder="1" applyAlignment="1" applyProtection="1">
      <alignment horizontal="centerContinuous" vertical="center"/>
    </xf>
    <xf numFmtId="0" fontId="6" fillId="65" borderId="19" xfId="0" applyFont="1" applyFill="1" applyBorder="1" applyAlignment="1" applyProtection="1">
      <alignment horizontal="centerContinuous" vertical="center"/>
    </xf>
    <xf numFmtId="0" fontId="6" fillId="65" borderId="72" xfId="0" applyFont="1" applyFill="1" applyBorder="1" applyAlignment="1" applyProtection="1">
      <alignment horizontal="centerContinuous" vertical="center"/>
    </xf>
    <xf numFmtId="0" fontId="6" fillId="65" borderId="20" xfId="0" applyFont="1" applyFill="1" applyBorder="1" applyAlignment="1" applyProtection="1">
      <alignment vertical="center"/>
    </xf>
    <xf numFmtId="0" fontId="6" fillId="65" borderId="19" xfId="0" applyFont="1" applyFill="1" applyBorder="1" applyAlignment="1" applyProtection="1">
      <alignment vertical="center"/>
    </xf>
    <xf numFmtId="0" fontId="6" fillId="65" borderId="72" xfId="0" applyFont="1" applyFill="1" applyBorder="1" applyAlignment="1" applyProtection="1">
      <alignment vertical="center"/>
    </xf>
    <xf numFmtId="0" fontId="6" fillId="65" borderId="18" xfId="0" applyFont="1" applyFill="1" applyBorder="1" applyAlignment="1" applyProtection="1">
      <alignment horizontal="centerContinuous" vertical="center"/>
    </xf>
    <xf numFmtId="0" fontId="6" fillId="65" borderId="0" xfId="0" applyFont="1" applyFill="1" applyBorder="1" applyAlignment="1" applyProtection="1">
      <alignment horizontal="centerContinuous" vertical="center"/>
    </xf>
    <xf numFmtId="0" fontId="6" fillId="65" borderId="16" xfId="0" applyFont="1" applyFill="1" applyBorder="1" applyAlignment="1" applyProtection="1">
      <alignment horizontal="centerContinuous" vertical="center"/>
    </xf>
    <xf numFmtId="0" fontId="6" fillId="65" borderId="18" xfId="0" applyFont="1" applyFill="1" applyBorder="1" applyAlignment="1" applyProtection="1">
      <alignment vertical="center"/>
    </xf>
    <xf numFmtId="0" fontId="6" fillId="65" borderId="0" xfId="0" applyFont="1" applyFill="1" applyBorder="1" applyAlignment="1" applyProtection="1">
      <alignment vertical="center"/>
    </xf>
    <xf numFmtId="0" fontId="6" fillId="65" borderId="16" xfId="0" applyFont="1" applyFill="1" applyBorder="1" applyAlignment="1" applyProtection="1">
      <alignment vertical="center"/>
    </xf>
    <xf numFmtId="0" fontId="6" fillId="65" borderId="21" xfId="0" applyFont="1" applyFill="1" applyBorder="1" applyAlignment="1" applyProtection="1">
      <alignment horizontal="centerContinuous" vertical="center"/>
    </xf>
    <xf numFmtId="0" fontId="6" fillId="65" borderId="11" xfId="0" applyFont="1" applyFill="1" applyBorder="1" applyAlignment="1" applyProtection="1">
      <alignment horizontal="centerContinuous" vertical="center"/>
    </xf>
    <xf numFmtId="0" fontId="6" fillId="65" borderId="59" xfId="0" applyFont="1" applyFill="1" applyBorder="1" applyAlignment="1" applyProtection="1">
      <alignment horizontal="centerContinuous" vertical="center"/>
    </xf>
    <xf numFmtId="0" fontId="6" fillId="65" borderId="1" xfId="0" applyFont="1" applyFill="1" applyBorder="1" applyAlignment="1" applyProtection="1">
      <alignment horizontal="center" vertical="center"/>
    </xf>
    <xf numFmtId="0" fontId="9" fillId="67" borderId="1" xfId="3057" applyFont="1" applyFill="1" applyBorder="1" applyProtection="1"/>
    <xf numFmtId="0" fontId="9" fillId="0" borderId="1" xfId="3057" applyFont="1" applyFill="1" applyBorder="1" applyProtection="1"/>
    <xf numFmtId="44" fontId="9" fillId="63" borderId="1" xfId="2044" applyNumberFormat="1" applyFont="1" applyFill="1" applyBorder="1" applyProtection="1"/>
    <xf numFmtId="44" fontId="9" fillId="67" borderId="1" xfId="2044" applyNumberFormat="1" applyFont="1" applyFill="1" applyBorder="1" applyProtection="1"/>
    <xf numFmtId="0" fontId="227" fillId="0" borderId="0" xfId="0" applyFont="1" applyFill="1" applyProtection="1"/>
    <xf numFmtId="44" fontId="9" fillId="63" borderId="1" xfId="3057" applyNumberFormat="1" applyFont="1" applyFill="1" applyBorder="1" applyProtection="1"/>
    <xf numFmtId="164" fontId="8" fillId="4" borderId="25" xfId="2044" applyNumberFormat="1" applyFont="1" applyFill="1" applyBorder="1" applyProtection="1">
      <protection locked="0"/>
    </xf>
    <xf numFmtId="164" fontId="8" fillId="4" borderId="1" xfId="2044" applyNumberFormat="1" applyFont="1" applyFill="1" applyBorder="1" applyProtection="1">
      <protection locked="0"/>
    </xf>
    <xf numFmtId="164" fontId="11" fillId="4" borderId="1" xfId="2044" applyNumberFormat="1" applyFont="1" applyFill="1" applyBorder="1" applyAlignment="1" applyProtection="1">
      <alignment horizontal="left"/>
      <protection locked="0"/>
    </xf>
    <xf numFmtId="164" fontId="4" fillId="4" borderId="1" xfId="2044" applyNumberFormat="1" applyFont="1" applyFill="1" applyBorder="1" applyAlignment="1" applyProtection="1">
      <protection locked="0"/>
    </xf>
    <xf numFmtId="164" fontId="6" fillId="4" borderId="1" xfId="2044" applyNumberFormat="1" applyFont="1" applyFill="1" applyBorder="1" applyAlignment="1" applyProtection="1">
      <protection locked="0"/>
    </xf>
    <xf numFmtId="0" fontId="11" fillId="61" borderId="11" xfId="2629" applyFont="1" applyFill="1" applyBorder="1" applyAlignment="1" applyProtection="1">
      <alignment horizontal="left"/>
      <protection locked="0"/>
    </xf>
    <xf numFmtId="10" fontId="11" fillId="61" borderId="11" xfId="2692" applyNumberFormat="1" applyFont="1" applyFill="1" applyBorder="1" applyAlignment="1" applyProtection="1">
      <alignment horizontal="right" vertical="center"/>
      <protection locked="0"/>
    </xf>
    <xf numFmtId="168" fontId="12" fillId="61" borderId="11" xfId="2692" applyNumberFormat="1" applyFont="1" applyFill="1" applyBorder="1" applyAlignment="1" applyProtection="1">
      <alignment horizontal="center" vertical="center"/>
      <protection locked="0"/>
    </xf>
    <xf numFmtId="315" fontId="11" fillId="61" borderId="11" xfId="2629" applyNumberFormat="1" applyFont="1" applyFill="1" applyBorder="1" applyAlignment="1" applyProtection="1">
      <alignment horizontal="center" vertical="center"/>
      <protection locked="0"/>
    </xf>
    <xf numFmtId="0" fontId="11" fillId="61" borderId="25" xfId="2629" applyFont="1" applyFill="1" applyBorder="1" applyAlignment="1" applyProtection="1">
      <alignment horizontal="center" vertical="center"/>
      <protection locked="0"/>
    </xf>
    <xf numFmtId="0" fontId="11" fillId="61" borderId="1" xfId="2629" applyFont="1" applyFill="1" applyBorder="1" applyAlignment="1" applyProtection="1">
      <alignment horizontal="center" vertical="center"/>
      <protection locked="0"/>
    </xf>
    <xf numFmtId="315" fontId="11" fillId="61" borderId="1" xfId="2629" applyNumberFormat="1" applyFont="1" applyFill="1" applyBorder="1" applyAlignment="1" applyProtection="1">
      <alignment horizontal="center" vertical="center"/>
      <protection locked="0"/>
    </xf>
    <xf numFmtId="0" fontId="11" fillId="61" borderId="1" xfId="2629" applyFont="1" applyFill="1" applyBorder="1" applyAlignment="1" applyProtection="1">
      <alignment horizontal="center"/>
      <protection locked="0"/>
    </xf>
    <xf numFmtId="0" fontId="11" fillId="4" borderId="1" xfId="2629" applyFont="1" applyFill="1" applyBorder="1" applyProtection="1">
      <protection locked="0"/>
    </xf>
    <xf numFmtId="0" fontId="11" fillId="4" borderId="1" xfId="2629" applyFont="1" applyFill="1" applyBorder="1" applyAlignment="1" applyProtection="1">
      <alignment vertical="center" wrapText="1"/>
      <protection locked="0"/>
    </xf>
    <xf numFmtId="44" fontId="11" fillId="4" borderId="1" xfId="2075" applyNumberFormat="1" applyFont="1" applyFill="1" applyBorder="1" applyAlignment="1" applyProtection="1">
      <alignment vertical="center" wrapText="1"/>
      <protection locked="0"/>
    </xf>
    <xf numFmtId="49" fontId="9" fillId="4" borderId="1" xfId="2629" applyNumberFormat="1" applyFont="1" applyFill="1" applyBorder="1" applyAlignment="1" applyProtection="1">
      <alignment horizontal="center" vertical="center"/>
      <protection locked="0"/>
    </xf>
    <xf numFmtId="44" fontId="11" fillId="4" borderId="1" xfId="2075" applyNumberFormat="1" applyFont="1" applyFill="1" applyBorder="1" applyAlignment="1" applyProtection="1">
      <alignment horizontal="center" vertical="center"/>
      <protection locked="0"/>
    </xf>
    <xf numFmtId="168" fontId="11" fillId="61" borderId="11" xfId="2692" applyNumberFormat="1" applyFont="1" applyFill="1" applyBorder="1" applyAlignment="1" applyProtection="1">
      <alignment horizontal="center" vertical="center"/>
      <protection locked="0"/>
    </xf>
    <xf numFmtId="0" fontId="9" fillId="4" borderId="24" xfId="2629" applyFont="1" applyFill="1" applyBorder="1" applyAlignment="1" applyProtection="1">
      <alignment horizontal="left" vertical="top"/>
      <protection locked="0"/>
    </xf>
    <xf numFmtId="0" fontId="9" fillId="4" borderId="7" xfId="2629" applyFont="1" applyFill="1" applyBorder="1" applyAlignment="1" applyProtection="1">
      <alignment horizontal="left" vertical="top"/>
      <protection locked="0"/>
    </xf>
    <xf numFmtId="10" fontId="9" fillId="4" borderId="58" xfId="2692" applyNumberFormat="1" applyFont="1" applyFill="1" applyBorder="1" applyAlignment="1" applyProtection="1">
      <alignment horizontal="left" vertical="top"/>
      <protection locked="0"/>
    </xf>
    <xf numFmtId="0" fontId="11" fillId="0" borderId="0" xfId="2629" applyFont="1" applyFill="1" applyProtection="1">
      <protection locked="0"/>
    </xf>
    <xf numFmtId="0" fontId="218" fillId="0" borderId="0" xfId="0" applyFont="1" applyFill="1" applyProtection="1"/>
    <xf numFmtId="0" fontId="18" fillId="0" borderId="0" xfId="0" applyFont="1" applyFill="1" applyProtection="1"/>
    <xf numFmtId="44" fontId="11" fillId="0" borderId="68" xfId="2075" applyNumberFormat="1" applyFont="1" applyBorder="1" applyAlignment="1" applyProtection="1">
      <alignment vertical="center"/>
    </xf>
    <xf numFmtId="44" fontId="11" fillId="0" borderId="1" xfId="2075" applyNumberFormat="1" applyFont="1" applyBorder="1" applyAlignment="1" applyProtection="1">
      <alignment vertical="center"/>
    </xf>
    <xf numFmtId="44" fontId="11" fillId="0" borderId="1" xfId="2075" quotePrefix="1" applyNumberFormat="1" applyFont="1" applyBorder="1" applyAlignment="1" applyProtection="1">
      <alignment horizontal="left" vertical="center"/>
    </xf>
    <xf numFmtId="44" fontId="11" fillId="0" borderId="1" xfId="2075" applyNumberFormat="1" applyFont="1" applyFill="1" applyBorder="1" applyAlignment="1" applyProtection="1">
      <alignment vertical="center"/>
    </xf>
    <xf numFmtId="44" fontId="11" fillId="0" borderId="69" xfId="2075" applyNumberFormat="1" applyFont="1" applyBorder="1" applyAlignment="1" applyProtection="1">
      <alignment vertical="center"/>
    </xf>
    <xf numFmtId="44" fontId="11" fillId="0" borderId="70" xfId="2075" applyNumberFormat="1" applyFont="1" applyBorder="1" applyAlignment="1" applyProtection="1">
      <alignment vertical="center"/>
    </xf>
    <xf numFmtId="44" fontId="11" fillId="0" borderId="71" xfId="2075" applyNumberFormat="1" applyFont="1" applyBorder="1" applyAlignment="1" applyProtection="1">
      <alignment vertical="center"/>
    </xf>
    <xf numFmtId="44" fontId="11" fillId="60" borderId="68" xfId="2075" applyNumberFormat="1" applyFont="1" applyFill="1" applyBorder="1" applyAlignment="1" applyProtection="1">
      <alignment vertical="center"/>
    </xf>
    <xf numFmtId="44" fontId="11" fillId="60" borderId="1" xfId="2075" applyNumberFormat="1" applyFont="1" applyFill="1" applyBorder="1" applyAlignment="1" applyProtection="1">
      <alignment vertical="center"/>
    </xf>
    <xf numFmtId="44" fontId="11" fillId="60" borderId="62" xfId="2075" applyNumberFormat="1" applyFont="1" applyFill="1" applyBorder="1" applyAlignment="1" applyProtection="1">
      <alignment vertical="center"/>
    </xf>
    <xf numFmtId="39" fontId="8" fillId="4" borderId="21" xfId="2632" applyNumberFormat="1" applyFont="1" applyFill="1" applyBorder="1" applyAlignment="1" applyProtection="1">
      <alignment horizontal="left"/>
      <protection locked="0"/>
    </xf>
    <xf numFmtId="44" fontId="8" fillId="4" borderId="25" xfId="2075" applyNumberFormat="1" applyFont="1" applyFill="1" applyBorder="1" applyProtection="1">
      <protection locked="0"/>
    </xf>
    <xf numFmtId="39" fontId="11" fillId="4" borderId="24" xfId="0" applyNumberFormat="1" applyFont="1" applyFill="1" applyBorder="1" applyAlignment="1" applyProtection="1">
      <alignment horizontal="left"/>
      <protection locked="0"/>
    </xf>
    <xf numFmtId="164" fontId="11" fillId="4" borderId="1" xfId="2044" applyNumberFormat="1" applyFont="1" applyFill="1" applyBorder="1" applyAlignment="1" applyProtection="1">
      <alignment horizontal="center"/>
      <protection locked="0"/>
    </xf>
    <xf numFmtId="44" fontId="11" fillId="4" borderId="1" xfId="2075" applyNumberFormat="1" applyFont="1" applyFill="1" applyBorder="1" applyAlignment="1" applyProtection="1">
      <alignment horizontal="center"/>
      <protection locked="0"/>
    </xf>
    <xf numFmtId="164" fontId="11" fillId="61" borderId="1" xfId="2044" applyNumberFormat="1" applyFont="1" applyFill="1" applyBorder="1" applyAlignment="1" applyProtection="1">
      <alignment horizontal="center"/>
      <protection locked="0"/>
    </xf>
    <xf numFmtId="164" fontId="11" fillId="4" borderId="1" xfId="2044" applyNumberFormat="1" applyFont="1" applyFill="1" applyBorder="1" applyAlignment="1" applyProtection="1">
      <protection locked="0"/>
    </xf>
    <xf numFmtId="44" fontId="11" fillId="4" borderId="1" xfId="2069" applyNumberFormat="1" applyFill="1" applyBorder="1" applyAlignment="1" applyProtection="1">
      <protection locked="0"/>
    </xf>
    <xf numFmtId="44" fontId="11" fillId="63" borderId="58" xfId="2062" applyNumberFormat="1" applyFont="1" applyFill="1" applyBorder="1" applyAlignment="1" applyProtection="1">
      <alignment horizontal="center"/>
    </xf>
    <xf numFmtId="0" fontId="11" fillId="63" borderId="24" xfId="2630" applyFont="1" applyFill="1" applyBorder="1" applyAlignment="1" applyProtection="1">
      <alignment horizontal="left"/>
    </xf>
    <xf numFmtId="0" fontId="0" fillId="30" borderId="0" xfId="0" applyFill="1" applyProtection="1"/>
    <xf numFmtId="0" fontId="34" fillId="30" borderId="0" xfId="0" applyFont="1" applyFill="1" applyProtection="1"/>
    <xf numFmtId="0" fontId="11" fillId="0" borderId="0" xfId="2629" applyFont="1" applyFill="1" applyProtection="1"/>
    <xf numFmtId="0" fontId="41" fillId="0" borderId="0" xfId="0" applyFont="1" applyFill="1" applyProtection="1"/>
    <xf numFmtId="0" fontId="43" fillId="0" borderId="0" xfId="0" applyFont="1" applyFill="1" applyProtection="1"/>
    <xf numFmtId="0" fontId="8" fillId="45" borderId="35" xfId="0" applyFont="1" applyFill="1" applyBorder="1" applyAlignment="1" applyProtection="1">
      <alignment vertical="center"/>
    </xf>
    <xf numFmtId="0" fontId="12" fillId="45" borderId="7" xfId="0" applyFont="1" applyFill="1" applyBorder="1" applyAlignment="1" applyProtection="1">
      <alignment horizontal="centerContinuous" vertical="center"/>
    </xf>
    <xf numFmtId="0" fontId="12" fillId="45" borderId="58" xfId="0" applyFont="1" applyFill="1" applyBorder="1" applyAlignment="1" applyProtection="1">
      <alignment horizontal="centerContinuous" vertical="center"/>
    </xf>
    <xf numFmtId="0" fontId="12" fillId="45" borderId="24" xfId="0" applyFont="1" applyFill="1" applyBorder="1" applyAlignment="1" applyProtection="1">
      <alignment horizontal="centerContinuous" vertical="center"/>
    </xf>
    <xf numFmtId="0" fontId="0" fillId="0" borderId="0" xfId="0" applyAlignment="1" applyProtection="1">
      <alignment vertical="center"/>
    </xf>
    <xf numFmtId="0" fontId="11" fillId="0" borderId="0" xfId="0" applyFont="1" applyFill="1" applyProtection="1"/>
    <xf numFmtId="0" fontId="43" fillId="0" borderId="0" xfId="0" applyFont="1" applyProtection="1"/>
    <xf numFmtId="0" fontId="41" fillId="0" borderId="0" xfId="0" applyFont="1" applyProtection="1"/>
    <xf numFmtId="0" fontId="12" fillId="65" borderId="1" xfId="0" applyFont="1" applyFill="1" applyBorder="1" applyAlignment="1" applyProtection="1">
      <alignment horizontal="center" vertical="center" wrapText="1"/>
    </xf>
    <xf numFmtId="0" fontId="8" fillId="4" borderId="20" xfId="0" applyFont="1" applyFill="1" applyBorder="1" applyProtection="1">
      <protection locked="0"/>
    </xf>
    <xf numFmtId="0" fontId="8" fillId="4" borderId="19" xfId="0" applyFont="1" applyFill="1" applyBorder="1" applyProtection="1">
      <protection locked="0"/>
    </xf>
    <xf numFmtId="0" fontId="8" fillId="4" borderId="72" xfId="0" applyFont="1" applyFill="1" applyBorder="1" applyProtection="1">
      <protection locked="0"/>
    </xf>
    <xf numFmtId="0" fontId="8" fillId="4" borderId="18" xfId="0" applyFont="1" applyFill="1" applyBorder="1" applyProtection="1">
      <protection locked="0"/>
    </xf>
    <xf numFmtId="0" fontId="8" fillId="4" borderId="0" xfId="0" applyFont="1" applyFill="1" applyBorder="1" applyProtection="1">
      <protection locked="0"/>
    </xf>
    <xf numFmtId="0" fontId="8" fillId="4" borderId="16" xfId="0" applyFont="1" applyFill="1" applyBorder="1" applyProtection="1">
      <protection locked="0"/>
    </xf>
    <xf numFmtId="0" fontId="8" fillId="4" borderId="21" xfId="0" applyFont="1" applyFill="1" applyBorder="1" applyProtection="1">
      <protection locked="0"/>
    </xf>
    <xf numFmtId="0" fontId="8" fillId="4" borderId="11" xfId="0" applyFont="1" applyFill="1" applyBorder="1" applyProtection="1">
      <protection locked="0"/>
    </xf>
    <xf numFmtId="0" fontId="8" fillId="4" borderId="59" xfId="0" applyFont="1" applyFill="1" applyBorder="1" applyProtection="1">
      <protection locked="0"/>
    </xf>
    <xf numFmtId="0" fontId="0" fillId="0" borderId="0" xfId="0" applyProtection="1">
      <protection locked="0"/>
    </xf>
    <xf numFmtId="0" fontId="0" fillId="0" borderId="0" xfId="0" applyFill="1" applyProtection="1">
      <protection locked="0"/>
    </xf>
    <xf numFmtId="0" fontId="0" fillId="0" borderId="43" xfId="0" applyBorder="1" applyProtection="1">
      <protection locked="0"/>
    </xf>
    <xf numFmtId="0" fontId="0" fillId="0" borderId="25" xfId="0" applyBorder="1" applyProtection="1">
      <protection locked="0"/>
    </xf>
    <xf numFmtId="0" fontId="7" fillId="0" borderId="72" xfId="0" applyFont="1" applyFill="1" applyBorder="1" applyAlignment="1" applyProtection="1">
      <alignment horizontal="center"/>
      <protection locked="0"/>
    </xf>
    <xf numFmtId="0" fontId="7" fillId="0" borderId="16" xfId="0" applyFont="1" applyFill="1" applyBorder="1" applyAlignment="1" applyProtection="1">
      <alignment horizontal="center"/>
      <protection locked="0"/>
    </xf>
    <xf numFmtId="0" fontId="7" fillId="0" borderId="59" xfId="0" applyFont="1" applyFill="1" applyBorder="1" applyAlignment="1" applyProtection="1">
      <alignment horizontal="center"/>
      <protection locked="0"/>
    </xf>
    <xf numFmtId="0" fontId="0" fillId="0" borderId="72" xfId="0" applyBorder="1" applyProtection="1">
      <protection locked="0"/>
    </xf>
    <xf numFmtId="0" fontId="7" fillId="45" borderId="1" xfId="0" applyFont="1" applyFill="1" applyBorder="1" applyAlignment="1" applyProtection="1">
      <alignment horizontal="center"/>
    </xf>
    <xf numFmtId="0" fontId="7" fillId="0" borderId="43" xfId="0" applyFont="1" applyFill="1" applyBorder="1" applyAlignment="1" applyProtection="1">
      <alignment horizontal="center"/>
    </xf>
    <xf numFmtId="0" fontId="7" fillId="0" borderId="25" xfId="0" applyFont="1" applyFill="1" applyBorder="1" applyAlignment="1" applyProtection="1">
      <alignment horizontal="center"/>
    </xf>
    <xf numFmtId="0" fontId="7" fillId="0" borderId="43" xfId="0" applyNumberFormat="1" applyFont="1" applyBorder="1" applyProtection="1"/>
    <xf numFmtId="0" fontId="221" fillId="62" borderId="0" xfId="0" applyFont="1" applyFill="1" applyAlignment="1" applyProtection="1">
      <alignment horizontal="centerContinuous" vertical="center"/>
    </xf>
    <xf numFmtId="0" fontId="0" fillId="62" borderId="0" xfId="0" applyFill="1" applyAlignment="1" applyProtection="1">
      <alignment horizontal="centerContinuous" vertical="center"/>
    </xf>
    <xf numFmtId="0" fontId="221" fillId="62" borderId="0" xfId="0" applyFont="1" applyFill="1" applyAlignment="1" applyProtection="1">
      <alignment horizontal="centerContinuous"/>
    </xf>
    <xf numFmtId="0" fontId="0" fillId="62" borderId="0" xfId="0" applyFill="1" applyAlignment="1" applyProtection="1">
      <alignment horizontal="centerContinuous"/>
    </xf>
    <xf numFmtId="0" fontId="0" fillId="0" borderId="0" xfId="0" applyFill="1" applyAlignment="1" applyProtection="1">
      <alignment vertical="center"/>
    </xf>
    <xf numFmtId="167" fontId="8" fillId="0" borderId="0" xfId="2075" applyNumberFormat="1" applyFont="1" applyFill="1" applyAlignment="1" applyProtection="1">
      <alignment vertical="center"/>
    </xf>
    <xf numFmtId="0" fontId="23" fillId="0" borderId="0" xfId="0" applyFont="1" applyFill="1" applyBorder="1" applyAlignment="1" applyProtection="1">
      <alignment vertical="center"/>
    </xf>
    <xf numFmtId="0" fontId="230" fillId="65" borderId="24" xfId="0" applyFont="1" applyFill="1" applyBorder="1" applyAlignment="1" applyProtection="1">
      <alignment vertical="center"/>
    </xf>
    <xf numFmtId="0" fontId="0" fillId="65" borderId="7" xfId="0" applyFill="1" applyBorder="1" applyAlignment="1" applyProtection="1">
      <alignment vertical="center"/>
    </xf>
    <xf numFmtId="0" fontId="0" fillId="65" borderId="58" xfId="0" applyFill="1" applyBorder="1" applyAlignment="1" applyProtection="1">
      <alignment vertical="center"/>
    </xf>
    <xf numFmtId="0" fontId="0" fillId="0" borderId="18" xfId="0" applyFill="1" applyBorder="1" applyAlignment="1" applyProtection="1">
      <alignment vertical="center"/>
    </xf>
    <xf numFmtId="0" fontId="34" fillId="0" borderId="0" xfId="0" applyFont="1" applyFill="1" applyBorder="1" applyProtection="1"/>
    <xf numFmtId="0" fontId="230" fillId="0" borderId="16" xfId="0" applyFont="1" applyFill="1" applyBorder="1" applyAlignment="1" applyProtection="1">
      <alignment vertical="center"/>
    </xf>
    <xf numFmtId="0" fontId="12" fillId="65" borderId="24" xfId="0" applyFont="1" applyFill="1" applyBorder="1" applyAlignment="1" applyProtection="1">
      <alignment horizontal="centerContinuous" vertical="center"/>
    </xf>
    <xf numFmtId="0" fontId="12" fillId="65" borderId="7" xfId="0" applyFont="1" applyFill="1" applyBorder="1" applyAlignment="1" applyProtection="1">
      <alignment horizontal="centerContinuous" vertical="center"/>
    </xf>
    <xf numFmtId="0" fontId="12" fillId="65" borderId="58" xfId="0" applyFont="1" applyFill="1" applyBorder="1" applyAlignment="1" applyProtection="1">
      <alignment horizontal="centerContinuous" vertical="center"/>
    </xf>
    <xf numFmtId="0" fontId="221" fillId="65" borderId="24" xfId="0" applyFont="1" applyFill="1" applyBorder="1" applyAlignment="1" applyProtection="1">
      <alignment vertical="center"/>
    </xf>
    <xf numFmtId="44" fontId="221" fillId="61" borderId="1" xfId="2075" applyFont="1" applyFill="1" applyBorder="1" applyAlignment="1" applyProtection="1">
      <alignment vertical="center"/>
    </xf>
    <xf numFmtId="0" fontId="12" fillId="65" borderId="25"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0" fontId="36" fillId="0" borderId="21" xfId="0" applyFont="1" applyFill="1" applyBorder="1" applyAlignment="1" applyProtection="1">
      <alignment vertical="center"/>
    </xf>
    <xf numFmtId="0" fontId="23" fillId="0" borderId="11" xfId="0" applyFont="1" applyFill="1" applyBorder="1" applyAlignment="1" applyProtection="1">
      <alignment vertical="center"/>
    </xf>
    <xf numFmtId="0" fontId="0" fillId="0" borderId="59" xfId="0" applyFill="1" applyBorder="1" applyAlignment="1" applyProtection="1">
      <alignment vertical="center"/>
    </xf>
    <xf numFmtId="164" fontId="221" fillId="63" borderId="1" xfId="2044" applyNumberFormat="1" applyFont="1" applyFill="1" applyBorder="1" applyAlignment="1" applyProtection="1">
      <alignment vertical="center"/>
    </xf>
    <xf numFmtId="0" fontId="0" fillId="0" borderId="11" xfId="0" applyFill="1" applyBorder="1" applyAlignment="1" applyProtection="1">
      <alignment vertical="center"/>
    </xf>
    <xf numFmtId="0" fontId="222" fillId="0" borderId="0" xfId="0" applyFont="1" applyFill="1" applyAlignment="1" applyProtection="1">
      <alignment vertical="center"/>
    </xf>
    <xf numFmtId="0" fontId="227" fillId="0" borderId="0" xfId="0" applyFont="1" applyFill="1" applyAlignment="1" applyProtection="1">
      <alignment vertical="center"/>
    </xf>
    <xf numFmtId="0" fontId="235"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7" fillId="65" borderId="24" xfId="0" applyFont="1" applyFill="1" applyBorder="1" applyAlignment="1" applyProtection="1">
      <alignment horizontal="left" vertical="center"/>
    </xf>
    <xf numFmtId="0" fontId="7" fillId="65" borderId="7" xfId="0" applyFont="1" applyFill="1" applyBorder="1" applyAlignment="1" applyProtection="1">
      <alignment horizontal="centerContinuous" vertical="center"/>
    </xf>
    <xf numFmtId="0" fontId="7" fillId="65" borderId="58" xfId="0" applyFont="1" applyFill="1" applyBorder="1" applyAlignment="1" applyProtection="1">
      <alignment horizontal="centerContinuous" vertical="center"/>
    </xf>
    <xf numFmtId="0" fontId="12" fillId="0" borderId="43" xfId="0" applyFont="1" applyFill="1" applyBorder="1" applyAlignment="1" applyProtection="1">
      <alignment horizontal="left" vertical="center"/>
    </xf>
    <xf numFmtId="167" fontId="12" fillId="65" borderId="24" xfId="2075" applyNumberFormat="1" applyFont="1" applyFill="1" applyBorder="1" applyAlignment="1" applyProtection="1">
      <alignment horizontal="centerContinuous" vertical="center"/>
    </xf>
    <xf numFmtId="0" fontId="12" fillId="0" borderId="19" xfId="0" applyFont="1" applyFill="1" applyBorder="1" applyAlignment="1" applyProtection="1">
      <alignment horizontal="left" vertical="center"/>
    </xf>
    <xf numFmtId="0" fontId="12" fillId="0" borderId="18" xfId="0" applyFont="1" applyFill="1" applyBorder="1" applyAlignment="1" applyProtection="1">
      <alignment horizontal="left" vertical="center"/>
    </xf>
    <xf numFmtId="0" fontId="12" fillId="0" borderId="0" xfId="0" applyFont="1" applyFill="1" applyBorder="1" applyAlignment="1" applyProtection="1">
      <alignment horizontal="center" vertical="center"/>
    </xf>
    <xf numFmtId="0" fontId="221" fillId="65" borderId="24" xfId="0" applyFont="1" applyFill="1" applyBorder="1" applyAlignment="1" applyProtection="1">
      <alignment horizontal="left" vertical="center"/>
    </xf>
    <xf numFmtId="0" fontId="221" fillId="65" borderId="7" xfId="0" applyFont="1" applyFill="1" applyBorder="1" applyAlignment="1" applyProtection="1">
      <alignment horizontal="centerContinuous" vertical="center"/>
    </xf>
    <xf numFmtId="0" fontId="221" fillId="65" borderId="58" xfId="0" applyFont="1" applyFill="1" applyBorder="1" applyAlignment="1" applyProtection="1">
      <alignment horizontal="centerContinuous" vertical="center"/>
    </xf>
    <xf numFmtId="0" fontId="221" fillId="0" borderId="7" xfId="0" applyFont="1" applyFill="1" applyBorder="1" applyAlignment="1" applyProtection="1">
      <alignment horizontal="centerContinuous" vertical="center"/>
    </xf>
    <xf numFmtId="167" fontId="12" fillId="65" borderId="1" xfId="2075" applyNumberFormat="1"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65" borderId="1" xfId="0" applyFont="1" applyFill="1" applyBorder="1" applyAlignment="1" applyProtection="1">
      <alignment horizontal="center" vertical="center"/>
    </xf>
    <xf numFmtId="0" fontId="12" fillId="0" borderId="11" xfId="0" applyFont="1" applyFill="1" applyBorder="1" applyAlignment="1" applyProtection="1">
      <alignment horizontal="left" vertical="center"/>
    </xf>
    <xf numFmtId="0" fontId="0" fillId="0" borderId="20" xfId="0" applyFill="1" applyBorder="1" applyAlignment="1" applyProtection="1">
      <alignment vertical="center"/>
    </xf>
    <xf numFmtId="0" fontId="0" fillId="0" borderId="19" xfId="0" applyFill="1" applyBorder="1" applyAlignment="1" applyProtection="1">
      <alignment vertical="center"/>
    </xf>
    <xf numFmtId="0" fontId="0" fillId="0" borderId="72" xfId="0" applyFill="1" applyBorder="1" applyAlignment="1" applyProtection="1">
      <alignment vertical="center"/>
    </xf>
    <xf numFmtId="0" fontId="0" fillId="0" borderId="72" xfId="0" applyFont="1" applyFill="1" applyBorder="1" applyAlignment="1" applyProtection="1">
      <alignment vertical="center"/>
    </xf>
    <xf numFmtId="167" fontId="4" fillId="0" borderId="20" xfId="2075" applyNumberFormat="1" applyFont="1" applyFill="1" applyBorder="1" applyAlignment="1" applyProtection="1">
      <alignment vertical="center"/>
    </xf>
    <xf numFmtId="0" fontId="0" fillId="0" borderId="19" xfId="0" applyFill="1" applyBorder="1" applyAlignment="1" applyProtection="1">
      <alignment horizontal="center" vertical="center"/>
    </xf>
    <xf numFmtId="0" fontId="0" fillId="0" borderId="72" xfId="0" applyBorder="1" applyProtection="1"/>
    <xf numFmtId="0" fontId="0" fillId="0" borderId="20" xfId="0" applyBorder="1" applyProtection="1"/>
    <xf numFmtId="0" fontId="0" fillId="0" borderId="0" xfId="0" applyFill="1" applyBorder="1" applyAlignment="1" applyProtection="1">
      <alignment horizontal="left" vertical="center"/>
    </xf>
    <xf numFmtId="0" fontId="0" fillId="0" borderId="16" xfId="0" applyFill="1" applyBorder="1" applyAlignment="1" applyProtection="1">
      <alignment vertical="center"/>
    </xf>
    <xf numFmtId="0" fontId="221" fillId="0" borderId="18" xfId="0" applyFont="1" applyFill="1" applyBorder="1" applyAlignment="1" applyProtection="1">
      <alignment horizontal="center" vertical="center"/>
    </xf>
    <xf numFmtId="0" fontId="221" fillId="0" borderId="0" xfId="0" applyFont="1" applyFill="1" applyBorder="1" applyAlignment="1" applyProtection="1">
      <alignment horizontal="center" vertical="center"/>
    </xf>
    <xf numFmtId="0" fontId="221" fillId="0" borderId="16" xfId="0" applyFont="1" applyFill="1" applyBorder="1" applyAlignment="1" applyProtection="1">
      <alignment horizontal="center" vertical="center"/>
    </xf>
    <xf numFmtId="0" fontId="0" fillId="0" borderId="0" xfId="0" applyFont="1" applyFill="1" applyBorder="1" applyAlignment="1" applyProtection="1">
      <alignment vertical="center"/>
    </xf>
    <xf numFmtId="167" fontId="4" fillId="0" borderId="18" xfId="2075" applyNumberFormat="1" applyFont="1" applyFill="1" applyBorder="1" applyAlignment="1" applyProtection="1">
      <alignment vertical="center"/>
    </xf>
    <xf numFmtId="44" fontId="0" fillId="0" borderId="16" xfId="0" applyNumberFormat="1" applyFill="1" applyBorder="1" applyAlignment="1" applyProtection="1">
      <alignment vertical="center"/>
    </xf>
    <xf numFmtId="167" fontId="4" fillId="0" borderId="16" xfId="2075" applyNumberFormat="1" applyFont="1" applyFill="1" applyBorder="1" applyAlignment="1" applyProtection="1">
      <alignment vertical="center"/>
    </xf>
    <xf numFmtId="167" fontId="4" fillId="0" borderId="0" xfId="2075" quotePrefix="1" applyNumberFormat="1" applyFont="1" applyFill="1" applyBorder="1" applyAlignment="1" applyProtection="1">
      <alignment horizontal="center" vertical="center"/>
    </xf>
    <xf numFmtId="44" fontId="4" fillId="63" borderId="18" xfId="2075" applyFont="1" applyFill="1" applyBorder="1" applyAlignment="1" applyProtection="1">
      <alignment vertical="center"/>
    </xf>
    <xf numFmtId="44" fontId="9" fillId="63" borderId="16" xfId="2075" applyFont="1" applyFill="1" applyBorder="1" applyAlignment="1" applyProtection="1">
      <alignment vertical="center"/>
    </xf>
    <xf numFmtId="44" fontId="4" fillId="63" borderId="0" xfId="2075" applyFont="1" applyFill="1" applyBorder="1" applyAlignment="1" applyProtection="1">
      <alignment vertical="center"/>
    </xf>
    <xf numFmtId="44" fontId="4" fillId="63" borderId="16" xfId="2075" applyFont="1" applyFill="1" applyBorder="1" applyAlignment="1" applyProtection="1">
      <alignment vertical="center"/>
    </xf>
    <xf numFmtId="44" fontId="7" fillId="63" borderId="18" xfId="2075" applyFont="1" applyFill="1" applyBorder="1" applyAlignment="1" applyProtection="1">
      <alignment horizontal="center" vertical="center"/>
    </xf>
    <xf numFmtId="44" fontId="7" fillId="63" borderId="0" xfId="2075" applyFont="1" applyFill="1" applyBorder="1" applyAlignment="1" applyProtection="1">
      <alignment horizontal="center" vertical="center"/>
    </xf>
    <xf numFmtId="44" fontId="7" fillId="63" borderId="16" xfId="2075" applyFont="1" applyFill="1" applyBorder="1" applyAlignment="1" applyProtection="1">
      <alignment horizontal="center" vertical="center"/>
    </xf>
    <xf numFmtId="167" fontId="4" fillId="0" borderId="0" xfId="2075" applyNumberFormat="1" applyFont="1" applyFill="1" applyBorder="1" applyAlignment="1" applyProtection="1">
      <alignment vertical="center"/>
    </xf>
    <xf numFmtId="167" fontId="7" fillId="0" borderId="18" xfId="2075" applyNumberFormat="1" applyFont="1" applyFill="1" applyBorder="1" applyAlignment="1" applyProtection="1">
      <alignment horizontal="center" vertical="center"/>
    </xf>
    <xf numFmtId="167" fontId="7" fillId="0" borderId="0" xfId="2075" applyNumberFormat="1" applyFont="1" applyFill="1" applyBorder="1" applyAlignment="1" applyProtection="1">
      <alignment horizontal="center" vertical="center"/>
    </xf>
    <xf numFmtId="167" fontId="7" fillId="0" borderId="16" xfId="2075" applyNumberFormat="1" applyFont="1" applyFill="1" applyBorder="1" applyAlignment="1" applyProtection="1">
      <alignment horizontal="center" vertical="center"/>
    </xf>
    <xf numFmtId="167" fontId="227" fillId="0" borderId="16" xfId="2075" applyNumberFormat="1" applyFont="1" applyFill="1" applyBorder="1" applyAlignment="1" applyProtection="1">
      <alignment vertical="center"/>
    </xf>
    <xf numFmtId="0" fontId="222" fillId="0" borderId="18" xfId="0" applyFont="1" applyFill="1" applyBorder="1" applyAlignment="1" applyProtection="1">
      <alignment vertical="center"/>
    </xf>
    <xf numFmtId="167" fontId="9" fillId="0" borderId="18" xfId="2075" applyNumberFormat="1" applyFont="1" applyFill="1" applyBorder="1" applyAlignment="1" applyProtection="1">
      <alignment vertical="center"/>
    </xf>
    <xf numFmtId="167" fontId="9" fillId="0" borderId="0" xfId="2075" quotePrefix="1" applyNumberFormat="1" applyFont="1" applyFill="1" applyBorder="1" applyAlignment="1" applyProtection="1">
      <alignment horizontal="center" vertical="center"/>
    </xf>
    <xf numFmtId="167" fontId="9" fillId="0" borderId="16" xfId="2075"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221" fillId="0" borderId="18" xfId="0" applyFont="1" applyFill="1" applyBorder="1" applyAlignment="1" applyProtection="1">
      <alignment vertical="center"/>
    </xf>
    <xf numFmtId="0" fontId="51"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16" xfId="0" applyFont="1" applyFill="1" applyBorder="1" applyAlignment="1" applyProtection="1">
      <alignment vertical="center"/>
    </xf>
    <xf numFmtId="167" fontId="8" fillId="0" borderId="18" xfId="2075" applyNumberFormat="1" applyFont="1" applyFill="1" applyBorder="1" applyAlignment="1" applyProtection="1">
      <alignment vertical="center"/>
    </xf>
    <xf numFmtId="167" fontId="8" fillId="0" borderId="0" xfId="2075" quotePrefix="1" applyNumberFormat="1" applyFont="1" applyFill="1" applyBorder="1" applyAlignment="1" applyProtection="1">
      <alignment horizontal="center" vertical="center"/>
    </xf>
    <xf numFmtId="167" fontId="8" fillId="0" borderId="16" xfId="2075" applyNumberFormat="1" applyFont="1" applyFill="1" applyBorder="1" applyAlignment="1" applyProtection="1">
      <alignment vertical="center"/>
    </xf>
    <xf numFmtId="0" fontId="0" fillId="0" borderId="21" xfId="0" applyFill="1" applyBorder="1" applyAlignment="1" applyProtection="1">
      <alignment vertical="center"/>
    </xf>
    <xf numFmtId="0" fontId="51" fillId="0" borderId="11" xfId="0" applyFont="1" applyFill="1" applyBorder="1" applyAlignment="1" applyProtection="1">
      <alignment vertical="center"/>
    </xf>
    <xf numFmtId="0" fontId="51" fillId="0" borderId="59" xfId="0" applyFont="1" applyFill="1" applyBorder="1" applyAlignment="1" applyProtection="1">
      <alignment vertical="center"/>
    </xf>
    <xf numFmtId="0" fontId="51" fillId="0" borderId="21" xfId="0" applyFont="1" applyFill="1" applyBorder="1" applyAlignment="1" applyProtection="1">
      <alignment vertical="center"/>
    </xf>
    <xf numFmtId="167" fontId="4" fillId="0" borderId="21" xfId="2075" applyNumberFormat="1" applyFont="1" applyFill="1" applyBorder="1" applyAlignment="1" applyProtection="1">
      <alignment vertical="center"/>
    </xf>
    <xf numFmtId="167" fontId="4" fillId="0" borderId="11" xfId="2075" quotePrefix="1" applyNumberFormat="1" applyFont="1" applyFill="1" applyBorder="1" applyAlignment="1" applyProtection="1">
      <alignment horizontal="center" vertical="center"/>
    </xf>
    <xf numFmtId="167" fontId="4" fillId="0" borderId="59" xfId="2075" applyNumberFormat="1" applyFont="1" applyFill="1" applyBorder="1" applyAlignment="1" applyProtection="1">
      <alignment vertical="center"/>
    </xf>
    <xf numFmtId="167" fontId="4" fillId="0" borderId="11" xfId="2075" applyNumberFormat="1" applyFont="1" applyFill="1" applyBorder="1" applyAlignment="1" applyProtection="1">
      <alignment vertical="center"/>
    </xf>
    <xf numFmtId="167" fontId="7" fillId="0" borderId="21" xfId="2075" applyNumberFormat="1" applyFont="1" applyFill="1" applyBorder="1" applyAlignment="1" applyProtection="1">
      <alignment horizontal="center" vertical="center"/>
    </xf>
    <xf numFmtId="0" fontId="221" fillId="0" borderId="11" xfId="0" applyFont="1" applyFill="1" applyBorder="1" applyAlignment="1" applyProtection="1">
      <alignment horizontal="center" vertical="center"/>
    </xf>
    <xf numFmtId="167" fontId="7" fillId="0" borderId="11" xfId="2075" applyNumberFormat="1" applyFont="1" applyFill="1" applyBorder="1" applyAlignment="1" applyProtection="1">
      <alignment horizontal="center" vertical="center"/>
    </xf>
    <xf numFmtId="167" fontId="7" fillId="0" borderId="59" xfId="2075" applyNumberFormat="1" applyFont="1" applyFill="1" applyBorder="1" applyAlignment="1" applyProtection="1">
      <alignment horizontal="center" vertical="center"/>
    </xf>
    <xf numFmtId="0" fontId="51" fillId="0" borderId="0" xfId="0" applyFont="1" applyFill="1" applyAlignment="1" applyProtection="1">
      <alignment vertical="center"/>
    </xf>
    <xf numFmtId="167" fontId="7" fillId="0" borderId="0" xfId="2075" applyNumberFormat="1" applyFont="1" applyFill="1" applyBorder="1" applyAlignment="1" applyProtection="1">
      <alignment vertical="center"/>
    </xf>
    <xf numFmtId="0" fontId="221" fillId="0" borderId="0" xfId="0" applyFont="1" applyFill="1" applyBorder="1" applyAlignment="1" applyProtection="1">
      <alignment vertical="center"/>
    </xf>
    <xf numFmtId="167" fontId="4" fillId="0" borderId="0" xfId="2075" applyNumberFormat="1" applyFont="1" applyFill="1" applyAlignment="1" applyProtection="1">
      <alignment vertical="center"/>
    </xf>
    <xf numFmtId="0" fontId="0" fillId="0" borderId="0" xfId="0" applyFill="1" applyAlignment="1" applyProtection="1">
      <alignment horizontal="left" vertical="center"/>
    </xf>
    <xf numFmtId="0" fontId="221" fillId="0" borderId="0" xfId="0" applyFont="1" applyFill="1" applyAlignment="1" applyProtection="1">
      <alignment vertical="center"/>
    </xf>
    <xf numFmtId="0" fontId="12" fillId="0" borderId="18" xfId="0" applyFont="1" applyFill="1" applyBorder="1" applyAlignment="1" applyProtection="1">
      <alignment horizontal="center" vertical="center"/>
    </xf>
    <xf numFmtId="0" fontId="221" fillId="0" borderId="0" xfId="0" applyFont="1" applyFill="1" applyAlignment="1" applyProtection="1">
      <alignment horizontal="center" vertical="center"/>
    </xf>
    <xf numFmtId="0" fontId="9" fillId="0" borderId="0" xfId="0" applyFont="1" applyFill="1" applyAlignment="1" applyProtection="1">
      <alignment vertical="center"/>
    </xf>
    <xf numFmtId="167" fontId="9" fillId="0" borderId="20" xfId="2075" applyNumberFormat="1" applyFont="1" applyFill="1" applyBorder="1" applyAlignment="1" applyProtection="1">
      <alignment vertical="center"/>
    </xf>
    <xf numFmtId="0" fontId="9" fillId="0" borderId="72" xfId="0" applyFont="1" applyFill="1" applyBorder="1" applyAlignment="1" applyProtection="1">
      <alignment vertical="center"/>
    </xf>
    <xf numFmtId="0" fontId="9" fillId="0" borderId="0" xfId="0" applyFont="1" applyFill="1" applyAlignment="1" applyProtection="1">
      <alignment horizontal="left" vertical="center"/>
    </xf>
    <xf numFmtId="0" fontId="9" fillId="0" borderId="20" xfId="0" applyFont="1" applyFill="1" applyBorder="1" applyAlignment="1" applyProtection="1">
      <alignment vertical="center"/>
    </xf>
    <xf numFmtId="0" fontId="51" fillId="0" borderId="0" xfId="0" applyFont="1" applyFill="1" applyBorder="1" applyAlignment="1" applyProtection="1">
      <alignment horizontal="center" vertical="center"/>
    </xf>
    <xf numFmtId="39" fontId="51" fillId="0" borderId="16" xfId="0" applyNumberFormat="1" applyFont="1" applyFill="1" applyBorder="1" applyAlignment="1" applyProtection="1">
      <alignment horizontal="left" vertical="center"/>
    </xf>
    <xf numFmtId="0" fontId="8" fillId="0" borderId="18" xfId="0" applyFont="1" applyFill="1" applyBorder="1" applyAlignment="1" applyProtection="1">
      <alignment vertical="center"/>
    </xf>
    <xf numFmtId="0" fontId="8" fillId="0" borderId="21" xfId="0" applyFont="1" applyFill="1" applyBorder="1" applyAlignment="1" applyProtection="1">
      <alignment vertical="center"/>
    </xf>
    <xf numFmtId="0" fontId="8" fillId="0" borderId="59" xfId="0" applyFont="1" applyFill="1" applyBorder="1" applyAlignment="1" applyProtection="1">
      <alignment vertical="center"/>
    </xf>
    <xf numFmtId="167" fontId="8" fillId="0" borderId="21" xfId="2075" applyNumberFormat="1" applyFont="1" applyFill="1" applyBorder="1" applyAlignment="1" applyProtection="1">
      <alignment vertical="center"/>
    </xf>
    <xf numFmtId="167" fontId="8" fillId="0" borderId="11" xfId="2075" quotePrefix="1" applyNumberFormat="1" applyFont="1" applyFill="1" applyBorder="1" applyAlignment="1" applyProtection="1">
      <alignment horizontal="center" vertical="center"/>
    </xf>
    <xf numFmtId="167" fontId="8" fillId="0" borderId="59" xfId="2075" applyNumberFormat="1" applyFont="1" applyFill="1" applyBorder="1" applyAlignment="1" applyProtection="1">
      <alignment vertical="center"/>
    </xf>
    <xf numFmtId="0" fontId="51" fillId="0" borderId="19" xfId="0" applyFont="1" applyFill="1" applyBorder="1" applyAlignment="1" applyProtection="1">
      <alignment vertical="center"/>
    </xf>
    <xf numFmtId="44" fontId="218" fillId="4" borderId="31" xfId="2075" applyFont="1" applyFill="1" applyBorder="1" applyProtection="1"/>
    <xf numFmtId="44" fontId="218" fillId="61" borderId="31" xfId="2075" applyFont="1" applyFill="1" applyBorder="1" applyProtection="1"/>
    <xf numFmtId="314" fontId="23" fillId="0" borderId="0" xfId="0" applyNumberFormat="1" applyFont="1" applyFill="1" applyBorder="1" applyAlignment="1" applyProtection="1">
      <alignment horizontal="center"/>
    </xf>
    <xf numFmtId="0" fontId="23" fillId="0" borderId="0" xfId="0" applyNumberFormat="1" applyFont="1" applyFill="1" applyBorder="1" applyAlignment="1" applyProtection="1">
      <alignment horizontal="center"/>
    </xf>
    <xf numFmtId="44" fontId="0" fillId="0" borderId="0" xfId="0" applyNumberFormat="1" applyFill="1" applyAlignment="1" applyProtection="1">
      <alignment vertical="center"/>
    </xf>
    <xf numFmtId="0" fontId="6" fillId="0" borderId="0" xfId="0" applyFont="1" applyFill="1" applyProtection="1"/>
    <xf numFmtId="0" fontId="6" fillId="0" borderId="0" xfId="0" applyFont="1" applyFill="1" applyProtection="1">
      <protection locked="0"/>
    </xf>
    <xf numFmtId="0" fontId="40" fillId="0" borderId="0" xfId="0" applyFont="1" applyFill="1" applyAlignment="1" applyProtection="1"/>
    <xf numFmtId="0" fontId="12" fillId="0" borderId="0" xfId="0" applyFont="1" applyFill="1" applyAlignment="1" applyProtection="1">
      <alignment vertical="center"/>
    </xf>
    <xf numFmtId="167" fontId="8" fillId="0" borderId="0" xfId="3095" applyNumberFormat="1" applyFont="1" applyFill="1" applyAlignment="1" applyProtection="1">
      <alignment vertical="center"/>
    </xf>
    <xf numFmtId="0" fontId="23" fillId="0" borderId="0" xfId="0" applyFont="1" applyFill="1" applyBorder="1" applyAlignment="1" applyProtection="1">
      <alignment horizontal="right" vertical="center"/>
    </xf>
    <xf numFmtId="0" fontId="221" fillId="0" borderId="0" xfId="0" applyFont="1" applyFill="1" applyAlignment="1" applyProtection="1">
      <alignment horizontal="centerContinuous" vertical="center"/>
    </xf>
    <xf numFmtId="0" fontId="0" fillId="0" borderId="0" xfId="0" applyFill="1" applyAlignment="1" applyProtection="1">
      <alignment horizontal="centerContinuous" vertical="center"/>
    </xf>
    <xf numFmtId="315" fontId="222" fillId="0" borderId="0" xfId="0" applyNumberFormat="1" applyFont="1" applyFill="1" applyAlignment="1" applyProtection="1">
      <alignment horizontal="left" vertical="center"/>
    </xf>
    <xf numFmtId="0" fontId="239" fillId="65" borderId="20" xfId="0" applyFont="1" applyFill="1" applyBorder="1" applyAlignment="1" applyProtection="1">
      <alignment vertical="center"/>
    </xf>
    <xf numFmtId="0" fontId="239" fillId="65" borderId="20" xfId="0" applyFont="1" applyFill="1" applyBorder="1" applyAlignment="1" applyProtection="1">
      <alignment horizontal="left" vertical="center"/>
    </xf>
    <xf numFmtId="0" fontId="239" fillId="65" borderId="18" xfId="0" quotePrefix="1" applyFont="1" applyFill="1" applyBorder="1" applyAlignment="1" applyProtection="1">
      <alignment vertical="center"/>
    </xf>
    <xf numFmtId="0" fontId="239" fillId="65" borderId="18" xfId="0" quotePrefix="1" applyFont="1" applyFill="1" applyBorder="1" applyAlignment="1" applyProtection="1">
      <alignment horizontal="left" vertical="center"/>
    </xf>
    <xf numFmtId="0" fontId="239" fillId="65" borderId="18" xfId="0" applyFont="1" applyFill="1" applyBorder="1" applyAlignment="1" applyProtection="1">
      <alignment vertical="center"/>
    </xf>
    <xf numFmtId="0" fontId="241" fillId="65" borderId="21" xfId="0" applyFont="1" applyFill="1" applyBorder="1" applyAlignment="1" applyProtection="1">
      <alignment vertical="center"/>
    </xf>
    <xf numFmtId="0" fontId="14" fillId="66" borderId="78" xfId="2631" quotePrefix="1" applyFont="1" applyFill="1" applyBorder="1" applyAlignment="1" applyProtection="1">
      <alignment horizontal="centerContinuous" vertical="center"/>
    </xf>
    <xf numFmtId="0" fontId="14" fillId="66" borderId="86" xfId="2631" quotePrefix="1" applyFont="1" applyFill="1" applyBorder="1" applyAlignment="1" applyProtection="1">
      <alignment horizontal="centerContinuous" vertical="center"/>
    </xf>
    <xf numFmtId="0" fontId="19" fillId="66" borderId="86" xfId="2631" applyFont="1" applyFill="1" applyBorder="1" applyAlignment="1" applyProtection="1">
      <alignment horizontal="centerContinuous" vertical="center"/>
    </xf>
    <xf numFmtId="0" fontId="19" fillId="66" borderId="79" xfId="2631" applyFont="1" applyFill="1" applyBorder="1" applyAlignment="1" applyProtection="1">
      <alignment horizontal="centerContinuous" vertical="center"/>
    </xf>
    <xf numFmtId="0" fontId="12" fillId="65" borderId="79" xfId="2631" applyFont="1" applyFill="1" applyBorder="1" applyAlignment="1" applyProtection="1">
      <alignment horizontal="left" vertical="center" wrapText="1"/>
    </xf>
    <xf numFmtId="0" fontId="8" fillId="0" borderId="1" xfId="0" applyFont="1" applyBorder="1" applyAlignment="1"/>
    <xf numFmtId="164" fontId="226" fillId="0" borderId="0" xfId="0" applyNumberFormat="1" applyFont="1" applyFill="1"/>
    <xf numFmtId="164" fontId="226" fillId="0" borderId="0" xfId="0" applyNumberFormat="1" applyFont="1" applyFill="1" applyAlignment="1">
      <alignment horizontal="center"/>
    </xf>
    <xf numFmtId="0" fontId="9" fillId="61" borderId="7" xfId="3057" applyFont="1" applyFill="1" applyBorder="1" applyAlignment="1" applyProtection="1">
      <alignment horizontal="center"/>
    </xf>
    <xf numFmtId="0" fontId="9" fillId="61" borderId="58" xfId="3057" applyFont="1" applyFill="1" applyBorder="1" applyProtection="1"/>
    <xf numFmtId="0" fontId="9" fillId="61" borderId="7" xfId="3057" applyFont="1" applyFill="1" applyBorder="1" applyProtection="1"/>
    <xf numFmtId="0" fontId="0" fillId="0" borderId="87" xfId="0" applyNumberFormat="1" applyFill="1" applyBorder="1" applyAlignment="1"/>
    <xf numFmtId="164" fontId="0" fillId="0" borderId="87" xfId="0" applyNumberFormat="1" applyFill="1" applyBorder="1"/>
    <xf numFmtId="167" fontId="0" fillId="0" borderId="87" xfId="0" applyNumberFormat="1" applyFill="1" applyBorder="1"/>
    <xf numFmtId="44" fontId="0" fillId="0" borderId="87" xfId="3095" applyFont="1" applyFill="1" applyBorder="1"/>
    <xf numFmtId="0" fontId="0" fillId="0" borderId="88" xfId="0" applyNumberFormat="1" applyFill="1" applyBorder="1" applyAlignment="1"/>
    <xf numFmtId="164" fontId="0" fillId="0" borderId="88" xfId="0" applyNumberFormat="1" applyFill="1" applyBorder="1"/>
    <xf numFmtId="167" fontId="0" fillId="0" borderId="88" xfId="0" applyNumberFormat="1" applyFill="1" applyBorder="1"/>
    <xf numFmtId="44" fontId="0" fillId="0" borderId="88" xfId="3095" applyFont="1" applyFill="1" applyBorder="1"/>
    <xf numFmtId="0" fontId="0" fillId="0" borderId="88" xfId="0" quotePrefix="1" applyNumberFormat="1" applyFill="1" applyBorder="1" applyAlignment="1">
      <alignment horizontal="center"/>
    </xf>
    <xf numFmtId="0" fontId="0" fillId="0" borderId="89" xfId="0" applyNumberFormat="1" applyFill="1" applyBorder="1" applyAlignment="1"/>
    <xf numFmtId="164" fontId="0" fillId="0" borderId="89" xfId="0" applyNumberFormat="1" applyFill="1" applyBorder="1"/>
    <xf numFmtId="167" fontId="0" fillId="0" borderId="89" xfId="0" applyNumberFormat="1" applyFill="1" applyBorder="1"/>
    <xf numFmtId="44" fontId="0" fillId="0" borderId="89" xfId="3095" applyFont="1" applyFill="1" applyBorder="1"/>
    <xf numFmtId="0" fontId="11" fillId="61" borderId="11" xfId="2629" applyFont="1" applyFill="1" applyBorder="1"/>
    <xf numFmtId="0" fontId="9" fillId="61" borderId="11" xfId="2629" applyFont="1" applyFill="1" applyBorder="1"/>
    <xf numFmtId="10" fontId="11" fillId="61" borderId="1" xfId="3097" applyNumberFormat="1" applyFont="1" applyFill="1" applyBorder="1" applyAlignment="1" applyProtection="1">
      <alignment horizontal="center" vertical="center"/>
      <protection locked="0"/>
    </xf>
    <xf numFmtId="164" fontId="11" fillId="4" borderId="1" xfId="3094" applyNumberFormat="1" applyFont="1" applyFill="1" applyBorder="1" applyAlignment="1" applyProtection="1">
      <alignment vertical="center" wrapText="1"/>
      <protection locked="0"/>
    </xf>
    <xf numFmtId="44" fontId="11" fillId="4" borderId="1" xfId="3095" applyFont="1" applyFill="1" applyBorder="1" applyProtection="1">
      <protection locked="0"/>
    </xf>
    <xf numFmtId="0" fontId="11" fillId="0" borderId="0" xfId="2629" applyFont="1" applyProtection="1">
      <protection locked="0"/>
    </xf>
    <xf numFmtId="0" fontId="33" fillId="0" borderId="0" xfId="3057" applyFont="1" applyFill="1" applyBorder="1" applyAlignment="1" applyProtection="1">
      <alignment horizontal="center"/>
    </xf>
    <xf numFmtId="0" fontId="33" fillId="0" borderId="0" xfId="3057" applyFont="1" applyFill="1" applyAlignment="1" applyProtection="1">
      <alignment horizontal="center"/>
    </xf>
    <xf numFmtId="0" fontId="11" fillId="0" borderId="0" xfId="3057" applyFill="1" applyAlignment="1" applyProtection="1">
      <alignment horizontal="center"/>
    </xf>
    <xf numFmtId="0" fontId="11" fillId="0" borderId="0" xfId="3057" applyFont="1" applyFill="1" applyAlignment="1" applyProtection="1">
      <alignment horizontal="center"/>
    </xf>
    <xf numFmtId="0" fontId="11" fillId="0" borderId="0" xfId="0" applyFont="1" applyFill="1" applyBorder="1" applyAlignment="1" applyProtection="1"/>
    <xf numFmtId="0" fontId="222" fillId="0" borderId="0" xfId="3057" applyFont="1" applyFill="1" applyProtection="1"/>
    <xf numFmtId="0" fontId="11" fillId="0" borderId="0" xfId="3057" quotePrefix="1" applyFont="1" applyFill="1" applyAlignment="1" applyProtection="1">
      <alignment horizontal="center"/>
    </xf>
    <xf numFmtId="0" fontId="9" fillId="67" borderId="1" xfId="3057" applyFont="1" applyFill="1" applyBorder="1" applyAlignment="1" applyProtection="1">
      <alignment horizontal="center"/>
    </xf>
    <xf numFmtId="0" fontId="12" fillId="45" borderId="25" xfId="0" applyFont="1" applyFill="1" applyBorder="1" applyAlignment="1" applyProtection="1">
      <alignment horizontal="center" vertical="center" wrapText="1"/>
    </xf>
    <xf numFmtId="0" fontId="12" fillId="45" borderId="58" xfId="0" applyFont="1" applyFill="1" applyBorder="1" applyAlignment="1" applyProtection="1">
      <alignment horizontal="center" vertical="center" wrapText="1"/>
    </xf>
    <xf numFmtId="0" fontId="12" fillId="45" borderId="1" xfId="0" applyFont="1" applyFill="1" applyBorder="1" applyAlignment="1" applyProtection="1">
      <alignment horizontal="center" vertical="center" wrapText="1"/>
    </xf>
    <xf numFmtId="0" fontId="8" fillId="61" borderId="1" xfId="0" applyFont="1" applyFill="1" applyBorder="1" applyAlignment="1" applyProtection="1">
      <alignment horizontal="center" vertical="center" wrapText="1"/>
      <protection locked="0"/>
    </xf>
    <xf numFmtId="164" fontId="8" fillId="0" borderId="1" xfId="3094" applyNumberFormat="1" applyFont="1" applyFill="1" applyBorder="1" applyAlignment="1" applyProtection="1">
      <alignment vertical="center"/>
    </xf>
    <xf numFmtId="44" fontId="8" fillId="0" borderId="1" xfId="3095" applyNumberFormat="1" applyFont="1" applyFill="1" applyBorder="1" applyAlignment="1" applyProtection="1">
      <alignment vertical="center"/>
    </xf>
    <xf numFmtId="44" fontId="8" fillId="63" borderId="1" xfId="3095" applyNumberFormat="1" applyFont="1" applyFill="1" applyBorder="1" applyAlignment="1" applyProtection="1">
      <alignment vertical="center"/>
    </xf>
    <xf numFmtId="164" fontId="8" fillId="4" borderId="1" xfId="3094" applyNumberFormat="1" applyFont="1" applyFill="1" applyBorder="1" applyAlignment="1" applyProtection="1">
      <alignment vertical="center"/>
      <protection locked="0"/>
    </xf>
    <xf numFmtId="44" fontId="8" fillId="4" borderId="1" xfId="3095" applyNumberFormat="1" applyFont="1" applyFill="1" applyBorder="1" applyAlignment="1" applyProtection="1">
      <alignment vertical="center"/>
      <protection locked="0"/>
    </xf>
    <xf numFmtId="0" fontId="12" fillId="61" borderId="24" xfId="0" applyFont="1" applyFill="1" applyBorder="1" applyAlignment="1" applyProtection="1">
      <alignment horizontal="centerContinuous" vertical="center" wrapText="1"/>
      <protection locked="0"/>
    </xf>
    <xf numFmtId="0" fontId="12" fillId="61" borderId="7" xfId="0" applyFont="1" applyFill="1" applyBorder="1" applyAlignment="1" applyProtection="1">
      <alignment horizontal="centerContinuous" vertical="center" wrapText="1"/>
      <protection locked="0"/>
    </xf>
    <xf numFmtId="0" fontId="12" fillId="61" borderId="58" xfId="0" applyFont="1" applyFill="1" applyBorder="1" applyAlignment="1" applyProtection="1">
      <alignment horizontal="centerContinuous" vertical="center" wrapText="1"/>
      <protection locked="0"/>
    </xf>
    <xf numFmtId="44" fontId="11" fillId="4" borderId="1" xfId="3095" applyNumberFormat="1" applyFont="1" applyFill="1" applyBorder="1" applyAlignment="1" applyProtection="1">
      <alignment horizontal="center" wrapText="1"/>
      <protection locked="0"/>
    </xf>
    <xf numFmtId="44" fontId="11" fillId="63" borderId="1" xfId="3095" applyNumberFormat="1" applyFont="1" applyFill="1" applyBorder="1" applyAlignment="1" applyProtection="1">
      <alignment horizontal="center" wrapText="1"/>
    </xf>
    <xf numFmtId="10" fontId="11" fillId="63" borderId="1" xfId="3097" applyNumberFormat="1" applyFont="1" applyFill="1" applyBorder="1" applyAlignment="1" applyProtection="1">
      <alignment horizontal="right" wrapText="1"/>
    </xf>
    <xf numFmtId="0" fontId="12" fillId="61" borderId="1" xfId="0" applyFont="1" applyFill="1" applyBorder="1" applyAlignment="1" applyProtection="1">
      <alignment horizontal="centerContinuous" vertical="center" wrapText="1"/>
      <protection locked="0"/>
    </xf>
    <xf numFmtId="0" fontId="8" fillId="0" borderId="0" xfId="0" applyFont="1" applyAlignment="1" applyProtection="1">
      <alignment vertical="center"/>
    </xf>
    <xf numFmtId="10" fontId="11" fillId="61" borderId="1" xfId="3097" applyNumberFormat="1" applyFont="1" applyFill="1" applyBorder="1" applyAlignment="1" applyProtection="1">
      <alignment horizontal="right" vertical="center" wrapText="1"/>
      <protection locked="0"/>
    </xf>
    <xf numFmtId="0" fontId="3" fillId="0" borderId="0" xfId="3098" applyFont="1" applyProtection="1"/>
    <xf numFmtId="0" fontId="7" fillId="0" borderId="0" xfId="3098" applyFont="1" applyFill="1" applyAlignment="1" applyProtection="1">
      <alignment horizontal="left"/>
    </xf>
    <xf numFmtId="164" fontId="221" fillId="0" borderId="0" xfId="3098" applyNumberFormat="1" applyFont="1" applyAlignment="1" applyProtection="1">
      <alignment horizontal="center"/>
    </xf>
    <xf numFmtId="0" fontId="3" fillId="0" borderId="0" xfId="0" applyFont="1" applyProtection="1"/>
    <xf numFmtId="164" fontId="221" fillId="0" borderId="0" xfId="3098" applyNumberFormat="1" applyFont="1" applyFill="1" applyAlignment="1" applyProtection="1">
      <alignment horizontal="center"/>
    </xf>
    <xf numFmtId="0" fontId="40" fillId="0" borderId="0" xfId="0" applyFont="1" applyFill="1" applyAlignment="1" applyProtection="1">
      <alignment horizontal="left" vertical="top"/>
    </xf>
    <xf numFmtId="0" fontId="3" fillId="0" borderId="0" xfId="3098" applyFont="1" applyAlignment="1" applyProtection="1">
      <alignment vertical="center"/>
    </xf>
    <xf numFmtId="164" fontId="221" fillId="0" borderId="0" xfId="3098" applyNumberFormat="1" applyFont="1" applyAlignment="1" applyProtection="1">
      <alignment horizontal="center" vertical="center"/>
    </xf>
    <xf numFmtId="0" fontId="3" fillId="0" borderId="0" xfId="3098" applyFont="1" applyFill="1" applyBorder="1" applyProtection="1"/>
    <xf numFmtId="164" fontId="221" fillId="0" borderId="0" xfId="3098" applyNumberFormat="1" applyFont="1" applyFill="1" applyBorder="1" applyAlignment="1" applyProtection="1">
      <alignment horizontal="center"/>
    </xf>
    <xf numFmtId="0" fontId="221" fillId="0" borderId="0" xfId="3098" applyFont="1" applyFill="1" applyBorder="1" applyAlignment="1" applyProtection="1">
      <alignment horizontal="centerContinuous" vertical="center"/>
    </xf>
    <xf numFmtId="0" fontId="221" fillId="0" borderId="0" xfId="3098" applyFont="1" applyFill="1" applyBorder="1" applyAlignment="1" applyProtection="1">
      <alignment horizontal="centerContinuous"/>
    </xf>
    <xf numFmtId="0" fontId="7" fillId="65" borderId="1" xfId="3098" applyFont="1" applyFill="1" applyBorder="1" applyAlignment="1" applyProtection="1">
      <alignment horizontal="center" vertical="center" wrapText="1"/>
    </xf>
    <xf numFmtId="167" fontId="7" fillId="65" borderId="1" xfId="3098" applyNumberFormat="1" applyFont="1" applyFill="1" applyBorder="1" applyAlignment="1" applyProtection="1">
      <alignment horizontal="center" vertical="center" wrapText="1"/>
    </xf>
    <xf numFmtId="0" fontId="11" fillId="0" borderId="91" xfId="3098" applyFont="1" applyFill="1" applyBorder="1" applyAlignment="1" applyProtection="1">
      <alignment horizontal="center"/>
    </xf>
    <xf numFmtId="39" fontId="11" fillId="0" borderId="91" xfId="3098" applyNumberFormat="1" applyFont="1" applyFill="1" applyBorder="1" applyProtection="1"/>
    <xf numFmtId="164" fontId="11" fillId="0" borderId="91" xfId="3098" applyNumberFormat="1" applyFont="1" applyFill="1" applyBorder="1" applyProtection="1"/>
    <xf numFmtId="44" fontId="8" fillId="4" borderId="91" xfId="3095" applyFont="1" applyFill="1" applyBorder="1" applyProtection="1">
      <protection locked="0"/>
    </xf>
    <xf numFmtId="44" fontId="8" fillId="0" borderId="91" xfId="3095" applyFont="1" applyFill="1" applyBorder="1" applyProtection="1"/>
    <xf numFmtId="0" fontId="11" fillId="0" borderId="93" xfId="3098" applyFont="1" applyFill="1" applyBorder="1" applyAlignment="1" applyProtection="1">
      <alignment horizontal="center"/>
    </xf>
    <xf numFmtId="39" fontId="11" fillId="0" borderId="93" xfId="3098" applyNumberFormat="1" applyFont="1" applyFill="1" applyBorder="1" applyProtection="1"/>
    <xf numFmtId="164" fontId="11" fillId="0" borderId="93" xfId="3098" applyNumberFormat="1" applyFont="1" applyFill="1" applyBorder="1" applyProtection="1"/>
    <xf numFmtId="44" fontId="8" fillId="4" borderId="93" xfId="3095" applyFont="1" applyFill="1" applyBorder="1" applyProtection="1">
      <protection locked="0"/>
    </xf>
    <xf numFmtId="44" fontId="8" fillId="0" borderId="93" xfId="3095" applyFont="1" applyFill="1" applyBorder="1" applyProtection="1"/>
    <xf numFmtId="0" fontId="11" fillId="0" borderId="94" xfId="3098" applyFont="1" applyFill="1" applyBorder="1" applyAlignment="1" applyProtection="1">
      <alignment horizontal="center"/>
    </xf>
    <xf numFmtId="39" fontId="11" fillId="0" borderId="94" xfId="3098" applyNumberFormat="1" applyFont="1" applyFill="1" applyBorder="1" applyProtection="1"/>
    <xf numFmtId="164" fontId="11" fillId="0" borderId="94" xfId="3098" applyNumberFormat="1" applyFont="1" applyFill="1" applyBorder="1" applyProtection="1"/>
    <xf numFmtId="44" fontId="8" fillId="0" borderId="94" xfId="3095" applyFont="1" applyFill="1" applyBorder="1" applyProtection="1"/>
    <xf numFmtId="44" fontId="8" fillId="4" borderId="92" xfId="3095" applyFont="1" applyFill="1" applyBorder="1" applyProtection="1">
      <protection locked="0"/>
    </xf>
    <xf numFmtId="44" fontId="8" fillId="0" borderId="92" xfId="3095" applyFont="1" applyFill="1" applyBorder="1" applyProtection="1"/>
    <xf numFmtId="44" fontId="8" fillId="0" borderId="25" xfId="2075" applyNumberFormat="1" applyFont="1" applyFill="1" applyBorder="1" applyAlignment="1" applyProtection="1"/>
    <xf numFmtId="0" fontId="7" fillId="65" borderId="21" xfId="0" quotePrefix="1" applyFont="1" applyFill="1" applyBorder="1" applyAlignment="1">
      <alignment horizontal="centerContinuous" vertical="center"/>
    </xf>
    <xf numFmtId="0" fontId="8" fillId="0" borderId="59" xfId="2632" applyNumberFormat="1" applyFont="1" applyFill="1" applyBorder="1" applyAlignment="1" applyProtection="1">
      <alignment horizontal="left"/>
    </xf>
    <xf numFmtId="0" fontId="8" fillId="0" borderId="58" xfId="2632" applyNumberFormat="1" applyFont="1" applyFill="1" applyBorder="1" applyAlignment="1" applyProtection="1">
      <alignment horizontal="left"/>
    </xf>
    <xf numFmtId="44" fontId="4" fillId="63" borderId="18" xfId="3095" applyFont="1" applyFill="1" applyBorder="1" applyAlignment="1" applyProtection="1">
      <alignment vertical="center"/>
    </xf>
    <xf numFmtId="265" fontId="221" fillId="65" borderId="24" xfId="3080" applyFont="1" applyFill="1" applyBorder="1" applyAlignment="1" applyProtection="1">
      <alignment horizontal="centerContinuous" vertical="center"/>
    </xf>
    <xf numFmtId="265" fontId="221" fillId="65" borderId="7" xfId="3080" applyFont="1" applyFill="1" applyBorder="1" applyAlignment="1" applyProtection="1">
      <alignment horizontal="centerContinuous" vertical="center"/>
    </xf>
    <xf numFmtId="265" fontId="221" fillId="65" borderId="58" xfId="3080" applyFont="1" applyFill="1" applyBorder="1" applyAlignment="1" applyProtection="1">
      <alignment horizontal="centerContinuous" vertical="center"/>
    </xf>
    <xf numFmtId="265" fontId="7" fillId="65" borderId="1" xfId="3080" applyFont="1" applyFill="1" applyBorder="1" applyAlignment="1" applyProtection="1">
      <alignment horizontal="center" vertical="center" wrapText="1"/>
    </xf>
    <xf numFmtId="44" fontId="8" fillId="0" borderId="95" xfId="3095" applyFont="1" applyFill="1" applyBorder="1" applyProtection="1"/>
    <xf numFmtId="44" fontId="0" fillId="63" borderId="1" xfId="0" applyNumberFormat="1" applyFill="1" applyBorder="1"/>
    <xf numFmtId="44" fontId="0" fillId="63" borderId="1" xfId="0" applyNumberFormat="1" applyFill="1" applyBorder="1" applyProtection="1"/>
    <xf numFmtId="0" fontId="11" fillId="63" borderId="94" xfId="3098" applyFont="1" applyFill="1" applyBorder="1" applyAlignment="1" applyProtection="1">
      <alignment horizontal="center"/>
    </xf>
    <xf numFmtId="39" fontId="11" fillId="63" borderId="94" xfId="3098" applyNumberFormat="1" applyFont="1" applyFill="1" applyBorder="1" applyProtection="1"/>
    <xf numFmtId="164" fontId="11" fillId="63" borderId="94" xfId="3098" applyNumberFormat="1" applyFont="1" applyFill="1" applyBorder="1" applyProtection="1"/>
    <xf numFmtId="0" fontId="11" fillId="0" borderId="95" xfId="3098" applyFont="1" applyFill="1" applyBorder="1" applyAlignment="1" applyProtection="1">
      <alignment horizontal="center"/>
    </xf>
    <xf numFmtId="39" fontId="11" fillId="0" borderId="95" xfId="3098" applyNumberFormat="1" applyFont="1" applyFill="1" applyBorder="1" applyProtection="1"/>
    <xf numFmtId="164" fontId="11" fillId="0" borderId="95" xfId="3098" applyNumberFormat="1" applyFont="1" applyFill="1" applyBorder="1" applyProtection="1"/>
    <xf numFmtId="0" fontId="11" fillId="63" borderId="1" xfId="3098" applyFont="1" applyFill="1" applyBorder="1" applyAlignment="1" applyProtection="1">
      <alignment horizontal="center"/>
    </xf>
    <xf numFmtId="39" fontId="11" fillId="63" borderId="1" xfId="3098" applyNumberFormat="1" applyFont="1" applyFill="1" applyBorder="1" applyProtection="1"/>
    <xf numFmtId="164" fontId="11" fillId="63" borderId="1" xfId="3098" applyNumberFormat="1" applyFont="1" applyFill="1" applyBorder="1" applyProtection="1"/>
    <xf numFmtId="44" fontId="8" fillId="67" borderId="1" xfId="2075" applyNumberFormat="1" applyFont="1" applyFill="1" applyBorder="1" applyAlignment="1" applyProtection="1"/>
    <xf numFmtId="0" fontId="2" fillId="0" borderId="0" xfId="3099" applyFont="1" applyFill="1" applyProtection="1"/>
    <xf numFmtId="0" fontId="2" fillId="0" borderId="0" xfId="3099" applyFont="1" applyProtection="1"/>
    <xf numFmtId="164" fontId="221" fillId="0" borderId="0" xfId="3099" applyNumberFormat="1" applyFont="1" applyAlignment="1" applyProtection="1">
      <alignment horizontal="center"/>
    </xf>
    <xf numFmtId="0" fontId="2" fillId="0" borderId="0" xfId="0" applyFont="1" applyProtection="1"/>
    <xf numFmtId="0" fontId="7" fillId="0" borderId="0" xfId="0" applyFont="1" applyFill="1" applyAlignment="1" applyProtection="1">
      <alignment horizontal="left"/>
    </xf>
    <xf numFmtId="0" fontId="12" fillId="0" borderId="0" xfId="3099" applyFont="1" applyFill="1" applyBorder="1" applyAlignment="1" applyProtection="1">
      <alignment horizontal="center" vertical="center" wrapText="1"/>
    </xf>
    <xf numFmtId="0" fontId="7" fillId="0" borderId="0" xfId="3099" applyFont="1" applyFill="1" applyAlignment="1" applyProtection="1">
      <alignment horizontal="left"/>
    </xf>
    <xf numFmtId="0" fontId="2" fillId="0" borderId="0" xfId="3099" applyFont="1" applyAlignment="1" applyProtection="1">
      <alignment vertical="center"/>
    </xf>
    <xf numFmtId="164" fontId="221" fillId="0" borderId="0" xfId="3099" applyNumberFormat="1" applyFont="1" applyAlignment="1" applyProtection="1">
      <alignment horizontal="center" vertical="center"/>
    </xf>
    <xf numFmtId="0" fontId="2" fillId="0" borderId="0" xfId="3099" applyFont="1" applyFill="1" applyBorder="1" applyProtection="1"/>
    <xf numFmtId="164" fontId="221" fillId="0" borderId="0" xfId="3099" applyNumberFormat="1" applyFont="1" applyFill="1" applyBorder="1" applyAlignment="1" applyProtection="1">
      <alignment horizontal="center"/>
    </xf>
    <xf numFmtId="0" fontId="221" fillId="0" borderId="0" xfId="3099" applyFont="1" applyFill="1" applyBorder="1" applyAlignment="1" applyProtection="1">
      <alignment horizontal="centerContinuous" vertical="center"/>
    </xf>
    <xf numFmtId="0" fontId="221" fillId="0" borderId="0" xfId="3099" applyFont="1" applyFill="1" applyBorder="1" applyAlignment="1" applyProtection="1">
      <alignment horizontal="centerContinuous"/>
    </xf>
    <xf numFmtId="0" fontId="11" fillId="0" borderId="0" xfId="3099" applyFont="1" applyFill="1" applyBorder="1" applyProtection="1"/>
    <xf numFmtId="164" fontId="12" fillId="0" borderId="0" xfId="3099" applyNumberFormat="1" applyFont="1" applyFill="1" applyBorder="1" applyAlignment="1" applyProtection="1">
      <alignment horizontal="center"/>
    </xf>
    <xf numFmtId="0" fontId="12" fillId="65" borderId="20" xfId="0" applyFont="1" applyFill="1" applyBorder="1" applyAlignment="1" applyProtection="1">
      <alignment horizontal="centerContinuous" vertical="center"/>
    </xf>
    <xf numFmtId="0" fontId="12" fillId="65" borderId="19" xfId="0" applyFont="1" applyFill="1" applyBorder="1" applyAlignment="1" applyProtection="1">
      <alignment horizontal="centerContinuous" vertical="center"/>
    </xf>
    <xf numFmtId="0" fontId="11" fillId="65" borderId="72" xfId="3099" applyFont="1" applyFill="1" applyBorder="1" applyAlignment="1" applyProtection="1">
      <alignment horizontal="centerContinuous"/>
    </xf>
    <xf numFmtId="0" fontId="12" fillId="65" borderId="20" xfId="0" applyFont="1" applyFill="1" applyBorder="1" applyAlignment="1" applyProtection="1">
      <alignment horizontal="left" vertical="center"/>
    </xf>
    <xf numFmtId="0" fontId="12" fillId="65" borderId="18" xfId="0" applyFont="1" applyFill="1" applyBorder="1" applyAlignment="1" applyProtection="1">
      <alignment horizontal="centerContinuous" vertical="center"/>
    </xf>
    <xf numFmtId="0" fontId="12" fillId="65" borderId="0" xfId="0" applyFont="1" applyFill="1" applyBorder="1" applyAlignment="1" applyProtection="1">
      <alignment horizontal="centerContinuous" vertical="center"/>
    </xf>
    <xf numFmtId="0" fontId="11" fillId="65" borderId="16" xfId="3099" applyFont="1" applyFill="1" applyBorder="1" applyAlignment="1" applyProtection="1">
      <alignment horizontal="centerContinuous"/>
    </xf>
    <xf numFmtId="0" fontId="12" fillId="65" borderId="18" xfId="0" applyFont="1" applyFill="1" applyBorder="1" applyAlignment="1" applyProtection="1">
      <alignment horizontal="left" vertical="center"/>
    </xf>
    <xf numFmtId="0" fontId="12" fillId="65" borderId="21" xfId="0" quotePrefix="1" applyFont="1" applyFill="1" applyBorder="1" applyAlignment="1" applyProtection="1">
      <alignment horizontal="centerContinuous" vertical="center"/>
    </xf>
    <xf numFmtId="0" fontId="12" fillId="65" borderId="11" xfId="0" applyFont="1" applyFill="1" applyBorder="1" applyAlignment="1" applyProtection="1">
      <alignment horizontal="centerContinuous" vertical="center"/>
    </xf>
    <xf numFmtId="0" fontId="11" fillId="65" borderId="59" xfId="3099" applyFont="1" applyFill="1" applyBorder="1" applyAlignment="1" applyProtection="1">
      <alignment horizontal="centerContinuous"/>
    </xf>
    <xf numFmtId="0" fontId="221" fillId="65" borderId="21" xfId="3099" applyFont="1" applyFill="1" applyBorder="1" applyAlignment="1" applyProtection="1">
      <alignment horizontal="centerContinuous" vertical="center"/>
    </xf>
    <xf numFmtId="0" fontId="221" fillId="65" borderId="11" xfId="3099" applyFont="1" applyFill="1" applyBorder="1" applyAlignment="1" applyProtection="1">
      <alignment horizontal="centerContinuous" vertical="center"/>
    </xf>
    <xf numFmtId="0" fontId="221" fillId="65" borderId="59" xfId="3099" applyFont="1" applyFill="1" applyBorder="1" applyAlignment="1" applyProtection="1">
      <alignment horizontal="centerContinuous" vertical="center"/>
    </xf>
    <xf numFmtId="0" fontId="221" fillId="65" borderId="24" xfId="3099" applyFont="1" applyFill="1" applyBorder="1" applyAlignment="1" applyProtection="1">
      <alignment horizontal="centerContinuous" vertical="center"/>
    </xf>
    <xf numFmtId="0" fontId="221" fillId="65" borderId="7" xfId="3099" applyFont="1" applyFill="1" applyBorder="1" applyAlignment="1" applyProtection="1">
      <alignment horizontal="centerContinuous" vertical="center"/>
    </xf>
    <xf numFmtId="0" fontId="221" fillId="65" borderId="58" xfId="3099" applyFont="1" applyFill="1" applyBorder="1" applyAlignment="1" applyProtection="1">
      <alignment horizontal="centerContinuous" vertical="center"/>
    </xf>
    <xf numFmtId="0" fontId="221" fillId="65" borderId="1" xfId="3099" applyFont="1" applyFill="1" applyBorder="1" applyAlignment="1" applyProtection="1">
      <alignment horizontal="centerContinuous" vertical="center"/>
    </xf>
    <xf numFmtId="0" fontId="243" fillId="0" borderId="0" xfId="3099" applyFont="1" applyFill="1" applyAlignment="1" applyProtection="1">
      <alignment wrapText="1"/>
    </xf>
    <xf numFmtId="167" fontId="7" fillId="65" borderId="1" xfId="3099" applyNumberFormat="1" applyFont="1" applyFill="1" applyBorder="1" applyAlignment="1" applyProtection="1">
      <alignment horizontal="center" vertical="center" wrapText="1"/>
    </xf>
    <xf numFmtId="0" fontId="7" fillId="65" borderId="1" xfId="3099" applyFont="1" applyFill="1" applyBorder="1" applyAlignment="1" applyProtection="1">
      <alignment horizontal="center" vertical="center" wrapText="1"/>
    </xf>
    <xf numFmtId="0" fontId="12" fillId="65" borderId="25" xfId="3099" applyFont="1" applyFill="1" applyBorder="1" applyAlignment="1" applyProtection="1">
      <alignment horizontal="center" vertical="center" wrapText="1"/>
    </xf>
    <xf numFmtId="0" fontId="12" fillId="65" borderId="59" xfId="3099" applyFont="1" applyFill="1" applyBorder="1" applyAlignment="1" applyProtection="1">
      <alignment horizontal="center" vertical="center" wrapText="1"/>
    </xf>
    <xf numFmtId="0" fontId="243" fillId="0" borderId="0" xfId="3099" applyFont="1" applyFill="1" applyProtection="1"/>
    <xf numFmtId="0" fontId="11" fillId="0" borderId="91" xfId="3099" applyFont="1" applyFill="1" applyBorder="1" applyAlignment="1" applyProtection="1">
      <alignment horizontal="center"/>
    </xf>
    <xf numFmtId="39" fontId="11" fillId="0" borderId="91" xfId="3099" applyNumberFormat="1" applyFont="1" applyFill="1" applyBorder="1" applyProtection="1"/>
    <xf numFmtId="164" fontId="11" fillId="0" borderId="91" xfId="3099" applyNumberFormat="1" applyFont="1" applyFill="1" applyBorder="1" applyProtection="1"/>
    <xf numFmtId="168" fontId="8" fillId="0" borderId="91" xfId="3097" applyNumberFormat="1" applyFont="1" applyFill="1" applyBorder="1" applyProtection="1"/>
    <xf numFmtId="168" fontId="8" fillId="63" borderId="91" xfId="3097" applyNumberFormat="1" applyFont="1" applyFill="1" applyBorder="1" applyAlignment="1" applyProtection="1">
      <alignment horizontal="right"/>
    </xf>
    <xf numFmtId="0" fontId="11" fillId="0" borderId="93" xfId="3099" applyFont="1" applyFill="1" applyBorder="1" applyAlignment="1" applyProtection="1">
      <alignment horizontal="center"/>
    </xf>
    <xf numFmtId="39" fontId="11" fillId="0" borderId="93" xfId="3099" applyNumberFormat="1" applyFont="1" applyFill="1" applyBorder="1" applyProtection="1"/>
    <xf numFmtId="164" fontId="11" fillId="0" borderId="93" xfId="3099" applyNumberFormat="1" applyFont="1" applyFill="1" applyBorder="1" applyProtection="1"/>
    <xf numFmtId="168" fontId="8" fillId="0" borderId="93" xfId="3097" applyNumberFormat="1" applyFont="1" applyFill="1" applyBorder="1" applyProtection="1"/>
    <xf numFmtId="168" fontId="8" fillId="63" borderId="93" xfId="3097" applyNumberFormat="1" applyFont="1" applyFill="1" applyBorder="1" applyAlignment="1" applyProtection="1">
      <alignment horizontal="right"/>
    </xf>
    <xf numFmtId="168" fontId="8" fillId="0" borderId="94" xfId="3097" applyNumberFormat="1" applyFont="1" applyFill="1" applyBorder="1" applyProtection="1"/>
    <xf numFmtId="168" fontId="8" fillId="63" borderId="94" xfId="3097" applyNumberFormat="1" applyFont="1" applyFill="1" applyBorder="1" applyAlignment="1" applyProtection="1">
      <alignment horizontal="right"/>
    </xf>
    <xf numFmtId="0" fontId="243" fillId="0" borderId="0" xfId="3099" applyFont="1" applyFill="1" applyBorder="1" applyProtection="1"/>
    <xf numFmtId="0" fontId="11" fillId="0" borderId="0" xfId="3099" applyFont="1" applyFill="1" applyBorder="1" applyAlignment="1" applyProtection="1">
      <alignment horizontal="center"/>
    </xf>
    <xf numFmtId="39" fontId="11" fillId="0" borderId="0" xfId="3099" applyNumberFormat="1" applyFont="1" applyFill="1" applyBorder="1" applyProtection="1"/>
    <xf numFmtId="164" fontId="11" fillId="0" borderId="0" xfId="3099" applyNumberFormat="1" applyFont="1" applyFill="1" applyBorder="1" applyProtection="1"/>
    <xf numFmtId="44" fontId="8" fillId="0" borderId="0" xfId="3095" applyFont="1" applyFill="1" applyBorder="1" applyProtection="1"/>
    <xf numFmtId="0" fontId="232" fillId="0" borderId="0" xfId="3099" applyFont="1" applyAlignment="1" applyProtection="1">
      <alignment vertical="top"/>
    </xf>
    <xf numFmtId="168" fontId="8" fillId="63" borderId="25" xfId="3097" applyNumberFormat="1" applyFont="1" applyFill="1" applyBorder="1" applyProtection="1"/>
    <xf numFmtId="168" fontId="8" fillId="63" borderId="25" xfId="3097" applyNumberFormat="1" applyFont="1" applyFill="1" applyBorder="1" applyAlignment="1" applyProtection="1">
      <alignment horizontal="right"/>
    </xf>
    <xf numFmtId="0" fontId="11" fillId="63" borderId="1" xfId="3099" applyFont="1" applyFill="1" applyBorder="1" applyAlignment="1" applyProtection="1">
      <alignment horizontal="center"/>
    </xf>
    <xf numFmtId="39" fontId="11" fillId="63" borderId="1" xfId="3099" applyNumberFormat="1" applyFont="1" applyFill="1" applyBorder="1" applyProtection="1"/>
    <xf numFmtId="164" fontId="11" fillId="63" borderId="1" xfId="3099" applyNumberFormat="1" applyFont="1" applyFill="1" applyBorder="1" applyProtection="1"/>
    <xf numFmtId="44" fontId="8" fillId="63" borderId="1" xfId="3095" applyFont="1" applyFill="1" applyBorder="1" applyProtection="1"/>
    <xf numFmtId="168" fontId="8" fillId="63" borderId="1" xfId="3097" applyNumberFormat="1" applyFont="1" applyFill="1" applyBorder="1" applyProtection="1"/>
    <xf numFmtId="44" fontId="8" fillId="4" borderId="95" xfId="3095" applyFont="1" applyFill="1" applyBorder="1" applyProtection="1">
      <protection locked="0"/>
    </xf>
    <xf numFmtId="44" fontId="8" fillId="4" borderId="94" xfId="3095" applyFont="1" applyFill="1" applyBorder="1" applyProtection="1">
      <protection locked="0"/>
    </xf>
    <xf numFmtId="265" fontId="8" fillId="0" borderId="0" xfId="3100" applyFont="1" applyAlignment="1" applyProtection="1">
      <alignment horizontal="center"/>
    </xf>
    <xf numFmtId="265" fontId="8" fillId="0" borderId="0" xfId="3100" applyFont="1" applyProtection="1"/>
    <xf numFmtId="0" fontId="40" fillId="0" borderId="0" xfId="3100" applyNumberFormat="1" applyFont="1" applyFill="1" applyAlignment="1" applyProtection="1">
      <alignment horizontal="left"/>
    </xf>
    <xf numFmtId="265" fontId="216" fillId="0" borderId="0" xfId="3100" applyProtection="1"/>
    <xf numFmtId="265" fontId="34" fillId="0" borderId="0" xfId="3100" applyFont="1" applyProtection="1"/>
    <xf numFmtId="0" fontId="40" fillId="0" borderId="0" xfId="3100" applyNumberFormat="1" applyFont="1" applyFill="1" applyProtection="1"/>
    <xf numFmtId="265" fontId="34" fillId="0" borderId="0" xfId="3100" applyFont="1" applyFill="1" applyProtection="1"/>
    <xf numFmtId="265" fontId="7" fillId="0" borderId="0" xfId="3100" applyFont="1" applyFill="1" applyBorder="1" applyAlignment="1" applyProtection="1">
      <alignment horizontal="centerContinuous" vertical="center" wrapText="1"/>
    </xf>
    <xf numFmtId="0" fontId="40" fillId="30" borderId="0" xfId="3100" applyNumberFormat="1" applyFont="1" applyFill="1" applyProtection="1"/>
    <xf numFmtId="265" fontId="40" fillId="0" borderId="0" xfId="3100" applyFont="1" applyFill="1" applyAlignment="1" applyProtection="1">
      <alignment horizontal="left"/>
    </xf>
    <xf numFmtId="265" fontId="8" fillId="0" borderId="0" xfId="3100" applyFont="1" applyFill="1" applyProtection="1"/>
    <xf numFmtId="265" fontId="8" fillId="0" borderId="0" xfId="3100" applyFont="1" applyFill="1" applyAlignment="1" applyProtection="1">
      <alignment horizontal="center"/>
    </xf>
    <xf numFmtId="0" fontId="7" fillId="65" borderId="35" xfId="0" applyFont="1" applyFill="1" applyBorder="1" applyAlignment="1" applyProtection="1">
      <alignment horizontal="center" wrapText="1"/>
    </xf>
    <xf numFmtId="0" fontId="7" fillId="65" borderId="20" xfId="0" applyFont="1" applyFill="1" applyBorder="1" applyAlignment="1" applyProtection="1">
      <alignment wrapText="1"/>
    </xf>
    <xf numFmtId="265" fontId="8" fillId="0" borderId="0" xfId="3100" applyFont="1" applyAlignment="1" applyProtection="1">
      <alignment vertical="center" wrapText="1"/>
    </xf>
    <xf numFmtId="0" fontId="7" fillId="65" borderId="43" xfId="0" applyFont="1" applyFill="1" applyBorder="1" applyAlignment="1" applyProtection="1">
      <alignment horizontal="center" wrapText="1"/>
    </xf>
    <xf numFmtId="0" fontId="7" fillId="65" borderId="18" xfId="0" applyFont="1" applyFill="1" applyBorder="1" applyAlignment="1" applyProtection="1">
      <alignment wrapText="1"/>
    </xf>
    <xf numFmtId="0" fontId="7" fillId="65" borderId="21" xfId="0" applyFont="1" applyFill="1" applyBorder="1" applyAlignment="1" applyProtection="1">
      <alignment wrapText="1"/>
    </xf>
    <xf numFmtId="0" fontId="7" fillId="65" borderId="21" xfId="0" applyFont="1" applyFill="1" applyBorder="1" applyAlignment="1" applyProtection="1">
      <alignment horizontal="center" wrapText="1"/>
    </xf>
    <xf numFmtId="265" fontId="8" fillId="0" borderId="0" xfId="3100" applyFont="1" applyAlignment="1" applyProtection="1">
      <alignment wrapText="1"/>
    </xf>
    <xf numFmtId="0" fontId="8" fillId="0" borderId="25" xfId="3100" applyNumberFormat="1" applyFont="1" applyBorder="1" applyAlignment="1" applyProtection="1">
      <alignment horizontal="center"/>
    </xf>
    <xf numFmtId="164" fontId="8" fillId="67" borderId="1" xfId="3094" applyNumberFormat="1" applyFont="1" applyFill="1" applyBorder="1" applyProtection="1"/>
    <xf numFmtId="164" fontId="8" fillId="63" borderId="1" xfId="3094" applyNumberFormat="1" applyFont="1" applyFill="1" applyBorder="1" applyProtection="1"/>
    <xf numFmtId="265" fontId="8" fillId="30" borderId="21" xfId="3100" applyFont="1" applyFill="1" applyBorder="1" applyAlignment="1" applyProtection="1">
      <alignment horizontal="center"/>
    </xf>
    <xf numFmtId="265" fontId="8" fillId="30" borderId="21" xfId="3100" applyFont="1" applyFill="1" applyBorder="1" applyProtection="1"/>
    <xf numFmtId="265" fontId="8" fillId="30" borderId="11" xfId="3100" applyFont="1" applyFill="1" applyBorder="1" applyProtection="1"/>
    <xf numFmtId="265" fontId="8" fillId="30" borderId="59" xfId="3100" applyFont="1" applyFill="1" applyBorder="1" applyProtection="1"/>
    <xf numFmtId="44" fontId="8" fillId="63" borderId="24" xfId="2075" applyNumberFormat="1" applyFont="1" applyFill="1" applyBorder="1" applyProtection="1"/>
    <xf numFmtId="44" fontId="8" fillId="67" borderId="1" xfId="3095" applyFont="1" applyFill="1" applyBorder="1" applyProtection="1"/>
    <xf numFmtId="44" fontId="8" fillId="0" borderId="1" xfId="3095" applyFont="1" applyFill="1" applyBorder="1" applyProtection="1"/>
    <xf numFmtId="44" fontId="8" fillId="0" borderId="1" xfId="3095" applyNumberFormat="1" applyFont="1" applyFill="1" applyBorder="1" applyAlignment="1" applyProtection="1"/>
    <xf numFmtId="0" fontId="8" fillId="0" borderId="0" xfId="3100" applyNumberFormat="1" applyFont="1" applyBorder="1" applyAlignment="1" applyProtection="1">
      <alignment horizontal="center"/>
    </xf>
    <xf numFmtId="44" fontId="8" fillId="0" borderId="0" xfId="2075" applyNumberFormat="1" applyFont="1" applyFill="1" applyBorder="1" applyProtection="1"/>
    <xf numFmtId="265" fontId="11" fillId="0" borderId="0" xfId="3100" applyFont="1" applyFill="1" applyBorder="1" applyAlignment="1" applyProtection="1">
      <alignment vertical="center"/>
    </xf>
    <xf numFmtId="265" fontId="1" fillId="0" borderId="0" xfId="3100" applyFont="1" applyFill="1" applyBorder="1" applyProtection="1"/>
    <xf numFmtId="265" fontId="8" fillId="0" borderId="0" xfId="3100" applyFont="1" applyFill="1" applyBorder="1" applyProtection="1"/>
    <xf numFmtId="265" fontId="40" fillId="0" borderId="0" xfId="3100" applyFont="1" applyFill="1" applyProtection="1"/>
    <xf numFmtId="265" fontId="41" fillId="0" borderId="0" xfId="3100" applyFont="1" applyAlignment="1" applyProtection="1">
      <alignment horizontal="center"/>
    </xf>
    <xf numFmtId="0" fontId="8" fillId="30" borderId="21" xfId="3100" applyNumberFormat="1" applyFont="1" applyFill="1" applyBorder="1" applyAlignment="1" applyProtection="1">
      <alignment horizontal="center"/>
    </xf>
    <xf numFmtId="164" fontId="8" fillId="4" borderId="25" xfId="3094" applyNumberFormat="1" applyFont="1" applyFill="1" applyBorder="1" applyProtection="1">
      <protection locked="0"/>
    </xf>
    <xf numFmtId="164" fontId="8" fillId="0" borderId="1" xfId="3094" applyNumberFormat="1" applyFont="1" applyFill="1" applyBorder="1" applyProtection="1"/>
    <xf numFmtId="164" fontId="8" fillId="63" borderId="58" xfId="3094" applyNumberFormat="1" applyFont="1" applyFill="1" applyBorder="1" applyProtection="1"/>
    <xf numFmtId="265" fontId="7" fillId="0" borderId="0" xfId="3100" applyFont="1" applyFill="1" applyProtection="1"/>
    <xf numFmtId="44" fontId="8" fillId="67" borderId="25" xfId="3095" applyFont="1" applyFill="1" applyBorder="1" applyProtection="1"/>
    <xf numFmtId="44" fontId="8" fillId="0" borderId="25" xfId="3095" applyFont="1" applyFill="1" applyBorder="1" applyProtection="1"/>
    <xf numFmtId="0" fontId="8" fillId="0" borderId="1" xfId="0" applyNumberFormat="1" applyFont="1" applyFill="1" applyBorder="1" applyAlignment="1" applyProtection="1"/>
    <xf numFmtId="44" fontId="8" fillId="4" borderId="1" xfId="2062" applyNumberFormat="1" applyFont="1" applyFill="1" applyBorder="1" applyAlignment="1" applyProtection="1"/>
    <xf numFmtId="44" fontId="8" fillId="67" borderId="1" xfId="2062" applyNumberFormat="1" applyFont="1" applyFill="1" applyBorder="1" applyAlignment="1" applyProtection="1"/>
    <xf numFmtId="0" fontId="0" fillId="0" borderId="0" xfId="0" applyNumberFormat="1" applyBorder="1" applyAlignment="1">
      <alignment horizontal="center"/>
    </xf>
    <xf numFmtId="14" fontId="0" fillId="0" borderId="0" xfId="0" applyNumberFormat="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0" fillId="0" borderId="0" xfId="0" applyBorder="1" applyAlignment="1">
      <alignment horizontal="left"/>
    </xf>
    <xf numFmtId="39" fontId="0" fillId="0" borderId="0" xfId="0" applyNumberFormat="1" applyBorder="1"/>
    <xf numFmtId="164" fontId="0" fillId="0" borderId="0" xfId="0" applyNumberFormat="1" applyBorder="1"/>
    <xf numFmtId="44" fontId="0" fillId="0" borderId="0" xfId="0" applyNumberFormat="1" applyBorder="1"/>
    <xf numFmtId="49" fontId="11" fillId="0" borderId="21" xfId="3100" applyNumberFormat="1" applyFont="1" applyFill="1" applyBorder="1" applyAlignment="1" applyProtection="1">
      <alignment horizontal="left"/>
    </xf>
    <xf numFmtId="49" fontId="7" fillId="0" borderId="11" xfId="3100" applyNumberFormat="1" applyFont="1" applyFill="1" applyBorder="1" applyAlignment="1" applyProtection="1"/>
    <xf numFmtId="49" fontId="8" fillId="0" borderId="21" xfId="3101" applyNumberFormat="1" applyFont="1" applyFill="1" applyBorder="1" applyAlignment="1" applyProtection="1">
      <alignment horizontal="left"/>
      <protection locked="0"/>
    </xf>
    <xf numFmtId="49" fontId="11" fillId="0" borderId="24" xfId="3100" applyNumberFormat="1" applyFont="1" applyFill="1" applyBorder="1" applyAlignment="1" applyProtection="1">
      <alignment horizontal="left"/>
      <protection locked="0"/>
    </xf>
    <xf numFmtId="49" fontId="12" fillId="63" borderId="24" xfId="3100" applyNumberFormat="1" applyFont="1" applyFill="1" applyBorder="1" applyAlignment="1" applyProtection="1">
      <alignment vertical="center"/>
    </xf>
    <xf numFmtId="49" fontId="12" fillId="0" borderId="0" xfId="3100" applyNumberFormat="1" applyFont="1" applyFill="1" applyBorder="1" applyAlignment="1" applyProtection="1">
      <alignment vertical="center"/>
    </xf>
    <xf numFmtId="49" fontId="8" fillId="0" borderId="0" xfId="3100" applyNumberFormat="1" applyFont="1" applyProtection="1"/>
    <xf numFmtId="49" fontId="8" fillId="0" borderId="0" xfId="3100" applyNumberFormat="1" applyFont="1" applyFill="1" applyProtection="1"/>
    <xf numFmtId="49" fontId="7" fillId="65" borderId="35" xfId="0" applyNumberFormat="1" applyFont="1" applyFill="1" applyBorder="1" applyAlignment="1" applyProtection="1">
      <alignment wrapText="1"/>
    </xf>
    <xf numFmtId="49" fontId="7" fillId="65" borderId="43" xfId="0" applyNumberFormat="1" applyFont="1" applyFill="1" applyBorder="1" applyAlignment="1" applyProtection="1">
      <alignment wrapText="1"/>
    </xf>
    <xf numFmtId="49" fontId="7" fillId="65" borderId="25" xfId="0" applyNumberFormat="1" applyFont="1" applyFill="1" applyBorder="1" applyAlignment="1" applyProtection="1">
      <alignment wrapText="1"/>
    </xf>
    <xf numFmtId="49" fontId="11" fillId="0" borderId="25" xfId="3100" applyNumberFormat="1" applyFont="1" applyFill="1" applyBorder="1" applyAlignment="1" applyProtection="1">
      <alignment horizontal="left"/>
    </xf>
    <xf numFmtId="49" fontId="7" fillId="0" borderId="59" xfId="3100" applyNumberFormat="1" applyFont="1" applyFill="1" applyBorder="1" applyAlignment="1" applyProtection="1"/>
    <xf numFmtId="49" fontId="8" fillId="0" borderId="25" xfId="3101" applyNumberFormat="1" applyFont="1" applyFill="1" applyBorder="1" applyAlignment="1" applyProtection="1">
      <alignment horizontal="left"/>
    </xf>
    <xf numFmtId="49" fontId="11" fillId="0" borderId="1" xfId="3100" applyNumberFormat="1" applyFont="1" applyFill="1" applyBorder="1" applyAlignment="1" applyProtection="1">
      <alignment horizontal="left"/>
    </xf>
    <xf numFmtId="49" fontId="12" fillId="63" borderId="1" xfId="3100" applyNumberFormat="1" applyFont="1" applyFill="1" applyBorder="1" applyAlignment="1" applyProtection="1">
      <alignment vertical="center"/>
    </xf>
    <xf numFmtId="49" fontId="11" fillId="0" borderId="0" xfId="3100" applyNumberFormat="1" applyFont="1" applyFill="1" applyBorder="1" applyAlignment="1" applyProtection="1">
      <alignment vertical="center"/>
    </xf>
    <xf numFmtId="49" fontId="8" fillId="0" borderId="0" xfId="3100" applyNumberFormat="1" applyFont="1" applyAlignment="1" applyProtection="1">
      <alignment horizontal="center"/>
    </xf>
    <xf numFmtId="265" fontId="6" fillId="65" borderId="1" xfId="2313" applyFont="1" applyFill="1" applyBorder="1" applyAlignment="1">
      <alignment horizontal="center" vertical="center" wrapText="1"/>
    </xf>
    <xf numFmtId="265" fontId="216" fillId="0" borderId="0" xfId="2313" applyFill="1"/>
    <xf numFmtId="164" fontId="226" fillId="0" borderId="0" xfId="2313" applyNumberFormat="1" applyFont="1" applyFill="1" applyAlignment="1">
      <alignment horizontal="center"/>
    </xf>
    <xf numFmtId="0" fontId="220" fillId="0" borderId="8" xfId="0" applyFont="1" applyFill="1" applyBorder="1" applyAlignment="1" applyProtection="1">
      <alignment horizontal="center"/>
    </xf>
    <xf numFmtId="2" fontId="11" fillId="0" borderId="0" xfId="0" applyNumberFormat="1" applyFont="1" applyFill="1" applyBorder="1" applyAlignment="1">
      <alignment horizontal="center"/>
    </xf>
    <xf numFmtId="0" fontId="11" fillId="0" borderId="0" xfId="0" applyFont="1" applyBorder="1" applyAlignment="1" applyProtection="1">
      <alignment horizontal="center"/>
      <protection locked="0"/>
    </xf>
    <xf numFmtId="0" fontId="11" fillId="0" borderId="0" xfId="0" applyFont="1" applyBorder="1" applyAlignment="1" applyProtection="1">
      <alignment horizontal="left"/>
      <protection locked="0"/>
    </xf>
    <xf numFmtId="0" fontId="6" fillId="0" borderId="0" xfId="0" applyFont="1" applyAlignment="1" applyProtection="1">
      <alignment horizontal="center"/>
    </xf>
    <xf numFmtId="0" fontId="0" fillId="0" borderId="0" xfId="0" applyBorder="1" applyProtection="1"/>
    <xf numFmtId="0" fontId="20" fillId="0" borderId="0" xfId="0" applyFont="1" applyFill="1" applyBorder="1" applyAlignment="1" applyProtection="1">
      <alignment horizontal="left" vertical="center" wrapText="1"/>
    </xf>
    <xf numFmtId="0" fontId="20" fillId="0" borderId="0" xfId="0" applyFont="1" applyBorder="1" applyAlignment="1" applyProtection="1">
      <alignment horizontal="left" vertical="center" wrapText="1"/>
    </xf>
    <xf numFmtId="0" fontId="12" fillId="0" borderId="0" xfId="0" applyFont="1" applyAlignment="1" applyProtection="1">
      <alignment horizontal="left"/>
    </xf>
    <xf numFmtId="0" fontId="12" fillId="45" borderId="1" xfId="0" applyFont="1" applyFill="1" applyBorder="1" applyAlignment="1" applyProtection="1">
      <alignment horizontal="center"/>
    </xf>
    <xf numFmtId="0" fontId="12" fillId="45" borderId="1" xfId="0" applyFont="1" applyFill="1" applyBorder="1" applyAlignment="1" applyProtection="1">
      <alignment horizontal="center" wrapText="1"/>
    </xf>
    <xf numFmtId="0" fontId="12" fillId="45" borderId="24" xfId="0" applyFont="1" applyFill="1" applyBorder="1" applyAlignment="1" applyProtection="1">
      <alignment horizontal="center" wrapText="1"/>
    </xf>
    <xf numFmtId="0" fontId="11" fillId="0" borderId="1" xfId="0" applyFont="1" applyBorder="1" applyAlignment="1" applyProtection="1">
      <alignment horizontal="center"/>
    </xf>
    <xf numFmtId="0" fontId="0" fillId="0" borderId="43" xfId="0" applyNumberFormat="1" applyFill="1" applyBorder="1" applyProtection="1"/>
    <xf numFmtId="0" fontId="7" fillId="0" borderId="35" xfId="0" applyNumberFormat="1" applyFont="1" applyFill="1" applyBorder="1" applyProtection="1"/>
    <xf numFmtId="0" fontId="0" fillId="0" borderId="25" xfId="0" applyNumberFormat="1" applyFill="1" applyBorder="1" applyProtection="1"/>
    <xf numFmtId="0" fontId="1" fillId="67" borderId="0" xfId="0" quotePrefix="1" applyFont="1" applyFill="1" applyProtection="1"/>
    <xf numFmtId="0" fontId="1" fillId="67" borderId="0" xfId="0" applyFont="1" applyFill="1" applyProtection="1"/>
    <xf numFmtId="0" fontId="220" fillId="0" borderId="63" xfId="0" applyFont="1" applyFill="1" applyBorder="1" applyProtection="1"/>
    <xf numFmtId="0" fontId="226" fillId="0" borderId="16" xfId="0" applyFont="1" applyBorder="1" applyProtection="1">
      <protection locked="0"/>
    </xf>
    <xf numFmtId="0" fontId="11" fillId="0" borderId="19" xfId="0" applyFont="1" applyBorder="1" applyAlignment="1" applyProtection="1">
      <alignment horizontal="center"/>
    </xf>
    <xf numFmtId="0" fontId="11" fillId="0" borderId="0" xfId="0" applyFont="1" applyBorder="1" applyAlignment="1" applyProtection="1">
      <alignment horizontal="center"/>
    </xf>
    <xf numFmtId="0" fontId="11" fillId="0" borderId="0" xfId="0" applyFont="1" applyBorder="1" applyAlignment="1" applyProtection="1">
      <alignment horizontal="left"/>
    </xf>
    <xf numFmtId="0" fontId="0" fillId="0" borderId="0" xfId="0" applyBorder="1" applyProtection="1">
      <protection locked="0"/>
    </xf>
    <xf numFmtId="0" fontId="0" fillId="0" borderId="35" xfId="0" applyBorder="1" applyProtection="1"/>
    <xf numFmtId="0" fontId="0" fillId="0" borderId="43" xfId="0" applyFont="1" applyBorder="1" applyAlignment="1">
      <alignment vertical="center"/>
    </xf>
    <xf numFmtId="0" fontId="0" fillId="0" borderId="43" xfId="0" applyFont="1" applyBorder="1" applyAlignment="1">
      <alignment horizontal="left" vertical="center" indent="2"/>
    </xf>
    <xf numFmtId="0" fontId="12" fillId="45" borderId="24" xfId="2629" applyFont="1" applyFill="1" applyBorder="1" applyAlignment="1">
      <alignment horizontal="center" vertical="center" wrapText="1"/>
    </xf>
    <xf numFmtId="0" fontId="12" fillId="45" borderId="59" xfId="2629" applyFont="1" applyFill="1" applyBorder="1" applyAlignment="1">
      <alignment horizontal="center" vertical="center" wrapText="1"/>
    </xf>
    <xf numFmtId="0" fontId="12" fillId="45" borderId="58" xfId="2629" applyFont="1" applyFill="1" applyBorder="1" applyAlignment="1">
      <alignment horizontal="center" vertical="center" wrapText="1"/>
    </xf>
    <xf numFmtId="0" fontId="217" fillId="0" borderId="90" xfId="0" applyFont="1" applyFill="1" applyBorder="1" applyProtection="1"/>
    <xf numFmtId="0" fontId="1" fillId="0" borderId="0" xfId="0" applyFont="1" applyFill="1" applyProtection="1"/>
    <xf numFmtId="0" fontId="1" fillId="67" borderId="0" xfId="0" applyFont="1" applyFill="1" applyAlignment="1" applyProtection="1">
      <alignment horizontal="left"/>
    </xf>
    <xf numFmtId="0" fontId="1" fillId="0" borderId="37" xfId="0" applyFont="1" applyFill="1" applyBorder="1" applyAlignment="1" applyProtection="1">
      <alignment vertical="top"/>
    </xf>
    <xf numFmtId="0" fontId="1" fillId="0" borderId="63" xfId="0" applyFont="1" applyFill="1" applyBorder="1" applyProtection="1"/>
    <xf numFmtId="0" fontId="1" fillId="0" borderId="74" xfId="0" applyFont="1" applyFill="1" applyBorder="1" applyProtection="1"/>
    <xf numFmtId="0" fontId="1" fillId="0" borderId="90" xfId="0" applyFont="1" applyFill="1" applyBorder="1" applyAlignment="1" applyProtection="1">
      <alignment vertical="top"/>
    </xf>
    <xf numFmtId="0" fontId="1" fillId="0" borderId="0" xfId="0" applyFont="1" applyFill="1" applyBorder="1" applyProtection="1"/>
    <xf numFmtId="0" fontId="1" fillId="0" borderId="77" xfId="0" applyFont="1" applyFill="1" applyBorder="1" applyProtection="1"/>
    <xf numFmtId="0" fontId="1" fillId="0" borderId="0" xfId="0" applyFont="1" applyFill="1" applyBorder="1" applyAlignment="1" applyProtection="1">
      <alignment vertical="top"/>
    </xf>
    <xf numFmtId="0" fontId="1" fillId="0" borderId="77" xfId="0" applyFont="1" applyFill="1" applyBorder="1" applyAlignment="1" applyProtection="1">
      <alignment vertical="top"/>
    </xf>
    <xf numFmtId="0" fontId="1" fillId="0" borderId="75" xfId="0" applyFont="1" applyFill="1" applyBorder="1" applyAlignment="1" applyProtection="1">
      <alignment vertical="top"/>
    </xf>
    <xf numFmtId="0" fontId="1" fillId="0" borderId="8" xfId="0" applyFont="1" applyFill="1" applyBorder="1" applyAlignment="1" applyProtection="1">
      <alignment vertical="top"/>
    </xf>
    <xf numFmtId="0" fontId="1" fillId="0" borderId="76" xfId="0" applyFont="1" applyFill="1" applyBorder="1" applyAlignment="1" applyProtection="1">
      <alignment vertical="top"/>
    </xf>
    <xf numFmtId="0" fontId="1" fillId="0" borderId="0" xfId="0" applyFont="1" applyFill="1"/>
    <xf numFmtId="0" fontId="1" fillId="0" borderId="20" xfId="0" applyFont="1" applyFill="1" applyBorder="1" applyAlignment="1"/>
    <xf numFmtId="0" fontId="1" fillId="0" borderId="19" xfId="0" applyFont="1" applyFill="1" applyBorder="1" applyAlignment="1"/>
    <xf numFmtId="0" fontId="1" fillId="0" borderId="72" xfId="0" applyFont="1" applyFill="1" applyBorder="1" applyAlignment="1"/>
    <xf numFmtId="0" fontId="1" fillId="0" borderId="18" xfId="0" applyFont="1" applyFill="1" applyBorder="1" applyAlignment="1"/>
    <xf numFmtId="0" fontId="1" fillId="0" borderId="0" xfId="0" applyFont="1" applyFill="1" applyBorder="1" applyAlignment="1"/>
    <xf numFmtId="0" fontId="1" fillId="0" borderId="16" xfId="0" applyFont="1" applyFill="1" applyBorder="1" applyAlignment="1"/>
    <xf numFmtId="0" fontId="1" fillId="0" borderId="0" xfId="0" applyFont="1" applyBorder="1"/>
    <xf numFmtId="0" fontId="1" fillId="0" borderId="0" xfId="0" applyFont="1" applyFill="1" applyBorder="1"/>
    <xf numFmtId="0" fontId="1" fillId="0" borderId="18" xfId="0" applyFont="1" applyBorder="1"/>
    <xf numFmtId="0" fontId="1" fillId="0" borderId="16" xfId="0" applyFont="1" applyBorder="1"/>
    <xf numFmtId="0" fontId="1" fillId="0" borderId="21" xfId="0" applyFont="1" applyBorder="1"/>
    <xf numFmtId="0" fontId="1" fillId="0" borderId="11" xfId="0" applyFont="1" applyBorder="1" applyAlignment="1"/>
    <xf numFmtId="0" fontId="1" fillId="0" borderId="59" xfId="0" applyFont="1" applyBorder="1"/>
    <xf numFmtId="0" fontId="1" fillId="0" borderId="11" xfId="0" applyFont="1" applyFill="1" applyBorder="1" applyAlignment="1"/>
    <xf numFmtId="0" fontId="1" fillId="0" borderId="0" xfId="0" quotePrefix="1" applyFont="1" applyBorder="1" applyAlignment="1">
      <alignment horizontal="left"/>
    </xf>
    <xf numFmtId="0" fontId="1" fillId="0" borderId="18" xfId="0" applyFont="1" applyFill="1" applyBorder="1"/>
    <xf numFmtId="0" fontId="1" fillId="0" borderId="0" xfId="0" quotePrefix="1" applyFont="1" applyFill="1" applyBorder="1" applyAlignment="1">
      <alignment horizontal="left"/>
    </xf>
    <xf numFmtId="0" fontId="1" fillId="0" borderId="0" xfId="3098" applyFont="1" applyProtection="1"/>
    <xf numFmtId="0" fontId="1" fillId="0" borderId="0" xfId="0" applyFont="1" applyProtection="1"/>
    <xf numFmtId="0" fontId="1" fillId="0" borderId="0" xfId="3098" applyFont="1" applyFill="1" applyProtection="1"/>
    <xf numFmtId="0" fontId="1" fillId="0" borderId="0" xfId="3098" applyFont="1" applyAlignment="1" applyProtection="1">
      <alignment vertical="center"/>
    </xf>
    <xf numFmtId="0" fontId="1" fillId="0" borderId="0" xfId="0" applyFont="1" applyFill="1" applyAlignment="1" applyProtection="1">
      <alignment vertical="center"/>
    </xf>
    <xf numFmtId="0" fontId="1" fillId="0" borderId="0" xfId="3098" applyFont="1" applyFill="1" applyAlignment="1" applyProtection="1">
      <alignment vertical="center"/>
    </xf>
    <xf numFmtId="0" fontId="1" fillId="0" borderId="0" xfId="3098" applyFont="1" applyFill="1" applyBorder="1" applyProtection="1"/>
    <xf numFmtId="0" fontId="1" fillId="0" borderId="91" xfId="3098" applyNumberFormat="1" applyFont="1" applyFill="1" applyBorder="1" applyAlignment="1" applyProtection="1">
      <alignment horizontal="center"/>
    </xf>
    <xf numFmtId="0" fontId="1" fillId="0" borderId="91" xfId="3098" applyFont="1" applyFill="1" applyBorder="1" applyAlignment="1" applyProtection="1">
      <alignment horizontal="center"/>
    </xf>
    <xf numFmtId="44" fontId="1" fillId="63" borderId="91" xfId="3098" applyNumberFormat="1" applyFont="1" applyFill="1" applyBorder="1" applyProtection="1"/>
    <xf numFmtId="44" fontId="1" fillId="63" borderId="92" xfId="3098" applyNumberFormat="1" applyFont="1" applyFill="1" applyBorder="1" applyProtection="1"/>
    <xf numFmtId="0" fontId="1" fillId="0" borderId="93" xfId="3098" applyFont="1" applyFill="1" applyBorder="1" applyAlignment="1" applyProtection="1">
      <alignment horizontal="center"/>
    </xf>
    <xf numFmtId="44" fontId="1" fillId="63" borderId="93" xfId="3098" applyNumberFormat="1" applyFont="1" applyFill="1" applyBorder="1" applyProtection="1"/>
    <xf numFmtId="0" fontId="1" fillId="0" borderId="94" xfId="3098" applyFont="1" applyFill="1" applyBorder="1" applyAlignment="1" applyProtection="1">
      <alignment horizontal="center"/>
    </xf>
    <xf numFmtId="0" fontId="1" fillId="63" borderId="94" xfId="3098" applyFont="1" applyFill="1" applyBorder="1" applyAlignment="1" applyProtection="1">
      <alignment horizontal="center"/>
    </xf>
    <xf numFmtId="44" fontId="1" fillId="63" borderId="95" xfId="3098" applyNumberFormat="1" applyFont="1" applyFill="1" applyBorder="1" applyProtection="1"/>
    <xf numFmtId="0" fontId="1" fillId="0" borderId="95" xfId="3098" applyFont="1" applyFill="1" applyBorder="1" applyAlignment="1" applyProtection="1">
      <alignment horizontal="center"/>
    </xf>
    <xf numFmtId="0" fontId="1" fillId="63" borderId="1" xfId="3098" applyFont="1" applyFill="1" applyBorder="1" applyAlignment="1" applyProtection="1">
      <alignment horizontal="center"/>
    </xf>
    <xf numFmtId="0" fontId="1" fillId="0" borderId="92" xfId="3098" applyNumberFormat="1" applyFont="1" applyFill="1" applyBorder="1" applyAlignment="1" applyProtection="1">
      <alignment horizontal="center"/>
    </xf>
    <xf numFmtId="0" fontId="1" fillId="0" borderId="92" xfId="3098" applyFont="1" applyFill="1" applyBorder="1" applyAlignment="1" applyProtection="1">
      <alignment horizontal="center"/>
    </xf>
    <xf numFmtId="39" fontId="1" fillId="0" borderId="92" xfId="3098" applyNumberFormat="1" applyFont="1" applyFill="1" applyBorder="1" applyProtection="1"/>
    <xf numFmtId="164" fontId="1" fillId="0" borderId="92" xfId="3098" applyNumberFormat="1" applyFont="1" applyFill="1" applyBorder="1" applyProtection="1"/>
    <xf numFmtId="39" fontId="1" fillId="0" borderId="93" xfId="3098" applyNumberFormat="1" applyFont="1" applyFill="1" applyBorder="1" applyProtection="1"/>
    <xf numFmtId="164" fontId="1" fillId="0" borderId="93" xfId="3098" applyNumberFormat="1" applyFont="1" applyFill="1" applyBorder="1" applyProtection="1"/>
    <xf numFmtId="39" fontId="1" fillId="0" borderId="94" xfId="3098" applyNumberFormat="1" applyFont="1" applyFill="1" applyBorder="1" applyProtection="1"/>
    <xf numFmtId="164" fontId="1" fillId="0" borderId="94" xfId="3098" applyNumberFormat="1" applyFont="1" applyFill="1" applyBorder="1" applyProtection="1"/>
    <xf numFmtId="44" fontId="1" fillId="63" borderId="94" xfId="3098" applyNumberFormat="1" applyFont="1" applyFill="1" applyBorder="1" applyProtection="1"/>
    <xf numFmtId="0" fontId="1" fillId="0" borderId="0" xfId="3099" applyFont="1" applyFill="1" applyProtection="1"/>
    <xf numFmtId="0" fontId="1" fillId="0" borderId="0" xfId="3099" applyFont="1" applyProtection="1"/>
    <xf numFmtId="0" fontId="1" fillId="0" borderId="0" xfId="3099" applyFont="1" applyFill="1" applyAlignment="1" applyProtection="1">
      <alignment vertical="center"/>
    </xf>
    <xf numFmtId="0" fontId="1" fillId="0" borderId="0" xfId="3099" applyFont="1" applyAlignment="1" applyProtection="1">
      <alignment vertical="center"/>
    </xf>
    <xf numFmtId="0" fontId="1" fillId="0" borderId="0" xfId="0" applyFont="1" applyAlignment="1" applyProtection="1">
      <alignment vertical="center"/>
    </xf>
    <xf numFmtId="0" fontId="1" fillId="0" borderId="0" xfId="3099" applyFont="1" applyFill="1" applyBorder="1" applyProtection="1"/>
    <xf numFmtId="168" fontId="1" fillId="63" borderId="1" xfId="3097" applyNumberFormat="1" applyFont="1" applyFill="1" applyBorder="1" applyAlignment="1" applyProtection="1">
      <alignment horizontal="right"/>
    </xf>
    <xf numFmtId="44" fontId="1" fillId="0" borderId="0" xfId="3099" applyNumberFormat="1" applyFont="1" applyFill="1" applyBorder="1" applyAlignment="1" applyProtection="1">
      <alignment horizontal="right"/>
    </xf>
    <xf numFmtId="0" fontId="1" fillId="0" borderId="0" xfId="3099" applyFont="1" applyFill="1" applyBorder="1" applyAlignment="1" applyProtection="1">
      <alignment horizontal="right"/>
    </xf>
    <xf numFmtId="0" fontId="1" fillId="0" borderId="0" xfId="3099" applyFont="1" applyAlignment="1" applyProtection="1">
      <alignment horizontal="right"/>
    </xf>
    <xf numFmtId="0" fontId="1" fillId="0" borderId="91" xfId="3099" applyFont="1" applyBorder="1" applyProtection="1"/>
    <xf numFmtId="44" fontId="1" fillId="0" borderId="91" xfId="3095" applyFont="1" applyBorder="1" applyProtection="1"/>
    <xf numFmtId="0" fontId="1" fillId="0" borderId="93" xfId="3099" applyFont="1" applyBorder="1" applyProtection="1"/>
    <xf numFmtId="44" fontId="1" fillId="0" borderId="93" xfId="3095" applyFont="1" applyBorder="1" applyProtection="1"/>
    <xf numFmtId="0" fontId="1" fillId="0" borderId="94" xfId="3099" applyFont="1" applyBorder="1" applyProtection="1"/>
    <xf numFmtId="44" fontId="1" fillId="0" borderId="94" xfId="3095" applyFont="1" applyBorder="1" applyProtection="1"/>
    <xf numFmtId="0" fontId="1" fillId="63" borderId="24" xfId="3099" applyFont="1" applyFill="1" applyBorder="1" applyProtection="1"/>
    <xf numFmtId="0" fontId="1" fillId="63" borderId="58" xfId="3099" applyFont="1" applyFill="1" applyBorder="1" applyProtection="1"/>
    <xf numFmtId="44" fontId="1" fillId="63" borderId="25" xfId="3095" applyFont="1" applyFill="1" applyBorder="1" applyProtection="1"/>
    <xf numFmtId="0" fontId="7" fillId="45" borderId="1" xfId="0" applyNumberFormat="1" applyFont="1" applyFill="1" applyBorder="1" applyAlignment="1" applyProtection="1">
      <alignment horizontal="center" vertical="center"/>
    </xf>
    <xf numFmtId="265" fontId="40" fillId="0" borderId="0" xfId="0" applyNumberFormat="1" applyFont="1"/>
    <xf numFmtId="0" fontId="40" fillId="0" borderId="0" xfId="0" applyFont="1" applyProtection="1"/>
    <xf numFmtId="0" fontId="1" fillId="0" borderId="18" xfId="0" applyFont="1" applyBorder="1" applyProtection="1"/>
    <xf numFmtId="0" fontId="1" fillId="0" borderId="16" xfId="0" applyFont="1" applyFill="1" applyBorder="1" applyProtection="1"/>
    <xf numFmtId="0" fontId="1" fillId="0" borderId="18" xfId="0" applyFont="1" applyFill="1" applyBorder="1" applyProtection="1"/>
    <xf numFmtId="0" fontId="1" fillId="0" borderId="21" xfId="0" applyFont="1" applyFill="1" applyBorder="1" applyProtection="1"/>
    <xf numFmtId="0" fontId="1" fillId="0" borderId="59" xfId="0" applyFont="1" applyFill="1" applyBorder="1" applyProtection="1"/>
    <xf numFmtId="0" fontId="1" fillId="0" borderId="0" xfId="0" applyFont="1" applyFill="1" applyAlignment="1" applyProtection="1">
      <alignment horizontal="lef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left" vertical="center"/>
    </xf>
    <xf numFmtId="0" fontId="1" fillId="65" borderId="7" xfId="0" applyFont="1" applyFill="1" applyBorder="1" applyAlignment="1" applyProtection="1">
      <alignment vertical="center"/>
    </xf>
    <xf numFmtId="0" fontId="1" fillId="0" borderId="18" xfId="0" applyFont="1" applyFill="1" applyBorder="1" applyAlignment="1" applyProtection="1">
      <alignment vertical="center"/>
    </xf>
    <xf numFmtId="0" fontId="1" fillId="0" borderId="16" xfId="0" applyFont="1" applyFill="1" applyBorder="1" applyAlignment="1" applyProtection="1">
      <alignment vertical="center"/>
    </xf>
    <xf numFmtId="0" fontId="1" fillId="0" borderId="16" xfId="0" applyFont="1" applyFill="1" applyBorder="1" applyAlignment="1" applyProtection="1">
      <alignment horizontal="left" vertical="center"/>
    </xf>
    <xf numFmtId="0" fontId="1" fillId="0" borderId="21" xfId="0" applyFont="1" applyFill="1" applyBorder="1" applyAlignment="1" applyProtection="1">
      <alignment vertical="center"/>
    </xf>
    <xf numFmtId="0" fontId="1" fillId="0" borderId="11" xfId="0" applyFont="1" applyFill="1" applyBorder="1" applyAlignment="1" applyProtection="1">
      <alignment vertical="center"/>
    </xf>
    <xf numFmtId="0" fontId="1" fillId="0" borderId="59" xfId="0" applyFont="1" applyFill="1" applyBorder="1" applyAlignment="1" applyProtection="1">
      <alignment vertical="center"/>
    </xf>
  </cellXfs>
  <cellStyles count="3102">
    <cellStyle name=" 1" xfId="1" xr:uid="{00000000-0005-0000-0000-000000000000}"/>
    <cellStyle name=" 10" xfId="2" xr:uid="{00000000-0005-0000-0000-000001000000}"/>
    <cellStyle name=" 11" xfId="3" xr:uid="{00000000-0005-0000-0000-000002000000}"/>
    <cellStyle name=" 12" xfId="4" xr:uid="{00000000-0005-0000-0000-000003000000}"/>
    <cellStyle name=" 13" xfId="5" xr:uid="{00000000-0005-0000-0000-000004000000}"/>
    <cellStyle name=" 14" xfId="6" xr:uid="{00000000-0005-0000-0000-000005000000}"/>
    <cellStyle name=" 15" xfId="7" xr:uid="{00000000-0005-0000-0000-000006000000}"/>
    <cellStyle name=" 16" xfId="8" xr:uid="{00000000-0005-0000-0000-000007000000}"/>
    <cellStyle name=" 17" xfId="9" xr:uid="{00000000-0005-0000-0000-000008000000}"/>
    <cellStyle name=" 2" xfId="10" xr:uid="{00000000-0005-0000-0000-000009000000}"/>
    <cellStyle name=" 3" xfId="11" xr:uid="{00000000-0005-0000-0000-00000A000000}"/>
    <cellStyle name=" 4" xfId="12" xr:uid="{00000000-0005-0000-0000-00000B000000}"/>
    <cellStyle name=" 5" xfId="13" xr:uid="{00000000-0005-0000-0000-00000C000000}"/>
    <cellStyle name=" 6" xfId="14" xr:uid="{00000000-0005-0000-0000-00000D000000}"/>
    <cellStyle name=" 7" xfId="15" xr:uid="{00000000-0005-0000-0000-00000E000000}"/>
    <cellStyle name=" 8" xfId="16" xr:uid="{00000000-0005-0000-0000-00000F000000}"/>
    <cellStyle name=" 9" xfId="17" xr:uid="{00000000-0005-0000-0000-000010000000}"/>
    <cellStyle name="$" xfId="18" xr:uid="{00000000-0005-0000-0000-000011000000}"/>
    <cellStyle name="$ &amp; ¢" xfId="19" xr:uid="{00000000-0005-0000-0000-000012000000}"/>
    <cellStyle name="$1000s (0)" xfId="20" xr:uid="{00000000-0005-0000-0000-000013000000}"/>
    <cellStyle name="$2" xfId="21" xr:uid="{00000000-0005-0000-0000-000014000000}"/>
    <cellStyle name="%" xfId="22" xr:uid="{00000000-0005-0000-0000-000015000000}"/>
    <cellStyle name="%.00" xfId="23" xr:uid="{00000000-0005-0000-0000-000016000000}"/>
    <cellStyle name=";;;" xfId="24" xr:uid="{00000000-0005-0000-0000-000017000000}"/>
    <cellStyle name="\" xfId="25" xr:uid="{00000000-0005-0000-0000-000018000000}"/>
    <cellStyle name="\_Report 3" xfId="26" xr:uid="{00000000-0005-0000-0000-000019000000}"/>
    <cellStyle name="\_Sheet2" xfId="27" xr:uid="{00000000-0005-0000-0000-00001A000000}"/>
    <cellStyle name="\_Sheet3" xfId="28" xr:uid="{00000000-0005-0000-0000-00001B000000}"/>
    <cellStyle name="_%(SignOnly)" xfId="29" xr:uid="{00000000-0005-0000-0000-00001C000000}"/>
    <cellStyle name="_%(SignSpaceOnly)" xfId="30" xr:uid="{00000000-0005-0000-0000-00001D000000}"/>
    <cellStyle name="_2+10 revenue forecast" xfId="31" xr:uid="{00000000-0005-0000-0000-00001E000000}"/>
    <cellStyle name="_2+10 revenue forecast_Report 3" xfId="32" xr:uid="{00000000-0005-0000-0000-00001F000000}"/>
    <cellStyle name="_2+10 revenue forecast_Sheet2" xfId="33" xr:uid="{00000000-0005-0000-0000-000020000000}"/>
    <cellStyle name="_2+10 revenue forecast_Sheet3" xfId="34" xr:uid="{00000000-0005-0000-0000-000021000000}"/>
    <cellStyle name="_2007 10+2 IHP" xfId="35" xr:uid="{00000000-0005-0000-0000-000022000000}"/>
    <cellStyle name="_2007 10+2 IHP_Report 3" xfId="36" xr:uid="{00000000-0005-0000-0000-000023000000}"/>
    <cellStyle name="_2007 10+2 IHP_Sheet2" xfId="37" xr:uid="{00000000-0005-0000-0000-000024000000}"/>
    <cellStyle name="_2007 10+2 IHP_Sheet3" xfId="38" xr:uid="{00000000-0005-0000-0000-000025000000}"/>
    <cellStyle name="_2008 9+3 GM FCST" xfId="39" xr:uid="{00000000-0005-0000-0000-000026000000}"/>
    <cellStyle name="_2008 9+3 GM FCST_Report 3" xfId="40" xr:uid="{00000000-0005-0000-0000-000027000000}"/>
    <cellStyle name="_2008 9+3 GM FCST_Sheet2" xfId="41" xr:uid="{00000000-0005-0000-0000-000028000000}"/>
    <cellStyle name="_2008 9+3 GM FCST_Sheet3" xfId="42" xr:uid="{00000000-0005-0000-0000-000029000000}"/>
    <cellStyle name="_2009 2+10 Fcst Template - Schedules A-D.xls;F.xls;H.xls;M-Q use this file" xfId="43" xr:uid="{00000000-0005-0000-0000-00002A000000}"/>
    <cellStyle name="_2009 2+10 Fcst Template - Schedules A-D.xls;F.xls;H.xls;M-Q use this file_Report 3" xfId="44" xr:uid="{00000000-0005-0000-0000-00002B000000}"/>
    <cellStyle name="_2009 2+10 Fcst Template - Schedules A-D.xls;F.xls;H.xls;M-Q use this file_Sheet2" xfId="45" xr:uid="{00000000-0005-0000-0000-00002C000000}"/>
    <cellStyle name="_2009 2+10 Fcst Template - Schedules A-D.xls;F.xls;H.xls;M-Q use this file_Sheet3" xfId="46" xr:uid="{00000000-0005-0000-0000-00002D000000}"/>
    <cellStyle name="_2009 Big Wins 2+10_TennCare_20090316" xfId="47" xr:uid="{00000000-0005-0000-0000-00002E000000}"/>
    <cellStyle name="_2009 Big Wins 2+10_TennCare_20090316_Report 3" xfId="48" xr:uid="{00000000-0005-0000-0000-00002F000000}"/>
    <cellStyle name="_2009 Big Wins 2+10_TennCare_20090316_Sheet2" xfId="49" xr:uid="{00000000-0005-0000-0000-000030000000}"/>
    <cellStyle name="_2009 Big Wins 2+10_TennCare_20090316_Sheet3" xfId="50" xr:uid="{00000000-0005-0000-0000-000031000000}"/>
    <cellStyle name="_2009 BudvAct BenEx - Dec" xfId="51" xr:uid="{00000000-0005-0000-0000-000032000000}"/>
    <cellStyle name="_2009 BudvAct BenEx - Dec_Report 3" xfId="52" xr:uid="{00000000-0005-0000-0000-000033000000}"/>
    <cellStyle name="_2009 BudvAct BenEx - Dec_Sheet2" xfId="53" xr:uid="{00000000-0005-0000-0000-000034000000}"/>
    <cellStyle name="_2009 BudvAct BenEx - Dec_Sheet3" xfId="54" xr:uid="{00000000-0005-0000-0000-000035000000}"/>
    <cellStyle name="_2009-01 Power Point Load" xfId="55" xr:uid="{00000000-0005-0000-0000-000036000000}"/>
    <cellStyle name="_2009-01 Power Point Load_Report 3" xfId="56" xr:uid="{00000000-0005-0000-0000-000037000000}"/>
    <cellStyle name="_2009-01 Power Point Load_Sheet2" xfId="57" xr:uid="{00000000-0005-0000-0000-000038000000}"/>
    <cellStyle name="_2009-01 Power Point Load_Sheet3" xfId="58" xr:uid="{00000000-0005-0000-0000-000039000000}"/>
    <cellStyle name="_2009-02 Power Point Load" xfId="59" xr:uid="{00000000-0005-0000-0000-00003A000000}"/>
    <cellStyle name="_2009-02 Power Point Load_Report 3" xfId="60" xr:uid="{00000000-0005-0000-0000-00003B000000}"/>
    <cellStyle name="_2009-02 Power Point Load_Sheet2" xfId="61" xr:uid="{00000000-0005-0000-0000-00003C000000}"/>
    <cellStyle name="_2009-02 Power Point Load_Sheet3" xfId="62" xr:uid="{00000000-0005-0000-0000-00003D000000}"/>
    <cellStyle name="_2010 2+10_GM FCST" xfId="63" xr:uid="{00000000-0005-0000-0000-00003E000000}"/>
    <cellStyle name="_2010 2+10_GM FCST_Report 3" xfId="64" xr:uid="{00000000-0005-0000-0000-00003F000000}"/>
    <cellStyle name="_2010 2+10_GM FCST_Sheet2" xfId="65" xr:uid="{00000000-0005-0000-0000-000040000000}"/>
    <cellStyle name="_2010 2+10_GM FCST_Sheet3" xfId="66" xr:uid="{00000000-0005-0000-0000-000041000000}"/>
    <cellStyle name="_2-2008 Close" xfId="67" xr:uid="{00000000-0005-0000-0000-000042000000}"/>
    <cellStyle name="_2-2008 Close_Report 3" xfId="68" xr:uid="{00000000-0005-0000-0000-000043000000}"/>
    <cellStyle name="_2-2008 Close_Sheet2" xfId="69" xr:uid="{00000000-0005-0000-0000-000044000000}"/>
    <cellStyle name="_2-2008 Close_Sheet3" xfId="70" xr:uid="{00000000-0005-0000-0000-000045000000}"/>
    <cellStyle name="_5+7 Cap SCS Cap Submission" xfId="71" xr:uid="{00000000-0005-0000-0000-000046000000}"/>
    <cellStyle name="_5+7 Cap SCS Cap Submission_Report 3" xfId="72" xr:uid="{00000000-0005-0000-0000-000047000000}"/>
    <cellStyle name="_5+7 Cap SCS Cap Submission_Sheet2" xfId="73" xr:uid="{00000000-0005-0000-0000-000048000000}"/>
    <cellStyle name="_5+7 Cap SCS Cap Submission_Sheet3" xfId="74" xr:uid="{00000000-0005-0000-0000-000049000000}"/>
    <cellStyle name="_7+5 Int-Ewd-Ext" xfId="75" xr:uid="{00000000-0005-0000-0000-00004A000000}"/>
    <cellStyle name="_7+5 Int-Ewd-Ext_Report 3" xfId="76" xr:uid="{00000000-0005-0000-0000-00004B000000}"/>
    <cellStyle name="_7+5 Int-Ewd-Ext_Sheet2" xfId="77" xr:uid="{00000000-0005-0000-0000-00004C000000}"/>
    <cellStyle name="_7+5 Int-Ewd-Ext_Sheet3" xfId="78" xr:uid="{00000000-0005-0000-0000-00004D000000}"/>
    <cellStyle name="_Alt5" xfId="79" xr:uid="{00000000-0005-0000-0000-00004E000000}"/>
    <cellStyle name="_ASO Revenue" xfId="80" xr:uid="{00000000-0005-0000-0000-00004F000000}"/>
    <cellStyle name="_ASO Revenue_Report 3" xfId="81" xr:uid="{00000000-0005-0000-0000-000050000000}"/>
    <cellStyle name="_ASO Revenue_Sheet2" xfId="82" xr:uid="{00000000-0005-0000-0000-000051000000}"/>
    <cellStyle name="_ASO Revenue_Sheet3" xfId="83" xr:uid="{00000000-0005-0000-0000-000052000000}"/>
    <cellStyle name="_August 2008 FLASH_Updated for Actua_WD4" xfId="84" xr:uid="{00000000-0005-0000-0000-000053000000}"/>
    <cellStyle name="_August 2008 FLASH_Updated for Actua_WD4_Report 3" xfId="85" xr:uid="{00000000-0005-0000-0000-000054000000}"/>
    <cellStyle name="_August 2008 FLASH_Updated for Actua_WD4_Sheet2" xfId="86" xr:uid="{00000000-0005-0000-0000-000055000000}"/>
    <cellStyle name="_August 2008 FLASH_Updated for Actua_WD4_Sheet3" xfId="87" xr:uid="{00000000-0005-0000-0000-000056000000}"/>
    <cellStyle name="_Big Customer PL 8+4 Pierce Sch A_V1" xfId="88" xr:uid="{00000000-0005-0000-0000-000057000000}"/>
    <cellStyle name="_Big Customer PL 8+4 Pierce Sch A_V1_Report 3" xfId="89" xr:uid="{00000000-0005-0000-0000-000058000000}"/>
    <cellStyle name="_Big Customer PL 8+4 Pierce Sch A_V1_Sheet2" xfId="90" xr:uid="{00000000-0005-0000-0000-000059000000}"/>
    <cellStyle name="_Big Customer PL 8+4 Pierce Sch A_V1_Sheet3" xfId="91" xr:uid="{00000000-0005-0000-0000-00005A000000}"/>
    <cellStyle name="_Book1" xfId="92" xr:uid="{00000000-0005-0000-0000-00005B000000}"/>
    <cellStyle name="_Book1_Report 3" xfId="93" xr:uid="{00000000-0005-0000-0000-00005C000000}"/>
    <cellStyle name="_Book1_Sheet2" xfId="94" xr:uid="{00000000-0005-0000-0000-00005D000000}"/>
    <cellStyle name="_Book1_Sheet3" xfId="95" xr:uid="{00000000-0005-0000-0000-00005E000000}"/>
    <cellStyle name="_Book3" xfId="96" xr:uid="{00000000-0005-0000-0000-00005F000000}"/>
    <cellStyle name="_Book3_Report 3" xfId="97" xr:uid="{00000000-0005-0000-0000-000060000000}"/>
    <cellStyle name="_Book3_Sheet2" xfId="98" xr:uid="{00000000-0005-0000-0000-000061000000}"/>
    <cellStyle name="_Book3_Sheet3" xfId="99" xr:uid="{00000000-0005-0000-0000-000062000000}"/>
    <cellStyle name="_Book5" xfId="100" xr:uid="{00000000-0005-0000-0000-000063000000}"/>
    <cellStyle name="_Book5_Report 3" xfId="101" xr:uid="{00000000-0005-0000-0000-000064000000}"/>
    <cellStyle name="_Book5_Sheet2" xfId="102" xr:uid="{00000000-0005-0000-0000-000065000000}"/>
    <cellStyle name="_Book5_Sheet3" xfId="103" xr:uid="{00000000-0005-0000-0000-000066000000}"/>
    <cellStyle name="_Call&amp;Claim_Mock 3 Testing" xfId="104" xr:uid="{00000000-0005-0000-0000-000067000000}"/>
    <cellStyle name="_Call&amp;Claim_Mock 3 Testing_Report 3" xfId="105" xr:uid="{00000000-0005-0000-0000-000068000000}"/>
    <cellStyle name="_Call&amp;Claim_Mock 3 Testing_Sheet2" xfId="106" xr:uid="{00000000-0005-0000-0000-000069000000}"/>
    <cellStyle name="_Call&amp;Claim_Mock 3 Testing_Sheet3" xfId="107" xr:uid="{00000000-0005-0000-0000-00006A000000}"/>
    <cellStyle name="_Call&amp;Claim_Mock 4 Testing v3" xfId="108" xr:uid="{00000000-0005-0000-0000-00006B000000}"/>
    <cellStyle name="_Call&amp;Claim_Mock 4 Testing v3_Report 3" xfId="109" xr:uid="{00000000-0005-0000-0000-00006C000000}"/>
    <cellStyle name="_Call&amp;Claim_Mock 4 Testing v3_Sheet2" xfId="110" xr:uid="{00000000-0005-0000-0000-00006D000000}"/>
    <cellStyle name="_Call&amp;Claim_Mock 4 Testing v3_Sheet3" xfId="111" xr:uid="{00000000-0005-0000-0000-00006E000000}"/>
    <cellStyle name="_Call_Claim Dept PLs" xfId="112" xr:uid="{00000000-0005-0000-0000-00006F000000}"/>
    <cellStyle name="_Call_Claim Dept PLs_Report 3" xfId="113" xr:uid="{00000000-0005-0000-0000-000070000000}"/>
    <cellStyle name="_Call_Claim Dept PLs_Sheet2" xfId="114" xr:uid="{00000000-0005-0000-0000-000071000000}"/>
    <cellStyle name="_Call_Claim Dept PLs_Sheet3" xfId="115" xr:uid="{00000000-0005-0000-0000-000072000000}"/>
    <cellStyle name="_CallClaim_Mock 3 Testing" xfId="116" xr:uid="{00000000-0005-0000-0000-000073000000}"/>
    <cellStyle name="_CallClaim_Mock 3 Testing_Report 3" xfId="117" xr:uid="{00000000-0005-0000-0000-000074000000}"/>
    <cellStyle name="_CallClaim_Mock 3 Testing_Sheet2" xfId="118" xr:uid="{00000000-0005-0000-0000-000075000000}"/>
    <cellStyle name="_CallClaim_Mock 3 Testing_Sheet3" xfId="119" xr:uid="{00000000-0005-0000-0000-000076000000}"/>
    <cellStyle name="_CER (41270)" xfId="120" xr:uid="{00000000-0005-0000-0000-000077000000}"/>
    <cellStyle name="_CER (41270)_Report 3" xfId="121" xr:uid="{00000000-0005-0000-0000-000078000000}"/>
    <cellStyle name="_CER (41270)_Sheet2" xfId="122" xr:uid="{00000000-0005-0000-0000-000079000000}"/>
    <cellStyle name="_CER (41270)_Sheet3" xfId="123" xr:uid="{00000000-0005-0000-0000-00007A000000}"/>
    <cellStyle name="_Column1" xfId="124" xr:uid="{00000000-0005-0000-0000-00007B000000}"/>
    <cellStyle name="_Column1_Report 3" xfId="125" xr:uid="{00000000-0005-0000-0000-00007C000000}"/>
    <cellStyle name="_Column1_Sheet2" xfId="126" xr:uid="{00000000-0005-0000-0000-00007D000000}"/>
    <cellStyle name="_Column1_Sheet3" xfId="127" xr:uid="{00000000-0005-0000-0000-00007E000000}"/>
    <cellStyle name="_Comma" xfId="128" xr:uid="{00000000-0005-0000-0000-00007F000000}"/>
    <cellStyle name="_Comma_~0577852" xfId="129" xr:uid="{00000000-0005-0000-0000-000080000000}"/>
    <cellStyle name="_Comma_~4026969" xfId="130" xr:uid="{00000000-0005-0000-0000-000081000000}"/>
    <cellStyle name="_Comma_0+12 Care Solutions WD7 1.10.08 v3 - to SCS" xfId="131" xr:uid="{00000000-0005-0000-0000-000082000000}"/>
    <cellStyle name="_Comma_0+12 Forecast" xfId="132" xr:uid="{00000000-0005-0000-0000-000083000000}"/>
    <cellStyle name="_Comma_0+12 HSG FINAL" xfId="133" xr:uid="{00000000-0005-0000-0000-000084000000}"/>
    <cellStyle name="_Comma_10+2 Rollforward template" xfId="134" xr:uid="{00000000-0005-0000-0000-000085000000}"/>
    <cellStyle name="_Comma_2004_2005 EBITDA Bridge" xfId="135" xr:uid="{00000000-0005-0000-0000-000086000000}"/>
    <cellStyle name="_Comma_2004-7-8 v2 Segment Multiple Analysis" xfId="136" xr:uid="{00000000-0005-0000-0000-000087000000}"/>
    <cellStyle name="_Comma_2007 3+9 - Supplemental Schedules" xfId="137" xr:uid="{00000000-0005-0000-0000-000088000000}"/>
    <cellStyle name="_Comma_2007 3+9 Forecast - Disease Solutions V4" xfId="138" xr:uid="{00000000-0005-0000-0000-000089000000}"/>
    <cellStyle name="_Comma_2007 3+9 Margins" xfId="139" xr:uid="{00000000-0005-0000-0000-00008A000000}"/>
    <cellStyle name="_Comma_2007 3+9 SUMMARY" xfId="140" xr:uid="{00000000-0005-0000-0000-00008B000000}"/>
    <cellStyle name="_Comma_2007 3+9 SUMMARY 04.14.07" xfId="141" xr:uid="{00000000-0005-0000-0000-00008C000000}"/>
    <cellStyle name="_Comma_2007 5+7 - Supplemental Schedules (v3)" xfId="142" xr:uid="{00000000-0005-0000-0000-00008D000000}"/>
    <cellStyle name="_Comma_2007 5+7 SUMMARY" xfId="143" xr:uid="{00000000-0005-0000-0000-00008E000000}"/>
    <cellStyle name="_Comma_2007 7+5 - Supplemental Schedules" xfId="144" xr:uid="{00000000-0005-0000-0000-00008F000000}"/>
    <cellStyle name="_Comma_2007 7+5 Revenue Rollforward (URN)" xfId="145" xr:uid="{00000000-0005-0000-0000-000090000000}"/>
    <cellStyle name="_Comma_2007 9+3 Analysis_AP" xfId="146" xr:uid="{00000000-0005-0000-0000-000091000000}"/>
    <cellStyle name="_Comma_2007 Budget - Supplemental Schedules" xfId="147" xr:uid="{00000000-0005-0000-0000-000092000000}"/>
    <cellStyle name="_Comma_2007 Revenue Rollforward - HCDS - 10-18-07" xfId="148" xr:uid="{00000000-0005-0000-0000-000093000000}"/>
    <cellStyle name="_Comma_2007 Revenue Rollforward - HCDS - 11-02-07" xfId="149" xr:uid="{00000000-0005-0000-0000-000094000000}"/>
    <cellStyle name="_Comma_2007_2008_Growth_Slides_11_02" xfId="150" xr:uid="{00000000-0005-0000-0000-000095000000}"/>
    <cellStyle name="_Comma_2008 @ 10+2 FCST" xfId="151" xr:uid="{00000000-0005-0000-0000-000096000000}"/>
    <cellStyle name="_Comma_2008 7+5 Revenue Rollforward (URN)" xfId="152" xr:uid="{00000000-0005-0000-0000-000097000000}"/>
    <cellStyle name="_Comma_2008 Bi weekly Template" xfId="153" xr:uid="{00000000-0005-0000-0000-000098000000}"/>
    <cellStyle name="_Comma_2008 Bi-weekly SHS Best Est. &amp; Rev Rfwd 7-19-07" xfId="154" xr:uid="{00000000-0005-0000-0000-000099000000}"/>
    <cellStyle name="_Comma_2008 Bi-weekly SHS Best Est. &amp; Rev Rfwd 7-26-07" xfId="155" xr:uid="{00000000-0005-0000-0000-00009A000000}"/>
    <cellStyle name="_Comma_2008 Bi-weekly SHS Best Est. Rev Rfwd 11-02-07" xfId="156" xr:uid="{00000000-0005-0000-0000-00009B000000}"/>
    <cellStyle name="_Comma_2008 Executive Summary" xfId="157" xr:uid="{00000000-0005-0000-0000-00009C000000}"/>
    <cellStyle name="_Comma_2008 HCDS Exec Summary" xfId="158" xr:uid="{00000000-0005-0000-0000-00009D000000}"/>
    <cellStyle name="_Comma_2008 Pipeline Rollforward_HSG" xfId="159" xr:uid="{00000000-0005-0000-0000-00009E000000}"/>
    <cellStyle name="_Comma_2008 Revenue Target 8-17-07 for Heather" xfId="160" xr:uid="{00000000-0005-0000-0000-00009F000000}"/>
    <cellStyle name="_Comma_2008 Summary Detail - Dawn and John P." xfId="161" xr:uid="{00000000-0005-0000-0000-0000A0000000}"/>
    <cellStyle name="_Comma_2008 UBH Best Est  Roll 10+2 080131" xfId="162" xr:uid="{00000000-0005-0000-0000-0000A1000000}"/>
    <cellStyle name="_Comma_2008 UPLOAD Template EXTERNAL (10+2)" xfId="163" xr:uid="{00000000-0005-0000-0000-0000A2000000}"/>
    <cellStyle name="_Comma_2008-04 Power Point Load" xfId="164" xr:uid="{00000000-0005-0000-0000-0000A3000000}"/>
    <cellStyle name="_Comma_2009 2+10 Fcst Template - Schedules A-D.xls;F.xls;H.xls;M-Q use this file" xfId="165" xr:uid="{00000000-0005-0000-0000-0000A4000000}"/>
    <cellStyle name="_Comma_2009-02 Power Point Load" xfId="166" xr:uid="{00000000-0005-0000-0000-0000A5000000}"/>
    <cellStyle name="_Comma_2010 2+10_GM FCST" xfId="167" xr:uid="{00000000-0005-0000-0000-0000A6000000}"/>
    <cellStyle name="_Comma_3+9 known-gap highlevel v4" xfId="168" xr:uid="{00000000-0005-0000-0000-0000A7000000}"/>
    <cellStyle name="_Comma_3+9 Revenue Forecasting tool - essbase based" xfId="169" xr:uid="{00000000-0005-0000-0000-0000A8000000}"/>
    <cellStyle name="_Comma_5+7 Preview" xfId="170" xr:uid="{00000000-0005-0000-0000-0000A9000000}"/>
    <cellStyle name="_Comma_560" xfId="171" xr:uid="{00000000-0005-0000-0000-0000AA000000}"/>
    <cellStyle name="_Comma_7+5 Int-Ewd-Ext" xfId="172" xr:uid="{00000000-0005-0000-0000-0000AB000000}"/>
    <cellStyle name="_Comma_7+5 Pipeline Rollforward (ACN)" xfId="173" xr:uid="{00000000-0005-0000-0000-0000AC000000}"/>
    <cellStyle name="_Comma_7-19-07 SHS CEO Report Final Expanded View" xfId="174" xr:uid="{00000000-0005-0000-0000-0000AD000000}"/>
    <cellStyle name="_Comma_9+3_Budget Forecast Timeline v2." xfId="175" xr:uid="{00000000-0005-0000-0000-0000AE000000}"/>
    <cellStyle name="_Comma_A9" xfId="176" xr:uid="{00000000-0005-0000-0000-0000AF000000}"/>
    <cellStyle name="_Comma_AGP_Screen 03.25.04" xfId="177" xr:uid="{00000000-0005-0000-0000-0000B0000000}"/>
    <cellStyle name="_Comma_Bi weekly rollforward 11 1 07v2" xfId="178" xr:uid="{00000000-0005-0000-0000-0000B1000000}"/>
    <cellStyle name="_Comma_Bi weekly rollforward 11 29 08 w DV updates" xfId="179" xr:uid="{00000000-0005-0000-0000-0000B2000000}"/>
    <cellStyle name="_Comma_Bi weekly rollforward 12-13-07" xfId="180" xr:uid="{00000000-0005-0000-0000-0000B3000000}"/>
    <cellStyle name="_Comma_Bi weekly rollforward 1-24-08" xfId="181" xr:uid="{00000000-0005-0000-0000-0000B4000000}"/>
    <cellStyle name="_Comma_Bi weekly rollforward 1-9-08" xfId="182" xr:uid="{00000000-0005-0000-0000-0000B5000000}"/>
    <cellStyle name="_Comma_Bi weekly rollforward 8.16.07 v1" xfId="183" xr:uid="{00000000-0005-0000-0000-0000B6000000}"/>
    <cellStyle name="_Comma_Big Customer PL 8+4 Pierce Sch A_V1" xfId="184" xr:uid="{00000000-0005-0000-0000-0000B7000000}"/>
    <cellStyle name="_Comma_Bi-weekly SHS Best Est. Rev Rfwd 7-05-07" xfId="185" xr:uid="{00000000-0005-0000-0000-0000B8000000}"/>
    <cellStyle name="_Comma_Bi-weekly SHS Best Est. Rev Rfwd 7-26-07 Final" xfId="186" xr:uid="{00000000-0005-0000-0000-0000B9000000}"/>
    <cellStyle name="_Comma_Biweekly with Hansen model" xfId="187" xr:uid="{00000000-0005-0000-0000-0000BA000000}"/>
    <cellStyle name="_Comma_Book1" xfId="188" xr:uid="{00000000-0005-0000-0000-0000BB000000}"/>
    <cellStyle name="_Comma_Book2" xfId="189" xr:uid="{00000000-0005-0000-0000-0000BC000000}"/>
    <cellStyle name="_Comma_Bridge - 2008 Revenue Bud" xfId="190" xr:uid="{00000000-0005-0000-0000-0000BD000000}"/>
    <cellStyle name="_Comma_Bronco 2005 Guidance Summary 01.19.05" xfId="191" xr:uid="{00000000-0005-0000-0000-0000BE000000}"/>
    <cellStyle name="_Comma_Bronco Screen 10.20.04" xfId="192" xr:uid="{00000000-0005-0000-0000-0000BF000000}"/>
    <cellStyle name="_Comma_Bronco Screen 7.19.04" xfId="193" xr:uid="{00000000-0005-0000-0000-0000C0000000}"/>
    <cellStyle name="_Comma_Bronco Screen 8.21.04" xfId="194" xr:uid="{00000000-0005-0000-0000-0000C1000000}"/>
    <cellStyle name="_Comma_Bronco Ten-Year DCF Model (CD) V2 9.1.04" xfId="195" xr:uid="{00000000-0005-0000-0000-0000C2000000}"/>
    <cellStyle name="_Comma_CER (41270)" xfId="196" xr:uid="{00000000-0005-0000-0000-0000C3000000}"/>
    <cellStyle name="_Comma_Copy of Point BS Variance Analysis (BT Update) 12.16.05" xfId="197" xr:uid="{00000000-0005-0000-0000-0000C4000000}"/>
    <cellStyle name="_Comma_Copy of Point BS Variance Analysis FINAL 12.19.05 v2" xfId="198" xr:uid="{00000000-0005-0000-0000-0000C5000000}"/>
    <cellStyle name="_Comma_Cost Savings 5+7" xfId="199" xr:uid="{00000000-0005-0000-0000-0000C6000000}"/>
    <cellStyle name="_Comma_CRO Public Comps - 4.25.05" xfId="200" xr:uid="{00000000-0005-0000-0000-0000C7000000}"/>
    <cellStyle name="_Comma_DCF - 20 Year" xfId="201" xr:uid="{00000000-0005-0000-0000-0000C8000000}"/>
    <cellStyle name="_Comma_Dental 2008-2010 best estimate model 3+9 version 4-9-07" xfId="202" xr:uid="{00000000-0005-0000-0000-0000C9000000}"/>
    <cellStyle name="_Comma_Emp-Pay-PS 2006-2007-2008v4" xfId="203" xr:uid="{00000000-0005-0000-0000-0000CA000000}"/>
    <cellStyle name="_Comma_Essbase load Rev Mem COC by Channel &amp; Customer" xfId="204" xr:uid="{00000000-0005-0000-0000-0000CB000000}"/>
    <cellStyle name="_Comma_Essbase pull_HSG Consol_prod suite_revised for 7+5FC v2" xfId="205" xr:uid="{00000000-0005-0000-0000-0000CC000000}"/>
    <cellStyle name="_Comma_Est Stretch" xfId="206" xr:uid="{00000000-0005-0000-0000-0000CD000000}"/>
    <cellStyle name="_Comma_Federal NOL" xfId="207" xr:uid="{00000000-0005-0000-0000-0000CE000000}"/>
    <cellStyle name="_Comma_Financial Review 10.02.07" xfId="208" xr:uid="{00000000-0005-0000-0000-0000CF000000}"/>
    <cellStyle name="_Comma_Financial Review 8.22.07" xfId="209" xr:uid="{00000000-0005-0000-0000-0000D0000000}"/>
    <cellStyle name="_Comma_Financial Review 8.25.07" xfId="210" xr:uid="{00000000-0005-0000-0000-0000D1000000}"/>
    <cellStyle name="_Comma_Financial Slides" xfId="211" xr:uid="{00000000-0005-0000-0000-0000D2000000}"/>
    <cellStyle name="_Comma_First Health Group Detailed Screen 10.14.04" xfId="212" xr:uid="{00000000-0005-0000-0000-0000D3000000}"/>
    <cellStyle name="_Comma_First Health Model_10_05_04" xfId="213" xr:uid="{00000000-0005-0000-0000-0000D4000000}"/>
    <cellStyle name="_Comma_FTEs PS 5+7" xfId="214" xr:uid="{00000000-0005-0000-0000-0000D5000000}"/>
    <cellStyle name="_Comma_Gap Analysis" xfId="215" xr:uid="{00000000-0005-0000-0000-0000D6000000}"/>
    <cellStyle name="_Comma_GBS Bi_Weekly 02-06-08" xfId="216" xr:uid="{00000000-0005-0000-0000-0000D7000000}"/>
    <cellStyle name="_Comma_GIS_SCS Cost Control" xfId="217" xr:uid="{00000000-0005-0000-0000-0000D8000000}"/>
    <cellStyle name="_Comma_GM" xfId="218" xr:uid="{00000000-0005-0000-0000-0000D9000000}"/>
    <cellStyle name="_Comma_HCDS Exec Summary_v2" xfId="219" xr:uid="{00000000-0005-0000-0000-0000DA000000}"/>
    <cellStyle name="_Comma_HCDS FTE 5+7 by month" xfId="220" xr:uid="{00000000-0005-0000-0000-0000DB000000}"/>
    <cellStyle name="_Comma_HCDS Revenue Rollforward (HCDS)" xfId="221" xr:uid="{00000000-0005-0000-0000-0000DC000000}"/>
    <cellStyle name="_Comma_HD Comps" xfId="222" xr:uid="{00000000-0005-0000-0000-0000DD000000}"/>
    <cellStyle name="_Comma_Health Dialog Private Screen 12.13.04" xfId="223" xr:uid="{00000000-0005-0000-0000-0000DE000000}"/>
    <cellStyle name="_Comma_HNT Screen 04.20.05" xfId="224" xr:uid="{00000000-0005-0000-0000-0000DF000000}"/>
    <cellStyle name="_Comma_HNT Screen 5.7.04" xfId="225" xr:uid="{00000000-0005-0000-0000-0000E0000000}"/>
    <cellStyle name="_Comma_HNT Screen 6.16.04" xfId="226" xr:uid="{00000000-0005-0000-0000-0000E1000000}"/>
    <cellStyle name="_Comma_HSG 2008 Budget Bridge - KLD3" xfId="227" xr:uid="{00000000-0005-0000-0000-0000E2000000}"/>
    <cellStyle name="_Comma_HSG quarterly" xfId="228" xr:uid="{00000000-0005-0000-0000-0000E3000000}"/>
    <cellStyle name="_Comma_Int-Ext-EWD - GBS V2" xfId="229" xr:uid="{00000000-0005-0000-0000-0000E4000000}"/>
    <cellStyle name="_Comma_John Way New and Improved GM Analysis_2009@ 2+10" xfId="230" xr:uid="{00000000-0005-0000-0000-0000E5000000}"/>
    <cellStyle name="_Comma_Known Rev - Gap Rept 20071102" xfId="231" xr:uid="{00000000-0005-0000-0000-0000E6000000}"/>
    <cellStyle name="_Comma_lbo_short_form" xfId="232" xr:uid="{00000000-0005-0000-0000-0000E7000000}"/>
    <cellStyle name="_Comma_Magellan Screen 03.08.05" xfId="233" xr:uid="{00000000-0005-0000-0000-0000E8000000}"/>
    <cellStyle name="_Comma_Magellan Screen 12.20.04" xfId="234" xr:uid="{00000000-0005-0000-0000-0000E9000000}"/>
    <cellStyle name="_Comma_Magellan Screen 12.21.04 KJR" xfId="235" xr:uid="{00000000-0005-0000-0000-0000EA000000}"/>
    <cellStyle name="_Comma_May 2007 Product Reporting - HCDS" xfId="236" xr:uid="{00000000-0005-0000-0000-0000EB000000}"/>
    <cellStyle name="_Comma_McKesson Screen 1.07.05" xfId="237" xr:uid="{00000000-0005-0000-0000-0000EC000000}"/>
    <cellStyle name="_Comma_McKesson Screen 1.31.05" xfId="238" xr:uid="{00000000-0005-0000-0000-0000ED000000}"/>
    <cellStyle name="_Comma_McKesson Screen 4.20.05" xfId="239" xr:uid="{00000000-0005-0000-0000-0000EE000000}"/>
    <cellStyle name="_Comma_Medicaid" xfId="240" xr:uid="{00000000-0005-0000-0000-0000EF000000}"/>
    <cellStyle name="_Comma_Medicaid Comps" xfId="241" xr:uid="{00000000-0005-0000-0000-0000F0000000}"/>
    <cellStyle name="_Comma_Membership" xfId="242" xr:uid="{00000000-0005-0000-0000-0000F1000000}"/>
    <cellStyle name="_Comma_Membership Analysis 12.13.04" xfId="243" xr:uid="{00000000-0005-0000-0000-0000F2000000}"/>
    <cellStyle name="_Comma_New Mexico Tax Issue 02.15.05" xfId="244" xr:uid="{00000000-0005-0000-0000-0000F3000000}"/>
    <cellStyle name="_Comma_NOL Benefit" xfId="245" xr:uid="{00000000-0005-0000-0000-0000F4000000}"/>
    <cellStyle name="_Comma_OptumHealth ACR Targets_110607v2" xfId="246" xr:uid="{00000000-0005-0000-0000-0000F5000000}"/>
    <cellStyle name="_Comma_Ovations 2+10 Impacts_03.27.08" xfId="247" xr:uid="{00000000-0005-0000-0000-0000F6000000}"/>
    <cellStyle name="_Comma_Ovations Program Template" xfId="248" xr:uid="{00000000-0005-0000-0000-0000F7000000}"/>
    <cellStyle name="_Comma_P&amp;L Sched" xfId="249" xr:uid="{00000000-0005-0000-0000-0000F8000000}"/>
    <cellStyle name="_Comma_PacifiCare Health Systems Screening Analysis 02.04.05" xfId="250" xr:uid="{00000000-0005-0000-0000-0000F9000000}"/>
    <cellStyle name="_Comma_PacifiCare Health Systems Screening Analysis 11.22.04" xfId="251" xr:uid="{00000000-0005-0000-0000-0000FA000000}"/>
    <cellStyle name="_Comma_Page 11 - Operating Costs" xfId="252" xr:uid="{00000000-0005-0000-0000-0000FB000000}"/>
    <cellStyle name="_Comma_PHS P&amp;L Membership and Multiple Comparison 11.22.04" xfId="253" xr:uid="{00000000-0005-0000-0000-0000FC000000}"/>
    <cellStyle name="_Comma_Pierce County 2+10 revenue forecast SFO" xfId="254" xr:uid="{00000000-0005-0000-0000-0000FD000000}"/>
    <cellStyle name="_Comma_Pierce County PL 5+7 Pierce Sch A_V4" xfId="255" xr:uid="{00000000-0005-0000-0000-0000FE000000}"/>
    <cellStyle name="_Comma_Pipeline Rollforward_HSG" xfId="256" xr:uid="{00000000-0005-0000-0000-0000FF000000}"/>
    <cellStyle name="_Comma_PL Rollforward Template" xfId="257" xr:uid="{00000000-0005-0000-0000-000000010000}"/>
    <cellStyle name="_Comma_PL Summ-Detail_2007" xfId="258" xr:uid="{00000000-0005-0000-0000-000001010000}"/>
    <cellStyle name="_Comma_Productivity Docs" xfId="259" xr:uid="{00000000-0005-0000-0000-000002010000}"/>
    <cellStyle name="_Comma_Public Comps 10.27.04 (Updates)" xfId="260" xr:uid="{00000000-0005-0000-0000-000003010000}"/>
    <cellStyle name="_Comma_Public Comps 11.11.04.2005 Versionxls" xfId="261" xr:uid="{00000000-0005-0000-0000-000004010000}"/>
    <cellStyle name="_Comma_Public Comps 4.2.04" xfId="262" xr:uid="{00000000-0005-0000-0000-000005010000}"/>
    <cellStyle name="_Comma_Risk Responsibility Matrix 8.13.04" xfId="263" xr:uid="{00000000-0005-0000-0000-000006010000}"/>
    <cellStyle name="_Comma_Screening Tool - CHA 12.18.05" xfId="264" xr:uid="{00000000-0005-0000-0000-000007010000}"/>
    <cellStyle name="_Comma_SCS 7+5 Capital FCST Template" xfId="265" xr:uid="{00000000-0005-0000-0000-000008010000}"/>
    <cellStyle name="_Comma_SKM Valuation - Consideration Analysis 02.24.05" xfId="266" xr:uid="{00000000-0005-0000-0000-000009010000}"/>
    <cellStyle name="_Comma_SLT Finance Slides_081807" xfId="267" xr:uid="{00000000-0005-0000-0000-00000A010000}"/>
    <cellStyle name="_Comma_Status Update Fender 8.02.06" xfId="268" xr:uid="{00000000-0005-0000-0000-00000B010000}"/>
    <cellStyle name="_Comma_Supplemental Schedules 1+11 FCST" xfId="269" xr:uid="{00000000-0005-0000-0000-00000C010000}"/>
    <cellStyle name="_Comma_Supplemental Schedules UPDATE" xfId="270" xr:uid="{00000000-0005-0000-0000-00000D010000}"/>
    <cellStyle name="_Comma_Tsunami Comps 11.23.04 v2" xfId="271" xr:uid="{00000000-0005-0000-0000-00000E010000}"/>
    <cellStyle name="_Comma_Tsunami Comps2" xfId="272" xr:uid="{00000000-0005-0000-0000-00000F010000}"/>
    <cellStyle name="_Comma_TZIX Screen 05.07.04" xfId="273" xr:uid="{00000000-0005-0000-0000-000010010000}"/>
    <cellStyle name="_Comma_UBH Bi-Weekly 110107_10+2" xfId="274" xr:uid="{00000000-0005-0000-0000-000011010000}"/>
    <cellStyle name="_Comma_Walgreen Co Screen 03.14.05" xfId="275" xr:uid="{00000000-0005-0000-0000-000012010000}"/>
    <cellStyle name="_Comma_WebMD Screen 01.08.05" xfId="276" xr:uid="{00000000-0005-0000-0000-000013010000}"/>
    <cellStyle name="_Comma_WebMD Screen 01.10.05" xfId="277" xr:uid="{00000000-0005-0000-0000-000014010000}"/>
    <cellStyle name="_Comma_Wellness 2007 5+7 Forecast" xfId="278" xr:uid="{00000000-0005-0000-0000-000015010000}"/>
    <cellStyle name="_Comma_Worksheet in 2008 Business Plan Review Template_final" xfId="279" xr:uid="{00000000-0005-0000-0000-000016010000}"/>
    <cellStyle name="_Comma_Worksheet in Supplemental Presentation" xfId="280" xr:uid="{00000000-0005-0000-0000-000017010000}"/>
    <cellStyle name="_Currency" xfId="281" xr:uid="{00000000-0005-0000-0000-000018010000}"/>
    <cellStyle name="_Currency_0+12 Care Solutions WD7 1.10.08 v3 - to SCS" xfId="282" xr:uid="{00000000-0005-0000-0000-000019010000}"/>
    <cellStyle name="_Currency_0+12 Forecast" xfId="283" xr:uid="{00000000-0005-0000-0000-00001A010000}"/>
    <cellStyle name="_Currency_0+12 HSG FINAL" xfId="284" xr:uid="{00000000-0005-0000-0000-00001B010000}"/>
    <cellStyle name="_Currency_10+2 Rollforward template" xfId="285" xr:uid="{00000000-0005-0000-0000-00001C010000}"/>
    <cellStyle name="_Currency_2004_2005 EBITDA Bridge" xfId="286" xr:uid="{00000000-0005-0000-0000-00001D010000}"/>
    <cellStyle name="_Currency_2007 3+9 - Supplemental Schedules" xfId="287" xr:uid="{00000000-0005-0000-0000-00001E010000}"/>
    <cellStyle name="_Currency_2007 3+9 Forecast - Disease Solutions V4" xfId="288" xr:uid="{00000000-0005-0000-0000-00001F010000}"/>
    <cellStyle name="_Currency_2007 3+9 Margins" xfId="289" xr:uid="{00000000-0005-0000-0000-000020010000}"/>
    <cellStyle name="_Currency_2007 3+9 SUMMARY" xfId="290" xr:uid="{00000000-0005-0000-0000-000021010000}"/>
    <cellStyle name="_Currency_2007 3+9 SUMMARY 04.14.07" xfId="291" xr:uid="{00000000-0005-0000-0000-000022010000}"/>
    <cellStyle name="_Currency_2007 5+7 - Supplemental Schedules (v3)" xfId="292" xr:uid="{00000000-0005-0000-0000-000023010000}"/>
    <cellStyle name="_Currency_2007 5+7 SUMMARY" xfId="293" xr:uid="{00000000-0005-0000-0000-000024010000}"/>
    <cellStyle name="_Currency_2007 7+5 - Supplemental Schedules" xfId="294" xr:uid="{00000000-0005-0000-0000-000025010000}"/>
    <cellStyle name="_Currency_2007 7+5 Revenue Rollforward (URN)" xfId="295" xr:uid="{00000000-0005-0000-0000-000026010000}"/>
    <cellStyle name="_Currency_2007 9+3 Analysis_AP" xfId="296" xr:uid="{00000000-0005-0000-0000-000027010000}"/>
    <cellStyle name="_Currency_2007 Budget - Supplemental Schedules" xfId="297" xr:uid="{00000000-0005-0000-0000-000028010000}"/>
    <cellStyle name="_Currency_2007 Revenue Rollforward - HCDS - 10-18-07" xfId="298" xr:uid="{00000000-0005-0000-0000-000029010000}"/>
    <cellStyle name="_Currency_2007 Revenue Rollforward - HCDS - 11-02-07" xfId="299" xr:uid="{00000000-0005-0000-0000-00002A010000}"/>
    <cellStyle name="_Currency_2007_2008_Growth_Slides_11_02" xfId="300" xr:uid="{00000000-0005-0000-0000-00002B010000}"/>
    <cellStyle name="_Currency_2008 @ 10+2 FCST" xfId="301" xr:uid="{00000000-0005-0000-0000-00002C010000}"/>
    <cellStyle name="_Currency_2008 7+5 Revenue Rollforward (URN)" xfId="302" xr:uid="{00000000-0005-0000-0000-00002D010000}"/>
    <cellStyle name="_Currency_2008 Bi weekly Template" xfId="303" xr:uid="{00000000-0005-0000-0000-00002E010000}"/>
    <cellStyle name="_Currency_2008 Bi-weekly SHS Best Est. &amp; Rev Rfwd 7-19-07" xfId="304" xr:uid="{00000000-0005-0000-0000-00002F010000}"/>
    <cellStyle name="_Currency_2008 Bi-weekly SHS Best Est. &amp; Rev Rfwd 7-26-07" xfId="305" xr:uid="{00000000-0005-0000-0000-000030010000}"/>
    <cellStyle name="_Currency_2008 Bi-weekly SHS Best Est. Rev Rfwd 11-02-07" xfId="306" xr:uid="{00000000-0005-0000-0000-000031010000}"/>
    <cellStyle name="_Currency_2008 Executive Summary" xfId="307" xr:uid="{00000000-0005-0000-0000-000032010000}"/>
    <cellStyle name="_Currency_2008 HCDS Exec Summary" xfId="308" xr:uid="{00000000-0005-0000-0000-000033010000}"/>
    <cellStyle name="_Currency_2008 Pipeline Rollforward_HSG" xfId="309" xr:uid="{00000000-0005-0000-0000-000034010000}"/>
    <cellStyle name="_Currency_2008 Revenue Target 8-17-07 for Heather" xfId="310" xr:uid="{00000000-0005-0000-0000-000035010000}"/>
    <cellStyle name="_Currency_2008 Summary Detail - Dawn and John P." xfId="311" xr:uid="{00000000-0005-0000-0000-000036010000}"/>
    <cellStyle name="_Currency_2008 UBH Best Est  Roll 10+2 080131" xfId="312" xr:uid="{00000000-0005-0000-0000-000037010000}"/>
    <cellStyle name="_Currency_2008 UPLOAD Template EXTERNAL (10+2)" xfId="313" xr:uid="{00000000-0005-0000-0000-000038010000}"/>
    <cellStyle name="_Currency_2008-04 Power Point Load" xfId="314" xr:uid="{00000000-0005-0000-0000-000039010000}"/>
    <cellStyle name="_Currency_2009 2+10 Fcst Template - Schedules A-D.xls;F.xls;H.xls;M-Q use this file" xfId="315" xr:uid="{00000000-0005-0000-0000-00003A010000}"/>
    <cellStyle name="_Currency_2009-02 Power Point Load" xfId="316" xr:uid="{00000000-0005-0000-0000-00003B010000}"/>
    <cellStyle name="_Currency_2010 2+10_GM FCST" xfId="317" xr:uid="{00000000-0005-0000-0000-00003C010000}"/>
    <cellStyle name="_Currency_3+9 known-gap highlevel v4" xfId="318" xr:uid="{00000000-0005-0000-0000-00003D010000}"/>
    <cellStyle name="_Currency_3+9 Revenue Forecasting tool - essbase based" xfId="319" xr:uid="{00000000-0005-0000-0000-00003E010000}"/>
    <cellStyle name="_Currency_5+7 Preview" xfId="320" xr:uid="{00000000-0005-0000-0000-00003F010000}"/>
    <cellStyle name="_Currency_560" xfId="321" xr:uid="{00000000-0005-0000-0000-000040010000}"/>
    <cellStyle name="_Currency_7+5 Int-Ewd-Ext" xfId="322" xr:uid="{00000000-0005-0000-0000-000041010000}"/>
    <cellStyle name="_Currency_7+5 Pipeline Rollforward (ACN)" xfId="323" xr:uid="{00000000-0005-0000-0000-000042010000}"/>
    <cellStyle name="_Currency_7-19-07 SHS CEO Report Final Expanded View" xfId="324" xr:uid="{00000000-0005-0000-0000-000043010000}"/>
    <cellStyle name="_Currency_9+3_Budget Forecast Timeline v2." xfId="325" xr:uid="{00000000-0005-0000-0000-000044010000}"/>
    <cellStyle name="_Currency_A9" xfId="326" xr:uid="{00000000-0005-0000-0000-000045010000}"/>
    <cellStyle name="_Currency_Bi weekly rollforward 11 1 07v2" xfId="327" xr:uid="{00000000-0005-0000-0000-000046010000}"/>
    <cellStyle name="_Currency_Bi weekly rollforward 11 29 08 w DV updates" xfId="328" xr:uid="{00000000-0005-0000-0000-000047010000}"/>
    <cellStyle name="_Currency_Bi weekly rollforward 12-13-07" xfId="329" xr:uid="{00000000-0005-0000-0000-000048010000}"/>
    <cellStyle name="_Currency_Bi weekly rollforward 1-24-08" xfId="330" xr:uid="{00000000-0005-0000-0000-000049010000}"/>
    <cellStyle name="_Currency_Bi weekly rollforward 1-9-08" xfId="331" xr:uid="{00000000-0005-0000-0000-00004A010000}"/>
    <cellStyle name="_Currency_Bi weekly rollforward 8.16.07 v1" xfId="332" xr:uid="{00000000-0005-0000-0000-00004B010000}"/>
    <cellStyle name="_Currency_Big Customer PL 8+4 Pierce Sch A_V1" xfId="333" xr:uid="{00000000-0005-0000-0000-00004C010000}"/>
    <cellStyle name="_Currency_Bi-weekly SHS Best Est. Rev Rfwd 7-05-07" xfId="334" xr:uid="{00000000-0005-0000-0000-00004D010000}"/>
    <cellStyle name="_Currency_Bi-weekly SHS Best Est. Rev Rfwd 7-26-07 Final" xfId="335" xr:uid="{00000000-0005-0000-0000-00004E010000}"/>
    <cellStyle name="_Currency_Biweekly with Hansen model" xfId="336" xr:uid="{00000000-0005-0000-0000-00004F010000}"/>
    <cellStyle name="_Currency_Book_commissaires_Sept12" xfId="337" xr:uid="{00000000-0005-0000-0000-000050010000}"/>
    <cellStyle name="_Currency_Book1" xfId="338" xr:uid="{00000000-0005-0000-0000-000051010000}"/>
    <cellStyle name="_Currency_Book2" xfId="339" xr:uid="{00000000-0005-0000-0000-000052010000}"/>
    <cellStyle name="_Currency_Bridge - 2008 Revenue Bud" xfId="340" xr:uid="{00000000-0005-0000-0000-000053010000}"/>
    <cellStyle name="_Currency_Bronco 2005 Guidance Summary 01.19.05" xfId="341" xr:uid="{00000000-0005-0000-0000-000054010000}"/>
    <cellStyle name="_Currency_Bronco Screen 10.20.04" xfId="342" xr:uid="{00000000-0005-0000-0000-000055010000}"/>
    <cellStyle name="_Currency_Bronco Screen 8.21.04" xfId="343" xr:uid="{00000000-0005-0000-0000-000056010000}"/>
    <cellStyle name="_Currency_Bronco Ten-Year DCF Model (CD) V2 9.1.04" xfId="344" xr:uid="{00000000-0005-0000-0000-000057010000}"/>
    <cellStyle name="_Currency_CER (41270)" xfId="345" xr:uid="{00000000-0005-0000-0000-000058010000}"/>
    <cellStyle name="_Currency_CHARTERHOUSE OPERATING MODEL- Revised July 25" xfId="346" xr:uid="{00000000-0005-0000-0000-000059010000}"/>
    <cellStyle name="_Currency_Copy of Point BS Variance Analysis (BT Update) 12.16.05" xfId="347" xr:uid="{00000000-0005-0000-0000-00005A010000}"/>
    <cellStyle name="_Currency_Copy of Point BS Variance Analysis FINAL 12.19.05 v2" xfId="348" xr:uid="{00000000-0005-0000-0000-00005B010000}"/>
    <cellStyle name="_Currency_Cost Savings 5+7" xfId="349" xr:uid="{00000000-0005-0000-0000-00005C010000}"/>
    <cellStyle name="_Currency_DCF - 20 Year" xfId="350" xr:uid="{00000000-0005-0000-0000-00005D010000}"/>
    <cellStyle name="_Currency_Dental 2008-2010 best estimate model 3+9 version 4-9-07" xfId="351" xr:uid="{00000000-0005-0000-0000-00005E010000}"/>
    <cellStyle name="_Currency_Emp-Pay-PS 2006-2007-2008v4" xfId="352" xr:uid="{00000000-0005-0000-0000-00005F010000}"/>
    <cellStyle name="_Currency_Essbase load Rev Mem COC by Channel &amp; Customer" xfId="353" xr:uid="{00000000-0005-0000-0000-000060010000}"/>
    <cellStyle name="_Currency_Essbase pull_HSG Consol_prod suite_revised for 7+5FC v2" xfId="354" xr:uid="{00000000-0005-0000-0000-000061010000}"/>
    <cellStyle name="_Currency_Est Stretch" xfId="355" xr:uid="{00000000-0005-0000-0000-000062010000}"/>
    <cellStyle name="_Currency_Financial Review 10.02.07" xfId="356" xr:uid="{00000000-0005-0000-0000-000063010000}"/>
    <cellStyle name="_Currency_Financial Review 8.22.07" xfId="357" xr:uid="{00000000-0005-0000-0000-000064010000}"/>
    <cellStyle name="_Currency_Financial Review 8.25.07" xfId="358" xr:uid="{00000000-0005-0000-0000-000065010000}"/>
    <cellStyle name="_Currency_Financial Slides" xfId="359" xr:uid="{00000000-0005-0000-0000-000066010000}"/>
    <cellStyle name="_Currency_FTEs PS 5+7" xfId="360" xr:uid="{00000000-0005-0000-0000-000067010000}"/>
    <cellStyle name="_Currency_Gap Analysis" xfId="361" xr:uid="{00000000-0005-0000-0000-000068010000}"/>
    <cellStyle name="_Currency_GBS Bi_Weekly 02-06-08" xfId="362" xr:uid="{00000000-0005-0000-0000-000069010000}"/>
    <cellStyle name="_Currency_GIS_SCS Cost Control" xfId="363" xr:uid="{00000000-0005-0000-0000-00006A010000}"/>
    <cellStyle name="_Currency_GM" xfId="364" xr:uid="{00000000-0005-0000-0000-00006B010000}"/>
    <cellStyle name="_Currency_HCDS Exec Summary_v2" xfId="365" xr:uid="{00000000-0005-0000-0000-00006C010000}"/>
    <cellStyle name="_Currency_HCDS FTE 5+7 by month" xfId="366" xr:uid="{00000000-0005-0000-0000-00006D010000}"/>
    <cellStyle name="_Currency_HCDS Revenue Rollforward (HCDS)" xfId="367" xr:uid="{00000000-0005-0000-0000-00006E010000}"/>
    <cellStyle name="_Currency_HSG 2008 Budget Bridge - KLD3" xfId="368" xr:uid="{00000000-0005-0000-0000-00006F010000}"/>
    <cellStyle name="_Currency_HSG quarterly" xfId="369" xr:uid="{00000000-0005-0000-0000-000070010000}"/>
    <cellStyle name="_Currency_HSS IS DCF 10 Year - 12.23.04" xfId="370" xr:uid="{00000000-0005-0000-0000-000071010000}"/>
    <cellStyle name="_Currency_Int-Ext-EWD - GBS V2" xfId="371" xr:uid="{00000000-0005-0000-0000-000072010000}"/>
    <cellStyle name="_Currency_John Way New and Improved GM Analysis_2009@ 2+10" xfId="372" xr:uid="{00000000-0005-0000-0000-000073010000}"/>
    <cellStyle name="_Currency_Known Rev - Gap Rept 20071102" xfId="373" xr:uid="{00000000-0005-0000-0000-000074010000}"/>
    <cellStyle name="_Currency_lbo_short_form" xfId="374" xr:uid="{00000000-0005-0000-0000-000075010000}"/>
    <cellStyle name="_Currency_May 2007 Product Reporting - HCDS" xfId="375" xr:uid="{00000000-0005-0000-0000-000076010000}"/>
    <cellStyle name="_Currency_Membership" xfId="376" xr:uid="{00000000-0005-0000-0000-000077010000}"/>
    <cellStyle name="_Currency_model for lehman 19jul02" xfId="377" xr:uid="{00000000-0005-0000-0000-000078010000}"/>
    <cellStyle name="_Currency_New Mexico Tax Issue 02.15.05" xfId="378" xr:uid="{00000000-0005-0000-0000-000079010000}"/>
    <cellStyle name="_Currency_OptumHealth ACR Targets_110607v2" xfId="379" xr:uid="{00000000-0005-0000-0000-00007A010000}"/>
    <cellStyle name="_Currency_Ovations 2+10 Impacts_03.27.08" xfId="380" xr:uid="{00000000-0005-0000-0000-00007B010000}"/>
    <cellStyle name="_Currency_Ovations Program Template" xfId="381" xr:uid="{00000000-0005-0000-0000-00007C010000}"/>
    <cellStyle name="_Currency_P&amp;L Sched" xfId="382" xr:uid="{00000000-0005-0000-0000-00007D010000}"/>
    <cellStyle name="_Currency_PacifiCare Health Systems Screening Analysis 02.04.05" xfId="383" xr:uid="{00000000-0005-0000-0000-00007E010000}"/>
    <cellStyle name="_Currency_Page 11 - Operating Costs" xfId="384" xr:uid="{00000000-0005-0000-0000-00007F010000}"/>
    <cellStyle name="_Currency_pi5" xfId="385" xr:uid="{00000000-0005-0000-0000-000080010000}"/>
    <cellStyle name="_Currency_pi5_Report 3" xfId="386" xr:uid="{00000000-0005-0000-0000-000081010000}"/>
    <cellStyle name="_Currency_pi5_Sheet2" xfId="387" xr:uid="{00000000-0005-0000-0000-000082010000}"/>
    <cellStyle name="_Currency_pi5_Sheet3" xfId="388" xr:uid="{00000000-0005-0000-0000-000083010000}"/>
    <cellStyle name="_Currency_Pierce County 2+10 revenue forecast SFO" xfId="389" xr:uid="{00000000-0005-0000-0000-000084010000}"/>
    <cellStyle name="_Currency_Pierce County PL 5+7 Pierce Sch A_V4" xfId="390" xr:uid="{00000000-0005-0000-0000-000085010000}"/>
    <cellStyle name="_Currency_Pipeline Rollforward_HSG" xfId="391" xr:uid="{00000000-0005-0000-0000-000086010000}"/>
    <cellStyle name="_Currency_PL Rollforward Template" xfId="392" xr:uid="{00000000-0005-0000-0000-000087010000}"/>
    <cellStyle name="_Currency_PL Summ-Detail_2007" xfId="393" xr:uid="{00000000-0005-0000-0000-000088010000}"/>
    <cellStyle name="_Currency_Productivity Docs" xfId="394" xr:uid="{00000000-0005-0000-0000-000089010000}"/>
    <cellStyle name="_Currency_Revised Downside Case 25 July" xfId="395" xr:uid="{00000000-0005-0000-0000-00008A010000}"/>
    <cellStyle name="_Currency_Revised Downside Case 25 July_LBO Model for Banks (with Lehman cases)" xfId="396" xr:uid="{00000000-0005-0000-0000-00008B010000}"/>
    <cellStyle name="_Currency_Risk Responsibility Matrix 8.13.04" xfId="397" xr:uid="{00000000-0005-0000-0000-00008C010000}"/>
    <cellStyle name="_Currency_Screening Tool - CHA 12.18.05" xfId="398" xr:uid="{00000000-0005-0000-0000-00008D010000}"/>
    <cellStyle name="_Currency_SCS 7+5 Capital FCST Template" xfId="399" xr:uid="{00000000-0005-0000-0000-00008E010000}"/>
    <cellStyle name="_Currency_SKM Valuation - Consideration Analysis 02.24.05" xfId="400" xr:uid="{00000000-0005-0000-0000-00008F010000}"/>
    <cellStyle name="_Currency_SLT Finance Slides_081807" xfId="401" xr:uid="{00000000-0005-0000-0000-000090010000}"/>
    <cellStyle name="_Currency_Status Update Fender 8.02.06" xfId="402" xr:uid="{00000000-0005-0000-0000-000091010000}"/>
    <cellStyle name="_Currency_Supplemental Schedules 1+11 FCST" xfId="403" xr:uid="{00000000-0005-0000-0000-000092010000}"/>
    <cellStyle name="_Currency_Supplemental Schedules UPDATE" xfId="404" xr:uid="{00000000-0005-0000-0000-000093010000}"/>
    <cellStyle name="_Currency_surbid4 cloture" xfId="405" xr:uid="{00000000-0005-0000-0000-000094010000}"/>
    <cellStyle name="_Currency_surbid4 cloture_1" xfId="406" xr:uid="{00000000-0005-0000-0000-000095010000}"/>
    <cellStyle name="_Currency_surbid4 cloture_1_Report 3" xfId="407" xr:uid="{00000000-0005-0000-0000-000096010000}"/>
    <cellStyle name="_Currency_surbid4 cloture_1_Sheet2" xfId="408" xr:uid="{00000000-0005-0000-0000-000097010000}"/>
    <cellStyle name="_Currency_surbid4 cloture_1_Sheet3" xfId="409" xr:uid="{00000000-0005-0000-0000-000098010000}"/>
    <cellStyle name="_Currency_surbid4 cloture_Report 3" xfId="410" xr:uid="{00000000-0005-0000-0000-000099010000}"/>
    <cellStyle name="_Currency_surbid4 cloture_Sheet2" xfId="411" xr:uid="{00000000-0005-0000-0000-00009A010000}"/>
    <cellStyle name="_Currency_surbid4 cloture_Sheet3" xfId="412" xr:uid="{00000000-0005-0000-0000-00009B010000}"/>
    <cellStyle name="_Currency_TallGuy first model" xfId="413" xr:uid="{00000000-0005-0000-0000-00009C010000}"/>
    <cellStyle name="_Currency_tropicos5" xfId="414" xr:uid="{00000000-0005-0000-0000-00009D010000}"/>
    <cellStyle name="_Currency_tropicos5_victoria 6nov01" xfId="415" xr:uid="{00000000-0005-0000-0000-00009E010000}"/>
    <cellStyle name="_Currency_UBH Bi-Weekly 110107_10+2" xfId="416" xr:uid="{00000000-0005-0000-0000-00009F010000}"/>
    <cellStyle name="_Currency_valuation report_Sept10b" xfId="417" xr:uid="{00000000-0005-0000-0000-0000A0010000}"/>
    <cellStyle name="_Currency_voice1.xls Chart 1" xfId="418" xr:uid="{00000000-0005-0000-0000-0000A1010000}"/>
    <cellStyle name="_Currency_voice1.xls Chart 1_victoria 6nov01" xfId="419" xr:uid="{00000000-0005-0000-0000-0000A2010000}"/>
    <cellStyle name="_Currency_VSTA ODSY 11.17.03" xfId="420" xr:uid="{00000000-0005-0000-0000-0000A3010000}"/>
    <cellStyle name="_Currency_Wellness 2007 5+7 Forecast" xfId="421" xr:uid="{00000000-0005-0000-0000-0000A4010000}"/>
    <cellStyle name="_Currency_Worksheet in 2008 Business Plan Review Template_final" xfId="422" xr:uid="{00000000-0005-0000-0000-0000A5010000}"/>
    <cellStyle name="_Currency_Worksheet in Supplemental Presentation" xfId="423" xr:uid="{00000000-0005-0000-0000-0000A6010000}"/>
    <cellStyle name="_CurrencySpace" xfId="424" xr:uid="{00000000-0005-0000-0000-0000A7010000}"/>
    <cellStyle name="_CurrencySpace_0+12 Care Solutions WD7 1.10.08 v3 - to SCS" xfId="425" xr:uid="{00000000-0005-0000-0000-0000A8010000}"/>
    <cellStyle name="_CurrencySpace_0+12 Forecast" xfId="426" xr:uid="{00000000-0005-0000-0000-0000A9010000}"/>
    <cellStyle name="_CurrencySpace_0+12 HSG FINAL" xfId="427" xr:uid="{00000000-0005-0000-0000-0000AA010000}"/>
    <cellStyle name="_CurrencySpace_10+2 Rollforward template" xfId="428" xr:uid="{00000000-0005-0000-0000-0000AB010000}"/>
    <cellStyle name="_CurrencySpace_2004_2005 EBITDA Bridge" xfId="429" xr:uid="{00000000-0005-0000-0000-0000AC010000}"/>
    <cellStyle name="_CurrencySpace_2007 3+9 - Supplemental Schedules" xfId="430" xr:uid="{00000000-0005-0000-0000-0000AD010000}"/>
    <cellStyle name="_CurrencySpace_2007 3+9 Forecast - Disease Solutions V4" xfId="431" xr:uid="{00000000-0005-0000-0000-0000AE010000}"/>
    <cellStyle name="_CurrencySpace_2007 3+9 Margins" xfId="432" xr:uid="{00000000-0005-0000-0000-0000AF010000}"/>
    <cellStyle name="_CurrencySpace_2007 3+9 SUMMARY" xfId="433" xr:uid="{00000000-0005-0000-0000-0000B0010000}"/>
    <cellStyle name="_CurrencySpace_2007 3+9 SUMMARY 04.14.07" xfId="434" xr:uid="{00000000-0005-0000-0000-0000B1010000}"/>
    <cellStyle name="_CurrencySpace_2007 5+7 - Supplemental Schedules (v3)" xfId="435" xr:uid="{00000000-0005-0000-0000-0000B2010000}"/>
    <cellStyle name="_CurrencySpace_2007 5+7 SUMMARY" xfId="436" xr:uid="{00000000-0005-0000-0000-0000B3010000}"/>
    <cellStyle name="_CurrencySpace_2007 7+5 - Supplemental Schedules" xfId="437" xr:uid="{00000000-0005-0000-0000-0000B4010000}"/>
    <cellStyle name="_CurrencySpace_2007 7+5 Revenue Rollforward (URN)" xfId="438" xr:uid="{00000000-0005-0000-0000-0000B5010000}"/>
    <cellStyle name="_CurrencySpace_2007 9+3 Analysis_AP" xfId="439" xr:uid="{00000000-0005-0000-0000-0000B6010000}"/>
    <cellStyle name="_CurrencySpace_2007 Budget - Supplemental Schedules" xfId="440" xr:uid="{00000000-0005-0000-0000-0000B7010000}"/>
    <cellStyle name="_CurrencySpace_2007 Revenue Rollforward - HCDS - 10-18-07" xfId="441" xr:uid="{00000000-0005-0000-0000-0000B8010000}"/>
    <cellStyle name="_CurrencySpace_2007 Revenue Rollforward - HCDS - 11-02-07" xfId="442" xr:uid="{00000000-0005-0000-0000-0000B9010000}"/>
    <cellStyle name="_CurrencySpace_2007_2008_Growth_Slides_11_02" xfId="443" xr:uid="{00000000-0005-0000-0000-0000BA010000}"/>
    <cellStyle name="_CurrencySpace_2008 @ 10+2 FCST" xfId="444" xr:uid="{00000000-0005-0000-0000-0000BB010000}"/>
    <cellStyle name="_CurrencySpace_2008 7+5 Revenue Rollforward (URN)" xfId="445" xr:uid="{00000000-0005-0000-0000-0000BC010000}"/>
    <cellStyle name="_CurrencySpace_2008 Bi weekly Template" xfId="446" xr:uid="{00000000-0005-0000-0000-0000BD010000}"/>
    <cellStyle name="_CurrencySpace_2008 Bi-weekly SHS Best Est. &amp; Rev Rfwd 7-19-07" xfId="447" xr:uid="{00000000-0005-0000-0000-0000BE010000}"/>
    <cellStyle name="_CurrencySpace_2008 Bi-weekly SHS Best Est. &amp; Rev Rfwd 7-26-07" xfId="448" xr:uid="{00000000-0005-0000-0000-0000BF010000}"/>
    <cellStyle name="_CurrencySpace_2008 Bi-weekly SHS Best Est. Rev Rfwd 11-02-07" xfId="449" xr:uid="{00000000-0005-0000-0000-0000C0010000}"/>
    <cellStyle name="_CurrencySpace_2008 Executive Summary" xfId="450" xr:uid="{00000000-0005-0000-0000-0000C1010000}"/>
    <cellStyle name="_CurrencySpace_2008 HCDS Exec Summary" xfId="451" xr:uid="{00000000-0005-0000-0000-0000C2010000}"/>
    <cellStyle name="_CurrencySpace_2008 Pipeline Rollforward_HSG" xfId="452" xr:uid="{00000000-0005-0000-0000-0000C3010000}"/>
    <cellStyle name="_CurrencySpace_2008 Revenue Target 8-17-07 for Heather" xfId="453" xr:uid="{00000000-0005-0000-0000-0000C4010000}"/>
    <cellStyle name="_CurrencySpace_2008 Summary Detail - Dawn and John P." xfId="454" xr:uid="{00000000-0005-0000-0000-0000C5010000}"/>
    <cellStyle name="_CurrencySpace_2008 UBH Best Est  Roll 10+2 080131" xfId="455" xr:uid="{00000000-0005-0000-0000-0000C6010000}"/>
    <cellStyle name="_CurrencySpace_2008 UPLOAD Template EXTERNAL (10+2)" xfId="456" xr:uid="{00000000-0005-0000-0000-0000C7010000}"/>
    <cellStyle name="_CurrencySpace_2008-04 Power Point Load" xfId="457" xr:uid="{00000000-0005-0000-0000-0000C8010000}"/>
    <cellStyle name="_CurrencySpace_2009 2+10 Fcst Template - Schedules A-D.xls;F.xls;H.xls;M-Q use this file" xfId="458" xr:uid="{00000000-0005-0000-0000-0000C9010000}"/>
    <cellStyle name="_CurrencySpace_2009-02 Power Point Load" xfId="459" xr:uid="{00000000-0005-0000-0000-0000CA010000}"/>
    <cellStyle name="_CurrencySpace_2010 2+10_GM FCST" xfId="460" xr:uid="{00000000-0005-0000-0000-0000CB010000}"/>
    <cellStyle name="_CurrencySpace_3+9 known-gap highlevel v4" xfId="461" xr:uid="{00000000-0005-0000-0000-0000CC010000}"/>
    <cellStyle name="_CurrencySpace_3+9 Revenue Forecasting tool - essbase based" xfId="462" xr:uid="{00000000-0005-0000-0000-0000CD010000}"/>
    <cellStyle name="_CurrencySpace_5+7 Preview" xfId="463" xr:uid="{00000000-0005-0000-0000-0000CE010000}"/>
    <cellStyle name="_CurrencySpace_560" xfId="464" xr:uid="{00000000-0005-0000-0000-0000CF010000}"/>
    <cellStyle name="_CurrencySpace_7+5 Int-Ewd-Ext" xfId="465" xr:uid="{00000000-0005-0000-0000-0000D0010000}"/>
    <cellStyle name="_CurrencySpace_7+5 Pipeline Rollforward (ACN)" xfId="466" xr:uid="{00000000-0005-0000-0000-0000D1010000}"/>
    <cellStyle name="_CurrencySpace_7-19-07 SHS CEO Report Final Expanded View" xfId="467" xr:uid="{00000000-0005-0000-0000-0000D2010000}"/>
    <cellStyle name="_CurrencySpace_9+3_Budget Forecast Timeline v2." xfId="468" xr:uid="{00000000-0005-0000-0000-0000D3010000}"/>
    <cellStyle name="_CurrencySpace_A9" xfId="469" xr:uid="{00000000-0005-0000-0000-0000D4010000}"/>
    <cellStyle name="_CurrencySpace_Bi weekly rollforward 11 1 07v2" xfId="470" xr:uid="{00000000-0005-0000-0000-0000D5010000}"/>
    <cellStyle name="_CurrencySpace_Bi weekly rollforward 11 29 08 w DV updates" xfId="471" xr:uid="{00000000-0005-0000-0000-0000D6010000}"/>
    <cellStyle name="_CurrencySpace_Bi weekly rollforward 12-13-07" xfId="472" xr:uid="{00000000-0005-0000-0000-0000D7010000}"/>
    <cellStyle name="_CurrencySpace_Bi weekly rollforward 1-24-08" xfId="473" xr:uid="{00000000-0005-0000-0000-0000D8010000}"/>
    <cellStyle name="_CurrencySpace_Bi weekly rollforward 1-9-08" xfId="474" xr:uid="{00000000-0005-0000-0000-0000D9010000}"/>
    <cellStyle name="_CurrencySpace_Bi weekly rollforward 8.16.07 v1" xfId="475" xr:uid="{00000000-0005-0000-0000-0000DA010000}"/>
    <cellStyle name="_CurrencySpace_Big Customer PL 8+4 Pierce Sch A_V1" xfId="476" xr:uid="{00000000-0005-0000-0000-0000DB010000}"/>
    <cellStyle name="_CurrencySpace_Bi-weekly SHS Best Est. Rev Rfwd 7-05-07" xfId="477" xr:uid="{00000000-0005-0000-0000-0000DC010000}"/>
    <cellStyle name="_CurrencySpace_Bi-weekly SHS Best Est. Rev Rfwd 7-26-07 Final" xfId="478" xr:uid="{00000000-0005-0000-0000-0000DD010000}"/>
    <cellStyle name="_CurrencySpace_Biweekly with Hansen model" xfId="479" xr:uid="{00000000-0005-0000-0000-0000DE010000}"/>
    <cellStyle name="_CurrencySpace_Book1" xfId="480" xr:uid="{00000000-0005-0000-0000-0000DF010000}"/>
    <cellStyle name="_CurrencySpace_Book2" xfId="481" xr:uid="{00000000-0005-0000-0000-0000E0010000}"/>
    <cellStyle name="_CurrencySpace_Bridge - 2008 Revenue Bud" xfId="482" xr:uid="{00000000-0005-0000-0000-0000E1010000}"/>
    <cellStyle name="_CurrencySpace_Bronco 2005 Guidance Summary 01.19.05" xfId="483" xr:uid="{00000000-0005-0000-0000-0000E2010000}"/>
    <cellStyle name="_CurrencySpace_Bronco Screen 10.20.04" xfId="484" xr:uid="{00000000-0005-0000-0000-0000E3010000}"/>
    <cellStyle name="_CurrencySpace_Bronco Screen 8.21.04" xfId="485" xr:uid="{00000000-0005-0000-0000-0000E4010000}"/>
    <cellStyle name="_CurrencySpace_Bronco Ten-Year DCF Model (CD) V2 9.1.04" xfId="486" xr:uid="{00000000-0005-0000-0000-0000E5010000}"/>
    <cellStyle name="_CurrencySpace_Capex per UMTS Potential" xfId="487" xr:uid="{00000000-0005-0000-0000-0000E6010000}"/>
    <cellStyle name="_CurrencySpace_CER (41270)" xfId="488" xr:uid="{00000000-0005-0000-0000-0000E7010000}"/>
    <cellStyle name="_CurrencySpace_Copy of Point BS Variance Analysis (BT Update) 12.16.05" xfId="489" xr:uid="{00000000-0005-0000-0000-0000E8010000}"/>
    <cellStyle name="_CurrencySpace_Copy of Point BS Variance Analysis FINAL 12.19.05 v2" xfId="490" xr:uid="{00000000-0005-0000-0000-0000E9010000}"/>
    <cellStyle name="_CurrencySpace_Cost Savings 5+7" xfId="491" xr:uid="{00000000-0005-0000-0000-0000EA010000}"/>
    <cellStyle name="_CurrencySpace_DCF - 20 Year" xfId="492" xr:uid="{00000000-0005-0000-0000-0000EB010000}"/>
    <cellStyle name="_CurrencySpace_Dental 2008-2010 best estimate model 3+9 version 4-9-07" xfId="493" xr:uid="{00000000-0005-0000-0000-0000EC010000}"/>
    <cellStyle name="_CurrencySpace_Emp-Pay-PS 2006-2007-2008v4" xfId="494" xr:uid="{00000000-0005-0000-0000-0000ED010000}"/>
    <cellStyle name="_CurrencySpace_Essbase load Rev Mem COC by Channel &amp; Customer" xfId="495" xr:uid="{00000000-0005-0000-0000-0000EE010000}"/>
    <cellStyle name="_CurrencySpace_Essbase pull_HSG Consol_prod suite_revised for 7+5FC v2" xfId="496" xr:uid="{00000000-0005-0000-0000-0000EF010000}"/>
    <cellStyle name="_CurrencySpace_Est Stretch" xfId="497" xr:uid="{00000000-0005-0000-0000-0000F0010000}"/>
    <cellStyle name="_CurrencySpace_Financial Review 10.02.07" xfId="498" xr:uid="{00000000-0005-0000-0000-0000F1010000}"/>
    <cellStyle name="_CurrencySpace_Financial Review 8.22.07" xfId="499" xr:uid="{00000000-0005-0000-0000-0000F2010000}"/>
    <cellStyle name="_CurrencySpace_Financial Review 8.25.07" xfId="500" xr:uid="{00000000-0005-0000-0000-0000F3010000}"/>
    <cellStyle name="_CurrencySpace_Financial Slides" xfId="501" xr:uid="{00000000-0005-0000-0000-0000F4010000}"/>
    <cellStyle name="_CurrencySpace_FTEs PS 5+7" xfId="502" xr:uid="{00000000-0005-0000-0000-0000F5010000}"/>
    <cellStyle name="_CurrencySpace_Gap Analysis" xfId="503" xr:uid="{00000000-0005-0000-0000-0000F6010000}"/>
    <cellStyle name="_CurrencySpace_GBS Bi_Weekly 02-06-08" xfId="504" xr:uid="{00000000-0005-0000-0000-0000F7010000}"/>
    <cellStyle name="_CurrencySpace_GIS_SCS Cost Control" xfId="505" xr:uid="{00000000-0005-0000-0000-0000F8010000}"/>
    <cellStyle name="_CurrencySpace_GM" xfId="506" xr:uid="{00000000-0005-0000-0000-0000F9010000}"/>
    <cellStyle name="_CurrencySpace_HCDS Exec Summary_v2" xfId="507" xr:uid="{00000000-0005-0000-0000-0000FA010000}"/>
    <cellStyle name="_CurrencySpace_HCDS FTE 5+7 by month" xfId="508" xr:uid="{00000000-0005-0000-0000-0000FB010000}"/>
    <cellStyle name="_CurrencySpace_HCDS Revenue Rollforward (HCDS)" xfId="509" xr:uid="{00000000-0005-0000-0000-0000FC010000}"/>
    <cellStyle name="_CurrencySpace_HSG 2008 Budget Bridge - KLD3" xfId="510" xr:uid="{00000000-0005-0000-0000-0000FD010000}"/>
    <cellStyle name="_CurrencySpace_HSG quarterly" xfId="511" xr:uid="{00000000-0005-0000-0000-0000FE010000}"/>
    <cellStyle name="_CurrencySpace_HSS IS DCF 10 Year - 12.23.04" xfId="512" xr:uid="{00000000-0005-0000-0000-0000FF010000}"/>
    <cellStyle name="_CurrencySpace_Int-Ext-EWD - GBS V2" xfId="513" xr:uid="{00000000-0005-0000-0000-000000020000}"/>
    <cellStyle name="_CurrencySpace_John Way New and Improved GM Analysis_2009@ 2+10" xfId="514" xr:uid="{00000000-0005-0000-0000-000001020000}"/>
    <cellStyle name="_CurrencySpace_Known Rev - Gap Rept 20071102" xfId="515" xr:uid="{00000000-0005-0000-0000-000002020000}"/>
    <cellStyle name="_CurrencySpace_lbo_short_form" xfId="516" xr:uid="{00000000-0005-0000-0000-000003020000}"/>
    <cellStyle name="_CurrencySpace_May 2007 Product Reporting - HCDS" xfId="517" xr:uid="{00000000-0005-0000-0000-000004020000}"/>
    <cellStyle name="_CurrencySpace_Membership" xfId="518" xr:uid="{00000000-0005-0000-0000-000005020000}"/>
    <cellStyle name="_CurrencySpace_New Mexico Tax Issue 02.15.05" xfId="519" xr:uid="{00000000-0005-0000-0000-000006020000}"/>
    <cellStyle name="_CurrencySpace_OptumHealth ACR Targets_110607v2" xfId="520" xr:uid="{00000000-0005-0000-0000-000007020000}"/>
    <cellStyle name="_CurrencySpace_Ovations 2+10 Impacts_03.27.08" xfId="521" xr:uid="{00000000-0005-0000-0000-000008020000}"/>
    <cellStyle name="_CurrencySpace_Ovations Program Template" xfId="522" xr:uid="{00000000-0005-0000-0000-000009020000}"/>
    <cellStyle name="_CurrencySpace_P&amp;L Sched" xfId="523" xr:uid="{00000000-0005-0000-0000-00000A020000}"/>
    <cellStyle name="_CurrencySpace_PacifiCare Health Systems Screening Analysis 02.04.05" xfId="524" xr:uid="{00000000-0005-0000-0000-00000B020000}"/>
    <cellStyle name="_CurrencySpace_Page 11 - Operating Costs" xfId="525" xr:uid="{00000000-0005-0000-0000-00000C020000}"/>
    <cellStyle name="_CurrencySpace_Pierce County 2+10 revenue forecast SFO" xfId="526" xr:uid="{00000000-0005-0000-0000-00000D020000}"/>
    <cellStyle name="_CurrencySpace_Pierce County PL 5+7 Pierce Sch A_V4" xfId="527" xr:uid="{00000000-0005-0000-0000-00000E020000}"/>
    <cellStyle name="_CurrencySpace_Pipeline Rollforward_HSG" xfId="528" xr:uid="{00000000-0005-0000-0000-00000F020000}"/>
    <cellStyle name="_CurrencySpace_PL Rollforward Template" xfId="529" xr:uid="{00000000-0005-0000-0000-000010020000}"/>
    <cellStyle name="_CurrencySpace_PL Summ-Detail_2007" xfId="530" xr:uid="{00000000-0005-0000-0000-000011020000}"/>
    <cellStyle name="_CurrencySpace_Productivity Docs" xfId="531" xr:uid="{00000000-0005-0000-0000-000012020000}"/>
    <cellStyle name="_CurrencySpace_Risk Responsibility Matrix 8.13.04" xfId="532" xr:uid="{00000000-0005-0000-0000-000013020000}"/>
    <cellStyle name="_CurrencySpace_Screening Tool - CHA 12.18.05" xfId="533" xr:uid="{00000000-0005-0000-0000-000014020000}"/>
    <cellStyle name="_CurrencySpace_SCS 7+5 Capital FCST Template" xfId="534" xr:uid="{00000000-0005-0000-0000-000015020000}"/>
    <cellStyle name="_CurrencySpace_SKM Valuation - Consideration Analysis 02.24.05" xfId="535" xr:uid="{00000000-0005-0000-0000-000016020000}"/>
    <cellStyle name="_CurrencySpace_SLT Finance Slides_081807" xfId="536" xr:uid="{00000000-0005-0000-0000-000017020000}"/>
    <cellStyle name="_CurrencySpace_Status Update Fender 8.02.06" xfId="537" xr:uid="{00000000-0005-0000-0000-000018020000}"/>
    <cellStyle name="_CurrencySpace_Supplemental Schedules 1+11 FCST" xfId="538" xr:uid="{00000000-0005-0000-0000-000019020000}"/>
    <cellStyle name="_CurrencySpace_Supplemental Schedules UPDATE" xfId="539" xr:uid="{00000000-0005-0000-0000-00001A020000}"/>
    <cellStyle name="_CurrencySpace_UBH Bi-Weekly 110107_10+2" xfId="540" xr:uid="{00000000-0005-0000-0000-00001B020000}"/>
    <cellStyle name="_CurrencySpace_VSTA ODSY 11.17.03" xfId="541" xr:uid="{00000000-0005-0000-0000-00001C020000}"/>
    <cellStyle name="_CurrencySpace_WACC Analysis" xfId="542" xr:uid="{00000000-0005-0000-0000-00001D020000}"/>
    <cellStyle name="_CurrencySpace_Wellness 2007 5+7 Forecast" xfId="543" xr:uid="{00000000-0005-0000-0000-00001E020000}"/>
    <cellStyle name="_CurrencySpace_Worksheet in 2008 Business Plan Review Template_final" xfId="544" xr:uid="{00000000-0005-0000-0000-00001F020000}"/>
    <cellStyle name="_CurrencySpace_Worksheet in Supplemental Presentation" xfId="545" xr:uid="{00000000-0005-0000-0000-000020020000}"/>
    <cellStyle name="_Dept Code Renumbering" xfId="546" xr:uid="{00000000-0005-0000-0000-000021020000}"/>
    <cellStyle name="_Dept Code Renumbering_Report 3" xfId="547" xr:uid="{00000000-0005-0000-0000-000022020000}"/>
    <cellStyle name="_Dept Code Renumbering_Sheet2" xfId="548" xr:uid="{00000000-0005-0000-0000-000023020000}"/>
    <cellStyle name="_Dept Code Renumbering_Sheet3" xfId="549" xr:uid="{00000000-0005-0000-0000-000024020000}"/>
    <cellStyle name="_EAP Rev" xfId="550" xr:uid="{00000000-0005-0000-0000-000025020000}"/>
    <cellStyle name="_EAP Rev_Report 3" xfId="551" xr:uid="{00000000-0005-0000-0000-000026020000}"/>
    <cellStyle name="_EAP Rev_Sheet2" xfId="552" xr:uid="{00000000-0005-0000-0000-000027020000}"/>
    <cellStyle name="_EAP Rev_Sheet3" xfId="553" xr:uid="{00000000-0005-0000-0000-000028020000}"/>
    <cellStyle name="_Euro" xfId="554" xr:uid="{00000000-0005-0000-0000-000029020000}"/>
    <cellStyle name="_External Detail for schedules" xfId="555" xr:uid="{00000000-0005-0000-0000-00002A020000}"/>
    <cellStyle name="_External Detail for schedules (Consolidated)" xfId="556" xr:uid="{00000000-0005-0000-0000-00002B020000}"/>
    <cellStyle name="_External Detail for schedules (Consolidated)_Report 3" xfId="557" xr:uid="{00000000-0005-0000-0000-00002C020000}"/>
    <cellStyle name="_External Detail for schedules (Consolidated)_Sheet2" xfId="558" xr:uid="{00000000-0005-0000-0000-00002D020000}"/>
    <cellStyle name="_External Detail for schedules (Consolidated)_Sheet3" xfId="559" xr:uid="{00000000-0005-0000-0000-00002E020000}"/>
    <cellStyle name="_External Detail for schedules_Report 3" xfId="560" xr:uid="{00000000-0005-0000-0000-00002F020000}"/>
    <cellStyle name="_External Detail for schedules_Sheet2" xfId="561" xr:uid="{00000000-0005-0000-0000-000030020000}"/>
    <cellStyle name="_External Detail for schedules_Sheet3" xfId="562" xr:uid="{00000000-0005-0000-0000-000031020000}"/>
    <cellStyle name="_Feb PS Ext Rev" xfId="563" xr:uid="{00000000-0005-0000-0000-000032020000}"/>
    <cellStyle name="_Feb PS Ext Rev_Report 3" xfId="564" xr:uid="{00000000-0005-0000-0000-000033020000}"/>
    <cellStyle name="_Feb PS Ext Rev_Sheet2" xfId="565" xr:uid="{00000000-0005-0000-0000-000034020000}"/>
    <cellStyle name="_Feb PS Ext Rev_Sheet3" xfId="566" xr:uid="{00000000-0005-0000-0000-000035020000}"/>
    <cellStyle name="_Final Master Finalcials" xfId="567" xr:uid="{00000000-0005-0000-0000-000036020000}"/>
    <cellStyle name="_Final Master Finalcials_Bi weekly rollforward 11 29 08 w DV updates" xfId="568" xr:uid="{00000000-0005-0000-0000-000037020000}"/>
    <cellStyle name="_Final Master Finalcials_Bi weekly rollforward 11 29 08 w DV updates_Report 3" xfId="569" xr:uid="{00000000-0005-0000-0000-000038020000}"/>
    <cellStyle name="_Final Master Finalcials_Bi weekly rollforward 11 29 08 w DV updates_Sheet2" xfId="570" xr:uid="{00000000-0005-0000-0000-000039020000}"/>
    <cellStyle name="_Final Master Finalcials_Bi weekly rollforward 11 29 08 w DV updates_Sheet3" xfId="571" xr:uid="{00000000-0005-0000-0000-00003A020000}"/>
    <cellStyle name="_Final Master Finalcials_Bi weekly rollforward 12-13-07" xfId="572" xr:uid="{00000000-0005-0000-0000-00003B020000}"/>
    <cellStyle name="_Final Master Finalcials_Bi weekly rollforward 12-13-07_Report 3" xfId="573" xr:uid="{00000000-0005-0000-0000-00003C020000}"/>
    <cellStyle name="_Final Master Finalcials_Bi weekly rollforward 12-13-07_Sheet2" xfId="574" xr:uid="{00000000-0005-0000-0000-00003D020000}"/>
    <cellStyle name="_Final Master Finalcials_Bi weekly rollforward 12-13-07_Sheet3" xfId="575" xr:uid="{00000000-0005-0000-0000-00003E020000}"/>
    <cellStyle name="_Final Master Finalcials_Bi weekly rollforward 1-24-08" xfId="576" xr:uid="{00000000-0005-0000-0000-00003F020000}"/>
    <cellStyle name="_Final Master Finalcials_Bi weekly rollforward 1-24-08_Report 3" xfId="577" xr:uid="{00000000-0005-0000-0000-000040020000}"/>
    <cellStyle name="_Final Master Finalcials_Bi weekly rollforward 1-24-08_Sheet2" xfId="578" xr:uid="{00000000-0005-0000-0000-000041020000}"/>
    <cellStyle name="_Final Master Finalcials_Bi weekly rollforward 1-24-08_Sheet3" xfId="579" xr:uid="{00000000-0005-0000-0000-000042020000}"/>
    <cellStyle name="_Final Master Finalcials_Bi weekly rollforward 1-9-08" xfId="580" xr:uid="{00000000-0005-0000-0000-000043020000}"/>
    <cellStyle name="_Final Master Finalcials_Bi weekly rollforward 1-9-08_Report 3" xfId="581" xr:uid="{00000000-0005-0000-0000-000044020000}"/>
    <cellStyle name="_Final Master Finalcials_Bi weekly rollforward 1-9-08_Sheet2" xfId="582" xr:uid="{00000000-0005-0000-0000-000045020000}"/>
    <cellStyle name="_Final Master Finalcials_Bi weekly rollforward 1-9-08_Sheet3" xfId="583" xr:uid="{00000000-0005-0000-0000-000046020000}"/>
    <cellStyle name="_Final Master Finalcials_OptumHealth ACR Targets_110607v2" xfId="584" xr:uid="{00000000-0005-0000-0000-000047020000}"/>
    <cellStyle name="_Final Master Finalcials_OptumHealth ACR Targets_110607v2_Report 3" xfId="585" xr:uid="{00000000-0005-0000-0000-000048020000}"/>
    <cellStyle name="_Final Master Finalcials_OptumHealth ACR Targets_110607v2_Sheet2" xfId="586" xr:uid="{00000000-0005-0000-0000-000049020000}"/>
    <cellStyle name="_Final Master Finalcials_OptumHealth ACR Targets_110607v2_Sheet3" xfId="587" xr:uid="{00000000-0005-0000-0000-00004A020000}"/>
    <cellStyle name="_Final Master Finalcials_Report 3" xfId="588" xr:uid="{00000000-0005-0000-0000-00004B020000}"/>
    <cellStyle name="_Final Master Finalcials_Sheet2" xfId="589" xr:uid="{00000000-0005-0000-0000-00004C020000}"/>
    <cellStyle name="_Final Master Finalcials_Sheet3" xfId="590" xr:uid="{00000000-0005-0000-0000-00004D020000}"/>
    <cellStyle name="_Final Master Finalcials_with EBITA" xfId="591" xr:uid="{00000000-0005-0000-0000-00004E020000}"/>
    <cellStyle name="_Final Master Finalcials_with EBITA_Bi weekly rollforward 11 29 08 w DV updates" xfId="592" xr:uid="{00000000-0005-0000-0000-00004F020000}"/>
    <cellStyle name="_Final Master Finalcials_with EBITA_Bi weekly rollforward 11 29 08 w DV updates_Report 3" xfId="593" xr:uid="{00000000-0005-0000-0000-000050020000}"/>
    <cellStyle name="_Final Master Finalcials_with EBITA_Bi weekly rollforward 11 29 08 w DV updates_Sheet2" xfId="594" xr:uid="{00000000-0005-0000-0000-000051020000}"/>
    <cellStyle name="_Final Master Finalcials_with EBITA_Bi weekly rollforward 11 29 08 w DV updates_Sheet3" xfId="595" xr:uid="{00000000-0005-0000-0000-000052020000}"/>
    <cellStyle name="_Final Master Finalcials_with EBITA_Bi weekly rollforward 12-13-07" xfId="596" xr:uid="{00000000-0005-0000-0000-000053020000}"/>
    <cellStyle name="_Final Master Finalcials_with EBITA_Bi weekly rollforward 12-13-07_Report 3" xfId="597" xr:uid="{00000000-0005-0000-0000-000054020000}"/>
    <cellStyle name="_Final Master Finalcials_with EBITA_Bi weekly rollforward 12-13-07_Sheet2" xfId="598" xr:uid="{00000000-0005-0000-0000-000055020000}"/>
    <cellStyle name="_Final Master Finalcials_with EBITA_Bi weekly rollforward 12-13-07_Sheet3" xfId="599" xr:uid="{00000000-0005-0000-0000-000056020000}"/>
    <cellStyle name="_Final Master Finalcials_with EBITA_Bi weekly rollforward 1-24-08" xfId="600" xr:uid="{00000000-0005-0000-0000-000057020000}"/>
    <cellStyle name="_Final Master Finalcials_with EBITA_Bi weekly rollforward 1-24-08_Report 3" xfId="601" xr:uid="{00000000-0005-0000-0000-000058020000}"/>
    <cellStyle name="_Final Master Finalcials_with EBITA_Bi weekly rollforward 1-24-08_Sheet2" xfId="602" xr:uid="{00000000-0005-0000-0000-000059020000}"/>
    <cellStyle name="_Final Master Finalcials_with EBITA_Bi weekly rollforward 1-24-08_Sheet3" xfId="603" xr:uid="{00000000-0005-0000-0000-00005A020000}"/>
    <cellStyle name="_Final Master Finalcials_with EBITA_Bi weekly rollforward 1-9-08" xfId="604" xr:uid="{00000000-0005-0000-0000-00005B020000}"/>
    <cellStyle name="_Final Master Finalcials_with EBITA_Bi weekly rollforward 1-9-08_Report 3" xfId="605" xr:uid="{00000000-0005-0000-0000-00005C020000}"/>
    <cellStyle name="_Final Master Finalcials_with EBITA_Bi weekly rollforward 1-9-08_Sheet2" xfId="606" xr:uid="{00000000-0005-0000-0000-00005D020000}"/>
    <cellStyle name="_Final Master Finalcials_with EBITA_Bi weekly rollforward 1-9-08_Sheet3" xfId="607" xr:uid="{00000000-0005-0000-0000-00005E020000}"/>
    <cellStyle name="_Final Master Finalcials_with EBITA_OptumHealth ACR Targets_110607v2" xfId="608" xr:uid="{00000000-0005-0000-0000-00005F020000}"/>
    <cellStyle name="_Final Master Finalcials_with EBITA_OptumHealth ACR Targets_110607v2_Report 3" xfId="609" xr:uid="{00000000-0005-0000-0000-000060020000}"/>
    <cellStyle name="_Final Master Finalcials_with EBITA_OptumHealth ACR Targets_110607v2_Sheet2" xfId="610" xr:uid="{00000000-0005-0000-0000-000061020000}"/>
    <cellStyle name="_Final Master Finalcials_with EBITA_OptumHealth ACR Targets_110607v2_Sheet3" xfId="611" xr:uid="{00000000-0005-0000-0000-000062020000}"/>
    <cellStyle name="_Final Master Finalcials_with EBITA_Report 3" xfId="612" xr:uid="{00000000-0005-0000-0000-000063020000}"/>
    <cellStyle name="_Final Master Finalcials_with EBITA_Sheet2" xfId="613" xr:uid="{00000000-0005-0000-0000-000064020000}"/>
    <cellStyle name="_Final Master Finalcials_with EBITA_Sheet3" xfId="614" xr:uid="{00000000-0005-0000-0000-000065020000}"/>
    <cellStyle name="_Final Master Financials 19-10-01" xfId="615" xr:uid="{00000000-0005-0000-0000-000066020000}"/>
    <cellStyle name="_Final Master Financials 19-10-01_Bi weekly rollforward 11 29 08 w DV updates" xfId="616" xr:uid="{00000000-0005-0000-0000-000067020000}"/>
    <cellStyle name="_Final Master Financials 19-10-01_Bi weekly rollforward 11 29 08 w DV updates_Report 3" xfId="617" xr:uid="{00000000-0005-0000-0000-000068020000}"/>
    <cellStyle name="_Final Master Financials 19-10-01_Bi weekly rollforward 11 29 08 w DV updates_Sheet2" xfId="618" xr:uid="{00000000-0005-0000-0000-000069020000}"/>
    <cellStyle name="_Final Master Financials 19-10-01_Bi weekly rollforward 11 29 08 w DV updates_Sheet3" xfId="619" xr:uid="{00000000-0005-0000-0000-00006A020000}"/>
    <cellStyle name="_Final Master Financials 19-10-01_Bi weekly rollforward 12-13-07" xfId="620" xr:uid="{00000000-0005-0000-0000-00006B020000}"/>
    <cellStyle name="_Final Master Financials 19-10-01_Bi weekly rollforward 12-13-07_Report 3" xfId="621" xr:uid="{00000000-0005-0000-0000-00006C020000}"/>
    <cellStyle name="_Final Master Financials 19-10-01_Bi weekly rollforward 12-13-07_Sheet2" xfId="622" xr:uid="{00000000-0005-0000-0000-00006D020000}"/>
    <cellStyle name="_Final Master Financials 19-10-01_Bi weekly rollforward 12-13-07_Sheet3" xfId="623" xr:uid="{00000000-0005-0000-0000-00006E020000}"/>
    <cellStyle name="_Final Master Financials 19-10-01_Bi weekly rollforward 1-24-08" xfId="624" xr:uid="{00000000-0005-0000-0000-00006F020000}"/>
    <cellStyle name="_Final Master Financials 19-10-01_Bi weekly rollforward 1-24-08_Report 3" xfId="625" xr:uid="{00000000-0005-0000-0000-000070020000}"/>
    <cellStyle name="_Final Master Financials 19-10-01_Bi weekly rollforward 1-24-08_Sheet2" xfId="626" xr:uid="{00000000-0005-0000-0000-000071020000}"/>
    <cellStyle name="_Final Master Financials 19-10-01_Bi weekly rollforward 1-24-08_Sheet3" xfId="627" xr:uid="{00000000-0005-0000-0000-000072020000}"/>
    <cellStyle name="_Final Master Financials 19-10-01_Bi weekly rollforward 1-9-08" xfId="628" xr:uid="{00000000-0005-0000-0000-000073020000}"/>
    <cellStyle name="_Final Master Financials 19-10-01_Bi weekly rollforward 1-9-08_Report 3" xfId="629" xr:uid="{00000000-0005-0000-0000-000074020000}"/>
    <cellStyle name="_Final Master Financials 19-10-01_Bi weekly rollforward 1-9-08_Sheet2" xfId="630" xr:uid="{00000000-0005-0000-0000-000075020000}"/>
    <cellStyle name="_Final Master Financials 19-10-01_Bi weekly rollforward 1-9-08_Sheet3" xfId="631" xr:uid="{00000000-0005-0000-0000-000076020000}"/>
    <cellStyle name="_Final Master Financials 19-10-01_OptumHealth ACR Targets_110607v2" xfId="632" xr:uid="{00000000-0005-0000-0000-000077020000}"/>
    <cellStyle name="_Final Master Financials 19-10-01_OptumHealth ACR Targets_110607v2_Report 3" xfId="633" xr:uid="{00000000-0005-0000-0000-000078020000}"/>
    <cellStyle name="_Final Master Financials 19-10-01_OptumHealth ACR Targets_110607v2_Sheet2" xfId="634" xr:uid="{00000000-0005-0000-0000-000079020000}"/>
    <cellStyle name="_Final Master Financials 19-10-01_OptumHealth ACR Targets_110607v2_Sheet3" xfId="635" xr:uid="{00000000-0005-0000-0000-00007A020000}"/>
    <cellStyle name="_Final Master Financials 19-10-01_Report 3" xfId="636" xr:uid="{00000000-0005-0000-0000-00007B020000}"/>
    <cellStyle name="_Final Master Financials 19-10-01_Sheet2" xfId="637" xr:uid="{00000000-0005-0000-0000-00007C020000}"/>
    <cellStyle name="_Final Master Financials 19-10-01_Sheet3" xfId="638" xr:uid="{00000000-0005-0000-0000-00007D020000}"/>
    <cellStyle name="_Financial Slides" xfId="639" xr:uid="{00000000-0005-0000-0000-00007E020000}"/>
    <cellStyle name="_Financial Slides_Report 3" xfId="640" xr:uid="{00000000-0005-0000-0000-00007F020000}"/>
    <cellStyle name="_Financial Slides_Sheet2" xfId="641" xr:uid="{00000000-0005-0000-0000-000080020000}"/>
    <cellStyle name="_Financial Slides_Sheet3" xfId="642" xr:uid="{00000000-0005-0000-0000-000081020000}"/>
    <cellStyle name="_Financials" xfId="643" xr:uid="{00000000-0005-0000-0000-000082020000}"/>
    <cellStyle name="_Financials_Report 3" xfId="644" xr:uid="{00000000-0005-0000-0000-000083020000}"/>
    <cellStyle name="_Financials_Sheet2" xfId="645" xr:uid="{00000000-0005-0000-0000-000084020000}"/>
    <cellStyle name="_Financials_Sheet3" xfId="646" xr:uid="{00000000-0005-0000-0000-000085020000}"/>
    <cellStyle name="_FTEs PS 5+7" xfId="647" xr:uid="{00000000-0005-0000-0000-000086020000}"/>
    <cellStyle name="_FTEs PS 5+7_Report 3" xfId="648" xr:uid="{00000000-0005-0000-0000-000087020000}"/>
    <cellStyle name="_FTEs PS 5+7_Sheet2" xfId="649" xr:uid="{00000000-0005-0000-0000-000088020000}"/>
    <cellStyle name="_FTEs PS 5+7_Sheet3" xfId="650" xr:uid="{00000000-0005-0000-0000-000089020000}"/>
    <cellStyle name="_Full CF String Excptn Map_4_OpH only" xfId="651" xr:uid="{00000000-0005-0000-0000-00008A020000}"/>
    <cellStyle name="_Full CF String Excptn Map_4_OpH only_Report 3" xfId="652" xr:uid="{00000000-0005-0000-0000-00008B020000}"/>
    <cellStyle name="_Full CF String Excptn Map_4_OpH only_Sheet2" xfId="653" xr:uid="{00000000-0005-0000-0000-00008C020000}"/>
    <cellStyle name="_Full CF String Excptn Map_4_OpH only_Sheet3" xfId="654" xr:uid="{00000000-0005-0000-0000-00008D020000}"/>
    <cellStyle name="_GM" xfId="655" xr:uid="{00000000-0005-0000-0000-00008E020000}"/>
    <cellStyle name="_GM_Report 3" xfId="656" xr:uid="{00000000-0005-0000-0000-00008F020000}"/>
    <cellStyle name="_GM_Sheet2" xfId="657" xr:uid="{00000000-0005-0000-0000-000090020000}"/>
    <cellStyle name="_GM_Sheet3" xfId="658" xr:uid="{00000000-0005-0000-0000-000091020000}"/>
    <cellStyle name="_Heading" xfId="659" xr:uid="{00000000-0005-0000-0000-000092020000}"/>
    <cellStyle name="_Heading_asian companies" xfId="660" xr:uid="{00000000-0005-0000-0000-000093020000}"/>
    <cellStyle name="_Highlight" xfId="661" xr:uid="{00000000-0005-0000-0000-000094020000}"/>
    <cellStyle name="_KKR - debt restatement" xfId="662" xr:uid="{00000000-0005-0000-0000-000095020000}"/>
    <cellStyle name="_KKR - debt restatement_Report 3" xfId="663" xr:uid="{00000000-0005-0000-0000-000096020000}"/>
    <cellStyle name="_KKR - debt restatement_Sheet2" xfId="664" xr:uid="{00000000-0005-0000-0000-000097020000}"/>
    <cellStyle name="_KKR - debt restatement_Sheet3" xfId="665" xr:uid="{00000000-0005-0000-0000-000098020000}"/>
    <cellStyle name="_Legrand Financials" xfId="666" xr:uid="{00000000-0005-0000-0000-000099020000}"/>
    <cellStyle name="_Legrand Financials_Bi weekly rollforward 11 29 08 w DV updates" xfId="667" xr:uid="{00000000-0005-0000-0000-00009A020000}"/>
    <cellStyle name="_Legrand Financials_Bi weekly rollforward 11 29 08 w DV updates_Report 3" xfId="668" xr:uid="{00000000-0005-0000-0000-00009B020000}"/>
    <cellStyle name="_Legrand Financials_Bi weekly rollforward 11 29 08 w DV updates_Sheet2" xfId="669" xr:uid="{00000000-0005-0000-0000-00009C020000}"/>
    <cellStyle name="_Legrand Financials_Bi weekly rollforward 11 29 08 w DV updates_Sheet3" xfId="670" xr:uid="{00000000-0005-0000-0000-00009D020000}"/>
    <cellStyle name="_Legrand Financials_Bi weekly rollforward 12-13-07" xfId="671" xr:uid="{00000000-0005-0000-0000-00009E020000}"/>
    <cellStyle name="_Legrand Financials_Bi weekly rollforward 12-13-07_Report 3" xfId="672" xr:uid="{00000000-0005-0000-0000-00009F020000}"/>
    <cellStyle name="_Legrand Financials_Bi weekly rollforward 12-13-07_Sheet2" xfId="673" xr:uid="{00000000-0005-0000-0000-0000A0020000}"/>
    <cellStyle name="_Legrand Financials_Bi weekly rollforward 12-13-07_Sheet3" xfId="674" xr:uid="{00000000-0005-0000-0000-0000A1020000}"/>
    <cellStyle name="_Legrand Financials_Bi weekly rollforward 1-24-08" xfId="675" xr:uid="{00000000-0005-0000-0000-0000A2020000}"/>
    <cellStyle name="_Legrand Financials_Bi weekly rollforward 1-24-08_Report 3" xfId="676" xr:uid="{00000000-0005-0000-0000-0000A3020000}"/>
    <cellStyle name="_Legrand Financials_Bi weekly rollforward 1-24-08_Sheet2" xfId="677" xr:uid="{00000000-0005-0000-0000-0000A4020000}"/>
    <cellStyle name="_Legrand Financials_Bi weekly rollforward 1-24-08_Sheet3" xfId="678" xr:uid="{00000000-0005-0000-0000-0000A5020000}"/>
    <cellStyle name="_Legrand Financials_Bi weekly rollforward 1-9-08" xfId="679" xr:uid="{00000000-0005-0000-0000-0000A6020000}"/>
    <cellStyle name="_Legrand Financials_Bi weekly rollforward 1-9-08_Report 3" xfId="680" xr:uid="{00000000-0005-0000-0000-0000A7020000}"/>
    <cellStyle name="_Legrand Financials_Bi weekly rollforward 1-9-08_Sheet2" xfId="681" xr:uid="{00000000-0005-0000-0000-0000A8020000}"/>
    <cellStyle name="_Legrand Financials_Bi weekly rollforward 1-9-08_Sheet3" xfId="682" xr:uid="{00000000-0005-0000-0000-0000A9020000}"/>
    <cellStyle name="_Legrand Financials_OptumHealth ACR Targets_110607v2" xfId="683" xr:uid="{00000000-0005-0000-0000-0000AA020000}"/>
    <cellStyle name="_Legrand Financials_OptumHealth ACR Targets_110607v2_Report 3" xfId="684" xr:uid="{00000000-0005-0000-0000-0000AB020000}"/>
    <cellStyle name="_Legrand Financials_OptumHealth ACR Targets_110607v2_Sheet2" xfId="685" xr:uid="{00000000-0005-0000-0000-0000AC020000}"/>
    <cellStyle name="_Legrand Financials_OptumHealth ACR Targets_110607v2_Sheet3" xfId="686" xr:uid="{00000000-0005-0000-0000-0000AD020000}"/>
    <cellStyle name="_Legrand Financials_Report 3" xfId="687" xr:uid="{00000000-0005-0000-0000-0000AE020000}"/>
    <cellStyle name="_Legrand Financials_Sheet2" xfId="688" xr:uid="{00000000-0005-0000-0000-0000AF020000}"/>
    <cellStyle name="_Legrand Financials_Sheet3" xfId="689" xr:uid="{00000000-0005-0000-0000-0000B0020000}"/>
    <cellStyle name="_Lehman - LBO  bis plan WW v.2.1" xfId="690" xr:uid="{00000000-0005-0000-0000-0000B1020000}"/>
    <cellStyle name="_Lehman - LBO  bis plan WW v.2.1_Bi weekly rollforward 11 29 08 w DV updates" xfId="691" xr:uid="{00000000-0005-0000-0000-0000B2020000}"/>
    <cellStyle name="_Lehman - LBO  bis plan WW v.2.1_Bi weekly rollforward 11 29 08 w DV updates_Report 3" xfId="692" xr:uid="{00000000-0005-0000-0000-0000B3020000}"/>
    <cellStyle name="_Lehman - LBO  bis plan WW v.2.1_Bi weekly rollforward 11 29 08 w DV updates_Sheet2" xfId="693" xr:uid="{00000000-0005-0000-0000-0000B4020000}"/>
    <cellStyle name="_Lehman - LBO  bis plan WW v.2.1_Bi weekly rollforward 11 29 08 w DV updates_Sheet3" xfId="694" xr:uid="{00000000-0005-0000-0000-0000B5020000}"/>
    <cellStyle name="_Lehman - LBO  bis plan WW v.2.1_Bi weekly rollforward 12-13-07" xfId="695" xr:uid="{00000000-0005-0000-0000-0000B6020000}"/>
    <cellStyle name="_Lehman - LBO  bis plan WW v.2.1_Bi weekly rollforward 12-13-07_Report 3" xfId="696" xr:uid="{00000000-0005-0000-0000-0000B7020000}"/>
    <cellStyle name="_Lehman - LBO  bis plan WW v.2.1_Bi weekly rollforward 12-13-07_Sheet2" xfId="697" xr:uid="{00000000-0005-0000-0000-0000B8020000}"/>
    <cellStyle name="_Lehman - LBO  bis plan WW v.2.1_Bi weekly rollforward 12-13-07_Sheet3" xfId="698" xr:uid="{00000000-0005-0000-0000-0000B9020000}"/>
    <cellStyle name="_Lehman - LBO  bis plan WW v.2.1_Bi weekly rollforward 1-24-08" xfId="699" xr:uid="{00000000-0005-0000-0000-0000BA020000}"/>
    <cellStyle name="_Lehman - LBO  bis plan WW v.2.1_Bi weekly rollforward 1-24-08_Report 3" xfId="700" xr:uid="{00000000-0005-0000-0000-0000BB020000}"/>
    <cellStyle name="_Lehman - LBO  bis plan WW v.2.1_Bi weekly rollforward 1-24-08_Sheet2" xfId="701" xr:uid="{00000000-0005-0000-0000-0000BC020000}"/>
    <cellStyle name="_Lehman - LBO  bis plan WW v.2.1_Bi weekly rollforward 1-24-08_Sheet3" xfId="702" xr:uid="{00000000-0005-0000-0000-0000BD020000}"/>
    <cellStyle name="_Lehman - LBO  bis plan WW v.2.1_Bi weekly rollforward 1-9-08" xfId="703" xr:uid="{00000000-0005-0000-0000-0000BE020000}"/>
    <cellStyle name="_Lehman - LBO  bis plan WW v.2.1_Bi weekly rollforward 1-9-08_Report 3" xfId="704" xr:uid="{00000000-0005-0000-0000-0000BF020000}"/>
    <cellStyle name="_Lehman - LBO  bis plan WW v.2.1_Bi weekly rollforward 1-9-08_Sheet2" xfId="705" xr:uid="{00000000-0005-0000-0000-0000C0020000}"/>
    <cellStyle name="_Lehman - LBO  bis plan WW v.2.1_Bi weekly rollforward 1-9-08_Sheet3" xfId="706" xr:uid="{00000000-0005-0000-0000-0000C1020000}"/>
    <cellStyle name="_Lehman - LBO  bis plan WW v.2.1_OptumHealth ACR Targets_110607v2" xfId="707" xr:uid="{00000000-0005-0000-0000-0000C2020000}"/>
    <cellStyle name="_Lehman - LBO  bis plan WW v.2.1_OptumHealth ACR Targets_110607v2_Report 3" xfId="708" xr:uid="{00000000-0005-0000-0000-0000C3020000}"/>
    <cellStyle name="_Lehman - LBO  bis plan WW v.2.1_OptumHealth ACR Targets_110607v2_Sheet2" xfId="709" xr:uid="{00000000-0005-0000-0000-0000C4020000}"/>
    <cellStyle name="_Lehman - LBO  bis plan WW v.2.1_OptumHealth ACR Targets_110607v2_Sheet3" xfId="710" xr:uid="{00000000-0005-0000-0000-0000C5020000}"/>
    <cellStyle name="_Lehman - LBO  bis plan WW v.2.1_Report 3" xfId="711" xr:uid="{00000000-0005-0000-0000-0000C6020000}"/>
    <cellStyle name="_Lehman - LBO  bis plan WW v.2.1_Sheet2" xfId="712" xr:uid="{00000000-0005-0000-0000-0000C7020000}"/>
    <cellStyle name="_Lehman - LBO  bis plan WW v.2.1_Sheet3" xfId="713" xr:uid="{00000000-0005-0000-0000-0000C8020000}"/>
    <cellStyle name="_Lehman LBO 28 03 02" xfId="714" xr:uid="{00000000-0005-0000-0000-0000C9020000}"/>
    <cellStyle name="_Lehman LBO 28 03 02_Bi weekly rollforward 11 29 08 w DV updates" xfId="715" xr:uid="{00000000-0005-0000-0000-0000CA020000}"/>
    <cellStyle name="_Lehman LBO 28 03 02_Bi weekly rollforward 11 29 08 w DV updates_Report 3" xfId="716" xr:uid="{00000000-0005-0000-0000-0000CB020000}"/>
    <cellStyle name="_Lehman LBO 28 03 02_Bi weekly rollforward 11 29 08 w DV updates_Sheet2" xfId="717" xr:uid="{00000000-0005-0000-0000-0000CC020000}"/>
    <cellStyle name="_Lehman LBO 28 03 02_Bi weekly rollforward 11 29 08 w DV updates_Sheet3" xfId="718" xr:uid="{00000000-0005-0000-0000-0000CD020000}"/>
    <cellStyle name="_Lehman LBO 28 03 02_Bi weekly rollforward 12-13-07" xfId="719" xr:uid="{00000000-0005-0000-0000-0000CE020000}"/>
    <cellStyle name="_Lehman LBO 28 03 02_Bi weekly rollforward 12-13-07_Report 3" xfId="720" xr:uid="{00000000-0005-0000-0000-0000CF020000}"/>
    <cellStyle name="_Lehman LBO 28 03 02_Bi weekly rollforward 12-13-07_Sheet2" xfId="721" xr:uid="{00000000-0005-0000-0000-0000D0020000}"/>
    <cellStyle name="_Lehman LBO 28 03 02_Bi weekly rollforward 12-13-07_Sheet3" xfId="722" xr:uid="{00000000-0005-0000-0000-0000D1020000}"/>
    <cellStyle name="_Lehman LBO 28 03 02_Bi weekly rollforward 1-24-08" xfId="723" xr:uid="{00000000-0005-0000-0000-0000D2020000}"/>
    <cellStyle name="_Lehman LBO 28 03 02_Bi weekly rollforward 1-24-08_Report 3" xfId="724" xr:uid="{00000000-0005-0000-0000-0000D3020000}"/>
    <cellStyle name="_Lehman LBO 28 03 02_Bi weekly rollforward 1-24-08_Sheet2" xfId="725" xr:uid="{00000000-0005-0000-0000-0000D4020000}"/>
    <cellStyle name="_Lehman LBO 28 03 02_Bi weekly rollforward 1-24-08_Sheet3" xfId="726" xr:uid="{00000000-0005-0000-0000-0000D5020000}"/>
    <cellStyle name="_Lehman LBO 28 03 02_Bi weekly rollforward 1-9-08" xfId="727" xr:uid="{00000000-0005-0000-0000-0000D6020000}"/>
    <cellStyle name="_Lehman LBO 28 03 02_Bi weekly rollforward 1-9-08_Report 3" xfId="728" xr:uid="{00000000-0005-0000-0000-0000D7020000}"/>
    <cellStyle name="_Lehman LBO 28 03 02_Bi weekly rollforward 1-9-08_Sheet2" xfId="729" xr:uid="{00000000-0005-0000-0000-0000D8020000}"/>
    <cellStyle name="_Lehman LBO 28 03 02_Bi weekly rollforward 1-9-08_Sheet3" xfId="730" xr:uid="{00000000-0005-0000-0000-0000D9020000}"/>
    <cellStyle name="_Lehman LBO 28 03 02_OptumHealth ACR Targets_110607v2" xfId="731" xr:uid="{00000000-0005-0000-0000-0000DA020000}"/>
    <cellStyle name="_Lehman LBO 28 03 02_OptumHealth ACR Targets_110607v2_Report 3" xfId="732" xr:uid="{00000000-0005-0000-0000-0000DB020000}"/>
    <cellStyle name="_Lehman LBO 28 03 02_OptumHealth ACR Targets_110607v2_Sheet2" xfId="733" xr:uid="{00000000-0005-0000-0000-0000DC020000}"/>
    <cellStyle name="_Lehman LBO 28 03 02_OptumHealth ACR Targets_110607v2_Sheet3" xfId="734" xr:uid="{00000000-0005-0000-0000-0000DD020000}"/>
    <cellStyle name="_Lehman LBO 28 03 02_Report 3" xfId="735" xr:uid="{00000000-0005-0000-0000-0000DE020000}"/>
    <cellStyle name="_Lehman LBO 28 03 02_Sheet2" xfId="736" xr:uid="{00000000-0005-0000-0000-0000DF020000}"/>
    <cellStyle name="_Lehman LBO 28 03 02_Sheet3" xfId="737" xr:uid="{00000000-0005-0000-0000-0000E0020000}"/>
    <cellStyle name="_Lev Fin LBO Model Oct 8_All Senior" xfId="738" xr:uid="{00000000-0005-0000-0000-0000E1020000}"/>
    <cellStyle name="_Lev Fin LBO Model Oct 8_All Senior_Report 3" xfId="739" xr:uid="{00000000-0005-0000-0000-0000E2020000}"/>
    <cellStyle name="_Lev Fin LBO Model Oct 8_All Senior_Sheet2" xfId="740" xr:uid="{00000000-0005-0000-0000-0000E3020000}"/>
    <cellStyle name="_Lev Fin LBO Model Oct 8_All Senior_Sheet3" xfId="741" xr:uid="{00000000-0005-0000-0000-0000E4020000}"/>
    <cellStyle name="_Lumina LBO Model 1 08 02 v4" xfId="742" xr:uid="{00000000-0005-0000-0000-0000E5020000}"/>
    <cellStyle name="_Lumina LBO Model 1 08 02 v4_Bi weekly rollforward 11 29 08 w DV updates" xfId="743" xr:uid="{00000000-0005-0000-0000-0000E6020000}"/>
    <cellStyle name="_Lumina LBO Model 1 08 02 v4_Bi weekly rollforward 11 29 08 w DV updates_Report 3" xfId="744" xr:uid="{00000000-0005-0000-0000-0000E7020000}"/>
    <cellStyle name="_Lumina LBO Model 1 08 02 v4_Bi weekly rollforward 11 29 08 w DV updates_Sheet2" xfId="745" xr:uid="{00000000-0005-0000-0000-0000E8020000}"/>
    <cellStyle name="_Lumina LBO Model 1 08 02 v4_Bi weekly rollforward 11 29 08 w DV updates_Sheet3" xfId="746" xr:uid="{00000000-0005-0000-0000-0000E9020000}"/>
    <cellStyle name="_Lumina LBO Model 1 08 02 v4_Bi weekly rollforward 12-13-07" xfId="747" xr:uid="{00000000-0005-0000-0000-0000EA020000}"/>
    <cellStyle name="_Lumina LBO Model 1 08 02 v4_Bi weekly rollforward 12-13-07_Report 3" xfId="748" xr:uid="{00000000-0005-0000-0000-0000EB020000}"/>
    <cellStyle name="_Lumina LBO Model 1 08 02 v4_Bi weekly rollforward 12-13-07_Sheet2" xfId="749" xr:uid="{00000000-0005-0000-0000-0000EC020000}"/>
    <cellStyle name="_Lumina LBO Model 1 08 02 v4_Bi weekly rollforward 12-13-07_Sheet3" xfId="750" xr:uid="{00000000-0005-0000-0000-0000ED020000}"/>
    <cellStyle name="_Lumina LBO Model 1 08 02 v4_Bi weekly rollforward 1-24-08" xfId="751" xr:uid="{00000000-0005-0000-0000-0000EE020000}"/>
    <cellStyle name="_Lumina LBO Model 1 08 02 v4_Bi weekly rollforward 1-24-08_Report 3" xfId="752" xr:uid="{00000000-0005-0000-0000-0000EF020000}"/>
    <cellStyle name="_Lumina LBO Model 1 08 02 v4_Bi weekly rollforward 1-24-08_Sheet2" xfId="753" xr:uid="{00000000-0005-0000-0000-0000F0020000}"/>
    <cellStyle name="_Lumina LBO Model 1 08 02 v4_Bi weekly rollforward 1-24-08_Sheet3" xfId="754" xr:uid="{00000000-0005-0000-0000-0000F1020000}"/>
    <cellStyle name="_Lumina LBO Model 1 08 02 v4_Bi weekly rollforward 1-9-08" xfId="755" xr:uid="{00000000-0005-0000-0000-0000F2020000}"/>
    <cellStyle name="_Lumina LBO Model 1 08 02 v4_Bi weekly rollforward 1-9-08_Report 3" xfId="756" xr:uid="{00000000-0005-0000-0000-0000F3020000}"/>
    <cellStyle name="_Lumina LBO Model 1 08 02 v4_Bi weekly rollforward 1-9-08_Sheet2" xfId="757" xr:uid="{00000000-0005-0000-0000-0000F4020000}"/>
    <cellStyle name="_Lumina LBO Model 1 08 02 v4_Bi weekly rollforward 1-9-08_Sheet3" xfId="758" xr:uid="{00000000-0005-0000-0000-0000F5020000}"/>
    <cellStyle name="_Lumina LBO Model 1 08 02 v4_OptumHealth ACR Targets_110607v2" xfId="759" xr:uid="{00000000-0005-0000-0000-0000F6020000}"/>
    <cellStyle name="_Lumina LBO Model 1 08 02 v4_OptumHealth ACR Targets_110607v2_Report 3" xfId="760" xr:uid="{00000000-0005-0000-0000-0000F7020000}"/>
    <cellStyle name="_Lumina LBO Model 1 08 02 v4_OptumHealth ACR Targets_110607v2_Sheet2" xfId="761" xr:uid="{00000000-0005-0000-0000-0000F8020000}"/>
    <cellStyle name="_Lumina LBO Model 1 08 02 v4_OptumHealth ACR Targets_110607v2_Sheet3" xfId="762" xr:uid="{00000000-0005-0000-0000-0000F9020000}"/>
    <cellStyle name="_Lumina LBO Model 1 08 02 v4_Report 3" xfId="763" xr:uid="{00000000-0005-0000-0000-0000FA020000}"/>
    <cellStyle name="_Lumina LBO Model 1 08 02 v4_Sheet2" xfId="764" xr:uid="{00000000-0005-0000-0000-0000FB020000}"/>
    <cellStyle name="_Lumina LBO Model 1 08 02 v4_Sheet3" xfId="765" xr:uid="{00000000-0005-0000-0000-0000FC020000}"/>
    <cellStyle name="_Lumina LBO Model 10 05 02 kkr" xfId="766" xr:uid="{00000000-0005-0000-0000-0000FD020000}"/>
    <cellStyle name="_Lumina LBO Model 10 05 02 kkr_Bi weekly rollforward 11 29 08 w DV updates" xfId="767" xr:uid="{00000000-0005-0000-0000-0000FE020000}"/>
    <cellStyle name="_Lumina LBO Model 10 05 02 kkr_Bi weekly rollforward 11 29 08 w DV updates_Report 3" xfId="768" xr:uid="{00000000-0005-0000-0000-0000FF020000}"/>
    <cellStyle name="_Lumina LBO Model 10 05 02 kkr_Bi weekly rollforward 11 29 08 w DV updates_Sheet2" xfId="769" xr:uid="{00000000-0005-0000-0000-000000030000}"/>
    <cellStyle name="_Lumina LBO Model 10 05 02 kkr_Bi weekly rollforward 11 29 08 w DV updates_Sheet3" xfId="770" xr:uid="{00000000-0005-0000-0000-000001030000}"/>
    <cellStyle name="_Lumina LBO Model 10 05 02 kkr_Bi weekly rollforward 12-13-07" xfId="771" xr:uid="{00000000-0005-0000-0000-000002030000}"/>
    <cellStyle name="_Lumina LBO Model 10 05 02 kkr_Bi weekly rollforward 12-13-07_Report 3" xfId="772" xr:uid="{00000000-0005-0000-0000-000003030000}"/>
    <cellStyle name="_Lumina LBO Model 10 05 02 kkr_Bi weekly rollforward 12-13-07_Sheet2" xfId="773" xr:uid="{00000000-0005-0000-0000-000004030000}"/>
    <cellStyle name="_Lumina LBO Model 10 05 02 kkr_Bi weekly rollforward 12-13-07_Sheet3" xfId="774" xr:uid="{00000000-0005-0000-0000-000005030000}"/>
    <cellStyle name="_Lumina LBO Model 10 05 02 kkr_Bi weekly rollforward 1-24-08" xfId="775" xr:uid="{00000000-0005-0000-0000-000006030000}"/>
    <cellStyle name="_Lumina LBO Model 10 05 02 kkr_Bi weekly rollforward 1-24-08_Report 3" xfId="776" xr:uid="{00000000-0005-0000-0000-000007030000}"/>
    <cellStyle name="_Lumina LBO Model 10 05 02 kkr_Bi weekly rollforward 1-24-08_Sheet2" xfId="777" xr:uid="{00000000-0005-0000-0000-000008030000}"/>
    <cellStyle name="_Lumina LBO Model 10 05 02 kkr_Bi weekly rollforward 1-24-08_Sheet3" xfId="778" xr:uid="{00000000-0005-0000-0000-000009030000}"/>
    <cellStyle name="_Lumina LBO Model 10 05 02 kkr_Bi weekly rollforward 1-9-08" xfId="779" xr:uid="{00000000-0005-0000-0000-00000A030000}"/>
    <cellStyle name="_Lumina LBO Model 10 05 02 kkr_Bi weekly rollforward 1-9-08_Report 3" xfId="780" xr:uid="{00000000-0005-0000-0000-00000B030000}"/>
    <cellStyle name="_Lumina LBO Model 10 05 02 kkr_Bi weekly rollforward 1-9-08_Sheet2" xfId="781" xr:uid="{00000000-0005-0000-0000-00000C030000}"/>
    <cellStyle name="_Lumina LBO Model 10 05 02 kkr_Bi weekly rollforward 1-9-08_Sheet3" xfId="782" xr:uid="{00000000-0005-0000-0000-00000D030000}"/>
    <cellStyle name="_Lumina LBO Model 10 05 02 kkr_OptumHealth ACR Targets_110607v2" xfId="783" xr:uid="{00000000-0005-0000-0000-00000E030000}"/>
    <cellStyle name="_Lumina LBO Model 10 05 02 kkr_OptumHealth ACR Targets_110607v2_Report 3" xfId="784" xr:uid="{00000000-0005-0000-0000-00000F030000}"/>
    <cellStyle name="_Lumina LBO Model 10 05 02 kkr_OptumHealth ACR Targets_110607v2_Sheet2" xfId="785" xr:uid="{00000000-0005-0000-0000-000010030000}"/>
    <cellStyle name="_Lumina LBO Model 10 05 02 kkr_OptumHealth ACR Targets_110607v2_Sheet3" xfId="786" xr:uid="{00000000-0005-0000-0000-000011030000}"/>
    <cellStyle name="_Lumina LBO Model 10 05 02 kkr_Report 3" xfId="787" xr:uid="{00000000-0005-0000-0000-000012030000}"/>
    <cellStyle name="_Lumina LBO Model 10 05 02 kkr_Sheet2" xfId="788" xr:uid="{00000000-0005-0000-0000-000013030000}"/>
    <cellStyle name="_Lumina LBO Model 10 05 02 kkr_Sheet3" xfId="789" xr:uid="{00000000-0005-0000-0000-000014030000}"/>
    <cellStyle name="_Lumina LBO Model 18 07 02 v2" xfId="790" xr:uid="{00000000-0005-0000-0000-000015030000}"/>
    <cellStyle name="_Lumina LBO Model 18 07 02 v2_Bi weekly rollforward 11 29 08 w DV updates" xfId="791" xr:uid="{00000000-0005-0000-0000-000016030000}"/>
    <cellStyle name="_Lumina LBO Model 18 07 02 v2_Bi weekly rollforward 11 29 08 w DV updates_Report 3" xfId="792" xr:uid="{00000000-0005-0000-0000-000017030000}"/>
    <cellStyle name="_Lumina LBO Model 18 07 02 v2_Bi weekly rollforward 11 29 08 w DV updates_Sheet2" xfId="793" xr:uid="{00000000-0005-0000-0000-000018030000}"/>
    <cellStyle name="_Lumina LBO Model 18 07 02 v2_Bi weekly rollforward 11 29 08 w DV updates_Sheet3" xfId="794" xr:uid="{00000000-0005-0000-0000-000019030000}"/>
    <cellStyle name="_Lumina LBO Model 18 07 02 v2_Bi weekly rollforward 12-13-07" xfId="795" xr:uid="{00000000-0005-0000-0000-00001A030000}"/>
    <cellStyle name="_Lumina LBO Model 18 07 02 v2_Bi weekly rollforward 12-13-07_Report 3" xfId="796" xr:uid="{00000000-0005-0000-0000-00001B030000}"/>
    <cellStyle name="_Lumina LBO Model 18 07 02 v2_Bi weekly rollforward 12-13-07_Sheet2" xfId="797" xr:uid="{00000000-0005-0000-0000-00001C030000}"/>
    <cellStyle name="_Lumina LBO Model 18 07 02 v2_Bi weekly rollforward 12-13-07_Sheet3" xfId="798" xr:uid="{00000000-0005-0000-0000-00001D030000}"/>
    <cellStyle name="_Lumina LBO Model 18 07 02 v2_Bi weekly rollforward 1-24-08" xfId="799" xr:uid="{00000000-0005-0000-0000-00001E030000}"/>
    <cellStyle name="_Lumina LBO Model 18 07 02 v2_Bi weekly rollforward 1-24-08_Report 3" xfId="800" xr:uid="{00000000-0005-0000-0000-00001F030000}"/>
    <cellStyle name="_Lumina LBO Model 18 07 02 v2_Bi weekly rollforward 1-24-08_Sheet2" xfId="801" xr:uid="{00000000-0005-0000-0000-000020030000}"/>
    <cellStyle name="_Lumina LBO Model 18 07 02 v2_Bi weekly rollforward 1-24-08_Sheet3" xfId="802" xr:uid="{00000000-0005-0000-0000-000021030000}"/>
    <cellStyle name="_Lumina LBO Model 18 07 02 v2_Bi weekly rollforward 1-9-08" xfId="803" xr:uid="{00000000-0005-0000-0000-000022030000}"/>
    <cellStyle name="_Lumina LBO Model 18 07 02 v2_Bi weekly rollforward 1-9-08_Report 3" xfId="804" xr:uid="{00000000-0005-0000-0000-000023030000}"/>
    <cellStyle name="_Lumina LBO Model 18 07 02 v2_Bi weekly rollforward 1-9-08_Sheet2" xfId="805" xr:uid="{00000000-0005-0000-0000-000024030000}"/>
    <cellStyle name="_Lumina LBO Model 18 07 02 v2_Bi weekly rollforward 1-9-08_Sheet3" xfId="806" xr:uid="{00000000-0005-0000-0000-000025030000}"/>
    <cellStyle name="_Lumina LBO Model 18 07 02 v2_OptumHealth ACR Targets_110607v2" xfId="807" xr:uid="{00000000-0005-0000-0000-000026030000}"/>
    <cellStyle name="_Lumina LBO Model 18 07 02 v2_OptumHealth ACR Targets_110607v2_Report 3" xfId="808" xr:uid="{00000000-0005-0000-0000-000027030000}"/>
    <cellStyle name="_Lumina LBO Model 18 07 02 v2_OptumHealth ACR Targets_110607v2_Sheet2" xfId="809" xr:uid="{00000000-0005-0000-0000-000028030000}"/>
    <cellStyle name="_Lumina LBO Model 18 07 02 v2_OptumHealth ACR Targets_110607v2_Sheet3" xfId="810" xr:uid="{00000000-0005-0000-0000-000029030000}"/>
    <cellStyle name="_Lumina LBO Model 18 07 02 v2_Report 3" xfId="811" xr:uid="{00000000-0005-0000-0000-00002A030000}"/>
    <cellStyle name="_Lumina LBO Model 18 07 02 v2_Sheet2" xfId="812" xr:uid="{00000000-0005-0000-0000-00002B030000}"/>
    <cellStyle name="_Lumina LBO Model 18 07 02 v2_Sheet3" xfId="813" xr:uid="{00000000-0005-0000-0000-00002C030000}"/>
    <cellStyle name="_may to june benex walk" xfId="814" xr:uid="{00000000-0005-0000-0000-00002D030000}"/>
    <cellStyle name="_may to june benex walk_Report 3" xfId="815" xr:uid="{00000000-0005-0000-0000-00002E030000}"/>
    <cellStyle name="_may to june benex walk_Sheet2" xfId="816" xr:uid="{00000000-0005-0000-0000-00002F030000}"/>
    <cellStyle name="_may to june benex walk_Sheet3" xfId="817" xr:uid="{00000000-0005-0000-0000-000030030000}"/>
    <cellStyle name="_Medicaid Revenue" xfId="818" xr:uid="{00000000-0005-0000-0000-000031030000}"/>
    <cellStyle name="_Medicaid Revenue_Report 3" xfId="819" xr:uid="{00000000-0005-0000-0000-000032030000}"/>
    <cellStyle name="_Medicaid Revenue_Sheet2" xfId="820" xr:uid="{00000000-0005-0000-0000-000033030000}"/>
    <cellStyle name="_Medicaid Revenue_Sheet3" xfId="821" xr:uid="{00000000-0005-0000-0000-000034030000}"/>
    <cellStyle name="_Medical Analysis (5+7)" xfId="822" xr:uid="{00000000-0005-0000-0000-000035030000}"/>
    <cellStyle name="_Medical Analysis (5+7)_Report 3" xfId="823" xr:uid="{00000000-0005-0000-0000-000036030000}"/>
    <cellStyle name="_Medical Analysis (5+7)_Sheet2" xfId="824" xr:uid="{00000000-0005-0000-0000-000037030000}"/>
    <cellStyle name="_Medical Analysis (5+7)_Sheet3" xfId="825" xr:uid="{00000000-0005-0000-0000-000038030000}"/>
    <cellStyle name="_Membership" xfId="826" xr:uid="{00000000-0005-0000-0000-000039030000}"/>
    <cellStyle name="_Membership_Report 3" xfId="827" xr:uid="{00000000-0005-0000-0000-00003A030000}"/>
    <cellStyle name="_Membership_Sheet2" xfId="828" xr:uid="{00000000-0005-0000-0000-00003B030000}"/>
    <cellStyle name="_Membership_Sheet3" xfId="829" xr:uid="{00000000-0005-0000-0000-00003C030000}"/>
    <cellStyle name="_MHD_Pierce County Revised Budgets 9-24-09_jat" xfId="830" xr:uid="{00000000-0005-0000-0000-00003D030000}"/>
    <cellStyle name="_MHD_Pierce County Revised Budgets 9-24-09_jat_Report 3" xfId="831" xr:uid="{00000000-0005-0000-0000-00003E030000}"/>
    <cellStyle name="_MHD_Pierce County Revised Budgets 9-24-09_jat_Sheet2" xfId="832" xr:uid="{00000000-0005-0000-0000-00003F030000}"/>
    <cellStyle name="_MHD_Pierce County Revised Budgets 9-24-09_jat_Sheet3" xfId="833" xr:uid="{00000000-0005-0000-0000-000040030000}"/>
    <cellStyle name="_Monthly Revenue Analysis Summary" xfId="834" xr:uid="{00000000-0005-0000-0000-000041030000}"/>
    <cellStyle name="_Monthly Revenue Analysis Summary_Report 3" xfId="835" xr:uid="{00000000-0005-0000-0000-000042030000}"/>
    <cellStyle name="_Monthly Revenue Analysis Summary_Sheet2" xfId="836" xr:uid="{00000000-0005-0000-0000-000043030000}"/>
    <cellStyle name="_Monthly Revenue Analysis Summary_Sheet3" xfId="837" xr:uid="{00000000-0005-0000-0000-000044030000}"/>
    <cellStyle name="_Multiple" xfId="838" xr:uid="{00000000-0005-0000-0000-000045030000}"/>
    <cellStyle name="_Multiple_0+12 Care Solutions WD7 1.10.08 v3 - to SCS" xfId="839" xr:uid="{00000000-0005-0000-0000-000046030000}"/>
    <cellStyle name="_Multiple_0+12 Forecast" xfId="840" xr:uid="{00000000-0005-0000-0000-000047030000}"/>
    <cellStyle name="_Multiple_0+12 HSG FINAL" xfId="841" xr:uid="{00000000-0005-0000-0000-000048030000}"/>
    <cellStyle name="_Multiple_10+2 Rollforward template" xfId="842" xr:uid="{00000000-0005-0000-0000-000049030000}"/>
    <cellStyle name="_Multiple_2004_2005 EBITDA Bridge" xfId="843" xr:uid="{00000000-0005-0000-0000-00004A030000}"/>
    <cellStyle name="_Multiple_2007 3+9 - Supplemental Schedules" xfId="844" xr:uid="{00000000-0005-0000-0000-00004B030000}"/>
    <cellStyle name="_Multiple_2007 3+9 Forecast - Disease Solutions V4" xfId="845" xr:uid="{00000000-0005-0000-0000-00004C030000}"/>
    <cellStyle name="_Multiple_2007 3+9 Margins" xfId="846" xr:uid="{00000000-0005-0000-0000-00004D030000}"/>
    <cellStyle name="_Multiple_2007 3+9 SUMMARY" xfId="847" xr:uid="{00000000-0005-0000-0000-00004E030000}"/>
    <cellStyle name="_Multiple_2007 3+9 SUMMARY 04.14.07" xfId="848" xr:uid="{00000000-0005-0000-0000-00004F030000}"/>
    <cellStyle name="_Multiple_2007 5+7 - Supplemental Schedules (v3)" xfId="849" xr:uid="{00000000-0005-0000-0000-000050030000}"/>
    <cellStyle name="_Multiple_2007 5+7 SUMMARY" xfId="850" xr:uid="{00000000-0005-0000-0000-000051030000}"/>
    <cellStyle name="_Multiple_2007 7+5 - Supplemental Schedules" xfId="851" xr:uid="{00000000-0005-0000-0000-000052030000}"/>
    <cellStyle name="_Multiple_2007 7+5 Revenue Rollforward (URN)" xfId="852" xr:uid="{00000000-0005-0000-0000-000053030000}"/>
    <cellStyle name="_Multiple_2007 9+3 Analysis_AP" xfId="853" xr:uid="{00000000-0005-0000-0000-000054030000}"/>
    <cellStyle name="_Multiple_2007 Budget - Supplemental Schedules" xfId="854" xr:uid="{00000000-0005-0000-0000-000055030000}"/>
    <cellStyle name="_Multiple_2007 Revenue Rollforward - HCDS - 10-18-07" xfId="855" xr:uid="{00000000-0005-0000-0000-000056030000}"/>
    <cellStyle name="_Multiple_2007 Revenue Rollforward - HCDS - 11-02-07" xfId="856" xr:uid="{00000000-0005-0000-0000-000057030000}"/>
    <cellStyle name="_Multiple_2007_2008_Growth_Slides_11_02" xfId="857" xr:uid="{00000000-0005-0000-0000-000058030000}"/>
    <cellStyle name="_Multiple_2008 @ 10+2 FCST" xfId="858" xr:uid="{00000000-0005-0000-0000-000059030000}"/>
    <cellStyle name="_Multiple_2008 7+5 Revenue Rollforward (URN)" xfId="859" xr:uid="{00000000-0005-0000-0000-00005A030000}"/>
    <cellStyle name="_Multiple_2008 Bi weekly Template" xfId="860" xr:uid="{00000000-0005-0000-0000-00005B030000}"/>
    <cellStyle name="_Multiple_2008 Bi-weekly SHS Best Est. &amp; Rev Rfwd 7-19-07" xfId="861" xr:uid="{00000000-0005-0000-0000-00005C030000}"/>
    <cellStyle name="_Multiple_2008 Bi-weekly SHS Best Est. &amp; Rev Rfwd 7-26-07" xfId="862" xr:uid="{00000000-0005-0000-0000-00005D030000}"/>
    <cellStyle name="_Multiple_2008 Bi-weekly SHS Best Est. Rev Rfwd 11-02-07" xfId="863" xr:uid="{00000000-0005-0000-0000-00005E030000}"/>
    <cellStyle name="_Multiple_2008 Executive Summary" xfId="864" xr:uid="{00000000-0005-0000-0000-00005F030000}"/>
    <cellStyle name="_Multiple_2008 HCDS Exec Summary" xfId="865" xr:uid="{00000000-0005-0000-0000-000060030000}"/>
    <cellStyle name="_Multiple_2008 Pipeline Rollforward_HSG" xfId="866" xr:uid="{00000000-0005-0000-0000-000061030000}"/>
    <cellStyle name="_Multiple_2008 Revenue Target 8-17-07 for Heather" xfId="867" xr:uid="{00000000-0005-0000-0000-000062030000}"/>
    <cellStyle name="_Multiple_2008 Summary Detail - Dawn and John P." xfId="868" xr:uid="{00000000-0005-0000-0000-000063030000}"/>
    <cellStyle name="_Multiple_2008 UBH Best Est  Roll 10+2 080131" xfId="869" xr:uid="{00000000-0005-0000-0000-000064030000}"/>
    <cellStyle name="_Multiple_2008 UPLOAD Template EXTERNAL (10+2)" xfId="870" xr:uid="{00000000-0005-0000-0000-000065030000}"/>
    <cellStyle name="_Multiple_2008-04 Power Point Load" xfId="871" xr:uid="{00000000-0005-0000-0000-000066030000}"/>
    <cellStyle name="_Multiple_2009 2+10 Fcst Template - Schedules A-D.xls;F.xls;H.xls;M-Q use this file" xfId="872" xr:uid="{00000000-0005-0000-0000-000067030000}"/>
    <cellStyle name="_Multiple_2009-02 Power Point Load" xfId="873" xr:uid="{00000000-0005-0000-0000-000068030000}"/>
    <cellStyle name="_Multiple_2010 2+10_GM FCST" xfId="874" xr:uid="{00000000-0005-0000-0000-000069030000}"/>
    <cellStyle name="_Multiple_3+9 known-gap highlevel v4" xfId="875" xr:uid="{00000000-0005-0000-0000-00006A030000}"/>
    <cellStyle name="_Multiple_3+9 Revenue Forecasting tool - essbase based" xfId="876" xr:uid="{00000000-0005-0000-0000-00006B030000}"/>
    <cellStyle name="_Multiple_5+7 Preview" xfId="877" xr:uid="{00000000-0005-0000-0000-00006C030000}"/>
    <cellStyle name="_Multiple_560" xfId="878" xr:uid="{00000000-0005-0000-0000-00006D030000}"/>
    <cellStyle name="_Multiple_7+5 Int-Ewd-Ext" xfId="879" xr:uid="{00000000-0005-0000-0000-00006E030000}"/>
    <cellStyle name="_Multiple_7+5 Pipeline Rollforward (ACN)" xfId="880" xr:uid="{00000000-0005-0000-0000-00006F030000}"/>
    <cellStyle name="_Multiple_7-19-07 SHS CEO Report Final Expanded View" xfId="881" xr:uid="{00000000-0005-0000-0000-000070030000}"/>
    <cellStyle name="_Multiple_9+3_Budget Forecast Timeline v2." xfId="882" xr:uid="{00000000-0005-0000-0000-000071030000}"/>
    <cellStyle name="_Multiple_A9" xfId="883" xr:uid="{00000000-0005-0000-0000-000072030000}"/>
    <cellStyle name="_Multiple_Allegri Pavarotti 20juin base case" xfId="884" xr:uid="{00000000-0005-0000-0000-000073030000}"/>
    <cellStyle name="_Multiple_Bi weekly rollforward 11 1 07v2" xfId="885" xr:uid="{00000000-0005-0000-0000-000074030000}"/>
    <cellStyle name="_Multiple_Bi weekly rollforward 11 29 08 w DV updates" xfId="886" xr:uid="{00000000-0005-0000-0000-000075030000}"/>
    <cellStyle name="_Multiple_Bi weekly rollforward 12-13-07" xfId="887" xr:uid="{00000000-0005-0000-0000-000076030000}"/>
    <cellStyle name="_Multiple_Bi weekly rollforward 1-24-08" xfId="888" xr:uid="{00000000-0005-0000-0000-000077030000}"/>
    <cellStyle name="_Multiple_Bi weekly rollforward 1-9-08" xfId="889" xr:uid="{00000000-0005-0000-0000-000078030000}"/>
    <cellStyle name="_Multiple_Bi weekly rollforward 8.16.07 v1" xfId="890" xr:uid="{00000000-0005-0000-0000-000079030000}"/>
    <cellStyle name="_Multiple_Big Customer PL 8+4 Pierce Sch A_V1" xfId="891" xr:uid="{00000000-0005-0000-0000-00007A030000}"/>
    <cellStyle name="_Multiple_Bi-weekly SHS Best Est. Rev Rfwd 7-05-07" xfId="892" xr:uid="{00000000-0005-0000-0000-00007B030000}"/>
    <cellStyle name="_Multiple_Bi-weekly SHS Best Est. Rev Rfwd 7-26-07 Final" xfId="893" xr:uid="{00000000-0005-0000-0000-00007C030000}"/>
    <cellStyle name="_Multiple_Biweekly with Hansen model" xfId="894" xr:uid="{00000000-0005-0000-0000-00007D030000}"/>
    <cellStyle name="_Multiple_Book_commissaires_Sept12" xfId="895" xr:uid="{00000000-0005-0000-0000-00007E030000}"/>
    <cellStyle name="_Multiple_Book1" xfId="896" xr:uid="{00000000-0005-0000-0000-00007F030000}"/>
    <cellStyle name="_Multiple_Book2" xfId="897" xr:uid="{00000000-0005-0000-0000-000080030000}"/>
    <cellStyle name="_Multiple_Bridge - 2008 Revenue Bud" xfId="898" xr:uid="{00000000-0005-0000-0000-000081030000}"/>
    <cellStyle name="_Multiple_Bronco 2005 Guidance Summary 01.19.05" xfId="899" xr:uid="{00000000-0005-0000-0000-000082030000}"/>
    <cellStyle name="_Multiple_Bronco Screen 10.20.04" xfId="900" xr:uid="{00000000-0005-0000-0000-000083030000}"/>
    <cellStyle name="_Multiple_Bronco Screen 8.21.04" xfId="901" xr:uid="{00000000-0005-0000-0000-000084030000}"/>
    <cellStyle name="_Multiple_Bronco Ten-Year DCF Model (CD) V2 9.1.04" xfId="902" xr:uid="{00000000-0005-0000-0000-000085030000}"/>
    <cellStyle name="_Multiple_CER (41270)" xfId="903" xr:uid="{00000000-0005-0000-0000-000086030000}"/>
    <cellStyle name="_Multiple_CHARTERHOUSE OPERATING MODEL- Revised July 25" xfId="904" xr:uid="{00000000-0005-0000-0000-000087030000}"/>
    <cellStyle name="_Multiple_Copy of Point BS Variance Analysis (BT Update) 12.16.05" xfId="905" xr:uid="{00000000-0005-0000-0000-000088030000}"/>
    <cellStyle name="_Multiple_Copy of Point BS Variance Analysis FINAL 12.19.05 v2" xfId="906" xr:uid="{00000000-0005-0000-0000-000089030000}"/>
    <cellStyle name="_Multiple_Cost Savings 5+7" xfId="907" xr:uid="{00000000-0005-0000-0000-00008A030000}"/>
    <cellStyle name="_Multiple_csc" xfId="908" xr:uid="{00000000-0005-0000-0000-00008B030000}"/>
    <cellStyle name="_Multiple_CSC IT Services update presentation version" xfId="909" xr:uid="{00000000-0005-0000-0000-00008C030000}"/>
    <cellStyle name="_Multiple_DCF - 20 Year" xfId="910" xr:uid="{00000000-0005-0000-0000-00008D030000}"/>
    <cellStyle name="_Multiple_Dental 2008-2010 best estimate model 3+9 version 4-9-07" xfId="911" xr:uid="{00000000-0005-0000-0000-00008E030000}"/>
    <cellStyle name="_Multiple_Emp-Pay-PS 2006-2007-2008v4" xfId="912" xr:uid="{00000000-0005-0000-0000-00008F030000}"/>
    <cellStyle name="_Multiple_Essbase load Rev Mem COC by Channel &amp; Customer" xfId="913" xr:uid="{00000000-0005-0000-0000-000090030000}"/>
    <cellStyle name="_Multiple_Essbase pull_HSG Consol_prod suite_revised for 7+5FC v2" xfId="914" xr:uid="{00000000-0005-0000-0000-000091030000}"/>
    <cellStyle name="_Multiple_Est Stretch" xfId="915" xr:uid="{00000000-0005-0000-0000-000092030000}"/>
    <cellStyle name="_Multiple_Financial Review 10.02.07" xfId="916" xr:uid="{00000000-0005-0000-0000-000093030000}"/>
    <cellStyle name="_Multiple_Financial Review 8.22.07" xfId="917" xr:uid="{00000000-0005-0000-0000-000094030000}"/>
    <cellStyle name="_Multiple_Financial Review 8.25.07" xfId="918" xr:uid="{00000000-0005-0000-0000-000095030000}"/>
    <cellStyle name="_Multiple_Financial Slides" xfId="919" xr:uid="{00000000-0005-0000-0000-000096030000}"/>
    <cellStyle name="_Multiple_FTEs PS 5+7" xfId="920" xr:uid="{00000000-0005-0000-0000-000097030000}"/>
    <cellStyle name="_Multiple_Gap Analysis" xfId="921" xr:uid="{00000000-0005-0000-0000-000098030000}"/>
    <cellStyle name="_Multiple_GBS Bi_Weekly 02-06-08" xfId="922" xr:uid="{00000000-0005-0000-0000-000099030000}"/>
    <cellStyle name="_Multiple_GIS_SCS Cost Control" xfId="923" xr:uid="{00000000-0005-0000-0000-00009A030000}"/>
    <cellStyle name="_Multiple_GM" xfId="924" xr:uid="{00000000-0005-0000-0000-00009B030000}"/>
    <cellStyle name="_Multiple_HCDS Exec Summary_v2" xfId="925" xr:uid="{00000000-0005-0000-0000-00009C030000}"/>
    <cellStyle name="_Multiple_HCDS FTE 5+7 by month" xfId="926" xr:uid="{00000000-0005-0000-0000-00009D030000}"/>
    <cellStyle name="_Multiple_HCDS Revenue Rollforward (HCDS)" xfId="927" xr:uid="{00000000-0005-0000-0000-00009E030000}"/>
    <cellStyle name="_Multiple_HSG 2008 Budget Bridge - KLD3" xfId="928" xr:uid="{00000000-0005-0000-0000-00009F030000}"/>
    <cellStyle name="_Multiple_HSG quarterly" xfId="929" xr:uid="{00000000-0005-0000-0000-0000A0030000}"/>
    <cellStyle name="_Multiple_HSS IS DCF 10 Year - 12.23.04" xfId="930" xr:uid="{00000000-0005-0000-0000-0000A1030000}"/>
    <cellStyle name="_Multiple_Int-Ext-EWD - GBS V2" xfId="931" xr:uid="{00000000-0005-0000-0000-0000A2030000}"/>
    <cellStyle name="_Multiple_John Way New and Improved GM Analysis_2009@ 2+10" xfId="932" xr:uid="{00000000-0005-0000-0000-0000A3030000}"/>
    <cellStyle name="_Multiple_Known Rev - Gap Rept 20071102" xfId="933" xr:uid="{00000000-0005-0000-0000-0000A4030000}"/>
    <cellStyle name="_Multiple_lbo_short_form" xfId="934" xr:uid="{00000000-0005-0000-0000-0000A5030000}"/>
    <cellStyle name="_Multiple_Life Science Tools Deal Comp_06_30_03" xfId="935" xr:uid="{00000000-0005-0000-0000-0000A6030000}"/>
    <cellStyle name="_Multiple_May 2007 Product Reporting - HCDS" xfId="936" xr:uid="{00000000-0005-0000-0000-0000A7030000}"/>
    <cellStyle name="_Multiple_Membership" xfId="937" xr:uid="{00000000-0005-0000-0000-0000A8030000}"/>
    <cellStyle name="_Multiple_model for lehman 19jul02" xfId="938" xr:uid="{00000000-0005-0000-0000-0000A9030000}"/>
    <cellStyle name="_Multiple_New Mexico Tax Issue 02.15.05" xfId="939" xr:uid="{00000000-0005-0000-0000-0000AA030000}"/>
    <cellStyle name="_Multiple_OptumHealth ACR Targets_110607v2" xfId="940" xr:uid="{00000000-0005-0000-0000-0000AB030000}"/>
    <cellStyle name="_Multiple_Ovations 2+10 Impacts_03.27.08" xfId="941" xr:uid="{00000000-0005-0000-0000-0000AC030000}"/>
    <cellStyle name="_Multiple_Ovations Program Template" xfId="942" xr:uid="{00000000-0005-0000-0000-0000AD030000}"/>
    <cellStyle name="_Multiple_P&amp;L Sched" xfId="943" xr:uid="{00000000-0005-0000-0000-0000AE030000}"/>
    <cellStyle name="_Multiple_PacifiCare Health Systems Screening Analysis 02.04.05" xfId="944" xr:uid="{00000000-0005-0000-0000-0000AF030000}"/>
    <cellStyle name="_Multiple_Page 11 - Operating Costs" xfId="945" xr:uid="{00000000-0005-0000-0000-0000B0030000}"/>
    <cellStyle name="_Multiple_pi5" xfId="946" xr:uid="{00000000-0005-0000-0000-0000B1030000}"/>
    <cellStyle name="_Multiple_pi5_Report 3" xfId="947" xr:uid="{00000000-0005-0000-0000-0000B2030000}"/>
    <cellStyle name="_Multiple_pi5_Sheet2" xfId="948" xr:uid="{00000000-0005-0000-0000-0000B3030000}"/>
    <cellStyle name="_Multiple_pi5_Sheet3" xfId="949" xr:uid="{00000000-0005-0000-0000-0000B4030000}"/>
    <cellStyle name="_Multiple_Pierce County 2+10 revenue forecast SFO" xfId="950" xr:uid="{00000000-0005-0000-0000-0000B5030000}"/>
    <cellStyle name="_Multiple_Pierce County PL 5+7 Pierce Sch A_V4" xfId="951" xr:uid="{00000000-0005-0000-0000-0000B6030000}"/>
    <cellStyle name="_Multiple_Pipeline Rollforward_HSG" xfId="952" xr:uid="{00000000-0005-0000-0000-0000B7030000}"/>
    <cellStyle name="_Multiple_PL Rollforward Template" xfId="953" xr:uid="{00000000-0005-0000-0000-0000B8030000}"/>
    <cellStyle name="_Multiple_PL Summ-Detail_2007" xfId="954" xr:uid="{00000000-0005-0000-0000-0000B9030000}"/>
    <cellStyle name="_Multiple_Productivity Docs" xfId="955" xr:uid="{00000000-0005-0000-0000-0000BA030000}"/>
    <cellStyle name="_Multiple_Revised Downside Case 25 July" xfId="956" xr:uid="{00000000-0005-0000-0000-0000BB030000}"/>
    <cellStyle name="_Multiple_Risk Responsibility Matrix 8.13.04" xfId="957" xr:uid="{00000000-0005-0000-0000-0000BC030000}"/>
    <cellStyle name="_Multiple_Screening Tool - CHA 12.18.05" xfId="958" xr:uid="{00000000-0005-0000-0000-0000BD030000}"/>
    <cellStyle name="_Multiple_SCS 7+5 Capital FCST Template" xfId="959" xr:uid="{00000000-0005-0000-0000-0000BE030000}"/>
    <cellStyle name="_Multiple_SKM Valuation - Consideration Analysis 02.24.05" xfId="960" xr:uid="{00000000-0005-0000-0000-0000BF030000}"/>
    <cellStyle name="_Multiple_SLT Finance Slides_081807" xfId="961" xr:uid="{00000000-0005-0000-0000-0000C0030000}"/>
    <cellStyle name="_Multiple_Status Update Fender 8.02.06" xfId="962" xr:uid="{00000000-0005-0000-0000-0000C1030000}"/>
    <cellStyle name="_Multiple_Supplemental Schedules 1+11 FCST" xfId="963" xr:uid="{00000000-0005-0000-0000-0000C2030000}"/>
    <cellStyle name="_Multiple_Supplemental Schedules UPDATE" xfId="964" xr:uid="{00000000-0005-0000-0000-0000C3030000}"/>
    <cellStyle name="_Multiple_surbid4 cloture" xfId="965" xr:uid="{00000000-0005-0000-0000-0000C4030000}"/>
    <cellStyle name="_Multiple_surbid4 cloture_1" xfId="966" xr:uid="{00000000-0005-0000-0000-0000C5030000}"/>
    <cellStyle name="_Multiple_surbid4 cloture_1_noos 2001 results 11jul01" xfId="967" xr:uid="{00000000-0005-0000-0000-0000C6030000}"/>
    <cellStyle name="_Multiple_tropicos5" xfId="968" xr:uid="{00000000-0005-0000-0000-0000C7030000}"/>
    <cellStyle name="_Multiple_UBH Bi-Weekly 110107_10+2" xfId="969" xr:uid="{00000000-0005-0000-0000-0000C8030000}"/>
    <cellStyle name="_Multiple_v4_Dealcomp_distribution" xfId="970" xr:uid="{00000000-0005-0000-0000-0000C9030000}"/>
    <cellStyle name="_Multiple_valuation report_Sept10b" xfId="971" xr:uid="{00000000-0005-0000-0000-0000CA030000}"/>
    <cellStyle name="_Multiple_voice1.xls Chart 1" xfId="972" xr:uid="{00000000-0005-0000-0000-0000CB030000}"/>
    <cellStyle name="_Multiple_VSTA ODSY 11.17.03" xfId="973" xr:uid="{00000000-0005-0000-0000-0000CC030000}"/>
    <cellStyle name="_Multiple_Wellness 2007 5+7 Forecast" xfId="974" xr:uid="{00000000-0005-0000-0000-0000CD030000}"/>
    <cellStyle name="_Multiple_Worksheet in 2008 Business Plan Review Template_final" xfId="975" xr:uid="{00000000-0005-0000-0000-0000CE030000}"/>
    <cellStyle name="_Multiple_Worksheet in Supplemental Presentation" xfId="976" xr:uid="{00000000-0005-0000-0000-0000CF030000}"/>
    <cellStyle name="_MultipleSpace" xfId="977" xr:uid="{00000000-0005-0000-0000-0000D0030000}"/>
    <cellStyle name="_MultipleSpace_~0577852" xfId="978" xr:uid="{00000000-0005-0000-0000-0000D1030000}"/>
    <cellStyle name="_MultipleSpace_~4026969" xfId="979" xr:uid="{00000000-0005-0000-0000-0000D2030000}"/>
    <cellStyle name="_MultipleSpace_0+12 Care Solutions WD7 1.10.08 v3 - to SCS" xfId="980" xr:uid="{00000000-0005-0000-0000-0000D3030000}"/>
    <cellStyle name="_MultipleSpace_0+12 Forecast" xfId="981" xr:uid="{00000000-0005-0000-0000-0000D4030000}"/>
    <cellStyle name="_MultipleSpace_0+12 HSG FINAL" xfId="982" xr:uid="{00000000-0005-0000-0000-0000D5030000}"/>
    <cellStyle name="_MultipleSpace_10+2 Rollforward template" xfId="983" xr:uid="{00000000-0005-0000-0000-0000D6030000}"/>
    <cellStyle name="_MultipleSpace_2004_2005 EBITDA Bridge" xfId="984" xr:uid="{00000000-0005-0000-0000-0000D7030000}"/>
    <cellStyle name="_MultipleSpace_2004-7-8 v2 Segment Multiple Analysis" xfId="985" xr:uid="{00000000-0005-0000-0000-0000D8030000}"/>
    <cellStyle name="_MultipleSpace_2007 3+9 - Supplemental Schedules" xfId="986" xr:uid="{00000000-0005-0000-0000-0000D9030000}"/>
    <cellStyle name="_MultipleSpace_2007 3+9 Forecast - Disease Solutions V4" xfId="987" xr:uid="{00000000-0005-0000-0000-0000DA030000}"/>
    <cellStyle name="_MultipleSpace_2007 3+9 Margins" xfId="988" xr:uid="{00000000-0005-0000-0000-0000DB030000}"/>
    <cellStyle name="_MultipleSpace_2007 3+9 SUMMARY" xfId="989" xr:uid="{00000000-0005-0000-0000-0000DC030000}"/>
    <cellStyle name="_MultipleSpace_2007 3+9 SUMMARY 04.14.07" xfId="990" xr:uid="{00000000-0005-0000-0000-0000DD030000}"/>
    <cellStyle name="_MultipleSpace_2007 5+7 - Supplemental Schedules (v3)" xfId="991" xr:uid="{00000000-0005-0000-0000-0000DE030000}"/>
    <cellStyle name="_MultipleSpace_2007 5+7 SUMMARY" xfId="992" xr:uid="{00000000-0005-0000-0000-0000DF030000}"/>
    <cellStyle name="_MultipleSpace_2007 7+5 - Supplemental Schedules" xfId="993" xr:uid="{00000000-0005-0000-0000-0000E0030000}"/>
    <cellStyle name="_MultipleSpace_2007 7+5 Revenue Rollforward (URN)" xfId="994" xr:uid="{00000000-0005-0000-0000-0000E1030000}"/>
    <cellStyle name="_MultipleSpace_2007 9+3 Analysis_AP" xfId="995" xr:uid="{00000000-0005-0000-0000-0000E2030000}"/>
    <cellStyle name="_MultipleSpace_2007 Budget - Supplemental Schedules" xfId="996" xr:uid="{00000000-0005-0000-0000-0000E3030000}"/>
    <cellStyle name="_MultipleSpace_2007 Revenue Rollforward - HCDS - 10-18-07" xfId="997" xr:uid="{00000000-0005-0000-0000-0000E4030000}"/>
    <cellStyle name="_MultipleSpace_2007 Revenue Rollforward - HCDS - 11-02-07" xfId="998" xr:uid="{00000000-0005-0000-0000-0000E5030000}"/>
    <cellStyle name="_MultipleSpace_2007_2008_Growth_Slides_11_02" xfId="999" xr:uid="{00000000-0005-0000-0000-0000E6030000}"/>
    <cellStyle name="_MultipleSpace_2008 @ 10+2 FCST" xfId="1000" xr:uid="{00000000-0005-0000-0000-0000E7030000}"/>
    <cellStyle name="_MultipleSpace_2008 7+5 Revenue Rollforward (URN)" xfId="1001" xr:uid="{00000000-0005-0000-0000-0000E8030000}"/>
    <cellStyle name="_MultipleSpace_2008 Bi weekly Template" xfId="1002" xr:uid="{00000000-0005-0000-0000-0000E9030000}"/>
    <cellStyle name="_MultipleSpace_2008 Bi-weekly SHS Best Est. &amp; Rev Rfwd 7-19-07" xfId="1003" xr:uid="{00000000-0005-0000-0000-0000EA030000}"/>
    <cellStyle name="_MultipleSpace_2008 Bi-weekly SHS Best Est. &amp; Rev Rfwd 7-26-07" xfId="1004" xr:uid="{00000000-0005-0000-0000-0000EB030000}"/>
    <cellStyle name="_MultipleSpace_2008 Bi-weekly SHS Best Est. Rev Rfwd 11-02-07" xfId="1005" xr:uid="{00000000-0005-0000-0000-0000EC030000}"/>
    <cellStyle name="_MultipleSpace_2008 Executive Summary" xfId="1006" xr:uid="{00000000-0005-0000-0000-0000ED030000}"/>
    <cellStyle name="_MultipleSpace_2008 HCDS Exec Summary" xfId="1007" xr:uid="{00000000-0005-0000-0000-0000EE030000}"/>
    <cellStyle name="_MultipleSpace_2008 Pipeline Rollforward_HSG" xfId="1008" xr:uid="{00000000-0005-0000-0000-0000EF030000}"/>
    <cellStyle name="_MultipleSpace_2008 Revenue Target 8-17-07 for Heather" xfId="1009" xr:uid="{00000000-0005-0000-0000-0000F0030000}"/>
    <cellStyle name="_MultipleSpace_2008 Summary Detail - Dawn and John P." xfId="1010" xr:uid="{00000000-0005-0000-0000-0000F1030000}"/>
    <cellStyle name="_MultipleSpace_2008 UBH Best Est  Roll 10+2 080131" xfId="1011" xr:uid="{00000000-0005-0000-0000-0000F2030000}"/>
    <cellStyle name="_MultipleSpace_2008 UPLOAD Template EXTERNAL (10+2)" xfId="1012" xr:uid="{00000000-0005-0000-0000-0000F3030000}"/>
    <cellStyle name="_MultipleSpace_2008-04 Power Point Load" xfId="1013" xr:uid="{00000000-0005-0000-0000-0000F4030000}"/>
    <cellStyle name="_MultipleSpace_2009 2+10 Fcst Template - Schedules A-D.xls;F.xls;H.xls;M-Q use this file" xfId="1014" xr:uid="{00000000-0005-0000-0000-0000F5030000}"/>
    <cellStyle name="_MultipleSpace_2009-02 Power Point Load" xfId="1015" xr:uid="{00000000-0005-0000-0000-0000F6030000}"/>
    <cellStyle name="_MultipleSpace_2010 2+10_GM FCST" xfId="1016" xr:uid="{00000000-0005-0000-0000-0000F7030000}"/>
    <cellStyle name="_MultipleSpace_3+9 known-gap highlevel v4" xfId="1017" xr:uid="{00000000-0005-0000-0000-0000F8030000}"/>
    <cellStyle name="_MultipleSpace_3+9 Revenue Forecasting tool - essbase based" xfId="1018" xr:uid="{00000000-0005-0000-0000-0000F9030000}"/>
    <cellStyle name="_MultipleSpace_5+7 Preview" xfId="1019" xr:uid="{00000000-0005-0000-0000-0000FA030000}"/>
    <cellStyle name="_MultipleSpace_560" xfId="1020" xr:uid="{00000000-0005-0000-0000-0000FB030000}"/>
    <cellStyle name="_MultipleSpace_7+5 Int-Ewd-Ext" xfId="1021" xr:uid="{00000000-0005-0000-0000-0000FC030000}"/>
    <cellStyle name="_MultipleSpace_7+5 Pipeline Rollforward (ACN)" xfId="1022" xr:uid="{00000000-0005-0000-0000-0000FD030000}"/>
    <cellStyle name="_MultipleSpace_7-19-07 SHS CEO Report Final Expanded View" xfId="1023" xr:uid="{00000000-0005-0000-0000-0000FE030000}"/>
    <cellStyle name="_MultipleSpace_9+3_Budget Forecast Timeline v2." xfId="1024" xr:uid="{00000000-0005-0000-0000-0000FF030000}"/>
    <cellStyle name="_MultipleSpace_A9" xfId="1025" xr:uid="{00000000-0005-0000-0000-000000040000}"/>
    <cellStyle name="_MultipleSpace_AGP_Screen 03.25.04" xfId="1026" xr:uid="{00000000-0005-0000-0000-000001040000}"/>
    <cellStyle name="_MultipleSpace_Bi weekly rollforward 11 1 07v2" xfId="1027" xr:uid="{00000000-0005-0000-0000-000002040000}"/>
    <cellStyle name="_MultipleSpace_Bi weekly rollforward 11 29 08 w DV updates" xfId="1028" xr:uid="{00000000-0005-0000-0000-000003040000}"/>
    <cellStyle name="_MultipleSpace_Bi weekly rollforward 12-13-07" xfId="1029" xr:uid="{00000000-0005-0000-0000-000004040000}"/>
    <cellStyle name="_MultipleSpace_Bi weekly rollforward 1-24-08" xfId="1030" xr:uid="{00000000-0005-0000-0000-000005040000}"/>
    <cellStyle name="_MultipleSpace_Bi weekly rollforward 1-9-08" xfId="1031" xr:uid="{00000000-0005-0000-0000-000006040000}"/>
    <cellStyle name="_MultipleSpace_Bi weekly rollforward 8.16.07 v1" xfId="1032" xr:uid="{00000000-0005-0000-0000-000007040000}"/>
    <cellStyle name="_MultipleSpace_Big Customer PL 8+4 Pierce Sch A_V1" xfId="1033" xr:uid="{00000000-0005-0000-0000-000008040000}"/>
    <cellStyle name="_MultipleSpace_Bi-weekly SHS Best Est. Rev Rfwd 7-05-07" xfId="1034" xr:uid="{00000000-0005-0000-0000-000009040000}"/>
    <cellStyle name="_MultipleSpace_Bi-weekly SHS Best Est. Rev Rfwd 7-26-07 Final" xfId="1035" xr:uid="{00000000-0005-0000-0000-00000A040000}"/>
    <cellStyle name="_MultipleSpace_Biweekly with Hansen model" xfId="1036" xr:uid="{00000000-0005-0000-0000-00000B040000}"/>
    <cellStyle name="_MultipleSpace_Book1" xfId="1037" xr:uid="{00000000-0005-0000-0000-00000C040000}"/>
    <cellStyle name="_MultipleSpace_Book2" xfId="1038" xr:uid="{00000000-0005-0000-0000-00000D040000}"/>
    <cellStyle name="_MultipleSpace_Bridge - 2008 Revenue Bud" xfId="1039" xr:uid="{00000000-0005-0000-0000-00000E040000}"/>
    <cellStyle name="_MultipleSpace_Bronco 2005 Guidance Summary 01.19.05" xfId="1040" xr:uid="{00000000-0005-0000-0000-00000F040000}"/>
    <cellStyle name="_MultipleSpace_Bronco Screen 10.20.04" xfId="1041" xr:uid="{00000000-0005-0000-0000-000010040000}"/>
    <cellStyle name="_MultipleSpace_Bronco Screen 7.19.04" xfId="1042" xr:uid="{00000000-0005-0000-0000-000011040000}"/>
    <cellStyle name="_MultipleSpace_Bronco Screen 8.21.04" xfId="1043" xr:uid="{00000000-0005-0000-0000-000012040000}"/>
    <cellStyle name="_MultipleSpace_Bronco Ten-Year DCF Model (CD) V2 9.1.04" xfId="1044" xr:uid="{00000000-0005-0000-0000-000013040000}"/>
    <cellStyle name="_MultipleSpace_CER (41270)" xfId="1045" xr:uid="{00000000-0005-0000-0000-000014040000}"/>
    <cellStyle name="_MultipleSpace_CHARTERHOUSE OPERATING MODEL- Revised July 25" xfId="1046" xr:uid="{00000000-0005-0000-0000-000015040000}"/>
    <cellStyle name="_MultipleSpace_Copy of Point BS Variance Analysis (BT Update) 12.16.05" xfId="1047" xr:uid="{00000000-0005-0000-0000-000016040000}"/>
    <cellStyle name="_MultipleSpace_Copy of Point BS Variance Analysis FINAL 12.19.05 v2" xfId="1048" xr:uid="{00000000-0005-0000-0000-000017040000}"/>
    <cellStyle name="_MultipleSpace_Cost Savings 5+7" xfId="1049" xr:uid="{00000000-0005-0000-0000-000018040000}"/>
    <cellStyle name="_MultipleSpace_CRO Public Comps - 4.25.05" xfId="1050" xr:uid="{00000000-0005-0000-0000-000019040000}"/>
    <cellStyle name="_MultipleSpace_csc" xfId="1051" xr:uid="{00000000-0005-0000-0000-00001A040000}"/>
    <cellStyle name="_MultipleSpace_DCF - 20 Year" xfId="1052" xr:uid="{00000000-0005-0000-0000-00001B040000}"/>
    <cellStyle name="_MultipleSpace_Dental 2008-2010 best estimate model 3+9 version 4-9-07" xfId="1053" xr:uid="{00000000-0005-0000-0000-00001C040000}"/>
    <cellStyle name="_MultipleSpace_Emp-Pay-PS 2006-2007-2008v4" xfId="1054" xr:uid="{00000000-0005-0000-0000-00001D040000}"/>
    <cellStyle name="_MultipleSpace_Essbase load Rev Mem COC by Channel &amp; Customer" xfId="1055" xr:uid="{00000000-0005-0000-0000-00001E040000}"/>
    <cellStyle name="_MultipleSpace_Essbase pull_HSG Consol_prod suite_revised for 7+5FC v2" xfId="1056" xr:uid="{00000000-0005-0000-0000-00001F040000}"/>
    <cellStyle name="_MultipleSpace_Est Stretch" xfId="1057" xr:uid="{00000000-0005-0000-0000-000020040000}"/>
    <cellStyle name="_MultipleSpace_Federal NOL" xfId="1058" xr:uid="{00000000-0005-0000-0000-000021040000}"/>
    <cellStyle name="_MultipleSpace_Financial Review 10.02.07" xfId="1059" xr:uid="{00000000-0005-0000-0000-000022040000}"/>
    <cellStyle name="_MultipleSpace_Financial Review 8.22.07" xfId="1060" xr:uid="{00000000-0005-0000-0000-000023040000}"/>
    <cellStyle name="_MultipleSpace_Financial Review 8.25.07" xfId="1061" xr:uid="{00000000-0005-0000-0000-000024040000}"/>
    <cellStyle name="_MultipleSpace_Financial Slides" xfId="1062" xr:uid="{00000000-0005-0000-0000-000025040000}"/>
    <cellStyle name="_MultipleSpace_First Health Group Detailed Screen 10.14.04" xfId="1063" xr:uid="{00000000-0005-0000-0000-000026040000}"/>
    <cellStyle name="_MultipleSpace_First Health Model_10_05_04" xfId="1064" xr:uid="{00000000-0005-0000-0000-000027040000}"/>
    <cellStyle name="_MultipleSpace_FTEs PS 5+7" xfId="1065" xr:uid="{00000000-0005-0000-0000-000028040000}"/>
    <cellStyle name="_MultipleSpace_Gap Analysis" xfId="1066" xr:uid="{00000000-0005-0000-0000-000029040000}"/>
    <cellStyle name="_MultipleSpace_GBS Bi_Weekly 02-06-08" xfId="1067" xr:uid="{00000000-0005-0000-0000-00002A040000}"/>
    <cellStyle name="_MultipleSpace_GIS_SCS Cost Control" xfId="1068" xr:uid="{00000000-0005-0000-0000-00002B040000}"/>
    <cellStyle name="_MultipleSpace_GM" xfId="1069" xr:uid="{00000000-0005-0000-0000-00002C040000}"/>
    <cellStyle name="_MultipleSpace_HCDS Exec Summary_v2" xfId="1070" xr:uid="{00000000-0005-0000-0000-00002D040000}"/>
    <cellStyle name="_MultipleSpace_HCDS FTE 5+7 by month" xfId="1071" xr:uid="{00000000-0005-0000-0000-00002E040000}"/>
    <cellStyle name="_MultipleSpace_HCDS Revenue Rollforward (HCDS)" xfId="1072" xr:uid="{00000000-0005-0000-0000-00002F040000}"/>
    <cellStyle name="_MultipleSpace_HD Comps" xfId="1073" xr:uid="{00000000-0005-0000-0000-000030040000}"/>
    <cellStyle name="_MultipleSpace_Health Care Information Systems Comparable Valuation 4.22.05" xfId="1074" xr:uid="{00000000-0005-0000-0000-000031040000}"/>
    <cellStyle name="_MultipleSpace_Health Dialog Private Screen 12.13.04" xfId="1075" xr:uid="{00000000-0005-0000-0000-000032040000}"/>
    <cellStyle name="_MultipleSpace_HNT Screen 04.20.05" xfId="1076" xr:uid="{00000000-0005-0000-0000-000033040000}"/>
    <cellStyle name="_MultipleSpace_HNT Screen 5.7.04" xfId="1077" xr:uid="{00000000-0005-0000-0000-000034040000}"/>
    <cellStyle name="_MultipleSpace_HNT Screen 6.16.04" xfId="1078" xr:uid="{00000000-0005-0000-0000-000035040000}"/>
    <cellStyle name="_MultipleSpace_HSG 2008 Budget Bridge - KLD3" xfId="1079" xr:uid="{00000000-0005-0000-0000-000036040000}"/>
    <cellStyle name="_MultipleSpace_HSG quarterly" xfId="1080" xr:uid="{00000000-0005-0000-0000-000037040000}"/>
    <cellStyle name="_MultipleSpace_Int-Ext-EWD - GBS V2" xfId="1081" xr:uid="{00000000-0005-0000-0000-000038040000}"/>
    <cellStyle name="_MultipleSpace_John Way New and Improved GM Analysis_2009@ 2+10" xfId="1082" xr:uid="{00000000-0005-0000-0000-000039040000}"/>
    <cellStyle name="_MultipleSpace_Known Rev - Gap Rept 20071102" xfId="1083" xr:uid="{00000000-0005-0000-0000-00003A040000}"/>
    <cellStyle name="_MultipleSpace_lbo_short_form" xfId="1084" xr:uid="{00000000-0005-0000-0000-00003B040000}"/>
    <cellStyle name="_MultipleSpace_Life Science Tools Deal Comp_06_30_03" xfId="1085" xr:uid="{00000000-0005-0000-0000-00003C040000}"/>
    <cellStyle name="_MultipleSpace_Magellan Screen 03.08.05" xfId="1086" xr:uid="{00000000-0005-0000-0000-00003D040000}"/>
    <cellStyle name="_MultipleSpace_Magellan Screen 12.20.04" xfId="1087" xr:uid="{00000000-0005-0000-0000-00003E040000}"/>
    <cellStyle name="_MultipleSpace_Magellan Screen 12.21.04 KJR" xfId="1088" xr:uid="{00000000-0005-0000-0000-00003F040000}"/>
    <cellStyle name="_MultipleSpace_May 2007 Product Reporting - HCDS" xfId="1089" xr:uid="{00000000-0005-0000-0000-000040040000}"/>
    <cellStyle name="_MultipleSpace_McKesson Screen 1.07.05" xfId="1090" xr:uid="{00000000-0005-0000-0000-000041040000}"/>
    <cellStyle name="_MultipleSpace_McKesson Screen 1.31.05" xfId="1091" xr:uid="{00000000-0005-0000-0000-000042040000}"/>
    <cellStyle name="_MultipleSpace_McKesson Screen 4.20.05" xfId="1092" xr:uid="{00000000-0005-0000-0000-000043040000}"/>
    <cellStyle name="_MultipleSpace_Medicaid" xfId="1093" xr:uid="{00000000-0005-0000-0000-000044040000}"/>
    <cellStyle name="_MultipleSpace_Medicaid Comps" xfId="1094" xr:uid="{00000000-0005-0000-0000-000045040000}"/>
    <cellStyle name="_MultipleSpace_Membership" xfId="1095" xr:uid="{00000000-0005-0000-0000-000046040000}"/>
    <cellStyle name="_MultipleSpace_Membership Analysis 12.13.04" xfId="1096" xr:uid="{00000000-0005-0000-0000-000047040000}"/>
    <cellStyle name="_MultipleSpace_model for lehman 19jul02" xfId="1097" xr:uid="{00000000-0005-0000-0000-000048040000}"/>
    <cellStyle name="_MultipleSpace_New Mexico Tax Issue 02.15.05" xfId="1098" xr:uid="{00000000-0005-0000-0000-000049040000}"/>
    <cellStyle name="_MultipleSpace_NOL Benefit" xfId="1099" xr:uid="{00000000-0005-0000-0000-00004A040000}"/>
    <cellStyle name="_MultipleSpace_noos 2001 results 11jul01" xfId="1100" xr:uid="{00000000-0005-0000-0000-00004B040000}"/>
    <cellStyle name="_MultipleSpace_noos 2001 results 11jul01_Report 3" xfId="1101" xr:uid="{00000000-0005-0000-0000-00004C040000}"/>
    <cellStyle name="_MultipleSpace_noos 2001 results 11jul01_Sheet2" xfId="1102" xr:uid="{00000000-0005-0000-0000-00004D040000}"/>
    <cellStyle name="_MultipleSpace_noos 2001 results 11jul01_Sheet3" xfId="1103" xr:uid="{00000000-0005-0000-0000-00004E040000}"/>
    <cellStyle name="_MultipleSpace_OptumHealth ACR Targets_110607v2" xfId="1104" xr:uid="{00000000-0005-0000-0000-00004F040000}"/>
    <cellStyle name="_MultipleSpace_Ovations 2+10 Impacts_03.27.08" xfId="1105" xr:uid="{00000000-0005-0000-0000-000050040000}"/>
    <cellStyle name="_MultipleSpace_Ovations Program Template" xfId="1106" xr:uid="{00000000-0005-0000-0000-000051040000}"/>
    <cellStyle name="_MultipleSpace_P&amp;L Sched" xfId="1107" xr:uid="{00000000-0005-0000-0000-000052040000}"/>
    <cellStyle name="_MultipleSpace_PacifiCare Health Systems Screening Analysis 02.04.05" xfId="1108" xr:uid="{00000000-0005-0000-0000-000053040000}"/>
    <cellStyle name="_MultipleSpace_PacifiCare Health Systems Screening Analysis 11.22.04" xfId="1109" xr:uid="{00000000-0005-0000-0000-000054040000}"/>
    <cellStyle name="_MultipleSpace_Page 11 - Operating Costs" xfId="1110" xr:uid="{00000000-0005-0000-0000-000055040000}"/>
    <cellStyle name="_MultipleSpace_PHS P&amp;L Membership and Multiple Comparison 11.22.04" xfId="1111" xr:uid="{00000000-0005-0000-0000-000056040000}"/>
    <cellStyle name="_MultipleSpace_pi5" xfId="1112" xr:uid="{00000000-0005-0000-0000-000057040000}"/>
    <cellStyle name="_MultipleSpace_pi5_Report 3" xfId="1113" xr:uid="{00000000-0005-0000-0000-000058040000}"/>
    <cellStyle name="_MultipleSpace_pi5_Sheet2" xfId="1114" xr:uid="{00000000-0005-0000-0000-000059040000}"/>
    <cellStyle name="_MultipleSpace_pi5_Sheet3" xfId="1115" xr:uid="{00000000-0005-0000-0000-00005A040000}"/>
    <cellStyle name="_MultipleSpace_Pierce County 2+10 revenue forecast SFO" xfId="1116" xr:uid="{00000000-0005-0000-0000-00005B040000}"/>
    <cellStyle name="_MultipleSpace_Pierce County PL 5+7 Pierce Sch A_V4" xfId="1117" xr:uid="{00000000-0005-0000-0000-00005C040000}"/>
    <cellStyle name="_MultipleSpace_Pipeline Rollforward_HSG" xfId="1118" xr:uid="{00000000-0005-0000-0000-00005D040000}"/>
    <cellStyle name="_MultipleSpace_PL Rollforward Template" xfId="1119" xr:uid="{00000000-0005-0000-0000-00005E040000}"/>
    <cellStyle name="_MultipleSpace_PL Summ-Detail_2007" xfId="1120" xr:uid="{00000000-0005-0000-0000-00005F040000}"/>
    <cellStyle name="_MultipleSpace_Productivity Docs" xfId="1121" xr:uid="{00000000-0005-0000-0000-000060040000}"/>
    <cellStyle name="_MultipleSpace_Public Comps 10.27.04 (Updates)" xfId="1122" xr:uid="{00000000-0005-0000-0000-000061040000}"/>
    <cellStyle name="_MultipleSpace_Public Comps 11.11.04.2005 Versionxls" xfId="1123" xr:uid="{00000000-0005-0000-0000-000062040000}"/>
    <cellStyle name="_MultipleSpace_Public Comps 4.2.04" xfId="1124" xr:uid="{00000000-0005-0000-0000-000063040000}"/>
    <cellStyle name="_MultipleSpace_Revised Downside Case 25 July" xfId="1125" xr:uid="{00000000-0005-0000-0000-000064040000}"/>
    <cellStyle name="_MultipleSpace_Risk Responsibility Matrix 8.13.04" xfId="1126" xr:uid="{00000000-0005-0000-0000-000065040000}"/>
    <cellStyle name="_MultipleSpace_Screening Tool - CHA 12.18.05" xfId="1127" xr:uid="{00000000-0005-0000-0000-000066040000}"/>
    <cellStyle name="_MultipleSpace_SCS 7+5 Capital FCST Template" xfId="1128" xr:uid="{00000000-0005-0000-0000-000067040000}"/>
    <cellStyle name="_MultipleSpace_SKM Valuation - Consideration Analysis 02.24.05" xfId="1129" xr:uid="{00000000-0005-0000-0000-000068040000}"/>
    <cellStyle name="_MultipleSpace_SLT Finance Slides_081807" xfId="1130" xr:uid="{00000000-0005-0000-0000-000069040000}"/>
    <cellStyle name="_MultipleSpace_Status Update Fender 8.02.06" xfId="1131" xr:uid="{00000000-0005-0000-0000-00006A040000}"/>
    <cellStyle name="_MultipleSpace_Supplemental Schedules 1+11 FCST" xfId="1132" xr:uid="{00000000-0005-0000-0000-00006B040000}"/>
    <cellStyle name="_MultipleSpace_Supplemental Schedules UPDATE" xfId="1133" xr:uid="{00000000-0005-0000-0000-00006C040000}"/>
    <cellStyle name="_MultipleSpace_surbid4 cloture" xfId="1134" xr:uid="{00000000-0005-0000-0000-00006D040000}"/>
    <cellStyle name="_MultipleSpace_surbid4 cloture_1" xfId="1135" xr:uid="{00000000-0005-0000-0000-00006E040000}"/>
    <cellStyle name="_MultipleSpace_surbid4 cloture_1_noos 2001 results 11jul01" xfId="1136" xr:uid="{00000000-0005-0000-0000-00006F040000}"/>
    <cellStyle name="_MultipleSpace_tropicos5" xfId="1137" xr:uid="{00000000-0005-0000-0000-000070040000}"/>
    <cellStyle name="_MultipleSpace_Tsunami Comps 11.23.04 v2" xfId="1138" xr:uid="{00000000-0005-0000-0000-000071040000}"/>
    <cellStyle name="_MultipleSpace_Tsunami Comps2" xfId="1139" xr:uid="{00000000-0005-0000-0000-000072040000}"/>
    <cellStyle name="_MultipleSpace_TZIX Screen 05.07.04" xfId="1140" xr:uid="{00000000-0005-0000-0000-000073040000}"/>
    <cellStyle name="_MultipleSpace_UBH Bi-Weekly 110107_10+2" xfId="1141" xr:uid="{00000000-0005-0000-0000-000074040000}"/>
    <cellStyle name="_MultipleSpace_v4_Dealcomp_distribution" xfId="1142" xr:uid="{00000000-0005-0000-0000-000075040000}"/>
    <cellStyle name="_MultipleSpace_voice1.xls Chart 1" xfId="1143" xr:uid="{00000000-0005-0000-0000-000076040000}"/>
    <cellStyle name="_MultipleSpace_VSTA ODSY 11.17.03" xfId="1144" xr:uid="{00000000-0005-0000-0000-000077040000}"/>
    <cellStyle name="_MultipleSpace_Walgreen Co Screen 03.14.05" xfId="1145" xr:uid="{00000000-0005-0000-0000-000078040000}"/>
    <cellStyle name="_MultipleSpace_WebMD Screen 01.08.05" xfId="1146" xr:uid="{00000000-0005-0000-0000-000079040000}"/>
    <cellStyle name="_MultipleSpace_WebMD Screen 01.10.05" xfId="1147" xr:uid="{00000000-0005-0000-0000-00007A040000}"/>
    <cellStyle name="_MultipleSpace_Wellness 2007 5+7 Forecast" xfId="1148" xr:uid="{00000000-0005-0000-0000-00007B040000}"/>
    <cellStyle name="_MultipleSpace_Worksheet in 2008 Business Plan Review Template_final" xfId="1149" xr:uid="{00000000-0005-0000-0000-00007C040000}"/>
    <cellStyle name="_MultipleSpace_Worksheet in Supplemental Presentation" xfId="1150" xr:uid="{00000000-0005-0000-0000-00007D040000}"/>
    <cellStyle name="_New OU Structure - Behavioral" xfId="1151" xr:uid="{00000000-0005-0000-0000-00007E040000}"/>
    <cellStyle name="_New OU Structure - Behavioral_Report 3" xfId="1152" xr:uid="{00000000-0005-0000-0000-00007F040000}"/>
    <cellStyle name="_New OU Structure - Behavioral_Sheet2" xfId="1153" xr:uid="{00000000-0005-0000-0000-000080040000}"/>
    <cellStyle name="_New OU Structure - Behavioral_Sheet3" xfId="1154" xr:uid="{00000000-0005-0000-0000-000081040000}"/>
    <cellStyle name="_Operating Model 3rd round - Version 14 - CSFB and Lehman" xfId="1155" xr:uid="{00000000-0005-0000-0000-000082040000}"/>
    <cellStyle name="_Operating Model 3rd round - Version 14 - CSFB and Lehman_Bi weekly rollforward 11 29 08 w DV updates" xfId="1156" xr:uid="{00000000-0005-0000-0000-000083040000}"/>
    <cellStyle name="_Operating Model 3rd round - Version 14 - CSFB and Lehman_Bi weekly rollforward 11 29 08 w DV updates_Report 3" xfId="1157" xr:uid="{00000000-0005-0000-0000-000084040000}"/>
    <cellStyle name="_Operating Model 3rd round - Version 14 - CSFB and Lehman_Bi weekly rollforward 11 29 08 w DV updates_Sheet2" xfId="1158" xr:uid="{00000000-0005-0000-0000-000085040000}"/>
    <cellStyle name="_Operating Model 3rd round - Version 14 - CSFB and Lehman_Bi weekly rollforward 11 29 08 w DV updates_Sheet3" xfId="1159" xr:uid="{00000000-0005-0000-0000-000086040000}"/>
    <cellStyle name="_Operating Model 3rd round - Version 14 - CSFB and Lehman_Bi weekly rollforward 12-13-07" xfId="1160" xr:uid="{00000000-0005-0000-0000-000087040000}"/>
    <cellStyle name="_Operating Model 3rd round - Version 14 - CSFB and Lehman_Bi weekly rollforward 12-13-07_Report 3" xfId="1161" xr:uid="{00000000-0005-0000-0000-000088040000}"/>
    <cellStyle name="_Operating Model 3rd round - Version 14 - CSFB and Lehman_Bi weekly rollforward 12-13-07_Sheet2" xfId="1162" xr:uid="{00000000-0005-0000-0000-000089040000}"/>
    <cellStyle name="_Operating Model 3rd round - Version 14 - CSFB and Lehman_Bi weekly rollforward 12-13-07_Sheet3" xfId="1163" xr:uid="{00000000-0005-0000-0000-00008A040000}"/>
    <cellStyle name="_Operating Model 3rd round - Version 14 - CSFB and Lehman_Bi weekly rollforward 1-24-08" xfId="1164" xr:uid="{00000000-0005-0000-0000-00008B040000}"/>
    <cellStyle name="_Operating Model 3rd round - Version 14 - CSFB and Lehman_Bi weekly rollforward 1-24-08_Report 3" xfId="1165" xr:uid="{00000000-0005-0000-0000-00008C040000}"/>
    <cellStyle name="_Operating Model 3rd round - Version 14 - CSFB and Lehman_Bi weekly rollforward 1-24-08_Sheet2" xfId="1166" xr:uid="{00000000-0005-0000-0000-00008D040000}"/>
    <cellStyle name="_Operating Model 3rd round - Version 14 - CSFB and Lehman_Bi weekly rollforward 1-24-08_Sheet3" xfId="1167" xr:uid="{00000000-0005-0000-0000-00008E040000}"/>
    <cellStyle name="_Operating Model 3rd round - Version 14 - CSFB and Lehman_Bi weekly rollforward 1-9-08" xfId="1168" xr:uid="{00000000-0005-0000-0000-00008F040000}"/>
    <cellStyle name="_Operating Model 3rd round - Version 14 - CSFB and Lehman_Bi weekly rollforward 1-9-08_Report 3" xfId="1169" xr:uid="{00000000-0005-0000-0000-000090040000}"/>
    <cellStyle name="_Operating Model 3rd round - Version 14 - CSFB and Lehman_Bi weekly rollforward 1-9-08_Sheet2" xfId="1170" xr:uid="{00000000-0005-0000-0000-000091040000}"/>
    <cellStyle name="_Operating Model 3rd round - Version 14 - CSFB and Lehman_Bi weekly rollforward 1-9-08_Sheet3" xfId="1171" xr:uid="{00000000-0005-0000-0000-000092040000}"/>
    <cellStyle name="_Operating Model 3rd round - Version 14 - CSFB and Lehman_OptumHealth ACR Targets_110607v2" xfId="1172" xr:uid="{00000000-0005-0000-0000-000093040000}"/>
    <cellStyle name="_Operating Model 3rd round - Version 14 - CSFB and Lehman_OptumHealth ACR Targets_110607v2_Report 3" xfId="1173" xr:uid="{00000000-0005-0000-0000-000094040000}"/>
    <cellStyle name="_Operating Model 3rd round - Version 14 - CSFB and Lehman_OptumHealth ACR Targets_110607v2_Sheet2" xfId="1174" xr:uid="{00000000-0005-0000-0000-000095040000}"/>
    <cellStyle name="_Operating Model 3rd round - Version 14 - CSFB and Lehman_OptumHealth ACR Targets_110607v2_Sheet3" xfId="1175" xr:uid="{00000000-0005-0000-0000-000096040000}"/>
    <cellStyle name="_Operating Model 3rd round - Version 14 - CSFB and Lehman_Report 3" xfId="1176" xr:uid="{00000000-0005-0000-0000-000097040000}"/>
    <cellStyle name="_Operating Model 3rd round - Version 14 - CSFB and Lehman_Sheet2" xfId="1177" xr:uid="{00000000-0005-0000-0000-000098040000}"/>
    <cellStyle name="_Operating Model 3rd round - Version 14 - CSFB and Lehman_Sheet3" xfId="1178" xr:uid="{00000000-0005-0000-0000-000099040000}"/>
    <cellStyle name="_OptumHealth 2+10 Forecast Template (sent) revised" xfId="1179" xr:uid="{00000000-0005-0000-0000-00009A040000}"/>
    <cellStyle name="_OptumHealth 2+10 Forecast Template (sent) revised_Report 3" xfId="1180" xr:uid="{00000000-0005-0000-0000-00009B040000}"/>
    <cellStyle name="_OptumHealth 2+10 Forecast Template (sent) revised_Sheet2" xfId="1181" xr:uid="{00000000-0005-0000-0000-00009C040000}"/>
    <cellStyle name="_OptumHealth 2+10 Forecast Template (sent) revised_Sheet3" xfId="1182" xr:uid="{00000000-0005-0000-0000-00009D040000}"/>
    <cellStyle name="_Percent" xfId="1183" xr:uid="{00000000-0005-0000-0000-00009E040000}"/>
    <cellStyle name="_Percent modified" xfId="1184" xr:uid="{00000000-0005-0000-0000-00009F040000}"/>
    <cellStyle name="_Percent modified underline" xfId="1185" xr:uid="{00000000-0005-0000-0000-0000A0040000}"/>
    <cellStyle name="_Percent modified underline_Bi weekly rollforward 11 29 08 w DV updates" xfId="1186" xr:uid="{00000000-0005-0000-0000-0000A1040000}"/>
    <cellStyle name="_Percent modified underline_Bi weekly rollforward 12-13-07" xfId="1187" xr:uid="{00000000-0005-0000-0000-0000A2040000}"/>
    <cellStyle name="_Percent modified underline_Bi weekly rollforward 1-24-08" xfId="1188" xr:uid="{00000000-0005-0000-0000-0000A3040000}"/>
    <cellStyle name="_Percent modified underline_Bi weekly rollforward 1-9-08" xfId="1189" xr:uid="{00000000-0005-0000-0000-0000A4040000}"/>
    <cellStyle name="_Percent modified underline_OptumHealth ACR Targets_110607v2" xfId="1190" xr:uid="{00000000-0005-0000-0000-0000A5040000}"/>
    <cellStyle name="_Percent_~0577852" xfId="1191" xr:uid="{00000000-0005-0000-0000-0000A6040000}"/>
    <cellStyle name="_Percent_~4026969" xfId="1192" xr:uid="{00000000-0005-0000-0000-0000A7040000}"/>
    <cellStyle name="_Percent_0+12 Care Solutions WD7 1.10.08 v3 - to SCS" xfId="1193" xr:uid="{00000000-0005-0000-0000-0000A8040000}"/>
    <cellStyle name="_Percent_0+12 Forecast" xfId="1194" xr:uid="{00000000-0005-0000-0000-0000A9040000}"/>
    <cellStyle name="_Percent_0+12 HSG FINAL" xfId="1195" xr:uid="{00000000-0005-0000-0000-0000AA040000}"/>
    <cellStyle name="_Percent_10+2 Rollforward template" xfId="1196" xr:uid="{00000000-0005-0000-0000-0000AB040000}"/>
    <cellStyle name="_Percent_2004_2005 EBITDA Bridge" xfId="1197" xr:uid="{00000000-0005-0000-0000-0000AC040000}"/>
    <cellStyle name="_Percent_2004-7-8 v2 Segment Multiple Analysis" xfId="1198" xr:uid="{00000000-0005-0000-0000-0000AD040000}"/>
    <cellStyle name="_Percent_2007 3+9 - Supplemental Schedules" xfId="1199" xr:uid="{00000000-0005-0000-0000-0000AE040000}"/>
    <cellStyle name="_Percent_2007 3+9 Forecast - Disease Solutions V4" xfId="1200" xr:uid="{00000000-0005-0000-0000-0000AF040000}"/>
    <cellStyle name="_Percent_2007 3+9 Margins" xfId="1201" xr:uid="{00000000-0005-0000-0000-0000B0040000}"/>
    <cellStyle name="_Percent_2007 3+9 SUMMARY" xfId="1202" xr:uid="{00000000-0005-0000-0000-0000B1040000}"/>
    <cellStyle name="_Percent_2007 3+9 SUMMARY 04.14.07" xfId="1203" xr:uid="{00000000-0005-0000-0000-0000B2040000}"/>
    <cellStyle name="_Percent_2007 5+7 - Supplemental Schedules (v3)" xfId="1204" xr:uid="{00000000-0005-0000-0000-0000B3040000}"/>
    <cellStyle name="_Percent_2007 5+7 SUMMARY" xfId="1205" xr:uid="{00000000-0005-0000-0000-0000B4040000}"/>
    <cellStyle name="_Percent_2007 7+5 - Supplemental Schedules" xfId="1206" xr:uid="{00000000-0005-0000-0000-0000B5040000}"/>
    <cellStyle name="_Percent_2007 7+5 Revenue Rollforward (URN)" xfId="1207" xr:uid="{00000000-0005-0000-0000-0000B6040000}"/>
    <cellStyle name="_Percent_2007 9+3 Analysis_AP" xfId="1208" xr:uid="{00000000-0005-0000-0000-0000B7040000}"/>
    <cellStyle name="_Percent_2007 Budget - Supplemental Schedules" xfId="1209" xr:uid="{00000000-0005-0000-0000-0000B8040000}"/>
    <cellStyle name="_Percent_2007 Revenue Rollforward - HCDS - 10-18-07" xfId="1210" xr:uid="{00000000-0005-0000-0000-0000B9040000}"/>
    <cellStyle name="_Percent_2007 Revenue Rollforward - HCDS - 11-02-07" xfId="1211" xr:uid="{00000000-0005-0000-0000-0000BA040000}"/>
    <cellStyle name="_Percent_2007_2008_Growth_Slides_11_02" xfId="1212" xr:uid="{00000000-0005-0000-0000-0000BB040000}"/>
    <cellStyle name="_Percent_2008 @ 10+2 FCST" xfId="1213" xr:uid="{00000000-0005-0000-0000-0000BC040000}"/>
    <cellStyle name="_Percent_2008 7+5 Revenue Rollforward (URN)" xfId="1214" xr:uid="{00000000-0005-0000-0000-0000BD040000}"/>
    <cellStyle name="_Percent_2008 Bi weekly Template" xfId="1215" xr:uid="{00000000-0005-0000-0000-0000BE040000}"/>
    <cellStyle name="_Percent_2008 Bi-weekly SHS Best Est. &amp; Rev Rfwd 7-19-07" xfId="1216" xr:uid="{00000000-0005-0000-0000-0000BF040000}"/>
    <cellStyle name="_Percent_2008 Bi-weekly SHS Best Est. &amp; Rev Rfwd 7-26-07" xfId="1217" xr:uid="{00000000-0005-0000-0000-0000C0040000}"/>
    <cellStyle name="_Percent_2008 Bi-weekly SHS Best Est. Rev Rfwd 11-02-07" xfId="1218" xr:uid="{00000000-0005-0000-0000-0000C1040000}"/>
    <cellStyle name="_Percent_2008 Executive Summary" xfId="1219" xr:uid="{00000000-0005-0000-0000-0000C2040000}"/>
    <cellStyle name="_Percent_2008 HCDS Exec Summary" xfId="1220" xr:uid="{00000000-0005-0000-0000-0000C3040000}"/>
    <cellStyle name="_Percent_2008 Pipeline Rollforward_HSG" xfId="1221" xr:uid="{00000000-0005-0000-0000-0000C4040000}"/>
    <cellStyle name="_Percent_2008 Revenue Target 8-17-07 for Heather" xfId="1222" xr:uid="{00000000-0005-0000-0000-0000C5040000}"/>
    <cellStyle name="_Percent_2008 Summary Detail - Dawn and John P." xfId="1223" xr:uid="{00000000-0005-0000-0000-0000C6040000}"/>
    <cellStyle name="_Percent_2008 UBH Best Est  Roll 10+2 080131" xfId="1224" xr:uid="{00000000-0005-0000-0000-0000C7040000}"/>
    <cellStyle name="_Percent_2008 UPLOAD Template EXTERNAL (10+2)" xfId="1225" xr:uid="{00000000-0005-0000-0000-0000C8040000}"/>
    <cellStyle name="_Percent_2008-04 Power Point Load" xfId="1226" xr:uid="{00000000-0005-0000-0000-0000C9040000}"/>
    <cellStyle name="_Percent_2009 2+10 Fcst Template - Schedules A-D.xls;F.xls;H.xls;M-Q use this file" xfId="1227" xr:uid="{00000000-0005-0000-0000-0000CA040000}"/>
    <cellStyle name="_Percent_2009-02 Power Point Load" xfId="1228" xr:uid="{00000000-0005-0000-0000-0000CB040000}"/>
    <cellStyle name="_Percent_2010 2+10_GM FCST" xfId="1229" xr:uid="{00000000-0005-0000-0000-0000CC040000}"/>
    <cellStyle name="_Percent_3+9 known-gap highlevel v4" xfId="1230" xr:uid="{00000000-0005-0000-0000-0000CD040000}"/>
    <cellStyle name="_Percent_3+9 Revenue Forecasting tool - essbase based" xfId="1231" xr:uid="{00000000-0005-0000-0000-0000CE040000}"/>
    <cellStyle name="_Percent_5+7 Preview" xfId="1232" xr:uid="{00000000-0005-0000-0000-0000CF040000}"/>
    <cellStyle name="_Percent_560" xfId="1233" xr:uid="{00000000-0005-0000-0000-0000D0040000}"/>
    <cellStyle name="_Percent_7+5 Int-Ewd-Ext" xfId="1234" xr:uid="{00000000-0005-0000-0000-0000D1040000}"/>
    <cellStyle name="_Percent_7+5 Pipeline Rollforward (ACN)" xfId="1235" xr:uid="{00000000-0005-0000-0000-0000D2040000}"/>
    <cellStyle name="_Percent_7-19-07 SHS CEO Report Final Expanded View" xfId="1236" xr:uid="{00000000-0005-0000-0000-0000D3040000}"/>
    <cellStyle name="_Percent_9+3_Budget Forecast Timeline v2." xfId="1237" xr:uid="{00000000-0005-0000-0000-0000D4040000}"/>
    <cellStyle name="_Percent_A9" xfId="1238" xr:uid="{00000000-0005-0000-0000-0000D5040000}"/>
    <cellStyle name="_Percent_AGP_Screen 03.25.04" xfId="1239" xr:uid="{00000000-0005-0000-0000-0000D6040000}"/>
    <cellStyle name="_Percent_Bi weekly rollforward 11 1 07v2" xfId="1240" xr:uid="{00000000-0005-0000-0000-0000D7040000}"/>
    <cellStyle name="_Percent_Bi weekly rollforward 11 29 08 w DV updates" xfId="1241" xr:uid="{00000000-0005-0000-0000-0000D8040000}"/>
    <cellStyle name="_Percent_Bi weekly rollforward 12-13-07" xfId="1242" xr:uid="{00000000-0005-0000-0000-0000D9040000}"/>
    <cellStyle name="_Percent_Bi weekly rollforward 1-24-08" xfId="1243" xr:uid="{00000000-0005-0000-0000-0000DA040000}"/>
    <cellStyle name="_Percent_Bi weekly rollforward 1-9-08" xfId="1244" xr:uid="{00000000-0005-0000-0000-0000DB040000}"/>
    <cellStyle name="_Percent_Bi weekly rollforward 8.16.07 v1" xfId="1245" xr:uid="{00000000-0005-0000-0000-0000DC040000}"/>
    <cellStyle name="_Percent_Big Customer PL 8+4 Pierce Sch A_V1" xfId="1246" xr:uid="{00000000-0005-0000-0000-0000DD040000}"/>
    <cellStyle name="_Percent_Bi-weekly SHS Best Est. Rev Rfwd 7-05-07" xfId="1247" xr:uid="{00000000-0005-0000-0000-0000DE040000}"/>
    <cellStyle name="_Percent_Bi-weekly SHS Best Est. Rev Rfwd 7-26-07 Final" xfId="1248" xr:uid="{00000000-0005-0000-0000-0000DF040000}"/>
    <cellStyle name="_Percent_Biweekly with Hansen model" xfId="1249" xr:uid="{00000000-0005-0000-0000-0000E0040000}"/>
    <cellStyle name="_Percent_Book1" xfId="1250" xr:uid="{00000000-0005-0000-0000-0000E1040000}"/>
    <cellStyle name="_Percent_Book2" xfId="1251" xr:uid="{00000000-0005-0000-0000-0000E2040000}"/>
    <cellStyle name="_Percent_Bridge - 2008 Revenue Bud" xfId="1252" xr:uid="{00000000-0005-0000-0000-0000E3040000}"/>
    <cellStyle name="_Percent_Bronco 2005 Guidance Summary 01.19.05" xfId="1253" xr:uid="{00000000-0005-0000-0000-0000E4040000}"/>
    <cellStyle name="_Percent_Bronco Screen 10.20.04" xfId="1254" xr:uid="{00000000-0005-0000-0000-0000E5040000}"/>
    <cellStyle name="_Percent_Bronco Screen 7.19.04" xfId="1255" xr:uid="{00000000-0005-0000-0000-0000E6040000}"/>
    <cellStyle name="_Percent_Bronco Screen 8.21.04" xfId="1256" xr:uid="{00000000-0005-0000-0000-0000E7040000}"/>
    <cellStyle name="_Percent_Bronco Ten-Year DCF Model (CD) V2 9.1.04" xfId="1257" xr:uid="{00000000-0005-0000-0000-0000E8040000}"/>
    <cellStyle name="_Percent_CER (41270)" xfId="1258" xr:uid="{00000000-0005-0000-0000-0000E9040000}"/>
    <cellStyle name="_Percent_CHARTERHOUSE OPERATING MODEL- Revised July 25" xfId="1259" xr:uid="{00000000-0005-0000-0000-0000EA040000}"/>
    <cellStyle name="_Percent_Copy of Point BS Variance Analysis (BT Update) 12.16.05" xfId="1260" xr:uid="{00000000-0005-0000-0000-0000EB040000}"/>
    <cellStyle name="_Percent_Copy of Point BS Variance Analysis FINAL 12.19.05 v2" xfId="1261" xr:uid="{00000000-0005-0000-0000-0000EC040000}"/>
    <cellStyle name="_Percent_Cost Savings 5+7" xfId="1262" xr:uid="{00000000-0005-0000-0000-0000ED040000}"/>
    <cellStyle name="_Percent_CRO Public Comps - 4.25.05" xfId="1263" xr:uid="{00000000-0005-0000-0000-0000EE040000}"/>
    <cellStyle name="_Percent_DCF - 20 Year" xfId="1264" xr:uid="{00000000-0005-0000-0000-0000EF040000}"/>
    <cellStyle name="_Percent_Dental 2008-2010 best estimate model 3+9 version 4-9-07" xfId="1265" xr:uid="{00000000-0005-0000-0000-0000F0040000}"/>
    <cellStyle name="_Percent_Emp-Pay-PS 2006-2007-2008v4" xfId="1266" xr:uid="{00000000-0005-0000-0000-0000F1040000}"/>
    <cellStyle name="_Percent_Essbase load Rev Mem COC by Channel &amp; Customer" xfId="1267" xr:uid="{00000000-0005-0000-0000-0000F2040000}"/>
    <cellStyle name="_Percent_Essbase pull_HSG Consol_prod suite_revised for 7+5FC v2" xfId="1268" xr:uid="{00000000-0005-0000-0000-0000F3040000}"/>
    <cellStyle name="_Percent_Est Stretch" xfId="1269" xr:uid="{00000000-0005-0000-0000-0000F4040000}"/>
    <cellStyle name="_Percent_Federal NOL" xfId="1270" xr:uid="{00000000-0005-0000-0000-0000F5040000}"/>
    <cellStyle name="_Percent_Financial Review 10.02.07" xfId="1271" xr:uid="{00000000-0005-0000-0000-0000F6040000}"/>
    <cellStyle name="_Percent_Financial Review 8.22.07" xfId="1272" xr:uid="{00000000-0005-0000-0000-0000F7040000}"/>
    <cellStyle name="_Percent_Financial Review 8.25.07" xfId="1273" xr:uid="{00000000-0005-0000-0000-0000F8040000}"/>
    <cellStyle name="_Percent_Financial Slides" xfId="1274" xr:uid="{00000000-0005-0000-0000-0000F9040000}"/>
    <cellStyle name="_Percent_First Health Group Detailed Screen 10.14.04" xfId="1275" xr:uid="{00000000-0005-0000-0000-0000FA040000}"/>
    <cellStyle name="_Percent_First Health Model_10_05_04" xfId="1276" xr:uid="{00000000-0005-0000-0000-0000FB040000}"/>
    <cellStyle name="_Percent_FTEs PS 5+7" xfId="1277" xr:uid="{00000000-0005-0000-0000-0000FC040000}"/>
    <cellStyle name="_Percent_Gap Analysis" xfId="1278" xr:uid="{00000000-0005-0000-0000-0000FD040000}"/>
    <cellStyle name="_Percent_GBS Bi_Weekly 02-06-08" xfId="1279" xr:uid="{00000000-0005-0000-0000-0000FE040000}"/>
    <cellStyle name="_Percent_GIS_SCS Cost Control" xfId="1280" xr:uid="{00000000-0005-0000-0000-0000FF040000}"/>
    <cellStyle name="_Percent_GM" xfId="1281" xr:uid="{00000000-0005-0000-0000-000000050000}"/>
    <cellStyle name="_Percent_HCDS Exec Summary_v2" xfId="1282" xr:uid="{00000000-0005-0000-0000-000001050000}"/>
    <cellStyle name="_Percent_HCDS FTE 5+7 by month" xfId="1283" xr:uid="{00000000-0005-0000-0000-000002050000}"/>
    <cellStyle name="_Percent_HCDS Revenue Rollforward (HCDS)" xfId="1284" xr:uid="{00000000-0005-0000-0000-000003050000}"/>
    <cellStyle name="_Percent_HD Comps" xfId="1285" xr:uid="{00000000-0005-0000-0000-000004050000}"/>
    <cellStyle name="_Percent_Health Dialog Private Screen 12.13.04" xfId="1286" xr:uid="{00000000-0005-0000-0000-000005050000}"/>
    <cellStyle name="_Percent_HNT Screen 04.20.05" xfId="1287" xr:uid="{00000000-0005-0000-0000-000006050000}"/>
    <cellStyle name="_Percent_HNT Screen 5.7.04" xfId="1288" xr:uid="{00000000-0005-0000-0000-000007050000}"/>
    <cellStyle name="_Percent_HNT Screen 6.16.04" xfId="1289" xr:uid="{00000000-0005-0000-0000-000008050000}"/>
    <cellStyle name="_Percent_HSG 2008 Budget Bridge - KLD3" xfId="1290" xr:uid="{00000000-0005-0000-0000-000009050000}"/>
    <cellStyle name="_Percent_HSG quarterly" xfId="1291" xr:uid="{00000000-0005-0000-0000-00000A050000}"/>
    <cellStyle name="_Percent_Int-Ext-EWD - GBS V2" xfId="1292" xr:uid="{00000000-0005-0000-0000-00000B050000}"/>
    <cellStyle name="_Percent_John Way New and Improved GM Analysis_2009@ 2+10" xfId="1293" xr:uid="{00000000-0005-0000-0000-00000C050000}"/>
    <cellStyle name="_Percent_Known Rev - Gap Rept 20071102" xfId="1294" xr:uid="{00000000-0005-0000-0000-00000D050000}"/>
    <cellStyle name="_Percent_lbo_short_form" xfId="1295" xr:uid="{00000000-0005-0000-0000-00000E050000}"/>
    <cellStyle name="_Percent_Magellan Screen 03.08.05" xfId="1296" xr:uid="{00000000-0005-0000-0000-00000F050000}"/>
    <cellStyle name="_Percent_Magellan Screen 12.20.04" xfId="1297" xr:uid="{00000000-0005-0000-0000-000010050000}"/>
    <cellStyle name="_Percent_Magellan Screen 12.21.04 KJR" xfId="1298" xr:uid="{00000000-0005-0000-0000-000011050000}"/>
    <cellStyle name="_Percent_May 2007 Product Reporting - HCDS" xfId="1299" xr:uid="{00000000-0005-0000-0000-000012050000}"/>
    <cellStyle name="_Percent_McKesson Screen 1.07.05" xfId="1300" xr:uid="{00000000-0005-0000-0000-000013050000}"/>
    <cellStyle name="_Percent_McKesson Screen 1.31.05" xfId="1301" xr:uid="{00000000-0005-0000-0000-000014050000}"/>
    <cellStyle name="_Percent_McKesson Screen 4.20.05" xfId="1302" xr:uid="{00000000-0005-0000-0000-000015050000}"/>
    <cellStyle name="_Percent_Medicaid" xfId="1303" xr:uid="{00000000-0005-0000-0000-000016050000}"/>
    <cellStyle name="_Percent_Medicaid Comps" xfId="1304" xr:uid="{00000000-0005-0000-0000-000017050000}"/>
    <cellStyle name="_Percent_Membership" xfId="1305" xr:uid="{00000000-0005-0000-0000-000018050000}"/>
    <cellStyle name="_Percent_Membership Analysis 12.13.04" xfId="1306" xr:uid="{00000000-0005-0000-0000-000019050000}"/>
    <cellStyle name="_Percent_model for lehman 19jul02" xfId="1307" xr:uid="{00000000-0005-0000-0000-00001A050000}"/>
    <cellStyle name="_Percent_New Mexico Tax Issue 02.15.05" xfId="1308" xr:uid="{00000000-0005-0000-0000-00001B050000}"/>
    <cellStyle name="_Percent_NOL Benefit" xfId="1309" xr:uid="{00000000-0005-0000-0000-00001C050000}"/>
    <cellStyle name="_Percent_OptumHealth ACR Targets_110607v2" xfId="1310" xr:uid="{00000000-0005-0000-0000-00001D050000}"/>
    <cellStyle name="_Percent_Ovations 2+10 Impacts_03.27.08" xfId="1311" xr:uid="{00000000-0005-0000-0000-00001E050000}"/>
    <cellStyle name="_Percent_Ovations Program Template" xfId="1312" xr:uid="{00000000-0005-0000-0000-00001F050000}"/>
    <cellStyle name="_Percent_P&amp;L Sched" xfId="1313" xr:uid="{00000000-0005-0000-0000-000020050000}"/>
    <cellStyle name="_Percent_PacifiCare Health Systems Screening Analysis 02.04.05" xfId="1314" xr:uid="{00000000-0005-0000-0000-000021050000}"/>
    <cellStyle name="_Percent_PacifiCare Health Systems Screening Analysis 11.22.04" xfId="1315" xr:uid="{00000000-0005-0000-0000-000022050000}"/>
    <cellStyle name="_Percent_Page 11 - Operating Costs" xfId="1316" xr:uid="{00000000-0005-0000-0000-000023050000}"/>
    <cellStyle name="_Percent_PHS P&amp;L Membership and Multiple Comparison 11.22.04" xfId="1317" xr:uid="{00000000-0005-0000-0000-000024050000}"/>
    <cellStyle name="_Percent_pi5" xfId="1318" xr:uid="{00000000-0005-0000-0000-000025050000}"/>
    <cellStyle name="_Percent_pi5_Report 3" xfId="1319" xr:uid="{00000000-0005-0000-0000-000026050000}"/>
    <cellStyle name="_Percent_pi5_Sheet2" xfId="1320" xr:uid="{00000000-0005-0000-0000-000027050000}"/>
    <cellStyle name="_Percent_pi5_Sheet3" xfId="1321" xr:uid="{00000000-0005-0000-0000-000028050000}"/>
    <cellStyle name="_Percent_Pierce County 2+10 revenue forecast SFO" xfId="1322" xr:uid="{00000000-0005-0000-0000-000029050000}"/>
    <cellStyle name="_Percent_Pierce County PL 5+7 Pierce Sch A_V4" xfId="1323" xr:uid="{00000000-0005-0000-0000-00002A050000}"/>
    <cellStyle name="_Percent_Pipeline Rollforward_HSG" xfId="1324" xr:uid="{00000000-0005-0000-0000-00002B050000}"/>
    <cellStyle name="_Percent_PL Rollforward Template" xfId="1325" xr:uid="{00000000-0005-0000-0000-00002C050000}"/>
    <cellStyle name="_Percent_PL Summ-Detail_2007" xfId="1326" xr:uid="{00000000-0005-0000-0000-00002D050000}"/>
    <cellStyle name="_Percent_Productivity Docs" xfId="1327" xr:uid="{00000000-0005-0000-0000-00002E050000}"/>
    <cellStyle name="_Percent_Public Comps 10.27.04 (Updates)" xfId="1328" xr:uid="{00000000-0005-0000-0000-00002F050000}"/>
    <cellStyle name="_Percent_Public Comps 11.11.04.2005 Versionxls" xfId="1329" xr:uid="{00000000-0005-0000-0000-000030050000}"/>
    <cellStyle name="_Percent_Public Comps 4.2.04" xfId="1330" xr:uid="{00000000-0005-0000-0000-000031050000}"/>
    <cellStyle name="_Percent_Revised Downside Case 25 July" xfId="1331" xr:uid="{00000000-0005-0000-0000-000032050000}"/>
    <cellStyle name="_Percent_Risk Responsibility Matrix 8.13.04" xfId="1332" xr:uid="{00000000-0005-0000-0000-000033050000}"/>
    <cellStyle name="_Percent_Screening Tool - CHA 12.18.05" xfId="1333" xr:uid="{00000000-0005-0000-0000-000034050000}"/>
    <cellStyle name="_Percent_SCS 7+5 Capital FCST Template" xfId="1334" xr:uid="{00000000-0005-0000-0000-000035050000}"/>
    <cellStyle name="_Percent_SKM Valuation - Consideration Analysis 02.24.05" xfId="1335" xr:uid="{00000000-0005-0000-0000-000036050000}"/>
    <cellStyle name="_Percent_SLT Finance Slides_081807" xfId="1336" xr:uid="{00000000-0005-0000-0000-000037050000}"/>
    <cellStyle name="_Percent_Status Update Fender 8.02.06" xfId="1337" xr:uid="{00000000-0005-0000-0000-000038050000}"/>
    <cellStyle name="_Percent_Supplemental Schedules 1+11 FCST" xfId="1338" xr:uid="{00000000-0005-0000-0000-000039050000}"/>
    <cellStyle name="_Percent_Supplemental Schedules UPDATE" xfId="1339" xr:uid="{00000000-0005-0000-0000-00003A050000}"/>
    <cellStyle name="_Percent_surbid4 cloture" xfId="1340" xr:uid="{00000000-0005-0000-0000-00003B050000}"/>
    <cellStyle name="_Percent_surbid4 cloture_noos 2001 results 11jul01" xfId="1341" xr:uid="{00000000-0005-0000-0000-00003C050000}"/>
    <cellStyle name="_Percent_tropicos5" xfId="1342" xr:uid="{00000000-0005-0000-0000-00003D050000}"/>
    <cellStyle name="_Percent_Tsunami Comps 11.23.04 v2" xfId="1343" xr:uid="{00000000-0005-0000-0000-00003E050000}"/>
    <cellStyle name="_Percent_Tsunami Comps2" xfId="1344" xr:uid="{00000000-0005-0000-0000-00003F050000}"/>
    <cellStyle name="_Percent_TZIX Screen 05.07.04" xfId="1345" xr:uid="{00000000-0005-0000-0000-000040050000}"/>
    <cellStyle name="_Percent_UBH Bi-Weekly 110107_10+2" xfId="1346" xr:uid="{00000000-0005-0000-0000-000041050000}"/>
    <cellStyle name="_Percent_voice1.xls Chart 1" xfId="1347" xr:uid="{00000000-0005-0000-0000-000042050000}"/>
    <cellStyle name="_Percent_Walgreen Co Screen 03.14.05" xfId="1348" xr:uid="{00000000-0005-0000-0000-000043050000}"/>
    <cellStyle name="_Percent_WebMD Screen 01.08.05" xfId="1349" xr:uid="{00000000-0005-0000-0000-000044050000}"/>
    <cellStyle name="_Percent_WebMD Screen 01.10.05" xfId="1350" xr:uid="{00000000-0005-0000-0000-000045050000}"/>
    <cellStyle name="_Percent_Wellness 2007 5+7 Forecast" xfId="1351" xr:uid="{00000000-0005-0000-0000-000046050000}"/>
    <cellStyle name="_Percent_Worksheet in 2008 Business Plan Review Template_final" xfId="1352" xr:uid="{00000000-0005-0000-0000-000047050000}"/>
    <cellStyle name="_Percent_Worksheet in Supplemental Presentation" xfId="1353" xr:uid="{00000000-0005-0000-0000-000048050000}"/>
    <cellStyle name="_PercentSpace" xfId="1354" xr:uid="{00000000-0005-0000-0000-000049050000}"/>
    <cellStyle name="_PercentSpace_~0577852" xfId="1355" xr:uid="{00000000-0005-0000-0000-00004A050000}"/>
    <cellStyle name="_PercentSpace_~4026969" xfId="1356" xr:uid="{00000000-0005-0000-0000-00004B050000}"/>
    <cellStyle name="_PercentSpace_0+12 Care Solutions WD7 1.10.08 v3 - to SCS" xfId="1357" xr:uid="{00000000-0005-0000-0000-00004C050000}"/>
    <cellStyle name="_PercentSpace_0+12 Forecast" xfId="1358" xr:uid="{00000000-0005-0000-0000-00004D050000}"/>
    <cellStyle name="_PercentSpace_0+12 HSG FINAL" xfId="1359" xr:uid="{00000000-0005-0000-0000-00004E050000}"/>
    <cellStyle name="_PercentSpace_10+2 Rollforward template" xfId="1360" xr:uid="{00000000-0005-0000-0000-00004F050000}"/>
    <cellStyle name="_PercentSpace_2004_2005 EBITDA Bridge" xfId="1361" xr:uid="{00000000-0005-0000-0000-000050050000}"/>
    <cellStyle name="_PercentSpace_2004-7-8 v2 Segment Multiple Analysis" xfId="1362" xr:uid="{00000000-0005-0000-0000-000051050000}"/>
    <cellStyle name="_PercentSpace_2007 3+9 - Supplemental Schedules" xfId="1363" xr:uid="{00000000-0005-0000-0000-000052050000}"/>
    <cellStyle name="_PercentSpace_2007 3+9 Forecast - Disease Solutions V4" xfId="1364" xr:uid="{00000000-0005-0000-0000-000053050000}"/>
    <cellStyle name="_PercentSpace_2007 3+9 Margins" xfId="1365" xr:uid="{00000000-0005-0000-0000-000054050000}"/>
    <cellStyle name="_PercentSpace_2007 3+9 SUMMARY" xfId="1366" xr:uid="{00000000-0005-0000-0000-000055050000}"/>
    <cellStyle name="_PercentSpace_2007 3+9 SUMMARY 04.14.07" xfId="1367" xr:uid="{00000000-0005-0000-0000-000056050000}"/>
    <cellStyle name="_PercentSpace_2007 5+7 - Supplemental Schedules (v3)" xfId="1368" xr:uid="{00000000-0005-0000-0000-000057050000}"/>
    <cellStyle name="_PercentSpace_2007 5+7 SUMMARY" xfId="1369" xr:uid="{00000000-0005-0000-0000-000058050000}"/>
    <cellStyle name="_PercentSpace_2007 7+5 - Supplemental Schedules" xfId="1370" xr:uid="{00000000-0005-0000-0000-000059050000}"/>
    <cellStyle name="_PercentSpace_2007 7+5 Revenue Rollforward (URN)" xfId="1371" xr:uid="{00000000-0005-0000-0000-00005A050000}"/>
    <cellStyle name="_PercentSpace_2007 9+3 Analysis_AP" xfId="1372" xr:uid="{00000000-0005-0000-0000-00005B050000}"/>
    <cellStyle name="_PercentSpace_2007 Budget - Supplemental Schedules" xfId="1373" xr:uid="{00000000-0005-0000-0000-00005C050000}"/>
    <cellStyle name="_PercentSpace_2007 Revenue Rollforward - HCDS - 10-18-07" xfId="1374" xr:uid="{00000000-0005-0000-0000-00005D050000}"/>
    <cellStyle name="_PercentSpace_2007 Revenue Rollforward - HCDS - 11-02-07" xfId="1375" xr:uid="{00000000-0005-0000-0000-00005E050000}"/>
    <cellStyle name="_PercentSpace_2007_2008_Growth_Slides_11_02" xfId="1376" xr:uid="{00000000-0005-0000-0000-00005F050000}"/>
    <cellStyle name="_PercentSpace_2008 @ 10+2 FCST" xfId="1377" xr:uid="{00000000-0005-0000-0000-000060050000}"/>
    <cellStyle name="_PercentSpace_2008 7+5 Revenue Rollforward (URN)" xfId="1378" xr:uid="{00000000-0005-0000-0000-000061050000}"/>
    <cellStyle name="_PercentSpace_2008 Bi weekly Template" xfId="1379" xr:uid="{00000000-0005-0000-0000-000062050000}"/>
    <cellStyle name="_PercentSpace_2008 Bi-weekly SHS Best Est. &amp; Rev Rfwd 7-19-07" xfId="1380" xr:uid="{00000000-0005-0000-0000-000063050000}"/>
    <cellStyle name="_PercentSpace_2008 Bi-weekly SHS Best Est. &amp; Rev Rfwd 7-26-07" xfId="1381" xr:uid="{00000000-0005-0000-0000-000064050000}"/>
    <cellStyle name="_PercentSpace_2008 Bi-weekly SHS Best Est. Rev Rfwd 11-02-07" xfId="1382" xr:uid="{00000000-0005-0000-0000-000065050000}"/>
    <cellStyle name="_PercentSpace_2008 Executive Summary" xfId="1383" xr:uid="{00000000-0005-0000-0000-000066050000}"/>
    <cellStyle name="_PercentSpace_2008 HCDS Exec Summary" xfId="1384" xr:uid="{00000000-0005-0000-0000-000067050000}"/>
    <cellStyle name="_PercentSpace_2008 Pipeline Rollforward_HSG" xfId="1385" xr:uid="{00000000-0005-0000-0000-000068050000}"/>
    <cellStyle name="_PercentSpace_2008 Revenue Target 8-17-07 for Heather" xfId="1386" xr:uid="{00000000-0005-0000-0000-000069050000}"/>
    <cellStyle name="_PercentSpace_2008 Summary Detail - Dawn and John P." xfId="1387" xr:uid="{00000000-0005-0000-0000-00006A050000}"/>
    <cellStyle name="_PercentSpace_2008 UBH Best Est  Roll 10+2 080131" xfId="1388" xr:uid="{00000000-0005-0000-0000-00006B050000}"/>
    <cellStyle name="_PercentSpace_2008 UPLOAD Template EXTERNAL (10+2)" xfId="1389" xr:uid="{00000000-0005-0000-0000-00006C050000}"/>
    <cellStyle name="_PercentSpace_2008-04 Power Point Load" xfId="1390" xr:uid="{00000000-0005-0000-0000-00006D050000}"/>
    <cellStyle name="_PercentSpace_2009 2+10 Fcst Template - Schedules A-D.xls;F.xls;H.xls;M-Q use this file" xfId="1391" xr:uid="{00000000-0005-0000-0000-00006E050000}"/>
    <cellStyle name="_PercentSpace_2009-02 Power Point Load" xfId="1392" xr:uid="{00000000-0005-0000-0000-00006F050000}"/>
    <cellStyle name="_PercentSpace_2010 2+10_GM FCST" xfId="1393" xr:uid="{00000000-0005-0000-0000-000070050000}"/>
    <cellStyle name="_PercentSpace_3+9 known-gap highlevel v4" xfId="1394" xr:uid="{00000000-0005-0000-0000-000071050000}"/>
    <cellStyle name="_PercentSpace_3+9 Revenue Forecasting tool - essbase based" xfId="1395" xr:uid="{00000000-0005-0000-0000-000072050000}"/>
    <cellStyle name="_PercentSpace_5+7 Preview" xfId="1396" xr:uid="{00000000-0005-0000-0000-000073050000}"/>
    <cellStyle name="_PercentSpace_560" xfId="1397" xr:uid="{00000000-0005-0000-0000-000074050000}"/>
    <cellStyle name="_PercentSpace_7+5 Int-Ewd-Ext" xfId="1398" xr:uid="{00000000-0005-0000-0000-000075050000}"/>
    <cellStyle name="_PercentSpace_7+5 Pipeline Rollforward (ACN)" xfId="1399" xr:uid="{00000000-0005-0000-0000-000076050000}"/>
    <cellStyle name="_PercentSpace_7-19-07 SHS CEO Report Final Expanded View" xfId="1400" xr:uid="{00000000-0005-0000-0000-000077050000}"/>
    <cellStyle name="_PercentSpace_9+3_Budget Forecast Timeline v2." xfId="1401" xr:uid="{00000000-0005-0000-0000-000078050000}"/>
    <cellStyle name="_PercentSpace_A9" xfId="1402" xr:uid="{00000000-0005-0000-0000-000079050000}"/>
    <cellStyle name="_PercentSpace_AGP_Screen 03.25.04" xfId="1403" xr:uid="{00000000-0005-0000-0000-00007A050000}"/>
    <cellStyle name="_PercentSpace_Bi weekly rollforward 11 1 07v2" xfId="1404" xr:uid="{00000000-0005-0000-0000-00007B050000}"/>
    <cellStyle name="_PercentSpace_Bi weekly rollforward 11 29 08 w DV updates" xfId="1405" xr:uid="{00000000-0005-0000-0000-00007C050000}"/>
    <cellStyle name="_PercentSpace_Bi weekly rollforward 12-13-07" xfId="1406" xr:uid="{00000000-0005-0000-0000-00007D050000}"/>
    <cellStyle name="_PercentSpace_Bi weekly rollforward 1-24-08" xfId="1407" xr:uid="{00000000-0005-0000-0000-00007E050000}"/>
    <cellStyle name="_PercentSpace_Bi weekly rollforward 1-9-08" xfId="1408" xr:uid="{00000000-0005-0000-0000-00007F050000}"/>
    <cellStyle name="_PercentSpace_Bi weekly rollforward 8.16.07 v1" xfId="1409" xr:uid="{00000000-0005-0000-0000-000080050000}"/>
    <cellStyle name="_PercentSpace_Big Customer PL 8+4 Pierce Sch A_V1" xfId="1410" xr:uid="{00000000-0005-0000-0000-000081050000}"/>
    <cellStyle name="_PercentSpace_Bi-weekly SHS Best Est. Rev Rfwd 7-05-07" xfId="1411" xr:uid="{00000000-0005-0000-0000-000082050000}"/>
    <cellStyle name="_PercentSpace_Bi-weekly SHS Best Est. Rev Rfwd 7-26-07 Final" xfId="1412" xr:uid="{00000000-0005-0000-0000-000083050000}"/>
    <cellStyle name="_PercentSpace_Biweekly with Hansen model" xfId="1413" xr:uid="{00000000-0005-0000-0000-000084050000}"/>
    <cellStyle name="_PercentSpace_Book1" xfId="1414" xr:uid="{00000000-0005-0000-0000-000085050000}"/>
    <cellStyle name="_PercentSpace_Book2" xfId="1415" xr:uid="{00000000-0005-0000-0000-000086050000}"/>
    <cellStyle name="_PercentSpace_Bridge - 2008 Revenue Bud" xfId="1416" xr:uid="{00000000-0005-0000-0000-000087050000}"/>
    <cellStyle name="_PercentSpace_Bronco 2005 Guidance Summary 01.19.05" xfId="1417" xr:uid="{00000000-0005-0000-0000-000088050000}"/>
    <cellStyle name="_PercentSpace_Bronco Screen 10.20.04" xfId="1418" xr:uid="{00000000-0005-0000-0000-000089050000}"/>
    <cellStyle name="_PercentSpace_Bronco Screen 7.19.04" xfId="1419" xr:uid="{00000000-0005-0000-0000-00008A050000}"/>
    <cellStyle name="_PercentSpace_Bronco Screen 8.21.04" xfId="1420" xr:uid="{00000000-0005-0000-0000-00008B050000}"/>
    <cellStyle name="_PercentSpace_Bronco Ten-Year DCF Model (CD) V2 9.1.04" xfId="1421" xr:uid="{00000000-0005-0000-0000-00008C050000}"/>
    <cellStyle name="_PercentSpace_CER (41270)" xfId="1422" xr:uid="{00000000-0005-0000-0000-00008D050000}"/>
    <cellStyle name="_PercentSpace_CHARTERHOUSE OPERATING MODEL- Revised July 25" xfId="1423" xr:uid="{00000000-0005-0000-0000-00008E050000}"/>
    <cellStyle name="_PercentSpace_Copy of Point BS Variance Analysis (BT Update) 12.16.05" xfId="1424" xr:uid="{00000000-0005-0000-0000-00008F050000}"/>
    <cellStyle name="_PercentSpace_Copy of Point BS Variance Analysis FINAL 12.19.05 v2" xfId="1425" xr:uid="{00000000-0005-0000-0000-000090050000}"/>
    <cellStyle name="_PercentSpace_Cost Savings 5+7" xfId="1426" xr:uid="{00000000-0005-0000-0000-000091050000}"/>
    <cellStyle name="_PercentSpace_CRO Public Comps - 4.25.05" xfId="1427" xr:uid="{00000000-0005-0000-0000-000092050000}"/>
    <cellStyle name="_PercentSpace_DCF - 20 Year" xfId="1428" xr:uid="{00000000-0005-0000-0000-000093050000}"/>
    <cellStyle name="_PercentSpace_Dental 2008-2010 best estimate model 3+9 version 4-9-07" xfId="1429" xr:uid="{00000000-0005-0000-0000-000094050000}"/>
    <cellStyle name="_PercentSpace_Emp-Pay-PS 2006-2007-2008v4" xfId="1430" xr:uid="{00000000-0005-0000-0000-000095050000}"/>
    <cellStyle name="_PercentSpace_Essbase load Rev Mem COC by Channel &amp; Customer" xfId="1431" xr:uid="{00000000-0005-0000-0000-000096050000}"/>
    <cellStyle name="_PercentSpace_Essbase pull_HSG Consol_prod suite_revised for 7+5FC v2" xfId="1432" xr:uid="{00000000-0005-0000-0000-000097050000}"/>
    <cellStyle name="_PercentSpace_Est Stretch" xfId="1433" xr:uid="{00000000-0005-0000-0000-000098050000}"/>
    <cellStyle name="_PercentSpace_Federal NOL" xfId="1434" xr:uid="{00000000-0005-0000-0000-000099050000}"/>
    <cellStyle name="_PercentSpace_Financial Review 10.02.07" xfId="1435" xr:uid="{00000000-0005-0000-0000-00009A050000}"/>
    <cellStyle name="_PercentSpace_Financial Review 8.22.07" xfId="1436" xr:uid="{00000000-0005-0000-0000-00009B050000}"/>
    <cellStyle name="_PercentSpace_Financial Review 8.25.07" xfId="1437" xr:uid="{00000000-0005-0000-0000-00009C050000}"/>
    <cellStyle name="_PercentSpace_Financial Slides" xfId="1438" xr:uid="{00000000-0005-0000-0000-00009D050000}"/>
    <cellStyle name="_PercentSpace_First Health Group Detailed Screen 10.14.04" xfId="1439" xr:uid="{00000000-0005-0000-0000-00009E050000}"/>
    <cellStyle name="_PercentSpace_First Health Model_10_05_04" xfId="1440" xr:uid="{00000000-0005-0000-0000-00009F050000}"/>
    <cellStyle name="_PercentSpace_FTEs PS 5+7" xfId="1441" xr:uid="{00000000-0005-0000-0000-0000A0050000}"/>
    <cellStyle name="_PercentSpace_Gap Analysis" xfId="1442" xr:uid="{00000000-0005-0000-0000-0000A1050000}"/>
    <cellStyle name="_PercentSpace_GBS Bi_Weekly 02-06-08" xfId="1443" xr:uid="{00000000-0005-0000-0000-0000A2050000}"/>
    <cellStyle name="_PercentSpace_GIS_SCS Cost Control" xfId="1444" xr:uid="{00000000-0005-0000-0000-0000A3050000}"/>
    <cellStyle name="_PercentSpace_GM" xfId="1445" xr:uid="{00000000-0005-0000-0000-0000A4050000}"/>
    <cellStyle name="_PercentSpace_HCDS Exec Summary_v2" xfId="1446" xr:uid="{00000000-0005-0000-0000-0000A5050000}"/>
    <cellStyle name="_PercentSpace_HCDS FTE 5+7 by month" xfId="1447" xr:uid="{00000000-0005-0000-0000-0000A6050000}"/>
    <cellStyle name="_PercentSpace_HCDS Revenue Rollforward (HCDS)" xfId="1448" xr:uid="{00000000-0005-0000-0000-0000A7050000}"/>
    <cellStyle name="_PercentSpace_HD Comps" xfId="1449" xr:uid="{00000000-0005-0000-0000-0000A8050000}"/>
    <cellStyle name="_PercentSpace_Health Dialog Private Screen 12.13.04" xfId="1450" xr:uid="{00000000-0005-0000-0000-0000A9050000}"/>
    <cellStyle name="_PercentSpace_HNT Screen 04.20.05" xfId="1451" xr:uid="{00000000-0005-0000-0000-0000AA050000}"/>
    <cellStyle name="_PercentSpace_HNT Screen 5.7.04" xfId="1452" xr:uid="{00000000-0005-0000-0000-0000AB050000}"/>
    <cellStyle name="_PercentSpace_HNT Screen 6.16.04" xfId="1453" xr:uid="{00000000-0005-0000-0000-0000AC050000}"/>
    <cellStyle name="_PercentSpace_HSG 2008 Budget Bridge - KLD3" xfId="1454" xr:uid="{00000000-0005-0000-0000-0000AD050000}"/>
    <cellStyle name="_PercentSpace_HSG quarterly" xfId="1455" xr:uid="{00000000-0005-0000-0000-0000AE050000}"/>
    <cellStyle name="_PercentSpace_Int-Ext-EWD - GBS V2" xfId="1456" xr:uid="{00000000-0005-0000-0000-0000AF050000}"/>
    <cellStyle name="_PercentSpace_John Way New and Improved GM Analysis_2009@ 2+10" xfId="1457" xr:uid="{00000000-0005-0000-0000-0000B0050000}"/>
    <cellStyle name="_PercentSpace_Known Rev - Gap Rept 20071102" xfId="1458" xr:uid="{00000000-0005-0000-0000-0000B1050000}"/>
    <cellStyle name="_PercentSpace_lbo_short_form" xfId="1459" xr:uid="{00000000-0005-0000-0000-0000B2050000}"/>
    <cellStyle name="_PercentSpace_Magellan Screen 03.08.05" xfId="1460" xr:uid="{00000000-0005-0000-0000-0000B3050000}"/>
    <cellStyle name="_PercentSpace_Magellan Screen 12.20.04" xfId="1461" xr:uid="{00000000-0005-0000-0000-0000B4050000}"/>
    <cellStyle name="_PercentSpace_Magellan Screen 12.21.04 KJR" xfId="1462" xr:uid="{00000000-0005-0000-0000-0000B5050000}"/>
    <cellStyle name="_PercentSpace_May 2007 Product Reporting - HCDS" xfId="1463" xr:uid="{00000000-0005-0000-0000-0000B6050000}"/>
    <cellStyle name="_PercentSpace_McKesson Screen 1.07.05" xfId="1464" xr:uid="{00000000-0005-0000-0000-0000B7050000}"/>
    <cellStyle name="_PercentSpace_McKesson Screen 1.31.05" xfId="1465" xr:uid="{00000000-0005-0000-0000-0000B8050000}"/>
    <cellStyle name="_PercentSpace_McKesson Screen 4.20.05" xfId="1466" xr:uid="{00000000-0005-0000-0000-0000B9050000}"/>
    <cellStyle name="_PercentSpace_Medicaid" xfId="1467" xr:uid="{00000000-0005-0000-0000-0000BA050000}"/>
    <cellStyle name="_PercentSpace_Medicaid Comps" xfId="1468" xr:uid="{00000000-0005-0000-0000-0000BB050000}"/>
    <cellStyle name="_PercentSpace_Membership" xfId="1469" xr:uid="{00000000-0005-0000-0000-0000BC050000}"/>
    <cellStyle name="_PercentSpace_Membership Analysis 12.13.04" xfId="1470" xr:uid="{00000000-0005-0000-0000-0000BD050000}"/>
    <cellStyle name="_PercentSpace_model for lehman 19jul02" xfId="1471" xr:uid="{00000000-0005-0000-0000-0000BE050000}"/>
    <cellStyle name="_PercentSpace_New Mexico Tax Issue 02.15.05" xfId="1472" xr:uid="{00000000-0005-0000-0000-0000BF050000}"/>
    <cellStyle name="_PercentSpace_NOL Benefit" xfId="1473" xr:uid="{00000000-0005-0000-0000-0000C0050000}"/>
    <cellStyle name="_PercentSpace_OptumHealth ACR Targets_110607v2" xfId="1474" xr:uid="{00000000-0005-0000-0000-0000C1050000}"/>
    <cellStyle name="_PercentSpace_Ovations 2+10 Impacts_03.27.08" xfId="1475" xr:uid="{00000000-0005-0000-0000-0000C2050000}"/>
    <cellStyle name="_PercentSpace_Ovations Program Template" xfId="1476" xr:uid="{00000000-0005-0000-0000-0000C3050000}"/>
    <cellStyle name="_PercentSpace_P&amp;L Sched" xfId="1477" xr:uid="{00000000-0005-0000-0000-0000C4050000}"/>
    <cellStyle name="_PercentSpace_PacifiCare Health Systems Screening Analysis 02.04.05" xfId="1478" xr:uid="{00000000-0005-0000-0000-0000C5050000}"/>
    <cellStyle name="_PercentSpace_PacifiCare Health Systems Screening Analysis 11.22.04" xfId="1479" xr:uid="{00000000-0005-0000-0000-0000C6050000}"/>
    <cellStyle name="_PercentSpace_Page 11 - Operating Costs" xfId="1480" xr:uid="{00000000-0005-0000-0000-0000C7050000}"/>
    <cellStyle name="_PercentSpace_PHS P&amp;L Membership and Multiple Comparison 11.22.04" xfId="1481" xr:uid="{00000000-0005-0000-0000-0000C8050000}"/>
    <cellStyle name="_PercentSpace_pi5" xfId="1482" xr:uid="{00000000-0005-0000-0000-0000C9050000}"/>
    <cellStyle name="_PercentSpace_pi5_Report 3" xfId="1483" xr:uid="{00000000-0005-0000-0000-0000CA050000}"/>
    <cellStyle name="_PercentSpace_pi5_Sheet2" xfId="1484" xr:uid="{00000000-0005-0000-0000-0000CB050000}"/>
    <cellStyle name="_PercentSpace_pi5_Sheet3" xfId="1485" xr:uid="{00000000-0005-0000-0000-0000CC050000}"/>
    <cellStyle name="_PercentSpace_Pierce County 2+10 revenue forecast SFO" xfId="1486" xr:uid="{00000000-0005-0000-0000-0000CD050000}"/>
    <cellStyle name="_PercentSpace_Pierce County PL 5+7 Pierce Sch A_V4" xfId="1487" xr:uid="{00000000-0005-0000-0000-0000CE050000}"/>
    <cellStyle name="_PercentSpace_Pipeline Rollforward_HSG" xfId="1488" xr:uid="{00000000-0005-0000-0000-0000CF050000}"/>
    <cellStyle name="_PercentSpace_PL Rollforward Template" xfId="1489" xr:uid="{00000000-0005-0000-0000-0000D0050000}"/>
    <cellStyle name="_PercentSpace_PL Summ-Detail_2007" xfId="1490" xr:uid="{00000000-0005-0000-0000-0000D1050000}"/>
    <cellStyle name="_PercentSpace_Productivity Docs" xfId="1491" xr:uid="{00000000-0005-0000-0000-0000D2050000}"/>
    <cellStyle name="_PercentSpace_Public Comps 10.27.04 (Updates)" xfId="1492" xr:uid="{00000000-0005-0000-0000-0000D3050000}"/>
    <cellStyle name="_PercentSpace_Public Comps 11.11.04.2005 Versionxls" xfId="1493" xr:uid="{00000000-0005-0000-0000-0000D4050000}"/>
    <cellStyle name="_PercentSpace_Public Comps 4.2.04" xfId="1494" xr:uid="{00000000-0005-0000-0000-0000D5050000}"/>
    <cellStyle name="_PercentSpace_Revised Downside Case 25 July" xfId="1495" xr:uid="{00000000-0005-0000-0000-0000D6050000}"/>
    <cellStyle name="_PercentSpace_Risk Responsibility Matrix 8.13.04" xfId="1496" xr:uid="{00000000-0005-0000-0000-0000D7050000}"/>
    <cellStyle name="_PercentSpace_Screening Tool - CHA 12.18.05" xfId="1497" xr:uid="{00000000-0005-0000-0000-0000D8050000}"/>
    <cellStyle name="_PercentSpace_SCS 7+5 Capital FCST Template" xfId="1498" xr:uid="{00000000-0005-0000-0000-0000D9050000}"/>
    <cellStyle name="_PercentSpace_SKM Valuation - Consideration Analysis 02.24.05" xfId="1499" xr:uid="{00000000-0005-0000-0000-0000DA050000}"/>
    <cellStyle name="_PercentSpace_SLT Finance Slides_081807" xfId="1500" xr:uid="{00000000-0005-0000-0000-0000DB050000}"/>
    <cellStyle name="_PercentSpace_Status Update Fender 8.02.06" xfId="1501" xr:uid="{00000000-0005-0000-0000-0000DC050000}"/>
    <cellStyle name="_PercentSpace_Supplemental Schedules 1+11 FCST" xfId="1502" xr:uid="{00000000-0005-0000-0000-0000DD050000}"/>
    <cellStyle name="_PercentSpace_Supplemental Schedules UPDATE" xfId="1503" xr:uid="{00000000-0005-0000-0000-0000DE050000}"/>
    <cellStyle name="_PercentSpace_surbid4 cloture" xfId="1504" xr:uid="{00000000-0005-0000-0000-0000DF050000}"/>
    <cellStyle name="_PercentSpace_surbid4 cloture_1" xfId="1505" xr:uid="{00000000-0005-0000-0000-0000E0050000}"/>
    <cellStyle name="_PercentSpace_surbid4 cloture_1_noos 2001 results 11jul01" xfId="1506" xr:uid="{00000000-0005-0000-0000-0000E1050000}"/>
    <cellStyle name="_PercentSpace_surbid4 cloture_noos 2001 results 11jul01" xfId="1507" xr:uid="{00000000-0005-0000-0000-0000E2050000}"/>
    <cellStyle name="_PercentSpace_tropicos5" xfId="1508" xr:uid="{00000000-0005-0000-0000-0000E3050000}"/>
    <cellStyle name="_PercentSpace_Tsunami Comps 11.23.04 v2" xfId="1509" xr:uid="{00000000-0005-0000-0000-0000E4050000}"/>
    <cellStyle name="_PercentSpace_Tsunami Comps2" xfId="1510" xr:uid="{00000000-0005-0000-0000-0000E5050000}"/>
    <cellStyle name="_PercentSpace_TZIX Screen 05.07.04" xfId="1511" xr:uid="{00000000-0005-0000-0000-0000E6050000}"/>
    <cellStyle name="_PercentSpace_UBH Bi-Weekly 110107_10+2" xfId="1512" xr:uid="{00000000-0005-0000-0000-0000E7050000}"/>
    <cellStyle name="_PercentSpace_voice1.xls Chart 1" xfId="1513" xr:uid="{00000000-0005-0000-0000-0000E8050000}"/>
    <cellStyle name="_PercentSpace_Walgreen Co Screen 03.14.05" xfId="1514" xr:uid="{00000000-0005-0000-0000-0000E9050000}"/>
    <cellStyle name="_PercentSpace_WebMD Screen 01.08.05" xfId="1515" xr:uid="{00000000-0005-0000-0000-0000EA050000}"/>
    <cellStyle name="_PercentSpace_WebMD Screen 01.10.05" xfId="1516" xr:uid="{00000000-0005-0000-0000-0000EB050000}"/>
    <cellStyle name="_PercentSpace_Wellness 2007 5+7 Forecast" xfId="1517" xr:uid="{00000000-0005-0000-0000-0000EC050000}"/>
    <cellStyle name="_PercentSpace_Worksheet in 2008 Business Plan Review Template_final" xfId="1518" xr:uid="{00000000-0005-0000-0000-0000ED050000}"/>
    <cellStyle name="_PercentSpace_Worksheet in Supplemental Presentation" xfId="1519" xr:uid="{00000000-0005-0000-0000-0000EE050000}"/>
    <cellStyle name="_Pierce County PL 5+7 Pierce Sch A_V4" xfId="1520" xr:uid="{00000000-0005-0000-0000-0000EF050000}"/>
    <cellStyle name="_Pierce County PL 5+7 Pierce Sch A_V4_Report 3" xfId="1521" xr:uid="{00000000-0005-0000-0000-0000F0050000}"/>
    <cellStyle name="_Pierce County PL 5+7 Pierce Sch A_V4_Sheet2" xfId="1522" xr:uid="{00000000-0005-0000-0000-0000F1050000}"/>
    <cellStyle name="_Pierce County PL 5+7 Pierce Sch A_V4_Sheet3" xfId="1523" xr:uid="{00000000-0005-0000-0000-0000F2050000}"/>
    <cellStyle name="_Pierce County WA Pricing 10-30-08 Final" xfId="1524" xr:uid="{00000000-0005-0000-0000-0000F3050000}"/>
    <cellStyle name="_Pierce County WA Pricing 10-30-08 Final_Report 3" xfId="1525" xr:uid="{00000000-0005-0000-0000-0000F4050000}"/>
    <cellStyle name="_Pierce County WA Pricing 10-30-08 Final_Sheet2" xfId="1526" xr:uid="{00000000-0005-0000-0000-0000F5050000}"/>
    <cellStyle name="_Pierce County WA Pricing 10-30-08 Final_Sheet3" xfId="1527" xr:uid="{00000000-0005-0000-0000-0000F6050000}"/>
    <cellStyle name="_Pierce County WA Pricing 9-24-09 Rev Staff" xfId="1528" xr:uid="{00000000-0005-0000-0000-0000F7050000}"/>
    <cellStyle name="_Pierce County WA Pricing 9-24-09 Rev Staff_Report 3" xfId="1529" xr:uid="{00000000-0005-0000-0000-0000F8050000}"/>
    <cellStyle name="_Pierce County WA Pricing 9-24-09 Rev Staff_Sheet2" xfId="1530" xr:uid="{00000000-0005-0000-0000-0000F9050000}"/>
    <cellStyle name="_Pierce County WA Pricing 9-24-09 Rev Staff_Sheet3" xfId="1531" xr:uid="{00000000-0005-0000-0000-0000FA050000}"/>
    <cellStyle name="_Pierce Pricing Revised P&amp;L 2-11-09" xfId="1532" xr:uid="{00000000-0005-0000-0000-0000FB050000}"/>
    <cellStyle name="_Pierce Pricing Revised P&amp;L 2-11-09_Report 3" xfId="1533" xr:uid="{00000000-0005-0000-0000-0000FC050000}"/>
    <cellStyle name="_Pierce Pricing Revised P&amp;L 2-11-09_Sheet2" xfId="1534" xr:uid="{00000000-0005-0000-0000-0000FD050000}"/>
    <cellStyle name="_Pierce Pricing Revised P&amp;L 2-11-09_Sheet3" xfId="1535" xr:uid="{00000000-0005-0000-0000-0000FE050000}"/>
    <cellStyle name="_Prelim Department Mapping_4" xfId="1536" xr:uid="{00000000-0005-0000-0000-0000FF050000}"/>
    <cellStyle name="_Prelim Department Mapping_4_Report 3" xfId="1537" xr:uid="{00000000-0005-0000-0000-000000060000}"/>
    <cellStyle name="_Prelim Department Mapping_4_Sheet2" xfId="1538" xr:uid="{00000000-0005-0000-0000-000001060000}"/>
    <cellStyle name="_Prelim Department Mapping_4_Sheet3" xfId="1539" xr:uid="{00000000-0005-0000-0000-000002060000}"/>
    <cellStyle name="_Productivity" xfId="1540" xr:uid="{00000000-0005-0000-0000-000003060000}"/>
    <cellStyle name="_Productivity_Report 3" xfId="1541" xr:uid="{00000000-0005-0000-0000-000004060000}"/>
    <cellStyle name="_Productivity_Sheet2" xfId="1542" xr:uid="{00000000-0005-0000-0000-000005060000}"/>
    <cellStyle name="_Productivity_Sheet3" xfId="1543" xr:uid="{00000000-0005-0000-0000-000006060000}"/>
    <cellStyle name="_PS 9.0 Exp Review" xfId="1544" xr:uid="{00000000-0005-0000-0000-000007060000}"/>
    <cellStyle name="_PS 9.0 Exp Review_Report 3" xfId="1545" xr:uid="{00000000-0005-0000-0000-000008060000}"/>
    <cellStyle name="_PS 9.0 Exp Review_Sheet2" xfId="1546" xr:uid="{00000000-0005-0000-0000-000009060000}"/>
    <cellStyle name="_PS 9.0 Exp Review_Sheet3" xfId="1547" xr:uid="{00000000-0005-0000-0000-00000A060000}"/>
    <cellStyle name="_PS staff rprtng line 2009" xfId="1548" xr:uid="{00000000-0005-0000-0000-00000B060000}"/>
    <cellStyle name="_PS staff rprtng line 2009_Report 3" xfId="1549" xr:uid="{00000000-0005-0000-0000-00000C060000}"/>
    <cellStyle name="_PS staff rprtng line 2009_Sheet2" xfId="1550" xr:uid="{00000000-0005-0000-0000-00000D060000}"/>
    <cellStyle name="_PS staff rprtng line 2009_Sheet3" xfId="1551" xr:uid="{00000000-0005-0000-0000-00000E060000}"/>
    <cellStyle name="_Renewal Status List - UBH w EAP 080926" xfId="1552" xr:uid="{00000000-0005-0000-0000-00000F060000}"/>
    <cellStyle name="_Renewal Status List - UBH w EAP 080926_Report 3" xfId="1553" xr:uid="{00000000-0005-0000-0000-000010060000}"/>
    <cellStyle name="_Renewal Status List - UBH w EAP 080926_Sheet2" xfId="1554" xr:uid="{00000000-0005-0000-0000-000011060000}"/>
    <cellStyle name="_Renewal Status List - UBH w EAP 080926_Sheet3" xfId="1555" xr:uid="{00000000-0005-0000-0000-000012060000}"/>
    <cellStyle name="_Revenue Summary 06-07-08" xfId="1556" xr:uid="{00000000-0005-0000-0000-000013060000}"/>
    <cellStyle name="_Revenue Summary 06-07-08_Report 3" xfId="1557" xr:uid="{00000000-0005-0000-0000-000014060000}"/>
    <cellStyle name="_Revenue Summary 06-07-08_Sheet2" xfId="1558" xr:uid="{00000000-0005-0000-0000-000015060000}"/>
    <cellStyle name="_Revenue Summary 06-07-08_Sheet3" xfId="1559" xr:uid="{00000000-0005-0000-0000-000016060000}"/>
    <cellStyle name="_SCS 5+7 BU Capital tempate" xfId="1560" xr:uid="{00000000-0005-0000-0000-000017060000}"/>
    <cellStyle name="_SCS 5+7 BU Capital tempate_Report 3" xfId="1561" xr:uid="{00000000-0005-0000-0000-000018060000}"/>
    <cellStyle name="_SCS 5+7 BU Capital tempate_Sheet2" xfId="1562" xr:uid="{00000000-0005-0000-0000-000019060000}"/>
    <cellStyle name="_SCS 5+7 BU Capital tempate_Sheet3" xfId="1563" xr:uid="{00000000-0005-0000-0000-00001A060000}"/>
    <cellStyle name="_SCS 7+5 Capital FCST Template" xfId="1564" xr:uid="{00000000-0005-0000-0000-00001B060000}"/>
    <cellStyle name="_SCS 7+5 Capital FCST Template_Report 3" xfId="1565" xr:uid="{00000000-0005-0000-0000-00001C060000}"/>
    <cellStyle name="_SCS 7+5 Capital FCST Template_Sheet2" xfId="1566" xr:uid="{00000000-0005-0000-0000-00001D060000}"/>
    <cellStyle name="_SCS 7+5 Capital FCST Template_Sheet3" xfId="1567" xr:uid="{00000000-0005-0000-0000-00001E060000}"/>
    <cellStyle name="_Sep PS Ext Rev" xfId="1568" xr:uid="{00000000-0005-0000-0000-00001F060000}"/>
    <cellStyle name="_Sep PS Ext Rev_Report 3" xfId="1569" xr:uid="{00000000-0005-0000-0000-000020060000}"/>
    <cellStyle name="_Sep PS Ext Rev_Sheet2" xfId="1570" xr:uid="{00000000-0005-0000-0000-000021060000}"/>
    <cellStyle name="_Sep PS Ext Rev_Sheet3" xfId="1571" xr:uid="{00000000-0005-0000-0000-000022060000}"/>
    <cellStyle name="_September 2008 FLASH_Updated for Actual_WD3 AM" xfId="1572" xr:uid="{00000000-0005-0000-0000-000023060000}"/>
    <cellStyle name="_September 2008 FLASH_Updated for Actual_WD3 AM_Report 3" xfId="1573" xr:uid="{00000000-0005-0000-0000-000024060000}"/>
    <cellStyle name="_September 2008 FLASH_Updated for Actual_WD3 AM_Sheet2" xfId="1574" xr:uid="{00000000-0005-0000-0000-000025060000}"/>
    <cellStyle name="_September 2008 FLASH_Updated for Actual_WD3 AM_Sheet3" xfId="1575" xr:uid="{00000000-0005-0000-0000-000026060000}"/>
    <cellStyle name="_Staffing Deep Dive" xfId="1576" xr:uid="{00000000-0005-0000-0000-000027060000}"/>
    <cellStyle name="_Staffing Deep Dive_Report 3" xfId="1577" xr:uid="{00000000-0005-0000-0000-000028060000}"/>
    <cellStyle name="_Staffing Deep Dive_Sheet2" xfId="1578" xr:uid="{00000000-0005-0000-0000-000029060000}"/>
    <cellStyle name="_Staffing Deep Dive_Sheet3" xfId="1579" xr:uid="{00000000-0005-0000-0000-00002A060000}"/>
    <cellStyle name="_Story_LBOModel_24" xfId="1580" xr:uid="{00000000-0005-0000-0000-00002B060000}"/>
    <cellStyle name="_Story_LBOModel_24_Report 3" xfId="1581" xr:uid="{00000000-0005-0000-0000-00002C060000}"/>
    <cellStyle name="_Story_LBOModel_24_Sheet2" xfId="1582" xr:uid="{00000000-0005-0000-0000-00002D060000}"/>
    <cellStyle name="_Story_LBOModel_24_Sheet3" xfId="1583" xr:uid="{00000000-0005-0000-0000-00002E060000}"/>
    <cellStyle name="_SubHeading" xfId="1584" xr:uid="{00000000-0005-0000-0000-00002F060000}"/>
    <cellStyle name="_SubHeading_0+12 Care Solutions WD7 1.10.08 v3 - to SCS" xfId="1585" xr:uid="{00000000-0005-0000-0000-000030060000}"/>
    <cellStyle name="_SubHeading_0+12 Forecast" xfId="1586" xr:uid="{00000000-0005-0000-0000-000031060000}"/>
    <cellStyle name="_SubHeading_0+12 HSG FINAL" xfId="1587" xr:uid="{00000000-0005-0000-0000-000032060000}"/>
    <cellStyle name="_SubHeading_10+2 Rollforward template" xfId="1588" xr:uid="{00000000-0005-0000-0000-000033060000}"/>
    <cellStyle name="_SubHeading_2007 3+9 - Supplemental Schedules" xfId="1589" xr:uid="{00000000-0005-0000-0000-000034060000}"/>
    <cellStyle name="_SubHeading_2007 3+9 Forecast - Disease Solutions V4" xfId="1590" xr:uid="{00000000-0005-0000-0000-000035060000}"/>
    <cellStyle name="_SubHeading_2007 3+9 Margins" xfId="1591" xr:uid="{00000000-0005-0000-0000-000036060000}"/>
    <cellStyle name="_SubHeading_2007 3+9 SUMMARY" xfId="1592" xr:uid="{00000000-0005-0000-0000-000037060000}"/>
    <cellStyle name="_SubHeading_2007 3+9 SUMMARY 04.14.07" xfId="1593" xr:uid="{00000000-0005-0000-0000-000038060000}"/>
    <cellStyle name="_SubHeading_2007 5+7 - Supplemental Schedules (v3)" xfId="1594" xr:uid="{00000000-0005-0000-0000-000039060000}"/>
    <cellStyle name="_SubHeading_2007 5+7 SUMMARY" xfId="1595" xr:uid="{00000000-0005-0000-0000-00003A060000}"/>
    <cellStyle name="_SubHeading_2007 7+5 - Supplemental Schedules" xfId="1596" xr:uid="{00000000-0005-0000-0000-00003B060000}"/>
    <cellStyle name="_SubHeading_2007 7+5 Revenue Rollforward (URN)" xfId="1597" xr:uid="{00000000-0005-0000-0000-00003C060000}"/>
    <cellStyle name="_SubHeading_2007 9+3 Analysis_AP" xfId="1598" xr:uid="{00000000-0005-0000-0000-00003D060000}"/>
    <cellStyle name="_SubHeading_2007 Budget - Supplemental Schedules" xfId="1599" xr:uid="{00000000-0005-0000-0000-00003E060000}"/>
    <cellStyle name="_SubHeading_2007 Revenue Rollforward - HCDS - 10-18-07" xfId="1600" xr:uid="{00000000-0005-0000-0000-00003F060000}"/>
    <cellStyle name="_SubHeading_2007 Revenue Rollforward - HCDS - 11-02-07" xfId="1601" xr:uid="{00000000-0005-0000-0000-000040060000}"/>
    <cellStyle name="_SubHeading_2007_2008_Growth_Slides_11_02" xfId="1602" xr:uid="{00000000-0005-0000-0000-000041060000}"/>
    <cellStyle name="_SubHeading_2008 @ 10+2 FCST" xfId="1603" xr:uid="{00000000-0005-0000-0000-000042060000}"/>
    <cellStyle name="_SubHeading_2008 7+5 Revenue Rollforward (URN)" xfId="1604" xr:uid="{00000000-0005-0000-0000-000043060000}"/>
    <cellStyle name="_SubHeading_2008 Bi weekly Template" xfId="1605" xr:uid="{00000000-0005-0000-0000-000044060000}"/>
    <cellStyle name="_SubHeading_2008 Bi-weekly SHS Best Est. &amp; Rev Rfwd 7-19-07" xfId="1606" xr:uid="{00000000-0005-0000-0000-000045060000}"/>
    <cellStyle name="_SubHeading_2008 Bi-weekly SHS Best Est. &amp; Rev Rfwd 7-26-07" xfId="1607" xr:uid="{00000000-0005-0000-0000-000046060000}"/>
    <cellStyle name="_SubHeading_2008 Bi-weekly SHS Best Est. Rev Rfwd 11-02-07" xfId="1608" xr:uid="{00000000-0005-0000-0000-000047060000}"/>
    <cellStyle name="_SubHeading_2008 Executive Summary" xfId="1609" xr:uid="{00000000-0005-0000-0000-000048060000}"/>
    <cellStyle name="_SubHeading_2008 HCDS Exec Summary" xfId="1610" xr:uid="{00000000-0005-0000-0000-000049060000}"/>
    <cellStyle name="_SubHeading_2008 Pipeline Rollforward_HSG" xfId="1611" xr:uid="{00000000-0005-0000-0000-00004A060000}"/>
    <cellStyle name="_SubHeading_2008 Revenue Target 8-17-07 for Heather" xfId="1612" xr:uid="{00000000-0005-0000-0000-00004B060000}"/>
    <cellStyle name="_SubHeading_2008 Summary Detail - Dawn and John P." xfId="1613" xr:uid="{00000000-0005-0000-0000-00004C060000}"/>
    <cellStyle name="_SubHeading_2008 UBH Best Est  Roll 10+2 080131" xfId="1614" xr:uid="{00000000-0005-0000-0000-00004D060000}"/>
    <cellStyle name="_SubHeading_2008 UPLOAD Template EXTERNAL (10+2)" xfId="1615" xr:uid="{00000000-0005-0000-0000-00004E060000}"/>
    <cellStyle name="_SubHeading_2008-04 Power Point Load" xfId="1616" xr:uid="{00000000-0005-0000-0000-00004F060000}"/>
    <cellStyle name="_SubHeading_2009 2+10 Fcst Template - Schedules A-D.xls;F.xls;H.xls;M-Q use this file" xfId="1617" xr:uid="{00000000-0005-0000-0000-000050060000}"/>
    <cellStyle name="_SubHeading_2009-02 Power Point Load" xfId="1618" xr:uid="{00000000-0005-0000-0000-000051060000}"/>
    <cellStyle name="_SubHeading_2010 2+10_GM FCST" xfId="1619" xr:uid="{00000000-0005-0000-0000-000052060000}"/>
    <cellStyle name="_SubHeading_3+9 known-gap highlevel v4" xfId="1620" xr:uid="{00000000-0005-0000-0000-000053060000}"/>
    <cellStyle name="_SubHeading_3+9 Revenue Forecasting tool - essbase based" xfId="1621" xr:uid="{00000000-0005-0000-0000-000054060000}"/>
    <cellStyle name="_SubHeading_5+7 Preview" xfId="1622" xr:uid="{00000000-0005-0000-0000-000055060000}"/>
    <cellStyle name="_SubHeading_560" xfId="1623" xr:uid="{00000000-0005-0000-0000-000056060000}"/>
    <cellStyle name="_SubHeading_7+5 Int-Ewd-Ext" xfId="1624" xr:uid="{00000000-0005-0000-0000-000057060000}"/>
    <cellStyle name="_SubHeading_7+5 Pipeline Rollforward (ACN)" xfId="1625" xr:uid="{00000000-0005-0000-0000-000058060000}"/>
    <cellStyle name="_SubHeading_7-19-07 SHS CEO Report Final Expanded View" xfId="1626" xr:uid="{00000000-0005-0000-0000-000059060000}"/>
    <cellStyle name="_SubHeading_9+3_Budget Forecast Timeline v2." xfId="1627" xr:uid="{00000000-0005-0000-0000-00005A060000}"/>
    <cellStyle name="_SubHeading_A9" xfId="1628" xr:uid="{00000000-0005-0000-0000-00005B060000}"/>
    <cellStyle name="_SubHeading_asian companies" xfId="1629" xr:uid="{00000000-0005-0000-0000-00005C060000}"/>
    <cellStyle name="_SubHeading_Bi weekly rollforward 11 1 07v2" xfId="1630" xr:uid="{00000000-0005-0000-0000-00005D060000}"/>
    <cellStyle name="_SubHeading_Bi weekly rollforward 11 29 08 w DV updates" xfId="1631" xr:uid="{00000000-0005-0000-0000-00005E060000}"/>
    <cellStyle name="_SubHeading_Bi weekly rollforward 12-13-07" xfId="1632" xr:uid="{00000000-0005-0000-0000-00005F060000}"/>
    <cellStyle name="_SubHeading_Bi weekly rollforward 1-24-08" xfId="1633" xr:uid="{00000000-0005-0000-0000-000060060000}"/>
    <cellStyle name="_SubHeading_Bi weekly rollforward 1-9-08" xfId="1634" xr:uid="{00000000-0005-0000-0000-000061060000}"/>
    <cellStyle name="_SubHeading_Bi weekly rollforward 8.16.07 v1" xfId="1635" xr:uid="{00000000-0005-0000-0000-000062060000}"/>
    <cellStyle name="_SubHeading_Big Customer PL 8+4 Pierce Sch A_V1" xfId="1636" xr:uid="{00000000-0005-0000-0000-000063060000}"/>
    <cellStyle name="_SubHeading_Bi-weekly SHS Best Est. Rev Rfwd 7-05-07" xfId="1637" xr:uid="{00000000-0005-0000-0000-000064060000}"/>
    <cellStyle name="_SubHeading_Bi-weekly SHS Best Est. Rev Rfwd 7-26-07 Final" xfId="1638" xr:uid="{00000000-0005-0000-0000-000065060000}"/>
    <cellStyle name="_SubHeading_Biweekly with Hansen model" xfId="1639" xr:uid="{00000000-0005-0000-0000-000066060000}"/>
    <cellStyle name="_SubHeading_Book1" xfId="1640" xr:uid="{00000000-0005-0000-0000-000067060000}"/>
    <cellStyle name="_SubHeading_Book2" xfId="1641" xr:uid="{00000000-0005-0000-0000-000068060000}"/>
    <cellStyle name="_SubHeading_Bridge - 2008 Revenue Bud" xfId="1642" xr:uid="{00000000-0005-0000-0000-000069060000}"/>
    <cellStyle name="_SubHeading_CER (41270)" xfId="1643" xr:uid="{00000000-0005-0000-0000-00006A060000}"/>
    <cellStyle name="_SubHeading_Cost Savings 5+7" xfId="1644" xr:uid="{00000000-0005-0000-0000-00006B060000}"/>
    <cellStyle name="_SubHeading_Dental 2008-2010 best estimate model 3+9 version 4-9-07" xfId="1645" xr:uid="{00000000-0005-0000-0000-00006C060000}"/>
    <cellStyle name="_SubHeading_Emp-Pay-PS 2006-2007-2008v4" xfId="1646" xr:uid="{00000000-0005-0000-0000-00006D060000}"/>
    <cellStyle name="_SubHeading_Essbase load Rev Mem COC by Channel &amp; Customer" xfId="1647" xr:uid="{00000000-0005-0000-0000-00006E060000}"/>
    <cellStyle name="_SubHeading_Essbase pull_HSG Consol_prod suite_revised for 7+5FC v2" xfId="1648" xr:uid="{00000000-0005-0000-0000-00006F060000}"/>
    <cellStyle name="_SubHeading_Est Stretch" xfId="1649" xr:uid="{00000000-0005-0000-0000-000070060000}"/>
    <cellStyle name="_SubHeading_Financial Review 10.02.07" xfId="1650" xr:uid="{00000000-0005-0000-0000-000071060000}"/>
    <cellStyle name="_SubHeading_Financial Review 8.22.07" xfId="1651" xr:uid="{00000000-0005-0000-0000-000072060000}"/>
    <cellStyle name="_SubHeading_Financial Review 8.25.07" xfId="1652" xr:uid="{00000000-0005-0000-0000-000073060000}"/>
    <cellStyle name="_SubHeading_Financial Slides" xfId="1653" xr:uid="{00000000-0005-0000-0000-000074060000}"/>
    <cellStyle name="_SubHeading_FTEs PS 5+7" xfId="1654" xr:uid="{00000000-0005-0000-0000-000075060000}"/>
    <cellStyle name="_SubHeading_Gap Analysis" xfId="1655" xr:uid="{00000000-0005-0000-0000-000076060000}"/>
    <cellStyle name="_SubHeading_GBS Bi_Weekly 02-06-08" xfId="1656" xr:uid="{00000000-0005-0000-0000-000077060000}"/>
    <cellStyle name="_SubHeading_GIS_SCS Cost Control" xfId="1657" xr:uid="{00000000-0005-0000-0000-000078060000}"/>
    <cellStyle name="_SubHeading_GM" xfId="1658" xr:uid="{00000000-0005-0000-0000-000079060000}"/>
    <cellStyle name="_SubHeading_HCDS Exec Summary_v2" xfId="1659" xr:uid="{00000000-0005-0000-0000-00007A060000}"/>
    <cellStyle name="_SubHeading_HCDS FTE 5+7 by month" xfId="1660" xr:uid="{00000000-0005-0000-0000-00007B060000}"/>
    <cellStyle name="_SubHeading_HCDS Revenue Rollforward (HCDS)" xfId="1661" xr:uid="{00000000-0005-0000-0000-00007C060000}"/>
    <cellStyle name="_SubHeading_HSG 2008 Budget Bridge - KLD3" xfId="1662" xr:uid="{00000000-0005-0000-0000-00007D060000}"/>
    <cellStyle name="_SubHeading_HSG quarterly" xfId="1663" xr:uid="{00000000-0005-0000-0000-00007E060000}"/>
    <cellStyle name="_SubHeading_Int-Ext-EWD - GBS V2" xfId="1664" xr:uid="{00000000-0005-0000-0000-00007F060000}"/>
    <cellStyle name="_SubHeading_John Way New and Improved GM Analysis_2009@ 2+10" xfId="1665" xr:uid="{00000000-0005-0000-0000-000080060000}"/>
    <cellStyle name="_SubHeading_Known Rev - Gap Rept 20071102" xfId="1666" xr:uid="{00000000-0005-0000-0000-000081060000}"/>
    <cellStyle name="_SubHeading_May 2007 Product Reporting - HCDS" xfId="1667" xr:uid="{00000000-0005-0000-0000-000082060000}"/>
    <cellStyle name="_SubHeading_Membership" xfId="1668" xr:uid="{00000000-0005-0000-0000-000083060000}"/>
    <cellStyle name="_SubHeading_OptumHealth ACR Targets_110607v2" xfId="1669" xr:uid="{00000000-0005-0000-0000-000084060000}"/>
    <cellStyle name="_SubHeading_Ovations 2+10 Impacts_03.27.08" xfId="1670" xr:uid="{00000000-0005-0000-0000-000085060000}"/>
    <cellStyle name="_SubHeading_Ovations Program Template" xfId="1671" xr:uid="{00000000-0005-0000-0000-000086060000}"/>
    <cellStyle name="_SubHeading_P&amp;L Sched" xfId="1672" xr:uid="{00000000-0005-0000-0000-000087060000}"/>
    <cellStyle name="_SubHeading_Page 11 - Operating Costs" xfId="1673" xr:uid="{00000000-0005-0000-0000-000088060000}"/>
    <cellStyle name="_SubHeading_Pierce County 2+10 revenue forecast SFO" xfId="1674" xr:uid="{00000000-0005-0000-0000-000089060000}"/>
    <cellStyle name="_SubHeading_Pierce County PL 5+7 Pierce Sch A_V4" xfId="1675" xr:uid="{00000000-0005-0000-0000-00008A060000}"/>
    <cellStyle name="_SubHeading_Pipeline Rollforward_HSG" xfId="1676" xr:uid="{00000000-0005-0000-0000-00008B060000}"/>
    <cellStyle name="_SubHeading_PL Rollforward Template" xfId="1677" xr:uid="{00000000-0005-0000-0000-00008C060000}"/>
    <cellStyle name="_SubHeading_PL Summ-Detail_2007" xfId="1678" xr:uid="{00000000-0005-0000-0000-00008D060000}"/>
    <cellStyle name="_SubHeading_prestemp" xfId="1679" xr:uid="{00000000-0005-0000-0000-00008E060000}"/>
    <cellStyle name="_SubHeading_Productivity Docs" xfId="1680" xr:uid="{00000000-0005-0000-0000-00008F060000}"/>
    <cellStyle name="_SubHeading_SCS 7+5 Capital FCST Template" xfId="1681" xr:uid="{00000000-0005-0000-0000-000090060000}"/>
    <cellStyle name="_SubHeading_SLT Finance Slides_081807" xfId="1682" xr:uid="{00000000-0005-0000-0000-000091060000}"/>
    <cellStyle name="_SubHeading_Supplemental Schedules 1+11 FCST" xfId="1683" xr:uid="{00000000-0005-0000-0000-000092060000}"/>
    <cellStyle name="_SubHeading_Supplemental Schedules UPDATE" xfId="1684" xr:uid="{00000000-0005-0000-0000-000093060000}"/>
    <cellStyle name="_SubHeading_UBH Bi-Weekly 110107_10+2" xfId="1685" xr:uid="{00000000-0005-0000-0000-000094060000}"/>
    <cellStyle name="_SubHeading_Wellness 2007 5+7 Forecast" xfId="1686" xr:uid="{00000000-0005-0000-0000-000095060000}"/>
    <cellStyle name="_SubHeading_Worksheet in 2008 Business Plan Review Template_final" xfId="1687" xr:uid="{00000000-0005-0000-0000-000096060000}"/>
    <cellStyle name="_SubHeading_Worksheet in Supplemental Presentation" xfId="1688" xr:uid="{00000000-0005-0000-0000-000097060000}"/>
    <cellStyle name="_Summary differences consortium-KKR-OC-150402" xfId="1689" xr:uid="{00000000-0005-0000-0000-000098060000}"/>
    <cellStyle name="_Summary differences consortium-KKR-OC-150402_Report 3" xfId="1690" xr:uid="{00000000-0005-0000-0000-000099060000}"/>
    <cellStyle name="_Summary differences consortium-KKR-OC-150402_Sheet2" xfId="1691" xr:uid="{00000000-0005-0000-0000-00009A060000}"/>
    <cellStyle name="_Summary differences consortium-KKR-OC-150402_Sheet3" xfId="1692" xr:uid="{00000000-0005-0000-0000-00009B060000}"/>
    <cellStyle name="_Table" xfId="1693" xr:uid="{00000000-0005-0000-0000-00009C060000}"/>
    <cellStyle name="_Table input" xfId="1694" xr:uid="{00000000-0005-0000-0000-00009D060000}"/>
    <cellStyle name="_Table shaded" xfId="1695" xr:uid="{00000000-0005-0000-0000-00009E060000}"/>
    <cellStyle name="_Table_0+12 Care Solutions WD7 1.10.08 v3 - to SCS" xfId="1696" xr:uid="{00000000-0005-0000-0000-00009F060000}"/>
    <cellStyle name="_Table_0+12 Forecast" xfId="1697" xr:uid="{00000000-0005-0000-0000-0000A0060000}"/>
    <cellStyle name="_Table_0+12 HSG FINAL" xfId="1698" xr:uid="{00000000-0005-0000-0000-0000A1060000}"/>
    <cellStyle name="_Table_10+2 Rollforward template" xfId="1699" xr:uid="{00000000-0005-0000-0000-0000A2060000}"/>
    <cellStyle name="_Table_2007 3+9 - Supplemental Schedules" xfId="1700" xr:uid="{00000000-0005-0000-0000-0000A3060000}"/>
    <cellStyle name="_Table_2007 3+9 - Supplemental Schedules_Bi weekly rollforward 11 29 08 w DV updates" xfId="1701" xr:uid="{00000000-0005-0000-0000-0000A4060000}"/>
    <cellStyle name="_Table_2007 3+9 - Supplemental Schedules_Bi weekly rollforward 12-13-07" xfId="1702" xr:uid="{00000000-0005-0000-0000-0000A5060000}"/>
    <cellStyle name="_Table_2007 3+9 - Supplemental Schedules_Bi weekly rollforward 1-24-08" xfId="1703" xr:uid="{00000000-0005-0000-0000-0000A6060000}"/>
    <cellStyle name="_Table_2007 3+9 - Supplemental Schedules_Bi weekly rollforward 1-9-08" xfId="1704" xr:uid="{00000000-0005-0000-0000-0000A7060000}"/>
    <cellStyle name="_Table_2007 3+9 - Supplemental Schedules_GBS Bi_Weekly 02-06-08" xfId="1705" xr:uid="{00000000-0005-0000-0000-0000A8060000}"/>
    <cellStyle name="_Table_2007 3+9 - Supplemental Schedules_OptumHealth ACR Targets_110607v2" xfId="1706" xr:uid="{00000000-0005-0000-0000-0000A9060000}"/>
    <cellStyle name="_Table_2007 3+9 Forecast - Disease Solutions V4" xfId="1707" xr:uid="{00000000-0005-0000-0000-0000AA060000}"/>
    <cellStyle name="_Table_2007 3+9 Margins" xfId="1708" xr:uid="{00000000-0005-0000-0000-0000AB060000}"/>
    <cellStyle name="_Table_2007 3+9 SUMMARY" xfId="1709" xr:uid="{00000000-0005-0000-0000-0000AC060000}"/>
    <cellStyle name="_Table_2007 3+9 SUMMARY 04.14.07" xfId="1710" xr:uid="{00000000-0005-0000-0000-0000AD060000}"/>
    <cellStyle name="_Table_2007 5+7 - Supplemental Schedules (v3)" xfId="1711" xr:uid="{00000000-0005-0000-0000-0000AE060000}"/>
    <cellStyle name="_Table_2007 5+7 SUMMARY" xfId="1712" xr:uid="{00000000-0005-0000-0000-0000AF060000}"/>
    <cellStyle name="_Table_2007 7+5 - Supplemental Schedules" xfId="1713" xr:uid="{00000000-0005-0000-0000-0000B0060000}"/>
    <cellStyle name="_Table_2007 7+5 Revenue Rollforward (URN)" xfId="1714" xr:uid="{00000000-0005-0000-0000-0000B1060000}"/>
    <cellStyle name="_Table_2007 9+3 Analysis_AP" xfId="1715" xr:uid="{00000000-0005-0000-0000-0000B2060000}"/>
    <cellStyle name="_Table_2007 Budget - Supplemental Schedules" xfId="1716" xr:uid="{00000000-0005-0000-0000-0000B3060000}"/>
    <cellStyle name="_Table_2007 Revenue Rollforward - HCDS - 10-18-07" xfId="1717" xr:uid="{00000000-0005-0000-0000-0000B4060000}"/>
    <cellStyle name="_Table_2007 Revenue Rollforward - HCDS - 11-02-07" xfId="1718" xr:uid="{00000000-0005-0000-0000-0000B5060000}"/>
    <cellStyle name="_Table_2007_2008_Growth_Slides_11_02" xfId="1719" xr:uid="{00000000-0005-0000-0000-0000B6060000}"/>
    <cellStyle name="_Table_2008 @ 10+2 FCST" xfId="1720" xr:uid="{00000000-0005-0000-0000-0000B7060000}"/>
    <cellStyle name="_Table_2008 7+5 Revenue Rollforward (URN)" xfId="1721" xr:uid="{00000000-0005-0000-0000-0000B8060000}"/>
    <cellStyle name="_Table_2008 Bi weekly Template" xfId="1722" xr:uid="{00000000-0005-0000-0000-0000B9060000}"/>
    <cellStyle name="_Table_2008 Bi-weekly SHS Best Est. &amp; Rev Rfwd 7-19-07" xfId="1723" xr:uid="{00000000-0005-0000-0000-0000BA060000}"/>
    <cellStyle name="_Table_2008 Bi-weekly SHS Best Est. &amp; Rev Rfwd 7-26-07" xfId="1724" xr:uid="{00000000-0005-0000-0000-0000BB060000}"/>
    <cellStyle name="_Table_2008 Bi-weekly SHS Best Est. Rev Rfwd 11-02-07" xfId="1725" xr:uid="{00000000-0005-0000-0000-0000BC060000}"/>
    <cellStyle name="_Table_2008 Executive Summary" xfId="1726" xr:uid="{00000000-0005-0000-0000-0000BD060000}"/>
    <cellStyle name="_Table_2008 HCDS Exec Summary" xfId="1727" xr:uid="{00000000-0005-0000-0000-0000BE060000}"/>
    <cellStyle name="_Table_2008 Pipeline Rollforward_HSG" xfId="1728" xr:uid="{00000000-0005-0000-0000-0000BF060000}"/>
    <cellStyle name="_Table_2008 Revenue Target 8-17-07 for Heather" xfId="1729" xr:uid="{00000000-0005-0000-0000-0000C0060000}"/>
    <cellStyle name="_Table_2008 Summary Detail - Dawn and John P." xfId="1730" xr:uid="{00000000-0005-0000-0000-0000C1060000}"/>
    <cellStyle name="_Table_2008 UBH Best Est  Roll 10+2 080131" xfId="1731" xr:uid="{00000000-0005-0000-0000-0000C2060000}"/>
    <cellStyle name="_Table_2008 UPLOAD Template EXTERNAL (10+2)" xfId="1732" xr:uid="{00000000-0005-0000-0000-0000C3060000}"/>
    <cellStyle name="_Table_2008-04 Power Point Load" xfId="1733" xr:uid="{00000000-0005-0000-0000-0000C4060000}"/>
    <cellStyle name="_Table_2009 2+10 Fcst Template - Schedules A-D.xls;F.xls;H.xls;M-Q use this file" xfId="1734" xr:uid="{00000000-0005-0000-0000-0000C5060000}"/>
    <cellStyle name="_Table_2009-02 Power Point Load" xfId="1735" xr:uid="{00000000-0005-0000-0000-0000C6060000}"/>
    <cellStyle name="_Table_2010 2+10_GM FCST" xfId="1736" xr:uid="{00000000-0005-0000-0000-0000C7060000}"/>
    <cellStyle name="_Table_3+9 known-gap highlevel v4" xfId="1737" xr:uid="{00000000-0005-0000-0000-0000C8060000}"/>
    <cellStyle name="_Table_3+9 Revenue Forecasting tool - essbase based" xfId="1738" xr:uid="{00000000-0005-0000-0000-0000C9060000}"/>
    <cellStyle name="_Table_5+7 Preview" xfId="1739" xr:uid="{00000000-0005-0000-0000-0000CA060000}"/>
    <cellStyle name="_Table_5+7 Preview_Bi weekly rollforward 11 29 08 w DV updates" xfId="1740" xr:uid="{00000000-0005-0000-0000-0000CB060000}"/>
    <cellStyle name="_Table_5+7 Preview_OptumHealth ACR Targets_110607v2" xfId="1741" xr:uid="{00000000-0005-0000-0000-0000CC060000}"/>
    <cellStyle name="_Table_5+7 Preview_OptumHealth ACR Targets_Template" xfId="1742" xr:uid="{00000000-0005-0000-0000-0000CD060000}"/>
    <cellStyle name="_Table_5+7 Preview_OptumHealth Sales Model 2.4.08" xfId="1743" xr:uid="{00000000-0005-0000-0000-0000CE060000}"/>
    <cellStyle name="_Table_560" xfId="1744" xr:uid="{00000000-0005-0000-0000-0000CF060000}"/>
    <cellStyle name="_Table_7+5 Int-Ewd-Ext" xfId="1745" xr:uid="{00000000-0005-0000-0000-0000D0060000}"/>
    <cellStyle name="_Table_7+5 Pipeline Rollforward (ACN)" xfId="1746" xr:uid="{00000000-0005-0000-0000-0000D1060000}"/>
    <cellStyle name="_Table_7-19-07 SHS CEO Report Final Expanded View" xfId="1747" xr:uid="{00000000-0005-0000-0000-0000D2060000}"/>
    <cellStyle name="_Table_9+3_Budget Forecast Timeline v2." xfId="1748" xr:uid="{00000000-0005-0000-0000-0000D3060000}"/>
    <cellStyle name="_Table_A9" xfId="1749" xr:uid="{00000000-0005-0000-0000-0000D4060000}"/>
    <cellStyle name="_Table_asian companies" xfId="1750" xr:uid="{00000000-0005-0000-0000-0000D5060000}"/>
    <cellStyle name="_Table_asian companies_Bi weekly rollforward 11 29 08 w DV updates" xfId="1751" xr:uid="{00000000-0005-0000-0000-0000D6060000}"/>
    <cellStyle name="_Table_asian companies_Bi weekly rollforward 12-13-07" xfId="1752" xr:uid="{00000000-0005-0000-0000-0000D7060000}"/>
    <cellStyle name="_Table_asian companies_Bi weekly rollforward 1-24-08" xfId="1753" xr:uid="{00000000-0005-0000-0000-0000D8060000}"/>
    <cellStyle name="_Table_asian companies_Bi weekly rollforward 1-9-08" xfId="1754" xr:uid="{00000000-0005-0000-0000-0000D9060000}"/>
    <cellStyle name="_Table_asian companies_GBS Bi_Weekly 02-06-08" xfId="1755" xr:uid="{00000000-0005-0000-0000-0000DA060000}"/>
    <cellStyle name="_Table_asian companies_OptumHealth ACR Targets_110607v2" xfId="1756" xr:uid="{00000000-0005-0000-0000-0000DB060000}"/>
    <cellStyle name="_Table_Bi weekly rollforward 11 1 07v2" xfId="1757" xr:uid="{00000000-0005-0000-0000-0000DC060000}"/>
    <cellStyle name="_Table_Bi weekly rollforward 11 29 08 w DV updates" xfId="1758" xr:uid="{00000000-0005-0000-0000-0000DD060000}"/>
    <cellStyle name="_Table_Bi weekly rollforward 12-13-07" xfId="1759" xr:uid="{00000000-0005-0000-0000-0000DE060000}"/>
    <cellStyle name="_Table_Bi weekly rollforward 1-24-08" xfId="1760" xr:uid="{00000000-0005-0000-0000-0000DF060000}"/>
    <cellStyle name="_Table_Bi weekly rollforward 1-9-08" xfId="1761" xr:uid="{00000000-0005-0000-0000-0000E0060000}"/>
    <cellStyle name="_Table_Bi weekly rollforward 8.16.07 v1" xfId="1762" xr:uid="{00000000-0005-0000-0000-0000E1060000}"/>
    <cellStyle name="_Table_Big Customer PL 8+4 Pierce Sch A_V1" xfId="1763" xr:uid="{00000000-0005-0000-0000-0000E2060000}"/>
    <cellStyle name="_Table_Bi-weekly SHS Best Est. Rev Rfwd 7-05-07" xfId="1764" xr:uid="{00000000-0005-0000-0000-0000E3060000}"/>
    <cellStyle name="_Table_Bi-weekly SHS Best Est. Rev Rfwd 7-26-07 Final" xfId="1765" xr:uid="{00000000-0005-0000-0000-0000E4060000}"/>
    <cellStyle name="_Table_Biweekly with Hansen model" xfId="1766" xr:uid="{00000000-0005-0000-0000-0000E5060000}"/>
    <cellStyle name="_Table_Biweekly with Hansen model_Cost Management Activities" xfId="1767" xr:uid="{00000000-0005-0000-0000-0000E6060000}"/>
    <cellStyle name="_Table_Biweekly with Hansen model_Hemsley doc" xfId="1768" xr:uid="{00000000-0005-0000-0000-0000E7060000}"/>
    <cellStyle name="_Table_Biweekly with Hansen model_OptumHealth Sales Model 2.4.08" xfId="1769" xr:uid="{00000000-0005-0000-0000-0000E8060000}"/>
    <cellStyle name="_Table_Book1" xfId="1770" xr:uid="{00000000-0005-0000-0000-0000E9060000}"/>
    <cellStyle name="_Table_Book2" xfId="1771" xr:uid="{00000000-0005-0000-0000-0000EA060000}"/>
    <cellStyle name="_Table_Bridge - 2008 Revenue Bud" xfId="1772" xr:uid="{00000000-0005-0000-0000-0000EB060000}"/>
    <cellStyle name="_Table_CER (41270)" xfId="1773" xr:uid="{00000000-0005-0000-0000-0000EC060000}"/>
    <cellStyle name="_Table_Cost Savings 5+7" xfId="1774" xr:uid="{00000000-0005-0000-0000-0000ED060000}"/>
    <cellStyle name="_Table_Dental 2008-2010 best estimate model 3+9 version 4-9-07" xfId="1775" xr:uid="{00000000-0005-0000-0000-0000EE060000}"/>
    <cellStyle name="_Table_Emp-Pay-PS 2006-2007-2008v4" xfId="1776" xr:uid="{00000000-0005-0000-0000-0000EF060000}"/>
    <cellStyle name="_Table_Essbase load Rev Mem COC by Channel &amp; Customer" xfId="1777" xr:uid="{00000000-0005-0000-0000-0000F0060000}"/>
    <cellStyle name="_Table_Essbase pull_HSG Consol_prod suite_revised for 7+5FC v2" xfId="1778" xr:uid="{00000000-0005-0000-0000-0000F1060000}"/>
    <cellStyle name="_Table_Est Stretch" xfId="1779" xr:uid="{00000000-0005-0000-0000-0000F2060000}"/>
    <cellStyle name="_Table_Financial Review 10.02.07" xfId="1780" xr:uid="{00000000-0005-0000-0000-0000F3060000}"/>
    <cellStyle name="_Table_Financial Review 8.22.07" xfId="1781" xr:uid="{00000000-0005-0000-0000-0000F4060000}"/>
    <cellStyle name="_Table_Financial Review 8.25.07" xfId="1782" xr:uid="{00000000-0005-0000-0000-0000F5060000}"/>
    <cellStyle name="_Table_Financial Slides" xfId="1783" xr:uid="{00000000-0005-0000-0000-0000F6060000}"/>
    <cellStyle name="_Table_FTEs PS 5+7" xfId="1784" xr:uid="{00000000-0005-0000-0000-0000F7060000}"/>
    <cellStyle name="_Table_Gap Analysis" xfId="1785" xr:uid="{00000000-0005-0000-0000-0000F8060000}"/>
    <cellStyle name="_Table_GBS Bi_Weekly 02-06-08" xfId="1786" xr:uid="{00000000-0005-0000-0000-0000F9060000}"/>
    <cellStyle name="_Table_GIS_SCS Cost Control" xfId="1787" xr:uid="{00000000-0005-0000-0000-0000FA060000}"/>
    <cellStyle name="_Table_GIS_SCS Cost Control_Bi weekly rollforward 11 29 08 w DV updates" xfId="1788" xr:uid="{00000000-0005-0000-0000-0000FB060000}"/>
    <cellStyle name="_Table_GIS_SCS Cost Control_Bi weekly rollforward 12-13-07" xfId="1789" xr:uid="{00000000-0005-0000-0000-0000FC060000}"/>
    <cellStyle name="_Table_GIS_SCS Cost Control_Bi weekly rollforward 1-24-08" xfId="1790" xr:uid="{00000000-0005-0000-0000-0000FD060000}"/>
    <cellStyle name="_Table_GIS_SCS Cost Control_Bi weekly rollforward 1-9-08" xfId="1791" xr:uid="{00000000-0005-0000-0000-0000FE060000}"/>
    <cellStyle name="_Table_GIS_SCS Cost Control_GBS Bi_Weekly 02-06-08" xfId="1792" xr:uid="{00000000-0005-0000-0000-0000FF060000}"/>
    <cellStyle name="_Table_GIS_SCS Cost Control_OptumHealth ACR Targets_110607v2" xfId="1793" xr:uid="{00000000-0005-0000-0000-000000070000}"/>
    <cellStyle name="_Table_GM" xfId="1794" xr:uid="{00000000-0005-0000-0000-000001070000}"/>
    <cellStyle name="_Table_HCDS Exec Summary_v2" xfId="1795" xr:uid="{00000000-0005-0000-0000-000002070000}"/>
    <cellStyle name="_Table_HCDS FTE 5+7 by month" xfId="1796" xr:uid="{00000000-0005-0000-0000-000003070000}"/>
    <cellStyle name="_Table_HCDS Revenue Rollforward (HCDS)" xfId="1797" xr:uid="{00000000-0005-0000-0000-000004070000}"/>
    <cellStyle name="_Table_HSG 2008 Budget Bridge - KLD3" xfId="1798" xr:uid="{00000000-0005-0000-0000-000005070000}"/>
    <cellStyle name="_Table_HSG quarterly" xfId="1799" xr:uid="{00000000-0005-0000-0000-000006070000}"/>
    <cellStyle name="_Table_Int-Ext-EWD - GBS V2" xfId="1800" xr:uid="{00000000-0005-0000-0000-000007070000}"/>
    <cellStyle name="_Table_John Way New and Improved GM Analysis_2009@ 2+10" xfId="1801" xr:uid="{00000000-0005-0000-0000-000008070000}"/>
    <cellStyle name="_Table_Known Rev - Gap Rept 20071102" xfId="1802" xr:uid="{00000000-0005-0000-0000-000009070000}"/>
    <cellStyle name="_Table_May 2007 Product Reporting - HCDS" xfId="1803" xr:uid="{00000000-0005-0000-0000-00000A070000}"/>
    <cellStyle name="_Table_Membership" xfId="1804" xr:uid="{00000000-0005-0000-0000-00000B070000}"/>
    <cellStyle name="_Table_OptumHealth ACR Targets_110607v2" xfId="1805" xr:uid="{00000000-0005-0000-0000-00000C070000}"/>
    <cellStyle name="_Table_Ovations 2+10 Impacts_03.27.08" xfId="1806" xr:uid="{00000000-0005-0000-0000-00000D070000}"/>
    <cellStyle name="_Table_Ovations Program Template" xfId="1807" xr:uid="{00000000-0005-0000-0000-00000E070000}"/>
    <cellStyle name="_Table_P&amp;L Sched" xfId="1808" xr:uid="{00000000-0005-0000-0000-00000F070000}"/>
    <cellStyle name="_Table_Page 11 - Operating Costs" xfId="1809" xr:uid="{00000000-0005-0000-0000-000010070000}"/>
    <cellStyle name="_Table_Pierce County 2+10 revenue forecast SFO" xfId="1810" xr:uid="{00000000-0005-0000-0000-000011070000}"/>
    <cellStyle name="_Table_Pierce County PL 5+7 Pierce Sch A_V4" xfId="1811" xr:uid="{00000000-0005-0000-0000-000012070000}"/>
    <cellStyle name="_Table_Pipeline Rollforward_HSG" xfId="1812" xr:uid="{00000000-0005-0000-0000-000013070000}"/>
    <cellStyle name="_Table_PL Rollforward Template" xfId="1813" xr:uid="{00000000-0005-0000-0000-000014070000}"/>
    <cellStyle name="_Table_PL Summ-Detail_2007" xfId="1814" xr:uid="{00000000-0005-0000-0000-000015070000}"/>
    <cellStyle name="_Table_Productivity Docs" xfId="1815" xr:uid="{00000000-0005-0000-0000-000016070000}"/>
    <cellStyle name="_Table_Productivity Docs_Bi weekly rollforward 11 29 08 w DV updates" xfId="1816" xr:uid="{00000000-0005-0000-0000-000017070000}"/>
    <cellStyle name="_Table_Productivity Docs_Bi weekly rollforward 12-13-07" xfId="1817" xr:uid="{00000000-0005-0000-0000-000018070000}"/>
    <cellStyle name="_Table_Productivity Docs_Bi weekly rollforward 1-24-08" xfId="1818" xr:uid="{00000000-0005-0000-0000-000019070000}"/>
    <cellStyle name="_Table_Productivity Docs_Bi weekly rollforward 1-9-08" xfId="1819" xr:uid="{00000000-0005-0000-0000-00001A070000}"/>
    <cellStyle name="_Table_Productivity Docs_GBS Bi_Weekly 02-06-08" xfId="1820" xr:uid="{00000000-0005-0000-0000-00001B070000}"/>
    <cellStyle name="_Table_Productivity Docs_OptumHealth ACR Targets_110607v2" xfId="1821" xr:uid="{00000000-0005-0000-0000-00001C070000}"/>
    <cellStyle name="_Table_SCS 7+5 Capital FCST Template" xfId="1822" xr:uid="{00000000-0005-0000-0000-00001D070000}"/>
    <cellStyle name="_Table_SLT Finance Slides_081807" xfId="1823" xr:uid="{00000000-0005-0000-0000-00001E070000}"/>
    <cellStyle name="_Table_Supplemental Schedules 1+11 FCST" xfId="1824" xr:uid="{00000000-0005-0000-0000-00001F070000}"/>
    <cellStyle name="_Table_Supplemental Schedules UPDATE" xfId="1825" xr:uid="{00000000-0005-0000-0000-000020070000}"/>
    <cellStyle name="_Table_UBH Bi-Weekly 110107_10+2" xfId="1826" xr:uid="{00000000-0005-0000-0000-000021070000}"/>
    <cellStyle name="_Table_v4_Dealcomp_distribution" xfId="1827" xr:uid="{00000000-0005-0000-0000-000022070000}"/>
    <cellStyle name="_Table_v4_Dealcomp_distribution_Bi weekly rollforward 11 29 08 w DV updates" xfId="1828" xr:uid="{00000000-0005-0000-0000-000023070000}"/>
    <cellStyle name="_Table_v4_Dealcomp_distribution_Bi weekly rollforward 12-13-07" xfId="1829" xr:uid="{00000000-0005-0000-0000-000024070000}"/>
    <cellStyle name="_Table_v4_Dealcomp_distribution_Bi weekly rollforward 1-24-08" xfId="1830" xr:uid="{00000000-0005-0000-0000-000025070000}"/>
    <cellStyle name="_Table_v4_Dealcomp_distribution_Bi weekly rollforward 1-9-08" xfId="1831" xr:uid="{00000000-0005-0000-0000-000026070000}"/>
    <cellStyle name="_Table_v4_Dealcomp_distribution_GBS Bi_Weekly 02-06-08" xfId="1832" xr:uid="{00000000-0005-0000-0000-000027070000}"/>
    <cellStyle name="_Table_v4_Dealcomp_distribution_OptumHealth ACR Targets_110607v2" xfId="1833" xr:uid="{00000000-0005-0000-0000-000028070000}"/>
    <cellStyle name="_Table_Wellness 2007 5+7 Forecast" xfId="1834" xr:uid="{00000000-0005-0000-0000-000029070000}"/>
    <cellStyle name="_Table_Worksheet in 2008 Business Plan Review Template_final" xfId="1835" xr:uid="{00000000-0005-0000-0000-00002A070000}"/>
    <cellStyle name="_Table_Worksheet in Supplemental Presentation" xfId="1836" xr:uid="{00000000-0005-0000-0000-00002B070000}"/>
    <cellStyle name="_TableHead" xfId="1837" xr:uid="{00000000-0005-0000-0000-00002C070000}"/>
    <cellStyle name="_TableHead centre across sel" xfId="1838" xr:uid="{00000000-0005-0000-0000-00002D070000}"/>
    <cellStyle name="_TableHead centre across sel_Bi weekly rollforward 11 29 08 w DV updates" xfId="1839" xr:uid="{00000000-0005-0000-0000-00002E070000}"/>
    <cellStyle name="_TableHead centre across sel_Bi weekly rollforward 12-13-07" xfId="1840" xr:uid="{00000000-0005-0000-0000-00002F070000}"/>
    <cellStyle name="_TableHead centre across sel_Bi weekly rollforward 1-24-08" xfId="1841" xr:uid="{00000000-0005-0000-0000-000030070000}"/>
    <cellStyle name="_TableHead centre across sel_Bi weekly rollforward 1-9-08" xfId="1842" xr:uid="{00000000-0005-0000-0000-000031070000}"/>
    <cellStyle name="_TableHead centre across sel_OptumHealth ACR Targets_110607v2" xfId="1843" xr:uid="{00000000-0005-0000-0000-000032070000}"/>
    <cellStyle name="_TableHead_asian companies" xfId="1844" xr:uid="{00000000-0005-0000-0000-000033070000}"/>
    <cellStyle name="_TableHead_asian companies_Bi weekly rollforward 11 29 08 w DV updates" xfId="1845" xr:uid="{00000000-0005-0000-0000-000034070000}"/>
    <cellStyle name="_TableHead_asian companies_Bi weekly rollforward 12-13-07" xfId="1846" xr:uid="{00000000-0005-0000-0000-000035070000}"/>
    <cellStyle name="_TableHead_asian companies_Bi weekly rollforward 1-24-08" xfId="1847" xr:uid="{00000000-0005-0000-0000-000036070000}"/>
    <cellStyle name="_TableHead_asian companies_Bi weekly rollforward 1-9-08" xfId="1848" xr:uid="{00000000-0005-0000-0000-000037070000}"/>
    <cellStyle name="_TableHead_asian companies_GBS Bi_Weekly 02-06-08" xfId="1849" xr:uid="{00000000-0005-0000-0000-000038070000}"/>
    <cellStyle name="_TableHead_asian companies_OptumHealth ACR Targets_110607v2" xfId="1850" xr:uid="{00000000-0005-0000-0000-000039070000}"/>
    <cellStyle name="_TableHead_Bi weekly rollforward 11 29 08 w DV updates" xfId="1851" xr:uid="{00000000-0005-0000-0000-00003A070000}"/>
    <cellStyle name="_TableHead_Bi weekly rollforward 12-13-07" xfId="1852" xr:uid="{00000000-0005-0000-0000-00003B070000}"/>
    <cellStyle name="_TableHead_Bi weekly rollforward 1-24-08" xfId="1853" xr:uid="{00000000-0005-0000-0000-00003C070000}"/>
    <cellStyle name="_TableHead_Bi weekly rollforward 1-9-08" xfId="1854" xr:uid="{00000000-0005-0000-0000-00003D070000}"/>
    <cellStyle name="_TableHead_OptumHealth ACR Targets_110607v2" xfId="1855" xr:uid="{00000000-0005-0000-0000-00003E070000}"/>
    <cellStyle name="_TableRowBorder" xfId="1856" xr:uid="{00000000-0005-0000-0000-00003F070000}"/>
    <cellStyle name="_TableRowBorder_Bi weekly rollforward 11 29 08 w DV updates" xfId="1857" xr:uid="{00000000-0005-0000-0000-000040070000}"/>
    <cellStyle name="_TableRowBorder_Bi weekly rollforward 12-13-07" xfId="1858" xr:uid="{00000000-0005-0000-0000-000041070000}"/>
    <cellStyle name="_TableRowBorder_Bi weekly rollforward 1-24-08" xfId="1859" xr:uid="{00000000-0005-0000-0000-000042070000}"/>
    <cellStyle name="_TableRowBorder_Bi weekly rollforward 1-9-08" xfId="1860" xr:uid="{00000000-0005-0000-0000-000043070000}"/>
    <cellStyle name="_TableRowBorder_OptumHealth ACR Targets_110607v2" xfId="1861" xr:uid="{00000000-0005-0000-0000-000044070000}"/>
    <cellStyle name="_TableRowHead" xfId="1862" xr:uid="{00000000-0005-0000-0000-000045070000}"/>
    <cellStyle name="_TableRowHead_asian companies" xfId="1863" xr:uid="{00000000-0005-0000-0000-000046070000}"/>
    <cellStyle name="_TableSuperHead" xfId="1864" xr:uid="{00000000-0005-0000-0000-000047070000}"/>
    <cellStyle name="_TableSuperHead_asian companies" xfId="1865" xr:uid="{00000000-0005-0000-0000-000048070000}"/>
    <cellStyle name="_TableSuperHead_v4_Dealcomp_distribution" xfId="1866" xr:uid="{00000000-0005-0000-0000-000049070000}"/>
    <cellStyle name="_USE THESE Supplemental Schedules" xfId="1867" xr:uid="{00000000-0005-0000-0000-00004A070000}"/>
    <cellStyle name="_USE THESE Supplemental Schedules_Report 3" xfId="1868" xr:uid="{00000000-0005-0000-0000-00004B070000}"/>
    <cellStyle name="_USE THESE Supplemental Schedules_Sheet2" xfId="1869" xr:uid="{00000000-0005-0000-0000-00004C070000}"/>
    <cellStyle name="_USE THESE Supplemental Schedules_Sheet3" xfId="1870" xr:uid="{00000000-0005-0000-0000-00004D070000}"/>
    <cellStyle name="_Variances_Research_Julie" xfId="1871" xr:uid="{00000000-0005-0000-0000-00004E070000}"/>
    <cellStyle name="_Variances_Research_Julie_Report 3" xfId="1872" xr:uid="{00000000-0005-0000-0000-00004F070000}"/>
    <cellStyle name="_Variances_Research_Julie_Sheet2" xfId="1873" xr:uid="{00000000-0005-0000-0000-000050070000}"/>
    <cellStyle name="_Variances_Research_Julie_Sheet3" xfId="1874" xr:uid="{00000000-0005-0000-0000-000051070000}"/>
    <cellStyle name="_Viterra LBO model - Dec02 - v20" xfId="1875" xr:uid="{00000000-0005-0000-0000-000052070000}"/>
    <cellStyle name="_Viterra LBO model - Dec02 - v20_Bi weekly rollforward 11 29 08 w DV updates" xfId="1876" xr:uid="{00000000-0005-0000-0000-000053070000}"/>
    <cellStyle name="_Viterra LBO model - Dec02 - v20_Bi weekly rollforward 11 29 08 w DV updates_Report 3" xfId="1877" xr:uid="{00000000-0005-0000-0000-000054070000}"/>
    <cellStyle name="_Viterra LBO model - Dec02 - v20_Bi weekly rollforward 11 29 08 w DV updates_Sheet2" xfId="1878" xr:uid="{00000000-0005-0000-0000-000055070000}"/>
    <cellStyle name="_Viterra LBO model - Dec02 - v20_Bi weekly rollforward 11 29 08 w DV updates_Sheet3" xfId="1879" xr:uid="{00000000-0005-0000-0000-000056070000}"/>
    <cellStyle name="_Viterra LBO model - Dec02 - v20_Bi weekly rollforward 12-13-07" xfId="1880" xr:uid="{00000000-0005-0000-0000-000057070000}"/>
    <cellStyle name="_Viterra LBO model - Dec02 - v20_Bi weekly rollforward 12-13-07_Report 3" xfId="1881" xr:uid="{00000000-0005-0000-0000-000058070000}"/>
    <cellStyle name="_Viterra LBO model - Dec02 - v20_Bi weekly rollforward 12-13-07_Sheet2" xfId="1882" xr:uid="{00000000-0005-0000-0000-000059070000}"/>
    <cellStyle name="_Viterra LBO model - Dec02 - v20_Bi weekly rollforward 12-13-07_Sheet3" xfId="1883" xr:uid="{00000000-0005-0000-0000-00005A070000}"/>
    <cellStyle name="_Viterra LBO model - Dec02 - v20_Bi weekly rollforward 1-24-08" xfId="1884" xr:uid="{00000000-0005-0000-0000-00005B070000}"/>
    <cellStyle name="_Viterra LBO model - Dec02 - v20_Bi weekly rollforward 1-24-08_Report 3" xfId="1885" xr:uid="{00000000-0005-0000-0000-00005C070000}"/>
    <cellStyle name="_Viterra LBO model - Dec02 - v20_Bi weekly rollforward 1-24-08_Sheet2" xfId="1886" xr:uid="{00000000-0005-0000-0000-00005D070000}"/>
    <cellStyle name="_Viterra LBO model - Dec02 - v20_Bi weekly rollforward 1-24-08_Sheet3" xfId="1887" xr:uid="{00000000-0005-0000-0000-00005E070000}"/>
    <cellStyle name="_Viterra LBO model - Dec02 - v20_Bi weekly rollforward 1-9-08" xfId="1888" xr:uid="{00000000-0005-0000-0000-00005F070000}"/>
    <cellStyle name="_Viterra LBO model - Dec02 - v20_Bi weekly rollforward 1-9-08_Report 3" xfId="1889" xr:uid="{00000000-0005-0000-0000-000060070000}"/>
    <cellStyle name="_Viterra LBO model - Dec02 - v20_Bi weekly rollforward 1-9-08_Sheet2" xfId="1890" xr:uid="{00000000-0005-0000-0000-000061070000}"/>
    <cellStyle name="_Viterra LBO model - Dec02 - v20_Bi weekly rollforward 1-9-08_Sheet3" xfId="1891" xr:uid="{00000000-0005-0000-0000-000062070000}"/>
    <cellStyle name="_Viterra LBO model - Dec02 - v20_OptumHealth ACR Targets_110607v2" xfId="1892" xr:uid="{00000000-0005-0000-0000-000063070000}"/>
    <cellStyle name="_Viterra LBO model - Dec02 - v20_OptumHealth ACR Targets_110607v2_Report 3" xfId="1893" xr:uid="{00000000-0005-0000-0000-000064070000}"/>
    <cellStyle name="_Viterra LBO model - Dec02 - v20_OptumHealth ACR Targets_110607v2_Sheet2" xfId="1894" xr:uid="{00000000-0005-0000-0000-000065070000}"/>
    <cellStyle name="_Viterra LBO model - Dec02 - v20_OptumHealth ACR Targets_110607v2_Sheet3" xfId="1895" xr:uid="{00000000-0005-0000-0000-000066070000}"/>
    <cellStyle name="_Viterra LBO model - Dec02 - v20_Report 3" xfId="1896" xr:uid="{00000000-0005-0000-0000-000067070000}"/>
    <cellStyle name="_Viterra LBO model - Dec02 - v20_Sheet2" xfId="1897" xr:uid="{00000000-0005-0000-0000-000068070000}"/>
    <cellStyle name="_Viterra LBO model - Dec02 - v20_Sheet3" xfId="1898" xr:uid="{00000000-0005-0000-0000-000069070000}"/>
    <cellStyle name="_Walkacross schedules - MCD CAC&amp;MGMT" xfId="1899" xr:uid="{00000000-0005-0000-0000-00006A070000}"/>
    <cellStyle name="_Walkacross schedules - MCD CAC&amp;MGMT_Report 3" xfId="1900" xr:uid="{00000000-0005-0000-0000-00006B070000}"/>
    <cellStyle name="_Walkacross schedules - MCD CAC&amp;MGMT_Sheet2" xfId="1901" xr:uid="{00000000-0005-0000-0000-00006C070000}"/>
    <cellStyle name="_Walkacross schedules - MCD CAC&amp;MGMT_Sheet3" xfId="1902" xr:uid="{00000000-0005-0000-0000-00006D070000}"/>
    <cellStyle name="’Ê‰Ý [0.00]_Area" xfId="1903" xr:uid="{00000000-0005-0000-0000-00006E070000}"/>
    <cellStyle name="’Ê‰Ý_Area" xfId="1904" xr:uid="{00000000-0005-0000-0000-00006F070000}"/>
    <cellStyle name="£ BP" xfId="1906" xr:uid="{00000000-0005-0000-0000-000070070000}"/>
    <cellStyle name="¥ JY" xfId="1907" xr:uid="{00000000-0005-0000-0000-000071070000}"/>
    <cellStyle name="=C:\WINNT\SYSTEM32\COMMAND.COM" xfId="1905" xr:uid="{00000000-0005-0000-0000-000072070000}"/>
    <cellStyle name="•W_Area" xfId="1908" xr:uid="{00000000-0005-0000-0000-000073070000}"/>
    <cellStyle name="0" xfId="1909" xr:uid="{00000000-0005-0000-0000-000074070000}"/>
    <cellStyle name="0.0" xfId="1910" xr:uid="{00000000-0005-0000-0000-000075070000}"/>
    <cellStyle name="0.0%" xfId="1911" xr:uid="{00000000-0005-0000-0000-000076070000}"/>
    <cellStyle name="0.00" xfId="1912" xr:uid="{00000000-0005-0000-0000-000077070000}"/>
    <cellStyle name="0.00%" xfId="1913" xr:uid="{00000000-0005-0000-0000-000078070000}"/>
    <cellStyle name="0_BP2" xfId="1914" xr:uid="{00000000-0005-0000-0000-000079070000}"/>
    <cellStyle name="000" xfId="1915" xr:uid="{00000000-0005-0000-0000-00007A070000}"/>
    <cellStyle name="1000s (0)" xfId="1916" xr:uid="{00000000-0005-0000-0000-00007B070000}"/>
    <cellStyle name="1Outputbox1" xfId="1917" xr:uid="{00000000-0005-0000-0000-00007C070000}"/>
    <cellStyle name="1Outputbox2" xfId="1918" xr:uid="{00000000-0005-0000-0000-00007D070000}"/>
    <cellStyle name="1Outputheader" xfId="1919" xr:uid="{00000000-0005-0000-0000-00007E070000}"/>
    <cellStyle name="1Outputheader2" xfId="1920" xr:uid="{00000000-0005-0000-0000-00007F070000}"/>
    <cellStyle name="1Outputsubtitle" xfId="1921" xr:uid="{00000000-0005-0000-0000-000080070000}"/>
    <cellStyle name="1Outputtitle" xfId="1922" xr:uid="{00000000-0005-0000-0000-000081070000}"/>
    <cellStyle name="1parte" xfId="1923" xr:uid="{00000000-0005-0000-0000-000082070000}"/>
    <cellStyle name="1Profileheader" xfId="1924" xr:uid="{00000000-0005-0000-0000-000083070000}"/>
    <cellStyle name="1Profileheader 2" xfId="3093" xr:uid="{00000000-0005-0000-0000-000084070000}"/>
    <cellStyle name="1Profilelowerbox" xfId="1925" xr:uid="{00000000-0005-0000-0000-000085070000}"/>
    <cellStyle name="1Profilesubheader" xfId="1926" xr:uid="{00000000-0005-0000-0000-000086070000}"/>
    <cellStyle name="1Profiletitle" xfId="1927" xr:uid="{00000000-0005-0000-0000-000087070000}"/>
    <cellStyle name="1Profiletopbox" xfId="1928" xr:uid="{00000000-0005-0000-0000-000088070000}"/>
    <cellStyle name="20% - Accent1 2" xfId="1929" xr:uid="{00000000-0005-0000-0000-000089070000}"/>
    <cellStyle name="20% - Accent1 2 2" xfId="3058" xr:uid="{00000000-0005-0000-0000-00008A070000}"/>
    <cellStyle name="20% - Accent1 3" xfId="3008" xr:uid="{00000000-0005-0000-0000-00008B070000}"/>
    <cellStyle name="20% - Accent2 2" xfId="1930" xr:uid="{00000000-0005-0000-0000-00008C070000}"/>
    <cellStyle name="20% - Accent2 2 2" xfId="3059" xr:uid="{00000000-0005-0000-0000-00008D070000}"/>
    <cellStyle name="20% - Accent2 3" xfId="3009" xr:uid="{00000000-0005-0000-0000-00008E070000}"/>
    <cellStyle name="20% - Accent3 2" xfId="1931" xr:uid="{00000000-0005-0000-0000-00008F070000}"/>
    <cellStyle name="20% - Accent3 2 2" xfId="3060" xr:uid="{00000000-0005-0000-0000-000090070000}"/>
    <cellStyle name="20% - Accent3 3" xfId="3010" xr:uid="{00000000-0005-0000-0000-000091070000}"/>
    <cellStyle name="20% - Accent4 2" xfId="1932" xr:uid="{00000000-0005-0000-0000-000092070000}"/>
    <cellStyle name="20% - Accent4 2 2" xfId="3061" xr:uid="{00000000-0005-0000-0000-000093070000}"/>
    <cellStyle name="20% - Accent4 3" xfId="3011" xr:uid="{00000000-0005-0000-0000-000094070000}"/>
    <cellStyle name="20% - Accent5 2" xfId="1933" xr:uid="{00000000-0005-0000-0000-000095070000}"/>
    <cellStyle name="20% - Accent5 2 2" xfId="3062" xr:uid="{00000000-0005-0000-0000-000096070000}"/>
    <cellStyle name="20% - Accent5 3" xfId="3012" xr:uid="{00000000-0005-0000-0000-000097070000}"/>
    <cellStyle name="20% - Accent6 2" xfId="1934" xr:uid="{00000000-0005-0000-0000-000098070000}"/>
    <cellStyle name="20% - Accent6 2 2" xfId="3063" xr:uid="{00000000-0005-0000-0000-000099070000}"/>
    <cellStyle name="20% - Accent6 3" xfId="3013" xr:uid="{00000000-0005-0000-0000-00009A070000}"/>
    <cellStyle name="2parte" xfId="1935" xr:uid="{00000000-0005-0000-0000-00009B070000}"/>
    <cellStyle name="3$" xfId="1936" xr:uid="{00000000-0005-0000-0000-00009C070000}"/>
    <cellStyle name="40% - Accent1 2" xfId="1937" xr:uid="{00000000-0005-0000-0000-00009D070000}"/>
    <cellStyle name="40% - Accent1 2 2" xfId="3064" xr:uid="{00000000-0005-0000-0000-00009E070000}"/>
    <cellStyle name="40% - Accent1 3" xfId="3014" xr:uid="{00000000-0005-0000-0000-00009F070000}"/>
    <cellStyle name="40% - Accent2 2" xfId="1938" xr:uid="{00000000-0005-0000-0000-0000A0070000}"/>
    <cellStyle name="40% - Accent2 2 2" xfId="3065" xr:uid="{00000000-0005-0000-0000-0000A1070000}"/>
    <cellStyle name="40% - Accent2 3" xfId="3015" xr:uid="{00000000-0005-0000-0000-0000A2070000}"/>
    <cellStyle name="40% - Accent3 2" xfId="1939" xr:uid="{00000000-0005-0000-0000-0000A3070000}"/>
    <cellStyle name="40% - Accent3 2 2" xfId="3066" xr:uid="{00000000-0005-0000-0000-0000A4070000}"/>
    <cellStyle name="40% - Accent3 3" xfId="3016" xr:uid="{00000000-0005-0000-0000-0000A5070000}"/>
    <cellStyle name="40% - Accent4 2" xfId="1940" xr:uid="{00000000-0005-0000-0000-0000A6070000}"/>
    <cellStyle name="40% - Accent4 2 2" xfId="3067" xr:uid="{00000000-0005-0000-0000-0000A7070000}"/>
    <cellStyle name="40% - Accent4 3" xfId="3017" xr:uid="{00000000-0005-0000-0000-0000A8070000}"/>
    <cellStyle name="40% - Accent5 2" xfId="1941" xr:uid="{00000000-0005-0000-0000-0000A9070000}"/>
    <cellStyle name="40% - Accent5 2 2" xfId="3068" xr:uid="{00000000-0005-0000-0000-0000AA070000}"/>
    <cellStyle name="40% - Accent5 3" xfId="3018" xr:uid="{00000000-0005-0000-0000-0000AB070000}"/>
    <cellStyle name="40% - Accent6 2" xfId="1942" xr:uid="{00000000-0005-0000-0000-0000AC070000}"/>
    <cellStyle name="40% - Accent6 2 2" xfId="3069" xr:uid="{00000000-0005-0000-0000-0000AD070000}"/>
    <cellStyle name="40% - Accent6 3" xfId="3019" xr:uid="{00000000-0005-0000-0000-0000AE070000}"/>
    <cellStyle name="60% - Accent1 2" xfId="1943" xr:uid="{00000000-0005-0000-0000-0000AF070000}"/>
    <cellStyle name="60% - Accent1 3" xfId="3020" xr:uid="{00000000-0005-0000-0000-0000B0070000}"/>
    <cellStyle name="60% - Accent2 2" xfId="1944" xr:uid="{00000000-0005-0000-0000-0000B1070000}"/>
    <cellStyle name="60% - Accent2 3" xfId="3021" xr:uid="{00000000-0005-0000-0000-0000B2070000}"/>
    <cellStyle name="60% - Accent3 2" xfId="1945" xr:uid="{00000000-0005-0000-0000-0000B3070000}"/>
    <cellStyle name="60% - Accent3 3" xfId="3022" xr:uid="{00000000-0005-0000-0000-0000B4070000}"/>
    <cellStyle name="60% - Accent4 2" xfId="1946" xr:uid="{00000000-0005-0000-0000-0000B5070000}"/>
    <cellStyle name="60% - Accent4 3" xfId="3023" xr:uid="{00000000-0005-0000-0000-0000B6070000}"/>
    <cellStyle name="60% - Accent5 2" xfId="1947" xr:uid="{00000000-0005-0000-0000-0000B7070000}"/>
    <cellStyle name="60% - Accent5 3" xfId="3024" xr:uid="{00000000-0005-0000-0000-0000B8070000}"/>
    <cellStyle name="60% - Accent6 2" xfId="1948" xr:uid="{00000000-0005-0000-0000-0000B9070000}"/>
    <cellStyle name="60% - Accent6 3" xfId="3025" xr:uid="{00000000-0005-0000-0000-0000BA070000}"/>
    <cellStyle name="Accent1 2" xfId="1949" xr:uid="{00000000-0005-0000-0000-0000BB070000}"/>
    <cellStyle name="Accent1 3" xfId="3026" xr:uid="{00000000-0005-0000-0000-0000BC070000}"/>
    <cellStyle name="Accent2 2" xfId="1950" xr:uid="{00000000-0005-0000-0000-0000BD070000}"/>
    <cellStyle name="Accent2 3" xfId="3027" xr:uid="{00000000-0005-0000-0000-0000BE070000}"/>
    <cellStyle name="Accent3 2" xfId="1951" xr:uid="{00000000-0005-0000-0000-0000BF070000}"/>
    <cellStyle name="Accent3 3" xfId="3028" xr:uid="{00000000-0005-0000-0000-0000C0070000}"/>
    <cellStyle name="Accent4 2" xfId="1952" xr:uid="{00000000-0005-0000-0000-0000C1070000}"/>
    <cellStyle name="Accent4 3" xfId="3029" xr:uid="{00000000-0005-0000-0000-0000C2070000}"/>
    <cellStyle name="Accent5 2" xfId="1953" xr:uid="{00000000-0005-0000-0000-0000C3070000}"/>
    <cellStyle name="Accent5 3" xfId="3030" xr:uid="{00000000-0005-0000-0000-0000C4070000}"/>
    <cellStyle name="Accent6 2" xfId="1954" xr:uid="{00000000-0005-0000-0000-0000C5070000}"/>
    <cellStyle name="Accent6 3" xfId="3031" xr:uid="{00000000-0005-0000-0000-0000C6070000}"/>
    <cellStyle name="Accounting" xfId="1955" xr:uid="{00000000-0005-0000-0000-0000C7070000}"/>
    <cellStyle name="Acct, 0" xfId="1956" xr:uid="{00000000-0005-0000-0000-0000C8070000}"/>
    <cellStyle name="active" xfId="1957" xr:uid="{00000000-0005-0000-0000-0000C9070000}"/>
    <cellStyle name="AFE" xfId="1958" xr:uid="{00000000-0005-0000-0000-0000CA070000}"/>
    <cellStyle name="args.style" xfId="1959" xr:uid="{00000000-0005-0000-0000-0000CB070000}"/>
    <cellStyle name="Arial 10" xfId="1960" xr:uid="{00000000-0005-0000-0000-0000CC070000}"/>
    <cellStyle name="Arial 12" xfId="1961" xr:uid="{00000000-0005-0000-0000-0000CD070000}"/>
    <cellStyle name="Assum,0%" xfId="1962" xr:uid="{00000000-0005-0000-0000-0000CE070000}"/>
    <cellStyle name="Assum,2" xfId="1963" xr:uid="{00000000-0005-0000-0000-0000CF070000}"/>
    <cellStyle name="Assum,2%" xfId="1964" xr:uid="{00000000-0005-0000-0000-0000D0070000}"/>
    <cellStyle name="Assum,2_Bi weekly rollforward 11 29 08 w DV updates" xfId="1965" xr:uid="{00000000-0005-0000-0000-0000D1070000}"/>
    <cellStyle name="b" xfId="1966" xr:uid="{00000000-0005-0000-0000-0000D2070000}"/>
    <cellStyle name="Background" xfId="1967" xr:uid="{00000000-0005-0000-0000-0000D3070000}"/>
    <cellStyle name="Bad 2" xfId="1968" xr:uid="{00000000-0005-0000-0000-0000D4070000}"/>
    <cellStyle name="Bad 3" xfId="3032" xr:uid="{00000000-0005-0000-0000-0000D5070000}"/>
    <cellStyle name="Bao - num" xfId="1969" xr:uid="{00000000-0005-0000-0000-0000D6070000}"/>
    <cellStyle name="Bao - per" xfId="1970" xr:uid="{00000000-0005-0000-0000-0000D7070000}"/>
    <cellStyle name="BIM" xfId="1971" xr:uid="{00000000-0005-0000-0000-0000D8070000}"/>
    <cellStyle name="BLACK" xfId="1972" xr:uid="{00000000-0005-0000-0000-0000D9070000}"/>
    <cellStyle name="BlackStrike" xfId="1973" xr:uid="{00000000-0005-0000-0000-0000DA070000}"/>
    <cellStyle name="BlackText" xfId="1974" xr:uid="{00000000-0005-0000-0000-0000DB070000}"/>
    <cellStyle name="Blue" xfId="1975" xr:uid="{00000000-0005-0000-0000-0000DC070000}"/>
    <cellStyle name="blue currency" xfId="1976" xr:uid="{00000000-0005-0000-0000-0000DD070000}"/>
    <cellStyle name="BLUE date" xfId="1977" xr:uid="{00000000-0005-0000-0000-0000DE070000}"/>
    <cellStyle name="blue shading" xfId="1978" xr:uid="{00000000-0005-0000-0000-0000DF070000}"/>
    <cellStyle name="Blue Title" xfId="1979" xr:uid="{00000000-0005-0000-0000-0000E0070000}"/>
    <cellStyle name="blue$00" xfId="1980" xr:uid="{00000000-0005-0000-0000-0000E1070000}"/>
    <cellStyle name="BLUE_0+12 Care Solutions WD7 1.10.08 v3 - to SCS" xfId="1981" xr:uid="{00000000-0005-0000-0000-0000E2070000}"/>
    <cellStyle name="Body_$Dollars" xfId="1982" xr:uid="{00000000-0005-0000-0000-0000E3070000}"/>
    <cellStyle name="Bold/Border" xfId="1983" xr:uid="{00000000-0005-0000-0000-0000E4070000}"/>
    <cellStyle name="BoldText" xfId="1984" xr:uid="{00000000-0005-0000-0000-0000E5070000}"/>
    <cellStyle name="Border Heavy" xfId="1985" xr:uid="{00000000-0005-0000-0000-0000E6070000}"/>
    <cellStyle name="Border Thin" xfId="1986" xr:uid="{00000000-0005-0000-0000-0000E7070000}"/>
    <cellStyle name="Border, Bottom" xfId="1987" xr:uid="{00000000-0005-0000-0000-0000E8070000}"/>
    <cellStyle name="Border, Left" xfId="1988" xr:uid="{00000000-0005-0000-0000-0000E9070000}"/>
    <cellStyle name="Border, Right" xfId="1989" xr:uid="{00000000-0005-0000-0000-0000EA070000}"/>
    <cellStyle name="Border, Top" xfId="1990" xr:uid="{00000000-0005-0000-0000-0000EB070000}"/>
    <cellStyle name="British Pound" xfId="1991" xr:uid="{00000000-0005-0000-0000-0000EC070000}"/>
    <cellStyle name="British Pound[1]" xfId="1992" xr:uid="{00000000-0005-0000-0000-0000ED070000}"/>
    <cellStyle name="British Pound[2]" xfId="1993" xr:uid="{00000000-0005-0000-0000-0000EE070000}"/>
    <cellStyle name="British Pound_Invensys Meter LBO Model-v42" xfId="1994" xr:uid="{00000000-0005-0000-0000-0000EF070000}"/>
    <cellStyle name="BritPound" xfId="1995" xr:uid="{00000000-0005-0000-0000-0000F0070000}"/>
    <cellStyle name="bt" xfId="1996" xr:uid="{00000000-0005-0000-0000-0000F1070000}"/>
    <cellStyle name="Budget" xfId="1997" xr:uid="{00000000-0005-0000-0000-0000F2070000}"/>
    <cellStyle name="bullet" xfId="1998" xr:uid="{00000000-0005-0000-0000-0000F3070000}"/>
    <cellStyle name="c2" xfId="1999" xr:uid="{00000000-0005-0000-0000-0000F4070000}"/>
    <cellStyle name="Calc Currency (0)" xfId="2000" xr:uid="{00000000-0005-0000-0000-0000F5070000}"/>
    <cellStyle name="Calc Currency (0) 2" xfId="2001" xr:uid="{00000000-0005-0000-0000-0000F6070000}"/>
    <cellStyle name="Calculation 2" xfId="2002" xr:uid="{00000000-0005-0000-0000-0000F7070000}"/>
    <cellStyle name="Calculation 3" xfId="3033" xr:uid="{00000000-0005-0000-0000-0000F8070000}"/>
    <cellStyle name="Case" xfId="2003" xr:uid="{00000000-0005-0000-0000-0000F9070000}"/>
    <cellStyle name="category" xfId="2004" xr:uid="{00000000-0005-0000-0000-0000FA070000}"/>
    <cellStyle name="center" xfId="2005" xr:uid="{00000000-0005-0000-0000-0000FB070000}"/>
    <cellStyle name="Center Across" xfId="2006" xr:uid="{00000000-0005-0000-0000-0000FC070000}"/>
    <cellStyle name="CenterAcrossSelection" xfId="2007" xr:uid="{00000000-0005-0000-0000-0000FD070000}"/>
    <cellStyle name="check" xfId="2008" xr:uid="{00000000-0005-0000-0000-0000FE070000}"/>
    <cellStyle name="Check Cell 2" xfId="2009" xr:uid="{00000000-0005-0000-0000-0000FF070000}"/>
    <cellStyle name="Check Cell 3" xfId="3034" xr:uid="{00000000-0005-0000-0000-000000080000}"/>
    <cellStyle name="Closed MIL Header" xfId="2010" xr:uid="{00000000-0005-0000-0000-000001080000}"/>
    <cellStyle name="Co. Names" xfId="2011" xr:uid="{00000000-0005-0000-0000-000002080000}"/>
    <cellStyle name="Co. Names - Bold" xfId="2012" xr:uid="{00000000-0005-0000-0000-000003080000}"/>
    <cellStyle name="COL HEADINGS" xfId="2013" xr:uid="{00000000-0005-0000-0000-000004080000}"/>
    <cellStyle name="ColBlue" xfId="2014" xr:uid="{00000000-0005-0000-0000-000005080000}"/>
    <cellStyle name="ColGreen" xfId="2015" xr:uid="{00000000-0005-0000-0000-000006080000}"/>
    <cellStyle name="ColRed" xfId="2016" xr:uid="{00000000-0005-0000-0000-000007080000}"/>
    <cellStyle name="Column Heading" xfId="2017" xr:uid="{00000000-0005-0000-0000-000008080000}"/>
    <cellStyle name="Comma" xfId="2018" builtinId="3"/>
    <cellStyle name="Comma  - Style1" xfId="2019" xr:uid="{00000000-0005-0000-0000-00000A080000}"/>
    <cellStyle name="Comma  - Style2" xfId="2020" xr:uid="{00000000-0005-0000-0000-00000B080000}"/>
    <cellStyle name="Comma  - Style3" xfId="2021" xr:uid="{00000000-0005-0000-0000-00000C080000}"/>
    <cellStyle name="Comma  - Style4" xfId="2022" xr:uid="{00000000-0005-0000-0000-00000D080000}"/>
    <cellStyle name="Comma  - Style5" xfId="2023" xr:uid="{00000000-0005-0000-0000-00000E080000}"/>
    <cellStyle name="Comma  - Style6" xfId="2024" xr:uid="{00000000-0005-0000-0000-00000F080000}"/>
    <cellStyle name="Comma  - Style7" xfId="2025" xr:uid="{00000000-0005-0000-0000-000010080000}"/>
    <cellStyle name="Comma  - Style8" xfId="2026" xr:uid="{00000000-0005-0000-0000-000011080000}"/>
    <cellStyle name="Comma (1)" xfId="2027" xr:uid="{00000000-0005-0000-0000-000012080000}"/>
    <cellStyle name="Comma (2)" xfId="2028" xr:uid="{00000000-0005-0000-0000-000013080000}"/>
    <cellStyle name="Comma [1]" xfId="2029" xr:uid="{00000000-0005-0000-0000-000014080000}"/>
    <cellStyle name="Comma [2]" xfId="2030" xr:uid="{00000000-0005-0000-0000-000015080000}"/>
    <cellStyle name="Comma [3]" xfId="2031" xr:uid="{00000000-0005-0000-0000-000016080000}"/>
    <cellStyle name="Comma 0" xfId="2032" xr:uid="{00000000-0005-0000-0000-000017080000}"/>
    <cellStyle name="Comma 0 $" xfId="2033" xr:uid="{00000000-0005-0000-0000-000018080000}"/>
    <cellStyle name="Comma 0 total" xfId="2034" xr:uid="{00000000-0005-0000-0000-000019080000}"/>
    <cellStyle name="Comma 0*" xfId="2035" xr:uid="{00000000-0005-0000-0000-00001A080000}"/>
    <cellStyle name="Comma 0_2+10 revenue forecast" xfId="2036" xr:uid="{00000000-0005-0000-0000-00001B080000}"/>
    <cellStyle name="Comma 10" xfId="2037" xr:uid="{00000000-0005-0000-0000-00001C080000}"/>
    <cellStyle name="Comma 10 2" xfId="3070" xr:uid="{00000000-0005-0000-0000-00001D080000}"/>
    <cellStyle name="Comma 11" xfId="2038" xr:uid="{00000000-0005-0000-0000-00001E080000}"/>
    <cellStyle name="Comma 12" xfId="2039" xr:uid="{00000000-0005-0000-0000-00001F080000}"/>
    <cellStyle name="Comma 13" xfId="3094" xr:uid="{00000000-0005-0000-0000-000020080000}"/>
    <cellStyle name="Comma 2" xfId="2040" xr:uid="{00000000-0005-0000-0000-000021080000}"/>
    <cellStyle name="Comma 2 2" xfId="2041" xr:uid="{00000000-0005-0000-0000-000022080000}"/>
    <cellStyle name="Comma 2 3" xfId="2042" xr:uid="{00000000-0005-0000-0000-000023080000}"/>
    <cellStyle name="Comma 3" xfId="2043" xr:uid="{00000000-0005-0000-0000-000024080000}"/>
    <cellStyle name="Comma 3 2" xfId="2044" xr:uid="{00000000-0005-0000-0000-000025080000}"/>
    <cellStyle name="Comma 3 2 2" xfId="3071" xr:uid="{00000000-0005-0000-0000-000026080000}"/>
    <cellStyle name="Comma 3*" xfId="2045" xr:uid="{00000000-0005-0000-0000-000027080000}"/>
    <cellStyle name="Comma 4" xfId="2046" xr:uid="{00000000-0005-0000-0000-000028080000}"/>
    <cellStyle name="Comma 5" xfId="2047" xr:uid="{00000000-0005-0000-0000-000029080000}"/>
    <cellStyle name="Comma 6" xfId="2048" xr:uid="{00000000-0005-0000-0000-00002A080000}"/>
    <cellStyle name="Comma 7" xfId="2049" xr:uid="{00000000-0005-0000-0000-00002B080000}"/>
    <cellStyle name="Comma 8" xfId="2050" xr:uid="{00000000-0005-0000-0000-00002C080000}"/>
    <cellStyle name="Comma 9" xfId="2051" xr:uid="{00000000-0005-0000-0000-00002D080000}"/>
    <cellStyle name="Comma*" xfId="2052" xr:uid="{00000000-0005-0000-0000-00002E080000}"/>
    <cellStyle name="Comma[1]" xfId="2053" xr:uid="{00000000-0005-0000-0000-00002F080000}"/>
    <cellStyle name="Comma0" xfId="2054" xr:uid="{00000000-0005-0000-0000-000030080000}"/>
    <cellStyle name="Comma0 2" xfId="2055" xr:uid="{00000000-0005-0000-0000-000031080000}"/>
    <cellStyle name="Comma1 - Style1" xfId="2056" xr:uid="{00000000-0005-0000-0000-000032080000}"/>
    <cellStyle name="commas" xfId="2057" xr:uid="{00000000-0005-0000-0000-000033080000}"/>
    <cellStyle name="Comment" xfId="2058" xr:uid="{00000000-0005-0000-0000-000034080000}"/>
    <cellStyle name="Complete MIL Header" xfId="2059" xr:uid="{00000000-0005-0000-0000-000035080000}"/>
    <cellStyle name="Copied" xfId="2060" xr:uid="{00000000-0005-0000-0000-000036080000}"/>
    <cellStyle name="Copied 2" xfId="3072" xr:uid="{00000000-0005-0000-0000-000037080000}"/>
    <cellStyle name="Curren - Style2" xfId="2061" xr:uid="{00000000-0005-0000-0000-000038080000}"/>
    <cellStyle name="Currency" xfId="2062" builtinId="4"/>
    <cellStyle name="Currency (0)" xfId="2063" xr:uid="{00000000-0005-0000-0000-00003A080000}"/>
    <cellStyle name="Currency (2)" xfId="2064" xr:uid="{00000000-0005-0000-0000-00003B080000}"/>
    <cellStyle name="Currency [1]" xfId="2065" xr:uid="{00000000-0005-0000-0000-00003C080000}"/>
    <cellStyle name="Currency [2]" xfId="2066" xr:uid="{00000000-0005-0000-0000-00003D080000}"/>
    <cellStyle name="Currency [3]" xfId="2067" xr:uid="{00000000-0005-0000-0000-00003E080000}"/>
    <cellStyle name="Currency 0" xfId="2068" xr:uid="{00000000-0005-0000-0000-00003F080000}"/>
    <cellStyle name="Currency 10" xfId="3095" xr:uid="{00000000-0005-0000-0000-000040080000}"/>
    <cellStyle name="Currency 2" xfId="2069" xr:uid="{00000000-0005-0000-0000-000041080000}"/>
    <cellStyle name="Currency 2 2" xfId="2070" xr:uid="{00000000-0005-0000-0000-000042080000}"/>
    <cellStyle name="Currency 2 3" xfId="2071" xr:uid="{00000000-0005-0000-0000-000043080000}"/>
    <cellStyle name="Currency 2*" xfId="2072" xr:uid="{00000000-0005-0000-0000-000044080000}"/>
    <cellStyle name="Currency 2_2+10 revenue forecast" xfId="2073" xr:uid="{00000000-0005-0000-0000-000045080000}"/>
    <cellStyle name="Currency 3" xfId="2074" xr:uid="{00000000-0005-0000-0000-000046080000}"/>
    <cellStyle name="Currency 3 2" xfId="2075" xr:uid="{00000000-0005-0000-0000-000047080000}"/>
    <cellStyle name="Currency 3 2 2" xfId="3073" xr:uid="{00000000-0005-0000-0000-000048080000}"/>
    <cellStyle name="Currency 3*" xfId="2076" xr:uid="{00000000-0005-0000-0000-000049080000}"/>
    <cellStyle name="Currency 4" xfId="2077" xr:uid="{00000000-0005-0000-0000-00004A080000}"/>
    <cellStyle name="Currency 4 2" xfId="2078" xr:uid="{00000000-0005-0000-0000-00004B080000}"/>
    <cellStyle name="Currency 4 3" xfId="3074" xr:uid="{00000000-0005-0000-0000-00004C080000}"/>
    <cellStyle name="Currency 5" xfId="2079" xr:uid="{00000000-0005-0000-0000-00004D080000}"/>
    <cellStyle name="Currency 6" xfId="2080" xr:uid="{00000000-0005-0000-0000-00004E080000}"/>
    <cellStyle name="Currency 7" xfId="2081" xr:uid="{00000000-0005-0000-0000-00004F080000}"/>
    <cellStyle name="Currency 8" xfId="2082" xr:uid="{00000000-0005-0000-0000-000050080000}"/>
    <cellStyle name="Currency 9" xfId="2083" xr:uid="{00000000-0005-0000-0000-000051080000}"/>
    <cellStyle name="Currency*" xfId="2084" xr:uid="{00000000-0005-0000-0000-000052080000}"/>
    <cellStyle name="Currency0" xfId="2085" xr:uid="{00000000-0005-0000-0000-000053080000}"/>
    <cellStyle name="Currency1" xfId="2086" xr:uid="{00000000-0005-0000-0000-000054080000}"/>
    <cellStyle name="Currsmall" xfId="2087" xr:uid="{00000000-0005-0000-0000-000055080000}"/>
    <cellStyle name="darren" xfId="2088" xr:uid="{00000000-0005-0000-0000-000056080000}"/>
    <cellStyle name="dash" xfId="2089" xr:uid="{00000000-0005-0000-0000-000057080000}"/>
    <cellStyle name="data" xfId="2090" xr:uid="{00000000-0005-0000-0000-000058080000}"/>
    <cellStyle name="Data in Thousands" xfId="2091" xr:uid="{00000000-0005-0000-0000-000059080000}"/>
    <cellStyle name="Data_~5880713" xfId="2092" xr:uid="{00000000-0005-0000-0000-00005A080000}"/>
    <cellStyle name="Date" xfId="2093" xr:uid="{00000000-0005-0000-0000-00005B080000}"/>
    <cellStyle name="Date [d-mmm-yy]" xfId="2094" xr:uid="{00000000-0005-0000-0000-00005C080000}"/>
    <cellStyle name="Date [mm-d-yy]" xfId="2095" xr:uid="{00000000-0005-0000-0000-00005D080000}"/>
    <cellStyle name="Date [mm-d-yyyy]" xfId="2096" xr:uid="{00000000-0005-0000-0000-00005E080000}"/>
    <cellStyle name="Date [mmm-d-yyyy]" xfId="2097" xr:uid="{00000000-0005-0000-0000-00005F080000}"/>
    <cellStyle name="Date [mmm-yy]" xfId="2098" xr:uid="{00000000-0005-0000-0000-000060080000}"/>
    <cellStyle name="Date Aligned" xfId="2099" xr:uid="{00000000-0005-0000-0000-000061080000}"/>
    <cellStyle name="Date Aligned*" xfId="2100" xr:uid="{00000000-0005-0000-0000-000062080000}"/>
    <cellStyle name="Date Aligned_Laurel" xfId="2101" xr:uid="{00000000-0005-0000-0000-000063080000}"/>
    <cellStyle name="Date_0+12 Care Solutions WD7 1.10.08 v3 - to SCS" xfId="2102" xr:uid="{00000000-0005-0000-0000-000064080000}"/>
    <cellStyle name="Date1" xfId="2103" xr:uid="{00000000-0005-0000-0000-000065080000}"/>
    <cellStyle name="DB Group" xfId="2104" xr:uid="{00000000-0005-0000-0000-000066080000}"/>
    <cellStyle name="Dec_0" xfId="2105" xr:uid="{00000000-0005-0000-0000-000067080000}"/>
    <cellStyle name="DecimalsFour" xfId="2106" xr:uid="{00000000-0005-0000-0000-000068080000}"/>
    <cellStyle name="DecimalsNone" xfId="2107" xr:uid="{00000000-0005-0000-0000-000069080000}"/>
    <cellStyle name="DecimalsTwo" xfId="2108" xr:uid="{00000000-0005-0000-0000-00006A080000}"/>
    <cellStyle name="default" xfId="2109" xr:uid="{00000000-0005-0000-0000-00006B080000}"/>
    <cellStyle name="Description" xfId="2110" xr:uid="{00000000-0005-0000-0000-00006C080000}"/>
    <cellStyle name="Dezimal [0]_PLDT" xfId="2111" xr:uid="{00000000-0005-0000-0000-00006D080000}"/>
    <cellStyle name="Dezimal__Utopia Index Index und Guidance (Deutsch)" xfId="2112" xr:uid="{00000000-0005-0000-0000-00006E080000}"/>
    <cellStyle name="Dollar" xfId="2113" xr:uid="{00000000-0005-0000-0000-00006F080000}"/>
    <cellStyle name="Dollar[1]" xfId="2114" xr:uid="{00000000-0005-0000-0000-000070080000}"/>
    <cellStyle name="Dollar[2]" xfId="2115" xr:uid="{00000000-0005-0000-0000-000071080000}"/>
    <cellStyle name="Dollar1" xfId="2116" xr:uid="{00000000-0005-0000-0000-000072080000}"/>
    <cellStyle name="Dollar1Blue" xfId="2117" xr:uid="{00000000-0005-0000-0000-000073080000}"/>
    <cellStyle name="Dollar2" xfId="2118" xr:uid="{00000000-0005-0000-0000-000074080000}"/>
    <cellStyle name="dollars" xfId="2119" xr:uid="{00000000-0005-0000-0000-000075080000}"/>
    <cellStyle name="Dotted Line" xfId="2120" xr:uid="{00000000-0005-0000-0000-000076080000}"/>
    <cellStyle name="Double Accounting" xfId="2121" xr:uid="{00000000-0005-0000-0000-000077080000}"/>
    <cellStyle name="double bottom" xfId="2122" xr:uid="{00000000-0005-0000-0000-000078080000}"/>
    <cellStyle name="EL" xfId="2123" xr:uid="{00000000-0005-0000-0000-000079080000}"/>
    <cellStyle name="Entered" xfId="2124" xr:uid="{00000000-0005-0000-0000-00007A080000}"/>
    <cellStyle name="Entered 2" xfId="3075" xr:uid="{00000000-0005-0000-0000-00007B080000}"/>
    <cellStyle name="Entry" xfId="2125" xr:uid="{00000000-0005-0000-0000-00007C080000}"/>
    <cellStyle name="Equation" xfId="2126" xr:uid="{00000000-0005-0000-0000-00007D080000}"/>
    <cellStyle name="Euro" xfId="2127" xr:uid="{00000000-0005-0000-0000-00007E080000}"/>
    <cellStyle name="Explanatory Text 2" xfId="2128" xr:uid="{00000000-0005-0000-0000-00007F080000}"/>
    <cellStyle name="Explanatory Text 3" xfId="3035" xr:uid="{00000000-0005-0000-0000-000080080000}"/>
    <cellStyle name="F2" xfId="2129" xr:uid="{00000000-0005-0000-0000-000081080000}"/>
    <cellStyle name="F3" xfId="2130" xr:uid="{00000000-0005-0000-0000-000082080000}"/>
    <cellStyle name="F4" xfId="2131" xr:uid="{00000000-0005-0000-0000-000083080000}"/>
    <cellStyle name="F5" xfId="2132" xr:uid="{00000000-0005-0000-0000-000084080000}"/>
    <cellStyle name="F6" xfId="2133" xr:uid="{00000000-0005-0000-0000-000085080000}"/>
    <cellStyle name="F7" xfId="2134" xr:uid="{00000000-0005-0000-0000-000086080000}"/>
    <cellStyle name="F8" xfId="2135" xr:uid="{00000000-0005-0000-0000-000087080000}"/>
    <cellStyle name="FF_EURO" xfId="2136" xr:uid="{00000000-0005-0000-0000-000088080000}"/>
    <cellStyle name="First Maintenance" xfId="2137" xr:uid="{00000000-0005-0000-0000-000089080000}"/>
    <cellStyle name="Fixed" xfId="2138" xr:uid="{00000000-0005-0000-0000-00008A080000}"/>
    <cellStyle name="Fixed [0]" xfId="2139" xr:uid="{00000000-0005-0000-0000-00008B080000}"/>
    <cellStyle name="Fixed_2+10 revenue forecast" xfId="2140" xr:uid="{00000000-0005-0000-0000-00008C080000}"/>
    <cellStyle name="Fixed2 - Style2" xfId="2141" xr:uid="{00000000-0005-0000-0000-00008D080000}"/>
    <cellStyle name="Fixed4 - Style3" xfId="2142" xr:uid="{00000000-0005-0000-0000-00008E080000}"/>
    <cellStyle name="Fixlong" xfId="2143" xr:uid="{00000000-0005-0000-0000-00008F080000}"/>
    <cellStyle name="footnote" xfId="2144" xr:uid="{00000000-0005-0000-0000-000090080000}"/>
    <cellStyle name="footnote2" xfId="2145" xr:uid="{00000000-0005-0000-0000-000091080000}"/>
    <cellStyle name="Footnotes" xfId="2146" xr:uid="{00000000-0005-0000-0000-000092080000}"/>
    <cellStyle name="Formula" xfId="2147" xr:uid="{00000000-0005-0000-0000-000093080000}"/>
    <cellStyle name="Good 2" xfId="2148" xr:uid="{00000000-0005-0000-0000-000094080000}"/>
    <cellStyle name="Good 3" xfId="3036" xr:uid="{00000000-0005-0000-0000-000095080000}"/>
    <cellStyle name="Green" xfId="2149" xr:uid="{00000000-0005-0000-0000-000096080000}"/>
    <cellStyle name="Grey" xfId="2150" xr:uid="{00000000-0005-0000-0000-000097080000}"/>
    <cellStyle name="Grey 2" xfId="2151" xr:uid="{00000000-0005-0000-0000-000098080000}"/>
    <cellStyle name="h" xfId="2152" xr:uid="{00000000-0005-0000-0000-000099080000}"/>
    <cellStyle name="Hard Percent" xfId="2153" xr:uid="{00000000-0005-0000-0000-00009A080000}"/>
    <cellStyle name="head1" xfId="2154" xr:uid="{00000000-0005-0000-0000-00009B080000}"/>
    <cellStyle name="head2" xfId="2155" xr:uid="{00000000-0005-0000-0000-00009C080000}"/>
    <cellStyle name="Header" xfId="2156" xr:uid="{00000000-0005-0000-0000-00009D080000}"/>
    <cellStyle name="Header1" xfId="2157" xr:uid="{00000000-0005-0000-0000-00009E080000}"/>
    <cellStyle name="Header1 2" xfId="3076" xr:uid="{00000000-0005-0000-0000-00009F080000}"/>
    <cellStyle name="Header2" xfId="2158" xr:uid="{00000000-0005-0000-0000-0000A0080000}"/>
    <cellStyle name="Header2 2" xfId="3077" xr:uid="{00000000-0005-0000-0000-0000A1080000}"/>
    <cellStyle name="headers" xfId="2159" xr:uid="{00000000-0005-0000-0000-0000A2080000}"/>
    <cellStyle name="HeaderShading" xfId="2160" xr:uid="{00000000-0005-0000-0000-0000A3080000}"/>
    <cellStyle name="heading" xfId="2161" xr:uid="{00000000-0005-0000-0000-0000A4080000}"/>
    <cellStyle name="Heading 1 2" xfId="2162" xr:uid="{00000000-0005-0000-0000-0000A5080000}"/>
    <cellStyle name="Heading 1 3" xfId="3037" xr:uid="{00000000-0005-0000-0000-0000A6080000}"/>
    <cellStyle name="Heading 2 2" xfId="2163" xr:uid="{00000000-0005-0000-0000-0000A7080000}"/>
    <cellStyle name="Heading 2 3" xfId="3038" xr:uid="{00000000-0005-0000-0000-0000A8080000}"/>
    <cellStyle name="Heading 3 2" xfId="2164" xr:uid="{00000000-0005-0000-0000-0000A9080000}"/>
    <cellStyle name="Heading 3 3" xfId="3039" xr:uid="{00000000-0005-0000-0000-0000AA080000}"/>
    <cellStyle name="Heading 4 2" xfId="2165" xr:uid="{00000000-0005-0000-0000-0000AB080000}"/>
    <cellStyle name="Heading 4 3" xfId="3040" xr:uid="{00000000-0005-0000-0000-0000AC080000}"/>
    <cellStyle name="Heading Left" xfId="2166" xr:uid="{00000000-0005-0000-0000-0000AD080000}"/>
    <cellStyle name="Heading Right" xfId="2167" xr:uid="{00000000-0005-0000-0000-0000AE080000}"/>
    <cellStyle name="heading1" xfId="2168" xr:uid="{00000000-0005-0000-0000-0000AF080000}"/>
    <cellStyle name="heading2" xfId="2169" xr:uid="{00000000-0005-0000-0000-0000B0080000}"/>
    <cellStyle name="HeadingB" xfId="2170" xr:uid="{00000000-0005-0000-0000-0000B1080000}"/>
    <cellStyle name="HeadingBU" xfId="2171" xr:uid="{00000000-0005-0000-0000-0000B2080000}"/>
    <cellStyle name="HEADINGS" xfId="2172" xr:uid="{00000000-0005-0000-0000-0000B3080000}"/>
    <cellStyle name="HEADINGSTOP" xfId="2173" xr:uid="{00000000-0005-0000-0000-0000B4080000}"/>
    <cellStyle name="HIDDEN" xfId="2174" xr:uid="{00000000-0005-0000-0000-0000B5080000}"/>
    <cellStyle name="Hide" xfId="2175" xr:uid="{00000000-0005-0000-0000-0000B6080000}"/>
    <cellStyle name="imput" xfId="2176" xr:uid="{00000000-0005-0000-0000-0000B7080000}"/>
    <cellStyle name="Input [yellow]" xfId="2177" xr:uid="{00000000-0005-0000-0000-0000B8080000}"/>
    <cellStyle name="Input [yellow] 2" xfId="2178" xr:uid="{00000000-0005-0000-0000-0000B9080000}"/>
    <cellStyle name="Input 2" xfId="2179" xr:uid="{00000000-0005-0000-0000-0000BA080000}"/>
    <cellStyle name="Input 3" xfId="3041" xr:uid="{00000000-0005-0000-0000-0000BB080000}"/>
    <cellStyle name="Input Currency" xfId="2180" xr:uid="{00000000-0005-0000-0000-0000BC080000}"/>
    <cellStyle name="Input Date" xfId="2181" xr:uid="{00000000-0005-0000-0000-0000BD080000}"/>
    <cellStyle name="Input Fixed [0]" xfId="2182" xr:uid="{00000000-0005-0000-0000-0000BE080000}"/>
    <cellStyle name="Input Normal" xfId="2183" xr:uid="{00000000-0005-0000-0000-0000BF080000}"/>
    <cellStyle name="Input Percent" xfId="2184" xr:uid="{00000000-0005-0000-0000-0000C0080000}"/>
    <cellStyle name="Input Percent [2]" xfId="2185" xr:uid="{00000000-0005-0000-0000-0000C1080000}"/>
    <cellStyle name="Input Titles" xfId="2186" xr:uid="{00000000-0005-0000-0000-0000C2080000}"/>
    <cellStyle name="Input1" xfId="2187" xr:uid="{00000000-0005-0000-0000-0000C3080000}"/>
    <cellStyle name="Input2" xfId="2188" xr:uid="{00000000-0005-0000-0000-0000C4080000}"/>
    <cellStyle name="InputBlueFont" xfId="2189" xr:uid="{00000000-0005-0000-0000-0000C5080000}"/>
    <cellStyle name="InputBlueFontLocked" xfId="2190" xr:uid="{00000000-0005-0000-0000-0000C6080000}"/>
    <cellStyle name="InputNumberA" xfId="2191" xr:uid="{00000000-0005-0000-0000-0000C7080000}"/>
    <cellStyle name="InputNumberB" xfId="2192" xr:uid="{00000000-0005-0000-0000-0000C8080000}"/>
    <cellStyle name="InputOptional" xfId="2193" xr:uid="{00000000-0005-0000-0000-0000C9080000}"/>
    <cellStyle name="InputPercentA" xfId="2194" xr:uid="{00000000-0005-0000-0000-0000CA080000}"/>
    <cellStyle name="InputPercentB" xfId="2195" xr:uid="{00000000-0005-0000-0000-0000CB080000}"/>
    <cellStyle name="InputRequired" xfId="2196" xr:uid="{00000000-0005-0000-0000-0000CC080000}"/>
    <cellStyle name="IntInput" xfId="2197" xr:uid="{00000000-0005-0000-0000-0000CD080000}"/>
    <cellStyle name="IntInputBk" xfId="2198" xr:uid="{00000000-0005-0000-0000-0000CE080000}"/>
    <cellStyle name="IntInputBu" xfId="2199" xr:uid="{00000000-0005-0000-0000-0000CF080000}"/>
    <cellStyle name="Italics" xfId="2200" xr:uid="{00000000-0005-0000-0000-0000D0080000}"/>
    <cellStyle name="Item" xfId="2201" xr:uid="{00000000-0005-0000-0000-0000D1080000}"/>
    <cellStyle name="Item 8" xfId="2202" xr:uid="{00000000-0005-0000-0000-0000D2080000}"/>
    <cellStyle name="Item 8 left" xfId="2203" xr:uid="{00000000-0005-0000-0000-0000D3080000}"/>
    <cellStyle name="Item 8 long date" xfId="2204" xr:uid="{00000000-0005-0000-0000-0000D4080000}"/>
    <cellStyle name="Item 8 long date center" xfId="2205" xr:uid="{00000000-0005-0000-0000-0000D5080000}"/>
    <cellStyle name="Item 8 long date_MHD_Pierce County Revised Budgets 9-24-09_jat" xfId="2206" xr:uid="{00000000-0005-0000-0000-0000D6080000}"/>
    <cellStyle name="Item 8 right" xfId="2207" xr:uid="{00000000-0005-0000-0000-0000D7080000}"/>
    <cellStyle name="Item 8_MHD_Pierce County Revised Budgets 9-24-09_jat" xfId="2208" xr:uid="{00000000-0005-0000-0000-0000D8080000}"/>
    <cellStyle name="Item bold" xfId="2209" xr:uid="{00000000-0005-0000-0000-0000D9080000}"/>
    <cellStyle name="Item centered" xfId="2210" xr:uid="{00000000-0005-0000-0000-0000DA080000}"/>
    <cellStyle name="Item centered accross" xfId="2211" xr:uid="{00000000-0005-0000-0000-0000DB080000}"/>
    <cellStyle name="Item centered accross bold" xfId="2212" xr:uid="{00000000-0005-0000-0000-0000DC080000}"/>
    <cellStyle name="Item centered accross_Report 3" xfId="2213" xr:uid="{00000000-0005-0000-0000-0000DD080000}"/>
    <cellStyle name="Item centered bold" xfId="2214" xr:uid="{00000000-0005-0000-0000-0000DE080000}"/>
    <cellStyle name="Item centered bold wrap" xfId="2215" xr:uid="{00000000-0005-0000-0000-0000DF080000}"/>
    <cellStyle name="Item centered bold_Report 3" xfId="2216" xr:uid="{00000000-0005-0000-0000-0000E0080000}"/>
    <cellStyle name="Item centered vc" xfId="2217" xr:uid="{00000000-0005-0000-0000-0000E1080000}"/>
    <cellStyle name="Item centered_Report 3" xfId="2218" xr:uid="{00000000-0005-0000-0000-0000E2080000}"/>
    <cellStyle name="Item_Report 3" xfId="2219" xr:uid="{00000000-0005-0000-0000-0000E3080000}"/>
    <cellStyle name="KPMG Heading 1" xfId="2220" xr:uid="{00000000-0005-0000-0000-0000E4080000}"/>
    <cellStyle name="KPMG Heading 2" xfId="2221" xr:uid="{00000000-0005-0000-0000-0000E5080000}"/>
    <cellStyle name="KPMG Heading 3" xfId="2222" xr:uid="{00000000-0005-0000-0000-0000E6080000}"/>
    <cellStyle name="KPMG Heading 4" xfId="2223" xr:uid="{00000000-0005-0000-0000-0000E7080000}"/>
    <cellStyle name="KPMG Normal" xfId="2224" xr:uid="{00000000-0005-0000-0000-0000E8080000}"/>
    <cellStyle name="KPMG Normal Text" xfId="2225" xr:uid="{00000000-0005-0000-0000-0000E9080000}"/>
    <cellStyle name="KPMG Normal_Report 3" xfId="2226" xr:uid="{00000000-0005-0000-0000-0000EA080000}"/>
    <cellStyle name="Labels" xfId="2227" xr:uid="{00000000-0005-0000-0000-0000EB080000}"/>
    <cellStyle name="Lable8Left" xfId="2228" xr:uid="{00000000-0005-0000-0000-0000EC080000}"/>
    <cellStyle name="Legal 8½ x 14 in" xfId="2229" xr:uid="{00000000-0005-0000-0000-0000ED080000}"/>
    <cellStyle name="Level 1" xfId="2230" xr:uid="{00000000-0005-0000-0000-0000EE080000}"/>
    <cellStyle name="Level 2" xfId="2231" xr:uid="{00000000-0005-0000-0000-0000EF080000}"/>
    <cellStyle name="Level 3" xfId="2232" xr:uid="{00000000-0005-0000-0000-0000F0080000}"/>
    <cellStyle name="Line" xfId="2233" xr:uid="{00000000-0005-0000-0000-0000F1080000}"/>
    <cellStyle name="LineItem" xfId="2234" xr:uid="{00000000-0005-0000-0000-0000F2080000}"/>
    <cellStyle name="Lines" xfId="2235" xr:uid="{00000000-0005-0000-0000-0000F3080000}"/>
    <cellStyle name="Linked" xfId="2236" xr:uid="{00000000-0005-0000-0000-0000F4080000}"/>
    <cellStyle name="Linked Cell 2" xfId="2237" xr:uid="{00000000-0005-0000-0000-0000F5080000}"/>
    <cellStyle name="Linked Cell 3" xfId="3042" xr:uid="{00000000-0005-0000-0000-0000F6080000}"/>
    <cellStyle name="m" xfId="2238" xr:uid="{00000000-0005-0000-0000-0000F7080000}"/>
    <cellStyle name="m_Report 3" xfId="2239" xr:uid="{00000000-0005-0000-0000-0000F8080000}"/>
    <cellStyle name="m_Sheet2" xfId="2240" xr:uid="{00000000-0005-0000-0000-0000F9080000}"/>
    <cellStyle name="m_Sheet3" xfId="2241" xr:uid="{00000000-0005-0000-0000-0000FA080000}"/>
    <cellStyle name="Map Labels" xfId="2242" xr:uid="{00000000-0005-0000-0000-0000FB080000}"/>
    <cellStyle name="Map Labels 2" xfId="3078" xr:uid="{00000000-0005-0000-0000-0000FC080000}"/>
    <cellStyle name="Map Legend" xfId="2243" xr:uid="{00000000-0005-0000-0000-0000FD080000}"/>
    <cellStyle name="Map Legend 2" xfId="3079" xr:uid="{00000000-0005-0000-0000-0000FE080000}"/>
    <cellStyle name="MIL Currency" xfId="2244" xr:uid="{00000000-0005-0000-0000-0000FF080000}"/>
    <cellStyle name="MIL Date" xfId="2245" xr:uid="{00000000-0005-0000-0000-000000090000}"/>
    <cellStyle name="MIL Header" xfId="2246" xr:uid="{00000000-0005-0000-0000-000001090000}"/>
    <cellStyle name="MIL Person Months" xfId="2247" xr:uid="{00000000-0005-0000-0000-000002090000}"/>
    <cellStyle name="MIL Score" xfId="2248" xr:uid="{00000000-0005-0000-0000-000003090000}"/>
    <cellStyle name="MIL TAT" xfId="2249" xr:uid="{00000000-0005-0000-0000-000004090000}"/>
    <cellStyle name="MIL Top Header" xfId="2250" xr:uid="{00000000-0005-0000-0000-000005090000}"/>
    <cellStyle name="MIL Unique Reference Number" xfId="2251" xr:uid="{00000000-0005-0000-0000-000006090000}"/>
    <cellStyle name="Millares [0]_pldt" xfId="2252" xr:uid="{00000000-0005-0000-0000-000007090000}"/>
    <cellStyle name="Millares_pldt" xfId="2253" xr:uid="{00000000-0005-0000-0000-000008090000}"/>
    <cellStyle name="Millions" xfId="2254" xr:uid="{00000000-0005-0000-0000-000009090000}"/>
    <cellStyle name="MinorSeparator" xfId="2255" xr:uid="{00000000-0005-0000-0000-00000A090000}"/>
    <cellStyle name="mm/dd/yy" xfId="2256" xr:uid="{00000000-0005-0000-0000-00000B090000}"/>
    <cellStyle name="Model" xfId="2257" xr:uid="{00000000-0005-0000-0000-00000C090000}"/>
    <cellStyle name="Moneda [0]_pldt" xfId="2258" xr:uid="{00000000-0005-0000-0000-00000D090000}"/>
    <cellStyle name="Moneda_pldt" xfId="2259" xr:uid="{00000000-0005-0000-0000-00000E090000}"/>
    <cellStyle name="MonthHeader" xfId="2260" xr:uid="{00000000-0005-0000-0000-00000F090000}"/>
    <cellStyle name="MonthLabels" xfId="2261" xr:uid="{00000000-0005-0000-0000-000010090000}"/>
    <cellStyle name="mt" xfId="2262" xr:uid="{00000000-0005-0000-0000-000011090000}"/>
    <cellStyle name="Mult No x" xfId="2263" xr:uid="{00000000-0005-0000-0000-000012090000}"/>
    <cellStyle name="Mult With x" xfId="2264" xr:uid="{00000000-0005-0000-0000-000013090000}"/>
    <cellStyle name="Multiple" xfId="2265" xr:uid="{00000000-0005-0000-0000-000014090000}"/>
    <cellStyle name="Multiple (no x)" xfId="2266" xr:uid="{00000000-0005-0000-0000-000015090000}"/>
    <cellStyle name="Multiple (x)" xfId="2267" xr:uid="{00000000-0005-0000-0000-000016090000}"/>
    <cellStyle name="Multiple [0]" xfId="2268" xr:uid="{00000000-0005-0000-0000-000017090000}"/>
    <cellStyle name="Multiple [1]" xfId="2269" xr:uid="{00000000-0005-0000-0000-000018090000}"/>
    <cellStyle name="Multiple[1]" xfId="2270" xr:uid="{00000000-0005-0000-0000-000019090000}"/>
    <cellStyle name="Multiple_1 Dec" xfId="2271" xr:uid="{00000000-0005-0000-0000-00001A090000}"/>
    <cellStyle name="multiples" xfId="2272" xr:uid="{00000000-0005-0000-0000-00001B090000}"/>
    <cellStyle name="multipoles" xfId="2273" xr:uid="{00000000-0005-0000-0000-00001C090000}"/>
    <cellStyle name="NA is zero" xfId="2274" xr:uid="{00000000-0005-0000-0000-00001D090000}"/>
    <cellStyle name="Neutral 2" xfId="2275" xr:uid="{00000000-0005-0000-0000-00001E090000}"/>
    <cellStyle name="Neutral 3" xfId="3043" xr:uid="{00000000-0005-0000-0000-00001F090000}"/>
    <cellStyle name="NINA" xfId="2276" xr:uid="{00000000-0005-0000-0000-000020090000}"/>
    <cellStyle name="no dec" xfId="2277" xr:uid="{00000000-0005-0000-0000-000021090000}"/>
    <cellStyle name="nonmultiple" xfId="2278" xr:uid="{00000000-0005-0000-0000-000022090000}"/>
    <cellStyle name="norm" xfId="2279" xr:uid="{00000000-0005-0000-0000-000023090000}"/>
    <cellStyle name="norma" xfId="2280" xr:uid="{00000000-0005-0000-0000-000024090000}"/>
    <cellStyle name="Normal" xfId="0" builtinId="0"/>
    <cellStyle name="Normal - Style1" xfId="2281" xr:uid="{00000000-0005-0000-0000-000026090000}"/>
    <cellStyle name="Normal - Style1 2" xfId="2282" xr:uid="{00000000-0005-0000-0000-000027090000}"/>
    <cellStyle name="Normal - Style2" xfId="2283" xr:uid="{00000000-0005-0000-0000-000028090000}"/>
    <cellStyle name="Normal - Style3" xfId="2284" xr:uid="{00000000-0005-0000-0000-000029090000}"/>
    <cellStyle name="Normal - Style4" xfId="2285" xr:uid="{00000000-0005-0000-0000-00002A090000}"/>
    <cellStyle name="Normal - Style5" xfId="2286" xr:uid="{00000000-0005-0000-0000-00002B090000}"/>
    <cellStyle name="Normal - Style6" xfId="2287" xr:uid="{00000000-0005-0000-0000-00002C090000}"/>
    <cellStyle name="Normal - Style7" xfId="2288" xr:uid="{00000000-0005-0000-0000-00002D090000}"/>
    <cellStyle name="Normal - Style8" xfId="2289" xr:uid="{00000000-0005-0000-0000-00002E090000}"/>
    <cellStyle name="Normal [0]" xfId="2290" xr:uid="{00000000-0005-0000-0000-00002F090000}"/>
    <cellStyle name="Normal [1]" xfId="2291" xr:uid="{00000000-0005-0000-0000-000030090000}"/>
    <cellStyle name="Normal [2]" xfId="2292" xr:uid="{00000000-0005-0000-0000-000031090000}"/>
    <cellStyle name="Normal [3]" xfId="2293" xr:uid="{00000000-0005-0000-0000-000032090000}"/>
    <cellStyle name="Normal 10" xfId="2294" xr:uid="{00000000-0005-0000-0000-000033090000}"/>
    <cellStyle name="Normal 100" xfId="2295" xr:uid="{00000000-0005-0000-0000-000034090000}"/>
    <cellStyle name="Normal 100 2" xfId="2296" xr:uid="{00000000-0005-0000-0000-000035090000}"/>
    <cellStyle name="Normal 100_Report 3" xfId="2297" xr:uid="{00000000-0005-0000-0000-000036090000}"/>
    <cellStyle name="Normal 101" xfId="2298" xr:uid="{00000000-0005-0000-0000-000037090000}"/>
    <cellStyle name="Normal 101 2" xfId="2299" xr:uid="{00000000-0005-0000-0000-000038090000}"/>
    <cellStyle name="Normal 101_Report 3" xfId="2300" xr:uid="{00000000-0005-0000-0000-000039090000}"/>
    <cellStyle name="Normal 102" xfId="2301" xr:uid="{00000000-0005-0000-0000-00003A090000}"/>
    <cellStyle name="Normal 102 2" xfId="2302" xr:uid="{00000000-0005-0000-0000-00003B090000}"/>
    <cellStyle name="Normal 102_Report 3" xfId="2303" xr:uid="{00000000-0005-0000-0000-00003C090000}"/>
    <cellStyle name="Normal 103" xfId="2304" xr:uid="{00000000-0005-0000-0000-00003D090000}"/>
    <cellStyle name="Normal 103 2" xfId="2305" xr:uid="{00000000-0005-0000-0000-00003E090000}"/>
    <cellStyle name="Normal 103_Report 3" xfId="2306" xr:uid="{00000000-0005-0000-0000-00003F090000}"/>
    <cellStyle name="Normal 104" xfId="2307" xr:uid="{00000000-0005-0000-0000-000040090000}"/>
    <cellStyle name="Normal 104 2" xfId="2308" xr:uid="{00000000-0005-0000-0000-000041090000}"/>
    <cellStyle name="Normal 104_Report 3" xfId="2309" xr:uid="{00000000-0005-0000-0000-000042090000}"/>
    <cellStyle name="Normal 105" xfId="2310" xr:uid="{00000000-0005-0000-0000-000043090000}"/>
    <cellStyle name="Normal 105 2" xfId="2311" xr:uid="{00000000-0005-0000-0000-000044090000}"/>
    <cellStyle name="Normal 105_Report 3" xfId="2312" xr:uid="{00000000-0005-0000-0000-000045090000}"/>
    <cellStyle name="Normal 106" xfId="2313" xr:uid="{00000000-0005-0000-0000-000046090000}"/>
    <cellStyle name="Normal 106 2" xfId="3044" xr:uid="{00000000-0005-0000-0000-000047090000}"/>
    <cellStyle name="Normal 107" xfId="2314" xr:uid="{00000000-0005-0000-0000-000048090000}"/>
    <cellStyle name="Normal 107 2" xfId="2315" xr:uid="{00000000-0005-0000-0000-000049090000}"/>
    <cellStyle name="Normal 107_Report 3" xfId="2316" xr:uid="{00000000-0005-0000-0000-00004A090000}"/>
    <cellStyle name="Normal 108" xfId="2317" xr:uid="{00000000-0005-0000-0000-00004B090000}"/>
    <cellStyle name="Normal 108 2" xfId="2318" xr:uid="{00000000-0005-0000-0000-00004C090000}"/>
    <cellStyle name="Normal 108_Report 3" xfId="2319" xr:uid="{00000000-0005-0000-0000-00004D090000}"/>
    <cellStyle name="Normal 109" xfId="2320" xr:uid="{00000000-0005-0000-0000-00004E090000}"/>
    <cellStyle name="Normal 109 2" xfId="2321" xr:uid="{00000000-0005-0000-0000-00004F090000}"/>
    <cellStyle name="Normal 109_Report 3" xfId="2322" xr:uid="{00000000-0005-0000-0000-000050090000}"/>
    <cellStyle name="Normal 11" xfId="2323" xr:uid="{00000000-0005-0000-0000-000051090000}"/>
    <cellStyle name="Normal 11 2" xfId="2324" xr:uid="{00000000-0005-0000-0000-000052090000}"/>
    <cellStyle name="Normal 11_Report 3" xfId="2325" xr:uid="{00000000-0005-0000-0000-000053090000}"/>
    <cellStyle name="Normal 110" xfId="2326" xr:uid="{00000000-0005-0000-0000-000054090000}"/>
    <cellStyle name="Normal 110 2" xfId="2327" xr:uid="{00000000-0005-0000-0000-000055090000}"/>
    <cellStyle name="Normal 110_Report 3" xfId="2328" xr:uid="{00000000-0005-0000-0000-000056090000}"/>
    <cellStyle name="Normal 111" xfId="2329" xr:uid="{00000000-0005-0000-0000-000057090000}"/>
    <cellStyle name="Normal 111 2" xfId="2330" xr:uid="{00000000-0005-0000-0000-000058090000}"/>
    <cellStyle name="Normal 111_Report 3" xfId="2331" xr:uid="{00000000-0005-0000-0000-000059090000}"/>
    <cellStyle name="Normal 112" xfId="2332" xr:uid="{00000000-0005-0000-0000-00005A090000}"/>
    <cellStyle name="Normal 112 2" xfId="3045" xr:uid="{00000000-0005-0000-0000-00005B090000}"/>
    <cellStyle name="Normal 113" xfId="2333" xr:uid="{00000000-0005-0000-0000-00005C090000}"/>
    <cellStyle name="Normal 113 2" xfId="3046" xr:uid="{00000000-0005-0000-0000-00005D090000}"/>
    <cellStyle name="Normal 114" xfId="3047" xr:uid="{00000000-0005-0000-0000-00005E090000}"/>
    <cellStyle name="Normal 114 2" xfId="3096" xr:uid="{00000000-0005-0000-0000-00005F090000}"/>
    <cellStyle name="Normal 115" xfId="3048" xr:uid="{00000000-0005-0000-0000-000060090000}"/>
    <cellStyle name="Normal 116" xfId="2334" xr:uid="{00000000-0005-0000-0000-000061090000}"/>
    <cellStyle name="Normal 116 2" xfId="2335" xr:uid="{00000000-0005-0000-0000-000062090000}"/>
    <cellStyle name="Normal 116_Report 3" xfId="2336" xr:uid="{00000000-0005-0000-0000-000063090000}"/>
    <cellStyle name="Normal 117" xfId="3080" xr:uid="{00000000-0005-0000-0000-000064090000}"/>
    <cellStyle name="Normal 117 2" xfId="3098" xr:uid="{00000000-0005-0000-0000-000065090000}"/>
    <cellStyle name="Normal 117 2 2" xfId="3100" xr:uid="{00000000-0005-0000-0000-000066090000}"/>
    <cellStyle name="Normal 117 3" xfId="3099" xr:uid="{00000000-0005-0000-0000-000067090000}"/>
    <cellStyle name="Normal 118" xfId="2337" xr:uid="{00000000-0005-0000-0000-000068090000}"/>
    <cellStyle name="Normal 118 2" xfId="2338" xr:uid="{00000000-0005-0000-0000-000069090000}"/>
    <cellStyle name="Normal 118_Report 3" xfId="2339" xr:uid="{00000000-0005-0000-0000-00006A090000}"/>
    <cellStyle name="Normal 119" xfId="2340" xr:uid="{00000000-0005-0000-0000-00006B090000}"/>
    <cellStyle name="Normal 119 2" xfId="2341" xr:uid="{00000000-0005-0000-0000-00006C090000}"/>
    <cellStyle name="Normal 119_Report 3" xfId="2342" xr:uid="{00000000-0005-0000-0000-00006D090000}"/>
    <cellStyle name="Normal 12" xfId="2343" xr:uid="{00000000-0005-0000-0000-00006E090000}"/>
    <cellStyle name="Normal 12 2" xfId="2344" xr:uid="{00000000-0005-0000-0000-00006F090000}"/>
    <cellStyle name="Normal 12_Report 3" xfId="2345" xr:uid="{00000000-0005-0000-0000-000070090000}"/>
    <cellStyle name="Normal 124" xfId="2346" xr:uid="{00000000-0005-0000-0000-000071090000}"/>
    <cellStyle name="Normal 124 2" xfId="2347" xr:uid="{00000000-0005-0000-0000-000072090000}"/>
    <cellStyle name="Normal 124_Report 3" xfId="2348" xr:uid="{00000000-0005-0000-0000-000073090000}"/>
    <cellStyle name="Normal 125" xfId="2349" xr:uid="{00000000-0005-0000-0000-000074090000}"/>
    <cellStyle name="Normal 125 2" xfId="2350" xr:uid="{00000000-0005-0000-0000-000075090000}"/>
    <cellStyle name="Normal 125_Report 3" xfId="2351" xr:uid="{00000000-0005-0000-0000-000076090000}"/>
    <cellStyle name="Normal 127" xfId="2352" xr:uid="{00000000-0005-0000-0000-000077090000}"/>
    <cellStyle name="Normal 127 2" xfId="2353" xr:uid="{00000000-0005-0000-0000-000078090000}"/>
    <cellStyle name="Normal 127_Report 3" xfId="2354" xr:uid="{00000000-0005-0000-0000-000079090000}"/>
    <cellStyle name="Normal 13" xfId="2355" xr:uid="{00000000-0005-0000-0000-00007A090000}"/>
    <cellStyle name="Normal 13 2" xfId="2356" xr:uid="{00000000-0005-0000-0000-00007B090000}"/>
    <cellStyle name="Normal 13_Report 3" xfId="2357" xr:uid="{00000000-0005-0000-0000-00007C090000}"/>
    <cellStyle name="Normal 14" xfId="2358" xr:uid="{00000000-0005-0000-0000-00007D090000}"/>
    <cellStyle name="Normal 14 2" xfId="2359" xr:uid="{00000000-0005-0000-0000-00007E090000}"/>
    <cellStyle name="Normal 14_Report 3" xfId="2360" xr:uid="{00000000-0005-0000-0000-00007F090000}"/>
    <cellStyle name="Normal 15" xfId="2361" xr:uid="{00000000-0005-0000-0000-000080090000}"/>
    <cellStyle name="Normal 15 2" xfId="2362" xr:uid="{00000000-0005-0000-0000-000081090000}"/>
    <cellStyle name="Normal 15_Report 3" xfId="2363" xr:uid="{00000000-0005-0000-0000-000082090000}"/>
    <cellStyle name="Normal 16" xfId="2364" xr:uid="{00000000-0005-0000-0000-000083090000}"/>
    <cellStyle name="Normal 16 2" xfId="2365" xr:uid="{00000000-0005-0000-0000-000084090000}"/>
    <cellStyle name="Normal 16_Report 3" xfId="2366" xr:uid="{00000000-0005-0000-0000-000085090000}"/>
    <cellStyle name="Normal 17" xfId="2367" xr:uid="{00000000-0005-0000-0000-000086090000}"/>
    <cellStyle name="Normal 17 2" xfId="2368" xr:uid="{00000000-0005-0000-0000-000087090000}"/>
    <cellStyle name="Normal 17_Report 3" xfId="2369" xr:uid="{00000000-0005-0000-0000-000088090000}"/>
    <cellStyle name="Normal 18" xfId="2370" xr:uid="{00000000-0005-0000-0000-000089090000}"/>
    <cellStyle name="Normal 18 2" xfId="2371" xr:uid="{00000000-0005-0000-0000-00008A090000}"/>
    <cellStyle name="Normal 18_Report 3" xfId="2372" xr:uid="{00000000-0005-0000-0000-00008B090000}"/>
    <cellStyle name="Normal 19" xfId="2373" xr:uid="{00000000-0005-0000-0000-00008C090000}"/>
    <cellStyle name="Normal 19 2" xfId="2374" xr:uid="{00000000-0005-0000-0000-00008D090000}"/>
    <cellStyle name="Normal 19_Report 3" xfId="2375" xr:uid="{00000000-0005-0000-0000-00008E090000}"/>
    <cellStyle name="Normal 2" xfId="2376" xr:uid="{00000000-0005-0000-0000-00008F090000}"/>
    <cellStyle name="Normal 2 2" xfId="2377" xr:uid="{00000000-0005-0000-0000-000090090000}"/>
    <cellStyle name="Normal 2 2 2" xfId="2378" xr:uid="{00000000-0005-0000-0000-000091090000}"/>
    <cellStyle name="Normal 2 2 2 2" xfId="3081" xr:uid="{00000000-0005-0000-0000-000092090000}"/>
    <cellStyle name="Normal 2 2 3" xfId="3082" xr:uid="{00000000-0005-0000-0000-000093090000}"/>
    <cellStyle name="Normal 2 2_Report 3" xfId="2379" xr:uid="{00000000-0005-0000-0000-000094090000}"/>
    <cellStyle name="Normal 2 3" xfId="2380" xr:uid="{00000000-0005-0000-0000-000095090000}"/>
    <cellStyle name="Normal 2 3 2" xfId="3083" xr:uid="{00000000-0005-0000-0000-000096090000}"/>
    <cellStyle name="Normal 2 4" xfId="3084" xr:uid="{00000000-0005-0000-0000-000097090000}"/>
    <cellStyle name="Normal 2_2013-05-30,_AMG_PS185_2013_Q1" xfId="2381" xr:uid="{00000000-0005-0000-0000-000098090000}"/>
    <cellStyle name="Normal 20" xfId="2382" xr:uid="{00000000-0005-0000-0000-000099090000}"/>
    <cellStyle name="Normal 20 2" xfId="2383" xr:uid="{00000000-0005-0000-0000-00009A090000}"/>
    <cellStyle name="Normal 20_Report 3" xfId="2384" xr:uid="{00000000-0005-0000-0000-00009B090000}"/>
    <cellStyle name="Normal 21" xfId="2385" xr:uid="{00000000-0005-0000-0000-00009C090000}"/>
    <cellStyle name="Normal 21 2" xfId="2386" xr:uid="{00000000-0005-0000-0000-00009D090000}"/>
    <cellStyle name="Normal 21_Report 3" xfId="2387" xr:uid="{00000000-0005-0000-0000-00009E090000}"/>
    <cellStyle name="Normal 22" xfId="2388" xr:uid="{00000000-0005-0000-0000-00009F090000}"/>
    <cellStyle name="Normal 22 2" xfId="2389" xr:uid="{00000000-0005-0000-0000-0000A0090000}"/>
    <cellStyle name="Normal 22_Report 3" xfId="2390" xr:uid="{00000000-0005-0000-0000-0000A1090000}"/>
    <cellStyle name="Normal 23" xfId="2391" xr:uid="{00000000-0005-0000-0000-0000A2090000}"/>
    <cellStyle name="Normal 24" xfId="2392" xr:uid="{00000000-0005-0000-0000-0000A3090000}"/>
    <cellStyle name="Normal 24 2" xfId="2393" xr:uid="{00000000-0005-0000-0000-0000A4090000}"/>
    <cellStyle name="Normal 24_Report 3" xfId="2394" xr:uid="{00000000-0005-0000-0000-0000A5090000}"/>
    <cellStyle name="Normal 25" xfId="2395" xr:uid="{00000000-0005-0000-0000-0000A6090000}"/>
    <cellStyle name="Normal 25 2" xfId="2396" xr:uid="{00000000-0005-0000-0000-0000A7090000}"/>
    <cellStyle name="Normal 25_Report 3" xfId="2397" xr:uid="{00000000-0005-0000-0000-0000A8090000}"/>
    <cellStyle name="Normal 26" xfId="2398" xr:uid="{00000000-0005-0000-0000-0000A9090000}"/>
    <cellStyle name="Normal 26 2" xfId="2399" xr:uid="{00000000-0005-0000-0000-0000AA090000}"/>
    <cellStyle name="Normal 26_Report 3" xfId="2400" xr:uid="{00000000-0005-0000-0000-0000AB090000}"/>
    <cellStyle name="Normal 27" xfId="2401" xr:uid="{00000000-0005-0000-0000-0000AC090000}"/>
    <cellStyle name="Normal 27 2" xfId="2402" xr:uid="{00000000-0005-0000-0000-0000AD090000}"/>
    <cellStyle name="Normal 27_Report 3" xfId="2403" xr:uid="{00000000-0005-0000-0000-0000AE090000}"/>
    <cellStyle name="Normal 28" xfId="2404" xr:uid="{00000000-0005-0000-0000-0000AF090000}"/>
    <cellStyle name="Normal 28 2" xfId="2405" xr:uid="{00000000-0005-0000-0000-0000B0090000}"/>
    <cellStyle name="Normal 28_Report 3" xfId="2406" xr:uid="{00000000-0005-0000-0000-0000B1090000}"/>
    <cellStyle name="Normal 29" xfId="2407" xr:uid="{00000000-0005-0000-0000-0000B2090000}"/>
    <cellStyle name="Normal 29 2" xfId="2408" xr:uid="{00000000-0005-0000-0000-0000B3090000}"/>
    <cellStyle name="Normal 29_Report 3" xfId="2409" xr:uid="{00000000-0005-0000-0000-0000B4090000}"/>
    <cellStyle name="Normal 3" xfId="2410" xr:uid="{00000000-0005-0000-0000-0000B5090000}"/>
    <cellStyle name="Normal 3 2" xfId="2411" xr:uid="{00000000-0005-0000-0000-0000B6090000}"/>
    <cellStyle name="Normal 3 2 2" xfId="3085" xr:uid="{00000000-0005-0000-0000-0000B7090000}"/>
    <cellStyle name="Normal 3 3" xfId="2412" xr:uid="{00000000-0005-0000-0000-0000B8090000}"/>
    <cellStyle name="Normal 3 3 2" xfId="2413" xr:uid="{00000000-0005-0000-0000-0000B9090000}"/>
    <cellStyle name="Normal 3 3 2 2" xfId="3086" xr:uid="{00000000-0005-0000-0000-0000BA090000}"/>
    <cellStyle name="Normal 3 3 3" xfId="3087" xr:uid="{00000000-0005-0000-0000-0000BB090000}"/>
    <cellStyle name="Normal 3 3_CoLTS DRAFT Mock Up 20130716 formula 03 version" xfId="2414" xr:uid="{00000000-0005-0000-0000-0000BC090000}"/>
    <cellStyle name="Normal 3 4" xfId="3088" xr:uid="{00000000-0005-0000-0000-0000BD090000}"/>
    <cellStyle name="Normal 3_Date of Payment 2 Yr. Rollback" xfId="2415" xr:uid="{00000000-0005-0000-0000-0000BE090000}"/>
    <cellStyle name="Normal 30" xfId="2416" xr:uid="{00000000-0005-0000-0000-0000BF090000}"/>
    <cellStyle name="Normal 30 2" xfId="2417" xr:uid="{00000000-0005-0000-0000-0000C0090000}"/>
    <cellStyle name="Normal 30_Report 3" xfId="2418" xr:uid="{00000000-0005-0000-0000-0000C1090000}"/>
    <cellStyle name="Normal 31" xfId="2419" xr:uid="{00000000-0005-0000-0000-0000C2090000}"/>
    <cellStyle name="Normal 31 2" xfId="2420" xr:uid="{00000000-0005-0000-0000-0000C3090000}"/>
    <cellStyle name="Normal 31_Report 3" xfId="2421" xr:uid="{00000000-0005-0000-0000-0000C4090000}"/>
    <cellStyle name="Normal 32" xfId="2422" xr:uid="{00000000-0005-0000-0000-0000C5090000}"/>
    <cellStyle name="Normal 32 2" xfId="2423" xr:uid="{00000000-0005-0000-0000-0000C6090000}"/>
    <cellStyle name="Normal 32_Report 3" xfId="2424" xr:uid="{00000000-0005-0000-0000-0000C7090000}"/>
    <cellStyle name="Normal 33" xfId="2425" xr:uid="{00000000-0005-0000-0000-0000C8090000}"/>
    <cellStyle name="Normal 33 2" xfId="2426" xr:uid="{00000000-0005-0000-0000-0000C9090000}"/>
    <cellStyle name="Normal 33_Report 3" xfId="2427" xr:uid="{00000000-0005-0000-0000-0000CA090000}"/>
    <cellStyle name="Normal 34" xfId="2428" xr:uid="{00000000-0005-0000-0000-0000CB090000}"/>
    <cellStyle name="Normal 35" xfId="2429" xr:uid="{00000000-0005-0000-0000-0000CC090000}"/>
    <cellStyle name="Normal 36" xfId="2430" xr:uid="{00000000-0005-0000-0000-0000CD090000}"/>
    <cellStyle name="Normal 37" xfId="2431" xr:uid="{00000000-0005-0000-0000-0000CE090000}"/>
    <cellStyle name="Normal 37 2" xfId="2432" xr:uid="{00000000-0005-0000-0000-0000CF090000}"/>
    <cellStyle name="Normal 37_Report 3" xfId="2433" xr:uid="{00000000-0005-0000-0000-0000D0090000}"/>
    <cellStyle name="Normal 38" xfId="2434" xr:uid="{00000000-0005-0000-0000-0000D1090000}"/>
    <cellStyle name="Normal 39" xfId="2435" xr:uid="{00000000-0005-0000-0000-0000D2090000}"/>
    <cellStyle name="Normal 4" xfId="2436" xr:uid="{00000000-0005-0000-0000-0000D3090000}"/>
    <cellStyle name="Normal 4 2" xfId="2437" xr:uid="{00000000-0005-0000-0000-0000D4090000}"/>
    <cellStyle name="Normal 4 3" xfId="3089" xr:uid="{00000000-0005-0000-0000-0000D5090000}"/>
    <cellStyle name="Normal 4_Date of Payment 2 Yr. Rollback" xfId="2438" xr:uid="{00000000-0005-0000-0000-0000D6090000}"/>
    <cellStyle name="Normal 40" xfId="2439" xr:uid="{00000000-0005-0000-0000-0000D7090000}"/>
    <cellStyle name="Normal 40 2" xfId="3090" xr:uid="{00000000-0005-0000-0000-0000D8090000}"/>
    <cellStyle name="Normal 41" xfId="2440" xr:uid="{00000000-0005-0000-0000-0000D9090000}"/>
    <cellStyle name="Normal 41 2" xfId="2441" xr:uid="{00000000-0005-0000-0000-0000DA090000}"/>
    <cellStyle name="Normal 41_Report 3" xfId="2442" xr:uid="{00000000-0005-0000-0000-0000DB090000}"/>
    <cellStyle name="Normal 42" xfId="2443" xr:uid="{00000000-0005-0000-0000-0000DC090000}"/>
    <cellStyle name="Normal 42 2" xfId="2444" xr:uid="{00000000-0005-0000-0000-0000DD090000}"/>
    <cellStyle name="Normal 42_Report 3" xfId="2445" xr:uid="{00000000-0005-0000-0000-0000DE090000}"/>
    <cellStyle name="Normal 43" xfId="2446" xr:uid="{00000000-0005-0000-0000-0000DF090000}"/>
    <cellStyle name="Normal 43 2" xfId="2447" xr:uid="{00000000-0005-0000-0000-0000E0090000}"/>
    <cellStyle name="Normal 43_Report 3" xfId="2448" xr:uid="{00000000-0005-0000-0000-0000E1090000}"/>
    <cellStyle name="Normal 44" xfId="2449" xr:uid="{00000000-0005-0000-0000-0000E2090000}"/>
    <cellStyle name="Normal 44 2" xfId="2450" xr:uid="{00000000-0005-0000-0000-0000E3090000}"/>
    <cellStyle name="Normal 44_Report 3" xfId="2451" xr:uid="{00000000-0005-0000-0000-0000E4090000}"/>
    <cellStyle name="Normal 45" xfId="2452" xr:uid="{00000000-0005-0000-0000-0000E5090000}"/>
    <cellStyle name="Normal 45 2" xfId="2453" xr:uid="{00000000-0005-0000-0000-0000E6090000}"/>
    <cellStyle name="Normal 45_Report 3" xfId="2454" xr:uid="{00000000-0005-0000-0000-0000E7090000}"/>
    <cellStyle name="Normal 46" xfId="2455" xr:uid="{00000000-0005-0000-0000-0000E8090000}"/>
    <cellStyle name="Normal 46 2" xfId="2456" xr:uid="{00000000-0005-0000-0000-0000E9090000}"/>
    <cellStyle name="Normal 46_Report 3" xfId="2457" xr:uid="{00000000-0005-0000-0000-0000EA090000}"/>
    <cellStyle name="Normal 47" xfId="2458" xr:uid="{00000000-0005-0000-0000-0000EB090000}"/>
    <cellStyle name="Normal 47 2" xfId="2459" xr:uid="{00000000-0005-0000-0000-0000EC090000}"/>
    <cellStyle name="Normal 47_Report 3" xfId="2460" xr:uid="{00000000-0005-0000-0000-0000ED090000}"/>
    <cellStyle name="Normal 48" xfId="2461" xr:uid="{00000000-0005-0000-0000-0000EE090000}"/>
    <cellStyle name="Normal 48 2" xfId="2462" xr:uid="{00000000-0005-0000-0000-0000EF090000}"/>
    <cellStyle name="Normal 48_Report 3" xfId="2463" xr:uid="{00000000-0005-0000-0000-0000F0090000}"/>
    <cellStyle name="Normal 49" xfId="2464" xr:uid="{00000000-0005-0000-0000-0000F1090000}"/>
    <cellStyle name="Normal 49 2" xfId="2465" xr:uid="{00000000-0005-0000-0000-0000F2090000}"/>
    <cellStyle name="Normal 49_Report 3" xfId="2466" xr:uid="{00000000-0005-0000-0000-0000F3090000}"/>
    <cellStyle name="Normal 5" xfId="2467" xr:uid="{00000000-0005-0000-0000-0000F4090000}"/>
    <cellStyle name="Normal 5 2" xfId="2468" xr:uid="{00000000-0005-0000-0000-0000F5090000}"/>
    <cellStyle name="Normal 5 3" xfId="3091" xr:uid="{00000000-0005-0000-0000-0000F6090000}"/>
    <cellStyle name="Normal 5_Report 3" xfId="2469" xr:uid="{00000000-0005-0000-0000-0000F7090000}"/>
    <cellStyle name="Normal 50" xfId="2470" xr:uid="{00000000-0005-0000-0000-0000F8090000}"/>
    <cellStyle name="Normal 50 2" xfId="2471" xr:uid="{00000000-0005-0000-0000-0000F9090000}"/>
    <cellStyle name="Normal 50_Report 3" xfId="2472" xr:uid="{00000000-0005-0000-0000-0000FA090000}"/>
    <cellStyle name="Normal 51" xfId="2473" xr:uid="{00000000-0005-0000-0000-0000FB090000}"/>
    <cellStyle name="Normal 51 2" xfId="2474" xr:uid="{00000000-0005-0000-0000-0000FC090000}"/>
    <cellStyle name="Normal 51_Report 3" xfId="2475" xr:uid="{00000000-0005-0000-0000-0000FD090000}"/>
    <cellStyle name="Normal 52" xfId="2476" xr:uid="{00000000-0005-0000-0000-0000FE090000}"/>
    <cellStyle name="Normal 52 2" xfId="2477" xr:uid="{00000000-0005-0000-0000-0000FF090000}"/>
    <cellStyle name="Normal 52_Report 3" xfId="2478" xr:uid="{00000000-0005-0000-0000-0000000A0000}"/>
    <cellStyle name="Normal 53" xfId="2479" xr:uid="{00000000-0005-0000-0000-0000010A0000}"/>
    <cellStyle name="Normal 53 2" xfId="2480" xr:uid="{00000000-0005-0000-0000-0000020A0000}"/>
    <cellStyle name="Normal 53_Report 3" xfId="2481" xr:uid="{00000000-0005-0000-0000-0000030A0000}"/>
    <cellStyle name="Normal 54" xfId="2482" xr:uid="{00000000-0005-0000-0000-0000040A0000}"/>
    <cellStyle name="Normal 54 2" xfId="2483" xr:uid="{00000000-0005-0000-0000-0000050A0000}"/>
    <cellStyle name="Normal 54_Report 3" xfId="2484" xr:uid="{00000000-0005-0000-0000-0000060A0000}"/>
    <cellStyle name="Normal 55" xfId="2485" xr:uid="{00000000-0005-0000-0000-0000070A0000}"/>
    <cellStyle name="Normal 55 2" xfId="2486" xr:uid="{00000000-0005-0000-0000-0000080A0000}"/>
    <cellStyle name="Normal 55_Report 3" xfId="2487" xr:uid="{00000000-0005-0000-0000-0000090A0000}"/>
    <cellStyle name="Normal 56" xfId="2488" xr:uid="{00000000-0005-0000-0000-00000A0A0000}"/>
    <cellStyle name="Normal 56 2" xfId="2489" xr:uid="{00000000-0005-0000-0000-00000B0A0000}"/>
    <cellStyle name="Normal 56_Report 3" xfId="2490" xr:uid="{00000000-0005-0000-0000-00000C0A0000}"/>
    <cellStyle name="Normal 57" xfId="2491" xr:uid="{00000000-0005-0000-0000-00000D0A0000}"/>
    <cellStyle name="Normal 57 2" xfId="2492" xr:uid="{00000000-0005-0000-0000-00000E0A0000}"/>
    <cellStyle name="Normal 57_Report 3" xfId="2493" xr:uid="{00000000-0005-0000-0000-00000F0A0000}"/>
    <cellStyle name="Normal 58" xfId="2494" xr:uid="{00000000-0005-0000-0000-0000100A0000}"/>
    <cellStyle name="Normal 58 2" xfId="2495" xr:uid="{00000000-0005-0000-0000-0000110A0000}"/>
    <cellStyle name="Normal 58_Report 3" xfId="2496" xr:uid="{00000000-0005-0000-0000-0000120A0000}"/>
    <cellStyle name="Normal 59" xfId="2497" xr:uid="{00000000-0005-0000-0000-0000130A0000}"/>
    <cellStyle name="Normal 59 2" xfId="2498" xr:uid="{00000000-0005-0000-0000-0000140A0000}"/>
    <cellStyle name="Normal 59_Report 3" xfId="2499" xr:uid="{00000000-0005-0000-0000-0000150A0000}"/>
    <cellStyle name="Normal 6" xfId="2500" xr:uid="{00000000-0005-0000-0000-0000160A0000}"/>
    <cellStyle name="Normal 6 2" xfId="3092" xr:uid="{00000000-0005-0000-0000-0000170A0000}"/>
    <cellStyle name="Normal 60" xfId="2501" xr:uid="{00000000-0005-0000-0000-0000180A0000}"/>
    <cellStyle name="Normal 60 2" xfId="2502" xr:uid="{00000000-0005-0000-0000-0000190A0000}"/>
    <cellStyle name="Normal 60_Report 3" xfId="2503" xr:uid="{00000000-0005-0000-0000-00001A0A0000}"/>
    <cellStyle name="Normal 61" xfId="2504" xr:uid="{00000000-0005-0000-0000-00001B0A0000}"/>
    <cellStyle name="Normal 61 2" xfId="2505" xr:uid="{00000000-0005-0000-0000-00001C0A0000}"/>
    <cellStyle name="Normal 61_Report 3" xfId="2506" xr:uid="{00000000-0005-0000-0000-00001D0A0000}"/>
    <cellStyle name="Normal 62" xfId="2507" xr:uid="{00000000-0005-0000-0000-00001E0A0000}"/>
    <cellStyle name="Normal 62 2" xfId="2508" xr:uid="{00000000-0005-0000-0000-00001F0A0000}"/>
    <cellStyle name="Normal 62_Report 3" xfId="2509" xr:uid="{00000000-0005-0000-0000-0000200A0000}"/>
    <cellStyle name="Normal 63" xfId="2510" xr:uid="{00000000-0005-0000-0000-0000210A0000}"/>
    <cellStyle name="Normal 63 2" xfId="2511" xr:uid="{00000000-0005-0000-0000-0000220A0000}"/>
    <cellStyle name="Normal 63_Report 3" xfId="2512" xr:uid="{00000000-0005-0000-0000-0000230A0000}"/>
    <cellStyle name="Normal 64" xfId="2513" xr:uid="{00000000-0005-0000-0000-0000240A0000}"/>
    <cellStyle name="Normal 64 2" xfId="2514" xr:uid="{00000000-0005-0000-0000-0000250A0000}"/>
    <cellStyle name="Normal 64_Report 3" xfId="2515" xr:uid="{00000000-0005-0000-0000-0000260A0000}"/>
    <cellStyle name="Normal 65" xfId="2516" xr:uid="{00000000-0005-0000-0000-0000270A0000}"/>
    <cellStyle name="Normal 65 2" xfId="2517" xr:uid="{00000000-0005-0000-0000-0000280A0000}"/>
    <cellStyle name="Normal 65_Report 3" xfId="2518" xr:uid="{00000000-0005-0000-0000-0000290A0000}"/>
    <cellStyle name="Normal 66" xfId="2519" xr:uid="{00000000-0005-0000-0000-00002A0A0000}"/>
    <cellStyle name="Normal 66 2" xfId="2520" xr:uid="{00000000-0005-0000-0000-00002B0A0000}"/>
    <cellStyle name="Normal 66_Report 3" xfId="2521" xr:uid="{00000000-0005-0000-0000-00002C0A0000}"/>
    <cellStyle name="Normal 67" xfId="2522" xr:uid="{00000000-0005-0000-0000-00002D0A0000}"/>
    <cellStyle name="Normal 67 2" xfId="2523" xr:uid="{00000000-0005-0000-0000-00002E0A0000}"/>
    <cellStyle name="Normal 67_Report 3" xfId="2524" xr:uid="{00000000-0005-0000-0000-00002F0A0000}"/>
    <cellStyle name="Normal 68" xfId="2525" xr:uid="{00000000-0005-0000-0000-0000300A0000}"/>
    <cellStyle name="Normal 68 2" xfId="2526" xr:uid="{00000000-0005-0000-0000-0000310A0000}"/>
    <cellStyle name="Normal 68_Report 3" xfId="2527" xr:uid="{00000000-0005-0000-0000-0000320A0000}"/>
    <cellStyle name="Normal 69" xfId="2528" xr:uid="{00000000-0005-0000-0000-0000330A0000}"/>
    <cellStyle name="Normal 69 2" xfId="2529" xr:uid="{00000000-0005-0000-0000-0000340A0000}"/>
    <cellStyle name="Normal 69_Report 3" xfId="2530" xr:uid="{00000000-0005-0000-0000-0000350A0000}"/>
    <cellStyle name="Normal 7" xfId="2531" xr:uid="{00000000-0005-0000-0000-0000360A0000}"/>
    <cellStyle name="Normal 7 2" xfId="2532" xr:uid="{00000000-0005-0000-0000-0000370A0000}"/>
    <cellStyle name="Normal 7 3" xfId="3049" xr:uid="{00000000-0005-0000-0000-0000380A0000}"/>
    <cellStyle name="Normal 7 4" xfId="3056" xr:uid="{00000000-0005-0000-0000-0000390A0000}"/>
    <cellStyle name="Normal 7_Report 3" xfId="2533" xr:uid="{00000000-0005-0000-0000-00003A0A0000}"/>
    <cellStyle name="Normal 70" xfId="2534" xr:uid="{00000000-0005-0000-0000-00003B0A0000}"/>
    <cellStyle name="Normal 70 2" xfId="2535" xr:uid="{00000000-0005-0000-0000-00003C0A0000}"/>
    <cellStyle name="Normal 70_Report 3" xfId="2536" xr:uid="{00000000-0005-0000-0000-00003D0A0000}"/>
    <cellStyle name="Normal 71" xfId="2537" xr:uid="{00000000-0005-0000-0000-00003E0A0000}"/>
    <cellStyle name="Normal 71 2" xfId="2538" xr:uid="{00000000-0005-0000-0000-00003F0A0000}"/>
    <cellStyle name="Normal 71_Report 3" xfId="2539" xr:uid="{00000000-0005-0000-0000-0000400A0000}"/>
    <cellStyle name="Normal 72" xfId="2540" xr:uid="{00000000-0005-0000-0000-0000410A0000}"/>
    <cellStyle name="Normal 72 2" xfId="2541" xr:uid="{00000000-0005-0000-0000-0000420A0000}"/>
    <cellStyle name="Normal 72_Report 3" xfId="2542" xr:uid="{00000000-0005-0000-0000-0000430A0000}"/>
    <cellStyle name="Normal 73" xfId="2543" xr:uid="{00000000-0005-0000-0000-0000440A0000}"/>
    <cellStyle name="Normal 73 2" xfId="2544" xr:uid="{00000000-0005-0000-0000-0000450A0000}"/>
    <cellStyle name="Normal 73_Report 3" xfId="2545" xr:uid="{00000000-0005-0000-0000-0000460A0000}"/>
    <cellStyle name="Normal 74" xfId="2546" xr:uid="{00000000-0005-0000-0000-0000470A0000}"/>
    <cellStyle name="Normal 74 2" xfId="2547" xr:uid="{00000000-0005-0000-0000-0000480A0000}"/>
    <cellStyle name="Normal 74_Report 3" xfId="2548" xr:uid="{00000000-0005-0000-0000-0000490A0000}"/>
    <cellStyle name="Normal 75" xfId="2549" xr:uid="{00000000-0005-0000-0000-00004A0A0000}"/>
    <cellStyle name="Normal 75 2" xfId="2550" xr:uid="{00000000-0005-0000-0000-00004B0A0000}"/>
    <cellStyle name="Normal 75_Report 3" xfId="2551" xr:uid="{00000000-0005-0000-0000-00004C0A0000}"/>
    <cellStyle name="Normal 76" xfId="2552" xr:uid="{00000000-0005-0000-0000-00004D0A0000}"/>
    <cellStyle name="Normal 76 2" xfId="2553" xr:uid="{00000000-0005-0000-0000-00004E0A0000}"/>
    <cellStyle name="Normal 76_Report 3" xfId="2554" xr:uid="{00000000-0005-0000-0000-00004F0A0000}"/>
    <cellStyle name="Normal 77" xfId="2555" xr:uid="{00000000-0005-0000-0000-0000500A0000}"/>
    <cellStyle name="Normal 77 2" xfId="2556" xr:uid="{00000000-0005-0000-0000-0000510A0000}"/>
    <cellStyle name="Normal 77_Report 3" xfId="2557" xr:uid="{00000000-0005-0000-0000-0000520A0000}"/>
    <cellStyle name="Normal 78" xfId="2558" xr:uid="{00000000-0005-0000-0000-0000530A0000}"/>
    <cellStyle name="Normal 78 2" xfId="2559" xr:uid="{00000000-0005-0000-0000-0000540A0000}"/>
    <cellStyle name="Normal 78_Report 3" xfId="2560" xr:uid="{00000000-0005-0000-0000-0000550A0000}"/>
    <cellStyle name="Normal 79" xfId="2561" xr:uid="{00000000-0005-0000-0000-0000560A0000}"/>
    <cellStyle name="Normal 79 2" xfId="2562" xr:uid="{00000000-0005-0000-0000-0000570A0000}"/>
    <cellStyle name="Normal 79_Report 3" xfId="2563" xr:uid="{00000000-0005-0000-0000-0000580A0000}"/>
    <cellStyle name="Normal 8" xfId="2564" xr:uid="{00000000-0005-0000-0000-0000590A0000}"/>
    <cellStyle name="Normal 8 2" xfId="2565" xr:uid="{00000000-0005-0000-0000-00005A0A0000}"/>
    <cellStyle name="Normal 8_Report 3" xfId="2566" xr:uid="{00000000-0005-0000-0000-00005B0A0000}"/>
    <cellStyle name="Normal 80" xfId="2567" xr:uid="{00000000-0005-0000-0000-00005C0A0000}"/>
    <cellStyle name="Normal 80 2" xfId="2568" xr:uid="{00000000-0005-0000-0000-00005D0A0000}"/>
    <cellStyle name="Normal 80_Report 3" xfId="2569" xr:uid="{00000000-0005-0000-0000-00005E0A0000}"/>
    <cellStyle name="Normal 81" xfId="2570" xr:uid="{00000000-0005-0000-0000-00005F0A0000}"/>
    <cellStyle name="Normal 81 2" xfId="2571" xr:uid="{00000000-0005-0000-0000-0000600A0000}"/>
    <cellStyle name="Normal 81_Report 3" xfId="2572" xr:uid="{00000000-0005-0000-0000-0000610A0000}"/>
    <cellStyle name="Normal 82" xfId="2573" xr:uid="{00000000-0005-0000-0000-0000620A0000}"/>
    <cellStyle name="Normal 82 2" xfId="2574" xr:uid="{00000000-0005-0000-0000-0000630A0000}"/>
    <cellStyle name="Normal 82_Report 3" xfId="2575" xr:uid="{00000000-0005-0000-0000-0000640A0000}"/>
    <cellStyle name="Normal 83" xfId="2576" xr:uid="{00000000-0005-0000-0000-0000650A0000}"/>
    <cellStyle name="Normal 83 2" xfId="2577" xr:uid="{00000000-0005-0000-0000-0000660A0000}"/>
    <cellStyle name="Normal 83_Report 3" xfId="2578" xr:uid="{00000000-0005-0000-0000-0000670A0000}"/>
    <cellStyle name="Normal 84" xfId="2579" xr:uid="{00000000-0005-0000-0000-0000680A0000}"/>
    <cellStyle name="Normal 84 2" xfId="2580" xr:uid="{00000000-0005-0000-0000-0000690A0000}"/>
    <cellStyle name="Normal 84_Report 3" xfId="2581" xr:uid="{00000000-0005-0000-0000-00006A0A0000}"/>
    <cellStyle name="Normal 85" xfId="2582" xr:uid="{00000000-0005-0000-0000-00006B0A0000}"/>
    <cellStyle name="Normal 85 2" xfId="2583" xr:uid="{00000000-0005-0000-0000-00006C0A0000}"/>
    <cellStyle name="Normal 85_Report 3" xfId="2584" xr:uid="{00000000-0005-0000-0000-00006D0A0000}"/>
    <cellStyle name="Normal 86" xfId="2585" xr:uid="{00000000-0005-0000-0000-00006E0A0000}"/>
    <cellStyle name="Normal 86 2" xfId="2586" xr:uid="{00000000-0005-0000-0000-00006F0A0000}"/>
    <cellStyle name="Normal 86_Report 3" xfId="2587" xr:uid="{00000000-0005-0000-0000-0000700A0000}"/>
    <cellStyle name="Normal 87" xfId="2588" xr:uid="{00000000-0005-0000-0000-0000710A0000}"/>
    <cellStyle name="Normal 88" xfId="2589" xr:uid="{00000000-0005-0000-0000-0000720A0000}"/>
    <cellStyle name="Normal 88 2" xfId="2590" xr:uid="{00000000-0005-0000-0000-0000730A0000}"/>
    <cellStyle name="Normal 88_Report 3" xfId="2591" xr:uid="{00000000-0005-0000-0000-0000740A0000}"/>
    <cellStyle name="Normal 89" xfId="2592" xr:uid="{00000000-0005-0000-0000-0000750A0000}"/>
    <cellStyle name="Normal 89 2" xfId="2593" xr:uid="{00000000-0005-0000-0000-0000760A0000}"/>
    <cellStyle name="Normal 89_Report 3" xfId="2594" xr:uid="{00000000-0005-0000-0000-0000770A0000}"/>
    <cellStyle name="Normal 9" xfId="2595" xr:uid="{00000000-0005-0000-0000-0000780A0000}"/>
    <cellStyle name="Normal 9 2" xfId="2596" xr:uid="{00000000-0005-0000-0000-0000790A0000}"/>
    <cellStyle name="Normal 9_Report 3" xfId="2597" xr:uid="{00000000-0005-0000-0000-00007A0A0000}"/>
    <cellStyle name="Normal 90" xfId="2598" xr:uid="{00000000-0005-0000-0000-00007B0A0000}"/>
    <cellStyle name="Normal 90 2" xfId="2599" xr:uid="{00000000-0005-0000-0000-00007C0A0000}"/>
    <cellStyle name="Normal 90_Report 3" xfId="2600" xr:uid="{00000000-0005-0000-0000-00007D0A0000}"/>
    <cellStyle name="Normal 91" xfId="2601" xr:uid="{00000000-0005-0000-0000-00007E0A0000}"/>
    <cellStyle name="Normal 91 2" xfId="2602" xr:uid="{00000000-0005-0000-0000-00007F0A0000}"/>
    <cellStyle name="Normal 91_Report 3" xfId="2603" xr:uid="{00000000-0005-0000-0000-0000800A0000}"/>
    <cellStyle name="Normal 92" xfId="2604" xr:uid="{00000000-0005-0000-0000-0000810A0000}"/>
    <cellStyle name="Normal 93" xfId="2605" xr:uid="{00000000-0005-0000-0000-0000820A0000}"/>
    <cellStyle name="Normal 93 2" xfId="2606" xr:uid="{00000000-0005-0000-0000-0000830A0000}"/>
    <cellStyle name="Normal 93_Report 3" xfId="2607" xr:uid="{00000000-0005-0000-0000-0000840A0000}"/>
    <cellStyle name="Normal 94" xfId="2608" xr:uid="{00000000-0005-0000-0000-0000850A0000}"/>
    <cellStyle name="Normal 94 2" xfId="2609" xr:uid="{00000000-0005-0000-0000-0000860A0000}"/>
    <cellStyle name="Normal 94_Report 3" xfId="2610" xr:uid="{00000000-0005-0000-0000-0000870A0000}"/>
    <cellStyle name="Normal 95" xfId="2611" xr:uid="{00000000-0005-0000-0000-0000880A0000}"/>
    <cellStyle name="Normal 95 2" xfId="2612" xr:uid="{00000000-0005-0000-0000-0000890A0000}"/>
    <cellStyle name="Normal 95_Report 3" xfId="2613" xr:uid="{00000000-0005-0000-0000-00008A0A0000}"/>
    <cellStyle name="Normal 96" xfId="2614" xr:uid="{00000000-0005-0000-0000-00008B0A0000}"/>
    <cellStyle name="Normal 96 2" xfId="2615" xr:uid="{00000000-0005-0000-0000-00008C0A0000}"/>
    <cellStyle name="Normal 96_Report 3" xfId="2616" xr:uid="{00000000-0005-0000-0000-00008D0A0000}"/>
    <cellStyle name="Normal 97" xfId="2617" xr:uid="{00000000-0005-0000-0000-00008E0A0000}"/>
    <cellStyle name="Normal 97 2" xfId="2618" xr:uid="{00000000-0005-0000-0000-00008F0A0000}"/>
    <cellStyle name="Normal 97_Report 3" xfId="2619" xr:uid="{00000000-0005-0000-0000-0000900A0000}"/>
    <cellStyle name="Normal 98" xfId="2620" xr:uid="{00000000-0005-0000-0000-0000910A0000}"/>
    <cellStyle name="Normal 98 2" xfId="2621" xr:uid="{00000000-0005-0000-0000-0000920A0000}"/>
    <cellStyle name="Normal 98_Report 3" xfId="2622" xr:uid="{00000000-0005-0000-0000-0000930A0000}"/>
    <cellStyle name="Normal 99" xfId="2623" xr:uid="{00000000-0005-0000-0000-0000940A0000}"/>
    <cellStyle name="Normal 99 2" xfId="2624" xr:uid="{00000000-0005-0000-0000-0000950A0000}"/>
    <cellStyle name="Normal 99_Report 3" xfId="2625" xr:uid="{00000000-0005-0000-0000-0000960A0000}"/>
    <cellStyle name="Normal Bold" xfId="2626" xr:uid="{00000000-0005-0000-0000-0000970A0000}"/>
    <cellStyle name="Normal Pct" xfId="2627" xr:uid="{00000000-0005-0000-0000-0000980A0000}"/>
    <cellStyle name="Normal^UNEARNED YTD" xfId="2628" xr:uid="{00000000-0005-0000-0000-0000990A0000}"/>
    <cellStyle name="Normal_Capitated Template - BCBS br 2" xfId="2629" xr:uid="{00000000-0005-0000-0000-00009A0A0000}"/>
    <cellStyle name="Normal_Delaware FRR Template v3 Q3 Revised 2" xfId="3057" xr:uid="{00000000-0005-0000-0000-00009B0A0000}"/>
    <cellStyle name="Normal_Delaware FRR Template v3 Q3 Revised_Salud! BH DRAFT Mock Up 20130614" xfId="2630" xr:uid="{00000000-0005-0000-0000-00009C0A0000}"/>
    <cellStyle name="Normal_report~12" xfId="2631" xr:uid="{00000000-0005-0000-0000-00009D0A0000}"/>
    <cellStyle name="Normal_Sheet1" xfId="2632" xr:uid="{00000000-0005-0000-0000-00009E0A0000}"/>
    <cellStyle name="Normal_Sheet1 2" xfId="3101" xr:uid="{00000000-0005-0000-0000-00009F0A0000}"/>
    <cellStyle name="NormalBlue" xfId="2633" xr:uid="{00000000-0005-0000-0000-0000A00A0000}"/>
    <cellStyle name="NormalBold" xfId="2634" xr:uid="{00000000-0005-0000-0000-0000A10A0000}"/>
    <cellStyle name="NormalGB" xfId="2635" xr:uid="{00000000-0005-0000-0000-0000A20A0000}"/>
    <cellStyle name="NormalHelv" xfId="2636" xr:uid="{00000000-0005-0000-0000-0000A30A0000}"/>
    <cellStyle name="NOT" xfId="2637" xr:uid="{00000000-0005-0000-0000-0000A40A0000}"/>
    <cellStyle name="Note 2" xfId="2638" xr:uid="{00000000-0005-0000-0000-0000A50A0000}"/>
    <cellStyle name="Note 3" xfId="3050" xr:uid="{00000000-0005-0000-0000-0000A60A0000}"/>
    <cellStyle name="Notes" xfId="2639" xr:uid="{00000000-0005-0000-0000-0000A70A0000}"/>
    <cellStyle name="Num0Un" xfId="2640" xr:uid="{00000000-0005-0000-0000-0000A80A0000}"/>
    <cellStyle name="Num1" xfId="2641" xr:uid="{00000000-0005-0000-0000-0000A90A0000}"/>
    <cellStyle name="Num1Blue" xfId="2642" xr:uid="{00000000-0005-0000-0000-0000AA0A0000}"/>
    <cellStyle name="Num2" xfId="2643" xr:uid="{00000000-0005-0000-0000-0000AB0A0000}"/>
    <cellStyle name="Num2Un" xfId="2644" xr:uid="{00000000-0005-0000-0000-0000AC0A0000}"/>
    <cellStyle name="Number" xfId="2645" xr:uid="{00000000-0005-0000-0000-0000AD0A0000}"/>
    <cellStyle name="number 1" xfId="2646" xr:uid="{00000000-0005-0000-0000-0000AE0A0000}"/>
    <cellStyle name="number percent" xfId="2647" xr:uid="{00000000-0005-0000-0000-0000AF0A0000}"/>
    <cellStyle name="Number_MHD_Pierce County Revised Budgets 9-24-09_jat" xfId="2648" xr:uid="{00000000-0005-0000-0000-0000B00A0000}"/>
    <cellStyle name="Numbers" xfId="2649" xr:uid="{00000000-0005-0000-0000-0000B10A0000}"/>
    <cellStyle name="Numbers - Bold" xfId="2650" xr:uid="{00000000-0005-0000-0000-0000B20A0000}"/>
    <cellStyle name="Numbers - Bold - Italic" xfId="2651" xr:uid="{00000000-0005-0000-0000-0000B30A0000}"/>
    <cellStyle name="Numbers - Large" xfId="2652" xr:uid="{00000000-0005-0000-0000-0000B40A0000}"/>
    <cellStyle name="Numbers_0+12 Care Solutions WD7 1.10.08 v3 - to SCS" xfId="2653" xr:uid="{00000000-0005-0000-0000-0000B50A0000}"/>
    <cellStyle name="Œ…‹æØ‚è [0.00]_Area" xfId="2654" xr:uid="{00000000-0005-0000-0000-0000B60A0000}"/>
    <cellStyle name="Œ…‹æØ‚è_Area" xfId="2655" xr:uid="{00000000-0005-0000-0000-0000B70A0000}"/>
    <cellStyle name="OSW_ColumnLabels" xfId="2656" xr:uid="{00000000-0005-0000-0000-0000B80A0000}"/>
    <cellStyle name="Output 2" xfId="2657" xr:uid="{00000000-0005-0000-0000-0000B90A0000}"/>
    <cellStyle name="Output 3" xfId="3051" xr:uid="{00000000-0005-0000-0000-0000BA0A0000}"/>
    <cellStyle name="Output Amounts" xfId="2658" xr:uid="{00000000-0005-0000-0000-0000BB0A0000}"/>
    <cellStyle name="Output Column Headings" xfId="2659" xr:uid="{00000000-0005-0000-0000-0000BC0A0000}"/>
    <cellStyle name="Output Line Items" xfId="2660" xr:uid="{00000000-0005-0000-0000-0000BD0A0000}"/>
    <cellStyle name="Output Report Heading" xfId="2661" xr:uid="{00000000-0005-0000-0000-0000BE0A0000}"/>
    <cellStyle name="Output Report Title" xfId="2662" xr:uid="{00000000-0005-0000-0000-0000BF0A0000}"/>
    <cellStyle name="Outputtitle" xfId="2663" xr:uid="{00000000-0005-0000-0000-0000C00A0000}"/>
    <cellStyle name="Page Heading" xfId="2664" xr:uid="{00000000-0005-0000-0000-0000C10A0000}"/>
    <cellStyle name="Page Heading Large" xfId="2665" xr:uid="{00000000-0005-0000-0000-0000C20A0000}"/>
    <cellStyle name="Page Heading Small" xfId="2666" xr:uid="{00000000-0005-0000-0000-0000C30A0000}"/>
    <cellStyle name="Page Heading_Report 3" xfId="2667" xr:uid="{00000000-0005-0000-0000-0000C40A0000}"/>
    <cellStyle name="Page Number" xfId="2668" xr:uid="{00000000-0005-0000-0000-0000C50A0000}"/>
    <cellStyle name="page_title" xfId="2669" xr:uid="{00000000-0005-0000-0000-0000C60A0000}"/>
    <cellStyle name="PB Table Heading" xfId="2670" xr:uid="{00000000-0005-0000-0000-0000C70A0000}"/>
    <cellStyle name="PB Table Highlight1" xfId="2671" xr:uid="{00000000-0005-0000-0000-0000C80A0000}"/>
    <cellStyle name="PB Table Highlight2" xfId="2672" xr:uid="{00000000-0005-0000-0000-0000C90A0000}"/>
    <cellStyle name="PB Table Highlight3" xfId="2673" xr:uid="{00000000-0005-0000-0000-0000CA0A0000}"/>
    <cellStyle name="PB Table Standard Row" xfId="2674" xr:uid="{00000000-0005-0000-0000-0000CB0A0000}"/>
    <cellStyle name="PB Table Subtotal Row" xfId="2675" xr:uid="{00000000-0005-0000-0000-0000CC0A0000}"/>
    <cellStyle name="PB Table Total Row" xfId="2676" xr:uid="{00000000-0005-0000-0000-0000CD0A0000}"/>
    <cellStyle name="Pence" xfId="2677" xr:uid="{00000000-0005-0000-0000-0000CE0A0000}"/>
    <cellStyle name="per 1000" xfId="2678" xr:uid="{00000000-0005-0000-0000-0000CF0A0000}"/>
    <cellStyle name="per.style" xfId="2679" xr:uid="{00000000-0005-0000-0000-0000D00A0000}"/>
    <cellStyle name="Perc1" xfId="2680" xr:uid="{00000000-0005-0000-0000-0000D10A0000}"/>
    <cellStyle name="Percen - Style4" xfId="2681" xr:uid="{00000000-0005-0000-0000-0000D20A0000}"/>
    <cellStyle name="Percent (1)" xfId="2682" xr:uid="{00000000-0005-0000-0000-0000D30A0000}"/>
    <cellStyle name="Percent (2)" xfId="2683" xr:uid="{00000000-0005-0000-0000-0000D40A0000}"/>
    <cellStyle name="Percent [0]" xfId="2684" xr:uid="{00000000-0005-0000-0000-0000D50A0000}"/>
    <cellStyle name="Percent [1]" xfId="2685" xr:uid="{00000000-0005-0000-0000-0000D60A0000}"/>
    <cellStyle name="Percent [2]" xfId="2686" xr:uid="{00000000-0005-0000-0000-0000D70A0000}"/>
    <cellStyle name="Percent [2] 2" xfId="2687" xr:uid="{00000000-0005-0000-0000-0000D80A0000}"/>
    <cellStyle name="Percent 10" xfId="2688" xr:uid="{00000000-0005-0000-0000-0000D90A0000}"/>
    <cellStyle name="Percent 11" xfId="2689" xr:uid="{00000000-0005-0000-0000-0000DA0A0000}"/>
    <cellStyle name="Percent 12" xfId="3097" xr:uid="{00000000-0005-0000-0000-0000DB0A0000}"/>
    <cellStyle name="Percent 2" xfId="2690" xr:uid="{00000000-0005-0000-0000-0000DC0A0000}"/>
    <cellStyle name="Percent 2 2" xfId="2691" xr:uid="{00000000-0005-0000-0000-0000DD0A0000}"/>
    <cellStyle name="Percent 2 3" xfId="2692" xr:uid="{00000000-0005-0000-0000-0000DE0A0000}"/>
    <cellStyle name="Percent 2 4" xfId="3052" xr:uid="{00000000-0005-0000-0000-0000DF0A0000}"/>
    <cellStyle name="Percent 3" xfId="2693" xr:uid="{00000000-0005-0000-0000-0000E00A0000}"/>
    <cellStyle name="Percent 4" xfId="2694" xr:uid="{00000000-0005-0000-0000-0000E10A0000}"/>
    <cellStyle name="Percent 5" xfId="2695" xr:uid="{00000000-0005-0000-0000-0000E20A0000}"/>
    <cellStyle name="Percent 6" xfId="2696" xr:uid="{00000000-0005-0000-0000-0000E30A0000}"/>
    <cellStyle name="Percent 7" xfId="2697" xr:uid="{00000000-0005-0000-0000-0000E40A0000}"/>
    <cellStyle name="Percent 8" xfId="2698" xr:uid="{00000000-0005-0000-0000-0000E50A0000}"/>
    <cellStyle name="Percent 9" xfId="2699" xr:uid="{00000000-0005-0000-0000-0000E60A0000}"/>
    <cellStyle name="percent har" xfId="2700" xr:uid="{00000000-0005-0000-0000-0000E70A0000}"/>
    <cellStyle name="Percent Hard" xfId="2701" xr:uid="{00000000-0005-0000-0000-0000E80A0000}"/>
    <cellStyle name="Percent*" xfId="2702" xr:uid="{00000000-0005-0000-0000-0000E90A0000}"/>
    <cellStyle name="Percent[2]" xfId="2703" xr:uid="{00000000-0005-0000-0000-0000EA0A0000}"/>
    <cellStyle name="Percent[3]" xfId="2704" xr:uid="{00000000-0005-0000-0000-0000EB0A0000}"/>
    <cellStyle name="Percent1" xfId="2705" xr:uid="{00000000-0005-0000-0000-0000EC0A0000}"/>
    <cellStyle name="Percent1Blue" xfId="2706" xr:uid="{00000000-0005-0000-0000-0000ED0A0000}"/>
    <cellStyle name="Percent2" xfId="2707" xr:uid="{00000000-0005-0000-0000-0000EE0A0000}"/>
    <cellStyle name="Percent2Blue" xfId="2708" xr:uid="{00000000-0005-0000-0000-0000EF0A0000}"/>
    <cellStyle name="percentage" xfId="2709" xr:uid="{00000000-0005-0000-0000-0000F00A0000}"/>
    <cellStyle name="PercentSales" xfId="2710" xr:uid="{00000000-0005-0000-0000-0000F10A0000}"/>
    <cellStyle name="perecent" xfId="2711" xr:uid="{00000000-0005-0000-0000-0000F20A0000}"/>
    <cellStyle name="Perlong" xfId="2712" xr:uid="{00000000-0005-0000-0000-0000F30A0000}"/>
    <cellStyle name="Pounds" xfId="2713" xr:uid="{00000000-0005-0000-0000-0000F40A0000}"/>
    <cellStyle name="Pounds1" xfId="2714" xr:uid="{00000000-0005-0000-0000-0000F50A0000}"/>
    <cellStyle name="Price" xfId="2715" xr:uid="{00000000-0005-0000-0000-0000F60A0000}"/>
    <cellStyle name="PriceUn" xfId="2716" xr:uid="{00000000-0005-0000-0000-0000F70A0000}"/>
    <cellStyle name="prin" xfId="2717" xr:uid="{00000000-0005-0000-0000-0000F80A0000}"/>
    <cellStyle name="Private" xfId="2718" xr:uid="{00000000-0005-0000-0000-0000F90A0000}"/>
    <cellStyle name="Private1" xfId="2719" xr:uid="{00000000-0005-0000-0000-0000FA0A0000}"/>
    <cellStyle name="Product Name" xfId="2720" xr:uid="{00000000-0005-0000-0000-0000FB0A0000}"/>
    <cellStyle name="ProjectionInput" xfId="2721" xr:uid="{00000000-0005-0000-0000-0000FC0A0000}"/>
    <cellStyle name="PSChar" xfId="2722" xr:uid="{00000000-0005-0000-0000-0000FD0A0000}"/>
    <cellStyle name="PSDate" xfId="2723" xr:uid="{00000000-0005-0000-0000-0000FE0A0000}"/>
    <cellStyle name="PSDec" xfId="2724" xr:uid="{00000000-0005-0000-0000-0000FF0A0000}"/>
    <cellStyle name="PSHeading" xfId="2725" xr:uid="{00000000-0005-0000-0000-0000000B0000}"/>
    <cellStyle name="PSInt" xfId="2726" xr:uid="{00000000-0005-0000-0000-0000010B0000}"/>
    <cellStyle name="PSSpacer" xfId="2727" xr:uid="{00000000-0005-0000-0000-0000020B0000}"/>
    <cellStyle name="pt" xfId="2728" xr:uid="{00000000-0005-0000-0000-0000030B0000}"/>
    <cellStyle name="r" xfId="2729" xr:uid="{00000000-0005-0000-0000-0000040B0000}"/>
    <cellStyle name="Red" xfId="2730" xr:uid="{00000000-0005-0000-0000-0000050B0000}"/>
    <cellStyle name="Red font" xfId="2731" xr:uid="{00000000-0005-0000-0000-0000060B0000}"/>
    <cellStyle name="regstoresfromspecstores" xfId="2732" xr:uid="{00000000-0005-0000-0000-0000070B0000}"/>
    <cellStyle name="ReportShaded" xfId="2733" xr:uid="{00000000-0005-0000-0000-0000080B0000}"/>
    <cellStyle name="ReportTitleRows" xfId="2734" xr:uid="{00000000-0005-0000-0000-0000090B0000}"/>
    <cellStyle name="RevList" xfId="2735" xr:uid="{00000000-0005-0000-0000-00000A0B0000}"/>
    <cellStyle name="revstyle" xfId="2736" xr:uid="{00000000-0005-0000-0000-00000B0B0000}"/>
    <cellStyle name="s" xfId="2737" xr:uid="{00000000-0005-0000-0000-00000C0B0000}"/>
    <cellStyle name="s_Bi weekly rollforward 11 29 08 w DV updates" xfId="2738" xr:uid="{00000000-0005-0000-0000-00000D0B0000}"/>
    <cellStyle name="s_Bi weekly rollforward 11 29 08 w DV updates_Report 3" xfId="2739" xr:uid="{00000000-0005-0000-0000-00000E0B0000}"/>
    <cellStyle name="s_Bi weekly rollforward 11 29 08 w DV updates_Sheet2" xfId="2740" xr:uid="{00000000-0005-0000-0000-00000F0B0000}"/>
    <cellStyle name="s_Bi weekly rollforward 11 29 08 w DV updates_Sheet3" xfId="2741" xr:uid="{00000000-0005-0000-0000-0000100B0000}"/>
    <cellStyle name="s_Bi weekly rollforward 12-13-07" xfId="2742" xr:uid="{00000000-0005-0000-0000-0000110B0000}"/>
    <cellStyle name="s_Bi weekly rollforward 12-13-07_Report 3" xfId="2743" xr:uid="{00000000-0005-0000-0000-0000120B0000}"/>
    <cellStyle name="s_Bi weekly rollforward 12-13-07_Sheet2" xfId="2744" xr:uid="{00000000-0005-0000-0000-0000130B0000}"/>
    <cellStyle name="s_Bi weekly rollforward 12-13-07_Sheet3" xfId="2745" xr:uid="{00000000-0005-0000-0000-0000140B0000}"/>
    <cellStyle name="s_Bi weekly rollforward 1-24-08" xfId="2746" xr:uid="{00000000-0005-0000-0000-0000150B0000}"/>
    <cellStyle name="s_Bi weekly rollforward 1-24-08_Report 3" xfId="2747" xr:uid="{00000000-0005-0000-0000-0000160B0000}"/>
    <cellStyle name="s_Bi weekly rollforward 1-24-08_Sheet2" xfId="2748" xr:uid="{00000000-0005-0000-0000-0000170B0000}"/>
    <cellStyle name="s_Bi weekly rollforward 1-24-08_Sheet3" xfId="2749" xr:uid="{00000000-0005-0000-0000-0000180B0000}"/>
    <cellStyle name="s_Bi weekly rollforward 1-9-08" xfId="2750" xr:uid="{00000000-0005-0000-0000-0000190B0000}"/>
    <cellStyle name="s_Bi weekly rollforward 1-9-08_Report 3" xfId="2751" xr:uid="{00000000-0005-0000-0000-00001A0B0000}"/>
    <cellStyle name="s_Bi weekly rollforward 1-9-08_Sheet2" xfId="2752" xr:uid="{00000000-0005-0000-0000-00001B0B0000}"/>
    <cellStyle name="s_Bi weekly rollforward 1-9-08_Sheet3" xfId="2753" xr:uid="{00000000-0005-0000-0000-00001C0B0000}"/>
    <cellStyle name="s_OptumHealth ACR Targets_110607v2" xfId="2754" xr:uid="{00000000-0005-0000-0000-00001D0B0000}"/>
    <cellStyle name="s_OptumHealth ACR Targets_110607v2_Report 3" xfId="2755" xr:uid="{00000000-0005-0000-0000-00001E0B0000}"/>
    <cellStyle name="s_OptumHealth ACR Targets_110607v2_Sheet2" xfId="2756" xr:uid="{00000000-0005-0000-0000-00001F0B0000}"/>
    <cellStyle name="s_OptumHealth ACR Targets_110607v2_Sheet3" xfId="2757" xr:uid="{00000000-0005-0000-0000-0000200B0000}"/>
    <cellStyle name="s_Report 3" xfId="2758" xr:uid="{00000000-0005-0000-0000-0000210B0000}"/>
    <cellStyle name="s_Sheet2" xfId="2759" xr:uid="{00000000-0005-0000-0000-0000220B0000}"/>
    <cellStyle name="s_Sheet3" xfId="2760" xr:uid="{00000000-0005-0000-0000-0000230B0000}"/>
    <cellStyle name="Salomon Logo" xfId="2761" xr:uid="{00000000-0005-0000-0000-0000240B0000}"/>
    <cellStyle name="ScotchRule" xfId="2762" xr:uid="{00000000-0005-0000-0000-0000250B0000}"/>
    <cellStyle name="Separator" xfId="2763" xr:uid="{00000000-0005-0000-0000-0000260B0000}"/>
    <cellStyle name="Shade" xfId="2764" xr:uid="{00000000-0005-0000-0000-0000270B0000}"/>
    <cellStyle name="Shaded" xfId="2765" xr:uid="{00000000-0005-0000-0000-0000280B0000}"/>
    <cellStyle name="SHADEDSTORES" xfId="2766" xr:uid="{00000000-0005-0000-0000-0000290B0000}"/>
    <cellStyle name="ShadeLight" xfId="2767" xr:uid="{00000000-0005-0000-0000-00002A0B0000}"/>
    <cellStyle name="SheetHeading" xfId="2768" xr:uid="{00000000-0005-0000-0000-00002B0B0000}"/>
    <cellStyle name="ShOut" xfId="2769" xr:uid="{00000000-0005-0000-0000-00002C0B0000}"/>
    <cellStyle name="Single Accounting" xfId="2770" xr:uid="{00000000-0005-0000-0000-00002D0B0000}"/>
    <cellStyle name="Small" xfId="2771" xr:uid="{00000000-0005-0000-0000-00002E0B0000}"/>
    <cellStyle name="specstores" xfId="2772" xr:uid="{00000000-0005-0000-0000-00002F0B0000}"/>
    <cellStyle name="ssp " xfId="2773" xr:uid="{00000000-0005-0000-0000-0000300B0000}"/>
    <cellStyle name="Standard__Utopia Index Index und Guidance (Deutsch)" xfId="2774" xr:uid="{00000000-0005-0000-0000-0000310B0000}"/>
    <cellStyle name="StandardDollar" xfId="2775" xr:uid="{00000000-0005-0000-0000-0000320B0000}"/>
    <cellStyle name="StandardPMPM" xfId="2776" xr:uid="{00000000-0005-0000-0000-0000330B0000}"/>
    <cellStyle name="Stock Price" xfId="2777" xr:uid="{00000000-0005-0000-0000-0000340B0000}"/>
    <cellStyle name="Style 1" xfId="2778" xr:uid="{00000000-0005-0000-0000-0000350B0000}"/>
    <cellStyle name="Style 1 2" xfId="2779" xr:uid="{00000000-0005-0000-0000-0000360B0000}"/>
    <cellStyle name="Style 1_Report 3" xfId="2780" xr:uid="{00000000-0005-0000-0000-0000370B0000}"/>
    <cellStyle name="Style 2" xfId="2781" xr:uid="{00000000-0005-0000-0000-0000380B0000}"/>
    <cellStyle name="Style 21" xfId="2782" xr:uid="{00000000-0005-0000-0000-0000390B0000}"/>
    <cellStyle name="Style 22" xfId="2783" xr:uid="{00000000-0005-0000-0000-00003A0B0000}"/>
    <cellStyle name="Style 23" xfId="2784" xr:uid="{00000000-0005-0000-0000-00003B0B0000}"/>
    <cellStyle name="Style 24" xfId="2785" xr:uid="{00000000-0005-0000-0000-00003C0B0000}"/>
    <cellStyle name="Style 25" xfId="2786" xr:uid="{00000000-0005-0000-0000-00003D0B0000}"/>
    <cellStyle name="Style 26" xfId="2787" xr:uid="{00000000-0005-0000-0000-00003E0B0000}"/>
    <cellStyle name="Style 3" xfId="2788" xr:uid="{00000000-0005-0000-0000-00003F0B0000}"/>
    <cellStyle name="Style 4" xfId="2789" xr:uid="{00000000-0005-0000-0000-0000400B0000}"/>
    <cellStyle name="Style 5" xfId="2790" xr:uid="{00000000-0005-0000-0000-0000410B0000}"/>
    <cellStyle name="Style 6" xfId="2791" xr:uid="{00000000-0005-0000-0000-0000420B0000}"/>
    <cellStyle name="Style 7" xfId="2792" xr:uid="{00000000-0005-0000-0000-0000430B0000}"/>
    <cellStyle name="Style 8" xfId="2793" xr:uid="{00000000-0005-0000-0000-0000440B0000}"/>
    <cellStyle name="Style 9" xfId="2794" xr:uid="{00000000-0005-0000-0000-0000450B0000}"/>
    <cellStyle name="STYLE1" xfId="2795" xr:uid="{00000000-0005-0000-0000-0000460B0000}"/>
    <cellStyle name="STYLE2" xfId="2796" xr:uid="{00000000-0005-0000-0000-0000470B0000}"/>
    <cellStyle name="STYLE3" xfId="2797" xr:uid="{00000000-0005-0000-0000-0000480B0000}"/>
    <cellStyle name="STYLE4" xfId="2798" xr:uid="{00000000-0005-0000-0000-0000490B0000}"/>
    <cellStyle name="STYLE5" xfId="2799" xr:uid="{00000000-0005-0000-0000-00004A0B0000}"/>
    <cellStyle name="STYLE6" xfId="2800" xr:uid="{00000000-0005-0000-0000-00004B0B0000}"/>
    <cellStyle name="subhead" xfId="2801" xr:uid="{00000000-0005-0000-0000-00004C0B0000}"/>
    <cellStyle name="SubHeading1" xfId="2802" xr:uid="{00000000-0005-0000-0000-00004D0B0000}"/>
    <cellStyle name="SubTitle" xfId="2803" xr:uid="{00000000-0005-0000-0000-00004E0B0000}"/>
    <cellStyle name="Subtotal" xfId="2804" xr:uid="{00000000-0005-0000-0000-00004F0B0000}"/>
    <cellStyle name="subtotal1" xfId="2805" xr:uid="{00000000-0005-0000-0000-0000500B0000}"/>
    <cellStyle name="Sum" xfId="2806" xr:uid="{00000000-0005-0000-0000-0000510B0000}"/>
    <cellStyle name="Summary" xfId="2807" xr:uid="{00000000-0005-0000-0000-0000520B0000}"/>
    <cellStyle name="t" xfId="2808" xr:uid="{00000000-0005-0000-0000-0000530B0000}"/>
    <cellStyle name="t_CHARTERHOUSE OPERATING MODEL- Revised July 25" xfId="2809" xr:uid="{00000000-0005-0000-0000-0000540B0000}"/>
    <cellStyle name="t_CHARTERHOUSE OPERATING MODEL- Revised July 25_Bi weekly rollforward 11 29 08 w DV updates" xfId="2810" xr:uid="{00000000-0005-0000-0000-0000550B0000}"/>
    <cellStyle name="t_CHARTERHOUSE OPERATING MODEL- Revised July 25_Bi weekly rollforward 11 29 08 w DV updates_Report 3" xfId="2811" xr:uid="{00000000-0005-0000-0000-0000560B0000}"/>
    <cellStyle name="t_CHARTERHOUSE OPERATING MODEL- Revised July 25_Bi weekly rollforward 11 29 08 w DV updates_Sheet2" xfId="2812" xr:uid="{00000000-0005-0000-0000-0000570B0000}"/>
    <cellStyle name="t_CHARTERHOUSE OPERATING MODEL- Revised July 25_Bi weekly rollforward 11 29 08 w DV updates_Sheet3" xfId="2813" xr:uid="{00000000-0005-0000-0000-0000580B0000}"/>
    <cellStyle name="t_CHARTERHOUSE OPERATING MODEL- Revised July 25_Bi weekly rollforward 12-13-07" xfId="2814" xr:uid="{00000000-0005-0000-0000-0000590B0000}"/>
    <cellStyle name="t_CHARTERHOUSE OPERATING MODEL- Revised July 25_Bi weekly rollforward 12-13-07_Report 3" xfId="2815" xr:uid="{00000000-0005-0000-0000-00005A0B0000}"/>
    <cellStyle name="t_CHARTERHOUSE OPERATING MODEL- Revised July 25_Bi weekly rollforward 12-13-07_Sheet2" xfId="2816" xr:uid="{00000000-0005-0000-0000-00005B0B0000}"/>
    <cellStyle name="t_CHARTERHOUSE OPERATING MODEL- Revised July 25_Bi weekly rollforward 12-13-07_Sheet3" xfId="2817" xr:uid="{00000000-0005-0000-0000-00005C0B0000}"/>
    <cellStyle name="t_CHARTERHOUSE OPERATING MODEL- Revised July 25_Bi weekly rollforward 1-24-08" xfId="2818" xr:uid="{00000000-0005-0000-0000-00005D0B0000}"/>
    <cellStyle name="t_CHARTERHOUSE OPERATING MODEL- Revised July 25_Bi weekly rollforward 1-24-08_Report 3" xfId="2819" xr:uid="{00000000-0005-0000-0000-00005E0B0000}"/>
    <cellStyle name="t_CHARTERHOUSE OPERATING MODEL- Revised July 25_Bi weekly rollforward 1-24-08_Sheet2" xfId="2820" xr:uid="{00000000-0005-0000-0000-00005F0B0000}"/>
    <cellStyle name="t_CHARTERHOUSE OPERATING MODEL- Revised July 25_Bi weekly rollforward 1-24-08_Sheet3" xfId="2821" xr:uid="{00000000-0005-0000-0000-0000600B0000}"/>
    <cellStyle name="t_CHARTERHOUSE OPERATING MODEL- Revised July 25_Bi weekly rollforward 1-9-08" xfId="2822" xr:uid="{00000000-0005-0000-0000-0000610B0000}"/>
    <cellStyle name="t_CHARTERHOUSE OPERATING MODEL- Revised July 25_Bi weekly rollforward 1-9-08_Report 3" xfId="2823" xr:uid="{00000000-0005-0000-0000-0000620B0000}"/>
    <cellStyle name="t_CHARTERHOUSE OPERATING MODEL- Revised July 25_Bi weekly rollforward 1-9-08_Sheet2" xfId="2824" xr:uid="{00000000-0005-0000-0000-0000630B0000}"/>
    <cellStyle name="t_CHARTERHOUSE OPERATING MODEL- Revised July 25_Bi weekly rollforward 1-9-08_Sheet3" xfId="2825" xr:uid="{00000000-0005-0000-0000-0000640B0000}"/>
    <cellStyle name="t_CHARTERHOUSE OPERATING MODEL- Revised July 25_OptumHealth ACR Targets_110607v2" xfId="2826" xr:uid="{00000000-0005-0000-0000-0000650B0000}"/>
    <cellStyle name="t_CHARTERHOUSE OPERATING MODEL- Revised July 25_OptumHealth ACR Targets_110607v2_Report 3" xfId="2827" xr:uid="{00000000-0005-0000-0000-0000660B0000}"/>
    <cellStyle name="t_CHARTERHOUSE OPERATING MODEL- Revised July 25_OptumHealth ACR Targets_110607v2_Sheet2" xfId="2828" xr:uid="{00000000-0005-0000-0000-0000670B0000}"/>
    <cellStyle name="t_CHARTERHOUSE OPERATING MODEL- Revised July 25_OptumHealth ACR Targets_110607v2_Sheet3" xfId="2829" xr:uid="{00000000-0005-0000-0000-0000680B0000}"/>
    <cellStyle name="t_CHARTERHOUSE OPERATING MODEL- Revised July 25_Report 3" xfId="2830" xr:uid="{00000000-0005-0000-0000-0000690B0000}"/>
    <cellStyle name="t_CHARTERHOUSE OPERATING MODEL- Revised July 25_Sheet2" xfId="2831" xr:uid="{00000000-0005-0000-0000-00006A0B0000}"/>
    <cellStyle name="t_CHARTERHOUSE OPERATING MODEL- Revised July 25_Sheet3" xfId="2832" xr:uid="{00000000-0005-0000-0000-00006B0B0000}"/>
    <cellStyle name="t_Laurel" xfId="2833" xr:uid="{00000000-0005-0000-0000-00006C0B0000}"/>
    <cellStyle name="t_Laurel_Refi_027" xfId="2834" xr:uid="{00000000-0005-0000-0000-00006D0B0000}"/>
    <cellStyle name="t_LEHMAN CHARTERHOUSE MODEL_27" xfId="2835" xr:uid="{00000000-0005-0000-0000-00006E0B0000}"/>
    <cellStyle name="t_model for lehman 19jul02" xfId="2836" xr:uid="{00000000-0005-0000-0000-00006F0B0000}"/>
    <cellStyle name="t_model for lehman 19jul02_Bi weekly rollforward 11 29 08 w DV updates" xfId="2837" xr:uid="{00000000-0005-0000-0000-0000700B0000}"/>
    <cellStyle name="t_model for lehman 19jul02_Bi weekly rollforward 11 29 08 w DV updates_Report 3" xfId="2838" xr:uid="{00000000-0005-0000-0000-0000710B0000}"/>
    <cellStyle name="t_model for lehman 19jul02_Bi weekly rollforward 11 29 08 w DV updates_Sheet2" xfId="2839" xr:uid="{00000000-0005-0000-0000-0000720B0000}"/>
    <cellStyle name="t_model for lehman 19jul02_Bi weekly rollforward 11 29 08 w DV updates_Sheet3" xfId="2840" xr:uid="{00000000-0005-0000-0000-0000730B0000}"/>
    <cellStyle name="t_model for lehman 19jul02_Bi weekly rollforward 12-13-07" xfId="2841" xr:uid="{00000000-0005-0000-0000-0000740B0000}"/>
    <cellStyle name="t_model for lehman 19jul02_Bi weekly rollforward 12-13-07_Report 3" xfId="2842" xr:uid="{00000000-0005-0000-0000-0000750B0000}"/>
    <cellStyle name="t_model for lehman 19jul02_Bi weekly rollforward 12-13-07_Sheet2" xfId="2843" xr:uid="{00000000-0005-0000-0000-0000760B0000}"/>
    <cellStyle name="t_model for lehman 19jul02_Bi weekly rollforward 12-13-07_Sheet3" xfId="2844" xr:uid="{00000000-0005-0000-0000-0000770B0000}"/>
    <cellStyle name="t_model for lehman 19jul02_Bi weekly rollforward 1-24-08" xfId="2845" xr:uid="{00000000-0005-0000-0000-0000780B0000}"/>
    <cellStyle name="t_model for lehman 19jul02_Bi weekly rollforward 1-24-08_Report 3" xfId="2846" xr:uid="{00000000-0005-0000-0000-0000790B0000}"/>
    <cellStyle name="t_model for lehman 19jul02_Bi weekly rollforward 1-24-08_Sheet2" xfId="2847" xr:uid="{00000000-0005-0000-0000-00007A0B0000}"/>
    <cellStyle name="t_model for lehman 19jul02_Bi weekly rollforward 1-24-08_Sheet3" xfId="2848" xr:uid="{00000000-0005-0000-0000-00007B0B0000}"/>
    <cellStyle name="t_model for lehman 19jul02_Bi weekly rollforward 1-9-08" xfId="2849" xr:uid="{00000000-0005-0000-0000-00007C0B0000}"/>
    <cellStyle name="t_model for lehman 19jul02_Bi weekly rollforward 1-9-08_Report 3" xfId="2850" xr:uid="{00000000-0005-0000-0000-00007D0B0000}"/>
    <cellStyle name="t_model for lehman 19jul02_Bi weekly rollforward 1-9-08_Sheet2" xfId="2851" xr:uid="{00000000-0005-0000-0000-00007E0B0000}"/>
    <cellStyle name="t_model for lehman 19jul02_Bi weekly rollforward 1-9-08_Sheet3" xfId="2852" xr:uid="{00000000-0005-0000-0000-00007F0B0000}"/>
    <cellStyle name="t_model for lehman 19jul02_OptumHealth ACR Targets_110607v2" xfId="2853" xr:uid="{00000000-0005-0000-0000-0000800B0000}"/>
    <cellStyle name="t_model for lehman 19jul02_OptumHealth ACR Targets_110607v2_Report 3" xfId="2854" xr:uid="{00000000-0005-0000-0000-0000810B0000}"/>
    <cellStyle name="t_model for lehman 19jul02_OptumHealth ACR Targets_110607v2_Sheet2" xfId="2855" xr:uid="{00000000-0005-0000-0000-0000820B0000}"/>
    <cellStyle name="t_model for lehman 19jul02_OptumHealth ACR Targets_110607v2_Sheet3" xfId="2856" xr:uid="{00000000-0005-0000-0000-0000830B0000}"/>
    <cellStyle name="t_model for lehman 19jul02_Report 3" xfId="2857" xr:uid="{00000000-0005-0000-0000-0000840B0000}"/>
    <cellStyle name="t_model for lehman 19jul02_Sheet2" xfId="2858" xr:uid="{00000000-0005-0000-0000-0000850B0000}"/>
    <cellStyle name="t_model for lehman 19jul02_Sheet3" xfId="2859" xr:uid="{00000000-0005-0000-0000-0000860B0000}"/>
    <cellStyle name="t_Report 3" xfId="2860" xr:uid="{00000000-0005-0000-0000-0000870B0000}"/>
    <cellStyle name="t_Revised Downside Case 25 July" xfId="2861" xr:uid="{00000000-0005-0000-0000-0000880B0000}"/>
    <cellStyle name="t_Revised Downside Case 25 July_Bi weekly rollforward 11 29 08 w DV updates" xfId="2862" xr:uid="{00000000-0005-0000-0000-0000890B0000}"/>
    <cellStyle name="t_Revised Downside Case 25 July_Bi weekly rollforward 11 29 08 w DV updates_Report 3" xfId="2863" xr:uid="{00000000-0005-0000-0000-00008A0B0000}"/>
    <cellStyle name="t_Revised Downside Case 25 July_Bi weekly rollforward 11 29 08 w DV updates_Sheet2" xfId="2864" xr:uid="{00000000-0005-0000-0000-00008B0B0000}"/>
    <cellStyle name="t_Revised Downside Case 25 July_Bi weekly rollforward 11 29 08 w DV updates_Sheet3" xfId="2865" xr:uid="{00000000-0005-0000-0000-00008C0B0000}"/>
    <cellStyle name="t_Revised Downside Case 25 July_Bi weekly rollforward 12-13-07" xfId="2866" xr:uid="{00000000-0005-0000-0000-00008D0B0000}"/>
    <cellStyle name="t_Revised Downside Case 25 July_Bi weekly rollforward 12-13-07_Report 3" xfId="2867" xr:uid="{00000000-0005-0000-0000-00008E0B0000}"/>
    <cellStyle name="t_Revised Downside Case 25 July_Bi weekly rollforward 12-13-07_Sheet2" xfId="2868" xr:uid="{00000000-0005-0000-0000-00008F0B0000}"/>
    <cellStyle name="t_Revised Downside Case 25 July_Bi weekly rollforward 12-13-07_Sheet3" xfId="2869" xr:uid="{00000000-0005-0000-0000-0000900B0000}"/>
    <cellStyle name="t_Revised Downside Case 25 July_Bi weekly rollforward 1-24-08" xfId="2870" xr:uid="{00000000-0005-0000-0000-0000910B0000}"/>
    <cellStyle name="t_Revised Downside Case 25 July_Bi weekly rollforward 1-24-08_Report 3" xfId="2871" xr:uid="{00000000-0005-0000-0000-0000920B0000}"/>
    <cellStyle name="t_Revised Downside Case 25 July_Bi weekly rollforward 1-24-08_Sheet2" xfId="2872" xr:uid="{00000000-0005-0000-0000-0000930B0000}"/>
    <cellStyle name="t_Revised Downside Case 25 July_Bi weekly rollforward 1-24-08_Sheet3" xfId="2873" xr:uid="{00000000-0005-0000-0000-0000940B0000}"/>
    <cellStyle name="t_Revised Downside Case 25 July_Bi weekly rollforward 1-9-08" xfId="2874" xr:uid="{00000000-0005-0000-0000-0000950B0000}"/>
    <cellStyle name="t_Revised Downside Case 25 July_Bi weekly rollforward 1-9-08_Report 3" xfId="2875" xr:uid="{00000000-0005-0000-0000-0000960B0000}"/>
    <cellStyle name="t_Revised Downside Case 25 July_Bi weekly rollforward 1-9-08_Sheet2" xfId="2876" xr:uid="{00000000-0005-0000-0000-0000970B0000}"/>
    <cellStyle name="t_Revised Downside Case 25 July_Bi weekly rollforward 1-9-08_Sheet3" xfId="2877" xr:uid="{00000000-0005-0000-0000-0000980B0000}"/>
    <cellStyle name="t_Revised Downside Case 25 July_OptumHealth ACR Targets_110607v2" xfId="2878" xr:uid="{00000000-0005-0000-0000-0000990B0000}"/>
    <cellStyle name="t_Revised Downside Case 25 July_OptumHealth ACR Targets_110607v2_Report 3" xfId="2879" xr:uid="{00000000-0005-0000-0000-00009A0B0000}"/>
    <cellStyle name="t_Revised Downside Case 25 July_OptumHealth ACR Targets_110607v2_Sheet2" xfId="2880" xr:uid="{00000000-0005-0000-0000-00009B0B0000}"/>
    <cellStyle name="t_Revised Downside Case 25 July_OptumHealth ACR Targets_110607v2_Sheet3" xfId="2881" xr:uid="{00000000-0005-0000-0000-00009C0B0000}"/>
    <cellStyle name="t_Revised Downside Case 25 July_Report 3" xfId="2882" xr:uid="{00000000-0005-0000-0000-00009D0B0000}"/>
    <cellStyle name="t_Revised Downside Case 25 July_Sheet2" xfId="2883" xr:uid="{00000000-0005-0000-0000-00009E0B0000}"/>
    <cellStyle name="t_Revised Downside Case 25 July_Sheet3" xfId="2884" xr:uid="{00000000-0005-0000-0000-00009F0B0000}"/>
    <cellStyle name="t_Sheet2" xfId="2885" xr:uid="{00000000-0005-0000-0000-0000A00B0000}"/>
    <cellStyle name="t_Sheet3" xfId="2886" xr:uid="{00000000-0005-0000-0000-0000A10B0000}"/>
    <cellStyle name="t_Valuation" xfId="2887" xr:uid="{00000000-0005-0000-0000-0000A20B0000}"/>
    <cellStyle name="t_Valuation_Bi weekly rollforward 11 29 08 w DV updates" xfId="2888" xr:uid="{00000000-0005-0000-0000-0000A30B0000}"/>
    <cellStyle name="t_Valuation_Bi weekly rollforward 11 29 08 w DV updates_Report 3" xfId="2889" xr:uid="{00000000-0005-0000-0000-0000A40B0000}"/>
    <cellStyle name="t_Valuation_Bi weekly rollforward 11 29 08 w DV updates_Sheet2" xfId="2890" xr:uid="{00000000-0005-0000-0000-0000A50B0000}"/>
    <cellStyle name="t_Valuation_Bi weekly rollforward 11 29 08 w DV updates_Sheet3" xfId="2891" xr:uid="{00000000-0005-0000-0000-0000A60B0000}"/>
    <cellStyle name="t_Valuation_Bi weekly rollforward 12-13-07" xfId="2892" xr:uid="{00000000-0005-0000-0000-0000A70B0000}"/>
    <cellStyle name="t_Valuation_Bi weekly rollforward 12-13-07_Report 3" xfId="2893" xr:uid="{00000000-0005-0000-0000-0000A80B0000}"/>
    <cellStyle name="t_Valuation_Bi weekly rollforward 12-13-07_Sheet2" xfId="2894" xr:uid="{00000000-0005-0000-0000-0000A90B0000}"/>
    <cellStyle name="t_Valuation_Bi weekly rollforward 12-13-07_Sheet3" xfId="2895" xr:uid="{00000000-0005-0000-0000-0000AA0B0000}"/>
    <cellStyle name="t_Valuation_Bi weekly rollforward 1-24-08" xfId="2896" xr:uid="{00000000-0005-0000-0000-0000AB0B0000}"/>
    <cellStyle name="t_Valuation_Bi weekly rollforward 1-24-08_Report 3" xfId="2897" xr:uid="{00000000-0005-0000-0000-0000AC0B0000}"/>
    <cellStyle name="t_Valuation_Bi weekly rollforward 1-24-08_Sheet2" xfId="2898" xr:uid="{00000000-0005-0000-0000-0000AD0B0000}"/>
    <cellStyle name="t_Valuation_Bi weekly rollforward 1-24-08_Sheet3" xfId="2899" xr:uid="{00000000-0005-0000-0000-0000AE0B0000}"/>
    <cellStyle name="t_Valuation_Bi weekly rollforward 1-9-08" xfId="2900" xr:uid="{00000000-0005-0000-0000-0000AF0B0000}"/>
    <cellStyle name="t_Valuation_Bi weekly rollforward 1-9-08_Report 3" xfId="2901" xr:uid="{00000000-0005-0000-0000-0000B00B0000}"/>
    <cellStyle name="t_Valuation_Bi weekly rollforward 1-9-08_Sheet2" xfId="2902" xr:uid="{00000000-0005-0000-0000-0000B10B0000}"/>
    <cellStyle name="t_Valuation_Bi weekly rollforward 1-9-08_Sheet3" xfId="2903" xr:uid="{00000000-0005-0000-0000-0000B20B0000}"/>
    <cellStyle name="t_Valuation_OptumHealth ACR Targets_110607v2" xfId="2904" xr:uid="{00000000-0005-0000-0000-0000B30B0000}"/>
    <cellStyle name="t_Valuation_OptumHealth ACR Targets_110607v2_Report 3" xfId="2905" xr:uid="{00000000-0005-0000-0000-0000B40B0000}"/>
    <cellStyle name="t_Valuation_OptumHealth ACR Targets_110607v2_Sheet2" xfId="2906" xr:uid="{00000000-0005-0000-0000-0000B50B0000}"/>
    <cellStyle name="t_Valuation_OptumHealth ACR Targets_110607v2_Sheet3" xfId="2907" xr:uid="{00000000-0005-0000-0000-0000B60B0000}"/>
    <cellStyle name="t_Valuation_Report 3" xfId="2908" xr:uid="{00000000-0005-0000-0000-0000B70B0000}"/>
    <cellStyle name="t_Valuation_Sheet2" xfId="2909" xr:uid="{00000000-0005-0000-0000-0000B80B0000}"/>
    <cellStyle name="t_Valuation_Sheet3" xfId="2910" xr:uid="{00000000-0005-0000-0000-0000B90B0000}"/>
    <cellStyle name="t_Viterra LBO model - Dec02 - v20" xfId="2911" xr:uid="{00000000-0005-0000-0000-0000BA0B0000}"/>
    <cellStyle name="Table Col Head" xfId="2912" xr:uid="{00000000-0005-0000-0000-0000BB0B0000}"/>
    <cellStyle name="table column heading" xfId="2913" xr:uid="{00000000-0005-0000-0000-0000BC0B0000}"/>
    <cellStyle name="Table Head" xfId="2914" xr:uid="{00000000-0005-0000-0000-0000BD0B0000}"/>
    <cellStyle name="Table Head Aligned" xfId="2915" xr:uid="{00000000-0005-0000-0000-0000BE0B0000}"/>
    <cellStyle name="Table Head Blue" xfId="2916" xr:uid="{00000000-0005-0000-0000-0000BF0B0000}"/>
    <cellStyle name="Table Head Green" xfId="2917" xr:uid="{00000000-0005-0000-0000-0000C00B0000}"/>
    <cellStyle name="Table Head_1g conso3" xfId="2918" xr:uid="{00000000-0005-0000-0000-0000C10B0000}"/>
    <cellStyle name="Table Sub Head" xfId="2919" xr:uid="{00000000-0005-0000-0000-0000C20B0000}"/>
    <cellStyle name="Table Text" xfId="2920" xr:uid="{00000000-0005-0000-0000-0000C30B0000}"/>
    <cellStyle name="Table Title" xfId="2921" xr:uid="{00000000-0005-0000-0000-0000C40B0000}"/>
    <cellStyle name="Table Units" xfId="2922" xr:uid="{00000000-0005-0000-0000-0000C50B0000}"/>
    <cellStyle name="Table_Header" xfId="2923" xr:uid="{00000000-0005-0000-0000-0000C60B0000}"/>
    <cellStyle name="TableBase" xfId="2924" xr:uid="{00000000-0005-0000-0000-0000C70B0000}"/>
    <cellStyle name="TableColumnHeading" xfId="2925" xr:uid="{00000000-0005-0000-0000-0000C80B0000}"/>
    <cellStyle name="TableHead" xfId="2926" xr:uid="{00000000-0005-0000-0000-0000C90B0000}"/>
    <cellStyle name="TableSubTitleItalic" xfId="2927" xr:uid="{00000000-0005-0000-0000-0000CA0B0000}"/>
    <cellStyle name="TableText" xfId="2928" xr:uid="{00000000-0005-0000-0000-0000CB0B0000}"/>
    <cellStyle name="TableTitle" xfId="2929" xr:uid="{00000000-0005-0000-0000-0000CC0B0000}"/>
    <cellStyle name="text" xfId="2930" xr:uid="{00000000-0005-0000-0000-0000CD0B0000}"/>
    <cellStyle name="Text [3]" xfId="2931" xr:uid="{00000000-0005-0000-0000-0000CE0B0000}"/>
    <cellStyle name="Text [5]" xfId="2932" xr:uid="{00000000-0005-0000-0000-0000CF0B0000}"/>
    <cellStyle name="Text 1" xfId="2933" xr:uid="{00000000-0005-0000-0000-0000D00B0000}"/>
    <cellStyle name="Text 8" xfId="2934" xr:uid="{00000000-0005-0000-0000-0000D10B0000}"/>
    <cellStyle name="text center" xfId="2935" xr:uid="{00000000-0005-0000-0000-0000D20B0000}"/>
    <cellStyle name="Text Head 1" xfId="2936" xr:uid="{00000000-0005-0000-0000-0000D30B0000}"/>
    <cellStyle name="Text Wrap" xfId="2937" xr:uid="{00000000-0005-0000-0000-0000D40B0000}"/>
    <cellStyle name="Text_0+12 Care Solutions WD7 1.10.08 v3 - to SCS" xfId="2938" xr:uid="{00000000-0005-0000-0000-0000D50B0000}"/>
    <cellStyle name="text2" xfId="2939" xr:uid="{00000000-0005-0000-0000-0000D60B0000}"/>
    <cellStyle name="ThousandDollar" xfId="2940" xr:uid="{00000000-0005-0000-0000-0000D70B0000}"/>
    <cellStyle name="Time" xfId="2941" xr:uid="{00000000-0005-0000-0000-0000D80B0000}"/>
    <cellStyle name="Times 10" xfId="2942" xr:uid="{00000000-0005-0000-0000-0000D90B0000}"/>
    <cellStyle name="Times 12" xfId="2943" xr:uid="{00000000-0005-0000-0000-0000DA0B0000}"/>
    <cellStyle name="times roman" xfId="2944" xr:uid="{00000000-0005-0000-0000-0000DB0B0000}"/>
    <cellStyle name="Title - PROJECT" xfId="2945" xr:uid="{00000000-0005-0000-0000-0000DC0B0000}"/>
    <cellStyle name="Title - Underline" xfId="2946" xr:uid="{00000000-0005-0000-0000-0000DD0B0000}"/>
    <cellStyle name="Title 2" xfId="2947" xr:uid="{00000000-0005-0000-0000-0000DE0B0000}"/>
    <cellStyle name="Title 3" xfId="3053" xr:uid="{00000000-0005-0000-0000-0000DF0B0000}"/>
    <cellStyle name="Title top" xfId="2948" xr:uid="{00000000-0005-0000-0000-0000E00B0000}"/>
    <cellStyle name="title1" xfId="2949" xr:uid="{00000000-0005-0000-0000-0000E10B0000}"/>
    <cellStyle name="Title10" xfId="2950" xr:uid="{00000000-0005-0000-0000-0000E20B0000}"/>
    <cellStyle name="Title2" xfId="2951" xr:uid="{00000000-0005-0000-0000-0000E30B0000}"/>
    <cellStyle name="Title3" xfId="2952" xr:uid="{00000000-0005-0000-0000-0000E40B0000}"/>
    <cellStyle name="Title8" xfId="2953" xr:uid="{00000000-0005-0000-0000-0000E50B0000}"/>
    <cellStyle name="Title8Left" xfId="2954" xr:uid="{00000000-0005-0000-0000-0000E60B0000}"/>
    <cellStyle name="TitleCenter" xfId="2955" xr:uid="{00000000-0005-0000-0000-0000E70B0000}"/>
    <cellStyle name="TitleLeft" xfId="2956" xr:uid="{00000000-0005-0000-0000-0000E80B0000}"/>
    <cellStyle name="Titles" xfId="2957" xr:uid="{00000000-0005-0000-0000-0000E90B0000}"/>
    <cellStyle name="Titles - Col. Headings" xfId="2958" xr:uid="{00000000-0005-0000-0000-0000EA0B0000}"/>
    <cellStyle name="Titles - Other" xfId="2959" xr:uid="{00000000-0005-0000-0000-0000EB0B0000}"/>
    <cellStyle name="Top_$" xfId="2960" xr:uid="{00000000-0005-0000-0000-0000EC0B0000}"/>
    <cellStyle name="topline" xfId="2961" xr:uid="{00000000-0005-0000-0000-0000ED0B0000}"/>
    <cellStyle name="TopMinorSeparator" xfId="2962" xr:uid="{00000000-0005-0000-0000-0000EE0B0000}"/>
    <cellStyle name="Total 2" xfId="2963" xr:uid="{00000000-0005-0000-0000-0000EF0B0000}"/>
    <cellStyle name="Total 3" xfId="3054" xr:uid="{00000000-0005-0000-0000-0000F00B0000}"/>
    <cellStyle name="Total Bold" xfId="2964" xr:uid="{00000000-0005-0000-0000-0000F10B0000}"/>
    <cellStyle name="TransVal" xfId="2965" xr:uid="{00000000-0005-0000-0000-0000F20B0000}"/>
    <cellStyle name="ubordinated Debt" xfId="2966" xr:uid="{00000000-0005-0000-0000-0000F30B0000}"/>
    <cellStyle name="Underline_Double" xfId="2967" xr:uid="{00000000-0005-0000-0000-0000F40B0000}"/>
    <cellStyle name="UNLocked" xfId="2968" xr:uid="{00000000-0005-0000-0000-0000F50B0000}"/>
    <cellStyle name="Update" xfId="2969" xr:uid="{00000000-0005-0000-0000-0000F60B0000}"/>
    <cellStyle name="UserOptional" xfId="2970" xr:uid="{00000000-0005-0000-0000-0000F70B0000}"/>
    <cellStyle name="v" xfId="2971" xr:uid="{00000000-0005-0000-0000-0000F80B0000}"/>
    <cellStyle name="v_Bi weekly rollforward 11 29 08 w DV updates" xfId="2972" xr:uid="{00000000-0005-0000-0000-0000F90B0000}"/>
    <cellStyle name="v_Bi weekly rollforward 12-13-07" xfId="2973" xr:uid="{00000000-0005-0000-0000-0000FA0B0000}"/>
    <cellStyle name="v_Bi weekly rollforward 1-24-08" xfId="2974" xr:uid="{00000000-0005-0000-0000-0000FB0B0000}"/>
    <cellStyle name="v_Bi weekly rollforward 1-9-08" xfId="2975" xr:uid="{00000000-0005-0000-0000-0000FC0B0000}"/>
    <cellStyle name="v_GBS Bi_Weekly 02-06-08" xfId="2976" xr:uid="{00000000-0005-0000-0000-0000FD0B0000}"/>
    <cellStyle name="v_OptumHealth ACR Targets_110607v2" xfId="2977" xr:uid="{00000000-0005-0000-0000-0000FE0B0000}"/>
    <cellStyle name="Validation" xfId="2978" xr:uid="{00000000-0005-0000-0000-0000FF0B0000}"/>
    <cellStyle name="VersionHeader" xfId="2979" xr:uid="{00000000-0005-0000-0000-0000000C0000}"/>
    <cellStyle name="Währung [0]_PLDT" xfId="2980" xr:uid="{00000000-0005-0000-0000-0000010C0000}"/>
    <cellStyle name="Währung_PLDT" xfId="2981" xr:uid="{00000000-0005-0000-0000-0000020C0000}"/>
    <cellStyle name="Warning Text 2" xfId="2982" xr:uid="{00000000-0005-0000-0000-0000030C0000}"/>
    <cellStyle name="Warning Text 3" xfId="3055" xr:uid="{00000000-0005-0000-0000-0000040C0000}"/>
    <cellStyle name="White" xfId="2983" xr:uid="{00000000-0005-0000-0000-0000050C0000}"/>
    <cellStyle name="WhiteCells" xfId="2984" xr:uid="{00000000-0005-0000-0000-0000060C0000}"/>
    <cellStyle name="WhitePattern" xfId="2985" xr:uid="{00000000-0005-0000-0000-0000070C0000}"/>
    <cellStyle name="WhitePattern1" xfId="2986" xr:uid="{00000000-0005-0000-0000-0000080C0000}"/>
    <cellStyle name="WhiteText" xfId="2987" xr:uid="{00000000-0005-0000-0000-0000090C0000}"/>
    <cellStyle name="WingDing" xfId="2988" xr:uid="{00000000-0005-0000-0000-00000A0C0000}"/>
    <cellStyle name="xstyle" xfId="2989" xr:uid="{00000000-0005-0000-0000-00000B0C0000}"/>
    <cellStyle name="y" xfId="2990" xr:uid="{00000000-0005-0000-0000-00000C0C0000}"/>
    <cellStyle name="y_Citrix_2pgr2" xfId="2991" xr:uid="{00000000-0005-0000-0000-00000D0C0000}"/>
    <cellStyle name="y_financial summary" xfId="2992" xr:uid="{00000000-0005-0000-0000-00000E0C0000}"/>
    <cellStyle name="y_financial summary_Report 3" xfId="2993" xr:uid="{00000000-0005-0000-0000-00000F0C0000}"/>
    <cellStyle name="y_financial summary_Sheet2" xfId="2994" xr:uid="{00000000-0005-0000-0000-0000100C0000}"/>
    <cellStyle name="y_financial summary_Sheet3" xfId="2995" xr:uid="{00000000-0005-0000-0000-0000110C0000}"/>
    <cellStyle name="y_Lightning 4-pager_v1_orb" xfId="2996" xr:uid="{00000000-0005-0000-0000-0000120C0000}"/>
    <cellStyle name="y_Lightning 4-pager_v1_orb_Report 3" xfId="2997" xr:uid="{00000000-0005-0000-0000-0000130C0000}"/>
    <cellStyle name="y_Lightning 4-pager_v1_orb_Sheet2" xfId="2998" xr:uid="{00000000-0005-0000-0000-0000140C0000}"/>
    <cellStyle name="y_Lightning 4-pager_v1_orb_Sheet3" xfId="2999" xr:uid="{00000000-0005-0000-0000-0000150C0000}"/>
    <cellStyle name="Year" xfId="3000" xr:uid="{00000000-0005-0000-0000-0000160C0000}"/>
    <cellStyle name="YearInput" xfId="3001" xr:uid="{00000000-0005-0000-0000-0000170C0000}"/>
    <cellStyle name="YearInputBk" xfId="3002" xr:uid="{00000000-0005-0000-0000-0000180C0000}"/>
    <cellStyle name="YearInputBu" xfId="3003" xr:uid="{00000000-0005-0000-0000-0000190C0000}"/>
    <cellStyle name="yellow" xfId="3004" xr:uid="{00000000-0005-0000-0000-00001A0C0000}"/>
    <cellStyle name="Yen" xfId="3005" xr:uid="{00000000-0005-0000-0000-00001B0C0000}"/>
    <cellStyle name="Yes/No" xfId="3006" xr:uid="{00000000-0005-0000-0000-00001C0C0000}"/>
    <cellStyle name="Yes_No" xfId="3007" xr:uid="{00000000-0005-0000-0000-00001D0C0000}"/>
  </cellStyles>
  <dxfs count="1">
    <dxf>
      <font>
        <color rgb="FFFF0000"/>
      </font>
    </dxf>
  </dxfs>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2" dropStyle="combo" dx="16" fmlaLink="$U$21" fmlaRange="$U$22:$U$23" sel="1" val="0"/>
</file>

<file path=xl/ctrlProps/ctrlProp2.xml><?xml version="1.0" encoding="utf-8"?>
<formControlPr xmlns="http://schemas.microsoft.com/office/spreadsheetml/2009/9/main" objectType="Drop" dropLines="4" dropStyle="combo" dx="16" fmlaLink="$U$26" fmlaRange="$U$27:$U$30" sel="1" val="0"/>
</file>

<file path=xl/ctrlProps/ctrlProp3.xml><?xml version="1.0" encoding="utf-8"?>
<formControlPr xmlns="http://schemas.microsoft.com/office/spreadsheetml/2009/9/main" objectType="Drop" dropLines="5" dropStyle="combo" dx="16" fmlaLink="$U$32" fmlaRange="$U$33:$U$36" sel="1" val="0"/>
</file>

<file path=xl/ctrlProps/ctrlProp4.xml><?xml version="1.0" encoding="utf-8"?>
<formControlPr xmlns="http://schemas.microsoft.com/office/spreadsheetml/2009/9/main" objectType="Drop" dropLines="7" dropStyle="combo" dx="16" fmlaLink="$U$12" fmlaRange="$U$13:$U$19" sel="2" val="0"/>
</file>

<file path=xl/ctrlProps/ctrlProp5.xml><?xml version="1.0" encoding="utf-8"?>
<formControlPr xmlns="http://schemas.microsoft.com/office/spreadsheetml/2009/9/main" objectType="Drop" dropLines="2" dropStyle="combo" dx="16" fmlaLink="$U$21" fmlaRange="$U$22:$U$23" sel="1" val="0"/>
</file>

<file path=xl/ctrlProps/ctrlProp6.xml><?xml version="1.0" encoding="utf-8"?>
<formControlPr xmlns="http://schemas.microsoft.com/office/spreadsheetml/2009/9/main" objectType="Drop" dropLines="4" dropStyle="combo" dx="16" fmlaLink="$U$26" fmlaRange="$U$27:$U$30" sel="1" val="0"/>
</file>

<file path=xl/ctrlProps/ctrlProp7.xml><?xml version="1.0" encoding="utf-8"?>
<formControlPr xmlns="http://schemas.microsoft.com/office/spreadsheetml/2009/9/main" objectType="Drop" dropLines="5" dropStyle="combo" dx="16" fmlaLink="$U$38" fmlaRange="$U$39:$U$49"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21</xdr:row>
          <xdr:rowOff>50800</xdr:rowOff>
        </xdr:from>
        <xdr:to>
          <xdr:col>12</xdr:col>
          <xdr:colOff>1365250</xdr:colOff>
          <xdr:row>22</xdr:row>
          <xdr:rowOff>38100</xdr:rowOff>
        </xdr:to>
        <xdr:sp macro="" textlink="">
          <xdr:nvSpPr>
            <xdr:cNvPr id="23553" name="Drop Down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50800</xdr:rowOff>
        </xdr:from>
        <xdr:to>
          <xdr:col>12</xdr:col>
          <xdr:colOff>1365250</xdr:colOff>
          <xdr:row>26</xdr:row>
          <xdr:rowOff>69850</xdr:rowOff>
        </xdr:to>
        <xdr:sp macro="" textlink="">
          <xdr:nvSpPr>
            <xdr:cNvPr id="23554" name="Drop Down 2" hidden="1">
              <a:extLst>
                <a:ext uri="{63B3BB69-23CF-44E3-9099-C40C66FF867C}">
                  <a14:compatExt spid="_x0000_s23554"/>
                </a:ext>
                <a:ext uri="{FF2B5EF4-FFF2-40B4-BE49-F238E27FC236}">
                  <a16:creationId xmlns:a16="http://schemas.microsoft.com/office/drawing/2014/main" id="{00000000-0008-0000-0000-00000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25400</xdr:colOff>
      <xdr:row>1</xdr:row>
      <xdr:rowOff>35983</xdr:rowOff>
    </xdr:from>
    <xdr:to>
      <xdr:col>6</xdr:col>
      <xdr:colOff>206727</xdr:colOff>
      <xdr:row>6</xdr:row>
      <xdr:rowOff>149875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7567" y="237066"/>
          <a:ext cx="2551993" cy="10790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0</xdr:colOff>
          <xdr:row>9</xdr:row>
          <xdr:rowOff>50800</xdr:rowOff>
        </xdr:from>
        <xdr:to>
          <xdr:col>13</xdr:col>
          <xdr:colOff>31750</xdr:colOff>
          <xdr:row>11</xdr:row>
          <xdr:rowOff>38100</xdr:rowOff>
        </xdr:to>
        <xdr:sp macro="" textlink="">
          <xdr:nvSpPr>
            <xdr:cNvPr id="23555" name="Drop Down 3" hidden="1">
              <a:extLst>
                <a:ext uri="{63B3BB69-23CF-44E3-9099-C40C66FF867C}">
                  <a14:compatExt spid="_x0000_s23555"/>
                </a:ext>
                <a:ext uri="{FF2B5EF4-FFF2-40B4-BE49-F238E27FC236}">
                  <a16:creationId xmlns:a16="http://schemas.microsoft.com/office/drawing/2014/main" id="{00000000-0008-0000-0000-00000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19050</xdr:rowOff>
        </xdr:from>
        <xdr:to>
          <xdr:col>13</xdr:col>
          <xdr:colOff>31750</xdr:colOff>
          <xdr:row>18</xdr:row>
          <xdr:rowOff>31750</xdr:rowOff>
        </xdr:to>
        <xdr:sp macro="" textlink="">
          <xdr:nvSpPr>
            <xdr:cNvPr id="23556" name="Drop Down 4" hidden="1">
              <a:extLst>
                <a:ext uri="{63B3BB69-23CF-44E3-9099-C40C66FF867C}">
                  <a14:compatExt spid="_x0000_s23556"/>
                </a:ext>
                <a:ext uri="{FF2B5EF4-FFF2-40B4-BE49-F238E27FC236}">
                  <a16:creationId xmlns:a16="http://schemas.microsoft.com/office/drawing/2014/main" id="{00000000-0008-0000-0000-00000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19050</xdr:rowOff>
        </xdr:from>
        <xdr:to>
          <xdr:col>13</xdr:col>
          <xdr:colOff>38100</xdr:colOff>
          <xdr:row>22</xdr:row>
          <xdr:rowOff>31750</xdr:rowOff>
        </xdr:to>
        <xdr:sp macro="" textlink="">
          <xdr:nvSpPr>
            <xdr:cNvPr id="23557" name="Drop Down 5" hidden="1">
              <a:extLst>
                <a:ext uri="{63B3BB69-23CF-44E3-9099-C40C66FF867C}">
                  <a14:compatExt spid="_x0000_s23557"/>
                </a:ext>
                <a:ext uri="{FF2B5EF4-FFF2-40B4-BE49-F238E27FC236}">
                  <a16:creationId xmlns:a16="http://schemas.microsoft.com/office/drawing/2014/main" id="{00000000-0008-0000-00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12700</xdr:rowOff>
        </xdr:from>
        <xdr:to>
          <xdr:col>13</xdr:col>
          <xdr:colOff>31750</xdr:colOff>
          <xdr:row>26</xdr:row>
          <xdr:rowOff>38100</xdr:rowOff>
        </xdr:to>
        <xdr:sp macro="" textlink="">
          <xdr:nvSpPr>
            <xdr:cNvPr id="23558" name="Drop Down 6" hidden="1">
              <a:extLst>
                <a:ext uri="{63B3BB69-23CF-44E3-9099-C40C66FF867C}">
                  <a14:compatExt spid="_x0000_s23558"/>
                </a:ext>
                <a:ext uri="{FF2B5EF4-FFF2-40B4-BE49-F238E27FC236}">
                  <a16:creationId xmlns:a16="http://schemas.microsoft.com/office/drawing/2014/main" id="{00000000-0008-0000-00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50800</xdr:rowOff>
        </xdr:from>
        <xdr:to>
          <xdr:col>13</xdr:col>
          <xdr:colOff>31750</xdr:colOff>
          <xdr:row>5</xdr:row>
          <xdr:rowOff>165100</xdr:rowOff>
        </xdr:to>
        <xdr:sp macro="" textlink="">
          <xdr:nvSpPr>
            <xdr:cNvPr id="23559" name="Drop Down 7" hidden="1">
              <a:extLst>
                <a:ext uri="{63B3BB69-23CF-44E3-9099-C40C66FF867C}">
                  <a14:compatExt spid="_x0000_s23559"/>
                </a:ext>
                <a:ext uri="{FF2B5EF4-FFF2-40B4-BE49-F238E27FC236}">
                  <a16:creationId xmlns:a16="http://schemas.microsoft.com/office/drawing/2014/main" id="{00000000-0008-0000-0000-00000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50"/>
  <sheetViews>
    <sheetView showGridLines="0" tabSelected="1" zoomScale="75" zoomScaleNormal="75" workbookViewId="0"/>
  </sheetViews>
  <sheetFormatPr defaultColWidth="9.33203125" defaultRowHeight="15.6"/>
  <cols>
    <col min="1" max="1" width="2.83203125" style="207" customWidth="1"/>
    <col min="2" max="2" width="4.1640625" style="207" customWidth="1"/>
    <col min="3" max="3" width="3.33203125" style="207" customWidth="1"/>
    <col min="4" max="4" width="3.5" style="207" customWidth="1"/>
    <col min="5" max="5" width="22" style="207" customWidth="1"/>
    <col min="6" max="6" width="12.5" style="207" customWidth="1"/>
    <col min="7" max="7" width="15.1640625" style="207" customWidth="1"/>
    <col min="8" max="8" width="18.1640625" style="207" customWidth="1"/>
    <col min="9" max="9" width="15.1640625" style="207" customWidth="1"/>
    <col min="10" max="10" width="31.33203125" style="207" customWidth="1"/>
    <col min="11" max="11" width="4.33203125" style="207" customWidth="1"/>
    <col min="12" max="12" width="9.33203125" style="207"/>
    <col min="13" max="13" width="25.1640625" style="207" customWidth="1"/>
    <col min="14" max="14" width="10.6640625" style="207" customWidth="1"/>
    <col min="15" max="15" width="25.1640625" style="207" customWidth="1"/>
    <col min="16" max="16" width="6.33203125" style="207" customWidth="1"/>
    <col min="17" max="19" width="9.33203125" style="207" customWidth="1"/>
    <col min="20" max="20" width="4.5" style="207" hidden="1" customWidth="1"/>
    <col min="21" max="21" width="24" style="207" hidden="1" customWidth="1"/>
    <col min="22" max="22" width="2.6640625" style="207" hidden="1" customWidth="1"/>
    <col min="23" max="16384" width="9.33203125" style="207"/>
  </cols>
  <sheetData>
    <row r="1" spans="2:23" ht="15.95" thickBot="1">
      <c r="T1" s="486"/>
      <c r="U1" s="212" t="s">
        <v>0</v>
      </c>
      <c r="V1" s="486"/>
    </row>
    <row r="2" spans="2:23">
      <c r="B2" s="487"/>
      <c r="C2" s="221"/>
      <c r="D2" s="221"/>
      <c r="E2" s="221"/>
      <c r="F2" s="221"/>
      <c r="G2" s="221"/>
      <c r="H2" s="221"/>
      <c r="I2" s="221"/>
      <c r="J2" s="1268" t="str">
        <f>"Report Submission #: "&amp;INDEX($U$39:$U$49,MATCH($U$38,$T$39:$T$49,0))</f>
        <v>Report Submission #: -</v>
      </c>
      <c r="K2" s="222"/>
      <c r="T2" s="486"/>
      <c r="U2" s="212" t="s">
        <v>1</v>
      </c>
      <c r="V2" s="486"/>
    </row>
    <row r="3" spans="2:23">
      <c r="B3" s="1280"/>
      <c r="C3" s="215"/>
      <c r="D3" s="215"/>
      <c r="E3" s="215"/>
      <c r="F3" s="215"/>
      <c r="G3" s="215"/>
      <c r="H3" s="215"/>
      <c r="I3" s="215"/>
      <c r="J3" s="215"/>
      <c r="K3" s="211"/>
      <c r="M3" s="207" t="s">
        <v>2</v>
      </c>
      <c r="T3" s="486"/>
      <c r="U3" s="486"/>
      <c r="V3" s="486"/>
    </row>
    <row r="4" spans="2:23">
      <c r="B4" s="1280"/>
      <c r="C4" s="215"/>
      <c r="D4" s="215"/>
      <c r="E4" s="215"/>
      <c r="F4" s="215"/>
      <c r="G4" s="215"/>
      <c r="H4" s="215"/>
      <c r="I4" s="215"/>
      <c r="J4" s="215"/>
      <c r="K4" s="211"/>
      <c r="M4" s="207" t="s">
        <v>3</v>
      </c>
      <c r="T4" s="486"/>
      <c r="U4" s="486"/>
      <c r="V4" s="486"/>
    </row>
    <row r="5" spans="2:23">
      <c r="B5" s="1280"/>
      <c r="C5" s="215"/>
      <c r="D5" s="215"/>
      <c r="E5" s="215"/>
      <c r="F5" s="215"/>
      <c r="G5" s="215"/>
      <c r="H5" s="215"/>
      <c r="I5" s="215"/>
      <c r="J5" s="215"/>
      <c r="K5" s="211"/>
      <c r="T5" s="486"/>
      <c r="U5" s="486"/>
      <c r="V5" s="486"/>
    </row>
    <row r="6" spans="2:23">
      <c r="B6" s="1280"/>
      <c r="C6" s="215"/>
      <c r="D6" s="215"/>
      <c r="E6" s="215"/>
      <c r="F6" s="215"/>
      <c r="G6" s="215"/>
      <c r="H6" s="215"/>
      <c r="I6" s="215"/>
      <c r="J6" s="215"/>
      <c r="K6" s="211"/>
      <c r="T6" s="486"/>
      <c r="U6" s="486"/>
      <c r="V6" s="486"/>
    </row>
    <row r="7" spans="2:23">
      <c r="B7" s="1280"/>
      <c r="C7" s="215"/>
      <c r="D7" s="215"/>
      <c r="E7" s="215"/>
      <c r="F7" s="215"/>
      <c r="G7" s="215"/>
      <c r="H7" s="215"/>
      <c r="I7" s="215"/>
      <c r="J7" s="215"/>
      <c r="K7" s="211"/>
      <c r="T7" s="486"/>
      <c r="U7" s="486"/>
      <c r="V7" s="486"/>
    </row>
    <row r="8" spans="2:23">
      <c r="B8" s="1280"/>
      <c r="C8" s="215"/>
      <c r="D8" s="215"/>
      <c r="E8" s="215"/>
      <c r="F8" s="215"/>
      <c r="G8" s="215"/>
      <c r="H8" s="215"/>
      <c r="I8" s="215"/>
      <c r="J8" s="215"/>
      <c r="K8" s="211"/>
      <c r="M8" s="207" t="s">
        <v>2</v>
      </c>
    </row>
    <row r="9" spans="2:23" ht="20.100000000000001">
      <c r="B9" s="1280"/>
      <c r="C9" s="488" t="s">
        <v>4</v>
      </c>
      <c r="D9" s="489"/>
      <c r="E9" s="489"/>
      <c r="F9" s="489"/>
      <c r="G9" s="215"/>
      <c r="H9" s="215"/>
      <c r="I9" s="215"/>
      <c r="J9" s="215"/>
      <c r="K9" s="211"/>
      <c r="M9" s="207" t="s">
        <v>5</v>
      </c>
    </row>
    <row r="10" spans="2:23" ht="5.0999999999999996" customHeight="1">
      <c r="B10" s="1280"/>
      <c r="C10" s="488"/>
      <c r="D10" s="489"/>
      <c r="E10" s="489"/>
      <c r="F10" s="489"/>
      <c r="G10" s="215"/>
      <c r="H10" s="215"/>
      <c r="I10" s="215"/>
      <c r="J10" s="215"/>
      <c r="K10" s="211"/>
    </row>
    <row r="11" spans="2:23" ht="20.100000000000001">
      <c r="B11" s="1280"/>
      <c r="C11" s="488" t="s">
        <v>6</v>
      </c>
      <c r="D11" s="489"/>
      <c r="E11" s="489"/>
      <c r="F11" s="489"/>
      <c r="G11" s="215"/>
      <c r="H11" s="215"/>
      <c r="I11" s="215"/>
      <c r="J11" s="215"/>
      <c r="K11" s="211"/>
    </row>
    <row r="12" spans="2:23" ht="18">
      <c r="B12" s="1280"/>
      <c r="C12" s="490"/>
      <c r="D12" s="489"/>
      <c r="E12" s="489"/>
      <c r="F12" s="489"/>
      <c r="G12" s="215"/>
      <c r="H12" s="215"/>
      <c r="I12" s="215"/>
      <c r="J12" s="215"/>
      <c r="K12" s="211"/>
      <c r="U12" s="658">
        <v>2</v>
      </c>
    </row>
    <row r="13" spans="2:23" ht="18" thickBot="1">
      <c r="B13" s="223"/>
      <c r="C13" s="491"/>
      <c r="D13" s="224"/>
      <c r="E13" s="224"/>
      <c r="F13" s="224"/>
      <c r="G13" s="224"/>
      <c r="H13" s="224"/>
      <c r="I13" s="224"/>
      <c r="J13" s="224"/>
      <c r="K13" s="225"/>
      <c r="M13" s="213" t="s">
        <v>5</v>
      </c>
      <c r="N13" s="213"/>
      <c r="O13" s="213"/>
      <c r="P13" s="213"/>
      <c r="Q13" s="213"/>
      <c r="R13" s="213"/>
      <c r="S13" s="213"/>
      <c r="T13" s="1281">
        <v>1</v>
      </c>
      <c r="U13" s="1267">
        <v>2018</v>
      </c>
    </row>
    <row r="14" spans="2:23" ht="24.95" customHeight="1" thickBot="1">
      <c r="B14" s="487"/>
      <c r="C14" s="208" t="s">
        <v>7</v>
      </c>
      <c r="D14" s="208"/>
      <c r="E14" s="208"/>
      <c r="F14" s="492"/>
      <c r="G14" s="979"/>
      <c r="H14" s="979"/>
      <c r="I14" s="979"/>
      <c r="J14" s="980"/>
      <c r="K14" s="493"/>
      <c r="M14" s="1250" t="str">
        <f>VLOOKUP($U$32,$T$33:$U$36,2,0)</f>
        <v xml:space="preserve">      -      </v>
      </c>
      <c r="N14" s="496"/>
      <c r="O14" s="496"/>
      <c r="P14" s="496"/>
      <c r="Q14" s="496"/>
      <c r="R14" s="496"/>
      <c r="S14" s="496"/>
      <c r="T14" s="1281">
        <v>2</v>
      </c>
      <c r="U14" s="1267">
        <v>2019</v>
      </c>
    </row>
    <row r="15" spans="2:23" ht="9" customHeight="1">
      <c r="B15" s="1280"/>
      <c r="C15" s="213"/>
      <c r="D15" s="213"/>
      <c r="E15" s="213"/>
      <c r="F15" s="494"/>
      <c r="G15" s="494"/>
      <c r="H15" s="494"/>
      <c r="I15" s="494"/>
      <c r="J15" s="494"/>
      <c r="K15" s="495"/>
      <c r="T15" s="1281">
        <v>3</v>
      </c>
      <c r="U15" s="1267">
        <v>2020</v>
      </c>
    </row>
    <row r="16" spans="2:23" ht="15" customHeight="1">
      <c r="B16" s="1280"/>
      <c r="C16" s="213"/>
      <c r="D16" s="213"/>
      <c r="E16" s="213"/>
      <c r="F16" s="494"/>
      <c r="G16" s="494"/>
      <c r="H16" s="494"/>
      <c r="I16" s="494"/>
      <c r="J16" s="494"/>
      <c r="K16" s="495"/>
      <c r="M16" s="207" t="s">
        <v>2</v>
      </c>
      <c r="T16" s="1281">
        <v>4</v>
      </c>
      <c r="U16" s="1267">
        <v>2021</v>
      </c>
      <c r="V16" s="497"/>
      <c r="W16" s="497"/>
    </row>
    <row r="17" spans="2:23" ht="15" customHeight="1">
      <c r="B17" s="1280"/>
      <c r="C17" s="213"/>
      <c r="D17" s="213"/>
      <c r="E17" s="213"/>
      <c r="F17" s="494"/>
      <c r="G17" s="494"/>
      <c r="H17" s="494"/>
      <c r="I17" s="494"/>
      <c r="J17" s="494"/>
      <c r="K17" s="495"/>
      <c r="M17" s="207" t="s">
        <v>8</v>
      </c>
      <c r="T17" s="1281">
        <v>5</v>
      </c>
      <c r="U17" s="1267">
        <v>2022</v>
      </c>
      <c r="V17" s="497"/>
      <c r="W17" s="497"/>
    </row>
    <row r="18" spans="2:23" ht="24.95" customHeight="1" thickBot="1">
      <c r="B18" s="1280"/>
      <c r="C18" s="213" t="s">
        <v>9</v>
      </c>
      <c r="D18" s="213"/>
      <c r="E18" s="213"/>
      <c r="F18" s="494"/>
      <c r="G18" s="494"/>
      <c r="H18" s="494"/>
      <c r="I18" s="494"/>
      <c r="J18" s="1250">
        <f>VLOOKUP($U$12,$T$13:$U$19,2,0)</f>
        <v>2019</v>
      </c>
      <c r="K18" s="495"/>
      <c r="T18" s="1281">
        <v>6</v>
      </c>
      <c r="U18" s="1267">
        <v>2023</v>
      </c>
      <c r="V18" s="497"/>
      <c r="W18" s="497"/>
    </row>
    <row r="19" spans="2:23" ht="8.1" customHeight="1">
      <c r="B19" s="1280"/>
      <c r="C19" s="213"/>
      <c r="D19" s="213"/>
      <c r="E19" s="213"/>
      <c r="F19" s="494"/>
      <c r="G19" s="494"/>
      <c r="H19" s="494"/>
      <c r="I19" s="494"/>
      <c r="J19" s="496"/>
      <c r="K19" s="495"/>
      <c r="T19" s="1281">
        <v>7</v>
      </c>
      <c r="U19" s="1267">
        <v>2024</v>
      </c>
      <c r="V19" s="497"/>
      <c r="W19" s="497"/>
    </row>
    <row r="20" spans="2:23" ht="15" customHeight="1">
      <c r="B20" s="1280"/>
      <c r="C20" s="213"/>
      <c r="D20" s="213"/>
      <c r="E20" s="213"/>
      <c r="F20" s="209"/>
      <c r="G20" s="210"/>
      <c r="H20" s="210"/>
      <c r="I20" s="210"/>
      <c r="J20" s="210"/>
      <c r="K20" s="211"/>
      <c r="M20" s="207" t="s">
        <v>2</v>
      </c>
      <c r="U20" s="651"/>
    </row>
    <row r="21" spans="2:23" ht="15" customHeight="1">
      <c r="B21" s="1280"/>
      <c r="C21" s="213"/>
      <c r="D21" s="213"/>
      <c r="E21" s="213"/>
      <c r="F21" s="209"/>
      <c r="G21" s="210"/>
      <c r="H21" s="210"/>
      <c r="I21" s="210"/>
      <c r="J21" s="210"/>
      <c r="K21" s="211"/>
      <c r="M21" s="207" t="s">
        <v>10</v>
      </c>
      <c r="U21" s="659">
        <v>1</v>
      </c>
      <c r="V21" s="497"/>
    </row>
    <row r="22" spans="2:23" ht="24.95" customHeight="1" thickBot="1">
      <c r="B22" s="1280"/>
      <c r="C22" s="213" t="s">
        <v>11</v>
      </c>
      <c r="D22" s="213"/>
      <c r="E22" s="213"/>
      <c r="F22" s="209"/>
      <c r="G22" s="210"/>
      <c r="H22" s="210"/>
      <c r="I22" s="210"/>
      <c r="J22" s="1250" t="str">
        <f>VLOOKUP($U$21,$T$22:$U$23,2,0)</f>
        <v>Quarterly</v>
      </c>
      <c r="K22" s="211"/>
      <c r="T22" s="1281">
        <v>1</v>
      </c>
      <c r="U22" s="1282" t="s">
        <v>12</v>
      </c>
      <c r="V22" s="497"/>
    </row>
    <row r="23" spans="2:23" ht="8.1" customHeight="1">
      <c r="B23" s="1280"/>
      <c r="C23" s="213"/>
      <c r="D23" s="213"/>
      <c r="E23" s="213"/>
      <c r="F23" s="209"/>
      <c r="G23" s="210"/>
      <c r="H23" s="210"/>
      <c r="I23" s="210"/>
      <c r="J23" s="498"/>
      <c r="K23" s="211"/>
      <c r="T23" s="1281">
        <v>2</v>
      </c>
      <c r="U23" s="1282" t="s">
        <v>13</v>
      </c>
      <c r="V23" s="497"/>
    </row>
    <row r="24" spans="2:23" ht="15" customHeight="1">
      <c r="B24" s="1280"/>
      <c r="C24" s="213"/>
      <c r="D24" s="213"/>
      <c r="E24" s="213"/>
      <c r="F24" s="209"/>
      <c r="G24" s="210"/>
      <c r="H24" s="210"/>
      <c r="I24" s="210"/>
      <c r="J24" s="498"/>
      <c r="K24" s="211"/>
      <c r="M24" s="207" t="s">
        <v>2</v>
      </c>
      <c r="U24" s="1267"/>
      <c r="V24" s="497"/>
    </row>
    <row r="25" spans="2:23" ht="15" customHeight="1">
      <c r="B25" s="1280"/>
      <c r="C25" s="213"/>
      <c r="D25" s="213"/>
      <c r="E25" s="213"/>
      <c r="F25" s="209"/>
      <c r="G25" s="210"/>
      <c r="H25" s="210"/>
      <c r="I25" s="210"/>
      <c r="J25" s="498"/>
      <c r="K25" s="211"/>
      <c r="M25" s="207" t="s">
        <v>14</v>
      </c>
      <c r="U25" s="652"/>
    </row>
    <row r="26" spans="2:23" ht="24.75" customHeight="1" thickBot="1">
      <c r="B26" s="1280"/>
      <c r="C26" s="213" t="s">
        <v>15</v>
      </c>
      <c r="D26" s="213"/>
      <c r="E26" s="213"/>
      <c r="F26" s="209"/>
      <c r="G26" s="210"/>
      <c r="H26" s="646"/>
      <c r="I26" s="210"/>
      <c r="J26" s="1250" t="str">
        <f>VLOOKUP($U$26,$T$27:$U$30,2,0)</f>
        <v>Q1 Only</v>
      </c>
      <c r="K26" s="211"/>
      <c r="U26" s="658">
        <v>1</v>
      </c>
      <c r="V26" s="497"/>
      <c r="W26" s="497"/>
    </row>
    <row r="27" spans="2:23" ht="8.1" customHeight="1">
      <c r="B27" s="1280"/>
      <c r="C27" s="213"/>
      <c r="D27" s="213"/>
      <c r="E27" s="213"/>
      <c r="F27" s="209"/>
      <c r="G27" s="210"/>
      <c r="H27" s="646"/>
      <c r="I27" s="210"/>
      <c r="J27" s="498"/>
      <c r="K27" s="211"/>
      <c r="T27" s="1281">
        <v>1</v>
      </c>
      <c r="U27" s="1267" t="s">
        <v>16</v>
      </c>
    </row>
    <row r="28" spans="2:23" ht="15" customHeight="1">
      <c r="B28" s="1280"/>
      <c r="C28" s="213"/>
      <c r="D28" s="213"/>
      <c r="E28" s="213"/>
      <c r="F28" s="209"/>
      <c r="G28" s="210"/>
      <c r="H28" s="646"/>
      <c r="I28" s="210"/>
      <c r="J28" s="210"/>
      <c r="K28" s="211"/>
      <c r="T28" s="1281">
        <v>2</v>
      </c>
      <c r="U28" s="1267" t="s">
        <v>17</v>
      </c>
    </row>
    <row r="29" spans="2:23" ht="15" customHeight="1" thickBot="1">
      <c r="B29" s="1280"/>
      <c r="C29" s="213"/>
      <c r="D29" s="213"/>
      <c r="E29" s="213"/>
      <c r="F29" s="209"/>
      <c r="G29" s="210"/>
      <c r="H29" s="646"/>
      <c r="I29" s="210"/>
      <c r="J29" s="499"/>
      <c r="K29" s="211"/>
      <c r="M29" s="640" t="s">
        <v>18</v>
      </c>
      <c r="N29" s="641"/>
      <c r="O29" s="641"/>
      <c r="T29" s="1281">
        <v>3</v>
      </c>
      <c r="U29" s="1267" t="s">
        <v>19</v>
      </c>
    </row>
    <row r="30" spans="2:23" ht="24.95" customHeight="1" thickBot="1">
      <c r="B30" s="1280"/>
      <c r="C30" s="213" t="s">
        <v>20</v>
      </c>
      <c r="D30" s="213"/>
      <c r="E30" s="213"/>
      <c r="F30" s="209"/>
      <c r="G30" s="210"/>
      <c r="H30" s="647">
        <f>IF($U$26=1,DATE($J$18,3,31),IF($U$26=2,DATE($J$18,6,30),IF($U$26=3,DATE($J$18,9,30),IF($U$26=4,DATE($J$18,12,31),"INVALID ENTRY"))))</f>
        <v>43555</v>
      </c>
      <c r="I30" s="500"/>
      <c r="J30" s="501"/>
      <c r="K30" s="211"/>
      <c r="M30" s="642" t="s">
        <v>21</v>
      </c>
      <c r="N30" s="501"/>
      <c r="O30" s="642" t="s">
        <v>22</v>
      </c>
      <c r="T30" s="1281">
        <v>4</v>
      </c>
      <c r="U30" s="1267" t="s">
        <v>23</v>
      </c>
    </row>
    <row r="31" spans="2:23" ht="15" customHeight="1" thickBot="1">
      <c r="B31" s="1280"/>
      <c r="C31" s="213"/>
      <c r="D31" s="213"/>
      <c r="E31" s="213"/>
      <c r="F31" s="209"/>
      <c r="G31" s="210"/>
      <c r="H31" s="648"/>
      <c r="I31" s="214"/>
      <c r="J31" s="502"/>
      <c r="K31" s="211"/>
      <c r="M31" s="643" t="s">
        <v>24</v>
      </c>
      <c r="N31" s="644"/>
      <c r="O31" s="643" t="s">
        <v>25</v>
      </c>
      <c r="U31" s="651"/>
    </row>
    <row r="32" spans="2:23" ht="15" customHeight="1">
      <c r="B32" s="1280"/>
      <c r="C32" s="213"/>
      <c r="D32" s="213" t="s">
        <v>26</v>
      </c>
      <c r="E32" s="213"/>
      <c r="F32" s="209"/>
      <c r="G32" s="210"/>
      <c r="H32" s="648"/>
      <c r="I32" s="214"/>
      <c r="J32" s="497"/>
      <c r="K32" s="211"/>
      <c r="M32" s="642"/>
      <c r="N32" s="642"/>
      <c r="O32" s="642"/>
      <c r="U32" s="658">
        <v>1</v>
      </c>
    </row>
    <row r="33" spans="2:21" ht="25.5" customHeight="1" thickBot="1">
      <c r="B33" s="1280"/>
      <c r="C33" s="215"/>
      <c r="D33" s="213"/>
      <c r="E33" s="213" t="s">
        <v>27</v>
      </c>
      <c r="F33" s="213"/>
      <c r="G33" s="215"/>
      <c r="H33" s="647">
        <f>DATE($J$18,1,1)</f>
        <v>43466</v>
      </c>
      <c r="I33" s="500"/>
      <c r="J33" s="981"/>
      <c r="K33" s="211"/>
      <c r="M33" s="645"/>
      <c r="N33" s="982"/>
      <c r="O33" s="657"/>
      <c r="T33" s="1281">
        <v>1</v>
      </c>
      <c r="U33" s="1266" t="s">
        <v>28</v>
      </c>
    </row>
    <row r="34" spans="2:21" ht="25.5" customHeight="1" thickBot="1">
      <c r="B34" s="1280"/>
      <c r="C34" s="213"/>
      <c r="D34" s="215"/>
      <c r="E34" s="213" t="s">
        <v>29</v>
      </c>
      <c r="F34" s="213"/>
      <c r="G34" s="215"/>
      <c r="H34" s="647">
        <f>IF($U$26=1,DATE($J$18,3,31),IF($U$26=2,DATE($J$18,6,30),IF($U$26=3,DATE($J$18,9,30),IF($U$26=4,DATE($J$18,12,31),"INVALID ENTRY"))))</f>
        <v>43555</v>
      </c>
      <c r="I34" s="500"/>
      <c r="J34" s="981"/>
      <c r="K34" s="211"/>
      <c r="M34" s="645"/>
      <c r="N34" s="982"/>
      <c r="O34" s="657"/>
      <c r="T34" s="1281">
        <v>2</v>
      </c>
      <c r="U34" s="1267" t="s">
        <v>30</v>
      </c>
    </row>
    <row r="35" spans="2:21" ht="25.5" customHeight="1" thickBot="1">
      <c r="B35" s="1280"/>
      <c r="C35" s="213"/>
      <c r="D35" s="213"/>
      <c r="E35" s="213" t="s">
        <v>31</v>
      </c>
      <c r="F35" s="213"/>
      <c r="G35" s="215"/>
      <c r="H35" s="647">
        <f>IF($U$21=2,DATE($J$18+1,3,31),IF($U$26=1,DATE($J$18,3,31),IF($U$26=2,DATE($J$18,6,30),IF($U$26=3,DATE($J$18,9,30),IF($U$26=4,DATE($J$18,12,31),"INVALID ENTRY")))))</f>
        <v>43555</v>
      </c>
      <c r="I35" s="500"/>
      <c r="J35" s="981"/>
      <c r="K35" s="211"/>
      <c r="M35" s="645"/>
      <c r="N35" s="982"/>
      <c r="O35" s="657"/>
      <c r="T35" s="1281">
        <v>3</v>
      </c>
      <c r="U35" s="1267" t="s">
        <v>32</v>
      </c>
    </row>
    <row r="36" spans="2:21" ht="24.95" customHeight="1">
      <c r="B36" s="1280"/>
      <c r="C36" s="213"/>
      <c r="D36" s="213"/>
      <c r="E36" s="215"/>
      <c r="F36" s="213"/>
      <c r="G36" s="215"/>
      <c r="H36" s="649"/>
      <c r="I36" s="216"/>
      <c r="J36" s="503"/>
      <c r="K36" s="211"/>
      <c r="M36" s="503"/>
      <c r="N36" s="503"/>
      <c r="O36" s="503"/>
      <c r="T36" s="1281">
        <v>4</v>
      </c>
      <c r="U36" s="1267" t="s">
        <v>33</v>
      </c>
    </row>
    <row r="37" spans="2:21" ht="15" customHeight="1">
      <c r="B37" s="1280"/>
      <c r="C37" s="215"/>
      <c r="D37" s="213" t="s">
        <v>34</v>
      </c>
      <c r="E37" s="213"/>
      <c r="F37" s="217"/>
      <c r="G37" s="215"/>
      <c r="H37" s="649"/>
      <c r="I37" s="216"/>
      <c r="J37" s="503"/>
      <c r="K37" s="211"/>
      <c r="M37" s="503"/>
      <c r="N37" s="503"/>
      <c r="O37" s="503"/>
      <c r="U37" s="651"/>
    </row>
    <row r="38" spans="2:21" ht="24.95" customHeight="1" thickBot="1">
      <c r="B38" s="1280"/>
      <c r="C38" s="213"/>
      <c r="D38" s="213"/>
      <c r="E38" s="213" t="s">
        <v>27</v>
      </c>
      <c r="F38" s="217"/>
      <c r="G38" s="215"/>
      <c r="H38" s="647">
        <f>IF(EOMONTH(H39,-36)+1&lt;DATE(2014,1,1),DATE(2014,1,1),EOMONTH(H39,-36)+1)</f>
        <v>42461</v>
      </c>
      <c r="I38" s="500"/>
      <c r="J38" s="981"/>
      <c r="K38" s="211"/>
      <c r="M38" s="645"/>
      <c r="N38" s="982"/>
      <c r="O38" s="657"/>
      <c r="U38" s="658">
        <v>1</v>
      </c>
    </row>
    <row r="39" spans="2:21" ht="24.95" customHeight="1" thickBot="1">
      <c r="B39" s="1280"/>
      <c r="C39" s="213"/>
      <c r="D39" s="213"/>
      <c r="E39" s="213" t="s">
        <v>29</v>
      </c>
      <c r="F39" s="215"/>
      <c r="G39" s="215"/>
      <c r="H39" s="647">
        <f>IF($U$21=2,DATE($J$18+1,3,31),IF($U$26=1,DATE($J$18,3,31),IF($U$26=2,DATE($J$18,6,30),IF($U$26=3,DATE($J$18,9,30),IF($U$26=4,DATE($J$18,12,31),"INVALID ENTRY")))))</f>
        <v>43555</v>
      </c>
      <c r="I39" s="500"/>
      <c r="J39" s="981"/>
      <c r="K39" s="211"/>
      <c r="M39" s="645"/>
      <c r="N39" s="982"/>
      <c r="O39" s="657"/>
      <c r="T39" s="1281">
        <v>1</v>
      </c>
      <c r="U39" s="1266" t="s">
        <v>35</v>
      </c>
    </row>
    <row r="40" spans="2:21" ht="24.95" customHeight="1" thickBot="1">
      <c r="B40" s="1280"/>
      <c r="C40" s="213"/>
      <c r="D40" s="213"/>
      <c r="E40" s="213" t="s">
        <v>31</v>
      </c>
      <c r="F40" s="215"/>
      <c r="G40" s="215"/>
      <c r="H40" s="647">
        <f>IF($U$21=2,DATE($J$18+1,3,31),IF($U$26=1,DATE($J$18,3,31),IF($U$26=2,DATE($J$18,6,30),IF($U$26=3,DATE($J$18,9,30),IF($U$26=4,DATE($J$18,12,31),"INVALID ENTRY")))))</f>
        <v>43555</v>
      </c>
      <c r="I40" s="500"/>
      <c r="J40" s="981"/>
      <c r="K40" s="211"/>
      <c r="M40" s="645"/>
      <c r="N40" s="982"/>
      <c r="O40" s="657"/>
      <c r="T40" s="1281">
        <v>2</v>
      </c>
      <c r="U40" s="1266" t="s">
        <v>36</v>
      </c>
    </row>
    <row r="41" spans="2:21" ht="15" customHeight="1" thickBot="1">
      <c r="B41" s="1280"/>
      <c r="C41" s="213"/>
      <c r="D41" s="213"/>
      <c r="E41" s="213"/>
      <c r="F41" s="215"/>
      <c r="G41" s="215"/>
      <c r="H41" s="650"/>
      <c r="I41" s="215"/>
      <c r="J41" s="215"/>
      <c r="K41" s="211"/>
      <c r="T41" s="1281">
        <v>3</v>
      </c>
      <c r="U41" s="1267" t="s">
        <v>37</v>
      </c>
    </row>
    <row r="42" spans="2:21" ht="15" customHeight="1">
      <c r="B42" s="1280"/>
      <c r="C42" s="213"/>
      <c r="D42" s="213"/>
      <c r="E42" s="213"/>
      <c r="F42" s="215"/>
      <c r="G42" s="215"/>
      <c r="H42" s="650"/>
      <c r="I42" s="215"/>
      <c r="J42" s="215"/>
      <c r="K42" s="211"/>
      <c r="M42" s="1283" t="s">
        <v>38</v>
      </c>
      <c r="N42" s="1284"/>
      <c r="O42" s="1285"/>
      <c r="T42" s="1281">
        <v>4</v>
      </c>
      <c r="U42" s="1267" t="s">
        <v>39</v>
      </c>
    </row>
    <row r="43" spans="2:21" ht="24.75" customHeight="1">
      <c r="B43" s="1280"/>
      <c r="C43" s="213"/>
      <c r="D43" s="213"/>
      <c r="E43" s="213"/>
      <c r="F43" s="215"/>
      <c r="G43" s="215"/>
      <c r="H43" s="650"/>
      <c r="I43" s="215"/>
      <c r="J43" s="215"/>
      <c r="K43" s="211"/>
      <c r="M43" s="1286" t="s">
        <v>40</v>
      </c>
      <c r="N43" s="1287"/>
      <c r="O43" s="1288"/>
      <c r="T43" s="1281">
        <v>5</v>
      </c>
      <c r="U43" s="1267" t="s">
        <v>41</v>
      </c>
    </row>
    <row r="44" spans="2:21" ht="24.75" customHeight="1">
      <c r="B44" s="1280"/>
      <c r="C44" s="213" t="s">
        <v>42</v>
      </c>
      <c r="D44" s="213"/>
      <c r="E44" s="213"/>
      <c r="F44" s="209"/>
      <c r="G44" s="215"/>
      <c r="H44" s="215"/>
      <c r="I44" s="215"/>
      <c r="J44" s="215"/>
      <c r="K44" s="211"/>
      <c r="M44" s="1286" t="s">
        <v>43</v>
      </c>
      <c r="N44" s="1287"/>
      <c r="O44" s="1288"/>
      <c r="T44" s="207">
        <v>6</v>
      </c>
      <c r="U44" s="1267" t="s">
        <v>44</v>
      </c>
    </row>
    <row r="45" spans="2:21" ht="24.75" customHeight="1" thickBot="1">
      <c r="B45" s="1280"/>
      <c r="C45" s="213"/>
      <c r="D45" s="218" t="s">
        <v>45</v>
      </c>
      <c r="E45" s="218"/>
      <c r="F45" s="280"/>
      <c r="G45" s="219"/>
      <c r="H45" s="219"/>
      <c r="I45" s="219"/>
      <c r="J45" s="219"/>
      <c r="K45" s="504"/>
      <c r="M45" s="1286" t="s">
        <v>46</v>
      </c>
      <c r="N45" s="1289"/>
      <c r="O45" s="1290"/>
      <c r="T45" s="207">
        <v>7</v>
      </c>
      <c r="U45" s="1267" t="s">
        <v>47</v>
      </c>
    </row>
    <row r="46" spans="2:21" ht="24.75" customHeight="1" thickBot="1">
      <c r="B46" s="1280"/>
      <c r="C46" s="213"/>
      <c r="D46" s="208" t="s">
        <v>48</v>
      </c>
      <c r="E46" s="208"/>
      <c r="F46" s="281"/>
      <c r="G46" s="220"/>
      <c r="H46" s="220"/>
      <c r="I46" s="220"/>
      <c r="J46" s="220"/>
      <c r="K46" s="504"/>
      <c r="M46" s="1286" t="s">
        <v>49</v>
      </c>
      <c r="N46" s="1289"/>
      <c r="O46" s="1290"/>
      <c r="T46" s="207">
        <v>8</v>
      </c>
      <c r="U46" s="1267" t="s">
        <v>50</v>
      </c>
    </row>
    <row r="47" spans="2:21" ht="24.75" customHeight="1" thickBot="1">
      <c r="B47" s="1280"/>
      <c r="C47" s="213"/>
      <c r="D47" s="208" t="s">
        <v>51</v>
      </c>
      <c r="E47" s="208"/>
      <c r="F47" s="505"/>
      <c r="G47" s="220"/>
      <c r="H47" s="220"/>
      <c r="I47" s="220"/>
      <c r="J47" s="220"/>
      <c r="K47" s="504"/>
      <c r="M47" s="1286" t="s">
        <v>52</v>
      </c>
      <c r="N47" s="1289"/>
      <c r="O47" s="1290"/>
      <c r="T47" s="207">
        <v>9</v>
      </c>
      <c r="U47" s="1267" t="s">
        <v>53</v>
      </c>
    </row>
    <row r="48" spans="2:21" ht="24.75" customHeight="1" thickBot="1">
      <c r="B48" s="1280"/>
      <c r="C48" s="215"/>
      <c r="D48" s="208" t="s">
        <v>54</v>
      </c>
      <c r="E48" s="208"/>
      <c r="F48" s="208"/>
      <c r="G48" s="506"/>
      <c r="H48" s="282"/>
      <c r="I48" s="221"/>
      <c r="J48" s="221"/>
      <c r="K48" s="211"/>
      <c r="M48" s="1291" t="s">
        <v>55</v>
      </c>
      <c r="N48" s="1292"/>
      <c r="O48" s="1293"/>
      <c r="T48" s="207">
        <v>10</v>
      </c>
      <c r="U48" s="1267" t="s">
        <v>56</v>
      </c>
    </row>
    <row r="49" spans="2:21" ht="24.95" customHeight="1">
      <c r="B49" s="1280"/>
      <c r="C49" s="215"/>
      <c r="D49" s="497"/>
      <c r="E49" s="497"/>
      <c r="F49" s="497"/>
      <c r="G49" s="497"/>
      <c r="H49" s="497"/>
      <c r="I49" s="497"/>
      <c r="J49" s="215"/>
      <c r="K49" s="211"/>
      <c r="T49" s="207">
        <v>11</v>
      </c>
      <c r="U49" s="1267" t="s">
        <v>57</v>
      </c>
    </row>
    <row r="50" spans="2:21" ht="15" customHeight="1" thickBot="1">
      <c r="B50" s="223"/>
      <c r="C50" s="224"/>
      <c r="D50" s="224"/>
      <c r="E50" s="224"/>
      <c r="F50" s="224"/>
      <c r="G50" s="224"/>
      <c r="H50" s="224"/>
      <c r="I50" s="224"/>
      <c r="J50" s="224"/>
      <c r="K50" s="225"/>
    </row>
  </sheetData>
  <sheetProtection algorithmName="SHA-512" hashValue="B/bq0SSEWspc+cKmMhYoAqzoxQUq8y1rwHguZ6hxc1m+qj6J3TB0tjcQAWdwYMB2xoG/FE9Xm2epUXXVCiHnwg==" saltValue="0Bp8vLg9yM5JhlZp4no5dw==" spinCount="100000" sheet="1" objects="1" scenarios="1"/>
  <printOptions horizontalCentered="1"/>
  <pageMargins left="1" right="0.75" top="1" bottom="0.75" header="0.25" footer="0.25"/>
  <pageSetup scale="81" orientation="portrait" r:id="rId1"/>
  <headerFooter scaleWithDoc="0">
    <oddHeader>&amp;RState of New Mexico</oddHeader>
    <oddFooter>&amp;LVersion 4.0&amp;RPage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from>
                    <xdr:col>12</xdr:col>
                    <xdr:colOff>0</xdr:colOff>
                    <xdr:row>21</xdr:row>
                    <xdr:rowOff>50800</xdr:rowOff>
                  </from>
                  <to>
                    <xdr:col>12</xdr:col>
                    <xdr:colOff>1365250</xdr:colOff>
                    <xdr:row>22</xdr:row>
                    <xdr:rowOff>38100</xdr:rowOff>
                  </to>
                </anchor>
              </controlPr>
            </control>
          </mc:Choice>
        </mc:AlternateContent>
        <mc:AlternateContent xmlns:mc="http://schemas.openxmlformats.org/markup-compatibility/2006">
          <mc:Choice Requires="x14">
            <control shapeId="23554" r:id="rId5" name="Drop Down 2">
              <controlPr defaultSize="0" autoLine="0" autoPict="0">
                <anchor moveWithCells="1">
                  <from>
                    <xdr:col>12</xdr:col>
                    <xdr:colOff>0</xdr:colOff>
                    <xdr:row>25</xdr:row>
                    <xdr:rowOff>50800</xdr:rowOff>
                  </from>
                  <to>
                    <xdr:col>12</xdr:col>
                    <xdr:colOff>1365250</xdr:colOff>
                    <xdr:row>26</xdr:row>
                    <xdr:rowOff>69850</xdr:rowOff>
                  </to>
                </anchor>
              </controlPr>
            </control>
          </mc:Choice>
        </mc:AlternateContent>
        <mc:AlternateContent xmlns:mc="http://schemas.openxmlformats.org/markup-compatibility/2006">
          <mc:Choice Requires="x14">
            <control shapeId="23555" r:id="rId6" name="Drop Down 3">
              <controlPr defaultSize="0" autoLine="0" autoPict="0">
                <anchor moveWithCells="1">
                  <from>
                    <xdr:col>12</xdr:col>
                    <xdr:colOff>0</xdr:colOff>
                    <xdr:row>9</xdr:row>
                    <xdr:rowOff>50800</xdr:rowOff>
                  </from>
                  <to>
                    <xdr:col>13</xdr:col>
                    <xdr:colOff>31750</xdr:colOff>
                    <xdr:row>11</xdr:row>
                    <xdr:rowOff>38100</xdr:rowOff>
                  </to>
                </anchor>
              </controlPr>
            </control>
          </mc:Choice>
        </mc:AlternateContent>
        <mc:AlternateContent xmlns:mc="http://schemas.openxmlformats.org/markup-compatibility/2006">
          <mc:Choice Requires="x14">
            <control shapeId="23556" r:id="rId7" name="Drop Down 4">
              <controlPr defaultSize="0" autoLine="0" autoPict="0">
                <anchor moveWithCells="1">
                  <from>
                    <xdr:col>12</xdr:col>
                    <xdr:colOff>0</xdr:colOff>
                    <xdr:row>17</xdr:row>
                    <xdr:rowOff>19050</xdr:rowOff>
                  </from>
                  <to>
                    <xdr:col>13</xdr:col>
                    <xdr:colOff>31750</xdr:colOff>
                    <xdr:row>18</xdr:row>
                    <xdr:rowOff>31750</xdr:rowOff>
                  </to>
                </anchor>
              </controlPr>
            </control>
          </mc:Choice>
        </mc:AlternateContent>
        <mc:AlternateContent xmlns:mc="http://schemas.openxmlformats.org/markup-compatibility/2006">
          <mc:Choice Requires="x14">
            <control shapeId="23557" r:id="rId8" name="Drop Down 5">
              <controlPr defaultSize="0" autoLine="0" autoPict="0">
                <anchor moveWithCells="1">
                  <from>
                    <xdr:col>12</xdr:col>
                    <xdr:colOff>0</xdr:colOff>
                    <xdr:row>21</xdr:row>
                    <xdr:rowOff>19050</xdr:rowOff>
                  </from>
                  <to>
                    <xdr:col>13</xdr:col>
                    <xdr:colOff>38100</xdr:colOff>
                    <xdr:row>22</xdr:row>
                    <xdr:rowOff>31750</xdr:rowOff>
                  </to>
                </anchor>
              </controlPr>
            </control>
          </mc:Choice>
        </mc:AlternateContent>
        <mc:AlternateContent xmlns:mc="http://schemas.openxmlformats.org/markup-compatibility/2006">
          <mc:Choice Requires="x14">
            <control shapeId="23558" r:id="rId9" name="Drop Down 6">
              <controlPr defaultSize="0" autoLine="0" autoPict="0">
                <anchor moveWithCells="1">
                  <from>
                    <xdr:col>12</xdr:col>
                    <xdr:colOff>0</xdr:colOff>
                    <xdr:row>25</xdr:row>
                    <xdr:rowOff>12700</xdr:rowOff>
                  </from>
                  <to>
                    <xdr:col>13</xdr:col>
                    <xdr:colOff>31750</xdr:colOff>
                    <xdr:row>26</xdr:row>
                    <xdr:rowOff>38100</xdr:rowOff>
                  </to>
                </anchor>
              </controlPr>
            </control>
          </mc:Choice>
        </mc:AlternateContent>
        <mc:AlternateContent xmlns:mc="http://schemas.openxmlformats.org/markup-compatibility/2006">
          <mc:Choice Requires="x14">
            <control shapeId="23559" r:id="rId10" name="Drop Down 7">
              <controlPr defaultSize="0" autoLine="0" autoPict="0">
                <anchor moveWithCells="1">
                  <from>
                    <xdr:col>12</xdr:col>
                    <xdr:colOff>0</xdr:colOff>
                    <xdr:row>4</xdr:row>
                    <xdr:rowOff>50800</xdr:rowOff>
                  </from>
                  <to>
                    <xdr:col>13</xdr:col>
                    <xdr:colOff>31750</xdr:colOff>
                    <xdr:row>5</xdr:row>
                    <xdr:rowOff>165100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P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68"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68" ht="12" customHeight="1"/>
    <row r="3" spans="1:68" s="196" customFormat="1" ht="18" customHeight="1">
      <c r="A3" s="510" t="s">
        <v>235</v>
      </c>
      <c r="B3" s="193"/>
    </row>
    <row r="4" spans="1:68" s="196" customFormat="1" ht="18" customHeight="1">
      <c r="A4" s="510" t="s">
        <v>388</v>
      </c>
      <c r="B4" s="193"/>
    </row>
    <row r="5" spans="1:68" s="196" customFormat="1" ht="18" customHeight="1">
      <c r="A5" s="507" t="s">
        <v>309</v>
      </c>
      <c r="B5" s="193"/>
    </row>
    <row r="6" spans="1:68" s="196" customFormat="1" ht="18" customHeight="1">
      <c r="A6" s="510" t="s">
        <v>109</v>
      </c>
      <c r="B6" s="193"/>
    </row>
    <row r="7" spans="1:68" s="196" customFormat="1" ht="12" customHeight="1">
      <c r="A7" s="510"/>
      <c r="B7" s="193"/>
    </row>
    <row r="8" spans="1:68" s="196" customFormat="1" ht="18" customHeight="1">
      <c r="A8" s="507" t="str">
        <f>"MCO Name:  "&amp;'Information Input'!$F$14</f>
        <v xml:space="preserve">MCO Name:  </v>
      </c>
      <c r="B8" s="193"/>
    </row>
    <row r="9" spans="1:68" s="196" customFormat="1" ht="18" customHeight="1">
      <c r="A9" s="510" t="str">
        <f>"Report Submission Type:  "&amp;TEXT('Information Input'!$J$22,"mm/dd/yyyy")</f>
        <v>Report Submission Type:  Quarterly</v>
      </c>
      <c r="B9" s="193"/>
    </row>
    <row r="10" spans="1:68" s="196" customFormat="1" ht="18" customHeight="1">
      <c r="A10" s="510" t="str">
        <f>"Calendar Year Reporting Cycle:  "&amp;'Information Input'!$J$18</f>
        <v>Calendar Year Reporting Cycle:  2019</v>
      </c>
      <c r="B10" s="193"/>
    </row>
    <row r="11" spans="1:68" s="196" customFormat="1" ht="18" customHeight="1">
      <c r="A11" s="510" t="str">
        <f>"Report Period Ending:  "&amp;TEXT('Information Input'!$H$30,"mm/dd/yyyy")</f>
        <v>Report Period Ending:  03/31/2019</v>
      </c>
      <c r="B11" s="193"/>
    </row>
    <row r="12" spans="1:68" s="196" customFormat="1" ht="12" customHeight="1">
      <c r="A12" s="507"/>
      <c r="B12" s="193"/>
    </row>
    <row r="13" spans="1:68" s="196" customFormat="1" ht="18" customHeight="1">
      <c r="A13" s="800" t="str">
        <f>"Lag Report Incurred Dates From "&amp;TEXT('Information Input'!$H$38,"mm/dd/yy")&amp;" Through "&amp;TEXT('Information Input'!$H$39,"mm/dd/yy")</f>
        <v>Lag Report Incurred Dates From 04/01/16 Through 03/31/19</v>
      </c>
      <c r="B13" s="193"/>
    </row>
    <row r="14" spans="1:68" s="196" customFormat="1" ht="18" customHeight="1">
      <c r="A14" s="800" t="str">
        <f>"Paid Through "&amp;TEXT('Information Input'!$H$40,"mm/dd/yy")</f>
        <v>Paid Through 03/31/19</v>
      </c>
      <c r="B14" s="193"/>
    </row>
    <row r="15" spans="1:68" s="196" customFormat="1" ht="12" customHeight="1" thickBot="1">
      <c r="A15" s="507"/>
      <c r="B15" s="193"/>
    </row>
    <row r="16" spans="1:68" s="21"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row>
    <row r="17" spans="1:68"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68" s="21"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row>
    <row r="19" spans="1:68" s="21"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row>
    <row r="20" spans="1:68" s="21"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row>
    <row r="21" spans="1:68" s="21"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row>
    <row r="22" spans="1:68" s="21"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row>
    <row r="23" spans="1:68" s="21"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row>
    <row r="24" spans="1:68" s="21"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row>
    <row r="25" spans="1:68" s="21"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row>
    <row r="26" spans="1:68" s="21"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row>
    <row r="27" spans="1:68" s="21"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row>
    <row r="28" spans="1:68" s="21"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row>
    <row r="29" spans="1:68" s="21"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row>
    <row r="30" spans="1:68" s="21"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row>
    <row r="31" spans="1:68" s="21"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row>
    <row r="32" spans="1:68" s="21"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row>
    <row r="33" spans="1:68" s="21"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row>
    <row r="34" spans="1:68" s="21"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row>
    <row r="35" spans="1:68" s="21"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row>
    <row r="36" spans="1:68" s="21"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row>
    <row r="37" spans="1:68" s="21"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row>
    <row r="38" spans="1:68" s="21"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row>
    <row r="39" spans="1:68" s="21"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row>
    <row r="40" spans="1:68" s="21"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row>
    <row r="41" spans="1:68" s="21"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row>
    <row r="42" spans="1:68" s="21"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row>
    <row r="43" spans="1:68" s="21"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row>
    <row r="44" spans="1:68" s="21"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row>
    <row r="45" spans="1:68" s="21"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row>
    <row r="46" spans="1:68" s="21"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row>
    <row r="47" spans="1:68" s="21"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row>
    <row r="48" spans="1:68" s="21"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row>
    <row r="49" spans="1:68" s="21"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row>
    <row r="50" spans="1:68" s="21"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row>
    <row r="51" spans="1:68" s="21"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row>
    <row r="52" spans="1:68" s="21"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row>
    <row r="53" spans="1:68" s="21"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row>
    <row r="54" spans="1:68" s="21"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c r="AO54" s="376"/>
      <c r="AP54" s="376"/>
      <c r="AQ54" s="376"/>
      <c r="AR54" s="376"/>
      <c r="AS54" s="376"/>
      <c r="AT54" s="376"/>
      <c r="AU54" s="376"/>
      <c r="AV54" s="376"/>
      <c r="AW54" s="376"/>
      <c r="AX54" s="376"/>
      <c r="AY54" s="376"/>
      <c r="AZ54" s="376"/>
      <c r="BA54" s="376"/>
      <c r="BB54" s="376"/>
      <c r="BC54" s="376"/>
      <c r="BD54" s="376"/>
      <c r="BE54" s="376"/>
      <c r="BF54" s="376"/>
      <c r="BG54" s="376"/>
      <c r="BH54" s="376"/>
      <c r="BI54" s="376"/>
      <c r="BJ54" s="376"/>
      <c r="BK54" s="376"/>
      <c r="BL54" s="376"/>
      <c r="BM54" s="376"/>
      <c r="BN54" s="376"/>
      <c r="BO54" s="376"/>
      <c r="BP54" s="376"/>
    </row>
    <row r="55" spans="1:68" s="21"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row>
    <row r="56" spans="1:68" s="21"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row>
    <row r="57" spans="1:68" s="21"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c r="AO57" s="376"/>
      <c r="AP57" s="376"/>
      <c r="AQ57" s="376"/>
      <c r="AR57" s="376"/>
      <c r="AS57" s="376"/>
      <c r="AT57" s="376"/>
      <c r="AU57" s="376"/>
      <c r="AV57" s="376"/>
      <c r="AW57" s="376"/>
      <c r="AX57" s="376"/>
      <c r="AY57" s="376"/>
      <c r="AZ57" s="376"/>
      <c r="BA57" s="376"/>
      <c r="BB57" s="376"/>
      <c r="BC57" s="376"/>
      <c r="BD57" s="376"/>
      <c r="BE57" s="376"/>
      <c r="BF57" s="376"/>
      <c r="BG57" s="376"/>
      <c r="BH57" s="376"/>
      <c r="BI57" s="376"/>
      <c r="BJ57" s="376"/>
      <c r="BK57" s="376"/>
      <c r="BL57" s="376"/>
      <c r="BM57" s="376"/>
      <c r="BN57" s="376"/>
      <c r="BO57" s="376"/>
      <c r="BP57" s="376"/>
    </row>
    <row r="58" spans="1:68" s="21"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c r="BP58" s="376"/>
    </row>
    <row r="59" spans="1:68" s="21"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c r="AO59" s="376"/>
      <c r="AP59" s="376"/>
      <c r="AQ59" s="376"/>
      <c r="AR59" s="376"/>
      <c r="AS59" s="376"/>
      <c r="AT59" s="376"/>
      <c r="AU59" s="376"/>
      <c r="AV59" s="376"/>
      <c r="AW59" s="376"/>
      <c r="AX59" s="376"/>
      <c r="AY59" s="376"/>
      <c r="AZ59" s="376"/>
      <c r="BA59" s="376"/>
      <c r="BB59" s="376"/>
      <c r="BC59" s="376"/>
      <c r="BD59" s="376"/>
      <c r="BE59" s="376"/>
      <c r="BF59" s="376"/>
      <c r="BG59" s="376"/>
      <c r="BH59" s="376"/>
      <c r="BI59" s="376"/>
      <c r="BJ59" s="376"/>
      <c r="BK59" s="376"/>
      <c r="BL59" s="376"/>
      <c r="BM59" s="376"/>
      <c r="BN59" s="376"/>
      <c r="BO59" s="376"/>
      <c r="BP59" s="376"/>
    </row>
    <row r="60" spans="1:68" s="21"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row>
    <row r="61" spans="1:68" s="21"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row>
    <row r="62" spans="1:68" s="21"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c r="BP62" s="376"/>
    </row>
    <row r="63" spans="1:68" s="21"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c r="AO63" s="376"/>
      <c r="AP63" s="376"/>
      <c r="AQ63" s="376"/>
      <c r="AR63" s="376"/>
      <c r="AS63" s="376"/>
      <c r="AT63" s="376"/>
      <c r="AU63" s="376"/>
      <c r="AV63" s="376"/>
      <c r="AW63" s="376"/>
      <c r="AX63" s="376"/>
      <c r="AY63" s="376"/>
      <c r="AZ63" s="376"/>
      <c r="BA63" s="376"/>
      <c r="BB63" s="376"/>
      <c r="BC63" s="376"/>
      <c r="BD63" s="376"/>
      <c r="BE63" s="376"/>
      <c r="BF63" s="376"/>
      <c r="BG63" s="376"/>
      <c r="BH63" s="376"/>
      <c r="BI63" s="376"/>
      <c r="BJ63" s="376"/>
      <c r="BK63" s="376"/>
      <c r="BL63" s="376"/>
      <c r="BM63" s="376"/>
      <c r="BN63" s="376"/>
      <c r="BO63" s="376"/>
      <c r="BP63" s="376"/>
    </row>
    <row r="64" spans="1:68" s="21"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c r="BP64" s="376"/>
    </row>
    <row r="65" spans="1:68" s="21"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6"/>
      <c r="BN65" s="376"/>
      <c r="BO65" s="376"/>
      <c r="BP65" s="376"/>
    </row>
    <row r="66" spans="1:68"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68">
      <c r="A67" s="352" t="s">
        <v>386</v>
      </c>
      <c r="B67" s="353"/>
    </row>
    <row r="68" spans="1:68" ht="12.95" thickBot="1"/>
    <row r="69" spans="1:68" s="20" customFormat="1"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row>
    <row r="70" spans="1:68" s="20" customFormat="1" ht="31.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row>
    <row r="71" spans="1:68" s="20" customFormat="1"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row>
    <row r="72" spans="1:68" s="20" customFormat="1"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row>
    <row r="73" spans="1:68" s="20" customFormat="1"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row>
    <row r="74" spans="1:68" s="20" customFormat="1"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row>
    <row r="75" spans="1:68" s="20" customFormat="1"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row>
    <row r="76" spans="1:68" s="20" customFormat="1"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row>
    <row r="77" spans="1:68" s="20" customFormat="1"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row>
    <row r="78" spans="1:68" s="20" customFormat="1"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row>
    <row r="79" spans="1:68" s="20" customFormat="1"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row>
    <row r="80" spans="1:68" s="20" customFormat="1"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row>
    <row r="81" spans="1:68" s="20" customFormat="1"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row>
    <row r="82" spans="1:68" s="20" customFormat="1"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row>
    <row r="83" spans="1:68" s="20" customFormat="1"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row>
    <row r="84" spans="1:68" s="20" customFormat="1"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row>
    <row r="85" spans="1:68" s="20" customFormat="1"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row>
    <row r="86" spans="1:68" s="20" customFormat="1"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row>
    <row r="87" spans="1:68" s="20" customFormat="1"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row>
    <row r="88" spans="1:68" s="20" customFormat="1"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row>
    <row r="89" spans="1:68" s="20" customFormat="1"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row>
    <row r="90" spans="1:68" s="20" customFormat="1"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row>
    <row r="91" spans="1:68" s="20" customFormat="1"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row>
    <row r="92" spans="1:68" s="20" customFormat="1"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row>
    <row r="93" spans="1:68" s="20" customFormat="1"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row>
    <row r="94" spans="1:68" s="20" customFormat="1"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row>
    <row r="95" spans="1:68" s="20" customFormat="1"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row>
    <row r="96" spans="1:68" s="20" customFormat="1"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row>
    <row r="97" spans="1:68" s="20" customFormat="1"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row>
    <row r="98" spans="1:68" s="20" customFormat="1"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row>
    <row r="99" spans="1:68" s="20" customFormat="1"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row>
    <row r="100" spans="1:68" s="20" customFormat="1"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row>
    <row r="101" spans="1:68" s="20" customFormat="1"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row>
    <row r="102" spans="1:68" s="20" customFormat="1"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row>
    <row r="103" spans="1:68" s="20" customFormat="1"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row>
    <row r="104" spans="1:68" s="20" customFormat="1"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row>
    <row r="105" spans="1:68" s="20" customFormat="1"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row>
    <row r="106" spans="1:68" s="20" customFormat="1"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row>
    <row r="107" spans="1:68" s="20" customFormat="1"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row>
    <row r="108" spans="1:68" s="20" customFormat="1"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row>
    <row r="109" spans="1:68" s="20" customFormat="1"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row>
    <row r="110" spans="1:68" s="20" customFormat="1"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row>
    <row r="111" spans="1:68" s="20" customFormat="1"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row>
    <row r="112" spans="1:68" s="20" customFormat="1" ht="19.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row>
    <row r="113" spans="1:68" s="20" customFormat="1" ht="19.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row>
    <row r="114" spans="1:68" s="20" customFormat="1"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row>
    <row r="115" spans="1:68" s="20" customFormat="1"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row>
    <row r="116" spans="1:68" s="20" customFormat="1" ht="19.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row>
    <row r="117" spans="1:68" s="20" customFormat="1"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row>
    <row r="118" spans="1:68" s="20" customFormat="1"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row>
    <row r="119" spans="1:68"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68">
      <c r="A120" s="352" t="s">
        <v>386</v>
      </c>
      <c r="B120" s="353"/>
    </row>
    <row r="121" spans="1:68" ht="16.5" customHeight="1" thickBot="1">
      <c r="A121" s="352"/>
      <c r="B121" s="353"/>
    </row>
    <row r="122" spans="1:68" s="20" customFormat="1"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row>
    <row r="123" spans="1:68" s="20" customFormat="1" ht="31.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row>
    <row r="124" spans="1:68" s="20" customFormat="1"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row>
    <row r="125" spans="1:68" s="20" customFormat="1"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row>
    <row r="126" spans="1:68" s="20" customFormat="1"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row>
    <row r="127" spans="1:68" s="20" customFormat="1"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row>
    <row r="128" spans="1:68" s="20" customFormat="1"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row>
    <row r="129" spans="1:68" s="20" customFormat="1"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row>
    <row r="130" spans="1:68" s="20" customFormat="1"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row>
    <row r="131" spans="1:68" s="20" customFormat="1"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row>
    <row r="132" spans="1:68" s="20" customFormat="1"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row>
    <row r="133" spans="1:68" s="20" customFormat="1"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row>
    <row r="134" spans="1:68" s="20" customFormat="1"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row>
    <row r="135" spans="1:68" s="20" customFormat="1"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row>
    <row r="136" spans="1:68" s="20" customFormat="1"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row>
    <row r="137" spans="1:68" s="20" customFormat="1"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row>
    <row r="138" spans="1:68" s="20" customFormat="1"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row>
    <row r="139" spans="1:68" s="20" customFormat="1"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row>
    <row r="140" spans="1:68" s="20" customFormat="1"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row>
    <row r="141" spans="1:68" s="20" customFormat="1"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row>
    <row r="142" spans="1:68" s="20" customFormat="1"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row>
    <row r="143" spans="1:68" s="20" customFormat="1"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row>
    <row r="144" spans="1:68" s="20" customFormat="1"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row>
    <row r="145" spans="1:68" s="20" customFormat="1"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row>
    <row r="146" spans="1:68" s="20" customFormat="1"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row>
    <row r="147" spans="1:68" s="20" customFormat="1"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row>
    <row r="148" spans="1:68" s="20" customFormat="1"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row>
    <row r="149" spans="1:68" s="20" customFormat="1"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row>
    <row r="150" spans="1:68" s="20" customFormat="1"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row>
    <row r="151" spans="1:68" s="20" customFormat="1"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row>
    <row r="152" spans="1:68" s="20" customFormat="1"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row>
    <row r="153" spans="1:68" s="20" customFormat="1"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row>
    <row r="154" spans="1:68" s="20" customFormat="1"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row>
    <row r="155" spans="1:68" s="20" customFormat="1"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row>
    <row r="156" spans="1:68" s="20" customFormat="1"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row>
    <row r="157" spans="1:68" s="20" customFormat="1"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row>
    <row r="158" spans="1:68" s="20" customFormat="1"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row>
    <row r="159" spans="1:68" s="20" customFormat="1"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row>
    <row r="160" spans="1:68" s="20" customFormat="1"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row>
    <row r="161" spans="1:68" s="20" customFormat="1"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row>
    <row r="162" spans="1:68" s="20" customFormat="1"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row>
    <row r="163" spans="1:68" s="20" customFormat="1"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row>
    <row r="164" spans="1:68" s="20" customFormat="1"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row>
    <row r="165" spans="1:68" s="20" customFormat="1" ht="19.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row>
    <row r="166" spans="1:68" s="20" customFormat="1" ht="19.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row>
    <row r="167" spans="1:68" s="20" customFormat="1"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row>
    <row r="168" spans="1:68" s="20" customFormat="1"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row>
    <row r="169" spans="1:68" s="20" customFormat="1" ht="20.2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row>
    <row r="170" spans="1:68" s="20" customFormat="1"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row>
    <row r="171" spans="1:68" s="20" customFormat="1" ht="19.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row>
    <row r="172" spans="1:68"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68">
      <c r="A173" s="352" t="s">
        <v>386</v>
      </c>
      <c r="B173" s="353"/>
    </row>
  </sheetData>
  <sheetProtection algorithmName="SHA-512" hashValue="yJD0/Rk8K9xKwOJ6yHjkT71hkne+1cqopgfGoyEqgy802U4HqDqmbmJo/041EOd7Ws/Klyy5ReFeRa8vvRvZXg==" saltValue="Qjw5Q2e7rVi8pD8b63kLFg=="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colBreaks count="6" manualBreakCount="6">
    <brk id="14" min="121" max="172" man="1"/>
    <brk id="15" min="15" max="66" man="1"/>
    <brk id="15" min="68" max="119" man="1"/>
    <brk id="27" min="15" max="66" man="1"/>
    <brk id="27" min="68" max="119" man="1"/>
    <brk id="27" min="121" max="17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231</v>
      </c>
      <c r="B3" s="193"/>
    </row>
    <row r="4" spans="1:40" s="196" customFormat="1" ht="18" customHeight="1">
      <c r="A4" s="510" t="s">
        <v>389</v>
      </c>
      <c r="B4" s="193"/>
    </row>
    <row r="5" spans="1:40" s="196" customFormat="1" ht="18" customHeight="1">
      <c r="A5" s="507" t="s">
        <v>301</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07"/>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c r="A68" s="20"/>
      <c r="B68" s="19"/>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row>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2.2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19.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19.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19.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2.2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19.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19.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19.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19.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46LbLw4/vr1RHmnTGJcADl4MWPKOyVvUrRvNUz5qtQrHM9RZPC8RHTvLmgwMRTvwv6oG4j784Y9pM4/FTv7Rvw==" saltValue="8Ef9Ii4SWhySb5MK+0XxgA=="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5" max="66" man="1"/>
    <brk id="15" min="68" max="119" man="1"/>
    <brk id="15" min="121" max="172" man="1"/>
    <brk id="27" min="15" max="66" man="1"/>
    <brk id="27" min="68" max="119" man="1"/>
    <brk id="27" min="121" max="17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173"/>
  <sheetViews>
    <sheetView showGridLines="0" zoomScale="75" zoomScaleNormal="75" zoomScaleSheetLayoutView="55" workbookViewId="0">
      <selection activeCell="C27" sqref="C27"/>
    </sheetView>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232</v>
      </c>
      <c r="B3" s="193"/>
    </row>
    <row r="4" spans="1:40" s="196" customFormat="1" ht="18" customHeight="1">
      <c r="A4" s="510" t="s">
        <v>390</v>
      </c>
      <c r="B4" s="193"/>
    </row>
    <row r="5" spans="1:40" s="196" customFormat="1" ht="18" customHeight="1">
      <c r="A5" s="507" t="s">
        <v>303</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07"/>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1.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20.2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20.2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20.2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20.2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20.2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1.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20.2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20.2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20.2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20.2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20.2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20.2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4YYv/Gx6y3Otvrk0uCeOwN+7VTnpgBM65GECCRjUfT6d+sdMfBNlUFxrVGFfgNuY3lW3ms7hGdEfDNqiDDGm9g==" saltValue="d5OsfX/vrAUquxw9bY5SbA=="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5" max="66" man="1"/>
    <brk id="15" min="68" max="119" man="1"/>
    <brk id="15" min="121" max="172" man="1"/>
    <brk id="27" min="15" max="66" man="1"/>
    <brk id="27" min="68" max="119" man="1"/>
    <brk id="27" min="121" max="17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173"/>
  <sheetViews>
    <sheetView showGridLines="0" zoomScale="75" zoomScaleNormal="75" zoomScaleSheetLayoutView="55" workbookViewId="0">
      <selection activeCell="C27" sqref="C27"/>
    </sheetView>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233</v>
      </c>
      <c r="B3" s="193"/>
    </row>
    <row r="4" spans="1:40" s="196" customFormat="1" ht="18" customHeight="1">
      <c r="A4" s="510" t="s">
        <v>391</v>
      </c>
      <c r="B4" s="193"/>
    </row>
    <row r="5" spans="1:40" s="196" customFormat="1" ht="18" customHeight="1">
      <c r="A5" s="507" t="s">
        <v>305</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07"/>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1.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20.2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20.2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20.2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20.2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20.2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1.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20.2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20.2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20.2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20.2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20.2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20.2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vxu8Vgn1tf7P/jSqh5+yq9TID6/rwhmX3hIphIcq8mibkEPoVVaHz1RO3Do0jfdUDUeHuRh8i5zg5p8XWChFGg==" saltValue="1QdkGlSeBuu4gOVsZX/42g=="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5" max="66" man="1"/>
    <brk id="15" min="68" max="119" man="1"/>
    <brk id="15" min="121" max="172" man="1"/>
    <brk id="27" min="15" max="66" man="1"/>
    <brk id="27" min="68" max="119" man="1"/>
    <brk id="27" min="121" max="17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234</v>
      </c>
      <c r="B3" s="193"/>
    </row>
    <row r="4" spans="1:40" s="196" customFormat="1" ht="18" customHeight="1">
      <c r="A4" s="510" t="s">
        <v>392</v>
      </c>
      <c r="B4" s="193"/>
    </row>
    <row r="5" spans="1:40" s="196" customFormat="1" ht="18" customHeight="1">
      <c r="A5" s="507" t="s">
        <v>307</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07"/>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2.2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19.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19.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19.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2.2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19.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19.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19.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19.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RJp1r0S5ADX1IWHC+fvnmxHdVf3JnmAG5I/TUNk0d07vG1ksXRxCQSuSzDsLjynooTDijx+ZRHD01SltHN+HGw==" saltValue="pMfum+rHdYWmQco/RkNumg=="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5" max="66" man="1"/>
    <brk id="15" min="68" max="119" man="1"/>
    <brk id="15" min="121" max="172" man="1"/>
    <brk id="27" min="121" max="172" man="1"/>
    <brk id="27" min="68" max="119" man="1"/>
    <brk id="27" min="15" max="6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238</v>
      </c>
      <c r="B3" s="193"/>
    </row>
    <row r="4" spans="1:40" s="196" customFormat="1" ht="18" customHeight="1">
      <c r="A4" s="510" t="s">
        <v>393</v>
      </c>
      <c r="B4" s="193"/>
    </row>
    <row r="5" spans="1:40" s="196" customFormat="1" ht="18" customHeight="1">
      <c r="A5" s="507" t="s">
        <v>315</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10"/>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2.2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19.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19.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19.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2.2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19.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19.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19.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19.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h7r51WzrTkrGigYMs8taY0iAs18+DxHczTQaOZi6EBwshGN7ZeBwFLfMjBWVxUhefa3FDJaHdSqkvaUbRGqjSw==" saltValue="GughphdFPBcvThRnl2AJiw=="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68" max="119" man="1"/>
    <brk id="15" min="121" max="172" man="1"/>
    <brk id="15" min="15" max="66" man="1"/>
    <brk id="27" min="15" max="66" man="1"/>
    <brk id="27" min="68" max="119" man="1"/>
    <brk id="27" min="121" max="17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R67"/>
  <sheetViews>
    <sheetView showGridLines="0" zoomScale="75" zoomScaleNormal="75" zoomScaleSheetLayoutView="50" workbookViewId="0"/>
  </sheetViews>
  <sheetFormatPr defaultColWidth="9.33203125" defaultRowHeight="12.6"/>
  <cols>
    <col min="1" max="1" width="3.5" style="1107" customWidth="1"/>
    <col min="2" max="2" width="9.33203125" style="1108" customWidth="1"/>
    <col min="3" max="3" width="62.6640625" style="1108" customWidth="1"/>
    <col min="4" max="4" width="15.1640625" style="1108" customWidth="1"/>
    <col min="5" max="10" width="21" style="1108" customWidth="1"/>
    <col min="11" max="11" width="21" style="1110" customWidth="1"/>
    <col min="12" max="70" width="21" style="1108" customWidth="1"/>
    <col min="71" max="16384" width="9.33203125" style="1108"/>
  </cols>
  <sheetData>
    <row r="1" spans="1:70" ht="11.25" customHeight="1">
      <c r="A1" s="1339"/>
      <c r="B1" s="1340"/>
      <c r="C1" s="1109"/>
      <c r="D1" s="1340"/>
      <c r="E1" s="1340"/>
      <c r="F1" s="1340"/>
      <c r="G1" s="1340"/>
      <c r="H1" s="1340"/>
      <c r="I1" s="1340"/>
      <c r="J1" s="1340"/>
      <c r="K1" s="1313"/>
      <c r="L1" s="1340"/>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1340"/>
      <c r="AO1" s="1340"/>
      <c r="AP1" s="1340"/>
      <c r="AQ1" s="1340"/>
      <c r="AR1" s="1340"/>
      <c r="AS1" s="1340"/>
      <c r="AT1" s="1340"/>
      <c r="AU1" s="1340"/>
      <c r="AV1" s="1340"/>
      <c r="AW1" s="1340"/>
      <c r="AX1" s="1340"/>
      <c r="AY1" s="1340"/>
      <c r="AZ1" s="1340"/>
      <c r="BA1" s="1340"/>
      <c r="BB1" s="1340"/>
      <c r="BC1" s="1340"/>
      <c r="BD1" s="1340"/>
      <c r="BE1" s="1340"/>
      <c r="BF1" s="1340"/>
      <c r="BG1" s="1340"/>
      <c r="BH1" s="1340"/>
      <c r="BI1" s="1340"/>
      <c r="BJ1" s="1340"/>
      <c r="BK1" s="1340"/>
      <c r="BL1" s="1340"/>
      <c r="BM1" s="1340"/>
      <c r="BN1" s="1340"/>
      <c r="BO1" s="1340"/>
      <c r="BP1" s="1340"/>
      <c r="BQ1" s="1340"/>
      <c r="BR1" s="1340"/>
    </row>
    <row r="2" spans="1:70" ht="18">
      <c r="A2" s="1339"/>
      <c r="B2" s="507" t="s">
        <v>394</v>
      </c>
      <c r="C2" s="1339"/>
      <c r="D2" s="1340"/>
      <c r="E2" s="1340"/>
      <c r="F2" s="1340"/>
      <c r="G2" s="1340"/>
      <c r="H2" s="1340"/>
      <c r="I2" s="1340"/>
      <c r="J2" s="1340"/>
      <c r="K2" s="1313"/>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c r="AT2" s="1340"/>
      <c r="AU2" s="1340"/>
      <c r="AV2" s="1340"/>
      <c r="AW2" s="1340"/>
      <c r="AX2" s="1340"/>
      <c r="AY2" s="1340"/>
      <c r="AZ2" s="1340"/>
      <c r="BA2" s="1340"/>
      <c r="BB2" s="1340"/>
      <c r="BC2" s="1340"/>
      <c r="BD2" s="1340"/>
      <c r="BE2" s="1340"/>
      <c r="BF2" s="1340"/>
      <c r="BG2" s="1340"/>
      <c r="BH2" s="1340"/>
      <c r="BI2" s="1340"/>
      <c r="BJ2" s="1340"/>
      <c r="BK2" s="1340"/>
      <c r="BL2" s="1340"/>
      <c r="BM2" s="1340"/>
      <c r="BN2" s="1340"/>
      <c r="BO2" s="1340"/>
      <c r="BP2" s="1340"/>
      <c r="BQ2" s="1340"/>
      <c r="BR2" s="1340"/>
    </row>
    <row r="3" spans="1:70" ht="18">
      <c r="A3" s="1339"/>
      <c r="B3" s="507" t="s">
        <v>395</v>
      </c>
      <c r="C3" s="1339"/>
      <c r="D3" s="1340"/>
      <c r="E3" s="1340"/>
      <c r="F3" s="1340"/>
      <c r="G3" s="1340"/>
      <c r="H3" s="1340"/>
      <c r="I3" s="1340"/>
      <c r="J3" s="1340"/>
      <c r="K3" s="1313"/>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c r="AS3" s="1340"/>
      <c r="AT3" s="1340"/>
      <c r="AU3" s="1340"/>
      <c r="AV3" s="1340"/>
      <c r="AW3" s="1340"/>
      <c r="AX3" s="1340"/>
      <c r="AY3" s="1340"/>
      <c r="AZ3" s="1340"/>
      <c r="BA3" s="1340"/>
      <c r="BB3" s="1340"/>
      <c r="BC3" s="1340"/>
      <c r="BD3" s="1340"/>
      <c r="BE3" s="1340"/>
      <c r="BF3" s="1340"/>
      <c r="BG3" s="1340"/>
      <c r="BH3" s="1340"/>
      <c r="BI3" s="1340"/>
      <c r="BJ3" s="1340"/>
      <c r="BK3" s="1340"/>
      <c r="BL3" s="1340"/>
      <c r="BM3" s="1340"/>
      <c r="BN3" s="1340"/>
      <c r="BO3" s="1340"/>
      <c r="BP3" s="1340"/>
      <c r="BQ3" s="1340"/>
      <c r="BR3" s="1340"/>
    </row>
    <row r="4" spans="1:70" ht="18">
      <c r="A4" s="1339"/>
      <c r="B4" s="507" t="s">
        <v>396</v>
      </c>
      <c r="C4" s="1339"/>
      <c r="D4" s="1340"/>
      <c r="E4" s="1340"/>
      <c r="F4" s="1340"/>
      <c r="G4" s="1340"/>
      <c r="H4" s="1340"/>
      <c r="I4" s="1340"/>
      <c r="J4" s="1340"/>
      <c r="K4" s="1313"/>
      <c r="L4" s="1340"/>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0"/>
      <c r="AR4" s="1340"/>
      <c r="AS4" s="1340"/>
      <c r="AT4" s="1340"/>
      <c r="AU4" s="1340"/>
      <c r="AV4" s="1340"/>
      <c r="AW4" s="1340"/>
      <c r="AX4" s="1340"/>
      <c r="AY4" s="1340"/>
      <c r="AZ4" s="1340"/>
      <c r="BA4" s="1340"/>
      <c r="BB4" s="1340"/>
      <c r="BC4" s="1340"/>
      <c r="BD4" s="1340"/>
      <c r="BE4" s="1340"/>
      <c r="BF4" s="1340"/>
      <c r="BG4" s="1340"/>
      <c r="BH4" s="1340"/>
      <c r="BI4" s="1340"/>
      <c r="BJ4" s="1340"/>
      <c r="BK4" s="1340"/>
      <c r="BL4" s="1340"/>
      <c r="BM4" s="1340"/>
      <c r="BN4" s="1340"/>
      <c r="BO4" s="1340"/>
      <c r="BP4" s="1340"/>
      <c r="BQ4" s="1340"/>
      <c r="BR4" s="1340"/>
    </row>
    <row r="5" spans="1:70" ht="18">
      <c r="A5" s="1339"/>
      <c r="B5" s="986" t="s">
        <v>109</v>
      </c>
      <c r="C5" s="1340"/>
      <c r="D5" s="1340"/>
      <c r="E5" s="1340"/>
      <c r="F5" s="1340"/>
      <c r="G5" s="1340"/>
      <c r="H5" s="1340"/>
      <c r="I5" s="1340"/>
      <c r="J5" s="1340"/>
      <c r="K5" s="1313"/>
      <c r="L5" s="1340"/>
      <c r="M5" s="1340"/>
      <c r="N5" s="1340"/>
      <c r="O5" s="1340"/>
      <c r="P5" s="1340"/>
      <c r="Q5" s="1340"/>
      <c r="R5" s="1340"/>
      <c r="S5" s="1340"/>
      <c r="T5" s="1340"/>
      <c r="U5" s="1340"/>
      <c r="V5" s="1340"/>
      <c r="W5" s="1340"/>
      <c r="X5" s="1340"/>
      <c r="Y5" s="1340"/>
      <c r="Z5" s="1340"/>
      <c r="AA5" s="1340"/>
      <c r="AB5" s="1340"/>
      <c r="AC5" s="1340"/>
      <c r="AD5" s="1340"/>
      <c r="AE5" s="1340"/>
      <c r="AF5" s="1340"/>
      <c r="AG5" s="1340"/>
      <c r="AH5" s="1340"/>
      <c r="AI5" s="1340"/>
      <c r="AJ5" s="1340"/>
      <c r="AK5" s="1340"/>
      <c r="AL5" s="1340"/>
      <c r="AM5" s="1340"/>
      <c r="AN5" s="1340"/>
      <c r="AO5" s="1340"/>
      <c r="AP5" s="1340"/>
      <c r="AQ5" s="1340"/>
      <c r="AR5" s="1340"/>
      <c r="AS5" s="1340"/>
      <c r="AT5" s="1340"/>
      <c r="AU5" s="1340"/>
      <c r="AV5" s="1340"/>
      <c r="AW5" s="1340"/>
      <c r="AX5" s="1340"/>
      <c r="AY5" s="1340"/>
      <c r="AZ5" s="1340"/>
      <c r="BA5" s="1340"/>
      <c r="BB5" s="1340"/>
      <c r="BC5" s="1340"/>
      <c r="BD5" s="1340"/>
      <c r="BE5" s="1340"/>
      <c r="BF5" s="1340"/>
      <c r="BG5" s="1340"/>
      <c r="BH5" s="1340"/>
      <c r="BI5" s="1340"/>
      <c r="BJ5" s="1340"/>
      <c r="BK5" s="1340"/>
      <c r="BL5" s="1340"/>
      <c r="BM5" s="1340"/>
      <c r="BN5" s="1340"/>
      <c r="BO5" s="1340"/>
      <c r="BP5" s="1340"/>
      <c r="BQ5" s="1340"/>
      <c r="BR5" s="1340"/>
    </row>
    <row r="6" spans="1:70" ht="11.25" customHeight="1">
      <c r="A6" s="1339"/>
      <c r="B6" s="1111"/>
      <c r="C6" s="1340"/>
      <c r="D6" s="1340"/>
      <c r="E6"/>
      <c r="F6"/>
      <c r="G6"/>
      <c r="H6"/>
      <c r="I6"/>
      <c r="J6"/>
      <c r="K6" s="1313"/>
      <c r="L6" s="1340"/>
      <c r="M6" s="1340"/>
      <c r="N6" s="1340"/>
      <c r="O6" s="1340"/>
      <c r="P6" s="1340"/>
      <c r="Q6" s="1340"/>
      <c r="R6" s="1340"/>
      <c r="S6" s="1340"/>
      <c r="T6" s="1340"/>
      <c r="U6" s="1340"/>
      <c r="V6" s="1340"/>
      <c r="W6" s="1340"/>
      <c r="X6" s="1340"/>
      <c r="Y6" s="1340"/>
      <c r="Z6" s="1340"/>
      <c r="AA6" s="1340"/>
      <c r="AB6" s="1340"/>
      <c r="AC6" s="1340"/>
      <c r="AD6" s="1340"/>
      <c r="AE6" s="1340"/>
      <c r="AF6" s="1340"/>
      <c r="AG6" s="1340"/>
      <c r="AH6" s="1340"/>
      <c r="AI6" s="1340"/>
      <c r="AJ6" s="1340"/>
      <c r="AK6" s="1340"/>
      <c r="AL6" s="1340"/>
      <c r="AM6" s="1340"/>
      <c r="AN6" s="1340"/>
      <c r="AO6" s="1340"/>
      <c r="AP6" s="1340"/>
      <c r="AQ6" s="1340"/>
      <c r="AR6" s="1340"/>
      <c r="AS6" s="1340"/>
      <c r="AT6" s="1340"/>
      <c r="AU6" s="1340"/>
      <c r="AV6" s="1340"/>
      <c r="AW6" s="1340"/>
      <c r="AX6" s="1340"/>
      <c r="AY6" s="1340"/>
      <c r="AZ6" s="1340"/>
      <c r="BA6" s="1340"/>
      <c r="BB6" s="1340"/>
      <c r="BC6" s="1340"/>
      <c r="BD6" s="1340"/>
      <c r="BE6" s="1340"/>
      <c r="BF6" s="1340"/>
      <c r="BG6" s="1340"/>
      <c r="BH6" s="1340"/>
      <c r="BI6" s="1340"/>
      <c r="BJ6" s="1340"/>
      <c r="BK6" s="1340"/>
      <c r="BL6" s="1340"/>
      <c r="BM6" s="1340"/>
      <c r="BN6" s="1340"/>
      <c r="BO6" s="1340"/>
      <c r="BP6" s="1340"/>
      <c r="BQ6" s="1340"/>
      <c r="BR6" s="1340"/>
    </row>
    <row r="7" spans="1:70" ht="18">
      <c r="A7" s="1339"/>
      <c r="B7" s="986" t="str">
        <f>"MCO Name:  "&amp;'Information Input'!$F$14</f>
        <v xml:space="preserve">MCO Name:  </v>
      </c>
      <c r="C7" s="1340"/>
      <c r="D7"/>
      <c r="E7"/>
      <c r="F7"/>
      <c r="G7"/>
      <c r="H7"/>
      <c r="I7"/>
      <c r="J7"/>
      <c r="K7"/>
      <c r="L7" s="1340"/>
      <c r="M7" s="1340"/>
      <c r="N7" s="1340"/>
      <c r="O7" s="1340"/>
      <c r="P7" s="1340"/>
      <c r="Q7" s="1340"/>
      <c r="R7" s="1340"/>
      <c r="S7" s="1340"/>
      <c r="T7" s="1340"/>
      <c r="U7" s="1340"/>
      <c r="V7" s="1340"/>
      <c r="W7" s="1340"/>
      <c r="X7" s="1340"/>
      <c r="Y7" s="1340"/>
      <c r="Z7" s="1340"/>
      <c r="AA7" s="1340"/>
      <c r="AB7" s="1340"/>
      <c r="AC7" s="1340"/>
      <c r="AD7" s="1340"/>
      <c r="AE7" s="1340"/>
      <c r="AF7" s="1340"/>
      <c r="AG7" s="1340"/>
      <c r="AH7" s="1340"/>
      <c r="AI7" s="1340"/>
      <c r="AJ7" s="1340"/>
      <c r="AK7" s="1340"/>
      <c r="AL7" s="1340"/>
      <c r="AM7" s="1340"/>
      <c r="AN7" s="1340"/>
      <c r="AO7" s="1340"/>
      <c r="AP7" s="1340"/>
      <c r="AQ7" s="1340"/>
      <c r="AR7" s="1340"/>
      <c r="AS7" s="1340"/>
      <c r="AT7" s="1340"/>
      <c r="AU7" s="1340"/>
      <c r="AV7" s="1340"/>
      <c r="AW7" s="1340"/>
      <c r="AX7" s="1340"/>
      <c r="AY7" s="1340"/>
      <c r="AZ7" s="1340"/>
      <c r="BA7" s="1340"/>
      <c r="BB7" s="1340"/>
      <c r="BC7" s="1340"/>
      <c r="BD7" s="1340"/>
      <c r="BE7" s="1340"/>
      <c r="BF7" s="1340"/>
      <c r="BG7" s="1340"/>
      <c r="BH7" s="1340"/>
      <c r="BI7" s="1340"/>
      <c r="BJ7" s="1340"/>
      <c r="BK7" s="1340"/>
      <c r="BL7" s="1340"/>
      <c r="BM7" s="1340"/>
      <c r="BN7" s="1340"/>
      <c r="BO7" s="1340"/>
      <c r="BP7" s="1340"/>
      <c r="BQ7" s="1340"/>
      <c r="BR7" s="1340"/>
    </row>
    <row r="8" spans="1:70" ht="18">
      <c r="A8" s="1339"/>
      <c r="B8" s="986" t="str">
        <f>"Report Submission Type:  "&amp;TEXT('Information Input'!$J$22,"mm/dd/yyyy")</f>
        <v>Report Submission Type:  Quarterly</v>
      </c>
      <c r="C8" s="1340"/>
      <c r="D8"/>
      <c r="E8"/>
      <c r="F8"/>
      <c r="G8"/>
      <c r="H8"/>
      <c r="I8"/>
      <c r="J8"/>
      <c r="K8"/>
      <c r="L8" s="1340"/>
      <c r="M8" s="1340"/>
      <c r="N8" s="1340"/>
      <c r="O8" s="1340"/>
      <c r="P8" s="1340"/>
      <c r="Q8" s="1340"/>
      <c r="R8" s="1340"/>
      <c r="S8" s="1340"/>
      <c r="T8" s="1340"/>
      <c r="U8" s="1340"/>
      <c r="V8" s="1340"/>
      <c r="W8" s="1340"/>
      <c r="X8" s="1340"/>
      <c r="Y8" s="1340"/>
      <c r="Z8" s="1340"/>
      <c r="AA8" s="1340"/>
      <c r="AB8" s="1340"/>
      <c r="AC8" s="1340"/>
      <c r="AD8" s="1340"/>
      <c r="AE8" s="1340"/>
      <c r="AF8" s="1340"/>
      <c r="AG8" s="1340"/>
      <c r="AH8" s="1340"/>
      <c r="AI8" s="1340"/>
      <c r="AJ8" s="1340"/>
      <c r="AK8" s="1340"/>
      <c r="AL8" s="1340"/>
      <c r="AM8" s="1340"/>
      <c r="AN8" s="1340"/>
      <c r="AO8" s="1340"/>
      <c r="AP8" s="1340"/>
      <c r="AQ8" s="1340"/>
      <c r="AR8" s="1340"/>
      <c r="AS8" s="1340"/>
      <c r="AT8" s="1340"/>
      <c r="AU8" s="1340"/>
      <c r="AV8" s="1340"/>
      <c r="AW8" s="1340"/>
      <c r="AX8" s="1340"/>
      <c r="AY8" s="1340"/>
      <c r="AZ8" s="1340"/>
      <c r="BA8" s="1340"/>
      <c r="BB8" s="1340"/>
      <c r="BC8" s="1340"/>
      <c r="BD8" s="1340"/>
      <c r="BE8" s="1340"/>
      <c r="BF8" s="1340"/>
      <c r="BG8" s="1340"/>
      <c r="BH8" s="1340"/>
      <c r="BI8" s="1340"/>
      <c r="BJ8" s="1340"/>
      <c r="BK8" s="1340"/>
      <c r="BL8" s="1340"/>
      <c r="BM8" s="1340"/>
      <c r="BN8" s="1340"/>
      <c r="BO8" s="1340"/>
      <c r="BP8" s="1340"/>
      <c r="BQ8" s="1340"/>
      <c r="BR8" s="1340"/>
    </row>
    <row r="9" spans="1:70" ht="18">
      <c r="A9" s="1339"/>
      <c r="B9" s="986" t="str">
        <f>"Calendar Year Reporting Cycle:  "&amp;'Information Input'!$J$18</f>
        <v>Calendar Year Reporting Cycle:  2019</v>
      </c>
      <c r="C9" s="1340"/>
      <c r="D9" s="1339"/>
      <c r="E9"/>
      <c r="F9"/>
      <c r="G9"/>
      <c r="H9"/>
      <c r="I9"/>
      <c r="J9"/>
      <c r="K9" s="1112"/>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0"/>
      <c r="BA9" s="1340"/>
      <c r="BB9" s="1340"/>
      <c r="BC9" s="1340"/>
      <c r="BD9" s="1340"/>
      <c r="BE9" s="1340"/>
      <c r="BF9" s="1340"/>
      <c r="BG9" s="1340"/>
      <c r="BH9" s="1340"/>
      <c r="BI9" s="1340"/>
      <c r="BJ9" s="1340"/>
      <c r="BK9" s="1340"/>
      <c r="BL9" s="1340"/>
      <c r="BM9" s="1340"/>
      <c r="BN9" s="1340"/>
      <c r="BO9" s="1340"/>
      <c r="BP9" s="1340"/>
      <c r="BQ9" s="1340"/>
      <c r="BR9" s="1340"/>
    </row>
    <row r="10" spans="1:70" ht="18">
      <c r="A10" s="1339"/>
      <c r="B10" s="986" t="str">
        <f>"Report Period Ending:  "&amp;TEXT('Information Input'!$H$30,"mm/dd/yyyy")</f>
        <v>Report Period Ending:  03/31/2019</v>
      </c>
      <c r="C10" s="1340"/>
      <c r="D10" s="1339"/>
      <c r="E10" s="1112"/>
      <c r="F10" s="1112"/>
      <c r="G10" s="1112"/>
      <c r="H10" s="1112"/>
      <c r="I10" s="1112"/>
      <c r="J10" s="1112"/>
      <c r="K10" s="1112"/>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1340"/>
      <c r="AN10" s="1340"/>
      <c r="AO10" s="1340"/>
      <c r="AP10" s="1340"/>
      <c r="AQ10" s="1340"/>
      <c r="AR10" s="1340"/>
      <c r="AS10" s="1340"/>
      <c r="AT10" s="1340"/>
      <c r="AU10" s="1340"/>
      <c r="AV10" s="1340"/>
      <c r="AW10" s="1340"/>
      <c r="AX10" s="1340"/>
      <c r="AY10" s="1340"/>
      <c r="AZ10" s="1340"/>
      <c r="BA10" s="1340"/>
      <c r="BB10" s="1340"/>
      <c r="BC10" s="1340"/>
      <c r="BD10" s="1340"/>
      <c r="BE10" s="1340"/>
      <c r="BF10" s="1340"/>
      <c r="BG10" s="1340"/>
      <c r="BH10" s="1340"/>
      <c r="BI10" s="1340"/>
      <c r="BJ10" s="1340"/>
      <c r="BK10" s="1340"/>
      <c r="BL10" s="1340"/>
      <c r="BM10" s="1340"/>
      <c r="BN10" s="1340"/>
      <c r="BO10" s="1340"/>
      <c r="BP10" s="1340"/>
      <c r="BQ10" s="1340"/>
      <c r="BR10" s="1340"/>
    </row>
    <row r="11" spans="1:70" ht="12.95">
      <c r="A11" s="1339"/>
      <c r="B11" s="1113"/>
      <c r="C11" s="1340"/>
      <c r="D11" s="1339"/>
      <c r="E11" s="1340"/>
      <c r="F11" s="1340"/>
      <c r="G11" s="1340"/>
      <c r="H11" s="1340"/>
      <c r="I11" s="1340"/>
      <c r="J11" s="1340"/>
      <c r="K11" s="1313"/>
      <c r="L11" s="1340"/>
      <c r="M11" s="1340"/>
      <c r="N11" s="1340"/>
      <c r="O11" s="1340"/>
      <c r="P11" s="1340"/>
      <c r="Q11" s="1340"/>
      <c r="R11" s="1340"/>
      <c r="S11" s="1340"/>
      <c r="T11" s="1340"/>
      <c r="U11" s="1340"/>
      <c r="V11" s="1340"/>
      <c r="W11" s="1340"/>
      <c r="X11" s="1340"/>
      <c r="Y11" s="1340"/>
      <c r="Z11" s="1340"/>
      <c r="AA11" s="1340"/>
      <c r="AB11" s="1340"/>
      <c r="AC11" s="1340"/>
      <c r="AD11" s="1340"/>
      <c r="AE11" s="1340"/>
      <c r="AF11" s="1340"/>
      <c r="AG11" s="1340"/>
      <c r="AH11" s="1340"/>
      <c r="AI11" s="1340"/>
      <c r="AJ11" s="1340"/>
      <c r="AK11" s="1340"/>
      <c r="AL11" s="1340"/>
      <c r="AM11" s="1340"/>
      <c r="AN11" s="1340"/>
      <c r="AO11" s="1340"/>
      <c r="AP11" s="1340"/>
      <c r="AQ11" s="1340"/>
      <c r="AR11" s="1340"/>
      <c r="AS11" s="1340"/>
      <c r="AT11" s="1340"/>
      <c r="AU11" s="1340"/>
      <c r="AV11" s="1340"/>
      <c r="AW11" s="1340"/>
      <c r="AX11" s="1340"/>
      <c r="AY11" s="1340"/>
      <c r="AZ11" s="1340"/>
      <c r="BA11" s="1340"/>
      <c r="BB11" s="1340"/>
      <c r="BC11" s="1340"/>
      <c r="BD11" s="1340"/>
      <c r="BE11" s="1340"/>
      <c r="BF11" s="1340"/>
      <c r="BG11" s="1340"/>
      <c r="BH11" s="1340"/>
      <c r="BI11" s="1340"/>
      <c r="BJ11" s="1340"/>
      <c r="BK11" s="1340"/>
      <c r="BL11" s="1340"/>
      <c r="BM11" s="1340"/>
      <c r="BN11" s="1340"/>
      <c r="BO11" s="1340"/>
      <c r="BP11" s="1340"/>
      <c r="BQ11" s="1340"/>
      <c r="BR11" s="1340"/>
    </row>
    <row r="12" spans="1:70" ht="18">
      <c r="A12" s="1339"/>
      <c r="B12" s="1060" t="s">
        <v>110</v>
      </c>
      <c r="C12" s="1340"/>
      <c r="D12" s="1340"/>
      <c r="E12" s="1340"/>
      <c r="F12" s="1340"/>
      <c r="G12" s="1340"/>
      <c r="H12" s="1340"/>
      <c r="I12" s="1340"/>
      <c r="J12" s="1340"/>
      <c r="K12" s="1313"/>
      <c r="L12" s="1340"/>
      <c r="M12" s="1340"/>
      <c r="N12" s="1340"/>
      <c r="O12" s="1340"/>
      <c r="P12" s="1340"/>
      <c r="Q12" s="1340"/>
      <c r="R12" s="1340"/>
      <c r="S12" s="1340"/>
      <c r="T12" s="1340"/>
      <c r="U12" s="1340"/>
      <c r="V12" s="1340"/>
      <c r="W12" s="1340"/>
      <c r="X12" s="1340"/>
      <c r="Y12" s="1340"/>
      <c r="Z12" s="1340"/>
      <c r="AA12" s="1340"/>
      <c r="AB12" s="1340"/>
      <c r="AC12" s="1340"/>
      <c r="AD12" s="1340"/>
      <c r="AE12" s="1340"/>
      <c r="AF12" s="1340"/>
      <c r="AG12" s="1340"/>
      <c r="AH12" s="1340"/>
      <c r="AI12" s="1340"/>
      <c r="AJ12" s="1340"/>
      <c r="AK12" s="1340"/>
      <c r="AL12" s="1340"/>
      <c r="AM12" s="1340"/>
      <c r="AN12" s="1340"/>
      <c r="AO12" s="1340"/>
      <c r="AP12" s="1340"/>
      <c r="AQ12" s="1340"/>
      <c r="AR12" s="1340"/>
      <c r="AS12" s="1340"/>
      <c r="AT12" s="1340"/>
      <c r="AU12" s="1340"/>
      <c r="AV12" s="1340"/>
      <c r="AW12" s="1340"/>
      <c r="AX12" s="1340"/>
      <c r="AY12" s="1340"/>
      <c r="AZ12" s="1340"/>
      <c r="BA12" s="1340"/>
      <c r="BB12" s="1340"/>
      <c r="BC12" s="1340"/>
      <c r="BD12" s="1340"/>
      <c r="BE12" s="1340"/>
      <c r="BF12" s="1340"/>
      <c r="BG12" s="1340"/>
      <c r="BH12" s="1340"/>
      <c r="BI12" s="1340"/>
      <c r="BJ12" s="1340"/>
      <c r="BK12" s="1340"/>
      <c r="BL12" s="1340"/>
      <c r="BM12" s="1340"/>
      <c r="BN12" s="1340"/>
      <c r="BO12" s="1340"/>
      <c r="BP12" s="1340"/>
      <c r="BQ12" s="1340"/>
      <c r="BR12" s="1340"/>
    </row>
    <row r="13" spans="1:70" ht="12.95">
      <c r="A13" s="1339"/>
      <c r="B13" s="1340"/>
      <c r="C13" s="1109"/>
      <c r="D13" s="1340"/>
      <c r="E13" s="1340"/>
      <c r="F13" s="1340"/>
      <c r="G13" s="1340"/>
      <c r="H13" s="1340"/>
      <c r="I13" s="1340"/>
      <c r="J13" s="1340"/>
      <c r="K13" s="1313"/>
      <c r="L13" s="1340"/>
      <c r="M13" s="1340"/>
      <c r="N13" s="1340"/>
      <c r="O13" s="1340"/>
      <c r="P13" s="1340"/>
      <c r="Q13" s="1340"/>
      <c r="R13" s="1340"/>
      <c r="S13" s="1340"/>
      <c r="T13" s="1340"/>
      <c r="U13" s="1340"/>
      <c r="V13" s="1340"/>
      <c r="W13" s="1340"/>
      <c r="X13" s="1340"/>
      <c r="Y13" s="1340"/>
      <c r="Z13" s="1340"/>
      <c r="AA13" s="1340"/>
      <c r="AB13" s="1340"/>
      <c r="AC13" s="1340"/>
      <c r="AD13" s="1340"/>
      <c r="AE13" s="1340"/>
      <c r="AF13" s="1340"/>
      <c r="AG13" s="1340"/>
      <c r="AH13" s="1340"/>
      <c r="AI13" s="1340"/>
      <c r="AJ13" s="1340"/>
      <c r="AK13" s="1340"/>
      <c r="AL13" s="1340"/>
      <c r="AM13" s="1340"/>
      <c r="AN13" s="1340"/>
      <c r="AO13" s="1340"/>
      <c r="AP13" s="1340"/>
      <c r="AQ13" s="1340"/>
      <c r="AR13" s="1340"/>
      <c r="AS13" s="1340"/>
      <c r="AT13" s="1340"/>
      <c r="AU13" s="1340"/>
      <c r="AV13" s="1340"/>
      <c r="AW13" s="1340"/>
      <c r="AX13" s="1340"/>
      <c r="AY13" s="1340"/>
      <c r="AZ13" s="1340"/>
      <c r="BA13" s="1340"/>
      <c r="BB13" s="1340"/>
      <c r="BC13" s="1340"/>
      <c r="BD13" s="1340"/>
      <c r="BE13" s="1340"/>
      <c r="BF13" s="1340"/>
      <c r="BG13" s="1340"/>
      <c r="BH13" s="1340"/>
      <c r="BI13" s="1340"/>
      <c r="BJ13" s="1340"/>
      <c r="BK13" s="1340"/>
      <c r="BL13" s="1340"/>
      <c r="BM13" s="1340"/>
      <c r="BN13" s="1340"/>
      <c r="BO13" s="1340"/>
      <c r="BP13" s="1340"/>
      <c r="BQ13" s="1340"/>
      <c r="BR13" s="1340"/>
    </row>
    <row r="14" spans="1:70" s="1114" customFormat="1" ht="18" customHeight="1">
      <c r="A14" s="1341"/>
      <c r="B14" s="1342"/>
      <c r="C14" s="1115"/>
      <c r="D14" s="1342"/>
      <c r="E14" s="1342"/>
      <c r="F14" s="1342"/>
      <c r="G14" s="1342"/>
      <c r="H14" s="1342"/>
      <c r="I14" s="1342"/>
      <c r="J14" s="1342"/>
      <c r="K14" s="1343"/>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342"/>
      <c r="AU14" s="1342"/>
      <c r="AV14" s="1342"/>
      <c r="AW14" s="1342"/>
      <c r="AX14" s="1342"/>
      <c r="AY14" s="1342"/>
      <c r="AZ14" s="1342"/>
      <c r="BA14" s="1342"/>
      <c r="BB14" s="1342"/>
      <c r="BC14" s="1342"/>
      <c r="BD14" s="1342"/>
      <c r="BE14" s="1342"/>
      <c r="BF14" s="1342"/>
      <c r="BG14" s="1342"/>
      <c r="BH14" s="1342"/>
      <c r="BI14" s="1342"/>
      <c r="BJ14" s="1342"/>
      <c r="BK14" s="1342"/>
      <c r="BL14" s="1342"/>
      <c r="BM14" s="1342"/>
      <c r="BN14" s="1342"/>
      <c r="BO14" s="1342"/>
      <c r="BP14" s="1342"/>
      <c r="BQ14" s="1342"/>
      <c r="BR14" s="1342"/>
    </row>
    <row r="15" spans="1:70" s="1116" customFormat="1" ht="11.25" customHeight="1">
      <c r="A15" s="1344"/>
      <c r="B15" s="1344"/>
      <c r="C15" s="1117"/>
      <c r="D15" s="1344"/>
      <c r="E15" s="1118"/>
      <c r="F15" s="1119"/>
      <c r="G15" s="1119"/>
      <c r="H15" s="1119"/>
      <c r="I15" s="1119"/>
      <c r="J15" s="1119"/>
      <c r="K15" s="1287"/>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c r="AL15" s="1344"/>
      <c r="AM15" s="1344"/>
      <c r="AN15" s="1344"/>
      <c r="AO15" s="1344"/>
      <c r="AP15" s="1344"/>
      <c r="AQ15" s="1344"/>
      <c r="AR15" s="1344"/>
      <c r="AS15" s="1344"/>
      <c r="AT15" s="1344"/>
      <c r="AU15" s="1344"/>
      <c r="AV15" s="1344"/>
      <c r="AW15" s="1344"/>
      <c r="AX15" s="1344"/>
      <c r="AY15" s="1344"/>
      <c r="AZ15" s="1344"/>
      <c r="BA15" s="1344"/>
      <c r="BB15" s="1344"/>
      <c r="BC15" s="1344"/>
      <c r="BD15" s="1344"/>
      <c r="BE15" s="1344"/>
      <c r="BF15" s="1344"/>
      <c r="BG15" s="1344"/>
      <c r="BH15" s="1344"/>
      <c r="BI15" s="1344"/>
      <c r="BJ15" s="1344"/>
      <c r="BK15" s="1344"/>
      <c r="BL15" s="1344"/>
      <c r="BM15" s="1344"/>
      <c r="BN15" s="1344"/>
      <c r="BO15" s="1344"/>
      <c r="BP15" s="1344"/>
      <c r="BQ15" s="1344"/>
      <c r="BR15" s="1344"/>
    </row>
    <row r="16" spans="1:70" s="1120" customFormat="1" ht="18" customHeight="1">
      <c r="C16" s="1121"/>
      <c r="E16" s="1122" t="s">
        <v>111</v>
      </c>
      <c r="F16" s="1123"/>
      <c r="G16" s="1123"/>
      <c r="H16" s="1123"/>
      <c r="I16" s="1123"/>
      <c r="J16" s="1124"/>
      <c r="K16" s="1122" t="s">
        <v>112</v>
      </c>
      <c r="L16" s="1123"/>
      <c r="M16" s="1123"/>
      <c r="N16" s="1123"/>
      <c r="O16" s="1123"/>
      <c r="P16" s="1124"/>
      <c r="Q16" s="1122" t="s">
        <v>113</v>
      </c>
      <c r="R16" s="1123"/>
      <c r="S16" s="1123"/>
      <c r="T16" s="1123"/>
      <c r="U16" s="1123"/>
      <c r="V16" s="1124"/>
      <c r="W16" s="1122" t="s">
        <v>114</v>
      </c>
      <c r="X16" s="1123"/>
      <c r="Y16" s="1123"/>
      <c r="Z16" s="1123"/>
      <c r="AA16" s="1123"/>
      <c r="AB16" s="1124"/>
      <c r="AC16" s="1122" t="s">
        <v>115</v>
      </c>
      <c r="AD16" s="1123"/>
      <c r="AE16" s="1123"/>
      <c r="AF16" s="1123"/>
      <c r="AG16" s="1123"/>
      <c r="AH16" s="1124"/>
      <c r="AI16" s="1122" t="s">
        <v>116</v>
      </c>
      <c r="AJ16" s="1123"/>
      <c r="AK16" s="1123"/>
      <c r="AL16" s="1123"/>
      <c r="AM16" s="1123"/>
      <c r="AN16" s="1124"/>
      <c r="AO16" s="1122" t="s">
        <v>117</v>
      </c>
      <c r="AP16" s="1123"/>
      <c r="AQ16" s="1123"/>
      <c r="AR16" s="1123"/>
      <c r="AS16" s="1123"/>
      <c r="AT16" s="1124"/>
      <c r="AU16" s="400"/>
      <c r="AV16" s="1123"/>
      <c r="AW16" s="1123"/>
      <c r="AX16" s="1123"/>
      <c r="AY16" s="1123"/>
      <c r="AZ16" s="1124"/>
      <c r="BA16" s="400"/>
      <c r="BB16" s="1123"/>
      <c r="BC16" s="1123"/>
      <c r="BD16" s="1123"/>
      <c r="BE16" s="1123"/>
      <c r="BF16" s="1124"/>
      <c r="BG16" s="400"/>
      <c r="BH16" s="1123"/>
      <c r="BI16" s="1123"/>
      <c r="BJ16" s="1123"/>
      <c r="BK16" s="1123"/>
      <c r="BL16" s="1124"/>
      <c r="BM16" s="1125"/>
      <c r="BN16" s="1123"/>
      <c r="BO16" s="1123"/>
      <c r="BP16" s="1123"/>
      <c r="BQ16" s="1123"/>
      <c r="BR16" s="1124"/>
    </row>
    <row r="17" spans="1:70" s="1120" customFormat="1" ht="18" customHeight="1">
      <c r="C17" s="1121"/>
      <c r="E17" s="1126" t="s">
        <v>118</v>
      </c>
      <c r="F17" s="1127"/>
      <c r="G17" s="1127"/>
      <c r="H17" s="1127"/>
      <c r="I17" s="1127"/>
      <c r="J17" s="1128"/>
      <c r="K17" s="1126" t="s">
        <v>118</v>
      </c>
      <c r="L17" s="1127"/>
      <c r="M17" s="1127"/>
      <c r="N17" s="1127"/>
      <c r="O17" s="1127"/>
      <c r="P17" s="1128"/>
      <c r="Q17" s="1126" t="s">
        <v>118</v>
      </c>
      <c r="R17" s="1127"/>
      <c r="S17" s="1127"/>
      <c r="T17" s="1127"/>
      <c r="U17" s="1127"/>
      <c r="V17" s="1128"/>
      <c r="W17" s="1126" t="s">
        <v>118</v>
      </c>
      <c r="X17" s="1127"/>
      <c r="Y17" s="1127"/>
      <c r="Z17" s="1127"/>
      <c r="AA17" s="1127"/>
      <c r="AB17" s="1128"/>
      <c r="AC17" s="1126" t="s">
        <v>118</v>
      </c>
      <c r="AD17" s="1127"/>
      <c r="AE17" s="1127"/>
      <c r="AF17" s="1127"/>
      <c r="AG17" s="1127"/>
      <c r="AH17" s="1128"/>
      <c r="AI17" s="1126" t="s">
        <v>118</v>
      </c>
      <c r="AJ17" s="1127"/>
      <c r="AK17" s="1127"/>
      <c r="AL17" s="1127"/>
      <c r="AM17" s="1127"/>
      <c r="AN17" s="1128"/>
      <c r="AO17" s="1126" t="s">
        <v>118</v>
      </c>
      <c r="AP17" s="1127"/>
      <c r="AQ17" s="1127"/>
      <c r="AR17" s="1127"/>
      <c r="AS17" s="1127"/>
      <c r="AT17" s="1128"/>
      <c r="AU17" s="404" t="s">
        <v>119</v>
      </c>
      <c r="AV17" s="1127"/>
      <c r="AW17" s="1127"/>
      <c r="AX17" s="1127"/>
      <c r="AY17" s="1127"/>
      <c r="AZ17" s="1128"/>
      <c r="BA17" s="404" t="s">
        <v>120</v>
      </c>
      <c r="BB17" s="1127"/>
      <c r="BC17" s="1127"/>
      <c r="BD17" s="1127"/>
      <c r="BE17" s="1127"/>
      <c r="BF17" s="1128"/>
      <c r="BG17" s="404" t="s">
        <v>121</v>
      </c>
      <c r="BH17" s="1127"/>
      <c r="BI17" s="1127"/>
      <c r="BJ17" s="1127"/>
      <c r="BK17" s="1127"/>
      <c r="BL17" s="1128"/>
      <c r="BM17" s="1129"/>
      <c r="BN17" s="1127"/>
      <c r="BO17" s="1127"/>
      <c r="BP17" s="1127"/>
      <c r="BQ17" s="1127"/>
      <c r="BR17" s="1128"/>
    </row>
    <row r="18" spans="1:70" s="1120" customFormat="1" ht="18" customHeight="1">
      <c r="C18" s="1121"/>
      <c r="E18" s="1130" t="s">
        <v>123</v>
      </c>
      <c r="F18" s="1131"/>
      <c r="G18" s="1131"/>
      <c r="H18" s="1131"/>
      <c r="I18" s="1131"/>
      <c r="J18" s="1132"/>
      <c r="K18" s="1130" t="s">
        <v>124</v>
      </c>
      <c r="L18" s="1131"/>
      <c r="M18" s="1131"/>
      <c r="N18" s="1131"/>
      <c r="O18" s="1131"/>
      <c r="P18" s="1132"/>
      <c r="Q18" s="1130" t="s">
        <v>125</v>
      </c>
      <c r="R18" s="1131"/>
      <c r="S18" s="1131"/>
      <c r="T18" s="1131"/>
      <c r="U18" s="1131"/>
      <c r="V18" s="1132"/>
      <c r="W18" s="1130" t="s">
        <v>126</v>
      </c>
      <c r="X18" s="1131"/>
      <c r="Y18" s="1131"/>
      <c r="Z18" s="1131"/>
      <c r="AA18" s="1131"/>
      <c r="AB18" s="1132"/>
      <c r="AC18" s="1130" t="s">
        <v>127</v>
      </c>
      <c r="AD18" s="1131"/>
      <c r="AE18" s="1131"/>
      <c r="AF18" s="1131"/>
      <c r="AG18" s="1131"/>
      <c r="AH18" s="1132"/>
      <c r="AI18" s="1130" t="s">
        <v>128</v>
      </c>
      <c r="AJ18" s="1131"/>
      <c r="AK18" s="1131"/>
      <c r="AL18" s="1131"/>
      <c r="AM18" s="1131"/>
      <c r="AN18" s="1132"/>
      <c r="AO18" s="1130" t="s">
        <v>129</v>
      </c>
      <c r="AP18" s="1131"/>
      <c r="AQ18" s="1131"/>
      <c r="AR18" s="1131"/>
      <c r="AS18" s="1131"/>
      <c r="AT18" s="1132"/>
      <c r="AU18" s="410" t="s">
        <v>130</v>
      </c>
      <c r="AV18" s="1131"/>
      <c r="AW18" s="1131"/>
      <c r="AX18" s="1131"/>
      <c r="AY18" s="1131"/>
      <c r="AZ18" s="1132"/>
      <c r="BA18" s="410" t="s">
        <v>131</v>
      </c>
      <c r="BB18" s="1131"/>
      <c r="BC18" s="1131"/>
      <c r="BD18" s="1131"/>
      <c r="BE18" s="1131"/>
      <c r="BF18" s="1132"/>
      <c r="BG18" s="410" t="s">
        <v>132</v>
      </c>
      <c r="BH18" s="1131"/>
      <c r="BI18" s="1131"/>
      <c r="BJ18" s="1131"/>
      <c r="BK18" s="1131"/>
      <c r="BL18" s="1132"/>
      <c r="BM18" s="1130" t="s">
        <v>133</v>
      </c>
      <c r="BN18" s="1131"/>
      <c r="BO18" s="1131"/>
      <c r="BP18" s="1131"/>
      <c r="BQ18" s="1131"/>
      <c r="BR18" s="1132"/>
    </row>
    <row r="19" spans="1:70" s="1114" customFormat="1" ht="18" customHeight="1">
      <c r="A19" s="1341"/>
      <c r="B19" s="1342"/>
      <c r="C19" s="1342"/>
      <c r="D19" s="1342"/>
      <c r="E19" s="1133" t="str">
        <f>"CY "&amp;'Information Input'!$J$18&amp;":  "&amp;'Information Input'!$J$26</f>
        <v>CY 2019:  Q1 Only</v>
      </c>
      <c r="F19" s="1134"/>
      <c r="G19" s="1134"/>
      <c r="H19" s="1134"/>
      <c r="I19" s="1134"/>
      <c r="J19" s="1135"/>
      <c r="K19" s="1136" t="str">
        <f>$E$19</f>
        <v>CY 2019:  Q1 Only</v>
      </c>
      <c r="L19" s="1137"/>
      <c r="M19" s="1137"/>
      <c r="N19" s="1137"/>
      <c r="O19" s="1137"/>
      <c r="P19" s="1138"/>
      <c r="Q19" s="1136" t="str">
        <f>$E$19</f>
        <v>CY 2019:  Q1 Only</v>
      </c>
      <c r="R19" s="1137"/>
      <c r="S19" s="1137"/>
      <c r="T19" s="1137"/>
      <c r="U19" s="1137"/>
      <c r="V19" s="1138"/>
      <c r="W19" s="1136" t="str">
        <f>$E$19</f>
        <v>CY 2019:  Q1 Only</v>
      </c>
      <c r="X19" s="1137"/>
      <c r="Y19" s="1137"/>
      <c r="Z19" s="1137"/>
      <c r="AA19" s="1137"/>
      <c r="AB19" s="1138"/>
      <c r="AC19" s="1136" t="str">
        <f>$E$19</f>
        <v>CY 2019:  Q1 Only</v>
      </c>
      <c r="AD19" s="1137"/>
      <c r="AE19" s="1137"/>
      <c r="AF19" s="1137"/>
      <c r="AG19" s="1137"/>
      <c r="AH19" s="1138"/>
      <c r="AI19" s="1136" t="str">
        <f>$E$19</f>
        <v>CY 2019:  Q1 Only</v>
      </c>
      <c r="AJ19" s="1137"/>
      <c r="AK19" s="1137"/>
      <c r="AL19" s="1137"/>
      <c r="AM19" s="1137"/>
      <c r="AN19" s="1138"/>
      <c r="AO19" s="1136" t="str">
        <f>$E$19</f>
        <v>CY 2019:  Q1 Only</v>
      </c>
      <c r="AP19" s="1137"/>
      <c r="AQ19" s="1137"/>
      <c r="AR19" s="1137"/>
      <c r="AS19" s="1137"/>
      <c r="AT19" s="1138"/>
      <c r="AU19" s="1136" t="str">
        <f>$E$19</f>
        <v>CY 2019:  Q1 Only</v>
      </c>
      <c r="AV19" s="1137"/>
      <c r="AW19" s="1137"/>
      <c r="AX19" s="1137"/>
      <c r="AY19" s="1137"/>
      <c r="AZ19" s="1138"/>
      <c r="BA19" s="1136" t="str">
        <f>$E$19</f>
        <v>CY 2019:  Q1 Only</v>
      </c>
      <c r="BB19" s="1137"/>
      <c r="BC19" s="1137"/>
      <c r="BD19" s="1137"/>
      <c r="BE19" s="1137"/>
      <c r="BF19" s="1138"/>
      <c r="BG19" s="1136" t="str">
        <f>$E$19</f>
        <v>CY 2019:  Q1 Only</v>
      </c>
      <c r="BH19" s="1137"/>
      <c r="BI19" s="1137"/>
      <c r="BJ19" s="1137"/>
      <c r="BK19" s="1137"/>
      <c r="BL19" s="1138"/>
      <c r="BM19" s="1136" t="str">
        <f>$E$19</f>
        <v>CY 2019:  Q1 Only</v>
      </c>
      <c r="BN19" s="1137"/>
      <c r="BO19" s="1137"/>
      <c r="BP19" s="1137"/>
      <c r="BQ19" s="1137"/>
      <c r="BR19" s="1138"/>
    </row>
    <row r="20" spans="1:70" s="1114" customFormat="1" ht="18" customHeight="1">
      <c r="A20" s="1341"/>
      <c r="B20" s="1342"/>
      <c r="C20" s="1342"/>
      <c r="D20" s="1342"/>
      <c r="E20" s="1139" t="s">
        <v>397</v>
      </c>
      <c r="F20" s="1136" t="s">
        <v>398</v>
      </c>
      <c r="G20" s="1138"/>
      <c r="H20" s="1136" t="s">
        <v>399</v>
      </c>
      <c r="I20" s="1137"/>
      <c r="J20" s="1138"/>
      <c r="K20" s="1139" t="s">
        <v>397</v>
      </c>
      <c r="L20" s="1136" t="s">
        <v>398</v>
      </c>
      <c r="M20" s="1138"/>
      <c r="N20" s="1136" t="s">
        <v>399</v>
      </c>
      <c r="O20" s="1137"/>
      <c r="P20" s="1138"/>
      <c r="Q20" s="1139" t="s">
        <v>397</v>
      </c>
      <c r="R20" s="1136" t="s">
        <v>398</v>
      </c>
      <c r="S20" s="1138"/>
      <c r="T20" s="1136" t="s">
        <v>399</v>
      </c>
      <c r="U20" s="1137"/>
      <c r="V20" s="1138"/>
      <c r="W20" s="1139" t="s">
        <v>397</v>
      </c>
      <c r="X20" s="1136" t="s">
        <v>398</v>
      </c>
      <c r="Y20" s="1138"/>
      <c r="Z20" s="1136" t="s">
        <v>399</v>
      </c>
      <c r="AA20" s="1137"/>
      <c r="AB20" s="1138"/>
      <c r="AC20" s="1139" t="s">
        <v>397</v>
      </c>
      <c r="AD20" s="1136" t="s">
        <v>398</v>
      </c>
      <c r="AE20" s="1138"/>
      <c r="AF20" s="1136" t="s">
        <v>399</v>
      </c>
      <c r="AG20" s="1137"/>
      <c r="AH20" s="1138"/>
      <c r="AI20" s="1139" t="s">
        <v>397</v>
      </c>
      <c r="AJ20" s="1136" t="s">
        <v>398</v>
      </c>
      <c r="AK20" s="1138"/>
      <c r="AL20" s="1136" t="s">
        <v>399</v>
      </c>
      <c r="AM20" s="1137"/>
      <c r="AN20" s="1138"/>
      <c r="AO20" s="1139" t="s">
        <v>397</v>
      </c>
      <c r="AP20" s="1136" t="s">
        <v>398</v>
      </c>
      <c r="AQ20" s="1138"/>
      <c r="AR20" s="1136" t="s">
        <v>399</v>
      </c>
      <c r="AS20" s="1137"/>
      <c r="AT20" s="1138"/>
      <c r="AU20" s="1139" t="s">
        <v>397</v>
      </c>
      <c r="AV20" s="1136" t="s">
        <v>398</v>
      </c>
      <c r="AW20" s="1138"/>
      <c r="AX20" s="1136" t="s">
        <v>399</v>
      </c>
      <c r="AY20" s="1137"/>
      <c r="AZ20" s="1138"/>
      <c r="BA20" s="1139" t="s">
        <v>397</v>
      </c>
      <c r="BB20" s="1136" t="s">
        <v>398</v>
      </c>
      <c r="BC20" s="1138"/>
      <c r="BD20" s="1136" t="s">
        <v>399</v>
      </c>
      <c r="BE20" s="1137"/>
      <c r="BF20" s="1138"/>
      <c r="BG20" s="1139" t="s">
        <v>397</v>
      </c>
      <c r="BH20" s="1136" t="s">
        <v>398</v>
      </c>
      <c r="BI20" s="1138"/>
      <c r="BJ20" s="1136" t="s">
        <v>399</v>
      </c>
      <c r="BK20" s="1137"/>
      <c r="BL20" s="1138"/>
      <c r="BM20" s="1139" t="s">
        <v>397</v>
      </c>
      <c r="BN20" s="1136" t="s">
        <v>398</v>
      </c>
      <c r="BO20" s="1138"/>
      <c r="BP20" s="1136" t="s">
        <v>399</v>
      </c>
      <c r="BQ20" s="1137"/>
      <c r="BR20" s="1138"/>
    </row>
    <row r="21" spans="1:70" ht="70.5" customHeight="1">
      <c r="A21" s="1140"/>
      <c r="B21" s="1141" t="s">
        <v>221</v>
      </c>
      <c r="C21" s="1141" t="s">
        <v>222</v>
      </c>
      <c r="D21" s="1141" t="s">
        <v>223</v>
      </c>
      <c r="E21" s="1142" t="s">
        <v>224</v>
      </c>
      <c r="F21" s="1142" t="s">
        <v>400</v>
      </c>
      <c r="G21" s="1142" t="s">
        <v>401</v>
      </c>
      <c r="H21" s="1143" t="s">
        <v>402</v>
      </c>
      <c r="I21" s="1142" t="s">
        <v>403</v>
      </c>
      <c r="J21" s="1144" t="s">
        <v>404</v>
      </c>
      <c r="K21" s="1142" t="s">
        <v>224</v>
      </c>
      <c r="L21" s="1142" t="s">
        <v>400</v>
      </c>
      <c r="M21" s="1142" t="s">
        <v>401</v>
      </c>
      <c r="N21" s="1143" t="s">
        <v>402</v>
      </c>
      <c r="O21" s="1142" t="s">
        <v>403</v>
      </c>
      <c r="P21" s="1144" t="s">
        <v>404</v>
      </c>
      <c r="Q21" s="1142" t="s">
        <v>224</v>
      </c>
      <c r="R21" s="1142" t="s">
        <v>400</v>
      </c>
      <c r="S21" s="1142" t="s">
        <v>401</v>
      </c>
      <c r="T21" s="1143" t="s">
        <v>402</v>
      </c>
      <c r="U21" s="1142" t="s">
        <v>403</v>
      </c>
      <c r="V21" s="1144" t="s">
        <v>404</v>
      </c>
      <c r="W21" s="1142" t="s">
        <v>224</v>
      </c>
      <c r="X21" s="1142" t="s">
        <v>400</v>
      </c>
      <c r="Y21" s="1142" t="s">
        <v>401</v>
      </c>
      <c r="Z21" s="1143" t="s">
        <v>402</v>
      </c>
      <c r="AA21" s="1142" t="s">
        <v>403</v>
      </c>
      <c r="AB21" s="1144" t="s">
        <v>404</v>
      </c>
      <c r="AC21" s="1142" t="s">
        <v>224</v>
      </c>
      <c r="AD21" s="1142" t="s">
        <v>400</v>
      </c>
      <c r="AE21" s="1142" t="s">
        <v>401</v>
      </c>
      <c r="AF21" s="1143" t="s">
        <v>402</v>
      </c>
      <c r="AG21" s="1142" t="s">
        <v>403</v>
      </c>
      <c r="AH21" s="1144" t="s">
        <v>404</v>
      </c>
      <c r="AI21" s="1142" t="s">
        <v>224</v>
      </c>
      <c r="AJ21" s="1142" t="s">
        <v>400</v>
      </c>
      <c r="AK21" s="1142" t="s">
        <v>401</v>
      </c>
      <c r="AL21" s="1143" t="s">
        <v>402</v>
      </c>
      <c r="AM21" s="1142" t="s">
        <v>403</v>
      </c>
      <c r="AN21" s="1144" t="s">
        <v>404</v>
      </c>
      <c r="AO21" s="1142" t="s">
        <v>224</v>
      </c>
      <c r="AP21" s="1142" t="s">
        <v>400</v>
      </c>
      <c r="AQ21" s="1142" t="s">
        <v>401</v>
      </c>
      <c r="AR21" s="1143" t="s">
        <v>402</v>
      </c>
      <c r="AS21" s="1142" t="s">
        <v>403</v>
      </c>
      <c r="AT21" s="1144" t="s">
        <v>404</v>
      </c>
      <c r="AU21" s="1142" t="s">
        <v>224</v>
      </c>
      <c r="AV21" s="1142" t="s">
        <v>400</v>
      </c>
      <c r="AW21" s="1142" t="s">
        <v>401</v>
      </c>
      <c r="AX21" s="1143" t="s">
        <v>402</v>
      </c>
      <c r="AY21" s="1142" t="s">
        <v>403</v>
      </c>
      <c r="AZ21" s="1144" t="s">
        <v>404</v>
      </c>
      <c r="BA21" s="1142" t="s">
        <v>224</v>
      </c>
      <c r="BB21" s="1142" t="s">
        <v>400</v>
      </c>
      <c r="BC21" s="1142" t="s">
        <v>401</v>
      </c>
      <c r="BD21" s="1143" t="s">
        <v>402</v>
      </c>
      <c r="BE21" s="1142" t="s">
        <v>403</v>
      </c>
      <c r="BF21" s="1144" t="s">
        <v>404</v>
      </c>
      <c r="BG21" s="1142" t="s">
        <v>224</v>
      </c>
      <c r="BH21" s="1142" t="s">
        <v>400</v>
      </c>
      <c r="BI21" s="1142" t="s">
        <v>401</v>
      </c>
      <c r="BJ21" s="1143" t="s">
        <v>402</v>
      </c>
      <c r="BK21" s="1142" t="s">
        <v>403</v>
      </c>
      <c r="BL21" s="1144" t="s">
        <v>404</v>
      </c>
      <c r="BM21" s="1142" t="s">
        <v>224</v>
      </c>
      <c r="BN21" s="1142" t="s">
        <v>400</v>
      </c>
      <c r="BO21" s="1142" t="s">
        <v>401</v>
      </c>
      <c r="BP21" s="1143" t="s">
        <v>402</v>
      </c>
      <c r="BQ21" s="1142" t="s">
        <v>403</v>
      </c>
      <c r="BR21" s="1144" t="s">
        <v>404</v>
      </c>
    </row>
    <row r="22" spans="1:70">
      <c r="A22" s="1145"/>
      <c r="B22" s="1146">
        <f>'Report 2'!$E$18</f>
        <v>11</v>
      </c>
      <c r="C22" s="1147" t="str">
        <f>'Report 2'!$F$18</f>
        <v>Residential Treatment Center, ARTC and Group Homes &lt; 21</v>
      </c>
      <c r="D22" s="1148" t="str">
        <f>'Report 2'!$G$18</f>
        <v>Report 5I</v>
      </c>
      <c r="E22" s="1073">
        <f>'Report 2'!$AJ18</f>
        <v>0</v>
      </c>
      <c r="F22" s="1072"/>
      <c r="G22" s="1072"/>
      <c r="H22" s="1073">
        <f>E22-F22-G22</f>
        <v>0</v>
      </c>
      <c r="I22" s="1149">
        <f>IFERROR(E22/E55,0)</f>
        <v>0</v>
      </c>
      <c r="J22" s="1150">
        <f>IF(AND(E22=0,(F22+G22)&gt;0),"ERROR",IFERROR((F22+G22)/E22,0))</f>
        <v>0</v>
      </c>
      <c r="K22" s="1073">
        <f>'Report 2'!$AJ63</f>
        <v>0</v>
      </c>
      <c r="L22" s="1072"/>
      <c r="M22" s="1072"/>
      <c r="N22" s="1073">
        <f>K22-L22-M22</f>
        <v>0</v>
      </c>
      <c r="O22" s="1149">
        <f>IFERROR(K22/K55,0)</f>
        <v>0</v>
      </c>
      <c r="P22" s="1150">
        <f>IF(AND(K22=0,(L22+M22)&gt;0),"ERROR",IFERROR((L22+M22)/K22,0))</f>
        <v>0</v>
      </c>
      <c r="Q22" s="1073">
        <f>'Report 2'!$AJ108</f>
        <v>0</v>
      </c>
      <c r="R22" s="1072"/>
      <c r="S22" s="1072"/>
      <c r="T22" s="1073">
        <f>Q22-R22-S22</f>
        <v>0</v>
      </c>
      <c r="U22" s="1149">
        <f>IFERROR(Q22/Q55,0)</f>
        <v>0</v>
      </c>
      <c r="V22" s="1150">
        <f>IF(AND(Q22=0,(R22+S22)&gt;0),"ERROR",IFERROR((R22+S22)/Q22,0))</f>
        <v>0</v>
      </c>
      <c r="W22" s="1073">
        <f>'Report 2'!$AJ153</f>
        <v>0</v>
      </c>
      <c r="X22" s="1072"/>
      <c r="Y22" s="1072"/>
      <c r="Z22" s="1073">
        <f t="shared" ref="Z22:Z54" si="0">W22-X22-Y22</f>
        <v>0</v>
      </c>
      <c r="AA22" s="1149">
        <f>IFERROR(W22/W55,0)</f>
        <v>0</v>
      </c>
      <c r="AB22" s="1150">
        <f t="shared" ref="AB22:AB55" si="1">IF(AND(W22=0,(X22+Y22)&gt;0),"ERROR",IFERROR((X22+Y22)/W22,0))</f>
        <v>0</v>
      </c>
      <c r="AC22" s="1073">
        <f>'Report 2'!$AJ198</f>
        <v>0</v>
      </c>
      <c r="AD22" s="1072"/>
      <c r="AE22" s="1072"/>
      <c r="AF22" s="1073">
        <f>AC22-AD22-AE22</f>
        <v>0</v>
      </c>
      <c r="AG22" s="1149">
        <f>IFERROR(AC22/AC55,0)</f>
        <v>0</v>
      </c>
      <c r="AH22" s="1150">
        <f>IF(AND(AC22=0,(AD22+AE22)&gt;0),"ERROR",IFERROR((AD22+AE22)/AC22,0))</f>
        <v>0</v>
      </c>
      <c r="AI22" s="1073">
        <f>'Report 2'!$AJ243</f>
        <v>0</v>
      </c>
      <c r="AJ22" s="1072"/>
      <c r="AK22" s="1072"/>
      <c r="AL22" s="1073">
        <f>AI22-AJ22-AK22</f>
        <v>0</v>
      </c>
      <c r="AM22" s="1149">
        <f>IFERROR(AI22/AI55,0)</f>
        <v>0</v>
      </c>
      <c r="AN22" s="1150">
        <f>IF(AND(AI22=0,(AJ22+AK22)&gt;0),"ERROR",IFERROR((AJ22+AK22)/AI22,0))</f>
        <v>0</v>
      </c>
      <c r="AO22" s="1073">
        <f>'Report 2'!$AJ288</f>
        <v>0</v>
      </c>
      <c r="AP22" s="1072"/>
      <c r="AQ22" s="1072"/>
      <c r="AR22" s="1073">
        <f>AO22-AP22-AQ22</f>
        <v>0</v>
      </c>
      <c r="AS22" s="1149">
        <f>IFERROR(AO22/AO55,0)</f>
        <v>0</v>
      </c>
      <c r="AT22" s="1150">
        <f>IF(AND(AO22=0,(AP22+AQ22)&gt;0),"ERROR",IFERROR((AP22+AQ22)/AO22,0))</f>
        <v>0</v>
      </c>
      <c r="AU22" s="1073">
        <f>E22+K22</f>
        <v>0</v>
      </c>
      <c r="AV22" s="1073">
        <f t="shared" ref="AV22:AV54" si="2">F22+L22</f>
        <v>0</v>
      </c>
      <c r="AW22" s="1073">
        <f t="shared" ref="AW22:AW54" si="3">G22+M22</f>
        <v>0</v>
      </c>
      <c r="AX22" s="1073">
        <f>AU22-AV22-AW22</f>
        <v>0</v>
      </c>
      <c r="AY22" s="1149">
        <f>IFERROR(AU22/AU55,0)</f>
        <v>0</v>
      </c>
      <c r="AZ22" s="1150">
        <f>IF(AND(AU22=0,(AV22+AW22)&gt;0),"ERROR",IFERROR((AV22+AW22)/AU22,0))</f>
        <v>0</v>
      </c>
      <c r="BA22" s="1084">
        <f>Q22+W22+AC22</f>
        <v>0</v>
      </c>
      <c r="BB22" s="1084">
        <f t="shared" ref="BB22:BB54" si="4">R22+X22+AD22</f>
        <v>0</v>
      </c>
      <c r="BC22" s="1084">
        <f t="shared" ref="BC22:BC54" si="5">S22+Y22+AE22</f>
        <v>0</v>
      </c>
      <c r="BD22" s="1073">
        <f>BA22-BB22-BC22</f>
        <v>0</v>
      </c>
      <c r="BE22" s="1149">
        <f>IFERROR(BA22/BA55,0)</f>
        <v>0</v>
      </c>
      <c r="BF22" s="1150">
        <f>IF(AND(BA22=0,(BB22+BC22)&gt;0),"ERROR",IFERROR((BB22+BC22)/BA22,0))</f>
        <v>0</v>
      </c>
      <c r="BG22" s="1084">
        <f>AI22+AO22</f>
        <v>0</v>
      </c>
      <c r="BH22" s="1084">
        <f t="shared" ref="BH22:BH54" si="6">AJ22+AP22</f>
        <v>0</v>
      </c>
      <c r="BI22" s="1084">
        <f t="shared" ref="BI22:BI54" si="7">AK22+AQ22</f>
        <v>0</v>
      </c>
      <c r="BJ22" s="1073">
        <f>BG22-BH22-BI22</f>
        <v>0</v>
      </c>
      <c r="BK22" s="1149">
        <f>IFERROR(BG22/BG55,0)</f>
        <v>0</v>
      </c>
      <c r="BL22" s="1150">
        <f>IF(AND(BG22=0,(BH22+BI22)&gt;0),"ERROR",IFERROR((BH22+BI22)/BG22,0))</f>
        <v>0</v>
      </c>
      <c r="BM22" s="1084">
        <f>AU22+BA22+BG22</f>
        <v>0</v>
      </c>
      <c r="BN22" s="1084">
        <f t="shared" ref="BN22:BO22" si="8">AV22+BB22+BH22</f>
        <v>0</v>
      </c>
      <c r="BO22" s="1084">
        <f t="shared" si="8"/>
        <v>0</v>
      </c>
      <c r="BP22" s="1073">
        <f t="shared" ref="BP22:BP54" si="9">BM22-BN22-BO22</f>
        <v>0</v>
      </c>
      <c r="BQ22" s="1149">
        <f>IFERROR(BM22/BM55,0)</f>
        <v>0</v>
      </c>
      <c r="BR22" s="1150">
        <f>IF(AND(BM22=0,(BN22+BO22)&gt;0),"ERROR",IFERROR((BN22+BO22)/BM22,0))</f>
        <v>0</v>
      </c>
    </row>
    <row r="23" spans="1:70">
      <c r="A23" s="1145"/>
      <c r="B23" s="1151">
        <f>'Report 2'!$E$19</f>
        <v>12</v>
      </c>
      <c r="C23" s="1152" t="str">
        <f>'Report 2'!$F$19</f>
        <v>Foster Care Therapeutic (TFC I &amp; II) &lt; 21</v>
      </c>
      <c r="D23" s="1153" t="str">
        <f>'Report 2'!$G$19</f>
        <v>Report 5I</v>
      </c>
      <c r="E23" s="1078">
        <f>'Report 2'!$AJ19</f>
        <v>0</v>
      </c>
      <c r="F23" s="1077"/>
      <c r="G23" s="1077"/>
      <c r="H23" s="1078">
        <f t="shared" ref="H23:H54" si="10">E23-F23-G23</f>
        <v>0</v>
      </c>
      <c r="I23" s="1154">
        <f>IFERROR(E23/E55,0)</f>
        <v>0</v>
      </c>
      <c r="J23" s="1155">
        <f>IF(AND(E23=0,(F23+G23)&gt;0),"ERROR",IFERROR((F23+G23)/E23,0))</f>
        <v>0</v>
      </c>
      <c r="K23" s="1078">
        <f>'Report 2'!$AJ64</f>
        <v>0</v>
      </c>
      <c r="L23" s="1077"/>
      <c r="M23" s="1077"/>
      <c r="N23" s="1078">
        <f t="shared" ref="N23:N54" si="11">K23-L23-M23</f>
        <v>0</v>
      </c>
      <c r="O23" s="1154">
        <f>IFERROR(K23/K55,0)</f>
        <v>0</v>
      </c>
      <c r="P23" s="1155">
        <f t="shared" ref="P23:P55" si="12">IF(AND(K23=0,(L23+M23)&gt;0),"ERROR",IFERROR((L23+M23)/K23,0))</f>
        <v>0</v>
      </c>
      <c r="Q23" s="1078">
        <f>'Report 2'!$AJ109</f>
        <v>0</v>
      </c>
      <c r="R23" s="1077"/>
      <c r="S23" s="1077"/>
      <c r="T23" s="1078">
        <f t="shared" ref="T23:T54" si="13">Q23-R23-S23</f>
        <v>0</v>
      </c>
      <c r="U23" s="1154">
        <f>IFERROR(Q23/Q55,0)</f>
        <v>0</v>
      </c>
      <c r="V23" s="1155">
        <f t="shared" ref="V23:V55" si="14">IF(AND(Q23=0,(R23+S23)&gt;0),"ERROR",IFERROR((R23+S23)/Q23,0))</f>
        <v>0</v>
      </c>
      <c r="W23" s="1078">
        <f>'Report 2'!$AJ154</f>
        <v>0</v>
      </c>
      <c r="X23" s="1077"/>
      <c r="Y23" s="1077"/>
      <c r="Z23" s="1078">
        <f t="shared" si="0"/>
        <v>0</v>
      </c>
      <c r="AA23" s="1154">
        <f>IFERROR(W23/W55,0)</f>
        <v>0</v>
      </c>
      <c r="AB23" s="1155">
        <f t="shared" si="1"/>
        <v>0</v>
      </c>
      <c r="AC23" s="1078">
        <f>'Report 2'!$AJ199</f>
        <v>0</v>
      </c>
      <c r="AD23" s="1077"/>
      <c r="AE23" s="1077"/>
      <c r="AF23" s="1078">
        <f t="shared" ref="AF23:AF54" si="15">AC23-AD23-AE23</f>
        <v>0</v>
      </c>
      <c r="AG23" s="1154">
        <f>IFERROR(AC23/AC55,0)</f>
        <v>0</v>
      </c>
      <c r="AH23" s="1155">
        <f t="shared" ref="AH23:AH55" si="16">IF(AND(AC23=0,(AD23+AE23)&gt;0),"ERROR",IFERROR((AD23+AE23)/AC23,0))</f>
        <v>0</v>
      </c>
      <c r="AI23" s="1078">
        <f>'Report 2'!$AJ244</f>
        <v>0</v>
      </c>
      <c r="AJ23" s="1077"/>
      <c r="AK23" s="1077"/>
      <c r="AL23" s="1078">
        <f t="shared" ref="AL23:AL54" si="17">AI23-AJ23-AK23</f>
        <v>0</v>
      </c>
      <c r="AM23" s="1154">
        <f>IFERROR(AI23/AI55,0)</f>
        <v>0</v>
      </c>
      <c r="AN23" s="1155">
        <f t="shared" ref="AN23:AN55" si="18">IF(AND(AI23=0,(AJ23+AK23)&gt;0),"ERROR",IFERROR((AJ23+AK23)/AI23,0))</f>
        <v>0</v>
      </c>
      <c r="AO23" s="1078">
        <f>'Report 2'!$AJ289</f>
        <v>0</v>
      </c>
      <c r="AP23" s="1077"/>
      <c r="AQ23" s="1077"/>
      <c r="AR23" s="1078">
        <f t="shared" ref="AR23:AR54" si="19">AO23-AP23-AQ23</f>
        <v>0</v>
      </c>
      <c r="AS23" s="1154">
        <f>IFERROR(AO23/AO55,0)</f>
        <v>0</v>
      </c>
      <c r="AT23" s="1155">
        <f t="shared" ref="AT23:AT55" si="20">IF(AND(AO23=0,(AP23+AQ23)&gt;0),"ERROR",IFERROR((AP23+AQ23)/AO23,0))</f>
        <v>0</v>
      </c>
      <c r="AU23" s="1078">
        <f t="shared" ref="AU23:AU54" si="21">E23+K23</f>
        <v>0</v>
      </c>
      <c r="AV23" s="1078">
        <f t="shared" si="2"/>
        <v>0</v>
      </c>
      <c r="AW23" s="1078">
        <f t="shared" si="3"/>
        <v>0</v>
      </c>
      <c r="AX23" s="1078">
        <f>AU23-AV23-AW23</f>
        <v>0</v>
      </c>
      <c r="AY23" s="1154">
        <f>IFERROR(AU23/AU55,0)</f>
        <v>0</v>
      </c>
      <c r="AZ23" s="1155">
        <f>IF(AND(AU23=0,(AV23+AW23)&gt;0),"ERROR",IFERROR((AV23+AW23)/AU23,0))</f>
        <v>0</v>
      </c>
      <c r="BA23" s="1078">
        <f t="shared" ref="BA23:BA54" si="22">Q23+W23+AC23</f>
        <v>0</v>
      </c>
      <c r="BB23" s="1078">
        <f t="shared" si="4"/>
        <v>0</v>
      </c>
      <c r="BC23" s="1078">
        <f t="shared" si="5"/>
        <v>0</v>
      </c>
      <c r="BD23" s="1078">
        <f t="shared" ref="BD23:BD54" si="23">BA23-BB23-BC23</f>
        <v>0</v>
      </c>
      <c r="BE23" s="1154">
        <f>IFERROR(BA23/BA55,0)</f>
        <v>0</v>
      </c>
      <c r="BF23" s="1155">
        <f t="shared" ref="BF23:BF55" si="24">IF(AND(BA23=0,(BB23+BC23)&gt;0),"ERROR",IFERROR((BB23+BC23)/BA23,0))</f>
        <v>0</v>
      </c>
      <c r="BG23" s="1078">
        <f t="shared" ref="BG23:BG54" si="25">AI23+AO23</f>
        <v>0</v>
      </c>
      <c r="BH23" s="1078">
        <f t="shared" si="6"/>
        <v>0</v>
      </c>
      <c r="BI23" s="1078">
        <f t="shared" si="7"/>
        <v>0</v>
      </c>
      <c r="BJ23" s="1078">
        <f t="shared" ref="BJ23:BJ54" si="26">BG23-BH23-BI23</f>
        <v>0</v>
      </c>
      <c r="BK23" s="1154">
        <f>IFERROR(BG23/BG55,0)</f>
        <v>0</v>
      </c>
      <c r="BL23" s="1155">
        <f t="shared" ref="BL23:BL55" si="27">IF(AND(BG23=0,(BH23+BI23)&gt;0),"ERROR",IFERROR((BH23+BI23)/BG23,0))</f>
        <v>0</v>
      </c>
      <c r="BM23" s="1078">
        <f t="shared" ref="BM23:BM54" si="28">AU23+BA23+BG23</f>
        <v>0</v>
      </c>
      <c r="BN23" s="1078">
        <f t="shared" ref="BN23:BN54" si="29">AV23+BB23+BH23</f>
        <v>0</v>
      </c>
      <c r="BO23" s="1078">
        <f t="shared" ref="BO23:BO54" si="30">AW23+BC23+BI23</f>
        <v>0</v>
      </c>
      <c r="BP23" s="1078">
        <f t="shared" si="9"/>
        <v>0</v>
      </c>
      <c r="BQ23" s="1154">
        <f>IFERROR(BM23/BM55,0)</f>
        <v>0</v>
      </c>
      <c r="BR23" s="1155">
        <f>IF(AND(BM23=0,(BN23+BO23)&gt;0),"ERROR",IFERROR((BN23+BO23)/BM23,0))</f>
        <v>0</v>
      </c>
    </row>
    <row r="24" spans="1:70">
      <c r="A24" s="1145"/>
      <c r="B24" s="1151">
        <f>'Report 2'!$E$20</f>
        <v>13</v>
      </c>
      <c r="C24" s="1152" t="str">
        <f>'Report 2'!$F$20</f>
        <v>Skills Training &amp; Development (Behavioral Management Services) &lt; 21</v>
      </c>
      <c r="D24" s="1153" t="str">
        <f>'Report 2'!$G$20</f>
        <v>Report 5J</v>
      </c>
      <c r="E24" s="1078">
        <f>'Report 2'!$AJ20</f>
        <v>0</v>
      </c>
      <c r="F24" s="1077"/>
      <c r="G24" s="1077"/>
      <c r="H24" s="1078">
        <f t="shared" si="10"/>
        <v>0</v>
      </c>
      <c r="I24" s="1154">
        <f>IFERROR(E24/E55,0)</f>
        <v>0</v>
      </c>
      <c r="J24" s="1155">
        <f>IF(AND(E24=0,(F24+G24)&gt;0),"ERROR",IFERROR((F24+G24)/E24,0))</f>
        <v>0</v>
      </c>
      <c r="K24" s="1078">
        <f>'Report 2'!$AJ65</f>
        <v>0</v>
      </c>
      <c r="L24" s="1077"/>
      <c r="M24" s="1077"/>
      <c r="N24" s="1078">
        <f t="shared" si="11"/>
        <v>0</v>
      </c>
      <c r="O24" s="1154">
        <f>IFERROR(K24/K55,0)</f>
        <v>0</v>
      </c>
      <c r="P24" s="1155">
        <f t="shared" si="12"/>
        <v>0</v>
      </c>
      <c r="Q24" s="1078">
        <f>'Report 2'!$AJ110</f>
        <v>0</v>
      </c>
      <c r="R24" s="1077"/>
      <c r="S24" s="1077"/>
      <c r="T24" s="1078">
        <f t="shared" si="13"/>
        <v>0</v>
      </c>
      <c r="U24" s="1154">
        <f>IFERROR(Q24/Q55,0)</f>
        <v>0</v>
      </c>
      <c r="V24" s="1155">
        <f t="shared" si="14"/>
        <v>0</v>
      </c>
      <c r="W24" s="1078">
        <f>'Report 2'!$AJ155</f>
        <v>0</v>
      </c>
      <c r="X24" s="1077"/>
      <c r="Y24" s="1077"/>
      <c r="Z24" s="1078">
        <f t="shared" si="0"/>
        <v>0</v>
      </c>
      <c r="AA24" s="1154">
        <f>IFERROR(W24/W55,0)</f>
        <v>0</v>
      </c>
      <c r="AB24" s="1155">
        <f t="shared" si="1"/>
        <v>0</v>
      </c>
      <c r="AC24" s="1078">
        <f>'Report 2'!$AJ200</f>
        <v>0</v>
      </c>
      <c r="AD24" s="1077"/>
      <c r="AE24" s="1077"/>
      <c r="AF24" s="1078">
        <f t="shared" si="15"/>
        <v>0</v>
      </c>
      <c r="AG24" s="1154">
        <f>IFERROR(AC24/AC55,0)</f>
        <v>0</v>
      </c>
      <c r="AH24" s="1155">
        <f t="shared" si="16"/>
        <v>0</v>
      </c>
      <c r="AI24" s="1078">
        <f>'Report 2'!$AJ245</f>
        <v>0</v>
      </c>
      <c r="AJ24" s="1077"/>
      <c r="AK24" s="1077"/>
      <c r="AL24" s="1078">
        <f t="shared" si="17"/>
        <v>0</v>
      </c>
      <c r="AM24" s="1154">
        <f>IFERROR(AI24/AI55,0)</f>
        <v>0</v>
      </c>
      <c r="AN24" s="1155">
        <f t="shared" si="18"/>
        <v>0</v>
      </c>
      <c r="AO24" s="1078">
        <f>'Report 2'!$AJ290</f>
        <v>0</v>
      </c>
      <c r="AP24" s="1077"/>
      <c r="AQ24" s="1077"/>
      <c r="AR24" s="1078">
        <f t="shared" si="19"/>
        <v>0</v>
      </c>
      <c r="AS24" s="1154">
        <f>IFERROR(AO24/AO55,0)</f>
        <v>0</v>
      </c>
      <c r="AT24" s="1155">
        <f t="shared" si="20"/>
        <v>0</v>
      </c>
      <c r="AU24" s="1078">
        <f t="shared" si="21"/>
        <v>0</v>
      </c>
      <c r="AV24" s="1078">
        <f t="shared" si="2"/>
        <v>0</v>
      </c>
      <c r="AW24" s="1078">
        <f t="shared" si="3"/>
        <v>0</v>
      </c>
      <c r="AX24" s="1078">
        <f t="shared" ref="AX24:AX54" si="31">AU24-AV24-AW24</f>
        <v>0</v>
      </c>
      <c r="AY24" s="1154">
        <f>IFERROR(AU24/AU55,0)</f>
        <v>0</v>
      </c>
      <c r="AZ24" s="1155">
        <f t="shared" ref="AZ24:AZ55" si="32">IF(AND(AU24=0,(AV24+AW24)&gt;0),"ERROR",IFERROR((AV24+AW24)/AU24,0))</f>
        <v>0</v>
      </c>
      <c r="BA24" s="1078">
        <f t="shared" si="22"/>
        <v>0</v>
      </c>
      <c r="BB24" s="1078">
        <f t="shared" si="4"/>
        <v>0</v>
      </c>
      <c r="BC24" s="1078">
        <f t="shared" si="5"/>
        <v>0</v>
      </c>
      <c r="BD24" s="1078">
        <f t="shared" si="23"/>
        <v>0</v>
      </c>
      <c r="BE24" s="1154">
        <f>IFERROR(BA24/BA55,0)</f>
        <v>0</v>
      </c>
      <c r="BF24" s="1155">
        <f t="shared" si="24"/>
        <v>0</v>
      </c>
      <c r="BG24" s="1078">
        <f t="shared" si="25"/>
        <v>0</v>
      </c>
      <c r="BH24" s="1078">
        <f t="shared" si="6"/>
        <v>0</v>
      </c>
      <c r="BI24" s="1078">
        <f t="shared" si="7"/>
        <v>0</v>
      </c>
      <c r="BJ24" s="1078">
        <f t="shared" si="26"/>
        <v>0</v>
      </c>
      <c r="BK24" s="1154">
        <f>IFERROR(BG24/BG55,0)</f>
        <v>0</v>
      </c>
      <c r="BL24" s="1155">
        <f t="shared" si="27"/>
        <v>0</v>
      </c>
      <c r="BM24" s="1078">
        <f t="shared" si="28"/>
        <v>0</v>
      </c>
      <c r="BN24" s="1078">
        <f t="shared" si="29"/>
        <v>0</v>
      </c>
      <c r="BO24" s="1078">
        <f t="shared" si="30"/>
        <v>0</v>
      </c>
      <c r="BP24" s="1078">
        <f t="shared" si="9"/>
        <v>0</v>
      </c>
      <c r="BQ24" s="1154">
        <f>IFERROR(BM24/BM55,0)</f>
        <v>0</v>
      </c>
      <c r="BR24" s="1155">
        <f t="shared" ref="BR24:BR55" si="33">IF(AND(BM24=0,(BN24+BO24)&gt;0),"ERROR",IFERROR((BN24+BO24)/BM24,0))</f>
        <v>0</v>
      </c>
    </row>
    <row r="25" spans="1:70">
      <c r="A25" s="1145"/>
      <c r="B25" s="1151">
        <f>'Report 2'!$E$21</f>
        <v>14</v>
      </c>
      <c r="C25" s="1152" t="str">
        <f>'Report 2'!$F$21</f>
        <v>BH Day Treatment &lt; 21</v>
      </c>
      <c r="D25" s="1153" t="str">
        <f>'Report 2'!$G$21</f>
        <v>Report 5K</v>
      </c>
      <c r="E25" s="1078">
        <f>'Report 2'!$AJ21</f>
        <v>0</v>
      </c>
      <c r="F25" s="1077"/>
      <c r="G25" s="1077"/>
      <c r="H25" s="1078">
        <f t="shared" si="10"/>
        <v>0</v>
      </c>
      <c r="I25" s="1154">
        <f>IFERROR(E25/E55,0)</f>
        <v>0</v>
      </c>
      <c r="J25" s="1155">
        <f>IF(AND(E25=0,(F25+G25)&gt;0),"ERROR",IFERROR((F25+G25)/E25,0))</f>
        <v>0</v>
      </c>
      <c r="K25" s="1078">
        <f>'Report 2'!$AJ66</f>
        <v>0</v>
      </c>
      <c r="L25" s="1077"/>
      <c r="M25" s="1077"/>
      <c r="N25" s="1078">
        <f t="shared" si="11"/>
        <v>0</v>
      </c>
      <c r="O25" s="1154">
        <f>IFERROR(K25/K55,0)</f>
        <v>0</v>
      </c>
      <c r="P25" s="1155">
        <f t="shared" si="12"/>
        <v>0</v>
      </c>
      <c r="Q25" s="1078">
        <f>'Report 2'!$AJ111</f>
        <v>0</v>
      </c>
      <c r="R25" s="1077"/>
      <c r="S25" s="1077"/>
      <c r="T25" s="1078">
        <f t="shared" si="13"/>
        <v>0</v>
      </c>
      <c r="U25" s="1154">
        <f>IFERROR(Q25/Q55,0)</f>
        <v>0</v>
      </c>
      <c r="V25" s="1155">
        <f t="shared" si="14"/>
        <v>0</v>
      </c>
      <c r="W25" s="1078">
        <f>'Report 2'!$AJ156</f>
        <v>0</v>
      </c>
      <c r="X25" s="1077"/>
      <c r="Y25" s="1077"/>
      <c r="Z25" s="1078">
        <f t="shared" si="0"/>
        <v>0</v>
      </c>
      <c r="AA25" s="1154">
        <f>IFERROR(W25/W55,0)</f>
        <v>0</v>
      </c>
      <c r="AB25" s="1155">
        <f t="shared" si="1"/>
        <v>0</v>
      </c>
      <c r="AC25" s="1078">
        <f>'Report 2'!$AJ201</f>
        <v>0</v>
      </c>
      <c r="AD25" s="1077"/>
      <c r="AE25" s="1077"/>
      <c r="AF25" s="1078">
        <f t="shared" si="15"/>
        <v>0</v>
      </c>
      <c r="AG25" s="1154">
        <f>IFERROR(AC25/AC55,0)</f>
        <v>0</v>
      </c>
      <c r="AH25" s="1155">
        <f t="shared" si="16"/>
        <v>0</v>
      </c>
      <c r="AI25" s="1078">
        <f>'Report 2'!$AJ246</f>
        <v>0</v>
      </c>
      <c r="AJ25" s="1077"/>
      <c r="AK25" s="1077"/>
      <c r="AL25" s="1078">
        <f t="shared" si="17"/>
        <v>0</v>
      </c>
      <c r="AM25" s="1154">
        <f>IFERROR(AI25/AI55,0)</f>
        <v>0</v>
      </c>
      <c r="AN25" s="1155">
        <f t="shared" si="18"/>
        <v>0</v>
      </c>
      <c r="AO25" s="1078">
        <f>'Report 2'!$AJ291</f>
        <v>0</v>
      </c>
      <c r="AP25" s="1077"/>
      <c r="AQ25" s="1077"/>
      <c r="AR25" s="1078">
        <f t="shared" si="19"/>
        <v>0</v>
      </c>
      <c r="AS25" s="1154">
        <f>IFERROR(AO25/AO55,0)</f>
        <v>0</v>
      </c>
      <c r="AT25" s="1155">
        <f t="shared" si="20"/>
        <v>0</v>
      </c>
      <c r="AU25" s="1078">
        <f t="shared" si="21"/>
        <v>0</v>
      </c>
      <c r="AV25" s="1078">
        <f t="shared" si="2"/>
        <v>0</v>
      </c>
      <c r="AW25" s="1078">
        <f t="shared" si="3"/>
        <v>0</v>
      </c>
      <c r="AX25" s="1078">
        <f t="shared" si="31"/>
        <v>0</v>
      </c>
      <c r="AY25" s="1154">
        <f>IFERROR(AU25/AU55,0)</f>
        <v>0</v>
      </c>
      <c r="AZ25" s="1155">
        <f t="shared" si="32"/>
        <v>0</v>
      </c>
      <c r="BA25" s="1078">
        <f t="shared" si="22"/>
        <v>0</v>
      </c>
      <c r="BB25" s="1078">
        <f t="shared" si="4"/>
        <v>0</v>
      </c>
      <c r="BC25" s="1078">
        <f t="shared" si="5"/>
        <v>0</v>
      </c>
      <c r="BD25" s="1078">
        <f t="shared" si="23"/>
        <v>0</v>
      </c>
      <c r="BE25" s="1154">
        <f>IFERROR(BA25/BA55,0)</f>
        <v>0</v>
      </c>
      <c r="BF25" s="1155">
        <f t="shared" si="24"/>
        <v>0</v>
      </c>
      <c r="BG25" s="1078">
        <f t="shared" si="25"/>
        <v>0</v>
      </c>
      <c r="BH25" s="1078">
        <f t="shared" si="6"/>
        <v>0</v>
      </c>
      <c r="BI25" s="1078">
        <f t="shared" si="7"/>
        <v>0</v>
      </c>
      <c r="BJ25" s="1078">
        <f t="shared" si="26"/>
        <v>0</v>
      </c>
      <c r="BK25" s="1154">
        <f>IFERROR(BG25/BG55,0)</f>
        <v>0</v>
      </c>
      <c r="BL25" s="1155">
        <f t="shared" si="27"/>
        <v>0</v>
      </c>
      <c r="BM25" s="1078">
        <f t="shared" si="28"/>
        <v>0</v>
      </c>
      <c r="BN25" s="1078">
        <f t="shared" si="29"/>
        <v>0</v>
      </c>
      <c r="BO25" s="1078">
        <f t="shared" si="30"/>
        <v>0</v>
      </c>
      <c r="BP25" s="1078">
        <f t="shared" si="9"/>
        <v>0</v>
      </c>
      <c r="BQ25" s="1154">
        <f>IFERROR(BM25/BM55,0)</f>
        <v>0</v>
      </c>
      <c r="BR25" s="1155">
        <f t="shared" si="33"/>
        <v>0</v>
      </c>
    </row>
    <row r="26" spans="1:70">
      <c r="A26" s="1145"/>
      <c r="B26" s="1151">
        <f>'Report 2'!$E$22</f>
        <v>15</v>
      </c>
      <c r="C26" s="1152" t="str">
        <f>'Report 2'!$F$22</f>
        <v>Psychosocial Rehab Services for Adults =&gt;18</v>
      </c>
      <c r="D26" s="1153" t="str">
        <f>'Report 2'!$G$22</f>
        <v>Report 5L</v>
      </c>
      <c r="E26" s="1078">
        <f>'Report 2'!$AJ22</f>
        <v>0</v>
      </c>
      <c r="F26" s="1077"/>
      <c r="G26" s="1077"/>
      <c r="H26" s="1078">
        <f t="shared" si="10"/>
        <v>0</v>
      </c>
      <c r="I26" s="1154">
        <f>IFERROR(E26/E55,0)</f>
        <v>0</v>
      </c>
      <c r="J26" s="1155">
        <f t="shared" ref="J26:J55" si="34">IF(AND(E26=0,(F26+G26)&gt;0),"ERROR",IFERROR((F26+G26)/E26,0))</f>
        <v>0</v>
      </c>
      <c r="K26" s="1078">
        <f>'Report 2'!$AJ67</f>
        <v>0</v>
      </c>
      <c r="L26" s="1077"/>
      <c r="M26" s="1077"/>
      <c r="N26" s="1078">
        <f t="shared" si="11"/>
        <v>0</v>
      </c>
      <c r="O26" s="1154">
        <f>IFERROR(K26/K55,0)</f>
        <v>0</v>
      </c>
      <c r="P26" s="1155">
        <f t="shared" si="12"/>
        <v>0</v>
      </c>
      <c r="Q26" s="1078">
        <f>'Report 2'!$AJ112</f>
        <v>0</v>
      </c>
      <c r="R26" s="1077"/>
      <c r="S26" s="1077"/>
      <c r="T26" s="1078">
        <f t="shared" si="13"/>
        <v>0</v>
      </c>
      <c r="U26" s="1154">
        <f>IFERROR(Q26/Q55,0)</f>
        <v>0</v>
      </c>
      <c r="V26" s="1155">
        <f t="shared" si="14"/>
        <v>0</v>
      </c>
      <c r="W26" s="1078">
        <f>'Report 2'!$AJ157</f>
        <v>0</v>
      </c>
      <c r="X26" s="1077"/>
      <c r="Y26" s="1077"/>
      <c r="Z26" s="1078">
        <f t="shared" si="0"/>
        <v>0</v>
      </c>
      <c r="AA26" s="1154">
        <f>IFERROR(W26/W55,0)</f>
        <v>0</v>
      </c>
      <c r="AB26" s="1155">
        <f t="shared" si="1"/>
        <v>0</v>
      </c>
      <c r="AC26" s="1078">
        <f>'Report 2'!$AJ202</f>
        <v>0</v>
      </c>
      <c r="AD26" s="1077"/>
      <c r="AE26" s="1077"/>
      <c r="AF26" s="1078">
        <f t="shared" si="15"/>
        <v>0</v>
      </c>
      <c r="AG26" s="1154">
        <f>IFERROR(AC26/AC55,0)</f>
        <v>0</v>
      </c>
      <c r="AH26" s="1155">
        <f t="shared" si="16"/>
        <v>0</v>
      </c>
      <c r="AI26" s="1078">
        <f>'Report 2'!$AJ247</f>
        <v>0</v>
      </c>
      <c r="AJ26" s="1077"/>
      <c r="AK26" s="1077"/>
      <c r="AL26" s="1078">
        <f t="shared" si="17"/>
        <v>0</v>
      </c>
      <c r="AM26" s="1154">
        <f>IFERROR(AI26/AI55,0)</f>
        <v>0</v>
      </c>
      <c r="AN26" s="1155">
        <f t="shared" si="18"/>
        <v>0</v>
      </c>
      <c r="AO26" s="1078">
        <f>'Report 2'!$AJ292</f>
        <v>0</v>
      </c>
      <c r="AP26" s="1077"/>
      <c r="AQ26" s="1077"/>
      <c r="AR26" s="1078">
        <f t="shared" si="19"/>
        <v>0</v>
      </c>
      <c r="AS26" s="1154">
        <f>IFERROR(AO26/AO55,0)</f>
        <v>0</v>
      </c>
      <c r="AT26" s="1155">
        <f t="shared" si="20"/>
        <v>0</v>
      </c>
      <c r="AU26" s="1078">
        <f t="shared" si="21"/>
        <v>0</v>
      </c>
      <c r="AV26" s="1078">
        <f t="shared" si="2"/>
        <v>0</v>
      </c>
      <c r="AW26" s="1078">
        <f t="shared" si="3"/>
        <v>0</v>
      </c>
      <c r="AX26" s="1078">
        <f t="shared" si="31"/>
        <v>0</v>
      </c>
      <c r="AY26" s="1154">
        <f>IFERROR(AU26/AU55,0)</f>
        <v>0</v>
      </c>
      <c r="AZ26" s="1155">
        <f t="shared" si="32"/>
        <v>0</v>
      </c>
      <c r="BA26" s="1078">
        <f t="shared" si="22"/>
        <v>0</v>
      </c>
      <c r="BB26" s="1078">
        <f t="shared" si="4"/>
        <v>0</v>
      </c>
      <c r="BC26" s="1078">
        <f t="shared" si="5"/>
        <v>0</v>
      </c>
      <c r="BD26" s="1078">
        <f t="shared" si="23"/>
        <v>0</v>
      </c>
      <c r="BE26" s="1154">
        <f>IFERROR(BA26/BA55,0)</f>
        <v>0</v>
      </c>
      <c r="BF26" s="1155">
        <f t="shared" si="24"/>
        <v>0</v>
      </c>
      <c r="BG26" s="1078">
        <f t="shared" si="25"/>
        <v>0</v>
      </c>
      <c r="BH26" s="1078">
        <f t="shared" si="6"/>
        <v>0</v>
      </c>
      <c r="BI26" s="1078">
        <f t="shared" si="7"/>
        <v>0</v>
      </c>
      <c r="BJ26" s="1078">
        <f t="shared" si="26"/>
        <v>0</v>
      </c>
      <c r="BK26" s="1154">
        <f>IFERROR(BG26/BG55,0)</f>
        <v>0</v>
      </c>
      <c r="BL26" s="1155">
        <f t="shared" si="27"/>
        <v>0</v>
      </c>
      <c r="BM26" s="1078">
        <f t="shared" si="28"/>
        <v>0</v>
      </c>
      <c r="BN26" s="1078">
        <f t="shared" si="29"/>
        <v>0</v>
      </c>
      <c r="BO26" s="1078">
        <f t="shared" si="30"/>
        <v>0</v>
      </c>
      <c r="BP26" s="1078">
        <f t="shared" si="9"/>
        <v>0</v>
      </c>
      <c r="BQ26" s="1154">
        <f>IFERROR(BM26/BM55,0)</f>
        <v>0</v>
      </c>
      <c r="BR26" s="1155">
        <f t="shared" si="33"/>
        <v>0</v>
      </c>
    </row>
    <row r="27" spans="1:70">
      <c r="A27" s="1145"/>
      <c r="B27" s="1151">
        <f>'Report 2'!$E$23</f>
        <v>16</v>
      </c>
      <c r="C27" s="1152" t="str">
        <f>'Report 2'!$F$23</f>
        <v>Evaluations and Therapies (Non-Hospital Outpatient)</v>
      </c>
      <c r="D27" s="1153" t="str">
        <f>'Report 2'!$G$23</f>
        <v>Report 5H</v>
      </c>
      <c r="E27" s="1078">
        <f>'Report 2'!$AJ23</f>
        <v>0</v>
      </c>
      <c r="F27" s="1077"/>
      <c r="G27" s="1077"/>
      <c r="H27" s="1078">
        <f t="shared" si="10"/>
        <v>0</v>
      </c>
      <c r="I27" s="1154">
        <f>IFERROR(E27/E55,0)</f>
        <v>0</v>
      </c>
      <c r="J27" s="1155">
        <f t="shared" si="34"/>
        <v>0</v>
      </c>
      <c r="K27" s="1078">
        <f>'Report 2'!$AJ68</f>
        <v>0</v>
      </c>
      <c r="L27" s="1077"/>
      <c r="M27" s="1077"/>
      <c r="N27" s="1078">
        <f t="shared" si="11"/>
        <v>0</v>
      </c>
      <c r="O27" s="1154">
        <f>IFERROR(K27/K55,0)</f>
        <v>0</v>
      </c>
      <c r="P27" s="1155">
        <f t="shared" si="12"/>
        <v>0</v>
      </c>
      <c r="Q27" s="1078">
        <f>'Report 2'!$AJ113</f>
        <v>0</v>
      </c>
      <c r="R27" s="1077"/>
      <c r="S27" s="1077"/>
      <c r="T27" s="1078">
        <f t="shared" si="13"/>
        <v>0</v>
      </c>
      <c r="U27" s="1154">
        <f>IFERROR(Q27/Q55,0)</f>
        <v>0</v>
      </c>
      <c r="V27" s="1155">
        <f t="shared" si="14"/>
        <v>0</v>
      </c>
      <c r="W27" s="1078">
        <f>'Report 2'!$AJ158</f>
        <v>0</v>
      </c>
      <c r="X27" s="1077"/>
      <c r="Y27" s="1077"/>
      <c r="Z27" s="1078">
        <f t="shared" si="0"/>
        <v>0</v>
      </c>
      <c r="AA27" s="1154">
        <f>IFERROR(W27/W55,0)</f>
        <v>0</v>
      </c>
      <c r="AB27" s="1155">
        <f t="shared" si="1"/>
        <v>0</v>
      </c>
      <c r="AC27" s="1078">
        <f>'Report 2'!$AJ203</f>
        <v>0</v>
      </c>
      <c r="AD27" s="1077"/>
      <c r="AE27" s="1077"/>
      <c r="AF27" s="1078">
        <f t="shared" si="15"/>
        <v>0</v>
      </c>
      <c r="AG27" s="1154">
        <f>IFERROR(AC27/AC55,0)</f>
        <v>0</v>
      </c>
      <c r="AH27" s="1155">
        <f t="shared" si="16"/>
        <v>0</v>
      </c>
      <c r="AI27" s="1078">
        <f>'Report 2'!$AJ248</f>
        <v>0</v>
      </c>
      <c r="AJ27" s="1077"/>
      <c r="AK27" s="1077"/>
      <c r="AL27" s="1078">
        <f t="shared" si="17"/>
        <v>0</v>
      </c>
      <c r="AM27" s="1154">
        <f>IFERROR(AI27/AI55,0)</f>
        <v>0</v>
      </c>
      <c r="AN27" s="1155">
        <f t="shared" si="18"/>
        <v>0</v>
      </c>
      <c r="AO27" s="1078">
        <f>'Report 2'!$AJ293</f>
        <v>0</v>
      </c>
      <c r="AP27" s="1077"/>
      <c r="AQ27" s="1077"/>
      <c r="AR27" s="1078">
        <f t="shared" si="19"/>
        <v>0</v>
      </c>
      <c r="AS27" s="1154">
        <f>IFERROR(AO27/AO55,0)</f>
        <v>0</v>
      </c>
      <c r="AT27" s="1155">
        <f t="shared" si="20"/>
        <v>0</v>
      </c>
      <c r="AU27" s="1078">
        <f t="shared" si="21"/>
        <v>0</v>
      </c>
      <c r="AV27" s="1078">
        <f t="shared" si="2"/>
        <v>0</v>
      </c>
      <c r="AW27" s="1078">
        <f t="shared" si="3"/>
        <v>0</v>
      </c>
      <c r="AX27" s="1078">
        <f t="shared" si="31"/>
        <v>0</v>
      </c>
      <c r="AY27" s="1154">
        <f>IFERROR(AU27/AU55,0)</f>
        <v>0</v>
      </c>
      <c r="AZ27" s="1155">
        <f t="shared" si="32"/>
        <v>0</v>
      </c>
      <c r="BA27" s="1078">
        <f t="shared" si="22"/>
        <v>0</v>
      </c>
      <c r="BB27" s="1078">
        <f t="shared" si="4"/>
        <v>0</v>
      </c>
      <c r="BC27" s="1078">
        <f t="shared" si="5"/>
        <v>0</v>
      </c>
      <c r="BD27" s="1078">
        <f t="shared" si="23"/>
        <v>0</v>
      </c>
      <c r="BE27" s="1154">
        <f>IFERROR(BA27/BA55,0)</f>
        <v>0</v>
      </c>
      <c r="BF27" s="1155">
        <f t="shared" si="24"/>
        <v>0</v>
      </c>
      <c r="BG27" s="1078">
        <f t="shared" si="25"/>
        <v>0</v>
      </c>
      <c r="BH27" s="1078">
        <f t="shared" si="6"/>
        <v>0</v>
      </c>
      <c r="BI27" s="1078">
        <f t="shared" si="7"/>
        <v>0</v>
      </c>
      <c r="BJ27" s="1078">
        <f t="shared" si="26"/>
        <v>0</v>
      </c>
      <c r="BK27" s="1154">
        <f>IFERROR(BG27/BG55,0)</f>
        <v>0</v>
      </c>
      <c r="BL27" s="1155">
        <f t="shared" si="27"/>
        <v>0</v>
      </c>
      <c r="BM27" s="1078">
        <f t="shared" si="28"/>
        <v>0</v>
      </c>
      <c r="BN27" s="1078">
        <f t="shared" si="29"/>
        <v>0</v>
      </c>
      <c r="BO27" s="1078">
        <f t="shared" si="30"/>
        <v>0</v>
      </c>
      <c r="BP27" s="1078">
        <f t="shared" si="9"/>
        <v>0</v>
      </c>
      <c r="BQ27" s="1154">
        <f>IFERROR(BM27/BM55,0)</f>
        <v>0</v>
      </c>
      <c r="BR27" s="1155">
        <f t="shared" si="33"/>
        <v>0</v>
      </c>
    </row>
    <row r="28" spans="1:70">
      <c r="A28" s="1145"/>
      <c r="B28" s="1151">
        <f>'Report 2'!$E$24</f>
        <v>17</v>
      </c>
      <c r="C28" s="1152" t="str">
        <f>'Report 2'!$F$24</f>
        <v>Testing (Non-Hospital Outpatient)</v>
      </c>
      <c r="D28" s="1153" t="str">
        <f>'Report 2'!$G$24</f>
        <v>Report 5H</v>
      </c>
      <c r="E28" s="1078">
        <f>'Report 2'!$AJ24</f>
        <v>0</v>
      </c>
      <c r="F28" s="1077"/>
      <c r="G28" s="1077"/>
      <c r="H28" s="1078">
        <f t="shared" si="10"/>
        <v>0</v>
      </c>
      <c r="I28" s="1154">
        <f>IFERROR(E28/E55,0)</f>
        <v>0</v>
      </c>
      <c r="J28" s="1155">
        <f t="shared" si="34"/>
        <v>0</v>
      </c>
      <c r="K28" s="1078">
        <f>'Report 2'!$AJ69</f>
        <v>0</v>
      </c>
      <c r="L28" s="1077"/>
      <c r="M28" s="1077"/>
      <c r="N28" s="1078">
        <f t="shared" si="11"/>
        <v>0</v>
      </c>
      <c r="O28" s="1154">
        <f>IFERROR(K28/K55,0)</f>
        <v>0</v>
      </c>
      <c r="P28" s="1155">
        <f t="shared" si="12"/>
        <v>0</v>
      </c>
      <c r="Q28" s="1078">
        <f>'Report 2'!$AJ114</f>
        <v>0</v>
      </c>
      <c r="R28" s="1077"/>
      <c r="S28" s="1077"/>
      <c r="T28" s="1078">
        <f t="shared" si="13"/>
        <v>0</v>
      </c>
      <c r="U28" s="1154">
        <f>IFERROR(Q28/Q55,0)</f>
        <v>0</v>
      </c>
      <c r="V28" s="1155">
        <f t="shared" si="14"/>
        <v>0</v>
      </c>
      <c r="W28" s="1078">
        <f>'Report 2'!$AJ159</f>
        <v>0</v>
      </c>
      <c r="X28" s="1077"/>
      <c r="Y28" s="1077"/>
      <c r="Z28" s="1078">
        <f t="shared" si="0"/>
        <v>0</v>
      </c>
      <c r="AA28" s="1154">
        <f>IFERROR(W28/W55,0)</f>
        <v>0</v>
      </c>
      <c r="AB28" s="1155">
        <f t="shared" si="1"/>
        <v>0</v>
      </c>
      <c r="AC28" s="1078">
        <f>'Report 2'!$AJ204</f>
        <v>0</v>
      </c>
      <c r="AD28" s="1077"/>
      <c r="AE28" s="1077"/>
      <c r="AF28" s="1078">
        <f t="shared" si="15"/>
        <v>0</v>
      </c>
      <c r="AG28" s="1154">
        <f>IFERROR(AC28/AC55,0)</f>
        <v>0</v>
      </c>
      <c r="AH28" s="1155">
        <f t="shared" si="16"/>
        <v>0</v>
      </c>
      <c r="AI28" s="1078">
        <f>'Report 2'!$AJ249</f>
        <v>0</v>
      </c>
      <c r="AJ28" s="1077"/>
      <c r="AK28" s="1077"/>
      <c r="AL28" s="1078">
        <f t="shared" si="17"/>
        <v>0</v>
      </c>
      <c r="AM28" s="1154">
        <f>IFERROR(AI28/AI55,0)</f>
        <v>0</v>
      </c>
      <c r="AN28" s="1155">
        <f t="shared" si="18"/>
        <v>0</v>
      </c>
      <c r="AO28" s="1078">
        <f>'Report 2'!$AJ294</f>
        <v>0</v>
      </c>
      <c r="AP28" s="1077"/>
      <c r="AQ28" s="1077"/>
      <c r="AR28" s="1078">
        <f t="shared" si="19"/>
        <v>0</v>
      </c>
      <c r="AS28" s="1154">
        <f>IFERROR(AO28/AO55,0)</f>
        <v>0</v>
      </c>
      <c r="AT28" s="1155">
        <f t="shared" si="20"/>
        <v>0</v>
      </c>
      <c r="AU28" s="1078">
        <f t="shared" si="21"/>
        <v>0</v>
      </c>
      <c r="AV28" s="1078">
        <f t="shared" si="2"/>
        <v>0</v>
      </c>
      <c r="AW28" s="1078">
        <f t="shared" si="3"/>
        <v>0</v>
      </c>
      <c r="AX28" s="1078">
        <f t="shared" si="31"/>
        <v>0</v>
      </c>
      <c r="AY28" s="1154">
        <f>IFERROR(AU28/AU55,0)</f>
        <v>0</v>
      </c>
      <c r="AZ28" s="1155">
        <f t="shared" si="32"/>
        <v>0</v>
      </c>
      <c r="BA28" s="1078">
        <f t="shared" si="22"/>
        <v>0</v>
      </c>
      <c r="BB28" s="1078">
        <f t="shared" si="4"/>
        <v>0</v>
      </c>
      <c r="BC28" s="1078">
        <f t="shared" si="5"/>
        <v>0</v>
      </c>
      <c r="BD28" s="1078">
        <f t="shared" si="23"/>
        <v>0</v>
      </c>
      <c r="BE28" s="1154">
        <f>IFERROR(BA28/BA55,0)</f>
        <v>0</v>
      </c>
      <c r="BF28" s="1155">
        <f t="shared" si="24"/>
        <v>0</v>
      </c>
      <c r="BG28" s="1078">
        <f t="shared" si="25"/>
        <v>0</v>
      </c>
      <c r="BH28" s="1078">
        <f t="shared" si="6"/>
        <v>0</v>
      </c>
      <c r="BI28" s="1078">
        <f t="shared" si="7"/>
        <v>0</v>
      </c>
      <c r="BJ28" s="1078">
        <f t="shared" si="26"/>
        <v>0</v>
      </c>
      <c r="BK28" s="1154">
        <f>IFERROR(BG28/BG55,0)</f>
        <v>0</v>
      </c>
      <c r="BL28" s="1155">
        <f t="shared" si="27"/>
        <v>0</v>
      </c>
      <c r="BM28" s="1078">
        <f t="shared" si="28"/>
        <v>0</v>
      </c>
      <c r="BN28" s="1078">
        <f t="shared" si="29"/>
        <v>0</v>
      </c>
      <c r="BO28" s="1078">
        <f t="shared" si="30"/>
        <v>0</v>
      </c>
      <c r="BP28" s="1078">
        <f t="shared" si="9"/>
        <v>0</v>
      </c>
      <c r="BQ28" s="1154">
        <f>IFERROR(BM28/BM55,0)</f>
        <v>0</v>
      </c>
      <c r="BR28" s="1155">
        <f t="shared" si="33"/>
        <v>0</v>
      </c>
    </row>
    <row r="29" spans="1:70">
      <c r="A29" s="1145"/>
      <c r="B29" s="1151">
        <f>'Report 2'!$E$25</f>
        <v>18</v>
      </c>
      <c r="C29" s="1152" t="str">
        <f>'Report 2'!$F$25</f>
        <v>Functional Family Therapy (FFT) (Non-Hospital Outpatient)</v>
      </c>
      <c r="D29" s="1153" t="str">
        <f>'Report 2'!$G$25</f>
        <v>Report 5H</v>
      </c>
      <c r="E29" s="1078">
        <f>'Report 2'!$AJ25</f>
        <v>0</v>
      </c>
      <c r="F29" s="1077"/>
      <c r="G29" s="1077"/>
      <c r="H29" s="1078">
        <f t="shared" si="10"/>
        <v>0</v>
      </c>
      <c r="I29" s="1154">
        <f>IFERROR(E29/E55,0)</f>
        <v>0</v>
      </c>
      <c r="J29" s="1155">
        <f t="shared" si="34"/>
        <v>0</v>
      </c>
      <c r="K29" s="1078">
        <f>'Report 2'!$AJ70</f>
        <v>0</v>
      </c>
      <c r="L29" s="1077"/>
      <c r="M29" s="1077"/>
      <c r="N29" s="1078">
        <f t="shared" si="11"/>
        <v>0</v>
      </c>
      <c r="O29" s="1154">
        <f>IFERROR(K29/K55,0)</f>
        <v>0</v>
      </c>
      <c r="P29" s="1155">
        <f t="shared" si="12"/>
        <v>0</v>
      </c>
      <c r="Q29" s="1078">
        <f>'Report 2'!$AJ115</f>
        <v>0</v>
      </c>
      <c r="R29" s="1077"/>
      <c r="S29" s="1077"/>
      <c r="T29" s="1078">
        <f t="shared" si="13"/>
        <v>0</v>
      </c>
      <c r="U29" s="1154">
        <f>IFERROR(Q29/Q55,0)</f>
        <v>0</v>
      </c>
      <c r="V29" s="1155">
        <f t="shared" si="14"/>
        <v>0</v>
      </c>
      <c r="W29" s="1078">
        <f>'Report 2'!$AJ160</f>
        <v>0</v>
      </c>
      <c r="X29" s="1077"/>
      <c r="Y29" s="1077"/>
      <c r="Z29" s="1078">
        <f t="shared" si="0"/>
        <v>0</v>
      </c>
      <c r="AA29" s="1154">
        <f>IFERROR(W29/W55,0)</f>
        <v>0</v>
      </c>
      <c r="AB29" s="1155">
        <f t="shared" si="1"/>
        <v>0</v>
      </c>
      <c r="AC29" s="1078">
        <f>'Report 2'!$AJ205</f>
        <v>0</v>
      </c>
      <c r="AD29" s="1077"/>
      <c r="AE29" s="1077"/>
      <c r="AF29" s="1078">
        <f t="shared" si="15"/>
        <v>0</v>
      </c>
      <c r="AG29" s="1154">
        <f>IFERROR(AC29/AC55,0)</f>
        <v>0</v>
      </c>
      <c r="AH29" s="1155">
        <f t="shared" si="16"/>
        <v>0</v>
      </c>
      <c r="AI29" s="1078">
        <f>'Report 2'!$AJ250</f>
        <v>0</v>
      </c>
      <c r="AJ29" s="1077"/>
      <c r="AK29" s="1077"/>
      <c r="AL29" s="1078">
        <f t="shared" si="17"/>
        <v>0</v>
      </c>
      <c r="AM29" s="1154">
        <f>IFERROR(AI29/AI55,0)</f>
        <v>0</v>
      </c>
      <c r="AN29" s="1155">
        <f t="shared" si="18"/>
        <v>0</v>
      </c>
      <c r="AO29" s="1078">
        <f>'Report 2'!$AJ295</f>
        <v>0</v>
      </c>
      <c r="AP29" s="1077"/>
      <c r="AQ29" s="1077"/>
      <c r="AR29" s="1078">
        <f t="shared" si="19"/>
        <v>0</v>
      </c>
      <c r="AS29" s="1154">
        <f>IFERROR(AO29/AO55,0)</f>
        <v>0</v>
      </c>
      <c r="AT29" s="1155">
        <f t="shared" si="20"/>
        <v>0</v>
      </c>
      <c r="AU29" s="1078">
        <f t="shared" si="21"/>
        <v>0</v>
      </c>
      <c r="AV29" s="1078">
        <f t="shared" si="2"/>
        <v>0</v>
      </c>
      <c r="AW29" s="1078">
        <f t="shared" si="3"/>
        <v>0</v>
      </c>
      <c r="AX29" s="1078">
        <f t="shared" si="31"/>
        <v>0</v>
      </c>
      <c r="AY29" s="1154">
        <f>IFERROR(AU29/AU55,0)</f>
        <v>0</v>
      </c>
      <c r="AZ29" s="1155">
        <f t="shared" si="32"/>
        <v>0</v>
      </c>
      <c r="BA29" s="1078">
        <f t="shared" si="22"/>
        <v>0</v>
      </c>
      <c r="BB29" s="1078">
        <f t="shared" si="4"/>
        <v>0</v>
      </c>
      <c r="BC29" s="1078">
        <f t="shared" si="5"/>
        <v>0</v>
      </c>
      <c r="BD29" s="1078">
        <f t="shared" si="23"/>
        <v>0</v>
      </c>
      <c r="BE29" s="1154">
        <f>IFERROR(BA29/BA55,0)</f>
        <v>0</v>
      </c>
      <c r="BF29" s="1155">
        <f t="shared" si="24"/>
        <v>0</v>
      </c>
      <c r="BG29" s="1078">
        <f t="shared" si="25"/>
        <v>0</v>
      </c>
      <c r="BH29" s="1078">
        <f t="shared" si="6"/>
        <v>0</v>
      </c>
      <c r="BI29" s="1078">
        <f t="shared" si="7"/>
        <v>0</v>
      </c>
      <c r="BJ29" s="1078">
        <f t="shared" si="26"/>
        <v>0</v>
      </c>
      <c r="BK29" s="1154">
        <f>IFERROR(BG29/BG55,0)</f>
        <v>0</v>
      </c>
      <c r="BL29" s="1155">
        <f t="shared" si="27"/>
        <v>0</v>
      </c>
      <c r="BM29" s="1078">
        <f t="shared" si="28"/>
        <v>0</v>
      </c>
      <c r="BN29" s="1078">
        <f t="shared" si="29"/>
        <v>0</v>
      </c>
      <c r="BO29" s="1078">
        <f t="shared" si="30"/>
        <v>0</v>
      </c>
      <c r="BP29" s="1078">
        <f t="shared" si="9"/>
        <v>0</v>
      </c>
      <c r="BQ29" s="1154">
        <f>IFERROR(BM29/BM55,0)</f>
        <v>0</v>
      </c>
      <c r="BR29" s="1155">
        <f t="shared" si="33"/>
        <v>0</v>
      </c>
    </row>
    <row r="30" spans="1:70">
      <c r="A30" s="1145"/>
      <c r="B30" s="1151">
        <f>'Report 2'!$E$26</f>
        <v>19</v>
      </c>
      <c r="C30" s="1152" t="str">
        <f>'Report 2'!$F$26</f>
        <v>Outpatient Hospital (Evaluations, Therapies, and BH Physical Evaluations)</v>
      </c>
      <c r="D30" s="1153" t="str">
        <f>'Report 2'!$G$26</f>
        <v>Report 5H</v>
      </c>
      <c r="E30" s="1078">
        <f>'Report 2'!$AJ26</f>
        <v>0</v>
      </c>
      <c r="F30" s="1077"/>
      <c r="G30" s="1077"/>
      <c r="H30" s="1078">
        <f t="shared" si="10"/>
        <v>0</v>
      </c>
      <c r="I30" s="1154">
        <f>IFERROR(E30/E55,0)</f>
        <v>0</v>
      </c>
      <c r="J30" s="1155">
        <f t="shared" si="34"/>
        <v>0</v>
      </c>
      <c r="K30" s="1078">
        <f>'Report 2'!$AJ71</f>
        <v>0</v>
      </c>
      <c r="L30" s="1077"/>
      <c r="M30" s="1077"/>
      <c r="N30" s="1078">
        <f t="shared" si="11"/>
        <v>0</v>
      </c>
      <c r="O30" s="1154">
        <f>IFERROR(K30/K55,0)</f>
        <v>0</v>
      </c>
      <c r="P30" s="1155">
        <f t="shared" si="12"/>
        <v>0</v>
      </c>
      <c r="Q30" s="1078">
        <f>'Report 2'!$AJ116</f>
        <v>0</v>
      </c>
      <c r="R30" s="1077"/>
      <c r="S30" s="1077"/>
      <c r="T30" s="1078">
        <f t="shared" si="13"/>
        <v>0</v>
      </c>
      <c r="U30" s="1154">
        <f>IFERROR(Q30/Q55,0)</f>
        <v>0</v>
      </c>
      <c r="V30" s="1155">
        <f t="shared" si="14"/>
        <v>0</v>
      </c>
      <c r="W30" s="1078">
        <f>'Report 2'!$AJ161</f>
        <v>0</v>
      </c>
      <c r="X30" s="1077"/>
      <c r="Y30" s="1077"/>
      <c r="Z30" s="1078">
        <f t="shared" si="0"/>
        <v>0</v>
      </c>
      <c r="AA30" s="1154">
        <f>IFERROR(W30/W55,0)</f>
        <v>0</v>
      </c>
      <c r="AB30" s="1155">
        <f t="shared" si="1"/>
        <v>0</v>
      </c>
      <c r="AC30" s="1078">
        <f>'Report 2'!$AJ206</f>
        <v>0</v>
      </c>
      <c r="AD30" s="1077"/>
      <c r="AE30" s="1077"/>
      <c r="AF30" s="1078">
        <f t="shared" si="15"/>
        <v>0</v>
      </c>
      <c r="AG30" s="1154">
        <f>IFERROR(AC30/AC55,0)</f>
        <v>0</v>
      </c>
      <c r="AH30" s="1155">
        <f t="shared" si="16"/>
        <v>0</v>
      </c>
      <c r="AI30" s="1078">
        <f>'Report 2'!$AJ251</f>
        <v>0</v>
      </c>
      <c r="AJ30" s="1077"/>
      <c r="AK30" s="1077"/>
      <c r="AL30" s="1078">
        <f t="shared" si="17"/>
        <v>0</v>
      </c>
      <c r="AM30" s="1154">
        <f>IFERROR(AI30/AI55,0)</f>
        <v>0</v>
      </c>
      <c r="AN30" s="1155">
        <f t="shared" si="18"/>
        <v>0</v>
      </c>
      <c r="AO30" s="1078">
        <f>'Report 2'!$AJ296</f>
        <v>0</v>
      </c>
      <c r="AP30" s="1077"/>
      <c r="AQ30" s="1077"/>
      <c r="AR30" s="1078">
        <f t="shared" si="19"/>
        <v>0</v>
      </c>
      <c r="AS30" s="1154">
        <f>IFERROR(AO30/AO55,0)</f>
        <v>0</v>
      </c>
      <c r="AT30" s="1155">
        <f t="shared" si="20"/>
        <v>0</v>
      </c>
      <c r="AU30" s="1078">
        <f t="shared" si="21"/>
        <v>0</v>
      </c>
      <c r="AV30" s="1078">
        <f t="shared" si="2"/>
        <v>0</v>
      </c>
      <c r="AW30" s="1078">
        <f t="shared" si="3"/>
        <v>0</v>
      </c>
      <c r="AX30" s="1078">
        <f t="shared" si="31"/>
        <v>0</v>
      </c>
      <c r="AY30" s="1154">
        <f>IFERROR(AU30/AU55,0)</f>
        <v>0</v>
      </c>
      <c r="AZ30" s="1155">
        <f t="shared" si="32"/>
        <v>0</v>
      </c>
      <c r="BA30" s="1078">
        <f t="shared" si="22"/>
        <v>0</v>
      </c>
      <c r="BB30" s="1078">
        <f t="shared" si="4"/>
        <v>0</v>
      </c>
      <c r="BC30" s="1078">
        <f t="shared" si="5"/>
        <v>0</v>
      </c>
      <c r="BD30" s="1078">
        <f t="shared" si="23"/>
        <v>0</v>
      </c>
      <c r="BE30" s="1154">
        <f>IFERROR(BA30/BA55,0)</f>
        <v>0</v>
      </c>
      <c r="BF30" s="1155">
        <f t="shared" si="24"/>
        <v>0</v>
      </c>
      <c r="BG30" s="1078">
        <f t="shared" si="25"/>
        <v>0</v>
      </c>
      <c r="BH30" s="1078">
        <f t="shared" si="6"/>
        <v>0</v>
      </c>
      <c r="BI30" s="1078">
        <f t="shared" si="7"/>
        <v>0</v>
      </c>
      <c r="BJ30" s="1078">
        <f t="shared" si="26"/>
        <v>0</v>
      </c>
      <c r="BK30" s="1154">
        <f>IFERROR(BG30/BG55,0)</f>
        <v>0</v>
      </c>
      <c r="BL30" s="1155">
        <f t="shared" si="27"/>
        <v>0</v>
      </c>
      <c r="BM30" s="1078">
        <f t="shared" si="28"/>
        <v>0</v>
      </c>
      <c r="BN30" s="1078">
        <f t="shared" si="29"/>
        <v>0</v>
      </c>
      <c r="BO30" s="1078">
        <f t="shared" si="30"/>
        <v>0</v>
      </c>
      <c r="BP30" s="1078">
        <f t="shared" si="9"/>
        <v>0</v>
      </c>
      <c r="BQ30" s="1154">
        <f>IFERROR(BM30/BM55,0)</f>
        <v>0</v>
      </c>
      <c r="BR30" s="1155">
        <f t="shared" si="33"/>
        <v>0</v>
      </c>
    </row>
    <row r="31" spans="1:70">
      <c r="A31" s="1145"/>
      <c r="B31" s="1151">
        <f>'Report 2'!$E$27</f>
        <v>20</v>
      </c>
      <c r="C31" s="1152" t="str">
        <f>'Report 2'!$F$27</f>
        <v>Partial Hospitalization Program (BH Treatment Services)</v>
      </c>
      <c r="D31" s="1153" t="str">
        <f>'Report 2'!$G$27</f>
        <v>Report 5H</v>
      </c>
      <c r="E31" s="1078">
        <f>'Report 2'!$AJ27</f>
        <v>0</v>
      </c>
      <c r="F31" s="1077"/>
      <c r="G31" s="1077"/>
      <c r="H31" s="1078">
        <f t="shared" si="10"/>
        <v>0</v>
      </c>
      <c r="I31" s="1154">
        <f>IFERROR(E31/E55,0)</f>
        <v>0</v>
      </c>
      <c r="J31" s="1155">
        <f t="shared" si="34"/>
        <v>0</v>
      </c>
      <c r="K31" s="1078">
        <f>'Report 2'!$AJ72</f>
        <v>0</v>
      </c>
      <c r="L31" s="1077"/>
      <c r="M31" s="1077"/>
      <c r="N31" s="1078">
        <f t="shared" si="11"/>
        <v>0</v>
      </c>
      <c r="O31" s="1154">
        <f>IFERROR(K31/K55,0)</f>
        <v>0</v>
      </c>
      <c r="P31" s="1155">
        <f t="shared" si="12"/>
        <v>0</v>
      </c>
      <c r="Q31" s="1078">
        <f>'Report 2'!$AJ117</f>
        <v>0</v>
      </c>
      <c r="R31" s="1077"/>
      <c r="S31" s="1077"/>
      <c r="T31" s="1078">
        <f t="shared" si="13"/>
        <v>0</v>
      </c>
      <c r="U31" s="1154">
        <f>IFERROR(Q31/Q55,0)</f>
        <v>0</v>
      </c>
      <c r="V31" s="1155">
        <f t="shared" si="14"/>
        <v>0</v>
      </c>
      <c r="W31" s="1078">
        <f>'Report 2'!$AJ162</f>
        <v>0</v>
      </c>
      <c r="X31" s="1077"/>
      <c r="Y31" s="1077"/>
      <c r="Z31" s="1078">
        <f t="shared" si="0"/>
        <v>0</v>
      </c>
      <c r="AA31" s="1154">
        <f>IFERROR(W31/W55,0)</f>
        <v>0</v>
      </c>
      <c r="AB31" s="1155">
        <f t="shared" si="1"/>
        <v>0</v>
      </c>
      <c r="AC31" s="1078">
        <f>'Report 2'!$AJ207</f>
        <v>0</v>
      </c>
      <c r="AD31" s="1077"/>
      <c r="AE31" s="1077"/>
      <c r="AF31" s="1078">
        <f t="shared" si="15"/>
        <v>0</v>
      </c>
      <c r="AG31" s="1154">
        <f>IFERROR(AC31/AC55,0)</f>
        <v>0</v>
      </c>
      <c r="AH31" s="1155">
        <f t="shared" si="16"/>
        <v>0</v>
      </c>
      <c r="AI31" s="1078">
        <f>'Report 2'!$AJ252</f>
        <v>0</v>
      </c>
      <c r="AJ31" s="1077"/>
      <c r="AK31" s="1077"/>
      <c r="AL31" s="1078">
        <f t="shared" si="17"/>
        <v>0</v>
      </c>
      <c r="AM31" s="1154">
        <f>IFERROR(AI31/AI55,0)</f>
        <v>0</v>
      </c>
      <c r="AN31" s="1155">
        <f t="shared" si="18"/>
        <v>0</v>
      </c>
      <c r="AO31" s="1078">
        <f>'Report 2'!$AJ297</f>
        <v>0</v>
      </c>
      <c r="AP31" s="1077"/>
      <c r="AQ31" s="1077"/>
      <c r="AR31" s="1078">
        <f t="shared" si="19"/>
        <v>0</v>
      </c>
      <c r="AS31" s="1154">
        <f>IFERROR(AO31/AO55,0)</f>
        <v>0</v>
      </c>
      <c r="AT31" s="1155">
        <f t="shared" si="20"/>
        <v>0</v>
      </c>
      <c r="AU31" s="1078">
        <f t="shared" si="21"/>
        <v>0</v>
      </c>
      <c r="AV31" s="1078">
        <f t="shared" si="2"/>
        <v>0</v>
      </c>
      <c r="AW31" s="1078">
        <f t="shared" si="3"/>
        <v>0</v>
      </c>
      <c r="AX31" s="1078">
        <f t="shared" si="31"/>
        <v>0</v>
      </c>
      <c r="AY31" s="1154">
        <f>IFERROR(AU31/AU55,0)</f>
        <v>0</v>
      </c>
      <c r="AZ31" s="1155">
        <f t="shared" si="32"/>
        <v>0</v>
      </c>
      <c r="BA31" s="1078">
        <f t="shared" si="22"/>
        <v>0</v>
      </c>
      <c r="BB31" s="1078">
        <f t="shared" si="4"/>
        <v>0</v>
      </c>
      <c r="BC31" s="1078">
        <f t="shared" si="5"/>
        <v>0</v>
      </c>
      <c r="BD31" s="1078">
        <f t="shared" si="23"/>
        <v>0</v>
      </c>
      <c r="BE31" s="1154">
        <f>IFERROR(BA31/BA55,0)</f>
        <v>0</v>
      </c>
      <c r="BF31" s="1155">
        <f t="shared" si="24"/>
        <v>0</v>
      </c>
      <c r="BG31" s="1078">
        <f t="shared" si="25"/>
        <v>0</v>
      </c>
      <c r="BH31" s="1078">
        <f t="shared" si="6"/>
        <v>0</v>
      </c>
      <c r="BI31" s="1078">
        <f t="shared" si="7"/>
        <v>0</v>
      </c>
      <c r="BJ31" s="1078">
        <f t="shared" si="26"/>
        <v>0</v>
      </c>
      <c r="BK31" s="1154">
        <f>IFERROR(BG31/BG55,0)</f>
        <v>0</v>
      </c>
      <c r="BL31" s="1155">
        <f t="shared" si="27"/>
        <v>0</v>
      </c>
      <c r="BM31" s="1078">
        <f t="shared" si="28"/>
        <v>0</v>
      </c>
      <c r="BN31" s="1078">
        <f t="shared" si="29"/>
        <v>0</v>
      </c>
      <c r="BO31" s="1078">
        <f t="shared" si="30"/>
        <v>0</v>
      </c>
      <c r="BP31" s="1078">
        <f t="shared" si="9"/>
        <v>0</v>
      </c>
      <c r="BQ31" s="1154">
        <f>IFERROR(BM31/BM55,0)</f>
        <v>0</v>
      </c>
      <c r="BR31" s="1155">
        <f t="shared" si="33"/>
        <v>0</v>
      </c>
    </row>
    <row r="32" spans="1:70">
      <c r="A32" s="1145"/>
      <c r="B32" s="1151">
        <f>'Report 2'!$E$28</f>
        <v>21</v>
      </c>
      <c r="C32" s="1152" t="str">
        <f>'Report 2'!$F$28</f>
        <v>Hospital Outpatient Facility (BH Treatment Services)</v>
      </c>
      <c r="D32" s="1153" t="str">
        <f>'Report 2'!$G$28</f>
        <v>Report 5H</v>
      </c>
      <c r="E32" s="1078">
        <f>'Report 2'!$AJ28</f>
        <v>0</v>
      </c>
      <c r="F32" s="1077"/>
      <c r="G32" s="1077"/>
      <c r="H32" s="1078">
        <f t="shared" si="10"/>
        <v>0</v>
      </c>
      <c r="I32" s="1154">
        <f>IFERROR(E32/E55,0)</f>
        <v>0</v>
      </c>
      <c r="J32" s="1155">
        <f t="shared" si="34"/>
        <v>0</v>
      </c>
      <c r="K32" s="1078">
        <f>'Report 2'!$AJ73</f>
        <v>0</v>
      </c>
      <c r="L32" s="1077"/>
      <c r="M32" s="1077"/>
      <c r="N32" s="1078">
        <f t="shared" si="11"/>
        <v>0</v>
      </c>
      <c r="O32" s="1154">
        <f>IFERROR(K32/K55,0)</f>
        <v>0</v>
      </c>
      <c r="P32" s="1155">
        <f t="shared" si="12"/>
        <v>0</v>
      </c>
      <c r="Q32" s="1078">
        <f>'Report 2'!$AJ118</f>
        <v>0</v>
      </c>
      <c r="R32" s="1077"/>
      <c r="S32" s="1077"/>
      <c r="T32" s="1078">
        <f t="shared" si="13"/>
        <v>0</v>
      </c>
      <c r="U32" s="1154">
        <f>IFERROR(Q32/Q55,0)</f>
        <v>0</v>
      </c>
      <c r="V32" s="1155">
        <f t="shared" si="14"/>
        <v>0</v>
      </c>
      <c r="W32" s="1078">
        <f>'Report 2'!$AJ163</f>
        <v>0</v>
      </c>
      <c r="X32" s="1077"/>
      <c r="Y32" s="1077"/>
      <c r="Z32" s="1078">
        <f t="shared" si="0"/>
        <v>0</v>
      </c>
      <c r="AA32" s="1154">
        <f>IFERROR(W32/W55,0)</f>
        <v>0</v>
      </c>
      <c r="AB32" s="1155">
        <f t="shared" si="1"/>
        <v>0</v>
      </c>
      <c r="AC32" s="1078">
        <f>'Report 2'!$AJ208</f>
        <v>0</v>
      </c>
      <c r="AD32" s="1077"/>
      <c r="AE32" s="1077"/>
      <c r="AF32" s="1078">
        <f t="shared" si="15"/>
        <v>0</v>
      </c>
      <c r="AG32" s="1154">
        <f>IFERROR(AC32/AC55,0)</f>
        <v>0</v>
      </c>
      <c r="AH32" s="1155">
        <f t="shared" si="16"/>
        <v>0</v>
      </c>
      <c r="AI32" s="1078">
        <f>'Report 2'!$AJ253</f>
        <v>0</v>
      </c>
      <c r="AJ32" s="1077"/>
      <c r="AK32" s="1077"/>
      <c r="AL32" s="1078">
        <f t="shared" si="17"/>
        <v>0</v>
      </c>
      <c r="AM32" s="1154">
        <f>IFERROR(AI32/AI55,0)</f>
        <v>0</v>
      </c>
      <c r="AN32" s="1155">
        <f t="shared" si="18"/>
        <v>0</v>
      </c>
      <c r="AO32" s="1078">
        <f>'Report 2'!$AJ298</f>
        <v>0</v>
      </c>
      <c r="AP32" s="1077"/>
      <c r="AQ32" s="1077"/>
      <c r="AR32" s="1078">
        <f t="shared" si="19"/>
        <v>0</v>
      </c>
      <c r="AS32" s="1154">
        <f>IFERROR(AO32/AO55,0)</f>
        <v>0</v>
      </c>
      <c r="AT32" s="1155">
        <f t="shared" si="20"/>
        <v>0</v>
      </c>
      <c r="AU32" s="1078">
        <f t="shared" si="21"/>
        <v>0</v>
      </c>
      <c r="AV32" s="1078">
        <f t="shared" si="2"/>
        <v>0</v>
      </c>
      <c r="AW32" s="1078">
        <f t="shared" si="3"/>
        <v>0</v>
      </c>
      <c r="AX32" s="1078">
        <f t="shared" si="31"/>
        <v>0</v>
      </c>
      <c r="AY32" s="1154">
        <f>IFERROR(AU32/AU55,0)</f>
        <v>0</v>
      </c>
      <c r="AZ32" s="1155">
        <f t="shared" si="32"/>
        <v>0</v>
      </c>
      <c r="BA32" s="1078">
        <f t="shared" si="22"/>
        <v>0</v>
      </c>
      <c r="BB32" s="1078">
        <f t="shared" si="4"/>
        <v>0</v>
      </c>
      <c r="BC32" s="1078">
        <f t="shared" si="5"/>
        <v>0</v>
      </c>
      <c r="BD32" s="1078">
        <f t="shared" si="23"/>
        <v>0</v>
      </c>
      <c r="BE32" s="1154">
        <f>IFERROR(BA32/BA55,0)</f>
        <v>0</v>
      </c>
      <c r="BF32" s="1155">
        <f t="shared" si="24"/>
        <v>0</v>
      </c>
      <c r="BG32" s="1078">
        <f t="shared" si="25"/>
        <v>0</v>
      </c>
      <c r="BH32" s="1078">
        <f t="shared" si="6"/>
        <v>0</v>
      </c>
      <c r="BI32" s="1078">
        <f t="shared" si="7"/>
        <v>0</v>
      </c>
      <c r="BJ32" s="1078">
        <f t="shared" si="26"/>
        <v>0</v>
      </c>
      <c r="BK32" s="1154">
        <f>IFERROR(BG32/BG55,0)</f>
        <v>0</v>
      </c>
      <c r="BL32" s="1155">
        <f t="shared" si="27"/>
        <v>0</v>
      </c>
      <c r="BM32" s="1078">
        <f t="shared" si="28"/>
        <v>0</v>
      </c>
      <c r="BN32" s="1078">
        <f t="shared" si="29"/>
        <v>0</v>
      </c>
      <c r="BO32" s="1078">
        <f t="shared" si="30"/>
        <v>0</v>
      </c>
      <c r="BP32" s="1078">
        <f t="shared" si="9"/>
        <v>0</v>
      </c>
      <c r="BQ32" s="1154">
        <f>IFERROR(BM32/BM55,0)</f>
        <v>0</v>
      </c>
      <c r="BR32" s="1155">
        <f t="shared" si="33"/>
        <v>0</v>
      </c>
    </row>
    <row r="33" spans="1:70">
      <c r="A33" s="1145"/>
      <c r="B33" s="1151">
        <f>'Report 2'!$E$29</f>
        <v>22</v>
      </c>
      <c r="C33" s="1152" t="str">
        <f>'Report 2'!$F$29</f>
        <v>Hospital Inpatient Facility (Psychiatric Hospitalization Services)</v>
      </c>
      <c r="D33" s="1153" t="str">
        <f>'Report 2'!$G$29</f>
        <v>Report 5A</v>
      </c>
      <c r="E33" s="1078">
        <f>'Report 2'!$AJ29</f>
        <v>0</v>
      </c>
      <c r="F33" s="1077"/>
      <c r="G33" s="1077"/>
      <c r="H33" s="1078">
        <f t="shared" si="10"/>
        <v>0</v>
      </c>
      <c r="I33" s="1154">
        <f>IFERROR(E33/E55,0)</f>
        <v>0</v>
      </c>
      <c r="J33" s="1155">
        <f t="shared" si="34"/>
        <v>0</v>
      </c>
      <c r="K33" s="1078">
        <f>'Report 2'!$AJ74</f>
        <v>0</v>
      </c>
      <c r="L33" s="1077"/>
      <c r="M33" s="1077"/>
      <c r="N33" s="1078">
        <f t="shared" si="11"/>
        <v>0</v>
      </c>
      <c r="O33" s="1154">
        <f>IFERROR(K33/K55,0)</f>
        <v>0</v>
      </c>
      <c r="P33" s="1155">
        <f t="shared" si="12"/>
        <v>0</v>
      </c>
      <c r="Q33" s="1078">
        <f>'Report 2'!$AJ119</f>
        <v>0</v>
      </c>
      <c r="R33" s="1077"/>
      <c r="S33" s="1077"/>
      <c r="T33" s="1078">
        <f t="shared" si="13"/>
        <v>0</v>
      </c>
      <c r="U33" s="1154">
        <f>IFERROR(Q33/Q55,0)</f>
        <v>0</v>
      </c>
      <c r="V33" s="1155">
        <f t="shared" si="14"/>
        <v>0</v>
      </c>
      <c r="W33" s="1078">
        <f>'Report 2'!$AJ164</f>
        <v>0</v>
      </c>
      <c r="X33" s="1077"/>
      <c r="Y33" s="1077"/>
      <c r="Z33" s="1078">
        <f t="shared" si="0"/>
        <v>0</v>
      </c>
      <c r="AA33" s="1154">
        <f>IFERROR(W33/W55,0)</f>
        <v>0</v>
      </c>
      <c r="AB33" s="1155">
        <f t="shared" si="1"/>
        <v>0</v>
      </c>
      <c r="AC33" s="1078">
        <f>'Report 2'!$AJ209</f>
        <v>0</v>
      </c>
      <c r="AD33" s="1077"/>
      <c r="AE33" s="1077"/>
      <c r="AF33" s="1078">
        <f t="shared" si="15"/>
        <v>0</v>
      </c>
      <c r="AG33" s="1154">
        <f>IFERROR(AC33/AC55,0)</f>
        <v>0</v>
      </c>
      <c r="AH33" s="1155">
        <f t="shared" si="16"/>
        <v>0</v>
      </c>
      <c r="AI33" s="1078">
        <f>'Report 2'!$AJ254</f>
        <v>0</v>
      </c>
      <c r="AJ33" s="1077"/>
      <c r="AK33" s="1077"/>
      <c r="AL33" s="1078">
        <f t="shared" si="17"/>
        <v>0</v>
      </c>
      <c r="AM33" s="1154">
        <f>IFERROR(AI33/AI55,0)</f>
        <v>0</v>
      </c>
      <c r="AN33" s="1155">
        <f t="shared" si="18"/>
        <v>0</v>
      </c>
      <c r="AO33" s="1078">
        <f>'Report 2'!$AJ299</f>
        <v>0</v>
      </c>
      <c r="AP33" s="1077"/>
      <c r="AQ33" s="1077"/>
      <c r="AR33" s="1078">
        <f t="shared" si="19"/>
        <v>0</v>
      </c>
      <c r="AS33" s="1154">
        <f>IFERROR(AO33/AO55,0)</f>
        <v>0</v>
      </c>
      <c r="AT33" s="1155">
        <f t="shared" si="20"/>
        <v>0</v>
      </c>
      <c r="AU33" s="1078">
        <f t="shared" si="21"/>
        <v>0</v>
      </c>
      <c r="AV33" s="1078">
        <f t="shared" si="2"/>
        <v>0</v>
      </c>
      <c r="AW33" s="1078">
        <f t="shared" si="3"/>
        <v>0</v>
      </c>
      <c r="AX33" s="1078">
        <f t="shared" si="31"/>
        <v>0</v>
      </c>
      <c r="AY33" s="1154">
        <f>IFERROR(AU33/AU55,0)</f>
        <v>0</v>
      </c>
      <c r="AZ33" s="1155">
        <f t="shared" si="32"/>
        <v>0</v>
      </c>
      <c r="BA33" s="1078">
        <f t="shared" si="22"/>
        <v>0</v>
      </c>
      <c r="BB33" s="1078">
        <f t="shared" si="4"/>
        <v>0</v>
      </c>
      <c r="BC33" s="1078">
        <f t="shared" si="5"/>
        <v>0</v>
      </c>
      <c r="BD33" s="1078">
        <f t="shared" si="23"/>
        <v>0</v>
      </c>
      <c r="BE33" s="1154">
        <f>IFERROR(BA33/BA55,0)</f>
        <v>0</v>
      </c>
      <c r="BF33" s="1155">
        <f t="shared" si="24"/>
        <v>0</v>
      </c>
      <c r="BG33" s="1078">
        <f t="shared" si="25"/>
        <v>0</v>
      </c>
      <c r="BH33" s="1078">
        <f t="shared" si="6"/>
        <v>0</v>
      </c>
      <c r="BI33" s="1078">
        <f t="shared" si="7"/>
        <v>0</v>
      </c>
      <c r="BJ33" s="1078">
        <f t="shared" si="26"/>
        <v>0</v>
      </c>
      <c r="BK33" s="1154">
        <f>IFERROR(BG33/BG55,0)</f>
        <v>0</v>
      </c>
      <c r="BL33" s="1155">
        <f t="shared" si="27"/>
        <v>0</v>
      </c>
      <c r="BM33" s="1078">
        <f t="shared" si="28"/>
        <v>0</v>
      </c>
      <c r="BN33" s="1078">
        <f t="shared" si="29"/>
        <v>0</v>
      </c>
      <c r="BO33" s="1078">
        <f t="shared" si="30"/>
        <v>0</v>
      </c>
      <c r="BP33" s="1078">
        <f t="shared" si="9"/>
        <v>0</v>
      </c>
      <c r="BQ33" s="1154">
        <f>IFERROR(BM33/BM55,0)</f>
        <v>0</v>
      </c>
      <c r="BR33" s="1155">
        <f t="shared" si="33"/>
        <v>0</v>
      </c>
    </row>
    <row r="34" spans="1:70">
      <c r="A34" s="1145"/>
      <c r="B34" s="1151">
        <f>'Report 2'!$E$30</f>
        <v>23</v>
      </c>
      <c r="C34" s="1152" t="str">
        <f>'Report 2'!$F$30</f>
        <v>Inpatient and Residential Professional Charges</v>
      </c>
      <c r="D34" s="1153" t="str">
        <f>'Report 2'!$G$30</f>
        <v>Report 5A</v>
      </c>
      <c r="E34" s="1078">
        <f>'Report 2'!$AJ30</f>
        <v>0</v>
      </c>
      <c r="F34" s="1077"/>
      <c r="G34" s="1077"/>
      <c r="H34" s="1078">
        <f t="shared" si="10"/>
        <v>0</v>
      </c>
      <c r="I34" s="1154">
        <f>IFERROR(E34/E55,0)</f>
        <v>0</v>
      </c>
      <c r="J34" s="1155">
        <f t="shared" si="34"/>
        <v>0</v>
      </c>
      <c r="K34" s="1078">
        <f>'Report 2'!$AJ75</f>
        <v>0</v>
      </c>
      <c r="L34" s="1077"/>
      <c r="M34" s="1077"/>
      <c r="N34" s="1078">
        <f t="shared" si="11"/>
        <v>0</v>
      </c>
      <c r="O34" s="1154">
        <f>IFERROR(K34/K55,0)</f>
        <v>0</v>
      </c>
      <c r="P34" s="1155">
        <f t="shared" si="12"/>
        <v>0</v>
      </c>
      <c r="Q34" s="1078">
        <f>'Report 2'!$AJ120</f>
        <v>0</v>
      </c>
      <c r="R34" s="1077"/>
      <c r="S34" s="1077"/>
      <c r="T34" s="1078">
        <f t="shared" si="13"/>
        <v>0</v>
      </c>
      <c r="U34" s="1154">
        <f>IFERROR(Q34/Q55,0)</f>
        <v>0</v>
      </c>
      <c r="V34" s="1155">
        <f t="shared" si="14"/>
        <v>0</v>
      </c>
      <c r="W34" s="1078">
        <f>'Report 2'!$AJ165</f>
        <v>0</v>
      </c>
      <c r="X34" s="1077"/>
      <c r="Y34" s="1077"/>
      <c r="Z34" s="1078">
        <f t="shared" si="0"/>
        <v>0</v>
      </c>
      <c r="AA34" s="1154">
        <f>IFERROR(W34/W55,0)</f>
        <v>0</v>
      </c>
      <c r="AB34" s="1155">
        <f t="shared" si="1"/>
        <v>0</v>
      </c>
      <c r="AC34" s="1078">
        <f>'Report 2'!$AJ210</f>
        <v>0</v>
      </c>
      <c r="AD34" s="1077"/>
      <c r="AE34" s="1077"/>
      <c r="AF34" s="1078">
        <f t="shared" si="15"/>
        <v>0</v>
      </c>
      <c r="AG34" s="1154">
        <f>IFERROR(AC34/AC55,0)</f>
        <v>0</v>
      </c>
      <c r="AH34" s="1155">
        <f t="shared" si="16"/>
        <v>0</v>
      </c>
      <c r="AI34" s="1078">
        <f>'Report 2'!$AJ255</f>
        <v>0</v>
      </c>
      <c r="AJ34" s="1077"/>
      <c r="AK34" s="1077"/>
      <c r="AL34" s="1078">
        <f t="shared" si="17"/>
        <v>0</v>
      </c>
      <c r="AM34" s="1154">
        <f>IFERROR(AI34/AI55,0)</f>
        <v>0</v>
      </c>
      <c r="AN34" s="1155">
        <f t="shared" si="18"/>
        <v>0</v>
      </c>
      <c r="AO34" s="1078">
        <f>'Report 2'!$AJ300</f>
        <v>0</v>
      </c>
      <c r="AP34" s="1077"/>
      <c r="AQ34" s="1077"/>
      <c r="AR34" s="1078">
        <f t="shared" si="19"/>
        <v>0</v>
      </c>
      <c r="AS34" s="1154">
        <f>IFERROR(AO34/AO55,0)</f>
        <v>0</v>
      </c>
      <c r="AT34" s="1155">
        <f t="shared" si="20"/>
        <v>0</v>
      </c>
      <c r="AU34" s="1078">
        <f t="shared" si="21"/>
        <v>0</v>
      </c>
      <c r="AV34" s="1078">
        <f t="shared" si="2"/>
        <v>0</v>
      </c>
      <c r="AW34" s="1078">
        <f t="shared" si="3"/>
        <v>0</v>
      </c>
      <c r="AX34" s="1078">
        <f t="shared" si="31"/>
        <v>0</v>
      </c>
      <c r="AY34" s="1154">
        <f>IFERROR(AU34/AU55,0)</f>
        <v>0</v>
      </c>
      <c r="AZ34" s="1155">
        <f t="shared" si="32"/>
        <v>0</v>
      </c>
      <c r="BA34" s="1078">
        <f t="shared" si="22"/>
        <v>0</v>
      </c>
      <c r="BB34" s="1078">
        <f t="shared" si="4"/>
        <v>0</v>
      </c>
      <c r="BC34" s="1078">
        <f t="shared" si="5"/>
        <v>0</v>
      </c>
      <c r="BD34" s="1078">
        <f t="shared" si="23"/>
        <v>0</v>
      </c>
      <c r="BE34" s="1154">
        <f>IFERROR(BA34/BA55,0)</f>
        <v>0</v>
      </c>
      <c r="BF34" s="1155">
        <f t="shared" si="24"/>
        <v>0</v>
      </c>
      <c r="BG34" s="1078">
        <f t="shared" si="25"/>
        <v>0</v>
      </c>
      <c r="BH34" s="1078">
        <f t="shared" si="6"/>
        <v>0</v>
      </c>
      <c r="BI34" s="1078">
        <f t="shared" si="7"/>
        <v>0</v>
      </c>
      <c r="BJ34" s="1078">
        <f t="shared" si="26"/>
        <v>0</v>
      </c>
      <c r="BK34" s="1154">
        <f>IFERROR(BG34/BG55,0)</f>
        <v>0</v>
      </c>
      <c r="BL34" s="1155">
        <f t="shared" si="27"/>
        <v>0</v>
      </c>
      <c r="BM34" s="1078">
        <f t="shared" si="28"/>
        <v>0</v>
      </c>
      <c r="BN34" s="1078">
        <f t="shared" si="29"/>
        <v>0</v>
      </c>
      <c r="BO34" s="1078">
        <f t="shared" si="30"/>
        <v>0</v>
      </c>
      <c r="BP34" s="1078">
        <f t="shared" si="9"/>
        <v>0</v>
      </c>
      <c r="BQ34" s="1154">
        <f>IFERROR(BM34/BM55,0)</f>
        <v>0</v>
      </c>
      <c r="BR34" s="1155">
        <f t="shared" si="33"/>
        <v>0</v>
      </c>
    </row>
    <row r="35" spans="1:70">
      <c r="A35" s="1145"/>
      <c r="B35" s="1151">
        <f>'Report 2'!$E$31</f>
        <v>24</v>
      </c>
      <c r="C35" s="1152" t="str">
        <f>'Report 2'!$F$31</f>
        <v>Intensive Outpatient Program Services (IOP)</v>
      </c>
      <c r="D35" s="1153" t="str">
        <f>'Report 2'!$G$31</f>
        <v>Report 5K</v>
      </c>
      <c r="E35" s="1078">
        <f>'Report 2'!$AJ31</f>
        <v>0</v>
      </c>
      <c r="F35" s="1077"/>
      <c r="G35" s="1077"/>
      <c r="H35" s="1078">
        <f t="shared" si="10"/>
        <v>0</v>
      </c>
      <c r="I35" s="1154">
        <f>IFERROR(E35/E55,0)</f>
        <v>0</v>
      </c>
      <c r="J35" s="1155">
        <f t="shared" si="34"/>
        <v>0</v>
      </c>
      <c r="K35" s="1078">
        <f>'Report 2'!$AJ76</f>
        <v>0</v>
      </c>
      <c r="L35" s="1077"/>
      <c r="M35" s="1077"/>
      <c r="N35" s="1078">
        <f t="shared" si="11"/>
        <v>0</v>
      </c>
      <c r="O35" s="1154">
        <f>IFERROR(K35/K55,0)</f>
        <v>0</v>
      </c>
      <c r="P35" s="1155">
        <f t="shared" si="12"/>
        <v>0</v>
      </c>
      <c r="Q35" s="1078">
        <f>'Report 2'!$AJ121</f>
        <v>0</v>
      </c>
      <c r="R35" s="1077"/>
      <c r="S35" s="1077"/>
      <c r="T35" s="1078">
        <f t="shared" si="13"/>
        <v>0</v>
      </c>
      <c r="U35" s="1154">
        <f>IFERROR(Q35/Q55,0)</f>
        <v>0</v>
      </c>
      <c r="V35" s="1155">
        <f t="shared" si="14"/>
        <v>0</v>
      </c>
      <c r="W35" s="1078">
        <f>'Report 2'!$AJ166</f>
        <v>0</v>
      </c>
      <c r="X35" s="1077"/>
      <c r="Y35" s="1077"/>
      <c r="Z35" s="1078">
        <f t="shared" si="0"/>
        <v>0</v>
      </c>
      <c r="AA35" s="1154">
        <f>IFERROR(W35/W55,0)</f>
        <v>0</v>
      </c>
      <c r="AB35" s="1155">
        <f t="shared" si="1"/>
        <v>0</v>
      </c>
      <c r="AC35" s="1078">
        <f>'Report 2'!$AJ211</f>
        <v>0</v>
      </c>
      <c r="AD35" s="1077"/>
      <c r="AE35" s="1077"/>
      <c r="AF35" s="1078">
        <f t="shared" si="15"/>
        <v>0</v>
      </c>
      <c r="AG35" s="1154">
        <f>IFERROR(AC35/AC55,0)</f>
        <v>0</v>
      </c>
      <c r="AH35" s="1155">
        <f t="shared" si="16"/>
        <v>0</v>
      </c>
      <c r="AI35" s="1078">
        <f>'Report 2'!$AJ256</f>
        <v>0</v>
      </c>
      <c r="AJ35" s="1077"/>
      <c r="AK35" s="1077"/>
      <c r="AL35" s="1078">
        <f t="shared" si="17"/>
        <v>0</v>
      </c>
      <c r="AM35" s="1154">
        <f>IFERROR(AI35/AI55,0)</f>
        <v>0</v>
      </c>
      <c r="AN35" s="1155">
        <f t="shared" si="18"/>
        <v>0</v>
      </c>
      <c r="AO35" s="1078">
        <f>'Report 2'!$AJ301</f>
        <v>0</v>
      </c>
      <c r="AP35" s="1077"/>
      <c r="AQ35" s="1077"/>
      <c r="AR35" s="1078">
        <f t="shared" si="19"/>
        <v>0</v>
      </c>
      <c r="AS35" s="1154">
        <f>IFERROR(AO35/AO55,0)</f>
        <v>0</v>
      </c>
      <c r="AT35" s="1155">
        <f t="shared" si="20"/>
        <v>0</v>
      </c>
      <c r="AU35" s="1078">
        <f t="shared" si="21"/>
        <v>0</v>
      </c>
      <c r="AV35" s="1078">
        <f t="shared" si="2"/>
        <v>0</v>
      </c>
      <c r="AW35" s="1078">
        <f t="shared" si="3"/>
        <v>0</v>
      </c>
      <c r="AX35" s="1078">
        <f t="shared" si="31"/>
        <v>0</v>
      </c>
      <c r="AY35" s="1154">
        <f>IFERROR(AU35/AU55,0)</f>
        <v>0</v>
      </c>
      <c r="AZ35" s="1155">
        <f t="shared" si="32"/>
        <v>0</v>
      </c>
      <c r="BA35" s="1078">
        <f t="shared" si="22"/>
        <v>0</v>
      </c>
      <c r="BB35" s="1078">
        <f t="shared" si="4"/>
        <v>0</v>
      </c>
      <c r="BC35" s="1078">
        <f t="shared" si="5"/>
        <v>0</v>
      </c>
      <c r="BD35" s="1078">
        <f t="shared" si="23"/>
        <v>0</v>
      </c>
      <c r="BE35" s="1154">
        <f>IFERROR(BA35/BA55,0)</f>
        <v>0</v>
      </c>
      <c r="BF35" s="1155">
        <f t="shared" si="24"/>
        <v>0</v>
      </c>
      <c r="BG35" s="1078">
        <f t="shared" si="25"/>
        <v>0</v>
      </c>
      <c r="BH35" s="1078">
        <f t="shared" si="6"/>
        <v>0</v>
      </c>
      <c r="BI35" s="1078">
        <f t="shared" si="7"/>
        <v>0</v>
      </c>
      <c r="BJ35" s="1078">
        <f t="shared" si="26"/>
        <v>0</v>
      </c>
      <c r="BK35" s="1154">
        <f>IFERROR(BG35/BG55,0)</f>
        <v>0</v>
      </c>
      <c r="BL35" s="1155">
        <f t="shared" si="27"/>
        <v>0</v>
      </c>
      <c r="BM35" s="1078">
        <f t="shared" si="28"/>
        <v>0</v>
      </c>
      <c r="BN35" s="1078">
        <f t="shared" si="29"/>
        <v>0</v>
      </c>
      <c r="BO35" s="1078">
        <f t="shared" si="30"/>
        <v>0</v>
      </c>
      <c r="BP35" s="1078">
        <f t="shared" si="9"/>
        <v>0</v>
      </c>
      <c r="BQ35" s="1154">
        <f>IFERROR(BM35/BM55,0)</f>
        <v>0</v>
      </c>
      <c r="BR35" s="1155">
        <f t="shared" si="33"/>
        <v>0</v>
      </c>
    </row>
    <row r="36" spans="1:70">
      <c r="A36" s="1145"/>
      <c r="B36" s="1151">
        <f>'Report 2'!$E$32</f>
        <v>25</v>
      </c>
      <c r="C36" s="1152" t="str">
        <f>'Report 2'!$F$32</f>
        <v>Adaptive Skills Building (ABS)</v>
      </c>
      <c r="D36" s="1153" t="str">
        <f>'Report 2'!$G$32</f>
        <v>Report 5K</v>
      </c>
      <c r="E36" s="1078">
        <f>'Report 2'!$AJ32</f>
        <v>0</v>
      </c>
      <c r="F36" s="1077"/>
      <c r="G36" s="1077"/>
      <c r="H36" s="1078">
        <f t="shared" si="10"/>
        <v>0</v>
      </c>
      <c r="I36" s="1154">
        <f>IFERROR(E36/E55,0)</f>
        <v>0</v>
      </c>
      <c r="J36" s="1155">
        <f t="shared" si="34"/>
        <v>0</v>
      </c>
      <c r="K36" s="1078">
        <f>'Report 2'!$AJ77</f>
        <v>0</v>
      </c>
      <c r="L36" s="1077"/>
      <c r="M36" s="1077"/>
      <c r="N36" s="1078">
        <f t="shared" si="11"/>
        <v>0</v>
      </c>
      <c r="O36" s="1154">
        <f>IFERROR(K36/K55,0)</f>
        <v>0</v>
      </c>
      <c r="P36" s="1155">
        <f t="shared" si="12"/>
        <v>0</v>
      </c>
      <c r="Q36" s="1078">
        <f>'Report 2'!$AJ122</f>
        <v>0</v>
      </c>
      <c r="R36" s="1077"/>
      <c r="S36" s="1077"/>
      <c r="T36" s="1078">
        <f t="shared" si="13"/>
        <v>0</v>
      </c>
      <c r="U36" s="1154">
        <f>IFERROR(Q36/Q55,0)</f>
        <v>0</v>
      </c>
      <c r="V36" s="1155">
        <f t="shared" si="14"/>
        <v>0</v>
      </c>
      <c r="W36" s="1078">
        <f>'Report 2'!$AJ167</f>
        <v>0</v>
      </c>
      <c r="X36" s="1077"/>
      <c r="Y36" s="1077"/>
      <c r="Z36" s="1078">
        <f t="shared" si="0"/>
        <v>0</v>
      </c>
      <c r="AA36" s="1154">
        <f>IFERROR(W36/W55,0)</f>
        <v>0</v>
      </c>
      <c r="AB36" s="1155">
        <f t="shared" si="1"/>
        <v>0</v>
      </c>
      <c r="AC36" s="1078">
        <f>'Report 2'!$AJ212</f>
        <v>0</v>
      </c>
      <c r="AD36" s="1077"/>
      <c r="AE36" s="1077"/>
      <c r="AF36" s="1078">
        <f t="shared" si="15"/>
        <v>0</v>
      </c>
      <c r="AG36" s="1154">
        <f>IFERROR(AC36/AC55,0)</f>
        <v>0</v>
      </c>
      <c r="AH36" s="1155">
        <f t="shared" si="16"/>
        <v>0</v>
      </c>
      <c r="AI36" s="1078">
        <f>'Report 2'!$AJ257</f>
        <v>0</v>
      </c>
      <c r="AJ36" s="1077"/>
      <c r="AK36" s="1077"/>
      <c r="AL36" s="1078">
        <f t="shared" si="17"/>
        <v>0</v>
      </c>
      <c r="AM36" s="1154">
        <f>IFERROR(AI36/AI55,0)</f>
        <v>0</v>
      </c>
      <c r="AN36" s="1155">
        <f t="shared" si="18"/>
        <v>0</v>
      </c>
      <c r="AO36" s="1078">
        <f>'Report 2'!$AJ302</f>
        <v>0</v>
      </c>
      <c r="AP36" s="1077"/>
      <c r="AQ36" s="1077"/>
      <c r="AR36" s="1078">
        <f t="shared" si="19"/>
        <v>0</v>
      </c>
      <c r="AS36" s="1154">
        <f>IFERROR(AO36/AO55,0)</f>
        <v>0</v>
      </c>
      <c r="AT36" s="1155">
        <f t="shared" si="20"/>
        <v>0</v>
      </c>
      <c r="AU36" s="1078">
        <f t="shared" si="21"/>
        <v>0</v>
      </c>
      <c r="AV36" s="1078">
        <f t="shared" si="2"/>
        <v>0</v>
      </c>
      <c r="AW36" s="1078">
        <f t="shared" si="3"/>
        <v>0</v>
      </c>
      <c r="AX36" s="1078">
        <f t="shared" si="31"/>
        <v>0</v>
      </c>
      <c r="AY36" s="1154">
        <f>IFERROR(AU36/AU55,0)</f>
        <v>0</v>
      </c>
      <c r="AZ36" s="1155">
        <f t="shared" si="32"/>
        <v>0</v>
      </c>
      <c r="BA36" s="1078">
        <f t="shared" si="22"/>
        <v>0</v>
      </c>
      <c r="BB36" s="1078">
        <f t="shared" si="4"/>
        <v>0</v>
      </c>
      <c r="BC36" s="1078">
        <f t="shared" si="5"/>
        <v>0</v>
      </c>
      <c r="BD36" s="1078">
        <f t="shared" si="23"/>
        <v>0</v>
      </c>
      <c r="BE36" s="1154">
        <f>IFERROR(BA36/BA55,0)</f>
        <v>0</v>
      </c>
      <c r="BF36" s="1155">
        <f t="shared" si="24"/>
        <v>0</v>
      </c>
      <c r="BG36" s="1078">
        <f t="shared" si="25"/>
        <v>0</v>
      </c>
      <c r="BH36" s="1078">
        <f t="shared" si="6"/>
        <v>0</v>
      </c>
      <c r="BI36" s="1078">
        <f t="shared" si="7"/>
        <v>0</v>
      </c>
      <c r="BJ36" s="1078">
        <f t="shared" si="26"/>
        <v>0</v>
      </c>
      <c r="BK36" s="1154">
        <f>IFERROR(BG36/BG55,0)</f>
        <v>0</v>
      </c>
      <c r="BL36" s="1155">
        <f t="shared" si="27"/>
        <v>0</v>
      </c>
      <c r="BM36" s="1078">
        <f t="shared" si="28"/>
        <v>0</v>
      </c>
      <c r="BN36" s="1078">
        <f t="shared" si="29"/>
        <v>0</v>
      </c>
      <c r="BO36" s="1078">
        <f t="shared" si="30"/>
        <v>0</v>
      </c>
      <c r="BP36" s="1078">
        <f t="shared" si="9"/>
        <v>0</v>
      </c>
      <c r="BQ36" s="1154">
        <f>IFERROR(BM36/BM55,0)</f>
        <v>0</v>
      </c>
      <c r="BR36" s="1155">
        <f t="shared" si="33"/>
        <v>0</v>
      </c>
    </row>
    <row r="37" spans="1:70">
      <c r="A37" s="1145"/>
      <c r="B37" s="1151">
        <f>'Report 2'!$E$33</f>
        <v>26</v>
      </c>
      <c r="C37" s="1152" t="str">
        <f>'Report 2'!$F$33</f>
        <v>BH Pharmaceuticals</v>
      </c>
      <c r="D37" s="1153" t="str">
        <f>'Report 2'!$G$33</f>
        <v>Report 5D</v>
      </c>
      <c r="E37" s="1078">
        <f>'Report 2'!$AJ33</f>
        <v>0</v>
      </c>
      <c r="F37" s="1077"/>
      <c r="G37" s="1077"/>
      <c r="H37" s="1078">
        <f t="shared" si="10"/>
        <v>0</v>
      </c>
      <c r="I37" s="1154">
        <f>IFERROR(E37/E55,0)</f>
        <v>0</v>
      </c>
      <c r="J37" s="1155">
        <f t="shared" si="34"/>
        <v>0</v>
      </c>
      <c r="K37" s="1078">
        <f>'Report 2'!$AJ78</f>
        <v>0</v>
      </c>
      <c r="L37" s="1077"/>
      <c r="M37" s="1077"/>
      <c r="N37" s="1078">
        <f t="shared" si="11"/>
        <v>0</v>
      </c>
      <c r="O37" s="1154">
        <f>IFERROR(K37/K55,0)</f>
        <v>0</v>
      </c>
      <c r="P37" s="1155">
        <f t="shared" si="12"/>
        <v>0</v>
      </c>
      <c r="Q37" s="1078">
        <f>'Report 2'!$AJ123</f>
        <v>0</v>
      </c>
      <c r="R37" s="1077"/>
      <c r="S37" s="1077"/>
      <c r="T37" s="1078">
        <f t="shared" si="13"/>
        <v>0</v>
      </c>
      <c r="U37" s="1154">
        <f>IFERROR(Q37/Q55,0)</f>
        <v>0</v>
      </c>
      <c r="V37" s="1155">
        <f t="shared" si="14"/>
        <v>0</v>
      </c>
      <c r="W37" s="1078">
        <f>'Report 2'!$AJ168</f>
        <v>0</v>
      </c>
      <c r="X37" s="1077"/>
      <c r="Y37" s="1077"/>
      <c r="Z37" s="1078">
        <f t="shared" si="0"/>
        <v>0</v>
      </c>
      <c r="AA37" s="1154">
        <f>IFERROR(W37/W55,0)</f>
        <v>0</v>
      </c>
      <c r="AB37" s="1155">
        <f t="shared" si="1"/>
        <v>0</v>
      </c>
      <c r="AC37" s="1078">
        <f>'Report 2'!$AJ213</f>
        <v>0</v>
      </c>
      <c r="AD37" s="1077"/>
      <c r="AE37" s="1077"/>
      <c r="AF37" s="1078">
        <f t="shared" si="15"/>
        <v>0</v>
      </c>
      <c r="AG37" s="1154">
        <f>IFERROR(AC37/AC55,0)</f>
        <v>0</v>
      </c>
      <c r="AH37" s="1155">
        <f t="shared" si="16"/>
        <v>0</v>
      </c>
      <c r="AI37" s="1078">
        <f>'Report 2'!$AJ258</f>
        <v>0</v>
      </c>
      <c r="AJ37" s="1077"/>
      <c r="AK37" s="1077"/>
      <c r="AL37" s="1078">
        <f t="shared" si="17"/>
        <v>0</v>
      </c>
      <c r="AM37" s="1154">
        <f>IFERROR(AI37/AI55,0)</f>
        <v>0</v>
      </c>
      <c r="AN37" s="1155">
        <f t="shared" si="18"/>
        <v>0</v>
      </c>
      <c r="AO37" s="1078">
        <f>'Report 2'!$AJ303</f>
        <v>0</v>
      </c>
      <c r="AP37" s="1077"/>
      <c r="AQ37" s="1077"/>
      <c r="AR37" s="1078">
        <f t="shared" si="19"/>
        <v>0</v>
      </c>
      <c r="AS37" s="1154">
        <f>IFERROR(AO37/AO55,0)</f>
        <v>0</v>
      </c>
      <c r="AT37" s="1155">
        <f t="shared" si="20"/>
        <v>0</v>
      </c>
      <c r="AU37" s="1078">
        <f t="shared" si="21"/>
        <v>0</v>
      </c>
      <c r="AV37" s="1078">
        <f t="shared" si="2"/>
        <v>0</v>
      </c>
      <c r="AW37" s="1078">
        <f t="shared" si="3"/>
        <v>0</v>
      </c>
      <c r="AX37" s="1078">
        <f t="shared" si="31"/>
        <v>0</v>
      </c>
      <c r="AY37" s="1154">
        <f>IFERROR(AU37/AU55,0)</f>
        <v>0</v>
      </c>
      <c r="AZ37" s="1155">
        <f t="shared" si="32"/>
        <v>0</v>
      </c>
      <c r="BA37" s="1078">
        <f t="shared" si="22"/>
        <v>0</v>
      </c>
      <c r="BB37" s="1078">
        <f t="shared" si="4"/>
        <v>0</v>
      </c>
      <c r="BC37" s="1078">
        <f t="shared" si="5"/>
        <v>0</v>
      </c>
      <c r="BD37" s="1078">
        <f t="shared" si="23"/>
        <v>0</v>
      </c>
      <c r="BE37" s="1154">
        <f>IFERROR(BA37/BA55,0)</f>
        <v>0</v>
      </c>
      <c r="BF37" s="1155">
        <f t="shared" si="24"/>
        <v>0</v>
      </c>
      <c r="BG37" s="1078">
        <f t="shared" si="25"/>
        <v>0</v>
      </c>
      <c r="BH37" s="1078">
        <f t="shared" si="6"/>
        <v>0</v>
      </c>
      <c r="BI37" s="1078">
        <f t="shared" si="7"/>
        <v>0</v>
      </c>
      <c r="BJ37" s="1078">
        <f t="shared" si="26"/>
        <v>0</v>
      </c>
      <c r="BK37" s="1154">
        <f>IFERROR(BG37/BG55,0)</f>
        <v>0</v>
      </c>
      <c r="BL37" s="1155">
        <f t="shared" si="27"/>
        <v>0</v>
      </c>
      <c r="BM37" s="1078">
        <f t="shared" si="28"/>
        <v>0</v>
      </c>
      <c r="BN37" s="1078">
        <f t="shared" si="29"/>
        <v>0</v>
      </c>
      <c r="BO37" s="1078">
        <f t="shared" si="30"/>
        <v>0</v>
      </c>
      <c r="BP37" s="1078">
        <f t="shared" si="9"/>
        <v>0</v>
      </c>
      <c r="BQ37" s="1154">
        <f>IFERROR(BM37/BM55,0)</f>
        <v>0</v>
      </c>
      <c r="BR37" s="1155">
        <f t="shared" si="33"/>
        <v>0</v>
      </c>
    </row>
    <row r="38" spans="1:70">
      <c r="A38" s="1145"/>
      <c r="B38" s="1151">
        <f>'Report 2'!$E$34</f>
        <v>27</v>
      </c>
      <c r="C38" s="1152" t="str">
        <f>'Report 2'!$F$34</f>
        <v>Suboxone Treatment</v>
      </c>
      <c r="D38" s="1153" t="str">
        <f>'Report 2'!$G$34</f>
        <v>Report 5H</v>
      </c>
      <c r="E38" s="1078">
        <f>'Report 2'!$AJ34</f>
        <v>0</v>
      </c>
      <c r="F38" s="1077"/>
      <c r="G38" s="1077"/>
      <c r="H38" s="1078">
        <f t="shared" si="10"/>
        <v>0</v>
      </c>
      <c r="I38" s="1154">
        <f>IFERROR(E38/E55,0)</f>
        <v>0</v>
      </c>
      <c r="J38" s="1155">
        <f t="shared" si="34"/>
        <v>0</v>
      </c>
      <c r="K38" s="1078">
        <f>'Report 2'!$AJ79</f>
        <v>0</v>
      </c>
      <c r="L38" s="1077"/>
      <c r="M38" s="1077"/>
      <c r="N38" s="1078">
        <f t="shared" si="11"/>
        <v>0</v>
      </c>
      <c r="O38" s="1154">
        <f>IFERROR(K38/K55,0)</f>
        <v>0</v>
      </c>
      <c r="P38" s="1155">
        <f t="shared" si="12"/>
        <v>0</v>
      </c>
      <c r="Q38" s="1078">
        <f>'Report 2'!$AJ124</f>
        <v>0</v>
      </c>
      <c r="R38" s="1077"/>
      <c r="S38" s="1077"/>
      <c r="T38" s="1078">
        <f t="shared" si="13"/>
        <v>0</v>
      </c>
      <c r="U38" s="1154">
        <f>IFERROR(Q38/Q55,0)</f>
        <v>0</v>
      </c>
      <c r="V38" s="1155">
        <f t="shared" si="14"/>
        <v>0</v>
      </c>
      <c r="W38" s="1078">
        <f>'Report 2'!$AJ169</f>
        <v>0</v>
      </c>
      <c r="X38" s="1077"/>
      <c r="Y38" s="1077"/>
      <c r="Z38" s="1078">
        <f t="shared" si="0"/>
        <v>0</v>
      </c>
      <c r="AA38" s="1154">
        <f>IFERROR(W38/W55,0)</f>
        <v>0</v>
      </c>
      <c r="AB38" s="1155">
        <f t="shared" si="1"/>
        <v>0</v>
      </c>
      <c r="AC38" s="1078">
        <f>'Report 2'!$AJ214</f>
        <v>0</v>
      </c>
      <c r="AD38" s="1077"/>
      <c r="AE38" s="1077"/>
      <c r="AF38" s="1078">
        <f t="shared" si="15"/>
        <v>0</v>
      </c>
      <c r="AG38" s="1154">
        <f>IFERROR(AC38/AC55,0)</f>
        <v>0</v>
      </c>
      <c r="AH38" s="1155">
        <f t="shared" si="16"/>
        <v>0</v>
      </c>
      <c r="AI38" s="1078">
        <f>'Report 2'!$AJ259</f>
        <v>0</v>
      </c>
      <c r="AJ38" s="1077"/>
      <c r="AK38" s="1077"/>
      <c r="AL38" s="1078">
        <f t="shared" si="17"/>
        <v>0</v>
      </c>
      <c r="AM38" s="1154">
        <f>IFERROR(AI38/AI55,0)</f>
        <v>0</v>
      </c>
      <c r="AN38" s="1155">
        <f t="shared" si="18"/>
        <v>0</v>
      </c>
      <c r="AO38" s="1078">
        <f>'Report 2'!$AJ304</f>
        <v>0</v>
      </c>
      <c r="AP38" s="1077"/>
      <c r="AQ38" s="1077"/>
      <c r="AR38" s="1078">
        <f t="shared" si="19"/>
        <v>0</v>
      </c>
      <c r="AS38" s="1154">
        <f>IFERROR(AO38/AO55,0)</f>
        <v>0</v>
      </c>
      <c r="AT38" s="1155">
        <f t="shared" si="20"/>
        <v>0</v>
      </c>
      <c r="AU38" s="1078">
        <f t="shared" si="21"/>
        <v>0</v>
      </c>
      <c r="AV38" s="1078">
        <f t="shared" si="2"/>
        <v>0</v>
      </c>
      <c r="AW38" s="1078">
        <f t="shared" si="3"/>
        <v>0</v>
      </c>
      <c r="AX38" s="1078">
        <f t="shared" si="31"/>
        <v>0</v>
      </c>
      <c r="AY38" s="1154">
        <f>IFERROR(AU38/AU55,0)</f>
        <v>0</v>
      </c>
      <c r="AZ38" s="1155">
        <f t="shared" si="32"/>
        <v>0</v>
      </c>
      <c r="BA38" s="1078">
        <f t="shared" si="22"/>
        <v>0</v>
      </c>
      <c r="BB38" s="1078">
        <f t="shared" si="4"/>
        <v>0</v>
      </c>
      <c r="BC38" s="1078">
        <f t="shared" si="5"/>
        <v>0</v>
      </c>
      <c r="BD38" s="1078">
        <f t="shared" si="23"/>
        <v>0</v>
      </c>
      <c r="BE38" s="1154">
        <f>IFERROR(BA38/BA55,0)</f>
        <v>0</v>
      </c>
      <c r="BF38" s="1155">
        <f t="shared" si="24"/>
        <v>0</v>
      </c>
      <c r="BG38" s="1078">
        <f t="shared" si="25"/>
        <v>0</v>
      </c>
      <c r="BH38" s="1078">
        <f t="shared" si="6"/>
        <v>0</v>
      </c>
      <c r="BI38" s="1078">
        <f t="shared" si="7"/>
        <v>0</v>
      </c>
      <c r="BJ38" s="1078">
        <f t="shared" si="26"/>
        <v>0</v>
      </c>
      <c r="BK38" s="1154">
        <f>IFERROR(BG38/BG55,0)</f>
        <v>0</v>
      </c>
      <c r="BL38" s="1155">
        <f t="shared" si="27"/>
        <v>0</v>
      </c>
      <c r="BM38" s="1078">
        <f t="shared" si="28"/>
        <v>0</v>
      </c>
      <c r="BN38" s="1078">
        <f t="shared" si="29"/>
        <v>0</v>
      </c>
      <c r="BO38" s="1078">
        <f t="shared" si="30"/>
        <v>0</v>
      </c>
      <c r="BP38" s="1078">
        <f t="shared" si="9"/>
        <v>0</v>
      </c>
      <c r="BQ38" s="1154">
        <f>IFERROR(BM38/BM55,0)</f>
        <v>0</v>
      </c>
      <c r="BR38" s="1155">
        <f t="shared" si="33"/>
        <v>0</v>
      </c>
    </row>
    <row r="39" spans="1:70">
      <c r="A39" s="1145"/>
      <c r="B39" s="1151">
        <f>'Report 2'!$E$35</f>
        <v>28</v>
      </c>
      <c r="C39" s="1152" t="str">
        <f>'Report 2'!$F$35</f>
        <v>Methadone Treatment</v>
      </c>
      <c r="D39" s="1153" t="str">
        <f>'Report 2'!$G$35</f>
        <v>Report 5H</v>
      </c>
      <c r="E39" s="1078">
        <f>'Report 2'!$AJ35</f>
        <v>0</v>
      </c>
      <c r="F39" s="1077"/>
      <c r="G39" s="1077"/>
      <c r="H39" s="1078">
        <f t="shared" si="10"/>
        <v>0</v>
      </c>
      <c r="I39" s="1154">
        <f>IFERROR(E39/E55,0)</f>
        <v>0</v>
      </c>
      <c r="J39" s="1155">
        <f t="shared" si="34"/>
        <v>0</v>
      </c>
      <c r="K39" s="1078">
        <f>'Report 2'!$AJ80</f>
        <v>0</v>
      </c>
      <c r="L39" s="1077"/>
      <c r="M39" s="1077"/>
      <c r="N39" s="1078">
        <f t="shared" si="11"/>
        <v>0</v>
      </c>
      <c r="O39" s="1154">
        <f>IFERROR(K39/K55,0)</f>
        <v>0</v>
      </c>
      <c r="P39" s="1155">
        <f t="shared" si="12"/>
        <v>0</v>
      </c>
      <c r="Q39" s="1078">
        <f>'Report 2'!$AJ125</f>
        <v>0</v>
      </c>
      <c r="R39" s="1077"/>
      <c r="S39" s="1077"/>
      <c r="T39" s="1078">
        <f t="shared" si="13"/>
        <v>0</v>
      </c>
      <c r="U39" s="1154">
        <f>IFERROR(Q39/Q55,0)</f>
        <v>0</v>
      </c>
      <c r="V39" s="1155">
        <f t="shared" si="14"/>
        <v>0</v>
      </c>
      <c r="W39" s="1078">
        <f>'Report 2'!$AJ170</f>
        <v>0</v>
      </c>
      <c r="X39" s="1077"/>
      <c r="Y39" s="1077"/>
      <c r="Z39" s="1078">
        <f t="shared" si="0"/>
        <v>0</v>
      </c>
      <c r="AA39" s="1154">
        <f>IFERROR(W39/W55,0)</f>
        <v>0</v>
      </c>
      <c r="AB39" s="1155">
        <f t="shared" si="1"/>
        <v>0</v>
      </c>
      <c r="AC39" s="1078">
        <f>'Report 2'!$AJ215</f>
        <v>0</v>
      </c>
      <c r="AD39" s="1077"/>
      <c r="AE39" s="1077"/>
      <c r="AF39" s="1078">
        <f t="shared" si="15"/>
        <v>0</v>
      </c>
      <c r="AG39" s="1154">
        <f>IFERROR(AC39/AC55,0)</f>
        <v>0</v>
      </c>
      <c r="AH39" s="1155">
        <f t="shared" si="16"/>
        <v>0</v>
      </c>
      <c r="AI39" s="1078">
        <f>'Report 2'!$AJ260</f>
        <v>0</v>
      </c>
      <c r="AJ39" s="1077"/>
      <c r="AK39" s="1077"/>
      <c r="AL39" s="1078">
        <f t="shared" si="17"/>
        <v>0</v>
      </c>
      <c r="AM39" s="1154">
        <f>IFERROR(AI39/AI55,0)</f>
        <v>0</v>
      </c>
      <c r="AN39" s="1155">
        <f t="shared" si="18"/>
        <v>0</v>
      </c>
      <c r="AO39" s="1078">
        <f>'Report 2'!$AJ305</f>
        <v>0</v>
      </c>
      <c r="AP39" s="1077"/>
      <c r="AQ39" s="1077"/>
      <c r="AR39" s="1078">
        <f t="shared" si="19"/>
        <v>0</v>
      </c>
      <c r="AS39" s="1154">
        <f>IFERROR(AO39/AO55,0)</f>
        <v>0</v>
      </c>
      <c r="AT39" s="1155">
        <f t="shared" si="20"/>
        <v>0</v>
      </c>
      <c r="AU39" s="1078">
        <f t="shared" si="21"/>
        <v>0</v>
      </c>
      <c r="AV39" s="1078">
        <f t="shared" si="2"/>
        <v>0</v>
      </c>
      <c r="AW39" s="1078">
        <f t="shared" si="3"/>
        <v>0</v>
      </c>
      <c r="AX39" s="1078">
        <f t="shared" si="31"/>
        <v>0</v>
      </c>
      <c r="AY39" s="1154">
        <f>IFERROR(AU39/AU55,0)</f>
        <v>0</v>
      </c>
      <c r="AZ39" s="1155">
        <f t="shared" si="32"/>
        <v>0</v>
      </c>
      <c r="BA39" s="1078">
        <f t="shared" si="22"/>
        <v>0</v>
      </c>
      <c r="BB39" s="1078">
        <f t="shared" si="4"/>
        <v>0</v>
      </c>
      <c r="BC39" s="1078">
        <f t="shared" si="5"/>
        <v>0</v>
      </c>
      <c r="BD39" s="1078">
        <f t="shared" si="23"/>
        <v>0</v>
      </c>
      <c r="BE39" s="1154">
        <f>IFERROR(BA39/BA55,0)</f>
        <v>0</v>
      </c>
      <c r="BF39" s="1155">
        <f t="shared" si="24"/>
        <v>0</v>
      </c>
      <c r="BG39" s="1078">
        <f t="shared" si="25"/>
        <v>0</v>
      </c>
      <c r="BH39" s="1078">
        <f t="shared" si="6"/>
        <v>0</v>
      </c>
      <c r="BI39" s="1078">
        <f t="shared" si="7"/>
        <v>0</v>
      </c>
      <c r="BJ39" s="1078">
        <f t="shared" si="26"/>
        <v>0</v>
      </c>
      <c r="BK39" s="1154">
        <f>IFERROR(BG39/BG55,0)</f>
        <v>0</v>
      </c>
      <c r="BL39" s="1155">
        <f t="shared" si="27"/>
        <v>0</v>
      </c>
      <c r="BM39" s="1078">
        <f t="shared" si="28"/>
        <v>0</v>
      </c>
      <c r="BN39" s="1078">
        <f t="shared" si="29"/>
        <v>0</v>
      </c>
      <c r="BO39" s="1078">
        <f t="shared" si="30"/>
        <v>0</v>
      </c>
      <c r="BP39" s="1078">
        <f t="shared" si="9"/>
        <v>0</v>
      </c>
      <c r="BQ39" s="1154">
        <f>IFERROR(BM39/BM55,0)</f>
        <v>0</v>
      </c>
      <c r="BR39" s="1155">
        <f t="shared" si="33"/>
        <v>0</v>
      </c>
    </row>
    <row r="40" spans="1:70">
      <c r="A40" s="1145"/>
      <c r="B40" s="1151">
        <f>'Report 2'!$E$36</f>
        <v>29</v>
      </c>
      <c r="C40" s="1152" t="str">
        <f>'Report 2'!$F$36</f>
        <v>School-Based Health Center Services</v>
      </c>
      <c r="D40" s="1153" t="str">
        <f>'Report 2'!$G$36</f>
        <v>Report 5M</v>
      </c>
      <c r="E40" s="1078">
        <f>'Report 2'!$AJ36</f>
        <v>0</v>
      </c>
      <c r="F40" s="1077"/>
      <c r="G40" s="1077"/>
      <c r="H40" s="1078">
        <f t="shared" si="10"/>
        <v>0</v>
      </c>
      <c r="I40" s="1154">
        <f>IFERROR(E40/E55,0)</f>
        <v>0</v>
      </c>
      <c r="J40" s="1155">
        <f t="shared" si="34"/>
        <v>0</v>
      </c>
      <c r="K40" s="1078">
        <f>'Report 2'!$AJ81</f>
        <v>0</v>
      </c>
      <c r="L40" s="1077"/>
      <c r="M40" s="1077"/>
      <c r="N40" s="1078">
        <f t="shared" si="11"/>
        <v>0</v>
      </c>
      <c r="O40" s="1154">
        <f>IFERROR(K40/K55,0)</f>
        <v>0</v>
      </c>
      <c r="P40" s="1155">
        <f t="shared" si="12"/>
        <v>0</v>
      </c>
      <c r="Q40" s="1078">
        <f>'Report 2'!$AJ126</f>
        <v>0</v>
      </c>
      <c r="R40" s="1077"/>
      <c r="S40" s="1077"/>
      <c r="T40" s="1078">
        <f t="shared" si="13"/>
        <v>0</v>
      </c>
      <c r="U40" s="1154">
        <f>IFERROR(Q40/Q55,0)</f>
        <v>0</v>
      </c>
      <c r="V40" s="1155">
        <f t="shared" si="14"/>
        <v>0</v>
      </c>
      <c r="W40" s="1078">
        <f>'Report 2'!$AJ171</f>
        <v>0</v>
      </c>
      <c r="X40" s="1077"/>
      <c r="Y40" s="1077"/>
      <c r="Z40" s="1078">
        <f t="shared" si="0"/>
        <v>0</v>
      </c>
      <c r="AA40" s="1154">
        <f>IFERROR(W40/W55,0)</f>
        <v>0</v>
      </c>
      <c r="AB40" s="1155">
        <f t="shared" si="1"/>
        <v>0</v>
      </c>
      <c r="AC40" s="1078">
        <f>'Report 2'!$AJ216</f>
        <v>0</v>
      </c>
      <c r="AD40" s="1077"/>
      <c r="AE40" s="1077"/>
      <c r="AF40" s="1078">
        <f t="shared" si="15"/>
        <v>0</v>
      </c>
      <c r="AG40" s="1154">
        <f>IFERROR(AC40/AC55,0)</f>
        <v>0</v>
      </c>
      <c r="AH40" s="1155">
        <f t="shared" si="16"/>
        <v>0</v>
      </c>
      <c r="AI40" s="1078">
        <f>'Report 2'!$AJ261</f>
        <v>0</v>
      </c>
      <c r="AJ40" s="1077"/>
      <c r="AK40" s="1077"/>
      <c r="AL40" s="1078">
        <f t="shared" si="17"/>
        <v>0</v>
      </c>
      <c r="AM40" s="1154">
        <f>IFERROR(AI40/AI55,0)</f>
        <v>0</v>
      </c>
      <c r="AN40" s="1155">
        <f t="shared" si="18"/>
        <v>0</v>
      </c>
      <c r="AO40" s="1078">
        <f>'Report 2'!$AJ306</f>
        <v>0</v>
      </c>
      <c r="AP40" s="1077"/>
      <c r="AQ40" s="1077"/>
      <c r="AR40" s="1078">
        <f t="shared" si="19"/>
        <v>0</v>
      </c>
      <c r="AS40" s="1154">
        <f>IFERROR(AO40/AO55,0)</f>
        <v>0</v>
      </c>
      <c r="AT40" s="1155">
        <f t="shared" si="20"/>
        <v>0</v>
      </c>
      <c r="AU40" s="1078">
        <f t="shared" si="21"/>
        <v>0</v>
      </c>
      <c r="AV40" s="1078">
        <f t="shared" si="2"/>
        <v>0</v>
      </c>
      <c r="AW40" s="1078">
        <f t="shared" si="3"/>
        <v>0</v>
      </c>
      <c r="AX40" s="1078">
        <f t="shared" si="31"/>
        <v>0</v>
      </c>
      <c r="AY40" s="1154">
        <f>IFERROR(AU40/AU55,0)</f>
        <v>0</v>
      </c>
      <c r="AZ40" s="1155">
        <f t="shared" si="32"/>
        <v>0</v>
      </c>
      <c r="BA40" s="1078">
        <f t="shared" si="22"/>
        <v>0</v>
      </c>
      <c r="BB40" s="1078">
        <f t="shared" si="4"/>
        <v>0</v>
      </c>
      <c r="BC40" s="1078">
        <f t="shared" si="5"/>
        <v>0</v>
      </c>
      <c r="BD40" s="1078">
        <f t="shared" si="23"/>
        <v>0</v>
      </c>
      <c r="BE40" s="1154">
        <f>IFERROR(BA40/BA55,0)</f>
        <v>0</v>
      </c>
      <c r="BF40" s="1155">
        <f t="shared" si="24"/>
        <v>0</v>
      </c>
      <c r="BG40" s="1078">
        <f t="shared" si="25"/>
        <v>0</v>
      </c>
      <c r="BH40" s="1078">
        <f t="shared" si="6"/>
        <v>0</v>
      </c>
      <c r="BI40" s="1078">
        <f t="shared" si="7"/>
        <v>0</v>
      </c>
      <c r="BJ40" s="1078">
        <f t="shared" si="26"/>
        <v>0</v>
      </c>
      <c r="BK40" s="1154">
        <f>IFERROR(BG40/BG55,0)</f>
        <v>0</v>
      </c>
      <c r="BL40" s="1155">
        <f t="shared" si="27"/>
        <v>0</v>
      </c>
      <c r="BM40" s="1078">
        <f t="shared" si="28"/>
        <v>0</v>
      </c>
      <c r="BN40" s="1078">
        <f t="shared" si="29"/>
        <v>0</v>
      </c>
      <c r="BO40" s="1078">
        <f t="shared" si="30"/>
        <v>0</v>
      </c>
      <c r="BP40" s="1078">
        <f t="shared" si="9"/>
        <v>0</v>
      </c>
      <c r="BQ40" s="1154">
        <f>IFERROR(BM40/BM55,0)</f>
        <v>0</v>
      </c>
      <c r="BR40" s="1155">
        <f t="shared" si="33"/>
        <v>0</v>
      </c>
    </row>
    <row r="41" spans="1:70">
      <c r="A41" s="1145"/>
      <c r="B41" s="1151">
        <f>'Report 2'!$E$37</f>
        <v>30</v>
      </c>
      <c r="C41" s="1152" t="str">
        <f>'Report 2'!$F$37</f>
        <v>Assertive Community Treatment (ACT)</v>
      </c>
      <c r="D41" s="1153" t="str">
        <f>'Report 2'!$G$37</f>
        <v>Report 5M</v>
      </c>
      <c r="E41" s="1078">
        <f>'Report 2'!$AJ37</f>
        <v>0</v>
      </c>
      <c r="F41" s="1077"/>
      <c r="G41" s="1077"/>
      <c r="H41" s="1078">
        <f t="shared" si="10"/>
        <v>0</v>
      </c>
      <c r="I41" s="1154">
        <f>IFERROR(E41/E55,0)</f>
        <v>0</v>
      </c>
      <c r="J41" s="1155">
        <f t="shared" si="34"/>
        <v>0</v>
      </c>
      <c r="K41" s="1078">
        <f>'Report 2'!$AJ82</f>
        <v>0</v>
      </c>
      <c r="L41" s="1077"/>
      <c r="M41" s="1077"/>
      <c r="N41" s="1078">
        <f t="shared" si="11"/>
        <v>0</v>
      </c>
      <c r="O41" s="1154">
        <f>IFERROR(K41/K55,0)</f>
        <v>0</v>
      </c>
      <c r="P41" s="1155">
        <f t="shared" si="12"/>
        <v>0</v>
      </c>
      <c r="Q41" s="1078">
        <f>'Report 2'!$AJ127</f>
        <v>0</v>
      </c>
      <c r="R41" s="1077"/>
      <c r="S41" s="1077"/>
      <c r="T41" s="1078">
        <f t="shared" si="13"/>
        <v>0</v>
      </c>
      <c r="U41" s="1154">
        <f>IFERROR(Q41/Q55,0)</f>
        <v>0</v>
      </c>
      <c r="V41" s="1155">
        <f t="shared" si="14"/>
        <v>0</v>
      </c>
      <c r="W41" s="1078">
        <f>'Report 2'!$AJ172</f>
        <v>0</v>
      </c>
      <c r="X41" s="1077"/>
      <c r="Y41" s="1077"/>
      <c r="Z41" s="1078">
        <f t="shared" si="0"/>
        <v>0</v>
      </c>
      <c r="AA41" s="1154">
        <f>IFERROR(W41/W55,0)</f>
        <v>0</v>
      </c>
      <c r="AB41" s="1155">
        <f t="shared" si="1"/>
        <v>0</v>
      </c>
      <c r="AC41" s="1078">
        <f>'Report 2'!$AJ217</f>
        <v>0</v>
      </c>
      <c r="AD41" s="1077"/>
      <c r="AE41" s="1077"/>
      <c r="AF41" s="1078">
        <f t="shared" si="15"/>
        <v>0</v>
      </c>
      <c r="AG41" s="1154">
        <f>IFERROR(AC41/AC55,0)</f>
        <v>0</v>
      </c>
      <c r="AH41" s="1155">
        <f t="shared" si="16"/>
        <v>0</v>
      </c>
      <c r="AI41" s="1078">
        <f>'Report 2'!$AJ262</f>
        <v>0</v>
      </c>
      <c r="AJ41" s="1077"/>
      <c r="AK41" s="1077"/>
      <c r="AL41" s="1078">
        <f t="shared" si="17"/>
        <v>0</v>
      </c>
      <c r="AM41" s="1154">
        <f>IFERROR(AI41/AI55,0)</f>
        <v>0</v>
      </c>
      <c r="AN41" s="1155">
        <f t="shared" si="18"/>
        <v>0</v>
      </c>
      <c r="AO41" s="1078">
        <f>'Report 2'!$AJ307</f>
        <v>0</v>
      </c>
      <c r="AP41" s="1077"/>
      <c r="AQ41" s="1077"/>
      <c r="AR41" s="1078">
        <f t="shared" si="19"/>
        <v>0</v>
      </c>
      <c r="AS41" s="1154">
        <f>IFERROR(AO41/AO55,0)</f>
        <v>0</v>
      </c>
      <c r="AT41" s="1155">
        <f t="shared" si="20"/>
        <v>0</v>
      </c>
      <c r="AU41" s="1078">
        <f t="shared" si="21"/>
        <v>0</v>
      </c>
      <c r="AV41" s="1078">
        <f t="shared" si="2"/>
        <v>0</v>
      </c>
      <c r="AW41" s="1078">
        <f t="shared" si="3"/>
        <v>0</v>
      </c>
      <c r="AX41" s="1078">
        <f t="shared" si="31"/>
        <v>0</v>
      </c>
      <c r="AY41" s="1154">
        <f>IFERROR(AU41/AU55,0)</f>
        <v>0</v>
      </c>
      <c r="AZ41" s="1155">
        <f t="shared" si="32"/>
        <v>0</v>
      </c>
      <c r="BA41" s="1078">
        <f t="shared" si="22"/>
        <v>0</v>
      </c>
      <c r="BB41" s="1078">
        <f t="shared" si="4"/>
        <v>0</v>
      </c>
      <c r="BC41" s="1078">
        <f t="shared" si="5"/>
        <v>0</v>
      </c>
      <c r="BD41" s="1078">
        <f t="shared" si="23"/>
        <v>0</v>
      </c>
      <c r="BE41" s="1154">
        <f>IFERROR(BA41/BA55,0)</f>
        <v>0</v>
      </c>
      <c r="BF41" s="1155">
        <f t="shared" si="24"/>
        <v>0</v>
      </c>
      <c r="BG41" s="1078">
        <f t="shared" si="25"/>
        <v>0</v>
      </c>
      <c r="BH41" s="1078">
        <f t="shared" si="6"/>
        <v>0</v>
      </c>
      <c r="BI41" s="1078">
        <f t="shared" si="7"/>
        <v>0</v>
      </c>
      <c r="BJ41" s="1078">
        <f t="shared" si="26"/>
        <v>0</v>
      </c>
      <c r="BK41" s="1154">
        <f>IFERROR(BG41/BG55,0)</f>
        <v>0</v>
      </c>
      <c r="BL41" s="1155">
        <f t="shared" si="27"/>
        <v>0</v>
      </c>
      <c r="BM41" s="1078">
        <f t="shared" si="28"/>
        <v>0</v>
      </c>
      <c r="BN41" s="1078">
        <f t="shared" si="29"/>
        <v>0</v>
      </c>
      <c r="BO41" s="1078">
        <f t="shared" si="30"/>
        <v>0</v>
      </c>
      <c r="BP41" s="1078">
        <f t="shared" si="9"/>
        <v>0</v>
      </c>
      <c r="BQ41" s="1154">
        <f>IFERROR(BM41/BM55,0)</f>
        <v>0</v>
      </c>
      <c r="BR41" s="1155">
        <f t="shared" si="33"/>
        <v>0</v>
      </c>
    </row>
    <row r="42" spans="1:70">
      <c r="A42" s="1145"/>
      <c r="B42" s="1151">
        <f>'Report 2'!$E$38</f>
        <v>31</v>
      </c>
      <c r="C42" s="1152" t="str">
        <f>'Report 2'!$F$38</f>
        <v>Multi-Systemic Therapy (MST)</v>
      </c>
      <c r="D42" s="1153" t="str">
        <f>'Report 2'!$G$38</f>
        <v>Report 5K</v>
      </c>
      <c r="E42" s="1078">
        <f>'Report 2'!$AJ38</f>
        <v>0</v>
      </c>
      <c r="F42" s="1077"/>
      <c r="G42" s="1077"/>
      <c r="H42" s="1078">
        <f t="shared" si="10"/>
        <v>0</v>
      </c>
      <c r="I42" s="1154">
        <f>IFERROR(E42/E55,0)</f>
        <v>0</v>
      </c>
      <c r="J42" s="1155">
        <f t="shared" si="34"/>
        <v>0</v>
      </c>
      <c r="K42" s="1078">
        <f>'Report 2'!$AJ83</f>
        <v>0</v>
      </c>
      <c r="L42" s="1077"/>
      <c r="M42" s="1077"/>
      <c r="N42" s="1078">
        <f t="shared" si="11"/>
        <v>0</v>
      </c>
      <c r="O42" s="1154">
        <f>IFERROR(K42/K55,0)</f>
        <v>0</v>
      </c>
      <c r="P42" s="1155">
        <f t="shared" si="12"/>
        <v>0</v>
      </c>
      <c r="Q42" s="1078">
        <f>'Report 2'!$AJ128</f>
        <v>0</v>
      </c>
      <c r="R42" s="1077"/>
      <c r="S42" s="1077"/>
      <c r="T42" s="1078">
        <f t="shared" si="13"/>
        <v>0</v>
      </c>
      <c r="U42" s="1154">
        <f>IFERROR(Q42/Q55,0)</f>
        <v>0</v>
      </c>
      <c r="V42" s="1155">
        <f t="shared" si="14"/>
        <v>0</v>
      </c>
      <c r="W42" s="1078">
        <f>'Report 2'!$AJ173</f>
        <v>0</v>
      </c>
      <c r="X42" s="1077"/>
      <c r="Y42" s="1077"/>
      <c r="Z42" s="1078">
        <f t="shared" si="0"/>
        <v>0</v>
      </c>
      <c r="AA42" s="1154">
        <f>IFERROR(W42/W55,0)</f>
        <v>0</v>
      </c>
      <c r="AB42" s="1155">
        <f t="shared" si="1"/>
        <v>0</v>
      </c>
      <c r="AC42" s="1078">
        <f>'Report 2'!$AJ218</f>
        <v>0</v>
      </c>
      <c r="AD42" s="1077"/>
      <c r="AE42" s="1077"/>
      <c r="AF42" s="1078">
        <f t="shared" si="15"/>
        <v>0</v>
      </c>
      <c r="AG42" s="1154">
        <f>IFERROR(AC42/AC55,0)</f>
        <v>0</v>
      </c>
      <c r="AH42" s="1155">
        <f t="shared" si="16"/>
        <v>0</v>
      </c>
      <c r="AI42" s="1078">
        <f>'Report 2'!$AJ263</f>
        <v>0</v>
      </c>
      <c r="AJ42" s="1077"/>
      <c r="AK42" s="1077"/>
      <c r="AL42" s="1078">
        <f t="shared" si="17"/>
        <v>0</v>
      </c>
      <c r="AM42" s="1154">
        <f>IFERROR(AI42/AI55,0)</f>
        <v>0</v>
      </c>
      <c r="AN42" s="1155">
        <f t="shared" si="18"/>
        <v>0</v>
      </c>
      <c r="AO42" s="1078">
        <f>'Report 2'!$AJ308</f>
        <v>0</v>
      </c>
      <c r="AP42" s="1077"/>
      <c r="AQ42" s="1077"/>
      <c r="AR42" s="1078">
        <f t="shared" si="19"/>
        <v>0</v>
      </c>
      <c r="AS42" s="1154">
        <f>IFERROR(AO42/AO55,0)</f>
        <v>0</v>
      </c>
      <c r="AT42" s="1155">
        <f t="shared" si="20"/>
        <v>0</v>
      </c>
      <c r="AU42" s="1078">
        <f t="shared" si="21"/>
        <v>0</v>
      </c>
      <c r="AV42" s="1078">
        <f t="shared" si="2"/>
        <v>0</v>
      </c>
      <c r="AW42" s="1078">
        <f t="shared" si="3"/>
        <v>0</v>
      </c>
      <c r="AX42" s="1078">
        <f t="shared" si="31"/>
        <v>0</v>
      </c>
      <c r="AY42" s="1154">
        <f>IFERROR(AU42/AU55,0)</f>
        <v>0</v>
      </c>
      <c r="AZ42" s="1155">
        <f t="shared" si="32"/>
        <v>0</v>
      </c>
      <c r="BA42" s="1078">
        <f t="shared" si="22"/>
        <v>0</v>
      </c>
      <c r="BB42" s="1078">
        <f t="shared" si="4"/>
        <v>0</v>
      </c>
      <c r="BC42" s="1078">
        <f t="shared" si="5"/>
        <v>0</v>
      </c>
      <c r="BD42" s="1078">
        <f t="shared" si="23"/>
        <v>0</v>
      </c>
      <c r="BE42" s="1154">
        <f>IFERROR(BA42/BA55,0)</f>
        <v>0</v>
      </c>
      <c r="BF42" s="1155">
        <f t="shared" si="24"/>
        <v>0</v>
      </c>
      <c r="BG42" s="1078">
        <f t="shared" si="25"/>
        <v>0</v>
      </c>
      <c r="BH42" s="1078">
        <f t="shared" si="6"/>
        <v>0</v>
      </c>
      <c r="BI42" s="1078">
        <f t="shared" si="7"/>
        <v>0</v>
      </c>
      <c r="BJ42" s="1078">
        <f t="shared" si="26"/>
        <v>0</v>
      </c>
      <c r="BK42" s="1154">
        <f>IFERROR(BG42/BG55,0)</f>
        <v>0</v>
      </c>
      <c r="BL42" s="1155">
        <f t="shared" si="27"/>
        <v>0</v>
      </c>
      <c r="BM42" s="1078">
        <f t="shared" si="28"/>
        <v>0</v>
      </c>
      <c r="BN42" s="1078">
        <f t="shared" si="29"/>
        <v>0</v>
      </c>
      <c r="BO42" s="1078">
        <f t="shared" si="30"/>
        <v>0</v>
      </c>
      <c r="BP42" s="1078">
        <f t="shared" si="9"/>
        <v>0</v>
      </c>
      <c r="BQ42" s="1154">
        <f>IFERROR(BM42/BM55,0)</f>
        <v>0</v>
      </c>
      <c r="BR42" s="1155">
        <f t="shared" si="33"/>
        <v>0</v>
      </c>
    </row>
    <row r="43" spans="1:70">
      <c r="A43" s="1145"/>
      <c r="B43" s="1151">
        <f>'Report 2'!$E$39</f>
        <v>32</v>
      </c>
      <c r="C43" s="1152" t="str">
        <f>'Report 2'!$F$39</f>
        <v>Core Service Agencies (CSA) - Other Services</v>
      </c>
      <c r="D43" s="1153" t="str">
        <f>'Report 2'!$G$39</f>
        <v>Report 5M</v>
      </c>
      <c r="E43" s="1078">
        <f>'Report 2'!$AJ39</f>
        <v>0</v>
      </c>
      <c r="F43" s="1077"/>
      <c r="G43" s="1077"/>
      <c r="H43" s="1078">
        <f t="shared" si="10"/>
        <v>0</v>
      </c>
      <c r="I43" s="1154">
        <f>IFERROR(E43/E55,0)</f>
        <v>0</v>
      </c>
      <c r="J43" s="1155">
        <f t="shared" si="34"/>
        <v>0</v>
      </c>
      <c r="K43" s="1078">
        <f>'Report 2'!$AJ84</f>
        <v>0</v>
      </c>
      <c r="L43" s="1077"/>
      <c r="M43" s="1077"/>
      <c r="N43" s="1078">
        <f t="shared" si="11"/>
        <v>0</v>
      </c>
      <c r="O43" s="1154">
        <f>IFERROR(K43/K55,0)</f>
        <v>0</v>
      </c>
      <c r="P43" s="1155">
        <f t="shared" si="12"/>
        <v>0</v>
      </c>
      <c r="Q43" s="1078">
        <f>'Report 2'!$AJ129</f>
        <v>0</v>
      </c>
      <c r="R43" s="1077"/>
      <c r="S43" s="1077"/>
      <c r="T43" s="1078">
        <f t="shared" si="13"/>
        <v>0</v>
      </c>
      <c r="U43" s="1154">
        <f>IFERROR(Q43/Q55,0)</f>
        <v>0</v>
      </c>
      <c r="V43" s="1155">
        <f t="shared" si="14"/>
        <v>0</v>
      </c>
      <c r="W43" s="1078">
        <f>'Report 2'!$AJ174</f>
        <v>0</v>
      </c>
      <c r="X43" s="1077"/>
      <c r="Y43" s="1077"/>
      <c r="Z43" s="1078">
        <f t="shared" si="0"/>
        <v>0</v>
      </c>
      <c r="AA43" s="1154">
        <f>IFERROR(W43/W55,0)</f>
        <v>0</v>
      </c>
      <c r="AB43" s="1155">
        <f t="shared" si="1"/>
        <v>0</v>
      </c>
      <c r="AC43" s="1078">
        <f>'Report 2'!$AJ219</f>
        <v>0</v>
      </c>
      <c r="AD43" s="1077"/>
      <c r="AE43" s="1077"/>
      <c r="AF43" s="1078">
        <f t="shared" si="15"/>
        <v>0</v>
      </c>
      <c r="AG43" s="1154">
        <f>IFERROR(AC43/AC55,0)</f>
        <v>0</v>
      </c>
      <c r="AH43" s="1155">
        <f t="shared" si="16"/>
        <v>0</v>
      </c>
      <c r="AI43" s="1078">
        <f>'Report 2'!$AJ264</f>
        <v>0</v>
      </c>
      <c r="AJ43" s="1077"/>
      <c r="AK43" s="1077"/>
      <c r="AL43" s="1078">
        <f t="shared" si="17"/>
        <v>0</v>
      </c>
      <c r="AM43" s="1154">
        <f>IFERROR(AI43/AI55,0)</f>
        <v>0</v>
      </c>
      <c r="AN43" s="1155">
        <f t="shared" si="18"/>
        <v>0</v>
      </c>
      <c r="AO43" s="1078">
        <f>'Report 2'!$AJ309</f>
        <v>0</v>
      </c>
      <c r="AP43" s="1077"/>
      <c r="AQ43" s="1077"/>
      <c r="AR43" s="1078">
        <f t="shared" si="19"/>
        <v>0</v>
      </c>
      <c r="AS43" s="1154">
        <f>IFERROR(AO43/AO55,0)</f>
        <v>0</v>
      </c>
      <c r="AT43" s="1155">
        <f t="shared" si="20"/>
        <v>0</v>
      </c>
      <c r="AU43" s="1078">
        <f t="shared" si="21"/>
        <v>0</v>
      </c>
      <c r="AV43" s="1078">
        <f t="shared" si="2"/>
        <v>0</v>
      </c>
      <c r="AW43" s="1078">
        <f t="shared" si="3"/>
        <v>0</v>
      </c>
      <c r="AX43" s="1078">
        <f t="shared" si="31"/>
        <v>0</v>
      </c>
      <c r="AY43" s="1154">
        <f>IFERROR(AU43/AU55,0)</f>
        <v>0</v>
      </c>
      <c r="AZ43" s="1155">
        <f t="shared" si="32"/>
        <v>0</v>
      </c>
      <c r="BA43" s="1078">
        <f t="shared" si="22"/>
        <v>0</v>
      </c>
      <c r="BB43" s="1078">
        <f t="shared" si="4"/>
        <v>0</v>
      </c>
      <c r="BC43" s="1078">
        <f t="shared" si="5"/>
        <v>0</v>
      </c>
      <c r="BD43" s="1078">
        <f t="shared" si="23"/>
        <v>0</v>
      </c>
      <c r="BE43" s="1154">
        <f>IFERROR(BA43/BA55,0)</f>
        <v>0</v>
      </c>
      <c r="BF43" s="1155">
        <f t="shared" si="24"/>
        <v>0</v>
      </c>
      <c r="BG43" s="1078">
        <f t="shared" si="25"/>
        <v>0</v>
      </c>
      <c r="BH43" s="1078">
        <f t="shared" si="6"/>
        <v>0</v>
      </c>
      <c r="BI43" s="1078">
        <f t="shared" si="7"/>
        <v>0</v>
      </c>
      <c r="BJ43" s="1078">
        <f t="shared" si="26"/>
        <v>0</v>
      </c>
      <c r="BK43" s="1154">
        <f>IFERROR(BG43/BG55,0)</f>
        <v>0</v>
      </c>
      <c r="BL43" s="1155">
        <f t="shared" si="27"/>
        <v>0</v>
      </c>
      <c r="BM43" s="1078">
        <f t="shared" si="28"/>
        <v>0</v>
      </c>
      <c r="BN43" s="1078">
        <f t="shared" si="29"/>
        <v>0</v>
      </c>
      <c r="BO43" s="1078">
        <f t="shared" si="30"/>
        <v>0</v>
      </c>
      <c r="BP43" s="1078">
        <f t="shared" si="9"/>
        <v>0</v>
      </c>
      <c r="BQ43" s="1154">
        <f>IFERROR(BM43/BM55,0)</f>
        <v>0</v>
      </c>
      <c r="BR43" s="1155">
        <f t="shared" si="33"/>
        <v>0</v>
      </c>
    </row>
    <row r="44" spans="1:70">
      <c r="A44" s="1145"/>
      <c r="B44" s="1151">
        <f>'Report 2'!$E$40</f>
        <v>33</v>
      </c>
      <c r="C44" s="1152" t="str">
        <f>'Report 2'!$F$40</f>
        <v>Telehealth</v>
      </c>
      <c r="D44" s="1153" t="str">
        <f>'Report 2'!$G$40</f>
        <v>Report 5K</v>
      </c>
      <c r="E44" s="1078">
        <f>'Report 2'!$AJ40</f>
        <v>0</v>
      </c>
      <c r="F44" s="1077"/>
      <c r="G44" s="1077"/>
      <c r="H44" s="1078">
        <f t="shared" si="10"/>
        <v>0</v>
      </c>
      <c r="I44" s="1154">
        <f>IFERROR(E44/E55,0)</f>
        <v>0</v>
      </c>
      <c r="J44" s="1155">
        <f t="shared" si="34"/>
        <v>0</v>
      </c>
      <c r="K44" s="1078">
        <f>'Report 2'!$AJ85</f>
        <v>0</v>
      </c>
      <c r="L44" s="1077"/>
      <c r="M44" s="1077"/>
      <c r="N44" s="1078">
        <f t="shared" si="11"/>
        <v>0</v>
      </c>
      <c r="O44" s="1154">
        <f>IFERROR(K44/K55,0)</f>
        <v>0</v>
      </c>
      <c r="P44" s="1155">
        <f t="shared" si="12"/>
        <v>0</v>
      </c>
      <c r="Q44" s="1078">
        <f>'Report 2'!$AJ130</f>
        <v>0</v>
      </c>
      <c r="R44" s="1077"/>
      <c r="S44" s="1077"/>
      <c r="T44" s="1078">
        <f t="shared" si="13"/>
        <v>0</v>
      </c>
      <c r="U44" s="1154">
        <f>IFERROR(Q44/Q55,0)</f>
        <v>0</v>
      </c>
      <c r="V44" s="1155">
        <f t="shared" si="14"/>
        <v>0</v>
      </c>
      <c r="W44" s="1078">
        <f>'Report 2'!$AJ175</f>
        <v>0</v>
      </c>
      <c r="X44" s="1077"/>
      <c r="Y44" s="1077"/>
      <c r="Z44" s="1078">
        <f t="shared" si="0"/>
        <v>0</v>
      </c>
      <c r="AA44" s="1154">
        <f>IFERROR(W44/W55,0)</f>
        <v>0</v>
      </c>
      <c r="AB44" s="1155">
        <f t="shared" si="1"/>
        <v>0</v>
      </c>
      <c r="AC44" s="1078">
        <f>'Report 2'!$AJ220</f>
        <v>0</v>
      </c>
      <c r="AD44" s="1077"/>
      <c r="AE44" s="1077"/>
      <c r="AF44" s="1078">
        <f t="shared" si="15"/>
        <v>0</v>
      </c>
      <c r="AG44" s="1154">
        <f>IFERROR(AC44/AC55,0)</f>
        <v>0</v>
      </c>
      <c r="AH44" s="1155">
        <f t="shared" si="16"/>
        <v>0</v>
      </c>
      <c r="AI44" s="1078">
        <f>'Report 2'!$AJ265</f>
        <v>0</v>
      </c>
      <c r="AJ44" s="1077"/>
      <c r="AK44" s="1077"/>
      <c r="AL44" s="1078">
        <f t="shared" si="17"/>
        <v>0</v>
      </c>
      <c r="AM44" s="1154">
        <f>IFERROR(AI44/AI55,0)</f>
        <v>0</v>
      </c>
      <c r="AN44" s="1155">
        <f t="shared" si="18"/>
        <v>0</v>
      </c>
      <c r="AO44" s="1078">
        <f>'Report 2'!$AJ310</f>
        <v>0</v>
      </c>
      <c r="AP44" s="1077"/>
      <c r="AQ44" s="1077"/>
      <c r="AR44" s="1078">
        <f t="shared" si="19"/>
        <v>0</v>
      </c>
      <c r="AS44" s="1154">
        <f>IFERROR(AO44/AO55,0)</f>
        <v>0</v>
      </c>
      <c r="AT44" s="1155">
        <f t="shared" si="20"/>
        <v>0</v>
      </c>
      <c r="AU44" s="1078">
        <f t="shared" si="21"/>
        <v>0</v>
      </c>
      <c r="AV44" s="1078">
        <f t="shared" si="2"/>
        <v>0</v>
      </c>
      <c r="AW44" s="1078">
        <f t="shared" si="3"/>
        <v>0</v>
      </c>
      <c r="AX44" s="1078">
        <f t="shared" si="31"/>
        <v>0</v>
      </c>
      <c r="AY44" s="1154">
        <f>IFERROR(AU44/AU55,0)</f>
        <v>0</v>
      </c>
      <c r="AZ44" s="1155">
        <f t="shared" si="32"/>
        <v>0</v>
      </c>
      <c r="BA44" s="1078">
        <f t="shared" si="22"/>
        <v>0</v>
      </c>
      <c r="BB44" s="1078">
        <f t="shared" si="4"/>
        <v>0</v>
      </c>
      <c r="BC44" s="1078">
        <f t="shared" si="5"/>
        <v>0</v>
      </c>
      <c r="BD44" s="1078">
        <f t="shared" si="23"/>
        <v>0</v>
      </c>
      <c r="BE44" s="1154">
        <f>IFERROR(BA44/BA55,0)</f>
        <v>0</v>
      </c>
      <c r="BF44" s="1155">
        <f t="shared" si="24"/>
        <v>0</v>
      </c>
      <c r="BG44" s="1078">
        <f t="shared" si="25"/>
        <v>0</v>
      </c>
      <c r="BH44" s="1078">
        <f t="shared" si="6"/>
        <v>0</v>
      </c>
      <c r="BI44" s="1078">
        <f t="shared" si="7"/>
        <v>0</v>
      </c>
      <c r="BJ44" s="1078">
        <f t="shared" si="26"/>
        <v>0</v>
      </c>
      <c r="BK44" s="1154">
        <f>IFERROR(BG44/BG55,0)</f>
        <v>0</v>
      </c>
      <c r="BL44" s="1155">
        <f t="shared" si="27"/>
        <v>0</v>
      </c>
      <c r="BM44" s="1078">
        <f t="shared" si="28"/>
        <v>0</v>
      </c>
      <c r="BN44" s="1078">
        <f t="shared" si="29"/>
        <v>0</v>
      </c>
      <c r="BO44" s="1078">
        <f t="shared" si="30"/>
        <v>0</v>
      </c>
      <c r="BP44" s="1078">
        <f t="shared" si="9"/>
        <v>0</v>
      </c>
      <c r="BQ44" s="1154">
        <f>IFERROR(BM44/BM55,0)</f>
        <v>0</v>
      </c>
      <c r="BR44" s="1155">
        <f t="shared" si="33"/>
        <v>0</v>
      </c>
    </row>
    <row r="45" spans="1:70">
      <c r="A45" s="1145"/>
      <c r="B45" s="1151">
        <f>'Report 2'!$E$41</f>
        <v>34</v>
      </c>
      <c r="C45" s="1152" t="str">
        <f>'Report 2'!$F$41</f>
        <v>Comprehensive Community Support Services (CCSS)</v>
      </c>
      <c r="D45" s="1153" t="str">
        <f>'Report 2'!$G$41</f>
        <v>Report 5M</v>
      </c>
      <c r="E45" s="1078">
        <f>'Report 2'!$AJ41</f>
        <v>0</v>
      </c>
      <c r="F45" s="1077"/>
      <c r="G45" s="1077"/>
      <c r="H45" s="1078">
        <f t="shared" si="10"/>
        <v>0</v>
      </c>
      <c r="I45" s="1154">
        <f>IFERROR(E45/E55,0)</f>
        <v>0</v>
      </c>
      <c r="J45" s="1155">
        <f t="shared" si="34"/>
        <v>0</v>
      </c>
      <c r="K45" s="1078">
        <f>'Report 2'!$AJ86</f>
        <v>0</v>
      </c>
      <c r="L45" s="1077"/>
      <c r="M45" s="1077"/>
      <c r="N45" s="1078">
        <f t="shared" si="11"/>
        <v>0</v>
      </c>
      <c r="O45" s="1154">
        <f>IFERROR(K45/K55,0)</f>
        <v>0</v>
      </c>
      <c r="P45" s="1155">
        <f t="shared" si="12"/>
        <v>0</v>
      </c>
      <c r="Q45" s="1078">
        <f>'Report 2'!$AJ131</f>
        <v>0</v>
      </c>
      <c r="R45" s="1077"/>
      <c r="S45" s="1077"/>
      <c r="T45" s="1078">
        <f t="shared" si="13"/>
        <v>0</v>
      </c>
      <c r="U45" s="1154">
        <f>IFERROR(Q45/Q55,0)</f>
        <v>0</v>
      </c>
      <c r="V45" s="1155">
        <f t="shared" si="14"/>
        <v>0</v>
      </c>
      <c r="W45" s="1078">
        <f>'Report 2'!$AJ176</f>
        <v>0</v>
      </c>
      <c r="X45" s="1077"/>
      <c r="Y45" s="1077"/>
      <c r="Z45" s="1078">
        <f t="shared" si="0"/>
        <v>0</v>
      </c>
      <c r="AA45" s="1154">
        <f>IFERROR(W45/W55,0)</f>
        <v>0</v>
      </c>
      <c r="AB45" s="1155">
        <f t="shared" si="1"/>
        <v>0</v>
      </c>
      <c r="AC45" s="1078">
        <f>'Report 2'!$AJ221</f>
        <v>0</v>
      </c>
      <c r="AD45" s="1077"/>
      <c r="AE45" s="1077"/>
      <c r="AF45" s="1078">
        <f t="shared" si="15"/>
        <v>0</v>
      </c>
      <c r="AG45" s="1154">
        <f>IFERROR(AC45/AC55,0)</f>
        <v>0</v>
      </c>
      <c r="AH45" s="1155">
        <f t="shared" si="16"/>
        <v>0</v>
      </c>
      <c r="AI45" s="1078">
        <f>'Report 2'!$AJ266</f>
        <v>0</v>
      </c>
      <c r="AJ45" s="1077"/>
      <c r="AK45" s="1077"/>
      <c r="AL45" s="1078">
        <f t="shared" si="17"/>
        <v>0</v>
      </c>
      <c r="AM45" s="1154">
        <f>IFERROR(AI45/AI55,0)</f>
        <v>0</v>
      </c>
      <c r="AN45" s="1155">
        <f t="shared" si="18"/>
        <v>0</v>
      </c>
      <c r="AO45" s="1078">
        <f>'Report 2'!$AJ311</f>
        <v>0</v>
      </c>
      <c r="AP45" s="1077"/>
      <c r="AQ45" s="1077"/>
      <c r="AR45" s="1078">
        <f t="shared" si="19"/>
        <v>0</v>
      </c>
      <c r="AS45" s="1154">
        <f>IFERROR(AO45/AO55,0)</f>
        <v>0</v>
      </c>
      <c r="AT45" s="1155">
        <f t="shared" si="20"/>
        <v>0</v>
      </c>
      <c r="AU45" s="1078">
        <f t="shared" si="21"/>
        <v>0</v>
      </c>
      <c r="AV45" s="1078">
        <f t="shared" si="2"/>
        <v>0</v>
      </c>
      <c r="AW45" s="1078">
        <f t="shared" si="3"/>
        <v>0</v>
      </c>
      <c r="AX45" s="1078">
        <f t="shared" si="31"/>
        <v>0</v>
      </c>
      <c r="AY45" s="1154">
        <f>IFERROR(AU45/AU55,0)</f>
        <v>0</v>
      </c>
      <c r="AZ45" s="1155">
        <f t="shared" si="32"/>
        <v>0</v>
      </c>
      <c r="BA45" s="1078">
        <f t="shared" si="22"/>
        <v>0</v>
      </c>
      <c r="BB45" s="1078">
        <f t="shared" si="4"/>
        <v>0</v>
      </c>
      <c r="BC45" s="1078">
        <f t="shared" si="5"/>
        <v>0</v>
      </c>
      <c r="BD45" s="1078">
        <f t="shared" si="23"/>
        <v>0</v>
      </c>
      <c r="BE45" s="1154">
        <f>IFERROR(BA45/BA55,0)</f>
        <v>0</v>
      </c>
      <c r="BF45" s="1155">
        <f t="shared" si="24"/>
        <v>0</v>
      </c>
      <c r="BG45" s="1078">
        <f t="shared" si="25"/>
        <v>0</v>
      </c>
      <c r="BH45" s="1078">
        <f t="shared" si="6"/>
        <v>0</v>
      </c>
      <c r="BI45" s="1078">
        <f t="shared" si="7"/>
        <v>0</v>
      </c>
      <c r="BJ45" s="1078">
        <f t="shared" si="26"/>
        <v>0</v>
      </c>
      <c r="BK45" s="1154">
        <f>IFERROR(BG45/BG55,0)</f>
        <v>0</v>
      </c>
      <c r="BL45" s="1155">
        <f t="shared" si="27"/>
        <v>0</v>
      </c>
      <c r="BM45" s="1078">
        <f t="shared" si="28"/>
        <v>0</v>
      </c>
      <c r="BN45" s="1078">
        <f t="shared" si="29"/>
        <v>0</v>
      </c>
      <c r="BO45" s="1078">
        <f t="shared" si="30"/>
        <v>0</v>
      </c>
      <c r="BP45" s="1078">
        <f t="shared" si="9"/>
        <v>0</v>
      </c>
      <c r="BQ45" s="1154">
        <f>IFERROR(BM45/BM55,0)</f>
        <v>0</v>
      </c>
      <c r="BR45" s="1155">
        <f t="shared" si="33"/>
        <v>0</v>
      </c>
    </row>
    <row r="46" spans="1:70">
      <c r="A46" s="1145"/>
      <c r="B46" s="1151">
        <f>'Report 2'!$E$42</f>
        <v>35</v>
      </c>
      <c r="C46" s="1152" t="str">
        <f>'Report 2'!$F$42</f>
        <v>Rural Health Clinics</v>
      </c>
      <c r="D46" s="1153" t="str">
        <f>'Report 2'!$G$42</f>
        <v>Report 5H</v>
      </c>
      <c r="E46" s="1078">
        <f>'Report 2'!$AJ42</f>
        <v>0</v>
      </c>
      <c r="F46" s="1077"/>
      <c r="G46" s="1077"/>
      <c r="H46" s="1078">
        <f t="shared" si="10"/>
        <v>0</v>
      </c>
      <c r="I46" s="1154">
        <f>IFERROR(E46/E55,0)</f>
        <v>0</v>
      </c>
      <c r="J46" s="1155">
        <f t="shared" si="34"/>
        <v>0</v>
      </c>
      <c r="K46" s="1078">
        <f>'Report 2'!$AJ87</f>
        <v>0</v>
      </c>
      <c r="L46" s="1077"/>
      <c r="M46" s="1077"/>
      <c r="N46" s="1078">
        <f t="shared" si="11"/>
        <v>0</v>
      </c>
      <c r="O46" s="1154">
        <f>IFERROR(K46/K55,0)</f>
        <v>0</v>
      </c>
      <c r="P46" s="1155">
        <f t="shared" si="12"/>
        <v>0</v>
      </c>
      <c r="Q46" s="1078">
        <f>'Report 2'!$AJ132</f>
        <v>0</v>
      </c>
      <c r="R46" s="1077"/>
      <c r="S46" s="1077"/>
      <c r="T46" s="1078">
        <f t="shared" si="13"/>
        <v>0</v>
      </c>
      <c r="U46" s="1154">
        <f>IFERROR(Q46/Q55,0)</f>
        <v>0</v>
      </c>
      <c r="V46" s="1155">
        <f t="shared" si="14"/>
        <v>0</v>
      </c>
      <c r="W46" s="1078">
        <f>'Report 2'!$AJ177</f>
        <v>0</v>
      </c>
      <c r="X46" s="1077"/>
      <c r="Y46" s="1077"/>
      <c r="Z46" s="1078">
        <f t="shared" si="0"/>
        <v>0</v>
      </c>
      <c r="AA46" s="1154">
        <f>IFERROR(W46/W55,0)</f>
        <v>0</v>
      </c>
      <c r="AB46" s="1155">
        <f t="shared" si="1"/>
        <v>0</v>
      </c>
      <c r="AC46" s="1078">
        <f>'Report 2'!$AJ222</f>
        <v>0</v>
      </c>
      <c r="AD46" s="1077"/>
      <c r="AE46" s="1077"/>
      <c r="AF46" s="1078">
        <f t="shared" si="15"/>
        <v>0</v>
      </c>
      <c r="AG46" s="1154">
        <f>IFERROR(AC46/AC55,0)</f>
        <v>0</v>
      </c>
      <c r="AH46" s="1155">
        <f t="shared" si="16"/>
        <v>0</v>
      </c>
      <c r="AI46" s="1078">
        <f>'Report 2'!$AJ267</f>
        <v>0</v>
      </c>
      <c r="AJ46" s="1077"/>
      <c r="AK46" s="1077"/>
      <c r="AL46" s="1078">
        <f t="shared" si="17"/>
        <v>0</v>
      </c>
      <c r="AM46" s="1154">
        <f>IFERROR(AI46/AI55,0)</f>
        <v>0</v>
      </c>
      <c r="AN46" s="1155">
        <f t="shared" si="18"/>
        <v>0</v>
      </c>
      <c r="AO46" s="1078">
        <f>'Report 2'!$AJ312</f>
        <v>0</v>
      </c>
      <c r="AP46" s="1077"/>
      <c r="AQ46" s="1077"/>
      <c r="AR46" s="1078">
        <f t="shared" si="19"/>
        <v>0</v>
      </c>
      <c r="AS46" s="1154">
        <f>IFERROR(AO46/AO55,0)</f>
        <v>0</v>
      </c>
      <c r="AT46" s="1155">
        <f t="shared" si="20"/>
        <v>0</v>
      </c>
      <c r="AU46" s="1078">
        <f t="shared" si="21"/>
        <v>0</v>
      </c>
      <c r="AV46" s="1078">
        <f t="shared" si="2"/>
        <v>0</v>
      </c>
      <c r="AW46" s="1078">
        <f t="shared" si="3"/>
        <v>0</v>
      </c>
      <c r="AX46" s="1078">
        <f t="shared" si="31"/>
        <v>0</v>
      </c>
      <c r="AY46" s="1154">
        <f>IFERROR(AU46/AU55,0)</f>
        <v>0</v>
      </c>
      <c r="AZ46" s="1155">
        <f t="shared" si="32"/>
        <v>0</v>
      </c>
      <c r="BA46" s="1078">
        <f t="shared" si="22"/>
        <v>0</v>
      </c>
      <c r="BB46" s="1078">
        <f t="shared" si="4"/>
        <v>0</v>
      </c>
      <c r="BC46" s="1078">
        <f t="shared" si="5"/>
        <v>0</v>
      </c>
      <c r="BD46" s="1078">
        <f t="shared" si="23"/>
        <v>0</v>
      </c>
      <c r="BE46" s="1154">
        <f>IFERROR(BA46/BA55,0)</f>
        <v>0</v>
      </c>
      <c r="BF46" s="1155">
        <f t="shared" si="24"/>
        <v>0</v>
      </c>
      <c r="BG46" s="1078">
        <f t="shared" si="25"/>
        <v>0</v>
      </c>
      <c r="BH46" s="1078">
        <f t="shared" si="6"/>
        <v>0</v>
      </c>
      <c r="BI46" s="1078">
        <f t="shared" si="7"/>
        <v>0</v>
      </c>
      <c r="BJ46" s="1078">
        <f t="shared" si="26"/>
        <v>0</v>
      </c>
      <c r="BK46" s="1154">
        <f>IFERROR(BG46/BG55,0)</f>
        <v>0</v>
      </c>
      <c r="BL46" s="1155">
        <f t="shared" si="27"/>
        <v>0</v>
      </c>
      <c r="BM46" s="1078">
        <f t="shared" si="28"/>
        <v>0</v>
      </c>
      <c r="BN46" s="1078">
        <f t="shared" si="29"/>
        <v>0</v>
      </c>
      <c r="BO46" s="1078">
        <f t="shared" si="30"/>
        <v>0</v>
      </c>
      <c r="BP46" s="1078">
        <f t="shared" si="9"/>
        <v>0</v>
      </c>
      <c r="BQ46" s="1154">
        <f>IFERROR(BM46/BM55,0)</f>
        <v>0</v>
      </c>
      <c r="BR46" s="1155">
        <f t="shared" si="33"/>
        <v>0</v>
      </c>
    </row>
    <row r="47" spans="1:70">
      <c r="A47" s="1145"/>
      <c r="B47" s="1151">
        <f>'Report 2'!$E$43</f>
        <v>36</v>
      </c>
      <c r="C47" s="1152" t="str">
        <f>'Report 2'!$F$43</f>
        <v>Federally Qualified Health Centers (FQHC's)</v>
      </c>
      <c r="D47" s="1153" t="str">
        <f>'Report 2'!$G$43</f>
        <v>Report 5H</v>
      </c>
      <c r="E47" s="1078">
        <f>'Report 2'!$AJ43</f>
        <v>0</v>
      </c>
      <c r="F47" s="1077"/>
      <c r="G47" s="1077"/>
      <c r="H47" s="1078">
        <f t="shared" si="10"/>
        <v>0</v>
      </c>
      <c r="I47" s="1154">
        <f>IFERROR(E47/E55,0)</f>
        <v>0</v>
      </c>
      <c r="J47" s="1155">
        <f t="shared" si="34"/>
        <v>0</v>
      </c>
      <c r="K47" s="1078">
        <f>'Report 2'!$AJ88</f>
        <v>0</v>
      </c>
      <c r="L47" s="1077"/>
      <c r="M47" s="1077"/>
      <c r="N47" s="1078">
        <f t="shared" si="11"/>
        <v>0</v>
      </c>
      <c r="O47" s="1154">
        <f>IFERROR(K47/K55,0)</f>
        <v>0</v>
      </c>
      <c r="P47" s="1155">
        <f t="shared" si="12"/>
        <v>0</v>
      </c>
      <c r="Q47" s="1078">
        <f>'Report 2'!$AJ133</f>
        <v>0</v>
      </c>
      <c r="R47" s="1077"/>
      <c r="S47" s="1077"/>
      <c r="T47" s="1078">
        <f t="shared" si="13"/>
        <v>0</v>
      </c>
      <c r="U47" s="1154">
        <f>IFERROR(Q47/Q55,0)</f>
        <v>0</v>
      </c>
      <c r="V47" s="1155">
        <f t="shared" si="14"/>
        <v>0</v>
      </c>
      <c r="W47" s="1078">
        <f>'Report 2'!$AJ178</f>
        <v>0</v>
      </c>
      <c r="X47" s="1077"/>
      <c r="Y47" s="1077"/>
      <c r="Z47" s="1078">
        <f t="shared" si="0"/>
        <v>0</v>
      </c>
      <c r="AA47" s="1154">
        <f>IFERROR(W47/W55,0)</f>
        <v>0</v>
      </c>
      <c r="AB47" s="1155">
        <f t="shared" si="1"/>
        <v>0</v>
      </c>
      <c r="AC47" s="1078">
        <f>'Report 2'!$AJ223</f>
        <v>0</v>
      </c>
      <c r="AD47" s="1077"/>
      <c r="AE47" s="1077"/>
      <c r="AF47" s="1078">
        <f t="shared" si="15"/>
        <v>0</v>
      </c>
      <c r="AG47" s="1154">
        <f>IFERROR(AC47/AC55,0)</f>
        <v>0</v>
      </c>
      <c r="AH47" s="1155">
        <f t="shared" si="16"/>
        <v>0</v>
      </c>
      <c r="AI47" s="1078">
        <f>'Report 2'!$AJ268</f>
        <v>0</v>
      </c>
      <c r="AJ47" s="1077"/>
      <c r="AK47" s="1077"/>
      <c r="AL47" s="1078">
        <f t="shared" si="17"/>
        <v>0</v>
      </c>
      <c r="AM47" s="1154">
        <f>IFERROR(AI47/AI55,0)</f>
        <v>0</v>
      </c>
      <c r="AN47" s="1155">
        <f t="shared" si="18"/>
        <v>0</v>
      </c>
      <c r="AO47" s="1078">
        <f>'Report 2'!$AJ313</f>
        <v>0</v>
      </c>
      <c r="AP47" s="1077"/>
      <c r="AQ47" s="1077"/>
      <c r="AR47" s="1078">
        <f t="shared" si="19"/>
        <v>0</v>
      </c>
      <c r="AS47" s="1154">
        <f>IFERROR(AO47/AO55,0)</f>
        <v>0</v>
      </c>
      <c r="AT47" s="1155">
        <f t="shared" si="20"/>
        <v>0</v>
      </c>
      <c r="AU47" s="1078">
        <f t="shared" si="21"/>
        <v>0</v>
      </c>
      <c r="AV47" s="1078">
        <f t="shared" si="2"/>
        <v>0</v>
      </c>
      <c r="AW47" s="1078">
        <f t="shared" si="3"/>
        <v>0</v>
      </c>
      <c r="AX47" s="1078">
        <f t="shared" si="31"/>
        <v>0</v>
      </c>
      <c r="AY47" s="1154">
        <f>IFERROR(AU47/AU55,0)</f>
        <v>0</v>
      </c>
      <c r="AZ47" s="1155">
        <f t="shared" si="32"/>
        <v>0</v>
      </c>
      <c r="BA47" s="1078">
        <f t="shared" si="22"/>
        <v>0</v>
      </c>
      <c r="BB47" s="1078">
        <f t="shared" si="4"/>
        <v>0</v>
      </c>
      <c r="BC47" s="1078">
        <f t="shared" si="5"/>
        <v>0</v>
      </c>
      <c r="BD47" s="1078">
        <f t="shared" si="23"/>
        <v>0</v>
      </c>
      <c r="BE47" s="1154">
        <f>IFERROR(BA47/BA55,0)</f>
        <v>0</v>
      </c>
      <c r="BF47" s="1155">
        <f t="shared" si="24"/>
        <v>0</v>
      </c>
      <c r="BG47" s="1078">
        <f t="shared" si="25"/>
        <v>0</v>
      </c>
      <c r="BH47" s="1078">
        <f t="shared" si="6"/>
        <v>0</v>
      </c>
      <c r="BI47" s="1078">
        <f t="shared" si="7"/>
        <v>0</v>
      </c>
      <c r="BJ47" s="1078">
        <f t="shared" si="26"/>
        <v>0</v>
      </c>
      <c r="BK47" s="1154">
        <f>IFERROR(BG47/BG55,0)</f>
        <v>0</v>
      </c>
      <c r="BL47" s="1155">
        <f t="shared" si="27"/>
        <v>0</v>
      </c>
      <c r="BM47" s="1078">
        <f t="shared" si="28"/>
        <v>0</v>
      </c>
      <c r="BN47" s="1078">
        <f t="shared" si="29"/>
        <v>0</v>
      </c>
      <c r="BO47" s="1078">
        <f t="shared" si="30"/>
        <v>0</v>
      </c>
      <c r="BP47" s="1078">
        <f t="shared" si="9"/>
        <v>0</v>
      </c>
      <c r="BQ47" s="1154">
        <f>IFERROR(BM47/BM55,0)</f>
        <v>0</v>
      </c>
      <c r="BR47" s="1155">
        <f t="shared" si="33"/>
        <v>0</v>
      </c>
    </row>
    <row r="48" spans="1:70">
      <c r="A48" s="1145"/>
      <c r="B48" s="1151">
        <f>'Report 2'!$E$44</f>
        <v>37</v>
      </c>
      <c r="C48" s="1152" t="str">
        <f>'Report 2'!$F$44</f>
        <v>Other Residential</v>
      </c>
      <c r="D48" s="1153" t="str">
        <f>'Report 2'!$G$44</f>
        <v>Report 5I</v>
      </c>
      <c r="E48" s="1078">
        <f>'Report 2'!$AJ44</f>
        <v>0</v>
      </c>
      <c r="F48" s="1077"/>
      <c r="G48" s="1077"/>
      <c r="H48" s="1078">
        <f t="shared" si="10"/>
        <v>0</v>
      </c>
      <c r="I48" s="1154">
        <f>IFERROR(E48/E55,0)</f>
        <v>0</v>
      </c>
      <c r="J48" s="1155">
        <f t="shared" si="34"/>
        <v>0</v>
      </c>
      <c r="K48" s="1078">
        <f>'Report 2'!$AJ89</f>
        <v>0</v>
      </c>
      <c r="L48" s="1077"/>
      <c r="M48" s="1077"/>
      <c r="N48" s="1078">
        <f t="shared" si="11"/>
        <v>0</v>
      </c>
      <c r="O48" s="1154">
        <f>IFERROR(K48/K55,0)</f>
        <v>0</v>
      </c>
      <c r="P48" s="1155">
        <f t="shared" si="12"/>
        <v>0</v>
      </c>
      <c r="Q48" s="1078">
        <f>'Report 2'!$AJ134</f>
        <v>0</v>
      </c>
      <c r="R48" s="1077"/>
      <c r="S48" s="1077"/>
      <c r="T48" s="1078">
        <f t="shared" si="13"/>
        <v>0</v>
      </c>
      <c r="U48" s="1154">
        <f>IFERROR(Q48/Q55,0)</f>
        <v>0</v>
      </c>
      <c r="V48" s="1155">
        <f t="shared" si="14"/>
        <v>0</v>
      </c>
      <c r="W48" s="1078">
        <f>'Report 2'!$AJ179</f>
        <v>0</v>
      </c>
      <c r="X48" s="1077"/>
      <c r="Y48" s="1077"/>
      <c r="Z48" s="1078">
        <f t="shared" si="0"/>
        <v>0</v>
      </c>
      <c r="AA48" s="1154">
        <f>IFERROR(W48/W55,0)</f>
        <v>0</v>
      </c>
      <c r="AB48" s="1155">
        <f t="shared" si="1"/>
        <v>0</v>
      </c>
      <c r="AC48" s="1078">
        <f>'Report 2'!$AJ224</f>
        <v>0</v>
      </c>
      <c r="AD48" s="1077"/>
      <c r="AE48" s="1077"/>
      <c r="AF48" s="1078">
        <f t="shared" si="15"/>
        <v>0</v>
      </c>
      <c r="AG48" s="1154">
        <f>IFERROR(AC48/AC55,0)</f>
        <v>0</v>
      </c>
      <c r="AH48" s="1155">
        <f t="shared" si="16"/>
        <v>0</v>
      </c>
      <c r="AI48" s="1078">
        <f>'Report 2'!$AJ269</f>
        <v>0</v>
      </c>
      <c r="AJ48" s="1077"/>
      <c r="AK48" s="1077"/>
      <c r="AL48" s="1078">
        <f t="shared" si="17"/>
        <v>0</v>
      </c>
      <c r="AM48" s="1154">
        <f>IFERROR(AI48/AI55,0)</f>
        <v>0</v>
      </c>
      <c r="AN48" s="1155">
        <f t="shared" si="18"/>
        <v>0</v>
      </c>
      <c r="AO48" s="1078">
        <f>'Report 2'!$AJ314</f>
        <v>0</v>
      </c>
      <c r="AP48" s="1077"/>
      <c r="AQ48" s="1077"/>
      <c r="AR48" s="1078">
        <f t="shared" si="19"/>
        <v>0</v>
      </c>
      <c r="AS48" s="1154">
        <f>IFERROR(AO48/AO55,0)</f>
        <v>0</v>
      </c>
      <c r="AT48" s="1155">
        <f t="shared" si="20"/>
        <v>0</v>
      </c>
      <c r="AU48" s="1078">
        <f t="shared" si="21"/>
        <v>0</v>
      </c>
      <c r="AV48" s="1078">
        <f t="shared" si="2"/>
        <v>0</v>
      </c>
      <c r="AW48" s="1078">
        <f t="shared" si="3"/>
        <v>0</v>
      </c>
      <c r="AX48" s="1078">
        <f t="shared" si="31"/>
        <v>0</v>
      </c>
      <c r="AY48" s="1154">
        <f>IFERROR(AU48/AU55,0)</f>
        <v>0</v>
      </c>
      <c r="AZ48" s="1155">
        <f t="shared" si="32"/>
        <v>0</v>
      </c>
      <c r="BA48" s="1078">
        <f t="shared" si="22"/>
        <v>0</v>
      </c>
      <c r="BB48" s="1078">
        <f t="shared" si="4"/>
        <v>0</v>
      </c>
      <c r="BC48" s="1078">
        <f t="shared" si="5"/>
        <v>0</v>
      </c>
      <c r="BD48" s="1078">
        <f t="shared" si="23"/>
        <v>0</v>
      </c>
      <c r="BE48" s="1154">
        <f>IFERROR(BA48/BA55,0)</f>
        <v>0</v>
      </c>
      <c r="BF48" s="1155">
        <f t="shared" si="24"/>
        <v>0</v>
      </c>
      <c r="BG48" s="1078">
        <f t="shared" si="25"/>
        <v>0</v>
      </c>
      <c r="BH48" s="1078">
        <f t="shared" si="6"/>
        <v>0</v>
      </c>
      <c r="BI48" s="1078">
        <f t="shared" si="7"/>
        <v>0</v>
      </c>
      <c r="BJ48" s="1078">
        <f t="shared" si="26"/>
        <v>0</v>
      </c>
      <c r="BK48" s="1154">
        <f>IFERROR(BG48/BG55,0)</f>
        <v>0</v>
      </c>
      <c r="BL48" s="1155">
        <f t="shared" si="27"/>
        <v>0</v>
      </c>
      <c r="BM48" s="1078">
        <f t="shared" si="28"/>
        <v>0</v>
      </c>
      <c r="BN48" s="1078">
        <f t="shared" si="29"/>
        <v>0</v>
      </c>
      <c r="BO48" s="1078">
        <f t="shared" si="30"/>
        <v>0</v>
      </c>
      <c r="BP48" s="1078">
        <f t="shared" si="9"/>
        <v>0</v>
      </c>
      <c r="BQ48" s="1154">
        <f>IFERROR(BM48/BM55,0)</f>
        <v>0</v>
      </c>
      <c r="BR48" s="1155">
        <f t="shared" si="33"/>
        <v>0</v>
      </c>
    </row>
    <row r="49" spans="1:70">
      <c r="A49" s="1145"/>
      <c r="B49" s="1151">
        <f>'Report 2'!$E$45</f>
        <v>38</v>
      </c>
      <c r="C49" s="1152" t="str">
        <f>'Report 2'!$F$45</f>
        <v>Other Professional BH Services</v>
      </c>
      <c r="D49" s="1153" t="str">
        <f>'Report 2'!$G$45</f>
        <v>Report 5K</v>
      </c>
      <c r="E49" s="1078">
        <f>'Report 2'!$AJ45</f>
        <v>0</v>
      </c>
      <c r="F49" s="1077"/>
      <c r="G49" s="1077"/>
      <c r="H49" s="1078">
        <f t="shared" si="10"/>
        <v>0</v>
      </c>
      <c r="I49" s="1154">
        <f>IFERROR(E49/E55,0)</f>
        <v>0</v>
      </c>
      <c r="J49" s="1155">
        <f t="shared" si="34"/>
        <v>0</v>
      </c>
      <c r="K49" s="1078">
        <f>'Report 2'!$AJ90</f>
        <v>0</v>
      </c>
      <c r="L49" s="1077"/>
      <c r="M49" s="1077"/>
      <c r="N49" s="1078">
        <f t="shared" si="11"/>
        <v>0</v>
      </c>
      <c r="O49" s="1154">
        <f>IFERROR(K49/K55,0)</f>
        <v>0</v>
      </c>
      <c r="P49" s="1155">
        <f t="shared" si="12"/>
        <v>0</v>
      </c>
      <c r="Q49" s="1078">
        <f>'Report 2'!$AJ135</f>
        <v>0</v>
      </c>
      <c r="R49" s="1077"/>
      <c r="S49" s="1077"/>
      <c r="T49" s="1078">
        <f t="shared" si="13"/>
        <v>0</v>
      </c>
      <c r="U49" s="1154">
        <f>IFERROR(Q49/Q55,0)</f>
        <v>0</v>
      </c>
      <c r="V49" s="1155">
        <f t="shared" si="14"/>
        <v>0</v>
      </c>
      <c r="W49" s="1078">
        <f>'Report 2'!$AJ180</f>
        <v>0</v>
      </c>
      <c r="X49" s="1077"/>
      <c r="Y49" s="1077"/>
      <c r="Z49" s="1078">
        <f t="shared" si="0"/>
        <v>0</v>
      </c>
      <c r="AA49" s="1154">
        <f>IFERROR(W49/W55,0)</f>
        <v>0</v>
      </c>
      <c r="AB49" s="1155">
        <f t="shared" si="1"/>
        <v>0</v>
      </c>
      <c r="AC49" s="1078">
        <f>'Report 2'!$AJ225</f>
        <v>0</v>
      </c>
      <c r="AD49" s="1077"/>
      <c r="AE49" s="1077"/>
      <c r="AF49" s="1078">
        <f t="shared" si="15"/>
        <v>0</v>
      </c>
      <c r="AG49" s="1154">
        <f>IFERROR(AC49/AC55,0)</f>
        <v>0</v>
      </c>
      <c r="AH49" s="1155">
        <f t="shared" si="16"/>
        <v>0</v>
      </c>
      <c r="AI49" s="1078">
        <f>'Report 2'!$AJ270</f>
        <v>0</v>
      </c>
      <c r="AJ49" s="1077"/>
      <c r="AK49" s="1077"/>
      <c r="AL49" s="1078">
        <f t="shared" si="17"/>
        <v>0</v>
      </c>
      <c r="AM49" s="1154">
        <f>IFERROR(AI49/AI55,0)</f>
        <v>0</v>
      </c>
      <c r="AN49" s="1155">
        <f t="shared" si="18"/>
        <v>0</v>
      </c>
      <c r="AO49" s="1078">
        <f>'Report 2'!$AJ315</f>
        <v>0</v>
      </c>
      <c r="AP49" s="1077"/>
      <c r="AQ49" s="1077"/>
      <c r="AR49" s="1078">
        <f t="shared" si="19"/>
        <v>0</v>
      </c>
      <c r="AS49" s="1154">
        <f>IFERROR(AO49/AO55,0)</f>
        <v>0</v>
      </c>
      <c r="AT49" s="1155">
        <f t="shared" si="20"/>
        <v>0</v>
      </c>
      <c r="AU49" s="1078">
        <f t="shared" si="21"/>
        <v>0</v>
      </c>
      <c r="AV49" s="1078">
        <f t="shared" si="2"/>
        <v>0</v>
      </c>
      <c r="AW49" s="1078">
        <f t="shared" si="3"/>
        <v>0</v>
      </c>
      <c r="AX49" s="1078">
        <f t="shared" si="31"/>
        <v>0</v>
      </c>
      <c r="AY49" s="1154">
        <f>IFERROR(AU49/AU55,0)</f>
        <v>0</v>
      </c>
      <c r="AZ49" s="1155">
        <f t="shared" si="32"/>
        <v>0</v>
      </c>
      <c r="BA49" s="1078">
        <f t="shared" si="22"/>
        <v>0</v>
      </c>
      <c r="BB49" s="1078">
        <f t="shared" si="4"/>
        <v>0</v>
      </c>
      <c r="BC49" s="1078">
        <f t="shared" si="5"/>
        <v>0</v>
      </c>
      <c r="BD49" s="1078">
        <f t="shared" si="23"/>
        <v>0</v>
      </c>
      <c r="BE49" s="1154">
        <f>IFERROR(BA49/BA55,0)</f>
        <v>0</v>
      </c>
      <c r="BF49" s="1155">
        <f t="shared" si="24"/>
        <v>0</v>
      </c>
      <c r="BG49" s="1078">
        <f t="shared" si="25"/>
        <v>0</v>
      </c>
      <c r="BH49" s="1078">
        <f t="shared" si="6"/>
        <v>0</v>
      </c>
      <c r="BI49" s="1078">
        <f t="shared" si="7"/>
        <v>0</v>
      </c>
      <c r="BJ49" s="1078">
        <f t="shared" si="26"/>
        <v>0</v>
      </c>
      <c r="BK49" s="1154">
        <f>IFERROR(BG49/BG55,0)</f>
        <v>0</v>
      </c>
      <c r="BL49" s="1155">
        <f t="shared" si="27"/>
        <v>0</v>
      </c>
      <c r="BM49" s="1078">
        <f t="shared" si="28"/>
        <v>0</v>
      </c>
      <c r="BN49" s="1078">
        <f t="shared" si="29"/>
        <v>0</v>
      </c>
      <c r="BO49" s="1078">
        <f t="shared" si="30"/>
        <v>0</v>
      </c>
      <c r="BP49" s="1078">
        <f t="shared" si="9"/>
        <v>0</v>
      </c>
      <c r="BQ49" s="1154">
        <f>IFERROR(BM49/BM55,0)</f>
        <v>0</v>
      </c>
      <c r="BR49" s="1155">
        <f t="shared" si="33"/>
        <v>0</v>
      </c>
    </row>
    <row r="50" spans="1:70">
      <c r="A50" s="1145"/>
      <c r="B50" s="1151">
        <f>'Report 2'!$E$46</f>
        <v>39</v>
      </c>
      <c r="C50" s="1152" t="str">
        <f>'Report 2'!$F$46</f>
        <v>Respite Services</v>
      </c>
      <c r="D50" s="1153" t="str">
        <f>'Report 2'!$G$46</f>
        <v>Report 5K</v>
      </c>
      <c r="E50" s="1078">
        <f>'Report 2'!$AJ46</f>
        <v>0</v>
      </c>
      <c r="F50" s="1077"/>
      <c r="G50" s="1077"/>
      <c r="H50" s="1078">
        <f t="shared" si="10"/>
        <v>0</v>
      </c>
      <c r="I50" s="1154">
        <f>IFERROR(E50/E55,0)</f>
        <v>0</v>
      </c>
      <c r="J50" s="1155">
        <f t="shared" si="34"/>
        <v>0</v>
      </c>
      <c r="K50" s="1078">
        <f>'Report 2'!$AJ91</f>
        <v>0</v>
      </c>
      <c r="L50" s="1077"/>
      <c r="M50" s="1077"/>
      <c r="N50" s="1078">
        <f t="shared" si="11"/>
        <v>0</v>
      </c>
      <c r="O50" s="1154">
        <f>IFERROR(K50/K55,0)</f>
        <v>0</v>
      </c>
      <c r="P50" s="1155">
        <f t="shared" si="12"/>
        <v>0</v>
      </c>
      <c r="Q50" s="1078">
        <f>'Report 2'!$AJ136</f>
        <v>0</v>
      </c>
      <c r="R50" s="1077"/>
      <c r="S50" s="1077"/>
      <c r="T50" s="1078">
        <f t="shared" si="13"/>
        <v>0</v>
      </c>
      <c r="U50" s="1154">
        <f>IFERROR(Q50/Q55,0)</f>
        <v>0</v>
      </c>
      <c r="V50" s="1155">
        <f t="shared" si="14"/>
        <v>0</v>
      </c>
      <c r="W50" s="1078">
        <f>'Report 2'!$AJ181</f>
        <v>0</v>
      </c>
      <c r="X50" s="1077"/>
      <c r="Y50" s="1077"/>
      <c r="Z50" s="1078">
        <f t="shared" si="0"/>
        <v>0</v>
      </c>
      <c r="AA50" s="1154">
        <f>IFERROR(W50/W55,0)</f>
        <v>0</v>
      </c>
      <c r="AB50" s="1155">
        <f t="shared" si="1"/>
        <v>0</v>
      </c>
      <c r="AC50" s="1078">
        <f>'Report 2'!$AJ226</f>
        <v>0</v>
      </c>
      <c r="AD50" s="1077"/>
      <c r="AE50" s="1077"/>
      <c r="AF50" s="1078">
        <f t="shared" si="15"/>
        <v>0</v>
      </c>
      <c r="AG50" s="1154">
        <f>IFERROR(AC50/AC55,0)</f>
        <v>0</v>
      </c>
      <c r="AH50" s="1155">
        <f t="shared" si="16"/>
        <v>0</v>
      </c>
      <c r="AI50" s="1078">
        <f>'Report 2'!$AJ271</f>
        <v>0</v>
      </c>
      <c r="AJ50" s="1077"/>
      <c r="AK50" s="1077"/>
      <c r="AL50" s="1078">
        <f t="shared" si="17"/>
        <v>0</v>
      </c>
      <c r="AM50" s="1154">
        <f>IFERROR(AI50/AI55,0)</f>
        <v>0</v>
      </c>
      <c r="AN50" s="1155">
        <f t="shared" si="18"/>
        <v>0</v>
      </c>
      <c r="AO50" s="1078">
        <f>'Report 2'!$AJ316</f>
        <v>0</v>
      </c>
      <c r="AP50" s="1077"/>
      <c r="AQ50" s="1077"/>
      <c r="AR50" s="1078">
        <f t="shared" si="19"/>
        <v>0</v>
      </c>
      <c r="AS50" s="1154">
        <f>IFERROR(AO50/AO55,0)</f>
        <v>0</v>
      </c>
      <c r="AT50" s="1155">
        <f t="shared" si="20"/>
        <v>0</v>
      </c>
      <c r="AU50" s="1078">
        <f t="shared" si="21"/>
        <v>0</v>
      </c>
      <c r="AV50" s="1078">
        <f t="shared" si="2"/>
        <v>0</v>
      </c>
      <c r="AW50" s="1078">
        <f t="shared" si="3"/>
        <v>0</v>
      </c>
      <c r="AX50" s="1078">
        <f t="shared" si="31"/>
        <v>0</v>
      </c>
      <c r="AY50" s="1154">
        <f>IFERROR(AU50/AU55,0)</f>
        <v>0</v>
      </c>
      <c r="AZ50" s="1155">
        <f t="shared" si="32"/>
        <v>0</v>
      </c>
      <c r="BA50" s="1078">
        <f t="shared" si="22"/>
        <v>0</v>
      </c>
      <c r="BB50" s="1078">
        <f t="shared" si="4"/>
        <v>0</v>
      </c>
      <c r="BC50" s="1078">
        <f t="shared" si="5"/>
        <v>0</v>
      </c>
      <c r="BD50" s="1078">
        <f t="shared" si="23"/>
        <v>0</v>
      </c>
      <c r="BE50" s="1154">
        <f>IFERROR(BA50/BA55,0)</f>
        <v>0</v>
      </c>
      <c r="BF50" s="1155">
        <f t="shared" si="24"/>
        <v>0</v>
      </c>
      <c r="BG50" s="1078">
        <f t="shared" si="25"/>
        <v>0</v>
      </c>
      <c r="BH50" s="1078">
        <f t="shared" si="6"/>
        <v>0</v>
      </c>
      <c r="BI50" s="1078">
        <f t="shared" si="7"/>
        <v>0</v>
      </c>
      <c r="BJ50" s="1078">
        <f t="shared" si="26"/>
        <v>0</v>
      </c>
      <c r="BK50" s="1154">
        <f>IFERROR(BG50/BG55,0)</f>
        <v>0</v>
      </c>
      <c r="BL50" s="1155">
        <f t="shared" si="27"/>
        <v>0</v>
      </c>
      <c r="BM50" s="1078">
        <f t="shared" si="28"/>
        <v>0</v>
      </c>
      <c r="BN50" s="1078">
        <f t="shared" si="29"/>
        <v>0</v>
      </c>
      <c r="BO50" s="1078">
        <f t="shared" si="30"/>
        <v>0</v>
      </c>
      <c r="BP50" s="1078">
        <f t="shared" si="9"/>
        <v>0</v>
      </c>
      <c r="BQ50" s="1154">
        <f>IFERROR(BM50/BM55,0)</f>
        <v>0</v>
      </c>
      <c r="BR50" s="1155">
        <f t="shared" si="33"/>
        <v>0</v>
      </c>
    </row>
    <row r="51" spans="1:70">
      <c r="A51" s="1145"/>
      <c r="B51" s="1151">
        <f>'Report 2'!$E$47</f>
        <v>40</v>
      </c>
      <c r="C51" s="1152" t="str">
        <f>'Report 2'!$F$47</f>
        <v>Recovery Services</v>
      </c>
      <c r="D51" s="1153" t="str">
        <f>'Report 2'!$G$47</f>
        <v>Report 5M</v>
      </c>
      <c r="E51" s="1078">
        <f>'Report 2'!$AJ47</f>
        <v>0</v>
      </c>
      <c r="F51" s="1077"/>
      <c r="G51" s="1077"/>
      <c r="H51" s="1078">
        <f t="shared" si="10"/>
        <v>0</v>
      </c>
      <c r="I51" s="1154">
        <f>IFERROR(E51/E55,0)</f>
        <v>0</v>
      </c>
      <c r="J51" s="1155">
        <f t="shared" si="34"/>
        <v>0</v>
      </c>
      <c r="K51" s="1078">
        <f>'Report 2'!$AJ92</f>
        <v>0</v>
      </c>
      <c r="L51" s="1077"/>
      <c r="M51" s="1077"/>
      <c r="N51" s="1078">
        <f t="shared" si="11"/>
        <v>0</v>
      </c>
      <c r="O51" s="1154">
        <f>IFERROR(K51/K55,0)</f>
        <v>0</v>
      </c>
      <c r="P51" s="1155">
        <f t="shared" si="12"/>
        <v>0</v>
      </c>
      <c r="Q51" s="1078">
        <f>'Report 2'!$AJ137</f>
        <v>0</v>
      </c>
      <c r="R51" s="1077"/>
      <c r="S51" s="1077"/>
      <c r="T51" s="1078">
        <f t="shared" si="13"/>
        <v>0</v>
      </c>
      <c r="U51" s="1154">
        <f>IFERROR(Q51/Q55,0)</f>
        <v>0</v>
      </c>
      <c r="V51" s="1155">
        <f t="shared" si="14"/>
        <v>0</v>
      </c>
      <c r="W51" s="1078">
        <f>'Report 2'!$AJ182</f>
        <v>0</v>
      </c>
      <c r="X51" s="1077"/>
      <c r="Y51" s="1077"/>
      <c r="Z51" s="1078">
        <f t="shared" si="0"/>
        <v>0</v>
      </c>
      <c r="AA51" s="1154">
        <f>IFERROR(W51/W55,0)</f>
        <v>0</v>
      </c>
      <c r="AB51" s="1155">
        <f t="shared" si="1"/>
        <v>0</v>
      </c>
      <c r="AC51" s="1078">
        <f>'Report 2'!$AJ227</f>
        <v>0</v>
      </c>
      <c r="AD51" s="1077"/>
      <c r="AE51" s="1077"/>
      <c r="AF51" s="1078">
        <f t="shared" si="15"/>
        <v>0</v>
      </c>
      <c r="AG51" s="1154">
        <f>IFERROR(AC51/AC55,0)</f>
        <v>0</v>
      </c>
      <c r="AH51" s="1155">
        <f t="shared" si="16"/>
        <v>0</v>
      </c>
      <c r="AI51" s="1078">
        <f>'Report 2'!$AJ272</f>
        <v>0</v>
      </c>
      <c r="AJ51" s="1077"/>
      <c r="AK51" s="1077"/>
      <c r="AL51" s="1078">
        <f t="shared" si="17"/>
        <v>0</v>
      </c>
      <c r="AM51" s="1154">
        <f>IFERROR(AI51/AI55,0)</f>
        <v>0</v>
      </c>
      <c r="AN51" s="1155">
        <f t="shared" si="18"/>
        <v>0</v>
      </c>
      <c r="AO51" s="1078">
        <f>'Report 2'!$AJ317</f>
        <v>0</v>
      </c>
      <c r="AP51" s="1077"/>
      <c r="AQ51" s="1077"/>
      <c r="AR51" s="1078">
        <f t="shared" si="19"/>
        <v>0</v>
      </c>
      <c r="AS51" s="1154">
        <f>IFERROR(AO51/AO55,0)</f>
        <v>0</v>
      </c>
      <c r="AT51" s="1155">
        <f t="shared" si="20"/>
        <v>0</v>
      </c>
      <c r="AU51" s="1078">
        <f t="shared" si="21"/>
        <v>0</v>
      </c>
      <c r="AV51" s="1078">
        <f t="shared" si="2"/>
        <v>0</v>
      </c>
      <c r="AW51" s="1078">
        <f t="shared" si="3"/>
        <v>0</v>
      </c>
      <c r="AX51" s="1078">
        <f t="shared" si="31"/>
        <v>0</v>
      </c>
      <c r="AY51" s="1154">
        <f>IFERROR(AU51/AU55,0)</f>
        <v>0</v>
      </c>
      <c r="AZ51" s="1155">
        <f t="shared" si="32"/>
        <v>0</v>
      </c>
      <c r="BA51" s="1078">
        <f t="shared" si="22"/>
        <v>0</v>
      </c>
      <c r="BB51" s="1078">
        <f t="shared" si="4"/>
        <v>0</v>
      </c>
      <c r="BC51" s="1078">
        <f t="shared" si="5"/>
        <v>0</v>
      </c>
      <c r="BD51" s="1078">
        <f t="shared" si="23"/>
        <v>0</v>
      </c>
      <c r="BE51" s="1154">
        <f>IFERROR(BA51/BA55,0)</f>
        <v>0</v>
      </c>
      <c r="BF51" s="1155">
        <f t="shared" si="24"/>
        <v>0</v>
      </c>
      <c r="BG51" s="1078">
        <f t="shared" si="25"/>
        <v>0</v>
      </c>
      <c r="BH51" s="1078">
        <f t="shared" si="6"/>
        <v>0</v>
      </c>
      <c r="BI51" s="1078">
        <f t="shared" si="7"/>
        <v>0</v>
      </c>
      <c r="BJ51" s="1078">
        <f t="shared" si="26"/>
        <v>0</v>
      </c>
      <c r="BK51" s="1154">
        <f>IFERROR(BG51/BG55,0)</f>
        <v>0</v>
      </c>
      <c r="BL51" s="1155">
        <f t="shared" si="27"/>
        <v>0</v>
      </c>
      <c r="BM51" s="1078">
        <f t="shared" si="28"/>
        <v>0</v>
      </c>
      <c r="BN51" s="1078">
        <f t="shared" si="29"/>
        <v>0</v>
      </c>
      <c r="BO51" s="1078">
        <f t="shared" si="30"/>
        <v>0</v>
      </c>
      <c r="BP51" s="1078">
        <f t="shared" si="9"/>
        <v>0</v>
      </c>
      <c r="BQ51" s="1154">
        <f>IFERROR(BM51/BM55,0)</f>
        <v>0</v>
      </c>
      <c r="BR51" s="1155">
        <f t="shared" si="33"/>
        <v>0</v>
      </c>
    </row>
    <row r="52" spans="1:70">
      <c r="A52" s="1145"/>
      <c r="B52" s="1151">
        <f>'Report 2'!$E$48</f>
        <v>41</v>
      </c>
      <c r="C52" s="1152" t="str">
        <f>'Report 2'!$F$48</f>
        <v>Family Support Services</v>
      </c>
      <c r="D52" s="1153" t="str">
        <f>'Report 2'!$G$48</f>
        <v>Report 5M</v>
      </c>
      <c r="E52" s="1078">
        <f>'Report 2'!$AJ48</f>
        <v>0</v>
      </c>
      <c r="F52" s="1077"/>
      <c r="G52" s="1077"/>
      <c r="H52" s="1078">
        <f t="shared" si="10"/>
        <v>0</v>
      </c>
      <c r="I52" s="1154">
        <f>IFERROR(E52/E55,0)</f>
        <v>0</v>
      </c>
      <c r="J52" s="1155">
        <f t="shared" si="34"/>
        <v>0</v>
      </c>
      <c r="K52" s="1078">
        <f>'Report 2'!$AJ93</f>
        <v>0</v>
      </c>
      <c r="L52" s="1077"/>
      <c r="M52" s="1077"/>
      <c r="N52" s="1078">
        <f t="shared" si="11"/>
        <v>0</v>
      </c>
      <c r="O52" s="1154">
        <f>IFERROR(K52/K55,0)</f>
        <v>0</v>
      </c>
      <c r="P52" s="1155">
        <f t="shared" si="12"/>
        <v>0</v>
      </c>
      <c r="Q52" s="1078">
        <f>'Report 2'!$AJ138</f>
        <v>0</v>
      </c>
      <c r="R52" s="1077"/>
      <c r="S52" s="1077"/>
      <c r="T52" s="1078">
        <f t="shared" si="13"/>
        <v>0</v>
      </c>
      <c r="U52" s="1154">
        <f>IFERROR(Q52/Q55,0)</f>
        <v>0</v>
      </c>
      <c r="V52" s="1155">
        <f t="shared" si="14"/>
        <v>0</v>
      </c>
      <c r="W52" s="1078">
        <f>'Report 2'!$AJ183</f>
        <v>0</v>
      </c>
      <c r="X52" s="1077"/>
      <c r="Y52" s="1077"/>
      <c r="Z52" s="1078">
        <f t="shared" si="0"/>
        <v>0</v>
      </c>
      <c r="AA52" s="1154">
        <f>IFERROR(W52/W55,0)</f>
        <v>0</v>
      </c>
      <c r="AB52" s="1155">
        <f t="shared" si="1"/>
        <v>0</v>
      </c>
      <c r="AC52" s="1078">
        <f>'Report 2'!$AJ228</f>
        <v>0</v>
      </c>
      <c r="AD52" s="1077"/>
      <c r="AE52" s="1077"/>
      <c r="AF52" s="1078">
        <f t="shared" si="15"/>
        <v>0</v>
      </c>
      <c r="AG52" s="1154">
        <f>IFERROR(AC52/AC55,0)</f>
        <v>0</v>
      </c>
      <c r="AH52" s="1155">
        <f t="shared" si="16"/>
        <v>0</v>
      </c>
      <c r="AI52" s="1078">
        <f>'Report 2'!$AJ273</f>
        <v>0</v>
      </c>
      <c r="AJ52" s="1077"/>
      <c r="AK52" s="1077"/>
      <c r="AL52" s="1078">
        <f t="shared" si="17"/>
        <v>0</v>
      </c>
      <c r="AM52" s="1154">
        <f>IFERROR(AI52/AI55,0)</f>
        <v>0</v>
      </c>
      <c r="AN52" s="1155">
        <f t="shared" si="18"/>
        <v>0</v>
      </c>
      <c r="AO52" s="1078">
        <f>'Report 2'!$AJ318</f>
        <v>0</v>
      </c>
      <c r="AP52" s="1077"/>
      <c r="AQ52" s="1077"/>
      <c r="AR52" s="1078">
        <f t="shared" si="19"/>
        <v>0</v>
      </c>
      <c r="AS52" s="1154">
        <f>IFERROR(AO52/AO55,0)</f>
        <v>0</v>
      </c>
      <c r="AT52" s="1155">
        <f t="shared" si="20"/>
        <v>0</v>
      </c>
      <c r="AU52" s="1078">
        <f t="shared" si="21"/>
        <v>0</v>
      </c>
      <c r="AV52" s="1078">
        <f t="shared" si="2"/>
        <v>0</v>
      </c>
      <c r="AW52" s="1078">
        <f t="shared" si="3"/>
        <v>0</v>
      </c>
      <c r="AX52" s="1078">
        <f t="shared" si="31"/>
        <v>0</v>
      </c>
      <c r="AY52" s="1154">
        <f>IFERROR(AU52/AU55,0)</f>
        <v>0</v>
      </c>
      <c r="AZ52" s="1155">
        <f t="shared" si="32"/>
        <v>0</v>
      </c>
      <c r="BA52" s="1078">
        <f t="shared" si="22"/>
        <v>0</v>
      </c>
      <c r="BB52" s="1078">
        <f t="shared" si="4"/>
        <v>0</v>
      </c>
      <c r="BC52" s="1078">
        <f t="shared" si="5"/>
        <v>0</v>
      </c>
      <c r="BD52" s="1078">
        <f t="shared" si="23"/>
        <v>0</v>
      </c>
      <c r="BE52" s="1154">
        <f>IFERROR(BA52/BA55,0)</f>
        <v>0</v>
      </c>
      <c r="BF52" s="1155">
        <f t="shared" si="24"/>
        <v>0</v>
      </c>
      <c r="BG52" s="1078">
        <f t="shared" si="25"/>
        <v>0</v>
      </c>
      <c r="BH52" s="1078">
        <f t="shared" si="6"/>
        <v>0</v>
      </c>
      <c r="BI52" s="1078">
        <f t="shared" si="7"/>
        <v>0</v>
      </c>
      <c r="BJ52" s="1078">
        <f t="shared" si="26"/>
        <v>0</v>
      </c>
      <c r="BK52" s="1154">
        <f>IFERROR(BG52/BG55,0)</f>
        <v>0</v>
      </c>
      <c r="BL52" s="1155">
        <f t="shared" si="27"/>
        <v>0</v>
      </c>
      <c r="BM52" s="1078">
        <f t="shared" si="28"/>
        <v>0</v>
      </c>
      <c r="BN52" s="1078">
        <f t="shared" si="29"/>
        <v>0</v>
      </c>
      <c r="BO52" s="1078">
        <f t="shared" si="30"/>
        <v>0</v>
      </c>
      <c r="BP52" s="1078">
        <f t="shared" si="9"/>
        <v>0</v>
      </c>
      <c r="BQ52" s="1154">
        <f>IFERROR(BM52/BM55,0)</f>
        <v>0</v>
      </c>
      <c r="BR52" s="1155">
        <f t="shared" si="33"/>
        <v>0</v>
      </c>
    </row>
    <row r="53" spans="1:70">
      <c r="A53" s="1145"/>
      <c r="B53" s="1151">
        <f>'Report 2'!$E$49</f>
        <v>42</v>
      </c>
      <c r="C53" s="1152" t="str">
        <f>'Report 2'!$F$49</f>
        <v>Applied Behavior Analysis (ABA)</v>
      </c>
      <c r="D53" s="1153" t="str">
        <f>'Report 2'!$G$49</f>
        <v>Report 5K</v>
      </c>
      <c r="E53" s="1078">
        <f>'Report 2'!$AJ49</f>
        <v>0</v>
      </c>
      <c r="F53" s="1077"/>
      <c r="G53" s="1077"/>
      <c r="H53" s="1078">
        <f t="shared" si="10"/>
        <v>0</v>
      </c>
      <c r="I53" s="1154">
        <f>IFERROR(E53/E55,0)</f>
        <v>0</v>
      </c>
      <c r="J53" s="1155">
        <f t="shared" si="34"/>
        <v>0</v>
      </c>
      <c r="K53" s="1078">
        <f>'Report 2'!$AJ94</f>
        <v>0</v>
      </c>
      <c r="L53" s="1077"/>
      <c r="M53" s="1077"/>
      <c r="N53" s="1078">
        <f t="shared" si="11"/>
        <v>0</v>
      </c>
      <c r="O53" s="1154">
        <f>IFERROR(K53/K55,0)</f>
        <v>0</v>
      </c>
      <c r="P53" s="1155">
        <f t="shared" si="12"/>
        <v>0</v>
      </c>
      <c r="Q53" s="1078">
        <f>'Report 2'!$AJ139</f>
        <v>0</v>
      </c>
      <c r="R53" s="1077"/>
      <c r="S53" s="1077"/>
      <c r="T53" s="1078">
        <f t="shared" si="13"/>
        <v>0</v>
      </c>
      <c r="U53" s="1154">
        <f>IFERROR(Q53/Q55,0)</f>
        <v>0</v>
      </c>
      <c r="V53" s="1155">
        <f t="shared" si="14"/>
        <v>0</v>
      </c>
      <c r="W53" s="1078">
        <f>'Report 2'!$AJ184</f>
        <v>0</v>
      </c>
      <c r="X53" s="1077"/>
      <c r="Y53" s="1077"/>
      <c r="Z53" s="1078">
        <f t="shared" si="0"/>
        <v>0</v>
      </c>
      <c r="AA53" s="1154">
        <f>IFERROR(W53/W55,0)</f>
        <v>0</v>
      </c>
      <c r="AB53" s="1155">
        <f t="shared" si="1"/>
        <v>0</v>
      </c>
      <c r="AC53" s="1078">
        <f>'Report 2'!$AJ229</f>
        <v>0</v>
      </c>
      <c r="AD53" s="1077"/>
      <c r="AE53" s="1077"/>
      <c r="AF53" s="1078">
        <f t="shared" si="15"/>
        <v>0</v>
      </c>
      <c r="AG53" s="1154">
        <f>IFERROR(AC53/AC55,0)</f>
        <v>0</v>
      </c>
      <c r="AH53" s="1155">
        <f t="shared" si="16"/>
        <v>0</v>
      </c>
      <c r="AI53" s="1078">
        <f>'Report 2'!$AJ274</f>
        <v>0</v>
      </c>
      <c r="AJ53" s="1077"/>
      <c r="AK53" s="1077"/>
      <c r="AL53" s="1078">
        <f t="shared" si="17"/>
        <v>0</v>
      </c>
      <c r="AM53" s="1154">
        <f>IFERROR(AI53/AI55,0)</f>
        <v>0</v>
      </c>
      <c r="AN53" s="1155">
        <f t="shared" si="18"/>
        <v>0</v>
      </c>
      <c r="AO53" s="1078">
        <f>'Report 2'!$AJ319</f>
        <v>0</v>
      </c>
      <c r="AP53" s="1077"/>
      <c r="AQ53" s="1077"/>
      <c r="AR53" s="1078">
        <f t="shared" si="19"/>
        <v>0</v>
      </c>
      <c r="AS53" s="1154">
        <f>IFERROR(AO53/AO55,0)</f>
        <v>0</v>
      </c>
      <c r="AT53" s="1155">
        <f t="shared" si="20"/>
        <v>0</v>
      </c>
      <c r="AU53" s="1078">
        <f t="shared" si="21"/>
        <v>0</v>
      </c>
      <c r="AV53" s="1078">
        <f t="shared" si="2"/>
        <v>0</v>
      </c>
      <c r="AW53" s="1078">
        <f t="shared" si="3"/>
        <v>0</v>
      </c>
      <c r="AX53" s="1078">
        <f t="shared" si="31"/>
        <v>0</v>
      </c>
      <c r="AY53" s="1154">
        <f>IFERROR(AU53/AU55,0)</f>
        <v>0</v>
      </c>
      <c r="AZ53" s="1155">
        <f t="shared" si="32"/>
        <v>0</v>
      </c>
      <c r="BA53" s="1078">
        <f t="shared" si="22"/>
        <v>0</v>
      </c>
      <c r="BB53" s="1078">
        <f t="shared" si="4"/>
        <v>0</v>
      </c>
      <c r="BC53" s="1078">
        <f t="shared" si="5"/>
        <v>0</v>
      </c>
      <c r="BD53" s="1078">
        <f t="shared" si="23"/>
        <v>0</v>
      </c>
      <c r="BE53" s="1154">
        <f>IFERROR(BA53/BA55,0)</f>
        <v>0</v>
      </c>
      <c r="BF53" s="1155">
        <f t="shared" si="24"/>
        <v>0</v>
      </c>
      <c r="BG53" s="1078">
        <f t="shared" si="25"/>
        <v>0</v>
      </c>
      <c r="BH53" s="1078">
        <f t="shared" si="6"/>
        <v>0</v>
      </c>
      <c r="BI53" s="1078">
        <f t="shared" si="7"/>
        <v>0</v>
      </c>
      <c r="BJ53" s="1078">
        <f t="shared" si="26"/>
        <v>0</v>
      </c>
      <c r="BK53" s="1154">
        <f>IFERROR(BG53/BG55,0)</f>
        <v>0</v>
      </c>
      <c r="BL53" s="1155">
        <f t="shared" si="27"/>
        <v>0</v>
      </c>
      <c r="BM53" s="1078">
        <f t="shared" si="28"/>
        <v>0</v>
      </c>
      <c r="BN53" s="1078">
        <f t="shared" si="29"/>
        <v>0</v>
      </c>
      <c r="BO53" s="1078">
        <f t="shared" si="30"/>
        <v>0</v>
      </c>
      <c r="BP53" s="1078">
        <f t="shared" si="9"/>
        <v>0</v>
      </c>
      <c r="BQ53" s="1154">
        <f>IFERROR(BM53/BM55,0)</f>
        <v>0</v>
      </c>
      <c r="BR53" s="1155">
        <f t="shared" si="33"/>
        <v>0</v>
      </c>
    </row>
    <row r="54" spans="1:70">
      <c r="A54" s="1145"/>
      <c r="B54" s="1151">
        <f>'Report 2'!$E$50</f>
        <v>43</v>
      </c>
      <c r="C54" s="1152" t="str">
        <f>'Report 2'!$F$50</f>
        <v>Pre-Tenancy/Housing Support</v>
      </c>
      <c r="D54" s="1153" t="str">
        <f>'Report 2'!$G$50</f>
        <v>Report 5K</v>
      </c>
      <c r="E54" s="1078">
        <f>'Report 2'!$AJ50</f>
        <v>0</v>
      </c>
      <c r="F54" s="1077"/>
      <c r="G54" s="1077"/>
      <c r="H54" s="1078">
        <f t="shared" si="10"/>
        <v>0</v>
      </c>
      <c r="I54" s="1154">
        <f>IFERROR(E54/E55,0)</f>
        <v>0</v>
      </c>
      <c r="J54" s="1155">
        <f t="shared" si="34"/>
        <v>0</v>
      </c>
      <c r="K54" s="1078">
        <f>'Report 2'!$AJ95</f>
        <v>0</v>
      </c>
      <c r="L54" s="1077"/>
      <c r="M54" s="1077"/>
      <c r="N54" s="1078">
        <f t="shared" si="11"/>
        <v>0</v>
      </c>
      <c r="O54" s="1154">
        <f>IFERROR(K54/K55,0)</f>
        <v>0</v>
      </c>
      <c r="P54" s="1155">
        <f t="shared" si="12"/>
        <v>0</v>
      </c>
      <c r="Q54" s="1078">
        <f>'Report 2'!$AJ140</f>
        <v>0</v>
      </c>
      <c r="R54" s="1077"/>
      <c r="S54" s="1077"/>
      <c r="T54" s="1078">
        <f t="shared" si="13"/>
        <v>0</v>
      </c>
      <c r="U54" s="1154">
        <f>IFERROR(Q54/Q55,0)</f>
        <v>0</v>
      </c>
      <c r="V54" s="1155">
        <f t="shared" si="14"/>
        <v>0</v>
      </c>
      <c r="W54" s="1078">
        <f>'Report 2'!$AJ185</f>
        <v>0</v>
      </c>
      <c r="X54" s="1077"/>
      <c r="Y54" s="1077"/>
      <c r="Z54" s="1078">
        <f t="shared" si="0"/>
        <v>0</v>
      </c>
      <c r="AA54" s="1154">
        <f>IFERROR(W54/W55,0)</f>
        <v>0</v>
      </c>
      <c r="AB54" s="1155">
        <f t="shared" si="1"/>
        <v>0</v>
      </c>
      <c r="AC54" s="1078">
        <f>'Report 2'!$AJ230</f>
        <v>0</v>
      </c>
      <c r="AD54" s="1077"/>
      <c r="AE54" s="1077"/>
      <c r="AF54" s="1078">
        <f t="shared" si="15"/>
        <v>0</v>
      </c>
      <c r="AG54" s="1154">
        <f>IFERROR(AC54/AC55,0)</f>
        <v>0</v>
      </c>
      <c r="AH54" s="1155">
        <f t="shared" si="16"/>
        <v>0</v>
      </c>
      <c r="AI54" s="1078">
        <f>'Report 2'!$AJ275</f>
        <v>0</v>
      </c>
      <c r="AJ54" s="1077"/>
      <c r="AK54" s="1077"/>
      <c r="AL54" s="1078">
        <f t="shared" si="17"/>
        <v>0</v>
      </c>
      <c r="AM54" s="1154">
        <f>IFERROR(AI54/AI55,0)</f>
        <v>0</v>
      </c>
      <c r="AN54" s="1155">
        <f t="shared" si="18"/>
        <v>0</v>
      </c>
      <c r="AO54" s="1078">
        <f>'Report 2'!$AJ320</f>
        <v>0</v>
      </c>
      <c r="AP54" s="1077"/>
      <c r="AQ54" s="1077"/>
      <c r="AR54" s="1078">
        <f t="shared" si="19"/>
        <v>0</v>
      </c>
      <c r="AS54" s="1154">
        <f>IFERROR(AO54/AO55,0)</f>
        <v>0</v>
      </c>
      <c r="AT54" s="1155">
        <f t="shared" si="20"/>
        <v>0</v>
      </c>
      <c r="AU54" s="1078">
        <f t="shared" si="21"/>
        <v>0</v>
      </c>
      <c r="AV54" s="1078">
        <f t="shared" si="2"/>
        <v>0</v>
      </c>
      <c r="AW54" s="1078">
        <f t="shared" si="3"/>
        <v>0</v>
      </c>
      <c r="AX54" s="1078">
        <f t="shared" si="31"/>
        <v>0</v>
      </c>
      <c r="AY54" s="1154">
        <f>IFERROR(AU54/AU55,0)</f>
        <v>0</v>
      </c>
      <c r="AZ54" s="1155">
        <f t="shared" si="32"/>
        <v>0</v>
      </c>
      <c r="BA54" s="1078">
        <f t="shared" si="22"/>
        <v>0</v>
      </c>
      <c r="BB54" s="1078">
        <f t="shared" si="4"/>
        <v>0</v>
      </c>
      <c r="BC54" s="1078">
        <f t="shared" si="5"/>
        <v>0</v>
      </c>
      <c r="BD54" s="1078">
        <f t="shared" si="23"/>
        <v>0</v>
      </c>
      <c r="BE54" s="1154">
        <f>IFERROR(BA54/BA55,0)</f>
        <v>0</v>
      </c>
      <c r="BF54" s="1155">
        <f t="shared" si="24"/>
        <v>0</v>
      </c>
      <c r="BG54" s="1078">
        <f t="shared" si="25"/>
        <v>0</v>
      </c>
      <c r="BH54" s="1078">
        <f t="shared" si="6"/>
        <v>0</v>
      </c>
      <c r="BI54" s="1078">
        <f t="shared" si="7"/>
        <v>0</v>
      </c>
      <c r="BJ54" s="1078">
        <f t="shared" si="26"/>
        <v>0</v>
      </c>
      <c r="BK54" s="1154">
        <f>IFERROR(BG54/BG55,0)</f>
        <v>0</v>
      </c>
      <c r="BL54" s="1155">
        <f t="shared" si="27"/>
        <v>0</v>
      </c>
      <c r="BM54" s="1078">
        <f t="shared" si="28"/>
        <v>0</v>
      </c>
      <c r="BN54" s="1078">
        <f t="shared" si="29"/>
        <v>0</v>
      </c>
      <c r="BO54" s="1078">
        <f t="shared" si="30"/>
        <v>0</v>
      </c>
      <c r="BP54" s="1078">
        <f t="shared" si="9"/>
        <v>0</v>
      </c>
      <c r="BQ54" s="1154">
        <f>IFERROR(BM54/BM55,0)</f>
        <v>0</v>
      </c>
      <c r="BR54" s="1155">
        <f t="shared" si="33"/>
        <v>0</v>
      </c>
    </row>
    <row r="55" spans="1:70" s="1116" customFormat="1">
      <c r="A55" s="1158"/>
      <c r="B55" s="1166">
        <f>'Report 2'!$E$51</f>
        <v>44</v>
      </c>
      <c r="C55" s="1167" t="str">
        <f>'Report 2'!$F$51</f>
        <v>SUBTOTAL HEALTH CARE (11 through 43)</v>
      </c>
      <c r="D55" s="1168" t="str">
        <f>'Report 2'!$G$51</f>
        <v>NA</v>
      </c>
      <c r="E55" s="1169">
        <f>SUM(E22:E54)</f>
        <v>0</v>
      </c>
      <c r="F55" s="1169">
        <f>SUM(F22:F54)</f>
        <v>0</v>
      </c>
      <c r="G55" s="1169">
        <f>SUM(G22:G54)</f>
        <v>0</v>
      </c>
      <c r="H55" s="1169">
        <f>SUM(H22:H54)</f>
        <v>0</v>
      </c>
      <c r="I55" s="1170">
        <f>SUM(I22:I54)</f>
        <v>0</v>
      </c>
      <c r="J55" s="1345">
        <f t="shared" si="34"/>
        <v>0</v>
      </c>
      <c r="K55" s="1169">
        <f>SUM(K22:K54)</f>
        <v>0</v>
      </c>
      <c r="L55" s="1169">
        <f>SUM(L22:L54)</f>
        <v>0</v>
      </c>
      <c r="M55" s="1169">
        <f>SUM(M22:M54)</f>
        <v>0</v>
      </c>
      <c r="N55" s="1169">
        <f>SUM(N22:N54)</f>
        <v>0</v>
      </c>
      <c r="O55" s="1170">
        <f>SUM(O22:O54)</f>
        <v>0</v>
      </c>
      <c r="P55" s="1345">
        <f t="shared" si="12"/>
        <v>0</v>
      </c>
      <c r="Q55" s="1169">
        <f>SUM(Q22:Q54)</f>
        <v>0</v>
      </c>
      <c r="R55" s="1169">
        <f>SUM(R22:R54)</f>
        <v>0</v>
      </c>
      <c r="S55" s="1169">
        <f>SUM(S22:S54)</f>
        <v>0</v>
      </c>
      <c r="T55" s="1169">
        <f>SUM(T22:T54)</f>
        <v>0</v>
      </c>
      <c r="U55" s="1170">
        <f>SUM(U22:U54)</f>
        <v>0</v>
      </c>
      <c r="V55" s="1345">
        <f t="shared" si="14"/>
        <v>0</v>
      </c>
      <c r="W55" s="1169">
        <f>SUM(W22:W54)</f>
        <v>0</v>
      </c>
      <c r="X55" s="1169">
        <f>SUM(X22:X54)</f>
        <v>0</v>
      </c>
      <c r="Y55" s="1169">
        <f>SUM(Y22:Y54)</f>
        <v>0</v>
      </c>
      <c r="Z55" s="1169">
        <f>SUM(Z22:Z54)</f>
        <v>0</v>
      </c>
      <c r="AA55" s="1170">
        <f>SUM(AA22:AA54)</f>
        <v>0</v>
      </c>
      <c r="AB55" s="1345">
        <f t="shared" si="1"/>
        <v>0</v>
      </c>
      <c r="AC55" s="1169">
        <f>SUM(AC22:AC54)</f>
        <v>0</v>
      </c>
      <c r="AD55" s="1169">
        <f>SUM(AD22:AD54)</f>
        <v>0</v>
      </c>
      <c r="AE55" s="1169">
        <f>SUM(AE22:AE54)</f>
        <v>0</v>
      </c>
      <c r="AF55" s="1169">
        <f>SUM(AF22:AF54)</f>
        <v>0</v>
      </c>
      <c r="AG55" s="1170">
        <f>SUM(AG22:AG54)</f>
        <v>0</v>
      </c>
      <c r="AH55" s="1345">
        <f t="shared" si="16"/>
        <v>0</v>
      </c>
      <c r="AI55" s="1169">
        <f>SUM(AI22:AI54)</f>
        <v>0</v>
      </c>
      <c r="AJ55" s="1169">
        <f>SUM(AJ22:AJ54)</f>
        <v>0</v>
      </c>
      <c r="AK55" s="1169">
        <f>SUM(AK22:AK54)</f>
        <v>0</v>
      </c>
      <c r="AL55" s="1169">
        <f>SUM(AL22:AL54)</f>
        <v>0</v>
      </c>
      <c r="AM55" s="1170">
        <f>SUM(AM22:AM54)</f>
        <v>0</v>
      </c>
      <c r="AN55" s="1345">
        <f t="shared" si="18"/>
        <v>0</v>
      </c>
      <c r="AO55" s="1169">
        <f>SUM(AO22:AO54)</f>
        <v>0</v>
      </c>
      <c r="AP55" s="1169">
        <f>SUM(AP22:AP54)</f>
        <v>0</v>
      </c>
      <c r="AQ55" s="1169">
        <f>SUM(AQ22:AQ54)</f>
        <v>0</v>
      </c>
      <c r="AR55" s="1169">
        <f>SUM(AR22:AR54)</f>
        <v>0</v>
      </c>
      <c r="AS55" s="1170">
        <f>SUM(AS22:AS54)</f>
        <v>0</v>
      </c>
      <c r="AT55" s="1345">
        <f t="shared" si="20"/>
        <v>0</v>
      </c>
      <c r="AU55" s="1169">
        <f>SUM(AU22:AU54)</f>
        <v>0</v>
      </c>
      <c r="AV55" s="1169">
        <f>SUM(AV22:AV54)</f>
        <v>0</v>
      </c>
      <c r="AW55" s="1169">
        <f>SUM(AW22:AW54)</f>
        <v>0</v>
      </c>
      <c r="AX55" s="1169">
        <f>SUM(AX22:AX54)</f>
        <v>0</v>
      </c>
      <c r="AY55" s="1170">
        <f>SUM(AY22:AY54)</f>
        <v>0</v>
      </c>
      <c r="AZ55" s="1345">
        <f t="shared" si="32"/>
        <v>0</v>
      </c>
      <c r="BA55" s="1169">
        <f>SUM(BA22:BA54)</f>
        <v>0</v>
      </c>
      <c r="BB55" s="1169">
        <f>SUM(BB22:BB54)</f>
        <v>0</v>
      </c>
      <c r="BC55" s="1169">
        <f>SUM(BC22:BC54)</f>
        <v>0</v>
      </c>
      <c r="BD55" s="1169">
        <f>SUM(BD22:BD54)</f>
        <v>0</v>
      </c>
      <c r="BE55" s="1170">
        <f>SUM(BE22:BE54)</f>
        <v>0</v>
      </c>
      <c r="BF55" s="1345">
        <f t="shared" si="24"/>
        <v>0</v>
      </c>
      <c r="BG55" s="1169">
        <f>SUM(BG22:BG54)</f>
        <v>0</v>
      </c>
      <c r="BH55" s="1169">
        <f>SUM(BH22:BH54)</f>
        <v>0</v>
      </c>
      <c r="BI55" s="1169">
        <f>SUM(BI22:BI54)</f>
        <v>0</v>
      </c>
      <c r="BJ55" s="1169">
        <f>SUM(BJ22:BJ54)</f>
        <v>0</v>
      </c>
      <c r="BK55" s="1170">
        <f>SUM(BK22:BK54)</f>
        <v>0</v>
      </c>
      <c r="BL55" s="1345">
        <f t="shared" si="27"/>
        <v>0</v>
      </c>
      <c r="BM55" s="1169">
        <f>SUM(BM22:BM54)</f>
        <v>0</v>
      </c>
      <c r="BN55" s="1169">
        <f>SUM(BN22:BN54)</f>
        <v>0</v>
      </c>
      <c r="BO55" s="1169">
        <f>SUM(BO22:BO54)</f>
        <v>0</v>
      </c>
      <c r="BP55" s="1169">
        <f>SUM(BP22:BP54)</f>
        <v>0</v>
      </c>
      <c r="BQ55" s="1170">
        <f>SUM(BQ22:BQ54)</f>
        <v>0</v>
      </c>
      <c r="BR55" s="1345">
        <f t="shared" si="33"/>
        <v>0</v>
      </c>
    </row>
    <row r="56" spans="1:70" s="1116" customFormat="1">
      <c r="A56" s="1158"/>
      <c r="B56" s="1159"/>
      <c r="C56" s="1160"/>
      <c r="D56" s="1161"/>
      <c r="E56" s="1162"/>
      <c r="F56" s="1162"/>
      <c r="G56" s="1162"/>
      <c r="H56" s="1162"/>
      <c r="I56" s="1162"/>
      <c r="J56" s="1346"/>
      <c r="K56" s="1162"/>
      <c r="L56" s="1162"/>
      <c r="M56" s="1162"/>
      <c r="N56" s="1162"/>
      <c r="O56" s="1162"/>
      <c r="P56" s="1346"/>
      <c r="Q56" s="1162"/>
      <c r="R56" s="1162"/>
      <c r="S56" s="1162"/>
      <c r="T56" s="1162"/>
      <c r="U56" s="1162"/>
      <c r="V56" s="1346"/>
      <c r="W56" s="1162"/>
      <c r="X56" s="1162"/>
      <c r="Y56" s="1162"/>
      <c r="Z56" s="1162"/>
      <c r="AA56" s="1162"/>
      <c r="AB56" s="1346"/>
      <c r="AC56" s="1162"/>
      <c r="AD56" s="1162"/>
      <c r="AE56" s="1162"/>
      <c r="AF56" s="1162"/>
      <c r="AG56" s="1162"/>
      <c r="AH56" s="1346"/>
      <c r="AI56" s="1344"/>
      <c r="AJ56" s="1344"/>
      <c r="AK56" s="1344"/>
      <c r="AL56" s="1344"/>
      <c r="AM56" s="1344"/>
      <c r="AN56" s="1347"/>
      <c r="AO56" s="1344"/>
      <c r="AP56" s="1344"/>
      <c r="AQ56" s="1344"/>
      <c r="AR56" s="1344"/>
      <c r="AS56" s="1344"/>
      <c r="AT56" s="1347"/>
      <c r="AU56" s="1344"/>
      <c r="AV56" s="1344"/>
      <c r="AW56" s="1344"/>
      <c r="AX56" s="1344"/>
      <c r="AY56" s="1344"/>
      <c r="AZ56" s="1347"/>
      <c r="BA56" s="1344"/>
      <c r="BB56" s="1344"/>
      <c r="BC56" s="1344"/>
      <c r="BD56" s="1344"/>
      <c r="BE56" s="1344"/>
      <c r="BF56" s="1347"/>
      <c r="BG56" s="1344"/>
      <c r="BH56" s="1344"/>
      <c r="BI56" s="1344"/>
      <c r="BJ56" s="1344"/>
      <c r="BK56" s="1344"/>
      <c r="BL56" s="1347"/>
      <c r="BM56" s="1344"/>
      <c r="BN56" s="1344"/>
      <c r="BO56" s="1344"/>
      <c r="BP56" s="1344"/>
      <c r="BQ56" s="1344"/>
      <c r="BR56" s="1347"/>
    </row>
    <row r="57" spans="1:70">
      <c r="A57" s="1339"/>
      <c r="B57" s="1340"/>
      <c r="C57" s="1340"/>
      <c r="D57" s="1340"/>
      <c r="E57" s="1340"/>
      <c r="F57" s="1340"/>
      <c r="G57" s="1340"/>
      <c r="H57" s="1340"/>
      <c r="I57" s="1340"/>
      <c r="J57" s="1348"/>
      <c r="K57" s="1313"/>
      <c r="L57" s="1340"/>
      <c r="M57" s="1340"/>
      <c r="N57" s="1340"/>
      <c r="O57" s="1340"/>
      <c r="P57" s="1348"/>
      <c r="Q57" s="1340"/>
      <c r="R57" s="1340"/>
      <c r="S57" s="1340"/>
      <c r="T57" s="1340"/>
      <c r="U57" s="1340"/>
      <c r="V57" s="1348"/>
      <c r="W57" s="1340"/>
      <c r="X57" s="1340"/>
      <c r="Y57" s="1340"/>
      <c r="Z57" s="1340"/>
      <c r="AA57" s="1340"/>
      <c r="AB57" s="1348"/>
      <c r="AC57" s="1340"/>
      <c r="AD57" s="1340"/>
      <c r="AE57" s="1340"/>
      <c r="AF57" s="1340"/>
      <c r="AG57" s="1340"/>
      <c r="AH57" s="1348"/>
      <c r="AI57" s="1340"/>
      <c r="AJ57" s="1340"/>
      <c r="AK57" s="1340"/>
      <c r="AL57" s="1340"/>
      <c r="AM57" s="1340"/>
      <c r="AN57" s="1348"/>
      <c r="AO57" s="1340"/>
      <c r="AP57" s="1340"/>
      <c r="AQ57" s="1340"/>
      <c r="AR57" s="1340"/>
      <c r="AS57" s="1340"/>
      <c r="AT57" s="1348"/>
      <c r="AU57" s="1340"/>
      <c r="AV57" s="1340"/>
      <c r="AW57" s="1340"/>
      <c r="AX57" s="1340"/>
      <c r="AY57" s="1340"/>
      <c r="AZ57" s="1348"/>
      <c r="BA57" s="1340"/>
      <c r="BB57" s="1340"/>
      <c r="BC57" s="1340"/>
      <c r="BD57" s="1340"/>
      <c r="BE57" s="1340"/>
      <c r="BF57" s="1348"/>
      <c r="BG57" s="1340"/>
      <c r="BH57" s="1340"/>
      <c r="BI57" s="1340"/>
      <c r="BJ57" s="1340"/>
      <c r="BK57" s="1340"/>
      <c r="BL57" s="1348"/>
      <c r="BM57" s="1340"/>
      <c r="BN57" s="1340"/>
      <c r="BO57" s="1340"/>
      <c r="BP57" s="1340"/>
      <c r="BQ57" s="1340"/>
      <c r="BR57" s="1348"/>
    </row>
    <row r="58" spans="1:70" ht="20.25" customHeight="1">
      <c r="A58" s="1339"/>
      <c r="B58" s="1340"/>
      <c r="C58" s="1163" t="s">
        <v>405</v>
      </c>
      <c r="D58" s="1340"/>
      <c r="E58" s="1340"/>
      <c r="F58" s="1340"/>
      <c r="G58" s="1340"/>
      <c r="H58" s="1340"/>
      <c r="I58" s="1340"/>
      <c r="J58" s="1348"/>
      <c r="K58" s="1313"/>
      <c r="L58" s="1340"/>
      <c r="M58" s="1340"/>
      <c r="N58" s="1340"/>
      <c r="O58" s="1340"/>
      <c r="P58" s="1348"/>
      <c r="Q58" s="1340"/>
      <c r="R58" s="1340"/>
      <c r="S58" s="1340"/>
      <c r="T58" s="1340"/>
      <c r="U58" s="1340"/>
      <c r="V58" s="1348"/>
      <c r="W58" s="1340"/>
      <c r="X58" s="1340"/>
      <c r="Y58" s="1340"/>
      <c r="Z58" s="1340"/>
      <c r="AA58" s="1340"/>
      <c r="AB58" s="1348"/>
      <c r="AC58" s="1340"/>
      <c r="AD58" s="1340"/>
      <c r="AE58" s="1340"/>
      <c r="AF58" s="1340"/>
      <c r="AG58" s="1340"/>
      <c r="AH58" s="1348"/>
      <c r="AI58" s="1340"/>
      <c r="AJ58" s="1340"/>
      <c r="AK58" s="1340"/>
      <c r="AL58" s="1340"/>
      <c r="AM58" s="1340"/>
      <c r="AN58" s="1348"/>
      <c r="AO58" s="1340"/>
      <c r="AP58" s="1340"/>
      <c r="AQ58" s="1340"/>
      <c r="AR58" s="1340"/>
      <c r="AS58" s="1340"/>
      <c r="AT58" s="1348"/>
      <c r="AU58" s="1340"/>
      <c r="AV58" s="1340"/>
      <c r="AW58" s="1340"/>
      <c r="AX58" s="1340"/>
      <c r="AY58" s="1340"/>
      <c r="AZ58" s="1348"/>
      <c r="BA58" s="1340"/>
      <c r="BB58" s="1340"/>
      <c r="BC58" s="1340"/>
      <c r="BD58" s="1340"/>
      <c r="BE58" s="1340"/>
      <c r="BF58" s="1348"/>
      <c r="BG58" s="1340"/>
      <c r="BH58" s="1340"/>
      <c r="BI58" s="1340"/>
      <c r="BJ58" s="1340"/>
      <c r="BK58" s="1340"/>
      <c r="BL58" s="1348"/>
      <c r="BM58" s="1340"/>
      <c r="BN58" s="1340"/>
      <c r="BO58" s="1340"/>
      <c r="BP58" s="1340"/>
      <c r="BQ58" s="1340"/>
      <c r="BR58" s="1348"/>
    </row>
    <row r="59" spans="1:70">
      <c r="A59" s="1339"/>
      <c r="B59" s="1340"/>
      <c r="C59" s="1349" t="s">
        <v>311</v>
      </c>
      <c r="D59" s="1349" t="s">
        <v>236</v>
      </c>
      <c r="E59" s="1350">
        <f t="shared" ref="E59:H66" si="35">SUMIF($D$22:$D$54,$D59,E$22:E$54)</f>
        <v>0</v>
      </c>
      <c r="F59" s="1350">
        <f t="shared" si="35"/>
        <v>0</v>
      </c>
      <c r="G59" s="1350">
        <f t="shared" si="35"/>
        <v>0</v>
      </c>
      <c r="H59" s="1350">
        <f t="shared" si="35"/>
        <v>0</v>
      </c>
      <c r="I59" s="1149">
        <f>IFERROR(E59/E67,0)</f>
        <v>0</v>
      </c>
      <c r="J59" s="1150">
        <f t="shared" ref="J59:J67" si="36">IF(AND(E59=0,(F59+G59)&gt;0),"ERROR",IFERROR((F59+G59)/E59,0))</f>
        <v>0</v>
      </c>
      <c r="K59" s="1350">
        <f t="shared" ref="K59:N66" si="37">SUMIF($D$22:$D$54,$D59,K$22:K$54)</f>
        <v>0</v>
      </c>
      <c r="L59" s="1350">
        <f t="shared" si="37"/>
        <v>0</v>
      </c>
      <c r="M59" s="1350">
        <f t="shared" si="37"/>
        <v>0</v>
      </c>
      <c r="N59" s="1350">
        <f t="shared" si="37"/>
        <v>0</v>
      </c>
      <c r="O59" s="1149">
        <f>IFERROR(K59/K67,0)</f>
        <v>0</v>
      </c>
      <c r="P59" s="1150">
        <f t="shared" ref="P59:P67" si="38">IF(AND(K59=0,(L59+M59)&gt;0),"ERROR",IFERROR((L59+M59)/K59,0))</f>
        <v>0</v>
      </c>
      <c r="Q59" s="1350">
        <f t="shared" ref="Q59:T66" si="39">SUMIF($D$22:$D$54,$D59,Q$22:Q$54)</f>
        <v>0</v>
      </c>
      <c r="R59" s="1350">
        <f t="shared" si="39"/>
        <v>0</v>
      </c>
      <c r="S59" s="1350">
        <f t="shared" si="39"/>
        <v>0</v>
      </c>
      <c r="T59" s="1350">
        <f t="shared" si="39"/>
        <v>0</v>
      </c>
      <c r="U59" s="1149">
        <f>IFERROR(Q59/Q67,0)</f>
        <v>0</v>
      </c>
      <c r="V59" s="1150">
        <f t="shared" ref="V59:V67" si="40">IF(AND(Q59=0,(R59+S59)&gt;0),"ERROR",IFERROR((R59+S59)/Q59,0))</f>
        <v>0</v>
      </c>
      <c r="W59" s="1350">
        <f t="shared" ref="W59:Z66" si="41">SUMIF($D$22:$D$54,$D59,W$22:W$54)</f>
        <v>0</v>
      </c>
      <c r="X59" s="1350">
        <f t="shared" si="41"/>
        <v>0</v>
      </c>
      <c r="Y59" s="1350">
        <f t="shared" si="41"/>
        <v>0</v>
      </c>
      <c r="Z59" s="1350">
        <f t="shared" si="41"/>
        <v>0</v>
      </c>
      <c r="AA59" s="1149">
        <f>IFERROR(W59/W67,0)</f>
        <v>0</v>
      </c>
      <c r="AB59" s="1150">
        <f t="shared" ref="AB59:AB67" si="42">IF(AND(W59=0,(X59+Y59)&gt;0),"ERROR",IFERROR((X59+Y59)/W59,0))</f>
        <v>0</v>
      </c>
      <c r="AC59" s="1350">
        <f t="shared" ref="AC59:AF66" si="43">SUMIF($D$22:$D$54,$D59,AC$22:AC$54)</f>
        <v>0</v>
      </c>
      <c r="AD59" s="1350">
        <f t="shared" si="43"/>
        <v>0</v>
      </c>
      <c r="AE59" s="1350">
        <f t="shared" si="43"/>
        <v>0</v>
      </c>
      <c r="AF59" s="1350">
        <f t="shared" si="43"/>
        <v>0</v>
      </c>
      <c r="AG59" s="1149">
        <f>IFERROR(AC59/AC67,0)</f>
        <v>0</v>
      </c>
      <c r="AH59" s="1150">
        <f t="shared" ref="AH59:AH67" si="44">IF(AND(AC59=0,(AD59+AE59)&gt;0),"ERROR",IFERROR((AD59+AE59)/AC59,0))</f>
        <v>0</v>
      </c>
      <c r="AI59" s="1350">
        <f t="shared" ref="AI59:AL66" si="45">SUMIF($D$22:$D$54,$D59,AI$22:AI$54)</f>
        <v>0</v>
      </c>
      <c r="AJ59" s="1350">
        <f t="shared" si="45"/>
        <v>0</v>
      </c>
      <c r="AK59" s="1350">
        <f t="shared" si="45"/>
        <v>0</v>
      </c>
      <c r="AL59" s="1350">
        <f t="shared" si="45"/>
        <v>0</v>
      </c>
      <c r="AM59" s="1149">
        <f>IFERROR(AI59/AI67,0)</f>
        <v>0</v>
      </c>
      <c r="AN59" s="1150">
        <f t="shared" ref="AN59:AN67" si="46">IF(AND(AI59=0,(AJ59+AK59)&gt;0),"ERROR",IFERROR((AJ59+AK59)/AI59,0))</f>
        <v>0</v>
      </c>
      <c r="AO59" s="1350">
        <f t="shared" ref="AO59:AR66" si="47">SUMIF($D$22:$D$54,$D59,AO$22:AO$54)</f>
        <v>0</v>
      </c>
      <c r="AP59" s="1350">
        <f t="shared" si="47"/>
        <v>0</v>
      </c>
      <c r="AQ59" s="1350">
        <f t="shared" si="47"/>
        <v>0</v>
      </c>
      <c r="AR59" s="1350">
        <f t="shared" si="47"/>
        <v>0</v>
      </c>
      <c r="AS59" s="1149">
        <f>IFERROR(AO59/AO67,0)</f>
        <v>0</v>
      </c>
      <c r="AT59" s="1150">
        <f t="shared" ref="AT59:AT67" si="48">IF(AND(AO59=0,(AP59+AQ59)&gt;0),"ERROR",IFERROR((AP59+AQ59)/AO59,0))</f>
        <v>0</v>
      </c>
      <c r="AU59" s="1350">
        <f t="shared" ref="AU59:AX66" si="49">SUMIF($D$22:$D$54,$D59,AU$22:AU$54)</f>
        <v>0</v>
      </c>
      <c r="AV59" s="1350">
        <f t="shared" si="49"/>
        <v>0</v>
      </c>
      <c r="AW59" s="1350">
        <f t="shared" si="49"/>
        <v>0</v>
      </c>
      <c r="AX59" s="1350">
        <f t="shared" si="49"/>
        <v>0</v>
      </c>
      <c r="AY59" s="1149">
        <f>IFERROR(AU59/AU67,0)</f>
        <v>0</v>
      </c>
      <c r="AZ59" s="1150">
        <f t="shared" ref="AZ59:AZ67" si="50">IF(AND(AU59=0,(AV59+AW59)&gt;0),"ERROR",IFERROR((AV59+AW59)/AU59,0))</f>
        <v>0</v>
      </c>
      <c r="BA59" s="1350">
        <f t="shared" ref="BA59:BD66" si="51">SUMIF($D$22:$D$54,$D59,BA$22:BA$54)</f>
        <v>0</v>
      </c>
      <c r="BB59" s="1350">
        <f t="shared" si="51"/>
        <v>0</v>
      </c>
      <c r="BC59" s="1350">
        <f t="shared" si="51"/>
        <v>0</v>
      </c>
      <c r="BD59" s="1350">
        <f t="shared" si="51"/>
        <v>0</v>
      </c>
      <c r="BE59" s="1149">
        <f>IFERROR(BA59/BA67,0)</f>
        <v>0</v>
      </c>
      <c r="BF59" s="1150">
        <f t="shared" ref="BF59:BF67" si="52">IF(AND(BA59=0,(BB59+BC59)&gt;0),"ERROR",IFERROR((BB59+BC59)/BA59,0))</f>
        <v>0</v>
      </c>
      <c r="BG59" s="1350">
        <f t="shared" ref="BG59:BJ66" si="53">SUMIF($D$22:$D$54,$D59,BG$22:BG$54)</f>
        <v>0</v>
      </c>
      <c r="BH59" s="1350">
        <f t="shared" si="53"/>
        <v>0</v>
      </c>
      <c r="BI59" s="1350">
        <f t="shared" si="53"/>
        <v>0</v>
      </c>
      <c r="BJ59" s="1350">
        <f t="shared" si="53"/>
        <v>0</v>
      </c>
      <c r="BK59" s="1149">
        <f>IFERROR(BG59/BG67,0)</f>
        <v>0</v>
      </c>
      <c r="BL59" s="1150">
        <f t="shared" ref="BL59:BL67" si="54">IF(AND(BG59=0,(BH59+BI59)&gt;0),"ERROR",IFERROR((BH59+BI59)/BG59,0))</f>
        <v>0</v>
      </c>
      <c r="BM59" s="1350">
        <f t="shared" ref="BM59:BP66" si="55">SUMIF($D$22:$D$54,$D59,BM$22:BM$54)</f>
        <v>0</v>
      </c>
      <c r="BN59" s="1350">
        <f t="shared" si="55"/>
        <v>0</v>
      </c>
      <c r="BO59" s="1350">
        <f t="shared" si="55"/>
        <v>0</v>
      </c>
      <c r="BP59" s="1350">
        <f t="shared" si="55"/>
        <v>0</v>
      </c>
      <c r="BQ59" s="1149">
        <f>IFERROR(BM59/BM67,0)</f>
        <v>0</v>
      </c>
      <c r="BR59" s="1150">
        <f>IF(AND(BM59=0,(BN59+BO59)&gt;0),"ERROR",IFERROR((BN59+BO59)/BM59,0))</f>
        <v>0</v>
      </c>
    </row>
    <row r="60" spans="1:70">
      <c r="A60" s="1339"/>
      <c r="B60" s="1340"/>
      <c r="C60" s="1351" t="s">
        <v>313</v>
      </c>
      <c r="D60" s="1351" t="s">
        <v>237</v>
      </c>
      <c r="E60" s="1352">
        <f t="shared" si="35"/>
        <v>0</v>
      </c>
      <c r="F60" s="1352">
        <f t="shared" si="35"/>
        <v>0</v>
      </c>
      <c r="G60" s="1352">
        <f t="shared" si="35"/>
        <v>0</v>
      </c>
      <c r="H60" s="1352">
        <f t="shared" si="35"/>
        <v>0</v>
      </c>
      <c r="I60" s="1154">
        <f>IFERROR(E60/E67,0)</f>
        <v>0</v>
      </c>
      <c r="J60" s="1155">
        <f t="shared" si="36"/>
        <v>0</v>
      </c>
      <c r="K60" s="1352">
        <f t="shared" si="37"/>
        <v>0</v>
      </c>
      <c r="L60" s="1352">
        <f t="shared" si="37"/>
        <v>0</v>
      </c>
      <c r="M60" s="1352">
        <f t="shared" si="37"/>
        <v>0</v>
      </c>
      <c r="N60" s="1352">
        <f t="shared" si="37"/>
        <v>0</v>
      </c>
      <c r="O60" s="1154">
        <f>IFERROR(K60/K67,0)</f>
        <v>0</v>
      </c>
      <c r="P60" s="1155">
        <f t="shared" si="38"/>
        <v>0</v>
      </c>
      <c r="Q60" s="1352">
        <f t="shared" si="39"/>
        <v>0</v>
      </c>
      <c r="R60" s="1352">
        <f t="shared" si="39"/>
        <v>0</v>
      </c>
      <c r="S60" s="1352">
        <f t="shared" si="39"/>
        <v>0</v>
      </c>
      <c r="T60" s="1352">
        <f t="shared" si="39"/>
        <v>0</v>
      </c>
      <c r="U60" s="1154">
        <f>IFERROR(Q60/Q67,0)</f>
        <v>0</v>
      </c>
      <c r="V60" s="1155">
        <f t="shared" si="40"/>
        <v>0</v>
      </c>
      <c r="W60" s="1352">
        <f t="shared" si="41"/>
        <v>0</v>
      </c>
      <c r="X60" s="1352">
        <f t="shared" si="41"/>
        <v>0</v>
      </c>
      <c r="Y60" s="1352">
        <f t="shared" si="41"/>
        <v>0</v>
      </c>
      <c r="Z60" s="1352">
        <f t="shared" si="41"/>
        <v>0</v>
      </c>
      <c r="AA60" s="1154">
        <f>IFERROR(W60/W67,0)</f>
        <v>0</v>
      </c>
      <c r="AB60" s="1155">
        <f t="shared" si="42"/>
        <v>0</v>
      </c>
      <c r="AC60" s="1352">
        <f t="shared" si="43"/>
        <v>0</v>
      </c>
      <c r="AD60" s="1352">
        <f t="shared" si="43"/>
        <v>0</v>
      </c>
      <c r="AE60" s="1352">
        <f t="shared" si="43"/>
        <v>0</v>
      </c>
      <c r="AF60" s="1352">
        <f t="shared" si="43"/>
        <v>0</v>
      </c>
      <c r="AG60" s="1154">
        <f>IFERROR(AC60/AC67,0)</f>
        <v>0</v>
      </c>
      <c r="AH60" s="1155">
        <f t="shared" si="44"/>
        <v>0</v>
      </c>
      <c r="AI60" s="1352">
        <f t="shared" si="45"/>
        <v>0</v>
      </c>
      <c r="AJ60" s="1352">
        <f t="shared" si="45"/>
        <v>0</v>
      </c>
      <c r="AK60" s="1352">
        <f t="shared" si="45"/>
        <v>0</v>
      </c>
      <c r="AL60" s="1352">
        <f t="shared" si="45"/>
        <v>0</v>
      </c>
      <c r="AM60" s="1154">
        <f>IFERROR(AI60/AI67,0)</f>
        <v>0</v>
      </c>
      <c r="AN60" s="1155">
        <f t="shared" si="46"/>
        <v>0</v>
      </c>
      <c r="AO60" s="1352">
        <f t="shared" si="47"/>
        <v>0</v>
      </c>
      <c r="AP60" s="1352">
        <f t="shared" si="47"/>
        <v>0</v>
      </c>
      <c r="AQ60" s="1352">
        <f t="shared" si="47"/>
        <v>0</v>
      </c>
      <c r="AR60" s="1352">
        <f t="shared" si="47"/>
        <v>0</v>
      </c>
      <c r="AS60" s="1154">
        <f>IFERROR(AO60/AO67,0)</f>
        <v>0</v>
      </c>
      <c r="AT60" s="1155">
        <f t="shared" si="48"/>
        <v>0</v>
      </c>
      <c r="AU60" s="1352">
        <f t="shared" si="49"/>
        <v>0</v>
      </c>
      <c r="AV60" s="1352">
        <f t="shared" si="49"/>
        <v>0</v>
      </c>
      <c r="AW60" s="1352">
        <f t="shared" si="49"/>
        <v>0</v>
      </c>
      <c r="AX60" s="1352">
        <f t="shared" si="49"/>
        <v>0</v>
      </c>
      <c r="AY60" s="1154">
        <f>IFERROR(AU60/AU67,0)</f>
        <v>0</v>
      </c>
      <c r="AZ60" s="1155">
        <f t="shared" si="50"/>
        <v>0</v>
      </c>
      <c r="BA60" s="1352">
        <f t="shared" si="51"/>
        <v>0</v>
      </c>
      <c r="BB60" s="1352">
        <f t="shared" si="51"/>
        <v>0</v>
      </c>
      <c r="BC60" s="1352">
        <f t="shared" si="51"/>
        <v>0</v>
      </c>
      <c r="BD60" s="1352">
        <f t="shared" si="51"/>
        <v>0</v>
      </c>
      <c r="BE60" s="1154">
        <f>IFERROR(BA60/BA67,0)</f>
        <v>0</v>
      </c>
      <c r="BF60" s="1155">
        <f t="shared" si="52"/>
        <v>0</v>
      </c>
      <c r="BG60" s="1352">
        <f t="shared" si="53"/>
        <v>0</v>
      </c>
      <c r="BH60" s="1352">
        <f t="shared" si="53"/>
        <v>0</v>
      </c>
      <c r="BI60" s="1352">
        <f t="shared" si="53"/>
        <v>0</v>
      </c>
      <c r="BJ60" s="1352">
        <f t="shared" si="53"/>
        <v>0</v>
      </c>
      <c r="BK60" s="1154">
        <f>IFERROR(BG60/BG67,0)</f>
        <v>0</v>
      </c>
      <c r="BL60" s="1155">
        <f t="shared" si="54"/>
        <v>0</v>
      </c>
      <c r="BM60" s="1352">
        <f t="shared" si="55"/>
        <v>0</v>
      </c>
      <c r="BN60" s="1352">
        <f t="shared" si="55"/>
        <v>0</v>
      </c>
      <c r="BO60" s="1352">
        <f t="shared" si="55"/>
        <v>0</v>
      </c>
      <c r="BP60" s="1352">
        <f t="shared" si="55"/>
        <v>0</v>
      </c>
      <c r="BQ60" s="1154">
        <f>IFERROR(BM60/BM67,0)</f>
        <v>0</v>
      </c>
      <c r="BR60" s="1155">
        <f t="shared" ref="BR60:BR66" si="56">IF(AND(BM60=0,(BN60+BO60)&gt;0),"ERROR",IFERROR((BN60+BO60)/BM60,0))</f>
        <v>0</v>
      </c>
    </row>
    <row r="61" spans="1:70">
      <c r="A61" s="1339"/>
      <c r="B61" s="1340"/>
      <c r="C61" s="1351" t="s">
        <v>309</v>
      </c>
      <c r="D61" s="1351" t="s">
        <v>235</v>
      </c>
      <c r="E61" s="1352">
        <f t="shared" si="35"/>
        <v>0</v>
      </c>
      <c r="F61" s="1352">
        <f t="shared" si="35"/>
        <v>0</v>
      </c>
      <c r="G61" s="1352">
        <f t="shared" si="35"/>
        <v>0</v>
      </c>
      <c r="H61" s="1352">
        <f t="shared" si="35"/>
        <v>0</v>
      </c>
      <c r="I61" s="1154">
        <f>IFERROR(E61/E67,0)</f>
        <v>0</v>
      </c>
      <c r="J61" s="1155">
        <f t="shared" si="36"/>
        <v>0</v>
      </c>
      <c r="K61" s="1352">
        <f t="shared" si="37"/>
        <v>0</v>
      </c>
      <c r="L61" s="1352">
        <f t="shared" si="37"/>
        <v>0</v>
      </c>
      <c r="M61" s="1352">
        <f t="shared" si="37"/>
        <v>0</v>
      </c>
      <c r="N61" s="1352">
        <f t="shared" si="37"/>
        <v>0</v>
      </c>
      <c r="O61" s="1154">
        <f>IFERROR(K61/K67,0)</f>
        <v>0</v>
      </c>
      <c r="P61" s="1155">
        <f t="shared" si="38"/>
        <v>0</v>
      </c>
      <c r="Q61" s="1352">
        <f t="shared" si="39"/>
        <v>0</v>
      </c>
      <c r="R61" s="1352">
        <f t="shared" si="39"/>
        <v>0</v>
      </c>
      <c r="S61" s="1352">
        <f t="shared" si="39"/>
        <v>0</v>
      </c>
      <c r="T61" s="1352">
        <f t="shared" si="39"/>
        <v>0</v>
      </c>
      <c r="U61" s="1154">
        <f>IFERROR(Q61/Q67,0)</f>
        <v>0</v>
      </c>
      <c r="V61" s="1155">
        <f t="shared" si="40"/>
        <v>0</v>
      </c>
      <c r="W61" s="1352">
        <f t="shared" si="41"/>
        <v>0</v>
      </c>
      <c r="X61" s="1352">
        <f t="shared" si="41"/>
        <v>0</v>
      </c>
      <c r="Y61" s="1352">
        <f t="shared" si="41"/>
        <v>0</v>
      </c>
      <c r="Z61" s="1352">
        <f t="shared" si="41"/>
        <v>0</v>
      </c>
      <c r="AA61" s="1154">
        <f>IFERROR(W61/W67,0)</f>
        <v>0</v>
      </c>
      <c r="AB61" s="1155">
        <f t="shared" si="42"/>
        <v>0</v>
      </c>
      <c r="AC61" s="1352">
        <f t="shared" si="43"/>
        <v>0</v>
      </c>
      <c r="AD61" s="1352">
        <f t="shared" si="43"/>
        <v>0</v>
      </c>
      <c r="AE61" s="1352">
        <f t="shared" si="43"/>
        <v>0</v>
      </c>
      <c r="AF61" s="1352">
        <f t="shared" si="43"/>
        <v>0</v>
      </c>
      <c r="AG61" s="1154">
        <f>IFERROR(AC61/AC67,0)</f>
        <v>0</v>
      </c>
      <c r="AH61" s="1155">
        <f t="shared" si="44"/>
        <v>0</v>
      </c>
      <c r="AI61" s="1352">
        <f t="shared" si="45"/>
        <v>0</v>
      </c>
      <c r="AJ61" s="1352">
        <f t="shared" si="45"/>
        <v>0</v>
      </c>
      <c r="AK61" s="1352">
        <f t="shared" si="45"/>
        <v>0</v>
      </c>
      <c r="AL61" s="1352">
        <f t="shared" si="45"/>
        <v>0</v>
      </c>
      <c r="AM61" s="1154">
        <f>IFERROR(AI61/AI67,0)</f>
        <v>0</v>
      </c>
      <c r="AN61" s="1155">
        <f t="shared" si="46"/>
        <v>0</v>
      </c>
      <c r="AO61" s="1352">
        <f t="shared" si="47"/>
        <v>0</v>
      </c>
      <c r="AP61" s="1352">
        <f t="shared" si="47"/>
        <v>0</v>
      </c>
      <c r="AQ61" s="1352">
        <f t="shared" si="47"/>
        <v>0</v>
      </c>
      <c r="AR61" s="1352">
        <f t="shared" si="47"/>
        <v>0</v>
      </c>
      <c r="AS61" s="1154">
        <f>IFERROR(AO61/AO67,0)</f>
        <v>0</v>
      </c>
      <c r="AT61" s="1155">
        <f t="shared" si="48"/>
        <v>0</v>
      </c>
      <c r="AU61" s="1352">
        <f t="shared" si="49"/>
        <v>0</v>
      </c>
      <c r="AV61" s="1352">
        <f t="shared" si="49"/>
        <v>0</v>
      </c>
      <c r="AW61" s="1352">
        <f t="shared" si="49"/>
        <v>0</v>
      </c>
      <c r="AX61" s="1352">
        <f t="shared" si="49"/>
        <v>0</v>
      </c>
      <c r="AY61" s="1154">
        <f>IFERROR(AU61/AU67,0)</f>
        <v>0</v>
      </c>
      <c r="AZ61" s="1155">
        <f t="shared" si="50"/>
        <v>0</v>
      </c>
      <c r="BA61" s="1352">
        <f t="shared" si="51"/>
        <v>0</v>
      </c>
      <c r="BB61" s="1352">
        <f t="shared" si="51"/>
        <v>0</v>
      </c>
      <c r="BC61" s="1352">
        <f t="shared" si="51"/>
        <v>0</v>
      </c>
      <c r="BD61" s="1352">
        <f t="shared" si="51"/>
        <v>0</v>
      </c>
      <c r="BE61" s="1154">
        <f>IFERROR(BA61/BA67,0)</f>
        <v>0</v>
      </c>
      <c r="BF61" s="1155">
        <f t="shared" si="52"/>
        <v>0</v>
      </c>
      <c r="BG61" s="1352">
        <f t="shared" si="53"/>
        <v>0</v>
      </c>
      <c r="BH61" s="1352">
        <f t="shared" si="53"/>
        <v>0</v>
      </c>
      <c r="BI61" s="1352">
        <f t="shared" si="53"/>
        <v>0</v>
      </c>
      <c r="BJ61" s="1352">
        <f t="shared" si="53"/>
        <v>0</v>
      </c>
      <c r="BK61" s="1154">
        <f>IFERROR(BG61/BG67,0)</f>
        <v>0</v>
      </c>
      <c r="BL61" s="1155">
        <f t="shared" si="54"/>
        <v>0</v>
      </c>
      <c r="BM61" s="1352">
        <f t="shared" si="55"/>
        <v>0</v>
      </c>
      <c r="BN61" s="1352">
        <f t="shared" si="55"/>
        <v>0</v>
      </c>
      <c r="BO61" s="1352">
        <f t="shared" si="55"/>
        <v>0</v>
      </c>
      <c r="BP61" s="1352">
        <f t="shared" si="55"/>
        <v>0</v>
      </c>
      <c r="BQ61" s="1154">
        <f>IFERROR(BM61/BM67,0)</f>
        <v>0</v>
      </c>
      <c r="BR61" s="1155">
        <f t="shared" si="56"/>
        <v>0</v>
      </c>
    </row>
    <row r="62" spans="1:70">
      <c r="A62" s="1339"/>
      <c r="B62" s="1340"/>
      <c r="C62" s="1351" t="s">
        <v>301</v>
      </c>
      <c r="D62" s="1351" t="s">
        <v>231</v>
      </c>
      <c r="E62" s="1352">
        <f t="shared" si="35"/>
        <v>0</v>
      </c>
      <c r="F62" s="1352">
        <f t="shared" si="35"/>
        <v>0</v>
      </c>
      <c r="G62" s="1352">
        <f t="shared" si="35"/>
        <v>0</v>
      </c>
      <c r="H62" s="1352">
        <f t="shared" si="35"/>
        <v>0</v>
      </c>
      <c r="I62" s="1154">
        <f>IFERROR(E62/E67,0)</f>
        <v>0</v>
      </c>
      <c r="J62" s="1155">
        <f t="shared" si="36"/>
        <v>0</v>
      </c>
      <c r="K62" s="1352">
        <f t="shared" si="37"/>
        <v>0</v>
      </c>
      <c r="L62" s="1352">
        <f t="shared" si="37"/>
        <v>0</v>
      </c>
      <c r="M62" s="1352">
        <f t="shared" si="37"/>
        <v>0</v>
      </c>
      <c r="N62" s="1352">
        <f t="shared" si="37"/>
        <v>0</v>
      </c>
      <c r="O62" s="1154">
        <f>IFERROR(K62/K67,0)</f>
        <v>0</v>
      </c>
      <c r="P62" s="1155">
        <f t="shared" si="38"/>
        <v>0</v>
      </c>
      <c r="Q62" s="1352">
        <f t="shared" si="39"/>
        <v>0</v>
      </c>
      <c r="R62" s="1352">
        <f t="shared" si="39"/>
        <v>0</v>
      </c>
      <c r="S62" s="1352">
        <f t="shared" si="39"/>
        <v>0</v>
      </c>
      <c r="T62" s="1352">
        <f t="shared" si="39"/>
        <v>0</v>
      </c>
      <c r="U62" s="1154">
        <f>IFERROR(Q62/Q67,0)</f>
        <v>0</v>
      </c>
      <c r="V62" s="1155">
        <f t="shared" si="40"/>
        <v>0</v>
      </c>
      <c r="W62" s="1352">
        <f t="shared" si="41"/>
        <v>0</v>
      </c>
      <c r="X62" s="1352">
        <f t="shared" si="41"/>
        <v>0</v>
      </c>
      <c r="Y62" s="1352">
        <f t="shared" si="41"/>
        <v>0</v>
      </c>
      <c r="Z62" s="1352">
        <f t="shared" si="41"/>
        <v>0</v>
      </c>
      <c r="AA62" s="1154">
        <f>IFERROR(W62/W67,0)</f>
        <v>0</v>
      </c>
      <c r="AB62" s="1155">
        <f t="shared" si="42"/>
        <v>0</v>
      </c>
      <c r="AC62" s="1352">
        <f t="shared" si="43"/>
        <v>0</v>
      </c>
      <c r="AD62" s="1352">
        <f t="shared" si="43"/>
        <v>0</v>
      </c>
      <c r="AE62" s="1352">
        <f t="shared" si="43"/>
        <v>0</v>
      </c>
      <c r="AF62" s="1352">
        <f t="shared" si="43"/>
        <v>0</v>
      </c>
      <c r="AG62" s="1154">
        <f>IFERROR(AC62/AC67,0)</f>
        <v>0</v>
      </c>
      <c r="AH62" s="1155">
        <f t="shared" si="44"/>
        <v>0</v>
      </c>
      <c r="AI62" s="1352">
        <f t="shared" si="45"/>
        <v>0</v>
      </c>
      <c r="AJ62" s="1352">
        <f t="shared" si="45"/>
        <v>0</v>
      </c>
      <c r="AK62" s="1352">
        <f t="shared" si="45"/>
        <v>0</v>
      </c>
      <c r="AL62" s="1352">
        <f t="shared" si="45"/>
        <v>0</v>
      </c>
      <c r="AM62" s="1154">
        <f>IFERROR(AI62/AI67,0)</f>
        <v>0</v>
      </c>
      <c r="AN62" s="1155">
        <f t="shared" si="46"/>
        <v>0</v>
      </c>
      <c r="AO62" s="1352">
        <f t="shared" si="47"/>
        <v>0</v>
      </c>
      <c r="AP62" s="1352">
        <f t="shared" si="47"/>
        <v>0</v>
      </c>
      <c r="AQ62" s="1352">
        <f t="shared" si="47"/>
        <v>0</v>
      </c>
      <c r="AR62" s="1352">
        <f t="shared" si="47"/>
        <v>0</v>
      </c>
      <c r="AS62" s="1154">
        <f>IFERROR(AO62/AO67,0)</f>
        <v>0</v>
      </c>
      <c r="AT62" s="1155">
        <f t="shared" si="48"/>
        <v>0</v>
      </c>
      <c r="AU62" s="1352">
        <f t="shared" si="49"/>
        <v>0</v>
      </c>
      <c r="AV62" s="1352">
        <f t="shared" si="49"/>
        <v>0</v>
      </c>
      <c r="AW62" s="1352">
        <f t="shared" si="49"/>
        <v>0</v>
      </c>
      <c r="AX62" s="1352">
        <f t="shared" si="49"/>
        <v>0</v>
      </c>
      <c r="AY62" s="1154">
        <f>IFERROR(AU62/AU67,0)</f>
        <v>0</v>
      </c>
      <c r="AZ62" s="1155">
        <f t="shared" si="50"/>
        <v>0</v>
      </c>
      <c r="BA62" s="1352">
        <f t="shared" si="51"/>
        <v>0</v>
      </c>
      <c r="BB62" s="1352">
        <f t="shared" si="51"/>
        <v>0</v>
      </c>
      <c r="BC62" s="1352">
        <f t="shared" si="51"/>
        <v>0</v>
      </c>
      <c r="BD62" s="1352">
        <f t="shared" si="51"/>
        <v>0</v>
      </c>
      <c r="BE62" s="1154">
        <f>IFERROR(BA62/BA67,0)</f>
        <v>0</v>
      </c>
      <c r="BF62" s="1155">
        <f t="shared" si="52"/>
        <v>0</v>
      </c>
      <c r="BG62" s="1352">
        <f t="shared" si="53"/>
        <v>0</v>
      </c>
      <c r="BH62" s="1352">
        <f t="shared" si="53"/>
        <v>0</v>
      </c>
      <c r="BI62" s="1352">
        <f t="shared" si="53"/>
        <v>0</v>
      </c>
      <c r="BJ62" s="1352">
        <f t="shared" si="53"/>
        <v>0</v>
      </c>
      <c r="BK62" s="1154">
        <f>IFERROR(BG62/BG67,0)</f>
        <v>0</v>
      </c>
      <c r="BL62" s="1155">
        <f t="shared" si="54"/>
        <v>0</v>
      </c>
      <c r="BM62" s="1352">
        <f t="shared" si="55"/>
        <v>0</v>
      </c>
      <c r="BN62" s="1352">
        <f t="shared" si="55"/>
        <v>0</v>
      </c>
      <c r="BO62" s="1352">
        <f t="shared" si="55"/>
        <v>0</v>
      </c>
      <c r="BP62" s="1352">
        <f t="shared" si="55"/>
        <v>0</v>
      </c>
      <c r="BQ62" s="1154">
        <f>IFERROR(BM62/BM67,0)</f>
        <v>0</v>
      </c>
      <c r="BR62" s="1155">
        <f t="shared" si="56"/>
        <v>0</v>
      </c>
    </row>
    <row r="63" spans="1:70">
      <c r="A63" s="1339"/>
      <c r="B63" s="1340"/>
      <c r="C63" s="1351" t="s">
        <v>303</v>
      </c>
      <c r="D63" s="1351" t="s">
        <v>232</v>
      </c>
      <c r="E63" s="1352">
        <f t="shared" si="35"/>
        <v>0</v>
      </c>
      <c r="F63" s="1352">
        <f t="shared" si="35"/>
        <v>0</v>
      </c>
      <c r="G63" s="1352">
        <f t="shared" si="35"/>
        <v>0</v>
      </c>
      <c r="H63" s="1352">
        <f t="shared" si="35"/>
        <v>0</v>
      </c>
      <c r="I63" s="1154">
        <f>IFERROR(E63/E67,0)</f>
        <v>0</v>
      </c>
      <c r="J63" s="1155">
        <f t="shared" si="36"/>
        <v>0</v>
      </c>
      <c r="K63" s="1352">
        <f t="shared" si="37"/>
        <v>0</v>
      </c>
      <c r="L63" s="1352">
        <f t="shared" si="37"/>
        <v>0</v>
      </c>
      <c r="M63" s="1352">
        <f t="shared" si="37"/>
        <v>0</v>
      </c>
      <c r="N63" s="1352">
        <f t="shared" si="37"/>
        <v>0</v>
      </c>
      <c r="O63" s="1154">
        <f>IFERROR(K63/K67,0)</f>
        <v>0</v>
      </c>
      <c r="P63" s="1155">
        <f t="shared" si="38"/>
        <v>0</v>
      </c>
      <c r="Q63" s="1352">
        <f t="shared" si="39"/>
        <v>0</v>
      </c>
      <c r="R63" s="1352">
        <f t="shared" si="39"/>
        <v>0</v>
      </c>
      <c r="S63" s="1352">
        <f t="shared" si="39"/>
        <v>0</v>
      </c>
      <c r="T63" s="1352">
        <f t="shared" si="39"/>
        <v>0</v>
      </c>
      <c r="U63" s="1154">
        <f>IFERROR(Q63/Q67,0)</f>
        <v>0</v>
      </c>
      <c r="V63" s="1155">
        <f t="shared" si="40"/>
        <v>0</v>
      </c>
      <c r="W63" s="1352">
        <f t="shared" si="41"/>
        <v>0</v>
      </c>
      <c r="X63" s="1352">
        <f t="shared" si="41"/>
        <v>0</v>
      </c>
      <c r="Y63" s="1352">
        <f t="shared" si="41"/>
        <v>0</v>
      </c>
      <c r="Z63" s="1352">
        <f t="shared" si="41"/>
        <v>0</v>
      </c>
      <c r="AA63" s="1154">
        <f>IFERROR(W63/W67,0)</f>
        <v>0</v>
      </c>
      <c r="AB63" s="1155">
        <f t="shared" si="42"/>
        <v>0</v>
      </c>
      <c r="AC63" s="1352">
        <f t="shared" si="43"/>
        <v>0</v>
      </c>
      <c r="AD63" s="1352">
        <f t="shared" si="43"/>
        <v>0</v>
      </c>
      <c r="AE63" s="1352">
        <f t="shared" si="43"/>
        <v>0</v>
      </c>
      <c r="AF63" s="1352">
        <f t="shared" si="43"/>
        <v>0</v>
      </c>
      <c r="AG63" s="1154">
        <f>IFERROR(AC63/AC67,0)</f>
        <v>0</v>
      </c>
      <c r="AH63" s="1155">
        <f t="shared" si="44"/>
        <v>0</v>
      </c>
      <c r="AI63" s="1352">
        <f t="shared" si="45"/>
        <v>0</v>
      </c>
      <c r="AJ63" s="1352">
        <f t="shared" si="45"/>
        <v>0</v>
      </c>
      <c r="AK63" s="1352">
        <f t="shared" si="45"/>
        <v>0</v>
      </c>
      <c r="AL63" s="1352">
        <f t="shared" si="45"/>
        <v>0</v>
      </c>
      <c r="AM63" s="1154">
        <f>IFERROR(AI63/AI67,0)</f>
        <v>0</v>
      </c>
      <c r="AN63" s="1155">
        <f t="shared" si="46"/>
        <v>0</v>
      </c>
      <c r="AO63" s="1352">
        <f t="shared" si="47"/>
        <v>0</v>
      </c>
      <c r="AP63" s="1352">
        <f t="shared" si="47"/>
        <v>0</v>
      </c>
      <c r="AQ63" s="1352">
        <f t="shared" si="47"/>
        <v>0</v>
      </c>
      <c r="AR63" s="1352">
        <f t="shared" si="47"/>
        <v>0</v>
      </c>
      <c r="AS63" s="1154">
        <f>IFERROR(AO63/AO67,0)</f>
        <v>0</v>
      </c>
      <c r="AT63" s="1155">
        <f t="shared" si="48"/>
        <v>0</v>
      </c>
      <c r="AU63" s="1352">
        <f t="shared" si="49"/>
        <v>0</v>
      </c>
      <c r="AV63" s="1352">
        <f t="shared" si="49"/>
        <v>0</v>
      </c>
      <c r="AW63" s="1352">
        <f t="shared" si="49"/>
        <v>0</v>
      </c>
      <c r="AX63" s="1352">
        <f t="shared" si="49"/>
        <v>0</v>
      </c>
      <c r="AY63" s="1154">
        <f>IFERROR(AU63/AU67,0)</f>
        <v>0</v>
      </c>
      <c r="AZ63" s="1155">
        <f t="shared" si="50"/>
        <v>0</v>
      </c>
      <c r="BA63" s="1352">
        <f t="shared" si="51"/>
        <v>0</v>
      </c>
      <c r="BB63" s="1352">
        <f t="shared" si="51"/>
        <v>0</v>
      </c>
      <c r="BC63" s="1352">
        <f t="shared" si="51"/>
        <v>0</v>
      </c>
      <c r="BD63" s="1352">
        <f t="shared" si="51"/>
        <v>0</v>
      </c>
      <c r="BE63" s="1154">
        <f>IFERROR(BA63/BA67,0)</f>
        <v>0</v>
      </c>
      <c r="BF63" s="1155">
        <f t="shared" si="52"/>
        <v>0</v>
      </c>
      <c r="BG63" s="1352">
        <f t="shared" si="53"/>
        <v>0</v>
      </c>
      <c r="BH63" s="1352">
        <f t="shared" si="53"/>
        <v>0</v>
      </c>
      <c r="BI63" s="1352">
        <f t="shared" si="53"/>
        <v>0</v>
      </c>
      <c r="BJ63" s="1352">
        <f t="shared" si="53"/>
        <v>0</v>
      </c>
      <c r="BK63" s="1154">
        <f>IFERROR(BG63/BG67,0)</f>
        <v>0</v>
      </c>
      <c r="BL63" s="1155">
        <f t="shared" si="54"/>
        <v>0</v>
      </c>
      <c r="BM63" s="1352">
        <f t="shared" si="55"/>
        <v>0</v>
      </c>
      <c r="BN63" s="1352">
        <f t="shared" si="55"/>
        <v>0</v>
      </c>
      <c r="BO63" s="1352">
        <f t="shared" si="55"/>
        <v>0</v>
      </c>
      <c r="BP63" s="1352">
        <f t="shared" si="55"/>
        <v>0</v>
      </c>
      <c r="BQ63" s="1154">
        <f>IFERROR(BM63/BM67,0)</f>
        <v>0</v>
      </c>
      <c r="BR63" s="1155">
        <f t="shared" si="56"/>
        <v>0</v>
      </c>
    </row>
    <row r="64" spans="1:70">
      <c r="A64" s="1339"/>
      <c r="B64" s="1340"/>
      <c r="C64" s="1351" t="s">
        <v>305</v>
      </c>
      <c r="D64" s="1351" t="s">
        <v>233</v>
      </c>
      <c r="E64" s="1352">
        <f t="shared" si="35"/>
        <v>0</v>
      </c>
      <c r="F64" s="1352">
        <f t="shared" si="35"/>
        <v>0</v>
      </c>
      <c r="G64" s="1352">
        <f t="shared" si="35"/>
        <v>0</v>
      </c>
      <c r="H64" s="1352">
        <f t="shared" si="35"/>
        <v>0</v>
      </c>
      <c r="I64" s="1154">
        <f>IFERROR(E64/E67,0)</f>
        <v>0</v>
      </c>
      <c r="J64" s="1155">
        <f t="shared" si="36"/>
        <v>0</v>
      </c>
      <c r="K64" s="1352">
        <f t="shared" si="37"/>
        <v>0</v>
      </c>
      <c r="L64" s="1352">
        <f t="shared" si="37"/>
        <v>0</v>
      </c>
      <c r="M64" s="1352">
        <f t="shared" si="37"/>
        <v>0</v>
      </c>
      <c r="N64" s="1352">
        <f t="shared" si="37"/>
        <v>0</v>
      </c>
      <c r="O64" s="1154">
        <f>IFERROR(K64/K67,0)</f>
        <v>0</v>
      </c>
      <c r="P64" s="1155">
        <f t="shared" si="38"/>
        <v>0</v>
      </c>
      <c r="Q64" s="1352">
        <f t="shared" si="39"/>
        <v>0</v>
      </c>
      <c r="R64" s="1352">
        <f t="shared" si="39"/>
        <v>0</v>
      </c>
      <c r="S64" s="1352">
        <f t="shared" si="39"/>
        <v>0</v>
      </c>
      <c r="T64" s="1352">
        <f t="shared" si="39"/>
        <v>0</v>
      </c>
      <c r="U64" s="1154">
        <f>IFERROR(Q64/Q67,0)</f>
        <v>0</v>
      </c>
      <c r="V64" s="1155">
        <f t="shared" si="40"/>
        <v>0</v>
      </c>
      <c r="W64" s="1352">
        <f t="shared" si="41"/>
        <v>0</v>
      </c>
      <c r="X64" s="1352">
        <f t="shared" si="41"/>
        <v>0</v>
      </c>
      <c r="Y64" s="1352">
        <f t="shared" si="41"/>
        <v>0</v>
      </c>
      <c r="Z64" s="1352">
        <f t="shared" si="41"/>
        <v>0</v>
      </c>
      <c r="AA64" s="1154">
        <f>IFERROR(W64/W67,0)</f>
        <v>0</v>
      </c>
      <c r="AB64" s="1155">
        <f t="shared" si="42"/>
        <v>0</v>
      </c>
      <c r="AC64" s="1352">
        <f t="shared" si="43"/>
        <v>0</v>
      </c>
      <c r="AD64" s="1352">
        <f t="shared" si="43"/>
        <v>0</v>
      </c>
      <c r="AE64" s="1352">
        <f t="shared" si="43"/>
        <v>0</v>
      </c>
      <c r="AF64" s="1352">
        <f t="shared" si="43"/>
        <v>0</v>
      </c>
      <c r="AG64" s="1154">
        <f>IFERROR(AC64/AC67,0)</f>
        <v>0</v>
      </c>
      <c r="AH64" s="1155">
        <f t="shared" si="44"/>
        <v>0</v>
      </c>
      <c r="AI64" s="1352">
        <f t="shared" si="45"/>
        <v>0</v>
      </c>
      <c r="AJ64" s="1352">
        <f t="shared" si="45"/>
        <v>0</v>
      </c>
      <c r="AK64" s="1352">
        <f t="shared" si="45"/>
        <v>0</v>
      </c>
      <c r="AL64" s="1352">
        <f t="shared" si="45"/>
        <v>0</v>
      </c>
      <c r="AM64" s="1154">
        <f>IFERROR(AI64/AI67,0)</f>
        <v>0</v>
      </c>
      <c r="AN64" s="1155">
        <f t="shared" si="46"/>
        <v>0</v>
      </c>
      <c r="AO64" s="1352">
        <f t="shared" si="47"/>
        <v>0</v>
      </c>
      <c r="AP64" s="1352">
        <f t="shared" si="47"/>
        <v>0</v>
      </c>
      <c r="AQ64" s="1352">
        <f t="shared" si="47"/>
        <v>0</v>
      </c>
      <c r="AR64" s="1352">
        <f t="shared" si="47"/>
        <v>0</v>
      </c>
      <c r="AS64" s="1154">
        <f>IFERROR(AO64/AO67,0)</f>
        <v>0</v>
      </c>
      <c r="AT64" s="1155">
        <f t="shared" si="48"/>
        <v>0</v>
      </c>
      <c r="AU64" s="1352">
        <f t="shared" si="49"/>
        <v>0</v>
      </c>
      <c r="AV64" s="1352">
        <f t="shared" si="49"/>
        <v>0</v>
      </c>
      <c r="AW64" s="1352">
        <f t="shared" si="49"/>
        <v>0</v>
      </c>
      <c r="AX64" s="1352">
        <f t="shared" si="49"/>
        <v>0</v>
      </c>
      <c r="AY64" s="1154">
        <f>IFERROR(AU64/AU67,0)</f>
        <v>0</v>
      </c>
      <c r="AZ64" s="1155">
        <f t="shared" si="50"/>
        <v>0</v>
      </c>
      <c r="BA64" s="1352">
        <f t="shared" si="51"/>
        <v>0</v>
      </c>
      <c r="BB64" s="1352">
        <f t="shared" si="51"/>
        <v>0</v>
      </c>
      <c r="BC64" s="1352">
        <f t="shared" si="51"/>
        <v>0</v>
      </c>
      <c r="BD64" s="1352">
        <f t="shared" si="51"/>
        <v>0</v>
      </c>
      <c r="BE64" s="1154">
        <f>IFERROR(BA64/BA67,0)</f>
        <v>0</v>
      </c>
      <c r="BF64" s="1155">
        <f t="shared" si="52"/>
        <v>0</v>
      </c>
      <c r="BG64" s="1352">
        <f t="shared" si="53"/>
        <v>0</v>
      </c>
      <c r="BH64" s="1352">
        <f t="shared" si="53"/>
        <v>0</v>
      </c>
      <c r="BI64" s="1352">
        <f t="shared" si="53"/>
        <v>0</v>
      </c>
      <c r="BJ64" s="1352">
        <f t="shared" si="53"/>
        <v>0</v>
      </c>
      <c r="BK64" s="1154">
        <f>IFERROR(BG64/BG67,0)</f>
        <v>0</v>
      </c>
      <c r="BL64" s="1155">
        <f t="shared" si="54"/>
        <v>0</v>
      </c>
      <c r="BM64" s="1352">
        <f t="shared" si="55"/>
        <v>0</v>
      </c>
      <c r="BN64" s="1352">
        <f t="shared" si="55"/>
        <v>0</v>
      </c>
      <c r="BO64" s="1352">
        <f t="shared" si="55"/>
        <v>0</v>
      </c>
      <c r="BP64" s="1352">
        <f t="shared" si="55"/>
        <v>0</v>
      </c>
      <c r="BQ64" s="1154">
        <f>IFERROR(BM64/BM67,0)</f>
        <v>0</v>
      </c>
      <c r="BR64" s="1155">
        <f t="shared" si="56"/>
        <v>0</v>
      </c>
    </row>
    <row r="65" spans="3:70">
      <c r="C65" s="1351" t="s">
        <v>307</v>
      </c>
      <c r="D65" s="1351" t="s">
        <v>234</v>
      </c>
      <c r="E65" s="1352">
        <f t="shared" si="35"/>
        <v>0</v>
      </c>
      <c r="F65" s="1352">
        <f t="shared" si="35"/>
        <v>0</v>
      </c>
      <c r="G65" s="1352">
        <f t="shared" si="35"/>
        <v>0</v>
      </c>
      <c r="H65" s="1352">
        <f t="shared" si="35"/>
        <v>0</v>
      </c>
      <c r="I65" s="1154">
        <f>IFERROR(E65/E67,0)</f>
        <v>0</v>
      </c>
      <c r="J65" s="1155">
        <f t="shared" ref="J65" si="57">IF(AND(E65=0,(F65+G65)&gt;0),"ERROR",IFERROR((F65+G65)/E65,0))</f>
        <v>0</v>
      </c>
      <c r="K65" s="1352">
        <f t="shared" si="37"/>
        <v>0</v>
      </c>
      <c r="L65" s="1352">
        <f t="shared" si="37"/>
        <v>0</v>
      </c>
      <c r="M65" s="1352">
        <f t="shared" si="37"/>
        <v>0</v>
      </c>
      <c r="N65" s="1352">
        <f t="shared" si="37"/>
        <v>0</v>
      </c>
      <c r="O65" s="1154">
        <f>IFERROR(K65/K67,0)</f>
        <v>0</v>
      </c>
      <c r="P65" s="1155">
        <f t="shared" ref="P65" si="58">IF(AND(K65=0,(L65+M65)&gt;0),"ERROR",IFERROR((L65+M65)/K65,0))</f>
        <v>0</v>
      </c>
      <c r="Q65" s="1352">
        <f t="shared" si="39"/>
        <v>0</v>
      </c>
      <c r="R65" s="1352">
        <f t="shared" si="39"/>
        <v>0</v>
      </c>
      <c r="S65" s="1352">
        <f t="shared" si="39"/>
        <v>0</v>
      </c>
      <c r="T65" s="1352">
        <f t="shared" si="39"/>
        <v>0</v>
      </c>
      <c r="U65" s="1154">
        <f>IFERROR(Q65/Q67,0)</f>
        <v>0</v>
      </c>
      <c r="V65" s="1155">
        <f t="shared" ref="V65" si="59">IF(AND(Q65=0,(R65+S65)&gt;0),"ERROR",IFERROR((R65+S65)/Q65,0))</f>
        <v>0</v>
      </c>
      <c r="W65" s="1352">
        <f t="shared" si="41"/>
        <v>0</v>
      </c>
      <c r="X65" s="1352">
        <f t="shared" si="41"/>
        <v>0</v>
      </c>
      <c r="Y65" s="1352">
        <f t="shared" si="41"/>
        <v>0</v>
      </c>
      <c r="Z65" s="1352">
        <f t="shared" si="41"/>
        <v>0</v>
      </c>
      <c r="AA65" s="1154">
        <f>IFERROR(W65/W67,0)</f>
        <v>0</v>
      </c>
      <c r="AB65" s="1155">
        <f t="shared" ref="AB65" si="60">IF(AND(W65=0,(X65+Y65)&gt;0),"ERROR",IFERROR((X65+Y65)/W65,0))</f>
        <v>0</v>
      </c>
      <c r="AC65" s="1352">
        <f t="shared" si="43"/>
        <v>0</v>
      </c>
      <c r="AD65" s="1352">
        <f t="shared" si="43"/>
        <v>0</v>
      </c>
      <c r="AE65" s="1352">
        <f t="shared" si="43"/>
        <v>0</v>
      </c>
      <c r="AF65" s="1352">
        <f t="shared" si="43"/>
        <v>0</v>
      </c>
      <c r="AG65" s="1154">
        <f>IFERROR(AC65/AC67,0)</f>
        <v>0</v>
      </c>
      <c r="AH65" s="1155">
        <f t="shared" ref="AH65" si="61">IF(AND(AC65=0,(AD65+AE65)&gt;0),"ERROR",IFERROR((AD65+AE65)/AC65,0))</f>
        <v>0</v>
      </c>
      <c r="AI65" s="1352">
        <f t="shared" si="45"/>
        <v>0</v>
      </c>
      <c r="AJ65" s="1352">
        <f t="shared" si="45"/>
        <v>0</v>
      </c>
      <c r="AK65" s="1352">
        <f t="shared" si="45"/>
        <v>0</v>
      </c>
      <c r="AL65" s="1352">
        <f t="shared" si="45"/>
        <v>0</v>
      </c>
      <c r="AM65" s="1154">
        <f>IFERROR(AI65/AI67,0)</f>
        <v>0</v>
      </c>
      <c r="AN65" s="1155">
        <f t="shared" ref="AN65" si="62">IF(AND(AI65=0,(AJ65+AK65)&gt;0),"ERROR",IFERROR((AJ65+AK65)/AI65,0))</f>
        <v>0</v>
      </c>
      <c r="AO65" s="1352">
        <f t="shared" si="47"/>
        <v>0</v>
      </c>
      <c r="AP65" s="1352">
        <f t="shared" si="47"/>
        <v>0</v>
      </c>
      <c r="AQ65" s="1352">
        <f t="shared" si="47"/>
        <v>0</v>
      </c>
      <c r="AR65" s="1352">
        <f t="shared" si="47"/>
        <v>0</v>
      </c>
      <c r="AS65" s="1154">
        <f>IFERROR(AO65/AO67,0)</f>
        <v>0</v>
      </c>
      <c r="AT65" s="1155">
        <f t="shared" ref="AT65" si="63">IF(AND(AO65=0,(AP65+AQ65)&gt;0),"ERROR",IFERROR((AP65+AQ65)/AO65,0))</f>
        <v>0</v>
      </c>
      <c r="AU65" s="1352">
        <f t="shared" si="49"/>
        <v>0</v>
      </c>
      <c r="AV65" s="1352">
        <f t="shared" si="49"/>
        <v>0</v>
      </c>
      <c r="AW65" s="1352">
        <f t="shared" si="49"/>
        <v>0</v>
      </c>
      <c r="AX65" s="1352">
        <f t="shared" si="49"/>
        <v>0</v>
      </c>
      <c r="AY65" s="1154">
        <f>IFERROR(AU65/AU67,0)</f>
        <v>0</v>
      </c>
      <c r="AZ65" s="1155">
        <f t="shared" ref="AZ65" si="64">IF(AND(AU65=0,(AV65+AW65)&gt;0),"ERROR",IFERROR((AV65+AW65)/AU65,0))</f>
        <v>0</v>
      </c>
      <c r="BA65" s="1352">
        <f t="shared" si="51"/>
        <v>0</v>
      </c>
      <c r="BB65" s="1352">
        <f t="shared" si="51"/>
        <v>0</v>
      </c>
      <c r="BC65" s="1352">
        <f t="shared" si="51"/>
        <v>0</v>
      </c>
      <c r="BD65" s="1352">
        <f t="shared" si="51"/>
        <v>0</v>
      </c>
      <c r="BE65" s="1154">
        <f>IFERROR(BA65/BA67,0)</f>
        <v>0</v>
      </c>
      <c r="BF65" s="1155">
        <f t="shared" ref="BF65" si="65">IF(AND(BA65=0,(BB65+BC65)&gt;0),"ERROR",IFERROR((BB65+BC65)/BA65,0))</f>
        <v>0</v>
      </c>
      <c r="BG65" s="1352">
        <f t="shared" si="53"/>
        <v>0</v>
      </c>
      <c r="BH65" s="1352">
        <f t="shared" si="53"/>
        <v>0</v>
      </c>
      <c r="BI65" s="1352">
        <f t="shared" si="53"/>
        <v>0</v>
      </c>
      <c r="BJ65" s="1352">
        <f t="shared" si="53"/>
        <v>0</v>
      </c>
      <c r="BK65" s="1154">
        <f>IFERROR(BG65/BG67,0)</f>
        <v>0</v>
      </c>
      <c r="BL65" s="1155">
        <f t="shared" ref="BL65" si="66">IF(AND(BG65=0,(BH65+BI65)&gt;0),"ERROR",IFERROR((BH65+BI65)/BG65,0))</f>
        <v>0</v>
      </c>
      <c r="BM65" s="1352">
        <f t="shared" si="55"/>
        <v>0</v>
      </c>
      <c r="BN65" s="1352">
        <f t="shared" si="55"/>
        <v>0</v>
      </c>
      <c r="BO65" s="1352">
        <f t="shared" si="55"/>
        <v>0</v>
      </c>
      <c r="BP65" s="1352">
        <f t="shared" si="55"/>
        <v>0</v>
      </c>
      <c r="BQ65" s="1154">
        <f>IFERROR(BM65/BM67,0)</f>
        <v>0</v>
      </c>
      <c r="BR65" s="1155">
        <f t="shared" ref="BR65" si="67">IF(AND(BM65=0,(BN65+BO65)&gt;0),"ERROR",IFERROR((BN65+BO65)/BM65,0))</f>
        <v>0</v>
      </c>
    </row>
    <row r="66" spans="3:70">
      <c r="C66" s="1353" t="s">
        <v>315</v>
      </c>
      <c r="D66" s="1353" t="s">
        <v>238</v>
      </c>
      <c r="E66" s="1354">
        <f t="shared" si="35"/>
        <v>0</v>
      </c>
      <c r="F66" s="1354">
        <f t="shared" si="35"/>
        <v>0</v>
      </c>
      <c r="G66" s="1354">
        <f t="shared" si="35"/>
        <v>0</v>
      </c>
      <c r="H66" s="1354">
        <f t="shared" si="35"/>
        <v>0</v>
      </c>
      <c r="I66" s="1156">
        <f>IFERROR(E66/E67,0)</f>
        <v>0</v>
      </c>
      <c r="J66" s="1157">
        <f t="shared" si="36"/>
        <v>0</v>
      </c>
      <c r="K66" s="1354">
        <f t="shared" si="37"/>
        <v>0</v>
      </c>
      <c r="L66" s="1354">
        <f t="shared" si="37"/>
        <v>0</v>
      </c>
      <c r="M66" s="1354">
        <f t="shared" si="37"/>
        <v>0</v>
      </c>
      <c r="N66" s="1354">
        <f t="shared" si="37"/>
        <v>0</v>
      </c>
      <c r="O66" s="1156">
        <f>IFERROR(K66/K67,0)</f>
        <v>0</v>
      </c>
      <c r="P66" s="1157">
        <f t="shared" si="38"/>
        <v>0</v>
      </c>
      <c r="Q66" s="1354">
        <f t="shared" si="39"/>
        <v>0</v>
      </c>
      <c r="R66" s="1354">
        <f t="shared" si="39"/>
        <v>0</v>
      </c>
      <c r="S66" s="1354">
        <f t="shared" si="39"/>
        <v>0</v>
      </c>
      <c r="T66" s="1354">
        <f t="shared" si="39"/>
        <v>0</v>
      </c>
      <c r="U66" s="1156">
        <f>IFERROR(Q66/Q67,0)</f>
        <v>0</v>
      </c>
      <c r="V66" s="1157">
        <f t="shared" si="40"/>
        <v>0</v>
      </c>
      <c r="W66" s="1354">
        <f t="shared" si="41"/>
        <v>0</v>
      </c>
      <c r="X66" s="1354">
        <f t="shared" si="41"/>
        <v>0</v>
      </c>
      <c r="Y66" s="1354">
        <f t="shared" si="41"/>
        <v>0</v>
      </c>
      <c r="Z66" s="1354">
        <f t="shared" si="41"/>
        <v>0</v>
      </c>
      <c r="AA66" s="1156">
        <f>IFERROR(W66/W67,0)</f>
        <v>0</v>
      </c>
      <c r="AB66" s="1157">
        <f t="shared" si="42"/>
        <v>0</v>
      </c>
      <c r="AC66" s="1354">
        <f t="shared" si="43"/>
        <v>0</v>
      </c>
      <c r="AD66" s="1354">
        <f t="shared" si="43"/>
        <v>0</v>
      </c>
      <c r="AE66" s="1354">
        <f t="shared" si="43"/>
        <v>0</v>
      </c>
      <c r="AF66" s="1354">
        <f t="shared" si="43"/>
        <v>0</v>
      </c>
      <c r="AG66" s="1156">
        <f>IFERROR(AC66/AC67,0)</f>
        <v>0</v>
      </c>
      <c r="AH66" s="1157">
        <f t="shared" si="44"/>
        <v>0</v>
      </c>
      <c r="AI66" s="1354">
        <f t="shared" si="45"/>
        <v>0</v>
      </c>
      <c r="AJ66" s="1354">
        <f t="shared" si="45"/>
        <v>0</v>
      </c>
      <c r="AK66" s="1354">
        <f t="shared" si="45"/>
        <v>0</v>
      </c>
      <c r="AL66" s="1354">
        <f t="shared" si="45"/>
        <v>0</v>
      </c>
      <c r="AM66" s="1156">
        <f>IFERROR(AI66/AI67,0)</f>
        <v>0</v>
      </c>
      <c r="AN66" s="1157">
        <f t="shared" si="46"/>
        <v>0</v>
      </c>
      <c r="AO66" s="1354">
        <f t="shared" si="47"/>
        <v>0</v>
      </c>
      <c r="AP66" s="1354">
        <f t="shared" si="47"/>
        <v>0</v>
      </c>
      <c r="AQ66" s="1354">
        <f t="shared" si="47"/>
        <v>0</v>
      </c>
      <c r="AR66" s="1354">
        <f t="shared" si="47"/>
        <v>0</v>
      </c>
      <c r="AS66" s="1156">
        <f>IFERROR(AO66/AO67,0)</f>
        <v>0</v>
      </c>
      <c r="AT66" s="1157">
        <f t="shared" si="48"/>
        <v>0</v>
      </c>
      <c r="AU66" s="1354">
        <f t="shared" si="49"/>
        <v>0</v>
      </c>
      <c r="AV66" s="1354">
        <f t="shared" si="49"/>
        <v>0</v>
      </c>
      <c r="AW66" s="1354">
        <f t="shared" si="49"/>
        <v>0</v>
      </c>
      <c r="AX66" s="1354">
        <f t="shared" si="49"/>
        <v>0</v>
      </c>
      <c r="AY66" s="1156">
        <f>IFERROR(AU66/AU67,0)</f>
        <v>0</v>
      </c>
      <c r="AZ66" s="1157">
        <f t="shared" si="50"/>
        <v>0</v>
      </c>
      <c r="BA66" s="1354">
        <f t="shared" si="51"/>
        <v>0</v>
      </c>
      <c r="BB66" s="1354">
        <f t="shared" si="51"/>
        <v>0</v>
      </c>
      <c r="BC66" s="1354">
        <f t="shared" si="51"/>
        <v>0</v>
      </c>
      <c r="BD66" s="1354">
        <f t="shared" si="51"/>
        <v>0</v>
      </c>
      <c r="BE66" s="1156">
        <f>IFERROR(BA66/BA67,0)</f>
        <v>0</v>
      </c>
      <c r="BF66" s="1157">
        <f t="shared" si="52"/>
        <v>0</v>
      </c>
      <c r="BG66" s="1354">
        <f t="shared" si="53"/>
        <v>0</v>
      </c>
      <c r="BH66" s="1354">
        <f t="shared" si="53"/>
        <v>0</v>
      </c>
      <c r="BI66" s="1354">
        <f t="shared" si="53"/>
        <v>0</v>
      </c>
      <c r="BJ66" s="1354">
        <f t="shared" si="53"/>
        <v>0</v>
      </c>
      <c r="BK66" s="1156">
        <f>IFERROR(BG66/BG67,0)</f>
        <v>0</v>
      </c>
      <c r="BL66" s="1157">
        <f t="shared" si="54"/>
        <v>0</v>
      </c>
      <c r="BM66" s="1354">
        <f t="shared" si="55"/>
        <v>0</v>
      </c>
      <c r="BN66" s="1354">
        <f t="shared" si="55"/>
        <v>0</v>
      </c>
      <c r="BO66" s="1354">
        <f t="shared" si="55"/>
        <v>0</v>
      </c>
      <c r="BP66" s="1354">
        <f t="shared" si="55"/>
        <v>0</v>
      </c>
      <c r="BQ66" s="1156">
        <f>IFERROR(BM66/BM67,0)</f>
        <v>0</v>
      </c>
      <c r="BR66" s="1157">
        <f t="shared" si="56"/>
        <v>0</v>
      </c>
    </row>
    <row r="67" spans="3:70">
      <c r="C67" s="1355" t="s">
        <v>230</v>
      </c>
      <c r="D67" s="1356"/>
      <c r="E67" s="1357">
        <f>SUM(E59:E66)</f>
        <v>0</v>
      </c>
      <c r="F67" s="1357">
        <f>SUM(F59:F66)</f>
        <v>0</v>
      </c>
      <c r="G67" s="1357">
        <f>SUM(G59:G66)</f>
        <v>0</v>
      </c>
      <c r="H67" s="1357">
        <f>SUM(H59:H66)</f>
        <v>0</v>
      </c>
      <c r="I67" s="1164">
        <f>SUM(I59:I66)</f>
        <v>0</v>
      </c>
      <c r="J67" s="1165">
        <f t="shared" si="36"/>
        <v>0</v>
      </c>
      <c r="K67" s="1357">
        <f>SUM(K59:K66)</f>
        <v>0</v>
      </c>
      <c r="L67" s="1357">
        <f>SUM(L59:L66)</f>
        <v>0</v>
      </c>
      <c r="M67" s="1357">
        <f>SUM(M59:M66)</f>
        <v>0</v>
      </c>
      <c r="N67" s="1357">
        <f>SUM(N59:N66)</f>
        <v>0</v>
      </c>
      <c r="O67" s="1164">
        <f>SUM(O59:O66)</f>
        <v>0</v>
      </c>
      <c r="P67" s="1165">
        <f t="shared" si="38"/>
        <v>0</v>
      </c>
      <c r="Q67" s="1357">
        <f>SUM(Q59:Q66)</f>
        <v>0</v>
      </c>
      <c r="R67" s="1357">
        <f>SUM(R59:R66)</f>
        <v>0</v>
      </c>
      <c r="S67" s="1357">
        <f>SUM(S59:S66)</f>
        <v>0</v>
      </c>
      <c r="T67" s="1357">
        <f>SUM(T59:T66)</f>
        <v>0</v>
      </c>
      <c r="U67" s="1164">
        <f>SUM(U59:U66)</f>
        <v>0</v>
      </c>
      <c r="V67" s="1165">
        <f t="shared" si="40"/>
        <v>0</v>
      </c>
      <c r="W67" s="1357">
        <f>SUM(W59:W66)</f>
        <v>0</v>
      </c>
      <c r="X67" s="1357">
        <f>SUM(X59:X66)</f>
        <v>0</v>
      </c>
      <c r="Y67" s="1357">
        <f>SUM(Y59:Y66)</f>
        <v>0</v>
      </c>
      <c r="Z67" s="1357">
        <f>SUM(Z59:Z66)</f>
        <v>0</v>
      </c>
      <c r="AA67" s="1164">
        <f>SUM(AA59:AA66)</f>
        <v>0</v>
      </c>
      <c r="AB67" s="1165">
        <f t="shared" si="42"/>
        <v>0</v>
      </c>
      <c r="AC67" s="1357">
        <f>SUM(AC59:AC66)</f>
        <v>0</v>
      </c>
      <c r="AD67" s="1357">
        <f>SUM(AD59:AD66)</f>
        <v>0</v>
      </c>
      <c r="AE67" s="1357">
        <f>SUM(AE59:AE66)</f>
        <v>0</v>
      </c>
      <c r="AF67" s="1357">
        <f>SUM(AF59:AF66)</f>
        <v>0</v>
      </c>
      <c r="AG67" s="1164">
        <f>SUM(AG59:AG66)</f>
        <v>0</v>
      </c>
      <c r="AH67" s="1165">
        <f t="shared" si="44"/>
        <v>0</v>
      </c>
      <c r="AI67" s="1357">
        <f>SUM(AI59:AI66)</f>
        <v>0</v>
      </c>
      <c r="AJ67" s="1357">
        <f>SUM(AJ59:AJ66)</f>
        <v>0</v>
      </c>
      <c r="AK67" s="1357">
        <f>SUM(AK59:AK66)</f>
        <v>0</v>
      </c>
      <c r="AL67" s="1357">
        <f>SUM(AL59:AL66)</f>
        <v>0</v>
      </c>
      <c r="AM67" s="1164">
        <f>SUM(AM59:AM66)</f>
        <v>0</v>
      </c>
      <c r="AN67" s="1165">
        <f t="shared" si="46"/>
        <v>0</v>
      </c>
      <c r="AO67" s="1357">
        <f>SUM(AO59:AO66)</f>
        <v>0</v>
      </c>
      <c r="AP67" s="1357">
        <f>SUM(AP59:AP66)</f>
        <v>0</v>
      </c>
      <c r="AQ67" s="1357">
        <f>SUM(AQ59:AQ66)</f>
        <v>0</v>
      </c>
      <c r="AR67" s="1357">
        <f>SUM(AR59:AR66)</f>
        <v>0</v>
      </c>
      <c r="AS67" s="1164">
        <f>SUM(AS59:AS66)</f>
        <v>0</v>
      </c>
      <c r="AT67" s="1165">
        <f t="shared" si="48"/>
        <v>0</v>
      </c>
      <c r="AU67" s="1357">
        <f>SUM(AU59:AU66)</f>
        <v>0</v>
      </c>
      <c r="AV67" s="1357">
        <f>SUM(AV59:AV66)</f>
        <v>0</v>
      </c>
      <c r="AW67" s="1357">
        <f>SUM(AW59:AW66)</f>
        <v>0</v>
      </c>
      <c r="AX67" s="1357">
        <f>SUM(AX59:AX66)</f>
        <v>0</v>
      </c>
      <c r="AY67" s="1164">
        <f>SUM(AY59:AY66)</f>
        <v>0</v>
      </c>
      <c r="AZ67" s="1165">
        <f t="shared" si="50"/>
        <v>0</v>
      </c>
      <c r="BA67" s="1357">
        <f>SUM(BA59:BA66)</f>
        <v>0</v>
      </c>
      <c r="BB67" s="1357">
        <f>SUM(BB59:BB66)</f>
        <v>0</v>
      </c>
      <c r="BC67" s="1357">
        <f>SUM(BC59:BC66)</f>
        <v>0</v>
      </c>
      <c r="BD67" s="1357">
        <f>SUM(BD59:BD66)</f>
        <v>0</v>
      </c>
      <c r="BE67" s="1164">
        <f>SUM(BE59:BE66)</f>
        <v>0</v>
      </c>
      <c r="BF67" s="1165">
        <f t="shared" si="52"/>
        <v>0</v>
      </c>
      <c r="BG67" s="1357">
        <f>SUM(BG59:BG66)</f>
        <v>0</v>
      </c>
      <c r="BH67" s="1357">
        <f>SUM(BH59:BH66)</f>
        <v>0</v>
      </c>
      <c r="BI67" s="1357">
        <f>SUM(BI59:BI66)</f>
        <v>0</v>
      </c>
      <c r="BJ67" s="1357">
        <f>SUM(BJ59:BJ66)</f>
        <v>0</v>
      </c>
      <c r="BK67" s="1164">
        <f>SUM(BK59:BK66)</f>
        <v>0</v>
      </c>
      <c r="BL67" s="1165">
        <f t="shared" si="54"/>
        <v>0</v>
      </c>
      <c r="BM67" s="1357">
        <f>SUM(BM59:BM66)</f>
        <v>0</v>
      </c>
      <c r="BN67" s="1357">
        <f>SUM(BN59:BN66)</f>
        <v>0</v>
      </c>
      <c r="BO67" s="1357">
        <f>SUM(BO59:BO66)</f>
        <v>0</v>
      </c>
      <c r="BP67" s="1357">
        <f>SUM(BP59:BP66)</f>
        <v>0</v>
      </c>
      <c r="BQ67" s="1164">
        <f>SUM(BQ59:BQ66)</f>
        <v>0</v>
      </c>
      <c r="BR67" s="1165">
        <f>IF(AND(BM67=0,(BN67+BO67)&gt;0),"ERROR",IFERROR((BN67+BO67)/BM67,0))</f>
        <v>0</v>
      </c>
    </row>
  </sheetData>
  <sheetProtection algorithmName="SHA-512" hashValue="AKXRgwdLlsBSDxEm4H/eY7uzcK2MuoiqzFrD91ohlo2dmA2sg6UQEM+HpELcoNoym5wTVw1acjimddMz3pRcRA==" saltValue="WXmjv73hedO+8+ZjW5PSfA==" spinCount="100000" sheet="1" objects="1" scenarios="1"/>
  <pageMargins left="0.7" right="0.7" top="0.75" bottom="0.75" header="0.3" footer="0.3"/>
  <pageSetup scale="45" orientation="landscape" r:id="rId1"/>
  <headerFooter scaleWithDoc="0">
    <oddHeader>&amp;RState of New Mexico</oddHeader>
    <oddFooter>&amp;LVersion 4.0&amp;RPage &amp;P of &amp;N</oddFooter>
  </headerFooter>
  <colBreaks count="5" manualBreakCount="5">
    <brk id="16" max="66" man="1"/>
    <brk id="28" max="66" man="1"/>
    <brk id="40" max="66" man="1"/>
    <brk id="52" max="66" man="1"/>
    <brk id="64" max="66"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231"/>
  <sheetViews>
    <sheetView showGridLines="0" zoomScale="75" zoomScaleNormal="75" workbookViewId="0"/>
  </sheetViews>
  <sheetFormatPr defaultRowHeight="9.9499999999999993"/>
  <cols>
    <col min="1" max="1" width="7.6640625" style="845" customWidth="1"/>
    <col min="2" max="2" width="11.1640625" style="845" customWidth="1"/>
    <col min="3" max="3" width="12.33203125" style="845" customWidth="1"/>
    <col min="4" max="4" width="50.1640625" style="845" customWidth="1"/>
    <col min="5" max="7" width="14.83203125" style="845" customWidth="1"/>
    <col min="8" max="12" width="21" style="845" customWidth="1"/>
    <col min="13" max="14" width="14.83203125" style="845" customWidth="1"/>
  </cols>
  <sheetData>
    <row r="1" spans="1:14" s="497" customFormat="1" ht="11.25" customHeight="1"/>
    <row r="2" spans="1:14" s="497" customFormat="1" ht="18" customHeight="1">
      <c r="A2" s="738" t="s">
        <v>406</v>
      </c>
      <c r="B2" s="740"/>
      <c r="C2" s="739"/>
      <c r="H2" s="1254"/>
      <c r="I2" s="1254"/>
      <c r="J2" s="1254"/>
      <c r="K2" s="1254"/>
    </row>
    <row r="3" spans="1:14" s="497" customFormat="1" ht="18" customHeight="1">
      <c r="A3" s="510" t="s">
        <v>407</v>
      </c>
      <c r="B3" s="740"/>
      <c r="C3" s="739"/>
      <c r="H3" s="1254"/>
      <c r="I3" s="1254"/>
      <c r="J3" s="1254"/>
      <c r="K3" s="1254"/>
    </row>
    <row r="4" spans="1:14" s="497" customFormat="1" ht="18" customHeight="1">
      <c r="A4" s="507" t="s">
        <v>408</v>
      </c>
      <c r="B4" s="740"/>
      <c r="C4" s="739"/>
      <c r="H4" s="1254"/>
      <c r="I4" s="1254"/>
      <c r="J4" s="1254"/>
      <c r="K4" s="1254"/>
    </row>
    <row r="5" spans="1:14" s="497" customFormat="1" ht="18" customHeight="1">
      <c r="A5" s="510" t="s">
        <v>109</v>
      </c>
      <c r="B5" s="868"/>
      <c r="C5" s="733"/>
      <c r="D5" s="1255"/>
      <c r="E5" s="1255"/>
    </row>
    <row r="6" spans="1:14" s="497" customFormat="1" ht="12" customHeight="1">
      <c r="A6" s="510"/>
      <c r="B6" s="868"/>
      <c r="C6" s="733"/>
      <c r="D6" s="1255"/>
      <c r="E6" s="1255"/>
    </row>
    <row r="7" spans="1:14" s="739" customFormat="1" ht="18" customHeight="1">
      <c r="A7" s="507" t="str">
        <f>"MCO Name:  "&amp;'Information Input'!$F$14</f>
        <v xml:space="preserve">MCO Name:  </v>
      </c>
      <c r="B7" s="740"/>
      <c r="C7" s="733"/>
      <c r="D7" s="733"/>
      <c r="E7" s="733"/>
    </row>
    <row r="8" spans="1:14" s="739" customFormat="1" ht="18" customHeight="1">
      <c r="A8" s="510" t="str">
        <f>"Report Submission Type:  "&amp;TEXT('Information Input'!$J$22,"mm/dd/yyyy")</f>
        <v>Report Submission Type:  Quarterly</v>
      </c>
      <c r="B8" s="740"/>
      <c r="C8" s="1256"/>
      <c r="D8" s="1256"/>
      <c r="E8" s="1256"/>
      <c r="F8" s="1256"/>
    </row>
    <row r="9" spans="1:14" s="739" customFormat="1" ht="18" customHeight="1">
      <c r="A9" s="510" t="str">
        <f>"Calendar Year Reporting Cycle:  "&amp;'Information Input'!$J$18</f>
        <v>Calendar Year Reporting Cycle:  2019</v>
      </c>
      <c r="B9" s="740"/>
      <c r="C9" s="1256"/>
      <c r="D9" s="1256"/>
      <c r="E9" s="1256"/>
      <c r="F9" s="1256"/>
    </row>
    <row r="10" spans="1:14" s="739" customFormat="1" ht="18" customHeight="1">
      <c r="A10" s="510" t="str">
        <f>"Report Period Ending:  "&amp;TEXT('Information Input'!$H$30,"mm/dd/yyyy")</f>
        <v>Report Period Ending:  03/31/2019</v>
      </c>
      <c r="B10" s="740"/>
      <c r="C10" s="1256"/>
      <c r="D10" s="1256"/>
      <c r="E10" s="1256"/>
      <c r="F10" s="1256"/>
    </row>
    <row r="11" spans="1:14" s="497" customFormat="1" ht="12" customHeight="1">
      <c r="A11" s="1256"/>
      <c r="B11" s="1256"/>
      <c r="C11" s="1257"/>
      <c r="D11" s="1257"/>
      <c r="E11" s="1257"/>
      <c r="F11" s="1257"/>
    </row>
    <row r="12" spans="1:14" s="497" customFormat="1" ht="15.6">
      <c r="A12" s="1258" t="s">
        <v>409</v>
      </c>
      <c r="B12" s="1257"/>
      <c r="C12" s="1257"/>
      <c r="D12" s="1257"/>
      <c r="E12" s="1257"/>
      <c r="F12" s="1257"/>
    </row>
    <row r="13" spans="1:14" s="497" customFormat="1" ht="12" customHeight="1">
      <c r="A13" s="1258"/>
      <c r="B13" s="1257"/>
      <c r="C13" s="1257"/>
      <c r="D13" s="1257"/>
      <c r="E13" s="1257"/>
      <c r="F13" s="1257"/>
    </row>
    <row r="14" spans="1:14" s="831" customFormat="1" ht="18" customHeight="1">
      <c r="A14" s="1358" t="s">
        <v>21</v>
      </c>
      <c r="B14" s="1358" t="s">
        <v>22</v>
      </c>
      <c r="C14" s="1358" t="s">
        <v>410</v>
      </c>
      <c r="D14" s="1358" t="s">
        <v>411</v>
      </c>
      <c r="E14" s="1358" t="s">
        <v>412</v>
      </c>
      <c r="F14" s="1358" t="s">
        <v>413</v>
      </c>
      <c r="G14" s="1358" t="s">
        <v>414</v>
      </c>
      <c r="H14" s="1358" t="s">
        <v>415</v>
      </c>
      <c r="I14" s="1358" t="s">
        <v>416</v>
      </c>
      <c r="J14" s="1358" t="s">
        <v>417</v>
      </c>
      <c r="K14" s="1358" t="s">
        <v>418</v>
      </c>
      <c r="L14" s="1358" t="s">
        <v>419</v>
      </c>
      <c r="M14" s="1358" t="s">
        <v>420</v>
      </c>
      <c r="N14" s="1358" t="s">
        <v>421</v>
      </c>
    </row>
    <row r="15" spans="1:14" s="497" customFormat="1" ht="93" customHeight="1">
      <c r="A15" s="1259" t="s">
        <v>422</v>
      </c>
      <c r="B15" s="1260" t="s">
        <v>423</v>
      </c>
      <c r="C15" s="1260" t="s">
        <v>424</v>
      </c>
      <c r="D15" s="1260" t="s">
        <v>425</v>
      </c>
      <c r="E15" s="1260" t="s">
        <v>426</v>
      </c>
      <c r="F15" s="1260" t="s">
        <v>427</v>
      </c>
      <c r="G15" s="1260" t="s">
        <v>428</v>
      </c>
      <c r="H15" s="1260" t="s">
        <v>429</v>
      </c>
      <c r="I15" s="1260" t="s">
        <v>430</v>
      </c>
      <c r="J15" s="1260" t="s">
        <v>431</v>
      </c>
      <c r="K15" s="1260" t="s">
        <v>432</v>
      </c>
      <c r="L15" s="1261" t="s">
        <v>433</v>
      </c>
      <c r="M15" s="1261" t="s">
        <v>434</v>
      </c>
      <c r="N15" s="1260" t="s">
        <v>435</v>
      </c>
    </row>
    <row r="16" spans="1:14" ht="15" customHeight="1">
      <c r="A16" s="1262">
        <v>1</v>
      </c>
      <c r="B16" s="700"/>
      <c r="C16" s="700"/>
      <c r="D16" s="700"/>
      <c r="E16" s="697"/>
      <c r="F16" s="697"/>
      <c r="G16" s="697"/>
      <c r="H16" s="698"/>
      <c r="I16" s="698"/>
      <c r="J16" s="698"/>
      <c r="K16" s="753">
        <f>I16+J16</f>
        <v>0</v>
      </c>
      <c r="L16" s="698"/>
      <c r="M16" s="697"/>
      <c r="N16" s="700"/>
    </row>
    <row r="17" spans="1:14" ht="15" customHeight="1">
      <c r="A17" s="1262">
        <v>2</v>
      </c>
      <c r="B17" s="700"/>
      <c r="C17" s="700"/>
      <c r="D17" s="700"/>
      <c r="E17" s="697"/>
      <c r="F17" s="697"/>
      <c r="G17" s="697"/>
      <c r="H17" s="698"/>
      <c r="I17" s="698"/>
      <c r="J17" s="698"/>
      <c r="K17" s="753">
        <f t="shared" ref="K17:K40" si="0">I17+J17</f>
        <v>0</v>
      </c>
      <c r="L17" s="698"/>
      <c r="M17" s="699"/>
      <c r="N17" s="700"/>
    </row>
    <row r="18" spans="1:14" ht="15" customHeight="1">
      <c r="A18" s="1262">
        <v>3</v>
      </c>
      <c r="B18" s="700"/>
      <c r="C18" s="700"/>
      <c r="D18" s="700"/>
      <c r="E18" s="697"/>
      <c r="F18" s="697"/>
      <c r="G18" s="697"/>
      <c r="H18" s="698"/>
      <c r="I18" s="698"/>
      <c r="J18" s="698"/>
      <c r="K18" s="753">
        <f t="shared" si="0"/>
        <v>0</v>
      </c>
      <c r="L18" s="698"/>
      <c r="M18" s="699"/>
      <c r="N18" s="700"/>
    </row>
    <row r="19" spans="1:14" ht="15" customHeight="1">
      <c r="A19" s="1262">
        <v>4</v>
      </c>
      <c r="B19" s="700"/>
      <c r="C19" s="700"/>
      <c r="D19" s="700"/>
      <c r="E19" s="697"/>
      <c r="F19" s="697"/>
      <c r="G19" s="697"/>
      <c r="H19" s="698"/>
      <c r="I19" s="698"/>
      <c r="J19" s="698"/>
      <c r="K19" s="753">
        <f t="shared" si="0"/>
        <v>0</v>
      </c>
      <c r="L19" s="698"/>
      <c r="M19" s="699"/>
      <c r="N19" s="700"/>
    </row>
    <row r="20" spans="1:14" ht="15" customHeight="1">
      <c r="A20" s="1262">
        <v>5</v>
      </c>
      <c r="B20" s="700"/>
      <c r="C20" s="700"/>
      <c r="D20" s="700"/>
      <c r="E20" s="697"/>
      <c r="F20" s="697"/>
      <c r="G20" s="697"/>
      <c r="H20" s="698"/>
      <c r="I20" s="698"/>
      <c r="J20" s="698"/>
      <c r="K20" s="753">
        <f t="shared" si="0"/>
        <v>0</v>
      </c>
      <c r="L20" s="698"/>
      <c r="M20" s="699"/>
      <c r="N20" s="700"/>
    </row>
    <row r="21" spans="1:14" ht="15" customHeight="1">
      <c r="A21" s="1262">
        <v>6</v>
      </c>
      <c r="B21" s="700"/>
      <c r="C21" s="700"/>
      <c r="D21" s="700"/>
      <c r="E21" s="697"/>
      <c r="F21" s="697"/>
      <c r="G21" s="697"/>
      <c r="H21" s="698"/>
      <c r="I21" s="698"/>
      <c r="J21" s="698"/>
      <c r="K21" s="753">
        <f t="shared" si="0"/>
        <v>0</v>
      </c>
      <c r="L21" s="698"/>
      <c r="M21" s="699"/>
      <c r="N21" s="700"/>
    </row>
    <row r="22" spans="1:14" ht="15" customHeight="1">
      <c r="A22" s="1262">
        <v>7</v>
      </c>
      <c r="B22" s="700"/>
      <c r="C22" s="700"/>
      <c r="D22" s="700"/>
      <c r="E22" s="697"/>
      <c r="F22" s="697"/>
      <c r="G22" s="697"/>
      <c r="H22" s="698"/>
      <c r="I22" s="698"/>
      <c r="J22" s="698"/>
      <c r="K22" s="753">
        <f t="shared" si="0"/>
        <v>0</v>
      </c>
      <c r="L22" s="698"/>
      <c r="M22" s="699"/>
      <c r="N22" s="700"/>
    </row>
    <row r="23" spans="1:14" ht="15" customHeight="1">
      <c r="A23" s="1262">
        <v>8</v>
      </c>
      <c r="B23" s="700"/>
      <c r="C23" s="700"/>
      <c r="D23" s="700"/>
      <c r="E23" s="697"/>
      <c r="F23" s="697"/>
      <c r="G23" s="697"/>
      <c r="H23" s="698"/>
      <c r="I23" s="698"/>
      <c r="J23" s="698"/>
      <c r="K23" s="753">
        <f t="shared" si="0"/>
        <v>0</v>
      </c>
      <c r="L23" s="698"/>
      <c r="M23" s="699"/>
      <c r="N23" s="700"/>
    </row>
    <row r="24" spans="1:14" ht="15" customHeight="1">
      <c r="A24" s="1262">
        <v>9</v>
      </c>
      <c r="B24" s="700"/>
      <c r="C24" s="700"/>
      <c r="D24" s="700"/>
      <c r="E24" s="697"/>
      <c r="F24" s="697"/>
      <c r="G24" s="697"/>
      <c r="H24" s="698"/>
      <c r="I24" s="698"/>
      <c r="J24" s="698"/>
      <c r="K24" s="753">
        <f t="shared" si="0"/>
        <v>0</v>
      </c>
      <c r="L24" s="698"/>
      <c r="M24" s="699"/>
      <c r="N24" s="700"/>
    </row>
    <row r="25" spans="1:14" ht="15" customHeight="1">
      <c r="A25" s="1262">
        <v>10</v>
      </c>
      <c r="B25" s="700"/>
      <c r="C25" s="700"/>
      <c r="D25" s="700"/>
      <c r="E25" s="697"/>
      <c r="F25" s="697"/>
      <c r="G25" s="697"/>
      <c r="H25" s="698"/>
      <c r="I25" s="698"/>
      <c r="J25" s="698"/>
      <c r="K25" s="753">
        <f t="shared" si="0"/>
        <v>0</v>
      </c>
      <c r="L25" s="698"/>
      <c r="M25" s="699"/>
      <c r="N25" s="700"/>
    </row>
    <row r="26" spans="1:14" ht="15" customHeight="1">
      <c r="A26" s="1262">
        <v>11</v>
      </c>
      <c r="B26" s="700"/>
      <c r="C26" s="700"/>
      <c r="D26" s="700"/>
      <c r="E26" s="697"/>
      <c r="F26" s="697"/>
      <c r="G26" s="697"/>
      <c r="H26" s="698"/>
      <c r="I26" s="698"/>
      <c r="J26" s="698"/>
      <c r="K26" s="753">
        <f t="shared" si="0"/>
        <v>0</v>
      </c>
      <c r="L26" s="698"/>
      <c r="M26" s="699"/>
      <c r="N26" s="700"/>
    </row>
    <row r="27" spans="1:14" ht="15" customHeight="1">
      <c r="A27" s="1262">
        <v>12</v>
      </c>
      <c r="B27" s="700"/>
      <c r="C27" s="700"/>
      <c r="D27" s="700"/>
      <c r="E27" s="697"/>
      <c r="F27" s="697"/>
      <c r="G27" s="697"/>
      <c r="H27" s="698"/>
      <c r="I27" s="698"/>
      <c r="J27" s="698"/>
      <c r="K27" s="753">
        <f t="shared" si="0"/>
        <v>0</v>
      </c>
      <c r="L27" s="698"/>
      <c r="M27" s="699"/>
      <c r="N27" s="700"/>
    </row>
    <row r="28" spans="1:14" ht="15" customHeight="1">
      <c r="A28" s="1262">
        <v>13</v>
      </c>
      <c r="B28" s="700"/>
      <c r="C28" s="700"/>
      <c r="D28" s="700"/>
      <c r="E28" s="697"/>
      <c r="F28" s="697"/>
      <c r="G28" s="697"/>
      <c r="H28" s="698"/>
      <c r="I28" s="698"/>
      <c r="J28" s="698"/>
      <c r="K28" s="753">
        <f t="shared" si="0"/>
        <v>0</v>
      </c>
      <c r="L28" s="698"/>
      <c r="M28" s="699"/>
      <c r="N28" s="700"/>
    </row>
    <row r="29" spans="1:14" ht="15" customHeight="1">
      <c r="A29" s="1262">
        <v>14</v>
      </c>
      <c r="B29" s="700"/>
      <c r="C29" s="700"/>
      <c r="D29" s="700"/>
      <c r="E29" s="697"/>
      <c r="F29" s="697"/>
      <c r="G29" s="697"/>
      <c r="H29" s="698"/>
      <c r="I29" s="698"/>
      <c r="J29" s="698"/>
      <c r="K29" s="753">
        <f t="shared" si="0"/>
        <v>0</v>
      </c>
      <c r="L29" s="698"/>
      <c r="M29" s="699"/>
      <c r="N29" s="700"/>
    </row>
    <row r="30" spans="1:14" ht="15" customHeight="1">
      <c r="A30" s="1262">
        <v>15</v>
      </c>
      <c r="B30" s="700"/>
      <c r="C30" s="700"/>
      <c r="D30" s="700"/>
      <c r="E30" s="697"/>
      <c r="F30" s="697"/>
      <c r="G30" s="697"/>
      <c r="H30" s="698"/>
      <c r="I30" s="698"/>
      <c r="J30" s="698"/>
      <c r="K30" s="753">
        <f t="shared" si="0"/>
        <v>0</v>
      </c>
      <c r="L30" s="698"/>
      <c r="M30" s="699"/>
      <c r="N30" s="700"/>
    </row>
    <row r="31" spans="1:14" ht="15" customHeight="1">
      <c r="A31" s="1262">
        <v>16</v>
      </c>
      <c r="B31" s="700"/>
      <c r="C31" s="700"/>
      <c r="D31" s="700"/>
      <c r="E31" s="697"/>
      <c r="F31" s="697"/>
      <c r="G31" s="697"/>
      <c r="H31" s="698"/>
      <c r="I31" s="698"/>
      <c r="J31" s="698"/>
      <c r="K31" s="753">
        <f t="shared" si="0"/>
        <v>0</v>
      </c>
      <c r="L31" s="698"/>
      <c r="M31" s="699"/>
      <c r="N31" s="700"/>
    </row>
    <row r="32" spans="1:14" ht="15" customHeight="1">
      <c r="A32" s="1262">
        <v>17</v>
      </c>
      <c r="B32" s="700"/>
      <c r="C32" s="700"/>
      <c r="D32" s="700"/>
      <c r="E32" s="697"/>
      <c r="F32" s="697"/>
      <c r="G32" s="697"/>
      <c r="H32" s="698"/>
      <c r="I32" s="698"/>
      <c r="J32" s="698"/>
      <c r="K32" s="753">
        <f t="shared" si="0"/>
        <v>0</v>
      </c>
      <c r="L32" s="698"/>
      <c r="M32" s="699"/>
      <c r="N32" s="700"/>
    </row>
    <row r="33" spans="1:14" ht="15" customHeight="1">
      <c r="A33" s="1262">
        <v>18</v>
      </c>
      <c r="B33" s="700"/>
      <c r="C33" s="700"/>
      <c r="D33" s="700"/>
      <c r="E33" s="697"/>
      <c r="F33" s="697"/>
      <c r="G33" s="697"/>
      <c r="H33" s="698"/>
      <c r="I33" s="698"/>
      <c r="J33" s="698"/>
      <c r="K33" s="753">
        <f t="shared" si="0"/>
        <v>0</v>
      </c>
      <c r="L33" s="698"/>
      <c r="M33" s="699"/>
      <c r="N33" s="700"/>
    </row>
    <row r="34" spans="1:14" ht="15" customHeight="1">
      <c r="A34" s="1262">
        <v>19</v>
      </c>
      <c r="B34" s="700"/>
      <c r="C34" s="700"/>
      <c r="D34" s="700"/>
      <c r="E34" s="697"/>
      <c r="F34" s="697"/>
      <c r="G34" s="697"/>
      <c r="H34" s="698"/>
      <c r="I34" s="698"/>
      <c r="J34" s="698"/>
      <c r="K34" s="753">
        <f t="shared" si="0"/>
        <v>0</v>
      </c>
      <c r="L34" s="698"/>
      <c r="M34" s="699"/>
      <c r="N34" s="700"/>
    </row>
    <row r="35" spans="1:14" ht="15" customHeight="1">
      <c r="A35" s="1262">
        <v>20</v>
      </c>
      <c r="B35" s="700"/>
      <c r="C35" s="700"/>
      <c r="D35" s="700"/>
      <c r="E35" s="697"/>
      <c r="F35" s="697"/>
      <c r="G35" s="697"/>
      <c r="H35" s="698"/>
      <c r="I35" s="698"/>
      <c r="J35" s="698"/>
      <c r="K35" s="753">
        <f>I35+J35</f>
        <v>0</v>
      </c>
      <c r="L35" s="698"/>
      <c r="M35" s="699"/>
      <c r="N35" s="700"/>
    </row>
    <row r="36" spans="1:14" ht="15" customHeight="1">
      <c r="A36" s="1262">
        <v>21</v>
      </c>
      <c r="B36" s="700"/>
      <c r="C36" s="700"/>
      <c r="D36" s="700"/>
      <c r="E36" s="697"/>
      <c r="F36" s="697"/>
      <c r="G36" s="697"/>
      <c r="H36" s="698"/>
      <c r="I36" s="698"/>
      <c r="J36" s="698"/>
      <c r="K36" s="753">
        <f t="shared" si="0"/>
        <v>0</v>
      </c>
      <c r="L36" s="698"/>
      <c r="M36" s="699"/>
      <c r="N36" s="700"/>
    </row>
    <row r="37" spans="1:14" ht="15" customHeight="1">
      <c r="A37" s="1262">
        <v>22</v>
      </c>
      <c r="B37" s="700"/>
      <c r="C37" s="700"/>
      <c r="D37" s="700"/>
      <c r="E37" s="697"/>
      <c r="F37" s="697"/>
      <c r="G37" s="697"/>
      <c r="H37" s="698"/>
      <c r="I37" s="698"/>
      <c r="J37" s="698"/>
      <c r="K37" s="753">
        <f t="shared" si="0"/>
        <v>0</v>
      </c>
      <c r="L37" s="698"/>
      <c r="M37" s="699"/>
      <c r="N37" s="700"/>
    </row>
    <row r="38" spans="1:14" ht="15" customHeight="1">
      <c r="A38" s="1262">
        <v>23</v>
      </c>
      <c r="B38" s="700"/>
      <c r="C38" s="700"/>
      <c r="D38" s="700"/>
      <c r="E38" s="697"/>
      <c r="F38" s="697"/>
      <c r="G38" s="697"/>
      <c r="H38" s="698"/>
      <c r="I38" s="698"/>
      <c r="J38" s="698"/>
      <c r="K38" s="753">
        <f t="shared" si="0"/>
        <v>0</v>
      </c>
      <c r="L38" s="698"/>
      <c r="M38" s="699"/>
      <c r="N38" s="700"/>
    </row>
    <row r="39" spans="1:14" ht="15" customHeight="1">
      <c r="A39" s="1262">
        <v>24</v>
      </c>
      <c r="B39" s="700"/>
      <c r="C39" s="700"/>
      <c r="D39" s="700"/>
      <c r="E39" s="697"/>
      <c r="F39" s="697"/>
      <c r="G39" s="697"/>
      <c r="H39" s="698"/>
      <c r="I39" s="698"/>
      <c r="J39" s="698"/>
      <c r="K39" s="753">
        <f t="shared" si="0"/>
        <v>0</v>
      </c>
      <c r="L39" s="698"/>
      <c r="M39" s="699"/>
      <c r="N39" s="700"/>
    </row>
    <row r="40" spans="1:14" ht="15" customHeight="1">
      <c r="A40" s="1262">
        <v>25</v>
      </c>
      <c r="B40" s="700"/>
      <c r="C40" s="700"/>
      <c r="D40" s="700"/>
      <c r="E40" s="697"/>
      <c r="F40" s="697"/>
      <c r="G40" s="697"/>
      <c r="H40" s="698"/>
      <c r="I40" s="698"/>
      <c r="J40" s="698"/>
      <c r="K40" s="753">
        <f t="shared" si="0"/>
        <v>0</v>
      </c>
      <c r="L40" s="698"/>
      <c r="M40" s="699"/>
      <c r="N40" s="700"/>
    </row>
    <row r="41" spans="1:14" ht="15" customHeight="1">
      <c r="A41" s="1262">
        <v>26</v>
      </c>
      <c r="B41" s="700"/>
      <c r="C41" s="700"/>
      <c r="D41" s="700"/>
      <c r="E41" s="697"/>
      <c r="F41" s="697"/>
      <c r="G41" s="697"/>
      <c r="H41" s="698"/>
      <c r="I41" s="698"/>
      <c r="J41" s="698"/>
      <c r="K41" s="753">
        <f t="shared" ref="K41:K60" si="1">I41+J41</f>
        <v>0</v>
      </c>
      <c r="L41" s="698"/>
      <c r="M41" s="699"/>
      <c r="N41" s="700"/>
    </row>
    <row r="42" spans="1:14" ht="15" customHeight="1">
      <c r="A42" s="1262">
        <v>27</v>
      </c>
      <c r="B42" s="700"/>
      <c r="C42" s="700"/>
      <c r="D42" s="700"/>
      <c r="E42" s="697"/>
      <c r="F42" s="697"/>
      <c r="G42" s="697"/>
      <c r="H42" s="698"/>
      <c r="I42" s="698"/>
      <c r="J42" s="698"/>
      <c r="K42" s="753">
        <f t="shared" si="1"/>
        <v>0</v>
      </c>
      <c r="L42" s="698"/>
      <c r="M42" s="699"/>
      <c r="N42" s="700"/>
    </row>
    <row r="43" spans="1:14" ht="15" customHeight="1">
      <c r="A43" s="1262">
        <v>28</v>
      </c>
      <c r="B43" s="700"/>
      <c r="C43" s="700"/>
      <c r="D43" s="700"/>
      <c r="E43" s="697"/>
      <c r="F43" s="697"/>
      <c r="G43" s="697"/>
      <c r="H43" s="698"/>
      <c r="I43" s="698"/>
      <c r="J43" s="698"/>
      <c r="K43" s="753">
        <f t="shared" si="1"/>
        <v>0</v>
      </c>
      <c r="L43" s="698"/>
      <c r="M43" s="699"/>
      <c r="N43" s="700"/>
    </row>
    <row r="44" spans="1:14" ht="15" customHeight="1">
      <c r="A44" s="1262">
        <v>29</v>
      </c>
      <c r="B44" s="700"/>
      <c r="C44" s="700"/>
      <c r="D44" s="700"/>
      <c r="E44" s="697"/>
      <c r="F44" s="697"/>
      <c r="G44" s="697"/>
      <c r="H44" s="698"/>
      <c r="I44" s="698"/>
      <c r="J44" s="698"/>
      <c r="K44" s="753">
        <f t="shared" si="1"/>
        <v>0</v>
      </c>
      <c r="L44" s="698"/>
      <c r="M44" s="699"/>
      <c r="N44" s="700"/>
    </row>
    <row r="45" spans="1:14" ht="15" customHeight="1">
      <c r="A45" s="1262">
        <v>30</v>
      </c>
      <c r="B45" s="700"/>
      <c r="C45" s="700"/>
      <c r="D45" s="700"/>
      <c r="E45" s="697"/>
      <c r="F45" s="697"/>
      <c r="G45" s="697"/>
      <c r="H45" s="698"/>
      <c r="I45" s="698"/>
      <c r="J45" s="698"/>
      <c r="K45" s="753">
        <f t="shared" si="1"/>
        <v>0</v>
      </c>
      <c r="L45" s="698"/>
      <c r="M45" s="699"/>
      <c r="N45" s="700"/>
    </row>
    <row r="46" spans="1:14" ht="15" customHeight="1">
      <c r="A46" s="1262">
        <v>31</v>
      </c>
      <c r="B46" s="700"/>
      <c r="C46" s="700"/>
      <c r="D46" s="700"/>
      <c r="E46" s="697"/>
      <c r="F46" s="697"/>
      <c r="G46" s="697"/>
      <c r="H46" s="698"/>
      <c r="I46" s="698"/>
      <c r="J46" s="698"/>
      <c r="K46" s="753">
        <f t="shared" si="1"/>
        <v>0</v>
      </c>
      <c r="L46" s="698"/>
      <c r="M46" s="699"/>
      <c r="N46" s="700"/>
    </row>
    <row r="47" spans="1:14" ht="15" customHeight="1">
      <c r="A47" s="1262">
        <v>32</v>
      </c>
      <c r="B47" s="700"/>
      <c r="C47" s="700"/>
      <c r="D47" s="700"/>
      <c r="E47" s="697"/>
      <c r="F47" s="697"/>
      <c r="G47" s="697"/>
      <c r="H47" s="698"/>
      <c r="I47" s="698"/>
      <c r="J47" s="698"/>
      <c r="K47" s="753">
        <f t="shared" si="1"/>
        <v>0</v>
      </c>
      <c r="L47" s="698"/>
      <c r="M47" s="699"/>
      <c r="N47" s="700"/>
    </row>
    <row r="48" spans="1:14" ht="15" customHeight="1">
      <c r="A48" s="1262">
        <v>33</v>
      </c>
      <c r="B48" s="700"/>
      <c r="C48" s="700"/>
      <c r="D48" s="700"/>
      <c r="E48" s="697"/>
      <c r="F48" s="697"/>
      <c r="G48" s="697"/>
      <c r="H48" s="698"/>
      <c r="I48" s="698"/>
      <c r="J48" s="698"/>
      <c r="K48" s="753">
        <f t="shared" si="1"/>
        <v>0</v>
      </c>
      <c r="L48" s="698"/>
      <c r="M48" s="699"/>
      <c r="N48" s="700"/>
    </row>
    <row r="49" spans="1:14" ht="15" customHeight="1">
      <c r="A49" s="1262">
        <v>34</v>
      </c>
      <c r="B49" s="700"/>
      <c r="C49" s="700"/>
      <c r="D49" s="700"/>
      <c r="E49" s="697"/>
      <c r="F49" s="697"/>
      <c r="G49" s="697"/>
      <c r="H49" s="698"/>
      <c r="I49" s="698"/>
      <c r="J49" s="698"/>
      <c r="K49" s="753">
        <f t="shared" si="1"/>
        <v>0</v>
      </c>
      <c r="L49" s="698"/>
      <c r="M49" s="699"/>
      <c r="N49" s="700"/>
    </row>
    <row r="50" spans="1:14" ht="15" customHeight="1">
      <c r="A50" s="1262">
        <v>35</v>
      </c>
      <c r="B50" s="700"/>
      <c r="C50" s="700"/>
      <c r="D50" s="700"/>
      <c r="E50" s="697"/>
      <c r="F50" s="697"/>
      <c r="G50" s="697"/>
      <c r="H50" s="698"/>
      <c r="I50" s="698"/>
      <c r="J50" s="698"/>
      <c r="K50" s="753">
        <f t="shared" si="1"/>
        <v>0</v>
      </c>
      <c r="L50" s="698"/>
      <c r="M50" s="699"/>
      <c r="N50" s="700"/>
    </row>
    <row r="51" spans="1:14" ht="15" customHeight="1">
      <c r="A51" s="1262">
        <v>36</v>
      </c>
      <c r="B51" s="700"/>
      <c r="C51" s="700"/>
      <c r="D51" s="700"/>
      <c r="E51" s="697"/>
      <c r="F51" s="697"/>
      <c r="G51" s="697"/>
      <c r="H51" s="698"/>
      <c r="I51" s="698"/>
      <c r="J51" s="698"/>
      <c r="K51" s="753">
        <f t="shared" si="1"/>
        <v>0</v>
      </c>
      <c r="L51" s="698"/>
      <c r="M51" s="699"/>
      <c r="N51" s="700"/>
    </row>
    <row r="52" spans="1:14" ht="15" customHeight="1">
      <c r="A52" s="1262">
        <v>37</v>
      </c>
      <c r="B52" s="700"/>
      <c r="C52" s="700"/>
      <c r="D52" s="700"/>
      <c r="E52" s="697"/>
      <c r="F52" s="697"/>
      <c r="G52" s="697"/>
      <c r="H52" s="698"/>
      <c r="I52" s="698"/>
      <c r="J52" s="698"/>
      <c r="K52" s="753">
        <f t="shared" si="1"/>
        <v>0</v>
      </c>
      <c r="L52" s="698"/>
      <c r="M52" s="699"/>
      <c r="N52" s="700"/>
    </row>
    <row r="53" spans="1:14" ht="15" customHeight="1">
      <c r="A53" s="1262">
        <v>38</v>
      </c>
      <c r="B53" s="700"/>
      <c r="C53" s="700"/>
      <c r="D53" s="700"/>
      <c r="E53" s="697"/>
      <c r="F53" s="697"/>
      <c r="G53" s="697"/>
      <c r="H53" s="698"/>
      <c r="I53" s="698"/>
      <c r="J53" s="698"/>
      <c r="K53" s="753">
        <f t="shared" si="1"/>
        <v>0</v>
      </c>
      <c r="L53" s="698"/>
      <c r="M53" s="699"/>
      <c r="N53" s="700"/>
    </row>
    <row r="54" spans="1:14" ht="15" customHeight="1">
      <c r="A54" s="1262">
        <v>39</v>
      </c>
      <c r="B54" s="700"/>
      <c r="C54" s="700"/>
      <c r="D54" s="700"/>
      <c r="E54" s="697"/>
      <c r="F54" s="697"/>
      <c r="G54" s="697"/>
      <c r="H54" s="698"/>
      <c r="I54" s="698"/>
      <c r="J54" s="698"/>
      <c r="K54" s="753">
        <f t="shared" si="1"/>
        <v>0</v>
      </c>
      <c r="L54" s="698"/>
      <c r="M54" s="699"/>
      <c r="N54" s="700"/>
    </row>
    <row r="55" spans="1:14" ht="15" customHeight="1">
      <c r="A55" s="1262">
        <v>40</v>
      </c>
      <c r="B55" s="700"/>
      <c r="C55" s="700"/>
      <c r="D55" s="700"/>
      <c r="E55" s="697"/>
      <c r="F55" s="697"/>
      <c r="G55" s="697"/>
      <c r="H55" s="698"/>
      <c r="I55" s="698"/>
      <c r="J55" s="698"/>
      <c r="K55" s="753">
        <f t="shared" si="1"/>
        <v>0</v>
      </c>
      <c r="L55" s="698"/>
      <c r="M55" s="699"/>
      <c r="N55" s="700"/>
    </row>
    <row r="56" spans="1:14" ht="15" customHeight="1">
      <c r="A56" s="1262">
        <v>41</v>
      </c>
      <c r="B56" s="700"/>
      <c r="C56" s="700"/>
      <c r="D56" s="700"/>
      <c r="E56" s="697"/>
      <c r="F56" s="697"/>
      <c r="G56" s="697"/>
      <c r="H56" s="698"/>
      <c r="I56" s="698"/>
      <c r="J56" s="698"/>
      <c r="K56" s="753">
        <f t="shared" si="1"/>
        <v>0</v>
      </c>
      <c r="L56" s="698"/>
      <c r="M56" s="699"/>
      <c r="N56" s="700"/>
    </row>
    <row r="57" spans="1:14" ht="15" customHeight="1">
      <c r="A57" s="1262">
        <v>42</v>
      </c>
      <c r="B57" s="700"/>
      <c r="C57" s="700"/>
      <c r="D57" s="700"/>
      <c r="E57" s="697"/>
      <c r="F57" s="697"/>
      <c r="G57" s="697"/>
      <c r="H57" s="698"/>
      <c r="I57" s="698"/>
      <c r="J57" s="698"/>
      <c r="K57" s="753">
        <f t="shared" si="1"/>
        <v>0</v>
      </c>
      <c r="L57" s="698"/>
      <c r="M57" s="699"/>
      <c r="N57" s="700"/>
    </row>
    <row r="58" spans="1:14" ht="15" customHeight="1">
      <c r="A58" s="1262">
        <v>43</v>
      </c>
      <c r="B58" s="700"/>
      <c r="C58" s="700"/>
      <c r="D58" s="700"/>
      <c r="E58" s="697"/>
      <c r="F58" s="697"/>
      <c r="G58" s="697"/>
      <c r="H58" s="698"/>
      <c r="I58" s="698"/>
      <c r="J58" s="698"/>
      <c r="K58" s="753">
        <f t="shared" si="1"/>
        <v>0</v>
      </c>
      <c r="L58" s="698"/>
      <c r="M58" s="699"/>
      <c r="N58" s="700"/>
    </row>
    <row r="59" spans="1:14" ht="15" customHeight="1">
      <c r="A59" s="1262">
        <v>44</v>
      </c>
      <c r="B59" s="700"/>
      <c r="C59" s="700"/>
      <c r="D59" s="700"/>
      <c r="E59" s="697"/>
      <c r="F59" s="697"/>
      <c r="G59" s="697"/>
      <c r="H59" s="698"/>
      <c r="I59" s="698"/>
      <c r="J59" s="698"/>
      <c r="K59" s="753">
        <f t="shared" si="1"/>
        <v>0</v>
      </c>
      <c r="L59" s="698"/>
      <c r="M59" s="699"/>
      <c r="N59" s="700"/>
    </row>
    <row r="60" spans="1:14" ht="15" customHeight="1">
      <c r="A60" s="1262">
        <v>45</v>
      </c>
      <c r="B60" s="700"/>
      <c r="C60" s="700"/>
      <c r="D60" s="700"/>
      <c r="E60" s="697"/>
      <c r="F60" s="697"/>
      <c r="G60" s="697"/>
      <c r="H60" s="698"/>
      <c r="I60" s="698"/>
      <c r="J60" s="698"/>
      <c r="K60" s="753">
        <f t="shared" si="1"/>
        <v>0</v>
      </c>
      <c r="L60" s="698"/>
      <c r="M60" s="699"/>
      <c r="N60" s="700"/>
    </row>
    <row r="61" spans="1:14" ht="15" customHeight="1">
      <c r="A61" s="1262">
        <v>46</v>
      </c>
      <c r="B61" s="700"/>
      <c r="C61" s="700"/>
      <c r="D61" s="700"/>
      <c r="E61" s="697"/>
      <c r="F61" s="697"/>
      <c r="G61" s="697"/>
      <c r="H61" s="698"/>
      <c r="I61" s="698"/>
      <c r="J61" s="698"/>
      <c r="K61" s="753">
        <f t="shared" ref="K61:K215" si="2">I61+J61</f>
        <v>0</v>
      </c>
      <c r="L61" s="698"/>
      <c r="M61" s="699"/>
      <c r="N61" s="700"/>
    </row>
    <row r="62" spans="1:14" ht="15" customHeight="1">
      <c r="A62" s="1262">
        <v>47</v>
      </c>
      <c r="B62" s="700"/>
      <c r="C62" s="700"/>
      <c r="D62" s="700"/>
      <c r="E62" s="697"/>
      <c r="F62" s="697"/>
      <c r="G62" s="697"/>
      <c r="H62" s="698"/>
      <c r="I62" s="698"/>
      <c r="J62" s="698"/>
      <c r="K62" s="753">
        <f t="shared" si="2"/>
        <v>0</v>
      </c>
      <c r="L62" s="698"/>
      <c r="M62" s="699"/>
      <c r="N62" s="700"/>
    </row>
    <row r="63" spans="1:14" ht="15" customHeight="1">
      <c r="A63" s="1262">
        <v>48</v>
      </c>
      <c r="B63" s="700"/>
      <c r="C63" s="700"/>
      <c r="D63" s="700"/>
      <c r="E63" s="697"/>
      <c r="F63" s="697"/>
      <c r="G63" s="697"/>
      <c r="H63" s="698"/>
      <c r="I63" s="698"/>
      <c r="J63" s="698"/>
      <c r="K63" s="753">
        <f t="shared" si="2"/>
        <v>0</v>
      </c>
      <c r="L63" s="698"/>
      <c r="M63" s="699"/>
      <c r="N63" s="700"/>
    </row>
    <row r="64" spans="1:14" ht="15" customHeight="1">
      <c r="A64" s="1262">
        <v>49</v>
      </c>
      <c r="B64" s="700"/>
      <c r="C64" s="700"/>
      <c r="D64" s="700"/>
      <c r="E64" s="697"/>
      <c r="F64" s="697"/>
      <c r="G64" s="697"/>
      <c r="H64" s="698"/>
      <c r="I64" s="698"/>
      <c r="J64" s="698"/>
      <c r="K64" s="753">
        <f t="shared" si="2"/>
        <v>0</v>
      </c>
      <c r="L64" s="698"/>
      <c r="M64" s="699"/>
      <c r="N64" s="700"/>
    </row>
    <row r="65" spans="1:14" ht="15" customHeight="1">
      <c r="A65" s="1262">
        <v>50</v>
      </c>
      <c r="B65" s="700"/>
      <c r="C65" s="700"/>
      <c r="D65" s="700"/>
      <c r="E65" s="697"/>
      <c r="F65" s="697"/>
      <c r="G65" s="697"/>
      <c r="H65" s="698"/>
      <c r="I65" s="698"/>
      <c r="J65" s="698"/>
      <c r="K65" s="753">
        <f t="shared" si="2"/>
        <v>0</v>
      </c>
      <c r="L65" s="698"/>
      <c r="M65" s="699"/>
      <c r="N65" s="700"/>
    </row>
    <row r="66" spans="1:14" ht="15" customHeight="1">
      <c r="A66" s="1262">
        <v>51</v>
      </c>
      <c r="B66" s="700"/>
      <c r="C66" s="700"/>
      <c r="D66" s="700"/>
      <c r="E66" s="697"/>
      <c r="F66" s="697"/>
      <c r="G66" s="697"/>
      <c r="H66" s="698"/>
      <c r="I66" s="698"/>
      <c r="J66" s="698"/>
      <c r="K66" s="753">
        <f t="shared" si="2"/>
        <v>0</v>
      </c>
      <c r="L66" s="698"/>
      <c r="M66" s="699"/>
      <c r="N66" s="700"/>
    </row>
    <row r="67" spans="1:14" ht="15" customHeight="1">
      <c r="A67" s="1262">
        <v>52</v>
      </c>
      <c r="B67" s="700"/>
      <c r="C67" s="700"/>
      <c r="D67" s="700"/>
      <c r="E67" s="697"/>
      <c r="F67" s="697"/>
      <c r="G67" s="697"/>
      <c r="H67" s="698"/>
      <c r="I67" s="698"/>
      <c r="J67" s="698"/>
      <c r="K67" s="753">
        <f t="shared" si="2"/>
        <v>0</v>
      </c>
      <c r="L67" s="698"/>
      <c r="M67" s="699"/>
      <c r="N67" s="700"/>
    </row>
    <row r="68" spans="1:14" ht="15" customHeight="1">
      <c r="A68" s="1262">
        <v>53</v>
      </c>
      <c r="B68" s="700"/>
      <c r="C68" s="700"/>
      <c r="D68" s="700"/>
      <c r="E68" s="697"/>
      <c r="F68" s="697"/>
      <c r="G68" s="697"/>
      <c r="H68" s="698"/>
      <c r="I68" s="698"/>
      <c r="J68" s="698"/>
      <c r="K68" s="753">
        <f t="shared" si="2"/>
        <v>0</v>
      </c>
      <c r="L68" s="698"/>
      <c r="M68" s="699"/>
      <c r="N68" s="700"/>
    </row>
    <row r="69" spans="1:14" ht="15" customHeight="1">
      <c r="A69" s="1262">
        <v>54</v>
      </c>
      <c r="B69" s="700"/>
      <c r="C69" s="700"/>
      <c r="D69" s="700"/>
      <c r="E69" s="697"/>
      <c r="F69" s="697"/>
      <c r="G69" s="697"/>
      <c r="H69" s="698"/>
      <c r="I69" s="698"/>
      <c r="J69" s="698"/>
      <c r="K69" s="753">
        <f t="shared" si="2"/>
        <v>0</v>
      </c>
      <c r="L69" s="698"/>
      <c r="M69" s="699"/>
      <c r="N69" s="700"/>
    </row>
    <row r="70" spans="1:14" ht="15" customHeight="1">
      <c r="A70" s="1262">
        <v>55</v>
      </c>
      <c r="B70" s="700"/>
      <c r="C70" s="700"/>
      <c r="D70" s="700"/>
      <c r="E70" s="697"/>
      <c r="F70" s="697"/>
      <c r="G70" s="697"/>
      <c r="H70" s="698"/>
      <c r="I70" s="698"/>
      <c r="J70" s="698"/>
      <c r="K70" s="753">
        <f t="shared" si="2"/>
        <v>0</v>
      </c>
      <c r="L70" s="698"/>
      <c r="M70" s="699"/>
      <c r="N70" s="700"/>
    </row>
    <row r="71" spans="1:14" ht="15" customHeight="1">
      <c r="A71" s="1262">
        <v>56</v>
      </c>
      <c r="B71" s="700"/>
      <c r="C71" s="700"/>
      <c r="D71" s="700"/>
      <c r="E71" s="697"/>
      <c r="F71" s="697"/>
      <c r="G71" s="697"/>
      <c r="H71" s="698"/>
      <c r="I71" s="698"/>
      <c r="J71" s="698"/>
      <c r="K71" s="753">
        <f t="shared" si="2"/>
        <v>0</v>
      </c>
      <c r="L71" s="698"/>
      <c r="M71" s="699"/>
      <c r="N71" s="700"/>
    </row>
    <row r="72" spans="1:14" ht="15" customHeight="1">
      <c r="A72" s="1262">
        <v>57</v>
      </c>
      <c r="B72" s="700"/>
      <c r="C72" s="700"/>
      <c r="D72" s="700"/>
      <c r="E72" s="697"/>
      <c r="F72" s="697"/>
      <c r="G72" s="697"/>
      <c r="H72" s="698"/>
      <c r="I72" s="698"/>
      <c r="J72" s="698"/>
      <c r="K72" s="753">
        <f t="shared" si="2"/>
        <v>0</v>
      </c>
      <c r="L72" s="698"/>
      <c r="M72" s="699"/>
      <c r="N72" s="700"/>
    </row>
    <row r="73" spans="1:14" ht="15" customHeight="1">
      <c r="A73" s="1262">
        <v>58</v>
      </c>
      <c r="B73" s="700"/>
      <c r="C73" s="700"/>
      <c r="D73" s="700"/>
      <c r="E73" s="697"/>
      <c r="F73" s="697"/>
      <c r="G73" s="697"/>
      <c r="H73" s="698"/>
      <c r="I73" s="698"/>
      <c r="J73" s="698"/>
      <c r="K73" s="753">
        <f t="shared" si="2"/>
        <v>0</v>
      </c>
      <c r="L73" s="698"/>
      <c r="M73" s="699"/>
      <c r="N73" s="700"/>
    </row>
    <row r="74" spans="1:14" ht="15" customHeight="1">
      <c r="A74" s="1262">
        <v>59</v>
      </c>
      <c r="B74" s="700"/>
      <c r="C74" s="700"/>
      <c r="D74" s="700"/>
      <c r="E74" s="697"/>
      <c r="F74" s="697"/>
      <c r="G74" s="697"/>
      <c r="H74" s="698"/>
      <c r="I74" s="698"/>
      <c r="J74" s="698"/>
      <c r="K74" s="753">
        <f t="shared" si="2"/>
        <v>0</v>
      </c>
      <c r="L74" s="698"/>
      <c r="M74" s="699"/>
      <c r="N74" s="700"/>
    </row>
    <row r="75" spans="1:14" ht="15" customHeight="1">
      <c r="A75" s="1262">
        <v>60</v>
      </c>
      <c r="B75" s="700"/>
      <c r="C75" s="700"/>
      <c r="D75" s="700"/>
      <c r="E75" s="697"/>
      <c r="F75" s="697"/>
      <c r="G75" s="697"/>
      <c r="H75" s="698"/>
      <c r="I75" s="698"/>
      <c r="J75" s="698"/>
      <c r="K75" s="753">
        <f t="shared" si="2"/>
        <v>0</v>
      </c>
      <c r="L75" s="698"/>
      <c r="M75" s="699"/>
      <c r="N75" s="700"/>
    </row>
    <row r="76" spans="1:14" ht="15" customHeight="1">
      <c r="A76" s="1262">
        <v>61</v>
      </c>
      <c r="B76" s="700"/>
      <c r="C76" s="700"/>
      <c r="D76" s="700"/>
      <c r="E76" s="697"/>
      <c r="F76" s="697"/>
      <c r="G76" s="697"/>
      <c r="H76" s="698"/>
      <c r="I76" s="698"/>
      <c r="J76" s="698"/>
      <c r="K76" s="753">
        <f t="shared" si="2"/>
        <v>0</v>
      </c>
      <c r="L76" s="698"/>
      <c r="M76" s="699"/>
      <c r="N76" s="700"/>
    </row>
    <row r="77" spans="1:14" ht="15" customHeight="1">
      <c r="A77" s="1262">
        <v>62</v>
      </c>
      <c r="B77" s="700"/>
      <c r="C77" s="700"/>
      <c r="D77" s="700"/>
      <c r="E77" s="697"/>
      <c r="F77" s="697"/>
      <c r="G77" s="697"/>
      <c r="H77" s="698"/>
      <c r="I77" s="698"/>
      <c r="J77" s="698"/>
      <c r="K77" s="753">
        <f t="shared" si="2"/>
        <v>0</v>
      </c>
      <c r="L77" s="698"/>
      <c r="M77" s="699"/>
      <c r="N77" s="700"/>
    </row>
    <row r="78" spans="1:14" ht="15" customHeight="1">
      <c r="A78" s="1262">
        <v>63</v>
      </c>
      <c r="B78" s="700"/>
      <c r="C78" s="700"/>
      <c r="D78" s="700"/>
      <c r="E78" s="697"/>
      <c r="F78" s="697"/>
      <c r="G78" s="697"/>
      <c r="H78" s="698"/>
      <c r="I78" s="698"/>
      <c r="J78" s="698"/>
      <c r="K78" s="753">
        <f t="shared" si="2"/>
        <v>0</v>
      </c>
      <c r="L78" s="698"/>
      <c r="M78" s="699"/>
      <c r="N78" s="700"/>
    </row>
    <row r="79" spans="1:14" ht="15" customHeight="1">
      <c r="A79" s="1262">
        <v>64</v>
      </c>
      <c r="B79" s="700"/>
      <c r="C79" s="700"/>
      <c r="D79" s="700"/>
      <c r="E79" s="697"/>
      <c r="F79" s="697"/>
      <c r="G79" s="697"/>
      <c r="H79" s="698"/>
      <c r="I79" s="698"/>
      <c r="J79" s="698"/>
      <c r="K79" s="753">
        <f t="shared" si="2"/>
        <v>0</v>
      </c>
      <c r="L79" s="698"/>
      <c r="M79" s="699"/>
      <c r="N79" s="700"/>
    </row>
    <row r="80" spans="1:14" ht="15" customHeight="1">
      <c r="A80" s="1262">
        <v>65</v>
      </c>
      <c r="B80" s="700"/>
      <c r="C80" s="700"/>
      <c r="D80" s="700"/>
      <c r="E80" s="697"/>
      <c r="F80" s="697"/>
      <c r="G80" s="697"/>
      <c r="H80" s="698"/>
      <c r="I80" s="698"/>
      <c r="J80" s="698"/>
      <c r="K80" s="753">
        <f t="shared" si="2"/>
        <v>0</v>
      </c>
      <c r="L80" s="698"/>
      <c r="M80" s="699"/>
      <c r="N80" s="700"/>
    </row>
    <row r="81" spans="1:14" ht="15" customHeight="1">
      <c r="A81" s="1262">
        <v>66</v>
      </c>
      <c r="B81" s="700"/>
      <c r="C81" s="700"/>
      <c r="D81" s="700"/>
      <c r="E81" s="697"/>
      <c r="F81" s="697"/>
      <c r="G81" s="697"/>
      <c r="H81" s="698"/>
      <c r="I81" s="698"/>
      <c r="J81" s="698"/>
      <c r="K81" s="753">
        <f t="shared" si="2"/>
        <v>0</v>
      </c>
      <c r="L81" s="698"/>
      <c r="M81" s="699"/>
      <c r="N81" s="700"/>
    </row>
    <row r="82" spans="1:14" ht="15" customHeight="1">
      <c r="A82" s="1262">
        <v>67</v>
      </c>
      <c r="B82" s="700"/>
      <c r="C82" s="700"/>
      <c r="D82" s="700"/>
      <c r="E82" s="697"/>
      <c r="F82" s="697"/>
      <c r="G82" s="697"/>
      <c r="H82" s="698"/>
      <c r="I82" s="698"/>
      <c r="J82" s="698"/>
      <c r="K82" s="753">
        <f t="shared" si="2"/>
        <v>0</v>
      </c>
      <c r="L82" s="698"/>
      <c r="M82" s="699"/>
      <c r="N82" s="700"/>
    </row>
    <row r="83" spans="1:14" ht="15" customHeight="1">
      <c r="A83" s="1262">
        <v>68</v>
      </c>
      <c r="B83" s="700"/>
      <c r="C83" s="700"/>
      <c r="D83" s="700"/>
      <c r="E83" s="697"/>
      <c r="F83" s="697"/>
      <c r="G83" s="697"/>
      <c r="H83" s="698"/>
      <c r="I83" s="698"/>
      <c r="J83" s="698"/>
      <c r="K83" s="753">
        <f t="shared" si="2"/>
        <v>0</v>
      </c>
      <c r="L83" s="698"/>
      <c r="M83" s="699"/>
      <c r="N83" s="700"/>
    </row>
    <row r="84" spans="1:14" ht="15" customHeight="1">
      <c r="A84" s="1262">
        <v>69</v>
      </c>
      <c r="B84" s="700"/>
      <c r="C84" s="700"/>
      <c r="D84" s="700"/>
      <c r="E84" s="697"/>
      <c r="F84" s="697"/>
      <c r="G84" s="697"/>
      <c r="H84" s="698"/>
      <c r="I84" s="698"/>
      <c r="J84" s="698"/>
      <c r="K84" s="753">
        <f t="shared" si="2"/>
        <v>0</v>
      </c>
      <c r="L84" s="698"/>
      <c r="M84" s="699"/>
      <c r="N84" s="700"/>
    </row>
    <row r="85" spans="1:14" ht="15" customHeight="1">
      <c r="A85" s="1262">
        <v>70</v>
      </c>
      <c r="B85" s="700"/>
      <c r="C85" s="700"/>
      <c r="D85" s="700"/>
      <c r="E85" s="697"/>
      <c r="F85" s="697"/>
      <c r="G85" s="697"/>
      <c r="H85" s="698"/>
      <c r="I85" s="698"/>
      <c r="J85" s="698"/>
      <c r="K85" s="753">
        <f t="shared" si="2"/>
        <v>0</v>
      </c>
      <c r="L85" s="698"/>
      <c r="M85" s="699"/>
      <c r="N85" s="700"/>
    </row>
    <row r="86" spans="1:14" ht="15" customHeight="1">
      <c r="A86" s="1262">
        <v>71</v>
      </c>
      <c r="B86" s="700"/>
      <c r="C86" s="700"/>
      <c r="D86" s="700"/>
      <c r="E86" s="697"/>
      <c r="F86" s="697"/>
      <c r="G86" s="697"/>
      <c r="H86" s="698"/>
      <c r="I86" s="698"/>
      <c r="J86" s="698"/>
      <c r="K86" s="753">
        <f t="shared" si="2"/>
        <v>0</v>
      </c>
      <c r="L86" s="698"/>
      <c r="M86" s="699"/>
      <c r="N86" s="700"/>
    </row>
    <row r="87" spans="1:14" ht="15" customHeight="1">
      <c r="A87" s="1262">
        <v>72</v>
      </c>
      <c r="B87" s="700"/>
      <c r="C87" s="700"/>
      <c r="D87" s="700"/>
      <c r="E87" s="697"/>
      <c r="F87" s="697"/>
      <c r="G87" s="697"/>
      <c r="H87" s="698"/>
      <c r="I87" s="698"/>
      <c r="J87" s="698"/>
      <c r="K87" s="753">
        <f t="shared" si="2"/>
        <v>0</v>
      </c>
      <c r="L87" s="698"/>
      <c r="M87" s="699"/>
      <c r="N87" s="700"/>
    </row>
    <row r="88" spans="1:14" ht="15" customHeight="1">
      <c r="A88" s="1262">
        <v>73</v>
      </c>
      <c r="B88" s="700"/>
      <c r="C88" s="700"/>
      <c r="D88" s="700"/>
      <c r="E88" s="697"/>
      <c r="F88" s="697"/>
      <c r="G88" s="697"/>
      <c r="H88" s="698"/>
      <c r="I88" s="698"/>
      <c r="J88" s="698"/>
      <c r="K88" s="753">
        <f t="shared" si="2"/>
        <v>0</v>
      </c>
      <c r="L88" s="698"/>
      <c r="M88" s="699"/>
      <c r="N88" s="700"/>
    </row>
    <row r="89" spans="1:14" ht="15" customHeight="1">
      <c r="A89" s="1262">
        <v>74</v>
      </c>
      <c r="B89" s="700"/>
      <c r="C89" s="700"/>
      <c r="D89" s="700"/>
      <c r="E89" s="697"/>
      <c r="F89" s="697"/>
      <c r="G89" s="697"/>
      <c r="H89" s="698"/>
      <c r="I89" s="698"/>
      <c r="J89" s="698"/>
      <c r="K89" s="753">
        <f t="shared" si="2"/>
        <v>0</v>
      </c>
      <c r="L89" s="698"/>
      <c r="M89" s="699"/>
      <c r="N89" s="700"/>
    </row>
    <row r="90" spans="1:14" ht="15" customHeight="1">
      <c r="A90" s="1262">
        <v>75</v>
      </c>
      <c r="B90" s="700"/>
      <c r="C90" s="700"/>
      <c r="D90" s="700"/>
      <c r="E90" s="697"/>
      <c r="F90" s="697"/>
      <c r="G90" s="697"/>
      <c r="H90" s="698"/>
      <c r="I90" s="698"/>
      <c r="J90" s="698"/>
      <c r="K90" s="753">
        <f t="shared" si="2"/>
        <v>0</v>
      </c>
      <c r="L90" s="698"/>
      <c r="M90" s="699"/>
      <c r="N90" s="700"/>
    </row>
    <row r="91" spans="1:14" ht="15" customHeight="1">
      <c r="A91" s="1262">
        <v>76</v>
      </c>
      <c r="B91" s="700"/>
      <c r="C91" s="700"/>
      <c r="D91" s="700"/>
      <c r="E91" s="697"/>
      <c r="F91" s="697"/>
      <c r="G91" s="697"/>
      <c r="H91" s="698"/>
      <c r="I91" s="698"/>
      <c r="J91" s="698"/>
      <c r="K91" s="753">
        <f t="shared" si="2"/>
        <v>0</v>
      </c>
      <c r="L91" s="698"/>
      <c r="M91" s="699"/>
      <c r="N91" s="700"/>
    </row>
    <row r="92" spans="1:14" ht="15" customHeight="1">
      <c r="A92" s="1262">
        <v>77</v>
      </c>
      <c r="B92" s="700"/>
      <c r="C92" s="700"/>
      <c r="D92" s="700"/>
      <c r="E92" s="697"/>
      <c r="F92" s="697"/>
      <c r="G92" s="697"/>
      <c r="H92" s="698"/>
      <c r="I92" s="698"/>
      <c r="J92" s="698"/>
      <c r="K92" s="753">
        <f t="shared" si="2"/>
        <v>0</v>
      </c>
      <c r="L92" s="698"/>
      <c r="M92" s="699"/>
      <c r="N92" s="700"/>
    </row>
    <row r="93" spans="1:14" ht="15" customHeight="1">
      <c r="A93" s="1262">
        <v>78</v>
      </c>
      <c r="B93" s="700"/>
      <c r="C93" s="700"/>
      <c r="D93" s="700"/>
      <c r="E93" s="697"/>
      <c r="F93" s="697"/>
      <c r="G93" s="697"/>
      <c r="H93" s="698"/>
      <c r="I93" s="698"/>
      <c r="J93" s="698"/>
      <c r="K93" s="753">
        <f t="shared" si="2"/>
        <v>0</v>
      </c>
      <c r="L93" s="698"/>
      <c r="M93" s="699"/>
      <c r="N93" s="700"/>
    </row>
    <row r="94" spans="1:14" ht="15" customHeight="1">
      <c r="A94" s="1262">
        <v>79</v>
      </c>
      <c r="B94" s="700"/>
      <c r="C94" s="700"/>
      <c r="D94" s="700"/>
      <c r="E94" s="697"/>
      <c r="F94" s="697"/>
      <c r="G94" s="697"/>
      <c r="H94" s="698"/>
      <c r="I94" s="698"/>
      <c r="J94" s="698"/>
      <c r="K94" s="753">
        <f t="shared" si="2"/>
        <v>0</v>
      </c>
      <c r="L94" s="698"/>
      <c r="M94" s="697"/>
      <c r="N94" s="700"/>
    </row>
    <row r="95" spans="1:14" ht="15" customHeight="1">
      <c r="A95" s="1262">
        <v>80</v>
      </c>
      <c r="B95" s="700"/>
      <c r="C95" s="700"/>
      <c r="D95" s="700"/>
      <c r="E95" s="697"/>
      <c r="F95" s="697"/>
      <c r="G95" s="697"/>
      <c r="H95" s="698"/>
      <c r="I95" s="698"/>
      <c r="J95" s="698"/>
      <c r="K95" s="753">
        <f t="shared" si="2"/>
        <v>0</v>
      </c>
      <c r="L95" s="698"/>
      <c r="M95" s="697"/>
      <c r="N95" s="700"/>
    </row>
    <row r="96" spans="1:14" ht="15" customHeight="1">
      <c r="A96" s="1262">
        <v>81</v>
      </c>
      <c r="B96" s="700"/>
      <c r="C96" s="700"/>
      <c r="D96" s="700"/>
      <c r="E96" s="697"/>
      <c r="F96" s="697"/>
      <c r="G96" s="697"/>
      <c r="H96" s="698"/>
      <c r="I96" s="698"/>
      <c r="J96" s="698"/>
      <c r="K96" s="753">
        <f t="shared" si="2"/>
        <v>0</v>
      </c>
      <c r="L96" s="698"/>
      <c r="M96" s="697"/>
      <c r="N96" s="700"/>
    </row>
    <row r="97" spans="1:14" ht="15" customHeight="1">
      <c r="A97" s="1262">
        <v>82</v>
      </c>
      <c r="B97" s="700"/>
      <c r="C97" s="700"/>
      <c r="D97" s="700"/>
      <c r="E97" s="697"/>
      <c r="F97" s="697"/>
      <c r="G97" s="697"/>
      <c r="H97" s="698"/>
      <c r="I97" s="698"/>
      <c r="J97" s="698"/>
      <c r="K97" s="753">
        <f t="shared" si="2"/>
        <v>0</v>
      </c>
      <c r="L97" s="698"/>
      <c r="M97" s="697"/>
      <c r="N97" s="700"/>
    </row>
    <row r="98" spans="1:14" ht="15" customHeight="1">
      <c r="A98" s="1262">
        <v>83</v>
      </c>
      <c r="B98" s="700"/>
      <c r="C98" s="700"/>
      <c r="D98" s="700"/>
      <c r="E98" s="697"/>
      <c r="F98" s="697"/>
      <c r="G98" s="697"/>
      <c r="H98" s="698"/>
      <c r="I98" s="698"/>
      <c r="J98" s="698"/>
      <c r="K98" s="753">
        <f t="shared" si="2"/>
        <v>0</v>
      </c>
      <c r="L98" s="698"/>
      <c r="M98" s="697"/>
      <c r="N98" s="700"/>
    </row>
    <row r="99" spans="1:14" ht="15" customHeight="1">
      <c r="A99" s="1262">
        <v>84</v>
      </c>
      <c r="B99" s="700"/>
      <c r="C99" s="700"/>
      <c r="D99" s="700"/>
      <c r="E99" s="697"/>
      <c r="F99" s="697"/>
      <c r="G99" s="697"/>
      <c r="H99" s="698"/>
      <c r="I99" s="698"/>
      <c r="J99" s="698"/>
      <c r="K99" s="753">
        <f t="shared" si="2"/>
        <v>0</v>
      </c>
      <c r="L99" s="698"/>
      <c r="M99" s="697"/>
      <c r="N99" s="700"/>
    </row>
    <row r="100" spans="1:14" ht="15" customHeight="1">
      <c r="A100" s="1262">
        <v>85</v>
      </c>
      <c r="B100" s="700"/>
      <c r="C100" s="700"/>
      <c r="D100" s="700"/>
      <c r="E100" s="697"/>
      <c r="F100" s="697"/>
      <c r="G100" s="697"/>
      <c r="H100" s="698"/>
      <c r="I100" s="698"/>
      <c r="J100" s="698"/>
      <c r="K100" s="753">
        <f t="shared" si="2"/>
        <v>0</v>
      </c>
      <c r="L100" s="698"/>
      <c r="M100" s="697"/>
      <c r="N100" s="700"/>
    </row>
    <row r="101" spans="1:14" ht="15" customHeight="1">
      <c r="A101" s="1262">
        <v>86</v>
      </c>
      <c r="B101" s="700"/>
      <c r="C101" s="700"/>
      <c r="D101" s="700"/>
      <c r="E101" s="697"/>
      <c r="F101" s="697"/>
      <c r="G101" s="697"/>
      <c r="H101" s="698"/>
      <c r="I101" s="698"/>
      <c r="J101" s="698"/>
      <c r="K101" s="753">
        <f t="shared" si="2"/>
        <v>0</v>
      </c>
      <c r="L101" s="698"/>
      <c r="M101" s="697"/>
      <c r="N101" s="700"/>
    </row>
    <row r="102" spans="1:14" ht="15" customHeight="1">
      <c r="A102" s="1262">
        <v>87</v>
      </c>
      <c r="B102" s="700"/>
      <c r="C102" s="700"/>
      <c r="D102" s="700"/>
      <c r="E102" s="697"/>
      <c r="F102" s="697"/>
      <c r="G102" s="697"/>
      <c r="H102" s="698"/>
      <c r="I102" s="698"/>
      <c r="J102" s="698"/>
      <c r="K102" s="753">
        <f t="shared" si="2"/>
        <v>0</v>
      </c>
      <c r="L102" s="698"/>
      <c r="M102" s="697"/>
      <c r="N102" s="700"/>
    </row>
    <row r="103" spans="1:14" ht="15" customHeight="1">
      <c r="A103" s="1262">
        <v>88</v>
      </c>
      <c r="B103" s="700"/>
      <c r="C103" s="700"/>
      <c r="D103" s="700"/>
      <c r="E103" s="697"/>
      <c r="F103" s="697"/>
      <c r="G103" s="697"/>
      <c r="H103" s="698"/>
      <c r="I103" s="698"/>
      <c r="J103" s="698"/>
      <c r="K103" s="753">
        <f t="shared" si="2"/>
        <v>0</v>
      </c>
      <c r="L103" s="698"/>
      <c r="M103" s="697"/>
      <c r="N103" s="700"/>
    </row>
    <row r="104" spans="1:14" ht="15" customHeight="1">
      <c r="A104" s="1262">
        <v>89</v>
      </c>
      <c r="B104" s="700"/>
      <c r="C104" s="700"/>
      <c r="D104" s="700"/>
      <c r="E104" s="697"/>
      <c r="F104" s="697"/>
      <c r="G104" s="697"/>
      <c r="H104" s="698"/>
      <c r="I104" s="698"/>
      <c r="J104" s="698"/>
      <c r="K104" s="753">
        <f t="shared" si="2"/>
        <v>0</v>
      </c>
      <c r="L104" s="698"/>
      <c r="M104" s="697"/>
      <c r="N104" s="700"/>
    </row>
    <row r="105" spans="1:14" ht="15" customHeight="1">
      <c r="A105" s="1262">
        <v>90</v>
      </c>
      <c r="B105" s="700"/>
      <c r="C105" s="700"/>
      <c r="D105" s="700"/>
      <c r="E105" s="697"/>
      <c r="F105" s="697"/>
      <c r="G105" s="697"/>
      <c r="H105" s="698"/>
      <c r="I105" s="698"/>
      <c r="J105" s="698"/>
      <c r="K105" s="753">
        <f t="shared" si="2"/>
        <v>0</v>
      </c>
      <c r="L105" s="698"/>
      <c r="M105" s="697"/>
      <c r="N105" s="700"/>
    </row>
    <row r="106" spans="1:14" ht="15" customHeight="1">
      <c r="A106" s="1262">
        <v>91</v>
      </c>
      <c r="B106" s="700"/>
      <c r="C106" s="700"/>
      <c r="D106" s="700"/>
      <c r="E106" s="697"/>
      <c r="F106" s="697"/>
      <c r="G106" s="697"/>
      <c r="H106" s="698"/>
      <c r="I106" s="698"/>
      <c r="J106" s="698"/>
      <c r="K106" s="753">
        <f t="shared" si="2"/>
        <v>0</v>
      </c>
      <c r="L106" s="698"/>
      <c r="M106" s="697"/>
      <c r="N106" s="700"/>
    </row>
    <row r="107" spans="1:14" ht="15" customHeight="1">
      <c r="A107" s="1262">
        <v>92</v>
      </c>
      <c r="B107" s="700"/>
      <c r="C107" s="700"/>
      <c r="D107" s="700"/>
      <c r="E107" s="697"/>
      <c r="F107" s="697"/>
      <c r="G107" s="697"/>
      <c r="H107" s="698"/>
      <c r="I107" s="698"/>
      <c r="J107" s="698"/>
      <c r="K107" s="753">
        <f t="shared" si="2"/>
        <v>0</v>
      </c>
      <c r="L107" s="698"/>
      <c r="M107" s="697"/>
      <c r="N107" s="700"/>
    </row>
    <row r="108" spans="1:14" ht="15" customHeight="1">
      <c r="A108" s="1262">
        <v>93</v>
      </c>
      <c r="B108" s="700"/>
      <c r="C108" s="700"/>
      <c r="D108" s="700"/>
      <c r="E108" s="697"/>
      <c r="F108" s="697"/>
      <c r="G108" s="697"/>
      <c r="H108" s="698"/>
      <c r="I108" s="698"/>
      <c r="J108" s="698"/>
      <c r="K108" s="753">
        <f t="shared" si="2"/>
        <v>0</v>
      </c>
      <c r="L108" s="698"/>
      <c r="M108" s="697"/>
      <c r="N108" s="700"/>
    </row>
    <row r="109" spans="1:14" ht="15" customHeight="1">
      <c r="A109" s="1262">
        <v>94</v>
      </c>
      <c r="B109" s="700"/>
      <c r="C109" s="700"/>
      <c r="D109" s="700"/>
      <c r="E109" s="697"/>
      <c r="F109" s="697"/>
      <c r="G109" s="697"/>
      <c r="H109" s="698"/>
      <c r="I109" s="698"/>
      <c r="J109" s="698"/>
      <c r="K109" s="753">
        <f t="shared" si="2"/>
        <v>0</v>
      </c>
      <c r="L109" s="698"/>
      <c r="M109" s="697"/>
      <c r="N109" s="700"/>
    </row>
    <row r="110" spans="1:14" ht="15" customHeight="1">
      <c r="A110" s="1262">
        <v>95</v>
      </c>
      <c r="B110" s="700"/>
      <c r="C110" s="700"/>
      <c r="D110" s="700"/>
      <c r="E110" s="697"/>
      <c r="F110" s="697"/>
      <c r="G110" s="697"/>
      <c r="H110" s="698"/>
      <c r="I110" s="698"/>
      <c r="J110" s="698"/>
      <c r="K110" s="753">
        <f t="shared" si="2"/>
        <v>0</v>
      </c>
      <c r="L110" s="698"/>
      <c r="M110" s="697"/>
      <c r="N110" s="700"/>
    </row>
    <row r="111" spans="1:14" ht="15" customHeight="1">
      <c r="A111" s="1262">
        <v>96</v>
      </c>
      <c r="B111" s="700"/>
      <c r="C111" s="700"/>
      <c r="D111" s="700"/>
      <c r="E111" s="697"/>
      <c r="F111" s="697"/>
      <c r="G111" s="697"/>
      <c r="H111" s="698"/>
      <c r="I111" s="698"/>
      <c r="J111" s="698"/>
      <c r="K111" s="753">
        <f t="shared" si="2"/>
        <v>0</v>
      </c>
      <c r="L111" s="698"/>
      <c r="M111" s="697"/>
      <c r="N111" s="700"/>
    </row>
    <row r="112" spans="1:14" ht="15" customHeight="1">
      <c r="A112" s="1262">
        <v>97</v>
      </c>
      <c r="B112" s="700"/>
      <c r="C112" s="700"/>
      <c r="D112" s="700"/>
      <c r="E112" s="697"/>
      <c r="F112" s="697"/>
      <c r="G112" s="697"/>
      <c r="H112" s="698"/>
      <c r="I112" s="698"/>
      <c r="J112" s="698"/>
      <c r="K112" s="753">
        <f t="shared" si="2"/>
        <v>0</v>
      </c>
      <c r="L112" s="698"/>
      <c r="M112" s="697"/>
      <c r="N112" s="700"/>
    </row>
    <row r="113" spans="1:14" ht="15" customHeight="1">
      <c r="A113" s="1262">
        <v>98</v>
      </c>
      <c r="B113" s="700"/>
      <c r="C113" s="700"/>
      <c r="D113" s="700"/>
      <c r="E113" s="697"/>
      <c r="F113" s="697"/>
      <c r="G113" s="697"/>
      <c r="H113" s="698"/>
      <c r="I113" s="698"/>
      <c r="J113" s="698"/>
      <c r="K113" s="753">
        <f t="shared" si="2"/>
        <v>0</v>
      </c>
      <c r="L113" s="698"/>
      <c r="M113" s="697"/>
      <c r="N113" s="700"/>
    </row>
    <row r="114" spans="1:14" ht="15" customHeight="1">
      <c r="A114" s="1262">
        <v>99</v>
      </c>
      <c r="B114" s="700"/>
      <c r="C114" s="700"/>
      <c r="D114" s="700"/>
      <c r="E114" s="697"/>
      <c r="F114" s="697"/>
      <c r="G114" s="697"/>
      <c r="H114" s="698"/>
      <c r="I114" s="698"/>
      <c r="J114" s="698"/>
      <c r="K114" s="753">
        <f t="shared" si="2"/>
        <v>0</v>
      </c>
      <c r="L114" s="698"/>
      <c r="M114" s="697"/>
      <c r="N114" s="700"/>
    </row>
    <row r="115" spans="1:14" ht="15" customHeight="1">
      <c r="A115" s="1262">
        <v>100</v>
      </c>
      <c r="B115" s="700"/>
      <c r="C115" s="700"/>
      <c r="D115" s="700"/>
      <c r="E115" s="697"/>
      <c r="F115" s="697"/>
      <c r="G115" s="697"/>
      <c r="H115" s="698"/>
      <c r="I115" s="698"/>
      <c r="J115" s="698"/>
      <c r="K115" s="753">
        <f t="shared" si="2"/>
        <v>0</v>
      </c>
      <c r="L115" s="698"/>
      <c r="M115" s="697"/>
      <c r="N115" s="700"/>
    </row>
    <row r="116" spans="1:14" ht="15" customHeight="1">
      <c r="A116" s="1262">
        <v>101</v>
      </c>
      <c r="B116" s="700"/>
      <c r="C116" s="700"/>
      <c r="D116" s="700"/>
      <c r="E116" s="697"/>
      <c r="F116" s="697"/>
      <c r="G116" s="697"/>
      <c r="H116" s="698"/>
      <c r="I116" s="698"/>
      <c r="J116" s="698"/>
      <c r="K116" s="753">
        <f t="shared" si="2"/>
        <v>0</v>
      </c>
      <c r="L116" s="698"/>
      <c r="M116" s="697"/>
      <c r="N116" s="700"/>
    </row>
    <row r="117" spans="1:14" ht="15" customHeight="1">
      <c r="A117" s="1262">
        <v>102</v>
      </c>
      <c r="B117" s="700"/>
      <c r="C117" s="700"/>
      <c r="D117" s="700"/>
      <c r="E117" s="697"/>
      <c r="F117" s="697"/>
      <c r="G117" s="697"/>
      <c r="H117" s="698"/>
      <c r="I117" s="698"/>
      <c r="J117" s="698"/>
      <c r="K117" s="753">
        <f t="shared" si="2"/>
        <v>0</v>
      </c>
      <c r="L117" s="698"/>
      <c r="M117" s="697"/>
      <c r="N117" s="700"/>
    </row>
    <row r="118" spans="1:14" ht="15" customHeight="1">
      <c r="A118" s="1262">
        <v>103</v>
      </c>
      <c r="B118" s="700"/>
      <c r="C118" s="700"/>
      <c r="D118" s="700"/>
      <c r="E118" s="697"/>
      <c r="F118" s="697"/>
      <c r="G118" s="697"/>
      <c r="H118" s="698"/>
      <c r="I118" s="698"/>
      <c r="J118" s="698"/>
      <c r="K118" s="753">
        <f t="shared" si="2"/>
        <v>0</v>
      </c>
      <c r="L118" s="698"/>
      <c r="M118" s="697"/>
      <c r="N118" s="700"/>
    </row>
    <row r="119" spans="1:14" ht="15" customHeight="1">
      <c r="A119" s="1262">
        <v>104</v>
      </c>
      <c r="B119" s="700"/>
      <c r="C119" s="700"/>
      <c r="D119" s="700"/>
      <c r="E119" s="697"/>
      <c r="F119" s="697"/>
      <c r="G119" s="697"/>
      <c r="H119" s="698"/>
      <c r="I119" s="698"/>
      <c r="J119" s="698"/>
      <c r="K119" s="753">
        <f t="shared" si="2"/>
        <v>0</v>
      </c>
      <c r="L119" s="698"/>
      <c r="M119" s="697"/>
      <c r="N119" s="700"/>
    </row>
    <row r="120" spans="1:14" ht="15" customHeight="1">
      <c r="A120" s="1262">
        <v>105</v>
      </c>
      <c r="B120" s="700"/>
      <c r="C120" s="700"/>
      <c r="D120" s="700"/>
      <c r="E120" s="697"/>
      <c r="F120" s="697"/>
      <c r="G120" s="697"/>
      <c r="H120" s="698"/>
      <c r="I120" s="698"/>
      <c r="J120" s="698"/>
      <c r="K120" s="753">
        <f t="shared" si="2"/>
        <v>0</v>
      </c>
      <c r="L120" s="698"/>
      <c r="M120" s="697"/>
      <c r="N120" s="700"/>
    </row>
    <row r="121" spans="1:14" ht="15" customHeight="1">
      <c r="A121" s="1262">
        <v>106</v>
      </c>
      <c r="B121" s="700"/>
      <c r="C121" s="700"/>
      <c r="D121" s="700"/>
      <c r="E121" s="697"/>
      <c r="F121" s="697"/>
      <c r="G121" s="697"/>
      <c r="H121" s="698"/>
      <c r="I121" s="698"/>
      <c r="J121" s="698"/>
      <c r="K121" s="753">
        <f t="shared" si="2"/>
        <v>0</v>
      </c>
      <c r="L121" s="698"/>
      <c r="M121" s="697"/>
      <c r="N121" s="700"/>
    </row>
    <row r="122" spans="1:14" ht="15" customHeight="1">
      <c r="A122" s="1262">
        <v>107</v>
      </c>
      <c r="B122" s="700"/>
      <c r="C122" s="700"/>
      <c r="D122" s="700"/>
      <c r="E122" s="697"/>
      <c r="F122" s="697"/>
      <c r="G122" s="697"/>
      <c r="H122" s="698"/>
      <c r="I122" s="698"/>
      <c r="J122" s="698"/>
      <c r="K122" s="753">
        <f t="shared" si="2"/>
        <v>0</v>
      </c>
      <c r="L122" s="698"/>
      <c r="M122" s="697"/>
      <c r="N122" s="700"/>
    </row>
    <row r="123" spans="1:14" ht="15" customHeight="1">
      <c r="A123" s="1262">
        <v>108</v>
      </c>
      <c r="B123" s="700"/>
      <c r="C123" s="700"/>
      <c r="D123" s="700"/>
      <c r="E123" s="697"/>
      <c r="F123" s="697"/>
      <c r="G123" s="697"/>
      <c r="H123" s="698"/>
      <c r="I123" s="698"/>
      <c r="J123" s="698"/>
      <c r="K123" s="753">
        <f t="shared" si="2"/>
        <v>0</v>
      </c>
      <c r="L123" s="698"/>
      <c r="M123" s="697"/>
      <c r="N123" s="700"/>
    </row>
    <row r="124" spans="1:14" ht="15" customHeight="1">
      <c r="A124" s="1262">
        <v>109</v>
      </c>
      <c r="B124" s="700"/>
      <c r="C124" s="700"/>
      <c r="D124" s="700"/>
      <c r="E124" s="697"/>
      <c r="F124" s="697"/>
      <c r="G124" s="697"/>
      <c r="H124" s="698"/>
      <c r="I124" s="698"/>
      <c r="J124" s="698"/>
      <c r="K124" s="753">
        <f t="shared" si="2"/>
        <v>0</v>
      </c>
      <c r="L124" s="698"/>
      <c r="M124" s="697"/>
      <c r="N124" s="700"/>
    </row>
    <row r="125" spans="1:14" ht="15" customHeight="1">
      <c r="A125" s="1262">
        <v>110</v>
      </c>
      <c r="B125" s="700"/>
      <c r="C125" s="700"/>
      <c r="D125" s="700"/>
      <c r="E125" s="697"/>
      <c r="F125" s="697"/>
      <c r="G125" s="697"/>
      <c r="H125" s="698"/>
      <c r="I125" s="698"/>
      <c r="J125" s="698"/>
      <c r="K125" s="753">
        <f t="shared" si="2"/>
        <v>0</v>
      </c>
      <c r="L125" s="698"/>
      <c r="M125" s="697"/>
      <c r="N125" s="700"/>
    </row>
    <row r="126" spans="1:14" ht="15" customHeight="1">
      <c r="A126" s="1262">
        <v>111</v>
      </c>
      <c r="B126" s="700"/>
      <c r="C126" s="700"/>
      <c r="D126" s="700"/>
      <c r="E126" s="697"/>
      <c r="F126" s="697"/>
      <c r="G126" s="697"/>
      <c r="H126" s="698"/>
      <c r="I126" s="698"/>
      <c r="J126" s="698"/>
      <c r="K126" s="753">
        <f t="shared" si="2"/>
        <v>0</v>
      </c>
      <c r="L126" s="698"/>
      <c r="M126" s="697"/>
      <c r="N126" s="700"/>
    </row>
    <row r="127" spans="1:14" ht="15" customHeight="1">
      <c r="A127" s="1262">
        <v>112</v>
      </c>
      <c r="B127" s="700"/>
      <c r="C127" s="700"/>
      <c r="D127" s="700"/>
      <c r="E127" s="697"/>
      <c r="F127" s="697"/>
      <c r="G127" s="697"/>
      <c r="H127" s="698"/>
      <c r="I127" s="698"/>
      <c r="J127" s="698"/>
      <c r="K127" s="753">
        <f t="shared" si="2"/>
        <v>0</v>
      </c>
      <c r="L127" s="698"/>
      <c r="M127" s="697"/>
      <c r="N127" s="700"/>
    </row>
    <row r="128" spans="1:14" ht="15" customHeight="1">
      <c r="A128" s="1262">
        <v>113</v>
      </c>
      <c r="B128" s="700"/>
      <c r="C128" s="700"/>
      <c r="D128" s="700"/>
      <c r="E128" s="697"/>
      <c r="F128" s="697"/>
      <c r="G128" s="697"/>
      <c r="H128" s="698"/>
      <c r="I128" s="698"/>
      <c r="J128" s="698"/>
      <c r="K128" s="753">
        <f t="shared" si="2"/>
        <v>0</v>
      </c>
      <c r="L128" s="698"/>
      <c r="M128" s="697"/>
      <c r="N128" s="700"/>
    </row>
    <row r="129" spans="1:14" ht="15" customHeight="1">
      <c r="A129" s="1262">
        <v>114</v>
      </c>
      <c r="B129" s="700"/>
      <c r="C129" s="700"/>
      <c r="D129" s="700"/>
      <c r="E129" s="697"/>
      <c r="F129" s="697"/>
      <c r="G129" s="697"/>
      <c r="H129" s="698"/>
      <c r="I129" s="698"/>
      <c r="J129" s="698"/>
      <c r="K129" s="753">
        <f t="shared" si="2"/>
        <v>0</v>
      </c>
      <c r="L129" s="698"/>
      <c r="M129" s="697"/>
      <c r="N129" s="700"/>
    </row>
    <row r="130" spans="1:14" ht="15" customHeight="1">
      <c r="A130" s="1262">
        <v>115</v>
      </c>
      <c r="B130" s="700"/>
      <c r="C130" s="700"/>
      <c r="D130" s="700"/>
      <c r="E130" s="697"/>
      <c r="F130" s="697"/>
      <c r="G130" s="697"/>
      <c r="H130" s="698"/>
      <c r="I130" s="698"/>
      <c r="J130" s="698"/>
      <c r="K130" s="753">
        <f t="shared" si="2"/>
        <v>0</v>
      </c>
      <c r="L130" s="698"/>
      <c r="M130" s="697"/>
      <c r="N130" s="700"/>
    </row>
    <row r="131" spans="1:14" ht="15" customHeight="1">
      <c r="A131" s="1262">
        <v>116</v>
      </c>
      <c r="B131" s="700"/>
      <c r="C131" s="700"/>
      <c r="D131" s="700"/>
      <c r="E131" s="697"/>
      <c r="F131" s="697"/>
      <c r="G131" s="697"/>
      <c r="H131" s="698"/>
      <c r="I131" s="698"/>
      <c r="J131" s="698"/>
      <c r="K131" s="753">
        <f t="shared" si="2"/>
        <v>0</v>
      </c>
      <c r="L131" s="698"/>
      <c r="M131" s="697"/>
      <c r="N131" s="700"/>
    </row>
    <row r="132" spans="1:14" ht="15" customHeight="1">
      <c r="A132" s="1262">
        <v>117</v>
      </c>
      <c r="B132" s="700"/>
      <c r="C132" s="700"/>
      <c r="D132" s="700"/>
      <c r="E132" s="697"/>
      <c r="F132" s="697"/>
      <c r="G132" s="697"/>
      <c r="H132" s="698"/>
      <c r="I132" s="698"/>
      <c r="J132" s="698"/>
      <c r="K132" s="753">
        <f t="shared" si="2"/>
        <v>0</v>
      </c>
      <c r="L132" s="698"/>
      <c r="M132" s="697"/>
      <c r="N132" s="700"/>
    </row>
    <row r="133" spans="1:14" ht="15" customHeight="1">
      <c r="A133" s="1262">
        <v>118</v>
      </c>
      <c r="B133" s="700"/>
      <c r="C133" s="700"/>
      <c r="D133" s="700"/>
      <c r="E133" s="697"/>
      <c r="F133" s="697"/>
      <c r="G133" s="697"/>
      <c r="H133" s="698"/>
      <c r="I133" s="698"/>
      <c r="J133" s="698"/>
      <c r="K133" s="753">
        <f t="shared" si="2"/>
        <v>0</v>
      </c>
      <c r="L133" s="698"/>
      <c r="M133" s="697"/>
      <c r="N133" s="700"/>
    </row>
    <row r="134" spans="1:14" ht="15" customHeight="1">
      <c r="A134" s="1262">
        <v>119</v>
      </c>
      <c r="B134" s="700"/>
      <c r="C134" s="700"/>
      <c r="D134" s="700"/>
      <c r="E134" s="697"/>
      <c r="F134" s="697"/>
      <c r="G134" s="697"/>
      <c r="H134" s="698"/>
      <c r="I134" s="698"/>
      <c r="J134" s="698"/>
      <c r="K134" s="753">
        <f t="shared" si="2"/>
        <v>0</v>
      </c>
      <c r="L134" s="698"/>
      <c r="M134" s="697"/>
      <c r="N134" s="700"/>
    </row>
    <row r="135" spans="1:14" ht="15" customHeight="1">
      <c r="A135" s="1262">
        <v>120</v>
      </c>
      <c r="B135" s="700"/>
      <c r="C135" s="700"/>
      <c r="D135" s="700"/>
      <c r="E135" s="697"/>
      <c r="F135" s="697"/>
      <c r="G135" s="697"/>
      <c r="H135" s="698"/>
      <c r="I135" s="698"/>
      <c r="J135" s="698"/>
      <c r="K135" s="753">
        <f t="shared" si="2"/>
        <v>0</v>
      </c>
      <c r="L135" s="698"/>
      <c r="M135" s="697"/>
      <c r="N135" s="700"/>
    </row>
    <row r="136" spans="1:14" ht="15" customHeight="1">
      <c r="A136" s="1262">
        <v>121</v>
      </c>
      <c r="B136" s="700"/>
      <c r="C136" s="700"/>
      <c r="D136" s="700"/>
      <c r="E136" s="697"/>
      <c r="F136" s="697"/>
      <c r="G136" s="697"/>
      <c r="H136" s="698"/>
      <c r="I136" s="698"/>
      <c r="J136" s="698"/>
      <c r="K136" s="753">
        <f t="shared" si="2"/>
        <v>0</v>
      </c>
      <c r="L136" s="698"/>
      <c r="M136" s="697"/>
      <c r="N136" s="700"/>
    </row>
    <row r="137" spans="1:14" ht="15" customHeight="1">
      <c r="A137" s="1262">
        <v>122</v>
      </c>
      <c r="B137" s="700"/>
      <c r="C137" s="700"/>
      <c r="D137" s="700"/>
      <c r="E137" s="697"/>
      <c r="F137" s="697"/>
      <c r="G137" s="697"/>
      <c r="H137" s="698"/>
      <c r="I137" s="698"/>
      <c r="J137" s="698"/>
      <c r="K137" s="753">
        <f t="shared" si="2"/>
        <v>0</v>
      </c>
      <c r="L137" s="698"/>
      <c r="M137" s="697"/>
      <c r="N137" s="700"/>
    </row>
    <row r="138" spans="1:14" ht="15" customHeight="1">
      <c r="A138" s="1262">
        <v>123</v>
      </c>
      <c r="B138" s="700"/>
      <c r="C138" s="700"/>
      <c r="D138" s="700"/>
      <c r="E138" s="697"/>
      <c r="F138" s="697"/>
      <c r="G138" s="697"/>
      <c r="H138" s="698"/>
      <c r="I138" s="698"/>
      <c r="J138" s="698"/>
      <c r="K138" s="753">
        <f t="shared" si="2"/>
        <v>0</v>
      </c>
      <c r="L138" s="698"/>
      <c r="M138" s="697"/>
      <c r="N138" s="700"/>
    </row>
    <row r="139" spans="1:14" ht="15" customHeight="1">
      <c r="A139" s="1262">
        <v>124</v>
      </c>
      <c r="B139" s="700"/>
      <c r="C139" s="700"/>
      <c r="D139" s="700"/>
      <c r="E139" s="697"/>
      <c r="F139" s="697"/>
      <c r="G139" s="697"/>
      <c r="H139" s="698"/>
      <c r="I139" s="698"/>
      <c r="J139" s="698"/>
      <c r="K139" s="753">
        <f t="shared" si="2"/>
        <v>0</v>
      </c>
      <c r="L139" s="698"/>
      <c r="M139" s="697"/>
      <c r="N139" s="700"/>
    </row>
    <row r="140" spans="1:14" ht="15" customHeight="1">
      <c r="A140" s="1262">
        <v>125</v>
      </c>
      <c r="B140" s="700"/>
      <c r="C140" s="700"/>
      <c r="D140" s="700"/>
      <c r="E140" s="697"/>
      <c r="F140" s="697"/>
      <c r="G140" s="697"/>
      <c r="H140" s="698"/>
      <c r="I140" s="698"/>
      <c r="J140" s="698"/>
      <c r="K140" s="753">
        <f t="shared" si="2"/>
        <v>0</v>
      </c>
      <c r="L140" s="698"/>
      <c r="M140" s="697"/>
      <c r="N140" s="700"/>
    </row>
    <row r="141" spans="1:14" ht="15" customHeight="1">
      <c r="A141" s="1262">
        <v>126</v>
      </c>
      <c r="B141" s="700"/>
      <c r="C141" s="700"/>
      <c r="D141" s="700"/>
      <c r="E141" s="697"/>
      <c r="F141" s="697"/>
      <c r="G141" s="697"/>
      <c r="H141" s="698"/>
      <c r="I141" s="698"/>
      <c r="J141" s="698"/>
      <c r="K141" s="753">
        <f t="shared" si="2"/>
        <v>0</v>
      </c>
      <c r="L141" s="698"/>
      <c r="M141" s="697"/>
      <c r="N141" s="700"/>
    </row>
    <row r="142" spans="1:14" ht="15" customHeight="1">
      <c r="A142" s="1262">
        <v>127</v>
      </c>
      <c r="B142" s="700"/>
      <c r="C142" s="700"/>
      <c r="D142" s="700"/>
      <c r="E142" s="697"/>
      <c r="F142" s="697"/>
      <c r="G142" s="697"/>
      <c r="H142" s="698"/>
      <c r="I142" s="698"/>
      <c r="J142" s="698"/>
      <c r="K142" s="753">
        <f t="shared" si="2"/>
        <v>0</v>
      </c>
      <c r="L142" s="698"/>
      <c r="M142" s="697"/>
      <c r="N142" s="700"/>
    </row>
    <row r="143" spans="1:14" ht="15" customHeight="1">
      <c r="A143" s="1262">
        <v>128</v>
      </c>
      <c r="B143" s="700"/>
      <c r="C143" s="700"/>
      <c r="D143" s="700"/>
      <c r="E143" s="697"/>
      <c r="F143" s="697"/>
      <c r="G143" s="697"/>
      <c r="H143" s="698"/>
      <c r="I143" s="698"/>
      <c r="J143" s="698"/>
      <c r="K143" s="753">
        <f t="shared" si="2"/>
        <v>0</v>
      </c>
      <c r="L143" s="698"/>
      <c r="M143" s="697"/>
      <c r="N143" s="700"/>
    </row>
    <row r="144" spans="1:14" ht="15" customHeight="1">
      <c r="A144" s="1262">
        <v>129</v>
      </c>
      <c r="B144" s="700"/>
      <c r="C144" s="700"/>
      <c r="D144" s="700"/>
      <c r="E144" s="697"/>
      <c r="F144" s="697"/>
      <c r="G144" s="697"/>
      <c r="H144" s="698"/>
      <c r="I144" s="698"/>
      <c r="J144" s="698"/>
      <c r="K144" s="753">
        <f t="shared" si="2"/>
        <v>0</v>
      </c>
      <c r="L144" s="698"/>
      <c r="M144" s="697"/>
      <c r="N144" s="700"/>
    </row>
    <row r="145" spans="1:14" ht="15" customHeight="1">
      <c r="A145" s="1262">
        <v>130</v>
      </c>
      <c r="B145" s="700"/>
      <c r="C145" s="700"/>
      <c r="D145" s="700"/>
      <c r="E145" s="697"/>
      <c r="F145" s="697"/>
      <c r="G145" s="697"/>
      <c r="H145" s="698"/>
      <c r="I145" s="698"/>
      <c r="J145" s="698"/>
      <c r="K145" s="753">
        <f t="shared" si="2"/>
        <v>0</v>
      </c>
      <c r="L145" s="698"/>
      <c r="M145" s="697"/>
      <c r="N145" s="700"/>
    </row>
    <row r="146" spans="1:14" ht="15" customHeight="1">
      <c r="A146" s="1262">
        <v>131</v>
      </c>
      <c r="B146" s="700"/>
      <c r="C146" s="700"/>
      <c r="D146" s="700"/>
      <c r="E146" s="697"/>
      <c r="F146" s="697"/>
      <c r="G146" s="697"/>
      <c r="H146" s="698"/>
      <c r="I146" s="698"/>
      <c r="J146" s="698"/>
      <c r="K146" s="753">
        <f t="shared" si="2"/>
        <v>0</v>
      </c>
      <c r="L146" s="698"/>
      <c r="M146" s="697"/>
      <c r="N146" s="700"/>
    </row>
    <row r="147" spans="1:14" ht="15" customHeight="1">
      <c r="A147" s="1262">
        <v>132</v>
      </c>
      <c r="B147" s="700"/>
      <c r="C147" s="700"/>
      <c r="D147" s="700"/>
      <c r="E147" s="697"/>
      <c r="F147" s="697"/>
      <c r="G147" s="697"/>
      <c r="H147" s="698"/>
      <c r="I147" s="698"/>
      <c r="J147" s="698"/>
      <c r="K147" s="753">
        <f t="shared" si="2"/>
        <v>0</v>
      </c>
      <c r="L147" s="698"/>
      <c r="M147" s="697"/>
      <c r="N147" s="700"/>
    </row>
    <row r="148" spans="1:14" ht="15" customHeight="1">
      <c r="A148" s="1262">
        <v>133</v>
      </c>
      <c r="B148" s="700"/>
      <c r="C148" s="700"/>
      <c r="D148" s="700"/>
      <c r="E148" s="697"/>
      <c r="F148" s="697"/>
      <c r="G148" s="697"/>
      <c r="H148" s="698"/>
      <c r="I148" s="698"/>
      <c r="J148" s="698"/>
      <c r="K148" s="753">
        <f t="shared" si="2"/>
        <v>0</v>
      </c>
      <c r="L148" s="698"/>
      <c r="M148" s="697"/>
      <c r="N148" s="700"/>
    </row>
    <row r="149" spans="1:14" ht="15" customHeight="1">
      <c r="A149" s="1262">
        <v>134</v>
      </c>
      <c r="B149" s="700"/>
      <c r="C149" s="700"/>
      <c r="D149" s="700"/>
      <c r="E149" s="697"/>
      <c r="F149" s="697"/>
      <c r="G149" s="697"/>
      <c r="H149" s="698"/>
      <c r="I149" s="698"/>
      <c r="J149" s="698"/>
      <c r="K149" s="753">
        <f t="shared" si="2"/>
        <v>0</v>
      </c>
      <c r="L149" s="698"/>
      <c r="M149" s="697"/>
      <c r="N149" s="700"/>
    </row>
    <row r="150" spans="1:14" ht="15" customHeight="1">
      <c r="A150" s="1262">
        <v>135</v>
      </c>
      <c r="B150" s="700"/>
      <c r="C150" s="700"/>
      <c r="D150" s="700"/>
      <c r="E150" s="697"/>
      <c r="F150" s="697"/>
      <c r="G150" s="697"/>
      <c r="H150" s="698"/>
      <c r="I150" s="698"/>
      <c r="J150" s="698"/>
      <c r="K150" s="753">
        <f t="shared" si="2"/>
        <v>0</v>
      </c>
      <c r="L150" s="698"/>
      <c r="M150" s="697"/>
      <c r="N150" s="700"/>
    </row>
    <row r="151" spans="1:14" ht="15" customHeight="1">
      <c r="A151" s="1262">
        <v>136</v>
      </c>
      <c r="B151" s="700"/>
      <c r="C151" s="700"/>
      <c r="D151" s="700"/>
      <c r="E151" s="697"/>
      <c r="F151" s="697"/>
      <c r="G151" s="697"/>
      <c r="H151" s="698"/>
      <c r="I151" s="698"/>
      <c r="J151" s="698"/>
      <c r="K151" s="753">
        <f t="shared" si="2"/>
        <v>0</v>
      </c>
      <c r="L151" s="698"/>
      <c r="M151" s="697"/>
      <c r="N151" s="700"/>
    </row>
    <row r="152" spans="1:14" ht="15" customHeight="1">
      <c r="A152" s="1262">
        <v>137</v>
      </c>
      <c r="B152" s="700"/>
      <c r="C152" s="700"/>
      <c r="D152" s="700"/>
      <c r="E152" s="697"/>
      <c r="F152" s="697"/>
      <c r="G152" s="697"/>
      <c r="H152" s="698"/>
      <c r="I152" s="698"/>
      <c r="J152" s="698"/>
      <c r="K152" s="753">
        <f t="shared" si="2"/>
        <v>0</v>
      </c>
      <c r="L152" s="698"/>
      <c r="M152" s="697"/>
      <c r="N152" s="700"/>
    </row>
    <row r="153" spans="1:14" ht="15" customHeight="1">
      <c r="A153" s="1262">
        <v>138</v>
      </c>
      <c r="B153" s="700"/>
      <c r="C153" s="700"/>
      <c r="D153" s="700"/>
      <c r="E153" s="697"/>
      <c r="F153" s="697"/>
      <c r="G153" s="697"/>
      <c r="H153" s="698"/>
      <c r="I153" s="698"/>
      <c r="J153" s="698"/>
      <c r="K153" s="753">
        <f t="shared" si="2"/>
        <v>0</v>
      </c>
      <c r="L153" s="698"/>
      <c r="M153" s="697"/>
      <c r="N153" s="700"/>
    </row>
    <row r="154" spans="1:14" ht="15" customHeight="1">
      <c r="A154" s="1262">
        <v>139</v>
      </c>
      <c r="B154" s="700"/>
      <c r="C154" s="700"/>
      <c r="D154" s="700"/>
      <c r="E154" s="697"/>
      <c r="F154" s="697"/>
      <c r="G154" s="697"/>
      <c r="H154" s="698"/>
      <c r="I154" s="698"/>
      <c r="J154" s="698"/>
      <c r="K154" s="753">
        <f t="shared" si="2"/>
        <v>0</v>
      </c>
      <c r="L154" s="698"/>
      <c r="M154" s="697"/>
      <c r="N154" s="700"/>
    </row>
    <row r="155" spans="1:14" ht="15" customHeight="1">
      <c r="A155" s="1262">
        <v>140</v>
      </c>
      <c r="B155" s="700"/>
      <c r="C155" s="700"/>
      <c r="D155" s="700"/>
      <c r="E155" s="697"/>
      <c r="F155" s="697"/>
      <c r="G155" s="697"/>
      <c r="H155" s="698"/>
      <c r="I155" s="698"/>
      <c r="J155" s="698"/>
      <c r="K155" s="753">
        <f t="shared" si="2"/>
        <v>0</v>
      </c>
      <c r="L155" s="698"/>
      <c r="M155" s="697"/>
      <c r="N155" s="700"/>
    </row>
    <row r="156" spans="1:14" ht="15" customHeight="1">
      <c r="A156" s="1262">
        <v>141</v>
      </c>
      <c r="B156" s="700"/>
      <c r="C156" s="700"/>
      <c r="D156" s="700"/>
      <c r="E156" s="697"/>
      <c r="F156" s="697"/>
      <c r="G156" s="697"/>
      <c r="H156" s="698"/>
      <c r="I156" s="698"/>
      <c r="J156" s="698"/>
      <c r="K156" s="753">
        <f t="shared" si="2"/>
        <v>0</v>
      </c>
      <c r="L156" s="698"/>
      <c r="M156" s="697"/>
      <c r="N156" s="700"/>
    </row>
    <row r="157" spans="1:14" ht="15" customHeight="1">
      <c r="A157" s="1262">
        <v>142</v>
      </c>
      <c r="B157" s="700"/>
      <c r="C157" s="700"/>
      <c r="D157" s="700"/>
      <c r="E157" s="697"/>
      <c r="F157" s="697"/>
      <c r="G157" s="697"/>
      <c r="H157" s="698"/>
      <c r="I157" s="698"/>
      <c r="J157" s="698"/>
      <c r="K157" s="753">
        <f t="shared" si="2"/>
        <v>0</v>
      </c>
      <c r="L157" s="698"/>
      <c r="M157" s="697"/>
      <c r="N157" s="700"/>
    </row>
    <row r="158" spans="1:14" ht="15" customHeight="1">
      <c r="A158" s="1262">
        <v>143</v>
      </c>
      <c r="B158" s="700"/>
      <c r="C158" s="700"/>
      <c r="D158" s="700"/>
      <c r="E158" s="697"/>
      <c r="F158" s="697"/>
      <c r="G158" s="697"/>
      <c r="H158" s="698"/>
      <c r="I158" s="698"/>
      <c r="J158" s="698"/>
      <c r="K158" s="753">
        <f t="shared" si="2"/>
        <v>0</v>
      </c>
      <c r="L158" s="698"/>
      <c r="M158" s="697"/>
      <c r="N158" s="700"/>
    </row>
    <row r="159" spans="1:14" ht="15" customHeight="1">
      <c r="A159" s="1262">
        <v>144</v>
      </c>
      <c r="B159" s="700"/>
      <c r="C159" s="700"/>
      <c r="D159" s="700"/>
      <c r="E159" s="697"/>
      <c r="F159" s="697"/>
      <c r="G159" s="697"/>
      <c r="H159" s="698"/>
      <c r="I159" s="698"/>
      <c r="J159" s="698"/>
      <c r="K159" s="753">
        <f t="shared" si="2"/>
        <v>0</v>
      </c>
      <c r="L159" s="698"/>
      <c r="M159" s="697"/>
      <c r="N159" s="700"/>
    </row>
    <row r="160" spans="1:14" ht="15" customHeight="1">
      <c r="A160" s="1262">
        <v>145</v>
      </c>
      <c r="B160" s="700"/>
      <c r="C160" s="700"/>
      <c r="D160" s="700"/>
      <c r="E160" s="697"/>
      <c r="F160" s="697"/>
      <c r="G160" s="697"/>
      <c r="H160" s="698"/>
      <c r="I160" s="698"/>
      <c r="J160" s="698"/>
      <c r="K160" s="753">
        <f t="shared" si="2"/>
        <v>0</v>
      </c>
      <c r="L160" s="698"/>
      <c r="M160" s="697"/>
      <c r="N160" s="700"/>
    </row>
    <row r="161" spans="1:14" ht="15" customHeight="1">
      <c r="A161" s="1262">
        <v>146</v>
      </c>
      <c r="B161" s="700"/>
      <c r="C161" s="700"/>
      <c r="D161" s="700"/>
      <c r="E161" s="697"/>
      <c r="F161" s="697"/>
      <c r="G161" s="697"/>
      <c r="H161" s="698"/>
      <c r="I161" s="698"/>
      <c r="J161" s="698"/>
      <c r="K161" s="753">
        <f t="shared" si="2"/>
        <v>0</v>
      </c>
      <c r="L161" s="698"/>
      <c r="M161" s="697"/>
      <c r="N161" s="700"/>
    </row>
    <row r="162" spans="1:14" ht="15" customHeight="1">
      <c r="A162" s="1262">
        <v>147</v>
      </c>
      <c r="B162" s="700"/>
      <c r="C162" s="700"/>
      <c r="D162" s="700"/>
      <c r="E162" s="697"/>
      <c r="F162" s="697"/>
      <c r="G162" s="697"/>
      <c r="H162" s="698"/>
      <c r="I162" s="698"/>
      <c r="J162" s="698"/>
      <c r="K162" s="753">
        <f t="shared" si="2"/>
        <v>0</v>
      </c>
      <c r="L162" s="698"/>
      <c r="M162" s="697"/>
      <c r="N162" s="700"/>
    </row>
    <row r="163" spans="1:14" ht="15" customHeight="1">
      <c r="A163" s="1262">
        <v>148</v>
      </c>
      <c r="B163" s="700"/>
      <c r="C163" s="700"/>
      <c r="D163" s="700"/>
      <c r="E163" s="697"/>
      <c r="F163" s="697"/>
      <c r="G163" s="697"/>
      <c r="H163" s="698"/>
      <c r="I163" s="698"/>
      <c r="J163" s="698"/>
      <c r="K163" s="753">
        <f t="shared" si="2"/>
        <v>0</v>
      </c>
      <c r="L163" s="698"/>
      <c r="M163" s="697"/>
      <c r="N163" s="700"/>
    </row>
    <row r="164" spans="1:14" ht="15" customHeight="1">
      <c r="A164" s="1262">
        <v>149</v>
      </c>
      <c r="B164" s="700"/>
      <c r="C164" s="700"/>
      <c r="D164" s="700"/>
      <c r="E164" s="697"/>
      <c r="F164" s="697"/>
      <c r="G164" s="697"/>
      <c r="H164" s="698"/>
      <c r="I164" s="698"/>
      <c r="J164" s="698"/>
      <c r="K164" s="753">
        <f t="shared" si="2"/>
        <v>0</v>
      </c>
      <c r="L164" s="698"/>
      <c r="M164" s="697"/>
      <c r="N164" s="700"/>
    </row>
    <row r="165" spans="1:14" ht="15" customHeight="1">
      <c r="A165" s="1262">
        <v>150</v>
      </c>
      <c r="B165" s="700"/>
      <c r="C165" s="700"/>
      <c r="D165" s="700"/>
      <c r="E165" s="697"/>
      <c r="F165" s="697"/>
      <c r="G165" s="697"/>
      <c r="H165" s="698"/>
      <c r="I165" s="698"/>
      <c r="J165" s="698"/>
      <c r="K165" s="753">
        <f t="shared" si="2"/>
        <v>0</v>
      </c>
      <c r="L165" s="698"/>
      <c r="M165" s="697"/>
      <c r="N165" s="700"/>
    </row>
    <row r="166" spans="1:14" ht="15" customHeight="1">
      <c r="A166" s="1262">
        <v>151</v>
      </c>
      <c r="B166" s="700"/>
      <c r="C166" s="700"/>
      <c r="D166" s="700"/>
      <c r="E166" s="697"/>
      <c r="F166" s="697"/>
      <c r="G166" s="697"/>
      <c r="H166" s="698"/>
      <c r="I166" s="698"/>
      <c r="J166" s="698"/>
      <c r="K166" s="753">
        <f t="shared" si="2"/>
        <v>0</v>
      </c>
      <c r="L166" s="698"/>
      <c r="M166" s="697"/>
      <c r="N166" s="700"/>
    </row>
    <row r="167" spans="1:14" ht="15" customHeight="1">
      <c r="A167" s="1262">
        <v>152</v>
      </c>
      <c r="B167" s="700"/>
      <c r="C167" s="700"/>
      <c r="D167" s="700"/>
      <c r="E167" s="697"/>
      <c r="F167" s="697"/>
      <c r="G167" s="697"/>
      <c r="H167" s="698"/>
      <c r="I167" s="698"/>
      <c r="J167" s="698"/>
      <c r="K167" s="753">
        <f t="shared" si="2"/>
        <v>0</v>
      </c>
      <c r="L167" s="698"/>
      <c r="M167" s="697"/>
      <c r="N167" s="700"/>
    </row>
    <row r="168" spans="1:14" ht="15" customHeight="1">
      <c r="A168" s="1262">
        <v>153</v>
      </c>
      <c r="B168" s="700"/>
      <c r="C168" s="700"/>
      <c r="D168" s="700"/>
      <c r="E168" s="697"/>
      <c r="F168" s="697"/>
      <c r="G168" s="697"/>
      <c r="H168" s="698"/>
      <c r="I168" s="698"/>
      <c r="J168" s="698"/>
      <c r="K168" s="753">
        <f t="shared" si="2"/>
        <v>0</v>
      </c>
      <c r="L168" s="698"/>
      <c r="M168" s="697"/>
      <c r="N168" s="700"/>
    </row>
    <row r="169" spans="1:14" ht="15" customHeight="1">
      <c r="A169" s="1262">
        <v>154</v>
      </c>
      <c r="B169" s="700"/>
      <c r="C169" s="700"/>
      <c r="D169" s="700"/>
      <c r="E169" s="697"/>
      <c r="F169" s="697"/>
      <c r="G169" s="697"/>
      <c r="H169" s="698"/>
      <c r="I169" s="698"/>
      <c r="J169" s="698"/>
      <c r="K169" s="753">
        <f t="shared" si="2"/>
        <v>0</v>
      </c>
      <c r="L169" s="698"/>
      <c r="M169" s="697"/>
      <c r="N169" s="700"/>
    </row>
    <row r="170" spans="1:14" ht="15" customHeight="1">
      <c r="A170" s="1262">
        <v>155</v>
      </c>
      <c r="B170" s="700"/>
      <c r="C170" s="700"/>
      <c r="D170" s="700"/>
      <c r="E170" s="697"/>
      <c r="F170" s="697"/>
      <c r="G170" s="697"/>
      <c r="H170" s="698"/>
      <c r="I170" s="698"/>
      <c r="J170" s="698"/>
      <c r="K170" s="753">
        <f t="shared" si="2"/>
        <v>0</v>
      </c>
      <c r="L170" s="698"/>
      <c r="M170" s="697"/>
      <c r="N170" s="700"/>
    </row>
    <row r="171" spans="1:14" ht="15" customHeight="1">
      <c r="A171" s="1262">
        <v>156</v>
      </c>
      <c r="B171" s="700"/>
      <c r="C171" s="700"/>
      <c r="D171" s="700"/>
      <c r="E171" s="697"/>
      <c r="F171" s="697"/>
      <c r="G171" s="697"/>
      <c r="H171" s="698"/>
      <c r="I171" s="698"/>
      <c r="J171" s="698"/>
      <c r="K171" s="753">
        <f t="shared" si="2"/>
        <v>0</v>
      </c>
      <c r="L171" s="698"/>
      <c r="M171" s="697"/>
      <c r="N171" s="700"/>
    </row>
    <row r="172" spans="1:14" ht="15" customHeight="1">
      <c r="A172" s="1262">
        <v>157</v>
      </c>
      <c r="B172" s="700"/>
      <c r="C172" s="700"/>
      <c r="D172" s="700"/>
      <c r="E172" s="697"/>
      <c r="F172" s="697"/>
      <c r="G172" s="697"/>
      <c r="H172" s="698"/>
      <c r="I172" s="698"/>
      <c r="J172" s="698"/>
      <c r="K172" s="753">
        <f t="shared" si="2"/>
        <v>0</v>
      </c>
      <c r="L172" s="698"/>
      <c r="M172" s="697"/>
      <c r="N172" s="700"/>
    </row>
    <row r="173" spans="1:14" ht="15" customHeight="1">
      <c r="A173" s="1262">
        <v>158</v>
      </c>
      <c r="B173" s="700"/>
      <c r="C173" s="700"/>
      <c r="D173" s="700"/>
      <c r="E173" s="697"/>
      <c r="F173" s="697"/>
      <c r="G173" s="697"/>
      <c r="H173" s="698"/>
      <c r="I173" s="698"/>
      <c r="J173" s="698"/>
      <c r="K173" s="753">
        <f t="shared" si="2"/>
        <v>0</v>
      </c>
      <c r="L173" s="698"/>
      <c r="M173" s="697"/>
      <c r="N173" s="700"/>
    </row>
    <row r="174" spans="1:14" ht="15" customHeight="1">
      <c r="A174" s="1262">
        <v>159</v>
      </c>
      <c r="B174" s="700"/>
      <c r="C174" s="700"/>
      <c r="D174" s="700"/>
      <c r="E174" s="697"/>
      <c r="F174" s="697"/>
      <c r="G174" s="697"/>
      <c r="H174" s="698"/>
      <c r="I174" s="698"/>
      <c r="J174" s="698"/>
      <c r="K174" s="753">
        <f t="shared" si="2"/>
        <v>0</v>
      </c>
      <c r="L174" s="698"/>
      <c r="M174" s="697"/>
      <c r="N174" s="700"/>
    </row>
    <row r="175" spans="1:14" ht="15" customHeight="1">
      <c r="A175" s="1262">
        <v>160</v>
      </c>
      <c r="B175" s="700"/>
      <c r="C175" s="700"/>
      <c r="D175" s="700"/>
      <c r="E175" s="697"/>
      <c r="F175" s="697"/>
      <c r="G175" s="697"/>
      <c r="H175" s="698"/>
      <c r="I175" s="698"/>
      <c r="J175" s="698"/>
      <c r="K175" s="753">
        <f t="shared" si="2"/>
        <v>0</v>
      </c>
      <c r="L175" s="698"/>
      <c r="M175" s="697"/>
      <c r="N175" s="700"/>
    </row>
    <row r="176" spans="1:14" ht="15" customHeight="1">
      <c r="A176" s="1262">
        <v>161</v>
      </c>
      <c r="B176" s="700"/>
      <c r="C176" s="700"/>
      <c r="D176" s="700"/>
      <c r="E176" s="697"/>
      <c r="F176" s="697"/>
      <c r="G176" s="697"/>
      <c r="H176" s="698"/>
      <c r="I176" s="698"/>
      <c r="J176" s="698"/>
      <c r="K176" s="753">
        <f t="shared" si="2"/>
        <v>0</v>
      </c>
      <c r="L176" s="698"/>
      <c r="M176" s="697"/>
      <c r="N176" s="700"/>
    </row>
    <row r="177" spans="1:14" ht="15" customHeight="1">
      <c r="A177" s="1262">
        <v>162</v>
      </c>
      <c r="B177" s="700"/>
      <c r="C177" s="700"/>
      <c r="D177" s="700"/>
      <c r="E177" s="697"/>
      <c r="F177" s="697"/>
      <c r="G177" s="697"/>
      <c r="H177" s="698"/>
      <c r="I177" s="698"/>
      <c r="J177" s="698"/>
      <c r="K177" s="753">
        <f t="shared" si="2"/>
        <v>0</v>
      </c>
      <c r="L177" s="698"/>
      <c r="M177" s="697"/>
      <c r="N177" s="700"/>
    </row>
    <row r="178" spans="1:14" ht="15" customHeight="1">
      <c r="A178" s="1262">
        <v>163</v>
      </c>
      <c r="B178" s="700"/>
      <c r="C178" s="700"/>
      <c r="D178" s="700"/>
      <c r="E178" s="697"/>
      <c r="F178" s="697"/>
      <c r="G178" s="697"/>
      <c r="H178" s="698"/>
      <c r="I178" s="698"/>
      <c r="J178" s="698"/>
      <c r="K178" s="753">
        <f t="shared" si="2"/>
        <v>0</v>
      </c>
      <c r="L178" s="698"/>
      <c r="M178" s="697"/>
      <c r="N178" s="700"/>
    </row>
    <row r="179" spans="1:14" ht="15" customHeight="1">
      <c r="A179" s="1262">
        <v>164</v>
      </c>
      <c r="B179" s="700"/>
      <c r="C179" s="700"/>
      <c r="D179" s="700"/>
      <c r="E179" s="697"/>
      <c r="F179" s="697"/>
      <c r="G179" s="697"/>
      <c r="H179" s="698"/>
      <c r="I179" s="698"/>
      <c r="J179" s="698"/>
      <c r="K179" s="753">
        <f t="shared" si="2"/>
        <v>0</v>
      </c>
      <c r="L179" s="698"/>
      <c r="M179" s="697"/>
      <c r="N179" s="700"/>
    </row>
    <row r="180" spans="1:14" ht="15" customHeight="1">
      <c r="A180" s="1262">
        <v>165</v>
      </c>
      <c r="B180" s="700"/>
      <c r="C180" s="700"/>
      <c r="D180" s="700"/>
      <c r="E180" s="697"/>
      <c r="F180" s="697"/>
      <c r="G180" s="697"/>
      <c r="H180" s="698"/>
      <c r="I180" s="698"/>
      <c r="J180" s="698"/>
      <c r="K180" s="753">
        <f t="shared" si="2"/>
        <v>0</v>
      </c>
      <c r="L180" s="698"/>
      <c r="M180" s="697"/>
      <c r="N180" s="700"/>
    </row>
    <row r="181" spans="1:14" ht="15" customHeight="1">
      <c r="A181" s="1262">
        <v>166</v>
      </c>
      <c r="B181" s="700"/>
      <c r="C181" s="700"/>
      <c r="D181" s="700"/>
      <c r="E181" s="697"/>
      <c r="F181" s="697"/>
      <c r="G181" s="697"/>
      <c r="H181" s="698"/>
      <c r="I181" s="698"/>
      <c r="J181" s="698"/>
      <c r="K181" s="753">
        <f t="shared" si="2"/>
        <v>0</v>
      </c>
      <c r="L181" s="698"/>
      <c r="M181" s="697"/>
      <c r="N181" s="700"/>
    </row>
    <row r="182" spans="1:14" ht="15" customHeight="1">
      <c r="A182" s="1262">
        <v>167</v>
      </c>
      <c r="B182" s="700"/>
      <c r="C182" s="700"/>
      <c r="D182" s="700"/>
      <c r="E182" s="697"/>
      <c r="F182" s="697"/>
      <c r="G182" s="697"/>
      <c r="H182" s="698"/>
      <c r="I182" s="698"/>
      <c r="J182" s="698"/>
      <c r="K182" s="753">
        <f t="shared" si="2"/>
        <v>0</v>
      </c>
      <c r="L182" s="698"/>
      <c r="M182" s="697"/>
      <c r="N182" s="700"/>
    </row>
    <row r="183" spans="1:14" ht="15" customHeight="1">
      <c r="A183" s="1262">
        <v>168</v>
      </c>
      <c r="B183" s="700"/>
      <c r="C183" s="700"/>
      <c r="D183" s="700"/>
      <c r="E183" s="697"/>
      <c r="F183" s="697"/>
      <c r="G183" s="697"/>
      <c r="H183" s="698"/>
      <c r="I183" s="698"/>
      <c r="J183" s="698"/>
      <c r="K183" s="753">
        <f t="shared" si="2"/>
        <v>0</v>
      </c>
      <c r="L183" s="698"/>
      <c r="M183" s="697"/>
      <c r="N183" s="700"/>
    </row>
    <row r="184" spans="1:14" ht="15" customHeight="1">
      <c r="A184" s="1262">
        <v>169</v>
      </c>
      <c r="B184" s="700"/>
      <c r="C184" s="700"/>
      <c r="D184" s="700"/>
      <c r="E184" s="697"/>
      <c r="F184" s="697"/>
      <c r="G184" s="697"/>
      <c r="H184" s="698"/>
      <c r="I184" s="698"/>
      <c r="J184" s="698"/>
      <c r="K184" s="753">
        <f t="shared" si="2"/>
        <v>0</v>
      </c>
      <c r="L184" s="698"/>
      <c r="M184" s="697"/>
      <c r="N184" s="700"/>
    </row>
    <row r="185" spans="1:14" ht="15" customHeight="1">
      <c r="A185" s="1262">
        <v>170</v>
      </c>
      <c r="B185" s="700"/>
      <c r="C185" s="700"/>
      <c r="D185" s="700"/>
      <c r="E185" s="697"/>
      <c r="F185" s="697"/>
      <c r="G185" s="697"/>
      <c r="H185" s="698"/>
      <c r="I185" s="698"/>
      <c r="J185" s="698"/>
      <c r="K185" s="753">
        <f t="shared" si="2"/>
        <v>0</v>
      </c>
      <c r="L185" s="698"/>
      <c r="M185" s="697"/>
      <c r="N185" s="700"/>
    </row>
    <row r="186" spans="1:14" ht="15" customHeight="1">
      <c r="A186" s="1262">
        <v>171</v>
      </c>
      <c r="B186" s="700"/>
      <c r="C186" s="700"/>
      <c r="D186" s="700"/>
      <c r="E186" s="697"/>
      <c r="F186" s="697"/>
      <c r="G186" s="697"/>
      <c r="H186" s="698"/>
      <c r="I186" s="698"/>
      <c r="J186" s="698"/>
      <c r="K186" s="753">
        <f t="shared" si="2"/>
        <v>0</v>
      </c>
      <c r="L186" s="698"/>
      <c r="M186" s="697"/>
      <c r="N186" s="700"/>
    </row>
    <row r="187" spans="1:14" ht="15" customHeight="1">
      <c r="A187" s="1262">
        <v>172</v>
      </c>
      <c r="B187" s="700"/>
      <c r="C187" s="700"/>
      <c r="D187" s="700"/>
      <c r="E187" s="697"/>
      <c r="F187" s="697"/>
      <c r="G187" s="697"/>
      <c r="H187" s="698"/>
      <c r="I187" s="698"/>
      <c r="J187" s="698"/>
      <c r="K187" s="753">
        <f t="shared" si="2"/>
        <v>0</v>
      </c>
      <c r="L187" s="698"/>
      <c r="M187" s="697"/>
      <c r="N187" s="700"/>
    </row>
    <row r="188" spans="1:14" ht="15" customHeight="1">
      <c r="A188" s="1262">
        <v>173</v>
      </c>
      <c r="B188" s="700"/>
      <c r="C188" s="700"/>
      <c r="D188" s="700"/>
      <c r="E188" s="697"/>
      <c r="F188" s="697"/>
      <c r="G188" s="697"/>
      <c r="H188" s="698"/>
      <c r="I188" s="698"/>
      <c r="J188" s="698"/>
      <c r="K188" s="753">
        <f t="shared" si="2"/>
        <v>0</v>
      </c>
      <c r="L188" s="698"/>
      <c r="M188" s="697"/>
      <c r="N188" s="700"/>
    </row>
    <row r="189" spans="1:14" ht="15" customHeight="1">
      <c r="A189" s="1262">
        <v>174</v>
      </c>
      <c r="B189" s="700"/>
      <c r="C189" s="700"/>
      <c r="D189" s="700"/>
      <c r="E189" s="697"/>
      <c r="F189" s="697"/>
      <c r="G189" s="697"/>
      <c r="H189" s="698"/>
      <c r="I189" s="698"/>
      <c r="J189" s="698"/>
      <c r="K189" s="753">
        <f t="shared" si="2"/>
        <v>0</v>
      </c>
      <c r="L189" s="698"/>
      <c r="M189" s="697"/>
      <c r="N189" s="700"/>
    </row>
    <row r="190" spans="1:14" ht="15" customHeight="1">
      <c r="A190" s="1262">
        <v>175</v>
      </c>
      <c r="B190" s="700"/>
      <c r="C190" s="700"/>
      <c r="D190" s="700"/>
      <c r="E190" s="697"/>
      <c r="F190" s="697"/>
      <c r="G190" s="697"/>
      <c r="H190" s="698"/>
      <c r="I190" s="698"/>
      <c r="J190" s="698"/>
      <c r="K190" s="753">
        <f t="shared" si="2"/>
        <v>0</v>
      </c>
      <c r="L190" s="698"/>
      <c r="M190" s="697"/>
      <c r="N190" s="700"/>
    </row>
    <row r="191" spans="1:14" ht="15" customHeight="1">
      <c r="A191" s="1262">
        <v>176</v>
      </c>
      <c r="B191" s="700"/>
      <c r="C191" s="700"/>
      <c r="D191" s="700"/>
      <c r="E191" s="697"/>
      <c r="F191" s="697"/>
      <c r="G191" s="697"/>
      <c r="H191" s="698"/>
      <c r="I191" s="698"/>
      <c r="J191" s="698"/>
      <c r="K191" s="753">
        <f t="shared" si="2"/>
        <v>0</v>
      </c>
      <c r="L191" s="698"/>
      <c r="M191" s="697"/>
      <c r="N191" s="700"/>
    </row>
    <row r="192" spans="1:14" ht="15" customHeight="1">
      <c r="A192" s="1262">
        <v>177</v>
      </c>
      <c r="B192" s="700"/>
      <c r="C192" s="700"/>
      <c r="D192" s="700"/>
      <c r="E192" s="697"/>
      <c r="F192" s="697"/>
      <c r="G192" s="697"/>
      <c r="H192" s="698"/>
      <c r="I192" s="698"/>
      <c r="J192" s="698"/>
      <c r="K192" s="753">
        <f t="shared" si="2"/>
        <v>0</v>
      </c>
      <c r="L192" s="698"/>
      <c r="M192" s="697"/>
      <c r="N192" s="700"/>
    </row>
    <row r="193" spans="1:14" ht="15" customHeight="1">
      <c r="A193" s="1262">
        <v>178</v>
      </c>
      <c r="B193" s="700"/>
      <c r="C193" s="700"/>
      <c r="D193" s="700"/>
      <c r="E193" s="697"/>
      <c r="F193" s="697"/>
      <c r="G193" s="697"/>
      <c r="H193" s="698"/>
      <c r="I193" s="698"/>
      <c r="J193" s="698"/>
      <c r="K193" s="753">
        <f t="shared" si="2"/>
        <v>0</v>
      </c>
      <c r="L193" s="698"/>
      <c r="M193" s="697"/>
      <c r="N193" s="700"/>
    </row>
    <row r="194" spans="1:14" ht="15" customHeight="1">
      <c r="A194" s="1262">
        <v>179</v>
      </c>
      <c r="B194" s="700"/>
      <c r="C194" s="700"/>
      <c r="D194" s="700"/>
      <c r="E194" s="697"/>
      <c r="F194" s="697"/>
      <c r="G194" s="697"/>
      <c r="H194" s="698"/>
      <c r="I194" s="698"/>
      <c r="J194" s="698"/>
      <c r="K194" s="753">
        <f t="shared" si="2"/>
        <v>0</v>
      </c>
      <c r="L194" s="698"/>
      <c r="M194" s="697"/>
      <c r="N194" s="700"/>
    </row>
    <row r="195" spans="1:14" ht="15" customHeight="1">
      <c r="A195" s="1262">
        <v>180</v>
      </c>
      <c r="B195" s="700"/>
      <c r="C195" s="700"/>
      <c r="D195" s="700"/>
      <c r="E195" s="697"/>
      <c r="F195" s="697"/>
      <c r="G195" s="697"/>
      <c r="H195" s="698"/>
      <c r="I195" s="698"/>
      <c r="J195" s="698"/>
      <c r="K195" s="753">
        <f t="shared" si="2"/>
        <v>0</v>
      </c>
      <c r="L195" s="698"/>
      <c r="M195" s="697"/>
      <c r="N195" s="700"/>
    </row>
    <row r="196" spans="1:14" ht="15" customHeight="1">
      <c r="A196" s="1262">
        <v>181</v>
      </c>
      <c r="B196" s="700"/>
      <c r="C196" s="700"/>
      <c r="D196" s="700"/>
      <c r="E196" s="697"/>
      <c r="F196" s="697"/>
      <c r="G196" s="697"/>
      <c r="H196" s="698"/>
      <c r="I196" s="698"/>
      <c r="J196" s="698"/>
      <c r="K196" s="753">
        <f t="shared" si="2"/>
        <v>0</v>
      </c>
      <c r="L196" s="698"/>
      <c r="M196" s="697"/>
      <c r="N196" s="700"/>
    </row>
    <row r="197" spans="1:14" ht="15" customHeight="1">
      <c r="A197" s="1262">
        <v>182</v>
      </c>
      <c r="B197" s="700"/>
      <c r="C197" s="700"/>
      <c r="D197" s="700"/>
      <c r="E197" s="697"/>
      <c r="F197" s="697"/>
      <c r="G197" s="697"/>
      <c r="H197" s="698"/>
      <c r="I197" s="698"/>
      <c r="J197" s="698"/>
      <c r="K197" s="753">
        <f t="shared" si="2"/>
        <v>0</v>
      </c>
      <c r="L197" s="698"/>
      <c r="M197" s="697"/>
      <c r="N197" s="700"/>
    </row>
    <row r="198" spans="1:14" ht="15" customHeight="1">
      <c r="A198" s="1262">
        <v>183</v>
      </c>
      <c r="B198" s="700"/>
      <c r="C198" s="700"/>
      <c r="D198" s="700"/>
      <c r="E198" s="697"/>
      <c r="F198" s="697"/>
      <c r="G198" s="697"/>
      <c r="H198" s="698"/>
      <c r="I198" s="698"/>
      <c r="J198" s="698"/>
      <c r="K198" s="753">
        <f t="shared" si="2"/>
        <v>0</v>
      </c>
      <c r="L198" s="698"/>
      <c r="M198" s="697"/>
      <c r="N198" s="700"/>
    </row>
    <row r="199" spans="1:14" ht="15" customHeight="1">
      <c r="A199" s="1262">
        <v>184</v>
      </c>
      <c r="B199" s="700"/>
      <c r="C199" s="700"/>
      <c r="D199" s="700"/>
      <c r="E199" s="697"/>
      <c r="F199" s="697"/>
      <c r="G199" s="697"/>
      <c r="H199" s="698"/>
      <c r="I199" s="698"/>
      <c r="J199" s="698"/>
      <c r="K199" s="753">
        <f t="shared" si="2"/>
        <v>0</v>
      </c>
      <c r="L199" s="698"/>
      <c r="M199" s="697"/>
      <c r="N199" s="700"/>
    </row>
    <row r="200" spans="1:14" ht="15" customHeight="1">
      <c r="A200" s="1262">
        <v>185</v>
      </c>
      <c r="B200" s="700"/>
      <c r="C200" s="700"/>
      <c r="D200" s="700"/>
      <c r="E200" s="697"/>
      <c r="F200" s="697"/>
      <c r="G200" s="697"/>
      <c r="H200" s="698"/>
      <c r="I200" s="698"/>
      <c r="J200" s="698"/>
      <c r="K200" s="753">
        <f t="shared" si="2"/>
        <v>0</v>
      </c>
      <c r="L200" s="698"/>
      <c r="M200" s="697"/>
      <c r="N200" s="700"/>
    </row>
    <row r="201" spans="1:14" ht="15" customHeight="1">
      <c r="A201" s="1262">
        <v>186</v>
      </c>
      <c r="B201" s="700"/>
      <c r="C201" s="700"/>
      <c r="D201" s="700"/>
      <c r="E201" s="697"/>
      <c r="F201" s="697"/>
      <c r="G201" s="697"/>
      <c r="H201" s="698"/>
      <c r="I201" s="698"/>
      <c r="J201" s="698"/>
      <c r="K201" s="753">
        <f t="shared" si="2"/>
        <v>0</v>
      </c>
      <c r="L201" s="698"/>
      <c r="M201" s="697"/>
      <c r="N201" s="700"/>
    </row>
    <row r="202" spans="1:14" ht="15" customHeight="1">
      <c r="A202" s="1262">
        <v>187</v>
      </c>
      <c r="B202" s="700"/>
      <c r="C202" s="700"/>
      <c r="D202" s="700"/>
      <c r="E202" s="697"/>
      <c r="F202" s="697"/>
      <c r="G202" s="697"/>
      <c r="H202" s="698"/>
      <c r="I202" s="698"/>
      <c r="J202" s="698"/>
      <c r="K202" s="753">
        <f t="shared" si="2"/>
        <v>0</v>
      </c>
      <c r="L202" s="698"/>
      <c r="M202" s="697"/>
      <c r="N202" s="700"/>
    </row>
    <row r="203" spans="1:14" ht="15" customHeight="1">
      <c r="A203" s="1262">
        <v>188</v>
      </c>
      <c r="B203" s="700"/>
      <c r="C203" s="700"/>
      <c r="D203" s="700"/>
      <c r="E203" s="697"/>
      <c r="F203" s="697"/>
      <c r="G203" s="697"/>
      <c r="H203" s="698"/>
      <c r="I203" s="698"/>
      <c r="J203" s="698"/>
      <c r="K203" s="753">
        <f t="shared" si="2"/>
        <v>0</v>
      </c>
      <c r="L203" s="698"/>
      <c r="M203" s="697"/>
      <c r="N203" s="700"/>
    </row>
    <row r="204" spans="1:14" ht="15" customHeight="1">
      <c r="A204" s="1262">
        <v>189</v>
      </c>
      <c r="B204" s="700"/>
      <c r="C204" s="700"/>
      <c r="D204" s="700"/>
      <c r="E204" s="697"/>
      <c r="F204" s="697"/>
      <c r="G204" s="697"/>
      <c r="H204" s="698"/>
      <c r="I204" s="698"/>
      <c r="J204" s="698"/>
      <c r="K204" s="753">
        <f t="shared" si="2"/>
        <v>0</v>
      </c>
      <c r="L204" s="698"/>
      <c r="M204" s="697"/>
      <c r="N204" s="700"/>
    </row>
    <row r="205" spans="1:14" ht="15" customHeight="1">
      <c r="A205" s="1262">
        <v>190</v>
      </c>
      <c r="B205" s="700"/>
      <c r="C205" s="700"/>
      <c r="D205" s="700"/>
      <c r="E205" s="697"/>
      <c r="F205" s="697"/>
      <c r="G205" s="697"/>
      <c r="H205" s="698"/>
      <c r="I205" s="698"/>
      <c r="J205" s="698"/>
      <c r="K205" s="753">
        <f t="shared" si="2"/>
        <v>0</v>
      </c>
      <c r="L205" s="698"/>
      <c r="M205" s="697"/>
      <c r="N205" s="700"/>
    </row>
    <row r="206" spans="1:14" ht="15" customHeight="1">
      <c r="A206" s="1262">
        <v>191</v>
      </c>
      <c r="B206" s="700"/>
      <c r="C206" s="700"/>
      <c r="D206" s="700"/>
      <c r="E206" s="697"/>
      <c r="F206" s="697"/>
      <c r="G206" s="697"/>
      <c r="H206" s="698"/>
      <c r="I206" s="698"/>
      <c r="J206" s="698"/>
      <c r="K206" s="753">
        <f t="shared" si="2"/>
        <v>0</v>
      </c>
      <c r="L206" s="698"/>
      <c r="M206" s="697"/>
      <c r="N206" s="700"/>
    </row>
    <row r="207" spans="1:14" ht="15" customHeight="1">
      <c r="A207" s="1262">
        <v>192</v>
      </c>
      <c r="B207" s="700"/>
      <c r="C207" s="700"/>
      <c r="D207" s="700"/>
      <c r="E207" s="697"/>
      <c r="F207" s="697"/>
      <c r="G207" s="697"/>
      <c r="H207" s="698"/>
      <c r="I207" s="698"/>
      <c r="J207" s="698"/>
      <c r="K207" s="753">
        <f t="shared" si="2"/>
        <v>0</v>
      </c>
      <c r="L207" s="698"/>
      <c r="M207" s="697"/>
      <c r="N207" s="700"/>
    </row>
    <row r="208" spans="1:14" ht="15" customHeight="1">
      <c r="A208" s="1262">
        <v>193</v>
      </c>
      <c r="B208" s="700"/>
      <c r="C208" s="700"/>
      <c r="D208" s="700"/>
      <c r="E208" s="697"/>
      <c r="F208" s="697"/>
      <c r="G208" s="697"/>
      <c r="H208" s="698"/>
      <c r="I208" s="698"/>
      <c r="J208" s="698"/>
      <c r="K208" s="753">
        <f t="shared" si="2"/>
        <v>0</v>
      </c>
      <c r="L208" s="698"/>
      <c r="M208" s="697"/>
      <c r="N208" s="700"/>
    </row>
    <row r="209" spans="1:15" ht="15" customHeight="1">
      <c r="A209" s="1262">
        <v>194</v>
      </c>
      <c r="B209" s="700"/>
      <c r="C209" s="700"/>
      <c r="D209" s="700"/>
      <c r="E209" s="697"/>
      <c r="F209" s="697"/>
      <c r="G209" s="697"/>
      <c r="H209" s="698"/>
      <c r="I209" s="698"/>
      <c r="J209" s="698"/>
      <c r="K209" s="753">
        <f t="shared" si="2"/>
        <v>0</v>
      </c>
      <c r="L209" s="698"/>
      <c r="M209" s="697"/>
      <c r="N209" s="700"/>
    </row>
    <row r="210" spans="1:15" ht="15" customHeight="1">
      <c r="A210" s="1262">
        <v>195</v>
      </c>
      <c r="B210" s="700"/>
      <c r="C210" s="700"/>
      <c r="D210" s="700"/>
      <c r="E210" s="697"/>
      <c r="F210" s="697"/>
      <c r="G210" s="697"/>
      <c r="H210" s="698"/>
      <c r="I210" s="698"/>
      <c r="J210" s="698"/>
      <c r="K210" s="753">
        <f t="shared" si="2"/>
        <v>0</v>
      </c>
      <c r="L210" s="698"/>
      <c r="M210" s="697"/>
      <c r="N210" s="700"/>
    </row>
    <row r="211" spans="1:15" ht="15" customHeight="1">
      <c r="A211" s="1262">
        <v>196</v>
      </c>
      <c r="B211" s="700"/>
      <c r="C211" s="700"/>
      <c r="D211" s="700"/>
      <c r="E211" s="697"/>
      <c r="F211" s="697"/>
      <c r="G211" s="697"/>
      <c r="H211" s="698"/>
      <c r="I211" s="698"/>
      <c r="J211" s="698"/>
      <c r="K211" s="753">
        <f t="shared" si="2"/>
        <v>0</v>
      </c>
      <c r="L211" s="698"/>
      <c r="M211" s="697"/>
      <c r="N211" s="700"/>
    </row>
    <row r="212" spans="1:15" ht="15" customHeight="1">
      <c r="A212" s="1262">
        <v>197</v>
      </c>
      <c r="B212" s="700"/>
      <c r="C212" s="700"/>
      <c r="D212" s="700"/>
      <c r="E212" s="697"/>
      <c r="F212" s="697"/>
      <c r="G212" s="697"/>
      <c r="H212" s="698"/>
      <c r="I212" s="698"/>
      <c r="J212" s="698"/>
      <c r="K212" s="753">
        <f t="shared" si="2"/>
        <v>0</v>
      </c>
      <c r="L212" s="698"/>
      <c r="M212" s="697"/>
      <c r="N212" s="700"/>
    </row>
    <row r="213" spans="1:15" ht="15" customHeight="1">
      <c r="A213" s="1262">
        <v>198</v>
      </c>
      <c r="B213" s="700"/>
      <c r="C213" s="700"/>
      <c r="D213" s="700"/>
      <c r="E213" s="697"/>
      <c r="F213" s="697"/>
      <c r="G213" s="697"/>
      <c r="H213" s="698"/>
      <c r="I213" s="698"/>
      <c r="J213" s="698"/>
      <c r="K213" s="753">
        <f t="shared" si="2"/>
        <v>0</v>
      </c>
      <c r="L213" s="698"/>
      <c r="M213" s="697"/>
      <c r="N213" s="700"/>
    </row>
    <row r="214" spans="1:15" ht="15" customHeight="1">
      <c r="A214" s="1262">
        <v>199</v>
      </c>
      <c r="B214" s="700"/>
      <c r="C214" s="700"/>
      <c r="D214" s="700"/>
      <c r="E214" s="697"/>
      <c r="F214" s="697"/>
      <c r="G214" s="697"/>
      <c r="H214" s="698"/>
      <c r="I214" s="698"/>
      <c r="J214" s="698"/>
      <c r="K214" s="753">
        <f t="shared" si="2"/>
        <v>0</v>
      </c>
      <c r="L214" s="698"/>
      <c r="M214" s="697"/>
      <c r="N214" s="700"/>
    </row>
    <row r="215" spans="1:15" ht="15" customHeight="1">
      <c r="A215" s="1262">
        <v>200</v>
      </c>
      <c r="B215" s="700"/>
      <c r="C215" s="700"/>
      <c r="D215" s="700"/>
      <c r="E215" s="697"/>
      <c r="F215" s="697"/>
      <c r="G215" s="697"/>
      <c r="H215" s="698"/>
      <c r="I215" s="698"/>
      <c r="J215" s="698"/>
      <c r="K215" s="753">
        <f t="shared" si="2"/>
        <v>0</v>
      </c>
      <c r="L215" s="698"/>
      <c r="M215" s="699"/>
      <c r="N215" s="700"/>
    </row>
    <row r="216" spans="1:15" ht="12.75" customHeight="1">
      <c r="A216" s="1270"/>
      <c r="B216" s="1270"/>
      <c r="C216" s="1270"/>
      <c r="D216" s="1270"/>
      <c r="E216" s="1270"/>
      <c r="F216" s="1270"/>
      <c r="G216" s="1270"/>
      <c r="H216" s="1270"/>
      <c r="I216" s="1270"/>
      <c r="J216" s="1270"/>
      <c r="K216" s="1270"/>
      <c r="L216" s="1270"/>
      <c r="M216" s="1270"/>
      <c r="N216" s="1270"/>
      <c r="O216" s="1"/>
    </row>
    <row r="217" spans="1:15" ht="12.75" customHeight="1">
      <c r="A217" s="1272" t="s">
        <v>436</v>
      </c>
      <c r="B217" s="1271"/>
      <c r="C217" s="1271"/>
      <c r="D217" s="1271"/>
      <c r="E217" s="1271"/>
      <c r="F217" s="1271"/>
      <c r="G217" s="1271"/>
      <c r="H217" s="1271"/>
      <c r="I217" s="1271"/>
      <c r="J217" s="1271"/>
      <c r="K217" s="1271"/>
      <c r="L217" s="1271"/>
      <c r="M217" s="1271"/>
      <c r="N217" s="1271"/>
      <c r="O217" s="1"/>
    </row>
    <row r="218" spans="1:15" ht="12.75" customHeight="1">
      <c r="A218" s="1271"/>
      <c r="B218" s="1271"/>
      <c r="C218" s="1271"/>
      <c r="D218" s="1271"/>
      <c r="E218" s="1271"/>
      <c r="F218" s="1271"/>
      <c r="G218" s="1271"/>
      <c r="H218" s="1271"/>
      <c r="I218" s="1271"/>
      <c r="J218" s="1271"/>
      <c r="K218" s="1271"/>
      <c r="L218" s="1271"/>
      <c r="M218" s="1271"/>
      <c r="N218" s="1271"/>
      <c r="O218" s="1"/>
    </row>
    <row r="219" spans="1:15" ht="12.75" customHeight="1">
      <c r="A219" s="1271" t="s">
        <v>284</v>
      </c>
      <c r="B219" s="1271"/>
      <c r="C219" s="1271"/>
      <c r="D219" s="1271"/>
      <c r="E219" s="1271"/>
      <c r="F219" s="1271"/>
      <c r="G219" s="1271"/>
      <c r="H219" s="1271"/>
      <c r="I219" s="1271"/>
      <c r="J219" s="1271"/>
      <c r="K219" s="1271"/>
      <c r="L219" s="1271"/>
      <c r="M219" s="1271"/>
      <c r="N219" s="1271"/>
      <c r="O219" s="1"/>
    </row>
    <row r="220" spans="1:15" ht="12.75" customHeight="1">
      <c r="A220" s="1272" t="s">
        <v>437</v>
      </c>
      <c r="B220" s="1271"/>
      <c r="C220" s="1271"/>
      <c r="D220" s="1271"/>
      <c r="E220" s="1271"/>
      <c r="F220" s="1271"/>
      <c r="G220" s="1271"/>
      <c r="H220" s="1271"/>
      <c r="I220" s="1271"/>
      <c r="J220" s="1271"/>
      <c r="K220" s="1271"/>
      <c r="L220" s="1271"/>
      <c r="M220" s="1271"/>
      <c r="N220" s="1271"/>
      <c r="O220" s="1"/>
    </row>
    <row r="221" spans="1:15" ht="12.6">
      <c r="A221" s="1271"/>
      <c r="B221" s="1271"/>
      <c r="C221" s="1271"/>
      <c r="D221" s="1271"/>
      <c r="E221" s="1271"/>
      <c r="F221" s="1271"/>
      <c r="G221" s="1271"/>
      <c r="H221" s="1271"/>
      <c r="I221" s="1271"/>
      <c r="J221" s="1271"/>
      <c r="K221" s="1271"/>
      <c r="L221" s="1271"/>
      <c r="M221" s="1271"/>
      <c r="N221" s="1271"/>
      <c r="O221" s="1"/>
    </row>
    <row r="222" spans="1:15" ht="12.6">
      <c r="A222" s="1271"/>
      <c r="B222" s="1271"/>
      <c r="C222" s="1271"/>
      <c r="D222" s="1271"/>
      <c r="E222" s="1271"/>
      <c r="F222" s="1271"/>
      <c r="G222" s="1271"/>
      <c r="H222" s="1271"/>
      <c r="I222" s="1271"/>
      <c r="J222" s="1271"/>
      <c r="K222" s="1271"/>
      <c r="L222" s="1271"/>
      <c r="M222" s="1271"/>
      <c r="N222" s="1271"/>
      <c r="O222" s="1"/>
    </row>
    <row r="223" spans="1:15">
      <c r="A223" s="1273"/>
      <c r="B223" s="1273"/>
      <c r="C223" s="1273"/>
      <c r="D223" s="1273"/>
      <c r="E223" s="1273"/>
      <c r="F223" s="1273"/>
      <c r="G223" s="1273"/>
      <c r="H223" s="1273"/>
      <c r="I223" s="1273"/>
      <c r="J223" s="1273"/>
      <c r="K223" s="1273"/>
      <c r="L223" s="1273"/>
      <c r="M223" s="1273"/>
      <c r="N223" s="1273"/>
      <c r="O223" s="1"/>
    </row>
    <row r="227" spans="1:1" ht="12.6">
      <c r="A227" s="1253"/>
    </row>
    <row r="230" spans="1:1" ht="12.6">
      <c r="A230" s="1252"/>
    </row>
    <row r="231" spans="1:1" ht="12.6">
      <c r="A231" s="1253"/>
    </row>
  </sheetData>
  <sheetProtection algorithmName="SHA-512" hashValue="LoLnpMferz1lS+beEuSg+c2tLhgCvU4v0QoHq953NoqTFZA19NH58MEXC3mETSEY+AWvIUZA9yyWjjRDyqllwQ==" saltValue="lwr+NcvqYvBvKPYbouApfQ==" spinCount="100000" sheet="1" objects="1" scenarios="1"/>
  <phoneticPr fontId="9" type="noConversion"/>
  <pageMargins left="0.75" right="0.25" top="1" bottom="0.75" header="0.25" footer="0.25"/>
  <pageSetup scale="46" orientation="portrait" r:id="rId1"/>
  <headerFooter scaleWithDoc="0">
    <oddHeader>&amp;RState of New Mexico</oddHeader>
    <oddFooter>&amp;LVersion 4.0&amp;RPage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E172"/>
  <sheetViews>
    <sheetView showGridLines="0" zoomScale="75" zoomScaleNormal="75" zoomScaleSheetLayoutView="50" workbookViewId="0"/>
  </sheetViews>
  <sheetFormatPr defaultColWidth="15.83203125" defaultRowHeight="12.6"/>
  <cols>
    <col min="1" max="1" width="7" style="81" customWidth="1"/>
    <col min="2" max="2" width="94.5" style="65" customWidth="1"/>
    <col min="3" max="57" width="21.83203125" style="65" customWidth="1"/>
    <col min="58" max="231" width="9.33203125" style="65" customWidth="1"/>
    <col min="232" max="232" width="7" style="65" customWidth="1"/>
    <col min="233" max="233" width="70.1640625" style="65" bestFit="1" customWidth="1"/>
    <col min="234" max="16384" width="15.83203125" style="65"/>
  </cols>
  <sheetData>
    <row r="1" spans="1:57" ht="12" customHeight="1">
      <c r="A1" s="63"/>
      <c r="B1" s="63"/>
    </row>
    <row r="2" spans="1:57" ht="18" customHeight="1">
      <c r="A2" s="1359" t="s">
        <v>438</v>
      </c>
      <c r="B2" s="1359"/>
      <c r="C2" s="63"/>
      <c r="D2" s="63"/>
      <c r="E2" s="63"/>
      <c r="F2" s="63"/>
      <c r="G2" s="63"/>
      <c r="H2" s="64"/>
      <c r="I2" s="64"/>
      <c r="J2" s="64"/>
      <c r="K2" s="64"/>
      <c r="L2" s="64"/>
    </row>
    <row r="3" spans="1:57" ht="18" customHeight="1">
      <c r="A3" s="198" t="s">
        <v>439</v>
      </c>
      <c r="B3" s="198"/>
      <c r="C3" s="199"/>
      <c r="D3" s="63"/>
      <c r="E3" s="63"/>
      <c r="F3" s="63"/>
      <c r="G3" s="63"/>
      <c r="H3" s="64"/>
      <c r="I3" s="64"/>
      <c r="J3" s="64"/>
      <c r="K3" s="64"/>
      <c r="L3" s="64"/>
    </row>
    <row r="4" spans="1:57" ht="18" customHeight="1">
      <c r="A4" s="198" t="s">
        <v>440</v>
      </c>
      <c r="B4" s="198"/>
      <c r="C4" s="199"/>
      <c r="D4" s="63"/>
      <c r="E4" s="63"/>
      <c r="F4" s="63"/>
      <c r="G4" s="63"/>
      <c r="H4" s="64"/>
      <c r="I4" s="64"/>
      <c r="J4" s="64"/>
      <c r="K4" s="64"/>
      <c r="L4" s="64"/>
    </row>
    <row r="5" spans="1:57" ht="18" customHeight="1">
      <c r="A5" s="190" t="s">
        <v>109</v>
      </c>
      <c r="B5" s="198"/>
      <c r="C5" s="200"/>
      <c r="D5" s="64"/>
      <c r="E5" s="64"/>
      <c r="F5" s="64"/>
      <c r="G5" s="64"/>
      <c r="H5" s="64"/>
      <c r="I5" s="64"/>
      <c r="J5" s="64"/>
      <c r="K5" s="64"/>
      <c r="L5" s="64"/>
    </row>
    <row r="6" spans="1:57" ht="12" customHeight="1">
      <c r="A6" s="190"/>
      <c r="B6" s="198"/>
      <c r="C6" s="200"/>
      <c r="D6" s="64"/>
      <c r="E6" s="64"/>
      <c r="F6" s="64"/>
      <c r="G6" s="64"/>
      <c r="H6" s="64"/>
      <c r="I6" s="64"/>
      <c r="J6" s="64"/>
      <c r="K6" s="64"/>
      <c r="L6" s="64"/>
    </row>
    <row r="7" spans="1:57" s="69" customFormat="1" ht="18" customHeight="1">
      <c r="A7" s="191" t="str">
        <f>"MCO Name:  "&amp;'Information Input'!$F$14</f>
        <v xml:space="preserve">MCO Name:  </v>
      </c>
      <c r="B7" s="31"/>
      <c r="C7" s="200"/>
      <c r="D7" s="200"/>
      <c r="E7" s="200"/>
      <c r="F7" s="200"/>
      <c r="G7" s="200"/>
      <c r="H7" s="200"/>
      <c r="I7" s="200"/>
      <c r="J7" s="200"/>
      <c r="K7" s="200"/>
      <c r="L7" s="200"/>
      <c r="AG7" s="66"/>
      <c r="AH7" s="66"/>
      <c r="AI7" s="66"/>
      <c r="AJ7" s="66"/>
      <c r="AK7" s="66"/>
      <c r="AL7" s="66"/>
      <c r="AM7" s="66"/>
      <c r="AN7" s="66"/>
      <c r="AO7" s="66"/>
      <c r="AP7" s="66"/>
      <c r="AQ7" s="66"/>
      <c r="AR7" s="66"/>
      <c r="AS7" s="66"/>
      <c r="AT7" s="66"/>
      <c r="AU7" s="66"/>
      <c r="AV7" s="66"/>
      <c r="AW7" s="66"/>
      <c r="AX7" s="66"/>
      <c r="AY7" s="66"/>
      <c r="AZ7" s="66"/>
      <c r="BA7" s="66"/>
      <c r="BB7" s="66"/>
      <c r="BC7" s="66"/>
      <c r="BD7" s="66"/>
      <c r="BE7" s="66"/>
    </row>
    <row r="8" spans="1:57" s="69" customFormat="1" ht="18" customHeight="1">
      <c r="A8" s="190" t="str">
        <f>"Report Submission Type:  "&amp;TEXT('Information Input'!$J$22,"mm/dd/yyyy")</f>
        <v>Report Submission Type:  Quarterly</v>
      </c>
      <c r="B8" s="31"/>
      <c r="C8" s="200"/>
      <c r="D8" s="200"/>
      <c r="E8" s="200"/>
      <c r="F8" s="200"/>
      <c r="G8" s="200"/>
      <c r="H8" s="200"/>
      <c r="I8" s="200"/>
      <c r="J8" s="200"/>
      <c r="K8" s="200"/>
      <c r="L8" s="200"/>
    </row>
    <row r="9" spans="1:57" s="69" customFormat="1" ht="18" customHeight="1">
      <c r="A9" s="190" t="str">
        <f>"Calendar Year Reporting Cycle:  "&amp;'Information Input'!$J$18</f>
        <v>Calendar Year Reporting Cycle:  2019</v>
      </c>
      <c r="B9" s="31"/>
      <c r="C9" s="200"/>
      <c r="D9" s="200"/>
      <c r="E9" s="200"/>
      <c r="F9" s="200"/>
      <c r="G9" s="200"/>
      <c r="H9" s="200"/>
      <c r="I9" s="200"/>
      <c r="J9" s="200"/>
      <c r="K9" s="200"/>
      <c r="L9" s="200"/>
    </row>
    <row r="10" spans="1:57" s="69" customFormat="1" ht="18" customHeight="1">
      <c r="A10" s="190" t="str">
        <f>"Report Period Ending:  "&amp;TEXT('Information Input'!$H$30,"mm/dd/yyyy")</f>
        <v>Report Period Ending:  03/31/2019</v>
      </c>
      <c r="B10" s="31"/>
    </row>
    <row r="11" spans="1:57" s="69" customFormat="1" ht="12" customHeight="1">
      <c r="A11" s="190"/>
      <c r="B11" s="31"/>
    </row>
    <row r="12" spans="1:57" ht="18" customHeight="1">
      <c r="A12" s="68" t="s">
        <v>441</v>
      </c>
      <c r="B12" s="69"/>
      <c r="C12" s="69"/>
    </row>
    <row r="13" spans="1:57" ht="15" customHeight="1">
      <c r="A13" s="70"/>
      <c r="B13" s="69"/>
    </row>
    <row r="14" spans="1:57" s="253" customFormat="1" ht="15" customHeight="1">
      <c r="A14" s="395"/>
      <c r="B14" s="401"/>
      <c r="C14" s="397" t="s">
        <v>111</v>
      </c>
      <c r="D14" s="398"/>
      <c r="E14" s="398"/>
      <c r="F14" s="398"/>
      <c r="G14" s="399"/>
      <c r="H14" s="397" t="s">
        <v>112</v>
      </c>
      <c r="I14" s="398"/>
      <c r="J14" s="398"/>
      <c r="K14" s="398"/>
      <c r="L14" s="399"/>
      <c r="M14" s="397" t="s">
        <v>113</v>
      </c>
      <c r="N14" s="398"/>
      <c r="O14" s="398"/>
      <c r="P14" s="398"/>
      <c r="Q14" s="399"/>
      <c r="R14" s="397" t="s">
        <v>114</v>
      </c>
      <c r="S14" s="398"/>
      <c r="T14" s="398"/>
      <c r="U14" s="398"/>
      <c r="V14" s="399"/>
      <c r="W14" s="397" t="s">
        <v>115</v>
      </c>
      <c r="X14" s="398"/>
      <c r="Y14" s="398"/>
      <c r="Z14" s="398"/>
      <c r="AA14" s="399"/>
      <c r="AB14" s="397" t="s">
        <v>116</v>
      </c>
      <c r="AC14" s="398"/>
      <c r="AD14" s="398"/>
      <c r="AE14" s="398"/>
      <c r="AF14" s="399"/>
      <c r="AG14" s="397" t="s">
        <v>117</v>
      </c>
      <c r="AH14" s="398"/>
      <c r="AI14" s="398"/>
      <c r="AJ14" s="398"/>
      <c r="AK14" s="399"/>
      <c r="AL14" s="400"/>
      <c r="AM14" s="401"/>
      <c r="AN14" s="401"/>
      <c r="AO14" s="401"/>
      <c r="AP14" s="396"/>
      <c r="AQ14" s="400"/>
      <c r="AR14" s="401"/>
      <c r="AS14" s="401"/>
      <c r="AT14" s="401"/>
      <c r="AU14" s="396"/>
      <c r="AV14" s="400"/>
      <c r="AW14" s="401"/>
      <c r="AX14" s="401"/>
      <c r="AY14" s="401"/>
      <c r="AZ14" s="396"/>
      <c r="BA14" s="400"/>
      <c r="BB14" s="401"/>
      <c r="BC14" s="401"/>
      <c r="BD14" s="401"/>
      <c r="BE14" s="396"/>
    </row>
    <row r="15" spans="1:57" s="253" customFormat="1" ht="15" customHeight="1">
      <c r="A15" s="402"/>
      <c r="B15" s="403"/>
      <c r="C15" s="404" t="s">
        <v>118</v>
      </c>
      <c r="D15" s="405"/>
      <c r="E15" s="405"/>
      <c r="F15" s="405"/>
      <c r="G15" s="406"/>
      <c r="H15" s="404" t="s">
        <v>118</v>
      </c>
      <c r="I15" s="405"/>
      <c r="J15" s="405"/>
      <c r="K15" s="405"/>
      <c r="L15" s="406"/>
      <c r="M15" s="404" t="s">
        <v>118</v>
      </c>
      <c r="N15" s="405"/>
      <c r="O15" s="405"/>
      <c r="P15" s="405"/>
      <c r="Q15" s="406"/>
      <c r="R15" s="404" t="s">
        <v>118</v>
      </c>
      <c r="S15" s="405"/>
      <c r="T15" s="405"/>
      <c r="U15" s="405"/>
      <c r="V15" s="406"/>
      <c r="W15" s="404" t="s">
        <v>118</v>
      </c>
      <c r="X15" s="405"/>
      <c r="Y15" s="405"/>
      <c r="Z15" s="405"/>
      <c r="AA15" s="406"/>
      <c r="AB15" s="404" t="s">
        <v>118</v>
      </c>
      <c r="AC15" s="405"/>
      <c r="AD15" s="405"/>
      <c r="AE15" s="405"/>
      <c r="AF15" s="406"/>
      <c r="AG15" s="404" t="s">
        <v>118</v>
      </c>
      <c r="AH15" s="405"/>
      <c r="AI15" s="405"/>
      <c r="AJ15" s="405"/>
      <c r="AK15" s="406"/>
      <c r="AL15" s="404" t="s">
        <v>119</v>
      </c>
      <c r="AM15" s="405"/>
      <c r="AN15" s="405"/>
      <c r="AO15" s="405"/>
      <c r="AP15" s="406"/>
      <c r="AQ15" s="404" t="s">
        <v>120</v>
      </c>
      <c r="AR15" s="405"/>
      <c r="AS15" s="405"/>
      <c r="AT15" s="405"/>
      <c r="AU15" s="406"/>
      <c r="AV15" s="404" t="s">
        <v>121</v>
      </c>
      <c r="AW15" s="405"/>
      <c r="AX15" s="405"/>
      <c r="AY15" s="405"/>
      <c r="AZ15" s="406"/>
      <c r="BA15" s="407"/>
      <c r="BB15" s="403"/>
      <c r="BC15" s="403"/>
      <c r="BD15" s="403"/>
      <c r="BE15" s="408"/>
    </row>
    <row r="16" spans="1:57" s="253" customFormat="1" ht="15" customHeight="1">
      <c r="A16" s="402" t="s">
        <v>122</v>
      </c>
      <c r="B16" s="403"/>
      <c r="C16" s="410" t="s">
        <v>123</v>
      </c>
      <c r="D16" s="411"/>
      <c r="E16" s="411"/>
      <c r="F16" s="411"/>
      <c r="G16" s="412"/>
      <c r="H16" s="410" t="s">
        <v>124</v>
      </c>
      <c r="I16" s="411"/>
      <c r="J16" s="411"/>
      <c r="K16" s="411"/>
      <c r="L16" s="412"/>
      <c r="M16" s="410" t="s">
        <v>125</v>
      </c>
      <c r="N16" s="411"/>
      <c r="O16" s="411"/>
      <c r="P16" s="411"/>
      <c r="Q16" s="412"/>
      <c r="R16" s="410" t="s">
        <v>126</v>
      </c>
      <c r="S16" s="411"/>
      <c r="T16" s="411"/>
      <c r="U16" s="411"/>
      <c r="V16" s="412"/>
      <c r="W16" s="410" t="s">
        <v>127</v>
      </c>
      <c r="X16" s="411"/>
      <c r="Y16" s="411"/>
      <c r="Z16" s="411"/>
      <c r="AA16" s="412"/>
      <c r="AB16" s="410" t="s">
        <v>128</v>
      </c>
      <c r="AC16" s="411"/>
      <c r="AD16" s="411"/>
      <c r="AE16" s="411"/>
      <c r="AF16" s="412"/>
      <c r="AG16" s="410" t="s">
        <v>129</v>
      </c>
      <c r="AH16" s="411"/>
      <c r="AI16" s="411"/>
      <c r="AJ16" s="411"/>
      <c r="AK16" s="412"/>
      <c r="AL16" s="410" t="s">
        <v>130</v>
      </c>
      <c r="AM16" s="411"/>
      <c r="AN16" s="411"/>
      <c r="AO16" s="411"/>
      <c r="AP16" s="412"/>
      <c r="AQ16" s="410" t="s">
        <v>131</v>
      </c>
      <c r="AR16" s="411"/>
      <c r="AS16" s="411"/>
      <c r="AT16" s="411"/>
      <c r="AU16" s="412"/>
      <c r="AV16" s="410" t="s">
        <v>132</v>
      </c>
      <c r="AW16" s="411"/>
      <c r="AX16" s="411"/>
      <c r="AY16" s="411"/>
      <c r="AZ16" s="412"/>
      <c r="BA16" s="410" t="s">
        <v>133</v>
      </c>
      <c r="BB16" s="411"/>
      <c r="BC16" s="411"/>
      <c r="BD16" s="411"/>
      <c r="BE16" s="412"/>
    </row>
    <row r="17" spans="1:57" s="72" customFormat="1" ht="15" customHeight="1">
      <c r="A17" s="71" t="s">
        <v>134</v>
      </c>
      <c r="B17" s="661"/>
      <c r="C17" s="71" t="s">
        <v>135</v>
      </c>
      <c r="D17" s="71" t="s">
        <v>136</v>
      </c>
      <c r="E17" s="71" t="s">
        <v>137</v>
      </c>
      <c r="F17" s="71" t="s">
        <v>138</v>
      </c>
      <c r="G17" s="71" t="s">
        <v>139</v>
      </c>
      <c r="H17" s="71" t="s">
        <v>135</v>
      </c>
      <c r="I17" s="71" t="s">
        <v>136</v>
      </c>
      <c r="J17" s="71" t="s">
        <v>137</v>
      </c>
      <c r="K17" s="71" t="s">
        <v>138</v>
      </c>
      <c r="L17" s="71" t="s">
        <v>139</v>
      </c>
      <c r="M17" s="71" t="s">
        <v>135</v>
      </c>
      <c r="N17" s="71" t="s">
        <v>136</v>
      </c>
      <c r="O17" s="71" t="s">
        <v>137</v>
      </c>
      <c r="P17" s="71" t="s">
        <v>138</v>
      </c>
      <c r="Q17" s="71" t="s">
        <v>139</v>
      </c>
      <c r="R17" s="71" t="s">
        <v>135</v>
      </c>
      <c r="S17" s="71" t="s">
        <v>136</v>
      </c>
      <c r="T17" s="71" t="s">
        <v>137</v>
      </c>
      <c r="U17" s="71" t="s">
        <v>138</v>
      </c>
      <c r="V17" s="71" t="s">
        <v>139</v>
      </c>
      <c r="W17" s="71" t="s">
        <v>135</v>
      </c>
      <c r="X17" s="71" t="s">
        <v>136</v>
      </c>
      <c r="Y17" s="71" t="s">
        <v>137</v>
      </c>
      <c r="Z17" s="71" t="s">
        <v>138</v>
      </c>
      <c r="AA17" s="71" t="s">
        <v>139</v>
      </c>
      <c r="AB17" s="71" t="s">
        <v>135</v>
      </c>
      <c r="AC17" s="71" t="s">
        <v>136</v>
      </c>
      <c r="AD17" s="71" t="s">
        <v>137</v>
      </c>
      <c r="AE17" s="71" t="s">
        <v>138</v>
      </c>
      <c r="AF17" s="71" t="s">
        <v>139</v>
      </c>
      <c r="AG17" s="71" t="s">
        <v>135</v>
      </c>
      <c r="AH17" s="71" t="s">
        <v>136</v>
      </c>
      <c r="AI17" s="71" t="s">
        <v>137</v>
      </c>
      <c r="AJ17" s="71" t="s">
        <v>138</v>
      </c>
      <c r="AK17" s="71" t="s">
        <v>139</v>
      </c>
      <c r="AL17" s="71" t="s">
        <v>135</v>
      </c>
      <c r="AM17" s="71" t="s">
        <v>136</v>
      </c>
      <c r="AN17" s="71" t="s">
        <v>137</v>
      </c>
      <c r="AO17" s="71" t="s">
        <v>138</v>
      </c>
      <c r="AP17" s="71" t="s">
        <v>139</v>
      </c>
      <c r="AQ17" s="71" t="s">
        <v>135</v>
      </c>
      <c r="AR17" s="71" t="s">
        <v>136</v>
      </c>
      <c r="AS17" s="71" t="s">
        <v>137</v>
      </c>
      <c r="AT17" s="71" t="s">
        <v>138</v>
      </c>
      <c r="AU17" s="71" t="s">
        <v>139</v>
      </c>
      <c r="AV17" s="71" t="s">
        <v>135</v>
      </c>
      <c r="AW17" s="71" t="s">
        <v>136</v>
      </c>
      <c r="AX17" s="71" t="s">
        <v>137</v>
      </c>
      <c r="AY17" s="71" t="s">
        <v>138</v>
      </c>
      <c r="AZ17" s="71" t="s">
        <v>139</v>
      </c>
      <c r="BA17" s="71" t="s">
        <v>135</v>
      </c>
      <c r="BB17" s="71" t="s">
        <v>136</v>
      </c>
      <c r="BC17" s="71" t="s">
        <v>137</v>
      </c>
      <c r="BD17" s="71" t="s">
        <v>138</v>
      </c>
      <c r="BE17" s="71" t="s">
        <v>139</v>
      </c>
    </row>
    <row r="18" spans="1:57" ht="15" customHeight="1">
      <c r="A18" s="73">
        <v>1</v>
      </c>
      <c r="B18" s="662" t="s">
        <v>140</v>
      </c>
      <c r="C18" s="656">
        <f>'Report 1'!$C$18</f>
        <v>0</v>
      </c>
      <c r="D18" s="656">
        <f>'Report 1'!$D$18</f>
        <v>0</v>
      </c>
      <c r="E18" s="656">
        <f>'Report 1'!$E$18</f>
        <v>0</v>
      </c>
      <c r="F18" s="656">
        <f>'Report 1'!$F$18</f>
        <v>0</v>
      </c>
      <c r="G18" s="256">
        <f>SUM(C18:F18)</f>
        <v>0</v>
      </c>
      <c r="H18" s="656">
        <f>'Report 1'!$H$18</f>
        <v>0</v>
      </c>
      <c r="I18" s="656">
        <f>'Report 1'!$I$18</f>
        <v>0</v>
      </c>
      <c r="J18" s="656">
        <f>'Report 1'!$J$18</f>
        <v>0</v>
      </c>
      <c r="K18" s="656">
        <f>'Report 1'!$K$18</f>
        <v>0</v>
      </c>
      <c r="L18" s="256">
        <f>SUM(H18:K18)</f>
        <v>0</v>
      </c>
      <c r="M18" s="656">
        <f>'Report 1'!$M$18</f>
        <v>0</v>
      </c>
      <c r="N18" s="656">
        <f>'Report 1'!$N$18</f>
        <v>0</v>
      </c>
      <c r="O18" s="656">
        <f>'Report 1'!$O$18</f>
        <v>0</v>
      </c>
      <c r="P18" s="656">
        <f>'Report 1'!$P$18</f>
        <v>0</v>
      </c>
      <c r="Q18" s="256">
        <f>SUM(M18:P18)</f>
        <v>0</v>
      </c>
      <c r="R18" s="656">
        <f>'Report 1'!$R$18</f>
        <v>0</v>
      </c>
      <c r="S18" s="656">
        <f>'Report 1'!$S$18</f>
        <v>0</v>
      </c>
      <c r="T18" s="656">
        <f>'Report 1'!$T$18</f>
        <v>0</v>
      </c>
      <c r="U18" s="656">
        <f>'Report 1'!$U$18</f>
        <v>0</v>
      </c>
      <c r="V18" s="256">
        <f>SUM(R18:U18)</f>
        <v>0</v>
      </c>
      <c r="W18" s="656">
        <f>'Report 1'!$W$18</f>
        <v>0</v>
      </c>
      <c r="X18" s="656">
        <f>'Report 1'!$X$18</f>
        <v>0</v>
      </c>
      <c r="Y18" s="656">
        <f>'Report 1'!$Y$18</f>
        <v>0</v>
      </c>
      <c r="Z18" s="656">
        <f>'Report 1'!$Z$18</f>
        <v>0</v>
      </c>
      <c r="AA18" s="256">
        <f>SUM(W18:Z18)</f>
        <v>0</v>
      </c>
      <c r="AB18" s="656">
        <f>'Report 1'!$AB$18</f>
        <v>0</v>
      </c>
      <c r="AC18" s="656">
        <f>'Report 1'!$AC$18</f>
        <v>0</v>
      </c>
      <c r="AD18" s="656">
        <f>'Report 1'!$AD$18</f>
        <v>0</v>
      </c>
      <c r="AE18" s="656">
        <f>'Report 1'!$AE$18</f>
        <v>0</v>
      </c>
      <c r="AF18" s="256">
        <f>SUM(AB18:AE18)</f>
        <v>0</v>
      </c>
      <c r="AG18" s="656">
        <f>'Report 1'!$AG$18</f>
        <v>0</v>
      </c>
      <c r="AH18" s="656">
        <f>'Report 1'!$AH$18</f>
        <v>0</v>
      </c>
      <c r="AI18" s="656">
        <f>'Report 1'!$AI$18</f>
        <v>0</v>
      </c>
      <c r="AJ18" s="656">
        <f>'Report 1'!$AJ$18</f>
        <v>0</v>
      </c>
      <c r="AK18" s="256">
        <f>SUM(AG18:AJ18)</f>
        <v>0</v>
      </c>
      <c r="AL18" s="656">
        <f>C18+H18</f>
        <v>0</v>
      </c>
      <c r="AM18" s="656">
        <f>D18+I18</f>
        <v>0</v>
      </c>
      <c r="AN18" s="656">
        <f>E18+J18</f>
        <v>0</v>
      </c>
      <c r="AO18" s="656">
        <f>F18+K18</f>
        <v>0</v>
      </c>
      <c r="AP18" s="256">
        <f>SUM(AL18:AO18)</f>
        <v>0</v>
      </c>
      <c r="AQ18" s="656">
        <f>M18+R18+W18</f>
        <v>0</v>
      </c>
      <c r="AR18" s="656">
        <f>N18+S18+X18</f>
        <v>0</v>
      </c>
      <c r="AS18" s="656">
        <f>O18+T18+Y18</f>
        <v>0</v>
      </c>
      <c r="AT18" s="656">
        <f>P18+U18+Z18</f>
        <v>0</v>
      </c>
      <c r="AU18" s="256">
        <f>SUM(AQ18:AT18)</f>
        <v>0</v>
      </c>
      <c r="AV18" s="656">
        <f>AB18+AG18</f>
        <v>0</v>
      </c>
      <c r="AW18" s="656">
        <f>AC18+AH18</f>
        <v>0</v>
      </c>
      <c r="AX18" s="656">
        <f>AD18+AI18</f>
        <v>0</v>
      </c>
      <c r="AY18" s="656">
        <f>AE18+AJ18</f>
        <v>0</v>
      </c>
      <c r="AZ18" s="256">
        <f>SUM(AV18:AY18)</f>
        <v>0</v>
      </c>
      <c r="BA18" s="656">
        <f>AL18+AQ18+AV18</f>
        <v>0</v>
      </c>
      <c r="BB18" s="656">
        <f>AM18+AR18+AW18</f>
        <v>0</v>
      </c>
      <c r="BC18" s="656">
        <f>AN18+AS18+AX18</f>
        <v>0</v>
      </c>
      <c r="BD18" s="656">
        <f>AO18+AT18+AY18</f>
        <v>0</v>
      </c>
      <c r="BE18" s="256">
        <f>SUM(BA18:BD18)</f>
        <v>0</v>
      </c>
    </row>
    <row r="19" spans="1:57" ht="15" customHeight="1">
      <c r="A19" s="74"/>
      <c r="B19" s="75" t="s">
        <v>151</v>
      </c>
      <c r="C19" s="665"/>
      <c r="D19" s="76"/>
      <c r="E19" s="76"/>
      <c r="F19" s="76"/>
      <c r="G19" s="77"/>
      <c r="H19" s="665"/>
      <c r="I19" s="76"/>
      <c r="J19" s="76"/>
      <c r="K19" s="76"/>
      <c r="L19" s="77"/>
      <c r="M19" s="665"/>
      <c r="N19" s="76"/>
      <c r="O19" s="76"/>
      <c r="P19" s="76"/>
      <c r="Q19" s="77"/>
      <c r="R19" s="665"/>
      <c r="S19" s="76"/>
      <c r="T19" s="76"/>
      <c r="U19" s="76"/>
      <c r="V19" s="77"/>
      <c r="W19" s="665"/>
      <c r="X19" s="76"/>
      <c r="Y19" s="76"/>
      <c r="Z19" s="76"/>
      <c r="AA19" s="77"/>
      <c r="AB19" s="665"/>
      <c r="AC19" s="76"/>
      <c r="AD19" s="76"/>
      <c r="AE19" s="76"/>
      <c r="AF19" s="77"/>
      <c r="AG19" s="665"/>
      <c r="AH19" s="76"/>
      <c r="AI19" s="76"/>
      <c r="AJ19" s="76"/>
      <c r="AK19" s="77"/>
      <c r="AL19" s="665"/>
      <c r="AM19" s="76"/>
      <c r="AN19" s="76"/>
      <c r="AO19" s="76"/>
      <c r="AP19" s="77"/>
      <c r="AQ19" s="665"/>
      <c r="AR19" s="76"/>
      <c r="AS19" s="76"/>
      <c r="AT19" s="76"/>
      <c r="AU19" s="77"/>
      <c r="AV19" s="665"/>
      <c r="AW19" s="76"/>
      <c r="AX19" s="76"/>
      <c r="AY19" s="76"/>
      <c r="AZ19" s="77"/>
      <c r="BA19" s="665"/>
      <c r="BB19" s="76"/>
      <c r="BC19" s="76"/>
      <c r="BD19" s="76"/>
      <c r="BE19" s="77"/>
    </row>
    <row r="20" spans="1:57" ht="15" customHeight="1">
      <c r="A20" s="78"/>
      <c r="B20" s="197" t="s">
        <v>152</v>
      </c>
      <c r="C20" s="666"/>
      <c r="D20" s="79"/>
      <c r="E20" s="79"/>
      <c r="F20" s="79"/>
      <c r="G20" s="80"/>
      <c r="H20" s="666"/>
      <c r="I20" s="79"/>
      <c r="J20" s="79"/>
      <c r="K20" s="79"/>
      <c r="L20" s="80"/>
      <c r="M20" s="666"/>
      <c r="N20" s="79"/>
      <c r="O20" s="79"/>
      <c r="P20" s="79"/>
      <c r="Q20" s="80"/>
      <c r="R20" s="666"/>
      <c r="S20" s="79"/>
      <c r="T20" s="79"/>
      <c r="U20" s="79"/>
      <c r="V20" s="80"/>
      <c r="W20" s="666"/>
      <c r="X20" s="79"/>
      <c r="Y20" s="79"/>
      <c r="Z20" s="79"/>
      <c r="AA20" s="80"/>
      <c r="AB20" s="666"/>
      <c r="AC20" s="79"/>
      <c r="AD20" s="79"/>
      <c r="AE20" s="79"/>
      <c r="AF20" s="80"/>
      <c r="AG20" s="666"/>
      <c r="AH20" s="79"/>
      <c r="AI20" s="79"/>
      <c r="AJ20" s="79"/>
      <c r="AK20" s="80"/>
      <c r="AL20" s="666"/>
      <c r="AM20" s="79"/>
      <c r="AN20" s="79"/>
      <c r="AO20" s="79"/>
      <c r="AP20" s="80"/>
      <c r="AQ20" s="666"/>
      <c r="AR20" s="79"/>
      <c r="AS20" s="79"/>
      <c r="AT20" s="79"/>
      <c r="AU20" s="80"/>
      <c r="AV20" s="666"/>
      <c r="AW20" s="79"/>
      <c r="AX20" s="79"/>
      <c r="AY20" s="79"/>
      <c r="AZ20" s="80"/>
      <c r="BA20" s="666"/>
      <c r="BB20" s="79"/>
      <c r="BC20" s="79"/>
      <c r="BD20" s="79"/>
      <c r="BE20" s="80"/>
    </row>
    <row r="21" spans="1:57" ht="15" customHeight="1">
      <c r="A21" s="73">
        <v>2</v>
      </c>
      <c r="B21" s="812"/>
      <c r="C21" s="813"/>
      <c r="D21" s="813"/>
      <c r="E21" s="813"/>
      <c r="F21" s="813"/>
      <c r="G21" s="258">
        <f>SUM(C21:F21)</f>
        <v>0</v>
      </c>
      <c r="H21" s="813"/>
      <c r="I21" s="813"/>
      <c r="J21" s="813"/>
      <c r="K21" s="813"/>
      <c r="L21" s="258">
        <f>SUM(H21:K21)</f>
        <v>0</v>
      </c>
      <c r="M21" s="813"/>
      <c r="N21" s="813"/>
      <c r="O21" s="813"/>
      <c r="P21" s="813"/>
      <c r="Q21" s="258">
        <f>SUM(M21:P21)</f>
        <v>0</v>
      </c>
      <c r="R21" s="813"/>
      <c r="S21" s="813"/>
      <c r="T21" s="813"/>
      <c r="U21" s="813"/>
      <c r="V21" s="258">
        <f>SUM(R21:U21)</f>
        <v>0</v>
      </c>
      <c r="W21" s="813"/>
      <c r="X21" s="813"/>
      <c r="Y21" s="813"/>
      <c r="Z21" s="813"/>
      <c r="AA21" s="258">
        <f>SUM(W21:Z21)</f>
        <v>0</v>
      </c>
      <c r="AB21" s="813"/>
      <c r="AC21" s="813"/>
      <c r="AD21" s="813"/>
      <c r="AE21" s="813"/>
      <c r="AF21" s="258">
        <f>SUM(AB21:AE21)</f>
        <v>0</v>
      </c>
      <c r="AG21" s="813"/>
      <c r="AH21" s="813"/>
      <c r="AI21" s="813"/>
      <c r="AJ21" s="813"/>
      <c r="AK21" s="258">
        <f>SUM(AG21:AJ21)</f>
        <v>0</v>
      </c>
      <c r="AL21" s="653">
        <f>C21+H21</f>
        <v>0</v>
      </c>
      <c r="AM21" s="653">
        <f t="shared" ref="AM21:AO35" si="0">D21+I21</f>
        <v>0</v>
      </c>
      <c r="AN21" s="653">
        <f t="shared" si="0"/>
        <v>0</v>
      </c>
      <c r="AO21" s="653">
        <f t="shared" si="0"/>
        <v>0</v>
      </c>
      <c r="AP21" s="257">
        <f>SUM(AL21:AO21)</f>
        <v>0</v>
      </c>
      <c r="AQ21" s="653">
        <f>M21+R21+W21</f>
        <v>0</v>
      </c>
      <c r="AR21" s="653">
        <f t="shared" ref="AR21:AT35" si="1">N21+S21+X21</f>
        <v>0</v>
      </c>
      <c r="AS21" s="653">
        <f t="shared" si="1"/>
        <v>0</v>
      </c>
      <c r="AT21" s="653">
        <f t="shared" si="1"/>
        <v>0</v>
      </c>
      <c r="AU21" s="257">
        <f>SUM(AQ21:AT21)</f>
        <v>0</v>
      </c>
      <c r="AV21" s="653">
        <f t="shared" ref="AV21:AY35" si="2">AB21+AG21</f>
        <v>0</v>
      </c>
      <c r="AW21" s="653">
        <f t="shared" si="2"/>
        <v>0</v>
      </c>
      <c r="AX21" s="653">
        <f t="shared" si="2"/>
        <v>0</v>
      </c>
      <c r="AY21" s="653">
        <f t="shared" si="2"/>
        <v>0</v>
      </c>
      <c r="AZ21" s="257">
        <f>SUM(AV21:AY21)</f>
        <v>0</v>
      </c>
      <c r="BA21" s="653">
        <f t="shared" ref="BA21:BD35" si="3">AL21+AQ21+AV21</f>
        <v>0</v>
      </c>
      <c r="BB21" s="653">
        <f t="shared" si="3"/>
        <v>0</v>
      </c>
      <c r="BC21" s="653">
        <f t="shared" si="3"/>
        <v>0</v>
      </c>
      <c r="BD21" s="653">
        <f t="shared" si="3"/>
        <v>0</v>
      </c>
      <c r="BE21" s="257">
        <f>SUM(BA21:BD21)</f>
        <v>0</v>
      </c>
    </row>
    <row r="22" spans="1:57" ht="15" customHeight="1">
      <c r="A22" s="73">
        <v>3</v>
      </c>
      <c r="B22" s="812"/>
      <c r="C22" s="813"/>
      <c r="D22" s="813"/>
      <c r="E22" s="813"/>
      <c r="F22" s="813"/>
      <c r="G22" s="258">
        <f>SUM(C22:F22)</f>
        <v>0</v>
      </c>
      <c r="H22" s="813"/>
      <c r="I22" s="813"/>
      <c r="J22" s="813"/>
      <c r="K22" s="813"/>
      <c r="L22" s="258">
        <f>SUM(H22:K22)</f>
        <v>0</v>
      </c>
      <c r="M22" s="813"/>
      <c r="N22" s="813"/>
      <c r="O22" s="813"/>
      <c r="P22" s="813"/>
      <c r="Q22" s="258">
        <f>SUM(M22:P22)</f>
        <v>0</v>
      </c>
      <c r="R22" s="813"/>
      <c r="S22" s="813"/>
      <c r="T22" s="813"/>
      <c r="U22" s="813"/>
      <c r="V22" s="258">
        <f>SUM(R22:U22)</f>
        <v>0</v>
      </c>
      <c r="W22" s="813"/>
      <c r="X22" s="813"/>
      <c r="Y22" s="813"/>
      <c r="Z22" s="813"/>
      <c r="AA22" s="258">
        <f>SUM(W22:Z22)</f>
        <v>0</v>
      </c>
      <c r="AB22" s="813"/>
      <c r="AC22" s="813"/>
      <c r="AD22" s="813"/>
      <c r="AE22" s="813"/>
      <c r="AF22" s="258">
        <f>SUM(AB22:AE22)</f>
        <v>0</v>
      </c>
      <c r="AG22" s="813"/>
      <c r="AH22" s="813"/>
      <c r="AI22" s="813"/>
      <c r="AJ22" s="813"/>
      <c r="AK22" s="258">
        <f>SUM(AG22:AJ22)</f>
        <v>0</v>
      </c>
      <c r="AL22" s="653">
        <f t="shared" ref="AL22:AL35" si="4">C22+H22</f>
        <v>0</v>
      </c>
      <c r="AM22" s="653">
        <f t="shared" si="0"/>
        <v>0</v>
      </c>
      <c r="AN22" s="653">
        <f t="shared" si="0"/>
        <v>0</v>
      </c>
      <c r="AO22" s="653">
        <f t="shared" si="0"/>
        <v>0</v>
      </c>
      <c r="AP22" s="257">
        <f>SUM(AL22:AO22)</f>
        <v>0</v>
      </c>
      <c r="AQ22" s="653">
        <f t="shared" ref="AQ22:AQ35" si="5">M22+R22+W22</f>
        <v>0</v>
      </c>
      <c r="AR22" s="653">
        <f t="shared" si="1"/>
        <v>0</v>
      </c>
      <c r="AS22" s="653">
        <f t="shared" si="1"/>
        <v>0</v>
      </c>
      <c r="AT22" s="653">
        <f t="shared" si="1"/>
        <v>0</v>
      </c>
      <c r="AU22" s="257">
        <f>SUM(AQ22:AT22)</f>
        <v>0</v>
      </c>
      <c r="AV22" s="653">
        <f t="shared" si="2"/>
        <v>0</v>
      </c>
      <c r="AW22" s="653">
        <f t="shared" si="2"/>
        <v>0</v>
      </c>
      <c r="AX22" s="653">
        <f t="shared" si="2"/>
        <v>0</v>
      </c>
      <c r="AY22" s="653">
        <f t="shared" si="2"/>
        <v>0</v>
      </c>
      <c r="AZ22" s="257">
        <f>SUM(AV22:AY22)</f>
        <v>0</v>
      </c>
      <c r="BA22" s="653">
        <f t="shared" si="3"/>
        <v>0</v>
      </c>
      <c r="BB22" s="653">
        <f t="shared" si="3"/>
        <v>0</v>
      </c>
      <c r="BC22" s="653">
        <f t="shared" si="3"/>
        <v>0</v>
      </c>
      <c r="BD22" s="653">
        <f t="shared" si="3"/>
        <v>0</v>
      </c>
      <c r="BE22" s="257">
        <f>SUM(BA22:BD22)</f>
        <v>0</v>
      </c>
    </row>
    <row r="23" spans="1:57" ht="15" customHeight="1">
      <c r="A23" s="73">
        <v>4</v>
      </c>
      <c r="B23" s="812"/>
      <c r="C23" s="813"/>
      <c r="D23" s="813"/>
      <c r="E23" s="813"/>
      <c r="F23" s="813"/>
      <c r="G23" s="258">
        <f>SUM(C23:F23)</f>
        <v>0</v>
      </c>
      <c r="H23" s="813"/>
      <c r="I23" s="813"/>
      <c r="J23" s="813"/>
      <c r="K23" s="813"/>
      <c r="L23" s="258">
        <f>SUM(H23:K23)</f>
        <v>0</v>
      </c>
      <c r="M23" s="813"/>
      <c r="N23" s="813"/>
      <c r="O23" s="813"/>
      <c r="P23" s="813"/>
      <c r="Q23" s="258">
        <f>SUM(M23:P23)</f>
        <v>0</v>
      </c>
      <c r="R23" s="813"/>
      <c r="S23" s="813"/>
      <c r="T23" s="813"/>
      <c r="U23" s="813"/>
      <c r="V23" s="258">
        <f>SUM(R23:U23)</f>
        <v>0</v>
      </c>
      <c r="W23" s="813"/>
      <c r="X23" s="813"/>
      <c r="Y23" s="813"/>
      <c r="Z23" s="813"/>
      <c r="AA23" s="258">
        <f>SUM(W23:Z23)</f>
        <v>0</v>
      </c>
      <c r="AB23" s="813"/>
      <c r="AC23" s="813"/>
      <c r="AD23" s="813"/>
      <c r="AE23" s="813"/>
      <c r="AF23" s="258">
        <f>SUM(AB23:AE23)</f>
        <v>0</v>
      </c>
      <c r="AG23" s="813"/>
      <c r="AH23" s="813"/>
      <c r="AI23" s="813"/>
      <c r="AJ23" s="813"/>
      <c r="AK23" s="258">
        <f>SUM(AG23:AJ23)</f>
        <v>0</v>
      </c>
      <c r="AL23" s="653">
        <f t="shared" si="4"/>
        <v>0</v>
      </c>
      <c r="AM23" s="653">
        <f t="shared" si="0"/>
        <v>0</v>
      </c>
      <c r="AN23" s="653">
        <f t="shared" si="0"/>
        <v>0</v>
      </c>
      <c r="AO23" s="653">
        <f t="shared" si="0"/>
        <v>0</v>
      </c>
      <c r="AP23" s="257">
        <f>SUM(AL23:AO23)</f>
        <v>0</v>
      </c>
      <c r="AQ23" s="653">
        <f t="shared" si="5"/>
        <v>0</v>
      </c>
      <c r="AR23" s="653">
        <f t="shared" si="1"/>
        <v>0</v>
      </c>
      <c r="AS23" s="653">
        <f t="shared" si="1"/>
        <v>0</v>
      </c>
      <c r="AT23" s="653">
        <f t="shared" si="1"/>
        <v>0</v>
      </c>
      <c r="AU23" s="257">
        <f>SUM(AQ23:AT23)</f>
        <v>0</v>
      </c>
      <c r="AV23" s="653">
        <f t="shared" si="2"/>
        <v>0</v>
      </c>
      <c r="AW23" s="653">
        <f t="shared" si="2"/>
        <v>0</v>
      </c>
      <c r="AX23" s="653">
        <f t="shared" si="2"/>
        <v>0</v>
      </c>
      <c r="AY23" s="653">
        <f t="shared" si="2"/>
        <v>0</v>
      </c>
      <c r="AZ23" s="257">
        <f>SUM(AV23:AY23)</f>
        <v>0</v>
      </c>
      <c r="BA23" s="653">
        <f t="shared" si="3"/>
        <v>0</v>
      </c>
      <c r="BB23" s="653">
        <f t="shared" si="3"/>
        <v>0</v>
      </c>
      <c r="BC23" s="653">
        <f t="shared" si="3"/>
        <v>0</v>
      </c>
      <c r="BD23" s="653">
        <f t="shared" si="3"/>
        <v>0</v>
      </c>
      <c r="BE23" s="257">
        <f>SUM(BA23:BD23)</f>
        <v>0</v>
      </c>
    </row>
    <row r="24" spans="1:57" ht="15" customHeight="1">
      <c r="A24" s="73">
        <v>5</v>
      </c>
      <c r="B24" s="812"/>
      <c r="C24" s="813"/>
      <c r="D24" s="813"/>
      <c r="E24" s="813"/>
      <c r="F24" s="813"/>
      <c r="G24" s="258">
        <f>SUM(C24:F24)</f>
        <v>0</v>
      </c>
      <c r="H24" s="813"/>
      <c r="I24" s="813"/>
      <c r="J24" s="813"/>
      <c r="K24" s="813"/>
      <c r="L24" s="258">
        <f>SUM(H24:K24)</f>
        <v>0</v>
      </c>
      <c r="M24" s="813"/>
      <c r="N24" s="813"/>
      <c r="O24" s="813"/>
      <c r="P24" s="813"/>
      <c r="Q24" s="258">
        <f>SUM(M24:P24)</f>
        <v>0</v>
      </c>
      <c r="R24" s="813"/>
      <c r="S24" s="813"/>
      <c r="T24" s="813"/>
      <c r="U24" s="813"/>
      <c r="V24" s="258">
        <f>SUM(R24:U24)</f>
        <v>0</v>
      </c>
      <c r="W24" s="813"/>
      <c r="X24" s="813"/>
      <c r="Y24" s="813"/>
      <c r="Z24" s="813"/>
      <c r="AA24" s="258">
        <f>SUM(W24:Z24)</f>
        <v>0</v>
      </c>
      <c r="AB24" s="813"/>
      <c r="AC24" s="813"/>
      <c r="AD24" s="813"/>
      <c r="AE24" s="813"/>
      <c r="AF24" s="258">
        <f>SUM(AB24:AE24)</f>
        <v>0</v>
      </c>
      <c r="AG24" s="813"/>
      <c r="AH24" s="813"/>
      <c r="AI24" s="813"/>
      <c r="AJ24" s="813"/>
      <c r="AK24" s="258">
        <f>SUM(AG24:AJ24)</f>
        <v>0</v>
      </c>
      <c r="AL24" s="653">
        <f t="shared" si="4"/>
        <v>0</v>
      </c>
      <c r="AM24" s="653">
        <f t="shared" si="0"/>
        <v>0</v>
      </c>
      <c r="AN24" s="653">
        <f t="shared" si="0"/>
        <v>0</v>
      </c>
      <c r="AO24" s="653">
        <f t="shared" si="0"/>
        <v>0</v>
      </c>
      <c r="AP24" s="257">
        <f>SUM(AL24:AO24)</f>
        <v>0</v>
      </c>
      <c r="AQ24" s="653">
        <f t="shared" si="5"/>
        <v>0</v>
      </c>
      <c r="AR24" s="653">
        <f t="shared" si="1"/>
        <v>0</v>
      </c>
      <c r="AS24" s="653">
        <f t="shared" si="1"/>
        <v>0</v>
      </c>
      <c r="AT24" s="653">
        <f t="shared" si="1"/>
        <v>0</v>
      </c>
      <c r="AU24" s="257">
        <f>SUM(AQ24:AT24)</f>
        <v>0</v>
      </c>
      <c r="AV24" s="653">
        <f t="shared" si="2"/>
        <v>0</v>
      </c>
      <c r="AW24" s="653">
        <f t="shared" si="2"/>
        <v>0</v>
      </c>
      <c r="AX24" s="653">
        <f t="shared" si="2"/>
        <v>0</v>
      </c>
      <c r="AY24" s="653">
        <f t="shared" si="2"/>
        <v>0</v>
      </c>
      <c r="AZ24" s="257">
        <f>SUM(AV24:AY24)</f>
        <v>0</v>
      </c>
      <c r="BA24" s="653">
        <f t="shared" si="3"/>
        <v>0</v>
      </c>
      <c r="BB24" s="653">
        <f t="shared" si="3"/>
        <v>0</v>
      </c>
      <c r="BC24" s="653">
        <f t="shared" si="3"/>
        <v>0</v>
      </c>
      <c r="BD24" s="653">
        <f t="shared" si="3"/>
        <v>0</v>
      </c>
      <c r="BE24" s="257">
        <f>SUM(BA24:BD24)</f>
        <v>0</v>
      </c>
    </row>
    <row r="25" spans="1:57" ht="15" customHeight="1">
      <c r="A25" s="73">
        <v>6</v>
      </c>
      <c r="B25" s="812"/>
      <c r="C25" s="813"/>
      <c r="D25" s="813"/>
      <c r="E25" s="813"/>
      <c r="F25" s="813"/>
      <c r="G25" s="258">
        <f t="shared" ref="G25:G35" si="6">SUM(C25:F25)</f>
        <v>0</v>
      </c>
      <c r="H25" s="813"/>
      <c r="I25" s="813"/>
      <c r="J25" s="813"/>
      <c r="K25" s="813"/>
      <c r="L25" s="258">
        <f t="shared" ref="L25:L35" si="7">SUM(H25:K25)</f>
        <v>0</v>
      </c>
      <c r="M25" s="813"/>
      <c r="N25" s="813"/>
      <c r="O25" s="813"/>
      <c r="P25" s="813"/>
      <c r="Q25" s="258">
        <f t="shared" ref="Q25:Q35" si="8">SUM(M25:P25)</f>
        <v>0</v>
      </c>
      <c r="R25" s="813"/>
      <c r="S25" s="813"/>
      <c r="T25" s="813"/>
      <c r="U25" s="813"/>
      <c r="V25" s="258">
        <f t="shared" ref="V25:V35" si="9">SUM(R25:U25)</f>
        <v>0</v>
      </c>
      <c r="W25" s="813"/>
      <c r="X25" s="813"/>
      <c r="Y25" s="813"/>
      <c r="Z25" s="813"/>
      <c r="AA25" s="258">
        <f t="shared" ref="AA25:AA35" si="10">SUM(W25:Z25)</f>
        <v>0</v>
      </c>
      <c r="AB25" s="813"/>
      <c r="AC25" s="813"/>
      <c r="AD25" s="813"/>
      <c r="AE25" s="813"/>
      <c r="AF25" s="258">
        <f t="shared" ref="AF25:AF35" si="11">SUM(AB25:AE25)</f>
        <v>0</v>
      </c>
      <c r="AG25" s="813"/>
      <c r="AH25" s="813"/>
      <c r="AI25" s="813"/>
      <c r="AJ25" s="813"/>
      <c r="AK25" s="258">
        <f t="shared" ref="AK25:AK35" si="12">SUM(AG25:AJ25)</f>
        <v>0</v>
      </c>
      <c r="AL25" s="653">
        <f t="shared" si="4"/>
        <v>0</v>
      </c>
      <c r="AM25" s="653">
        <f t="shared" si="0"/>
        <v>0</v>
      </c>
      <c r="AN25" s="653">
        <f t="shared" si="0"/>
        <v>0</v>
      </c>
      <c r="AO25" s="653">
        <f t="shared" si="0"/>
        <v>0</v>
      </c>
      <c r="AP25" s="257">
        <f t="shared" ref="AP25:AP35" si="13">SUM(AL25:AO25)</f>
        <v>0</v>
      </c>
      <c r="AQ25" s="653">
        <f t="shared" si="5"/>
        <v>0</v>
      </c>
      <c r="AR25" s="653">
        <f t="shared" si="1"/>
        <v>0</v>
      </c>
      <c r="AS25" s="653">
        <f t="shared" si="1"/>
        <v>0</v>
      </c>
      <c r="AT25" s="653">
        <f t="shared" si="1"/>
        <v>0</v>
      </c>
      <c r="AU25" s="257">
        <f t="shared" ref="AU25:AU35" si="14">SUM(AQ25:AT25)</f>
        <v>0</v>
      </c>
      <c r="AV25" s="653">
        <f t="shared" si="2"/>
        <v>0</v>
      </c>
      <c r="AW25" s="653">
        <f t="shared" si="2"/>
        <v>0</v>
      </c>
      <c r="AX25" s="653">
        <f t="shared" si="2"/>
        <v>0</v>
      </c>
      <c r="AY25" s="653">
        <f t="shared" si="2"/>
        <v>0</v>
      </c>
      <c r="AZ25" s="257">
        <f t="shared" ref="AZ25:AZ35" si="15">SUM(AV25:AY25)</f>
        <v>0</v>
      </c>
      <c r="BA25" s="653">
        <f t="shared" si="3"/>
        <v>0</v>
      </c>
      <c r="BB25" s="653">
        <f t="shared" si="3"/>
        <v>0</v>
      </c>
      <c r="BC25" s="653">
        <f t="shared" si="3"/>
        <v>0</v>
      </c>
      <c r="BD25" s="653">
        <f t="shared" si="3"/>
        <v>0</v>
      </c>
      <c r="BE25" s="257">
        <f t="shared" ref="BE25:BE31" si="16">SUM(BA25:BD25)</f>
        <v>0</v>
      </c>
    </row>
    <row r="26" spans="1:57" ht="15" customHeight="1">
      <c r="A26" s="73">
        <v>7</v>
      </c>
      <c r="B26" s="812"/>
      <c r="C26" s="813"/>
      <c r="D26" s="813"/>
      <c r="E26" s="813"/>
      <c r="F26" s="813"/>
      <c r="G26" s="258">
        <f t="shared" si="6"/>
        <v>0</v>
      </c>
      <c r="H26" s="813"/>
      <c r="I26" s="813"/>
      <c r="J26" s="813"/>
      <c r="K26" s="813"/>
      <c r="L26" s="258">
        <f t="shared" si="7"/>
        <v>0</v>
      </c>
      <c r="M26" s="813"/>
      <c r="N26" s="813"/>
      <c r="O26" s="813"/>
      <c r="P26" s="813"/>
      <c r="Q26" s="258">
        <f t="shared" si="8"/>
        <v>0</v>
      </c>
      <c r="R26" s="813"/>
      <c r="S26" s="813"/>
      <c r="T26" s="813"/>
      <c r="U26" s="813"/>
      <c r="V26" s="258">
        <f t="shared" si="9"/>
        <v>0</v>
      </c>
      <c r="W26" s="813"/>
      <c r="X26" s="813"/>
      <c r="Y26" s="813"/>
      <c r="Z26" s="813"/>
      <c r="AA26" s="258">
        <f t="shared" si="10"/>
        <v>0</v>
      </c>
      <c r="AB26" s="813"/>
      <c r="AC26" s="813"/>
      <c r="AD26" s="813"/>
      <c r="AE26" s="813"/>
      <c r="AF26" s="258">
        <f t="shared" si="11"/>
        <v>0</v>
      </c>
      <c r="AG26" s="813"/>
      <c r="AH26" s="813"/>
      <c r="AI26" s="813"/>
      <c r="AJ26" s="813"/>
      <c r="AK26" s="258">
        <f t="shared" si="12"/>
        <v>0</v>
      </c>
      <c r="AL26" s="653">
        <f t="shared" si="4"/>
        <v>0</v>
      </c>
      <c r="AM26" s="653">
        <f t="shared" si="0"/>
        <v>0</v>
      </c>
      <c r="AN26" s="653">
        <f t="shared" si="0"/>
        <v>0</v>
      </c>
      <c r="AO26" s="653">
        <f t="shared" si="0"/>
        <v>0</v>
      </c>
      <c r="AP26" s="257">
        <f t="shared" si="13"/>
        <v>0</v>
      </c>
      <c r="AQ26" s="653">
        <f t="shared" si="5"/>
        <v>0</v>
      </c>
      <c r="AR26" s="653">
        <f t="shared" si="1"/>
        <v>0</v>
      </c>
      <c r="AS26" s="653">
        <f t="shared" si="1"/>
        <v>0</v>
      </c>
      <c r="AT26" s="653">
        <f t="shared" si="1"/>
        <v>0</v>
      </c>
      <c r="AU26" s="257">
        <f t="shared" si="14"/>
        <v>0</v>
      </c>
      <c r="AV26" s="653">
        <f t="shared" si="2"/>
        <v>0</v>
      </c>
      <c r="AW26" s="653">
        <f t="shared" si="2"/>
        <v>0</v>
      </c>
      <c r="AX26" s="653">
        <f t="shared" si="2"/>
        <v>0</v>
      </c>
      <c r="AY26" s="653">
        <f t="shared" si="2"/>
        <v>0</v>
      </c>
      <c r="AZ26" s="257">
        <f t="shared" si="15"/>
        <v>0</v>
      </c>
      <c r="BA26" s="653">
        <f t="shared" si="3"/>
        <v>0</v>
      </c>
      <c r="BB26" s="653">
        <f t="shared" si="3"/>
        <v>0</v>
      </c>
      <c r="BC26" s="653">
        <f t="shared" si="3"/>
        <v>0</v>
      </c>
      <c r="BD26" s="653">
        <f t="shared" si="3"/>
        <v>0</v>
      </c>
      <c r="BE26" s="257">
        <f t="shared" si="16"/>
        <v>0</v>
      </c>
    </row>
    <row r="27" spans="1:57" ht="15" customHeight="1">
      <c r="A27" s="73">
        <v>8</v>
      </c>
      <c r="B27" s="812"/>
      <c r="C27" s="813"/>
      <c r="D27" s="813"/>
      <c r="E27" s="813"/>
      <c r="F27" s="813"/>
      <c r="G27" s="258">
        <f t="shared" si="6"/>
        <v>0</v>
      </c>
      <c r="H27" s="813"/>
      <c r="I27" s="813"/>
      <c r="J27" s="813"/>
      <c r="K27" s="813"/>
      <c r="L27" s="258">
        <f t="shared" si="7"/>
        <v>0</v>
      </c>
      <c r="M27" s="813"/>
      <c r="N27" s="813"/>
      <c r="O27" s="813"/>
      <c r="P27" s="813"/>
      <c r="Q27" s="258">
        <f t="shared" si="8"/>
        <v>0</v>
      </c>
      <c r="R27" s="813"/>
      <c r="S27" s="813"/>
      <c r="T27" s="813"/>
      <c r="U27" s="813"/>
      <c r="V27" s="258">
        <f t="shared" si="9"/>
        <v>0</v>
      </c>
      <c r="W27" s="813"/>
      <c r="X27" s="813"/>
      <c r="Y27" s="813"/>
      <c r="Z27" s="813"/>
      <c r="AA27" s="258">
        <f t="shared" si="10"/>
        <v>0</v>
      </c>
      <c r="AB27" s="813"/>
      <c r="AC27" s="813"/>
      <c r="AD27" s="813"/>
      <c r="AE27" s="813"/>
      <c r="AF27" s="258">
        <f t="shared" si="11"/>
        <v>0</v>
      </c>
      <c r="AG27" s="813"/>
      <c r="AH27" s="813"/>
      <c r="AI27" s="813"/>
      <c r="AJ27" s="813"/>
      <c r="AK27" s="258">
        <f t="shared" si="12"/>
        <v>0</v>
      </c>
      <c r="AL27" s="653">
        <f t="shared" si="4"/>
        <v>0</v>
      </c>
      <c r="AM27" s="653">
        <f t="shared" si="0"/>
        <v>0</v>
      </c>
      <c r="AN27" s="653">
        <f t="shared" si="0"/>
        <v>0</v>
      </c>
      <c r="AO27" s="653">
        <f t="shared" si="0"/>
        <v>0</v>
      </c>
      <c r="AP27" s="257">
        <f t="shared" si="13"/>
        <v>0</v>
      </c>
      <c r="AQ27" s="653">
        <f t="shared" si="5"/>
        <v>0</v>
      </c>
      <c r="AR27" s="653">
        <f t="shared" si="1"/>
        <v>0</v>
      </c>
      <c r="AS27" s="653">
        <f t="shared" si="1"/>
        <v>0</v>
      </c>
      <c r="AT27" s="653">
        <f t="shared" si="1"/>
        <v>0</v>
      </c>
      <c r="AU27" s="257">
        <f t="shared" si="14"/>
        <v>0</v>
      </c>
      <c r="AV27" s="653">
        <f t="shared" si="2"/>
        <v>0</v>
      </c>
      <c r="AW27" s="653">
        <f t="shared" si="2"/>
        <v>0</v>
      </c>
      <c r="AX27" s="653">
        <f t="shared" si="2"/>
        <v>0</v>
      </c>
      <c r="AY27" s="653">
        <f t="shared" si="2"/>
        <v>0</v>
      </c>
      <c r="AZ27" s="257">
        <f t="shared" si="15"/>
        <v>0</v>
      </c>
      <c r="BA27" s="653">
        <f t="shared" si="3"/>
        <v>0</v>
      </c>
      <c r="BB27" s="653">
        <f t="shared" si="3"/>
        <v>0</v>
      </c>
      <c r="BC27" s="653">
        <f t="shared" si="3"/>
        <v>0</v>
      </c>
      <c r="BD27" s="653">
        <f t="shared" si="3"/>
        <v>0</v>
      </c>
      <c r="BE27" s="257">
        <f t="shared" si="16"/>
        <v>0</v>
      </c>
    </row>
    <row r="28" spans="1:57" ht="15" customHeight="1">
      <c r="A28" s="73">
        <v>9</v>
      </c>
      <c r="B28" s="812"/>
      <c r="C28" s="813"/>
      <c r="D28" s="813"/>
      <c r="E28" s="813"/>
      <c r="F28" s="813"/>
      <c r="G28" s="258">
        <f t="shared" si="6"/>
        <v>0</v>
      </c>
      <c r="H28" s="813"/>
      <c r="I28" s="813"/>
      <c r="J28" s="813"/>
      <c r="K28" s="813"/>
      <c r="L28" s="258">
        <f t="shared" si="7"/>
        <v>0</v>
      </c>
      <c r="M28" s="813"/>
      <c r="N28" s="813"/>
      <c r="O28" s="813"/>
      <c r="P28" s="813"/>
      <c r="Q28" s="258">
        <f t="shared" si="8"/>
        <v>0</v>
      </c>
      <c r="R28" s="813"/>
      <c r="S28" s="813"/>
      <c r="T28" s="813"/>
      <c r="U28" s="813"/>
      <c r="V28" s="258">
        <f t="shared" si="9"/>
        <v>0</v>
      </c>
      <c r="W28" s="813"/>
      <c r="X28" s="813"/>
      <c r="Y28" s="813"/>
      <c r="Z28" s="813"/>
      <c r="AA28" s="258">
        <f t="shared" si="10"/>
        <v>0</v>
      </c>
      <c r="AB28" s="813"/>
      <c r="AC28" s="813"/>
      <c r="AD28" s="813"/>
      <c r="AE28" s="813"/>
      <c r="AF28" s="258">
        <f t="shared" si="11"/>
        <v>0</v>
      </c>
      <c r="AG28" s="813"/>
      <c r="AH28" s="813"/>
      <c r="AI28" s="813"/>
      <c r="AJ28" s="813"/>
      <c r="AK28" s="258">
        <f t="shared" si="12"/>
        <v>0</v>
      </c>
      <c r="AL28" s="653">
        <f t="shared" si="4"/>
        <v>0</v>
      </c>
      <c r="AM28" s="653">
        <f t="shared" si="0"/>
        <v>0</v>
      </c>
      <c r="AN28" s="653">
        <f t="shared" si="0"/>
        <v>0</v>
      </c>
      <c r="AO28" s="653">
        <f t="shared" si="0"/>
        <v>0</v>
      </c>
      <c r="AP28" s="257">
        <f t="shared" si="13"/>
        <v>0</v>
      </c>
      <c r="AQ28" s="653">
        <f t="shared" si="5"/>
        <v>0</v>
      </c>
      <c r="AR28" s="653">
        <f t="shared" si="1"/>
        <v>0</v>
      </c>
      <c r="AS28" s="653">
        <f t="shared" si="1"/>
        <v>0</v>
      </c>
      <c r="AT28" s="653">
        <f t="shared" si="1"/>
        <v>0</v>
      </c>
      <c r="AU28" s="257">
        <f t="shared" si="14"/>
        <v>0</v>
      </c>
      <c r="AV28" s="653">
        <f t="shared" si="2"/>
        <v>0</v>
      </c>
      <c r="AW28" s="653">
        <f t="shared" si="2"/>
        <v>0</v>
      </c>
      <c r="AX28" s="653">
        <f t="shared" si="2"/>
        <v>0</v>
      </c>
      <c r="AY28" s="653">
        <f t="shared" si="2"/>
        <v>0</v>
      </c>
      <c r="AZ28" s="257">
        <f t="shared" si="15"/>
        <v>0</v>
      </c>
      <c r="BA28" s="653">
        <f t="shared" si="3"/>
        <v>0</v>
      </c>
      <c r="BB28" s="653">
        <f t="shared" si="3"/>
        <v>0</v>
      </c>
      <c r="BC28" s="653">
        <f t="shared" si="3"/>
        <v>0</v>
      </c>
      <c r="BD28" s="653">
        <f t="shared" si="3"/>
        <v>0</v>
      </c>
      <c r="BE28" s="257">
        <f t="shared" si="16"/>
        <v>0</v>
      </c>
    </row>
    <row r="29" spans="1:57" ht="15" customHeight="1">
      <c r="A29" s="73">
        <v>10</v>
      </c>
      <c r="B29" s="812"/>
      <c r="C29" s="813"/>
      <c r="D29" s="813"/>
      <c r="E29" s="813"/>
      <c r="F29" s="813"/>
      <c r="G29" s="258">
        <f t="shared" si="6"/>
        <v>0</v>
      </c>
      <c r="H29" s="813"/>
      <c r="I29" s="813"/>
      <c r="J29" s="813"/>
      <c r="K29" s="813"/>
      <c r="L29" s="258">
        <f t="shared" si="7"/>
        <v>0</v>
      </c>
      <c r="M29" s="813"/>
      <c r="N29" s="813"/>
      <c r="O29" s="813"/>
      <c r="P29" s="813"/>
      <c r="Q29" s="258">
        <f t="shared" si="8"/>
        <v>0</v>
      </c>
      <c r="R29" s="813"/>
      <c r="S29" s="813"/>
      <c r="T29" s="813"/>
      <c r="U29" s="813"/>
      <c r="V29" s="258">
        <f t="shared" si="9"/>
        <v>0</v>
      </c>
      <c r="W29" s="813"/>
      <c r="X29" s="813"/>
      <c r="Y29" s="813"/>
      <c r="Z29" s="813"/>
      <c r="AA29" s="258">
        <f t="shared" si="10"/>
        <v>0</v>
      </c>
      <c r="AB29" s="813"/>
      <c r="AC29" s="813"/>
      <c r="AD29" s="813"/>
      <c r="AE29" s="813"/>
      <c r="AF29" s="258">
        <f t="shared" si="11"/>
        <v>0</v>
      </c>
      <c r="AG29" s="813"/>
      <c r="AH29" s="813"/>
      <c r="AI29" s="813"/>
      <c r="AJ29" s="813"/>
      <c r="AK29" s="258">
        <f t="shared" si="12"/>
        <v>0</v>
      </c>
      <c r="AL29" s="653">
        <f t="shared" si="4"/>
        <v>0</v>
      </c>
      <c r="AM29" s="653">
        <f t="shared" si="0"/>
        <v>0</v>
      </c>
      <c r="AN29" s="653">
        <f t="shared" si="0"/>
        <v>0</v>
      </c>
      <c r="AO29" s="653">
        <f t="shared" si="0"/>
        <v>0</v>
      </c>
      <c r="AP29" s="257">
        <f t="shared" si="13"/>
        <v>0</v>
      </c>
      <c r="AQ29" s="653">
        <f t="shared" si="5"/>
        <v>0</v>
      </c>
      <c r="AR29" s="653">
        <f t="shared" si="1"/>
        <v>0</v>
      </c>
      <c r="AS29" s="653">
        <f t="shared" si="1"/>
        <v>0</v>
      </c>
      <c r="AT29" s="653">
        <f t="shared" si="1"/>
        <v>0</v>
      </c>
      <c r="AU29" s="257">
        <f t="shared" si="14"/>
        <v>0</v>
      </c>
      <c r="AV29" s="653">
        <f t="shared" si="2"/>
        <v>0</v>
      </c>
      <c r="AW29" s="653">
        <f t="shared" si="2"/>
        <v>0</v>
      </c>
      <c r="AX29" s="653">
        <f t="shared" si="2"/>
        <v>0</v>
      </c>
      <c r="AY29" s="653">
        <f t="shared" si="2"/>
        <v>0</v>
      </c>
      <c r="AZ29" s="257">
        <f t="shared" si="15"/>
        <v>0</v>
      </c>
      <c r="BA29" s="653">
        <f t="shared" si="3"/>
        <v>0</v>
      </c>
      <c r="BB29" s="653">
        <f t="shared" si="3"/>
        <v>0</v>
      </c>
      <c r="BC29" s="653">
        <f t="shared" si="3"/>
        <v>0</v>
      </c>
      <c r="BD29" s="653">
        <f t="shared" si="3"/>
        <v>0</v>
      </c>
      <c r="BE29" s="257">
        <f t="shared" si="16"/>
        <v>0</v>
      </c>
    </row>
    <row r="30" spans="1:57" ht="15" customHeight="1">
      <c r="A30" s="73">
        <v>11</v>
      </c>
      <c r="B30" s="812"/>
      <c r="C30" s="813"/>
      <c r="D30" s="813"/>
      <c r="E30" s="813"/>
      <c r="F30" s="813"/>
      <c r="G30" s="258">
        <f t="shared" si="6"/>
        <v>0</v>
      </c>
      <c r="H30" s="813"/>
      <c r="I30" s="813"/>
      <c r="J30" s="813"/>
      <c r="K30" s="813"/>
      <c r="L30" s="258">
        <f t="shared" si="7"/>
        <v>0</v>
      </c>
      <c r="M30" s="813"/>
      <c r="N30" s="813"/>
      <c r="O30" s="813"/>
      <c r="P30" s="813"/>
      <c r="Q30" s="258">
        <f t="shared" si="8"/>
        <v>0</v>
      </c>
      <c r="R30" s="813"/>
      <c r="S30" s="813"/>
      <c r="T30" s="813"/>
      <c r="U30" s="813"/>
      <c r="V30" s="258">
        <f t="shared" si="9"/>
        <v>0</v>
      </c>
      <c r="W30" s="813"/>
      <c r="X30" s="813"/>
      <c r="Y30" s="813"/>
      <c r="Z30" s="813"/>
      <c r="AA30" s="258">
        <f t="shared" si="10"/>
        <v>0</v>
      </c>
      <c r="AB30" s="813"/>
      <c r="AC30" s="813"/>
      <c r="AD30" s="813"/>
      <c r="AE30" s="813"/>
      <c r="AF30" s="258">
        <f t="shared" si="11"/>
        <v>0</v>
      </c>
      <c r="AG30" s="813"/>
      <c r="AH30" s="813"/>
      <c r="AI30" s="813"/>
      <c r="AJ30" s="813"/>
      <c r="AK30" s="258">
        <f t="shared" si="12"/>
        <v>0</v>
      </c>
      <c r="AL30" s="653">
        <f t="shared" si="4"/>
        <v>0</v>
      </c>
      <c r="AM30" s="653">
        <f t="shared" si="0"/>
        <v>0</v>
      </c>
      <c r="AN30" s="653">
        <f t="shared" si="0"/>
        <v>0</v>
      </c>
      <c r="AO30" s="653">
        <f t="shared" si="0"/>
        <v>0</v>
      </c>
      <c r="AP30" s="257">
        <f t="shared" si="13"/>
        <v>0</v>
      </c>
      <c r="AQ30" s="653">
        <f t="shared" si="5"/>
        <v>0</v>
      </c>
      <c r="AR30" s="653">
        <f t="shared" si="1"/>
        <v>0</v>
      </c>
      <c r="AS30" s="653">
        <f t="shared" si="1"/>
        <v>0</v>
      </c>
      <c r="AT30" s="653">
        <f t="shared" si="1"/>
        <v>0</v>
      </c>
      <c r="AU30" s="257">
        <f t="shared" si="14"/>
        <v>0</v>
      </c>
      <c r="AV30" s="653">
        <f t="shared" si="2"/>
        <v>0</v>
      </c>
      <c r="AW30" s="653">
        <f t="shared" si="2"/>
        <v>0</v>
      </c>
      <c r="AX30" s="653">
        <f t="shared" si="2"/>
        <v>0</v>
      </c>
      <c r="AY30" s="653">
        <f t="shared" si="2"/>
        <v>0</v>
      </c>
      <c r="AZ30" s="257">
        <f t="shared" si="15"/>
        <v>0</v>
      </c>
      <c r="BA30" s="653">
        <f t="shared" si="3"/>
        <v>0</v>
      </c>
      <c r="BB30" s="653">
        <f t="shared" si="3"/>
        <v>0</v>
      </c>
      <c r="BC30" s="653">
        <f t="shared" si="3"/>
        <v>0</v>
      </c>
      <c r="BD30" s="653">
        <f t="shared" si="3"/>
        <v>0</v>
      </c>
      <c r="BE30" s="257">
        <f t="shared" si="16"/>
        <v>0</v>
      </c>
    </row>
    <row r="31" spans="1:57" ht="15" customHeight="1">
      <c r="A31" s="73">
        <v>12</v>
      </c>
      <c r="B31" s="814"/>
      <c r="C31" s="754"/>
      <c r="D31" s="754"/>
      <c r="E31" s="754"/>
      <c r="F31" s="754"/>
      <c r="G31" s="258">
        <f t="shared" si="6"/>
        <v>0</v>
      </c>
      <c r="H31" s="754"/>
      <c r="I31" s="754"/>
      <c r="J31" s="754"/>
      <c r="K31" s="754"/>
      <c r="L31" s="258">
        <f t="shared" si="7"/>
        <v>0</v>
      </c>
      <c r="M31" s="704"/>
      <c r="N31" s="704"/>
      <c r="O31" s="704"/>
      <c r="P31" s="704"/>
      <c r="Q31" s="258">
        <f t="shared" si="8"/>
        <v>0</v>
      </c>
      <c r="R31" s="754"/>
      <c r="S31" s="754"/>
      <c r="T31" s="754"/>
      <c r="U31" s="754"/>
      <c r="V31" s="258">
        <f t="shared" si="9"/>
        <v>0</v>
      </c>
      <c r="W31" s="754"/>
      <c r="X31" s="754"/>
      <c r="Y31" s="754"/>
      <c r="Z31" s="754"/>
      <c r="AA31" s="258">
        <f t="shared" si="10"/>
        <v>0</v>
      </c>
      <c r="AB31" s="754"/>
      <c r="AC31" s="754"/>
      <c r="AD31" s="754"/>
      <c r="AE31" s="754"/>
      <c r="AF31" s="258">
        <f t="shared" si="11"/>
        <v>0</v>
      </c>
      <c r="AG31" s="754"/>
      <c r="AH31" s="754"/>
      <c r="AI31" s="754"/>
      <c r="AJ31" s="754"/>
      <c r="AK31" s="258">
        <f t="shared" si="12"/>
        <v>0</v>
      </c>
      <c r="AL31" s="653">
        <f t="shared" si="4"/>
        <v>0</v>
      </c>
      <c r="AM31" s="653">
        <f t="shared" si="0"/>
        <v>0</v>
      </c>
      <c r="AN31" s="653">
        <f t="shared" si="0"/>
        <v>0</v>
      </c>
      <c r="AO31" s="653">
        <f t="shared" si="0"/>
        <v>0</v>
      </c>
      <c r="AP31" s="257">
        <f t="shared" si="13"/>
        <v>0</v>
      </c>
      <c r="AQ31" s="653">
        <f t="shared" si="5"/>
        <v>0</v>
      </c>
      <c r="AR31" s="653">
        <f t="shared" si="1"/>
        <v>0</v>
      </c>
      <c r="AS31" s="653">
        <f t="shared" si="1"/>
        <v>0</v>
      </c>
      <c r="AT31" s="653">
        <f t="shared" si="1"/>
        <v>0</v>
      </c>
      <c r="AU31" s="257">
        <f t="shared" si="14"/>
        <v>0</v>
      </c>
      <c r="AV31" s="653">
        <f t="shared" si="2"/>
        <v>0</v>
      </c>
      <c r="AW31" s="653">
        <f t="shared" si="2"/>
        <v>0</v>
      </c>
      <c r="AX31" s="653">
        <f t="shared" si="2"/>
        <v>0</v>
      </c>
      <c r="AY31" s="653">
        <f t="shared" si="2"/>
        <v>0</v>
      </c>
      <c r="AZ31" s="257">
        <f t="shared" si="15"/>
        <v>0</v>
      </c>
      <c r="BA31" s="653">
        <f t="shared" si="3"/>
        <v>0</v>
      </c>
      <c r="BB31" s="653">
        <f t="shared" si="3"/>
        <v>0</v>
      </c>
      <c r="BC31" s="653">
        <f t="shared" si="3"/>
        <v>0</v>
      </c>
      <c r="BD31" s="653">
        <f t="shared" si="3"/>
        <v>0</v>
      </c>
      <c r="BE31" s="257">
        <f t="shared" si="16"/>
        <v>0</v>
      </c>
    </row>
    <row r="32" spans="1:57" ht="15" customHeight="1">
      <c r="A32" s="73">
        <v>13</v>
      </c>
      <c r="B32" s="814"/>
      <c r="C32" s="754"/>
      <c r="D32" s="754"/>
      <c r="E32" s="754"/>
      <c r="F32" s="754"/>
      <c r="G32" s="258">
        <f>SUM(C32:F32)</f>
        <v>0</v>
      </c>
      <c r="H32" s="754"/>
      <c r="I32" s="754"/>
      <c r="J32" s="754"/>
      <c r="K32" s="754"/>
      <c r="L32" s="258">
        <f>SUM(H32:K32)</f>
        <v>0</v>
      </c>
      <c r="M32" s="704"/>
      <c r="N32" s="704"/>
      <c r="O32" s="704"/>
      <c r="P32" s="704"/>
      <c r="Q32" s="258">
        <f>SUM(M32:P32)</f>
        <v>0</v>
      </c>
      <c r="R32" s="754"/>
      <c r="S32" s="754"/>
      <c r="T32" s="754"/>
      <c r="U32" s="754"/>
      <c r="V32" s="258">
        <f>SUM(R32:U32)</f>
        <v>0</v>
      </c>
      <c r="W32" s="754"/>
      <c r="X32" s="754"/>
      <c r="Y32" s="754"/>
      <c r="Z32" s="754"/>
      <c r="AA32" s="258">
        <f>SUM(W32:Z32)</f>
        <v>0</v>
      </c>
      <c r="AB32" s="754"/>
      <c r="AC32" s="754"/>
      <c r="AD32" s="754"/>
      <c r="AE32" s="754"/>
      <c r="AF32" s="258">
        <f>SUM(AB32:AE32)</f>
        <v>0</v>
      </c>
      <c r="AG32" s="754"/>
      <c r="AH32" s="754"/>
      <c r="AI32" s="754"/>
      <c r="AJ32" s="754"/>
      <c r="AK32" s="258">
        <f>SUM(AG32:AJ32)</f>
        <v>0</v>
      </c>
      <c r="AL32" s="653">
        <f t="shared" si="4"/>
        <v>0</v>
      </c>
      <c r="AM32" s="653">
        <f t="shared" si="0"/>
        <v>0</v>
      </c>
      <c r="AN32" s="653">
        <f t="shared" si="0"/>
        <v>0</v>
      </c>
      <c r="AO32" s="653">
        <f t="shared" si="0"/>
        <v>0</v>
      </c>
      <c r="AP32" s="257">
        <f>SUM(AL32:AO32)</f>
        <v>0</v>
      </c>
      <c r="AQ32" s="653">
        <f t="shared" si="5"/>
        <v>0</v>
      </c>
      <c r="AR32" s="653">
        <f t="shared" si="1"/>
        <v>0</v>
      </c>
      <c r="AS32" s="653">
        <f t="shared" si="1"/>
        <v>0</v>
      </c>
      <c r="AT32" s="653">
        <f t="shared" si="1"/>
        <v>0</v>
      </c>
      <c r="AU32" s="257">
        <f>SUM(AQ32:AT32)</f>
        <v>0</v>
      </c>
      <c r="AV32" s="653">
        <f t="shared" si="2"/>
        <v>0</v>
      </c>
      <c r="AW32" s="653">
        <f t="shared" si="2"/>
        <v>0</v>
      </c>
      <c r="AX32" s="653">
        <f t="shared" si="2"/>
        <v>0</v>
      </c>
      <c r="AY32" s="653">
        <f t="shared" si="2"/>
        <v>0</v>
      </c>
      <c r="AZ32" s="257">
        <f>SUM(AV32:AY32)</f>
        <v>0</v>
      </c>
      <c r="BA32" s="653">
        <f t="shared" si="3"/>
        <v>0</v>
      </c>
      <c r="BB32" s="653">
        <f t="shared" si="3"/>
        <v>0</v>
      </c>
      <c r="BC32" s="653">
        <f t="shared" si="3"/>
        <v>0</v>
      </c>
      <c r="BD32" s="653">
        <f t="shared" si="3"/>
        <v>0</v>
      </c>
      <c r="BE32" s="257">
        <f>SUM(BA32:BD32)</f>
        <v>0</v>
      </c>
    </row>
    <row r="33" spans="1:57" ht="15" customHeight="1">
      <c r="A33" s="73">
        <v>14</v>
      </c>
      <c r="B33" s="814"/>
      <c r="C33" s="754"/>
      <c r="D33" s="754"/>
      <c r="E33" s="754"/>
      <c r="F33" s="754"/>
      <c r="G33" s="258">
        <f t="shared" si="6"/>
        <v>0</v>
      </c>
      <c r="H33" s="754"/>
      <c r="I33" s="754"/>
      <c r="J33" s="754"/>
      <c r="K33" s="754"/>
      <c r="L33" s="258">
        <f t="shared" si="7"/>
        <v>0</v>
      </c>
      <c r="M33" s="704"/>
      <c r="N33" s="704"/>
      <c r="O33" s="704"/>
      <c r="P33" s="704"/>
      <c r="Q33" s="258">
        <f t="shared" si="8"/>
        <v>0</v>
      </c>
      <c r="R33" s="754"/>
      <c r="S33" s="754"/>
      <c r="T33" s="754"/>
      <c r="U33" s="754"/>
      <c r="V33" s="258">
        <f t="shared" si="9"/>
        <v>0</v>
      </c>
      <c r="W33" s="754"/>
      <c r="X33" s="754"/>
      <c r="Y33" s="754"/>
      <c r="Z33" s="754"/>
      <c r="AA33" s="258">
        <f t="shared" si="10"/>
        <v>0</v>
      </c>
      <c r="AB33" s="754"/>
      <c r="AC33" s="754"/>
      <c r="AD33" s="754"/>
      <c r="AE33" s="754"/>
      <c r="AF33" s="258">
        <f t="shared" si="11"/>
        <v>0</v>
      </c>
      <c r="AG33" s="754"/>
      <c r="AH33" s="754"/>
      <c r="AI33" s="754"/>
      <c r="AJ33" s="754"/>
      <c r="AK33" s="258">
        <f t="shared" si="12"/>
        <v>0</v>
      </c>
      <c r="AL33" s="653">
        <f t="shared" si="4"/>
        <v>0</v>
      </c>
      <c r="AM33" s="653">
        <f t="shared" si="0"/>
        <v>0</v>
      </c>
      <c r="AN33" s="653">
        <f t="shared" si="0"/>
        <v>0</v>
      </c>
      <c r="AO33" s="653">
        <f t="shared" si="0"/>
        <v>0</v>
      </c>
      <c r="AP33" s="257">
        <f t="shared" si="13"/>
        <v>0</v>
      </c>
      <c r="AQ33" s="653">
        <f t="shared" si="5"/>
        <v>0</v>
      </c>
      <c r="AR33" s="653">
        <f t="shared" si="1"/>
        <v>0</v>
      </c>
      <c r="AS33" s="653">
        <f t="shared" si="1"/>
        <v>0</v>
      </c>
      <c r="AT33" s="653">
        <f t="shared" si="1"/>
        <v>0</v>
      </c>
      <c r="AU33" s="257">
        <f t="shared" si="14"/>
        <v>0</v>
      </c>
      <c r="AV33" s="653">
        <f t="shared" si="2"/>
        <v>0</v>
      </c>
      <c r="AW33" s="653">
        <f t="shared" si="2"/>
        <v>0</v>
      </c>
      <c r="AX33" s="653">
        <f t="shared" si="2"/>
        <v>0</v>
      </c>
      <c r="AY33" s="653">
        <f t="shared" si="2"/>
        <v>0</v>
      </c>
      <c r="AZ33" s="257">
        <f t="shared" si="15"/>
        <v>0</v>
      </c>
      <c r="BA33" s="653">
        <f t="shared" si="3"/>
        <v>0</v>
      </c>
      <c r="BB33" s="653">
        <f t="shared" si="3"/>
        <v>0</v>
      </c>
      <c r="BC33" s="653">
        <f t="shared" si="3"/>
        <v>0</v>
      </c>
      <c r="BD33" s="653">
        <f t="shared" si="3"/>
        <v>0</v>
      </c>
      <c r="BE33" s="257">
        <f>SUM(BA33:BD33)</f>
        <v>0</v>
      </c>
    </row>
    <row r="34" spans="1:57" ht="15" customHeight="1">
      <c r="A34" s="73">
        <v>15</v>
      </c>
      <c r="B34" s="814"/>
      <c r="C34" s="754"/>
      <c r="D34" s="754"/>
      <c r="E34" s="754"/>
      <c r="F34" s="754"/>
      <c r="G34" s="258">
        <f>SUM(C34:F34)</f>
        <v>0</v>
      </c>
      <c r="H34" s="754"/>
      <c r="I34" s="754"/>
      <c r="J34" s="754"/>
      <c r="K34" s="754"/>
      <c r="L34" s="258">
        <f>SUM(H34:K34)</f>
        <v>0</v>
      </c>
      <c r="M34" s="704"/>
      <c r="N34" s="704"/>
      <c r="O34" s="704"/>
      <c r="P34" s="704"/>
      <c r="Q34" s="258">
        <f>SUM(M34:P34)</f>
        <v>0</v>
      </c>
      <c r="R34" s="754"/>
      <c r="S34" s="754"/>
      <c r="T34" s="754"/>
      <c r="U34" s="754"/>
      <c r="V34" s="258">
        <f>SUM(R34:U34)</f>
        <v>0</v>
      </c>
      <c r="W34" s="754"/>
      <c r="X34" s="754"/>
      <c r="Y34" s="754"/>
      <c r="Z34" s="754"/>
      <c r="AA34" s="258">
        <f>SUM(W34:Z34)</f>
        <v>0</v>
      </c>
      <c r="AB34" s="754"/>
      <c r="AC34" s="754"/>
      <c r="AD34" s="754"/>
      <c r="AE34" s="754"/>
      <c r="AF34" s="258">
        <f>SUM(AB34:AE34)</f>
        <v>0</v>
      </c>
      <c r="AG34" s="754"/>
      <c r="AH34" s="754"/>
      <c r="AI34" s="754"/>
      <c r="AJ34" s="754"/>
      <c r="AK34" s="258">
        <f>SUM(AG34:AJ34)</f>
        <v>0</v>
      </c>
      <c r="AL34" s="653">
        <f t="shared" si="4"/>
        <v>0</v>
      </c>
      <c r="AM34" s="653">
        <f t="shared" si="0"/>
        <v>0</v>
      </c>
      <c r="AN34" s="653">
        <f t="shared" si="0"/>
        <v>0</v>
      </c>
      <c r="AO34" s="653">
        <f t="shared" si="0"/>
        <v>0</v>
      </c>
      <c r="AP34" s="257">
        <f>SUM(AL34:AO34)</f>
        <v>0</v>
      </c>
      <c r="AQ34" s="653">
        <f t="shared" si="5"/>
        <v>0</v>
      </c>
      <c r="AR34" s="653">
        <f t="shared" si="1"/>
        <v>0</v>
      </c>
      <c r="AS34" s="653">
        <f t="shared" si="1"/>
        <v>0</v>
      </c>
      <c r="AT34" s="653">
        <f t="shared" si="1"/>
        <v>0</v>
      </c>
      <c r="AU34" s="257">
        <f>SUM(AQ34:AT34)</f>
        <v>0</v>
      </c>
      <c r="AV34" s="653">
        <f t="shared" si="2"/>
        <v>0</v>
      </c>
      <c r="AW34" s="653">
        <f t="shared" si="2"/>
        <v>0</v>
      </c>
      <c r="AX34" s="653">
        <f t="shared" si="2"/>
        <v>0</v>
      </c>
      <c r="AY34" s="653">
        <f t="shared" si="2"/>
        <v>0</v>
      </c>
      <c r="AZ34" s="257">
        <f>SUM(AV34:AY34)</f>
        <v>0</v>
      </c>
      <c r="BA34" s="653">
        <f t="shared" si="3"/>
        <v>0</v>
      </c>
      <c r="BB34" s="653">
        <f t="shared" si="3"/>
        <v>0</v>
      </c>
      <c r="BC34" s="653">
        <f t="shared" si="3"/>
        <v>0</v>
      </c>
      <c r="BD34" s="653">
        <f t="shared" si="3"/>
        <v>0</v>
      </c>
      <c r="BE34" s="257">
        <f>SUM(BA34:BD34)</f>
        <v>0</v>
      </c>
    </row>
    <row r="35" spans="1:57" ht="15" customHeight="1">
      <c r="A35" s="73">
        <v>16</v>
      </c>
      <c r="B35" s="814"/>
      <c r="C35" s="754"/>
      <c r="D35" s="754"/>
      <c r="E35" s="754"/>
      <c r="F35" s="754"/>
      <c r="G35" s="258">
        <f t="shared" si="6"/>
        <v>0</v>
      </c>
      <c r="H35" s="754"/>
      <c r="I35" s="754"/>
      <c r="J35" s="754"/>
      <c r="K35" s="754"/>
      <c r="L35" s="258">
        <f t="shared" si="7"/>
        <v>0</v>
      </c>
      <c r="M35" s="704"/>
      <c r="N35" s="704"/>
      <c r="O35" s="704"/>
      <c r="P35" s="704"/>
      <c r="Q35" s="258">
        <f t="shared" si="8"/>
        <v>0</v>
      </c>
      <c r="R35" s="754"/>
      <c r="S35" s="754"/>
      <c r="T35" s="754"/>
      <c r="U35" s="754"/>
      <c r="V35" s="258">
        <f t="shared" si="9"/>
        <v>0</v>
      </c>
      <c r="W35" s="754"/>
      <c r="X35" s="754"/>
      <c r="Y35" s="754"/>
      <c r="Z35" s="754"/>
      <c r="AA35" s="258">
        <f t="shared" si="10"/>
        <v>0</v>
      </c>
      <c r="AB35" s="754"/>
      <c r="AC35" s="754"/>
      <c r="AD35" s="754"/>
      <c r="AE35" s="754"/>
      <c r="AF35" s="258">
        <f t="shared" si="11"/>
        <v>0</v>
      </c>
      <c r="AG35" s="754"/>
      <c r="AH35" s="754"/>
      <c r="AI35" s="754"/>
      <c r="AJ35" s="754"/>
      <c r="AK35" s="258">
        <f t="shared" si="12"/>
        <v>0</v>
      </c>
      <c r="AL35" s="653">
        <f t="shared" si="4"/>
        <v>0</v>
      </c>
      <c r="AM35" s="653">
        <f t="shared" si="0"/>
        <v>0</v>
      </c>
      <c r="AN35" s="653">
        <f t="shared" si="0"/>
        <v>0</v>
      </c>
      <c r="AO35" s="653">
        <f t="shared" si="0"/>
        <v>0</v>
      </c>
      <c r="AP35" s="257">
        <f t="shared" si="13"/>
        <v>0</v>
      </c>
      <c r="AQ35" s="653">
        <f t="shared" si="5"/>
        <v>0</v>
      </c>
      <c r="AR35" s="653">
        <f t="shared" si="1"/>
        <v>0</v>
      </c>
      <c r="AS35" s="653">
        <f t="shared" si="1"/>
        <v>0</v>
      </c>
      <c r="AT35" s="653">
        <f t="shared" si="1"/>
        <v>0</v>
      </c>
      <c r="AU35" s="257">
        <f t="shared" si="14"/>
        <v>0</v>
      </c>
      <c r="AV35" s="653">
        <f t="shared" si="2"/>
        <v>0</v>
      </c>
      <c r="AW35" s="653">
        <f t="shared" si="2"/>
        <v>0</v>
      </c>
      <c r="AX35" s="653">
        <f t="shared" si="2"/>
        <v>0</v>
      </c>
      <c r="AY35" s="653">
        <f t="shared" si="2"/>
        <v>0</v>
      </c>
      <c r="AZ35" s="257">
        <f t="shared" si="15"/>
        <v>0</v>
      </c>
      <c r="BA35" s="653">
        <f t="shared" si="3"/>
        <v>0</v>
      </c>
      <c r="BB35" s="653">
        <f t="shared" si="3"/>
        <v>0</v>
      </c>
      <c r="BC35" s="653">
        <f t="shared" si="3"/>
        <v>0</v>
      </c>
      <c r="BD35" s="653">
        <f t="shared" si="3"/>
        <v>0</v>
      </c>
      <c r="BE35" s="257">
        <f>SUM(BA35:BD35)</f>
        <v>0</v>
      </c>
    </row>
    <row r="36" spans="1:57" ht="15" customHeight="1">
      <c r="A36" s="73">
        <v>17</v>
      </c>
      <c r="B36" s="663" t="s">
        <v>442</v>
      </c>
      <c r="C36" s="258">
        <f t="shared" ref="C36:AK36" si="17">SUM(C21:C35)</f>
        <v>0</v>
      </c>
      <c r="D36" s="258">
        <f t="shared" si="17"/>
        <v>0</v>
      </c>
      <c r="E36" s="258">
        <f t="shared" si="17"/>
        <v>0</v>
      </c>
      <c r="F36" s="258">
        <f t="shared" si="17"/>
        <v>0</v>
      </c>
      <c r="G36" s="258">
        <f t="shared" si="17"/>
        <v>0</v>
      </c>
      <c r="H36" s="258">
        <f t="shared" si="17"/>
        <v>0</v>
      </c>
      <c r="I36" s="258">
        <f t="shared" si="17"/>
        <v>0</v>
      </c>
      <c r="J36" s="258">
        <f t="shared" si="17"/>
        <v>0</v>
      </c>
      <c r="K36" s="258">
        <f t="shared" si="17"/>
        <v>0</v>
      </c>
      <c r="L36" s="258">
        <f t="shared" si="17"/>
        <v>0</v>
      </c>
      <c r="M36" s="258">
        <f t="shared" si="17"/>
        <v>0</v>
      </c>
      <c r="N36" s="258">
        <f t="shared" si="17"/>
        <v>0</v>
      </c>
      <c r="O36" s="258">
        <f t="shared" si="17"/>
        <v>0</v>
      </c>
      <c r="P36" s="258">
        <f t="shared" si="17"/>
        <v>0</v>
      </c>
      <c r="Q36" s="258">
        <f t="shared" si="17"/>
        <v>0</v>
      </c>
      <c r="R36" s="258">
        <f t="shared" si="17"/>
        <v>0</v>
      </c>
      <c r="S36" s="258">
        <f t="shared" si="17"/>
        <v>0</v>
      </c>
      <c r="T36" s="258">
        <f t="shared" si="17"/>
        <v>0</v>
      </c>
      <c r="U36" s="258">
        <f t="shared" si="17"/>
        <v>0</v>
      </c>
      <c r="V36" s="258">
        <f t="shared" si="17"/>
        <v>0</v>
      </c>
      <c r="W36" s="258">
        <f t="shared" si="17"/>
        <v>0</v>
      </c>
      <c r="X36" s="258">
        <f t="shared" si="17"/>
        <v>0</v>
      </c>
      <c r="Y36" s="258">
        <f t="shared" si="17"/>
        <v>0</v>
      </c>
      <c r="Z36" s="258">
        <f t="shared" si="17"/>
        <v>0</v>
      </c>
      <c r="AA36" s="258">
        <f t="shared" si="17"/>
        <v>0</v>
      </c>
      <c r="AB36" s="258">
        <f t="shared" si="17"/>
        <v>0</v>
      </c>
      <c r="AC36" s="258">
        <f t="shared" si="17"/>
        <v>0</v>
      </c>
      <c r="AD36" s="258">
        <f t="shared" si="17"/>
        <v>0</v>
      </c>
      <c r="AE36" s="258">
        <f t="shared" si="17"/>
        <v>0</v>
      </c>
      <c r="AF36" s="258">
        <f t="shared" si="17"/>
        <v>0</v>
      </c>
      <c r="AG36" s="258">
        <f t="shared" si="17"/>
        <v>0</v>
      </c>
      <c r="AH36" s="258">
        <f t="shared" si="17"/>
        <v>0</v>
      </c>
      <c r="AI36" s="258">
        <f t="shared" si="17"/>
        <v>0</v>
      </c>
      <c r="AJ36" s="258">
        <f t="shared" si="17"/>
        <v>0</v>
      </c>
      <c r="AK36" s="258">
        <f t="shared" si="17"/>
        <v>0</v>
      </c>
      <c r="AL36" s="258">
        <f>SUM(AL21:AL35)</f>
        <v>0</v>
      </c>
      <c r="AM36" s="258">
        <f t="shared" ref="AM36:AZ36" si="18">SUM(AM21:AM35)</f>
        <v>0</v>
      </c>
      <c r="AN36" s="258">
        <f t="shared" si="18"/>
        <v>0</v>
      </c>
      <c r="AO36" s="258">
        <f t="shared" si="18"/>
        <v>0</v>
      </c>
      <c r="AP36" s="258">
        <f t="shared" si="18"/>
        <v>0</v>
      </c>
      <c r="AQ36" s="258">
        <f t="shared" si="18"/>
        <v>0</v>
      </c>
      <c r="AR36" s="258">
        <f t="shared" si="18"/>
        <v>0</v>
      </c>
      <c r="AS36" s="258">
        <f t="shared" si="18"/>
        <v>0</v>
      </c>
      <c r="AT36" s="258">
        <f t="shared" si="18"/>
        <v>0</v>
      </c>
      <c r="AU36" s="258">
        <f t="shared" si="18"/>
        <v>0</v>
      </c>
      <c r="AV36" s="258">
        <f t="shared" si="18"/>
        <v>0</v>
      </c>
      <c r="AW36" s="258">
        <f t="shared" si="18"/>
        <v>0</v>
      </c>
      <c r="AX36" s="258">
        <f t="shared" si="18"/>
        <v>0</v>
      </c>
      <c r="AY36" s="258">
        <f t="shared" si="18"/>
        <v>0</v>
      </c>
      <c r="AZ36" s="258">
        <f t="shared" si="18"/>
        <v>0</v>
      </c>
      <c r="BA36" s="258">
        <f>SUM(BA21:BA35)</f>
        <v>0</v>
      </c>
      <c r="BB36" s="258">
        <f>SUM(BB21:BB35)</f>
        <v>0</v>
      </c>
      <c r="BC36" s="258">
        <f>SUM(BC21:BC35)</f>
        <v>0</v>
      </c>
      <c r="BD36" s="258">
        <f>SUM(BD21:BD35)</f>
        <v>0</v>
      </c>
      <c r="BE36" s="258">
        <f>SUM(BE21:BE35)</f>
        <v>0</v>
      </c>
    </row>
    <row r="37" spans="1:57" ht="15" customHeight="1">
      <c r="B37" s="82"/>
      <c r="C37" s="69"/>
      <c r="D37" s="69"/>
      <c r="E37" s="69"/>
      <c r="F37" s="69"/>
      <c r="G37" s="69"/>
      <c r="H37" s="83"/>
      <c r="I37" s="83"/>
      <c r="J37" s="83"/>
      <c r="K37" s="83"/>
      <c r="L37" s="83"/>
      <c r="M37" s="83"/>
      <c r="N37" s="83"/>
      <c r="O37" s="83"/>
      <c r="P37" s="83"/>
      <c r="Q37" s="83"/>
      <c r="R37" s="83"/>
      <c r="S37" s="83"/>
      <c r="T37" s="83"/>
      <c r="U37" s="83"/>
      <c r="V37" s="83"/>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row>
    <row r="38" spans="1:57" ht="15" customHeight="1">
      <c r="B38" s="82"/>
      <c r="H38" s="84"/>
      <c r="I38" s="84"/>
      <c r="J38" s="84"/>
      <c r="K38" s="84"/>
      <c r="L38" s="84"/>
      <c r="M38" s="84"/>
      <c r="N38" s="84"/>
      <c r="O38" s="84"/>
      <c r="P38" s="84"/>
      <c r="Q38" s="84"/>
      <c r="R38" s="84"/>
      <c r="S38" s="84"/>
      <c r="T38" s="84"/>
      <c r="U38" s="84"/>
      <c r="V38" s="84"/>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row>
    <row r="39" spans="1:57" ht="18">
      <c r="A39" s="35" t="s">
        <v>440</v>
      </c>
      <c r="B39" s="69"/>
      <c r="C39" s="69"/>
    </row>
    <row r="40" spans="1:57" ht="18">
      <c r="A40" s="68" t="s">
        <v>443</v>
      </c>
      <c r="B40" s="69"/>
      <c r="C40" s="69"/>
    </row>
    <row r="41" spans="1:57" ht="15" customHeight="1">
      <c r="A41" s="86"/>
    </row>
    <row r="42" spans="1:57" s="253" customFormat="1" ht="15" customHeight="1">
      <c r="A42" s="395"/>
      <c r="B42" s="401"/>
      <c r="C42" s="397" t="s">
        <v>111</v>
      </c>
      <c r="D42" s="398"/>
      <c r="E42" s="398"/>
      <c r="F42" s="398"/>
      <c r="G42" s="399"/>
      <c r="H42" s="397" t="s">
        <v>112</v>
      </c>
      <c r="I42" s="398"/>
      <c r="J42" s="398"/>
      <c r="K42" s="398"/>
      <c r="L42" s="399"/>
      <c r="M42" s="397" t="s">
        <v>113</v>
      </c>
      <c r="N42" s="398"/>
      <c r="O42" s="398"/>
      <c r="P42" s="398"/>
      <c r="Q42" s="399"/>
      <c r="R42" s="397" t="s">
        <v>114</v>
      </c>
      <c r="S42" s="398"/>
      <c r="T42" s="398"/>
      <c r="U42" s="398"/>
      <c r="V42" s="399"/>
      <c r="W42" s="397" t="s">
        <v>115</v>
      </c>
      <c r="X42" s="398"/>
      <c r="Y42" s="398"/>
      <c r="Z42" s="398"/>
      <c r="AA42" s="399"/>
      <c r="AB42" s="397" t="s">
        <v>116</v>
      </c>
      <c r="AC42" s="398"/>
      <c r="AD42" s="398"/>
      <c r="AE42" s="398"/>
      <c r="AF42" s="399"/>
      <c r="AG42" s="397" t="s">
        <v>117</v>
      </c>
      <c r="AH42" s="398"/>
      <c r="AI42" s="398"/>
      <c r="AJ42" s="398"/>
      <c r="AK42" s="399"/>
      <c r="AL42" s="400"/>
      <c r="AM42" s="401"/>
      <c r="AN42" s="401"/>
      <c r="AO42" s="401"/>
      <c r="AP42" s="396"/>
      <c r="AQ42" s="400"/>
      <c r="AR42" s="401"/>
      <c r="AS42" s="401"/>
      <c r="AT42" s="401"/>
      <c r="AU42" s="396"/>
      <c r="AV42" s="400"/>
      <c r="AW42" s="401"/>
      <c r="AX42" s="401"/>
      <c r="AY42" s="401"/>
      <c r="AZ42" s="396"/>
      <c r="BA42" s="400"/>
      <c r="BB42" s="401"/>
      <c r="BC42" s="401"/>
      <c r="BD42" s="401"/>
      <c r="BE42" s="396"/>
    </row>
    <row r="43" spans="1:57" s="253" customFormat="1" ht="15" customHeight="1">
      <c r="A43" s="402"/>
      <c r="B43" s="403"/>
      <c r="C43" s="404" t="s">
        <v>118</v>
      </c>
      <c r="D43" s="405"/>
      <c r="E43" s="405"/>
      <c r="F43" s="405"/>
      <c r="G43" s="406"/>
      <c r="H43" s="404" t="s">
        <v>118</v>
      </c>
      <c r="I43" s="405"/>
      <c r="J43" s="405"/>
      <c r="K43" s="405"/>
      <c r="L43" s="406"/>
      <c r="M43" s="404" t="s">
        <v>118</v>
      </c>
      <c r="N43" s="405"/>
      <c r="O43" s="405"/>
      <c r="P43" s="405"/>
      <c r="Q43" s="406"/>
      <c r="R43" s="404" t="s">
        <v>118</v>
      </c>
      <c r="S43" s="405"/>
      <c r="T43" s="405"/>
      <c r="U43" s="405"/>
      <c r="V43" s="406"/>
      <c r="W43" s="404" t="s">
        <v>118</v>
      </c>
      <c r="X43" s="405"/>
      <c r="Y43" s="405"/>
      <c r="Z43" s="405"/>
      <c r="AA43" s="406"/>
      <c r="AB43" s="404" t="s">
        <v>118</v>
      </c>
      <c r="AC43" s="405"/>
      <c r="AD43" s="405"/>
      <c r="AE43" s="405"/>
      <c r="AF43" s="406"/>
      <c r="AG43" s="404" t="s">
        <v>118</v>
      </c>
      <c r="AH43" s="405"/>
      <c r="AI43" s="405"/>
      <c r="AJ43" s="405"/>
      <c r="AK43" s="406"/>
      <c r="AL43" s="404" t="s">
        <v>119</v>
      </c>
      <c r="AM43" s="405"/>
      <c r="AN43" s="405"/>
      <c r="AO43" s="405"/>
      <c r="AP43" s="406"/>
      <c r="AQ43" s="404" t="s">
        <v>120</v>
      </c>
      <c r="AR43" s="405"/>
      <c r="AS43" s="405"/>
      <c r="AT43" s="405"/>
      <c r="AU43" s="406"/>
      <c r="AV43" s="404" t="s">
        <v>121</v>
      </c>
      <c r="AW43" s="405"/>
      <c r="AX43" s="405"/>
      <c r="AY43" s="405"/>
      <c r="AZ43" s="406"/>
      <c r="BA43" s="407"/>
      <c r="BB43" s="403"/>
      <c r="BC43" s="403"/>
      <c r="BD43" s="403"/>
      <c r="BE43" s="408"/>
    </row>
    <row r="44" spans="1:57" s="253" customFormat="1" ht="15" customHeight="1">
      <c r="A44" s="409" t="s">
        <v>122</v>
      </c>
      <c r="B44" s="403"/>
      <c r="C44" s="410" t="s">
        <v>123</v>
      </c>
      <c r="D44" s="411"/>
      <c r="E44" s="411"/>
      <c r="F44" s="411"/>
      <c r="G44" s="412"/>
      <c r="H44" s="410" t="s">
        <v>124</v>
      </c>
      <c r="I44" s="411"/>
      <c r="J44" s="411"/>
      <c r="K44" s="411"/>
      <c r="L44" s="412"/>
      <c r="M44" s="410" t="s">
        <v>125</v>
      </c>
      <c r="N44" s="411"/>
      <c r="O44" s="411"/>
      <c r="P44" s="411"/>
      <c r="Q44" s="412"/>
      <c r="R44" s="410" t="s">
        <v>126</v>
      </c>
      <c r="S44" s="411"/>
      <c r="T44" s="411"/>
      <c r="U44" s="411"/>
      <c r="V44" s="412"/>
      <c r="W44" s="410" t="s">
        <v>127</v>
      </c>
      <c r="X44" s="411"/>
      <c r="Y44" s="411"/>
      <c r="Z44" s="411"/>
      <c r="AA44" s="412"/>
      <c r="AB44" s="410" t="s">
        <v>128</v>
      </c>
      <c r="AC44" s="411"/>
      <c r="AD44" s="411"/>
      <c r="AE44" s="411"/>
      <c r="AF44" s="412"/>
      <c r="AG44" s="410" t="s">
        <v>129</v>
      </c>
      <c r="AH44" s="411"/>
      <c r="AI44" s="411"/>
      <c r="AJ44" s="411"/>
      <c r="AK44" s="412"/>
      <c r="AL44" s="410" t="s">
        <v>130</v>
      </c>
      <c r="AM44" s="411"/>
      <c r="AN44" s="411"/>
      <c r="AO44" s="411"/>
      <c r="AP44" s="412"/>
      <c r="AQ44" s="410" t="s">
        <v>131</v>
      </c>
      <c r="AR44" s="411"/>
      <c r="AS44" s="411"/>
      <c r="AT44" s="411"/>
      <c r="AU44" s="412"/>
      <c r="AV44" s="410" t="s">
        <v>132</v>
      </c>
      <c r="AW44" s="411"/>
      <c r="AX44" s="411"/>
      <c r="AY44" s="411"/>
      <c r="AZ44" s="412"/>
      <c r="BA44" s="410" t="s">
        <v>133</v>
      </c>
      <c r="BB44" s="411"/>
      <c r="BC44" s="411"/>
      <c r="BD44" s="411"/>
      <c r="BE44" s="412"/>
    </row>
    <row r="45" spans="1:57" ht="15" customHeight="1">
      <c r="A45" s="71" t="s">
        <v>134</v>
      </c>
      <c r="B45" s="661"/>
      <c r="C45" s="71" t="s">
        <v>135</v>
      </c>
      <c r="D45" s="71" t="s">
        <v>136</v>
      </c>
      <c r="E45" s="71" t="s">
        <v>137</v>
      </c>
      <c r="F45" s="71" t="s">
        <v>138</v>
      </c>
      <c r="G45" s="71" t="s">
        <v>139</v>
      </c>
      <c r="H45" s="71" t="s">
        <v>135</v>
      </c>
      <c r="I45" s="71" t="s">
        <v>136</v>
      </c>
      <c r="J45" s="71" t="s">
        <v>137</v>
      </c>
      <c r="K45" s="71" t="s">
        <v>138</v>
      </c>
      <c r="L45" s="71" t="s">
        <v>139</v>
      </c>
      <c r="M45" s="71" t="s">
        <v>135</v>
      </c>
      <c r="N45" s="71" t="s">
        <v>136</v>
      </c>
      <c r="O45" s="71" t="s">
        <v>137</v>
      </c>
      <c r="P45" s="71" t="s">
        <v>138</v>
      </c>
      <c r="Q45" s="71" t="s">
        <v>139</v>
      </c>
      <c r="R45" s="71" t="s">
        <v>135</v>
      </c>
      <c r="S45" s="71" t="s">
        <v>136</v>
      </c>
      <c r="T45" s="71" t="s">
        <v>137</v>
      </c>
      <c r="U45" s="71" t="s">
        <v>138</v>
      </c>
      <c r="V45" s="71" t="s">
        <v>139</v>
      </c>
      <c r="W45" s="71" t="s">
        <v>135</v>
      </c>
      <c r="X45" s="71" t="s">
        <v>136</v>
      </c>
      <c r="Y45" s="71" t="s">
        <v>137</v>
      </c>
      <c r="Z45" s="71" t="s">
        <v>138</v>
      </c>
      <c r="AA45" s="71" t="s">
        <v>139</v>
      </c>
      <c r="AB45" s="71" t="s">
        <v>135</v>
      </c>
      <c r="AC45" s="71" t="s">
        <v>136</v>
      </c>
      <c r="AD45" s="71" t="s">
        <v>137</v>
      </c>
      <c r="AE45" s="71" t="s">
        <v>138</v>
      </c>
      <c r="AF45" s="71" t="s">
        <v>139</v>
      </c>
      <c r="AG45" s="71" t="s">
        <v>135</v>
      </c>
      <c r="AH45" s="71" t="s">
        <v>136</v>
      </c>
      <c r="AI45" s="71" t="s">
        <v>137</v>
      </c>
      <c r="AJ45" s="71" t="s">
        <v>138</v>
      </c>
      <c r="AK45" s="71" t="s">
        <v>139</v>
      </c>
      <c r="AL45" s="71" t="s">
        <v>135</v>
      </c>
      <c r="AM45" s="71" t="s">
        <v>136</v>
      </c>
      <c r="AN45" s="71" t="s">
        <v>137</v>
      </c>
      <c r="AO45" s="71" t="s">
        <v>138</v>
      </c>
      <c r="AP45" s="71" t="s">
        <v>139</v>
      </c>
      <c r="AQ45" s="71" t="s">
        <v>135</v>
      </c>
      <c r="AR45" s="71" t="s">
        <v>136</v>
      </c>
      <c r="AS45" s="71" t="s">
        <v>137</v>
      </c>
      <c r="AT45" s="71" t="s">
        <v>138</v>
      </c>
      <c r="AU45" s="71" t="s">
        <v>139</v>
      </c>
      <c r="AV45" s="71" t="s">
        <v>135</v>
      </c>
      <c r="AW45" s="71" t="s">
        <v>136</v>
      </c>
      <c r="AX45" s="71" t="s">
        <v>137</v>
      </c>
      <c r="AY45" s="71" t="s">
        <v>138</v>
      </c>
      <c r="AZ45" s="71" t="s">
        <v>139</v>
      </c>
      <c r="BA45" s="71" t="s">
        <v>135</v>
      </c>
      <c r="BB45" s="71" t="s">
        <v>136</v>
      </c>
      <c r="BC45" s="71" t="s">
        <v>137</v>
      </c>
      <c r="BD45" s="71" t="s">
        <v>138</v>
      </c>
      <c r="BE45" s="71" t="s">
        <v>139</v>
      </c>
    </row>
    <row r="46" spans="1:57" ht="15" customHeight="1">
      <c r="A46" s="73">
        <v>1</v>
      </c>
      <c r="B46" s="662" t="s">
        <v>140</v>
      </c>
      <c r="C46" s="656">
        <f t="shared" ref="C46:AH46" si="19">C18</f>
        <v>0</v>
      </c>
      <c r="D46" s="656">
        <f t="shared" si="19"/>
        <v>0</v>
      </c>
      <c r="E46" s="656">
        <f t="shared" si="19"/>
        <v>0</v>
      </c>
      <c r="F46" s="656">
        <f t="shared" si="19"/>
        <v>0</v>
      </c>
      <c r="G46" s="256">
        <f t="shared" si="19"/>
        <v>0</v>
      </c>
      <c r="H46" s="656">
        <f t="shared" si="19"/>
        <v>0</v>
      </c>
      <c r="I46" s="656">
        <f t="shared" si="19"/>
        <v>0</v>
      </c>
      <c r="J46" s="656">
        <f t="shared" si="19"/>
        <v>0</v>
      </c>
      <c r="K46" s="656">
        <f t="shared" si="19"/>
        <v>0</v>
      </c>
      <c r="L46" s="256">
        <f t="shared" si="19"/>
        <v>0</v>
      </c>
      <c r="M46" s="656">
        <f t="shared" si="19"/>
        <v>0</v>
      </c>
      <c r="N46" s="656">
        <f t="shared" si="19"/>
        <v>0</v>
      </c>
      <c r="O46" s="656">
        <f t="shared" si="19"/>
        <v>0</v>
      </c>
      <c r="P46" s="656">
        <f t="shared" si="19"/>
        <v>0</v>
      </c>
      <c r="Q46" s="256">
        <f t="shared" si="19"/>
        <v>0</v>
      </c>
      <c r="R46" s="656">
        <f t="shared" si="19"/>
        <v>0</v>
      </c>
      <c r="S46" s="656">
        <f t="shared" si="19"/>
        <v>0</v>
      </c>
      <c r="T46" s="656">
        <f t="shared" si="19"/>
        <v>0</v>
      </c>
      <c r="U46" s="656">
        <f t="shared" si="19"/>
        <v>0</v>
      </c>
      <c r="V46" s="256">
        <f t="shared" si="19"/>
        <v>0</v>
      </c>
      <c r="W46" s="656">
        <f t="shared" si="19"/>
        <v>0</v>
      </c>
      <c r="X46" s="656">
        <f t="shared" si="19"/>
        <v>0</v>
      </c>
      <c r="Y46" s="656">
        <f t="shared" si="19"/>
        <v>0</v>
      </c>
      <c r="Z46" s="656">
        <f t="shared" si="19"/>
        <v>0</v>
      </c>
      <c r="AA46" s="256">
        <f t="shared" si="19"/>
        <v>0</v>
      </c>
      <c r="AB46" s="656">
        <f t="shared" si="19"/>
        <v>0</v>
      </c>
      <c r="AC46" s="656">
        <f t="shared" si="19"/>
        <v>0</v>
      </c>
      <c r="AD46" s="656">
        <f t="shared" si="19"/>
        <v>0</v>
      </c>
      <c r="AE46" s="656">
        <f t="shared" si="19"/>
        <v>0</v>
      </c>
      <c r="AF46" s="256">
        <f t="shared" si="19"/>
        <v>0</v>
      </c>
      <c r="AG46" s="656">
        <f t="shared" si="19"/>
        <v>0</v>
      </c>
      <c r="AH46" s="656">
        <f t="shared" si="19"/>
        <v>0</v>
      </c>
      <c r="AI46" s="656">
        <f t="shared" ref="AI46:BE46" si="20">AI18</f>
        <v>0</v>
      </c>
      <c r="AJ46" s="656">
        <f t="shared" si="20"/>
        <v>0</v>
      </c>
      <c r="AK46" s="256">
        <f t="shared" si="20"/>
        <v>0</v>
      </c>
      <c r="AL46" s="656">
        <f t="shared" si="20"/>
        <v>0</v>
      </c>
      <c r="AM46" s="656">
        <f t="shared" si="20"/>
        <v>0</v>
      </c>
      <c r="AN46" s="656">
        <f t="shared" si="20"/>
        <v>0</v>
      </c>
      <c r="AO46" s="656">
        <f t="shared" si="20"/>
        <v>0</v>
      </c>
      <c r="AP46" s="256">
        <f t="shared" si="20"/>
        <v>0</v>
      </c>
      <c r="AQ46" s="656">
        <f t="shared" si="20"/>
        <v>0</v>
      </c>
      <c r="AR46" s="656">
        <f t="shared" si="20"/>
        <v>0</v>
      </c>
      <c r="AS46" s="656">
        <f t="shared" si="20"/>
        <v>0</v>
      </c>
      <c r="AT46" s="656">
        <f t="shared" si="20"/>
        <v>0</v>
      </c>
      <c r="AU46" s="256">
        <f t="shared" si="20"/>
        <v>0</v>
      </c>
      <c r="AV46" s="656">
        <f t="shared" si="20"/>
        <v>0</v>
      </c>
      <c r="AW46" s="656">
        <f t="shared" si="20"/>
        <v>0</v>
      </c>
      <c r="AX46" s="656">
        <f t="shared" si="20"/>
        <v>0</v>
      </c>
      <c r="AY46" s="656">
        <f t="shared" si="20"/>
        <v>0</v>
      </c>
      <c r="AZ46" s="256">
        <f t="shared" si="20"/>
        <v>0</v>
      </c>
      <c r="BA46" s="656">
        <f t="shared" si="20"/>
        <v>0</v>
      </c>
      <c r="BB46" s="656">
        <f t="shared" si="20"/>
        <v>0</v>
      </c>
      <c r="BC46" s="656">
        <f t="shared" si="20"/>
        <v>0</v>
      </c>
      <c r="BD46" s="656">
        <f t="shared" si="20"/>
        <v>0</v>
      </c>
      <c r="BE46" s="256">
        <f t="shared" si="20"/>
        <v>0</v>
      </c>
    </row>
    <row r="47" spans="1:57" ht="15" customHeight="1">
      <c r="A47" s="87"/>
      <c r="B47" s="75" t="s">
        <v>151</v>
      </c>
      <c r="C47" s="665"/>
      <c r="D47" s="76"/>
      <c r="E47" s="76"/>
      <c r="F47" s="76"/>
      <c r="G47" s="77"/>
      <c r="H47" s="665"/>
      <c r="I47" s="76"/>
      <c r="J47" s="76"/>
      <c r="K47" s="76"/>
      <c r="L47" s="77"/>
      <c r="M47" s="665"/>
      <c r="N47" s="76"/>
      <c r="O47" s="76"/>
      <c r="P47" s="76"/>
      <c r="Q47" s="77"/>
      <c r="R47" s="665"/>
      <c r="S47" s="76"/>
      <c r="T47" s="76"/>
      <c r="U47" s="76"/>
      <c r="V47" s="77"/>
      <c r="W47" s="665"/>
      <c r="X47" s="76"/>
      <c r="Y47" s="76"/>
      <c r="Z47" s="76"/>
      <c r="AA47" s="77"/>
      <c r="AB47" s="665"/>
      <c r="AC47" s="76"/>
      <c r="AD47" s="76"/>
      <c r="AE47" s="76"/>
      <c r="AF47" s="77"/>
      <c r="AG47" s="665"/>
      <c r="AH47" s="76"/>
      <c r="AI47" s="76"/>
      <c r="AJ47" s="76"/>
      <c r="AK47" s="77"/>
      <c r="AL47" s="665"/>
      <c r="AM47" s="76"/>
      <c r="AN47" s="76"/>
      <c r="AO47" s="76"/>
      <c r="AP47" s="77"/>
      <c r="AQ47" s="665"/>
      <c r="AR47" s="76"/>
      <c r="AS47" s="76"/>
      <c r="AT47" s="76"/>
      <c r="AU47" s="77"/>
      <c r="AV47" s="665"/>
      <c r="AW47" s="76"/>
      <c r="AX47" s="76"/>
      <c r="AY47" s="76"/>
      <c r="AZ47" s="77"/>
      <c r="BA47" s="665"/>
      <c r="BB47" s="76"/>
      <c r="BC47" s="76"/>
      <c r="BD47" s="76"/>
      <c r="BE47" s="77"/>
    </row>
    <row r="48" spans="1:57" ht="15" customHeight="1">
      <c r="A48" s="88"/>
      <c r="B48" s="197" t="s">
        <v>444</v>
      </c>
      <c r="C48" s="666"/>
      <c r="D48" s="79"/>
      <c r="E48" s="79"/>
      <c r="F48" s="79"/>
      <c r="G48" s="80"/>
      <c r="H48" s="666"/>
      <c r="I48" s="79"/>
      <c r="J48" s="79"/>
      <c r="K48" s="79"/>
      <c r="L48" s="80"/>
      <c r="M48" s="666"/>
      <c r="N48" s="79"/>
      <c r="O48" s="79"/>
      <c r="P48" s="79"/>
      <c r="Q48" s="80"/>
      <c r="R48" s="666"/>
      <c r="S48" s="79"/>
      <c r="T48" s="79"/>
      <c r="U48" s="79"/>
      <c r="V48" s="80"/>
      <c r="W48" s="666"/>
      <c r="X48" s="79"/>
      <c r="Y48" s="79"/>
      <c r="Z48" s="79"/>
      <c r="AA48" s="80"/>
      <c r="AB48" s="666"/>
      <c r="AC48" s="79"/>
      <c r="AD48" s="79"/>
      <c r="AE48" s="79"/>
      <c r="AF48" s="80"/>
      <c r="AG48" s="666"/>
      <c r="AH48" s="79"/>
      <c r="AI48" s="79"/>
      <c r="AJ48" s="79"/>
      <c r="AK48" s="80"/>
      <c r="AL48" s="666"/>
      <c r="AM48" s="79"/>
      <c r="AN48" s="79"/>
      <c r="AO48" s="79"/>
      <c r="AP48" s="80"/>
      <c r="AQ48" s="666"/>
      <c r="AR48" s="79"/>
      <c r="AS48" s="79"/>
      <c r="AT48" s="79"/>
      <c r="AU48" s="80"/>
      <c r="AV48" s="666"/>
      <c r="AW48" s="79"/>
      <c r="AX48" s="79"/>
      <c r="AY48" s="79"/>
      <c r="AZ48" s="80"/>
      <c r="BA48" s="666"/>
      <c r="BB48" s="79"/>
      <c r="BC48" s="79"/>
      <c r="BD48" s="79"/>
      <c r="BE48" s="80"/>
    </row>
    <row r="49" spans="1:57" ht="15" customHeight="1">
      <c r="A49" s="73">
        <v>2</v>
      </c>
      <c r="B49" s="664" t="str">
        <f t="shared" ref="B49:B63" si="21">IF(B21="","",B21)</f>
        <v/>
      </c>
      <c r="C49" s="653">
        <f t="shared" ref="C49:AH49" si="22">IF(C$46&lt;&gt;0,C21/C$46,0)</f>
        <v>0</v>
      </c>
      <c r="D49" s="653">
        <f t="shared" si="22"/>
        <v>0</v>
      </c>
      <c r="E49" s="653">
        <f t="shared" si="22"/>
        <v>0</v>
      </c>
      <c r="F49" s="653">
        <f t="shared" si="22"/>
        <v>0</v>
      </c>
      <c r="G49" s="257">
        <f t="shared" si="22"/>
        <v>0</v>
      </c>
      <c r="H49" s="653">
        <f t="shared" si="22"/>
        <v>0</v>
      </c>
      <c r="I49" s="653">
        <f t="shared" si="22"/>
        <v>0</v>
      </c>
      <c r="J49" s="653">
        <f t="shared" si="22"/>
        <v>0</v>
      </c>
      <c r="K49" s="653">
        <f t="shared" si="22"/>
        <v>0</v>
      </c>
      <c r="L49" s="257">
        <f t="shared" si="22"/>
        <v>0</v>
      </c>
      <c r="M49" s="653">
        <f t="shared" si="22"/>
        <v>0</v>
      </c>
      <c r="N49" s="653">
        <f t="shared" si="22"/>
        <v>0</v>
      </c>
      <c r="O49" s="653">
        <f t="shared" si="22"/>
        <v>0</v>
      </c>
      <c r="P49" s="653">
        <f t="shared" si="22"/>
        <v>0</v>
      </c>
      <c r="Q49" s="257">
        <f t="shared" si="22"/>
        <v>0</v>
      </c>
      <c r="R49" s="653">
        <f t="shared" si="22"/>
        <v>0</v>
      </c>
      <c r="S49" s="653">
        <f t="shared" si="22"/>
        <v>0</v>
      </c>
      <c r="T49" s="653">
        <f t="shared" si="22"/>
        <v>0</v>
      </c>
      <c r="U49" s="653">
        <f t="shared" si="22"/>
        <v>0</v>
      </c>
      <c r="V49" s="257">
        <f t="shared" si="22"/>
        <v>0</v>
      </c>
      <c r="W49" s="653">
        <f t="shared" si="22"/>
        <v>0</v>
      </c>
      <c r="X49" s="653">
        <f t="shared" si="22"/>
        <v>0</v>
      </c>
      <c r="Y49" s="653">
        <f t="shared" si="22"/>
        <v>0</v>
      </c>
      <c r="Z49" s="653">
        <f t="shared" si="22"/>
        <v>0</v>
      </c>
      <c r="AA49" s="257">
        <f t="shared" si="22"/>
        <v>0</v>
      </c>
      <c r="AB49" s="653">
        <f t="shared" si="22"/>
        <v>0</v>
      </c>
      <c r="AC49" s="653">
        <f t="shared" si="22"/>
        <v>0</v>
      </c>
      <c r="AD49" s="653">
        <f t="shared" si="22"/>
        <v>0</v>
      </c>
      <c r="AE49" s="653">
        <f t="shared" si="22"/>
        <v>0</v>
      </c>
      <c r="AF49" s="257">
        <f t="shared" si="22"/>
        <v>0</v>
      </c>
      <c r="AG49" s="653">
        <f t="shared" si="22"/>
        <v>0</v>
      </c>
      <c r="AH49" s="653">
        <f t="shared" si="22"/>
        <v>0</v>
      </c>
      <c r="AI49" s="653">
        <f t="shared" ref="AI49:BE49" si="23">IF(AI$46&lt;&gt;0,AI21/AI$46,0)</f>
        <v>0</v>
      </c>
      <c r="AJ49" s="653">
        <f t="shared" si="23"/>
        <v>0</v>
      </c>
      <c r="AK49" s="257">
        <f t="shared" si="23"/>
        <v>0</v>
      </c>
      <c r="AL49" s="653">
        <f t="shared" si="23"/>
        <v>0</v>
      </c>
      <c r="AM49" s="653">
        <f t="shared" si="23"/>
        <v>0</v>
      </c>
      <c r="AN49" s="653">
        <f t="shared" si="23"/>
        <v>0</v>
      </c>
      <c r="AO49" s="653">
        <f t="shared" si="23"/>
        <v>0</v>
      </c>
      <c r="AP49" s="257">
        <f t="shared" si="23"/>
        <v>0</v>
      </c>
      <c r="AQ49" s="653">
        <f t="shared" si="23"/>
        <v>0</v>
      </c>
      <c r="AR49" s="653">
        <f t="shared" si="23"/>
        <v>0</v>
      </c>
      <c r="AS49" s="653">
        <f t="shared" si="23"/>
        <v>0</v>
      </c>
      <c r="AT49" s="653">
        <f t="shared" si="23"/>
        <v>0</v>
      </c>
      <c r="AU49" s="257">
        <f t="shared" si="23"/>
        <v>0</v>
      </c>
      <c r="AV49" s="653">
        <f t="shared" si="23"/>
        <v>0</v>
      </c>
      <c r="AW49" s="653">
        <f t="shared" si="23"/>
        <v>0</v>
      </c>
      <c r="AX49" s="653">
        <f t="shared" si="23"/>
        <v>0</v>
      </c>
      <c r="AY49" s="653">
        <f t="shared" si="23"/>
        <v>0</v>
      </c>
      <c r="AZ49" s="257">
        <f t="shared" si="23"/>
        <v>0</v>
      </c>
      <c r="BA49" s="653">
        <f t="shared" si="23"/>
        <v>0</v>
      </c>
      <c r="BB49" s="653">
        <f t="shared" si="23"/>
        <v>0</v>
      </c>
      <c r="BC49" s="653">
        <f t="shared" si="23"/>
        <v>0</v>
      </c>
      <c r="BD49" s="653">
        <f t="shared" si="23"/>
        <v>0</v>
      </c>
      <c r="BE49" s="257">
        <f t="shared" si="23"/>
        <v>0</v>
      </c>
    </row>
    <row r="50" spans="1:57" ht="15" customHeight="1">
      <c r="A50" s="73">
        <v>3</v>
      </c>
      <c r="B50" s="664" t="str">
        <f t="shared" si="21"/>
        <v/>
      </c>
      <c r="C50" s="653">
        <f t="shared" ref="C50:AH50" si="24">IF(C$46&lt;&gt;0,C22/C$46,0)</f>
        <v>0</v>
      </c>
      <c r="D50" s="653">
        <f t="shared" si="24"/>
        <v>0</v>
      </c>
      <c r="E50" s="653">
        <f t="shared" si="24"/>
        <v>0</v>
      </c>
      <c r="F50" s="653">
        <f t="shared" si="24"/>
        <v>0</v>
      </c>
      <c r="G50" s="257">
        <f t="shared" si="24"/>
        <v>0</v>
      </c>
      <c r="H50" s="653">
        <f t="shared" si="24"/>
        <v>0</v>
      </c>
      <c r="I50" s="653">
        <f t="shared" si="24"/>
        <v>0</v>
      </c>
      <c r="J50" s="653">
        <f t="shared" si="24"/>
        <v>0</v>
      </c>
      <c r="K50" s="653">
        <f t="shared" si="24"/>
        <v>0</v>
      </c>
      <c r="L50" s="257">
        <f t="shared" si="24"/>
        <v>0</v>
      </c>
      <c r="M50" s="653">
        <f t="shared" si="24"/>
        <v>0</v>
      </c>
      <c r="N50" s="653">
        <f t="shared" si="24"/>
        <v>0</v>
      </c>
      <c r="O50" s="653">
        <f t="shared" si="24"/>
        <v>0</v>
      </c>
      <c r="P50" s="653">
        <f t="shared" si="24"/>
        <v>0</v>
      </c>
      <c r="Q50" s="257">
        <f t="shared" si="24"/>
        <v>0</v>
      </c>
      <c r="R50" s="653">
        <f t="shared" si="24"/>
        <v>0</v>
      </c>
      <c r="S50" s="653">
        <f t="shared" si="24"/>
        <v>0</v>
      </c>
      <c r="T50" s="653">
        <f t="shared" si="24"/>
        <v>0</v>
      </c>
      <c r="U50" s="653">
        <f t="shared" si="24"/>
        <v>0</v>
      </c>
      <c r="V50" s="257">
        <f t="shared" si="24"/>
        <v>0</v>
      </c>
      <c r="W50" s="653">
        <f t="shared" si="24"/>
        <v>0</v>
      </c>
      <c r="X50" s="653">
        <f t="shared" si="24"/>
        <v>0</v>
      </c>
      <c r="Y50" s="653">
        <f t="shared" si="24"/>
        <v>0</v>
      </c>
      <c r="Z50" s="653">
        <f t="shared" si="24"/>
        <v>0</v>
      </c>
      <c r="AA50" s="257">
        <f t="shared" si="24"/>
        <v>0</v>
      </c>
      <c r="AB50" s="653">
        <f t="shared" si="24"/>
        <v>0</v>
      </c>
      <c r="AC50" s="653">
        <f t="shared" si="24"/>
        <v>0</v>
      </c>
      <c r="AD50" s="653">
        <f t="shared" si="24"/>
        <v>0</v>
      </c>
      <c r="AE50" s="653">
        <f t="shared" si="24"/>
        <v>0</v>
      </c>
      <c r="AF50" s="257">
        <f t="shared" si="24"/>
        <v>0</v>
      </c>
      <c r="AG50" s="653">
        <f t="shared" si="24"/>
        <v>0</v>
      </c>
      <c r="AH50" s="653">
        <f t="shared" si="24"/>
        <v>0</v>
      </c>
      <c r="AI50" s="653">
        <f t="shared" ref="AI50:BE50" si="25">IF(AI$46&lt;&gt;0,AI22/AI$46,0)</f>
        <v>0</v>
      </c>
      <c r="AJ50" s="653">
        <f t="shared" si="25"/>
        <v>0</v>
      </c>
      <c r="AK50" s="257">
        <f t="shared" si="25"/>
        <v>0</v>
      </c>
      <c r="AL50" s="653">
        <f t="shared" si="25"/>
        <v>0</v>
      </c>
      <c r="AM50" s="653">
        <f t="shared" si="25"/>
        <v>0</v>
      </c>
      <c r="AN50" s="653">
        <f t="shared" si="25"/>
        <v>0</v>
      </c>
      <c r="AO50" s="653">
        <f t="shared" si="25"/>
        <v>0</v>
      </c>
      <c r="AP50" s="257">
        <f t="shared" si="25"/>
        <v>0</v>
      </c>
      <c r="AQ50" s="653">
        <f t="shared" si="25"/>
        <v>0</v>
      </c>
      <c r="AR50" s="653">
        <f t="shared" si="25"/>
        <v>0</v>
      </c>
      <c r="AS50" s="653">
        <f t="shared" si="25"/>
        <v>0</v>
      </c>
      <c r="AT50" s="653">
        <f t="shared" si="25"/>
        <v>0</v>
      </c>
      <c r="AU50" s="257">
        <f t="shared" si="25"/>
        <v>0</v>
      </c>
      <c r="AV50" s="653">
        <f t="shared" si="25"/>
        <v>0</v>
      </c>
      <c r="AW50" s="653">
        <f t="shared" si="25"/>
        <v>0</v>
      </c>
      <c r="AX50" s="653">
        <f t="shared" si="25"/>
        <v>0</v>
      </c>
      <c r="AY50" s="653">
        <f t="shared" si="25"/>
        <v>0</v>
      </c>
      <c r="AZ50" s="257">
        <f t="shared" si="25"/>
        <v>0</v>
      </c>
      <c r="BA50" s="653">
        <f t="shared" si="25"/>
        <v>0</v>
      </c>
      <c r="BB50" s="653">
        <f t="shared" si="25"/>
        <v>0</v>
      </c>
      <c r="BC50" s="653">
        <f t="shared" si="25"/>
        <v>0</v>
      </c>
      <c r="BD50" s="653">
        <f t="shared" si="25"/>
        <v>0</v>
      </c>
      <c r="BE50" s="257">
        <f t="shared" si="25"/>
        <v>0</v>
      </c>
    </row>
    <row r="51" spans="1:57" ht="15" customHeight="1">
      <c r="A51" s="73">
        <v>4</v>
      </c>
      <c r="B51" s="664" t="str">
        <f t="shared" si="21"/>
        <v/>
      </c>
      <c r="C51" s="653">
        <f t="shared" ref="C51:AH51" si="26">IF(C$46&lt;&gt;0,C23/C$46,0)</f>
        <v>0</v>
      </c>
      <c r="D51" s="653">
        <f t="shared" si="26"/>
        <v>0</v>
      </c>
      <c r="E51" s="653">
        <f t="shared" si="26"/>
        <v>0</v>
      </c>
      <c r="F51" s="653">
        <f t="shared" si="26"/>
        <v>0</v>
      </c>
      <c r="G51" s="257">
        <f t="shared" si="26"/>
        <v>0</v>
      </c>
      <c r="H51" s="653">
        <f t="shared" si="26"/>
        <v>0</v>
      </c>
      <c r="I51" s="653">
        <f t="shared" si="26"/>
        <v>0</v>
      </c>
      <c r="J51" s="653">
        <f t="shared" si="26"/>
        <v>0</v>
      </c>
      <c r="K51" s="653">
        <f t="shared" si="26"/>
        <v>0</v>
      </c>
      <c r="L51" s="257">
        <f t="shared" si="26"/>
        <v>0</v>
      </c>
      <c r="M51" s="653">
        <f t="shared" si="26"/>
        <v>0</v>
      </c>
      <c r="N51" s="653">
        <f t="shared" si="26"/>
        <v>0</v>
      </c>
      <c r="O51" s="653">
        <f t="shared" si="26"/>
        <v>0</v>
      </c>
      <c r="P51" s="653">
        <f t="shared" si="26"/>
        <v>0</v>
      </c>
      <c r="Q51" s="257">
        <f t="shared" si="26"/>
        <v>0</v>
      </c>
      <c r="R51" s="653">
        <f t="shared" si="26"/>
        <v>0</v>
      </c>
      <c r="S51" s="653">
        <f t="shared" si="26"/>
        <v>0</v>
      </c>
      <c r="T51" s="653">
        <f t="shared" si="26"/>
        <v>0</v>
      </c>
      <c r="U51" s="653">
        <f t="shared" si="26"/>
        <v>0</v>
      </c>
      <c r="V51" s="257">
        <f t="shared" si="26"/>
        <v>0</v>
      </c>
      <c r="W51" s="653">
        <f t="shared" si="26"/>
        <v>0</v>
      </c>
      <c r="X51" s="653">
        <f t="shared" si="26"/>
        <v>0</v>
      </c>
      <c r="Y51" s="653">
        <f t="shared" si="26"/>
        <v>0</v>
      </c>
      <c r="Z51" s="653">
        <f t="shared" si="26"/>
        <v>0</v>
      </c>
      <c r="AA51" s="257">
        <f t="shared" si="26"/>
        <v>0</v>
      </c>
      <c r="AB51" s="653">
        <f t="shared" si="26"/>
        <v>0</v>
      </c>
      <c r="AC51" s="653">
        <f t="shared" si="26"/>
        <v>0</v>
      </c>
      <c r="AD51" s="653">
        <f t="shared" si="26"/>
        <v>0</v>
      </c>
      <c r="AE51" s="653">
        <f t="shared" si="26"/>
        <v>0</v>
      </c>
      <c r="AF51" s="257">
        <f t="shared" si="26"/>
        <v>0</v>
      </c>
      <c r="AG51" s="653">
        <f t="shared" si="26"/>
        <v>0</v>
      </c>
      <c r="AH51" s="653">
        <f t="shared" si="26"/>
        <v>0</v>
      </c>
      <c r="AI51" s="653">
        <f t="shared" ref="AI51:BE51" si="27">IF(AI$46&lt;&gt;0,AI23/AI$46,0)</f>
        <v>0</v>
      </c>
      <c r="AJ51" s="653">
        <f t="shared" si="27"/>
        <v>0</v>
      </c>
      <c r="AK51" s="257">
        <f t="shared" si="27"/>
        <v>0</v>
      </c>
      <c r="AL51" s="653">
        <f t="shared" si="27"/>
        <v>0</v>
      </c>
      <c r="AM51" s="653">
        <f t="shared" si="27"/>
        <v>0</v>
      </c>
      <c r="AN51" s="653">
        <f t="shared" si="27"/>
        <v>0</v>
      </c>
      <c r="AO51" s="653">
        <f t="shared" si="27"/>
        <v>0</v>
      </c>
      <c r="AP51" s="257">
        <f t="shared" si="27"/>
        <v>0</v>
      </c>
      <c r="AQ51" s="653">
        <f t="shared" si="27"/>
        <v>0</v>
      </c>
      <c r="AR51" s="653">
        <f t="shared" si="27"/>
        <v>0</v>
      </c>
      <c r="AS51" s="653">
        <f t="shared" si="27"/>
        <v>0</v>
      </c>
      <c r="AT51" s="653">
        <f t="shared" si="27"/>
        <v>0</v>
      </c>
      <c r="AU51" s="257">
        <f t="shared" si="27"/>
        <v>0</v>
      </c>
      <c r="AV51" s="653">
        <f t="shared" si="27"/>
        <v>0</v>
      </c>
      <c r="AW51" s="653">
        <f t="shared" si="27"/>
        <v>0</v>
      </c>
      <c r="AX51" s="653">
        <f t="shared" si="27"/>
        <v>0</v>
      </c>
      <c r="AY51" s="653">
        <f t="shared" si="27"/>
        <v>0</v>
      </c>
      <c r="AZ51" s="257">
        <f t="shared" si="27"/>
        <v>0</v>
      </c>
      <c r="BA51" s="653">
        <f t="shared" si="27"/>
        <v>0</v>
      </c>
      <c r="BB51" s="653">
        <f t="shared" si="27"/>
        <v>0</v>
      </c>
      <c r="BC51" s="653">
        <f t="shared" si="27"/>
        <v>0</v>
      </c>
      <c r="BD51" s="653">
        <f t="shared" si="27"/>
        <v>0</v>
      </c>
      <c r="BE51" s="257">
        <f t="shared" si="27"/>
        <v>0</v>
      </c>
    </row>
    <row r="52" spans="1:57" ht="15" customHeight="1">
      <c r="A52" s="73">
        <v>5</v>
      </c>
      <c r="B52" s="664" t="str">
        <f t="shared" si="21"/>
        <v/>
      </c>
      <c r="C52" s="653">
        <f t="shared" ref="C52:AH52" si="28">IF(C$46&lt;&gt;0,C24/C$46,0)</f>
        <v>0</v>
      </c>
      <c r="D52" s="653">
        <f t="shared" si="28"/>
        <v>0</v>
      </c>
      <c r="E52" s="653">
        <f t="shared" si="28"/>
        <v>0</v>
      </c>
      <c r="F52" s="653">
        <f t="shared" si="28"/>
        <v>0</v>
      </c>
      <c r="G52" s="257">
        <f t="shared" si="28"/>
        <v>0</v>
      </c>
      <c r="H52" s="653">
        <f t="shared" si="28"/>
        <v>0</v>
      </c>
      <c r="I52" s="653">
        <f t="shared" si="28"/>
        <v>0</v>
      </c>
      <c r="J52" s="653">
        <f t="shared" si="28"/>
        <v>0</v>
      </c>
      <c r="K52" s="653">
        <f t="shared" si="28"/>
        <v>0</v>
      </c>
      <c r="L52" s="257">
        <f t="shared" si="28"/>
        <v>0</v>
      </c>
      <c r="M52" s="653">
        <f t="shared" si="28"/>
        <v>0</v>
      </c>
      <c r="N52" s="653">
        <f t="shared" si="28"/>
        <v>0</v>
      </c>
      <c r="O52" s="653">
        <f t="shared" si="28"/>
        <v>0</v>
      </c>
      <c r="P52" s="653">
        <f t="shared" si="28"/>
        <v>0</v>
      </c>
      <c r="Q52" s="257">
        <f t="shared" si="28"/>
        <v>0</v>
      </c>
      <c r="R52" s="653">
        <f t="shared" si="28"/>
        <v>0</v>
      </c>
      <c r="S52" s="653">
        <f t="shared" si="28"/>
        <v>0</v>
      </c>
      <c r="T52" s="653">
        <f t="shared" si="28"/>
        <v>0</v>
      </c>
      <c r="U52" s="653">
        <f t="shared" si="28"/>
        <v>0</v>
      </c>
      <c r="V52" s="257">
        <f t="shared" si="28"/>
        <v>0</v>
      </c>
      <c r="W52" s="653">
        <f t="shared" si="28"/>
        <v>0</v>
      </c>
      <c r="X52" s="653">
        <f t="shared" si="28"/>
        <v>0</v>
      </c>
      <c r="Y52" s="653">
        <f t="shared" si="28"/>
        <v>0</v>
      </c>
      <c r="Z52" s="653">
        <f t="shared" si="28"/>
        <v>0</v>
      </c>
      <c r="AA52" s="257">
        <f t="shared" si="28"/>
        <v>0</v>
      </c>
      <c r="AB52" s="653">
        <f t="shared" si="28"/>
        <v>0</v>
      </c>
      <c r="AC52" s="653">
        <f t="shared" si="28"/>
        <v>0</v>
      </c>
      <c r="AD52" s="653">
        <f t="shared" si="28"/>
        <v>0</v>
      </c>
      <c r="AE52" s="653">
        <f t="shared" si="28"/>
        <v>0</v>
      </c>
      <c r="AF52" s="257">
        <f t="shared" si="28"/>
        <v>0</v>
      </c>
      <c r="AG52" s="653">
        <f t="shared" si="28"/>
        <v>0</v>
      </c>
      <c r="AH52" s="653">
        <f t="shared" si="28"/>
        <v>0</v>
      </c>
      <c r="AI52" s="653">
        <f t="shared" ref="AI52:BE52" si="29">IF(AI$46&lt;&gt;0,AI24/AI$46,0)</f>
        <v>0</v>
      </c>
      <c r="AJ52" s="653">
        <f t="shared" si="29"/>
        <v>0</v>
      </c>
      <c r="AK52" s="257">
        <f t="shared" si="29"/>
        <v>0</v>
      </c>
      <c r="AL52" s="653">
        <f t="shared" si="29"/>
        <v>0</v>
      </c>
      <c r="AM52" s="653">
        <f t="shared" si="29"/>
        <v>0</v>
      </c>
      <c r="AN52" s="653">
        <f t="shared" si="29"/>
        <v>0</v>
      </c>
      <c r="AO52" s="653">
        <f t="shared" si="29"/>
        <v>0</v>
      </c>
      <c r="AP52" s="257">
        <f t="shared" si="29"/>
        <v>0</v>
      </c>
      <c r="AQ52" s="653">
        <f t="shared" si="29"/>
        <v>0</v>
      </c>
      <c r="AR52" s="653">
        <f t="shared" si="29"/>
        <v>0</v>
      </c>
      <c r="AS52" s="653">
        <f t="shared" si="29"/>
        <v>0</v>
      </c>
      <c r="AT52" s="653">
        <f t="shared" si="29"/>
        <v>0</v>
      </c>
      <c r="AU52" s="257">
        <f t="shared" si="29"/>
        <v>0</v>
      </c>
      <c r="AV52" s="653">
        <f t="shared" si="29"/>
        <v>0</v>
      </c>
      <c r="AW52" s="653">
        <f t="shared" si="29"/>
        <v>0</v>
      </c>
      <c r="AX52" s="653">
        <f t="shared" si="29"/>
        <v>0</v>
      </c>
      <c r="AY52" s="653">
        <f t="shared" si="29"/>
        <v>0</v>
      </c>
      <c r="AZ52" s="257">
        <f t="shared" si="29"/>
        <v>0</v>
      </c>
      <c r="BA52" s="653">
        <f t="shared" si="29"/>
        <v>0</v>
      </c>
      <c r="BB52" s="653">
        <f t="shared" si="29"/>
        <v>0</v>
      </c>
      <c r="BC52" s="653">
        <f t="shared" si="29"/>
        <v>0</v>
      </c>
      <c r="BD52" s="653">
        <f t="shared" si="29"/>
        <v>0</v>
      </c>
      <c r="BE52" s="257">
        <f t="shared" si="29"/>
        <v>0</v>
      </c>
    </row>
    <row r="53" spans="1:57" ht="15" customHeight="1">
      <c r="A53" s="73">
        <v>6</v>
      </c>
      <c r="B53" s="664" t="str">
        <f t="shared" si="21"/>
        <v/>
      </c>
      <c r="C53" s="653">
        <f t="shared" ref="C53:AH53" si="30">IF(C$46&lt;&gt;0,C25/C$46,0)</f>
        <v>0</v>
      </c>
      <c r="D53" s="653">
        <f t="shared" si="30"/>
        <v>0</v>
      </c>
      <c r="E53" s="653">
        <f t="shared" si="30"/>
        <v>0</v>
      </c>
      <c r="F53" s="653">
        <f t="shared" si="30"/>
        <v>0</v>
      </c>
      <c r="G53" s="257">
        <f t="shared" si="30"/>
        <v>0</v>
      </c>
      <c r="H53" s="653">
        <f t="shared" si="30"/>
        <v>0</v>
      </c>
      <c r="I53" s="653">
        <f t="shared" si="30"/>
        <v>0</v>
      </c>
      <c r="J53" s="653">
        <f t="shared" si="30"/>
        <v>0</v>
      </c>
      <c r="K53" s="653">
        <f t="shared" si="30"/>
        <v>0</v>
      </c>
      <c r="L53" s="257">
        <f t="shared" si="30"/>
        <v>0</v>
      </c>
      <c r="M53" s="653">
        <f t="shared" si="30"/>
        <v>0</v>
      </c>
      <c r="N53" s="653">
        <f t="shared" si="30"/>
        <v>0</v>
      </c>
      <c r="O53" s="653">
        <f t="shared" si="30"/>
        <v>0</v>
      </c>
      <c r="P53" s="653">
        <f t="shared" si="30"/>
        <v>0</v>
      </c>
      <c r="Q53" s="257">
        <f t="shared" si="30"/>
        <v>0</v>
      </c>
      <c r="R53" s="653">
        <f t="shared" si="30"/>
        <v>0</v>
      </c>
      <c r="S53" s="653">
        <f t="shared" si="30"/>
        <v>0</v>
      </c>
      <c r="T53" s="653">
        <f t="shared" si="30"/>
        <v>0</v>
      </c>
      <c r="U53" s="653">
        <f t="shared" si="30"/>
        <v>0</v>
      </c>
      <c r="V53" s="257">
        <f t="shared" si="30"/>
        <v>0</v>
      </c>
      <c r="W53" s="653">
        <f t="shared" si="30"/>
        <v>0</v>
      </c>
      <c r="X53" s="653">
        <f t="shared" si="30"/>
        <v>0</v>
      </c>
      <c r="Y53" s="653">
        <f t="shared" si="30"/>
        <v>0</v>
      </c>
      <c r="Z53" s="653">
        <f t="shared" si="30"/>
        <v>0</v>
      </c>
      <c r="AA53" s="257">
        <f t="shared" si="30"/>
        <v>0</v>
      </c>
      <c r="AB53" s="653">
        <f t="shared" si="30"/>
        <v>0</v>
      </c>
      <c r="AC53" s="653">
        <f t="shared" si="30"/>
        <v>0</v>
      </c>
      <c r="AD53" s="653">
        <f t="shared" si="30"/>
        <v>0</v>
      </c>
      <c r="AE53" s="653">
        <f t="shared" si="30"/>
        <v>0</v>
      </c>
      <c r="AF53" s="257">
        <f t="shared" si="30"/>
        <v>0</v>
      </c>
      <c r="AG53" s="653">
        <f t="shared" si="30"/>
        <v>0</v>
      </c>
      <c r="AH53" s="653">
        <f t="shared" si="30"/>
        <v>0</v>
      </c>
      <c r="AI53" s="653">
        <f t="shared" ref="AI53:BE53" si="31">IF(AI$46&lt;&gt;0,AI25/AI$46,0)</f>
        <v>0</v>
      </c>
      <c r="AJ53" s="653">
        <f t="shared" si="31"/>
        <v>0</v>
      </c>
      <c r="AK53" s="257">
        <f t="shared" si="31"/>
        <v>0</v>
      </c>
      <c r="AL53" s="653">
        <f t="shared" si="31"/>
        <v>0</v>
      </c>
      <c r="AM53" s="653">
        <f t="shared" si="31"/>
        <v>0</v>
      </c>
      <c r="AN53" s="653">
        <f t="shared" si="31"/>
        <v>0</v>
      </c>
      <c r="AO53" s="653">
        <f t="shared" si="31"/>
        <v>0</v>
      </c>
      <c r="AP53" s="257">
        <f t="shared" si="31"/>
        <v>0</v>
      </c>
      <c r="AQ53" s="653">
        <f t="shared" si="31"/>
        <v>0</v>
      </c>
      <c r="AR53" s="653">
        <f t="shared" si="31"/>
        <v>0</v>
      </c>
      <c r="AS53" s="653">
        <f t="shared" si="31"/>
        <v>0</v>
      </c>
      <c r="AT53" s="653">
        <f t="shared" si="31"/>
        <v>0</v>
      </c>
      <c r="AU53" s="257">
        <f t="shared" si="31"/>
        <v>0</v>
      </c>
      <c r="AV53" s="653">
        <f t="shared" si="31"/>
        <v>0</v>
      </c>
      <c r="AW53" s="653">
        <f t="shared" si="31"/>
        <v>0</v>
      </c>
      <c r="AX53" s="653">
        <f t="shared" si="31"/>
        <v>0</v>
      </c>
      <c r="AY53" s="653">
        <f t="shared" si="31"/>
        <v>0</v>
      </c>
      <c r="AZ53" s="257">
        <f t="shared" si="31"/>
        <v>0</v>
      </c>
      <c r="BA53" s="653">
        <f t="shared" si="31"/>
        <v>0</v>
      </c>
      <c r="BB53" s="653">
        <f t="shared" si="31"/>
        <v>0</v>
      </c>
      <c r="BC53" s="653">
        <f t="shared" si="31"/>
        <v>0</v>
      </c>
      <c r="BD53" s="653">
        <f t="shared" si="31"/>
        <v>0</v>
      </c>
      <c r="BE53" s="257">
        <f t="shared" si="31"/>
        <v>0</v>
      </c>
    </row>
    <row r="54" spans="1:57" ht="15" customHeight="1">
      <c r="A54" s="73">
        <v>7</v>
      </c>
      <c r="B54" s="664" t="str">
        <f t="shared" si="21"/>
        <v/>
      </c>
      <c r="C54" s="653">
        <f t="shared" ref="C54:AH54" si="32">IF(C$46&lt;&gt;0,C26/C$46,0)</f>
        <v>0</v>
      </c>
      <c r="D54" s="653">
        <f t="shared" si="32"/>
        <v>0</v>
      </c>
      <c r="E54" s="653">
        <f t="shared" si="32"/>
        <v>0</v>
      </c>
      <c r="F54" s="653">
        <f t="shared" si="32"/>
        <v>0</v>
      </c>
      <c r="G54" s="257">
        <f t="shared" si="32"/>
        <v>0</v>
      </c>
      <c r="H54" s="653">
        <f t="shared" si="32"/>
        <v>0</v>
      </c>
      <c r="I54" s="653">
        <f t="shared" si="32"/>
        <v>0</v>
      </c>
      <c r="J54" s="653">
        <f t="shared" si="32"/>
        <v>0</v>
      </c>
      <c r="K54" s="653">
        <f t="shared" si="32"/>
        <v>0</v>
      </c>
      <c r="L54" s="257">
        <f t="shared" si="32"/>
        <v>0</v>
      </c>
      <c r="M54" s="653">
        <f t="shared" si="32"/>
        <v>0</v>
      </c>
      <c r="N54" s="653">
        <f t="shared" si="32"/>
        <v>0</v>
      </c>
      <c r="O54" s="653">
        <f t="shared" si="32"/>
        <v>0</v>
      </c>
      <c r="P54" s="653">
        <f t="shared" si="32"/>
        <v>0</v>
      </c>
      <c r="Q54" s="257">
        <f t="shared" si="32"/>
        <v>0</v>
      </c>
      <c r="R54" s="653">
        <f t="shared" si="32"/>
        <v>0</v>
      </c>
      <c r="S54" s="653">
        <f t="shared" si="32"/>
        <v>0</v>
      </c>
      <c r="T54" s="653">
        <f t="shared" si="32"/>
        <v>0</v>
      </c>
      <c r="U54" s="653">
        <f t="shared" si="32"/>
        <v>0</v>
      </c>
      <c r="V54" s="257">
        <f t="shared" si="32"/>
        <v>0</v>
      </c>
      <c r="W54" s="653">
        <f t="shared" si="32"/>
        <v>0</v>
      </c>
      <c r="X54" s="653">
        <f t="shared" si="32"/>
        <v>0</v>
      </c>
      <c r="Y54" s="653">
        <f t="shared" si="32"/>
        <v>0</v>
      </c>
      <c r="Z54" s="653">
        <f t="shared" si="32"/>
        <v>0</v>
      </c>
      <c r="AA54" s="257">
        <f t="shared" si="32"/>
        <v>0</v>
      </c>
      <c r="AB54" s="653">
        <f t="shared" si="32"/>
        <v>0</v>
      </c>
      <c r="AC54" s="653">
        <f t="shared" si="32"/>
        <v>0</v>
      </c>
      <c r="AD54" s="653">
        <f t="shared" si="32"/>
        <v>0</v>
      </c>
      <c r="AE54" s="653">
        <f t="shared" si="32"/>
        <v>0</v>
      </c>
      <c r="AF54" s="257">
        <f t="shared" si="32"/>
        <v>0</v>
      </c>
      <c r="AG54" s="653">
        <f t="shared" si="32"/>
        <v>0</v>
      </c>
      <c r="AH54" s="653">
        <f t="shared" si="32"/>
        <v>0</v>
      </c>
      <c r="AI54" s="653">
        <f t="shared" ref="AI54:BE54" si="33">IF(AI$46&lt;&gt;0,AI26/AI$46,0)</f>
        <v>0</v>
      </c>
      <c r="AJ54" s="653">
        <f t="shared" si="33"/>
        <v>0</v>
      </c>
      <c r="AK54" s="257">
        <f t="shared" si="33"/>
        <v>0</v>
      </c>
      <c r="AL54" s="653">
        <f t="shared" si="33"/>
        <v>0</v>
      </c>
      <c r="AM54" s="653">
        <f t="shared" si="33"/>
        <v>0</v>
      </c>
      <c r="AN54" s="653">
        <f t="shared" si="33"/>
        <v>0</v>
      </c>
      <c r="AO54" s="653">
        <f t="shared" si="33"/>
        <v>0</v>
      </c>
      <c r="AP54" s="257">
        <f t="shared" si="33"/>
        <v>0</v>
      </c>
      <c r="AQ54" s="653">
        <f t="shared" si="33"/>
        <v>0</v>
      </c>
      <c r="AR54" s="653">
        <f t="shared" si="33"/>
        <v>0</v>
      </c>
      <c r="AS54" s="653">
        <f t="shared" si="33"/>
        <v>0</v>
      </c>
      <c r="AT54" s="653">
        <f t="shared" si="33"/>
        <v>0</v>
      </c>
      <c r="AU54" s="257">
        <f t="shared" si="33"/>
        <v>0</v>
      </c>
      <c r="AV54" s="653">
        <f t="shared" si="33"/>
        <v>0</v>
      </c>
      <c r="AW54" s="653">
        <f t="shared" si="33"/>
        <v>0</v>
      </c>
      <c r="AX54" s="653">
        <f t="shared" si="33"/>
        <v>0</v>
      </c>
      <c r="AY54" s="653">
        <f t="shared" si="33"/>
        <v>0</v>
      </c>
      <c r="AZ54" s="257">
        <f t="shared" si="33"/>
        <v>0</v>
      </c>
      <c r="BA54" s="653">
        <f t="shared" si="33"/>
        <v>0</v>
      </c>
      <c r="BB54" s="653">
        <f t="shared" si="33"/>
        <v>0</v>
      </c>
      <c r="BC54" s="653">
        <f t="shared" si="33"/>
        <v>0</v>
      </c>
      <c r="BD54" s="653">
        <f t="shared" si="33"/>
        <v>0</v>
      </c>
      <c r="BE54" s="257">
        <f t="shared" si="33"/>
        <v>0</v>
      </c>
    </row>
    <row r="55" spans="1:57" ht="15" customHeight="1">
      <c r="A55" s="73">
        <v>8</v>
      </c>
      <c r="B55" s="664" t="str">
        <f t="shared" si="21"/>
        <v/>
      </c>
      <c r="C55" s="653">
        <f t="shared" ref="C55:AH55" si="34">IF(C$46&lt;&gt;0,C27/C$46,0)</f>
        <v>0</v>
      </c>
      <c r="D55" s="653">
        <f t="shared" si="34"/>
        <v>0</v>
      </c>
      <c r="E55" s="653">
        <f t="shared" si="34"/>
        <v>0</v>
      </c>
      <c r="F55" s="653">
        <f t="shared" si="34"/>
        <v>0</v>
      </c>
      <c r="G55" s="257">
        <f t="shared" si="34"/>
        <v>0</v>
      </c>
      <c r="H55" s="653">
        <f t="shared" si="34"/>
        <v>0</v>
      </c>
      <c r="I55" s="653">
        <f t="shared" si="34"/>
        <v>0</v>
      </c>
      <c r="J55" s="653">
        <f t="shared" si="34"/>
        <v>0</v>
      </c>
      <c r="K55" s="653">
        <f t="shared" si="34"/>
        <v>0</v>
      </c>
      <c r="L55" s="257">
        <f t="shared" si="34"/>
        <v>0</v>
      </c>
      <c r="M55" s="653">
        <f t="shared" si="34"/>
        <v>0</v>
      </c>
      <c r="N55" s="653">
        <f t="shared" si="34"/>
        <v>0</v>
      </c>
      <c r="O55" s="653">
        <f t="shared" si="34"/>
        <v>0</v>
      </c>
      <c r="P55" s="653">
        <f t="shared" si="34"/>
        <v>0</v>
      </c>
      <c r="Q55" s="257">
        <f t="shared" si="34"/>
        <v>0</v>
      </c>
      <c r="R55" s="653">
        <f t="shared" si="34"/>
        <v>0</v>
      </c>
      <c r="S55" s="653">
        <f t="shared" si="34"/>
        <v>0</v>
      </c>
      <c r="T55" s="653">
        <f t="shared" si="34"/>
        <v>0</v>
      </c>
      <c r="U55" s="653">
        <f t="shared" si="34"/>
        <v>0</v>
      </c>
      <c r="V55" s="257">
        <f t="shared" si="34"/>
        <v>0</v>
      </c>
      <c r="W55" s="653">
        <f t="shared" si="34"/>
        <v>0</v>
      </c>
      <c r="X55" s="653">
        <f t="shared" si="34"/>
        <v>0</v>
      </c>
      <c r="Y55" s="653">
        <f t="shared" si="34"/>
        <v>0</v>
      </c>
      <c r="Z55" s="653">
        <f t="shared" si="34"/>
        <v>0</v>
      </c>
      <c r="AA55" s="257">
        <f t="shared" si="34"/>
        <v>0</v>
      </c>
      <c r="AB55" s="653">
        <f t="shared" si="34"/>
        <v>0</v>
      </c>
      <c r="AC55" s="653">
        <f t="shared" si="34"/>
        <v>0</v>
      </c>
      <c r="AD55" s="653">
        <f t="shared" si="34"/>
        <v>0</v>
      </c>
      <c r="AE55" s="653">
        <f t="shared" si="34"/>
        <v>0</v>
      </c>
      <c r="AF55" s="257">
        <f t="shared" si="34"/>
        <v>0</v>
      </c>
      <c r="AG55" s="653">
        <f t="shared" si="34"/>
        <v>0</v>
      </c>
      <c r="AH55" s="653">
        <f t="shared" si="34"/>
        <v>0</v>
      </c>
      <c r="AI55" s="653">
        <f t="shared" ref="AI55:BE55" si="35">IF(AI$46&lt;&gt;0,AI27/AI$46,0)</f>
        <v>0</v>
      </c>
      <c r="AJ55" s="653">
        <f t="shared" si="35"/>
        <v>0</v>
      </c>
      <c r="AK55" s="257">
        <f t="shared" si="35"/>
        <v>0</v>
      </c>
      <c r="AL55" s="653">
        <f t="shared" si="35"/>
        <v>0</v>
      </c>
      <c r="AM55" s="653">
        <f t="shared" si="35"/>
        <v>0</v>
      </c>
      <c r="AN55" s="653">
        <f t="shared" si="35"/>
        <v>0</v>
      </c>
      <c r="AO55" s="653">
        <f t="shared" si="35"/>
        <v>0</v>
      </c>
      <c r="AP55" s="257">
        <f t="shared" si="35"/>
        <v>0</v>
      </c>
      <c r="AQ55" s="653">
        <f t="shared" si="35"/>
        <v>0</v>
      </c>
      <c r="AR55" s="653">
        <f t="shared" si="35"/>
        <v>0</v>
      </c>
      <c r="AS55" s="653">
        <f t="shared" si="35"/>
        <v>0</v>
      </c>
      <c r="AT55" s="653">
        <f t="shared" si="35"/>
        <v>0</v>
      </c>
      <c r="AU55" s="257">
        <f t="shared" si="35"/>
        <v>0</v>
      </c>
      <c r="AV55" s="653">
        <f t="shared" si="35"/>
        <v>0</v>
      </c>
      <c r="AW55" s="653">
        <f t="shared" si="35"/>
        <v>0</v>
      </c>
      <c r="AX55" s="653">
        <f t="shared" si="35"/>
        <v>0</v>
      </c>
      <c r="AY55" s="653">
        <f t="shared" si="35"/>
        <v>0</v>
      </c>
      <c r="AZ55" s="257">
        <f t="shared" si="35"/>
        <v>0</v>
      </c>
      <c r="BA55" s="653">
        <f t="shared" si="35"/>
        <v>0</v>
      </c>
      <c r="BB55" s="653">
        <f t="shared" si="35"/>
        <v>0</v>
      </c>
      <c r="BC55" s="653">
        <f t="shared" si="35"/>
        <v>0</v>
      </c>
      <c r="BD55" s="653">
        <f t="shared" si="35"/>
        <v>0</v>
      </c>
      <c r="BE55" s="257">
        <f t="shared" si="35"/>
        <v>0</v>
      </c>
    </row>
    <row r="56" spans="1:57">
      <c r="A56" s="73">
        <v>9</v>
      </c>
      <c r="B56" s="664" t="str">
        <f t="shared" si="21"/>
        <v/>
      </c>
      <c r="C56" s="653">
        <f t="shared" ref="C56:AH56" si="36">IF(C$46&lt;&gt;0,C28/C$46,0)</f>
        <v>0</v>
      </c>
      <c r="D56" s="653">
        <f t="shared" si="36"/>
        <v>0</v>
      </c>
      <c r="E56" s="653">
        <f t="shared" si="36"/>
        <v>0</v>
      </c>
      <c r="F56" s="653">
        <f t="shared" si="36"/>
        <v>0</v>
      </c>
      <c r="G56" s="257">
        <f t="shared" si="36"/>
        <v>0</v>
      </c>
      <c r="H56" s="653">
        <f t="shared" si="36"/>
        <v>0</v>
      </c>
      <c r="I56" s="653">
        <f t="shared" si="36"/>
        <v>0</v>
      </c>
      <c r="J56" s="653">
        <f t="shared" si="36"/>
        <v>0</v>
      </c>
      <c r="K56" s="653">
        <f t="shared" si="36"/>
        <v>0</v>
      </c>
      <c r="L56" s="257">
        <f t="shared" si="36"/>
        <v>0</v>
      </c>
      <c r="M56" s="653">
        <f t="shared" si="36"/>
        <v>0</v>
      </c>
      <c r="N56" s="653">
        <f t="shared" si="36"/>
        <v>0</v>
      </c>
      <c r="O56" s="653">
        <f t="shared" si="36"/>
        <v>0</v>
      </c>
      <c r="P56" s="653">
        <f t="shared" si="36"/>
        <v>0</v>
      </c>
      <c r="Q56" s="257">
        <f t="shared" si="36"/>
        <v>0</v>
      </c>
      <c r="R56" s="653">
        <f t="shared" si="36"/>
        <v>0</v>
      </c>
      <c r="S56" s="653">
        <f t="shared" si="36"/>
        <v>0</v>
      </c>
      <c r="T56" s="653">
        <f t="shared" si="36"/>
        <v>0</v>
      </c>
      <c r="U56" s="653">
        <f t="shared" si="36"/>
        <v>0</v>
      </c>
      <c r="V56" s="257">
        <f t="shared" si="36"/>
        <v>0</v>
      </c>
      <c r="W56" s="653">
        <f t="shared" si="36"/>
        <v>0</v>
      </c>
      <c r="X56" s="653">
        <f t="shared" si="36"/>
        <v>0</v>
      </c>
      <c r="Y56" s="653">
        <f t="shared" si="36"/>
        <v>0</v>
      </c>
      <c r="Z56" s="653">
        <f t="shared" si="36"/>
        <v>0</v>
      </c>
      <c r="AA56" s="257">
        <f t="shared" si="36"/>
        <v>0</v>
      </c>
      <c r="AB56" s="653">
        <f t="shared" si="36"/>
        <v>0</v>
      </c>
      <c r="AC56" s="653">
        <f t="shared" si="36"/>
        <v>0</v>
      </c>
      <c r="AD56" s="653">
        <f t="shared" si="36"/>
        <v>0</v>
      </c>
      <c r="AE56" s="653">
        <f t="shared" si="36"/>
        <v>0</v>
      </c>
      <c r="AF56" s="257">
        <f t="shared" si="36"/>
        <v>0</v>
      </c>
      <c r="AG56" s="653">
        <f t="shared" si="36"/>
        <v>0</v>
      </c>
      <c r="AH56" s="653">
        <f t="shared" si="36"/>
        <v>0</v>
      </c>
      <c r="AI56" s="653">
        <f t="shared" ref="AI56:BE56" si="37">IF(AI$46&lt;&gt;0,AI28/AI$46,0)</f>
        <v>0</v>
      </c>
      <c r="AJ56" s="653">
        <f t="shared" si="37"/>
        <v>0</v>
      </c>
      <c r="AK56" s="257">
        <f t="shared" si="37"/>
        <v>0</v>
      </c>
      <c r="AL56" s="653">
        <f t="shared" si="37"/>
        <v>0</v>
      </c>
      <c r="AM56" s="653">
        <f t="shared" si="37"/>
        <v>0</v>
      </c>
      <c r="AN56" s="653">
        <f t="shared" si="37"/>
        <v>0</v>
      </c>
      <c r="AO56" s="653">
        <f t="shared" si="37"/>
        <v>0</v>
      </c>
      <c r="AP56" s="257">
        <f t="shared" si="37"/>
        <v>0</v>
      </c>
      <c r="AQ56" s="653">
        <f t="shared" si="37"/>
        <v>0</v>
      </c>
      <c r="AR56" s="653">
        <f t="shared" si="37"/>
        <v>0</v>
      </c>
      <c r="AS56" s="653">
        <f t="shared" si="37"/>
        <v>0</v>
      </c>
      <c r="AT56" s="653">
        <f t="shared" si="37"/>
        <v>0</v>
      </c>
      <c r="AU56" s="257">
        <f t="shared" si="37"/>
        <v>0</v>
      </c>
      <c r="AV56" s="653">
        <f t="shared" si="37"/>
        <v>0</v>
      </c>
      <c r="AW56" s="653">
        <f t="shared" si="37"/>
        <v>0</v>
      </c>
      <c r="AX56" s="653">
        <f t="shared" si="37"/>
        <v>0</v>
      </c>
      <c r="AY56" s="653">
        <f t="shared" si="37"/>
        <v>0</v>
      </c>
      <c r="AZ56" s="257">
        <f t="shared" si="37"/>
        <v>0</v>
      </c>
      <c r="BA56" s="653">
        <f t="shared" si="37"/>
        <v>0</v>
      </c>
      <c r="BB56" s="653">
        <f t="shared" si="37"/>
        <v>0</v>
      </c>
      <c r="BC56" s="653">
        <f t="shared" si="37"/>
        <v>0</v>
      </c>
      <c r="BD56" s="653">
        <f t="shared" si="37"/>
        <v>0</v>
      </c>
      <c r="BE56" s="257">
        <f t="shared" si="37"/>
        <v>0</v>
      </c>
    </row>
    <row r="57" spans="1:57" ht="15" customHeight="1">
      <c r="A57" s="73">
        <v>10</v>
      </c>
      <c r="B57" s="664" t="str">
        <f t="shared" si="21"/>
        <v/>
      </c>
      <c r="C57" s="653">
        <f t="shared" ref="C57:AH57" si="38">IF(C$46&lt;&gt;0,C29/C$46,0)</f>
        <v>0</v>
      </c>
      <c r="D57" s="653">
        <f t="shared" si="38"/>
        <v>0</v>
      </c>
      <c r="E57" s="653">
        <f t="shared" si="38"/>
        <v>0</v>
      </c>
      <c r="F57" s="653">
        <f t="shared" si="38"/>
        <v>0</v>
      </c>
      <c r="G57" s="257">
        <f t="shared" si="38"/>
        <v>0</v>
      </c>
      <c r="H57" s="653">
        <f t="shared" si="38"/>
        <v>0</v>
      </c>
      <c r="I57" s="653">
        <f t="shared" si="38"/>
        <v>0</v>
      </c>
      <c r="J57" s="653">
        <f t="shared" si="38"/>
        <v>0</v>
      </c>
      <c r="K57" s="653">
        <f t="shared" si="38"/>
        <v>0</v>
      </c>
      <c r="L57" s="257">
        <f t="shared" si="38"/>
        <v>0</v>
      </c>
      <c r="M57" s="653">
        <f t="shared" si="38"/>
        <v>0</v>
      </c>
      <c r="N57" s="653">
        <f t="shared" si="38"/>
        <v>0</v>
      </c>
      <c r="O57" s="653">
        <f t="shared" si="38"/>
        <v>0</v>
      </c>
      <c r="P57" s="653">
        <f t="shared" si="38"/>
        <v>0</v>
      </c>
      <c r="Q57" s="257">
        <f t="shared" si="38"/>
        <v>0</v>
      </c>
      <c r="R57" s="653">
        <f t="shared" si="38"/>
        <v>0</v>
      </c>
      <c r="S57" s="653">
        <f t="shared" si="38"/>
        <v>0</v>
      </c>
      <c r="T57" s="653">
        <f t="shared" si="38"/>
        <v>0</v>
      </c>
      <c r="U57" s="653">
        <f t="shared" si="38"/>
        <v>0</v>
      </c>
      <c r="V57" s="257">
        <f t="shared" si="38"/>
        <v>0</v>
      </c>
      <c r="W57" s="653">
        <f t="shared" si="38"/>
        <v>0</v>
      </c>
      <c r="X57" s="653">
        <f t="shared" si="38"/>
        <v>0</v>
      </c>
      <c r="Y57" s="653">
        <f t="shared" si="38"/>
        <v>0</v>
      </c>
      <c r="Z57" s="653">
        <f t="shared" si="38"/>
        <v>0</v>
      </c>
      <c r="AA57" s="257">
        <f t="shared" si="38"/>
        <v>0</v>
      </c>
      <c r="AB57" s="653">
        <f t="shared" si="38"/>
        <v>0</v>
      </c>
      <c r="AC57" s="653">
        <f t="shared" si="38"/>
        <v>0</v>
      </c>
      <c r="AD57" s="653">
        <f t="shared" si="38"/>
        <v>0</v>
      </c>
      <c r="AE57" s="653">
        <f t="shared" si="38"/>
        <v>0</v>
      </c>
      <c r="AF57" s="257">
        <f t="shared" si="38"/>
        <v>0</v>
      </c>
      <c r="AG57" s="653">
        <f t="shared" si="38"/>
        <v>0</v>
      </c>
      <c r="AH57" s="653">
        <f t="shared" si="38"/>
        <v>0</v>
      </c>
      <c r="AI57" s="653">
        <f t="shared" ref="AI57:BE57" si="39">IF(AI$46&lt;&gt;0,AI29/AI$46,0)</f>
        <v>0</v>
      </c>
      <c r="AJ57" s="653">
        <f t="shared" si="39"/>
        <v>0</v>
      </c>
      <c r="AK57" s="257">
        <f t="shared" si="39"/>
        <v>0</v>
      </c>
      <c r="AL57" s="653">
        <f t="shared" si="39"/>
        <v>0</v>
      </c>
      <c r="AM57" s="653">
        <f t="shared" si="39"/>
        <v>0</v>
      </c>
      <c r="AN57" s="653">
        <f t="shared" si="39"/>
        <v>0</v>
      </c>
      <c r="AO57" s="653">
        <f t="shared" si="39"/>
        <v>0</v>
      </c>
      <c r="AP57" s="257">
        <f t="shared" si="39"/>
        <v>0</v>
      </c>
      <c r="AQ57" s="653">
        <f t="shared" si="39"/>
        <v>0</v>
      </c>
      <c r="AR57" s="653">
        <f t="shared" si="39"/>
        <v>0</v>
      </c>
      <c r="AS57" s="653">
        <f t="shared" si="39"/>
        <v>0</v>
      </c>
      <c r="AT57" s="653">
        <f t="shared" si="39"/>
        <v>0</v>
      </c>
      <c r="AU57" s="257">
        <f t="shared" si="39"/>
        <v>0</v>
      </c>
      <c r="AV57" s="653">
        <f t="shared" si="39"/>
        <v>0</v>
      </c>
      <c r="AW57" s="653">
        <f t="shared" si="39"/>
        <v>0</v>
      </c>
      <c r="AX57" s="653">
        <f t="shared" si="39"/>
        <v>0</v>
      </c>
      <c r="AY57" s="653">
        <f t="shared" si="39"/>
        <v>0</v>
      </c>
      <c r="AZ57" s="257">
        <f t="shared" si="39"/>
        <v>0</v>
      </c>
      <c r="BA57" s="653">
        <f t="shared" si="39"/>
        <v>0</v>
      </c>
      <c r="BB57" s="653">
        <f t="shared" si="39"/>
        <v>0</v>
      </c>
      <c r="BC57" s="653">
        <f t="shared" si="39"/>
        <v>0</v>
      </c>
      <c r="BD57" s="653">
        <f t="shared" si="39"/>
        <v>0</v>
      </c>
      <c r="BE57" s="257">
        <f t="shared" si="39"/>
        <v>0</v>
      </c>
    </row>
    <row r="58" spans="1:57" ht="15" customHeight="1">
      <c r="A58" s="73">
        <v>11</v>
      </c>
      <c r="B58" s="664" t="str">
        <f t="shared" si="21"/>
        <v/>
      </c>
      <c r="C58" s="653">
        <f t="shared" ref="C58:AH58" si="40">IF(C$46&lt;&gt;0,C30/C$46,0)</f>
        <v>0</v>
      </c>
      <c r="D58" s="653">
        <f t="shared" si="40"/>
        <v>0</v>
      </c>
      <c r="E58" s="653">
        <f t="shared" si="40"/>
        <v>0</v>
      </c>
      <c r="F58" s="653">
        <f t="shared" si="40"/>
        <v>0</v>
      </c>
      <c r="G58" s="257">
        <f t="shared" si="40"/>
        <v>0</v>
      </c>
      <c r="H58" s="653">
        <f t="shared" si="40"/>
        <v>0</v>
      </c>
      <c r="I58" s="653">
        <f t="shared" si="40"/>
        <v>0</v>
      </c>
      <c r="J58" s="653">
        <f t="shared" si="40"/>
        <v>0</v>
      </c>
      <c r="K58" s="653">
        <f t="shared" si="40"/>
        <v>0</v>
      </c>
      <c r="L58" s="257">
        <f t="shared" si="40"/>
        <v>0</v>
      </c>
      <c r="M58" s="653">
        <f t="shared" si="40"/>
        <v>0</v>
      </c>
      <c r="N58" s="653">
        <f t="shared" si="40"/>
        <v>0</v>
      </c>
      <c r="O58" s="653">
        <f t="shared" si="40"/>
        <v>0</v>
      </c>
      <c r="P58" s="653">
        <f t="shared" si="40"/>
        <v>0</v>
      </c>
      <c r="Q58" s="257">
        <f t="shared" si="40"/>
        <v>0</v>
      </c>
      <c r="R58" s="653">
        <f t="shared" si="40"/>
        <v>0</v>
      </c>
      <c r="S58" s="653">
        <f t="shared" si="40"/>
        <v>0</v>
      </c>
      <c r="T58" s="653">
        <f t="shared" si="40"/>
        <v>0</v>
      </c>
      <c r="U58" s="653">
        <f t="shared" si="40"/>
        <v>0</v>
      </c>
      <c r="V58" s="257">
        <f t="shared" si="40"/>
        <v>0</v>
      </c>
      <c r="W58" s="653">
        <f t="shared" si="40"/>
        <v>0</v>
      </c>
      <c r="X58" s="653">
        <f t="shared" si="40"/>
        <v>0</v>
      </c>
      <c r="Y58" s="653">
        <f t="shared" si="40"/>
        <v>0</v>
      </c>
      <c r="Z58" s="653">
        <f t="shared" si="40"/>
        <v>0</v>
      </c>
      <c r="AA58" s="257">
        <f t="shared" si="40"/>
        <v>0</v>
      </c>
      <c r="AB58" s="653">
        <f t="shared" si="40"/>
        <v>0</v>
      </c>
      <c r="AC58" s="653">
        <f t="shared" si="40"/>
        <v>0</v>
      </c>
      <c r="AD58" s="653">
        <f t="shared" si="40"/>
        <v>0</v>
      </c>
      <c r="AE58" s="653">
        <f t="shared" si="40"/>
        <v>0</v>
      </c>
      <c r="AF58" s="257">
        <f t="shared" si="40"/>
        <v>0</v>
      </c>
      <c r="AG58" s="653">
        <f t="shared" si="40"/>
        <v>0</v>
      </c>
      <c r="AH58" s="653">
        <f t="shared" si="40"/>
        <v>0</v>
      </c>
      <c r="AI58" s="653">
        <f t="shared" ref="AI58:BE58" si="41">IF(AI$46&lt;&gt;0,AI30/AI$46,0)</f>
        <v>0</v>
      </c>
      <c r="AJ58" s="653">
        <f t="shared" si="41"/>
        <v>0</v>
      </c>
      <c r="AK58" s="257">
        <f t="shared" si="41"/>
        <v>0</v>
      </c>
      <c r="AL58" s="653">
        <f t="shared" si="41"/>
        <v>0</v>
      </c>
      <c r="AM58" s="653">
        <f t="shared" si="41"/>
        <v>0</v>
      </c>
      <c r="AN58" s="653">
        <f t="shared" si="41"/>
        <v>0</v>
      </c>
      <c r="AO58" s="653">
        <f t="shared" si="41"/>
        <v>0</v>
      </c>
      <c r="AP58" s="257">
        <f t="shared" si="41"/>
        <v>0</v>
      </c>
      <c r="AQ58" s="653">
        <f t="shared" si="41"/>
        <v>0</v>
      </c>
      <c r="AR58" s="653">
        <f t="shared" si="41"/>
        <v>0</v>
      </c>
      <c r="AS58" s="653">
        <f t="shared" si="41"/>
        <v>0</v>
      </c>
      <c r="AT58" s="653">
        <f t="shared" si="41"/>
        <v>0</v>
      </c>
      <c r="AU58" s="257">
        <f t="shared" si="41"/>
        <v>0</v>
      </c>
      <c r="AV58" s="653">
        <f t="shared" si="41"/>
        <v>0</v>
      </c>
      <c r="AW58" s="653">
        <f t="shared" si="41"/>
        <v>0</v>
      </c>
      <c r="AX58" s="653">
        <f t="shared" si="41"/>
        <v>0</v>
      </c>
      <c r="AY58" s="653">
        <f t="shared" si="41"/>
        <v>0</v>
      </c>
      <c r="AZ58" s="257">
        <f t="shared" si="41"/>
        <v>0</v>
      </c>
      <c r="BA58" s="653">
        <f t="shared" si="41"/>
        <v>0</v>
      </c>
      <c r="BB58" s="653">
        <f t="shared" si="41"/>
        <v>0</v>
      </c>
      <c r="BC58" s="653">
        <f t="shared" si="41"/>
        <v>0</v>
      </c>
      <c r="BD58" s="653">
        <f t="shared" si="41"/>
        <v>0</v>
      </c>
      <c r="BE58" s="257">
        <f t="shared" si="41"/>
        <v>0</v>
      </c>
    </row>
    <row r="59" spans="1:57" ht="15" customHeight="1">
      <c r="A59" s="73">
        <v>12</v>
      </c>
      <c r="B59" s="664" t="str">
        <f t="shared" si="21"/>
        <v/>
      </c>
      <c r="C59" s="653">
        <f t="shared" ref="C59:AH59" si="42">IF(C$46&lt;&gt;0,C31/C$46,0)</f>
        <v>0</v>
      </c>
      <c r="D59" s="653">
        <f t="shared" si="42"/>
        <v>0</v>
      </c>
      <c r="E59" s="653">
        <f t="shared" si="42"/>
        <v>0</v>
      </c>
      <c r="F59" s="653">
        <f t="shared" si="42"/>
        <v>0</v>
      </c>
      <c r="G59" s="257">
        <f t="shared" si="42"/>
        <v>0</v>
      </c>
      <c r="H59" s="653">
        <f t="shared" si="42"/>
        <v>0</v>
      </c>
      <c r="I59" s="653">
        <f t="shared" si="42"/>
        <v>0</v>
      </c>
      <c r="J59" s="653">
        <f t="shared" si="42"/>
        <v>0</v>
      </c>
      <c r="K59" s="653">
        <f t="shared" si="42"/>
        <v>0</v>
      </c>
      <c r="L59" s="257">
        <f t="shared" si="42"/>
        <v>0</v>
      </c>
      <c r="M59" s="653">
        <f t="shared" si="42"/>
        <v>0</v>
      </c>
      <c r="N59" s="653">
        <f t="shared" si="42"/>
        <v>0</v>
      </c>
      <c r="O59" s="653">
        <f t="shared" si="42"/>
        <v>0</v>
      </c>
      <c r="P59" s="653">
        <f t="shared" si="42"/>
        <v>0</v>
      </c>
      <c r="Q59" s="257">
        <f t="shared" si="42"/>
        <v>0</v>
      </c>
      <c r="R59" s="653">
        <f t="shared" si="42"/>
        <v>0</v>
      </c>
      <c r="S59" s="653">
        <f t="shared" si="42"/>
        <v>0</v>
      </c>
      <c r="T59" s="653">
        <f t="shared" si="42"/>
        <v>0</v>
      </c>
      <c r="U59" s="653">
        <f t="shared" si="42"/>
        <v>0</v>
      </c>
      <c r="V59" s="257">
        <f t="shared" si="42"/>
        <v>0</v>
      </c>
      <c r="W59" s="653">
        <f t="shared" si="42"/>
        <v>0</v>
      </c>
      <c r="X59" s="653">
        <f t="shared" si="42"/>
        <v>0</v>
      </c>
      <c r="Y59" s="653">
        <f t="shared" si="42"/>
        <v>0</v>
      </c>
      <c r="Z59" s="653">
        <f t="shared" si="42"/>
        <v>0</v>
      </c>
      <c r="AA59" s="257">
        <f t="shared" si="42"/>
        <v>0</v>
      </c>
      <c r="AB59" s="653">
        <f t="shared" si="42"/>
        <v>0</v>
      </c>
      <c r="AC59" s="653">
        <f t="shared" si="42"/>
        <v>0</v>
      </c>
      <c r="AD59" s="653">
        <f t="shared" si="42"/>
        <v>0</v>
      </c>
      <c r="AE59" s="653">
        <f t="shared" si="42"/>
        <v>0</v>
      </c>
      <c r="AF59" s="257">
        <f t="shared" si="42"/>
        <v>0</v>
      </c>
      <c r="AG59" s="653">
        <f t="shared" si="42"/>
        <v>0</v>
      </c>
      <c r="AH59" s="653">
        <f t="shared" si="42"/>
        <v>0</v>
      </c>
      <c r="AI59" s="653">
        <f t="shared" ref="AI59:BE59" si="43">IF(AI$46&lt;&gt;0,AI31/AI$46,0)</f>
        <v>0</v>
      </c>
      <c r="AJ59" s="653">
        <f t="shared" si="43"/>
        <v>0</v>
      </c>
      <c r="AK59" s="257">
        <f t="shared" si="43"/>
        <v>0</v>
      </c>
      <c r="AL59" s="653">
        <f t="shared" si="43"/>
        <v>0</v>
      </c>
      <c r="AM59" s="653">
        <f t="shared" si="43"/>
        <v>0</v>
      </c>
      <c r="AN59" s="653">
        <f t="shared" si="43"/>
        <v>0</v>
      </c>
      <c r="AO59" s="653">
        <f t="shared" si="43"/>
        <v>0</v>
      </c>
      <c r="AP59" s="257">
        <f t="shared" si="43"/>
        <v>0</v>
      </c>
      <c r="AQ59" s="653">
        <f t="shared" si="43"/>
        <v>0</v>
      </c>
      <c r="AR59" s="653">
        <f t="shared" si="43"/>
        <v>0</v>
      </c>
      <c r="AS59" s="653">
        <f t="shared" si="43"/>
        <v>0</v>
      </c>
      <c r="AT59" s="653">
        <f t="shared" si="43"/>
        <v>0</v>
      </c>
      <c r="AU59" s="257">
        <f t="shared" si="43"/>
        <v>0</v>
      </c>
      <c r="AV59" s="653">
        <f t="shared" si="43"/>
        <v>0</v>
      </c>
      <c r="AW59" s="653">
        <f t="shared" si="43"/>
        <v>0</v>
      </c>
      <c r="AX59" s="653">
        <f t="shared" si="43"/>
        <v>0</v>
      </c>
      <c r="AY59" s="653">
        <f t="shared" si="43"/>
        <v>0</v>
      </c>
      <c r="AZ59" s="257">
        <f t="shared" si="43"/>
        <v>0</v>
      </c>
      <c r="BA59" s="653">
        <f t="shared" si="43"/>
        <v>0</v>
      </c>
      <c r="BB59" s="653">
        <f t="shared" si="43"/>
        <v>0</v>
      </c>
      <c r="BC59" s="653">
        <f t="shared" si="43"/>
        <v>0</v>
      </c>
      <c r="BD59" s="653">
        <f t="shared" si="43"/>
        <v>0</v>
      </c>
      <c r="BE59" s="257">
        <f t="shared" si="43"/>
        <v>0</v>
      </c>
    </row>
    <row r="60" spans="1:57" ht="15" customHeight="1">
      <c r="A60" s="73">
        <v>13</v>
      </c>
      <c r="B60" s="664" t="str">
        <f t="shared" si="21"/>
        <v/>
      </c>
      <c r="C60" s="653">
        <f t="shared" ref="C60:AH60" si="44">IF(C$46&lt;&gt;0,C32/C$46,0)</f>
        <v>0</v>
      </c>
      <c r="D60" s="653">
        <f t="shared" si="44"/>
        <v>0</v>
      </c>
      <c r="E60" s="653">
        <f t="shared" si="44"/>
        <v>0</v>
      </c>
      <c r="F60" s="653">
        <f t="shared" si="44"/>
        <v>0</v>
      </c>
      <c r="G60" s="257">
        <f t="shared" si="44"/>
        <v>0</v>
      </c>
      <c r="H60" s="653">
        <f t="shared" si="44"/>
        <v>0</v>
      </c>
      <c r="I60" s="653">
        <f t="shared" si="44"/>
        <v>0</v>
      </c>
      <c r="J60" s="653">
        <f t="shared" si="44"/>
        <v>0</v>
      </c>
      <c r="K60" s="653">
        <f t="shared" si="44"/>
        <v>0</v>
      </c>
      <c r="L60" s="257">
        <f t="shared" si="44"/>
        <v>0</v>
      </c>
      <c r="M60" s="653">
        <f t="shared" si="44"/>
        <v>0</v>
      </c>
      <c r="N60" s="653">
        <f t="shared" si="44"/>
        <v>0</v>
      </c>
      <c r="O60" s="653">
        <f t="shared" si="44"/>
        <v>0</v>
      </c>
      <c r="P60" s="653">
        <f t="shared" si="44"/>
        <v>0</v>
      </c>
      <c r="Q60" s="257">
        <f t="shared" si="44"/>
        <v>0</v>
      </c>
      <c r="R60" s="653">
        <f t="shared" si="44"/>
        <v>0</v>
      </c>
      <c r="S60" s="653">
        <f t="shared" si="44"/>
        <v>0</v>
      </c>
      <c r="T60" s="653">
        <f t="shared" si="44"/>
        <v>0</v>
      </c>
      <c r="U60" s="653">
        <f t="shared" si="44"/>
        <v>0</v>
      </c>
      <c r="V60" s="257">
        <f t="shared" si="44"/>
        <v>0</v>
      </c>
      <c r="W60" s="653">
        <f t="shared" si="44"/>
        <v>0</v>
      </c>
      <c r="X60" s="653">
        <f t="shared" si="44"/>
        <v>0</v>
      </c>
      <c r="Y60" s="653">
        <f t="shared" si="44"/>
        <v>0</v>
      </c>
      <c r="Z60" s="653">
        <f t="shared" si="44"/>
        <v>0</v>
      </c>
      <c r="AA60" s="257">
        <f t="shared" si="44"/>
        <v>0</v>
      </c>
      <c r="AB60" s="653">
        <f t="shared" si="44"/>
        <v>0</v>
      </c>
      <c r="AC60" s="653">
        <f t="shared" si="44"/>
        <v>0</v>
      </c>
      <c r="AD60" s="653">
        <f t="shared" si="44"/>
        <v>0</v>
      </c>
      <c r="AE60" s="653">
        <f t="shared" si="44"/>
        <v>0</v>
      </c>
      <c r="AF60" s="257">
        <f t="shared" si="44"/>
        <v>0</v>
      </c>
      <c r="AG60" s="653">
        <f t="shared" si="44"/>
        <v>0</v>
      </c>
      <c r="AH60" s="653">
        <f t="shared" si="44"/>
        <v>0</v>
      </c>
      <c r="AI60" s="653">
        <f t="shared" ref="AI60:BE60" si="45">IF(AI$46&lt;&gt;0,AI32/AI$46,0)</f>
        <v>0</v>
      </c>
      <c r="AJ60" s="653">
        <f t="shared" si="45"/>
        <v>0</v>
      </c>
      <c r="AK60" s="257">
        <f t="shared" si="45"/>
        <v>0</v>
      </c>
      <c r="AL60" s="653">
        <f t="shared" si="45"/>
        <v>0</v>
      </c>
      <c r="AM60" s="653">
        <f t="shared" si="45"/>
        <v>0</v>
      </c>
      <c r="AN60" s="653">
        <f t="shared" si="45"/>
        <v>0</v>
      </c>
      <c r="AO60" s="653">
        <f t="shared" si="45"/>
        <v>0</v>
      </c>
      <c r="AP60" s="257">
        <f t="shared" si="45"/>
        <v>0</v>
      </c>
      <c r="AQ60" s="653">
        <f t="shared" si="45"/>
        <v>0</v>
      </c>
      <c r="AR60" s="653">
        <f t="shared" si="45"/>
        <v>0</v>
      </c>
      <c r="AS60" s="653">
        <f t="shared" si="45"/>
        <v>0</v>
      </c>
      <c r="AT60" s="653">
        <f t="shared" si="45"/>
        <v>0</v>
      </c>
      <c r="AU60" s="257">
        <f t="shared" si="45"/>
        <v>0</v>
      </c>
      <c r="AV60" s="653">
        <f t="shared" si="45"/>
        <v>0</v>
      </c>
      <c r="AW60" s="653">
        <f t="shared" si="45"/>
        <v>0</v>
      </c>
      <c r="AX60" s="653">
        <f t="shared" si="45"/>
        <v>0</v>
      </c>
      <c r="AY60" s="653">
        <f t="shared" si="45"/>
        <v>0</v>
      </c>
      <c r="AZ60" s="257">
        <f t="shared" si="45"/>
        <v>0</v>
      </c>
      <c r="BA60" s="653">
        <f t="shared" si="45"/>
        <v>0</v>
      </c>
      <c r="BB60" s="653">
        <f t="shared" si="45"/>
        <v>0</v>
      </c>
      <c r="BC60" s="653">
        <f t="shared" si="45"/>
        <v>0</v>
      </c>
      <c r="BD60" s="653">
        <f t="shared" si="45"/>
        <v>0</v>
      </c>
      <c r="BE60" s="257">
        <f t="shared" si="45"/>
        <v>0</v>
      </c>
    </row>
    <row r="61" spans="1:57" ht="15" customHeight="1">
      <c r="A61" s="73">
        <v>14</v>
      </c>
      <c r="B61" s="664" t="str">
        <f t="shared" si="21"/>
        <v/>
      </c>
      <c r="C61" s="653">
        <f t="shared" ref="C61:AH61" si="46">IF(C$46&lt;&gt;0,C33/C$46,0)</f>
        <v>0</v>
      </c>
      <c r="D61" s="653">
        <f t="shared" si="46"/>
        <v>0</v>
      </c>
      <c r="E61" s="653">
        <f t="shared" si="46"/>
        <v>0</v>
      </c>
      <c r="F61" s="653">
        <f t="shared" si="46"/>
        <v>0</v>
      </c>
      <c r="G61" s="257">
        <f t="shared" si="46"/>
        <v>0</v>
      </c>
      <c r="H61" s="653">
        <f t="shared" si="46"/>
        <v>0</v>
      </c>
      <c r="I61" s="653">
        <f t="shared" si="46"/>
        <v>0</v>
      </c>
      <c r="J61" s="653">
        <f t="shared" si="46"/>
        <v>0</v>
      </c>
      <c r="K61" s="653">
        <f t="shared" si="46"/>
        <v>0</v>
      </c>
      <c r="L61" s="257">
        <f t="shared" si="46"/>
        <v>0</v>
      </c>
      <c r="M61" s="653">
        <f t="shared" si="46"/>
        <v>0</v>
      </c>
      <c r="N61" s="653">
        <f t="shared" si="46"/>
        <v>0</v>
      </c>
      <c r="O61" s="653">
        <f t="shared" si="46"/>
        <v>0</v>
      </c>
      <c r="P61" s="653">
        <f t="shared" si="46"/>
        <v>0</v>
      </c>
      <c r="Q61" s="257">
        <f t="shared" si="46"/>
        <v>0</v>
      </c>
      <c r="R61" s="653">
        <f t="shared" si="46"/>
        <v>0</v>
      </c>
      <c r="S61" s="653">
        <f t="shared" si="46"/>
        <v>0</v>
      </c>
      <c r="T61" s="653">
        <f t="shared" si="46"/>
        <v>0</v>
      </c>
      <c r="U61" s="653">
        <f t="shared" si="46"/>
        <v>0</v>
      </c>
      <c r="V61" s="257">
        <f t="shared" si="46"/>
        <v>0</v>
      </c>
      <c r="W61" s="653">
        <f t="shared" si="46"/>
        <v>0</v>
      </c>
      <c r="X61" s="653">
        <f t="shared" si="46"/>
        <v>0</v>
      </c>
      <c r="Y61" s="653">
        <f t="shared" si="46"/>
        <v>0</v>
      </c>
      <c r="Z61" s="653">
        <f t="shared" si="46"/>
        <v>0</v>
      </c>
      <c r="AA61" s="257">
        <f t="shared" si="46"/>
        <v>0</v>
      </c>
      <c r="AB61" s="653">
        <f t="shared" si="46"/>
        <v>0</v>
      </c>
      <c r="AC61" s="653">
        <f t="shared" si="46"/>
        <v>0</v>
      </c>
      <c r="AD61" s="653">
        <f t="shared" si="46"/>
        <v>0</v>
      </c>
      <c r="AE61" s="653">
        <f t="shared" si="46"/>
        <v>0</v>
      </c>
      <c r="AF61" s="257">
        <f t="shared" si="46"/>
        <v>0</v>
      </c>
      <c r="AG61" s="653">
        <f t="shared" si="46"/>
        <v>0</v>
      </c>
      <c r="AH61" s="653">
        <f t="shared" si="46"/>
        <v>0</v>
      </c>
      <c r="AI61" s="653">
        <f t="shared" ref="AI61:BE61" si="47">IF(AI$46&lt;&gt;0,AI33/AI$46,0)</f>
        <v>0</v>
      </c>
      <c r="AJ61" s="653">
        <f t="shared" si="47"/>
        <v>0</v>
      </c>
      <c r="AK61" s="257">
        <f t="shared" si="47"/>
        <v>0</v>
      </c>
      <c r="AL61" s="653">
        <f t="shared" si="47"/>
        <v>0</v>
      </c>
      <c r="AM61" s="653">
        <f t="shared" si="47"/>
        <v>0</v>
      </c>
      <c r="AN61" s="653">
        <f t="shared" si="47"/>
        <v>0</v>
      </c>
      <c r="AO61" s="653">
        <f t="shared" si="47"/>
        <v>0</v>
      </c>
      <c r="AP61" s="257">
        <f t="shared" si="47"/>
        <v>0</v>
      </c>
      <c r="AQ61" s="653">
        <f t="shared" si="47"/>
        <v>0</v>
      </c>
      <c r="AR61" s="653">
        <f t="shared" si="47"/>
        <v>0</v>
      </c>
      <c r="AS61" s="653">
        <f t="shared" si="47"/>
        <v>0</v>
      </c>
      <c r="AT61" s="653">
        <f t="shared" si="47"/>
        <v>0</v>
      </c>
      <c r="AU61" s="257">
        <f t="shared" si="47"/>
        <v>0</v>
      </c>
      <c r="AV61" s="653">
        <f t="shared" si="47"/>
        <v>0</v>
      </c>
      <c r="AW61" s="653">
        <f t="shared" si="47"/>
        <v>0</v>
      </c>
      <c r="AX61" s="653">
        <f t="shared" si="47"/>
        <v>0</v>
      </c>
      <c r="AY61" s="653">
        <f t="shared" si="47"/>
        <v>0</v>
      </c>
      <c r="AZ61" s="257">
        <f t="shared" si="47"/>
        <v>0</v>
      </c>
      <c r="BA61" s="653">
        <f t="shared" si="47"/>
        <v>0</v>
      </c>
      <c r="BB61" s="653">
        <f t="shared" si="47"/>
        <v>0</v>
      </c>
      <c r="BC61" s="653">
        <f t="shared" si="47"/>
        <v>0</v>
      </c>
      <c r="BD61" s="653">
        <f t="shared" si="47"/>
        <v>0</v>
      </c>
      <c r="BE61" s="257">
        <f t="shared" si="47"/>
        <v>0</v>
      </c>
    </row>
    <row r="62" spans="1:57" ht="15" customHeight="1">
      <c r="A62" s="73">
        <v>15</v>
      </c>
      <c r="B62" s="664" t="str">
        <f t="shared" si="21"/>
        <v/>
      </c>
      <c r="C62" s="653">
        <f t="shared" ref="C62:AH62" si="48">IF(C$46&lt;&gt;0,C34/C$46,0)</f>
        <v>0</v>
      </c>
      <c r="D62" s="653">
        <f t="shared" si="48"/>
        <v>0</v>
      </c>
      <c r="E62" s="653">
        <f t="shared" si="48"/>
        <v>0</v>
      </c>
      <c r="F62" s="653">
        <f t="shared" si="48"/>
        <v>0</v>
      </c>
      <c r="G62" s="257">
        <f t="shared" si="48"/>
        <v>0</v>
      </c>
      <c r="H62" s="653">
        <f t="shared" si="48"/>
        <v>0</v>
      </c>
      <c r="I62" s="653">
        <f t="shared" si="48"/>
        <v>0</v>
      </c>
      <c r="J62" s="653">
        <f t="shared" si="48"/>
        <v>0</v>
      </c>
      <c r="K62" s="653">
        <f t="shared" si="48"/>
        <v>0</v>
      </c>
      <c r="L62" s="257">
        <f t="shared" si="48"/>
        <v>0</v>
      </c>
      <c r="M62" s="653">
        <f t="shared" si="48"/>
        <v>0</v>
      </c>
      <c r="N62" s="653">
        <f t="shared" si="48"/>
        <v>0</v>
      </c>
      <c r="O62" s="653">
        <f t="shared" si="48"/>
        <v>0</v>
      </c>
      <c r="P62" s="653">
        <f t="shared" si="48"/>
        <v>0</v>
      </c>
      <c r="Q62" s="257">
        <f t="shared" si="48"/>
        <v>0</v>
      </c>
      <c r="R62" s="653">
        <f t="shared" si="48"/>
        <v>0</v>
      </c>
      <c r="S62" s="653">
        <f t="shared" si="48"/>
        <v>0</v>
      </c>
      <c r="T62" s="653">
        <f t="shared" si="48"/>
        <v>0</v>
      </c>
      <c r="U62" s="653">
        <f t="shared" si="48"/>
        <v>0</v>
      </c>
      <c r="V62" s="257">
        <f t="shared" si="48"/>
        <v>0</v>
      </c>
      <c r="W62" s="653">
        <f t="shared" si="48"/>
        <v>0</v>
      </c>
      <c r="X62" s="653">
        <f t="shared" si="48"/>
        <v>0</v>
      </c>
      <c r="Y62" s="653">
        <f t="shared" si="48"/>
        <v>0</v>
      </c>
      <c r="Z62" s="653">
        <f t="shared" si="48"/>
        <v>0</v>
      </c>
      <c r="AA62" s="257">
        <f t="shared" si="48"/>
        <v>0</v>
      </c>
      <c r="AB62" s="653">
        <f t="shared" si="48"/>
        <v>0</v>
      </c>
      <c r="AC62" s="653">
        <f t="shared" si="48"/>
        <v>0</v>
      </c>
      <c r="AD62" s="653">
        <f t="shared" si="48"/>
        <v>0</v>
      </c>
      <c r="AE62" s="653">
        <f t="shared" si="48"/>
        <v>0</v>
      </c>
      <c r="AF62" s="257">
        <f t="shared" si="48"/>
        <v>0</v>
      </c>
      <c r="AG62" s="653">
        <f t="shared" si="48"/>
        <v>0</v>
      </c>
      <c r="AH62" s="653">
        <f t="shared" si="48"/>
        <v>0</v>
      </c>
      <c r="AI62" s="653">
        <f t="shared" ref="AI62:BE62" si="49">IF(AI$46&lt;&gt;0,AI34/AI$46,0)</f>
        <v>0</v>
      </c>
      <c r="AJ62" s="653">
        <f t="shared" si="49"/>
        <v>0</v>
      </c>
      <c r="AK62" s="257">
        <f t="shared" si="49"/>
        <v>0</v>
      </c>
      <c r="AL62" s="653">
        <f t="shared" si="49"/>
        <v>0</v>
      </c>
      <c r="AM62" s="653">
        <f t="shared" si="49"/>
        <v>0</v>
      </c>
      <c r="AN62" s="653">
        <f t="shared" si="49"/>
        <v>0</v>
      </c>
      <c r="AO62" s="653">
        <f t="shared" si="49"/>
        <v>0</v>
      </c>
      <c r="AP62" s="257">
        <f t="shared" si="49"/>
        <v>0</v>
      </c>
      <c r="AQ62" s="653">
        <f t="shared" si="49"/>
        <v>0</v>
      </c>
      <c r="AR62" s="653">
        <f t="shared" si="49"/>
        <v>0</v>
      </c>
      <c r="AS62" s="653">
        <f t="shared" si="49"/>
        <v>0</v>
      </c>
      <c r="AT62" s="653">
        <f t="shared" si="49"/>
        <v>0</v>
      </c>
      <c r="AU62" s="257">
        <f t="shared" si="49"/>
        <v>0</v>
      </c>
      <c r="AV62" s="653">
        <f t="shared" si="49"/>
        <v>0</v>
      </c>
      <c r="AW62" s="653">
        <f t="shared" si="49"/>
        <v>0</v>
      </c>
      <c r="AX62" s="653">
        <f t="shared" si="49"/>
        <v>0</v>
      </c>
      <c r="AY62" s="653">
        <f t="shared" si="49"/>
        <v>0</v>
      </c>
      <c r="AZ62" s="257">
        <f t="shared" si="49"/>
        <v>0</v>
      </c>
      <c r="BA62" s="653">
        <f t="shared" si="49"/>
        <v>0</v>
      </c>
      <c r="BB62" s="653">
        <f t="shared" si="49"/>
        <v>0</v>
      </c>
      <c r="BC62" s="653">
        <f t="shared" si="49"/>
        <v>0</v>
      </c>
      <c r="BD62" s="653">
        <f t="shared" si="49"/>
        <v>0</v>
      </c>
      <c r="BE62" s="257">
        <f t="shared" si="49"/>
        <v>0</v>
      </c>
    </row>
    <row r="63" spans="1:57" ht="15" customHeight="1">
      <c r="A63" s="73">
        <v>16</v>
      </c>
      <c r="B63" s="664" t="str">
        <f t="shared" si="21"/>
        <v/>
      </c>
      <c r="C63" s="653">
        <f t="shared" ref="C63:AH63" si="50">IF(C$46&lt;&gt;0,C35/C$46,0)</f>
        <v>0</v>
      </c>
      <c r="D63" s="653">
        <f t="shared" si="50"/>
        <v>0</v>
      </c>
      <c r="E63" s="653">
        <f t="shared" si="50"/>
        <v>0</v>
      </c>
      <c r="F63" s="653">
        <f t="shared" si="50"/>
        <v>0</v>
      </c>
      <c r="G63" s="257">
        <f t="shared" si="50"/>
        <v>0</v>
      </c>
      <c r="H63" s="653">
        <f t="shared" si="50"/>
        <v>0</v>
      </c>
      <c r="I63" s="653">
        <f t="shared" si="50"/>
        <v>0</v>
      </c>
      <c r="J63" s="653">
        <f t="shared" si="50"/>
        <v>0</v>
      </c>
      <c r="K63" s="653">
        <f t="shared" si="50"/>
        <v>0</v>
      </c>
      <c r="L63" s="257">
        <f t="shared" si="50"/>
        <v>0</v>
      </c>
      <c r="M63" s="653">
        <f t="shared" si="50"/>
        <v>0</v>
      </c>
      <c r="N63" s="653">
        <f t="shared" si="50"/>
        <v>0</v>
      </c>
      <c r="O63" s="653">
        <f t="shared" si="50"/>
        <v>0</v>
      </c>
      <c r="P63" s="653">
        <f t="shared" si="50"/>
        <v>0</v>
      </c>
      <c r="Q63" s="257">
        <f t="shared" si="50"/>
        <v>0</v>
      </c>
      <c r="R63" s="653">
        <f t="shared" si="50"/>
        <v>0</v>
      </c>
      <c r="S63" s="653">
        <f t="shared" si="50"/>
        <v>0</v>
      </c>
      <c r="T63" s="653">
        <f t="shared" si="50"/>
        <v>0</v>
      </c>
      <c r="U63" s="653">
        <f t="shared" si="50"/>
        <v>0</v>
      </c>
      <c r="V63" s="257">
        <f t="shared" si="50"/>
        <v>0</v>
      </c>
      <c r="W63" s="653">
        <f t="shared" si="50"/>
        <v>0</v>
      </c>
      <c r="X63" s="653">
        <f t="shared" si="50"/>
        <v>0</v>
      </c>
      <c r="Y63" s="653">
        <f t="shared" si="50"/>
        <v>0</v>
      </c>
      <c r="Z63" s="653">
        <f t="shared" si="50"/>
        <v>0</v>
      </c>
      <c r="AA63" s="257">
        <f t="shared" si="50"/>
        <v>0</v>
      </c>
      <c r="AB63" s="653">
        <f t="shared" si="50"/>
        <v>0</v>
      </c>
      <c r="AC63" s="653">
        <f t="shared" si="50"/>
        <v>0</v>
      </c>
      <c r="AD63" s="653">
        <f t="shared" si="50"/>
        <v>0</v>
      </c>
      <c r="AE63" s="653">
        <f t="shared" si="50"/>
        <v>0</v>
      </c>
      <c r="AF63" s="257">
        <f t="shared" si="50"/>
        <v>0</v>
      </c>
      <c r="AG63" s="653">
        <f t="shared" si="50"/>
        <v>0</v>
      </c>
      <c r="AH63" s="653">
        <f t="shared" si="50"/>
        <v>0</v>
      </c>
      <c r="AI63" s="653">
        <f t="shared" ref="AI63:BE63" si="51">IF(AI$46&lt;&gt;0,AI35/AI$46,0)</f>
        <v>0</v>
      </c>
      <c r="AJ63" s="653">
        <f t="shared" si="51"/>
        <v>0</v>
      </c>
      <c r="AK63" s="257">
        <f t="shared" si="51"/>
        <v>0</v>
      </c>
      <c r="AL63" s="653">
        <f t="shared" si="51"/>
        <v>0</v>
      </c>
      <c r="AM63" s="653">
        <f t="shared" si="51"/>
        <v>0</v>
      </c>
      <c r="AN63" s="653">
        <f t="shared" si="51"/>
        <v>0</v>
      </c>
      <c r="AO63" s="653">
        <f t="shared" si="51"/>
        <v>0</v>
      </c>
      <c r="AP63" s="257">
        <f t="shared" si="51"/>
        <v>0</v>
      </c>
      <c r="AQ63" s="653">
        <f t="shared" si="51"/>
        <v>0</v>
      </c>
      <c r="AR63" s="653">
        <f t="shared" si="51"/>
        <v>0</v>
      </c>
      <c r="AS63" s="653">
        <f t="shared" si="51"/>
        <v>0</v>
      </c>
      <c r="AT63" s="653">
        <f t="shared" si="51"/>
        <v>0</v>
      </c>
      <c r="AU63" s="257">
        <f t="shared" si="51"/>
        <v>0</v>
      </c>
      <c r="AV63" s="653">
        <f t="shared" si="51"/>
        <v>0</v>
      </c>
      <c r="AW63" s="653">
        <f t="shared" si="51"/>
        <v>0</v>
      </c>
      <c r="AX63" s="653">
        <f t="shared" si="51"/>
        <v>0</v>
      </c>
      <c r="AY63" s="653">
        <f t="shared" si="51"/>
        <v>0</v>
      </c>
      <c r="AZ63" s="257">
        <f t="shared" si="51"/>
        <v>0</v>
      </c>
      <c r="BA63" s="653">
        <f t="shared" si="51"/>
        <v>0</v>
      </c>
      <c r="BB63" s="653">
        <f t="shared" si="51"/>
        <v>0</v>
      </c>
      <c r="BC63" s="653">
        <f t="shared" si="51"/>
        <v>0</v>
      </c>
      <c r="BD63" s="653">
        <f t="shared" si="51"/>
        <v>0</v>
      </c>
      <c r="BE63" s="257">
        <f t="shared" si="51"/>
        <v>0</v>
      </c>
    </row>
    <row r="64" spans="1:57" ht="15" customHeight="1">
      <c r="A64" s="73">
        <v>17</v>
      </c>
      <c r="B64" s="663" t="s">
        <v>442</v>
      </c>
      <c r="C64" s="258">
        <f t="shared" ref="C64:AH64" si="52">IF(C$46&lt;&gt;0,C36/C$46,0)</f>
        <v>0</v>
      </c>
      <c r="D64" s="258">
        <f t="shared" si="52"/>
        <v>0</v>
      </c>
      <c r="E64" s="258">
        <f t="shared" si="52"/>
        <v>0</v>
      </c>
      <c r="F64" s="258">
        <f t="shared" si="52"/>
        <v>0</v>
      </c>
      <c r="G64" s="258">
        <f t="shared" si="52"/>
        <v>0</v>
      </c>
      <c r="H64" s="258">
        <f t="shared" si="52"/>
        <v>0</v>
      </c>
      <c r="I64" s="258">
        <f t="shared" si="52"/>
        <v>0</v>
      </c>
      <c r="J64" s="258">
        <f t="shared" si="52"/>
        <v>0</v>
      </c>
      <c r="K64" s="258">
        <f t="shared" si="52"/>
        <v>0</v>
      </c>
      <c r="L64" s="258">
        <f t="shared" si="52"/>
        <v>0</v>
      </c>
      <c r="M64" s="258">
        <f t="shared" si="52"/>
        <v>0</v>
      </c>
      <c r="N64" s="258">
        <f t="shared" si="52"/>
        <v>0</v>
      </c>
      <c r="O64" s="258">
        <f t="shared" si="52"/>
        <v>0</v>
      </c>
      <c r="P64" s="258">
        <f t="shared" si="52"/>
        <v>0</v>
      </c>
      <c r="Q64" s="258">
        <f t="shared" si="52"/>
        <v>0</v>
      </c>
      <c r="R64" s="258">
        <f t="shared" si="52"/>
        <v>0</v>
      </c>
      <c r="S64" s="258">
        <f t="shared" si="52"/>
        <v>0</v>
      </c>
      <c r="T64" s="258">
        <f t="shared" si="52"/>
        <v>0</v>
      </c>
      <c r="U64" s="258">
        <f t="shared" si="52"/>
        <v>0</v>
      </c>
      <c r="V64" s="258">
        <f t="shared" si="52"/>
        <v>0</v>
      </c>
      <c r="W64" s="258">
        <f t="shared" si="52"/>
        <v>0</v>
      </c>
      <c r="X64" s="258">
        <f t="shared" si="52"/>
        <v>0</v>
      </c>
      <c r="Y64" s="258">
        <f t="shared" si="52"/>
        <v>0</v>
      </c>
      <c r="Z64" s="258">
        <f t="shared" si="52"/>
        <v>0</v>
      </c>
      <c r="AA64" s="258">
        <f t="shared" si="52"/>
        <v>0</v>
      </c>
      <c r="AB64" s="258">
        <f t="shared" si="52"/>
        <v>0</v>
      </c>
      <c r="AC64" s="258">
        <f t="shared" si="52"/>
        <v>0</v>
      </c>
      <c r="AD64" s="258">
        <f t="shared" si="52"/>
        <v>0</v>
      </c>
      <c r="AE64" s="258">
        <f t="shared" si="52"/>
        <v>0</v>
      </c>
      <c r="AF64" s="258">
        <f t="shared" si="52"/>
        <v>0</v>
      </c>
      <c r="AG64" s="258">
        <f t="shared" si="52"/>
        <v>0</v>
      </c>
      <c r="AH64" s="258">
        <f t="shared" si="52"/>
        <v>0</v>
      </c>
      <c r="AI64" s="258">
        <f t="shared" ref="AI64:BE64" si="53">IF(AI$46&lt;&gt;0,AI36/AI$46,0)</f>
        <v>0</v>
      </c>
      <c r="AJ64" s="258">
        <f t="shared" si="53"/>
        <v>0</v>
      </c>
      <c r="AK64" s="258">
        <f t="shared" si="53"/>
        <v>0</v>
      </c>
      <c r="AL64" s="258">
        <f t="shared" si="53"/>
        <v>0</v>
      </c>
      <c r="AM64" s="258">
        <f t="shared" si="53"/>
        <v>0</v>
      </c>
      <c r="AN64" s="258">
        <f t="shared" si="53"/>
        <v>0</v>
      </c>
      <c r="AO64" s="258">
        <f t="shared" si="53"/>
        <v>0</v>
      </c>
      <c r="AP64" s="258">
        <f t="shared" si="53"/>
        <v>0</v>
      </c>
      <c r="AQ64" s="258">
        <f t="shared" si="53"/>
        <v>0</v>
      </c>
      <c r="AR64" s="258">
        <f t="shared" si="53"/>
        <v>0</v>
      </c>
      <c r="AS64" s="258">
        <f t="shared" si="53"/>
        <v>0</v>
      </c>
      <c r="AT64" s="258">
        <f t="shared" si="53"/>
        <v>0</v>
      </c>
      <c r="AU64" s="258">
        <f t="shared" si="53"/>
        <v>0</v>
      </c>
      <c r="AV64" s="258">
        <f t="shared" si="53"/>
        <v>0</v>
      </c>
      <c r="AW64" s="258">
        <f t="shared" si="53"/>
        <v>0</v>
      </c>
      <c r="AX64" s="258">
        <f t="shared" si="53"/>
        <v>0</v>
      </c>
      <c r="AY64" s="258">
        <f t="shared" si="53"/>
        <v>0</v>
      </c>
      <c r="AZ64" s="258">
        <f t="shared" si="53"/>
        <v>0</v>
      </c>
      <c r="BA64" s="258">
        <f t="shared" si="53"/>
        <v>0</v>
      </c>
      <c r="BB64" s="258">
        <f t="shared" si="53"/>
        <v>0</v>
      </c>
      <c r="BC64" s="258">
        <f t="shared" si="53"/>
        <v>0</v>
      </c>
      <c r="BD64" s="258">
        <f t="shared" si="53"/>
        <v>0</v>
      </c>
      <c r="BE64" s="258">
        <f t="shared" si="53"/>
        <v>0</v>
      </c>
    </row>
    <row r="65" spans="1:2" ht="15" customHeight="1">
      <c r="B65" s="81"/>
    </row>
    <row r="66" spans="1:2" ht="15" customHeight="1">
      <c r="A66" s="70" t="s">
        <v>284</v>
      </c>
      <c r="B66" s="70"/>
    </row>
    <row r="67" spans="1:2" ht="15" customHeight="1">
      <c r="A67" s="667" t="s">
        <v>445</v>
      </c>
      <c r="B67" s="70"/>
    </row>
    <row r="68" spans="1:2" ht="15" customHeight="1">
      <c r="A68" s="667" t="s">
        <v>446</v>
      </c>
      <c r="B68" s="70"/>
    </row>
    <row r="69" spans="1:2" ht="15" customHeight="1">
      <c r="A69" s="667" t="s">
        <v>447</v>
      </c>
      <c r="B69" s="70"/>
    </row>
    <row r="70" spans="1:2" ht="15" customHeight="1">
      <c r="A70" s="668" t="s">
        <v>448</v>
      </c>
      <c r="B70" s="70"/>
    </row>
    <row r="71" spans="1:2" ht="15" customHeight="1">
      <c r="A71" s="70"/>
      <c r="B71" s="70"/>
    </row>
    <row r="72" spans="1:2" ht="15" customHeight="1">
      <c r="B72" s="81"/>
    </row>
    <row r="73" spans="1:2" ht="15" customHeight="1">
      <c r="B73" s="81"/>
    </row>
    <row r="74" spans="1:2">
      <c r="B74" s="81"/>
    </row>
    <row r="75" spans="1:2">
      <c r="B75" s="81"/>
    </row>
    <row r="76" spans="1:2">
      <c r="B76" s="81"/>
    </row>
    <row r="77" spans="1:2">
      <c r="B77" s="81"/>
    </row>
    <row r="78" spans="1:2">
      <c r="B78" s="81"/>
    </row>
    <row r="79" spans="1:2">
      <c r="B79" s="81"/>
    </row>
    <row r="80" spans="1:2">
      <c r="B80" s="81"/>
    </row>
    <row r="81" spans="2:2">
      <c r="B81" s="81"/>
    </row>
    <row r="82" spans="2:2">
      <c r="B82" s="81"/>
    </row>
    <row r="83" spans="2:2">
      <c r="B83" s="81"/>
    </row>
    <row r="84" spans="2:2">
      <c r="B84" s="81"/>
    </row>
    <row r="85" spans="2:2">
      <c r="B85" s="81"/>
    </row>
    <row r="86" spans="2:2">
      <c r="B86" s="81"/>
    </row>
    <row r="87" spans="2:2">
      <c r="B87" s="81"/>
    </row>
    <row r="88" spans="2:2">
      <c r="B88" s="81"/>
    </row>
    <row r="89" spans="2:2">
      <c r="B89" s="81"/>
    </row>
    <row r="90" spans="2:2">
      <c r="B90" s="81"/>
    </row>
    <row r="91" spans="2:2">
      <c r="B91" s="81"/>
    </row>
    <row r="92" spans="2:2">
      <c r="B92" s="81"/>
    </row>
    <row r="93" spans="2:2">
      <c r="B93" s="81"/>
    </row>
    <row r="94" spans="2:2">
      <c r="B94" s="81"/>
    </row>
    <row r="95" spans="2:2">
      <c r="B95" s="81"/>
    </row>
    <row r="96" spans="2:2">
      <c r="B96" s="81"/>
    </row>
    <row r="97" spans="2:2">
      <c r="B97" s="81"/>
    </row>
    <row r="98" spans="2:2">
      <c r="B98" s="81"/>
    </row>
    <row r="99" spans="2:2">
      <c r="B99" s="81"/>
    </row>
    <row r="100" spans="2:2">
      <c r="B100" s="81"/>
    </row>
    <row r="101" spans="2:2">
      <c r="B101" s="81"/>
    </row>
    <row r="102" spans="2:2">
      <c r="B102" s="81"/>
    </row>
    <row r="103" spans="2:2">
      <c r="B103" s="81"/>
    </row>
    <row r="104" spans="2:2">
      <c r="B104" s="81"/>
    </row>
    <row r="105" spans="2:2">
      <c r="B105" s="81"/>
    </row>
    <row r="106" spans="2:2">
      <c r="B106" s="81"/>
    </row>
    <row r="107" spans="2:2">
      <c r="B107" s="81"/>
    </row>
    <row r="108" spans="2:2">
      <c r="B108" s="81"/>
    </row>
    <row r="109" spans="2:2">
      <c r="B109" s="81"/>
    </row>
    <row r="110" spans="2:2">
      <c r="B110" s="81"/>
    </row>
    <row r="111" spans="2:2">
      <c r="B111" s="81"/>
    </row>
    <row r="112" spans="2:2">
      <c r="B112" s="81"/>
    </row>
    <row r="113" spans="2:2">
      <c r="B113" s="81"/>
    </row>
    <row r="114" spans="2:2">
      <c r="B114" s="81"/>
    </row>
    <row r="115" spans="2:2">
      <c r="B115" s="81"/>
    </row>
    <row r="116" spans="2:2">
      <c r="B116" s="81"/>
    </row>
    <row r="117" spans="2:2">
      <c r="B117" s="81"/>
    </row>
    <row r="118" spans="2:2">
      <c r="B118" s="81"/>
    </row>
    <row r="119" spans="2:2">
      <c r="B119" s="81"/>
    </row>
    <row r="120" spans="2:2">
      <c r="B120" s="81"/>
    </row>
    <row r="121" spans="2:2">
      <c r="B121" s="81"/>
    </row>
    <row r="122" spans="2:2">
      <c r="B122" s="81"/>
    </row>
    <row r="123" spans="2:2">
      <c r="B123" s="81"/>
    </row>
    <row r="124" spans="2:2">
      <c r="B124" s="81"/>
    </row>
    <row r="125" spans="2:2">
      <c r="B125" s="81"/>
    </row>
    <row r="126" spans="2:2">
      <c r="B126" s="81"/>
    </row>
    <row r="127" spans="2:2">
      <c r="B127" s="81"/>
    </row>
    <row r="128" spans="2:2">
      <c r="B128" s="81"/>
    </row>
    <row r="129" spans="2:2">
      <c r="B129" s="81"/>
    </row>
    <row r="130" spans="2:2">
      <c r="B130" s="81"/>
    </row>
    <row r="131" spans="2:2">
      <c r="B131" s="81"/>
    </row>
    <row r="132" spans="2:2">
      <c r="B132" s="81"/>
    </row>
    <row r="133" spans="2:2">
      <c r="B133" s="81"/>
    </row>
    <row r="134" spans="2:2">
      <c r="B134" s="81"/>
    </row>
    <row r="135" spans="2:2">
      <c r="B135" s="81"/>
    </row>
    <row r="136" spans="2:2">
      <c r="B136" s="81"/>
    </row>
    <row r="137" spans="2:2">
      <c r="B137" s="81"/>
    </row>
    <row r="138" spans="2:2">
      <c r="B138" s="81"/>
    </row>
    <row r="139" spans="2:2">
      <c r="B139" s="81"/>
    </row>
    <row r="140" spans="2:2">
      <c r="B140" s="81"/>
    </row>
    <row r="141" spans="2:2">
      <c r="B141" s="81"/>
    </row>
    <row r="142" spans="2:2">
      <c r="B142" s="81"/>
    </row>
    <row r="143" spans="2:2">
      <c r="B143" s="81"/>
    </row>
    <row r="144" spans="2:2">
      <c r="B144" s="81"/>
    </row>
    <row r="145" spans="2:2">
      <c r="B145" s="81"/>
    </row>
    <row r="146" spans="2:2">
      <c r="B146" s="81"/>
    </row>
    <row r="147" spans="2:2">
      <c r="B147" s="81"/>
    </row>
    <row r="148" spans="2:2">
      <c r="B148" s="81"/>
    </row>
    <row r="149" spans="2:2">
      <c r="B149" s="81"/>
    </row>
    <row r="150" spans="2:2">
      <c r="B150" s="81"/>
    </row>
    <row r="151" spans="2:2">
      <c r="B151" s="81"/>
    </row>
    <row r="152" spans="2:2">
      <c r="B152" s="81"/>
    </row>
    <row r="153" spans="2:2">
      <c r="B153" s="81"/>
    </row>
    <row r="154" spans="2:2">
      <c r="B154" s="81"/>
    </row>
    <row r="155" spans="2:2">
      <c r="B155" s="81"/>
    </row>
    <row r="156" spans="2:2">
      <c r="B156" s="81"/>
    </row>
    <row r="157" spans="2:2">
      <c r="B157" s="81"/>
    </row>
    <row r="158" spans="2:2">
      <c r="B158" s="81"/>
    </row>
    <row r="159" spans="2:2">
      <c r="B159" s="81"/>
    </row>
    <row r="160" spans="2:2">
      <c r="B160" s="81"/>
    </row>
    <row r="161" spans="2:2">
      <c r="B161" s="81"/>
    </row>
    <row r="162" spans="2:2">
      <c r="B162" s="81"/>
    </row>
    <row r="163" spans="2:2">
      <c r="B163" s="81"/>
    </row>
    <row r="164" spans="2:2">
      <c r="B164" s="81"/>
    </row>
    <row r="165" spans="2:2">
      <c r="B165" s="81"/>
    </row>
    <row r="166" spans="2:2">
      <c r="B166" s="81"/>
    </row>
    <row r="167" spans="2:2">
      <c r="B167" s="81"/>
    </row>
    <row r="168" spans="2:2">
      <c r="B168" s="81"/>
    </row>
    <row r="169" spans="2:2">
      <c r="B169" s="81"/>
    </row>
    <row r="170" spans="2:2">
      <c r="B170" s="81"/>
    </row>
    <row r="171" spans="2:2">
      <c r="B171" s="81"/>
    </row>
    <row r="172" spans="2:2">
      <c r="B172" s="81"/>
    </row>
  </sheetData>
  <sheetProtection algorithmName="SHA-512" hashValue="4PWKwAMu9QPqIPaFNUcFEi5CUDLo5nJled56xAcmMMFBeqiIp3s9AZHWrBpAMDdF3uqhKbwHfwW43HY4nHaf8w==" saltValue="5FigDid9MZOOiLsOPgPjMA==" spinCount="100000" sheet="1" objects="1" scenarios="1"/>
  <phoneticPr fontId="9" type="noConversion"/>
  <pageMargins left="0.75" right="0.5" top="1" bottom="1" header="0.25" footer="0.25"/>
  <pageSetup scale="48" orientation="landscape" r:id="rId1"/>
  <headerFooter scaleWithDoc="0">
    <oddHeader>&amp;RState of New Mexico</oddHeader>
    <oddFooter>&amp;LVersion 4.0&amp;RPage &amp;P of &amp;N</oddFooter>
  </headerFooter>
  <colBreaks count="5" manualBreakCount="5">
    <brk id="12" min="1" max="69" man="1"/>
    <brk id="22" min="1" max="69" man="1"/>
    <brk id="32" min="1" max="69" man="1"/>
    <brk id="42" min="1" max="69" man="1"/>
    <brk id="52" min="1" max="6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31"/>
  <sheetViews>
    <sheetView showGridLines="0" zoomScale="75" zoomScaleNormal="75" zoomScaleSheetLayoutView="75" workbookViewId="0"/>
  </sheetViews>
  <sheetFormatPr defaultColWidth="9.33203125" defaultRowHeight="12.6"/>
  <cols>
    <col min="1" max="1" width="7.1640625" style="124" customWidth="1"/>
    <col min="2" max="2" width="58.5" style="170" customWidth="1"/>
    <col min="3" max="3" width="11" style="170" customWidth="1"/>
    <col min="4" max="8" width="17.1640625" style="170" customWidth="1"/>
    <col min="9" max="10" width="21" style="170" customWidth="1"/>
    <col min="11" max="15" width="21" style="124" customWidth="1"/>
    <col min="16" max="16384" width="9.33203125" style="124"/>
  </cols>
  <sheetData>
    <row r="1" spans="1:20" ht="12" customHeight="1">
      <c r="A1" s="122"/>
      <c r="B1" s="123"/>
      <c r="D1" s="123"/>
      <c r="E1" s="123"/>
      <c r="F1" s="123"/>
      <c r="G1" s="123"/>
      <c r="H1" s="123"/>
      <c r="I1" s="123"/>
      <c r="J1" s="123"/>
      <c r="K1" s="122"/>
      <c r="L1" s="122"/>
      <c r="M1" s="122"/>
      <c r="N1" s="122"/>
      <c r="O1" s="122"/>
      <c r="P1" s="122"/>
      <c r="Q1" s="122"/>
      <c r="R1" s="122"/>
      <c r="S1" s="122"/>
      <c r="T1" s="122"/>
    </row>
    <row r="2" spans="1:20" ht="18" customHeight="1">
      <c r="A2" s="125" t="s">
        <v>449</v>
      </c>
      <c r="B2" s="126"/>
      <c r="D2" s="126"/>
      <c r="E2" s="126"/>
      <c r="F2" s="126"/>
      <c r="G2" s="125"/>
      <c r="H2" s="123"/>
      <c r="I2" s="123"/>
      <c r="J2" s="123"/>
      <c r="K2" s="122"/>
      <c r="L2" s="122"/>
      <c r="M2" s="122"/>
      <c r="N2" s="122"/>
      <c r="O2" s="122"/>
      <c r="P2" s="122"/>
      <c r="Q2" s="122"/>
      <c r="R2" s="122"/>
      <c r="S2" s="122"/>
      <c r="T2" s="122"/>
    </row>
    <row r="3" spans="1:20" ht="18" customHeight="1">
      <c r="A3" s="126" t="s">
        <v>450</v>
      </c>
      <c r="B3" s="122"/>
      <c r="C3" s="126"/>
      <c r="D3" s="126"/>
      <c r="E3" s="126"/>
      <c r="F3" s="126"/>
      <c r="G3" s="125"/>
      <c r="H3" s="123"/>
      <c r="I3" s="123"/>
      <c r="J3" s="123"/>
      <c r="K3" s="122"/>
      <c r="L3" s="122"/>
      <c r="M3" s="122"/>
      <c r="N3" s="122"/>
      <c r="O3" s="122"/>
      <c r="P3" s="122"/>
      <c r="Q3" s="122"/>
      <c r="R3" s="122"/>
      <c r="S3" s="122"/>
      <c r="T3" s="122"/>
    </row>
    <row r="4" spans="1:20" ht="18" customHeight="1">
      <c r="A4" s="127" t="s">
        <v>451</v>
      </c>
      <c r="B4" s="122"/>
      <c r="C4" s="126"/>
      <c r="D4" s="126"/>
      <c r="E4" s="126"/>
      <c r="F4" s="126"/>
      <c r="G4" s="127"/>
      <c r="H4" s="123"/>
      <c r="I4" s="123"/>
      <c r="J4" s="123"/>
      <c r="K4" s="122"/>
      <c r="L4" s="122"/>
      <c r="M4" s="122"/>
      <c r="N4" s="122"/>
      <c r="O4" s="122"/>
      <c r="P4" s="122"/>
      <c r="Q4" s="122"/>
      <c r="R4" s="122"/>
      <c r="S4" s="122"/>
      <c r="T4" s="122"/>
    </row>
    <row r="5" spans="1:20" ht="18" customHeight="1">
      <c r="A5" s="190" t="s">
        <v>109</v>
      </c>
      <c r="B5" s="122"/>
      <c r="C5" s="127"/>
      <c r="D5" s="127"/>
      <c r="E5" s="127"/>
      <c r="F5" s="127"/>
      <c r="G5" s="128"/>
      <c r="H5" s="123"/>
      <c r="I5" s="123"/>
      <c r="J5" s="123"/>
      <c r="K5" s="122"/>
      <c r="L5" s="122"/>
      <c r="M5" s="122"/>
      <c r="N5" s="122"/>
      <c r="O5" s="122"/>
      <c r="P5" s="122"/>
      <c r="Q5" s="122"/>
      <c r="R5" s="122"/>
      <c r="S5" s="122"/>
      <c r="T5" s="122"/>
    </row>
    <row r="6" spans="1:20" ht="12" customHeight="1">
      <c r="A6" s="190"/>
      <c r="B6" s="122"/>
      <c r="C6" s="127"/>
      <c r="D6" s="127"/>
      <c r="E6" s="127"/>
      <c r="F6" s="127"/>
      <c r="G6" s="128"/>
      <c r="H6" s="123"/>
      <c r="I6" s="123"/>
      <c r="J6" s="123"/>
      <c r="K6" s="122"/>
      <c r="L6" s="122"/>
      <c r="M6" s="122"/>
      <c r="N6" s="122"/>
      <c r="O6" s="122"/>
      <c r="P6" s="122"/>
      <c r="Q6" s="122"/>
      <c r="R6" s="122"/>
      <c r="S6" s="122"/>
      <c r="T6" s="122"/>
    </row>
    <row r="7" spans="1:20" s="122" customFormat="1" ht="18" customHeight="1">
      <c r="A7" s="191" t="str">
        <f>"MCO Name:  "&amp;'Information Input'!$F$14</f>
        <v xml:space="preserve">MCO Name:  </v>
      </c>
      <c r="C7" s="127"/>
      <c r="D7" s="127"/>
      <c r="E7" s="127"/>
      <c r="F7" s="127"/>
      <c r="G7" s="126"/>
      <c r="H7" s="123"/>
      <c r="I7" s="123"/>
      <c r="J7" s="123"/>
    </row>
    <row r="8" spans="1:20" s="122" customFormat="1" ht="18" customHeight="1">
      <c r="A8" s="190" t="str">
        <f>"Report Submission Type:  "&amp;TEXT('Information Input'!$J$22,"mm/dd/yyyy")</f>
        <v>Report Submission Type:  Quarterly</v>
      </c>
      <c r="B8" s="358"/>
      <c r="C8" s="358"/>
      <c r="D8" s="358"/>
      <c r="E8" s="358"/>
      <c r="F8" s="358"/>
      <c r="G8" s="127"/>
      <c r="H8" s="358"/>
      <c r="I8" s="123"/>
      <c r="J8" s="123"/>
    </row>
    <row r="9" spans="1:20" s="122" customFormat="1" ht="18" customHeight="1">
      <c r="A9" s="190" t="str">
        <f>"Calendar Year Reporting Cycle:  "&amp;'Information Input'!$J$18</f>
        <v>Calendar Year Reporting Cycle:  2019</v>
      </c>
      <c r="B9" s="358"/>
      <c r="C9" s="358"/>
      <c r="D9" s="358"/>
      <c r="E9" s="358"/>
      <c r="F9" s="358"/>
      <c r="G9" s="127"/>
      <c r="H9" s="358"/>
      <c r="I9" s="123"/>
      <c r="J9" s="123"/>
    </row>
    <row r="10" spans="1:20" s="122" customFormat="1" ht="18" customHeight="1">
      <c r="A10" s="190" t="str">
        <f>"Report Period Ending:  "&amp;TEXT('Information Input'!$H$30,"mm/dd/yyyy")</f>
        <v>Report Period Ending:  03/31/2019</v>
      </c>
      <c r="B10" s="358"/>
      <c r="C10" s="358"/>
      <c r="D10" s="132"/>
      <c r="E10" s="132"/>
      <c r="F10" s="132"/>
      <c r="G10" s="131"/>
      <c r="H10" s="132"/>
      <c r="I10" s="132"/>
      <c r="J10" s="132"/>
      <c r="K10" s="132"/>
      <c r="L10" s="132"/>
      <c r="M10" s="132"/>
      <c r="N10" s="132"/>
    </row>
    <row r="11" spans="1:20" ht="13.5" customHeight="1">
      <c r="A11" s="190"/>
      <c r="B11" s="358"/>
      <c r="C11" s="129"/>
      <c r="D11" s="130"/>
      <c r="E11" s="130"/>
      <c r="F11" s="130"/>
      <c r="G11" s="131"/>
      <c r="H11" s="130"/>
      <c r="I11" s="132"/>
      <c r="J11" s="132"/>
      <c r="K11" s="132"/>
      <c r="L11" s="132"/>
      <c r="M11" s="132"/>
      <c r="N11" s="132"/>
      <c r="O11" s="122"/>
      <c r="P11" s="122"/>
      <c r="Q11" s="122"/>
      <c r="R11" s="122"/>
      <c r="S11" s="122"/>
      <c r="T11" s="122"/>
    </row>
    <row r="12" spans="1:20" ht="18" customHeight="1">
      <c r="A12" s="127" t="s">
        <v>452</v>
      </c>
      <c r="B12" s="129"/>
      <c r="C12" s="129"/>
      <c r="D12" s="129"/>
      <c r="E12" s="129"/>
      <c r="F12" s="129"/>
      <c r="G12" s="123"/>
      <c r="H12" s="123"/>
      <c r="I12" s="123"/>
      <c r="J12" s="122"/>
      <c r="K12" s="122"/>
      <c r="L12" s="122"/>
      <c r="M12" s="122"/>
      <c r="N12" s="122"/>
      <c r="O12" s="122"/>
      <c r="P12" s="122"/>
      <c r="Q12" s="122"/>
      <c r="R12" s="122"/>
      <c r="S12" s="122"/>
      <c r="T12" s="122"/>
    </row>
    <row r="13" spans="1:20" ht="15" customHeight="1">
      <c r="A13" s="127"/>
      <c r="B13" s="129"/>
      <c r="C13" s="129"/>
      <c r="D13" s="129"/>
      <c r="E13" s="129"/>
      <c r="F13" s="129"/>
      <c r="G13" s="123"/>
      <c r="H13" s="123"/>
      <c r="I13" s="123"/>
      <c r="J13" s="122"/>
      <c r="K13" s="122"/>
      <c r="L13" s="122"/>
      <c r="M13" s="122"/>
      <c r="N13" s="122"/>
      <c r="O13" s="122"/>
      <c r="P13" s="122"/>
      <c r="Q13" s="122"/>
      <c r="R13" s="122"/>
      <c r="S13" s="122"/>
      <c r="T13" s="122"/>
    </row>
    <row r="14" spans="1:20" ht="18" customHeight="1">
      <c r="A14" s="133"/>
      <c r="B14" s="134"/>
      <c r="C14" s="135"/>
      <c r="D14" s="136"/>
      <c r="E14" s="137"/>
      <c r="F14" s="137"/>
      <c r="G14" s="138" t="s">
        <v>453</v>
      </c>
      <c r="H14" s="139"/>
      <c r="I14" s="139"/>
      <c r="J14" s="139"/>
      <c r="K14" s="139"/>
      <c r="L14" s="139"/>
      <c r="M14" s="140"/>
      <c r="N14" s="141"/>
      <c r="O14" s="142" t="s">
        <v>454</v>
      </c>
      <c r="P14" s="122"/>
      <c r="Q14" s="122"/>
      <c r="R14" s="122"/>
      <c r="S14" s="122"/>
      <c r="T14" s="122"/>
    </row>
    <row r="15" spans="1:20" ht="25.5" customHeight="1">
      <c r="A15" s="143"/>
      <c r="B15" s="144"/>
      <c r="C15" s="145"/>
      <c r="D15" s="146" t="s">
        <v>455</v>
      </c>
      <c r="E15" s="147"/>
      <c r="F15" s="147"/>
      <c r="G15" s="146" t="s">
        <v>456</v>
      </c>
      <c r="H15" s="148"/>
      <c r="I15" s="149" t="s">
        <v>457</v>
      </c>
      <c r="J15" s="150"/>
      <c r="K15" s="151" t="s">
        <v>458</v>
      </c>
      <c r="L15" s="150"/>
      <c r="M15" s="151" t="s">
        <v>146</v>
      </c>
      <c r="N15" s="149"/>
      <c r="O15" s="152" t="s">
        <v>146</v>
      </c>
      <c r="P15" s="122"/>
      <c r="Q15" s="122"/>
      <c r="R15" s="122"/>
      <c r="S15" s="122"/>
      <c r="T15" s="122"/>
    </row>
    <row r="16" spans="1:20" ht="77.25" customHeight="1">
      <c r="A16" s="153" t="s">
        <v>422</v>
      </c>
      <c r="B16" s="154" t="s">
        <v>87</v>
      </c>
      <c r="C16" s="153" t="s">
        <v>423</v>
      </c>
      <c r="D16" s="155" t="s">
        <v>457</v>
      </c>
      <c r="E16" s="155" t="s">
        <v>458</v>
      </c>
      <c r="F16" s="155" t="s">
        <v>230</v>
      </c>
      <c r="G16" s="153" t="s">
        <v>459</v>
      </c>
      <c r="H16" s="155" t="s">
        <v>460</v>
      </c>
      <c r="I16" s="29" t="s">
        <v>461</v>
      </c>
      <c r="J16" s="28" t="s">
        <v>462</v>
      </c>
      <c r="K16" s="29" t="s">
        <v>461</v>
      </c>
      <c r="L16" s="28" t="s">
        <v>462</v>
      </c>
      <c r="M16" s="29" t="s">
        <v>461</v>
      </c>
      <c r="N16" s="28" t="s">
        <v>463</v>
      </c>
      <c r="O16" s="30" t="s">
        <v>464</v>
      </c>
      <c r="P16" s="122"/>
      <c r="Q16" s="122"/>
      <c r="R16" s="122"/>
      <c r="S16" s="122"/>
      <c r="T16" s="122"/>
    </row>
    <row r="17" spans="1:20" ht="18" customHeight="1">
      <c r="A17" s="156" t="s">
        <v>21</v>
      </c>
      <c r="B17" s="156" t="s">
        <v>22</v>
      </c>
      <c r="C17" s="156" t="s">
        <v>410</v>
      </c>
      <c r="D17" s="156" t="s">
        <v>411</v>
      </c>
      <c r="E17" s="156" t="s">
        <v>412</v>
      </c>
      <c r="F17" s="156" t="s">
        <v>413</v>
      </c>
      <c r="G17" s="156" t="s">
        <v>414</v>
      </c>
      <c r="H17" s="156" t="s">
        <v>415</v>
      </c>
      <c r="I17" s="156" t="s">
        <v>416</v>
      </c>
      <c r="J17" s="156" t="s">
        <v>417</v>
      </c>
      <c r="K17" s="156" t="s">
        <v>418</v>
      </c>
      <c r="L17" s="156" t="s">
        <v>419</v>
      </c>
      <c r="M17" s="156" t="s">
        <v>420</v>
      </c>
      <c r="N17" s="156" t="s">
        <v>421</v>
      </c>
      <c r="O17" s="156" t="s">
        <v>465</v>
      </c>
      <c r="P17" s="122"/>
      <c r="Q17" s="122"/>
      <c r="R17" s="122"/>
      <c r="S17" s="122"/>
      <c r="T17" s="122"/>
    </row>
    <row r="18" spans="1:20" ht="15" customHeight="1">
      <c r="A18" s="116">
        <v>1</v>
      </c>
      <c r="B18" s="117" t="s">
        <v>90</v>
      </c>
      <c r="C18" s="118">
        <v>201</v>
      </c>
      <c r="D18" s="815"/>
      <c r="E18" s="815"/>
      <c r="F18" s="272">
        <f t="shared" ref="F18:F24" si="0">SUM(D18:E18)</f>
        <v>0</v>
      </c>
      <c r="G18" s="815"/>
      <c r="H18" s="815"/>
      <c r="I18" s="816"/>
      <c r="J18" s="816"/>
      <c r="K18" s="816"/>
      <c r="L18" s="816"/>
      <c r="M18" s="816"/>
      <c r="N18" s="816"/>
      <c r="O18" s="816"/>
      <c r="P18" s="122"/>
      <c r="Q18" s="122"/>
      <c r="R18" s="122"/>
      <c r="S18" s="122"/>
      <c r="T18" s="122"/>
    </row>
    <row r="19" spans="1:20" ht="15" customHeight="1">
      <c r="A19" s="116">
        <v>2</v>
      </c>
      <c r="B19" s="117" t="s">
        <v>93</v>
      </c>
      <c r="C19" s="118">
        <v>202</v>
      </c>
      <c r="D19" s="815"/>
      <c r="E19" s="815"/>
      <c r="F19" s="272">
        <f t="shared" si="0"/>
        <v>0</v>
      </c>
      <c r="G19" s="815"/>
      <c r="H19" s="815"/>
      <c r="I19" s="816"/>
      <c r="J19" s="816"/>
      <c r="K19" s="816"/>
      <c r="L19" s="816"/>
      <c r="M19" s="816"/>
      <c r="N19" s="816"/>
      <c r="O19" s="816"/>
      <c r="P19" s="122"/>
      <c r="Q19" s="122"/>
      <c r="R19" s="122"/>
      <c r="S19" s="122"/>
      <c r="T19" s="122"/>
    </row>
    <row r="20" spans="1:20" ht="15" customHeight="1">
      <c r="A20" s="116">
        <v>3</v>
      </c>
      <c r="B20" s="117" t="s">
        <v>95</v>
      </c>
      <c r="C20" s="118">
        <v>203</v>
      </c>
      <c r="D20" s="815"/>
      <c r="E20" s="815"/>
      <c r="F20" s="272">
        <f t="shared" si="0"/>
        <v>0</v>
      </c>
      <c r="G20" s="815"/>
      <c r="H20" s="815"/>
      <c r="I20" s="816"/>
      <c r="J20" s="816"/>
      <c r="K20" s="816"/>
      <c r="L20" s="816"/>
      <c r="M20" s="816"/>
      <c r="N20" s="816"/>
      <c r="O20" s="816"/>
      <c r="P20" s="122"/>
      <c r="Q20" s="122"/>
      <c r="R20" s="122"/>
      <c r="S20" s="122"/>
      <c r="T20" s="122"/>
    </row>
    <row r="21" spans="1:20" ht="15" customHeight="1">
      <c r="A21" s="116">
        <v>4</v>
      </c>
      <c r="B21" s="117" t="s">
        <v>98</v>
      </c>
      <c r="C21" s="118">
        <v>204</v>
      </c>
      <c r="D21" s="815"/>
      <c r="E21" s="815"/>
      <c r="F21" s="272">
        <f t="shared" si="0"/>
        <v>0</v>
      </c>
      <c r="G21" s="815"/>
      <c r="H21" s="815"/>
      <c r="I21" s="816"/>
      <c r="J21" s="816"/>
      <c r="K21" s="816"/>
      <c r="L21" s="816"/>
      <c r="M21" s="816"/>
      <c r="N21" s="816"/>
      <c r="O21" s="816"/>
      <c r="P21" s="122"/>
      <c r="Q21" s="122"/>
      <c r="R21" s="122"/>
      <c r="S21" s="122"/>
      <c r="T21" s="122"/>
    </row>
    <row r="22" spans="1:20" ht="15" customHeight="1">
      <c r="A22" s="116">
        <v>5</v>
      </c>
      <c r="B22" s="117" t="s">
        <v>100</v>
      </c>
      <c r="C22" s="118">
        <v>205</v>
      </c>
      <c r="D22" s="815"/>
      <c r="E22" s="815"/>
      <c r="F22" s="272">
        <f t="shared" si="0"/>
        <v>0</v>
      </c>
      <c r="G22" s="815"/>
      <c r="H22" s="815"/>
      <c r="I22" s="816"/>
      <c r="J22" s="816"/>
      <c r="K22" s="816"/>
      <c r="L22" s="816"/>
      <c r="M22" s="816"/>
      <c r="N22" s="816"/>
      <c r="O22" s="816"/>
      <c r="P22" s="122"/>
      <c r="Q22" s="122"/>
      <c r="R22" s="122"/>
      <c r="S22" s="122"/>
      <c r="T22" s="122"/>
    </row>
    <row r="23" spans="1:20" ht="15" customHeight="1">
      <c r="A23" s="116">
        <v>6</v>
      </c>
      <c r="B23" s="117" t="s">
        <v>102</v>
      </c>
      <c r="C23" s="118">
        <v>206</v>
      </c>
      <c r="D23" s="815"/>
      <c r="E23" s="815"/>
      <c r="F23" s="272">
        <f t="shared" si="0"/>
        <v>0</v>
      </c>
      <c r="G23" s="815"/>
      <c r="H23" s="815"/>
      <c r="I23" s="816"/>
      <c r="J23" s="816"/>
      <c r="K23" s="816"/>
      <c r="L23" s="816"/>
      <c r="M23" s="816"/>
      <c r="N23" s="816"/>
      <c r="O23" s="816"/>
      <c r="P23" s="122"/>
      <c r="Q23" s="122"/>
      <c r="R23" s="122"/>
      <c r="S23" s="122"/>
      <c r="T23" s="122"/>
    </row>
    <row r="24" spans="1:20" ht="15" customHeight="1">
      <c r="A24" s="116">
        <v>7</v>
      </c>
      <c r="B24" s="117" t="s">
        <v>105</v>
      </c>
      <c r="C24" s="118">
        <v>207</v>
      </c>
      <c r="D24" s="815"/>
      <c r="E24" s="815"/>
      <c r="F24" s="272">
        <f t="shared" si="0"/>
        <v>0</v>
      </c>
      <c r="G24" s="815"/>
      <c r="H24" s="815"/>
      <c r="I24" s="816"/>
      <c r="J24" s="816"/>
      <c r="K24" s="816"/>
      <c r="L24" s="816"/>
      <c r="M24" s="816"/>
      <c r="N24" s="816"/>
      <c r="O24" s="816"/>
      <c r="P24" s="122"/>
      <c r="Q24" s="122"/>
      <c r="R24" s="122"/>
      <c r="S24" s="122"/>
      <c r="T24" s="122"/>
    </row>
    <row r="25" spans="1:20" ht="15" customHeight="1">
      <c r="A25" s="157">
        <v>8</v>
      </c>
      <c r="B25" s="271" t="s">
        <v>230</v>
      </c>
      <c r="C25" s="271"/>
      <c r="D25" s="272">
        <f t="shared" ref="D25:O25" si="1">SUM(D18:D24)</f>
        <v>0</v>
      </c>
      <c r="E25" s="272">
        <f t="shared" si="1"/>
        <v>0</v>
      </c>
      <c r="F25" s="272">
        <f>SUM(F18:F24)</f>
        <v>0</v>
      </c>
      <c r="G25" s="272">
        <f t="shared" si="1"/>
        <v>0</v>
      </c>
      <c r="H25" s="272">
        <f t="shared" si="1"/>
        <v>0</v>
      </c>
      <c r="I25" s="273">
        <f t="shared" si="1"/>
        <v>0</v>
      </c>
      <c r="J25" s="273">
        <f t="shared" si="1"/>
        <v>0</v>
      </c>
      <c r="K25" s="273">
        <f t="shared" si="1"/>
        <v>0</v>
      </c>
      <c r="L25" s="273">
        <f t="shared" si="1"/>
        <v>0</v>
      </c>
      <c r="M25" s="273">
        <f t="shared" si="1"/>
        <v>0</v>
      </c>
      <c r="N25" s="273">
        <f t="shared" si="1"/>
        <v>0</v>
      </c>
      <c r="O25" s="273">
        <f t="shared" si="1"/>
        <v>0</v>
      </c>
      <c r="P25" s="122"/>
      <c r="Q25" s="122"/>
      <c r="R25" s="122"/>
      <c r="S25" s="122"/>
      <c r="T25" s="122"/>
    </row>
    <row r="26" spans="1:20" ht="9" customHeight="1">
      <c r="A26" s="158"/>
      <c r="B26" s="158"/>
      <c r="C26" s="158"/>
      <c r="D26" s="158"/>
      <c r="E26" s="158"/>
      <c r="F26" s="158"/>
      <c r="G26" s="158"/>
      <c r="H26" s="158"/>
      <c r="I26" s="158"/>
      <c r="J26" s="158"/>
      <c r="K26" s="158"/>
      <c r="L26" s="158"/>
      <c r="M26" s="158"/>
      <c r="N26" s="158"/>
      <c r="O26" s="122"/>
      <c r="P26" s="122"/>
      <c r="Q26" s="122"/>
      <c r="R26" s="122"/>
      <c r="S26" s="122"/>
      <c r="T26" s="122"/>
    </row>
    <row r="27" spans="1:20" ht="15" customHeight="1">
      <c r="A27" s="38" t="s">
        <v>284</v>
      </c>
      <c r="B27" s="159"/>
      <c r="C27" s="159"/>
      <c r="D27" s="159"/>
      <c r="E27" s="159"/>
      <c r="F27" s="159"/>
      <c r="G27" s="159"/>
      <c r="H27" s="159"/>
      <c r="I27" s="159"/>
      <c r="J27" s="159"/>
      <c r="K27" s="159"/>
      <c r="L27" s="159"/>
      <c r="M27" s="159"/>
      <c r="N27" s="159"/>
      <c r="O27" s="122"/>
      <c r="P27" s="122"/>
      <c r="Q27" s="122"/>
      <c r="R27" s="122"/>
      <c r="S27" s="122"/>
      <c r="T27" s="122"/>
    </row>
    <row r="28" spans="1:20" ht="15" customHeight="1">
      <c r="A28" s="38" t="s">
        <v>466</v>
      </c>
      <c r="B28" s="159"/>
      <c r="C28" s="159"/>
      <c r="D28" s="159"/>
      <c r="E28" s="159"/>
      <c r="F28" s="159"/>
      <c r="G28" s="159"/>
      <c r="H28" s="159"/>
      <c r="I28" s="159"/>
      <c r="J28" s="159"/>
      <c r="K28" s="159"/>
      <c r="L28" s="159"/>
      <c r="M28" s="159"/>
      <c r="N28" s="159"/>
      <c r="O28" s="122"/>
      <c r="P28" s="122"/>
      <c r="Q28" s="122"/>
      <c r="R28" s="122"/>
      <c r="S28" s="122"/>
      <c r="T28" s="122"/>
    </row>
    <row r="29" spans="1:20" ht="15" customHeight="1">
      <c r="A29" s="160" t="s">
        <v>467</v>
      </c>
      <c r="B29" s="159"/>
      <c r="C29" s="159"/>
      <c r="D29" s="159"/>
      <c r="E29" s="159"/>
      <c r="F29" s="159"/>
      <c r="G29" s="159"/>
      <c r="H29" s="159"/>
      <c r="I29" s="159"/>
      <c r="J29" s="159"/>
      <c r="K29" s="159"/>
      <c r="L29" s="159"/>
      <c r="M29" s="159"/>
      <c r="N29" s="159"/>
      <c r="O29" s="122"/>
      <c r="P29" s="122"/>
      <c r="Q29" s="122"/>
      <c r="R29" s="122"/>
      <c r="S29" s="122"/>
      <c r="T29" s="122"/>
    </row>
    <row r="30" spans="1:20" ht="15" customHeight="1">
      <c r="A30" s="38"/>
      <c r="B30" s="159"/>
      <c r="C30" s="159"/>
      <c r="D30" s="159"/>
      <c r="E30" s="159"/>
      <c r="F30" s="159"/>
      <c r="G30" s="159"/>
      <c r="H30" s="159"/>
      <c r="I30" s="159"/>
      <c r="J30" s="159"/>
      <c r="K30" s="159"/>
      <c r="L30" s="159"/>
      <c r="M30" s="159"/>
      <c r="N30" s="159"/>
      <c r="O30" s="122"/>
      <c r="P30" s="122"/>
      <c r="Q30" s="122"/>
      <c r="R30" s="122"/>
      <c r="S30" s="122"/>
      <c r="T30" s="122"/>
    </row>
    <row r="31" spans="1:20" ht="18" customHeight="1">
      <c r="A31" s="127" t="s">
        <v>468</v>
      </c>
      <c r="B31" s="129"/>
      <c r="C31" s="129"/>
      <c r="D31" s="129"/>
      <c r="E31" s="129"/>
      <c r="F31" s="129"/>
      <c r="G31" s="123"/>
      <c r="H31" s="123"/>
      <c r="I31" s="123"/>
      <c r="J31" s="122"/>
      <c r="K31" s="122"/>
      <c r="L31" s="122"/>
      <c r="M31" s="122"/>
      <c r="N31" s="122"/>
      <c r="O31" s="122"/>
      <c r="P31" s="122"/>
      <c r="Q31" s="122"/>
      <c r="R31" s="122"/>
      <c r="S31" s="122"/>
      <c r="T31" s="122"/>
    </row>
    <row r="32" spans="1:20" ht="15" customHeight="1">
      <c r="A32" s="127"/>
      <c r="B32" s="129"/>
      <c r="C32" s="129"/>
      <c r="D32" s="129"/>
      <c r="E32" s="129"/>
      <c r="F32" s="129"/>
      <c r="G32" s="123"/>
      <c r="H32" s="123"/>
      <c r="I32" s="123"/>
      <c r="J32" s="122"/>
      <c r="K32" s="122"/>
      <c r="L32" s="122"/>
      <c r="M32" s="122"/>
      <c r="N32" s="122"/>
      <c r="O32" s="122"/>
      <c r="P32" s="122"/>
      <c r="Q32" s="122"/>
      <c r="R32" s="122"/>
      <c r="S32" s="122"/>
      <c r="T32" s="122"/>
    </row>
    <row r="33" spans="1:20" ht="18" customHeight="1">
      <c r="A33" s="133"/>
      <c r="B33" s="134"/>
      <c r="C33" s="135"/>
      <c r="D33" s="136"/>
      <c r="E33" s="137"/>
      <c r="F33" s="137"/>
      <c r="G33" s="138" t="s">
        <v>453</v>
      </c>
      <c r="H33" s="139"/>
      <c r="I33" s="139"/>
      <c r="J33" s="139"/>
      <c r="K33" s="139"/>
      <c r="L33" s="139"/>
      <c r="M33" s="140"/>
      <c r="N33" s="141"/>
      <c r="O33" s="142" t="s">
        <v>454</v>
      </c>
      <c r="P33" s="122"/>
      <c r="Q33" s="122"/>
      <c r="R33" s="122"/>
      <c r="S33" s="122"/>
      <c r="T33" s="122"/>
    </row>
    <row r="34" spans="1:20" ht="25.5" customHeight="1">
      <c r="A34" s="143"/>
      <c r="B34" s="144"/>
      <c r="C34" s="145"/>
      <c r="D34" s="146" t="s">
        <v>455</v>
      </c>
      <c r="E34" s="147"/>
      <c r="F34" s="147"/>
      <c r="G34" s="146" t="s">
        <v>456</v>
      </c>
      <c r="H34" s="148"/>
      <c r="I34" s="149" t="s">
        <v>457</v>
      </c>
      <c r="J34" s="150"/>
      <c r="K34" s="151" t="s">
        <v>458</v>
      </c>
      <c r="L34" s="150"/>
      <c r="M34" s="151" t="s">
        <v>146</v>
      </c>
      <c r="N34" s="149"/>
      <c r="O34" s="152" t="s">
        <v>146</v>
      </c>
      <c r="P34" s="122"/>
      <c r="Q34" s="122"/>
      <c r="R34" s="122"/>
      <c r="S34" s="122"/>
      <c r="T34" s="122"/>
    </row>
    <row r="35" spans="1:20" ht="77.25" customHeight="1">
      <c r="A35" s="153" t="s">
        <v>422</v>
      </c>
      <c r="B35" s="154" t="s">
        <v>87</v>
      </c>
      <c r="C35" s="153" t="s">
        <v>423</v>
      </c>
      <c r="D35" s="155" t="s">
        <v>457</v>
      </c>
      <c r="E35" s="155" t="s">
        <v>458</v>
      </c>
      <c r="F35" s="155" t="s">
        <v>230</v>
      </c>
      <c r="G35" s="153" t="s">
        <v>459</v>
      </c>
      <c r="H35" s="155" t="s">
        <v>460</v>
      </c>
      <c r="I35" s="29" t="s">
        <v>461</v>
      </c>
      <c r="J35" s="28" t="s">
        <v>462</v>
      </c>
      <c r="K35" s="29" t="s">
        <v>461</v>
      </c>
      <c r="L35" s="28" t="s">
        <v>462</v>
      </c>
      <c r="M35" s="29" t="s">
        <v>461</v>
      </c>
      <c r="N35" s="28" t="s">
        <v>463</v>
      </c>
      <c r="O35" s="30" t="s">
        <v>464</v>
      </c>
      <c r="P35" s="122"/>
      <c r="Q35" s="122"/>
      <c r="R35" s="122"/>
      <c r="S35" s="122"/>
      <c r="T35" s="122"/>
    </row>
    <row r="36" spans="1:20" ht="18" customHeight="1">
      <c r="A36" s="156" t="s">
        <v>21</v>
      </c>
      <c r="B36" s="156" t="s">
        <v>22</v>
      </c>
      <c r="C36" s="156" t="s">
        <v>410</v>
      </c>
      <c r="D36" s="156" t="s">
        <v>411</v>
      </c>
      <c r="E36" s="156" t="s">
        <v>412</v>
      </c>
      <c r="F36" s="156" t="s">
        <v>413</v>
      </c>
      <c r="G36" s="156" t="s">
        <v>414</v>
      </c>
      <c r="H36" s="156" t="s">
        <v>415</v>
      </c>
      <c r="I36" s="156" t="s">
        <v>416</v>
      </c>
      <c r="J36" s="156" t="s">
        <v>417</v>
      </c>
      <c r="K36" s="156" t="s">
        <v>418</v>
      </c>
      <c r="L36" s="156" t="s">
        <v>419</v>
      </c>
      <c r="M36" s="156" t="s">
        <v>420</v>
      </c>
      <c r="N36" s="156" t="s">
        <v>421</v>
      </c>
      <c r="O36" s="156" t="s">
        <v>465</v>
      </c>
      <c r="P36" s="122"/>
      <c r="Q36" s="122"/>
      <c r="R36" s="122"/>
      <c r="S36" s="122"/>
      <c r="T36" s="122"/>
    </row>
    <row r="37" spans="1:20" ht="15" customHeight="1">
      <c r="A37" s="116">
        <v>1</v>
      </c>
      <c r="B37" s="117" t="s">
        <v>90</v>
      </c>
      <c r="C37" s="118">
        <v>201</v>
      </c>
      <c r="D37" s="815"/>
      <c r="E37" s="815"/>
      <c r="F37" s="272">
        <f t="shared" ref="F37:F43" si="2">SUM(D37:E37)</f>
        <v>0</v>
      </c>
      <c r="G37" s="815"/>
      <c r="H37" s="815"/>
      <c r="I37" s="816"/>
      <c r="J37" s="816"/>
      <c r="K37" s="816"/>
      <c r="L37" s="816"/>
      <c r="M37" s="816"/>
      <c r="N37" s="816"/>
      <c r="O37" s="816"/>
      <c r="P37" s="122"/>
      <c r="Q37" s="122"/>
      <c r="R37" s="122"/>
      <c r="S37" s="122"/>
      <c r="T37" s="122"/>
    </row>
    <row r="38" spans="1:20" ht="15" customHeight="1">
      <c r="A38" s="116">
        <v>2</v>
      </c>
      <c r="B38" s="117" t="s">
        <v>93</v>
      </c>
      <c r="C38" s="118">
        <v>202</v>
      </c>
      <c r="D38" s="815"/>
      <c r="E38" s="815"/>
      <c r="F38" s="272">
        <f t="shared" si="2"/>
        <v>0</v>
      </c>
      <c r="G38" s="815"/>
      <c r="H38" s="815"/>
      <c r="I38" s="816"/>
      <c r="J38" s="816"/>
      <c r="K38" s="816"/>
      <c r="L38" s="816"/>
      <c r="M38" s="816"/>
      <c r="N38" s="816"/>
      <c r="O38" s="816"/>
      <c r="P38" s="122"/>
      <c r="Q38" s="122"/>
      <c r="R38" s="122"/>
      <c r="S38" s="122"/>
      <c r="T38" s="122"/>
    </row>
    <row r="39" spans="1:20" ht="15" customHeight="1">
      <c r="A39" s="116">
        <v>3</v>
      </c>
      <c r="B39" s="117" t="s">
        <v>95</v>
      </c>
      <c r="C39" s="118">
        <v>203</v>
      </c>
      <c r="D39" s="815"/>
      <c r="E39" s="815"/>
      <c r="F39" s="272">
        <f t="shared" si="2"/>
        <v>0</v>
      </c>
      <c r="G39" s="815"/>
      <c r="H39" s="815"/>
      <c r="I39" s="816"/>
      <c r="J39" s="816"/>
      <c r="K39" s="816"/>
      <c r="L39" s="816"/>
      <c r="M39" s="816"/>
      <c r="N39" s="816"/>
      <c r="O39" s="816"/>
      <c r="P39" s="122"/>
      <c r="Q39" s="122"/>
      <c r="R39" s="122"/>
      <c r="S39" s="122"/>
      <c r="T39" s="122"/>
    </row>
    <row r="40" spans="1:20" ht="15" customHeight="1">
      <c r="A40" s="116">
        <v>4</v>
      </c>
      <c r="B40" s="117" t="s">
        <v>98</v>
      </c>
      <c r="C40" s="118">
        <v>204</v>
      </c>
      <c r="D40" s="815"/>
      <c r="E40" s="815"/>
      <c r="F40" s="272">
        <f t="shared" si="2"/>
        <v>0</v>
      </c>
      <c r="G40" s="815"/>
      <c r="H40" s="815"/>
      <c r="I40" s="816"/>
      <c r="J40" s="816"/>
      <c r="K40" s="816"/>
      <c r="L40" s="816"/>
      <c r="M40" s="816"/>
      <c r="N40" s="816"/>
      <c r="O40" s="816"/>
      <c r="P40" s="122"/>
      <c r="Q40" s="122"/>
      <c r="R40" s="122"/>
      <c r="S40" s="122"/>
      <c r="T40" s="122"/>
    </row>
    <row r="41" spans="1:20" ht="15" customHeight="1">
      <c r="A41" s="116">
        <v>5</v>
      </c>
      <c r="B41" s="117" t="s">
        <v>100</v>
      </c>
      <c r="C41" s="118">
        <v>205</v>
      </c>
      <c r="D41" s="815"/>
      <c r="E41" s="815"/>
      <c r="F41" s="272">
        <f t="shared" si="2"/>
        <v>0</v>
      </c>
      <c r="G41" s="815"/>
      <c r="H41" s="815"/>
      <c r="I41" s="816"/>
      <c r="J41" s="816"/>
      <c r="K41" s="816"/>
      <c r="L41" s="816"/>
      <c r="M41" s="816"/>
      <c r="N41" s="816"/>
      <c r="O41" s="816"/>
      <c r="P41" s="122"/>
      <c r="Q41" s="122"/>
      <c r="R41" s="122"/>
      <c r="S41" s="122"/>
      <c r="T41" s="122"/>
    </row>
    <row r="42" spans="1:20" ht="15" customHeight="1">
      <c r="A42" s="116">
        <v>6</v>
      </c>
      <c r="B42" s="117" t="s">
        <v>102</v>
      </c>
      <c r="C42" s="118">
        <v>206</v>
      </c>
      <c r="D42" s="815"/>
      <c r="E42" s="815"/>
      <c r="F42" s="272">
        <f t="shared" si="2"/>
        <v>0</v>
      </c>
      <c r="G42" s="815"/>
      <c r="H42" s="815"/>
      <c r="I42" s="816"/>
      <c r="J42" s="816"/>
      <c r="K42" s="816"/>
      <c r="L42" s="816"/>
      <c r="M42" s="816"/>
      <c r="N42" s="816"/>
      <c r="O42" s="816"/>
      <c r="P42" s="122"/>
      <c r="Q42" s="122"/>
      <c r="R42" s="122"/>
      <c r="S42" s="122"/>
      <c r="T42" s="122"/>
    </row>
    <row r="43" spans="1:20" ht="15" customHeight="1">
      <c r="A43" s="116">
        <v>7</v>
      </c>
      <c r="B43" s="117" t="s">
        <v>105</v>
      </c>
      <c r="C43" s="118">
        <v>207</v>
      </c>
      <c r="D43" s="815"/>
      <c r="E43" s="815"/>
      <c r="F43" s="272">
        <f t="shared" si="2"/>
        <v>0</v>
      </c>
      <c r="G43" s="815"/>
      <c r="H43" s="815"/>
      <c r="I43" s="816"/>
      <c r="J43" s="816"/>
      <c r="K43" s="816"/>
      <c r="L43" s="816"/>
      <c r="M43" s="816"/>
      <c r="N43" s="816"/>
      <c r="O43" s="816"/>
      <c r="P43" s="122"/>
      <c r="Q43" s="122"/>
      <c r="R43" s="122"/>
      <c r="S43" s="122"/>
      <c r="T43" s="122"/>
    </row>
    <row r="44" spans="1:20" ht="15" customHeight="1">
      <c r="A44" s="157">
        <v>8</v>
      </c>
      <c r="B44" s="271" t="s">
        <v>230</v>
      </c>
      <c r="C44" s="271"/>
      <c r="D44" s="272">
        <f t="shared" ref="D44:O44" si="3">SUM(D37:D43)</f>
        <v>0</v>
      </c>
      <c r="E44" s="272">
        <f t="shared" si="3"/>
        <v>0</v>
      </c>
      <c r="F44" s="272">
        <f t="shared" si="3"/>
        <v>0</v>
      </c>
      <c r="G44" s="272">
        <f t="shared" si="3"/>
        <v>0</v>
      </c>
      <c r="H44" s="272">
        <f t="shared" si="3"/>
        <v>0</v>
      </c>
      <c r="I44" s="273">
        <f t="shared" si="3"/>
        <v>0</v>
      </c>
      <c r="J44" s="273">
        <f t="shared" si="3"/>
        <v>0</v>
      </c>
      <c r="K44" s="273">
        <f t="shared" si="3"/>
        <v>0</v>
      </c>
      <c r="L44" s="273">
        <f t="shared" si="3"/>
        <v>0</v>
      </c>
      <c r="M44" s="273">
        <f t="shared" si="3"/>
        <v>0</v>
      </c>
      <c r="N44" s="273">
        <f t="shared" si="3"/>
        <v>0</v>
      </c>
      <c r="O44" s="273">
        <f t="shared" si="3"/>
        <v>0</v>
      </c>
      <c r="P44" s="122"/>
      <c r="Q44" s="122"/>
      <c r="R44" s="122"/>
      <c r="S44" s="122"/>
      <c r="T44" s="122"/>
    </row>
    <row r="45" spans="1:20" ht="9" customHeight="1">
      <c r="A45" s="158"/>
      <c r="B45" s="158"/>
      <c r="C45" s="158"/>
      <c r="D45" s="158"/>
      <c r="E45" s="158"/>
      <c r="F45" s="158"/>
      <c r="G45" s="158"/>
      <c r="H45" s="158"/>
      <c r="I45" s="158"/>
      <c r="J45" s="158"/>
      <c r="K45" s="158"/>
      <c r="L45" s="158"/>
      <c r="M45" s="158"/>
      <c r="N45" s="158"/>
      <c r="O45" s="122"/>
      <c r="P45" s="122"/>
      <c r="Q45" s="122"/>
      <c r="R45" s="122"/>
      <c r="S45" s="122"/>
      <c r="T45" s="122"/>
    </row>
    <row r="46" spans="1:20" ht="15" customHeight="1">
      <c r="A46" s="38" t="s">
        <v>284</v>
      </c>
      <c r="B46" s="159"/>
      <c r="C46" s="159"/>
      <c r="D46" s="159"/>
      <c r="E46" s="159"/>
      <c r="F46" s="159"/>
      <c r="G46" s="159"/>
      <c r="H46" s="159"/>
      <c r="I46" s="159"/>
      <c r="J46" s="159"/>
      <c r="K46" s="159"/>
      <c r="L46" s="159"/>
      <c r="M46" s="159"/>
      <c r="N46" s="159"/>
      <c r="O46" s="122"/>
      <c r="P46" s="122"/>
      <c r="Q46" s="122"/>
      <c r="R46" s="122"/>
      <c r="S46" s="122"/>
      <c r="T46" s="122"/>
    </row>
    <row r="47" spans="1:20" ht="15" customHeight="1">
      <c r="A47" s="38" t="s">
        <v>466</v>
      </c>
      <c r="B47" s="159"/>
      <c r="C47" s="159"/>
      <c r="D47" s="159"/>
      <c r="E47" s="159"/>
      <c r="F47" s="159"/>
      <c r="G47" s="159"/>
      <c r="H47" s="159"/>
      <c r="I47" s="159"/>
      <c r="J47" s="159"/>
      <c r="K47" s="159"/>
      <c r="L47" s="159"/>
      <c r="M47" s="159"/>
      <c r="N47" s="159"/>
      <c r="O47" s="122"/>
      <c r="P47" s="122"/>
      <c r="Q47" s="122"/>
      <c r="R47" s="122"/>
      <c r="S47" s="122"/>
      <c r="T47" s="122"/>
    </row>
    <row r="48" spans="1:20" ht="15" customHeight="1">
      <c r="A48" s="160" t="s">
        <v>467</v>
      </c>
      <c r="B48" s="159"/>
      <c r="C48" s="159"/>
      <c r="D48" s="159"/>
      <c r="E48" s="159"/>
      <c r="F48" s="159"/>
      <c r="G48" s="159"/>
      <c r="H48" s="159"/>
      <c r="I48" s="159"/>
      <c r="J48" s="159"/>
      <c r="K48" s="159"/>
      <c r="L48" s="159"/>
      <c r="M48" s="159"/>
      <c r="N48" s="159"/>
      <c r="O48" s="122"/>
      <c r="P48" s="122"/>
      <c r="Q48" s="122"/>
      <c r="R48" s="122"/>
      <c r="S48" s="122"/>
      <c r="T48" s="122"/>
    </row>
    <row r="49" spans="1:20" ht="15" customHeight="1">
      <c r="A49" s="160"/>
      <c r="B49" s="124"/>
      <c r="C49" s="161"/>
      <c r="D49" s="161"/>
      <c r="E49" s="161"/>
      <c r="F49" s="161"/>
      <c r="G49" s="119"/>
      <c r="H49" s="119"/>
      <c r="I49" s="119"/>
      <c r="J49" s="119"/>
      <c r="K49" s="160"/>
      <c r="L49" s="160"/>
      <c r="M49" s="160"/>
      <c r="N49" s="160"/>
      <c r="O49" s="122"/>
      <c r="P49" s="122"/>
      <c r="Q49" s="122"/>
      <c r="R49" s="122"/>
      <c r="S49" s="122"/>
      <c r="T49" s="122"/>
    </row>
    <row r="50" spans="1:20" ht="18" customHeight="1">
      <c r="A50" s="127" t="s">
        <v>469</v>
      </c>
      <c r="B50" s="129"/>
      <c r="C50" s="129"/>
      <c r="D50" s="129"/>
      <c r="E50" s="129"/>
      <c r="F50" s="129"/>
      <c r="G50" s="123"/>
      <c r="H50" s="123"/>
      <c r="I50" s="123"/>
      <c r="J50" s="122"/>
      <c r="K50" s="122"/>
      <c r="L50" s="122"/>
      <c r="M50" s="122"/>
      <c r="N50" s="122"/>
      <c r="O50" s="122"/>
      <c r="P50" s="122"/>
      <c r="Q50" s="122"/>
      <c r="R50" s="122"/>
      <c r="S50" s="122"/>
      <c r="T50" s="122"/>
    </row>
    <row r="51" spans="1:20" ht="15" customHeight="1">
      <c r="A51" s="127"/>
      <c r="B51" s="129"/>
      <c r="C51" s="129"/>
      <c r="D51" s="129"/>
      <c r="E51" s="129"/>
      <c r="F51" s="129"/>
      <c r="G51" s="123"/>
      <c r="H51" s="123"/>
      <c r="I51" s="123"/>
      <c r="J51" s="122"/>
      <c r="K51" s="122"/>
      <c r="L51" s="122"/>
      <c r="M51" s="122"/>
      <c r="N51" s="122"/>
      <c r="O51" s="122"/>
      <c r="P51" s="122"/>
      <c r="Q51" s="122"/>
      <c r="R51" s="122"/>
      <c r="S51" s="122"/>
      <c r="T51" s="122"/>
    </row>
    <row r="52" spans="1:20" ht="18" customHeight="1">
      <c r="A52" s="133"/>
      <c r="B52" s="134"/>
      <c r="C52" s="135"/>
      <c r="D52" s="136"/>
      <c r="E52" s="137"/>
      <c r="F52" s="137"/>
      <c r="G52" s="138" t="s">
        <v>453</v>
      </c>
      <c r="H52" s="139"/>
      <c r="I52" s="139"/>
      <c r="J52" s="139"/>
      <c r="K52" s="139"/>
      <c r="L52" s="139"/>
      <c r="M52" s="140"/>
      <c r="N52" s="141"/>
      <c r="O52" s="142" t="s">
        <v>454</v>
      </c>
      <c r="P52" s="122"/>
      <c r="Q52" s="122"/>
      <c r="R52" s="122"/>
      <c r="S52" s="122"/>
      <c r="T52" s="122"/>
    </row>
    <row r="53" spans="1:20" ht="25.5" customHeight="1">
      <c r="A53" s="143"/>
      <c r="B53" s="144"/>
      <c r="C53" s="145"/>
      <c r="D53" s="146" t="s">
        <v>455</v>
      </c>
      <c r="E53" s="147"/>
      <c r="F53" s="147"/>
      <c r="G53" s="146" t="s">
        <v>456</v>
      </c>
      <c r="H53" s="148"/>
      <c r="I53" s="149" t="s">
        <v>457</v>
      </c>
      <c r="J53" s="150"/>
      <c r="K53" s="151" t="s">
        <v>458</v>
      </c>
      <c r="L53" s="150"/>
      <c r="M53" s="151" t="s">
        <v>146</v>
      </c>
      <c r="N53" s="149"/>
      <c r="O53" s="152" t="s">
        <v>146</v>
      </c>
      <c r="P53" s="122"/>
      <c r="Q53" s="122"/>
      <c r="R53" s="122"/>
      <c r="S53" s="122"/>
      <c r="T53" s="122"/>
    </row>
    <row r="54" spans="1:20" ht="77.25" customHeight="1">
      <c r="A54" s="153" t="s">
        <v>422</v>
      </c>
      <c r="B54" s="154" t="s">
        <v>87</v>
      </c>
      <c r="C54" s="153" t="s">
        <v>423</v>
      </c>
      <c r="D54" s="155" t="s">
        <v>457</v>
      </c>
      <c r="E54" s="155" t="s">
        <v>458</v>
      </c>
      <c r="F54" s="155" t="s">
        <v>230</v>
      </c>
      <c r="G54" s="153" t="s">
        <v>459</v>
      </c>
      <c r="H54" s="155" t="s">
        <v>460</v>
      </c>
      <c r="I54" s="29" t="s">
        <v>461</v>
      </c>
      <c r="J54" s="28" t="s">
        <v>462</v>
      </c>
      <c r="K54" s="29" t="s">
        <v>461</v>
      </c>
      <c r="L54" s="28" t="s">
        <v>462</v>
      </c>
      <c r="M54" s="29" t="s">
        <v>461</v>
      </c>
      <c r="N54" s="28" t="s">
        <v>463</v>
      </c>
      <c r="O54" s="30" t="s">
        <v>464</v>
      </c>
      <c r="P54" s="122"/>
      <c r="Q54" s="122"/>
      <c r="R54" s="122"/>
      <c r="S54" s="122"/>
      <c r="T54" s="122"/>
    </row>
    <row r="55" spans="1:20" ht="18" customHeight="1">
      <c r="A55" s="156" t="s">
        <v>21</v>
      </c>
      <c r="B55" s="156" t="s">
        <v>22</v>
      </c>
      <c r="C55" s="156" t="s">
        <v>410</v>
      </c>
      <c r="D55" s="156" t="s">
        <v>411</v>
      </c>
      <c r="E55" s="156" t="s">
        <v>412</v>
      </c>
      <c r="F55" s="156" t="s">
        <v>413</v>
      </c>
      <c r="G55" s="156" t="s">
        <v>414</v>
      </c>
      <c r="H55" s="156" t="s">
        <v>415</v>
      </c>
      <c r="I55" s="156" t="s">
        <v>416</v>
      </c>
      <c r="J55" s="156" t="s">
        <v>417</v>
      </c>
      <c r="K55" s="156" t="s">
        <v>418</v>
      </c>
      <c r="L55" s="156" t="s">
        <v>419</v>
      </c>
      <c r="M55" s="156" t="s">
        <v>420</v>
      </c>
      <c r="N55" s="156" t="s">
        <v>421</v>
      </c>
      <c r="O55" s="156" t="s">
        <v>465</v>
      </c>
      <c r="P55" s="122"/>
      <c r="Q55" s="122"/>
      <c r="R55" s="122"/>
      <c r="S55" s="122"/>
      <c r="T55" s="122"/>
    </row>
    <row r="56" spans="1:20" ht="15" customHeight="1">
      <c r="A56" s="116">
        <v>1</v>
      </c>
      <c r="B56" s="117" t="s">
        <v>90</v>
      </c>
      <c r="C56" s="118">
        <v>201</v>
      </c>
      <c r="D56" s="815"/>
      <c r="E56" s="815"/>
      <c r="F56" s="272">
        <f t="shared" ref="F56:F62" si="4">SUM(D56:E56)</f>
        <v>0</v>
      </c>
      <c r="G56" s="815"/>
      <c r="H56" s="815"/>
      <c r="I56" s="816"/>
      <c r="J56" s="816"/>
      <c r="K56" s="816"/>
      <c r="L56" s="816"/>
      <c r="M56" s="816"/>
      <c r="N56" s="816"/>
      <c r="O56" s="816"/>
      <c r="P56" s="122"/>
      <c r="Q56" s="122"/>
      <c r="R56" s="122"/>
      <c r="S56" s="122"/>
      <c r="T56" s="122"/>
    </row>
    <row r="57" spans="1:20" ht="15" customHeight="1">
      <c r="A57" s="116">
        <v>2</v>
      </c>
      <c r="B57" s="117" t="s">
        <v>93</v>
      </c>
      <c r="C57" s="118">
        <v>202</v>
      </c>
      <c r="D57" s="815"/>
      <c r="E57" s="815"/>
      <c r="F57" s="272">
        <f t="shared" si="4"/>
        <v>0</v>
      </c>
      <c r="G57" s="815"/>
      <c r="H57" s="815"/>
      <c r="I57" s="816"/>
      <c r="J57" s="816"/>
      <c r="K57" s="816"/>
      <c r="L57" s="816"/>
      <c r="M57" s="816"/>
      <c r="N57" s="816"/>
      <c r="O57" s="816"/>
      <c r="P57" s="122"/>
      <c r="Q57" s="122"/>
      <c r="R57" s="122"/>
      <c r="S57" s="122"/>
      <c r="T57" s="122"/>
    </row>
    <row r="58" spans="1:20" ht="15" customHeight="1">
      <c r="A58" s="116">
        <v>3</v>
      </c>
      <c r="B58" s="117" t="s">
        <v>95</v>
      </c>
      <c r="C58" s="118">
        <v>203</v>
      </c>
      <c r="D58" s="815"/>
      <c r="E58" s="815"/>
      <c r="F58" s="272">
        <f t="shared" si="4"/>
        <v>0</v>
      </c>
      <c r="G58" s="815"/>
      <c r="H58" s="815"/>
      <c r="I58" s="816"/>
      <c r="J58" s="816"/>
      <c r="K58" s="816"/>
      <c r="L58" s="816"/>
      <c r="M58" s="816"/>
      <c r="N58" s="816"/>
      <c r="O58" s="816"/>
      <c r="P58" s="122"/>
      <c r="Q58" s="122"/>
      <c r="R58" s="122"/>
      <c r="S58" s="122"/>
      <c r="T58" s="122"/>
    </row>
    <row r="59" spans="1:20" ht="15" customHeight="1">
      <c r="A59" s="116">
        <v>4</v>
      </c>
      <c r="B59" s="117" t="s">
        <v>98</v>
      </c>
      <c r="C59" s="118">
        <v>204</v>
      </c>
      <c r="D59" s="815"/>
      <c r="E59" s="815"/>
      <c r="F59" s="272">
        <f t="shared" si="4"/>
        <v>0</v>
      </c>
      <c r="G59" s="815"/>
      <c r="H59" s="815"/>
      <c r="I59" s="816"/>
      <c r="J59" s="816"/>
      <c r="K59" s="816"/>
      <c r="L59" s="816"/>
      <c r="M59" s="816"/>
      <c r="N59" s="816"/>
      <c r="O59" s="816"/>
      <c r="P59" s="122"/>
      <c r="Q59" s="122"/>
      <c r="R59" s="122"/>
      <c r="S59" s="122"/>
      <c r="T59" s="122"/>
    </row>
    <row r="60" spans="1:20" ht="15" customHeight="1">
      <c r="A60" s="116">
        <v>5</v>
      </c>
      <c r="B60" s="117" t="s">
        <v>100</v>
      </c>
      <c r="C60" s="118">
        <v>205</v>
      </c>
      <c r="D60" s="815"/>
      <c r="E60" s="815"/>
      <c r="F60" s="272">
        <f t="shared" si="4"/>
        <v>0</v>
      </c>
      <c r="G60" s="815"/>
      <c r="H60" s="815"/>
      <c r="I60" s="816"/>
      <c r="J60" s="816"/>
      <c r="K60" s="816"/>
      <c r="L60" s="816"/>
      <c r="M60" s="816"/>
      <c r="N60" s="816"/>
      <c r="O60" s="816"/>
      <c r="P60" s="122"/>
      <c r="Q60" s="122"/>
      <c r="R60" s="122"/>
      <c r="S60" s="122"/>
      <c r="T60" s="122"/>
    </row>
    <row r="61" spans="1:20" ht="15" customHeight="1">
      <c r="A61" s="116">
        <v>6</v>
      </c>
      <c r="B61" s="117" t="s">
        <v>102</v>
      </c>
      <c r="C61" s="118">
        <v>206</v>
      </c>
      <c r="D61" s="815"/>
      <c r="E61" s="815"/>
      <c r="F61" s="272">
        <f t="shared" si="4"/>
        <v>0</v>
      </c>
      <c r="G61" s="815"/>
      <c r="H61" s="815"/>
      <c r="I61" s="816"/>
      <c r="J61" s="816"/>
      <c r="K61" s="816"/>
      <c r="L61" s="816"/>
      <c r="M61" s="816"/>
      <c r="N61" s="816"/>
      <c r="O61" s="816"/>
      <c r="P61" s="122"/>
      <c r="Q61" s="122"/>
      <c r="R61" s="122"/>
      <c r="S61" s="122"/>
      <c r="T61" s="122"/>
    </row>
    <row r="62" spans="1:20" ht="15" customHeight="1">
      <c r="A62" s="116">
        <v>7</v>
      </c>
      <c r="B62" s="117" t="s">
        <v>105</v>
      </c>
      <c r="C62" s="118">
        <v>207</v>
      </c>
      <c r="D62" s="815"/>
      <c r="E62" s="815"/>
      <c r="F62" s="272">
        <f t="shared" si="4"/>
        <v>0</v>
      </c>
      <c r="G62" s="815"/>
      <c r="H62" s="815"/>
      <c r="I62" s="816"/>
      <c r="J62" s="816"/>
      <c r="K62" s="816"/>
      <c r="L62" s="816"/>
      <c r="M62" s="816"/>
      <c r="N62" s="816"/>
      <c r="O62" s="816"/>
      <c r="P62" s="122"/>
      <c r="Q62" s="122"/>
      <c r="R62" s="122"/>
      <c r="S62" s="122"/>
      <c r="T62" s="122"/>
    </row>
    <row r="63" spans="1:20" ht="15" customHeight="1">
      <c r="A63" s="157">
        <v>8</v>
      </c>
      <c r="B63" s="271" t="s">
        <v>230</v>
      </c>
      <c r="C63" s="271"/>
      <c r="D63" s="272">
        <f t="shared" ref="D63:O63" si="5">SUM(D56:D62)</f>
        <v>0</v>
      </c>
      <c r="E63" s="272">
        <f t="shared" si="5"/>
        <v>0</v>
      </c>
      <c r="F63" s="272">
        <f t="shared" si="5"/>
        <v>0</v>
      </c>
      <c r="G63" s="272">
        <f t="shared" si="5"/>
        <v>0</v>
      </c>
      <c r="H63" s="272">
        <f t="shared" si="5"/>
        <v>0</v>
      </c>
      <c r="I63" s="273">
        <f t="shared" si="5"/>
        <v>0</v>
      </c>
      <c r="J63" s="273">
        <f t="shared" si="5"/>
        <v>0</v>
      </c>
      <c r="K63" s="273">
        <f t="shared" si="5"/>
        <v>0</v>
      </c>
      <c r="L63" s="273">
        <f t="shared" si="5"/>
        <v>0</v>
      </c>
      <c r="M63" s="273">
        <f t="shared" si="5"/>
        <v>0</v>
      </c>
      <c r="N63" s="273">
        <f t="shared" si="5"/>
        <v>0</v>
      </c>
      <c r="O63" s="273">
        <f t="shared" si="5"/>
        <v>0</v>
      </c>
      <c r="P63" s="122"/>
      <c r="Q63" s="122"/>
      <c r="R63" s="122"/>
      <c r="S63" s="122"/>
      <c r="T63" s="122"/>
    </row>
    <row r="64" spans="1:20" ht="9" customHeight="1">
      <c r="A64" s="158"/>
      <c r="B64" s="158"/>
      <c r="C64" s="158"/>
      <c r="D64" s="158"/>
      <c r="E64" s="158"/>
      <c r="F64" s="158"/>
      <c r="G64" s="158"/>
      <c r="H64" s="158"/>
      <c r="I64" s="158"/>
      <c r="J64" s="158"/>
      <c r="K64" s="158"/>
      <c r="L64" s="158"/>
      <c r="M64" s="158"/>
      <c r="N64" s="158"/>
      <c r="O64" s="122"/>
      <c r="P64" s="122"/>
      <c r="Q64" s="122"/>
      <c r="R64" s="122"/>
      <c r="S64" s="122"/>
      <c r="T64" s="122"/>
    </row>
    <row r="65" spans="1:20" ht="15" customHeight="1">
      <c r="A65" s="38" t="s">
        <v>284</v>
      </c>
      <c r="B65" s="159"/>
      <c r="C65" s="159"/>
      <c r="D65" s="159"/>
      <c r="E65" s="159"/>
      <c r="F65" s="159"/>
      <c r="G65" s="159"/>
      <c r="H65" s="159"/>
      <c r="I65" s="159"/>
      <c r="J65" s="159"/>
      <c r="K65" s="159"/>
      <c r="L65" s="159"/>
      <c r="M65" s="159"/>
      <c r="N65" s="159"/>
      <c r="O65" s="122"/>
      <c r="P65" s="122"/>
      <c r="Q65" s="122"/>
      <c r="R65" s="122"/>
      <c r="S65" s="122"/>
      <c r="T65" s="122"/>
    </row>
    <row r="66" spans="1:20" ht="15" customHeight="1">
      <c r="A66" s="38" t="s">
        <v>466</v>
      </c>
      <c r="B66" s="159"/>
      <c r="C66" s="159"/>
      <c r="D66" s="159"/>
      <c r="E66" s="159"/>
      <c r="F66" s="159"/>
      <c r="G66" s="159"/>
      <c r="H66" s="159"/>
      <c r="I66" s="159"/>
      <c r="J66" s="159"/>
      <c r="K66" s="159"/>
      <c r="L66" s="159"/>
      <c r="M66" s="159"/>
      <c r="N66" s="159"/>
      <c r="O66" s="122"/>
      <c r="P66" s="122"/>
      <c r="Q66" s="122"/>
      <c r="R66" s="122"/>
      <c r="S66" s="122"/>
      <c r="T66" s="122"/>
    </row>
    <row r="67" spans="1:20" ht="15" customHeight="1">
      <c r="A67" s="160" t="s">
        <v>467</v>
      </c>
      <c r="B67" s="159"/>
      <c r="C67" s="159"/>
      <c r="D67" s="159"/>
      <c r="E67" s="159"/>
      <c r="F67" s="159"/>
      <c r="G67" s="159"/>
      <c r="H67" s="159"/>
      <c r="I67" s="159"/>
      <c r="J67" s="159"/>
      <c r="K67" s="159"/>
      <c r="L67" s="159"/>
      <c r="M67" s="159"/>
      <c r="N67" s="159"/>
      <c r="O67" s="122"/>
      <c r="P67" s="122"/>
      <c r="Q67" s="122"/>
      <c r="R67" s="122"/>
      <c r="S67" s="122"/>
      <c r="T67" s="122"/>
    </row>
    <row r="68" spans="1:20" ht="15" customHeight="1">
      <c r="A68" s="160"/>
      <c r="B68" s="124"/>
      <c r="C68" s="161"/>
      <c r="D68" s="161"/>
      <c r="E68" s="161"/>
      <c r="F68" s="161"/>
      <c r="G68" s="119"/>
      <c r="H68" s="119"/>
      <c r="I68" s="119"/>
      <c r="J68" s="119"/>
      <c r="K68" s="160"/>
      <c r="L68" s="160"/>
      <c r="M68" s="160"/>
      <c r="N68" s="160"/>
      <c r="O68" s="122"/>
      <c r="P68" s="122"/>
      <c r="Q68" s="122"/>
      <c r="R68" s="122"/>
      <c r="S68" s="122"/>
      <c r="T68" s="122"/>
    </row>
    <row r="69" spans="1:20" ht="18" customHeight="1">
      <c r="A69" s="127" t="s">
        <v>470</v>
      </c>
      <c r="B69" s="129"/>
      <c r="C69" s="129"/>
      <c r="D69" s="129"/>
      <c r="E69" s="129"/>
      <c r="F69" s="129"/>
      <c r="G69" s="123"/>
      <c r="H69" s="123"/>
      <c r="I69" s="123"/>
      <c r="J69" s="122"/>
      <c r="K69" s="122"/>
      <c r="L69" s="122"/>
      <c r="M69" s="122"/>
      <c r="N69" s="122"/>
      <c r="O69" s="122"/>
      <c r="P69" s="122"/>
      <c r="Q69" s="122"/>
      <c r="R69" s="122"/>
      <c r="S69" s="122"/>
      <c r="T69" s="122"/>
    </row>
    <row r="70" spans="1:20" ht="15" customHeight="1">
      <c r="A70" s="127"/>
      <c r="B70" s="129"/>
      <c r="C70" s="129"/>
      <c r="D70" s="129"/>
      <c r="E70" s="129"/>
      <c r="F70" s="129"/>
      <c r="G70" s="123"/>
      <c r="H70" s="123"/>
      <c r="I70" s="123"/>
      <c r="J70" s="122"/>
      <c r="K70" s="122"/>
      <c r="L70" s="122"/>
      <c r="M70" s="122"/>
      <c r="N70" s="122"/>
      <c r="O70" s="122"/>
      <c r="P70" s="122"/>
      <c r="Q70" s="122"/>
      <c r="R70" s="122"/>
      <c r="S70" s="122"/>
      <c r="T70" s="122"/>
    </row>
    <row r="71" spans="1:20" ht="18" customHeight="1">
      <c r="A71" s="133"/>
      <c r="B71" s="134"/>
      <c r="C71" s="135"/>
      <c r="D71" s="136"/>
      <c r="E71" s="137"/>
      <c r="F71" s="137"/>
      <c r="G71" s="138" t="s">
        <v>453</v>
      </c>
      <c r="H71" s="139"/>
      <c r="I71" s="139"/>
      <c r="J71" s="139"/>
      <c r="K71" s="139"/>
      <c r="L71" s="139"/>
      <c r="M71" s="140"/>
      <c r="N71" s="141"/>
      <c r="O71" s="142" t="s">
        <v>454</v>
      </c>
      <c r="P71" s="122"/>
      <c r="Q71" s="122"/>
      <c r="R71" s="122"/>
      <c r="S71" s="122"/>
      <c r="T71" s="122"/>
    </row>
    <row r="72" spans="1:20" ht="25.5" customHeight="1">
      <c r="A72" s="143"/>
      <c r="B72" s="144"/>
      <c r="C72" s="145"/>
      <c r="D72" s="146" t="s">
        <v>455</v>
      </c>
      <c r="E72" s="147"/>
      <c r="F72" s="147"/>
      <c r="G72" s="146" t="s">
        <v>456</v>
      </c>
      <c r="H72" s="148"/>
      <c r="I72" s="149" t="s">
        <v>457</v>
      </c>
      <c r="J72" s="150"/>
      <c r="K72" s="151" t="s">
        <v>458</v>
      </c>
      <c r="L72" s="150"/>
      <c r="M72" s="151" t="s">
        <v>146</v>
      </c>
      <c r="N72" s="149"/>
      <c r="O72" s="152" t="s">
        <v>146</v>
      </c>
      <c r="P72" s="122"/>
      <c r="Q72" s="122"/>
      <c r="R72" s="122"/>
      <c r="S72" s="122"/>
      <c r="T72" s="122"/>
    </row>
    <row r="73" spans="1:20" ht="77.25" customHeight="1">
      <c r="A73" s="153" t="s">
        <v>422</v>
      </c>
      <c r="B73" s="154" t="s">
        <v>87</v>
      </c>
      <c r="C73" s="153" t="s">
        <v>423</v>
      </c>
      <c r="D73" s="155" t="s">
        <v>457</v>
      </c>
      <c r="E73" s="155" t="s">
        <v>458</v>
      </c>
      <c r="F73" s="155" t="s">
        <v>230</v>
      </c>
      <c r="G73" s="153" t="s">
        <v>459</v>
      </c>
      <c r="H73" s="155" t="s">
        <v>460</v>
      </c>
      <c r="I73" s="29" t="s">
        <v>461</v>
      </c>
      <c r="J73" s="28" t="s">
        <v>462</v>
      </c>
      <c r="K73" s="29" t="s">
        <v>461</v>
      </c>
      <c r="L73" s="28" t="s">
        <v>462</v>
      </c>
      <c r="M73" s="29" t="s">
        <v>461</v>
      </c>
      <c r="N73" s="28" t="s">
        <v>463</v>
      </c>
      <c r="O73" s="30" t="s">
        <v>464</v>
      </c>
      <c r="P73" s="122"/>
      <c r="Q73" s="122"/>
      <c r="R73" s="122"/>
      <c r="S73" s="122"/>
      <c r="T73" s="122"/>
    </row>
    <row r="74" spans="1:20" ht="18" customHeight="1">
      <c r="A74" s="156" t="s">
        <v>21</v>
      </c>
      <c r="B74" s="156" t="s">
        <v>22</v>
      </c>
      <c r="C74" s="156" t="s">
        <v>410</v>
      </c>
      <c r="D74" s="156" t="s">
        <v>411</v>
      </c>
      <c r="E74" s="156" t="s">
        <v>412</v>
      </c>
      <c r="F74" s="156" t="s">
        <v>413</v>
      </c>
      <c r="G74" s="156" t="s">
        <v>414</v>
      </c>
      <c r="H74" s="156" t="s">
        <v>415</v>
      </c>
      <c r="I74" s="156" t="s">
        <v>416</v>
      </c>
      <c r="J74" s="156" t="s">
        <v>417</v>
      </c>
      <c r="K74" s="156" t="s">
        <v>418</v>
      </c>
      <c r="L74" s="156" t="s">
        <v>419</v>
      </c>
      <c r="M74" s="156" t="s">
        <v>420</v>
      </c>
      <c r="N74" s="156" t="s">
        <v>421</v>
      </c>
      <c r="O74" s="156" t="s">
        <v>465</v>
      </c>
      <c r="P74" s="122"/>
      <c r="Q74" s="122"/>
      <c r="R74" s="122"/>
      <c r="S74" s="122"/>
      <c r="T74" s="122"/>
    </row>
    <row r="75" spans="1:20" ht="15" customHeight="1">
      <c r="A75" s="116">
        <v>1</v>
      </c>
      <c r="B75" s="117" t="s">
        <v>90</v>
      </c>
      <c r="C75" s="118">
        <v>201</v>
      </c>
      <c r="D75" s="815"/>
      <c r="E75" s="815"/>
      <c r="F75" s="272">
        <f t="shared" ref="F75:F81" si="6">SUM(D75:E75)</f>
        <v>0</v>
      </c>
      <c r="G75" s="815"/>
      <c r="H75" s="815"/>
      <c r="I75" s="816"/>
      <c r="J75" s="816"/>
      <c r="K75" s="816"/>
      <c r="L75" s="816"/>
      <c r="M75" s="816"/>
      <c r="N75" s="816"/>
      <c r="O75" s="816"/>
      <c r="P75" s="122"/>
      <c r="Q75" s="122"/>
      <c r="R75" s="122"/>
      <c r="S75" s="122"/>
      <c r="T75" s="122"/>
    </row>
    <row r="76" spans="1:20" ht="15" customHeight="1">
      <c r="A76" s="116">
        <v>2</v>
      </c>
      <c r="B76" s="117" t="s">
        <v>93</v>
      </c>
      <c r="C76" s="118">
        <v>202</v>
      </c>
      <c r="D76" s="815"/>
      <c r="E76" s="815"/>
      <c r="F76" s="272">
        <f t="shared" si="6"/>
        <v>0</v>
      </c>
      <c r="G76" s="815"/>
      <c r="H76" s="815"/>
      <c r="I76" s="816"/>
      <c r="J76" s="816"/>
      <c r="K76" s="816"/>
      <c r="L76" s="816"/>
      <c r="M76" s="816"/>
      <c r="N76" s="816"/>
      <c r="O76" s="816"/>
      <c r="P76" s="122"/>
      <c r="Q76" s="122"/>
      <c r="R76" s="122"/>
      <c r="S76" s="122"/>
      <c r="T76" s="122"/>
    </row>
    <row r="77" spans="1:20" ht="15" customHeight="1">
      <c r="A77" s="116">
        <v>3</v>
      </c>
      <c r="B77" s="117" t="s">
        <v>95</v>
      </c>
      <c r="C77" s="118">
        <v>203</v>
      </c>
      <c r="D77" s="815"/>
      <c r="E77" s="815"/>
      <c r="F77" s="272">
        <f t="shared" si="6"/>
        <v>0</v>
      </c>
      <c r="G77" s="815"/>
      <c r="H77" s="815"/>
      <c r="I77" s="816"/>
      <c r="J77" s="816"/>
      <c r="K77" s="816"/>
      <c r="L77" s="816"/>
      <c r="M77" s="816"/>
      <c r="N77" s="816"/>
      <c r="O77" s="816"/>
      <c r="P77" s="122"/>
      <c r="Q77" s="122"/>
      <c r="R77" s="122"/>
      <c r="S77" s="122"/>
      <c r="T77" s="122"/>
    </row>
    <row r="78" spans="1:20" ht="15" customHeight="1">
      <c r="A78" s="116">
        <v>4</v>
      </c>
      <c r="B78" s="117" t="s">
        <v>98</v>
      </c>
      <c r="C78" s="118">
        <v>204</v>
      </c>
      <c r="D78" s="815"/>
      <c r="E78" s="815"/>
      <c r="F78" s="272">
        <f t="shared" si="6"/>
        <v>0</v>
      </c>
      <c r="G78" s="815"/>
      <c r="H78" s="815"/>
      <c r="I78" s="816"/>
      <c r="J78" s="816"/>
      <c r="K78" s="816"/>
      <c r="L78" s="816"/>
      <c r="M78" s="816"/>
      <c r="N78" s="816"/>
      <c r="O78" s="816"/>
      <c r="P78" s="122"/>
      <c r="Q78" s="122"/>
      <c r="R78" s="122"/>
      <c r="S78" s="122"/>
      <c r="T78" s="122"/>
    </row>
    <row r="79" spans="1:20" ht="15" customHeight="1">
      <c r="A79" s="116">
        <v>5</v>
      </c>
      <c r="B79" s="117" t="s">
        <v>100</v>
      </c>
      <c r="C79" s="118">
        <v>205</v>
      </c>
      <c r="D79" s="815"/>
      <c r="E79" s="815"/>
      <c r="F79" s="272">
        <f t="shared" si="6"/>
        <v>0</v>
      </c>
      <c r="G79" s="815"/>
      <c r="H79" s="815"/>
      <c r="I79" s="816"/>
      <c r="J79" s="816"/>
      <c r="K79" s="816"/>
      <c r="L79" s="816"/>
      <c r="M79" s="816"/>
      <c r="N79" s="816"/>
      <c r="O79" s="816"/>
      <c r="P79" s="122"/>
      <c r="Q79" s="122"/>
      <c r="R79" s="122"/>
      <c r="S79" s="122"/>
      <c r="T79" s="122"/>
    </row>
    <row r="80" spans="1:20" ht="15" customHeight="1">
      <c r="A80" s="116">
        <v>6</v>
      </c>
      <c r="B80" s="117" t="s">
        <v>102</v>
      </c>
      <c r="C80" s="118">
        <v>206</v>
      </c>
      <c r="D80" s="815"/>
      <c r="E80" s="815"/>
      <c r="F80" s="272">
        <f t="shared" si="6"/>
        <v>0</v>
      </c>
      <c r="G80" s="815"/>
      <c r="H80" s="815"/>
      <c r="I80" s="816"/>
      <c r="J80" s="816"/>
      <c r="K80" s="816"/>
      <c r="L80" s="816"/>
      <c r="M80" s="816"/>
      <c r="N80" s="816"/>
      <c r="O80" s="816"/>
      <c r="P80" s="122"/>
      <c r="Q80" s="122"/>
      <c r="R80" s="122"/>
      <c r="S80" s="122"/>
      <c r="T80" s="122"/>
    </row>
    <row r="81" spans="1:20" ht="15" customHeight="1">
      <c r="A81" s="116">
        <v>7</v>
      </c>
      <c r="B81" s="117" t="s">
        <v>105</v>
      </c>
      <c r="C81" s="118">
        <v>207</v>
      </c>
      <c r="D81" s="815"/>
      <c r="E81" s="815"/>
      <c r="F81" s="272">
        <f t="shared" si="6"/>
        <v>0</v>
      </c>
      <c r="G81" s="815"/>
      <c r="H81" s="815"/>
      <c r="I81" s="816"/>
      <c r="J81" s="816"/>
      <c r="K81" s="816"/>
      <c r="L81" s="816"/>
      <c r="M81" s="816"/>
      <c r="N81" s="816"/>
      <c r="O81" s="816"/>
      <c r="P81" s="122"/>
      <c r="Q81" s="122"/>
      <c r="R81" s="122"/>
      <c r="S81" s="122"/>
      <c r="T81" s="122"/>
    </row>
    <row r="82" spans="1:20" ht="15" customHeight="1">
      <c r="A82" s="157">
        <v>8</v>
      </c>
      <c r="B82" s="271" t="s">
        <v>230</v>
      </c>
      <c r="C82" s="271"/>
      <c r="D82" s="272">
        <f t="shared" ref="D82:O82" si="7">SUM(D75:D81)</f>
        <v>0</v>
      </c>
      <c r="E82" s="272">
        <f t="shared" si="7"/>
        <v>0</v>
      </c>
      <c r="F82" s="272">
        <f t="shared" si="7"/>
        <v>0</v>
      </c>
      <c r="G82" s="272">
        <f t="shared" si="7"/>
        <v>0</v>
      </c>
      <c r="H82" s="272">
        <f t="shared" si="7"/>
        <v>0</v>
      </c>
      <c r="I82" s="273">
        <f t="shared" si="7"/>
        <v>0</v>
      </c>
      <c r="J82" s="273">
        <f t="shared" si="7"/>
        <v>0</v>
      </c>
      <c r="K82" s="273">
        <f t="shared" si="7"/>
        <v>0</v>
      </c>
      <c r="L82" s="273">
        <f t="shared" si="7"/>
        <v>0</v>
      </c>
      <c r="M82" s="273">
        <f t="shared" si="7"/>
        <v>0</v>
      </c>
      <c r="N82" s="273">
        <f t="shared" si="7"/>
        <v>0</v>
      </c>
      <c r="O82" s="273">
        <f t="shared" si="7"/>
        <v>0</v>
      </c>
      <c r="P82" s="122"/>
      <c r="Q82" s="122"/>
      <c r="R82" s="122"/>
      <c r="S82" s="122"/>
      <c r="T82" s="122"/>
    </row>
    <row r="83" spans="1:20" ht="9" customHeight="1">
      <c r="A83" s="158"/>
      <c r="B83" s="158"/>
      <c r="C83" s="158"/>
      <c r="D83" s="158"/>
      <c r="E83" s="158"/>
      <c r="F83" s="158"/>
      <c r="G83" s="158"/>
      <c r="H83" s="158"/>
      <c r="I83" s="158"/>
      <c r="J83" s="158"/>
      <c r="K83" s="158"/>
      <c r="L83" s="158"/>
      <c r="M83" s="158"/>
      <c r="N83" s="158"/>
      <c r="O83" s="122"/>
      <c r="P83" s="122"/>
      <c r="Q83" s="122"/>
      <c r="R83" s="122"/>
      <c r="S83" s="122"/>
      <c r="T83" s="122"/>
    </row>
    <row r="84" spans="1:20" ht="15" customHeight="1">
      <c r="A84" s="38" t="s">
        <v>284</v>
      </c>
      <c r="B84" s="159"/>
      <c r="C84" s="159"/>
      <c r="D84" s="159"/>
      <c r="E84" s="159"/>
      <c r="F84" s="159"/>
      <c r="G84" s="159"/>
      <c r="H84" s="159"/>
      <c r="I84" s="159"/>
      <c r="J84" s="159"/>
      <c r="K84" s="159"/>
      <c r="L84" s="159"/>
      <c r="M84" s="159"/>
      <c r="N84" s="159"/>
      <c r="O84" s="122"/>
      <c r="P84" s="122"/>
      <c r="Q84" s="122"/>
      <c r="R84" s="122"/>
      <c r="S84" s="122"/>
      <c r="T84" s="122"/>
    </row>
    <row r="85" spans="1:20" ht="15" customHeight="1">
      <c r="A85" s="38" t="s">
        <v>466</v>
      </c>
      <c r="B85" s="159"/>
      <c r="C85" s="159"/>
      <c r="D85" s="159"/>
      <c r="E85" s="159"/>
      <c r="F85" s="159"/>
      <c r="G85" s="159"/>
      <c r="H85" s="159"/>
      <c r="I85" s="159"/>
      <c r="J85" s="159"/>
      <c r="K85" s="159"/>
      <c r="L85" s="159"/>
      <c r="M85" s="159"/>
      <c r="N85" s="159"/>
      <c r="O85" s="122"/>
      <c r="P85" s="122"/>
      <c r="Q85" s="122"/>
      <c r="R85" s="122"/>
      <c r="S85" s="122"/>
      <c r="T85" s="122"/>
    </row>
    <row r="86" spans="1:20" ht="15" customHeight="1">
      <c r="A86" s="160" t="s">
        <v>467</v>
      </c>
      <c r="B86" s="159"/>
      <c r="C86" s="159"/>
      <c r="D86" s="159"/>
      <c r="E86" s="159"/>
      <c r="F86" s="159"/>
      <c r="G86" s="159"/>
      <c r="H86" s="159"/>
      <c r="I86" s="159"/>
      <c r="J86" s="159"/>
      <c r="K86" s="159"/>
      <c r="L86" s="159"/>
      <c r="M86" s="159"/>
      <c r="N86" s="159"/>
      <c r="O86" s="122"/>
      <c r="P86" s="122"/>
      <c r="Q86" s="122"/>
      <c r="R86" s="122"/>
      <c r="S86" s="122"/>
      <c r="T86" s="122"/>
    </row>
    <row r="87" spans="1:20" ht="15" customHeight="1">
      <c r="A87" s="160"/>
      <c r="B87" s="124"/>
      <c r="C87" s="161"/>
      <c r="D87" s="161"/>
      <c r="E87" s="161"/>
      <c r="F87" s="161"/>
      <c r="G87" s="119"/>
      <c r="H87" s="119"/>
      <c r="I87" s="119"/>
      <c r="J87" s="119"/>
      <c r="K87" s="160"/>
      <c r="L87" s="160"/>
      <c r="M87" s="160"/>
      <c r="N87" s="160"/>
      <c r="O87" s="122"/>
      <c r="P87" s="122"/>
      <c r="Q87" s="122"/>
      <c r="R87" s="122"/>
      <c r="S87" s="122"/>
      <c r="T87" s="122"/>
    </row>
    <row r="88" spans="1:20" ht="18" customHeight="1">
      <c r="A88" s="127" t="s">
        <v>471</v>
      </c>
      <c r="B88" s="129"/>
      <c r="C88" s="129"/>
      <c r="D88" s="129"/>
      <c r="E88" s="129"/>
      <c r="F88" s="129"/>
      <c r="G88" s="123"/>
      <c r="H88" s="123"/>
      <c r="I88" s="123"/>
      <c r="J88" s="122"/>
      <c r="K88" s="122"/>
      <c r="L88" s="122"/>
      <c r="M88" s="122"/>
      <c r="N88" s="122"/>
      <c r="O88" s="122"/>
      <c r="P88" s="122"/>
      <c r="Q88" s="122"/>
      <c r="R88" s="122"/>
      <c r="S88" s="122"/>
      <c r="T88" s="122"/>
    </row>
    <row r="89" spans="1:20" ht="15" customHeight="1">
      <c r="A89" s="127"/>
      <c r="B89" s="129"/>
      <c r="C89" s="129"/>
      <c r="D89" s="129"/>
      <c r="E89" s="129"/>
      <c r="F89" s="129"/>
      <c r="G89" s="123"/>
      <c r="H89" s="123"/>
      <c r="I89" s="123"/>
      <c r="J89" s="122"/>
      <c r="K89" s="122"/>
      <c r="L89" s="122"/>
      <c r="M89" s="122"/>
      <c r="N89" s="122"/>
      <c r="O89" s="122"/>
      <c r="P89" s="122"/>
      <c r="Q89" s="122"/>
      <c r="R89" s="122"/>
      <c r="S89" s="122"/>
      <c r="T89" s="122"/>
    </row>
    <row r="90" spans="1:20" ht="18" customHeight="1">
      <c r="A90" s="133"/>
      <c r="B90" s="134"/>
      <c r="C90" s="135"/>
      <c r="D90" s="443"/>
      <c r="E90" s="444"/>
      <c r="F90" s="444"/>
      <c r="G90" s="445" t="s">
        <v>472</v>
      </c>
      <c r="H90" s="446"/>
      <c r="I90" s="446"/>
      <c r="J90" s="446"/>
      <c r="K90" s="446"/>
      <c r="L90" s="446"/>
      <c r="M90" s="447"/>
      <c r="N90" s="448"/>
      <c r="O90" s="142" t="s">
        <v>454</v>
      </c>
      <c r="P90" s="122"/>
      <c r="Q90" s="122"/>
      <c r="R90" s="122"/>
      <c r="S90" s="122"/>
      <c r="T90" s="122"/>
    </row>
    <row r="91" spans="1:20" ht="25.5" customHeight="1">
      <c r="A91" s="143"/>
      <c r="B91" s="144"/>
      <c r="C91" s="145"/>
      <c r="D91" s="449" t="s">
        <v>473</v>
      </c>
      <c r="E91" s="450"/>
      <c r="F91" s="450"/>
      <c r="G91" s="449" t="s">
        <v>456</v>
      </c>
      <c r="H91" s="451"/>
      <c r="I91" s="452" t="s">
        <v>457</v>
      </c>
      <c r="J91" s="453"/>
      <c r="K91" s="454" t="s">
        <v>458</v>
      </c>
      <c r="L91" s="453"/>
      <c r="M91" s="454" t="s">
        <v>146</v>
      </c>
      <c r="N91" s="452"/>
      <c r="O91" s="152" t="s">
        <v>146</v>
      </c>
      <c r="P91" s="122"/>
      <c r="Q91" s="122"/>
      <c r="R91" s="122"/>
      <c r="S91" s="122"/>
      <c r="T91" s="122"/>
    </row>
    <row r="92" spans="1:20" ht="77.25" customHeight="1">
      <c r="A92" s="153" t="s">
        <v>422</v>
      </c>
      <c r="B92" s="154" t="s">
        <v>87</v>
      </c>
      <c r="C92" s="153" t="s">
        <v>423</v>
      </c>
      <c r="D92" s="155" t="s">
        <v>457</v>
      </c>
      <c r="E92" s="155" t="s">
        <v>458</v>
      </c>
      <c r="F92" s="155" t="s">
        <v>230</v>
      </c>
      <c r="G92" s="153" t="s">
        <v>459</v>
      </c>
      <c r="H92" s="155" t="s">
        <v>460</v>
      </c>
      <c r="I92" s="29" t="s">
        <v>461</v>
      </c>
      <c r="J92" s="28" t="s">
        <v>462</v>
      </c>
      <c r="K92" s="29" t="s">
        <v>461</v>
      </c>
      <c r="L92" s="28" t="s">
        <v>462</v>
      </c>
      <c r="M92" s="29" t="s">
        <v>461</v>
      </c>
      <c r="N92" s="28" t="s">
        <v>463</v>
      </c>
      <c r="O92" s="30" t="s">
        <v>464</v>
      </c>
      <c r="P92" s="122"/>
      <c r="Q92" s="122"/>
      <c r="R92" s="122"/>
      <c r="S92" s="122"/>
      <c r="T92" s="122"/>
    </row>
    <row r="93" spans="1:20" ht="18" customHeight="1">
      <c r="A93" s="156" t="s">
        <v>21</v>
      </c>
      <c r="B93" s="156" t="s">
        <v>22</v>
      </c>
      <c r="C93" s="156" t="s">
        <v>410</v>
      </c>
      <c r="D93" s="156" t="s">
        <v>411</v>
      </c>
      <c r="E93" s="156" t="s">
        <v>412</v>
      </c>
      <c r="F93" s="156" t="s">
        <v>413</v>
      </c>
      <c r="G93" s="156" t="s">
        <v>414</v>
      </c>
      <c r="H93" s="156" t="s">
        <v>415</v>
      </c>
      <c r="I93" s="156" t="s">
        <v>416</v>
      </c>
      <c r="J93" s="156" t="s">
        <v>417</v>
      </c>
      <c r="K93" s="156" t="s">
        <v>418</v>
      </c>
      <c r="L93" s="156" t="s">
        <v>419</v>
      </c>
      <c r="M93" s="156" t="s">
        <v>420</v>
      </c>
      <c r="N93" s="156" t="s">
        <v>421</v>
      </c>
      <c r="O93" s="156" t="s">
        <v>465</v>
      </c>
      <c r="P93" s="122"/>
      <c r="Q93" s="122"/>
      <c r="R93" s="122"/>
      <c r="S93" s="122"/>
      <c r="T93" s="122"/>
    </row>
    <row r="94" spans="1:20" ht="15" customHeight="1">
      <c r="A94" s="116">
        <v>1</v>
      </c>
      <c r="B94" s="117" t="s">
        <v>90</v>
      </c>
      <c r="C94" s="118">
        <v>201</v>
      </c>
      <c r="D94" s="817"/>
      <c r="E94" s="817"/>
      <c r="F94" s="272">
        <f t="shared" ref="F94:F100" si="8">SUM(D94:E94)</f>
        <v>0</v>
      </c>
      <c r="G94" s="654">
        <f>G18+G37+G56+G75</f>
        <v>0</v>
      </c>
      <c r="H94" s="654">
        <f t="shared" ref="H94:O94" si="9">H18+H37+H56+H75</f>
        <v>0</v>
      </c>
      <c r="I94" s="655">
        <f t="shared" si="9"/>
        <v>0</v>
      </c>
      <c r="J94" s="655">
        <f t="shared" si="9"/>
        <v>0</v>
      </c>
      <c r="K94" s="655">
        <f t="shared" si="9"/>
        <v>0</v>
      </c>
      <c r="L94" s="655">
        <f t="shared" si="9"/>
        <v>0</v>
      </c>
      <c r="M94" s="655">
        <f t="shared" si="9"/>
        <v>0</v>
      </c>
      <c r="N94" s="655">
        <f t="shared" si="9"/>
        <v>0</v>
      </c>
      <c r="O94" s="655">
        <f t="shared" si="9"/>
        <v>0</v>
      </c>
      <c r="P94" s="122"/>
      <c r="Q94" s="122"/>
      <c r="R94" s="122"/>
      <c r="S94" s="122"/>
      <c r="T94" s="122"/>
    </row>
    <row r="95" spans="1:20" ht="15" customHeight="1">
      <c r="A95" s="116">
        <v>2</v>
      </c>
      <c r="B95" s="117" t="s">
        <v>93</v>
      </c>
      <c r="C95" s="118">
        <v>202</v>
      </c>
      <c r="D95" s="817"/>
      <c r="E95" s="817"/>
      <c r="F95" s="272">
        <f t="shared" si="8"/>
        <v>0</v>
      </c>
      <c r="G95" s="654">
        <f t="shared" ref="G95:O100" si="10">G19+G38+G57+G76</f>
        <v>0</v>
      </c>
      <c r="H95" s="654">
        <f t="shared" si="10"/>
        <v>0</v>
      </c>
      <c r="I95" s="655">
        <f t="shared" si="10"/>
        <v>0</v>
      </c>
      <c r="J95" s="655">
        <f t="shared" si="10"/>
        <v>0</v>
      </c>
      <c r="K95" s="655">
        <f t="shared" si="10"/>
        <v>0</v>
      </c>
      <c r="L95" s="655">
        <f t="shared" si="10"/>
        <v>0</v>
      </c>
      <c r="M95" s="655">
        <f t="shared" si="10"/>
        <v>0</v>
      </c>
      <c r="N95" s="655">
        <f t="shared" si="10"/>
        <v>0</v>
      </c>
      <c r="O95" s="655">
        <f t="shared" si="10"/>
        <v>0</v>
      </c>
      <c r="P95" s="122"/>
      <c r="Q95" s="122"/>
      <c r="R95" s="122"/>
      <c r="S95" s="122"/>
      <c r="T95" s="122"/>
    </row>
    <row r="96" spans="1:20" ht="15" customHeight="1">
      <c r="A96" s="116">
        <v>3</v>
      </c>
      <c r="B96" s="117" t="s">
        <v>95</v>
      </c>
      <c r="C96" s="118">
        <v>203</v>
      </c>
      <c r="D96" s="817"/>
      <c r="E96" s="817"/>
      <c r="F96" s="272">
        <f t="shared" si="8"/>
        <v>0</v>
      </c>
      <c r="G96" s="654">
        <f t="shared" si="10"/>
        <v>0</v>
      </c>
      <c r="H96" s="654">
        <f t="shared" si="10"/>
        <v>0</v>
      </c>
      <c r="I96" s="655">
        <f t="shared" si="10"/>
        <v>0</v>
      </c>
      <c r="J96" s="655">
        <f t="shared" si="10"/>
        <v>0</v>
      </c>
      <c r="K96" s="655">
        <f t="shared" si="10"/>
        <v>0</v>
      </c>
      <c r="L96" s="655">
        <f t="shared" si="10"/>
        <v>0</v>
      </c>
      <c r="M96" s="655">
        <f t="shared" si="10"/>
        <v>0</v>
      </c>
      <c r="N96" s="655">
        <f t="shared" si="10"/>
        <v>0</v>
      </c>
      <c r="O96" s="655">
        <f t="shared" si="10"/>
        <v>0</v>
      </c>
      <c r="P96" s="122"/>
      <c r="Q96" s="122"/>
      <c r="R96" s="122"/>
      <c r="S96" s="122"/>
      <c r="T96" s="122"/>
    </row>
    <row r="97" spans="1:20" ht="15" customHeight="1">
      <c r="A97" s="116">
        <v>4</v>
      </c>
      <c r="B97" s="117" t="s">
        <v>98</v>
      </c>
      <c r="C97" s="118">
        <v>204</v>
      </c>
      <c r="D97" s="817"/>
      <c r="E97" s="817"/>
      <c r="F97" s="272">
        <f t="shared" si="8"/>
        <v>0</v>
      </c>
      <c r="G97" s="654">
        <f t="shared" si="10"/>
        <v>0</v>
      </c>
      <c r="H97" s="654">
        <f t="shared" si="10"/>
        <v>0</v>
      </c>
      <c r="I97" s="655">
        <f t="shared" si="10"/>
        <v>0</v>
      </c>
      <c r="J97" s="655">
        <f t="shared" si="10"/>
        <v>0</v>
      </c>
      <c r="K97" s="655">
        <f t="shared" si="10"/>
        <v>0</v>
      </c>
      <c r="L97" s="655">
        <f t="shared" si="10"/>
        <v>0</v>
      </c>
      <c r="M97" s="655">
        <f t="shared" si="10"/>
        <v>0</v>
      </c>
      <c r="N97" s="655">
        <f t="shared" si="10"/>
        <v>0</v>
      </c>
      <c r="O97" s="655">
        <f t="shared" si="10"/>
        <v>0</v>
      </c>
      <c r="P97" s="122"/>
      <c r="Q97" s="122"/>
      <c r="R97" s="122"/>
      <c r="S97" s="122"/>
      <c r="T97" s="122"/>
    </row>
    <row r="98" spans="1:20" ht="15" customHeight="1">
      <c r="A98" s="116">
        <v>5</v>
      </c>
      <c r="B98" s="117" t="s">
        <v>100</v>
      </c>
      <c r="C98" s="118">
        <v>205</v>
      </c>
      <c r="D98" s="817"/>
      <c r="E98" s="817"/>
      <c r="F98" s="272">
        <f t="shared" si="8"/>
        <v>0</v>
      </c>
      <c r="G98" s="654">
        <f t="shared" si="10"/>
        <v>0</v>
      </c>
      <c r="H98" s="654">
        <f t="shared" si="10"/>
        <v>0</v>
      </c>
      <c r="I98" s="655">
        <f t="shared" si="10"/>
        <v>0</v>
      </c>
      <c r="J98" s="655">
        <f t="shared" si="10"/>
        <v>0</v>
      </c>
      <c r="K98" s="655">
        <f t="shared" si="10"/>
        <v>0</v>
      </c>
      <c r="L98" s="655">
        <f t="shared" si="10"/>
        <v>0</v>
      </c>
      <c r="M98" s="655">
        <f t="shared" si="10"/>
        <v>0</v>
      </c>
      <c r="N98" s="655">
        <f t="shared" si="10"/>
        <v>0</v>
      </c>
      <c r="O98" s="655">
        <f t="shared" si="10"/>
        <v>0</v>
      </c>
      <c r="P98" s="122"/>
      <c r="Q98" s="122"/>
      <c r="R98" s="122"/>
      <c r="S98" s="122"/>
      <c r="T98" s="122"/>
    </row>
    <row r="99" spans="1:20" ht="15" customHeight="1">
      <c r="A99" s="116">
        <v>6</v>
      </c>
      <c r="B99" s="117" t="s">
        <v>102</v>
      </c>
      <c r="C99" s="118">
        <v>206</v>
      </c>
      <c r="D99" s="817"/>
      <c r="E99" s="817"/>
      <c r="F99" s="272">
        <f t="shared" si="8"/>
        <v>0</v>
      </c>
      <c r="G99" s="654">
        <f t="shared" si="10"/>
        <v>0</v>
      </c>
      <c r="H99" s="654">
        <f t="shared" si="10"/>
        <v>0</v>
      </c>
      <c r="I99" s="655">
        <f t="shared" si="10"/>
        <v>0</v>
      </c>
      <c r="J99" s="655">
        <f t="shared" si="10"/>
        <v>0</v>
      </c>
      <c r="K99" s="655">
        <f t="shared" si="10"/>
        <v>0</v>
      </c>
      <c r="L99" s="655">
        <f t="shared" si="10"/>
        <v>0</v>
      </c>
      <c r="M99" s="655">
        <f t="shared" si="10"/>
        <v>0</v>
      </c>
      <c r="N99" s="655">
        <f t="shared" si="10"/>
        <v>0</v>
      </c>
      <c r="O99" s="655">
        <f t="shared" si="10"/>
        <v>0</v>
      </c>
      <c r="P99" s="122"/>
      <c r="Q99" s="122"/>
      <c r="R99" s="122"/>
      <c r="S99" s="122"/>
      <c r="T99" s="122"/>
    </row>
    <row r="100" spans="1:20" ht="15" customHeight="1">
      <c r="A100" s="116">
        <v>7</v>
      </c>
      <c r="B100" s="117" t="s">
        <v>105</v>
      </c>
      <c r="C100" s="118">
        <v>207</v>
      </c>
      <c r="D100" s="817"/>
      <c r="E100" s="817"/>
      <c r="F100" s="272">
        <f t="shared" si="8"/>
        <v>0</v>
      </c>
      <c r="G100" s="654">
        <f t="shared" si="10"/>
        <v>0</v>
      </c>
      <c r="H100" s="654">
        <f t="shared" si="10"/>
        <v>0</v>
      </c>
      <c r="I100" s="655">
        <f t="shared" si="10"/>
        <v>0</v>
      </c>
      <c r="J100" s="655">
        <f t="shared" si="10"/>
        <v>0</v>
      </c>
      <c r="K100" s="655">
        <f t="shared" si="10"/>
        <v>0</v>
      </c>
      <c r="L100" s="655">
        <f t="shared" si="10"/>
        <v>0</v>
      </c>
      <c r="M100" s="655">
        <f t="shared" si="10"/>
        <v>0</v>
      </c>
      <c r="N100" s="655">
        <f t="shared" si="10"/>
        <v>0</v>
      </c>
      <c r="O100" s="655">
        <f t="shared" si="10"/>
        <v>0</v>
      </c>
      <c r="P100" s="122"/>
      <c r="Q100" s="122"/>
      <c r="R100" s="122"/>
      <c r="S100" s="122"/>
      <c r="T100" s="122"/>
    </row>
    <row r="101" spans="1:20" ht="15" customHeight="1">
      <c r="A101" s="157">
        <v>8</v>
      </c>
      <c r="B101" s="271" t="s">
        <v>230</v>
      </c>
      <c r="C101" s="271"/>
      <c r="D101" s="272">
        <f t="shared" ref="D101:E101" si="11">SUM(D94:D100)</f>
        <v>0</v>
      </c>
      <c r="E101" s="272">
        <f t="shared" si="11"/>
        <v>0</v>
      </c>
      <c r="F101" s="272">
        <f t="shared" ref="F101:O101" si="12">SUM(F94:F100)</f>
        <v>0</v>
      </c>
      <c r="G101" s="272">
        <f t="shared" si="12"/>
        <v>0</v>
      </c>
      <c r="H101" s="272">
        <f t="shared" si="12"/>
        <v>0</v>
      </c>
      <c r="I101" s="273">
        <f t="shared" si="12"/>
        <v>0</v>
      </c>
      <c r="J101" s="273">
        <f t="shared" si="12"/>
        <v>0</v>
      </c>
      <c r="K101" s="273">
        <f t="shared" si="12"/>
        <v>0</v>
      </c>
      <c r="L101" s="273">
        <f t="shared" si="12"/>
        <v>0</v>
      </c>
      <c r="M101" s="273">
        <f t="shared" si="12"/>
        <v>0</v>
      </c>
      <c r="N101" s="273">
        <f t="shared" si="12"/>
        <v>0</v>
      </c>
      <c r="O101" s="273">
        <f t="shared" si="12"/>
        <v>0</v>
      </c>
      <c r="P101" s="122"/>
      <c r="Q101" s="122"/>
      <c r="R101" s="122"/>
      <c r="S101" s="122"/>
      <c r="T101" s="122"/>
    </row>
    <row r="102" spans="1:20" ht="9" customHeight="1">
      <c r="A102" s="158"/>
      <c r="B102" s="158"/>
      <c r="C102" s="158"/>
      <c r="D102" s="158"/>
      <c r="E102" s="158"/>
      <c r="F102" s="158"/>
      <c r="G102" s="158"/>
      <c r="H102" s="158"/>
      <c r="I102" s="158"/>
      <c r="J102" s="158"/>
      <c r="K102" s="158"/>
      <c r="L102" s="158"/>
      <c r="M102" s="158"/>
      <c r="N102" s="158"/>
      <c r="O102" s="122"/>
      <c r="P102" s="122"/>
      <c r="Q102" s="122"/>
      <c r="R102" s="122"/>
      <c r="S102" s="122"/>
      <c r="T102" s="122"/>
    </row>
    <row r="103" spans="1:20" ht="15" customHeight="1">
      <c r="A103" s="38" t="s">
        <v>284</v>
      </c>
      <c r="B103" s="159"/>
      <c r="C103" s="159"/>
      <c r="D103" s="159"/>
      <c r="E103" s="159"/>
      <c r="F103" s="159"/>
      <c r="G103" s="159"/>
      <c r="H103" s="159"/>
      <c r="I103" s="159"/>
      <c r="J103" s="159"/>
      <c r="K103" s="159"/>
      <c r="L103" s="159"/>
      <c r="M103" s="159"/>
      <c r="N103" s="159"/>
      <c r="O103" s="122"/>
      <c r="P103" s="122"/>
      <c r="Q103" s="122"/>
      <c r="R103" s="122"/>
      <c r="S103" s="122"/>
      <c r="T103" s="122"/>
    </row>
    <row r="104" spans="1:20" ht="15" customHeight="1">
      <c r="A104" s="38" t="s">
        <v>474</v>
      </c>
      <c r="B104" s="159"/>
      <c r="C104" s="159"/>
      <c r="D104" s="159"/>
      <c r="E104" s="159"/>
      <c r="F104" s="159"/>
      <c r="G104" s="159"/>
      <c r="H104" s="159"/>
      <c r="I104" s="159"/>
      <c r="J104" s="159"/>
      <c r="K104" s="159"/>
      <c r="L104" s="159"/>
      <c r="M104" s="159"/>
      <c r="N104" s="159"/>
      <c r="O104" s="122"/>
      <c r="P104" s="122"/>
      <c r="Q104" s="122"/>
      <c r="R104" s="122"/>
      <c r="S104" s="122"/>
      <c r="T104" s="122"/>
    </row>
    <row r="105" spans="1:20" ht="15" customHeight="1">
      <c r="A105" s="160" t="s">
        <v>475</v>
      </c>
      <c r="B105" s="159"/>
      <c r="C105" s="159"/>
      <c r="D105" s="159"/>
      <c r="E105" s="159"/>
      <c r="F105" s="159"/>
      <c r="G105" s="159"/>
      <c r="H105" s="159"/>
      <c r="I105" s="159"/>
      <c r="J105" s="159"/>
      <c r="K105" s="159"/>
      <c r="L105" s="159"/>
      <c r="M105" s="159"/>
      <c r="N105" s="159"/>
      <c r="O105" s="122"/>
      <c r="P105" s="122"/>
      <c r="Q105" s="122"/>
      <c r="R105" s="122"/>
      <c r="S105" s="122"/>
      <c r="T105" s="122"/>
    </row>
    <row r="106" spans="1:20" ht="18" customHeight="1">
      <c r="A106" s="38"/>
      <c r="B106" s="162"/>
      <c r="C106" s="162"/>
      <c r="D106" s="162"/>
      <c r="E106" s="162"/>
      <c r="F106" s="162"/>
      <c r="G106" s="119"/>
      <c r="H106" s="119"/>
      <c r="I106" s="119"/>
      <c r="J106" s="119"/>
      <c r="K106" s="122"/>
      <c r="L106" s="122"/>
      <c r="M106" s="122"/>
      <c r="N106" s="122"/>
      <c r="O106" s="122"/>
      <c r="P106" s="122"/>
      <c r="Q106" s="122"/>
      <c r="R106" s="122"/>
      <c r="S106" s="122"/>
      <c r="T106" s="122"/>
    </row>
    <row r="107" spans="1:20" ht="18" customHeight="1">
      <c r="A107" s="160"/>
      <c r="B107" s="162"/>
      <c r="C107" s="162"/>
      <c r="D107" s="162"/>
      <c r="E107" s="162"/>
      <c r="F107" s="162"/>
      <c r="G107" s="119"/>
      <c r="H107" s="119"/>
      <c r="I107" s="119"/>
      <c r="J107" s="119"/>
      <c r="K107" s="122"/>
      <c r="L107" s="122"/>
      <c r="M107" s="122"/>
      <c r="N107" s="122"/>
      <c r="O107" s="122"/>
      <c r="P107" s="122"/>
      <c r="Q107" s="122"/>
      <c r="R107" s="122"/>
      <c r="S107" s="122"/>
      <c r="T107" s="122"/>
    </row>
    <row r="108" spans="1:20" ht="18" customHeight="1">
      <c r="A108" s="163" t="s">
        <v>476</v>
      </c>
      <c r="B108" s="123"/>
      <c r="C108" s="164"/>
      <c r="D108" s="164"/>
      <c r="E108" s="164"/>
      <c r="F108" s="164"/>
      <c r="G108" s="120"/>
      <c r="H108" s="120"/>
      <c r="I108" s="120"/>
      <c r="J108" s="121"/>
      <c r="P108" s="122"/>
      <c r="Q108" s="122"/>
      <c r="R108" s="122"/>
      <c r="S108" s="122"/>
      <c r="T108" s="122"/>
    </row>
    <row r="109" spans="1:20" ht="15" customHeight="1">
      <c r="A109" s="122"/>
      <c r="B109" s="165"/>
      <c r="C109" s="165"/>
      <c r="D109" s="165"/>
      <c r="E109" s="165"/>
      <c r="F109" s="165"/>
      <c r="G109" s="123"/>
      <c r="H109" s="123"/>
      <c r="I109" s="123"/>
      <c r="J109" s="124"/>
      <c r="P109" s="122"/>
      <c r="Q109" s="122"/>
      <c r="R109" s="122"/>
      <c r="S109" s="122"/>
      <c r="T109" s="122"/>
    </row>
    <row r="110" spans="1:20" ht="77.25" customHeight="1">
      <c r="A110" s="26" t="s">
        <v>422</v>
      </c>
      <c r="B110" s="166" t="s">
        <v>477</v>
      </c>
      <c r="C110" s="167"/>
      <c r="D110" s="168" t="s">
        <v>478</v>
      </c>
      <c r="E110" s="168" t="s">
        <v>479</v>
      </c>
      <c r="F110"/>
      <c r="G110" s="169"/>
      <c r="H110" s="169"/>
      <c r="I110" s="123"/>
      <c r="P110" s="122"/>
      <c r="Q110" s="122"/>
      <c r="R110" s="122"/>
      <c r="S110" s="122"/>
      <c r="T110" s="122"/>
    </row>
    <row r="111" spans="1:20" ht="18" customHeight="1">
      <c r="A111" s="171" t="s">
        <v>21</v>
      </c>
      <c r="B111" s="172" t="s">
        <v>22</v>
      </c>
      <c r="C111" s="173"/>
      <c r="D111" s="174" t="s">
        <v>410</v>
      </c>
      <c r="E111" s="156" t="s">
        <v>411</v>
      </c>
      <c r="F111"/>
      <c r="G111" s="169"/>
      <c r="H111" s="122"/>
      <c r="I111" s="123"/>
      <c r="P111" s="122"/>
      <c r="Q111" s="122"/>
      <c r="R111" s="122"/>
      <c r="S111" s="122"/>
      <c r="T111" s="122"/>
    </row>
    <row r="112" spans="1:20" ht="15" customHeight="1">
      <c r="A112" s="175">
        <v>1</v>
      </c>
      <c r="B112" s="176" t="s">
        <v>480</v>
      </c>
      <c r="C112" s="177"/>
      <c r="D112" s="818"/>
      <c r="E112" s="819"/>
      <c r="F112"/>
      <c r="G112" s="169"/>
      <c r="H112" s="178"/>
      <c r="I112" s="123"/>
      <c r="P112" s="122"/>
      <c r="Q112" s="122"/>
      <c r="R112" s="122"/>
      <c r="S112" s="122"/>
      <c r="T112" s="122"/>
    </row>
    <row r="113" spans="1:20" ht="15" customHeight="1">
      <c r="A113" s="175">
        <v>2</v>
      </c>
      <c r="B113" s="179" t="s">
        <v>481</v>
      </c>
      <c r="C113" s="180"/>
      <c r="D113" s="818"/>
      <c r="E113" s="819"/>
      <c r="F113"/>
      <c r="G113" s="169"/>
      <c r="H113" s="178"/>
      <c r="I113" s="123"/>
    </row>
    <row r="114" spans="1:20" ht="15" customHeight="1">
      <c r="A114" s="157">
        <v>3</v>
      </c>
      <c r="B114" s="179" t="s">
        <v>482</v>
      </c>
      <c r="C114" s="180"/>
      <c r="D114" s="818"/>
      <c r="E114" s="819"/>
      <c r="F114"/>
      <c r="G114" s="169"/>
      <c r="H114" s="178"/>
      <c r="I114" s="123"/>
    </row>
    <row r="115" spans="1:20" ht="15" customHeight="1">
      <c r="A115" s="157">
        <v>4</v>
      </c>
      <c r="B115" s="179" t="s">
        <v>483</v>
      </c>
      <c r="C115" s="180"/>
      <c r="D115" s="818"/>
      <c r="E115" s="819"/>
      <c r="F115"/>
      <c r="G115" s="169"/>
      <c r="H115" s="178"/>
      <c r="I115" s="123"/>
    </row>
    <row r="116" spans="1:20" ht="15" customHeight="1">
      <c r="A116" s="157">
        <v>5</v>
      </c>
      <c r="B116" s="179" t="s">
        <v>484</v>
      </c>
      <c r="C116" s="180"/>
      <c r="D116" s="818"/>
      <c r="E116" s="819"/>
      <c r="F116"/>
      <c r="G116" s="169"/>
      <c r="H116" s="178"/>
      <c r="I116" s="123"/>
    </row>
    <row r="117" spans="1:20" ht="15" customHeight="1">
      <c r="A117" s="157">
        <v>6</v>
      </c>
      <c r="B117" s="179" t="s">
        <v>485</v>
      </c>
      <c r="C117" s="180"/>
      <c r="D117" s="818"/>
      <c r="E117" s="819"/>
      <c r="F117"/>
      <c r="G117" s="169"/>
      <c r="H117" s="178"/>
      <c r="I117" s="123"/>
    </row>
    <row r="118" spans="1:20" ht="15" customHeight="1">
      <c r="A118" s="157">
        <v>7</v>
      </c>
      <c r="B118" s="179" t="s">
        <v>486</v>
      </c>
      <c r="C118" s="180"/>
      <c r="D118" s="818"/>
      <c r="E118" s="819"/>
      <c r="F118"/>
      <c r="G118" s="169"/>
      <c r="H118" s="178"/>
      <c r="I118" s="123"/>
    </row>
    <row r="119" spans="1:20" ht="15" customHeight="1">
      <c r="A119" s="157">
        <v>8</v>
      </c>
      <c r="B119" s="274" t="s">
        <v>230</v>
      </c>
      <c r="C119" s="275"/>
      <c r="D119" s="276">
        <f>SUM(D112:D118)</f>
        <v>0</v>
      </c>
      <c r="E119" s="277">
        <f>SUM(E112:E118)</f>
        <v>0</v>
      </c>
      <c r="F119"/>
      <c r="G119" s="169"/>
      <c r="H119" s="178"/>
      <c r="I119" s="123"/>
    </row>
    <row r="120" spans="1:20" ht="9" customHeight="1">
      <c r="A120" s="122"/>
      <c r="B120" s="181"/>
      <c r="C120" s="181"/>
      <c r="D120" s="181"/>
      <c r="E120" s="181"/>
      <c r="F120" s="181"/>
      <c r="G120" s="169"/>
      <c r="H120" s="178"/>
      <c r="I120" s="123"/>
    </row>
    <row r="121" spans="1:20" ht="15" customHeight="1">
      <c r="A121" s="178" t="s">
        <v>284</v>
      </c>
      <c r="B121" s="123"/>
      <c r="C121" s="182"/>
      <c r="D121" s="182"/>
      <c r="E121" s="182"/>
      <c r="F121" s="182"/>
      <c r="G121" s="169"/>
      <c r="H121" s="183"/>
      <c r="I121" s="123"/>
    </row>
    <row r="122" spans="1:20" ht="15" customHeight="1">
      <c r="A122" s="582" t="s">
        <v>487</v>
      </c>
      <c r="B122" s="123"/>
      <c r="C122" s="184"/>
      <c r="D122" s="184"/>
      <c r="E122" s="182"/>
      <c r="F122" s="182"/>
      <c r="G122" s="169"/>
      <c r="H122" s="183"/>
      <c r="I122" s="123"/>
    </row>
    <row r="123" spans="1:20" ht="15" customHeight="1">
      <c r="A123" s="582" t="s">
        <v>488</v>
      </c>
      <c r="B123" s="123"/>
      <c r="C123" s="182"/>
      <c r="D123" s="182"/>
      <c r="E123" s="182"/>
      <c r="F123" s="182"/>
      <c r="G123" s="169"/>
      <c r="H123" s="184"/>
      <c r="I123" s="123"/>
    </row>
    <row r="124" spans="1:20" ht="15" customHeight="1">
      <c r="A124" s="583" t="s">
        <v>489</v>
      </c>
      <c r="B124" s="123"/>
      <c r="C124" s="182"/>
      <c r="D124" s="182"/>
      <c r="E124" s="182"/>
      <c r="F124" s="182"/>
      <c r="G124" s="169"/>
      <c r="H124" s="184"/>
      <c r="I124" s="123"/>
    </row>
    <row r="125" spans="1:20">
      <c r="A125" s="122"/>
      <c r="B125" s="185"/>
      <c r="C125" s="185"/>
      <c r="D125" s="185"/>
      <c r="E125" s="185"/>
      <c r="F125" s="185"/>
      <c r="G125" s="169"/>
      <c r="H125" s="184"/>
      <c r="I125" s="123"/>
    </row>
    <row r="126" spans="1:20">
      <c r="A126" s="122"/>
      <c r="B126" s="185"/>
      <c r="C126" s="185"/>
      <c r="D126" s="185"/>
      <c r="E126" s="185"/>
      <c r="F126" s="185"/>
      <c r="G126" s="169"/>
      <c r="H126" s="123"/>
      <c r="I126" s="123"/>
    </row>
    <row r="127" spans="1:20" s="170" customFormat="1">
      <c r="A127" s="124"/>
      <c r="K127" s="124"/>
      <c r="L127" s="124"/>
      <c r="M127" s="124"/>
      <c r="N127" s="124"/>
      <c r="O127" s="124"/>
      <c r="P127" s="124"/>
      <c r="Q127" s="124"/>
      <c r="R127" s="124"/>
      <c r="S127" s="124"/>
      <c r="T127" s="124"/>
    </row>
    <row r="128" spans="1:20" s="170" customFormat="1" ht="12.75" customHeight="1">
      <c r="A128" s="124"/>
      <c r="K128" s="124"/>
      <c r="L128" s="124"/>
      <c r="M128" s="124"/>
      <c r="N128" s="124"/>
      <c r="O128" s="124"/>
      <c r="P128" s="124"/>
      <c r="Q128" s="124"/>
      <c r="R128" s="124"/>
      <c r="S128" s="124"/>
      <c r="T128" s="124"/>
    </row>
    <row r="129" spans="1:20" s="170" customFormat="1">
      <c r="A129" s="124"/>
      <c r="K129" s="124"/>
      <c r="L129" s="124"/>
      <c r="M129" s="124"/>
      <c r="N129" s="124"/>
      <c r="O129" s="124"/>
      <c r="P129" s="124"/>
      <c r="Q129" s="124"/>
      <c r="R129" s="124"/>
      <c r="S129" s="124"/>
      <c r="T129" s="124"/>
    </row>
    <row r="130" spans="1:20" s="170" customFormat="1">
      <c r="A130" s="124"/>
      <c r="K130" s="124"/>
      <c r="L130" s="124"/>
      <c r="M130" s="124"/>
      <c r="N130" s="124"/>
      <c r="O130" s="124"/>
      <c r="P130" s="124"/>
      <c r="Q130" s="124"/>
      <c r="R130" s="124"/>
      <c r="S130" s="124"/>
      <c r="T130" s="124"/>
    </row>
    <row r="131" spans="1:20" s="170" customFormat="1">
      <c r="A131" s="124"/>
      <c r="K131" s="124"/>
      <c r="L131" s="124"/>
      <c r="M131" s="124"/>
      <c r="N131" s="124"/>
      <c r="O131" s="124"/>
      <c r="P131" s="124"/>
      <c r="Q131" s="124"/>
      <c r="R131" s="124"/>
      <c r="S131" s="124"/>
      <c r="T131" s="124"/>
    </row>
  </sheetData>
  <sheetProtection algorithmName="SHA-512" hashValue="n23bbxmZtA3rA4V7kHbSy6n7GfpcEt6kAoizTRl7TDvEY6f3SWw6cH2BYQkitiahwH3WmJcB15g4+Ls+24Lu9w==" saltValue="BGXN+YbZ4tJ1SHpycBm9yg==" spinCount="100000" sheet="1" objects="1" scenarios="1"/>
  <phoneticPr fontId="9" type="noConversion"/>
  <pageMargins left="0.75" right="0.25" top="0.75" bottom="0.75" header="0.25" footer="0.25"/>
  <pageSetup scale="51" fitToHeight="2" orientation="landscape" r:id="rId1"/>
  <headerFooter scaleWithDoc="0">
    <oddHeader>&amp;RState of New Mexico</oddHeader>
    <oddFooter>&amp;LVersion 4.0&amp;RPage &amp;P of &amp;N</oddFooter>
  </headerFooter>
  <rowBreaks count="2" manualBreakCount="2">
    <brk id="49" max="14" man="1"/>
    <brk id="87" max="14" man="1"/>
  </rowBreaks>
  <ignoredErrors>
    <ignoredError sqref="F75:F81 F56:F62 F37:F43"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0"/>
  <sheetViews>
    <sheetView showGridLines="0" zoomScale="75" zoomScaleNormal="75" workbookViewId="0"/>
  </sheetViews>
  <sheetFormatPr defaultRowHeight="9.9499999999999993"/>
  <cols>
    <col min="1" max="2" width="2.83203125" customWidth="1"/>
    <col min="3" max="3" width="19.5" customWidth="1"/>
    <col min="4" max="4" width="2.83203125" customWidth="1"/>
    <col min="5" max="5" width="24" customWidth="1"/>
    <col min="6" max="6" width="67" customWidth="1"/>
    <col min="7" max="7" width="2.83203125" customWidth="1"/>
    <col min="8" max="8" width="18.5" customWidth="1"/>
    <col min="9" max="9" width="2.83203125" customWidth="1"/>
    <col min="10" max="10" width="18.5" customWidth="1"/>
    <col min="11" max="11" width="2.83203125" customWidth="1"/>
    <col min="12" max="12" width="21.83203125" customWidth="1"/>
    <col min="13" max="13" width="2.83203125" customWidth="1"/>
  </cols>
  <sheetData>
    <row r="1" spans="2:13" ht="12.75" customHeight="1"/>
    <row r="2" spans="2:13" s="8" customFormat="1" ht="20.25" customHeight="1">
      <c r="B2" s="660" t="str">
        <f>'Information Input'!$C$9</f>
        <v>Centennial Care MCO Financial and Utilization Reports</v>
      </c>
      <c r="D2" s="416"/>
      <c r="E2" s="1294"/>
      <c r="F2" s="1294"/>
      <c r="G2" s="1294"/>
    </row>
    <row r="3" spans="2:13" s="417" customFormat="1" ht="20.25" customHeight="1">
      <c r="B3" s="660" t="str">
        <f>'Information Input'!$C$11</f>
        <v>Behavioral Health Program</v>
      </c>
      <c r="D3" s="416"/>
      <c r="E3" s="1294"/>
      <c r="F3" s="1294"/>
      <c r="G3" s="1294"/>
    </row>
    <row r="4" spans="2:13" s="417" customFormat="1" ht="12.75" customHeight="1">
      <c r="B4" s="416"/>
      <c r="D4" s="416"/>
      <c r="E4" s="1294"/>
      <c r="F4" s="1294"/>
      <c r="G4" s="1294"/>
    </row>
    <row r="5" spans="2:13" s="8" customFormat="1" ht="12.75" customHeight="1"/>
    <row r="6" spans="2:13" s="8" customFormat="1" ht="18" customHeight="1">
      <c r="B6" s="416" t="s">
        <v>58</v>
      </c>
      <c r="D6" s="416"/>
      <c r="E6" s="416"/>
      <c r="F6" s="416"/>
      <c r="G6" s="416"/>
    </row>
    <row r="7" spans="2:13" ht="15" customHeight="1">
      <c r="C7" s="8"/>
    </row>
    <row r="8" spans="2:13" s="481" customFormat="1" ht="15" customHeight="1">
      <c r="B8" s="1295"/>
      <c r="C8" s="1296"/>
      <c r="D8" s="1296"/>
      <c r="E8" s="1296"/>
      <c r="F8" s="1296"/>
      <c r="G8" s="1296"/>
      <c r="H8" s="1296"/>
      <c r="I8" s="1296"/>
      <c r="J8" s="1296"/>
      <c r="K8" s="1296"/>
      <c r="L8" s="1296"/>
      <c r="M8" s="1297"/>
    </row>
    <row r="9" spans="2:13" s="481" customFormat="1" ht="15" customHeight="1">
      <c r="B9" s="1298"/>
      <c r="C9" s="1299"/>
      <c r="D9" s="1299"/>
      <c r="E9" s="1299"/>
      <c r="F9" s="1299"/>
      <c r="G9" s="1299"/>
      <c r="H9" s="1299"/>
      <c r="I9" s="1299"/>
      <c r="J9" s="479" t="s">
        <v>59</v>
      </c>
      <c r="K9" s="1299"/>
      <c r="L9" s="479" t="s">
        <v>60</v>
      </c>
      <c r="M9" s="1300"/>
    </row>
    <row r="10" spans="2:13" s="481" customFormat="1" ht="15" customHeight="1">
      <c r="B10" s="608"/>
      <c r="C10" s="609" t="s">
        <v>61</v>
      </c>
      <c r="D10" s="610"/>
      <c r="E10" s="609" t="s">
        <v>62</v>
      </c>
      <c r="F10" s="609"/>
      <c r="G10" s="610"/>
      <c r="H10" s="480" t="s">
        <v>63</v>
      </c>
      <c r="I10" s="479"/>
      <c r="J10" s="480" t="s">
        <v>64</v>
      </c>
      <c r="K10" s="610"/>
      <c r="L10" s="480" t="s">
        <v>65</v>
      </c>
      <c r="M10" s="611"/>
    </row>
    <row r="11" spans="2:13" ht="15" customHeight="1">
      <c r="B11" s="612"/>
      <c r="C11" s="1299" t="s">
        <v>66</v>
      </c>
      <c r="D11" s="1299"/>
      <c r="E11" s="1299" t="s">
        <v>66</v>
      </c>
      <c r="F11" s="613" t="s">
        <v>67</v>
      </c>
      <c r="G11" s="613"/>
      <c r="H11" s="614" t="s">
        <v>68</v>
      </c>
      <c r="I11" s="614"/>
      <c r="J11" s="614" t="s">
        <v>68</v>
      </c>
      <c r="K11" s="1"/>
      <c r="L11" s="614">
        <v>2.02</v>
      </c>
      <c r="M11" s="114"/>
    </row>
    <row r="12" spans="2:13" ht="15" customHeight="1">
      <c r="B12" s="612"/>
      <c r="C12" s="1301" t="str">
        <f>'Report 1'!$A$2</f>
        <v>Report 1</v>
      </c>
      <c r="D12" s="1301"/>
      <c r="E12" s="1301" t="str">
        <f>'Report 1'!$A$3</f>
        <v>FMB-BH 01</v>
      </c>
      <c r="F12" s="1301" t="str">
        <f>'Report 1'!$A$4</f>
        <v>Schedule of Revenues and Expenses by Category</v>
      </c>
      <c r="G12" s="1301"/>
      <c r="H12" s="614" t="s">
        <v>68</v>
      </c>
      <c r="I12" s="614"/>
      <c r="J12" s="614" t="s">
        <v>68</v>
      </c>
      <c r="K12" s="1"/>
      <c r="L12" s="614">
        <v>2.04</v>
      </c>
      <c r="M12" s="114"/>
    </row>
    <row r="13" spans="2:13" ht="15" customHeight="1">
      <c r="B13" s="612"/>
      <c r="C13" s="1301" t="str">
        <f>'Report 2'!$A$2</f>
        <v>Report 2</v>
      </c>
      <c r="D13" s="1301"/>
      <c r="E13" s="1301" t="str">
        <f>'Report 2'!$A$3</f>
        <v>FMB-BH 02</v>
      </c>
      <c r="F13" s="1301" t="str">
        <f>'Report 2'!$A$4</f>
        <v>Schedule of Expenses Detail</v>
      </c>
      <c r="G13" s="1301"/>
      <c r="H13" s="614" t="s">
        <v>68</v>
      </c>
      <c r="I13" s="614"/>
      <c r="J13" s="614" t="s">
        <v>68</v>
      </c>
      <c r="K13" s="1"/>
      <c r="L13" s="614">
        <v>2.0499999999999998</v>
      </c>
      <c r="M13" s="114"/>
    </row>
    <row r="14" spans="2:13" ht="15" customHeight="1">
      <c r="B14" s="612"/>
      <c r="C14" s="1301" t="str">
        <f>'Report 3'!$A$2</f>
        <v>Report 3</v>
      </c>
      <c r="D14" s="1301"/>
      <c r="E14" s="1301" t="str">
        <f>'Report 3'!$A$3</f>
        <v>FMB-BH 03</v>
      </c>
      <c r="F14" s="1301" t="str">
        <f>'Report 3'!$A$4</f>
        <v>Schedule of Utilization by Category</v>
      </c>
      <c r="G14" s="1301"/>
      <c r="H14" s="614" t="s">
        <v>68</v>
      </c>
      <c r="I14" s="614"/>
      <c r="J14" s="614" t="s">
        <v>68</v>
      </c>
      <c r="K14" s="1"/>
      <c r="L14" s="614">
        <v>2.06</v>
      </c>
      <c r="M14" s="114"/>
    </row>
    <row r="15" spans="2:13" ht="15" customHeight="1">
      <c r="B15" s="612"/>
      <c r="C15" s="1301" t="str">
        <f>'Report 4A'!$A$2</f>
        <v>Report 4A</v>
      </c>
      <c r="D15" s="1301"/>
      <c r="E15" s="1301" t="str">
        <f>'Report 4A'!$A$3</f>
        <v>FMB-BH 4A</v>
      </c>
      <c r="F15" s="1301" t="str">
        <f>'Report 4A'!$A$4</f>
        <v>Subcapitation Expenses Detail</v>
      </c>
      <c r="G15" s="1301"/>
      <c r="H15" s="614" t="s">
        <v>68</v>
      </c>
      <c r="I15" s="614"/>
      <c r="J15" s="614" t="s">
        <v>68</v>
      </c>
      <c r="K15" s="1"/>
      <c r="L15" s="614">
        <v>2.0699999999999998</v>
      </c>
      <c r="M15" s="114"/>
    </row>
    <row r="16" spans="2:13" ht="15" customHeight="1">
      <c r="B16" s="612"/>
      <c r="C16" s="1301" t="str">
        <f>'Report 4B'!$A$2</f>
        <v>Report 4B</v>
      </c>
      <c r="D16" s="1301"/>
      <c r="E16" s="1301" t="str">
        <f>'Report 4B'!$A$3</f>
        <v>FMB-BH 4B</v>
      </c>
      <c r="F16" s="1301" t="str">
        <f>'Report 4B'!$A$4</f>
        <v>Subcapitation Agreement Detail</v>
      </c>
      <c r="G16" s="1301"/>
      <c r="H16" s="614" t="s">
        <v>69</v>
      </c>
      <c r="I16" s="614"/>
      <c r="J16" s="614" t="s">
        <v>68</v>
      </c>
      <c r="K16" s="1"/>
      <c r="L16" s="614">
        <v>2.08</v>
      </c>
      <c r="M16" s="114"/>
    </row>
    <row r="17" spans="2:13" ht="15" customHeight="1">
      <c r="B17" s="612"/>
      <c r="C17" s="1301" t="str">
        <f>'Report 5A'!$A$3</f>
        <v>Report 5A</v>
      </c>
      <c r="D17" s="1301"/>
      <c r="E17" s="1301" t="str">
        <f>'Report 5A'!$A$4</f>
        <v>FMB-BH 5A</v>
      </c>
      <c r="F17" s="1301" t="str">
        <f>'Report 5A'!$A$5</f>
        <v>Inpatient Hospital Services Lag Report</v>
      </c>
      <c r="G17" s="1301"/>
      <c r="H17" s="614" t="s">
        <v>68</v>
      </c>
      <c r="I17" s="614"/>
      <c r="J17" s="614" t="s">
        <v>68</v>
      </c>
      <c r="K17" s="1"/>
      <c r="L17" s="614">
        <v>2.09</v>
      </c>
      <c r="M17" s="114"/>
    </row>
    <row r="18" spans="2:13" ht="15" customHeight="1">
      <c r="B18" s="612"/>
      <c r="C18" s="1301" t="str">
        <f>'Report 5D'!$A$3</f>
        <v>Report 5D</v>
      </c>
      <c r="D18" s="1301"/>
      <c r="E18" s="1301" t="str">
        <f>'Report 5D'!$A$4</f>
        <v>FMB-BH 5D</v>
      </c>
      <c r="F18" s="1301" t="str">
        <f>'Report 5D'!$A$5</f>
        <v>Pharmacy Lag Report</v>
      </c>
      <c r="G18" s="1301"/>
      <c r="H18" s="614" t="s">
        <v>68</v>
      </c>
      <c r="I18" s="614"/>
      <c r="J18" s="614" t="s">
        <v>68</v>
      </c>
      <c r="K18" s="1"/>
      <c r="L18" s="614">
        <v>2.09</v>
      </c>
      <c r="M18" s="114"/>
    </row>
    <row r="19" spans="2:13" ht="15" customHeight="1">
      <c r="B19" s="612"/>
      <c r="C19" s="1301" t="str">
        <f>'Report 5H'!$A$3</f>
        <v>Report 5H</v>
      </c>
      <c r="D19" s="1301"/>
      <c r="E19" s="1301" t="str">
        <f>'Report 5H'!$A$4</f>
        <v>FMB-BH 5H</v>
      </c>
      <c r="F19" s="1301" t="str">
        <f>'Report 5H'!$A$5</f>
        <v>Outpatient/Clinic Services Lag Report</v>
      </c>
      <c r="G19" s="1301"/>
      <c r="H19" s="614" t="s">
        <v>68</v>
      </c>
      <c r="I19" s="614"/>
      <c r="J19" s="614" t="s">
        <v>68</v>
      </c>
      <c r="K19" s="1"/>
      <c r="L19" s="614">
        <v>2.09</v>
      </c>
      <c r="M19" s="114"/>
    </row>
    <row r="20" spans="2:13" ht="15" customHeight="1">
      <c r="B20" s="612"/>
      <c r="C20" s="1301" t="str">
        <f>'Report 5I'!$A$3</f>
        <v>Report 5I</v>
      </c>
      <c r="D20" s="1301"/>
      <c r="E20" s="1301" t="str">
        <f>'Report 5I'!$A$4</f>
        <v>FMB-BH 5I</v>
      </c>
      <c r="F20" s="1301" t="str">
        <f>'Report 5I'!$A$5</f>
        <v>Residential Treatment Center Lag Report</v>
      </c>
      <c r="G20" s="1301"/>
      <c r="H20" s="614" t="s">
        <v>68</v>
      </c>
      <c r="I20" s="614"/>
      <c r="J20" s="614" t="s">
        <v>68</v>
      </c>
      <c r="K20" s="1"/>
      <c r="L20" s="614">
        <v>2.09</v>
      </c>
      <c r="M20" s="114"/>
    </row>
    <row r="21" spans="2:13" ht="15" customHeight="1">
      <c r="B21" s="612"/>
      <c r="C21" s="1301" t="str">
        <f>'Report 5J'!$A$3</f>
        <v>Report 5J</v>
      </c>
      <c r="D21" s="1301"/>
      <c r="E21" s="1301" t="str">
        <f>'Report 5J'!$A$4</f>
        <v>FMB-BH 5J</v>
      </c>
      <c r="F21" s="1301" t="str">
        <f>'Report 5J'!$A$5</f>
        <v>Behavioral Management Services Lag Report</v>
      </c>
      <c r="G21" s="1301"/>
      <c r="H21" s="614" t="s">
        <v>68</v>
      </c>
      <c r="I21" s="614"/>
      <c r="J21" s="614" t="s">
        <v>68</v>
      </c>
      <c r="K21" s="1"/>
      <c r="L21" s="614">
        <v>2.09</v>
      </c>
      <c r="M21" s="114"/>
    </row>
    <row r="22" spans="2:13" ht="15" customHeight="1">
      <c r="B22" s="612"/>
      <c r="C22" s="1301" t="str">
        <f>'Report 5K'!$A$3</f>
        <v>Report 5K</v>
      </c>
      <c r="D22" s="1301"/>
      <c r="E22" s="1301" t="str">
        <f>'Report 5K'!$A$4</f>
        <v>FMB-BH 5K</v>
      </c>
      <c r="F22" s="1301" t="str">
        <f>'Report 5K'!$A$5</f>
        <v>Behavioral Health Providers Lag Report</v>
      </c>
      <c r="G22" s="1301"/>
      <c r="H22" s="614" t="s">
        <v>68</v>
      </c>
      <c r="I22" s="614"/>
      <c r="J22" s="614" t="s">
        <v>68</v>
      </c>
      <c r="K22" s="1"/>
      <c r="L22" s="614">
        <v>2.09</v>
      </c>
      <c r="M22" s="114"/>
    </row>
    <row r="23" spans="2:13" ht="15" customHeight="1">
      <c r="B23" s="612"/>
      <c r="C23" s="1301" t="str">
        <f>'Report 5L'!$A$3</f>
        <v>Report 5L</v>
      </c>
      <c r="D23" s="1301"/>
      <c r="E23" s="1301" t="str">
        <f>'Report 5L'!$A$4</f>
        <v>FMB-BH 5L</v>
      </c>
      <c r="F23" s="1301" t="str">
        <f>'Report 5L'!$A$5</f>
        <v>Psychosocial Rehab Services Lag Report</v>
      </c>
      <c r="G23" s="1301"/>
      <c r="H23" s="614" t="s">
        <v>68</v>
      </c>
      <c r="I23" s="614"/>
      <c r="J23" s="614" t="s">
        <v>68</v>
      </c>
      <c r="K23" s="1"/>
      <c r="L23" s="614">
        <v>2.09</v>
      </c>
      <c r="M23" s="114"/>
    </row>
    <row r="24" spans="2:13" ht="15" customHeight="1">
      <c r="B24" s="612"/>
      <c r="C24" s="1302" t="str">
        <f>'Report 5M'!$A$3</f>
        <v>Report 5M</v>
      </c>
      <c r="D24" s="1302"/>
      <c r="E24" s="1302" t="str">
        <f>'Report 5M'!$A$4</f>
        <v>FMB-BH 5M</v>
      </c>
      <c r="F24" s="1302" t="str">
        <f>'Report 5M'!$A$5</f>
        <v>Community Services, Agencies Lag Report</v>
      </c>
      <c r="G24" s="1302"/>
      <c r="H24" s="603" t="s">
        <v>68</v>
      </c>
      <c r="I24" s="603"/>
      <c r="J24" s="603" t="s">
        <v>68</v>
      </c>
      <c r="K24" s="3"/>
      <c r="L24" s="603">
        <v>2.09</v>
      </c>
      <c r="M24" s="114"/>
    </row>
    <row r="25" spans="2:13" ht="15" customHeight="1">
      <c r="B25" s="612"/>
      <c r="C25" s="1302" t="str">
        <f>'Report 6'!$B$2</f>
        <v>Report 6</v>
      </c>
      <c r="D25" s="1302"/>
      <c r="E25" s="1302" t="str">
        <f>'Report 6'!$B$3</f>
        <v>FMB-BH 06</v>
      </c>
      <c r="F25" s="1302" t="str">
        <f>'Report 6'!$B$4</f>
        <v>Encounter Comparison</v>
      </c>
      <c r="G25" s="1302"/>
      <c r="H25" s="603" t="s">
        <v>68</v>
      </c>
      <c r="I25" s="603"/>
      <c r="J25" s="603" t="s">
        <v>68</v>
      </c>
      <c r="K25" s="3"/>
      <c r="L25" s="1251">
        <v>2.1</v>
      </c>
      <c r="M25" s="114"/>
    </row>
    <row r="26" spans="2:13" ht="15" customHeight="1">
      <c r="B26" s="612"/>
      <c r="C26" s="1302" t="str">
        <f>'Report 7'!$A$2</f>
        <v>Report 7</v>
      </c>
      <c r="D26" s="1302"/>
      <c r="E26" s="1302" t="str">
        <f>'Report 7'!$A$3</f>
        <v>FMB-BH 07</v>
      </c>
      <c r="F26" s="1302" t="str">
        <f>'Report 7'!$A$4</f>
        <v>Individual High Cost Claims</v>
      </c>
      <c r="G26" s="1302"/>
      <c r="H26" s="603" t="s">
        <v>68</v>
      </c>
      <c r="I26" s="603"/>
      <c r="J26" s="603" t="s">
        <v>68</v>
      </c>
      <c r="K26" s="3"/>
      <c r="L26" s="603">
        <v>2.11</v>
      </c>
      <c r="M26" s="114"/>
    </row>
    <row r="27" spans="2:13" ht="15" customHeight="1">
      <c r="B27" s="612"/>
      <c r="C27" s="1302" t="str">
        <f>'Report 8'!$A$2</f>
        <v>Report 8</v>
      </c>
      <c r="D27" s="1302"/>
      <c r="E27" s="1302" t="str">
        <f>'Report 8'!$A$3</f>
        <v>FMB-BH 08</v>
      </c>
      <c r="F27" s="1302" t="str">
        <f>'Report 8'!$A$4</f>
        <v>Value Added Services/Non-State Plan Services Report</v>
      </c>
      <c r="G27" s="1302"/>
      <c r="H27" s="603" t="s">
        <v>68</v>
      </c>
      <c r="I27" s="603"/>
      <c r="J27" s="603" t="s">
        <v>68</v>
      </c>
      <c r="K27" s="3"/>
      <c r="L27" s="603">
        <v>2.12</v>
      </c>
      <c r="M27" s="114"/>
    </row>
    <row r="28" spans="2:13" ht="15" customHeight="1">
      <c r="B28" s="612"/>
      <c r="C28" s="1302" t="str">
        <f>'Report 9 '!$A$2</f>
        <v>Report 9</v>
      </c>
      <c r="D28" s="1302"/>
      <c r="E28" s="1302" t="str">
        <f>'Report 9 '!$A$3</f>
        <v>FMB-BH 09</v>
      </c>
      <c r="F28" s="1302" t="str">
        <f>'Report 9 '!$A$4</f>
        <v>Recovery and Cost Avoidance Report</v>
      </c>
      <c r="G28" s="1302"/>
      <c r="H28" s="603" t="s">
        <v>68</v>
      </c>
      <c r="I28" s="603"/>
      <c r="J28" s="603" t="s">
        <v>68</v>
      </c>
      <c r="K28" s="3"/>
      <c r="L28" s="603">
        <v>2.13</v>
      </c>
      <c r="M28" s="114"/>
    </row>
    <row r="29" spans="2:13" ht="15" customHeight="1">
      <c r="B29" s="612"/>
      <c r="C29" s="1302" t="str">
        <f>'Report 10'!$A$2</f>
        <v>Report 10</v>
      </c>
      <c r="D29" s="1302"/>
      <c r="E29" s="1302" t="str">
        <f>'Report 10'!$A$3</f>
        <v>FMB-BH 10</v>
      </c>
      <c r="F29" s="1302" t="str">
        <f>'Report 10'!$A$4</f>
        <v>Outlier Services Report</v>
      </c>
      <c r="G29" s="1302"/>
      <c r="H29" s="603" t="s">
        <v>68</v>
      </c>
      <c r="I29" s="603"/>
      <c r="J29" s="603" t="s">
        <v>68</v>
      </c>
      <c r="K29" s="3"/>
      <c r="L29" s="603">
        <v>2.14</v>
      </c>
      <c r="M29" s="114"/>
    </row>
    <row r="30" spans="2:13" ht="15" customHeight="1">
      <c r="B30" s="612"/>
      <c r="C30" s="1302" t="str">
        <f>'Report 12B'!$A$2</f>
        <v>Report 12B</v>
      </c>
      <c r="D30" s="1302"/>
      <c r="E30" s="1302" t="str">
        <f>'Report 12B'!$A$3</f>
        <v>FMB-BH 12B</v>
      </c>
      <c r="F30" s="1302" t="str">
        <f>'Report 12B'!$A$4</f>
        <v>Copay Report</v>
      </c>
      <c r="G30" s="1302"/>
      <c r="H30" s="603" t="s">
        <v>68</v>
      </c>
      <c r="I30" s="603"/>
      <c r="J30" s="603" t="s">
        <v>68</v>
      </c>
      <c r="K30" s="3"/>
      <c r="L30" s="603">
        <v>2.17</v>
      </c>
      <c r="M30" s="114"/>
    </row>
    <row r="31" spans="2:13" ht="15" customHeight="1">
      <c r="B31" s="612"/>
      <c r="C31" s="1301" t="str">
        <f>'Report 15'!$A$2</f>
        <v>Report 15</v>
      </c>
      <c r="D31" s="1301"/>
      <c r="E31" s="1301" t="str">
        <f>'Report 15'!$A$3</f>
        <v>FMB-BH 15</v>
      </c>
      <c r="F31" s="1301" t="str">
        <f>'Report 15'!$A$4</f>
        <v>Pharmacy Supplemental Report</v>
      </c>
      <c r="G31" s="1301"/>
      <c r="H31" s="614" t="s">
        <v>69</v>
      </c>
      <c r="I31" s="614"/>
      <c r="J31" s="614" t="s">
        <v>68</v>
      </c>
      <c r="K31" s="1"/>
      <c r="L31" s="614">
        <v>2.21</v>
      </c>
      <c r="M31" s="114"/>
    </row>
    <row r="32" spans="2:13" ht="15" customHeight="1">
      <c r="B32" s="612"/>
      <c r="C32" s="1301" t="s">
        <v>70</v>
      </c>
      <c r="D32" s="1301"/>
      <c r="E32" s="1301" t="str">
        <f>Notes!$A$2</f>
        <v>MCO Notes</v>
      </c>
      <c r="F32" s="613" t="s">
        <v>71</v>
      </c>
      <c r="G32" s="613"/>
      <c r="H32" s="614" t="s">
        <v>68</v>
      </c>
      <c r="I32" s="614"/>
      <c r="J32" s="614" t="s">
        <v>68</v>
      </c>
      <c r="K32" s="1"/>
      <c r="L32" s="614">
        <v>4.0199999999999996</v>
      </c>
      <c r="M32" s="114"/>
    </row>
    <row r="33" spans="2:13" ht="15" customHeight="1">
      <c r="B33" s="612"/>
      <c r="C33" s="1301" t="str">
        <f>Analysis!$A$2</f>
        <v>Analysis</v>
      </c>
      <c r="D33" s="1301"/>
      <c r="E33" s="1301" t="str">
        <f>Analysis!$A$4</f>
        <v>MCO Analysis</v>
      </c>
      <c r="F33" s="613" t="s">
        <v>72</v>
      </c>
      <c r="G33" s="613"/>
      <c r="H33" s="614" t="s">
        <v>68</v>
      </c>
      <c r="I33" s="614"/>
      <c r="J33" s="614" t="s">
        <v>68</v>
      </c>
      <c r="K33" s="1"/>
      <c r="L33" s="614">
        <v>4.04</v>
      </c>
      <c r="M33" s="114"/>
    </row>
    <row r="34" spans="2:13" ht="15" customHeight="1">
      <c r="B34" s="612"/>
      <c r="C34" s="1301" t="s">
        <v>73</v>
      </c>
      <c r="D34" s="1301"/>
      <c r="E34" s="1301" t="str">
        <f>'Check Totals'!A2</f>
        <v>Check Totals Report</v>
      </c>
      <c r="F34" s="613" t="s">
        <v>74</v>
      </c>
      <c r="G34" s="613"/>
      <c r="H34" s="614" t="s">
        <v>68</v>
      </c>
      <c r="I34" s="614"/>
      <c r="J34" s="614" t="s">
        <v>68</v>
      </c>
      <c r="K34" s="1"/>
      <c r="L34" s="614">
        <v>2.2200000000000002</v>
      </c>
      <c r="M34" s="114"/>
    </row>
    <row r="35" spans="2:13" ht="15" customHeight="1">
      <c r="B35" s="612"/>
      <c r="C35" s="1299" t="s">
        <v>75</v>
      </c>
      <c r="D35" s="1299"/>
      <c r="E35" s="1299" t="s">
        <v>75</v>
      </c>
      <c r="F35" s="602" t="s">
        <v>76</v>
      </c>
      <c r="G35" s="602"/>
      <c r="H35" s="603" t="s">
        <v>68</v>
      </c>
      <c r="I35" s="603"/>
      <c r="J35" s="603" t="s">
        <v>68</v>
      </c>
      <c r="K35" s="1299"/>
      <c r="L35" s="603">
        <v>2.23</v>
      </c>
      <c r="M35" s="114"/>
    </row>
    <row r="36" spans="2:13" ht="15" customHeight="1">
      <c r="B36" s="612"/>
      <c r="C36" s="1299"/>
      <c r="D36" s="1299"/>
      <c r="E36" s="1299"/>
      <c r="F36" s="1299"/>
      <c r="G36" s="1299"/>
      <c r="H36" s="1299"/>
      <c r="I36" s="1299"/>
      <c r="J36" s="1299"/>
      <c r="K36" s="1299"/>
      <c r="L36" s="1299"/>
      <c r="M36" s="114"/>
    </row>
    <row r="37" spans="2:13" ht="15" customHeight="1">
      <c r="B37" s="612"/>
      <c r="C37" s="1299"/>
      <c r="D37" s="1299"/>
      <c r="E37" s="1299"/>
      <c r="F37" s="1299"/>
      <c r="G37" s="1299"/>
      <c r="H37" s="1299"/>
      <c r="I37" s="1299"/>
      <c r="J37" s="1299"/>
      <c r="K37" s="1299"/>
      <c r="L37" s="1299"/>
      <c r="M37" s="114"/>
    </row>
    <row r="38" spans="2:13" ht="15" customHeight="1">
      <c r="B38" s="612"/>
      <c r="C38" s="604" t="s">
        <v>77</v>
      </c>
      <c r="D38" s="605"/>
      <c r="E38" s="1299"/>
      <c r="F38" s="1299"/>
      <c r="G38" s="1299"/>
      <c r="H38" s="1299"/>
      <c r="I38" s="1299"/>
      <c r="J38" s="1299"/>
      <c r="K38" s="1299"/>
      <c r="L38" s="1299"/>
      <c r="M38" s="114"/>
    </row>
    <row r="39" spans="2:13" s="283" customFormat="1" ht="15" customHeight="1">
      <c r="B39" s="1303"/>
      <c r="C39" s="359" t="s">
        <v>78</v>
      </c>
      <c r="D39" s="606"/>
      <c r="E39" s="1299"/>
      <c r="F39" s="1299"/>
      <c r="G39" s="1299"/>
      <c r="H39" s="1299"/>
      <c r="I39" s="1299"/>
      <c r="J39" s="1299"/>
      <c r="K39" s="1299"/>
      <c r="L39" s="1299"/>
      <c r="M39" s="1304"/>
    </row>
    <row r="40" spans="2:13" s="283" customFormat="1" ht="15" customHeight="1">
      <c r="B40" s="1303"/>
      <c r="C40" s="359" t="s">
        <v>79</v>
      </c>
      <c r="D40" s="606"/>
      <c r="E40" s="1299"/>
      <c r="F40" s="1299"/>
      <c r="G40" s="1299"/>
      <c r="H40" s="1299"/>
      <c r="I40" s="1299"/>
      <c r="J40" s="1299"/>
      <c r="K40" s="1299"/>
      <c r="L40" s="1299"/>
      <c r="M40" s="1304"/>
    </row>
    <row r="41" spans="2:13" s="283" customFormat="1" ht="15" customHeight="1">
      <c r="B41" s="1303"/>
      <c r="C41" s="607" t="s">
        <v>80</v>
      </c>
      <c r="D41" s="602"/>
      <c r="E41" s="1299"/>
      <c r="F41" s="1299"/>
      <c r="G41" s="1299"/>
      <c r="H41" s="1299"/>
      <c r="I41" s="1299"/>
      <c r="J41" s="1299"/>
      <c r="K41" s="1299"/>
      <c r="L41" s="1299"/>
      <c r="M41" s="1304"/>
    </row>
    <row r="42" spans="2:13" s="283" customFormat="1" ht="15" customHeight="1">
      <c r="B42" s="1303"/>
      <c r="C42" s="607" t="s">
        <v>81</v>
      </c>
      <c r="D42" s="602"/>
      <c r="E42" s="1299"/>
      <c r="F42" s="1299"/>
      <c r="G42" s="1299"/>
      <c r="H42" s="1299"/>
      <c r="I42" s="1299"/>
      <c r="J42" s="1299"/>
      <c r="K42" s="1299"/>
      <c r="L42" s="1299"/>
      <c r="M42" s="1304"/>
    </row>
    <row r="43" spans="2:13" s="283" customFormat="1" ht="15" customHeight="1">
      <c r="B43" s="1303"/>
      <c r="C43" s="607" t="s">
        <v>82</v>
      </c>
      <c r="D43" s="602"/>
      <c r="E43" s="1299"/>
      <c r="F43" s="1299"/>
      <c r="G43" s="1299"/>
      <c r="H43" s="1299"/>
      <c r="I43" s="1299"/>
      <c r="J43" s="1299"/>
      <c r="K43" s="1299"/>
      <c r="L43" s="1299"/>
      <c r="M43" s="1304"/>
    </row>
    <row r="44" spans="2:13" s="283" customFormat="1" ht="15" customHeight="1">
      <c r="B44" s="1303"/>
      <c r="C44" s="607" t="s">
        <v>83</v>
      </c>
      <c r="D44" s="602"/>
      <c r="E44" s="1299"/>
      <c r="F44" s="1299"/>
      <c r="G44" s="1299"/>
      <c r="H44" s="1299"/>
      <c r="I44" s="1299"/>
      <c r="J44" s="1299"/>
      <c r="K44" s="1299"/>
      <c r="L44" s="1299"/>
      <c r="M44" s="1304"/>
    </row>
    <row r="45" spans="2:13" s="283" customFormat="1" ht="15" customHeight="1">
      <c r="B45" s="1303"/>
      <c r="C45" s="607"/>
      <c r="D45" s="602"/>
      <c r="E45" s="1299"/>
      <c r="F45" s="1299"/>
      <c r="G45" s="1299"/>
      <c r="H45" s="1299"/>
      <c r="I45" s="1299"/>
      <c r="J45" s="1299"/>
      <c r="K45" s="1299"/>
      <c r="L45" s="1299"/>
      <c r="M45" s="1304"/>
    </row>
    <row r="46" spans="2:13" s="283" customFormat="1" ht="15" customHeight="1">
      <c r="B46" s="1305"/>
      <c r="C46" s="615"/>
      <c r="D46" s="615"/>
      <c r="E46" s="1306"/>
      <c r="F46" s="1306"/>
      <c r="G46" s="1306"/>
      <c r="H46" s="1306"/>
      <c r="I46" s="1306"/>
      <c r="J46" s="1306"/>
      <c r="K46" s="1306"/>
      <c r="L46" s="1306"/>
      <c r="M46" s="1307"/>
    </row>
    <row r="47" spans="2:13" ht="15" customHeight="1">
      <c r="E47" s="227"/>
      <c r="F47" s="226"/>
      <c r="G47" s="226"/>
    </row>
    <row r="48" spans="2:13" ht="15" customHeight="1">
      <c r="E48" s="228"/>
      <c r="F48" s="226"/>
      <c r="G48" s="226"/>
    </row>
    <row r="49" spans="1:13" ht="18">
      <c r="B49" s="416" t="s">
        <v>84</v>
      </c>
      <c r="D49" s="416"/>
      <c r="E49" s="416"/>
      <c r="F49" s="416"/>
      <c r="G49" s="226"/>
    </row>
    <row r="50" spans="1:13" ht="15" customHeight="1">
      <c r="C50" s="418"/>
      <c r="D50" s="416"/>
      <c r="E50" s="416"/>
      <c r="F50" s="416"/>
      <c r="G50" s="226"/>
    </row>
    <row r="51" spans="1:13" ht="15" customHeight="1">
      <c r="B51" s="616"/>
      <c r="C51" s="617"/>
      <c r="D51" s="617"/>
      <c r="E51" s="617"/>
      <c r="F51" s="617"/>
      <c r="G51" s="618"/>
      <c r="H51" s="1296"/>
      <c r="I51" s="1296"/>
      <c r="J51" s="1296"/>
      <c r="K51" s="1296"/>
      <c r="L51" s="1296"/>
      <c r="M51" s="1297"/>
    </row>
    <row r="52" spans="1:13" ht="15" customHeight="1">
      <c r="B52" s="619"/>
      <c r="C52" s="610" t="s">
        <v>85</v>
      </c>
      <c r="D52" s="620"/>
      <c r="E52" s="620"/>
      <c r="F52" s="620"/>
      <c r="G52" s="621"/>
      <c r="H52" s="1299"/>
      <c r="I52" s="1299"/>
      <c r="J52" s="610" t="s">
        <v>85</v>
      </c>
      <c r="K52" s="1299"/>
      <c r="L52" s="1299"/>
      <c r="M52" s="1300"/>
    </row>
    <row r="53" spans="1:13" ht="15" customHeight="1">
      <c r="B53" s="619"/>
      <c r="C53" s="419" t="s">
        <v>86</v>
      </c>
      <c r="D53" s="610"/>
      <c r="E53" s="419" t="s">
        <v>87</v>
      </c>
      <c r="F53" s="609"/>
      <c r="G53" s="622"/>
      <c r="H53" s="1308"/>
      <c r="I53" s="1299"/>
      <c r="J53" s="419" t="s">
        <v>88</v>
      </c>
      <c r="K53" s="1308"/>
      <c r="L53" s="1299"/>
      <c r="M53" s="1300"/>
    </row>
    <row r="54" spans="1:13" ht="15" customHeight="1">
      <c r="B54" s="612"/>
      <c r="C54" s="1309" t="s">
        <v>89</v>
      </c>
      <c r="D54" s="1301"/>
      <c r="E54" s="1302" t="s">
        <v>90</v>
      </c>
      <c r="F54" s="613"/>
      <c r="G54" s="623"/>
      <c r="I54" s="1302"/>
      <c r="J54" s="1302" t="s">
        <v>91</v>
      </c>
      <c r="K54" s="1"/>
      <c r="L54" s="1"/>
      <c r="M54" s="114"/>
    </row>
    <row r="55" spans="1:13" ht="15" customHeight="1">
      <c r="A55" s="1294"/>
      <c r="B55" s="1310"/>
      <c r="C55" s="1311" t="s">
        <v>92</v>
      </c>
      <c r="D55" s="1302"/>
      <c r="E55" s="1302" t="s">
        <v>93</v>
      </c>
      <c r="F55" s="1302"/>
      <c r="G55" s="623"/>
      <c r="I55" s="1"/>
      <c r="J55" s="1301" t="s">
        <v>91</v>
      </c>
      <c r="K55" s="1"/>
      <c r="L55" s="1"/>
      <c r="M55" s="114"/>
    </row>
    <row r="56" spans="1:13" ht="15" customHeight="1">
      <c r="A56" s="1294"/>
      <c r="B56" s="1310"/>
      <c r="C56" s="1311" t="s">
        <v>94</v>
      </c>
      <c r="D56" s="1302"/>
      <c r="E56" s="1302" t="s">
        <v>95</v>
      </c>
      <c r="F56" s="1302"/>
      <c r="G56" s="1"/>
      <c r="I56" s="1"/>
      <c r="J56" s="1301" t="s">
        <v>96</v>
      </c>
      <c r="K56" s="1"/>
      <c r="L56" s="1"/>
      <c r="M56" s="114"/>
    </row>
    <row r="57" spans="1:13" ht="15" customHeight="1">
      <c r="A57" s="1294"/>
      <c r="B57" s="1310"/>
      <c r="C57" s="1311" t="s">
        <v>97</v>
      </c>
      <c r="D57" s="1302"/>
      <c r="E57" s="1302" t="s">
        <v>98</v>
      </c>
      <c r="F57" s="1302"/>
      <c r="G57" s="1"/>
      <c r="I57" s="1"/>
      <c r="J57" s="1301" t="s">
        <v>96</v>
      </c>
      <c r="K57" s="1"/>
      <c r="L57" s="1"/>
      <c r="M57" s="114"/>
    </row>
    <row r="58" spans="1:13" ht="15" customHeight="1">
      <c r="A58" s="1294"/>
      <c r="B58" s="1310"/>
      <c r="C58" s="1311" t="s">
        <v>99</v>
      </c>
      <c r="D58" s="1302"/>
      <c r="E58" s="1302" t="s">
        <v>100</v>
      </c>
      <c r="F58" s="1302"/>
      <c r="G58" s="1"/>
      <c r="I58" s="1"/>
      <c r="J58" s="1301" t="s">
        <v>96</v>
      </c>
      <c r="K58" s="1"/>
      <c r="L58" s="1"/>
      <c r="M58" s="114"/>
    </row>
    <row r="59" spans="1:13" ht="15" customHeight="1">
      <c r="A59" s="1294"/>
      <c r="B59" s="1310"/>
      <c r="C59" s="1311" t="s">
        <v>101</v>
      </c>
      <c r="D59" s="1302"/>
      <c r="E59" s="1302" t="s">
        <v>102</v>
      </c>
      <c r="F59" s="1302"/>
      <c r="G59" s="1"/>
      <c r="I59" s="1"/>
      <c r="J59" s="1301" t="s">
        <v>103</v>
      </c>
      <c r="K59" s="1"/>
      <c r="L59" s="1"/>
      <c r="M59" s="114"/>
    </row>
    <row r="60" spans="1:13" ht="15" customHeight="1">
      <c r="A60" s="1294"/>
      <c r="B60" s="1310"/>
      <c r="C60" s="1311" t="s">
        <v>104</v>
      </c>
      <c r="D60" s="1302"/>
      <c r="E60" s="1302" t="s">
        <v>105</v>
      </c>
      <c r="F60" s="1302"/>
      <c r="G60" s="1"/>
      <c r="I60" s="1"/>
      <c r="J60" s="1301" t="s">
        <v>103</v>
      </c>
      <c r="K60" s="1"/>
      <c r="L60" s="1"/>
      <c r="M60" s="114"/>
    </row>
    <row r="61" spans="1:13" ht="15" customHeight="1">
      <c r="A61" s="1294"/>
      <c r="B61" s="1310"/>
      <c r="C61" s="1311"/>
      <c r="D61" s="1302"/>
      <c r="E61" s="1302"/>
      <c r="F61" s="1302"/>
      <c r="G61" s="1"/>
      <c r="I61" s="1"/>
      <c r="J61" s="1301"/>
      <c r="K61" s="1"/>
      <c r="L61" s="1"/>
      <c r="M61" s="114"/>
    </row>
    <row r="62" spans="1:13" ht="15" customHeight="1">
      <c r="B62" s="624"/>
      <c r="C62" s="625"/>
      <c r="D62" s="625"/>
      <c r="E62" s="625"/>
      <c r="F62" s="625"/>
      <c r="G62" s="625"/>
      <c r="H62" s="625"/>
      <c r="I62" s="625"/>
      <c r="J62" s="625"/>
      <c r="K62" s="625"/>
      <c r="L62" s="625"/>
      <c r="M62" s="115"/>
    </row>
    <row r="63" spans="1:13" ht="15" customHeight="1"/>
    <row r="64" spans="1:13" ht="15" customHeight="1"/>
    <row r="65" ht="15" customHeight="1"/>
    <row r="66" ht="15" customHeight="1"/>
    <row r="67" ht="15" customHeight="1"/>
    <row r="68" ht="15" customHeight="1"/>
    <row r="69" ht="15" customHeight="1"/>
    <row r="70" ht="15" customHeight="1"/>
  </sheetData>
  <sheetProtection algorithmName="SHA-512" hashValue="HaQthfekHeYdCJN9MK0x6sjPy7xCaBttUG8HqQ/g6ag1eeyVGIoLVtTyuw8IL5P5ZytxR4EIAQu0MDTBaXvl7Q==" saltValue="K8/t/hKw7UJt4Khh3+Osyg==" spinCount="100000" sheet="1" objects="1" scenarios="1"/>
  <printOptions horizontalCentered="1"/>
  <pageMargins left="0.75" right="0.5" top="1" bottom="0.75" header="0.25" footer="0.25"/>
  <pageSetup scale="62" orientation="portrait" r:id="rId1"/>
  <headerFooter scaleWithDoc="0">
    <oddHeader xml:space="preserve">&amp;RState of New Mexico
</oddHeader>
    <oddFooter>&amp;LVersion 4.0&amp;RPage &amp;P of &amp;N</oddFooter>
  </headerFooter>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N73"/>
  <sheetViews>
    <sheetView showGridLines="0" zoomScale="75" zoomScaleNormal="75" workbookViewId="0"/>
  </sheetViews>
  <sheetFormatPr defaultColWidth="10.6640625" defaultRowHeight="12.6"/>
  <cols>
    <col min="1" max="1" width="9.1640625" style="39" customWidth="1"/>
    <col min="2" max="2" width="26" style="39" customWidth="1"/>
    <col min="3" max="3" width="75.6640625" style="39" customWidth="1"/>
    <col min="4" max="4" width="28.5" style="39" customWidth="1"/>
    <col min="5" max="5" width="15.33203125" style="39" customWidth="1"/>
    <col min="6" max="6" width="22.83203125" style="39" customWidth="1"/>
    <col min="7" max="7" width="15.33203125" style="39" customWidth="1"/>
    <col min="8" max="8" width="22.83203125" style="39" customWidth="1"/>
    <col min="9" max="9" width="15.33203125" style="39" customWidth="1"/>
    <col min="10" max="10" width="22.83203125" style="39" customWidth="1"/>
    <col min="11" max="11" width="15.33203125" style="39" customWidth="1"/>
    <col min="12" max="12" width="22.83203125" style="39" customWidth="1"/>
    <col min="13" max="13" width="15.33203125" style="39" customWidth="1"/>
    <col min="14" max="14" width="22.83203125" style="39" customWidth="1"/>
    <col min="15" max="16384" width="10.6640625" style="39"/>
  </cols>
  <sheetData>
    <row r="1" spans="1:40">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row>
    <row r="2" spans="1:40" ht="18" customHeight="1">
      <c r="A2" s="738" t="s">
        <v>490</v>
      </c>
      <c r="B2" s="822"/>
      <c r="C2" s="822"/>
      <c r="D2" s="822"/>
      <c r="E2" s="822"/>
      <c r="F2" s="822"/>
    </row>
    <row r="3" spans="1:40" ht="18" customHeight="1">
      <c r="A3" s="510" t="s">
        <v>491</v>
      </c>
      <c r="B3" s="739"/>
      <c r="C3" s="739"/>
      <c r="D3" s="739"/>
      <c r="E3" s="739"/>
      <c r="F3" s="822"/>
    </row>
    <row r="4" spans="1:40" ht="18" customHeight="1">
      <c r="A4" s="507" t="s">
        <v>492</v>
      </c>
      <c r="B4" s="739"/>
      <c r="C4" s="739"/>
      <c r="D4" s="739"/>
      <c r="E4" s="739"/>
      <c r="F4" s="822"/>
    </row>
    <row r="5" spans="1:40" ht="18" customHeight="1">
      <c r="A5" s="510" t="s">
        <v>109</v>
      </c>
      <c r="B5" s="739"/>
      <c r="C5" s="739"/>
      <c r="D5" s="739"/>
      <c r="E5" s="739"/>
      <c r="F5" s="822"/>
    </row>
    <row r="6" spans="1:40" ht="18" customHeight="1">
      <c r="A6" s="510"/>
      <c r="B6" s="739"/>
      <c r="C6" s="739"/>
      <c r="D6" s="739"/>
      <c r="E6" s="739"/>
      <c r="F6" s="822"/>
    </row>
    <row r="7" spans="1:40" s="442" customFormat="1" ht="18" customHeight="1">
      <c r="A7" s="507" t="str">
        <f>"MCO Name:  "&amp;'Information Input'!$F$14</f>
        <v xml:space="preserve">MCO Name:  </v>
      </c>
      <c r="B7" s="740"/>
      <c r="C7" s="740"/>
      <c r="D7" s="740"/>
      <c r="E7" s="740"/>
      <c r="F7" s="740"/>
    </row>
    <row r="8" spans="1:40" s="442" customFormat="1" ht="18" customHeight="1">
      <c r="A8" s="510" t="str">
        <f>"Report Submission Type:  "&amp;TEXT('Information Input'!$J$22,"mm/dd/yyyy")</f>
        <v>Report Submission Type:  Quarterly</v>
      </c>
      <c r="B8" s="740"/>
      <c r="C8" s="740"/>
      <c r="D8" s="740"/>
      <c r="E8" s="740"/>
      <c r="F8" s="740"/>
    </row>
    <row r="9" spans="1:40" s="442" customFormat="1" ht="18" customHeight="1">
      <c r="A9" s="510" t="str">
        <f>"Calendar Year Reporting Cycle:  "&amp;'Information Input'!$J$18</f>
        <v>Calendar Year Reporting Cycle:  2019</v>
      </c>
      <c r="B9" s="740"/>
      <c r="C9" s="740"/>
      <c r="D9" s="740"/>
      <c r="E9" s="740"/>
      <c r="F9" s="740"/>
    </row>
    <row r="10" spans="1:40" s="442" customFormat="1" ht="18" customHeight="1">
      <c r="A10" s="510" t="str">
        <f>"Report Period Ending:  "&amp;TEXT('Information Input'!$H$30,"mm/dd/yyyy")</f>
        <v>Report Period Ending:  03/31/2019</v>
      </c>
      <c r="B10" s="740"/>
      <c r="C10" s="740"/>
      <c r="D10" s="740"/>
      <c r="E10" s="740"/>
      <c r="F10" s="740"/>
    </row>
    <row r="11" spans="1:40" ht="15" customHeight="1">
      <c r="A11" s="741"/>
      <c r="B11" s="823"/>
      <c r="C11" s="823"/>
      <c r="D11" s="823"/>
      <c r="E11" s="823"/>
      <c r="F11" s="823"/>
    </row>
    <row r="12" spans="1:40" ht="21.95" customHeight="1">
      <c r="A12" s="40"/>
      <c r="B12" s="40"/>
      <c r="C12" s="40"/>
      <c r="D12" s="40"/>
      <c r="E12" s="49" t="s">
        <v>135</v>
      </c>
      <c r="F12" s="48"/>
      <c r="G12" s="49" t="s">
        <v>136</v>
      </c>
      <c r="H12" s="48"/>
      <c r="I12" s="49" t="s">
        <v>137</v>
      </c>
      <c r="J12" s="48"/>
      <c r="K12" s="49" t="s">
        <v>138</v>
      </c>
      <c r="L12" s="48"/>
      <c r="M12" s="49" t="s">
        <v>139</v>
      </c>
      <c r="N12" s="48"/>
    </row>
    <row r="13" spans="1:40" s="52" customFormat="1" ht="21.95" customHeight="1">
      <c r="A13" s="50" t="s">
        <v>422</v>
      </c>
      <c r="B13" s="50" t="s">
        <v>493</v>
      </c>
      <c r="C13" s="50" t="s">
        <v>494</v>
      </c>
      <c r="D13" s="51" t="s">
        <v>423</v>
      </c>
      <c r="E13" s="51" t="s">
        <v>495</v>
      </c>
      <c r="F13" s="50" t="s">
        <v>496</v>
      </c>
      <c r="G13" s="51" t="s">
        <v>495</v>
      </c>
      <c r="H13" s="50" t="s">
        <v>496</v>
      </c>
      <c r="I13" s="51" t="s">
        <v>495</v>
      </c>
      <c r="J13" s="50" t="s">
        <v>496</v>
      </c>
      <c r="K13" s="51" t="s">
        <v>495</v>
      </c>
      <c r="L13" s="50" t="s">
        <v>496</v>
      </c>
      <c r="M13" s="51" t="s">
        <v>495</v>
      </c>
      <c r="N13" s="50" t="s">
        <v>496</v>
      </c>
    </row>
    <row r="14" spans="1:40" ht="15" customHeight="1">
      <c r="A14" s="41">
        <v>1</v>
      </c>
      <c r="B14" s="42"/>
      <c r="C14" s="42"/>
      <c r="D14" s="53"/>
      <c r="E14" s="46"/>
      <c r="F14" s="201"/>
      <c r="G14" s="46"/>
      <c r="H14" s="202"/>
      <c r="I14" s="46"/>
      <c r="J14" s="202"/>
      <c r="K14" s="46"/>
      <c r="L14" s="202"/>
      <c r="M14" s="392"/>
      <c r="N14" s="752">
        <f>F14+H14+J14+L14</f>
        <v>0</v>
      </c>
    </row>
    <row r="15" spans="1:40" ht="15" customHeight="1">
      <c r="A15" s="41">
        <v>2</v>
      </c>
      <c r="B15" s="42"/>
      <c r="C15" s="43"/>
      <c r="D15" s="54"/>
      <c r="E15" s="47"/>
      <c r="F15" s="201"/>
      <c r="G15" s="47"/>
      <c r="H15" s="201"/>
      <c r="I15" s="47"/>
      <c r="J15" s="201"/>
      <c r="K15" s="47"/>
      <c r="L15" s="201"/>
      <c r="M15" s="392"/>
      <c r="N15" s="752">
        <f t="shared" ref="N15:N63" si="0">F15+H15+J15+L15</f>
        <v>0</v>
      </c>
    </row>
    <row r="16" spans="1:40" ht="15" customHeight="1">
      <c r="A16" s="41">
        <v>3</v>
      </c>
      <c r="B16" s="42"/>
      <c r="C16" s="43"/>
      <c r="D16" s="54"/>
      <c r="E16" s="47"/>
      <c r="F16" s="201"/>
      <c r="G16" s="47"/>
      <c r="H16" s="201"/>
      <c r="I16" s="47"/>
      <c r="J16" s="201"/>
      <c r="K16" s="47"/>
      <c r="L16" s="201"/>
      <c r="M16" s="392"/>
      <c r="N16" s="752">
        <f t="shared" si="0"/>
        <v>0</v>
      </c>
    </row>
    <row r="17" spans="1:14" ht="15" customHeight="1">
      <c r="A17" s="41">
        <v>4</v>
      </c>
      <c r="B17" s="42"/>
      <c r="C17" s="43"/>
      <c r="D17" s="54"/>
      <c r="E17" s="47"/>
      <c r="F17" s="201"/>
      <c r="G17" s="47"/>
      <c r="H17" s="201"/>
      <c r="I17" s="47"/>
      <c r="J17" s="201"/>
      <c r="K17" s="47"/>
      <c r="L17" s="201"/>
      <c r="M17" s="392"/>
      <c r="N17" s="752">
        <f t="shared" si="0"/>
        <v>0</v>
      </c>
    </row>
    <row r="18" spans="1:14" ht="15" customHeight="1">
      <c r="A18" s="41">
        <v>5</v>
      </c>
      <c r="B18" s="42"/>
      <c r="C18" s="43"/>
      <c r="D18" s="54"/>
      <c r="E18" s="47"/>
      <c r="F18" s="201"/>
      <c r="G18" s="47"/>
      <c r="H18" s="201"/>
      <c r="I18" s="47"/>
      <c r="J18" s="201"/>
      <c r="K18" s="47"/>
      <c r="L18" s="201"/>
      <c r="M18" s="392"/>
      <c r="N18" s="752">
        <f t="shared" si="0"/>
        <v>0</v>
      </c>
    </row>
    <row r="19" spans="1:14" ht="15" customHeight="1">
      <c r="A19" s="41">
        <v>6</v>
      </c>
      <c r="B19" s="42"/>
      <c r="C19" s="43"/>
      <c r="D19" s="54"/>
      <c r="E19" s="47"/>
      <c r="F19" s="201"/>
      <c r="G19" s="47"/>
      <c r="H19" s="201"/>
      <c r="I19" s="47"/>
      <c r="J19" s="201"/>
      <c r="K19" s="47"/>
      <c r="L19" s="201"/>
      <c r="M19" s="392"/>
      <c r="N19" s="752">
        <f t="shared" si="0"/>
        <v>0</v>
      </c>
    </row>
    <row r="20" spans="1:14" ht="15" customHeight="1">
      <c r="A20" s="41">
        <v>7</v>
      </c>
      <c r="B20" s="42"/>
      <c r="C20" s="43"/>
      <c r="D20" s="54"/>
      <c r="E20" s="47"/>
      <c r="F20" s="201"/>
      <c r="G20" s="47"/>
      <c r="H20" s="201"/>
      <c r="I20" s="47"/>
      <c r="J20" s="201"/>
      <c r="K20" s="47"/>
      <c r="L20" s="201"/>
      <c r="M20" s="392"/>
      <c r="N20" s="752">
        <f t="shared" si="0"/>
        <v>0</v>
      </c>
    </row>
    <row r="21" spans="1:14" ht="15" customHeight="1">
      <c r="A21" s="41">
        <v>8</v>
      </c>
      <c r="B21" s="42"/>
      <c r="C21" s="43"/>
      <c r="D21" s="54"/>
      <c r="E21" s="47"/>
      <c r="F21" s="201"/>
      <c r="G21" s="47"/>
      <c r="H21" s="201"/>
      <c r="I21" s="47"/>
      <c r="J21" s="201"/>
      <c r="K21" s="47"/>
      <c r="L21" s="201"/>
      <c r="M21" s="392"/>
      <c r="N21" s="752">
        <f t="shared" si="0"/>
        <v>0</v>
      </c>
    </row>
    <row r="22" spans="1:14" ht="15" customHeight="1">
      <c r="A22" s="41">
        <v>9</v>
      </c>
      <c r="B22" s="42"/>
      <c r="C22" s="43"/>
      <c r="D22" s="54"/>
      <c r="E22" s="47"/>
      <c r="F22" s="201"/>
      <c r="G22" s="47"/>
      <c r="H22" s="201"/>
      <c r="I22" s="47"/>
      <c r="J22" s="201"/>
      <c r="K22" s="47"/>
      <c r="L22" s="201"/>
      <c r="M22" s="392"/>
      <c r="N22" s="752">
        <f t="shared" si="0"/>
        <v>0</v>
      </c>
    </row>
    <row r="23" spans="1:14" ht="15" customHeight="1">
      <c r="A23" s="41">
        <v>10</v>
      </c>
      <c r="B23" s="42"/>
      <c r="C23" s="43"/>
      <c r="D23" s="54"/>
      <c r="E23" s="47"/>
      <c r="F23" s="201"/>
      <c r="G23" s="47"/>
      <c r="H23" s="201"/>
      <c r="I23" s="47"/>
      <c r="J23" s="201"/>
      <c r="K23" s="47"/>
      <c r="L23" s="201"/>
      <c r="M23" s="392"/>
      <c r="N23" s="752">
        <f t="shared" si="0"/>
        <v>0</v>
      </c>
    </row>
    <row r="24" spans="1:14" ht="15" customHeight="1">
      <c r="A24" s="41">
        <v>11</v>
      </c>
      <c r="B24" s="42"/>
      <c r="C24" s="43"/>
      <c r="D24" s="54"/>
      <c r="E24" s="47"/>
      <c r="F24" s="201"/>
      <c r="G24" s="47"/>
      <c r="H24" s="201"/>
      <c r="I24" s="47"/>
      <c r="J24" s="201"/>
      <c r="K24" s="47"/>
      <c r="L24" s="201"/>
      <c r="M24" s="392"/>
      <c r="N24" s="752">
        <f t="shared" si="0"/>
        <v>0</v>
      </c>
    </row>
    <row r="25" spans="1:14" ht="15" customHeight="1">
      <c r="A25" s="41">
        <v>12</v>
      </c>
      <c r="B25" s="42"/>
      <c r="C25" s="43"/>
      <c r="D25" s="54"/>
      <c r="E25" s="47"/>
      <c r="F25" s="201"/>
      <c r="G25" s="47"/>
      <c r="H25" s="201"/>
      <c r="I25" s="47"/>
      <c r="J25" s="201"/>
      <c r="K25" s="47"/>
      <c r="L25" s="201"/>
      <c r="M25" s="392"/>
      <c r="N25" s="752">
        <f t="shared" si="0"/>
        <v>0</v>
      </c>
    </row>
    <row r="26" spans="1:14" ht="15" customHeight="1">
      <c r="A26" s="41">
        <v>13</v>
      </c>
      <c r="B26" s="42"/>
      <c r="C26" s="43"/>
      <c r="D26" s="54"/>
      <c r="E26" s="47"/>
      <c r="F26" s="201"/>
      <c r="G26" s="47"/>
      <c r="H26" s="201"/>
      <c r="I26" s="47"/>
      <c r="J26" s="201"/>
      <c r="K26" s="47"/>
      <c r="L26" s="201"/>
      <c r="M26" s="392"/>
      <c r="N26" s="752">
        <f t="shared" si="0"/>
        <v>0</v>
      </c>
    </row>
    <row r="27" spans="1:14" ht="15" customHeight="1">
      <c r="A27" s="41">
        <v>14</v>
      </c>
      <c r="B27" s="42"/>
      <c r="C27" s="43"/>
      <c r="D27" s="54"/>
      <c r="E27" s="47"/>
      <c r="F27" s="201"/>
      <c r="G27" s="47"/>
      <c r="H27" s="201"/>
      <c r="I27" s="47"/>
      <c r="J27" s="201"/>
      <c r="K27" s="47"/>
      <c r="L27" s="201"/>
      <c r="M27" s="392"/>
      <c r="N27" s="752">
        <f t="shared" si="0"/>
        <v>0</v>
      </c>
    </row>
    <row r="28" spans="1:14" ht="15" customHeight="1">
      <c r="A28" s="41">
        <v>15</v>
      </c>
      <c r="B28" s="42"/>
      <c r="C28" s="43"/>
      <c r="D28" s="54"/>
      <c r="E28" s="47"/>
      <c r="F28" s="201"/>
      <c r="G28" s="47"/>
      <c r="H28" s="201"/>
      <c r="I28" s="47"/>
      <c r="J28" s="201"/>
      <c r="K28" s="47"/>
      <c r="L28" s="201"/>
      <c r="M28" s="392"/>
      <c r="N28" s="752">
        <f t="shared" si="0"/>
        <v>0</v>
      </c>
    </row>
    <row r="29" spans="1:14" ht="15" customHeight="1">
      <c r="A29" s="41">
        <v>16</v>
      </c>
      <c r="B29" s="42"/>
      <c r="C29" s="43"/>
      <c r="D29" s="54"/>
      <c r="E29" s="47"/>
      <c r="F29" s="201"/>
      <c r="G29" s="47"/>
      <c r="H29" s="201"/>
      <c r="I29" s="47"/>
      <c r="J29" s="201"/>
      <c r="K29" s="47"/>
      <c r="L29" s="201"/>
      <c r="M29" s="392"/>
      <c r="N29" s="752">
        <f t="shared" si="0"/>
        <v>0</v>
      </c>
    </row>
    <row r="30" spans="1:14" ht="15" customHeight="1">
      <c r="A30" s="41">
        <v>17</v>
      </c>
      <c r="B30" s="42"/>
      <c r="C30" s="43"/>
      <c r="D30" s="54"/>
      <c r="E30" s="47"/>
      <c r="F30" s="201"/>
      <c r="G30" s="47"/>
      <c r="H30" s="201"/>
      <c r="I30" s="47"/>
      <c r="J30" s="201"/>
      <c r="K30" s="47"/>
      <c r="L30" s="201"/>
      <c r="M30" s="392"/>
      <c r="N30" s="752">
        <f t="shared" si="0"/>
        <v>0</v>
      </c>
    </row>
    <row r="31" spans="1:14" ht="15" customHeight="1">
      <c r="A31" s="41">
        <v>18</v>
      </c>
      <c r="B31" s="42"/>
      <c r="C31" s="43"/>
      <c r="D31" s="54"/>
      <c r="E31" s="47"/>
      <c r="F31" s="201"/>
      <c r="G31" s="47"/>
      <c r="H31" s="201"/>
      <c r="I31" s="47"/>
      <c r="J31" s="201"/>
      <c r="K31" s="47"/>
      <c r="L31" s="201"/>
      <c r="M31" s="392"/>
      <c r="N31" s="752">
        <f t="shared" si="0"/>
        <v>0</v>
      </c>
    </row>
    <row r="32" spans="1:14" ht="15" customHeight="1">
      <c r="A32" s="41">
        <v>19</v>
      </c>
      <c r="B32" s="42"/>
      <c r="C32" s="43"/>
      <c r="D32" s="54"/>
      <c r="E32" s="47"/>
      <c r="F32" s="201"/>
      <c r="G32" s="47"/>
      <c r="H32" s="201"/>
      <c r="I32" s="47"/>
      <c r="J32" s="201"/>
      <c r="K32" s="47"/>
      <c r="L32" s="201"/>
      <c r="M32" s="392"/>
      <c r="N32" s="752">
        <f t="shared" si="0"/>
        <v>0</v>
      </c>
    </row>
    <row r="33" spans="1:14" ht="15" customHeight="1">
      <c r="A33" s="41">
        <v>20</v>
      </c>
      <c r="B33" s="42"/>
      <c r="C33" s="43"/>
      <c r="D33" s="54"/>
      <c r="E33" s="47"/>
      <c r="F33" s="201"/>
      <c r="G33" s="47"/>
      <c r="H33" s="201"/>
      <c r="I33" s="47"/>
      <c r="J33" s="201"/>
      <c r="K33" s="47"/>
      <c r="L33" s="201"/>
      <c r="M33" s="392"/>
      <c r="N33" s="752">
        <f t="shared" si="0"/>
        <v>0</v>
      </c>
    </row>
    <row r="34" spans="1:14" ht="15" customHeight="1">
      <c r="A34" s="41">
        <v>21</v>
      </c>
      <c r="B34" s="42"/>
      <c r="C34" s="43"/>
      <c r="D34" s="54"/>
      <c r="E34" s="47"/>
      <c r="F34" s="201"/>
      <c r="G34" s="47"/>
      <c r="H34" s="201"/>
      <c r="I34" s="47"/>
      <c r="J34" s="201"/>
      <c r="K34" s="47"/>
      <c r="L34" s="201"/>
      <c r="M34" s="392"/>
      <c r="N34" s="752">
        <f t="shared" si="0"/>
        <v>0</v>
      </c>
    </row>
    <row r="35" spans="1:14" ht="15" customHeight="1">
      <c r="A35" s="41">
        <v>22</v>
      </c>
      <c r="B35" s="42"/>
      <c r="C35" s="43"/>
      <c r="D35" s="54"/>
      <c r="E35" s="47"/>
      <c r="F35" s="201"/>
      <c r="G35" s="47"/>
      <c r="H35" s="201"/>
      <c r="I35" s="47"/>
      <c r="J35" s="201"/>
      <c r="K35" s="47"/>
      <c r="L35" s="201"/>
      <c r="M35" s="392"/>
      <c r="N35" s="752">
        <f t="shared" si="0"/>
        <v>0</v>
      </c>
    </row>
    <row r="36" spans="1:14" ht="15" customHeight="1">
      <c r="A36" s="41">
        <v>23</v>
      </c>
      <c r="B36" s="42"/>
      <c r="C36" s="43"/>
      <c r="D36" s="54"/>
      <c r="E36" s="47"/>
      <c r="F36" s="201"/>
      <c r="G36" s="47"/>
      <c r="H36" s="201"/>
      <c r="I36" s="47"/>
      <c r="J36" s="201"/>
      <c r="K36" s="47"/>
      <c r="L36" s="201"/>
      <c r="M36" s="392"/>
      <c r="N36" s="752">
        <f t="shared" si="0"/>
        <v>0</v>
      </c>
    </row>
    <row r="37" spans="1:14" ht="15" customHeight="1">
      <c r="A37" s="41">
        <v>24</v>
      </c>
      <c r="B37" s="42"/>
      <c r="C37" s="43"/>
      <c r="D37" s="54"/>
      <c r="E37" s="47"/>
      <c r="F37" s="201"/>
      <c r="G37" s="47"/>
      <c r="H37" s="201"/>
      <c r="I37" s="47"/>
      <c r="J37" s="201"/>
      <c r="K37" s="47"/>
      <c r="L37" s="201"/>
      <c r="M37" s="392"/>
      <c r="N37" s="752">
        <f t="shared" si="0"/>
        <v>0</v>
      </c>
    </row>
    <row r="38" spans="1:14" ht="15" customHeight="1">
      <c r="A38" s="41">
        <v>25</v>
      </c>
      <c r="B38" s="42"/>
      <c r="C38" s="43"/>
      <c r="D38" s="54"/>
      <c r="E38" s="47"/>
      <c r="F38" s="201"/>
      <c r="G38" s="47"/>
      <c r="H38" s="201"/>
      <c r="I38" s="47"/>
      <c r="J38" s="201"/>
      <c r="K38" s="47"/>
      <c r="L38" s="201"/>
      <c r="M38" s="392"/>
      <c r="N38" s="752">
        <f t="shared" si="0"/>
        <v>0</v>
      </c>
    </row>
    <row r="39" spans="1:14" ht="15" customHeight="1">
      <c r="A39" s="41">
        <v>26</v>
      </c>
      <c r="B39" s="42"/>
      <c r="C39" s="43"/>
      <c r="D39" s="54"/>
      <c r="E39" s="47"/>
      <c r="F39" s="201"/>
      <c r="G39" s="47"/>
      <c r="H39" s="201"/>
      <c r="I39" s="47"/>
      <c r="J39" s="201"/>
      <c r="K39" s="47"/>
      <c r="L39" s="201"/>
      <c r="M39" s="392"/>
      <c r="N39" s="752">
        <f t="shared" si="0"/>
        <v>0</v>
      </c>
    </row>
    <row r="40" spans="1:14" ht="15" customHeight="1">
      <c r="A40" s="41">
        <v>27</v>
      </c>
      <c r="B40" s="42"/>
      <c r="C40" s="43"/>
      <c r="D40" s="54"/>
      <c r="E40" s="47"/>
      <c r="F40" s="201"/>
      <c r="G40" s="47"/>
      <c r="H40" s="201"/>
      <c r="I40" s="47"/>
      <c r="J40" s="201"/>
      <c r="K40" s="47"/>
      <c r="L40" s="201"/>
      <c r="M40" s="392"/>
      <c r="N40" s="752">
        <f t="shared" si="0"/>
        <v>0</v>
      </c>
    </row>
    <row r="41" spans="1:14" ht="15" customHeight="1">
      <c r="A41" s="41">
        <v>28</v>
      </c>
      <c r="B41" s="42"/>
      <c r="C41" s="43"/>
      <c r="D41" s="54"/>
      <c r="E41" s="47"/>
      <c r="F41" s="201"/>
      <c r="G41" s="47"/>
      <c r="H41" s="201"/>
      <c r="I41" s="47"/>
      <c r="J41" s="201"/>
      <c r="K41" s="47"/>
      <c r="L41" s="201"/>
      <c r="M41" s="392"/>
      <c r="N41" s="752">
        <f t="shared" si="0"/>
        <v>0</v>
      </c>
    </row>
    <row r="42" spans="1:14" ht="15" customHeight="1">
      <c r="A42" s="41">
        <v>29</v>
      </c>
      <c r="B42" s="42"/>
      <c r="C42" s="43"/>
      <c r="D42" s="54"/>
      <c r="E42" s="47"/>
      <c r="F42" s="201"/>
      <c r="G42" s="47"/>
      <c r="H42" s="201"/>
      <c r="I42" s="47"/>
      <c r="J42" s="201"/>
      <c r="K42" s="47"/>
      <c r="L42" s="201"/>
      <c r="M42" s="392"/>
      <c r="N42" s="752">
        <f t="shared" si="0"/>
        <v>0</v>
      </c>
    </row>
    <row r="43" spans="1:14" ht="15" customHeight="1">
      <c r="A43" s="41">
        <v>30</v>
      </c>
      <c r="B43" s="42"/>
      <c r="C43" s="43"/>
      <c r="D43" s="54"/>
      <c r="E43" s="47"/>
      <c r="F43" s="201"/>
      <c r="G43" s="47"/>
      <c r="H43" s="201"/>
      <c r="I43" s="47"/>
      <c r="J43" s="201"/>
      <c r="K43" s="47"/>
      <c r="L43" s="201"/>
      <c r="M43" s="392"/>
      <c r="N43" s="752">
        <f t="shared" si="0"/>
        <v>0</v>
      </c>
    </row>
    <row r="44" spans="1:14" ht="15" customHeight="1">
      <c r="A44" s="41">
        <v>31</v>
      </c>
      <c r="B44" s="42"/>
      <c r="C44" s="43"/>
      <c r="D44" s="54"/>
      <c r="E44" s="47"/>
      <c r="F44" s="201"/>
      <c r="G44" s="47"/>
      <c r="H44" s="201"/>
      <c r="I44" s="47"/>
      <c r="J44" s="201"/>
      <c r="K44" s="47"/>
      <c r="L44" s="201"/>
      <c r="M44" s="392"/>
      <c r="N44" s="752">
        <f t="shared" si="0"/>
        <v>0</v>
      </c>
    </row>
    <row r="45" spans="1:14" ht="15" customHeight="1">
      <c r="A45" s="41">
        <v>32</v>
      </c>
      <c r="B45" s="42"/>
      <c r="C45" s="43"/>
      <c r="D45" s="54"/>
      <c r="E45" s="47"/>
      <c r="F45" s="201"/>
      <c r="G45" s="47"/>
      <c r="H45" s="201"/>
      <c r="I45" s="47"/>
      <c r="J45" s="201"/>
      <c r="K45" s="47"/>
      <c r="L45" s="201"/>
      <c r="M45" s="392"/>
      <c r="N45" s="752">
        <f t="shared" si="0"/>
        <v>0</v>
      </c>
    </row>
    <row r="46" spans="1:14" ht="15" customHeight="1">
      <c r="A46" s="41">
        <v>33</v>
      </c>
      <c r="B46" s="42"/>
      <c r="C46" s="43"/>
      <c r="D46" s="54"/>
      <c r="E46" s="47"/>
      <c r="F46" s="201"/>
      <c r="G46" s="47"/>
      <c r="H46" s="201"/>
      <c r="I46" s="47"/>
      <c r="J46" s="201"/>
      <c r="K46" s="47"/>
      <c r="L46" s="201"/>
      <c r="M46" s="392"/>
      <c r="N46" s="752">
        <f t="shared" si="0"/>
        <v>0</v>
      </c>
    </row>
    <row r="47" spans="1:14" ht="15" customHeight="1">
      <c r="A47" s="41">
        <v>34</v>
      </c>
      <c r="B47" s="42"/>
      <c r="C47" s="43"/>
      <c r="D47" s="54"/>
      <c r="E47" s="47"/>
      <c r="F47" s="201"/>
      <c r="G47" s="47"/>
      <c r="H47" s="201"/>
      <c r="I47" s="47"/>
      <c r="J47" s="201"/>
      <c r="K47" s="47"/>
      <c r="L47" s="201"/>
      <c r="M47" s="392"/>
      <c r="N47" s="752">
        <f t="shared" si="0"/>
        <v>0</v>
      </c>
    </row>
    <row r="48" spans="1:14" ht="15" customHeight="1">
      <c r="A48" s="41">
        <v>35</v>
      </c>
      <c r="B48" s="42"/>
      <c r="C48" s="43"/>
      <c r="D48" s="54"/>
      <c r="E48" s="47"/>
      <c r="F48" s="201"/>
      <c r="G48" s="47"/>
      <c r="H48" s="201"/>
      <c r="I48" s="47"/>
      <c r="J48" s="201"/>
      <c r="K48" s="47"/>
      <c r="L48" s="201"/>
      <c r="M48" s="392"/>
      <c r="N48" s="752">
        <f t="shared" si="0"/>
        <v>0</v>
      </c>
    </row>
    <row r="49" spans="1:14" ht="15" customHeight="1">
      <c r="A49" s="41">
        <v>36</v>
      </c>
      <c r="B49" s="42"/>
      <c r="C49" s="43"/>
      <c r="D49" s="54"/>
      <c r="E49" s="47"/>
      <c r="F49" s="201"/>
      <c r="G49" s="47"/>
      <c r="H49" s="201"/>
      <c r="I49" s="47"/>
      <c r="J49" s="201"/>
      <c r="K49" s="47"/>
      <c r="L49" s="201"/>
      <c r="M49" s="392"/>
      <c r="N49" s="752">
        <f t="shared" si="0"/>
        <v>0</v>
      </c>
    </row>
    <row r="50" spans="1:14" ht="15" customHeight="1">
      <c r="A50" s="41">
        <v>37</v>
      </c>
      <c r="B50" s="42"/>
      <c r="C50" s="43"/>
      <c r="D50" s="54"/>
      <c r="E50" s="47"/>
      <c r="F50" s="201"/>
      <c r="G50" s="47"/>
      <c r="H50" s="201"/>
      <c r="I50" s="47"/>
      <c r="J50" s="201"/>
      <c r="K50" s="47"/>
      <c r="L50" s="201"/>
      <c r="M50" s="392"/>
      <c r="N50" s="752">
        <f t="shared" si="0"/>
        <v>0</v>
      </c>
    </row>
    <row r="51" spans="1:14" ht="15" customHeight="1">
      <c r="A51" s="41">
        <v>38</v>
      </c>
      <c r="B51" s="42"/>
      <c r="C51" s="43"/>
      <c r="D51" s="54"/>
      <c r="E51" s="47"/>
      <c r="F51" s="201"/>
      <c r="G51" s="47"/>
      <c r="H51" s="201"/>
      <c r="I51" s="47"/>
      <c r="J51" s="201"/>
      <c r="K51" s="47"/>
      <c r="L51" s="201"/>
      <c r="M51" s="392"/>
      <c r="N51" s="752">
        <f t="shared" si="0"/>
        <v>0</v>
      </c>
    </row>
    <row r="52" spans="1:14" ht="15" customHeight="1">
      <c r="A52" s="41">
        <v>39</v>
      </c>
      <c r="B52" s="42"/>
      <c r="C52" s="43"/>
      <c r="D52" s="54"/>
      <c r="E52" s="47"/>
      <c r="F52" s="201"/>
      <c r="G52" s="47"/>
      <c r="H52" s="201"/>
      <c r="I52" s="47"/>
      <c r="J52" s="201"/>
      <c r="K52" s="47"/>
      <c r="L52" s="201"/>
      <c r="M52" s="392"/>
      <c r="N52" s="752">
        <f t="shared" si="0"/>
        <v>0</v>
      </c>
    </row>
    <row r="53" spans="1:14" ht="15" customHeight="1">
      <c r="A53" s="41">
        <v>40</v>
      </c>
      <c r="B53" s="42"/>
      <c r="C53" s="43"/>
      <c r="D53" s="54"/>
      <c r="E53" s="47"/>
      <c r="F53" s="201"/>
      <c r="G53" s="47"/>
      <c r="H53" s="201"/>
      <c r="I53" s="47"/>
      <c r="J53" s="201"/>
      <c r="K53" s="47"/>
      <c r="L53" s="201"/>
      <c r="M53" s="392"/>
      <c r="N53" s="752">
        <f t="shared" si="0"/>
        <v>0</v>
      </c>
    </row>
    <row r="54" spans="1:14" ht="15" customHeight="1">
      <c r="A54" s="41">
        <v>41</v>
      </c>
      <c r="B54" s="42"/>
      <c r="C54" s="43"/>
      <c r="D54" s="54"/>
      <c r="E54" s="47"/>
      <c r="F54" s="201"/>
      <c r="G54" s="47"/>
      <c r="H54" s="201"/>
      <c r="I54" s="47"/>
      <c r="J54" s="201"/>
      <c r="K54" s="47"/>
      <c r="L54" s="201"/>
      <c r="M54" s="392"/>
      <c r="N54" s="752">
        <f t="shared" si="0"/>
        <v>0</v>
      </c>
    </row>
    <row r="55" spans="1:14" ht="15" customHeight="1">
      <c r="A55" s="41">
        <v>42</v>
      </c>
      <c r="B55" s="42"/>
      <c r="C55" s="43"/>
      <c r="D55" s="54"/>
      <c r="E55" s="47"/>
      <c r="F55" s="201"/>
      <c r="G55" s="47"/>
      <c r="H55" s="201"/>
      <c r="I55" s="47"/>
      <c r="J55" s="201"/>
      <c r="K55" s="47"/>
      <c r="L55" s="201"/>
      <c r="M55" s="392"/>
      <c r="N55" s="752">
        <f t="shared" si="0"/>
        <v>0</v>
      </c>
    </row>
    <row r="56" spans="1:14" ht="15" customHeight="1">
      <c r="A56" s="41">
        <v>43</v>
      </c>
      <c r="B56" s="42"/>
      <c r="C56" s="43"/>
      <c r="D56" s="54"/>
      <c r="E56" s="47"/>
      <c r="F56" s="201"/>
      <c r="G56" s="47"/>
      <c r="H56" s="201"/>
      <c r="I56" s="47"/>
      <c r="J56" s="201"/>
      <c r="K56" s="47"/>
      <c r="L56" s="201"/>
      <c r="M56" s="392"/>
      <c r="N56" s="752">
        <f t="shared" si="0"/>
        <v>0</v>
      </c>
    </row>
    <row r="57" spans="1:14" ht="15" customHeight="1">
      <c r="A57" s="41">
        <v>44</v>
      </c>
      <c r="B57" s="42"/>
      <c r="C57" s="43"/>
      <c r="D57" s="54"/>
      <c r="E57" s="47"/>
      <c r="F57" s="201"/>
      <c r="G57" s="47"/>
      <c r="H57" s="201"/>
      <c r="I57" s="47"/>
      <c r="J57" s="201"/>
      <c r="K57" s="47"/>
      <c r="L57" s="201"/>
      <c r="M57" s="392"/>
      <c r="N57" s="752">
        <f t="shared" si="0"/>
        <v>0</v>
      </c>
    </row>
    <row r="58" spans="1:14" ht="15" customHeight="1">
      <c r="A58" s="41">
        <v>45</v>
      </c>
      <c r="B58" s="42"/>
      <c r="C58" s="43"/>
      <c r="D58" s="54"/>
      <c r="E58" s="47"/>
      <c r="F58" s="201"/>
      <c r="G58" s="47"/>
      <c r="H58" s="201"/>
      <c r="I58" s="47"/>
      <c r="J58" s="201"/>
      <c r="K58" s="47"/>
      <c r="L58" s="201"/>
      <c r="M58" s="392"/>
      <c r="N58" s="752">
        <f t="shared" si="0"/>
        <v>0</v>
      </c>
    </row>
    <row r="59" spans="1:14" ht="15" customHeight="1">
      <c r="A59" s="41">
        <v>46</v>
      </c>
      <c r="B59" s="42"/>
      <c r="C59" s="43"/>
      <c r="D59" s="54"/>
      <c r="E59" s="47"/>
      <c r="F59" s="201"/>
      <c r="G59" s="47"/>
      <c r="H59" s="201"/>
      <c r="I59" s="47"/>
      <c r="J59" s="201"/>
      <c r="K59" s="47"/>
      <c r="L59" s="201"/>
      <c r="M59" s="392"/>
      <c r="N59" s="752">
        <f t="shared" si="0"/>
        <v>0</v>
      </c>
    </row>
    <row r="60" spans="1:14" ht="15" customHeight="1">
      <c r="A60" s="41">
        <v>47</v>
      </c>
      <c r="B60" s="42"/>
      <c r="C60" s="43"/>
      <c r="D60" s="54"/>
      <c r="E60" s="47"/>
      <c r="F60" s="201"/>
      <c r="G60" s="47"/>
      <c r="H60" s="201"/>
      <c r="I60" s="47"/>
      <c r="J60" s="201"/>
      <c r="K60" s="47"/>
      <c r="L60" s="201"/>
      <c r="M60" s="392"/>
      <c r="N60" s="752">
        <f t="shared" si="0"/>
        <v>0</v>
      </c>
    </row>
    <row r="61" spans="1:14" ht="15" customHeight="1">
      <c r="A61" s="41">
        <v>48</v>
      </c>
      <c r="B61" s="42"/>
      <c r="C61" s="43"/>
      <c r="D61" s="54"/>
      <c r="E61" s="47"/>
      <c r="F61" s="201"/>
      <c r="G61" s="47"/>
      <c r="H61" s="201"/>
      <c r="I61" s="47"/>
      <c r="J61" s="201"/>
      <c r="K61" s="47"/>
      <c r="L61" s="201"/>
      <c r="M61" s="392"/>
      <c r="N61" s="752">
        <f t="shared" si="0"/>
        <v>0</v>
      </c>
    </row>
    <row r="62" spans="1:14" ht="15" customHeight="1">
      <c r="A62" s="41">
        <v>49</v>
      </c>
      <c r="B62" s="42"/>
      <c r="C62" s="43"/>
      <c r="D62" s="54"/>
      <c r="E62" s="47"/>
      <c r="F62" s="201"/>
      <c r="G62" s="47"/>
      <c r="H62" s="201"/>
      <c r="I62" s="47"/>
      <c r="J62" s="201"/>
      <c r="K62" s="47"/>
      <c r="L62" s="201"/>
      <c r="M62" s="392"/>
      <c r="N62" s="752">
        <f t="shared" si="0"/>
        <v>0</v>
      </c>
    </row>
    <row r="63" spans="1:14" ht="15" customHeight="1">
      <c r="A63" s="41">
        <v>50</v>
      </c>
      <c r="B63" s="42"/>
      <c r="C63" s="43"/>
      <c r="D63" s="54"/>
      <c r="E63" s="47"/>
      <c r="F63" s="201"/>
      <c r="G63" s="47"/>
      <c r="H63" s="201"/>
      <c r="I63" s="47"/>
      <c r="J63" s="201"/>
      <c r="K63" s="47"/>
      <c r="L63" s="201"/>
      <c r="M63" s="392"/>
      <c r="N63" s="752">
        <f t="shared" si="0"/>
        <v>0</v>
      </c>
    </row>
    <row r="64" spans="1:14" s="44" customFormat="1" ht="15" customHeight="1">
      <c r="A64" s="394">
        <v>51</v>
      </c>
      <c r="B64" s="278" t="s">
        <v>497</v>
      </c>
      <c r="C64" s="278"/>
      <c r="D64" s="278"/>
      <c r="E64" s="279"/>
      <c r="F64" s="820">
        <f>SUM(F14:F63)</f>
        <v>0</v>
      </c>
      <c r="G64" s="821"/>
      <c r="H64" s="820">
        <f>SUM(H14:H63)</f>
        <v>0</v>
      </c>
      <c r="I64" s="821"/>
      <c r="J64" s="820">
        <f>SUM(J14:J63)</f>
        <v>0</v>
      </c>
      <c r="K64" s="821"/>
      <c r="L64" s="820">
        <f>SUM(L14:L63)</f>
        <v>0</v>
      </c>
      <c r="M64" s="821"/>
      <c r="N64" s="820">
        <f>SUM(N14:N63)</f>
        <v>0</v>
      </c>
    </row>
    <row r="65" spans="1:5" ht="10.5" customHeight="1"/>
    <row r="66" spans="1:5" ht="15" customHeight="1">
      <c r="A66" s="45" t="s">
        <v>284</v>
      </c>
    </row>
    <row r="67" spans="1:5" ht="7.5" customHeight="1">
      <c r="A67" s="45"/>
    </row>
    <row r="68" spans="1:5" ht="15" customHeight="1">
      <c r="A68" s="45" t="s">
        <v>498</v>
      </c>
    </row>
    <row r="69" spans="1:5" ht="15" customHeight="1">
      <c r="A69" s="45"/>
    </row>
    <row r="70" spans="1:5">
      <c r="E70" s="497"/>
    </row>
    <row r="71" spans="1:5">
      <c r="E71" s="497"/>
    </row>
    <row r="72" spans="1:5">
      <c r="E72" s="497"/>
    </row>
    <row r="73" spans="1:5">
      <c r="E73" s="497"/>
    </row>
  </sheetData>
  <sheetProtection algorithmName="SHA-512" hashValue="UeePBZ/7bedrVaH9HEmCCQN//xMTwfVB3wtSxNOOFvpFycsxWCTeu29+hDn3YiyFq1dKAuoU+Go1hKPkQ/HmrA==" saltValue="J5WGri8/YBV89mJ7U7NktQ==" spinCount="100000" sheet="1" objects="1" scenarios="1"/>
  <phoneticPr fontId="11" type="noConversion"/>
  <pageMargins left="0.5" right="0.5" top="0.5" bottom="0.5" header="0.25" footer="0.25"/>
  <pageSetup scale="31" orientation="landscape" r:id="rId1"/>
  <headerFooter scaleWithDoc="0">
    <oddHeader>&amp;RState of New Mexico</oddHeader>
    <oddFooter>&amp;LVersion 4.0&amp;RPage &amp;P of &amp;N</oddFooter>
  </headerFooter>
  <ignoredErrors>
    <ignoredError sqref="N21 N14 N15 N16 N17 N18 N19 N20 N22:N6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E179"/>
  <sheetViews>
    <sheetView showGridLines="0" zoomScale="75" zoomScaleNormal="75" zoomScaleSheetLayoutView="25" workbookViewId="0"/>
  </sheetViews>
  <sheetFormatPr defaultColWidth="9.33203125" defaultRowHeight="12.6"/>
  <cols>
    <col min="1" max="1" width="7" style="1173" customWidth="1"/>
    <col min="2" max="2" width="75.5" style="1174" customWidth="1"/>
    <col min="3" max="42" width="19.83203125" style="1174" customWidth="1"/>
    <col min="43" max="57" width="20.83203125" style="1174" customWidth="1"/>
    <col min="58" max="16384" width="9.33203125" style="1174"/>
  </cols>
  <sheetData>
    <row r="1" spans="1:57" ht="12" customHeight="1"/>
    <row r="2" spans="1:57" ht="18">
      <c r="A2" s="1175" t="s">
        <v>499</v>
      </c>
      <c r="B2" s="1175"/>
      <c r="C2" s="1176"/>
      <c r="D2" s="1176"/>
      <c r="E2" s="1176"/>
      <c r="F2" s="1176"/>
      <c r="G2" s="1176"/>
      <c r="H2" s="1177"/>
      <c r="I2" s="1177"/>
      <c r="J2" s="1177"/>
      <c r="K2" s="1177"/>
      <c r="L2" s="1177"/>
    </row>
    <row r="3" spans="1:57" ht="18">
      <c r="A3" s="507" t="s">
        <v>500</v>
      </c>
      <c r="B3" s="739"/>
      <c r="C3" s="1176"/>
      <c r="D3" s="1176"/>
      <c r="E3" s="1176"/>
      <c r="F3" s="1176"/>
      <c r="G3" s="1176"/>
      <c r="H3" s="1177"/>
      <c r="I3" s="1177"/>
      <c r="J3" s="1177"/>
      <c r="K3" s="1177"/>
      <c r="L3" s="1177"/>
    </row>
    <row r="4" spans="1:57" ht="18">
      <c r="A4" s="1178" t="s">
        <v>501</v>
      </c>
      <c r="B4" s="1178"/>
      <c r="C4" s="1176"/>
      <c r="D4" s="1176"/>
      <c r="E4" s="1176"/>
      <c r="F4" s="1176"/>
      <c r="G4" s="1176"/>
      <c r="H4" s="1177"/>
      <c r="I4" s="1177"/>
      <c r="J4" s="1177"/>
      <c r="K4" s="1177"/>
      <c r="L4" s="1177"/>
    </row>
    <row r="5" spans="1:57" ht="18">
      <c r="A5" s="510" t="s">
        <v>109</v>
      </c>
      <c r="B5" s="740"/>
      <c r="C5" s="732"/>
      <c r="D5" s="1179"/>
      <c r="E5" s="1177"/>
      <c r="F5" s="1177"/>
      <c r="G5" s="1177"/>
      <c r="H5" s="1177"/>
      <c r="I5" s="1177"/>
      <c r="J5" s="1177"/>
      <c r="K5" s="1177"/>
      <c r="L5" s="1177"/>
    </row>
    <row r="6" spans="1:57" ht="12" customHeight="1">
      <c r="A6" s="1175"/>
      <c r="B6" s="1175"/>
      <c r="C6" s="1179"/>
      <c r="D6" s="1179"/>
      <c r="E6" s="1177"/>
      <c r="F6" s="1177"/>
      <c r="G6" s="1177"/>
      <c r="H6" s="1177"/>
      <c r="I6" s="1177"/>
      <c r="J6" s="1177"/>
      <c r="K6" s="1177"/>
      <c r="L6" s="1177"/>
    </row>
    <row r="7" spans="1:57" ht="18">
      <c r="A7" s="507" t="str">
        <f>"MCO Name:  "&amp;'Information Input'!$F$14</f>
        <v xml:space="preserve">MCO Name:  </v>
      </c>
      <c r="B7" s="740"/>
      <c r="C7" s="1179"/>
      <c r="D7" s="1179"/>
      <c r="E7" s="1177"/>
      <c r="F7" s="1177"/>
      <c r="G7" s="1177"/>
      <c r="H7" s="1177"/>
      <c r="I7" s="1177"/>
      <c r="J7" s="1177"/>
      <c r="K7" s="1177"/>
      <c r="L7" s="1177"/>
      <c r="AG7" s="1180"/>
      <c r="AH7" s="1180"/>
      <c r="AI7" s="1180"/>
      <c r="AJ7" s="1180"/>
      <c r="AK7" s="1180"/>
    </row>
    <row r="8" spans="1:57" ht="18">
      <c r="A8" s="510" t="str">
        <f>"Report Submission Type:  "&amp;TEXT('Information Input'!$J$22,"mm/dd/yyyy")</f>
        <v>Report Submission Type:  Quarterly</v>
      </c>
      <c r="B8" s="740"/>
      <c r="C8" s="1179"/>
      <c r="D8" s="1179"/>
      <c r="E8" s="1177"/>
      <c r="F8" s="1177"/>
      <c r="G8" s="1177"/>
      <c r="H8" s="1177"/>
      <c r="I8" s="1177"/>
      <c r="J8" s="1177"/>
      <c r="K8" s="1177"/>
      <c r="L8" s="1177"/>
    </row>
    <row r="9" spans="1:57" ht="18">
      <c r="A9" s="510" t="str">
        <f>"Calendar Year Reporting Cycle:  "&amp;'Information Input'!$J$18</f>
        <v>Calendar Year Reporting Cycle:  2019</v>
      </c>
      <c r="B9" s="740"/>
      <c r="C9" s="1179"/>
      <c r="D9" s="1179"/>
      <c r="E9" s="1177"/>
      <c r="F9" s="1177"/>
      <c r="G9" s="1177"/>
      <c r="H9" s="1177"/>
      <c r="I9" s="1177"/>
      <c r="J9" s="1177"/>
      <c r="K9" s="1177"/>
      <c r="L9" s="1177"/>
    </row>
    <row r="10" spans="1:57" ht="18">
      <c r="A10" s="510" t="str">
        <f>"Report Period Ending:  "&amp;TEXT('Information Input'!$H$30,"mm/dd/yyyy")</f>
        <v>Report Period Ending:  03/31/2019</v>
      </c>
      <c r="B10" s="740"/>
      <c r="C10" s="1179"/>
      <c r="D10" s="1179"/>
      <c r="E10" s="1177"/>
      <c r="F10" s="1177"/>
      <c r="G10" s="1177"/>
      <c r="H10" s="1177"/>
      <c r="I10" s="1177"/>
      <c r="J10" s="1177"/>
      <c r="K10" s="1177"/>
      <c r="L10" s="1177"/>
    </row>
    <row r="11" spans="1:57" ht="12" customHeight="1">
      <c r="A11" s="1181"/>
      <c r="B11" s="1181"/>
      <c r="C11" s="1177"/>
      <c r="D11" s="1177"/>
      <c r="E11" s="1177"/>
      <c r="F11" s="1177"/>
      <c r="G11" s="1177"/>
      <c r="H11" s="1177"/>
      <c r="I11" s="1177"/>
      <c r="J11" s="1177"/>
      <c r="K11" s="1177"/>
      <c r="L11" s="1177"/>
    </row>
    <row r="12" spans="1:57" ht="18">
      <c r="A12" s="1182" t="s">
        <v>502</v>
      </c>
      <c r="B12" s="1183"/>
    </row>
    <row r="13" spans="1:57" ht="15" customHeight="1">
      <c r="A13" s="1184"/>
      <c r="B13" s="1183"/>
    </row>
    <row r="14" spans="1:57" s="1187" customFormat="1" ht="15" customHeight="1">
      <c r="A14" s="1185"/>
      <c r="B14" s="1186"/>
      <c r="C14" s="742" t="s">
        <v>111</v>
      </c>
      <c r="D14" s="743"/>
      <c r="E14" s="743"/>
      <c r="F14" s="743"/>
      <c r="G14" s="744"/>
      <c r="H14" s="742" t="s">
        <v>112</v>
      </c>
      <c r="I14" s="743"/>
      <c r="J14" s="743"/>
      <c r="K14" s="743"/>
      <c r="L14" s="744"/>
      <c r="M14" s="742" t="s">
        <v>113</v>
      </c>
      <c r="N14" s="743"/>
      <c r="O14" s="743"/>
      <c r="P14" s="743"/>
      <c r="Q14" s="744"/>
      <c r="R14" s="742" t="s">
        <v>114</v>
      </c>
      <c r="S14" s="743"/>
      <c r="T14" s="743"/>
      <c r="U14" s="743"/>
      <c r="V14" s="744"/>
      <c r="W14" s="742" t="s">
        <v>115</v>
      </c>
      <c r="X14" s="743"/>
      <c r="Y14" s="743"/>
      <c r="Z14" s="743"/>
      <c r="AA14" s="743"/>
      <c r="AB14" s="742" t="s">
        <v>116</v>
      </c>
      <c r="AC14" s="743"/>
      <c r="AD14" s="743"/>
      <c r="AE14" s="743"/>
      <c r="AF14" s="744"/>
      <c r="AG14" s="397" t="s">
        <v>117</v>
      </c>
      <c r="AH14" s="398"/>
      <c r="AI14" s="398"/>
      <c r="AJ14" s="398"/>
      <c r="AK14" s="399"/>
      <c r="AL14" s="400"/>
      <c r="AM14" s="401"/>
      <c r="AN14" s="401"/>
      <c r="AO14" s="401"/>
      <c r="AP14" s="396"/>
      <c r="AQ14" s="400"/>
      <c r="AR14" s="401"/>
      <c r="AS14" s="401"/>
      <c r="AT14" s="401"/>
      <c r="AU14" s="396"/>
      <c r="AV14" s="400"/>
      <c r="AW14" s="401"/>
      <c r="AX14" s="401"/>
      <c r="AY14" s="401"/>
      <c r="AZ14" s="396"/>
      <c r="BA14" s="400"/>
      <c r="BB14" s="401"/>
      <c r="BC14" s="401"/>
      <c r="BD14" s="401"/>
      <c r="BE14" s="396"/>
    </row>
    <row r="15" spans="1:57" s="1187" customFormat="1" ht="15" customHeight="1">
      <c r="A15" s="1188"/>
      <c r="B15" s="1189"/>
      <c r="C15" s="745" t="s">
        <v>118</v>
      </c>
      <c r="D15" s="746"/>
      <c r="E15" s="746"/>
      <c r="F15" s="746"/>
      <c r="G15" s="747"/>
      <c r="H15" s="745" t="s">
        <v>118</v>
      </c>
      <c r="I15" s="746"/>
      <c r="J15" s="746"/>
      <c r="K15" s="746"/>
      <c r="L15" s="747"/>
      <c r="M15" s="745" t="s">
        <v>118</v>
      </c>
      <c r="N15" s="746"/>
      <c r="O15" s="746"/>
      <c r="P15" s="746"/>
      <c r="Q15" s="747"/>
      <c r="R15" s="745" t="s">
        <v>118</v>
      </c>
      <c r="S15" s="746"/>
      <c r="T15" s="746"/>
      <c r="U15" s="746"/>
      <c r="V15" s="747"/>
      <c r="W15" s="745" t="s">
        <v>118</v>
      </c>
      <c r="X15" s="746"/>
      <c r="Y15" s="746"/>
      <c r="Z15" s="746"/>
      <c r="AA15" s="746"/>
      <c r="AB15" s="745" t="s">
        <v>118</v>
      </c>
      <c r="AC15" s="746"/>
      <c r="AD15" s="746"/>
      <c r="AE15" s="746"/>
      <c r="AF15" s="747"/>
      <c r="AG15" s="404" t="s">
        <v>118</v>
      </c>
      <c r="AH15" s="405"/>
      <c r="AI15" s="405"/>
      <c r="AJ15" s="405"/>
      <c r="AK15" s="406"/>
      <c r="AL15" s="404" t="s">
        <v>119</v>
      </c>
      <c r="AM15" s="405"/>
      <c r="AN15" s="405"/>
      <c r="AO15" s="405"/>
      <c r="AP15" s="406"/>
      <c r="AQ15" s="404" t="s">
        <v>120</v>
      </c>
      <c r="AR15" s="405"/>
      <c r="AS15" s="405"/>
      <c r="AT15" s="405"/>
      <c r="AU15" s="406"/>
      <c r="AV15" s="404" t="s">
        <v>121</v>
      </c>
      <c r="AW15" s="405"/>
      <c r="AX15" s="405"/>
      <c r="AY15" s="405"/>
      <c r="AZ15" s="406"/>
      <c r="BA15" s="407"/>
      <c r="BB15" s="403"/>
      <c r="BC15" s="403"/>
      <c r="BD15" s="403"/>
      <c r="BE15" s="408"/>
    </row>
    <row r="16" spans="1:57" s="1187" customFormat="1" ht="15" customHeight="1">
      <c r="A16" s="1188" t="s">
        <v>122</v>
      </c>
      <c r="B16" s="1189"/>
      <c r="C16" s="748" t="s">
        <v>123</v>
      </c>
      <c r="D16" s="749"/>
      <c r="E16" s="749"/>
      <c r="F16" s="749"/>
      <c r="G16" s="750"/>
      <c r="H16" s="748" t="s">
        <v>124</v>
      </c>
      <c r="I16" s="749"/>
      <c r="J16" s="749"/>
      <c r="K16" s="749"/>
      <c r="L16" s="750"/>
      <c r="M16" s="748" t="s">
        <v>125</v>
      </c>
      <c r="N16" s="749"/>
      <c r="O16" s="749"/>
      <c r="P16" s="749"/>
      <c r="Q16" s="750"/>
      <c r="R16" s="748" t="s">
        <v>126</v>
      </c>
      <c r="S16" s="749"/>
      <c r="T16" s="749"/>
      <c r="U16" s="749"/>
      <c r="V16" s="750"/>
      <c r="W16" s="748" t="s">
        <v>127</v>
      </c>
      <c r="X16" s="749"/>
      <c r="Y16" s="749"/>
      <c r="Z16" s="749"/>
      <c r="AA16" s="749"/>
      <c r="AB16" s="748" t="s">
        <v>128</v>
      </c>
      <c r="AC16" s="749"/>
      <c r="AD16" s="749"/>
      <c r="AE16" s="749"/>
      <c r="AF16" s="750"/>
      <c r="AG16" s="1086" t="s">
        <v>129</v>
      </c>
      <c r="AH16" s="411"/>
      <c r="AI16" s="411"/>
      <c r="AJ16" s="411"/>
      <c r="AK16" s="412"/>
      <c r="AL16" s="410" t="s">
        <v>130</v>
      </c>
      <c r="AM16" s="411"/>
      <c r="AN16" s="411"/>
      <c r="AO16" s="411"/>
      <c r="AP16" s="412"/>
      <c r="AQ16" s="410" t="s">
        <v>131</v>
      </c>
      <c r="AR16" s="411"/>
      <c r="AS16" s="411"/>
      <c r="AT16" s="411"/>
      <c r="AU16" s="412"/>
      <c r="AV16" s="410" t="s">
        <v>132</v>
      </c>
      <c r="AW16" s="411"/>
      <c r="AX16" s="411"/>
      <c r="AY16" s="411"/>
      <c r="AZ16" s="412"/>
      <c r="BA16" s="410" t="s">
        <v>133</v>
      </c>
      <c r="BB16" s="411"/>
      <c r="BC16" s="411"/>
      <c r="BD16" s="411"/>
      <c r="BE16" s="412"/>
    </row>
    <row r="17" spans="1:57" s="1192" customFormat="1" ht="15" customHeight="1">
      <c r="A17" s="751" t="s">
        <v>134</v>
      </c>
      <c r="B17" s="1190"/>
      <c r="C17" s="751" t="s">
        <v>135</v>
      </c>
      <c r="D17" s="751" t="s">
        <v>136</v>
      </c>
      <c r="E17" s="751" t="s">
        <v>137</v>
      </c>
      <c r="F17" s="751" t="s">
        <v>138</v>
      </c>
      <c r="G17" s="751" t="s">
        <v>139</v>
      </c>
      <c r="H17" s="751" t="s">
        <v>135</v>
      </c>
      <c r="I17" s="751" t="s">
        <v>136</v>
      </c>
      <c r="J17" s="751" t="s">
        <v>137</v>
      </c>
      <c r="K17" s="751" t="s">
        <v>138</v>
      </c>
      <c r="L17" s="751" t="s">
        <v>139</v>
      </c>
      <c r="M17" s="751" t="s">
        <v>135</v>
      </c>
      <c r="N17" s="751" t="s">
        <v>136</v>
      </c>
      <c r="O17" s="751" t="s">
        <v>137</v>
      </c>
      <c r="P17" s="751" t="s">
        <v>138</v>
      </c>
      <c r="Q17" s="751" t="s">
        <v>139</v>
      </c>
      <c r="R17" s="751" t="s">
        <v>135</v>
      </c>
      <c r="S17" s="751" t="s">
        <v>136</v>
      </c>
      <c r="T17" s="751" t="s">
        <v>137</v>
      </c>
      <c r="U17" s="751" t="s">
        <v>138</v>
      </c>
      <c r="V17" s="751" t="s">
        <v>139</v>
      </c>
      <c r="W17" s="751" t="s">
        <v>135</v>
      </c>
      <c r="X17" s="751" t="s">
        <v>136</v>
      </c>
      <c r="Y17" s="751" t="s">
        <v>137</v>
      </c>
      <c r="Z17" s="751" t="s">
        <v>138</v>
      </c>
      <c r="AA17" s="1191" t="s">
        <v>139</v>
      </c>
      <c r="AB17" s="751" t="s">
        <v>135</v>
      </c>
      <c r="AC17" s="751" t="s">
        <v>136</v>
      </c>
      <c r="AD17" s="751" t="s">
        <v>137</v>
      </c>
      <c r="AE17" s="751" t="s">
        <v>138</v>
      </c>
      <c r="AF17" s="751" t="s">
        <v>139</v>
      </c>
      <c r="AG17" s="366" t="s">
        <v>135</v>
      </c>
      <c r="AH17" s="366" t="s">
        <v>136</v>
      </c>
      <c r="AI17" s="366" t="s">
        <v>137</v>
      </c>
      <c r="AJ17" s="366" t="s">
        <v>138</v>
      </c>
      <c r="AK17" s="366" t="s">
        <v>139</v>
      </c>
      <c r="AL17" s="366" t="s">
        <v>135</v>
      </c>
      <c r="AM17" s="366" t="s">
        <v>136</v>
      </c>
      <c r="AN17" s="366" t="s">
        <v>137</v>
      </c>
      <c r="AO17" s="366" t="s">
        <v>138</v>
      </c>
      <c r="AP17" s="366" t="s">
        <v>139</v>
      </c>
      <c r="AQ17" s="366" t="s">
        <v>135</v>
      </c>
      <c r="AR17" s="366" t="s">
        <v>136</v>
      </c>
      <c r="AS17" s="366" t="s">
        <v>137</v>
      </c>
      <c r="AT17" s="366" t="s">
        <v>138</v>
      </c>
      <c r="AU17" s="366" t="s">
        <v>139</v>
      </c>
      <c r="AV17" s="366" t="s">
        <v>135</v>
      </c>
      <c r="AW17" s="366" t="s">
        <v>136</v>
      </c>
      <c r="AX17" s="366" t="s">
        <v>137</v>
      </c>
      <c r="AY17" s="366" t="s">
        <v>138</v>
      </c>
      <c r="AZ17" s="366" t="s">
        <v>139</v>
      </c>
      <c r="BA17" s="366" t="s">
        <v>135</v>
      </c>
      <c r="BB17" s="366" t="s">
        <v>136</v>
      </c>
      <c r="BC17" s="366" t="s">
        <v>137</v>
      </c>
      <c r="BD17" s="366" t="s">
        <v>138</v>
      </c>
      <c r="BE17" s="366" t="s">
        <v>139</v>
      </c>
    </row>
    <row r="18" spans="1:57" ht="15" customHeight="1">
      <c r="A18" s="1193">
        <v>1</v>
      </c>
      <c r="B18" s="1229" t="s">
        <v>140</v>
      </c>
      <c r="C18" s="1194">
        <f>'Report 1'!$C$18</f>
        <v>0</v>
      </c>
      <c r="D18" s="1194">
        <f>'Report 1'!$D$18</f>
        <v>0</v>
      </c>
      <c r="E18" s="1194">
        <f>'Report 1'!$E$18</f>
        <v>0</v>
      </c>
      <c r="F18" s="1194">
        <f>'Report 1'!$F$18</f>
        <v>0</v>
      </c>
      <c r="G18" s="1195">
        <f>SUM(C18:F18)</f>
        <v>0</v>
      </c>
      <c r="H18" s="1194">
        <f>'Report 1'!$H$18</f>
        <v>0</v>
      </c>
      <c r="I18" s="1194">
        <f>'Report 1'!$I$18</f>
        <v>0</v>
      </c>
      <c r="J18" s="1194">
        <f>'Report 1'!$J$18</f>
        <v>0</v>
      </c>
      <c r="K18" s="1194">
        <f>'Report 1'!$K$18</f>
        <v>0</v>
      </c>
      <c r="L18" s="1195">
        <f>SUM(H18:K18)</f>
        <v>0</v>
      </c>
      <c r="M18" s="1194">
        <f>'Report 1'!$M$18</f>
        <v>0</v>
      </c>
      <c r="N18" s="1194">
        <f>'Report 1'!$N$18</f>
        <v>0</v>
      </c>
      <c r="O18" s="1194">
        <f>'Report 1'!$O$18</f>
        <v>0</v>
      </c>
      <c r="P18" s="1194">
        <f>'Report 1'!$P$18</f>
        <v>0</v>
      </c>
      <c r="Q18" s="1195">
        <f>SUM(M18:P18)</f>
        <v>0</v>
      </c>
      <c r="R18" s="1194">
        <f>'Report 1'!$R$18</f>
        <v>0</v>
      </c>
      <c r="S18" s="1194">
        <f>'Report 1'!$S$18</f>
        <v>0</v>
      </c>
      <c r="T18" s="1194">
        <f>'Report 1'!$T$18</f>
        <v>0</v>
      </c>
      <c r="U18" s="1194">
        <f>'Report 1'!$U$18</f>
        <v>0</v>
      </c>
      <c r="V18" s="1195">
        <f>SUM(R18:U18)</f>
        <v>0</v>
      </c>
      <c r="W18" s="1194">
        <f>'Report 1'!$W$18</f>
        <v>0</v>
      </c>
      <c r="X18" s="1194">
        <f>'Report 1'!$X$18</f>
        <v>0</v>
      </c>
      <c r="Y18" s="1194">
        <f>'Report 1'!$Y$18</f>
        <v>0</v>
      </c>
      <c r="Z18" s="1194">
        <f>'Report 1'!$Z$18</f>
        <v>0</v>
      </c>
      <c r="AA18" s="1195">
        <f>SUM(W18:Z18)</f>
        <v>0</v>
      </c>
      <c r="AB18" s="1194">
        <f>'Report 1'!$AB$18</f>
        <v>0</v>
      </c>
      <c r="AC18" s="1194">
        <f>'Report 1'!$AC$18</f>
        <v>0</v>
      </c>
      <c r="AD18" s="1194">
        <f>'Report 1'!$AD$18</f>
        <v>0</v>
      </c>
      <c r="AE18" s="1194">
        <f>'Report 1'!$AE$18</f>
        <v>0</v>
      </c>
      <c r="AF18" s="1195">
        <f>SUM(AB18:AE18)</f>
        <v>0</v>
      </c>
      <c r="AG18" s="1194">
        <f>'Report 1'!$AG$18</f>
        <v>0</v>
      </c>
      <c r="AH18" s="1194">
        <f>'Report 1'!$AH$18</f>
        <v>0</v>
      </c>
      <c r="AI18" s="1194">
        <f>'Report 1'!$AI$18</f>
        <v>0</v>
      </c>
      <c r="AJ18" s="1194">
        <f>'Report 1'!$AJ$18</f>
        <v>0</v>
      </c>
      <c r="AK18" s="1195">
        <f>SUM(AG18:AJ18)</f>
        <v>0</v>
      </c>
      <c r="AL18" s="1194">
        <f>C18+H18</f>
        <v>0</v>
      </c>
      <c r="AM18" s="1194">
        <f t="shared" ref="AM18:AO18" si="0">D18+I18</f>
        <v>0</v>
      </c>
      <c r="AN18" s="1194">
        <f t="shared" si="0"/>
        <v>0</v>
      </c>
      <c r="AO18" s="1194">
        <f t="shared" si="0"/>
        <v>0</v>
      </c>
      <c r="AP18" s="1195">
        <f>SUM(AL18:AO18)</f>
        <v>0</v>
      </c>
      <c r="AQ18" s="1194">
        <f>M18+R18+W18</f>
        <v>0</v>
      </c>
      <c r="AR18" s="1194">
        <f t="shared" ref="AR18:AT18" si="1">N18+S18+X18</f>
        <v>0</v>
      </c>
      <c r="AS18" s="1194">
        <f t="shared" si="1"/>
        <v>0</v>
      </c>
      <c r="AT18" s="1194">
        <f t="shared" si="1"/>
        <v>0</v>
      </c>
      <c r="AU18" s="1195">
        <f>SUM(AQ18:AT18)</f>
        <v>0</v>
      </c>
      <c r="AV18" s="1194">
        <f>AB18+AG18</f>
        <v>0</v>
      </c>
      <c r="AW18" s="1194">
        <f t="shared" ref="AW18:AY18" si="2">AC18+AH18</f>
        <v>0</v>
      </c>
      <c r="AX18" s="1194">
        <f t="shared" si="2"/>
        <v>0</v>
      </c>
      <c r="AY18" s="1194">
        <f t="shared" si="2"/>
        <v>0</v>
      </c>
      <c r="AZ18" s="1195">
        <f>SUM(AV18:AY18)</f>
        <v>0</v>
      </c>
      <c r="BA18" s="1194">
        <f>AL18+AQ18+AV18</f>
        <v>0</v>
      </c>
      <c r="BB18" s="1194">
        <f t="shared" ref="BB18:BD18" si="3">AM18+AR18+AW18</f>
        <v>0</v>
      </c>
      <c r="BC18" s="1194">
        <f t="shared" si="3"/>
        <v>0</v>
      </c>
      <c r="BD18" s="1194">
        <f t="shared" si="3"/>
        <v>0</v>
      </c>
      <c r="BE18" s="1195">
        <f>SUM(BA18:BD18)</f>
        <v>0</v>
      </c>
    </row>
    <row r="19" spans="1:57" ht="15" customHeight="1">
      <c r="A19" s="1196"/>
      <c r="B19" s="1230" t="s">
        <v>503</v>
      </c>
      <c r="C19" s="1197"/>
      <c r="D19" s="1198"/>
      <c r="E19" s="1198"/>
      <c r="F19" s="1198"/>
      <c r="G19" s="1199"/>
      <c r="H19" s="1197"/>
      <c r="I19" s="1198"/>
      <c r="J19" s="1198"/>
      <c r="K19" s="1198"/>
      <c r="L19" s="1199"/>
      <c r="M19" s="1197"/>
      <c r="N19" s="1198"/>
      <c r="O19" s="1198"/>
      <c r="P19" s="1198"/>
      <c r="Q19" s="1199"/>
      <c r="R19" s="1197"/>
      <c r="S19" s="1198"/>
      <c r="T19" s="1198"/>
      <c r="U19" s="1198"/>
      <c r="V19" s="1199"/>
      <c r="W19" s="1197"/>
      <c r="X19" s="1198"/>
      <c r="Y19" s="1198"/>
      <c r="Z19" s="1198"/>
      <c r="AA19" s="1198"/>
      <c r="AB19" s="1197"/>
      <c r="AC19" s="1198"/>
      <c r="AD19" s="1198"/>
      <c r="AE19" s="1198"/>
      <c r="AF19" s="1199"/>
      <c r="AG19" s="1197"/>
      <c r="AH19" s="1198"/>
      <c r="AI19" s="1198"/>
      <c r="AJ19" s="1198"/>
      <c r="AK19" s="1199"/>
      <c r="AL19" s="1197"/>
      <c r="AM19" s="1198"/>
      <c r="AN19" s="1198"/>
      <c r="AO19" s="1198"/>
      <c r="AP19" s="1199"/>
      <c r="AQ19" s="1197"/>
      <c r="AR19" s="1198"/>
      <c r="AS19" s="1198"/>
      <c r="AT19" s="1198"/>
      <c r="AU19" s="1199"/>
      <c r="AV19" s="1197"/>
      <c r="AW19" s="1198"/>
      <c r="AX19" s="1198"/>
      <c r="AY19" s="1198"/>
      <c r="AZ19" s="1199"/>
      <c r="BA19" s="1197"/>
      <c r="BB19" s="1198"/>
      <c r="BC19" s="1198"/>
      <c r="BD19" s="1198"/>
      <c r="BE19" s="1199"/>
    </row>
    <row r="20" spans="1:57" ht="15" customHeight="1">
      <c r="A20" s="1193">
        <v>2</v>
      </c>
      <c r="B20" s="1231" t="s">
        <v>504</v>
      </c>
      <c r="C20" s="813"/>
      <c r="D20" s="813"/>
      <c r="E20" s="813"/>
      <c r="F20" s="813"/>
      <c r="G20" s="753">
        <f>SUM(C20:F20)</f>
        <v>0</v>
      </c>
      <c r="H20" s="813"/>
      <c r="I20" s="813"/>
      <c r="J20" s="813"/>
      <c r="K20" s="813"/>
      <c r="L20" s="753">
        <f>SUM(H20:K20)</f>
        <v>0</v>
      </c>
      <c r="M20" s="813"/>
      <c r="N20" s="813"/>
      <c r="O20" s="813"/>
      <c r="P20" s="813"/>
      <c r="Q20" s="753">
        <f>SUM(M20:P20)</f>
        <v>0</v>
      </c>
      <c r="R20" s="813"/>
      <c r="S20" s="813"/>
      <c r="T20" s="813"/>
      <c r="U20" s="813"/>
      <c r="V20" s="753">
        <f>SUM(R20:U20)</f>
        <v>0</v>
      </c>
      <c r="W20" s="813"/>
      <c r="X20" s="813"/>
      <c r="Y20" s="813"/>
      <c r="Z20" s="813"/>
      <c r="AA20" s="1200">
        <f>SUM(W20:Z20)</f>
        <v>0</v>
      </c>
      <c r="AB20" s="813"/>
      <c r="AC20" s="813"/>
      <c r="AD20" s="813"/>
      <c r="AE20" s="813"/>
      <c r="AF20" s="753">
        <f>SUM(AB20:AE20)</f>
        <v>0</v>
      </c>
      <c r="AG20" s="813"/>
      <c r="AH20" s="813"/>
      <c r="AI20" s="813"/>
      <c r="AJ20" s="813"/>
      <c r="AK20" s="753">
        <f>SUM(AG20:AJ20)</f>
        <v>0</v>
      </c>
      <c r="AL20" s="1201">
        <f t="shared" ref="AL20:AL32" si="4">C20+H20</f>
        <v>0</v>
      </c>
      <c r="AM20" s="1201">
        <f t="shared" ref="AM20:AM32" si="5">D20+I20</f>
        <v>0</v>
      </c>
      <c r="AN20" s="1201">
        <f t="shared" ref="AN20:AN32" si="6">E20+J20</f>
        <v>0</v>
      </c>
      <c r="AO20" s="1201">
        <f t="shared" ref="AO20:AO32" si="7">F20+K20</f>
        <v>0</v>
      </c>
      <c r="AP20" s="1169">
        <f>SUM(AL20:AO20)</f>
        <v>0</v>
      </c>
      <c r="AQ20" s="1201">
        <f t="shared" ref="AQ20:AQ32" si="8">M20+R20+W20</f>
        <v>0</v>
      </c>
      <c r="AR20" s="1201">
        <f t="shared" ref="AR20:AR32" si="9">N20+S20+X20</f>
        <v>0</v>
      </c>
      <c r="AS20" s="1201">
        <f t="shared" ref="AS20:AS32" si="10">O20+T20+Y20</f>
        <v>0</v>
      </c>
      <c r="AT20" s="1201">
        <f t="shared" ref="AT20:AT32" si="11">P20+U20+Z20</f>
        <v>0</v>
      </c>
      <c r="AU20" s="1169">
        <f>SUM(AQ20:AT20)</f>
        <v>0</v>
      </c>
      <c r="AV20" s="1201">
        <f t="shared" ref="AV20:AV32" si="12">AB20+AG20</f>
        <v>0</v>
      </c>
      <c r="AW20" s="1201">
        <f t="shared" ref="AW20:AW32" si="13">AC20+AH20</f>
        <v>0</v>
      </c>
      <c r="AX20" s="1201">
        <f t="shared" ref="AX20:AX32" si="14">AD20+AI20</f>
        <v>0</v>
      </c>
      <c r="AY20" s="1201">
        <f t="shared" ref="AY20:AY32" si="15">AE20+AJ20</f>
        <v>0</v>
      </c>
      <c r="AZ20" s="1169">
        <f>SUM(AV20:AY20)</f>
        <v>0</v>
      </c>
      <c r="BA20" s="1201">
        <f t="shared" ref="BA20:BA32" si="16">AL20+AQ20+AV20</f>
        <v>0</v>
      </c>
      <c r="BB20" s="1201">
        <f t="shared" ref="BB20:BB32" si="17">AM20+AR20+AW20</f>
        <v>0</v>
      </c>
      <c r="BC20" s="1201">
        <f t="shared" ref="BC20:BC32" si="18">AN20+AS20+AX20</f>
        <v>0</v>
      </c>
      <c r="BD20" s="1201">
        <f t="shared" ref="BD20:BD32" si="19">AO20+AT20+AY20</f>
        <v>0</v>
      </c>
      <c r="BE20" s="1169">
        <f>SUM(BA20:BD20)</f>
        <v>0</v>
      </c>
    </row>
    <row r="21" spans="1:57" ht="15" customHeight="1">
      <c r="A21" s="1193">
        <v>3</v>
      </c>
      <c r="B21" s="1231" t="s">
        <v>504</v>
      </c>
      <c r="C21" s="813"/>
      <c r="D21" s="813"/>
      <c r="E21" s="813"/>
      <c r="F21" s="813"/>
      <c r="G21" s="753">
        <f t="shared" ref="G21:G32" si="20">SUM(C21:F21)</f>
        <v>0</v>
      </c>
      <c r="H21" s="813"/>
      <c r="I21" s="813"/>
      <c r="J21" s="813"/>
      <c r="K21" s="813"/>
      <c r="L21" s="753">
        <f t="shared" ref="L21:L32" si="21">SUM(H21:K21)</f>
        <v>0</v>
      </c>
      <c r="M21" s="813"/>
      <c r="N21" s="813"/>
      <c r="O21" s="813"/>
      <c r="P21" s="813"/>
      <c r="Q21" s="753">
        <f t="shared" ref="Q21:Q32" si="22">SUM(M21:P21)</f>
        <v>0</v>
      </c>
      <c r="R21" s="813"/>
      <c r="S21" s="813"/>
      <c r="T21" s="813"/>
      <c r="U21" s="813"/>
      <c r="V21" s="753">
        <f t="shared" ref="V21:V31" si="23">SUM(R21:U21)</f>
        <v>0</v>
      </c>
      <c r="W21" s="813"/>
      <c r="X21" s="813"/>
      <c r="Y21" s="813"/>
      <c r="Z21" s="813"/>
      <c r="AA21" s="1200">
        <f t="shared" ref="AA21:AA32" si="24">SUM(W21:Z21)</f>
        <v>0</v>
      </c>
      <c r="AB21" s="813"/>
      <c r="AC21" s="813"/>
      <c r="AD21" s="813"/>
      <c r="AE21" s="813"/>
      <c r="AF21" s="753">
        <f t="shared" ref="AF21:AF32" si="25">SUM(AB21:AE21)</f>
        <v>0</v>
      </c>
      <c r="AG21" s="813"/>
      <c r="AH21" s="813"/>
      <c r="AI21" s="813"/>
      <c r="AJ21" s="813"/>
      <c r="AK21" s="753">
        <f t="shared" ref="AK21:AK31" si="26">SUM(AG21:AJ21)</f>
        <v>0</v>
      </c>
      <c r="AL21" s="1201">
        <f t="shared" si="4"/>
        <v>0</v>
      </c>
      <c r="AM21" s="1201">
        <f t="shared" si="5"/>
        <v>0</v>
      </c>
      <c r="AN21" s="1201">
        <f t="shared" si="6"/>
        <v>0</v>
      </c>
      <c r="AO21" s="1201">
        <f t="shared" si="7"/>
        <v>0</v>
      </c>
      <c r="AP21" s="1169">
        <f>SUM(AL21:AO21)</f>
        <v>0</v>
      </c>
      <c r="AQ21" s="1201">
        <f t="shared" si="8"/>
        <v>0</v>
      </c>
      <c r="AR21" s="1201">
        <f t="shared" si="9"/>
        <v>0</v>
      </c>
      <c r="AS21" s="1201">
        <f t="shared" si="10"/>
        <v>0</v>
      </c>
      <c r="AT21" s="1201">
        <f t="shared" si="11"/>
        <v>0</v>
      </c>
      <c r="AU21" s="1169">
        <f>SUM(AQ21:AT21)</f>
        <v>0</v>
      </c>
      <c r="AV21" s="1201">
        <f t="shared" si="12"/>
        <v>0</v>
      </c>
      <c r="AW21" s="1201">
        <f t="shared" si="13"/>
        <v>0</v>
      </c>
      <c r="AX21" s="1201">
        <f t="shared" si="14"/>
        <v>0</v>
      </c>
      <c r="AY21" s="1201">
        <f t="shared" si="15"/>
        <v>0</v>
      </c>
      <c r="AZ21" s="1169">
        <f>SUM(AV21:AY21)</f>
        <v>0</v>
      </c>
      <c r="BA21" s="1201">
        <f t="shared" si="16"/>
        <v>0</v>
      </c>
      <c r="BB21" s="1201">
        <f t="shared" si="17"/>
        <v>0</v>
      </c>
      <c r="BC21" s="1201">
        <f t="shared" si="18"/>
        <v>0</v>
      </c>
      <c r="BD21" s="1201">
        <f t="shared" si="19"/>
        <v>0</v>
      </c>
      <c r="BE21" s="1169">
        <f>SUM(BA21:BD21)</f>
        <v>0</v>
      </c>
    </row>
    <row r="22" spans="1:57" ht="15" customHeight="1">
      <c r="A22" s="1193">
        <v>4</v>
      </c>
      <c r="B22" s="1231" t="s">
        <v>504</v>
      </c>
      <c r="C22" s="813"/>
      <c r="D22" s="813"/>
      <c r="E22" s="813"/>
      <c r="F22" s="813"/>
      <c r="G22" s="753">
        <f t="shared" si="20"/>
        <v>0</v>
      </c>
      <c r="H22" s="813"/>
      <c r="I22" s="813"/>
      <c r="J22" s="813"/>
      <c r="K22" s="813"/>
      <c r="L22" s="753">
        <f t="shared" si="21"/>
        <v>0</v>
      </c>
      <c r="M22" s="813"/>
      <c r="N22" s="813"/>
      <c r="O22" s="813"/>
      <c r="P22" s="813"/>
      <c r="Q22" s="753">
        <f t="shared" si="22"/>
        <v>0</v>
      </c>
      <c r="R22" s="813"/>
      <c r="S22" s="813"/>
      <c r="T22" s="813"/>
      <c r="U22" s="813"/>
      <c r="V22" s="753">
        <f t="shared" si="23"/>
        <v>0</v>
      </c>
      <c r="W22" s="813"/>
      <c r="X22" s="813"/>
      <c r="Y22" s="813"/>
      <c r="Z22" s="813"/>
      <c r="AA22" s="1200">
        <f t="shared" si="24"/>
        <v>0</v>
      </c>
      <c r="AB22" s="813"/>
      <c r="AC22" s="813"/>
      <c r="AD22" s="813"/>
      <c r="AE22" s="813"/>
      <c r="AF22" s="753">
        <f t="shared" si="25"/>
        <v>0</v>
      </c>
      <c r="AG22" s="813"/>
      <c r="AH22" s="813"/>
      <c r="AI22" s="813"/>
      <c r="AJ22" s="813"/>
      <c r="AK22" s="753">
        <f t="shared" si="26"/>
        <v>0</v>
      </c>
      <c r="AL22" s="1201">
        <f t="shared" si="4"/>
        <v>0</v>
      </c>
      <c r="AM22" s="1201">
        <f t="shared" si="5"/>
        <v>0</v>
      </c>
      <c r="AN22" s="1201">
        <f t="shared" si="6"/>
        <v>0</v>
      </c>
      <c r="AO22" s="1201">
        <f t="shared" si="7"/>
        <v>0</v>
      </c>
      <c r="AP22" s="1169">
        <f>SUM(AL22:AO22)</f>
        <v>0</v>
      </c>
      <c r="AQ22" s="1201">
        <f t="shared" si="8"/>
        <v>0</v>
      </c>
      <c r="AR22" s="1201">
        <f t="shared" si="9"/>
        <v>0</v>
      </c>
      <c r="AS22" s="1201">
        <f t="shared" si="10"/>
        <v>0</v>
      </c>
      <c r="AT22" s="1201">
        <f t="shared" si="11"/>
        <v>0</v>
      </c>
      <c r="AU22" s="1169">
        <f>SUM(AQ22:AT22)</f>
        <v>0</v>
      </c>
      <c r="AV22" s="1201">
        <f t="shared" si="12"/>
        <v>0</v>
      </c>
      <c r="AW22" s="1201">
        <f t="shared" si="13"/>
        <v>0</v>
      </c>
      <c r="AX22" s="1201">
        <f t="shared" si="14"/>
        <v>0</v>
      </c>
      <c r="AY22" s="1201">
        <f t="shared" si="15"/>
        <v>0</v>
      </c>
      <c r="AZ22" s="1169">
        <f>SUM(AV22:AY22)</f>
        <v>0</v>
      </c>
      <c r="BA22" s="1201">
        <f t="shared" si="16"/>
        <v>0</v>
      </c>
      <c r="BB22" s="1201">
        <f t="shared" si="17"/>
        <v>0</v>
      </c>
      <c r="BC22" s="1201">
        <f t="shared" si="18"/>
        <v>0</v>
      </c>
      <c r="BD22" s="1201">
        <f t="shared" si="19"/>
        <v>0</v>
      </c>
      <c r="BE22" s="1169">
        <f>SUM(BA22:BD22)</f>
        <v>0</v>
      </c>
    </row>
    <row r="23" spans="1:57" ht="15" customHeight="1">
      <c r="A23" s="1193">
        <v>5</v>
      </c>
      <c r="B23" s="1231" t="s">
        <v>504</v>
      </c>
      <c r="C23" s="813"/>
      <c r="D23" s="813"/>
      <c r="E23" s="813"/>
      <c r="F23" s="813"/>
      <c r="G23" s="753">
        <f t="shared" si="20"/>
        <v>0</v>
      </c>
      <c r="H23" s="813"/>
      <c r="I23" s="813"/>
      <c r="J23" s="813"/>
      <c r="K23" s="813"/>
      <c r="L23" s="753">
        <f t="shared" si="21"/>
        <v>0</v>
      </c>
      <c r="M23" s="813"/>
      <c r="N23" s="813"/>
      <c r="O23" s="813"/>
      <c r="P23" s="813"/>
      <c r="Q23" s="753">
        <f t="shared" si="22"/>
        <v>0</v>
      </c>
      <c r="R23" s="813"/>
      <c r="S23" s="813"/>
      <c r="T23" s="813"/>
      <c r="U23" s="813"/>
      <c r="V23" s="753">
        <f t="shared" si="23"/>
        <v>0</v>
      </c>
      <c r="W23" s="813"/>
      <c r="X23" s="813"/>
      <c r="Y23" s="813"/>
      <c r="Z23" s="813"/>
      <c r="AA23" s="1200">
        <f t="shared" si="24"/>
        <v>0</v>
      </c>
      <c r="AB23" s="813"/>
      <c r="AC23" s="813"/>
      <c r="AD23" s="813"/>
      <c r="AE23" s="813"/>
      <c r="AF23" s="753">
        <f t="shared" si="25"/>
        <v>0</v>
      </c>
      <c r="AG23" s="813"/>
      <c r="AH23" s="813"/>
      <c r="AI23" s="813"/>
      <c r="AJ23" s="813"/>
      <c r="AK23" s="753">
        <f t="shared" si="26"/>
        <v>0</v>
      </c>
      <c r="AL23" s="1201">
        <f t="shared" si="4"/>
        <v>0</v>
      </c>
      <c r="AM23" s="1201">
        <f t="shared" si="5"/>
        <v>0</v>
      </c>
      <c r="AN23" s="1201">
        <f t="shared" si="6"/>
        <v>0</v>
      </c>
      <c r="AO23" s="1201">
        <f t="shared" si="7"/>
        <v>0</v>
      </c>
      <c r="AP23" s="1169">
        <f>SUM(AL23:AO23)</f>
        <v>0</v>
      </c>
      <c r="AQ23" s="1201">
        <f t="shared" si="8"/>
        <v>0</v>
      </c>
      <c r="AR23" s="1201">
        <f t="shared" si="9"/>
        <v>0</v>
      </c>
      <c r="AS23" s="1201">
        <f t="shared" si="10"/>
        <v>0</v>
      </c>
      <c r="AT23" s="1201">
        <f t="shared" si="11"/>
        <v>0</v>
      </c>
      <c r="AU23" s="1169">
        <f>SUM(AQ23:AT23)</f>
        <v>0</v>
      </c>
      <c r="AV23" s="1201">
        <f t="shared" si="12"/>
        <v>0</v>
      </c>
      <c r="AW23" s="1201">
        <f t="shared" si="13"/>
        <v>0</v>
      </c>
      <c r="AX23" s="1201">
        <f t="shared" si="14"/>
        <v>0</v>
      </c>
      <c r="AY23" s="1201">
        <f t="shared" si="15"/>
        <v>0</v>
      </c>
      <c r="AZ23" s="1169">
        <f>SUM(AV23:AY23)</f>
        <v>0</v>
      </c>
      <c r="BA23" s="1201">
        <f t="shared" si="16"/>
        <v>0</v>
      </c>
      <c r="BB23" s="1201">
        <f t="shared" si="17"/>
        <v>0</v>
      </c>
      <c r="BC23" s="1201">
        <f t="shared" si="18"/>
        <v>0</v>
      </c>
      <c r="BD23" s="1201">
        <f t="shared" si="19"/>
        <v>0</v>
      </c>
      <c r="BE23" s="1169">
        <f>SUM(BA23:BD23)</f>
        <v>0</v>
      </c>
    </row>
    <row r="24" spans="1:57" ht="15" customHeight="1">
      <c r="A24" s="1193">
        <v>6</v>
      </c>
      <c r="B24" s="1231" t="s">
        <v>504</v>
      </c>
      <c r="C24" s="813"/>
      <c r="D24" s="813"/>
      <c r="E24" s="813"/>
      <c r="F24" s="813"/>
      <c r="G24" s="753">
        <f t="shared" si="20"/>
        <v>0</v>
      </c>
      <c r="H24" s="813"/>
      <c r="I24" s="813"/>
      <c r="J24" s="813"/>
      <c r="K24" s="813"/>
      <c r="L24" s="753">
        <f t="shared" si="21"/>
        <v>0</v>
      </c>
      <c r="M24" s="813"/>
      <c r="N24" s="813"/>
      <c r="O24" s="813"/>
      <c r="P24" s="813"/>
      <c r="Q24" s="753">
        <f t="shared" si="22"/>
        <v>0</v>
      </c>
      <c r="R24" s="813"/>
      <c r="S24" s="813"/>
      <c r="T24" s="813"/>
      <c r="U24" s="813"/>
      <c r="V24" s="753">
        <f t="shared" si="23"/>
        <v>0</v>
      </c>
      <c r="W24" s="813"/>
      <c r="X24" s="813"/>
      <c r="Y24" s="813"/>
      <c r="Z24" s="813"/>
      <c r="AA24" s="1200">
        <f t="shared" si="24"/>
        <v>0</v>
      </c>
      <c r="AB24" s="813"/>
      <c r="AC24" s="813"/>
      <c r="AD24" s="813"/>
      <c r="AE24" s="813"/>
      <c r="AF24" s="753">
        <f t="shared" si="25"/>
        <v>0</v>
      </c>
      <c r="AG24" s="813"/>
      <c r="AH24" s="813"/>
      <c r="AI24" s="813"/>
      <c r="AJ24" s="813"/>
      <c r="AK24" s="753">
        <f t="shared" si="26"/>
        <v>0</v>
      </c>
      <c r="AL24" s="1201">
        <f t="shared" si="4"/>
        <v>0</v>
      </c>
      <c r="AM24" s="1201">
        <f t="shared" si="5"/>
        <v>0</v>
      </c>
      <c r="AN24" s="1201">
        <f t="shared" si="6"/>
        <v>0</v>
      </c>
      <c r="AO24" s="1201">
        <f t="shared" si="7"/>
        <v>0</v>
      </c>
      <c r="AP24" s="1169">
        <f t="shared" ref="AP24:AP26" si="27">SUM(AL24:AO24)</f>
        <v>0</v>
      </c>
      <c r="AQ24" s="1201">
        <f t="shared" si="8"/>
        <v>0</v>
      </c>
      <c r="AR24" s="1201">
        <f t="shared" si="9"/>
        <v>0</v>
      </c>
      <c r="AS24" s="1201">
        <f t="shared" si="10"/>
        <v>0</v>
      </c>
      <c r="AT24" s="1201">
        <f t="shared" si="11"/>
        <v>0</v>
      </c>
      <c r="AU24" s="1169">
        <f t="shared" ref="AU24:AU26" si="28">SUM(AQ24:AT24)</f>
        <v>0</v>
      </c>
      <c r="AV24" s="1201">
        <f t="shared" si="12"/>
        <v>0</v>
      </c>
      <c r="AW24" s="1201">
        <f t="shared" si="13"/>
        <v>0</v>
      </c>
      <c r="AX24" s="1201">
        <f t="shared" si="14"/>
        <v>0</v>
      </c>
      <c r="AY24" s="1201">
        <f t="shared" si="15"/>
        <v>0</v>
      </c>
      <c r="AZ24" s="1169">
        <f t="shared" ref="AZ24:AZ26" si="29">SUM(AV24:AY24)</f>
        <v>0</v>
      </c>
      <c r="BA24" s="1201">
        <f t="shared" si="16"/>
        <v>0</v>
      </c>
      <c r="BB24" s="1201">
        <f t="shared" si="17"/>
        <v>0</v>
      </c>
      <c r="BC24" s="1201">
        <f t="shared" si="18"/>
        <v>0</v>
      </c>
      <c r="BD24" s="1201">
        <f t="shared" si="19"/>
        <v>0</v>
      </c>
      <c r="BE24" s="1169">
        <f t="shared" ref="BE24:BE26" si="30">SUM(BA24:BD24)</f>
        <v>0</v>
      </c>
    </row>
    <row r="25" spans="1:57" ht="15" customHeight="1">
      <c r="A25" s="1193">
        <v>7</v>
      </c>
      <c r="B25" s="1231" t="s">
        <v>504</v>
      </c>
      <c r="C25" s="813"/>
      <c r="D25" s="813"/>
      <c r="E25" s="813"/>
      <c r="F25" s="813"/>
      <c r="G25" s="753">
        <f t="shared" si="20"/>
        <v>0</v>
      </c>
      <c r="H25" s="813"/>
      <c r="I25" s="813"/>
      <c r="J25" s="813"/>
      <c r="K25" s="813"/>
      <c r="L25" s="753">
        <f t="shared" si="21"/>
        <v>0</v>
      </c>
      <c r="M25" s="813"/>
      <c r="N25" s="813"/>
      <c r="O25" s="813"/>
      <c r="P25" s="813"/>
      <c r="Q25" s="753">
        <f t="shared" si="22"/>
        <v>0</v>
      </c>
      <c r="R25" s="813"/>
      <c r="S25" s="813"/>
      <c r="T25" s="813"/>
      <c r="U25" s="813"/>
      <c r="V25" s="753">
        <f t="shared" si="23"/>
        <v>0</v>
      </c>
      <c r="W25" s="813"/>
      <c r="X25" s="813"/>
      <c r="Y25" s="813"/>
      <c r="Z25" s="813"/>
      <c r="AA25" s="1200">
        <f t="shared" si="24"/>
        <v>0</v>
      </c>
      <c r="AB25" s="813"/>
      <c r="AC25" s="813"/>
      <c r="AD25" s="813"/>
      <c r="AE25" s="813"/>
      <c r="AF25" s="753">
        <f t="shared" si="25"/>
        <v>0</v>
      </c>
      <c r="AG25" s="813"/>
      <c r="AH25" s="813"/>
      <c r="AI25" s="813"/>
      <c r="AJ25" s="813"/>
      <c r="AK25" s="753">
        <f t="shared" si="26"/>
        <v>0</v>
      </c>
      <c r="AL25" s="1201">
        <f t="shared" si="4"/>
        <v>0</v>
      </c>
      <c r="AM25" s="1201">
        <f t="shared" si="5"/>
        <v>0</v>
      </c>
      <c r="AN25" s="1201">
        <f t="shared" si="6"/>
        <v>0</v>
      </c>
      <c r="AO25" s="1201">
        <f t="shared" si="7"/>
        <v>0</v>
      </c>
      <c r="AP25" s="1169">
        <f t="shared" si="27"/>
        <v>0</v>
      </c>
      <c r="AQ25" s="1201">
        <f t="shared" si="8"/>
        <v>0</v>
      </c>
      <c r="AR25" s="1201">
        <f t="shared" si="9"/>
        <v>0</v>
      </c>
      <c r="AS25" s="1201">
        <f t="shared" si="10"/>
        <v>0</v>
      </c>
      <c r="AT25" s="1201">
        <f t="shared" si="11"/>
        <v>0</v>
      </c>
      <c r="AU25" s="1169">
        <f t="shared" si="28"/>
        <v>0</v>
      </c>
      <c r="AV25" s="1201">
        <f t="shared" si="12"/>
        <v>0</v>
      </c>
      <c r="AW25" s="1201">
        <f t="shared" si="13"/>
        <v>0</v>
      </c>
      <c r="AX25" s="1201">
        <f t="shared" si="14"/>
        <v>0</v>
      </c>
      <c r="AY25" s="1201">
        <f t="shared" si="15"/>
        <v>0</v>
      </c>
      <c r="AZ25" s="1169">
        <f t="shared" si="29"/>
        <v>0</v>
      </c>
      <c r="BA25" s="1201">
        <f t="shared" si="16"/>
        <v>0</v>
      </c>
      <c r="BB25" s="1201">
        <f t="shared" si="17"/>
        <v>0</v>
      </c>
      <c r="BC25" s="1201">
        <f t="shared" si="18"/>
        <v>0</v>
      </c>
      <c r="BD25" s="1201">
        <f t="shared" si="19"/>
        <v>0</v>
      </c>
      <c r="BE25" s="1169">
        <f t="shared" si="30"/>
        <v>0</v>
      </c>
    </row>
    <row r="26" spans="1:57" ht="15" customHeight="1">
      <c r="A26" s="1193">
        <v>8</v>
      </c>
      <c r="B26" s="1231" t="s">
        <v>504</v>
      </c>
      <c r="C26" s="813"/>
      <c r="D26" s="813"/>
      <c r="E26" s="813"/>
      <c r="F26" s="813"/>
      <c r="G26" s="753">
        <f t="shared" si="20"/>
        <v>0</v>
      </c>
      <c r="H26" s="813"/>
      <c r="I26" s="813"/>
      <c r="J26" s="813"/>
      <c r="K26" s="813"/>
      <c r="L26" s="753">
        <f t="shared" si="21"/>
        <v>0</v>
      </c>
      <c r="M26" s="813"/>
      <c r="N26" s="813"/>
      <c r="O26" s="813"/>
      <c r="P26" s="813"/>
      <c r="Q26" s="753">
        <f t="shared" si="22"/>
        <v>0</v>
      </c>
      <c r="R26" s="813"/>
      <c r="S26" s="813"/>
      <c r="T26" s="813"/>
      <c r="U26" s="813"/>
      <c r="V26" s="753">
        <f t="shared" si="23"/>
        <v>0</v>
      </c>
      <c r="W26" s="813"/>
      <c r="X26" s="813"/>
      <c r="Y26" s="813"/>
      <c r="Z26" s="813"/>
      <c r="AA26" s="1200">
        <f t="shared" si="24"/>
        <v>0</v>
      </c>
      <c r="AB26" s="813"/>
      <c r="AC26" s="813"/>
      <c r="AD26" s="813"/>
      <c r="AE26" s="813"/>
      <c r="AF26" s="753">
        <f t="shared" si="25"/>
        <v>0</v>
      </c>
      <c r="AG26" s="813"/>
      <c r="AH26" s="813"/>
      <c r="AI26" s="813"/>
      <c r="AJ26" s="813"/>
      <c r="AK26" s="753">
        <f t="shared" si="26"/>
        <v>0</v>
      </c>
      <c r="AL26" s="1201">
        <f t="shared" si="4"/>
        <v>0</v>
      </c>
      <c r="AM26" s="1201">
        <f t="shared" si="5"/>
        <v>0</v>
      </c>
      <c r="AN26" s="1201">
        <f t="shared" si="6"/>
        <v>0</v>
      </c>
      <c r="AO26" s="1201">
        <f t="shared" si="7"/>
        <v>0</v>
      </c>
      <c r="AP26" s="1169">
        <f t="shared" si="27"/>
        <v>0</v>
      </c>
      <c r="AQ26" s="1201">
        <f t="shared" si="8"/>
        <v>0</v>
      </c>
      <c r="AR26" s="1201">
        <f t="shared" si="9"/>
        <v>0</v>
      </c>
      <c r="AS26" s="1201">
        <f t="shared" si="10"/>
        <v>0</v>
      </c>
      <c r="AT26" s="1201">
        <f t="shared" si="11"/>
        <v>0</v>
      </c>
      <c r="AU26" s="1169">
        <f t="shared" si="28"/>
        <v>0</v>
      </c>
      <c r="AV26" s="1201">
        <f t="shared" si="12"/>
        <v>0</v>
      </c>
      <c r="AW26" s="1201">
        <f t="shared" si="13"/>
        <v>0</v>
      </c>
      <c r="AX26" s="1201">
        <f t="shared" si="14"/>
        <v>0</v>
      </c>
      <c r="AY26" s="1201">
        <f t="shared" si="15"/>
        <v>0</v>
      </c>
      <c r="AZ26" s="1169">
        <f t="shared" si="29"/>
        <v>0</v>
      </c>
      <c r="BA26" s="1201">
        <f t="shared" si="16"/>
        <v>0</v>
      </c>
      <c r="BB26" s="1201">
        <f t="shared" si="17"/>
        <v>0</v>
      </c>
      <c r="BC26" s="1201">
        <f t="shared" si="18"/>
        <v>0</v>
      </c>
      <c r="BD26" s="1201">
        <f t="shared" si="19"/>
        <v>0</v>
      </c>
      <c r="BE26" s="1169">
        <f t="shared" si="30"/>
        <v>0</v>
      </c>
    </row>
    <row r="27" spans="1:57" ht="15" customHeight="1">
      <c r="A27" s="1193">
        <v>9</v>
      </c>
      <c r="B27" s="1231" t="s">
        <v>504</v>
      </c>
      <c r="C27" s="813"/>
      <c r="D27" s="813"/>
      <c r="E27" s="813"/>
      <c r="F27" s="813"/>
      <c r="G27" s="753">
        <f t="shared" si="20"/>
        <v>0</v>
      </c>
      <c r="H27" s="813"/>
      <c r="I27" s="813"/>
      <c r="J27" s="813"/>
      <c r="K27" s="813"/>
      <c r="L27" s="753">
        <f t="shared" si="21"/>
        <v>0</v>
      </c>
      <c r="M27" s="813"/>
      <c r="N27" s="813"/>
      <c r="O27" s="813"/>
      <c r="P27" s="813"/>
      <c r="Q27" s="753">
        <f t="shared" si="22"/>
        <v>0</v>
      </c>
      <c r="R27" s="813"/>
      <c r="S27" s="813"/>
      <c r="T27" s="813"/>
      <c r="U27" s="813"/>
      <c r="V27" s="753">
        <f>SUM(R27:U27)</f>
        <v>0</v>
      </c>
      <c r="W27" s="813"/>
      <c r="X27" s="813"/>
      <c r="Y27" s="813"/>
      <c r="Z27" s="813"/>
      <c r="AA27" s="1200">
        <f t="shared" si="24"/>
        <v>0</v>
      </c>
      <c r="AB27" s="813"/>
      <c r="AC27" s="813"/>
      <c r="AD27" s="813"/>
      <c r="AE27" s="813"/>
      <c r="AF27" s="753">
        <f t="shared" si="25"/>
        <v>0</v>
      </c>
      <c r="AG27" s="813"/>
      <c r="AH27" s="813"/>
      <c r="AI27" s="813"/>
      <c r="AJ27" s="813"/>
      <c r="AK27" s="753">
        <f>SUM(AG27:AJ27)</f>
        <v>0</v>
      </c>
      <c r="AL27" s="1202">
        <f t="shared" si="4"/>
        <v>0</v>
      </c>
      <c r="AM27" s="1202">
        <f t="shared" si="5"/>
        <v>0</v>
      </c>
      <c r="AN27" s="1202">
        <f t="shared" si="6"/>
        <v>0</v>
      </c>
      <c r="AO27" s="1202">
        <f t="shared" si="7"/>
        <v>0</v>
      </c>
      <c r="AP27" s="1169">
        <f>SUM(AL27:AO27)</f>
        <v>0</v>
      </c>
      <c r="AQ27" s="1202">
        <f t="shared" si="8"/>
        <v>0</v>
      </c>
      <c r="AR27" s="1202">
        <f t="shared" si="9"/>
        <v>0</v>
      </c>
      <c r="AS27" s="1202">
        <f t="shared" si="10"/>
        <v>0</v>
      </c>
      <c r="AT27" s="1202">
        <f t="shared" si="11"/>
        <v>0</v>
      </c>
      <c r="AU27" s="1169">
        <f>SUM(AQ27:AT27)</f>
        <v>0</v>
      </c>
      <c r="AV27" s="1202">
        <f t="shared" si="12"/>
        <v>0</v>
      </c>
      <c r="AW27" s="1202">
        <f t="shared" si="13"/>
        <v>0</v>
      </c>
      <c r="AX27" s="1202">
        <f t="shared" si="14"/>
        <v>0</v>
      </c>
      <c r="AY27" s="1202">
        <f t="shared" si="15"/>
        <v>0</v>
      </c>
      <c r="AZ27" s="1169">
        <f>SUM(AV27:AY27)</f>
        <v>0</v>
      </c>
      <c r="BA27" s="1202">
        <f t="shared" si="16"/>
        <v>0</v>
      </c>
      <c r="BB27" s="1202">
        <f t="shared" si="17"/>
        <v>0</v>
      </c>
      <c r="BC27" s="1202">
        <f t="shared" si="18"/>
        <v>0</v>
      </c>
      <c r="BD27" s="1202">
        <f t="shared" si="19"/>
        <v>0</v>
      </c>
      <c r="BE27" s="1169">
        <f>SUM(BA27:BD27)</f>
        <v>0</v>
      </c>
    </row>
    <row r="28" spans="1:57" ht="15" customHeight="1">
      <c r="A28" s="1193">
        <v>10</v>
      </c>
      <c r="B28" s="1232" t="s">
        <v>504</v>
      </c>
      <c r="C28" s="813"/>
      <c r="D28" s="813"/>
      <c r="E28" s="813"/>
      <c r="F28" s="813"/>
      <c r="G28" s="753">
        <f t="shared" si="20"/>
        <v>0</v>
      </c>
      <c r="H28" s="813"/>
      <c r="I28" s="813"/>
      <c r="J28" s="813"/>
      <c r="K28" s="813"/>
      <c r="L28" s="753">
        <f t="shared" si="21"/>
        <v>0</v>
      </c>
      <c r="M28" s="813"/>
      <c r="N28" s="813"/>
      <c r="O28" s="813"/>
      <c r="P28" s="813"/>
      <c r="Q28" s="753">
        <f t="shared" si="22"/>
        <v>0</v>
      </c>
      <c r="R28" s="813"/>
      <c r="S28" s="813"/>
      <c r="T28" s="813"/>
      <c r="U28" s="813"/>
      <c r="V28" s="753">
        <f t="shared" si="23"/>
        <v>0</v>
      </c>
      <c r="W28" s="813"/>
      <c r="X28" s="813"/>
      <c r="Y28" s="813"/>
      <c r="Z28" s="813"/>
      <c r="AA28" s="1200">
        <f t="shared" si="24"/>
        <v>0</v>
      </c>
      <c r="AB28" s="813"/>
      <c r="AC28" s="813"/>
      <c r="AD28" s="813"/>
      <c r="AE28" s="813"/>
      <c r="AF28" s="753">
        <f t="shared" si="25"/>
        <v>0</v>
      </c>
      <c r="AG28" s="813"/>
      <c r="AH28" s="813"/>
      <c r="AI28" s="813"/>
      <c r="AJ28" s="813"/>
      <c r="AK28" s="753">
        <f t="shared" si="26"/>
        <v>0</v>
      </c>
      <c r="AL28" s="1203">
        <f t="shared" si="4"/>
        <v>0</v>
      </c>
      <c r="AM28" s="1203">
        <f t="shared" si="5"/>
        <v>0</v>
      </c>
      <c r="AN28" s="1203">
        <f t="shared" si="6"/>
        <v>0</v>
      </c>
      <c r="AO28" s="1203">
        <f t="shared" si="7"/>
        <v>0</v>
      </c>
      <c r="AP28" s="1169">
        <f>SUM(AL28:AO28)</f>
        <v>0</v>
      </c>
      <c r="AQ28" s="1203">
        <f t="shared" si="8"/>
        <v>0</v>
      </c>
      <c r="AR28" s="1203">
        <f t="shared" si="9"/>
        <v>0</v>
      </c>
      <c r="AS28" s="1203">
        <f t="shared" si="10"/>
        <v>0</v>
      </c>
      <c r="AT28" s="1203">
        <f t="shared" si="11"/>
        <v>0</v>
      </c>
      <c r="AU28" s="1169">
        <f>SUM(AQ28:AT28)</f>
        <v>0</v>
      </c>
      <c r="AV28" s="1203">
        <f t="shared" si="12"/>
        <v>0</v>
      </c>
      <c r="AW28" s="1203">
        <f t="shared" si="13"/>
        <v>0</v>
      </c>
      <c r="AX28" s="1203">
        <f t="shared" si="14"/>
        <v>0</v>
      </c>
      <c r="AY28" s="1203">
        <f t="shared" si="15"/>
        <v>0</v>
      </c>
      <c r="AZ28" s="1169">
        <f>SUM(AV28:AY28)</f>
        <v>0</v>
      </c>
      <c r="BA28" s="1203">
        <f t="shared" si="16"/>
        <v>0</v>
      </c>
      <c r="BB28" s="1203">
        <f t="shared" si="17"/>
        <v>0</v>
      </c>
      <c r="BC28" s="1203">
        <f t="shared" si="18"/>
        <v>0</v>
      </c>
      <c r="BD28" s="1203">
        <f t="shared" si="19"/>
        <v>0</v>
      </c>
      <c r="BE28" s="1169">
        <f>SUM(BA28:BD28)</f>
        <v>0</v>
      </c>
    </row>
    <row r="29" spans="1:57" ht="15" customHeight="1">
      <c r="A29" s="1193">
        <v>11</v>
      </c>
      <c r="B29" s="1232" t="s">
        <v>504</v>
      </c>
      <c r="C29" s="813"/>
      <c r="D29" s="813"/>
      <c r="E29" s="813"/>
      <c r="F29" s="813"/>
      <c r="G29" s="753">
        <f t="shared" si="20"/>
        <v>0</v>
      </c>
      <c r="H29" s="813"/>
      <c r="I29" s="813"/>
      <c r="J29" s="813"/>
      <c r="K29" s="813"/>
      <c r="L29" s="753">
        <f t="shared" si="21"/>
        <v>0</v>
      </c>
      <c r="M29" s="813"/>
      <c r="N29" s="813"/>
      <c r="O29" s="813"/>
      <c r="P29" s="813"/>
      <c r="Q29" s="753">
        <f t="shared" si="22"/>
        <v>0</v>
      </c>
      <c r="R29" s="813"/>
      <c r="S29" s="813"/>
      <c r="T29" s="813"/>
      <c r="U29" s="813"/>
      <c r="V29" s="753">
        <f t="shared" si="23"/>
        <v>0</v>
      </c>
      <c r="W29" s="813"/>
      <c r="X29" s="813"/>
      <c r="Y29" s="813"/>
      <c r="Z29" s="813"/>
      <c r="AA29" s="1200">
        <f t="shared" si="24"/>
        <v>0</v>
      </c>
      <c r="AB29" s="813"/>
      <c r="AC29" s="813"/>
      <c r="AD29" s="813"/>
      <c r="AE29" s="813"/>
      <c r="AF29" s="753">
        <f t="shared" si="25"/>
        <v>0</v>
      </c>
      <c r="AG29" s="813"/>
      <c r="AH29" s="813"/>
      <c r="AI29" s="813"/>
      <c r="AJ29" s="813"/>
      <c r="AK29" s="753">
        <f t="shared" si="26"/>
        <v>0</v>
      </c>
      <c r="AL29" s="1203">
        <f t="shared" si="4"/>
        <v>0</v>
      </c>
      <c r="AM29" s="1203">
        <f t="shared" si="5"/>
        <v>0</v>
      </c>
      <c r="AN29" s="1203">
        <f t="shared" si="6"/>
        <v>0</v>
      </c>
      <c r="AO29" s="1203">
        <f t="shared" si="7"/>
        <v>0</v>
      </c>
      <c r="AP29" s="1169">
        <f t="shared" ref="AP29:AP31" si="31">SUM(AL29:AO29)</f>
        <v>0</v>
      </c>
      <c r="AQ29" s="1203">
        <f t="shared" si="8"/>
        <v>0</v>
      </c>
      <c r="AR29" s="1203">
        <f t="shared" si="9"/>
        <v>0</v>
      </c>
      <c r="AS29" s="1203">
        <f t="shared" si="10"/>
        <v>0</v>
      </c>
      <c r="AT29" s="1203">
        <f t="shared" si="11"/>
        <v>0</v>
      </c>
      <c r="AU29" s="1169">
        <f t="shared" ref="AU29:AU31" si="32">SUM(AQ29:AT29)</f>
        <v>0</v>
      </c>
      <c r="AV29" s="1203">
        <f t="shared" si="12"/>
        <v>0</v>
      </c>
      <c r="AW29" s="1203">
        <f t="shared" si="13"/>
        <v>0</v>
      </c>
      <c r="AX29" s="1203">
        <f t="shared" si="14"/>
        <v>0</v>
      </c>
      <c r="AY29" s="1203">
        <f t="shared" si="15"/>
        <v>0</v>
      </c>
      <c r="AZ29" s="1169">
        <f t="shared" ref="AZ29:AZ31" si="33">SUM(AV29:AY29)</f>
        <v>0</v>
      </c>
      <c r="BA29" s="1203">
        <f t="shared" si="16"/>
        <v>0</v>
      </c>
      <c r="BB29" s="1203">
        <f t="shared" si="17"/>
        <v>0</v>
      </c>
      <c r="BC29" s="1203">
        <f t="shared" si="18"/>
        <v>0</v>
      </c>
      <c r="BD29" s="1203">
        <f t="shared" si="19"/>
        <v>0</v>
      </c>
      <c r="BE29" s="1169">
        <f t="shared" ref="BE29:BE31" si="34">SUM(BA29:BD29)</f>
        <v>0</v>
      </c>
    </row>
    <row r="30" spans="1:57" ht="15" customHeight="1">
      <c r="A30" s="1193">
        <v>12</v>
      </c>
      <c r="B30" s="1232" t="s">
        <v>504</v>
      </c>
      <c r="C30" s="813"/>
      <c r="D30" s="813"/>
      <c r="E30" s="813"/>
      <c r="F30" s="813"/>
      <c r="G30" s="753">
        <f t="shared" si="20"/>
        <v>0</v>
      </c>
      <c r="H30" s="813"/>
      <c r="I30" s="813"/>
      <c r="J30" s="813"/>
      <c r="K30" s="813"/>
      <c r="L30" s="753">
        <f t="shared" si="21"/>
        <v>0</v>
      </c>
      <c r="M30" s="813"/>
      <c r="N30" s="813"/>
      <c r="O30" s="813"/>
      <c r="P30" s="813"/>
      <c r="Q30" s="753">
        <f t="shared" si="22"/>
        <v>0</v>
      </c>
      <c r="R30" s="813"/>
      <c r="S30" s="813"/>
      <c r="T30" s="813"/>
      <c r="U30" s="813"/>
      <c r="V30" s="753">
        <f t="shared" si="23"/>
        <v>0</v>
      </c>
      <c r="W30" s="813"/>
      <c r="X30" s="813"/>
      <c r="Y30" s="813"/>
      <c r="Z30" s="813"/>
      <c r="AA30" s="1200">
        <f t="shared" si="24"/>
        <v>0</v>
      </c>
      <c r="AB30" s="813"/>
      <c r="AC30" s="813"/>
      <c r="AD30" s="813"/>
      <c r="AE30" s="813"/>
      <c r="AF30" s="753">
        <f t="shared" si="25"/>
        <v>0</v>
      </c>
      <c r="AG30" s="813"/>
      <c r="AH30" s="813"/>
      <c r="AI30" s="813"/>
      <c r="AJ30" s="813"/>
      <c r="AK30" s="753">
        <f t="shared" si="26"/>
        <v>0</v>
      </c>
      <c r="AL30" s="1203">
        <f t="shared" si="4"/>
        <v>0</v>
      </c>
      <c r="AM30" s="1203">
        <f t="shared" si="5"/>
        <v>0</v>
      </c>
      <c r="AN30" s="1203">
        <f t="shared" si="6"/>
        <v>0</v>
      </c>
      <c r="AO30" s="1203">
        <f t="shared" si="7"/>
        <v>0</v>
      </c>
      <c r="AP30" s="1169">
        <f t="shared" si="31"/>
        <v>0</v>
      </c>
      <c r="AQ30" s="1203">
        <f t="shared" si="8"/>
        <v>0</v>
      </c>
      <c r="AR30" s="1203">
        <f t="shared" si="9"/>
        <v>0</v>
      </c>
      <c r="AS30" s="1203">
        <f t="shared" si="10"/>
        <v>0</v>
      </c>
      <c r="AT30" s="1203">
        <f t="shared" si="11"/>
        <v>0</v>
      </c>
      <c r="AU30" s="1169">
        <f t="shared" si="32"/>
        <v>0</v>
      </c>
      <c r="AV30" s="1203">
        <f t="shared" si="12"/>
        <v>0</v>
      </c>
      <c r="AW30" s="1203">
        <f t="shared" si="13"/>
        <v>0</v>
      </c>
      <c r="AX30" s="1203">
        <f t="shared" si="14"/>
        <v>0</v>
      </c>
      <c r="AY30" s="1203">
        <f t="shared" si="15"/>
        <v>0</v>
      </c>
      <c r="AZ30" s="1169">
        <f t="shared" si="33"/>
        <v>0</v>
      </c>
      <c r="BA30" s="1203">
        <f t="shared" si="16"/>
        <v>0</v>
      </c>
      <c r="BB30" s="1203">
        <f t="shared" si="17"/>
        <v>0</v>
      </c>
      <c r="BC30" s="1203">
        <f t="shared" si="18"/>
        <v>0</v>
      </c>
      <c r="BD30" s="1203">
        <f t="shared" si="19"/>
        <v>0</v>
      </c>
      <c r="BE30" s="1169">
        <f t="shared" si="34"/>
        <v>0</v>
      </c>
    </row>
    <row r="31" spans="1:57" ht="15" customHeight="1">
      <c r="A31" s="1193">
        <v>13</v>
      </c>
      <c r="B31" s="1232" t="s">
        <v>504</v>
      </c>
      <c r="C31" s="813"/>
      <c r="D31" s="813"/>
      <c r="E31" s="813"/>
      <c r="F31" s="813"/>
      <c r="G31" s="753">
        <f t="shared" si="20"/>
        <v>0</v>
      </c>
      <c r="H31" s="813"/>
      <c r="I31" s="813"/>
      <c r="J31" s="813"/>
      <c r="K31" s="813"/>
      <c r="L31" s="753">
        <f t="shared" si="21"/>
        <v>0</v>
      </c>
      <c r="M31" s="813"/>
      <c r="N31" s="813"/>
      <c r="O31" s="813"/>
      <c r="P31" s="813"/>
      <c r="Q31" s="753">
        <f t="shared" si="22"/>
        <v>0</v>
      </c>
      <c r="R31" s="813"/>
      <c r="S31" s="813"/>
      <c r="T31" s="813"/>
      <c r="U31" s="813"/>
      <c r="V31" s="753">
        <f t="shared" si="23"/>
        <v>0</v>
      </c>
      <c r="W31" s="813"/>
      <c r="X31" s="813"/>
      <c r="Y31" s="813"/>
      <c r="Z31" s="813"/>
      <c r="AA31" s="1200">
        <f t="shared" si="24"/>
        <v>0</v>
      </c>
      <c r="AB31" s="813"/>
      <c r="AC31" s="813"/>
      <c r="AD31" s="813"/>
      <c r="AE31" s="813"/>
      <c r="AF31" s="753">
        <f t="shared" si="25"/>
        <v>0</v>
      </c>
      <c r="AG31" s="813"/>
      <c r="AH31" s="813"/>
      <c r="AI31" s="813"/>
      <c r="AJ31" s="813"/>
      <c r="AK31" s="753">
        <f t="shared" si="26"/>
        <v>0</v>
      </c>
      <c r="AL31" s="1203">
        <f t="shared" si="4"/>
        <v>0</v>
      </c>
      <c r="AM31" s="1203">
        <f t="shared" si="5"/>
        <v>0</v>
      </c>
      <c r="AN31" s="1203">
        <f t="shared" si="6"/>
        <v>0</v>
      </c>
      <c r="AO31" s="1203">
        <f t="shared" si="7"/>
        <v>0</v>
      </c>
      <c r="AP31" s="1169">
        <f t="shared" si="31"/>
        <v>0</v>
      </c>
      <c r="AQ31" s="1203">
        <f t="shared" si="8"/>
        <v>0</v>
      </c>
      <c r="AR31" s="1203">
        <f t="shared" si="9"/>
        <v>0</v>
      </c>
      <c r="AS31" s="1203">
        <f t="shared" si="10"/>
        <v>0</v>
      </c>
      <c r="AT31" s="1203">
        <f t="shared" si="11"/>
        <v>0</v>
      </c>
      <c r="AU31" s="1169">
        <f t="shared" si="32"/>
        <v>0</v>
      </c>
      <c r="AV31" s="1203">
        <f t="shared" si="12"/>
        <v>0</v>
      </c>
      <c r="AW31" s="1203">
        <f t="shared" si="13"/>
        <v>0</v>
      </c>
      <c r="AX31" s="1203">
        <f t="shared" si="14"/>
        <v>0</v>
      </c>
      <c r="AY31" s="1203">
        <f t="shared" si="15"/>
        <v>0</v>
      </c>
      <c r="AZ31" s="1169">
        <f t="shared" si="33"/>
        <v>0</v>
      </c>
      <c r="BA31" s="1203">
        <f t="shared" si="16"/>
        <v>0</v>
      </c>
      <c r="BB31" s="1203">
        <f t="shared" si="17"/>
        <v>0</v>
      </c>
      <c r="BC31" s="1203">
        <f t="shared" si="18"/>
        <v>0</v>
      </c>
      <c r="BD31" s="1203">
        <f t="shared" si="19"/>
        <v>0</v>
      </c>
      <c r="BE31" s="1169">
        <f t="shared" si="34"/>
        <v>0</v>
      </c>
    </row>
    <row r="32" spans="1:57" ht="15" customHeight="1">
      <c r="A32" s="1193">
        <v>14</v>
      </c>
      <c r="B32" s="1232" t="s">
        <v>504</v>
      </c>
      <c r="C32" s="813"/>
      <c r="D32" s="813"/>
      <c r="E32" s="813"/>
      <c r="F32" s="813"/>
      <c r="G32" s="753">
        <f t="shared" si="20"/>
        <v>0</v>
      </c>
      <c r="H32" s="813"/>
      <c r="I32" s="813"/>
      <c r="J32" s="813"/>
      <c r="K32" s="813"/>
      <c r="L32" s="753">
        <f t="shared" si="21"/>
        <v>0</v>
      </c>
      <c r="M32" s="813"/>
      <c r="N32" s="813"/>
      <c r="O32" s="813"/>
      <c r="P32" s="813"/>
      <c r="Q32" s="753">
        <f t="shared" si="22"/>
        <v>0</v>
      </c>
      <c r="R32" s="813"/>
      <c r="S32" s="813"/>
      <c r="T32" s="813"/>
      <c r="U32" s="813"/>
      <c r="V32" s="753">
        <f>SUM(R32:U32)</f>
        <v>0</v>
      </c>
      <c r="W32" s="813"/>
      <c r="X32" s="813"/>
      <c r="Y32" s="813"/>
      <c r="Z32" s="813"/>
      <c r="AA32" s="1200">
        <f t="shared" si="24"/>
        <v>0</v>
      </c>
      <c r="AB32" s="813"/>
      <c r="AC32" s="813"/>
      <c r="AD32" s="813"/>
      <c r="AE32" s="813"/>
      <c r="AF32" s="753">
        <f t="shared" si="25"/>
        <v>0</v>
      </c>
      <c r="AG32" s="813"/>
      <c r="AH32" s="813"/>
      <c r="AI32" s="813"/>
      <c r="AJ32" s="813"/>
      <c r="AK32" s="753">
        <f>SUM(AG32:AJ32)</f>
        <v>0</v>
      </c>
      <c r="AL32" s="1203">
        <f t="shared" si="4"/>
        <v>0</v>
      </c>
      <c r="AM32" s="1203">
        <f t="shared" si="5"/>
        <v>0</v>
      </c>
      <c r="AN32" s="1203">
        <f t="shared" si="6"/>
        <v>0</v>
      </c>
      <c r="AO32" s="1203">
        <f t="shared" si="7"/>
        <v>0</v>
      </c>
      <c r="AP32" s="1169">
        <f>SUM(AL32:AO32)</f>
        <v>0</v>
      </c>
      <c r="AQ32" s="1203">
        <f t="shared" si="8"/>
        <v>0</v>
      </c>
      <c r="AR32" s="1203">
        <f t="shared" si="9"/>
        <v>0</v>
      </c>
      <c r="AS32" s="1203">
        <f t="shared" si="10"/>
        <v>0</v>
      </c>
      <c r="AT32" s="1203">
        <f t="shared" si="11"/>
        <v>0</v>
      </c>
      <c r="AU32" s="1169">
        <f>SUM(AQ32:AT32)</f>
        <v>0</v>
      </c>
      <c r="AV32" s="1203">
        <f t="shared" si="12"/>
        <v>0</v>
      </c>
      <c r="AW32" s="1203">
        <f t="shared" si="13"/>
        <v>0</v>
      </c>
      <c r="AX32" s="1203">
        <f t="shared" si="14"/>
        <v>0</v>
      </c>
      <c r="AY32" s="1203">
        <f t="shared" si="15"/>
        <v>0</v>
      </c>
      <c r="AZ32" s="1169">
        <f>SUM(AV32:AY32)</f>
        <v>0</v>
      </c>
      <c r="BA32" s="1203">
        <f t="shared" si="16"/>
        <v>0</v>
      </c>
      <c r="BB32" s="1203">
        <f t="shared" si="17"/>
        <v>0</v>
      </c>
      <c r="BC32" s="1203">
        <f t="shared" si="18"/>
        <v>0</v>
      </c>
      <c r="BD32" s="1203">
        <f t="shared" si="19"/>
        <v>0</v>
      </c>
      <c r="BE32" s="1169">
        <f>SUM(BA32:BD32)</f>
        <v>0</v>
      </c>
    </row>
    <row r="33" spans="1:57" ht="15" customHeight="1">
      <c r="A33" s="1193">
        <v>15</v>
      </c>
      <c r="B33" s="1233" t="s">
        <v>505</v>
      </c>
      <c r="C33" s="753">
        <f>SUM(C20:C32)</f>
        <v>0</v>
      </c>
      <c r="D33" s="753">
        <f t="shared" ref="D33:AP33" si="35">SUM(D20:D32)</f>
        <v>0</v>
      </c>
      <c r="E33" s="753">
        <f t="shared" si="35"/>
        <v>0</v>
      </c>
      <c r="F33" s="753">
        <f t="shared" si="35"/>
        <v>0</v>
      </c>
      <c r="G33" s="753">
        <f t="shared" si="35"/>
        <v>0</v>
      </c>
      <c r="H33" s="753">
        <f t="shared" si="35"/>
        <v>0</v>
      </c>
      <c r="I33" s="753">
        <f t="shared" si="35"/>
        <v>0</v>
      </c>
      <c r="J33" s="753">
        <f t="shared" si="35"/>
        <v>0</v>
      </c>
      <c r="K33" s="753">
        <f t="shared" si="35"/>
        <v>0</v>
      </c>
      <c r="L33" s="753">
        <f t="shared" si="35"/>
        <v>0</v>
      </c>
      <c r="M33" s="753">
        <f t="shared" si="35"/>
        <v>0</v>
      </c>
      <c r="N33" s="753">
        <f t="shared" si="35"/>
        <v>0</v>
      </c>
      <c r="O33" s="753">
        <f t="shared" si="35"/>
        <v>0</v>
      </c>
      <c r="P33" s="753">
        <f t="shared" si="35"/>
        <v>0</v>
      </c>
      <c r="Q33" s="753">
        <f t="shared" si="35"/>
        <v>0</v>
      </c>
      <c r="R33" s="753">
        <f>SUM(R20:R32)</f>
        <v>0</v>
      </c>
      <c r="S33" s="753">
        <f>SUM(S20:S32)</f>
        <v>0</v>
      </c>
      <c r="T33" s="753">
        <f>SUM(T20:T32)</f>
        <v>0</v>
      </c>
      <c r="U33" s="753">
        <f>SUM(U20:U32)</f>
        <v>0</v>
      </c>
      <c r="V33" s="753">
        <f t="shared" si="35"/>
        <v>0</v>
      </c>
      <c r="W33" s="753">
        <f t="shared" si="35"/>
        <v>0</v>
      </c>
      <c r="X33" s="753">
        <f t="shared" si="35"/>
        <v>0</v>
      </c>
      <c r="Y33" s="753">
        <f t="shared" si="35"/>
        <v>0</v>
      </c>
      <c r="Z33" s="753">
        <f t="shared" si="35"/>
        <v>0</v>
      </c>
      <c r="AA33" s="1200">
        <f t="shared" si="35"/>
        <v>0</v>
      </c>
      <c r="AB33" s="753">
        <f t="shared" si="35"/>
        <v>0</v>
      </c>
      <c r="AC33" s="753">
        <f t="shared" si="35"/>
        <v>0</v>
      </c>
      <c r="AD33" s="753">
        <f t="shared" si="35"/>
        <v>0</v>
      </c>
      <c r="AE33" s="753">
        <f t="shared" si="35"/>
        <v>0</v>
      </c>
      <c r="AF33" s="753">
        <f t="shared" si="35"/>
        <v>0</v>
      </c>
      <c r="AG33" s="753">
        <f>SUM(AG20:AG32)</f>
        <v>0</v>
      </c>
      <c r="AH33" s="753">
        <f>SUM(AH20:AH32)</f>
        <v>0</v>
      </c>
      <c r="AI33" s="753">
        <f>SUM(AI20:AI32)</f>
        <v>0</v>
      </c>
      <c r="AJ33" s="753">
        <f>SUM(AJ20:AJ32)</f>
        <v>0</v>
      </c>
      <c r="AK33" s="753">
        <f t="shared" si="35"/>
        <v>0</v>
      </c>
      <c r="AL33" s="753">
        <f t="shared" si="35"/>
        <v>0</v>
      </c>
      <c r="AM33" s="753">
        <f t="shared" si="35"/>
        <v>0</v>
      </c>
      <c r="AN33" s="753">
        <f t="shared" si="35"/>
        <v>0</v>
      </c>
      <c r="AO33" s="753">
        <f t="shared" si="35"/>
        <v>0</v>
      </c>
      <c r="AP33" s="753">
        <f t="shared" si="35"/>
        <v>0</v>
      </c>
      <c r="AQ33" s="753">
        <f t="shared" ref="AQ33:BE33" si="36">SUM(AQ20:AQ32)</f>
        <v>0</v>
      </c>
      <c r="AR33" s="753">
        <f t="shared" si="36"/>
        <v>0</v>
      </c>
      <c r="AS33" s="753">
        <f t="shared" si="36"/>
        <v>0</v>
      </c>
      <c r="AT33" s="753">
        <f t="shared" si="36"/>
        <v>0</v>
      </c>
      <c r="AU33" s="753">
        <f t="shared" si="36"/>
        <v>0</v>
      </c>
      <c r="AV33" s="753">
        <f t="shared" si="36"/>
        <v>0</v>
      </c>
      <c r="AW33" s="753">
        <f t="shared" si="36"/>
        <v>0</v>
      </c>
      <c r="AX33" s="753">
        <f t="shared" si="36"/>
        <v>0</v>
      </c>
      <c r="AY33" s="753">
        <f t="shared" si="36"/>
        <v>0</v>
      </c>
      <c r="AZ33" s="753">
        <f t="shared" si="36"/>
        <v>0</v>
      </c>
      <c r="BA33" s="753">
        <f t="shared" si="36"/>
        <v>0</v>
      </c>
      <c r="BB33" s="753">
        <f t="shared" si="36"/>
        <v>0</v>
      </c>
      <c r="BC33" s="753">
        <f t="shared" si="36"/>
        <v>0</v>
      </c>
      <c r="BD33" s="753">
        <f t="shared" si="36"/>
        <v>0</v>
      </c>
      <c r="BE33" s="753">
        <f t="shared" si="36"/>
        <v>0</v>
      </c>
    </row>
    <row r="34" spans="1:57" ht="6.75" customHeight="1">
      <c r="A34" s="1204"/>
      <c r="B34" s="1234"/>
      <c r="C34" s="1205"/>
      <c r="D34" s="1205"/>
      <c r="E34" s="1205"/>
      <c r="F34" s="1205"/>
      <c r="G34" s="1205"/>
      <c r="H34" s="1205"/>
      <c r="I34" s="1205"/>
      <c r="J34" s="1205"/>
      <c r="K34" s="1205"/>
      <c r="L34" s="1205"/>
      <c r="M34" s="1205"/>
      <c r="N34" s="1205"/>
      <c r="O34" s="1205"/>
      <c r="P34" s="1205"/>
      <c r="Q34" s="1205"/>
      <c r="R34" s="1205"/>
      <c r="S34" s="1205"/>
      <c r="T34" s="1205"/>
      <c r="U34" s="1205"/>
      <c r="V34" s="1205"/>
      <c r="W34" s="1205"/>
      <c r="X34" s="1205"/>
      <c r="Y34" s="1205"/>
      <c r="Z34" s="1205"/>
      <c r="AA34" s="1205"/>
      <c r="AB34" s="1205"/>
      <c r="AC34" s="1205"/>
      <c r="AD34" s="1205"/>
      <c r="AE34" s="1205"/>
      <c r="AF34" s="1205"/>
      <c r="AG34" s="1205"/>
      <c r="AH34" s="1205"/>
      <c r="AI34" s="1205"/>
      <c r="AJ34" s="1205"/>
      <c r="AK34" s="1205"/>
      <c r="AL34" s="1205"/>
      <c r="AM34" s="1205"/>
      <c r="AN34" s="1205"/>
      <c r="AO34" s="1205"/>
      <c r="AP34" s="1205"/>
      <c r="AQ34" s="1205"/>
      <c r="AR34" s="1205"/>
      <c r="AS34" s="1205"/>
      <c r="AT34" s="1205"/>
      <c r="AU34" s="1205"/>
      <c r="AV34" s="1205"/>
      <c r="AW34" s="1205"/>
      <c r="AX34" s="1205"/>
      <c r="AY34" s="1205"/>
      <c r="AZ34" s="1205"/>
      <c r="BA34" s="1205"/>
      <c r="BB34" s="1205"/>
      <c r="BC34" s="1205"/>
      <c r="BD34" s="1205"/>
      <c r="BE34" s="1205"/>
    </row>
    <row r="35" spans="1:57" ht="15" customHeight="1">
      <c r="A35" s="1206"/>
      <c r="B35" s="1234"/>
      <c r="C35" s="1205"/>
      <c r="D35" s="1205"/>
      <c r="E35" s="1205"/>
      <c r="F35" s="1205"/>
      <c r="G35" s="1205"/>
      <c r="H35" s="1205"/>
      <c r="I35" s="1205"/>
      <c r="J35" s="1205"/>
      <c r="K35" s="1205"/>
      <c r="L35" s="1205"/>
      <c r="M35" s="1205"/>
      <c r="N35" s="1205"/>
      <c r="O35" s="1205"/>
      <c r="P35" s="1205"/>
      <c r="Q35" s="1205"/>
      <c r="R35" s="1205"/>
      <c r="S35" s="1205"/>
      <c r="T35" s="1205"/>
      <c r="U35" s="1205"/>
      <c r="V35" s="1205"/>
      <c r="W35" s="1205"/>
      <c r="X35" s="1205"/>
      <c r="Y35" s="1205"/>
      <c r="Z35" s="1205"/>
      <c r="AA35" s="1205"/>
      <c r="AB35" s="1205"/>
      <c r="AC35" s="1205"/>
      <c r="AD35" s="1205"/>
      <c r="AE35" s="1205"/>
      <c r="AF35" s="1205"/>
      <c r="AG35" s="1205"/>
      <c r="AH35" s="1205"/>
      <c r="AI35" s="1205"/>
      <c r="AJ35" s="1205"/>
      <c r="AK35" s="1205"/>
      <c r="AL35" s="1205"/>
      <c r="AM35" s="1205"/>
      <c r="AN35" s="1205"/>
      <c r="AO35" s="1205"/>
      <c r="AP35" s="1205"/>
      <c r="AQ35" s="1205"/>
      <c r="AR35" s="1205"/>
      <c r="AS35" s="1205"/>
      <c r="AT35" s="1205"/>
      <c r="AU35" s="1205"/>
      <c r="AV35" s="1205"/>
      <c r="AW35" s="1205"/>
      <c r="AX35" s="1205"/>
      <c r="AY35" s="1205"/>
      <c r="AZ35" s="1205"/>
      <c r="BA35" s="1205"/>
      <c r="BB35" s="1205"/>
      <c r="BC35" s="1205"/>
      <c r="BD35" s="1205"/>
      <c r="BE35" s="1205"/>
    </row>
    <row r="36" spans="1:57" ht="15" customHeight="1">
      <c r="A36" s="1206" t="s">
        <v>506</v>
      </c>
      <c r="B36" s="1235"/>
      <c r="C36" s="1183"/>
      <c r="D36" s="1183"/>
      <c r="E36" s="1183"/>
      <c r="F36" s="1183"/>
      <c r="G36" s="1183"/>
      <c r="H36" s="1207"/>
      <c r="I36" s="1207"/>
      <c r="J36" s="1207"/>
      <c r="K36" s="1207"/>
      <c r="L36" s="1207"/>
      <c r="M36" s="1207"/>
      <c r="N36" s="1207"/>
      <c r="O36" s="1207"/>
      <c r="P36" s="1207"/>
      <c r="Q36" s="1207"/>
      <c r="R36" s="1207"/>
      <c r="S36" s="1207"/>
      <c r="T36" s="1207"/>
      <c r="U36" s="1207"/>
      <c r="V36" s="1207"/>
      <c r="W36" s="1208"/>
      <c r="X36" s="1208"/>
      <c r="Y36" s="1208"/>
      <c r="Z36" s="1208"/>
      <c r="AA36" s="1208"/>
      <c r="AB36" s="1208"/>
      <c r="AC36" s="1208"/>
      <c r="AD36" s="1208"/>
      <c r="AE36" s="1208"/>
      <c r="AF36" s="1208"/>
      <c r="AG36" s="1208"/>
      <c r="AH36" s="1208"/>
      <c r="AI36" s="1208"/>
      <c r="AJ36" s="1208"/>
      <c r="AK36" s="1208"/>
      <c r="AL36" s="1208"/>
      <c r="AM36" s="1183"/>
      <c r="AN36" s="1183"/>
      <c r="AO36" s="1183"/>
      <c r="AP36" s="1183"/>
      <c r="AQ36" s="1208"/>
      <c r="AR36" s="1183"/>
      <c r="AS36" s="1183"/>
      <c r="AT36" s="1183"/>
      <c r="AU36" s="1183"/>
      <c r="AV36" s="1208"/>
      <c r="AW36" s="1183"/>
      <c r="AX36" s="1183"/>
      <c r="AY36" s="1183"/>
      <c r="AZ36" s="1183"/>
      <c r="BA36" s="1208"/>
      <c r="BB36" s="1183"/>
      <c r="BC36" s="1183"/>
      <c r="BD36" s="1183"/>
      <c r="BE36" s="1183"/>
    </row>
    <row r="37" spans="1:57" ht="18">
      <c r="A37" s="1209"/>
      <c r="B37" s="1236"/>
      <c r="C37" s="1183"/>
    </row>
    <row r="38" spans="1:57" ht="18">
      <c r="A38" s="1182" t="s">
        <v>507</v>
      </c>
      <c r="B38" s="1236"/>
      <c r="C38" s="1183"/>
    </row>
    <row r="39" spans="1:57" ht="15" customHeight="1">
      <c r="A39" s="1210"/>
      <c r="B39" s="1235"/>
    </row>
    <row r="40" spans="1:57" ht="15" customHeight="1">
      <c r="A40" s="1185"/>
      <c r="B40" s="1237"/>
      <c r="C40" s="742" t="s">
        <v>111</v>
      </c>
      <c r="D40" s="743"/>
      <c r="E40" s="743"/>
      <c r="F40" s="743"/>
      <c r="G40" s="744"/>
      <c r="H40" s="742" t="s">
        <v>112</v>
      </c>
      <c r="I40" s="743"/>
      <c r="J40" s="743"/>
      <c r="K40" s="743"/>
      <c r="L40" s="744"/>
      <c r="M40" s="742" t="s">
        <v>113</v>
      </c>
      <c r="N40" s="743"/>
      <c r="O40" s="743"/>
      <c r="P40" s="743"/>
      <c r="Q40" s="744"/>
      <c r="R40" s="742" t="s">
        <v>114</v>
      </c>
      <c r="S40" s="743"/>
      <c r="T40" s="743"/>
      <c r="U40" s="743"/>
      <c r="V40" s="744"/>
      <c r="W40" s="742" t="s">
        <v>115</v>
      </c>
      <c r="X40" s="743"/>
      <c r="Y40" s="743"/>
      <c r="Z40" s="743"/>
      <c r="AA40" s="743"/>
      <c r="AB40" s="742" t="s">
        <v>116</v>
      </c>
      <c r="AC40" s="743"/>
      <c r="AD40" s="743"/>
      <c r="AE40" s="743"/>
      <c r="AF40" s="744"/>
      <c r="AG40" s="397" t="s">
        <v>117</v>
      </c>
      <c r="AH40" s="398"/>
      <c r="AI40" s="398"/>
      <c r="AJ40" s="398"/>
      <c r="AK40" s="399"/>
      <c r="AL40" s="400"/>
      <c r="AM40" s="401"/>
      <c r="AN40" s="401"/>
      <c r="AO40" s="401"/>
      <c r="AP40" s="396"/>
      <c r="AQ40" s="400"/>
      <c r="AR40" s="401"/>
      <c r="AS40" s="401"/>
      <c r="AT40" s="401"/>
      <c r="AU40" s="396"/>
      <c r="AV40" s="400"/>
      <c r="AW40" s="401"/>
      <c r="AX40" s="401"/>
      <c r="AY40" s="401"/>
      <c r="AZ40" s="396"/>
      <c r="BA40" s="400"/>
      <c r="BB40" s="401"/>
      <c r="BC40" s="401"/>
      <c r="BD40" s="401"/>
      <c r="BE40" s="396"/>
    </row>
    <row r="41" spans="1:57" ht="15" customHeight="1">
      <c r="A41" s="1188"/>
      <c r="B41" s="1238"/>
      <c r="C41" s="745" t="s">
        <v>118</v>
      </c>
      <c r="D41" s="746"/>
      <c r="E41" s="746"/>
      <c r="F41" s="746"/>
      <c r="G41" s="747"/>
      <c r="H41" s="745" t="s">
        <v>118</v>
      </c>
      <c r="I41" s="746"/>
      <c r="J41" s="746"/>
      <c r="K41" s="746"/>
      <c r="L41" s="747"/>
      <c r="M41" s="745" t="s">
        <v>118</v>
      </c>
      <c r="N41" s="746"/>
      <c r="O41" s="746"/>
      <c r="P41" s="746"/>
      <c r="Q41" s="747"/>
      <c r="R41" s="745" t="s">
        <v>118</v>
      </c>
      <c r="S41" s="746"/>
      <c r="T41" s="746"/>
      <c r="U41" s="746"/>
      <c r="V41" s="747"/>
      <c r="W41" s="745" t="s">
        <v>118</v>
      </c>
      <c r="X41" s="746"/>
      <c r="Y41" s="746"/>
      <c r="Z41" s="746"/>
      <c r="AA41" s="746"/>
      <c r="AB41" s="745" t="s">
        <v>118</v>
      </c>
      <c r="AC41" s="746"/>
      <c r="AD41" s="746"/>
      <c r="AE41" s="746"/>
      <c r="AF41" s="747"/>
      <c r="AG41" s="404" t="s">
        <v>118</v>
      </c>
      <c r="AH41" s="405"/>
      <c r="AI41" s="405"/>
      <c r="AJ41" s="405"/>
      <c r="AK41" s="406"/>
      <c r="AL41" s="404" t="s">
        <v>119</v>
      </c>
      <c r="AM41" s="405"/>
      <c r="AN41" s="405"/>
      <c r="AO41" s="405"/>
      <c r="AP41" s="406"/>
      <c r="AQ41" s="404" t="s">
        <v>120</v>
      </c>
      <c r="AR41" s="405"/>
      <c r="AS41" s="405"/>
      <c r="AT41" s="405"/>
      <c r="AU41" s="406"/>
      <c r="AV41" s="404" t="s">
        <v>121</v>
      </c>
      <c r="AW41" s="405"/>
      <c r="AX41" s="405"/>
      <c r="AY41" s="405"/>
      <c r="AZ41" s="406"/>
      <c r="BA41" s="407"/>
      <c r="BB41" s="403"/>
      <c r="BC41" s="403"/>
      <c r="BD41" s="403"/>
      <c r="BE41" s="408"/>
    </row>
    <row r="42" spans="1:57" ht="15" customHeight="1">
      <c r="A42" s="1188" t="s">
        <v>122</v>
      </c>
      <c r="B42" s="1238"/>
      <c r="C42" s="748" t="s">
        <v>123</v>
      </c>
      <c r="D42" s="749"/>
      <c r="E42" s="749"/>
      <c r="F42" s="749"/>
      <c r="G42" s="750"/>
      <c r="H42" s="748" t="s">
        <v>124</v>
      </c>
      <c r="I42" s="749"/>
      <c r="J42" s="749"/>
      <c r="K42" s="749"/>
      <c r="L42" s="750"/>
      <c r="M42" s="748" t="s">
        <v>125</v>
      </c>
      <c r="N42" s="749"/>
      <c r="O42" s="749"/>
      <c r="P42" s="749"/>
      <c r="Q42" s="750"/>
      <c r="R42" s="748" t="s">
        <v>126</v>
      </c>
      <c r="S42" s="749"/>
      <c r="T42" s="749"/>
      <c r="U42" s="749"/>
      <c r="V42" s="750"/>
      <c r="W42" s="748" t="s">
        <v>127</v>
      </c>
      <c r="X42" s="749"/>
      <c r="Y42" s="749"/>
      <c r="Z42" s="749"/>
      <c r="AA42" s="749"/>
      <c r="AB42" s="748" t="s">
        <v>128</v>
      </c>
      <c r="AC42" s="749"/>
      <c r="AD42" s="749"/>
      <c r="AE42" s="749"/>
      <c r="AF42" s="750"/>
      <c r="AG42" s="1086" t="s">
        <v>129</v>
      </c>
      <c r="AH42" s="411"/>
      <c r="AI42" s="411"/>
      <c r="AJ42" s="411"/>
      <c r="AK42" s="412"/>
      <c r="AL42" s="410" t="s">
        <v>130</v>
      </c>
      <c r="AM42" s="411"/>
      <c r="AN42" s="411"/>
      <c r="AO42" s="411"/>
      <c r="AP42" s="412"/>
      <c r="AQ42" s="410" t="s">
        <v>131</v>
      </c>
      <c r="AR42" s="411"/>
      <c r="AS42" s="411"/>
      <c r="AT42" s="411"/>
      <c r="AU42" s="412"/>
      <c r="AV42" s="410" t="s">
        <v>132</v>
      </c>
      <c r="AW42" s="411"/>
      <c r="AX42" s="411"/>
      <c r="AY42" s="411"/>
      <c r="AZ42" s="412"/>
      <c r="BA42" s="410" t="s">
        <v>133</v>
      </c>
      <c r="BB42" s="411"/>
      <c r="BC42" s="411"/>
      <c r="BD42" s="411"/>
      <c r="BE42" s="412"/>
    </row>
    <row r="43" spans="1:57" ht="15" customHeight="1">
      <c r="A43" s="751" t="s">
        <v>134</v>
      </c>
      <c r="B43" s="1239"/>
      <c r="C43" s="751" t="s">
        <v>135</v>
      </c>
      <c r="D43" s="751" t="s">
        <v>136</v>
      </c>
      <c r="E43" s="751" t="s">
        <v>137</v>
      </c>
      <c r="F43" s="751" t="s">
        <v>138</v>
      </c>
      <c r="G43" s="751" t="s">
        <v>139</v>
      </c>
      <c r="H43" s="751" t="s">
        <v>135</v>
      </c>
      <c r="I43" s="751" t="s">
        <v>136</v>
      </c>
      <c r="J43" s="751" t="s">
        <v>137</v>
      </c>
      <c r="K43" s="751" t="s">
        <v>138</v>
      </c>
      <c r="L43" s="751" t="s">
        <v>139</v>
      </c>
      <c r="M43" s="751" t="s">
        <v>135</v>
      </c>
      <c r="N43" s="751" t="s">
        <v>136</v>
      </c>
      <c r="O43" s="751" t="s">
        <v>137</v>
      </c>
      <c r="P43" s="751" t="s">
        <v>138</v>
      </c>
      <c r="Q43" s="751" t="s">
        <v>139</v>
      </c>
      <c r="R43" s="751" t="s">
        <v>135</v>
      </c>
      <c r="S43" s="751" t="s">
        <v>136</v>
      </c>
      <c r="T43" s="751" t="s">
        <v>137</v>
      </c>
      <c r="U43" s="751" t="s">
        <v>138</v>
      </c>
      <c r="V43" s="751" t="s">
        <v>139</v>
      </c>
      <c r="W43" s="751" t="s">
        <v>135</v>
      </c>
      <c r="X43" s="751" t="s">
        <v>136</v>
      </c>
      <c r="Y43" s="751" t="s">
        <v>137</v>
      </c>
      <c r="Z43" s="751" t="s">
        <v>138</v>
      </c>
      <c r="AA43" s="1191" t="s">
        <v>139</v>
      </c>
      <c r="AB43" s="751" t="s">
        <v>135</v>
      </c>
      <c r="AC43" s="751" t="s">
        <v>136</v>
      </c>
      <c r="AD43" s="751" t="s">
        <v>137</v>
      </c>
      <c r="AE43" s="751" t="s">
        <v>138</v>
      </c>
      <c r="AF43" s="751" t="s">
        <v>139</v>
      </c>
      <c r="AG43" s="366" t="s">
        <v>135</v>
      </c>
      <c r="AH43" s="366" t="s">
        <v>136</v>
      </c>
      <c r="AI43" s="366" t="s">
        <v>137</v>
      </c>
      <c r="AJ43" s="366" t="s">
        <v>138</v>
      </c>
      <c r="AK43" s="366" t="s">
        <v>139</v>
      </c>
      <c r="AL43" s="366" t="s">
        <v>135</v>
      </c>
      <c r="AM43" s="366" t="s">
        <v>136</v>
      </c>
      <c r="AN43" s="366" t="s">
        <v>137</v>
      </c>
      <c r="AO43" s="366" t="s">
        <v>138</v>
      </c>
      <c r="AP43" s="366" t="s">
        <v>139</v>
      </c>
      <c r="AQ43" s="366" t="s">
        <v>135</v>
      </c>
      <c r="AR43" s="366" t="s">
        <v>136</v>
      </c>
      <c r="AS43" s="366" t="s">
        <v>137</v>
      </c>
      <c r="AT43" s="366" t="s">
        <v>138</v>
      </c>
      <c r="AU43" s="366" t="s">
        <v>139</v>
      </c>
      <c r="AV43" s="366" t="s">
        <v>135</v>
      </c>
      <c r="AW43" s="366" t="s">
        <v>136</v>
      </c>
      <c r="AX43" s="366" t="s">
        <v>137</v>
      </c>
      <c r="AY43" s="366" t="s">
        <v>138</v>
      </c>
      <c r="AZ43" s="366" t="s">
        <v>139</v>
      </c>
      <c r="BA43" s="366" t="s">
        <v>135</v>
      </c>
      <c r="BB43" s="366" t="s">
        <v>136</v>
      </c>
      <c r="BC43" s="366" t="s">
        <v>137</v>
      </c>
      <c r="BD43" s="366" t="s">
        <v>138</v>
      </c>
      <c r="BE43" s="366" t="s">
        <v>139</v>
      </c>
    </row>
    <row r="44" spans="1:57" ht="15" customHeight="1">
      <c r="A44" s="1193">
        <f t="shared" ref="A44:AP59" si="37">A18</f>
        <v>1</v>
      </c>
      <c r="B44" s="1240" t="str">
        <f t="shared" si="37"/>
        <v>Member Months</v>
      </c>
      <c r="C44" s="1194">
        <f t="shared" si="37"/>
        <v>0</v>
      </c>
      <c r="D44" s="1194">
        <f t="shared" si="37"/>
        <v>0</v>
      </c>
      <c r="E44" s="1194">
        <f t="shared" si="37"/>
        <v>0</v>
      </c>
      <c r="F44" s="1194">
        <f t="shared" si="37"/>
        <v>0</v>
      </c>
      <c r="G44" s="1195">
        <f t="shared" si="37"/>
        <v>0</v>
      </c>
      <c r="H44" s="1194">
        <f t="shared" si="37"/>
        <v>0</v>
      </c>
      <c r="I44" s="1194">
        <f t="shared" si="37"/>
        <v>0</v>
      </c>
      <c r="J44" s="1194">
        <f t="shared" si="37"/>
        <v>0</v>
      </c>
      <c r="K44" s="1194">
        <f t="shared" si="37"/>
        <v>0</v>
      </c>
      <c r="L44" s="1195">
        <f t="shared" si="37"/>
        <v>0</v>
      </c>
      <c r="M44" s="1194">
        <f t="shared" si="37"/>
        <v>0</v>
      </c>
      <c r="N44" s="1194">
        <f t="shared" si="37"/>
        <v>0</v>
      </c>
      <c r="O44" s="1194">
        <f t="shared" si="37"/>
        <v>0</v>
      </c>
      <c r="P44" s="1194">
        <f t="shared" si="37"/>
        <v>0</v>
      </c>
      <c r="Q44" s="1195">
        <f t="shared" si="37"/>
        <v>0</v>
      </c>
      <c r="R44" s="1194">
        <f t="shared" si="37"/>
        <v>0</v>
      </c>
      <c r="S44" s="1194">
        <f t="shared" si="37"/>
        <v>0</v>
      </c>
      <c r="T44" s="1194">
        <f t="shared" si="37"/>
        <v>0</v>
      </c>
      <c r="U44" s="1194">
        <f t="shared" si="37"/>
        <v>0</v>
      </c>
      <c r="V44" s="1195">
        <f t="shared" si="37"/>
        <v>0</v>
      </c>
      <c r="W44" s="1194">
        <f t="shared" si="37"/>
        <v>0</v>
      </c>
      <c r="X44" s="1194">
        <f t="shared" si="37"/>
        <v>0</v>
      </c>
      <c r="Y44" s="1194">
        <f t="shared" si="37"/>
        <v>0</v>
      </c>
      <c r="Z44" s="1194">
        <f t="shared" si="37"/>
        <v>0</v>
      </c>
      <c r="AA44" s="1195">
        <f t="shared" si="37"/>
        <v>0</v>
      </c>
      <c r="AB44" s="1194">
        <f t="shared" si="37"/>
        <v>0</v>
      </c>
      <c r="AC44" s="1194">
        <f t="shared" si="37"/>
        <v>0</v>
      </c>
      <c r="AD44" s="1194">
        <f t="shared" si="37"/>
        <v>0</v>
      </c>
      <c r="AE44" s="1194">
        <f t="shared" si="37"/>
        <v>0</v>
      </c>
      <c r="AF44" s="1195">
        <f t="shared" si="37"/>
        <v>0</v>
      </c>
      <c r="AG44" s="1194">
        <f t="shared" si="37"/>
        <v>0</v>
      </c>
      <c r="AH44" s="1194">
        <f t="shared" si="37"/>
        <v>0</v>
      </c>
      <c r="AI44" s="1194">
        <f t="shared" si="37"/>
        <v>0</v>
      </c>
      <c r="AJ44" s="1194">
        <f t="shared" si="37"/>
        <v>0</v>
      </c>
      <c r="AK44" s="1195">
        <f t="shared" si="37"/>
        <v>0</v>
      </c>
      <c r="AL44" s="1194">
        <f t="shared" si="37"/>
        <v>0</v>
      </c>
      <c r="AM44" s="1194">
        <f t="shared" si="37"/>
        <v>0</v>
      </c>
      <c r="AN44" s="1194">
        <f t="shared" si="37"/>
        <v>0</v>
      </c>
      <c r="AO44" s="1194">
        <f t="shared" si="37"/>
        <v>0</v>
      </c>
      <c r="AP44" s="1195">
        <f t="shared" si="37"/>
        <v>0</v>
      </c>
      <c r="AQ44" s="1194">
        <f t="shared" ref="AQ44:BE44" si="38">AQ18</f>
        <v>0</v>
      </c>
      <c r="AR44" s="1194">
        <f t="shared" si="38"/>
        <v>0</v>
      </c>
      <c r="AS44" s="1194">
        <f t="shared" si="38"/>
        <v>0</v>
      </c>
      <c r="AT44" s="1194">
        <f t="shared" si="38"/>
        <v>0</v>
      </c>
      <c r="AU44" s="1195">
        <f t="shared" si="38"/>
        <v>0</v>
      </c>
      <c r="AV44" s="1194">
        <f t="shared" si="38"/>
        <v>0</v>
      </c>
      <c r="AW44" s="1194">
        <f t="shared" si="38"/>
        <v>0</v>
      </c>
      <c r="AX44" s="1194">
        <f t="shared" si="38"/>
        <v>0</v>
      </c>
      <c r="AY44" s="1194">
        <f t="shared" si="38"/>
        <v>0</v>
      </c>
      <c r="AZ44" s="1195">
        <f t="shared" si="38"/>
        <v>0</v>
      </c>
      <c r="BA44" s="1194">
        <f t="shared" si="38"/>
        <v>0</v>
      </c>
      <c r="BB44" s="1194">
        <f t="shared" si="38"/>
        <v>0</v>
      </c>
      <c r="BC44" s="1194">
        <f t="shared" si="38"/>
        <v>0</v>
      </c>
      <c r="BD44" s="1194">
        <f t="shared" si="38"/>
        <v>0</v>
      </c>
      <c r="BE44" s="1195">
        <f t="shared" si="38"/>
        <v>0</v>
      </c>
    </row>
    <row r="45" spans="1:57" ht="15" customHeight="1">
      <c r="A45" s="1211"/>
      <c r="B45" s="1241" t="str">
        <f t="shared" si="37"/>
        <v>Health Care Expense Category</v>
      </c>
      <c r="C45" s="1197"/>
      <c r="D45" s="1198"/>
      <c r="E45" s="1198"/>
      <c r="F45" s="1198"/>
      <c r="G45" s="1199"/>
      <c r="H45" s="1197"/>
      <c r="I45" s="1198"/>
      <c r="J45" s="1198"/>
      <c r="K45" s="1198"/>
      <c r="L45" s="1199"/>
      <c r="M45" s="1197"/>
      <c r="N45" s="1198"/>
      <c r="O45" s="1198"/>
      <c r="P45" s="1198"/>
      <c r="Q45" s="1199"/>
      <c r="R45" s="1197"/>
      <c r="S45" s="1198"/>
      <c r="T45" s="1198"/>
      <c r="U45" s="1198"/>
      <c r="V45" s="1199"/>
      <c r="W45" s="1198"/>
      <c r="X45" s="1198"/>
      <c r="Y45" s="1198"/>
      <c r="Z45" s="1198"/>
      <c r="AA45" s="1199"/>
      <c r="AB45" s="1197"/>
      <c r="AC45" s="1198"/>
      <c r="AD45" s="1198"/>
      <c r="AE45" s="1198"/>
      <c r="AF45" s="1199"/>
      <c r="AG45" s="1198"/>
      <c r="AH45" s="1198"/>
      <c r="AI45" s="1198"/>
      <c r="AJ45" s="1198"/>
      <c r="AK45" s="1199"/>
      <c r="AL45" s="1197"/>
      <c r="AM45" s="1198"/>
      <c r="AN45" s="1198"/>
      <c r="AO45" s="1198"/>
      <c r="AP45" s="1199"/>
      <c r="AQ45" s="1197"/>
      <c r="AR45" s="1198"/>
      <c r="AS45" s="1198"/>
      <c r="AT45" s="1198"/>
      <c r="AU45" s="1199"/>
      <c r="AV45" s="1197"/>
      <c r="AW45" s="1198"/>
      <c r="AX45" s="1198"/>
      <c r="AY45" s="1198"/>
      <c r="AZ45" s="1199"/>
      <c r="BA45" s="1197"/>
      <c r="BB45" s="1198"/>
      <c r="BC45" s="1198"/>
      <c r="BD45" s="1198"/>
      <c r="BE45" s="1199"/>
    </row>
    <row r="46" spans="1:57" ht="15" customHeight="1">
      <c r="A46" s="1193">
        <f t="shared" ref="A46:A59" si="39">A20</f>
        <v>2</v>
      </c>
      <c r="B46" s="1242" t="str">
        <f t="shared" ref="B46:B58" si="40">B20</f>
        <v>Enter Applicable Service</v>
      </c>
      <c r="C46" s="1212"/>
      <c r="D46" s="1212"/>
      <c r="E46" s="1212"/>
      <c r="F46" s="1212"/>
      <c r="G46" s="1195">
        <f>SUM(C46:F46)</f>
        <v>0</v>
      </c>
      <c r="H46" s="1212"/>
      <c r="I46" s="1212"/>
      <c r="J46" s="1212"/>
      <c r="K46" s="1212"/>
      <c r="L46" s="1195">
        <f>SUM(H46:K46)</f>
        <v>0</v>
      </c>
      <c r="M46" s="1212"/>
      <c r="N46" s="1212"/>
      <c r="O46" s="1212"/>
      <c r="P46" s="1212"/>
      <c r="Q46" s="1195">
        <f>SUM(M46:P46)</f>
        <v>0</v>
      </c>
      <c r="R46" s="1212"/>
      <c r="S46" s="1212"/>
      <c r="T46" s="1212"/>
      <c r="U46" s="1212"/>
      <c r="V46" s="1195">
        <f>SUM(R46:U46)</f>
        <v>0</v>
      </c>
      <c r="W46" s="1212"/>
      <c r="X46" s="1212"/>
      <c r="Y46" s="1212"/>
      <c r="Z46" s="1212"/>
      <c r="AA46" s="1195">
        <f>SUM(W46:Z46)</f>
        <v>0</v>
      </c>
      <c r="AB46" s="1212"/>
      <c r="AC46" s="1212"/>
      <c r="AD46" s="1212"/>
      <c r="AE46" s="1212"/>
      <c r="AF46" s="1195">
        <f>SUM(AB46:AE46)</f>
        <v>0</v>
      </c>
      <c r="AG46" s="1212"/>
      <c r="AH46" s="1212"/>
      <c r="AI46" s="1212"/>
      <c r="AJ46" s="1212"/>
      <c r="AK46" s="1195">
        <f>SUM(AG46:AJ46)</f>
        <v>0</v>
      </c>
      <c r="AL46" s="1194">
        <f t="shared" ref="AL46:AL58" si="41">C46+H46</f>
        <v>0</v>
      </c>
      <c r="AM46" s="1194">
        <f t="shared" ref="AM46:AM58" si="42">D46+I46</f>
        <v>0</v>
      </c>
      <c r="AN46" s="1194">
        <f t="shared" ref="AN46:AN58" si="43">E46+J46</f>
        <v>0</v>
      </c>
      <c r="AO46" s="1194">
        <f t="shared" ref="AO46:AO58" si="44">F46+K46</f>
        <v>0</v>
      </c>
      <c r="AP46" s="1195">
        <f>SUM(AL46:AO46)</f>
        <v>0</v>
      </c>
      <c r="AQ46" s="1194">
        <f t="shared" ref="AQ46:AQ58" si="45">M46+R46+W46</f>
        <v>0</v>
      </c>
      <c r="AR46" s="1194">
        <f t="shared" ref="AR46:AR58" si="46">N46+S46+X46</f>
        <v>0</v>
      </c>
      <c r="AS46" s="1194">
        <f t="shared" ref="AS46:AS58" si="47">O46+T46+Y46</f>
        <v>0</v>
      </c>
      <c r="AT46" s="1194">
        <f t="shared" ref="AT46:AT58" si="48">P46+U46+Z46</f>
        <v>0</v>
      </c>
      <c r="AU46" s="1195">
        <f>SUM(AQ46:AT46)</f>
        <v>0</v>
      </c>
      <c r="AV46" s="1194">
        <f t="shared" ref="AV46:AV58" si="49">AB46+AG46</f>
        <v>0</v>
      </c>
      <c r="AW46" s="1194">
        <f t="shared" ref="AW46:AW58" si="50">AC46+AH46</f>
        <v>0</v>
      </c>
      <c r="AX46" s="1194">
        <f t="shared" ref="AX46:AX58" si="51">AD46+AI46</f>
        <v>0</v>
      </c>
      <c r="AY46" s="1194">
        <f t="shared" ref="AY46:AY58" si="52">AE46+AJ46</f>
        <v>0</v>
      </c>
      <c r="AZ46" s="1195">
        <f>SUM(AV46:AY46)</f>
        <v>0</v>
      </c>
      <c r="BA46" s="1194">
        <f t="shared" ref="BA46:BA58" si="53">AL46+AQ46+AV46</f>
        <v>0</v>
      </c>
      <c r="BB46" s="1194">
        <f t="shared" ref="BB46:BB58" si="54">AM46+AR46+AW46</f>
        <v>0</v>
      </c>
      <c r="BC46" s="1194">
        <f t="shared" ref="BC46:BC58" si="55">AN46+AS46+AX46</f>
        <v>0</v>
      </c>
      <c r="BD46" s="1194">
        <f t="shared" ref="BD46:BD58" si="56">AO46+AT46+AY46</f>
        <v>0</v>
      </c>
      <c r="BE46" s="1195">
        <f>SUM(BA46:BD46)</f>
        <v>0</v>
      </c>
    </row>
    <row r="47" spans="1:57" ht="15" customHeight="1">
      <c r="A47" s="1193">
        <f t="shared" si="39"/>
        <v>3</v>
      </c>
      <c r="B47" s="1242" t="str">
        <f t="shared" si="40"/>
        <v>Enter Applicable Service</v>
      </c>
      <c r="C47" s="1212"/>
      <c r="D47" s="1212"/>
      <c r="E47" s="1212"/>
      <c r="F47" s="1212"/>
      <c r="G47" s="1195">
        <f t="shared" ref="G47:G58" si="57">SUM(C47:F47)</f>
        <v>0</v>
      </c>
      <c r="H47" s="1212"/>
      <c r="I47" s="1212"/>
      <c r="J47" s="1212"/>
      <c r="K47" s="1212"/>
      <c r="L47" s="1195">
        <f t="shared" ref="L47:L58" si="58">SUM(H47:K47)</f>
        <v>0</v>
      </c>
      <c r="M47" s="1212"/>
      <c r="N47" s="1212"/>
      <c r="O47" s="1212"/>
      <c r="P47" s="1212"/>
      <c r="Q47" s="1195">
        <f t="shared" ref="Q47:Q58" si="59">SUM(M47:P47)</f>
        <v>0</v>
      </c>
      <c r="R47" s="1212"/>
      <c r="S47" s="1212"/>
      <c r="T47" s="1212"/>
      <c r="U47" s="1212"/>
      <c r="V47" s="1195">
        <f t="shared" ref="V47:V58" si="60">SUM(R47:U47)</f>
        <v>0</v>
      </c>
      <c r="W47" s="1212"/>
      <c r="X47" s="1212"/>
      <c r="Y47" s="1212"/>
      <c r="Z47" s="1212"/>
      <c r="AA47" s="1195">
        <f t="shared" ref="AA47:AA58" si="61">SUM(W47:Z47)</f>
        <v>0</v>
      </c>
      <c r="AB47" s="1212"/>
      <c r="AC47" s="1212"/>
      <c r="AD47" s="1212"/>
      <c r="AE47" s="1212"/>
      <c r="AF47" s="1195">
        <f t="shared" ref="AF47:AF58" si="62">SUM(AB47:AE47)</f>
        <v>0</v>
      </c>
      <c r="AG47" s="1212"/>
      <c r="AH47" s="1212"/>
      <c r="AI47" s="1212"/>
      <c r="AJ47" s="1212"/>
      <c r="AK47" s="1195">
        <f t="shared" ref="AK47:AK58" si="63">SUM(AG47:AJ47)</f>
        <v>0</v>
      </c>
      <c r="AL47" s="1194">
        <f t="shared" si="41"/>
        <v>0</v>
      </c>
      <c r="AM47" s="1194">
        <f t="shared" si="42"/>
        <v>0</v>
      </c>
      <c r="AN47" s="1194">
        <f t="shared" si="43"/>
        <v>0</v>
      </c>
      <c r="AO47" s="1194">
        <f t="shared" si="44"/>
        <v>0</v>
      </c>
      <c r="AP47" s="1195">
        <f>SUM(AL47:AO47)</f>
        <v>0</v>
      </c>
      <c r="AQ47" s="1194">
        <f t="shared" si="45"/>
        <v>0</v>
      </c>
      <c r="AR47" s="1194">
        <f t="shared" si="46"/>
        <v>0</v>
      </c>
      <c r="AS47" s="1194">
        <f t="shared" si="47"/>
        <v>0</v>
      </c>
      <c r="AT47" s="1194">
        <f t="shared" si="48"/>
        <v>0</v>
      </c>
      <c r="AU47" s="1195">
        <f>SUM(AQ47:AT47)</f>
        <v>0</v>
      </c>
      <c r="AV47" s="1194">
        <f t="shared" si="49"/>
        <v>0</v>
      </c>
      <c r="AW47" s="1194">
        <f t="shared" si="50"/>
        <v>0</v>
      </c>
      <c r="AX47" s="1194">
        <f t="shared" si="51"/>
        <v>0</v>
      </c>
      <c r="AY47" s="1194">
        <f t="shared" si="52"/>
        <v>0</v>
      </c>
      <c r="AZ47" s="1195">
        <f>SUM(AV47:AY47)</f>
        <v>0</v>
      </c>
      <c r="BA47" s="1194">
        <f t="shared" si="53"/>
        <v>0</v>
      </c>
      <c r="BB47" s="1194">
        <f t="shared" si="54"/>
        <v>0</v>
      </c>
      <c r="BC47" s="1194">
        <f t="shared" si="55"/>
        <v>0</v>
      </c>
      <c r="BD47" s="1194">
        <f t="shared" si="56"/>
        <v>0</v>
      </c>
      <c r="BE47" s="1195">
        <f>SUM(BA47:BD47)</f>
        <v>0</v>
      </c>
    </row>
    <row r="48" spans="1:57" ht="15" customHeight="1">
      <c r="A48" s="1193">
        <f t="shared" si="39"/>
        <v>4</v>
      </c>
      <c r="B48" s="1242" t="str">
        <f t="shared" si="40"/>
        <v>Enter Applicable Service</v>
      </c>
      <c r="C48" s="1212"/>
      <c r="D48" s="1212"/>
      <c r="E48" s="1212"/>
      <c r="F48" s="1212"/>
      <c r="G48" s="1195">
        <f t="shared" si="57"/>
        <v>0</v>
      </c>
      <c r="H48" s="1212"/>
      <c r="I48" s="1212"/>
      <c r="J48" s="1212"/>
      <c r="K48" s="1212"/>
      <c r="L48" s="1195">
        <f t="shared" si="58"/>
        <v>0</v>
      </c>
      <c r="M48" s="1212"/>
      <c r="N48" s="1212"/>
      <c r="O48" s="1212"/>
      <c r="P48" s="1212"/>
      <c r="Q48" s="1195">
        <f t="shared" si="59"/>
        <v>0</v>
      </c>
      <c r="R48" s="1212"/>
      <c r="S48" s="1212"/>
      <c r="T48" s="1212"/>
      <c r="U48" s="1212"/>
      <c r="V48" s="1195">
        <f t="shared" si="60"/>
        <v>0</v>
      </c>
      <c r="W48" s="1212"/>
      <c r="X48" s="1212"/>
      <c r="Y48" s="1212"/>
      <c r="Z48" s="1212"/>
      <c r="AA48" s="1195">
        <f t="shared" si="61"/>
        <v>0</v>
      </c>
      <c r="AB48" s="1212"/>
      <c r="AC48" s="1212"/>
      <c r="AD48" s="1212"/>
      <c r="AE48" s="1212"/>
      <c r="AF48" s="1195">
        <f t="shared" si="62"/>
        <v>0</v>
      </c>
      <c r="AG48" s="1212"/>
      <c r="AH48" s="1212"/>
      <c r="AI48" s="1212"/>
      <c r="AJ48" s="1212"/>
      <c r="AK48" s="1195">
        <f t="shared" si="63"/>
        <v>0</v>
      </c>
      <c r="AL48" s="1194">
        <f t="shared" si="41"/>
        <v>0</v>
      </c>
      <c r="AM48" s="1194">
        <f t="shared" si="42"/>
        <v>0</v>
      </c>
      <c r="AN48" s="1194">
        <f t="shared" si="43"/>
        <v>0</v>
      </c>
      <c r="AO48" s="1194">
        <f t="shared" si="44"/>
        <v>0</v>
      </c>
      <c r="AP48" s="1195">
        <f>SUM(AL48:AO48)</f>
        <v>0</v>
      </c>
      <c r="AQ48" s="1194">
        <f t="shared" si="45"/>
        <v>0</v>
      </c>
      <c r="AR48" s="1194">
        <f t="shared" si="46"/>
        <v>0</v>
      </c>
      <c r="AS48" s="1194">
        <f t="shared" si="47"/>
        <v>0</v>
      </c>
      <c r="AT48" s="1194">
        <f t="shared" si="48"/>
        <v>0</v>
      </c>
      <c r="AU48" s="1195">
        <f>SUM(AQ48:AT48)</f>
        <v>0</v>
      </c>
      <c r="AV48" s="1194">
        <f t="shared" si="49"/>
        <v>0</v>
      </c>
      <c r="AW48" s="1194">
        <f t="shared" si="50"/>
        <v>0</v>
      </c>
      <c r="AX48" s="1194">
        <f t="shared" si="51"/>
        <v>0</v>
      </c>
      <c r="AY48" s="1194">
        <f t="shared" si="52"/>
        <v>0</v>
      </c>
      <c r="AZ48" s="1195">
        <f>SUM(AV48:AY48)</f>
        <v>0</v>
      </c>
      <c r="BA48" s="1194">
        <f t="shared" si="53"/>
        <v>0</v>
      </c>
      <c r="BB48" s="1194">
        <f t="shared" si="54"/>
        <v>0</v>
      </c>
      <c r="BC48" s="1194">
        <f t="shared" si="55"/>
        <v>0</v>
      </c>
      <c r="BD48" s="1194">
        <f t="shared" si="56"/>
        <v>0</v>
      </c>
      <c r="BE48" s="1195">
        <f>SUM(BA48:BD48)</f>
        <v>0</v>
      </c>
    </row>
    <row r="49" spans="1:57" ht="15" customHeight="1">
      <c r="A49" s="1193">
        <f t="shared" si="39"/>
        <v>5</v>
      </c>
      <c r="B49" s="1242" t="str">
        <f t="shared" si="40"/>
        <v>Enter Applicable Service</v>
      </c>
      <c r="C49" s="1212"/>
      <c r="D49" s="1212"/>
      <c r="E49" s="1212"/>
      <c r="F49" s="1212"/>
      <c r="G49" s="1195">
        <f t="shared" si="57"/>
        <v>0</v>
      </c>
      <c r="H49" s="1212"/>
      <c r="I49" s="1212"/>
      <c r="J49" s="1212"/>
      <c r="K49" s="1212"/>
      <c r="L49" s="1195">
        <f t="shared" si="58"/>
        <v>0</v>
      </c>
      <c r="M49" s="1212"/>
      <c r="N49" s="1212"/>
      <c r="O49" s="1212"/>
      <c r="P49" s="1212"/>
      <c r="Q49" s="1195">
        <f t="shared" si="59"/>
        <v>0</v>
      </c>
      <c r="R49" s="1212"/>
      <c r="S49" s="1212"/>
      <c r="T49" s="1212"/>
      <c r="U49" s="1212"/>
      <c r="V49" s="1195">
        <f t="shared" si="60"/>
        <v>0</v>
      </c>
      <c r="W49" s="1212"/>
      <c r="X49" s="1212"/>
      <c r="Y49" s="1212"/>
      <c r="Z49" s="1212"/>
      <c r="AA49" s="1195">
        <f t="shared" si="61"/>
        <v>0</v>
      </c>
      <c r="AB49" s="1212"/>
      <c r="AC49" s="1212"/>
      <c r="AD49" s="1212"/>
      <c r="AE49" s="1212"/>
      <c r="AF49" s="1195">
        <f t="shared" si="62"/>
        <v>0</v>
      </c>
      <c r="AG49" s="1212"/>
      <c r="AH49" s="1212"/>
      <c r="AI49" s="1212"/>
      <c r="AJ49" s="1212"/>
      <c r="AK49" s="1195">
        <f t="shared" si="63"/>
        <v>0</v>
      </c>
      <c r="AL49" s="1194">
        <f t="shared" si="41"/>
        <v>0</v>
      </c>
      <c r="AM49" s="1194">
        <f t="shared" si="42"/>
        <v>0</v>
      </c>
      <c r="AN49" s="1194">
        <f t="shared" si="43"/>
        <v>0</v>
      </c>
      <c r="AO49" s="1194">
        <f t="shared" si="44"/>
        <v>0</v>
      </c>
      <c r="AP49" s="1195">
        <f>SUM(AL49:AO49)</f>
        <v>0</v>
      </c>
      <c r="AQ49" s="1194">
        <f t="shared" si="45"/>
        <v>0</v>
      </c>
      <c r="AR49" s="1194">
        <f t="shared" si="46"/>
        <v>0</v>
      </c>
      <c r="AS49" s="1194">
        <f t="shared" si="47"/>
        <v>0</v>
      </c>
      <c r="AT49" s="1194">
        <f t="shared" si="48"/>
        <v>0</v>
      </c>
      <c r="AU49" s="1195">
        <f>SUM(AQ49:AT49)</f>
        <v>0</v>
      </c>
      <c r="AV49" s="1194">
        <f t="shared" si="49"/>
        <v>0</v>
      </c>
      <c r="AW49" s="1194">
        <f t="shared" si="50"/>
        <v>0</v>
      </c>
      <c r="AX49" s="1194">
        <f t="shared" si="51"/>
        <v>0</v>
      </c>
      <c r="AY49" s="1194">
        <f t="shared" si="52"/>
        <v>0</v>
      </c>
      <c r="AZ49" s="1195">
        <f>SUM(AV49:AY49)</f>
        <v>0</v>
      </c>
      <c r="BA49" s="1194">
        <f t="shared" si="53"/>
        <v>0</v>
      </c>
      <c r="BB49" s="1194">
        <f t="shared" si="54"/>
        <v>0</v>
      </c>
      <c r="BC49" s="1194">
        <f t="shared" si="55"/>
        <v>0</v>
      </c>
      <c r="BD49" s="1194">
        <f t="shared" si="56"/>
        <v>0</v>
      </c>
      <c r="BE49" s="1195">
        <f>SUM(BA49:BD49)</f>
        <v>0</v>
      </c>
    </row>
    <row r="50" spans="1:57" ht="15" customHeight="1">
      <c r="A50" s="1193">
        <f t="shared" si="39"/>
        <v>6</v>
      </c>
      <c r="B50" s="1242" t="str">
        <f t="shared" si="40"/>
        <v>Enter Applicable Service</v>
      </c>
      <c r="C50" s="1212"/>
      <c r="D50" s="1212"/>
      <c r="E50" s="1212"/>
      <c r="F50" s="1212"/>
      <c r="G50" s="1195">
        <f t="shared" si="57"/>
        <v>0</v>
      </c>
      <c r="H50" s="1212"/>
      <c r="I50" s="1212"/>
      <c r="J50" s="1212"/>
      <c r="K50" s="1212"/>
      <c r="L50" s="1195">
        <f t="shared" si="58"/>
        <v>0</v>
      </c>
      <c r="M50" s="1212"/>
      <c r="N50" s="1212"/>
      <c r="O50" s="1212"/>
      <c r="P50" s="1212"/>
      <c r="Q50" s="1195">
        <f t="shared" si="59"/>
        <v>0</v>
      </c>
      <c r="R50" s="1212"/>
      <c r="S50" s="1212"/>
      <c r="T50" s="1212"/>
      <c r="U50" s="1212"/>
      <c r="V50" s="1195">
        <f t="shared" si="60"/>
        <v>0</v>
      </c>
      <c r="W50" s="1212"/>
      <c r="X50" s="1212"/>
      <c r="Y50" s="1212"/>
      <c r="Z50" s="1212"/>
      <c r="AA50" s="1195">
        <f t="shared" si="61"/>
        <v>0</v>
      </c>
      <c r="AB50" s="1212"/>
      <c r="AC50" s="1212"/>
      <c r="AD50" s="1212"/>
      <c r="AE50" s="1212"/>
      <c r="AF50" s="1195">
        <f t="shared" si="62"/>
        <v>0</v>
      </c>
      <c r="AG50" s="1212"/>
      <c r="AH50" s="1212"/>
      <c r="AI50" s="1212"/>
      <c r="AJ50" s="1212"/>
      <c r="AK50" s="1195">
        <f t="shared" si="63"/>
        <v>0</v>
      </c>
      <c r="AL50" s="1194">
        <f t="shared" si="41"/>
        <v>0</v>
      </c>
      <c r="AM50" s="1194">
        <f t="shared" si="42"/>
        <v>0</v>
      </c>
      <c r="AN50" s="1194">
        <f t="shared" si="43"/>
        <v>0</v>
      </c>
      <c r="AO50" s="1194">
        <f t="shared" si="44"/>
        <v>0</v>
      </c>
      <c r="AP50" s="1195">
        <f t="shared" ref="AP50:AP52" si="64">SUM(AL50:AO50)</f>
        <v>0</v>
      </c>
      <c r="AQ50" s="1194">
        <f t="shared" si="45"/>
        <v>0</v>
      </c>
      <c r="AR50" s="1194">
        <f t="shared" si="46"/>
        <v>0</v>
      </c>
      <c r="AS50" s="1194">
        <f t="shared" si="47"/>
        <v>0</v>
      </c>
      <c r="AT50" s="1194">
        <f t="shared" si="48"/>
        <v>0</v>
      </c>
      <c r="AU50" s="1195">
        <f t="shared" ref="AU50:AU52" si="65">SUM(AQ50:AT50)</f>
        <v>0</v>
      </c>
      <c r="AV50" s="1194">
        <f t="shared" si="49"/>
        <v>0</v>
      </c>
      <c r="AW50" s="1194">
        <f t="shared" si="50"/>
        <v>0</v>
      </c>
      <c r="AX50" s="1194">
        <f t="shared" si="51"/>
        <v>0</v>
      </c>
      <c r="AY50" s="1194">
        <f t="shared" si="52"/>
        <v>0</v>
      </c>
      <c r="AZ50" s="1195">
        <f t="shared" ref="AZ50:AZ52" si="66">SUM(AV50:AY50)</f>
        <v>0</v>
      </c>
      <c r="BA50" s="1194">
        <f t="shared" si="53"/>
        <v>0</v>
      </c>
      <c r="BB50" s="1194">
        <f t="shared" si="54"/>
        <v>0</v>
      </c>
      <c r="BC50" s="1194">
        <f t="shared" si="55"/>
        <v>0</v>
      </c>
      <c r="BD50" s="1194">
        <f t="shared" si="56"/>
        <v>0</v>
      </c>
      <c r="BE50" s="1195">
        <f t="shared" ref="BE50:BE52" si="67">SUM(BA50:BD50)</f>
        <v>0</v>
      </c>
    </row>
    <row r="51" spans="1:57" ht="15" customHeight="1">
      <c r="A51" s="1193">
        <f t="shared" si="39"/>
        <v>7</v>
      </c>
      <c r="B51" s="1242" t="str">
        <f t="shared" si="40"/>
        <v>Enter Applicable Service</v>
      </c>
      <c r="C51" s="1212"/>
      <c r="D51" s="1212"/>
      <c r="E51" s="1212"/>
      <c r="F51" s="1212"/>
      <c r="G51" s="1195">
        <f t="shared" si="57"/>
        <v>0</v>
      </c>
      <c r="H51" s="1212"/>
      <c r="I51" s="1212"/>
      <c r="J51" s="1212"/>
      <c r="K51" s="1212"/>
      <c r="L51" s="1195">
        <f t="shared" si="58"/>
        <v>0</v>
      </c>
      <c r="M51" s="1212"/>
      <c r="N51" s="1212"/>
      <c r="O51" s="1212"/>
      <c r="P51" s="1212"/>
      <c r="Q51" s="1195">
        <f t="shared" si="59"/>
        <v>0</v>
      </c>
      <c r="R51" s="1212"/>
      <c r="S51" s="1212"/>
      <c r="T51" s="1212"/>
      <c r="U51" s="1212"/>
      <c r="V51" s="1195">
        <f t="shared" si="60"/>
        <v>0</v>
      </c>
      <c r="W51" s="1212"/>
      <c r="X51" s="1212"/>
      <c r="Y51" s="1212"/>
      <c r="Z51" s="1212"/>
      <c r="AA51" s="1195">
        <f t="shared" si="61"/>
        <v>0</v>
      </c>
      <c r="AB51" s="1212"/>
      <c r="AC51" s="1212"/>
      <c r="AD51" s="1212"/>
      <c r="AE51" s="1212"/>
      <c r="AF51" s="1195">
        <f t="shared" si="62"/>
        <v>0</v>
      </c>
      <c r="AG51" s="1212"/>
      <c r="AH51" s="1212"/>
      <c r="AI51" s="1212"/>
      <c r="AJ51" s="1212"/>
      <c r="AK51" s="1195">
        <f t="shared" si="63"/>
        <v>0</v>
      </c>
      <c r="AL51" s="1194">
        <f t="shared" si="41"/>
        <v>0</v>
      </c>
      <c r="AM51" s="1194">
        <f t="shared" si="42"/>
        <v>0</v>
      </c>
      <c r="AN51" s="1194">
        <f t="shared" si="43"/>
        <v>0</v>
      </c>
      <c r="AO51" s="1194">
        <f t="shared" si="44"/>
        <v>0</v>
      </c>
      <c r="AP51" s="1195">
        <f t="shared" si="64"/>
        <v>0</v>
      </c>
      <c r="AQ51" s="1194">
        <f t="shared" si="45"/>
        <v>0</v>
      </c>
      <c r="AR51" s="1194">
        <f t="shared" si="46"/>
        <v>0</v>
      </c>
      <c r="AS51" s="1194">
        <f t="shared" si="47"/>
        <v>0</v>
      </c>
      <c r="AT51" s="1194">
        <f t="shared" si="48"/>
        <v>0</v>
      </c>
      <c r="AU51" s="1195">
        <f t="shared" si="65"/>
        <v>0</v>
      </c>
      <c r="AV51" s="1194">
        <f t="shared" si="49"/>
        <v>0</v>
      </c>
      <c r="AW51" s="1194">
        <f t="shared" si="50"/>
        <v>0</v>
      </c>
      <c r="AX51" s="1194">
        <f t="shared" si="51"/>
        <v>0</v>
      </c>
      <c r="AY51" s="1194">
        <f t="shared" si="52"/>
        <v>0</v>
      </c>
      <c r="AZ51" s="1195">
        <f t="shared" si="66"/>
        <v>0</v>
      </c>
      <c r="BA51" s="1194">
        <f t="shared" si="53"/>
        <v>0</v>
      </c>
      <c r="BB51" s="1194">
        <f t="shared" si="54"/>
        <v>0</v>
      </c>
      <c r="BC51" s="1194">
        <f t="shared" si="55"/>
        <v>0</v>
      </c>
      <c r="BD51" s="1194">
        <f t="shared" si="56"/>
        <v>0</v>
      </c>
      <c r="BE51" s="1195">
        <f t="shared" si="67"/>
        <v>0</v>
      </c>
    </row>
    <row r="52" spans="1:57" ht="15" customHeight="1">
      <c r="A52" s="1193">
        <f t="shared" si="39"/>
        <v>8</v>
      </c>
      <c r="B52" s="1242" t="str">
        <f t="shared" si="40"/>
        <v>Enter Applicable Service</v>
      </c>
      <c r="C52" s="1212"/>
      <c r="D52" s="1212"/>
      <c r="E52" s="1212"/>
      <c r="F52" s="1212"/>
      <c r="G52" s="1195">
        <f t="shared" si="57"/>
        <v>0</v>
      </c>
      <c r="H52" s="1212"/>
      <c r="I52" s="1212"/>
      <c r="J52" s="1212"/>
      <c r="K52" s="1212"/>
      <c r="L52" s="1195">
        <f t="shared" si="58"/>
        <v>0</v>
      </c>
      <c r="M52" s="1212"/>
      <c r="N52" s="1212"/>
      <c r="O52" s="1212"/>
      <c r="P52" s="1212"/>
      <c r="Q52" s="1195">
        <f t="shared" si="59"/>
        <v>0</v>
      </c>
      <c r="R52" s="1212"/>
      <c r="S52" s="1212"/>
      <c r="T52" s="1212"/>
      <c r="U52" s="1212"/>
      <c r="V52" s="1195">
        <f t="shared" si="60"/>
        <v>0</v>
      </c>
      <c r="W52" s="1212"/>
      <c r="X52" s="1212"/>
      <c r="Y52" s="1212"/>
      <c r="Z52" s="1212"/>
      <c r="AA52" s="1195">
        <f t="shared" si="61"/>
        <v>0</v>
      </c>
      <c r="AB52" s="1212"/>
      <c r="AC52" s="1212"/>
      <c r="AD52" s="1212"/>
      <c r="AE52" s="1212"/>
      <c r="AF52" s="1195">
        <f t="shared" si="62"/>
        <v>0</v>
      </c>
      <c r="AG52" s="1212"/>
      <c r="AH52" s="1212"/>
      <c r="AI52" s="1212"/>
      <c r="AJ52" s="1212"/>
      <c r="AK52" s="1195">
        <f t="shared" si="63"/>
        <v>0</v>
      </c>
      <c r="AL52" s="1194">
        <f t="shared" si="41"/>
        <v>0</v>
      </c>
      <c r="AM52" s="1194">
        <f t="shared" si="42"/>
        <v>0</v>
      </c>
      <c r="AN52" s="1194">
        <f t="shared" si="43"/>
        <v>0</v>
      </c>
      <c r="AO52" s="1194">
        <f t="shared" si="44"/>
        <v>0</v>
      </c>
      <c r="AP52" s="1195">
        <f t="shared" si="64"/>
        <v>0</v>
      </c>
      <c r="AQ52" s="1194">
        <f t="shared" si="45"/>
        <v>0</v>
      </c>
      <c r="AR52" s="1194">
        <f t="shared" si="46"/>
        <v>0</v>
      </c>
      <c r="AS52" s="1194">
        <f t="shared" si="47"/>
        <v>0</v>
      </c>
      <c r="AT52" s="1194">
        <f t="shared" si="48"/>
        <v>0</v>
      </c>
      <c r="AU52" s="1195">
        <f t="shared" si="65"/>
        <v>0</v>
      </c>
      <c r="AV52" s="1194">
        <f t="shared" si="49"/>
        <v>0</v>
      </c>
      <c r="AW52" s="1194">
        <f t="shared" si="50"/>
        <v>0</v>
      </c>
      <c r="AX52" s="1194">
        <f t="shared" si="51"/>
        <v>0</v>
      </c>
      <c r="AY52" s="1194">
        <f t="shared" si="52"/>
        <v>0</v>
      </c>
      <c r="AZ52" s="1195">
        <f t="shared" si="66"/>
        <v>0</v>
      </c>
      <c r="BA52" s="1194">
        <f t="shared" si="53"/>
        <v>0</v>
      </c>
      <c r="BB52" s="1194">
        <f t="shared" si="54"/>
        <v>0</v>
      </c>
      <c r="BC52" s="1194">
        <f t="shared" si="55"/>
        <v>0</v>
      </c>
      <c r="BD52" s="1194">
        <f t="shared" si="56"/>
        <v>0</v>
      </c>
      <c r="BE52" s="1195">
        <f t="shared" si="67"/>
        <v>0</v>
      </c>
    </row>
    <row r="53" spans="1:57" ht="15" customHeight="1">
      <c r="A53" s="1193">
        <f t="shared" si="39"/>
        <v>9</v>
      </c>
      <c r="B53" s="1242" t="str">
        <f t="shared" si="40"/>
        <v>Enter Applicable Service</v>
      </c>
      <c r="C53" s="1212"/>
      <c r="D53" s="1212"/>
      <c r="E53" s="1212"/>
      <c r="F53" s="1212"/>
      <c r="G53" s="1195">
        <f t="shared" si="57"/>
        <v>0</v>
      </c>
      <c r="H53" s="1212"/>
      <c r="I53" s="1212"/>
      <c r="J53" s="1212"/>
      <c r="K53" s="1212"/>
      <c r="L53" s="1195">
        <f t="shared" si="58"/>
        <v>0</v>
      </c>
      <c r="M53" s="1212"/>
      <c r="N53" s="1212"/>
      <c r="O53" s="1212"/>
      <c r="P53" s="1212"/>
      <c r="Q53" s="1195">
        <f t="shared" si="59"/>
        <v>0</v>
      </c>
      <c r="R53" s="1212"/>
      <c r="S53" s="1212"/>
      <c r="T53" s="1212"/>
      <c r="U53" s="1212"/>
      <c r="V53" s="1195">
        <f t="shared" si="60"/>
        <v>0</v>
      </c>
      <c r="W53" s="1212"/>
      <c r="X53" s="1212"/>
      <c r="Y53" s="1212"/>
      <c r="Z53" s="1212"/>
      <c r="AA53" s="1195">
        <f t="shared" si="61"/>
        <v>0</v>
      </c>
      <c r="AB53" s="1212"/>
      <c r="AC53" s="1212"/>
      <c r="AD53" s="1212"/>
      <c r="AE53" s="1212"/>
      <c r="AF53" s="1195">
        <f t="shared" si="62"/>
        <v>0</v>
      </c>
      <c r="AG53" s="1212"/>
      <c r="AH53" s="1212"/>
      <c r="AI53" s="1212"/>
      <c r="AJ53" s="1212"/>
      <c r="AK53" s="1195">
        <f t="shared" si="63"/>
        <v>0</v>
      </c>
      <c r="AL53" s="1194">
        <f t="shared" si="41"/>
        <v>0</v>
      </c>
      <c r="AM53" s="1194">
        <f t="shared" si="42"/>
        <v>0</v>
      </c>
      <c r="AN53" s="1194">
        <f t="shared" si="43"/>
        <v>0</v>
      </c>
      <c r="AO53" s="1194">
        <f t="shared" si="44"/>
        <v>0</v>
      </c>
      <c r="AP53" s="1195">
        <f>SUM(AL53:AO53)</f>
        <v>0</v>
      </c>
      <c r="AQ53" s="1194">
        <f t="shared" si="45"/>
        <v>0</v>
      </c>
      <c r="AR53" s="1194">
        <f t="shared" si="46"/>
        <v>0</v>
      </c>
      <c r="AS53" s="1194">
        <f t="shared" si="47"/>
        <v>0</v>
      </c>
      <c r="AT53" s="1194">
        <f t="shared" si="48"/>
        <v>0</v>
      </c>
      <c r="AU53" s="1195">
        <f>SUM(AQ53:AT53)</f>
        <v>0</v>
      </c>
      <c r="AV53" s="1194">
        <f t="shared" si="49"/>
        <v>0</v>
      </c>
      <c r="AW53" s="1194">
        <f t="shared" si="50"/>
        <v>0</v>
      </c>
      <c r="AX53" s="1194">
        <f t="shared" si="51"/>
        <v>0</v>
      </c>
      <c r="AY53" s="1194">
        <f t="shared" si="52"/>
        <v>0</v>
      </c>
      <c r="AZ53" s="1195">
        <f>SUM(AV53:AY53)</f>
        <v>0</v>
      </c>
      <c r="BA53" s="1194">
        <f t="shared" si="53"/>
        <v>0</v>
      </c>
      <c r="BB53" s="1194">
        <f t="shared" si="54"/>
        <v>0</v>
      </c>
      <c r="BC53" s="1194">
        <f t="shared" si="55"/>
        <v>0</v>
      </c>
      <c r="BD53" s="1194">
        <f t="shared" si="56"/>
        <v>0</v>
      </c>
      <c r="BE53" s="1195">
        <f>SUM(BA53:BD53)</f>
        <v>0</v>
      </c>
    </row>
    <row r="54" spans="1:57" ht="15" customHeight="1">
      <c r="A54" s="1193">
        <f t="shared" si="39"/>
        <v>10</v>
      </c>
      <c r="B54" s="1242" t="str">
        <f t="shared" si="40"/>
        <v>Enter Applicable Service</v>
      </c>
      <c r="C54" s="1212"/>
      <c r="D54" s="1212"/>
      <c r="E54" s="1212"/>
      <c r="F54" s="1212"/>
      <c r="G54" s="1195">
        <f t="shared" si="57"/>
        <v>0</v>
      </c>
      <c r="H54" s="1212"/>
      <c r="I54" s="1212"/>
      <c r="J54" s="1212"/>
      <c r="K54" s="1212"/>
      <c r="L54" s="1195">
        <f t="shared" si="58"/>
        <v>0</v>
      </c>
      <c r="M54" s="1212"/>
      <c r="N54" s="1212"/>
      <c r="O54" s="1212"/>
      <c r="P54" s="1212"/>
      <c r="Q54" s="1195">
        <f t="shared" si="59"/>
        <v>0</v>
      </c>
      <c r="R54" s="1212"/>
      <c r="S54" s="1212"/>
      <c r="T54" s="1212"/>
      <c r="U54" s="1212"/>
      <c r="V54" s="1195">
        <f t="shared" si="60"/>
        <v>0</v>
      </c>
      <c r="W54" s="1212"/>
      <c r="X54" s="1212"/>
      <c r="Y54" s="1212"/>
      <c r="Z54" s="1212"/>
      <c r="AA54" s="1195">
        <f t="shared" si="61"/>
        <v>0</v>
      </c>
      <c r="AB54" s="1212"/>
      <c r="AC54" s="1212"/>
      <c r="AD54" s="1212"/>
      <c r="AE54" s="1212"/>
      <c r="AF54" s="1195">
        <f t="shared" si="62"/>
        <v>0</v>
      </c>
      <c r="AG54" s="1212"/>
      <c r="AH54" s="1212"/>
      <c r="AI54" s="1212"/>
      <c r="AJ54" s="1212"/>
      <c r="AK54" s="1195">
        <f t="shared" si="63"/>
        <v>0</v>
      </c>
      <c r="AL54" s="1213">
        <f t="shared" si="41"/>
        <v>0</v>
      </c>
      <c r="AM54" s="1213">
        <f t="shared" si="42"/>
        <v>0</v>
      </c>
      <c r="AN54" s="1213">
        <f t="shared" si="43"/>
        <v>0</v>
      </c>
      <c r="AO54" s="1213">
        <f t="shared" si="44"/>
        <v>0</v>
      </c>
      <c r="AP54" s="1195">
        <f>SUM(AL54:AO54)</f>
        <v>0</v>
      </c>
      <c r="AQ54" s="1213">
        <f t="shared" si="45"/>
        <v>0</v>
      </c>
      <c r="AR54" s="1213">
        <f t="shared" si="46"/>
        <v>0</v>
      </c>
      <c r="AS54" s="1213">
        <f t="shared" si="47"/>
        <v>0</v>
      </c>
      <c r="AT54" s="1213">
        <f t="shared" si="48"/>
        <v>0</v>
      </c>
      <c r="AU54" s="1195">
        <f>SUM(AQ54:AT54)</f>
        <v>0</v>
      </c>
      <c r="AV54" s="1213">
        <f t="shared" si="49"/>
        <v>0</v>
      </c>
      <c r="AW54" s="1213">
        <f t="shared" si="50"/>
        <v>0</v>
      </c>
      <c r="AX54" s="1213">
        <f t="shared" si="51"/>
        <v>0</v>
      </c>
      <c r="AY54" s="1213">
        <f t="shared" si="52"/>
        <v>0</v>
      </c>
      <c r="AZ54" s="1195">
        <f>SUM(AV54:AY54)</f>
        <v>0</v>
      </c>
      <c r="BA54" s="1213">
        <f t="shared" si="53"/>
        <v>0</v>
      </c>
      <c r="BB54" s="1213">
        <f t="shared" si="54"/>
        <v>0</v>
      </c>
      <c r="BC54" s="1213">
        <f t="shared" si="55"/>
        <v>0</v>
      </c>
      <c r="BD54" s="1213">
        <f t="shared" si="56"/>
        <v>0</v>
      </c>
      <c r="BE54" s="1195">
        <f>SUM(BA54:BD54)</f>
        <v>0</v>
      </c>
    </row>
    <row r="55" spans="1:57" ht="15" customHeight="1">
      <c r="A55" s="1193">
        <f t="shared" si="39"/>
        <v>11</v>
      </c>
      <c r="B55" s="1243" t="str">
        <f t="shared" si="40"/>
        <v>Enter Applicable Service</v>
      </c>
      <c r="C55" s="1212"/>
      <c r="D55" s="1212"/>
      <c r="E55" s="1212"/>
      <c r="F55" s="1212"/>
      <c r="G55" s="1195">
        <f t="shared" si="57"/>
        <v>0</v>
      </c>
      <c r="H55" s="1212"/>
      <c r="I55" s="1212"/>
      <c r="J55" s="1212"/>
      <c r="K55" s="1212"/>
      <c r="L55" s="1195">
        <f t="shared" si="58"/>
        <v>0</v>
      </c>
      <c r="M55" s="1212"/>
      <c r="N55" s="1212"/>
      <c r="O55" s="1212"/>
      <c r="P55" s="1212"/>
      <c r="Q55" s="1195">
        <f t="shared" si="59"/>
        <v>0</v>
      </c>
      <c r="R55" s="1212"/>
      <c r="S55" s="1212"/>
      <c r="T55" s="1212"/>
      <c r="U55" s="1212"/>
      <c r="V55" s="1195">
        <f t="shared" si="60"/>
        <v>0</v>
      </c>
      <c r="W55" s="1212"/>
      <c r="X55" s="1212"/>
      <c r="Y55" s="1212"/>
      <c r="Z55" s="1212"/>
      <c r="AA55" s="1195">
        <f t="shared" si="61"/>
        <v>0</v>
      </c>
      <c r="AB55" s="1212"/>
      <c r="AC55" s="1212"/>
      <c r="AD55" s="1212"/>
      <c r="AE55" s="1212"/>
      <c r="AF55" s="1195">
        <f t="shared" si="62"/>
        <v>0</v>
      </c>
      <c r="AG55" s="1212"/>
      <c r="AH55" s="1212"/>
      <c r="AI55" s="1212"/>
      <c r="AJ55" s="1212"/>
      <c r="AK55" s="1195">
        <f t="shared" si="63"/>
        <v>0</v>
      </c>
      <c r="AL55" s="1213">
        <f t="shared" si="41"/>
        <v>0</v>
      </c>
      <c r="AM55" s="1213">
        <f t="shared" si="42"/>
        <v>0</v>
      </c>
      <c r="AN55" s="1213">
        <f t="shared" si="43"/>
        <v>0</v>
      </c>
      <c r="AO55" s="1213">
        <f t="shared" si="44"/>
        <v>0</v>
      </c>
      <c r="AP55" s="1195">
        <f t="shared" ref="AP55:AP58" si="68">SUM(AL55:AO55)</f>
        <v>0</v>
      </c>
      <c r="AQ55" s="1213">
        <f t="shared" si="45"/>
        <v>0</v>
      </c>
      <c r="AR55" s="1213">
        <f t="shared" si="46"/>
        <v>0</v>
      </c>
      <c r="AS55" s="1213">
        <f t="shared" si="47"/>
        <v>0</v>
      </c>
      <c r="AT55" s="1213">
        <f t="shared" si="48"/>
        <v>0</v>
      </c>
      <c r="AU55" s="1195">
        <f t="shared" ref="AU55:AU58" si="69">SUM(AQ55:AT55)</f>
        <v>0</v>
      </c>
      <c r="AV55" s="1213">
        <f t="shared" si="49"/>
        <v>0</v>
      </c>
      <c r="AW55" s="1213">
        <f t="shared" si="50"/>
        <v>0</v>
      </c>
      <c r="AX55" s="1213">
        <f t="shared" si="51"/>
        <v>0</v>
      </c>
      <c r="AY55" s="1213">
        <f t="shared" si="52"/>
        <v>0</v>
      </c>
      <c r="AZ55" s="1195">
        <f t="shared" ref="AZ55:AZ58" si="70">SUM(AV55:AY55)</f>
        <v>0</v>
      </c>
      <c r="BA55" s="1213">
        <f t="shared" si="53"/>
        <v>0</v>
      </c>
      <c r="BB55" s="1213">
        <f t="shared" si="54"/>
        <v>0</v>
      </c>
      <c r="BC55" s="1213">
        <f t="shared" si="55"/>
        <v>0</v>
      </c>
      <c r="BD55" s="1213">
        <f t="shared" si="56"/>
        <v>0</v>
      </c>
      <c r="BE55" s="1195">
        <f t="shared" ref="BE55:BE58" si="71">SUM(BA55:BD55)</f>
        <v>0</v>
      </c>
    </row>
    <row r="56" spans="1:57" ht="15" customHeight="1">
      <c r="A56" s="1193">
        <f t="shared" si="39"/>
        <v>12</v>
      </c>
      <c r="B56" s="1243" t="str">
        <f t="shared" si="40"/>
        <v>Enter Applicable Service</v>
      </c>
      <c r="C56" s="1212"/>
      <c r="D56" s="1212"/>
      <c r="E56" s="1212"/>
      <c r="F56" s="1212"/>
      <c r="G56" s="1195">
        <f t="shared" si="57"/>
        <v>0</v>
      </c>
      <c r="H56" s="1212"/>
      <c r="I56" s="1212"/>
      <c r="J56" s="1212"/>
      <c r="K56" s="1212"/>
      <c r="L56" s="1195">
        <f t="shared" si="58"/>
        <v>0</v>
      </c>
      <c r="M56" s="1212"/>
      <c r="N56" s="1212"/>
      <c r="O56" s="1212"/>
      <c r="P56" s="1212"/>
      <c r="Q56" s="1195">
        <f t="shared" si="59"/>
        <v>0</v>
      </c>
      <c r="R56" s="1212"/>
      <c r="S56" s="1212"/>
      <c r="T56" s="1212"/>
      <c r="U56" s="1212"/>
      <c r="V56" s="1195">
        <f t="shared" si="60"/>
        <v>0</v>
      </c>
      <c r="W56" s="1212"/>
      <c r="X56" s="1212"/>
      <c r="Y56" s="1212"/>
      <c r="Z56" s="1212"/>
      <c r="AA56" s="1195">
        <f t="shared" si="61"/>
        <v>0</v>
      </c>
      <c r="AB56" s="1212"/>
      <c r="AC56" s="1212"/>
      <c r="AD56" s="1212"/>
      <c r="AE56" s="1212"/>
      <c r="AF56" s="1195">
        <f t="shared" si="62"/>
        <v>0</v>
      </c>
      <c r="AG56" s="1212"/>
      <c r="AH56" s="1212"/>
      <c r="AI56" s="1212"/>
      <c r="AJ56" s="1212"/>
      <c r="AK56" s="1195">
        <f t="shared" si="63"/>
        <v>0</v>
      </c>
      <c r="AL56" s="1213">
        <f t="shared" si="41"/>
        <v>0</v>
      </c>
      <c r="AM56" s="1213">
        <f t="shared" si="42"/>
        <v>0</v>
      </c>
      <c r="AN56" s="1213">
        <f t="shared" si="43"/>
        <v>0</v>
      </c>
      <c r="AO56" s="1213">
        <f t="shared" si="44"/>
        <v>0</v>
      </c>
      <c r="AP56" s="1195">
        <f t="shared" si="68"/>
        <v>0</v>
      </c>
      <c r="AQ56" s="1213">
        <f t="shared" si="45"/>
        <v>0</v>
      </c>
      <c r="AR56" s="1213">
        <f t="shared" si="46"/>
        <v>0</v>
      </c>
      <c r="AS56" s="1213">
        <f t="shared" si="47"/>
        <v>0</v>
      </c>
      <c r="AT56" s="1213">
        <f t="shared" si="48"/>
        <v>0</v>
      </c>
      <c r="AU56" s="1195">
        <f t="shared" si="69"/>
        <v>0</v>
      </c>
      <c r="AV56" s="1213">
        <f t="shared" si="49"/>
        <v>0</v>
      </c>
      <c r="AW56" s="1213">
        <f t="shared" si="50"/>
        <v>0</v>
      </c>
      <c r="AX56" s="1213">
        <f t="shared" si="51"/>
        <v>0</v>
      </c>
      <c r="AY56" s="1213">
        <f t="shared" si="52"/>
        <v>0</v>
      </c>
      <c r="AZ56" s="1195">
        <f t="shared" si="70"/>
        <v>0</v>
      </c>
      <c r="BA56" s="1213">
        <f t="shared" si="53"/>
        <v>0</v>
      </c>
      <c r="BB56" s="1213">
        <f t="shared" si="54"/>
        <v>0</v>
      </c>
      <c r="BC56" s="1213">
        <f t="shared" si="55"/>
        <v>0</v>
      </c>
      <c r="BD56" s="1213">
        <f t="shared" si="56"/>
        <v>0</v>
      </c>
      <c r="BE56" s="1195">
        <f t="shared" si="71"/>
        <v>0</v>
      </c>
    </row>
    <row r="57" spans="1:57" ht="15" customHeight="1">
      <c r="A57" s="1193">
        <f t="shared" si="39"/>
        <v>13</v>
      </c>
      <c r="B57" s="1243" t="str">
        <f t="shared" si="40"/>
        <v>Enter Applicable Service</v>
      </c>
      <c r="C57" s="1212"/>
      <c r="D57" s="1212"/>
      <c r="E57" s="1212"/>
      <c r="F57" s="1212"/>
      <c r="G57" s="1195">
        <f t="shared" si="57"/>
        <v>0</v>
      </c>
      <c r="H57" s="1212"/>
      <c r="I57" s="1212"/>
      <c r="J57" s="1212"/>
      <c r="K57" s="1212"/>
      <c r="L57" s="1195">
        <f t="shared" si="58"/>
        <v>0</v>
      </c>
      <c r="M57" s="1212"/>
      <c r="N57" s="1212"/>
      <c r="O57" s="1212"/>
      <c r="P57" s="1212"/>
      <c r="Q57" s="1195">
        <f t="shared" si="59"/>
        <v>0</v>
      </c>
      <c r="R57" s="1212"/>
      <c r="S57" s="1212"/>
      <c r="T57" s="1212"/>
      <c r="U57" s="1212"/>
      <c r="V57" s="1195">
        <f t="shared" si="60"/>
        <v>0</v>
      </c>
      <c r="W57" s="1212"/>
      <c r="X57" s="1212"/>
      <c r="Y57" s="1212"/>
      <c r="Z57" s="1212"/>
      <c r="AA57" s="1195">
        <f t="shared" si="61"/>
        <v>0</v>
      </c>
      <c r="AB57" s="1212"/>
      <c r="AC57" s="1212"/>
      <c r="AD57" s="1212"/>
      <c r="AE57" s="1212"/>
      <c r="AF57" s="1195">
        <f t="shared" si="62"/>
        <v>0</v>
      </c>
      <c r="AG57" s="1212"/>
      <c r="AH57" s="1212"/>
      <c r="AI57" s="1212"/>
      <c r="AJ57" s="1212"/>
      <c r="AK57" s="1195">
        <f t="shared" si="63"/>
        <v>0</v>
      </c>
      <c r="AL57" s="1213">
        <f t="shared" si="41"/>
        <v>0</v>
      </c>
      <c r="AM57" s="1213">
        <f t="shared" si="42"/>
        <v>0</v>
      </c>
      <c r="AN57" s="1213">
        <f t="shared" si="43"/>
        <v>0</v>
      </c>
      <c r="AO57" s="1213">
        <f t="shared" si="44"/>
        <v>0</v>
      </c>
      <c r="AP57" s="1195">
        <f t="shared" si="68"/>
        <v>0</v>
      </c>
      <c r="AQ57" s="1213">
        <f t="shared" si="45"/>
        <v>0</v>
      </c>
      <c r="AR57" s="1213">
        <f t="shared" si="46"/>
        <v>0</v>
      </c>
      <c r="AS57" s="1213">
        <f t="shared" si="47"/>
        <v>0</v>
      </c>
      <c r="AT57" s="1213">
        <f t="shared" si="48"/>
        <v>0</v>
      </c>
      <c r="AU57" s="1195">
        <f t="shared" si="69"/>
        <v>0</v>
      </c>
      <c r="AV57" s="1213">
        <f t="shared" si="49"/>
        <v>0</v>
      </c>
      <c r="AW57" s="1213">
        <f t="shared" si="50"/>
        <v>0</v>
      </c>
      <c r="AX57" s="1213">
        <f t="shared" si="51"/>
        <v>0</v>
      </c>
      <c r="AY57" s="1213">
        <f t="shared" si="52"/>
        <v>0</v>
      </c>
      <c r="AZ57" s="1195">
        <f t="shared" si="70"/>
        <v>0</v>
      </c>
      <c r="BA57" s="1213">
        <f t="shared" si="53"/>
        <v>0</v>
      </c>
      <c r="BB57" s="1213">
        <f t="shared" si="54"/>
        <v>0</v>
      </c>
      <c r="BC57" s="1213">
        <f t="shared" si="55"/>
        <v>0</v>
      </c>
      <c r="BD57" s="1213">
        <f t="shared" si="56"/>
        <v>0</v>
      </c>
      <c r="BE57" s="1195">
        <f t="shared" si="71"/>
        <v>0</v>
      </c>
    </row>
    <row r="58" spans="1:57" ht="15" customHeight="1">
      <c r="A58" s="1193">
        <f t="shared" si="39"/>
        <v>14</v>
      </c>
      <c r="B58" s="1243" t="str">
        <f t="shared" si="40"/>
        <v>Enter Applicable Service</v>
      </c>
      <c r="C58" s="1212"/>
      <c r="D58" s="1212"/>
      <c r="E58" s="1212"/>
      <c r="F58" s="1212"/>
      <c r="G58" s="1195">
        <f t="shared" si="57"/>
        <v>0</v>
      </c>
      <c r="H58" s="1212"/>
      <c r="I58" s="1212"/>
      <c r="J58" s="1212"/>
      <c r="K58" s="1212"/>
      <c r="L58" s="1195">
        <f t="shared" si="58"/>
        <v>0</v>
      </c>
      <c r="M58" s="1212"/>
      <c r="N58" s="1212"/>
      <c r="O58" s="1212"/>
      <c r="P58" s="1212"/>
      <c r="Q58" s="1195">
        <f t="shared" si="59"/>
        <v>0</v>
      </c>
      <c r="R58" s="1212"/>
      <c r="S58" s="1212"/>
      <c r="T58" s="1212"/>
      <c r="U58" s="1212"/>
      <c r="V58" s="1195">
        <f t="shared" si="60"/>
        <v>0</v>
      </c>
      <c r="W58" s="1212"/>
      <c r="X58" s="1212"/>
      <c r="Y58" s="1212"/>
      <c r="Z58" s="1212"/>
      <c r="AA58" s="1195">
        <f t="shared" si="61"/>
        <v>0</v>
      </c>
      <c r="AB58" s="1212"/>
      <c r="AC58" s="1212"/>
      <c r="AD58" s="1212"/>
      <c r="AE58" s="1212"/>
      <c r="AF58" s="1195">
        <f t="shared" si="62"/>
        <v>0</v>
      </c>
      <c r="AG58" s="1212"/>
      <c r="AH58" s="1212"/>
      <c r="AI58" s="1212"/>
      <c r="AJ58" s="1212"/>
      <c r="AK58" s="1195">
        <f t="shared" si="63"/>
        <v>0</v>
      </c>
      <c r="AL58" s="1213">
        <f t="shared" si="41"/>
        <v>0</v>
      </c>
      <c r="AM58" s="1213">
        <f t="shared" si="42"/>
        <v>0</v>
      </c>
      <c r="AN58" s="1213">
        <f t="shared" si="43"/>
        <v>0</v>
      </c>
      <c r="AO58" s="1213">
        <f t="shared" si="44"/>
        <v>0</v>
      </c>
      <c r="AP58" s="1195">
        <f t="shared" si="68"/>
        <v>0</v>
      </c>
      <c r="AQ58" s="1213">
        <f t="shared" si="45"/>
        <v>0</v>
      </c>
      <c r="AR58" s="1213">
        <f t="shared" si="46"/>
        <v>0</v>
      </c>
      <c r="AS58" s="1213">
        <f t="shared" si="47"/>
        <v>0</v>
      </c>
      <c r="AT58" s="1213">
        <f t="shared" si="48"/>
        <v>0</v>
      </c>
      <c r="AU58" s="1195">
        <f t="shared" si="69"/>
        <v>0</v>
      </c>
      <c r="AV58" s="1213">
        <f t="shared" si="49"/>
        <v>0</v>
      </c>
      <c r="AW58" s="1213">
        <f t="shared" si="50"/>
        <v>0</v>
      </c>
      <c r="AX58" s="1213">
        <f t="shared" si="51"/>
        <v>0</v>
      </c>
      <c r="AY58" s="1213">
        <f t="shared" si="52"/>
        <v>0</v>
      </c>
      <c r="AZ58" s="1195">
        <f t="shared" si="70"/>
        <v>0</v>
      </c>
      <c r="BA58" s="1213">
        <f t="shared" si="53"/>
        <v>0</v>
      </c>
      <c r="BB58" s="1213">
        <f t="shared" si="54"/>
        <v>0</v>
      </c>
      <c r="BC58" s="1213">
        <f t="shared" si="55"/>
        <v>0</v>
      </c>
      <c r="BD58" s="1213">
        <f t="shared" si="56"/>
        <v>0</v>
      </c>
      <c r="BE58" s="1195">
        <f t="shared" si="71"/>
        <v>0</v>
      </c>
    </row>
    <row r="59" spans="1:57" ht="15" customHeight="1">
      <c r="A59" s="1193">
        <f t="shared" si="39"/>
        <v>15</v>
      </c>
      <c r="B59" s="1244" t="str">
        <f t="shared" si="37"/>
        <v>Total (2 through 14)</v>
      </c>
      <c r="C59" s="1195">
        <f>SUM(C46:C58)</f>
        <v>0</v>
      </c>
      <c r="D59" s="1195">
        <f t="shared" ref="D59:G59" si="72">SUM(D46:D58)</f>
        <v>0</v>
      </c>
      <c r="E59" s="1195">
        <f t="shared" si="72"/>
        <v>0</v>
      </c>
      <c r="F59" s="1195">
        <f t="shared" si="72"/>
        <v>0</v>
      </c>
      <c r="G59" s="1195">
        <f t="shared" si="72"/>
        <v>0</v>
      </c>
      <c r="H59" s="1195">
        <f>SUM(H46:H58)</f>
        <v>0</v>
      </c>
      <c r="I59" s="1195">
        <f t="shared" ref="I59:L59" si="73">SUM(I46:I58)</f>
        <v>0</v>
      </c>
      <c r="J59" s="1195">
        <f t="shared" si="73"/>
        <v>0</v>
      </c>
      <c r="K59" s="1195">
        <f t="shared" si="73"/>
        <v>0</v>
      </c>
      <c r="L59" s="1195">
        <f t="shared" si="73"/>
        <v>0</v>
      </c>
      <c r="M59" s="1195">
        <f>SUM(M46:M58)</f>
        <v>0</v>
      </c>
      <c r="N59" s="1195">
        <f t="shared" ref="N59:Q59" si="74">SUM(N46:N58)</f>
        <v>0</v>
      </c>
      <c r="O59" s="1195">
        <f t="shared" si="74"/>
        <v>0</v>
      </c>
      <c r="P59" s="1195">
        <f t="shared" si="74"/>
        <v>0</v>
      </c>
      <c r="Q59" s="1195">
        <f t="shared" si="74"/>
        <v>0</v>
      </c>
      <c r="R59" s="1195">
        <f>SUM(R46:R58)</f>
        <v>0</v>
      </c>
      <c r="S59" s="1195">
        <f t="shared" ref="S59:V59" si="75">SUM(S46:S58)</f>
        <v>0</v>
      </c>
      <c r="T59" s="1195">
        <f t="shared" si="75"/>
        <v>0</v>
      </c>
      <c r="U59" s="1195">
        <f t="shared" si="75"/>
        <v>0</v>
      </c>
      <c r="V59" s="1195">
        <f t="shared" si="75"/>
        <v>0</v>
      </c>
      <c r="W59" s="1214">
        <f>SUM(W46:W58)</f>
        <v>0</v>
      </c>
      <c r="X59" s="1195">
        <f t="shared" ref="X59:AA59" si="76">SUM(X46:X58)</f>
        <v>0</v>
      </c>
      <c r="Y59" s="1195">
        <f t="shared" si="76"/>
        <v>0</v>
      </c>
      <c r="Z59" s="1195">
        <f t="shared" si="76"/>
        <v>0</v>
      </c>
      <c r="AA59" s="1195">
        <f t="shared" si="76"/>
        <v>0</v>
      </c>
      <c r="AB59" s="1195">
        <f>SUM(AB46:AB58)</f>
        <v>0</v>
      </c>
      <c r="AC59" s="1195">
        <f t="shared" ref="AC59:AE59" si="77">SUM(AC46:AC58)</f>
        <v>0</v>
      </c>
      <c r="AD59" s="1195">
        <f t="shared" si="77"/>
        <v>0</v>
      </c>
      <c r="AE59" s="1195">
        <f t="shared" si="77"/>
        <v>0</v>
      </c>
      <c r="AF59" s="1195">
        <f>SUM(AF46:AF58)</f>
        <v>0</v>
      </c>
      <c r="AG59" s="1214">
        <f>SUM(AG46:AG58)</f>
        <v>0</v>
      </c>
      <c r="AH59" s="1195">
        <f t="shared" ref="AH59:AK59" si="78">SUM(AH46:AH58)</f>
        <v>0</v>
      </c>
      <c r="AI59" s="1195">
        <f t="shared" si="78"/>
        <v>0</v>
      </c>
      <c r="AJ59" s="1195">
        <f t="shared" si="78"/>
        <v>0</v>
      </c>
      <c r="AK59" s="1195">
        <f t="shared" si="78"/>
        <v>0</v>
      </c>
      <c r="AL59" s="1195">
        <f t="shared" ref="AL59:BE59" si="79">SUM(AL46:AL58)</f>
        <v>0</v>
      </c>
      <c r="AM59" s="1195">
        <f t="shared" si="79"/>
        <v>0</v>
      </c>
      <c r="AN59" s="1195">
        <f t="shared" si="79"/>
        <v>0</v>
      </c>
      <c r="AO59" s="1195">
        <f t="shared" si="79"/>
        <v>0</v>
      </c>
      <c r="AP59" s="1195">
        <f t="shared" si="79"/>
        <v>0</v>
      </c>
      <c r="AQ59" s="1195">
        <f t="shared" si="79"/>
        <v>0</v>
      </c>
      <c r="AR59" s="1195">
        <f t="shared" si="79"/>
        <v>0</v>
      </c>
      <c r="AS59" s="1195">
        <f t="shared" si="79"/>
        <v>0</v>
      </c>
      <c r="AT59" s="1195">
        <f t="shared" si="79"/>
        <v>0</v>
      </c>
      <c r="AU59" s="1195">
        <f t="shared" si="79"/>
        <v>0</v>
      </c>
      <c r="AV59" s="1195">
        <f t="shared" si="79"/>
        <v>0</v>
      </c>
      <c r="AW59" s="1195">
        <f t="shared" si="79"/>
        <v>0</v>
      </c>
      <c r="AX59" s="1195">
        <f t="shared" si="79"/>
        <v>0</v>
      </c>
      <c r="AY59" s="1195">
        <f t="shared" si="79"/>
        <v>0</v>
      </c>
      <c r="AZ59" s="1195">
        <f t="shared" si="79"/>
        <v>0</v>
      </c>
      <c r="BA59" s="1195">
        <f t="shared" si="79"/>
        <v>0</v>
      </c>
      <c r="BB59" s="1195">
        <f t="shared" si="79"/>
        <v>0</v>
      </c>
      <c r="BC59" s="1195">
        <f t="shared" si="79"/>
        <v>0</v>
      </c>
      <c r="BD59" s="1195">
        <f t="shared" si="79"/>
        <v>0</v>
      </c>
      <c r="BE59" s="1195">
        <f t="shared" si="79"/>
        <v>0</v>
      </c>
    </row>
    <row r="60" spans="1:57" ht="6.75" customHeight="1">
      <c r="B60" s="1245"/>
      <c r="C60" s="1183"/>
      <c r="D60" s="1183"/>
      <c r="E60" s="1183"/>
      <c r="F60" s="1183"/>
      <c r="G60" s="1183"/>
      <c r="H60" s="1207"/>
      <c r="I60" s="1207"/>
      <c r="J60" s="1207"/>
      <c r="K60" s="1207"/>
      <c r="L60" s="1207"/>
      <c r="M60" s="1207"/>
      <c r="N60" s="1207"/>
      <c r="O60" s="1207"/>
      <c r="P60" s="1207"/>
      <c r="Q60" s="1207"/>
      <c r="R60" s="1207"/>
      <c r="S60" s="1207"/>
      <c r="T60" s="1207"/>
      <c r="U60" s="1207"/>
      <c r="V60" s="1207"/>
      <c r="W60" s="1208"/>
      <c r="X60" s="1208"/>
      <c r="Y60" s="1208"/>
      <c r="Z60" s="1208"/>
      <c r="AA60" s="1208"/>
      <c r="AB60" s="1208"/>
      <c r="AC60" s="1208"/>
      <c r="AD60" s="1208"/>
      <c r="AE60" s="1208"/>
      <c r="AF60" s="1208"/>
      <c r="AG60" s="1208"/>
      <c r="AH60" s="1208"/>
      <c r="AI60" s="1208"/>
      <c r="AJ60" s="1208"/>
      <c r="AK60" s="1208"/>
      <c r="AL60" s="1208"/>
      <c r="AM60" s="1183"/>
      <c r="AQ60" s="1208"/>
      <c r="AR60" s="1183"/>
      <c r="AV60" s="1208"/>
      <c r="AW60" s="1183"/>
      <c r="BA60" s="1208"/>
      <c r="BB60" s="1183"/>
    </row>
    <row r="61" spans="1:57" ht="15" customHeight="1">
      <c r="A61" s="1206"/>
      <c r="B61" s="1235"/>
      <c r="C61" s="1183"/>
    </row>
    <row r="62" spans="1:57" ht="15" customHeight="1">
      <c r="A62" s="1206" t="s">
        <v>506</v>
      </c>
      <c r="B62" s="1235"/>
      <c r="C62" s="1183"/>
    </row>
    <row r="63" spans="1:57" ht="18" customHeight="1">
      <c r="A63" s="1215"/>
      <c r="B63" s="1245"/>
      <c r="C63" s="1183"/>
    </row>
    <row r="64" spans="1:57" ht="18">
      <c r="A64" s="1182" t="s">
        <v>508</v>
      </c>
      <c r="B64" s="1236"/>
      <c r="C64" s="1183"/>
    </row>
    <row r="65" spans="1:57" ht="15" customHeight="1">
      <c r="A65" s="1210"/>
      <c r="B65" s="1235"/>
    </row>
    <row r="66" spans="1:57" ht="15" customHeight="1">
      <c r="A66" s="1185"/>
      <c r="B66" s="1237"/>
      <c r="C66" s="742" t="s">
        <v>111</v>
      </c>
      <c r="D66" s="743"/>
      <c r="E66" s="743"/>
      <c r="F66" s="743"/>
      <c r="G66" s="744"/>
      <c r="H66" s="742" t="s">
        <v>112</v>
      </c>
      <c r="I66" s="743"/>
      <c r="J66" s="743"/>
      <c r="K66" s="743"/>
      <c r="L66" s="744"/>
      <c r="M66" s="742" t="s">
        <v>113</v>
      </c>
      <c r="N66" s="743"/>
      <c r="O66" s="743"/>
      <c r="P66" s="743"/>
      <c r="Q66" s="744"/>
      <c r="R66" s="742" t="s">
        <v>114</v>
      </c>
      <c r="S66" s="743"/>
      <c r="T66" s="743"/>
      <c r="U66" s="743"/>
      <c r="V66" s="744"/>
      <c r="W66" s="742" t="s">
        <v>115</v>
      </c>
      <c r="X66" s="743"/>
      <c r="Y66" s="743"/>
      <c r="Z66" s="743"/>
      <c r="AA66" s="743"/>
      <c r="AB66" s="742" t="s">
        <v>116</v>
      </c>
      <c r="AC66" s="743"/>
      <c r="AD66" s="743"/>
      <c r="AE66" s="743"/>
      <c r="AF66" s="744"/>
      <c r="AG66" s="397" t="s">
        <v>117</v>
      </c>
      <c r="AH66" s="398"/>
      <c r="AI66" s="398"/>
      <c r="AJ66" s="398"/>
      <c r="AK66" s="399"/>
      <c r="AL66" s="400"/>
      <c r="AM66" s="401"/>
      <c r="AN66" s="401"/>
      <c r="AO66" s="401"/>
      <c r="AP66" s="396"/>
      <c r="AQ66" s="400"/>
      <c r="AR66" s="401"/>
      <c r="AS66" s="401"/>
      <c r="AT66" s="401"/>
      <c r="AU66" s="396"/>
      <c r="AV66" s="400"/>
      <c r="AW66" s="401"/>
      <c r="AX66" s="401"/>
      <c r="AY66" s="401"/>
      <c r="AZ66" s="396"/>
      <c r="BA66" s="400"/>
      <c r="BB66" s="401"/>
      <c r="BC66" s="401"/>
      <c r="BD66" s="401"/>
      <c r="BE66" s="396"/>
    </row>
    <row r="67" spans="1:57" ht="15" customHeight="1">
      <c r="A67" s="1188"/>
      <c r="B67" s="1238"/>
      <c r="C67" s="745" t="s">
        <v>118</v>
      </c>
      <c r="D67" s="746"/>
      <c r="E67" s="746"/>
      <c r="F67" s="746"/>
      <c r="G67" s="747"/>
      <c r="H67" s="745" t="s">
        <v>118</v>
      </c>
      <c r="I67" s="746"/>
      <c r="J67" s="746"/>
      <c r="K67" s="746"/>
      <c r="L67" s="747"/>
      <c r="M67" s="745" t="s">
        <v>118</v>
      </c>
      <c r="N67" s="746"/>
      <c r="O67" s="746"/>
      <c r="P67" s="746"/>
      <c r="Q67" s="747"/>
      <c r="R67" s="745" t="s">
        <v>118</v>
      </c>
      <c r="S67" s="746"/>
      <c r="T67" s="746"/>
      <c r="U67" s="746"/>
      <c r="V67" s="747"/>
      <c r="W67" s="745" t="s">
        <v>118</v>
      </c>
      <c r="X67" s="746"/>
      <c r="Y67" s="746"/>
      <c r="Z67" s="746"/>
      <c r="AA67" s="746"/>
      <c r="AB67" s="745" t="s">
        <v>118</v>
      </c>
      <c r="AC67" s="746"/>
      <c r="AD67" s="746"/>
      <c r="AE67" s="746"/>
      <c r="AF67" s="747"/>
      <c r="AG67" s="404" t="s">
        <v>118</v>
      </c>
      <c r="AH67" s="405"/>
      <c r="AI67" s="405"/>
      <c r="AJ67" s="405"/>
      <c r="AK67" s="406"/>
      <c r="AL67" s="404" t="s">
        <v>119</v>
      </c>
      <c r="AM67" s="405"/>
      <c r="AN67" s="405"/>
      <c r="AO67" s="405"/>
      <c r="AP67" s="406"/>
      <c r="AQ67" s="404" t="s">
        <v>120</v>
      </c>
      <c r="AR67" s="405"/>
      <c r="AS67" s="405"/>
      <c r="AT67" s="405"/>
      <c r="AU67" s="406"/>
      <c r="AV67" s="404" t="s">
        <v>121</v>
      </c>
      <c r="AW67" s="405"/>
      <c r="AX67" s="405"/>
      <c r="AY67" s="405"/>
      <c r="AZ67" s="406"/>
      <c r="BA67" s="407"/>
      <c r="BB67" s="403"/>
      <c r="BC67" s="403"/>
      <c r="BD67" s="403"/>
      <c r="BE67" s="408"/>
    </row>
    <row r="68" spans="1:57" ht="15" customHeight="1">
      <c r="A68" s="1188" t="s">
        <v>122</v>
      </c>
      <c r="B68" s="1238"/>
      <c r="C68" s="748" t="s">
        <v>123</v>
      </c>
      <c r="D68" s="749"/>
      <c r="E68" s="749"/>
      <c r="F68" s="749"/>
      <c r="G68" s="750"/>
      <c r="H68" s="748" t="s">
        <v>124</v>
      </c>
      <c r="I68" s="749"/>
      <c r="J68" s="749"/>
      <c r="K68" s="749"/>
      <c r="L68" s="750"/>
      <c r="M68" s="748" t="s">
        <v>125</v>
      </c>
      <c r="N68" s="749"/>
      <c r="O68" s="749"/>
      <c r="P68" s="749"/>
      <c r="Q68" s="750"/>
      <c r="R68" s="748" t="s">
        <v>126</v>
      </c>
      <c r="S68" s="749"/>
      <c r="T68" s="749"/>
      <c r="U68" s="749"/>
      <c r="V68" s="750"/>
      <c r="W68" s="748" t="s">
        <v>127</v>
      </c>
      <c r="X68" s="749"/>
      <c r="Y68" s="749"/>
      <c r="Z68" s="749"/>
      <c r="AA68" s="749"/>
      <c r="AB68" s="748" t="s">
        <v>128</v>
      </c>
      <c r="AC68" s="749"/>
      <c r="AD68" s="749"/>
      <c r="AE68" s="749"/>
      <c r="AF68" s="750"/>
      <c r="AG68" s="1086" t="s">
        <v>129</v>
      </c>
      <c r="AH68" s="411"/>
      <c r="AI68" s="411"/>
      <c r="AJ68" s="411"/>
      <c r="AK68" s="412"/>
      <c r="AL68" s="410" t="s">
        <v>130</v>
      </c>
      <c r="AM68" s="411"/>
      <c r="AN68" s="411"/>
      <c r="AO68" s="411"/>
      <c r="AP68" s="412"/>
      <c r="AQ68" s="410" t="s">
        <v>131</v>
      </c>
      <c r="AR68" s="411"/>
      <c r="AS68" s="411"/>
      <c r="AT68" s="411"/>
      <c r="AU68" s="412"/>
      <c r="AV68" s="410" t="s">
        <v>132</v>
      </c>
      <c r="AW68" s="411"/>
      <c r="AX68" s="411"/>
      <c r="AY68" s="411"/>
      <c r="AZ68" s="412"/>
      <c r="BA68" s="410" t="s">
        <v>133</v>
      </c>
      <c r="BB68" s="411"/>
      <c r="BC68" s="411"/>
      <c r="BD68" s="411"/>
      <c r="BE68" s="412"/>
    </row>
    <row r="69" spans="1:57" ht="15" customHeight="1">
      <c r="A69" s="751" t="s">
        <v>134</v>
      </c>
      <c r="B69" s="1239"/>
      <c r="C69" s="751" t="s">
        <v>135</v>
      </c>
      <c r="D69" s="751" t="s">
        <v>136</v>
      </c>
      <c r="E69" s="751" t="s">
        <v>137</v>
      </c>
      <c r="F69" s="751" t="s">
        <v>138</v>
      </c>
      <c r="G69" s="751" t="s">
        <v>139</v>
      </c>
      <c r="H69" s="751" t="s">
        <v>135</v>
      </c>
      <c r="I69" s="751" t="s">
        <v>136</v>
      </c>
      <c r="J69" s="751" t="s">
        <v>137</v>
      </c>
      <c r="K69" s="751" t="s">
        <v>138</v>
      </c>
      <c r="L69" s="751" t="s">
        <v>139</v>
      </c>
      <c r="M69" s="751" t="s">
        <v>135</v>
      </c>
      <c r="N69" s="751" t="s">
        <v>136</v>
      </c>
      <c r="O69" s="751" t="s">
        <v>137</v>
      </c>
      <c r="P69" s="751" t="s">
        <v>138</v>
      </c>
      <c r="Q69" s="751" t="s">
        <v>139</v>
      </c>
      <c r="R69" s="751" t="s">
        <v>135</v>
      </c>
      <c r="S69" s="751" t="s">
        <v>136</v>
      </c>
      <c r="T69" s="751" t="s">
        <v>137</v>
      </c>
      <c r="U69" s="751" t="s">
        <v>138</v>
      </c>
      <c r="V69" s="751" t="s">
        <v>139</v>
      </c>
      <c r="W69" s="751" t="s">
        <v>135</v>
      </c>
      <c r="X69" s="751" t="s">
        <v>136</v>
      </c>
      <c r="Y69" s="751" t="s">
        <v>137</v>
      </c>
      <c r="Z69" s="751" t="s">
        <v>138</v>
      </c>
      <c r="AA69" s="1191" t="s">
        <v>139</v>
      </c>
      <c r="AB69" s="751" t="s">
        <v>135</v>
      </c>
      <c r="AC69" s="751" t="s">
        <v>136</v>
      </c>
      <c r="AD69" s="751" t="s">
        <v>137</v>
      </c>
      <c r="AE69" s="751" t="s">
        <v>138</v>
      </c>
      <c r="AF69" s="751" t="s">
        <v>139</v>
      </c>
      <c r="AG69" s="366" t="s">
        <v>135</v>
      </c>
      <c r="AH69" s="366" t="s">
        <v>136</v>
      </c>
      <c r="AI69" s="366" t="s">
        <v>137</v>
      </c>
      <c r="AJ69" s="366" t="s">
        <v>138</v>
      </c>
      <c r="AK69" s="366" t="s">
        <v>139</v>
      </c>
      <c r="AL69" s="366" t="s">
        <v>135</v>
      </c>
      <c r="AM69" s="366" t="s">
        <v>136</v>
      </c>
      <c r="AN69" s="366" t="s">
        <v>137</v>
      </c>
      <c r="AO69" s="366" t="s">
        <v>138</v>
      </c>
      <c r="AP69" s="366" t="s">
        <v>139</v>
      </c>
      <c r="AQ69" s="366" t="s">
        <v>135</v>
      </c>
      <c r="AR69" s="366" t="s">
        <v>136</v>
      </c>
      <c r="AS69" s="366" t="s">
        <v>137</v>
      </c>
      <c r="AT69" s="366" t="s">
        <v>138</v>
      </c>
      <c r="AU69" s="366" t="s">
        <v>139</v>
      </c>
      <c r="AV69" s="366" t="s">
        <v>135</v>
      </c>
      <c r="AW69" s="366" t="s">
        <v>136</v>
      </c>
      <c r="AX69" s="366" t="s">
        <v>137</v>
      </c>
      <c r="AY69" s="366" t="s">
        <v>138</v>
      </c>
      <c r="AZ69" s="366" t="s">
        <v>139</v>
      </c>
      <c r="BA69" s="366" t="s">
        <v>135</v>
      </c>
      <c r="BB69" s="366" t="s">
        <v>136</v>
      </c>
      <c r="BC69" s="366" t="s">
        <v>137</v>
      </c>
      <c r="BD69" s="366" t="s">
        <v>138</v>
      </c>
      <c r="BE69" s="366" t="s">
        <v>139</v>
      </c>
    </row>
    <row r="70" spans="1:57" ht="15" customHeight="1">
      <c r="A70" s="1193">
        <f>A18</f>
        <v>1</v>
      </c>
      <c r="B70" s="1240" t="str">
        <f>B18</f>
        <v>Member Months</v>
      </c>
      <c r="C70" s="1194">
        <f>C18</f>
        <v>0</v>
      </c>
      <c r="D70" s="1194">
        <f t="shared" ref="D70:AP70" si="80">D18</f>
        <v>0</v>
      </c>
      <c r="E70" s="1194">
        <f t="shared" si="80"/>
        <v>0</v>
      </c>
      <c r="F70" s="1194">
        <f t="shared" si="80"/>
        <v>0</v>
      </c>
      <c r="G70" s="1195">
        <f t="shared" si="80"/>
        <v>0</v>
      </c>
      <c r="H70" s="1194">
        <f t="shared" si="80"/>
        <v>0</v>
      </c>
      <c r="I70" s="1194">
        <f t="shared" si="80"/>
        <v>0</v>
      </c>
      <c r="J70" s="1194">
        <f t="shared" si="80"/>
        <v>0</v>
      </c>
      <c r="K70" s="1194">
        <f t="shared" si="80"/>
        <v>0</v>
      </c>
      <c r="L70" s="1195">
        <f t="shared" si="80"/>
        <v>0</v>
      </c>
      <c r="M70" s="1194">
        <f t="shared" si="80"/>
        <v>0</v>
      </c>
      <c r="N70" s="1194">
        <f t="shared" si="80"/>
        <v>0</v>
      </c>
      <c r="O70" s="1194">
        <f t="shared" si="80"/>
        <v>0</v>
      </c>
      <c r="P70" s="1194">
        <f t="shared" si="80"/>
        <v>0</v>
      </c>
      <c r="Q70" s="1195">
        <f t="shared" si="80"/>
        <v>0</v>
      </c>
      <c r="R70" s="1194">
        <f t="shared" si="80"/>
        <v>0</v>
      </c>
      <c r="S70" s="1194">
        <f t="shared" si="80"/>
        <v>0</v>
      </c>
      <c r="T70" s="1194">
        <f t="shared" si="80"/>
        <v>0</v>
      </c>
      <c r="U70" s="1194">
        <f t="shared" si="80"/>
        <v>0</v>
      </c>
      <c r="V70" s="1195">
        <f t="shared" si="80"/>
        <v>0</v>
      </c>
      <c r="W70" s="1194">
        <f t="shared" si="80"/>
        <v>0</v>
      </c>
      <c r="X70" s="1194">
        <f t="shared" si="80"/>
        <v>0</v>
      </c>
      <c r="Y70" s="1194">
        <f t="shared" si="80"/>
        <v>0</v>
      </c>
      <c r="Z70" s="1194">
        <f t="shared" si="80"/>
        <v>0</v>
      </c>
      <c r="AA70" s="1195">
        <f t="shared" si="80"/>
        <v>0</v>
      </c>
      <c r="AB70" s="1194">
        <f t="shared" si="80"/>
        <v>0</v>
      </c>
      <c r="AC70" s="1194">
        <f t="shared" si="80"/>
        <v>0</v>
      </c>
      <c r="AD70" s="1194">
        <f t="shared" si="80"/>
        <v>0</v>
      </c>
      <c r="AE70" s="1194">
        <f t="shared" si="80"/>
        <v>0</v>
      </c>
      <c r="AF70" s="1195">
        <f t="shared" si="80"/>
        <v>0</v>
      </c>
      <c r="AG70" s="1194">
        <f t="shared" si="80"/>
        <v>0</v>
      </c>
      <c r="AH70" s="1194">
        <f t="shared" si="80"/>
        <v>0</v>
      </c>
      <c r="AI70" s="1194">
        <f t="shared" si="80"/>
        <v>0</v>
      </c>
      <c r="AJ70" s="1194">
        <f t="shared" si="80"/>
        <v>0</v>
      </c>
      <c r="AK70" s="1195">
        <f t="shared" si="80"/>
        <v>0</v>
      </c>
      <c r="AL70" s="1194">
        <f t="shared" si="80"/>
        <v>0</v>
      </c>
      <c r="AM70" s="1194">
        <f t="shared" si="80"/>
        <v>0</v>
      </c>
      <c r="AN70" s="1194">
        <f t="shared" si="80"/>
        <v>0</v>
      </c>
      <c r="AO70" s="1194">
        <f t="shared" si="80"/>
        <v>0</v>
      </c>
      <c r="AP70" s="1195">
        <f t="shared" si="80"/>
        <v>0</v>
      </c>
      <c r="AQ70" s="1194">
        <f t="shared" ref="AQ70:BE70" si="81">AQ18</f>
        <v>0</v>
      </c>
      <c r="AR70" s="1194">
        <f t="shared" si="81"/>
        <v>0</v>
      </c>
      <c r="AS70" s="1194">
        <f t="shared" si="81"/>
        <v>0</v>
      </c>
      <c r="AT70" s="1194">
        <f t="shared" si="81"/>
        <v>0</v>
      </c>
      <c r="AU70" s="1195">
        <f t="shared" si="81"/>
        <v>0</v>
      </c>
      <c r="AV70" s="1194">
        <f t="shared" si="81"/>
        <v>0</v>
      </c>
      <c r="AW70" s="1194">
        <f t="shared" si="81"/>
        <v>0</v>
      </c>
      <c r="AX70" s="1194">
        <f t="shared" si="81"/>
        <v>0</v>
      </c>
      <c r="AY70" s="1194">
        <f t="shared" si="81"/>
        <v>0</v>
      </c>
      <c r="AZ70" s="1195">
        <f t="shared" si="81"/>
        <v>0</v>
      </c>
      <c r="BA70" s="1194">
        <f t="shared" si="81"/>
        <v>0</v>
      </c>
      <c r="BB70" s="1194">
        <f t="shared" si="81"/>
        <v>0</v>
      </c>
      <c r="BC70" s="1194">
        <f t="shared" si="81"/>
        <v>0</v>
      </c>
      <c r="BD70" s="1194">
        <f t="shared" si="81"/>
        <v>0</v>
      </c>
      <c r="BE70" s="1195">
        <f t="shared" si="81"/>
        <v>0</v>
      </c>
    </row>
    <row r="71" spans="1:57" ht="15" customHeight="1">
      <c r="A71" s="1211"/>
      <c r="B71" s="1241" t="str">
        <f t="shared" ref="B71:B85" si="82">B19</f>
        <v>Health Care Expense Category</v>
      </c>
      <c r="C71" s="1197"/>
      <c r="D71" s="1198"/>
      <c r="E71" s="1198"/>
      <c r="F71" s="1198"/>
      <c r="G71" s="1199"/>
      <c r="H71" s="1197"/>
      <c r="I71" s="1198"/>
      <c r="J71" s="1198"/>
      <c r="K71" s="1198"/>
      <c r="L71" s="1199"/>
      <c r="M71" s="1197"/>
      <c r="N71" s="1198"/>
      <c r="O71" s="1198"/>
      <c r="P71" s="1198"/>
      <c r="Q71" s="1199"/>
      <c r="R71" s="1197"/>
      <c r="S71" s="1198"/>
      <c r="T71" s="1198"/>
      <c r="U71" s="1198"/>
      <c r="V71" s="1199"/>
      <c r="W71" s="1197"/>
      <c r="X71" s="1198"/>
      <c r="Y71" s="1198"/>
      <c r="Z71" s="1198"/>
      <c r="AA71" s="1199"/>
      <c r="AB71" s="1197"/>
      <c r="AC71" s="1198"/>
      <c r="AD71" s="1198"/>
      <c r="AE71" s="1198"/>
      <c r="AF71" s="1199"/>
      <c r="AG71" s="1197"/>
      <c r="AH71" s="1198"/>
      <c r="AI71" s="1198"/>
      <c r="AJ71" s="1198"/>
      <c r="AK71" s="1199"/>
      <c r="AL71" s="1197"/>
      <c r="AM71" s="1198"/>
      <c r="AN71" s="1198"/>
      <c r="AO71" s="1198"/>
      <c r="AP71" s="1199"/>
      <c r="AQ71" s="1197"/>
      <c r="AR71" s="1198"/>
      <c r="AS71" s="1198"/>
      <c r="AT71" s="1198"/>
      <c r="AU71" s="1199"/>
      <c r="AV71" s="1197"/>
      <c r="AW71" s="1198"/>
      <c r="AX71" s="1198"/>
      <c r="AY71" s="1198"/>
      <c r="AZ71" s="1199"/>
      <c r="BA71" s="1197"/>
      <c r="BB71" s="1198"/>
      <c r="BC71" s="1198"/>
      <c r="BD71" s="1198"/>
      <c r="BE71" s="1199"/>
    </row>
    <row r="72" spans="1:57" ht="15" customHeight="1">
      <c r="A72" s="1193">
        <f t="shared" ref="A72:A85" si="83">A20</f>
        <v>2</v>
      </c>
      <c r="B72" s="1242" t="str">
        <f t="shared" si="82"/>
        <v>Enter Applicable Service</v>
      </c>
      <c r="C72" s="1216">
        <f t="shared" ref="C72:AP78" si="84">IF(C20=0,0,C20/C46)</f>
        <v>0</v>
      </c>
      <c r="D72" s="1216">
        <f t="shared" si="84"/>
        <v>0</v>
      </c>
      <c r="E72" s="1216">
        <f t="shared" si="84"/>
        <v>0</v>
      </c>
      <c r="F72" s="1216">
        <f t="shared" si="84"/>
        <v>0</v>
      </c>
      <c r="G72" s="1169">
        <f t="shared" si="84"/>
        <v>0</v>
      </c>
      <c r="H72" s="1216">
        <f t="shared" si="84"/>
        <v>0</v>
      </c>
      <c r="I72" s="1216">
        <f t="shared" si="84"/>
        <v>0</v>
      </c>
      <c r="J72" s="1216">
        <f t="shared" si="84"/>
        <v>0</v>
      </c>
      <c r="K72" s="1216">
        <f t="shared" si="84"/>
        <v>0</v>
      </c>
      <c r="L72" s="1169">
        <f t="shared" si="84"/>
        <v>0</v>
      </c>
      <c r="M72" s="1216">
        <f t="shared" si="84"/>
        <v>0</v>
      </c>
      <c r="N72" s="1216">
        <f t="shared" si="84"/>
        <v>0</v>
      </c>
      <c r="O72" s="1216">
        <f t="shared" si="84"/>
        <v>0</v>
      </c>
      <c r="P72" s="1216">
        <f t="shared" si="84"/>
        <v>0</v>
      </c>
      <c r="Q72" s="1169">
        <f t="shared" si="84"/>
        <v>0</v>
      </c>
      <c r="R72" s="1216">
        <f t="shared" si="84"/>
        <v>0</v>
      </c>
      <c r="S72" s="1216">
        <f t="shared" si="84"/>
        <v>0</v>
      </c>
      <c r="T72" s="1216">
        <f t="shared" si="84"/>
        <v>0</v>
      </c>
      <c r="U72" s="1216">
        <f t="shared" si="84"/>
        <v>0</v>
      </c>
      <c r="V72" s="1169">
        <f t="shared" si="84"/>
        <v>0</v>
      </c>
      <c r="W72" s="1216">
        <f t="shared" si="84"/>
        <v>0</v>
      </c>
      <c r="X72" s="1216">
        <f t="shared" si="84"/>
        <v>0</v>
      </c>
      <c r="Y72" s="1216">
        <f t="shared" si="84"/>
        <v>0</v>
      </c>
      <c r="Z72" s="1216">
        <f t="shared" si="84"/>
        <v>0</v>
      </c>
      <c r="AA72" s="1169">
        <f t="shared" si="84"/>
        <v>0</v>
      </c>
      <c r="AB72" s="1216">
        <f t="shared" si="84"/>
        <v>0</v>
      </c>
      <c r="AC72" s="1216">
        <f t="shared" si="84"/>
        <v>0</v>
      </c>
      <c r="AD72" s="1216">
        <f t="shared" si="84"/>
        <v>0</v>
      </c>
      <c r="AE72" s="1216">
        <f t="shared" si="84"/>
        <v>0</v>
      </c>
      <c r="AF72" s="1169">
        <f t="shared" si="84"/>
        <v>0</v>
      </c>
      <c r="AG72" s="1216">
        <f t="shared" si="84"/>
        <v>0</v>
      </c>
      <c r="AH72" s="1216">
        <f t="shared" si="84"/>
        <v>0</v>
      </c>
      <c r="AI72" s="1216">
        <f t="shared" si="84"/>
        <v>0</v>
      </c>
      <c r="AJ72" s="1216">
        <f t="shared" si="84"/>
        <v>0</v>
      </c>
      <c r="AK72" s="1169">
        <f t="shared" si="84"/>
        <v>0</v>
      </c>
      <c r="AL72" s="1216">
        <f t="shared" si="84"/>
        <v>0</v>
      </c>
      <c r="AM72" s="1216">
        <f t="shared" si="84"/>
        <v>0</v>
      </c>
      <c r="AN72" s="1216">
        <f t="shared" si="84"/>
        <v>0</v>
      </c>
      <c r="AO72" s="1216">
        <f t="shared" si="84"/>
        <v>0</v>
      </c>
      <c r="AP72" s="1169">
        <f t="shared" si="84"/>
        <v>0</v>
      </c>
      <c r="AQ72" s="1216">
        <f t="shared" ref="AQ72:BE77" si="85">IF(AQ20=0,0,AQ20/AQ46)</f>
        <v>0</v>
      </c>
      <c r="AR72" s="1216">
        <f t="shared" si="85"/>
        <v>0</v>
      </c>
      <c r="AS72" s="1216">
        <f t="shared" si="85"/>
        <v>0</v>
      </c>
      <c r="AT72" s="1216">
        <f t="shared" si="85"/>
        <v>0</v>
      </c>
      <c r="AU72" s="1169">
        <f t="shared" si="85"/>
        <v>0</v>
      </c>
      <c r="AV72" s="1216">
        <f t="shared" si="85"/>
        <v>0</v>
      </c>
      <c r="AW72" s="1216">
        <f t="shared" si="85"/>
        <v>0</v>
      </c>
      <c r="AX72" s="1216">
        <f t="shared" si="85"/>
        <v>0</v>
      </c>
      <c r="AY72" s="1216">
        <f t="shared" si="85"/>
        <v>0</v>
      </c>
      <c r="AZ72" s="1169">
        <f t="shared" si="85"/>
        <v>0</v>
      </c>
      <c r="BA72" s="1216">
        <f t="shared" si="85"/>
        <v>0</v>
      </c>
      <c r="BB72" s="1216">
        <f t="shared" si="85"/>
        <v>0</v>
      </c>
      <c r="BC72" s="1216">
        <f t="shared" si="85"/>
        <v>0</v>
      </c>
      <c r="BD72" s="1216">
        <f t="shared" si="85"/>
        <v>0</v>
      </c>
      <c r="BE72" s="1169">
        <f t="shared" si="85"/>
        <v>0</v>
      </c>
    </row>
    <row r="73" spans="1:57" ht="15" customHeight="1">
      <c r="A73" s="1193">
        <f t="shared" si="83"/>
        <v>3</v>
      </c>
      <c r="B73" s="1242" t="str">
        <f t="shared" si="82"/>
        <v>Enter Applicable Service</v>
      </c>
      <c r="C73" s="1216">
        <f t="shared" si="84"/>
        <v>0</v>
      </c>
      <c r="D73" s="1216">
        <f t="shared" si="84"/>
        <v>0</v>
      </c>
      <c r="E73" s="1216">
        <f t="shared" si="84"/>
        <v>0</v>
      </c>
      <c r="F73" s="1216">
        <f t="shared" si="84"/>
        <v>0</v>
      </c>
      <c r="G73" s="1169">
        <f t="shared" si="84"/>
        <v>0</v>
      </c>
      <c r="H73" s="1216">
        <f t="shared" si="84"/>
        <v>0</v>
      </c>
      <c r="I73" s="1216">
        <f t="shared" si="84"/>
        <v>0</v>
      </c>
      <c r="J73" s="1216">
        <f t="shared" si="84"/>
        <v>0</v>
      </c>
      <c r="K73" s="1216">
        <f t="shared" si="84"/>
        <v>0</v>
      </c>
      <c r="L73" s="1169">
        <f t="shared" si="84"/>
        <v>0</v>
      </c>
      <c r="M73" s="1216">
        <f t="shared" si="84"/>
        <v>0</v>
      </c>
      <c r="N73" s="1216">
        <f t="shared" si="84"/>
        <v>0</v>
      </c>
      <c r="O73" s="1216">
        <f t="shared" si="84"/>
        <v>0</v>
      </c>
      <c r="P73" s="1216">
        <f t="shared" si="84"/>
        <v>0</v>
      </c>
      <c r="Q73" s="1169">
        <f t="shared" si="84"/>
        <v>0</v>
      </c>
      <c r="R73" s="1216">
        <f t="shared" si="84"/>
        <v>0</v>
      </c>
      <c r="S73" s="1216">
        <f t="shared" si="84"/>
        <v>0</v>
      </c>
      <c r="T73" s="1216">
        <f t="shared" si="84"/>
        <v>0</v>
      </c>
      <c r="U73" s="1216">
        <f t="shared" si="84"/>
        <v>0</v>
      </c>
      <c r="V73" s="1169">
        <f t="shared" si="84"/>
        <v>0</v>
      </c>
      <c r="W73" s="1216">
        <f t="shared" si="84"/>
        <v>0</v>
      </c>
      <c r="X73" s="1216">
        <f t="shared" si="84"/>
        <v>0</v>
      </c>
      <c r="Y73" s="1216">
        <f t="shared" si="84"/>
        <v>0</v>
      </c>
      <c r="Z73" s="1216">
        <f t="shared" si="84"/>
        <v>0</v>
      </c>
      <c r="AA73" s="1169">
        <f t="shared" si="84"/>
        <v>0</v>
      </c>
      <c r="AB73" s="1216">
        <f t="shared" si="84"/>
        <v>0</v>
      </c>
      <c r="AC73" s="1216">
        <f t="shared" si="84"/>
        <v>0</v>
      </c>
      <c r="AD73" s="1216">
        <f t="shared" si="84"/>
        <v>0</v>
      </c>
      <c r="AE73" s="1216">
        <f t="shared" si="84"/>
        <v>0</v>
      </c>
      <c r="AF73" s="1169">
        <f t="shared" si="84"/>
        <v>0</v>
      </c>
      <c r="AG73" s="1216">
        <f t="shared" si="84"/>
        <v>0</v>
      </c>
      <c r="AH73" s="1216">
        <f t="shared" si="84"/>
        <v>0</v>
      </c>
      <c r="AI73" s="1216">
        <f t="shared" si="84"/>
        <v>0</v>
      </c>
      <c r="AJ73" s="1216">
        <f t="shared" si="84"/>
        <v>0</v>
      </c>
      <c r="AK73" s="1169">
        <f t="shared" si="84"/>
        <v>0</v>
      </c>
      <c r="AL73" s="1216">
        <f t="shared" si="84"/>
        <v>0</v>
      </c>
      <c r="AM73" s="1216">
        <f t="shared" si="84"/>
        <v>0</v>
      </c>
      <c r="AN73" s="1216">
        <f t="shared" si="84"/>
        <v>0</v>
      </c>
      <c r="AO73" s="1216">
        <f t="shared" si="84"/>
        <v>0</v>
      </c>
      <c r="AP73" s="1169">
        <f t="shared" si="84"/>
        <v>0</v>
      </c>
      <c r="AQ73" s="1216">
        <f t="shared" si="85"/>
        <v>0</v>
      </c>
      <c r="AR73" s="1216">
        <f t="shared" si="85"/>
        <v>0</v>
      </c>
      <c r="AS73" s="1216">
        <f t="shared" si="85"/>
        <v>0</v>
      </c>
      <c r="AT73" s="1216">
        <f t="shared" si="85"/>
        <v>0</v>
      </c>
      <c r="AU73" s="1169">
        <f t="shared" si="85"/>
        <v>0</v>
      </c>
      <c r="AV73" s="1216">
        <f t="shared" si="85"/>
        <v>0</v>
      </c>
      <c r="AW73" s="1216">
        <f t="shared" si="85"/>
        <v>0</v>
      </c>
      <c r="AX73" s="1216">
        <f t="shared" si="85"/>
        <v>0</v>
      </c>
      <c r="AY73" s="1216">
        <f t="shared" si="85"/>
        <v>0</v>
      </c>
      <c r="AZ73" s="1169">
        <f t="shared" si="85"/>
        <v>0</v>
      </c>
      <c r="BA73" s="1216">
        <f t="shared" si="85"/>
        <v>0</v>
      </c>
      <c r="BB73" s="1216">
        <f t="shared" si="85"/>
        <v>0</v>
      </c>
      <c r="BC73" s="1216">
        <f t="shared" si="85"/>
        <v>0</v>
      </c>
      <c r="BD73" s="1216">
        <f t="shared" si="85"/>
        <v>0</v>
      </c>
      <c r="BE73" s="1169">
        <f t="shared" si="85"/>
        <v>0</v>
      </c>
    </row>
    <row r="74" spans="1:57" ht="15" customHeight="1">
      <c r="A74" s="1193">
        <f t="shared" si="83"/>
        <v>4</v>
      </c>
      <c r="B74" s="1242" t="str">
        <f t="shared" si="82"/>
        <v>Enter Applicable Service</v>
      </c>
      <c r="C74" s="1216">
        <f t="shared" si="84"/>
        <v>0</v>
      </c>
      <c r="D74" s="1216">
        <f t="shared" si="84"/>
        <v>0</v>
      </c>
      <c r="E74" s="1216">
        <f t="shared" si="84"/>
        <v>0</v>
      </c>
      <c r="F74" s="1216">
        <f t="shared" si="84"/>
        <v>0</v>
      </c>
      <c r="G74" s="1169">
        <f t="shared" si="84"/>
        <v>0</v>
      </c>
      <c r="H74" s="1216">
        <f t="shared" si="84"/>
        <v>0</v>
      </c>
      <c r="I74" s="1216">
        <f t="shared" si="84"/>
        <v>0</v>
      </c>
      <c r="J74" s="1216">
        <f t="shared" si="84"/>
        <v>0</v>
      </c>
      <c r="K74" s="1216">
        <f t="shared" si="84"/>
        <v>0</v>
      </c>
      <c r="L74" s="1169">
        <f t="shared" si="84"/>
        <v>0</v>
      </c>
      <c r="M74" s="1216">
        <f t="shared" si="84"/>
        <v>0</v>
      </c>
      <c r="N74" s="1216">
        <f t="shared" si="84"/>
        <v>0</v>
      </c>
      <c r="O74" s="1216">
        <f t="shared" si="84"/>
        <v>0</v>
      </c>
      <c r="P74" s="1216">
        <f t="shared" si="84"/>
        <v>0</v>
      </c>
      <c r="Q74" s="1169">
        <f t="shared" si="84"/>
        <v>0</v>
      </c>
      <c r="R74" s="1216">
        <f t="shared" si="84"/>
        <v>0</v>
      </c>
      <c r="S74" s="1216">
        <f t="shared" si="84"/>
        <v>0</v>
      </c>
      <c r="T74" s="1216">
        <f t="shared" si="84"/>
        <v>0</v>
      </c>
      <c r="U74" s="1216">
        <f t="shared" si="84"/>
        <v>0</v>
      </c>
      <c r="V74" s="1169">
        <f t="shared" si="84"/>
        <v>0</v>
      </c>
      <c r="W74" s="1216">
        <f t="shared" si="84"/>
        <v>0</v>
      </c>
      <c r="X74" s="1216">
        <f t="shared" si="84"/>
        <v>0</v>
      </c>
      <c r="Y74" s="1216">
        <f t="shared" si="84"/>
        <v>0</v>
      </c>
      <c r="Z74" s="1216">
        <f t="shared" si="84"/>
        <v>0</v>
      </c>
      <c r="AA74" s="1169">
        <f t="shared" si="84"/>
        <v>0</v>
      </c>
      <c r="AB74" s="1216">
        <f t="shared" si="84"/>
        <v>0</v>
      </c>
      <c r="AC74" s="1216">
        <f t="shared" si="84"/>
        <v>0</v>
      </c>
      <c r="AD74" s="1216">
        <f t="shared" si="84"/>
        <v>0</v>
      </c>
      <c r="AE74" s="1216">
        <f t="shared" si="84"/>
        <v>0</v>
      </c>
      <c r="AF74" s="1169">
        <f t="shared" si="84"/>
        <v>0</v>
      </c>
      <c r="AG74" s="1216">
        <f t="shared" si="84"/>
        <v>0</v>
      </c>
      <c r="AH74" s="1216">
        <f t="shared" si="84"/>
        <v>0</v>
      </c>
      <c r="AI74" s="1216">
        <f t="shared" si="84"/>
        <v>0</v>
      </c>
      <c r="AJ74" s="1216">
        <f t="shared" si="84"/>
        <v>0</v>
      </c>
      <c r="AK74" s="1169">
        <f t="shared" si="84"/>
        <v>0</v>
      </c>
      <c r="AL74" s="1216">
        <f t="shared" si="84"/>
        <v>0</v>
      </c>
      <c r="AM74" s="1216">
        <f t="shared" si="84"/>
        <v>0</v>
      </c>
      <c r="AN74" s="1216">
        <f t="shared" si="84"/>
        <v>0</v>
      </c>
      <c r="AO74" s="1216">
        <f t="shared" si="84"/>
        <v>0</v>
      </c>
      <c r="AP74" s="1169">
        <f t="shared" si="84"/>
        <v>0</v>
      </c>
      <c r="AQ74" s="1216">
        <f t="shared" si="85"/>
        <v>0</v>
      </c>
      <c r="AR74" s="1216">
        <f t="shared" si="85"/>
        <v>0</v>
      </c>
      <c r="AS74" s="1216">
        <f t="shared" si="85"/>
        <v>0</v>
      </c>
      <c r="AT74" s="1216">
        <f t="shared" si="85"/>
        <v>0</v>
      </c>
      <c r="AU74" s="1169">
        <f t="shared" si="85"/>
        <v>0</v>
      </c>
      <c r="AV74" s="1216">
        <f t="shared" si="85"/>
        <v>0</v>
      </c>
      <c r="AW74" s="1216">
        <f t="shared" si="85"/>
        <v>0</v>
      </c>
      <c r="AX74" s="1216">
        <f t="shared" si="85"/>
        <v>0</v>
      </c>
      <c r="AY74" s="1216">
        <f t="shared" si="85"/>
        <v>0</v>
      </c>
      <c r="AZ74" s="1169">
        <f t="shared" si="85"/>
        <v>0</v>
      </c>
      <c r="BA74" s="1216">
        <f t="shared" si="85"/>
        <v>0</v>
      </c>
      <c r="BB74" s="1216">
        <f t="shared" si="85"/>
        <v>0</v>
      </c>
      <c r="BC74" s="1216">
        <f t="shared" si="85"/>
        <v>0</v>
      </c>
      <c r="BD74" s="1216">
        <f t="shared" si="85"/>
        <v>0</v>
      </c>
      <c r="BE74" s="1169">
        <f t="shared" si="85"/>
        <v>0</v>
      </c>
    </row>
    <row r="75" spans="1:57" ht="15" customHeight="1">
      <c r="A75" s="1193">
        <f t="shared" si="83"/>
        <v>5</v>
      </c>
      <c r="B75" s="1242" t="str">
        <f t="shared" si="82"/>
        <v>Enter Applicable Service</v>
      </c>
      <c r="C75" s="1216">
        <f t="shared" si="84"/>
        <v>0</v>
      </c>
      <c r="D75" s="1216">
        <f t="shared" si="84"/>
        <v>0</v>
      </c>
      <c r="E75" s="1216">
        <f t="shared" si="84"/>
        <v>0</v>
      </c>
      <c r="F75" s="1216">
        <f t="shared" si="84"/>
        <v>0</v>
      </c>
      <c r="G75" s="1169">
        <f t="shared" si="84"/>
        <v>0</v>
      </c>
      <c r="H75" s="1216">
        <f t="shared" si="84"/>
        <v>0</v>
      </c>
      <c r="I75" s="1216">
        <f t="shared" si="84"/>
        <v>0</v>
      </c>
      <c r="J75" s="1216">
        <f t="shared" si="84"/>
        <v>0</v>
      </c>
      <c r="K75" s="1216">
        <f t="shared" si="84"/>
        <v>0</v>
      </c>
      <c r="L75" s="1169">
        <f t="shared" si="84"/>
        <v>0</v>
      </c>
      <c r="M75" s="1216">
        <f t="shared" si="84"/>
        <v>0</v>
      </c>
      <c r="N75" s="1216">
        <f t="shared" si="84"/>
        <v>0</v>
      </c>
      <c r="O75" s="1216">
        <f t="shared" si="84"/>
        <v>0</v>
      </c>
      <c r="P75" s="1216">
        <f t="shared" si="84"/>
        <v>0</v>
      </c>
      <c r="Q75" s="1169">
        <f t="shared" si="84"/>
        <v>0</v>
      </c>
      <c r="R75" s="1216">
        <f t="shared" si="84"/>
        <v>0</v>
      </c>
      <c r="S75" s="1216">
        <f t="shared" si="84"/>
        <v>0</v>
      </c>
      <c r="T75" s="1216">
        <f t="shared" si="84"/>
        <v>0</v>
      </c>
      <c r="U75" s="1216">
        <f t="shared" si="84"/>
        <v>0</v>
      </c>
      <c r="V75" s="1169">
        <f t="shared" si="84"/>
        <v>0</v>
      </c>
      <c r="W75" s="1216">
        <f t="shared" si="84"/>
        <v>0</v>
      </c>
      <c r="X75" s="1216">
        <f t="shared" si="84"/>
        <v>0</v>
      </c>
      <c r="Y75" s="1216">
        <f t="shared" si="84"/>
        <v>0</v>
      </c>
      <c r="Z75" s="1216">
        <f t="shared" si="84"/>
        <v>0</v>
      </c>
      <c r="AA75" s="1169">
        <f t="shared" si="84"/>
        <v>0</v>
      </c>
      <c r="AB75" s="1216">
        <f t="shared" si="84"/>
        <v>0</v>
      </c>
      <c r="AC75" s="1216">
        <f t="shared" si="84"/>
        <v>0</v>
      </c>
      <c r="AD75" s="1216">
        <f t="shared" si="84"/>
        <v>0</v>
      </c>
      <c r="AE75" s="1216">
        <f t="shared" si="84"/>
        <v>0</v>
      </c>
      <c r="AF75" s="1169">
        <f t="shared" si="84"/>
        <v>0</v>
      </c>
      <c r="AG75" s="1216">
        <f t="shared" si="84"/>
        <v>0</v>
      </c>
      <c r="AH75" s="1216">
        <f t="shared" si="84"/>
        <v>0</v>
      </c>
      <c r="AI75" s="1216">
        <f t="shared" si="84"/>
        <v>0</v>
      </c>
      <c r="AJ75" s="1216">
        <f t="shared" si="84"/>
        <v>0</v>
      </c>
      <c r="AK75" s="1169">
        <f t="shared" si="84"/>
        <v>0</v>
      </c>
      <c r="AL75" s="1216">
        <f t="shared" si="84"/>
        <v>0</v>
      </c>
      <c r="AM75" s="1216">
        <f t="shared" si="84"/>
        <v>0</v>
      </c>
      <c r="AN75" s="1216">
        <f t="shared" si="84"/>
        <v>0</v>
      </c>
      <c r="AO75" s="1216">
        <f t="shared" si="84"/>
        <v>0</v>
      </c>
      <c r="AP75" s="1169">
        <f t="shared" si="84"/>
        <v>0</v>
      </c>
      <c r="AQ75" s="1216">
        <f t="shared" si="85"/>
        <v>0</v>
      </c>
      <c r="AR75" s="1216">
        <f t="shared" si="85"/>
        <v>0</v>
      </c>
      <c r="AS75" s="1216">
        <f t="shared" si="85"/>
        <v>0</v>
      </c>
      <c r="AT75" s="1216">
        <f t="shared" si="85"/>
        <v>0</v>
      </c>
      <c r="AU75" s="1169">
        <f t="shared" si="85"/>
        <v>0</v>
      </c>
      <c r="AV75" s="1216">
        <f t="shared" si="85"/>
        <v>0</v>
      </c>
      <c r="AW75" s="1216">
        <f t="shared" si="85"/>
        <v>0</v>
      </c>
      <c r="AX75" s="1216">
        <f t="shared" si="85"/>
        <v>0</v>
      </c>
      <c r="AY75" s="1216">
        <f t="shared" si="85"/>
        <v>0</v>
      </c>
      <c r="AZ75" s="1169">
        <f t="shared" si="85"/>
        <v>0</v>
      </c>
      <c r="BA75" s="1216">
        <f t="shared" si="85"/>
        <v>0</v>
      </c>
      <c r="BB75" s="1216">
        <f t="shared" si="85"/>
        <v>0</v>
      </c>
      <c r="BC75" s="1216">
        <f t="shared" si="85"/>
        <v>0</v>
      </c>
      <c r="BD75" s="1216">
        <f t="shared" si="85"/>
        <v>0</v>
      </c>
      <c r="BE75" s="1169">
        <f t="shared" si="85"/>
        <v>0</v>
      </c>
    </row>
    <row r="76" spans="1:57" ht="15" customHeight="1">
      <c r="A76" s="1193">
        <f t="shared" si="83"/>
        <v>6</v>
      </c>
      <c r="B76" s="1242" t="str">
        <f t="shared" si="82"/>
        <v>Enter Applicable Service</v>
      </c>
      <c r="C76" s="1216">
        <f t="shared" si="84"/>
        <v>0</v>
      </c>
      <c r="D76" s="1216">
        <f t="shared" si="84"/>
        <v>0</v>
      </c>
      <c r="E76" s="1216">
        <f t="shared" si="84"/>
        <v>0</v>
      </c>
      <c r="F76" s="1216">
        <f t="shared" si="84"/>
        <v>0</v>
      </c>
      <c r="G76" s="1169">
        <f t="shared" si="84"/>
        <v>0</v>
      </c>
      <c r="H76" s="1216">
        <f t="shared" si="84"/>
        <v>0</v>
      </c>
      <c r="I76" s="1216">
        <f t="shared" si="84"/>
        <v>0</v>
      </c>
      <c r="J76" s="1216">
        <f t="shared" si="84"/>
        <v>0</v>
      </c>
      <c r="K76" s="1216">
        <f t="shared" si="84"/>
        <v>0</v>
      </c>
      <c r="L76" s="1169">
        <f t="shared" si="84"/>
        <v>0</v>
      </c>
      <c r="M76" s="1216">
        <f t="shared" si="84"/>
        <v>0</v>
      </c>
      <c r="N76" s="1216">
        <f t="shared" si="84"/>
        <v>0</v>
      </c>
      <c r="O76" s="1216">
        <f t="shared" si="84"/>
        <v>0</v>
      </c>
      <c r="P76" s="1216">
        <f t="shared" si="84"/>
        <v>0</v>
      </c>
      <c r="Q76" s="1169">
        <f t="shared" si="84"/>
        <v>0</v>
      </c>
      <c r="R76" s="1216">
        <f t="shared" si="84"/>
        <v>0</v>
      </c>
      <c r="S76" s="1216">
        <f t="shared" si="84"/>
        <v>0</v>
      </c>
      <c r="T76" s="1216">
        <f t="shared" si="84"/>
        <v>0</v>
      </c>
      <c r="U76" s="1216">
        <f t="shared" si="84"/>
        <v>0</v>
      </c>
      <c r="V76" s="1169">
        <f t="shared" si="84"/>
        <v>0</v>
      </c>
      <c r="W76" s="1216">
        <f t="shared" si="84"/>
        <v>0</v>
      </c>
      <c r="X76" s="1216">
        <f t="shared" si="84"/>
        <v>0</v>
      </c>
      <c r="Y76" s="1216">
        <f t="shared" si="84"/>
        <v>0</v>
      </c>
      <c r="Z76" s="1216">
        <f t="shared" si="84"/>
        <v>0</v>
      </c>
      <c r="AA76" s="1169">
        <f t="shared" si="84"/>
        <v>0</v>
      </c>
      <c r="AB76" s="1216">
        <f t="shared" si="84"/>
        <v>0</v>
      </c>
      <c r="AC76" s="1216">
        <f t="shared" si="84"/>
        <v>0</v>
      </c>
      <c r="AD76" s="1216">
        <f t="shared" si="84"/>
        <v>0</v>
      </c>
      <c r="AE76" s="1216">
        <f t="shared" si="84"/>
        <v>0</v>
      </c>
      <c r="AF76" s="1169">
        <f t="shared" si="84"/>
        <v>0</v>
      </c>
      <c r="AG76" s="1216">
        <f t="shared" si="84"/>
        <v>0</v>
      </c>
      <c r="AH76" s="1216">
        <f t="shared" si="84"/>
        <v>0</v>
      </c>
      <c r="AI76" s="1216">
        <f t="shared" si="84"/>
        <v>0</v>
      </c>
      <c r="AJ76" s="1216">
        <f t="shared" si="84"/>
        <v>0</v>
      </c>
      <c r="AK76" s="1169">
        <f t="shared" si="84"/>
        <v>0</v>
      </c>
      <c r="AL76" s="1216">
        <f t="shared" si="84"/>
        <v>0</v>
      </c>
      <c r="AM76" s="1216">
        <f t="shared" si="84"/>
        <v>0</v>
      </c>
      <c r="AN76" s="1216">
        <f t="shared" si="84"/>
        <v>0</v>
      </c>
      <c r="AO76" s="1216">
        <f t="shared" si="84"/>
        <v>0</v>
      </c>
      <c r="AP76" s="1169">
        <f t="shared" si="84"/>
        <v>0</v>
      </c>
      <c r="AQ76" s="1216">
        <f t="shared" si="85"/>
        <v>0</v>
      </c>
      <c r="AR76" s="1216">
        <f t="shared" si="85"/>
        <v>0</v>
      </c>
      <c r="AS76" s="1216">
        <f t="shared" si="85"/>
        <v>0</v>
      </c>
      <c r="AT76" s="1216">
        <f t="shared" si="85"/>
        <v>0</v>
      </c>
      <c r="AU76" s="1169">
        <f t="shared" si="85"/>
        <v>0</v>
      </c>
      <c r="AV76" s="1216">
        <f t="shared" si="85"/>
        <v>0</v>
      </c>
      <c r="AW76" s="1216">
        <f t="shared" si="85"/>
        <v>0</v>
      </c>
      <c r="AX76" s="1216">
        <f t="shared" si="85"/>
        <v>0</v>
      </c>
      <c r="AY76" s="1216">
        <f t="shared" si="85"/>
        <v>0</v>
      </c>
      <c r="AZ76" s="1169">
        <f t="shared" si="85"/>
        <v>0</v>
      </c>
      <c r="BA76" s="1216">
        <f t="shared" si="85"/>
        <v>0</v>
      </c>
      <c r="BB76" s="1216">
        <f t="shared" si="85"/>
        <v>0</v>
      </c>
      <c r="BC76" s="1216">
        <f t="shared" si="85"/>
        <v>0</v>
      </c>
      <c r="BD76" s="1216">
        <f t="shared" si="85"/>
        <v>0</v>
      </c>
      <c r="BE76" s="1169">
        <f t="shared" si="85"/>
        <v>0</v>
      </c>
    </row>
    <row r="77" spans="1:57" ht="15" customHeight="1">
      <c r="A77" s="1193">
        <f t="shared" si="83"/>
        <v>7</v>
      </c>
      <c r="B77" s="1242" t="str">
        <f t="shared" si="82"/>
        <v>Enter Applicable Service</v>
      </c>
      <c r="C77" s="1216">
        <f t="shared" si="84"/>
        <v>0</v>
      </c>
      <c r="D77" s="1216">
        <f t="shared" si="84"/>
        <v>0</v>
      </c>
      <c r="E77" s="1216">
        <f t="shared" si="84"/>
        <v>0</v>
      </c>
      <c r="F77" s="1216">
        <f t="shared" si="84"/>
        <v>0</v>
      </c>
      <c r="G77" s="1169">
        <f t="shared" si="84"/>
        <v>0</v>
      </c>
      <c r="H77" s="1216">
        <f t="shared" si="84"/>
        <v>0</v>
      </c>
      <c r="I77" s="1216">
        <f t="shared" si="84"/>
        <v>0</v>
      </c>
      <c r="J77" s="1216">
        <f t="shared" si="84"/>
        <v>0</v>
      </c>
      <c r="K77" s="1216">
        <f t="shared" si="84"/>
        <v>0</v>
      </c>
      <c r="L77" s="1169">
        <f t="shared" si="84"/>
        <v>0</v>
      </c>
      <c r="M77" s="1216">
        <f t="shared" si="84"/>
        <v>0</v>
      </c>
      <c r="N77" s="1216">
        <f t="shared" si="84"/>
        <v>0</v>
      </c>
      <c r="O77" s="1216">
        <f t="shared" si="84"/>
        <v>0</v>
      </c>
      <c r="P77" s="1216">
        <f t="shared" si="84"/>
        <v>0</v>
      </c>
      <c r="Q77" s="1169">
        <f t="shared" si="84"/>
        <v>0</v>
      </c>
      <c r="R77" s="1216">
        <f t="shared" si="84"/>
        <v>0</v>
      </c>
      <c r="S77" s="1216">
        <f t="shared" si="84"/>
        <v>0</v>
      </c>
      <c r="T77" s="1216">
        <f t="shared" si="84"/>
        <v>0</v>
      </c>
      <c r="U77" s="1216">
        <f t="shared" si="84"/>
        <v>0</v>
      </c>
      <c r="V77" s="1169">
        <f t="shared" si="84"/>
        <v>0</v>
      </c>
      <c r="W77" s="1216">
        <f t="shared" si="84"/>
        <v>0</v>
      </c>
      <c r="X77" s="1216">
        <f t="shared" si="84"/>
        <v>0</v>
      </c>
      <c r="Y77" s="1216">
        <f t="shared" si="84"/>
        <v>0</v>
      </c>
      <c r="Z77" s="1216">
        <f t="shared" si="84"/>
        <v>0</v>
      </c>
      <c r="AA77" s="1169">
        <f t="shared" si="84"/>
        <v>0</v>
      </c>
      <c r="AB77" s="1216">
        <f t="shared" si="84"/>
        <v>0</v>
      </c>
      <c r="AC77" s="1216">
        <f t="shared" si="84"/>
        <v>0</v>
      </c>
      <c r="AD77" s="1216">
        <f t="shared" si="84"/>
        <v>0</v>
      </c>
      <c r="AE77" s="1216">
        <f t="shared" si="84"/>
        <v>0</v>
      </c>
      <c r="AF77" s="1169">
        <f t="shared" si="84"/>
        <v>0</v>
      </c>
      <c r="AG77" s="1216">
        <f t="shared" si="84"/>
        <v>0</v>
      </c>
      <c r="AH77" s="1216">
        <f t="shared" si="84"/>
        <v>0</v>
      </c>
      <c r="AI77" s="1216">
        <f t="shared" si="84"/>
        <v>0</v>
      </c>
      <c r="AJ77" s="1216">
        <f t="shared" si="84"/>
        <v>0</v>
      </c>
      <c r="AK77" s="1169">
        <f t="shared" si="84"/>
        <v>0</v>
      </c>
      <c r="AL77" s="1216">
        <f t="shared" si="84"/>
        <v>0</v>
      </c>
      <c r="AM77" s="1216">
        <f t="shared" si="84"/>
        <v>0</v>
      </c>
      <c r="AN77" s="1216">
        <f t="shared" si="84"/>
        <v>0</v>
      </c>
      <c r="AO77" s="1216">
        <f t="shared" si="84"/>
        <v>0</v>
      </c>
      <c r="AP77" s="1169">
        <f t="shared" si="84"/>
        <v>0</v>
      </c>
      <c r="AQ77" s="1216">
        <f t="shared" si="85"/>
        <v>0</v>
      </c>
      <c r="AR77" s="1216">
        <f t="shared" si="85"/>
        <v>0</v>
      </c>
      <c r="AS77" s="1216">
        <f t="shared" si="85"/>
        <v>0</v>
      </c>
      <c r="AT77" s="1216">
        <f t="shared" si="85"/>
        <v>0</v>
      </c>
      <c r="AU77" s="1169">
        <f t="shared" si="85"/>
        <v>0</v>
      </c>
      <c r="AV77" s="1216">
        <f t="shared" si="85"/>
        <v>0</v>
      </c>
      <c r="AW77" s="1216">
        <f t="shared" si="85"/>
        <v>0</v>
      </c>
      <c r="AX77" s="1216">
        <f t="shared" si="85"/>
        <v>0</v>
      </c>
      <c r="AY77" s="1216">
        <f t="shared" si="85"/>
        <v>0</v>
      </c>
      <c r="AZ77" s="1169">
        <f t="shared" si="85"/>
        <v>0</v>
      </c>
      <c r="BA77" s="1216">
        <f t="shared" si="85"/>
        <v>0</v>
      </c>
      <c r="BB77" s="1216">
        <f t="shared" si="85"/>
        <v>0</v>
      </c>
      <c r="BC77" s="1216">
        <f t="shared" si="85"/>
        <v>0</v>
      </c>
      <c r="BD77" s="1216">
        <f t="shared" si="85"/>
        <v>0</v>
      </c>
      <c r="BE77" s="1169">
        <f t="shared" si="85"/>
        <v>0</v>
      </c>
    </row>
    <row r="78" spans="1:57" ht="15" customHeight="1">
      <c r="A78" s="1193">
        <f t="shared" si="83"/>
        <v>8</v>
      </c>
      <c r="B78" s="1242" t="str">
        <f t="shared" si="82"/>
        <v>Enter Applicable Service</v>
      </c>
      <c r="C78" s="1216">
        <f t="shared" si="84"/>
        <v>0</v>
      </c>
      <c r="D78" s="1216">
        <f t="shared" si="84"/>
        <v>0</v>
      </c>
      <c r="E78" s="1216">
        <f t="shared" si="84"/>
        <v>0</v>
      </c>
      <c r="F78" s="1216">
        <f t="shared" si="84"/>
        <v>0</v>
      </c>
      <c r="G78" s="1169">
        <f t="shared" si="84"/>
        <v>0</v>
      </c>
      <c r="H78" s="1216">
        <f t="shared" si="84"/>
        <v>0</v>
      </c>
      <c r="I78" s="1216">
        <f t="shared" si="84"/>
        <v>0</v>
      </c>
      <c r="J78" s="1216">
        <f t="shared" si="84"/>
        <v>0</v>
      </c>
      <c r="K78" s="1216">
        <f t="shared" si="84"/>
        <v>0</v>
      </c>
      <c r="L78" s="1169">
        <f t="shared" si="84"/>
        <v>0</v>
      </c>
      <c r="M78" s="1216">
        <f t="shared" si="84"/>
        <v>0</v>
      </c>
      <c r="N78" s="1216">
        <f t="shared" si="84"/>
        <v>0</v>
      </c>
      <c r="O78" s="1216">
        <f t="shared" si="84"/>
        <v>0</v>
      </c>
      <c r="P78" s="1216">
        <f t="shared" si="84"/>
        <v>0</v>
      </c>
      <c r="Q78" s="1169">
        <f t="shared" si="84"/>
        <v>0</v>
      </c>
      <c r="R78" s="1216">
        <f t="shared" ref="R78:AP78" si="86">IF(R26=0,0,R26/R52)</f>
        <v>0</v>
      </c>
      <c r="S78" s="1216">
        <f t="shared" si="86"/>
        <v>0</v>
      </c>
      <c r="T78" s="1216">
        <f t="shared" si="86"/>
        <v>0</v>
      </c>
      <c r="U78" s="1216">
        <f t="shared" si="86"/>
        <v>0</v>
      </c>
      <c r="V78" s="1169">
        <f t="shared" si="86"/>
        <v>0</v>
      </c>
      <c r="W78" s="1216">
        <f t="shared" si="86"/>
        <v>0</v>
      </c>
      <c r="X78" s="1216">
        <f t="shared" si="86"/>
        <v>0</v>
      </c>
      <c r="Y78" s="1216">
        <f t="shared" si="86"/>
        <v>0</v>
      </c>
      <c r="Z78" s="1216">
        <f t="shared" si="86"/>
        <v>0</v>
      </c>
      <c r="AA78" s="1169">
        <f t="shared" si="86"/>
        <v>0</v>
      </c>
      <c r="AB78" s="1216">
        <f t="shared" si="86"/>
        <v>0</v>
      </c>
      <c r="AC78" s="1216">
        <f t="shared" si="86"/>
        <v>0</v>
      </c>
      <c r="AD78" s="1216">
        <f t="shared" si="86"/>
        <v>0</v>
      </c>
      <c r="AE78" s="1216">
        <f t="shared" si="86"/>
        <v>0</v>
      </c>
      <c r="AF78" s="1169">
        <f t="shared" si="86"/>
        <v>0</v>
      </c>
      <c r="AG78" s="1216">
        <f t="shared" si="86"/>
        <v>0</v>
      </c>
      <c r="AH78" s="1216">
        <f t="shared" si="86"/>
        <v>0</v>
      </c>
      <c r="AI78" s="1216">
        <f t="shared" si="86"/>
        <v>0</v>
      </c>
      <c r="AJ78" s="1216">
        <f t="shared" si="86"/>
        <v>0</v>
      </c>
      <c r="AK78" s="1169">
        <f t="shared" si="86"/>
        <v>0</v>
      </c>
      <c r="AL78" s="1216">
        <f t="shared" si="86"/>
        <v>0</v>
      </c>
      <c r="AM78" s="1216">
        <f t="shared" si="86"/>
        <v>0</v>
      </c>
      <c r="AN78" s="1216">
        <f t="shared" si="86"/>
        <v>0</v>
      </c>
      <c r="AO78" s="1216">
        <f t="shared" si="86"/>
        <v>0</v>
      </c>
      <c r="AP78" s="1169">
        <f t="shared" si="86"/>
        <v>0</v>
      </c>
      <c r="AQ78" s="1216">
        <f t="shared" ref="AQ78:BE84" si="87">IF(AQ26=0,0,AQ26/AQ52)</f>
        <v>0</v>
      </c>
      <c r="AR78" s="1216">
        <f t="shared" si="87"/>
        <v>0</v>
      </c>
      <c r="AS78" s="1216">
        <f t="shared" si="87"/>
        <v>0</v>
      </c>
      <c r="AT78" s="1216">
        <f t="shared" si="87"/>
        <v>0</v>
      </c>
      <c r="AU78" s="1169">
        <f t="shared" si="87"/>
        <v>0</v>
      </c>
      <c r="AV78" s="1216">
        <f t="shared" si="87"/>
        <v>0</v>
      </c>
      <c r="AW78" s="1216">
        <f t="shared" si="87"/>
        <v>0</v>
      </c>
      <c r="AX78" s="1216">
        <f t="shared" si="87"/>
        <v>0</v>
      </c>
      <c r="AY78" s="1216">
        <f t="shared" si="87"/>
        <v>0</v>
      </c>
      <c r="AZ78" s="1169">
        <f t="shared" si="87"/>
        <v>0</v>
      </c>
      <c r="BA78" s="1216">
        <f t="shared" si="87"/>
        <v>0</v>
      </c>
      <c r="BB78" s="1216">
        <f t="shared" si="87"/>
        <v>0</v>
      </c>
      <c r="BC78" s="1216">
        <f t="shared" si="87"/>
        <v>0</v>
      </c>
      <c r="BD78" s="1216">
        <f t="shared" si="87"/>
        <v>0</v>
      </c>
      <c r="BE78" s="1169">
        <f t="shared" si="87"/>
        <v>0</v>
      </c>
    </row>
    <row r="79" spans="1:57" ht="15" customHeight="1">
      <c r="A79" s="1193">
        <f t="shared" si="83"/>
        <v>9</v>
      </c>
      <c r="B79" s="1242" t="str">
        <f t="shared" si="82"/>
        <v>Enter Applicable Service</v>
      </c>
      <c r="C79" s="1216">
        <f t="shared" ref="C79:AP85" si="88">IF(C27=0,0,C27/C53)</f>
        <v>0</v>
      </c>
      <c r="D79" s="1216">
        <f t="shared" si="88"/>
        <v>0</v>
      </c>
      <c r="E79" s="1216">
        <f t="shared" si="88"/>
        <v>0</v>
      </c>
      <c r="F79" s="1216">
        <f t="shared" si="88"/>
        <v>0</v>
      </c>
      <c r="G79" s="1169">
        <f t="shared" si="88"/>
        <v>0</v>
      </c>
      <c r="H79" s="1216">
        <f t="shared" si="88"/>
        <v>0</v>
      </c>
      <c r="I79" s="1216">
        <f t="shared" si="88"/>
        <v>0</v>
      </c>
      <c r="J79" s="1216">
        <f t="shared" si="88"/>
        <v>0</v>
      </c>
      <c r="K79" s="1216">
        <f t="shared" si="88"/>
        <v>0</v>
      </c>
      <c r="L79" s="1169">
        <f t="shared" si="88"/>
        <v>0</v>
      </c>
      <c r="M79" s="1216">
        <f t="shared" si="88"/>
        <v>0</v>
      </c>
      <c r="N79" s="1216">
        <f t="shared" si="88"/>
        <v>0</v>
      </c>
      <c r="O79" s="1216">
        <f t="shared" si="88"/>
        <v>0</v>
      </c>
      <c r="P79" s="1216">
        <f t="shared" si="88"/>
        <v>0</v>
      </c>
      <c r="Q79" s="1169">
        <f t="shared" si="88"/>
        <v>0</v>
      </c>
      <c r="R79" s="1216">
        <f>IF(R27=0,0,R27/R53)</f>
        <v>0</v>
      </c>
      <c r="S79" s="1216">
        <f>IF(S27=0,0,S27/S53)</f>
        <v>0</v>
      </c>
      <c r="T79" s="1216">
        <f>IF(T27=0,0,T27/T53)</f>
        <v>0</v>
      </c>
      <c r="U79" s="1216">
        <f>IF(U27=0,0,U27/U53)</f>
        <v>0</v>
      </c>
      <c r="V79" s="1169">
        <f t="shared" si="88"/>
        <v>0</v>
      </c>
      <c r="W79" s="1216">
        <f t="shared" si="88"/>
        <v>0</v>
      </c>
      <c r="X79" s="1216">
        <f t="shared" si="88"/>
        <v>0</v>
      </c>
      <c r="Y79" s="1216">
        <f t="shared" si="88"/>
        <v>0</v>
      </c>
      <c r="Z79" s="1216">
        <f t="shared" si="88"/>
        <v>0</v>
      </c>
      <c r="AA79" s="1169">
        <f t="shared" si="88"/>
        <v>0</v>
      </c>
      <c r="AB79" s="1216">
        <f t="shared" si="88"/>
        <v>0</v>
      </c>
      <c r="AC79" s="1216">
        <f t="shared" si="88"/>
        <v>0</v>
      </c>
      <c r="AD79" s="1216">
        <f t="shared" si="88"/>
        <v>0</v>
      </c>
      <c r="AE79" s="1216">
        <f t="shared" si="88"/>
        <v>0</v>
      </c>
      <c r="AF79" s="1169">
        <f t="shared" si="88"/>
        <v>0</v>
      </c>
      <c r="AG79" s="1216">
        <f>IF(AG27=0,0,AG27/AG53)</f>
        <v>0</v>
      </c>
      <c r="AH79" s="1216">
        <f>IF(AH27=0,0,AH27/AH53)</f>
        <v>0</v>
      </c>
      <c r="AI79" s="1216">
        <f>IF(AI27=0,0,AI27/AI53)</f>
        <v>0</v>
      </c>
      <c r="AJ79" s="1216">
        <f>IF(AJ27=0,0,AJ27/AJ53)</f>
        <v>0</v>
      </c>
      <c r="AK79" s="1169">
        <f t="shared" si="88"/>
        <v>0</v>
      </c>
      <c r="AL79" s="1216">
        <f t="shared" si="88"/>
        <v>0</v>
      </c>
      <c r="AM79" s="1216">
        <f t="shared" si="88"/>
        <v>0</v>
      </c>
      <c r="AN79" s="1216">
        <f t="shared" si="88"/>
        <v>0</v>
      </c>
      <c r="AO79" s="1216">
        <f t="shared" si="88"/>
        <v>0</v>
      </c>
      <c r="AP79" s="1169">
        <f t="shared" si="88"/>
        <v>0</v>
      </c>
      <c r="AQ79" s="1216">
        <f t="shared" si="87"/>
        <v>0</v>
      </c>
      <c r="AR79" s="1216">
        <f t="shared" si="87"/>
        <v>0</v>
      </c>
      <c r="AS79" s="1216">
        <f t="shared" si="87"/>
        <v>0</v>
      </c>
      <c r="AT79" s="1216">
        <f t="shared" si="87"/>
        <v>0</v>
      </c>
      <c r="AU79" s="1169">
        <f t="shared" si="87"/>
        <v>0</v>
      </c>
      <c r="AV79" s="1216">
        <f t="shared" si="87"/>
        <v>0</v>
      </c>
      <c r="AW79" s="1216">
        <f t="shared" si="87"/>
        <v>0</v>
      </c>
      <c r="AX79" s="1216">
        <f t="shared" si="87"/>
        <v>0</v>
      </c>
      <c r="AY79" s="1216">
        <f t="shared" si="87"/>
        <v>0</v>
      </c>
      <c r="AZ79" s="1169">
        <f t="shared" si="87"/>
        <v>0</v>
      </c>
      <c r="BA79" s="1216">
        <f t="shared" si="87"/>
        <v>0</v>
      </c>
      <c r="BB79" s="1216">
        <f t="shared" si="87"/>
        <v>0</v>
      </c>
      <c r="BC79" s="1216">
        <f t="shared" si="87"/>
        <v>0</v>
      </c>
      <c r="BD79" s="1216">
        <f t="shared" si="87"/>
        <v>0</v>
      </c>
      <c r="BE79" s="1169">
        <f t="shared" si="87"/>
        <v>0</v>
      </c>
    </row>
    <row r="80" spans="1:57" ht="15" customHeight="1">
      <c r="A80" s="1193">
        <f t="shared" si="83"/>
        <v>10</v>
      </c>
      <c r="B80" s="1242" t="str">
        <f t="shared" si="82"/>
        <v>Enter Applicable Service</v>
      </c>
      <c r="C80" s="1217">
        <f t="shared" si="88"/>
        <v>0</v>
      </c>
      <c r="D80" s="1217">
        <f t="shared" si="88"/>
        <v>0</v>
      </c>
      <c r="E80" s="1217">
        <f t="shared" si="88"/>
        <v>0</v>
      </c>
      <c r="F80" s="1217">
        <f t="shared" si="88"/>
        <v>0</v>
      </c>
      <c r="G80" s="1169">
        <f t="shared" si="88"/>
        <v>0</v>
      </c>
      <c r="H80" s="1217">
        <f t="shared" si="88"/>
        <v>0</v>
      </c>
      <c r="I80" s="1217">
        <f t="shared" si="88"/>
        <v>0</v>
      </c>
      <c r="J80" s="1217">
        <f t="shared" si="88"/>
        <v>0</v>
      </c>
      <c r="K80" s="1217">
        <f t="shared" si="88"/>
        <v>0</v>
      </c>
      <c r="L80" s="1169">
        <f t="shared" si="88"/>
        <v>0</v>
      </c>
      <c r="M80" s="1217">
        <f t="shared" si="88"/>
        <v>0</v>
      </c>
      <c r="N80" s="1217">
        <f t="shared" si="88"/>
        <v>0</v>
      </c>
      <c r="O80" s="1217">
        <f t="shared" si="88"/>
        <v>0</v>
      </c>
      <c r="P80" s="1217">
        <f t="shared" si="88"/>
        <v>0</v>
      </c>
      <c r="Q80" s="1169">
        <f t="shared" si="88"/>
        <v>0</v>
      </c>
      <c r="R80" s="1217">
        <f t="shared" si="88"/>
        <v>0</v>
      </c>
      <c r="S80" s="1217">
        <f t="shared" si="88"/>
        <v>0</v>
      </c>
      <c r="T80" s="1217">
        <f t="shared" si="88"/>
        <v>0</v>
      </c>
      <c r="U80" s="1217">
        <f t="shared" si="88"/>
        <v>0</v>
      </c>
      <c r="V80" s="1169">
        <f t="shared" si="88"/>
        <v>0</v>
      </c>
      <c r="W80" s="1217">
        <f t="shared" si="88"/>
        <v>0</v>
      </c>
      <c r="X80" s="1217">
        <f t="shared" si="88"/>
        <v>0</v>
      </c>
      <c r="Y80" s="1217">
        <f t="shared" si="88"/>
        <v>0</v>
      </c>
      <c r="Z80" s="1217">
        <f t="shared" si="88"/>
        <v>0</v>
      </c>
      <c r="AA80" s="1169">
        <f t="shared" si="88"/>
        <v>0</v>
      </c>
      <c r="AB80" s="1217">
        <f t="shared" si="88"/>
        <v>0</v>
      </c>
      <c r="AC80" s="1217">
        <f t="shared" si="88"/>
        <v>0</v>
      </c>
      <c r="AD80" s="1217">
        <f t="shared" si="88"/>
        <v>0</v>
      </c>
      <c r="AE80" s="1217">
        <f t="shared" si="88"/>
        <v>0</v>
      </c>
      <c r="AF80" s="1169">
        <f t="shared" si="88"/>
        <v>0</v>
      </c>
      <c r="AG80" s="1217">
        <f t="shared" si="88"/>
        <v>0</v>
      </c>
      <c r="AH80" s="1217">
        <f t="shared" si="88"/>
        <v>0</v>
      </c>
      <c r="AI80" s="1217">
        <f t="shared" si="88"/>
        <v>0</v>
      </c>
      <c r="AJ80" s="1217">
        <f t="shared" si="88"/>
        <v>0</v>
      </c>
      <c r="AK80" s="1169">
        <f t="shared" si="88"/>
        <v>0</v>
      </c>
      <c r="AL80" s="1217">
        <f t="shared" si="88"/>
        <v>0</v>
      </c>
      <c r="AM80" s="1217">
        <f t="shared" si="88"/>
        <v>0</v>
      </c>
      <c r="AN80" s="1217">
        <f t="shared" si="88"/>
        <v>0</v>
      </c>
      <c r="AO80" s="1217">
        <f t="shared" si="88"/>
        <v>0</v>
      </c>
      <c r="AP80" s="1169">
        <f t="shared" si="88"/>
        <v>0</v>
      </c>
      <c r="AQ80" s="1217">
        <f t="shared" si="87"/>
        <v>0</v>
      </c>
      <c r="AR80" s="1217">
        <f t="shared" si="87"/>
        <v>0</v>
      </c>
      <c r="AS80" s="1217">
        <f t="shared" si="87"/>
        <v>0</v>
      </c>
      <c r="AT80" s="1217">
        <f t="shared" si="87"/>
        <v>0</v>
      </c>
      <c r="AU80" s="1169">
        <f t="shared" si="87"/>
        <v>0</v>
      </c>
      <c r="AV80" s="1217">
        <f t="shared" si="87"/>
        <v>0</v>
      </c>
      <c r="AW80" s="1217">
        <f t="shared" si="87"/>
        <v>0</v>
      </c>
      <c r="AX80" s="1217">
        <f t="shared" si="87"/>
        <v>0</v>
      </c>
      <c r="AY80" s="1217">
        <f t="shared" si="87"/>
        <v>0</v>
      </c>
      <c r="AZ80" s="1169">
        <f t="shared" si="87"/>
        <v>0</v>
      </c>
      <c r="BA80" s="1217">
        <f t="shared" si="87"/>
        <v>0</v>
      </c>
      <c r="BB80" s="1217">
        <f t="shared" si="87"/>
        <v>0</v>
      </c>
      <c r="BC80" s="1217">
        <f t="shared" si="87"/>
        <v>0</v>
      </c>
      <c r="BD80" s="1217">
        <f t="shared" si="87"/>
        <v>0</v>
      </c>
      <c r="BE80" s="1169">
        <f t="shared" si="87"/>
        <v>0</v>
      </c>
    </row>
    <row r="81" spans="1:57" ht="15" customHeight="1">
      <c r="A81" s="1193">
        <f t="shared" si="83"/>
        <v>11</v>
      </c>
      <c r="B81" s="1243" t="str">
        <f t="shared" si="82"/>
        <v>Enter Applicable Service</v>
      </c>
      <c r="C81" s="1217">
        <f t="shared" si="88"/>
        <v>0</v>
      </c>
      <c r="D81" s="1217">
        <f t="shared" si="88"/>
        <v>0</v>
      </c>
      <c r="E81" s="1217">
        <f t="shared" si="88"/>
        <v>0</v>
      </c>
      <c r="F81" s="1217">
        <f t="shared" si="88"/>
        <v>0</v>
      </c>
      <c r="G81" s="1169">
        <f t="shared" si="88"/>
        <v>0</v>
      </c>
      <c r="H81" s="1217">
        <f t="shared" si="88"/>
        <v>0</v>
      </c>
      <c r="I81" s="1217">
        <f t="shared" si="88"/>
        <v>0</v>
      </c>
      <c r="J81" s="1217">
        <f t="shared" si="88"/>
        <v>0</v>
      </c>
      <c r="K81" s="1217">
        <f t="shared" si="88"/>
        <v>0</v>
      </c>
      <c r="L81" s="1169">
        <f t="shared" si="88"/>
        <v>0</v>
      </c>
      <c r="M81" s="1217">
        <f t="shared" si="88"/>
        <v>0</v>
      </c>
      <c r="N81" s="1217">
        <f t="shared" si="88"/>
        <v>0</v>
      </c>
      <c r="O81" s="1217">
        <f t="shared" si="88"/>
        <v>0</v>
      </c>
      <c r="P81" s="1217">
        <f t="shared" si="88"/>
        <v>0</v>
      </c>
      <c r="Q81" s="1169">
        <f t="shared" si="88"/>
        <v>0</v>
      </c>
      <c r="R81" s="1217">
        <f t="shared" si="88"/>
        <v>0</v>
      </c>
      <c r="S81" s="1217">
        <f t="shared" si="88"/>
        <v>0</v>
      </c>
      <c r="T81" s="1217">
        <f t="shared" si="88"/>
        <v>0</v>
      </c>
      <c r="U81" s="1217">
        <f t="shared" si="88"/>
        <v>0</v>
      </c>
      <c r="V81" s="1169">
        <f t="shared" si="88"/>
        <v>0</v>
      </c>
      <c r="W81" s="1217">
        <f t="shared" si="88"/>
        <v>0</v>
      </c>
      <c r="X81" s="1217">
        <f t="shared" si="88"/>
        <v>0</v>
      </c>
      <c r="Y81" s="1217">
        <f t="shared" si="88"/>
        <v>0</v>
      </c>
      <c r="Z81" s="1217">
        <f t="shared" si="88"/>
        <v>0</v>
      </c>
      <c r="AA81" s="1169">
        <f t="shared" si="88"/>
        <v>0</v>
      </c>
      <c r="AB81" s="1217">
        <f t="shared" si="88"/>
        <v>0</v>
      </c>
      <c r="AC81" s="1217">
        <f t="shared" si="88"/>
        <v>0</v>
      </c>
      <c r="AD81" s="1217">
        <f t="shared" si="88"/>
        <v>0</v>
      </c>
      <c r="AE81" s="1217">
        <f t="shared" si="88"/>
        <v>0</v>
      </c>
      <c r="AF81" s="1169">
        <f t="shared" si="88"/>
        <v>0</v>
      </c>
      <c r="AG81" s="1217">
        <f t="shared" si="88"/>
        <v>0</v>
      </c>
      <c r="AH81" s="1217">
        <f t="shared" si="88"/>
        <v>0</v>
      </c>
      <c r="AI81" s="1217">
        <f t="shared" si="88"/>
        <v>0</v>
      </c>
      <c r="AJ81" s="1217">
        <f t="shared" si="88"/>
        <v>0</v>
      </c>
      <c r="AK81" s="1169">
        <f t="shared" si="88"/>
        <v>0</v>
      </c>
      <c r="AL81" s="1217">
        <f t="shared" si="88"/>
        <v>0</v>
      </c>
      <c r="AM81" s="1217">
        <f t="shared" si="88"/>
        <v>0</v>
      </c>
      <c r="AN81" s="1217">
        <f t="shared" si="88"/>
        <v>0</v>
      </c>
      <c r="AO81" s="1217">
        <f t="shared" si="88"/>
        <v>0</v>
      </c>
      <c r="AP81" s="1169">
        <f t="shared" si="88"/>
        <v>0</v>
      </c>
      <c r="AQ81" s="1217">
        <f t="shared" si="87"/>
        <v>0</v>
      </c>
      <c r="AR81" s="1217">
        <f t="shared" si="87"/>
        <v>0</v>
      </c>
      <c r="AS81" s="1217">
        <f t="shared" si="87"/>
        <v>0</v>
      </c>
      <c r="AT81" s="1217">
        <f t="shared" si="87"/>
        <v>0</v>
      </c>
      <c r="AU81" s="1169">
        <f t="shared" si="87"/>
        <v>0</v>
      </c>
      <c r="AV81" s="1217">
        <f t="shared" si="87"/>
        <v>0</v>
      </c>
      <c r="AW81" s="1217">
        <f t="shared" si="87"/>
        <v>0</v>
      </c>
      <c r="AX81" s="1217">
        <f t="shared" si="87"/>
        <v>0</v>
      </c>
      <c r="AY81" s="1217">
        <f t="shared" si="87"/>
        <v>0</v>
      </c>
      <c r="AZ81" s="1169">
        <f t="shared" si="87"/>
        <v>0</v>
      </c>
      <c r="BA81" s="1217">
        <f t="shared" si="87"/>
        <v>0</v>
      </c>
      <c r="BB81" s="1217">
        <f t="shared" si="87"/>
        <v>0</v>
      </c>
      <c r="BC81" s="1217">
        <f t="shared" si="87"/>
        <v>0</v>
      </c>
      <c r="BD81" s="1217">
        <f t="shared" si="87"/>
        <v>0</v>
      </c>
      <c r="BE81" s="1169">
        <f t="shared" si="87"/>
        <v>0</v>
      </c>
    </row>
    <row r="82" spans="1:57" ht="15" customHeight="1">
      <c r="A82" s="1193">
        <f t="shared" si="83"/>
        <v>12</v>
      </c>
      <c r="B82" s="1243" t="str">
        <f t="shared" si="82"/>
        <v>Enter Applicable Service</v>
      </c>
      <c r="C82" s="1217">
        <f t="shared" si="88"/>
        <v>0</v>
      </c>
      <c r="D82" s="1217">
        <f t="shared" si="88"/>
        <v>0</v>
      </c>
      <c r="E82" s="1217">
        <f t="shared" si="88"/>
        <v>0</v>
      </c>
      <c r="F82" s="1217">
        <f t="shared" si="88"/>
        <v>0</v>
      </c>
      <c r="G82" s="1169">
        <f t="shared" si="88"/>
        <v>0</v>
      </c>
      <c r="H82" s="1217">
        <f t="shared" si="88"/>
        <v>0</v>
      </c>
      <c r="I82" s="1217">
        <f t="shared" si="88"/>
        <v>0</v>
      </c>
      <c r="J82" s="1217">
        <f t="shared" si="88"/>
        <v>0</v>
      </c>
      <c r="K82" s="1217">
        <f t="shared" si="88"/>
        <v>0</v>
      </c>
      <c r="L82" s="1169">
        <f t="shared" si="88"/>
        <v>0</v>
      </c>
      <c r="M82" s="1217">
        <f t="shared" si="88"/>
        <v>0</v>
      </c>
      <c r="N82" s="1217">
        <f t="shared" si="88"/>
        <v>0</v>
      </c>
      <c r="O82" s="1217">
        <f t="shared" si="88"/>
        <v>0</v>
      </c>
      <c r="P82" s="1217">
        <f t="shared" si="88"/>
        <v>0</v>
      </c>
      <c r="Q82" s="1169">
        <f t="shared" si="88"/>
        <v>0</v>
      </c>
      <c r="R82" s="1217">
        <f t="shared" si="88"/>
        <v>0</v>
      </c>
      <c r="S82" s="1217">
        <f t="shared" si="88"/>
        <v>0</v>
      </c>
      <c r="T82" s="1217">
        <f t="shared" si="88"/>
        <v>0</v>
      </c>
      <c r="U82" s="1217">
        <f t="shared" si="88"/>
        <v>0</v>
      </c>
      <c r="V82" s="1169">
        <f t="shared" si="88"/>
        <v>0</v>
      </c>
      <c r="W82" s="1217">
        <f t="shared" si="88"/>
        <v>0</v>
      </c>
      <c r="X82" s="1217">
        <f t="shared" si="88"/>
        <v>0</v>
      </c>
      <c r="Y82" s="1217">
        <f t="shared" si="88"/>
        <v>0</v>
      </c>
      <c r="Z82" s="1217">
        <f t="shared" si="88"/>
        <v>0</v>
      </c>
      <c r="AA82" s="1169">
        <f t="shared" si="88"/>
        <v>0</v>
      </c>
      <c r="AB82" s="1217">
        <f t="shared" si="88"/>
        <v>0</v>
      </c>
      <c r="AC82" s="1217">
        <f t="shared" si="88"/>
        <v>0</v>
      </c>
      <c r="AD82" s="1217">
        <f t="shared" si="88"/>
        <v>0</v>
      </c>
      <c r="AE82" s="1217">
        <f t="shared" si="88"/>
        <v>0</v>
      </c>
      <c r="AF82" s="1169">
        <f t="shared" si="88"/>
        <v>0</v>
      </c>
      <c r="AG82" s="1217">
        <f t="shared" si="88"/>
        <v>0</v>
      </c>
      <c r="AH82" s="1217">
        <f t="shared" si="88"/>
        <v>0</v>
      </c>
      <c r="AI82" s="1217">
        <f t="shared" si="88"/>
        <v>0</v>
      </c>
      <c r="AJ82" s="1217">
        <f t="shared" si="88"/>
        <v>0</v>
      </c>
      <c r="AK82" s="1169">
        <f t="shared" si="88"/>
        <v>0</v>
      </c>
      <c r="AL82" s="1217">
        <f t="shared" si="88"/>
        <v>0</v>
      </c>
      <c r="AM82" s="1217">
        <f t="shared" si="88"/>
        <v>0</v>
      </c>
      <c r="AN82" s="1217">
        <f t="shared" si="88"/>
        <v>0</v>
      </c>
      <c r="AO82" s="1217">
        <f t="shared" si="88"/>
        <v>0</v>
      </c>
      <c r="AP82" s="1169">
        <f t="shared" si="88"/>
        <v>0</v>
      </c>
      <c r="AQ82" s="1217">
        <f t="shared" si="87"/>
        <v>0</v>
      </c>
      <c r="AR82" s="1217">
        <f t="shared" si="87"/>
        <v>0</v>
      </c>
      <c r="AS82" s="1217">
        <f t="shared" si="87"/>
        <v>0</v>
      </c>
      <c r="AT82" s="1217">
        <f t="shared" si="87"/>
        <v>0</v>
      </c>
      <c r="AU82" s="1169">
        <f t="shared" si="87"/>
        <v>0</v>
      </c>
      <c r="AV82" s="1217">
        <f t="shared" si="87"/>
        <v>0</v>
      </c>
      <c r="AW82" s="1217">
        <f t="shared" si="87"/>
        <v>0</v>
      </c>
      <c r="AX82" s="1217">
        <f t="shared" si="87"/>
        <v>0</v>
      </c>
      <c r="AY82" s="1217">
        <f t="shared" si="87"/>
        <v>0</v>
      </c>
      <c r="AZ82" s="1169">
        <f t="shared" si="87"/>
        <v>0</v>
      </c>
      <c r="BA82" s="1217">
        <f t="shared" si="87"/>
        <v>0</v>
      </c>
      <c r="BB82" s="1217">
        <f t="shared" si="87"/>
        <v>0</v>
      </c>
      <c r="BC82" s="1217">
        <f t="shared" si="87"/>
        <v>0</v>
      </c>
      <c r="BD82" s="1217">
        <f t="shared" si="87"/>
        <v>0</v>
      </c>
      <c r="BE82" s="1169">
        <f t="shared" si="87"/>
        <v>0</v>
      </c>
    </row>
    <row r="83" spans="1:57" ht="15" customHeight="1">
      <c r="A83" s="1193">
        <f t="shared" si="83"/>
        <v>13</v>
      </c>
      <c r="B83" s="1243" t="str">
        <f t="shared" si="82"/>
        <v>Enter Applicable Service</v>
      </c>
      <c r="C83" s="1217">
        <f t="shared" si="88"/>
        <v>0</v>
      </c>
      <c r="D83" s="1217">
        <f t="shared" si="88"/>
        <v>0</v>
      </c>
      <c r="E83" s="1217">
        <f t="shared" si="88"/>
        <v>0</v>
      </c>
      <c r="F83" s="1217">
        <f t="shared" si="88"/>
        <v>0</v>
      </c>
      <c r="G83" s="1169">
        <f t="shared" si="88"/>
        <v>0</v>
      </c>
      <c r="H83" s="1217">
        <f t="shared" si="88"/>
        <v>0</v>
      </c>
      <c r="I83" s="1217">
        <f t="shared" si="88"/>
        <v>0</v>
      </c>
      <c r="J83" s="1217">
        <f t="shared" si="88"/>
        <v>0</v>
      </c>
      <c r="K83" s="1217">
        <f t="shared" si="88"/>
        <v>0</v>
      </c>
      <c r="L83" s="1169">
        <f t="shared" si="88"/>
        <v>0</v>
      </c>
      <c r="M83" s="1217">
        <f t="shared" si="88"/>
        <v>0</v>
      </c>
      <c r="N83" s="1217">
        <f t="shared" si="88"/>
        <v>0</v>
      </c>
      <c r="O83" s="1217">
        <f t="shared" si="88"/>
        <v>0</v>
      </c>
      <c r="P83" s="1217">
        <f t="shared" si="88"/>
        <v>0</v>
      </c>
      <c r="Q83" s="1169">
        <f t="shared" si="88"/>
        <v>0</v>
      </c>
      <c r="R83" s="1217">
        <f t="shared" si="88"/>
        <v>0</v>
      </c>
      <c r="S83" s="1217">
        <f t="shared" si="88"/>
        <v>0</v>
      </c>
      <c r="T83" s="1217">
        <f t="shared" si="88"/>
        <v>0</v>
      </c>
      <c r="U83" s="1217">
        <f t="shared" si="88"/>
        <v>0</v>
      </c>
      <c r="V83" s="1169">
        <f t="shared" si="88"/>
        <v>0</v>
      </c>
      <c r="W83" s="1217">
        <f t="shared" si="88"/>
        <v>0</v>
      </c>
      <c r="X83" s="1217">
        <f t="shared" si="88"/>
        <v>0</v>
      </c>
      <c r="Y83" s="1217">
        <f t="shared" si="88"/>
        <v>0</v>
      </c>
      <c r="Z83" s="1217">
        <f t="shared" si="88"/>
        <v>0</v>
      </c>
      <c r="AA83" s="1169">
        <f t="shared" si="88"/>
        <v>0</v>
      </c>
      <c r="AB83" s="1217">
        <f t="shared" si="88"/>
        <v>0</v>
      </c>
      <c r="AC83" s="1217">
        <f t="shared" si="88"/>
        <v>0</v>
      </c>
      <c r="AD83" s="1217">
        <f t="shared" si="88"/>
        <v>0</v>
      </c>
      <c r="AE83" s="1217">
        <f t="shared" si="88"/>
        <v>0</v>
      </c>
      <c r="AF83" s="1169">
        <f t="shared" si="88"/>
        <v>0</v>
      </c>
      <c r="AG83" s="1217">
        <f t="shared" si="88"/>
        <v>0</v>
      </c>
      <c r="AH83" s="1217">
        <f t="shared" si="88"/>
        <v>0</v>
      </c>
      <c r="AI83" s="1217">
        <f t="shared" si="88"/>
        <v>0</v>
      </c>
      <c r="AJ83" s="1217">
        <f t="shared" si="88"/>
        <v>0</v>
      </c>
      <c r="AK83" s="1169">
        <f t="shared" si="88"/>
        <v>0</v>
      </c>
      <c r="AL83" s="1217">
        <f t="shared" si="88"/>
        <v>0</v>
      </c>
      <c r="AM83" s="1217">
        <f t="shared" si="88"/>
        <v>0</v>
      </c>
      <c r="AN83" s="1217">
        <f t="shared" si="88"/>
        <v>0</v>
      </c>
      <c r="AO83" s="1217">
        <f t="shared" si="88"/>
        <v>0</v>
      </c>
      <c r="AP83" s="1169">
        <f t="shared" si="88"/>
        <v>0</v>
      </c>
      <c r="AQ83" s="1217">
        <f t="shared" si="87"/>
        <v>0</v>
      </c>
      <c r="AR83" s="1217">
        <f t="shared" si="87"/>
        <v>0</v>
      </c>
      <c r="AS83" s="1217">
        <f t="shared" si="87"/>
        <v>0</v>
      </c>
      <c r="AT83" s="1217">
        <f t="shared" si="87"/>
        <v>0</v>
      </c>
      <c r="AU83" s="1169">
        <f t="shared" si="87"/>
        <v>0</v>
      </c>
      <c r="AV83" s="1217">
        <f t="shared" si="87"/>
        <v>0</v>
      </c>
      <c r="AW83" s="1217">
        <f t="shared" si="87"/>
        <v>0</v>
      </c>
      <c r="AX83" s="1217">
        <f t="shared" si="87"/>
        <v>0</v>
      </c>
      <c r="AY83" s="1217">
        <f t="shared" si="87"/>
        <v>0</v>
      </c>
      <c r="AZ83" s="1169">
        <f t="shared" si="87"/>
        <v>0</v>
      </c>
      <c r="BA83" s="1217">
        <f t="shared" si="87"/>
        <v>0</v>
      </c>
      <c r="BB83" s="1217">
        <f t="shared" si="87"/>
        <v>0</v>
      </c>
      <c r="BC83" s="1217">
        <f t="shared" si="87"/>
        <v>0</v>
      </c>
      <c r="BD83" s="1217">
        <f t="shared" si="87"/>
        <v>0</v>
      </c>
      <c r="BE83" s="1169">
        <f t="shared" si="87"/>
        <v>0</v>
      </c>
    </row>
    <row r="84" spans="1:57" ht="15" customHeight="1">
      <c r="A84" s="1193">
        <f t="shared" si="83"/>
        <v>14</v>
      </c>
      <c r="B84" s="1243" t="str">
        <f t="shared" si="82"/>
        <v>Enter Applicable Service</v>
      </c>
      <c r="C84" s="1217">
        <f t="shared" si="88"/>
        <v>0</v>
      </c>
      <c r="D84" s="1217">
        <f t="shared" si="88"/>
        <v>0</v>
      </c>
      <c r="E84" s="1217">
        <f t="shared" si="88"/>
        <v>0</v>
      </c>
      <c r="F84" s="1217">
        <f t="shared" si="88"/>
        <v>0</v>
      </c>
      <c r="G84" s="1169">
        <f t="shared" si="88"/>
        <v>0</v>
      </c>
      <c r="H84" s="1217">
        <f t="shared" si="88"/>
        <v>0</v>
      </c>
      <c r="I84" s="1217">
        <f t="shared" si="88"/>
        <v>0</v>
      </c>
      <c r="J84" s="1217">
        <f t="shared" si="88"/>
        <v>0</v>
      </c>
      <c r="K84" s="1217">
        <f t="shared" si="88"/>
        <v>0</v>
      </c>
      <c r="L84" s="1169">
        <f t="shared" si="88"/>
        <v>0</v>
      </c>
      <c r="M84" s="1217">
        <f t="shared" si="88"/>
        <v>0</v>
      </c>
      <c r="N84" s="1217">
        <f t="shared" si="88"/>
        <v>0</v>
      </c>
      <c r="O84" s="1217">
        <f t="shared" si="88"/>
        <v>0</v>
      </c>
      <c r="P84" s="1217">
        <f t="shared" si="88"/>
        <v>0</v>
      </c>
      <c r="Q84" s="1169">
        <f t="shared" si="88"/>
        <v>0</v>
      </c>
      <c r="R84" s="1217">
        <f>IF(R32=0,0,R32/R58)</f>
        <v>0</v>
      </c>
      <c r="S84" s="1217">
        <f>IF(S32=0,0,S32/S58)</f>
        <v>0</v>
      </c>
      <c r="T84" s="1217">
        <f>IF(T32=0,0,T32/T58)</f>
        <v>0</v>
      </c>
      <c r="U84" s="1217">
        <f>IF(U32=0,0,U32/U58)</f>
        <v>0</v>
      </c>
      <c r="V84" s="1169">
        <f t="shared" si="88"/>
        <v>0</v>
      </c>
      <c r="W84" s="1217">
        <f t="shared" si="88"/>
        <v>0</v>
      </c>
      <c r="X84" s="1217">
        <f t="shared" si="88"/>
        <v>0</v>
      </c>
      <c r="Y84" s="1217">
        <f t="shared" si="88"/>
        <v>0</v>
      </c>
      <c r="Z84" s="1217">
        <f t="shared" si="88"/>
        <v>0</v>
      </c>
      <c r="AA84" s="1169">
        <f t="shared" si="88"/>
        <v>0</v>
      </c>
      <c r="AB84" s="1217">
        <f t="shared" si="88"/>
        <v>0</v>
      </c>
      <c r="AC84" s="1217">
        <f t="shared" si="88"/>
        <v>0</v>
      </c>
      <c r="AD84" s="1217">
        <f t="shared" si="88"/>
        <v>0</v>
      </c>
      <c r="AE84" s="1217">
        <f t="shared" si="88"/>
        <v>0</v>
      </c>
      <c r="AF84" s="1169">
        <f t="shared" si="88"/>
        <v>0</v>
      </c>
      <c r="AG84" s="1217">
        <f>IF(AG32=0,0,AG32/AG58)</f>
        <v>0</v>
      </c>
      <c r="AH84" s="1217">
        <f>IF(AH32=0,0,AH32/AH58)</f>
        <v>0</v>
      </c>
      <c r="AI84" s="1217">
        <f>IF(AI32=0,0,AI32/AI58)</f>
        <v>0</v>
      </c>
      <c r="AJ84" s="1217">
        <f>IF(AJ32=0,0,AJ32/AJ58)</f>
        <v>0</v>
      </c>
      <c r="AK84" s="1169">
        <f t="shared" si="88"/>
        <v>0</v>
      </c>
      <c r="AL84" s="1217">
        <f t="shared" si="88"/>
        <v>0</v>
      </c>
      <c r="AM84" s="1217">
        <f t="shared" si="88"/>
        <v>0</v>
      </c>
      <c r="AN84" s="1217">
        <f t="shared" si="88"/>
        <v>0</v>
      </c>
      <c r="AO84" s="1217">
        <f t="shared" si="88"/>
        <v>0</v>
      </c>
      <c r="AP84" s="1169">
        <f t="shared" si="88"/>
        <v>0</v>
      </c>
      <c r="AQ84" s="1217">
        <f t="shared" si="87"/>
        <v>0</v>
      </c>
      <c r="AR84" s="1217">
        <f t="shared" si="87"/>
        <v>0</v>
      </c>
      <c r="AS84" s="1217">
        <f t="shared" si="87"/>
        <v>0</v>
      </c>
      <c r="AT84" s="1217">
        <f t="shared" si="87"/>
        <v>0</v>
      </c>
      <c r="AU84" s="1169">
        <f t="shared" si="87"/>
        <v>0</v>
      </c>
      <c r="AV84" s="1217">
        <f t="shared" si="87"/>
        <v>0</v>
      </c>
      <c r="AW84" s="1217">
        <f t="shared" si="87"/>
        <v>0</v>
      </c>
      <c r="AX84" s="1217">
        <f t="shared" si="87"/>
        <v>0</v>
      </c>
      <c r="AY84" s="1217">
        <f t="shared" si="87"/>
        <v>0</v>
      </c>
      <c r="AZ84" s="1169">
        <f t="shared" si="87"/>
        <v>0</v>
      </c>
      <c r="BA84" s="1217">
        <f t="shared" si="87"/>
        <v>0</v>
      </c>
      <c r="BB84" s="1217">
        <f t="shared" si="87"/>
        <v>0</v>
      </c>
      <c r="BC84" s="1217">
        <f t="shared" si="87"/>
        <v>0</v>
      </c>
      <c r="BD84" s="1217">
        <f t="shared" si="87"/>
        <v>0</v>
      </c>
      <c r="BE84" s="1169">
        <f t="shared" si="87"/>
        <v>0</v>
      </c>
    </row>
    <row r="85" spans="1:57" ht="15" customHeight="1">
      <c r="A85" s="1193">
        <f t="shared" si="83"/>
        <v>15</v>
      </c>
      <c r="B85" s="1244" t="str">
        <f t="shared" si="82"/>
        <v>Total (2 through 14)</v>
      </c>
      <c r="C85" s="1169">
        <f t="shared" si="88"/>
        <v>0</v>
      </c>
      <c r="D85" s="1169">
        <f t="shared" si="88"/>
        <v>0</v>
      </c>
      <c r="E85" s="1169">
        <f t="shared" si="88"/>
        <v>0</v>
      </c>
      <c r="F85" s="1169">
        <f t="shared" si="88"/>
        <v>0</v>
      </c>
      <c r="G85" s="1169">
        <f t="shared" si="88"/>
        <v>0</v>
      </c>
      <c r="H85" s="1169">
        <f t="shared" si="88"/>
        <v>0</v>
      </c>
      <c r="I85" s="1169">
        <f t="shared" si="88"/>
        <v>0</v>
      </c>
      <c r="J85" s="1169">
        <f t="shared" si="88"/>
        <v>0</v>
      </c>
      <c r="K85" s="1169">
        <f t="shared" si="88"/>
        <v>0</v>
      </c>
      <c r="L85" s="1169">
        <f t="shared" si="88"/>
        <v>0</v>
      </c>
      <c r="M85" s="1169">
        <f t="shared" si="88"/>
        <v>0</v>
      </c>
      <c r="N85" s="1169">
        <f t="shared" si="88"/>
        <v>0</v>
      </c>
      <c r="O85" s="1169">
        <f t="shared" si="88"/>
        <v>0</v>
      </c>
      <c r="P85" s="1169">
        <f t="shared" si="88"/>
        <v>0</v>
      </c>
      <c r="Q85" s="1169">
        <f t="shared" si="88"/>
        <v>0</v>
      </c>
      <c r="R85" s="1169">
        <f t="shared" si="88"/>
        <v>0</v>
      </c>
      <c r="S85" s="1169">
        <f t="shared" si="88"/>
        <v>0</v>
      </c>
      <c r="T85" s="1169">
        <f t="shared" si="88"/>
        <v>0</v>
      </c>
      <c r="U85" s="1169">
        <f t="shared" si="88"/>
        <v>0</v>
      </c>
      <c r="V85" s="1169">
        <f t="shared" si="88"/>
        <v>0</v>
      </c>
      <c r="W85" s="1169">
        <f t="shared" si="88"/>
        <v>0</v>
      </c>
      <c r="X85" s="1169">
        <f t="shared" si="88"/>
        <v>0</v>
      </c>
      <c r="Y85" s="1169">
        <f t="shared" si="88"/>
        <v>0</v>
      </c>
      <c r="Z85" s="1169">
        <f t="shared" si="88"/>
        <v>0</v>
      </c>
      <c r="AA85" s="1169">
        <f t="shared" si="88"/>
        <v>0</v>
      </c>
      <c r="AB85" s="1169">
        <f t="shared" si="88"/>
        <v>0</v>
      </c>
      <c r="AC85" s="1169">
        <f t="shared" si="88"/>
        <v>0</v>
      </c>
      <c r="AD85" s="1169">
        <f t="shared" si="88"/>
        <v>0</v>
      </c>
      <c r="AE85" s="1169">
        <f t="shared" si="88"/>
        <v>0</v>
      </c>
      <c r="AF85" s="1169">
        <f t="shared" si="88"/>
        <v>0</v>
      </c>
      <c r="AG85" s="1169">
        <f t="shared" si="88"/>
        <v>0</v>
      </c>
      <c r="AH85" s="1169">
        <f t="shared" ref="AH85:AP85" si="89">IF(AH33=0,0,AH33/AH59)</f>
        <v>0</v>
      </c>
      <c r="AI85" s="1169">
        <f t="shared" si="89"/>
        <v>0</v>
      </c>
      <c r="AJ85" s="1169">
        <f t="shared" si="89"/>
        <v>0</v>
      </c>
      <c r="AK85" s="1169">
        <f t="shared" si="89"/>
        <v>0</v>
      </c>
      <c r="AL85" s="1169">
        <f t="shared" si="89"/>
        <v>0</v>
      </c>
      <c r="AM85" s="1169">
        <f t="shared" si="89"/>
        <v>0</v>
      </c>
      <c r="AN85" s="1169">
        <f t="shared" si="89"/>
        <v>0</v>
      </c>
      <c r="AO85" s="1169">
        <f t="shared" si="89"/>
        <v>0</v>
      </c>
      <c r="AP85" s="1169">
        <f t="shared" si="89"/>
        <v>0</v>
      </c>
      <c r="AQ85" s="1169">
        <f t="shared" ref="AQ85:BE85" si="90">IF(AQ33=0,0,AQ33/AQ59)</f>
        <v>0</v>
      </c>
      <c r="AR85" s="1169">
        <f t="shared" si="90"/>
        <v>0</v>
      </c>
      <c r="AS85" s="1169">
        <f t="shared" si="90"/>
        <v>0</v>
      </c>
      <c r="AT85" s="1169">
        <f t="shared" si="90"/>
        <v>0</v>
      </c>
      <c r="AU85" s="1169">
        <f t="shared" si="90"/>
        <v>0</v>
      </c>
      <c r="AV85" s="1169">
        <f t="shared" si="90"/>
        <v>0</v>
      </c>
      <c r="AW85" s="1169">
        <f t="shared" si="90"/>
        <v>0</v>
      </c>
      <c r="AX85" s="1169">
        <f t="shared" si="90"/>
        <v>0</v>
      </c>
      <c r="AY85" s="1169">
        <f t="shared" si="90"/>
        <v>0</v>
      </c>
      <c r="AZ85" s="1169">
        <f t="shared" si="90"/>
        <v>0</v>
      </c>
      <c r="BA85" s="1169">
        <f t="shared" si="90"/>
        <v>0</v>
      </c>
      <c r="BB85" s="1169">
        <f t="shared" si="90"/>
        <v>0</v>
      </c>
      <c r="BC85" s="1169">
        <f t="shared" si="90"/>
        <v>0</v>
      </c>
      <c r="BD85" s="1169">
        <f t="shared" si="90"/>
        <v>0</v>
      </c>
      <c r="BE85" s="1169">
        <f t="shared" si="90"/>
        <v>0</v>
      </c>
    </row>
    <row r="86" spans="1:57">
      <c r="B86" s="1246"/>
    </row>
    <row r="87" spans="1:57">
      <c r="B87" s="1246"/>
    </row>
    <row r="88" spans="1:57">
      <c r="B88" s="1246"/>
    </row>
    <row r="89" spans="1:57">
      <c r="B89" s="1246"/>
    </row>
    <row r="90" spans="1:57">
      <c r="B90" s="1246"/>
    </row>
    <row r="91" spans="1:57">
      <c r="B91" s="1246"/>
    </row>
    <row r="92" spans="1:57">
      <c r="B92" s="1246"/>
    </row>
    <row r="93" spans="1:57">
      <c r="B93" s="1173"/>
    </row>
    <row r="94" spans="1:57">
      <c r="B94" s="1173"/>
    </row>
    <row r="95" spans="1:57">
      <c r="B95" s="1173"/>
    </row>
    <row r="96" spans="1:57">
      <c r="B96" s="1173"/>
    </row>
    <row r="97" spans="2:2">
      <c r="B97" s="1173"/>
    </row>
    <row r="98" spans="2:2">
      <c r="B98" s="1173"/>
    </row>
    <row r="99" spans="2:2">
      <c r="B99" s="1173"/>
    </row>
    <row r="100" spans="2:2">
      <c r="B100" s="1173"/>
    </row>
    <row r="101" spans="2:2">
      <c r="B101" s="1173"/>
    </row>
    <row r="102" spans="2:2">
      <c r="B102" s="1173"/>
    </row>
    <row r="103" spans="2:2">
      <c r="B103" s="1173"/>
    </row>
    <row r="104" spans="2:2">
      <c r="B104" s="1173"/>
    </row>
    <row r="105" spans="2:2">
      <c r="B105" s="1173"/>
    </row>
    <row r="106" spans="2:2">
      <c r="B106" s="1173"/>
    </row>
    <row r="107" spans="2:2">
      <c r="B107" s="1173"/>
    </row>
    <row r="108" spans="2:2">
      <c r="B108" s="1173"/>
    </row>
    <row r="109" spans="2:2">
      <c r="B109" s="1173"/>
    </row>
    <row r="110" spans="2:2">
      <c r="B110" s="1173"/>
    </row>
    <row r="111" spans="2:2">
      <c r="B111" s="1173"/>
    </row>
    <row r="112" spans="2:2">
      <c r="B112" s="1173"/>
    </row>
    <row r="113" spans="2:2">
      <c r="B113" s="1173"/>
    </row>
    <row r="114" spans="2:2">
      <c r="B114" s="1173"/>
    </row>
    <row r="115" spans="2:2">
      <c r="B115" s="1173"/>
    </row>
    <row r="116" spans="2:2">
      <c r="B116" s="1173"/>
    </row>
    <row r="117" spans="2:2">
      <c r="B117" s="1173"/>
    </row>
    <row r="118" spans="2:2">
      <c r="B118" s="1173"/>
    </row>
    <row r="119" spans="2:2">
      <c r="B119" s="1173"/>
    </row>
    <row r="120" spans="2:2">
      <c r="B120" s="1173"/>
    </row>
    <row r="121" spans="2:2">
      <c r="B121" s="1173"/>
    </row>
    <row r="122" spans="2:2">
      <c r="B122" s="1173"/>
    </row>
    <row r="123" spans="2:2">
      <c r="B123" s="1173"/>
    </row>
    <row r="124" spans="2:2">
      <c r="B124" s="1173"/>
    </row>
    <row r="125" spans="2:2">
      <c r="B125" s="1173"/>
    </row>
    <row r="126" spans="2:2">
      <c r="B126" s="1173"/>
    </row>
    <row r="127" spans="2:2">
      <c r="B127" s="1173"/>
    </row>
    <row r="128" spans="2:2">
      <c r="B128" s="1173"/>
    </row>
    <row r="129" spans="2:2">
      <c r="B129" s="1173"/>
    </row>
    <row r="130" spans="2:2">
      <c r="B130" s="1173"/>
    </row>
    <row r="131" spans="2:2">
      <c r="B131" s="1173"/>
    </row>
    <row r="132" spans="2:2">
      <c r="B132" s="1173"/>
    </row>
    <row r="133" spans="2:2">
      <c r="B133" s="1173"/>
    </row>
    <row r="134" spans="2:2">
      <c r="B134" s="1173"/>
    </row>
    <row r="135" spans="2:2">
      <c r="B135" s="1173"/>
    </row>
    <row r="136" spans="2:2">
      <c r="B136" s="1173"/>
    </row>
    <row r="137" spans="2:2">
      <c r="B137" s="1173"/>
    </row>
    <row r="138" spans="2:2">
      <c r="B138" s="1173"/>
    </row>
    <row r="139" spans="2:2">
      <c r="B139" s="1173"/>
    </row>
    <row r="140" spans="2:2">
      <c r="B140" s="1173"/>
    </row>
    <row r="141" spans="2:2">
      <c r="B141" s="1173"/>
    </row>
    <row r="142" spans="2:2">
      <c r="B142" s="1173"/>
    </row>
    <row r="143" spans="2:2">
      <c r="B143" s="1173"/>
    </row>
    <row r="144" spans="2:2">
      <c r="B144" s="1173"/>
    </row>
    <row r="145" spans="2:2">
      <c r="B145" s="1173"/>
    </row>
    <row r="146" spans="2:2">
      <c r="B146" s="1173"/>
    </row>
    <row r="147" spans="2:2">
      <c r="B147" s="1173"/>
    </row>
    <row r="148" spans="2:2">
      <c r="B148" s="1173"/>
    </row>
    <row r="149" spans="2:2">
      <c r="B149" s="1173"/>
    </row>
    <row r="150" spans="2:2">
      <c r="B150" s="1173"/>
    </row>
    <row r="151" spans="2:2">
      <c r="B151" s="1173"/>
    </row>
    <row r="152" spans="2:2">
      <c r="B152" s="1173"/>
    </row>
    <row r="153" spans="2:2">
      <c r="B153" s="1173"/>
    </row>
    <row r="154" spans="2:2">
      <c r="B154" s="1173"/>
    </row>
    <row r="155" spans="2:2">
      <c r="B155" s="1173"/>
    </row>
    <row r="156" spans="2:2">
      <c r="B156" s="1173"/>
    </row>
    <row r="157" spans="2:2">
      <c r="B157" s="1173"/>
    </row>
    <row r="158" spans="2:2">
      <c r="B158" s="1173"/>
    </row>
    <row r="159" spans="2:2">
      <c r="B159" s="1173"/>
    </row>
    <row r="160" spans="2:2">
      <c r="B160" s="1173"/>
    </row>
    <row r="161" spans="2:2">
      <c r="B161" s="1173"/>
    </row>
    <row r="162" spans="2:2">
      <c r="B162" s="1173"/>
    </row>
    <row r="163" spans="2:2">
      <c r="B163" s="1173"/>
    </row>
    <row r="164" spans="2:2">
      <c r="B164" s="1173"/>
    </row>
    <row r="165" spans="2:2">
      <c r="B165" s="1173"/>
    </row>
    <row r="166" spans="2:2">
      <c r="B166" s="1173"/>
    </row>
    <row r="167" spans="2:2">
      <c r="B167" s="1173"/>
    </row>
    <row r="168" spans="2:2">
      <c r="B168" s="1173"/>
    </row>
    <row r="169" spans="2:2">
      <c r="B169" s="1173"/>
    </row>
    <row r="170" spans="2:2">
      <c r="B170" s="1173"/>
    </row>
    <row r="171" spans="2:2">
      <c r="B171" s="1173"/>
    </row>
    <row r="172" spans="2:2">
      <c r="B172" s="1173"/>
    </row>
    <row r="173" spans="2:2">
      <c r="B173" s="1173"/>
    </row>
    <row r="174" spans="2:2">
      <c r="B174" s="1173"/>
    </row>
    <row r="175" spans="2:2">
      <c r="B175" s="1173"/>
    </row>
    <row r="176" spans="2:2">
      <c r="B176" s="1173"/>
    </row>
    <row r="177" spans="2:2">
      <c r="B177" s="1173"/>
    </row>
    <row r="178" spans="2:2">
      <c r="B178" s="1173"/>
    </row>
    <row r="179" spans="2:2">
      <c r="B179" s="1173"/>
    </row>
  </sheetData>
  <sheetProtection algorithmName="SHA-512" hashValue="P9nhT+4NxjrKL+lHmXj8jNOZG3jLIxJXxIwm2LKa8BoaS2WTTUtAacsPMDPKkYqBZHvoo8XqtQLAa6CZQeZZeg==" saltValue="yuHexok+Prf1sGysxFdWVw==" spinCount="100000" sheet="1" objects="1" scenarios="1"/>
  <pageMargins left="0.5" right="0.5" top="0.75" bottom="0.5" header="0.25" footer="0.25"/>
  <pageSetup scale="33" fitToWidth="4" orientation="landscape" r:id="rId1"/>
  <headerFooter scaleWithDoc="0">
    <oddHeader>&amp;RState of New Mexico</oddHeader>
    <oddFooter>&amp;LVersion 4.0&amp;RPage &amp;P of &amp;N</oddFooter>
  </headerFooter>
  <colBreaks count="2" manualBreakCount="2">
    <brk id="22" min="1" max="84" man="1"/>
    <brk id="42" min="1" max="8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86"/>
  <sheetViews>
    <sheetView showGridLines="0" zoomScale="75" zoomScaleNormal="75" zoomScaleSheetLayoutView="50" workbookViewId="0"/>
  </sheetViews>
  <sheetFormatPr defaultColWidth="9.33203125" defaultRowHeight="9.9499999999999993"/>
  <cols>
    <col min="1" max="1" width="24" style="497" customWidth="1"/>
    <col min="2" max="16" width="20.83203125" style="497" customWidth="1"/>
    <col min="17" max="17" width="25.1640625" style="497" customWidth="1"/>
    <col min="18" max="18" width="52.6640625" style="497" customWidth="1"/>
    <col min="19" max="16384" width="9.33203125" style="497"/>
  </cols>
  <sheetData>
    <row r="1" spans="1:16" s="739" customFormat="1" ht="12" customHeight="1"/>
    <row r="2" spans="1:16" s="825" customFormat="1" ht="18">
      <c r="A2" s="510" t="s">
        <v>509</v>
      </c>
      <c r="B2" s="510"/>
      <c r="C2" s="824"/>
      <c r="D2" s="739"/>
      <c r="E2" s="739"/>
      <c r="F2" s="739"/>
      <c r="G2" s="739"/>
    </row>
    <row r="3" spans="1:16" s="825" customFormat="1" ht="18">
      <c r="A3" s="510" t="s">
        <v>510</v>
      </c>
      <c r="B3" s="510"/>
      <c r="C3" s="824"/>
      <c r="D3" s="739"/>
      <c r="E3" s="739"/>
      <c r="F3" s="739"/>
      <c r="G3" s="739"/>
    </row>
    <row r="4" spans="1:16" s="825" customFormat="1" ht="18">
      <c r="A4" s="507" t="s">
        <v>511</v>
      </c>
      <c r="B4" s="507"/>
      <c r="C4" s="824"/>
      <c r="D4" s="739"/>
      <c r="E4" s="739"/>
      <c r="F4" s="739"/>
      <c r="G4" s="739"/>
    </row>
    <row r="5" spans="1:16" s="825" customFormat="1" ht="18">
      <c r="A5" s="510" t="s">
        <v>109</v>
      </c>
      <c r="B5" s="740"/>
      <c r="C5" s="824"/>
      <c r="D5" s="740"/>
      <c r="E5" s="740"/>
      <c r="F5" s="740"/>
      <c r="G5" s="740"/>
    </row>
    <row r="6" spans="1:16" s="739" customFormat="1" ht="12" customHeight="1">
      <c r="A6" s="510"/>
    </row>
    <row r="7" spans="1:16" s="825" customFormat="1" ht="18">
      <c r="A7" s="507" t="str">
        <f>"MCO Name:  "&amp;'Information Input'!$F$14</f>
        <v xml:space="preserve">MCO Name:  </v>
      </c>
      <c r="B7" s="740"/>
      <c r="C7" s="824"/>
      <c r="D7" s="740"/>
      <c r="E7" s="740"/>
      <c r="F7" s="740"/>
      <c r="G7" s="740"/>
    </row>
    <row r="8" spans="1:16" s="825" customFormat="1" ht="18">
      <c r="A8" s="510" t="s">
        <v>320</v>
      </c>
      <c r="B8" s="740"/>
      <c r="C8" s="824"/>
      <c r="D8" s="740"/>
      <c r="E8" s="740"/>
      <c r="F8" s="740"/>
      <c r="G8" s="740"/>
    </row>
    <row r="9" spans="1:16" s="825" customFormat="1" ht="18">
      <c r="A9" s="510" t="str">
        <f>"Calendar Year Reporting Cycle:  "&amp;'Information Input'!$J$18</f>
        <v>Calendar Year Reporting Cycle:  2019</v>
      </c>
      <c r="B9" s="740"/>
      <c r="C9" s="824"/>
      <c r="D9" s="740"/>
      <c r="E9" s="740"/>
      <c r="F9" s="740"/>
      <c r="G9" s="740"/>
    </row>
    <row r="10" spans="1:16" s="739" customFormat="1" ht="18">
      <c r="A10" s="510" t="str">
        <f>"Report Period Ending:  "&amp;TEXT('Information Input'!$H$30,"mm/dd/yyyy")</f>
        <v>Report Period Ending:  03/31/2019</v>
      </c>
      <c r="B10" s="740"/>
      <c r="C10" s="824"/>
      <c r="D10" s="740"/>
      <c r="E10" s="740"/>
      <c r="F10" s="740"/>
      <c r="G10" s="740"/>
    </row>
    <row r="11" spans="1:16" s="739" customFormat="1" ht="12" customHeight="1"/>
    <row r="12" spans="1:16" s="825" customFormat="1" ht="35.1" customHeight="1">
      <c r="A12" s="826" t="s">
        <v>512</v>
      </c>
    </row>
    <row r="13" spans="1:16" s="739" customFormat="1" ht="12" customHeight="1"/>
    <row r="14" spans="1:16" s="739" customFormat="1"/>
    <row r="15" spans="1:16" s="831" customFormat="1" ht="18.75" customHeight="1">
      <c r="A15" s="827"/>
      <c r="B15" s="828" t="s">
        <v>513</v>
      </c>
      <c r="C15" s="828"/>
      <c r="D15" s="829"/>
      <c r="E15" s="830" t="s">
        <v>514</v>
      </c>
      <c r="F15" s="828"/>
      <c r="G15" s="829"/>
      <c r="H15" s="830" t="s">
        <v>515</v>
      </c>
      <c r="I15" s="828"/>
      <c r="J15" s="829"/>
      <c r="K15" s="830" t="s">
        <v>516</v>
      </c>
      <c r="L15" s="828"/>
      <c r="M15" s="829"/>
      <c r="N15" s="830" t="s">
        <v>517</v>
      </c>
      <c r="O15" s="828"/>
      <c r="P15" s="829"/>
    </row>
    <row r="16" spans="1:16" s="831" customFormat="1" ht="49.5" customHeight="1">
      <c r="A16" s="1037" t="s">
        <v>518</v>
      </c>
      <c r="B16" s="1038" t="s">
        <v>519</v>
      </c>
      <c r="C16" s="1039" t="s">
        <v>520</v>
      </c>
      <c r="D16" s="1039" t="s">
        <v>521</v>
      </c>
      <c r="E16" s="1039" t="s">
        <v>522</v>
      </c>
      <c r="F16" s="1039" t="s">
        <v>523</v>
      </c>
      <c r="G16" s="1039" t="s">
        <v>524</v>
      </c>
      <c r="H16" s="1039" t="s">
        <v>525</v>
      </c>
      <c r="I16" s="1039" t="s">
        <v>526</v>
      </c>
      <c r="J16" s="1039" t="s">
        <v>527</v>
      </c>
      <c r="K16" s="1039" t="s">
        <v>528</v>
      </c>
      <c r="L16" s="1039" t="s">
        <v>529</v>
      </c>
      <c r="M16" s="1039" t="s">
        <v>530</v>
      </c>
      <c r="N16" s="1039" t="s">
        <v>531</v>
      </c>
      <c r="O16" s="1039" t="s">
        <v>532</v>
      </c>
      <c r="P16" s="1039" t="s">
        <v>533</v>
      </c>
    </row>
    <row r="17" spans="1:16" ht="47.25" customHeight="1">
      <c r="A17" s="1040" t="s">
        <v>534</v>
      </c>
      <c r="B17" s="1041">
        <f t="shared" ref="B17:C22" si="0">E17+H17+K17+N17</f>
        <v>0</v>
      </c>
      <c r="C17" s="1042">
        <f t="shared" si="0"/>
        <v>0</v>
      </c>
      <c r="D17" s="1043">
        <f t="shared" ref="D17:D22" si="1">IF(B17&lt;&gt;0,C17/B17,0)</f>
        <v>0</v>
      </c>
      <c r="E17" s="1044"/>
      <c r="F17" s="1045"/>
      <c r="G17" s="1043">
        <f t="shared" ref="G17:G22" si="2">IF(E17&lt;&gt;0,F17/E17,0)</f>
        <v>0</v>
      </c>
      <c r="H17" s="1044"/>
      <c r="I17" s="1045"/>
      <c r="J17" s="1043">
        <f t="shared" ref="J17:J22" si="3">IF(H17&lt;&gt;0,I17/H17,0)</f>
        <v>0</v>
      </c>
      <c r="K17" s="1044"/>
      <c r="L17" s="1045"/>
      <c r="M17" s="1043">
        <f t="shared" ref="M17:M22" si="4">IF(K17&lt;&gt;0,L17/K17,0)</f>
        <v>0</v>
      </c>
      <c r="N17" s="1044"/>
      <c r="O17" s="1045"/>
      <c r="P17" s="1043">
        <f t="shared" ref="P17:P22" si="5">IF(N17&lt;&gt;0,O17/N17,0)</f>
        <v>0</v>
      </c>
    </row>
    <row r="18" spans="1:16" ht="31.5" customHeight="1">
      <c r="A18" s="1040" t="s">
        <v>535</v>
      </c>
      <c r="B18" s="1041">
        <f t="shared" si="0"/>
        <v>0</v>
      </c>
      <c r="C18" s="1042">
        <f t="shared" si="0"/>
        <v>0</v>
      </c>
      <c r="D18" s="1043">
        <f t="shared" si="1"/>
        <v>0</v>
      </c>
      <c r="E18" s="1044"/>
      <c r="F18" s="1045"/>
      <c r="G18" s="1043">
        <f t="shared" si="2"/>
        <v>0</v>
      </c>
      <c r="H18" s="1044"/>
      <c r="I18" s="1045"/>
      <c r="J18" s="1043">
        <f t="shared" si="3"/>
        <v>0</v>
      </c>
      <c r="K18" s="1044"/>
      <c r="L18" s="1045"/>
      <c r="M18" s="1043">
        <f t="shared" si="4"/>
        <v>0</v>
      </c>
      <c r="N18" s="1044"/>
      <c r="O18" s="1045"/>
      <c r="P18" s="1043">
        <f t="shared" si="5"/>
        <v>0</v>
      </c>
    </row>
    <row r="19" spans="1:16" ht="26.25" customHeight="1">
      <c r="A19" s="1040" t="s">
        <v>536</v>
      </c>
      <c r="B19" s="1041">
        <f t="shared" si="0"/>
        <v>0</v>
      </c>
      <c r="C19" s="1042">
        <f t="shared" si="0"/>
        <v>0</v>
      </c>
      <c r="D19" s="1043">
        <f t="shared" si="1"/>
        <v>0</v>
      </c>
      <c r="E19" s="1044"/>
      <c r="F19" s="1045"/>
      <c r="G19" s="1043">
        <f t="shared" si="2"/>
        <v>0</v>
      </c>
      <c r="H19" s="1044"/>
      <c r="I19" s="1045"/>
      <c r="J19" s="1043">
        <f t="shared" si="3"/>
        <v>0</v>
      </c>
      <c r="K19" s="1044"/>
      <c r="L19" s="1045"/>
      <c r="M19" s="1043">
        <f t="shared" si="4"/>
        <v>0</v>
      </c>
      <c r="N19" s="1044"/>
      <c r="O19" s="1045"/>
      <c r="P19" s="1043">
        <f t="shared" si="5"/>
        <v>0</v>
      </c>
    </row>
    <row r="20" spans="1:16" ht="26.25" customHeight="1">
      <c r="A20" s="1040" t="s">
        <v>536</v>
      </c>
      <c r="B20" s="1041">
        <f t="shared" si="0"/>
        <v>0</v>
      </c>
      <c r="C20" s="1042">
        <f t="shared" si="0"/>
        <v>0</v>
      </c>
      <c r="D20" s="1043">
        <f t="shared" si="1"/>
        <v>0</v>
      </c>
      <c r="E20" s="1044"/>
      <c r="F20" s="1045"/>
      <c r="G20" s="1043">
        <f t="shared" si="2"/>
        <v>0</v>
      </c>
      <c r="H20" s="1044"/>
      <c r="I20" s="1045"/>
      <c r="J20" s="1043">
        <f t="shared" si="3"/>
        <v>0</v>
      </c>
      <c r="K20" s="1044"/>
      <c r="L20" s="1045"/>
      <c r="M20" s="1043">
        <f t="shared" si="4"/>
        <v>0</v>
      </c>
      <c r="N20" s="1044"/>
      <c r="O20" s="1045"/>
      <c r="P20" s="1043">
        <f t="shared" si="5"/>
        <v>0</v>
      </c>
    </row>
    <row r="21" spans="1:16" ht="26.25" customHeight="1">
      <c r="A21" s="1040" t="s">
        <v>536</v>
      </c>
      <c r="B21" s="1041">
        <f t="shared" si="0"/>
        <v>0</v>
      </c>
      <c r="C21" s="1042">
        <f t="shared" si="0"/>
        <v>0</v>
      </c>
      <c r="D21" s="1043">
        <f t="shared" si="1"/>
        <v>0</v>
      </c>
      <c r="E21" s="1044"/>
      <c r="F21" s="1045"/>
      <c r="G21" s="1043">
        <f t="shared" si="2"/>
        <v>0</v>
      </c>
      <c r="H21" s="1044"/>
      <c r="I21" s="1045"/>
      <c r="J21" s="1043">
        <f t="shared" si="3"/>
        <v>0</v>
      </c>
      <c r="K21" s="1044"/>
      <c r="L21" s="1045"/>
      <c r="M21" s="1043">
        <f t="shared" si="4"/>
        <v>0</v>
      </c>
      <c r="N21" s="1044"/>
      <c r="O21" s="1045"/>
      <c r="P21" s="1043">
        <f t="shared" si="5"/>
        <v>0</v>
      </c>
    </row>
    <row r="22" spans="1:16" ht="26.25" customHeight="1">
      <c r="A22" s="1040" t="s">
        <v>536</v>
      </c>
      <c r="B22" s="1041">
        <f t="shared" si="0"/>
        <v>0</v>
      </c>
      <c r="C22" s="1042">
        <f t="shared" si="0"/>
        <v>0</v>
      </c>
      <c r="D22" s="1043">
        <f t="shared" si="1"/>
        <v>0</v>
      </c>
      <c r="E22" s="1044"/>
      <c r="F22" s="1045"/>
      <c r="G22" s="1043">
        <f t="shared" si="2"/>
        <v>0</v>
      </c>
      <c r="H22" s="1044"/>
      <c r="I22" s="1045"/>
      <c r="J22" s="1043">
        <f t="shared" si="3"/>
        <v>0</v>
      </c>
      <c r="K22" s="1044"/>
      <c r="L22" s="1045"/>
      <c r="M22" s="1043">
        <f t="shared" si="4"/>
        <v>0</v>
      </c>
      <c r="N22" s="1044"/>
      <c r="O22" s="1045"/>
      <c r="P22" s="1043">
        <f t="shared" si="5"/>
        <v>0</v>
      </c>
    </row>
    <row r="23" spans="1:16" ht="12.6">
      <c r="A23" s="737"/>
      <c r="B23" s="737"/>
      <c r="C23" s="737"/>
      <c r="D23" s="737"/>
      <c r="E23" s="737"/>
      <c r="F23" s="737"/>
      <c r="G23" s="737"/>
      <c r="H23" s="737"/>
      <c r="I23" s="737"/>
      <c r="J23" s="737"/>
      <c r="K23" s="737"/>
      <c r="L23" s="737"/>
      <c r="M23" s="737"/>
      <c r="N23" s="737"/>
      <c r="O23" s="737"/>
      <c r="P23" s="737"/>
    </row>
    <row r="24" spans="1:16" ht="12.6">
      <c r="A24" s="737"/>
      <c r="B24" s="737"/>
      <c r="C24" s="737"/>
      <c r="D24" s="737"/>
      <c r="E24" s="737"/>
      <c r="F24" s="737"/>
      <c r="G24" s="737"/>
      <c r="H24" s="737"/>
      <c r="I24" s="737"/>
      <c r="J24" s="737"/>
      <c r="K24" s="737"/>
      <c r="L24" s="737"/>
      <c r="M24" s="737"/>
      <c r="N24" s="737"/>
      <c r="O24" s="737"/>
      <c r="P24" s="737"/>
    </row>
    <row r="25" spans="1:16" ht="12.6">
      <c r="A25" s="737" t="s">
        <v>537</v>
      </c>
      <c r="B25" s="737"/>
      <c r="C25" s="737"/>
      <c r="D25" s="737"/>
      <c r="E25" s="737"/>
      <c r="F25" s="737"/>
      <c r="G25" s="737"/>
      <c r="H25" s="737"/>
      <c r="I25" s="737"/>
      <c r="J25" s="737"/>
      <c r="K25" s="737"/>
      <c r="L25" s="737"/>
      <c r="M25" s="737"/>
      <c r="N25" s="737"/>
      <c r="O25" s="737"/>
      <c r="P25" s="737"/>
    </row>
    <row r="26" spans="1:16" ht="5.25" customHeight="1">
      <c r="A26" s="737"/>
      <c r="B26" s="737"/>
      <c r="C26" s="737"/>
      <c r="D26" s="737"/>
      <c r="E26" s="737"/>
      <c r="F26" s="737"/>
      <c r="G26" s="737"/>
      <c r="H26" s="737"/>
      <c r="I26" s="737"/>
      <c r="J26" s="737"/>
      <c r="K26" s="737"/>
      <c r="L26" s="737"/>
      <c r="M26" s="737"/>
      <c r="N26" s="737"/>
      <c r="O26" s="737"/>
      <c r="P26" s="737"/>
    </row>
    <row r="27" spans="1:16" ht="12.6">
      <c r="A27" s="836"/>
      <c r="B27" s="837"/>
      <c r="C27" s="837"/>
      <c r="D27" s="837"/>
      <c r="E27" s="837"/>
      <c r="F27" s="837"/>
      <c r="G27" s="837"/>
      <c r="H27" s="837"/>
      <c r="I27" s="837"/>
      <c r="J27" s="837"/>
      <c r="K27" s="837"/>
      <c r="L27" s="837"/>
      <c r="M27" s="837"/>
      <c r="N27" s="837"/>
      <c r="O27" s="837"/>
      <c r="P27" s="838"/>
    </row>
    <row r="28" spans="1:16" ht="12.6">
      <c r="A28" s="839"/>
      <c r="B28" s="840"/>
      <c r="C28" s="840"/>
      <c r="D28" s="840"/>
      <c r="E28" s="840"/>
      <c r="F28" s="840"/>
      <c r="G28" s="840"/>
      <c r="H28" s="840"/>
      <c r="I28" s="840"/>
      <c r="J28" s="840"/>
      <c r="K28" s="840"/>
      <c r="L28" s="840"/>
      <c r="M28" s="840"/>
      <c r="N28" s="840"/>
      <c r="O28" s="840"/>
      <c r="P28" s="841"/>
    </row>
    <row r="29" spans="1:16" ht="12.6">
      <c r="A29" s="839"/>
      <c r="B29" s="840"/>
      <c r="C29" s="840"/>
      <c r="D29" s="840"/>
      <c r="E29" s="840"/>
      <c r="F29" s="840"/>
      <c r="G29" s="840"/>
      <c r="H29" s="840"/>
      <c r="I29" s="840"/>
      <c r="J29" s="840"/>
      <c r="K29" s="840"/>
      <c r="L29" s="840"/>
      <c r="M29" s="840"/>
      <c r="N29" s="840"/>
      <c r="O29" s="840"/>
      <c r="P29" s="841"/>
    </row>
    <row r="30" spans="1:16" ht="12.6">
      <c r="A30" s="839"/>
      <c r="B30" s="840"/>
      <c r="C30" s="840"/>
      <c r="D30" s="840"/>
      <c r="E30" s="840"/>
      <c r="F30" s="840"/>
      <c r="G30" s="840"/>
      <c r="H30" s="840"/>
      <c r="I30" s="840"/>
      <c r="J30" s="840"/>
      <c r="K30" s="840"/>
      <c r="L30" s="840"/>
      <c r="M30" s="840"/>
      <c r="N30" s="840"/>
      <c r="O30" s="840"/>
      <c r="P30" s="841"/>
    </row>
    <row r="31" spans="1:16" ht="12.6">
      <c r="A31" s="839"/>
      <c r="B31" s="840"/>
      <c r="C31" s="840"/>
      <c r="D31" s="840"/>
      <c r="E31" s="840"/>
      <c r="F31" s="840"/>
      <c r="G31" s="840"/>
      <c r="H31" s="840"/>
      <c r="I31" s="840"/>
      <c r="J31" s="840"/>
      <c r="K31" s="840"/>
      <c r="L31" s="840"/>
      <c r="M31" s="840"/>
      <c r="N31" s="840"/>
      <c r="O31" s="840"/>
      <c r="P31" s="841"/>
    </row>
    <row r="32" spans="1:16" ht="12.6">
      <c r="A32" s="842"/>
      <c r="B32" s="843"/>
      <c r="C32" s="843"/>
      <c r="D32" s="843"/>
      <c r="E32" s="843"/>
      <c r="F32" s="843"/>
      <c r="G32" s="843"/>
      <c r="H32" s="843"/>
      <c r="I32" s="843"/>
      <c r="J32" s="843"/>
      <c r="K32" s="843"/>
      <c r="L32" s="843"/>
      <c r="M32" s="843"/>
      <c r="N32" s="843"/>
      <c r="O32" s="843"/>
      <c r="P32" s="844"/>
    </row>
    <row r="33" spans="1:16" ht="12.6">
      <c r="A33" s="737"/>
      <c r="B33" s="734"/>
      <c r="C33" s="734"/>
      <c r="D33" s="734"/>
      <c r="E33" s="734"/>
      <c r="F33" s="734"/>
      <c r="G33" s="734"/>
      <c r="H33" s="734"/>
      <c r="I33" s="734"/>
      <c r="J33" s="734"/>
      <c r="K33" s="734"/>
      <c r="L33" s="734"/>
      <c r="M33" s="734"/>
      <c r="N33" s="734"/>
      <c r="O33" s="734"/>
      <c r="P33" s="734"/>
    </row>
    <row r="34" spans="1:16" ht="12.6">
      <c r="A34" s="737" t="s">
        <v>538</v>
      </c>
      <c r="B34" s="737"/>
      <c r="C34" s="737"/>
      <c r="D34" s="737"/>
      <c r="E34" s="737"/>
      <c r="F34" s="737"/>
      <c r="G34" s="737"/>
      <c r="H34" s="737"/>
      <c r="I34" s="737"/>
      <c r="J34" s="737"/>
      <c r="K34" s="737"/>
      <c r="L34" s="737"/>
      <c r="M34" s="737"/>
      <c r="N34" s="737"/>
      <c r="O34" s="737"/>
      <c r="P34" s="737"/>
    </row>
    <row r="35" spans="1:16" ht="5.25" customHeight="1">
      <c r="A35" s="737"/>
      <c r="B35" s="737"/>
      <c r="C35" s="737"/>
      <c r="D35" s="737"/>
      <c r="E35" s="737"/>
      <c r="F35" s="737"/>
      <c r="G35" s="737"/>
      <c r="H35" s="737"/>
      <c r="I35" s="737"/>
      <c r="J35" s="737"/>
      <c r="K35" s="737"/>
      <c r="L35" s="737"/>
      <c r="M35" s="737"/>
      <c r="N35" s="737"/>
      <c r="O35" s="737"/>
      <c r="P35" s="737"/>
    </row>
    <row r="36" spans="1:16" ht="12.6">
      <c r="A36" s="836"/>
      <c r="B36" s="837"/>
      <c r="C36" s="837"/>
      <c r="D36" s="837"/>
      <c r="E36" s="837"/>
      <c r="F36" s="837"/>
      <c r="G36" s="837"/>
      <c r="H36" s="837"/>
      <c r="I36" s="837"/>
      <c r="J36" s="837"/>
      <c r="K36" s="837"/>
      <c r="L36" s="837"/>
      <c r="M36" s="837"/>
      <c r="N36" s="837"/>
      <c r="O36" s="837"/>
      <c r="P36" s="838"/>
    </row>
    <row r="37" spans="1:16" ht="12.6">
      <c r="A37" s="839"/>
      <c r="B37" s="840"/>
      <c r="C37" s="840"/>
      <c r="D37" s="840"/>
      <c r="E37" s="840"/>
      <c r="F37" s="840"/>
      <c r="G37" s="840"/>
      <c r="H37" s="840"/>
      <c r="I37" s="840"/>
      <c r="J37" s="840"/>
      <c r="K37" s="840"/>
      <c r="L37" s="840"/>
      <c r="M37" s="840"/>
      <c r="N37" s="840"/>
      <c r="O37" s="840"/>
      <c r="P37" s="841"/>
    </row>
    <row r="38" spans="1:16" ht="12.6">
      <c r="A38" s="839"/>
      <c r="B38" s="840"/>
      <c r="C38" s="840"/>
      <c r="D38" s="840"/>
      <c r="E38" s="840"/>
      <c r="F38" s="840"/>
      <c r="G38" s="840"/>
      <c r="H38" s="840"/>
      <c r="I38" s="840"/>
      <c r="J38" s="840"/>
      <c r="K38" s="840"/>
      <c r="L38" s="840"/>
      <c r="M38" s="840"/>
      <c r="N38" s="840"/>
      <c r="O38" s="840"/>
      <c r="P38" s="841"/>
    </row>
    <row r="39" spans="1:16" ht="12.6">
      <c r="A39" s="839"/>
      <c r="B39" s="840"/>
      <c r="C39" s="840"/>
      <c r="D39" s="840"/>
      <c r="E39" s="840"/>
      <c r="F39" s="840"/>
      <c r="G39" s="840"/>
      <c r="H39" s="840"/>
      <c r="I39" s="840"/>
      <c r="J39" s="840"/>
      <c r="K39" s="840"/>
      <c r="L39" s="840"/>
      <c r="M39" s="840"/>
      <c r="N39" s="840"/>
      <c r="O39" s="840"/>
      <c r="P39" s="841"/>
    </row>
    <row r="40" spans="1:16" ht="12.6">
      <c r="A40" s="839"/>
      <c r="B40" s="840"/>
      <c r="C40" s="840"/>
      <c r="D40" s="840"/>
      <c r="E40" s="840"/>
      <c r="F40" s="840"/>
      <c r="G40" s="840"/>
      <c r="H40" s="840"/>
      <c r="I40" s="840"/>
      <c r="J40" s="840"/>
      <c r="K40" s="840"/>
      <c r="L40" s="840"/>
      <c r="M40" s="840"/>
      <c r="N40" s="840"/>
      <c r="O40" s="840"/>
      <c r="P40" s="841"/>
    </row>
    <row r="41" spans="1:16" ht="12.6">
      <c r="A41" s="842"/>
      <c r="B41" s="843"/>
      <c r="C41" s="843"/>
      <c r="D41" s="843"/>
      <c r="E41" s="843"/>
      <c r="F41" s="843"/>
      <c r="G41" s="843"/>
      <c r="H41" s="843"/>
      <c r="I41" s="843"/>
      <c r="J41" s="843"/>
      <c r="K41" s="843"/>
      <c r="L41" s="843"/>
      <c r="M41" s="843"/>
      <c r="N41" s="843"/>
      <c r="O41" s="843"/>
      <c r="P41" s="844"/>
    </row>
    <row r="42" spans="1:16" s="739" customFormat="1" ht="12.6">
      <c r="A42" s="732"/>
      <c r="B42" s="732"/>
      <c r="C42" s="732"/>
      <c r="D42" s="732"/>
      <c r="E42" s="732"/>
      <c r="F42" s="732"/>
      <c r="G42" s="732"/>
      <c r="H42" s="732"/>
      <c r="I42" s="732"/>
      <c r="J42" s="732"/>
      <c r="K42" s="732"/>
      <c r="L42" s="732"/>
      <c r="M42" s="732"/>
      <c r="N42" s="732"/>
      <c r="O42" s="732"/>
      <c r="P42" s="732"/>
    </row>
    <row r="43" spans="1:16" s="739" customFormat="1" ht="12.6">
      <c r="A43" s="737" t="s">
        <v>539</v>
      </c>
      <c r="B43" s="737"/>
      <c r="C43" s="737"/>
      <c r="D43" s="737"/>
      <c r="E43" s="737"/>
      <c r="F43" s="737"/>
      <c r="G43" s="737"/>
      <c r="H43" s="737"/>
      <c r="I43" s="737"/>
      <c r="J43" s="737"/>
      <c r="K43" s="737"/>
      <c r="L43" s="737"/>
      <c r="M43" s="737"/>
      <c r="N43" s="737"/>
      <c r="O43" s="737"/>
      <c r="P43" s="737"/>
    </row>
    <row r="44" spans="1:16" s="739" customFormat="1" ht="5.25" customHeight="1">
      <c r="A44" s="737"/>
      <c r="B44" s="737"/>
      <c r="C44" s="737"/>
      <c r="D44" s="737"/>
      <c r="E44" s="737"/>
      <c r="F44" s="737"/>
      <c r="G44" s="737"/>
      <c r="H44" s="737"/>
      <c r="I44" s="737"/>
      <c r="J44" s="737"/>
      <c r="K44" s="737"/>
      <c r="L44" s="737"/>
      <c r="M44" s="737"/>
      <c r="N44" s="737"/>
      <c r="O44" s="737"/>
      <c r="P44" s="737"/>
    </row>
    <row r="45" spans="1:16" s="739" customFormat="1" ht="12.6">
      <c r="A45" s="836"/>
      <c r="B45" s="837"/>
      <c r="C45" s="837"/>
      <c r="D45" s="837"/>
      <c r="E45" s="837"/>
      <c r="F45" s="837"/>
      <c r="G45" s="837"/>
      <c r="H45" s="837"/>
      <c r="I45" s="837"/>
      <c r="J45" s="837"/>
      <c r="K45" s="837"/>
      <c r="L45" s="837"/>
      <c r="M45" s="837"/>
      <c r="N45" s="837"/>
      <c r="O45" s="837"/>
      <c r="P45" s="838"/>
    </row>
    <row r="46" spans="1:16" s="739" customFormat="1" ht="12.6">
      <c r="A46" s="839"/>
      <c r="B46" s="840"/>
      <c r="C46" s="840"/>
      <c r="D46" s="840"/>
      <c r="E46" s="840"/>
      <c r="F46" s="840"/>
      <c r="G46" s="840"/>
      <c r="H46" s="840"/>
      <c r="I46" s="840"/>
      <c r="J46" s="840"/>
      <c r="K46" s="840"/>
      <c r="L46" s="840"/>
      <c r="M46" s="840"/>
      <c r="N46" s="840"/>
      <c r="O46" s="840"/>
      <c r="P46" s="841"/>
    </row>
    <row r="47" spans="1:16" s="739" customFormat="1" ht="12.6">
      <c r="A47" s="839"/>
      <c r="B47" s="840"/>
      <c r="C47" s="840"/>
      <c r="D47" s="840"/>
      <c r="E47" s="840"/>
      <c r="F47" s="840"/>
      <c r="G47" s="840"/>
      <c r="H47" s="840"/>
      <c r="I47" s="840"/>
      <c r="J47" s="840"/>
      <c r="K47" s="840"/>
      <c r="L47" s="840"/>
      <c r="M47" s="840"/>
      <c r="N47" s="840"/>
      <c r="O47" s="840"/>
      <c r="P47" s="841"/>
    </row>
    <row r="48" spans="1:16" s="739" customFormat="1" ht="12.6">
      <c r="A48" s="839"/>
      <c r="B48" s="840"/>
      <c r="C48" s="840"/>
      <c r="D48" s="840"/>
      <c r="E48" s="840"/>
      <c r="F48" s="840"/>
      <c r="G48" s="840"/>
      <c r="H48" s="840"/>
      <c r="I48" s="840"/>
      <c r="J48" s="840"/>
      <c r="K48" s="840"/>
      <c r="L48" s="840"/>
      <c r="M48" s="840"/>
      <c r="N48" s="840"/>
      <c r="O48" s="840"/>
      <c r="P48" s="841"/>
    </row>
    <row r="49" spans="1:16" s="739" customFormat="1" ht="12.6">
      <c r="A49" s="839"/>
      <c r="B49" s="840"/>
      <c r="C49" s="840"/>
      <c r="D49" s="840"/>
      <c r="E49" s="840"/>
      <c r="F49" s="840"/>
      <c r="G49" s="840"/>
      <c r="H49" s="840"/>
      <c r="I49" s="840"/>
      <c r="J49" s="840"/>
      <c r="K49" s="840"/>
      <c r="L49" s="840"/>
      <c r="M49" s="840"/>
      <c r="N49" s="840"/>
      <c r="O49" s="840"/>
      <c r="P49" s="841"/>
    </row>
    <row r="50" spans="1:16" s="739" customFormat="1" ht="12.6">
      <c r="A50" s="842"/>
      <c r="B50" s="843"/>
      <c r="C50" s="843"/>
      <c r="D50" s="843"/>
      <c r="E50" s="843"/>
      <c r="F50" s="843"/>
      <c r="G50" s="843"/>
      <c r="H50" s="843"/>
      <c r="I50" s="843"/>
      <c r="J50" s="843"/>
      <c r="K50" s="843"/>
      <c r="L50" s="843"/>
      <c r="M50" s="843"/>
      <c r="N50" s="843"/>
      <c r="O50" s="843"/>
      <c r="P50" s="844"/>
    </row>
    <row r="51" spans="1:16" s="739" customFormat="1" ht="12.6">
      <c r="A51" s="732"/>
      <c r="B51" s="732"/>
      <c r="C51" s="732"/>
      <c r="D51" s="732"/>
      <c r="E51" s="732"/>
      <c r="F51" s="732"/>
      <c r="G51" s="732"/>
      <c r="H51" s="732"/>
      <c r="I51" s="732"/>
      <c r="J51" s="732"/>
      <c r="K51" s="732"/>
      <c r="L51" s="732"/>
      <c r="M51" s="732"/>
      <c r="N51" s="732"/>
      <c r="O51" s="732"/>
      <c r="P51" s="732"/>
    </row>
    <row r="52" spans="1:16" s="739" customFormat="1" ht="12.6">
      <c r="A52" s="732"/>
      <c r="B52" s="732"/>
      <c r="C52" s="732"/>
      <c r="D52" s="732"/>
      <c r="E52" s="732"/>
      <c r="F52" s="732"/>
      <c r="G52" s="732"/>
      <c r="H52" s="732"/>
      <c r="I52" s="732"/>
      <c r="J52" s="732"/>
      <c r="K52" s="732"/>
      <c r="L52" s="732"/>
      <c r="M52" s="732"/>
      <c r="N52" s="732"/>
      <c r="O52" s="732"/>
      <c r="P52" s="732"/>
    </row>
    <row r="53" spans="1:16" s="739" customFormat="1" ht="12.6">
      <c r="A53" s="832" t="s">
        <v>284</v>
      </c>
      <c r="B53" s="732"/>
      <c r="C53" s="732"/>
      <c r="D53" s="732"/>
      <c r="E53" s="732"/>
      <c r="F53" s="732"/>
      <c r="G53" s="732"/>
      <c r="H53" s="732"/>
      <c r="I53" s="732"/>
      <c r="J53" s="732"/>
      <c r="K53" s="732"/>
      <c r="L53" s="732"/>
      <c r="M53" s="732"/>
      <c r="N53" s="732"/>
      <c r="O53" s="732"/>
      <c r="P53" s="732"/>
    </row>
    <row r="54" spans="1:16" s="739" customFormat="1" ht="12.6">
      <c r="A54" s="732" t="s">
        <v>540</v>
      </c>
      <c r="B54" s="732"/>
      <c r="C54" s="732"/>
      <c r="D54" s="732"/>
      <c r="E54" s="732"/>
      <c r="F54" s="732"/>
      <c r="G54" s="732"/>
      <c r="H54" s="732"/>
      <c r="I54" s="732"/>
      <c r="J54" s="732"/>
      <c r="K54" s="732"/>
      <c r="L54" s="732"/>
      <c r="M54" s="732"/>
      <c r="N54" s="732"/>
      <c r="O54" s="732"/>
      <c r="P54" s="732"/>
    </row>
    <row r="55" spans="1:16" s="739" customFormat="1" ht="12.6">
      <c r="A55" s="732" t="s">
        <v>541</v>
      </c>
      <c r="B55" s="732"/>
      <c r="C55" s="732"/>
      <c r="D55" s="732"/>
      <c r="E55" s="732"/>
      <c r="F55" s="732"/>
      <c r="G55" s="732"/>
      <c r="H55" s="732"/>
      <c r="I55" s="732"/>
      <c r="J55" s="732"/>
      <c r="K55" s="732"/>
      <c r="L55" s="732"/>
      <c r="M55" s="732"/>
      <c r="N55" s="732"/>
      <c r="O55" s="732"/>
      <c r="P55" s="732"/>
    </row>
    <row r="56" spans="1:16" s="739" customFormat="1" ht="12.6">
      <c r="B56" s="732"/>
      <c r="C56" s="732"/>
      <c r="D56" s="732"/>
      <c r="E56" s="732"/>
      <c r="F56" s="732"/>
      <c r="G56" s="732"/>
      <c r="H56" s="732"/>
      <c r="I56" s="732"/>
      <c r="J56" s="732"/>
      <c r="K56" s="732"/>
      <c r="L56" s="732"/>
      <c r="M56" s="732"/>
      <c r="N56" s="732"/>
      <c r="O56" s="732"/>
      <c r="P56" s="732"/>
    </row>
    <row r="57" spans="1:16" s="739" customFormat="1" ht="12.6">
      <c r="A57" s="732"/>
      <c r="B57" s="732"/>
      <c r="C57" s="732"/>
      <c r="D57" s="732"/>
      <c r="E57" s="732"/>
      <c r="F57" s="732"/>
      <c r="G57" s="732"/>
      <c r="H57" s="732"/>
      <c r="I57" s="732"/>
      <c r="J57" s="732"/>
      <c r="K57" s="732"/>
      <c r="L57" s="732"/>
      <c r="M57" s="732"/>
      <c r="N57" s="732"/>
      <c r="O57" s="732"/>
      <c r="P57" s="732"/>
    </row>
    <row r="58" spans="1:16" s="739" customFormat="1" ht="12.6">
      <c r="A58" s="732"/>
      <c r="B58" s="732"/>
      <c r="C58" s="732"/>
      <c r="D58" s="732"/>
      <c r="E58" s="732"/>
      <c r="F58" s="732"/>
      <c r="G58" s="732"/>
      <c r="H58" s="732"/>
      <c r="I58" s="732"/>
      <c r="J58" s="732"/>
      <c r="K58" s="732"/>
      <c r="L58" s="732"/>
      <c r="M58" s="732"/>
      <c r="N58" s="732"/>
      <c r="O58" s="732"/>
      <c r="P58" s="732"/>
    </row>
    <row r="59" spans="1:16" s="739" customFormat="1"/>
    <row r="60" spans="1:16" s="739" customFormat="1"/>
    <row r="62" spans="1:16" s="834" customFormat="1" ht="35.1" customHeight="1">
      <c r="A62" s="833" t="s">
        <v>542</v>
      </c>
    </row>
    <row r="64" spans="1:16" ht="23.25" customHeight="1">
      <c r="A64" s="1046" t="s">
        <v>543</v>
      </c>
      <c r="B64" s="1047"/>
      <c r="C64" s="1047"/>
      <c r="D64" s="1047"/>
      <c r="E64" s="1046" t="s">
        <v>544</v>
      </c>
      <c r="F64" s="1047"/>
      <c r="G64" s="1047"/>
      <c r="H64" s="1047"/>
      <c r="I64" s="1046" t="s">
        <v>545</v>
      </c>
      <c r="J64" s="1047"/>
      <c r="K64" s="1047"/>
      <c r="L64" s="1048"/>
      <c r="M64"/>
      <c r="N64"/>
      <c r="O64"/>
      <c r="P64"/>
    </row>
    <row r="65" spans="1:16" s="831" customFormat="1" ht="49.5" customHeight="1">
      <c r="A65" s="835" t="s">
        <v>546</v>
      </c>
      <c r="B65" s="835" t="s">
        <v>547</v>
      </c>
      <c r="C65" s="835" t="s">
        <v>548</v>
      </c>
      <c r="D65" s="835" t="s">
        <v>549</v>
      </c>
      <c r="E65" s="835" t="s">
        <v>546</v>
      </c>
      <c r="F65" s="835" t="s">
        <v>547</v>
      </c>
      <c r="G65" s="835" t="s">
        <v>548</v>
      </c>
      <c r="H65" s="835" t="s">
        <v>549</v>
      </c>
      <c r="I65" s="835" t="s">
        <v>546</v>
      </c>
      <c r="J65" s="835" t="s">
        <v>547</v>
      </c>
      <c r="K65" s="835" t="s">
        <v>548</v>
      </c>
      <c r="L65" s="835" t="s">
        <v>549</v>
      </c>
      <c r="M65"/>
      <c r="N65"/>
      <c r="O65"/>
      <c r="P65"/>
    </row>
    <row r="66" spans="1:16" ht="20.100000000000001" customHeight="1">
      <c r="A66" s="1049"/>
      <c r="B66" s="1049"/>
      <c r="C66" s="1050">
        <f>B66-A66</f>
        <v>0</v>
      </c>
      <c r="D66" s="1051">
        <f>IF(B66&lt;&gt;0,A66/B66,0)</f>
        <v>0</v>
      </c>
      <c r="E66" s="1049"/>
      <c r="F66" s="1049"/>
      <c r="G66" s="1050">
        <f>F66-E66</f>
        <v>0</v>
      </c>
      <c r="H66" s="1051">
        <f>IF(F66&lt;&gt;0,E66/F66,0)</f>
        <v>0</v>
      </c>
      <c r="I66" s="1049"/>
      <c r="J66" s="1049"/>
      <c r="K66" s="1050">
        <f>J66-I66</f>
        <v>0</v>
      </c>
      <c r="L66" s="1051">
        <f>IF(J66&lt;&gt;0,I66/J66,0)</f>
        <v>0</v>
      </c>
      <c r="M66"/>
      <c r="N66"/>
      <c r="O66"/>
      <c r="P66"/>
    </row>
    <row r="67" spans="1:16" ht="12.6">
      <c r="A67" s="737"/>
      <c r="B67" s="737"/>
      <c r="C67" s="737"/>
      <c r="D67" s="737"/>
      <c r="E67" s="737"/>
      <c r="F67" s="737"/>
      <c r="G67" s="737"/>
      <c r="H67" s="737"/>
      <c r="I67" s="737"/>
      <c r="J67" s="737"/>
      <c r="K67" s="737"/>
      <c r="L67" s="737"/>
      <c r="M67" s="737"/>
      <c r="N67" s="737"/>
      <c r="O67" s="737"/>
    </row>
    <row r="68" spans="1:16" ht="12.6">
      <c r="A68" s="737"/>
      <c r="B68" s="737"/>
      <c r="C68" s="737"/>
      <c r="D68" s="737"/>
      <c r="E68" s="737"/>
      <c r="F68" s="737"/>
      <c r="G68" s="737"/>
      <c r="H68" s="737"/>
      <c r="I68" s="737"/>
      <c r="J68" s="737"/>
      <c r="K68" s="737"/>
      <c r="L68" s="737"/>
      <c r="M68" s="737"/>
      <c r="N68" s="737"/>
      <c r="O68" s="737"/>
    </row>
    <row r="69" spans="1:16" ht="75" customHeight="1">
      <c r="A69" s="1052" t="s">
        <v>534</v>
      </c>
      <c r="B69" s="1052" t="s">
        <v>550</v>
      </c>
      <c r="C69" s="1052" t="s">
        <v>551</v>
      </c>
      <c r="D69" s="737"/>
      <c r="E69" s="737"/>
      <c r="F69" s="737"/>
      <c r="G69" s="737"/>
      <c r="H69" s="737"/>
      <c r="I69" s="737"/>
      <c r="J69" s="737"/>
      <c r="K69" s="737"/>
      <c r="L69" s="737"/>
      <c r="M69" s="737"/>
      <c r="N69" s="737"/>
      <c r="O69" s="737"/>
    </row>
    <row r="70" spans="1:16" s="831" customFormat="1" ht="49.5" customHeight="1">
      <c r="A70" s="835" t="s">
        <v>552</v>
      </c>
      <c r="B70" s="835" t="s">
        <v>552</v>
      </c>
      <c r="C70" s="835" t="s">
        <v>552</v>
      </c>
      <c r="D70" s="1053"/>
      <c r="E70" s="1053"/>
      <c r="F70" s="1053"/>
      <c r="G70" s="1053"/>
      <c r="H70" s="1053"/>
      <c r="I70" s="1053"/>
      <c r="J70" s="1053"/>
      <c r="K70" s="1053"/>
      <c r="L70" s="1053"/>
      <c r="M70" s="1053"/>
      <c r="N70" s="1053"/>
      <c r="O70" s="1053"/>
    </row>
    <row r="71" spans="1:16" ht="20.100000000000001" customHeight="1">
      <c r="A71" s="1054"/>
      <c r="B71" s="1054"/>
      <c r="C71" s="1054"/>
      <c r="D71" s="737"/>
      <c r="E71" s="737"/>
      <c r="F71" s="737"/>
      <c r="G71" s="737"/>
      <c r="H71" s="737"/>
      <c r="I71" s="737"/>
      <c r="J71" s="737"/>
      <c r="K71" s="737"/>
      <c r="L71" s="737"/>
      <c r="M71" s="737"/>
      <c r="N71" s="737"/>
      <c r="O71" s="737"/>
    </row>
    <row r="72" spans="1:16" ht="12.6">
      <c r="A72" s="737"/>
      <c r="B72" s="737"/>
      <c r="C72" s="737"/>
      <c r="D72" s="737"/>
      <c r="E72" s="737"/>
      <c r="F72" s="737"/>
      <c r="G72" s="737"/>
      <c r="H72" s="737"/>
      <c r="I72" s="737"/>
      <c r="J72" s="737"/>
      <c r="K72" s="737"/>
      <c r="L72" s="737"/>
      <c r="M72" s="737"/>
      <c r="N72" s="737"/>
      <c r="O72" s="737"/>
    </row>
    <row r="73" spans="1:16" ht="12.6">
      <c r="A73" s="737"/>
      <c r="B73" s="737"/>
      <c r="C73" s="737"/>
      <c r="D73" s="737"/>
      <c r="E73" s="737"/>
      <c r="F73" s="737"/>
      <c r="G73" s="737"/>
      <c r="H73" s="737"/>
      <c r="I73" s="737"/>
      <c r="J73" s="737"/>
      <c r="K73" s="737"/>
      <c r="L73" s="737"/>
      <c r="M73" s="737"/>
      <c r="N73" s="737"/>
      <c r="O73" s="737"/>
    </row>
    <row r="74" spans="1:16" s="739" customFormat="1" ht="12.6">
      <c r="A74" s="732" t="s">
        <v>553</v>
      </c>
      <c r="B74" s="732"/>
      <c r="C74" s="732"/>
      <c r="D74" s="732"/>
      <c r="E74" s="732"/>
      <c r="F74" s="732"/>
      <c r="G74" s="732"/>
      <c r="H74" s="732"/>
      <c r="I74" s="732"/>
      <c r="J74" s="732"/>
      <c r="K74" s="732"/>
      <c r="L74" s="732"/>
      <c r="M74" s="732"/>
      <c r="N74" s="732"/>
      <c r="O74" s="732"/>
    </row>
    <row r="75" spans="1:16" ht="4.5" customHeight="1">
      <c r="A75" s="737"/>
      <c r="B75" s="737"/>
      <c r="C75" s="737"/>
      <c r="D75" s="737"/>
      <c r="E75" s="737"/>
      <c r="F75" s="737"/>
      <c r="G75" s="737"/>
      <c r="H75" s="737"/>
      <c r="I75" s="737"/>
      <c r="J75" s="737"/>
      <c r="K75" s="737"/>
      <c r="L75" s="737"/>
      <c r="M75" s="737"/>
      <c r="N75" s="737"/>
      <c r="O75" s="737"/>
    </row>
    <row r="76" spans="1:16" ht="12.6">
      <c r="A76" s="836"/>
      <c r="B76" s="837"/>
      <c r="C76" s="837"/>
      <c r="D76" s="837"/>
      <c r="E76" s="837"/>
      <c r="F76" s="837"/>
      <c r="G76" s="837"/>
      <c r="H76" s="837"/>
      <c r="I76" s="837"/>
      <c r="J76" s="837"/>
      <c r="K76" s="837"/>
      <c r="L76" s="838"/>
      <c r="M76"/>
      <c r="N76"/>
      <c r="O76"/>
      <c r="P76"/>
    </row>
    <row r="77" spans="1:16" ht="12.6">
      <c r="A77" s="839"/>
      <c r="B77" s="840"/>
      <c r="C77" s="840"/>
      <c r="D77" s="840"/>
      <c r="E77" s="840"/>
      <c r="F77" s="840"/>
      <c r="G77" s="840"/>
      <c r="H77" s="840"/>
      <c r="I77" s="840"/>
      <c r="J77" s="840"/>
      <c r="K77" s="840"/>
      <c r="L77" s="841"/>
      <c r="M77"/>
      <c r="N77"/>
      <c r="O77"/>
      <c r="P77"/>
    </row>
    <row r="78" spans="1:16" ht="12.6">
      <c r="A78" s="839"/>
      <c r="B78" s="840"/>
      <c r="C78" s="840"/>
      <c r="D78" s="840"/>
      <c r="E78" s="840"/>
      <c r="F78" s="840"/>
      <c r="G78" s="840"/>
      <c r="H78" s="840"/>
      <c r="I78" s="840"/>
      <c r="J78" s="840"/>
      <c r="K78" s="840"/>
      <c r="L78" s="841"/>
      <c r="M78"/>
      <c r="N78"/>
      <c r="O78"/>
      <c r="P78"/>
    </row>
    <row r="79" spans="1:16" ht="12.6">
      <c r="A79" s="839"/>
      <c r="B79" s="840"/>
      <c r="C79" s="840"/>
      <c r="D79" s="840"/>
      <c r="E79" s="840"/>
      <c r="F79" s="840"/>
      <c r="G79" s="840"/>
      <c r="H79" s="840"/>
      <c r="I79" s="840"/>
      <c r="J79" s="840"/>
      <c r="K79" s="840"/>
      <c r="L79" s="841"/>
      <c r="M79"/>
      <c r="N79"/>
      <c r="O79"/>
      <c r="P79"/>
    </row>
    <row r="80" spans="1:16" ht="12.6">
      <c r="A80" s="839"/>
      <c r="B80" s="840"/>
      <c r="C80" s="840"/>
      <c r="D80" s="840"/>
      <c r="E80" s="840"/>
      <c r="F80" s="840"/>
      <c r="G80" s="840"/>
      <c r="H80" s="840"/>
      <c r="I80" s="840"/>
      <c r="J80" s="840"/>
      <c r="K80" s="840"/>
      <c r="L80" s="841"/>
      <c r="M80"/>
      <c r="N80"/>
      <c r="O80"/>
      <c r="P80"/>
    </row>
    <row r="81" spans="1:16" ht="12.6">
      <c r="A81" s="842"/>
      <c r="B81" s="843"/>
      <c r="C81" s="843"/>
      <c r="D81" s="843"/>
      <c r="E81" s="843"/>
      <c r="F81" s="843"/>
      <c r="G81" s="843"/>
      <c r="H81" s="843"/>
      <c r="I81" s="843"/>
      <c r="J81" s="843"/>
      <c r="K81" s="843"/>
      <c r="L81" s="844"/>
      <c r="M81"/>
      <c r="N81"/>
      <c r="O81"/>
      <c r="P81"/>
    </row>
    <row r="82" spans="1:16" ht="12.6">
      <c r="A82" s="737"/>
      <c r="B82" s="737"/>
      <c r="C82" s="737"/>
      <c r="D82" s="737"/>
      <c r="E82" s="737"/>
      <c r="F82" s="737"/>
      <c r="G82" s="737"/>
      <c r="H82" s="737"/>
      <c r="I82" s="737"/>
      <c r="J82" s="737"/>
      <c r="K82" s="737"/>
      <c r="L82" s="737"/>
      <c r="M82" s="737"/>
      <c r="N82" s="737"/>
      <c r="O82" s="737"/>
    </row>
    <row r="83" spans="1:16" ht="12.6">
      <c r="A83" s="737"/>
      <c r="B83" s="737"/>
      <c r="C83" s="737"/>
      <c r="D83" s="737"/>
      <c r="E83" s="737"/>
      <c r="F83" s="737"/>
      <c r="G83" s="737"/>
      <c r="H83" s="737"/>
      <c r="I83" s="737"/>
      <c r="J83" s="737"/>
      <c r="K83" s="737"/>
      <c r="L83" s="737"/>
      <c r="M83" s="737"/>
      <c r="N83" s="737"/>
      <c r="O83" s="737"/>
    </row>
    <row r="84" spans="1:16" ht="12.6">
      <c r="A84" s="832" t="s">
        <v>284</v>
      </c>
    </row>
    <row r="85" spans="1:16" ht="12.6">
      <c r="A85" s="732" t="s">
        <v>554</v>
      </c>
    </row>
    <row r="86" spans="1:16" ht="12.6">
      <c r="A86" s="732"/>
    </row>
  </sheetData>
  <sheetProtection algorithmName="SHA-512" hashValue="R2y5Hu+j7jUkE5dXgFIjVqhQ8HvPp05jpjilKeY7pZRrnadmqVLpB1y7Vz85gsEzBT4eXrRXaPY0uh8M+zLL1A==" saltValue="gM6XSjpp0tvVpdQDwjjhFQ==" spinCount="100000" sheet="1" objects="1" scenarios="1"/>
  <pageMargins left="0.7" right="0.5" top="0.75" bottom="0.75" header="0.25" footer="0.25"/>
  <pageSetup scale="47" orientation="landscape" r:id="rId1"/>
  <headerFooter scaleWithDoc="0">
    <oddHeader>&amp;RState of New Mexico</oddHeader>
    <oddFooter>&amp;LVersion 4.0&amp;RPage &amp;P of &amp;N</oddFooter>
  </headerFooter>
  <rowBreaks count="1" manualBreakCount="1">
    <brk id="60" max="1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54"/>
  <sheetViews>
    <sheetView showGridLines="0" zoomScale="75" zoomScaleNormal="75" zoomScaleSheetLayoutView="50" workbookViewId="0"/>
  </sheetViews>
  <sheetFormatPr defaultColWidth="9.33203125" defaultRowHeight="9.9499999999999993"/>
  <cols>
    <col min="1" max="1" width="86.5" style="845" customWidth="1"/>
    <col min="2" max="2" width="140.33203125" style="845" customWidth="1"/>
    <col min="3" max="16384" width="9.33203125" style="845"/>
  </cols>
  <sheetData>
    <row r="1" spans="1:5" s="497" customFormat="1" ht="12" customHeight="1"/>
    <row r="2" spans="1:5" s="497" customFormat="1" ht="18" customHeight="1">
      <c r="A2" s="1360" t="s">
        <v>555</v>
      </c>
      <c r="B2" s="834"/>
      <c r="C2" s="834"/>
      <c r="D2" s="834"/>
      <c r="E2" s="834"/>
    </row>
    <row r="3" spans="1:5" s="497" customFormat="1" ht="18" customHeight="1">
      <c r="A3" s="510" t="s">
        <v>109</v>
      </c>
      <c r="B3" s="834"/>
      <c r="C3" s="834"/>
      <c r="D3" s="834"/>
      <c r="E3" s="834"/>
    </row>
    <row r="4" spans="1:5" s="497" customFormat="1" ht="12" customHeight="1">
      <c r="A4" s="510"/>
      <c r="B4" s="834"/>
      <c r="C4" s="834"/>
      <c r="D4" s="834"/>
      <c r="E4" s="834"/>
    </row>
    <row r="5" spans="1:5" s="825" customFormat="1" ht="18" customHeight="1">
      <c r="A5" s="507" t="str">
        <f>"MCO Name:  "&amp;'Information Input'!$F$14</f>
        <v xml:space="preserve">MCO Name:  </v>
      </c>
    </row>
    <row r="6" spans="1:5" s="739" customFormat="1" ht="18" customHeight="1">
      <c r="A6" s="510" t="str">
        <f>"Report Submission Type:  "&amp;TEXT('Information Input'!$J$22,"mm/dd/yyyy")</f>
        <v>Report Submission Type:  Quarterly</v>
      </c>
    </row>
    <row r="7" spans="1:5" s="739" customFormat="1" ht="18" customHeight="1">
      <c r="A7" s="510" t="str">
        <f>"Calendar Year Reporting Cycle:  "&amp;'Information Input'!$J$18</f>
        <v>Calendar Year Reporting Cycle:  2019</v>
      </c>
    </row>
    <row r="8" spans="1:5" s="739" customFormat="1" ht="18" customHeight="1">
      <c r="A8" s="510" t="str">
        <f>"Report Period Ending:  "&amp;TEXT('Information Input'!$H$30,"mm/dd/yyyy")</f>
        <v>Report Period Ending:  03/31/2019</v>
      </c>
    </row>
    <row r="9" spans="1:5" s="497" customFormat="1" ht="11.25" customHeight="1"/>
    <row r="10" spans="1:5" s="497" customFormat="1" ht="11.25" customHeight="1"/>
    <row r="11" spans="1:5" s="497" customFormat="1" ht="15" customHeight="1">
      <c r="A11" s="482" t="s">
        <v>556</v>
      </c>
      <c r="B11" s="483"/>
    </row>
    <row r="12" spans="1:5" s="497" customFormat="1" ht="6" customHeight="1">
      <c r="A12" s="484"/>
      <c r="B12" s="485"/>
    </row>
    <row r="13" spans="1:5" s="497" customFormat="1" ht="15" customHeight="1">
      <c r="A13" s="1361" t="s">
        <v>557</v>
      </c>
      <c r="B13" s="1362"/>
    </row>
    <row r="14" spans="1:5" s="497" customFormat="1" ht="15" customHeight="1">
      <c r="A14" s="1363" t="s">
        <v>558</v>
      </c>
      <c r="B14" s="1362"/>
    </row>
    <row r="15" spans="1:5" s="497" customFormat="1" ht="15" customHeight="1">
      <c r="A15" s="1363" t="s">
        <v>559</v>
      </c>
      <c r="B15" s="1362"/>
    </row>
    <row r="16" spans="1:5" s="497" customFormat="1" ht="15" customHeight="1">
      <c r="A16" s="1363" t="s">
        <v>560</v>
      </c>
      <c r="B16" s="1362"/>
    </row>
    <row r="17" spans="1:2" s="497" customFormat="1" ht="6" customHeight="1">
      <c r="A17" s="1364"/>
      <c r="B17" s="1365"/>
    </row>
    <row r="18" spans="1:2" s="497" customFormat="1" ht="15" customHeight="1"/>
    <row r="19" spans="1:2" s="497" customFormat="1" ht="15" customHeight="1">
      <c r="A19" s="853" t="s">
        <v>561</v>
      </c>
      <c r="B19" s="853" t="s">
        <v>562</v>
      </c>
    </row>
    <row r="20" spans="1:2" ht="15" customHeight="1">
      <c r="A20" s="1274" t="s">
        <v>66</v>
      </c>
      <c r="B20" s="849"/>
    </row>
    <row r="21" spans="1:2" ht="15" customHeight="1">
      <c r="A21" s="854"/>
      <c r="B21" s="850"/>
    </row>
    <row r="22" spans="1:2" ht="15" customHeight="1">
      <c r="A22" s="854"/>
      <c r="B22" s="850"/>
    </row>
    <row r="23" spans="1:2" ht="15" customHeight="1">
      <c r="A23" s="854"/>
      <c r="B23" s="850"/>
    </row>
    <row r="24" spans="1:2" ht="15" customHeight="1">
      <c r="A24" s="854"/>
      <c r="B24" s="850"/>
    </row>
    <row r="25" spans="1:2" ht="15" customHeight="1">
      <c r="A25" s="855"/>
      <c r="B25" s="851"/>
    </row>
    <row r="26" spans="1:2" ht="15" customHeight="1">
      <c r="A26" s="1264" t="s">
        <v>563</v>
      </c>
      <c r="B26" s="852"/>
    </row>
    <row r="27" spans="1:2" ht="15" customHeight="1">
      <c r="A27" s="1263" t="s">
        <v>564</v>
      </c>
      <c r="B27" s="595"/>
    </row>
    <row r="28" spans="1:2" ht="15" customHeight="1">
      <c r="A28" s="1263" t="s">
        <v>565</v>
      </c>
      <c r="B28" s="595"/>
    </row>
    <row r="29" spans="1:2" ht="15" customHeight="1">
      <c r="A29" s="1263" t="s">
        <v>566</v>
      </c>
      <c r="B29" s="595"/>
    </row>
    <row r="30" spans="1:2" ht="15" customHeight="1">
      <c r="A30" s="1263" t="s">
        <v>567</v>
      </c>
      <c r="B30" s="595"/>
    </row>
    <row r="31" spans="1:2" ht="15" customHeight="1">
      <c r="A31" s="1263" t="s">
        <v>568</v>
      </c>
      <c r="B31" s="595"/>
    </row>
    <row r="32" spans="1:2" ht="15" customHeight="1">
      <c r="A32" s="1265"/>
      <c r="B32" s="597"/>
    </row>
    <row r="33" spans="1:2" ht="15" customHeight="1">
      <c r="A33" s="598" t="s">
        <v>563</v>
      </c>
      <c r="B33" s="852"/>
    </row>
    <row r="34" spans="1:2" ht="15" customHeight="1">
      <c r="A34" s="599" t="s">
        <v>564</v>
      </c>
      <c r="B34" s="595"/>
    </row>
    <row r="35" spans="1:2" ht="15" customHeight="1">
      <c r="A35" s="599" t="s">
        <v>569</v>
      </c>
      <c r="B35" s="595"/>
    </row>
    <row r="36" spans="1:2" ht="15" customHeight="1">
      <c r="A36" s="599" t="s">
        <v>570</v>
      </c>
      <c r="B36" s="595"/>
    </row>
    <row r="37" spans="1:2" ht="15" customHeight="1">
      <c r="A37" s="599"/>
      <c r="B37" s="595"/>
    </row>
    <row r="38" spans="1:2" ht="15" customHeight="1">
      <c r="A38" s="601"/>
      <c r="B38" s="597"/>
    </row>
    <row r="39" spans="1:2" ht="15" customHeight="1">
      <c r="A39" s="856" t="s">
        <v>563</v>
      </c>
      <c r="B39" s="595"/>
    </row>
    <row r="40" spans="1:2" ht="15" customHeight="1">
      <c r="A40" s="599" t="s">
        <v>564</v>
      </c>
      <c r="B40" s="595"/>
    </row>
    <row r="41" spans="1:2" ht="15" customHeight="1">
      <c r="A41" s="599" t="s">
        <v>571</v>
      </c>
      <c r="B41" s="595"/>
    </row>
    <row r="42" spans="1:2" ht="15" customHeight="1">
      <c r="A42" s="599" t="s">
        <v>572</v>
      </c>
      <c r="B42" s="595"/>
    </row>
    <row r="43" spans="1:2" ht="15" customHeight="1">
      <c r="A43" s="599" t="s">
        <v>573</v>
      </c>
      <c r="B43" s="595"/>
    </row>
    <row r="44" spans="1:2" ht="15" customHeight="1">
      <c r="A44" s="601"/>
      <c r="B44" s="597"/>
    </row>
    <row r="45" spans="1:2" ht="15" customHeight="1">
      <c r="A45" s="598" t="s">
        <v>563</v>
      </c>
      <c r="B45" s="852"/>
    </row>
    <row r="46" spans="1:2" ht="15" customHeight="1">
      <c r="A46" s="599" t="s">
        <v>564</v>
      </c>
      <c r="B46" s="595"/>
    </row>
    <row r="47" spans="1:2" ht="15" customHeight="1">
      <c r="A47" s="600" t="s">
        <v>574</v>
      </c>
      <c r="B47" s="595"/>
    </row>
    <row r="48" spans="1:2" ht="15" customHeight="1">
      <c r="A48" s="599" t="s">
        <v>575</v>
      </c>
      <c r="B48" s="595"/>
    </row>
    <row r="49" spans="1:2" ht="15" customHeight="1">
      <c r="A49" s="599" t="s">
        <v>576</v>
      </c>
      <c r="B49" s="595"/>
    </row>
    <row r="50" spans="1:2" ht="15" customHeight="1">
      <c r="A50" s="601"/>
      <c r="B50" s="597"/>
    </row>
    <row r="51" spans="1:2" ht="15" customHeight="1">
      <c r="A51" s="581" t="s">
        <v>564</v>
      </c>
      <c r="B51" s="595"/>
    </row>
    <row r="52" spans="1:2" ht="15" customHeight="1">
      <c r="A52" s="581"/>
      <c r="B52" s="595"/>
    </row>
    <row r="53" spans="1:2" ht="15" customHeight="1">
      <c r="A53" s="581"/>
      <c r="B53" s="595"/>
    </row>
    <row r="54" spans="1:2" ht="15" customHeight="1">
      <c r="A54" s="581"/>
      <c r="B54" s="595"/>
    </row>
    <row r="55" spans="1:2" ht="15" customHeight="1">
      <c r="A55" s="581"/>
      <c r="B55" s="595"/>
    </row>
    <row r="56" spans="1:2" ht="15" customHeight="1">
      <c r="A56" s="596"/>
      <c r="B56" s="597"/>
    </row>
    <row r="57" spans="1:2" ht="15" customHeight="1">
      <c r="A57" s="598" t="s">
        <v>563</v>
      </c>
      <c r="B57" s="595"/>
    </row>
    <row r="58" spans="1:2" ht="15" customHeight="1">
      <c r="A58" s="581" t="s">
        <v>577</v>
      </c>
      <c r="B58" s="595"/>
    </row>
    <row r="59" spans="1:2" ht="15" customHeight="1">
      <c r="A59" s="1275" t="s">
        <v>578</v>
      </c>
      <c r="B59" s="595"/>
    </row>
    <row r="60" spans="1:2" ht="15" customHeight="1">
      <c r="A60" s="581" t="s">
        <v>579</v>
      </c>
      <c r="B60" s="595"/>
    </row>
    <row r="61" spans="1:2" ht="15" customHeight="1">
      <c r="A61" s="581" t="s">
        <v>580</v>
      </c>
      <c r="B61" s="1269"/>
    </row>
    <row r="62" spans="1:2" ht="15" customHeight="1">
      <c r="A62" s="1276" t="s">
        <v>581</v>
      </c>
      <c r="B62" s="595"/>
    </row>
    <row r="63" spans="1:2" ht="15" customHeight="1">
      <c r="A63" s="1276" t="s">
        <v>582</v>
      </c>
      <c r="B63" s="595"/>
    </row>
    <row r="64" spans="1:2" ht="15" customHeight="1">
      <c r="A64" s="1276" t="s">
        <v>583</v>
      </c>
      <c r="B64" s="595"/>
    </row>
    <row r="65" spans="1:2" ht="15" customHeight="1">
      <c r="A65" s="596"/>
      <c r="B65" s="597"/>
    </row>
    <row r="66" spans="1:2" ht="15" customHeight="1">
      <c r="A66" s="581" t="s">
        <v>577</v>
      </c>
      <c r="B66" s="595"/>
    </row>
    <row r="67" spans="1:2" ht="15" customHeight="1">
      <c r="A67" s="581"/>
      <c r="B67" s="595"/>
    </row>
    <row r="68" spans="1:2" ht="15" customHeight="1">
      <c r="A68" s="581"/>
      <c r="B68" s="595"/>
    </row>
    <row r="69" spans="1:2" ht="15" customHeight="1">
      <c r="A69" s="581"/>
      <c r="B69" s="595"/>
    </row>
    <row r="70" spans="1:2" ht="15" customHeight="1">
      <c r="A70" s="581"/>
      <c r="B70" s="595"/>
    </row>
    <row r="71" spans="1:2" ht="15" customHeight="1">
      <c r="A71" s="596"/>
      <c r="B71" s="597"/>
    </row>
    <row r="72" spans="1:2" ht="15" customHeight="1">
      <c r="A72" s="581" t="s">
        <v>584</v>
      </c>
      <c r="B72" s="595"/>
    </row>
    <row r="73" spans="1:2" ht="15" customHeight="1">
      <c r="A73" s="581"/>
      <c r="B73" s="595"/>
    </row>
    <row r="74" spans="1:2" ht="15" customHeight="1">
      <c r="A74" s="581"/>
      <c r="B74" s="595"/>
    </row>
    <row r="75" spans="1:2" ht="15" customHeight="1">
      <c r="A75" s="581"/>
      <c r="B75" s="595"/>
    </row>
    <row r="76" spans="1:2" ht="15" customHeight="1">
      <c r="A76" s="581"/>
      <c r="B76" s="595"/>
    </row>
    <row r="77" spans="1:2" ht="15" customHeight="1">
      <c r="A77" s="596"/>
      <c r="B77" s="597"/>
    </row>
    <row r="78" spans="1:2" ht="15" customHeight="1">
      <c r="A78" s="581" t="s">
        <v>585</v>
      </c>
      <c r="B78" s="595"/>
    </row>
    <row r="79" spans="1:2" ht="15" customHeight="1">
      <c r="A79" s="581"/>
      <c r="B79" s="595"/>
    </row>
    <row r="80" spans="1:2" ht="15" customHeight="1">
      <c r="A80" s="581"/>
      <c r="B80" s="595"/>
    </row>
    <row r="81" spans="1:2" ht="15" customHeight="1">
      <c r="A81" s="581"/>
      <c r="B81" s="595"/>
    </row>
    <row r="82" spans="1:2" ht="15" customHeight="1">
      <c r="A82" s="581"/>
      <c r="B82" s="595"/>
    </row>
    <row r="83" spans="1:2" ht="15" customHeight="1">
      <c r="A83" s="596"/>
      <c r="B83" s="597"/>
    </row>
    <row r="84" spans="1:2" ht="15" customHeight="1">
      <c r="A84" s="581" t="s">
        <v>586</v>
      </c>
      <c r="B84" s="595"/>
    </row>
    <row r="85" spans="1:2" ht="15" customHeight="1">
      <c r="A85" s="581"/>
      <c r="B85" s="595"/>
    </row>
    <row r="86" spans="1:2" ht="15" customHeight="1">
      <c r="A86" s="581"/>
      <c r="B86" s="595"/>
    </row>
    <row r="87" spans="1:2" ht="15" customHeight="1">
      <c r="A87" s="581"/>
      <c r="B87" s="595"/>
    </row>
    <row r="88" spans="1:2" ht="15" customHeight="1">
      <c r="A88" s="581"/>
      <c r="B88" s="595"/>
    </row>
    <row r="89" spans="1:2" ht="15" customHeight="1">
      <c r="A89" s="596"/>
      <c r="B89" s="597"/>
    </row>
    <row r="90" spans="1:2" ht="15" customHeight="1">
      <c r="A90" s="581" t="s">
        <v>587</v>
      </c>
      <c r="B90" s="595"/>
    </row>
    <row r="91" spans="1:2" ht="15" customHeight="1">
      <c r="A91" s="581"/>
      <c r="B91" s="595"/>
    </row>
    <row r="92" spans="1:2" ht="15" customHeight="1">
      <c r="A92" s="581"/>
      <c r="B92" s="595"/>
    </row>
    <row r="93" spans="1:2" ht="15" customHeight="1">
      <c r="A93" s="581"/>
      <c r="B93" s="595"/>
    </row>
    <row r="94" spans="1:2" ht="15" customHeight="1">
      <c r="A94" s="581"/>
      <c r="B94" s="595"/>
    </row>
    <row r="95" spans="1:2" ht="15" customHeight="1">
      <c r="A95" s="596"/>
      <c r="B95" s="597"/>
    </row>
    <row r="96" spans="1:2" ht="15" customHeight="1">
      <c r="A96" s="581" t="s">
        <v>588</v>
      </c>
      <c r="B96" s="595"/>
    </row>
    <row r="97" spans="1:2" ht="15" customHeight="1">
      <c r="A97" s="581"/>
      <c r="B97" s="595"/>
    </row>
    <row r="98" spans="1:2" ht="15" customHeight="1">
      <c r="A98" s="581"/>
      <c r="B98" s="595"/>
    </row>
    <row r="99" spans="1:2" ht="15" customHeight="1">
      <c r="A99" s="581"/>
      <c r="B99" s="595"/>
    </row>
    <row r="100" spans="1:2" ht="15" customHeight="1">
      <c r="A100" s="581"/>
      <c r="B100" s="595"/>
    </row>
    <row r="101" spans="1:2" ht="15" customHeight="1">
      <c r="A101" s="596"/>
      <c r="B101" s="597"/>
    </row>
    <row r="102" spans="1:2" ht="15" customHeight="1">
      <c r="A102" s="581" t="s">
        <v>589</v>
      </c>
      <c r="B102" s="595"/>
    </row>
    <row r="103" spans="1:2" ht="15" customHeight="1">
      <c r="A103" s="581"/>
      <c r="B103" s="595"/>
    </row>
    <row r="104" spans="1:2" ht="15" customHeight="1">
      <c r="A104" s="581"/>
      <c r="B104" s="595"/>
    </row>
    <row r="105" spans="1:2" ht="15" customHeight="1">
      <c r="A105" s="581"/>
      <c r="B105" s="595"/>
    </row>
    <row r="106" spans="1:2" ht="15" customHeight="1">
      <c r="A106" s="581"/>
      <c r="B106" s="595"/>
    </row>
    <row r="107" spans="1:2" ht="15" customHeight="1">
      <c r="A107" s="596"/>
      <c r="B107" s="597"/>
    </row>
    <row r="108" spans="1:2" ht="15" customHeight="1">
      <c r="A108" s="581" t="s">
        <v>590</v>
      </c>
      <c r="B108" s="595"/>
    </row>
    <row r="109" spans="1:2" ht="15" customHeight="1">
      <c r="A109" s="581"/>
      <c r="B109" s="595"/>
    </row>
    <row r="110" spans="1:2" ht="15" customHeight="1">
      <c r="A110" s="581"/>
      <c r="B110" s="595"/>
    </row>
    <row r="111" spans="1:2" ht="15" customHeight="1">
      <c r="A111" s="581"/>
      <c r="B111" s="595"/>
    </row>
    <row r="112" spans="1:2" ht="15" customHeight="1">
      <c r="A112" s="596"/>
      <c r="B112" s="597"/>
    </row>
    <row r="113" spans="1:2" ht="15" customHeight="1">
      <c r="A113" s="581" t="s">
        <v>591</v>
      </c>
      <c r="B113" s="595"/>
    </row>
    <row r="114" spans="1:2" ht="15" customHeight="1">
      <c r="A114" s="581"/>
      <c r="B114" s="595"/>
    </row>
    <row r="115" spans="1:2" ht="15" customHeight="1">
      <c r="A115" s="581"/>
      <c r="B115" s="595"/>
    </row>
    <row r="116" spans="1:2" ht="15" customHeight="1">
      <c r="A116" s="581"/>
      <c r="B116" s="595"/>
    </row>
    <row r="117" spans="1:2" ht="15" customHeight="1">
      <c r="A117" s="581"/>
      <c r="B117" s="595"/>
    </row>
    <row r="118" spans="1:2" ht="15" customHeight="1">
      <c r="A118" s="596"/>
      <c r="B118" s="597"/>
    </row>
    <row r="119" spans="1:2" ht="15" customHeight="1">
      <c r="A119" s="581" t="s">
        <v>592</v>
      </c>
      <c r="B119" s="595"/>
    </row>
    <row r="120" spans="1:2" ht="15" customHeight="1">
      <c r="A120" s="581"/>
      <c r="B120" s="595"/>
    </row>
    <row r="121" spans="1:2" ht="15" customHeight="1">
      <c r="A121" s="581"/>
      <c r="B121" s="595"/>
    </row>
    <row r="122" spans="1:2" ht="15" customHeight="1">
      <c r="A122" s="581"/>
      <c r="B122" s="595"/>
    </row>
    <row r="123" spans="1:2" ht="15" customHeight="1">
      <c r="A123" s="581"/>
      <c r="B123" s="595"/>
    </row>
    <row r="124" spans="1:2" ht="15" customHeight="1">
      <c r="A124" s="596"/>
      <c r="B124" s="597"/>
    </row>
    <row r="125" spans="1:2" ht="15" customHeight="1">
      <c r="A125" s="581" t="s">
        <v>593</v>
      </c>
      <c r="B125" s="595"/>
    </row>
    <row r="126" spans="1:2" ht="15" customHeight="1">
      <c r="A126" s="581"/>
      <c r="B126" s="595"/>
    </row>
    <row r="127" spans="1:2" ht="15" customHeight="1">
      <c r="A127" s="581"/>
      <c r="B127" s="595"/>
    </row>
    <row r="128" spans="1:2" ht="15" customHeight="1">
      <c r="A128" s="581"/>
      <c r="B128" s="595"/>
    </row>
    <row r="129" spans="1:2" ht="15" customHeight="1">
      <c r="A129" s="581"/>
      <c r="B129" s="595"/>
    </row>
    <row r="130" spans="1:2" ht="15" customHeight="1">
      <c r="A130" s="596"/>
      <c r="B130" s="597"/>
    </row>
    <row r="131" spans="1:2" ht="15" customHeight="1">
      <c r="A131" s="581" t="s">
        <v>73</v>
      </c>
      <c r="B131" s="595"/>
    </row>
    <row r="132" spans="1:2" ht="15" customHeight="1">
      <c r="A132" s="581"/>
      <c r="B132" s="595"/>
    </row>
    <row r="133" spans="1:2" ht="15" customHeight="1">
      <c r="A133" s="581"/>
      <c r="B133" s="595"/>
    </row>
    <row r="134" spans="1:2" ht="15" customHeight="1">
      <c r="A134" s="581"/>
      <c r="B134" s="595"/>
    </row>
    <row r="135" spans="1:2" ht="15" customHeight="1">
      <c r="A135" s="581"/>
      <c r="B135" s="595"/>
    </row>
    <row r="136" spans="1:2" ht="15" customHeight="1">
      <c r="A136" s="596"/>
      <c r="B136" s="597"/>
    </row>
    <row r="137" spans="1:2" ht="15" customHeight="1">
      <c r="A137" s="581" t="s">
        <v>594</v>
      </c>
      <c r="B137" s="595"/>
    </row>
    <row r="138" spans="1:2" ht="15" customHeight="1">
      <c r="A138" s="581"/>
      <c r="B138" s="595"/>
    </row>
    <row r="139" spans="1:2" ht="15" customHeight="1">
      <c r="A139" s="581"/>
      <c r="B139" s="595"/>
    </row>
    <row r="140" spans="1:2" ht="15" customHeight="1">
      <c r="A140" s="581"/>
      <c r="B140" s="595"/>
    </row>
    <row r="141" spans="1:2" ht="15" customHeight="1">
      <c r="A141" s="581"/>
      <c r="B141" s="595"/>
    </row>
    <row r="142" spans="1:2" ht="15" customHeight="1">
      <c r="A142" s="596"/>
      <c r="B142" s="597"/>
    </row>
    <row r="143" spans="1:2" ht="15" customHeight="1">
      <c r="A143" s="598" t="s">
        <v>563</v>
      </c>
      <c r="B143" s="852"/>
    </row>
    <row r="144" spans="1:2" ht="15" customHeight="1">
      <c r="A144" s="581" t="s">
        <v>595</v>
      </c>
      <c r="B144" s="595"/>
    </row>
    <row r="145" spans="1:2" ht="15" customHeight="1">
      <c r="A145" s="581" t="s">
        <v>596</v>
      </c>
      <c r="B145" s="595"/>
    </row>
    <row r="146" spans="1:2" ht="15" customHeight="1">
      <c r="A146" s="581" t="s">
        <v>597</v>
      </c>
      <c r="B146" s="595"/>
    </row>
    <row r="147" spans="1:2" ht="15" customHeight="1">
      <c r="A147" s="581"/>
      <c r="B147" s="595"/>
    </row>
    <row r="148" spans="1:2" ht="15" customHeight="1">
      <c r="A148" s="596"/>
      <c r="B148" s="597"/>
    </row>
    <row r="149" spans="1:2" ht="15" customHeight="1">
      <c r="A149" s="847" t="s">
        <v>598</v>
      </c>
      <c r="B149" s="595"/>
    </row>
    <row r="150" spans="1:2" ht="15" customHeight="1">
      <c r="A150" s="847"/>
      <c r="B150" s="595"/>
    </row>
    <row r="151" spans="1:2" ht="15" customHeight="1">
      <c r="A151" s="847"/>
      <c r="B151" s="595"/>
    </row>
    <row r="152" spans="1:2" ht="15" customHeight="1">
      <c r="A152" s="847"/>
      <c r="B152" s="595"/>
    </row>
    <row r="153" spans="1:2" ht="15" customHeight="1">
      <c r="A153" s="847"/>
      <c r="B153" s="595"/>
    </row>
    <row r="154" spans="1:2" ht="15" customHeight="1">
      <c r="A154" s="848"/>
      <c r="B154" s="597"/>
    </row>
  </sheetData>
  <sheetProtection algorithmName="SHA-512" hashValue="GVjYg77b1UNZThYH30EgU6LvOz/VpixUNV54RfT3yUTcaB6NtUAznZarP9pzjri1lAVRWfIQxRTHccLOpgoXug==" saltValue="rJ9CjVRJZYQMpIg8d2B/lg==" spinCount="100000" sheet="1" formatCells="0" formatColumns="0" formatRows="0" insertColumns="0" insertRows="0"/>
  <phoneticPr fontId="9" type="noConversion"/>
  <pageMargins left="0.55000000000000004" right="0.55000000000000004" top="0.75" bottom="0.75" header="0.25" footer="0.25"/>
  <pageSetup scale="69" fitToHeight="2" orientation="landscape" r:id="rId1"/>
  <headerFooter scaleWithDoc="0">
    <oddHeader>&amp;RState of New Mexico</oddHeader>
    <oddFooter>&amp;LVersion 4.0&amp;RPage &amp;P of &amp;N</oddFooter>
  </headerFooter>
  <rowBreaks count="5" manualBreakCount="5">
    <brk id="44" max="16383" man="1"/>
    <brk id="71" max="16383" man="1"/>
    <brk id="95" max="16383" man="1"/>
    <brk id="118" max="16383" man="1"/>
    <brk id="14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1"/>
  <sheetViews>
    <sheetView showGridLines="0" zoomScale="75" zoomScaleNormal="75" workbookViewId="0"/>
  </sheetViews>
  <sheetFormatPr defaultColWidth="9.33203125" defaultRowHeight="9.9499999999999993"/>
  <cols>
    <col min="1" max="1" width="10.5" style="845" bestFit="1" customWidth="1"/>
    <col min="2" max="16384" width="9.33203125" style="845"/>
  </cols>
  <sheetData>
    <row r="1" spans="1:8" s="846" customFormat="1">
      <c r="A1" s="739"/>
      <c r="B1" s="739"/>
      <c r="C1" s="739"/>
      <c r="D1" s="739"/>
      <c r="E1" s="739"/>
      <c r="F1" s="739"/>
      <c r="G1" s="739"/>
    </row>
    <row r="2" spans="1:8" s="846" customFormat="1" ht="18">
      <c r="A2" s="507" t="s">
        <v>599</v>
      </c>
      <c r="B2" s="507"/>
      <c r="C2" s="507"/>
      <c r="D2" s="507"/>
      <c r="E2" s="507"/>
      <c r="F2" s="984"/>
      <c r="G2" s="984"/>
      <c r="H2" s="985"/>
    </row>
    <row r="3" spans="1:8" s="846" customFormat="1" ht="18">
      <c r="A3" s="510" t="s">
        <v>109</v>
      </c>
      <c r="B3" s="507"/>
      <c r="C3" s="507"/>
      <c r="D3" s="507"/>
      <c r="E3" s="507"/>
      <c r="F3" s="984"/>
      <c r="G3" s="984"/>
      <c r="H3" s="985"/>
    </row>
    <row r="4" spans="1:8" s="846" customFormat="1" ht="18">
      <c r="A4" s="507" t="s">
        <v>600</v>
      </c>
      <c r="B4" s="507"/>
      <c r="C4" s="507"/>
      <c r="D4" s="507"/>
      <c r="E4" s="507"/>
      <c r="F4" s="984"/>
      <c r="G4" s="984"/>
      <c r="H4" s="985"/>
    </row>
    <row r="5" spans="1:8" s="846" customFormat="1" ht="18">
      <c r="A5" s="507"/>
      <c r="B5" s="507"/>
      <c r="C5" s="507"/>
      <c r="D5" s="507"/>
      <c r="E5" s="507"/>
      <c r="F5" s="984"/>
      <c r="G5" s="984"/>
      <c r="H5" s="985"/>
    </row>
    <row r="6" spans="1:8" s="846" customFormat="1" ht="18">
      <c r="A6" s="507" t="str">
        <f>"MCO Name:  "&amp;'Information Input'!$F$14</f>
        <v xml:space="preserve">MCO Name:  </v>
      </c>
      <c r="B6" s="740"/>
      <c r="C6" s="507"/>
      <c r="D6" s="507"/>
      <c r="E6" s="507"/>
      <c r="F6" s="984"/>
      <c r="G6" s="984"/>
      <c r="H6" s="985"/>
    </row>
    <row r="7" spans="1:8" s="846" customFormat="1" ht="18">
      <c r="A7" s="510" t="str">
        <f>"Report Submission Type:  "&amp;TEXT('Information Input'!$J$22,"mm/dd/yyyy")</f>
        <v>Report Submission Type:  Quarterly</v>
      </c>
      <c r="B7" s="740"/>
      <c r="C7" s="507"/>
      <c r="D7" s="507"/>
      <c r="E7" s="507"/>
      <c r="F7" s="984"/>
      <c r="G7" s="984"/>
      <c r="H7" s="985"/>
    </row>
    <row r="8" spans="1:8" s="846" customFormat="1" ht="18">
      <c r="A8" s="986" t="str">
        <f>"Calendar Year Reporting Cycle:  "&amp;'Information Input'!$J$18</f>
        <v>Calendar Year Reporting Cycle:  2019</v>
      </c>
      <c r="B8" s="740"/>
      <c r="C8" s="507"/>
      <c r="D8" s="507"/>
      <c r="E8" s="507"/>
      <c r="F8" s="984"/>
      <c r="G8" s="984"/>
      <c r="H8" s="985"/>
    </row>
    <row r="9" spans="1:8" s="846" customFormat="1" ht="18">
      <c r="A9" s="510" t="str">
        <f>"Report Period Ending:  "&amp;TEXT('Information Input'!$H$30,"mm/dd/yyyy")</f>
        <v>Report Period Ending:  03/31/2019</v>
      </c>
      <c r="B9" s="740"/>
      <c r="C9" s="507"/>
      <c r="D9" s="507"/>
      <c r="E9" s="507"/>
      <c r="F9" s="984"/>
      <c r="G9" s="984"/>
      <c r="H9" s="985"/>
    </row>
    <row r="10" spans="1:8">
      <c r="A10" s="497"/>
      <c r="B10" s="497"/>
      <c r="C10" s="497"/>
      <c r="D10" s="497"/>
      <c r="E10" s="497"/>
      <c r="F10" s="497"/>
      <c r="G10" s="497"/>
    </row>
    <row r="11" spans="1:8">
      <c r="A11" s="497"/>
      <c r="B11" s="497"/>
      <c r="C11" s="497"/>
      <c r="D11" s="497"/>
      <c r="E11" s="497"/>
      <c r="F11" s="497"/>
      <c r="G11" s="497"/>
    </row>
  </sheetData>
  <sheetProtection algorithmName="SHA-512" hashValue="2wuiolFpnB2wgagy+FzMO0Y32pETv6R1XInwu3CM72+Di4f2nutICfbbZjnCb3eO3Od9Vr+AuoecNDoC3Ly+FA==" saltValue="jckCrN9prg+VMOx8ra2MIQ==" spinCount="100000" sheet="1" formatCells="0" formatColumns="0" formatRows="0" insertColumns="0" insertRows="0"/>
  <phoneticPr fontId="9" type="noConversion"/>
  <pageMargins left="0.7" right="0.7" top="0.75" bottom="0.75" header="0.3" footer="0.3"/>
  <pageSetup scale="80" orientation="landscape" r:id="rId1"/>
  <headerFooter scaleWithDoc="0">
    <oddHeader>&amp;RState of New Mexico</oddHeader>
    <oddFooter>&amp;LVersion 4.0&amp;RPage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C304"/>
  <sheetViews>
    <sheetView showGridLines="0" zoomScale="75" zoomScaleNormal="75" zoomScalePageLayoutView="55" workbookViewId="0"/>
  </sheetViews>
  <sheetFormatPr defaultColWidth="9.33203125" defaultRowHeight="9.9499999999999993"/>
  <cols>
    <col min="1" max="2" width="3.83203125" style="861" customWidth="1"/>
    <col min="3" max="3" width="60.5" style="861" customWidth="1"/>
    <col min="4" max="6" width="3.83203125" style="861" customWidth="1"/>
    <col min="7" max="7" width="60.5" style="861" customWidth="1"/>
    <col min="8" max="8" width="3.83203125" style="861" customWidth="1"/>
    <col min="9" max="9" width="16.5" style="960" customWidth="1"/>
    <col min="10" max="10" width="3.83203125" style="861" customWidth="1"/>
    <col min="11" max="11" width="16.5" style="861" customWidth="1"/>
    <col min="12" max="12" width="3" style="961" customWidth="1"/>
    <col min="13" max="13" width="16.5" style="861" customWidth="1"/>
    <col min="14" max="14" width="3.83203125" style="861" customWidth="1"/>
    <col min="15" max="15" width="16.5" style="861" customWidth="1"/>
    <col min="16" max="16" width="3.83203125" style="961" customWidth="1"/>
    <col min="17" max="17" width="16.5" style="861" customWidth="1"/>
    <col min="18" max="18" width="3.83203125" style="861" customWidth="1"/>
    <col min="19" max="19" width="16.5" style="861" customWidth="1"/>
    <col min="20" max="20" width="3.83203125" style="961" customWidth="1"/>
    <col min="21" max="21" width="16.5" style="861" customWidth="1"/>
    <col min="22" max="22" width="3.83203125" style="861" customWidth="1"/>
    <col min="23" max="23" width="16.5" style="861" customWidth="1"/>
    <col min="24" max="24" width="3.83203125" style="961" customWidth="1"/>
    <col min="25" max="25" width="14.83203125" style="861" customWidth="1"/>
    <col min="26" max="26" width="3.83203125" style="861" customWidth="1"/>
    <col min="27" max="27" width="14.83203125" style="861" customWidth="1"/>
    <col min="28" max="28" width="3.83203125" style="861" customWidth="1"/>
    <col min="29" max="29" width="14.83203125" style="861" customWidth="1"/>
    <col min="30" max="30" width="3.83203125" style="861" customWidth="1"/>
    <col min="31" max="31" width="14.83203125" style="861" customWidth="1"/>
    <col min="32" max="32" width="3.83203125" style="861" customWidth="1"/>
    <col min="33" max="33" width="33.83203125" style="861" customWidth="1"/>
    <col min="34" max="34" width="3.83203125" style="861" customWidth="1"/>
    <col min="35" max="35" width="33.83203125" style="861" customWidth="1"/>
    <col min="36" max="36" width="3.83203125" style="861" customWidth="1"/>
    <col min="37" max="37" width="33.83203125" style="861" customWidth="1"/>
    <col min="38" max="38" width="3.83203125" style="861" customWidth="1"/>
    <col min="39" max="39" width="33.83203125" style="861" customWidth="1"/>
    <col min="40" max="40" width="9.33203125" style="861"/>
    <col min="41" max="44" width="9.33203125" style="861" hidden="1" customWidth="1"/>
    <col min="45" max="45" width="13.5" style="861" hidden="1" customWidth="1"/>
    <col min="46" max="16384" width="9.33203125" style="861"/>
  </cols>
  <sheetData>
    <row r="1" spans="1:55" ht="12" customHeight="1">
      <c r="G1" s="987"/>
      <c r="I1" s="1316"/>
      <c r="K1" s="1316"/>
      <c r="L1" s="988"/>
      <c r="M1" s="1316"/>
      <c r="N1" s="1316"/>
      <c r="O1" s="1366"/>
      <c r="P1" s="1316"/>
      <c r="Q1" s="1316"/>
      <c r="S1" s="1316"/>
      <c r="T1" s="1366"/>
      <c r="U1" s="1316"/>
      <c r="V1" s="1316"/>
      <c r="W1" s="1316"/>
      <c r="X1" s="1366"/>
      <c r="Y1" s="1316"/>
      <c r="Z1" s="1316"/>
      <c r="AA1" s="1316"/>
      <c r="AB1" s="1316"/>
      <c r="AC1" s="1316"/>
      <c r="AD1" s="1316"/>
      <c r="AE1" s="1316"/>
      <c r="AF1" s="1316"/>
      <c r="AO1" s="857" t="s">
        <v>601</v>
      </c>
      <c r="AP1" s="858"/>
      <c r="AQ1" s="858"/>
      <c r="AR1" s="858"/>
      <c r="AS1" s="858"/>
    </row>
    <row r="2" spans="1:55" ht="18" customHeight="1">
      <c r="A2" s="471" t="s">
        <v>602</v>
      </c>
      <c r="B2" s="863"/>
      <c r="C2" s="863"/>
      <c r="D2" s="863"/>
      <c r="E2" s="989"/>
      <c r="F2" s="863"/>
      <c r="G2" s="882"/>
      <c r="I2" s="364"/>
      <c r="K2" s="1367"/>
      <c r="L2" s="988"/>
      <c r="M2" s="1316"/>
      <c r="N2" s="1367"/>
      <c r="O2" s="1368"/>
      <c r="P2" s="1367"/>
      <c r="Q2" s="1367"/>
      <c r="S2" s="1367"/>
      <c r="T2" s="1368"/>
      <c r="U2" s="1367"/>
      <c r="V2" s="1367"/>
      <c r="W2" s="1367"/>
      <c r="X2" s="1368"/>
      <c r="Y2" s="1367"/>
      <c r="Z2" s="1367"/>
      <c r="AA2" s="1367"/>
      <c r="AB2" s="1367"/>
      <c r="AC2" s="1367"/>
      <c r="AD2" s="1367"/>
      <c r="AE2" s="1367"/>
      <c r="AF2" s="1367"/>
      <c r="AG2" s="993" t="s">
        <v>603</v>
      </c>
      <c r="AH2" s="587"/>
      <c r="AI2" s="587"/>
      <c r="AJ2" s="587"/>
      <c r="AK2" s="587"/>
      <c r="AL2" s="587"/>
      <c r="AM2" s="588"/>
      <c r="AO2" s="859" t="s">
        <v>1</v>
      </c>
      <c r="AP2" s="860"/>
      <c r="AQ2" s="860"/>
      <c r="AR2" s="860"/>
      <c r="AS2" s="860"/>
      <c r="AW2" s="497"/>
      <c r="AX2" s="497"/>
      <c r="AY2" s="497"/>
      <c r="AZ2" s="497"/>
      <c r="BA2" s="497"/>
      <c r="BB2" s="497"/>
      <c r="BC2" s="497"/>
    </row>
    <row r="3" spans="1:55" ht="18" customHeight="1">
      <c r="A3" s="510" t="s">
        <v>109</v>
      </c>
      <c r="B3" s="863"/>
      <c r="C3" s="863"/>
      <c r="D3" s="863"/>
      <c r="E3" s="989"/>
      <c r="F3" s="863"/>
      <c r="G3" s="882"/>
      <c r="I3" s="364"/>
      <c r="K3" s="1367"/>
      <c r="L3" s="988"/>
      <c r="M3" s="1316"/>
      <c r="N3" s="1367"/>
      <c r="O3" s="1368"/>
      <c r="P3" s="1367"/>
      <c r="Q3" s="1367"/>
      <c r="S3" s="1367"/>
      <c r="T3" s="1368"/>
      <c r="U3" s="1367"/>
      <c r="V3" s="1367"/>
      <c r="W3" s="1367"/>
      <c r="X3" s="1368"/>
      <c r="Y3" s="1367"/>
      <c r="Z3" s="1367"/>
      <c r="AA3" s="1367"/>
      <c r="AB3" s="1367"/>
      <c r="AC3" s="1367"/>
      <c r="AD3" s="1367"/>
      <c r="AE3" s="1367"/>
      <c r="AF3" s="1367"/>
      <c r="AG3" s="994"/>
      <c r="AH3" s="587"/>
      <c r="AI3" s="587"/>
      <c r="AJ3" s="587"/>
      <c r="AK3" s="587"/>
      <c r="AL3" s="587"/>
      <c r="AM3" s="588"/>
      <c r="AO3" s="497"/>
      <c r="AP3" s="497"/>
      <c r="AQ3" s="497"/>
      <c r="AR3" s="497"/>
      <c r="AS3" s="497"/>
      <c r="AW3" s="497"/>
      <c r="AX3" s="497"/>
      <c r="AY3" s="497"/>
      <c r="AZ3" s="497"/>
      <c r="BA3" s="497"/>
      <c r="BB3" s="497"/>
      <c r="BC3" s="497"/>
    </row>
    <row r="4" spans="1:55" ht="12" customHeight="1">
      <c r="G4" s="987"/>
      <c r="I4" s="1316"/>
      <c r="K4" s="1316"/>
      <c r="L4" s="988"/>
      <c r="M4" s="1316"/>
      <c r="N4" s="1316"/>
      <c r="O4" s="1366"/>
      <c r="P4" s="1316"/>
      <c r="Q4" s="1316"/>
      <c r="S4" s="1316"/>
      <c r="T4" s="1366"/>
      <c r="U4" s="1316"/>
      <c r="V4" s="1316"/>
      <c r="W4" s="1316"/>
      <c r="X4" s="1366"/>
      <c r="Y4" s="1316"/>
      <c r="Z4" s="1316"/>
      <c r="AA4" s="1316"/>
      <c r="AB4" s="1316"/>
      <c r="AC4" s="1316"/>
      <c r="AD4" s="1316"/>
      <c r="AE4" s="1316"/>
      <c r="AF4" s="1316"/>
      <c r="AG4" s="995" t="s">
        <v>604</v>
      </c>
      <c r="AH4" s="589"/>
      <c r="AI4" s="589"/>
      <c r="AJ4" s="589"/>
      <c r="AK4" s="589"/>
      <c r="AL4" s="589"/>
      <c r="AM4" s="590"/>
      <c r="AO4" s="990"/>
      <c r="AP4" s="991"/>
      <c r="AQ4" s="991"/>
      <c r="AR4" s="991"/>
      <c r="AS4" s="991"/>
    </row>
    <row r="5" spans="1:55" ht="18" customHeight="1">
      <c r="A5" s="507" t="str">
        <f>"MCO Name:  "&amp;'Information Input'!$F$14</f>
        <v xml:space="preserve">MCO Name:  </v>
      </c>
      <c r="B5" s="740"/>
      <c r="C5" s="740"/>
      <c r="D5" s="740"/>
      <c r="E5" s="740"/>
      <c r="F5" s="863"/>
      <c r="G5" s="992"/>
      <c r="I5" s="364"/>
      <c r="K5" s="1367"/>
      <c r="L5" s="988"/>
      <c r="M5" s="1316"/>
      <c r="N5" s="1367"/>
      <c r="O5" s="1368"/>
      <c r="P5" s="1367"/>
      <c r="Q5" s="1367"/>
      <c r="S5" s="1367"/>
      <c r="T5" s="1368"/>
      <c r="U5" s="1367"/>
      <c r="V5" s="1367"/>
      <c r="W5" s="1367"/>
      <c r="X5" s="1368"/>
      <c r="Y5" s="497"/>
      <c r="Z5" s="497"/>
      <c r="AA5" s="497"/>
      <c r="AB5" s="497"/>
      <c r="AC5" s="497"/>
      <c r="AD5" s="497"/>
      <c r="AE5" s="739"/>
      <c r="AF5" s="497"/>
      <c r="AG5" s="996" t="s">
        <v>605</v>
      </c>
      <c r="AH5" s="591"/>
      <c r="AI5" s="591"/>
      <c r="AJ5" s="591"/>
      <c r="AK5" s="591"/>
      <c r="AL5" s="591"/>
      <c r="AM5" s="592"/>
      <c r="AO5" s="739"/>
      <c r="AP5" s="739"/>
      <c r="AQ5" s="739"/>
      <c r="AR5" s="739"/>
      <c r="AS5" s="739"/>
      <c r="AW5" s="497"/>
      <c r="AX5" s="497"/>
      <c r="AY5" s="497"/>
      <c r="AZ5" s="497"/>
      <c r="BA5" s="497"/>
      <c r="BB5" s="497"/>
      <c r="BC5" s="497"/>
    </row>
    <row r="6" spans="1:55" ht="18" customHeight="1">
      <c r="A6" s="510" t="str">
        <f>"Report Submission Type:  "&amp;TEXT('Information Input'!$J$22,"mm/dd/yyyy")</f>
        <v>Report Submission Type:  Quarterly</v>
      </c>
      <c r="B6" s="740"/>
      <c r="C6" s="740"/>
      <c r="D6" s="740"/>
      <c r="E6" s="740"/>
      <c r="F6" s="863"/>
      <c r="G6" s="992"/>
      <c r="I6" s="364"/>
      <c r="K6" s="1367"/>
      <c r="L6" s="988"/>
      <c r="M6" s="1316"/>
      <c r="N6" s="1367"/>
      <c r="O6" s="1368"/>
      <c r="P6" s="1367"/>
      <c r="Q6" s="1367"/>
      <c r="S6" s="1367"/>
      <c r="T6" s="1368"/>
      <c r="U6" s="1367"/>
      <c r="V6" s="1367"/>
      <c r="W6" s="1367"/>
      <c r="X6" s="1368"/>
      <c r="Y6" s="497"/>
      <c r="Z6" s="497"/>
      <c r="AA6" s="497"/>
      <c r="AB6" s="497"/>
      <c r="AC6" s="497"/>
      <c r="AD6" s="497"/>
      <c r="AE6" s="739"/>
      <c r="AF6" s="497"/>
      <c r="AG6" s="997" t="s">
        <v>606</v>
      </c>
      <c r="AH6" s="589"/>
      <c r="AI6" s="589"/>
      <c r="AJ6" s="589"/>
      <c r="AK6" s="589"/>
      <c r="AL6" s="589"/>
      <c r="AM6" s="590"/>
      <c r="AO6" s="1316"/>
      <c r="AW6" s="497"/>
      <c r="AX6" s="497"/>
      <c r="AY6" s="497"/>
      <c r="AZ6" s="497"/>
      <c r="BA6" s="497"/>
      <c r="BB6" s="497"/>
      <c r="BC6" s="497"/>
    </row>
    <row r="7" spans="1:55" ht="18" customHeight="1">
      <c r="A7" s="512" t="str">
        <f>"Calendar Year Reporting Cycle:  "&amp;'Information Input'!$J$18</f>
        <v>Calendar Year Reporting Cycle:  2019</v>
      </c>
      <c r="B7" s="740"/>
      <c r="C7" s="740"/>
      <c r="D7" s="740"/>
      <c r="E7" s="740"/>
      <c r="F7" s="863"/>
      <c r="G7" s="992"/>
      <c r="I7" s="364"/>
      <c r="K7" s="1367"/>
      <c r="L7" s="988"/>
      <c r="M7" s="1316"/>
      <c r="N7" s="1367"/>
      <c r="O7" s="1368"/>
      <c r="P7" s="1367"/>
      <c r="Q7" s="1367"/>
      <c r="S7" s="1367"/>
      <c r="T7" s="1368"/>
      <c r="U7" s="1367"/>
      <c r="V7" s="1367"/>
      <c r="W7" s="1367"/>
      <c r="X7" s="1368"/>
      <c r="Y7" s="497"/>
      <c r="Z7" s="497"/>
      <c r="AA7" s="497"/>
      <c r="AB7" s="497"/>
      <c r="AC7" s="497"/>
      <c r="AD7" s="497"/>
      <c r="AE7" s="739"/>
      <c r="AF7" s="497"/>
      <c r="AG7" s="997" t="s">
        <v>607</v>
      </c>
      <c r="AH7" s="589"/>
      <c r="AI7" s="589"/>
      <c r="AJ7" s="589"/>
      <c r="AK7" s="589"/>
      <c r="AL7" s="589"/>
      <c r="AM7" s="590"/>
      <c r="AO7" s="1316"/>
      <c r="AW7" s="497"/>
      <c r="AX7" s="497"/>
      <c r="AY7" s="497"/>
      <c r="AZ7" s="497"/>
      <c r="BA7" s="497"/>
      <c r="BB7" s="497"/>
      <c r="BC7" s="497"/>
    </row>
    <row r="8" spans="1:55" ht="18" customHeight="1">
      <c r="A8" s="510" t="str">
        <f>"Report Period Ending:  "&amp;TEXT('Information Input'!$H$30,"mm/dd/yyyy")</f>
        <v>Report Period Ending:  03/31/2019</v>
      </c>
      <c r="B8" s="740"/>
      <c r="C8" s="740"/>
      <c r="D8" s="740"/>
      <c r="E8" s="740"/>
      <c r="F8" s="863"/>
      <c r="I8" s="364"/>
      <c r="K8" s="1367"/>
      <c r="L8" s="988"/>
      <c r="M8" s="1316"/>
      <c r="N8" s="1367"/>
      <c r="O8" s="1368"/>
      <c r="P8" s="1367"/>
      <c r="Q8" s="1367"/>
      <c r="S8" s="1367"/>
      <c r="T8" s="1368"/>
      <c r="U8" s="1367"/>
      <c r="V8" s="1367"/>
      <c r="W8" s="1367"/>
      <c r="X8" s="1368"/>
      <c r="Y8" s="1367"/>
      <c r="Z8" s="1367"/>
      <c r="AA8" s="1367"/>
      <c r="AB8" s="1367"/>
      <c r="AC8" s="1367"/>
      <c r="AD8" s="1367"/>
      <c r="AE8" s="1367"/>
      <c r="AF8" s="1367"/>
      <c r="AG8" s="995" t="s">
        <v>608</v>
      </c>
      <c r="AH8" s="589"/>
      <c r="AI8" s="589"/>
      <c r="AJ8" s="589"/>
      <c r="AK8" s="589"/>
      <c r="AL8" s="589"/>
      <c r="AM8" s="590"/>
      <c r="AO8" s="1316"/>
      <c r="AU8" s="497"/>
      <c r="AW8" s="497"/>
      <c r="AX8" s="497"/>
      <c r="AY8" s="497"/>
      <c r="AZ8" s="497"/>
      <c r="BA8" s="497"/>
      <c r="BB8" s="497"/>
      <c r="BC8" s="497"/>
    </row>
    <row r="9" spans="1:55" ht="15" customHeight="1">
      <c r="G9" s="987"/>
      <c r="I9" s="1316"/>
      <c r="K9" s="1316"/>
      <c r="L9" s="988"/>
      <c r="M9" s="1316"/>
      <c r="N9" s="1316"/>
      <c r="O9" s="1366"/>
      <c r="P9" s="1316"/>
      <c r="Q9" s="1316"/>
      <c r="S9" s="1316"/>
      <c r="T9" s="1366"/>
      <c r="U9" s="1316"/>
      <c r="V9" s="1316"/>
      <c r="W9" s="1316"/>
      <c r="X9" s="1366"/>
      <c r="Y9" s="1316"/>
      <c r="Z9" s="1316"/>
      <c r="AA9" s="1316"/>
      <c r="AB9" s="1316"/>
      <c r="AC9" s="1316"/>
      <c r="AD9" s="1316"/>
      <c r="AE9" s="1316"/>
      <c r="AF9" s="1316"/>
      <c r="AG9" s="997" t="s">
        <v>609</v>
      </c>
      <c r="AH9" s="589"/>
      <c r="AI9" s="589"/>
      <c r="AJ9" s="589"/>
      <c r="AK9" s="589"/>
      <c r="AL9" s="589"/>
      <c r="AM9" s="590"/>
      <c r="AO9" s="990"/>
      <c r="AP9" s="991"/>
      <c r="AQ9" s="991"/>
      <c r="AR9" s="991"/>
      <c r="AS9" s="991"/>
    </row>
    <row r="10" spans="1:55" ht="15" customHeight="1">
      <c r="G10" s="987"/>
      <c r="I10" s="1316"/>
      <c r="K10" s="1316"/>
      <c r="L10" s="988"/>
      <c r="M10" s="1316"/>
      <c r="N10" s="1316"/>
      <c r="O10" s="1366"/>
      <c r="P10" s="1316"/>
      <c r="Q10" s="1316"/>
      <c r="S10" s="1316"/>
      <c r="T10" s="1366"/>
      <c r="U10" s="1316"/>
      <c r="V10" s="1316"/>
      <c r="W10" s="1316"/>
      <c r="X10" s="1366"/>
      <c r="Y10" s="1316"/>
      <c r="Z10" s="1316"/>
      <c r="AA10" s="1316"/>
      <c r="AB10" s="1316"/>
      <c r="AC10" s="1316"/>
      <c r="AD10" s="1316"/>
      <c r="AE10" s="1316"/>
      <c r="AF10" s="1316"/>
      <c r="AG10" s="995" t="s">
        <v>610</v>
      </c>
      <c r="AH10" s="589"/>
      <c r="AI10" s="589"/>
      <c r="AJ10" s="589"/>
      <c r="AK10" s="589"/>
      <c r="AL10" s="589"/>
      <c r="AM10" s="590"/>
      <c r="AO10" s="990"/>
      <c r="AP10" s="991"/>
      <c r="AQ10" s="991"/>
      <c r="AR10" s="991"/>
      <c r="AS10" s="991"/>
    </row>
    <row r="11" spans="1:55" ht="18" customHeight="1">
      <c r="A11" s="864" t="s">
        <v>611</v>
      </c>
      <c r="B11" s="865"/>
      <c r="C11" s="865"/>
      <c r="D11" s="865"/>
      <c r="E11" s="865"/>
      <c r="F11" s="865"/>
      <c r="G11" s="866"/>
      <c r="I11" s="364"/>
      <c r="K11" s="1367"/>
      <c r="L11" s="862"/>
      <c r="M11" s="1316"/>
      <c r="N11" s="1367"/>
      <c r="O11" s="1368"/>
      <c r="P11" s="1367"/>
      <c r="Q11" s="1367"/>
      <c r="S11" s="1367"/>
      <c r="T11" s="1368"/>
      <c r="U11" s="1367"/>
      <c r="V11" s="1367"/>
      <c r="W11" s="1367"/>
      <c r="X11" s="1368"/>
      <c r="Y11" s="1367"/>
      <c r="Z11" s="1367"/>
      <c r="AA11" s="1367"/>
      <c r="AB11" s="1367"/>
      <c r="AC11" s="1367"/>
      <c r="AD11" s="1367"/>
      <c r="AE11" s="1367"/>
      <c r="AF11" s="1367"/>
      <c r="AG11" s="998"/>
      <c r="AH11" s="593"/>
      <c r="AI11" s="593"/>
      <c r="AJ11" s="593"/>
      <c r="AK11" s="593"/>
      <c r="AL11" s="593"/>
      <c r="AM11" s="594"/>
      <c r="AO11" s="497"/>
      <c r="AP11" s="497"/>
      <c r="AQ11" s="497"/>
      <c r="AR11" s="497"/>
      <c r="AS11" s="497"/>
      <c r="AU11" s="497"/>
      <c r="AW11" s="497"/>
      <c r="AX11" s="497"/>
      <c r="AY11" s="497"/>
      <c r="AZ11" s="497"/>
    </row>
    <row r="12" spans="1:55" ht="18" customHeight="1">
      <c r="A12" s="867"/>
      <c r="B12" s="868"/>
      <c r="C12" s="868"/>
      <c r="D12" s="868"/>
      <c r="E12" s="868"/>
      <c r="F12" s="863"/>
      <c r="G12" s="869"/>
      <c r="I12" s="364"/>
      <c r="K12" s="1367"/>
      <c r="L12" s="862"/>
      <c r="M12" s="1316"/>
      <c r="N12" s="1367"/>
      <c r="O12" s="1368"/>
      <c r="P12" s="1367"/>
      <c r="Q12" s="1367"/>
      <c r="S12" s="1367"/>
      <c r="T12" s="1368"/>
      <c r="U12" s="1367"/>
      <c r="V12" s="1367"/>
      <c r="W12" s="1367"/>
      <c r="X12" s="1368"/>
      <c r="Y12" s="1367"/>
      <c r="Z12" s="1367"/>
      <c r="AA12" s="1367"/>
      <c r="AB12" s="1367"/>
      <c r="AC12" s="1367"/>
      <c r="AD12" s="1367"/>
      <c r="AE12" s="1367"/>
      <c r="AF12" s="1367"/>
      <c r="AW12" s="497"/>
      <c r="AX12" s="497"/>
      <c r="AY12" s="497"/>
      <c r="AZ12" s="497"/>
    </row>
    <row r="13" spans="1:55" ht="18" customHeight="1">
      <c r="A13" s="470" t="s">
        <v>612</v>
      </c>
      <c r="B13" s="471"/>
      <c r="C13" s="471"/>
      <c r="D13" s="472"/>
      <c r="E13" s="472"/>
      <c r="F13" s="473"/>
      <c r="G13" s="474" t="str">
        <f>IF($G$14&gt;0,"Variance Threshold Exceeded!","All Items Within Variance Threshold")</f>
        <v>All Items Within Variance Threshold</v>
      </c>
      <c r="I13" s="364"/>
      <c r="K13" s="1367"/>
      <c r="L13" s="862"/>
      <c r="M13" s="1316"/>
      <c r="N13" s="1367"/>
      <c r="O13" s="1368"/>
      <c r="P13" s="1367"/>
      <c r="Q13" s="1367"/>
      <c r="R13" s="1367"/>
      <c r="S13" s="1367"/>
      <c r="T13" s="1368"/>
      <c r="U13" s="1367"/>
      <c r="V13" s="1367"/>
      <c r="W13" s="1367"/>
      <c r="X13" s="1368"/>
      <c r="AG13" s="870" t="str">
        <f>"Count of Check Items in Excess of "&amp;TEXT($AS$13,"$0")&amp;" Variance Threshold"</f>
        <v>Count of Check Items in Excess of $100 Variance Threshold</v>
      </c>
      <c r="AH13" s="871"/>
      <c r="AI13" s="871"/>
      <c r="AJ13" s="871"/>
      <c r="AK13" s="871"/>
      <c r="AL13" s="871"/>
      <c r="AM13" s="872"/>
      <c r="AN13" s="497"/>
      <c r="AO13" s="873" t="s">
        <v>613</v>
      </c>
      <c r="AP13" s="1369"/>
      <c r="AQ13" s="1369"/>
      <c r="AR13" s="1369"/>
      <c r="AS13" s="874">
        <v>100</v>
      </c>
      <c r="AW13" s="497"/>
      <c r="AX13" s="497"/>
      <c r="AY13" s="497"/>
      <c r="AZ13" s="497"/>
    </row>
    <row r="14" spans="1:55" ht="18" customHeight="1">
      <c r="A14" s="470" t="s">
        <v>614</v>
      </c>
      <c r="B14" s="471"/>
      <c r="C14" s="475"/>
      <c r="D14" s="476"/>
      <c r="E14" s="476"/>
      <c r="F14" s="477"/>
      <c r="G14" s="478">
        <f>$AG$15+$AI$15+$AK$15+$AM$15</f>
        <v>0</v>
      </c>
      <c r="I14" s="364"/>
      <c r="K14" s="1367"/>
      <c r="L14" s="862"/>
      <c r="M14" s="1316"/>
      <c r="N14" s="1367"/>
      <c r="O14" s="1368"/>
      <c r="P14" s="1367"/>
      <c r="Q14" s="1367"/>
      <c r="R14" s="1367"/>
      <c r="S14" s="1367"/>
      <c r="T14" s="1368"/>
      <c r="U14" s="1367"/>
      <c r="V14" s="1367"/>
      <c r="W14" s="1367"/>
      <c r="X14" s="1368"/>
      <c r="AG14" s="875" t="s">
        <v>135</v>
      </c>
      <c r="AH14" s="876"/>
      <c r="AI14" s="875" t="s">
        <v>136</v>
      </c>
      <c r="AJ14" s="876"/>
      <c r="AK14" s="875" t="s">
        <v>137</v>
      </c>
      <c r="AL14" s="876"/>
      <c r="AM14" s="875" t="s">
        <v>138</v>
      </c>
      <c r="AN14" s="497"/>
      <c r="AO14" s="1316"/>
      <c r="AW14" s="497"/>
      <c r="AX14" s="497"/>
      <c r="AY14" s="497"/>
      <c r="AZ14" s="497"/>
    </row>
    <row r="15" spans="1:55" ht="18" customHeight="1">
      <c r="A15" s="877"/>
      <c r="B15" s="878"/>
      <c r="C15" s="878"/>
      <c r="D15" s="878"/>
      <c r="E15" s="878"/>
      <c r="F15" s="878"/>
      <c r="G15" s="879"/>
      <c r="I15" s="364"/>
      <c r="K15" s="1367"/>
      <c r="L15" s="862"/>
      <c r="M15" s="1316"/>
      <c r="N15" s="1367"/>
      <c r="O15" s="1368"/>
      <c r="P15" s="1367"/>
      <c r="Q15" s="1367"/>
      <c r="R15" s="1367"/>
      <c r="S15" s="1367"/>
      <c r="T15" s="1368"/>
      <c r="U15" s="1367"/>
      <c r="V15" s="1367"/>
      <c r="W15" s="1367"/>
      <c r="X15" s="1368"/>
      <c r="AG15" s="880">
        <f>COUNTIF(AG$20:AG$108,"Threshold Exceeded!")+COUNTIF(AG$113:AG$202,"Threshold Exceeded!")+COUNTIF(AG$207:AG$296,"Threshold Exceeded!")+COUNTIF(AG$302:AG$304,"Threshold Exceeded!")</f>
        <v>0</v>
      </c>
      <c r="AH15" s="881"/>
      <c r="AI15" s="880">
        <f>COUNTIF(AI$20:AI$108,"Threshold Exceeded!")+COUNTIF(AI$113:AI$202,"Threshold Exceeded!")+COUNTIF(AI$207:AI$296,"Threshold Exceeded!")+COUNTIF(AI$302:AI$304,"Threshold Exceeded!")</f>
        <v>0</v>
      </c>
      <c r="AJ15" s="881"/>
      <c r="AK15" s="880">
        <f>COUNTIF(AK$20:AK$108,"Threshold Exceeded!")+COUNTIF(AK$113:AK$202,"Threshold Exceeded!")+COUNTIF(AK$207:AK$296,"Threshold Exceeded!")+COUNTIF(AK$302:AK$304,"Threshold Exceeded!")</f>
        <v>0</v>
      </c>
      <c r="AL15" s="881"/>
      <c r="AM15" s="880">
        <f>COUNTIF(AM$20:AM$108,"Threshold Exceeded!")+COUNTIF(AM$113:AM$202,"Threshold Exceeded!")+COUNTIF(AM$207:AM$296,"Threshold Exceeded!")+COUNTIF(AM$302:AM$304,"Threshold Exceeded!")</f>
        <v>0</v>
      </c>
      <c r="AN15" s="497"/>
      <c r="AO15" s="882"/>
      <c r="AP15" s="883"/>
      <c r="AQ15" s="883"/>
      <c r="AR15" s="883"/>
    </row>
    <row r="16" spans="1:55" ht="12.75" customHeight="1">
      <c r="A16" s="878"/>
      <c r="B16" s="863"/>
      <c r="C16" s="863"/>
      <c r="D16" s="863"/>
      <c r="E16" s="863"/>
      <c r="F16" s="863"/>
      <c r="G16" s="884"/>
      <c r="H16" s="885"/>
      <c r="I16" s="497"/>
      <c r="J16" s="497"/>
      <c r="K16" s="497"/>
      <c r="L16" s="497"/>
      <c r="M16" s="497"/>
      <c r="N16" s="497"/>
      <c r="O16" s="497"/>
      <c r="P16" s="497"/>
      <c r="Q16" s="497"/>
      <c r="R16" s="497"/>
      <c r="S16" s="497"/>
      <c r="T16" s="497"/>
      <c r="U16" s="497"/>
      <c r="V16" s="497"/>
      <c r="W16" s="497"/>
      <c r="X16" s="886"/>
      <c r="Y16" s="885"/>
      <c r="Z16" s="885"/>
      <c r="AA16" s="885"/>
      <c r="AB16" s="885"/>
      <c r="AC16" s="885"/>
      <c r="AD16" s="885"/>
      <c r="AE16" s="885"/>
      <c r="AF16" s="885"/>
      <c r="AG16" s="1316"/>
      <c r="AH16" s="1316"/>
      <c r="AI16" s="1316"/>
      <c r="AJ16" s="1316"/>
      <c r="AK16" s="1316"/>
      <c r="AL16" s="1316"/>
      <c r="AM16" s="1316"/>
      <c r="AO16" s="497"/>
      <c r="AP16" s="497"/>
      <c r="AQ16" s="497"/>
      <c r="AR16" s="497"/>
    </row>
    <row r="17" spans="1:44" ht="18" customHeight="1">
      <c r="A17" s="887" t="s">
        <v>91</v>
      </c>
      <c r="B17" s="888"/>
      <c r="C17" s="888"/>
      <c r="D17" s="888"/>
      <c r="E17" s="888"/>
      <c r="F17" s="888"/>
      <c r="G17" s="889"/>
      <c r="H17" s="890"/>
      <c r="I17" s="891" t="s">
        <v>135</v>
      </c>
      <c r="J17" s="871"/>
      <c r="K17" s="872"/>
      <c r="L17" s="892"/>
      <c r="M17" s="870" t="s">
        <v>136</v>
      </c>
      <c r="N17" s="871"/>
      <c r="O17" s="872"/>
      <c r="P17" s="892"/>
      <c r="Q17" s="870" t="s">
        <v>137</v>
      </c>
      <c r="R17" s="871"/>
      <c r="S17" s="872"/>
      <c r="T17" s="892"/>
      <c r="U17" s="870" t="s">
        <v>138</v>
      </c>
      <c r="V17" s="871"/>
      <c r="W17" s="872"/>
      <c r="X17" s="893"/>
      <c r="Y17" s="870" t="s">
        <v>615</v>
      </c>
      <c r="Z17" s="871"/>
      <c r="AA17" s="871"/>
      <c r="AB17" s="871"/>
      <c r="AC17" s="871"/>
      <c r="AD17" s="871"/>
      <c r="AE17" s="872"/>
      <c r="AF17" s="894"/>
      <c r="AG17" s="870" t="s">
        <v>616</v>
      </c>
      <c r="AH17" s="871"/>
      <c r="AI17" s="871"/>
      <c r="AJ17" s="871"/>
      <c r="AK17" s="871"/>
      <c r="AL17" s="871"/>
      <c r="AM17" s="872"/>
      <c r="AO17" s="497"/>
      <c r="AP17" s="497"/>
      <c r="AQ17" s="497"/>
      <c r="AR17" s="497"/>
    </row>
    <row r="18" spans="1:44" ht="18" customHeight="1">
      <c r="A18" s="895" t="s">
        <v>617</v>
      </c>
      <c r="B18" s="896"/>
      <c r="C18" s="897"/>
      <c r="D18" s="898"/>
      <c r="E18" s="895" t="s">
        <v>618</v>
      </c>
      <c r="F18" s="896"/>
      <c r="G18" s="872"/>
      <c r="H18" s="890"/>
      <c r="I18" s="899" t="s">
        <v>617</v>
      </c>
      <c r="J18" s="900"/>
      <c r="K18" s="901" t="s">
        <v>618</v>
      </c>
      <c r="L18" s="902"/>
      <c r="M18" s="901" t="s">
        <v>617</v>
      </c>
      <c r="N18" s="900"/>
      <c r="O18" s="901" t="s">
        <v>618</v>
      </c>
      <c r="P18" s="902"/>
      <c r="Q18" s="901" t="s">
        <v>617</v>
      </c>
      <c r="R18" s="900"/>
      <c r="S18" s="901" t="s">
        <v>618</v>
      </c>
      <c r="T18" s="902"/>
      <c r="U18" s="901" t="s">
        <v>617</v>
      </c>
      <c r="V18" s="900"/>
      <c r="W18" s="901" t="s">
        <v>618</v>
      </c>
      <c r="X18" s="893"/>
      <c r="Y18" s="875" t="s">
        <v>135</v>
      </c>
      <c r="Z18" s="876"/>
      <c r="AA18" s="875" t="s">
        <v>136</v>
      </c>
      <c r="AB18" s="876"/>
      <c r="AC18" s="875" t="s">
        <v>137</v>
      </c>
      <c r="AD18" s="876"/>
      <c r="AE18" s="875" t="s">
        <v>138</v>
      </c>
      <c r="AF18" s="894"/>
      <c r="AG18" s="875" t="s">
        <v>135</v>
      </c>
      <c r="AH18" s="876"/>
      <c r="AI18" s="875" t="s">
        <v>136</v>
      </c>
      <c r="AJ18" s="876"/>
      <c r="AK18" s="875" t="s">
        <v>137</v>
      </c>
      <c r="AL18" s="876"/>
      <c r="AM18" s="875" t="s">
        <v>138</v>
      </c>
      <c r="AO18" s="497"/>
      <c r="AP18" s="497"/>
      <c r="AQ18" s="497"/>
      <c r="AR18" s="497"/>
    </row>
    <row r="19" spans="1:44" ht="13.5" customHeight="1">
      <c r="A19" s="903"/>
      <c r="B19" s="904"/>
      <c r="C19" s="905"/>
      <c r="D19" s="885"/>
      <c r="E19" s="903"/>
      <c r="F19" s="904"/>
      <c r="G19" s="906"/>
      <c r="H19" s="885"/>
      <c r="I19" s="907"/>
      <c r="J19" s="908"/>
      <c r="K19" s="909"/>
      <c r="L19" s="497"/>
      <c r="M19" s="910"/>
      <c r="N19" s="497"/>
      <c r="O19" s="909"/>
      <c r="P19" s="497"/>
      <c r="Q19" s="910"/>
      <c r="R19" s="497"/>
      <c r="S19" s="909"/>
      <c r="T19" s="497"/>
      <c r="U19" s="910"/>
      <c r="V19" s="497"/>
      <c r="W19" s="909"/>
      <c r="X19" s="911"/>
      <c r="Y19" s="867"/>
      <c r="Z19" s="885"/>
      <c r="AA19" s="885"/>
      <c r="AB19" s="885"/>
      <c r="AC19" s="885"/>
      <c r="AD19" s="885"/>
      <c r="AE19" s="912"/>
      <c r="AF19" s="885"/>
      <c r="AG19" s="913"/>
      <c r="AH19" s="914"/>
      <c r="AI19" s="914"/>
      <c r="AJ19" s="914"/>
      <c r="AK19" s="914"/>
      <c r="AL19" s="914"/>
      <c r="AM19" s="915"/>
      <c r="AO19" s="497"/>
      <c r="AP19" s="497"/>
      <c r="AQ19" s="497"/>
      <c r="AR19" s="497"/>
    </row>
    <row r="20" spans="1:44" ht="12.95">
      <c r="A20" s="361" t="str">
        <f>'Report 2'!$A$2</f>
        <v>Report 2</v>
      </c>
      <c r="B20" s="885"/>
      <c r="C20" s="912"/>
      <c r="D20" s="885"/>
      <c r="E20" s="361" t="str">
        <f>'Report 5A'!$A$3</f>
        <v>Report 5A</v>
      </c>
      <c r="F20" s="916"/>
      <c r="G20" s="912"/>
      <c r="H20" s="885"/>
      <c r="I20" s="917"/>
      <c r="J20" s="886"/>
      <c r="K20" s="918"/>
      <c r="L20" s="911"/>
      <c r="M20" s="867"/>
      <c r="N20" s="885"/>
      <c r="O20" s="918"/>
      <c r="P20" s="911"/>
      <c r="Q20" s="867"/>
      <c r="R20" s="885"/>
      <c r="S20" s="918"/>
      <c r="T20" s="911"/>
      <c r="U20" s="867"/>
      <c r="V20" s="885"/>
      <c r="W20" s="918"/>
      <c r="X20" s="911"/>
      <c r="Y20" s="867"/>
      <c r="Z20" s="885"/>
      <c r="AA20" s="885"/>
      <c r="AB20" s="885"/>
      <c r="AC20" s="885"/>
      <c r="AD20" s="885"/>
      <c r="AE20" s="912"/>
      <c r="AF20" s="885"/>
      <c r="AG20" s="913"/>
      <c r="AH20" s="914"/>
      <c r="AI20" s="914"/>
      <c r="AJ20" s="914"/>
      <c r="AK20" s="914"/>
      <c r="AL20" s="914"/>
      <c r="AM20" s="915"/>
      <c r="AO20" s="497"/>
      <c r="AP20" s="497"/>
      <c r="AQ20" s="497"/>
      <c r="AR20" s="497"/>
    </row>
    <row r="21" spans="1:44" ht="12.95">
      <c r="A21" s="363" t="str">
        <f>'Report 2'!$A$4&amp;" (Lines 22, 23)"</f>
        <v>Schedule of Expenses Detail (Lines 22, 23)</v>
      </c>
      <c r="B21" s="364"/>
      <c r="C21" s="912"/>
      <c r="D21" s="364"/>
      <c r="E21" s="363" t="str">
        <f>'Report 5A'!$A$5</f>
        <v>Inpatient Hospital Services Lag Report</v>
      </c>
      <c r="F21" s="1367"/>
      <c r="G21" s="912"/>
      <c r="H21" s="885"/>
      <c r="I21" s="917"/>
      <c r="J21" s="885"/>
      <c r="K21" s="919"/>
      <c r="L21" s="911"/>
      <c r="M21" s="917"/>
      <c r="N21" s="920"/>
      <c r="O21" s="919"/>
      <c r="P21" s="911"/>
      <c r="Q21" s="917"/>
      <c r="R21" s="885"/>
      <c r="S21" s="919"/>
      <c r="T21" s="911"/>
      <c r="U21" s="917"/>
      <c r="V21" s="885"/>
      <c r="W21" s="919"/>
      <c r="X21" s="911"/>
      <c r="Y21" s="867"/>
      <c r="Z21" s="885"/>
      <c r="AA21" s="885"/>
      <c r="AB21" s="885"/>
      <c r="AC21" s="885"/>
      <c r="AD21" s="885"/>
      <c r="AE21" s="912"/>
      <c r="AF21" s="885"/>
      <c r="AG21" s="913"/>
      <c r="AH21" s="914"/>
      <c r="AI21" s="914"/>
      <c r="AJ21" s="914"/>
      <c r="AK21" s="914"/>
      <c r="AL21" s="914"/>
      <c r="AM21" s="915"/>
      <c r="AO21" s="497"/>
      <c r="AP21" s="497"/>
      <c r="AQ21" s="497"/>
      <c r="AR21" s="497"/>
    </row>
    <row r="22" spans="1:44" ht="12.95">
      <c r="A22" s="867"/>
      <c r="B22" s="1367" t="s">
        <v>224</v>
      </c>
      <c r="C22" s="912"/>
      <c r="D22" s="1367"/>
      <c r="E22" s="1370"/>
      <c r="F22" s="1367" t="s">
        <v>619</v>
      </c>
      <c r="G22" s="912"/>
      <c r="H22" s="885"/>
      <c r="I22" s="1089">
        <f>SUMIF('Report 2'!$G$333:$G$365,'Check Totals'!$E$20,'Report 2'!$H$333:$H$365)</f>
        <v>0</v>
      </c>
      <c r="J22" s="920" t="s">
        <v>620</v>
      </c>
      <c r="K22" s="922">
        <f>IF('Information Input'!$U$21=2,SUM('Report 5A'!$O$55:$Q$55),IF('Information Input'!$U$21=1,(IF('Information Input'!$U$26=1,SUM('Report 5A'!$C$55:$E$55),IF('Information Input'!$U$26=2,SUM('Report 5A'!$F$55:$H$55),IF('Information Input'!$U$26=3,SUM('Report 5A'!$I$55:$K$55),SUM('Report 5A'!$L$55:$N$55)))))))</f>
        <v>0</v>
      </c>
      <c r="L22" s="911"/>
      <c r="M22" s="1089">
        <f>SUMIF('Report 2'!$G$333:$G$365,'Check Totals'!$E$20,'Report 2'!$O$333:$O$365)</f>
        <v>0</v>
      </c>
      <c r="N22" s="920" t="s">
        <v>620</v>
      </c>
      <c r="O22" s="922">
        <f>IF('Information Input'!$U$21=2,SUM('Report 5A'!$L$55:$N$55),IF('Information Input'!$U$21=1,(IF('Information Input'!$U$26=1,0,IF('Information Input'!$U$26=2,SUM('Report 5A'!$C$55:$E$55),IF('Information Input'!$U$26=3,SUM('Report 5A'!$F$55:$H$55),SUM('Report 5A'!$I$55:$K$55)))))))</f>
        <v>0</v>
      </c>
      <c r="P22" s="911"/>
      <c r="Q22" s="1089">
        <f>SUMIF('Report 2'!$G$333:$G$365,'Check Totals'!$E$20,'Report 2'!$V$333:$V$365)</f>
        <v>0</v>
      </c>
      <c r="R22" s="920" t="s">
        <v>620</v>
      </c>
      <c r="S22" s="922">
        <f>IF('Information Input'!$U$21=2,SUM('Report 5A'!$I$55:$K$55),IF('Information Input'!$U$21=1,(IF('Information Input'!$U$26=1,0,IF('Information Input'!$U$26=2,0,IF('Information Input'!$U$26=3,SUM('Report 5A'!$C$55:$E$55),SUM('Report 5A'!$F$55:$H$55)))))))</f>
        <v>0</v>
      </c>
      <c r="T22" s="911"/>
      <c r="U22" s="1089">
        <f>SUMIF('Report 2'!$G$333:$G$365,'Check Totals'!$E$20,'Report 2'!$AC$333:$AC$365)</f>
        <v>0</v>
      </c>
      <c r="V22" s="920" t="s">
        <v>620</v>
      </c>
      <c r="W22" s="922">
        <f>IF('Information Input'!$U$21=2,SUM('Report 5A'!$F$55:$H$55),IF('Information Input'!$U$21=1,(IF('Information Input'!$U$26=1,0,IF('Information Input'!$U$26=2,0,IF('Information Input'!$U$26=3,0,SUM('Report 5A'!$C$55:$E$55)))))))</f>
        <v>0</v>
      </c>
      <c r="X22" s="911"/>
      <c r="Y22" s="921">
        <f>I22-K22</f>
        <v>0</v>
      </c>
      <c r="Z22" s="885"/>
      <c r="AA22" s="923">
        <f>M22-O22</f>
        <v>0</v>
      </c>
      <c r="AB22" s="885"/>
      <c r="AC22" s="923">
        <f>Q22-S22</f>
        <v>0</v>
      </c>
      <c r="AD22" s="885"/>
      <c r="AE22" s="924">
        <f>U22-W22</f>
        <v>0</v>
      </c>
      <c r="AF22" s="885"/>
      <c r="AG22" s="925" t="str">
        <f>IF(ABS(Y22)&gt;$AS$13,"Threshold Exceeded!","----")</f>
        <v>----</v>
      </c>
      <c r="AH22" s="914"/>
      <c r="AI22" s="926" t="str">
        <f>IF(ABS(AA22)&gt;$AS$13,"Threshold Exceeded!","----")</f>
        <v>----</v>
      </c>
      <c r="AJ22" s="914"/>
      <c r="AK22" s="926" t="str">
        <f>IF(ABS(AC22)&gt;$AS$13,"Threshold Exceeded!","----")</f>
        <v>----</v>
      </c>
      <c r="AL22" s="914"/>
      <c r="AM22" s="927" t="str">
        <f>IF(ABS(AE22)&gt;$AS$13,"Threshold Exceeded!","----")</f>
        <v>----</v>
      </c>
      <c r="AO22" s="497"/>
      <c r="AP22" s="497"/>
      <c r="AQ22" s="497"/>
      <c r="AR22" s="497"/>
    </row>
    <row r="23" spans="1:44" ht="12.95">
      <c r="A23" s="867"/>
      <c r="B23" s="1367" t="s">
        <v>621</v>
      </c>
      <c r="C23" s="912"/>
      <c r="D23" s="1367"/>
      <c r="E23" s="1370"/>
      <c r="F23" s="1367" t="s">
        <v>622</v>
      </c>
      <c r="G23" s="912"/>
      <c r="H23" s="885"/>
      <c r="I23" s="921">
        <f>SUMIF('Report 2'!$G$333:$G$365,'Check Totals'!$E$20,'Report 2'!$I$333:$I$365)</f>
        <v>0</v>
      </c>
      <c r="J23" s="920" t="s">
        <v>620</v>
      </c>
      <c r="K23" s="922">
        <f>IF('Information Input'!$U$21=2,SUM('Report 5A'!$O$56:$Q$56),IF('Information Input'!$U$21=1,(IF('Information Input'!$U$26=1,SUM('Report 5A'!$C$56:$E$56),IF('Information Input'!$U$26=2,SUM('Report 5A'!$F$56:$H$56),IF('Information Input'!$U$26=3,SUM('Report 5A'!$I$56:$K$56),SUM('Report 5A'!$L$56:$N$56)))))))</f>
        <v>0</v>
      </c>
      <c r="L23" s="911"/>
      <c r="M23" s="921">
        <f>SUMIF('Report 2'!$G$333:$G$365,'Check Totals'!$E$20,'Report 2'!$P$333:$P$365)</f>
        <v>0</v>
      </c>
      <c r="N23" s="920" t="s">
        <v>620</v>
      </c>
      <c r="O23" s="922">
        <f>IF('Information Input'!$U$21=2,SUM('Report 5A'!$L$56:$N$56),IF('Information Input'!$U$21=1,(IF('Information Input'!$U$26=1,0,IF('Information Input'!$U$26=2,SUM('Report 5A'!$C$56:$E$56),IF('Information Input'!$U$26=3,SUM('Report 5A'!$F$56:$H$56),SUM('Report 5A'!$I$56:$K$56)))))))</f>
        <v>0</v>
      </c>
      <c r="P23" s="911"/>
      <c r="Q23" s="921">
        <f>SUMIF('Report 2'!$G$333:$G$365,'Check Totals'!$E$20,'Report 2'!$W$333:$W$365)</f>
        <v>0</v>
      </c>
      <c r="R23" s="920" t="s">
        <v>620</v>
      </c>
      <c r="S23" s="922">
        <f>IF('Information Input'!$U$21=2,SUM('Report 5A'!$I$56:$K$56),IF('Information Input'!$U$21=1,(IF('Information Input'!$U$26=1,0,IF('Information Input'!$U$26=2,0,IF('Information Input'!$U$26=3,SUM('Report 5A'!$C$56:$E$56),SUM('Report 5A'!$F$56:$H$56)))))))</f>
        <v>0</v>
      </c>
      <c r="T23" s="911"/>
      <c r="U23" s="921">
        <f>SUMIF('Report 2'!$G$333:$G$365,'Check Totals'!$E$20,'Report 2'!$AD$333:$AD$365)</f>
        <v>0</v>
      </c>
      <c r="V23" s="920" t="s">
        <v>620</v>
      </c>
      <c r="W23" s="922">
        <f>IF('Information Input'!$U$21=2,SUM('Report 5A'!$F$56:$H$56),IF('Information Input'!$U$21=1,(IF('Information Input'!$U$26=1,0,IF('Information Input'!$U$26=2,0,IF('Information Input'!$U$26=3,0,SUM('Report 5A'!$C$56:$E$56)))))))</f>
        <v>0</v>
      </c>
      <c r="X23" s="911"/>
      <c r="Y23" s="921">
        <f>I23-K23</f>
        <v>0</v>
      </c>
      <c r="Z23" s="885"/>
      <c r="AA23" s="923">
        <f>M23-O23</f>
        <v>0</v>
      </c>
      <c r="AB23" s="885"/>
      <c r="AC23" s="923">
        <f>Q23-S23</f>
        <v>0</v>
      </c>
      <c r="AD23" s="885"/>
      <c r="AE23" s="924">
        <f>U23-W23</f>
        <v>0</v>
      </c>
      <c r="AF23" s="885"/>
      <c r="AG23" s="925" t="str">
        <f>IF(ABS(Y23)&gt;$AS$13,"Threshold Exceeded!","----")</f>
        <v>----</v>
      </c>
      <c r="AH23" s="914"/>
      <c r="AI23" s="926" t="str">
        <f>IF(ABS(AA23)&gt;$AS$13,"Threshold Exceeded!","----")</f>
        <v>----</v>
      </c>
      <c r="AJ23" s="914"/>
      <c r="AK23" s="926" t="str">
        <f>IF(ABS(AC23)&gt;$AS$13,"Threshold Exceeded!","----")</f>
        <v>----</v>
      </c>
      <c r="AL23" s="914"/>
      <c r="AM23" s="927" t="str">
        <f>IF(ABS(AE23)&gt;$AS$13,"Threshold Exceeded!","----")</f>
        <v>----</v>
      </c>
      <c r="AO23" s="497"/>
      <c r="AP23" s="497"/>
      <c r="AQ23" s="497"/>
      <c r="AR23" s="497"/>
    </row>
    <row r="24" spans="1:44" ht="12.95">
      <c r="A24" s="867"/>
      <c r="B24" s="1367" t="s">
        <v>227</v>
      </c>
      <c r="C24" s="912"/>
      <c r="D24" s="1367"/>
      <c r="E24" s="1370"/>
      <c r="F24" s="1367" t="s">
        <v>623</v>
      </c>
      <c r="G24" s="912"/>
      <c r="H24" s="885"/>
      <c r="I24" s="921">
        <f>SUMIF('Report 2'!$G$333:$G$365,'Check Totals'!$E$20,'Report 2'!$K$333:$K$365)</f>
        <v>0</v>
      </c>
      <c r="J24" s="920" t="s">
        <v>620</v>
      </c>
      <c r="K24" s="922">
        <f>IF('Information Input'!$U$21=2,SUM('Report 5A'!$O$58:$Q$58),IF('Information Input'!$U$21=1,(IF('Information Input'!$U$26=1,SUM('Report 5A'!$C$58:$E$58),IF('Information Input'!$U$26=2,SUM('Report 5A'!$F$58:$H$58),IF('Information Input'!$U$26=3,SUM('Report 5A'!$I$58:$K$58),SUM('Report 5A'!$L$58:$N$58)))))))</f>
        <v>0</v>
      </c>
      <c r="L24" s="911"/>
      <c r="M24" s="921">
        <f>SUMIF('Report 2'!$G$333:$G$365,'Check Totals'!$E$20,'Report 2'!$R$333:$R$365)</f>
        <v>0</v>
      </c>
      <c r="N24" s="920" t="s">
        <v>620</v>
      </c>
      <c r="O24" s="922">
        <f>IF('Information Input'!$U$21=2,SUM('Report 5A'!$L$58:$N$58),IF('Information Input'!$U$21=1,(IF('Information Input'!$U$26=1,0,IF('Information Input'!$U$26=2,SUM('Report 5A'!$C$58:$E$58),IF('Information Input'!$U$26=3,SUM('Report 5A'!$F$58:$H$58),SUM('Report 5A'!$I$58:$K$58)))))))</f>
        <v>0</v>
      </c>
      <c r="P24" s="911"/>
      <c r="Q24" s="921">
        <f>SUMIF('Report 2'!$G$333:$G$365,'Check Totals'!$E$20,'Report 2'!$Y$333:$Y$365)</f>
        <v>0</v>
      </c>
      <c r="R24" s="920" t="s">
        <v>620</v>
      </c>
      <c r="S24" s="922">
        <f>IF('Information Input'!$U$21=2,SUM('Report 5A'!$I$58:$K$58),IF('Information Input'!$U$21=1,(IF('Information Input'!$U$26=1,0,IF('Information Input'!$U$26=2,0,IF('Information Input'!$U$26=3,SUM('Report 5A'!$C$58:$E$58),SUM('Report 5A'!$F$58:$H$58)))))))</f>
        <v>0</v>
      </c>
      <c r="T24" s="911"/>
      <c r="U24" s="921">
        <f>SUMIF('Report 2'!$G$333:$G$365,'Check Totals'!$E$20,'Report 2'!$AF$333:$AF$365)</f>
        <v>0</v>
      </c>
      <c r="V24" s="920" t="s">
        <v>620</v>
      </c>
      <c r="W24" s="922">
        <f>IF('Information Input'!$U$21=2,SUM('Report 5A'!$F$58:$H$58),IF('Information Input'!$U$21=1,(IF('Information Input'!$U$26=1,0,IF('Information Input'!$U$26=2,0,IF('Information Input'!$U$26=3,0,SUM('Report 5A'!$C$58:$E$58)))))))</f>
        <v>0</v>
      </c>
      <c r="X24" s="911"/>
      <c r="Y24" s="921">
        <f t="shared" ref="Y24:Y26" si="0">I24-K24</f>
        <v>0</v>
      </c>
      <c r="Z24" s="885"/>
      <c r="AA24" s="923">
        <f t="shared" ref="AA24:AA26" si="1">M24-O24</f>
        <v>0</v>
      </c>
      <c r="AB24" s="885"/>
      <c r="AC24" s="923">
        <f t="shared" ref="AC24:AC26" si="2">Q24-S24</f>
        <v>0</v>
      </c>
      <c r="AD24" s="885"/>
      <c r="AE24" s="924">
        <f>U24-W24</f>
        <v>0</v>
      </c>
      <c r="AF24" s="885"/>
      <c r="AG24" s="925" t="str">
        <f>IF(ABS(Y24)&gt;$AS$13,"Threshold Exceeded!","----")</f>
        <v>----</v>
      </c>
      <c r="AH24" s="914"/>
      <c r="AI24" s="926" t="str">
        <f>IF(ABS(AA24)&gt;$AS$13,"Threshold Exceeded!","----")</f>
        <v>----</v>
      </c>
      <c r="AJ24" s="914"/>
      <c r="AK24" s="926" t="str">
        <f>IF(ABS(AC24)&gt;$AS$13,"Threshold Exceeded!","----")</f>
        <v>----</v>
      </c>
      <c r="AL24" s="914"/>
      <c r="AM24" s="927" t="str">
        <f>IF(ABS(AE24)&gt;$AS$13,"Threshold Exceeded!","----")</f>
        <v>----</v>
      </c>
      <c r="AO24" s="497"/>
      <c r="AP24" s="497"/>
      <c r="AQ24" s="497"/>
      <c r="AR24" s="497"/>
    </row>
    <row r="25" spans="1:44" ht="12.95">
      <c r="A25" s="867"/>
      <c r="B25" s="1367" t="s">
        <v>624</v>
      </c>
      <c r="C25" s="912"/>
      <c r="D25" s="1367"/>
      <c r="E25" s="363"/>
      <c r="F25" s="1367" t="s">
        <v>625</v>
      </c>
      <c r="G25" s="912"/>
      <c r="H25" s="885"/>
      <c r="I25" s="921">
        <f>SUMIF('Report 2'!$G$333:$G$365,'Check Totals'!$E$20,'Report 2'!$L$333:$L$365)</f>
        <v>0</v>
      </c>
      <c r="J25" s="920" t="s">
        <v>620</v>
      </c>
      <c r="K25" s="922">
        <f>IF('Information Input'!$U$21=2,SUM('Report 5A'!$O$59:$Q$59),IF('Information Input'!$U$21=1,(IF('Information Input'!$U$26=1,SUM('Report 5A'!$C$59:$E$59),IF('Information Input'!$U$26=2,SUM('Report 5A'!$F$59:$H$59),IF('Information Input'!$U$26=3,SUM('Report 5A'!$I$59:$K$59),SUM('Report 5A'!$L$59:$N$59)))))))</f>
        <v>0</v>
      </c>
      <c r="L25" s="911"/>
      <c r="M25" s="921">
        <f>SUMIF('Report 2'!$G$333:$G$365,'Check Totals'!$E$20,'Report 2'!$S$333:$S$365)</f>
        <v>0</v>
      </c>
      <c r="N25" s="920" t="s">
        <v>620</v>
      </c>
      <c r="O25" s="922">
        <f>IF('Information Input'!$U$21=2,SUM('Report 5A'!$L$59:$N$59),IF('Information Input'!$U$21=1,(IF('Information Input'!$U$26=1,0,IF('Information Input'!$U$26=2,SUM('Report 5A'!$C$59:$E$59),IF('Information Input'!$U$26=3,SUM('Report 5A'!$F$59:$H$59),SUM('Report 5A'!$I$59:$K$59)))))))</f>
        <v>0</v>
      </c>
      <c r="P25" s="911"/>
      <c r="Q25" s="921">
        <f>SUMIF('Report 2'!$G$333:$G$365,'Check Totals'!$E$20,'Report 2'!$Z$333:$Z$365)</f>
        <v>0</v>
      </c>
      <c r="R25" s="920" t="s">
        <v>620</v>
      </c>
      <c r="S25" s="922">
        <f>IF('Information Input'!$U$21=2,SUM('Report 5A'!$I$59:$K$59),IF('Information Input'!$U$21=1,(IF('Information Input'!$U$26=1,0,IF('Information Input'!$U$26=2,0,IF('Information Input'!$U$26=3,SUM('Report 5A'!$C$59:$E$59),SUM('Report 5A'!$F$59:$H$59)))))))</f>
        <v>0</v>
      </c>
      <c r="T25" s="911"/>
      <c r="U25" s="921">
        <f>SUMIF('Report 2'!$G$333:$G$365,'Check Totals'!$E$20,'Report 2'!$AG$333:$AG$365)</f>
        <v>0</v>
      </c>
      <c r="V25" s="920" t="s">
        <v>620</v>
      </c>
      <c r="W25" s="922">
        <f>IF('Information Input'!$U$21=2,SUM('Report 5A'!$F$59:$H$59),IF('Information Input'!$U$21=1,(IF('Information Input'!$U$26=1,0,IF('Information Input'!$U$26=2,0,IF('Information Input'!$U$26=3,0,SUM('Report 5A'!$C$59:$E$59)))))))</f>
        <v>0</v>
      </c>
      <c r="X25" s="911"/>
      <c r="Y25" s="921">
        <f t="shared" si="0"/>
        <v>0</v>
      </c>
      <c r="Z25" s="885"/>
      <c r="AA25" s="923">
        <f t="shared" si="1"/>
        <v>0</v>
      </c>
      <c r="AB25" s="885"/>
      <c r="AC25" s="923">
        <f t="shared" si="2"/>
        <v>0</v>
      </c>
      <c r="AD25" s="885"/>
      <c r="AE25" s="924">
        <f>U25-W25</f>
        <v>0</v>
      </c>
      <c r="AF25" s="885"/>
      <c r="AG25" s="925" t="str">
        <f>IF(ABS(Y25)&gt;$AS$13,"Threshold Exceeded!","----")</f>
        <v>----</v>
      </c>
      <c r="AH25" s="914"/>
      <c r="AI25" s="926" t="str">
        <f>IF(ABS(AA25)&gt;$AS$13,"Threshold Exceeded!","----")</f>
        <v>----</v>
      </c>
      <c r="AJ25" s="914"/>
      <c r="AK25" s="926" t="str">
        <f>IF(ABS(AC25)&gt;$AS$13,"Threshold Exceeded!","----")</f>
        <v>----</v>
      </c>
      <c r="AL25" s="914"/>
      <c r="AM25" s="927" t="str">
        <f>IF(ABS(AE25)&gt;$AS$13,"Threshold Exceeded!","----")</f>
        <v>----</v>
      </c>
      <c r="AO25" s="497"/>
      <c r="AP25" s="497"/>
      <c r="AQ25" s="497"/>
      <c r="AR25" s="497"/>
    </row>
    <row r="26" spans="1:44" ht="12.95">
      <c r="A26" s="867"/>
      <c r="B26" s="1367" t="s">
        <v>229</v>
      </c>
      <c r="C26" s="912"/>
      <c r="D26" s="1367"/>
      <c r="E26" s="363"/>
      <c r="F26" s="1367" t="s">
        <v>626</v>
      </c>
      <c r="G26" s="912"/>
      <c r="H26" s="885"/>
      <c r="I26" s="921">
        <f>SUMIF('Report 2'!$G$333:$G$365,'Check Totals'!$E$20,'Report 2'!$M$333:$M$365)</f>
        <v>0</v>
      </c>
      <c r="J26" s="920" t="s">
        <v>620</v>
      </c>
      <c r="K26" s="922">
        <f>IF('Information Input'!$U$21=2,SUM('Report 5A'!$O$64:$Q$64),IF('Information Input'!$U$21=1,(IF('Information Input'!$U$26=1,SUM('Report 5A'!$C$64:$E$64),IF('Information Input'!$U$26=2,SUM('Report 5A'!$F$64:$H$64),IF('Information Input'!$U$26=3,SUM('Report 5A'!$I$64:$K$64),SUM('Report 5A'!$L$64:$N$64)))))))</f>
        <v>0</v>
      </c>
      <c r="L26" s="911"/>
      <c r="M26" s="921">
        <f>SUMIF('Report 2'!$G$333:$G$365,'Check Totals'!$E$20,'Report 2'!$T$333:$T$365)</f>
        <v>0</v>
      </c>
      <c r="N26" s="920" t="s">
        <v>620</v>
      </c>
      <c r="O26" s="922">
        <f>IF('Information Input'!$U$21=2,SUM('Report 5A'!$L$64:$N$64),IF('Information Input'!$U$21=1,(IF('Information Input'!$U$26=1,0,IF('Information Input'!$U$26=2,SUM('Report 5A'!$C$64:$E$64),IF('Information Input'!$U$26=3,SUM('Report 5A'!$F$64:$H$64),SUM('Report 5A'!$I$64:$K$64)))))))</f>
        <v>0</v>
      </c>
      <c r="P26" s="911"/>
      <c r="Q26" s="921">
        <f>SUMIF('Report 2'!$G$333:$G$365,'Check Totals'!$E$20,'Report 2'!$AA$333:$AA$365)</f>
        <v>0</v>
      </c>
      <c r="R26" s="920" t="s">
        <v>620</v>
      </c>
      <c r="S26" s="922">
        <f>IF('Information Input'!$U$21=2,SUM('Report 5A'!$I$64:$K$64),IF('Information Input'!$U$21=1,(IF('Information Input'!$U$26=1,0,IF('Information Input'!$U$26=2,0,IF('Information Input'!$U$26=3,SUM('Report 5A'!$C$64:$E$64),SUM('Report 5A'!$F$64:$H$64)))))))</f>
        <v>0</v>
      </c>
      <c r="T26" s="911"/>
      <c r="U26" s="921">
        <f>SUMIF('Report 2'!$G$333:$G$365,'Check Totals'!$E$20,'Report 2'!$AH$333:$AH$365)</f>
        <v>0</v>
      </c>
      <c r="V26" s="920" t="s">
        <v>620</v>
      </c>
      <c r="W26" s="922">
        <f>IF('Information Input'!$U$21=2,SUM('Report 5A'!$F$64:$H$64),IF('Information Input'!$U$21=1,(IF('Information Input'!$U$26=1,0,IF('Information Input'!$U$26=2,0,IF('Information Input'!$U$26=3,0,SUM('Report 5A'!$C$64:$E$64)))))))</f>
        <v>0</v>
      </c>
      <c r="X26" s="911"/>
      <c r="Y26" s="921">
        <f t="shared" si="0"/>
        <v>0</v>
      </c>
      <c r="Z26" s="885"/>
      <c r="AA26" s="923">
        <f t="shared" si="1"/>
        <v>0</v>
      </c>
      <c r="AB26" s="885"/>
      <c r="AC26" s="923">
        <f t="shared" si="2"/>
        <v>0</v>
      </c>
      <c r="AD26" s="885"/>
      <c r="AE26" s="924">
        <f>U26-W26</f>
        <v>0</v>
      </c>
      <c r="AF26" s="885"/>
      <c r="AG26" s="925" t="str">
        <f>IF(ABS(Y26)&gt;$AS$13,"Threshold Exceeded!","----")</f>
        <v>----</v>
      </c>
      <c r="AH26" s="914"/>
      <c r="AI26" s="926" t="str">
        <f>IF(ABS(AA26)&gt;$AS$13,"Threshold Exceeded!","----")</f>
        <v>----</v>
      </c>
      <c r="AJ26" s="914"/>
      <c r="AK26" s="926" t="str">
        <f>IF(ABS(AC26)&gt;$AS$13,"Threshold Exceeded!","----")</f>
        <v>----</v>
      </c>
      <c r="AL26" s="914"/>
      <c r="AM26" s="927" t="str">
        <f>IF(ABS(AE26)&gt;$AS$13,"Threshold Exceeded!","----")</f>
        <v>----</v>
      </c>
      <c r="AO26" s="497"/>
      <c r="AP26" s="497"/>
      <c r="AQ26" s="497"/>
      <c r="AR26" s="497"/>
    </row>
    <row r="27" spans="1:44" ht="12.95">
      <c r="A27" s="1370"/>
      <c r="B27" s="1367"/>
      <c r="C27" s="912"/>
      <c r="D27" s="1367"/>
      <c r="E27" s="363"/>
      <c r="F27" s="1367"/>
      <c r="G27" s="912"/>
      <c r="H27" s="885"/>
      <c r="I27" s="917"/>
      <c r="J27" s="920"/>
      <c r="K27" s="919"/>
      <c r="L27" s="911"/>
      <c r="M27" s="917"/>
      <c r="N27" s="920"/>
      <c r="O27" s="919"/>
      <c r="P27" s="911"/>
      <c r="Q27" s="917"/>
      <c r="R27" s="920"/>
      <c r="S27" s="919"/>
      <c r="T27" s="911"/>
      <c r="U27" s="917"/>
      <c r="V27" s="920"/>
      <c r="W27" s="919"/>
      <c r="X27" s="911"/>
      <c r="Y27" s="917"/>
      <c r="Z27" s="885"/>
      <c r="AA27" s="928"/>
      <c r="AB27" s="885"/>
      <c r="AC27" s="928"/>
      <c r="AD27" s="885"/>
      <c r="AE27" s="919"/>
      <c r="AF27" s="885"/>
      <c r="AG27" s="929"/>
      <c r="AH27" s="914"/>
      <c r="AI27" s="930"/>
      <c r="AJ27" s="914"/>
      <c r="AK27" s="930"/>
      <c r="AL27" s="914"/>
      <c r="AM27" s="931"/>
      <c r="AO27" s="497"/>
      <c r="AP27" s="497"/>
      <c r="AQ27" s="497"/>
      <c r="AR27" s="497"/>
    </row>
    <row r="28" spans="1:44" ht="12.95">
      <c r="A28" s="361" t="str">
        <f>'Report 2'!$A$2</f>
        <v>Report 2</v>
      </c>
      <c r="B28" s="1367"/>
      <c r="C28" s="912"/>
      <c r="D28" s="1367"/>
      <c r="E28" s="361" t="str">
        <f>'Report 5D'!$A$3</f>
        <v>Report 5D</v>
      </c>
      <c r="F28" s="1367"/>
      <c r="G28" s="912"/>
      <c r="H28" s="885"/>
      <c r="I28" s="917"/>
      <c r="J28" s="920"/>
      <c r="K28" s="919"/>
      <c r="L28" s="911"/>
      <c r="M28" s="917"/>
      <c r="N28" s="920"/>
      <c r="O28" s="919"/>
      <c r="P28" s="911"/>
      <c r="Q28" s="917"/>
      <c r="R28" s="920"/>
      <c r="S28" s="919"/>
      <c r="T28" s="911"/>
      <c r="U28" s="917"/>
      <c r="V28" s="920"/>
      <c r="W28" s="919"/>
      <c r="X28" s="911"/>
      <c r="Y28" s="917"/>
      <c r="Z28" s="885"/>
      <c r="AA28" s="928"/>
      <c r="AB28" s="885"/>
      <c r="AC28" s="928"/>
      <c r="AD28" s="885"/>
      <c r="AE28" s="919"/>
      <c r="AF28" s="885"/>
      <c r="AG28" s="929"/>
      <c r="AH28" s="914"/>
      <c r="AI28" s="930"/>
      <c r="AJ28" s="914"/>
      <c r="AK28" s="930"/>
      <c r="AL28" s="914"/>
      <c r="AM28" s="931"/>
      <c r="AO28" s="497"/>
      <c r="AP28" s="497"/>
      <c r="AQ28" s="497"/>
      <c r="AR28" s="497"/>
    </row>
    <row r="29" spans="1:44" ht="12.95">
      <c r="A29" s="363" t="str">
        <f>'Report 2'!$A$4&amp;" (Line 26)"</f>
        <v>Schedule of Expenses Detail (Line 26)</v>
      </c>
      <c r="B29" s="1367"/>
      <c r="C29" s="912"/>
      <c r="D29" s="1367"/>
      <c r="E29" s="363" t="str">
        <f>'Report 5D'!$A$5</f>
        <v>Pharmacy Lag Report</v>
      </c>
      <c r="F29" s="1367"/>
      <c r="G29" s="912"/>
      <c r="H29" s="885"/>
      <c r="I29" s="917"/>
      <c r="J29" s="920"/>
      <c r="K29" s="919"/>
      <c r="L29" s="911"/>
      <c r="M29" s="917"/>
      <c r="N29" s="920"/>
      <c r="O29" s="919"/>
      <c r="P29" s="911"/>
      <c r="Q29" s="917"/>
      <c r="R29" s="920"/>
      <c r="S29" s="919"/>
      <c r="T29" s="911"/>
      <c r="U29" s="917"/>
      <c r="V29" s="920"/>
      <c r="W29" s="919"/>
      <c r="X29" s="911"/>
      <c r="Y29" s="917"/>
      <c r="Z29" s="885"/>
      <c r="AA29" s="928"/>
      <c r="AB29" s="885"/>
      <c r="AC29" s="928"/>
      <c r="AD29" s="885"/>
      <c r="AE29" s="919"/>
      <c r="AF29" s="885"/>
      <c r="AG29" s="929"/>
      <c r="AH29" s="914"/>
      <c r="AI29" s="930"/>
      <c r="AJ29" s="914"/>
      <c r="AK29" s="930"/>
      <c r="AL29" s="914"/>
      <c r="AM29" s="931"/>
      <c r="AO29" s="497"/>
      <c r="AP29" s="497"/>
      <c r="AQ29" s="497"/>
      <c r="AR29" s="497"/>
    </row>
    <row r="30" spans="1:44" ht="12.95">
      <c r="A30" s="1370"/>
      <c r="B30" s="1367" t="s">
        <v>224</v>
      </c>
      <c r="C30" s="912"/>
      <c r="D30" s="1367"/>
      <c r="E30" s="363"/>
      <c r="F30" s="1367" t="s">
        <v>619</v>
      </c>
      <c r="G30" s="912"/>
      <c r="H30" s="885"/>
      <c r="I30" s="1089">
        <f>SUMIF('Report 2'!$G$333:$G$365,'Check Totals'!$E$28,'Report 2'!$H$333:$H$365)</f>
        <v>0</v>
      </c>
      <c r="J30" s="920" t="s">
        <v>620</v>
      </c>
      <c r="K30" s="922">
        <f>IF('Information Input'!$U$21=2,SUM('Report 5D'!$O$55:$Q$55),IF('Information Input'!$U$21=1,(IF('Information Input'!$U$26=1,SUM('Report 5D'!$C$55:$E$55),IF('Information Input'!$U$26=2,SUM('Report 5D'!$F$55:$H$55),IF('Information Input'!$U$26=3,SUM('Report 5D'!$I$55:$K$55),SUM('Report 5D'!$L$55:$N$55)))))))</f>
        <v>0</v>
      </c>
      <c r="L30" s="911"/>
      <c r="M30" s="1089">
        <f>SUMIF('Report 2'!$G$333:$G$365,'Check Totals'!$E$28,'Report 2'!$O$333:$O$365)</f>
        <v>0</v>
      </c>
      <c r="N30" s="920" t="s">
        <v>620</v>
      </c>
      <c r="O30" s="922">
        <f>IF('Information Input'!$U$21=2,SUM('Report 5D'!$L$55:$N$55),IF('Information Input'!$U$21=1,(IF('Information Input'!$U$26=1,0,IF('Information Input'!$U$26=2,SUM('Report 5D'!$C$55:$E$55),IF('Information Input'!$U$26=3,SUM('Report 5D'!$F$55:$H$55),SUM('Report 5D'!$I$55:$K$55)))))))</f>
        <v>0</v>
      </c>
      <c r="P30" s="911"/>
      <c r="Q30" s="1089">
        <f>SUMIF('Report 2'!$G$333:$G$365,'Check Totals'!$E$28,'Report 2'!$V$333:$V$365)</f>
        <v>0</v>
      </c>
      <c r="R30" s="920" t="s">
        <v>620</v>
      </c>
      <c r="S30" s="922">
        <f>IF('Information Input'!$U$21=2,SUM('Report 5D'!$I$55:$K$55),IF('Information Input'!$U$21=1,(IF('Information Input'!$U$26=1,0,IF('Information Input'!$U$26=2,0,IF('Information Input'!$U$26=3,SUM('Report 5D'!$C$55:$E$55),SUM('Report 5D'!$F$55:$H$55)))))))</f>
        <v>0</v>
      </c>
      <c r="T30" s="911"/>
      <c r="U30" s="1089">
        <f>SUMIF('Report 2'!$G$333:$G$365,'Check Totals'!$E$28,'Report 2'!$AC$333:$AC$365)</f>
        <v>0</v>
      </c>
      <c r="V30" s="920" t="s">
        <v>620</v>
      </c>
      <c r="W30" s="922">
        <f>IF('Information Input'!$U$21=2,SUM('Report 5D'!$F$55:$H$55),IF('Information Input'!$U$21=1,(IF('Information Input'!$U$26=1,0,IF('Information Input'!$U$26=2,0,IF('Information Input'!$U$26=3,0,SUM('Report 5D'!$C$55:$E$55)))))))</f>
        <v>0</v>
      </c>
      <c r="X30" s="911"/>
      <c r="Y30" s="921">
        <f t="shared" ref="Y30:Y35" si="3">I30-K30</f>
        <v>0</v>
      </c>
      <c r="Z30" s="885"/>
      <c r="AA30" s="923">
        <f t="shared" ref="AA30:AA35" si="4">M30-O30</f>
        <v>0</v>
      </c>
      <c r="AB30" s="885"/>
      <c r="AC30" s="923">
        <f t="shared" ref="AC30:AC35" si="5">Q30-S30</f>
        <v>0</v>
      </c>
      <c r="AD30" s="885"/>
      <c r="AE30" s="924">
        <f t="shared" ref="AE30:AE35" si="6">U30-W30</f>
        <v>0</v>
      </c>
      <c r="AF30" s="885"/>
      <c r="AG30" s="925" t="str">
        <f t="shared" ref="AG30:AG35" si="7">IF(ABS(Y30)&gt;$AS$13,"Threshold Exceeded!","----")</f>
        <v>----</v>
      </c>
      <c r="AH30" s="914"/>
      <c r="AI30" s="926" t="str">
        <f t="shared" ref="AI30:AI35" si="8">IF(ABS(AA30)&gt;$AS$13,"Threshold Exceeded!","----")</f>
        <v>----</v>
      </c>
      <c r="AJ30" s="914"/>
      <c r="AK30" s="926" t="str">
        <f t="shared" ref="AK30:AK35" si="9">IF(ABS(AC30)&gt;$AS$13,"Threshold Exceeded!","----")</f>
        <v>----</v>
      </c>
      <c r="AL30" s="914"/>
      <c r="AM30" s="927" t="str">
        <f t="shared" ref="AM30:AM35" si="10">IF(ABS(AE30)&gt;$AS$13,"Threshold Exceeded!","----")</f>
        <v>----</v>
      </c>
      <c r="AO30" s="497"/>
      <c r="AP30" s="497"/>
      <c r="AQ30" s="497"/>
      <c r="AR30" s="497"/>
    </row>
    <row r="31" spans="1:44" ht="12.95">
      <c r="A31" s="867"/>
      <c r="B31" s="1367" t="s">
        <v>621</v>
      </c>
      <c r="C31" s="912"/>
      <c r="D31" s="1367"/>
      <c r="E31" s="1370"/>
      <c r="F31" s="1367" t="s">
        <v>622</v>
      </c>
      <c r="G31" s="912"/>
      <c r="H31" s="885"/>
      <c r="I31" s="921">
        <f>SUMIF('Report 2'!$G$333:$G$365,'Check Totals'!$E$28,'Report 2'!$I$333:$I$365)</f>
        <v>0</v>
      </c>
      <c r="J31" s="920" t="s">
        <v>620</v>
      </c>
      <c r="K31" s="922">
        <f>IF('Information Input'!$U$21=2,SUM('Report 5D'!$O$56:$Q$56),IF('Information Input'!$U$21=1,(IF('Information Input'!$U$26=1,SUM('Report 5D'!$C$56:$E$56),IF('Information Input'!$U$26=2,SUM('Report 5D'!$F$56:$H$56),IF('Information Input'!$U$26=3,SUM('Report 5D'!$I$56:$K$56),SUM('Report 5D'!$L$56:$N$56)))))))</f>
        <v>0</v>
      </c>
      <c r="L31" s="911"/>
      <c r="M31" s="921">
        <f>SUMIF('Report 2'!$G$333:$G$365,'Check Totals'!$E$28,'Report 2'!$P$333:$P$365)</f>
        <v>0</v>
      </c>
      <c r="N31" s="920" t="s">
        <v>620</v>
      </c>
      <c r="O31" s="922">
        <f>IF('Information Input'!$U$21=2,SUM('Report 5D'!$L$56:$N$56),IF('Information Input'!$U$21=1,(IF('Information Input'!$U$26=1,0,IF('Information Input'!$U$26=2,SUM('Report 5D'!$C$56:$E$56),IF('Information Input'!$U$26=3,SUM('Report 5D'!$F$56:$H$56),SUM('Report 5D'!$I$56:$K$56)))))))</f>
        <v>0</v>
      </c>
      <c r="P31" s="911"/>
      <c r="Q31" s="921">
        <f>SUMIF('Report 2'!$G$333:$G$365,'Check Totals'!$E$28,'Report 2'!$W$333:$W$365)</f>
        <v>0</v>
      </c>
      <c r="R31" s="920" t="s">
        <v>620</v>
      </c>
      <c r="S31" s="922">
        <f>IF('Information Input'!$U$21=2,SUM('Report 5D'!$I$56:$K$56),IF('Information Input'!$U$21=1,(IF('Information Input'!$U$26=1,0,IF('Information Input'!$U$26=2,0,IF('Information Input'!$U$26=3,SUM('Report 5D'!$C$56:$E$56),SUM('Report 5D'!$F$56:$H$56)))))))</f>
        <v>0</v>
      </c>
      <c r="T31" s="911"/>
      <c r="U31" s="921">
        <f>SUMIF('Report 2'!$G$333:$G$365,'Check Totals'!$E$28,'Report 2'!$AD$333:$AD$365)</f>
        <v>0</v>
      </c>
      <c r="V31" s="920" t="s">
        <v>620</v>
      </c>
      <c r="W31" s="922">
        <f>IF('Information Input'!$U$21=2,SUM('Report 5D'!$F$56:$H$56),IF('Information Input'!$U$21=1,(IF('Information Input'!$U$26=1,0,IF('Information Input'!$U$26=2,0,IF('Information Input'!$U$26=3,0,SUM('Report 5D'!$C$56:$E$56)))))))</f>
        <v>0</v>
      </c>
      <c r="X31" s="911"/>
      <c r="Y31" s="921">
        <f t="shared" si="3"/>
        <v>0</v>
      </c>
      <c r="Z31" s="885"/>
      <c r="AA31" s="923">
        <f t="shared" si="4"/>
        <v>0</v>
      </c>
      <c r="AB31" s="885"/>
      <c r="AC31" s="923">
        <f t="shared" si="5"/>
        <v>0</v>
      </c>
      <c r="AD31" s="885"/>
      <c r="AE31" s="924">
        <f t="shared" si="6"/>
        <v>0</v>
      </c>
      <c r="AF31" s="885"/>
      <c r="AG31" s="925" t="str">
        <f t="shared" si="7"/>
        <v>----</v>
      </c>
      <c r="AH31" s="914"/>
      <c r="AI31" s="926" t="str">
        <f t="shared" si="8"/>
        <v>----</v>
      </c>
      <c r="AJ31" s="914"/>
      <c r="AK31" s="926" t="str">
        <f t="shared" si="9"/>
        <v>----</v>
      </c>
      <c r="AL31" s="914"/>
      <c r="AM31" s="927" t="str">
        <f t="shared" si="10"/>
        <v>----</v>
      </c>
      <c r="AO31" s="497"/>
      <c r="AP31" s="497"/>
      <c r="AQ31" s="497"/>
      <c r="AR31" s="497"/>
    </row>
    <row r="32" spans="1:44" ht="12.95">
      <c r="A32" s="1370"/>
      <c r="B32" s="1367" t="s">
        <v>226</v>
      </c>
      <c r="C32" s="912"/>
      <c r="D32" s="1367"/>
      <c r="E32" s="363"/>
      <c r="F32" s="1367" t="s">
        <v>627</v>
      </c>
      <c r="G32" s="912"/>
      <c r="H32" s="885"/>
      <c r="I32" s="921">
        <f>SUMIF('Report 2'!$G$333:$G$365,'Check Totals'!$E$28,'Report 2'!$J$333:$J$365)</f>
        <v>0</v>
      </c>
      <c r="J32" s="920" t="s">
        <v>620</v>
      </c>
      <c r="K32" s="922">
        <f>IF('Information Input'!$U$21=2,SUM('Report 5D'!$O$57:$Q$57),IF('Information Input'!$U$21=1,(IF('Information Input'!$U$26=1,SUM('Report 5D'!$C$57:$E$57),IF('Information Input'!$U$26=2,SUM('Report 5D'!$F$57:$H$57),IF('Information Input'!$U$26=3,SUM('Report 5D'!$I$57:$K$57),SUM('Report 5D'!$L$57:$N$57)))))))</f>
        <v>0</v>
      </c>
      <c r="L32" s="911"/>
      <c r="M32" s="921">
        <f>SUMIF('Report 2'!$G$333:$G$365,'Check Totals'!$E$28,'Report 2'!$Q$333:$Q$365)</f>
        <v>0</v>
      </c>
      <c r="N32" s="920" t="s">
        <v>620</v>
      </c>
      <c r="O32" s="922">
        <f>IF('Information Input'!$U$21=2,SUM('Report 5D'!$L$57:$N$57),IF('Information Input'!$U$21=1,(IF('Information Input'!$U$26=1,0,IF('Information Input'!$U$26=2,SUM('Report 5D'!$C$57:$E$57),IF('Information Input'!$U$26=3,SUM('Report 5D'!$F$57:$H$57),SUM('Report 5D'!$I$57:$K$57)))))))</f>
        <v>0</v>
      </c>
      <c r="P32" s="911"/>
      <c r="Q32" s="921">
        <f>SUMIF('Report 2'!$G$333:$G$365,'Check Totals'!$E$28,'Report 2'!$X$333:$X$365)</f>
        <v>0</v>
      </c>
      <c r="R32" s="920" t="s">
        <v>620</v>
      </c>
      <c r="S32" s="922">
        <f>IF('Information Input'!$U$21=2,SUM('Report 5D'!$I$57:$K$57),IF('Information Input'!$U$21=1,(IF('Information Input'!$U$26=1,0,IF('Information Input'!$U$26=2,0,IF('Information Input'!$U$26=3,SUM('Report 5D'!$C$57:$E$57),SUM('Report 5D'!$F$57:$H$57)))))))</f>
        <v>0</v>
      </c>
      <c r="T32" s="911"/>
      <c r="U32" s="921">
        <f>SUMIF('Report 2'!$G$333:$G$365,'Check Totals'!$E$28,'Report 2'!$AE$333:$AE$365)</f>
        <v>0</v>
      </c>
      <c r="V32" s="920" t="s">
        <v>620</v>
      </c>
      <c r="W32" s="922">
        <f>IF('Information Input'!$U$21=2,SUM('Report 5D'!$F$57:$H$57),IF('Information Input'!$U$21=1,(IF('Information Input'!$U$26=1,0,IF('Information Input'!$U$26=2,0,IF('Information Input'!$U$26=3,0,SUM('Report 5D'!$C$57:$E$57)))))))</f>
        <v>0</v>
      </c>
      <c r="X32" s="911"/>
      <c r="Y32" s="921">
        <f t="shared" si="3"/>
        <v>0</v>
      </c>
      <c r="Z32" s="885"/>
      <c r="AA32" s="923">
        <f t="shared" si="4"/>
        <v>0</v>
      </c>
      <c r="AB32" s="885"/>
      <c r="AC32" s="923">
        <f t="shared" si="5"/>
        <v>0</v>
      </c>
      <c r="AD32" s="885"/>
      <c r="AE32" s="924">
        <f t="shared" si="6"/>
        <v>0</v>
      </c>
      <c r="AF32" s="885"/>
      <c r="AG32" s="925" t="str">
        <f t="shared" si="7"/>
        <v>----</v>
      </c>
      <c r="AH32" s="914"/>
      <c r="AI32" s="926" t="str">
        <f t="shared" si="8"/>
        <v>----</v>
      </c>
      <c r="AJ32" s="914"/>
      <c r="AK32" s="926" t="str">
        <f t="shared" si="9"/>
        <v>----</v>
      </c>
      <c r="AL32" s="914"/>
      <c r="AM32" s="927" t="str">
        <f t="shared" si="10"/>
        <v>----</v>
      </c>
      <c r="AO32" s="497"/>
      <c r="AP32" s="497"/>
      <c r="AQ32" s="497"/>
      <c r="AR32" s="497"/>
    </row>
    <row r="33" spans="1:44" ht="12.95">
      <c r="A33" s="1370"/>
      <c r="B33" s="1367" t="s">
        <v>227</v>
      </c>
      <c r="C33" s="912"/>
      <c r="D33" s="1367"/>
      <c r="E33" s="363"/>
      <c r="F33" s="1367" t="s">
        <v>623</v>
      </c>
      <c r="G33" s="912"/>
      <c r="H33" s="885"/>
      <c r="I33" s="921">
        <f>SUMIF('Report 2'!$G$333:$G$365,'Check Totals'!$E$28,'Report 2'!$K$333:$K$365)</f>
        <v>0</v>
      </c>
      <c r="J33" s="920" t="s">
        <v>620</v>
      </c>
      <c r="K33" s="922">
        <f>IF('Information Input'!$U$21=2,SUM('Report 5D'!$O$58:$Q$58),IF('Information Input'!$U$21=1,(IF('Information Input'!$U$26=1,SUM('Report 5D'!$C$58:$E$58),IF('Information Input'!$U$26=2,SUM('Report 5D'!$F$58:$H$58),IF('Information Input'!$U$26=3,SUM('Report 5D'!$I$58:$K$58),SUM('Report 5D'!$L$58:$N$58)))))))</f>
        <v>0</v>
      </c>
      <c r="L33" s="911"/>
      <c r="M33" s="921">
        <f>SUMIF('Report 2'!$G$333:$G$365,'Check Totals'!$E$28,'Report 2'!$R$333:$R$365)</f>
        <v>0</v>
      </c>
      <c r="N33" s="920" t="s">
        <v>620</v>
      </c>
      <c r="O33" s="922">
        <f>IF('Information Input'!$U$21=2,SUM('Report 5D'!$L$58:$N$58),IF('Information Input'!$U$21=1,(IF('Information Input'!$U$26=1,0,IF('Information Input'!$U$26=2,SUM('Report 5D'!$C$58:$E$58),IF('Information Input'!$U$26=3,SUM('Report 5D'!$F$58:$H$58),SUM('Report 5D'!$I$58:$K$58)))))))</f>
        <v>0</v>
      </c>
      <c r="P33" s="911"/>
      <c r="Q33" s="921">
        <f>SUMIF('Report 2'!$G$333:$G$365,'Check Totals'!$E$28,'Report 2'!$Y$333:$Y$365)</f>
        <v>0</v>
      </c>
      <c r="R33" s="920" t="s">
        <v>620</v>
      </c>
      <c r="S33" s="922">
        <f>IF('Information Input'!$U$21=2,SUM('Report 5D'!$I$58:$K$58),IF('Information Input'!$U$21=1,(IF('Information Input'!$U$26=1,0,IF('Information Input'!$U$26=2,0,IF('Information Input'!$U$26=3,SUM('Report 5D'!$C$58:$E$58),SUM('Report 5D'!$F$58:$H$58)))))))</f>
        <v>0</v>
      </c>
      <c r="T33" s="911"/>
      <c r="U33" s="921">
        <f>SUMIF('Report 2'!$G$333:$G$365,'Check Totals'!$E$28,'Report 2'!$AF$333:$AF$365)</f>
        <v>0</v>
      </c>
      <c r="V33" s="920" t="s">
        <v>620</v>
      </c>
      <c r="W33" s="922">
        <f>IF('Information Input'!$U$21=2,SUM('Report 5D'!$F$58:$H$58),IF('Information Input'!$U$21=1,(IF('Information Input'!$U$26=1,0,IF('Information Input'!$U$26=2,0,IF('Information Input'!$U$26=3,0,SUM('Report 5D'!$C$58:$E$58)))))))</f>
        <v>0</v>
      </c>
      <c r="X33" s="911"/>
      <c r="Y33" s="921">
        <f t="shared" si="3"/>
        <v>0</v>
      </c>
      <c r="Z33" s="885"/>
      <c r="AA33" s="923">
        <f t="shared" si="4"/>
        <v>0</v>
      </c>
      <c r="AB33" s="885"/>
      <c r="AC33" s="923">
        <f t="shared" si="5"/>
        <v>0</v>
      </c>
      <c r="AD33" s="885"/>
      <c r="AE33" s="924">
        <f t="shared" si="6"/>
        <v>0</v>
      </c>
      <c r="AF33" s="885"/>
      <c r="AG33" s="925" t="str">
        <f t="shared" si="7"/>
        <v>----</v>
      </c>
      <c r="AH33" s="914"/>
      <c r="AI33" s="926" t="str">
        <f t="shared" si="8"/>
        <v>----</v>
      </c>
      <c r="AJ33" s="914"/>
      <c r="AK33" s="926" t="str">
        <f t="shared" si="9"/>
        <v>----</v>
      </c>
      <c r="AL33" s="914"/>
      <c r="AM33" s="927" t="str">
        <f t="shared" si="10"/>
        <v>----</v>
      </c>
      <c r="AO33" s="497"/>
      <c r="AP33" s="497"/>
      <c r="AQ33" s="497"/>
      <c r="AR33" s="497"/>
    </row>
    <row r="34" spans="1:44" ht="12.95">
      <c r="A34" s="1370"/>
      <c r="B34" s="1367" t="s">
        <v>624</v>
      </c>
      <c r="C34" s="912"/>
      <c r="D34" s="1367"/>
      <c r="E34" s="363"/>
      <c r="F34" s="1367" t="s">
        <v>625</v>
      </c>
      <c r="G34" s="912"/>
      <c r="H34" s="885"/>
      <c r="I34" s="921">
        <f>SUMIF('Report 2'!$G$333:$G$365,'Check Totals'!$E$28,'Report 2'!$L$333:$L$365)</f>
        <v>0</v>
      </c>
      <c r="J34" s="920" t="s">
        <v>620</v>
      </c>
      <c r="K34" s="922">
        <f>IF('Information Input'!$U$21=2,SUM('Report 5D'!$O$59:$Q$59),IF('Information Input'!$U$21=1,(IF('Information Input'!$U$26=1,SUM('Report 5D'!$C$59:$E$59),IF('Information Input'!$U$26=2,SUM('Report 5D'!$F$59:$H$59),IF('Information Input'!$U$26=3,SUM('Report 5D'!$I$59:$K$59),SUM('Report 5D'!$L$59:$N$59)))))))</f>
        <v>0</v>
      </c>
      <c r="L34" s="911"/>
      <c r="M34" s="921">
        <f>SUMIF('Report 2'!$G$333:$G$365,'Check Totals'!$E$28,'Report 2'!$S$333:$S$365)</f>
        <v>0</v>
      </c>
      <c r="N34" s="920" t="s">
        <v>620</v>
      </c>
      <c r="O34" s="922">
        <f>IF('Information Input'!$U$21=2,SUM('Report 5D'!$L$59:$N$59),IF('Information Input'!$U$21=1,(IF('Information Input'!$U$26=1,0,IF('Information Input'!$U$26=2,SUM('Report 5D'!$C$59:$E$59),IF('Information Input'!$U$26=3,SUM('Report 5D'!$F$59:$H$59),SUM('Report 5D'!$I$59:$K$59)))))))</f>
        <v>0</v>
      </c>
      <c r="P34" s="911"/>
      <c r="Q34" s="921">
        <f>SUMIF('Report 2'!$G$333:$G$365,'Check Totals'!$E$28,'Report 2'!$Z$333:$Z$365)</f>
        <v>0</v>
      </c>
      <c r="R34" s="920" t="s">
        <v>620</v>
      </c>
      <c r="S34" s="922">
        <f>IF('Information Input'!$U$21=2,SUM('Report 5D'!$I$59:$K$59),IF('Information Input'!$U$21=1,(IF('Information Input'!$U$26=1,0,IF('Information Input'!$U$26=2,0,IF('Information Input'!$U$26=3,SUM('Report 5D'!$C$59:$E$59),SUM('Report 5D'!$F$59:$H$59)))))))</f>
        <v>0</v>
      </c>
      <c r="T34" s="911"/>
      <c r="U34" s="921">
        <f>SUMIF('Report 2'!$G$333:$G$365,'Check Totals'!$E$28,'Report 2'!$AG$333:$AG$365)</f>
        <v>0</v>
      </c>
      <c r="V34" s="920" t="s">
        <v>620</v>
      </c>
      <c r="W34" s="922">
        <f>IF('Information Input'!$U$21=2,SUM('Report 5D'!$F$59:$H$59),IF('Information Input'!$U$21=1,(IF('Information Input'!$U$26=1,0,IF('Information Input'!$U$26=2,0,IF('Information Input'!$U$26=3,0,SUM('Report 5D'!$C$59:$E$59)))))))</f>
        <v>0</v>
      </c>
      <c r="X34" s="911"/>
      <c r="Y34" s="921">
        <f t="shared" si="3"/>
        <v>0</v>
      </c>
      <c r="Z34" s="885"/>
      <c r="AA34" s="923">
        <f t="shared" si="4"/>
        <v>0</v>
      </c>
      <c r="AB34" s="885"/>
      <c r="AC34" s="923">
        <f t="shared" si="5"/>
        <v>0</v>
      </c>
      <c r="AD34" s="885"/>
      <c r="AE34" s="924">
        <f t="shared" si="6"/>
        <v>0</v>
      </c>
      <c r="AF34" s="885"/>
      <c r="AG34" s="925" t="str">
        <f t="shared" si="7"/>
        <v>----</v>
      </c>
      <c r="AH34" s="914"/>
      <c r="AI34" s="926" t="str">
        <f t="shared" si="8"/>
        <v>----</v>
      </c>
      <c r="AJ34" s="914"/>
      <c r="AK34" s="926" t="str">
        <f t="shared" si="9"/>
        <v>----</v>
      </c>
      <c r="AL34" s="914"/>
      <c r="AM34" s="927" t="str">
        <f t="shared" si="10"/>
        <v>----</v>
      </c>
      <c r="AO34" s="497"/>
      <c r="AP34" s="497"/>
      <c r="AQ34" s="497"/>
      <c r="AR34" s="497"/>
    </row>
    <row r="35" spans="1:44" ht="12.95">
      <c r="A35" s="1370"/>
      <c r="B35" s="1367" t="s">
        <v>229</v>
      </c>
      <c r="C35" s="912"/>
      <c r="D35" s="1367"/>
      <c r="E35" s="363"/>
      <c r="F35" s="1367" t="s">
        <v>626</v>
      </c>
      <c r="G35" s="912"/>
      <c r="H35" s="885"/>
      <c r="I35" s="921">
        <f>SUMIF('Report 2'!$G$333:$G$365,'Check Totals'!$E$28,'Report 2'!$M$333:$M$365)</f>
        <v>0</v>
      </c>
      <c r="J35" s="920" t="s">
        <v>620</v>
      </c>
      <c r="K35" s="922">
        <f>IF('Information Input'!$U$21=2,SUM('Report 5D'!$O$64:$Q$64),IF('Information Input'!$U$21=1,(IF('Information Input'!$U$26=1,SUM('Report 5D'!$C$64:$E$64),IF('Information Input'!$U$26=2,SUM('Report 5D'!$F$64:$H$64),IF('Information Input'!$U$26=3,SUM('Report 5D'!$I$64:$K$64),SUM('Report 5D'!$L$64:$N$64)))))))</f>
        <v>0</v>
      </c>
      <c r="L35" s="911"/>
      <c r="M35" s="921">
        <f>SUMIF('Report 2'!$G$333:$G$365,'Check Totals'!$E$28,'Report 2'!$T$333:$T$365)</f>
        <v>0</v>
      </c>
      <c r="N35" s="920" t="s">
        <v>620</v>
      </c>
      <c r="O35" s="922">
        <f>IF('Information Input'!$U$21=2,SUM('Report 5D'!$L$64:$N$64),IF('Information Input'!$U$21=1,(IF('Information Input'!$U$26=1,0,IF('Information Input'!$U$26=2,SUM('Report 5D'!$C$64:$E$64),IF('Information Input'!$U$26=3,SUM('Report 5D'!$F$64:$H$64),SUM('Report 5D'!$I$64:$K$64)))))))</f>
        <v>0</v>
      </c>
      <c r="P35" s="911"/>
      <c r="Q35" s="921">
        <f>SUMIF('Report 2'!$G$333:$G$365,'Check Totals'!$E$28,'Report 2'!$AA$333:$AA$365)</f>
        <v>0</v>
      </c>
      <c r="R35" s="920" t="s">
        <v>620</v>
      </c>
      <c r="S35" s="922">
        <f>IF('Information Input'!$U$21=2,SUM('Report 5D'!$I$64:$K$64),IF('Information Input'!$U$21=1,(IF('Information Input'!$U$26=1,0,IF('Information Input'!$U$26=2,0,IF('Information Input'!$U$26=3,SUM('Report 5D'!$C$64:$E$64),SUM('Report 5D'!$F$64:$H$64)))))))</f>
        <v>0</v>
      </c>
      <c r="T35" s="911"/>
      <c r="U35" s="921">
        <f>SUMIF('Report 2'!$G$333:$G$365,'Check Totals'!$E$28,'Report 2'!$AH$333:$AH$365)</f>
        <v>0</v>
      </c>
      <c r="V35" s="920" t="s">
        <v>620</v>
      </c>
      <c r="W35" s="922">
        <f>IF('Information Input'!$U$21=2,SUM('Report 5D'!$F$64:$H$64),IF('Information Input'!$U$21=1,(IF('Information Input'!$U$26=1,0,IF('Information Input'!$U$26=2,0,IF('Information Input'!$U$26=3,0,SUM('Report 5D'!$C$64:$E$64)))))))</f>
        <v>0</v>
      </c>
      <c r="X35" s="911"/>
      <c r="Y35" s="921">
        <f t="shared" si="3"/>
        <v>0</v>
      </c>
      <c r="Z35" s="885"/>
      <c r="AA35" s="923">
        <f t="shared" si="4"/>
        <v>0</v>
      </c>
      <c r="AB35" s="885"/>
      <c r="AC35" s="923">
        <f t="shared" si="5"/>
        <v>0</v>
      </c>
      <c r="AD35" s="885"/>
      <c r="AE35" s="924">
        <f t="shared" si="6"/>
        <v>0</v>
      </c>
      <c r="AF35" s="885"/>
      <c r="AG35" s="925" t="str">
        <f t="shared" si="7"/>
        <v>----</v>
      </c>
      <c r="AH35" s="914"/>
      <c r="AI35" s="926" t="str">
        <f t="shared" si="8"/>
        <v>----</v>
      </c>
      <c r="AJ35" s="914"/>
      <c r="AK35" s="926" t="str">
        <f t="shared" si="9"/>
        <v>----</v>
      </c>
      <c r="AL35" s="914"/>
      <c r="AM35" s="927" t="str">
        <f t="shared" si="10"/>
        <v>----</v>
      </c>
      <c r="AO35" s="497"/>
      <c r="AP35" s="497"/>
      <c r="AQ35" s="497"/>
      <c r="AR35" s="497"/>
    </row>
    <row r="36" spans="1:44" ht="12.95">
      <c r="A36" s="1370"/>
      <c r="B36" s="1367"/>
      <c r="C36" s="912"/>
      <c r="D36" s="1367"/>
      <c r="E36" s="363"/>
      <c r="F36" s="1367"/>
      <c r="G36" s="912"/>
      <c r="H36" s="885"/>
      <c r="I36" s="917"/>
      <c r="J36" s="920"/>
      <c r="K36" s="919"/>
      <c r="L36" s="911"/>
      <c r="M36" s="917"/>
      <c r="N36" s="920"/>
      <c r="O36" s="919"/>
      <c r="P36" s="911"/>
      <c r="Q36" s="917"/>
      <c r="R36" s="920"/>
      <c r="S36" s="919"/>
      <c r="T36" s="911"/>
      <c r="U36" s="917"/>
      <c r="V36" s="920"/>
      <c r="W36" s="919"/>
      <c r="X36" s="911"/>
      <c r="Y36" s="917"/>
      <c r="Z36" s="885"/>
      <c r="AA36" s="928"/>
      <c r="AB36" s="885"/>
      <c r="AC36" s="928"/>
      <c r="AD36" s="885"/>
      <c r="AE36" s="919"/>
      <c r="AF36" s="885"/>
      <c r="AG36" s="929"/>
      <c r="AH36" s="914"/>
      <c r="AI36" s="930"/>
      <c r="AJ36" s="914"/>
      <c r="AK36" s="930"/>
      <c r="AL36" s="914"/>
      <c r="AM36" s="931"/>
      <c r="AO36" s="497"/>
      <c r="AP36" s="497"/>
      <c r="AQ36" s="497"/>
      <c r="AR36" s="497"/>
    </row>
    <row r="37" spans="1:44" ht="12.95">
      <c r="A37" s="361" t="str">
        <f>'Report 2'!$A$2</f>
        <v>Report 2</v>
      </c>
      <c r="B37" s="1367"/>
      <c r="C37" s="912"/>
      <c r="D37" s="1367"/>
      <c r="E37" s="361" t="str">
        <f>'Report 5H'!$A$3</f>
        <v>Report 5H</v>
      </c>
      <c r="F37" s="1367"/>
      <c r="G37" s="912"/>
      <c r="H37" s="885"/>
      <c r="I37" s="917"/>
      <c r="J37" s="920"/>
      <c r="K37" s="919"/>
      <c r="L37" s="911"/>
      <c r="M37" s="917"/>
      <c r="N37" s="920"/>
      <c r="O37" s="919"/>
      <c r="P37" s="911"/>
      <c r="Q37" s="917"/>
      <c r="R37" s="920"/>
      <c r="S37" s="919"/>
      <c r="T37" s="911"/>
      <c r="U37" s="917"/>
      <c r="V37" s="920"/>
      <c r="W37" s="919"/>
      <c r="X37" s="911"/>
      <c r="Y37" s="917"/>
      <c r="Z37" s="885"/>
      <c r="AA37" s="928"/>
      <c r="AB37" s="885"/>
      <c r="AC37" s="928"/>
      <c r="AD37" s="885"/>
      <c r="AE37" s="919"/>
      <c r="AF37" s="885"/>
      <c r="AG37" s="929"/>
      <c r="AH37" s="914"/>
      <c r="AI37" s="930"/>
      <c r="AJ37" s="914"/>
      <c r="AK37" s="930"/>
      <c r="AL37" s="914"/>
      <c r="AM37" s="931"/>
      <c r="AO37" s="497"/>
      <c r="AP37" s="497"/>
      <c r="AQ37" s="497"/>
      <c r="AR37" s="497"/>
    </row>
    <row r="38" spans="1:44" ht="12.95">
      <c r="A38" s="363" t="str">
        <f>'Report 2'!$A$4&amp;" (Lines 16-21, 27, 28, 35, 36)"</f>
        <v>Schedule of Expenses Detail (Lines 16-21, 27, 28, 35, 36)</v>
      </c>
      <c r="B38" s="1367"/>
      <c r="C38" s="912"/>
      <c r="D38" s="1367"/>
      <c r="E38" s="363" t="str">
        <f>'Report 5H'!$A$5</f>
        <v>Outpatient/Clinic Services Lag Report</v>
      </c>
      <c r="F38" s="1367"/>
      <c r="G38" s="912"/>
      <c r="H38" s="885"/>
      <c r="I38" s="917"/>
      <c r="J38" s="920"/>
      <c r="K38" s="919"/>
      <c r="L38" s="911"/>
      <c r="M38" s="917"/>
      <c r="N38" s="920"/>
      <c r="O38" s="919"/>
      <c r="P38" s="911"/>
      <c r="Q38" s="917"/>
      <c r="R38" s="920"/>
      <c r="S38" s="919"/>
      <c r="T38" s="911"/>
      <c r="U38" s="917"/>
      <c r="V38" s="920"/>
      <c r="W38" s="919"/>
      <c r="X38" s="911"/>
      <c r="Y38" s="917"/>
      <c r="Z38" s="885"/>
      <c r="AA38" s="928"/>
      <c r="AB38" s="885"/>
      <c r="AC38" s="928"/>
      <c r="AD38" s="885"/>
      <c r="AE38" s="919"/>
      <c r="AF38" s="885"/>
      <c r="AG38" s="929"/>
      <c r="AH38" s="914"/>
      <c r="AI38" s="930"/>
      <c r="AJ38" s="914"/>
      <c r="AK38" s="930"/>
      <c r="AL38" s="914"/>
      <c r="AM38" s="931"/>
      <c r="AO38" s="497"/>
      <c r="AP38" s="497"/>
      <c r="AQ38" s="497"/>
      <c r="AR38" s="497"/>
    </row>
    <row r="39" spans="1:44" ht="12.95">
      <c r="A39" s="1370"/>
      <c r="B39" s="1367" t="s">
        <v>224</v>
      </c>
      <c r="C39" s="912"/>
      <c r="D39" s="1367"/>
      <c r="E39" s="363"/>
      <c r="F39" s="1367" t="s">
        <v>619</v>
      </c>
      <c r="G39" s="912"/>
      <c r="H39" s="885"/>
      <c r="I39" s="1089">
        <f>SUMIF('Report 2'!$G$333:$G$365,'Check Totals'!$E$37,'Report 2'!$H$333:$H$365)</f>
        <v>0</v>
      </c>
      <c r="J39" s="920" t="s">
        <v>620</v>
      </c>
      <c r="K39" s="922">
        <f>IF('Information Input'!$U$21=2,SUM('Report 5H'!$O$55:$Q$55),IF('Information Input'!$U$21=1,(IF('Information Input'!$U$26=1,SUM('Report 5H'!$C$55:$E$55),IF('Information Input'!$U$26=2,SUM('Report 5H'!$F$55:$H$55),IF('Information Input'!$U$26=3,SUM('Report 5H'!$I$55:$K$55),SUM('Report 5H'!$L$55:$N$55)))))))</f>
        <v>0</v>
      </c>
      <c r="L39" s="911"/>
      <c r="M39" s="1089">
        <f>SUMIF('Report 2'!$G$333:$G$365,'Check Totals'!$E$37,'Report 2'!$O$333:$O$365)</f>
        <v>0</v>
      </c>
      <c r="N39" s="920" t="s">
        <v>620</v>
      </c>
      <c r="O39" s="922">
        <f>IF('Information Input'!$U$21=2,SUM('Report 5H'!$L$55:$N$55),IF('Information Input'!$U$21=1,(IF('Information Input'!$U$26=1,0,IF('Information Input'!$U$26=2,SUM('Report 5H'!$C$55:$E$55),IF('Information Input'!$U$26=3,SUM('Report 5H'!$F$55:$H$55),SUM('Report 5H'!$I$55:$K$55)))))))</f>
        <v>0</v>
      </c>
      <c r="P39" s="911"/>
      <c r="Q39" s="1089">
        <f>SUMIF('Report 2'!$G$333:$G$365,'Check Totals'!$E$37,'Report 2'!$V$333:$V$365)</f>
        <v>0</v>
      </c>
      <c r="R39" s="920" t="s">
        <v>620</v>
      </c>
      <c r="S39" s="922">
        <f>IF('Information Input'!$U$21=2,SUM('Report 5H'!$I$55:$K$55),IF('Information Input'!$U$21=1,(IF('Information Input'!$U$26=1,0,IF('Information Input'!$U$26=2,0,IF('Information Input'!$U$26=3,SUM('Report 5H'!$C$55:$E$55),SUM('Report 5H'!$F$55:$H$55)))))))</f>
        <v>0</v>
      </c>
      <c r="T39" s="911"/>
      <c r="U39" s="1089">
        <f>SUMIF('Report 2'!$G$333:$G$365,'Check Totals'!$E$37,'Report 2'!$AC$333:$AC$365)</f>
        <v>0</v>
      </c>
      <c r="V39" s="920" t="s">
        <v>620</v>
      </c>
      <c r="W39" s="922">
        <f>IF('Information Input'!$U$21=2,SUM('Report 5H'!$F$55:$H$55),IF('Information Input'!$U$21=1,(IF('Information Input'!$U$26=1,0,IF('Information Input'!$U$26=2,0,IF('Information Input'!$U$26=3,0,SUM('Report 5H'!$C$55:$E$55)))))))</f>
        <v>0</v>
      </c>
      <c r="X39" s="911"/>
      <c r="Y39" s="921">
        <f t="shared" ref="Y39:Y43" si="11">I39-K39</f>
        <v>0</v>
      </c>
      <c r="Z39" s="885"/>
      <c r="AA39" s="923">
        <f t="shared" ref="AA39:AA43" si="12">M39-O39</f>
        <v>0</v>
      </c>
      <c r="AB39" s="885"/>
      <c r="AC39" s="923">
        <f t="shared" ref="AC39:AC43" si="13">Q39-S39</f>
        <v>0</v>
      </c>
      <c r="AD39" s="885"/>
      <c r="AE39" s="924">
        <f>U39-W39</f>
        <v>0</v>
      </c>
      <c r="AF39" s="885"/>
      <c r="AG39" s="925" t="str">
        <f>IF(ABS(Y39)&gt;$AS$13,"Threshold Exceeded!","----")</f>
        <v>----</v>
      </c>
      <c r="AH39" s="914"/>
      <c r="AI39" s="926" t="str">
        <f>IF(ABS(AA39)&gt;$AS$13,"Threshold Exceeded!","----")</f>
        <v>----</v>
      </c>
      <c r="AJ39" s="914"/>
      <c r="AK39" s="926" t="str">
        <f>IF(ABS(AC39)&gt;$AS$13,"Threshold Exceeded!","----")</f>
        <v>----</v>
      </c>
      <c r="AL39" s="914"/>
      <c r="AM39" s="927" t="str">
        <f>IF(ABS(AE39)&gt;$AS$13,"Threshold Exceeded!","----")</f>
        <v>----</v>
      </c>
      <c r="AO39" s="497"/>
      <c r="AP39" s="497"/>
      <c r="AQ39" s="497"/>
      <c r="AR39" s="497"/>
    </row>
    <row r="40" spans="1:44" ht="12.95">
      <c r="A40" s="867"/>
      <c r="B40" s="1367" t="s">
        <v>621</v>
      </c>
      <c r="C40" s="912"/>
      <c r="D40" s="1367"/>
      <c r="E40" s="1370"/>
      <c r="F40" s="1367" t="s">
        <v>622</v>
      </c>
      <c r="G40" s="912"/>
      <c r="H40" s="885"/>
      <c r="I40" s="921">
        <f>SUMIF('Report 2'!$G$333:$G$365,'Check Totals'!$E$37,'Report 2'!$I$333:$I$365)</f>
        <v>0</v>
      </c>
      <c r="J40" s="920" t="s">
        <v>620</v>
      </c>
      <c r="K40" s="922">
        <f>IF('Information Input'!$U$21=2,SUM('Report 5H'!$O$56:$Q$56),IF('Information Input'!$U$21=1,(IF('Information Input'!$U$26=1,SUM('Report 5H'!$C$56:$E$56),IF('Information Input'!$U$26=2,SUM('Report 5H'!$F$56:$H$56),IF('Information Input'!$U$26=3,SUM('Report 5H'!$I$56:$K$56),SUM('Report 5H'!$L$56:$N$56)))))))</f>
        <v>0</v>
      </c>
      <c r="L40" s="911"/>
      <c r="M40" s="921">
        <f>SUMIF('Report 2'!$G$333:$G$365,'Check Totals'!$E$37,'Report 2'!$P$333:$P$365)</f>
        <v>0</v>
      </c>
      <c r="N40" s="920" t="s">
        <v>620</v>
      </c>
      <c r="O40" s="922">
        <f>IF('Information Input'!$U$21=2,SUM('Report 5H'!$L$56:$N$56),IF('Information Input'!$U$21=1,(IF('Information Input'!$U$26=1,0,IF('Information Input'!$U$26=2,SUM('Report 5H'!$C$56:$E$56),IF('Information Input'!$U$26=3,SUM('Report 5H'!$F$56:$H$56),SUM('Report 5H'!$I$56:$K$56)))))))</f>
        <v>0</v>
      </c>
      <c r="P40" s="911"/>
      <c r="Q40" s="921">
        <f>SUMIF('Report 2'!$G$333:$G$365,'Check Totals'!$E$37,'Report 2'!$W$333:$W$365)</f>
        <v>0</v>
      </c>
      <c r="R40" s="920" t="s">
        <v>620</v>
      </c>
      <c r="S40" s="922">
        <f>IF('Information Input'!$U$21=2,SUM('Report 5H'!$I$56:$K$56),IF('Information Input'!$U$21=1,(IF('Information Input'!$U$26=1,0,IF('Information Input'!$U$26=2,0,IF('Information Input'!$U$26=3,SUM('Report 5H'!$C$56:$E$56),SUM('Report 5H'!$F$56:$H$56)))))))</f>
        <v>0</v>
      </c>
      <c r="T40" s="911"/>
      <c r="U40" s="921">
        <f>SUMIF('Report 2'!$G$333:$G$365,'Check Totals'!$E$37,'Report 2'!$AD$333:$AD$365)</f>
        <v>0</v>
      </c>
      <c r="V40" s="920" t="s">
        <v>620</v>
      </c>
      <c r="W40" s="922">
        <f>IF('Information Input'!$U$21=2,SUM('Report 5H'!$F$56:$H$56),IF('Information Input'!$U$21=1,(IF('Information Input'!$U$26=1,0,IF('Information Input'!$U$26=2,0,IF('Information Input'!$U$26=3,0,SUM('Report 5H'!$C$56:$E$56)))))))</f>
        <v>0</v>
      </c>
      <c r="X40" s="911"/>
      <c r="Y40" s="921">
        <f>I40-K40</f>
        <v>0</v>
      </c>
      <c r="Z40" s="885"/>
      <c r="AA40" s="923">
        <f>M40-O40</f>
        <v>0</v>
      </c>
      <c r="AB40" s="885"/>
      <c r="AC40" s="923">
        <f>Q40-S40</f>
        <v>0</v>
      </c>
      <c r="AD40" s="885"/>
      <c r="AE40" s="924">
        <f>U40-W40</f>
        <v>0</v>
      </c>
      <c r="AF40" s="885"/>
      <c r="AG40" s="925" t="str">
        <f>IF(ABS(Y40)&gt;$AS$13,"Threshold Exceeded!","----")</f>
        <v>----</v>
      </c>
      <c r="AH40" s="914"/>
      <c r="AI40" s="926" t="str">
        <f>IF(ABS(AA40)&gt;$AS$13,"Threshold Exceeded!","----")</f>
        <v>----</v>
      </c>
      <c r="AJ40" s="914"/>
      <c r="AK40" s="926" t="str">
        <f>IF(ABS(AC40)&gt;$AS$13,"Threshold Exceeded!","----")</f>
        <v>----</v>
      </c>
      <c r="AL40" s="914"/>
      <c r="AM40" s="927" t="str">
        <f>IF(ABS(AE40)&gt;$AS$13,"Threshold Exceeded!","----")</f>
        <v>----</v>
      </c>
      <c r="AO40" s="497"/>
      <c r="AP40" s="497"/>
      <c r="AQ40" s="497"/>
      <c r="AR40" s="497"/>
    </row>
    <row r="41" spans="1:44" ht="12.95">
      <c r="A41" s="1370"/>
      <c r="B41" s="1367" t="s">
        <v>227</v>
      </c>
      <c r="C41" s="912"/>
      <c r="D41" s="1367"/>
      <c r="E41" s="363"/>
      <c r="F41" s="1367" t="s">
        <v>623</v>
      </c>
      <c r="G41" s="912"/>
      <c r="H41" s="885"/>
      <c r="I41" s="921">
        <f>SUMIF('Report 2'!$G$333:$G$365,'Check Totals'!$E$37,'Report 2'!$K$333:$K$365)</f>
        <v>0</v>
      </c>
      <c r="J41" s="920" t="s">
        <v>620</v>
      </c>
      <c r="K41" s="922">
        <f>IF('Information Input'!$U$21=2,SUM('Report 5H'!$O$58:$Q$58),IF('Information Input'!$U$21=1,(IF('Information Input'!$U$26=1,SUM('Report 5H'!$C$58:$E$58),IF('Information Input'!$U$26=2,SUM('Report 5H'!$F$58:$H$58),IF('Information Input'!$U$26=3,SUM('Report 5H'!$I$58:$K$58),SUM('Report 5H'!$L$58:$N$58)))))))</f>
        <v>0</v>
      </c>
      <c r="L41" s="911"/>
      <c r="M41" s="921">
        <f>SUMIF('Report 2'!$G$333:$G$365,'Check Totals'!$E$37,'Report 2'!$R$333:$R$365)</f>
        <v>0</v>
      </c>
      <c r="N41" s="920" t="s">
        <v>620</v>
      </c>
      <c r="O41" s="922">
        <f>IF('Information Input'!$U$21=2,SUM('Report 5H'!$L$58:$N$58),IF('Information Input'!$U$21=1,(IF('Information Input'!$U$26=1,0,IF('Information Input'!$U$26=2,SUM('Report 5H'!$C$58:$E$58),IF('Information Input'!$U$26=3,SUM('Report 5H'!$F$58:$H$58),SUM('Report 5H'!$I$58:$K$58)))))))</f>
        <v>0</v>
      </c>
      <c r="P41" s="911"/>
      <c r="Q41" s="921">
        <f>SUMIF('Report 2'!$G$333:$G$365,'Check Totals'!$E$37,'Report 2'!$Y$333:$Y$365)</f>
        <v>0</v>
      </c>
      <c r="R41" s="920" t="s">
        <v>620</v>
      </c>
      <c r="S41" s="922">
        <f>IF('Information Input'!$U$21=2,SUM('Report 5H'!$I$58:$K$58),IF('Information Input'!$U$21=1,(IF('Information Input'!$U$26=1,0,IF('Information Input'!$U$26=2,0,IF('Information Input'!$U$26=3,SUM('Report 5H'!$C$58:$E$58),SUM('Report 5H'!$F$58:$H$58)))))))</f>
        <v>0</v>
      </c>
      <c r="T41" s="911"/>
      <c r="U41" s="921">
        <f>SUMIF('Report 2'!$G$333:$G$365,'Check Totals'!$E$37,'Report 2'!$AF$333:$AF$365)</f>
        <v>0</v>
      </c>
      <c r="V41" s="920" t="s">
        <v>620</v>
      </c>
      <c r="W41" s="922">
        <f>IF('Information Input'!$U$21=2,SUM('Report 5H'!$F$58:$H$58),IF('Information Input'!$U$21=1,(IF('Information Input'!$U$26=1,0,IF('Information Input'!$U$26=2,0,IF('Information Input'!$U$26=3,0,SUM('Report 5H'!$C$58:$E$58)))))))</f>
        <v>0</v>
      </c>
      <c r="X41" s="911"/>
      <c r="Y41" s="921">
        <f t="shared" si="11"/>
        <v>0</v>
      </c>
      <c r="Z41" s="885"/>
      <c r="AA41" s="923">
        <f t="shared" si="12"/>
        <v>0</v>
      </c>
      <c r="AB41" s="885"/>
      <c r="AC41" s="923">
        <f t="shared" si="13"/>
        <v>0</v>
      </c>
      <c r="AD41" s="885"/>
      <c r="AE41" s="924">
        <f>U41-W41</f>
        <v>0</v>
      </c>
      <c r="AF41" s="885"/>
      <c r="AG41" s="925" t="str">
        <f>IF(ABS(Y41)&gt;$AS$13,"Threshold Exceeded!","----")</f>
        <v>----</v>
      </c>
      <c r="AH41" s="914"/>
      <c r="AI41" s="926" t="str">
        <f>IF(ABS(AA41)&gt;$AS$13,"Threshold Exceeded!","----")</f>
        <v>----</v>
      </c>
      <c r="AJ41" s="914"/>
      <c r="AK41" s="926" t="str">
        <f>IF(ABS(AC41)&gt;$AS$13,"Threshold Exceeded!","----")</f>
        <v>----</v>
      </c>
      <c r="AL41" s="914"/>
      <c r="AM41" s="927" t="str">
        <f>IF(ABS(AE41)&gt;$AS$13,"Threshold Exceeded!","----")</f>
        <v>----</v>
      </c>
      <c r="AO41" s="497"/>
      <c r="AP41" s="497"/>
      <c r="AQ41" s="497"/>
      <c r="AR41" s="497"/>
    </row>
    <row r="42" spans="1:44" ht="12.95">
      <c r="A42" s="1370"/>
      <c r="B42" s="1367" t="s">
        <v>624</v>
      </c>
      <c r="C42" s="912"/>
      <c r="D42" s="1367"/>
      <c r="E42" s="363"/>
      <c r="F42" s="1367" t="s">
        <v>625</v>
      </c>
      <c r="G42" s="912"/>
      <c r="H42" s="885"/>
      <c r="I42" s="921">
        <f>SUMIF('Report 2'!$G$333:$G$365,'Check Totals'!$E$37,'Report 2'!$L$333:$L$365)</f>
        <v>0</v>
      </c>
      <c r="J42" s="920" t="s">
        <v>620</v>
      </c>
      <c r="K42" s="922">
        <f>IF('Information Input'!$U$21=2,SUM('Report 5H'!$O$59:$Q$59),IF('Information Input'!$U$21=1,(IF('Information Input'!$U$26=1,SUM('Report 5H'!$C$59:$E$59),IF('Information Input'!$U$26=2,SUM('Report 5H'!$F$59:$H$59),IF('Information Input'!$U$26=3,SUM('Report 5H'!$I$59:$K$59),SUM('Report 5H'!$L$59:$N$59)))))))</f>
        <v>0</v>
      </c>
      <c r="L42" s="911"/>
      <c r="M42" s="921">
        <f>SUMIF('Report 2'!$G$333:$G$365,'Check Totals'!$E$37,'Report 2'!$S$333:$S$365)</f>
        <v>0</v>
      </c>
      <c r="N42" s="920" t="s">
        <v>620</v>
      </c>
      <c r="O42" s="922">
        <f>IF('Information Input'!$U$21=2,SUM('Report 5H'!$L$59:$N$59),IF('Information Input'!$U$21=1,(IF('Information Input'!$U$26=1,0,IF('Information Input'!$U$26=2,SUM('Report 5H'!$C$59:$E$59),IF('Information Input'!$U$26=3,SUM('Report 5H'!$F$59:$H$59),SUM('Report 5H'!$I$59:$K$59)))))))</f>
        <v>0</v>
      </c>
      <c r="P42" s="911"/>
      <c r="Q42" s="921">
        <f>SUMIF('Report 2'!$G$333:$G$365,'Check Totals'!$E$37,'Report 2'!$Z$333:$Z$365)</f>
        <v>0</v>
      </c>
      <c r="R42" s="920" t="s">
        <v>620</v>
      </c>
      <c r="S42" s="922">
        <f>IF('Information Input'!$U$21=2,SUM('Report 5H'!$I$59:$K$59),IF('Information Input'!$U$21=1,(IF('Information Input'!$U$26=1,0,IF('Information Input'!$U$26=2,0,IF('Information Input'!$U$26=3,SUM('Report 5H'!$C$59:$E$59),SUM('Report 5H'!$F$59:$H$59)))))))</f>
        <v>0</v>
      </c>
      <c r="T42" s="911"/>
      <c r="U42" s="921">
        <f>SUMIF('Report 2'!$G$333:$G$365,'Check Totals'!$E$37,'Report 2'!$AG$333:$AG$365)</f>
        <v>0</v>
      </c>
      <c r="V42" s="920" t="s">
        <v>620</v>
      </c>
      <c r="W42" s="922">
        <f>IF('Information Input'!$U$21=2,SUM('Report 5H'!$F$59:$H$59),IF('Information Input'!$U$21=1,(IF('Information Input'!$U$26=1,0,IF('Information Input'!$U$26=2,0,IF('Information Input'!$U$26=3,0,SUM('Report 5H'!$C$59:$E$59)))))))</f>
        <v>0</v>
      </c>
      <c r="X42" s="911"/>
      <c r="Y42" s="921">
        <f t="shared" si="11"/>
        <v>0</v>
      </c>
      <c r="Z42" s="885"/>
      <c r="AA42" s="923">
        <f t="shared" si="12"/>
        <v>0</v>
      </c>
      <c r="AB42" s="885"/>
      <c r="AC42" s="923">
        <f t="shared" si="13"/>
        <v>0</v>
      </c>
      <c r="AD42" s="885"/>
      <c r="AE42" s="924">
        <f>U42-W42</f>
        <v>0</v>
      </c>
      <c r="AF42" s="885"/>
      <c r="AG42" s="925" t="str">
        <f>IF(ABS(Y42)&gt;$AS$13,"Threshold Exceeded!","----")</f>
        <v>----</v>
      </c>
      <c r="AH42" s="914"/>
      <c r="AI42" s="926" t="str">
        <f>IF(ABS(AA42)&gt;$AS$13,"Threshold Exceeded!","----")</f>
        <v>----</v>
      </c>
      <c r="AJ42" s="914"/>
      <c r="AK42" s="926" t="str">
        <f>IF(ABS(AC42)&gt;$AS$13,"Threshold Exceeded!","----")</f>
        <v>----</v>
      </c>
      <c r="AL42" s="914"/>
      <c r="AM42" s="927" t="str">
        <f>IF(ABS(AE42)&gt;$AS$13,"Threshold Exceeded!","----")</f>
        <v>----</v>
      </c>
      <c r="AO42" s="497"/>
      <c r="AP42" s="497"/>
      <c r="AQ42" s="497"/>
      <c r="AR42" s="497"/>
    </row>
    <row r="43" spans="1:44" ht="12.95">
      <c r="A43" s="1370"/>
      <c r="B43" s="1367" t="s">
        <v>229</v>
      </c>
      <c r="C43" s="912"/>
      <c r="D43" s="1367"/>
      <c r="E43" s="363"/>
      <c r="F43" s="1367" t="s">
        <v>626</v>
      </c>
      <c r="G43" s="912"/>
      <c r="H43" s="885"/>
      <c r="I43" s="921">
        <f>SUMIF('Report 2'!$G$333:$G$365,'Check Totals'!$E$37,'Report 2'!$M$333:$M$365)</f>
        <v>0</v>
      </c>
      <c r="J43" s="920" t="s">
        <v>620</v>
      </c>
      <c r="K43" s="922">
        <f>IF('Information Input'!$U$21=2,SUM('Report 5H'!$O$64:$Q$64),IF('Information Input'!$U$21=1,(IF('Information Input'!$U$26=1,SUM('Report 5H'!$C$64:$E$64),IF('Information Input'!$U$26=2,SUM('Report 5H'!$F$64:$H$64),IF('Information Input'!$U$26=3,SUM('Report 5H'!$I$64:$K$64),SUM('Report 5H'!$L$64:$N$64)))))))</f>
        <v>0</v>
      </c>
      <c r="L43" s="911"/>
      <c r="M43" s="921">
        <f>SUMIF('Report 2'!$G$333:$G$365,'Check Totals'!$E$37,'Report 2'!$T$333:$T$365)</f>
        <v>0</v>
      </c>
      <c r="N43" s="920" t="s">
        <v>620</v>
      </c>
      <c r="O43" s="922">
        <f>IF('Information Input'!$U$21=2,SUM('Report 5H'!$L$64:$N$64),IF('Information Input'!$U$21=1,(IF('Information Input'!$U$26=1,0,IF('Information Input'!$U$26=2,SUM('Report 5H'!$C$64:$E$64),IF('Information Input'!$U$26=3,SUM('Report 5H'!$F$64:$H$64),SUM('Report 5H'!$I$64:$K$64)))))))</f>
        <v>0</v>
      </c>
      <c r="P43" s="911"/>
      <c r="Q43" s="921">
        <f>SUMIF('Report 2'!$G$333:$G$365,'Check Totals'!$E$37,'Report 2'!$AA$333:$AA$365)</f>
        <v>0</v>
      </c>
      <c r="R43" s="920" t="s">
        <v>620</v>
      </c>
      <c r="S43" s="922">
        <f>IF('Information Input'!$U$21=2,SUM('Report 5H'!$I$64:$K$64),IF('Information Input'!$U$21=1,(IF('Information Input'!$U$26=1,0,IF('Information Input'!$U$26=2,0,IF('Information Input'!$U$26=3,SUM('Report 5H'!$C$64:$E$64),SUM('Report 5H'!$F$64:$H$64)))))))</f>
        <v>0</v>
      </c>
      <c r="T43" s="911"/>
      <c r="U43" s="921">
        <f>SUMIF('Report 2'!$G$333:$G$365,'Check Totals'!$E$37,'Report 2'!$AH$333:$AH$365)</f>
        <v>0</v>
      </c>
      <c r="V43" s="920" t="s">
        <v>620</v>
      </c>
      <c r="W43" s="922">
        <f>IF('Information Input'!$U$21=2,SUM('Report 5H'!$F$64:$H$64),IF('Information Input'!$U$21=1,(IF('Information Input'!$U$26=1,0,IF('Information Input'!$U$26=2,0,IF('Information Input'!$U$26=3,0,SUM('Report 5H'!$C$64:$E$64)))))))</f>
        <v>0</v>
      </c>
      <c r="X43" s="911"/>
      <c r="Y43" s="921">
        <f t="shared" si="11"/>
        <v>0</v>
      </c>
      <c r="Z43" s="885"/>
      <c r="AA43" s="923">
        <f t="shared" si="12"/>
        <v>0</v>
      </c>
      <c r="AB43" s="885"/>
      <c r="AC43" s="923">
        <f t="shared" si="13"/>
        <v>0</v>
      </c>
      <c r="AD43" s="885"/>
      <c r="AE43" s="924">
        <f>U43-W43</f>
        <v>0</v>
      </c>
      <c r="AF43" s="885"/>
      <c r="AG43" s="925" t="str">
        <f>IF(ABS(Y43)&gt;$AS$13,"Threshold Exceeded!","----")</f>
        <v>----</v>
      </c>
      <c r="AH43" s="914"/>
      <c r="AI43" s="926" t="str">
        <f>IF(ABS(AA43)&gt;$AS$13,"Threshold Exceeded!","----")</f>
        <v>----</v>
      </c>
      <c r="AJ43" s="914"/>
      <c r="AK43" s="926" t="str">
        <f>IF(ABS(AC43)&gt;$AS$13,"Threshold Exceeded!","----")</f>
        <v>----</v>
      </c>
      <c r="AL43" s="914"/>
      <c r="AM43" s="927" t="str">
        <f>IF(ABS(AE43)&gt;$AS$13,"Threshold Exceeded!","----")</f>
        <v>----</v>
      </c>
      <c r="AO43" s="497"/>
      <c r="AP43" s="497"/>
      <c r="AQ43" s="497"/>
      <c r="AR43" s="497"/>
    </row>
    <row r="44" spans="1:44" ht="12.95">
      <c r="A44" s="1370"/>
      <c r="B44" s="1367"/>
      <c r="C44" s="912"/>
      <c r="D44" s="1367"/>
      <c r="E44" s="363"/>
      <c r="F44" s="1367"/>
      <c r="G44" s="912"/>
      <c r="H44" s="885"/>
      <c r="I44" s="917"/>
      <c r="J44" s="920"/>
      <c r="K44" s="919"/>
      <c r="L44" s="911"/>
      <c r="M44" s="917"/>
      <c r="N44" s="920"/>
      <c r="O44" s="919"/>
      <c r="P44" s="911"/>
      <c r="Q44" s="917"/>
      <c r="R44" s="920"/>
      <c r="S44" s="919"/>
      <c r="T44" s="911"/>
      <c r="U44" s="917"/>
      <c r="V44" s="920"/>
      <c r="W44" s="919"/>
      <c r="X44" s="911"/>
      <c r="Y44" s="917"/>
      <c r="Z44" s="885"/>
      <c r="AA44" s="928"/>
      <c r="AB44" s="885"/>
      <c r="AC44" s="928"/>
      <c r="AD44" s="885"/>
      <c r="AE44" s="919"/>
      <c r="AF44" s="885"/>
      <c r="AG44" s="929"/>
      <c r="AH44" s="914"/>
      <c r="AI44" s="930"/>
      <c r="AJ44" s="914"/>
      <c r="AK44" s="930"/>
      <c r="AL44" s="914"/>
      <c r="AM44" s="931"/>
      <c r="AO44" s="497"/>
      <c r="AP44" s="497"/>
      <c r="AQ44" s="497"/>
      <c r="AR44" s="497"/>
    </row>
    <row r="45" spans="1:44" ht="12.95">
      <c r="A45" s="361" t="str">
        <f>'Report 2'!$A$2</f>
        <v>Report 2</v>
      </c>
      <c r="B45" s="1367"/>
      <c r="C45" s="912"/>
      <c r="D45" s="1367"/>
      <c r="E45" s="361" t="str">
        <f>'Report 5I'!$A$3</f>
        <v>Report 5I</v>
      </c>
      <c r="F45" s="1367"/>
      <c r="G45" s="912"/>
      <c r="H45" s="885"/>
      <c r="I45" s="917"/>
      <c r="J45" s="920"/>
      <c r="K45" s="919"/>
      <c r="L45" s="911"/>
      <c r="M45" s="917"/>
      <c r="N45" s="920"/>
      <c r="O45" s="919"/>
      <c r="P45" s="911"/>
      <c r="Q45" s="917"/>
      <c r="R45" s="920"/>
      <c r="S45" s="919"/>
      <c r="T45" s="911"/>
      <c r="U45" s="917"/>
      <c r="V45" s="920"/>
      <c r="W45" s="919"/>
      <c r="X45" s="911"/>
      <c r="Y45" s="917"/>
      <c r="Z45" s="885"/>
      <c r="AA45" s="928"/>
      <c r="AB45" s="885"/>
      <c r="AC45" s="928"/>
      <c r="AD45" s="885"/>
      <c r="AE45" s="919"/>
      <c r="AF45" s="885"/>
      <c r="AG45" s="929"/>
      <c r="AH45" s="914"/>
      <c r="AI45" s="930"/>
      <c r="AJ45" s="914"/>
      <c r="AK45" s="930"/>
      <c r="AL45" s="914"/>
      <c r="AM45" s="931"/>
      <c r="AO45" s="497"/>
      <c r="AP45" s="497"/>
      <c r="AQ45" s="497"/>
      <c r="AR45" s="497"/>
    </row>
    <row r="46" spans="1:44" ht="12.95">
      <c r="A46" s="363" t="str">
        <f>'Report 2'!$A$4&amp;" (Lines 11, 12, 37)"</f>
        <v>Schedule of Expenses Detail (Lines 11, 12, 37)</v>
      </c>
      <c r="B46" s="1367"/>
      <c r="C46" s="912"/>
      <c r="D46" s="1367"/>
      <c r="E46" s="363" t="str">
        <f>'Report 5I'!$A$5</f>
        <v>Residential Treatment Center Lag Report</v>
      </c>
      <c r="F46" s="1367"/>
      <c r="G46" s="912"/>
      <c r="H46" s="885"/>
      <c r="I46" s="917"/>
      <c r="J46" s="920"/>
      <c r="K46" s="919"/>
      <c r="L46" s="911"/>
      <c r="M46" s="917"/>
      <c r="N46" s="920"/>
      <c r="O46" s="919"/>
      <c r="P46" s="911"/>
      <c r="Q46" s="917"/>
      <c r="R46" s="920"/>
      <c r="S46" s="919"/>
      <c r="T46" s="911"/>
      <c r="U46" s="917"/>
      <c r="V46" s="920"/>
      <c r="W46" s="919"/>
      <c r="X46" s="911"/>
      <c r="Y46" s="917"/>
      <c r="Z46" s="885"/>
      <c r="AA46" s="928"/>
      <c r="AB46" s="885"/>
      <c r="AC46" s="928"/>
      <c r="AD46" s="885"/>
      <c r="AE46" s="919"/>
      <c r="AF46" s="885"/>
      <c r="AG46" s="929"/>
      <c r="AH46" s="914"/>
      <c r="AI46" s="930"/>
      <c r="AJ46" s="914"/>
      <c r="AK46" s="930"/>
      <c r="AL46" s="914"/>
      <c r="AM46" s="931"/>
      <c r="AO46" s="497"/>
      <c r="AP46" s="497"/>
      <c r="AQ46" s="497"/>
      <c r="AR46" s="497"/>
    </row>
    <row r="47" spans="1:44" ht="12.95">
      <c r="A47" s="1370"/>
      <c r="B47" s="1367" t="s">
        <v>224</v>
      </c>
      <c r="C47" s="912"/>
      <c r="D47" s="1367"/>
      <c r="E47" s="363"/>
      <c r="F47" s="1367" t="s">
        <v>619</v>
      </c>
      <c r="G47" s="912"/>
      <c r="H47" s="885"/>
      <c r="I47" s="1089">
        <f>SUMIF('Report 2'!$G$333:$G$365,'Check Totals'!$E$45,'Report 2'!$H$333:$H$365)</f>
        <v>0</v>
      </c>
      <c r="J47" s="920" t="s">
        <v>620</v>
      </c>
      <c r="K47" s="922">
        <f>IF('Information Input'!$U$21=2,SUM('Report 5I'!$O$55:$Q$55),IF('Information Input'!$U$21=1,(IF('Information Input'!$U$26=1,SUM('Report 5I'!$C$55:$E$55),IF('Information Input'!$U$26=2,SUM('Report 5I'!$F$55:$H$55),IF('Information Input'!$U$26=3,SUM('Report 5I'!$I$55:$K$55),SUM('Report 5I'!$L$55:$N$55)))))))</f>
        <v>0</v>
      </c>
      <c r="L47" s="911"/>
      <c r="M47" s="1089">
        <f>SUMIF('Report 2'!$G$333:$G$365,'Check Totals'!$E$45,'Report 2'!$O$333:$O$365)</f>
        <v>0</v>
      </c>
      <c r="N47" s="920" t="s">
        <v>620</v>
      </c>
      <c r="O47" s="922">
        <f>IF('Information Input'!$U$21=2,SUM('Report 5I'!$L$55:$N$55),IF('Information Input'!$U$21=1,(IF('Information Input'!$U$26=1,0,IF('Information Input'!$U$26=2,SUM('Report 5I'!$C$55:$E$55),IF('Information Input'!$U$26=3,SUM('Report 5I'!$F$55:$H$55),SUM('Report 5I'!$I$55:$K$55)))))))</f>
        <v>0</v>
      </c>
      <c r="P47" s="911"/>
      <c r="Q47" s="1089">
        <f>SUMIF('Report 2'!$G$333:$G$365,'Check Totals'!$E$45,'Report 2'!$V$333:$V$365)</f>
        <v>0</v>
      </c>
      <c r="R47" s="920" t="s">
        <v>620</v>
      </c>
      <c r="S47" s="922">
        <f>IF('Information Input'!$U$21=2,SUM('Report 5I'!$I$55:$K$55),IF('Information Input'!$U$21=1,(IF('Information Input'!$U$26=1,0,IF('Information Input'!$U$26=2,0,IF('Information Input'!$U$26=3,SUM('Report 5I'!$C$55:$E$55),SUM('Report 5I'!$F$55:$H$55)))))))</f>
        <v>0</v>
      </c>
      <c r="T47" s="911"/>
      <c r="U47" s="1089">
        <f>SUMIF('Report 2'!$G$333:$G$365,'Check Totals'!$E$45,'Report 2'!$AC$333:$AC$365)</f>
        <v>0</v>
      </c>
      <c r="V47" s="920" t="s">
        <v>620</v>
      </c>
      <c r="W47" s="922">
        <f>IF('Information Input'!$U$21=2,SUM('Report 5I'!$F$55:$H$55),IF('Information Input'!$U$21=1,(IF('Information Input'!$U$26=1,0,IF('Information Input'!$U$26=2,0,IF('Information Input'!$U$26=3,0,SUM('Report 5I'!$C$55:$E$55)))))))</f>
        <v>0</v>
      </c>
      <c r="X47" s="911"/>
      <c r="Y47" s="921">
        <f t="shared" ref="Y47:Y51" si="14">I47-K47</f>
        <v>0</v>
      </c>
      <c r="Z47" s="885"/>
      <c r="AA47" s="923">
        <f t="shared" ref="AA47:AA51" si="15">M47-O47</f>
        <v>0</v>
      </c>
      <c r="AB47" s="885"/>
      <c r="AC47" s="923">
        <f t="shared" ref="AC47:AC51" si="16">Q47-S47</f>
        <v>0</v>
      </c>
      <c r="AD47" s="885"/>
      <c r="AE47" s="924">
        <f>U47-W47</f>
        <v>0</v>
      </c>
      <c r="AF47" s="885"/>
      <c r="AG47" s="925" t="str">
        <f>IF(ABS(Y47)&gt;$AS$13,"Threshold Exceeded!","----")</f>
        <v>----</v>
      </c>
      <c r="AH47" s="914"/>
      <c r="AI47" s="926" t="str">
        <f>IF(ABS(AA47)&gt;$AS$13,"Threshold Exceeded!","----")</f>
        <v>----</v>
      </c>
      <c r="AJ47" s="914"/>
      <c r="AK47" s="926" t="str">
        <f>IF(ABS(AC47)&gt;$AS$13,"Threshold Exceeded!","----")</f>
        <v>----</v>
      </c>
      <c r="AL47" s="914"/>
      <c r="AM47" s="927" t="str">
        <f>IF(ABS(AE47)&gt;$AS$13,"Threshold Exceeded!","----")</f>
        <v>----</v>
      </c>
      <c r="AO47" s="497"/>
      <c r="AP47" s="497"/>
      <c r="AQ47" s="497"/>
      <c r="AR47" s="497"/>
    </row>
    <row r="48" spans="1:44" ht="12.95">
      <c r="A48" s="867"/>
      <c r="B48" s="1367" t="s">
        <v>621</v>
      </c>
      <c r="C48" s="912"/>
      <c r="D48" s="1367"/>
      <c r="E48" s="1370"/>
      <c r="F48" s="1367" t="s">
        <v>622</v>
      </c>
      <c r="G48" s="912"/>
      <c r="H48" s="885"/>
      <c r="I48" s="921">
        <f>SUMIF('Report 2'!$G$333:$G$365,'Check Totals'!$E$45,'Report 2'!$I$333:$I$365)</f>
        <v>0</v>
      </c>
      <c r="J48" s="920" t="s">
        <v>620</v>
      </c>
      <c r="K48" s="922">
        <f>IF('Information Input'!$U$21=2,SUM('Report 5I'!$O$56:$Q$56),IF('Information Input'!$U$21=1,(IF('Information Input'!$U$26=1,SUM('Report 5I'!$C$56:$E$56),IF('Information Input'!$U$26=2,SUM('Report 5I'!$F$56:$H$56),IF('Information Input'!$U$26=3,SUM('Report 5I'!$I$56:$K$56),SUM('Report 5I'!$L$56:$N$56)))))))</f>
        <v>0</v>
      </c>
      <c r="L48" s="911"/>
      <c r="M48" s="921">
        <f>SUMIF('Report 2'!$G$333:$G$365,'Check Totals'!$E$45,'Report 2'!$P$333:$P$365)</f>
        <v>0</v>
      </c>
      <c r="N48" s="920" t="s">
        <v>620</v>
      </c>
      <c r="O48" s="922">
        <f>IF('Information Input'!$U$21=2,SUM('Report 5I'!$L$56:$N$56),IF('Information Input'!$U$21=1,(IF('Information Input'!$U$26=1,0,IF('Information Input'!$U$26=2,SUM('Report 5I'!$C$56:$E$56),IF('Information Input'!$U$26=3,SUM('Report 5I'!$F$56:$H$56),SUM('Report 5I'!$I$56:$K$56)))))))</f>
        <v>0</v>
      </c>
      <c r="P48" s="911"/>
      <c r="Q48" s="921">
        <f>SUMIF('Report 2'!$G$333:$G$365,'Check Totals'!$E$45,'Report 2'!$W$333:$W$365)</f>
        <v>0</v>
      </c>
      <c r="R48" s="920" t="s">
        <v>620</v>
      </c>
      <c r="S48" s="922">
        <f>IF('Information Input'!$U$21=2,SUM('Report 5I'!$I$56:$K$56),IF('Information Input'!$U$21=1,(IF('Information Input'!$U$26=1,0,IF('Information Input'!$U$26=2,0,IF('Information Input'!$U$26=3,SUM('Report 5I'!$C$56:$E$56),SUM('Report 5I'!$F$56:$H$56)))))))</f>
        <v>0</v>
      </c>
      <c r="T48" s="911"/>
      <c r="U48" s="921">
        <f>SUMIF('Report 2'!$G$333:$G$365,'Check Totals'!$E$45,'Report 2'!$AD$333:$AD$365)</f>
        <v>0</v>
      </c>
      <c r="V48" s="920" t="s">
        <v>620</v>
      </c>
      <c r="W48" s="922">
        <f>IF('Information Input'!$U$21=2,SUM('Report 5I'!$F$56:$H$56),IF('Information Input'!$U$21=1,(IF('Information Input'!$U$26=1,0,IF('Information Input'!$U$26=2,0,IF('Information Input'!$U$26=3,0,SUM('Report 5I'!$C$56:$E$56)))))))</f>
        <v>0</v>
      </c>
      <c r="X48" s="911"/>
      <c r="Y48" s="921">
        <f>I48-K48</f>
        <v>0</v>
      </c>
      <c r="Z48" s="885"/>
      <c r="AA48" s="923">
        <f>M48-O48</f>
        <v>0</v>
      </c>
      <c r="AB48" s="885"/>
      <c r="AC48" s="923">
        <f>Q48-S48</f>
        <v>0</v>
      </c>
      <c r="AD48" s="885"/>
      <c r="AE48" s="924">
        <f>U48-W48</f>
        <v>0</v>
      </c>
      <c r="AF48" s="885"/>
      <c r="AG48" s="925" t="str">
        <f>IF(ABS(Y48)&gt;$AS$13,"Threshold Exceeded!","----")</f>
        <v>----</v>
      </c>
      <c r="AH48" s="914"/>
      <c r="AI48" s="926" t="str">
        <f>IF(ABS(AA48)&gt;$AS$13,"Threshold Exceeded!","----")</f>
        <v>----</v>
      </c>
      <c r="AJ48" s="914"/>
      <c r="AK48" s="926" t="str">
        <f>IF(ABS(AC48)&gt;$AS$13,"Threshold Exceeded!","----")</f>
        <v>----</v>
      </c>
      <c r="AL48" s="914"/>
      <c r="AM48" s="927" t="str">
        <f>IF(ABS(AE48)&gt;$AS$13,"Threshold Exceeded!","----")</f>
        <v>----</v>
      </c>
      <c r="AO48" s="497"/>
      <c r="AP48" s="497"/>
      <c r="AQ48" s="497"/>
      <c r="AR48" s="497"/>
    </row>
    <row r="49" spans="1:44" ht="12.95">
      <c r="A49" s="1370"/>
      <c r="B49" s="1367" t="s">
        <v>227</v>
      </c>
      <c r="C49" s="912"/>
      <c r="D49" s="1367"/>
      <c r="E49" s="363"/>
      <c r="F49" s="1367" t="s">
        <v>623</v>
      </c>
      <c r="G49" s="912"/>
      <c r="H49" s="885"/>
      <c r="I49" s="921">
        <f>SUMIF('Report 2'!$G$333:$G$365,'Check Totals'!$E$45,'Report 2'!$K$333:$K$365)</f>
        <v>0</v>
      </c>
      <c r="J49" s="920" t="s">
        <v>620</v>
      </c>
      <c r="K49" s="922">
        <f>IF('Information Input'!$U$21=2,SUM('Report 5I'!$O$58:$Q$58),IF('Information Input'!$U$21=1,(IF('Information Input'!$U$26=1,SUM('Report 5I'!$C$58:$E$58),IF('Information Input'!$U$26=2,SUM('Report 5I'!$F$58:$H$58),IF('Information Input'!$U$26=3,SUM('Report 5I'!$I$58:$K$58),SUM('Report 5I'!$L$58:$N$58)))))))</f>
        <v>0</v>
      </c>
      <c r="L49" s="911"/>
      <c r="M49" s="921">
        <f>SUMIF('Report 2'!$G$333:$G$365,'Check Totals'!$E$45,'Report 2'!$R$333:$R$365)</f>
        <v>0</v>
      </c>
      <c r="N49" s="920" t="s">
        <v>620</v>
      </c>
      <c r="O49" s="922">
        <f>IF('Information Input'!$U$21=2,SUM('Report 5I'!$L$58:$N$58),IF('Information Input'!$U$21=1,(IF('Information Input'!$U$26=1,0,IF('Information Input'!$U$26=2,SUM('Report 5I'!$C$58:$E$58),IF('Information Input'!$U$26=3,SUM('Report 5I'!$F$58:$H$58),SUM('Report 5I'!$I$58:$K$58)))))))</f>
        <v>0</v>
      </c>
      <c r="P49" s="911"/>
      <c r="Q49" s="921">
        <f>SUMIF('Report 2'!$G$333:$G$365,'Check Totals'!$E$45,'Report 2'!$Y$333:$Y$365)</f>
        <v>0</v>
      </c>
      <c r="R49" s="920" t="s">
        <v>620</v>
      </c>
      <c r="S49" s="922">
        <f>IF('Information Input'!$U$21=2,SUM('Report 5I'!$I$58:$K$58),IF('Information Input'!$U$21=1,(IF('Information Input'!$U$26=1,0,IF('Information Input'!$U$26=2,0,IF('Information Input'!$U$26=3,SUM('Report 5I'!$C$58:$E$58),SUM('Report 5I'!$F$58:$H$58)))))))</f>
        <v>0</v>
      </c>
      <c r="T49" s="911"/>
      <c r="U49" s="921">
        <f>SUMIF('Report 2'!$G$333:$G$365,'Check Totals'!$E$45,'Report 2'!$AF$333:$AF$365)</f>
        <v>0</v>
      </c>
      <c r="V49" s="920" t="s">
        <v>620</v>
      </c>
      <c r="W49" s="922">
        <f>IF('Information Input'!$U$21=2,SUM('Report 5I'!$F$58:$H$58),IF('Information Input'!$U$21=1,(IF('Information Input'!$U$26=1,0,IF('Information Input'!$U$26=2,0,IF('Information Input'!$U$26=3,0,SUM('Report 5I'!$C$58:$E$58)))))))</f>
        <v>0</v>
      </c>
      <c r="X49" s="911"/>
      <c r="Y49" s="921">
        <f t="shared" si="14"/>
        <v>0</v>
      </c>
      <c r="Z49" s="885"/>
      <c r="AA49" s="923">
        <f t="shared" si="15"/>
        <v>0</v>
      </c>
      <c r="AB49" s="885"/>
      <c r="AC49" s="923">
        <f t="shared" si="16"/>
        <v>0</v>
      </c>
      <c r="AD49" s="885"/>
      <c r="AE49" s="924">
        <f>U49-W49</f>
        <v>0</v>
      </c>
      <c r="AF49" s="885"/>
      <c r="AG49" s="925" t="str">
        <f>IF(ABS(Y49)&gt;$AS$13,"Threshold Exceeded!","----")</f>
        <v>----</v>
      </c>
      <c r="AH49" s="914"/>
      <c r="AI49" s="926" t="str">
        <f>IF(ABS(AA49)&gt;$AS$13,"Threshold Exceeded!","----")</f>
        <v>----</v>
      </c>
      <c r="AJ49" s="914"/>
      <c r="AK49" s="926" t="str">
        <f>IF(ABS(AC49)&gt;$AS$13,"Threshold Exceeded!","----")</f>
        <v>----</v>
      </c>
      <c r="AL49" s="914"/>
      <c r="AM49" s="927" t="str">
        <f>IF(ABS(AE49)&gt;$AS$13,"Threshold Exceeded!","----")</f>
        <v>----</v>
      </c>
      <c r="AO49" s="497"/>
      <c r="AP49" s="497"/>
      <c r="AQ49" s="497"/>
      <c r="AR49" s="497"/>
    </row>
    <row r="50" spans="1:44" ht="12.95">
      <c r="A50" s="1370"/>
      <c r="B50" s="1367" t="s">
        <v>624</v>
      </c>
      <c r="C50" s="912"/>
      <c r="D50" s="1367"/>
      <c r="E50" s="363"/>
      <c r="F50" s="1367" t="s">
        <v>625</v>
      </c>
      <c r="G50" s="912"/>
      <c r="H50" s="885"/>
      <c r="I50" s="921">
        <f>SUMIF('Report 2'!$G$333:$G$365,'Check Totals'!$E$45,'Report 2'!$L$333:$L$365)</f>
        <v>0</v>
      </c>
      <c r="J50" s="920" t="s">
        <v>620</v>
      </c>
      <c r="K50" s="922">
        <f>IF('Information Input'!$U$21=2,SUM('Report 5I'!$O$59:$Q$59),IF('Information Input'!$U$21=1,(IF('Information Input'!$U$26=1,SUM('Report 5I'!$C$59:$E$59),IF('Information Input'!$U$26=2,SUM('Report 5I'!$F$59:$H$59),IF('Information Input'!$U$26=3,SUM('Report 5I'!$I$59:$K$59),SUM('Report 5I'!$L$59:$N$59)))))))</f>
        <v>0</v>
      </c>
      <c r="L50" s="911"/>
      <c r="M50" s="921">
        <f>SUMIF('Report 2'!$G$333:$G$365,'Check Totals'!$E$45,'Report 2'!$S$333:$S$365)</f>
        <v>0</v>
      </c>
      <c r="N50" s="920" t="s">
        <v>620</v>
      </c>
      <c r="O50" s="922">
        <f>IF('Information Input'!$U$21=2,SUM('Report 5I'!$L$59:$N$59),IF('Information Input'!$U$21=1,(IF('Information Input'!$U$26=1,0,IF('Information Input'!$U$26=2,SUM('Report 5I'!$C$59:$E$59),IF('Information Input'!$U$26=3,SUM('Report 5I'!$F$59:$H$59),SUM('Report 5I'!$I$59:$K$59)))))))</f>
        <v>0</v>
      </c>
      <c r="P50" s="911"/>
      <c r="Q50" s="921">
        <f>SUMIF('Report 2'!$G$333:$G$365,'Check Totals'!$E$45,'Report 2'!$Z$333:$Z$365)</f>
        <v>0</v>
      </c>
      <c r="R50" s="920" t="s">
        <v>620</v>
      </c>
      <c r="S50" s="922">
        <f>IF('Information Input'!$U$21=2,SUM('Report 5I'!$I$59:$K$59),IF('Information Input'!$U$21=1,(IF('Information Input'!$U$26=1,0,IF('Information Input'!$U$26=2,0,IF('Information Input'!$U$26=3,SUM('Report 5I'!$C$59:$E$59),SUM('Report 5I'!$F$59:$H$59)))))))</f>
        <v>0</v>
      </c>
      <c r="T50" s="911"/>
      <c r="U50" s="921">
        <f>SUMIF('Report 2'!$G$333:$G$365,'Check Totals'!$E$45,'Report 2'!$AG$333:$AG$365)</f>
        <v>0</v>
      </c>
      <c r="V50" s="920" t="s">
        <v>620</v>
      </c>
      <c r="W50" s="922">
        <f>IF('Information Input'!$U$21=2,SUM('Report 5I'!$F$59:$H$59),IF('Information Input'!$U$21=1,(IF('Information Input'!$U$26=1,0,IF('Information Input'!$U$26=2,0,IF('Information Input'!$U$26=3,0,SUM('Report 5I'!$C$59:$E$59)))))))</f>
        <v>0</v>
      </c>
      <c r="X50" s="911"/>
      <c r="Y50" s="921">
        <f t="shared" si="14"/>
        <v>0</v>
      </c>
      <c r="Z50" s="885"/>
      <c r="AA50" s="923">
        <f t="shared" si="15"/>
        <v>0</v>
      </c>
      <c r="AB50" s="885"/>
      <c r="AC50" s="923">
        <f t="shared" si="16"/>
        <v>0</v>
      </c>
      <c r="AD50" s="885"/>
      <c r="AE50" s="924">
        <f>U50-W50</f>
        <v>0</v>
      </c>
      <c r="AF50" s="885"/>
      <c r="AG50" s="925" t="str">
        <f>IF(ABS(Y50)&gt;$AS$13,"Threshold Exceeded!","----")</f>
        <v>----</v>
      </c>
      <c r="AH50" s="914"/>
      <c r="AI50" s="926" t="str">
        <f>IF(ABS(AA50)&gt;$AS$13,"Threshold Exceeded!","----")</f>
        <v>----</v>
      </c>
      <c r="AJ50" s="914"/>
      <c r="AK50" s="926" t="str">
        <f>IF(ABS(AC50)&gt;$AS$13,"Threshold Exceeded!","----")</f>
        <v>----</v>
      </c>
      <c r="AL50" s="914"/>
      <c r="AM50" s="927" t="str">
        <f>IF(ABS(AE50)&gt;$AS$13,"Threshold Exceeded!","----")</f>
        <v>----</v>
      </c>
      <c r="AO50" s="497"/>
      <c r="AP50" s="497"/>
      <c r="AQ50" s="497"/>
      <c r="AR50" s="497"/>
    </row>
    <row r="51" spans="1:44" ht="12.95">
      <c r="A51" s="1370"/>
      <c r="B51" s="1367" t="s">
        <v>229</v>
      </c>
      <c r="C51" s="912"/>
      <c r="D51" s="1367"/>
      <c r="E51" s="363"/>
      <c r="F51" s="1367" t="s">
        <v>626</v>
      </c>
      <c r="G51" s="912"/>
      <c r="H51" s="885"/>
      <c r="I51" s="921">
        <f>SUMIF('Report 2'!$G$333:$G$365,'Check Totals'!$E$45,'Report 2'!$M$333:$M$365)</f>
        <v>0</v>
      </c>
      <c r="J51" s="920" t="s">
        <v>620</v>
      </c>
      <c r="K51" s="922">
        <f>IF('Information Input'!$U$21=2,SUM('Report 5I'!$O$64:$Q$64),IF('Information Input'!$U$21=1,(IF('Information Input'!$U$26=1,SUM('Report 5I'!$C$64:$E$64),IF('Information Input'!$U$26=2,SUM('Report 5I'!$F$64:$H$64),IF('Information Input'!$U$26=3,SUM('Report 5I'!$I$64:$K$64),SUM('Report 5I'!$L$64:$N$64)))))))</f>
        <v>0</v>
      </c>
      <c r="L51" s="911"/>
      <c r="M51" s="921">
        <f>SUMIF('Report 2'!$G$333:$G$365,'Check Totals'!$E$45,'Report 2'!$T$333:$T$365)</f>
        <v>0</v>
      </c>
      <c r="N51" s="920" t="s">
        <v>620</v>
      </c>
      <c r="O51" s="922">
        <f>IF('Information Input'!$U$21=2,SUM('Report 5I'!$L$64:$N$64),IF('Information Input'!$U$21=1,(IF('Information Input'!$U$26=1,0,IF('Information Input'!$U$26=2,SUM('Report 5I'!$C$64:$E$64),IF('Information Input'!$U$26=3,SUM('Report 5I'!$F$64:$H$64),SUM('Report 5I'!$I$64:$K$64)))))))</f>
        <v>0</v>
      </c>
      <c r="P51" s="911"/>
      <c r="Q51" s="921">
        <f>SUMIF('Report 2'!$G$333:$G$365,'Check Totals'!$E$45,'Report 2'!$AA$333:$AA$365)</f>
        <v>0</v>
      </c>
      <c r="R51" s="920" t="s">
        <v>620</v>
      </c>
      <c r="S51" s="922">
        <f>IF('Information Input'!$U$21=2,SUM('Report 5I'!$I$64:$K$64),IF('Information Input'!$U$21=1,(IF('Information Input'!$U$26=1,0,IF('Information Input'!$U$26=2,0,IF('Information Input'!$U$26=3,SUM('Report 5I'!$C$64:$E$64),SUM('Report 5I'!$F$64:$H$64)))))))</f>
        <v>0</v>
      </c>
      <c r="T51" s="911"/>
      <c r="U51" s="921">
        <f>SUMIF('Report 2'!$G$333:$G$365,'Check Totals'!$E$45,'Report 2'!$AH$333:$AH$365)</f>
        <v>0</v>
      </c>
      <c r="V51" s="920" t="s">
        <v>620</v>
      </c>
      <c r="W51" s="922">
        <f>IF('Information Input'!$U$21=2,SUM('Report 5I'!$F$64:$H$64),IF('Information Input'!$U$21=1,(IF('Information Input'!$U$26=1,0,IF('Information Input'!$U$26=2,0,IF('Information Input'!$U$26=3,0,SUM('Report 5I'!$C$64:$E$64)))))))</f>
        <v>0</v>
      </c>
      <c r="X51" s="911"/>
      <c r="Y51" s="921">
        <f t="shared" si="14"/>
        <v>0</v>
      </c>
      <c r="Z51" s="885"/>
      <c r="AA51" s="923">
        <f t="shared" si="15"/>
        <v>0</v>
      </c>
      <c r="AB51" s="885"/>
      <c r="AC51" s="923">
        <f t="shared" si="16"/>
        <v>0</v>
      </c>
      <c r="AD51" s="885"/>
      <c r="AE51" s="924">
        <f>U51-W51</f>
        <v>0</v>
      </c>
      <c r="AF51" s="885"/>
      <c r="AG51" s="925" t="str">
        <f>IF(ABS(Y51)&gt;$AS$13,"Threshold Exceeded!","----")</f>
        <v>----</v>
      </c>
      <c r="AH51" s="914"/>
      <c r="AI51" s="926" t="str">
        <f>IF(ABS(AA51)&gt;$AS$13,"Threshold Exceeded!","----")</f>
        <v>----</v>
      </c>
      <c r="AJ51" s="914"/>
      <c r="AK51" s="926" t="str">
        <f>IF(ABS(AC51)&gt;$AS$13,"Threshold Exceeded!","----")</f>
        <v>----</v>
      </c>
      <c r="AL51" s="914"/>
      <c r="AM51" s="927" t="str">
        <f>IF(ABS(AE51)&gt;$AS$13,"Threshold Exceeded!","----")</f>
        <v>----</v>
      </c>
      <c r="AO51" s="497"/>
      <c r="AP51" s="497"/>
      <c r="AQ51" s="497"/>
      <c r="AR51" s="497"/>
    </row>
    <row r="52" spans="1:44" ht="12.95">
      <c r="A52" s="1370"/>
      <c r="B52" s="1367"/>
      <c r="C52" s="912"/>
      <c r="D52" s="1367"/>
      <c r="E52" s="363"/>
      <c r="F52" s="1367"/>
      <c r="G52" s="912"/>
      <c r="H52" s="885"/>
      <c r="I52" s="917"/>
      <c r="J52" s="920"/>
      <c r="K52" s="919"/>
      <c r="L52" s="911"/>
      <c r="M52" s="917"/>
      <c r="N52" s="920"/>
      <c r="O52" s="919"/>
      <c r="P52" s="911"/>
      <c r="Q52" s="917"/>
      <c r="R52" s="920"/>
      <c r="S52" s="919"/>
      <c r="T52" s="911"/>
      <c r="U52" s="917"/>
      <c r="V52" s="920"/>
      <c r="W52" s="919"/>
      <c r="X52" s="911"/>
      <c r="Y52" s="917"/>
      <c r="Z52" s="885"/>
      <c r="AA52" s="928"/>
      <c r="AB52" s="885"/>
      <c r="AC52" s="928"/>
      <c r="AD52" s="885"/>
      <c r="AE52" s="919"/>
      <c r="AF52" s="885"/>
      <c r="AG52" s="929"/>
      <c r="AH52" s="914"/>
      <c r="AI52" s="930"/>
      <c r="AJ52" s="914"/>
      <c r="AK52" s="930"/>
      <c r="AL52" s="914"/>
      <c r="AM52" s="931"/>
      <c r="AO52" s="497"/>
      <c r="AP52" s="497"/>
      <c r="AQ52" s="497"/>
      <c r="AR52" s="497"/>
    </row>
    <row r="53" spans="1:44" ht="12.95">
      <c r="A53" s="361" t="str">
        <f>'Report 2'!$A$2</f>
        <v>Report 2</v>
      </c>
      <c r="B53" s="1367"/>
      <c r="C53" s="912"/>
      <c r="D53" s="1367"/>
      <c r="E53" s="361" t="str">
        <f>'Report 5J'!$A$3</f>
        <v>Report 5J</v>
      </c>
      <c r="F53" s="1367"/>
      <c r="G53" s="912"/>
      <c r="H53" s="885"/>
      <c r="I53" s="917"/>
      <c r="J53" s="920"/>
      <c r="K53" s="919"/>
      <c r="L53" s="911"/>
      <c r="M53" s="917"/>
      <c r="N53" s="920"/>
      <c r="O53" s="919"/>
      <c r="P53" s="911"/>
      <c r="Q53" s="917"/>
      <c r="R53" s="920"/>
      <c r="S53" s="919"/>
      <c r="T53" s="911"/>
      <c r="U53" s="917"/>
      <c r="V53" s="920"/>
      <c r="W53" s="919"/>
      <c r="X53" s="911"/>
      <c r="Y53" s="917"/>
      <c r="Z53" s="885"/>
      <c r="AA53" s="928"/>
      <c r="AB53" s="885"/>
      <c r="AC53" s="928"/>
      <c r="AD53" s="885"/>
      <c r="AE53" s="919"/>
      <c r="AF53" s="885"/>
      <c r="AG53" s="929"/>
      <c r="AH53" s="914"/>
      <c r="AI53" s="930"/>
      <c r="AJ53" s="914"/>
      <c r="AK53" s="930"/>
      <c r="AL53" s="914"/>
      <c r="AM53" s="931"/>
      <c r="AO53" s="497"/>
      <c r="AP53" s="497"/>
      <c r="AQ53" s="497"/>
      <c r="AR53" s="497"/>
    </row>
    <row r="54" spans="1:44" ht="12.95">
      <c r="A54" s="363" t="str">
        <f>'Report 2'!$A$4&amp;" (Line 13)"</f>
        <v>Schedule of Expenses Detail (Line 13)</v>
      </c>
      <c r="B54" s="1367"/>
      <c r="C54" s="912"/>
      <c r="D54" s="1367"/>
      <c r="E54" s="363" t="str">
        <f>'Report 5J'!$A$5</f>
        <v>Behavioral Management Services Lag Report</v>
      </c>
      <c r="F54" s="1367"/>
      <c r="G54" s="912"/>
      <c r="H54" s="885"/>
      <c r="I54" s="917"/>
      <c r="J54" s="920"/>
      <c r="K54" s="919"/>
      <c r="L54" s="911"/>
      <c r="M54" s="917"/>
      <c r="N54" s="920"/>
      <c r="O54" s="919"/>
      <c r="P54" s="911"/>
      <c r="Q54" s="917"/>
      <c r="R54" s="920"/>
      <c r="S54" s="919"/>
      <c r="T54" s="911"/>
      <c r="U54" s="917"/>
      <c r="V54" s="920"/>
      <c r="W54" s="919"/>
      <c r="X54" s="911"/>
      <c r="Y54" s="917"/>
      <c r="Z54" s="885"/>
      <c r="AA54" s="928"/>
      <c r="AB54" s="885"/>
      <c r="AC54" s="928"/>
      <c r="AD54" s="885"/>
      <c r="AE54" s="919"/>
      <c r="AF54" s="885"/>
      <c r="AG54" s="929"/>
      <c r="AH54" s="914"/>
      <c r="AI54" s="930"/>
      <c r="AJ54" s="914"/>
      <c r="AK54" s="930"/>
      <c r="AL54" s="914"/>
      <c r="AM54" s="931"/>
      <c r="AO54" s="497"/>
      <c r="AP54" s="497"/>
      <c r="AQ54" s="497"/>
      <c r="AR54" s="497"/>
    </row>
    <row r="55" spans="1:44" ht="12.95">
      <c r="A55" s="1370"/>
      <c r="B55" s="1367" t="s">
        <v>224</v>
      </c>
      <c r="C55" s="912"/>
      <c r="D55" s="1367"/>
      <c r="E55" s="363"/>
      <c r="F55" s="1367" t="s">
        <v>619</v>
      </c>
      <c r="G55" s="912"/>
      <c r="H55" s="885"/>
      <c r="I55" s="1089">
        <f>SUMIF('Report 2'!$G$333:$G$365,'Check Totals'!$E$53,'Report 2'!$H$333:$H$365)</f>
        <v>0</v>
      </c>
      <c r="J55" s="920" t="s">
        <v>620</v>
      </c>
      <c r="K55" s="922">
        <f>IF('Information Input'!$U$21=2,SUM('Report 5J'!$O$55:$Q$55),IF('Information Input'!$U$21=1,(IF('Information Input'!$U$26=1,SUM('Report 5J'!$C$55:$E$55),IF('Information Input'!$U$26=2,SUM('Report 5J'!$F$55:$H$55),IF('Information Input'!$U$26=3,SUM('Report 5J'!$I$55:$K$55),SUM('Report 5J'!$L$55:$N$55)))))))</f>
        <v>0</v>
      </c>
      <c r="L55" s="911"/>
      <c r="M55" s="1089">
        <f>SUMIF('Report 2'!$G$333:$G$365,'Check Totals'!$E$53,'Report 2'!$O$333:$O$365)</f>
        <v>0</v>
      </c>
      <c r="N55" s="920" t="s">
        <v>620</v>
      </c>
      <c r="O55" s="922">
        <f>IF('Information Input'!$U$21=2,SUM('Report 5J'!$L$55:$N$55),IF('Information Input'!$U$21=1,(IF('Information Input'!$U$26=1,0,IF('Information Input'!$U$26=2,SUM('Report 5J'!$C$55:$E$55),IF('Information Input'!$U$26=3,SUM('Report 5J'!$F$55:$H$55),SUM('Report 5J'!$I$55:$K$55)))))))</f>
        <v>0</v>
      </c>
      <c r="P55" s="911"/>
      <c r="Q55" s="1089">
        <f>SUMIF('Report 2'!$G$333:$G$365,'Check Totals'!$E$53,'Report 2'!$V$333:$V$365)</f>
        <v>0</v>
      </c>
      <c r="R55" s="920" t="s">
        <v>620</v>
      </c>
      <c r="S55" s="922">
        <f>IF('Information Input'!$U$21=2,SUM('Report 5J'!$I$55:$K$55),IF('Information Input'!$U$21=1,(IF('Information Input'!$U$26=1,0,IF('Information Input'!$U$26=2,0,IF('Information Input'!$U$26=3,SUM('Report 5J'!$C$55:$E$55),SUM('Report 5J'!$F$55:$H$55)))))))</f>
        <v>0</v>
      </c>
      <c r="T55" s="911"/>
      <c r="U55" s="1089">
        <f>SUMIF('Report 2'!$G$333:$G$365,'Check Totals'!$E$53,'Report 2'!$AC$333:$AC$365)</f>
        <v>0</v>
      </c>
      <c r="V55" s="920" t="s">
        <v>620</v>
      </c>
      <c r="W55" s="922">
        <f>IF('Information Input'!$U$21=2,SUM('Report 5J'!$F$55:$H$55),IF('Information Input'!$U$21=1,(IF('Information Input'!$U$26=1,0,IF('Information Input'!$U$26=2,0,IF('Information Input'!$U$26=3,0,SUM('Report 5J'!$C$55:$E$55)))))))</f>
        <v>0</v>
      </c>
      <c r="X55" s="911"/>
      <c r="Y55" s="921">
        <f t="shared" ref="Y55:Y59" si="17">I55-K55</f>
        <v>0</v>
      </c>
      <c r="Z55" s="885"/>
      <c r="AA55" s="923">
        <f t="shared" ref="AA55:AA59" si="18">M55-O55</f>
        <v>0</v>
      </c>
      <c r="AB55" s="885"/>
      <c r="AC55" s="923">
        <f t="shared" ref="AC55:AC59" si="19">Q55-S55</f>
        <v>0</v>
      </c>
      <c r="AD55" s="885"/>
      <c r="AE55" s="924">
        <f>U55-W55</f>
        <v>0</v>
      </c>
      <c r="AF55" s="885"/>
      <c r="AG55" s="925" t="str">
        <f>IF(ABS(Y55)&gt;$AS$13,"Threshold Exceeded!","----")</f>
        <v>----</v>
      </c>
      <c r="AH55" s="914"/>
      <c r="AI55" s="926" t="str">
        <f>IF(ABS(AA55)&gt;$AS$13,"Threshold Exceeded!","----")</f>
        <v>----</v>
      </c>
      <c r="AJ55" s="914"/>
      <c r="AK55" s="926" t="str">
        <f>IF(ABS(AC55)&gt;$AS$13,"Threshold Exceeded!","----")</f>
        <v>----</v>
      </c>
      <c r="AL55" s="914"/>
      <c r="AM55" s="927" t="str">
        <f>IF(ABS(AE55)&gt;$AS$13,"Threshold Exceeded!","----")</f>
        <v>----</v>
      </c>
      <c r="AO55" s="497"/>
      <c r="AP55" s="497"/>
      <c r="AQ55" s="497"/>
      <c r="AR55" s="497"/>
    </row>
    <row r="56" spans="1:44" ht="12.95">
      <c r="A56" s="867"/>
      <c r="B56" s="1367" t="s">
        <v>621</v>
      </c>
      <c r="C56" s="912"/>
      <c r="D56" s="1367"/>
      <c r="E56" s="1370"/>
      <c r="F56" s="1367" t="s">
        <v>622</v>
      </c>
      <c r="G56" s="912"/>
      <c r="H56" s="885"/>
      <c r="I56" s="921">
        <f>SUMIF('Report 2'!$G$333:$G$365,'Check Totals'!$E$53,'Report 2'!$I$333:$I$365)</f>
        <v>0</v>
      </c>
      <c r="J56" s="920" t="s">
        <v>620</v>
      </c>
      <c r="K56" s="922">
        <f>IF('Information Input'!$U$21=2,SUM('Report 5J'!$O$56:$Q$56),IF('Information Input'!$U$21=1,(IF('Information Input'!$U$26=1,SUM('Report 5J'!$C$56:$E$56),IF('Information Input'!$U$26=2,SUM('Report 5J'!$F$56:$H$56),IF('Information Input'!$U$26=3,SUM('Report 5J'!$I$56:$K$56),SUM('Report 5J'!$L$56:$N$56)))))))</f>
        <v>0</v>
      </c>
      <c r="L56" s="911"/>
      <c r="M56" s="921">
        <f>SUMIF('Report 2'!$G$333:$G$365,'Check Totals'!$E$53,'Report 2'!$P$333:$P$365)</f>
        <v>0</v>
      </c>
      <c r="N56" s="920" t="s">
        <v>620</v>
      </c>
      <c r="O56" s="922">
        <f>IF('Information Input'!$U$21=2,SUM('Report 5J'!$L$56:$N$56),IF('Information Input'!$U$21=1,(IF('Information Input'!$U$26=1,0,IF('Information Input'!$U$26=2,SUM('Report 5J'!$C$56:$E$56),IF('Information Input'!$U$26=3,SUM('Report 5J'!$F$56:$H$56),SUM('Report 5J'!$I$56:$K$56)))))))</f>
        <v>0</v>
      </c>
      <c r="P56" s="911"/>
      <c r="Q56" s="921">
        <f>SUMIF('Report 2'!$G$333:$G$365,'Check Totals'!$E$53,'Report 2'!$W$333:$W$365)</f>
        <v>0</v>
      </c>
      <c r="R56" s="920" t="s">
        <v>620</v>
      </c>
      <c r="S56" s="922">
        <f>IF('Information Input'!$U$21=2,SUM('Report 5J'!$I$56:$K$56),IF('Information Input'!$U$21=1,(IF('Information Input'!$U$26=1,0,IF('Information Input'!$U$26=2,0,IF('Information Input'!$U$26=3,SUM('Report 5J'!$C$56:$E$56),SUM('Report 5J'!$F$56:$H$56)))))))</f>
        <v>0</v>
      </c>
      <c r="T56" s="911"/>
      <c r="U56" s="921">
        <f>SUMIF('Report 2'!$G$333:$G$365,'Check Totals'!$E$53,'Report 2'!$AD$333:$AD$365)</f>
        <v>0</v>
      </c>
      <c r="V56" s="920" t="s">
        <v>620</v>
      </c>
      <c r="W56" s="922">
        <f>IF('Information Input'!$U$21=2,SUM('Report 5J'!$F$56:$H$56),IF('Information Input'!$U$21=1,(IF('Information Input'!$U$26=1,0,IF('Information Input'!$U$26=2,0,IF('Information Input'!$U$26=3,0,SUM('Report 5J'!$C$56:$E$56)))))))</f>
        <v>0</v>
      </c>
      <c r="X56" s="911"/>
      <c r="Y56" s="921">
        <f>I56-K56</f>
        <v>0</v>
      </c>
      <c r="Z56" s="885"/>
      <c r="AA56" s="923">
        <f>M56-O56</f>
        <v>0</v>
      </c>
      <c r="AB56" s="885"/>
      <c r="AC56" s="923">
        <f>Q56-S56</f>
        <v>0</v>
      </c>
      <c r="AD56" s="885"/>
      <c r="AE56" s="924">
        <f>U56-W56</f>
        <v>0</v>
      </c>
      <c r="AF56" s="885"/>
      <c r="AG56" s="925" t="str">
        <f>IF(ABS(Y56)&gt;$AS$13,"Threshold Exceeded!","----")</f>
        <v>----</v>
      </c>
      <c r="AH56" s="914"/>
      <c r="AI56" s="926" t="str">
        <f>IF(ABS(AA56)&gt;$AS$13,"Threshold Exceeded!","----")</f>
        <v>----</v>
      </c>
      <c r="AJ56" s="914"/>
      <c r="AK56" s="926" t="str">
        <f>IF(ABS(AC56)&gt;$AS$13,"Threshold Exceeded!","----")</f>
        <v>----</v>
      </c>
      <c r="AL56" s="914"/>
      <c r="AM56" s="927" t="str">
        <f>IF(ABS(AE56)&gt;$AS$13,"Threshold Exceeded!","----")</f>
        <v>----</v>
      </c>
      <c r="AO56" s="497"/>
      <c r="AP56" s="497"/>
      <c r="AQ56" s="497"/>
      <c r="AR56" s="497"/>
    </row>
    <row r="57" spans="1:44" ht="12.95">
      <c r="A57" s="1370"/>
      <c r="B57" s="1367" t="s">
        <v>227</v>
      </c>
      <c r="C57" s="912"/>
      <c r="D57" s="1367"/>
      <c r="E57" s="363"/>
      <c r="F57" s="1367" t="s">
        <v>623</v>
      </c>
      <c r="G57" s="912"/>
      <c r="H57" s="885"/>
      <c r="I57" s="921">
        <f>SUMIF('Report 2'!$G$333:$G$365,'Check Totals'!$E$53,'Report 2'!$K$333:$K$365)</f>
        <v>0</v>
      </c>
      <c r="J57" s="920" t="s">
        <v>620</v>
      </c>
      <c r="K57" s="922">
        <f>IF('Information Input'!$U$21=2,SUM('Report 5J'!$O$58:$Q$58),IF('Information Input'!$U$21=1,(IF('Information Input'!$U$26=1,SUM('Report 5J'!$C$58:$E$58),IF('Information Input'!$U$26=2,SUM('Report 5J'!$F$58:$H$58),IF('Information Input'!$U$26=3,SUM('Report 5J'!$I$58:$K$58),SUM('Report 5J'!$L$58:$N$58)))))))</f>
        <v>0</v>
      </c>
      <c r="L57" s="911"/>
      <c r="M57" s="921">
        <f>SUMIF('Report 2'!$G$333:$G$365,'Check Totals'!$E$53,'Report 2'!$R$333:$R$365)</f>
        <v>0</v>
      </c>
      <c r="N57" s="920" t="s">
        <v>620</v>
      </c>
      <c r="O57" s="922">
        <f>IF('Information Input'!$U$21=2,SUM('Report 5J'!$L$58:$N$58),IF('Information Input'!$U$21=1,(IF('Information Input'!$U$26=1,0,IF('Information Input'!$U$26=2,SUM('Report 5J'!$C$58:$E$58),IF('Information Input'!$U$26=3,SUM('Report 5J'!$F$58:$H$58),SUM('Report 5J'!$I$58:$K$58)))))))</f>
        <v>0</v>
      </c>
      <c r="P57" s="911"/>
      <c r="Q57" s="921">
        <f>SUMIF('Report 2'!$G$333:$G$365,'Check Totals'!$E$53,'Report 2'!$Y$333:$Y$365)</f>
        <v>0</v>
      </c>
      <c r="R57" s="920" t="s">
        <v>620</v>
      </c>
      <c r="S57" s="922">
        <f>IF('Information Input'!$U$21=2,SUM('Report 5J'!$I$58:$K$58),IF('Information Input'!$U$21=1,(IF('Information Input'!$U$26=1,0,IF('Information Input'!$U$26=2,0,IF('Information Input'!$U$26=3,SUM('Report 5J'!$C$58:$E$58),SUM('Report 5J'!$F$58:$H$58)))))))</f>
        <v>0</v>
      </c>
      <c r="T57" s="911"/>
      <c r="U57" s="921">
        <f>SUMIF('Report 2'!$G$333:$G$365,'Check Totals'!$E$53,'Report 2'!$AF$333:$AF$365)</f>
        <v>0</v>
      </c>
      <c r="V57" s="920" t="s">
        <v>620</v>
      </c>
      <c r="W57" s="922">
        <f>IF('Information Input'!$U$21=2,SUM('Report 5J'!$F$58:$H$58),IF('Information Input'!$U$21=1,(IF('Information Input'!$U$26=1,0,IF('Information Input'!$U$26=2,0,IF('Information Input'!$U$26=3,0,SUM('Report 5J'!$C$58:$E$58)))))))</f>
        <v>0</v>
      </c>
      <c r="X57" s="911"/>
      <c r="Y57" s="921">
        <f t="shared" si="17"/>
        <v>0</v>
      </c>
      <c r="Z57" s="885"/>
      <c r="AA57" s="923">
        <f t="shared" si="18"/>
        <v>0</v>
      </c>
      <c r="AB57" s="885"/>
      <c r="AC57" s="923">
        <f t="shared" si="19"/>
        <v>0</v>
      </c>
      <c r="AD57" s="885"/>
      <c r="AE57" s="924">
        <f>U57-W57</f>
        <v>0</v>
      </c>
      <c r="AF57" s="885"/>
      <c r="AG57" s="925" t="str">
        <f>IF(ABS(Y57)&gt;$AS$13,"Threshold Exceeded!","----")</f>
        <v>----</v>
      </c>
      <c r="AH57" s="914"/>
      <c r="AI57" s="926" t="str">
        <f>IF(ABS(AA57)&gt;$AS$13,"Threshold Exceeded!","----")</f>
        <v>----</v>
      </c>
      <c r="AJ57" s="914"/>
      <c r="AK57" s="926" t="str">
        <f>IF(ABS(AC57)&gt;$AS$13,"Threshold Exceeded!","----")</f>
        <v>----</v>
      </c>
      <c r="AL57" s="914"/>
      <c r="AM57" s="927" t="str">
        <f>IF(ABS(AE57)&gt;$AS$13,"Threshold Exceeded!","----")</f>
        <v>----</v>
      </c>
      <c r="AO57" s="497"/>
      <c r="AP57" s="497"/>
      <c r="AQ57" s="497"/>
      <c r="AR57" s="497"/>
    </row>
    <row r="58" spans="1:44" ht="12.95">
      <c r="A58" s="1370"/>
      <c r="B58" s="1367" t="s">
        <v>624</v>
      </c>
      <c r="C58" s="912"/>
      <c r="D58" s="1367"/>
      <c r="E58" s="363"/>
      <c r="F58" s="1367" t="s">
        <v>625</v>
      </c>
      <c r="G58" s="912"/>
      <c r="H58" s="885"/>
      <c r="I58" s="921">
        <f>SUMIF('Report 2'!$G$333:$G$365,'Check Totals'!$E$53,'Report 2'!$L$333:$L$365)</f>
        <v>0</v>
      </c>
      <c r="J58" s="920" t="s">
        <v>620</v>
      </c>
      <c r="K58" s="922">
        <f>IF('Information Input'!$U$21=2,SUM('Report 5J'!$O$59:$Q$59),IF('Information Input'!$U$21=1,(IF('Information Input'!$U$26=1,SUM('Report 5J'!$C$59:$E$59),IF('Information Input'!$U$26=2,SUM('Report 5J'!$F$59:$H$59),IF('Information Input'!$U$26=3,SUM('Report 5J'!$I$59:$K$59),SUM('Report 5J'!$L$59:$N$59)))))))</f>
        <v>0</v>
      </c>
      <c r="L58" s="911"/>
      <c r="M58" s="921">
        <f>SUMIF('Report 2'!$G$333:$G$365,'Check Totals'!$E$53,'Report 2'!$S$333:$S$365)</f>
        <v>0</v>
      </c>
      <c r="N58" s="920" t="s">
        <v>620</v>
      </c>
      <c r="O58" s="922">
        <f>IF('Information Input'!$U$21=2,SUM('Report 5J'!$L$59:$N$59),IF('Information Input'!$U$21=1,(IF('Information Input'!$U$26=1,0,IF('Information Input'!$U$26=2,SUM('Report 5J'!$C$59:$E$59),IF('Information Input'!$U$26=3,SUM('Report 5J'!$F$59:$H$59),SUM('Report 5J'!$I$59:$K$59)))))))</f>
        <v>0</v>
      </c>
      <c r="P58" s="911"/>
      <c r="Q58" s="921">
        <f>SUMIF('Report 2'!$G$333:$G$365,'Check Totals'!$E$53,'Report 2'!$Z$333:$Z$365)</f>
        <v>0</v>
      </c>
      <c r="R58" s="920" t="s">
        <v>620</v>
      </c>
      <c r="S58" s="922">
        <f>IF('Information Input'!$U$21=2,SUM('Report 5J'!$I$59:$K$59),IF('Information Input'!$U$21=1,(IF('Information Input'!$U$26=1,0,IF('Information Input'!$U$26=2,0,IF('Information Input'!$U$26=3,SUM('Report 5J'!$C$59:$E$59),SUM('Report 5J'!$F$59:$H$59)))))))</f>
        <v>0</v>
      </c>
      <c r="T58" s="911"/>
      <c r="U58" s="921">
        <f>SUMIF('Report 2'!$G$333:$G$365,'Check Totals'!$E$53,'Report 2'!$AG$333:$AG$365)</f>
        <v>0</v>
      </c>
      <c r="V58" s="920" t="s">
        <v>620</v>
      </c>
      <c r="W58" s="922">
        <f>IF('Information Input'!$U$21=2,SUM('Report 5J'!$F$59:$H$59),IF('Information Input'!$U$21=1,(IF('Information Input'!$U$26=1,0,IF('Information Input'!$U$26=2,0,IF('Information Input'!$U$26=3,0,SUM('Report 5J'!$C$59:$E$59)))))))</f>
        <v>0</v>
      </c>
      <c r="X58" s="911"/>
      <c r="Y58" s="921">
        <f t="shared" si="17"/>
        <v>0</v>
      </c>
      <c r="Z58" s="885"/>
      <c r="AA58" s="923">
        <f t="shared" si="18"/>
        <v>0</v>
      </c>
      <c r="AB58" s="885"/>
      <c r="AC58" s="923">
        <f t="shared" si="19"/>
        <v>0</v>
      </c>
      <c r="AD58" s="885"/>
      <c r="AE58" s="924">
        <f>U58-W58</f>
        <v>0</v>
      </c>
      <c r="AF58" s="885"/>
      <c r="AG58" s="925" t="str">
        <f>IF(ABS(Y58)&gt;$AS$13,"Threshold Exceeded!","----")</f>
        <v>----</v>
      </c>
      <c r="AH58" s="914"/>
      <c r="AI58" s="926" t="str">
        <f>IF(ABS(AA58)&gt;$AS$13,"Threshold Exceeded!","----")</f>
        <v>----</v>
      </c>
      <c r="AJ58" s="914"/>
      <c r="AK58" s="926" t="str">
        <f>IF(ABS(AC58)&gt;$AS$13,"Threshold Exceeded!","----")</f>
        <v>----</v>
      </c>
      <c r="AL58" s="914"/>
      <c r="AM58" s="927" t="str">
        <f>IF(ABS(AE58)&gt;$AS$13,"Threshold Exceeded!","----")</f>
        <v>----</v>
      </c>
      <c r="AO58" s="497"/>
      <c r="AP58" s="497"/>
      <c r="AQ58" s="497"/>
      <c r="AR58" s="497"/>
    </row>
    <row r="59" spans="1:44" ht="12.95">
      <c r="A59" s="1370"/>
      <c r="B59" s="1367" t="s">
        <v>229</v>
      </c>
      <c r="C59" s="912"/>
      <c r="D59" s="1367"/>
      <c r="E59" s="363"/>
      <c r="F59" s="1367" t="s">
        <v>626</v>
      </c>
      <c r="G59" s="912"/>
      <c r="H59" s="885"/>
      <c r="I59" s="921">
        <f>SUMIF('Report 2'!$G$333:$G$365,'Check Totals'!$E$53,'Report 2'!$M$333:$M$365)</f>
        <v>0</v>
      </c>
      <c r="J59" s="920" t="s">
        <v>620</v>
      </c>
      <c r="K59" s="922">
        <f>IF('Information Input'!$U$21=2,SUM('Report 5J'!$O$64:$Q$64),IF('Information Input'!$U$21=1,(IF('Information Input'!$U$26=1,SUM('Report 5J'!$C$64:$E$64),IF('Information Input'!$U$26=2,SUM('Report 5J'!$F$64:$H$64),IF('Information Input'!$U$26=3,SUM('Report 5J'!$I$64:$K$64),SUM('Report 5J'!$L$64:$N$64)))))))</f>
        <v>0</v>
      </c>
      <c r="L59" s="911"/>
      <c r="M59" s="921">
        <f>SUMIF('Report 2'!$G$333:$G$365,'Check Totals'!$E$53,'Report 2'!$T$333:$T$365)</f>
        <v>0</v>
      </c>
      <c r="N59" s="920" t="s">
        <v>620</v>
      </c>
      <c r="O59" s="922">
        <f>IF('Information Input'!$U$21=2,SUM('Report 5J'!$L$64:$N$64),IF('Information Input'!$U$21=1,(IF('Information Input'!$U$26=1,0,IF('Information Input'!$U$26=2,SUM('Report 5J'!$C$64:$E$64),IF('Information Input'!$U$26=3,SUM('Report 5J'!$F$64:$H$64),SUM('Report 5J'!$I$64:$K$64)))))))</f>
        <v>0</v>
      </c>
      <c r="P59" s="911"/>
      <c r="Q59" s="921">
        <f>SUMIF('Report 2'!$G$333:$G$365,'Check Totals'!$E$53,'Report 2'!$AA$333:$AA$365)</f>
        <v>0</v>
      </c>
      <c r="R59" s="920" t="s">
        <v>620</v>
      </c>
      <c r="S59" s="922">
        <f>IF('Information Input'!$U$21=2,SUM('Report 5J'!$I$64:$K$64),IF('Information Input'!$U$21=1,(IF('Information Input'!$U$26=1,0,IF('Information Input'!$U$26=2,0,IF('Information Input'!$U$26=3,SUM('Report 5J'!$C$64:$E$64),SUM('Report 5J'!$F$64:$H$64)))))))</f>
        <v>0</v>
      </c>
      <c r="T59" s="911"/>
      <c r="U59" s="921">
        <f>SUMIF('Report 2'!$G$333:$G$365,'Check Totals'!$E$53,'Report 2'!$AH$333:$AH$365)</f>
        <v>0</v>
      </c>
      <c r="V59" s="920" t="s">
        <v>620</v>
      </c>
      <c r="W59" s="922">
        <f>IF('Information Input'!$U$21=2,SUM('Report 5J'!$F$64:$H$64),IF('Information Input'!$U$21=1,(IF('Information Input'!$U$26=1,0,IF('Information Input'!$U$26=2,0,IF('Information Input'!$U$26=3,0,SUM('Report 5J'!$C$64:$E$64)))))))</f>
        <v>0</v>
      </c>
      <c r="X59" s="911"/>
      <c r="Y59" s="921">
        <f t="shared" si="17"/>
        <v>0</v>
      </c>
      <c r="Z59" s="885"/>
      <c r="AA59" s="923">
        <f t="shared" si="18"/>
        <v>0</v>
      </c>
      <c r="AB59" s="885"/>
      <c r="AC59" s="923">
        <f t="shared" si="19"/>
        <v>0</v>
      </c>
      <c r="AD59" s="885"/>
      <c r="AE59" s="924">
        <f>U59-W59</f>
        <v>0</v>
      </c>
      <c r="AF59" s="885"/>
      <c r="AG59" s="925" t="str">
        <f>IF(ABS(Y59)&gt;$AS$13,"Threshold Exceeded!","----")</f>
        <v>----</v>
      </c>
      <c r="AH59" s="914"/>
      <c r="AI59" s="926" t="str">
        <f>IF(ABS(AA59)&gt;$AS$13,"Threshold Exceeded!","----")</f>
        <v>----</v>
      </c>
      <c r="AJ59" s="914"/>
      <c r="AK59" s="926" t="str">
        <f>IF(ABS(AC59)&gt;$AS$13,"Threshold Exceeded!","----")</f>
        <v>----</v>
      </c>
      <c r="AL59" s="914"/>
      <c r="AM59" s="927" t="str">
        <f>IF(ABS(AE59)&gt;$AS$13,"Threshold Exceeded!","----")</f>
        <v>----</v>
      </c>
      <c r="AO59" s="497"/>
      <c r="AP59" s="497"/>
      <c r="AQ59" s="497"/>
      <c r="AR59" s="497"/>
    </row>
    <row r="60" spans="1:44" ht="12.95">
      <c r="A60" s="1370"/>
      <c r="B60" s="1367"/>
      <c r="C60" s="912"/>
      <c r="D60" s="1367"/>
      <c r="E60" s="363"/>
      <c r="F60" s="1367"/>
      <c r="G60" s="912"/>
      <c r="H60" s="885"/>
      <c r="I60" s="917"/>
      <c r="J60" s="920"/>
      <c r="K60" s="919"/>
      <c r="L60" s="911"/>
      <c r="M60" s="917"/>
      <c r="N60" s="920"/>
      <c r="O60" s="919"/>
      <c r="P60" s="911"/>
      <c r="Q60" s="917"/>
      <c r="R60" s="920"/>
      <c r="S60" s="919"/>
      <c r="T60" s="911"/>
      <c r="U60" s="917"/>
      <c r="V60" s="920"/>
      <c r="W60" s="919"/>
      <c r="X60" s="911"/>
      <c r="Y60" s="917"/>
      <c r="Z60" s="885"/>
      <c r="AA60" s="928"/>
      <c r="AB60" s="885"/>
      <c r="AC60" s="928"/>
      <c r="AD60" s="885"/>
      <c r="AE60" s="919"/>
      <c r="AF60" s="885"/>
      <c r="AG60" s="929"/>
      <c r="AH60" s="914"/>
      <c r="AI60" s="930"/>
      <c r="AJ60" s="914"/>
      <c r="AK60" s="930"/>
      <c r="AL60" s="914"/>
      <c r="AM60" s="931"/>
      <c r="AO60" s="497"/>
      <c r="AP60" s="497"/>
      <c r="AQ60" s="497"/>
      <c r="AR60" s="497"/>
    </row>
    <row r="61" spans="1:44" ht="12.95">
      <c r="A61" s="361" t="str">
        <f>'Report 2'!$A$2</f>
        <v>Report 2</v>
      </c>
      <c r="B61" s="1367"/>
      <c r="C61" s="912"/>
      <c r="D61" s="1367"/>
      <c r="E61" s="361" t="str">
        <f>'Report 5K'!$A$3</f>
        <v>Report 5K</v>
      </c>
      <c r="F61" s="1367"/>
      <c r="G61" s="912"/>
      <c r="H61" s="885"/>
      <c r="I61" s="917"/>
      <c r="J61" s="920"/>
      <c r="K61" s="919"/>
      <c r="L61" s="911"/>
      <c r="M61" s="917"/>
      <c r="N61" s="920"/>
      <c r="O61" s="919"/>
      <c r="P61" s="911"/>
      <c r="Q61" s="917"/>
      <c r="R61" s="920"/>
      <c r="S61" s="919"/>
      <c r="T61" s="911"/>
      <c r="U61" s="917"/>
      <c r="V61" s="920"/>
      <c r="W61" s="919"/>
      <c r="X61" s="911"/>
      <c r="Y61" s="917"/>
      <c r="Z61" s="885"/>
      <c r="AA61" s="928"/>
      <c r="AB61" s="885"/>
      <c r="AC61" s="928"/>
      <c r="AD61" s="885"/>
      <c r="AE61" s="919"/>
      <c r="AF61" s="885"/>
      <c r="AG61" s="929"/>
      <c r="AH61" s="914"/>
      <c r="AI61" s="930"/>
      <c r="AJ61" s="914"/>
      <c r="AK61" s="930"/>
      <c r="AL61" s="914"/>
      <c r="AM61" s="931"/>
      <c r="AO61" s="497"/>
      <c r="AP61" s="497"/>
      <c r="AQ61" s="497"/>
      <c r="AR61" s="497"/>
    </row>
    <row r="62" spans="1:44" ht="12.95">
      <c r="A62" s="363" t="str">
        <f>'Report 2'!$A$4&amp;" (Lines 14, 24, 25, 31, 33, 38, 39, 42, 43)"</f>
        <v>Schedule of Expenses Detail (Lines 14, 24, 25, 31, 33, 38, 39, 42, 43)</v>
      </c>
      <c r="B62" s="1367"/>
      <c r="C62" s="912"/>
      <c r="D62" s="1367"/>
      <c r="E62" s="363" t="str">
        <f>'Report 5K'!$A$5</f>
        <v>Behavioral Health Providers Lag Report</v>
      </c>
      <c r="F62" s="1367"/>
      <c r="G62" s="912"/>
      <c r="H62" s="885"/>
      <c r="I62" s="917"/>
      <c r="J62" s="920"/>
      <c r="K62" s="919"/>
      <c r="L62" s="911"/>
      <c r="M62" s="917"/>
      <c r="N62" s="920"/>
      <c r="O62" s="919"/>
      <c r="P62" s="911"/>
      <c r="Q62" s="917"/>
      <c r="R62" s="920"/>
      <c r="S62" s="919"/>
      <c r="T62" s="911"/>
      <c r="U62" s="917"/>
      <c r="V62" s="920"/>
      <c r="W62" s="919"/>
      <c r="X62" s="911"/>
      <c r="Y62" s="917"/>
      <c r="Z62" s="885"/>
      <c r="AA62" s="928"/>
      <c r="AB62" s="885"/>
      <c r="AC62" s="928"/>
      <c r="AD62" s="885"/>
      <c r="AE62" s="919"/>
      <c r="AF62" s="885"/>
      <c r="AG62" s="929"/>
      <c r="AH62" s="914"/>
      <c r="AI62" s="930"/>
      <c r="AJ62" s="914"/>
      <c r="AK62" s="930"/>
      <c r="AL62" s="914"/>
      <c r="AM62" s="931"/>
      <c r="AO62" s="497"/>
      <c r="AP62" s="497"/>
      <c r="AQ62" s="497"/>
      <c r="AR62" s="497"/>
    </row>
    <row r="63" spans="1:44" ht="12.95">
      <c r="A63" s="1370"/>
      <c r="B63" s="1367" t="s">
        <v>224</v>
      </c>
      <c r="C63" s="912"/>
      <c r="D63" s="1367"/>
      <c r="E63" s="363"/>
      <c r="F63" s="1367" t="s">
        <v>619</v>
      </c>
      <c r="G63" s="912"/>
      <c r="H63" s="885"/>
      <c r="I63" s="1089">
        <f>SUMIF('Report 2'!$G$333:$G$365,'Check Totals'!$E$61,'Report 2'!$H$333:$H$365)</f>
        <v>0</v>
      </c>
      <c r="J63" s="920" t="s">
        <v>620</v>
      </c>
      <c r="K63" s="922">
        <f>IF('Information Input'!$U$21=2,SUM('Report 5K'!$O$55:$Q$55),IF('Information Input'!$U$21=1,(IF('Information Input'!$U$26=1,SUM('Report 5K'!$C$55:$E$55),IF('Information Input'!$U$26=2,SUM('Report 5K'!$F$55:$H$55),IF('Information Input'!$U$26=3,SUM('Report 5K'!$I$55:$K$55),SUM('Report 5K'!$L$55:$N$55)))))))</f>
        <v>0</v>
      </c>
      <c r="L63" s="911"/>
      <c r="M63" s="1089">
        <f>SUMIF('Report 2'!$G$333:$G$365,'Check Totals'!$E$61,'Report 2'!$O$333:$O$365)</f>
        <v>0</v>
      </c>
      <c r="N63" s="920" t="s">
        <v>620</v>
      </c>
      <c r="O63" s="922">
        <f>IF('Information Input'!$U$21=2,SUM('Report 5K'!$L$55:$N$55),IF('Information Input'!$U$21=1,(IF('Information Input'!$U$26=1,0,IF('Information Input'!$U$26=2,SUM('Report 5K'!$C$55:$E$55),IF('Information Input'!$U$26=3,SUM('Report 5K'!$F$55:$H$55),SUM('Report 5K'!$I$55:$K$55)))))))</f>
        <v>0</v>
      </c>
      <c r="P63" s="911"/>
      <c r="Q63" s="1089">
        <f>SUMIF('Report 2'!$G$333:$G$365,'Check Totals'!$E$61,'Report 2'!$V$333:$V$365)</f>
        <v>0</v>
      </c>
      <c r="R63" s="920" t="s">
        <v>620</v>
      </c>
      <c r="S63" s="922">
        <f>IF('Information Input'!$U$21=2,SUM('Report 5K'!$I$55:$K$55),IF('Information Input'!$U$21=1,(IF('Information Input'!$U$26=1,0,IF('Information Input'!$U$26=2,0,IF('Information Input'!$U$26=3,SUM('Report 5K'!$C$55:$E$55),SUM('Report 5K'!$F$55:$H$55)))))))</f>
        <v>0</v>
      </c>
      <c r="T63" s="911"/>
      <c r="U63" s="1089">
        <f>SUMIF('Report 2'!$G$333:$G$365,'Check Totals'!$E$61,'Report 2'!$AC$333:$AC$365)</f>
        <v>0</v>
      </c>
      <c r="V63" s="920" t="s">
        <v>620</v>
      </c>
      <c r="W63" s="922">
        <f>IF('Information Input'!$U$21=2,SUM('Report 5K'!$F$55:$H$55),IF('Information Input'!$U$21=1,(IF('Information Input'!$U$26=1,0,IF('Information Input'!$U$26=2,0,IF('Information Input'!$U$26=3,0,SUM('Report 5K'!$C$55:$E$55)))))))</f>
        <v>0</v>
      </c>
      <c r="X63" s="911"/>
      <c r="Y63" s="921">
        <f t="shared" ref="Y63:Y67" si="20">I63-K63</f>
        <v>0</v>
      </c>
      <c r="Z63" s="885"/>
      <c r="AA63" s="923">
        <f t="shared" ref="AA63:AA67" si="21">M63-O63</f>
        <v>0</v>
      </c>
      <c r="AB63" s="885"/>
      <c r="AC63" s="923">
        <f t="shared" ref="AC63:AC67" si="22">Q63-S63</f>
        <v>0</v>
      </c>
      <c r="AD63" s="885"/>
      <c r="AE63" s="924">
        <f>U63-W63</f>
        <v>0</v>
      </c>
      <c r="AF63" s="885"/>
      <c r="AG63" s="925" t="str">
        <f>IF(ABS(Y63)&gt;$AS$13,"Threshold Exceeded!","----")</f>
        <v>----</v>
      </c>
      <c r="AH63" s="914"/>
      <c r="AI63" s="926" t="str">
        <f>IF(ABS(AA63)&gt;$AS$13,"Threshold Exceeded!","----")</f>
        <v>----</v>
      </c>
      <c r="AJ63" s="914"/>
      <c r="AK63" s="926" t="str">
        <f>IF(ABS(AC63)&gt;$AS$13,"Threshold Exceeded!","----")</f>
        <v>----</v>
      </c>
      <c r="AL63" s="914"/>
      <c r="AM63" s="927" t="str">
        <f>IF(ABS(AE63)&gt;$AS$13,"Threshold Exceeded!","----")</f>
        <v>----</v>
      </c>
      <c r="AO63" s="497"/>
      <c r="AP63" s="497"/>
      <c r="AQ63" s="497"/>
      <c r="AR63" s="497"/>
    </row>
    <row r="64" spans="1:44" ht="12.95">
      <c r="A64" s="867"/>
      <c r="B64" s="1367" t="s">
        <v>621</v>
      </c>
      <c r="C64" s="912"/>
      <c r="D64" s="1367"/>
      <c r="E64" s="1370"/>
      <c r="F64" s="1367" t="s">
        <v>622</v>
      </c>
      <c r="G64" s="912"/>
      <c r="H64" s="885"/>
      <c r="I64" s="921">
        <f>SUMIF('Report 2'!$G$333:$G$365,'Check Totals'!$E$61,'Report 2'!$I$333:$I$365)</f>
        <v>0</v>
      </c>
      <c r="J64" s="920" t="s">
        <v>620</v>
      </c>
      <c r="K64" s="922">
        <f>IF('Information Input'!$U$21=2,SUM('Report 5K'!$O$56:$Q$56),IF('Information Input'!$U$21=1,(IF('Information Input'!$U$26=1,SUM('Report 5K'!$C$56:$E$56),IF('Information Input'!$U$26=2,SUM('Report 5K'!$F$56:$H$56),IF('Information Input'!$U$26=3,SUM('Report 5K'!$I$56:$K$56),SUM('Report 5K'!$L$56:$N$56)))))))</f>
        <v>0</v>
      </c>
      <c r="L64" s="911"/>
      <c r="M64" s="921">
        <f>SUMIF('Report 2'!$G$333:$G$365,'Check Totals'!$E$61,'Report 2'!$P$333:$P$365)</f>
        <v>0</v>
      </c>
      <c r="N64" s="920" t="s">
        <v>620</v>
      </c>
      <c r="O64" s="922">
        <f>IF('Information Input'!$U$21=2,SUM('Report 5K'!$L$56:$N$56),IF('Information Input'!$U$21=1,(IF('Information Input'!$U$26=1,0,IF('Information Input'!$U$26=2,SUM('Report 5K'!$C$56:$E$56),IF('Information Input'!$U$26=3,SUM('Report 5K'!$F$56:$H$56),SUM('Report 5K'!$I$56:$K$56)))))))</f>
        <v>0</v>
      </c>
      <c r="P64" s="911"/>
      <c r="Q64" s="921">
        <f>SUMIF('Report 2'!$G$333:$G$365,'Check Totals'!$E$61,'Report 2'!$W$333:$W$365)</f>
        <v>0</v>
      </c>
      <c r="R64" s="920" t="s">
        <v>620</v>
      </c>
      <c r="S64" s="922">
        <f>IF('Information Input'!$U$21=2,SUM('Report 5K'!$I$56:$K$56),IF('Information Input'!$U$21=1,(IF('Information Input'!$U$26=1,0,IF('Information Input'!$U$26=2,0,IF('Information Input'!$U$26=3,SUM('Report 5K'!$C$56:$E$56),SUM('Report 5K'!$F$56:$H$56)))))))</f>
        <v>0</v>
      </c>
      <c r="T64" s="911"/>
      <c r="U64" s="921">
        <f>SUMIF('Report 2'!$G$333:$G$365,'Check Totals'!$E$61,'Report 2'!$AD$333:$AD$365)</f>
        <v>0</v>
      </c>
      <c r="V64" s="920" t="s">
        <v>620</v>
      </c>
      <c r="W64" s="922">
        <f>IF('Information Input'!$U$21=2,SUM('Report 5K'!$F$56:$H$56),IF('Information Input'!$U$21=1,(IF('Information Input'!$U$26=1,0,IF('Information Input'!$U$26=2,0,IF('Information Input'!$U$26=3,0,SUM('Report 5K'!$C$56:$E$56)))))))</f>
        <v>0</v>
      </c>
      <c r="X64" s="911"/>
      <c r="Y64" s="921">
        <f>I64-K64</f>
        <v>0</v>
      </c>
      <c r="Z64" s="885"/>
      <c r="AA64" s="923">
        <f>M64-O64</f>
        <v>0</v>
      </c>
      <c r="AB64" s="885"/>
      <c r="AC64" s="923">
        <f>Q64-S64</f>
        <v>0</v>
      </c>
      <c r="AD64" s="885"/>
      <c r="AE64" s="924">
        <f>U64-W64</f>
        <v>0</v>
      </c>
      <c r="AF64" s="885"/>
      <c r="AG64" s="925" t="str">
        <f>IF(ABS(Y64)&gt;$AS$13,"Threshold Exceeded!","----")</f>
        <v>----</v>
      </c>
      <c r="AH64" s="914"/>
      <c r="AI64" s="926" t="str">
        <f>IF(ABS(AA64)&gt;$AS$13,"Threshold Exceeded!","----")</f>
        <v>----</v>
      </c>
      <c r="AJ64" s="914"/>
      <c r="AK64" s="926" t="str">
        <f>IF(ABS(AC64)&gt;$AS$13,"Threshold Exceeded!","----")</f>
        <v>----</v>
      </c>
      <c r="AL64" s="914"/>
      <c r="AM64" s="927" t="str">
        <f>IF(ABS(AE64)&gt;$AS$13,"Threshold Exceeded!","----")</f>
        <v>----</v>
      </c>
      <c r="AO64" s="497"/>
      <c r="AP64" s="497"/>
      <c r="AQ64" s="497"/>
      <c r="AR64" s="497"/>
    </row>
    <row r="65" spans="1:44" ht="12.95">
      <c r="A65" s="1370"/>
      <c r="B65" s="1367" t="s">
        <v>227</v>
      </c>
      <c r="C65" s="912"/>
      <c r="D65" s="1367"/>
      <c r="E65" s="363"/>
      <c r="F65" s="1367" t="s">
        <v>623</v>
      </c>
      <c r="G65" s="912"/>
      <c r="H65" s="885"/>
      <c r="I65" s="921">
        <f>SUMIF('Report 2'!$G$333:$G$365,'Check Totals'!$E$61,'Report 2'!$K$333:$K$365)</f>
        <v>0</v>
      </c>
      <c r="J65" s="920" t="s">
        <v>620</v>
      </c>
      <c r="K65" s="922">
        <f>IF('Information Input'!$U$21=2,SUM('Report 5K'!$O$58:$Q$58),IF('Information Input'!$U$21=1,(IF('Information Input'!$U$26=1,SUM('Report 5K'!$C$58:$E$58),IF('Information Input'!$U$26=2,SUM('Report 5K'!$F$58:$H$58),IF('Information Input'!$U$26=3,SUM('Report 5K'!$I$58:$K$58),SUM('Report 5K'!$L$58:$N$58)))))))</f>
        <v>0</v>
      </c>
      <c r="L65" s="911"/>
      <c r="M65" s="921">
        <f>SUMIF('Report 2'!$G$333:$G$365,'Check Totals'!$E$61,'Report 2'!$R$333:$R$365)</f>
        <v>0</v>
      </c>
      <c r="N65" s="920" t="s">
        <v>620</v>
      </c>
      <c r="O65" s="922">
        <f>IF('Information Input'!$U$21=2,SUM('Report 5K'!$L$58:$N$58),IF('Information Input'!$U$21=1,(IF('Information Input'!$U$26=1,0,IF('Information Input'!$U$26=2,SUM('Report 5K'!$C$58:$E$58),IF('Information Input'!$U$26=3,SUM('Report 5K'!$F$58:$H$58),SUM('Report 5K'!$I$58:$K$58)))))))</f>
        <v>0</v>
      </c>
      <c r="P65" s="911"/>
      <c r="Q65" s="921">
        <f>SUMIF('Report 2'!$G$333:$G$365,'Check Totals'!$E$61,'Report 2'!$Y$333:$Y$365)</f>
        <v>0</v>
      </c>
      <c r="R65" s="920" t="s">
        <v>620</v>
      </c>
      <c r="S65" s="922">
        <f>IF('Information Input'!$U$21=2,SUM('Report 5K'!$I$58:$K$58),IF('Information Input'!$U$21=1,(IF('Information Input'!$U$26=1,0,IF('Information Input'!$U$26=2,0,IF('Information Input'!$U$26=3,SUM('Report 5K'!$C$58:$E$58),SUM('Report 5K'!$F$58:$H$58)))))))</f>
        <v>0</v>
      </c>
      <c r="T65" s="911"/>
      <c r="U65" s="921">
        <f>SUMIF('Report 2'!$G$333:$G$365,'Check Totals'!$E$61,'Report 2'!$AF$333:$AF$365)</f>
        <v>0</v>
      </c>
      <c r="V65" s="920" t="s">
        <v>620</v>
      </c>
      <c r="W65" s="922">
        <f>IF('Information Input'!$U$21=2,SUM('Report 5K'!$F$58:$H$58),IF('Information Input'!$U$21=1,(IF('Information Input'!$U$26=1,0,IF('Information Input'!$U$26=2,0,IF('Information Input'!$U$26=3,0,SUM('Report 5K'!$C$58:$E$58)))))))</f>
        <v>0</v>
      </c>
      <c r="X65" s="911"/>
      <c r="Y65" s="921">
        <f t="shared" si="20"/>
        <v>0</v>
      </c>
      <c r="Z65" s="885"/>
      <c r="AA65" s="923">
        <f t="shared" si="21"/>
        <v>0</v>
      </c>
      <c r="AB65" s="885"/>
      <c r="AC65" s="923">
        <f t="shared" si="22"/>
        <v>0</v>
      </c>
      <c r="AD65" s="885"/>
      <c r="AE65" s="924">
        <f>U65-W65</f>
        <v>0</v>
      </c>
      <c r="AF65" s="885"/>
      <c r="AG65" s="925" t="str">
        <f>IF(ABS(Y65)&gt;$AS$13,"Threshold Exceeded!","----")</f>
        <v>----</v>
      </c>
      <c r="AH65" s="914"/>
      <c r="AI65" s="926" t="str">
        <f>IF(ABS(AA65)&gt;$AS$13,"Threshold Exceeded!","----")</f>
        <v>----</v>
      </c>
      <c r="AJ65" s="914"/>
      <c r="AK65" s="926" t="str">
        <f>IF(ABS(AC65)&gt;$AS$13,"Threshold Exceeded!","----")</f>
        <v>----</v>
      </c>
      <c r="AL65" s="914"/>
      <c r="AM65" s="927" t="str">
        <f>IF(ABS(AE65)&gt;$AS$13,"Threshold Exceeded!","----")</f>
        <v>----</v>
      </c>
      <c r="AO65" s="497"/>
      <c r="AP65" s="497"/>
      <c r="AQ65" s="497"/>
      <c r="AR65" s="497"/>
    </row>
    <row r="66" spans="1:44" ht="12.95">
      <c r="A66" s="1370"/>
      <c r="B66" s="1367" t="s">
        <v>624</v>
      </c>
      <c r="C66" s="912"/>
      <c r="D66" s="1367"/>
      <c r="E66" s="363"/>
      <c r="F66" s="1367" t="s">
        <v>625</v>
      </c>
      <c r="G66" s="912"/>
      <c r="H66" s="885"/>
      <c r="I66" s="921">
        <f>SUMIF('Report 2'!$G$333:$G$365,'Check Totals'!$E$61,'Report 2'!$L$333:$L$365)</f>
        <v>0</v>
      </c>
      <c r="J66" s="920" t="s">
        <v>620</v>
      </c>
      <c r="K66" s="922">
        <f>IF('Information Input'!$U$21=2,SUM('Report 5K'!$O$59:$Q$59),IF('Information Input'!$U$21=1,(IF('Information Input'!$U$26=1,SUM('Report 5K'!$C$59:$E$59),IF('Information Input'!$U$26=2,SUM('Report 5K'!$F$59:$H$59),IF('Information Input'!$U$26=3,SUM('Report 5K'!$I$59:$K$59),SUM('Report 5K'!$L$59:$N$59)))))))</f>
        <v>0</v>
      </c>
      <c r="L66" s="911"/>
      <c r="M66" s="921">
        <f>SUMIF('Report 2'!$G$333:$G$365,'Check Totals'!$E$61,'Report 2'!$S$333:$S$365)</f>
        <v>0</v>
      </c>
      <c r="N66" s="920" t="s">
        <v>620</v>
      </c>
      <c r="O66" s="922">
        <f>IF('Information Input'!$U$21=2,SUM('Report 5K'!$L$59:$N$59),IF('Information Input'!$U$21=1,(IF('Information Input'!$U$26=1,0,IF('Information Input'!$U$26=2,SUM('Report 5K'!$C$59:$E$59),IF('Information Input'!$U$26=3,SUM('Report 5K'!$F$59:$H$59),SUM('Report 5K'!$I$59:$K$59)))))))</f>
        <v>0</v>
      </c>
      <c r="P66" s="911"/>
      <c r="Q66" s="921">
        <f>SUMIF('Report 2'!$G$333:$G$365,'Check Totals'!$E$61,'Report 2'!$Z$333:$Z$365)</f>
        <v>0</v>
      </c>
      <c r="R66" s="920" t="s">
        <v>620</v>
      </c>
      <c r="S66" s="922">
        <f>IF('Information Input'!$U$21=2,SUM('Report 5K'!$I$59:$K$59),IF('Information Input'!$U$21=1,(IF('Information Input'!$U$26=1,0,IF('Information Input'!$U$26=2,0,IF('Information Input'!$U$26=3,SUM('Report 5K'!$C$59:$E$59),SUM('Report 5K'!$F$59:$H$59)))))))</f>
        <v>0</v>
      </c>
      <c r="T66" s="911"/>
      <c r="U66" s="921">
        <f>SUMIF('Report 2'!$G$333:$G$365,'Check Totals'!$E$61,'Report 2'!$AG$333:$AG$365)</f>
        <v>0</v>
      </c>
      <c r="V66" s="920" t="s">
        <v>620</v>
      </c>
      <c r="W66" s="922">
        <f>IF('Information Input'!$U$21=2,SUM('Report 5K'!$F$59:$H$59),IF('Information Input'!$U$21=1,(IF('Information Input'!$U$26=1,0,IF('Information Input'!$U$26=2,0,IF('Information Input'!$U$26=3,0,SUM('Report 5K'!$C$59:$E$59)))))))</f>
        <v>0</v>
      </c>
      <c r="X66" s="911"/>
      <c r="Y66" s="921">
        <f t="shared" si="20"/>
        <v>0</v>
      </c>
      <c r="Z66" s="885"/>
      <c r="AA66" s="923">
        <f t="shared" si="21"/>
        <v>0</v>
      </c>
      <c r="AB66" s="885"/>
      <c r="AC66" s="923">
        <f t="shared" si="22"/>
        <v>0</v>
      </c>
      <c r="AD66" s="885"/>
      <c r="AE66" s="924">
        <f>U66-W66</f>
        <v>0</v>
      </c>
      <c r="AF66" s="885"/>
      <c r="AG66" s="925" t="str">
        <f>IF(ABS(Y66)&gt;$AS$13,"Threshold Exceeded!","----")</f>
        <v>----</v>
      </c>
      <c r="AH66" s="914"/>
      <c r="AI66" s="926" t="str">
        <f>IF(ABS(AA66)&gt;$AS$13,"Threshold Exceeded!","----")</f>
        <v>----</v>
      </c>
      <c r="AJ66" s="914"/>
      <c r="AK66" s="926" t="str">
        <f>IF(ABS(AC66)&gt;$AS$13,"Threshold Exceeded!","----")</f>
        <v>----</v>
      </c>
      <c r="AL66" s="914"/>
      <c r="AM66" s="927" t="str">
        <f>IF(ABS(AE66)&gt;$AS$13,"Threshold Exceeded!","----")</f>
        <v>----</v>
      </c>
      <c r="AO66" s="497"/>
      <c r="AP66" s="497"/>
      <c r="AQ66" s="497"/>
      <c r="AR66" s="497"/>
    </row>
    <row r="67" spans="1:44" ht="12.95">
      <c r="A67" s="1370"/>
      <c r="B67" s="1367" t="s">
        <v>229</v>
      </c>
      <c r="C67" s="912"/>
      <c r="D67" s="1367"/>
      <c r="E67" s="363"/>
      <c r="F67" s="1367" t="s">
        <v>626</v>
      </c>
      <c r="G67" s="912"/>
      <c r="H67" s="885"/>
      <c r="I67" s="921">
        <f>SUMIF('Report 2'!$G$333:$G$365,'Check Totals'!$E$61,'Report 2'!$M$333:$M$365)</f>
        <v>0</v>
      </c>
      <c r="J67" s="920" t="s">
        <v>620</v>
      </c>
      <c r="K67" s="922">
        <f>IF('Information Input'!$U$21=2,SUM('Report 5K'!$O$64:$Q$64),IF('Information Input'!$U$21=1,(IF('Information Input'!$U$26=1,SUM('Report 5K'!$C$64:$E$64),IF('Information Input'!$U$26=2,SUM('Report 5K'!$F$64:$H$64),IF('Information Input'!$U$26=3,SUM('Report 5K'!$I$64:$K$64),SUM('Report 5K'!$L$64:$N$64)))))))</f>
        <v>0</v>
      </c>
      <c r="L67" s="911"/>
      <c r="M67" s="921">
        <f>SUMIF('Report 2'!$G$333:$G$365,'Check Totals'!$E$61,'Report 2'!$T$333:$T$365)</f>
        <v>0</v>
      </c>
      <c r="N67" s="920" t="s">
        <v>620</v>
      </c>
      <c r="O67" s="922">
        <f>IF('Information Input'!$U$21=2,SUM('Report 5K'!$L$64:$N$64),IF('Information Input'!$U$21=1,(IF('Information Input'!$U$26=1,0,IF('Information Input'!$U$26=2,SUM('Report 5K'!$C$64:$E$64),IF('Information Input'!$U$26=3,SUM('Report 5K'!$F$64:$H$64),SUM('Report 5K'!$I$64:$K$64)))))))</f>
        <v>0</v>
      </c>
      <c r="P67" s="911"/>
      <c r="Q67" s="921">
        <f>SUMIF('Report 2'!$G$333:$G$365,'Check Totals'!$E$61,'Report 2'!$AA$333:$AA$365)</f>
        <v>0</v>
      </c>
      <c r="R67" s="920" t="s">
        <v>620</v>
      </c>
      <c r="S67" s="922">
        <f>IF('Information Input'!$U$21=2,SUM('Report 5K'!$I$64:$K$64),IF('Information Input'!$U$21=1,(IF('Information Input'!$U$26=1,0,IF('Information Input'!$U$26=2,0,IF('Information Input'!$U$26=3,SUM('Report 5K'!$C$64:$E$64),SUM('Report 5K'!$F$64:$H$64)))))))</f>
        <v>0</v>
      </c>
      <c r="T67" s="911"/>
      <c r="U67" s="921">
        <f>SUMIF('Report 2'!$G$333:$G$365,'Check Totals'!$E$61,'Report 2'!$AH$333:$AH$365)</f>
        <v>0</v>
      </c>
      <c r="V67" s="920" t="s">
        <v>620</v>
      </c>
      <c r="W67" s="922">
        <f>IF('Information Input'!$U$21=2,SUM('Report 5K'!$F$64:$H$64),IF('Information Input'!$U$21=1,(IF('Information Input'!$U$26=1,0,IF('Information Input'!$U$26=2,0,IF('Information Input'!$U$26=3,0,SUM('Report 5K'!$C$64:$E$64)))))))</f>
        <v>0</v>
      </c>
      <c r="X67" s="911"/>
      <c r="Y67" s="921">
        <f t="shared" si="20"/>
        <v>0</v>
      </c>
      <c r="Z67" s="885"/>
      <c r="AA67" s="923">
        <f t="shared" si="21"/>
        <v>0</v>
      </c>
      <c r="AB67" s="885"/>
      <c r="AC67" s="923">
        <f t="shared" si="22"/>
        <v>0</v>
      </c>
      <c r="AD67" s="885"/>
      <c r="AE67" s="924">
        <f>U67-W67</f>
        <v>0</v>
      </c>
      <c r="AF67" s="885"/>
      <c r="AG67" s="925" t="str">
        <f>IF(ABS(Y67)&gt;$AS$13,"Threshold Exceeded!","----")</f>
        <v>----</v>
      </c>
      <c r="AH67" s="914"/>
      <c r="AI67" s="926" t="str">
        <f>IF(ABS(AA67)&gt;$AS$13,"Threshold Exceeded!","----")</f>
        <v>----</v>
      </c>
      <c r="AJ67" s="914"/>
      <c r="AK67" s="926" t="str">
        <f>IF(ABS(AC67)&gt;$AS$13,"Threshold Exceeded!","----")</f>
        <v>----</v>
      </c>
      <c r="AL67" s="914"/>
      <c r="AM67" s="927" t="str">
        <f>IF(ABS(AE67)&gt;$AS$13,"Threshold Exceeded!","----")</f>
        <v>----</v>
      </c>
      <c r="AO67" s="497"/>
      <c r="AP67" s="497"/>
      <c r="AQ67" s="497"/>
      <c r="AR67" s="497"/>
    </row>
    <row r="68" spans="1:44" ht="12.95">
      <c r="A68" s="1370"/>
      <c r="B68" s="1367"/>
      <c r="C68" s="912"/>
      <c r="D68" s="1367"/>
      <c r="E68" s="363"/>
      <c r="F68" s="1367"/>
      <c r="G68" s="912"/>
      <c r="H68" s="885"/>
      <c r="I68" s="917"/>
      <c r="J68" s="920"/>
      <c r="K68" s="919"/>
      <c r="L68" s="911"/>
      <c r="M68" s="917"/>
      <c r="N68" s="920"/>
      <c r="O68" s="919"/>
      <c r="P68" s="911"/>
      <c r="Q68" s="917"/>
      <c r="R68" s="920"/>
      <c r="S68" s="919"/>
      <c r="T68" s="911"/>
      <c r="U68" s="917"/>
      <c r="V68" s="920"/>
      <c r="W68" s="932"/>
      <c r="X68" s="911"/>
      <c r="Y68" s="917"/>
      <c r="Z68" s="885"/>
      <c r="AA68" s="928"/>
      <c r="AB68" s="885"/>
      <c r="AC68" s="928"/>
      <c r="AD68" s="885"/>
      <c r="AE68" s="919"/>
      <c r="AF68" s="885"/>
      <c r="AG68" s="929"/>
      <c r="AH68" s="914"/>
      <c r="AI68" s="930"/>
      <c r="AJ68" s="914"/>
      <c r="AK68" s="930"/>
      <c r="AL68" s="914"/>
      <c r="AM68" s="931"/>
      <c r="AO68" s="497"/>
      <c r="AP68" s="497"/>
      <c r="AQ68" s="497"/>
      <c r="AR68" s="497"/>
    </row>
    <row r="69" spans="1:44" ht="12.95">
      <c r="A69" s="361" t="str">
        <f>'Report 2'!$A$2</f>
        <v>Report 2</v>
      </c>
      <c r="B69" s="1367"/>
      <c r="C69" s="912"/>
      <c r="D69" s="1367"/>
      <c r="E69" s="361" t="str">
        <f>'Report 5L'!$A$3</f>
        <v>Report 5L</v>
      </c>
      <c r="F69" s="1367"/>
      <c r="G69" s="912"/>
      <c r="H69" s="885"/>
      <c r="I69" s="917"/>
      <c r="J69" s="920"/>
      <c r="K69" s="919"/>
      <c r="L69" s="911"/>
      <c r="M69" s="917"/>
      <c r="N69" s="920"/>
      <c r="O69" s="919"/>
      <c r="P69" s="911"/>
      <c r="Q69" s="917"/>
      <c r="R69" s="920"/>
      <c r="S69" s="919"/>
      <c r="T69" s="911"/>
      <c r="U69" s="917"/>
      <c r="V69" s="920"/>
      <c r="W69" s="919"/>
      <c r="X69" s="911"/>
      <c r="Y69" s="917"/>
      <c r="Z69" s="885"/>
      <c r="AA69" s="928"/>
      <c r="AB69" s="885"/>
      <c r="AC69" s="928"/>
      <c r="AD69" s="885"/>
      <c r="AE69" s="919"/>
      <c r="AF69" s="885"/>
      <c r="AG69" s="929"/>
      <c r="AH69" s="914"/>
      <c r="AI69" s="930"/>
      <c r="AJ69" s="914"/>
      <c r="AK69" s="930"/>
      <c r="AL69" s="914"/>
      <c r="AM69" s="931"/>
      <c r="AO69" s="497"/>
      <c r="AP69" s="497"/>
      <c r="AQ69" s="497"/>
      <c r="AR69" s="497"/>
    </row>
    <row r="70" spans="1:44" ht="12.95">
      <c r="A70" s="363" t="str">
        <f>'Report 2'!$A$4&amp;" (Line 15)"</f>
        <v>Schedule of Expenses Detail (Line 15)</v>
      </c>
      <c r="B70" s="1367"/>
      <c r="C70" s="912"/>
      <c r="D70" s="1367"/>
      <c r="E70" s="363" t="str">
        <f>'Report 5L'!$A$5</f>
        <v>Psychosocial Rehab Services Lag Report</v>
      </c>
      <c r="F70" s="1367"/>
      <c r="G70" s="912"/>
      <c r="H70" s="885"/>
      <c r="I70" s="917"/>
      <c r="J70" s="920"/>
      <c r="K70" s="919"/>
      <c r="L70" s="911"/>
      <c r="M70" s="917"/>
      <c r="N70" s="920"/>
      <c r="O70" s="919"/>
      <c r="P70" s="911"/>
      <c r="Q70" s="917"/>
      <c r="R70" s="920"/>
      <c r="S70" s="919"/>
      <c r="T70" s="911"/>
      <c r="U70" s="917"/>
      <c r="V70" s="920"/>
      <c r="W70" s="919"/>
      <c r="X70" s="911"/>
      <c r="Y70" s="917"/>
      <c r="Z70" s="885"/>
      <c r="AA70" s="928"/>
      <c r="AB70" s="885"/>
      <c r="AC70" s="928"/>
      <c r="AD70" s="885"/>
      <c r="AE70" s="919"/>
      <c r="AF70" s="885"/>
      <c r="AG70" s="929"/>
      <c r="AH70" s="914"/>
      <c r="AI70" s="930"/>
      <c r="AJ70" s="914"/>
      <c r="AK70" s="930"/>
      <c r="AL70" s="914"/>
      <c r="AM70" s="931"/>
      <c r="AO70" s="497"/>
      <c r="AP70" s="497"/>
      <c r="AQ70" s="497"/>
      <c r="AR70" s="497"/>
    </row>
    <row r="71" spans="1:44" ht="12.95">
      <c r="A71" s="1370"/>
      <c r="B71" s="1367" t="s">
        <v>224</v>
      </c>
      <c r="C71" s="912"/>
      <c r="D71" s="1367"/>
      <c r="E71" s="933"/>
      <c r="F71" s="1367" t="s">
        <v>619</v>
      </c>
      <c r="G71" s="912"/>
      <c r="H71" s="885"/>
      <c r="I71" s="1089">
        <f>SUMIF('Report 2'!$G$333:$G$365,'Check Totals'!$E$69,'Report 2'!$H$333:$H$365)</f>
        <v>0</v>
      </c>
      <c r="J71" s="920" t="s">
        <v>620</v>
      </c>
      <c r="K71" s="922">
        <f>IF('Information Input'!$U$21=2,SUM('Report 5L'!$O$55:$Q$55),IF('Information Input'!$U$21=1,(IF('Information Input'!$U$26=1,SUM('Report 5L'!$C$55:$E$55),IF('Information Input'!$U$26=2,SUM('Report 5L'!$F$55:$H$55),IF('Information Input'!$U$26=3,SUM('Report 5L'!$I$55:$K$55),SUM('Report 5L'!$L$55:$N$55)))))))</f>
        <v>0</v>
      </c>
      <c r="L71" s="911"/>
      <c r="M71" s="1089">
        <f>SUMIF('Report 2'!$G$333:$G$365,'Check Totals'!$E$69,'Report 2'!$O$333:$O$365)</f>
        <v>0</v>
      </c>
      <c r="N71" s="920" t="s">
        <v>620</v>
      </c>
      <c r="O71" s="922">
        <f>IF('Information Input'!$U$21=2,SUM('Report 5L'!$L$55:$N$55),IF('Information Input'!$U$21=1,(IF('Information Input'!$U$26=1,0,IF('Information Input'!$U$26=2,SUM('Report 5L'!$C$55:$E$55),IF('Information Input'!$U$26=3,SUM('Report 5L'!$F$55:$H$55),SUM('Report 5L'!$I$55:$K$55)))))))</f>
        <v>0</v>
      </c>
      <c r="P71" s="911"/>
      <c r="Q71" s="1089">
        <f>SUMIF('Report 2'!$G$333:$G$365,'Check Totals'!$E$69,'Report 2'!$V$333:$V$365)</f>
        <v>0</v>
      </c>
      <c r="R71" s="920" t="s">
        <v>620</v>
      </c>
      <c r="S71" s="922">
        <f>IF('Information Input'!$U$21=2,SUM('Report 5L'!$I$55:$K$55),IF('Information Input'!$U$21=1,(IF('Information Input'!$U$26=1,0,IF('Information Input'!$U$26=2,0,IF('Information Input'!$U$26=3,SUM('Report 5L'!$C$55:$E$55),SUM('Report 5L'!$F$55:$H$55)))))))</f>
        <v>0</v>
      </c>
      <c r="T71" s="911"/>
      <c r="U71" s="1089">
        <f>SUMIF('Report 2'!$G$333:$G$365,'Check Totals'!$E$69,'Report 2'!$AC$333:$AC$365)</f>
        <v>0</v>
      </c>
      <c r="V71" s="920" t="s">
        <v>620</v>
      </c>
      <c r="W71" s="922">
        <f>IF('Information Input'!$U$21=2,SUM('Report 5L'!$F$55:$H$55),IF('Information Input'!$U$21=1,(IF('Information Input'!$U$26=1,0,IF('Information Input'!$U$26=2,0,IF('Information Input'!$U$26=3,0,SUM('Report 5L'!$C$55:$E$55)))))))</f>
        <v>0</v>
      </c>
      <c r="X71" s="911"/>
      <c r="Y71" s="921">
        <f t="shared" ref="Y71:Y75" si="23">I71-K71</f>
        <v>0</v>
      </c>
      <c r="Z71" s="885"/>
      <c r="AA71" s="923">
        <f t="shared" ref="AA71:AA75" si="24">M71-O71</f>
        <v>0</v>
      </c>
      <c r="AB71" s="885"/>
      <c r="AC71" s="923">
        <f t="shared" ref="AC71:AC75" si="25">Q71-S71</f>
        <v>0</v>
      </c>
      <c r="AD71" s="885"/>
      <c r="AE71" s="924">
        <f t="shared" ref="AE71:AE75" si="26">U71-W71</f>
        <v>0</v>
      </c>
      <c r="AF71" s="885"/>
      <c r="AG71" s="925" t="str">
        <f>IF(ABS(Y71)&gt;$AS$13,"Threshold Exceeded!","----")</f>
        <v>----</v>
      </c>
      <c r="AH71" s="914"/>
      <c r="AI71" s="926" t="str">
        <f>IF(ABS(AA71)&gt;$AS$13,"Threshold Exceeded!","----")</f>
        <v>----</v>
      </c>
      <c r="AJ71" s="914"/>
      <c r="AK71" s="926" t="str">
        <f>IF(ABS(AC71)&gt;$AS$13,"Threshold Exceeded!","----")</f>
        <v>----</v>
      </c>
      <c r="AL71" s="914"/>
      <c r="AM71" s="927" t="str">
        <f>IF(ABS(AE71)&gt;$AS$13,"Threshold Exceeded!","----")</f>
        <v>----</v>
      </c>
      <c r="AO71" s="497"/>
      <c r="AP71" s="497"/>
      <c r="AQ71" s="497"/>
      <c r="AR71" s="497"/>
    </row>
    <row r="72" spans="1:44" ht="12.95">
      <c r="A72" s="867"/>
      <c r="B72" s="1367" t="s">
        <v>621</v>
      </c>
      <c r="C72" s="912"/>
      <c r="D72" s="1367"/>
      <c r="E72" s="1370"/>
      <c r="F72" s="1367" t="s">
        <v>622</v>
      </c>
      <c r="G72" s="912"/>
      <c r="H72" s="885"/>
      <c r="I72" s="921">
        <f>SUMIF('Report 2'!$G$333:$G$365,'Check Totals'!$E$69,'Report 2'!$I$333:$I$365)</f>
        <v>0</v>
      </c>
      <c r="J72" s="920" t="s">
        <v>620</v>
      </c>
      <c r="K72" s="922">
        <f>IF('Information Input'!$U$21=2,SUM('Report 5L'!$O$56:$Q$56),IF('Information Input'!$U$21=1,(IF('Information Input'!$U$26=1,SUM('Report 5L'!$C$56:$E$56),IF('Information Input'!$U$26=2,SUM('Report 5L'!$F$56:$H$56),IF('Information Input'!$U$26=3,SUM('Report 5L'!$I$56:$K$56),SUM('Report 5L'!$L$56:$N$56)))))))</f>
        <v>0</v>
      </c>
      <c r="L72" s="911"/>
      <c r="M72" s="921">
        <f>SUMIF('Report 2'!$G$333:$G$365,'Check Totals'!$E$69,'Report 2'!$P$333:$P$365)</f>
        <v>0</v>
      </c>
      <c r="N72" s="920" t="s">
        <v>620</v>
      </c>
      <c r="O72" s="922">
        <f>IF('Information Input'!$U$21=2,SUM('Report 5L'!$L$56:$N$56),IF('Information Input'!$U$21=1,(IF('Information Input'!$U$26=1,0,IF('Information Input'!$U$26=2,SUM('Report 5L'!$C$56:$E$56),IF('Information Input'!$U$26=3,SUM('Report 5L'!$F$56:$H$56),SUM('Report 5L'!$I$56:$K$56)))))))</f>
        <v>0</v>
      </c>
      <c r="P72" s="911"/>
      <c r="Q72" s="921">
        <f>SUMIF('Report 2'!$G$333:$G$365,'Check Totals'!$E$69,'Report 2'!$W$333:$W$365)</f>
        <v>0</v>
      </c>
      <c r="R72" s="920" t="s">
        <v>620</v>
      </c>
      <c r="S72" s="922">
        <f>IF('Information Input'!$U$21=2,SUM('Report 5L'!$I$56:$K$56),IF('Information Input'!$U$21=1,(IF('Information Input'!$U$26=1,0,IF('Information Input'!$U$26=2,0,IF('Information Input'!$U$26=3,SUM('Report 5L'!$C$56:$E$56),SUM('Report 5L'!$F$56:$H$56)))))))</f>
        <v>0</v>
      </c>
      <c r="T72" s="911"/>
      <c r="U72" s="921">
        <f>SUMIF('Report 2'!$G$333:$G$365,'Check Totals'!$E$69,'Report 2'!$AD$333:$AD$365)</f>
        <v>0</v>
      </c>
      <c r="V72" s="920" t="s">
        <v>620</v>
      </c>
      <c r="W72" s="922">
        <f>IF('Information Input'!$U$21=2,SUM('Report 5L'!$F$56:$H$56),IF('Information Input'!$U$21=1,(IF('Information Input'!$U$26=1,0,IF('Information Input'!$U$26=2,0,IF('Information Input'!$U$26=3,0,SUM('Report 5L'!$C$56:$E$56)))))))</f>
        <v>0</v>
      </c>
      <c r="X72" s="911"/>
      <c r="Y72" s="921">
        <f>I72-K72</f>
        <v>0</v>
      </c>
      <c r="Z72" s="885"/>
      <c r="AA72" s="923">
        <f>M72-O72</f>
        <v>0</v>
      </c>
      <c r="AB72" s="885"/>
      <c r="AC72" s="923">
        <f>Q72-S72</f>
        <v>0</v>
      </c>
      <c r="AD72" s="885"/>
      <c r="AE72" s="924">
        <f>U72-W72</f>
        <v>0</v>
      </c>
      <c r="AF72" s="885"/>
      <c r="AG72" s="925" t="str">
        <f>IF(ABS(Y72)&gt;$AS$13,"Threshold Exceeded!","----")</f>
        <v>----</v>
      </c>
      <c r="AH72" s="914"/>
      <c r="AI72" s="926" t="str">
        <f>IF(ABS(AA72)&gt;$AS$13,"Threshold Exceeded!","----")</f>
        <v>----</v>
      </c>
      <c r="AJ72" s="914"/>
      <c r="AK72" s="926" t="str">
        <f>IF(ABS(AC72)&gt;$AS$13,"Threshold Exceeded!","----")</f>
        <v>----</v>
      </c>
      <c r="AL72" s="914"/>
      <c r="AM72" s="927" t="str">
        <f>IF(ABS(AE72)&gt;$AS$13,"Threshold Exceeded!","----")</f>
        <v>----</v>
      </c>
      <c r="AO72" s="497"/>
      <c r="AP72" s="497"/>
      <c r="AQ72" s="497"/>
      <c r="AR72" s="497"/>
    </row>
    <row r="73" spans="1:44" ht="12.95">
      <c r="A73" s="1370"/>
      <c r="B73" s="1367" t="s">
        <v>227</v>
      </c>
      <c r="C73" s="912"/>
      <c r="D73" s="1367"/>
      <c r="E73" s="1370"/>
      <c r="F73" s="1367" t="s">
        <v>623</v>
      </c>
      <c r="G73" s="912"/>
      <c r="H73" s="885"/>
      <c r="I73" s="921">
        <f>SUMIF('Report 2'!$G$333:$G$365,'Check Totals'!$E$69,'Report 2'!$K$333:$K$365)</f>
        <v>0</v>
      </c>
      <c r="J73" s="920" t="s">
        <v>620</v>
      </c>
      <c r="K73" s="922">
        <f>IF('Information Input'!$U$21=2,SUM('Report 5L'!$O$58:$Q$58),IF('Information Input'!$U$21=1,(IF('Information Input'!$U$26=1,SUM('Report 5L'!$C$58:$E$58),IF('Information Input'!$U$26=2,SUM('Report 5L'!$F$58:$H$58),IF('Information Input'!$U$26=3,SUM('Report 5L'!$I$58:$K$58),SUM('Report 5L'!$L$58:$N$58)))))))</f>
        <v>0</v>
      </c>
      <c r="L73" s="911"/>
      <c r="M73" s="921">
        <f>SUMIF('Report 2'!$G$333:$G$365,'Check Totals'!$E$69,'Report 2'!$R$333:$R$365)</f>
        <v>0</v>
      </c>
      <c r="N73" s="920" t="s">
        <v>620</v>
      </c>
      <c r="O73" s="922">
        <f>IF('Information Input'!$U$21=2,SUM('Report 5L'!$L$58:$N$58),IF('Information Input'!$U$21=1,(IF('Information Input'!$U$26=1,0,IF('Information Input'!$U$26=2,SUM('Report 5L'!$C$58:$E$58),IF('Information Input'!$U$26=3,SUM('Report 5L'!$F$58:$H$58),SUM('Report 5L'!$I$58:$K$58)))))))</f>
        <v>0</v>
      </c>
      <c r="P73" s="911"/>
      <c r="Q73" s="921">
        <f>SUMIF('Report 2'!$G$333:$G$365,'Check Totals'!$E$69,'Report 2'!$Y$333:$Y$365)</f>
        <v>0</v>
      </c>
      <c r="R73" s="920" t="s">
        <v>620</v>
      </c>
      <c r="S73" s="922">
        <f>IF('Information Input'!$U$21=2,SUM('Report 5L'!$I$58:$K$58),IF('Information Input'!$U$21=1,(IF('Information Input'!$U$26=1,0,IF('Information Input'!$U$26=2,0,IF('Information Input'!$U$26=3,SUM('Report 5L'!$C$58:$E$58),SUM('Report 5L'!$F$58:$H$58)))))))</f>
        <v>0</v>
      </c>
      <c r="T73" s="911"/>
      <c r="U73" s="921">
        <f>SUMIF('Report 2'!$G$333:$G$365,'Check Totals'!$E$69,'Report 2'!$AF$333:$AF$365)</f>
        <v>0</v>
      </c>
      <c r="V73" s="920" t="s">
        <v>620</v>
      </c>
      <c r="W73" s="922">
        <f>IF('Information Input'!$U$21=2,SUM('Report 5L'!$F$58:$H$58),IF('Information Input'!$U$21=1,(IF('Information Input'!$U$26=1,0,IF('Information Input'!$U$26=2,0,IF('Information Input'!$U$26=3,0,SUM('Report 5L'!$C$58:$E$58)))))))</f>
        <v>0</v>
      </c>
      <c r="X73" s="911"/>
      <c r="Y73" s="921">
        <f t="shared" si="23"/>
        <v>0</v>
      </c>
      <c r="Z73" s="885"/>
      <c r="AA73" s="923">
        <f t="shared" si="24"/>
        <v>0</v>
      </c>
      <c r="AB73" s="885"/>
      <c r="AC73" s="923">
        <f t="shared" si="25"/>
        <v>0</v>
      </c>
      <c r="AD73" s="885"/>
      <c r="AE73" s="924">
        <f t="shared" si="26"/>
        <v>0</v>
      </c>
      <c r="AF73" s="885"/>
      <c r="AG73" s="925" t="str">
        <f>IF(ABS(Y73)&gt;$AS$13,"Threshold Exceeded!","----")</f>
        <v>----</v>
      </c>
      <c r="AH73" s="914"/>
      <c r="AI73" s="926" t="str">
        <f>IF(ABS(AA73)&gt;$AS$13,"Threshold Exceeded!","----")</f>
        <v>----</v>
      </c>
      <c r="AJ73" s="914"/>
      <c r="AK73" s="926" t="str">
        <f>IF(ABS(AC73)&gt;$AS$13,"Threshold Exceeded!","----")</f>
        <v>----</v>
      </c>
      <c r="AL73" s="914"/>
      <c r="AM73" s="927" t="str">
        <f>IF(ABS(AE73)&gt;$AS$13,"Threshold Exceeded!","----")</f>
        <v>----</v>
      </c>
      <c r="AO73" s="497"/>
      <c r="AP73" s="497"/>
      <c r="AQ73" s="497"/>
      <c r="AR73" s="497"/>
    </row>
    <row r="74" spans="1:44" ht="12.95">
      <c r="A74" s="1370"/>
      <c r="B74" s="1367" t="s">
        <v>624</v>
      </c>
      <c r="C74" s="912"/>
      <c r="D74" s="1367"/>
      <c r="E74" s="1370"/>
      <c r="F74" s="1367" t="s">
        <v>625</v>
      </c>
      <c r="G74" s="912"/>
      <c r="H74" s="885"/>
      <c r="I74" s="921">
        <f>SUMIF('Report 2'!$G$333:$G$365,'Check Totals'!$E$69,'Report 2'!$L$333:$L$365)</f>
        <v>0</v>
      </c>
      <c r="J74" s="920" t="s">
        <v>620</v>
      </c>
      <c r="K74" s="922">
        <f>IF('Information Input'!$U$21=2,SUM('Report 5L'!$O$59:$Q$59),IF('Information Input'!$U$21=1,(IF('Information Input'!$U$26=1,SUM('Report 5L'!$C$59:$E$59),IF('Information Input'!$U$26=2,SUM('Report 5L'!$F$59:$H$59),IF('Information Input'!$U$26=3,SUM('Report 5L'!$I$59:$K$59),SUM('Report 5L'!$L$59:$N$59)))))))</f>
        <v>0</v>
      </c>
      <c r="L74" s="911"/>
      <c r="M74" s="921">
        <f>SUMIF('Report 2'!$G$333:$G$365,'Check Totals'!$E$69,'Report 2'!$S$333:$S$365)</f>
        <v>0</v>
      </c>
      <c r="N74" s="920" t="s">
        <v>620</v>
      </c>
      <c r="O74" s="922">
        <f>IF('Information Input'!$U$21=2,SUM('Report 5L'!$L$59:$N$59),IF('Information Input'!$U$21=1,(IF('Information Input'!$U$26=1,0,IF('Information Input'!$U$26=2,SUM('Report 5L'!$C$59:$E$59),IF('Information Input'!$U$26=3,SUM('Report 5L'!$F$59:$H$59),SUM('Report 5L'!$I$59:$K$59)))))))</f>
        <v>0</v>
      </c>
      <c r="P74" s="911"/>
      <c r="Q74" s="921">
        <f>SUMIF('Report 2'!$G$333:$G$365,'Check Totals'!$E$69,'Report 2'!$Z$333:$Z$365)</f>
        <v>0</v>
      </c>
      <c r="R74" s="920" t="s">
        <v>620</v>
      </c>
      <c r="S74" s="922">
        <f>IF('Information Input'!$U$21=2,SUM('Report 5L'!$I$59:$K$59),IF('Information Input'!$U$21=1,(IF('Information Input'!$U$26=1,0,IF('Information Input'!$U$26=2,0,IF('Information Input'!$U$26=3,SUM('Report 5L'!$C$59:$E$59),SUM('Report 5L'!$F$59:$H$59)))))))</f>
        <v>0</v>
      </c>
      <c r="T74" s="911"/>
      <c r="U74" s="921">
        <f>SUMIF('Report 2'!$G$333:$G$365,'Check Totals'!$E$69,'Report 2'!$AG$333:$AG$365)</f>
        <v>0</v>
      </c>
      <c r="V74" s="920" t="s">
        <v>620</v>
      </c>
      <c r="W74" s="922">
        <f>IF('Information Input'!$U$21=2,SUM('Report 5L'!$F$59:$H$59),IF('Information Input'!$U$21=1,(IF('Information Input'!$U$26=1,0,IF('Information Input'!$U$26=2,0,IF('Information Input'!$U$26=3,0,SUM('Report 5L'!$C$59:$E$59)))))))</f>
        <v>0</v>
      </c>
      <c r="X74" s="911"/>
      <c r="Y74" s="921">
        <f t="shared" si="23"/>
        <v>0</v>
      </c>
      <c r="Z74" s="885"/>
      <c r="AA74" s="923">
        <f t="shared" si="24"/>
        <v>0</v>
      </c>
      <c r="AB74" s="885"/>
      <c r="AC74" s="923">
        <f t="shared" si="25"/>
        <v>0</v>
      </c>
      <c r="AD74" s="885"/>
      <c r="AE74" s="924">
        <f t="shared" si="26"/>
        <v>0</v>
      </c>
      <c r="AF74" s="885"/>
      <c r="AG74" s="925" t="str">
        <f>IF(ABS(Y74)&gt;$AS$13,"Threshold Exceeded!","----")</f>
        <v>----</v>
      </c>
      <c r="AH74" s="914"/>
      <c r="AI74" s="926" t="str">
        <f>IF(ABS(AA74)&gt;$AS$13,"Threshold Exceeded!","----")</f>
        <v>----</v>
      </c>
      <c r="AJ74" s="914"/>
      <c r="AK74" s="926" t="str">
        <f>IF(ABS(AC74)&gt;$AS$13,"Threshold Exceeded!","----")</f>
        <v>----</v>
      </c>
      <c r="AL74" s="914"/>
      <c r="AM74" s="927" t="str">
        <f>IF(ABS(AE74)&gt;$AS$13,"Threshold Exceeded!","----")</f>
        <v>----</v>
      </c>
      <c r="AO74" s="497"/>
      <c r="AP74" s="497"/>
      <c r="AQ74" s="497"/>
      <c r="AR74" s="497"/>
    </row>
    <row r="75" spans="1:44" ht="12.95">
      <c r="A75" s="1370"/>
      <c r="B75" s="1367" t="s">
        <v>229</v>
      </c>
      <c r="C75" s="912"/>
      <c r="D75" s="1367"/>
      <c r="E75" s="1370"/>
      <c r="F75" s="1367" t="s">
        <v>626</v>
      </c>
      <c r="G75" s="912"/>
      <c r="H75" s="885"/>
      <c r="I75" s="921">
        <f>SUMIF('Report 2'!$G$333:$G$365,'Check Totals'!$E$69,'Report 2'!$M$333:$M$365)</f>
        <v>0</v>
      </c>
      <c r="J75" s="920" t="s">
        <v>620</v>
      </c>
      <c r="K75" s="922">
        <f>IF('Information Input'!$U$21=2,SUM('Report 5L'!$O$64:$Q$64),IF('Information Input'!$U$21=1,(IF('Information Input'!$U$26=1,SUM('Report 5L'!$C$64:$E$64),IF('Information Input'!$U$26=2,SUM('Report 5L'!$F$64:$H$64),IF('Information Input'!$U$26=3,SUM('Report 5L'!$I$64:$K$64),SUM('Report 5L'!$L$64:$N$64)))))))</f>
        <v>0</v>
      </c>
      <c r="L75" s="911"/>
      <c r="M75" s="921">
        <f>SUMIF('Report 2'!$G$333:$G$365,'Check Totals'!$E$69,'Report 2'!$T$333:$T$365)</f>
        <v>0</v>
      </c>
      <c r="N75" s="920" t="s">
        <v>620</v>
      </c>
      <c r="O75" s="922">
        <f>IF('Information Input'!$U$21=2,SUM('Report 5L'!$L$64:$N$64),IF('Information Input'!$U$21=1,(IF('Information Input'!$U$26=1,0,IF('Information Input'!$U$26=2,SUM('Report 5L'!$C$64:$E$64),IF('Information Input'!$U$26=3,SUM('Report 5L'!$F$64:$H$64),SUM('Report 5L'!$I$64:$K$64)))))))</f>
        <v>0</v>
      </c>
      <c r="P75" s="911"/>
      <c r="Q75" s="921">
        <f>SUMIF('Report 2'!$G$333:$G$365,'Check Totals'!$E$69,'Report 2'!$AA$333:$AA$365)</f>
        <v>0</v>
      </c>
      <c r="R75" s="920" t="s">
        <v>620</v>
      </c>
      <c r="S75" s="922">
        <f>IF('Information Input'!$U$21=2,SUM('Report 5L'!$I$64:$K$64),IF('Information Input'!$U$21=1,(IF('Information Input'!$U$26=1,0,IF('Information Input'!$U$26=2,0,IF('Information Input'!$U$26=3,SUM('Report 5L'!$C$64:$E$64),SUM('Report 5L'!$F$64:$H$64)))))))</f>
        <v>0</v>
      </c>
      <c r="T75" s="911"/>
      <c r="U75" s="921">
        <f>SUMIF('Report 2'!$G$333:$G$365,'Check Totals'!$E$69,'Report 2'!$AH$333:$AH$365)</f>
        <v>0</v>
      </c>
      <c r="V75" s="920" t="s">
        <v>620</v>
      </c>
      <c r="W75" s="922">
        <f>IF('Information Input'!$U$21=2,SUM('Report 5L'!$F$64:$H$64),IF('Information Input'!$U$21=1,(IF('Information Input'!$U$26=1,0,IF('Information Input'!$U$26=2,0,IF('Information Input'!$U$26=3,0,SUM('Report 5L'!$C$64:$E$64)))))))</f>
        <v>0</v>
      </c>
      <c r="X75" s="911"/>
      <c r="Y75" s="921">
        <f t="shared" si="23"/>
        <v>0</v>
      </c>
      <c r="Z75" s="885"/>
      <c r="AA75" s="923">
        <f t="shared" si="24"/>
        <v>0</v>
      </c>
      <c r="AB75" s="885"/>
      <c r="AC75" s="923">
        <f t="shared" si="25"/>
        <v>0</v>
      </c>
      <c r="AD75" s="885"/>
      <c r="AE75" s="924">
        <f t="shared" si="26"/>
        <v>0</v>
      </c>
      <c r="AF75" s="885"/>
      <c r="AG75" s="925" t="str">
        <f>IF(ABS(Y75)&gt;$AS$13,"Threshold Exceeded!","----")</f>
        <v>----</v>
      </c>
      <c r="AH75" s="914"/>
      <c r="AI75" s="926" t="str">
        <f>IF(ABS(AA75)&gt;$AS$13,"Threshold Exceeded!","----")</f>
        <v>----</v>
      </c>
      <c r="AJ75" s="914"/>
      <c r="AK75" s="926" t="str">
        <f>IF(ABS(AC75)&gt;$AS$13,"Threshold Exceeded!","----")</f>
        <v>----</v>
      </c>
      <c r="AL75" s="914"/>
      <c r="AM75" s="927" t="str">
        <f>IF(ABS(AE75)&gt;$AS$13,"Threshold Exceeded!","----")</f>
        <v>----</v>
      </c>
      <c r="AO75" s="497"/>
      <c r="AP75" s="497"/>
      <c r="AQ75" s="497"/>
      <c r="AR75" s="497"/>
    </row>
    <row r="76" spans="1:44" ht="12.95">
      <c r="A76" s="1370"/>
      <c r="B76" s="1367"/>
      <c r="C76" s="1371"/>
      <c r="D76" s="1367"/>
      <c r="E76" s="1370"/>
      <c r="F76" s="1367"/>
      <c r="G76" s="1371"/>
      <c r="H76" s="885"/>
      <c r="I76" s="917"/>
      <c r="J76" s="920"/>
      <c r="K76" s="919"/>
      <c r="L76" s="911"/>
      <c r="M76" s="917"/>
      <c r="N76" s="920"/>
      <c r="O76" s="919"/>
      <c r="P76" s="911"/>
      <c r="Q76" s="917"/>
      <c r="R76" s="920"/>
      <c r="S76" s="919"/>
      <c r="T76" s="911"/>
      <c r="U76" s="917"/>
      <c r="V76" s="920"/>
      <c r="W76" s="919"/>
      <c r="X76" s="911"/>
      <c r="Y76" s="917"/>
      <c r="Z76" s="885"/>
      <c r="AA76" s="928"/>
      <c r="AB76" s="885"/>
      <c r="AC76" s="928"/>
      <c r="AD76" s="885"/>
      <c r="AE76" s="919"/>
      <c r="AF76" s="885"/>
      <c r="AG76" s="929"/>
      <c r="AH76" s="914"/>
      <c r="AI76" s="930"/>
      <c r="AJ76" s="914"/>
      <c r="AK76" s="930"/>
      <c r="AL76" s="914"/>
      <c r="AM76" s="931"/>
      <c r="AO76" s="497"/>
      <c r="AP76" s="497"/>
      <c r="AQ76" s="497"/>
      <c r="AR76" s="497"/>
    </row>
    <row r="77" spans="1:44" ht="12.95">
      <c r="A77" s="361" t="str">
        <f>'Report 2'!$A$2</f>
        <v>Report 2</v>
      </c>
      <c r="B77" s="1367"/>
      <c r="C77" s="912"/>
      <c r="D77" s="1367"/>
      <c r="E77" s="361" t="str">
        <f>'Report 5M'!$A$3</f>
        <v>Report 5M</v>
      </c>
      <c r="F77" s="1367"/>
      <c r="G77" s="912"/>
      <c r="H77" s="885"/>
      <c r="I77" s="917"/>
      <c r="J77" s="920"/>
      <c r="K77" s="919"/>
      <c r="L77" s="911"/>
      <c r="M77" s="917"/>
      <c r="N77" s="920"/>
      <c r="O77" s="919"/>
      <c r="P77" s="911"/>
      <c r="Q77" s="917"/>
      <c r="R77" s="920"/>
      <c r="S77" s="919"/>
      <c r="T77" s="911"/>
      <c r="U77" s="917"/>
      <c r="V77" s="920"/>
      <c r="W77" s="919"/>
      <c r="X77" s="911"/>
      <c r="Y77" s="917"/>
      <c r="Z77" s="885"/>
      <c r="AA77" s="928"/>
      <c r="AB77" s="885"/>
      <c r="AC77" s="928"/>
      <c r="AD77" s="885"/>
      <c r="AE77" s="919"/>
      <c r="AF77" s="885"/>
      <c r="AG77" s="929"/>
      <c r="AH77" s="914"/>
      <c r="AI77" s="930"/>
      <c r="AJ77" s="914"/>
      <c r="AK77" s="930"/>
      <c r="AL77" s="914"/>
      <c r="AM77" s="931"/>
      <c r="AO77" s="497"/>
      <c r="AP77" s="497"/>
      <c r="AQ77" s="497"/>
      <c r="AR77" s="497"/>
    </row>
    <row r="78" spans="1:44" ht="12.95">
      <c r="A78" s="363" t="str">
        <f>'Report 2'!$A$4&amp;" (Lines 29, 30, 32, 34, 40, 41)"</f>
        <v>Schedule of Expenses Detail (Lines 29, 30, 32, 34, 40, 41)</v>
      </c>
      <c r="B78" s="1367"/>
      <c r="C78" s="912"/>
      <c r="D78" s="1367"/>
      <c r="E78" s="363" t="str">
        <f>'Report 5M'!$A$5</f>
        <v>Community Services, Agencies Lag Report</v>
      </c>
      <c r="F78" s="1367"/>
      <c r="G78" s="912"/>
      <c r="H78" s="885"/>
      <c r="I78" s="917"/>
      <c r="J78" s="920"/>
      <c r="K78" s="919"/>
      <c r="L78" s="911"/>
      <c r="M78" s="917"/>
      <c r="N78" s="920"/>
      <c r="O78" s="919"/>
      <c r="P78" s="911"/>
      <c r="Q78" s="917"/>
      <c r="R78" s="920"/>
      <c r="S78" s="919"/>
      <c r="T78" s="911"/>
      <c r="U78" s="917"/>
      <c r="V78" s="920"/>
      <c r="W78" s="919"/>
      <c r="X78" s="911"/>
      <c r="Y78" s="917"/>
      <c r="Z78" s="885"/>
      <c r="AA78" s="928"/>
      <c r="AB78" s="885"/>
      <c r="AC78" s="928"/>
      <c r="AD78" s="885"/>
      <c r="AE78" s="919"/>
      <c r="AF78" s="885"/>
      <c r="AG78" s="929"/>
      <c r="AH78" s="914"/>
      <c r="AI78" s="930"/>
      <c r="AJ78" s="914"/>
      <c r="AK78" s="930"/>
      <c r="AL78" s="914"/>
      <c r="AM78" s="931"/>
      <c r="AO78" s="497"/>
      <c r="AP78" s="497"/>
      <c r="AQ78" s="497"/>
      <c r="AR78" s="497"/>
    </row>
    <row r="79" spans="1:44" ht="12.95">
      <c r="A79" s="1370"/>
      <c r="B79" s="1367" t="s">
        <v>224</v>
      </c>
      <c r="C79" s="912"/>
      <c r="D79" s="1367"/>
      <c r="E79" s="933"/>
      <c r="F79" s="1367" t="s">
        <v>619</v>
      </c>
      <c r="G79" s="912"/>
      <c r="H79" s="885"/>
      <c r="I79" s="1089">
        <f>SUMIF('Report 2'!$G$333:$G$365,'Check Totals'!$E$77,'Report 2'!$H$333:$H$365)</f>
        <v>0</v>
      </c>
      <c r="J79" s="920" t="s">
        <v>620</v>
      </c>
      <c r="K79" s="922">
        <f>IF('Information Input'!$U$21=2,SUM('Report 5M'!$O$55:$Q$55),IF('Information Input'!$U$21=1,(IF('Information Input'!$U$26=1,SUM('Report 5M'!$C$55:$E$55),IF('Information Input'!$U$26=2,SUM('Report 5M'!$F$55:$H$55),IF('Information Input'!$U$26=3,SUM('Report 5M'!$I$55:$K$55),SUM('Report 5M'!$L$55:$N$55)))))))</f>
        <v>0</v>
      </c>
      <c r="L79" s="911"/>
      <c r="M79" s="1089">
        <f>SUMIF('Report 2'!$G$333:$G$365,'Check Totals'!$E$77,'Report 2'!$O$333:$O$365)</f>
        <v>0</v>
      </c>
      <c r="N79" s="920" t="s">
        <v>620</v>
      </c>
      <c r="O79" s="922">
        <f>IF('Information Input'!$U$21=2,SUM('Report 5M'!$L$55:$N$55),IF('Information Input'!$U$21=1,(IF('Information Input'!$U$26=1,0,IF('Information Input'!$U$26=2,SUM('Report 5M'!$C$55:$E$55),IF('Information Input'!$U$26=3,SUM('Report 5M'!$F$55:$H$55),SUM('Report 5M'!$I$55:$K$55)))))))</f>
        <v>0</v>
      </c>
      <c r="P79" s="911"/>
      <c r="Q79" s="1089">
        <f>SUMIF('Report 2'!$G$333:$G$365,'Check Totals'!$E$77,'Report 2'!$V$333:$V$365)</f>
        <v>0</v>
      </c>
      <c r="R79" s="920" t="s">
        <v>620</v>
      </c>
      <c r="S79" s="922">
        <f>IF('Information Input'!$U$21=2,SUM('Report 5M'!$I$55:$K$55),IF('Information Input'!$U$21=1,(IF('Information Input'!$U$26=1,0,IF('Information Input'!$U$26=2,0,IF('Information Input'!$U$26=3,SUM('Report 5M'!$C$55:$E$55),SUM('Report 5M'!$F$55:$H$55)))))))</f>
        <v>0</v>
      </c>
      <c r="T79" s="911"/>
      <c r="U79" s="1089">
        <f>SUMIF('Report 2'!$G$333:$G$365,'Check Totals'!$E$77,'Report 2'!$AC$333:$AC$365)</f>
        <v>0</v>
      </c>
      <c r="V79" s="920" t="s">
        <v>620</v>
      </c>
      <c r="W79" s="922">
        <f>IF('Information Input'!$U$21=2,SUM('Report 5M'!$F$55:$H$55),IF('Information Input'!$U$21=1,(IF('Information Input'!$U$26=1,0,IF('Information Input'!$U$26=2,0,IF('Information Input'!$U$26=3,0,SUM('Report 5M'!$C$55:$E$55)))))))</f>
        <v>0</v>
      </c>
      <c r="X79" s="911"/>
      <c r="Y79" s="921">
        <f t="shared" ref="Y79:Y83" si="27">I79-K79</f>
        <v>0</v>
      </c>
      <c r="Z79" s="885"/>
      <c r="AA79" s="923">
        <f t="shared" ref="AA79:AA83" si="28">M79-O79</f>
        <v>0</v>
      </c>
      <c r="AB79" s="885"/>
      <c r="AC79" s="923">
        <f t="shared" ref="AC79:AC83" si="29">Q79-S79</f>
        <v>0</v>
      </c>
      <c r="AD79" s="885"/>
      <c r="AE79" s="924">
        <f t="shared" ref="AE79:AE83" si="30">U79-W79</f>
        <v>0</v>
      </c>
      <c r="AF79" s="885"/>
      <c r="AG79" s="925" t="str">
        <f>IF(ABS(Y79)&gt;$AS$13,"Threshold Exceeded!","----")</f>
        <v>----</v>
      </c>
      <c r="AH79" s="914"/>
      <c r="AI79" s="926" t="str">
        <f>IF(ABS(AA79)&gt;$AS$13,"Threshold Exceeded!","----")</f>
        <v>----</v>
      </c>
      <c r="AJ79" s="914"/>
      <c r="AK79" s="926" t="str">
        <f>IF(ABS(AC79)&gt;$AS$13,"Threshold Exceeded!","----")</f>
        <v>----</v>
      </c>
      <c r="AL79" s="914"/>
      <c r="AM79" s="927" t="str">
        <f>IF(ABS(AE79)&gt;$AS$13,"Threshold Exceeded!","----")</f>
        <v>----</v>
      </c>
      <c r="AO79" s="497"/>
      <c r="AP79" s="497"/>
      <c r="AQ79" s="497"/>
      <c r="AR79" s="497"/>
    </row>
    <row r="80" spans="1:44" ht="12.95">
      <c r="A80" s="867"/>
      <c r="B80" s="1367" t="s">
        <v>621</v>
      </c>
      <c r="C80" s="912"/>
      <c r="D80" s="1367"/>
      <c r="E80" s="1370"/>
      <c r="F80" s="1367" t="s">
        <v>622</v>
      </c>
      <c r="G80" s="912"/>
      <c r="H80" s="885"/>
      <c r="I80" s="921">
        <f>SUMIF('Report 2'!$G$333:$G$365,'Check Totals'!$E$77,'Report 2'!$I$333:$I$365)</f>
        <v>0</v>
      </c>
      <c r="J80" s="920" t="s">
        <v>620</v>
      </c>
      <c r="K80" s="922">
        <f>IF('Information Input'!$U$21=2,SUM('Report 5M'!$O$56:$Q$56),IF('Information Input'!$U$21=1,(IF('Information Input'!$U$26=1,SUM('Report 5M'!$C$56:$E$56),IF('Information Input'!$U$26=2,SUM('Report 5M'!$F$56:$H$56),IF('Information Input'!$U$26=3,SUM('Report 5M'!$I$56:$K$56),SUM('Report 5M'!$L$56:$N$56)))))))</f>
        <v>0</v>
      </c>
      <c r="L80" s="911"/>
      <c r="M80" s="921">
        <f>SUMIF('Report 2'!$G$333:$G$365,'Check Totals'!$E$77,'Report 2'!$P$333:$P$365)</f>
        <v>0</v>
      </c>
      <c r="N80" s="920" t="s">
        <v>620</v>
      </c>
      <c r="O80" s="922">
        <f>IF('Information Input'!$U$21=2,SUM('Report 5M'!$L$56:$N$56),IF('Information Input'!$U$21=1,(IF('Information Input'!$U$26=1,0,IF('Information Input'!$U$26=2,SUM('Report 5M'!$C$56:$E$56),IF('Information Input'!$U$26=3,SUM('Report 5M'!$F$56:$H$56),SUM('Report 5M'!$I$56:$K$56)))))))</f>
        <v>0</v>
      </c>
      <c r="P80" s="911"/>
      <c r="Q80" s="921">
        <f>SUMIF('Report 2'!$G$333:$G$365,'Check Totals'!$E$77,'Report 2'!$W$333:$W$365)</f>
        <v>0</v>
      </c>
      <c r="R80" s="920" t="s">
        <v>620</v>
      </c>
      <c r="S80" s="922">
        <f>IF('Information Input'!$U$21=2,SUM('Report 5M'!$I$56:$K$56),IF('Information Input'!$U$21=1,(IF('Information Input'!$U$26=1,0,IF('Information Input'!$U$26=2,0,IF('Information Input'!$U$26=3,SUM('Report 5M'!$C$56:$E$56),SUM('Report 5M'!$F$56:$H$56)))))))</f>
        <v>0</v>
      </c>
      <c r="T80" s="911"/>
      <c r="U80" s="921">
        <f>SUMIF('Report 2'!$G$333:$G$365,'Check Totals'!$E$77,'Report 2'!$AD$333:$AD$365)</f>
        <v>0</v>
      </c>
      <c r="V80" s="920" t="s">
        <v>620</v>
      </c>
      <c r="W80" s="922">
        <f>IF('Information Input'!$U$21=2,SUM('Report 5M'!$F$56:$H$56),IF('Information Input'!$U$21=1,(IF('Information Input'!$U$26=1,0,IF('Information Input'!$U$26=2,0,IF('Information Input'!$U$26=3,0,SUM('Report 5M'!$C$56:$E$56)))))))</f>
        <v>0</v>
      </c>
      <c r="X80" s="911"/>
      <c r="Y80" s="921">
        <f>I80-K80</f>
        <v>0</v>
      </c>
      <c r="Z80" s="885"/>
      <c r="AA80" s="923">
        <f>M80-O80</f>
        <v>0</v>
      </c>
      <c r="AB80" s="885"/>
      <c r="AC80" s="923">
        <f>Q80-S80</f>
        <v>0</v>
      </c>
      <c r="AD80" s="885"/>
      <c r="AE80" s="924">
        <f>U80-W80</f>
        <v>0</v>
      </c>
      <c r="AF80" s="885"/>
      <c r="AG80" s="925" t="str">
        <f>IF(ABS(Y80)&gt;$AS$13,"Threshold Exceeded!","----")</f>
        <v>----</v>
      </c>
      <c r="AH80" s="914"/>
      <c r="AI80" s="926" t="str">
        <f>IF(ABS(AA80)&gt;$AS$13,"Threshold Exceeded!","----")</f>
        <v>----</v>
      </c>
      <c r="AJ80" s="914"/>
      <c r="AK80" s="926" t="str">
        <f>IF(ABS(AC80)&gt;$AS$13,"Threshold Exceeded!","----")</f>
        <v>----</v>
      </c>
      <c r="AL80" s="914"/>
      <c r="AM80" s="927" t="str">
        <f>IF(ABS(AE80)&gt;$AS$13,"Threshold Exceeded!","----")</f>
        <v>----</v>
      </c>
      <c r="AO80" s="497"/>
      <c r="AP80" s="497"/>
      <c r="AQ80" s="497"/>
      <c r="AR80" s="497"/>
    </row>
    <row r="81" spans="1:44" ht="12.95">
      <c r="A81" s="1370"/>
      <c r="B81" s="1367" t="s">
        <v>227</v>
      </c>
      <c r="C81" s="912"/>
      <c r="D81" s="1367"/>
      <c r="E81" s="1370"/>
      <c r="F81" s="1367" t="s">
        <v>623</v>
      </c>
      <c r="G81" s="912"/>
      <c r="H81" s="885"/>
      <c r="I81" s="921">
        <f>SUMIF('Report 2'!$G$333:$G$365,'Check Totals'!$E$77,'Report 2'!$K$333:$K$365)</f>
        <v>0</v>
      </c>
      <c r="J81" s="920" t="s">
        <v>620</v>
      </c>
      <c r="K81" s="922">
        <f>IF('Information Input'!$U$21=2,SUM('Report 5M'!$O$58:$Q$58),IF('Information Input'!$U$21=1,(IF('Information Input'!$U$26=1,SUM('Report 5M'!$C$58:$E$58),IF('Information Input'!$U$26=2,SUM('Report 5M'!$F$58:$H$58),IF('Information Input'!$U$26=3,SUM('Report 5M'!$I$58:$K$58),SUM('Report 5M'!$L$58:$N$58)))))))</f>
        <v>0</v>
      </c>
      <c r="L81" s="911"/>
      <c r="M81" s="921">
        <f>SUMIF('Report 2'!$G$333:$G$365,'Check Totals'!$E$77,'Report 2'!$R$333:$R$365)</f>
        <v>0</v>
      </c>
      <c r="N81" s="920" t="s">
        <v>620</v>
      </c>
      <c r="O81" s="922">
        <f>IF('Information Input'!$U$21=2,SUM('Report 5M'!$L$58:$N$58),IF('Information Input'!$U$21=1,(IF('Information Input'!$U$26=1,0,IF('Information Input'!$U$26=2,SUM('Report 5M'!$C$58:$E$58),IF('Information Input'!$U$26=3,SUM('Report 5M'!$F$58:$H$58),SUM('Report 5M'!$I$58:$K$58)))))))</f>
        <v>0</v>
      </c>
      <c r="P81" s="911"/>
      <c r="Q81" s="921">
        <f>SUMIF('Report 2'!$G$333:$G$365,'Check Totals'!$E$77,'Report 2'!$Y$333:$Y$365)</f>
        <v>0</v>
      </c>
      <c r="R81" s="920" t="s">
        <v>620</v>
      </c>
      <c r="S81" s="922">
        <f>IF('Information Input'!$U$21=2,SUM('Report 5M'!$I$58:$K$58),IF('Information Input'!$U$21=1,(IF('Information Input'!$U$26=1,0,IF('Information Input'!$U$26=2,0,IF('Information Input'!$U$26=3,SUM('Report 5M'!$C$58:$E$58),SUM('Report 5M'!$F$58:$H$58)))))))</f>
        <v>0</v>
      </c>
      <c r="T81" s="911"/>
      <c r="U81" s="921">
        <f>SUMIF('Report 2'!$G$333:$G$365,'Check Totals'!$E$77,'Report 2'!$AF$333:$AF$365)</f>
        <v>0</v>
      </c>
      <c r="V81" s="920" t="s">
        <v>620</v>
      </c>
      <c r="W81" s="922">
        <f>IF('Information Input'!$U$21=2,SUM('Report 5M'!$F$58:$H$58),IF('Information Input'!$U$21=1,(IF('Information Input'!$U$26=1,0,IF('Information Input'!$U$26=2,0,IF('Information Input'!$U$26=3,0,SUM('Report 5M'!$C$58:$E$58)))))))</f>
        <v>0</v>
      </c>
      <c r="X81" s="911"/>
      <c r="Y81" s="921">
        <f t="shared" si="27"/>
        <v>0</v>
      </c>
      <c r="Z81" s="885"/>
      <c r="AA81" s="923">
        <f t="shared" si="28"/>
        <v>0</v>
      </c>
      <c r="AB81" s="885"/>
      <c r="AC81" s="923">
        <f t="shared" si="29"/>
        <v>0</v>
      </c>
      <c r="AD81" s="885"/>
      <c r="AE81" s="924">
        <f t="shared" si="30"/>
        <v>0</v>
      </c>
      <c r="AF81" s="885"/>
      <c r="AG81" s="925" t="str">
        <f>IF(ABS(Y81)&gt;$AS$13,"Threshold Exceeded!","----")</f>
        <v>----</v>
      </c>
      <c r="AH81" s="914"/>
      <c r="AI81" s="926" t="str">
        <f>IF(ABS(AA81)&gt;$AS$13,"Threshold Exceeded!","----")</f>
        <v>----</v>
      </c>
      <c r="AJ81" s="914"/>
      <c r="AK81" s="926" t="str">
        <f>IF(ABS(AC81)&gt;$AS$13,"Threshold Exceeded!","----")</f>
        <v>----</v>
      </c>
      <c r="AL81" s="914"/>
      <c r="AM81" s="927" t="str">
        <f>IF(ABS(AE81)&gt;$AS$13,"Threshold Exceeded!","----")</f>
        <v>----</v>
      </c>
      <c r="AO81" s="497"/>
      <c r="AP81" s="497"/>
      <c r="AQ81" s="497"/>
      <c r="AR81" s="497"/>
    </row>
    <row r="82" spans="1:44" ht="12.95">
      <c r="A82" s="1370"/>
      <c r="B82" s="1367" t="s">
        <v>624</v>
      </c>
      <c r="C82" s="912"/>
      <c r="D82" s="1367"/>
      <c r="E82" s="1370"/>
      <c r="F82" s="1367" t="s">
        <v>625</v>
      </c>
      <c r="G82" s="912"/>
      <c r="H82" s="885"/>
      <c r="I82" s="921">
        <f>SUMIF('Report 2'!$G$333:$G$365,'Check Totals'!$E$77,'Report 2'!$L$333:$L$365)</f>
        <v>0</v>
      </c>
      <c r="J82" s="920" t="s">
        <v>620</v>
      </c>
      <c r="K82" s="922">
        <f>IF('Information Input'!$U$21=2,SUM('Report 5M'!$O$59:$Q$59),IF('Information Input'!$U$21=1,(IF('Information Input'!$U$26=1,SUM('Report 5M'!$C$59:$E$59),IF('Information Input'!$U$26=2,SUM('Report 5M'!$F$59:$H$59),IF('Information Input'!$U$26=3,SUM('Report 5M'!$I$59:$K$59),SUM('Report 5M'!$L$59:$N$59)))))))</f>
        <v>0</v>
      </c>
      <c r="L82" s="911"/>
      <c r="M82" s="921">
        <f>SUMIF('Report 2'!$G$333:$G$365,'Check Totals'!$E$77,'Report 2'!$S$333:$S$365)</f>
        <v>0</v>
      </c>
      <c r="N82" s="920" t="s">
        <v>620</v>
      </c>
      <c r="O82" s="922">
        <f>IF('Information Input'!$U$21=2,SUM('Report 5M'!$L$59:$N$59),IF('Information Input'!$U$21=1,(IF('Information Input'!$U$26=1,0,IF('Information Input'!$U$26=2,SUM('Report 5M'!$C$59:$E$59),IF('Information Input'!$U$26=3,SUM('Report 5M'!$F$59:$H$59),SUM('Report 5M'!$I$59:$K$59)))))))</f>
        <v>0</v>
      </c>
      <c r="P82" s="911"/>
      <c r="Q82" s="921">
        <f>SUMIF('Report 2'!$G$333:$G$365,'Check Totals'!$E$77,'Report 2'!$Z$333:$Z$365)</f>
        <v>0</v>
      </c>
      <c r="R82" s="920" t="s">
        <v>620</v>
      </c>
      <c r="S82" s="922">
        <f>IF('Information Input'!$U$21=2,SUM('Report 5M'!$I$59:$K$59),IF('Information Input'!$U$21=1,(IF('Information Input'!$U$26=1,0,IF('Information Input'!$U$26=2,0,IF('Information Input'!$U$26=3,SUM('Report 5M'!$C$59:$E$59),SUM('Report 5M'!$F$59:$H$59)))))))</f>
        <v>0</v>
      </c>
      <c r="T82" s="911"/>
      <c r="U82" s="921">
        <f>SUMIF('Report 2'!$G$333:$G$365,'Check Totals'!$E$77,'Report 2'!$AG$333:$AG$365)</f>
        <v>0</v>
      </c>
      <c r="V82" s="920" t="s">
        <v>620</v>
      </c>
      <c r="W82" s="922">
        <f>IF('Information Input'!$U$21=2,SUM('Report 5M'!$F$59:$H$59),IF('Information Input'!$U$21=1,(IF('Information Input'!$U$26=1,0,IF('Information Input'!$U$26=2,0,IF('Information Input'!$U$26=3,0,SUM('Report 5M'!$C$59:$E$59)))))))</f>
        <v>0</v>
      </c>
      <c r="X82" s="911"/>
      <c r="Y82" s="921">
        <f t="shared" si="27"/>
        <v>0</v>
      </c>
      <c r="Z82" s="885"/>
      <c r="AA82" s="923">
        <f t="shared" si="28"/>
        <v>0</v>
      </c>
      <c r="AB82" s="885"/>
      <c r="AC82" s="923">
        <f t="shared" si="29"/>
        <v>0</v>
      </c>
      <c r="AD82" s="885"/>
      <c r="AE82" s="924">
        <f t="shared" si="30"/>
        <v>0</v>
      </c>
      <c r="AF82" s="885"/>
      <c r="AG82" s="925" t="str">
        <f>IF(ABS(Y82)&gt;$AS$13,"Threshold Exceeded!","----")</f>
        <v>----</v>
      </c>
      <c r="AH82" s="914"/>
      <c r="AI82" s="926" t="str">
        <f>IF(ABS(AA82)&gt;$AS$13,"Threshold Exceeded!","----")</f>
        <v>----</v>
      </c>
      <c r="AJ82" s="914"/>
      <c r="AK82" s="926" t="str">
        <f>IF(ABS(AC82)&gt;$AS$13,"Threshold Exceeded!","----")</f>
        <v>----</v>
      </c>
      <c r="AL82" s="914"/>
      <c r="AM82" s="927" t="str">
        <f>IF(ABS(AE82)&gt;$AS$13,"Threshold Exceeded!","----")</f>
        <v>----</v>
      </c>
      <c r="AO82" s="497"/>
      <c r="AP82" s="497"/>
      <c r="AQ82" s="497"/>
      <c r="AR82" s="497"/>
    </row>
    <row r="83" spans="1:44" ht="12.95">
      <c r="A83" s="1370"/>
      <c r="B83" s="1367" t="s">
        <v>229</v>
      </c>
      <c r="C83" s="912"/>
      <c r="D83" s="1367"/>
      <c r="E83" s="1370"/>
      <c r="F83" s="1367" t="s">
        <v>626</v>
      </c>
      <c r="G83" s="912"/>
      <c r="H83" s="885"/>
      <c r="I83" s="921">
        <f>SUMIF('Report 2'!$G$333:$G$365,'Check Totals'!$E$77,'Report 2'!$M$333:$M$365)</f>
        <v>0</v>
      </c>
      <c r="J83" s="920" t="s">
        <v>620</v>
      </c>
      <c r="K83" s="922">
        <f>IF('Information Input'!$U$21=2,SUM('Report 5M'!$O$64:$Q$64),IF('Information Input'!$U$21=1,(IF('Information Input'!$U$26=1,SUM('Report 5M'!$C$64:$E$64),IF('Information Input'!$U$26=2,SUM('Report 5M'!$F$64:$H$64),IF('Information Input'!$U$26=3,SUM('Report 5M'!$I$64:$K$64),SUM('Report 5M'!$L$64:$N$64)))))))</f>
        <v>0</v>
      </c>
      <c r="L83" s="911"/>
      <c r="M83" s="921">
        <f>SUMIF('Report 2'!$G$333:$G$365,'Check Totals'!$E$77,'Report 2'!$T$333:$T$365)</f>
        <v>0</v>
      </c>
      <c r="N83" s="920" t="s">
        <v>620</v>
      </c>
      <c r="O83" s="922">
        <f>IF('Information Input'!$U$21=2,SUM('Report 5M'!$L$64:$N$64),IF('Information Input'!$U$21=1,(IF('Information Input'!$U$26=1,0,IF('Information Input'!$U$26=2,SUM('Report 5M'!$C$64:$E$64),IF('Information Input'!$U$26=3,SUM('Report 5M'!$F$64:$H$64),SUM('Report 5M'!$I$64:$K$64)))))))</f>
        <v>0</v>
      </c>
      <c r="P83" s="911"/>
      <c r="Q83" s="921">
        <f>SUMIF('Report 2'!$G$333:$G$365,'Check Totals'!$E$77,'Report 2'!$AA$333:$AA$365)</f>
        <v>0</v>
      </c>
      <c r="R83" s="920" t="s">
        <v>620</v>
      </c>
      <c r="S83" s="922">
        <f>IF('Information Input'!$U$21=2,SUM('Report 5M'!$I$64:$K$64),IF('Information Input'!$U$21=1,(IF('Information Input'!$U$26=1,0,IF('Information Input'!$U$26=2,0,IF('Information Input'!$U$26=3,SUM('Report 5M'!$C$64:$E$64),SUM('Report 5M'!$F$64:$H$64)))))))</f>
        <v>0</v>
      </c>
      <c r="T83" s="911"/>
      <c r="U83" s="921">
        <f>SUMIF('Report 2'!$G$333:$G$365,'Check Totals'!$E$77,'Report 2'!$AH$333:$AH$365)</f>
        <v>0</v>
      </c>
      <c r="V83" s="920" t="s">
        <v>620</v>
      </c>
      <c r="W83" s="922">
        <f>IF('Information Input'!$U$21=2,SUM('Report 5M'!$F$64:$H$64),IF('Information Input'!$U$21=1,(IF('Information Input'!$U$26=1,0,IF('Information Input'!$U$26=2,0,IF('Information Input'!$U$26=3,0,SUM('Report 5M'!$C$64:$E$64)))))))</f>
        <v>0</v>
      </c>
      <c r="X83" s="911"/>
      <c r="Y83" s="921">
        <f t="shared" si="27"/>
        <v>0</v>
      </c>
      <c r="Z83" s="885"/>
      <c r="AA83" s="923">
        <f t="shared" si="28"/>
        <v>0</v>
      </c>
      <c r="AB83" s="885"/>
      <c r="AC83" s="923">
        <f t="shared" si="29"/>
        <v>0</v>
      </c>
      <c r="AD83" s="885"/>
      <c r="AE83" s="924">
        <f t="shared" si="30"/>
        <v>0</v>
      </c>
      <c r="AF83" s="885"/>
      <c r="AG83" s="925" t="str">
        <f>IF(ABS(Y83)&gt;$AS$13,"Threshold Exceeded!","----")</f>
        <v>----</v>
      </c>
      <c r="AH83" s="914"/>
      <c r="AI83" s="926" t="str">
        <f>IF(ABS(AA83)&gt;$AS$13,"Threshold Exceeded!","----")</f>
        <v>----</v>
      </c>
      <c r="AJ83" s="914"/>
      <c r="AK83" s="926" t="str">
        <f>IF(ABS(AC83)&gt;$AS$13,"Threshold Exceeded!","----")</f>
        <v>----</v>
      </c>
      <c r="AL83" s="914"/>
      <c r="AM83" s="927" t="str">
        <f>IF(ABS(AE83)&gt;$AS$13,"Threshold Exceeded!","----")</f>
        <v>----</v>
      </c>
      <c r="AO83" s="497"/>
      <c r="AP83" s="497"/>
      <c r="AQ83" s="497"/>
      <c r="AR83" s="497"/>
    </row>
    <row r="84" spans="1:44" ht="12.95">
      <c r="A84" s="1370"/>
      <c r="B84" s="1367"/>
      <c r="C84" s="1371"/>
      <c r="D84" s="1367"/>
      <c r="E84" s="1370"/>
      <c r="F84" s="1367"/>
      <c r="G84" s="1371"/>
      <c r="H84" s="885"/>
      <c r="I84" s="917"/>
      <c r="J84" s="920"/>
      <c r="K84" s="919"/>
      <c r="L84" s="911"/>
      <c r="M84" s="917"/>
      <c r="N84" s="920"/>
      <c r="O84" s="919"/>
      <c r="P84" s="911"/>
      <c r="Q84" s="917"/>
      <c r="R84" s="920"/>
      <c r="S84" s="919"/>
      <c r="T84" s="911"/>
      <c r="U84" s="917"/>
      <c r="V84" s="920"/>
      <c r="W84" s="919"/>
      <c r="X84" s="911"/>
      <c r="Y84" s="917"/>
      <c r="Z84" s="885"/>
      <c r="AA84" s="928"/>
      <c r="AB84" s="885"/>
      <c r="AC84" s="928"/>
      <c r="AD84" s="885"/>
      <c r="AE84" s="919"/>
      <c r="AF84" s="885"/>
      <c r="AG84" s="929"/>
      <c r="AH84" s="914"/>
      <c r="AI84" s="930"/>
      <c r="AJ84" s="914"/>
      <c r="AK84" s="930"/>
      <c r="AL84" s="914"/>
      <c r="AM84" s="931"/>
      <c r="AO84" s="497"/>
      <c r="AP84" s="497"/>
      <c r="AQ84" s="497"/>
      <c r="AR84" s="497"/>
    </row>
    <row r="85" spans="1:44" ht="12.95">
      <c r="A85" s="361" t="str">
        <f>'Report 1'!$A$2</f>
        <v>Report 1</v>
      </c>
      <c r="B85" s="364"/>
      <c r="C85" s="1371"/>
      <c r="D85" s="1367"/>
      <c r="E85" s="361" t="s">
        <v>628</v>
      </c>
      <c r="F85" s="885"/>
      <c r="G85" s="1371"/>
      <c r="H85" s="885"/>
      <c r="I85" s="917"/>
      <c r="J85" s="920"/>
      <c r="K85" s="919"/>
      <c r="L85" s="911"/>
      <c r="M85" s="917"/>
      <c r="N85" s="920"/>
      <c r="O85" s="919"/>
      <c r="P85" s="911"/>
      <c r="Q85" s="917"/>
      <c r="R85" s="920"/>
      <c r="S85" s="919"/>
      <c r="T85" s="911"/>
      <c r="U85" s="917"/>
      <c r="V85" s="920"/>
      <c r="W85" s="919"/>
      <c r="X85" s="911"/>
      <c r="Y85" s="917"/>
      <c r="Z85" s="885"/>
      <c r="AA85" s="928"/>
      <c r="AB85" s="885"/>
      <c r="AC85" s="928"/>
      <c r="AD85" s="885"/>
      <c r="AE85" s="919"/>
      <c r="AF85" s="885"/>
      <c r="AG85" s="929"/>
      <c r="AH85" s="914"/>
      <c r="AI85" s="930"/>
      <c r="AJ85" s="914"/>
      <c r="AK85" s="930"/>
      <c r="AL85" s="914"/>
      <c r="AM85" s="931"/>
      <c r="AO85" s="497"/>
      <c r="AP85" s="497"/>
      <c r="AQ85" s="497"/>
      <c r="AR85" s="497"/>
    </row>
    <row r="86" spans="1:44" ht="12.95">
      <c r="A86" s="363" t="str">
        <f>'Report 1'!$A$4&amp;" (Line 44 + Line 55)"</f>
        <v>Schedule of Revenues and Expenses by Category (Line 44 + Line 55)</v>
      </c>
      <c r="B86" s="885"/>
      <c r="C86" s="1371"/>
      <c r="D86" s="1367"/>
      <c r="E86" s="1370" t="s">
        <v>629</v>
      </c>
      <c r="F86" s="1367"/>
      <c r="G86" s="1371"/>
      <c r="H86" s="885"/>
      <c r="I86" s="917"/>
      <c r="J86" s="920"/>
      <c r="K86" s="919"/>
      <c r="L86" s="911"/>
      <c r="M86" s="917"/>
      <c r="N86" s="920"/>
      <c r="O86" s="919"/>
      <c r="P86" s="911"/>
      <c r="Q86" s="917"/>
      <c r="R86" s="920"/>
      <c r="S86" s="919"/>
      <c r="T86" s="911"/>
      <c r="U86" s="917"/>
      <c r="V86" s="920"/>
      <c r="W86" s="919"/>
      <c r="X86" s="911"/>
      <c r="Y86" s="917"/>
      <c r="Z86" s="885"/>
      <c r="AA86" s="928"/>
      <c r="AB86" s="885"/>
      <c r="AC86" s="928"/>
      <c r="AD86" s="885"/>
      <c r="AE86" s="919"/>
      <c r="AF86" s="885"/>
      <c r="AG86" s="929"/>
      <c r="AH86" s="914"/>
      <c r="AI86" s="930"/>
      <c r="AJ86" s="914"/>
      <c r="AK86" s="930"/>
      <c r="AL86" s="914"/>
      <c r="AM86" s="931"/>
      <c r="AO86" s="497"/>
      <c r="AP86" s="497"/>
      <c r="AQ86" s="497"/>
      <c r="AR86" s="497"/>
    </row>
    <row r="87" spans="1:44" ht="12.95">
      <c r="A87" s="1370"/>
      <c r="B87" s="1367" t="s">
        <v>630</v>
      </c>
      <c r="C87" s="1371"/>
      <c r="D87" s="1367"/>
      <c r="E87" s="1370"/>
      <c r="F87" s="1367" t="s">
        <v>631</v>
      </c>
      <c r="G87" s="1371"/>
      <c r="H87" s="885"/>
      <c r="I87" s="921">
        <f>'Report 1'!$AL$64+'Report 1'!$AL$75</f>
        <v>0</v>
      </c>
      <c r="J87" s="920" t="s">
        <v>620</v>
      </c>
      <c r="K87" s="922">
        <f>IF('Information Input'!$U$21=2,SUM('Report 5A'!$O$65:$Q$65,'Report 5H'!$O$65:$Q$65,'Report 5I'!$O$65:$Q$65,'Report 5D'!$O$65:$Q$65,'Report 5J'!$O$65:$Q$65,'Report 5K'!$O$65:$Q$65,'Report 5L'!$O$65:$Q$65,'Report 5M'!$O$65:$Q$65),IF('Information Input'!$U$21=1,(IF('Information Input'!$U$26=1,SUM('Report 5A'!$C$65:$E$65,'Report 5H'!$C$65:$E$65,'Report 5I'!$C$65:$E$65,'Report 5D'!$C$65:$E$65,'Report 5J'!$C$65:$E$65,'Report 5K'!$C$65:$E$65,'Report 5L'!$C$65:$E$65,'Report 5M'!$C$65:$E$65),IF('Information Input'!$U$26=2,SUM('Report 5A'!$F$65:$H$65,'Report 5H'!$F$65:$H$65,'Report 5I'!$F$65:$H$65,'Report 5D'!$F$65:$H$65,'Report 5J'!$F$65:$H$65,'Report 5K'!$F$65:$H$65,'Report 5L'!$F$65:$H$65,'Report 5M'!$F$65:$H$65),IF('Information Input'!$U$26=3,SUM('Report 5A'!$I$65:$K$65,'Report 5H'!$I$65:$K$65,'Report 5I'!$I$65:$K$65,'Report 5D'!$I$65:$K$65,'Report 5J'!$I$65:$K$65,'Report 5K'!$I$65:$K$65,'Report 5L'!$I$65:$K$65,'Report 5M'!$I$65:$K$65),IF('Information Input'!$U$26=4,SUM('Report 5A'!$L$65:$N$65,'Report 5H'!$L$65:$N$65,'Report 5I'!$L$65:$N$65,'Report 5D'!$L$65:$N$65,'Report 5J'!$L$65:$N$65,'Report 5K'!$L$65:$N$65,'Report 5L'!$L$65:$N$65,'Report 5M'!$L$65:$N$65))))))))</f>
        <v>0</v>
      </c>
      <c r="L87" s="911"/>
      <c r="M87" s="921">
        <f>'Report 1'!$AM$64+'Report 1'!$AM$75</f>
        <v>0</v>
      </c>
      <c r="N87" s="920" t="s">
        <v>620</v>
      </c>
      <c r="O87" s="922">
        <f>IF('Information Input'!$U$21=2,SUM('Report 5A'!$L$65:$N$65,'Report 5H'!$L$65:$N$65,'Report 5I'!$L$65:$N$65,'Report 5D'!$L$65:$N$65,'Report 5J'!$L$65:$N$65,'Report 5K'!$L$65:$N$65,'Report 5L'!$L$65:$N$65,'Report 5M'!$L$65:$N$65),IF('Information Input'!$U$21=1,(IF('Information Input'!$U$26=1,0,IF('Information Input'!$U$26=2,SUM('Report 5A'!$C$65:$E$65,'Report 5H'!$C$65:$E$65,'Report 5I'!$C$65:$E$65,'Report 5D'!$C$65:$E$65,'Report 5J'!$C$65:$E$65,'Report 5K'!$C$65:$E$65,'Report 5L'!$C$65:$E$65,'Report 5M'!$C$65:$E$65),IF('Information Input'!$U$26=3,SUM('Report 5A'!$F$65:$H$65,'Report 5H'!$F$65:$H$65,'Report 5I'!$F$65:$H$65,'Report 5D'!$F$65:$H$65,'Report 5J'!$F$65:$H$65,'Report 5K'!$F$65:$H$65,'Report 5L'!$F$65:$H$65,'Report 5M'!$F$65:$H$65),IF('Information Input'!$U$26=4,SUM('Report 5A'!$I$65:$K$65,'Report 5H'!$I$65:$K$65,'Report 5I'!$I$65:$K$65,'Report 5D'!$I$65:$K$65,'Report 5J'!$I$65:$K$65,'Report 5K'!$I$65:$K$65,'Report 5L'!$I$65:$K$65,'Report 5M'!$I$65:$K$65))))))))</f>
        <v>0</v>
      </c>
      <c r="P87" s="911"/>
      <c r="Q87" s="921">
        <f>'Report 1'!$AN$64+'Report 1'!$AN$75</f>
        <v>0</v>
      </c>
      <c r="R87" s="920" t="s">
        <v>620</v>
      </c>
      <c r="S87" s="922">
        <f>IF('Information Input'!$U$21=2,SUM('Report 5A'!$I$65:$K$65,'Report 5H'!$I$65:$K$65,'Report 5I'!$I$65:$K$65,'Report 5D'!$I$65:$K$65,'Report 5J'!$I$65:$K$65,'Report 5K'!$I$65:$K$65,'Report 5L'!$I$65:$K$65,'Report 5M'!$I$65:$K$65),IF('Information Input'!$U$21=1,(IF('Information Input'!$U$26=1,0,IF('Information Input'!$U$26=2,0,IF('Information Input'!$U$26=3,SUM('Report 5A'!$C$65:$E$65,'Report 5H'!$C$65:$E$65,'Report 5I'!$C$65:$E$65,'Report 5D'!$C$65:$E$65,'Report 5J'!$C$65:$E$65,'Report 5K'!$C$65:$E$65,'Report 5L'!$C$65:$E$65,'Report 5M'!$C$65:$E$65),IF('Information Input'!$U$26=4,SUM('Report 5A'!$F$65:$H$65,'Report 5H'!$F$65:$H$65,'Report 5I'!$F$65:$H$65,'Report 5D'!$F$65:$H$65,'Report 5J'!$F$65:$H$65,'Report 5K'!$F$65:$H$65,'Report 5L'!$F$65:$H$65,'Report 5M'!$F$65:$H$65))))))))</f>
        <v>0</v>
      </c>
      <c r="T87" s="911"/>
      <c r="U87" s="921">
        <f>'Report 1'!$AO$64+'Report 1'!$AO$75</f>
        <v>0</v>
      </c>
      <c r="V87" s="920" t="s">
        <v>620</v>
      </c>
      <c r="W87" s="922">
        <f>IF('Information Input'!$U$21=2,SUM('Report 5A'!$F$65:$H$65,'Report 5H'!$F$65:$H$65,'Report 5I'!$F$65:$H$65,'Report 5D'!$F$65:$H$65,'Report 5J'!$F$65:$H$65,'Report 5K'!$F$65:$H$65,'Report 5L'!$F$65:$H$65,'Report 5M'!$F$65:$H$65),IF('Information Input'!$U$21=1,(IF('Information Input'!$U$26=1,0,IF('Information Input'!$U$26=2,0,IF('Information Input'!$U$26=3,0,IF('Information Input'!$U$26=4,SUM('Report 5A'!$C$65:$E$65,'Report 5H'!$C$65:$E$65,'Report 5I'!$C$65:$E$65,'Report 5D'!$C$65:$E$65,'Report 5J'!$C$65:$E$65,'Report 5K'!$C$65:$E$65,'Report 5L'!$C$65:$E$65,'Report 5M'!$C$65:$E$65))))))))</f>
        <v>0</v>
      </c>
      <c r="X87" s="911"/>
      <c r="Y87" s="921">
        <f>I87-K87</f>
        <v>0</v>
      </c>
      <c r="Z87" s="885"/>
      <c r="AA87" s="923">
        <f>M87-O87</f>
        <v>0</v>
      </c>
      <c r="AB87" s="885"/>
      <c r="AC87" s="923">
        <f>Q87-S87</f>
        <v>0</v>
      </c>
      <c r="AD87" s="885"/>
      <c r="AE87" s="924">
        <f>U87-W87</f>
        <v>0</v>
      </c>
      <c r="AF87" s="885"/>
      <c r="AG87" s="925" t="str">
        <f>IF(ABS(Y87)&gt;$AS$13,"Threshold Exceeded!","----")</f>
        <v>----</v>
      </c>
      <c r="AH87" s="914"/>
      <c r="AI87" s="926" t="str">
        <f t="shared" ref="AI87" si="31">IF(ABS(AA87)&gt;$AS$13,"Threshold Exceeded!","----")</f>
        <v>----</v>
      </c>
      <c r="AJ87" s="914"/>
      <c r="AK87" s="926" t="str">
        <f t="shared" ref="AK87" si="32">IF(ABS(AC87)&gt;$AS$13,"Threshold Exceeded!","----")</f>
        <v>----</v>
      </c>
      <c r="AL87" s="914"/>
      <c r="AM87" s="927" t="str">
        <f t="shared" ref="AM87" si="33">IF(ABS(AE87)&gt;$AS$13,"Threshold Exceeded!","----")</f>
        <v>----</v>
      </c>
      <c r="AO87" s="497"/>
      <c r="AP87" s="497"/>
      <c r="AQ87" s="497"/>
      <c r="AR87" s="497"/>
    </row>
    <row r="88" spans="1:44" ht="12.95">
      <c r="A88" s="1370"/>
      <c r="B88" s="885"/>
      <c r="C88" s="1371"/>
      <c r="D88" s="1367"/>
      <c r="E88" s="1370"/>
      <c r="F88" s="1367"/>
      <c r="G88" s="1371"/>
      <c r="H88" s="885"/>
      <c r="I88" s="917"/>
      <c r="J88" s="920"/>
      <c r="K88" s="919"/>
      <c r="L88" s="911"/>
      <c r="M88" s="917"/>
      <c r="N88" s="920"/>
      <c r="O88" s="919"/>
      <c r="P88" s="911"/>
      <c r="Q88" s="917"/>
      <c r="R88" s="920"/>
      <c r="S88" s="919"/>
      <c r="T88" s="911"/>
      <c r="U88" s="917"/>
      <c r="V88" s="920"/>
      <c r="W88" s="919"/>
      <c r="X88" s="911"/>
      <c r="Y88" s="917"/>
      <c r="Z88" s="885"/>
      <c r="AA88" s="928"/>
      <c r="AB88" s="885"/>
      <c r="AC88" s="928"/>
      <c r="AD88" s="885"/>
      <c r="AE88" s="919"/>
      <c r="AF88" s="885"/>
      <c r="AG88" s="929"/>
      <c r="AH88" s="914"/>
      <c r="AI88" s="930"/>
      <c r="AJ88" s="914"/>
      <c r="AK88" s="930"/>
      <c r="AL88" s="914"/>
      <c r="AM88" s="931"/>
      <c r="AO88" s="497"/>
      <c r="AP88" s="497"/>
      <c r="AQ88" s="497"/>
      <c r="AR88" s="497"/>
    </row>
    <row r="89" spans="1:44" ht="12.95">
      <c r="A89" s="361" t="str">
        <f>'Report 1'!$A$2</f>
        <v>Report 1</v>
      </c>
      <c r="B89" s="364"/>
      <c r="C89" s="1371"/>
      <c r="D89" s="1367"/>
      <c r="E89" s="361" t="s">
        <v>628</v>
      </c>
      <c r="F89" s="885"/>
      <c r="G89" s="1371"/>
      <c r="H89" s="885"/>
      <c r="I89" s="917"/>
      <c r="J89" s="920"/>
      <c r="K89" s="919"/>
      <c r="L89" s="911"/>
      <c r="M89" s="917"/>
      <c r="N89" s="920"/>
      <c r="O89" s="919"/>
      <c r="P89" s="911"/>
      <c r="Q89" s="917"/>
      <c r="R89" s="920"/>
      <c r="S89" s="919"/>
      <c r="T89" s="911"/>
      <c r="U89" s="917"/>
      <c r="V89" s="920"/>
      <c r="W89" s="919"/>
      <c r="X89" s="911"/>
      <c r="Y89" s="917"/>
      <c r="Z89" s="885"/>
      <c r="AA89" s="928"/>
      <c r="AB89" s="885"/>
      <c r="AC89" s="928"/>
      <c r="AD89" s="885"/>
      <c r="AE89" s="919"/>
      <c r="AF89" s="885"/>
      <c r="AG89" s="929"/>
      <c r="AH89" s="914"/>
      <c r="AI89" s="930"/>
      <c r="AJ89" s="914"/>
      <c r="AK89" s="930"/>
      <c r="AL89" s="914"/>
      <c r="AM89" s="931"/>
      <c r="AO89" s="497"/>
      <c r="AP89" s="497"/>
      <c r="AQ89" s="497"/>
      <c r="AR89" s="497"/>
    </row>
    <row r="90" spans="1:44" ht="12.95">
      <c r="A90" s="363" t="str">
        <f>'Report 1'!$A$4&amp;" (Line 55)"</f>
        <v>Schedule of Revenues and Expenses by Category (Line 55)</v>
      </c>
      <c r="B90" s="885"/>
      <c r="C90" s="1371"/>
      <c r="D90" s="1367"/>
      <c r="E90" s="1370" t="s">
        <v>629</v>
      </c>
      <c r="F90" s="1367"/>
      <c r="G90" s="1371"/>
      <c r="H90" s="885"/>
      <c r="I90" s="917"/>
      <c r="J90" s="920"/>
      <c r="K90" s="919"/>
      <c r="L90" s="911"/>
      <c r="M90" s="917"/>
      <c r="N90" s="920"/>
      <c r="O90" s="919"/>
      <c r="P90" s="911"/>
      <c r="Q90" s="917"/>
      <c r="R90" s="920"/>
      <c r="S90" s="919"/>
      <c r="T90" s="911"/>
      <c r="U90" s="917"/>
      <c r="V90" s="920"/>
      <c r="W90" s="919"/>
      <c r="X90" s="911"/>
      <c r="Y90" s="917"/>
      <c r="Z90" s="885"/>
      <c r="AA90" s="928"/>
      <c r="AB90" s="885"/>
      <c r="AC90" s="928"/>
      <c r="AD90" s="885"/>
      <c r="AE90" s="919"/>
      <c r="AF90" s="885"/>
      <c r="AG90" s="929"/>
      <c r="AH90" s="914"/>
      <c r="AI90" s="930"/>
      <c r="AJ90" s="914"/>
      <c r="AK90" s="930"/>
      <c r="AL90" s="914"/>
      <c r="AM90" s="931"/>
      <c r="AO90" s="497"/>
      <c r="AP90" s="497"/>
      <c r="AQ90" s="497"/>
      <c r="AR90" s="497"/>
    </row>
    <row r="91" spans="1:44" ht="12.95">
      <c r="A91" s="1370"/>
      <c r="B91" s="1367" t="s">
        <v>379</v>
      </c>
      <c r="C91" s="1371"/>
      <c r="D91" s="1367"/>
      <c r="E91" s="1370"/>
      <c r="F91" s="1367" t="s">
        <v>632</v>
      </c>
      <c r="G91" s="1371"/>
      <c r="H91" s="885"/>
      <c r="I91" s="921">
        <f>'Report 1'!$AL$75</f>
        <v>0</v>
      </c>
      <c r="J91" s="920" t="s">
        <v>620</v>
      </c>
      <c r="K91" s="922">
        <f>IF('Information Input'!$U$21=2,SUM('Report 5A'!$O$60:$Q$60,'Report 5H'!$O$60:$Q$60,'Report 5I'!$O$60:$Q$60,'Report 5D'!$O$60:$Q$60,'Report 5J'!$O$60:$Q$60,'Report 5K'!$O$60:$Q$60,'Report 5L'!$O$60:$Q$60,'Report 5M'!$O$60:$Q$60),IF('Information Input'!$U$21=1,(IF('Information Input'!$U$26=1,SUM('Report 5A'!$C$60:$E$60,'Report 5H'!$C$60:$E$60,'Report 5I'!$C$60:$E$60,'Report 5D'!$C$60:$E$60,'Report 5J'!$C$60:$E$60,'Report 5K'!$C$60:$E$60,'Report 5L'!$C$60:$E$60,'Report 5M'!$C$60:$E$60),IF('Information Input'!$U$26=2,SUM('Report 5A'!$F$60:$H$60,'Report 5H'!$F$60:$H$60,'Report 5I'!$F$60:$H$60,'Report 5D'!$F$60:$H$60,'Report 5J'!$F$60:$H$60,'Report 5K'!$F$60:$H$60,'Report 5L'!$F$60:$H$60,'Report 5M'!$F$60:$H$60),IF('Information Input'!$U$26=3,SUM('Report 5A'!$I$60:$K$60,'Report 5H'!$I$60:$K$60,'Report 5I'!$I$60:$K$60,'Report 5D'!$I$60:$K$60,'Report 5J'!$I$60:$K$60,'Report 5K'!$I$60:$K$60,'Report 5L'!$I$60:$K$60,'Report 5M'!$I$60:$K$60),IF('Information Input'!$U$26=4,SUM('Report 5A'!$L$60:$N$60,'Report 5H'!$L$60:$N$60,'Report 5I'!$L$60:$N$60,'Report 5D'!$L$60:$N$60,'Report 5J'!$L$60:$N$60,'Report 5K'!$L$60:$N$60,'Report 5L'!$L$60:$N$60,'Report 5M'!$L$60:$N$60))))))))</f>
        <v>0</v>
      </c>
      <c r="L91" s="911"/>
      <c r="M91" s="921">
        <f>'Report 1'!$AM$75</f>
        <v>0</v>
      </c>
      <c r="N91" s="920" t="s">
        <v>620</v>
      </c>
      <c r="O91" s="922">
        <f>IF('Information Input'!$U$21=2,SUM('Report 5A'!$L$60:$N$60,'Report 5H'!$L$60:$N$60,'Report 5I'!$L$60:$N$60,'Report 5D'!$L$60:$N$60,'Report 5J'!$L$60:$N$60,'Report 5K'!$L$60:$N$60,'Report 5L'!$L$60:$N$60,'Report 5M'!$L$60:$N$60),IF('Information Input'!$U$21=1,(IF('Information Input'!$U$26=1,0,IF('Information Input'!$U$26=2,SUM('Report 5A'!$C$60:$E$60,'Report 5H'!$C$60:$E$60,'Report 5I'!$C$60:$E$60,'Report 5D'!$C$60:$E$60,'Report 5J'!$C$60:$E$60,'Report 5K'!$C$60:$E$60,'Report 5L'!$C$60:$E$60,'Report 5M'!$C$60:$E$60),IF('Information Input'!$U$26=3,SUM('Report 5A'!$F$60:$H$60,'Report 5H'!$F$60:$H$60,'Report 5I'!$F$60:$H$60,'Report 5D'!$F$60:$H$60,'Report 5J'!$F$60:$H$60,'Report 5K'!$F$60:$H$60,'Report 5L'!$F$60:$H$60,'Report 5M'!$F$60:$H$60),IF('Information Input'!$U$26=4,SUM('Report 5A'!$I$60:$K$60,'Report 5H'!$I$60:$K$60,'Report 5I'!$I$60:$K$60,'Report 5D'!$I$60:$K$60,'Report 5J'!$I$60:$K$60,'Report 5K'!$I$60:$K$60,'Report 5L'!$I$60:$K$60,'Report 5M'!$I$60:$K$60))))))))</f>
        <v>0</v>
      </c>
      <c r="P91" s="911"/>
      <c r="Q91" s="921">
        <f>'Report 1'!$AN$75</f>
        <v>0</v>
      </c>
      <c r="R91" s="920" t="s">
        <v>620</v>
      </c>
      <c r="S91" s="922">
        <f>IF('Information Input'!$U$21=2,SUM('Report 5A'!$I$60:$K$60,'Report 5H'!$I$60:$K$60,'Report 5I'!$I$60:$K$60,'Report 5D'!$I$60:$K$60,'Report 5J'!$I$60:$K$60,'Report 5K'!$I$60:$K$60,'Report 5L'!$I$60:$K$60,'Report 5M'!$I$60:$K$60),IF('Information Input'!$U$21=1,(IF('Information Input'!$U$26=1,0,IF('Information Input'!$U$26=2,0,IF('Information Input'!$U$26=3,SUM('Report 5A'!$C$60:$E$60,'Report 5H'!$C$60:$E$60,'Report 5I'!$C$60:$E$60,'Report 5D'!$C$60:$E$60,'Report 5J'!$C$60:$E$60,'Report 5K'!$C$60:$E$60,'Report 5L'!$C$60:$E$60,'Report 5M'!$C$60:$E$60),IF('Information Input'!$U$26=4,SUM('Report 5A'!$F$60:$H$60,'Report 5H'!$F$60:$H$60,'Report 5I'!$F$60:$H$60,'Report 5D'!$F$60:$H$60,'Report 5J'!$F$60:$H$60,'Report 5K'!$F$60:$H$60,'Report 5L'!$F$60:$H$60,'Report 5M'!$F$60:$H$60))))))))</f>
        <v>0</v>
      </c>
      <c r="T91" s="911"/>
      <c r="U91" s="921">
        <f>'Report 1'!$AO$75</f>
        <v>0</v>
      </c>
      <c r="V91" s="920" t="s">
        <v>620</v>
      </c>
      <c r="W91" s="922">
        <f>IF('Information Input'!$U$21=2,SUM('Report 5A'!$F$60:$H$60,'Report 5H'!$F$60:$H$60,'Report 5I'!$F$60:$H$60,'Report 5D'!$F$60:$H$60,'Report 5J'!$F$60:$H$60,'Report 5K'!$F$60:$H$60,'Report 5L'!$F$60:$H$60,'Report 5M'!$F$60:$H$60),IF('Information Input'!$U$21=1,(IF('Information Input'!$U$26=1,0,IF('Information Input'!$U$26=2,0,IF('Information Input'!$U$26=3,0,IF('Information Input'!$U$26=4,SUM('Report 5A'!$C$60:$E$60,'Report 5H'!$C$60:$E$60,'Report 5I'!$C$60:$E$60,'Report 5D'!$C$60:$E$60,'Report 5J'!$C$60:$E$60,'Report 5K'!$C$60:$E$60,'Report 5L'!$C$60:$E$60,'Report 5M'!$C$60:$E$60))))))))</f>
        <v>0</v>
      </c>
      <c r="X91" s="911"/>
      <c r="Y91" s="921">
        <f>I91-K91</f>
        <v>0</v>
      </c>
      <c r="Z91" s="885"/>
      <c r="AA91" s="923">
        <f>M91-O91</f>
        <v>0</v>
      </c>
      <c r="AB91" s="885"/>
      <c r="AC91" s="923">
        <f>Q91-S91</f>
        <v>0</v>
      </c>
      <c r="AD91" s="885"/>
      <c r="AE91" s="924">
        <f>U91-W91</f>
        <v>0</v>
      </c>
      <c r="AF91" s="885"/>
      <c r="AG91" s="925" t="str">
        <f t="shared" ref="AG91" si="34">IF(ABS(Y91)&gt;$AS$13,"Threshold Exceeded!","----")</f>
        <v>----</v>
      </c>
      <c r="AH91" s="914"/>
      <c r="AI91" s="926" t="str">
        <f t="shared" ref="AI91" si="35">IF(ABS(AA91)&gt;$AS$13,"Threshold Exceeded!","----")</f>
        <v>----</v>
      </c>
      <c r="AJ91" s="914"/>
      <c r="AK91" s="926" t="str">
        <f t="shared" ref="AK91" si="36">IF(ABS(AC91)&gt;$AS$13,"Threshold Exceeded!","----")</f>
        <v>----</v>
      </c>
      <c r="AL91" s="914"/>
      <c r="AM91" s="927" t="str">
        <f t="shared" ref="AM91" si="37">IF(ABS(AE91)&gt;$AS$13,"Threshold Exceeded!","----")</f>
        <v>----</v>
      </c>
      <c r="AO91" s="497"/>
      <c r="AP91" s="497"/>
      <c r="AQ91" s="497"/>
      <c r="AR91" s="497"/>
    </row>
    <row r="92" spans="1:44" ht="12.95">
      <c r="A92" s="1370"/>
      <c r="B92" s="885"/>
      <c r="C92" s="1371"/>
      <c r="D92" s="1367"/>
      <c r="E92" s="1370"/>
      <c r="F92" s="1367"/>
      <c r="G92" s="1371"/>
      <c r="H92" s="885"/>
      <c r="I92" s="934"/>
      <c r="J92" s="935"/>
      <c r="K92" s="936"/>
      <c r="L92" s="937"/>
      <c r="M92" s="934"/>
      <c r="N92" s="935"/>
      <c r="O92" s="936"/>
      <c r="P92" s="937"/>
      <c r="Q92" s="934"/>
      <c r="R92" s="935"/>
      <c r="S92" s="936"/>
      <c r="T92" s="937"/>
      <c r="U92" s="934"/>
      <c r="V92" s="935"/>
      <c r="W92" s="936"/>
      <c r="X92" s="911"/>
      <c r="Y92" s="917"/>
      <c r="Z92" s="885"/>
      <c r="AA92" s="928"/>
      <c r="AB92" s="885"/>
      <c r="AC92" s="928"/>
      <c r="AD92" s="885"/>
      <c r="AE92" s="919"/>
      <c r="AF92" s="885"/>
      <c r="AG92" s="929"/>
      <c r="AH92" s="914"/>
      <c r="AI92" s="930"/>
      <c r="AJ92" s="914"/>
      <c r="AK92" s="930"/>
      <c r="AL92" s="914"/>
      <c r="AM92" s="931"/>
      <c r="AO92" s="497"/>
      <c r="AP92" s="497"/>
      <c r="AQ92" s="497"/>
      <c r="AR92" s="497"/>
    </row>
    <row r="93" spans="1:44" ht="12.95">
      <c r="A93" s="938" t="str">
        <f>'Report 4A'!$A$2</f>
        <v>Report 4A</v>
      </c>
      <c r="B93" s="885"/>
      <c r="C93" s="1371"/>
      <c r="D93" s="1367"/>
      <c r="E93" s="361" t="s">
        <v>628</v>
      </c>
      <c r="F93" s="1367"/>
      <c r="G93" s="1371"/>
      <c r="H93" s="885"/>
      <c r="I93" s="934"/>
      <c r="J93" s="935"/>
      <c r="K93" s="936"/>
      <c r="L93" s="937"/>
      <c r="M93" s="934"/>
      <c r="N93" s="935"/>
      <c r="O93" s="936"/>
      <c r="P93" s="937"/>
      <c r="Q93" s="934"/>
      <c r="R93" s="935"/>
      <c r="S93" s="936"/>
      <c r="T93" s="937"/>
      <c r="U93" s="934"/>
      <c r="V93" s="935"/>
      <c r="W93" s="936"/>
      <c r="X93" s="911"/>
      <c r="Y93" s="917"/>
      <c r="Z93" s="885"/>
      <c r="AA93" s="928"/>
      <c r="AB93" s="885"/>
      <c r="AC93" s="928"/>
      <c r="AD93" s="885"/>
      <c r="AE93" s="919"/>
      <c r="AF93" s="885"/>
      <c r="AG93" s="929"/>
      <c r="AH93" s="914"/>
      <c r="AI93" s="930"/>
      <c r="AJ93" s="914"/>
      <c r="AK93" s="930"/>
      <c r="AL93" s="914"/>
      <c r="AM93" s="931"/>
      <c r="AO93" s="497"/>
      <c r="AP93" s="497"/>
      <c r="AQ93" s="497"/>
      <c r="AR93" s="497"/>
    </row>
    <row r="94" spans="1:44" ht="12.95">
      <c r="A94" s="1370" t="str">
        <f>'Report 4A'!$A$4</f>
        <v>Subcapitation Expenses Detail</v>
      </c>
      <c r="B94" s="885"/>
      <c r="C94" s="1371"/>
      <c r="D94" s="1367"/>
      <c r="E94" s="1370" t="s">
        <v>633</v>
      </c>
      <c r="F94" s="885"/>
      <c r="G94" s="1371"/>
      <c r="H94" s="885"/>
      <c r="I94" s="934"/>
      <c r="J94" s="935"/>
      <c r="K94" s="936"/>
      <c r="L94" s="937"/>
      <c r="M94" s="934"/>
      <c r="N94" s="935"/>
      <c r="O94" s="936"/>
      <c r="P94" s="937"/>
      <c r="Q94" s="934"/>
      <c r="R94" s="935"/>
      <c r="S94" s="936"/>
      <c r="T94" s="937"/>
      <c r="U94" s="934"/>
      <c r="V94" s="935"/>
      <c r="W94" s="936"/>
      <c r="X94" s="911"/>
      <c r="Y94" s="917"/>
      <c r="Z94" s="885"/>
      <c r="AA94" s="928"/>
      <c r="AB94" s="885"/>
      <c r="AC94" s="928"/>
      <c r="AD94" s="885"/>
      <c r="AE94" s="919"/>
      <c r="AF94" s="885"/>
      <c r="AG94" s="929"/>
      <c r="AH94" s="914"/>
      <c r="AI94" s="930"/>
      <c r="AJ94" s="914"/>
      <c r="AK94" s="930"/>
      <c r="AL94" s="914"/>
      <c r="AM94" s="931"/>
      <c r="AO94" s="497"/>
      <c r="AP94" s="497"/>
      <c r="AQ94" s="497"/>
      <c r="AR94" s="497"/>
    </row>
    <row r="95" spans="1:44" ht="12.95">
      <c r="A95" s="1370"/>
      <c r="B95" s="1367" t="s">
        <v>634</v>
      </c>
      <c r="C95" s="1371"/>
      <c r="D95" s="1367"/>
      <c r="E95" s="1370"/>
      <c r="F95" s="1367" t="s">
        <v>622</v>
      </c>
      <c r="G95" s="1371"/>
      <c r="H95" s="885"/>
      <c r="I95" s="934"/>
      <c r="J95" s="935"/>
      <c r="K95" s="936"/>
      <c r="L95" s="937"/>
      <c r="M95" s="934"/>
      <c r="N95" s="935"/>
      <c r="O95" s="936"/>
      <c r="P95" s="937"/>
      <c r="Q95" s="934"/>
      <c r="R95" s="935"/>
      <c r="S95" s="936"/>
      <c r="T95" s="937"/>
      <c r="U95" s="934"/>
      <c r="V95" s="935"/>
      <c r="W95" s="936"/>
      <c r="X95" s="911"/>
      <c r="Y95" s="917"/>
      <c r="Z95" s="885"/>
      <c r="AA95" s="928"/>
      <c r="AB95" s="885"/>
      <c r="AC95" s="928"/>
      <c r="AD95" s="885"/>
      <c r="AE95" s="919"/>
      <c r="AF95" s="885"/>
      <c r="AG95" s="929"/>
      <c r="AH95" s="914"/>
      <c r="AI95" s="930"/>
      <c r="AJ95" s="914"/>
      <c r="AK95" s="930"/>
      <c r="AL95" s="914"/>
      <c r="AM95" s="931"/>
      <c r="AO95" s="497"/>
      <c r="AP95" s="497"/>
      <c r="AQ95" s="497"/>
      <c r="AR95" s="497"/>
    </row>
    <row r="96" spans="1:44" ht="12.95">
      <c r="A96" s="1370"/>
      <c r="B96" s="1367"/>
      <c r="C96" s="1371" t="str">
        <f t="shared" ref="C96:C103" si="38">MID(G96,8,2)</f>
        <v>5A</v>
      </c>
      <c r="D96" s="1367"/>
      <c r="E96" s="1370"/>
      <c r="F96" s="1367"/>
      <c r="G96" s="1371" t="str">
        <f>'Report 5A'!$A$3&amp;" - "&amp;'Report 5A'!$A$5</f>
        <v>Report 5A - Inpatient Hospital Services Lag Report</v>
      </c>
      <c r="H96" s="885"/>
      <c r="I96" s="921">
        <f>SUMIF('Report 4A'!$I$16:$I$95,'Check Totals'!$C96,'Report 4A'!$AT$16:$AT$95)</f>
        <v>0</v>
      </c>
      <c r="J96" s="920" t="s">
        <v>620</v>
      </c>
      <c r="K96" s="922">
        <f>IF('Information Input'!$U$21=2,SUM('Report 5A'!$O$56:$Q$56),IF('Information Input'!$U$21=1,(IF('Information Input'!$U$26=1,SUM('Report 5A'!$C$56:$E$56),IF('Information Input'!$U$26=2,SUM('Report 5A'!$F$56:$H$56),IF('Information Input'!$U$26=3,SUM('Report 5A'!$I$56:$K$56),SUM('Report 5A'!$L$56:$N$56)))))))</f>
        <v>0</v>
      </c>
      <c r="L96" s="911"/>
      <c r="M96" s="921">
        <f>SUMIF('Report 4A'!$I$16:$I$95,'Check Totals'!$C96,'Report 4A'!$AU$16:$AU$95)</f>
        <v>0</v>
      </c>
      <c r="N96" s="920" t="s">
        <v>620</v>
      </c>
      <c r="O96" s="922">
        <f>IF('Information Input'!$U$21=2,SUM('Report 5A'!$L$56:$N$56),IF('Information Input'!$U$21=1,(IF('Information Input'!$U$26=1,0,IF('Information Input'!$U$26=2,SUM('Report 5A'!$C$56:$E$56),IF('Information Input'!$U$26=3,SUM('Report 5A'!$F$56:$H$56),SUM('Report 5A'!$I$56:$K$56)))))))</f>
        <v>0</v>
      </c>
      <c r="P96" s="911"/>
      <c r="Q96" s="921">
        <f>SUMIF('Report 4A'!$I$16:$I$95,'Check Totals'!$C96,'Report 4A'!$AV$16:$AV$95)</f>
        <v>0</v>
      </c>
      <c r="R96" s="920" t="s">
        <v>620</v>
      </c>
      <c r="S96" s="922">
        <f>IF('Information Input'!$U$21=2,SUM('Report 5A'!$I$56:$K$56),IF('Information Input'!$U$21=1,(IF('Information Input'!$U$26=1,0,IF('Information Input'!$U$26=2,0,IF('Information Input'!$U$26=3,SUM('Report 5A'!$C$56:$E$56),SUM('Report 5A'!$F$56:$H$56)))))))</f>
        <v>0</v>
      </c>
      <c r="T96" s="911"/>
      <c r="U96" s="921">
        <f>SUMIF('Report 4A'!$I$16:$I$95,'Check Totals'!$C96,'Report 4A'!$AW$16:$AW$95)</f>
        <v>0</v>
      </c>
      <c r="V96" s="920" t="s">
        <v>620</v>
      </c>
      <c r="W96" s="922">
        <f>IF('Information Input'!$U$21=2,SUM('Report 5A'!$F$56:$H$56),IF('Information Input'!$U$21=1,(IF('Information Input'!$U$26=1,0,IF('Information Input'!$U$26=2,0,IF('Information Input'!$U$26=3,0,SUM('Report 5A'!$C$56:$E$56)))))))</f>
        <v>0</v>
      </c>
      <c r="X96" s="911"/>
      <c r="Y96" s="921">
        <f t="shared" ref="Y96:Y102" si="39">I96-K96</f>
        <v>0</v>
      </c>
      <c r="Z96" s="885"/>
      <c r="AA96" s="923">
        <f t="shared" ref="AA96:AA102" si="40">M96-O96</f>
        <v>0</v>
      </c>
      <c r="AB96" s="885"/>
      <c r="AC96" s="923">
        <f t="shared" ref="AC96:AC102" si="41">Q96-S96</f>
        <v>0</v>
      </c>
      <c r="AD96" s="885"/>
      <c r="AE96" s="924">
        <f t="shared" ref="AE96:AE102" si="42">U96-W96</f>
        <v>0</v>
      </c>
      <c r="AF96" s="885"/>
      <c r="AG96" s="925" t="str">
        <f t="shared" ref="AG96:AG99" si="43">IF(ABS(Y96)&gt;$AS$13,"Threshold Exceeded!","----")</f>
        <v>----</v>
      </c>
      <c r="AH96" s="914"/>
      <c r="AI96" s="926" t="str">
        <f t="shared" ref="AI96:AI99" si="44">IF(ABS(AA96)&gt;$AS$13,"Threshold Exceeded!","----")</f>
        <v>----</v>
      </c>
      <c r="AJ96" s="914"/>
      <c r="AK96" s="926" t="str">
        <f t="shared" ref="AK96:AK99" si="45">IF(ABS(AC96)&gt;$AS$13,"Threshold Exceeded!","----")</f>
        <v>----</v>
      </c>
      <c r="AL96" s="914"/>
      <c r="AM96" s="927" t="str">
        <f t="shared" ref="AM96:AM99" si="46">IF(ABS(AE96)&gt;$AS$13,"Threshold Exceeded!","----")</f>
        <v>----</v>
      </c>
      <c r="AO96" s="497"/>
      <c r="AP96" s="497"/>
      <c r="AQ96" s="497"/>
      <c r="AR96" s="497"/>
    </row>
    <row r="97" spans="1:44" ht="12.95">
      <c r="A97" s="1370"/>
      <c r="B97" s="1367"/>
      <c r="C97" s="1371" t="str">
        <f t="shared" si="38"/>
        <v>5D</v>
      </c>
      <c r="D97" s="1367"/>
      <c r="E97" s="1370"/>
      <c r="F97" s="1367"/>
      <c r="G97" s="1371" t="str">
        <f>'Report 5D'!$A$3&amp;" - "&amp;'Report 5D'!$A$5</f>
        <v>Report 5D - Pharmacy Lag Report</v>
      </c>
      <c r="H97" s="885"/>
      <c r="I97" s="921">
        <f>SUMIF('Report 4A'!$I$16:$I$95,'Check Totals'!$C97,'Report 4A'!$AT$16:$AT$95)</f>
        <v>0</v>
      </c>
      <c r="J97" s="920" t="s">
        <v>620</v>
      </c>
      <c r="K97" s="922">
        <f>IF('Information Input'!$U$21=2,SUM('Report 5D'!$O$56:$Q$56),IF('Information Input'!$U$21=1,(IF('Information Input'!$U$26=1,SUM('Report 5D'!$C$56:$E$56),IF('Information Input'!$U$26=2,SUM('Report 5D'!$F$56:$H$56),IF('Information Input'!$U$26=3,SUM('Report 5D'!$I$56:$K$56),SUM('Report 5D'!$L$56:$N$56)))))))</f>
        <v>0</v>
      </c>
      <c r="L97" s="911"/>
      <c r="M97" s="921">
        <f>SUMIF('Report 4A'!$I$16:$I$95,'Check Totals'!$C97,'Report 4A'!$AU$16:$AU$95)</f>
        <v>0</v>
      </c>
      <c r="N97" s="920" t="s">
        <v>620</v>
      </c>
      <c r="O97" s="922">
        <f>IF('Information Input'!$U$21=2,SUM('Report 5D'!$L$56:$N$56),IF('Information Input'!$U$21=1,(IF('Information Input'!$U$26=1,0,IF('Information Input'!$U$26=2,SUM('Report 5D'!$C$56:$E$56),IF('Information Input'!$U$26=3,SUM('Report 5D'!$F$56:$H$56),SUM('Report 5D'!$I$56:$K$56)))))))</f>
        <v>0</v>
      </c>
      <c r="P97" s="911"/>
      <c r="Q97" s="921">
        <f>SUMIF('Report 4A'!$I$16:$I$95,'Check Totals'!$C97,'Report 4A'!$AV$16:$AV$95)</f>
        <v>0</v>
      </c>
      <c r="R97" s="920" t="s">
        <v>620</v>
      </c>
      <c r="S97" s="922">
        <f>IF('Information Input'!$U$21=2,SUM('Report 5D'!$I$56:$K$56),IF('Information Input'!$U$21=1,(IF('Information Input'!$U$26=1,0,IF('Information Input'!$U$26=2,0,IF('Information Input'!$U$26=3,SUM('Report 5D'!$C$56:$E$56),SUM('Report 5D'!$F$56:$H$56)))))))</f>
        <v>0</v>
      </c>
      <c r="T97" s="911"/>
      <c r="U97" s="921">
        <f>SUMIF('Report 4A'!$I$16:$I$95,'Check Totals'!$C97,'Report 4A'!$AW$16:$AW$95)</f>
        <v>0</v>
      </c>
      <c r="V97" s="920" t="s">
        <v>620</v>
      </c>
      <c r="W97" s="922">
        <f>IF('Information Input'!$U$21=2,SUM('Report 5D'!$F$56:$H$56),IF('Information Input'!$U$21=1,(IF('Information Input'!$U$26=1,0,IF('Information Input'!$U$26=2,0,IF('Information Input'!$U$26=3,0,SUM('Report 5D'!$C$56:$E$56)))))))</f>
        <v>0</v>
      </c>
      <c r="X97" s="911"/>
      <c r="Y97" s="921">
        <f>I97-K97</f>
        <v>0</v>
      </c>
      <c r="Z97" s="885"/>
      <c r="AA97" s="923">
        <f>M97-O97</f>
        <v>0</v>
      </c>
      <c r="AB97" s="885"/>
      <c r="AC97" s="923">
        <f>Q97-S97</f>
        <v>0</v>
      </c>
      <c r="AD97" s="885"/>
      <c r="AE97" s="924">
        <f>U97-W97</f>
        <v>0</v>
      </c>
      <c r="AF97" s="885"/>
      <c r="AG97" s="925" t="str">
        <f t="shared" si="43"/>
        <v>----</v>
      </c>
      <c r="AH97" s="914"/>
      <c r="AI97" s="926" t="str">
        <f t="shared" si="44"/>
        <v>----</v>
      </c>
      <c r="AJ97" s="914"/>
      <c r="AK97" s="926" t="str">
        <f t="shared" si="45"/>
        <v>----</v>
      </c>
      <c r="AL97" s="914"/>
      <c r="AM97" s="927" t="str">
        <f t="shared" si="46"/>
        <v>----</v>
      </c>
      <c r="AO97" s="497"/>
      <c r="AP97" s="497"/>
      <c r="AQ97" s="497"/>
      <c r="AR97" s="497"/>
    </row>
    <row r="98" spans="1:44" ht="12.95">
      <c r="A98" s="1370"/>
      <c r="B98" s="1367"/>
      <c r="C98" s="1371" t="str">
        <f t="shared" si="38"/>
        <v>5H</v>
      </c>
      <c r="D98" s="1367"/>
      <c r="E98" s="1370"/>
      <c r="F98" s="1367"/>
      <c r="G98" s="1371" t="str">
        <f>'Report 5H'!$A$3&amp;" - "&amp;'Report 5H'!$A$5</f>
        <v>Report 5H - Outpatient/Clinic Services Lag Report</v>
      </c>
      <c r="H98" s="885"/>
      <c r="I98" s="921">
        <f>SUMIF('Report 4A'!$I$16:$I$95,'Check Totals'!$C98,'Report 4A'!$AT$16:$AT$95)</f>
        <v>0</v>
      </c>
      <c r="J98" s="920" t="s">
        <v>620</v>
      </c>
      <c r="K98" s="922">
        <f>IF('Information Input'!$U$21=2,SUM('Report 5H'!$O$56:$Q$56),IF('Information Input'!$U$21=1,(IF('Information Input'!$U$26=1,SUM('Report 5H'!$C$56:$E$56),IF('Information Input'!$U$26=2,SUM('Report 5H'!$F$56:$H$56),IF('Information Input'!$U$26=3,SUM('Report 5H'!$I$56:$K$56),SUM('Report 5H'!$L$56:$N$56)))))))</f>
        <v>0</v>
      </c>
      <c r="L98" s="911"/>
      <c r="M98" s="921">
        <f>SUMIF('Report 4A'!$I$16:$I$95,'Check Totals'!$C98,'Report 4A'!$AU$16:$AU$95)</f>
        <v>0</v>
      </c>
      <c r="N98" s="920" t="s">
        <v>620</v>
      </c>
      <c r="O98" s="922">
        <f>IF('Information Input'!$U$21=2,SUM('Report 5H'!$L$56:$N$56),IF('Information Input'!$U$21=1,(IF('Information Input'!$U$26=1,0,IF('Information Input'!$U$26=2,SUM('Report 5H'!$C$56:$E$56),IF('Information Input'!$U$26=3,SUM('Report 5H'!$F$56:$H$56),SUM('Report 5H'!$I$56:$K$56)))))))</f>
        <v>0</v>
      </c>
      <c r="P98" s="911"/>
      <c r="Q98" s="921">
        <f>SUMIF('Report 4A'!$I$16:$I$95,'Check Totals'!$C98,'Report 4A'!$AV$16:$AV$95)</f>
        <v>0</v>
      </c>
      <c r="R98" s="920" t="s">
        <v>620</v>
      </c>
      <c r="S98" s="922">
        <f>IF('Information Input'!$U$21=2,SUM('Report 5H'!$I$56:$K$56),IF('Information Input'!$U$21=1,(IF('Information Input'!$U$26=1,0,IF('Information Input'!$U$26=2,0,IF('Information Input'!$U$26=3,SUM('Report 5H'!$C$56:$E$56),SUM('Report 5H'!$F$56:$H$56)))))))</f>
        <v>0</v>
      </c>
      <c r="T98" s="911"/>
      <c r="U98" s="921">
        <f>SUMIF('Report 4A'!$I$16:$I$95,'Check Totals'!$C98,'Report 4A'!$AW$16:$AW$95)</f>
        <v>0</v>
      </c>
      <c r="V98" s="920" t="s">
        <v>620</v>
      </c>
      <c r="W98" s="922">
        <f>IF('Information Input'!$U$21=2,SUM('Report 5H'!$F$56:$H$56),IF('Information Input'!$U$21=1,(IF('Information Input'!$U$26=1,0,IF('Information Input'!$U$26=2,0,IF('Information Input'!$U$26=3,0,SUM('Report 5H'!$C$56:$E$56)))))))</f>
        <v>0</v>
      </c>
      <c r="X98" s="911"/>
      <c r="Y98" s="921">
        <f t="shared" si="39"/>
        <v>0</v>
      </c>
      <c r="Z98" s="885"/>
      <c r="AA98" s="923">
        <f t="shared" si="40"/>
        <v>0</v>
      </c>
      <c r="AB98" s="885"/>
      <c r="AC98" s="923">
        <f t="shared" si="41"/>
        <v>0</v>
      </c>
      <c r="AD98" s="885"/>
      <c r="AE98" s="924">
        <f t="shared" si="42"/>
        <v>0</v>
      </c>
      <c r="AF98" s="885"/>
      <c r="AG98" s="925" t="str">
        <f t="shared" si="43"/>
        <v>----</v>
      </c>
      <c r="AH98" s="914"/>
      <c r="AI98" s="926" t="str">
        <f t="shared" si="44"/>
        <v>----</v>
      </c>
      <c r="AJ98" s="914"/>
      <c r="AK98" s="926" t="str">
        <f t="shared" si="45"/>
        <v>----</v>
      </c>
      <c r="AL98" s="914"/>
      <c r="AM98" s="927" t="str">
        <f t="shared" si="46"/>
        <v>----</v>
      </c>
      <c r="AO98" s="497"/>
      <c r="AP98" s="497"/>
      <c r="AQ98" s="497"/>
      <c r="AR98" s="497"/>
    </row>
    <row r="99" spans="1:44" ht="12.95">
      <c r="A99" s="1370"/>
      <c r="B99" s="1367"/>
      <c r="C99" s="1371" t="str">
        <f t="shared" si="38"/>
        <v>5I</v>
      </c>
      <c r="D99" s="1367"/>
      <c r="E99" s="1370"/>
      <c r="F99" s="1367"/>
      <c r="G99" s="1371" t="str">
        <f>'Report 5I'!$A$3&amp;" - "&amp;'Report 5I'!$A$5</f>
        <v>Report 5I - Residential Treatment Center Lag Report</v>
      </c>
      <c r="H99" s="885"/>
      <c r="I99" s="921">
        <f>SUMIF('Report 4A'!$I$16:$I$95,'Check Totals'!$C99,'Report 4A'!$AT$16:$AT$95)</f>
        <v>0</v>
      </c>
      <c r="J99" s="920" t="s">
        <v>620</v>
      </c>
      <c r="K99" s="922">
        <f>IF('Information Input'!$U$21=2,SUM('Report 5I'!$O$56:$Q$56),IF('Information Input'!$U$21=1,(IF('Information Input'!$U$26=1,SUM('Report 5I'!$C$56:$E$56),IF('Information Input'!$U$26=2,SUM('Report 5I'!$F$56:$H$56),IF('Information Input'!$U$26=3,SUM('Report 5I'!$I$56:$K$56),SUM('Report 5I'!$L$56:$N$56)))))))</f>
        <v>0</v>
      </c>
      <c r="L99" s="911"/>
      <c r="M99" s="921">
        <f>SUMIF('Report 4A'!$I$16:$I$95,'Check Totals'!$C99,'Report 4A'!$AU$16:$AU$95)</f>
        <v>0</v>
      </c>
      <c r="N99" s="920" t="s">
        <v>620</v>
      </c>
      <c r="O99" s="922">
        <f>IF('Information Input'!$U$21=2,SUM('Report 5I'!$L$56:$N$56),IF('Information Input'!$U$21=1,(IF('Information Input'!$U$26=1,0,IF('Information Input'!$U$26=2,SUM('Report 5I'!$C$56:$E$56),IF('Information Input'!$U$26=3,SUM('Report 5I'!$F$56:$H$56),SUM('Report 5I'!$I$56:$K$56)))))))</f>
        <v>0</v>
      </c>
      <c r="P99" s="911"/>
      <c r="Q99" s="921">
        <f>SUMIF('Report 4A'!$I$16:$I$95,'Check Totals'!$C99,'Report 4A'!$AV$16:$AV$95)</f>
        <v>0</v>
      </c>
      <c r="R99" s="920" t="s">
        <v>620</v>
      </c>
      <c r="S99" s="922">
        <f>IF('Information Input'!$U$21=2,SUM('Report 5I'!$I$56:$K$56),IF('Information Input'!$U$21=1,(IF('Information Input'!$U$26=1,0,IF('Information Input'!$U$26=2,0,IF('Information Input'!$U$26=3,SUM('Report 5I'!$C$56:$E$56),SUM('Report 5I'!$F$56:$H$56)))))))</f>
        <v>0</v>
      </c>
      <c r="T99" s="911"/>
      <c r="U99" s="921">
        <f>SUMIF('Report 4A'!$I$16:$I$95,'Check Totals'!$C99,'Report 4A'!$AW$16:$AW$95)</f>
        <v>0</v>
      </c>
      <c r="V99" s="920" t="s">
        <v>620</v>
      </c>
      <c r="W99" s="922">
        <f>IF('Information Input'!$U$21=2,SUM('Report 5I'!$F$56:$H$56),IF('Information Input'!$U$21=1,(IF('Information Input'!$U$26=1,0,IF('Information Input'!$U$26=2,0,IF('Information Input'!$U$26=3,0,SUM('Report 5I'!$C$56:$E$56)))))))</f>
        <v>0</v>
      </c>
      <c r="X99" s="911"/>
      <c r="Y99" s="921">
        <f t="shared" si="39"/>
        <v>0</v>
      </c>
      <c r="Z99" s="885"/>
      <c r="AA99" s="923">
        <f t="shared" si="40"/>
        <v>0</v>
      </c>
      <c r="AB99" s="885"/>
      <c r="AC99" s="923">
        <f t="shared" si="41"/>
        <v>0</v>
      </c>
      <c r="AD99" s="885"/>
      <c r="AE99" s="924">
        <f t="shared" si="42"/>
        <v>0</v>
      </c>
      <c r="AF99" s="885"/>
      <c r="AG99" s="925" t="str">
        <f t="shared" si="43"/>
        <v>----</v>
      </c>
      <c r="AH99" s="914"/>
      <c r="AI99" s="926" t="str">
        <f t="shared" si="44"/>
        <v>----</v>
      </c>
      <c r="AJ99" s="914"/>
      <c r="AK99" s="926" t="str">
        <f t="shared" si="45"/>
        <v>----</v>
      </c>
      <c r="AL99" s="914"/>
      <c r="AM99" s="927" t="str">
        <f t="shared" si="46"/>
        <v>----</v>
      </c>
      <c r="AO99" s="497"/>
      <c r="AP99" s="497"/>
      <c r="AQ99" s="497"/>
      <c r="AR99" s="497"/>
    </row>
    <row r="100" spans="1:44" ht="12.95">
      <c r="A100" s="1370"/>
      <c r="B100" s="1367"/>
      <c r="C100" s="1371" t="str">
        <f t="shared" si="38"/>
        <v>5J</v>
      </c>
      <c r="D100" s="1367"/>
      <c r="E100" s="1370"/>
      <c r="F100" s="1367"/>
      <c r="G100" s="1371" t="str">
        <f>'Report 5J'!$A$3&amp;" - "&amp;'Report 5J'!$A$5</f>
        <v>Report 5J - Behavioral Management Services Lag Report</v>
      </c>
      <c r="H100" s="885"/>
      <c r="I100" s="921">
        <f>SUMIF('Report 4A'!$I$16:$I$95,'Check Totals'!$C100,'Report 4A'!$AT$16:$AT$95)</f>
        <v>0</v>
      </c>
      <c r="J100" s="920" t="s">
        <v>620</v>
      </c>
      <c r="K100" s="922">
        <f>IF('Information Input'!$U$21=2,SUM('Report 5J'!$O$56:$Q$56),IF('Information Input'!$U$21=1,(IF('Information Input'!$U$26=1,SUM('Report 5J'!$C$56:$E$56),IF('Information Input'!$U$26=2,SUM('Report 5J'!$F$56:$H$56),IF('Information Input'!$U$26=3,SUM('Report 5J'!$I$56:$K$56),SUM('Report 5J'!$L$56:$N$56)))))))</f>
        <v>0</v>
      </c>
      <c r="L100" s="911"/>
      <c r="M100" s="921">
        <f>SUMIF('Report 4A'!$I$16:$I$95,'Check Totals'!$C100,'Report 4A'!$AU$16:$AU$95)</f>
        <v>0</v>
      </c>
      <c r="N100" s="920" t="s">
        <v>620</v>
      </c>
      <c r="O100" s="922">
        <f>IF('Information Input'!$U$21=2,SUM('Report 5J'!$L$56:$N$56),IF('Information Input'!$U$21=1,(IF('Information Input'!$U$26=1,0,IF('Information Input'!$U$26=2,SUM('Report 5J'!$C$56:$E$56),IF('Information Input'!$U$26=3,SUM('Report 5J'!$F$56:$H$56),SUM('Report 5J'!$I$56:$K$56)))))))</f>
        <v>0</v>
      </c>
      <c r="P100" s="911"/>
      <c r="Q100" s="921">
        <f>SUMIF('Report 4A'!$I$16:$I$95,'Check Totals'!$C100,'Report 4A'!$AV$16:$AV$95)</f>
        <v>0</v>
      </c>
      <c r="R100" s="920" t="s">
        <v>620</v>
      </c>
      <c r="S100" s="922">
        <f>IF('Information Input'!$U$21=2,SUM('Report 5J'!$I$56:$K$56),IF('Information Input'!$U$21=1,(IF('Information Input'!$U$26=1,0,IF('Information Input'!$U$26=2,0,IF('Information Input'!$U$26=3,SUM('Report 5J'!$C$56:$E$56),SUM('Report 5J'!$F$56:$H$56)))))))</f>
        <v>0</v>
      </c>
      <c r="T100" s="911"/>
      <c r="U100" s="921">
        <f>SUMIF('Report 4A'!$I$16:$I$95,'Check Totals'!$C100,'Report 4A'!$AW$16:$AW$95)</f>
        <v>0</v>
      </c>
      <c r="V100" s="920" t="s">
        <v>620</v>
      </c>
      <c r="W100" s="922">
        <f>IF('Information Input'!$U$21=2,SUM('Report 5J'!$F$56:$H$56),IF('Information Input'!$U$21=1,(IF('Information Input'!$U$26=1,0,IF('Information Input'!$U$26=2,0,IF('Information Input'!$U$26=3,0,SUM('Report 5J'!$C$56:$E$56)))))))</f>
        <v>0</v>
      </c>
      <c r="X100" s="911"/>
      <c r="Y100" s="921">
        <f t="shared" si="39"/>
        <v>0</v>
      </c>
      <c r="Z100" s="885"/>
      <c r="AA100" s="923">
        <f t="shared" si="40"/>
        <v>0</v>
      </c>
      <c r="AB100" s="885"/>
      <c r="AC100" s="923">
        <f t="shared" si="41"/>
        <v>0</v>
      </c>
      <c r="AD100" s="885"/>
      <c r="AE100" s="924">
        <f t="shared" si="42"/>
        <v>0</v>
      </c>
      <c r="AF100" s="885"/>
      <c r="AG100" s="925" t="str">
        <f t="shared" ref="AG100:AG103" si="47">IF(ABS(Y100)&gt;$AS$13,"Threshold Exceeded!","----")</f>
        <v>----</v>
      </c>
      <c r="AH100" s="914"/>
      <c r="AI100" s="926" t="str">
        <f t="shared" ref="AI100:AI103" si="48">IF(ABS(AA100)&gt;$AS$13,"Threshold Exceeded!","----")</f>
        <v>----</v>
      </c>
      <c r="AJ100" s="914"/>
      <c r="AK100" s="926" t="str">
        <f t="shared" ref="AK100:AK103" si="49">IF(ABS(AC100)&gt;$AS$13,"Threshold Exceeded!","----")</f>
        <v>----</v>
      </c>
      <c r="AL100" s="914"/>
      <c r="AM100" s="927" t="str">
        <f t="shared" ref="AM100:AM103" si="50">IF(ABS(AE100)&gt;$AS$13,"Threshold Exceeded!","----")</f>
        <v>----</v>
      </c>
      <c r="AO100" s="497"/>
      <c r="AP100" s="497"/>
      <c r="AQ100" s="497"/>
      <c r="AR100" s="497"/>
    </row>
    <row r="101" spans="1:44" ht="12.95">
      <c r="A101" s="1370"/>
      <c r="B101" s="1367"/>
      <c r="C101" s="1371" t="str">
        <f t="shared" si="38"/>
        <v>5K</v>
      </c>
      <c r="D101" s="1367"/>
      <c r="E101" s="1370"/>
      <c r="F101" s="1367"/>
      <c r="G101" s="1371" t="str">
        <f>'Report 5K'!$A$3&amp;" - "&amp;'Report 5K'!$A$5</f>
        <v>Report 5K - Behavioral Health Providers Lag Report</v>
      </c>
      <c r="H101" s="885"/>
      <c r="I101" s="921">
        <f>SUMIF('Report 4A'!$I$16:$I$95,'Check Totals'!$C101,'Report 4A'!$AT$16:$AT$95)</f>
        <v>0</v>
      </c>
      <c r="J101" s="920" t="s">
        <v>620</v>
      </c>
      <c r="K101" s="922">
        <f>IF('Information Input'!$U$21=2,SUM('Report 5K'!$O$56:$Q$56),IF('Information Input'!$U$21=1,(IF('Information Input'!$U$26=1,SUM('Report 5K'!$C$56:$E$56),IF('Information Input'!$U$26=2,SUM('Report 5K'!$F$56:$H$56),IF('Information Input'!$U$26=3,SUM('Report 5K'!$I$56:$K$56),SUM('Report 5K'!$L$56:$N$56)))))))</f>
        <v>0</v>
      </c>
      <c r="L101" s="911"/>
      <c r="M101" s="921">
        <f>SUMIF('Report 4A'!$I$16:$I$95,'Check Totals'!$C101,'Report 4A'!$AU$16:$AU$95)</f>
        <v>0</v>
      </c>
      <c r="N101" s="920" t="s">
        <v>620</v>
      </c>
      <c r="O101" s="922">
        <f>IF('Information Input'!$U$21=2,SUM('Report 5K'!$L$56:$N$56),IF('Information Input'!$U$21=1,(IF('Information Input'!$U$26=1,0,IF('Information Input'!$U$26=2,SUM('Report 5K'!$C$56:$E$56),IF('Information Input'!$U$26=3,SUM('Report 5K'!$F$56:$H$56),SUM('Report 5K'!$I$56:$K$56)))))))</f>
        <v>0</v>
      </c>
      <c r="P101" s="911"/>
      <c r="Q101" s="921">
        <f>SUMIF('Report 4A'!$I$16:$I$95,'Check Totals'!$C101,'Report 4A'!$AV$16:$AV$95)</f>
        <v>0</v>
      </c>
      <c r="R101" s="920" t="s">
        <v>620</v>
      </c>
      <c r="S101" s="922">
        <f>IF('Information Input'!$U$21=2,SUM('Report 5K'!$I$56:$K$56),IF('Information Input'!$U$21=1,(IF('Information Input'!$U$26=1,0,IF('Information Input'!$U$26=2,0,IF('Information Input'!$U$26=3,SUM('Report 5K'!$C$56:$E$56),SUM('Report 5K'!$F$56:$H$56)))))))</f>
        <v>0</v>
      </c>
      <c r="T101" s="911"/>
      <c r="U101" s="921">
        <f>SUMIF('Report 4A'!$I$16:$I$95,'Check Totals'!$C101,'Report 4A'!$AW$16:$AW$95)</f>
        <v>0</v>
      </c>
      <c r="V101" s="920" t="s">
        <v>620</v>
      </c>
      <c r="W101" s="922">
        <f>IF('Information Input'!$U$21=2,SUM('Report 5K'!$F$56:$H$56),IF('Information Input'!$U$21=1,(IF('Information Input'!$U$26=1,0,IF('Information Input'!$U$26=2,0,IF('Information Input'!$U$26=3,0,SUM('Report 5K'!$C$56:$E$56)))))))</f>
        <v>0</v>
      </c>
      <c r="X101" s="911"/>
      <c r="Y101" s="921">
        <f t="shared" si="39"/>
        <v>0</v>
      </c>
      <c r="Z101" s="885"/>
      <c r="AA101" s="923">
        <f t="shared" si="40"/>
        <v>0</v>
      </c>
      <c r="AB101" s="885"/>
      <c r="AC101" s="923">
        <f t="shared" si="41"/>
        <v>0</v>
      </c>
      <c r="AD101" s="885"/>
      <c r="AE101" s="924">
        <f t="shared" si="42"/>
        <v>0</v>
      </c>
      <c r="AF101" s="885"/>
      <c r="AG101" s="925" t="str">
        <f t="shared" si="47"/>
        <v>----</v>
      </c>
      <c r="AH101" s="914"/>
      <c r="AI101" s="926" t="str">
        <f t="shared" si="48"/>
        <v>----</v>
      </c>
      <c r="AJ101" s="914"/>
      <c r="AK101" s="926" t="str">
        <f t="shared" si="49"/>
        <v>----</v>
      </c>
      <c r="AL101" s="914"/>
      <c r="AM101" s="927" t="str">
        <f t="shared" si="50"/>
        <v>----</v>
      </c>
      <c r="AO101" s="497"/>
      <c r="AP101" s="497"/>
      <c r="AQ101" s="497"/>
      <c r="AR101" s="497"/>
    </row>
    <row r="102" spans="1:44" ht="12.95">
      <c r="A102" s="1370"/>
      <c r="B102" s="1367"/>
      <c r="C102" s="1371" t="str">
        <f t="shared" si="38"/>
        <v>5L</v>
      </c>
      <c r="D102" s="1367"/>
      <c r="E102" s="1370"/>
      <c r="F102" s="1367"/>
      <c r="G102" s="1371" t="str">
        <f>'Report 5L'!$A$3&amp;" - "&amp;'Report 5L'!$A$5</f>
        <v>Report 5L - Psychosocial Rehab Services Lag Report</v>
      </c>
      <c r="H102" s="885"/>
      <c r="I102" s="921">
        <f>SUMIF('Report 4A'!$I$16:$I$95,'Check Totals'!$C102,'Report 4A'!$AT$16:$AT$95)</f>
        <v>0</v>
      </c>
      <c r="J102" s="920" t="s">
        <v>620</v>
      </c>
      <c r="K102" s="922">
        <f>IF('Information Input'!$U$21=2,SUM('Report 5L'!$O$56:$Q$56),IF('Information Input'!$U$21=1,(IF('Information Input'!$U$26=1,SUM('Report 5L'!$C$56:$E$56),IF('Information Input'!$U$26=2,SUM('Report 5L'!$F$56:$H$56),IF('Information Input'!$U$26=3,SUM('Report 5L'!$I$56:$K$56),SUM('Report 5L'!$L$56:$N$56)))))))</f>
        <v>0</v>
      </c>
      <c r="L102" s="911"/>
      <c r="M102" s="921">
        <f>SUMIF('Report 4A'!$I$16:$I$95,'Check Totals'!$C102,'Report 4A'!$AU$16:$AU$95)</f>
        <v>0</v>
      </c>
      <c r="N102" s="920" t="s">
        <v>620</v>
      </c>
      <c r="O102" s="922">
        <f>IF('Information Input'!$U$21=2,SUM('Report 5L'!$L$56:$N$56),IF('Information Input'!$U$21=1,(IF('Information Input'!$U$26=1,0,IF('Information Input'!$U$26=2,SUM('Report 5L'!$C$56:$E$56),IF('Information Input'!$U$26=3,SUM('Report 5L'!$F$56:$H$56),SUM('Report 5L'!$I$56:$K$56)))))))</f>
        <v>0</v>
      </c>
      <c r="P102" s="911"/>
      <c r="Q102" s="921">
        <f>SUMIF('Report 4A'!$I$16:$I$95,'Check Totals'!$C102,'Report 4A'!$AV$16:$AV$95)</f>
        <v>0</v>
      </c>
      <c r="R102" s="920" t="s">
        <v>620</v>
      </c>
      <c r="S102" s="922">
        <f>IF('Information Input'!$U$21=2,SUM('Report 5L'!$I$56:$K$56),IF('Information Input'!$U$21=1,(IF('Information Input'!$U$26=1,0,IF('Information Input'!$U$26=2,0,IF('Information Input'!$U$26=3,SUM('Report 5L'!$C$56:$E$56),SUM('Report 5L'!$F$56:$H$56)))))))</f>
        <v>0</v>
      </c>
      <c r="T102" s="911"/>
      <c r="U102" s="921">
        <f>SUMIF('Report 4A'!$I$16:$I$95,'Check Totals'!$C102,'Report 4A'!$AW$16:$AW$95)</f>
        <v>0</v>
      </c>
      <c r="V102" s="920" t="s">
        <v>620</v>
      </c>
      <c r="W102" s="922">
        <f>IF('Information Input'!$U$21=2,SUM('Report 5L'!$F$56:$H$56),IF('Information Input'!$U$21=1,(IF('Information Input'!$U$26=1,0,IF('Information Input'!$U$26=2,0,IF('Information Input'!$U$26=3,0,SUM('Report 5L'!$C$56:$E$56)))))))</f>
        <v>0</v>
      </c>
      <c r="X102" s="911"/>
      <c r="Y102" s="921">
        <f t="shared" si="39"/>
        <v>0</v>
      </c>
      <c r="Z102" s="885"/>
      <c r="AA102" s="923">
        <f t="shared" si="40"/>
        <v>0</v>
      </c>
      <c r="AB102" s="885"/>
      <c r="AC102" s="923">
        <f t="shared" si="41"/>
        <v>0</v>
      </c>
      <c r="AD102" s="885"/>
      <c r="AE102" s="924">
        <f t="shared" si="42"/>
        <v>0</v>
      </c>
      <c r="AF102" s="885"/>
      <c r="AG102" s="925" t="str">
        <f t="shared" si="47"/>
        <v>----</v>
      </c>
      <c r="AH102" s="914"/>
      <c r="AI102" s="926" t="str">
        <f t="shared" si="48"/>
        <v>----</v>
      </c>
      <c r="AJ102" s="914"/>
      <c r="AK102" s="926" t="str">
        <f t="shared" si="49"/>
        <v>----</v>
      </c>
      <c r="AL102" s="914"/>
      <c r="AM102" s="927" t="str">
        <f t="shared" si="50"/>
        <v>----</v>
      </c>
      <c r="AO102" s="497"/>
      <c r="AP102" s="497"/>
      <c r="AQ102" s="497"/>
      <c r="AR102" s="497"/>
    </row>
    <row r="103" spans="1:44" ht="12.95">
      <c r="A103" s="1370"/>
      <c r="B103" s="1367"/>
      <c r="C103" s="1371" t="str">
        <f t="shared" si="38"/>
        <v>5M</v>
      </c>
      <c r="D103" s="1367"/>
      <c r="E103" s="1370"/>
      <c r="F103" s="1367"/>
      <c r="G103" s="1371" t="str">
        <f>'Report 5M'!$A$3&amp;" - "&amp;'Report 5M'!$A$5</f>
        <v>Report 5M - Community Services, Agencies Lag Report</v>
      </c>
      <c r="H103" s="885"/>
      <c r="I103" s="921">
        <f>SUMIF('Report 4A'!$I$16:$I$95,'Check Totals'!$C103,'Report 4A'!$AT$16:$AT$95)</f>
        <v>0</v>
      </c>
      <c r="J103" s="920" t="s">
        <v>620</v>
      </c>
      <c r="K103" s="922">
        <f>IF('Information Input'!$U$21=2,SUM('Report 5M'!$O$56:$Q$56),IF('Information Input'!$U$21=1,(IF('Information Input'!$U$26=1,SUM('Report 5M'!$C$56:$E$56),IF('Information Input'!$U$26=2,SUM('Report 5M'!$F$56:$H$56),IF('Information Input'!$U$26=3,SUM('Report 5M'!$I$56:$K$56),SUM('Report 5M'!$L$56:$N$56)))))))</f>
        <v>0</v>
      </c>
      <c r="L103" s="911"/>
      <c r="M103" s="921">
        <f>SUMIF('Report 4A'!$I$16:$I$95,'Check Totals'!$C103,'Report 4A'!$AU$16:$AU$95)</f>
        <v>0</v>
      </c>
      <c r="N103" s="920" t="s">
        <v>620</v>
      </c>
      <c r="O103" s="922">
        <f>IF('Information Input'!$U$21=2,SUM('Report 5M'!$L$56:$N$56),IF('Information Input'!$U$21=1,(IF('Information Input'!$U$26=1,0,IF('Information Input'!$U$26=2,SUM('Report 5M'!$C$56:$E$56),IF('Information Input'!$U$26=3,SUM('Report 5M'!$F$56:$H$56),SUM('Report 5M'!$I$56:$K$56)))))))</f>
        <v>0</v>
      </c>
      <c r="P103" s="911"/>
      <c r="Q103" s="921">
        <f>SUMIF('Report 4A'!$I$16:$I$95,'Check Totals'!$C103,'Report 4A'!$AV$16:$AV$95)</f>
        <v>0</v>
      </c>
      <c r="R103" s="920" t="s">
        <v>620</v>
      </c>
      <c r="S103" s="922">
        <f>IF('Information Input'!$U$21=2,SUM('Report 5M'!$I$56:$K$56),IF('Information Input'!$U$21=1,(IF('Information Input'!$U$26=1,0,IF('Information Input'!$U$26=2,0,IF('Information Input'!$U$26=3,SUM('Report 5M'!$C$56:$E$56),SUM('Report 5M'!$F$56:$H$56)))))))</f>
        <v>0</v>
      </c>
      <c r="T103" s="911"/>
      <c r="U103" s="921">
        <f>SUMIF('Report 4A'!$I$16:$I$95,'Check Totals'!$C103,'Report 4A'!$AW$16:$AW$95)</f>
        <v>0</v>
      </c>
      <c r="V103" s="920" t="s">
        <v>620</v>
      </c>
      <c r="W103" s="922">
        <f>IF('Information Input'!$U$21=2,SUM('Report 5M'!$F$56:$H$56),IF('Information Input'!$U$21=1,(IF('Information Input'!$U$26=1,0,IF('Information Input'!$U$26=2,0,IF('Information Input'!$U$26=3,0,SUM('Report 5M'!$C$56:$E$56)))))))</f>
        <v>0</v>
      </c>
      <c r="X103" s="911"/>
      <c r="Y103" s="921">
        <f t="shared" ref="Y103" si="51">I103-K103</f>
        <v>0</v>
      </c>
      <c r="Z103" s="885"/>
      <c r="AA103" s="923">
        <f t="shared" ref="AA103" si="52">M103-O103</f>
        <v>0</v>
      </c>
      <c r="AB103" s="885"/>
      <c r="AC103" s="923">
        <f t="shared" ref="AC103" si="53">Q103-S103</f>
        <v>0</v>
      </c>
      <c r="AD103" s="885"/>
      <c r="AE103" s="924">
        <f t="shared" ref="AE103" si="54">U103-W103</f>
        <v>0</v>
      </c>
      <c r="AF103" s="885"/>
      <c r="AG103" s="925" t="str">
        <f t="shared" si="47"/>
        <v>----</v>
      </c>
      <c r="AH103" s="914"/>
      <c r="AI103" s="926" t="str">
        <f t="shared" si="48"/>
        <v>----</v>
      </c>
      <c r="AJ103" s="914"/>
      <c r="AK103" s="926" t="str">
        <f t="shared" si="49"/>
        <v>----</v>
      </c>
      <c r="AL103" s="914"/>
      <c r="AM103" s="927" t="str">
        <f t="shared" si="50"/>
        <v>----</v>
      </c>
      <c r="AO103" s="497"/>
      <c r="AP103" s="497"/>
      <c r="AQ103" s="497"/>
      <c r="AR103" s="497"/>
    </row>
    <row r="104" spans="1:44" ht="12.95">
      <c r="A104" s="1370"/>
      <c r="B104" s="1367"/>
      <c r="C104" s="1371"/>
      <c r="D104" s="1367"/>
      <c r="E104" s="1370"/>
      <c r="F104" s="1367"/>
      <c r="G104" s="1371"/>
      <c r="H104" s="885"/>
      <c r="I104" s="934"/>
      <c r="J104" s="935"/>
      <c r="K104" s="936"/>
      <c r="L104" s="937"/>
      <c r="M104" s="934"/>
      <c r="N104" s="935"/>
      <c r="O104" s="936"/>
      <c r="P104" s="937"/>
      <c r="Q104" s="934"/>
      <c r="R104" s="935"/>
      <c r="S104" s="936"/>
      <c r="T104" s="937"/>
      <c r="U104" s="934"/>
      <c r="V104" s="935"/>
      <c r="W104" s="936"/>
      <c r="X104" s="911"/>
      <c r="Y104" s="917"/>
      <c r="Z104" s="885"/>
      <c r="AA104" s="928"/>
      <c r="AB104" s="885"/>
      <c r="AC104" s="928"/>
      <c r="AD104" s="885"/>
      <c r="AE104" s="919"/>
      <c r="AF104" s="885"/>
      <c r="AG104" s="929"/>
      <c r="AH104" s="914"/>
      <c r="AI104" s="930"/>
      <c r="AJ104" s="914"/>
      <c r="AK104" s="930"/>
      <c r="AL104" s="914"/>
      <c r="AM104" s="931"/>
      <c r="AO104" s="497"/>
      <c r="AP104" s="497"/>
      <c r="AQ104" s="497"/>
      <c r="AR104" s="497"/>
    </row>
    <row r="105" spans="1:44" ht="12.95">
      <c r="A105" s="938" t="str">
        <f>'Report 1'!$A$2</f>
        <v>Report 1</v>
      </c>
      <c r="B105" s="1367"/>
      <c r="C105" s="1371"/>
      <c r="D105" s="940"/>
      <c r="E105" s="361" t="str">
        <f>'Report 8'!$A$2</f>
        <v>Report 8</v>
      </c>
      <c r="F105" s="362"/>
      <c r="G105" s="941"/>
      <c r="H105" s="1367"/>
      <c r="I105" s="942"/>
      <c r="J105" s="943"/>
      <c r="K105" s="944"/>
      <c r="L105" s="1368"/>
      <c r="M105" s="942"/>
      <c r="N105" s="943"/>
      <c r="O105" s="944"/>
      <c r="P105" s="1368"/>
      <c r="Q105" s="942"/>
      <c r="R105" s="943"/>
      <c r="S105" s="944"/>
      <c r="T105" s="1368"/>
      <c r="U105" s="942"/>
      <c r="V105" s="943"/>
      <c r="W105" s="944"/>
      <c r="X105" s="911"/>
      <c r="Y105" s="917"/>
      <c r="Z105" s="885"/>
      <c r="AA105" s="928"/>
      <c r="AB105" s="885"/>
      <c r="AC105" s="928"/>
      <c r="AD105" s="885"/>
      <c r="AE105" s="919"/>
      <c r="AF105" s="885"/>
      <c r="AG105" s="929"/>
      <c r="AH105" s="914"/>
      <c r="AI105" s="930"/>
      <c r="AJ105" s="914"/>
      <c r="AK105" s="930"/>
      <c r="AL105" s="914"/>
      <c r="AM105" s="931"/>
    </row>
    <row r="106" spans="1:44" ht="12.95">
      <c r="A106" s="1370" t="str">
        <f>'Report 1'!$A$4</f>
        <v>Schedule of Revenues and Expenses by Category</v>
      </c>
      <c r="B106" s="1367"/>
      <c r="C106" s="1371"/>
      <c r="D106" s="940"/>
      <c r="E106" s="363" t="str">
        <f>'Report 8'!$A$4</f>
        <v>Value Added Services/Non-State Plan Services Report</v>
      </c>
      <c r="F106" s="364"/>
      <c r="G106" s="941"/>
      <c r="H106" s="1367"/>
      <c r="I106" s="942"/>
      <c r="J106" s="943"/>
      <c r="K106" s="944"/>
      <c r="L106" s="1368"/>
      <c r="M106" s="942"/>
      <c r="N106" s="943"/>
      <c r="O106" s="944"/>
      <c r="P106" s="1368"/>
      <c r="Q106" s="942"/>
      <c r="R106" s="943"/>
      <c r="S106" s="944"/>
      <c r="T106" s="1368"/>
      <c r="U106" s="942"/>
      <c r="V106" s="943"/>
      <c r="W106" s="944"/>
      <c r="X106" s="911"/>
      <c r="Y106" s="917"/>
      <c r="Z106" s="885"/>
      <c r="AA106" s="928"/>
      <c r="AB106" s="885"/>
      <c r="AC106" s="928"/>
      <c r="AD106" s="885"/>
      <c r="AE106" s="919"/>
      <c r="AF106" s="885"/>
      <c r="AG106" s="929"/>
      <c r="AH106" s="914"/>
      <c r="AI106" s="930"/>
      <c r="AJ106" s="914"/>
      <c r="AK106" s="930"/>
      <c r="AL106" s="914"/>
      <c r="AM106" s="931"/>
    </row>
    <row r="107" spans="1:44" ht="12.95">
      <c r="A107" s="1370"/>
      <c r="B107" s="1367">
        <f>'Report 1'!$A$70</f>
        <v>50</v>
      </c>
      <c r="C107" s="1371" t="str">
        <f>'Report 1'!$B$70</f>
        <v>Value Added Services/Non-State Plan Approved Services</v>
      </c>
      <c r="D107" s="1367"/>
      <c r="E107" s="1370"/>
      <c r="F107" s="1367" t="s">
        <v>230</v>
      </c>
      <c r="G107" s="1371"/>
      <c r="H107" s="885"/>
      <c r="I107" s="921">
        <f>'Report 1'!$AL$70</f>
        <v>0</v>
      </c>
      <c r="J107" s="920" t="s">
        <v>620</v>
      </c>
      <c r="K107" s="922">
        <f>'Report 8'!$AL$36</f>
        <v>0</v>
      </c>
      <c r="L107" s="911"/>
      <c r="M107" s="921">
        <f>'Report 1'!$AM$70</f>
        <v>0</v>
      </c>
      <c r="N107" s="920" t="s">
        <v>620</v>
      </c>
      <c r="O107" s="922">
        <f>'Report 8'!$AM$36</f>
        <v>0</v>
      </c>
      <c r="P107" s="911"/>
      <c r="Q107" s="921">
        <f>'Report 1'!$AN$70</f>
        <v>0</v>
      </c>
      <c r="R107" s="920" t="s">
        <v>620</v>
      </c>
      <c r="S107" s="922">
        <f>'Report 8'!$AN$36</f>
        <v>0</v>
      </c>
      <c r="T107" s="911"/>
      <c r="U107" s="921">
        <f>'Report 1'!$AO$70</f>
        <v>0</v>
      </c>
      <c r="V107" s="920" t="s">
        <v>620</v>
      </c>
      <c r="W107" s="922">
        <f>'Report 8'!$AO$36</f>
        <v>0</v>
      </c>
      <c r="X107" s="911"/>
      <c r="Y107" s="921">
        <f>I107-K107</f>
        <v>0</v>
      </c>
      <c r="Z107" s="885"/>
      <c r="AA107" s="923">
        <f>M107-O107</f>
        <v>0</v>
      </c>
      <c r="AB107" s="885"/>
      <c r="AC107" s="923">
        <f>Q107-S107</f>
        <v>0</v>
      </c>
      <c r="AD107" s="885"/>
      <c r="AE107" s="924">
        <f>U107-W107</f>
        <v>0</v>
      </c>
      <c r="AF107" s="885"/>
      <c r="AG107" s="925" t="str">
        <f>IF(ABS(Y107)&gt;$AS$13,"Threshold Exceeded!","----")</f>
        <v>----</v>
      </c>
      <c r="AH107" s="914"/>
      <c r="AI107" s="926" t="str">
        <f>IF(ABS(AA107)&gt;$AS$13,"Threshold Exceeded!","----")</f>
        <v>----</v>
      </c>
      <c r="AJ107" s="914"/>
      <c r="AK107" s="926" t="str">
        <f>IF(ABS(AC107)&gt;$AS$13,"Threshold Exceeded!","----")</f>
        <v>----</v>
      </c>
      <c r="AL107" s="914"/>
      <c r="AM107" s="927" t="str">
        <f>IF(ABS(AE107)&gt;$AS$13,"Threshold Exceeded!","----")</f>
        <v>----</v>
      </c>
    </row>
    <row r="108" spans="1:44" ht="12.95">
      <c r="A108" s="945"/>
      <c r="B108" s="946"/>
      <c r="C108" s="947"/>
      <c r="D108" s="939"/>
      <c r="E108" s="948"/>
      <c r="F108" s="455"/>
      <c r="G108" s="947"/>
      <c r="H108" s="885"/>
      <c r="I108" s="949"/>
      <c r="J108" s="950"/>
      <c r="K108" s="951"/>
      <c r="L108" s="911"/>
      <c r="M108" s="949"/>
      <c r="N108" s="950"/>
      <c r="O108" s="951"/>
      <c r="P108" s="911"/>
      <c r="Q108" s="949"/>
      <c r="R108" s="950"/>
      <c r="S108" s="951"/>
      <c r="T108" s="911"/>
      <c r="U108" s="949"/>
      <c r="V108" s="950"/>
      <c r="W108" s="951"/>
      <c r="X108" s="911"/>
      <c r="Y108" s="949"/>
      <c r="Z108" s="881"/>
      <c r="AA108" s="952"/>
      <c r="AB108" s="881"/>
      <c r="AC108" s="952"/>
      <c r="AD108" s="881"/>
      <c r="AE108" s="951"/>
      <c r="AF108" s="885"/>
      <c r="AG108" s="953"/>
      <c r="AH108" s="954"/>
      <c r="AI108" s="955"/>
      <c r="AJ108" s="954"/>
      <c r="AK108" s="955"/>
      <c r="AL108" s="954"/>
      <c r="AM108" s="956"/>
    </row>
    <row r="109" spans="1:44" ht="12.75" customHeight="1">
      <c r="A109" s="885"/>
      <c r="B109" s="957"/>
      <c r="C109" s="939"/>
      <c r="D109" s="939"/>
      <c r="E109" s="939"/>
      <c r="F109" s="360"/>
      <c r="G109" s="939"/>
      <c r="H109" s="885"/>
      <c r="I109" s="928"/>
      <c r="J109" s="920"/>
      <c r="K109" s="928"/>
      <c r="L109" s="911"/>
      <c r="M109" s="928"/>
      <c r="N109" s="920"/>
      <c r="O109" s="928"/>
      <c r="P109" s="911"/>
      <c r="Q109" s="928"/>
      <c r="R109" s="920"/>
      <c r="S109" s="928"/>
      <c r="T109" s="911"/>
      <c r="U109" s="928"/>
      <c r="V109" s="920"/>
      <c r="W109" s="928"/>
      <c r="X109" s="911"/>
      <c r="Y109" s="928"/>
      <c r="Z109" s="885"/>
      <c r="AA109" s="928"/>
      <c r="AB109" s="885"/>
      <c r="AC109" s="928"/>
      <c r="AD109" s="885"/>
      <c r="AE109" s="928"/>
      <c r="AF109" s="885"/>
      <c r="AG109" s="958"/>
      <c r="AH109" s="959"/>
      <c r="AI109" s="958"/>
      <c r="AJ109" s="959"/>
      <c r="AK109" s="958"/>
      <c r="AL109" s="959"/>
      <c r="AM109" s="958"/>
    </row>
    <row r="110" spans="1:44" ht="12.75" customHeight="1">
      <c r="A110" s="881"/>
      <c r="AG110" s="962"/>
      <c r="AH110" s="962"/>
      <c r="AI110" s="962"/>
      <c r="AJ110" s="962"/>
      <c r="AK110" s="962"/>
      <c r="AL110" s="962"/>
      <c r="AM110" s="962"/>
      <c r="AO110" s="962"/>
    </row>
    <row r="111" spans="1:44" ht="18" customHeight="1">
      <c r="A111" s="887" t="s">
        <v>96</v>
      </c>
      <c r="B111" s="888"/>
      <c r="C111" s="888"/>
      <c r="D111" s="888"/>
      <c r="E111" s="888"/>
      <c r="F111" s="888"/>
      <c r="G111" s="889"/>
      <c r="H111" s="890"/>
      <c r="I111" s="891" t="s">
        <v>135</v>
      </c>
      <c r="J111" s="871"/>
      <c r="K111" s="872"/>
      <c r="L111" s="892"/>
      <c r="M111" s="870" t="s">
        <v>136</v>
      </c>
      <c r="N111" s="871"/>
      <c r="O111" s="872"/>
      <c r="P111" s="892"/>
      <c r="Q111" s="870" t="s">
        <v>137</v>
      </c>
      <c r="R111" s="871"/>
      <c r="S111" s="872"/>
      <c r="T111" s="892"/>
      <c r="U111" s="870" t="s">
        <v>138</v>
      </c>
      <c r="V111" s="871"/>
      <c r="W111" s="872"/>
      <c r="X111" s="893"/>
      <c r="Y111" s="870" t="s">
        <v>615</v>
      </c>
      <c r="Z111" s="871"/>
      <c r="AA111" s="871"/>
      <c r="AB111" s="871"/>
      <c r="AC111" s="871"/>
      <c r="AD111" s="871"/>
      <c r="AE111" s="872"/>
      <c r="AF111" s="963"/>
      <c r="AG111" s="870" t="s">
        <v>616</v>
      </c>
      <c r="AH111" s="871"/>
      <c r="AI111" s="871"/>
      <c r="AJ111" s="871"/>
      <c r="AK111" s="871"/>
      <c r="AL111" s="871"/>
      <c r="AM111" s="872"/>
      <c r="AO111" s="964"/>
      <c r="AP111" s="964"/>
      <c r="AQ111" s="964"/>
      <c r="AR111" s="964"/>
    </row>
    <row r="112" spans="1:44" ht="18" customHeight="1">
      <c r="A112" s="895" t="s">
        <v>617</v>
      </c>
      <c r="B112" s="896"/>
      <c r="C112" s="897"/>
      <c r="D112" s="898"/>
      <c r="E112" s="895" t="s">
        <v>618</v>
      </c>
      <c r="F112" s="896"/>
      <c r="G112" s="872"/>
      <c r="H112" s="890"/>
      <c r="I112" s="899" t="s">
        <v>617</v>
      </c>
      <c r="J112" s="900"/>
      <c r="K112" s="901" t="s">
        <v>618</v>
      </c>
      <c r="L112" s="902"/>
      <c r="M112" s="901" t="s">
        <v>617</v>
      </c>
      <c r="N112" s="900"/>
      <c r="O112" s="901" t="s">
        <v>618</v>
      </c>
      <c r="P112" s="902"/>
      <c r="Q112" s="901" t="s">
        <v>617</v>
      </c>
      <c r="R112" s="900"/>
      <c r="S112" s="901" t="s">
        <v>618</v>
      </c>
      <c r="T112" s="902"/>
      <c r="U112" s="901" t="s">
        <v>617</v>
      </c>
      <c r="V112" s="900"/>
      <c r="W112" s="901" t="s">
        <v>618</v>
      </c>
      <c r="X112" s="893"/>
      <c r="Y112" s="875" t="s">
        <v>135</v>
      </c>
      <c r="Z112" s="876"/>
      <c r="AA112" s="875" t="s">
        <v>136</v>
      </c>
      <c r="AB112" s="876"/>
      <c r="AC112" s="875" t="s">
        <v>137</v>
      </c>
      <c r="AD112" s="876"/>
      <c r="AE112" s="875" t="s">
        <v>138</v>
      </c>
      <c r="AF112" s="963"/>
      <c r="AG112" s="875" t="s">
        <v>135</v>
      </c>
      <c r="AH112" s="876"/>
      <c r="AI112" s="875" t="s">
        <v>136</v>
      </c>
      <c r="AJ112" s="876"/>
      <c r="AK112" s="875" t="s">
        <v>137</v>
      </c>
      <c r="AL112" s="876"/>
      <c r="AM112" s="875" t="s">
        <v>138</v>
      </c>
      <c r="AO112" s="983"/>
      <c r="AP112" s="983"/>
      <c r="AQ112" s="983"/>
      <c r="AR112" s="983"/>
    </row>
    <row r="113" spans="1:44" ht="12.95">
      <c r="A113" s="903"/>
      <c r="B113" s="904"/>
      <c r="C113" s="905"/>
      <c r="D113" s="885"/>
      <c r="E113" s="903"/>
      <c r="F113" s="904"/>
      <c r="G113" s="906"/>
      <c r="H113" s="965"/>
      <c r="I113" s="966"/>
      <c r="J113" s="965"/>
      <c r="K113" s="967"/>
      <c r="L113" s="968"/>
      <c r="M113" s="969"/>
      <c r="N113" s="965"/>
      <c r="O113" s="967"/>
      <c r="P113" s="968"/>
      <c r="Q113" s="969"/>
      <c r="R113" s="965"/>
      <c r="S113" s="967"/>
      <c r="T113" s="968"/>
      <c r="U113" s="969"/>
      <c r="V113" s="965"/>
      <c r="W113" s="967"/>
      <c r="Y113" s="867"/>
      <c r="Z113" s="885"/>
      <c r="AA113" s="885"/>
      <c r="AB113" s="885"/>
      <c r="AC113" s="885"/>
      <c r="AD113" s="885"/>
      <c r="AE113" s="912"/>
      <c r="AG113" s="913"/>
      <c r="AH113" s="914"/>
      <c r="AI113" s="914"/>
      <c r="AJ113" s="914"/>
      <c r="AK113" s="914"/>
      <c r="AL113" s="914"/>
      <c r="AM113" s="915"/>
    </row>
    <row r="114" spans="1:44" ht="12.95">
      <c r="A114" s="361" t="str">
        <f>'Report 2'!$A$2</f>
        <v>Report 2</v>
      </c>
      <c r="B114" s="885"/>
      <c r="C114" s="912"/>
      <c r="D114" s="885"/>
      <c r="E114" s="361" t="str">
        <f>'Report 5A'!$A$3</f>
        <v>Report 5A</v>
      </c>
      <c r="F114" s="916"/>
      <c r="G114" s="912"/>
      <c r="H114" s="885"/>
      <c r="I114" s="917"/>
      <c r="J114" s="886"/>
      <c r="K114" s="918"/>
      <c r="L114" s="911"/>
      <c r="M114" s="867"/>
      <c r="N114" s="885"/>
      <c r="O114" s="918"/>
      <c r="P114" s="911"/>
      <c r="Q114" s="867"/>
      <c r="R114" s="885"/>
      <c r="S114" s="918"/>
      <c r="T114" s="911"/>
      <c r="U114" s="867"/>
      <c r="V114" s="885"/>
      <c r="W114" s="918"/>
      <c r="X114" s="911"/>
      <c r="Y114" s="867"/>
      <c r="Z114" s="885"/>
      <c r="AA114" s="885"/>
      <c r="AB114" s="885"/>
      <c r="AC114" s="885"/>
      <c r="AD114" s="885"/>
      <c r="AE114" s="912"/>
      <c r="AF114" s="885"/>
      <c r="AG114" s="913"/>
      <c r="AH114" s="914"/>
      <c r="AI114" s="914"/>
      <c r="AJ114" s="914"/>
      <c r="AK114" s="914"/>
      <c r="AL114" s="914"/>
      <c r="AM114" s="915"/>
    </row>
    <row r="115" spans="1:44" ht="12.95">
      <c r="A115" s="363" t="str">
        <f>'Report 2'!$A$4&amp;" (Lines 22, 23)"</f>
        <v>Schedule of Expenses Detail (Lines 22, 23)</v>
      </c>
      <c r="B115" s="364"/>
      <c r="C115" s="912"/>
      <c r="D115" s="364"/>
      <c r="E115" s="363" t="str">
        <f>'Report 5A'!$A$5</f>
        <v>Inpatient Hospital Services Lag Report</v>
      </c>
      <c r="F115" s="1367"/>
      <c r="G115" s="912"/>
      <c r="H115" s="885"/>
      <c r="I115" s="917"/>
      <c r="J115" s="885"/>
      <c r="K115" s="919"/>
      <c r="L115" s="911"/>
      <c r="M115" s="917"/>
      <c r="N115" s="920"/>
      <c r="O115" s="919"/>
      <c r="P115" s="911"/>
      <c r="Q115" s="917"/>
      <c r="R115" s="885"/>
      <c r="S115" s="919"/>
      <c r="T115" s="911"/>
      <c r="U115" s="917"/>
      <c r="V115" s="885"/>
      <c r="W115" s="919"/>
      <c r="X115" s="911"/>
      <c r="Y115" s="867"/>
      <c r="Z115" s="885"/>
      <c r="AA115" s="885"/>
      <c r="AB115" s="885"/>
      <c r="AC115" s="885"/>
      <c r="AD115" s="885"/>
      <c r="AE115" s="912"/>
      <c r="AF115" s="885"/>
      <c r="AG115" s="913"/>
      <c r="AH115" s="914"/>
      <c r="AI115" s="914"/>
      <c r="AJ115" s="914"/>
      <c r="AK115" s="914"/>
      <c r="AL115" s="914"/>
      <c r="AM115" s="915"/>
    </row>
    <row r="116" spans="1:44" ht="12.95">
      <c r="A116" s="867"/>
      <c r="B116" s="1367" t="s">
        <v>224</v>
      </c>
      <c r="C116" s="912"/>
      <c r="D116" s="1367"/>
      <c r="E116" s="1370"/>
      <c r="F116" s="1367" t="s">
        <v>619</v>
      </c>
      <c r="G116" s="912"/>
      <c r="H116" s="885"/>
      <c r="I116" s="1089">
        <f>SUMIF('Report 2'!$G$378:$G$410,'Check Totals'!$E$114,'Report 2'!$H$378:$H$410)</f>
        <v>0</v>
      </c>
      <c r="J116" s="920" t="s">
        <v>620</v>
      </c>
      <c r="K116" s="922">
        <f>IF('Information Input'!$U$21=2,SUM('Report 5A'!$O$108:$Q$108),IF('Information Input'!$U$21=1,(IF('Information Input'!$U$26=1,SUM('Report 5A'!$C$108:$E$108),IF('Information Input'!$U$26=2,SUM('Report 5A'!$F$108:$H$108),IF('Information Input'!$U$26=3,SUM('Report 5A'!$I$108:$K$108),SUM('Report 5A'!$L$108:$N$108)))))))</f>
        <v>0</v>
      </c>
      <c r="L116" s="911"/>
      <c r="M116" s="1089">
        <f>SUMIF('Report 2'!$G$378:$G$410,'Check Totals'!$E$114,'Report 2'!$O$378:$O$410)</f>
        <v>0</v>
      </c>
      <c r="N116" s="920" t="s">
        <v>620</v>
      </c>
      <c r="O116" s="922">
        <f>IF('Information Input'!$U$21=2,SUM('Report 5A'!$L$108:$N$108),IF('Information Input'!$U$21=1,(IF('Information Input'!$U$26=1,0,IF('Information Input'!$U$26=2,SUM('Report 5A'!$C$108:$E$108),IF('Information Input'!$U$26=3,SUM('Report 5A'!$F$108:$H$108),SUM('Report 5A'!$I$108:$K$108)))))))</f>
        <v>0</v>
      </c>
      <c r="P116" s="911"/>
      <c r="Q116" s="1089">
        <f>SUMIF('Report 2'!$G$378:$G$410,'Check Totals'!$E$114,'Report 2'!$V$378:$V$410)</f>
        <v>0</v>
      </c>
      <c r="R116" s="920" t="s">
        <v>620</v>
      </c>
      <c r="S116" s="922">
        <f>IF('Information Input'!$U$21=2,SUM('Report 5A'!$I$108:$K$108),IF('Information Input'!$U$21=1,(IF('Information Input'!$U$26=1,0,IF('Information Input'!$U$26=2,0,IF('Information Input'!$U$26=3,SUM('Report 5A'!$C$108:$E$108),SUM('Report 5A'!$F$108:$H$108)))))))</f>
        <v>0</v>
      </c>
      <c r="T116" s="911"/>
      <c r="U116" s="1089">
        <f>SUMIF('Report 2'!$G$378:$G$410,'Check Totals'!$E$114,'Report 2'!$AC$378:$AC$410)</f>
        <v>0</v>
      </c>
      <c r="V116" s="920" t="s">
        <v>620</v>
      </c>
      <c r="W116" s="922">
        <f>IF('Information Input'!$U$21=2,SUM('Report 5A'!$F$108:$H$108),IF('Information Input'!$U$21=1,(IF('Information Input'!$U$26=1,0,IF('Information Input'!$U$26=2,0,IF('Information Input'!$U$26=3,0,SUM('Report 5A'!$C$108:$E$108)))))))</f>
        <v>0</v>
      </c>
      <c r="X116" s="911"/>
      <c r="Y116" s="921">
        <f>I116-K116</f>
        <v>0</v>
      </c>
      <c r="Z116" s="885"/>
      <c r="AA116" s="923">
        <f>M116-O116</f>
        <v>0</v>
      </c>
      <c r="AB116" s="885"/>
      <c r="AC116" s="923">
        <f>Q116-S116</f>
        <v>0</v>
      </c>
      <c r="AD116" s="885"/>
      <c r="AE116" s="924">
        <f>U116-W116</f>
        <v>0</v>
      </c>
      <c r="AF116" s="885"/>
      <c r="AG116" s="925" t="str">
        <f>IF(ABS(Y116)&gt;$AS$13,"Threshold Exceeded!","----")</f>
        <v>----</v>
      </c>
      <c r="AH116" s="914"/>
      <c r="AI116" s="926" t="str">
        <f>IF(ABS(AA116)&gt;$AS$13,"Threshold Exceeded!","----")</f>
        <v>----</v>
      </c>
      <c r="AJ116" s="914"/>
      <c r="AK116" s="926" t="str">
        <f>IF(ABS(AC116)&gt;$AS$13,"Threshold Exceeded!","----")</f>
        <v>----</v>
      </c>
      <c r="AL116" s="914"/>
      <c r="AM116" s="927" t="str">
        <f>IF(ABS(AE116)&gt;$AS$13,"Threshold Exceeded!","----")</f>
        <v>----</v>
      </c>
    </row>
    <row r="117" spans="1:44" ht="12.95">
      <c r="A117" s="867"/>
      <c r="B117" s="1367" t="s">
        <v>621</v>
      </c>
      <c r="C117" s="912"/>
      <c r="D117" s="1367"/>
      <c r="E117" s="1370"/>
      <c r="F117" s="1367" t="s">
        <v>622</v>
      </c>
      <c r="G117" s="912"/>
      <c r="H117" s="885"/>
      <c r="I117" s="921">
        <f>SUMIF('Report 2'!$G$378:$G$410,'Check Totals'!$E$114,'Report 2'!$I$378:$I$410)</f>
        <v>0</v>
      </c>
      <c r="J117" s="920" t="s">
        <v>620</v>
      </c>
      <c r="K117" s="922">
        <f>IF('Information Input'!$U$21=2,SUM('Report 5A'!$O$109:$Q$109),IF('Information Input'!$U$21=1,(IF('Information Input'!$U$26=1,SUM('Report 5A'!$C$109:$E$109),IF('Information Input'!$U$26=2,SUM('Report 5A'!$F$109:$H$109),IF('Information Input'!$U$26=3,SUM('Report 5A'!$I$109:$K$109),SUM('Report 5A'!$L$109:$N$109)))))))</f>
        <v>0</v>
      </c>
      <c r="L117" s="911"/>
      <c r="M117" s="921">
        <f>SUMIF('Report 2'!$G$378:$G$410,'Check Totals'!$E$114,'Report 2'!$P$378:$P$410)</f>
        <v>0</v>
      </c>
      <c r="N117" s="920" t="s">
        <v>620</v>
      </c>
      <c r="O117" s="922">
        <f>IF('Information Input'!$U$21=2,SUM('Report 5A'!$L$109:$N$109),IF('Information Input'!$U$21=1,(IF('Information Input'!$U$26=1,0,IF('Information Input'!$U$26=2,SUM('Report 5A'!$C$109:$E$109),IF('Information Input'!$U$26=3,SUM('Report 5A'!$F$109:$H$109),SUM('Report 5A'!$I$109:$K$109)))))))</f>
        <v>0</v>
      </c>
      <c r="P117" s="911"/>
      <c r="Q117" s="921">
        <f>SUMIF('Report 2'!$G$378:$G$410,'Check Totals'!$E$114,'Report 2'!$W$378:$W$410)</f>
        <v>0</v>
      </c>
      <c r="R117" s="920" t="s">
        <v>620</v>
      </c>
      <c r="S117" s="922">
        <f>IF('Information Input'!$U$21=2,SUM('Report 5A'!$I$109:$K$109),IF('Information Input'!$U$21=1,(IF('Information Input'!$U$26=1,0,IF('Information Input'!$U$26=2,0,IF('Information Input'!$U$26=3,SUM('Report 5A'!$C$109:$E$109),SUM('Report 5A'!$F$109:$H$109)))))))</f>
        <v>0</v>
      </c>
      <c r="T117" s="911"/>
      <c r="U117" s="921">
        <f>SUMIF('Report 2'!$G$378:$G$410,'Check Totals'!$E$114,'Report 2'!$AD$378:$AD$410)</f>
        <v>0</v>
      </c>
      <c r="V117" s="920" t="s">
        <v>620</v>
      </c>
      <c r="W117" s="922">
        <f>IF('Information Input'!$U$21=2,SUM('Report 5A'!$F$109:$H$109),IF('Information Input'!$U$21=1,(IF('Information Input'!$U$26=1,0,IF('Information Input'!$U$26=2,0,IF('Information Input'!$U$26=3,0,SUM('Report 5A'!$C$109:$E$109)))))))</f>
        <v>0</v>
      </c>
      <c r="X117" s="911"/>
      <c r="Y117" s="921">
        <f>I117-K117</f>
        <v>0</v>
      </c>
      <c r="Z117" s="885"/>
      <c r="AA117" s="923">
        <f>M117-O117</f>
        <v>0</v>
      </c>
      <c r="AB117" s="885"/>
      <c r="AC117" s="923">
        <f>Q117-S117</f>
        <v>0</v>
      </c>
      <c r="AD117" s="885"/>
      <c r="AE117" s="924">
        <f>U117-W117</f>
        <v>0</v>
      </c>
      <c r="AF117" s="885"/>
      <c r="AG117" s="925" t="str">
        <f>IF(ABS(Y117)&gt;$AS$13,"Threshold Exceeded!","----")</f>
        <v>----</v>
      </c>
      <c r="AH117" s="914"/>
      <c r="AI117" s="926" t="str">
        <f>IF(ABS(AA117)&gt;$AS$13,"Threshold Exceeded!","----")</f>
        <v>----</v>
      </c>
      <c r="AJ117" s="914"/>
      <c r="AK117" s="926" t="str">
        <f>IF(ABS(AC117)&gt;$AS$13,"Threshold Exceeded!","----")</f>
        <v>----</v>
      </c>
      <c r="AL117" s="914"/>
      <c r="AM117" s="927" t="str">
        <f>IF(ABS(AE117)&gt;$AS$13,"Threshold Exceeded!","----")</f>
        <v>----</v>
      </c>
    </row>
    <row r="118" spans="1:44" ht="12.95">
      <c r="A118" s="867"/>
      <c r="B118" s="1367" t="s">
        <v>227</v>
      </c>
      <c r="C118" s="912"/>
      <c r="D118" s="1367"/>
      <c r="E118" s="1370"/>
      <c r="F118" s="1367" t="s">
        <v>623</v>
      </c>
      <c r="G118" s="912"/>
      <c r="H118" s="885"/>
      <c r="I118" s="921">
        <f>SUMIF('Report 2'!$G$378:$G$410,'Check Totals'!$E$114,'Report 2'!$K$378:$K$410)</f>
        <v>0</v>
      </c>
      <c r="J118" s="920" t="s">
        <v>620</v>
      </c>
      <c r="K118" s="922">
        <f>IF('Information Input'!$U$21=2,SUM('Report 5A'!$O$111:$Q$111),IF('Information Input'!$U$21=1,(IF('Information Input'!$U$26=1,SUM('Report 5A'!$C$111:$E$111),IF('Information Input'!$U$26=2,SUM('Report 5A'!$F$111:$H$111),IF('Information Input'!$U$26=3,SUM('Report 5A'!$I$111:$K$111),SUM('Report 5A'!$L$111:$N$111)))))))</f>
        <v>0</v>
      </c>
      <c r="L118" s="911"/>
      <c r="M118" s="921">
        <f>SUMIF('Report 2'!$G$378:$G$410,'Check Totals'!$E$114,'Report 2'!$R$378:$R$410)</f>
        <v>0</v>
      </c>
      <c r="N118" s="920" t="s">
        <v>620</v>
      </c>
      <c r="O118" s="922">
        <f>IF('Information Input'!$U$21=2,SUM('Report 5A'!$L$111:$N$111),IF('Information Input'!$U$21=1,(IF('Information Input'!$U$26=1,0,IF('Information Input'!$U$26=2,SUM('Report 5A'!$C$111:$E$111),IF('Information Input'!$U$26=3,SUM('Report 5A'!$F$111:$H$111),SUM('Report 5A'!$I$111:$K$111)))))))</f>
        <v>0</v>
      </c>
      <c r="P118" s="911"/>
      <c r="Q118" s="921">
        <f>SUMIF('Report 2'!$G$378:$G$410,'Check Totals'!$E$114,'Report 2'!$Y$378:$Y$410)</f>
        <v>0</v>
      </c>
      <c r="R118" s="920" t="s">
        <v>620</v>
      </c>
      <c r="S118" s="922">
        <f>IF('Information Input'!$U$21=2,SUM('Report 5A'!$I$111:$K$111),IF('Information Input'!$U$21=1,(IF('Information Input'!$U$26=1,0,IF('Information Input'!$U$26=2,0,IF('Information Input'!$U$26=3,SUM('Report 5A'!$C$111:$E$111),SUM('Report 5A'!$F$111:$H$111)))))))</f>
        <v>0</v>
      </c>
      <c r="T118" s="911"/>
      <c r="U118" s="921">
        <f>SUMIF('Report 2'!$G$378:$G$410,'Check Totals'!$E$114,'Report 2'!$AF$378:$AF$410)</f>
        <v>0</v>
      </c>
      <c r="V118" s="920" t="s">
        <v>620</v>
      </c>
      <c r="W118" s="922">
        <f>IF('Information Input'!$U$21=2,SUM('Report 5A'!$F$111:$H$111),IF('Information Input'!$U$21=1,(IF('Information Input'!$U$26=1,0,IF('Information Input'!$U$26=2,0,IF('Information Input'!$U$26=3,0,SUM('Report 5A'!$C$111:$E$111)))))))</f>
        <v>0</v>
      </c>
      <c r="X118" s="911"/>
      <c r="Y118" s="921">
        <f t="shared" ref="Y118:Y120" si="55">I118-K118</f>
        <v>0</v>
      </c>
      <c r="Z118" s="885"/>
      <c r="AA118" s="923">
        <f t="shared" ref="AA118:AA120" si="56">M118-O118</f>
        <v>0</v>
      </c>
      <c r="AB118" s="885"/>
      <c r="AC118" s="923">
        <f t="shared" ref="AC118:AC120" si="57">Q118-S118</f>
        <v>0</v>
      </c>
      <c r="AD118" s="885"/>
      <c r="AE118" s="924">
        <f>U118-W118</f>
        <v>0</v>
      </c>
      <c r="AF118" s="885"/>
      <c r="AG118" s="925" t="str">
        <f>IF(ABS(Y118)&gt;$AS$13,"Threshold Exceeded!","----")</f>
        <v>----</v>
      </c>
      <c r="AH118" s="914"/>
      <c r="AI118" s="926" t="str">
        <f>IF(ABS(AA118)&gt;$AS$13,"Threshold Exceeded!","----")</f>
        <v>----</v>
      </c>
      <c r="AJ118" s="914"/>
      <c r="AK118" s="926" t="str">
        <f>IF(ABS(AC118)&gt;$AS$13,"Threshold Exceeded!","----")</f>
        <v>----</v>
      </c>
      <c r="AL118" s="914"/>
      <c r="AM118" s="927" t="str">
        <f>IF(ABS(AE118)&gt;$AS$13,"Threshold Exceeded!","----")</f>
        <v>----</v>
      </c>
    </row>
    <row r="119" spans="1:44" ht="12.95">
      <c r="A119" s="867"/>
      <c r="B119" s="1367" t="s">
        <v>624</v>
      </c>
      <c r="C119" s="912"/>
      <c r="D119" s="1367"/>
      <c r="E119" s="363"/>
      <c r="F119" s="1367" t="s">
        <v>625</v>
      </c>
      <c r="G119" s="912"/>
      <c r="H119" s="885"/>
      <c r="I119" s="921">
        <f>SUMIF('Report 2'!$G$378:$G$410,'Check Totals'!$E$114,'Report 2'!$L$378:$L$410)</f>
        <v>0</v>
      </c>
      <c r="J119" s="920" t="s">
        <v>620</v>
      </c>
      <c r="K119" s="922">
        <f>IF('Information Input'!$U$21=2,SUM('Report 5A'!$O$112:$Q$112),IF('Information Input'!$U$21=1,(IF('Information Input'!$U$26=1,SUM('Report 5A'!$C$112:$E$112),IF('Information Input'!$U$26=2,SUM('Report 5A'!$F$112:$H$112),IF('Information Input'!$U$26=3,SUM('Report 5A'!$I$112:$K$112),SUM('Report 5A'!$L$112:$N$112)))))))</f>
        <v>0</v>
      </c>
      <c r="L119" s="911"/>
      <c r="M119" s="921">
        <f>SUMIF('Report 2'!$G$378:$G$410,'Check Totals'!$E$114,'Report 2'!$S$378:$S$410)</f>
        <v>0</v>
      </c>
      <c r="N119" s="920" t="s">
        <v>620</v>
      </c>
      <c r="O119" s="922">
        <f>IF('Information Input'!$U$21=2,SUM('Report 5A'!$L$112:$N$112),IF('Information Input'!$U$21=1,(IF('Information Input'!$U$26=1,0,IF('Information Input'!$U$26=2,SUM('Report 5A'!$C$112:$E$112),IF('Information Input'!$U$26=3,SUM('Report 5A'!$F$112:$H$112),SUM('Report 5A'!$I$112:$K$112)))))))</f>
        <v>0</v>
      </c>
      <c r="P119" s="911"/>
      <c r="Q119" s="921">
        <f>SUMIF('Report 2'!$G$378:$G$410,'Check Totals'!$E$114,'Report 2'!$Z$378:$Z$410)</f>
        <v>0</v>
      </c>
      <c r="R119" s="920" t="s">
        <v>620</v>
      </c>
      <c r="S119" s="922">
        <f>IF('Information Input'!$U$21=2,SUM('Report 5A'!$I$112:$K$112),IF('Information Input'!$U$21=1,(IF('Information Input'!$U$26=1,0,IF('Information Input'!$U$26=2,0,IF('Information Input'!$U$26=3,SUM('Report 5A'!$C$112:$E$112),SUM('Report 5A'!$F$112:$H$112)))))))</f>
        <v>0</v>
      </c>
      <c r="T119" s="911"/>
      <c r="U119" s="921">
        <f>SUMIF('Report 2'!$G$378:$G$410,'Check Totals'!$E$114,'Report 2'!$AG$378:$AG$410)</f>
        <v>0</v>
      </c>
      <c r="V119" s="920" t="s">
        <v>620</v>
      </c>
      <c r="W119" s="922">
        <f>IF('Information Input'!$U$21=2,SUM('Report 5A'!$F$112:$H$112),IF('Information Input'!$U$21=1,(IF('Information Input'!$U$26=1,0,IF('Information Input'!$U$26=2,0,IF('Information Input'!$U$26=3,0,SUM('Report 5A'!$C$112:$E$112)))))))</f>
        <v>0</v>
      </c>
      <c r="X119" s="911"/>
      <c r="Y119" s="921">
        <f t="shared" si="55"/>
        <v>0</v>
      </c>
      <c r="Z119" s="885"/>
      <c r="AA119" s="923">
        <f t="shared" si="56"/>
        <v>0</v>
      </c>
      <c r="AB119" s="885"/>
      <c r="AC119" s="923">
        <f t="shared" si="57"/>
        <v>0</v>
      </c>
      <c r="AD119" s="885"/>
      <c r="AE119" s="924">
        <f>U119-W119</f>
        <v>0</v>
      </c>
      <c r="AF119" s="885"/>
      <c r="AG119" s="925" t="str">
        <f>IF(ABS(Y119)&gt;$AS$13,"Threshold Exceeded!","----")</f>
        <v>----</v>
      </c>
      <c r="AH119" s="914"/>
      <c r="AI119" s="926" t="str">
        <f>IF(ABS(AA119)&gt;$AS$13,"Threshold Exceeded!","----")</f>
        <v>----</v>
      </c>
      <c r="AJ119" s="914"/>
      <c r="AK119" s="926" t="str">
        <f>IF(ABS(AC119)&gt;$AS$13,"Threshold Exceeded!","----")</f>
        <v>----</v>
      </c>
      <c r="AL119" s="914"/>
      <c r="AM119" s="927" t="str">
        <f>IF(ABS(AE119)&gt;$AS$13,"Threshold Exceeded!","----")</f>
        <v>----</v>
      </c>
    </row>
    <row r="120" spans="1:44" ht="12.95">
      <c r="A120" s="867"/>
      <c r="B120" s="1367" t="s">
        <v>229</v>
      </c>
      <c r="C120" s="912"/>
      <c r="D120" s="1367"/>
      <c r="E120" s="363"/>
      <c r="F120" s="1367" t="s">
        <v>626</v>
      </c>
      <c r="G120" s="912"/>
      <c r="H120" s="885"/>
      <c r="I120" s="921">
        <f>SUMIF('Report 2'!$G$378:$G$410,'Check Totals'!$E$114,'Report 2'!$M$378:$M$410)</f>
        <v>0</v>
      </c>
      <c r="J120" s="920" t="s">
        <v>620</v>
      </c>
      <c r="K120" s="922">
        <f>IF('Information Input'!$U$21=2,SUM('Report 5A'!$O$117:$Q$117),IF('Information Input'!$U$21=1,(IF('Information Input'!$U$26=1,SUM('Report 5A'!$C$117:$E$117),IF('Information Input'!$U$26=2,SUM('Report 5A'!$F$117:$H$117),IF('Information Input'!$U$26=3,SUM('Report 5A'!$I$117:$K$117),SUM('Report 5A'!$L$117:$N$117)))))))</f>
        <v>0</v>
      </c>
      <c r="L120" s="911"/>
      <c r="M120" s="921">
        <f>SUMIF('Report 2'!$G$378:$G$410,'Check Totals'!$E$114,'Report 2'!$T$378:$T$410)</f>
        <v>0</v>
      </c>
      <c r="N120" s="920" t="s">
        <v>620</v>
      </c>
      <c r="O120" s="922">
        <f>IF('Information Input'!$U$21=2,SUM('Report 5A'!$L$117:$N$117),IF('Information Input'!$U$21=1,(IF('Information Input'!$U$26=1,0,IF('Information Input'!$U$26=2,SUM('Report 5A'!$C$117:$E$117),IF('Information Input'!$U$26=3,SUM('Report 5A'!$F$117:$H$117),SUM('Report 5A'!$I$117:$K$117)))))))</f>
        <v>0</v>
      </c>
      <c r="P120" s="911"/>
      <c r="Q120" s="921">
        <f>SUMIF('Report 2'!$G$378:$G$410,'Check Totals'!$E$114,'Report 2'!$AA$378:$AA$410)</f>
        <v>0</v>
      </c>
      <c r="R120" s="920" t="s">
        <v>620</v>
      </c>
      <c r="S120" s="922">
        <f>IF('Information Input'!$U$21=2,SUM('Report 5A'!$I$117:$K$117),IF('Information Input'!$U$21=1,(IF('Information Input'!$U$26=1,0,IF('Information Input'!$U$26=2,0,IF('Information Input'!$U$26=3,SUM('Report 5A'!$C$117:$E$117),SUM('Report 5A'!$F$117:$H$117)))))))</f>
        <v>0</v>
      </c>
      <c r="T120" s="911"/>
      <c r="U120" s="921">
        <f>SUMIF('Report 2'!$G$378:$G$410,'Check Totals'!$E$114,'Report 2'!$AH$378:$AH$410)</f>
        <v>0</v>
      </c>
      <c r="V120" s="920" t="s">
        <v>620</v>
      </c>
      <c r="W120" s="922">
        <f>IF('Information Input'!$U$21=2,SUM('Report 5A'!$F$117:$H$117),IF('Information Input'!$U$21=1,(IF('Information Input'!$U$26=1,0,IF('Information Input'!$U$26=2,0,IF('Information Input'!$U$26=3,0,SUM('Report 5A'!$C$117:$E$117)))))))</f>
        <v>0</v>
      </c>
      <c r="X120" s="911"/>
      <c r="Y120" s="921">
        <f t="shared" si="55"/>
        <v>0</v>
      </c>
      <c r="Z120" s="885"/>
      <c r="AA120" s="923">
        <f t="shared" si="56"/>
        <v>0</v>
      </c>
      <c r="AB120" s="885"/>
      <c r="AC120" s="923">
        <f t="shared" si="57"/>
        <v>0</v>
      </c>
      <c r="AD120" s="885"/>
      <c r="AE120" s="924">
        <f>U120-W120</f>
        <v>0</v>
      </c>
      <c r="AF120" s="885"/>
      <c r="AG120" s="925" t="str">
        <f>IF(ABS(Y120)&gt;$AS$13,"Threshold Exceeded!","----")</f>
        <v>----</v>
      </c>
      <c r="AH120" s="914"/>
      <c r="AI120" s="926" t="str">
        <f>IF(ABS(AA120)&gt;$AS$13,"Threshold Exceeded!","----")</f>
        <v>----</v>
      </c>
      <c r="AJ120" s="914"/>
      <c r="AK120" s="926" t="str">
        <f>IF(ABS(AC120)&gt;$AS$13,"Threshold Exceeded!","----")</f>
        <v>----</v>
      </c>
      <c r="AL120" s="914"/>
      <c r="AM120" s="927" t="str">
        <f>IF(ABS(AE120)&gt;$AS$13,"Threshold Exceeded!","----")</f>
        <v>----</v>
      </c>
    </row>
    <row r="121" spans="1:44" ht="12.95">
      <c r="A121" s="1370"/>
      <c r="B121" s="1367"/>
      <c r="C121" s="912"/>
      <c r="D121" s="1367"/>
      <c r="E121" s="363"/>
      <c r="F121" s="1367"/>
      <c r="G121" s="912"/>
      <c r="H121" s="885"/>
      <c r="I121" s="917"/>
      <c r="J121" s="920"/>
      <c r="K121" s="919"/>
      <c r="L121" s="911"/>
      <c r="M121" s="917"/>
      <c r="N121" s="920"/>
      <c r="O121" s="919"/>
      <c r="P121" s="911"/>
      <c r="Q121" s="917"/>
      <c r="R121" s="920"/>
      <c r="S121" s="919"/>
      <c r="T121" s="911"/>
      <c r="U121" s="917"/>
      <c r="V121" s="920"/>
      <c r="W121" s="919"/>
      <c r="X121" s="911"/>
      <c r="Y121" s="917"/>
      <c r="Z121" s="885"/>
      <c r="AA121" s="928"/>
      <c r="AB121" s="885"/>
      <c r="AC121" s="928"/>
      <c r="AD121" s="885"/>
      <c r="AE121" s="919"/>
      <c r="AF121" s="885"/>
      <c r="AG121" s="929"/>
      <c r="AH121" s="914"/>
      <c r="AI121" s="930"/>
      <c r="AJ121" s="914"/>
      <c r="AK121" s="930"/>
      <c r="AL121" s="914"/>
      <c r="AM121" s="931"/>
    </row>
    <row r="122" spans="1:44" ht="12.95">
      <c r="A122" s="361" t="str">
        <f>'Report 2'!$A$2</f>
        <v>Report 2</v>
      </c>
      <c r="B122" s="1367"/>
      <c r="C122" s="912"/>
      <c r="D122" s="1367"/>
      <c r="E122" s="361" t="str">
        <f>'Report 5D'!$A$3</f>
        <v>Report 5D</v>
      </c>
      <c r="F122" s="1367"/>
      <c r="G122" s="912"/>
      <c r="H122" s="885"/>
      <c r="I122" s="917"/>
      <c r="J122" s="920"/>
      <c r="K122" s="919"/>
      <c r="L122" s="911"/>
      <c r="M122" s="917"/>
      <c r="N122" s="920"/>
      <c r="O122" s="919"/>
      <c r="P122" s="911"/>
      <c r="Q122" s="917"/>
      <c r="R122" s="920"/>
      <c r="S122" s="919"/>
      <c r="T122" s="911"/>
      <c r="U122" s="917"/>
      <c r="V122" s="920"/>
      <c r="W122" s="919"/>
      <c r="X122" s="911"/>
      <c r="Y122" s="917"/>
      <c r="Z122" s="885"/>
      <c r="AA122" s="928"/>
      <c r="AB122" s="885"/>
      <c r="AC122" s="928"/>
      <c r="AD122" s="885"/>
      <c r="AE122" s="919"/>
      <c r="AF122" s="885"/>
      <c r="AG122" s="929"/>
      <c r="AH122" s="914"/>
      <c r="AI122" s="930"/>
      <c r="AJ122" s="914"/>
      <c r="AK122" s="930"/>
      <c r="AL122" s="914"/>
      <c r="AM122" s="931"/>
    </row>
    <row r="123" spans="1:44" ht="12.95">
      <c r="A123" s="363" t="str">
        <f>'Report 2'!$A$4&amp;" (Line 26)"</f>
        <v>Schedule of Expenses Detail (Line 26)</v>
      </c>
      <c r="B123" s="1367"/>
      <c r="C123" s="912"/>
      <c r="D123" s="1367"/>
      <c r="E123" s="363" t="str">
        <f>'Report 5D'!$A$5</f>
        <v>Pharmacy Lag Report</v>
      </c>
      <c r="F123" s="1367"/>
      <c r="G123" s="912"/>
      <c r="H123" s="885"/>
      <c r="I123" s="917"/>
      <c r="J123" s="920"/>
      <c r="K123" s="919"/>
      <c r="L123" s="911"/>
      <c r="M123" s="917"/>
      <c r="N123" s="920"/>
      <c r="O123" s="919"/>
      <c r="P123" s="911"/>
      <c r="Q123" s="917"/>
      <c r="R123" s="920"/>
      <c r="S123" s="919"/>
      <c r="T123" s="911"/>
      <c r="U123" s="917"/>
      <c r="V123" s="920"/>
      <c r="W123" s="919"/>
      <c r="X123" s="911"/>
      <c r="Y123" s="917"/>
      <c r="Z123" s="885"/>
      <c r="AA123" s="928"/>
      <c r="AB123" s="885"/>
      <c r="AC123" s="928"/>
      <c r="AD123" s="885"/>
      <c r="AE123" s="919"/>
      <c r="AF123" s="885"/>
      <c r="AG123" s="929"/>
      <c r="AH123" s="914"/>
      <c r="AI123" s="930"/>
      <c r="AJ123" s="914"/>
      <c r="AK123" s="930"/>
      <c r="AL123" s="914"/>
      <c r="AM123" s="931"/>
    </row>
    <row r="124" spans="1:44" ht="12.95">
      <c r="A124" s="1370"/>
      <c r="B124" s="1367" t="s">
        <v>224</v>
      </c>
      <c r="C124" s="912"/>
      <c r="D124" s="1367"/>
      <c r="E124" s="363"/>
      <c r="F124" s="1367" t="s">
        <v>619</v>
      </c>
      <c r="G124" s="912"/>
      <c r="H124" s="885"/>
      <c r="I124" s="1089">
        <f>SUMIF('Report 2'!$G$378:$G$410,'Check Totals'!$E$122,'Report 2'!$H$378:$H$410)</f>
        <v>0</v>
      </c>
      <c r="J124" s="920" t="s">
        <v>620</v>
      </c>
      <c r="K124" s="922">
        <f>IF('Information Input'!$U$21=2,SUM('Report 5D'!$O$108:$Q$108),IF('Information Input'!$U$21=1,(IF('Information Input'!$U$26=1,SUM('Report 5D'!$C$108:$E$108),IF('Information Input'!$U$26=2,SUM('Report 5D'!$F$108:$H$108),IF('Information Input'!$U$26=3,SUM('Report 5D'!$I$108:$K$108),SUM('Report 5D'!$L$108:$N$108)))))))</f>
        <v>0</v>
      </c>
      <c r="L124" s="911"/>
      <c r="M124" s="1089">
        <f>SUMIF('Report 2'!$G$378:$G$410,'Check Totals'!$E$122,'Report 2'!$O$378:$O$410)</f>
        <v>0</v>
      </c>
      <c r="N124" s="920" t="s">
        <v>620</v>
      </c>
      <c r="O124" s="922">
        <f>IF('Information Input'!$U$21=2,SUM('Report 5D'!$L$108:$N$108),IF('Information Input'!$U$21=1,(IF('Information Input'!$U$26=1,0,IF('Information Input'!$U$26=2,SUM('Report 5D'!$C$108:$E$108),IF('Information Input'!$U$26=3,SUM('Report 5D'!$F$108:$H$108),SUM('Report 5D'!$I$108:$K$108)))))))</f>
        <v>0</v>
      </c>
      <c r="P124" s="911"/>
      <c r="Q124" s="1089">
        <f>SUMIF('Report 2'!$G$378:$G$410,'Check Totals'!$E$122,'Report 2'!$V$378:$V$410)</f>
        <v>0</v>
      </c>
      <c r="R124" s="920" t="s">
        <v>620</v>
      </c>
      <c r="S124" s="922">
        <f>IF('Information Input'!$U$21=2,SUM('Report 5D'!$I$108:$K$108),IF('Information Input'!$U$21=1,(IF('Information Input'!$U$26=1,0,IF('Information Input'!$U$26=2,0,IF('Information Input'!$U$26=3,SUM('Report 5D'!$C$108:$E$108),SUM('Report 5D'!$F$108:$H$108)))))))</f>
        <v>0</v>
      </c>
      <c r="T124" s="911"/>
      <c r="U124" s="1089">
        <f>SUMIF('Report 2'!$G$378:$G$410,'Check Totals'!$E$122,'Report 2'!$AC$378:$AC$410)</f>
        <v>0</v>
      </c>
      <c r="V124" s="920" t="s">
        <v>620</v>
      </c>
      <c r="W124" s="922">
        <f>IF('Information Input'!$U$21=2,SUM('Report 5D'!$F$108:$H$108),IF('Information Input'!$U$21=1,(IF('Information Input'!$U$26=1,0,IF('Information Input'!$U$26=2,0,IF('Information Input'!$U$26=3,0,SUM('Report 5D'!$C$108:$E$108)))))))</f>
        <v>0</v>
      </c>
      <c r="X124" s="911"/>
      <c r="Y124" s="921">
        <f t="shared" ref="Y124:Y129" si="58">I124-K124</f>
        <v>0</v>
      </c>
      <c r="Z124" s="885"/>
      <c r="AA124" s="923">
        <f t="shared" ref="AA124:AA129" si="59">M124-O124</f>
        <v>0</v>
      </c>
      <c r="AB124" s="885"/>
      <c r="AC124" s="923">
        <f t="shared" ref="AC124:AC129" si="60">Q124-S124</f>
        <v>0</v>
      </c>
      <c r="AD124" s="885"/>
      <c r="AE124" s="924">
        <f t="shared" ref="AE124:AE129" si="61">U124-W124</f>
        <v>0</v>
      </c>
      <c r="AF124" s="885"/>
      <c r="AG124" s="925" t="str">
        <f t="shared" ref="AG124:AG129" si="62">IF(ABS(Y124)&gt;$AS$13,"Threshold Exceeded!","----")</f>
        <v>----</v>
      </c>
      <c r="AH124" s="914"/>
      <c r="AI124" s="926" t="str">
        <f t="shared" ref="AI124:AI129" si="63">IF(ABS(AA124)&gt;$AS$13,"Threshold Exceeded!","----")</f>
        <v>----</v>
      </c>
      <c r="AJ124" s="914"/>
      <c r="AK124" s="926" t="str">
        <f t="shared" ref="AK124:AK129" si="64">IF(ABS(AC124)&gt;$AS$13,"Threshold Exceeded!","----")</f>
        <v>----</v>
      </c>
      <c r="AL124" s="914"/>
      <c r="AM124" s="927" t="str">
        <f t="shared" ref="AM124:AM129" si="65">IF(ABS(AE124)&gt;$AS$13,"Threshold Exceeded!","----")</f>
        <v>----</v>
      </c>
      <c r="AO124" s="983"/>
      <c r="AP124" s="983"/>
      <c r="AQ124" s="983"/>
      <c r="AR124" s="983"/>
    </row>
    <row r="125" spans="1:44" ht="12.95">
      <c r="A125" s="867"/>
      <c r="B125" s="1367" t="s">
        <v>621</v>
      </c>
      <c r="C125" s="912"/>
      <c r="D125" s="1367"/>
      <c r="E125" s="1370"/>
      <c r="F125" s="1367" t="s">
        <v>622</v>
      </c>
      <c r="G125" s="912"/>
      <c r="H125" s="885"/>
      <c r="I125" s="921">
        <f>SUMIF('Report 2'!$G$378:$G$410,'Check Totals'!$E$122,'Report 2'!$I$378:$I$410)</f>
        <v>0</v>
      </c>
      <c r="J125" s="920" t="s">
        <v>620</v>
      </c>
      <c r="K125" s="922">
        <f>IF('Information Input'!$U$21=2,SUM('Report 5D'!$O$109:$Q$109),IF('Information Input'!$U$21=1,(IF('Information Input'!$U$26=1,SUM('Report 5D'!$C$109:$E$109),IF('Information Input'!$U$26=2,SUM('Report 5D'!$F$109:$H$109),IF('Information Input'!$U$26=3,SUM('Report 5D'!$I$109:$K$109),SUM('Report 5D'!$L$109:$N$109)))))))</f>
        <v>0</v>
      </c>
      <c r="L125" s="911"/>
      <c r="M125" s="921">
        <f>SUMIF('Report 2'!$G$378:$G$410,'Check Totals'!$E$122,'Report 2'!$P$378:$P$410)</f>
        <v>0</v>
      </c>
      <c r="N125" s="920" t="s">
        <v>620</v>
      </c>
      <c r="O125" s="922">
        <f>IF('Information Input'!$U$21=2,SUM('Report 5D'!$L$109:$N$109),IF('Information Input'!$U$21=1,(IF('Information Input'!$U$26=1,0,IF('Information Input'!$U$26=2,SUM('Report 5D'!$C$109:$E$109),IF('Information Input'!$U$26=3,SUM('Report 5D'!$F$109:$H$109),SUM('Report 5D'!$I$109:$K$109)))))))</f>
        <v>0</v>
      </c>
      <c r="P125" s="911"/>
      <c r="Q125" s="921">
        <f>SUMIF('Report 2'!$G$378:$G$410,'Check Totals'!$E$122,'Report 2'!$W$378:$W$410)</f>
        <v>0</v>
      </c>
      <c r="R125" s="920" t="s">
        <v>620</v>
      </c>
      <c r="S125" s="922">
        <f>IF('Information Input'!$U$21=2,SUM('Report 5D'!$I$109:$K$109),IF('Information Input'!$U$21=1,(IF('Information Input'!$U$26=1,0,IF('Information Input'!$U$26=2,0,IF('Information Input'!$U$26=3,SUM('Report 5D'!$C$109:$E$109),SUM('Report 5D'!$F$109:$H$109)))))))</f>
        <v>0</v>
      </c>
      <c r="T125" s="911"/>
      <c r="U125" s="921">
        <f>SUMIF('Report 2'!$G$378:$G$410,'Check Totals'!$E$122,'Report 2'!$AD$378:$AD$410)</f>
        <v>0</v>
      </c>
      <c r="V125" s="920" t="s">
        <v>620</v>
      </c>
      <c r="W125" s="922">
        <f>IF('Information Input'!$U$21=2,SUM('Report 5D'!$F$109:$H$109),IF('Information Input'!$U$21=1,(IF('Information Input'!$U$26=1,0,IF('Information Input'!$U$26=2,0,IF('Information Input'!$U$26=3,0,SUM('Report 5D'!$C$109:$E$109)))))))</f>
        <v>0</v>
      </c>
      <c r="X125" s="911"/>
      <c r="Y125" s="921">
        <f t="shared" si="58"/>
        <v>0</v>
      </c>
      <c r="Z125" s="885"/>
      <c r="AA125" s="923">
        <f t="shared" si="59"/>
        <v>0</v>
      </c>
      <c r="AB125" s="885"/>
      <c r="AC125" s="923">
        <f t="shared" si="60"/>
        <v>0</v>
      </c>
      <c r="AD125" s="885"/>
      <c r="AE125" s="924">
        <f t="shared" si="61"/>
        <v>0</v>
      </c>
      <c r="AF125" s="885"/>
      <c r="AG125" s="925" t="str">
        <f t="shared" si="62"/>
        <v>----</v>
      </c>
      <c r="AH125" s="914"/>
      <c r="AI125" s="926" t="str">
        <f t="shared" si="63"/>
        <v>----</v>
      </c>
      <c r="AJ125" s="914"/>
      <c r="AK125" s="926" t="str">
        <f t="shared" si="64"/>
        <v>----</v>
      </c>
      <c r="AL125" s="914"/>
      <c r="AM125" s="927" t="str">
        <f t="shared" si="65"/>
        <v>----</v>
      </c>
    </row>
    <row r="126" spans="1:44" ht="12.95">
      <c r="A126" s="1370"/>
      <c r="B126" s="1367" t="s">
        <v>226</v>
      </c>
      <c r="C126" s="912"/>
      <c r="D126" s="1367"/>
      <c r="E126" s="363"/>
      <c r="F126" s="1367" t="s">
        <v>627</v>
      </c>
      <c r="G126" s="912"/>
      <c r="H126" s="885"/>
      <c r="I126" s="921">
        <f>SUMIF('Report 2'!$G$378:$G$410,'Check Totals'!$E$122,'Report 2'!$J$378:$J$410)</f>
        <v>0</v>
      </c>
      <c r="J126" s="920" t="s">
        <v>620</v>
      </c>
      <c r="K126" s="922">
        <f>IF('Information Input'!$U$21=2,SUM('Report 5D'!$O$110:$Q$110),IF('Information Input'!$U$21=1,(IF('Information Input'!$U$26=1,SUM('Report 5D'!$C$110:$E$110),IF('Information Input'!$U$26=2,SUM('Report 5D'!$F$110:$H$110),IF('Information Input'!$U$26=3,SUM('Report 5D'!$I$110:$K$110),SUM('Report 5D'!$L$110:$N$110)))))))</f>
        <v>0</v>
      </c>
      <c r="L126" s="911"/>
      <c r="M126" s="921">
        <f>SUMIF('Report 2'!$G$378:$G$410,'Check Totals'!$E$122,'Report 2'!$Q$378:$Q$410)</f>
        <v>0</v>
      </c>
      <c r="N126" s="920" t="s">
        <v>620</v>
      </c>
      <c r="O126" s="922">
        <f>IF('Information Input'!$U$21=2,SUM('Report 5D'!$L$110:$N$110),IF('Information Input'!$U$21=1,(IF('Information Input'!$U$26=1,0,IF('Information Input'!$U$26=2,SUM('Report 5D'!$C$110:$E$110),IF('Information Input'!$U$26=3,SUM('Report 5D'!$F$110:$H$110),SUM('Report 5D'!$I$110:$K$110)))))))</f>
        <v>0</v>
      </c>
      <c r="P126" s="911"/>
      <c r="Q126" s="921">
        <f>SUMIF('Report 2'!$G$378:$G$410,'Check Totals'!$E$122,'Report 2'!$X$378:$X$410)</f>
        <v>0</v>
      </c>
      <c r="R126" s="920" t="s">
        <v>620</v>
      </c>
      <c r="S126" s="922">
        <f>IF('Information Input'!$U$21=2,SUM('Report 5D'!$I$110:$K$110),IF('Information Input'!$U$21=1,(IF('Information Input'!$U$26=1,0,IF('Information Input'!$U$26=2,0,IF('Information Input'!$U$26=3,SUM('Report 5D'!$C$110:$E$110),SUM('Report 5D'!$F$110:$H$110)))))))</f>
        <v>0</v>
      </c>
      <c r="T126" s="911"/>
      <c r="U126" s="921">
        <f>SUMIF('Report 2'!$G$378:$G$410,'Check Totals'!$E$122,'Report 2'!$AE$378:$AE$410)</f>
        <v>0</v>
      </c>
      <c r="V126" s="920" t="s">
        <v>620</v>
      </c>
      <c r="W126" s="922">
        <f>IF('Information Input'!$U$21=2,SUM('Report 5D'!$F$110:$H$110),IF('Information Input'!$U$21=1,(IF('Information Input'!$U$26=1,0,IF('Information Input'!$U$26=2,0,IF('Information Input'!$U$26=3,0,SUM('Report 5D'!$C$110:$E$110)))))))</f>
        <v>0</v>
      </c>
      <c r="X126" s="911"/>
      <c r="Y126" s="921">
        <f t="shared" si="58"/>
        <v>0</v>
      </c>
      <c r="Z126" s="885"/>
      <c r="AA126" s="923">
        <f t="shared" si="59"/>
        <v>0</v>
      </c>
      <c r="AB126" s="885"/>
      <c r="AC126" s="923">
        <f t="shared" si="60"/>
        <v>0</v>
      </c>
      <c r="AD126" s="885"/>
      <c r="AE126" s="924">
        <f t="shared" si="61"/>
        <v>0</v>
      </c>
      <c r="AF126" s="885"/>
      <c r="AG126" s="925" t="str">
        <f t="shared" si="62"/>
        <v>----</v>
      </c>
      <c r="AH126" s="914"/>
      <c r="AI126" s="926" t="str">
        <f t="shared" si="63"/>
        <v>----</v>
      </c>
      <c r="AJ126" s="914"/>
      <c r="AK126" s="926" t="str">
        <f t="shared" si="64"/>
        <v>----</v>
      </c>
      <c r="AL126" s="914"/>
      <c r="AM126" s="927" t="str">
        <f t="shared" si="65"/>
        <v>----</v>
      </c>
      <c r="AO126" s="983"/>
      <c r="AP126" s="983"/>
      <c r="AQ126" s="983"/>
      <c r="AR126" s="983"/>
    </row>
    <row r="127" spans="1:44" ht="12.95">
      <c r="A127" s="1370"/>
      <c r="B127" s="1367" t="s">
        <v>227</v>
      </c>
      <c r="C127" s="912"/>
      <c r="D127" s="1367"/>
      <c r="E127" s="363"/>
      <c r="F127" s="1367" t="s">
        <v>623</v>
      </c>
      <c r="G127" s="912"/>
      <c r="H127" s="885"/>
      <c r="I127" s="921">
        <f>SUMIF('Report 2'!$G$378:$G$410,'Check Totals'!$E$122,'Report 2'!$K$378:$K$410)</f>
        <v>0</v>
      </c>
      <c r="J127" s="920" t="s">
        <v>620</v>
      </c>
      <c r="K127" s="922">
        <f>IF('Information Input'!$U$21=2,SUM('Report 5D'!$O$111:$Q$111),IF('Information Input'!$U$21=1,(IF('Information Input'!$U$26=1,SUM('Report 5D'!$C$111:$E$111),IF('Information Input'!$U$26=2,SUM('Report 5D'!$F$111:$H$111),IF('Information Input'!$U$26=3,SUM('Report 5D'!$I$111:$K$111),SUM('Report 5D'!$L$111:$N$111)))))))</f>
        <v>0</v>
      </c>
      <c r="L127" s="911"/>
      <c r="M127" s="921">
        <f>SUMIF('Report 2'!$G$378:$G$410,'Check Totals'!$E$122,'Report 2'!$R$378:$R$410)</f>
        <v>0</v>
      </c>
      <c r="N127" s="920" t="s">
        <v>620</v>
      </c>
      <c r="O127" s="922">
        <f>IF('Information Input'!$U$21=2,SUM('Report 5D'!$L$111:$N$111),IF('Information Input'!$U$21=1,(IF('Information Input'!$U$26=1,0,IF('Information Input'!$U$26=2,SUM('Report 5D'!$C$111:$E$111),IF('Information Input'!$U$26=3,SUM('Report 5D'!$F$111:$H$111),SUM('Report 5D'!$I$111:$K$111)))))))</f>
        <v>0</v>
      </c>
      <c r="P127" s="911"/>
      <c r="Q127" s="921">
        <f>SUMIF('Report 2'!$G$378:$G$410,'Check Totals'!$E$122,'Report 2'!$Y$378:$Y$410)</f>
        <v>0</v>
      </c>
      <c r="R127" s="920" t="s">
        <v>620</v>
      </c>
      <c r="S127" s="922">
        <f>IF('Information Input'!$U$21=2,SUM('Report 5D'!$I$111:$K$111),IF('Information Input'!$U$21=1,(IF('Information Input'!$U$26=1,0,IF('Information Input'!$U$26=2,0,IF('Information Input'!$U$26=3,SUM('Report 5D'!$C$111:$E$111),SUM('Report 5D'!$F$111:$H$111)))))))</f>
        <v>0</v>
      </c>
      <c r="T127" s="911"/>
      <c r="U127" s="921">
        <f>SUMIF('Report 2'!$G$378:$G$410,'Check Totals'!$E$122,'Report 2'!$AF$378:$AF$410)</f>
        <v>0</v>
      </c>
      <c r="V127" s="920" t="s">
        <v>620</v>
      </c>
      <c r="W127" s="922">
        <f>IF('Information Input'!$U$21=2,SUM('Report 5D'!$F$111:$H$111),IF('Information Input'!$U$21=1,(IF('Information Input'!$U$26=1,0,IF('Information Input'!$U$26=2,0,IF('Information Input'!$U$26=3,0,SUM('Report 5D'!$C$111:$E$111)))))))</f>
        <v>0</v>
      </c>
      <c r="X127" s="911"/>
      <c r="Y127" s="921">
        <f t="shared" si="58"/>
        <v>0</v>
      </c>
      <c r="Z127" s="885"/>
      <c r="AA127" s="923">
        <f t="shared" si="59"/>
        <v>0</v>
      </c>
      <c r="AB127" s="885"/>
      <c r="AC127" s="923">
        <f t="shared" si="60"/>
        <v>0</v>
      </c>
      <c r="AD127" s="885"/>
      <c r="AE127" s="924">
        <f t="shared" si="61"/>
        <v>0</v>
      </c>
      <c r="AF127" s="885"/>
      <c r="AG127" s="925" t="str">
        <f t="shared" si="62"/>
        <v>----</v>
      </c>
      <c r="AH127" s="914"/>
      <c r="AI127" s="926" t="str">
        <f t="shared" si="63"/>
        <v>----</v>
      </c>
      <c r="AJ127" s="914"/>
      <c r="AK127" s="926" t="str">
        <f t="shared" si="64"/>
        <v>----</v>
      </c>
      <c r="AL127" s="914"/>
      <c r="AM127" s="927" t="str">
        <f t="shared" si="65"/>
        <v>----</v>
      </c>
      <c r="AO127" s="983"/>
      <c r="AP127" s="983"/>
      <c r="AQ127" s="983"/>
      <c r="AR127" s="983"/>
    </row>
    <row r="128" spans="1:44" ht="12.95">
      <c r="A128" s="1370"/>
      <c r="B128" s="1367" t="s">
        <v>624</v>
      </c>
      <c r="C128" s="912"/>
      <c r="D128" s="1367"/>
      <c r="E128" s="363"/>
      <c r="F128" s="1367" t="s">
        <v>625</v>
      </c>
      <c r="G128" s="912"/>
      <c r="H128" s="885"/>
      <c r="I128" s="921">
        <f>SUMIF('Report 2'!$G$378:$G$410,'Check Totals'!$E$122,'Report 2'!$L$378:$L$410)</f>
        <v>0</v>
      </c>
      <c r="J128" s="920" t="s">
        <v>620</v>
      </c>
      <c r="K128" s="922">
        <f>IF('Information Input'!$U$21=2,SUM('Report 5D'!$O$112:$Q$112),IF('Information Input'!$U$21=1,(IF('Information Input'!$U$26=1,SUM('Report 5D'!$C$112:$E$112),IF('Information Input'!$U$26=2,SUM('Report 5D'!$F$112:$H$112),IF('Information Input'!$U$26=3,SUM('Report 5D'!$I$112:$K$112),SUM('Report 5D'!$L$112:$N$112)))))))</f>
        <v>0</v>
      </c>
      <c r="L128" s="911"/>
      <c r="M128" s="921">
        <f>SUMIF('Report 2'!$G$378:$G$410,'Check Totals'!$E$122,'Report 2'!$S$378:$S$410)</f>
        <v>0</v>
      </c>
      <c r="N128" s="920" t="s">
        <v>620</v>
      </c>
      <c r="O128" s="922">
        <f>IF('Information Input'!$U$21=2,SUM('Report 5D'!$L$112:$N$112),IF('Information Input'!$U$21=1,(IF('Information Input'!$U$26=1,0,IF('Information Input'!$U$26=2,SUM('Report 5D'!$C$112:$E$112),IF('Information Input'!$U$26=3,SUM('Report 5D'!$F$112:$H$112),SUM('Report 5D'!$I$112:$K$112)))))))</f>
        <v>0</v>
      </c>
      <c r="P128" s="911"/>
      <c r="Q128" s="921">
        <f>SUMIF('Report 2'!$G$378:$G$410,'Check Totals'!$E$122,'Report 2'!$Z$378:$Z$410)</f>
        <v>0</v>
      </c>
      <c r="R128" s="920" t="s">
        <v>620</v>
      </c>
      <c r="S128" s="922">
        <f>IF('Information Input'!$U$21=2,SUM('Report 5D'!$I$112:$K$112),IF('Information Input'!$U$21=1,(IF('Information Input'!$U$26=1,0,IF('Information Input'!$U$26=2,0,IF('Information Input'!$U$26=3,SUM('Report 5D'!$C$112:$E$112),SUM('Report 5D'!$F$112:$H$112)))))))</f>
        <v>0</v>
      </c>
      <c r="T128" s="911"/>
      <c r="U128" s="921">
        <f>SUMIF('Report 2'!$G$378:$G$410,'Check Totals'!$E$122,'Report 2'!$AG$378:$AG$410)</f>
        <v>0</v>
      </c>
      <c r="V128" s="920" t="s">
        <v>620</v>
      </c>
      <c r="W128" s="922">
        <f>IF('Information Input'!$U$21=2,SUM('Report 5D'!$F$112:$H$112),IF('Information Input'!$U$21=1,(IF('Information Input'!$U$26=1,0,IF('Information Input'!$U$26=2,0,IF('Information Input'!$U$26=3,0,SUM('Report 5D'!$C$112:$E$112)))))))</f>
        <v>0</v>
      </c>
      <c r="X128" s="911"/>
      <c r="Y128" s="921">
        <f t="shared" si="58"/>
        <v>0</v>
      </c>
      <c r="Z128" s="885"/>
      <c r="AA128" s="923">
        <f t="shared" si="59"/>
        <v>0</v>
      </c>
      <c r="AB128" s="885"/>
      <c r="AC128" s="923">
        <f t="shared" si="60"/>
        <v>0</v>
      </c>
      <c r="AD128" s="885"/>
      <c r="AE128" s="924">
        <f t="shared" si="61"/>
        <v>0</v>
      </c>
      <c r="AF128" s="885"/>
      <c r="AG128" s="925" t="str">
        <f t="shared" si="62"/>
        <v>----</v>
      </c>
      <c r="AH128" s="914"/>
      <c r="AI128" s="926" t="str">
        <f t="shared" si="63"/>
        <v>----</v>
      </c>
      <c r="AJ128" s="914"/>
      <c r="AK128" s="926" t="str">
        <f t="shared" si="64"/>
        <v>----</v>
      </c>
      <c r="AL128" s="914"/>
      <c r="AM128" s="927" t="str">
        <f t="shared" si="65"/>
        <v>----</v>
      </c>
      <c r="AO128" s="983"/>
      <c r="AP128" s="983"/>
      <c r="AQ128" s="983"/>
      <c r="AR128" s="983"/>
    </row>
    <row r="129" spans="1:44" ht="12.95">
      <c r="A129" s="1370"/>
      <c r="B129" s="1367" t="s">
        <v>229</v>
      </c>
      <c r="C129" s="912"/>
      <c r="D129" s="1367"/>
      <c r="E129" s="363"/>
      <c r="F129" s="1367" t="s">
        <v>626</v>
      </c>
      <c r="G129" s="912"/>
      <c r="H129" s="885"/>
      <c r="I129" s="921">
        <f>SUMIF('Report 2'!$G$378:$G$410,'Check Totals'!$E$122,'Report 2'!$M$378:$M$410)</f>
        <v>0</v>
      </c>
      <c r="J129" s="920" t="s">
        <v>620</v>
      </c>
      <c r="K129" s="922">
        <f>IF('Information Input'!$U$21=2,SUM('Report 5D'!$O$117:$Q$117),IF('Information Input'!$U$21=1,(IF('Information Input'!$U$26=1,SUM('Report 5D'!$C$117:$E$117),IF('Information Input'!$U$26=2,SUM('Report 5D'!$F$117:$H$117),IF('Information Input'!$U$26=3,SUM('Report 5D'!$I$117:$K$117),SUM('Report 5D'!$L$117:$N$117)))))))</f>
        <v>0</v>
      </c>
      <c r="L129" s="911"/>
      <c r="M129" s="921">
        <f>SUMIF('Report 2'!$G$378:$G$410,'Check Totals'!$E$122,'Report 2'!$T$378:$T$410)</f>
        <v>0</v>
      </c>
      <c r="N129" s="920" t="s">
        <v>620</v>
      </c>
      <c r="O129" s="922">
        <f>IF('Information Input'!$U$21=2,SUM('Report 5D'!$L$117:$N$117),IF('Information Input'!$U$21=1,(IF('Information Input'!$U$26=1,0,IF('Information Input'!$U$26=2,SUM('Report 5D'!$C$117:$E$117),IF('Information Input'!$U$26=3,SUM('Report 5D'!$F$117:$H$117),SUM('Report 5D'!$I$117:$K$117)))))))</f>
        <v>0</v>
      </c>
      <c r="P129" s="911"/>
      <c r="Q129" s="921">
        <f>SUMIF('Report 2'!$G$378:$G$410,'Check Totals'!$E$122,'Report 2'!$AA$378:$AA$410)</f>
        <v>0</v>
      </c>
      <c r="R129" s="920" t="s">
        <v>620</v>
      </c>
      <c r="S129" s="922">
        <f>IF('Information Input'!$U$21=2,SUM('Report 5D'!$I$117:$K$117),IF('Information Input'!$U$21=1,(IF('Information Input'!$U$26=1,0,IF('Information Input'!$U$26=2,0,IF('Information Input'!$U$26=3,SUM('Report 5D'!$C$117:$E$117),SUM('Report 5D'!$F$117:$H$117)))))))</f>
        <v>0</v>
      </c>
      <c r="T129" s="911"/>
      <c r="U129" s="921">
        <f>SUMIF('Report 2'!$G$378:$G$410,'Check Totals'!$E$122,'Report 2'!$AH$378:$AH$410)</f>
        <v>0</v>
      </c>
      <c r="V129" s="920" t="s">
        <v>620</v>
      </c>
      <c r="W129" s="922">
        <f>IF('Information Input'!$U$21=2,SUM('Report 5D'!$F$117:$H$117),IF('Information Input'!$U$21=1,(IF('Information Input'!$U$26=1,0,IF('Information Input'!$U$26=2,0,IF('Information Input'!$U$26=3,0,SUM('Report 5D'!$C$117:$E$117)))))))</f>
        <v>0</v>
      </c>
      <c r="X129" s="911"/>
      <c r="Y129" s="921">
        <f t="shared" si="58"/>
        <v>0</v>
      </c>
      <c r="Z129" s="885"/>
      <c r="AA129" s="923">
        <f t="shared" si="59"/>
        <v>0</v>
      </c>
      <c r="AB129" s="885"/>
      <c r="AC129" s="923">
        <f t="shared" si="60"/>
        <v>0</v>
      </c>
      <c r="AD129" s="885"/>
      <c r="AE129" s="924">
        <f t="shared" si="61"/>
        <v>0</v>
      </c>
      <c r="AF129" s="885"/>
      <c r="AG129" s="925" t="str">
        <f t="shared" si="62"/>
        <v>----</v>
      </c>
      <c r="AH129" s="914"/>
      <c r="AI129" s="926" t="str">
        <f t="shared" si="63"/>
        <v>----</v>
      </c>
      <c r="AJ129" s="914"/>
      <c r="AK129" s="926" t="str">
        <f t="shared" si="64"/>
        <v>----</v>
      </c>
      <c r="AL129" s="914"/>
      <c r="AM129" s="927" t="str">
        <f t="shared" si="65"/>
        <v>----</v>
      </c>
    </row>
    <row r="130" spans="1:44" ht="12.95">
      <c r="A130" s="1370"/>
      <c r="B130" s="1367"/>
      <c r="C130" s="912"/>
      <c r="D130" s="1367"/>
      <c r="E130" s="363"/>
      <c r="F130" s="1367"/>
      <c r="G130" s="912"/>
      <c r="H130" s="885"/>
      <c r="I130" s="917"/>
      <c r="J130" s="920"/>
      <c r="K130" s="919"/>
      <c r="L130" s="911"/>
      <c r="M130" s="917"/>
      <c r="N130" s="920"/>
      <c r="O130" s="919"/>
      <c r="P130" s="911"/>
      <c r="Q130" s="917"/>
      <c r="R130" s="920"/>
      <c r="S130" s="919"/>
      <c r="T130" s="911"/>
      <c r="U130" s="917"/>
      <c r="V130" s="920"/>
      <c r="W130" s="919"/>
      <c r="X130" s="911"/>
      <c r="Y130" s="917"/>
      <c r="Z130" s="885"/>
      <c r="AA130" s="928"/>
      <c r="AB130" s="885"/>
      <c r="AC130" s="928"/>
      <c r="AD130" s="885"/>
      <c r="AE130" s="919"/>
      <c r="AF130" s="885"/>
      <c r="AG130" s="929"/>
      <c r="AH130" s="914"/>
      <c r="AI130" s="930"/>
      <c r="AJ130" s="914"/>
      <c r="AK130" s="930"/>
      <c r="AL130" s="914"/>
      <c r="AM130" s="931"/>
    </row>
    <row r="131" spans="1:44" ht="12.95">
      <c r="A131" s="361" t="str">
        <f>'Report 2'!$A$2</f>
        <v>Report 2</v>
      </c>
      <c r="B131" s="1367"/>
      <c r="C131" s="912"/>
      <c r="D131" s="1367"/>
      <c r="E131" s="361" t="str">
        <f>'Report 5H'!$A$3</f>
        <v>Report 5H</v>
      </c>
      <c r="F131" s="1367"/>
      <c r="G131" s="912"/>
      <c r="H131" s="885"/>
      <c r="I131" s="917"/>
      <c r="J131" s="920"/>
      <c r="K131" s="919"/>
      <c r="L131" s="911"/>
      <c r="M131" s="917"/>
      <c r="N131" s="920"/>
      <c r="O131" s="919"/>
      <c r="P131" s="911"/>
      <c r="Q131" s="917"/>
      <c r="R131" s="920"/>
      <c r="S131" s="919"/>
      <c r="T131" s="911"/>
      <c r="U131" s="917"/>
      <c r="V131" s="920"/>
      <c r="W131" s="919"/>
      <c r="X131" s="911"/>
      <c r="Y131" s="917"/>
      <c r="Z131" s="885"/>
      <c r="AA131" s="928"/>
      <c r="AB131" s="885"/>
      <c r="AC131" s="928"/>
      <c r="AD131" s="885"/>
      <c r="AE131" s="919"/>
      <c r="AF131" s="885"/>
      <c r="AG131" s="929"/>
      <c r="AH131" s="914"/>
      <c r="AI131" s="930"/>
      <c r="AJ131" s="914"/>
      <c r="AK131" s="930"/>
      <c r="AL131" s="914"/>
      <c r="AM131" s="931"/>
    </row>
    <row r="132" spans="1:44" ht="12.95">
      <c r="A132" s="363" t="str">
        <f>'Report 2'!$A$4&amp;" (Lines 16-21, 27, 28, 35, 36)"</f>
        <v>Schedule of Expenses Detail (Lines 16-21, 27, 28, 35, 36)</v>
      </c>
      <c r="B132" s="1367"/>
      <c r="C132" s="912"/>
      <c r="D132" s="1367"/>
      <c r="E132" s="363" t="str">
        <f>'Report 5H'!$A$5</f>
        <v>Outpatient/Clinic Services Lag Report</v>
      </c>
      <c r="F132" s="1367"/>
      <c r="G132" s="912"/>
      <c r="H132" s="885"/>
      <c r="I132" s="917"/>
      <c r="J132" s="920"/>
      <c r="K132" s="919"/>
      <c r="L132" s="911"/>
      <c r="M132" s="917"/>
      <c r="N132" s="920"/>
      <c r="O132" s="919"/>
      <c r="P132" s="911"/>
      <c r="Q132" s="917"/>
      <c r="R132" s="920"/>
      <c r="S132" s="919"/>
      <c r="T132" s="911"/>
      <c r="U132" s="917"/>
      <c r="V132" s="920"/>
      <c r="W132" s="919"/>
      <c r="X132" s="911"/>
      <c r="Y132" s="917"/>
      <c r="Z132" s="885"/>
      <c r="AA132" s="928"/>
      <c r="AB132" s="885"/>
      <c r="AC132" s="928"/>
      <c r="AD132" s="885"/>
      <c r="AE132" s="919"/>
      <c r="AF132" s="885"/>
      <c r="AG132" s="929"/>
      <c r="AH132" s="914"/>
      <c r="AI132" s="930"/>
      <c r="AJ132" s="914"/>
      <c r="AK132" s="930"/>
      <c r="AL132" s="914"/>
      <c r="AM132" s="931"/>
      <c r="AO132" s="983"/>
      <c r="AP132" s="983"/>
      <c r="AQ132" s="983"/>
      <c r="AR132" s="983"/>
    </row>
    <row r="133" spans="1:44" ht="12.95">
      <c r="A133" s="1370"/>
      <c r="B133" s="1367" t="s">
        <v>224</v>
      </c>
      <c r="C133" s="912"/>
      <c r="D133" s="1367"/>
      <c r="E133" s="363"/>
      <c r="F133" s="1367" t="s">
        <v>619</v>
      </c>
      <c r="G133" s="912"/>
      <c r="H133" s="885"/>
      <c r="I133" s="1089">
        <f>SUMIF('Report 2'!$G$378:$G$410,'Check Totals'!$E$131,'Report 2'!$H$378:$H$410)</f>
        <v>0</v>
      </c>
      <c r="J133" s="920" t="s">
        <v>620</v>
      </c>
      <c r="K133" s="922">
        <f>IF('Information Input'!$U$21=2,SUM('Report 5H'!$O$108:$Q$108),IF('Information Input'!$U$21=1,(IF('Information Input'!$U$26=1,SUM('Report 5H'!$C$108:$E$108),IF('Information Input'!$U$26=2,SUM('Report 5H'!$F$108:$H$108),IF('Information Input'!$U$26=3,SUM('Report 5H'!$I$108:$K$108),SUM('Report 5H'!$L$108:$N$108)))))))</f>
        <v>0</v>
      </c>
      <c r="L133" s="911"/>
      <c r="M133" s="1089">
        <f>SUMIF('Report 2'!$G$378:$G$410,'Check Totals'!$E$131,'Report 2'!$O$378:$O$410)</f>
        <v>0</v>
      </c>
      <c r="N133" s="920" t="s">
        <v>620</v>
      </c>
      <c r="O133" s="922">
        <f>IF('Information Input'!$U$21=2,SUM('Report 5H'!$L$108:$N$108),IF('Information Input'!$U$21=1,(IF('Information Input'!$U$26=1,0,IF('Information Input'!$U$26=2,SUM('Report 5H'!$C$108:$E$108),IF('Information Input'!$U$26=3,SUM('Report 5H'!$F$108:$H$108),SUM('Report 5H'!$I$108:$K$108)))))))</f>
        <v>0</v>
      </c>
      <c r="P133" s="911"/>
      <c r="Q133" s="1089">
        <f>SUMIF('Report 2'!$G$378:$G$410,'Check Totals'!$E$131,'Report 2'!$V$378:$V$410)</f>
        <v>0</v>
      </c>
      <c r="R133" s="920" t="s">
        <v>620</v>
      </c>
      <c r="S133" s="922">
        <f>IF('Information Input'!$U$21=2,SUM('Report 5H'!$I$108:$K$108),IF('Information Input'!$U$21=1,(IF('Information Input'!$U$26=1,0,IF('Information Input'!$U$26=2,0,IF('Information Input'!$U$26=3,SUM('Report 5H'!$C$108:$E$108),SUM('Report 5H'!$F$108:$H$108)))))))</f>
        <v>0</v>
      </c>
      <c r="T133" s="911"/>
      <c r="U133" s="1089">
        <f>SUMIF('Report 2'!$G$378:$G$410,'Check Totals'!$E$131,'Report 2'!$AC$378:$AC$410)</f>
        <v>0</v>
      </c>
      <c r="V133" s="920" t="s">
        <v>620</v>
      </c>
      <c r="W133" s="922">
        <f>IF('Information Input'!$U$21=2,SUM('Report 5H'!$F$108:$H$108),IF('Information Input'!$U$21=1,(IF('Information Input'!$U$26=1,0,IF('Information Input'!$U$26=2,0,IF('Information Input'!$U$26=3,0,SUM('Report 5H'!$C$108:$E$108)))))))</f>
        <v>0</v>
      </c>
      <c r="X133" s="911"/>
      <c r="Y133" s="921">
        <f t="shared" ref="Y133:Y137" si="66">I133-K133</f>
        <v>0</v>
      </c>
      <c r="Z133" s="885"/>
      <c r="AA133" s="923">
        <f t="shared" ref="AA133:AA137" si="67">M133-O133</f>
        <v>0</v>
      </c>
      <c r="AB133" s="885"/>
      <c r="AC133" s="923">
        <f t="shared" ref="AC133:AC137" si="68">Q133-S133</f>
        <v>0</v>
      </c>
      <c r="AD133" s="885"/>
      <c r="AE133" s="924">
        <f>U133-W133</f>
        <v>0</v>
      </c>
      <c r="AF133" s="885"/>
      <c r="AG133" s="925" t="str">
        <f>IF(ABS(Y133)&gt;$AS$13,"Threshold Exceeded!","----")</f>
        <v>----</v>
      </c>
      <c r="AH133" s="914"/>
      <c r="AI133" s="926" t="str">
        <f>IF(ABS(AA133)&gt;$AS$13,"Threshold Exceeded!","----")</f>
        <v>----</v>
      </c>
      <c r="AJ133" s="914"/>
      <c r="AK133" s="926" t="str">
        <f>IF(ABS(AC133)&gt;$AS$13,"Threshold Exceeded!","----")</f>
        <v>----</v>
      </c>
      <c r="AL133" s="914"/>
      <c r="AM133" s="927" t="str">
        <f>IF(ABS(AE133)&gt;$AS$13,"Threshold Exceeded!","----")</f>
        <v>----</v>
      </c>
      <c r="AO133" s="983"/>
      <c r="AP133" s="983"/>
      <c r="AQ133" s="983"/>
      <c r="AR133" s="983"/>
    </row>
    <row r="134" spans="1:44" ht="12.95">
      <c r="A134" s="867"/>
      <c r="B134" s="1367" t="s">
        <v>621</v>
      </c>
      <c r="C134" s="912"/>
      <c r="D134" s="1367"/>
      <c r="E134" s="1370"/>
      <c r="F134" s="1367" t="s">
        <v>622</v>
      </c>
      <c r="G134" s="912"/>
      <c r="H134" s="885"/>
      <c r="I134" s="921">
        <f>SUMIF('Report 2'!$G$378:$G$410,'Check Totals'!$E$131,'Report 2'!$I$378:$I$410)</f>
        <v>0</v>
      </c>
      <c r="J134" s="920" t="s">
        <v>620</v>
      </c>
      <c r="K134" s="922">
        <f>IF('Information Input'!$U$21=2,SUM('Report 5H'!$O$109:$Q$109),IF('Information Input'!$U$21=1,(IF('Information Input'!$U$26=1,SUM('Report 5H'!$C$109:$E$109),IF('Information Input'!$U$26=2,SUM('Report 5H'!$F$109:$H$109),IF('Information Input'!$U$26=3,SUM('Report 5H'!$I$109:$K$109),SUM('Report 5H'!$L$109:$N$109)))))))</f>
        <v>0</v>
      </c>
      <c r="L134" s="911"/>
      <c r="M134" s="921">
        <f>SUMIF('Report 2'!$G$378:$G$410,'Check Totals'!$E$131,'Report 2'!$P$378:$P$410)</f>
        <v>0</v>
      </c>
      <c r="N134" s="920" t="s">
        <v>620</v>
      </c>
      <c r="O134" s="922">
        <f>IF('Information Input'!$U$21=2,SUM('Report 5H'!$L$109:$N$109),IF('Information Input'!$U$21=1,(IF('Information Input'!$U$26=1,0,IF('Information Input'!$U$26=2,SUM('Report 5H'!$C$109:$E$109),IF('Information Input'!$U$26=3,SUM('Report 5H'!$F$109:$H$109),SUM('Report 5H'!$I$109:$K$109)))))))</f>
        <v>0</v>
      </c>
      <c r="P134" s="911"/>
      <c r="Q134" s="921">
        <f>SUMIF('Report 2'!$G$378:$G$410,'Check Totals'!$E$131,'Report 2'!$W$378:$W$410)</f>
        <v>0</v>
      </c>
      <c r="R134" s="920" t="s">
        <v>620</v>
      </c>
      <c r="S134" s="922">
        <f>IF('Information Input'!$U$21=2,SUM('Report 5H'!$I$109:$K$109),IF('Information Input'!$U$21=1,(IF('Information Input'!$U$26=1,0,IF('Information Input'!$U$26=2,0,IF('Information Input'!$U$26=3,SUM('Report 5H'!$C$109:$E$109),SUM('Report 5H'!$F$109:$H$109)))))))</f>
        <v>0</v>
      </c>
      <c r="T134" s="911"/>
      <c r="U134" s="921">
        <f>SUMIF('Report 2'!$G$378:$G$410,'Check Totals'!$E$131,'Report 2'!$AD$378:$AD$410)</f>
        <v>0</v>
      </c>
      <c r="V134" s="920" t="s">
        <v>620</v>
      </c>
      <c r="W134" s="922">
        <f>IF('Information Input'!$U$21=2,SUM('Report 5H'!$F$109:$H$109),IF('Information Input'!$U$21=1,(IF('Information Input'!$U$26=1,0,IF('Information Input'!$U$26=2,0,IF('Information Input'!$U$26=3,0,SUM('Report 5H'!$C$109:$E$109)))))))</f>
        <v>0</v>
      </c>
      <c r="X134" s="911"/>
      <c r="Y134" s="921">
        <f>I134-K134</f>
        <v>0</v>
      </c>
      <c r="Z134" s="885"/>
      <c r="AA134" s="923">
        <f>M134-O134</f>
        <v>0</v>
      </c>
      <c r="AB134" s="885"/>
      <c r="AC134" s="923">
        <f>Q134-S134</f>
        <v>0</v>
      </c>
      <c r="AD134" s="885"/>
      <c r="AE134" s="924">
        <f>U134-W134</f>
        <v>0</v>
      </c>
      <c r="AF134" s="885"/>
      <c r="AG134" s="925" t="str">
        <f>IF(ABS(Y134)&gt;$AS$13,"Threshold Exceeded!","----")</f>
        <v>----</v>
      </c>
      <c r="AH134" s="914"/>
      <c r="AI134" s="926" t="str">
        <f>IF(ABS(AA134)&gt;$AS$13,"Threshold Exceeded!","----")</f>
        <v>----</v>
      </c>
      <c r="AJ134" s="914"/>
      <c r="AK134" s="926" t="str">
        <f>IF(ABS(AC134)&gt;$AS$13,"Threshold Exceeded!","----")</f>
        <v>----</v>
      </c>
      <c r="AL134" s="914"/>
      <c r="AM134" s="927" t="str">
        <f>IF(ABS(AE134)&gt;$AS$13,"Threshold Exceeded!","----")</f>
        <v>----</v>
      </c>
    </row>
    <row r="135" spans="1:44" ht="12.95">
      <c r="A135" s="1370"/>
      <c r="B135" s="1367" t="s">
        <v>227</v>
      </c>
      <c r="C135" s="912"/>
      <c r="D135" s="1367"/>
      <c r="E135" s="363"/>
      <c r="F135" s="1367" t="s">
        <v>623</v>
      </c>
      <c r="G135" s="912"/>
      <c r="H135" s="885"/>
      <c r="I135" s="921">
        <f>SUMIF('Report 2'!$G$378:$G$410,'Check Totals'!$E$131,'Report 2'!$K$378:$K$410)</f>
        <v>0</v>
      </c>
      <c r="J135" s="920" t="s">
        <v>620</v>
      </c>
      <c r="K135" s="922">
        <f>IF('Information Input'!$U$21=2,SUM('Report 5H'!$O$111:$Q$111),IF('Information Input'!$U$21=1,(IF('Information Input'!$U$26=1,SUM('Report 5H'!$C$111:$E$111),IF('Information Input'!$U$26=2,SUM('Report 5H'!$F$111:$H$111),IF('Information Input'!$U$26=3,SUM('Report 5H'!$I$111:$K$111),SUM('Report 5H'!$L$111:$N$111)))))))</f>
        <v>0</v>
      </c>
      <c r="L135" s="911"/>
      <c r="M135" s="921">
        <f>SUMIF('Report 2'!$G$378:$G$410,'Check Totals'!$E$131,'Report 2'!$R$378:$R$410)</f>
        <v>0</v>
      </c>
      <c r="N135" s="920" t="s">
        <v>620</v>
      </c>
      <c r="O135" s="922">
        <f>IF('Information Input'!$U$21=2,SUM('Report 5H'!$L$111:$N$111),IF('Information Input'!$U$21=1,(IF('Information Input'!$U$26=1,0,IF('Information Input'!$U$26=2,SUM('Report 5H'!$C$111:$E$111),IF('Information Input'!$U$26=3,SUM('Report 5H'!$F$111:$H$111),SUM('Report 5H'!$I$111:$K$111)))))))</f>
        <v>0</v>
      </c>
      <c r="P135" s="911"/>
      <c r="Q135" s="921">
        <f>SUMIF('Report 2'!$G$378:$G$410,'Check Totals'!$E$131,'Report 2'!$Y$378:$Y$410)</f>
        <v>0</v>
      </c>
      <c r="R135" s="920" t="s">
        <v>620</v>
      </c>
      <c r="S135" s="922">
        <f>IF('Information Input'!$U$21=2,SUM('Report 5H'!$I$111:$K$111),IF('Information Input'!$U$21=1,(IF('Information Input'!$U$26=1,0,IF('Information Input'!$U$26=2,0,IF('Information Input'!$U$26=3,SUM('Report 5H'!$C$111:$E$111),SUM('Report 5H'!$F$111:$H$111)))))))</f>
        <v>0</v>
      </c>
      <c r="T135" s="911"/>
      <c r="U135" s="921">
        <f>SUMIF('Report 2'!$G$378:$G$410,'Check Totals'!$E$131,'Report 2'!$AF$378:$AF$410)</f>
        <v>0</v>
      </c>
      <c r="V135" s="920" t="s">
        <v>620</v>
      </c>
      <c r="W135" s="922">
        <f>IF('Information Input'!$U$21=2,SUM('Report 5H'!$F$111:$H$111),IF('Information Input'!$U$21=1,(IF('Information Input'!$U$26=1,0,IF('Information Input'!$U$26=2,0,IF('Information Input'!$U$26=3,0,SUM('Report 5H'!$C$111:$E$111)))))))</f>
        <v>0</v>
      </c>
      <c r="X135" s="911"/>
      <c r="Y135" s="921">
        <f t="shared" si="66"/>
        <v>0</v>
      </c>
      <c r="Z135" s="885"/>
      <c r="AA135" s="923">
        <f t="shared" si="67"/>
        <v>0</v>
      </c>
      <c r="AB135" s="885"/>
      <c r="AC135" s="923">
        <f t="shared" si="68"/>
        <v>0</v>
      </c>
      <c r="AD135" s="885"/>
      <c r="AE135" s="924">
        <f>U135-W135</f>
        <v>0</v>
      </c>
      <c r="AF135" s="885"/>
      <c r="AG135" s="925" t="str">
        <f>IF(ABS(Y135)&gt;$AS$13,"Threshold Exceeded!","----")</f>
        <v>----</v>
      </c>
      <c r="AH135" s="914"/>
      <c r="AI135" s="926" t="str">
        <f>IF(ABS(AA135)&gt;$AS$13,"Threshold Exceeded!","----")</f>
        <v>----</v>
      </c>
      <c r="AJ135" s="914"/>
      <c r="AK135" s="926" t="str">
        <f>IF(ABS(AC135)&gt;$AS$13,"Threshold Exceeded!","----")</f>
        <v>----</v>
      </c>
      <c r="AL135" s="914"/>
      <c r="AM135" s="927" t="str">
        <f>IF(ABS(AE135)&gt;$AS$13,"Threshold Exceeded!","----")</f>
        <v>----</v>
      </c>
      <c r="AO135" s="983"/>
      <c r="AP135" s="983"/>
      <c r="AQ135" s="983"/>
      <c r="AR135" s="983"/>
    </row>
    <row r="136" spans="1:44" ht="12.95">
      <c r="A136" s="1370"/>
      <c r="B136" s="1367" t="s">
        <v>624</v>
      </c>
      <c r="C136" s="912"/>
      <c r="D136" s="1367"/>
      <c r="E136" s="363"/>
      <c r="F136" s="1367" t="s">
        <v>625</v>
      </c>
      <c r="G136" s="912"/>
      <c r="H136" s="885"/>
      <c r="I136" s="921">
        <f>SUMIF('Report 2'!$G$378:$G$410,'Check Totals'!$E$131,'Report 2'!$L$378:$L$410)</f>
        <v>0</v>
      </c>
      <c r="J136" s="920" t="s">
        <v>620</v>
      </c>
      <c r="K136" s="922">
        <f>IF('Information Input'!$U$21=2,SUM('Report 5H'!$O$112:$Q$112),IF('Information Input'!$U$21=1,(IF('Information Input'!$U$26=1,SUM('Report 5H'!$C$112:$E$112),IF('Information Input'!$U$26=2,SUM('Report 5H'!$F$112:$H$112),IF('Information Input'!$U$26=3,SUM('Report 5H'!$I$112:$K$112),SUM('Report 5H'!$L$112:$N$112)))))))</f>
        <v>0</v>
      </c>
      <c r="L136" s="911"/>
      <c r="M136" s="921">
        <f>SUMIF('Report 2'!$G$378:$G$410,'Check Totals'!$E$131,'Report 2'!$S$378:$S$410)</f>
        <v>0</v>
      </c>
      <c r="N136" s="920" t="s">
        <v>620</v>
      </c>
      <c r="O136" s="922">
        <f>IF('Information Input'!$U$21=2,SUM('Report 5H'!$L$112:$N$112),IF('Information Input'!$U$21=1,(IF('Information Input'!$U$26=1,0,IF('Information Input'!$U$26=2,SUM('Report 5H'!$C$112:$E$112),IF('Information Input'!$U$26=3,SUM('Report 5H'!$F$112:$H$112),SUM('Report 5H'!$I$112:$K$112)))))))</f>
        <v>0</v>
      </c>
      <c r="P136" s="911"/>
      <c r="Q136" s="921">
        <f>SUMIF('Report 2'!$G$378:$G$410,'Check Totals'!$E$131,'Report 2'!$Z$378:$Z$410)</f>
        <v>0</v>
      </c>
      <c r="R136" s="920" t="s">
        <v>620</v>
      </c>
      <c r="S136" s="922">
        <f>IF('Information Input'!$U$21=2,SUM('Report 5H'!$I$112:$K$112),IF('Information Input'!$U$21=1,(IF('Information Input'!$U$26=1,0,IF('Information Input'!$U$26=2,0,IF('Information Input'!$U$26=3,SUM('Report 5H'!$C$112:$E$112),SUM('Report 5H'!$F$112:$H$112)))))))</f>
        <v>0</v>
      </c>
      <c r="T136" s="911"/>
      <c r="U136" s="921">
        <f>SUMIF('Report 2'!$G$378:$G$410,'Check Totals'!$E$131,'Report 2'!$AG$378:$AG$410)</f>
        <v>0</v>
      </c>
      <c r="V136" s="920" t="s">
        <v>620</v>
      </c>
      <c r="W136" s="922">
        <f>IF('Information Input'!$U$21=2,SUM('Report 5H'!$F$112:$H$112),IF('Information Input'!$U$21=1,(IF('Information Input'!$U$26=1,0,IF('Information Input'!$U$26=2,0,IF('Information Input'!$U$26=3,0,SUM('Report 5H'!$C$112:$E$112)))))))</f>
        <v>0</v>
      </c>
      <c r="X136" s="911"/>
      <c r="Y136" s="921">
        <f t="shared" si="66"/>
        <v>0</v>
      </c>
      <c r="Z136" s="885"/>
      <c r="AA136" s="923">
        <f t="shared" si="67"/>
        <v>0</v>
      </c>
      <c r="AB136" s="885"/>
      <c r="AC136" s="923">
        <f t="shared" si="68"/>
        <v>0</v>
      </c>
      <c r="AD136" s="885"/>
      <c r="AE136" s="924">
        <f>U136-W136</f>
        <v>0</v>
      </c>
      <c r="AF136" s="885"/>
      <c r="AG136" s="925" t="str">
        <f>IF(ABS(Y136)&gt;$AS$13,"Threshold Exceeded!","----")</f>
        <v>----</v>
      </c>
      <c r="AH136" s="914"/>
      <c r="AI136" s="926" t="str">
        <f>IF(ABS(AA136)&gt;$AS$13,"Threshold Exceeded!","----")</f>
        <v>----</v>
      </c>
      <c r="AJ136" s="914"/>
      <c r="AK136" s="926" t="str">
        <f>IF(ABS(AC136)&gt;$AS$13,"Threshold Exceeded!","----")</f>
        <v>----</v>
      </c>
      <c r="AL136" s="914"/>
      <c r="AM136" s="927" t="str">
        <f>IF(ABS(AE136)&gt;$AS$13,"Threshold Exceeded!","----")</f>
        <v>----</v>
      </c>
      <c r="AO136" s="983"/>
      <c r="AP136" s="983"/>
      <c r="AQ136" s="983"/>
      <c r="AR136" s="983"/>
    </row>
    <row r="137" spans="1:44" ht="12.95">
      <c r="A137" s="1370"/>
      <c r="B137" s="1367" t="s">
        <v>229</v>
      </c>
      <c r="C137" s="912"/>
      <c r="D137" s="1367"/>
      <c r="E137" s="363"/>
      <c r="F137" s="1367" t="s">
        <v>626</v>
      </c>
      <c r="G137" s="912"/>
      <c r="H137" s="885"/>
      <c r="I137" s="921">
        <f>SUMIF('Report 2'!$G$378:$G$410,'Check Totals'!$E$131,'Report 2'!$M$378:$M$410)</f>
        <v>0</v>
      </c>
      <c r="J137" s="920" t="s">
        <v>620</v>
      </c>
      <c r="K137" s="922">
        <f>IF('Information Input'!$U$21=2,SUM('Report 5H'!$O$117:$Q$117),IF('Information Input'!$U$21=1,(IF('Information Input'!$U$26=1,SUM('Report 5H'!$C$117:$E$117),IF('Information Input'!$U$26=2,SUM('Report 5H'!$F$117:$H$117),IF('Information Input'!$U$26=3,SUM('Report 5H'!$I$117:$K$117),SUM('Report 5H'!$L$117:$N$117)))))))</f>
        <v>0</v>
      </c>
      <c r="L137" s="911"/>
      <c r="M137" s="921">
        <f>SUMIF('Report 2'!$G$378:$G$410,'Check Totals'!$E$131,'Report 2'!$T$378:$T$410)</f>
        <v>0</v>
      </c>
      <c r="N137" s="920" t="s">
        <v>620</v>
      </c>
      <c r="O137" s="922">
        <f>IF('Information Input'!$U$21=2,SUM('Report 5H'!$L$117:$N$117),IF('Information Input'!$U$21=1,(IF('Information Input'!$U$26=1,0,IF('Information Input'!$U$26=2,SUM('Report 5H'!$C$117:$E$117),IF('Information Input'!$U$26=3,SUM('Report 5H'!$F$117:$H$117),SUM('Report 5H'!$I$117:$K$117)))))))</f>
        <v>0</v>
      </c>
      <c r="P137" s="911"/>
      <c r="Q137" s="921">
        <f>SUMIF('Report 2'!$G$378:$G$410,'Check Totals'!$E$131,'Report 2'!$AA$378:$AA$410)</f>
        <v>0</v>
      </c>
      <c r="R137" s="920" t="s">
        <v>620</v>
      </c>
      <c r="S137" s="922">
        <f>IF('Information Input'!$U$21=2,SUM('Report 5H'!$I$117:$K$117),IF('Information Input'!$U$21=1,(IF('Information Input'!$U$26=1,0,IF('Information Input'!$U$26=2,0,IF('Information Input'!$U$26=3,SUM('Report 5H'!$C$117:$E$117),SUM('Report 5H'!$F$117:$H$117)))))))</f>
        <v>0</v>
      </c>
      <c r="T137" s="911"/>
      <c r="U137" s="921">
        <f>SUMIF('Report 2'!$G$378:$G$410,'Check Totals'!$E$131,'Report 2'!$AH$378:$AH$410)</f>
        <v>0</v>
      </c>
      <c r="V137" s="920" t="s">
        <v>620</v>
      </c>
      <c r="W137" s="922">
        <f>IF('Information Input'!$U$21=2,SUM('Report 5H'!$F$117:$H$117),IF('Information Input'!$U$21=1,(IF('Information Input'!$U$26=1,0,IF('Information Input'!$U$26=2,0,IF('Information Input'!$U$26=3,0,SUM('Report 5H'!$C$117:$E$117)))))))</f>
        <v>0</v>
      </c>
      <c r="X137" s="911"/>
      <c r="Y137" s="921">
        <f t="shared" si="66"/>
        <v>0</v>
      </c>
      <c r="Z137" s="885"/>
      <c r="AA137" s="923">
        <f t="shared" si="67"/>
        <v>0</v>
      </c>
      <c r="AB137" s="885"/>
      <c r="AC137" s="923">
        <f t="shared" si="68"/>
        <v>0</v>
      </c>
      <c r="AD137" s="885"/>
      <c r="AE137" s="924">
        <f>U137-W137</f>
        <v>0</v>
      </c>
      <c r="AF137" s="885"/>
      <c r="AG137" s="925" t="str">
        <f>IF(ABS(Y137)&gt;$AS$13,"Threshold Exceeded!","----")</f>
        <v>----</v>
      </c>
      <c r="AH137" s="914"/>
      <c r="AI137" s="926" t="str">
        <f>IF(ABS(AA137)&gt;$AS$13,"Threshold Exceeded!","----")</f>
        <v>----</v>
      </c>
      <c r="AJ137" s="914"/>
      <c r="AK137" s="926" t="str">
        <f>IF(ABS(AC137)&gt;$AS$13,"Threshold Exceeded!","----")</f>
        <v>----</v>
      </c>
      <c r="AL137" s="914"/>
      <c r="AM137" s="927" t="str">
        <f>IF(ABS(AE137)&gt;$AS$13,"Threshold Exceeded!","----")</f>
        <v>----</v>
      </c>
    </row>
    <row r="138" spans="1:44" ht="12.95">
      <c r="A138" s="1370"/>
      <c r="B138" s="1367"/>
      <c r="C138" s="912"/>
      <c r="D138" s="1367"/>
      <c r="E138" s="363"/>
      <c r="F138" s="1367"/>
      <c r="G138" s="912"/>
      <c r="H138" s="885"/>
      <c r="I138" s="917"/>
      <c r="J138" s="920"/>
      <c r="K138" s="919"/>
      <c r="L138" s="911"/>
      <c r="M138" s="917"/>
      <c r="N138" s="920"/>
      <c r="O138" s="919"/>
      <c r="P138" s="911"/>
      <c r="Q138" s="917"/>
      <c r="R138" s="920"/>
      <c r="S138" s="919"/>
      <c r="T138" s="911"/>
      <c r="U138" s="917"/>
      <c r="V138" s="920"/>
      <c r="W138" s="919"/>
      <c r="X138" s="911"/>
      <c r="Y138" s="917"/>
      <c r="Z138" s="885"/>
      <c r="AA138" s="928"/>
      <c r="AB138" s="885"/>
      <c r="AC138" s="928"/>
      <c r="AD138" s="885"/>
      <c r="AE138" s="919"/>
      <c r="AF138" s="885"/>
      <c r="AG138" s="929"/>
      <c r="AH138" s="914"/>
      <c r="AI138" s="930"/>
      <c r="AJ138" s="914"/>
      <c r="AK138" s="930"/>
      <c r="AL138" s="914"/>
      <c r="AM138" s="931"/>
    </row>
    <row r="139" spans="1:44" ht="12.95">
      <c r="A139" s="361" t="str">
        <f>'Report 2'!$A$2</f>
        <v>Report 2</v>
      </c>
      <c r="B139" s="1367"/>
      <c r="C139" s="912"/>
      <c r="D139" s="1367"/>
      <c r="E139" s="361" t="str">
        <f>'Report 5I'!$A$3</f>
        <v>Report 5I</v>
      </c>
      <c r="F139" s="1367"/>
      <c r="G139" s="912"/>
      <c r="H139" s="885"/>
      <c r="I139" s="917"/>
      <c r="J139" s="920"/>
      <c r="K139" s="919"/>
      <c r="L139" s="911"/>
      <c r="M139" s="917"/>
      <c r="N139" s="920"/>
      <c r="O139" s="919"/>
      <c r="P139" s="911"/>
      <c r="Q139" s="917"/>
      <c r="R139" s="920"/>
      <c r="S139" s="919"/>
      <c r="T139" s="911"/>
      <c r="U139" s="917"/>
      <c r="V139" s="920"/>
      <c r="W139" s="919"/>
      <c r="X139" s="911"/>
      <c r="Y139" s="917"/>
      <c r="Z139" s="885"/>
      <c r="AA139" s="928"/>
      <c r="AB139" s="885"/>
      <c r="AC139" s="928"/>
      <c r="AD139" s="885"/>
      <c r="AE139" s="919"/>
      <c r="AF139" s="885"/>
      <c r="AG139" s="929"/>
      <c r="AH139" s="914"/>
      <c r="AI139" s="930"/>
      <c r="AJ139" s="914"/>
      <c r="AK139" s="930"/>
      <c r="AL139" s="914"/>
      <c r="AM139" s="931"/>
    </row>
    <row r="140" spans="1:44" ht="12.95">
      <c r="A140" s="363" t="str">
        <f>'Report 2'!$A$4&amp;" (Lines 11, 12, 37)"</f>
        <v>Schedule of Expenses Detail (Lines 11, 12, 37)</v>
      </c>
      <c r="B140" s="1367"/>
      <c r="C140" s="912"/>
      <c r="D140" s="1367"/>
      <c r="E140" s="363" t="str">
        <f>'Report 5I'!$A$5</f>
        <v>Residential Treatment Center Lag Report</v>
      </c>
      <c r="F140" s="1367"/>
      <c r="G140" s="912"/>
      <c r="H140" s="885"/>
      <c r="I140" s="917"/>
      <c r="J140" s="920"/>
      <c r="K140" s="919"/>
      <c r="L140" s="911"/>
      <c r="M140" s="917"/>
      <c r="N140" s="920"/>
      <c r="O140" s="919"/>
      <c r="P140" s="911"/>
      <c r="Q140" s="917"/>
      <c r="R140" s="920"/>
      <c r="S140" s="919"/>
      <c r="T140" s="911"/>
      <c r="U140" s="917"/>
      <c r="V140" s="920"/>
      <c r="W140" s="919"/>
      <c r="X140" s="911"/>
      <c r="Y140" s="917"/>
      <c r="Z140" s="885"/>
      <c r="AA140" s="928"/>
      <c r="AB140" s="885"/>
      <c r="AC140" s="928"/>
      <c r="AD140" s="885"/>
      <c r="AE140" s="919"/>
      <c r="AF140" s="885"/>
      <c r="AG140" s="929"/>
      <c r="AH140" s="914"/>
      <c r="AI140" s="930"/>
      <c r="AJ140" s="914"/>
      <c r="AK140" s="930"/>
      <c r="AL140" s="914"/>
      <c r="AM140" s="931"/>
      <c r="AO140" s="983"/>
      <c r="AP140" s="983"/>
      <c r="AQ140" s="983"/>
      <c r="AR140" s="983"/>
    </row>
    <row r="141" spans="1:44" ht="12.95">
      <c r="A141" s="1370"/>
      <c r="B141" s="1367" t="s">
        <v>224</v>
      </c>
      <c r="C141" s="912"/>
      <c r="D141" s="1367"/>
      <c r="E141" s="363"/>
      <c r="F141" s="1367" t="s">
        <v>619</v>
      </c>
      <c r="G141" s="912"/>
      <c r="H141" s="885"/>
      <c r="I141" s="1089">
        <f>SUMIF('Report 2'!$G$378:$G$410,'Check Totals'!$E$139,'Report 2'!$H$378:$H$410)</f>
        <v>0</v>
      </c>
      <c r="J141" s="920" t="s">
        <v>620</v>
      </c>
      <c r="K141" s="922">
        <f>IF('Information Input'!$U$21=2,SUM('Report 5I'!$O$108:$Q$108),IF('Information Input'!$U$21=1,(IF('Information Input'!$U$26=1,SUM('Report 5I'!$C$108:$E$108),IF('Information Input'!$U$26=2,SUM('Report 5I'!$F$108:$H$108),IF('Information Input'!$U$26=3,SUM('Report 5I'!$I$108:$K$108),SUM('Report 5I'!$L$108:$N$108)))))))</f>
        <v>0</v>
      </c>
      <c r="L141" s="911"/>
      <c r="M141" s="1089">
        <f>SUMIF('Report 2'!$G$378:$G$410,'Check Totals'!$E$139,'Report 2'!$O$378:$O$410)</f>
        <v>0</v>
      </c>
      <c r="N141" s="920" t="s">
        <v>620</v>
      </c>
      <c r="O141" s="922">
        <f>IF('Information Input'!$U$21=2,SUM('Report 5I'!$L$108:$N$108),IF('Information Input'!$U$21=1,(IF('Information Input'!$U$26=1,0,IF('Information Input'!$U$26=2,SUM('Report 5I'!$C$108:$E$108),IF('Information Input'!$U$26=3,SUM('Report 5I'!$F$108:$H$108),SUM('Report 5I'!$I$108:$K$108)))))))</f>
        <v>0</v>
      </c>
      <c r="P141" s="911"/>
      <c r="Q141" s="1089">
        <f>SUMIF('Report 2'!$G$378:$G$410,'Check Totals'!$E$139,'Report 2'!$V$378:$V$410)</f>
        <v>0</v>
      </c>
      <c r="R141" s="920" t="s">
        <v>620</v>
      </c>
      <c r="S141" s="922">
        <f>IF('Information Input'!$U$21=2,SUM('Report 5I'!$I$108:$K$108),IF('Information Input'!$U$21=1,(IF('Information Input'!$U$26=1,0,IF('Information Input'!$U$26=2,0,IF('Information Input'!$U$26=3,SUM('Report 5I'!$C$108:$E$108),SUM('Report 5I'!$F$108:$H$108)))))))</f>
        <v>0</v>
      </c>
      <c r="T141" s="911"/>
      <c r="U141" s="1089">
        <f>SUMIF('Report 2'!$G$378:$G$410,'Check Totals'!$E$139,'Report 2'!$AC$378:$AC$410)</f>
        <v>0</v>
      </c>
      <c r="V141" s="920" t="s">
        <v>620</v>
      </c>
      <c r="W141" s="922">
        <f>IF('Information Input'!$U$21=2,SUM('Report 5I'!$F$108:$H$108),IF('Information Input'!$U$21=1,(IF('Information Input'!$U$26=1,0,IF('Information Input'!$U$26=2,0,IF('Information Input'!$U$26=3,0,SUM('Report 5I'!$C$108:$E$108)))))))</f>
        <v>0</v>
      </c>
      <c r="X141" s="911"/>
      <c r="Y141" s="921">
        <f t="shared" ref="Y141:Y145" si="69">I141-K141</f>
        <v>0</v>
      </c>
      <c r="Z141" s="885"/>
      <c r="AA141" s="923">
        <f t="shared" ref="AA141:AA145" si="70">M141-O141</f>
        <v>0</v>
      </c>
      <c r="AB141" s="885"/>
      <c r="AC141" s="923">
        <f t="shared" ref="AC141:AC145" si="71">Q141-S141</f>
        <v>0</v>
      </c>
      <c r="AD141" s="885"/>
      <c r="AE141" s="924">
        <f>U141-W141</f>
        <v>0</v>
      </c>
      <c r="AF141" s="885"/>
      <c r="AG141" s="925" t="str">
        <f>IF(ABS(Y141)&gt;$AS$13,"Threshold Exceeded!","----")</f>
        <v>----</v>
      </c>
      <c r="AH141" s="914"/>
      <c r="AI141" s="926" t="str">
        <f>IF(ABS(AA141)&gt;$AS$13,"Threshold Exceeded!","----")</f>
        <v>----</v>
      </c>
      <c r="AJ141" s="914"/>
      <c r="AK141" s="926" t="str">
        <f>IF(ABS(AC141)&gt;$AS$13,"Threshold Exceeded!","----")</f>
        <v>----</v>
      </c>
      <c r="AL141" s="914"/>
      <c r="AM141" s="927" t="str">
        <f>IF(ABS(AE141)&gt;$AS$13,"Threshold Exceeded!","----")</f>
        <v>----</v>
      </c>
      <c r="AO141" s="983"/>
      <c r="AP141" s="983"/>
      <c r="AQ141" s="983"/>
      <c r="AR141" s="983"/>
    </row>
    <row r="142" spans="1:44" ht="12.95">
      <c r="A142" s="867"/>
      <c r="B142" s="1367" t="s">
        <v>621</v>
      </c>
      <c r="C142" s="912"/>
      <c r="D142" s="1367"/>
      <c r="E142" s="1370"/>
      <c r="F142" s="1367" t="s">
        <v>622</v>
      </c>
      <c r="G142" s="912"/>
      <c r="H142" s="885"/>
      <c r="I142" s="921">
        <f>SUMIF('Report 2'!$G$378:$G$410,'Check Totals'!$E$139,'Report 2'!$I$378:$I$410)</f>
        <v>0</v>
      </c>
      <c r="J142" s="920" t="s">
        <v>620</v>
      </c>
      <c r="K142" s="922">
        <f>IF('Information Input'!$U$21=2,SUM('Report 5I'!$O$109:$Q$109),IF('Information Input'!$U$21=1,(IF('Information Input'!$U$26=1,SUM('Report 5I'!$C$109:$E$109),IF('Information Input'!$U$26=2,SUM('Report 5I'!$F$109:$H$109),IF('Information Input'!$U$26=3,SUM('Report 5I'!$I$109:$K$109),SUM('Report 5I'!$L$109:$N$109)))))))</f>
        <v>0</v>
      </c>
      <c r="L142" s="911"/>
      <c r="M142" s="921">
        <f>SUMIF('Report 2'!$G$378:$G$410,'Check Totals'!$E$139,'Report 2'!$P$378:$P$410)</f>
        <v>0</v>
      </c>
      <c r="N142" s="920" t="s">
        <v>620</v>
      </c>
      <c r="O142" s="922">
        <f>IF('Information Input'!$U$21=2,SUM('Report 5I'!$L$109:$N$109),IF('Information Input'!$U$21=1,(IF('Information Input'!$U$26=1,0,IF('Information Input'!$U$26=2,SUM('Report 5I'!$C$109:$E$109),IF('Information Input'!$U$26=3,SUM('Report 5I'!$F$109:$H$109),SUM('Report 5I'!$I$109:$K$109)))))))</f>
        <v>0</v>
      </c>
      <c r="P142" s="911"/>
      <c r="Q142" s="921">
        <f>SUMIF('Report 2'!$G$378:$G$410,'Check Totals'!$E$139,'Report 2'!$W$378:$W$410)</f>
        <v>0</v>
      </c>
      <c r="R142" s="920" t="s">
        <v>620</v>
      </c>
      <c r="S142" s="922">
        <f>IF('Information Input'!$U$21=2,SUM('Report 5I'!$I$109:$K$109),IF('Information Input'!$U$21=1,(IF('Information Input'!$U$26=1,0,IF('Information Input'!$U$26=2,0,IF('Information Input'!$U$26=3,SUM('Report 5I'!$C$109:$E$109),SUM('Report 5I'!$F$109:$H$109)))))))</f>
        <v>0</v>
      </c>
      <c r="T142" s="911"/>
      <c r="U142" s="921">
        <f>SUMIF('Report 2'!$G$378:$G$410,'Check Totals'!$E$139,'Report 2'!$AD$378:$AD$410)</f>
        <v>0</v>
      </c>
      <c r="V142" s="920" t="s">
        <v>620</v>
      </c>
      <c r="W142" s="922">
        <f>IF('Information Input'!$U$21=2,SUM('Report 5I'!$F$109:$H$109),IF('Information Input'!$U$21=1,(IF('Information Input'!$U$26=1,0,IF('Information Input'!$U$26=2,0,IF('Information Input'!$U$26=3,0,SUM('Report 5I'!$C$109:$E$109)))))))</f>
        <v>0</v>
      </c>
      <c r="X142" s="911"/>
      <c r="Y142" s="921">
        <f>I142-K142</f>
        <v>0</v>
      </c>
      <c r="Z142" s="885"/>
      <c r="AA142" s="923">
        <f>M142-O142</f>
        <v>0</v>
      </c>
      <c r="AB142" s="885"/>
      <c r="AC142" s="923">
        <f>Q142-S142</f>
        <v>0</v>
      </c>
      <c r="AD142" s="885"/>
      <c r="AE142" s="924">
        <f>U142-W142</f>
        <v>0</v>
      </c>
      <c r="AF142" s="885"/>
      <c r="AG142" s="925" t="str">
        <f>IF(ABS(Y142)&gt;$AS$13,"Threshold Exceeded!","----")</f>
        <v>----</v>
      </c>
      <c r="AH142" s="914"/>
      <c r="AI142" s="926" t="str">
        <f>IF(ABS(AA142)&gt;$AS$13,"Threshold Exceeded!","----")</f>
        <v>----</v>
      </c>
      <c r="AJ142" s="914"/>
      <c r="AK142" s="926" t="str">
        <f>IF(ABS(AC142)&gt;$AS$13,"Threshold Exceeded!","----")</f>
        <v>----</v>
      </c>
      <c r="AL142" s="914"/>
      <c r="AM142" s="927" t="str">
        <f>IF(ABS(AE142)&gt;$AS$13,"Threshold Exceeded!","----")</f>
        <v>----</v>
      </c>
    </row>
    <row r="143" spans="1:44" ht="12.95">
      <c r="A143" s="1370"/>
      <c r="B143" s="1367" t="s">
        <v>227</v>
      </c>
      <c r="C143" s="912"/>
      <c r="D143" s="1367"/>
      <c r="E143" s="363"/>
      <c r="F143" s="1367" t="s">
        <v>623</v>
      </c>
      <c r="G143" s="912"/>
      <c r="H143" s="885"/>
      <c r="I143" s="921">
        <f>SUMIF('Report 2'!$G$378:$G$410,'Check Totals'!$E$139,'Report 2'!$K$378:$K$410)</f>
        <v>0</v>
      </c>
      <c r="J143" s="920" t="s">
        <v>620</v>
      </c>
      <c r="K143" s="922">
        <f>IF('Information Input'!$U$21=2,SUM('Report 5I'!$O$111:$Q$111),IF('Information Input'!$U$21=1,(IF('Information Input'!$U$26=1,SUM('Report 5I'!$C$111:$E$111),IF('Information Input'!$U$26=2,SUM('Report 5I'!$F$111:$H$111),IF('Information Input'!$U$26=3,SUM('Report 5I'!$I$111:$K$111),SUM('Report 5I'!$L$111:$N$111)))))))</f>
        <v>0</v>
      </c>
      <c r="L143" s="911"/>
      <c r="M143" s="921">
        <f>SUMIF('Report 2'!$G$378:$G$410,'Check Totals'!$E$139,'Report 2'!$R$378:$R$410)</f>
        <v>0</v>
      </c>
      <c r="N143" s="920" t="s">
        <v>620</v>
      </c>
      <c r="O143" s="922">
        <f>IF('Information Input'!$U$21=2,SUM('Report 5I'!$L$111:$N$111),IF('Information Input'!$U$21=1,(IF('Information Input'!$U$26=1,0,IF('Information Input'!$U$26=2,SUM('Report 5I'!$C$111:$E$111),IF('Information Input'!$U$26=3,SUM('Report 5I'!$F$111:$H$111),SUM('Report 5I'!$I$111:$K$111)))))))</f>
        <v>0</v>
      </c>
      <c r="P143" s="911"/>
      <c r="Q143" s="921">
        <f>SUMIF('Report 2'!$G$378:$G$410,'Check Totals'!$E$139,'Report 2'!$Y$378:$Y$410)</f>
        <v>0</v>
      </c>
      <c r="R143" s="920" t="s">
        <v>620</v>
      </c>
      <c r="S143" s="922">
        <f>IF('Information Input'!$U$21=2,SUM('Report 5I'!$I$111:$K$111),IF('Information Input'!$U$21=1,(IF('Information Input'!$U$26=1,0,IF('Information Input'!$U$26=2,0,IF('Information Input'!$U$26=3,SUM('Report 5I'!$C$111:$E$111),SUM('Report 5I'!$F$111:$H$111)))))))</f>
        <v>0</v>
      </c>
      <c r="T143" s="911"/>
      <c r="U143" s="921">
        <f>SUMIF('Report 2'!$G$378:$G$410,'Check Totals'!$E$139,'Report 2'!$AF$378:$AF$410)</f>
        <v>0</v>
      </c>
      <c r="V143" s="920" t="s">
        <v>620</v>
      </c>
      <c r="W143" s="922">
        <f>IF('Information Input'!$U$21=2,SUM('Report 5I'!$F$111:$H$111),IF('Information Input'!$U$21=1,(IF('Information Input'!$U$26=1,0,IF('Information Input'!$U$26=2,0,IF('Information Input'!$U$26=3,0,SUM('Report 5I'!$C$111:$E$111)))))))</f>
        <v>0</v>
      </c>
      <c r="X143" s="911"/>
      <c r="Y143" s="921">
        <f t="shared" si="69"/>
        <v>0</v>
      </c>
      <c r="Z143" s="885"/>
      <c r="AA143" s="923">
        <f t="shared" si="70"/>
        <v>0</v>
      </c>
      <c r="AB143" s="885"/>
      <c r="AC143" s="923">
        <f t="shared" si="71"/>
        <v>0</v>
      </c>
      <c r="AD143" s="885"/>
      <c r="AE143" s="924">
        <f>U143-W143</f>
        <v>0</v>
      </c>
      <c r="AF143" s="885"/>
      <c r="AG143" s="925" t="str">
        <f>IF(ABS(Y143)&gt;$AS$13,"Threshold Exceeded!","----")</f>
        <v>----</v>
      </c>
      <c r="AH143" s="914"/>
      <c r="AI143" s="926" t="str">
        <f>IF(ABS(AA143)&gt;$AS$13,"Threshold Exceeded!","----")</f>
        <v>----</v>
      </c>
      <c r="AJ143" s="914"/>
      <c r="AK143" s="926" t="str">
        <f>IF(ABS(AC143)&gt;$AS$13,"Threshold Exceeded!","----")</f>
        <v>----</v>
      </c>
      <c r="AL143" s="914"/>
      <c r="AM143" s="927" t="str">
        <f>IF(ABS(AE143)&gt;$AS$13,"Threshold Exceeded!","----")</f>
        <v>----</v>
      </c>
      <c r="AO143" s="983"/>
      <c r="AP143" s="983"/>
      <c r="AQ143" s="983"/>
      <c r="AR143" s="983"/>
    </row>
    <row r="144" spans="1:44" ht="12.95">
      <c r="A144" s="1370"/>
      <c r="B144" s="1367" t="s">
        <v>624</v>
      </c>
      <c r="C144" s="912"/>
      <c r="D144" s="1367"/>
      <c r="E144" s="363"/>
      <c r="F144" s="1367" t="s">
        <v>625</v>
      </c>
      <c r="G144" s="912"/>
      <c r="H144" s="885"/>
      <c r="I144" s="921">
        <f>SUMIF('Report 2'!$G$378:$G$410,'Check Totals'!$E$139,'Report 2'!$L$378:$L$410)</f>
        <v>0</v>
      </c>
      <c r="J144" s="920" t="s">
        <v>620</v>
      </c>
      <c r="K144" s="922">
        <f>IF('Information Input'!$U$21=2,SUM('Report 5I'!$O$112:$Q$112),IF('Information Input'!$U$21=1,(IF('Information Input'!$U$26=1,SUM('Report 5I'!$C$112:$E$112),IF('Information Input'!$U$26=2,SUM('Report 5I'!$F$112:$H$112),IF('Information Input'!$U$26=3,SUM('Report 5I'!$I$112:$K$112),SUM('Report 5I'!$L$112:$N$112)))))))</f>
        <v>0</v>
      </c>
      <c r="L144" s="911"/>
      <c r="M144" s="921">
        <f>SUMIF('Report 2'!$G$378:$G$410,'Check Totals'!$E$139,'Report 2'!$S$378:$S$410)</f>
        <v>0</v>
      </c>
      <c r="N144" s="920" t="s">
        <v>620</v>
      </c>
      <c r="O144" s="922">
        <f>IF('Information Input'!$U$21=2,SUM('Report 5I'!$L$112:$N$112),IF('Information Input'!$U$21=1,(IF('Information Input'!$U$26=1,0,IF('Information Input'!$U$26=2,SUM('Report 5I'!$C$112:$E$112),IF('Information Input'!$U$26=3,SUM('Report 5I'!$F$112:$H$112),SUM('Report 5I'!$I$112:$K$112)))))))</f>
        <v>0</v>
      </c>
      <c r="P144" s="911"/>
      <c r="Q144" s="921">
        <f>SUMIF('Report 2'!$G$378:$G$410,'Check Totals'!$E$139,'Report 2'!$Z$378:$Z$410)</f>
        <v>0</v>
      </c>
      <c r="R144" s="920" t="s">
        <v>620</v>
      </c>
      <c r="S144" s="922">
        <f>IF('Information Input'!$U$21=2,SUM('Report 5I'!$I$112:$K$112),IF('Information Input'!$U$21=1,(IF('Information Input'!$U$26=1,0,IF('Information Input'!$U$26=2,0,IF('Information Input'!$U$26=3,SUM('Report 5I'!$C$112:$E$112),SUM('Report 5I'!$F$112:$H$112)))))))</f>
        <v>0</v>
      </c>
      <c r="T144" s="911"/>
      <c r="U144" s="921">
        <f>SUMIF('Report 2'!$G$378:$G$410,'Check Totals'!$E$139,'Report 2'!$AG$378:$AG$410)</f>
        <v>0</v>
      </c>
      <c r="V144" s="920" t="s">
        <v>620</v>
      </c>
      <c r="W144" s="922">
        <f>IF('Information Input'!$U$21=2,SUM('Report 5I'!$F$112:$H$112),IF('Information Input'!$U$21=1,(IF('Information Input'!$U$26=1,0,IF('Information Input'!$U$26=2,0,IF('Information Input'!$U$26=3,0,SUM('Report 5I'!$C$112:$E$112)))))))</f>
        <v>0</v>
      </c>
      <c r="X144" s="911"/>
      <c r="Y144" s="921">
        <f t="shared" si="69"/>
        <v>0</v>
      </c>
      <c r="Z144" s="885"/>
      <c r="AA144" s="923">
        <f t="shared" si="70"/>
        <v>0</v>
      </c>
      <c r="AB144" s="885"/>
      <c r="AC144" s="923">
        <f t="shared" si="71"/>
        <v>0</v>
      </c>
      <c r="AD144" s="885"/>
      <c r="AE144" s="924">
        <f>U144-W144</f>
        <v>0</v>
      </c>
      <c r="AF144" s="885"/>
      <c r="AG144" s="925" t="str">
        <f>IF(ABS(Y144)&gt;$AS$13,"Threshold Exceeded!","----")</f>
        <v>----</v>
      </c>
      <c r="AH144" s="914"/>
      <c r="AI144" s="926" t="str">
        <f>IF(ABS(AA144)&gt;$AS$13,"Threshold Exceeded!","----")</f>
        <v>----</v>
      </c>
      <c r="AJ144" s="914"/>
      <c r="AK144" s="926" t="str">
        <f>IF(ABS(AC144)&gt;$AS$13,"Threshold Exceeded!","----")</f>
        <v>----</v>
      </c>
      <c r="AL144" s="914"/>
      <c r="AM144" s="927" t="str">
        <f>IF(ABS(AE144)&gt;$AS$13,"Threshold Exceeded!","----")</f>
        <v>----</v>
      </c>
      <c r="AO144" s="983"/>
      <c r="AP144" s="983"/>
      <c r="AQ144" s="983"/>
      <c r="AR144" s="983"/>
    </row>
    <row r="145" spans="1:44" ht="12.95">
      <c r="A145" s="1370"/>
      <c r="B145" s="1367" t="s">
        <v>229</v>
      </c>
      <c r="C145" s="912"/>
      <c r="D145" s="1367"/>
      <c r="E145" s="363"/>
      <c r="F145" s="1367" t="s">
        <v>626</v>
      </c>
      <c r="G145" s="912"/>
      <c r="H145" s="885"/>
      <c r="I145" s="921">
        <f>SUMIF('Report 2'!$G$378:$G$410,'Check Totals'!$E$139,'Report 2'!$M$378:$M$410)</f>
        <v>0</v>
      </c>
      <c r="J145" s="920" t="s">
        <v>620</v>
      </c>
      <c r="K145" s="922">
        <f>IF('Information Input'!$U$21=2,SUM('Report 5I'!$O$117:$Q$117),IF('Information Input'!$U$21=1,(IF('Information Input'!$U$26=1,SUM('Report 5I'!$C$117:$E$117),IF('Information Input'!$U$26=2,SUM('Report 5I'!$F$117:$H$117),IF('Information Input'!$U$26=3,SUM('Report 5I'!$I$117:$K$117),SUM('Report 5I'!$L$117:$N$117)))))))</f>
        <v>0</v>
      </c>
      <c r="L145" s="911"/>
      <c r="M145" s="921">
        <f>SUMIF('Report 2'!$G$378:$G$410,'Check Totals'!$E$139,'Report 2'!$T$378:$T$410)</f>
        <v>0</v>
      </c>
      <c r="N145" s="920" t="s">
        <v>620</v>
      </c>
      <c r="O145" s="922">
        <f>IF('Information Input'!$U$21=2,SUM('Report 5I'!$L$117:$N$117),IF('Information Input'!$U$21=1,(IF('Information Input'!$U$26=1,0,IF('Information Input'!$U$26=2,SUM('Report 5I'!$C$117:$E$117),IF('Information Input'!$U$26=3,SUM('Report 5I'!$F$117:$H$117),SUM('Report 5I'!$I$117:$K$117)))))))</f>
        <v>0</v>
      </c>
      <c r="P145" s="911"/>
      <c r="Q145" s="921">
        <f>SUMIF('Report 2'!$G$378:$G$410,'Check Totals'!$E$139,'Report 2'!$AA$378:$AA$410)</f>
        <v>0</v>
      </c>
      <c r="R145" s="920" t="s">
        <v>620</v>
      </c>
      <c r="S145" s="922">
        <f>IF('Information Input'!$U$21=2,SUM('Report 5I'!$I$117:$K$117),IF('Information Input'!$U$21=1,(IF('Information Input'!$U$26=1,0,IF('Information Input'!$U$26=2,0,IF('Information Input'!$U$26=3,SUM('Report 5I'!$C$117:$E$117),SUM('Report 5I'!$F$117:$H$117)))))))</f>
        <v>0</v>
      </c>
      <c r="T145" s="911"/>
      <c r="U145" s="921">
        <f>SUMIF('Report 2'!$G$378:$G$410,'Check Totals'!$E$139,'Report 2'!$AH$378:$AH$410)</f>
        <v>0</v>
      </c>
      <c r="V145" s="920" t="s">
        <v>620</v>
      </c>
      <c r="W145" s="922">
        <f>IF('Information Input'!$U$21=2,SUM('Report 5I'!$F$117:$H$117),IF('Information Input'!$U$21=1,(IF('Information Input'!$U$26=1,0,IF('Information Input'!$U$26=2,0,IF('Information Input'!$U$26=3,0,SUM('Report 5I'!$C$117:$E$117)))))))</f>
        <v>0</v>
      </c>
      <c r="X145" s="911"/>
      <c r="Y145" s="921">
        <f t="shared" si="69"/>
        <v>0</v>
      </c>
      <c r="Z145" s="885"/>
      <c r="AA145" s="923">
        <f t="shared" si="70"/>
        <v>0</v>
      </c>
      <c r="AB145" s="885"/>
      <c r="AC145" s="923">
        <f t="shared" si="71"/>
        <v>0</v>
      </c>
      <c r="AD145" s="885"/>
      <c r="AE145" s="924">
        <f>U145-W145</f>
        <v>0</v>
      </c>
      <c r="AF145" s="885"/>
      <c r="AG145" s="925" t="str">
        <f>IF(ABS(Y145)&gt;$AS$13,"Threshold Exceeded!","----")</f>
        <v>----</v>
      </c>
      <c r="AH145" s="914"/>
      <c r="AI145" s="926" t="str">
        <f>IF(ABS(AA145)&gt;$AS$13,"Threshold Exceeded!","----")</f>
        <v>----</v>
      </c>
      <c r="AJ145" s="914"/>
      <c r="AK145" s="926" t="str">
        <f>IF(ABS(AC145)&gt;$AS$13,"Threshold Exceeded!","----")</f>
        <v>----</v>
      </c>
      <c r="AL145" s="914"/>
      <c r="AM145" s="927" t="str">
        <f>IF(ABS(AE145)&gt;$AS$13,"Threshold Exceeded!","----")</f>
        <v>----</v>
      </c>
      <c r="AO145" s="983"/>
      <c r="AP145" s="983"/>
      <c r="AQ145" s="983"/>
      <c r="AR145" s="983"/>
    </row>
    <row r="146" spans="1:44" ht="12.95">
      <c r="A146" s="1370"/>
      <c r="B146" s="1367"/>
      <c r="C146" s="912"/>
      <c r="D146" s="1367"/>
      <c r="E146" s="363"/>
      <c r="F146" s="1367"/>
      <c r="G146" s="912"/>
      <c r="H146" s="885"/>
      <c r="I146" s="917"/>
      <c r="J146" s="920"/>
      <c r="K146" s="919"/>
      <c r="L146" s="911"/>
      <c r="M146" s="917"/>
      <c r="N146" s="920"/>
      <c r="O146" s="919"/>
      <c r="P146" s="911"/>
      <c r="Q146" s="917"/>
      <c r="R146" s="920"/>
      <c r="S146" s="919"/>
      <c r="T146" s="911"/>
      <c r="U146" s="917"/>
      <c r="V146" s="920"/>
      <c r="W146" s="919"/>
      <c r="X146" s="911"/>
      <c r="Y146" s="917"/>
      <c r="Z146" s="885"/>
      <c r="AA146" s="928"/>
      <c r="AB146" s="885"/>
      <c r="AC146" s="928"/>
      <c r="AD146" s="885"/>
      <c r="AE146" s="919"/>
      <c r="AF146" s="885"/>
      <c r="AG146" s="929"/>
      <c r="AH146" s="914"/>
      <c r="AI146" s="930"/>
      <c r="AJ146" s="914"/>
      <c r="AK146" s="930"/>
      <c r="AL146" s="914"/>
      <c r="AM146" s="931"/>
    </row>
    <row r="147" spans="1:44" ht="12.95">
      <c r="A147" s="361" t="str">
        <f>'Report 2'!$A$2</f>
        <v>Report 2</v>
      </c>
      <c r="B147" s="1367"/>
      <c r="C147" s="912"/>
      <c r="D147" s="1367"/>
      <c r="E147" s="361" t="str">
        <f>'Report 5J'!$A$3</f>
        <v>Report 5J</v>
      </c>
      <c r="F147" s="1367"/>
      <c r="G147" s="912"/>
      <c r="H147" s="885"/>
      <c r="I147" s="917"/>
      <c r="J147" s="920"/>
      <c r="K147" s="919"/>
      <c r="L147" s="911"/>
      <c r="M147" s="917"/>
      <c r="N147" s="920"/>
      <c r="O147" s="919"/>
      <c r="P147" s="911"/>
      <c r="Q147" s="917"/>
      <c r="R147" s="920"/>
      <c r="S147" s="919"/>
      <c r="T147" s="911"/>
      <c r="U147" s="917"/>
      <c r="V147" s="920"/>
      <c r="W147" s="919"/>
      <c r="X147" s="911"/>
      <c r="Y147" s="917"/>
      <c r="Z147" s="885"/>
      <c r="AA147" s="928"/>
      <c r="AB147" s="885"/>
      <c r="AC147" s="928"/>
      <c r="AD147" s="885"/>
      <c r="AE147" s="919"/>
      <c r="AF147" s="885"/>
      <c r="AG147" s="929"/>
      <c r="AH147" s="914"/>
      <c r="AI147" s="930"/>
      <c r="AJ147" s="914"/>
      <c r="AK147" s="930"/>
      <c r="AL147" s="914"/>
      <c r="AM147" s="931"/>
    </row>
    <row r="148" spans="1:44" ht="12.95">
      <c r="A148" s="363" t="str">
        <f>'Report 2'!$A$4&amp;" (Line 13)"</f>
        <v>Schedule of Expenses Detail (Line 13)</v>
      </c>
      <c r="B148" s="1367"/>
      <c r="C148" s="912"/>
      <c r="D148" s="1367"/>
      <c r="E148" s="363" t="str">
        <f>'Report 5J'!$A$5</f>
        <v>Behavioral Management Services Lag Report</v>
      </c>
      <c r="F148" s="1367"/>
      <c r="G148" s="912"/>
      <c r="H148" s="885"/>
      <c r="I148" s="917"/>
      <c r="J148" s="920"/>
      <c r="K148" s="919"/>
      <c r="L148" s="911"/>
      <c r="M148" s="917"/>
      <c r="N148" s="920"/>
      <c r="O148" s="919"/>
      <c r="P148" s="911"/>
      <c r="Q148" s="917"/>
      <c r="R148" s="920"/>
      <c r="S148" s="919"/>
      <c r="T148" s="911"/>
      <c r="U148" s="917"/>
      <c r="V148" s="920"/>
      <c r="W148" s="919"/>
      <c r="X148" s="911"/>
      <c r="Y148" s="917"/>
      <c r="Z148" s="885"/>
      <c r="AA148" s="928"/>
      <c r="AB148" s="885"/>
      <c r="AC148" s="928"/>
      <c r="AD148" s="885"/>
      <c r="AE148" s="919"/>
      <c r="AF148" s="885"/>
      <c r="AG148" s="929"/>
      <c r="AH148" s="914"/>
      <c r="AI148" s="930"/>
      <c r="AJ148" s="914"/>
      <c r="AK148" s="930"/>
      <c r="AL148" s="914"/>
      <c r="AM148" s="931"/>
    </row>
    <row r="149" spans="1:44" ht="12.95">
      <c r="A149" s="1370"/>
      <c r="B149" s="1367" t="s">
        <v>224</v>
      </c>
      <c r="C149" s="912"/>
      <c r="D149" s="1367"/>
      <c r="E149" s="363"/>
      <c r="F149" s="1367" t="s">
        <v>619</v>
      </c>
      <c r="G149" s="912"/>
      <c r="H149" s="885"/>
      <c r="I149" s="1089">
        <f>SUMIF('Report 2'!$G$378:$G$410,'Check Totals'!$E$147,'Report 2'!$H$378:$H$410)</f>
        <v>0</v>
      </c>
      <c r="J149" s="920" t="s">
        <v>620</v>
      </c>
      <c r="K149" s="922">
        <f>IF('Information Input'!$U$21=2,SUM('Report 5J'!$O$108:$Q$108),IF('Information Input'!$U$21=1,(IF('Information Input'!$U$26=1,SUM('Report 5J'!$C$108:$E$108),IF('Information Input'!$U$26=2,SUM('Report 5J'!$F$108:$H$108),IF('Information Input'!$U$26=3,SUM('Report 5J'!$I$108:$K$108),SUM('Report 5J'!$L$108:$N$108)))))))</f>
        <v>0</v>
      </c>
      <c r="L149" s="911"/>
      <c r="M149" s="1089">
        <f>SUMIF('Report 2'!$G$378:$G$410,'Check Totals'!$E$147,'Report 2'!$O$378:$O$410)</f>
        <v>0</v>
      </c>
      <c r="N149" s="920" t="s">
        <v>620</v>
      </c>
      <c r="O149" s="922">
        <f>IF('Information Input'!$U$21=2,SUM('Report 5J'!$L$108:$N$108),IF('Information Input'!$U$21=1,(IF('Information Input'!$U$26=1,0,IF('Information Input'!$U$26=2,SUM('Report 5J'!$C$108:$E$108),IF('Information Input'!$U$26=3,SUM('Report 5J'!$F$108:$H$108),SUM('Report 5J'!$I$108:$K$108)))))))</f>
        <v>0</v>
      </c>
      <c r="P149" s="911"/>
      <c r="Q149" s="1089">
        <f>SUMIF('Report 2'!$G$378:$G$410,'Check Totals'!$E$147,'Report 2'!$V$378:$V$410)</f>
        <v>0</v>
      </c>
      <c r="R149" s="920" t="s">
        <v>620</v>
      </c>
      <c r="S149" s="922">
        <f>IF('Information Input'!$U$21=2,SUM('Report 5J'!$I$108:$K$108),IF('Information Input'!$U$21=1,(IF('Information Input'!$U$26=1,0,IF('Information Input'!$U$26=2,0,IF('Information Input'!$U$26=3,SUM('Report 5J'!$C$108:$E$108),SUM('Report 5J'!$F$108:$H$108)))))))</f>
        <v>0</v>
      </c>
      <c r="T149" s="911"/>
      <c r="U149" s="1089">
        <f>SUMIF('Report 2'!$G$378:$G$410,'Check Totals'!$E$147,'Report 2'!$AC$378:$AC$410)</f>
        <v>0</v>
      </c>
      <c r="V149" s="920" t="s">
        <v>620</v>
      </c>
      <c r="W149" s="922">
        <f>IF('Information Input'!$U$21=2,SUM('Report 5J'!$F$108:$H$108),IF('Information Input'!$U$21=1,(IF('Information Input'!$U$26=1,0,IF('Information Input'!$U$26=2,0,IF('Information Input'!$U$26=3,0,SUM('Report 5J'!$C$108:$E$108)))))))</f>
        <v>0</v>
      </c>
      <c r="X149" s="911"/>
      <c r="Y149" s="921">
        <f t="shared" ref="Y149:Y153" si="72">I149-K149</f>
        <v>0</v>
      </c>
      <c r="Z149" s="885"/>
      <c r="AA149" s="923">
        <f t="shared" ref="AA149:AA153" si="73">M149-O149</f>
        <v>0</v>
      </c>
      <c r="AB149" s="885"/>
      <c r="AC149" s="923">
        <f t="shared" ref="AC149:AC153" si="74">Q149-S149</f>
        <v>0</v>
      </c>
      <c r="AD149" s="885"/>
      <c r="AE149" s="924">
        <f>U149-W149</f>
        <v>0</v>
      </c>
      <c r="AF149" s="885"/>
      <c r="AG149" s="925" t="str">
        <f>IF(ABS(Y149)&gt;$AS$13,"Threshold Exceeded!","----")</f>
        <v>----</v>
      </c>
      <c r="AH149" s="914"/>
      <c r="AI149" s="926" t="str">
        <f>IF(ABS(AA149)&gt;$AS$13,"Threshold Exceeded!","----")</f>
        <v>----</v>
      </c>
      <c r="AJ149" s="914"/>
      <c r="AK149" s="926" t="str">
        <f>IF(ABS(AC149)&gt;$AS$13,"Threshold Exceeded!","----")</f>
        <v>----</v>
      </c>
      <c r="AL149" s="914"/>
      <c r="AM149" s="927" t="str">
        <f>IF(ABS(AE149)&gt;$AS$13,"Threshold Exceeded!","----")</f>
        <v>----</v>
      </c>
      <c r="AO149" s="983"/>
      <c r="AP149" s="983"/>
      <c r="AQ149" s="983"/>
      <c r="AR149" s="983"/>
    </row>
    <row r="150" spans="1:44" ht="12.95">
      <c r="A150" s="867"/>
      <c r="B150" s="1367" t="s">
        <v>621</v>
      </c>
      <c r="C150" s="912"/>
      <c r="D150" s="1367"/>
      <c r="E150" s="1370"/>
      <c r="F150" s="1367" t="s">
        <v>622</v>
      </c>
      <c r="G150" s="912"/>
      <c r="H150" s="885"/>
      <c r="I150" s="921">
        <f>SUMIF('Report 2'!$G$378:$G$410,'Check Totals'!$E$147,'Report 2'!$I$378:$I$410)</f>
        <v>0</v>
      </c>
      <c r="J150" s="920" t="s">
        <v>620</v>
      </c>
      <c r="K150" s="922">
        <f>IF('Information Input'!$U$21=2,SUM('Report 5J'!$O$109:$Q$109),IF('Information Input'!$U$21=1,(IF('Information Input'!$U$26=1,SUM('Report 5J'!$C$109:$E$109),IF('Information Input'!$U$26=2,SUM('Report 5J'!$F$109:$H$109),IF('Information Input'!$U$26=3,SUM('Report 5J'!$I$109:$K$109),SUM('Report 5J'!$L$109:$N$109)))))))</f>
        <v>0</v>
      </c>
      <c r="L150" s="911"/>
      <c r="M150" s="921">
        <f>SUMIF('Report 2'!$G$378:$G$410,'Check Totals'!$E$147,'Report 2'!$P$378:$P$410)</f>
        <v>0</v>
      </c>
      <c r="N150" s="920" t="s">
        <v>620</v>
      </c>
      <c r="O150" s="922">
        <f>IF('Information Input'!$U$21=2,SUM('Report 5J'!$L$109:$N$109),IF('Information Input'!$U$21=1,(IF('Information Input'!$U$26=1,0,IF('Information Input'!$U$26=2,SUM('Report 5J'!$C$109:$E$109),IF('Information Input'!$U$26=3,SUM('Report 5J'!$F$109:$H$109),SUM('Report 5J'!$I$109:$K$109)))))))</f>
        <v>0</v>
      </c>
      <c r="P150" s="911"/>
      <c r="Q150" s="921">
        <f>SUMIF('Report 2'!$G$378:$G$410,'Check Totals'!$E$147,'Report 2'!$W$378:$W$410)</f>
        <v>0</v>
      </c>
      <c r="R150" s="920" t="s">
        <v>620</v>
      </c>
      <c r="S150" s="922">
        <f>IF('Information Input'!$U$21=2,SUM('Report 5J'!$I$109:$K$109),IF('Information Input'!$U$21=1,(IF('Information Input'!$U$26=1,0,IF('Information Input'!$U$26=2,0,IF('Information Input'!$U$26=3,SUM('Report 5J'!$C$109:$E$109),SUM('Report 5J'!$F$109:$H$109)))))))</f>
        <v>0</v>
      </c>
      <c r="T150" s="911"/>
      <c r="U150" s="921">
        <f>SUMIF('Report 2'!$G$378:$G$410,'Check Totals'!$E$147,'Report 2'!$AD$378:$AD$410)</f>
        <v>0</v>
      </c>
      <c r="V150" s="920" t="s">
        <v>620</v>
      </c>
      <c r="W150" s="922">
        <f>IF('Information Input'!$U$21=2,SUM('Report 5J'!$F$109:$H$109),IF('Information Input'!$U$21=1,(IF('Information Input'!$U$26=1,0,IF('Information Input'!$U$26=2,0,IF('Information Input'!$U$26=3,0,SUM('Report 5J'!$C$109:$E$109)))))))</f>
        <v>0</v>
      </c>
      <c r="X150" s="911"/>
      <c r="Y150" s="921">
        <f>I150-K150</f>
        <v>0</v>
      </c>
      <c r="Z150" s="885"/>
      <c r="AA150" s="923">
        <f>M150-O150</f>
        <v>0</v>
      </c>
      <c r="AB150" s="885"/>
      <c r="AC150" s="923">
        <f>Q150-S150</f>
        <v>0</v>
      </c>
      <c r="AD150" s="885"/>
      <c r="AE150" s="924">
        <f>U150-W150</f>
        <v>0</v>
      </c>
      <c r="AF150" s="885"/>
      <c r="AG150" s="925" t="str">
        <f>IF(ABS(Y150)&gt;$AS$13,"Threshold Exceeded!","----")</f>
        <v>----</v>
      </c>
      <c r="AH150" s="914"/>
      <c r="AI150" s="926" t="str">
        <f>IF(ABS(AA150)&gt;$AS$13,"Threshold Exceeded!","----")</f>
        <v>----</v>
      </c>
      <c r="AJ150" s="914"/>
      <c r="AK150" s="926" t="str">
        <f>IF(ABS(AC150)&gt;$AS$13,"Threshold Exceeded!","----")</f>
        <v>----</v>
      </c>
      <c r="AL150" s="914"/>
      <c r="AM150" s="927" t="str">
        <f>IF(ABS(AE150)&gt;$AS$13,"Threshold Exceeded!","----")</f>
        <v>----</v>
      </c>
    </row>
    <row r="151" spans="1:44" ht="12.95">
      <c r="A151" s="1370"/>
      <c r="B151" s="1367" t="s">
        <v>227</v>
      </c>
      <c r="C151" s="912"/>
      <c r="D151" s="1367"/>
      <c r="E151" s="363"/>
      <c r="F151" s="1367" t="s">
        <v>623</v>
      </c>
      <c r="G151" s="912"/>
      <c r="H151" s="885"/>
      <c r="I151" s="921">
        <f>SUMIF('Report 2'!$G$378:$G$410,'Check Totals'!$E$147,'Report 2'!$K$378:$K$410)</f>
        <v>0</v>
      </c>
      <c r="J151" s="920" t="s">
        <v>620</v>
      </c>
      <c r="K151" s="922">
        <f>IF('Information Input'!$U$21=2,SUM('Report 5J'!$O$111:$Q$111),IF('Information Input'!$U$21=1,(IF('Information Input'!$U$26=1,SUM('Report 5J'!$C$111:$E$111),IF('Information Input'!$U$26=2,SUM('Report 5J'!$F$111:$H$111),IF('Information Input'!$U$26=3,SUM('Report 5J'!$I$111:$K$111),SUM('Report 5J'!$L$111:$N$111)))))))</f>
        <v>0</v>
      </c>
      <c r="L151" s="911"/>
      <c r="M151" s="921">
        <f>SUMIF('Report 2'!$G$378:$G$410,'Check Totals'!$E$147,'Report 2'!$R$378:$R$410)</f>
        <v>0</v>
      </c>
      <c r="N151" s="920" t="s">
        <v>620</v>
      </c>
      <c r="O151" s="922">
        <f>IF('Information Input'!$U$21=2,SUM('Report 5J'!$L$111:$N$111),IF('Information Input'!$U$21=1,(IF('Information Input'!$U$26=1,0,IF('Information Input'!$U$26=2,SUM('Report 5J'!$C$111:$E$111),IF('Information Input'!$U$26=3,SUM('Report 5J'!$F$111:$H$111),SUM('Report 5J'!$I$111:$K$111)))))))</f>
        <v>0</v>
      </c>
      <c r="P151" s="911"/>
      <c r="Q151" s="921">
        <f>SUMIF('Report 2'!$G$378:$G$410,'Check Totals'!$E$147,'Report 2'!$Y$378:$Y$410)</f>
        <v>0</v>
      </c>
      <c r="R151" s="920" t="s">
        <v>620</v>
      </c>
      <c r="S151" s="922">
        <f>IF('Information Input'!$U$21=2,SUM('Report 5J'!$I$111:$K$111),IF('Information Input'!$U$21=1,(IF('Information Input'!$U$26=1,0,IF('Information Input'!$U$26=2,0,IF('Information Input'!$U$26=3,SUM('Report 5J'!$C$111:$E$111),SUM('Report 5J'!$F$111:$H$111)))))))</f>
        <v>0</v>
      </c>
      <c r="T151" s="911"/>
      <c r="U151" s="921">
        <f>SUMIF('Report 2'!$G$378:$G$410,'Check Totals'!$E$147,'Report 2'!$AF$378:$AF$410)</f>
        <v>0</v>
      </c>
      <c r="V151" s="920" t="s">
        <v>620</v>
      </c>
      <c r="W151" s="922">
        <f>IF('Information Input'!$U$21=2,SUM('Report 5J'!$F$111:$H$111),IF('Information Input'!$U$21=1,(IF('Information Input'!$U$26=1,0,IF('Information Input'!$U$26=2,0,IF('Information Input'!$U$26=3,0,SUM('Report 5J'!$C$111:$E$111)))))))</f>
        <v>0</v>
      </c>
      <c r="X151" s="911"/>
      <c r="Y151" s="921">
        <f t="shared" si="72"/>
        <v>0</v>
      </c>
      <c r="Z151" s="885"/>
      <c r="AA151" s="923">
        <f t="shared" si="73"/>
        <v>0</v>
      </c>
      <c r="AB151" s="885"/>
      <c r="AC151" s="923">
        <f t="shared" si="74"/>
        <v>0</v>
      </c>
      <c r="AD151" s="885"/>
      <c r="AE151" s="924">
        <f>U151-W151</f>
        <v>0</v>
      </c>
      <c r="AF151" s="885"/>
      <c r="AG151" s="925" t="str">
        <f>IF(ABS(Y151)&gt;$AS$13,"Threshold Exceeded!","----")</f>
        <v>----</v>
      </c>
      <c r="AH151" s="914"/>
      <c r="AI151" s="926" t="str">
        <f>IF(ABS(AA151)&gt;$AS$13,"Threshold Exceeded!","----")</f>
        <v>----</v>
      </c>
      <c r="AJ151" s="914"/>
      <c r="AK151" s="926" t="str">
        <f>IF(ABS(AC151)&gt;$AS$13,"Threshold Exceeded!","----")</f>
        <v>----</v>
      </c>
      <c r="AL151" s="914"/>
      <c r="AM151" s="927" t="str">
        <f>IF(ABS(AE151)&gt;$AS$13,"Threshold Exceeded!","----")</f>
        <v>----</v>
      </c>
      <c r="AO151" s="983"/>
      <c r="AP151" s="983"/>
      <c r="AQ151" s="983"/>
      <c r="AR151" s="983"/>
    </row>
    <row r="152" spans="1:44" ht="12.95">
      <c r="A152" s="1370"/>
      <c r="B152" s="1367" t="s">
        <v>624</v>
      </c>
      <c r="C152" s="912"/>
      <c r="D152" s="1367"/>
      <c r="E152" s="363"/>
      <c r="F152" s="1367" t="s">
        <v>625</v>
      </c>
      <c r="G152" s="912"/>
      <c r="H152" s="885"/>
      <c r="I152" s="921">
        <f>SUMIF('Report 2'!$G$378:$G$410,'Check Totals'!$E$147,'Report 2'!$L$378:$L$410)</f>
        <v>0</v>
      </c>
      <c r="J152" s="920" t="s">
        <v>620</v>
      </c>
      <c r="K152" s="922">
        <f>IF('Information Input'!$U$21=2,SUM('Report 5J'!$O$112:$Q$112),IF('Information Input'!$U$21=1,(IF('Information Input'!$U$26=1,SUM('Report 5J'!$C$112:$E$112),IF('Information Input'!$U$26=2,SUM('Report 5J'!$F$112:$H$112),IF('Information Input'!$U$26=3,SUM('Report 5J'!$I$112:$K$112),SUM('Report 5J'!$L$112:$N$112)))))))</f>
        <v>0</v>
      </c>
      <c r="L152" s="911"/>
      <c r="M152" s="921">
        <f>SUMIF('Report 2'!$G$378:$G$410,'Check Totals'!$E$147,'Report 2'!$S$378:$S$410)</f>
        <v>0</v>
      </c>
      <c r="N152" s="920" t="s">
        <v>620</v>
      </c>
      <c r="O152" s="922">
        <f>IF('Information Input'!$U$21=2,SUM('Report 5J'!$L$112:$N$112),IF('Information Input'!$U$21=1,(IF('Information Input'!$U$26=1,0,IF('Information Input'!$U$26=2,SUM('Report 5J'!$C$112:$E$112),IF('Information Input'!$U$26=3,SUM('Report 5J'!$F$112:$H$112),SUM('Report 5J'!$I$112:$K$112)))))))</f>
        <v>0</v>
      </c>
      <c r="P152" s="911"/>
      <c r="Q152" s="921">
        <f>SUMIF('Report 2'!$G$378:$G$410,'Check Totals'!$E$147,'Report 2'!$Z$378:$Z$410)</f>
        <v>0</v>
      </c>
      <c r="R152" s="920" t="s">
        <v>620</v>
      </c>
      <c r="S152" s="922">
        <f>IF('Information Input'!$U$21=2,SUM('Report 5J'!$I$112:$K$112),IF('Information Input'!$U$21=1,(IF('Information Input'!$U$26=1,0,IF('Information Input'!$U$26=2,0,IF('Information Input'!$U$26=3,SUM('Report 5J'!$C$112:$E$112),SUM('Report 5J'!$F$112:$H$112)))))))</f>
        <v>0</v>
      </c>
      <c r="T152" s="911"/>
      <c r="U152" s="921">
        <f>SUMIF('Report 2'!$G$378:$G$410,'Check Totals'!$E$147,'Report 2'!$AG$378:$AG$410)</f>
        <v>0</v>
      </c>
      <c r="V152" s="920" t="s">
        <v>620</v>
      </c>
      <c r="W152" s="922">
        <f>IF('Information Input'!$U$21=2,SUM('Report 5J'!$F$112:$H$112),IF('Information Input'!$U$21=1,(IF('Information Input'!$U$26=1,0,IF('Information Input'!$U$26=2,0,IF('Information Input'!$U$26=3,0,SUM('Report 5J'!$C$112:$E$112)))))))</f>
        <v>0</v>
      </c>
      <c r="X152" s="911"/>
      <c r="Y152" s="921">
        <f t="shared" si="72"/>
        <v>0</v>
      </c>
      <c r="Z152" s="885"/>
      <c r="AA152" s="923">
        <f t="shared" si="73"/>
        <v>0</v>
      </c>
      <c r="AB152" s="885"/>
      <c r="AC152" s="923">
        <f t="shared" si="74"/>
        <v>0</v>
      </c>
      <c r="AD152" s="885"/>
      <c r="AE152" s="924">
        <f>U152-W152</f>
        <v>0</v>
      </c>
      <c r="AF152" s="885"/>
      <c r="AG152" s="925" t="str">
        <f>IF(ABS(Y152)&gt;$AS$13,"Threshold Exceeded!","----")</f>
        <v>----</v>
      </c>
      <c r="AH152" s="914"/>
      <c r="AI152" s="926" t="str">
        <f>IF(ABS(AA152)&gt;$AS$13,"Threshold Exceeded!","----")</f>
        <v>----</v>
      </c>
      <c r="AJ152" s="914"/>
      <c r="AK152" s="926" t="str">
        <f>IF(ABS(AC152)&gt;$AS$13,"Threshold Exceeded!","----")</f>
        <v>----</v>
      </c>
      <c r="AL152" s="914"/>
      <c r="AM152" s="927" t="str">
        <f>IF(ABS(AE152)&gt;$AS$13,"Threshold Exceeded!","----")</f>
        <v>----</v>
      </c>
      <c r="AO152" s="983"/>
      <c r="AP152" s="983"/>
      <c r="AQ152" s="983"/>
      <c r="AR152" s="983"/>
    </row>
    <row r="153" spans="1:44" ht="12.95">
      <c r="A153" s="1370"/>
      <c r="B153" s="1367" t="s">
        <v>229</v>
      </c>
      <c r="C153" s="912"/>
      <c r="D153" s="1367"/>
      <c r="E153" s="363"/>
      <c r="F153" s="1367" t="s">
        <v>626</v>
      </c>
      <c r="G153" s="912"/>
      <c r="H153" s="885"/>
      <c r="I153" s="921">
        <f>SUMIF('Report 2'!$G$378:$G$410,'Check Totals'!$E$147,'Report 2'!$M$378:$M$410)</f>
        <v>0</v>
      </c>
      <c r="J153" s="920" t="s">
        <v>620</v>
      </c>
      <c r="K153" s="922">
        <f>IF('Information Input'!$U$21=2,SUM('Report 5J'!$O$117:$Q$117),IF('Information Input'!$U$21=1,(IF('Information Input'!$U$26=1,SUM('Report 5J'!$C$117:$E$117),IF('Information Input'!$U$26=2,SUM('Report 5J'!$F$117:$H$117),IF('Information Input'!$U$26=3,SUM('Report 5J'!$I$117:$K$117),SUM('Report 5J'!$L$117:$N$117)))))))</f>
        <v>0</v>
      </c>
      <c r="L153" s="911"/>
      <c r="M153" s="921">
        <f>SUMIF('Report 2'!$G$378:$G$410,'Check Totals'!$E$147,'Report 2'!$T$378:$T$410)</f>
        <v>0</v>
      </c>
      <c r="N153" s="920" t="s">
        <v>620</v>
      </c>
      <c r="O153" s="922">
        <f>IF('Information Input'!$U$21=2,SUM('Report 5J'!$L$117:$N$117),IF('Information Input'!$U$21=1,(IF('Information Input'!$U$26=1,0,IF('Information Input'!$U$26=2,SUM('Report 5J'!$C$117:$E$117),IF('Information Input'!$U$26=3,SUM('Report 5J'!$F$117:$H$117),SUM('Report 5J'!$I$117:$K$117)))))))</f>
        <v>0</v>
      </c>
      <c r="P153" s="911"/>
      <c r="Q153" s="921">
        <f>SUMIF('Report 2'!$G$378:$G$410,'Check Totals'!$E$147,'Report 2'!$AA$378:$AA$410)</f>
        <v>0</v>
      </c>
      <c r="R153" s="920" t="s">
        <v>620</v>
      </c>
      <c r="S153" s="922">
        <f>IF('Information Input'!$U$21=2,SUM('Report 5J'!$I$117:$K$117),IF('Information Input'!$U$21=1,(IF('Information Input'!$U$26=1,0,IF('Information Input'!$U$26=2,0,IF('Information Input'!$U$26=3,SUM('Report 5J'!$C$117:$E$117),SUM('Report 5J'!$F$117:$H$117)))))))</f>
        <v>0</v>
      </c>
      <c r="T153" s="911"/>
      <c r="U153" s="921">
        <f>SUMIF('Report 2'!$G$378:$G$410,'Check Totals'!$E$147,'Report 2'!$AH$378:$AH$410)</f>
        <v>0</v>
      </c>
      <c r="V153" s="920" t="s">
        <v>620</v>
      </c>
      <c r="W153" s="922">
        <f>IF('Information Input'!$U$21=2,SUM('Report 5J'!$F$117:$H$117),IF('Information Input'!$U$21=1,(IF('Information Input'!$U$26=1,0,IF('Information Input'!$U$26=2,0,IF('Information Input'!$U$26=3,0,SUM('Report 5J'!$C$117:$E$117)))))))</f>
        <v>0</v>
      </c>
      <c r="X153" s="911"/>
      <c r="Y153" s="921">
        <f t="shared" si="72"/>
        <v>0</v>
      </c>
      <c r="Z153" s="885"/>
      <c r="AA153" s="923">
        <f t="shared" si="73"/>
        <v>0</v>
      </c>
      <c r="AB153" s="885"/>
      <c r="AC153" s="923">
        <f t="shared" si="74"/>
        <v>0</v>
      </c>
      <c r="AD153" s="885"/>
      <c r="AE153" s="924">
        <f>U153-W153</f>
        <v>0</v>
      </c>
      <c r="AF153" s="885"/>
      <c r="AG153" s="925" t="str">
        <f>IF(ABS(Y153)&gt;$AS$13,"Threshold Exceeded!","----")</f>
        <v>----</v>
      </c>
      <c r="AH153" s="914"/>
      <c r="AI153" s="926" t="str">
        <f>IF(ABS(AA153)&gt;$AS$13,"Threshold Exceeded!","----")</f>
        <v>----</v>
      </c>
      <c r="AJ153" s="914"/>
      <c r="AK153" s="926" t="str">
        <f>IF(ABS(AC153)&gt;$AS$13,"Threshold Exceeded!","----")</f>
        <v>----</v>
      </c>
      <c r="AL153" s="914"/>
      <c r="AM153" s="927" t="str">
        <f>IF(ABS(AE153)&gt;$AS$13,"Threshold Exceeded!","----")</f>
        <v>----</v>
      </c>
      <c r="AO153" s="983"/>
      <c r="AP153" s="983"/>
      <c r="AQ153" s="983"/>
      <c r="AR153" s="983"/>
    </row>
    <row r="154" spans="1:44" ht="12.95">
      <c r="A154" s="1370"/>
      <c r="B154" s="1367"/>
      <c r="C154" s="912"/>
      <c r="D154" s="1367"/>
      <c r="E154" s="363"/>
      <c r="F154" s="1367"/>
      <c r="G154" s="912"/>
      <c r="H154" s="885"/>
      <c r="I154" s="917"/>
      <c r="J154" s="920"/>
      <c r="K154" s="919"/>
      <c r="L154" s="911"/>
      <c r="M154" s="917"/>
      <c r="N154" s="920"/>
      <c r="O154" s="919"/>
      <c r="P154" s="911"/>
      <c r="Q154" s="917"/>
      <c r="R154" s="920"/>
      <c r="S154" s="919"/>
      <c r="T154" s="911"/>
      <c r="U154" s="917"/>
      <c r="V154" s="920"/>
      <c r="W154" s="919"/>
      <c r="X154" s="911"/>
      <c r="Y154" s="917"/>
      <c r="Z154" s="885"/>
      <c r="AA154" s="928"/>
      <c r="AB154" s="885"/>
      <c r="AC154" s="928"/>
      <c r="AD154" s="885"/>
      <c r="AE154" s="919"/>
      <c r="AF154" s="885"/>
      <c r="AG154" s="929"/>
      <c r="AH154" s="914"/>
      <c r="AI154" s="930"/>
      <c r="AJ154" s="914"/>
      <c r="AK154" s="930"/>
      <c r="AL154" s="914"/>
      <c r="AM154" s="931"/>
    </row>
    <row r="155" spans="1:44" ht="12.95">
      <c r="A155" s="361" t="str">
        <f>'Report 2'!$A$2</f>
        <v>Report 2</v>
      </c>
      <c r="B155" s="1367"/>
      <c r="C155" s="912"/>
      <c r="D155" s="1367"/>
      <c r="E155" s="361" t="str">
        <f>'Report 5K'!$A$3</f>
        <v>Report 5K</v>
      </c>
      <c r="F155" s="1367"/>
      <c r="G155" s="912"/>
      <c r="H155" s="885"/>
      <c r="I155" s="917"/>
      <c r="J155" s="920"/>
      <c r="K155" s="919"/>
      <c r="L155" s="911"/>
      <c r="M155" s="917"/>
      <c r="N155" s="920"/>
      <c r="O155" s="919"/>
      <c r="P155" s="911"/>
      <c r="Q155" s="917"/>
      <c r="R155" s="920"/>
      <c r="S155" s="919"/>
      <c r="T155" s="911"/>
      <c r="U155" s="917"/>
      <c r="V155" s="920"/>
      <c r="W155" s="919"/>
      <c r="X155" s="911"/>
      <c r="Y155" s="917"/>
      <c r="Z155" s="885"/>
      <c r="AA155" s="928"/>
      <c r="AB155" s="885"/>
      <c r="AC155" s="928"/>
      <c r="AD155" s="885"/>
      <c r="AE155" s="919"/>
      <c r="AF155" s="885"/>
      <c r="AG155" s="929"/>
      <c r="AH155" s="914"/>
      <c r="AI155" s="930"/>
      <c r="AJ155" s="914"/>
      <c r="AK155" s="930"/>
      <c r="AL155" s="914"/>
      <c r="AM155" s="931"/>
    </row>
    <row r="156" spans="1:44" ht="12.95">
      <c r="A156" s="363" t="str">
        <f>'Report 2'!$A$4&amp;" (Lines 14, 24, 25, 31, 33, 38, 39, 42, 43)"</f>
        <v>Schedule of Expenses Detail (Lines 14, 24, 25, 31, 33, 38, 39, 42, 43)</v>
      </c>
      <c r="B156" s="1367"/>
      <c r="C156" s="912"/>
      <c r="D156" s="1367"/>
      <c r="E156" s="363" t="str">
        <f>'Report 5K'!$A$5</f>
        <v>Behavioral Health Providers Lag Report</v>
      </c>
      <c r="F156" s="1367"/>
      <c r="G156" s="912"/>
      <c r="H156" s="885"/>
      <c r="I156" s="917"/>
      <c r="J156" s="920"/>
      <c r="K156" s="919"/>
      <c r="L156" s="911"/>
      <c r="M156" s="917"/>
      <c r="N156" s="920"/>
      <c r="O156" s="919"/>
      <c r="P156" s="911"/>
      <c r="Q156" s="917"/>
      <c r="R156" s="920"/>
      <c r="S156" s="919"/>
      <c r="T156" s="911"/>
      <c r="U156" s="917"/>
      <c r="V156" s="920"/>
      <c r="W156" s="919"/>
      <c r="X156" s="911"/>
      <c r="Y156" s="917"/>
      <c r="Z156" s="885"/>
      <c r="AA156" s="928"/>
      <c r="AB156" s="885"/>
      <c r="AC156" s="928"/>
      <c r="AD156" s="885"/>
      <c r="AE156" s="919"/>
      <c r="AF156" s="885"/>
      <c r="AG156" s="929"/>
      <c r="AH156" s="914"/>
      <c r="AI156" s="930"/>
      <c r="AJ156" s="914"/>
      <c r="AK156" s="930"/>
      <c r="AL156" s="914"/>
      <c r="AM156" s="931"/>
    </row>
    <row r="157" spans="1:44" ht="12.95">
      <c r="A157" s="1370"/>
      <c r="B157" s="1367" t="s">
        <v>224</v>
      </c>
      <c r="C157" s="912"/>
      <c r="D157" s="1367"/>
      <c r="E157" s="363"/>
      <c r="F157" s="1367" t="s">
        <v>619</v>
      </c>
      <c r="G157" s="912"/>
      <c r="H157" s="885"/>
      <c r="I157" s="1089">
        <f>SUMIF('Report 2'!$G$378:$G$410,'Check Totals'!$E$155,'Report 2'!$H$378:$H$410)</f>
        <v>0</v>
      </c>
      <c r="J157" s="920" t="s">
        <v>620</v>
      </c>
      <c r="K157" s="922">
        <f>IF('Information Input'!$U$21=2,SUM('Report 5K'!$O$108:$Q$108),IF('Information Input'!$U$21=1,(IF('Information Input'!$U$26=1,SUM('Report 5K'!$C$108:$E$108),IF('Information Input'!$U$26=2,SUM('Report 5K'!$F$108:$H$108),IF('Information Input'!$U$26=3,SUM('Report 5K'!$I$108:$K$108),SUM('Report 5K'!$L$108:$N$108)))))))</f>
        <v>0</v>
      </c>
      <c r="L157" s="911"/>
      <c r="M157" s="1089">
        <f>SUMIF('Report 2'!$G$378:$G$410,'Check Totals'!$E$155,'Report 2'!$O$378:$O$410)</f>
        <v>0</v>
      </c>
      <c r="N157" s="920" t="s">
        <v>620</v>
      </c>
      <c r="O157" s="922">
        <f>IF('Information Input'!$U$21=2,SUM('Report 5K'!$L$108:$N$108),IF('Information Input'!$U$21=1,(IF('Information Input'!$U$26=1,0,IF('Information Input'!$U$26=2,SUM('Report 5K'!$C$108:$E$108),IF('Information Input'!$U$26=3,SUM('Report 5K'!$F$108:$H$108),SUM('Report 5K'!$I$108:$K$108)))))))</f>
        <v>0</v>
      </c>
      <c r="P157" s="911"/>
      <c r="Q157" s="1089">
        <f>SUMIF('Report 2'!$G$378:$G$410,'Check Totals'!$E$155,'Report 2'!$V$378:$V$410)</f>
        <v>0</v>
      </c>
      <c r="R157" s="920" t="s">
        <v>620</v>
      </c>
      <c r="S157" s="922">
        <f>IF('Information Input'!$U$21=2,SUM('Report 5K'!$I$108:$K$108),IF('Information Input'!$U$21=1,(IF('Information Input'!$U$26=1,0,IF('Information Input'!$U$26=2,0,IF('Information Input'!$U$26=3,SUM('Report 5K'!$C$108:$E$108),SUM('Report 5K'!$F$108:$H$108)))))))</f>
        <v>0</v>
      </c>
      <c r="T157" s="911"/>
      <c r="U157" s="1089">
        <f>SUMIF('Report 2'!$G$378:$G$410,'Check Totals'!$E$155,'Report 2'!$AC$378:$AC$410)</f>
        <v>0</v>
      </c>
      <c r="V157" s="920" t="s">
        <v>620</v>
      </c>
      <c r="W157" s="922">
        <f>IF('Information Input'!$U$21=2,SUM('Report 5K'!$F$108:$H$108),IF('Information Input'!$U$21=1,(IF('Information Input'!$U$26=1,0,IF('Information Input'!$U$26=2,0,IF('Information Input'!$U$26=3,0,SUM('Report 5K'!$C$108:$E$108)))))))</f>
        <v>0</v>
      </c>
      <c r="X157" s="911"/>
      <c r="Y157" s="921">
        <f t="shared" ref="Y157:Y161" si="75">I157-K157</f>
        <v>0</v>
      </c>
      <c r="Z157" s="885"/>
      <c r="AA157" s="923">
        <f t="shared" ref="AA157:AA161" si="76">M157-O157</f>
        <v>0</v>
      </c>
      <c r="AB157" s="885"/>
      <c r="AC157" s="923">
        <f t="shared" ref="AC157:AC161" si="77">Q157-S157</f>
        <v>0</v>
      </c>
      <c r="AD157" s="885"/>
      <c r="AE157" s="924">
        <f>U157-W157</f>
        <v>0</v>
      </c>
      <c r="AF157" s="885"/>
      <c r="AG157" s="925" t="str">
        <f>IF(ABS(Y157)&gt;$AS$13,"Threshold Exceeded!","----")</f>
        <v>----</v>
      </c>
      <c r="AH157" s="914"/>
      <c r="AI157" s="926" t="str">
        <f>IF(ABS(AA157)&gt;$AS$13,"Threshold Exceeded!","----")</f>
        <v>----</v>
      </c>
      <c r="AJ157" s="914"/>
      <c r="AK157" s="926" t="str">
        <f>IF(ABS(AC157)&gt;$AS$13,"Threshold Exceeded!","----")</f>
        <v>----</v>
      </c>
      <c r="AL157" s="914"/>
      <c r="AM157" s="927" t="str">
        <f>IF(ABS(AE157)&gt;$AS$13,"Threshold Exceeded!","----")</f>
        <v>----</v>
      </c>
      <c r="AO157" s="983"/>
      <c r="AP157" s="983"/>
      <c r="AQ157" s="983"/>
      <c r="AR157" s="983"/>
    </row>
    <row r="158" spans="1:44" ht="12.95">
      <c r="A158" s="867"/>
      <c r="B158" s="1367" t="s">
        <v>621</v>
      </c>
      <c r="C158" s="912"/>
      <c r="D158" s="1367"/>
      <c r="E158" s="1370"/>
      <c r="F158" s="1367" t="s">
        <v>622</v>
      </c>
      <c r="G158" s="912"/>
      <c r="H158" s="885"/>
      <c r="I158" s="921">
        <f>SUMIF('Report 2'!$G$378:$G$410,'Check Totals'!$E$155,'Report 2'!$I$378:$I$410)</f>
        <v>0</v>
      </c>
      <c r="J158" s="920" t="s">
        <v>620</v>
      </c>
      <c r="K158" s="922">
        <f>IF('Information Input'!$U$21=2,SUM('Report 5K'!$O$109:$Q$109),IF('Information Input'!$U$21=1,(IF('Information Input'!$U$26=1,SUM('Report 5K'!$C$109:$E$109),IF('Information Input'!$U$26=2,SUM('Report 5K'!$F$109:$H$109),IF('Information Input'!$U$26=3,SUM('Report 5K'!$I$109:$K$109),SUM('Report 5K'!$L$109:$N$109)))))))</f>
        <v>0</v>
      </c>
      <c r="L158" s="911"/>
      <c r="M158" s="921">
        <f>SUMIF('Report 2'!$G$378:$G$410,'Check Totals'!$E$155,'Report 2'!$P$378:$P$410)</f>
        <v>0</v>
      </c>
      <c r="N158" s="920" t="s">
        <v>620</v>
      </c>
      <c r="O158" s="922">
        <f>IF('Information Input'!$U$21=2,SUM('Report 5K'!$L$109:$N$109),IF('Information Input'!$U$21=1,(IF('Information Input'!$U$26=1,0,IF('Information Input'!$U$26=2,SUM('Report 5K'!$C$109:$E$109),IF('Information Input'!$U$26=3,SUM('Report 5K'!$F$109:$H$109),SUM('Report 5K'!$I$109:$K$109)))))))</f>
        <v>0</v>
      </c>
      <c r="P158" s="911"/>
      <c r="Q158" s="921">
        <f>SUMIF('Report 2'!$G$378:$G$410,'Check Totals'!$E$155,'Report 2'!$W$378:$W$410)</f>
        <v>0</v>
      </c>
      <c r="R158" s="920" t="s">
        <v>620</v>
      </c>
      <c r="S158" s="922">
        <f>IF('Information Input'!$U$21=2,SUM('Report 5K'!$I$109:$K$109),IF('Information Input'!$U$21=1,(IF('Information Input'!$U$26=1,0,IF('Information Input'!$U$26=2,0,IF('Information Input'!$U$26=3,SUM('Report 5K'!$C$109:$E$109),SUM('Report 5K'!$F$109:$H$109)))))))</f>
        <v>0</v>
      </c>
      <c r="T158" s="911"/>
      <c r="U158" s="921">
        <f>SUMIF('Report 2'!$G$378:$G$410,'Check Totals'!$E$155,'Report 2'!$AD$378:$AD$410)</f>
        <v>0</v>
      </c>
      <c r="V158" s="920" t="s">
        <v>620</v>
      </c>
      <c r="W158" s="922">
        <f>IF('Information Input'!$U$21=2,SUM('Report 5K'!$F$109:$H$109),IF('Information Input'!$U$21=1,(IF('Information Input'!$U$26=1,0,IF('Information Input'!$U$26=2,0,IF('Information Input'!$U$26=3,0,SUM('Report 5K'!$C$109:$E$109)))))))</f>
        <v>0</v>
      </c>
      <c r="X158" s="911"/>
      <c r="Y158" s="921">
        <f>I158-K158</f>
        <v>0</v>
      </c>
      <c r="Z158" s="885"/>
      <c r="AA158" s="923">
        <f>M158-O158</f>
        <v>0</v>
      </c>
      <c r="AB158" s="885"/>
      <c r="AC158" s="923">
        <f>Q158-S158</f>
        <v>0</v>
      </c>
      <c r="AD158" s="885"/>
      <c r="AE158" s="924">
        <f>U158-W158</f>
        <v>0</v>
      </c>
      <c r="AF158" s="885"/>
      <c r="AG158" s="925" t="str">
        <f>IF(ABS(Y158)&gt;$AS$13,"Threshold Exceeded!","----")</f>
        <v>----</v>
      </c>
      <c r="AH158" s="914"/>
      <c r="AI158" s="926" t="str">
        <f>IF(ABS(AA158)&gt;$AS$13,"Threshold Exceeded!","----")</f>
        <v>----</v>
      </c>
      <c r="AJ158" s="914"/>
      <c r="AK158" s="926" t="str">
        <f>IF(ABS(AC158)&gt;$AS$13,"Threshold Exceeded!","----")</f>
        <v>----</v>
      </c>
      <c r="AL158" s="914"/>
      <c r="AM158" s="927" t="str">
        <f>IF(ABS(AE158)&gt;$AS$13,"Threshold Exceeded!","----")</f>
        <v>----</v>
      </c>
    </row>
    <row r="159" spans="1:44" ht="12.95">
      <c r="A159" s="1370"/>
      <c r="B159" s="1367" t="s">
        <v>227</v>
      </c>
      <c r="C159" s="912"/>
      <c r="D159" s="1367"/>
      <c r="E159" s="363"/>
      <c r="F159" s="1367" t="s">
        <v>623</v>
      </c>
      <c r="G159" s="912"/>
      <c r="H159" s="885"/>
      <c r="I159" s="921">
        <f>SUMIF('Report 2'!$G$378:$G$410,'Check Totals'!$E$155,'Report 2'!$K$378:$K$410)</f>
        <v>0</v>
      </c>
      <c r="J159" s="920" t="s">
        <v>620</v>
      </c>
      <c r="K159" s="922">
        <f>IF('Information Input'!$U$21=2,SUM('Report 5K'!$O$111:$Q$111),IF('Information Input'!$U$21=1,(IF('Information Input'!$U$26=1,SUM('Report 5K'!$C$111:$E$111),IF('Information Input'!$U$26=2,SUM('Report 5K'!$F$111:$H$111),IF('Information Input'!$U$26=3,SUM('Report 5K'!$I$111:$K$111),SUM('Report 5K'!$L$111:$N$111)))))))</f>
        <v>0</v>
      </c>
      <c r="L159" s="911"/>
      <c r="M159" s="921">
        <f>SUMIF('Report 2'!$G$378:$G$410,'Check Totals'!$E$155,'Report 2'!$R$378:$R$410)</f>
        <v>0</v>
      </c>
      <c r="N159" s="920" t="s">
        <v>620</v>
      </c>
      <c r="O159" s="922">
        <f>IF('Information Input'!$U$21=2,SUM('Report 5K'!$L$111:$N$111),IF('Information Input'!$U$21=1,(IF('Information Input'!$U$26=1,0,IF('Information Input'!$U$26=2,SUM('Report 5K'!$C$111:$E$111),IF('Information Input'!$U$26=3,SUM('Report 5K'!$F$111:$H$111),SUM('Report 5K'!$I$111:$K$111)))))))</f>
        <v>0</v>
      </c>
      <c r="P159" s="911"/>
      <c r="Q159" s="921">
        <f>SUMIF('Report 2'!$G$378:$G$410,'Check Totals'!$E$155,'Report 2'!$Y$378:$Y$410)</f>
        <v>0</v>
      </c>
      <c r="R159" s="920" t="s">
        <v>620</v>
      </c>
      <c r="S159" s="922">
        <f>IF('Information Input'!$U$21=2,SUM('Report 5K'!$I$111:$K$111),IF('Information Input'!$U$21=1,(IF('Information Input'!$U$26=1,0,IF('Information Input'!$U$26=2,0,IF('Information Input'!$U$26=3,SUM('Report 5K'!$C$111:$E$111),SUM('Report 5K'!$F$111:$H$111)))))))</f>
        <v>0</v>
      </c>
      <c r="T159" s="911"/>
      <c r="U159" s="921">
        <f>SUMIF('Report 2'!$G$378:$G$410,'Check Totals'!$E$155,'Report 2'!$AF$378:$AF$410)</f>
        <v>0</v>
      </c>
      <c r="V159" s="920" t="s">
        <v>620</v>
      </c>
      <c r="W159" s="922">
        <f>IF('Information Input'!$U$21=2,SUM('Report 5K'!$F$111:$H$111),IF('Information Input'!$U$21=1,(IF('Information Input'!$U$26=1,0,IF('Information Input'!$U$26=2,0,IF('Information Input'!$U$26=3,0,SUM('Report 5K'!$C$111:$E$111)))))))</f>
        <v>0</v>
      </c>
      <c r="X159" s="911"/>
      <c r="Y159" s="921">
        <f t="shared" si="75"/>
        <v>0</v>
      </c>
      <c r="Z159" s="885"/>
      <c r="AA159" s="923">
        <f t="shared" si="76"/>
        <v>0</v>
      </c>
      <c r="AB159" s="885"/>
      <c r="AC159" s="923">
        <f t="shared" si="77"/>
        <v>0</v>
      </c>
      <c r="AD159" s="885"/>
      <c r="AE159" s="924">
        <f>U159-W159</f>
        <v>0</v>
      </c>
      <c r="AF159" s="885"/>
      <c r="AG159" s="925" t="str">
        <f>IF(ABS(Y159)&gt;$AS$13,"Threshold Exceeded!","----")</f>
        <v>----</v>
      </c>
      <c r="AH159" s="914"/>
      <c r="AI159" s="926" t="str">
        <f>IF(ABS(AA159)&gt;$AS$13,"Threshold Exceeded!","----")</f>
        <v>----</v>
      </c>
      <c r="AJ159" s="914"/>
      <c r="AK159" s="926" t="str">
        <f>IF(ABS(AC159)&gt;$AS$13,"Threshold Exceeded!","----")</f>
        <v>----</v>
      </c>
      <c r="AL159" s="914"/>
      <c r="AM159" s="927" t="str">
        <f>IF(ABS(AE159)&gt;$AS$13,"Threshold Exceeded!","----")</f>
        <v>----</v>
      </c>
      <c r="AO159" s="983"/>
      <c r="AP159" s="983"/>
      <c r="AQ159" s="983"/>
      <c r="AR159" s="983"/>
    </row>
    <row r="160" spans="1:44" ht="12.95">
      <c r="A160" s="1370"/>
      <c r="B160" s="1367" t="s">
        <v>624</v>
      </c>
      <c r="C160" s="912"/>
      <c r="D160" s="1367"/>
      <c r="E160" s="363"/>
      <c r="F160" s="1367" t="s">
        <v>625</v>
      </c>
      <c r="G160" s="912"/>
      <c r="H160" s="885"/>
      <c r="I160" s="921">
        <f>SUMIF('Report 2'!$G$378:$G$410,'Check Totals'!$E$155,'Report 2'!$L$378:$L$410)</f>
        <v>0</v>
      </c>
      <c r="J160" s="920" t="s">
        <v>620</v>
      </c>
      <c r="K160" s="922">
        <f>IF('Information Input'!$U$21=2,SUM('Report 5K'!$O$112:$Q$112),IF('Information Input'!$U$21=1,(IF('Information Input'!$U$26=1,SUM('Report 5K'!$C$112:$E$112),IF('Information Input'!$U$26=2,SUM('Report 5K'!$F$112:$H$112),IF('Information Input'!$U$26=3,SUM('Report 5K'!$I$112:$K$112),SUM('Report 5K'!$L$112:$N$112)))))))</f>
        <v>0</v>
      </c>
      <c r="L160" s="911"/>
      <c r="M160" s="921">
        <f>SUMIF('Report 2'!$G$378:$G$410,'Check Totals'!$E$155,'Report 2'!$S$378:$S$410)</f>
        <v>0</v>
      </c>
      <c r="N160" s="920" t="s">
        <v>620</v>
      </c>
      <c r="O160" s="922">
        <f>IF('Information Input'!$U$21=2,SUM('Report 5K'!$L$112:$N$112),IF('Information Input'!$U$21=1,(IF('Information Input'!$U$26=1,0,IF('Information Input'!$U$26=2,SUM('Report 5K'!$C$112:$E$112),IF('Information Input'!$U$26=3,SUM('Report 5K'!$F$112:$H$112),SUM('Report 5K'!$I$112:$K$112)))))))</f>
        <v>0</v>
      </c>
      <c r="P160" s="911"/>
      <c r="Q160" s="921">
        <f>SUMIF('Report 2'!$G$378:$G$410,'Check Totals'!$E$155,'Report 2'!$Z$378:$Z$410)</f>
        <v>0</v>
      </c>
      <c r="R160" s="920" t="s">
        <v>620</v>
      </c>
      <c r="S160" s="922">
        <f>IF('Information Input'!$U$21=2,SUM('Report 5K'!$I$112:$K$112),IF('Information Input'!$U$21=1,(IF('Information Input'!$U$26=1,0,IF('Information Input'!$U$26=2,0,IF('Information Input'!$U$26=3,SUM('Report 5K'!$C$112:$E$112),SUM('Report 5K'!$F$112:$H$112)))))))</f>
        <v>0</v>
      </c>
      <c r="T160" s="911"/>
      <c r="U160" s="921">
        <f>SUMIF('Report 2'!$G$378:$G$410,'Check Totals'!$E$155,'Report 2'!$AG$378:$AG$410)</f>
        <v>0</v>
      </c>
      <c r="V160" s="920" t="s">
        <v>620</v>
      </c>
      <c r="W160" s="922">
        <f>IF('Information Input'!$U$21=2,SUM('Report 5K'!$F$112:$H$112),IF('Information Input'!$U$21=1,(IF('Information Input'!$U$26=1,0,IF('Information Input'!$U$26=2,0,IF('Information Input'!$U$26=3,0,SUM('Report 5K'!$C$112:$E$112)))))))</f>
        <v>0</v>
      </c>
      <c r="X160" s="911"/>
      <c r="Y160" s="921">
        <f t="shared" si="75"/>
        <v>0</v>
      </c>
      <c r="Z160" s="885"/>
      <c r="AA160" s="923">
        <f t="shared" si="76"/>
        <v>0</v>
      </c>
      <c r="AB160" s="885"/>
      <c r="AC160" s="923">
        <f t="shared" si="77"/>
        <v>0</v>
      </c>
      <c r="AD160" s="885"/>
      <c r="AE160" s="924">
        <f>U160-W160</f>
        <v>0</v>
      </c>
      <c r="AF160" s="885"/>
      <c r="AG160" s="925" t="str">
        <f>IF(ABS(Y160)&gt;$AS$13,"Threshold Exceeded!","----")</f>
        <v>----</v>
      </c>
      <c r="AH160" s="914"/>
      <c r="AI160" s="926" t="str">
        <f>IF(ABS(AA160)&gt;$AS$13,"Threshold Exceeded!","----")</f>
        <v>----</v>
      </c>
      <c r="AJ160" s="914"/>
      <c r="AK160" s="926" t="str">
        <f>IF(ABS(AC160)&gt;$AS$13,"Threshold Exceeded!","----")</f>
        <v>----</v>
      </c>
      <c r="AL160" s="914"/>
      <c r="AM160" s="927" t="str">
        <f>IF(ABS(AE160)&gt;$AS$13,"Threshold Exceeded!","----")</f>
        <v>----</v>
      </c>
      <c r="AO160" s="983"/>
      <c r="AP160" s="983"/>
      <c r="AQ160" s="983"/>
      <c r="AR160" s="983"/>
    </row>
    <row r="161" spans="1:44" ht="12.95">
      <c r="A161" s="1370"/>
      <c r="B161" s="1367" t="s">
        <v>229</v>
      </c>
      <c r="C161" s="912"/>
      <c r="D161" s="1367"/>
      <c r="E161" s="363"/>
      <c r="F161" s="1367" t="s">
        <v>626</v>
      </c>
      <c r="G161" s="912"/>
      <c r="H161" s="885"/>
      <c r="I161" s="921">
        <f>SUMIF('Report 2'!$G$378:$G$410,'Check Totals'!$E$155,'Report 2'!$M$378:$M$410)</f>
        <v>0</v>
      </c>
      <c r="J161" s="920" t="s">
        <v>620</v>
      </c>
      <c r="K161" s="922">
        <f>IF('Information Input'!$U$21=2,SUM('Report 5K'!$O$117:$Q$117),IF('Information Input'!$U$21=1,(IF('Information Input'!$U$26=1,SUM('Report 5K'!$C$117:$E$117),IF('Information Input'!$U$26=2,SUM('Report 5K'!$F$117:$H$117),IF('Information Input'!$U$26=3,SUM('Report 5K'!$I$117:$K$117),SUM('Report 5K'!$L$117:$N$117)))))))</f>
        <v>0</v>
      </c>
      <c r="L161" s="911"/>
      <c r="M161" s="921">
        <f>SUMIF('Report 2'!$G$378:$G$410,'Check Totals'!$E$155,'Report 2'!$T$378:$T$410)</f>
        <v>0</v>
      </c>
      <c r="N161" s="920" t="s">
        <v>620</v>
      </c>
      <c r="O161" s="922">
        <f>IF('Information Input'!$U$21=2,SUM('Report 5K'!$L$117:$N$117),IF('Information Input'!$U$21=1,(IF('Information Input'!$U$26=1,0,IF('Information Input'!$U$26=2,SUM('Report 5K'!$C$117:$E$117),IF('Information Input'!$U$26=3,SUM('Report 5K'!$F$117:$H$117),SUM('Report 5K'!$I$117:$K$117)))))))</f>
        <v>0</v>
      </c>
      <c r="P161" s="911"/>
      <c r="Q161" s="921">
        <f>SUMIF('Report 2'!$G$378:$G$410,'Check Totals'!$E$155,'Report 2'!$AA$378:$AA$410)</f>
        <v>0</v>
      </c>
      <c r="R161" s="920" t="s">
        <v>620</v>
      </c>
      <c r="S161" s="922">
        <f>IF('Information Input'!$U$21=2,SUM('Report 5K'!$I$117:$K$117),IF('Information Input'!$U$21=1,(IF('Information Input'!$U$26=1,0,IF('Information Input'!$U$26=2,0,IF('Information Input'!$U$26=3,SUM('Report 5K'!$C$117:$E$117),SUM('Report 5K'!$F$117:$H$117)))))))</f>
        <v>0</v>
      </c>
      <c r="T161" s="911"/>
      <c r="U161" s="921">
        <f>SUMIF('Report 2'!$G$378:$G$410,'Check Totals'!$E$155,'Report 2'!$AH$378:$AH$410)</f>
        <v>0</v>
      </c>
      <c r="V161" s="920" t="s">
        <v>620</v>
      </c>
      <c r="W161" s="922">
        <f>IF('Information Input'!$U$21=2,SUM('Report 5K'!$F$117:$H$117),IF('Information Input'!$U$21=1,(IF('Information Input'!$U$26=1,0,IF('Information Input'!$U$26=2,0,IF('Information Input'!$U$26=3,0,SUM('Report 5K'!$C$117:$E$117)))))))</f>
        <v>0</v>
      </c>
      <c r="X161" s="911"/>
      <c r="Y161" s="921">
        <f t="shared" si="75"/>
        <v>0</v>
      </c>
      <c r="Z161" s="885"/>
      <c r="AA161" s="923">
        <f t="shared" si="76"/>
        <v>0</v>
      </c>
      <c r="AB161" s="885"/>
      <c r="AC161" s="923">
        <f t="shared" si="77"/>
        <v>0</v>
      </c>
      <c r="AD161" s="885"/>
      <c r="AE161" s="924">
        <f>U161-W161</f>
        <v>0</v>
      </c>
      <c r="AF161" s="885"/>
      <c r="AG161" s="925" t="str">
        <f>IF(ABS(Y161)&gt;$AS$13,"Threshold Exceeded!","----")</f>
        <v>----</v>
      </c>
      <c r="AH161" s="914"/>
      <c r="AI161" s="926" t="str">
        <f>IF(ABS(AA161)&gt;$AS$13,"Threshold Exceeded!","----")</f>
        <v>----</v>
      </c>
      <c r="AJ161" s="914"/>
      <c r="AK161" s="926" t="str">
        <f>IF(ABS(AC161)&gt;$AS$13,"Threshold Exceeded!","----")</f>
        <v>----</v>
      </c>
      <c r="AL161" s="914"/>
      <c r="AM161" s="927" t="str">
        <f>IF(ABS(AE161)&gt;$AS$13,"Threshold Exceeded!","----")</f>
        <v>----</v>
      </c>
      <c r="AO161" s="983"/>
      <c r="AP161" s="983"/>
      <c r="AQ161" s="983"/>
      <c r="AR161" s="983"/>
    </row>
    <row r="162" spans="1:44" ht="12.95">
      <c r="A162" s="1370"/>
      <c r="B162" s="1367"/>
      <c r="C162" s="912"/>
      <c r="D162" s="1367"/>
      <c r="E162" s="363"/>
      <c r="F162" s="1367"/>
      <c r="G162" s="912"/>
      <c r="H162" s="885"/>
      <c r="I162" s="917"/>
      <c r="J162" s="920"/>
      <c r="K162" s="919"/>
      <c r="L162" s="911"/>
      <c r="M162" s="917"/>
      <c r="N162" s="920"/>
      <c r="O162" s="919"/>
      <c r="P162" s="911"/>
      <c r="Q162" s="917"/>
      <c r="R162" s="920"/>
      <c r="S162" s="919"/>
      <c r="T162" s="911"/>
      <c r="U162" s="917"/>
      <c r="V162" s="920"/>
      <c r="W162" s="932"/>
      <c r="X162" s="911"/>
      <c r="Y162" s="917"/>
      <c r="Z162" s="885"/>
      <c r="AA162" s="928"/>
      <c r="AB162" s="885"/>
      <c r="AC162" s="928"/>
      <c r="AD162" s="885"/>
      <c r="AE162" s="919"/>
      <c r="AF162" s="885"/>
      <c r="AG162" s="929"/>
      <c r="AH162" s="914"/>
      <c r="AI162" s="930"/>
      <c r="AJ162" s="914"/>
      <c r="AK162" s="930"/>
      <c r="AL162" s="914"/>
      <c r="AM162" s="931"/>
    </row>
    <row r="163" spans="1:44" ht="12.95">
      <c r="A163" s="361" t="str">
        <f>'Report 2'!$A$2</f>
        <v>Report 2</v>
      </c>
      <c r="B163" s="1367"/>
      <c r="C163" s="912"/>
      <c r="D163" s="1367"/>
      <c r="E163" s="361" t="str">
        <f>'Report 5L'!$A$3</f>
        <v>Report 5L</v>
      </c>
      <c r="F163" s="1367"/>
      <c r="G163" s="912"/>
      <c r="H163" s="885"/>
      <c r="I163" s="917"/>
      <c r="J163" s="920"/>
      <c r="K163" s="919"/>
      <c r="L163" s="911"/>
      <c r="M163" s="917"/>
      <c r="N163" s="920"/>
      <c r="O163" s="919"/>
      <c r="P163" s="911"/>
      <c r="Q163" s="917"/>
      <c r="R163" s="920"/>
      <c r="S163" s="919"/>
      <c r="T163" s="911"/>
      <c r="U163" s="917"/>
      <c r="V163" s="920"/>
      <c r="W163" s="919"/>
      <c r="X163" s="911"/>
      <c r="Y163" s="917"/>
      <c r="Z163" s="885"/>
      <c r="AA163" s="928"/>
      <c r="AB163" s="885"/>
      <c r="AC163" s="928"/>
      <c r="AD163" s="885"/>
      <c r="AE163" s="919"/>
      <c r="AF163" s="885"/>
      <c r="AG163" s="929"/>
      <c r="AH163" s="914"/>
      <c r="AI163" s="930"/>
      <c r="AJ163" s="914"/>
      <c r="AK163" s="930"/>
      <c r="AL163" s="914"/>
      <c r="AM163" s="931"/>
    </row>
    <row r="164" spans="1:44" ht="12.95">
      <c r="A164" s="363" t="str">
        <f>'Report 2'!$A$4&amp;" (Line 15)"</f>
        <v>Schedule of Expenses Detail (Line 15)</v>
      </c>
      <c r="B164" s="1367"/>
      <c r="C164" s="912"/>
      <c r="D164" s="1367"/>
      <c r="E164" s="363" t="str">
        <f>'Report 5L'!$A$5</f>
        <v>Psychosocial Rehab Services Lag Report</v>
      </c>
      <c r="F164" s="1367"/>
      <c r="G164" s="912"/>
      <c r="H164" s="885"/>
      <c r="I164" s="917"/>
      <c r="J164" s="920"/>
      <c r="K164" s="919"/>
      <c r="L164" s="911"/>
      <c r="M164" s="917"/>
      <c r="N164" s="920"/>
      <c r="O164" s="919"/>
      <c r="P164" s="911"/>
      <c r="Q164" s="917"/>
      <c r="R164" s="920"/>
      <c r="S164" s="919"/>
      <c r="T164" s="911"/>
      <c r="U164" s="917"/>
      <c r="V164" s="920"/>
      <c r="W164" s="919"/>
      <c r="X164" s="911"/>
      <c r="Y164" s="917"/>
      <c r="Z164" s="885"/>
      <c r="AA164" s="928"/>
      <c r="AB164" s="885"/>
      <c r="AC164" s="928"/>
      <c r="AD164" s="885"/>
      <c r="AE164" s="919"/>
      <c r="AF164" s="885"/>
      <c r="AG164" s="929"/>
      <c r="AH164" s="914"/>
      <c r="AI164" s="930"/>
      <c r="AJ164" s="914"/>
      <c r="AK164" s="930"/>
      <c r="AL164" s="914"/>
      <c r="AM164" s="931"/>
    </row>
    <row r="165" spans="1:44" ht="12.95">
      <c r="A165" s="1370"/>
      <c r="B165" s="1367" t="s">
        <v>224</v>
      </c>
      <c r="C165" s="912"/>
      <c r="D165" s="1367"/>
      <c r="E165" s="933"/>
      <c r="F165" s="1367" t="s">
        <v>619</v>
      </c>
      <c r="G165" s="912"/>
      <c r="H165" s="885"/>
      <c r="I165" s="1089">
        <f>SUMIF('Report 2'!$G$378:$G$410,'Check Totals'!$E$163,'Report 2'!$H$378:$H$410)</f>
        <v>0</v>
      </c>
      <c r="J165" s="920" t="s">
        <v>620</v>
      </c>
      <c r="K165" s="922">
        <f>IF('Information Input'!$U$21=2,SUM('Report 5L'!$O$108:$Q$108),IF('Information Input'!$U$21=1,(IF('Information Input'!$U$26=1,SUM('Report 5L'!$C$108:$E$108),IF('Information Input'!$U$26=2,SUM('Report 5L'!$F$108:$H$108),IF('Information Input'!$U$26=3,SUM('Report 5L'!$I$108:$K$108),SUM('Report 5L'!$L$108:$N$108)))))))</f>
        <v>0</v>
      </c>
      <c r="L165" s="911"/>
      <c r="M165" s="1089">
        <f>SUMIF('Report 2'!$G$378:$G$410,'Check Totals'!$E$163,'Report 2'!$O$378:$O$410)</f>
        <v>0</v>
      </c>
      <c r="N165" s="920" t="s">
        <v>620</v>
      </c>
      <c r="O165" s="922">
        <f>IF('Information Input'!$U$21=2,SUM('Report 5L'!$L$108:$N$108),IF('Information Input'!$U$21=1,(IF('Information Input'!$U$26=1,0,IF('Information Input'!$U$26=2,SUM('Report 5L'!$C$108:$E$108),IF('Information Input'!$U$26=3,SUM('Report 5L'!$F$108:$H$108),SUM('Report 5L'!$I$108:$K$108)))))))</f>
        <v>0</v>
      </c>
      <c r="P165" s="911"/>
      <c r="Q165" s="1089">
        <f>SUMIF('Report 2'!$G$378:$G$410,'Check Totals'!$E$163,'Report 2'!$V$378:$V$410)</f>
        <v>0</v>
      </c>
      <c r="R165" s="920" t="s">
        <v>620</v>
      </c>
      <c r="S165" s="922">
        <f>IF('Information Input'!$U$21=2,SUM('Report 5L'!$I$108:$K$108),IF('Information Input'!$U$21=1,(IF('Information Input'!$U$26=1,0,IF('Information Input'!$U$26=2,0,IF('Information Input'!$U$26=3,SUM('Report 5L'!$C$108:$E$108),SUM('Report 5L'!$F$108:$H$108)))))))</f>
        <v>0</v>
      </c>
      <c r="T165" s="911"/>
      <c r="U165" s="1089">
        <f>SUMIF('Report 2'!$G$378:$G$410,'Check Totals'!$E$163,'Report 2'!$AC$378:$AC$410)</f>
        <v>0</v>
      </c>
      <c r="V165" s="920" t="s">
        <v>620</v>
      </c>
      <c r="W165" s="922">
        <f>IF('Information Input'!$U$21=2,SUM('Report 5L'!$F$108:$H$108),IF('Information Input'!$U$21=1,(IF('Information Input'!$U$26=1,0,IF('Information Input'!$U$26=2,0,IF('Information Input'!$U$26=3,0,SUM('Report 5L'!$C$108:$E$108)))))))</f>
        <v>0</v>
      </c>
      <c r="X165" s="911"/>
      <c r="Y165" s="921">
        <f t="shared" ref="Y165:Y169" si="78">I165-K165</f>
        <v>0</v>
      </c>
      <c r="Z165" s="885"/>
      <c r="AA165" s="923">
        <f t="shared" ref="AA165:AA169" si="79">M165-O165</f>
        <v>0</v>
      </c>
      <c r="AB165" s="885"/>
      <c r="AC165" s="923">
        <f t="shared" ref="AC165:AC169" si="80">Q165-S165</f>
        <v>0</v>
      </c>
      <c r="AD165" s="885"/>
      <c r="AE165" s="924">
        <f t="shared" ref="AE165:AE169" si="81">U165-W165</f>
        <v>0</v>
      </c>
      <c r="AF165" s="885"/>
      <c r="AG165" s="925" t="str">
        <f>IF(ABS(Y165)&gt;$AS$13,"Threshold Exceeded!","----")</f>
        <v>----</v>
      </c>
      <c r="AH165" s="914"/>
      <c r="AI165" s="926" t="str">
        <f>IF(ABS(AA165)&gt;$AS$13,"Threshold Exceeded!","----")</f>
        <v>----</v>
      </c>
      <c r="AJ165" s="914"/>
      <c r="AK165" s="926" t="str">
        <f>IF(ABS(AC165)&gt;$AS$13,"Threshold Exceeded!","----")</f>
        <v>----</v>
      </c>
      <c r="AL165" s="914"/>
      <c r="AM165" s="927" t="str">
        <f>IF(ABS(AE165)&gt;$AS$13,"Threshold Exceeded!","----")</f>
        <v>----</v>
      </c>
      <c r="AO165" s="983"/>
      <c r="AP165" s="983"/>
      <c r="AQ165" s="983"/>
      <c r="AR165" s="983"/>
    </row>
    <row r="166" spans="1:44" ht="12.95">
      <c r="A166" s="867"/>
      <c r="B166" s="1367" t="s">
        <v>621</v>
      </c>
      <c r="C166" s="912"/>
      <c r="D166" s="1367"/>
      <c r="E166" s="1370"/>
      <c r="F166" s="1367" t="s">
        <v>622</v>
      </c>
      <c r="G166" s="912"/>
      <c r="H166" s="885"/>
      <c r="I166" s="921">
        <f>SUMIF('Report 2'!$G$378:$G$410,'Check Totals'!$E$163,'Report 2'!$I$378:$I$410)</f>
        <v>0</v>
      </c>
      <c r="J166" s="920" t="s">
        <v>620</v>
      </c>
      <c r="K166" s="922">
        <f>IF('Information Input'!$U$21=2,SUM('Report 5L'!$O$109:$Q$109),IF('Information Input'!$U$21=1,(IF('Information Input'!$U$26=1,SUM('Report 5L'!$C$109:$E$109),IF('Information Input'!$U$26=2,SUM('Report 5L'!$F$109:$H$109),IF('Information Input'!$U$26=3,SUM('Report 5L'!$I$109:$K$109),SUM('Report 5L'!$L$109:$N$109)))))))</f>
        <v>0</v>
      </c>
      <c r="L166" s="911"/>
      <c r="M166" s="921">
        <f>SUMIF('Report 2'!$G$378:$G$410,'Check Totals'!$E$163,'Report 2'!$P$378:$P$410)</f>
        <v>0</v>
      </c>
      <c r="N166" s="920" t="s">
        <v>620</v>
      </c>
      <c r="O166" s="922">
        <f>IF('Information Input'!$U$21=2,SUM('Report 5L'!$L$109:$N$109),IF('Information Input'!$U$21=1,(IF('Information Input'!$U$26=1,0,IF('Information Input'!$U$26=2,SUM('Report 5L'!$C$109:$E$109),IF('Information Input'!$U$26=3,SUM('Report 5L'!$F$109:$H$109),SUM('Report 5L'!$I$109:$K$109)))))))</f>
        <v>0</v>
      </c>
      <c r="P166" s="911"/>
      <c r="Q166" s="921">
        <f>SUMIF('Report 2'!$G$378:$G$410,'Check Totals'!$E$163,'Report 2'!$W$378:$W$410)</f>
        <v>0</v>
      </c>
      <c r="R166" s="920" t="s">
        <v>620</v>
      </c>
      <c r="S166" s="922">
        <f>IF('Information Input'!$U$21=2,SUM('Report 5L'!$I$109:$K$109),IF('Information Input'!$U$21=1,(IF('Information Input'!$U$26=1,0,IF('Information Input'!$U$26=2,0,IF('Information Input'!$U$26=3,SUM('Report 5L'!$C$109:$E$109),SUM('Report 5L'!$F$109:$H$109)))))))</f>
        <v>0</v>
      </c>
      <c r="T166" s="911"/>
      <c r="U166" s="921">
        <f>SUMIF('Report 2'!$G$378:$G$410,'Check Totals'!$E$163,'Report 2'!$AD$378:$AD$410)</f>
        <v>0</v>
      </c>
      <c r="V166" s="920" t="s">
        <v>620</v>
      </c>
      <c r="W166" s="922">
        <f>IF('Information Input'!$U$21=2,SUM('Report 5L'!$F$109:$H$109),IF('Information Input'!$U$21=1,(IF('Information Input'!$U$26=1,0,IF('Information Input'!$U$26=2,0,IF('Information Input'!$U$26=3,0,SUM('Report 5L'!$C$109:$E$109)))))))</f>
        <v>0</v>
      </c>
      <c r="X166" s="911"/>
      <c r="Y166" s="921">
        <f>I166-K166</f>
        <v>0</v>
      </c>
      <c r="Z166" s="885"/>
      <c r="AA166" s="923">
        <f>M166-O166</f>
        <v>0</v>
      </c>
      <c r="AB166" s="885"/>
      <c r="AC166" s="923">
        <f>Q166-S166</f>
        <v>0</v>
      </c>
      <c r="AD166" s="885"/>
      <c r="AE166" s="924">
        <f>U166-W166</f>
        <v>0</v>
      </c>
      <c r="AF166" s="885"/>
      <c r="AG166" s="925" t="str">
        <f>IF(ABS(Y166)&gt;$AS$13,"Threshold Exceeded!","----")</f>
        <v>----</v>
      </c>
      <c r="AH166" s="914"/>
      <c r="AI166" s="926" t="str">
        <f>IF(ABS(AA166)&gt;$AS$13,"Threshold Exceeded!","----")</f>
        <v>----</v>
      </c>
      <c r="AJ166" s="914"/>
      <c r="AK166" s="926" t="str">
        <f>IF(ABS(AC166)&gt;$AS$13,"Threshold Exceeded!","----")</f>
        <v>----</v>
      </c>
      <c r="AL166" s="914"/>
      <c r="AM166" s="927" t="str">
        <f>IF(ABS(AE166)&gt;$AS$13,"Threshold Exceeded!","----")</f>
        <v>----</v>
      </c>
    </row>
    <row r="167" spans="1:44" ht="12.95">
      <c r="A167" s="1370"/>
      <c r="B167" s="1367" t="s">
        <v>227</v>
      </c>
      <c r="C167" s="912"/>
      <c r="D167" s="1367"/>
      <c r="E167" s="1370"/>
      <c r="F167" s="1367" t="s">
        <v>623</v>
      </c>
      <c r="G167" s="912"/>
      <c r="H167" s="885"/>
      <c r="I167" s="921">
        <f>SUMIF('Report 2'!$G$378:$G$410,'Check Totals'!$E$163,'Report 2'!$K$378:$K$410)</f>
        <v>0</v>
      </c>
      <c r="J167" s="920" t="s">
        <v>620</v>
      </c>
      <c r="K167" s="922">
        <f>IF('Information Input'!$U$21=2,SUM('Report 5L'!$O$111:$Q$111),IF('Information Input'!$U$21=1,(IF('Information Input'!$U$26=1,SUM('Report 5L'!$C$111:$E$111),IF('Information Input'!$U$26=2,SUM('Report 5L'!$F$111:$H$111),IF('Information Input'!$U$26=3,SUM('Report 5L'!$I$111:$K$111),SUM('Report 5L'!$L$111:$N$111)))))))</f>
        <v>0</v>
      </c>
      <c r="L167" s="911"/>
      <c r="M167" s="921">
        <f>SUMIF('Report 2'!$G$378:$G$410,'Check Totals'!$E$163,'Report 2'!$R$378:$R$410)</f>
        <v>0</v>
      </c>
      <c r="N167" s="920" t="s">
        <v>620</v>
      </c>
      <c r="O167" s="922">
        <f>IF('Information Input'!$U$21=2,SUM('Report 5L'!$L$111:$N$111),IF('Information Input'!$U$21=1,(IF('Information Input'!$U$26=1,0,IF('Information Input'!$U$26=2,SUM('Report 5L'!$C$111:$E$111),IF('Information Input'!$U$26=3,SUM('Report 5L'!$F$111:$H$111),SUM('Report 5L'!$I$111:$K$111)))))))</f>
        <v>0</v>
      </c>
      <c r="P167" s="911"/>
      <c r="Q167" s="921">
        <f>SUMIF('Report 2'!$G$378:$G$410,'Check Totals'!$E$163,'Report 2'!$Y$378:$Y$410)</f>
        <v>0</v>
      </c>
      <c r="R167" s="920" t="s">
        <v>620</v>
      </c>
      <c r="S167" s="922">
        <f>IF('Information Input'!$U$21=2,SUM('Report 5L'!$I$111:$K$111),IF('Information Input'!$U$21=1,(IF('Information Input'!$U$26=1,0,IF('Information Input'!$U$26=2,0,IF('Information Input'!$U$26=3,SUM('Report 5L'!$C$111:$E$111),SUM('Report 5L'!$F$111:$H$111)))))))</f>
        <v>0</v>
      </c>
      <c r="T167" s="911"/>
      <c r="U167" s="921">
        <f>SUMIF('Report 2'!$G$378:$G$410,'Check Totals'!$E$163,'Report 2'!$AF$378:$AF$410)</f>
        <v>0</v>
      </c>
      <c r="V167" s="920" t="s">
        <v>620</v>
      </c>
      <c r="W167" s="922">
        <f>IF('Information Input'!$U$21=2,SUM('Report 5L'!$F$111:$H$111),IF('Information Input'!$U$21=1,(IF('Information Input'!$U$26=1,0,IF('Information Input'!$U$26=2,0,IF('Information Input'!$U$26=3,0,SUM('Report 5L'!$C$111:$E$111)))))))</f>
        <v>0</v>
      </c>
      <c r="X167" s="911"/>
      <c r="Y167" s="921">
        <f t="shared" si="78"/>
        <v>0</v>
      </c>
      <c r="Z167" s="885"/>
      <c r="AA167" s="923">
        <f t="shared" si="79"/>
        <v>0</v>
      </c>
      <c r="AB167" s="885"/>
      <c r="AC167" s="923">
        <f t="shared" si="80"/>
        <v>0</v>
      </c>
      <c r="AD167" s="885"/>
      <c r="AE167" s="924">
        <f t="shared" si="81"/>
        <v>0</v>
      </c>
      <c r="AF167" s="885"/>
      <c r="AG167" s="925" t="str">
        <f>IF(ABS(Y167)&gt;$AS$13,"Threshold Exceeded!","----")</f>
        <v>----</v>
      </c>
      <c r="AH167" s="914"/>
      <c r="AI167" s="926" t="str">
        <f>IF(ABS(AA167)&gt;$AS$13,"Threshold Exceeded!","----")</f>
        <v>----</v>
      </c>
      <c r="AJ167" s="914"/>
      <c r="AK167" s="926" t="str">
        <f>IF(ABS(AC167)&gt;$AS$13,"Threshold Exceeded!","----")</f>
        <v>----</v>
      </c>
      <c r="AL167" s="914"/>
      <c r="AM167" s="927" t="str">
        <f>IF(ABS(AE167)&gt;$AS$13,"Threshold Exceeded!","----")</f>
        <v>----</v>
      </c>
      <c r="AO167" s="983"/>
      <c r="AP167" s="983"/>
      <c r="AQ167" s="983"/>
      <c r="AR167" s="983"/>
    </row>
    <row r="168" spans="1:44" ht="12.95">
      <c r="A168" s="1370"/>
      <c r="B168" s="1367" t="s">
        <v>624</v>
      </c>
      <c r="C168" s="912"/>
      <c r="D168" s="1367"/>
      <c r="E168" s="1370"/>
      <c r="F168" s="1367" t="s">
        <v>625</v>
      </c>
      <c r="G168" s="912"/>
      <c r="H168" s="885"/>
      <c r="I168" s="921">
        <f>SUMIF('Report 2'!$G$378:$G$410,'Check Totals'!$E$163,'Report 2'!$L$378:$L$410)</f>
        <v>0</v>
      </c>
      <c r="J168" s="920" t="s">
        <v>620</v>
      </c>
      <c r="K168" s="922">
        <f>IF('Information Input'!$U$21=2,SUM('Report 5L'!$O$112:$Q$112),IF('Information Input'!$U$21=1,(IF('Information Input'!$U$26=1,SUM('Report 5L'!$C$112:$E$112),IF('Information Input'!$U$26=2,SUM('Report 5L'!$F$112:$H$112),IF('Information Input'!$U$26=3,SUM('Report 5L'!$I$112:$K$112),SUM('Report 5L'!$L$112:$N$112)))))))</f>
        <v>0</v>
      </c>
      <c r="L168" s="911"/>
      <c r="M168" s="921">
        <f>SUMIF('Report 2'!$G$378:$G$410,'Check Totals'!$E$163,'Report 2'!$S$378:$S$410)</f>
        <v>0</v>
      </c>
      <c r="N168" s="920" t="s">
        <v>620</v>
      </c>
      <c r="O168" s="922">
        <f>IF('Information Input'!$U$21=2,SUM('Report 5L'!$L$112:$N$112),IF('Information Input'!$U$21=1,(IF('Information Input'!$U$26=1,0,IF('Information Input'!$U$26=2,SUM('Report 5L'!$C$112:$E$112),IF('Information Input'!$U$26=3,SUM('Report 5L'!$F$112:$H$112),SUM('Report 5L'!$I$112:$K$112)))))))</f>
        <v>0</v>
      </c>
      <c r="P168" s="911"/>
      <c r="Q168" s="921">
        <f>SUMIF('Report 2'!$G$378:$G$410,'Check Totals'!$E$163,'Report 2'!$Z$378:$Z$410)</f>
        <v>0</v>
      </c>
      <c r="R168" s="920" t="s">
        <v>620</v>
      </c>
      <c r="S168" s="922">
        <f>IF('Information Input'!$U$21=2,SUM('Report 5L'!$I$112:$K$112),IF('Information Input'!$U$21=1,(IF('Information Input'!$U$26=1,0,IF('Information Input'!$U$26=2,0,IF('Information Input'!$U$26=3,SUM('Report 5L'!$C$112:$E$112),SUM('Report 5L'!$F$112:$H$112)))))))</f>
        <v>0</v>
      </c>
      <c r="T168" s="911"/>
      <c r="U168" s="921">
        <f>SUMIF('Report 2'!$G$378:$G$410,'Check Totals'!$E$163,'Report 2'!$AG$378:$AG$410)</f>
        <v>0</v>
      </c>
      <c r="V168" s="920" t="s">
        <v>620</v>
      </c>
      <c r="W168" s="922">
        <f>IF('Information Input'!$U$21=2,SUM('Report 5L'!$F$112:$H$112),IF('Information Input'!$U$21=1,(IF('Information Input'!$U$26=1,0,IF('Information Input'!$U$26=2,0,IF('Information Input'!$U$26=3,0,SUM('Report 5L'!$C$112:$E$112)))))))</f>
        <v>0</v>
      </c>
      <c r="X168" s="911"/>
      <c r="Y168" s="921">
        <f t="shared" si="78"/>
        <v>0</v>
      </c>
      <c r="Z168" s="885"/>
      <c r="AA168" s="923">
        <f t="shared" si="79"/>
        <v>0</v>
      </c>
      <c r="AB168" s="885"/>
      <c r="AC168" s="923">
        <f t="shared" si="80"/>
        <v>0</v>
      </c>
      <c r="AD168" s="885"/>
      <c r="AE168" s="924">
        <f t="shared" si="81"/>
        <v>0</v>
      </c>
      <c r="AF168" s="885"/>
      <c r="AG168" s="925" t="str">
        <f>IF(ABS(Y168)&gt;$AS$13,"Threshold Exceeded!","----")</f>
        <v>----</v>
      </c>
      <c r="AH168" s="914"/>
      <c r="AI168" s="926" t="str">
        <f>IF(ABS(AA168)&gt;$AS$13,"Threshold Exceeded!","----")</f>
        <v>----</v>
      </c>
      <c r="AJ168" s="914"/>
      <c r="AK168" s="926" t="str">
        <f>IF(ABS(AC168)&gt;$AS$13,"Threshold Exceeded!","----")</f>
        <v>----</v>
      </c>
      <c r="AL168" s="914"/>
      <c r="AM168" s="927" t="str">
        <f>IF(ABS(AE168)&gt;$AS$13,"Threshold Exceeded!","----")</f>
        <v>----</v>
      </c>
      <c r="AO168" s="983"/>
      <c r="AP168" s="983"/>
      <c r="AQ168" s="983"/>
      <c r="AR168" s="983"/>
    </row>
    <row r="169" spans="1:44" ht="12.95">
      <c r="A169" s="1370"/>
      <c r="B169" s="1367" t="s">
        <v>229</v>
      </c>
      <c r="C169" s="912"/>
      <c r="D169" s="1367"/>
      <c r="E169" s="1370"/>
      <c r="F169" s="1367" t="s">
        <v>626</v>
      </c>
      <c r="G169" s="912"/>
      <c r="H169" s="885"/>
      <c r="I169" s="921">
        <f>SUMIF('Report 2'!$G$378:$G$410,'Check Totals'!$E$163,'Report 2'!$M$378:$M$410)</f>
        <v>0</v>
      </c>
      <c r="J169" s="920" t="s">
        <v>620</v>
      </c>
      <c r="K169" s="922">
        <f>IF('Information Input'!$U$21=2,SUM('Report 5L'!$O$117:$Q$117),IF('Information Input'!$U$21=1,(IF('Information Input'!$U$26=1,SUM('Report 5L'!$C$117:$E$117),IF('Information Input'!$U$26=2,SUM('Report 5L'!$F$117:$H$117),IF('Information Input'!$U$26=3,SUM('Report 5L'!$I$117:$K$117),SUM('Report 5L'!$L$117:$N$117)))))))</f>
        <v>0</v>
      </c>
      <c r="L169" s="911"/>
      <c r="M169" s="921">
        <f>SUMIF('Report 2'!$G$378:$G$410,'Check Totals'!$E$163,'Report 2'!$T$378:$T$410)</f>
        <v>0</v>
      </c>
      <c r="N169" s="920" t="s">
        <v>620</v>
      </c>
      <c r="O169" s="922">
        <f>IF('Information Input'!$U$21=2,SUM('Report 5L'!$L$117:$N$117),IF('Information Input'!$U$21=1,(IF('Information Input'!$U$26=1,0,IF('Information Input'!$U$26=2,SUM('Report 5L'!$C$117:$E$117),IF('Information Input'!$U$26=3,SUM('Report 5L'!$F$117:$H$117),SUM('Report 5L'!$I$117:$K$117)))))))</f>
        <v>0</v>
      </c>
      <c r="P169" s="911"/>
      <c r="Q169" s="921">
        <f>SUMIF('Report 2'!$G$378:$G$410,'Check Totals'!$E$163,'Report 2'!$AA$378:$AA$410)</f>
        <v>0</v>
      </c>
      <c r="R169" s="920" t="s">
        <v>620</v>
      </c>
      <c r="S169" s="922">
        <f>IF('Information Input'!$U$21=2,SUM('Report 5L'!$I$117:$K$117),IF('Information Input'!$U$21=1,(IF('Information Input'!$U$26=1,0,IF('Information Input'!$U$26=2,0,IF('Information Input'!$U$26=3,SUM('Report 5L'!$C$117:$E$117),SUM('Report 5L'!$F$117:$H$117)))))))</f>
        <v>0</v>
      </c>
      <c r="T169" s="911"/>
      <c r="U169" s="921">
        <f>SUMIF('Report 2'!$G$378:$G$410,'Check Totals'!$E$163,'Report 2'!$AH$378:$AH$410)</f>
        <v>0</v>
      </c>
      <c r="V169" s="920" t="s">
        <v>620</v>
      </c>
      <c r="W169" s="922">
        <f>IF('Information Input'!$U$21=2,SUM('Report 5L'!$F$117:$H$117),IF('Information Input'!$U$21=1,(IF('Information Input'!$U$26=1,0,IF('Information Input'!$U$26=2,0,IF('Information Input'!$U$26=3,0,SUM('Report 5L'!$C$117:$E$117)))))))</f>
        <v>0</v>
      </c>
      <c r="X169" s="911"/>
      <c r="Y169" s="921">
        <f t="shared" si="78"/>
        <v>0</v>
      </c>
      <c r="Z169" s="885"/>
      <c r="AA169" s="923">
        <f t="shared" si="79"/>
        <v>0</v>
      </c>
      <c r="AB169" s="885"/>
      <c r="AC169" s="923">
        <f t="shared" si="80"/>
        <v>0</v>
      </c>
      <c r="AD169" s="885"/>
      <c r="AE169" s="924">
        <f t="shared" si="81"/>
        <v>0</v>
      </c>
      <c r="AF169" s="885"/>
      <c r="AG169" s="925" t="str">
        <f>IF(ABS(Y169)&gt;$AS$13,"Threshold Exceeded!","----")</f>
        <v>----</v>
      </c>
      <c r="AH169" s="914"/>
      <c r="AI169" s="926" t="str">
        <f>IF(ABS(AA169)&gt;$AS$13,"Threshold Exceeded!","----")</f>
        <v>----</v>
      </c>
      <c r="AJ169" s="914"/>
      <c r="AK169" s="926" t="str">
        <f>IF(ABS(AC169)&gt;$AS$13,"Threshold Exceeded!","----")</f>
        <v>----</v>
      </c>
      <c r="AL169" s="914"/>
      <c r="AM169" s="927" t="str">
        <f>IF(ABS(AE169)&gt;$AS$13,"Threshold Exceeded!","----")</f>
        <v>----</v>
      </c>
      <c r="AO169" s="983"/>
      <c r="AP169" s="983"/>
      <c r="AQ169" s="983"/>
      <c r="AR169" s="983"/>
    </row>
    <row r="170" spans="1:44" ht="12.95">
      <c r="A170" s="1370"/>
      <c r="B170" s="1367"/>
      <c r="C170" s="1371"/>
      <c r="D170" s="1367"/>
      <c r="E170" s="1370"/>
      <c r="F170" s="1367"/>
      <c r="G170" s="1371"/>
      <c r="H170" s="885"/>
      <c r="I170" s="917"/>
      <c r="J170" s="920"/>
      <c r="K170" s="919"/>
      <c r="L170" s="911"/>
      <c r="M170" s="917"/>
      <c r="N170" s="920"/>
      <c r="O170" s="919"/>
      <c r="P170" s="911"/>
      <c r="Q170" s="917"/>
      <c r="R170" s="920"/>
      <c r="S170" s="919"/>
      <c r="T170" s="911"/>
      <c r="U170" s="917"/>
      <c r="V170" s="920"/>
      <c r="W170" s="919"/>
      <c r="X170" s="911"/>
      <c r="Y170" s="917"/>
      <c r="Z170" s="885"/>
      <c r="AA170" s="928"/>
      <c r="AB170" s="885"/>
      <c r="AC170" s="928"/>
      <c r="AD170" s="885"/>
      <c r="AE170" s="919"/>
      <c r="AF170" s="885"/>
      <c r="AG170" s="929"/>
      <c r="AH170" s="914"/>
      <c r="AI170" s="930"/>
      <c r="AJ170" s="914"/>
      <c r="AK170" s="930"/>
      <c r="AL170" s="914"/>
      <c r="AM170" s="931"/>
    </row>
    <row r="171" spans="1:44" ht="12.95">
      <c r="A171" s="361" t="str">
        <f>'Report 2'!$A$2</f>
        <v>Report 2</v>
      </c>
      <c r="B171" s="1367"/>
      <c r="C171" s="912"/>
      <c r="D171" s="1367"/>
      <c r="E171" s="361" t="str">
        <f>'Report 5M'!$A$3</f>
        <v>Report 5M</v>
      </c>
      <c r="F171" s="1367"/>
      <c r="G171" s="912"/>
      <c r="H171" s="885"/>
      <c r="I171" s="917"/>
      <c r="J171" s="920"/>
      <c r="K171" s="919"/>
      <c r="L171" s="911"/>
      <c r="M171" s="917"/>
      <c r="N171" s="920"/>
      <c r="O171" s="919"/>
      <c r="P171" s="911"/>
      <c r="Q171" s="917"/>
      <c r="R171" s="920"/>
      <c r="S171" s="919"/>
      <c r="T171" s="911"/>
      <c r="U171" s="917"/>
      <c r="V171" s="920"/>
      <c r="W171" s="919"/>
      <c r="X171" s="911"/>
      <c r="Y171" s="917"/>
      <c r="Z171" s="885"/>
      <c r="AA171" s="928"/>
      <c r="AB171" s="885"/>
      <c r="AC171" s="928"/>
      <c r="AD171" s="885"/>
      <c r="AE171" s="919"/>
      <c r="AF171" s="885"/>
      <c r="AG171" s="929"/>
      <c r="AH171" s="914"/>
      <c r="AI171" s="930"/>
      <c r="AJ171" s="914"/>
      <c r="AK171" s="930"/>
      <c r="AL171" s="914"/>
      <c r="AM171" s="931"/>
    </row>
    <row r="172" spans="1:44" ht="12.95">
      <c r="A172" s="363" t="str">
        <f>'Report 2'!$A$4&amp;" (Lines 29, 30, 32, 34, 40, 41)"</f>
        <v>Schedule of Expenses Detail (Lines 29, 30, 32, 34, 40, 41)</v>
      </c>
      <c r="B172" s="1367"/>
      <c r="C172" s="912"/>
      <c r="D172" s="1367"/>
      <c r="E172" s="363" t="str">
        <f>'Report 5M'!$A$5</f>
        <v>Community Services, Agencies Lag Report</v>
      </c>
      <c r="F172" s="1367"/>
      <c r="G172" s="912"/>
      <c r="H172" s="885"/>
      <c r="I172" s="917"/>
      <c r="J172" s="920"/>
      <c r="K172" s="919"/>
      <c r="L172" s="911"/>
      <c r="M172" s="917"/>
      <c r="N172" s="920"/>
      <c r="O172" s="919"/>
      <c r="P172" s="911"/>
      <c r="Q172" s="917"/>
      <c r="R172" s="920"/>
      <c r="S172" s="919"/>
      <c r="T172" s="911"/>
      <c r="U172" s="917"/>
      <c r="V172" s="920"/>
      <c r="W172" s="919"/>
      <c r="X172" s="911"/>
      <c r="Y172" s="917"/>
      <c r="Z172" s="885"/>
      <c r="AA172" s="928"/>
      <c r="AB172" s="885"/>
      <c r="AC172" s="928"/>
      <c r="AD172" s="885"/>
      <c r="AE172" s="919"/>
      <c r="AF172" s="885"/>
      <c r="AG172" s="929"/>
      <c r="AH172" s="914"/>
      <c r="AI172" s="930"/>
      <c r="AJ172" s="914"/>
      <c r="AK172" s="930"/>
      <c r="AL172" s="914"/>
      <c r="AM172" s="931"/>
    </row>
    <row r="173" spans="1:44" ht="12.95">
      <c r="A173" s="1370"/>
      <c r="B173" s="1367" t="s">
        <v>224</v>
      </c>
      <c r="C173" s="912"/>
      <c r="D173" s="1367"/>
      <c r="E173" s="933"/>
      <c r="F173" s="1367" t="s">
        <v>619</v>
      </c>
      <c r="G173" s="912"/>
      <c r="H173" s="885"/>
      <c r="I173" s="1089">
        <f>SUMIF('Report 2'!$G$378:$G$410,'Check Totals'!$E$171,'Report 2'!$H$378:$H$410)</f>
        <v>0</v>
      </c>
      <c r="J173" s="920" t="s">
        <v>620</v>
      </c>
      <c r="K173" s="922">
        <f>IF('Information Input'!$U$21=2,SUM('Report 5M'!$O$108:$Q$108),IF('Information Input'!$U$21=1,(IF('Information Input'!$U$26=1,SUM('Report 5M'!$C$108:$E$108),IF('Information Input'!$U$26=2,SUM('Report 5M'!$F$108:$H$108),IF('Information Input'!$U$26=3,SUM('Report 5M'!$I$108:$K$108),SUM('Report 5M'!$L$108:$N$108)))))))</f>
        <v>0</v>
      </c>
      <c r="L173" s="911"/>
      <c r="M173" s="1089">
        <f>SUMIF('Report 2'!$G$378:$G$410,'Check Totals'!$E$171,'Report 2'!$O$378:$O$410)</f>
        <v>0</v>
      </c>
      <c r="N173" s="920" t="s">
        <v>620</v>
      </c>
      <c r="O173" s="922">
        <f>IF('Information Input'!$U$21=2,SUM('Report 5M'!$L$108:$N$108),IF('Information Input'!$U$21=1,(IF('Information Input'!$U$26=1,0,IF('Information Input'!$U$26=2,SUM('Report 5M'!$C$108:$E$108),IF('Information Input'!$U$26=3,SUM('Report 5M'!$F$108:$H$108),SUM('Report 5M'!$I$108:$K$108)))))))</f>
        <v>0</v>
      </c>
      <c r="P173" s="911"/>
      <c r="Q173" s="1089">
        <f>SUMIF('Report 2'!$G$378:$G$410,'Check Totals'!$E$171,'Report 2'!$V$378:$V$410)</f>
        <v>0</v>
      </c>
      <c r="R173" s="920" t="s">
        <v>620</v>
      </c>
      <c r="S173" s="922">
        <f>IF('Information Input'!$U$21=2,SUM('Report 5M'!$I$108:$K$108),IF('Information Input'!$U$21=1,(IF('Information Input'!$U$26=1,0,IF('Information Input'!$U$26=2,0,IF('Information Input'!$U$26=3,SUM('Report 5M'!$C$108:$E$108),SUM('Report 5M'!$F$108:$H$108)))))))</f>
        <v>0</v>
      </c>
      <c r="T173" s="911"/>
      <c r="U173" s="1089">
        <f>SUMIF('Report 2'!$G$378:$G$410,'Check Totals'!$E$171,'Report 2'!$AC$378:$AC$410)</f>
        <v>0</v>
      </c>
      <c r="V173" s="920" t="s">
        <v>620</v>
      </c>
      <c r="W173" s="922">
        <f>IF('Information Input'!$U$21=2,SUM('Report 5M'!$F$108:$H$108),IF('Information Input'!$U$21=1,(IF('Information Input'!$U$26=1,0,IF('Information Input'!$U$26=2,0,IF('Information Input'!$U$26=3,0,SUM('Report 5M'!$C$108:$E$108)))))))</f>
        <v>0</v>
      </c>
      <c r="X173" s="911"/>
      <c r="Y173" s="921">
        <f t="shared" ref="Y173:Y177" si="82">I173-K173</f>
        <v>0</v>
      </c>
      <c r="Z173" s="885"/>
      <c r="AA173" s="923">
        <f t="shared" ref="AA173:AA177" si="83">M173-O173</f>
        <v>0</v>
      </c>
      <c r="AB173" s="885"/>
      <c r="AC173" s="923">
        <f t="shared" ref="AC173:AC177" si="84">Q173-S173</f>
        <v>0</v>
      </c>
      <c r="AD173" s="885"/>
      <c r="AE173" s="924">
        <f t="shared" ref="AE173:AE177" si="85">U173-W173</f>
        <v>0</v>
      </c>
      <c r="AF173" s="885"/>
      <c r="AG173" s="925" t="str">
        <f>IF(ABS(Y173)&gt;$AS$13,"Threshold Exceeded!","----")</f>
        <v>----</v>
      </c>
      <c r="AH173" s="914"/>
      <c r="AI173" s="926" t="str">
        <f>IF(ABS(AA173)&gt;$AS$13,"Threshold Exceeded!","----")</f>
        <v>----</v>
      </c>
      <c r="AJ173" s="914"/>
      <c r="AK173" s="926" t="str">
        <f>IF(ABS(AC173)&gt;$AS$13,"Threshold Exceeded!","----")</f>
        <v>----</v>
      </c>
      <c r="AL173" s="914"/>
      <c r="AM173" s="927" t="str">
        <f>IF(ABS(AE173)&gt;$AS$13,"Threshold Exceeded!","----")</f>
        <v>----</v>
      </c>
      <c r="AO173" s="983"/>
      <c r="AP173" s="983"/>
      <c r="AQ173" s="983"/>
      <c r="AR173" s="983"/>
    </row>
    <row r="174" spans="1:44" ht="12.95">
      <c r="A174" s="867"/>
      <c r="B174" s="1367" t="s">
        <v>621</v>
      </c>
      <c r="C174" s="912"/>
      <c r="D174" s="1367"/>
      <c r="E174" s="1370"/>
      <c r="F174" s="1367" t="s">
        <v>622</v>
      </c>
      <c r="G174" s="912"/>
      <c r="H174" s="885"/>
      <c r="I174" s="921">
        <f>SUMIF('Report 2'!$G$378:$G$410,'Check Totals'!$E$171,'Report 2'!$I$378:$I$410)</f>
        <v>0</v>
      </c>
      <c r="J174" s="920" t="s">
        <v>620</v>
      </c>
      <c r="K174" s="922">
        <f>IF('Information Input'!$U$21=2,SUM('Report 5M'!$O$109:$Q$109),IF('Information Input'!$U$21=1,(IF('Information Input'!$U$26=1,SUM('Report 5M'!$C$109:$E$109),IF('Information Input'!$U$26=2,SUM('Report 5M'!$F$109:$H$109),IF('Information Input'!$U$26=3,SUM('Report 5M'!$I$109:$K$109),SUM('Report 5M'!$L$109:$N$109)))))))</f>
        <v>0</v>
      </c>
      <c r="L174" s="911"/>
      <c r="M174" s="921">
        <f>SUMIF('Report 2'!$G$378:$G$410,'Check Totals'!$E$171,'Report 2'!$P$378:$P$410)</f>
        <v>0</v>
      </c>
      <c r="N174" s="920" t="s">
        <v>620</v>
      </c>
      <c r="O174" s="922">
        <f>IF('Information Input'!$U$21=2,SUM('Report 5M'!$L$109:$N$109),IF('Information Input'!$U$21=1,(IF('Information Input'!$U$26=1,0,IF('Information Input'!$U$26=2,SUM('Report 5M'!$C$109:$E$109),IF('Information Input'!$U$26=3,SUM('Report 5M'!$F$109:$H$109),SUM('Report 5M'!$I$109:$K$109)))))))</f>
        <v>0</v>
      </c>
      <c r="P174" s="911"/>
      <c r="Q174" s="921">
        <f>SUMIF('Report 2'!$G$378:$G$410,'Check Totals'!$E$171,'Report 2'!$W$378:$W$410)</f>
        <v>0</v>
      </c>
      <c r="R174" s="920" t="s">
        <v>620</v>
      </c>
      <c r="S174" s="922">
        <f>IF('Information Input'!$U$21=2,SUM('Report 5M'!$I$109:$K$109),IF('Information Input'!$U$21=1,(IF('Information Input'!$U$26=1,0,IF('Information Input'!$U$26=2,0,IF('Information Input'!$U$26=3,SUM('Report 5M'!$C$109:$E$109),SUM('Report 5M'!$F$109:$H$109)))))))</f>
        <v>0</v>
      </c>
      <c r="T174" s="911"/>
      <c r="U174" s="921">
        <f>SUMIF('Report 2'!$G$378:$G$410,'Check Totals'!$E$171,'Report 2'!$AD$378:$AD$410)</f>
        <v>0</v>
      </c>
      <c r="V174" s="920" t="s">
        <v>620</v>
      </c>
      <c r="W174" s="922">
        <f>IF('Information Input'!$U$21=2,SUM('Report 5M'!$F$109:$H$109),IF('Information Input'!$U$21=1,(IF('Information Input'!$U$26=1,0,IF('Information Input'!$U$26=2,0,IF('Information Input'!$U$26=3,0,SUM('Report 5M'!$C$109:$E$109)))))))</f>
        <v>0</v>
      </c>
      <c r="X174" s="911"/>
      <c r="Y174" s="921">
        <f>I174-K174</f>
        <v>0</v>
      </c>
      <c r="Z174" s="885"/>
      <c r="AA174" s="923">
        <f>M174-O174</f>
        <v>0</v>
      </c>
      <c r="AB174" s="885"/>
      <c r="AC174" s="923">
        <f>Q174-S174</f>
        <v>0</v>
      </c>
      <c r="AD174" s="885"/>
      <c r="AE174" s="924">
        <f>U174-W174</f>
        <v>0</v>
      </c>
      <c r="AF174" s="885"/>
      <c r="AG174" s="925" t="str">
        <f>IF(ABS(Y174)&gt;$AS$13,"Threshold Exceeded!","----")</f>
        <v>----</v>
      </c>
      <c r="AH174" s="914"/>
      <c r="AI174" s="926" t="str">
        <f>IF(ABS(AA174)&gt;$AS$13,"Threshold Exceeded!","----")</f>
        <v>----</v>
      </c>
      <c r="AJ174" s="914"/>
      <c r="AK174" s="926" t="str">
        <f>IF(ABS(AC174)&gt;$AS$13,"Threshold Exceeded!","----")</f>
        <v>----</v>
      </c>
      <c r="AL174" s="914"/>
      <c r="AM174" s="927" t="str">
        <f>IF(ABS(AE174)&gt;$AS$13,"Threshold Exceeded!","----")</f>
        <v>----</v>
      </c>
    </row>
    <row r="175" spans="1:44" ht="12.95">
      <c r="A175" s="1370"/>
      <c r="B175" s="1367" t="s">
        <v>227</v>
      </c>
      <c r="C175" s="912"/>
      <c r="D175" s="1367"/>
      <c r="E175" s="1370"/>
      <c r="F175" s="1367" t="s">
        <v>623</v>
      </c>
      <c r="G175" s="912"/>
      <c r="H175" s="885"/>
      <c r="I175" s="921">
        <f>SUMIF('Report 2'!$G$378:$G$410,'Check Totals'!$E$171,'Report 2'!$K$378:$K$410)</f>
        <v>0</v>
      </c>
      <c r="J175" s="920" t="s">
        <v>620</v>
      </c>
      <c r="K175" s="922">
        <f>IF('Information Input'!$U$21=2,SUM('Report 5M'!$O$111:$Q$111),IF('Information Input'!$U$21=1,(IF('Information Input'!$U$26=1,SUM('Report 5M'!$C$111:$E$111),IF('Information Input'!$U$26=2,SUM('Report 5M'!$F$111:$H$111),IF('Information Input'!$U$26=3,SUM('Report 5M'!$I$111:$K$111),SUM('Report 5M'!$L$111:$N$111)))))))</f>
        <v>0</v>
      </c>
      <c r="L175" s="911"/>
      <c r="M175" s="921">
        <f>SUMIF('Report 2'!$G$378:$G$410,'Check Totals'!$E$171,'Report 2'!$R$378:$R$410)</f>
        <v>0</v>
      </c>
      <c r="N175" s="920" t="s">
        <v>620</v>
      </c>
      <c r="O175" s="922">
        <f>IF('Information Input'!$U$21=2,SUM('Report 5M'!$L$111:$N$111),IF('Information Input'!$U$21=1,(IF('Information Input'!$U$26=1,0,IF('Information Input'!$U$26=2,SUM('Report 5M'!$C$111:$E$111),IF('Information Input'!$U$26=3,SUM('Report 5M'!$F$111:$H$111),SUM('Report 5M'!$I$111:$K$111)))))))</f>
        <v>0</v>
      </c>
      <c r="P175" s="911"/>
      <c r="Q175" s="921">
        <f>SUMIF('Report 2'!$G$378:$G$410,'Check Totals'!$E$171,'Report 2'!$Y$378:$Y$410)</f>
        <v>0</v>
      </c>
      <c r="R175" s="920" t="s">
        <v>620</v>
      </c>
      <c r="S175" s="922">
        <f>IF('Information Input'!$U$21=2,SUM('Report 5M'!$I$111:$K$111),IF('Information Input'!$U$21=1,(IF('Information Input'!$U$26=1,0,IF('Information Input'!$U$26=2,0,IF('Information Input'!$U$26=3,SUM('Report 5M'!$C$111:$E$111),SUM('Report 5M'!$F$111:$H$111)))))))</f>
        <v>0</v>
      </c>
      <c r="T175" s="911"/>
      <c r="U175" s="921">
        <f>SUMIF('Report 2'!$G$378:$G$410,'Check Totals'!$E$171,'Report 2'!$AF$378:$AF$410)</f>
        <v>0</v>
      </c>
      <c r="V175" s="920" t="s">
        <v>620</v>
      </c>
      <c r="W175" s="922">
        <f>IF('Information Input'!$U$21=2,SUM('Report 5M'!$F$111:$H$111),IF('Information Input'!$U$21=1,(IF('Information Input'!$U$26=1,0,IF('Information Input'!$U$26=2,0,IF('Information Input'!$U$26=3,0,SUM('Report 5M'!$C$111:$E$111)))))))</f>
        <v>0</v>
      </c>
      <c r="X175" s="911"/>
      <c r="Y175" s="921">
        <f t="shared" si="82"/>
        <v>0</v>
      </c>
      <c r="Z175" s="885"/>
      <c r="AA175" s="923">
        <f t="shared" si="83"/>
        <v>0</v>
      </c>
      <c r="AB175" s="885"/>
      <c r="AC175" s="923">
        <f t="shared" si="84"/>
        <v>0</v>
      </c>
      <c r="AD175" s="885"/>
      <c r="AE175" s="924">
        <f t="shared" si="85"/>
        <v>0</v>
      </c>
      <c r="AF175" s="885"/>
      <c r="AG175" s="925" t="str">
        <f>IF(ABS(Y175)&gt;$AS$13,"Threshold Exceeded!","----")</f>
        <v>----</v>
      </c>
      <c r="AH175" s="914"/>
      <c r="AI175" s="926" t="str">
        <f>IF(ABS(AA175)&gt;$AS$13,"Threshold Exceeded!","----")</f>
        <v>----</v>
      </c>
      <c r="AJ175" s="914"/>
      <c r="AK175" s="926" t="str">
        <f>IF(ABS(AC175)&gt;$AS$13,"Threshold Exceeded!","----")</f>
        <v>----</v>
      </c>
      <c r="AL175" s="914"/>
      <c r="AM175" s="927" t="str">
        <f>IF(ABS(AE175)&gt;$AS$13,"Threshold Exceeded!","----")</f>
        <v>----</v>
      </c>
      <c r="AO175" s="983"/>
      <c r="AP175" s="983"/>
      <c r="AQ175" s="983"/>
      <c r="AR175" s="983"/>
    </row>
    <row r="176" spans="1:44" ht="12.95">
      <c r="A176" s="1370"/>
      <c r="B176" s="1367" t="s">
        <v>624</v>
      </c>
      <c r="C176" s="912"/>
      <c r="D176" s="1367"/>
      <c r="E176" s="1370"/>
      <c r="F176" s="1367" t="s">
        <v>625</v>
      </c>
      <c r="G176" s="912"/>
      <c r="H176" s="885"/>
      <c r="I176" s="921">
        <f>SUMIF('Report 2'!$G$378:$G$410,'Check Totals'!$E$171,'Report 2'!$L$378:$L$410)</f>
        <v>0</v>
      </c>
      <c r="J176" s="920" t="s">
        <v>620</v>
      </c>
      <c r="K176" s="922">
        <f>IF('Information Input'!$U$21=2,SUM('Report 5M'!$O$112:$Q$112),IF('Information Input'!$U$21=1,(IF('Information Input'!$U$26=1,SUM('Report 5M'!$C$112:$E$112),IF('Information Input'!$U$26=2,SUM('Report 5M'!$F$112:$H$112),IF('Information Input'!$U$26=3,SUM('Report 5M'!$I$112:$K$112),SUM('Report 5M'!$L$112:$N$112)))))))</f>
        <v>0</v>
      </c>
      <c r="L176" s="911"/>
      <c r="M176" s="921">
        <f>SUMIF('Report 2'!$G$378:$G$410,'Check Totals'!$E$171,'Report 2'!$S$378:$S$410)</f>
        <v>0</v>
      </c>
      <c r="N176" s="920" t="s">
        <v>620</v>
      </c>
      <c r="O176" s="922">
        <f>IF('Information Input'!$U$21=2,SUM('Report 5M'!$L$112:$N$112),IF('Information Input'!$U$21=1,(IF('Information Input'!$U$26=1,0,IF('Information Input'!$U$26=2,SUM('Report 5M'!$C$112:$E$112),IF('Information Input'!$U$26=3,SUM('Report 5M'!$F$112:$H$112),SUM('Report 5M'!$I$112:$K$112)))))))</f>
        <v>0</v>
      </c>
      <c r="P176" s="911"/>
      <c r="Q176" s="921">
        <f>SUMIF('Report 2'!$G$378:$G$410,'Check Totals'!$E$171,'Report 2'!$Z$378:$Z$410)</f>
        <v>0</v>
      </c>
      <c r="R176" s="920" t="s">
        <v>620</v>
      </c>
      <c r="S176" s="922">
        <f>IF('Information Input'!$U$21=2,SUM('Report 5M'!$I$112:$K$112),IF('Information Input'!$U$21=1,(IF('Information Input'!$U$26=1,0,IF('Information Input'!$U$26=2,0,IF('Information Input'!$U$26=3,SUM('Report 5M'!$C$112:$E$112),SUM('Report 5M'!$F$112:$H$112)))))))</f>
        <v>0</v>
      </c>
      <c r="T176" s="911"/>
      <c r="U176" s="921">
        <f>SUMIF('Report 2'!$G$378:$G$410,'Check Totals'!$E$171,'Report 2'!$AG$378:$AG$410)</f>
        <v>0</v>
      </c>
      <c r="V176" s="920" t="s">
        <v>620</v>
      </c>
      <c r="W176" s="922">
        <f>IF('Information Input'!$U$21=2,SUM('Report 5M'!$F$112:$H$112),IF('Information Input'!$U$21=1,(IF('Information Input'!$U$26=1,0,IF('Information Input'!$U$26=2,0,IF('Information Input'!$U$26=3,0,SUM('Report 5M'!$C$112:$E$112)))))))</f>
        <v>0</v>
      </c>
      <c r="X176" s="911"/>
      <c r="Y176" s="921">
        <f t="shared" si="82"/>
        <v>0</v>
      </c>
      <c r="Z176" s="885"/>
      <c r="AA176" s="923">
        <f t="shared" si="83"/>
        <v>0</v>
      </c>
      <c r="AB176" s="885"/>
      <c r="AC176" s="923">
        <f t="shared" si="84"/>
        <v>0</v>
      </c>
      <c r="AD176" s="885"/>
      <c r="AE176" s="924">
        <f t="shared" si="85"/>
        <v>0</v>
      </c>
      <c r="AF176" s="885"/>
      <c r="AG176" s="925" t="str">
        <f>IF(ABS(Y176)&gt;$AS$13,"Threshold Exceeded!","----")</f>
        <v>----</v>
      </c>
      <c r="AH176" s="914"/>
      <c r="AI176" s="926" t="str">
        <f>IF(ABS(AA176)&gt;$AS$13,"Threshold Exceeded!","----")</f>
        <v>----</v>
      </c>
      <c r="AJ176" s="914"/>
      <c r="AK176" s="926" t="str">
        <f>IF(ABS(AC176)&gt;$AS$13,"Threshold Exceeded!","----")</f>
        <v>----</v>
      </c>
      <c r="AL176" s="914"/>
      <c r="AM176" s="927" t="str">
        <f>IF(ABS(AE176)&gt;$AS$13,"Threshold Exceeded!","----")</f>
        <v>----</v>
      </c>
      <c r="AO176" s="983"/>
      <c r="AP176" s="983"/>
      <c r="AQ176" s="983"/>
      <c r="AR176" s="983"/>
    </row>
    <row r="177" spans="1:44" ht="12.95">
      <c r="A177" s="1370"/>
      <c r="B177" s="1367" t="s">
        <v>229</v>
      </c>
      <c r="C177" s="912"/>
      <c r="D177" s="1367"/>
      <c r="E177" s="1370"/>
      <c r="F177" s="1367" t="s">
        <v>626</v>
      </c>
      <c r="G177" s="912"/>
      <c r="H177" s="885"/>
      <c r="I177" s="921">
        <f>SUMIF('Report 2'!$G$378:$G$410,'Check Totals'!$E$171,'Report 2'!$M$378:$M$410)</f>
        <v>0</v>
      </c>
      <c r="J177" s="920" t="s">
        <v>620</v>
      </c>
      <c r="K177" s="922">
        <f>IF('Information Input'!$U$21=2,SUM('Report 5M'!$O$117:$Q$117),IF('Information Input'!$U$21=1,(IF('Information Input'!$U$26=1,SUM('Report 5M'!$C$117:$E$117),IF('Information Input'!$U$26=2,SUM('Report 5M'!$F$117:$H$117),IF('Information Input'!$U$26=3,SUM('Report 5M'!$I$117:$K$117),SUM('Report 5M'!$L$117:$N$117)))))))</f>
        <v>0</v>
      </c>
      <c r="L177" s="911"/>
      <c r="M177" s="921">
        <f>SUMIF('Report 2'!$G$378:$G$410,'Check Totals'!$E$171,'Report 2'!$T$378:$T$410)</f>
        <v>0</v>
      </c>
      <c r="N177" s="920" t="s">
        <v>620</v>
      </c>
      <c r="O177" s="922">
        <f>IF('Information Input'!$U$21=2,SUM('Report 5M'!$L$117:$N$117),IF('Information Input'!$U$21=1,(IF('Information Input'!$U$26=1,0,IF('Information Input'!$U$26=2,SUM('Report 5M'!$C$117:$E$117),IF('Information Input'!$U$26=3,SUM('Report 5M'!$F$117:$H$117),SUM('Report 5M'!$I$117:$K$117)))))))</f>
        <v>0</v>
      </c>
      <c r="P177" s="911"/>
      <c r="Q177" s="921">
        <f>SUMIF('Report 2'!$G$378:$G$410,'Check Totals'!$E$171,'Report 2'!$AA$378:$AA$410)</f>
        <v>0</v>
      </c>
      <c r="R177" s="920" t="s">
        <v>620</v>
      </c>
      <c r="S177" s="922">
        <f>IF('Information Input'!$U$21=2,SUM('Report 5M'!$I$117:$K$117),IF('Information Input'!$U$21=1,(IF('Information Input'!$U$26=1,0,IF('Information Input'!$U$26=2,0,IF('Information Input'!$U$26=3,SUM('Report 5M'!$C$117:$E$117),SUM('Report 5M'!$F$117:$H$117)))))))</f>
        <v>0</v>
      </c>
      <c r="T177" s="911"/>
      <c r="U177" s="921">
        <f>SUMIF('Report 2'!$G$378:$G$410,'Check Totals'!$E$171,'Report 2'!$AH$378:$AH$410)</f>
        <v>0</v>
      </c>
      <c r="V177" s="920" t="s">
        <v>620</v>
      </c>
      <c r="W177" s="922">
        <f>IF('Information Input'!$U$21=2,SUM('Report 5M'!$F$117:$H$117),IF('Information Input'!$U$21=1,(IF('Information Input'!$U$26=1,0,IF('Information Input'!$U$26=2,0,IF('Information Input'!$U$26=3,0,SUM('Report 5M'!$C$117:$E$117)))))))</f>
        <v>0</v>
      </c>
      <c r="X177" s="911"/>
      <c r="Y177" s="921">
        <f t="shared" si="82"/>
        <v>0</v>
      </c>
      <c r="Z177" s="885"/>
      <c r="AA177" s="923">
        <f t="shared" si="83"/>
        <v>0</v>
      </c>
      <c r="AB177" s="885"/>
      <c r="AC177" s="923">
        <f t="shared" si="84"/>
        <v>0</v>
      </c>
      <c r="AD177" s="885"/>
      <c r="AE177" s="924">
        <f t="shared" si="85"/>
        <v>0</v>
      </c>
      <c r="AF177" s="885"/>
      <c r="AG177" s="925" t="str">
        <f>IF(ABS(Y177)&gt;$AS$13,"Threshold Exceeded!","----")</f>
        <v>----</v>
      </c>
      <c r="AH177" s="914"/>
      <c r="AI177" s="926" t="str">
        <f>IF(ABS(AA177)&gt;$AS$13,"Threshold Exceeded!","----")</f>
        <v>----</v>
      </c>
      <c r="AJ177" s="914"/>
      <c r="AK177" s="926" t="str">
        <f>IF(ABS(AC177)&gt;$AS$13,"Threshold Exceeded!","----")</f>
        <v>----</v>
      </c>
      <c r="AL177" s="914"/>
      <c r="AM177" s="927" t="str">
        <f>IF(ABS(AE177)&gt;$AS$13,"Threshold Exceeded!","----")</f>
        <v>----</v>
      </c>
      <c r="AO177" s="983"/>
      <c r="AP177" s="983"/>
      <c r="AQ177" s="983"/>
      <c r="AR177" s="983"/>
    </row>
    <row r="178" spans="1:44" ht="12.95">
      <c r="A178" s="1370"/>
      <c r="B178" s="1367"/>
      <c r="C178" s="1371"/>
      <c r="D178" s="1367"/>
      <c r="E178" s="1370"/>
      <c r="F178" s="1367"/>
      <c r="G178" s="1371"/>
      <c r="H178" s="885"/>
      <c r="I178" s="917"/>
      <c r="J178" s="920"/>
      <c r="K178" s="919"/>
      <c r="L178" s="911"/>
      <c r="M178" s="917"/>
      <c r="N178" s="920"/>
      <c r="O178" s="919"/>
      <c r="P178" s="911"/>
      <c r="Q178" s="917"/>
      <c r="R178" s="920"/>
      <c r="S178" s="919"/>
      <c r="T178" s="911"/>
      <c r="U178" s="917"/>
      <c r="V178" s="920"/>
      <c r="W178" s="919"/>
      <c r="X178" s="911"/>
      <c r="Y178" s="917"/>
      <c r="Z178" s="885"/>
      <c r="AA178" s="928"/>
      <c r="AB178" s="885"/>
      <c r="AC178" s="928"/>
      <c r="AD178" s="885"/>
      <c r="AE178" s="919"/>
      <c r="AF178" s="885"/>
      <c r="AG178" s="929"/>
      <c r="AH178" s="914"/>
      <c r="AI178" s="930"/>
      <c r="AJ178" s="914"/>
      <c r="AK178" s="930"/>
      <c r="AL178" s="914"/>
      <c r="AM178" s="931"/>
    </row>
    <row r="179" spans="1:44" ht="12.95">
      <c r="A179" s="361" t="str">
        <f>'Report 1'!$A$2</f>
        <v>Report 1</v>
      </c>
      <c r="B179" s="364"/>
      <c r="C179" s="1371"/>
      <c r="D179" s="1367"/>
      <c r="E179" s="361" t="s">
        <v>628</v>
      </c>
      <c r="F179" s="885"/>
      <c r="G179" s="1371"/>
      <c r="H179" s="885"/>
      <c r="I179" s="917"/>
      <c r="J179" s="920"/>
      <c r="K179" s="919"/>
      <c r="L179" s="911"/>
      <c r="M179" s="917"/>
      <c r="N179" s="920"/>
      <c r="O179" s="919"/>
      <c r="P179" s="911"/>
      <c r="Q179" s="917"/>
      <c r="R179" s="920"/>
      <c r="S179" s="919"/>
      <c r="T179" s="911"/>
      <c r="U179" s="917"/>
      <c r="V179" s="920"/>
      <c r="W179" s="919"/>
      <c r="X179" s="911"/>
      <c r="Y179" s="917"/>
      <c r="Z179" s="885"/>
      <c r="AA179" s="928"/>
      <c r="AB179" s="885"/>
      <c r="AC179" s="928"/>
      <c r="AD179" s="885"/>
      <c r="AE179" s="919"/>
      <c r="AF179" s="885"/>
      <c r="AG179" s="929"/>
      <c r="AH179" s="914"/>
      <c r="AI179" s="930"/>
      <c r="AJ179" s="914"/>
      <c r="AK179" s="930"/>
      <c r="AL179" s="914"/>
      <c r="AM179" s="931"/>
    </row>
    <row r="180" spans="1:44" ht="12.95">
      <c r="A180" s="363" t="str">
        <f>'Report 1'!$A$4&amp;" (Line 44 + Line 55)"</f>
        <v>Schedule of Revenues and Expenses by Category (Line 44 + Line 55)</v>
      </c>
      <c r="B180" s="885"/>
      <c r="C180" s="1371"/>
      <c r="D180" s="1367"/>
      <c r="E180" s="1370" t="s">
        <v>629</v>
      </c>
      <c r="F180" s="1367"/>
      <c r="G180" s="1371"/>
      <c r="H180" s="885"/>
      <c r="I180" s="917"/>
      <c r="J180" s="920"/>
      <c r="K180" s="919"/>
      <c r="L180" s="911"/>
      <c r="M180" s="917"/>
      <c r="N180" s="920"/>
      <c r="O180" s="919"/>
      <c r="P180" s="911"/>
      <c r="Q180" s="917"/>
      <c r="R180" s="920"/>
      <c r="S180" s="919"/>
      <c r="T180" s="911"/>
      <c r="U180" s="917"/>
      <c r="V180" s="920"/>
      <c r="W180" s="919"/>
      <c r="X180" s="911"/>
      <c r="Y180" s="917"/>
      <c r="Z180" s="885"/>
      <c r="AA180" s="928"/>
      <c r="AB180" s="885"/>
      <c r="AC180" s="928"/>
      <c r="AD180" s="885"/>
      <c r="AE180" s="919"/>
      <c r="AF180" s="885"/>
      <c r="AG180" s="929"/>
      <c r="AH180" s="914"/>
      <c r="AI180" s="930"/>
      <c r="AJ180" s="914"/>
      <c r="AK180" s="930"/>
      <c r="AL180" s="914"/>
      <c r="AM180" s="931"/>
    </row>
    <row r="181" spans="1:44" ht="12.95">
      <c r="A181" s="1370"/>
      <c r="B181" s="1367" t="s">
        <v>630</v>
      </c>
      <c r="C181" s="1371"/>
      <c r="D181" s="1367"/>
      <c r="E181" s="1370"/>
      <c r="F181" s="1367" t="s">
        <v>631</v>
      </c>
      <c r="G181" s="1371"/>
      <c r="H181" s="885"/>
      <c r="I181" s="921">
        <f>'Report 1'!$AQ$64+'Report 1'!$AQ$75</f>
        <v>0</v>
      </c>
      <c r="J181" s="920" t="s">
        <v>620</v>
      </c>
      <c r="K181" s="922">
        <f>IF('Information Input'!$U$21=2,SUM('Report 5A'!$O$118:$Q$118,'Report 5H'!$O$118:$Q$118,'Report 5I'!$O$118:$Q$118,'Report 5D'!$O$118:$Q$118,'Report 5J'!$O$118:$Q$118,'Report 5K'!$O$118:$Q$118,'Report 5L'!$O$118:$Q$118,'Report 5M'!$O$118:$Q$118),IF('Information Input'!$U$21=1,(IF('Information Input'!$U$26=1,SUM('Report 5A'!$C$118:$E$118,'Report 5H'!$C$118:$E$118,'Report 5I'!$C$118:$E$118,'Report 5D'!$C$118:$E$118,'Report 5J'!$C$118:$E$118,'Report 5K'!$C$118:$E$118,'Report 5L'!$C$118:$E$118,'Report 5M'!$C$118:$E$118),IF('Information Input'!$U$26=2,SUM('Report 5A'!$F$118:$H$118,'Report 5H'!$F$118:$H$118,'Report 5I'!$F$118:$H$118,'Report 5D'!$F$118:$H$118,'Report 5J'!$F$118:$H$118,'Report 5K'!$F$118:$H$118,'Report 5L'!$F$118:$H$118,'Report 5M'!$F$118:$H$118),IF('Information Input'!$U$26=3,SUM('Report 5A'!$I$118:$K$118,'Report 5H'!$I$118:$K$118,'Report 5I'!$I$118:$K$118,'Report 5D'!$I$118:$K$118,'Report 5J'!$I$118:$K$118,'Report 5K'!$I$118:$K$118,'Report 5L'!$I$118:$K$118,'Report 5M'!$I$118:$K$118),IF('Information Input'!$U$26=4,SUM('Report 5A'!$L$118:$N$118,'Report 5H'!$L$118:$N$118,'Report 5I'!$L$118:$N$118,'Report 5D'!$L$118:$N$118,'Report 5J'!$L$118:$N$118,'Report 5K'!$L$118:$N$118,'Report 5L'!$L$118:$N$118,'Report 5M'!$L$118:$N$118))))))))</f>
        <v>0</v>
      </c>
      <c r="L181" s="911"/>
      <c r="M181" s="921">
        <f>'Report 1'!$AR$64+'Report 1'!$AR$75</f>
        <v>0</v>
      </c>
      <c r="N181" s="920" t="s">
        <v>620</v>
      </c>
      <c r="O181" s="922">
        <f>IF('Information Input'!$U$21=2,SUM('Report 5A'!$L$118:$N$118,'Report 5H'!$L$118:$N$118,'Report 5I'!$L$118:$N$118,'Report 5D'!$L$118:$N$118,'Report 5J'!$L$118:$N$118,'Report 5K'!$L$118:$N$118,'Report 5L'!$L$118:$N$118,'Report 5M'!$L$118:$N$118),IF('Information Input'!$U$21=1,(IF('Information Input'!$U$26=1,0,IF('Information Input'!$U$26=2,SUM('Report 5A'!$C$118:$E$118,'Report 5H'!$C$118:$E$118,'Report 5I'!$C$118:$E$118,'Report 5D'!$C$118:$E$118,'Report 5J'!$C$118:$E$118,'Report 5K'!$C$118:$E$118,'Report 5L'!$C$118:$E$118,'Report 5M'!$C$118:$E$118),IF('Information Input'!$U$26=3,SUM('Report 5A'!$F$118:$H$118,'Report 5H'!$F$118:$H$118,'Report 5I'!$F$118:$H$118,'Report 5D'!$F$118:$H$118,'Report 5J'!$F$118:$H$118,'Report 5K'!$F$118:$H$118,'Report 5L'!$F$118:$H$118,'Report 5M'!$F$118:$H$118),IF('Information Input'!$U$26=4,SUM('Report 5A'!$I$118:$K$118,'Report 5H'!$I$118:$K$118,'Report 5I'!$I$118:$K$118,'Report 5D'!$I$118:$K$118,'Report 5J'!$I$118:$K$118,'Report 5K'!$I$118:$K$118,'Report 5L'!$I$118:$K$118,'Report 5M'!$I$118:$K$118))))))))</f>
        <v>0</v>
      </c>
      <c r="P181" s="911"/>
      <c r="Q181" s="921">
        <f>'Report 1'!$AS$64+'Report 1'!$AS$75</f>
        <v>0</v>
      </c>
      <c r="R181" s="920" t="s">
        <v>620</v>
      </c>
      <c r="S181" s="922">
        <f>IF('Information Input'!$U$21=2,SUM('Report 5A'!$I$118:$K$118,'Report 5H'!$I$118:$K$118,'Report 5I'!$I$118:$K$118,'Report 5D'!$I$118:$K$118,'Report 5J'!$I$118:$K$118,'Report 5K'!$I$118:$K$118,'Report 5L'!$I$118:$K$118,'Report 5M'!$I$118:$K$118),IF('Information Input'!$U$21=1,(IF('Information Input'!$U$26=1,0,IF('Information Input'!$U$26=2,0,IF('Information Input'!$U$26=3,SUM('Report 5A'!$C$118:$E$118,'Report 5H'!$C$118:$E$118,'Report 5I'!$C$118:$E$118,'Report 5D'!$C$118:$E$118,'Report 5J'!$C$118:$E$118,'Report 5K'!$C$118:$E$118,'Report 5L'!$C$118:$E$118,'Report 5M'!$C$118:$E$118),IF('Information Input'!$U$26=4,SUM('Report 5A'!$F$118:$H$118,'Report 5H'!$F$118:$H$118,'Report 5I'!$F$118:$H$118,'Report 5D'!$F$118:$H$118,'Report 5J'!$F$118:$H$118,'Report 5K'!$F$118:$H$118,'Report 5L'!$F$118:$H$118,'Report 5M'!$F$118:$H$118))))))))</f>
        <v>0</v>
      </c>
      <c r="T181" s="911"/>
      <c r="U181" s="921">
        <f>'Report 1'!$AT$64+'Report 1'!$AT$75</f>
        <v>0</v>
      </c>
      <c r="V181" s="920" t="s">
        <v>620</v>
      </c>
      <c r="W181" s="922">
        <f>IF('Information Input'!$U$21=2,SUM('Report 5A'!$F$118:$H$118,'Report 5H'!$F$118:$H$118,'Report 5I'!$F$118:$H$118,'Report 5D'!$F$118:$H$118,'Report 5J'!$F$118:$H$118,'Report 5K'!$F$118:$H$118,'Report 5L'!$F$118:$H$118,'Report 5M'!$F$118:$H$118),IF('Information Input'!$U$21=1,(IF('Information Input'!$U$26=1,0,IF('Information Input'!$U$26=2,0,IF('Information Input'!$U$26=3,0,IF('Information Input'!$U$26=4,SUM('Report 5A'!$C$118:$E$118,'Report 5H'!$C$118:$E$118,'Report 5I'!$C$118:$E$118,'Report 5D'!$C$118:$E$118,'Report 5J'!$C$118:$E$118,'Report 5K'!$C$118:$E$118,'Report 5L'!$C$118:$E$118,'Report 5M'!$C$118:$E$118))))))))</f>
        <v>0</v>
      </c>
      <c r="X181" s="911"/>
      <c r="Y181" s="921">
        <f>I181-K181</f>
        <v>0</v>
      </c>
      <c r="Z181" s="885"/>
      <c r="AA181" s="923">
        <f>M181-O181</f>
        <v>0</v>
      </c>
      <c r="AB181" s="885"/>
      <c r="AC181" s="923">
        <f>Q181-S181</f>
        <v>0</v>
      </c>
      <c r="AD181" s="885"/>
      <c r="AE181" s="924">
        <f>U181-W181</f>
        <v>0</v>
      </c>
      <c r="AF181" s="885"/>
      <c r="AG181" s="925" t="str">
        <f t="shared" ref="AG181" si="86">IF(ABS(Y181)&gt;$AS$13,"Threshold Exceeded!","----")</f>
        <v>----</v>
      </c>
      <c r="AH181" s="914"/>
      <c r="AI181" s="926" t="str">
        <f t="shared" ref="AI181" si="87">IF(ABS(AA181)&gt;$AS$13,"Threshold Exceeded!","----")</f>
        <v>----</v>
      </c>
      <c r="AJ181" s="914"/>
      <c r="AK181" s="926" t="str">
        <f t="shared" ref="AK181" si="88">IF(ABS(AC181)&gt;$AS$13,"Threshold Exceeded!","----")</f>
        <v>----</v>
      </c>
      <c r="AL181" s="914"/>
      <c r="AM181" s="927" t="str">
        <f t="shared" ref="AM181" si="89">IF(ABS(AE181)&gt;$AS$13,"Threshold Exceeded!","----")</f>
        <v>----</v>
      </c>
    </row>
    <row r="182" spans="1:44" ht="12.95">
      <c r="A182" s="1370"/>
      <c r="B182" s="885"/>
      <c r="C182" s="1371"/>
      <c r="D182" s="1367"/>
      <c r="E182" s="1370"/>
      <c r="F182" s="1367"/>
      <c r="G182" s="1371"/>
      <c r="H182" s="885"/>
      <c r="I182" s="917"/>
      <c r="J182" s="920"/>
      <c r="K182" s="919"/>
      <c r="L182" s="911"/>
      <c r="M182" s="917"/>
      <c r="N182" s="920"/>
      <c r="O182" s="919"/>
      <c r="P182" s="911"/>
      <c r="Q182" s="917"/>
      <c r="R182" s="920"/>
      <c r="S182" s="919"/>
      <c r="T182" s="911"/>
      <c r="U182" s="917"/>
      <c r="V182" s="920"/>
      <c r="W182" s="919"/>
      <c r="X182" s="911"/>
      <c r="Y182" s="917"/>
      <c r="Z182" s="885"/>
      <c r="AA182" s="928"/>
      <c r="AB182" s="885"/>
      <c r="AC182" s="928"/>
      <c r="AD182" s="885"/>
      <c r="AE182" s="919"/>
      <c r="AF182" s="885"/>
      <c r="AG182" s="929"/>
      <c r="AH182" s="914"/>
      <c r="AI182" s="930"/>
      <c r="AJ182" s="914"/>
      <c r="AK182" s="930"/>
      <c r="AL182" s="914"/>
      <c r="AM182" s="931"/>
    </row>
    <row r="183" spans="1:44" ht="12.95">
      <c r="A183" s="361" t="str">
        <f>'Report 1'!$A$2</f>
        <v>Report 1</v>
      </c>
      <c r="B183" s="364"/>
      <c r="C183" s="1371"/>
      <c r="D183" s="1367"/>
      <c r="E183" s="361" t="s">
        <v>628</v>
      </c>
      <c r="F183" s="885"/>
      <c r="G183" s="1371"/>
      <c r="H183" s="885"/>
      <c r="I183" s="917"/>
      <c r="J183" s="920"/>
      <c r="K183" s="919"/>
      <c r="L183" s="911"/>
      <c r="M183" s="917"/>
      <c r="N183" s="920"/>
      <c r="O183" s="919"/>
      <c r="P183" s="911"/>
      <c r="Q183" s="917"/>
      <c r="R183" s="920"/>
      <c r="S183" s="919"/>
      <c r="T183" s="911"/>
      <c r="U183" s="917"/>
      <c r="V183" s="920"/>
      <c r="W183" s="919"/>
      <c r="X183" s="911"/>
      <c r="Y183" s="917"/>
      <c r="Z183" s="885"/>
      <c r="AA183" s="928"/>
      <c r="AB183" s="885"/>
      <c r="AC183" s="928"/>
      <c r="AD183" s="885"/>
      <c r="AE183" s="919"/>
      <c r="AF183" s="885"/>
      <c r="AG183" s="929"/>
      <c r="AH183" s="914"/>
      <c r="AI183" s="930"/>
      <c r="AJ183" s="914"/>
      <c r="AK183" s="930"/>
      <c r="AL183" s="914"/>
      <c r="AM183" s="931"/>
    </row>
    <row r="184" spans="1:44" ht="12.95">
      <c r="A184" s="363" t="str">
        <f>'Report 1'!$A$4&amp;" (Line 55)"</f>
        <v>Schedule of Revenues and Expenses by Category (Line 55)</v>
      </c>
      <c r="B184" s="885"/>
      <c r="C184" s="1371"/>
      <c r="D184" s="1367"/>
      <c r="E184" s="1370" t="s">
        <v>629</v>
      </c>
      <c r="F184" s="1367"/>
      <c r="G184" s="1371"/>
      <c r="H184" s="885"/>
      <c r="I184" s="917"/>
      <c r="J184" s="920"/>
      <c r="K184" s="919"/>
      <c r="L184" s="911"/>
      <c r="M184" s="917"/>
      <c r="N184" s="920"/>
      <c r="O184" s="919"/>
      <c r="P184" s="911"/>
      <c r="Q184" s="917"/>
      <c r="R184" s="920"/>
      <c r="S184" s="919"/>
      <c r="T184" s="911"/>
      <c r="U184" s="917"/>
      <c r="V184" s="920"/>
      <c r="W184" s="919"/>
      <c r="X184" s="911"/>
      <c r="Y184" s="917"/>
      <c r="Z184" s="885"/>
      <c r="AA184" s="928"/>
      <c r="AB184" s="885"/>
      <c r="AC184" s="928"/>
      <c r="AD184" s="885"/>
      <c r="AE184" s="919"/>
      <c r="AF184" s="885"/>
      <c r="AG184" s="929"/>
      <c r="AH184" s="914"/>
      <c r="AI184" s="930"/>
      <c r="AJ184" s="914"/>
      <c r="AK184" s="930"/>
      <c r="AL184" s="914"/>
      <c r="AM184" s="931"/>
    </row>
    <row r="185" spans="1:44" ht="12.95">
      <c r="A185" s="1370"/>
      <c r="B185" s="1367" t="s">
        <v>379</v>
      </c>
      <c r="C185" s="1371"/>
      <c r="D185" s="1367"/>
      <c r="E185" s="1370"/>
      <c r="F185" s="1367" t="s">
        <v>632</v>
      </c>
      <c r="G185" s="1371"/>
      <c r="H185" s="885"/>
      <c r="I185" s="921">
        <f>'Report 1'!$AQ$75</f>
        <v>0</v>
      </c>
      <c r="J185" s="920" t="s">
        <v>620</v>
      </c>
      <c r="K185" s="922">
        <f>IF('Information Input'!$U$21=2,SUM('Report 5A'!$O$113:$Q$113,'Report 5H'!$O$113:$Q$113,'Report 5I'!$O$113:$Q$113,'Report 5D'!$O$113:$Q$113,'Report 5J'!$O$113:$Q$113,'Report 5K'!$O$113:$Q$113,'Report 5L'!$O$113:$Q$113,'Report 5M'!$O$113:$Q$113),IF('Information Input'!$U$21=1,(IF('Information Input'!$U$26=1,SUM('Report 5A'!$C$113:$E$113,'Report 5H'!$C$113:$E$113,'Report 5I'!$C$113:$E$113,'Report 5D'!$C$113:$E$113,'Report 5J'!$C$113:$E$113,'Report 5K'!$C$113:$E$113,'Report 5L'!$C$113:$E$113,'Report 5M'!$C$113:$E$113),IF('Information Input'!$U$26=2,SUM('Report 5A'!$F$113:$H$113,'Report 5H'!$F$113:$H$113,'Report 5I'!$F$113:$H$113,'Report 5D'!$F$113:$H$113,'Report 5J'!$F$113:$H$113,'Report 5K'!$F$113:$H$113,'Report 5L'!$F$113:$H$113,'Report 5M'!$F$113:$H$113),IF('Information Input'!$U$26=3,SUM('Report 5A'!$I$113:$K$113,'Report 5H'!$I$113:$K$113,'Report 5I'!$I$113:$K$113,'Report 5D'!$I$113:$K$113,'Report 5J'!$I$113:$K$113,'Report 5K'!$I$113:$K$113,'Report 5L'!$I$113:$K$113,'Report 5M'!$I$113:$K$113),IF('Information Input'!$U$26=4,SUM('Report 5A'!$L$113:$N$113,'Report 5H'!$L$113:$N$113,'Report 5I'!$L$113:$N$113,'Report 5D'!$L$113:$N$113,'Report 5J'!$L$113:$N$113,'Report 5K'!$L$113:$N$113,'Report 5L'!$L$113:$N$113,'Report 5M'!$L$113:$N$113))))))))</f>
        <v>0</v>
      </c>
      <c r="L185" s="911"/>
      <c r="M185" s="921">
        <f>'Report 1'!$AR$75</f>
        <v>0</v>
      </c>
      <c r="N185" s="920" t="s">
        <v>620</v>
      </c>
      <c r="O185" s="922">
        <f>IF('Information Input'!$U$21=2,SUM('Report 5A'!$L$113:$N$113,'Report 5H'!$L$113:$N$113,'Report 5I'!$L$113:$N$113,'Report 5D'!$L$113:$N$113,'Report 5J'!$L$113:$N$113,'Report 5K'!$L$113:$N$113,'Report 5L'!$L$113:$N$113,'Report 5M'!$L$113:$N$113),IF('Information Input'!$U$21=1,(IF('Information Input'!$U$26=1,0,IF('Information Input'!$U$26=2,SUM('Report 5A'!$C$113:$E$113,'Report 5H'!$C$113:$E$113,'Report 5I'!$C$113:$E$113,'Report 5D'!$C$113:$E$113,'Report 5J'!$C$113:$E$113,'Report 5K'!$C$113:$E$113,'Report 5L'!$C$113:$E$113,'Report 5M'!$C$113:$E$113),IF('Information Input'!$U$26=3,SUM('Report 5A'!$F$113:$H$113,'Report 5H'!$F$113:$H$113,'Report 5I'!$F$113:$H$113,'Report 5D'!$F$113:$H$113,'Report 5J'!$F$113:$H$113,'Report 5K'!$F$113:$H$113,'Report 5L'!$F$113:$H$113,'Report 5M'!$F$113:$H$113),IF('Information Input'!$U$26=4,SUM('Report 5A'!$I$113:$K$113,'Report 5H'!$I$113:$K$113,'Report 5I'!$I$113:$K$113,'Report 5D'!$I$113:$K$113,'Report 5J'!$I$113:$K$113,'Report 5K'!$I$113:$K$113,'Report 5L'!$I$113:$K$113,'Report 5M'!$I$113:$K$113))))))))</f>
        <v>0</v>
      </c>
      <c r="P185" s="911"/>
      <c r="Q185" s="921">
        <f>'Report 1'!$AS$75</f>
        <v>0</v>
      </c>
      <c r="R185" s="920" t="s">
        <v>620</v>
      </c>
      <c r="S185" s="922">
        <f>IF('Information Input'!$U$21=2,SUM('Report 5A'!$I$113:$K$113,'Report 5H'!$I$113:$K$113,'Report 5I'!$I$113:$K$113,'Report 5D'!$I$113:$K$113,'Report 5J'!$I$113:$K$113,'Report 5K'!$I$113:$K$113,'Report 5L'!$I$113:$K$113,'Report 5M'!$I$113:$K$113),IF('Information Input'!$U$21=1,(IF('Information Input'!$U$26=1,0,IF('Information Input'!$U$26=2,0,IF('Information Input'!$U$26=3,SUM('Report 5A'!$C$113:$E$113,'Report 5H'!$C$113:$E$113,'Report 5I'!$C$113:$E$113,'Report 5D'!$C$113:$E$113,'Report 5J'!$C$113:$E$113,'Report 5K'!$C$113:$E$113,'Report 5L'!$C$113:$E$113,'Report 5M'!$C$113:$E$113),IF('Information Input'!$U$26=4,SUM('Report 5A'!$F$113:$H$113,'Report 5H'!$F$113:$H$113,'Report 5I'!$F$113:$H$113,'Report 5D'!$F$113:$H$113,'Report 5J'!$F$113:$H$113,'Report 5K'!$F$113:$H$113,'Report 5L'!$F$113:$H$113,'Report 5M'!$F$113:$H$113))))))))</f>
        <v>0</v>
      </c>
      <c r="T185" s="911"/>
      <c r="U185" s="921">
        <f>'Report 1'!$AT$75</f>
        <v>0</v>
      </c>
      <c r="V185" s="920" t="s">
        <v>620</v>
      </c>
      <c r="W185" s="922">
        <f>IF('Information Input'!$U$21=2,SUM('Report 5A'!$F$113:$H$113,'Report 5H'!$F$113:$H$113,'Report 5I'!$F$113:$H$113,'Report 5D'!$F$113:$H$113,'Report 5J'!$F$113:$H$113,'Report 5K'!$F$113:$H$113,'Report 5L'!$F$113:$H$113,'Report 5M'!$F$113:$H$113),IF('Information Input'!$U$21=1,(IF('Information Input'!$U$26=1,0,IF('Information Input'!$U$26=2,0,IF('Information Input'!$U$26=3,0,IF('Information Input'!$U$26=4,SUM('Report 5A'!$C$113:$E$113,'Report 5H'!$C$113:$E$113,'Report 5I'!$C$113:$E$113,'Report 5D'!$C$113:$E$113,'Report 5J'!$C$113:$E$113,'Report 5K'!$C$113:$E$113,'Report 5L'!$C$113:$E$113,'Report 5M'!$C$113:$E$113))))))))</f>
        <v>0</v>
      </c>
      <c r="X185" s="911"/>
      <c r="Y185" s="921">
        <f>I185-K185</f>
        <v>0</v>
      </c>
      <c r="Z185" s="885"/>
      <c r="AA185" s="923">
        <f>M185-O185</f>
        <v>0</v>
      </c>
      <c r="AB185" s="885"/>
      <c r="AC185" s="923">
        <f>Q185-S185</f>
        <v>0</v>
      </c>
      <c r="AD185" s="885"/>
      <c r="AE185" s="924">
        <f>U185-W185</f>
        <v>0</v>
      </c>
      <c r="AF185" s="885"/>
      <c r="AG185" s="925" t="str">
        <f t="shared" ref="AG185" si="90">IF(ABS(Y185)&gt;$AS$13,"Threshold Exceeded!","----")</f>
        <v>----</v>
      </c>
      <c r="AH185" s="914"/>
      <c r="AI185" s="926" t="str">
        <f t="shared" ref="AI185" si="91">IF(ABS(AA185)&gt;$AS$13,"Threshold Exceeded!","----")</f>
        <v>----</v>
      </c>
      <c r="AJ185" s="914"/>
      <c r="AK185" s="926" t="str">
        <f t="shared" ref="AK185" si="92">IF(ABS(AC185)&gt;$AS$13,"Threshold Exceeded!","----")</f>
        <v>----</v>
      </c>
      <c r="AL185" s="914"/>
      <c r="AM185" s="927" t="str">
        <f t="shared" ref="AM185" si="93">IF(ABS(AE185)&gt;$AS$13,"Threshold Exceeded!","----")</f>
        <v>----</v>
      </c>
    </row>
    <row r="186" spans="1:44" ht="12.95">
      <c r="A186" s="1370"/>
      <c r="B186" s="885"/>
      <c r="C186" s="1371"/>
      <c r="D186" s="1367"/>
      <c r="E186" s="1370"/>
      <c r="F186" s="1367"/>
      <c r="G186" s="1371"/>
      <c r="H186" s="885"/>
      <c r="I186" s="934"/>
      <c r="J186" s="935"/>
      <c r="K186" s="936"/>
      <c r="L186" s="937"/>
      <c r="M186" s="934"/>
      <c r="N186" s="935"/>
      <c r="O186" s="936"/>
      <c r="P186" s="937"/>
      <c r="Q186" s="934"/>
      <c r="R186" s="935"/>
      <c r="S186" s="936"/>
      <c r="T186" s="937"/>
      <c r="U186" s="934"/>
      <c r="V186" s="935"/>
      <c r="W186" s="936"/>
      <c r="X186" s="911"/>
      <c r="Y186" s="917"/>
      <c r="Z186" s="885"/>
      <c r="AA186" s="928"/>
      <c r="AB186" s="885"/>
      <c r="AC186" s="928"/>
      <c r="AD186" s="885"/>
      <c r="AE186" s="919"/>
      <c r="AF186" s="885"/>
      <c r="AG186" s="929"/>
      <c r="AH186" s="914"/>
      <c r="AI186" s="930"/>
      <c r="AJ186" s="914"/>
      <c r="AK186" s="930"/>
      <c r="AL186" s="914"/>
      <c r="AM186" s="931"/>
    </row>
    <row r="187" spans="1:44" ht="12.95">
      <c r="A187" s="938" t="str">
        <f>'Report 4A'!$A$2</f>
        <v>Report 4A</v>
      </c>
      <c r="B187" s="885"/>
      <c r="C187" s="1371"/>
      <c r="D187" s="1367"/>
      <c r="E187" s="361" t="s">
        <v>628</v>
      </c>
      <c r="F187" s="1367"/>
      <c r="G187" s="1371"/>
      <c r="H187" s="885"/>
      <c r="I187" s="934"/>
      <c r="J187" s="935"/>
      <c r="K187" s="936"/>
      <c r="L187" s="937"/>
      <c r="M187" s="934"/>
      <c r="N187" s="935"/>
      <c r="O187" s="936"/>
      <c r="P187" s="937"/>
      <c r="Q187" s="934"/>
      <c r="R187" s="935"/>
      <c r="S187" s="936"/>
      <c r="T187" s="937"/>
      <c r="U187" s="934"/>
      <c r="V187" s="935"/>
      <c r="W187" s="936"/>
      <c r="X187" s="911"/>
      <c r="Y187" s="917"/>
      <c r="Z187" s="885"/>
      <c r="AA187" s="928"/>
      <c r="AB187" s="885"/>
      <c r="AC187" s="928"/>
      <c r="AD187" s="885"/>
      <c r="AE187" s="919"/>
      <c r="AF187" s="885"/>
      <c r="AG187" s="929"/>
      <c r="AH187" s="914"/>
      <c r="AI187" s="930"/>
      <c r="AJ187" s="914"/>
      <c r="AK187" s="930"/>
      <c r="AL187" s="914"/>
      <c r="AM187" s="931"/>
    </row>
    <row r="188" spans="1:44" ht="12.95">
      <c r="A188" s="1370" t="str">
        <f>'Report 4A'!$A$4</f>
        <v>Subcapitation Expenses Detail</v>
      </c>
      <c r="B188" s="885"/>
      <c r="C188" s="1371"/>
      <c r="D188" s="1367"/>
      <c r="E188" s="1370" t="s">
        <v>633</v>
      </c>
      <c r="F188" s="885"/>
      <c r="G188" s="1371"/>
      <c r="H188" s="885"/>
      <c r="I188" s="934"/>
      <c r="J188" s="935"/>
      <c r="K188" s="936"/>
      <c r="L188" s="937"/>
      <c r="M188" s="934"/>
      <c r="N188" s="935"/>
      <c r="O188" s="936"/>
      <c r="P188" s="937"/>
      <c r="Q188" s="934"/>
      <c r="R188" s="935"/>
      <c r="S188" s="936"/>
      <c r="T188" s="937"/>
      <c r="U188" s="934"/>
      <c r="V188" s="935"/>
      <c r="W188" s="936"/>
      <c r="X188" s="911"/>
      <c r="Y188" s="917"/>
      <c r="Z188" s="885"/>
      <c r="AA188" s="928"/>
      <c r="AB188" s="885"/>
      <c r="AC188" s="928"/>
      <c r="AD188" s="885"/>
      <c r="AE188" s="919"/>
      <c r="AF188" s="885"/>
      <c r="AG188" s="929"/>
      <c r="AH188" s="914"/>
      <c r="AI188" s="930"/>
      <c r="AJ188" s="914"/>
      <c r="AK188" s="930"/>
      <c r="AL188" s="914"/>
      <c r="AM188" s="931"/>
    </row>
    <row r="189" spans="1:44" ht="12.95">
      <c r="A189" s="1370"/>
      <c r="B189" s="1367" t="s">
        <v>634</v>
      </c>
      <c r="C189" s="1371"/>
      <c r="D189" s="1367"/>
      <c r="E189" s="1370"/>
      <c r="F189" s="1367" t="s">
        <v>622</v>
      </c>
      <c r="G189" s="1371"/>
      <c r="H189" s="885"/>
      <c r="I189" s="934"/>
      <c r="J189" s="935"/>
      <c r="K189" s="936"/>
      <c r="L189" s="937"/>
      <c r="M189" s="934"/>
      <c r="N189" s="935"/>
      <c r="O189" s="936"/>
      <c r="P189" s="937"/>
      <c r="Q189" s="934"/>
      <c r="R189" s="935"/>
      <c r="S189" s="936"/>
      <c r="T189" s="937"/>
      <c r="U189" s="934"/>
      <c r="V189" s="935"/>
      <c r="W189" s="936"/>
      <c r="X189" s="911"/>
      <c r="Y189" s="917"/>
      <c r="Z189" s="885"/>
      <c r="AA189" s="928"/>
      <c r="AB189" s="885"/>
      <c r="AC189" s="928"/>
      <c r="AD189" s="885"/>
      <c r="AE189" s="919"/>
      <c r="AF189" s="885"/>
      <c r="AG189" s="929"/>
      <c r="AH189" s="914"/>
      <c r="AI189" s="930"/>
      <c r="AJ189" s="914"/>
      <c r="AK189" s="930"/>
      <c r="AL189" s="914"/>
      <c r="AM189" s="931"/>
    </row>
    <row r="190" spans="1:44" ht="12.95">
      <c r="A190" s="1370"/>
      <c r="B190" s="885"/>
      <c r="C190" s="1372" t="str">
        <f t="shared" ref="C190:C197" si="94">MID(G190,8,2)</f>
        <v>5A</v>
      </c>
      <c r="D190" s="1367"/>
      <c r="E190" s="1370"/>
      <c r="F190" s="1367"/>
      <c r="G190" s="1371" t="str">
        <f>'Report 5A'!$A$3&amp;" - "&amp;'Report 5A'!$A$5</f>
        <v>Report 5A - Inpatient Hospital Services Lag Report</v>
      </c>
      <c r="H190" s="885"/>
      <c r="I190" s="921">
        <f>SUMIF('Report 4A'!$I$16:$I$95,'Check Totals'!$C190,'Report 4A'!$AY$16:$AY$95)</f>
        <v>0</v>
      </c>
      <c r="J190" s="920" t="s">
        <v>620</v>
      </c>
      <c r="K190" s="922">
        <f>IF('Information Input'!$U$21=2,SUM('Report 5A'!$O$109:$Q$109),IF('Information Input'!$U$21=1,(IF('Information Input'!$U$26=1,SUM('Report 5A'!$C$109:$E$109),IF('Information Input'!$U$26=2,SUM('Report 5A'!$F$109:$H$109),IF('Information Input'!$U$26=3,SUM('Report 5A'!$I$109:$K$109),SUM('Report 5A'!$L$109:$N$109)))))))</f>
        <v>0</v>
      </c>
      <c r="L190" s="911"/>
      <c r="M190" s="921">
        <f>SUMIF('Report 4A'!$I$16:$I$95,'Check Totals'!$C190,'Report 4A'!$AZ$16:$AZ$95)</f>
        <v>0</v>
      </c>
      <c r="N190" s="920" t="s">
        <v>620</v>
      </c>
      <c r="O190" s="922">
        <f>IF('Information Input'!$U$21=2,SUM('Report 5A'!$L$109:$N$109),IF('Information Input'!$U$21=1,(IF('Information Input'!$U$26=1,0,IF('Information Input'!$U$26=2,SUM('Report 5A'!$C$109:$E$109),IF('Information Input'!$U$26=3,SUM('Report 5A'!$F$109:$H$109),SUM('Report 5A'!$I$109:$K$109)))))))</f>
        <v>0</v>
      </c>
      <c r="P190" s="911"/>
      <c r="Q190" s="921">
        <f>SUMIF('Report 4A'!$I$16:$I$95,'Check Totals'!$C190,'Report 4A'!$BA$16:$BA$95)</f>
        <v>0</v>
      </c>
      <c r="R190" s="920" t="s">
        <v>620</v>
      </c>
      <c r="S190" s="922">
        <f>IF('Information Input'!$U$21=2,SUM('Report 5A'!$I$109:$K$109),IF('Information Input'!$U$21=1,(IF('Information Input'!$U$26=1,0,IF('Information Input'!$U$26=2,0,IF('Information Input'!$U$26=3,SUM('Report 5A'!$C$109:$E$109),SUM('Report 5A'!$F$109:$H$109)))))))</f>
        <v>0</v>
      </c>
      <c r="T190" s="911"/>
      <c r="U190" s="921">
        <f>SUMIF('Report 4A'!$I$16:$I$95,'Check Totals'!$C190,'Report 4A'!$BB$16:$BB$95)</f>
        <v>0</v>
      </c>
      <c r="V190" s="920" t="s">
        <v>620</v>
      </c>
      <c r="W190" s="922">
        <f>IF('Information Input'!$U$21=2,SUM('Report 5A'!$F$109:$H$109),IF('Information Input'!$U$21=1,(IF('Information Input'!$U$26=1,0,IF('Information Input'!$U$26=2,0,IF('Information Input'!$U$26=3,0,SUM('Report 5A'!$C$109:$E$109)))))))</f>
        <v>0</v>
      </c>
      <c r="X190" s="911"/>
      <c r="Y190" s="921">
        <f t="shared" ref="Y190" si="95">I190-K190</f>
        <v>0</v>
      </c>
      <c r="Z190" s="885"/>
      <c r="AA190" s="923">
        <f t="shared" ref="AA190" si="96">M190-O190</f>
        <v>0</v>
      </c>
      <c r="AB190" s="885"/>
      <c r="AC190" s="923">
        <f t="shared" ref="AC190" si="97">Q190-S190</f>
        <v>0</v>
      </c>
      <c r="AD190" s="885"/>
      <c r="AE190" s="924">
        <f t="shared" ref="AE190" si="98">U190-W190</f>
        <v>0</v>
      </c>
      <c r="AF190" s="885"/>
      <c r="AG190" s="925" t="str">
        <f t="shared" ref="AG190:AG197" si="99">IF(ABS(Y190)&gt;$AS$13,"Threshold Exceeded!","----")</f>
        <v>----</v>
      </c>
      <c r="AH190" s="914"/>
      <c r="AI190" s="926" t="str">
        <f t="shared" ref="AI190:AI197" si="100">IF(ABS(AA190)&gt;$AS$13,"Threshold Exceeded!","----")</f>
        <v>----</v>
      </c>
      <c r="AJ190" s="914"/>
      <c r="AK190" s="926" t="str">
        <f t="shared" ref="AK190:AK197" si="101">IF(ABS(AC190)&gt;$AS$13,"Threshold Exceeded!","----")</f>
        <v>----</v>
      </c>
      <c r="AL190" s="914"/>
      <c r="AM190" s="927" t="str">
        <f t="shared" ref="AM190:AM197" si="102">IF(ABS(AE190)&gt;$AS$13,"Threshold Exceeded!","----")</f>
        <v>----</v>
      </c>
    </row>
    <row r="191" spans="1:44" ht="12.95">
      <c r="A191" s="1370"/>
      <c r="B191" s="885"/>
      <c r="C191" s="1372" t="str">
        <f t="shared" si="94"/>
        <v>5D</v>
      </c>
      <c r="D191" s="1367"/>
      <c r="E191" s="1370"/>
      <c r="F191" s="1367"/>
      <c r="G191" s="1371" t="str">
        <f>'Report 5D'!$A$3&amp;" - "&amp;'Report 5D'!$A$5</f>
        <v>Report 5D - Pharmacy Lag Report</v>
      </c>
      <c r="H191" s="885"/>
      <c r="I191" s="921">
        <f>SUMIF('Report 4A'!$I$16:$I$95,'Check Totals'!$C191,'Report 4A'!$AY$16:$AY$95)</f>
        <v>0</v>
      </c>
      <c r="J191" s="920" t="s">
        <v>620</v>
      </c>
      <c r="K191" s="922">
        <f>IF('Information Input'!$U$21=2,SUM('Report 5D'!$O$109:$Q$109),IF('Information Input'!$U$21=1,(IF('Information Input'!$U$26=1,SUM('Report 5D'!$C$109:$E$109),IF('Information Input'!$U$26=2,SUM('Report 5D'!$F$109:$H$109),IF('Information Input'!$U$26=3,SUM('Report 5D'!$I$109:$K$109),SUM('Report 5D'!$L$109:$N$109)))))))</f>
        <v>0</v>
      </c>
      <c r="L191" s="911"/>
      <c r="M191" s="921">
        <f>SUMIF('Report 4A'!$I$16:$I$95,'Check Totals'!$C191,'Report 4A'!$AZ$16:$AZ$95)</f>
        <v>0</v>
      </c>
      <c r="N191" s="920" t="s">
        <v>620</v>
      </c>
      <c r="O191" s="922">
        <f>IF('Information Input'!$U$21=2,SUM('Report 5D'!$L$109:$N$109),IF('Information Input'!$U$21=1,(IF('Information Input'!$U$26=1,0,IF('Information Input'!$U$26=2,SUM('Report 5D'!$C$109:$E$109),IF('Information Input'!$U$26=3,SUM('Report 5D'!$F$109:$H$109),SUM('Report 5D'!$I$109:$K$109)))))))</f>
        <v>0</v>
      </c>
      <c r="P191" s="911"/>
      <c r="Q191" s="921">
        <f>SUMIF('Report 4A'!$I$16:$I$95,'Check Totals'!$C191,'Report 4A'!$BA$16:$BA$95)</f>
        <v>0</v>
      </c>
      <c r="R191" s="920" t="s">
        <v>620</v>
      </c>
      <c r="S191" s="922">
        <f>IF('Information Input'!$U$21=2,SUM('Report 5D'!$I$109:$K$109),IF('Information Input'!$U$21=1,(IF('Information Input'!$U$26=1,0,IF('Information Input'!$U$26=2,0,IF('Information Input'!$U$26=3,SUM('Report 5D'!$C$109:$E$109),SUM('Report 5D'!$F$109:$H$109)))))))</f>
        <v>0</v>
      </c>
      <c r="T191" s="911"/>
      <c r="U191" s="921">
        <f>SUMIF('Report 4A'!$I$16:$I$95,'Check Totals'!$C191,'Report 4A'!$BB$16:$BB$95)</f>
        <v>0</v>
      </c>
      <c r="V191" s="920" t="s">
        <v>620</v>
      </c>
      <c r="W191" s="922">
        <f>IF('Information Input'!$U$21=2,SUM('Report 5D'!$F$109:$H$109),IF('Information Input'!$U$21=1,(IF('Information Input'!$U$26=1,0,IF('Information Input'!$U$26=2,0,IF('Information Input'!$U$26=3,0,SUM('Report 5D'!$C$109:$E$109)))))))</f>
        <v>0</v>
      </c>
      <c r="X191" s="911"/>
      <c r="Y191" s="921">
        <f>I191-K191</f>
        <v>0</v>
      </c>
      <c r="Z191" s="885"/>
      <c r="AA191" s="923">
        <f>M191-O191</f>
        <v>0</v>
      </c>
      <c r="AB191" s="885"/>
      <c r="AC191" s="923">
        <f>Q191-S191</f>
        <v>0</v>
      </c>
      <c r="AD191" s="885"/>
      <c r="AE191" s="924">
        <f>U191-W191</f>
        <v>0</v>
      </c>
      <c r="AF191" s="885"/>
      <c r="AG191" s="925" t="str">
        <f t="shared" si="99"/>
        <v>----</v>
      </c>
      <c r="AH191" s="914"/>
      <c r="AI191" s="926" t="str">
        <f t="shared" si="100"/>
        <v>----</v>
      </c>
      <c r="AJ191" s="914"/>
      <c r="AK191" s="926" t="str">
        <f t="shared" si="101"/>
        <v>----</v>
      </c>
      <c r="AL191" s="914"/>
      <c r="AM191" s="927" t="str">
        <f t="shared" si="102"/>
        <v>----</v>
      </c>
    </row>
    <row r="192" spans="1:44" ht="12.95">
      <c r="A192" s="1370"/>
      <c r="B192" s="885"/>
      <c r="C192" s="1372" t="str">
        <f t="shared" si="94"/>
        <v>5H</v>
      </c>
      <c r="D192" s="1367"/>
      <c r="E192" s="1370"/>
      <c r="F192" s="1367"/>
      <c r="G192" s="1371" t="str">
        <f>'Report 5H'!$A$3&amp;" - "&amp;'Report 5H'!$A$5</f>
        <v>Report 5H - Outpatient/Clinic Services Lag Report</v>
      </c>
      <c r="H192" s="885"/>
      <c r="I192" s="921">
        <f>SUMIF('Report 4A'!$I$16:$I$95,'Check Totals'!$C192,'Report 4A'!$AY$16:$AY$95)</f>
        <v>0</v>
      </c>
      <c r="J192" s="920" t="s">
        <v>620</v>
      </c>
      <c r="K192" s="922">
        <f>IF('Information Input'!$U$21=2,SUM('Report 5H'!$O$109:$Q$109),IF('Information Input'!$U$21=1,(IF('Information Input'!$U$26=1,SUM('Report 5H'!$C$109:$E$109),IF('Information Input'!$U$26=2,SUM('Report 5H'!$F$109:$H$109),IF('Information Input'!$U$26=3,SUM('Report 5H'!$I$109:$K$109),SUM('Report 5H'!$L$109:$N$109)))))))</f>
        <v>0</v>
      </c>
      <c r="L192" s="911"/>
      <c r="M192" s="921">
        <f>SUMIF('Report 4A'!$I$16:$I$95,'Check Totals'!$C192,'Report 4A'!$AZ$16:$AZ$95)</f>
        <v>0</v>
      </c>
      <c r="N192" s="920" t="s">
        <v>620</v>
      </c>
      <c r="O192" s="922">
        <f>IF('Information Input'!$U$21=2,SUM('Report 5H'!$L$109:$N$109),IF('Information Input'!$U$21=1,(IF('Information Input'!$U$26=1,0,IF('Information Input'!$U$26=2,SUM('Report 5H'!$C$109:$E$109),IF('Information Input'!$U$26=3,SUM('Report 5H'!$F$109:$H$109),SUM('Report 5H'!$I$109:$K$109)))))))</f>
        <v>0</v>
      </c>
      <c r="P192" s="911"/>
      <c r="Q192" s="921">
        <f>SUMIF('Report 4A'!$I$16:$I$95,'Check Totals'!$C192,'Report 4A'!$BA$16:$BA$95)</f>
        <v>0</v>
      </c>
      <c r="R192" s="920" t="s">
        <v>620</v>
      </c>
      <c r="S192" s="922">
        <f>IF('Information Input'!$U$21=2,SUM('Report 5H'!$I$109:$K$109),IF('Information Input'!$U$21=1,(IF('Information Input'!$U$26=1,0,IF('Information Input'!$U$26=2,0,IF('Information Input'!$U$26=3,SUM('Report 5H'!$C$109:$E$109),SUM('Report 5H'!$F$109:$H$109)))))))</f>
        <v>0</v>
      </c>
      <c r="T192" s="911"/>
      <c r="U192" s="921">
        <f>SUMIF('Report 4A'!$I$16:$I$95,'Check Totals'!$C192,'Report 4A'!$BB$16:$BB$95)</f>
        <v>0</v>
      </c>
      <c r="V192" s="920" t="s">
        <v>620</v>
      </c>
      <c r="W192" s="922">
        <f>IF('Information Input'!$U$21=2,SUM('Report 5H'!$F$109:$H$109),IF('Information Input'!$U$21=1,(IF('Information Input'!$U$26=1,0,IF('Information Input'!$U$26=2,0,IF('Information Input'!$U$26=3,0,SUM('Report 5H'!$C$109:$E$109)))))))</f>
        <v>0</v>
      </c>
      <c r="X192" s="911"/>
      <c r="Y192" s="921">
        <f t="shared" ref="Y192:Y197" si="103">I192-K192</f>
        <v>0</v>
      </c>
      <c r="Z192" s="885"/>
      <c r="AA192" s="923">
        <f t="shared" ref="AA192:AA197" si="104">M192-O192</f>
        <v>0</v>
      </c>
      <c r="AB192" s="885"/>
      <c r="AC192" s="923">
        <f t="shared" ref="AC192:AC197" si="105">Q192-S192</f>
        <v>0</v>
      </c>
      <c r="AD192" s="885"/>
      <c r="AE192" s="924">
        <f t="shared" ref="AE192:AE197" si="106">U192-W192</f>
        <v>0</v>
      </c>
      <c r="AF192" s="885"/>
      <c r="AG192" s="925" t="str">
        <f t="shared" si="99"/>
        <v>----</v>
      </c>
      <c r="AH192" s="914"/>
      <c r="AI192" s="926" t="str">
        <f t="shared" si="100"/>
        <v>----</v>
      </c>
      <c r="AJ192" s="914"/>
      <c r="AK192" s="926" t="str">
        <f t="shared" si="101"/>
        <v>----</v>
      </c>
      <c r="AL192" s="914"/>
      <c r="AM192" s="927" t="str">
        <f t="shared" si="102"/>
        <v>----</v>
      </c>
    </row>
    <row r="193" spans="1:44" ht="12.95">
      <c r="A193" s="1370"/>
      <c r="B193" s="885"/>
      <c r="C193" s="1372" t="str">
        <f t="shared" si="94"/>
        <v>5I</v>
      </c>
      <c r="D193" s="1367"/>
      <c r="E193" s="1370"/>
      <c r="F193" s="1367"/>
      <c r="G193" s="1371" t="str">
        <f>'Report 5I'!$A$3&amp;" - "&amp;'Report 5I'!$A$5</f>
        <v>Report 5I - Residential Treatment Center Lag Report</v>
      </c>
      <c r="H193" s="885"/>
      <c r="I193" s="921">
        <f>SUMIF('Report 4A'!$I$16:$I$95,'Check Totals'!$C193,'Report 4A'!$AY$16:$AY$95)</f>
        <v>0</v>
      </c>
      <c r="J193" s="920" t="s">
        <v>620</v>
      </c>
      <c r="K193" s="922">
        <f>IF('Information Input'!$U$21=2,SUM('Report 5I'!$O$109:$Q$109),IF('Information Input'!$U$21=1,(IF('Information Input'!$U$26=1,SUM('Report 5I'!$C$109:$E$109),IF('Information Input'!$U$26=2,SUM('Report 5I'!$F$109:$H$109),IF('Information Input'!$U$26=3,SUM('Report 5I'!$I$109:$K$109),SUM('Report 5I'!$L$109:$N$109)))))))</f>
        <v>0</v>
      </c>
      <c r="L193" s="911"/>
      <c r="M193" s="921">
        <f>SUMIF('Report 4A'!$I$16:$I$95,'Check Totals'!$C193,'Report 4A'!$AZ$16:$AZ$95)</f>
        <v>0</v>
      </c>
      <c r="N193" s="920" t="s">
        <v>620</v>
      </c>
      <c r="O193" s="922">
        <f>IF('Information Input'!$U$21=2,SUM('Report 5I'!$L$109:$N$109),IF('Information Input'!$U$21=1,(IF('Information Input'!$U$26=1,0,IF('Information Input'!$U$26=2,SUM('Report 5I'!$C$109:$E$109),IF('Information Input'!$U$26=3,SUM('Report 5I'!$F$109:$H$109),SUM('Report 5I'!$I$109:$K$109)))))))</f>
        <v>0</v>
      </c>
      <c r="P193" s="911"/>
      <c r="Q193" s="921">
        <f>SUMIF('Report 4A'!$I$16:$I$95,'Check Totals'!$C193,'Report 4A'!$BA$16:$BA$95)</f>
        <v>0</v>
      </c>
      <c r="R193" s="920" t="s">
        <v>620</v>
      </c>
      <c r="S193" s="922">
        <f>IF('Information Input'!$U$21=2,SUM('Report 5I'!$I$109:$K$109),IF('Information Input'!$U$21=1,(IF('Information Input'!$U$26=1,0,IF('Information Input'!$U$26=2,0,IF('Information Input'!$U$26=3,SUM('Report 5I'!$C$109:$E$109),SUM('Report 5I'!$F$109:$H$109)))))))</f>
        <v>0</v>
      </c>
      <c r="T193" s="911"/>
      <c r="U193" s="921">
        <f>SUMIF('Report 4A'!$I$16:$I$95,'Check Totals'!$C193,'Report 4A'!$BB$16:$BB$95)</f>
        <v>0</v>
      </c>
      <c r="V193" s="920" t="s">
        <v>620</v>
      </c>
      <c r="W193" s="922">
        <f>IF('Information Input'!$U$21=2,SUM('Report 5I'!$F$109:$H$109),IF('Information Input'!$U$21=1,(IF('Information Input'!$U$26=1,0,IF('Information Input'!$U$26=2,0,IF('Information Input'!$U$26=3,0,SUM('Report 5I'!$C$109:$E$109)))))))</f>
        <v>0</v>
      </c>
      <c r="X193" s="911"/>
      <c r="Y193" s="921">
        <f t="shared" si="103"/>
        <v>0</v>
      </c>
      <c r="Z193" s="885"/>
      <c r="AA193" s="923">
        <f t="shared" si="104"/>
        <v>0</v>
      </c>
      <c r="AB193" s="885"/>
      <c r="AC193" s="923">
        <f t="shared" si="105"/>
        <v>0</v>
      </c>
      <c r="AD193" s="885"/>
      <c r="AE193" s="924">
        <f t="shared" si="106"/>
        <v>0</v>
      </c>
      <c r="AF193" s="885"/>
      <c r="AG193" s="925" t="str">
        <f t="shared" si="99"/>
        <v>----</v>
      </c>
      <c r="AH193" s="914"/>
      <c r="AI193" s="926" t="str">
        <f t="shared" si="100"/>
        <v>----</v>
      </c>
      <c r="AJ193" s="914"/>
      <c r="AK193" s="926" t="str">
        <f t="shared" si="101"/>
        <v>----</v>
      </c>
      <c r="AL193" s="914"/>
      <c r="AM193" s="927" t="str">
        <f t="shared" si="102"/>
        <v>----</v>
      </c>
    </row>
    <row r="194" spans="1:44" ht="12.95">
      <c r="A194" s="1370"/>
      <c r="B194" s="885"/>
      <c r="C194" s="1372" t="str">
        <f t="shared" si="94"/>
        <v>5J</v>
      </c>
      <c r="D194" s="1367"/>
      <c r="E194" s="1370"/>
      <c r="F194" s="1367"/>
      <c r="G194" s="1371" t="str">
        <f>'Report 5J'!$A$3&amp;" - "&amp;'Report 5J'!$A$5</f>
        <v>Report 5J - Behavioral Management Services Lag Report</v>
      </c>
      <c r="H194" s="885"/>
      <c r="I194" s="921">
        <f>SUMIF('Report 4A'!$I$16:$I$95,'Check Totals'!$C194,'Report 4A'!$AY$16:$AY$95)</f>
        <v>0</v>
      </c>
      <c r="J194" s="920" t="s">
        <v>620</v>
      </c>
      <c r="K194" s="922">
        <f>IF('Information Input'!$U$21=2,SUM('Report 5J'!$O$109:$Q$109),IF('Information Input'!$U$21=1,(IF('Information Input'!$U$26=1,SUM('Report 5J'!$C$109:$E$109),IF('Information Input'!$U$26=2,SUM('Report 5J'!$F$109:$H$109),IF('Information Input'!$U$26=3,SUM('Report 5J'!$I$109:$K$109),SUM('Report 5J'!$L$109:$N$109)))))))</f>
        <v>0</v>
      </c>
      <c r="L194" s="911"/>
      <c r="M194" s="921">
        <f>SUMIF('Report 4A'!$I$16:$I$95,'Check Totals'!$C194,'Report 4A'!$AZ$16:$AZ$95)</f>
        <v>0</v>
      </c>
      <c r="N194" s="920" t="s">
        <v>620</v>
      </c>
      <c r="O194" s="922">
        <f>IF('Information Input'!$U$21=2,SUM('Report 5J'!$L$109:$N$109),IF('Information Input'!$U$21=1,(IF('Information Input'!$U$26=1,0,IF('Information Input'!$U$26=2,SUM('Report 5J'!$C$109:$E$109),IF('Information Input'!$U$26=3,SUM('Report 5J'!$F$109:$H$109),SUM('Report 5J'!$I$109:$K$109)))))))</f>
        <v>0</v>
      </c>
      <c r="P194" s="911"/>
      <c r="Q194" s="921">
        <f>SUMIF('Report 4A'!$I$16:$I$95,'Check Totals'!$C194,'Report 4A'!$BA$16:$BA$95)</f>
        <v>0</v>
      </c>
      <c r="R194" s="920" t="s">
        <v>620</v>
      </c>
      <c r="S194" s="922">
        <f>IF('Information Input'!$U$21=2,SUM('Report 5J'!$I$109:$K$109),IF('Information Input'!$U$21=1,(IF('Information Input'!$U$26=1,0,IF('Information Input'!$U$26=2,0,IF('Information Input'!$U$26=3,SUM('Report 5J'!$C$109:$E$109),SUM('Report 5J'!$F$109:$H$109)))))))</f>
        <v>0</v>
      </c>
      <c r="T194" s="911"/>
      <c r="U194" s="921">
        <f>SUMIF('Report 4A'!$I$16:$I$95,'Check Totals'!$C194,'Report 4A'!$BB$16:$BB$95)</f>
        <v>0</v>
      </c>
      <c r="V194" s="920" t="s">
        <v>620</v>
      </c>
      <c r="W194" s="922">
        <f>IF('Information Input'!$U$21=2,SUM('Report 5J'!$F$109:$H$109),IF('Information Input'!$U$21=1,(IF('Information Input'!$U$26=1,0,IF('Information Input'!$U$26=2,0,IF('Information Input'!$U$26=3,0,SUM('Report 5J'!$C$109:$E$109)))))))</f>
        <v>0</v>
      </c>
      <c r="X194" s="911"/>
      <c r="Y194" s="921">
        <f t="shared" si="103"/>
        <v>0</v>
      </c>
      <c r="Z194" s="885"/>
      <c r="AA194" s="923">
        <f t="shared" si="104"/>
        <v>0</v>
      </c>
      <c r="AB194" s="885"/>
      <c r="AC194" s="923">
        <f t="shared" si="105"/>
        <v>0</v>
      </c>
      <c r="AD194" s="885"/>
      <c r="AE194" s="924">
        <f t="shared" si="106"/>
        <v>0</v>
      </c>
      <c r="AF194" s="885"/>
      <c r="AG194" s="925" t="str">
        <f t="shared" si="99"/>
        <v>----</v>
      </c>
      <c r="AH194" s="914"/>
      <c r="AI194" s="926" t="str">
        <f t="shared" si="100"/>
        <v>----</v>
      </c>
      <c r="AJ194" s="914"/>
      <c r="AK194" s="926" t="str">
        <f t="shared" si="101"/>
        <v>----</v>
      </c>
      <c r="AL194" s="914"/>
      <c r="AM194" s="927" t="str">
        <f t="shared" si="102"/>
        <v>----</v>
      </c>
    </row>
    <row r="195" spans="1:44" ht="12.95">
      <c r="A195" s="1370"/>
      <c r="B195" s="885"/>
      <c r="C195" s="1372" t="str">
        <f t="shared" si="94"/>
        <v>5K</v>
      </c>
      <c r="D195" s="1367"/>
      <c r="E195" s="1370"/>
      <c r="F195" s="1367"/>
      <c r="G195" s="1371" t="str">
        <f>'Report 5K'!$A$3&amp;" - "&amp;'Report 5K'!$A$5</f>
        <v>Report 5K - Behavioral Health Providers Lag Report</v>
      </c>
      <c r="H195" s="885"/>
      <c r="I195" s="921">
        <f>SUMIF('Report 4A'!$I$16:$I$95,'Check Totals'!$C195,'Report 4A'!$AY$16:$AY$95)</f>
        <v>0</v>
      </c>
      <c r="J195" s="920" t="s">
        <v>620</v>
      </c>
      <c r="K195" s="922">
        <f>IF('Information Input'!$U$21=2,SUM('Report 5K'!$O$109:$Q$109),IF('Information Input'!$U$21=1,(IF('Information Input'!$U$26=1,SUM('Report 5K'!$C$109:$E$109),IF('Information Input'!$U$26=2,SUM('Report 5K'!$F$109:$H$109),IF('Information Input'!$U$26=3,SUM('Report 5K'!$I$109:$K$109),SUM('Report 5K'!$L$109:$N$109)))))))</f>
        <v>0</v>
      </c>
      <c r="L195" s="911"/>
      <c r="M195" s="921">
        <f>SUMIF('Report 4A'!$I$16:$I$95,'Check Totals'!$C195,'Report 4A'!$AZ$16:$AZ$95)</f>
        <v>0</v>
      </c>
      <c r="N195" s="920" t="s">
        <v>620</v>
      </c>
      <c r="O195" s="922">
        <f>IF('Information Input'!$U$21=2,SUM('Report 5K'!$L$109:$N$109),IF('Information Input'!$U$21=1,(IF('Information Input'!$U$26=1,0,IF('Information Input'!$U$26=2,SUM('Report 5K'!$C$109:$E$109),IF('Information Input'!$U$26=3,SUM('Report 5K'!$F$109:$H$109),SUM('Report 5K'!$I$109:$K$109)))))))</f>
        <v>0</v>
      </c>
      <c r="P195" s="911"/>
      <c r="Q195" s="921">
        <f>SUMIF('Report 4A'!$I$16:$I$95,'Check Totals'!$C195,'Report 4A'!$BA$16:$BA$95)</f>
        <v>0</v>
      </c>
      <c r="R195" s="920" t="s">
        <v>620</v>
      </c>
      <c r="S195" s="922">
        <f>IF('Information Input'!$U$21=2,SUM('Report 5K'!$I$109:$K$109),IF('Information Input'!$U$21=1,(IF('Information Input'!$U$26=1,0,IF('Information Input'!$U$26=2,0,IF('Information Input'!$U$26=3,SUM('Report 5K'!$C$109:$E$109),SUM('Report 5K'!$F$109:$H$109)))))))</f>
        <v>0</v>
      </c>
      <c r="T195" s="911"/>
      <c r="U195" s="921">
        <f>SUMIF('Report 4A'!$I$16:$I$95,'Check Totals'!$C195,'Report 4A'!$BB$16:$BB$95)</f>
        <v>0</v>
      </c>
      <c r="V195" s="920" t="s">
        <v>620</v>
      </c>
      <c r="W195" s="922">
        <f>IF('Information Input'!$U$21=2,SUM('Report 5K'!$F$109:$H$109),IF('Information Input'!$U$21=1,(IF('Information Input'!$U$26=1,0,IF('Information Input'!$U$26=2,0,IF('Information Input'!$U$26=3,0,SUM('Report 5K'!$C$109:$E$109)))))))</f>
        <v>0</v>
      </c>
      <c r="X195" s="911"/>
      <c r="Y195" s="921">
        <f t="shared" si="103"/>
        <v>0</v>
      </c>
      <c r="Z195" s="885"/>
      <c r="AA195" s="923">
        <f t="shared" si="104"/>
        <v>0</v>
      </c>
      <c r="AB195" s="885"/>
      <c r="AC195" s="923">
        <f t="shared" si="105"/>
        <v>0</v>
      </c>
      <c r="AD195" s="885"/>
      <c r="AE195" s="924">
        <f t="shared" si="106"/>
        <v>0</v>
      </c>
      <c r="AF195" s="885"/>
      <c r="AG195" s="925" t="str">
        <f t="shared" si="99"/>
        <v>----</v>
      </c>
      <c r="AH195" s="914"/>
      <c r="AI195" s="926" t="str">
        <f t="shared" si="100"/>
        <v>----</v>
      </c>
      <c r="AJ195" s="914"/>
      <c r="AK195" s="926" t="str">
        <f t="shared" si="101"/>
        <v>----</v>
      </c>
      <c r="AL195" s="914"/>
      <c r="AM195" s="927" t="str">
        <f t="shared" si="102"/>
        <v>----</v>
      </c>
    </row>
    <row r="196" spans="1:44" ht="12.95">
      <c r="A196" s="1370"/>
      <c r="B196" s="885"/>
      <c r="C196" s="1372" t="str">
        <f t="shared" si="94"/>
        <v>5L</v>
      </c>
      <c r="D196" s="1367"/>
      <c r="E196" s="1370"/>
      <c r="F196" s="1367"/>
      <c r="G196" s="1371" t="str">
        <f>'Report 5L'!$A$3&amp;" - "&amp;'Report 5L'!$A$5</f>
        <v>Report 5L - Psychosocial Rehab Services Lag Report</v>
      </c>
      <c r="H196" s="885"/>
      <c r="I196" s="921">
        <f>SUMIF('Report 4A'!$I$16:$I$95,'Check Totals'!$C196,'Report 4A'!$AY$16:$AY$95)</f>
        <v>0</v>
      </c>
      <c r="J196" s="920" t="s">
        <v>620</v>
      </c>
      <c r="K196" s="922">
        <f>IF('Information Input'!$U$21=2,SUM('Report 5L'!$O$109:$Q$109),IF('Information Input'!$U$21=1,(IF('Information Input'!$U$26=1,SUM('Report 5L'!$C$109:$E$109),IF('Information Input'!$U$26=2,SUM('Report 5L'!$F$109:$H$109),IF('Information Input'!$U$26=3,SUM('Report 5L'!$I$109:$K$109),SUM('Report 5L'!$L$109:$N$109)))))))</f>
        <v>0</v>
      </c>
      <c r="L196" s="911"/>
      <c r="M196" s="921">
        <f>SUMIF('Report 4A'!$I$16:$I$95,'Check Totals'!$C196,'Report 4A'!$AZ$16:$AZ$95)</f>
        <v>0</v>
      </c>
      <c r="N196" s="920" t="s">
        <v>620</v>
      </c>
      <c r="O196" s="922">
        <f>IF('Information Input'!$U$21=2,SUM('Report 5L'!$L$109:$N$109),IF('Information Input'!$U$21=1,(IF('Information Input'!$U$26=1,0,IF('Information Input'!$U$26=2,SUM('Report 5L'!$C$109:$E$109),IF('Information Input'!$U$26=3,SUM('Report 5L'!$F$109:$H$109),SUM('Report 5L'!$I$109:$K$109)))))))</f>
        <v>0</v>
      </c>
      <c r="P196" s="911"/>
      <c r="Q196" s="921">
        <f>SUMIF('Report 4A'!$I$16:$I$95,'Check Totals'!$C196,'Report 4A'!$BA$16:$BA$95)</f>
        <v>0</v>
      </c>
      <c r="R196" s="920" t="s">
        <v>620</v>
      </c>
      <c r="S196" s="922">
        <f>IF('Information Input'!$U$21=2,SUM('Report 5L'!$I$109:$K$109),IF('Information Input'!$U$21=1,(IF('Information Input'!$U$26=1,0,IF('Information Input'!$U$26=2,0,IF('Information Input'!$U$26=3,SUM('Report 5L'!$C$109:$E$109),SUM('Report 5L'!$F$109:$H$109)))))))</f>
        <v>0</v>
      </c>
      <c r="T196" s="911"/>
      <c r="U196" s="921">
        <f>SUMIF('Report 4A'!$I$16:$I$95,'Check Totals'!$C196,'Report 4A'!$BB$16:$BB$95)</f>
        <v>0</v>
      </c>
      <c r="V196" s="920" t="s">
        <v>620</v>
      </c>
      <c r="W196" s="922">
        <f>IF('Information Input'!$U$21=2,SUM('Report 5L'!$F$109:$H$109),IF('Information Input'!$U$21=1,(IF('Information Input'!$U$26=1,0,IF('Information Input'!$U$26=2,0,IF('Information Input'!$U$26=3,0,SUM('Report 5L'!$C$109:$E$109)))))))</f>
        <v>0</v>
      </c>
      <c r="X196" s="911"/>
      <c r="Y196" s="921">
        <f t="shared" si="103"/>
        <v>0</v>
      </c>
      <c r="Z196" s="885"/>
      <c r="AA196" s="923">
        <f t="shared" si="104"/>
        <v>0</v>
      </c>
      <c r="AB196" s="885"/>
      <c r="AC196" s="923">
        <f t="shared" si="105"/>
        <v>0</v>
      </c>
      <c r="AD196" s="885"/>
      <c r="AE196" s="924">
        <f t="shared" si="106"/>
        <v>0</v>
      </c>
      <c r="AF196" s="885"/>
      <c r="AG196" s="925" t="str">
        <f t="shared" si="99"/>
        <v>----</v>
      </c>
      <c r="AH196" s="914"/>
      <c r="AI196" s="926" t="str">
        <f t="shared" si="100"/>
        <v>----</v>
      </c>
      <c r="AJ196" s="914"/>
      <c r="AK196" s="926" t="str">
        <f t="shared" si="101"/>
        <v>----</v>
      </c>
      <c r="AL196" s="914"/>
      <c r="AM196" s="927" t="str">
        <f t="shared" si="102"/>
        <v>----</v>
      </c>
    </row>
    <row r="197" spans="1:44" ht="12.95">
      <c r="A197" s="1370"/>
      <c r="B197" s="885"/>
      <c r="C197" s="1372" t="str">
        <f t="shared" si="94"/>
        <v>5M</v>
      </c>
      <c r="D197" s="1367"/>
      <c r="E197" s="1370"/>
      <c r="F197" s="1367"/>
      <c r="G197" s="1371" t="str">
        <f>'Report 5M'!$A$3&amp;" - "&amp;'Report 5M'!$A$5</f>
        <v>Report 5M - Community Services, Agencies Lag Report</v>
      </c>
      <c r="H197" s="885"/>
      <c r="I197" s="921">
        <f>SUMIF('Report 4A'!$I$16:$I$95,'Check Totals'!$C197,'Report 4A'!$AY$16:$AY$95)</f>
        <v>0</v>
      </c>
      <c r="J197" s="920" t="s">
        <v>620</v>
      </c>
      <c r="K197" s="922">
        <f>IF('Information Input'!$U$21=2,SUM('Report 5M'!$O$109:$Q$109),IF('Information Input'!$U$21=1,(IF('Information Input'!$U$26=1,SUM('Report 5M'!$C$109:$E$109),IF('Information Input'!$U$26=2,SUM('Report 5M'!$F$109:$H$109),IF('Information Input'!$U$26=3,SUM('Report 5M'!$I$109:$K$109),SUM('Report 5M'!$L$109:$N$109)))))))</f>
        <v>0</v>
      </c>
      <c r="L197" s="911"/>
      <c r="M197" s="921">
        <f>SUMIF('Report 4A'!$I$16:$I$95,'Check Totals'!$C197,'Report 4A'!$AZ$16:$AZ$95)</f>
        <v>0</v>
      </c>
      <c r="N197" s="920" t="s">
        <v>620</v>
      </c>
      <c r="O197" s="922">
        <f>IF('Information Input'!$U$21=2,SUM('Report 5M'!$L$109:$N$109),IF('Information Input'!$U$21=1,(IF('Information Input'!$U$26=1,0,IF('Information Input'!$U$26=2,SUM('Report 5M'!$C$109:$E$109),IF('Information Input'!$U$26=3,SUM('Report 5M'!$F$109:$H$109),SUM('Report 5M'!$I$109:$K$109)))))))</f>
        <v>0</v>
      </c>
      <c r="P197" s="911"/>
      <c r="Q197" s="921">
        <f>SUMIF('Report 4A'!$I$16:$I$95,'Check Totals'!$C197,'Report 4A'!$BA$16:$BA$95)</f>
        <v>0</v>
      </c>
      <c r="R197" s="920" t="s">
        <v>620</v>
      </c>
      <c r="S197" s="922">
        <f>IF('Information Input'!$U$21=2,SUM('Report 5M'!$I$109:$K$109),IF('Information Input'!$U$21=1,(IF('Information Input'!$U$26=1,0,IF('Information Input'!$U$26=2,0,IF('Information Input'!$U$26=3,SUM('Report 5M'!$C$109:$E$109),SUM('Report 5M'!$F$109:$H$109)))))))</f>
        <v>0</v>
      </c>
      <c r="T197" s="911"/>
      <c r="U197" s="921">
        <f>SUMIF('Report 4A'!$I$16:$I$95,'Check Totals'!$C197,'Report 4A'!$BB$16:$BB$95)</f>
        <v>0</v>
      </c>
      <c r="V197" s="920" t="s">
        <v>620</v>
      </c>
      <c r="W197" s="922">
        <f>IF('Information Input'!$U$21=2,SUM('Report 5M'!$F$109:$H$109),IF('Information Input'!$U$21=1,(IF('Information Input'!$U$26=1,0,IF('Information Input'!$U$26=2,0,IF('Information Input'!$U$26=3,0,SUM('Report 5M'!$C$109:$E$109)))))))</f>
        <v>0</v>
      </c>
      <c r="X197" s="911"/>
      <c r="Y197" s="921">
        <f t="shared" si="103"/>
        <v>0</v>
      </c>
      <c r="Z197" s="885"/>
      <c r="AA197" s="923">
        <f t="shared" si="104"/>
        <v>0</v>
      </c>
      <c r="AB197" s="885"/>
      <c r="AC197" s="923">
        <f t="shared" si="105"/>
        <v>0</v>
      </c>
      <c r="AD197" s="885"/>
      <c r="AE197" s="924">
        <f t="shared" si="106"/>
        <v>0</v>
      </c>
      <c r="AF197" s="885"/>
      <c r="AG197" s="925" t="str">
        <f t="shared" si="99"/>
        <v>----</v>
      </c>
      <c r="AH197" s="914"/>
      <c r="AI197" s="926" t="str">
        <f t="shared" si="100"/>
        <v>----</v>
      </c>
      <c r="AJ197" s="914"/>
      <c r="AK197" s="926" t="str">
        <f t="shared" si="101"/>
        <v>----</v>
      </c>
      <c r="AL197" s="914"/>
      <c r="AM197" s="927" t="str">
        <f t="shared" si="102"/>
        <v>----</v>
      </c>
    </row>
    <row r="198" spans="1:44" ht="12.95">
      <c r="A198" s="1370"/>
      <c r="B198" s="1367"/>
      <c r="C198" s="1371"/>
      <c r="D198" s="1367"/>
      <c r="E198" s="1370"/>
      <c r="F198" s="1367"/>
      <c r="G198" s="1371"/>
      <c r="H198" s="885"/>
      <c r="I198" s="934"/>
      <c r="J198" s="935"/>
      <c r="K198" s="936"/>
      <c r="L198" s="937"/>
      <c r="M198" s="934"/>
      <c r="N198" s="935"/>
      <c r="O198" s="936"/>
      <c r="P198" s="937"/>
      <c r="Q198" s="934"/>
      <c r="R198" s="935"/>
      <c r="S198" s="936"/>
      <c r="T198" s="937"/>
      <c r="U198" s="934"/>
      <c r="V198" s="935"/>
      <c r="W198" s="936"/>
      <c r="X198" s="911"/>
      <c r="Y198" s="917"/>
      <c r="Z198" s="885"/>
      <c r="AA198" s="928"/>
      <c r="AB198" s="885"/>
      <c r="AC198" s="928"/>
      <c r="AD198" s="885"/>
      <c r="AE198" s="919"/>
      <c r="AF198" s="885"/>
      <c r="AG198" s="929"/>
      <c r="AH198" s="914"/>
      <c r="AI198" s="930"/>
      <c r="AJ198" s="914"/>
      <c r="AK198" s="930"/>
      <c r="AL198" s="914"/>
      <c r="AM198" s="931"/>
    </row>
    <row r="199" spans="1:44" ht="12.95">
      <c r="A199" s="938" t="str">
        <f>'Report 1'!$A$2</f>
        <v>Report 1</v>
      </c>
      <c r="B199" s="1367"/>
      <c r="C199" s="1371"/>
      <c r="D199" s="940"/>
      <c r="E199" s="361" t="str">
        <f>'Report 8'!$A$2</f>
        <v>Report 8</v>
      </c>
      <c r="F199" s="362"/>
      <c r="G199" s="941"/>
      <c r="H199" s="1367"/>
      <c r="I199" s="942"/>
      <c r="J199" s="943"/>
      <c r="K199" s="944"/>
      <c r="L199" s="1368"/>
      <c r="M199" s="942"/>
      <c r="N199" s="943"/>
      <c r="O199" s="944"/>
      <c r="P199" s="1368"/>
      <c r="Q199" s="942"/>
      <c r="R199" s="943"/>
      <c r="S199" s="944"/>
      <c r="T199" s="1368"/>
      <c r="U199" s="942"/>
      <c r="V199" s="943"/>
      <c r="W199" s="944"/>
      <c r="X199" s="911"/>
      <c r="Y199" s="917"/>
      <c r="Z199" s="885"/>
      <c r="AA199" s="928"/>
      <c r="AB199" s="885"/>
      <c r="AC199" s="928"/>
      <c r="AD199" s="885"/>
      <c r="AE199" s="919"/>
      <c r="AF199" s="885"/>
      <c r="AG199" s="929"/>
      <c r="AH199" s="914"/>
      <c r="AI199" s="930"/>
      <c r="AJ199" s="914"/>
      <c r="AK199" s="930"/>
      <c r="AL199" s="914"/>
      <c r="AM199" s="931"/>
    </row>
    <row r="200" spans="1:44" ht="12.95">
      <c r="A200" s="1370" t="str">
        <f>'Report 1'!$A$4</f>
        <v>Schedule of Revenues and Expenses by Category</v>
      </c>
      <c r="B200" s="1367"/>
      <c r="C200" s="1371"/>
      <c r="D200" s="940"/>
      <c r="E200" s="363" t="str">
        <f>'Report 8'!$A$4</f>
        <v>Value Added Services/Non-State Plan Services Report</v>
      </c>
      <c r="F200" s="364"/>
      <c r="G200" s="941"/>
      <c r="H200" s="1367"/>
      <c r="I200" s="942"/>
      <c r="J200" s="943"/>
      <c r="K200" s="944"/>
      <c r="L200" s="1368"/>
      <c r="M200" s="942"/>
      <c r="N200" s="943"/>
      <c r="O200" s="944"/>
      <c r="P200" s="1368"/>
      <c r="Q200" s="942"/>
      <c r="R200" s="943"/>
      <c r="S200" s="944"/>
      <c r="T200" s="1368"/>
      <c r="U200" s="942"/>
      <c r="V200" s="943"/>
      <c r="W200" s="944"/>
      <c r="X200" s="911"/>
      <c r="Y200" s="917"/>
      <c r="Z200" s="885"/>
      <c r="AA200" s="928"/>
      <c r="AB200" s="885"/>
      <c r="AC200" s="928"/>
      <c r="AD200" s="885"/>
      <c r="AE200" s="919"/>
      <c r="AF200" s="885"/>
      <c r="AG200" s="929"/>
      <c r="AH200" s="914"/>
      <c r="AI200" s="930"/>
      <c r="AJ200" s="914"/>
      <c r="AK200" s="930"/>
      <c r="AL200" s="914"/>
      <c r="AM200" s="931"/>
    </row>
    <row r="201" spans="1:44" ht="12.95">
      <c r="A201" s="1370"/>
      <c r="B201" s="970">
        <f>'Report 1'!$A$70</f>
        <v>50</v>
      </c>
      <c r="C201" s="971" t="str">
        <f>'Report 1'!$B$70</f>
        <v>Value Added Services/Non-State Plan Approved Services</v>
      </c>
      <c r="D201" s="940"/>
      <c r="E201" s="972"/>
      <c r="F201" s="939" t="s">
        <v>230</v>
      </c>
      <c r="G201" s="941"/>
      <c r="H201" s="1367"/>
      <c r="I201" s="921">
        <f>'Report 1'!$AQ$70</f>
        <v>0</v>
      </c>
      <c r="J201" s="920" t="s">
        <v>620</v>
      </c>
      <c r="K201" s="922">
        <f>'Report 8'!$AQ$36</f>
        <v>0</v>
      </c>
      <c r="L201" s="911"/>
      <c r="M201" s="921">
        <f>'Report 1'!$AR$70</f>
        <v>0</v>
      </c>
      <c r="N201" s="920" t="s">
        <v>620</v>
      </c>
      <c r="O201" s="922">
        <f>'Report 8'!$AR$36</f>
        <v>0</v>
      </c>
      <c r="P201" s="911"/>
      <c r="Q201" s="921">
        <f>'Report 1'!$AS$70</f>
        <v>0</v>
      </c>
      <c r="R201" s="920" t="s">
        <v>620</v>
      </c>
      <c r="S201" s="922">
        <f>'Report 8'!$AS$36</f>
        <v>0</v>
      </c>
      <c r="T201" s="911"/>
      <c r="U201" s="921">
        <f>'Report 1'!$AT$70</f>
        <v>0</v>
      </c>
      <c r="V201" s="920" t="s">
        <v>620</v>
      </c>
      <c r="W201" s="922">
        <f>'Report 8'!$AT$36</f>
        <v>0</v>
      </c>
      <c r="X201" s="911"/>
      <c r="Y201" s="921">
        <f>I201-K201</f>
        <v>0</v>
      </c>
      <c r="Z201" s="885"/>
      <c r="AA201" s="923">
        <f>M201-O201</f>
        <v>0</v>
      </c>
      <c r="AB201" s="885"/>
      <c r="AC201" s="923">
        <f>Q201-S201</f>
        <v>0</v>
      </c>
      <c r="AD201" s="885"/>
      <c r="AE201" s="924">
        <f>U201-W201</f>
        <v>0</v>
      </c>
      <c r="AF201" s="885"/>
      <c r="AG201" s="925" t="str">
        <f>IF(ABS(Y201)&gt;$AS$13,"Threshold Exceeded!","----")</f>
        <v>----</v>
      </c>
      <c r="AH201" s="914"/>
      <c r="AI201" s="926" t="str">
        <f>IF(ABS(AA201)&gt;$AS$13,"Threshold Exceeded!","----")</f>
        <v>----</v>
      </c>
      <c r="AJ201" s="914"/>
      <c r="AK201" s="926" t="str">
        <f>IF(ABS(AC201)&gt;$AS$13,"Threshold Exceeded!","----")</f>
        <v>----</v>
      </c>
      <c r="AL201" s="914"/>
      <c r="AM201" s="927" t="str">
        <f>IF(ABS(AE201)&gt;$AS$13,"Threshold Exceeded!","----")</f>
        <v>----</v>
      </c>
    </row>
    <row r="202" spans="1:44" ht="12.95">
      <c r="A202" s="1373"/>
      <c r="B202" s="1374"/>
      <c r="C202" s="1375"/>
      <c r="D202" s="940"/>
      <c r="E202" s="973"/>
      <c r="F202" s="365"/>
      <c r="G202" s="974"/>
      <c r="H202" s="1367"/>
      <c r="I202" s="975"/>
      <c r="J202" s="976"/>
      <c r="K202" s="977"/>
      <c r="L202" s="1368"/>
      <c r="M202" s="975"/>
      <c r="N202" s="976"/>
      <c r="O202" s="977"/>
      <c r="P202" s="1368"/>
      <c r="Q202" s="975"/>
      <c r="R202" s="976"/>
      <c r="S202" s="977"/>
      <c r="T202" s="1368"/>
      <c r="U202" s="975"/>
      <c r="V202" s="976"/>
      <c r="W202" s="977"/>
      <c r="X202" s="911"/>
      <c r="Y202" s="949"/>
      <c r="Z202" s="881"/>
      <c r="AA202" s="952"/>
      <c r="AB202" s="881"/>
      <c r="AC202" s="952"/>
      <c r="AD202" s="881"/>
      <c r="AE202" s="951"/>
      <c r="AF202" s="885"/>
      <c r="AG202" s="953"/>
      <c r="AH202" s="954"/>
      <c r="AI202" s="955"/>
      <c r="AJ202" s="954"/>
      <c r="AK202" s="955"/>
      <c r="AL202" s="954"/>
      <c r="AM202" s="956"/>
    </row>
    <row r="203" spans="1:44" ht="12.75" customHeight="1">
      <c r="A203" s="885"/>
      <c r="B203" s="957"/>
      <c r="C203" s="939"/>
      <c r="D203" s="939"/>
      <c r="E203" s="939"/>
      <c r="F203" s="360"/>
      <c r="G203" s="978"/>
      <c r="H203" s="885"/>
      <c r="I203" s="928"/>
      <c r="J203" s="920"/>
      <c r="K203" s="928"/>
      <c r="L203" s="911"/>
      <c r="M203" s="928"/>
      <c r="N203" s="920"/>
      <c r="O203" s="928"/>
      <c r="P203" s="911"/>
      <c r="Q203" s="928"/>
      <c r="R203" s="920"/>
      <c r="S203" s="928"/>
      <c r="T203" s="911"/>
      <c r="U203" s="928"/>
      <c r="V203" s="920"/>
      <c r="W203" s="928"/>
      <c r="X203" s="911"/>
      <c r="Y203" s="928"/>
      <c r="Z203" s="885"/>
      <c r="AA203" s="928"/>
      <c r="AB203" s="885"/>
      <c r="AC203" s="928"/>
      <c r="AD203" s="885"/>
      <c r="AE203" s="928"/>
      <c r="AF203" s="885"/>
    </row>
    <row r="204" spans="1:44" ht="12.75" customHeight="1">
      <c r="A204" s="881"/>
      <c r="AG204" s="962"/>
      <c r="AH204" s="962"/>
      <c r="AI204" s="962"/>
      <c r="AJ204" s="962"/>
      <c r="AK204" s="962"/>
      <c r="AL204" s="962"/>
      <c r="AM204" s="962"/>
      <c r="AO204"/>
      <c r="AP204"/>
      <c r="AQ204"/>
      <c r="AR204"/>
    </row>
    <row r="205" spans="1:44" ht="18" customHeight="1">
      <c r="A205" s="887" t="s">
        <v>103</v>
      </c>
      <c r="B205" s="888"/>
      <c r="C205" s="888"/>
      <c r="D205" s="888"/>
      <c r="E205" s="888"/>
      <c r="F205" s="888"/>
      <c r="G205" s="889"/>
      <c r="H205" s="890"/>
      <c r="I205" s="891" t="s">
        <v>135</v>
      </c>
      <c r="J205" s="871"/>
      <c r="K205" s="872"/>
      <c r="L205" s="892"/>
      <c r="M205" s="870" t="s">
        <v>136</v>
      </c>
      <c r="N205" s="871"/>
      <c r="O205" s="872"/>
      <c r="P205" s="892"/>
      <c r="Q205" s="870" t="s">
        <v>137</v>
      </c>
      <c r="R205" s="871"/>
      <c r="S205" s="872"/>
      <c r="T205" s="892"/>
      <c r="U205" s="870" t="s">
        <v>138</v>
      </c>
      <c r="V205" s="871"/>
      <c r="W205" s="872"/>
      <c r="X205" s="893"/>
      <c r="Y205" s="870" t="s">
        <v>615</v>
      </c>
      <c r="Z205" s="871"/>
      <c r="AA205" s="871"/>
      <c r="AB205" s="871"/>
      <c r="AC205" s="871"/>
      <c r="AD205" s="871"/>
      <c r="AE205" s="872"/>
      <c r="AF205" s="963"/>
      <c r="AG205" s="870" t="s">
        <v>616</v>
      </c>
      <c r="AH205" s="871"/>
      <c r="AI205" s="871"/>
      <c r="AJ205" s="871"/>
      <c r="AK205" s="871"/>
      <c r="AL205" s="871"/>
      <c r="AM205" s="872"/>
      <c r="AO205"/>
      <c r="AP205"/>
      <c r="AQ205"/>
      <c r="AR205"/>
    </row>
    <row r="206" spans="1:44" ht="18" customHeight="1">
      <c r="A206" s="895" t="s">
        <v>617</v>
      </c>
      <c r="B206" s="896"/>
      <c r="C206" s="897"/>
      <c r="D206" s="898"/>
      <c r="E206" s="895" t="s">
        <v>618</v>
      </c>
      <c r="F206" s="896"/>
      <c r="G206" s="872"/>
      <c r="H206" s="890"/>
      <c r="I206" s="899" t="s">
        <v>617</v>
      </c>
      <c r="J206" s="900"/>
      <c r="K206" s="901" t="s">
        <v>618</v>
      </c>
      <c r="L206" s="902"/>
      <c r="M206" s="901" t="s">
        <v>617</v>
      </c>
      <c r="N206" s="900"/>
      <c r="O206" s="901" t="s">
        <v>618</v>
      </c>
      <c r="P206" s="902"/>
      <c r="Q206" s="901" t="s">
        <v>617</v>
      </c>
      <c r="R206" s="900"/>
      <c r="S206" s="901" t="s">
        <v>618</v>
      </c>
      <c r="T206" s="902"/>
      <c r="U206" s="901" t="s">
        <v>617</v>
      </c>
      <c r="V206" s="900"/>
      <c r="W206" s="901" t="s">
        <v>618</v>
      </c>
      <c r="X206" s="893"/>
      <c r="Y206" s="875" t="s">
        <v>135</v>
      </c>
      <c r="Z206" s="876"/>
      <c r="AA206" s="875" t="s">
        <v>136</v>
      </c>
      <c r="AB206" s="876"/>
      <c r="AC206" s="875" t="s">
        <v>137</v>
      </c>
      <c r="AD206" s="876"/>
      <c r="AE206" s="875" t="s">
        <v>138</v>
      </c>
      <c r="AF206" s="963"/>
      <c r="AG206" s="875" t="s">
        <v>135</v>
      </c>
      <c r="AH206" s="876"/>
      <c r="AI206" s="875" t="s">
        <v>136</v>
      </c>
      <c r="AJ206" s="876"/>
      <c r="AK206" s="875" t="s">
        <v>137</v>
      </c>
      <c r="AL206" s="876"/>
      <c r="AM206" s="875" t="s">
        <v>138</v>
      </c>
      <c r="AO206"/>
      <c r="AP206"/>
      <c r="AQ206"/>
      <c r="AR206"/>
    </row>
    <row r="207" spans="1:44" ht="12.95">
      <c r="A207" s="903"/>
      <c r="B207" s="904"/>
      <c r="C207" s="905"/>
      <c r="D207" s="885"/>
      <c r="E207" s="903"/>
      <c r="F207" s="904"/>
      <c r="G207" s="906"/>
      <c r="H207" s="965"/>
      <c r="I207" s="966"/>
      <c r="J207" s="965"/>
      <c r="K207" s="967"/>
      <c r="L207" s="968"/>
      <c r="M207" s="969"/>
      <c r="N207" s="965"/>
      <c r="O207" s="967"/>
      <c r="P207" s="968"/>
      <c r="Q207" s="969"/>
      <c r="R207" s="965"/>
      <c r="S207" s="967"/>
      <c r="T207" s="968"/>
      <c r="U207" s="969"/>
      <c r="V207" s="965"/>
      <c r="W207" s="967"/>
      <c r="Y207" s="867"/>
      <c r="Z207" s="885"/>
      <c r="AA207" s="885"/>
      <c r="AB207" s="885"/>
      <c r="AC207" s="885"/>
      <c r="AD207" s="885"/>
      <c r="AE207" s="912"/>
      <c r="AG207" s="913"/>
      <c r="AH207" s="914"/>
      <c r="AI207" s="914"/>
      <c r="AJ207" s="914"/>
      <c r="AK207" s="914"/>
      <c r="AL207" s="914"/>
      <c r="AM207" s="915"/>
      <c r="AO207"/>
      <c r="AP207"/>
      <c r="AQ207"/>
      <c r="AR207"/>
    </row>
    <row r="208" spans="1:44" ht="12.95">
      <c r="A208" s="361" t="str">
        <f>'Report 2'!$A$2</f>
        <v>Report 2</v>
      </c>
      <c r="B208" s="885"/>
      <c r="C208" s="912"/>
      <c r="D208" s="885"/>
      <c r="E208" s="361" t="str">
        <f>'Report 5A'!$A$3</f>
        <v>Report 5A</v>
      </c>
      <c r="F208" s="916"/>
      <c r="G208" s="912"/>
      <c r="H208" s="885"/>
      <c r="I208" s="917"/>
      <c r="J208" s="886"/>
      <c r="K208" s="918"/>
      <c r="L208" s="911"/>
      <c r="M208" s="867"/>
      <c r="N208" s="885"/>
      <c r="O208" s="918"/>
      <c r="P208" s="911"/>
      <c r="Q208" s="867"/>
      <c r="R208" s="885"/>
      <c r="S208" s="918"/>
      <c r="T208" s="911"/>
      <c r="U208" s="867"/>
      <c r="V208" s="885"/>
      <c r="W208" s="918"/>
      <c r="X208" s="911"/>
      <c r="Y208" s="867"/>
      <c r="Z208" s="885"/>
      <c r="AA208" s="885"/>
      <c r="AB208" s="885"/>
      <c r="AC208" s="885"/>
      <c r="AD208" s="885"/>
      <c r="AE208" s="912"/>
      <c r="AF208" s="885"/>
      <c r="AG208" s="913"/>
      <c r="AH208" s="914"/>
      <c r="AI208" s="914"/>
      <c r="AJ208" s="914"/>
      <c r="AK208" s="914"/>
      <c r="AL208" s="914"/>
      <c r="AM208" s="915"/>
      <c r="AO208"/>
      <c r="AP208"/>
      <c r="AQ208"/>
      <c r="AR208"/>
    </row>
    <row r="209" spans="1:44" ht="12.95">
      <c r="A209" s="363" t="str">
        <f>'Report 2'!$A$4&amp;" (Lines 22, 23)"</f>
        <v>Schedule of Expenses Detail (Lines 22, 23)</v>
      </c>
      <c r="B209" s="364"/>
      <c r="C209" s="912"/>
      <c r="D209" s="364"/>
      <c r="E209" s="363" t="str">
        <f>'Report 5A'!$A$5</f>
        <v>Inpatient Hospital Services Lag Report</v>
      </c>
      <c r="F209" s="1367"/>
      <c r="G209" s="912"/>
      <c r="H209" s="885"/>
      <c r="I209" s="917"/>
      <c r="J209" s="885"/>
      <c r="K209" s="919"/>
      <c r="L209" s="911"/>
      <c r="M209" s="917"/>
      <c r="N209" s="920"/>
      <c r="O209" s="919"/>
      <c r="P209" s="911"/>
      <c r="Q209" s="917"/>
      <c r="R209" s="885"/>
      <c r="S209" s="919"/>
      <c r="T209" s="911"/>
      <c r="U209" s="917"/>
      <c r="V209" s="885"/>
      <c r="W209" s="919"/>
      <c r="X209" s="911"/>
      <c r="Y209" s="867"/>
      <c r="Z209" s="885"/>
      <c r="AA209" s="885"/>
      <c r="AB209" s="885"/>
      <c r="AC209" s="885"/>
      <c r="AD209" s="885"/>
      <c r="AE209" s="912"/>
      <c r="AF209" s="885"/>
      <c r="AG209" s="913"/>
      <c r="AH209" s="914"/>
      <c r="AI209" s="914"/>
      <c r="AJ209" s="914"/>
      <c r="AK209" s="914"/>
      <c r="AL209" s="914"/>
      <c r="AM209" s="915"/>
      <c r="AO209"/>
      <c r="AP209"/>
      <c r="AQ209"/>
      <c r="AR209"/>
    </row>
    <row r="210" spans="1:44" ht="12.95">
      <c r="A210" s="867"/>
      <c r="B210" s="1367" t="s">
        <v>224</v>
      </c>
      <c r="C210" s="912"/>
      <c r="D210" s="1367"/>
      <c r="E210" s="1370"/>
      <c r="F210" s="1367" t="s">
        <v>619</v>
      </c>
      <c r="G210" s="912"/>
      <c r="H210" s="885"/>
      <c r="I210" s="1089">
        <f>SUMIF('Report 2'!$G$423:$G$455,'Check Totals'!$E$208,'Report 2'!$H$423:$H$455)</f>
        <v>0</v>
      </c>
      <c r="J210" s="920" t="s">
        <v>620</v>
      </c>
      <c r="K210" s="922">
        <f>IF('Information Input'!$U$21=2,SUM('Report 5A'!$O$161:$Q$161),IF('Information Input'!$U$21=1,(IF('Information Input'!$U$26=1,SUM('Report 5A'!$C$161:$E$161),IF('Information Input'!$U$26=2,SUM('Report 5A'!$F$161:$H$161),IF('Information Input'!$U$26=3,SUM('Report 5A'!$I$161:$K$161),SUM('Report 5A'!$L$161:$N$161)))))))</f>
        <v>0</v>
      </c>
      <c r="L210" s="911"/>
      <c r="M210" s="1089">
        <f>SUMIF('Report 2'!$G$423:$G$455,'Check Totals'!$E$208,'Report 2'!$O$423:$O$455)</f>
        <v>0</v>
      </c>
      <c r="N210" s="920" t="s">
        <v>620</v>
      </c>
      <c r="O210" s="922">
        <f>IF('Information Input'!$U$21=2,SUM('Report 5A'!$L$161:$N$161),IF('Information Input'!$U$21=1,(IF('Information Input'!$U$26=1,0,IF('Information Input'!$U$26=2,SUM('Report 5A'!$C$161:$E$161),IF('Information Input'!$U$26=3,SUM('Report 5A'!$F$161:$H$161),SUM('Report 5A'!$I$161:$K$161)))))))</f>
        <v>0</v>
      </c>
      <c r="P210" s="911"/>
      <c r="Q210" s="1089">
        <f>SUMIF('Report 2'!$G$423:$G$455,'Check Totals'!$E$208,'Report 2'!$V$423:$V$455)</f>
        <v>0</v>
      </c>
      <c r="R210" s="920" t="s">
        <v>620</v>
      </c>
      <c r="S210" s="922">
        <f>IF('Information Input'!$U$21=2,SUM('Report 5A'!$I$161:$K$161),IF('Information Input'!$U$21=1,(IF('Information Input'!$U$26=1,0,IF('Information Input'!$U$26=2,0,IF('Information Input'!$U$26=3,SUM('Report 5A'!$C$161:$E$161),SUM('Report 5A'!$F$161:$H$161)))))))</f>
        <v>0</v>
      </c>
      <c r="T210" s="911"/>
      <c r="U210" s="1089">
        <f>SUMIF('Report 2'!$G$423:$G$455,'Check Totals'!$E$208,'Report 2'!$AC$423:$AC$455)</f>
        <v>0</v>
      </c>
      <c r="V210" s="920" t="s">
        <v>620</v>
      </c>
      <c r="W210" s="922">
        <f>IF('Information Input'!$U$21=2,SUM('Report 5A'!$F$161:$H$161),IF('Information Input'!$U$21=1,(IF('Information Input'!$U$26=1,0,IF('Information Input'!$U$26=2,0,IF('Information Input'!$U$26=3,0,SUM('Report 5A'!$C$161:$E$161)))))))</f>
        <v>0</v>
      </c>
      <c r="X210" s="911"/>
      <c r="Y210" s="921">
        <f>I210-K210</f>
        <v>0</v>
      </c>
      <c r="Z210" s="885"/>
      <c r="AA210" s="923">
        <f>M210-O210</f>
        <v>0</v>
      </c>
      <c r="AB210" s="885"/>
      <c r="AC210" s="923">
        <f>Q210-S210</f>
        <v>0</v>
      </c>
      <c r="AD210" s="885"/>
      <c r="AE210" s="924">
        <f>U210-W210</f>
        <v>0</v>
      </c>
      <c r="AF210" s="885"/>
      <c r="AG210" s="925" t="str">
        <f>IF(ABS(Y210)&gt;$AS$13,"Threshold Exceeded!","----")</f>
        <v>----</v>
      </c>
      <c r="AH210" s="914"/>
      <c r="AI210" s="926" t="str">
        <f>IF(ABS(AA210)&gt;$AS$13,"Threshold Exceeded!","----")</f>
        <v>----</v>
      </c>
      <c r="AJ210" s="914"/>
      <c r="AK210" s="926" t="str">
        <f>IF(ABS(AC210)&gt;$AS$13,"Threshold Exceeded!","----")</f>
        <v>----</v>
      </c>
      <c r="AL210" s="914"/>
      <c r="AM210" s="927" t="str">
        <f>IF(ABS(AE210)&gt;$AS$13,"Threshold Exceeded!","----")</f>
        <v>----</v>
      </c>
      <c r="AO210"/>
      <c r="AP210"/>
      <c r="AQ210"/>
      <c r="AR210"/>
    </row>
    <row r="211" spans="1:44" ht="12.95">
      <c r="A211" s="867"/>
      <c r="B211" s="1367" t="s">
        <v>621</v>
      </c>
      <c r="C211" s="912"/>
      <c r="D211" s="1367"/>
      <c r="E211" s="1370"/>
      <c r="F211" s="1367" t="s">
        <v>622</v>
      </c>
      <c r="G211" s="912"/>
      <c r="H211" s="885"/>
      <c r="I211" s="921">
        <f>SUMIF('Report 2'!$G$423:$G$455,'Check Totals'!$E$208,'Report 2'!$I$423:$I$455)</f>
        <v>0</v>
      </c>
      <c r="J211" s="920" t="s">
        <v>620</v>
      </c>
      <c r="K211" s="922">
        <f>IF('Information Input'!$U$21=2,SUM('Report 5A'!$O$162:$Q$162),IF('Information Input'!$U$21=1,(IF('Information Input'!$U$26=1,SUM('Report 5A'!$C$162:$E$162),IF('Information Input'!$U$26=2,SUM('Report 5A'!$F$162:$H$162),IF('Information Input'!$U$26=3,SUM('Report 5A'!$I$162:$K$162),SUM('Report 5A'!$L$162:$N$162)))))))</f>
        <v>0</v>
      </c>
      <c r="L211" s="911"/>
      <c r="M211" s="921">
        <f>SUMIF('Report 2'!$G$423:$G$455,'Check Totals'!$E$208,'Report 2'!$P$423:$P$455)</f>
        <v>0</v>
      </c>
      <c r="N211" s="920" t="s">
        <v>620</v>
      </c>
      <c r="O211" s="922">
        <f>IF('Information Input'!$U$21=2,SUM('Report 5A'!$L$162:$N$162),IF('Information Input'!$U$21=1,(IF('Information Input'!$U$26=1,0,IF('Information Input'!$U$26=2,SUM('Report 5A'!$C$162:$E$162),IF('Information Input'!$U$26=3,SUM('Report 5A'!$F$162:$H$162),SUM('Report 5A'!$I$162:$K$162)))))))</f>
        <v>0</v>
      </c>
      <c r="P211" s="911"/>
      <c r="Q211" s="921">
        <f>SUMIF('Report 2'!$G$423:$G$455,'Check Totals'!$E$208,'Report 2'!$W$423:$W$455)</f>
        <v>0</v>
      </c>
      <c r="R211" s="920" t="s">
        <v>620</v>
      </c>
      <c r="S211" s="922">
        <f>IF('Information Input'!$U$21=2,SUM('Report 5A'!$I$162:$K$162),IF('Information Input'!$U$21=1,(IF('Information Input'!$U$26=1,0,IF('Information Input'!$U$26=2,0,IF('Information Input'!$U$26=3,SUM('Report 5A'!$C$162:$E$162),SUM('Report 5A'!$F$162:$H$162)))))))</f>
        <v>0</v>
      </c>
      <c r="T211" s="911"/>
      <c r="U211" s="921">
        <f>SUMIF('Report 2'!$G$423:$G$455,'Check Totals'!$E$208,'Report 2'!$AD$423:$AD$455)</f>
        <v>0</v>
      </c>
      <c r="V211" s="920" t="s">
        <v>620</v>
      </c>
      <c r="W211" s="922">
        <f>IF('Information Input'!$U$21=2,SUM('Report 5A'!$F$162:$H$162),IF('Information Input'!$U$21=1,(IF('Information Input'!$U$26=1,0,IF('Information Input'!$U$26=2,0,IF('Information Input'!$U$26=3,0,SUM('Report 5A'!$C$162:$E$162)))))))</f>
        <v>0</v>
      </c>
      <c r="X211" s="911"/>
      <c r="Y211" s="921">
        <f>I211-K211</f>
        <v>0</v>
      </c>
      <c r="Z211" s="885"/>
      <c r="AA211" s="923">
        <f>M211-O211</f>
        <v>0</v>
      </c>
      <c r="AB211" s="885"/>
      <c r="AC211" s="923">
        <f>Q211-S211</f>
        <v>0</v>
      </c>
      <c r="AD211" s="885"/>
      <c r="AE211" s="924">
        <f>U211-W211</f>
        <v>0</v>
      </c>
      <c r="AF211" s="885"/>
      <c r="AG211" s="925" t="str">
        <f>IF(ABS(Y211)&gt;$AS$13,"Threshold Exceeded!","----")</f>
        <v>----</v>
      </c>
      <c r="AH211" s="914"/>
      <c r="AI211" s="926" t="str">
        <f>IF(ABS(AA211)&gt;$AS$13,"Threshold Exceeded!","----")</f>
        <v>----</v>
      </c>
      <c r="AJ211" s="914"/>
      <c r="AK211" s="926" t="str">
        <f>IF(ABS(AC211)&gt;$AS$13,"Threshold Exceeded!","----")</f>
        <v>----</v>
      </c>
      <c r="AL211" s="914"/>
      <c r="AM211" s="927" t="str">
        <f>IF(ABS(AE211)&gt;$AS$13,"Threshold Exceeded!","----")</f>
        <v>----</v>
      </c>
      <c r="AO211"/>
      <c r="AP211"/>
      <c r="AQ211"/>
      <c r="AR211"/>
    </row>
    <row r="212" spans="1:44" ht="12.95">
      <c r="A212" s="867"/>
      <c r="B212" s="1367" t="s">
        <v>227</v>
      </c>
      <c r="C212" s="912"/>
      <c r="D212" s="1367"/>
      <c r="E212" s="1370"/>
      <c r="F212" s="1367" t="s">
        <v>623</v>
      </c>
      <c r="G212" s="912"/>
      <c r="H212" s="885"/>
      <c r="I212" s="921">
        <f>SUMIF('Report 2'!$G$423:$G$455,'Check Totals'!$E$208,'Report 2'!$K$423:$K$455)</f>
        <v>0</v>
      </c>
      <c r="J212" s="920" t="s">
        <v>620</v>
      </c>
      <c r="K212" s="922">
        <f>IF('Information Input'!$U$21=2,SUM('Report 5A'!$O$164:$Q$164),IF('Information Input'!$U$21=1,(IF('Information Input'!$U$26=1,SUM('Report 5A'!$C$164:$E$164),IF('Information Input'!$U$26=2,SUM('Report 5A'!$F$164:$H$164),IF('Information Input'!$U$26=3,SUM('Report 5A'!$I$164:$K$164),SUM('Report 5A'!$L$164:$N$164)))))))</f>
        <v>0</v>
      </c>
      <c r="L212" s="911"/>
      <c r="M212" s="921">
        <f>SUMIF('Report 2'!$G$423:$G$455,'Check Totals'!$E$208,'Report 2'!$R$423:$R$455)</f>
        <v>0</v>
      </c>
      <c r="N212" s="920" t="s">
        <v>620</v>
      </c>
      <c r="O212" s="922">
        <f>IF('Information Input'!$U$21=2,SUM('Report 5A'!$L$164:$N$164),IF('Information Input'!$U$21=1,(IF('Information Input'!$U$26=1,0,IF('Information Input'!$U$26=2,SUM('Report 5A'!$C$164:$E$164),IF('Information Input'!$U$26=3,SUM('Report 5A'!$F$164:$H$164),SUM('Report 5A'!$I$164:$K$164)))))))</f>
        <v>0</v>
      </c>
      <c r="P212" s="911"/>
      <c r="Q212" s="921">
        <f>SUMIF('Report 2'!$G$423:$G$455,'Check Totals'!$E$208,'Report 2'!$Y$423:$Y$455)</f>
        <v>0</v>
      </c>
      <c r="R212" s="920" t="s">
        <v>620</v>
      </c>
      <c r="S212" s="922">
        <f>IF('Information Input'!$U$21=2,SUM('Report 5A'!$I$164:$K$164),IF('Information Input'!$U$21=1,(IF('Information Input'!$U$26=1,0,IF('Information Input'!$U$26=2,0,IF('Information Input'!$U$26=3,SUM('Report 5A'!$C$164:$E$164),SUM('Report 5A'!$F$164:$H$164)))))))</f>
        <v>0</v>
      </c>
      <c r="T212" s="911"/>
      <c r="U212" s="921">
        <f>SUMIF('Report 2'!$G$423:$G$455,'Check Totals'!$E$208,'Report 2'!$AF$423:$AF$455)</f>
        <v>0</v>
      </c>
      <c r="V212" s="920" t="s">
        <v>620</v>
      </c>
      <c r="W212" s="922">
        <f>IF('Information Input'!$U$21=2,SUM('Report 5A'!$F$164:$H$164),IF('Information Input'!$U$21=1,(IF('Information Input'!$U$26=1,0,IF('Information Input'!$U$26=2,0,IF('Information Input'!$U$26=3,0,SUM('Report 5A'!$C$164:$E$164)))))))</f>
        <v>0</v>
      </c>
      <c r="X212" s="911"/>
      <c r="Y212" s="921">
        <f t="shared" ref="Y212:Y214" si="107">I212-K212</f>
        <v>0</v>
      </c>
      <c r="Z212" s="885"/>
      <c r="AA212" s="923">
        <f t="shared" ref="AA212:AA214" si="108">M212-O212</f>
        <v>0</v>
      </c>
      <c r="AB212" s="885"/>
      <c r="AC212" s="923">
        <f t="shared" ref="AC212:AC214" si="109">Q212-S212</f>
        <v>0</v>
      </c>
      <c r="AD212" s="885"/>
      <c r="AE212" s="924">
        <f>U212-W212</f>
        <v>0</v>
      </c>
      <c r="AF212" s="885"/>
      <c r="AG212" s="925" t="str">
        <f>IF(ABS(Y212)&gt;$AS$13,"Threshold Exceeded!","----")</f>
        <v>----</v>
      </c>
      <c r="AH212" s="914"/>
      <c r="AI212" s="926" t="str">
        <f>IF(ABS(AA212)&gt;$AS$13,"Threshold Exceeded!","----")</f>
        <v>----</v>
      </c>
      <c r="AJ212" s="914"/>
      <c r="AK212" s="926" t="str">
        <f>IF(ABS(AC212)&gt;$AS$13,"Threshold Exceeded!","----")</f>
        <v>----</v>
      </c>
      <c r="AL212" s="914"/>
      <c r="AM212" s="927" t="str">
        <f>IF(ABS(AE212)&gt;$AS$13,"Threshold Exceeded!","----")</f>
        <v>----</v>
      </c>
      <c r="AO212"/>
      <c r="AP212"/>
      <c r="AQ212"/>
      <c r="AR212"/>
    </row>
    <row r="213" spans="1:44" ht="12.95">
      <c r="A213" s="867"/>
      <c r="B213" s="1367" t="s">
        <v>624</v>
      </c>
      <c r="C213" s="912"/>
      <c r="D213" s="1367"/>
      <c r="E213" s="363"/>
      <c r="F213" s="1367" t="s">
        <v>625</v>
      </c>
      <c r="G213" s="912"/>
      <c r="H213" s="885"/>
      <c r="I213" s="921">
        <f>SUMIF('Report 2'!$G$423:$G$455,'Check Totals'!$E$208,'Report 2'!$L$423:$L$455)</f>
        <v>0</v>
      </c>
      <c r="J213" s="920" t="s">
        <v>620</v>
      </c>
      <c r="K213" s="922">
        <f>IF('Information Input'!$U$21=2,SUM('Report 5A'!$O$165:$Q$165),IF('Information Input'!$U$21=1,(IF('Information Input'!$U$26=1,SUM('Report 5A'!$C$165:$E$165),IF('Information Input'!$U$26=2,SUM('Report 5A'!$F$165:$H$165),IF('Information Input'!$U$26=3,SUM('Report 5A'!$I$165:$K$165),SUM('Report 5A'!$L$165:$N$165)))))))</f>
        <v>0</v>
      </c>
      <c r="L213" s="911"/>
      <c r="M213" s="921">
        <f>SUMIF('Report 2'!$G$423:$G$455,'Check Totals'!$E$208,'Report 2'!$S$423:$S$455)</f>
        <v>0</v>
      </c>
      <c r="N213" s="920" t="s">
        <v>620</v>
      </c>
      <c r="O213" s="922">
        <f>IF('Information Input'!$U$21=2,SUM('Report 5A'!$L$165:$N$165),IF('Information Input'!$U$21=1,(IF('Information Input'!$U$26=1,0,IF('Information Input'!$U$26=2,SUM('Report 5A'!$C$165:$E$165),IF('Information Input'!$U$26=3,SUM('Report 5A'!$F$165:$H$165),SUM('Report 5A'!$I$165:$K$165)))))))</f>
        <v>0</v>
      </c>
      <c r="P213" s="911"/>
      <c r="Q213" s="921">
        <f>SUMIF('Report 2'!$G$423:$G$455,'Check Totals'!$E$208,'Report 2'!$Z$423:$Z$455)</f>
        <v>0</v>
      </c>
      <c r="R213" s="920" t="s">
        <v>620</v>
      </c>
      <c r="S213" s="922">
        <f>IF('Information Input'!$U$21=2,SUM('Report 5A'!$I$165:$K$165),IF('Information Input'!$U$21=1,(IF('Information Input'!$U$26=1,0,IF('Information Input'!$U$26=2,0,IF('Information Input'!$U$26=3,SUM('Report 5A'!$C$165:$E$165),SUM('Report 5A'!$F$165:$H$165)))))))</f>
        <v>0</v>
      </c>
      <c r="T213" s="911"/>
      <c r="U213" s="921">
        <f>SUMIF('Report 2'!$G$423:$G$455,'Check Totals'!$E$208,'Report 2'!$AG$423:$AG$455)</f>
        <v>0</v>
      </c>
      <c r="V213" s="920" t="s">
        <v>620</v>
      </c>
      <c r="W213" s="922">
        <f>IF('Information Input'!$U$21=2,SUM('Report 5A'!$F$165:$H$165),IF('Information Input'!$U$21=1,(IF('Information Input'!$U$26=1,0,IF('Information Input'!$U$26=2,0,IF('Information Input'!$U$26=3,0,SUM('Report 5A'!$C$165:$E$165)))))))</f>
        <v>0</v>
      </c>
      <c r="X213" s="911"/>
      <c r="Y213" s="921">
        <f t="shared" si="107"/>
        <v>0</v>
      </c>
      <c r="Z213" s="885"/>
      <c r="AA213" s="923">
        <f t="shared" si="108"/>
        <v>0</v>
      </c>
      <c r="AB213" s="885"/>
      <c r="AC213" s="923">
        <f t="shared" si="109"/>
        <v>0</v>
      </c>
      <c r="AD213" s="885"/>
      <c r="AE213" s="924">
        <f>U213-W213</f>
        <v>0</v>
      </c>
      <c r="AF213" s="885"/>
      <c r="AG213" s="925" t="str">
        <f>IF(ABS(Y213)&gt;$AS$13,"Threshold Exceeded!","----")</f>
        <v>----</v>
      </c>
      <c r="AH213" s="914"/>
      <c r="AI213" s="926" t="str">
        <f>IF(ABS(AA213)&gt;$AS$13,"Threshold Exceeded!","----")</f>
        <v>----</v>
      </c>
      <c r="AJ213" s="914"/>
      <c r="AK213" s="926" t="str">
        <f>IF(ABS(AC213)&gt;$AS$13,"Threshold Exceeded!","----")</f>
        <v>----</v>
      </c>
      <c r="AL213" s="914"/>
      <c r="AM213" s="927" t="str">
        <f>IF(ABS(AE213)&gt;$AS$13,"Threshold Exceeded!","----")</f>
        <v>----</v>
      </c>
      <c r="AO213"/>
      <c r="AP213"/>
      <c r="AQ213"/>
      <c r="AR213"/>
    </row>
    <row r="214" spans="1:44" ht="12.95">
      <c r="A214" s="867"/>
      <c r="B214" s="1367" t="s">
        <v>229</v>
      </c>
      <c r="C214" s="912"/>
      <c r="D214" s="1367"/>
      <c r="E214" s="363"/>
      <c r="F214" s="1367" t="s">
        <v>626</v>
      </c>
      <c r="G214" s="912"/>
      <c r="H214" s="885"/>
      <c r="I214" s="921">
        <f>SUMIF('Report 2'!$G$423:$G$455,'Check Totals'!$E$208,'Report 2'!$M$423:$M$455)</f>
        <v>0</v>
      </c>
      <c r="J214" s="920" t="s">
        <v>620</v>
      </c>
      <c r="K214" s="922">
        <f>IF('Information Input'!$U$21=2,SUM('Report 5A'!$O$170:$Q$170),IF('Information Input'!$U$21=1,(IF('Information Input'!$U$26=1,SUM('Report 5A'!$C$170:$E$170),IF('Information Input'!$U$26=2,SUM('Report 5A'!$F$170:$H$170),IF('Information Input'!$U$26=3,SUM('Report 5A'!$I$170:$K$170),SUM('Report 5A'!$L$170:$N$170)))))))</f>
        <v>0</v>
      </c>
      <c r="L214" s="911"/>
      <c r="M214" s="921">
        <f>SUMIF('Report 2'!$G$423:$G$455,'Check Totals'!$E$208,'Report 2'!$T$423:$T$455)</f>
        <v>0</v>
      </c>
      <c r="N214" s="920" t="s">
        <v>620</v>
      </c>
      <c r="O214" s="922">
        <f>IF('Information Input'!$U$21=2,SUM('Report 5A'!$L$170:$N$170),IF('Information Input'!$U$21=1,(IF('Information Input'!$U$26=1,0,IF('Information Input'!$U$26=2,SUM('Report 5A'!$C$170:$E$170),IF('Information Input'!$U$26=3,SUM('Report 5A'!$F$170:$H$170),SUM('Report 5A'!$I$170:$K$170)))))))</f>
        <v>0</v>
      </c>
      <c r="P214" s="911"/>
      <c r="Q214" s="921">
        <f>SUMIF('Report 2'!$G$423:$G$455,'Check Totals'!$E$208,'Report 2'!$AA$423:$AA$455)</f>
        <v>0</v>
      </c>
      <c r="R214" s="920" t="s">
        <v>620</v>
      </c>
      <c r="S214" s="922">
        <f>IF('Information Input'!$U$21=2,SUM('Report 5A'!$I$170:$K$170),IF('Information Input'!$U$21=1,(IF('Information Input'!$U$26=1,0,IF('Information Input'!$U$26=2,0,IF('Information Input'!$U$26=3,SUM('Report 5A'!$C$170:$E$170),SUM('Report 5A'!$F$170:$H$170)))))))</f>
        <v>0</v>
      </c>
      <c r="T214" s="911"/>
      <c r="U214" s="921">
        <f>SUMIF('Report 2'!$G$423:$G$455,'Check Totals'!$E$208,'Report 2'!$AH$423:$AH$455)</f>
        <v>0</v>
      </c>
      <c r="V214" s="920" t="s">
        <v>620</v>
      </c>
      <c r="W214" s="922">
        <f>IF('Information Input'!$U$21=2,SUM('Report 5A'!$F$170:$H$170),IF('Information Input'!$U$21=1,(IF('Information Input'!$U$26=1,0,IF('Information Input'!$U$26=2,0,IF('Information Input'!$U$26=3,0,SUM('Report 5A'!$C$170:$E$170)))))))</f>
        <v>0</v>
      </c>
      <c r="X214" s="911"/>
      <c r="Y214" s="921">
        <f t="shared" si="107"/>
        <v>0</v>
      </c>
      <c r="Z214" s="885"/>
      <c r="AA214" s="923">
        <f t="shared" si="108"/>
        <v>0</v>
      </c>
      <c r="AB214" s="885"/>
      <c r="AC214" s="923">
        <f t="shared" si="109"/>
        <v>0</v>
      </c>
      <c r="AD214" s="885"/>
      <c r="AE214" s="924">
        <f>U214-W214</f>
        <v>0</v>
      </c>
      <c r="AF214" s="885"/>
      <c r="AG214" s="925" t="str">
        <f>IF(ABS(Y214)&gt;$AS$13,"Threshold Exceeded!","----")</f>
        <v>----</v>
      </c>
      <c r="AH214" s="914"/>
      <c r="AI214" s="926" t="str">
        <f>IF(ABS(AA214)&gt;$AS$13,"Threshold Exceeded!","----")</f>
        <v>----</v>
      </c>
      <c r="AJ214" s="914"/>
      <c r="AK214" s="926" t="str">
        <f>IF(ABS(AC214)&gt;$AS$13,"Threshold Exceeded!","----")</f>
        <v>----</v>
      </c>
      <c r="AL214" s="914"/>
      <c r="AM214" s="927" t="str">
        <f>IF(ABS(AE214)&gt;$AS$13,"Threshold Exceeded!","----")</f>
        <v>----</v>
      </c>
      <c r="AO214"/>
      <c r="AP214"/>
      <c r="AQ214"/>
      <c r="AR214"/>
    </row>
    <row r="215" spans="1:44" ht="12.95">
      <c r="A215" s="1370"/>
      <c r="B215" s="1367"/>
      <c r="C215" s="912"/>
      <c r="D215" s="1367"/>
      <c r="E215" s="363"/>
      <c r="F215" s="1367"/>
      <c r="G215" s="912"/>
      <c r="H215" s="885"/>
      <c r="I215" s="917"/>
      <c r="J215" s="920"/>
      <c r="K215" s="919"/>
      <c r="L215" s="911"/>
      <c r="M215" s="917"/>
      <c r="N215" s="920"/>
      <c r="O215" s="919"/>
      <c r="P215" s="911"/>
      <c r="Q215" s="917"/>
      <c r="R215" s="920"/>
      <c r="S215" s="919"/>
      <c r="T215" s="911"/>
      <c r="U215" s="917"/>
      <c r="V215" s="920"/>
      <c r="W215" s="919"/>
      <c r="X215" s="911"/>
      <c r="Y215" s="917"/>
      <c r="Z215" s="885"/>
      <c r="AA215" s="928"/>
      <c r="AB215" s="885"/>
      <c r="AC215" s="928"/>
      <c r="AD215" s="885"/>
      <c r="AE215" s="919"/>
      <c r="AF215" s="885"/>
      <c r="AG215" s="929"/>
      <c r="AH215" s="914"/>
      <c r="AI215" s="930"/>
      <c r="AJ215" s="914"/>
      <c r="AK215" s="930"/>
      <c r="AL215" s="914"/>
      <c r="AM215" s="931"/>
      <c r="AO215"/>
      <c r="AP215"/>
      <c r="AQ215"/>
      <c r="AR215"/>
    </row>
    <row r="216" spans="1:44" ht="12.95">
      <c r="A216" s="361" t="str">
        <f>'Report 2'!$A$2</f>
        <v>Report 2</v>
      </c>
      <c r="B216" s="1367"/>
      <c r="C216" s="912"/>
      <c r="D216" s="1367"/>
      <c r="E216" s="361" t="str">
        <f>'Report 5D'!$A$3</f>
        <v>Report 5D</v>
      </c>
      <c r="F216" s="1367"/>
      <c r="G216" s="912"/>
      <c r="H216" s="885"/>
      <c r="I216" s="917"/>
      <c r="J216" s="920"/>
      <c r="K216" s="919"/>
      <c r="L216" s="911"/>
      <c r="M216" s="917"/>
      <c r="N216" s="920"/>
      <c r="O216" s="919"/>
      <c r="P216" s="911"/>
      <c r="Q216" s="917"/>
      <c r="R216" s="920"/>
      <c r="S216" s="919"/>
      <c r="T216" s="911"/>
      <c r="U216" s="917"/>
      <c r="V216" s="920"/>
      <c r="W216" s="919"/>
      <c r="X216" s="911"/>
      <c r="Y216" s="917"/>
      <c r="Z216" s="885"/>
      <c r="AA216" s="928"/>
      <c r="AB216" s="885"/>
      <c r="AC216" s="928"/>
      <c r="AD216" s="885"/>
      <c r="AE216" s="919"/>
      <c r="AF216" s="885"/>
      <c r="AG216" s="929"/>
      <c r="AH216" s="914"/>
      <c r="AI216" s="930"/>
      <c r="AJ216" s="914"/>
      <c r="AK216" s="930"/>
      <c r="AL216" s="914"/>
      <c r="AM216" s="931"/>
      <c r="AO216"/>
      <c r="AP216"/>
      <c r="AQ216"/>
      <c r="AR216"/>
    </row>
    <row r="217" spans="1:44" ht="12.95">
      <c r="A217" s="363" t="str">
        <f>'Report 2'!$A$4&amp;" (Line 26)"</f>
        <v>Schedule of Expenses Detail (Line 26)</v>
      </c>
      <c r="B217" s="1367"/>
      <c r="C217" s="912"/>
      <c r="D217" s="1367"/>
      <c r="E217" s="363" t="str">
        <f>'Report 5D'!$A$5</f>
        <v>Pharmacy Lag Report</v>
      </c>
      <c r="F217" s="1367"/>
      <c r="G217" s="912"/>
      <c r="H217" s="885"/>
      <c r="I217" s="917"/>
      <c r="J217" s="920"/>
      <c r="K217" s="919"/>
      <c r="L217" s="911"/>
      <c r="M217" s="917"/>
      <c r="N217" s="920"/>
      <c r="O217" s="919"/>
      <c r="P217" s="911"/>
      <c r="Q217" s="917"/>
      <c r="R217" s="920"/>
      <c r="S217" s="919"/>
      <c r="T217" s="911"/>
      <c r="U217" s="917"/>
      <c r="V217" s="920"/>
      <c r="W217" s="919"/>
      <c r="X217" s="911"/>
      <c r="Y217" s="917"/>
      <c r="Z217" s="885"/>
      <c r="AA217" s="928"/>
      <c r="AB217" s="885"/>
      <c r="AC217" s="928"/>
      <c r="AD217" s="885"/>
      <c r="AE217" s="919"/>
      <c r="AF217" s="885"/>
      <c r="AG217" s="929"/>
      <c r="AH217" s="914"/>
      <c r="AI217" s="930"/>
      <c r="AJ217" s="914"/>
      <c r="AK217" s="930"/>
      <c r="AL217" s="914"/>
      <c r="AM217" s="931"/>
      <c r="AO217"/>
      <c r="AP217"/>
      <c r="AQ217"/>
      <c r="AR217"/>
    </row>
    <row r="218" spans="1:44" ht="12.95">
      <c r="A218" s="1370"/>
      <c r="B218" s="1367" t="s">
        <v>224</v>
      </c>
      <c r="C218" s="912"/>
      <c r="D218" s="1367"/>
      <c r="E218" s="363"/>
      <c r="F218" s="1367" t="s">
        <v>619</v>
      </c>
      <c r="G218" s="912"/>
      <c r="H218" s="885"/>
      <c r="I218" s="1089">
        <f>SUMIF('Report 2'!$G$423:$G$455,'Check Totals'!$E$216,'Report 2'!$H$423:$H$455)</f>
        <v>0</v>
      </c>
      <c r="J218" s="920" t="s">
        <v>620</v>
      </c>
      <c r="K218" s="922">
        <f>IF('Information Input'!$U$21=2,SUM('Report 5D'!$O$161:$Q$161),IF('Information Input'!$U$21=1,(IF('Information Input'!$U$26=1,SUM('Report 5D'!$C$161:$E$161),IF('Information Input'!$U$26=2,SUM('Report 5D'!$F$161:$H$161),IF('Information Input'!$U$26=3,SUM('Report 5D'!$I$161:$K$161),SUM('Report 5D'!$L$161:$N$161)))))))</f>
        <v>0</v>
      </c>
      <c r="L218" s="911"/>
      <c r="M218" s="1089">
        <f>SUMIF('Report 2'!$G$423:$G$455,'Check Totals'!$E$216,'Report 2'!$O$423:$O$455)</f>
        <v>0</v>
      </c>
      <c r="N218" s="920" t="s">
        <v>620</v>
      </c>
      <c r="O218" s="922">
        <f>IF('Information Input'!$U$21=2,SUM('Report 5D'!$L$161:$N$161),IF('Information Input'!$U$21=1,(IF('Information Input'!$U$26=1,0,IF('Information Input'!$U$26=2,SUM('Report 5D'!$C$161:$E$161),IF('Information Input'!$U$26=3,SUM('Report 5D'!$F$161:$H$161),SUM('Report 5D'!$I$161:$K$161)))))))</f>
        <v>0</v>
      </c>
      <c r="P218" s="911"/>
      <c r="Q218" s="1089">
        <f>SUMIF('Report 2'!$G$423:$G$455,'Check Totals'!$E$216,'Report 2'!$V$423:$V$455)</f>
        <v>0</v>
      </c>
      <c r="R218" s="920" t="s">
        <v>620</v>
      </c>
      <c r="S218" s="922">
        <f>IF('Information Input'!$U$21=2,SUM('Report 5D'!$I$161:$K$161),IF('Information Input'!$U$21=1,(IF('Information Input'!$U$26=1,0,IF('Information Input'!$U$26=2,0,IF('Information Input'!$U$26=3,SUM('Report 5D'!$C$161:$E$161),SUM('Report 5D'!$F$161:$H$161)))))))</f>
        <v>0</v>
      </c>
      <c r="T218" s="911"/>
      <c r="U218" s="1089">
        <f>SUMIF('Report 2'!$G$423:$G$455,'Check Totals'!$E$216,'Report 2'!$AC$423:$AC$455)</f>
        <v>0</v>
      </c>
      <c r="V218" s="920" t="s">
        <v>620</v>
      </c>
      <c r="W218" s="922">
        <f>IF('Information Input'!$U$21=2,SUM('Report 5D'!$F$161:$H$161),IF('Information Input'!$U$21=1,(IF('Information Input'!$U$26=1,0,IF('Information Input'!$U$26=2,0,IF('Information Input'!$U$26=3,0,SUM('Report 5D'!$C$161:$E$161)))))))</f>
        <v>0</v>
      </c>
      <c r="X218" s="911"/>
      <c r="Y218" s="921">
        <f t="shared" ref="Y218:Y223" si="110">I218-K218</f>
        <v>0</v>
      </c>
      <c r="Z218" s="885"/>
      <c r="AA218" s="923">
        <f t="shared" ref="AA218:AA223" si="111">M218-O218</f>
        <v>0</v>
      </c>
      <c r="AB218" s="885"/>
      <c r="AC218" s="923">
        <f t="shared" ref="AC218:AC223" si="112">Q218-S218</f>
        <v>0</v>
      </c>
      <c r="AD218" s="885"/>
      <c r="AE218" s="924">
        <f t="shared" ref="AE218:AE223" si="113">U218-W218</f>
        <v>0</v>
      </c>
      <c r="AF218" s="885"/>
      <c r="AG218" s="925" t="str">
        <f t="shared" ref="AG218:AG223" si="114">IF(ABS(Y218)&gt;$AS$13,"Threshold Exceeded!","----")</f>
        <v>----</v>
      </c>
      <c r="AH218" s="914"/>
      <c r="AI218" s="926" t="str">
        <f t="shared" ref="AI218:AI223" si="115">IF(ABS(AA218)&gt;$AS$13,"Threshold Exceeded!","----")</f>
        <v>----</v>
      </c>
      <c r="AJ218" s="914"/>
      <c r="AK218" s="926" t="str">
        <f t="shared" ref="AK218:AK223" si="116">IF(ABS(AC218)&gt;$AS$13,"Threshold Exceeded!","----")</f>
        <v>----</v>
      </c>
      <c r="AL218" s="914"/>
      <c r="AM218" s="927" t="str">
        <f t="shared" ref="AM218:AM223" si="117">IF(ABS(AE218)&gt;$AS$13,"Threshold Exceeded!","----")</f>
        <v>----</v>
      </c>
      <c r="AO218"/>
      <c r="AP218"/>
      <c r="AQ218"/>
      <c r="AR218"/>
    </row>
    <row r="219" spans="1:44" ht="12.95">
      <c r="A219" s="867"/>
      <c r="B219" s="1367" t="s">
        <v>621</v>
      </c>
      <c r="C219" s="912"/>
      <c r="D219" s="1367"/>
      <c r="E219" s="1370"/>
      <c r="F219" s="1367" t="s">
        <v>622</v>
      </c>
      <c r="G219" s="912"/>
      <c r="H219" s="885"/>
      <c r="I219" s="921">
        <f>SUMIF('Report 2'!$G$423:$G$455,'Check Totals'!$E$216,'Report 2'!$I$423:$I$455)</f>
        <v>0</v>
      </c>
      <c r="J219" s="920" t="s">
        <v>620</v>
      </c>
      <c r="K219" s="922">
        <f>IF('Information Input'!$U$21=2,SUM('Report 5D'!$O$162:$Q$162),IF('Information Input'!$U$21=1,(IF('Information Input'!$U$26=1,SUM('Report 5D'!$C$162:$E$162),IF('Information Input'!$U$26=2,SUM('Report 5D'!$F$162:$H$162),IF('Information Input'!$U$26=3,SUM('Report 5D'!$I$162:$K$162),SUM('Report 5D'!$L$162:$N$162)))))))</f>
        <v>0</v>
      </c>
      <c r="L219" s="911"/>
      <c r="M219" s="921">
        <f>SUMIF('Report 2'!$G$423:$G$455,'Check Totals'!$E$216,'Report 2'!$P$423:$P$455)</f>
        <v>0</v>
      </c>
      <c r="N219" s="920" t="s">
        <v>620</v>
      </c>
      <c r="O219" s="922">
        <f>IF('Information Input'!$U$21=2,SUM('Report 5D'!$L$162:$N$162),IF('Information Input'!$U$21=1,(IF('Information Input'!$U$26=1,0,IF('Information Input'!$U$26=2,SUM('Report 5D'!$C$162:$E$162),IF('Information Input'!$U$26=3,SUM('Report 5D'!$F$162:$H$162),SUM('Report 5D'!$I$162:$K$162)))))))</f>
        <v>0</v>
      </c>
      <c r="P219" s="911"/>
      <c r="Q219" s="921">
        <f>SUMIF('Report 2'!$G$423:$G$455,'Check Totals'!$E$216,'Report 2'!$W$423:$W$455)</f>
        <v>0</v>
      </c>
      <c r="R219" s="920" t="s">
        <v>620</v>
      </c>
      <c r="S219" s="922">
        <f>IF('Information Input'!$U$21=2,SUM('Report 5D'!$I$162:$K$162),IF('Information Input'!$U$21=1,(IF('Information Input'!$U$26=1,0,IF('Information Input'!$U$26=2,0,IF('Information Input'!$U$26=3,SUM('Report 5D'!$C$162:$E$162),SUM('Report 5D'!$F$162:$H$162)))))))</f>
        <v>0</v>
      </c>
      <c r="T219" s="911"/>
      <c r="U219" s="921">
        <f>SUMIF('Report 2'!$G$423:$G$455,'Check Totals'!$E$216,'Report 2'!$AD$423:$AD$455)</f>
        <v>0</v>
      </c>
      <c r="V219" s="920" t="s">
        <v>620</v>
      </c>
      <c r="W219" s="922">
        <f>IF('Information Input'!$U$21=2,SUM('Report 5D'!$F$162:$H$162),IF('Information Input'!$U$21=1,(IF('Information Input'!$U$26=1,0,IF('Information Input'!$U$26=2,0,IF('Information Input'!$U$26=3,0,SUM('Report 5D'!$C$162:$E$162)))))))</f>
        <v>0</v>
      </c>
      <c r="X219" s="911"/>
      <c r="Y219" s="921">
        <f t="shared" si="110"/>
        <v>0</v>
      </c>
      <c r="Z219" s="885"/>
      <c r="AA219" s="923">
        <f t="shared" si="111"/>
        <v>0</v>
      </c>
      <c r="AB219" s="885"/>
      <c r="AC219" s="923">
        <f t="shared" si="112"/>
        <v>0</v>
      </c>
      <c r="AD219" s="885"/>
      <c r="AE219" s="924">
        <f t="shared" si="113"/>
        <v>0</v>
      </c>
      <c r="AF219" s="885"/>
      <c r="AG219" s="925" t="str">
        <f t="shared" si="114"/>
        <v>----</v>
      </c>
      <c r="AH219" s="914"/>
      <c r="AI219" s="926" t="str">
        <f t="shared" si="115"/>
        <v>----</v>
      </c>
      <c r="AJ219" s="914"/>
      <c r="AK219" s="926" t="str">
        <f t="shared" si="116"/>
        <v>----</v>
      </c>
      <c r="AL219" s="914"/>
      <c r="AM219" s="927" t="str">
        <f t="shared" si="117"/>
        <v>----</v>
      </c>
      <c r="AO219"/>
      <c r="AP219"/>
      <c r="AQ219"/>
      <c r="AR219"/>
    </row>
    <row r="220" spans="1:44" ht="12.95">
      <c r="A220" s="1370"/>
      <c r="B220" s="1367" t="s">
        <v>226</v>
      </c>
      <c r="C220" s="912"/>
      <c r="D220" s="1367"/>
      <c r="E220" s="363"/>
      <c r="F220" s="1367" t="s">
        <v>627</v>
      </c>
      <c r="G220" s="912"/>
      <c r="H220" s="885"/>
      <c r="I220" s="921">
        <f>SUMIF('Report 2'!$G$423:$G$455,'Check Totals'!$E$216,'Report 2'!$J$423:$J$455)</f>
        <v>0</v>
      </c>
      <c r="J220" s="920" t="s">
        <v>620</v>
      </c>
      <c r="K220" s="922">
        <f>IF('Information Input'!$U$21=2,SUM('Report 5D'!$O$163:$Q$163),IF('Information Input'!$U$21=1,(IF('Information Input'!$U$26=1,SUM('Report 5D'!$C$163:$E$163),IF('Information Input'!$U$26=2,SUM('Report 5D'!$F$163:$H$163),IF('Information Input'!$U$26=3,SUM('Report 5D'!$I$163:$K$163),SUM('Report 5D'!$L$163:$N$163)))))))</f>
        <v>0</v>
      </c>
      <c r="L220" s="911"/>
      <c r="M220" s="921">
        <f>SUMIF('Report 2'!$G$423:$G$455,'Check Totals'!$E$216,'Report 2'!$Q$423:$Q$455)</f>
        <v>0</v>
      </c>
      <c r="N220" s="920" t="s">
        <v>620</v>
      </c>
      <c r="O220" s="922">
        <f>IF('Information Input'!$U$21=2,SUM('Report 5D'!$L$163:$N$163),IF('Information Input'!$U$21=1,(IF('Information Input'!$U$26=1,0,IF('Information Input'!$U$26=2,SUM('Report 5D'!$C$163:$E$163),IF('Information Input'!$U$26=3,SUM('Report 5D'!$F$163:$H$163),SUM('Report 5D'!$I$163:$K$163)))))))</f>
        <v>0</v>
      </c>
      <c r="P220" s="911"/>
      <c r="Q220" s="921">
        <f>SUMIF('Report 2'!$G$423:$G$455,'Check Totals'!$E$216,'Report 2'!$X$423:$X$455)</f>
        <v>0</v>
      </c>
      <c r="R220" s="920" t="s">
        <v>620</v>
      </c>
      <c r="S220" s="922">
        <f>IF('Information Input'!$U$21=2,SUM('Report 5D'!$I$163:$K$163),IF('Information Input'!$U$21=1,(IF('Information Input'!$U$26=1,0,IF('Information Input'!$U$26=2,0,IF('Information Input'!$U$26=3,SUM('Report 5D'!$C$163:$E$163),SUM('Report 5D'!$F$163:$H$163)))))))</f>
        <v>0</v>
      </c>
      <c r="T220" s="911"/>
      <c r="U220" s="921">
        <f>SUMIF('Report 2'!$G$423:$G$455,'Check Totals'!$E$216,'Report 2'!$AE$423:$AE$455)</f>
        <v>0</v>
      </c>
      <c r="V220" s="920" t="s">
        <v>620</v>
      </c>
      <c r="W220" s="922">
        <f>IF('Information Input'!$U$21=2,SUM('Report 5D'!$F$163:$H$163),IF('Information Input'!$U$21=1,(IF('Information Input'!$U$26=1,0,IF('Information Input'!$U$26=2,0,IF('Information Input'!$U$26=3,0,SUM('Report 5D'!$C$163:$E$163)))))))</f>
        <v>0</v>
      </c>
      <c r="X220" s="911"/>
      <c r="Y220" s="921">
        <f t="shared" si="110"/>
        <v>0</v>
      </c>
      <c r="Z220" s="885"/>
      <c r="AA220" s="923">
        <f t="shared" si="111"/>
        <v>0</v>
      </c>
      <c r="AB220" s="885"/>
      <c r="AC220" s="923">
        <f t="shared" si="112"/>
        <v>0</v>
      </c>
      <c r="AD220" s="885"/>
      <c r="AE220" s="924">
        <f t="shared" si="113"/>
        <v>0</v>
      </c>
      <c r="AF220" s="885"/>
      <c r="AG220" s="925" t="str">
        <f t="shared" si="114"/>
        <v>----</v>
      </c>
      <c r="AH220" s="914"/>
      <c r="AI220" s="926" t="str">
        <f t="shared" si="115"/>
        <v>----</v>
      </c>
      <c r="AJ220" s="914"/>
      <c r="AK220" s="926" t="str">
        <f t="shared" si="116"/>
        <v>----</v>
      </c>
      <c r="AL220" s="914"/>
      <c r="AM220" s="927" t="str">
        <f t="shared" si="117"/>
        <v>----</v>
      </c>
      <c r="AO220"/>
      <c r="AP220"/>
      <c r="AQ220"/>
      <c r="AR220"/>
    </row>
    <row r="221" spans="1:44" ht="12.95">
      <c r="A221" s="1370"/>
      <c r="B221" s="1367" t="s">
        <v>227</v>
      </c>
      <c r="C221" s="912"/>
      <c r="D221" s="1367"/>
      <c r="E221" s="363"/>
      <c r="F221" s="1367" t="s">
        <v>623</v>
      </c>
      <c r="G221" s="912"/>
      <c r="H221" s="885"/>
      <c r="I221" s="921">
        <f>SUMIF('Report 2'!$G$423:$G$455,'Check Totals'!$E$216,'Report 2'!$K$423:$K$455)</f>
        <v>0</v>
      </c>
      <c r="J221" s="920" t="s">
        <v>620</v>
      </c>
      <c r="K221" s="922">
        <f>IF('Information Input'!$U$21=2,SUM('Report 5D'!$O$164:$Q$164),IF('Information Input'!$U$21=1,(IF('Information Input'!$U$26=1,SUM('Report 5D'!$C$164:$E$164),IF('Information Input'!$U$26=2,SUM('Report 5D'!$F$164:$H$164),IF('Information Input'!$U$26=3,SUM('Report 5D'!$I$164:$K$164),SUM('Report 5D'!$L$164:$N$164)))))))</f>
        <v>0</v>
      </c>
      <c r="L221" s="911"/>
      <c r="M221" s="921">
        <f>SUMIF('Report 2'!$G$423:$G$455,'Check Totals'!$E$216,'Report 2'!$R$423:$R$455)</f>
        <v>0</v>
      </c>
      <c r="N221" s="920" t="s">
        <v>620</v>
      </c>
      <c r="O221" s="922">
        <f>IF('Information Input'!$U$21=2,SUM('Report 5D'!$L$164:$N$164),IF('Information Input'!$U$21=1,(IF('Information Input'!$U$26=1,0,IF('Information Input'!$U$26=2,SUM('Report 5D'!$C$164:$E$164),IF('Information Input'!$U$26=3,SUM('Report 5D'!$F$164:$H$164),SUM('Report 5D'!$I$164:$K$164)))))))</f>
        <v>0</v>
      </c>
      <c r="P221" s="911"/>
      <c r="Q221" s="921">
        <f>SUMIF('Report 2'!$G$423:$G$455,'Check Totals'!$E$216,'Report 2'!$Y$423:$Y$455)</f>
        <v>0</v>
      </c>
      <c r="R221" s="920" t="s">
        <v>620</v>
      </c>
      <c r="S221" s="922">
        <f>IF('Information Input'!$U$21=2,SUM('Report 5D'!$I$164:$K$164),IF('Information Input'!$U$21=1,(IF('Information Input'!$U$26=1,0,IF('Information Input'!$U$26=2,0,IF('Information Input'!$U$26=3,SUM('Report 5D'!$C$164:$E$164),SUM('Report 5D'!$F$164:$H$164)))))))</f>
        <v>0</v>
      </c>
      <c r="T221" s="911"/>
      <c r="U221" s="921">
        <f>SUMIF('Report 2'!$G$423:$G$455,'Check Totals'!$E$216,'Report 2'!$AF$423:$AF$455)</f>
        <v>0</v>
      </c>
      <c r="V221" s="920" t="s">
        <v>620</v>
      </c>
      <c r="W221" s="922">
        <f>IF('Information Input'!$U$21=2,SUM('Report 5D'!$F$164:$H$164),IF('Information Input'!$U$21=1,(IF('Information Input'!$U$26=1,0,IF('Information Input'!$U$26=2,0,IF('Information Input'!$U$26=3,0,SUM('Report 5D'!$C$164:$E$164)))))))</f>
        <v>0</v>
      </c>
      <c r="X221" s="911"/>
      <c r="Y221" s="921">
        <f t="shared" si="110"/>
        <v>0</v>
      </c>
      <c r="Z221" s="885"/>
      <c r="AA221" s="923">
        <f t="shared" si="111"/>
        <v>0</v>
      </c>
      <c r="AB221" s="885"/>
      <c r="AC221" s="923">
        <f t="shared" si="112"/>
        <v>0</v>
      </c>
      <c r="AD221" s="885"/>
      <c r="AE221" s="924">
        <f t="shared" si="113"/>
        <v>0</v>
      </c>
      <c r="AF221" s="885"/>
      <c r="AG221" s="925" t="str">
        <f t="shared" si="114"/>
        <v>----</v>
      </c>
      <c r="AH221" s="914"/>
      <c r="AI221" s="926" t="str">
        <f t="shared" si="115"/>
        <v>----</v>
      </c>
      <c r="AJ221" s="914"/>
      <c r="AK221" s="926" t="str">
        <f t="shared" si="116"/>
        <v>----</v>
      </c>
      <c r="AL221" s="914"/>
      <c r="AM221" s="927" t="str">
        <f t="shared" si="117"/>
        <v>----</v>
      </c>
      <c r="AO221"/>
      <c r="AP221"/>
      <c r="AQ221"/>
      <c r="AR221"/>
    </row>
    <row r="222" spans="1:44" ht="12.95">
      <c r="A222" s="1370"/>
      <c r="B222" s="1367" t="s">
        <v>624</v>
      </c>
      <c r="C222" s="912"/>
      <c r="D222" s="1367"/>
      <c r="E222" s="363"/>
      <c r="F222" s="1367" t="s">
        <v>625</v>
      </c>
      <c r="G222" s="912"/>
      <c r="H222" s="885"/>
      <c r="I222" s="921">
        <f>SUMIF('Report 2'!$G$423:$G$455,'Check Totals'!$E$216,'Report 2'!$L$423:$L$455)</f>
        <v>0</v>
      </c>
      <c r="J222" s="920" t="s">
        <v>620</v>
      </c>
      <c r="K222" s="922">
        <f>IF('Information Input'!$U$21=2,SUM('Report 5D'!$O$165:$Q$165),IF('Information Input'!$U$21=1,(IF('Information Input'!$U$26=1,SUM('Report 5D'!$C$165:$E$165),IF('Information Input'!$U$26=2,SUM('Report 5D'!$F$165:$H$165),IF('Information Input'!$U$26=3,SUM('Report 5D'!$I$165:$K$165),SUM('Report 5D'!$L$165:$N$165)))))))</f>
        <v>0</v>
      </c>
      <c r="L222" s="911"/>
      <c r="M222" s="921">
        <f>SUMIF('Report 2'!$G$423:$G$455,'Check Totals'!$E$216,'Report 2'!$S$423:$S$455)</f>
        <v>0</v>
      </c>
      <c r="N222" s="920" t="s">
        <v>620</v>
      </c>
      <c r="O222" s="922">
        <f>IF('Information Input'!$U$21=2,SUM('Report 5D'!$L$165:$N$165),IF('Information Input'!$U$21=1,(IF('Information Input'!$U$26=1,0,IF('Information Input'!$U$26=2,SUM('Report 5D'!$C$165:$E$165),IF('Information Input'!$U$26=3,SUM('Report 5D'!$F$165:$H$165),SUM('Report 5D'!$I$165:$K$165)))))))</f>
        <v>0</v>
      </c>
      <c r="P222" s="911"/>
      <c r="Q222" s="921">
        <f>SUMIF('Report 2'!$G$423:$G$455,'Check Totals'!$E$216,'Report 2'!$Z$423:$Z$455)</f>
        <v>0</v>
      </c>
      <c r="R222" s="920" t="s">
        <v>620</v>
      </c>
      <c r="S222" s="922">
        <f>IF('Information Input'!$U$21=2,SUM('Report 5D'!$I$165:$K$165),IF('Information Input'!$U$21=1,(IF('Information Input'!$U$26=1,0,IF('Information Input'!$U$26=2,0,IF('Information Input'!$U$26=3,SUM('Report 5D'!$C$165:$E$165),SUM('Report 5D'!$F$165:$H$165)))))))</f>
        <v>0</v>
      </c>
      <c r="T222" s="911"/>
      <c r="U222" s="921">
        <f>SUMIF('Report 2'!$G$423:$G$455,'Check Totals'!$E$216,'Report 2'!$AG$423:$AG$455)</f>
        <v>0</v>
      </c>
      <c r="V222" s="920" t="s">
        <v>620</v>
      </c>
      <c r="W222" s="922">
        <f>IF('Information Input'!$U$21=2,SUM('Report 5D'!$F$165:$H$165),IF('Information Input'!$U$21=1,(IF('Information Input'!$U$26=1,0,IF('Information Input'!$U$26=2,0,IF('Information Input'!$U$26=3,0,SUM('Report 5D'!$C$165:$E$165)))))))</f>
        <v>0</v>
      </c>
      <c r="X222" s="911"/>
      <c r="Y222" s="921">
        <f t="shared" si="110"/>
        <v>0</v>
      </c>
      <c r="Z222" s="885"/>
      <c r="AA222" s="923">
        <f t="shared" si="111"/>
        <v>0</v>
      </c>
      <c r="AB222" s="885"/>
      <c r="AC222" s="923">
        <f t="shared" si="112"/>
        <v>0</v>
      </c>
      <c r="AD222" s="885"/>
      <c r="AE222" s="924">
        <f t="shared" si="113"/>
        <v>0</v>
      </c>
      <c r="AF222" s="885"/>
      <c r="AG222" s="925" t="str">
        <f t="shared" si="114"/>
        <v>----</v>
      </c>
      <c r="AH222" s="914"/>
      <c r="AI222" s="926" t="str">
        <f t="shared" si="115"/>
        <v>----</v>
      </c>
      <c r="AJ222" s="914"/>
      <c r="AK222" s="926" t="str">
        <f t="shared" si="116"/>
        <v>----</v>
      </c>
      <c r="AL222" s="914"/>
      <c r="AM222" s="927" t="str">
        <f t="shared" si="117"/>
        <v>----</v>
      </c>
      <c r="AO222"/>
      <c r="AP222"/>
      <c r="AQ222"/>
      <c r="AR222"/>
    </row>
    <row r="223" spans="1:44" ht="12.95">
      <c r="A223" s="1370"/>
      <c r="B223" s="1367" t="s">
        <v>229</v>
      </c>
      <c r="C223" s="912"/>
      <c r="D223" s="1367"/>
      <c r="E223" s="363"/>
      <c r="F223" s="1367" t="s">
        <v>626</v>
      </c>
      <c r="G223" s="912"/>
      <c r="H223" s="885"/>
      <c r="I223" s="921">
        <f>SUMIF('Report 2'!$G$423:$G$455,'Check Totals'!$E$216,'Report 2'!$M$423:$M$455)</f>
        <v>0</v>
      </c>
      <c r="J223" s="920" t="s">
        <v>620</v>
      </c>
      <c r="K223" s="922">
        <f>IF('Information Input'!$U$21=2,SUM('Report 5D'!$O$170:$Q$170),IF('Information Input'!$U$21=1,(IF('Information Input'!$U$26=1,SUM('Report 5D'!$C$170:$E$170),IF('Information Input'!$U$26=2,SUM('Report 5D'!$F$170:$H$170),IF('Information Input'!$U$26=3,SUM('Report 5D'!$I$170:$K$170),SUM('Report 5D'!$L$170:$N$170)))))))</f>
        <v>0</v>
      </c>
      <c r="L223" s="911"/>
      <c r="M223" s="921">
        <f>SUMIF('Report 2'!$G$423:$G$455,'Check Totals'!$E$216,'Report 2'!$T$423:$T$455)</f>
        <v>0</v>
      </c>
      <c r="N223" s="920" t="s">
        <v>620</v>
      </c>
      <c r="O223" s="922">
        <f>IF('Information Input'!$U$21=2,SUM('Report 5D'!$L$170:$N$170),IF('Information Input'!$U$21=1,(IF('Information Input'!$U$26=1,0,IF('Information Input'!$U$26=2,SUM('Report 5D'!$C$170:$E$170),IF('Information Input'!$U$26=3,SUM('Report 5D'!$F$170:$H$170),SUM('Report 5D'!$I$170:$K$170)))))))</f>
        <v>0</v>
      </c>
      <c r="P223" s="911"/>
      <c r="Q223" s="921">
        <f>SUMIF('Report 2'!$G$423:$G$455,'Check Totals'!$E$216,'Report 2'!$AA$423:$AA$455)</f>
        <v>0</v>
      </c>
      <c r="R223" s="920" t="s">
        <v>620</v>
      </c>
      <c r="S223" s="922">
        <f>IF('Information Input'!$U$21=2,SUM('Report 5D'!$I$170:$K$170),IF('Information Input'!$U$21=1,(IF('Information Input'!$U$26=1,0,IF('Information Input'!$U$26=2,0,IF('Information Input'!$U$26=3,SUM('Report 5D'!$C$170:$E$170),SUM('Report 5D'!$F$170:$H$170)))))))</f>
        <v>0</v>
      </c>
      <c r="T223" s="911"/>
      <c r="U223" s="921">
        <f>SUMIF('Report 2'!$G$423:$G$455,'Check Totals'!$E$216,'Report 2'!$AH$423:$AH$455)</f>
        <v>0</v>
      </c>
      <c r="V223" s="920" t="s">
        <v>620</v>
      </c>
      <c r="W223" s="922">
        <f>IF('Information Input'!$U$21=2,SUM('Report 5D'!$F$170:$H$170),IF('Information Input'!$U$21=1,(IF('Information Input'!$U$26=1,0,IF('Information Input'!$U$26=2,0,IF('Information Input'!$U$26=3,0,SUM('Report 5D'!$C$170:$E$170)))))))</f>
        <v>0</v>
      </c>
      <c r="X223" s="911"/>
      <c r="Y223" s="921">
        <f t="shared" si="110"/>
        <v>0</v>
      </c>
      <c r="Z223" s="885"/>
      <c r="AA223" s="923">
        <f t="shared" si="111"/>
        <v>0</v>
      </c>
      <c r="AB223" s="885"/>
      <c r="AC223" s="923">
        <f t="shared" si="112"/>
        <v>0</v>
      </c>
      <c r="AD223" s="885"/>
      <c r="AE223" s="924">
        <f t="shared" si="113"/>
        <v>0</v>
      </c>
      <c r="AF223" s="885"/>
      <c r="AG223" s="925" t="str">
        <f t="shared" si="114"/>
        <v>----</v>
      </c>
      <c r="AH223" s="914"/>
      <c r="AI223" s="926" t="str">
        <f t="shared" si="115"/>
        <v>----</v>
      </c>
      <c r="AJ223" s="914"/>
      <c r="AK223" s="926" t="str">
        <f t="shared" si="116"/>
        <v>----</v>
      </c>
      <c r="AL223" s="914"/>
      <c r="AM223" s="927" t="str">
        <f t="shared" si="117"/>
        <v>----</v>
      </c>
      <c r="AO223"/>
      <c r="AP223"/>
      <c r="AQ223"/>
      <c r="AR223"/>
    </row>
    <row r="224" spans="1:44" ht="12.95">
      <c r="A224" s="1370"/>
      <c r="B224" s="1367"/>
      <c r="C224" s="912"/>
      <c r="D224" s="1367"/>
      <c r="E224" s="363"/>
      <c r="F224" s="1367"/>
      <c r="G224" s="912"/>
      <c r="H224" s="885"/>
      <c r="I224" s="917"/>
      <c r="J224" s="920"/>
      <c r="K224" s="919"/>
      <c r="L224" s="911"/>
      <c r="M224" s="917"/>
      <c r="N224" s="920"/>
      <c r="O224" s="919"/>
      <c r="P224" s="911"/>
      <c r="Q224" s="917"/>
      <c r="R224" s="920"/>
      <c r="S224" s="919"/>
      <c r="T224" s="911"/>
      <c r="U224" s="917"/>
      <c r="V224" s="920"/>
      <c r="W224" s="919"/>
      <c r="X224" s="911"/>
      <c r="Y224" s="917"/>
      <c r="Z224" s="885"/>
      <c r="AA224" s="928"/>
      <c r="AB224" s="885"/>
      <c r="AC224" s="928"/>
      <c r="AD224" s="885"/>
      <c r="AE224" s="919"/>
      <c r="AF224" s="885"/>
      <c r="AG224" s="929"/>
      <c r="AH224" s="914"/>
      <c r="AI224" s="930"/>
      <c r="AJ224" s="914"/>
      <c r="AK224" s="930"/>
      <c r="AL224" s="914"/>
      <c r="AM224" s="931"/>
      <c r="AO224"/>
      <c r="AP224"/>
      <c r="AQ224"/>
      <c r="AR224"/>
    </row>
    <row r="225" spans="1:44" ht="12.95">
      <c r="A225" s="361" t="str">
        <f>'Report 2'!$A$2</f>
        <v>Report 2</v>
      </c>
      <c r="B225" s="1367"/>
      <c r="C225" s="912"/>
      <c r="D225" s="1367"/>
      <c r="E225" s="361" t="str">
        <f>'Report 5H'!$A$3</f>
        <v>Report 5H</v>
      </c>
      <c r="F225" s="1367"/>
      <c r="G225" s="912"/>
      <c r="H225" s="885"/>
      <c r="I225" s="917"/>
      <c r="J225" s="920"/>
      <c r="K225" s="919"/>
      <c r="L225" s="911"/>
      <c r="M225" s="917"/>
      <c r="N225" s="920"/>
      <c r="O225" s="919"/>
      <c r="P225" s="911"/>
      <c r="Q225" s="917"/>
      <c r="R225" s="920"/>
      <c r="S225" s="919"/>
      <c r="T225" s="911"/>
      <c r="U225" s="917"/>
      <c r="V225" s="920"/>
      <c r="W225" s="919"/>
      <c r="X225" s="911"/>
      <c r="Y225" s="917"/>
      <c r="Z225" s="885"/>
      <c r="AA225" s="928"/>
      <c r="AB225" s="885"/>
      <c r="AC225" s="928"/>
      <c r="AD225" s="885"/>
      <c r="AE225" s="919"/>
      <c r="AF225" s="885"/>
      <c r="AG225" s="929"/>
      <c r="AH225" s="914"/>
      <c r="AI225" s="930"/>
      <c r="AJ225" s="914"/>
      <c r="AK225" s="930"/>
      <c r="AL225" s="914"/>
      <c r="AM225" s="931"/>
      <c r="AO225"/>
      <c r="AP225"/>
      <c r="AQ225"/>
      <c r="AR225"/>
    </row>
    <row r="226" spans="1:44" ht="12.95">
      <c r="A226" s="363" t="str">
        <f>'Report 2'!$A$4&amp;" (Lines 16-21, 27, 28, 35, 36)"</f>
        <v>Schedule of Expenses Detail (Lines 16-21, 27, 28, 35, 36)</v>
      </c>
      <c r="B226" s="1367"/>
      <c r="C226" s="912"/>
      <c r="D226" s="1367"/>
      <c r="E226" s="363" t="str">
        <f>'Report 5H'!$A$5</f>
        <v>Outpatient/Clinic Services Lag Report</v>
      </c>
      <c r="F226" s="1367"/>
      <c r="G226" s="912"/>
      <c r="H226" s="885"/>
      <c r="I226" s="917"/>
      <c r="J226" s="920"/>
      <c r="K226" s="919"/>
      <c r="L226" s="911"/>
      <c r="M226" s="917"/>
      <c r="N226" s="920"/>
      <c r="O226" s="919"/>
      <c r="P226" s="911"/>
      <c r="Q226" s="917"/>
      <c r="R226" s="920"/>
      <c r="S226" s="919"/>
      <c r="T226" s="911"/>
      <c r="U226" s="917"/>
      <c r="V226" s="920"/>
      <c r="W226" s="919"/>
      <c r="X226" s="911"/>
      <c r="Y226" s="917"/>
      <c r="Z226" s="885"/>
      <c r="AA226" s="928"/>
      <c r="AB226" s="885"/>
      <c r="AC226" s="928"/>
      <c r="AD226" s="885"/>
      <c r="AE226" s="919"/>
      <c r="AF226" s="885"/>
      <c r="AG226" s="929"/>
      <c r="AH226" s="914"/>
      <c r="AI226" s="930"/>
      <c r="AJ226" s="914"/>
      <c r="AK226" s="930"/>
      <c r="AL226" s="914"/>
      <c r="AM226" s="931"/>
      <c r="AO226"/>
      <c r="AP226"/>
      <c r="AQ226"/>
      <c r="AR226"/>
    </row>
    <row r="227" spans="1:44" ht="12.95">
      <c r="A227" s="1370"/>
      <c r="B227" s="1367" t="s">
        <v>224</v>
      </c>
      <c r="C227" s="912"/>
      <c r="D227" s="1367"/>
      <c r="E227" s="363"/>
      <c r="F227" s="1367" t="s">
        <v>619</v>
      </c>
      <c r="G227" s="912"/>
      <c r="H227" s="885"/>
      <c r="I227" s="1089">
        <f>SUMIF('Report 2'!$G$423:$G$455,'Check Totals'!$E$225,'Report 2'!$H$423:$H$455)</f>
        <v>0</v>
      </c>
      <c r="J227" s="920" t="s">
        <v>620</v>
      </c>
      <c r="K227" s="922">
        <f>IF('Information Input'!$U$21=2,SUM('Report 5H'!$O$161:$Q$161),IF('Information Input'!$U$21=1,(IF('Information Input'!$U$26=1,SUM('Report 5H'!$C$161:$E$161),IF('Information Input'!$U$26=2,SUM('Report 5H'!$F$161:$H$161),IF('Information Input'!$U$26=3,SUM('Report 5H'!$I$161:$K$161),SUM('Report 5H'!$L$161:$N$161)))))))</f>
        <v>0</v>
      </c>
      <c r="L227" s="911"/>
      <c r="M227" s="1089">
        <f>SUMIF('Report 2'!$G$423:$G$455,'Check Totals'!$E$225,'Report 2'!$O$423:$O$455)</f>
        <v>0</v>
      </c>
      <c r="N227" s="920" t="s">
        <v>620</v>
      </c>
      <c r="O227" s="922">
        <f>IF('Information Input'!$U$21=2,SUM('Report 5H'!$L$161:$N$161),IF('Information Input'!$U$21=1,(IF('Information Input'!$U$26=1,0,IF('Information Input'!$U$26=2,SUM('Report 5H'!$C$161:$E$161),IF('Information Input'!$U$26=3,SUM('Report 5H'!$F$161:$H$161),SUM('Report 5H'!$I$161:$K$161)))))))</f>
        <v>0</v>
      </c>
      <c r="P227" s="911"/>
      <c r="Q227" s="1089">
        <f>SUMIF('Report 2'!$G$423:$G$455,'Check Totals'!$E$225,'Report 2'!$V$423:$V$455)</f>
        <v>0</v>
      </c>
      <c r="R227" s="920" t="s">
        <v>620</v>
      </c>
      <c r="S227" s="922">
        <f>IF('Information Input'!$U$21=2,SUM('Report 5H'!$I$161:$K$161),IF('Information Input'!$U$21=1,(IF('Information Input'!$U$26=1,0,IF('Information Input'!$U$26=2,0,IF('Information Input'!$U$26=3,SUM('Report 5H'!$C$161:$E$161),SUM('Report 5H'!$F$161:$H$161)))))))</f>
        <v>0</v>
      </c>
      <c r="T227" s="911"/>
      <c r="U227" s="1089">
        <f>SUMIF('Report 2'!$G$423:$G$455,'Check Totals'!$E$225,'Report 2'!$AC$423:$AC$455)</f>
        <v>0</v>
      </c>
      <c r="V227" s="920" t="s">
        <v>620</v>
      </c>
      <c r="W227" s="922">
        <f>IF('Information Input'!$U$21=2,SUM('Report 5H'!$F$161:$H$161),IF('Information Input'!$U$21=1,(IF('Information Input'!$U$26=1,0,IF('Information Input'!$U$26=2,0,IF('Information Input'!$U$26=3,0,SUM('Report 5H'!$C$161:$E$161)))))))</f>
        <v>0</v>
      </c>
      <c r="X227" s="911"/>
      <c r="Y227" s="921">
        <f t="shared" ref="Y227:Y231" si="118">I227-K227</f>
        <v>0</v>
      </c>
      <c r="Z227" s="885"/>
      <c r="AA227" s="923">
        <f t="shared" ref="AA227:AA231" si="119">M227-O227</f>
        <v>0</v>
      </c>
      <c r="AB227" s="885"/>
      <c r="AC227" s="923">
        <f t="shared" ref="AC227:AC231" si="120">Q227-S227</f>
        <v>0</v>
      </c>
      <c r="AD227" s="885"/>
      <c r="AE227" s="924">
        <f>U227-W227</f>
        <v>0</v>
      </c>
      <c r="AF227" s="885"/>
      <c r="AG227" s="925" t="str">
        <f>IF(ABS(Y227)&gt;$AS$13,"Threshold Exceeded!","----")</f>
        <v>----</v>
      </c>
      <c r="AH227" s="914"/>
      <c r="AI227" s="926" t="str">
        <f>IF(ABS(AA227)&gt;$AS$13,"Threshold Exceeded!","----")</f>
        <v>----</v>
      </c>
      <c r="AJ227" s="914"/>
      <c r="AK227" s="926" t="str">
        <f>IF(ABS(AC227)&gt;$AS$13,"Threshold Exceeded!","----")</f>
        <v>----</v>
      </c>
      <c r="AL227" s="914"/>
      <c r="AM227" s="927" t="str">
        <f>IF(ABS(AE227)&gt;$AS$13,"Threshold Exceeded!","----")</f>
        <v>----</v>
      </c>
      <c r="AO227"/>
      <c r="AP227"/>
      <c r="AQ227"/>
      <c r="AR227"/>
    </row>
    <row r="228" spans="1:44" ht="12.95">
      <c r="A228" s="867"/>
      <c r="B228" s="1367" t="s">
        <v>621</v>
      </c>
      <c r="C228" s="912"/>
      <c r="D228" s="1367"/>
      <c r="E228" s="1370"/>
      <c r="F228" s="1367" t="s">
        <v>622</v>
      </c>
      <c r="G228" s="912"/>
      <c r="H228" s="885"/>
      <c r="I228" s="921">
        <f>SUMIF('Report 2'!$G$423:$G$455,'Check Totals'!$E$225,'Report 2'!$I$423:$I$455)</f>
        <v>0</v>
      </c>
      <c r="J228" s="920" t="s">
        <v>620</v>
      </c>
      <c r="K228" s="922">
        <f>IF('Information Input'!$U$21=2,SUM('Report 5H'!$O$162:$Q$162),IF('Information Input'!$U$21=1,(IF('Information Input'!$U$26=1,SUM('Report 5H'!$C$162:$E$162),IF('Information Input'!$U$26=2,SUM('Report 5H'!$F$162:$H$162),IF('Information Input'!$U$26=3,SUM('Report 5H'!$I$162:$K$162),SUM('Report 5H'!$L$162:$N$162)))))))</f>
        <v>0</v>
      </c>
      <c r="L228" s="911"/>
      <c r="M228" s="921">
        <f>SUMIF('Report 2'!$G$423:$G$455,'Check Totals'!$E$225,'Report 2'!$P$423:$P$455)</f>
        <v>0</v>
      </c>
      <c r="N228" s="920" t="s">
        <v>620</v>
      </c>
      <c r="O228" s="922">
        <f>IF('Information Input'!$U$21=2,SUM('Report 5H'!$L$162:$N$162),IF('Information Input'!$U$21=1,(IF('Information Input'!$U$26=1,0,IF('Information Input'!$U$26=2,SUM('Report 5H'!$C$162:$E$162),IF('Information Input'!$U$26=3,SUM('Report 5H'!$F$162:$H$162),SUM('Report 5H'!$I$162:$K$162)))))))</f>
        <v>0</v>
      </c>
      <c r="P228" s="911"/>
      <c r="Q228" s="921">
        <f>SUMIF('Report 2'!$G$423:$G$455,'Check Totals'!$E$225,'Report 2'!$W$423:$W$455)</f>
        <v>0</v>
      </c>
      <c r="R228" s="920" t="s">
        <v>620</v>
      </c>
      <c r="S228" s="922">
        <f>IF('Information Input'!$U$21=2,SUM('Report 5H'!$I$162:$K$162),IF('Information Input'!$U$21=1,(IF('Information Input'!$U$26=1,0,IF('Information Input'!$U$26=2,0,IF('Information Input'!$U$26=3,SUM('Report 5H'!$C$162:$E$162),SUM('Report 5H'!$F$162:$H$162)))))))</f>
        <v>0</v>
      </c>
      <c r="T228" s="911"/>
      <c r="U228" s="921">
        <f>SUMIF('Report 2'!$G$423:$G$455,'Check Totals'!$E$225,'Report 2'!$AD$423:$AD$455)</f>
        <v>0</v>
      </c>
      <c r="V228" s="920" t="s">
        <v>620</v>
      </c>
      <c r="W228" s="922">
        <f>IF('Information Input'!$U$21=2,SUM('Report 5H'!$F$162:$H$162),IF('Information Input'!$U$21=1,(IF('Information Input'!$U$26=1,0,IF('Information Input'!$U$26=2,0,IF('Information Input'!$U$26=3,0,SUM('Report 5H'!$C$162:$E$162)))))))</f>
        <v>0</v>
      </c>
      <c r="X228" s="911"/>
      <c r="Y228" s="921">
        <f>I228-K228</f>
        <v>0</v>
      </c>
      <c r="Z228" s="885"/>
      <c r="AA228" s="923">
        <f>M228-O228</f>
        <v>0</v>
      </c>
      <c r="AB228" s="885"/>
      <c r="AC228" s="923">
        <f>Q228-S228</f>
        <v>0</v>
      </c>
      <c r="AD228" s="885"/>
      <c r="AE228" s="924">
        <f>U228-W228</f>
        <v>0</v>
      </c>
      <c r="AF228" s="885"/>
      <c r="AG228" s="925" t="str">
        <f>IF(ABS(Y228)&gt;$AS$13,"Threshold Exceeded!","----")</f>
        <v>----</v>
      </c>
      <c r="AH228" s="914"/>
      <c r="AI228" s="926" t="str">
        <f>IF(ABS(AA228)&gt;$AS$13,"Threshold Exceeded!","----")</f>
        <v>----</v>
      </c>
      <c r="AJ228" s="914"/>
      <c r="AK228" s="926" t="str">
        <f>IF(ABS(AC228)&gt;$AS$13,"Threshold Exceeded!","----")</f>
        <v>----</v>
      </c>
      <c r="AL228" s="914"/>
      <c r="AM228" s="927" t="str">
        <f>IF(ABS(AE228)&gt;$AS$13,"Threshold Exceeded!","----")</f>
        <v>----</v>
      </c>
      <c r="AO228"/>
      <c r="AP228"/>
      <c r="AQ228"/>
      <c r="AR228"/>
    </row>
    <row r="229" spans="1:44" ht="12.95">
      <c r="A229" s="1370"/>
      <c r="B229" s="1367" t="s">
        <v>227</v>
      </c>
      <c r="C229" s="912"/>
      <c r="D229" s="1367"/>
      <c r="E229" s="363"/>
      <c r="F229" s="1367" t="s">
        <v>623</v>
      </c>
      <c r="G229" s="912"/>
      <c r="H229" s="885"/>
      <c r="I229" s="921">
        <f>SUMIF('Report 2'!$G$423:$G$455,'Check Totals'!$E$225,'Report 2'!$K$423:$K$455)</f>
        <v>0</v>
      </c>
      <c r="J229" s="920" t="s">
        <v>620</v>
      </c>
      <c r="K229" s="922">
        <f>IF('Information Input'!$U$21=2,SUM('Report 5H'!$O$164:$Q$164),IF('Information Input'!$U$21=1,(IF('Information Input'!$U$26=1,SUM('Report 5H'!$C$164:$E$164),IF('Information Input'!$U$26=2,SUM('Report 5H'!$F$164:$H$164),IF('Information Input'!$U$26=3,SUM('Report 5H'!$I$164:$K$164),SUM('Report 5H'!$L$164:$N$164)))))))</f>
        <v>0</v>
      </c>
      <c r="L229" s="911"/>
      <c r="M229" s="921">
        <f>SUMIF('Report 2'!$G$423:$G$455,'Check Totals'!$E$225,'Report 2'!$R$423:$R$455)</f>
        <v>0</v>
      </c>
      <c r="N229" s="920" t="s">
        <v>620</v>
      </c>
      <c r="O229" s="922">
        <f>IF('Information Input'!$U$21=2,SUM('Report 5H'!$L$164:$N$164),IF('Information Input'!$U$21=1,(IF('Information Input'!$U$26=1,0,IF('Information Input'!$U$26=2,SUM('Report 5H'!$C$164:$E$164),IF('Information Input'!$U$26=3,SUM('Report 5H'!$F$164:$H$164),SUM('Report 5H'!$I$164:$K$164)))))))</f>
        <v>0</v>
      </c>
      <c r="P229" s="911"/>
      <c r="Q229" s="921">
        <f>SUMIF('Report 2'!$G$423:$G$455,'Check Totals'!$E$225,'Report 2'!$Y$423:$Y$455)</f>
        <v>0</v>
      </c>
      <c r="R229" s="920" t="s">
        <v>620</v>
      </c>
      <c r="S229" s="922">
        <f>IF('Information Input'!$U$21=2,SUM('Report 5H'!$I$164:$K$164),IF('Information Input'!$U$21=1,(IF('Information Input'!$U$26=1,0,IF('Information Input'!$U$26=2,0,IF('Information Input'!$U$26=3,SUM('Report 5H'!$C$164:$E$164),SUM('Report 5H'!$F$164:$H$164)))))))</f>
        <v>0</v>
      </c>
      <c r="T229" s="911"/>
      <c r="U229" s="921">
        <f>SUMIF('Report 2'!$G$423:$G$455,'Check Totals'!$E$225,'Report 2'!$AF$423:$AF$455)</f>
        <v>0</v>
      </c>
      <c r="V229" s="920" t="s">
        <v>620</v>
      </c>
      <c r="W229" s="922">
        <f>IF('Information Input'!$U$21=2,SUM('Report 5H'!$F$164:$H$164),IF('Information Input'!$U$21=1,(IF('Information Input'!$U$26=1,0,IF('Information Input'!$U$26=2,0,IF('Information Input'!$U$26=3,0,SUM('Report 5H'!$C$164:$E$164)))))))</f>
        <v>0</v>
      </c>
      <c r="X229" s="911"/>
      <c r="Y229" s="921">
        <f t="shared" si="118"/>
        <v>0</v>
      </c>
      <c r="Z229" s="885"/>
      <c r="AA229" s="923">
        <f t="shared" si="119"/>
        <v>0</v>
      </c>
      <c r="AB229" s="885"/>
      <c r="AC229" s="923">
        <f t="shared" si="120"/>
        <v>0</v>
      </c>
      <c r="AD229" s="885"/>
      <c r="AE229" s="924">
        <f>U229-W229</f>
        <v>0</v>
      </c>
      <c r="AF229" s="885"/>
      <c r="AG229" s="925" t="str">
        <f>IF(ABS(Y229)&gt;$AS$13,"Threshold Exceeded!","----")</f>
        <v>----</v>
      </c>
      <c r="AH229" s="914"/>
      <c r="AI229" s="926" t="str">
        <f>IF(ABS(AA229)&gt;$AS$13,"Threshold Exceeded!","----")</f>
        <v>----</v>
      </c>
      <c r="AJ229" s="914"/>
      <c r="AK229" s="926" t="str">
        <f>IF(ABS(AC229)&gt;$AS$13,"Threshold Exceeded!","----")</f>
        <v>----</v>
      </c>
      <c r="AL229" s="914"/>
      <c r="AM229" s="927" t="str">
        <f>IF(ABS(AE229)&gt;$AS$13,"Threshold Exceeded!","----")</f>
        <v>----</v>
      </c>
      <c r="AO229"/>
      <c r="AP229"/>
      <c r="AQ229"/>
      <c r="AR229"/>
    </row>
    <row r="230" spans="1:44" ht="12.95">
      <c r="A230" s="1370"/>
      <c r="B230" s="1367" t="s">
        <v>624</v>
      </c>
      <c r="C230" s="912"/>
      <c r="D230" s="1367"/>
      <c r="E230" s="363"/>
      <c r="F230" s="1367" t="s">
        <v>625</v>
      </c>
      <c r="G230" s="912"/>
      <c r="H230" s="885"/>
      <c r="I230" s="921">
        <f>SUMIF('Report 2'!$G$423:$G$455,'Check Totals'!$E$225,'Report 2'!$L$423:$L$455)</f>
        <v>0</v>
      </c>
      <c r="J230" s="920" t="s">
        <v>620</v>
      </c>
      <c r="K230" s="922">
        <f>IF('Information Input'!$U$21=2,SUM('Report 5H'!$O$165:$Q$165),IF('Information Input'!$U$21=1,(IF('Information Input'!$U$26=1,SUM('Report 5H'!$C$165:$E$165),IF('Information Input'!$U$26=2,SUM('Report 5H'!$F$165:$H$165),IF('Information Input'!$U$26=3,SUM('Report 5H'!$I$165:$K$165),SUM('Report 5H'!$L$165:$N$165)))))))</f>
        <v>0</v>
      </c>
      <c r="L230" s="911"/>
      <c r="M230" s="921">
        <f>SUMIF('Report 2'!$G$423:$G$455,'Check Totals'!$E$225,'Report 2'!$S$423:$S$455)</f>
        <v>0</v>
      </c>
      <c r="N230" s="920" t="s">
        <v>620</v>
      </c>
      <c r="O230" s="922">
        <f>IF('Information Input'!$U$21=2,SUM('Report 5H'!$L$165:$N$165),IF('Information Input'!$U$21=1,(IF('Information Input'!$U$26=1,0,IF('Information Input'!$U$26=2,SUM('Report 5H'!$C$165:$E$165),IF('Information Input'!$U$26=3,SUM('Report 5H'!$F$165:$H$165),SUM('Report 5H'!$I$165:$K$165)))))))</f>
        <v>0</v>
      </c>
      <c r="P230" s="911"/>
      <c r="Q230" s="921">
        <f>SUMIF('Report 2'!$G$423:$G$455,'Check Totals'!$E$225,'Report 2'!$Z$423:$Z$455)</f>
        <v>0</v>
      </c>
      <c r="R230" s="920" t="s">
        <v>620</v>
      </c>
      <c r="S230" s="922">
        <f>IF('Information Input'!$U$21=2,SUM('Report 5H'!$I$165:$K$165),IF('Information Input'!$U$21=1,(IF('Information Input'!$U$26=1,0,IF('Information Input'!$U$26=2,0,IF('Information Input'!$U$26=3,SUM('Report 5H'!$C$165:$E$165),SUM('Report 5H'!$F$165:$H$165)))))))</f>
        <v>0</v>
      </c>
      <c r="T230" s="911"/>
      <c r="U230" s="921">
        <f>SUMIF('Report 2'!$G$423:$G$455,'Check Totals'!$E$225,'Report 2'!$AG$423:$AG$455)</f>
        <v>0</v>
      </c>
      <c r="V230" s="920" t="s">
        <v>620</v>
      </c>
      <c r="W230" s="922">
        <f>IF('Information Input'!$U$21=2,SUM('Report 5H'!$F$165:$H$165),IF('Information Input'!$U$21=1,(IF('Information Input'!$U$26=1,0,IF('Information Input'!$U$26=2,0,IF('Information Input'!$U$26=3,0,SUM('Report 5H'!$C$165:$E$165)))))))</f>
        <v>0</v>
      </c>
      <c r="X230" s="911"/>
      <c r="Y230" s="921">
        <f t="shared" si="118"/>
        <v>0</v>
      </c>
      <c r="Z230" s="885"/>
      <c r="AA230" s="923">
        <f t="shared" si="119"/>
        <v>0</v>
      </c>
      <c r="AB230" s="885"/>
      <c r="AC230" s="923">
        <f t="shared" si="120"/>
        <v>0</v>
      </c>
      <c r="AD230" s="885"/>
      <c r="AE230" s="924">
        <f>U230-W230</f>
        <v>0</v>
      </c>
      <c r="AF230" s="885"/>
      <c r="AG230" s="925" t="str">
        <f>IF(ABS(Y230)&gt;$AS$13,"Threshold Exceeded!","----")</f>
        <v>----</v>
      </c>
      <c r="AH230" s="914"/>
      <c r="AI230" s="926" t="str">
        <f>IF(ABS(AA230)&gt;$AS$13,"Threshold Exceeded!","----")</f>
        <v>----</v>
      </c>
      <c r="AJ230" s="914"/>
      <c r="AK230" s="926" t="str">
        <f>IF(ABS(AC230)&gt;$AS$13,"Threshold Exceeded!","----")</f>
        <v>----</v>
      </c>
      <c r="AL230" s="914"/>
      <c r="AM230" s="927" t="str">
        <f>IF(ABS(AE230)&gt;$AS$13,"Threshold Exceeded!","----")</f>
        <v>----</v>
      </c>
      <c r="AO230"/>
      <c r="AP230"/>
      <c r="AQ230"/>
      <c r="AR230"/>
    </row>
    <row r="231" spans="1:44" ht="12.95">
      <c r="A231" s="1370"/>
      <c r="B231" s="1367" t="s">
        <v>229</v>
      </c>
      <c r="C231" s="912"/>
      <c r="D231" s="1367"/>
      <c r="E231" s="363"/>
      <c r="F231" s="1367" t="s">
        <v>626</v>
      </c>
      <c r="G231" s="912"/>
      <c r="H231" s="885"/>
      <c r="I231" s="921">
        <f>SUMIF('Report 2'!$G$423:$G$455,'Check Totals'!$E$225,'Report 2'!$M$423:$M$455)</f>
        <v>0</v>
      </c>
      <c r="J231" s="920" t="s">
        <v>620</v>
      </c>
      <c r="K231" s="922">
        <f>IF('Information Input'!$U$21=2,SUM('Report 5H'!$O$170:$Q$170),IF('Information Input'!$U$21=1,(IF('Information Input'!$U$26=1,SUM('Report 5H'!$C$170:$E$170),IF('Information Input'!$U$26=2,SUM('Report 5H'!$F$170:$H$170),IF('Information Input'!$U$26=3,SUM('Report 5H'!$I$170:$K$170),SUM('Report 5H'!$L$170:$N$170)))))))</f>
        <v>0</v>
      </c>
      <c r="L231" s="911"/>
      <c r="M231" s="921">
        <f>SUMIF('Report 2'!$G$423:$G$455,'Check Totals'!$E$225,'Report 2'!$T$423:$T$455)</f>
        <v>0</v>
      </c>
      <c r="N231" s="920" t="s">
        <v>620</v>
      </c>
      <c r="O231" s="922">
        <f>IF('Information Input'!$U$21=2,SUM('Report 5H'!$L$170:$N$170),IF('Information Input'!$U$21=1,(IF('Information Input'!$U$26=1,0,IF('Information Input'!$U$26=2,SUM('Report 5H'!$C$170:$E$170),IF('Information Input'!$U$26=3,SUM('Report 5H'!$F$170:$H$170),SUM('Report 5H'!$I$170:$K$170)))))))</f>
        <v>0</v>
      </c>
      <c r="P231" s="911"/>
      <c r="Q231" s="921">
        <f>SUMIF('Report 2'!$G$423:$G$455,'Check Totals'!$E$225,'Report 2'!$AA$423:$AA$455)</f>
        <v>0</v>
      </c>
      <c r="R231" s="920" t="s">
        <v>620</v>
      </c>
      <c r="S231" s="922">
        <f>IF('Information Input'!$U$21=2,SUM('Report 5H'!$I$170:$K$170),IF('Information Input'!$U$21=1,(IF('Information Input'!$U$26=1,0,IF('Information Input'!$U$26=2,0,IF('Information Input'!$U$26=3,SUM('Report 5H'!$C$170:$E$170),SUM('Report 5H'!$F$170:$H$170)))))))</f>
        <v>0</v>
      </c>
      <c r="T231" s="911"/>
      <c r="U231" s="921">
        <f>SUMIF('Report 2'!$G$423:$G$455,'Check Totals'!$E$225,'Report 2'!$AH$423:$AH$455)</f>
        <v>0</v>
      </c>
      <c r="V231" s="920" t="s">
        <v>620</v>
      </c>
      <c r="W231" s="922">
        <f>IF('Information Input'!$U$21=2,SUM('Report 5H'!$F$170:$H$170),IF('Information Input'!$U$21=1,(IF('Information Input'!$U$26=1,0,IF('Information Input'!$U$26=2,0,IF('Information Input'!$U$26=3,0,SUM('Report 5H'!$C$170:$E$170)))))))</f>
        <v>0</v>
      </c>
      <c r="X231" s="911"/>
      <c r="Y231" s="921">
        <f t="shared" si="118"/>
        <v>0</v>
      </c>
      <c r="Z231" s="885"/>
      <c r="AA231" s="923">
        <f t="shared" si="119"/>
        <v>0</v>
      </c>
      <c r="AB231" s="885"/>
      <c r="AC231" s="923">
        <f t="shared" si="120"/>
        <v>0</v>
      </c>
      <c r="AD231" s="885"/>
      <c r="AE231" s="924">
        <f>U231-W231</f>
        <v>0</v>
      </c>
      <c r="AF231" s="885"/>
      <c r="AG231" s="925" t="str">
        <f>IF(ABS(Y231)&gt;$AS$13,"Threshold Exceeded!","----")</f>
        <v>----</v>
      </c>
      <c r="AH231" s="914"/>
      <c r="AI231" s="926" t="str">
        <f>IF(ABS(AA231)&gt;$AS$13,"Threshold Exceeded!","----")</f>
        <v>----</v>
      </c>
      <c r="AJ231" s="914"/>
      <c r="AK231" s="926" t="str">
        <f>IF(ABS(AC231)&gt;$AS$13,"Threshold Exceeded!","----")</f>
        <v>----</v>
      </c>
      <c r="AL231" s="914"/>
      <c r="AM231" s="927" t="str">
        <f>IF(ABS(AE231)&gt;$AS$13,"Threshold Exceeded!","----")</f>
        <v>----</v>
      </c>
      <c r="AO231"/>
      <c r="AP231"/>
      <c r="AQ231"/>
      <c r="AR231"/>
    </row>
    <row r="232" spans="1:44" ht="12.95">
      <c r="A232" s="1370"/>
      <c r="B232" s="1367"/>
      <c r="C232" s="912"/>
      <c r="D232" s="1367"/>
      <c r="E232" s="363"/>
      <c r="F232" s="1367"/>
      <c r="G232" s="912"/>
      <c r="H232" s="885"/>
      <c r="I232" s="917"/>
      <c r="J232" s="920"/>
      <c r="K232" s="919"/>
      <c r="L232" s="911"/>
      <c r="M232" s="917"/>
      <c r="N232" s="920"/>
      <c r="O232" s="919"/>
      <c r="P232" s="911"/>
      <c r="Q232" s="917"/>
      <c r="R232" s="920"/>
      <c r="S232" s="919"/>
      <c r="T232" s="911"/>
      <c r="U232" s="917"/>
      <c r="V232" s="920"/>
      <c r="W232" s="919"/>
      <c r="X232" s="911"/>
      <c r="Y232" s="917"/>
      <c r="Z232" s="885"/>
      <c r="AA232" s="928"/>
      <c r="AB232" s="885"/>
      <c r="AC232" s="928"/>
      <c r="AD232" s="885"/>
      <c r="AE232" s="919"/>
      <c r="AF232" s="885"/>
      <c r="AG232" s="929"/>
      <c r="AH232" s="914"/>
      <c r="AI232" s="930"/>
      <c r="AJ232" s="914"/>
      <c r="AK232" s="930"/>
      <c r="AL232" s="914"/>
      <c r="AM232" s="931"/>
      <c r="AO232"/>
      <c r="AP232"/>
      <c r="AQ232"/>
      <c r="AR232"/>
    </row>
    <row r="233" spans="1:44" ht="12.95">
      <c r="A233" s="361" t="str">
        <f>'Report 2'!$A$2</f>
        <v>Report 2</v>
      </c>
      <c r="B233" s="1367"/>
      <c r="C233" s="912"/>
      <c r="D233" s="1367"/>
      <c r="E233" s="361" t="str">
        <f>'Report 5I'!$A$3</f>
        <v>Report 5I</v>
      </c>
      <c r="F233" s="1367"/>
      <c r="G233" s="912"/>
      <c r="H233" s="885"/>
      <c r="I233" s="917"/>
      <c r="J233" s="920"/>
      <c r="K233" s="919"/>
      <c r="L233" s="911"/>
      <c r="M233" s="917"/>
      <c r="N233" s="920"/>
      <c r="O233" s="919"/>
      <c r="P233" s="911"/>
      <c r="Q233" s="917"/>
      <c r="R233" s="920"/>
      <c r="S233" s="919"/>
      <c r="T233" s="911"/>
      <c r="U233" s="917"/>
      <c r="V233" s="920"/>
      <c r="W233" s="919"/>
      <c r="X233" s="911"/>
      <c r="Y233" s="917"/>
      <c r="Z233" s="885"/>
      <c r="AA233" s="928"/>
      <c r="AB233" s="885"/>
      <c r="AC233" s="928"/>
      <c r="AD233" s="885"/>
      <c r="AE233" s="919"/>
      <c r="AF233" s="885"/>
      <c r="AG233" s="929"/>
      <c r="AH233" s="914"/>
      <c r="AI233" s="930"/>
      <c r="AJ233" s="914"/>
      <c r="AK233" s="930"/>
      <c r="AL233" s="914"/>
      <c r="AM233" s="931"/>
      <c r="AO233"/>
      <c r="AP233"/>
      <c r="AQ233"/>
      <c r="AR233"/>
    </row>
    <row r="234" spans="1:44" ht="12.95">
      <c r="A234" s="363" t="str">
        <f>'Report 2'!$A$4&amp;" (Lines 11, 12, 37)"</f>
        <v>Schedule of Expenses Detail (Lines 11, 12, 37)</v>
      </c>
      <c r="B234" s="1367"/>
      <c r="C234" s="912"/>
      <c r="D234" s="1367"/>
      <c r="E234" s="363" t="str">
        <f>'Report 5I'!$A$5</f>
        <v>Residential Treatment Center Lag Report</v>
      </c>
      <c r="F234" s="1367"/>
      <c r="G234" s="912"/>
      <c r="H234" s="885"/>
      <c r="I234" s="917"/>
      <c r="J234" s="920"/>
      <c r="K234" s="919"/>
      <c r="L234" s="911"/>
      <c r="M234" s="917"/>
      <c r="N234" s="920"/>
      <c r="O234" s="919"/>
      <c r="P234" s="911"/>
      <c r="Q234" s="917"/>
      <c r="R234" s="920"/>
      <c r="S234" s="919"/>
      <c r="T234" s="911"/>
      <c r="U234" s="917"/>
      <c r="V234" s="920"/>
      <c r="W234" s="919"/>
      <c r="X234" s="911"/>
      <c r="Y234" s="917"/>
      <c r="Z234" s="885"/>
      <c r="AA234" s="928"/>
      <c r="AB234" s="885"/>
      <c r="AC234" s="928"/>
      <c r="AD234" s="885"/>
      <c r="AE234" s="919"/>
      <c r="AF234" s="885"/>
      <c r="AG234" s="929"/>
      <c r="AH234" s="914"/>
      <c r="AI234" s="930"/>
      <c r="AJ234" s="914"/>
      <c r="AK234" s="930"/>
      <c r="AL234" s="914"/>
      <c r="AM234" s="931"/>
      <c r="AO234"/>
      <c r="AP234"/>
      <c r="AQ234"/>
      <c r="AR234"/>
    </row>
    <row r="235" spans="1:44" ht="12.95">
      <c r="A235" s="1370"/>
      <c r="B235" s="1367" t="s">
        <v>224</v>
      </c>
      <c r="C235" s="912"/>
      <c r="D235" s="1367"/>
      <c r="E235" s="363"/>
      <c r="F235" s="1367" t="s">
        <v>619</v>
      </c>
      <c r="G235" s="912"/>
      <c r="H235" s="885"/>
      <c r="I235" s="1089">
        <f>SUMIF('Report 2'!$G$423:$G$455,'Check Totals'!$E$233,'Report 2'!$H$423:$H$455)</f>
        <v>0</v>
      </c>
      <c r="J235" s="920" t="s">
        <v>620</v>
      </c>
      <c r="K235" s="922">
        <f>IF('Information Input'!$U$21=2,SUM('Report 5I'!$O$161:$Q$161),IF('Information Input'!$U$21=1,(IF('Information Input'!$U$26=1,SUM('Report 5I'!$C$161:$E$161),IF('Information Input'!$U$26=2,SUM('Report 5I'!$F$161:$H$161),IF('Information Input'!$U$26=3,SUM('Report 5I'!$I$161:$K$161),SUM('Report 5I'!$L$161:$N$161)))))))</f>
        <v>0</v>
      </c>
      <c r="L235" s="911"/>
      <c r="M235" s="1089">
        <f>SUMIF('Report 2'!$G$423:$G$455,'Check Totals'!$E$233,'Report 2'!$O$423:$O$455)</f>
        <v>0</v>
      </c>
      <c r="N235" s="920" t="s">
        <v>620</v>
      </c>
      <c r="O235" s="922">
        <f>IF('Information Input'!$U$21=2,SUM('Report 5I'!$L$161:$N$161),IF('Information Input'!$U$21=1,(IF('Information Input'!$U$26=1,0,IF('Information Input'!$U$26=2,SUM('Report 5I'!$C$161:$E$161),IF('Information Input'!$U$26=3,SUM('Report 5I'!$F$161:$H$161),SUM('Report 5I'!$I$161:$K$161)))))))</f>
        <v>0</v>
      </c>
      <c r="P235" s="911"/>
      <c r="Q235" s="1089">
        <f>SUMIF('Report 2'!$G$423:$G$455,'Check Totals'!$E$233,'Report 2'!$V$423:$V$455)</f>
        <v>0</v>
      </c>
      <c r="R235" s="920" t="s">
        <v>620</v>
      </c>
      <c r="S235" s="922">
        <f>IF('Information Input'!$U$21=2,SUM('Report 5I'!$I$161:$K$161),IF('Information Input'!$U$21=1,(IF('Information Input'!$U$26=1,0,IF('Information Input'!$U$26=2,0,IF('Information Input'!$U$26=3,SUM('Report 5I'!$C$161:$E$161),SUM('Report 5I'!$F$161:$H$161)))))))</f>
        <v>0</v>
      </c>
      <c r="T235" s="911"/>
      <c r="U235" s="1089">
        <f>SUMIF('Report 2'!$G$423:$G$455,'Check Totals'!$E$233,'Report 2'!$AC$423:$AC$455)</f>
        <v>0</v>
      </c>
      <c r="V235" s="920" t="s">
        <v>620</v>
      </c>
      <c r="W235" s="922">
        <f>IF('Information Input'!$U$21=2,SUM('Report 5I'!$F$161:$H$161),IF('Information Input'!$U$21=1,(IF('Information Input'!$U$26=1,0,IF('Information Input'!$U$26=2,0,IF('Information Input'!$U$26=3,0,SUM('Report 5I'!$C$161:$E$161)))))))</f>
        <v>0</v>
      </c>
      <c r="X235" s="911"/>
      <c r="Y235" s="921">
        <f t="shared" ref="Y235:Y239" si="121">I235-K235</f>
        <v>0</v>
      </c>
      <c r="Z235" s="885"/>
      <c r="AA235" s="923">
        <f t="shared" ref="AA235:AA239" si="122">M235-O235</f>
        <v>0</v>
      </c>
      <c r="AB235" s="885"/>
      <c r="AC235" s="923">
        <f t="shared" ref="AC235:AC239" si="123">Q235-S235</f>
        <v>0</v>
      </c>
      <c r="AD235" s="885"/>
      <c r="AE235" s="924">
        <f>U235-W235</f>
        <v>0</v>
      </c>
      <c r="AF235" s="885"/>
      <c r="AG235" s="925" t="str">
        <f>IF(ABS(Y235)&gt;$AS$13,"Threshold Exceeded!","----")</f>
        <v>----</v>
      </c>
      <c r="AH235" s="914"/>
      <c r="AI235" s="926" t="str">
        <f>IF(ABS(AA235)&gt;$AS$13,"Threshold Exceeded!","----")</f>
        <v>----</v>
      </c>
      <c r="AJ235" s="914"/>
      <c r="AK235" s="926" t="str">
        <f>IF(ABS(AC235)&gt;$AS$13,"Threshold Exceeded!","----")</f>
        <v>----</v>
      </c>
      <c r="AL235" s="914"/>
      <c r="AM235" s="927" t="str">
        <f>IF(ABS(AE235)&gt;$AS$13,"Threshold Exceeded!","----")</f>
        <v>----</v>
      </c>
      <c r="AO235"/>
      <c r="AP235"/>
      <c r="AQ235"/>
      <c r="AR235"/>
    </row>
    <row r="236" spans="1:44" ht="12.95">
      <c r="A236" s="867"/>
      <c r="B236" s="1367" t="s">
        <v>621</v>
      </c>
      <c r="C236" s="912"/>
      <c r="D236" s="1367"/>
      <c r="E236" s="1370"/>
      <c r="F236" s="1367" t="s">
        <v>622</v>
      </c>
      <c r="G236" s="912"/>
      <c r="H236" s="885"/>
      <c r="I236" s="921">
        <f>SUMIF('Report 2'!$G$423:$G$455,'Check Totals'!$E$233,'Report 2'!$I$423:$I$455)</f>
        <v>0</v>
      </c>
      <c r="J236" s="920" t="s">
        <v>620</v>
      </c>
      <c r="K236" s="922">
        <f>IF('Information Input'!$U$21=2,SUM('Report 5I'!$O$162:$Q$162),IF('Information Input'!$U$21=1,(IF('Information Input'!$U$26=1,SUM('Report 5I'!$C$162:$E$162),IF('Information Input'!$U$26=2,SUM('Report 5I'!$F$162:$H$162),IF('Information Input'!$U$26=3,SUM('Report 5I'!$I$162:$K$162),SUM('Report 5I'!$L$162:$N$162)))))))</f>
        <v>0</v>
      </c>
      <c r="L236" s="911"/>
      <c r="M236" s="921">
        <f>SUMIF('Report 2'!$G$423:$G$455,'Check Totals'!$E$233,'Report 2'!$P$423:$P$455)</f>
        <v>0</v>
      </c>
      <c r="N236" s="920" t="s">
        <v>620</v>
      </c>
      <c r="O236" s="922">
        <f>IF('Information Input'!$U$21=2,SUM('Report 5I'!$L$162:$N$162),IF('Information Input'!$U$21=1,(IF('Information Input'!$U$26=1,0,IF('Information Input'!$U$26=2,SUM('Report 5I'!$C$162:$E$162),IF('Information Input'!$U$26=3,SUM('Report 5I'!$F$162:$H$162),SUM('Report 5I'!$I$162:$K$162)))))))</f>
        <v>0</v>
      </c>
      <c r="P236" s="911"/>
      <c r="Q236" s="921">
        <f>SUMIF('Report 2'!$G$423:$G$455,'Check Totals'!$E$233,'Report 2'!$W$423:$W$455)</f>
        <v>0</v>
      </c>
      <c r="R236" s="920" t="s">
        <v>620</v>
      </c>
      <c r="S236" s="922">
        <f>IF('Information Input'!$U$21=2,SUM('Report 5I'!$I$162:$K$162),IF('Information Input'!$U$21=1,(IF('Information Input'!$U$26=1,0,IF('Information Input'!$U$26=2,0,IF('Information Input'!$U$26=3,SUM('Report 5I'!$C$162:$E$162),SUM('Report 5I'!$F$162:$H$162)))))))</f>
        <v>0</v>
      </c>
      <c r="T236" s="911"/>
      <c r="U236" s="921">
        <f>SUMIF('Report 2'!$G$423:$G$455,'Check Totals'!$E$233,'Report 2'!$AD$423:$AD$455)</f>
        <v>0</v>
      </c>
      <c r="V236" s="920" t="s">
        <v>620</v>
      </c>
      <c r="W236" s="922">
        <f>IF('Information Input'!$U$21=2,SUM('Report 5I'!$F$162:$H$162),IF('Information Input'!$U$21=1,(IF('Information Input'!$U$26=1,0,IF('Information Input'!$U$26=2,0,IF('Information Input'!$U$26=3,0,SUM('Report 5I'!$C$162:$E$162)))))))</f>
        <v>0</v>
      </c>
      <c r="X236" s="911"/>
      <c r="Y236" s="921">
        <f>I236-K236</f>
        <v>0</v>
      </c>
      <c r="Z236" s="885"/>
      <c r="AA236" s="923">
        <f>M236-O236</f>
        <v>0</v>
      </c>
      <c r="AB236" s="885"/>
      <c r="AC236" s="923">
        <f>Q236-S236</f>
        <v>0</v>
      </c>
      <c r="AD236" s="885"/>
      <c r="AE236" s="924">
        <f>U236-W236</f>
        <v>0</v>
      </c>
      <c r="AF236" s="885"/>
      <c r="AG236" s="925" t="str">
        <f>IF(ABS(Y236)&gt;$AS$13,"Threshold Exceeded!","----")</f>
        <v>----</v>
      </c>
      <c r="AH236" s="914"/>
      <c r="AI236" s="926" t="str">
        <f>IF(ABS(AA236)&gt;$AS$13,"Threshold Exceeded!","----")</f>
        <v>----</v>
      </c>
      <c r="AJ236" s="914"/>
      <c r="AK236" s="926" t="str">
        <f>IF(ABS(AC236)&gt;$AS$13,"Threshold Exceeded!","----")</f>
        <v>----</v>
      </c>
      <c r="AL236" s="914"/>
      <c r="AM236" s="927" t="str">
        <f>IF(ABS(AE236)&gt;$AS$13,"Threshold Exceeded!","----")</f>
        <v>----</v>
      </c>
      <c r="AO236"/>
      <c r="AP236"/>
      <c r="AQ236"/>
      <c r="AR236"/>
    </row>
    <row r="237" spans="1:44" ht="12.95">
      <c r="A237" s="1370"/>
      <c r="B237" s="1367" t="s">
        <v>227</v>
      </c>
      <c r="C237" s="912"/>
      <c r="D237" s="1367"/>
      <c r="E237" s="363"/>
      <c r="F237" s="1367" t="s">
        <v>623</v>
      </c>
      <c r="G237" s="912"/>
      <c r="H237" s="885"/>
      <c r="I237" s="921">
        <f>SUMIF('Report 2'!$G$423:$G$455,'Check Totals'!$E$233,'Report 2'!$K$423:$K$455)</f>
        <v>0</v>
      </c>
      <c r="J237" s="920" t="s">
        <v>620</v>
      </c>
      <c r="K237" s="922">
        <f>IF('Information Input'!$U$21=2,SUM('Report 5I'!$O$164:$Q$164),IF('Information Input'!$U$21=1,(IF('Information Input'!$U$26=1,SUM('Report 5I'!$C$164:$E$164),IF('Information Input'!$U$26=2,SUM('Report 5I'!$F$164:$H$164),IF('Information Input'!$U$26=3,SUM('Report 5I'!$I$164:$K$164),SUM('Report 5I'!$L$164:$N$164)))))))</f>
        <v>0</v>
      </c>
      <c r="L237" s="911"/>
      <c r="M237" s="921">
        <f>SUMIF('Report 2'!$G$423:$G$455,'Check Totals'!$E$233,'Report 2'!$R$423:$R$455)</f>
        <v>0</v>
      </c>
      <c r="N237" s="920" t="s">
        <v>620</v>
      </c>
      <c r="O237" s="922">
        <f>IF('Information Input'!$U$21=2,SUM('Report 5I'!$L$164:$N$164),IF('Information Input'!$U$21=1,(IF('Information Input'!$U$26=1,0,IF('Information Input'!$U$26=2,SUM('Report 5I'!$C$164:$E$164),IF('Information Input'!$U$26=3,SUM('Report 5I'!$F$164:$H$164),SUM('Report 5I'!$I$164:$K$164)))))))</f>
        <v>0</v>
      </c>
      <c r="P237" s="911"/>
      <c r="Q237" s="921">
        <f>SUMIF('Report 2'!$G$423:$G$455,'Check Totals'!$E$233,'Report 2'!$Y$423:$Y$455)</f>
        <v>0</v>
      </c>
      <c r="R237" s="920" t="s">
        <v>620</v>
      </c>
      <c r="S237" s="922">
        <f>IF('Information Input'!$U$21=2,SUM('Report 5I'!$I$164:$K$164),IF('Information Input'!$U$21=1,(IF('Information Input'!$U$26=1,0,IF('Information Input'!$U$26=2,0,IF('Information Input'!$U$26=3,SUM('Report 5I'!$C$164:$E$164),SUM('Report 5I'!$F$164:$H$164)))))))</f>
        <v>0</v>
      </c>
      <c r="T237" s="911"/>
      <c r="U237" s="921">
        <f>SUMIF('Report 2'!$G$423:$G$455,'Check Totals'!$E$233,'Report 2'!$AF$423:$AF$455)</f>
        <v>0</v>
      </c>
      <c r="V237" s="920" t="s">
        <v>620</v>
      </c>
      <c r="W237" s="922">
        <f>IF('Information Input'!$U$21=2,SUM('Report 5I'!$F$164:$H$164),IF('Information Input'!$U$21=1,(IF('Information Input'!$U$26=1,0,IF('Information Input'!$U$26=2,0,IF('Information Input'!$U$26=3,0,SUM('Report 5I'!$C$164:$E$164)))))))</f>
        <v>0</v>
      </c>
      <c r="X237" s="911"/>
      <c r="Y237" s="921">
        <f t="shared" si="121"/>
        <v>0</v>
      </c>
      <c r="Z237" s="885"/>
      <c r="AA237" s="923">
        <f t="shared" si="122"/>
        <v>0</v>
      </c>
      <c r="AB237" s="885"/>
      <c r="AC237" s="923">
        <f t="shared" si="123"/>
        <v>0</v>
      </c>
      <c r="AD237" s="885"/>
      <c r="AE237" s="924">
        <f>U237-W237</f>
        <v>0</v>
      </c>
      <c r="AF237" s="885"/>
      <c r="AG237" s="925" t="str">
        <f>IF(ABS(Y237)&gt;$AS$13,"Threshold Exceeded!","----")</f>
        <v>----</v>
      </c>
      <c r="AH237" s="914"/>
      <c r="AI237" s="926" t="str">
        <f>IF(ABS(AA237)&gt;$AS$13,"Threshold Exceeded!","----")</f>
        <v>----</v>
      </c>
      <c r="AJ237" s="914"/>
      <c r="AK237" s="926" t="str">
        <f>IF(ABS(AC237)&gt;$AS$13,"Threshold Exceeded!","----")</f>
        <v>----</v>
      </c>
      <c r="AL237" s="914"/>
      <c r="AM237" s="927" t="str">
        <f>IF(ABS(AE237)&gt;$AS$13,"Threshold Exceeded!","----")</f>
        <v>----</v>
      </c>
      <c r="AO237"/>
      <c r="AP237"/>
      <c r="AQ237"/>
      <c r="AR237"/>
    </row>
    <row r="238" spans="1:44" ht="12.95">
      <c r="A238" s="1370"/>
      <c r="B238" s="1367" t="s">
        <v>624</v>
      </c>
      <c r="C238" s="912"/>
      <c r="D238" s="1367"/>
      <c r="E238" s="363"/>
      <c r="F238" s="1367" t="s">
        <v>625</v>
      </c>
      <c r="G238" s="912"/>
      <c r="H238" s="885"/>
      <c r="I238" s="921">
        <f>SUMIF('Report 2'!$G$423:$G$455,'Check Totals'!$E$233,'Report 2'!$L$423:$L$455)</f>
        <v>0</v>
      </c>
      <c r="J238" s="920" t="s">
        <v>620</v>
      </c>
      <c r="K238" s="922">
        <f>IF('Information Input'!$U$21=2,SUM('Report 5I'!$O$165:$Q$165),IF('Information Input'!$U$21=1,(IF('Information Input'!$U$26=1,SUM('Report 5I'!$C$165:$E$165),IF('Information Input'!$U$26=2,SUM('Report 5I'!$F$165:$H$165),IF('Information Input'!$U$26=3,SUM('Report 5I'!$I$165:$K$165),SUM('Report 5I'!$L$165:$N$165)))))))</f>
        <v>0</v>
      </c>
      <c r="L238" s="911"/>
      <c r="M238" s="921">
        <f>SUMIF('Report 2'!$G$423:$G$455,'Check Totals'!$E$233,'Report 2'!$S$423:$S$455)</f>
        <v>0</v>
      </c>
      <c r="N238" s="920" t="s">
        <v>620</v>
      </c>
      <c r="O238" s="922">
        <f>IF('Information Input'!$U$21=2,SUM('Report 5I'!$L$165:$N$165),IF('Information Input'!$U$21=1,(IF('Information Input'!$U$26=1,0,IF('Information Input'!$U$26=2,SUM('Report 5I'!$C$165:$E$165),IF('Information Input'!$U$26=3,SUM('Report 5I'!$F$165:$H$165),SUM('Report 5I'!$I$165:$K$165)))))))</f>
        <v>0</v>
      </c>
      <c r="P238" s="911"/>
      <c r="Q238" s="921">
        <f>SUMIF('Report 2'!$G$423:$G$455,'Check Totals'!$E$233,'Report 2'!$Z$423:$Z$455)</f>
        <v>0</v>
      </c>
      <c r="R238" s="920" t="s">
        <v>620</v>
      </c>
      <c r="S238" s="922">
        <f>IF('Information Input'!$U$21=2,SUM('Report 5I'!$I$165:$K$165),IF('Information Input'!$U$21=1,(IF('Information Input'!$U$26=1,0,IF('Information Input'!$U$26=2,0,IF('Information Input'!$U$26=3,SUM('Report 5I'!$C$165:$E$165),SUM('Report 5I'!$F$165:$H$165)))))))</f>
        <v>0</v>
      </c>
      <c r="T238" s="911"/>
      <c r="U238" s="921">
        <f>SUMIF('Report 2'!$G$423:$G$455,'Check Totals'!$E$233,'Report 2'!$AG$423:$AG$455)</f>
        <v>0</v>
      </c>
      <c r="V238" s="920" t="s">
        <v>620</v>
      </c>
      <c r="W238" s="922">
        <f>IF('Information Input'!$U$21=2,SUM('Report 5I'!$F$165:$H$165),IF('Information Input'!$U$21=1,(IF('Information Input'!$U$26=1,0,IF('Information Input'!$U$26=2,0,IF('Information Input'!$U$26=3,0,SUM('Report 5I'!$C$165:$E$165)))))))</f>
        <v>0</v>
      </c>
      <c r="X238" s="911"/>
      <c r="Y238" s="921">
        <f t="shared" si="121"/>
        <v>0</v>
      </c>
      <c r="Z238" s="885"/>
      <c r="AA238" s="923">
        <f t="shared" si="122"/>
        <v>0</v>
      </c>
      <c r="AB238" s="885"/>
      <c r="AC238" s="923">
        <f t="shared" si="123"/>
        <v>0</v>
      </c>
      <c r="AD238" s="885"/>
      <c r="AE238" s="924">
        <f>U238-W238</f>
        <v>0</v>
      </c>
      <c r="AF238" s="885"/>
      <c r="AG238" s="925" t="str">
        <f>IF(ABS(Y238)&gt;$AS$13,"Threshold Exceeded!","----")</f>
        <v>----</v>
      </c>
      <c r="AH238" s="914"/>
      <c r="AI238" s="926" t="str">
        <f>IF(ABS(AA238)&gt;$AS$13,"Threshold Exceeded!","----")</f>
        <v>----</v>
      </c>
      <c r="AJ238" s="914"/>
      <c r="AK238" s="926" t="str">
        <f>IF(ABS(AC238)&gt;$AS$13,"Threshold Exceeded!","----")</f>
        <v>----</v>
      </c>
      <c r="AL238" s="914"/>
      <c r="AM238" s="927" t="str">
        <f>IF(ABS(AE238)&gt;$AS$13,"Threshold Exceeded!","----")</f>
        <v>----</v>
      </c>
      <c r="AO238"/>
      <c r="AP238"/>
      <c r="AQ238"/>
      <c r="AR238"/>
    </row>
    <row r="239" spans="1:44" ht="12.95">
      <c r="A239" s="1370"/>
      <c r="B239" s="1367" t="s">
        <v>229</v>
      </c>
      <c r="C239" s="912"/>
      <c r="D239" s="1367"/>
      <c r="E239" s="363"/>
      <c r="F239" s="1367" t="s">
        <v>626</v>
      </c>
      <c r="G239" s="912"/>
      <c r="H239" s="885"/>
      <c r="I239" s="921">
        <f>SUMIF('Report 2'!$G$423:$G$455,'Check Totals'!$E$233,'Report 2'!$M$423:$M$455)</f>
        <v>0</v>
      </c>
      <c r="J239" s="920" t="s">
        <v>620</v>
      </c>
      <c r="K239" s="922">
        <f>IF('Information Input'!$U$21=2,SUM('Report 5I'!$O$170:$Q$170),IF('Information Input'!$U$21=1,(IF('Information Input'!$U$26=1,SUM('Report 5I'!$C$170:$E$170),IF('Information Input'!$U$26=2,SUM('Report 5I'!$F$170:$H$170),IF('Information Input'!$U$26=3,SUM('Report 5I'!$I$170:$K$170),SUM('Report 5I'!$L$170:$N$170)))))))</f>
        <v>0</v>
      </c>
      <c r="L239" s="911"/>
      <c r="M239" s="921">
        <f>SUMIF('Report 2'!$G$423:$G$455,'Check Totals'!$E$233,'Report 2'!$T$423:$T$455)</f>
        <v>0</v>
      </c>
      <c r="N239" s="920" t="s">
        <v>620</v>
      </c>
      <c r="O239" s="922">
        <f>IF('Information Input'!$U$21=2,SUM('Report 5I'!$L$170:$N$170),IF('Information Input'!$U$21=1,(IF('Information Input'!$U$26=1,0,IF('Information Input'!$U$26=2,SUM('Report 5I'!$C$170:$E$170),IF('Information Input'!$U$26=3,SUM('Report 5I'!$F$170:$H$170),SUM('Report 5I'!$I$170:$K$170)))))))</f>
        <v>0</v>
      </c>
      <c r="P239" s="911"/>
      <c r="Q239" s="921">
        <f>SUMIF('Report 2'!$G$423:$G$455,'Check Totals'!$E$233,'Report 2'!$AA$423:$AA$455)</f>
        <v>0</v>
      </c>
      <c r="R239" s="920" t="s">
        <v>620</v>
      </c>
      <c r="S239" s="922">
        <f>IF('Information Input'!$U$21=2,SUM('Report 5I'!$I$170:$K$170),IF('Information Input'!$U$21=1,(IF('Information Input'!$U$26=1,0,IF('Information Input'!$U$26=2,0,IF('Information Input'!$U$26=3,SUM('Report 5I'!$C$170:$E$170),SUM('Report 5I'!$F$170:$H$170)))))))</f>
        <v>0</v>
      </c>
      <c r="T239" s="911"/>
      <c r="U239" s="921">
        <f>SUMIF('Report 2'!$G$423:$G$455,'Check Totals'!$E$233,'Report 2'!$AH$423:$AH$455)</f>
        <v>0</v>
      </c>
      <c r="V239" s="920" t="s">
        <v>620</v>
      </c>
      <c r="W239" s="922">
        <f>IF('Information Input'!$U$21=2,SUM('Report 5I'!$F$170:$H$170),IF('Information Input'!$U$21=1,(IF('Information Input'!$U$26=1,0,IF('Information Input'!$U$26=2,0,IF('Information Input'!$U$26=3,0,SUM('Report 5I'!$C$170:$E$170)))))))</f>
        <v>0</v>
      </c>
      <c r="X239" s="911"/>
      <c r="Y239" s="921">
        <f t="shared" si="121"/>
        <v>0</v>
      </c>
      <c r="Z239" s="885"/>
      <c r="AA239" s="923">
        <f t="shared" si="122"/>
        <v>0</v>
      </c>
      <c r="AB239" s="885"/>
      <c r="AC239" s="923">
        <f t="shared" si="123"/>
        <v>0</v>
      </c>
      <c r="AD239" s="885"/>
      <c r="AE239" s="924">
        <f>U239-W239</f>
        <v>0</v>
      </c>
      <c r="AF239" s="885"/>
      <c r="AG239" s="925" t="str">
        <f>IF(ABS(Y239)&gt;$AS$13,"Threshold Exceeded!","----")</f>
        <v>----</v>
      </c>
      <c r="AH239" s="914"/>
      <c r="AI239" s="926" t="str">
        <f>IF(ABS(AA239)&gt;$AS$13,"Threshold Exceeded!","----")</f>
        <v>----</v>
      </c>
      <c r="AJ239" s="914"/>
      <c r="AK239" s="926" t="str">
        <f>IF(ABS(AC239)&gt;$AS$13,"Threshold Exceeded!","----")</f>
        <v>----</v>
      </c>
      <c r="AL239" s="914"/>
      <c r="AM239" s="927" t="str">
        <f>IF(ABS(AE239)&gt;$AS$13,"Threshold Exceeded!","----")</f>
        <v>----</v>
      </c>
      <c r="AO239"/>
      <c r="AP239"/>
      <c r="AQ239"/>
      <c r="AR239"/>
    </row>
    <row r="240" spans="1:44" ht="12.95">
      <c r="A240" s="1370"/>
      <c r="B240" s="1367"/>
      <c r="C240" s="912"/>
      <c r="D240" s="1367"/>
      <c r="E240" s="363"/>
      <c r="F240" s="1367"/>
      <c r="G240" s="912"/>
      <c r="H240" s="885"/>
      <c r="I240" s="917"/>
      <c r="J240" s="920"/>
      <c r="K240" s="919"/>
      <c r="L240" s="911"/>
      <c r="M240" s="917"/>
      <c r="N240" s="920"/>
      <c r="O240" s="919"/>
      <c r="P240" s="911"/>
      <c r="Q240" s="917"/>
      <c r="R240" s="920"/>
      <c r="S240" s="919"/>
      <c r="T240" s="911"/>
      <c r="U240" s="917"/>
      <c r="V240" s="920"/>
      <c r="W240" s="919"/>
      <c r="X240" s="911"/>
      <c r="Y240" s="917"/>
      <c r="Z240" s="885"/>
      <c r="AA240" s="928"/>
      <c r="AB240" s="885"/>
      <c r="AC240" s="928"/>
      <c r="AD240" s="885"/>
      <c r="AE240" s="919"/>
      <c r="AF240" s="885"/>
      <c r="AG240" s="929"/>
      <c r="AH240" s="914"/>
      <c r="AI240" s="930"/>
      <c r="AJ240" s="914"/>
      <c r="AK240" s="930"/>
      <c r="AL240" s="914"/>
      <c r="AM240" s="931"/>
      <c r="AO240"/>
      <c r="AP240"/>
      <c r="AQ240"/>
      <c r="AR240"/>
    </row>
    <row r="241" spans="1:44" ht="12.95">
      <c r="A241" s="361" t="str">
        <f>'Report 2'!$A$2</f>
        <v>Report 2</v>
      </c>
      <c r="B241" s="1367"/>
      <c r="C241" s="912"/>
      <c r="D241" s="1367"/>
      <c r="E241" s="361" t="str">
        <f>'Report 5J'!$A$3</f>
        <v>Report 5J</v>
      </c>
      <c r="F241" s="1367"/>
      <c r="G241" s="912"/>
      <c r="H241" s="885"/>
      <c r="I241" s="917"/>
      <c r="J241" s="920"/>
      <c r="K241" s="919"/>
      <c r="L241" s="911"/>
      <c r="M241" s="917"/>
      <c r="N241" s="920"/>
      <c r="O241" s="919"/>
      <c r="P241" s="911"/>
      <c r="Q241" s="917"/>
      <c r="R241" s="920"/>
      <c r="S241" s="919"/>
      <c r="T241" s="911"/>
      <c r="U241" s="917"/>
      <c r="V241" s="920"/>
      <c r="W241" s="919"/>
      <c r="X241" s="911"/>
      <c r="Y241" s="917"/>
      <c r="Z241" s="885"/>
      <c r="AA241" s="928"/>
      <c r="AB241" s="885"/>
      <c r="AC241" s="928"/>
      <c r="AD241" s="885"/>
      <c r="AE241" s="919"/>
      <c r="AF241" s="885"/>
      <c r="AG241" s="929"/>
      <c r="AH241" s="914"/>
      <c r="AI241" s="930"/>
      <c r="AJ241" s="914"/>
      <c r="AK241" s="930"/>
      <c r="AL241" s="914"/>
      <c r="AM241" s="931"/>
      <c r="AO241"/>
      <c r="AP241"/>
      <c r="AQ241"/>
      <c r="AR241"/>
    </row>
    <row r="242" spans="1:44" ht="12.95">
      <c r="A242" s="363" t="str">
        <f>'Report 2'!$A$4&amp;" (Line 13)"</f>
        <v>Schedule of Expenses Detail (Line 13)</v>
      </c>
      <c r="B242" s="1367"/>
      <c r="C242" s="912"/>
      <c r="D242" s="1367"/>
      <c r="E242" s="363" t="str">
        <f>'Report 5J'!$A$5</f>
        <v>Behavioral Management Services Lag Report</v>
      </c>
      <c r="F242" s="1367"/>
      <c r="G242" s="912"/>
      <c r="H242" s="885"/>
      <c r="I242" s="917"/>
      <c r="J242" s="920"/>
      <c r="K242" s="919"/>
      <c r="L242" s="911"/>
      <c r="M242" s="917"/>
      <c r="N242" s="920"/>
      <c r="O242" s="919"/>
      <c r="P242" s="911"/>
      <c r="Q242" s="917"/>
      <c r="R242" s="920"/>
      <c r="S242" s="919"/>
      <c r="T242" s="911"/>
      <c r="U242" s="917"/>
      <c r="V242" s="920"/>
      <c r="W242" s="919"/>
      <c r="X242" s="911"/>
      <c r="Y242" s="917"/>
      <c r="Z242" s="885"/>
      <c r="AA242" s="928"/>
      <c r="AB242" s="885"/>
      <c r="AC242" s="928"/>
      <c r="AD242" s="885"/>
      <c r="AE242" s="919"/>
      <c r="AF242" s="885"/>
      <c r="AG242" s="929"/>
      <c r="AH242" s="914"/>
      <c r="AI242" s="930"/>
      <c r="AJ242" s="914"/>
      <c r="AK242" s="930"/>
      <c r="AL242" s="914"/>
      <c r="AM242" s="931"/>
      <c r="AO242"/>
      <c r="AP242"/>
      <c r="AQ242"/>
      <c r="AR242"/>
    </row>
    <row r="243" spans="1:44" ht="12.95">
      <c r="A243" s="1370"/>
      <c r="B243" s="1367" t="s">
        <v>224</v>
      </c>
      <c r="C243" s="912"/>
      <c r="D243" s="1367"/>
      <c r="E243" s="363"/>
      <c r="F243" s="1367" t="s">
        <v>619</v>
      </c>
      <c r="G243" s="912"/>
      <c r="H243" s="885"/>
      <c r="I243" s="1089">
        <f>SUMIF('Report 2'!$G$423:$G$455,'Check Totals'!$E$241,'Report 2'!$H$423:$H$455)</f>
        <v>0</v>
      </c>
      <c r="J243" s="920" t="s">
        <v>620</v>
      </c>
      <c r="K243" s="922">
        <f>IF('Information Input'!$U$21=2,SUM('Report 5J'!$O$161:$Q$161),IF('Information Input'!$U$21=1,(IF('Information Input'!$U$26=1,SUM('Report 5J'!$C$161:$E$161),IF('Information Input'!$U$26=2,SUM('Report 5J'!$F$161:$H$161),IF('Information Input'!$U$26=3,SUM('Report 5J'!$I$161:$K$161),SUM('Report 5J'!$L$161:$N$161)))))))</f>
        <v>0</v>
      </c>
      <c r="L243" s="911"/>
      <c r="M243" s="1089">
        <f>SUMIF('Report 2'!$G$423:$G$455,'Check Totals'!$E$241,'Report 2'!$O$423:$O$455)</f>
        <v>0</v>
      </c>
      <c r="N243" s="920" t="s">
        <v>620</v>
      </c>
      <c r="O243" s="922">
        <f>IF('Information Input'!$U$21=2,SUM('Report 5J'!$L$161:$N$161),IF('Information Input'!$U$21=1,(IF('Information Input'!$U$26=1,0,IF('Information Input'!$U$26=2,SUM('Report 5J'!$C$161:$E$161),IF('Information Input'!$U$26=3,SUM('Report 5J'!$F$161:$H$161),SUM('Report 5J'!$I$161:$K$161)))))))</f>
        <v>0</v>
      </c>
      <c r="P243" s="911"/>
      <c r="Q243" s="1089">
        <f>SUMIF('Report 2'!$G$423:$G$455,'Check Totals'!$E$241,'Report 2'!$V$423:$V$455)</f>
        <v>0</v>
      </c>
      <c r="R243" s="920" t="s">
        <v>620</v>
      </c>
      <c r="S243" s="922">
        <f>IF('Information Input'!$U$21=2,SUM('Report 5J'!$I$161:$K$161),IF('Information Input'!$U$21=1,(IF('Information Input'!$U$26=1,0,IF('Information Input'!$U$26=2,0,IF('Information Input'!$U$26=3,SUM('Report 5J'!$C$161:$E$161),SUM('Report 5J'!$F$161:$H$161)))))))</f>
        <v>0</v>
      </c>
      <c r="T243" s="911"/>
      <c r="U243" s="1089">
        <f>SUMIF('Report 2'!$G$423:$G$455,'Check Totals'!$E$241,'Report 2'!$AC$423:$AC$455)</f>
        <v>0</v>
      </c>
      <c r="V243" s="920" t="s">
        <v>620</v>
      </c>
      <c r="W243" s="922">
        <f>IF('Information Input'!$U$21=2,SUM('Report 5J'!$F$161:$H$161),IF('Information Input'!$U$21=1,(IF('Information Input'!$U$26=1,0,IF('Information Input'!$U$26=2,0,IF('Information Input'!$U$26=3,0,SUM('Report 5J'!$C$161:$E$161)))))))</f>
        <v>0</v>
      </c>
      <c r="X243" s="911"/>
      <c r="Y243" s="921">
        <f t="shared" ref="Y243:Y247" si="124">I243-K243</f>
        <v>0</v>
      </c>
      <c r="Z243" s="885"/>
      <c r="AA243" s="923">
        <f t="shared" ref="AA243:AA247" si="125">M243-O243</f>
        <v>0</v>
      </c>
      <c r="AB243" s="885"/>
      <c r="AC243" s="923">
        <f t="shared" ref="AC243:AC247" si="126">Q243-S243</f>
        <v>0</v>
      </c>
      <c r="AD243" s="885"/>
      <c r="AE243" s="924">
        <f>U243-W243</f>
        <v>0</v>
      </c>
      <c r="AF243" s="885"/>
      <c r="AG243" s="925" t="str">
        <f>IF(ABS(Y243)&gt;$AS$13,"Threshold Exceeded!","----")</f>
        <v>----</v>
      </c>
      <c r="AH243" s="914"/>
      <c r="AI243" s="926" t="str">
        <f>IF(ABS(AA243)&gt;$AS$13,"Threshold Exceeded!","----")</f>
        <v>----</v>
      </c>
      <c r="AJ243" s="914"/>
      <c r="AK243" s="926" t="str">
        <f>IF(ABS(AC243)&gt;$AS$13,"Threshold Exceeded!","----")</f>
        <v>----</v>
      </c>
      <c r="AL243" s="914"/>
      <c r="AM243" s="927" t="str">
        <f>IF(ABS(AE243)&gt;$AS$13,"Threshold Exceeded!","----")</f>
        <v>----</v>
      </c>
      <c r="AO243"/>
      <c r="AP243"/>
      <c r="AQ243"/>
      <c r="AR243"/>
    </row>
    <row r="244" spans="1:44" ht="12.95">
      <c r="A244" s="867"/>
      <c r="B244" s="1367" t="s">
        <v>621</v>
      </c>
      <c r="C244" s="912"/>
      <c r="D244" s="1367"/>
      <c r="E244" s="1370"/>
      <c r="F244" s="1367" t="s">
        <v>622</v>
      </c>
      <c r="G244" s="912"/>
      <c r="H244" s="885"/>
      <c r="I244" s="921">
        <f>SUMIF('Report 2'!$G$423:$G$455,'Check Totals'!$E$241,'Report 2'!$I$423:$I$455)</f>
        <v>0</v>
      </c>
      <c r="J244" s="920" t="s">
        <v>620</v>
      </c>
      <c r="K244" s="922">
        <f>IF('Information Input'!$U$21=2,SUM('Report 5J'!$O$162:$Q$162),IF('Information Input'!$U$21=1,(IF('Information Input'!$U$26=1,SUM('Report 5J'!$C$162:$E$162),IF('Information Input'!$U$26=2,SUM('Report 5J'!$F$162:$H$162),IF('Information Input'!$U$26=3,SUM('Report 5J'!$I$162:$K$162),SUM('Report 5J'!$L$162:$N$162)))))))</f>
        <v>0</v>
      </c>
      <c r="L244" s="911"/>
      <c r="M244" s="921">
        <f>SUMIF('Report 2'!$G$423:$G$455,'Check Totals'!$E$241,'Report 2'!$P$423:$P$455)</f>
        <v>0</v>
      </c>
      <c r="N244" s="920" t="s">
        <v>620</v>
      </c>
      <c r="O244" s="922">
        <f>IF('Information Input'!$U$21=2,SUM('Report 5J'!$L$162:$N$162),IF('Information Input'!$U$21=1,(IF('Information Input'!$U$26=1,0,IF('Information Input'!$U$26=2,SUM('Report 5J'!$C$162:$E$162),IF('Information Input'!$U$26=3,SUM('Report 5J'!$F$162:$H$162),SUM('Report 5J'!$I$162:$K$162)))))))</f>
        <v>0</v>
      </c>
      <c r="P244" s="911"/>
      <c r="Q244" s="921">
        <f>SUMIF('Report 2'!$G$423:$G$455,'Check Totals'!$E$241,'Report 2'!$W$423:$W$455)</f>
        <v>0</v>
      </c>
      <c r="R244" s="920" t="s">
        <v>620</v>
      </c>
      <c r="S244" s="922">
        <f>IF('Information Input'!$U$21=2,SUM('Report 5J'!$I$162:$K$162),IF('Information Input'!$U$21=1,(IF('Information Input'!$U$26=1,0,IF('Information Input'!$U$26=2,0,IF('Information Input'!$U$26=3,SUM('Report 5J'!$C$162:$E$162),SUM('Report 5J'!$F$162:$H$162)))))))</f>
        <v>0</v>
      </c>
      <c r="T244" s="911"/>
      <c r="U244" s="921">
        <f>SUMIF('Report 2'!$G$423:$G$455,'Check Totals'!$E$241,'Report 2'!$AD$423:$AD$455)</f>
        <v>0</v>
      </c>
      <c r="V244" s="920" t="s">
        <v>620</v>
      </c>
      <c r="W244" s="922">
        <f>IF('Information Input'!$U$21=2,SUM('Report 5J'!$F$162:$H$162),IF('Information Input'!$U$21=1,(IF('Information Input'!$U$26=1,0,IF('Information Input'!$U$26=2,0,IF('Information Input'!$U$26=3,0,SUM('Report 5J'!$C$162:$E$162)))))))</f>
        <v>0</v>
      </c>
      <c r="X244" s="911"/>
      <c r="Y244" s="921">
        <f>I244-K244</f>
        <v>0</v>
      </c>
      <c r="Z244" s="885"/>
      <c r="AA244" s="923">
        <f>M244-O244</f>
        <v>0</v>
      </c>
      <c r="AB244" s="885"/>
      <c r="AC244" s="923">
        <f>Q244-S244</f>
        <v>0</v>
      </c>
      <c r="AD244" s="885"/>
      <c r="AE244" s="924">
        <f>U244-W244</f>
        <v>0</v>
      </c>
      <c r="AF244" s="885"/>
      <c r="AG244" s="925" t="str">
        <f>IF(ABS(Y244)&gt;$AS$13,"Threshold Exceeded!","----")</f>
        <v>----</v>
      </c>
      <c r="AH244" s="914"/>
      <c r="AI244" s="926" t="str">
        <f>IF(ABS(AA244)&gt;$AS$13,"Threshold Exceeded!","----")</f>
        <v>----</v>
      </c>
      <c r="AJ244" s="914"/>
      <c r="AK244" s="926" t="str">
        <f>IF(ABS(AC244)&gt;$AS$13,"Threshold Exceeded!","----")</f>
        <v>----</v>
      </c>
      <c r="AL244" s="914"/>
      <c r="AM244" s="927" t="str">
        <f>IF(ABS(AE244)&gt;$AS$13,"Threshold Exceeded!","----")</f>
        <v>----</v>
      </c>
      <c r="AO244"/>
      <c r="AP244"/>
      <c r="AQ244"/>
      <c r="AR244"/>
    </row>
    <row r="245" spans="1:44" ht="12.95">
      <c r="A245" s="1370"/>
      <c r="B245" s="1367" t="s">
        <v>227</v>
      </c>
      <c r="C245" s="912"/>
      <c r="D245" s="1367"/>
      <c r="E245" s="363"/>
      <c r="F245" s="1367" t="s">
        <v>623</v>
      </c>
      <c r="G245" s="912"/>
      <c r="H245" s="885"/>
      <c r="I245" s="921">
        <f>SUMIF('Report 2'!$G$423:$G$455,'Check Totals'!$E$241,'Report 2'!$K$423:$K$455)</f>
        <v>0</v>
      </c>
      <c r="J245" s="920" t="s">
        <v>620</v>
      </c>
      <c r="K245" s="922">
        <f>IF('Information Input'!$U$21=2,SUM('Report 5J'!$O$164:$Q$164),IF('Information Input'!$U$21=1,(IF('Information Input'!$U$26=1,SUM('Report 5J'!$C$164:$E$164),IF('Information Input'!$U$26=2,SUM('Report 5J'!$F$164:$H$164),IF('Information Input'!$U$26=3,SUM('Report 5J'!$I$164:$K$164),SUM('Report 5J'!$L$164:$N$164)))))))</f>
        <v>0</v>
      </c>
      <c r="L245" s="911"/>
      <c r="M245" s="921">
        <f>SUMIF('Report 2'!$G$423:$G$455,'Check Totals'!$E$241,'Report 2'!$R$423:$R$455)</f>
        <v>0</v>
      </c>
      <c r="N245" s="920" t="s">
        <v>620</v>
      </c>
      <c r="O245" s="922">
        <f>IF('Information Input'!$U$21=2,SUM('Report 5J'!$L$164:$N$164),IF('Information Input'!$U$21=1,(IF('Information Input'!$U$26=1,0,IF('Information Input'!$U$26=2,SUM('Report 5J'!$C$164:$E$164),IF('Information Input'!$U$26=3,SUM('Report 5J'!$F$164:$H$164),SUM('Report 5J'!$I$164:$K$164)))))))</f>
        <v>0</v>
      </c>
      <c r="P245" s="911"/>
      <c r="Q245" s="921">
        <f>SUMIF('Report 2'!$G$423:$G$455,'Check Totals'!$E$241,'Report 2'!$Y$423:$Y$455)</f>
        <v>0</v>
      </c>
      <c r="R245" s="920" t="s">
        <v>620</v>
      </c>
      <c r="S245" s="922">
        <f>IF('Information Input'!$U$21=2,SUM('Report 5J'!$I$164:$K$164),IF('Information Input'!$U$21=1,(IF('Information Input'!$U$26=1,0,IF('Information Input'!$U$26=2,0,IF('Information Input'!$U$26=3,SUM('Report 5J'!$C$164:$E$164),SUM('Report 5J'!$F$164:$H$164)))))))</f>
        <v>0</v>
      </c>
      <c r="T245" s="911"/>
      <c r="U245" s="921">
        <f>SUMIF('Report 2'!$G$423:$G$455,'Check Totals'!$E$241,'Report 2'!$AF$423:$AF$455)</f>
        <v>0</v>
      </c>
      <c r="V245" s="920" t="s">
        <v>620</v>
      </c>
      <c r="W245" s="922">
        <f>IF('Information Input'!$U$21=2,SUM('Report 5J'!$F$164:$H$164),IF('Information Input'!$U$21=1,(IF('Information Input'!$U$26=1,0,IF('Information Input'!$U$26=2,0,IF('Information Input'!$U$26=3,0,SUM('Report 5J'!$C$164:$E$164)))))))</f>
        <v>0</v>
      </c>
      <c r="X245" s="911"/>
      <c r="Y245" s="921">
        <f t="shared" si="124"/>
        <v>0</v>
      </c>
      <c r="Z245" s="885"/>
      <c r="AA245" s="923">
        <f t="shared" si="125"/>
        <v>0</v>
      </c>
      <c r="AB245" s="885"/>
      <c r="AC245" s="923">
        <f t="shared" si="126"/>
        <v>0</v>
      </c>
      <c r="AD245" s="885"/>
      <c r="AE245" s="924">
        <f>U245-W245</f>
        <v>0</v>
      </c>
      <c r="AF245" s="885"/>
      <c r="AG245" s="925" t="str">
        <f>IF(ABS(Y245)&gt;$AS$13,"Threshold Exceeded!","----")</f>
        <v>----</v>
      </c>
      <c r="AH245" s="914"/>
      <c r="AI245" s="926" t="str">
        <f>IF(ABS(AA245)&gt;$AS$13,"Threshold Exceeded!","----")</f>
        <v>----</v>
      </c>
      <c r="AJ245" s="914"/>
      <c r="AK245" s="926" t="str">
        <f>IF(ABS(AC245)&gt;$AS$13,"Threshold Exceeded!","----")</f>
        <v>----</v>
      </c>
      <c r="AL245" s="914"/>
      <c r="AM245" s="927" t="str">
        <f>IF(ABS(AE245)&gt;$AS$13,"Threshold Exceeded!","----")</f>
        <v>----</v>
      </c>
      <c r="AO245"/>
      <c r="AP245"/>
      <c r="AQ245"/>
      <c r="AR245"/>
    </row>
    <row r="246" spans="1:44" ht="12.95">
      <c r="A246" s="1370"/>
      <c r="B246" s="1367" t="s">
        <v>624</v>
      </c>
      <c r="C246" s="912"/>
      <c r="D246" s="1367"/>
      <c r="E246" s="363"/>
      <c r="F246" s="1367" t="s">
        <v>625</v>
      </c>
      <c r="G246" s="912"/>
      <c r="H246" s="885"/>
      <c r="I246" s="921">
        <f>SUMIF('Report 2'!$G$423:$G$455,'Check Totals'!$E$241,'Report 2'!$L$423:$L$455)</f>
        <v>0</v>
      </c>
      <c r="J246" s="920" t="s">
        <v>620</v>
      </c>
      <c r="K246" s="922">
        <f>IF('Information Input'!$U$21=2,SUM('Report 5J'!$O$165:$Q$165),IF('Information Input'!$U$21=1,(IF('Information Input'!$U$26=1,SUM('Report 5J'!$C$165:$E$165),IF('Information Input'!$U$26=2,SUM('Report 5J'!$F$165:$H$165),IF('Information Input'!$U$26=3,SUM('Report 5J'!$I$165:$K$165),SUM('Report 5J'!$L$165:$N$165)))))))</f>
        <v>0</v>
      </c>
      <c r="L246" s="911"/>
      <c r="M246" s="921">
        <f>SUMIF('Report 2'!$G$423:$G$455,'Check Totals'!$E$241,'Report 2'!$S$423:$S$455)</f>
        <v>0</v>
      </c>
      <c r="N246" s="920" t="s">
        <v>620</v>
      </c>
      <c r="O246" s="922">
        <f>IF('Information Input'!$U$21=2,SUM('Report 5J'!$L$165:$N$165),IF('Information Input'!$U$21=1,(IF('Information Input'!$U$26=1,0,IF('Information Input'!$U$26=2,SUM('Report 5J'!$C$165:$E$165),IF('Information Input'!$U$26=3,SUM('Report 5J'!$F$165:$H$165),SUM('Report 5J'!$I$165:$K$165)))))))</f>
        <v>0</v>
      </c>
      <c r="P246" s="911"/>
      <c r="Q246" s="921">
        <f>SUMIF('Report 2'!$G$423:$G$455,'Check Totals'!$E$241,'Report 2'!$Z$423:$Z$455)</f>
        <v>0</v>
      </c>
      <c r="R246" s="920" t="s">
        <v>620</v>
      </c>
      <c r="S246" s="922">
        <f>IF('Information Input'!$U$21=2,SUM('Report 5J'!$I$165:$K$165),IF('Information Input'!$U$21=1,(IF('Information Input'!$U$26=1,0,IF('Information Input'!$U$26=2,0,IF('Information Input'!$U$26=3,SUM('Report 5J'!$C$165:$E$165),SUM('Report 5J'!$F$165:$H$165)))))))</f>
        <v>0</v>
      </c>
      <c r="T246" s="911"/>
      <c r="U246" s="921">
        <f>SUMIF('Report 2'!$G$423:$G$455,'Check Totals'!$E$241,'Report 2'!$AG$423:$AG$455)</f>
        <v>0</v>
      </c>
      <c r="V246" s="920" t="s">
        <v>620</v>
      </c>
      <c r="W246" s="922">
        <f>IF('Information Input'!$U$21=2,SUM('Report 5J'!$F$165:$H$165),IF('Information Input'!$U$21=1,(IF('Information Input'!$U$26=1,0,IF('Information Input'!$U$26=2,0,IF('Information Input'!$U$26=3,0,SUM('Report 5J'!$C$165:$E$165)))))))</f>
        <v>0</v>
      </c>
      <c r="X246" s="911"/>
      <c r="Y246" s="921">
        <f t="shared" si="124"/>
        <v>0</v>
      </c>
      <c r="Z246" s="885"/>
      <c r="AA246" s="923">
        <f t="shared" si="125"/>
        <v>0</v>
      </c>
      <c r="AB246" s="885"/>
      <c r="AC246" s="923">
        <f t="shared" si="126"/>
        <v>0</v>
      </c>
      <c r="AD246" s="885"/>
      <c r="AE246" s="924">
        <f>U246-W246</f>
        <v>0</v>
      </c>
      <c r="AF246" s="885"/>
      <c r="AG246" s="925" t="str">
        <f>IF(ABS(Y246)&gt;$AS$13,"Threshold Exceeded!","----")</f>
        <v>----</v>
      </c>
      <c r="AH246" s="914"/>
      <c r="AI246" s="926" t="str">
        <f>IF(ABS(AA246)&gt;$AS$13,"Threshold Exceeded!","----")</f>
        <v>----</v>
      </c>
      <c r="AJ246" s="914"/>
      <c r="AK246" s="926" t="str">
        <f>IF(ABS(AC246)&gt;$AS$13,"Threshold Exceeded!","----")</f>
        <v>----</v>
      </c>
      <c r="AL246" s="914"/>
      <c r="AM246" s="927" t="str">
        <f>IF(ABS(AE246)&gt;$AS$13,"Threshold Exceeded!","----")</f>
        <v>----</v>
      </c>
      <c r="AO246"/>
      <c r="AP246"/>
      <c r="AQ246"/>
      <c r="AR246"/>
    </row>
    <row r="247" spans="1:44" ht="12.95">
      <c r="A247" s="1370"/>
      <c r="B247" s="1367" t="s">
        <v>229</v>
      </c>
      <c r="C247" s="912"/>
      <c r="D247" s="1367"/>
      <c r="E247" s="363"/>
      <c r="F247" s="1367" t="s">
        <v>626</v>
      </c>
      <c r="G247" s="912"/>
      <c r="H247" s="885"/>
      <c r="I247" s="921">
        <f>SUMIF('Report 2'!$G$423:$G$455,'Check Totals'!$E$241,'Report 2'!$M$423:$M$455)</f>
        <v>0</v>
      </c>
      <c r="J247" s="920" t="s">
        <v>620</v>
      </c>
      <c r="K247" s="922">
        <f>IF('Information Input'!$U$21=2,SUM('Report 5J'!$O$170:$Q$170),IF('Information Input'!$U$21=1,(IF('Information Input'!$U$26=1,SUM('Report 5J'!$C$170:$E$170),IF('Information Input'!$U$26=2,SUM('Report 5J'!$F$170:$H$170),IF('Information Input'!$U$26=3,SUM('Report 5J'!$I$170:$K$170),SUM('Report 5J'!$L$170:$N$170)))))))</f>
        <v>0</v>
      </c>
      <c r="L247" s="911"/>
      <c r="M247" s="921">
        <f>SUMIF('Report 2'!$G$423:$G$455,'Check Totals'!$E$241,'Report 2'!$T$423:$T$455)</f>
        <v>0</v>
      </c>
      <c r="N247" s="920" t="s">
        <v>620</v>
      </c>
      <c r="O247" s="922">
        <f>IF('Information Input'!$U$21=2,SUM('Report 5J'!$L$170:$N$170),IF('Information Input'!$U$21=1,(IF('Information Input'!$U$26=1,0,IF('Information Input'!$U$26=2,SUM('Report 5J'!$C$170:$E$170),IF('Information Input'!$U$26=3,SUM('Report 5J'!$F$170:$H$170),SUM('Report 5J'!$I$170:$K$170)))))))</f>
        <v>0</v>
      </c>
      <c r="P247" s="911"/>
      <c r="Q247" s="921">
        <f>SUMIF('Report 2'!$G$423:$G$455,'Check Totals'!$E$241,'Report 2'!$AA$423:$AA$455)</f>
        <v>0</v>
      </c>
      <c r="R247" s="920" t="s">
        <v>620</v>
      </c>
      <c r="S247" s="922">
        <f>IF('Information Input'!$U$21=2,SUM('Report 5J'!$I$170:$K$170),IF('Information Input'!$U$21=1,(IF('Information Input'!$U$26=1,0,IF('Information Input'!$U$26=2,0,IF('Information Input'!$U$26=3,SUM('Report 5J'!$C$170:$E$170),SUM('Report 5J'!$F$170:$H$170)))))))</f>
        <v>0</v>
      </c>
      <c r="T247" s="911"/>
      <c r="U247" s="921">
        <f>SUMIF('Report 2'!$G$423:$G$455,'Check Totals'!$E$241,'Report 2'!$AH$423:$AH$455)</f>
        <v>0</v>
      </c>
      <c r="V247" s="920" t="s">
        <v>620</v>
      </c>
      <c r="W247" s="922">
        <f>IF('Information Input'!$U$21=2,SUM('Report 5J'!$F$170:$H$170),IF('Information Input'!$U$21=1,(IF('Information Input'!$U$26=1,0,IF('Information Input'!$U$26=2,0,IF('Information Input'!$U$26=3,0,SUM('Report 5J'!$C$170:$E$170)))))))</f>
        <v>0</v>
      </c>
      <c r="X247" s="911"/>
      <c r="Y247" s="921">
        <f t="shared" si="124"/>
        <v>0</v>
      </c>
      <c r="Z247" s="885"/>
      <c r="AA247" s="923">
        <f t="shared" si="125"/>
        <v>0</v>
      </c>
      <c r="AB247" s="885"/>
      <c r="AC247" s="923">
        <f t="shared" si="126"/>
        <v>0</v>
      </c>
      <c r="AD247" s="885"/>
      <c r="AE247" s="924">
        <f>U247-W247</f>
        <v>0</v>
      </c>
      <c r="AF247" s="885"/>
      <c r="AG247" s="925" t="str">
        <f>IF(ABS(Y247)&gt;$AS$13,"Threshold Exceeded!","----")</f>
        <v>----</v>
      </c>
      <c r="AH247" s="914"/>
      <c r="AI247" s="926" t="str">
        <f>IF(ABS(AA247)&gt;$AS$13,"Threshold Exceeded!","----")</f>
        <v>----</v>
      </c>
      <c r="AJ247" s="914"/>
      <c r="AK247" s="926" t="str">
        <f>IF(ABS(AC247)&gt;$AS$13,"Threshold Exceeded!","----")</f>
        <v>----</v>
      </c>
      <c r="AL247" s="914"/>
      <c r="AM247" s="927" t="str">
        <f>IF(ABS(AE247)&gt;$AS$13,"Threshold Exceeded!","----")</f>
        <v>----</v>
      </c>
      <c r="AO247"/>
      <c r="AP247"/>
      <c r="AQ247"/>
      <c r="AR247"/>
    </row>
    <row r="248" spans="1:44" ht="12.95">
      <c r="A248" s="1370"/>
      <c r="B248" s="1367"/>
      <c r="C248" s="912"/>
      <c r="D248" s="1367"/>
      <c r="E248" s="363"/>
      <c r="F248" s="1367"/>
      <c r="G248" s="912"/>
      <c r="H248" s="885"/>
      <c r="I248" s="917"/>
      <c r="J248" s="920"/>
      <c r="K248" s="919"/>
      <c r="L248" s="911"/>
      <c r="M248" s="917"/>
      <c r="N248" s="920"/>
      <c r="O248" s="919"/>
      <c r="P248" s="911"/>
      <c r="Q248" s="917"/>
      <c r="R248" s="920"/>
      <c r="S248" s="919"/>
      <c r="T248" s="911"/>
      <c r="U248" s="917"/>
      <c r="V248" s="920"/>
      <c r="W248" s="919"/>
      <c r="X248" s="911"/>
      <c r="Y248" s="917"/>
      <c r="Z248" s="885"/>
      <c r="AA248" s="928"/>
      <c r="AB248" s="885"/>
      <c r="AC248" s="928"/>
      <c r="AD248" s="885"/>
      <c r="AE248" s="919"/>
      <c r="AF248" s="885"/>
      <c r="AG248" s="929"/>
      <c r="AH248" s="914"/>
      <c r="AI248" s="930"/>
      <c r="AJ248" s="914"/>
      <c r="AK248" s="930"/>
      <c r="AL248" s="914"/>
      <c r="AM248" s="931"/>
      <c r="AO248"/>
      <c r="AP248"/>
      <c r="AQ248"/>
      <c r="AR248"/>
    </row>
    <row r="249" spans="1:44" ht="12.95">
      <c r="A249" s="361" t="str">
        <f>'Report 2'!$A$2</f>
        <v>Report 2</v>
      </c>
      <c r="B249" s="1367"/>
      <c r="C249" s="912"/>
      <c r="D249" s="1367"/>
      <c r="E249" s="361" t="str">
        <f>'Report 5K'!$A$3</f>
        <v>Report 5K</v>
      </c>
      <c r="F249" s="1367"/>
      <c r="G249" s="912"/>
      <c r="H249" s="885"/>
      <c r="I249" s="917"/>
      <c r="J249" s="920"/>
      <c r="K249" s="919"/>
      <c r="L249" s="911"/>
      <c r="M249" s="917"/>
      <c r="N249" s="920"/>
      <c r="O249" s="919"/>
      <c r="P249" s="911"/>
      <c r="Q249" s="917"/>
      <c r="R249" s="920"/>
      <c r="S249" s="919"/>
      <c r="T249" s="911"/>
      <c r="U249" s="917"/>
      <c r="V249" s="920"/>
      <c r="W249" s="919"/>
      <c r="X249" s="911"/>
      <c r="Y249" s="917"/>
      <c r="Z249" s="885"/>
      <c r="AA249" s="928"/>
      <c r="AB249" s="885"/>
      <c r="AC249" s="928"/>
      <c r="AD249" s="885"/>
      <c r="AE249" s="919"/>
      <c r="AF249" s="885"/>
      <c r="AG249" s="929"/>
      <c r="AH249" s="914"/>
      <c r="AI249" s="930"/>
      <c r="AJ249" s="914"/>
      <c r="AK249" s="930"/>
      <c r="AL249" s="914"/>
      <c r="AM249" s="931"/>
      <c r="AO249"/>
      <c r="AP249"/>
      <c r="AQ249"/>
      <c r="AR249"/>
    </row>
    <row r="250" spans="1:44" ht="12.95">
      <c r="A250" s="363" t="str">
        <f>'Report 2'!$A$4&amp;" (Lines 14, 24, 25, 31, 33, 38, 39, 42, 43)"</f>
        <v>Schedule of Expenses Detail (Lines 14, 24, 25, 31, 33, 38, 39, 42, 43)</v>
      </c>
      <c r="B250" s="1367"/>
      <c r="C250" s="912"/>
      <c r="D250" s="1367"/>
      <c r="E250" s="363" t="str">
        <f>'Report 5K'!$A$5</f>
        <v>Behavioral Health Providers Lag Report</v>
      </c>
      <c r="F250" s="1367"/>
      <c r="G250" s="912"/>
      <c r="H250" s="885"/>
      <c r="I250" s="917"/>
      <c r="J250" s="920"/>
      <c r="K250" s="919"/>
      <c r="L250" s="911"/>
      <c r="M250" s="917"/>
      <c r="N250" s="920"/>
      <c r="O250" s="919"/>
      <c r="P250" s="911"/>
      <c r="Q250" s="917"/>
      <c r="R250" s="920"/>
      <c r="S250" s="919"/>
      <c r="T250" s="911"/>
      <c r="U250" s="917"/>
      <c r="V250" s="920"/>
      <c r="W250" s="919"/>
      <c r="X250" s="911"/>
      <c r="Y250" s="917"/>
      <c r="Z250" s="885"/>
      <c r="AA250" s="928"/>
      <c r="AB250" s="885"/>
      <c r="AC250" s="928"/>
      <c r="AD250" s="885"/>
      <c r="AE250" s="919"/>
      <c r="AF250" s="885"/>
      <c r="AG250" s="929"/>
      <c r="AH250" s="914"/>
      <c r="AI250" s="930"/>
      <c r="AJ250" s="914"/>
      <c r="AK250" s="930"/>
      <c r="AL250" s="914"/>
      <c r="AM250" s="931"/>
      <c r="AO250"/>
      <c r="AP250"/>
      <c r="AQ250"/>
      <c r="AR250"/>
    </row>
    <row r="251" spans="1:44" ht="12.95">
      <c r="A251" s="1370"/>
      <c r="B251" s="1367" t="s">
        <v>224</v>
      </c>
      <c r="C251" s="912"/>
      <c r="D251" s="1367"/>
      <c r="E251" s="363"/>
      <c r="F251" s="1367" t="s">
        <v>619</v>
      </c>
      <c r="G251" s="912"/>
      <c r="H251" s="885"/>
      <c r="I251" s="1089">
        <f>SUMIF('Report 2'!$G$423:$G$455,'Check Totals'!$E$249,'Report 2'!$H$423:$H$455)</f>
        <v>0</v>
      </c>
      <c r="J251" s="920" t="s">
        <v>620</v>
      </c>
      <c r="K251" s="922">
        <f>IF('Information Input'!$U$21=2,SUM('Report 5K'!$O$161:$Q$161),IF('Information Input'!$U$21=1,(IF('Information Input'!$U$26=1,SUM('Report 5K'!$C$161:$E$161),IF('Information Input'!$U$26=2,SUM('Report 5K'!$F$161:$H$161),IF('Information Input'!$U$26=3,SUM('Report 5K'!$I$161:$K$161),SUM('Report 5K'!$L$161:$N$161)))))))</f>
        <v>0</v>
      </c>
      <c r="L251" s="911"/>
      <c r="M251" s="1089">
        <f>SUMIF('Report 2'!$G$423:$G$455,'Check Totals'!$E$249,'Report 2'!$O$423:$O$455)</f>
        <v>0</v>
      </c>
      <c r="N251" s="920" t="s">
        <v>620</v>
      </c>
      <c r="O251" s="922">
        <f>IF('Information Input'!$U$21=2,SUM('Report 5K'!$L$161:$N$161),IF('Information Input'!$U$21=1,(IF('Information Input'!$U$26=1,0,IF('Information Input'!$U$26=2,SUM('Report 5K'!$C$161:$E$161),IF('Information Input'!$U$26=3,SUM('Report 5K'!$F$161:$H$161),SUM('Report 5K'!$I$161:$K$161)))))))</f>
        <v>0</v>
      </c>
      <c r="P251" s="911"/>
      <c r="Q251" s="1089">
        <f>SUMIF('Report 2'!$G$423:$G$455,'Check Totals'!$E$249,'Report 2'!$V$423:$V$455)</f>
        <v>0</v>
      </c>
      <c r="R251" s="920" t="s">
        <v>620</v>
      </c>
      <c r="S251" s="922">
        <f>IF('Information Input'!$U$21=2,SUM('Report 5K'!$I$161:$K$161),IF('Information Input'!$U$21=1,(IF('Information Input'!$U$26=1,0,IF('Information Input'!$U$26=2,0,IF('Information Input'!$U$26=3,SUM('Report 5K'!$C$161:$E$161),SUM('Report 5K'!$F$161:$H$161)))))))</f>
        <v>0</v>
      </c>
      <c r="T251" s="911"/>
      <c r="U251" s="1089">
        <f>SUMIF('Report 2'!$G$423:$G$455,'Check Totals'!$E$249,'Report 2'!$AC$423:$AC$455)</f>
        <v>0</v>
      </c>
      <c r="V251" s="920" t="s">
        <v>620</v>
      </c>
      <c r="W251" s="922">
        <f>IF('Information Input'!$U$21=2,SUM('Report 5K'!$F$161:$H$161),IF('Information Input'!$U$21=1,(IF('Information Input'!$U$26=1,0,IF('Information Input'!$U$26=2,0,IF('Information Input'!$U$26=3,0,SUM('Report 5K'!$C$161:$E$161)))))))</f>
        <v>0</v>
      </c>
      <c r="X251" s="911"/>
      <c r="Y251" s="921">
        <f t="shared" ref="Y251:Y255" si="127">I251-K251</f>
        <v>0</v>
      </c>
      <c r="Z251" s="885"/>
      <c r="AA251" s="923">
        <f t="shared" ref="AA251:AA255" si="128">M251-O251</f>
        <v>0</v>
      </c>
      <c r="AB251" s="885"/>
      <c r="AC251" s="923">
        <f t="shared" ref="AC251:AC255" si="129">Q251-S251</f>
        <v>0</v>
      </c>
      <c r="AD251" s="885"/>
      <c r="AE251" s="924">
        <f>U251-W251</f>
        <v>0</v>
      </c>
      <c r="AF251" s="885"/>
      <c r="AG251" s="925" t="str">
        <f>IF(ABS(Y251)&gt;$AS$13,"Threshold Exceeded!","----")</f>
        <v>----</v>
      </c>
      <c r="AH251" s="914"/>
      <c r="AI251" s="926" t="str">
        <f>IF(ABS(AA251)&gt;$AS$13,"Threshold Exceeded!","----")</f>
        <v>----</v>
      </c>
      <c r="AJ251" s="914"/>
      <c r="AK251" s="926" t="str">
        <f>IF(ABS(AC251)&gt;$AS$13,"Threshold Exceeded!","----")</f>
        <v>----</v>
      </c>
      <c r="AL251" s="914"/>
      <c r="AM251" s="927" t="str">
        <f>IF(ABS(AE251)&gt;$AS$13,"Threshold Exceeded!","----")</f>
        <v>----</v>
      </c>
      <c r="AO251"/>
      <c r="AP251"/>
      <c r="AQ251"/>
      <c r="AR251"/>
    </row>
    <row r="252" spans="1:44" ht="12.95">
      <c r="A252" s="867"/>
      <c r="B252" s="1367" t="s">
        <v>621</v>
      </c>
      <c r="C252" s="912"/>
      <c r="D252" s="1367"/>
      <c r="E252" s="1370"/>
      <c r="F252" s="1367" t="s">
        <v>622</v>
      </c>
      <c r="G252" s="912"/>
      <c r="H252" s="885"/>
      <c r="I252" s="921">
        <f>SUMIF('Report 2'!$G$423:$G$455,'Check Totals'!$E$249,'Report 2'!$I$423:$I$455)</f>
        <v>0</v>
      </c>
      <c r="J252" s="920" t="s">
        <v>620</v>
      </c>
      <c r="K252" s="922">
        <f>IF('Information Input'!$U$21=2,SUM('Report 5K'!$O$162:$Q$162),IF('Information Input'!$U$21=1,(IF('Information Input'!$U$26=1,SUM('Report 5K'!$C$162:$E$162),IF('Information Input'!$U$26=2,SUM('Report 5K'!$F$162:$H$162),IF('Information Input'!$U$26=3,SUM('Report 5K'!$I$162:$K$162),SUM('Report 5K'!$L$162:$N$162)))))))</f>
        <v>0</v>
      </c>
      <c r="L252" s="911"/>
      <c r="M252" s="921">
        <f>SUMIF('Report 2'!$G$423:$G$455,'Check Totals'!$E$249,'Report 2'!$P$423:$P$455)</f>
        <v>0</v>
      </c>
      <c r="N252" s="920" t="s">
        <v>620</v>
      </c>
      <c r="O252" s="922">
        <f>IF('Information Input'!$U$21=2,SUM('Report 5K'!$L$162:$N$162),IF('Information Input'!$U$21=1,(IF('Information Input'!$U$26=1,0,IF('Information Input'!$U$26=2,SUM('Report 5K'!$C$162:$E$162),IF('Information Input'!$U$26=3,SUM('Report 5K'!$F$162:$H$162),SUM('Report 5K'!$I$162:$K$162)))))))</f>
        <v>0</v>
      </c>
      <c r="P252" s="911"/>
      <c r="Q252" s="921">
        <f>SUMIF('Report 2'!$G$423:$G$455,'Check Totals'!$E$249,'Report 2'!$W$423:$W$455)</f>
        <v>0</v>
      </c>
      <c r="R252" s="920" t="s">
        <v>620</v>
      </c>
      <c r="S252" s="922">
        <f>IF('Information Input'!$U$21=2,SUM('Report 5K'!$I$162:$K$162),IF('Information Input'!$U$21=1,(IF('Information Input'!$U$26=1,0,IF('Information Input'!$U$26=2,0,IF('Information Input'!$U$26=3,SUM('Report 5K'!$C$162:$E$162),SUM('Report 5K'!$F$162:$H$162)))))))</f>
        <v>0</v>
      </c>
      <c r="T252" s="911"/>
      <c r="U252" s="921">
        <f>SUMIF('Report 2'!$G$423:$G$455,'Check Totals'!$E$249,'Report 2'!$AD$423:$AD$455)</f>
        <v>0</v>
      </c>
      <c r="V252" s="920" t="s">
        <v>620</v>
      </c>
      <c r="W252" s="922">
        <f>IF('Information Input'!$U$21=2,SUM('Report 5K'!$F$162:$H$162),IF('Information Input'!$U$21=1,(IF('Information Input'!$U$26=1,0,IF('Information Input'!$U$26=2,0,IF('Information Input'!$U$26=3,0,SUM('Report 5K'!$C$162:$E$162)))))))</f>
        <v>0</v>
      </c>
      <c r="X252" s="911"/>
      <c r="Y252" s="921">
        <f>I252-K252</f>
        <v>0</v>
      </c>
      <c r="Z252" s="885"/>
      <c r="AA252" s="923">
        <f>M252-O252</f>
        <v>0</v>
      </c>
      <c r="AB252" s="885"/>
      <c r="AC252" s="923">
        <f>Q252-S252</f>
        <v>0</v>
      </c>
      <c r="AD252" s="885"/>
      <c r="AE252" s="924">
        <f>U252-W252</f>
        <v>0</v>
      </c>
      <c r="AF252" s="885"/>
      <c r="AG252" s="925" t="str">
        <f>IF(ABS(Y252)&gt;$AS$13,"Threshold Exceeded!","----")</f>
        <v>----</v>
      </c>
      <c r="AH252" s="914"/>
      <c r="AI252" s="926" t="str">
        <f>IF(ABS(AA252)&gt;$AS$13,"Threshold Exceeded!","----")</f>
        <v>----</v>
      </c>
      <c r="AJ252" s="914"/>
      <c r="AK252" s="926" t="str">
        <f>IF(ABS(AC252)&gt;$AS$13,"Threshold Exceeded!","----")</f>
        <v>----</v>
      </c>
      <c r="AL252" s="914"/>
      <c r="AM252" s="927" t="str">
        <f>IF(ABS(AE252)&gt;$AS$13,"Threshold Exceeded!","----")</f>
        <v>----</v>
      </c>
      <c r="AO252"/>
      <c r="AP252"/>
      <c r="AQ252"/>
      <c r="AR252"/>
    </row>
    <row r="253" spans="1:44" ht="12.95">
      <c r="A253" s="1370"/>
      <c r="B253" s="1367" t="s">
        <v>227</v>
      </c>
      <c r="C253" s="912"/>
      <c r="D253" s="1367"/>
      <c r="E253" s="363"/>
      <c r="F253" s="1367" t="s">
        <v>623</v>
      </c>
      <c r="G253" s="912"/>
      <c r="H253" s="885"/>
      <c r="I253" s="921">
        <f>SUMIF('Report 2'!$G$423:$G$455,'Check Totals'!$E$249,'Report 2'!$K$423:$K$455)</f>
        <v>0</v>
      </c>
      <c r="J253" s="920" t="s">
        <v>620</v>
      </c>
      <c r="K253" s="922">
        <f>IF('Information Input'!$U$21=2,SUM('Report 5K'!$O$164:$Q$164),IF('Information Input'!$U$21=1,(IF('Information Input'!$U$26=1,SUM('Report 5K'!$C$164:$E$164),IF('Information Input'!$U$26=2,SUM('Report 5K'!$F$164:$H$164),IF('Information Input'!$U$26=3,SUM('Report 5K'!$I$164:$K$164),SUM('Report 5K'!$L$164:$N$164)))))))</f>
        <v>0</v>
      </c>
      <c r="L253" s="911"/>
      <c r="M253" s="921">
        <f>SUMIF('Report 2'!$G$423:$G$455,'Check Totals'!$E$249,'Report 2'!$R$423:$R$455)</f>
        <v>0</v>
      </c>
      <c r="N253" s="920" t="s">
        <v>620</v>
      </c>
      <c r="O253" s="922">
        <f>IF('Information Input'!$U$21=2,SUM('Report 5K'!$L$164:$N$164),IF('Information Input'!$U$21=1,(IF('Information Input'!$U$26=1,0,IF('Information Input'!$U$26=2,SUM('Report 5K'!$C$164:$E$164),IF('Information Input'!$U$26=3,SUM('Report 5K'!$F$164:$H$164),SUM('Report 5K'!$I$164:$K$164)))))))</f>
        <v>0</v>
      </c>
      <c r="P253" s="911"/>
      <c r="Q253" s="921">
        <f>SUMIF('Report 2'!$G$423:$G$455,'Check Totals'!$E$249,'Report 2'!$Y$423:$Y$455)</f>
        <v>0</v>
      </c>
      <c r="R253" s="920" t="s">
        <v>620</v>
      </c>
      <c r="S253" s="922">
        <f>IF('Information Input'!$U$21=2,SUM('Report 5K'!$I$164:$K$164),IF('Information Input'!$U$21=1,(IF('Information Input'!$U$26=1,0,IF('Information Input'!$U$26=2,0,IF('Information Input'!$U$26=3,SUM('Report 5K'!$C$164:$E$164),SUM('Report 5K'!$F$164:$H$164)))))))</f>
        <v>0</v>
      </c>
      <c r="T253" s="911"/>
      <c r="U253" s="921">
        <f>SUMIF('Report 2'!$G$423:$G$455,'Check Totals'!$E$249,'Report 2'!$AF$423:$AF$455)</f>
        <v>0</v>
      </c>
      <c r="V253" s="920" t="s">
        <v>620</v>
      </c>
      <c r="W253" s="922">
        <f>IF('Information Input'!$U$21=2,SUM('Report 5K'!$F$164:$H$164),IF('Information Input'!$U$21=1,(IF('Information Input'!$U$26=1,0,IF('Information Input'!$U$26=2,0,IF('Information Input'!$U$26=3,0,SUM('Report 5K'!$C$164:$E$164)))))))</f>
        <v>0</v>
      </c>
      <c r="X253" s="911"/>
      <c r="Y253" s="921">
        <f t="shared" si="127"/>
        <v>0</v>
      </c>
      <c r="Z253" s="885"/>
      <c r="AA253" s="923">
        <f t="shared" si="128"/>
        <v>0</v>
      </c>
      <c r="AB253" s="885"/>
      <c r="AC253" s="923">
        <f t="shared" si="129"/>
        <v>0</v>
      </c>
      <c r="AD253" s="885"/>
      <c r="AE253" s="924">
        <f>U253-W253</f>
        <v>0</v>
      </c>
      <c r="AF253" s="885"/>
      <c r="AG253" s="925" t="str">
        <f>IF(ABS(Y253)&gt;$AS$13,"Threshold Exceeded!","----")</f>
        <v>----</v>
      </c>
      <c r="AH253" s="914"/>
      <c r="AI253" s="926" t="str">
        <f>IF(ABS(AA253)&gt;$AS$13,"Threshold Exceeded!","----")</f>
        <v>----</v>
      </c>
      <c r="AJ253" s="914"/>
      <c r="AK253" s="926" t="str">
        <f>IF(ABS(AC253)&gt;$AS$13,"Threshold Exceeded!","----")</f>
        <v>----</v>
      </c>
      <c r="AL253" s="914"/>
      <c r="AM253" s="927" t="str">
        <f>IF(ABS(AE253)&gt;$AS$13,"Threshold Exceeded!","----")</f>
        <v>----</v>
      </c>
      <c r="AO253"/>
      <c r="AP253"/>
      <c r="AQ253"/>
      <c r="AR253"/>
    </row>
    <row r="254" spans="1:44" ht="12.95">
      <c r="A254" s="1370"/>
      <c r="B254" s="1367" t="s">
        <v>624</v>
      </c>
      <c r="C254" s="912"/>
      <c r="D254" s="1367"/>
      <c r="E254" s="363"/>
      <c r="F254" s="1367" t="s">
        <v>625</v>
      </c>
      <c r="G254" s="912"/>
      <c r="H254" s="885"/>
      <c r="I254" s="921">
        <f>SUMIF('Report 2'!$G$423:$G$455,'Check Totals'!$E$249,'Report 2'!$L$423:$L$455)</f>
        <v>0</v>
      </c>
      <c r="J254" s="920" t="s">
        <v>620</v>
      </c>
      <c r="K254" s="922">
        <f>IF('Information Input'!$U$21=2,SUM('Report 5K'!$O$165:$Q$165),IF('Information Input'!$U$21=1,(IF('Information Input'!$U$26=1,SUM('Report 5K'!$C$165:$E$165),IF('Information Input'!$U$26=2,SUM('Report 5K'!$F$165:$H$165),IF('Information Input'!$U$26=3,SUM('Report 5K'!$I$165:$K$165),SUM('Report 5K'!$L$165:$N$165)))))))</f>
        <v>0</v>
      </c>
      <c r="L254" s="911"/>
      <c r="M254" s="921">
        <f>SUMIF('Report 2'!$G$423:$G$455,'Check Totals'!$E$249,'Report 2'!$S$423:$S$455)</f>
        <v>0</v>
      </c>
      <c r="N254" s="920" t="s">
        <v>620</v>
      </c>
      <c r="O254" s="922">
        <f>IF('Information Input'!$U$21=2,SUM('Report 5K'!$L$165:$N$165),IF('Information Input'!$U$21=1,(IF('Information Input'!$U$26=1,0,IF('Information Input'!$U$26=2,SUM('Report 5K'!$C$165:$E$165),IF('Information Input'!$U$26=3,SUM('Report 5K'!$F$165:$H$165),SUM('Report 5K'!$I$165:$K$165)))))))</f>
        <v>0</v>
      </c>
      <c r="P254" s="911"/>
      <c r="Q254" s="921">
        <f>SUMIF('Report 2'!$G$423:$G$455,'Check Totals'!$E$249,'Report 2'!$Z$423:$Z$455)</f>
        <v>0</v>
      </c>
      <c r="R254" s="920" t="s">
        <v>620</v>
      </c>
      <c r="S254" s="922">
        <f>IF('Information Input'!$U$21=2,SUM('Report 5K'!$I$165:$K$165),IF('Information Input'!$U$21=1,(IF('Information Input'!$U$26=1,0,IF('Information Input'!$U$26=2,0,IF('Information Input'!$U$26=3,SUM('Report 5K'!$C$165:$E$165),SUM('Report 5K'!$F$165:$H$165)))))))</f>
        <v>0</v>
      </c>
      <c r="T254" s="911"/>
      <c r="U254" s="921">
        <f>SUMIF('Report 2'!$G$423:$G$455,'Check Totals'!$E$249,'Report 2'!$AG$423:$AG$455)</f>
        <v>0</v>
      </c>
      <c r="V254" s="920" t="s">
        <v>620</v>
      </c>
      <c r="W254" s="922">
        <f>IF('Information Input'!$U$21=2,SUM('Report 5K'!$F$165:$H$165),IF('Information Input'!$U$21=1,(IF('Information Input'!$U$26=1,0,IF('Information Input'!$U$26=2,0,IF('Information Input'!$U$26=3,0,SUM('Report 5K'!$C$165:$E$165)))))))</f>
        <v>0</v>
      </c>
      <c r="X254" s="911"/>
      <c r="Y254" s="921">
        <f t="shared" si="127"/>
        <v>0</v>
      </c>
      <c r="Z254" s="885"/>
      <c r="AA254" s="923">
        <f t="shared" si="128"/>
        <v>0</v>
      </c>
      <c r="AB254" s="885"/>
      <c r="AC254" s="923">
        <f t="shared" si="129"/>
        <v>0</v>
      </c>
      <c r="AD254" s="885"/>
      <c r="AE254" s="924">
        <f>U254-W254</f>
        <v>0</v>
      </c>
      <c r="AF254" s="885"/>
      <c r="AG254" s="925" t="str">
        <f>IF(ABS(Y254)&gt;$AS$13,"Threshold Exceeded!","----")</f>
        <v>----</v>
      </c>
      <c r="AH254" s="914"/>
      <c r="AI254" s="926" t="str">
        <f>IF(ABS(AA254)&gt;$AS$13,"Threshold Exceeded!","----")</f>
        <v>----</v>
      </c>
      <c r="AJ254" s="914"/>
      <c r="AK254" s="926" t="str">
        <f>IF(ABS(AC254)&gt;$AS$13,"Threshold Exceeded!","----")</f>
        <v>----</v>
      </c>
      <c r="AL254" s="914"/>
      <c r="AM254" s="927" t="str">
        <f>IF(ABS(AE254)&gt;$AS$13,"Threshold Exceeded!","----")</f>
        <v>----</v>
      </c>
      <c r="AO254"/>
      <c r="AP254"/>
      <c r="AQ254"/>
      <c r="AR254"/>
    </row>
    <row r="255" spans="1:44" ht="12.95">
      <c r="A255" s="1370"/>
      <c r="B255" s="1367" t="s">
        <v>229</v>
      </c>
      <c r="C255" s="912"/>
      <c r="D255" s="1367"/>
      <c r="E255" s="363"/>
      <c r="F255" s="1367" t="s">
        <v>626</v>
      </c>
      <c r="G255" s="912"/>
      <c r="H255" s="885"/>
      <c r="I255" s="921">
        <f>SUMIF('Report 2'!$G$423:$G$455,'Check Totals'!$E$249,'Report 2'!$M$423:$M$455)</f>
        <v>0</v>
      </c>
      <c r="J255" s="920" t="s">
        <v>620</v>
      </c>
      <c r="K255" s="922">
        <f>IF('Information Input'!$U$21=2,SUM('Report 5K'!$O$170:$Q$170),IF('Information Input'!$U$21=1,(IF('Information Input'!$U$26=1,SUM('Report 5K'!$C$170:$E$170),IF('Information Input'!$U$26=2,SUM('Report 5K'!$F$170:$H$170),IF('Information Input'!$U$26=3,SUM('Report 5K'!$I$170:$K$170),SUM('Report 5K'!$L$170:$N$170)))))))</f>
        <v>0</v>
      </c>
      <c r="L255" s="911"/>
      <c r="M255" s="921">
        <f>SUMIF('Report 2'!$G$423:$G$455,'Check Totals'!$E$249,'Report 2'!$T$423:$T$455)</f>
        <v>0</v>
      </c>
      <c r="N255" s="920" t="s">
        <v>620</v>
      </c>
      <c r="O255" s="922">
        <f>IF('Information Input'!$U$21=2,SUM('Report 5K'!$L$170:$N$170),IF('Information Input'!$U$21=1,(IF('Information Input'!$U$26=1,0,IF('Information Input'!$U$26=2,SUM('Report 5K'!$C$170:$E$170),IF('Information Input'!$U$26=3,SUM('Report 5K'!$F$170:$H$170),SUM('Report 5K'!$I$170:$K$170)))))))</f>
        <v>0</v>
      </c>
      <c r="P255" s="911"/>
      <c r="Q255" s="921">
        <f>SUMIF('Report 2'!$G$423:$G$455,'Check Totals'!$E$249,'Report 2'!$AA$423:$AA$455)</f>
        <v>0</v>
      </c>
      <c r="R255" s="920" t="s">
        <v>620</v>
      </c>
      <c r="S255" s="922">
        <f>IF('Information Input'!$U$21=2,SUM('Report 5K'!$I$170:$K$170),IF('Information Input'!$U$21=1,(IF('Information Input'!$U$26=1,0,IF('Information Input'!$U$26=2,0,IF('Information Input'!$U$26=3,SUM('Report 5K'!$C$170:$E$170),SUM('Report 5K'!$F$170:$H$170)))))))</f>
        <v>0</v>
      </c>
      <c r="T255" s="911"/>
      <c r="U255" s="921">
        <f>SUMIF('Report 2'!$G$423:$G$455,'Check Totals'!$E$249,'Report 2'!$AH$423:$AH$455)</f>
        <v>0</v>
      </c>
      <c r="V255" s="920" t="s">
        <v>620</v>
      </c>
      <c r="W255" s="922">
        <f>IF('Information Input'!$U$21=2,SUM('Report 5K'!$F$170:$H$170),IF('Information Input'!$U$21=1,(IF('Information Input'!$U$26=1,0,IF('Information Input'!$U$26=2,0,IF('Information Input'!$U$26=3,0,SUM('Report 5K'!$C$170:$E$170)))))))</f>
        <v>0</v>
      </c>
      <c r="X255" s="911"/>
      <c r="Y255" s="921">
        <f t="shared" si="127"/>
        <v>0</v>
      </c>
      <c r="Z255" s="885"/>
      <c r="AA255" s="923">
        <f t="shared" si="128"/>
        <v>0</v>
      </c>
      <c r="AB255" s="885"/>
      <c r="AC255" s="923">
        <f t="shared" si="129"/>
        <v>0</v>
      </c>
      <c r="AD255" s="885"/>
      <c r="AE255" s="924">
        <f>U255-W255</f>
        <v>0</v>
      </c>
      <c r="AF255" s="885"/>
      <c r="AG255" s="925" t="str">
        <f>IF(ABS(Y255)&gt;$AS$13,"Threshold Exceeded!","----")</f>
        <v>----</v>
      </c>
      <c r="AH255" s="914"/>
      <c r="AI255" s="926" t="str">
        <f>IF(ABS(AA255)&gt;$AS$13,"Threshold Exceeded!","----")</f>
        <v>----</v>
      </c>
      <c r="AJ255" s="914"/>
      <c r="AK255" s="926" t="str">
        <f>IF(ABS(AC255)&gt;$AS$13,"Threshold Exceeded!","----")</f>
        <v>----</v>
      </c>
      <c r="AL255" s="914"/>
      <c r="AM255" s="927" t="str">
        <f>IF(ABS(AE255)&gt;$AS$13,"Threshold Exceeded!","----")</f>
        <v>----</v>
      </c>
      <c r="AO255"/>
      <c r="AP255"/>
      <c r="AQ255"/>
      <c r="AR255"/>
    </row>
    <row r="256" spans="1:44" ht="12.95">
      <c r="A256" s="1370"/>
      <c r="B256" s="1367"/>
      <c r="C256" s="912"/>
      <c r="D256" s="1367"/>
      <c r="E256" s="363"/>
      <c r="F256" s="1367"/>
      <c r="G256" s="912"/>
      <c r="H256" s="885"/>
      <c r="I256" s="917"/>
      <c r="J256" s="920"/>
      <c r="K256" s="919"/>
      <c r="L256" s="911"/>
      <c r="M256" s="917"/>
      <c r="N256" s="920"/>
      <c r="O256" s="919"/>
      <c r="P256" s="911"/>
      <c r="Q256" s="917"/>
      <c r="R256" s="920"/>
      <c r="S256" s="919"/>
      <c r="T256" s="911"/>
      <c r="U256" s="917"/>
      <c r="V256" s="920"/>
      <c r="W256" s="932"/>
      <c r="X256" s="911"/>
      <c r="Y256" s="917"/>
      <c r="Z256" s="885"/>
      <c r="AA256" s="928"/>
      <c r="AB256" s="885"/>
      <c r="AC256" s="928"/>
      <c r="AD256" s="885"/>
      <c r="AE256" s="919"/>
      <c r="AF256" s="885"/>
      <c r="AG256" s="929"/>
      <c r="AH256" s="914"/>
      <c r="AI256" s="930"/>
      <c r="AJ256" s="914"/>
      <c r="AK256" s="930"/>
      <c r="AL256" s="914"/>
      <c r="AM256" s="931"/>
      <c r="AO256"/>
      <c r="AP256"/>
      <c r="AQ256"/>
      <c r="AR256"/>
    </row>
    <row r="257" spans="1:44" ht="12.95">
      <c r="A257" s="361" t="str">
        <f>'Report 2'!$A$2</f>
        <v>Report 2</v>
      </c>
      <c r="B257" s="1367"/>
      <c r="C257" s="912"/>
      <c r="D257" s="1367"/>
      <c r="E257" s="361" t="str">
        <f>'Report 5L'!$A$3</f>
        <v>Report 5L</v>
      </c>
      <c r="F257" s="1367"/>
      <c r="G257" s="912"/>
      <c r="H257" s="885"/>
      <c r="I257" s="917"/>
      <c r="J257" s="920"/>
      <c r="K257" s="919"/>
      <c r="L257" s="911"/>
      <c r="M257" s="917"/>
      <c r="N257" s="920"/>
      <c r="O257" s="919"/>
      <c r="P257" s="911"/>
      <c r="Q257" s="917"/>
      <c r="R257" s="920"/>
      <c r="S257" s="919"/>
      <c r="T257" s="911"/>
      <c r="U257" s="917"/>
      <c r="V257" s="920"/>
      <c r="W257" s="919"/>
      <c r="X257" s="911"/>
      <c r="Y257" s="917"/>
      <c r="Z257" s="885"/>
      <c r="AA257" s="928"/>
      <c r="AB257" s="885"/>
      <c r="AC257" s="928"/>
      <c r="AD257" s="885"/>
      <c r="AE257" s="919"/>
      <c r="AF257" s="885"/>
      <c r="AG257" s="929"/>
      <c r="AH257" s="914"/>
      <c r="AI257" s="930"/>
      <c r="AJ257" s="914"/>
      <c r="AK257" s="930"/>
      <c r="AL257" s="914"/>
      <c r="AM257" s="931"/>
      <c r="AO257"/>
      <c r="AP257"/>
      <c r="AQ257"/>
      <c r="AR257"/>
    </row>
    <row r="258" spans="1:44" ht="12.95">
      <c r="A258" s="363" t="str">
        <f>'Report 2'!$A$4&amp;" (Line 15)"</f>
        <v>Schedule of Expenses Detail (Line 15)</v>
      </c>
      <c r="B258" s="1367"/>
      <c r="C258" s="912"/>
      <c r="D258" s="1367"/>
      <c r="E258" s="363" t="str">
        <f>'Report 5L'!$A$5</f>
        <v>Psychosocial Rehab Services Lag Report</v>
      </c>
      <c r="F258" s="1367"/>
      <c r="G258" s="912"/>
      <c r="H258" s="885"/>
      <c r="I258" s="917"/>
      <c r="J258" s="920"/>
      <c r="K258" s="919"/>
      <c r="L258" s="911"/>
      <c r="M258" s="917"/>
      <c r="N258" s="920"/>
      <c r="O258" s="919"/>
      <c r="P258" s="911"/>
      <c r="Q258" s="917"/>
      <c r="R258" s="920"/>
      <c r="S258" s="919"/>
      <c r="T258" s="911"/>
      <c r="U258" s="917"/>
      <c r="V258" s="920"/>
      <c r="W258" s="919"/>
      <c r="X258" s="911"/>
      <c r="Y258" s="917"/>
      <c r="Z258" s="885"/>
      <c r="AA258" s="928"/>
      <c r="AB258" s="885"/>
      <c r="AC258" s="928"/>
      <c r="AD258" s="885"/>
      <c r="AE258" s="919"/>
      <c r="AF258" s="885"/>
      <c r="AG258" s="929"/>
      <c r="AH258" s="914"/>
      <c r="AI258" s="930"/>
      <c r="AJ258" s="914"/>
      <c r="AK258" s="930"/>
      <c r="AL258" s="914"/>
      <c r="AM258" s="931"/>
      <c r="AO258"/>
      <c r="AP258"/>
      <c r="AQ258"/>
      <c r="AR258"/>
    </row>
    <row r="259" spans="1:44" ht="12.95">
      <c r="A259" s="1370"/>
      <c r="B259" s="1367" t="s">
        <v>224</v>
      </c>
      <c r="C259" s="912"/>
      <c r="D259" s="1367"/>
      <c r="E259" s="933"/>
      <c r="F259" s="1367" t="s">
        <v>619</v>
      </c>
      <c r="G259" s="912"/>
      <c r="H259" s="885"/>
      <c r="I259" s="1089">
        <f>SUMIF('Report 2'!$G$423:$G$455,'Check Totals'!$E$257,'Report 2'!$H$423:$H$455)</f>
        <v>0</v>
      </c>
      <c r="J259" s="920" t="s">
        <v>620</v>
      </c>
      <c r="K259" s="922">
        <f>IF('Information Input'!$U$21=2,SUM('Report 5L'!$O$161:$Q$161),IF('Information Input'!$U$21=1,(IF('Information Input'!$U$26=1,SUM('Report 5L'!$C$161:$E$161),IF('Information Input'!$U$26=2,SUM('Report 5L'!$F$161:$H$161),IF('Information Input'!$U$26=3,SUM('Report 5L'!$I$161:$K$161),SUM('Report 5L'!$L$161:$N$161)))))))</f>
        <v>0</v>
      </c>
      <c r="L259" s="911"/>
      <c r="M259" s="1089">
        <f>SUMIF('Report 2'!$G$423:$G$455,'Check Totals'!$E$257,'Report 2'!$O$423:$O$455)</f>
        <v>0</v>
      </c>
      <c r="N259" s="920" t="s">
        <v>620</v>
      </c>
      <c r="O259" s="922">
        <f>IF('Information Input'!$U$21=2,SUM('Report 5L'!$L$161:$N$161),IF('Information Input'!$U$21=1,(IF('Information Input'!$U$26=1,0,IF('Information Input'!$U$26=2,SUM('Report 5L'!$C$161:$E$161),IF('Information Input'!$U$26=3,SUM('Report 5L'!$F$161:$H$161),SUM('Report 5L'!$I$161:$K$161)))))))</f>
        <v>0</v>
      </c>
      <c r="P259" s="911"/>
      <c r="Q259" s="1089">
        <f>SUMIF('Report 2'!$G$423:$G$455,'Check Totals'!$E$257,'Report 2'!$V$423:$V$455)</f>
        <v>0</v>
      </c>
      <c r="R259" s="920" t="s">
        <v>620</v>
      </c>
      <c r="S259" s="922">
        <f>IF('Information Input'!$U$21=2,SUM('Report 5L'!$I$161:$K$161),IF('Information Input'!$U$21=1,(IF('Information Input'!$U$26=1,0,IF('Information Input'!$U$26=2,0,IF('Information Input'!$U$26=3,SUM('Report 5L'!$C$161:$E$161),SUM('Report 5L'!$F$161:$H$161)))))))</f>
        <v>0</v>
      </c>
      <c r="T259" s="911"/>
      <c r="U259" s="1089">
        <f>SUMIF('Report 2'!$G$423:$G$455,'Check Totals'!$E$257,'Report 2'!$AC$423:$AC$455)</f>
        <v>0</v>
      </c>
      <c r="V259" s="920" t="s">
        <v>620</v>
      </c>
      <c r="W259" s="922">
        <f>IF('Information Input'!$U$21=2,SUM('Report 5L'!$F$161:$H$161),IF('Information Input'!$U$21=1,(IF('Information Input'!$U$26=1,0,IF('Information Input'!$U$26=2,0,IF('Information Input'!$U$26=3,0,SUM('Report 5L'!$C$161:$E$161)))))))</f>
        <v>0</v>
      </c>
      <c r="X259" s="911"/>
      <c r="Y259" s="921">
        <f t="shared" ref="Y259:Y263" si="130">I259-K259</f>
        <v>0</v>
      </c>
      <c r="Z259" s="885"/>
      <c r="AA259" s="923">
        <f t="shared" ref="AA259:AA263" si="131">M259-O259</f>
        <v>0</v>
      </c>
      <c r="AB259" s="885"/>
      <c r="AC259" s="923">
        <f t="shared" ref="AC259:AC263" si="132">Q259-S259</f>
        <v>0</v>
      </c>
      <c r="AD259" s="885"/>
      <c r="AE259" s="924">
        <f t="shared" ref="AE259:AE263" si="133">U259-W259</f>
        <v>0</v>
      </c>
      <c r="AF259" s="885"/>
      <c r="AG259" s="925" t="str">
        <f>IF(ABS(Y259)&gt;$AS$13,"Threshold Exceeded!","----")</f>
        <v>----</v>
      </c>
      <c r="AH259" s="914"/>
      <c r="AI259" s="926" t="str">
        <f>IF(ABS(AA259)&gt;$AS$13,"Threshold Exceeded!","----")</f>
        <v>----</v>
      </c>
      <c r="AJ259" s="914"/>
      <c r="AK259" s="926" t="str">
        <f>IF(ABS(AC259)&gt;$AS$13,"Threshold Exceeded!","----")</f>
        <v>----</v>
      </c>
      <c r="AL259" s="914"/>
      <c r="AM259" s="927" t="str">
        <f>IF(ABS(AE259)&gt;$AS$13,"Threshold Exceeded!","----")</f>
        <v>----</v>
      </c>
      <c r="AO259"/>
      <c r="AP259"/>
      <c r="AQ259"/>
      <c r="AR259"/>
    </row>
    <row r="260" spans="1:44" ht="12.95">
      <c r="A260" s="867"/>
      <c r="B260" s="1367" t="s">
        <v>621</v>
      </c>
      <c r="C260" s="912"/>
      <c r="D260" s="1367"/>
      <c r="E260" s="1370"/>
      <c r="F260" s="1367" t="s">
        <v>622</v>
      </c>
      <c r="G260" s="912"/>
      <c r="H260" s="885"/>
      <c r="I260" s="921">
        <f>SUMIF('Report 2'!$G$423:$G$455,'Check Totals'!$E$257,'Report 2'!$I$423:$I$455)</f>
        <v>0</v>
      </c>
      <c r="J260" s="920" t="s">
        <v>620</v>
      </c>
      <c r="K260" s="922">
        <f>IF('Information Input'!$U$21=2,SUM('Report 5L'!$O$162:$Q$162),IF('Information Input'!$U$21=1,(IF('Information Input'!$U$26=1,SUM('Report 5L'!$C$162:$E$162),IF('Information Input'!$U$26=2,SUM('Report 5L'!$F$162:$H$162),IF('Information Input'!$U$26=3,SUM('Report 5L'!$I$162:$K$162),SUM('Report 5L'!$L$162:$N$162)))))))</f>
        <v>0</v>
      </c>
      <c r="L260" s="911"/>
      <c r="M260" s="921">
        <f>SUMIF('Report 2'!$G$423:$G$455,'Check Totals'!$E$257,'Report 2'!$P$423:$P$455)</f>
        <v>0</v>
      </c>
      <c r="N260" s="920" t="s">
        <v>620</v>
      </c>
      <c r="O260" s="922">
        <f>IF('Information Input'!$U$21=2,SUM('Report 5L'!$L$162:$N$162),IF('Information Input'!$U$21=1,(IF('Information Input'!$U$26=1,0,IF('Information Input'!$U$26=2,SUM('Report 5L'!$C$162:$E$162),IF('Information Input'!$U$26=3,SUM('Report 5L'!$F$162:$H$162),SUM('Report 5L'!$I$162:$K$162)))))))</f>
        <v>0</v>
      </c>
      <c r="P260" s="911"/>
      <c r="Q260" s="921">
        <f>SUMIF('Report 2'!$G$423:$G$455,'Check Totals'!$E$257,'Report 2'!$W$423:$W$455)</f>
        <v>0</v>
      </c>
      <c r="R260" s="920" t="s">
        <v>620</v>
      </c>
      <c r="S260" s="922">
        <f>IF('Information Input'!$U$21=2,SUM('Report 5L'!$I$162:$K$162),IF('Information Input'!$U$21=1,(IF('Information Input'!$U$26=1,0,IF('Information Input'!$U$26=2,0,IF('Information Input'!$U$26=3,SUM('Report 5L'!$C$162:$E$162),SUM('Report 5L'!$F$162:$H$162)))))))</f>
        <v>0</v>
      </c>
      <c r="T260" s="911"/>
      <c r="U260" s="921">
        <f>SUMIF('Report 2'!$G$423:$G$455,'Check Totals'!$E$257,'Report 2'!$AD$423:$AD$455)</f>
        <v>0</v>
      </c>
      <c r="V260" s="920" t="s">
        <v>620</v>
      </c>
      <c r="W260" s="922">
        <f>IF('Information Input'!$U$21=2,SUM('Report 5L'!$F$162:$H$162),IF('Information Input'!$U$21=1,(IF('Information Input'!$U$26=1,0,IF('Information Input'!$U$26=2,0,IF('Information Input'!$U$26=3,0,SUM('Report 5L'!$C$162:$E$162)))))))</f>
        <v>0</v>
      </c>
      <c r="X260" s="911"/>
      <c r="Y260" s="921">
        <f>I260-K260</f>
        <v>0</v>
      </c>
      <c r="Z260" s="885"/>
      <c r="AA260" s="923">
        <f>M260-O260</f>
        <v>0</v>
      </c>
      <c r="AB260" s="885"/>
      <c r="AC260" s="923">
        <f>Q260-S260</f>
        <v>0</v>
      </c>
      <c r="AD260" s="885"/>
      <c r="AE260" s="924">
        <f>U260-W260</f>
        <v>0</v>
      </c>
      <c r="AF260" s="885"/>
      <c r="AG260" s="925" t="str">
        <f>IF(ABS(Y260)&gt;$AS$13,"Threshold Exceeded!","----")</f>
        <v>----</v>
      </c>
      <c r="AH260" s="914"/>
      <c r="AI260" s="926" t="str">
        <f>IF(ABS(AA260)&gt;$AS$13,"Threshold Exceeded!","----")</f>
        <v>----</v>
      </c>
      <c r="AJ260" s="914"/>
      <c r="AK260" s="926" t="str">
        <f>IF(ABS(AC260)&gt;$AS$13,"Threshold Exceeded!","----")</f>
        <v>----</v>
      </c>
      <c r="AL260" s="914"/>
      <c r="AM260" s="927" t="str">
        <f>IF(ABS(AE260)&gt;$AS$13,"Threshold Exceeded!","----")</f>
        <v>----</v>
      </c>
      <c r="AO260"/>
      <c r="AP260"/>
      <c r="AQ260"/>
      <c r="AR260"/>
    </row>
    <row r="261" spans="1:44" ht="12.95">
      <c r="A261" s="1370"/>
      <c r="B261" s="1367" t="s">
        <v>227</v>
      </c>
      <c r="C261" s="912"/>
      <c r="D261" s="1367"/>
      <c r="E261" s="1370"/>
      <c r="F261" s="1367" t="s">
        <v>623</v>
      </c>
      <c r="G261" s="912"/>
      <c r="H261" s="885"/>
      <c r="I261" s="921">
        <f>SUMIF('Report 2'!$G$423:$G$455,'Check Totals'!$E$257,'Report 2'!$K$423:$K$455)</f>
        <v>0</v>
      </c>
      <c r="J261" s="920" t="s">
        <v>620</v>
      </c>
      <c r="K261" s="922">
        <f>IF('Information Input'!$U$21=2,SUM('Report 5L'!$O$164:$Q$164),IF('Information Input'!$U$21=1,(IF('Information Input'!$U$26=1,SUM('Report 5L'!$C$164:$E$164),IF('Information Input'!$U$26=2,SUM('Report 5L'!$F$164:$H$164),IF('Information Input'!$U$26=3,SUM('Report 5L'!$I$164:$K$164),SUM('Report 5L'!$L$164:$N$164)))))))</f>
        <v>0</v>
      </c>
      <c r="L261" s="911"/>
      <c r="M261" s="921">
        <f>SUMIF('Report 2'!$G$423:$G$455,'Check Totals'!$E$257,'Report 2'!$R$423:$R$455)</f>
        <v>0</v>
      </c>
      <c r="N261" s="920" t="s">
        <v>620</v>
      </c>
      <c r="O261" s="922">
        <f>IF('Information Input'!$U$21=2,SUM('Report 5L'!$L$164:$N$164),IF('Information Input'!$U$21=1,(IF('Information Input'!$U$26=1,0,IF('Information Input'!$U$26=2,SUM('Report 5L'!$C$164:$E$164),IF('Information Input'!$U$26=3,SUM('Report 5L'!$F$164:$H$164),SUM('Report 5L'!$I$164:$K$164)))))))</f>
        <v>0</v>
      </c>
      <c r="P261" s="911"/>
      <c r="Q261" s="921">
        <f>SUMIF('Report 2'!$G$423:$G$455,'Check Totals'!$E$257,'Report 2'!$Y$423:$Y$455)</f>
        <v>0</v>
      </c>
      <c r="R261" s="920" t="s">
        <v>620</v>
      </c>
      <c r="S261" s="922">
        <f>IF('Information Input'!$U$21=2,SUM('Report 5L'!$I$164:$K$164),IF('Information Input'!$U$21=1,(IF('Information Input'!$U$26=1,0,IF('Information Input'!$U$26=2,0,IF('Information Input'!$U$26=3,SUM('Report 5L'!$C$164:$E$164),SUM('Report 5L'!$F$164:$H$164)))))))</f>
        <v>0</v>
      </c>
      <c r="T261" s="911"/>
      <c r="U261" s="921">
        <f>SUMIF('Report 2'!$G$423:$G$455,'Check Totals'!$E$257,'Report 2'!$AF$423:$AF$455)</f>
        <v>0</v>
      </c>
      <c r="V261" s="920" t="s">
        <v>620</v>
      </c>
      <c r="W261" s="922">
        <f>IF('Information Input'!$U$21=2,SUM('Report 5L'!$F$164:$H$164),IF('Information Input'!$U$21=1,(IF('Information Input'!$U$26=1,0,IF('Information Input'!$U$26=2,0,IF('Information Input'!$U$26=3,0,SUM('Report 5L'!$C$164:$E$164)))))))</f>
        <v>0</v>
      </c>
      <c r="X261" s="911"/>
      <c r="Y261" s="921">
        <f t="shared" si="130"/>
        <v>0</v>
      </c>
      <c r="Z261" s="885"/>
      <c r="AA261" s="923">
        <f t="shared" si="131"/>
        <v>0</v>
      </c>
      <c r="AB261" s="885"/>
      <c r="AC261" s="923">
        <f t="shared" si="132"/>
        <v>0</v>
      </c>
      <c r="AD261" s="885"/>
      <c r="AE261" s="924">
        <f t="shared" si="133"/>
        <v>0</v>
      </c>
      <c r="AF261" s="885"/>
      <c r="AG261" s="925" t="str">
        <f>IF(ABS(Y261)&gt;$AS$13,"Threshold Exceeded!","----")</f>
        <v>----</v>
      </c>
      <c r="AH261" s="914"/>
      <c r="AI261" s="926" t="str">
        <f>IF(ABS(AA261)&gt;$AS$13,"Threshold Exceeded!","----")</f>
        <v>----</v>
      </c>
      <c r="AJ261" s="914"/>
      <c r="AK261" s="926" t="str">
        <f>IF(ABS(AC261)&gt;$AS$13,"Threshold Exceeded!","----")</f>
        <v>----</v>
      </c>
      <c r="AL261" s="914"/>
      <c r="AM261" s="927" t="str">
        <f>IF(ABS(AE261)&gt;$AS$13,"Threshold Exceeded!","----")</f>
        <v>----</v>
      </c>
      <c r="AO261"/>
      <c r="AP261"/>
      <c r="AQ261"/>
      <c r="AR261"/>
    </row>
    <row r="262" spans="1:44" ht="12.95">
      <c r="A262" s="1370"/>
      <c r="B262" s="1367" t="s">
        <v>624</v>
      </c>
      <c r="C262" s="912"/>
      <c r="D262" s="1367"/>
      <c r="E262" s="1370"/>
      <c r="F262" s="1367" t="s">
        <v>625</v>
      </c>
      <c r="G262" s="912"/>
      <c r="H262" s="885"/>
      <c r="I262" s="921">
        <f>SUMIF('Report 2'!$G$423:$G$455,'Check Totals'!$E$257,'Report 2'!$L$423:$L$455)</f>
        <v>0</v>
      </c>
      <c r="J262" s="920" t="s">
        <v>620</v>
      </c>
      <c r="K262" s="922">
        <f>IF('Information Input'!$U$21=2,SUM('Report 5L'!$O$165:$Q$165),IF('Information Input'!$U$21=1,(IF('Information Input'!$U$26=1,SUM('Report 5L'!$C$165:$E$165),IF('Information Input'!$U$26=2,SUM('Report 5L'!$F$165:$H$165),IF('Information Input'!$U$26=3,SUM('Report 5L'!$I$165:$K$165),SUM('Report 5L'!$L$165:$N$165)))))))</f>
        <v>0</v>
      </c>
      <c r="L262" s="911"/>
      <c r="M262" s="921">
        <f>SUMIF('Report 2'!$G$423:$G$455,'Check Totals'!$E$257,'Report 2'!$S$423:$S$455)</f>
        <v>0</v>
      </c>
      <c r="N262" s="920" t="s">
        <v>620</v>
      </c>
      <c r="O262" s="922">
        <f>IF('Information Input'!$U$21=2,SUM('Report 5L'!$L$165:$N$165),IF('Information Input'!$U$21=1,(IF('Information Input'!$U$26=1,0,IF('Information Input'!$U$26=2,SUM('Report 5L'!$C$165:$E$165),IF('Information Input'!$U$26=3,SUM('Report 5L'!$F$165:$H$165),SUM('Report 5L'!$I$165:$K$165)))))))</f>
        <v>0</v>
      </c>
      <c r="P262" s="911"/>
      <c r="Q262" s="921">
        <f>SUMIF('Report 2'!$G$423:$G$455,'Check Totals'!$E$257,'Report 2'!$Z$423:$Z$455)</f>
        <v>0</v>
      </c>
      <c r="R262" s="920" t="s">
        <v>620</v>
      </c>
      <c r="S262" s="922">
        <f>IF('Information Input'!$U$21=2,SUM('Report 5L'!$I$165:$K$165),IF('Information Input'!$U$21=1,(IF('Information Input'!$U$26=1,0,IF('Information Input'!$U$26=2,0,IF('Information Input'!$U$26=3,SUM('Report 5L'!$C$165:$E$165),SUM('Report 5L'!$F$165:$H$165)))))))</f>
        <v>0</v>
      </c>
      <c r="T262" s="911"/>
      <c r="U262" s="921">
        <f>SUMIF('Report 2'!$G$423:$G$455,'Check Totals'!$E$257,'Report 2'!$AG$423:$AG$455)</f>
        <v>0</v>
      </c>
      <c r="V262" s="920" t="s">
        <v>620</v>
      </c>
      <c r="W262" s="922">
        <f>IF('Information Input'!$U$21=2,SUM('Report 5L'!$F$165:$H$165),IF('Information Input'!$U$21=1,(IF('Information Input'!$U$26=1,0,IF('Information Input'!$U$26=2,0,IF('Information Input'!$U$26=3,0,SUM('Report 5L'!$C$165:$E$165)))))))</f>
        <v>0</v>
      </c>
      <c r="X262" s="911"/>
      <c r="Y262" s="921">
        <f t="shared" si="130"/>
        <v>0</v>
      </c>
      <c r="Z262" s="885"/>
      <c r="AA262" s="923">
        <f t="shared" si="131"/>
        <v>0</v>
      </c>
      <c r="AB262" s="885"/>
      <c r="AC262" s="923">
        <f t="shared" si="132"/>
        <v>0</v>
      </c>
      <c r="AD262" s="885"/>
      <c r="AE262" s="924">
        <f t="shared" si="133"/>
        <v>0</v>
      </c>
      <c r="AF262" s="885"/>
      <c r="AG262" s="925" t="str">
        <f>IF(ABS(Y262)&gt;$AS$13,"Threshold Exceeded!","----")</f>
        <v>----</v>
      </c>
      <c r="AH262" s="914"/>
      <c r="AI262" s="926" t="str">
        <f>IF(ABS(AA262)&gt;$AS$13,"Threshold Exceeded!","----")</f>
        <v>----</v>
      </c>
      <c r="AJ262" s="914"/>
      <c r="AK262" s="926" t="str">
        <f>IF(ABS(AC262)&gt;$AS$13,"Threshold Exceeded!","----")</f>
        <v>----</v>
      </c>
      <c r="AL262" s="914"/>
      <c r="AM262" s="927" t="str">
        <f>IF(ABS(AE262)&gt;$AS$13,"Threshold Exceeded!","----")</f>
        <v>----</v>
      </c>
      <c r="AO262"/>
      <c r="AP262"/>
      <c r="AQ262"/>
      <c r="AR262"/>
    </row>
    <row r="263" spans="1:44" ht="12.95">
      <c r="A263" s="1370"/>
      <c r="B263" s="1367" t="s">
        <v>229</v>
      </c>
      <c r="C263" s="912"/>
      <c r="D263" s="1367"/>
      <c r="E263" s="1370"/>
      <c r="F263" s="1367" t="s">
        <v>626</v>
      </c>
      <c r="G263" s="912"/>
      <c r="H263" s="885"/>
      <c r="I263" s="921">
        <f>SUMIF('Report 2'!$G$423:$G$455,'Check Totals'!$E$257,'Report 2'!$M$423:$M$455)</f>
        <v>0</v>
      </c>
      <c r="J263" s="920" t="s">
        <v>620</v>
      </c>
      <c r="K263" s="922">
        <f>IF('Information Input'!$U$21=2,SUM('Report 5L'!$O$170:$Q$170),IF('Information Input'!$U$21=1,(IF('Information Input'!$U$26=1,SUM('Report 5L'!$C$170:$E$170),IF('Information Input'!$U$26=2,SUM('Report 5L'!$F$170:$H$170),IF('Information Input'!$U$26=3,SUM('Report 5L'!$I$170:$K$170),SUM('Report 5L'!$L$170:$N$170)))))))</f>
        <v>0</v>
      </c>
      <c r="L263" s="911"/>
      <c r="M263" s="921">
        <f>SUMIF('Report 2'!$G$423:$G$455,'Check Totals'!$E$257,'Report 2'!$T$423:$T$455)</f>
        <v>0</v>
      </c>
      <c r="N263" s="920" t="s">
        <v>620</v>
      </c>
      <c r="O263" s="922">
        <f>IF('Information Input'!$U$21=2,SUM('Report 5L'!$L$170:$N$170),IF('Information Input'!$U$21=1,(IF('Information Input'!$U$26=1,0,IF('Information Input'!$U$26=2,SUM('Report 5L'!$C$170:$E$170),IF('Information Input'!$U$26=3,SUM('Report 5L'!$F$170:$H$170),SUM('Report 5L'!$I$170:$K$170)))))))</f>
        <v>0</v>
      </c>
      <c r="P263" s="911"/>
      <c r="Q263" s="921">
        <f>SUMIF('Report 2'!$G$423:$G$455,'Check Totals'!$E$257,'Report 2'!$AA$423:$AA$455)</f>
        <v>0</v>
      </c>
      <c r="R263" s="920" t="s">
        <v>620</v>
      </c>
      <c r="S263" s="922">
        <f>IF('Information Input'!$U$21=2,SUM('Report 5L'!$I$170:$K$170),IF('Information Input'!$U$21=1,(IF('Information Input'!$U$26=1,0,IF('Information Input'!$U$26=2,0,IF('Information Input'!$U$26=3,SUM('Report 5L'!$C$170:$E$170),SUM('Report 5L'!$F$170:$H$170)))))))</f>
        <v>0</v>
      </c>
      <c r="T263" s="911"/>
      <c r="U263" s="921">
        <f>SUMIF('Report 2'!$G$423:$G$455,'Check Totals'!$E$257,'Report 2'!$AH$423:$AH$455)</f>
        <v>0</v>
      </c>
      <c r="V263" s="920" t="s">
        <v>620</v>
      </c>
      <c r="W263" s="922">
        <f>IF('Information Input'!$U$21=2,SUM('Report 5L'!$F$170:$H$170),IF('Information Input'!$U$21=1,(IF('Information Input'!$U$26=1,0,IF('Information Input'!$U$26=2,0,IF('Information Input'!$U$26=3,0,SUM('Report 5L'!$C$170:$E$170)))))))</f>
        <v>0</v>
      </c>
      <c r="X263" s="911"/>
      <c r="Y263" s="921">
        <f t="shared" si="130"/>
        <v>0</v>
      </c>
      <c r="Z263" s="885"/>
      <c r="AA263" s="923">
        <f t="shared" si="131"/>
        <v>0</v>
      </c>
      <c r="AB263" s="885"/>
      <c r="AC263" s="923">
        <f t="shared" si="132"/>
        <v>0</v>
      </c>
      <c r="AD263" s="885"/>
      <c r="AE263" s="924">
        <f t="shared" si="133"/>
        <v>0</v>
      </c>
      <c r="AF263" s="885"/>
      <c r="AG263" s="925" t="str">
        <f>IF(ABS(Y263)&gt;$AS$13,"Threshold Exceeded!","----")</f>
        <v>----</v>
      </c>
      <c r="AH263" s="914"/>
      <c r="AI263" s="926" t="str">
        <f>IF(ABS(AA263)&gt;$AS$13,"Threshold Exceeded!","----")</f>
        <v>----</v>
      </c>
      <c r="AJ263" s="914"/>
      <c r="AK263" s="926" t="str">
        <f>IF(ABS(AC263)&gt;$AS$13,"Threshold Exceeded!","----")</f>
        <v>----</v>
      </c>
      <c r="AL263" s="914"/>
      <c r="AM263" s="927" t="str">
        <f>IF(ABS(AE263)&gt;$AS$13,"Threshold Exceeded!","----")</f>
        <v>----</v>
      </c>
      <c r="AO263"/>
      <c r="AP263"/>
      <c r="AQ263"/>
      <c r="AR263"/>
    </row>
    <row r="264" spans="1:44" ht="12.95">
      <c r="A264" s="1370"/>
      <c r="B264" s="1367"/>
      <c r="C264" s="1371"/>
      <c r="D264" s="1367"/>
      <c r="E264" s="1370"/>
      <c r="F264" s="1367"/>
      <c r="G264" s="1371"/>
      <c r="H264" s="885"/>
      <c r="I264" s="917"/>
      <c r="J264" s="920"/>
      <c r="K264" s="919"/>
      <c r="L264" s="911"/>
      <c r="M264" s="917"/>
      <c r="N264" s="920"/>
      <c r="O264" s="919"/>
      <c r="P264" s="911"/>
      <c r="Q264" s="917"/>
      <c r="R264" s="920"/>
      <c r="S264" s="919"/>
      <c r="T264" s="911"/>
      <c r="U264" s="917"/>
      <c r="V264" s="920"/>
      <c r="W264" s="919"/>
      <c r="X264" s="911"/>
      <c r="Y264" s="917"/>
      <c r="Z264" s="885"/>
      <c r="AA264" s="928"/>
      <c r="AB264" s="885"/>
      <c r="AC264" s="928"/>
      <c r="AD264" s="885"/>
      <c r="AE264" s="919"/>
      <c r="AF264" s="885"/>
      <c r="AG264" s="929"/>
      <c r="AH264" s="914"/>
      <c r="AI264" s="930"/>
      <c r="AJ264" s="914"/>
      <c r="AK264" s="930"/>
      <c r="AL264" s="914"/>
      <c r="AM264" s="931"/>
      <c r="AO264"/>
      <c r="AP264"/>
      <c r="AQ264"/>
      <c r="AR264"/>
    </row>
    <row r="265" spans="1:44" ht="12.95">
      <c r="A265" s="361" t="str">
        <f>'Report 2'!$A$2</f>
        <v>Report 2</v>
      </c>
      <c r="B265" s="1367"/>
      <c r="C265" s="912"/>
      <c r="D265" s="1367"/>
      <c r="E265" s="361" t="str">
        <f>'Report 5M'!$A$3</f>
        <v>Report 5M</v>
      </c>
      <c r="F265" s="1367"/>
      <c r="G265" s="912"/>
      <c r="H265" s="885"/>
      <c r="I265" s="917"/>
      <c r="J265" s="920"/>
      <c r="K265" s="919"/>
      <c r="L265" s="911"/>
      <c r="M265" s="917"/>
      <c r="N265" s="920"/>
      <c r="O265" s="919"/>
      <c r="P265" s="911"/>
      <c r="Q265" s="917"/>
      <c r="R265" s="920"/>
      <c r="S265" s="919"/>
      <c r="T265" s="911"/>
      <c r="U265" s="917"/>
      <c r="V265" s="920"/>
      <c r="W265" s="919"/>
      <c r="X265" s="911"/>
      <c r="Y265" s="917"/>
      <c r="Z265" s="885"/>
      <c r="AA265" s="928"/>
      <c r="AB265" s="885"/>
      <c r="AC265" s="928"/>
      <c r="AD265" s="885"/>
      <c r="AE265" s="919"/>
      <c r="AF265" s="885"/>
      <c r="AG265" s="929"/>
      <c r="AH265" s="914"/>
      <c r="AI265" s="930"/>
      <c r="AJ265" s="914"/>
      <c r="AK265" s="930"/>
      <c r="AL265" s="914"/>
      <c r="AM265" s="931"/>
      <c r="AO265"/>
      <c r="AP265"/>
      <c r="AQ265"/>
      <c r="AR265"/>
    </row>
    <row r="266" spans="1:44" ht="12.95">
      <c r="A266" s="363" t="str">
        <f>'Report 2'!$A$4&amp;" (Lines 29, 30, 32, 34, 40, 41)"</f>
        <v>Schedule of Expenses Detail (Lines 29, 30, 32, 34, 40, 41)</v>
      </c>
      <c r="B266" s="1367"/>
      <c r="C266" s="912"/>
      <c r="D266" s="1367"/>
      <c r="E266" s="363" t="str">
        <f>'Report 5M'!$A$5</f>
        <v>Community Services, Agencies Lag Report</v>
      </c>
      <c r="F266" s="1367"/>
      <c r="G266" s="912"/>
      <c r="H266" s="885"/>
      <c r="I266" s="917"/>
      <c r="J266" s="920"/>
      <c r="K266" s="919"/>
      <c r="L266" s="911"/>
      <c r="M266" s="917"/>
      <c r="N266" s="920"/>
      <c r="O266" s="919"/>
      <c r="P266" s="911"/>
      <c r="Q266" s="917"/>
      <c r="R266" s="920"/>
      <c r="S266" s="919"/>
      <c r="T266" s="911"/>
      <c r="U266" s="917"/>
      <c r="V266" s="920"/>
      <c r="W266" s="919"/>
      <c r="X266" s="911"/>
      <c r="Y266" s="917"/>
      <c r="Z266" s="885"/>
      <c r="AA266" s="928"/>
      <c r="AB266" s="885"/>
      <c r="AC266" s="928"/>
      <c r="AD266" s="885"/>
      <c r="AE266" s="919"/>
      <c r="AF266" s="885"/>
      <c r="AG266" s="929"/>
      <c r="AH266" s="914"/>
      <c r="AI266" s="930"/>
      <c r="AJ266" s="914"/>
      <c r="AK266" s="930"/>
      <c r="AL266" s="914"/>
      <c r="AM266" s="931"/>
      <c r="AO266"/>
      <c r="AP266"/>
      <c r="AQ266"/>
      <c r="AR266"/>
    </row>
    <row r="267" spans="1:44" ht="12.95">
      <c r="A267" s="1370"/>
      <c r="B267" s="1367" t="s">
        <v>224</v>
      </c>
      <c r="C267" s="912"/>
      <c r="D267" s="1367"/>
      <c r="E267" s="933"/>
      <c r="F267" s="1367" t="s">
        <v>619</v>
      </c>
      <c r="G267" s="912"/>
      <c r="H267" s="885"/>
      <c r="I267" s="1089">
        <f>SUMIF('Report 2'!$G$423:$G$455,'Check Totals'!$E$265,'Report 2'!$H$423:$H$455)</f>
        <v>0</v>
      </c>
      <c r="J267" s="920" t="s">
        <v>620</v>
      </c>
      <c r="K267" s="922">
        <f>IF('Information Input'!$U$21=2,SUM('Report 5M'!$O$161:$Q$161),IF('Information Input'!$U$21=1,(IF('Information Input'!$U$26=1,SUM('Report 5M'!$C$161:$E$161),IF('Information Input'!$U$26=2,SUM('Report 5M'!$F$161:$H$161),IF('Information Input'!$U$26=3,SUM('Report 5M'!$I$161:$K$161),SUM('Report 5M'!$L$161:$N$161)))))))</f>
        <v>0</v>
      </c>
      <c r="L267" s="911"/>
      <c r="M267" s="1089">
        <f>SUMIF('Report 2'!$G$423:$G$455,'Check Totals'!$E$265,'Report 2'!$O$423:$O$455)</f>
        <v>0</v>
      </c>
      <c r="N267" s="920" t="s">
        <v>620</v>
      </c>
      <c r="O267" s="922">
        <f>IF('Information Input'!$U$21=2,SUM('Report 5M'!$L$161:$N$161),IF('Information Input'!$U$21=1,(IF('Information Input'!$U$26=1,0,IF('Information Input'!$U$26=2,SUM('Report 5M'!$C$161:$E$161),IF('Information Input'!$U$26=3,SUM('Report 5M'!$F$161:$H$161),SUM('Report 5M'!$I$161:$K$161)))))))</f>
        <v>0</v>
      </c>
      <c r="P267" s="911"/>
      <c r="Q267" s="1089">
        <f>SUMIF('Report 2'!$G$423:$G$455,'Check Totals'!$E$265,'Report 2'!$V$423:$V$455)</f>
        <v>0</v>
      </c>
      <c r="R267" s="920" t="s">
        <v>620</v>
      </c>
      <c r="S267" s="922">
        <f>IF('Information Input'!$U$21=2,SUM('Report 5M'!$I$161:$K$161),IF('Information Input'!$U$21=1,(IF('Information Input'!$U$26=1,0,IF('Information Input'!$U$26=2,0,IF('Information Input'!$U$26=3,SUM('Report 5M'!$C$161:$E$161),SUM('Report 5M'!$F$161:$H$161)))))))</f>
        <v>0</v>
      </c>
      <c r="T267" s="911"/>
      <c r="U267" s="1089">
        <f>SUMIF('Report 2'!$G$423:$G$455,'Check Totals'!$E$265,'Report 2'!$AC$423:$AC$455)</f>
        <v>0</v>
      </c>
      <c r="V267" s="920" t="s">
        <v>620</v>
      </c>
      <c r="W267" s="922">
        <f>IF('Information Input'!$U$21=2,SUM('Report 5M'!$F$161:$H$161),IF('Information Input'!$U$21=1,(IF('Information Input'!$U$26=1,0,IF('Information Input'!$U$26=2,0,IF('Information Input'!$U$26=3,0,SUM('Report 5M'!$C$161:$E$161)))))))</f>
        <v>0</v>
      </c>
      <c r="X267" s="911"/>
      <c r="Y267" s="921">
        <f t="shared" ref="Y267:Y271" si="134">I267-K267</f>
        <v>0</v>
      </c>
      <c r="Z267" s="885"/>
      <c r="AA267" s="923">
        <f t="shared" ref="AA267:AA271" si="135">M267-O267</f>
        <v>0</v>
      </c>
      <c r="AB267" s="885"/>
      <c r="AC267" s="923">
        <f t="shared" ref="AC267:AC271" si="136">Q267-S267</f>
        <v>0</v>
      </c>
      <c r="AD267" s="885"/>
      <c r="AE267" s="924">
        <f t="shared" ref="AE267:AE271" si="137">U267-W267</f>
        <v>0</v>
      </c>
      <c r="AF267" s="885"/>
      <c r="AG267" s="925" t="str">
        <f>IF(ABS(Y267)&gt;$AS$13,"Threshold Exceeded!","----")</f>
        <v>----</v>
      </c>
      <c r="AH267" s="914"/>
      <c r="AI267" s="926" t="str">
        <f>IF(ABS(AA267)&gt;$AS$13,"Threshold Exceeded!","----")</f>
        <v>----</v>
      </c>
      <c r="AJ267" s="914"/>
      <c r="AK267" s="926" t="str">
        <f>IF(ABS(AC267)&gt;$AS$13,"Threshold Exceeded!","----")</f>
        <v>----</v>
      </c>
      <c r="AL267" s="914"/>
      <c r="AM267" s="927" t="str">
        <f>IF(ABS(AE267)&gt;$AS$13,"Threshold Exceeded!","----")</f>
        <v>----</v>
      </c>
      <c r="AO267"/>
      <c r="AP267"/>
      <c r="AQ267"/>
      <c r="AR267"/>
    </row>
    <row r="268" spans="1:44" ht="12.95">
      <c r="A268" s="867"/>
      <c r="B268" s="1367" t="s">
        <v>621</v>
      </c>
      <c r="C268" s="912"/>
      <c r="D268" s="1367"/>
      <c r="E268" s="1370"/>
      <c r="F268" s="1367" t="s">
        <v>622</v>
      </c>
      <c r="G268" s="912"/>
      <c r="H268" s="885"/>
      <c r="I268" s="921">
        <f>SUMIF('Report 2'!$G$423:$G$455,'Check Totals'!$E$265,'Report 2'!$I$423:$I$455)</f>
        <v>0</v>
      </c>
      <c r="J268" s="920" t="s">
        <v>620</v>
      </c>
      <c r="K268" s="922">
        <f>IF('Information Input'!$U$21=2,SUM('Report 5M'!$O$162:$Q$162),IF('Information Input'!$U$21=1,(IF('Information Input'!$U$26=1,SUM('Report 5M'!$C$162:$E$162),IF('Information Input'!$U$26=2,SUM('Report 5M'!$F$162:$H$162),IF('Information Input'!$U$26=3,SUM('Report 5M'!$I$162:$K$162),SUM('Report 5M'!$L$162:$N$162)))))))</f>
        <v>0</v>
      </c>
      <c r="L268" s="911"/>
      <c r="M268" s="921">
        <f>SUMIF('Report 2'!$G$423:$G$455,'Check Totals'!$E$265,'Report 2'!$P$423:$P$455)</f>
        <v>0</v>
      </c>
      <c r="N268" s="920" t="s">
        <v>620</v>
      </c>
      <c r="O268" s="922">
        <f>IF('Information Input'!$U$21=2,SUM('Report 5M'!$L$162:$N$162),IF('Information Input'!$U$21=1,(IF('Information Input'!$U$26=1,0,IF('Information Input'!$U$26=2,SUM('Report 5M'!$C$162:$E$162),IF('Information Input'!$U$26=3,SUM('Report 5M'!$F$162:$H$162),SUM('Report 5M'!$I$162:$K$162)))))))</f>
        <v>0</v>
      </c>
      <c r="P268" s="911"/>
      <c r="Q268" s="921">
        <f>SUMIF('Report 2'!$G$423:$G$455,'Check Totals'!$E$265,'Report 2'!$W$423:$W$455)</f>
        <v>0</v>
      </c>
      <c r="R268" s="920" t="s">
        <v>620</v>
      </c>
      <c r="S268" s="922">
        <f>IF('Information Input'!$U$21=2,SUM('Report 5M'!$I$162:$K$162),IF('Information Input'!$U$21=1,(IF('Information Input'!$U$26=1,0,IF('Information Input'!$U$26=2,0,IF('Information Input'!$U$26=3,SUM('Report 5M'!$C$162:$E$162),SUM('Report 5M'!$F$162:$H$162)))))))</f>
        <v>0</v>
      </c>
      <c r="T268" s="911"/>
      <c r="U268" s="921">
        <f>SUMIF('Report 2'!$G$423:$G$455,'Check Totals'!$E$265,'Report 2'!$AD$423:$AD$455)</f>
        <v>0</v>
      </c>
      <c r="V268" s="920" t="s">
        <v>620</v>
      </c>
      <c r="W268" s="922">
        <f>IF('Information Input'!$U$21=2,SUM('Report 5M'!$F$162:$H$162),IF('Information Input'!$U$21=1,(IF('Information Input'!$U$26=1,0,IF('Information Input'!$U$26=2,0,IF('Information Input'!$U$26=3,0,SUM('Report 5M'!$C$162:$E$162)))))))</f>
        <v>0</v>
      </c>
      <c r="X268" s="911"/>
      <c r="Y268" s="921">
        <f>I268-K268</f>
        <v>0</v>
      </c>
      <c r="Z268" s="885"/>
      <c r="AA268" s="923">
        <f>M268-O268</f>
        <v>0</v>
      </c>
      <c r="AB268" s="885"/>
      <c r="AC268" s="923">
        <f>Q268-S268</f>
        <v>0</v>
      </c>
      <c r="AD268" s="885"/>
      <c r="AE268" s="924">
        <f>U268-W268</f>
        <v>0</v>
      </c>
      <c r="AF268" s="885"/>
      <c r="AG268" s="925" t="str">
        <f>IF(ABS(Y268)&gt;$AS$13,"Threshold Exceeded!","----")</f>
        <v>----</v>
      </c>
      <c r="AH268" s="914"/>
      <c r="AI268" s="926" t="str">
        <f>IF(ABS(AA268)&gt;$AS$13,"Threshold Exceeded!","----")</f>
        <v>----</v>
      </c>
      <c r="AJ268" s="914"/>
      <c r="AK268" s="926" t="str">
        <f>IF(ABS(AC268)&gt;$AS$13,"Threshold Exceeded!","----")</f>
        <v>----</v>
      </c>
      <c r="AL268" s="914"/>
      <c r="AM268" s="927" t="str">
        <f>IF(ABS(AE268)&gt;$AS$13,"Threshold Exceeded!","----")</f>
        <v>----</v>
      </c>
      <c r="AO268"/>
      <c r="AP268"/>
      <c r="AQ268"/>
      <c r="AR268"/>
    </row>
    <row r="269" spans="1:44" ht="12.95">
      <c r="A269" s="1370"/>
      <c r="B269" s="1367" t="s">
        <v>227</v>
      </c>
      <c r="C269" s="912"/>
      <c r="D269" s="1367"/>
      <c r="E269" s="1370"/>
      <c r="F269" s="1367" t="s">
        <v>623</v>
      </c>
      <c r="G269" s="912"/>
      <c r="H269" s="885"/>
      <c r="I269" s="921">
        <f>SUMIF('Report 2'!$G$423:$G$455,'Check Totals'!$E$265,'Report 2'!$K$423:$K$455)</f>
        <v>0</v>
      </c>
      <c r="J269" s="920" t="s">
        <v>620</v>
      </c>
      <c r="K269" s="922">
        <f>IF('Information Input'!$U$21=2,SUM('Report 5M'!$O$164:$Q$164),IF('Information Input'!$U$21=1,(IF('Information Input'!$U$26=1,SUM('Report 5M'!$C$164:$E$164),IF('Information Input'!$U$26=2,SUM('Report 5M'!$F$164:$H$164),IF('Information Input'!$U$26=3,SUM('Report 5M'!$I$164:$K$164),SUM('Report 5M'!$L$164:$N$164)))))))</f>
        <v>0</v>
      </c>
      <c r="L269" s="911"/>
      <c r="M269" s="921">
        <f>SUMIF('Report 2'!$G$423:$G$455,'Check Totals'!$E$265,'Report 2'!$R$423:$R$455)</f>
        <v>0</v>
      </c>
      <c r="N269" s="920" t="s">
        <v>620</v>
      </c>
      <c r="O269" s="922">
        <f>IF('Information Input'!$U$21=2,SUM('Report 5M'!$L$164:$N$164),IF('Information Input'!$U$21=1,(IF('Information Input'!$U$26=1,0,IF('Information Input'!$U$26=2,SUM('Report 5M'!$C$164:$E$164),IF('Information Input'!$U$26=3,SUM('Report 5M'!$F$164:$H$164),SUM('Report 5M'!$I$164:$K$164)))))))</f>
        <v>0</v>
      </c>
      <c r="P269" s="911"/>
      <c r="Q269" s="921">
        <f>SUMIF('Report 2'!$G$423:$G$455,'Check Totals'!$E$265,'Report 2'!$Y$423:$Y$455)</f>
        <v>0</v>
      </c>
      <c r="R269" s="920" t="s">
        <v>620</v>
      </c>
      <c r="S269" s="922">
        <f>IF('Information Input'!$U$21=2,SUM('Report 5M'!$I$164:$K$164),IF('Information Input'!$U$21=1,(IF('Information Input'!$U$26=1,0,IF('Information Input'!$U$26=2,0,IF('Information Input'!$U$26=3,SUM('Report 5M'!$C$164:$E$164),SUM('Report 5M'!$F$164:$H$164)))))))</f>
        <v>0</v>
      </c>
      <c r="T269" s="911"/>
      <c r="U269" s="921">
        <f>SUMIF('Report 2'!$G$423:$G$455,'Check Totals'!$E$265,'Report 2'!$AF$423:$AF$455)</f>
        <v>0</v>
      </c>
      <c r="V269" s="920" t="s">
        <v>620</v>
      </c>
      <c r="W269" s="922">
        <f>IF('Information Input'!$U$21=2,SUM('Report 5M'!$F$164:$H$164),IF('Information Input'!$U$21=1,(IF('Information Input'!$U$26=1,0,IF('Information Input'!$U$26=2,0,IF('Information Input'!$U$26=3,0,SUM('Report 5M'!$C$164:$E$164)))))))</f>
        <v>0</v>
      </c>
      <c r="X269" s="911"/>
      <c r="Y269" s="921">
        <f t="shared" si="134"/>
        <v>0</v>
      </c>
      <c r="Z269" s="885"/>
      <c r="AA269" s="923">
        <f t="shared" si="135"/>
        <v>0</v>
      </c>
      <c r="AB269" s="885"/>
      <c r="AC269" s="923">
        <f t="shared" si="136"/>
        <v>0</v>
      </c>
      <c r="AD269" s="885"/>
      <c r="AE269" s="924">
        <f t="shared" si="137"/>
        <v>0</v>
      </c>
      <c r="AF269" s="885"/>
      <c r="AG269" s="925" t="str">
        <f>IF(ABS(Y269)&gt;$AS$13,"Threshold Exceeded!","----")</f>
        <v>----</v>
      </c>
      <c r="AH269" s="914"/>
      <c r="AI269" s="926" t="str">
        <f>IF(ABS(AA269)&gt;$AS$13,"Threshold Exceeded!","----")</f>
        <v>----</v>
      </c>
      <c r="AJ269" s="914"/>
      <c r="AK269" s="926" t="str">
        <f>IF(ABS(AC269)&gt;$AS$13,"Threshold Exceeded!","----")</f>
        <v>----</v>
      </c>
      <c r="AL269" s="914"/>
      <c r="AM269" s="927" t="str">
        <f>IF(ABS(AE269)&gt;$AS$13,"Threshold Exceeded!","----")</f>
        <v>----</v>
      </c>
      <c r="AO269"/>
      <c r="AP269"/>
      <c r="AQ269"/>
      <c r="AR269"/>
    </row>
    <row r="270" spans="1:44" ht="12.95">
      <c r="A270" s="1370"/>
      <c r="B270" s="1367" t="s">
        <v>624</v>
      </c>
      <c r="C270" s="912"/>
      <c r="D270" s="1367"/>
      <c r="E270" s="1370"/>
      <c r="F270" s="1367" t="s">
        <v>625</v>
      </c>
      <c r="G270" s="912"/>
      <c r="H270" s="885"/>
      <c r="I270" s="921">
        <f>SUMIF('Report 2'!$G$423:$G$455,'Check Totals'!$E$265,'Report 2'!$L$423:$L$455)</f>
        <v>0</v>
      </c>
      <c r="J270" s="920" t="s">
        <v>620</v>
      </c>
      <c r="K270" s="922">
        <f>IF('Information Input'!$U$21=2,SUM('Report 5M'!$O$165:$Q$165),IF('Information Input'!$U$21=1,(IF('Information Input'!$U$26=1,SUM('Report 5M'!$C$165:$E$165),IF('Information Input'!$U$26=2,SUM('Report 5M'!$F$165:$H$165),IF('Information Input'!$U$26=3,SUM('Report 5M'!$I$165:$K$165),SUM('Report 5M'!$L$165:$N$165)))))))</f>
        <v>0</v>
      </c>
      <c r="L270" s="911"/>
      <c r="M270" s="921">
        <f>SUMIF('Report 2'!$G$423:$G$455,'Check Totals'!$E$265,'Report 2'!$S$423:$S$455)</f>
        <v>0</v>
      </c>
      <c r="N270" s="920" t="s">
        <v>620</v>
      </c>
      <c r="O270" s="922">
        <f>IF('Information Input'!$U$21=2,SUM('Report 5M'!$L$165:$N$165),IF('Information Input'!$U$21=1,(IF('Information Input'!$U$26=1,0,IF('Information Input'!$U$26=2,SUM('Report 5M'!$C$165:$E$165),IF('Information Input'!$U$26=3,SUM('Report 5M'!$F$165:$H$165),SUM('Report 5M'!$I$165:$K$165)))))))</f>
        <v>0</v>
      </c>
      <c r="P270" s="911"/>
      <c r="Q270" s="921">
        <f>SUMIF('Report 2'!$G$423:$G$455,'Check Totals'!$E$265,'Report 2'!$Z$423:$Z$455)</f>
        <v>0</v>
      </c>
      <c r="R270" s="920" t="s">
        <v>620</v>
      </c>
      <c r="S270" s="922">
        <f>IF('Information Input'!$U$21=2,SUM('Report 5M'!$I$165:$K$165),IF('Information Input'!$U$21=1,(IF('Information Input'!$U$26=1,0,IF('Information Input'!$U$26=2,0,IF('Information Input'!$U$26=3,SUM('Report 5M'!$C$165:$E$165),SUM('Report 5M'!$F$165:$H$165)))))))</f>
        <v>0</v>
      </c>
      <c r="T270" s="911"/>
      <c r="U270" s="921">
        <f>SUMIF('Report 2'!$G$423:$G$455,'Check Totals'!$E$265,'Report 2'!$AG$423:$AG$455)</f>
        <v>0</v>
      </c>
      <c r="V270" s="920" t="s">
        <v>620</v>
      </c>
      <c r="W270" s="922">
        <f>IF('Information Input'!$U$21=2,SUM('Report 5M'!$F$165:$H$165),IF('Information Input'!$U$21=1,(IF('Information Input'!$U$26=1,0,IF('Information Input'!$U$26=2,0,IF('Information Input'!$U$26=3,0,SUM('Report 5M'!$C$165:$E$165)))))))</f>
        <v>0</v>
      </c>
      <c r="X270" s="911"/>
      <c r="Y270" s="921">
        <f t="shared" si="134"/>
        <v>0</v>
      </c>
      <c r="Z270" s="885"/>
      <c r="AA270" s="923">
        <f t="shared" si="135"/>
        <v>0</v>
      </c>
      <c r="AB270" s="885"/>
      <c r="AC270" s="923">
        <f t="shared" si="136"/>
        <v>0</v>
      </c>
      <c r="AD270" s="885"/>
      <c r="AE270" s="924">
        <f t="shared" si="137"/>
        <v>0</v>
      </c>
      <c r="AF270" s="885"/>
      <c r="AG270" s="925" t="str">
        <f>IF(ABS(Y270)&gt;$AS$13,"Threshold Exceeded!","----")</f>
        <v>----</v>
      </c>
      <c r="AH270" s="914"/>
      <c r="AI270" s="926" t="str">
        <f>IF(ABS(AA270)&gt;$AS$13,"Threshold Exceeded!","----")</f>
        <v>----</v>
      </c>
      <c r="AJ270" s="914"/>
      <c r="AK270" s="926" t="str">
        <f>IF(ABS(AC270)&gt;$AS$13,"Threshold Exceeded!","----")</f>
        <v>----</v>
      </c>
      <c r="AL270" s="914"/>
      <c r="AM270" s="927" t="str">
        <f>IF(ABS(AE270)&gt;$AS$13,"Threshold Exceeded!","----")</f>
        <v>----</v>
      </c>
      <c r="AO270"/>
      <c r="AP270"/>
      <c r="AQ270"/>
      <c r="AR270"/>
    </row>
    <row r="271" spans="1:44" ht="12.95">
      <c r="A271" s="1370"/>
      <c r="B271" s="1367" t="s">
        <v>229</v>
      </c>
      <c r="C271" s="912"/>
      <c r="D271" s="1367"/>
      <c r="E271" s="1370"/>
      <c r="F271" s="1367" t="s">
        <v>626</v>
      </c>
      <c r="G271" s="912"/>
      <c r="H271" s="885"/>
      <c r="I271" s="921">
        <f>SUMIF('Report 2'!$G$423:$G$455,'Check Totals'!$E$265,'Report 2'!$M$423:$M$455)</f>
        <v>0</v>
      </c>
      <c r="J271" s="920" t="s">
        <v>620</v>
      </c>
      <c r="K271" s="922">
        <f>IF('Information Input'!$U$21=2,SUM('Report 5M'!$O$170:$Q$170),IF('Information Input'!$U$21=1,(IF('Information Input'!$U$26=1,SUM('Report 5M'!$C$170:$E$170),IF('Information Input'!$U$26=2,SUM('Report 5M'!$F$170:$H$170),IF('Information Input'!$U$26=3,SUM('Report 5M'!$I$170:$K$170),SUM('Report 5M'!$L$170:$N$170)))))))</f>
        <v>0</v>
      </c>
      <c r="L271" s="911"/>
      <c r="M271" s="921">
        <f>SUMIF('Report 2'!$G$423:$G$455,'Check Totals'!$E$265,'Report 2'!$T$423:$T$455)</f>
        <v>0</v>
      </c>
      <c r="N271" s="920" t="s">
        <v>620</v>
      </c>
      <c r="O271" s="922">
        <f>IF('Information Input'!$U$21=2,SUM('Report 5M'!$L$170:$N$170),IF('Information Input'!$U$21=1,(IF('Information Input'!$U$26=1,0,IF('Information Input'!$U$26=2,SUM('Report 5M'!$C$170:$E$170),IF('Information Input'!$U$26=3,SUM('Report 5M'!$F$170:$H$170),SUM('Report 5M'!$I$170:$K$170)))))))</f>
        <v>0</v>
      </c>
      <c r="P271" s="911"/>
      <c r="Q271" s="921">
        <f>SUMIF('Report 2'!$G$423:$G$455,'Check Totals'!$E$265,'Report 2'!$AA$423:$AA$455)</f>
        <v>0</v>
      </c>
      <c r="R271" s="920" t="s">
        <v>620</v>
      </c>
      <c r="S271" s="922">
        <f>IF('Information Input'!$U$21=2,SUM('Report 5M'!$I$170:$K$170),IF('Information Input'!$U$21=1,(IF('Information Input'!$U$26=1,0,IF('Information Input'!$U$26=2,0,IF('Information Input'!$U$26=3,SUM('Report 5M'!$C$170:$E$170),SUM('Report 5M'!$F$170:$H$170)))))))</f>
        <v>0</v>
      </c>
      <c r="T271" s="911"/>
      <c r="U271" s="921">
        <f>SUMIF('Report 2'!$G$423:$G$455,'Check Totals'!$E$265,'Report 2'!$AH$423:$AH$455)</f>
        <v>0</v>
      </c>
      <c r="V271" s="920" t="s">
        <v>620</v>
      </c>
      <c r="W271" s="922">
        <f>IF('Information Input'!$U$21=2,SUM('Report 5M'!$F$170:$H$170),IF('Information Input'!$U$21=1,(IF('Information Input'!$U$26=1,0,IF('Information Input'!$U$26=2,0,IF('Information Input'!$U$26=3,0,SUM('Report 5M'!$C$170:$E$170)))))))</f>
        <v>0</v>
      </c>
      <c r="X271" s="911"/>
      <c r="Y271" s="921">
        <f t="shared" si="134"/>
        <v>0</v>
      </c>
      <c r="Z271" s="885"/>
      <c r="AA271" s="923">
        <f t="shared" si="135"/>
        <v>0</v>
      </c>
      <c r="AB271" s="885"/>
      <c r="AC271" s="923">
        <f t="shared" si="136"/>
        <v>0</v>
      </c>
      <c r="AD271" s="885"/>
      <c r="AE271" s="924">
        <f t="shared" si="137"/>
        <v>0</v>
      </c>
      <c r="AF271" s="885"/>
      <c r="AG271" s="925" t="str">
        <f>IF(ABS(Y271)&gt;$AS$13,"Threshold Exceeded!","----")</f>
        <v>----</v>
      </c>
      <c r="AH271" s="914"/>
      <c r="AI271" s="926" t="str">
        <f>IF(ABS(AA271)&gt;$AS$13,"Threshold Exceeded!","----")</f>
        <v>----</v>
      </c>
      <c r="AJ271" s="914"/>
      <c r="AK271" s="926" t="str">
        <f>IF(ABS(AC271)&gt;$AS$13,"Threshold Exceeded!","----")</f>
        <v>----</v>
      </c>
      <c r="AL271" s="914"/>
      <c r="AM271" s="927" t="str">
        <f>IF(ABS(AE271)&gt;$AS$13,"Threshold Exceeded!","----")</f>
        <v>----</v>
      </c>
      <c r="AO271"/>
      <c r="AP271"/>
      <c r="AQ271"/>
      <c r="AR271"/>
    </row>
    <row r="272" spans="1:44" ht="12.95">
      <c r="A272" s="1370"/>
      <c r="B272" s="1367"/>
      <c r="C272" s="1371"/>
      <c r="D272" s="1367"/>
      <c r="E272" s="1370"/>
      <c r="F272" s="1367"/>
      <c r="G272" s="1371"/>
      <c r="H272" s="885"/>
      <c r="I272" s="917"/>
      <c r="J272" s="920"/>
      <c r="K272" s="919"/>
      <c r="L272" s="911"/>
      <c r="M272" s="917"/>
      <c r="N272" s="920"/>
      <c r="O272" s="919"/>
      <c r="P272" s="911"/>
      <c r="Q272" s="917"/>
      <c r="R272" s="920"/>
      <c r="S272" s="919"/>
      <c r="T272" s="911"/>
      <c r="U272" s="917"/>
      <c r="V272" s="920"/>
      <c r="W272" s="919"/>
      <c r="X272" s="911"/>
      <c r="Y272" s="917"/>
      <c r="Z272" s="885"/>
      <c r="AA272" s="928"/>
      <c r="AB272" s="885"/>
      <c r="AC272" s="928"/>
      <c r="AD272" s="885"/>
      <c r="AE272" s="919"/>
      <c r="AF272" s="885"/>
      <c r="AG272" s="929"/>
      <c r="AH272" s="914"/>
      <c r="AI272" s="930"/>
      <c r="AJ272" s="914"/>
      <c r="AK272" s="930"/>
      <c r="AL272" s="914"/>
      <c r="AM272" s="931"/>
      <c r="AO272"/>
      <c r="AP272"/>
      <c r="AQ272"/>
      <c r="AR272"/>
    </row>
    <row r="273" spans="1:44" ht="12.95">
      <c r="A273" s="361" t="str">
        <f>'Report 1'!$A$2</f>
        <v>Report 1</v>
      </c>
      <c r="B273" s="364"/>
      <c r="C273" s="1371"/>
      <c r="D273" s="1367"/>
      <c r="E273" s="361" t="s">
        <v>628</v>
      </c>
      <c r="F273" s="885"/>
      <c r="G273" s="1371"/>
      <c r="H273" s="885"/>
      <c r="I273" s="917"/>
      <c r="J273" s="920"/>
      <c r="K273" s="919"/>
      <c r="L273" s="911"/>
      <c r="M273" s="917"/>
      <c r="N273" s="920"/>
      <c r="O273" s="919"/>
      <c r="P273" s="911"/>
      <c r="Q273" s="917"/>
      <c r="R273" s="920"/>
      <c r="S273" s="919"/>
      <c r="T273" s="911"/>
      <c r="U273" s="917"/>
      <c r="V273" s="920"/>
      <c r="W273" s="919"/>
      <c r="X273" s="911"/>
      <c r="Y273" s="917"/>
      <c r="Z273" s="885"/>
      <c r="AA273" s="928"/>
      <c r="AB273" s="885"/>
      <c r="AC273" s="928"/>
      <c r="AD273" s="885"/>
      <c r="AE273" s="919"/>
      <c r="AF273" s="885"/>
      <c r="AG273" s="929"/>
      <c r="AH273" s="914"/>
      <c r="AI273" s="930"/>
      <c r="AJ273" s="914"/>
      <c r="AK273" s="930"/>
      <c r="AL273" s="914"/>
      <c r="AM273" s="931"/>
      <c r="AO273"/>
      <c r="AP273"/>
      <c r="AQ273"/>
      <c r="AR273"/>
    </row>
    <row r="274" spans="1:44" ht="12.95">
      <c r="A274" s="363" t="str">
        <f>'Report 1'!$A$4&amp;" (Line 44 + Line 55)"</f>
        <v>Schedule of Revenues and Expenses by Category (Line 44 + Line 55)</v>
      </c>
      <c r="B274" s="885"/>
      <c r="C274" s="1371"/>
      <c r="D274" s="1367"/>
      <c r="E274" s="1370" t="s">
        <v>629</v>
      </c>
      <c r="F274" s="1367"/>
      <c r="G274" s="1371"/>
      <c r="H274" s="885"/>
      <c r="I274" s="917"/>
      <c r="J274" s="920"/>
      <c r="K274" s="919"/>
      <c r="L274" s="911"/>
      <c r="M274" s="917"/>
      <c r="N274" s="920"/>
      <c r="O274" s="919"/>
      <c r="P274" s="911"/>
      <c r="Q274" s="917"/>
      <c r="R274" s="920"/>
      <c r="S274" s="919"/>
      <c r="T274" s="911"/>
      <c r="U274" s="917"/>
      <c r="V274" s="920"/>
      <c r="W274" s="919"/>
      <c r="X274" s="911"/>
      <c r="Y274" s="917"/>
      <c r="Z274" s="885"/>
      <c r="AA274" s="928"/>
      <c r="AB274" s="885"/>
      <c r="AC274" s="928"/>
      <c r="AD274" s="885"/>
      <c r="AE274" s="919"/>
      <c r="AF274" s="885"/>
      <c r="AG274" s="929"/>
      <c r="AH274" s="914"/>
      <c r="AI274" s="930"/>
      <c r="AJ274" s="914"/>
      <c r="AK274" s="930"/>
      <c r="AL274" s="914"/>
      <c r="AM274" s="931"/>
      <c r="AO274" s="8"/>
      <c r="AP274" s="8"/>
      <c r="AQ274" s="8"/>
      <c r="AR274" s="8"/>
    </row>
    <row r="275" spans="1:44" ht="12.95">
      <c r="A275" s="1370"/>
      <c r="B275" s="1367" t="s">
        <v>635</v>
      </c>
      <c r="C275" s="1371"/>
      <c r="D275" s="1367"/>
      <c r="E275" s="1370"/>
      <c r="F275" s="1367" t="s">
        <v>631</v>
      </c>
      <c r="G275" s="1371"/>
      <c r="H275" s="885"/>
      <c r="I275" s="921">
        <f>'Report 1'!$AV$64+'Report 1'!$AV$75</f>
        <v>0</v>
      </c>
      <c r="J275" s="920" t="s">
        <v>620</v>
      </c>
      <c r="K275" s="922">
        <f>IF('Information Input'!$U$21=2,SUM('Report 5A'!$O$171:$Q$171,'Report 5H'!$O$171:$Q$171,'Report 5I'!$O$171:$Q$171,'Report 5D'!$O$171:$Q$171,'Report 5J'!$O$171:$Q$171,'Report 5K'!$O$171:$Q$171,'Report 5L'!$O$171:$Q$171,'Report 5M'!$O$171:$Q$171),IF('Information Input'!$U$21=1,(IF('Information Input'!$U$26=1,SUM('Report 5A'!$C$171:$E$171,'Report 5H'!$C$171:$E$171,'Report 5I'!$C$171:$E$171,'Report 5D'!$C$171:$E$171,'Report 5J'!$C$171:$E$171,'Report 5K'!$C$171:$E$171,'Report 5L'!$C$171:$E$171,'Report 5M'!$C$171:$E$171),IF('Information Input'!$U$26=2,SUM('Report 5A'!$F$171:$H$171,'Report 5H'!$F$171:$H$171,'Report 5I'!$F$171:$H$171,'Report 5D'!$F$171:$H$171,'Report 5J'!$F$171:$H$171,'Report 5K'!$F$171:$H$171,'Report 5L'!$F$171:$H$171,'Report 5M'!$F$171:$H$171),IF('Information Input'!$U$26=3,SUM('Report 5A'!$I$171:$K$171,'Report 5H'!$I$171:$K$171,'Report 5I'!$I$171:$K$171,'Report 5D'!$I$171:$K$171,'Report 5J'!$I$171:$K$171,'Report 5K'!$I$171:$K$171,'Report 5L'!$I$171:$K$171,'Report 5M'!$I$171:$K$171),IF('Information Input'!$U$26=4,SUM('Report 5A'!$L$171:$N$171,'Report 5H'!$L$171:$N$171,'Report 5I'!$L$171:$N$171,'Report 5D'!$L$171:$N$171,'Report 5J'!$L$171:$N$171,'Report 5K'!$L$171:$N$171,'Report 5L'!$L$171:$N$171,'Report 5M'!$L$171:$N$171))))))))</f>
        <v>0</v>
      </c>
      <c r="L275" s="911"/>
      <c r="M275" s="921">
        <f>'Report 1'!$AW$64+'Report 1'!$AW$75</f>
        <v>0</v>
      </c>
      <c r="N275" s="920" t="s">
        <v>620</v>
      </c>
      <c r="O275" s="922">
        <f>IF('Information Input'!$U$21=2,SUM('Report 5A'!$L$171:$N$171,'Report 5H'!$L$171:$N$171,'Report 5I'!$L$171:$N$171,'Report 5D'!$L$171:$N$171,'Report 5J'!$L$171:$N$171,'Report 5K'!$L$171:$N$171,'Report 5L'!$L$171:$N$171,'Report 5M'!$L$171:$N$171),IF('Information Input'!$U$21=1,(IF('Information Input'!$U$26=1,0,IF('Information Input'!$U$26=2,SUM('Report 5A'!$C$171:$E$171,'Report 5H'!$C$171:$E$171,'Report 5I'!$C$171:$E$171,'Report 5D'!$C$171:$E$171,'Report 5J'!$C$171:$E$171,'Report 5K'!$C$171:$E$171,'Report 5L'!$C$171:$E$171,'Report 5M'!$C$171:$E$171),IF('Information Input'!$U$26=3,SUM('Report 5A'!$F$171:$H$171,'Report 5H'!$F$171:$H$171,'Report 5I'!$F$171:$H$171,'Report 5D'!$F$171:$H$171,'Report 5J'!$F$171:$H$171,'Report 5K'!$F$171:$H$171,'Report 5L'!$F$171:$H$171,'Report 5M'!$F$171:$H$171),IF('Information Input'!$U$26=4,SUM('Report 5A'!$I$171:$K$171,'Report 5H'!$I$171:$K$171,'Report 5I'!$I$171:$K$171,'Report 5D'!$I$171:$K$171,'Report 5J'!$I$171:$K$171,'Report 5K'!$I$171:$K$171,'Report 5L'!$I$171:$K$171,'Report 5M'!$I$171:$K$171))))))))</f>
        <v>0</v>
      </c>
      <c r="P275" s="911"/>
      <c r="Q275" s="921">
        <f>'Report 1'!$AX$64+'Report 1'!$AX$75</f>
        <v>0</v>
      </c>
      <c r="R275" s="920" t="s">
        <v>620</v>
      </c>
      <c r="S275" s="922">
        <f>IF('Information Input'!$U$21=2,SUM('Report 5A'!$I$171:$K$171,'Report 5H'!$I$171:$K$171,'Report 5I'!$I$171:$K$171,'Report 5D'!$I$171:$K$171,'Report 5J'!$I$171:$K$171,'Report 5K'!$I$171:$K$171,'Report 5L'!$I$171:$K$171,'Report 5M'!$I$171:$K$171),IF('Information Input'!$U$21=1,(IF('Information Input'!$U$26=1,0,IF('Information Input'!$U$26=2,0,IF('Information Input'!$U$26=3,SUM('Report 5A'!$C$171:$E$171,'Report 5H'!$C$171:$E$171,'Report 5I'!$C$171:$E$171,'Report 5D'!$C$171:$E$171,'Report 5J'!$C$171:$E$171,'Report 5K'!$C$171:$E$171,'Report 5L'!$C$171:$E$171,'Report 5M'!$C$171:$E$171),IF('Information Input'!$U$26=4,SUM('Report 5A'!$F$171:$H$171,'Report 5H'!$F$171:$H$171,'Report 5I'!$F$171:$H$171,'Report 5D'!$F$171:$H$171,'Report 5J'!$F$171:$H$171,'Report 5K'!$F$171:$H$171,'Report 5L'!$F$171:$H$171,'Report 5M'!$F$171:$H$171))))))))</f>
        <v>0</v>
      </c>
      <c r="T275" s="911"/>
      <c r="U275" s="921">
        <f>'Report 1'!$AY$64+'Report 1'!$AY$75</f>
        <v>0</v>
      </c>
      <c r="V275" s="920" t="s">
        <v>620</v>
      </c>
      <c r="W275" s="922">
        <f>IF('Information Input'!$U$21=2,SUM('Report 5A'!$F$171:$H$171,'Report 5H'!$F$171:$H$171,'Report 5I'!$F$171:$H$171,'Report 5D'!$F$171:$H$171,'Report 5J'!$F$171:$H$171,'Report 5K'!$F$171:$H$171,'Report 5L'!$F$171:$H$171,'Report 5M'!$F$171:$H$171),IF('Information Input'!$U$21=1,(IF('Information Input'!$U$26=1,0,IF('Information Input'!$U$26=2,0,IF('Information Input'!$U$26=3,0,IF('Information Input'!$U$26=4,SUM('Report 5A'!$C$171:$E$171,'Report 5H'!$C$171:$E$171,'Report 5I'!$C$171:$E$171,'Report 5D'!$C$171:$E$171,'Report 5J'!$C$171:$E$171,'Report 5K'!$C$171:$E$171,'Report 5L'!$C$171:$E$171,'Report 5M'!$C$171:$E$171))))))))</f>
        <v>0</v>
      </c>
      <c r="X275" s="911"/>
      <c r="Y275" s="921">
        <f>I275-K275</f>
        <v>0</v>
      </c>
      <c r="Z275" s="885"/>
      <c r="AA275" s="923">
        <f>M275-O275</f>
        <v>0</v>
      </c>
      <c r="AB275" s="885"/>
      <c r="AC275" s="923">
        <f>Q275-S275</f>
        <v>0</v>
      </c>
      <c r="AD275" s="885"/>
      <c r="AE275" s="924">
        <f>U275-W275</f>
        <v>0</v>
      </c>
      <c r="AF275" s="885"/>
      <c r="AG275" s="925" t="str">
        <f t="shared" ref="AG275" si="138">IF(ABS(Y275)&gt;$AS$13,"Threshold Exceeded!","----")</f>
        <v>----</v>
      </c>
      <c r="AH275" s="914"/>
      <c r="AI275" s="926" t="str">
        <f t="shared" ref="AI275" si="139">IF(ABS(AA275)&gt;$AS$13,"Threshold Exceeded!","----")</f>
        <v>----</v>
      </c>
      <c r="AJ275" s="914"/>
      <c r="AK275" s="926" t="str">
        <f t="shared" ref="AK275" si="140">IF(ABS(AC275)&gt;$AS$13,"Threshold Exceeded!","----")</f>
        <v>----</v>
      </c>
      <c r="AL275" s="914"/>
      <c r="AM275" s="927" t="str">
        <f t="shared" ref="AM275" si="141">IF(ABS(AE275)&gt;$AS$13,"Threshold Exceeded!","----")</f>
        <v>----</v>
      </c>
      <c r="AO275"/>
      <c r="AP275"/>
      <c r="AQ275"/>
      <c r="AR275"/>
    </row>
    <row r="276" spans="1:44" ht="12.95">
      <c r="A276" s="1370"/>
      <c r="B276" s="885"/>
      <c r="C276" s="1371"/>
      <c r="D276" s="1367"/>
      <c r="E276" s="1370"/>
      <c r="F276" s="1367"/>
      <c r="G276" s="1371"/>
      <c r="H276" s="885"/>
      <c r="I276" s="917"/>
      <c r="J276" s="920"/>
      <c r="K276" s="919"/>
      <c r="L276" s="911"/>
      <c r="M276" s="917"/>
      <c r="N276" s="920"/>
      <c r="O276" s="919"/>
      <c r="P276" s="911"/>
      <c r="Q276" s="917"/>
      <c r="R276" s="920"/>
      <c r="S276" s="919"/>
      <c r="T276" s="911"/>
      <c r="U276" s="917"/>
      <c r="V276" s="920"/>
      <c r="W276" s="919"/>
      <c r="X276" s="911"/>
      <c r="Y276" s="917"/>
      <c r="Z276" s="885"/>
      <c r="AA276" s="928"/>
      <c r="AB276" s="885"/>
      <c r="AC276" s="928"/>
      <c r="AD276" s="885"/>
      <c r="AE276" s="919"/>
      <c r="AF276" s="885"/>
      <c r="AG276" s="929"/>
      <c r="AH276" s="914"/>
      <c r="AI276" s="930"/>
      <c r="AJ276" s="914"/>
      <c r="AK276" s="930"/>
      <c r="AL276" s="914"/>
      <c r="AM276" s="931"/>
      <c r="AO276"/>
      <c r="AP276"/>
      <c r="AQ276"/>
      <c r="AR276"/>
    </row>
    <row r="277" spans="1:44" ht="12.95">
      <c r="A277" s="361" t="str">
        <f>'Report 1'!$A$2</f>
        <v>Report 1</v>
      </c>
      <c r="B277" s="364"/>
      <c r="C277" s="1371"/>
      <c r="D277" s="1367"/>
      <c r="E277" s="361" t="s">
        <v>628</v>
      </c>
      <c r="F277" s="885"/>
      <c r="G277" s="1371"/>
      <c r="H277" s="885"/>
      <c r="I277" s="917"/>
      <c r="J277" s="920"/>
      <c r="K277" s="919"/>
      <c r="L277" s="911"/>
      <c r="M277" s="917"/>
      <c r="N277" s="920"/>
      <c r="O277" s="919"/>
      <c r="P277" s="911"/>
      <c r="Q277" s="917"/>
      <c r="R277" s="920"/>
      <c r="S277" s="919"/>
      <c r="T277" s="911"/>
      <c r="U277" s="917"/>
      <c r="V277" s="920"/>
      <c r="W277" s="919"/>
      <c r="X277" s="911"/>
      <c r="Y277" s="917"/>
      <c r="Z277" s="885"/>
      <c r="AA277" s="928"/>
      <c r="AB277" s="885"/>
      <c r="AC277" s="928"/>
      <c r="AD277" s="885"/>
      <c r="AE277" s="919"/>
      <c r="AF277" s="885"/>
      <c r="AG277" s="929"/>
      <c r="AH277" s="914"/>
      <c r="AI277" s="930"/>
      <c r="AJ277" s="914"/>
      <c r="AK277" s="930"/>
      <c r="AL277" s="914"/>
      <c r="AM277" s="931"/>
      <c r="AO277"/>
      <c r="AP277"/>
      <c r="AQ277"/>
      <c r="AR277"/>
    </row>
    <row r="278" spans="1:44" ht="12.95">
      <c r="A278" s="363" t="str">
        <f>'Report 1'!$A$4&amp;" (Line 55)"</f>
        <v>Schedule of Revenues and Expenses by Category (Line 55)</v>
      </c>
      <c r="B278" s="885"/>
      <c r="C278" s="1371"/>
      <c r="D278" s="1367"/>
      <c r="E278" s="1370" t="s">
        <v>629</v>
      </c>
      <c r="F278" s="1367"/>
      <c r="G278" s="1371"/>
      <c r="H278" s="885"/>
      <c r="I278" s="917"/>
      <c r="J278" s="920"/>
      <c r="K278" s="919"/>
      <c r="L278" s="911"/>
      <c r="M278" s="917"/>
      <c r="N278" s="920"/>
      <c r="O278" s="919"/>
      <c r="P278" s="911"/>
      <c r="Q278" s="917"/>
      <c r="R278" s="920"/>
      <c r="S278" s="919"/>
      <c r="T278" s="911"/>
      <c r="U278" s="917"/>
      <c r="V278" s="920"/>
      <c r="W278" s="919"/>
      <c r="X278" s="911"/>
      <c r="Y278" s="917"/>
      <c r="Z278" s="885"/>
      <c r="AA278" s="928"/>
      <c r="AB278" s="885"/>
      <c r="AC278" s="928"/>
      <c r="AD278" s="885"/>
      <c r="AE278" s="919"/>
      <c r="AF278" s="885"/>
      <c r="AG278" s="929"/>
      <c r="AH278" s="914"/>
      <c r="AI278" s="930"/>
      <c r="AJ278" s="914"/>
      <c r="AK278" s="930"/>
      <c r="AL278" s="914"/>
      <c r="AM278" s="931"/>
      <c r="AO278"/>
      <c r="AP278"/>
      <c r="AQ278"/>
      <c r="AR278"/>
    </row>
    <row r="279" spans="1:44" ht="12.95">
      <c r="A279" s="1370"/>
      <c r="B279" s="1367" t="s">
        <v>379</v>
      </c>
      <c r="C279" s="1371"/>
      <c r="D279" s="1367"/>
      <c r="E279" s="1370"/>
      <c r="F279" s="1367" t="s">
        <v>632</v>
      </c>
      <c r="G279" s="1371"/>
      <c r="H279" s="885"/>
      <c r="I279" s="921">
        <f>'Report 1'!$AV$75</f>
        <v>0</v>
      </c>
      <c r="J279" s="920" t="s">
        <v>620</v>
      </c>
      <c r="K279" s="922">
        <f>IF('Information Input'!$U$21=2,SUM('Report 5A'!$O$166:$Q$166,'Report 5H'!$O$166:$Q$166,'Report 5I'!$O$166:$Q$166,'Report 5D'!$O$166:$Q$166,'Report 5J'!$O$166:$Q$166,'Report 5K'!$O$166:$Q$166,'Report 5L'!$O$166:$Q$166,'Report 5M'!$O$166:$Q$166),IF('Information Input'!$U$21=1,(IF('Information Input'!$U$26=1,SUM('Report 5A'!$C$166:$E$166,'Report 5H'!$C$166:$E$166,'Report 5I'!$C$166:$E$166,'Report 5D'!$C$166:$E$166,'Report 5J'!$C$166:$E$166,'Report 5K'!$C$166:$E$166,'Report 5L'!$C$166:$E$166,'Report 5M'!$C$166:$E$166),IF('Information Input'!$U$26=2,SUM('Report 5A'!$F$166:$H$166,'Report 5H'!$F$166:$H$166,'Report 5I'!$F$166:$H$166,'Report 5D'!$F$166:$H$166,'Report 5J'!$F$166:$H$166,'Report 5K'!$F$166:$H$166,'Report 5L'!$F$166:$H$166,'Report 5M'!$F$166:$H$166),IF('Information Input'!$U$26=3,SUM('Report 5A'!$I$166:$K$166,'Report 5H'!$I$166:$K$166,'Report 5I'!$I$166:$K$166,'Report 5D'!$I$166:$K$166,'Report 5J'!$I$166:$K$166,'Report 5K'!$I$166:$K$166,'Report 5L'!$I$166:$K$166,'Report 5M'!$I$166:$K$166),IF('Information Input'!$U$26=4,SUM('Report 5A'!$L$166:$N$166,'Report 5H'!$L$166:$N$166,'Report 5I'!$L$166:$N$166,'Report 5D'!$L$166:$N$166,'Report 5J'!$L$166:$N$166,'Report 5K'!$L$166:$N$166,'Report 5L'!$L$166:$N$166,'Report 5M'!$L$166:$N$166))))))))</f>
        <v>0</v>
      </c>
      <c r="L279" s="911"/>
      <c r="M279" s="921">
        <f>'Report 1'!$AW$75</f>
        <v>0</v>
      </c>
      <c r="N279" s="920" t="s">
        <v>620</v>
      </c>
      <c r="O279" s="922">
        <f>IF('Information Input'!$U$21=2,SUM('Report 5A'!$L$166:$N$166,'Report 5H'!$L$166:$N$166,'Report 5I'!$L$166:$N$166,'Report 5D'!$L$166:$N$166,'Report 5J'!$L$166:$N$166,'Report 5K'!$L$166:$N$166,'Report 5L'!$L$166:$N$166,'Report 5M'!$L$166:$N$166),IF('Information Input'!$U$21=1,(IF('Information Input'!$U$26=1,0,IF('Information Input'!$U$26=2,SUM('Report 5A'!$C$166:$E$166,'Report 5H'!$C$166:$E$166,'Report 5I'!$C$166:$E$166,'Report 5D'!$C$166:$E$166,'Report 5J'!$C$166:$E$166,'Report 5K'!$C$166:$E$166,'Report 5L'!$C$166:$E$166,'Report 5M'!$C$166:$E$166),IF('Information Input'!$U$26=3,SUM('Report 5A'!$F$166:$H$166,'Report 5H'!$F$166:$H$166,'Report 5I'!$F$166:$H$166,'Report 5D'!$F$166:$H$166,'Report 5J'!$F$166:$H$166,'Report 5K'!$F$166:$H$166,'Report 5L'!$F$166:$H$166,'Report 5M'!$F$166:$H$166),IF('Information Input'!$U$26=4,SUM('Report 5A'!$I$166:$K$166,'Report 5H'!$I$166:$K$166,'Report 5I'!$I$166:$K$166,'Report 5D'!$I$166:$K$166,'Report 5J'!$I$166:$K$166,'Report 5K'!$I$166:$K$166,'Report 5L'!$I$166:$K$166,'Report 5M'!$I$166:$K$166))))))))</f>
        <v>0</v>
      </c>
      <c r="P279" s="911"/>
      <c r="Q279" s="921">
        <f>'Report 1'!$AX$75</f>
        <v>0</v>
      </c>
      <c r="R279" s="920" t="s">
        <v>620</v>
      </c>
      <c r="S279" s="922">
        <f>IF('Information Input'!$U$21=2,SUM('Report 5A'!$I$166:$K$166,'Report 5H'!$I$166:$K$166,'Report 5I'!$I$166:$K$166,'Report 5D'!$I$166:$K$166,'Report 5J'!$I$166:$K$166,'Report 5K'!$I$166:$K$166,'Report 5L'!$I$166:$K$166,'Report 5M'!$I$166:$K$166),IF('Information Input'!$U$21=1,(IF('Information Input'!$U$26=1,0,IF('Information Input'!$U$26=2,0,IF('Information Input'!$U$26=3,SUM('Report 5A'!$C$166:$E$166,'Report 5H'!$C$166:$E$166,'Report 5I'!$C$166:$E$166,'Report 5D'!$C$166:$E$166,'Report 5J'!$C$166:$E$166,'Report 5K'!$C$166:$E$166,'Report 5L'!$C$166:$E$166,'Report 5M'!$C$166:$E$166),IF('Information Input'!$U$26=4,SUM('Report 5A'!$F$166:$H$166,'Report 5H'!$F$166:$H$166,'Report 5I'!$F$166:$H$166,'Report 5D'!$F$166:$H$166,'Report 5J'!$F$166:$H$166,'Report 5K'!$F$166:$H$166,'Report 5L'!$F$166:$H$166,'Report 5M'!$F$166:$H$166))))))))</f>
        <v>0</v>
      </c>
      <c r="T279" s="911"/>
      <c r="U279" s="921">
        <f>'Report 1'!$AY$75</f>
        <v>0</v>
      </c>
      <c r="V279" s="920" t="s">
        <v>620</v>
      </c>
      <c r="W279" s="922">
        <f>IF('Information Input'!$U$21=2,SUM('Report 5A'!$F$166:$H$166,'Report 5H'!$F$166:$H$166,'Report 5I'!$F$166:$H$166,'Report 5D'!$F$166:$H$166,'Report 5J'!$F$166:$H$166,'Report 5K'!$F$166:$H$166,'Report 5L'!$F$166:$H$166,'Report 5M'!$F$166:$H$166),IF('Information Input'!$U$21=1,(IF('Information Input'!$U$26=1,0,IF('Information Input'!$U$26=2,0,IF('Information Input'!$U$26=3,0,IF('Information Input'!$U$26=4,SUM('Report 5A'!$C$166:$E$166,'Report 5H'!$C$166:$E$166,'Report 5I'!$C$166:$E$166,'Report 5D'!$C$166:$E$166,'Report 5J'!$C$166:$E$166,'Report 5K'!$C$166:$E$166,'Report 5L'!$C$166:$E$166,'Report 5M'!$C$166:$E$166))))))))</f>
        <v>0</v>
      </c>
      <c r="X279" s="911"/>
      <c r="Y279" s="921">
        <f>I279-K279</f>
        <v>0</v>
      </c>
      <c r="Z279" s="885"/>
      <c r="AA279" s="923">
        <f>M279-O279</f>
        <v>0</v>
      </c>
      <c r="AB279" s="885"/>
      <c r="AC279" s="923">
        <f>Q279-S279</f>
        <v>0</v>
      </c>
      <c r="AD279" s="885"/>
      <c r="AE279" s="924">
        <f>U279-W279</f>
        <v>0</v>
      </c>
      <c r="AF279" s="885"/>
      <c r="AG279" s="925" t="str">
        <f t="shared" ref="AG279" si="142">IF(ABS(Y279)&gt;$AS$13,"Threshold Exceeded!","----")</f>
        <v>----</v>
      </c>
      <c r="AH279" s="914"/>
      <c r="AI279" s="926" t="str">
        <f t="shared" ref="AI279" si="143">IF(ABS(AA279)&gt;$AS$13,"Threshold Exceeded!","----")</f>
        <v>----</v>
      </c>
      <c r="AJ279" s="914"/>
      <c r="AK279" s="926" t="str">
        <f t="shared" ref="AK279" si="144">IF(ABS(AC279)&gt;$AS$13,"Threshold Exceeded!","----")</f>
        <v>----</v>
      </c>
      <c r="AL279" s="914"/>
      <c r="AM279" s="927" t="str">
        <f t="shared" ref="AM279" si="145">IF(ABS(AE279)&gt;$AS$13,"Threshold Exceeded!","----")</f>
        <v>----</v>
      </c>
      <c r="AO279"/>
      <c r="AP279"/>
      <c r="AQ279"/>
      <c r="AR279"/>
    </row>
    <row r="280" spans="1:44" ht="12.95">
      <c r="A280" s="1370"/>
      <c r="B280" s="885"/>
      <c r="C280" s="1371"/>
      <c r="D280" s="1367"/>
      <c r="E280" s="1370"/>
      <c r="F280" s="1367"/>
      <c r="G280" s="1371"/>
      <c r="H280" s="885"/>
      <c r="I280" s="934"/>
      <c r="J280" s="935"/>
      <c r="K280" s="936"/>
      <c r="L280" s="937"/>
      <c r="M280" s="934"/>
      <c r="N280" s="935"/>
      <c r="O280" s="936"/>
      <c r="P280" s="937"/>
      <c r="Q280" s="934"/>
      <c r="R280" s="935"/>
      <c r="S280" s="936"/>
      <c r="T280" s="937"/>
      <c r="U280" s="934"/>
      <c r="V280" s="935"/>
      <c r="W280" s="936"/>
      <c r="X280" s="911"/>
      <c r="Y280" s="917"/>
      <c r="Z280" s="885"/>
      <c r="AA280" s="928"/>
      <c r="AB280" s="885"/>
      <c r="AC280" s="928"/>
      <c r="AD280" s="885"/>
      <c r="AE280" s="919"/>
      <c r="AF280" s="885"/>
      <c r="AG280" s="929"/>
      <c r="AH280" s="914"/>
      <c r="AI280" s="930"/>
      <c r="AJ280" s="914"/>
      <c r="AK280" s="930"/>
      <c r="AL280" s="914"/>
      <c r="AM280" s="931"/>
      <c r="AO280"/>
      <c r="AP280"/>
      <c r="AQ280"/>
      <c r="AR280"/>
    </row>
    <row r="281" spans="1:44" ht="12.95">
      <c r="A281" s="938" t="str">
        <f>'Report 4A'!$A$2</f>
        <v>Report 4A</v>
      </c>
      <c r="B281" s="885"/>
      <c r="C281" s="1371"/>
      <c r="D281" s="1367"/>
      <c r="E281" s="361" t="s">
        <v>628</v>
      </c>
      <c r="F281" s="1367"/>
      <c r="G281" s="1371"/>
      <c r="H281" s="885"/>
      <c r="I281" s="934"/>
      <c r="J281" s="935"/>
      <c r="K281" s="936"/>
      <c r="L281" s="937"/>
      <c r="M281" s="934"/>
      <c r="N281" s="935"/>
      <c r="O281" s="936"/>
      <c r="P281" s="937"/>
      <c r="Q281" s="934"/>
      <c r="R281" s="935"/>
      <c r="S281" s="936"/>
      <c r="T281" s="937"/>
      <c r="U281" s="934"/>
      <c r="V281" s="935"/>
      <c r="W281" s="936"/>
      <c r="X281" s="911"/>
      <c r="Y281" s="917"/>
      <c r="Z281" s="885"/>
      <c r="AA281" s="928"/>
      <c r="AB281" s="885"/>
      <c r="AC281" s="928"/>
      <c r="AD281" s="885"/>
      <c r="AE281" s="919"/>
      <c r="AF281" s="885"/>
      <c r="AG281" s="929"/>
      <c r="AH281" s="914"/>
      <c r="AI281" s="930"/>
      <c r="AJ281" s="914"/>
      <c r="AK281" s="930"/>
      <c r="AL281" s="914"/>
      <c r="AM281" s="931"/>
      <c r="AO281"/>
      <c r="AP281"/>
      <c r="AQ281"/>
      <c r="AR281"/>
    </row>
    <row r="282" spans="1:44" ht="12.95">
      <c r="A282" s="1370" t="str">
        <f>'Report 4A'!$A$4</f>
        <v>Subcapitation Expenses Detail</v>
      </c>
      <c r="B282" s="885"/>
      <c r="C282" s="1371"/>
      <c r="D282" s="1367"/>
      <c r="E282" s="1370" t="s">
        <v>633</v>
      </c>
      <c r="F282" s="885"/>
      <c r="G282" s="1371"/>
      <c r="H282" s="885"/>
      <c r="I282" s="934"/>
      <c r="J282" s="935"/>
      <c r="K282" s="936"/>
      <c r="L282" s="937"/>
      <c r="M282" s="934"/>
      <c r="N282" s="935"/>
      <c r="O282" s="936"/>
      <c r="P282" s="937"/>
      <c r="Q282" s="934"/>
      <c r="R282" s="935"/>
      <c r="S282" s="936"/>
      <c r="T282" s="937"/>
      <c r="U282" s="934"/>
      <c r="V282" s="935"/>
      <c r="W282" s="936"/>
      <c r="X282" s="911"/>
      <c r="Y282" s="917"/>
      <c r="Z282" s="885"/>
      <c r="AA282" s="928"/>
      <c r="AB282" s="885"/>
      <c r="AC282" s="928"/>
      <c r="AD282" s="885"/>
      <c r="AE282" s="919"/>
      <c r="AF282" s="885"/>
      <c r="AG282" s="929"/>
      <c r="AH282" s="914"/>
      <c r="AI282" s="930"/>
      <c r="AJ282" s="914"/>
      <c r="AK282" s="930"/>
      <c r="AL282" s="914"/>
      <c r="AM282" s="931"/>
      <c r="AO282"/>
      <c r="AP282"/>
      <c r="AQ282"/>
      <c r="AR282"/>
    </row>
    <row r="283" spans="1:44" ht="12.95">
      <c r="A283" s="1370"/>
      <c r="B283" s="1367" t="s">
        <v>634</v>
      </c>
      <c r="C283" s="1371"/>
      <c r="D283" s="1367"/>
      <c r="E283" s="1370"/>
      <c r="F283" s="1367" t="s">
        <v>622</v>
      </c>
      <c r="G283" s="1371"/>
      <c r="H283" s="885"/>
      <c r="I283" s="934"/>
      <c r="J283" s="935"/>
      <c r="K283" s="936"/>
      <c r="L283" s="937"/>
      <c r="M283" s="934"/>
      <c r="N283" s="935"/>
      <c r="O283" s="936"/>
      <c r="P283" s="937"/>
      <c r="Q283" s="934"/>
      <c r="R283" s="935"/>
      <c r="S283" s="936"/>
      <c r="T283" s="937"/>
      <c r="U283" s="934"/>
      <c r="V283" s="935"/>
      <c r="W283" s="936"/>
      <c r="X283" s="911"/>
      <c r="Y283" s="917"/>
      <c r="Z283" s="885"/>
      <c r="AA283" s="928"/>
      <c r="AB283" s="885"/>
      <c r="AC283" s="928"/>
      <c r="AD283" s="885"/>
      <c r="AE283" s="919"/>
      <c r="AF283" s="885"/>
      <c r="AG283" s="929"/>
      <c r="AH283" s="914"/>
      <c r="AI283" s="930"/>
      <c r="AJ283" s="914"/>
      <c r="AK283" s="930"/>
      <c r="AL283" s="914"/>
      <c r="AM283" s="931"/>
      <c r="AO283"/>
      <c r="AP283"/>
      <c r="AQ283"/>
      <c r="AR283"/>
    </row>
    <row r="284" spans="1:44" ht="12.95">
      <c r="A284" s="1370"/>
      <c r="B284" s="885"/>
      <c r="C284" s="1372" t="str">
        <f t="shared" ref="C284:C291" si="146">MID(G284,8,2)</f>
        <v>5A</v>
      </c>
      <c r="D284" s="1367"/>
      <c r="E284" s="1370"/>
      <c r="F284" s="1367"/>
      <c r="G284" s="1371" t="str">
        <f>'Report 5A'!$A$3&amp;" - "&amp;'Report 5A'!$A$5</f>
        <v>Report 5A - Inpatient Hospital Services Lag Report</v>
      </c>
      <c r="H284" s="885"/>
      <c r="I284" s="921">
        <f>SUMIF('Report 4A'!$I$16:$I$95,'Check Totals'!$C284,'Report 4A'!$BD$16:$BD$95)</f>
        <v>0</v>
      </c>
      <c r="J284" s="920" t="s">
        <v>620</v>
      </c>
      <c r="K284" s="922">
        <f>IF('Information Input'!$U$21=2,SUM('Report 5A'!$O$162:$Q$162),IF('Information Input'!$U$21=1,(IF('Information Input'!$U$26=1,SUM('Report 5A'!$C$162:$E$162),IF('Information Input'!$U$26=2,SUM('Report 5A'!$F$162:$H$162),IF('Information Input'!$U$26=3,SUM('Report 5A'!$I$162:$K$162),SUM('Report 5A'!$L$162:$N$162)))))))</f>
        <v>0</v>
      </c>
      <c r="L284" s="911"/>
      <c r="M284" s="921">
        <f>SUMIF('Report 4A'!$I$16:$I$95,'Check Totals'!$C284,'Report 4A'!$BE$16:$BE$95)</f>
        <v>0</v>
      </c>
      <c r="N284" s="920" t="s">
        <v>620</v>
      </c>
      <c r="O284" s="922">
        <f>IF('Information Input'!$U$21=2,SUM('Report 5A'!$L$162:$N$162),IF('Information Input'!$U$21=1,(IF('Information Input'!$U$26=1,0,IF('Information Input'!$U$26=2,SUM('Report 5A'!$C$162:$E$162),IF('Information Input'!$U$26=3,SUM('Report 5A'!$F$162:$H$162),SUM('Report 5A'!$I$162:$K$162)))))))</f>
        <v>0</v>
      </c>
      <c r="P284" s="911"/>
      <c r="Q284" s="921">
        <f>SUMIF('Report 4A'!$I$16:$I$95,'Check Totals'!$C284,'Report 4A'!$BF$16:$BF$95)</f>
        <v>0</v>
      </c>
      <c r="R284" s="920" t="s">
        <v>620</v>
      </c>
      <c r="S284" s="922">
        <f>IF('Information Input'!$U$21=2,SUM('Report 5A'!$I$162:$K$162),IF('Information Input'!$U$21=1,(IF('Information Input'!$U$26=1,0,IF('Information Input'!$U$26=2,0,IF('Information Input'!$U$26=3,SUM('Report 5A'!$C$162:$E$162),SUM('Report 5A'!$F$162:$H$162)))))))</f>
        <v>0</v>
      </c>
      <c r="T284" s="911"/>
      <c r="U284" s="921">
        <f>SUMIF('Report 4A'!$I$16:$I$95,'Check Totals'!$C284,'Report 4A'!$BG$16:$BG$95)</f>
        <v>0</v>
      </c>
      <c r="V284" s="920" t="s">
        <v>620</v>
      </c>
      <c r="W284" s="922">
        <f>IF('Information Input'!$U$21=2,SUM('Report 5A'!$F$162:$H$162),IF('Information Input'!$U$21=1,(IF('Information Input'!$U$26=1,0,IF('Information Input'!$U$26=2,0,IF('Information Input'!$U$26=3,0,SUM('Report 5A'!$C$162:$E$162)))))))</f>
        <v>0</v>
      </c>
      <c r="X284" s="911"/>
      <c r="Y284" s="921">
        <f t="shared" ref="Y284" si="147">I284-K284</f>
        <v>0</v>
      </c>
      <c r="Z284" s="885"/>
      <c r="AA284" s="923">
        <f t="shared" ref="AA284" si="148">M284-O284</f>
        <v>0</v>
      </c>
      <c r="AB284" s="885"/>
      <c r="AC284" s="923">
        <f t="shared" ref="AC284" si="149">Q284-S284</f>
        <v>0</v>
      </c>
      <c r="AD284" s="885"/>
      <c r="AE284" s="924">
        <f t="shared" ref="AE284" si="150">U284-W284</f>
        <v>0</v>
      </c>
      <c r="AF284" s="885"/>
      <c r="AG284" s="925" t="str">
        <f t="shared" ref="AG284:AG291" si="151">IF(ABS(Y284)&gt;$AS$13,"Threshold Exceeded!","----")</f>
        <v>----</v>
      </c>
      <c r="AH284" s="914"/>
      <c r="AI284" s="926" t="str">
        <f t="shared" ref="AI284:AI291" si="152">IF(ABS(AA284)&gt;$AS$13,"Threshold Exceeded!","----")</f>
        <v>----</v>
      </c>
      <c r="AJ284" s="914"/>
      <c r="AK284" s="926" t="str">
        <f t="shared" ref="AK284:AK291" si="153">IF(ABS(AC284)&gt;$AS$13,"Threshold Exceeded!","----")</f>
        <v>----</v>
      </c>
      <c r="AL284" s="914"/>
      <c r="AM284" s="927" t="str">
        <f t="shared" ref="AM284:AM291" si="154">IF(ABS(AE284)&gt;$AS$13,"Threshold Exceeded!","----")</f>
        <v>----</v>
      </c>
      <c r="AO284"/>
      <c r="AP284"/>
      <c r="AQ284"/>
      <c r="AR284"/>
    </row>
    <row r="285" spans="1:44" ht="12.95">
      <c r="A285" s="1370"/>
      <c r="B285" s="885"/>
      <c r="C285" s="1372" t="str">
        <f t="shared" si="146"/>
        <v>5D</v>
      </c>
      <c r="D285" s="1367"/>
      <c r="E285" s="1370"/>
      <c r="F285" s="1367"/>
      <c r="G285" s="1371" t="str">
        <f>'Report 5D'!$A$3&amp;" - "&amp;'Report 5D'!$A$5</f>
        <v>Report 5D - Pharmacy Lag Report</v>
      </c>
      <c r="H285" s="885"/>
      <c r="I285" s="921">
        <f>SUMIF('Report 4A'!$I$16:$I$95,'Check Totals'!$C285,'Report 4A'!$BD$16:$BD$95)</f>
        <v>0</v>
      </c>
      <c r="J285" s="920" t="s">
        <v>620</v>
      </c>
      <c r="K285" s="922">
        <f>IF('Information Input'!$U$21=2,SUM('Report 5D'!$O$162:$Q$162),IF('Information Input'!$U$21=1,(IF('Information Input'!$U$26=1,SUM('Report 5D'!$C$162:$E$162),IF('Information Input'!$U$26=2,SUM('Report 5D'!$F$162:$H$162),IF('Information Input'!$U$26=3,SUM('Report 5D'!$I$162:$K$162),SUM('Report 5D'!$L$162:$N$162)))))))</f>
        <v>0</v>
      </c>
      <c r="L285" s="911"/>
      <c r="M285" s="921">
        <f>SUMIF('Report 4A'!$I$16:$I$95,'Check Totals'!$C285,'Report 4A'!$BE$16:$BE$95)</f>
        <v>0</v>
      </c>
      <c r="N285" s="920" t="s">
        <v>620</v>
      </c>
      <c r="O285" s="922">
        <f>IF('Information Input'!$U$21=2,SUM('Report 5D'!$L$162:$N$162),IF('Information Input'!$U$21=1,(IF('Information Input'!$U$26=1,0,IF('Information Input'!$U$26=2,SUM('Report 5D'!$C$162:$E$162),IF('Information Input'!$U$26=3,SUM('Report 5D'!$F$162:$H$162),SUM('Report 5D'!$I$162:$K$162)))))))</f>
        <v>0</v>
      </c>
      <c r="P285" s="911"/>
      <c r="Q285" s="921">
        <f>SUMIF('Report 4A'!$I$16:$I$95,'Check Totals'!$C285,'Report 4A'!$BF$16:$BF$95)</f>
        <v>0</v>
      </c>
      <c r="R285" s="920" t="s">
        <v>620</v>
      </c>
      <c r="S285" s="922">
        <f>IF('Information Input'!$U$21=2,SUM('Report 5D'!$I$162:$K$162),IF('Information Input'!$U$21=1,(IF('Information Input'!$U$26=1,0,IF('Information Input'!$U$26=2,0,IF('Information Input'!$U$26=3,SUM('Report 5D'!$C$162:$E$162),SUM('Report 5D'!$F$162:$H$162)))))))</f>
        <v>0</v>
      </c>
      <c r="T285" s="911"/>
      <c r="U285" s="921">
        <f>SUMIF('Report 4A'!$I$16:$I$95,'Check Totals'!$C285,'Report 4A'!$BG$16:$BG$95)</f>
        <v>0</v>
      </c>
      <c r="V285" s="920" t="s">
        <v>620</v>
      </c>
      <c r="W285" s="922">
        <f>IF('Information Input'!$U$21=2,SUM('Report 5D'!$F$162:$H$162),IF('Information Input'!$U$21=1,(IF('Information Input'!$U$26=1,0,IF('Information Input'!$U$26=2,0,IF('Information Input'!$U$26=3,0,SUM('Report 5D'!$C$162:$E$162)))))))</f>
        <v>0</v>
      </c>
      <c r="X285" s="911"/>
      <c r="Y285" s="921">
        <f>I285-K285</f>
        <v>0</v>
      </c>
      <c r="Z285" s="885"/>
      <c r="AA285" s="923">
        <f>M285-O285</f>
        <v>0</v>
      </c>
      <c r="AB285" s="885"/>
      <c r="AC285" s="923">
        <f>Q285-S285</f>
        <v>0</v>
      </c>
      <c r="AD285" s="885"/>
      <c r="AE285" s="924">
        <f>U285-W285</f>
        <v>0</v>
      </c>
      <c r="AF285" s="885"/>
      <c r="AG285" s="925" t="str">
        <f t="shared" si="151"/>
        <v>----</v>
      </c>
      <c r="AH285" s="914"/>
      <c r="AI285" s="926" t="str">
        <f t="shared" si="152"/>
        <v>----</v>
      </c>
      <c r="AJ285" s="914"/>
      <c r="AK285" s="926" t="str">
        <f t="shared" si="153"/>
        <v>----</v>
      </c>
      <c r="AL285" s="914"/>
      <c r="AM285" s="927" t="str">
        <f t="shared" si="154"/>
        <v>----</v>
      </c>
      <c r="AO285"/>
      <c r="AP285"/>
      <c r="AQ285"/>
      <c r="AR285"/>
    </row>
    <row r="286" spans="1:44" ht="12.95">
      <c r="A286" s="1370"/>
      <c r="B286" s="885"/>
      <c r="C286" s="1372" t="str">
        <f t="shared" si="146"/>
        <v>5H</v>
      </c>
      <c r="D286" s="1367"/>
      <c r="E286" s="1370"/>
      <c r="F286" s="1367"/>
      <c r="G286" s="1371" t="str">
        <f>'Report 5H'!$A$3&amp;" - "&amp;'Report 5H'!$A$5</f>
        <v>Report 5H - Outpatient/Clinic Services Lag Report</v>
      </c>
      <c r="H286" s="885"/>
      <c r="I286" s="921">
        <f>SUMIF('Report 4A'!$I$16:$I$95,'Check Totals'!$C286,'Report 4A'!$BD$16:$BD$95)</f>
        <v>0</v>
      </c>
      <c r="J286" s="920" t="s">
        <v>620</v>
      </c>
      <c r="K286" s="922">
        <f>IF('Information Input'!$U$21=2,SUM('Report 5H'!$O$162:$Q$162),IF('Information Input'!$U$21=1,(IF('Information Input'!$U$26=1,SUM('Report 5H'!$C$162:$E$162),IF('Information Input'!$U$26=2,SUM('Report 5H'!$F$162:$H$162),IF('Information Input'!$U$26=3,SUM('Report 5H'!$I$162:$K$162),SUM('Report 5H'!$L$162:$N$162)))))))</f>
        <v>0</v>
      </c>
      <c r="L286" s="911"/>
      <c r="M286" s="921">
        <f>SUMIF('Report 4A'!$I$16:$I$95,'Check Totals'!$C286,'Report 4A'!$BE$16:$BE$95)</f>
        <v>0</v>
      </c>
      <c r="N286" s="920" t="s">
        <v>620</v>
      </c>
      <c r="O286" s="922">
        <f>IF('Information Input'!$U$21=2,SUM('Report 5H'!$L$162:$N$162),IF('Information Input'!$U$21=1,(IF('Information Input'!$U$26=1,0,IF('Information Input'!$U$26=2,SUM('Report 5H'!$C$162:$E$162),IF('Information Input'!$U$26=3,SUM('Report 5H'!$F$162:$H$162),SUM('Report 5H'!$I$162:$K$162)))))))</f>
        <v>0</v>
      </c>
      <c r="P286" s="911"/>
      <c r="Q286" s="921">
        <f>SUMIF('Report 4A'!$I$16:$I$95,'Check Totals'!$C286,'Report 4A'!$BF$16:$BF$95)</f>
        <v>0</v>
      </c>
      <c r="R286" s="920" t="s">
        <v>620</v>
      </c>
      <c r="S286" s="922">
        <f>IF('Information Input'!$U$21=2,SUM('Report 5H'!$I$162:$K$162),IF('Information Input'!$U$21=1,(IF('Information Input'!$U$26=1,0,IF('Information Input'!$U$26=2,0,IF('Information Input'!$U$26=3,SUM('Report 5H'!$C$162:$E$162),SUM('Report 5H'!$F$162:$H$162)))))))</f>
        <v>0</v>
      </c>
      <c r="T286" s="911"/>
      <c r="U286" s="921">
        <f>SUMIF('Report 4A'!$I$16:$I$95,'Check Totals'!$C286,'Report 4A'!$BG$16:$BG$95)</f>
        <v>0</v>
      </c>
      <c r="V286" s="920" t="s">
        <v>620</v>
      </c>
      <c r="W286" s="922">
        <f>IF('Information Input'!$U$21=2,SUM('Report 5H'!$F$162:$H$162),IF('Information Input'!$U$21=1,(IF('Information Input'!$U$26=1,0,IF('Information Input'!$U$26=2,0,IF('Information Input'!$U$26=3,0,SUM('Report 5H'!$C$162:$E$162)))))))</f>
        <v>0</v>
      </c>
      <c r="X286" s="911"/>
      <c r="Y286" s="921">
        <f t="shared" ref="Y286:Y291" si="155">I286-K286</f>
        <v>0</v>
      </c>
      <c r="Z286" s="885"/>
      <c r="AA286" s="923">
        <f t="shared" ref="AA286:AA291" si="156">M286-O286</f>
        <v>0</v>
      </c>
      <c r="AB286" s="885"/>
      <c r="AC286" s="923">
        <f t="shared" ref="AC286:AC291" si="157">Q286-S286</f>
        <v>0</v>
      </c>
      <c r="AD286" s="885"/>
      <c r="AE286" s="924">
        <f t="shared" ref="AE286:AE291" si="158">U286-W286</f>
        <v>0</v>
      </c>
      <c r="AF286" s="885"/>
      <c r="AG286" s="925" t="str">
        <f t="shared" si="151"/>
        <v>----</v>
      </c>
      <c r="AH286" s="914"/>
      <c r="AI286" s="926" t="str">
        <f t="shared" si="152"/>
        <v>----</v>
      </c>
      <c r="AJ286" s="914"/>
      <c r="AK286" s="926" t="str">
        <f t="shared" si="153"/>
        <v>----</v>
      </c>
      <c r="AL286" s="914"/>
      <c r="AM286" s="927" t="str">
        <f t="shared" si="154"/>
        <v>----</v>
      </c>
      <c r="AO286"/>
      <c r="AP286"/>
      <c r="AQ286"/>
      <c r="AR286"/>
    </row>
    <row r="287" spans="1:44" ht="12.95">
      <c r="A287" s="1370"/>
      <c r="B287" s="885"/>
      <c r="C287" s="1372" t="str">
        <f t="shared" si="146"/>
        <v>5I</v>
      </c>
      <c r="D287" s="1367"/>
      <c r="E287" s="1370"/>
      <c r="F287" s="1367"/>
      <c r="G287" s="1371" t="str">
        <f>'Report 5I'!$A$3&amp;" - "&amp;'Report 5I'!$A$5</f>
        <v>Report 5I - Residential Treatment Center Lag Report</v>
      </c>
      <c r="H287" s="885"/>
      <c r="I287" s="921">
        <f>SUMIF('Report 4A'!$I$16:$I$95,'Check Totals'!$C287,'Report 4A'!$BD$16:$BD$95)</f>
        <v>0</v>
      </c>
      <c r="J287" s="920" t="s">
        <v>620</v>
      </c>
      <c r="K287" s="922">
        <f>IF('Information Input'!$U$21=2,SUM('Report 5I'!$O$162:$Q$162),IF('Information Input'!$U$21=1,(IF('Information Input'!$U$26=1,SUM('Report 5I'!$C$162:$E$162),IF('Information Input'!$U$26=2,SUM('Report 5I'!$F$162:$H$162),IF('Information Input'!$U$26=3,SUM('Report 5I'!$I$162:$K$162),SUM('Report 5I'!$L$162:$N$162)))))))</f>
        <v>0</v>
      </c>
      <c r="L287" s="911"/>
      <c r="M287" s="921">
        <f>SUMIF('Report 4A'!$I$16:$I$95,'Check Totals'!$C287,'Report 4A'!$BE$16:$BE$95)</f>
        <v>0</v>
      </c>
      <c r="N287" s="920" t="s">
        <v>620</v>
      </c>
      <c r="O287" s="922">
        <f>IF('Information Input'!$U$21=2,SUM('Report 5I'!$L$162:$N$162),IF('Information Input'!$U$21=1,(IF('Information Input'!$U$26=1,0,IF('Information Input'!$U$26=2,SUM('Report 5I'!$C$162:$E$162),IF('Information Input'!$U$26=3,SUM('Report 5I'!$F$162:$H$162),SUM('Report 5I'!$I$162:$K$162)))))))</f>
        <v>0</v>
      </c>
      <c r="P287" s="911"/>
      <c r="Q287" s="921">
        <f>SUMIF('Report 4A'!$I$16:$I$95,'Check Totals'!$C287,'Report 4A'!$BF$16:$BF$95)</f>
        <v>0</v>
      </c>
      <c r="R287" s="920" t="s">
        <v>620</v>
      </c>
      <c r="S287" s="922">
        <f>IF('Information Input'!$U$21=2,SUM('Report 5I'!$I$162:$K$162),IF('Information Input'!$U$21=1,(IF('Information Input'!$U$26=1,0,IF('Information Input'!$U$26=2,0,IF('Information Input'!$U$26=3,SUM('Report 5I'!$C$162:$E$162),SUM('Report 5I'!$F$162:$H$162)))))))</f>
        <v>0</v>
      </c>
      <c r="T287" s="911"/>
      <c r="U287" s="921">
        <f>SUMIF('Report 4A'!$I$16:$I$95,'Check Totals'!$C287,'Report 4A'!$BG$16:$BG$95)</f>
        <v>0</v>
      </c>
      <c r="V287" s="920" t="s">
        <v>620</v>
      </c>
      <c r="W287" s="922">
        <f>IF('Information Input'!$U$21=2,SUM('Report 5I'!$F$162:$H$162),IF('Information Input'!$U$21=1,(IF('Information Input'!$U$26=1,0,IF('Information Input'!$U$26=2,0,IF('Information Input'!$U$26=3,0,SUM('Report 5I'!$C$162:$E$162)))))))</f>
        <v>0</v>
      </c>
      <c r="X287" s="911"/>
      <c r="Y287" s="921">
        <f t="shared" si="155"/>
        <v>0</v>
      </c>
      <c r="Z287" s="885"/>
      <c r="AA287" s="923">
        <f t="shared" si="156"/>
        <v>0</v>
      </c>
      <c r="AB287" s="885"/>
      <c r="AC287" s="923">
        <f t="shared" si="157"/>
        <v>0</v>
      </c>
      <c r="AD287" s="885"/>
      <c r="AE287" s="924">
        <f t="shared" si="158"/>
        <v>0</v>
      </c>
      <c r="AF287" s="885"/>
      <c r="AG287" s="925" t="str">
        <f t="shared" si="151"/>
        <v>----</v>
      </c>
      <c r="AH287" s="914"/>
      <c r="AI287" s="926" t="str">
        <f t="shared" si="152"/>
        <v>----</v>
      </c>
      <c r="AJ287" s="914"/>
      <c r="AK287" s="926" t="str">
        <f t="shared" si="153"/>
        <v>----</v>
      </c>
      <c r="AL287" s="914"/>
      <c r="AM287" s="927" t="str">
        <f t="shared" si="154"/>
        <v>----</v>
      </c>
      <c r="AO287"/>
      <c r="AP287"/>
      <c r="AQ287"/>
      <c r="AR287"/>
    </row>
    <row r="288" spans="1:44" ht="12.95">
      <c r="A288" s="1370"/>
      <c r="B288" s="885"/>
      <c r="C288" s="1372" t="str">
        <f t="shared" si="146"/>
        <v>5J</v>
      </c>
      <c r="D288" s="1367"/>
      <c r="E288" s="1370"/>
      <c r="F288" s="1367"/>
      <c r="G288" s="1371" t="str">
        <f>'Report 5J'!$A$3&amp;" - "&amp;'Report 5J'!$A$5</f>
        <v>Report 5J - Behavioral Management Services Lag Report</v>
      </c>
      <c r="H288" s="885"/>
      <c r="I288" s="921">
        <f>SUMIF('Report 4A'!$I$16:$I$95,'Check Totals'!$C288,'Report 4A'!$BD$16:$BD$95)</f>
        <v>0</v>
      </c>
      <c r="J288" s="920" t="s">
        <v>620</v>
      </c>
      <c r="K288" s="922">
        <f>IF('Information Input'!$U$21=2,SUM('Report 5J'!$O$162:$Q$162),IF('Information Input'!$U$21=1,(IF('Information Input'!$U$26=1,SUM('Report 5J'!$C$162:$E$162),IF('Information Input'!$U$26=2,SUM('Report 5J'!$F$162:$H$162),IF('Information Input'!$U$26=3,SUM('Report 5J'!$I$162:$K$162),SUM('Report 5J'!$L$162:$N$162)))))))</f>
        <v>0</v>
      </c>
      <c r="L288" s="911"/>
      <c r="M288" s="921">
        <f>SUMIF('Report 4A'!$I$16:$I$95,'Check Totals'!$C288,'Report 4A'!$BE$16:$BE$95)</f>
        <v>0</v>
      </c>
      <c r="N288" s="920" t="s">
        <v>620</v>
      </c>
      <c r="O288" s="922">
        <f>IF('Information Input'!$U$21=2,SUM('Report 5J'!$L$162:$N$162),IF('Information Input'!$U$21=1,(IF('Information Input'!$U$26=1,0,IF('Information Input'!$U$26=2,SUM('Report 5J'!$C$162:$E$162),IF('Information Input'!$U$26=3,SUM('Report 5J'!$F$162:$H$162),SUM('Report 5J'!$I$162:$K$162)))))))</f>
        <v>0</v>
      </c>
      <c r="P288" s="911"/>
      <c r="Q288" s="921">
        <f>SUMIF('Report 4A'!$I$16:$I$95,'Check Totals'!$C288,'Report 4A'!$BF$16:$BF$95)</f>
        <v>0</v>
      </c>
      <c r="R288" s="920" t="s">
        <v>620</v>
      </c>
      <c r="S288" s="922">
        <f>IF('Information Input'!$U$21=2,SUM('Report 5J'!$I$162:$K$162),IF('Information Input'!$U$21=1,(IF('Information Input'!$U$26=1,0,IF('Information Input'!$U$26=2,0,IF('Information Input'!$U$26=3,SUM('Report 5J'!$C$162:$E$162),SUM('Report 5J'!$F$162:$H$162)))))))</f>
        <v>0</v>
      </c>
      <c r="T288" s="911"/>
      <c r="U288" s="921">
        <f>SUMIF('Report 4A'!$I$16:$I$95,'Check Totals'!$C288,'Report 4A'!$BG$16:$BG$95)</f>
        <v>0</v>
      </c>
      <c r="V288" s="920" t="s">
        <v>620</v>
      </c>
      <c r="W288" s="922">
        <f>IF('Information Input'!$U$21=2,SUM('Report 5J'!$F$162:$H$162),IF('Information Input'!$U$21=1,(IF('Information Input'!$U$26=1,0,IF('Information Input'!$U$26=2,0,IF('Information Input'!$U$26=3,0,SUM('Report 5J'!$C$162:$E$162)))))))</f>
        <v>0</v>
      </c>
      <c r="X288" s="911"/>
      <c r="Y288" s="921">
        <f t="shared" si="155"/>
        <v>0</v>
      </c>
      <c r="Z288" s="885"/>
      <c r="AA288" s="923">
        <f t="shared" si="156"/>
        <v>0</v>
      </c>
      <c r="AB288" s="885"/>
      <c r="AC288" s="923">
        <f t="shared" si="157"/>
        <v>0</v>
      </c>
      <c r="AD288" s="885"/>
      <c r="AE288" s="924">
        <f t="shared" si="158"/>
        <v>0</v>
      </c>
      <c r="AF288" s="885"/>
      <c r="AG288" s="925" t="str">
        <f t="shared" si="151"/>
        <v>----</v>
      </c>
      <c r="AH288" s="914"/>
      <c r="AI288" s="926" t="str">
        <f t="shared" si="152"/>
        <v>----</v>
      </c>
      <c r="AJ288" s="914"/>
      <c r="AK288" s="926" t="str">
        <f t="shared" si="153"/>
        <v>----</v>
      </c>
      <c r="AL288" s="914"/>
      <c r="AM288" s="927" t="str">
        <f t="shared" si="154"/>
        <v>----</v>
      </c>
      <c r="AO288"/>
      <c r="AP288"/>
      <c r="AQ288"/>
      <c r="AR288"/>
    </row>
    <row r="289" spans="1:44" ht="12.95">
      <c r="A289" s="1370"/>
      <c r="B289" s="885"/>
      <c r="C289" s="1372" t="str">
        <f t="shared" si="146"/>
        <v>5K</v>
      </c>
      <c r="D289" s="1367"/>
      <c r="E289" s="1370"/>
      <c r="F289" s="1367"/>
      <c r="G289" s="1371" t="str">
        <f>'Report 5K'!$A$3&amp;" - "&amp;'Report 5K'!$A$5</f>
        <v>Report 5K - Behavioral Health Providers Lag Report</v>
      </c>
      <c r="H289" s="885"/>
      <c r="I289" s="921">
        <f>SUMIF('Report 4A'!$I$16:$I$95,'Check Totals'!$C289,'Report 4A'!$BD$16:$BD$95)</f>
        <v>0</v>
      </c>
      <c r="J289" s="920" t="s">
        <v>620</v>
      </c>
      <c r="K289" s="922">
        <f>IF('Information Input'!$U$21=2,SUM('Report 5K'!$O$162:$Q$162),IF('Information Input'!$U$21=1,(IF('Information Input'!$U$26=1,SUM('Report 5K'!$C$162:$E$162),IF('Information Input'!$U$26=2,SUM('Report 5K'!$F$162:$H$162),IF('Information Input'!$U$26=3,SUM('Report 5K'!$I$162:$K$162),SUM('Report 5K'!$L$162:$N$162)))))))</f>
        <v>0</v>
      </c>
      <c r="L289" s="911"/>
      <c r="M289" s="921">
        <f>SUMIF('Report 4A'!$I$16:$I$95,'Check Totals'!$C289,'Report 4A'!$BE$16:$BE$95)</f>
        <v>0</v>
      </c>
      <c r="N289" s="920" t="s">
        <v>620</v>
      </c>
      <c r="O289" s="922">
        <f>IF('Information Input'!$U$21=2,SUM('Report 5K'!$L$162:$N$162),IF('Information Input'!$U$21=1,(IF('Information Input'!$U$26=1,0,IF('Information Input'!$U$26=2,SUM('Report 5K'!$C$162:$E$162),IF('Information Input'!$U$26=3,SUM('Report 5K'!$F$162:$H$162),SUM('Report 5K'!$I$162:$K$162)))))))</f>
        <v>0</v>
      </c>
      <c r="P289" s="911"/>
      <c r="Q289" s="921">
        <f>SUMIF('Report 4A'!$I$16:$I$95,'Check Totals'!$C289,'Report 4A'!$BF$16:$BF$95)</f>
        <v>0</v>
      </c>
      <c r="R289" s="920" t="s">
        <v>620</v>
      </c>
      <c r="S289" s="922">
        <f>IF('Information Input'!$U$21=2,SUM('Report 5K'!$I$162:$K$162),IF('Information Input'!$U$21=1,(IF('Information Input'!$U$26=1,0,IF('Information Input'!$U$26=2,0,IF('Information Input'!$U$26=3,SUM('Report 5K'!$C$162:$E$162),SUM('Report 5K'!$F$162:$H$162)))))))</f>
        <v>0</v>
      </c>
      <c r="T289" s="911"/>
      <c r="U289" s="921">
        <f>SUMIF('Report 4A'!$I$16:$I$95,'Check Totals'!$C289,'Report 4A'!$BG$16:$BG$95)</f>
        <v>0</v>
      </c>
      <c r="V289" s="920" t="s">
        <v>620</v>
      </c>
      <c r="W289" s="922">
        <f>IF('Information Input'!$U$21=2,SUM('Report 5K'!$F$162:$H$162),IF('Information Input'!$U$21=1,(IF('Information Input'!$U$26=1,0,IF('Information Input'!$U$26=2,0,IF('Information Input'!$U$26=3,0,SUM('Report 5K'!$C$162:$E$162)))))))</f>
        <v>0</v>
      </c>
      <c r="X289" s="911"/>
      <c r="Y289" s="921">
        <f t="shared" si="155"/>
        <v>0</v>
      </c>
      <c r="Z289" s="885"/>
      <c r="AA289" s="923">
        <f t="shared" si="156"/>
        <v>0</v>
      </c>
      <c r="AB289" s="885"/>
      <c r="AC289" s="923">
        <f t="shared" si="157"/>
        <v>0</v>
      </c>
      <c r="AD289" s="885"/>
      <c r="AE289" s="924">
        <f t="shared" si="158"/>
        <v>0</v>
      </c>
      <c r="AF289" s="885"/>
      <c r="AG289" s="925" t="str">
        <f t="shared" si="151"/>
        <v>----</v>
      </c>
      <c r="AH289" s="914"/>
      <c r="AI289" s="926" t="str">
        <f t="shared" si="152"/>
        <v>----</v>
      </c>
      <c r="AJ289" s="914"/>
      <c r="AK289" s="926" t="str">
        <f t="shared" si="153"/>
        <v>----</v>
      </c>
      <c r="AL289" s="914"/>
      <c r="AM289" s="927" t="str">
        <f t="shared" si="154"/>
        <v>----</v>
      </c>
      <c r="AO289"/>
      <c r="AP289"/>
      <c r="AQ289"/>
      <c r="AR289"/>
    </row>
    <row r="290" spans="1:44" ht="12.95">
      <c r="A290" s="1370"/>
      <c r="B290" s="885"/>
      <c r="C290" s="1372" t="str">
        <f t="shared" si="146"/>
        <v>5L</v>
      </c>
      <c r="D290" s="1367"/>
      <c r="E290" s="1370"/>
      <c r="F290" s="1367"/>
      <c r="G290" s="1371" t="str">
        <f>'Report 5L'!$A$3&amp;" - "&amp;'Report 5L'!$A$5</f>
        <v>Report 5L - Psychosocial Rehab Services Lag Report</v>
      </c>
      <c r="H290" s="885"/>
      <c r="I290" s="921">
        <f>SUMIF('Report 4A'!$I$16:$I$95,'Check Totals'!$C290,'Report 4A'!$BD$16:$BD$95)</f>
        <v>0</v>
      </c>
      <c r="J290" s="920" t="s">
        <v>620</v>
      </c>
      <c r="K290" s="922">
        <f>IF('Information Input'!$U$21=2,SUM('Report 5L'!$O$162:$Q$162),IF('Information Input'!$U$21=1,(IF('Information Input'!$U$26=1,SUM('Report 5L'!$C$162:$E$162),IF('Information Input'!$U$26=2,SUM('Report 5L'!$F$162:$H$162),IF('Information Input'!$U$26=3,SUM('Report 5L'!$I$162:$K$162),SUM('Report 5L'!$L$162:$N$162)))))))</f>
        <v>0</v>
      </c>
      <c r="L290" s="911"/>
      <c r="M290" s="921">
        <f>SUMIF('Report 4A'!$I$16:$I$95,'Check Totals'!$C290,'Report 4A'!$BE$16:$BE$95)</f>
        <v>0</v>
      </c>
      <c r="N290" s="920" t="s">
        <v>620</v>
      </c>
      <c r="O290" s="922">
        <f>IF('Information Input'!$U$21=2,SUM('Report 5L'!$L$162:$N$162),IF('Information Input'!$U$21=1,(IF('Information Input'!$U$26=1,0,IF('Information Input'!$U$26=2,SUM('Report 5L'!$C$162:$E$162),IF('Information Input'!$U$26=3,SUM('Report 5L'!$F$162:$H$162),SUM('Report 5L'!$I$162:$K$162)))))))</f>
        <v>0</v>
      </c>
      <c r="P290" s="911"/>
      <c r="Q290" s="921">
        <f>SUMIF('Report 4A'!$I$16:$I$95,'Check Totals'!$C290,'Report 4A'!$BF$16:$BF$95)</f>
        <v>0</v>
      </c>
      <c r="R290" s="920" t="s">
        <v>620</v>
      </c>
      <c r="S290" s="922">
        <f>IF('Information Input'!$U$21=2,SUM('Report 5L'!$I$162:$K$162),IF('Information Input'!$U$21=1,(IF('Information Input'!$U$26=1,0,IF('Information Input'!$U$26=2,0,IF('Information Input'!$U$26=3,SUM('Report 5L'!$C$162:$E$162),SUM('Report 5L'!$F$162:$H$162)))))))</f>
        <v>0</v>
      </c>
      <c r="T290" s="911"/>
      <c r="U290" s="921">
        <f>SUMIF('Report 4A'!$I$16:$I$95,'Check Totals'!$C290,'Report 4A'!$BG$16:$BG$95)</f>
        <v>0</v>
      </c>
      <c r="V290" s="920" t="s">
        <v>620</v>
      </c>
      <c r="W290" s="922">
        <f>IF('Information Input'!$U$21=2,SUM('Report 5L'!$F$162:$H$162),IF('Information Input'!$U$21=1,(IF('Information Input'!$U$26=1,0,IF('Information Input'!$U$26=2,0,IF('Information Input'!$U$26=3,0,SUM('Report 5L'!$C$162:$E$162)))))))</f>
        <v>0</v>
      </c>
      <c r="X290" s="911"/>
      <c r="Y290" s="921">
        <f t="shared" si="155"/>
        <v>0</v>
      </c>
      <c r="Z290" s="885"/>
      <c r="AA290" s="923">
        <f t="shared" si="156"/>
        <v>0</v>
      </c>
      <c r="AB290" s="885"/>
      <c r="AC290" s="923">
        <f t="shared" si="157"/>
        <v>0</v>
      </c>
      <c r="AD290" s="885"/>
      <c r="AE290" s="924">
        <f t="shared" si="158"/>
        <v>0</v>
      </c>
      <c r="AF290" s="885"/>
      <c r="AG290" s="925" t="str">
        <f t="shared" si="151"/>
        <v>----</v>
      </c>
      <c r="AH290" s="914"/>
      <c r="AI290" s="926" t="str">
        <f t="shared" si="152"/>
        <v>----</v>
      </c>
      <c r="AJ290" s="914"/>
      <c r="AK290" s="926" t="str">
        <f t="shared" si="153"/>
        <v>----</v>
      </c>
      <c r="AL290" s="914"/>
      <c r="AM290" s="927" t="str">
        <f t="shared" si="154"/>
        <v>----</v>
      </c>
      <c r="AO290"/>
      <c r="AP290"/>
      <c r="AQ290"/>
      <c r="AR290"/>
    </row>
    <row r="291" spans="1:44" ht="12.95">
      <c r="A291" s="1370"/>
      <c r="B291" s="885"/>
      <c r="C291" s="1372" t="str">
        <f t="shared" si="146"/>
        <v>5M</v>
      </c>
      <c r="D291" s="1367"/>
      <c r="E291" s="1370"/>
      <c r="F291" s="1367"/>
      <c r="G291" s="1371" t="str">
        <f>'Report 5M'!$A$3&amp;" - "&amp;'Report 5M'!$A$5</f>
        <v>Report 5M - Community Services, Agencies Lag Report</v>
      </c>
      <c r="H291" s="885"/>
      <c r="I291" s="921">
        <f>SUMIF('Report 4A'!$I$16:$I$95,'Check Totals'!$C291,'Report 4A'!$BD$16:$BD$95)</f>
        <v>0</v>
      </c>
      <c r="J291" s="920" t="s">
        <v>620</v>
      </c>
      <c r="K291" s="922">
        <f>IF('Information Input'!$U$21=2,SUM('Report 5M'!$O$162:$Q$162),IF('Information Input'!$U$21=1,(IF('Information Input'!$U$26=1,SUM('Report 5M'!$C$162:$E$162),IF('Information Input'!$U$26=2,SUM('Report 5M'!$F$162:$H$162),IF('Information Input'!$U$26=3,SUM('Report 5M'!$I$162:$K$162),SUM('Report 5M'!$L$162:$N$162)))))))</f>
        <v>0</v>
      </c>
      <c r="L291" s="911"/>
      <c r="M291" s="921">
        <f>SUMIF('Report 4A'!$I$16:$I$95,'Check Totals'!$C291,'Report 4A'!$BE$16:$BE$95)</f>
        <v>0</v>
      </c>
      <c r="N291" s="920" t="s">
        <v>620</v>
      </c>
      <c r="O291" s="922">
        <f>IF('Information Input'!$U$21=2,SUM('Report 5M'!$L$162:$N$162),IF('Information Input'!$U$21=1,(IF('Information Input'!$U$26=1,0,IF('Information Input'!$U$26=2,SUM('Report 5M'!$C$162:$E$162),IF('Information Input'!$U$26=3,SUM('Report 5M'!$F$162:$H$162),SUM('Report 5M'!$I$162:$K$162)))))))</f>
        <v>0</v>
      </c>
      <c r="P291" s="911"/>
      <c r="Q291" s="921">
        <f>SUMIF('Report 4A'!$I$16:$I$95,'Check Totals'!$C291,'Report 4A'!$BF$16:$BF$95)</f>
        <v>0</v>
      </c>
      <c r="R291" s="920" t="s">
        <v>620</v>
      </c>
      <c r="S291" s="922">
        <f>IF('Information Input'!$U$21=2,SUM('Report 5M'!$I$162:$K$162),IF('Information Input'!$U$21=1,(IF('Information Input'!$U$26=1,0,IF('Information Input'!$U$26=2,0,IF('Information Input'!$U$26=3,SUM('Report 5M'!$C$162:$E$162),SUM('Report 5M'!$F$162:$H$162)))))))</f>
        <v>0</v>
      </c>
      <c r="T291" s="911"/>
      <c r="U291" s="921">
        <f>SUMIF('Report 4A'!$I$16:$I$95,'Check Totals'!$C291,'Report 4A'!$BG$16:$BG$95)</f>
        <v>0</v>
      </c>
      <c r="V291" s="920" t="s">
        <v>620</v>
      </c>
      <c r="W291" s="922">
        <f>IF('Information Input'!$U$21=2,SUM('Report 5M'!$F$162:$H$162),IF('Information Input'!$U$21=1,(IF('Information Input'!$U$26=1,0,IF('Information Input'!$U$26=2,0,IF('Information Input'!$U$26=3,0,SUM('Report 5M'!$C$162:$E$162)))))))</f>
        <v>0</v>
      </c>
      <c r="X291" s="911"/>
      <c r="Y291" s="921">
        <f t="shared" si="155"/>
        <v>0</v>
      </c>
      <c r="Z291" s="885"/>
      <c r="AA291" s="923">
        <f t="shared" si="156"/>
        <v>0</v>
      </c>
      <c r="AB291" s="885"/>
      <c r="AC291" s="923">
        <f t="shared" si="157"/>
        <v>0</v>
      </c>
      <c r="AD291" s="885"/>
      <c r="AE291" s="924">
        <f t="shared" si="158"/>
        <v>0</v>
      </c>
      <c r="AF291" s="885"/>
      <c r="AG291" s="925" t="str">
        <f t="shared" si="151"/>
        <v>----</v>
      </c>
      <c r="AH291" s="914"/>
      <c r="AI291" s="926" t="str">
        <f t="shared" si="152"/>
        <v>----</v>
      </c>
      <c r="AJ291" s="914"/>
      <c r="AK291" s="926" t="str">
        <f t="shared" si="153"/>
        <v>----</v>
      </c>
      <c r="AL291" s="914"/>
      <c r="AM291" s="927" t="str">
        <f t="shared" si="154"/>
        <v>----</v>
      </c>
      <c r="AO291"/>
      <c r="AP291"/>
      <c r="AQ291"/>
      <c r="AR291"/>
    </row>
    <row r="292" spans="1:44" ht="12.95">
      <c r="A292" s="1370"/>
      <c r="B292" s="1367"/>
      <c r="C292" s="1371"/>
      <c r="D292" s="1367"/>
      <c r="E292" s="1370"/>
      <c r="F292" s="1367"/>
      <c r="G292" s="1371"/>
      <c r="H292" s="885"/>
      <c r="I292" s="934"/>
      <c r="J292" s="935"/>
      <c r="K292" s="936"/>
      <c r="L292" s="937"/>
      <c r="M292" s="934"/>
      <c r="N292" s="935"/>
      <c r="O292" s="936"/>
      <c r="P292" s="937"/>
      <c r="Q292" s="934"/>
      <c r="R292" s="935"/>
      <c r="S292" s="936"/>
      <c r="T292" s="937"/>
      <c r="U292" s="934"/>
      <c r="V292" s="935"/>
      <c r="W292" s="936"/>
      <c r="X292" s="911"/>
      <c r="Y292" s="917"/>
      <c r="Z292" s="885"/>
      <c r="AA292" s="928"/>
      <c r="AB292" s="885"/>
      <c r="AC292" s="928"/>
      <c r="AD292" s="885"/>
      <c r="AE292" s="919"/>
      <c r="AF292" s="885"/>
      <c r="AG292" s="929"/>
      <c r="AH292" s="914"/>
      <c r="AI292" s="930"/>
      <c r="AJ292" s="914"/>
      <c r="AK292" s="930"/>
      <c r="AL292" s="914"/>
      <c r="AM292" s="931"/>
      <c r="AO292"/>
      <c r="AP292"/>
      <c r="AQ292"/>
      <c r="AR292"/>
    </row>
    <row r="293" spans="1:44" ht="12.95">
      <c r="A293" s="938" t="str">
        <f>'Report 1'!$A$2</f>
        <v>Report 1</v>
      </c>
      <c r="B293" s="1367"/>
      <c r="C293" s="1371"/>
      <c r="D293" s="940"/>
      <c r="E293" s="361" t="str">
        <f>'Report 8'!$A$2</f>
        <v>Report 8</v>
      </c>
      <c r="F293" s="362"/>
      <c r="G293" s="941"/>
      <c r="H293" s="1367"/>
      <c r="I293" s="942"/>
      <c r="J293" s="943"/>
      <c r="K293" s="944"/>
      <c r="L293" s="1368"/>
      <c r="M293" s="942"/>
      <c r="N293" s="943"/>
      <c r="O293" s="944"/>
      <c r="P293" s="1368"/>
      <c r="Q293" s="942"/>
      <c r="R293" s="943"/>
      <c r="S293" s="944"/>
      <c r="T293" s="1368"/>
      <c r="U293" s="942"/>
      <c r="V293" s="943"/>
      <c r="W293" s="944"/>
      <c r="X293" s="911"/>
      <c r="Y293" s="917"/>
      <c r="Z293" s="885"/>
      <c r="AA293" s="928"/>
      <c r="AB293" s="885"/>
      <c r="AC293" s="928"/>
      <c r="AD293" s="885"/>
      <c r="AE293" s="919"/>
      <c r="AF293" s="885"/>
      <c r="AG293" s="929"/>
      <c r="AH293" s="914"/>
      <c r="AI293" s="930"/>
      <c r="AJ293" s="914"/>
      <c r="AK293" s="930"/>
      <c r="AL293" s="914"/>
      <c r="AM293" s="931"/>
    </row>
    <row r="294" spans="1:44" ht="12.95">
      <c r="A294" s="1370" t="str">
        <f>'Report 1'!$A$4</f>
        <v>Schedule of Revenues and Expenses by Category</v>
      </c>
      <c r="B294" s="1367"/>
      <c r="C294" s="1371"/>
      <c r="D294" s="940"/>
      <c r="E294" s="363" t="str">
        <f>'Report 8'!$A$4</f>
        <v>Value Added Services/Non-State Plan Services Report</v>
      </c>
      <c r="F294" s="364"/>
      <c r="G294" s="941"/>
      <c r="H294" s="1367"/>
      <c r="I294" s="942"/>
      <c r="J294" s="943"/>
      <c r="K294" s="944"/>
      <c r="L294" s="1368"/>
      <c r="M294" s="942"/>
      <c r="N294" s="943"/>
      <c r="O294" s="944"/>
      <c r="P294" s="1368"/>
      <c r="Q294" s="942"/>
      <c r="R294" s="943"/>
      <c r="S294" s="944"/>
      <c r="T294" s="1368"/>
      <c r="U294" s="942"/>
      <c r="V294" s="943"/>
      <c r="W294" s="944"/>
      <c r="X294" s="911"/>
      <c r="Y294" s="917"/>
      <c r="Z294" s="885"/>
      <c r="AA294" s="928"/>
      <c r="AB294" s="885"/>
      <c r="AC294" s="928"/>
      <c r="AD294" s="885"/>
      <c r="AE294" s="919"/>
      <c r="AF294" s="885"/>
      <c r="AG294" s="929"/>
      <c r="AH294" s="914"/>
      <c r="AI294" s="930"/>
      <c r="AJ294" s="914"/>
      <c r="AK294" s="930"/>
      <c r="AL294" s="914"/>
      <c r="AM294" s="931"/>
    </row>
    <row r="295" spans="1:44" ht="12.95">
      <c r="A295" s="1370"/>
      <c r="B295" s="970">
        <f>'Report 1'!$A$70</f>
        <v>50</v>
      </c>
      <c r="C295" s="971" t="str">
        <f>'Report 1'!$B$70</f>
        <v>Value Added Services/Non-State Plan Approved Services</v>
      </c>
      <c r="D295" s="940"/>
      <c r="E295" s="972"/>
      <c r="F295" s="939" t="s">
        <v>230</v>
      </c>
      <c r="G295" s="941"/>
      <c r="H295" s="1367"/>
      <c r="I295" s="921">
        <f>'Report 1'!$AV$70</f>
        <v>0</v>
      </c>
      <c r="J295" s="920" t="s">
        <v>620</v>
      </c>
      <c r="K295" s="922">
        <f>'Report 8'!$AV$36</f>
        <v>0</v>
      </c>
      <c r="L295" s="911"/>
      <c r="M295" s="921">
        <f>'Report 1'!$AW$70</f>
        <v>0</v>
      </c>
      <c r="N295" s="920" t="s">
        <v>620</v>
      </c>
      <c r="O295" s="922">
        <f>'Report 8'!$AW$36</f>
        <v>0</v>
      </c>
      <c r="P295" s="911"/>
      <c r="Q295" s="921">
        <f>'Report 1'!$AX$70</f>
        <v>0</v>
      </c>
      <c r="R295" s="920" t="s">
        <v>620</v>
      </c>
      <c r="S295" s="922">
        <f>'Report 8'!$AX$36</f>
        <v>0</v>
      </c>
      <c r="T295" s="911"/>
      <c r="U295" s="921">
        <f>'Report 1'!$AY$70</f>
        <v>0</v>
      </c>
      <c r="V295" s="920" t="s">
        <v>620</v>
      </c>
      <c r="W295" s="922">
        <f>'Report 8'!$AY$36</f>
        <v>0</v>
      </c>
      <c r="X295" s="911"/>
      <c r="Y295" s="921">
        <f>I295-K295</f>
        <v>0</v>
      </c>
      <c r="Z295" s="885"/>
      <c r="AA295" s="923">
        <f>M295-O295</f>
        <v>0</v>
      </c>
      <c r="AB295" s="885"/>
      <c r="AC295" s="923">
        <f>Q295-S295</f>
        <v>0</v>
      </c>
      <c r="AD295" s="885"/>
      <c r="AE295" s="924">
        <f>U295-W295</f>
        <v>0</v>
      </c>
      <c r="AF295" s="885"/>
      <c r="AG295" s="925" t="str">
        <f>IF(ABS(Y295)&gt;$AS$13,"Threshold Exceeded!","----")</f>
        <v>----</v>
      </c>
      <c r="AH295" s="914"/>
      <c r="AI295" s="926" t="str">
        <f>IF(ABS(AA295)&gt;$AS$13,"Threshold Exceeded!","----")</f>
        <v>----</v>
      </c>
      <c r="AJ295" s="914"/>
      <c r="AK295" s="926" t="str">
        <f>IF(ABS(AC295)&gt;$AS$13,"Threshold Exceeded!","----")</f>
        <v>----</v>
      </c>
      <c r="AL295" s="914"/>
      <c r="AM295" s="927" t="str">
        <f>IF(ABS(AE295)&gt;$AS$13,"Threshold Exceeded!","----")</f>
        <v>----</v>
      </c>
    </row>
    <row r="296" spans="1:44" ht="12.95">
      <c r="A296" s="1373"/>
      <c r="B296" s="1374"/>
      <c r="C296" s="1375"/>
      <c r="D296" s="940"/>
      <c r="E296" s="973"/>
      <c r="F296" s="365"/>
      <c r="G296" s="974"/>
      <c r="H296" s="1367"/>
      <c r="I296" s="975"/>
      <c r="J296" s="976"/>
      <c r="K296" s="977"/>
      <c r="L296" s="1368"/>
      <c r="M296" s="975"/>
      <c r="N296" s="976"/>
      <c r="O296" s="977"/>
      <c r="P296" s="1368"/>
      <c r="Q296" s="975"/>
      <c r="R296" s="976"/>
      <c r="S296" s="977"/>
      <c r="T296" s="1368"/>
      <c r="U296" s="975"/>
      <c r="V296" s="976"/>
      <c r="W296" s="977"/>
      <c r="X296" s="911"/>
      <c r="Y296" s="949"/>
      <c r="Z296" s="881"/>
      <c r="AA296" s="952"/>
      <c r="AB296" s="881"/>
      <c r="AC296" s="952"/>
      <c r="AD296" s="881"/>
      <c r="AE296" s="951"/>
      <c r="AF296" s="885"/>
      <c r="AG296" s="953"/>
      <c r="AH296" s="954"/>
      <c r="AI296" s="955"/>
      <c r="AJ296" s="954"/>
      <c r="AK296" s="955"/>
      <c r="AL296" s="954"/>
      <c r="AM296" s="956"/>
    </row>
    <row r="297" spans="1:44" ht="12.75" customHeight="1">
      <c r="A297" s="885"/>
      <c r="B297" s="957"/>
      <c r="C297" s="939"/>
      <c r="D297" s="939"/>
      <c r="E297" s="939"/>
      <c r="F297" s="360"/>
      <c r="G297" s="978"/>
      <c r="H297" s="885"/>
      <c r="I297" s="928"/>
      <c r="J297" s="920"/>
      <c r="K297" s="928"/>
      <c r="L297" s="911"/>
      <c r="M297" s="928"/>
      <c r="N297" s="920"/>
      <c r="O297" s="928"/>
      <c r="P297" s="911"/>
      <c r="Q297" s="928"/>
      <c r="R297" s="920"/>
      <c r="S297" s="928"/>
      <c r="T297" s="911"/>
      <c r="U297" s="928"/>
      <c r="V297" s="920"/>
      <c r="W297" s="928"/>
      <c r="X297" s="911"/>
      <c r="Y297" s="928"/>
      <c r="Z297" s="885"/>
      <c r="AA297" s="928"/>
      <c r="AB297" s="885"/>
      <c r="AC297" s="928"/>
      <c r="AD297" s="885"/>
      <c r="AE297" s="928"/>
      <c r="AF297" s="885"/>
    </row>
    <row r="298" spans="1:44" ht="12.75" customHeight="1">
      <c r="A298" s="881"/>
      <c r="AG298" s="962"/>
      <c r="AH298" s="962"/>
      <c r="AI298" s="962"/>
      <c r="AJ298" s="962"/>
      <c r="AK298" s="962"/>
      <c r="AL298" s="962"/>
      <c r="AM298" s="962"/>
      <c r="AO298" s="962"/>
    </row>
    <row r="299" spans="1:44" ht="18" customHeight="1">
      <c r="A299" s="887" t="s">
        <v>636</v>
      </c>
      <c r="B299" s="888"/>
      <c r="C299" s="888"/>
      <c r="D299" s="888"/>
      <c r="E299" s="888"/>
      <c r="F299" s="888"/>
      <c r="G299" s="889"/>
      <c r="H299" s="890"/>
      <c r="I299" s="891" t="s">
        <v>135</v>
      </c>
      <c r="J299" s="871"/>
      <c r="K299" s="872"/>
      <c r="L299" s="892"/>
      <c r="M299" s="870" t="s">
        <v>136</v>
      </c>
      <c r="N299" s="871"/>
      <c r="O299" s="872"/>
      <c r="P299" s="892"/>
      <c r="Q299" s="870" t="s">
        <v>137</v>
      </c>
      <c r="R299" s="871"/>
      <c r="S299" s="872"/>
      <c r="T299" s="892"/>
      <c r="U299" s="870" t="s">
        <v>138</v>
      </c>
      <c r="V299" s="871"/>
      <c r="W299" s="872"/>
      <c r="X299" s="893"/>
      <c r="Y299" s="870" t="s">
        <v>615</v>
      </c>
      <c r="Z299" s="871"/>
      <c r="AA299" s="871"/>
      <c r="AB299" s="871"/>
      <c r="AC299" s="871"/>
      <c r="AD299" s="871"/>
      <c r="AE299" s="872"/>
      <c r="AF299" s="963"/>
      <c r="AG299" s="870" t="s">
        <v>616</v>
      </c>
      <c r="AH299" s="871"/>
      <c r="AI299" s="871"/>
      <c r="AJ299" s="871"/>
      <c r="AK299" s="871"/>
      <c r="AL299" s="871"/>
      <c r="AM299" s="872"/>
      <c r="AO299" s="964"/>
      <c r="AP299" s="964"/>
      <c r="AQ299" s="964"/>
      <c r="AR299" s="964"/>
    </row>
    <row r="300" spans="1:44" ht="18" customHeight="1">
      <c r="A300" s="895" t="s">
        <v>617</v>
      </c>
      <c r="B300" s="896"/>
      <c r="C300" s="897"/>
      <c r="D300" s="898"/>
      <c r="E300" s="895" t="s">
        <v>618</v>
      </c>
      <c r="F300" s="896"/>
      <c r="G300" s="872"/>
      <c r="H300" s="890"/>
      <c r="I300" s="899" t="s">
        <v>617</v>
      </c>
      <c r="J300" s="900"/>
      <c r="K300" s="901" t="s">
        <v>618</v>
      </c>
      <c r="L300" s="902"/>
      <c r="M300" s="901" t="s">
        <v>617</v>
      </c>
      <c r="N300" s="900"/>
      <c r="O300" s="901" t="s">
        <v>618</v>
      </c>
      <c r="P300" s="902"/>
      <c r="Q300" s="901" t="s">
        <v>617</v>
      </c>
      <c r="R300" s="900"/>
      <c r="S300" s="901" t="s">
        <v>618</v>
      </c>
      <c r="T300" s="902"/>
      <c r="U300" s="901" t="s">
        <v>617</v>
      </c>
      <c r="V300" s="900"/>
      <c r="W300" s="901" t="s">
        <v>618</v>
      </c>
      <c r="X300" s="893"/>
      <c r="Y300" s="875" t="s">
        <v>135</v>
      </c>
      <c r="Z300" s="876"/>
      <c r="AA300" s="875" t="s">
        <v>136</v>
      </c>
      <c r="AB300" s="876"/>
      <c r="AC300" s="875" t="s">
        <v>137</v>
      </c>
      <c r="AD300" s="876"/>
      <c r="AE300" s="875" t="s">
        <v>138</v>
      </c>
      <c r="AF300" s="963"/>
      <c r="AG300" s="875" t="s">
        <v>135</v>
      </c>
      <c r="AH300" s="876"/>
      <c r="AI300" s="875" t="s">
        <v>136</v>
      </c>
      <c r="AJ300" s="876"/>
      <c r="AK300" s="875" t="s">
        <v>137</v>
      </c>
      <c r="AL300" s="876"/>
      <c r="AM300" s="875" t="s">
        <v>138</v>
      </c>
      <c r="AO300" s="983"/>
      <c r="AP300" s="983"/>
      <c r="AQ300" s="983"/>
      <c r="AR300" s="983"/>
    </row>
    <row r="301" spans="1:44" ht="12.95">
      <c r="A301" s="938" t="str">
        <f>'Report 1'!$A$2</f>
        <v>Report 1</v>
      </c>
      <c r="B301" s="1367"/>
      <c r="C301" s="1371"/>
      <c r="D301" s="940"/>
      <c r="E301" s="361" t="str">
        <f>'Report 10'!$A$2</f>
        <v>Report 10</v>
      </c>
      <c r="F301" s="362"/>
      <c r="G301" s="941"/>
      <c r="H301" s="1367"/>
      <c r="I301" s="942"/>
      <c r="J301" s="943"/>
      <c r="K301" s="944"/>
      <c r="L301" s="1368"/>
      <c r="M301" s="942"/>
      <c r="N301" s="943"/>
      <c r="O301" s="944"/>
      <c r="P301" s="1368"/>
      <c r="Q301" s="942"/>
      <c r="R301" s="943"/>
      <c r="S301" s="944"/>
      <c r="T301" s="1368"/>
      <c r="U301" s="942"/>
      <c r="V301" s="943"/>
      <c r="W301" s="944"/>
      <c r="X301" s="911"/>
      <c r="Y301" s="917"/>
      <c r="Z301" s="885"/>
      <c r="AA301" s="928"/>
      <c r="AB301" s="885"/>
      <c r="AC301" s="928"/>
      <c r="AD301" s="885"/>
      <c r="AE301" s="919"/>
      <c r="AF301" s="885"/>
      <c r="AG301" s="913"/>
      <c r="AH301" s="914"/>
      <c r="AI301" s="914"/>
      <c r="AJ301" s="914"/>
      <c r="AK301" s="914"/>
      <c r="AL301" s="914"/>
      <c r="AM301" s="915"/>
    </row>
    <row r="302" spans="1:44" ht="12.95">
      <c r="A302" s="1370" t="str">
        <f>'Report 1'!$A$4</f>
        <v>Schedule of Revenues and Expenses by Category</v>
      </c>
      <c r="B302" s="1367"/>
      <c r="C302" s="1371"/>
      <c r="D302" s="940"/>
      <c r="E302" s="363" t="str">
        <f>'Report 10'!$A$4</f>
        <v>Outlier Services Report</v>
      </c>
      <c r="F302" s="364"/>
      <c r="G302" s="941"/>
      <c r="H302" s="1367"/>
      <c r="I302" s="942"/>
      <c r="J302" s="943"/>
      <c r="K302" s="944"/>
      <c r="L302" s="1368"/>
      <c r="M302" s="942"/>
      <c r="N302" s="943"/>
      <c r="O302" s="944"/>
      <c r="P302" s="1368"/>
      <c r="Q302" s="942"/>
      <c r="R302" s="943"/>
      <c r="S302" s="944"/>
      <c r="T302" s="1368"/>
      <c r="U302" s="942"/>
      <c r="V302" s="943"/>
      <c r="W302" s="944"/>
      <c r="X302" s="911"/>
      <c r="Y302" s="917"/>
      <c r="Z302" s="885"/>
      <c r="AA302" s="928"/>
      <c r="AB302" s="885"/>
      <c r="AC302" s="928"/>
      <c r="AD302" s="885"/>
      <c r="AE302" s="919"/>
      <c r="AF302" s="885"/>
      <c r="AG302" s="929"/>
      <c r="AH302" s="914"/>
      <c r="AI302" s="930"/>
      <c r="AJ302" s="914"/>
      <c r="AK302" s="930"/>
      <c r="AL302" s="914"/>
      <c r="AM302" s="931"/>
    </row>
    <row r="303" spans="1:44" ht="12.95">
      <c r="A303" s="1370"/>
      <c r="B303" s="1367">
        <f>'Report 1'!$A$71</f>
        <v>51</v>
      </c>
      <c r="C303" s="1371" t="str">
        <f>'Report 1'!$B$71</f>
        <v>Other - Outlier Services (Provide Detail in Outlier Report)</v>
      </c>
      <c r="D303" s="1367"/>
      <c r="E303" s="1370"/>
      <c r="F303" s="1367" t="s">
        <v>230</v>
      </c>
      <c r="G303" s="1371"/>
      <c r="H303" s="885"/>
      <c r="I303" s="921">
        <f>'Report 1'!$BA$71</f>
        <v>0</v>
      </c>
      <c r="J303" s="920" t="s">
        <v>620</v>
      </c>
      <c r="K303" s="922">
        <f>'Report 10'!$F$64</f>
        <v>0</v>
      </c>
      <c r="L303" s="911"/>
      <c r="M303" s="921">
        <f>'Report 1'!$BB$71</f>
        <v>0</v>
      </c>
      <c r="N303" s="920" t="s">
        <v>620</v>
      </c>
      <c r="O303" s="922">
        <f>'Report 10'!$H$64</f>
        <v>0</v>
      </c>
      <c r="P303" s="911"/>
      <c r="Q303" s="921">
        <f>'Report 1'!$BC$71</f>
        <v>0</v>
      </c>
      <c r="R303" s="920" t="s">
        <v>620</v>
      </c>
      <c r="S303" s="922">
        <f>'Report 10'!$J$64</f>
        <v>0</v>
      </c>
      <c r="T303" s="911"/>
      <c r="U303" s="921">
        <f>'Report 1'!$BD$71</f>
        <v>0</v>
      </c>
      <c r="V303" s="920" t="s">
        <v>620</v>
      </c>
      <c r="W303" s="922">
        <f>'Report 10'!$L$64</f>
        <v>0</v>
      </c>
      <c r="X303" s="911"/>
      <c r="Y303" s="921">
        <f>I303-K303</f>
        <v>0</v>
      </c>
      <c r="Z303" s="885"/>
      <c r="AA303" s="923">
        <f>M303-O303</f>
        <v>0</v>
      </c>
      <c r="AB303" s="885"/>
      <c r="AC303" s="923">
        <f>Q303-S303</f>
        <v>0</v>
      </c>
      <c r="AD303" s="885"/>
      <c r="AE303" s="924">
        <f>U303-W303</f>
        <v>0</v>
      </c>
      <c r="AF303" s="885"/>
      <c r="AG303" s="925" t="str">
        <f>IF(ABS(Y303)&gt;$AS$13,"Threshold Exceeded!","----")</f>
        <v>----</v>
      </c>
      <c r="AH303" s="914"/>
      <c r="AI303" s="926" t="str">
        <f>IF(ABS(AA303)&gt;$AS$13,"Threshold Exceeded!","----")</f>
        <v>----</v>
      </c>
      <c r="AJ303" s="914"/>
      <c r="AK303" s="926" t="str">
        <f>IF(ABS(AC303)&gt;$AS$13,"Threshold Exceeded!","----")</f>
        <v>----</v>
      </c>
      <c r="AL303" s="914"/>
      <c r="AM303" s="927" t="str">
        <f>IF(ABS(AE303)&gt;$AS$13,"Threshold Exceeded!","----")</f>
        <v>----</v>
      </c>
    </row>
    <row r="304" spans="1:44" ht="12.95">
      <c r="A304" s="1373"/>
      <c r="B304" s="1374"/>
      <c r="C304" s="1375"/>
      <c r="D304" s="940"/>
      <c r="E304" s="973"/>
      <c r="F304" s="365"/>
      <c r="G304" s="974"/>
      <c r="H304" s="1367"/>
      <c r="I304" s="975"/>
      <c r="J304" s="976"/>
      <c r="K304" s="977"/>
      <c r="L304" s="1368"/>
      <c r="M304" s="975"/>
      <c r="N304" s="976"/>
      <c r="O304" s="977"/>
      <c r="P304" s="1368"/>
      <c r="Q304" s="975"/>
      <c r="R304" s="976"/>
      <c r="S304" s="977"/>
      <c r="T304" s="1368"/>
      <c r="U304" s="975"/>
      <c r="V304" s="976"/>
      <c r="W304" s="977"/>
      <c r="X304" s="911"/>
      <c r="Y304" s="949"/>
      <c r="Z304" s="881"/>
      <c r="AA304" s="952"/>
      <c r="AB304" s="881"/>
      <c r="AC304" s="952"/>
      <c r="AD304" s="881"/>
      <c r="AE304" s="951"/>
      <c r="AF304" s="885"/>
      <c r="AG304" s="953"/>
      <c r="AH304" s="954"/>
      <c r="AI304" s="955"/>
      <c r="AJ304" s="954"/>
      <c r="AK304" s="955"/>
      <c r="AL304" s="954"/>
      <c r="AM304" s="956"/>
    </row>
  </sheetData>
  <sheetProtection algorithmName="SHA-512" hashValue="Ewts9ObsieVu3M3CJ3/kyIV8kXsyJkFWGBEmTv6eBeEvBaa5k5jUxwYZIjHimY5oUyBfUMPM9K4EsfFr9aVLvw==" saltValue="ybrIUHSIwDXAw2wXxjuroQ==" spinCount="100000" sheet="1" objects="1" scenarios="1"/>
  <conditionalFormatting sqref="G13:G14">
    <cfRule type="expression" dxfId="0" priority="1">
      <formula>$G$14&gt;0</formula>
    </cfRule>
  </conditionalFormatting>
  <pageMargins left="0.45" right="0.45" top="0.5" bottom="0.5" header="0.25" footer="0.25"/>
  <pageSetup scale="34" pageOrder="overThenDown" orientation="portrait" r:id="rId1"/>
  <headerFooter scaleWithDoc="0">
    <oddHeader>&amp;RState of New Mexico</oddHeader>
    <oddFooter>&amp;LVersion 4.0&amp;RPage &amp;P of &amp;N</oddFooter>
  </headerFooter>
  <rowBreaks count="2" manualBreakCount="2">
    <brk id="109" max="38" man="1"/>
    <brk id="203" max="38" man="1"/>
  </rowBreaks>
  <colBreaks count="3" manualBreakCount="3">
    <brk id="23" min="1" max="444" man="1"/>
    <brk id="31" min="1" max="444" man="1"/>
    <brk id="39" min="1" max="44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T3916"/>
  <sheetViews>
    <sheetView showGridLines="0" zoomScale="75" zoomScaleNormal="75" workbookViewId="0"/>
  </sheetViews>
  <sheetFormatPr defaultRowHeight="9.9499999999999993"/>
  <cols>
    <col min="1" max="1" width="4.5" customWidth="1"/>
    <col min="2" max="8" width="16" customWidth="1"/>
    <col min="9" max="9" width="21.1640625" customWidth="1"/>
    <col min="10" max="12" width="16" customWidth="1"/>
    <col min="13" max="13" width="46.6640625" customWidth="1"/>
    <col min="14" max="14" width="16" customWidth="1"/>
    <col min="15" max="15" width="21.1640625" bestFit="1" customWidth="1"/>
    <col min="16" max="16" width="16" customWidth="1"/>
    <col min="17" max="17" width="65.33203125" bestFit="1" customWidth="1"/>
    <col min="18" max="18" width="16" customWidth="1"/>
    <col min="19" max="21" width="16.1640625" customWidth="1"/>
    <col min="22" max="22" width="4.5" customWidth="1"/>
    <col min="23" max="29" width="16" customWidth="1"/>
    <col min="30" max="30" width="21.1640625" customWidth="1"/>
    <col min="31" max="33" width="16" customWidth="1"/>
    <col min="34" max="34" width="46.6640625" bestFit="1" customWidth="1"/>
    <col min="35" max="35" width="16" customWidth="1"/>
    <col min="36" max="36" width="16.1640625" customWidth="1"/>
    <col min="37" max="37" width="4.5" customWidth="1"/>
    <col min="38" max="38" width="10.5" customWidth="1"/>
    <col min="39" max="39" width="9.83203125" customWidth="1"/>
    <col min="40" max="40" width="10.5" customWidth="1"/>
    <col min="41" max="41" width="8.6640625" customWidth="1"/>
    <col min="42" max="42" width="12.5" customWidth="1"/>
    <col min="43" max="43" width="11.5" customWidth="1"/>
    <col min="44" max="44" width="11.1640625" customWidth="1"/>
    <col min="45" max="45" width="12.6640625" customWidth="1"/>
    <col min="46" max="46" width="13.1640625" customWidth="1"/>
    <col min="47" max="47" width="8.33203125" customWidth="1"/>
    <col min="48" max="48" width="7.5" customWidth="1"/>
    <col min="49" max="49" width="16" customWidth="1"/>
    <col min="50" max="50" width="8.33203125" customWidth="1"/>
    <col min="51" max="51" width="11.83203125" customWidth="1"/>
    <col min="52" max="52" width="10.5" customWidth="1"/>
    <col min="53" max="53" width="21.33203125" customWidth="1"/>
    <col min="54" max="54" width="11.33203125" customWidth="1"/>
    <col min="55" max="55" width="10.5" customWidth="1"/>
    <col min="56" max="56" width="11.5" customWidth="1"/>
    <col min="57" max="57" width="12" customWidth="1"/>
    <col min="58" max="58" width="11.33203125" customWidth="1"/>
    <col min="59" max="59" width="12.6640625" customWidth="1"/>
    <col min="60" max="60" width="11" customWidth="1"/>
    <col min="61" max="61" width="9.5" customWidth="1"/>
    <col min="62" max="62" width="4.5" customWidth="1"/>
    <col min="63" max="69" width="16" customWidth="1"/>
    <col min="70" max="70" width="21.1640625" customWidth="1"/>
    <col min="71" max="73" width="16" customWidth="1"/>
    <col min="74" max="74" width="46.6640625" customWidth="1"/>
    <col min="75" max="76" width="16" customWidth="1"/>
    <col min="77" max="77" width="55.33203125" bestFit="1" customWidth="1"/>
    <col min="78" max="78" width="22.83203125" bestFit="1" customWidth="1"/>
    <col min="79" max="79" width="16.1640625" customWidth="1"/>
    <col min="80" max="80" width="4.5" customWidth="1"/>
    <col min="81" max="87" width="16" customWidth="1"/>
    <col min="88" max="88" width="21.1640625" customWidth="1"/>
    <col min="89" max="91" width="16" customWidth="1"/>
    <col min="92" max="92" width="46.6640625" customWidth="1"/>
    <col min="93" max="93" width="16" customWidth="1"/>
    <col min="94" max="94" width="21.1640625" customWidth="1"/>
    <col min="95" max="95" width="16" customWidth="1"/>
    <col min="96" max="96" width="61.83203125" bestFit="1" customWidth="1"/>
    <col min="97" max="97" width="16" customWidth="1"/>
    <col min="98" max="100" width="16.1640625" customWidth="1"/>
    <col min="101" max="101" width="4.5" customWidth="1"/>
    <col min="102" max="105" width="16" customWidth="1"/>
    <col min="106" max="106" width="21.1640625" customWidth="1"/>
    <col min="107" max="107" width="16" customWidth="1"/>
    <col min="108" max="108" width="16" style="8" customWidth="1"/>
    <col min="109" max="109" width="16" customWidth="1"/>
    <col min="110" max="110" width="29" bestFit="1" customWidth="1"/>
    <col min="111" max="121" width="20.1640625" customWidth="1"/>
    <col min="122" max="122" width="4.5" customWidth="1"/>
  </cols>
  <sheetData>
    <row r="1" spans="1:124" ht="12" customHeight="1">
      <c r="A1" s="8"/>
      <c r="V1" s="8"/>
      <c r="AK1" s="8"/>
      <c r="BJ1" s="8"/>
      <c r="CA1" t="s">
        <v>637</v>
      </c>
      <c r="CB1" s="8"/>
      <c r="CW1" s="8"/>
      <c r="DR1" s="8"/>
    </row>
    <row r="2" spans="1:124" ht="18" customHeight="1">
      <c r="A2" s="8"/>
      <c r="B2" s="507" t="s">
        <v>638</v>
      </c>
      <c r="Q2" s="508"/>
      <c r="V2" s="8"/>
      <c r="W2" s="507" t="s">
        <v>639</v>
      </c>
      <c r="AI2" s="508"/>
      <c r="AK2" s="8"/>
      <c r="AL2" s="507" t="s">
        <v>640</v>
      </c>
      <c r="BA2" s="509"/>
      <c r="BJ2" s="8"/>
      <c r="BK2" s="507" t="s">
        <v>641</v>
      </c>
      <c r="BY2" s="508"/>
      <c r="CB2" s="8"/>
      <c r="CC2" s="507" t="s">
        <v>642</v>
      </c>
      <c r="CR2" s="508"/>
      <c r="CW2" s="8"/>
      <c r="CX2" s="507" t="s">
        <v>643</v>
      </c>
      <c r="DR2" s="8"/>
    </row>
    <row r="3" spans="1:124" ht="18" customHeight="1">
      <c r="A3" s="8"/>
      <c r="B3" s="510" t="s">
        <v>644</v>
      </c>
      <c r="C3" s="8"/>
      <c r="D3" s="8"/>
      <c r="E3" s="8"/>
      <c r="Q3" s="508"/>
      <c r="V3" s="8"/>
      <c r="W3" s="510" t="s">
        <v>645</v>
      </c>
      <c r="AI3" s="508"/>
      <c r="AK3" s="8"/>
      <c r="AL3" s="510" t="s">
        <v>646</v>
      </c>
      <c r="BA3" s="509"/>
      <c r="BJ3" s="8"/>
      <c r="BK3" s="510" t="s">
        <v>647</v>
      </c>
      <c r="BY3" s="508"/>
      <c r="CB3" s="8"/>
      <c r="CC3" s="510" t="s">
        <v>648</v>
      </c>
      <c r="CR3" s="508"/>
      <c r="CW3" s="8"/>
      <c r="CX3" s="510" t="s">
        <v>649</v>
      </c>
      <c r="DG3" s="511"/>
      <c r="DR3" s="8"/>
    </row>
    <row r="4" spans="1:124" ht="18" customHeight="1">
      <c r="A4" s="8"/>
      <c r="B4" s="190" t="s">
        <v>109</v>
      </c>
      <c r="Q4" s="508"/>
      <c r="V4" s="8"/>
      <c r="W4" s="190" t="s">
        <v>109</v>
      </c>
      <c r="AI4" s="508"/>
      <c r="AK4" s="8"/>
      <c r="AL4" s="190" t="s">
        <v>109</v>
      </c>
      <c r="BA4" s="509"/>
      <c r="BJ4" s="8"/>
      <c r="BK4" s="190" t="s">
        <v>109</v>
      </c>
      <c r="BY4" s="508"/>
      <c r="CB4" s="8"/>
      <c r="CC4" s="190" t="s">
        <v>109</v>
      </c>
      <c r="CR4" s="508"/>
      <c r="CW4" s="8"/>
      <c r="CX4" s="190" t="s">
        <v>109</v>
      </c>
      <c r="DG4" s="511"/>
      <c r="DR4" s="8"/>
    </row>
    <row r="5" spans="1:124" ht="12" customHeight="1">
      <c r="A5" s="8"/>
      <c r="B5" s="507"/>
      <c r="Q5" s="508"/>
      <c r="V5" s="8"/>
      <c r="W5" s="507"/>
      <c r="AI5" s="508"/>
      <c r="AK5" s="8"/>
      <c r="AL5" s="507"/>
      <c r="BA5" s="509"/>
      <c r="BJ5" s="8"/>
      <c r="BK5" s="507"/>
      <c r="BY5" s="508"/>
      <c r="CB5" s="8"/>
      <c r="CC5" s="507"/>
      <c r="CR5" s="508"/>
      <c r="CW5" s="8"/>
      <c r="CX5" s="507"/>
    </row>
    <row r="6" spans="1:124" ht="18" customHeight="1">
      <c r="A6" s="8"/>
      <c r="B6" s="507" t="str">
        <f>"MCO Name: "&amp;'Information Input'!$F$14</f>
        <v xml:space="preserve">MCO Name: </v>
      </c>
      <c r="Q6" s="508"/>
      <c r="V6" s="8"/>
      <c r="W6" s="507" t="str">
        <f>"MCO Name: "&amp;'Information Input'!$F$14</f>
        <v xml:space="preserve">MCO Name: </v>
      </c>
      <c r="AI6" s="508"/>
      <c r="AK6" s="8"/>
      <c r="AL6" s="507" t="str">
        <f>"MCO Name: "&amp;'Information Input'!$F$14</f>
        <v xml:space="preserve">MCO Name: </v>
      </c>
      <c r="BA6" s="509"/>
      <c r="BJ6" s="8"/>
      <c r="BK6" s="507" t="str">
        <f>"MCO Name:  "&amp;'Information Input'!$F$14</f>
        <v xml:space="preserve">MCO Name:  </v>
      </c>
      <c r="BY6" s="508"/>
      <c r="CB6" s="8"/>
      <c r="CC6" s="507" t="str">
        <f>"MCO Name:  "&amp;'Information Input'!$F$14</f>
        <v xml:space="preserve">MCO Name:  </v>
      </c>
      <c r="CR6" s="508"/>
      <c r="CW6" s="8"/>
      <c r="CX6" s="507" t="str">
        <f>"MCO Name:  "&amp;'Information Input'!$F$14</f>
        <v xml:space="preserve">MCO Name:  </v>
      </c>
      <c r="DG6" s="511"/>
      <c r="DR6" s="8"/>
    </row>
    <row r="7" spans="1:124" ht="18" customHeight="1">
      <c r="A7" s="8"/>
      <c r="B7" s="510" t="str">
        <f>"Report Submission Type:  "&amp;TEXT('Information Input'!$J$22,"mm/dd/yyyy")</f>
        <v>Report Submission Type:  Quarterly</v>
      </c>
      <c r="Q7" s="508"/>
      <c r="V7" s="8"/>
      <c r="W7" s="510" t="str">
        <f>"Report Submission Type:  "&amp;TEXT('Information Input'!$J$22,"mm/dd/yyyy")</f>
        <v>Report Submission Type:  Quarterly</v>
      </c>
      <c r="AI7" s="508"/>
      <c r="AK7" s="8"/>
      <c r="AL7" s="510" t="str">
        <f>"Report Submission Type:  "&amp;TEXT('Information Input'!$J$22,"mm/dd/yyyy")</f>
        <v>Report Submission Type:  Quarterly</v>
      </c>
      <c r="BA7" s="509"/>
      <c r="BJ7" s="8"/>
      <c r="BK7" s="510" t="str">
        <f>"Report Submission Type:  "&amp;TEXT('Information Input'!$J$22,"mm/dd/yyyy")</f>
        <v>Report Submission Type:  Quarterly</v>
      </c>
      <c r="BY7" s="1005"/>
      <c r="CB7" s="8"/>
      <c r="CC7" s="510" t="str">
        <f>"Report Submission Type:  "&amp;TEXT('Information Input'!$J$22,"mm/dd/yyyy")</f>
        <v>Report Submission Type:  Quarterly</v>
      </c>
      <c r="CR7" s="1005"/>
      <c r="CS7" s="8"/>
      <c r="CW7" s="8"/>
      <c r="CX7" s="510" t="str">
        <f>"Report Submission Type:  "&amp;TEXT('Information Input'!$J$22,"mm/dd/yyyy")</f>
        <v>Report Submission Type:  Quarterly</v>
      </c>
      <c r="DG7" s="511"/>
      <c r="DR7" s="8"/>
    </row>
    <row r="8" spans="1:124" ht="18" customHeight="1">
      <c r="A8" s="8"/>
      <c r="B8" s="512" t="str">
        <f>"Calendar Year Reporting Cycle:  "&amp;'Information Input'!$J$18</f>
        <v>Calendar Year Reporting Cycle:  2019</v>
      </c>
      <c r="Q8" s="1005"/>
      <c r="R8" s="8"/>
      <c r="V8" s="8"/>
      <c r="W8" s="512" t="str">
        <f>"Calendar Year Reporting Cycle:  "&amp;'Information Input'!$J$18</f>
        <v>Calendar Year Reporting Cycle:  2019</v>
      </c>
      <c r="AI8" s="508"/>
      <c r="AK8" s="8"/>
      <c r="AL8" s="512" t="str">
        <f>"Calendar Year Reporting Cycle:  "&amp;'Information Input'!$J$18</f>
        <v>Calendar Year Reporting Cycle:  2019</v>
      </c>
      <c r="AZ8" s="8"/>
      <c r="BA8" s="1006"/>
      <c r="BB8" s="8"/>
      <c r="BC8" s="8"/>
      <c r="BD8" s="8"/>
      <c r="BE8" s="8"/>
      <c r="BF8" s="8"/>
      <c r="BG8" s="8"/>
      <c r="BH8" s="8"/>
      <c r="BI8" s="8"/>
      <c r="BJ8" s="8"/>
      <c r="BK8" s="512" t="str">
        <f>"Calendar Year Reporting Cycle:  "&amp;'Information Input'!$J$18</f>
        <v>Calendar Year Reporting Cycle:  2019</v>
      </c>
      <c r="BY8" s="1005"/>
      <c r="CB8" s="8"/>
      <c r="CC8" s="512" t="str">
        <f>"Calendar Year Reporting Cycle:  "&amp;'Information Input'!$J$18</f>
        <v>Calendar Year Reporting Cycle:  2019</v>
      </c>
      <c r="CR8" s="1005"/>
      <c r="CS8" s="8"/>
      <c r="CW8" s="8"/>
      <c r="CX8" s="512" t="str">
        <f>"Calendar Year Reporting Cycle:  "&amp;'Information Input'!$J$18</f>
        <v>Calendar Year Reporting Cycle:  2019</v>
      </c>
      <c r="DG8" s="511"/>
      <c r="DR8" s="8"/>
    </row>
    <row r="9" spans="1:124" ht="18" customHeight="1">
      <c r="A9" s="8"/>
      <c r="B9" s="510" t="str">
        <f>"Report Period Ending:  "&amp;TEXT('Information Input'!$H$30,"mm/dd/yyyy")</f>
        <v>Report Period Ending:  03/31/2019</v>
      </c>
      <c r="M9" s="417"/>
      <c r="Q9" s="1005"/>
      <c r="R9" s="8"/>
      <c r="V9" s="8"/>
      <c r="W9" s="510" t="str">
        <f>"Report Period Ending:  "&amp;TEXT('Information Input'!$H$30,"mm/dd/yyyy")</f>
        <v>Report Period Ending:  03/31/2019</v>
      </c>
      <c r="AI9" s="508"/>
      <c r="AK9" s="8"/>
      <c r="AL9" s="510" t="str">
        <f>"Report Period Ending:  "&amp;TEXT('Information Input'!$H$30,"mm/dd/yyyy")</f>
        <v>Report Period Ending:  03/31/2019</v>
      </c>
      <c r="AZ9" s="1248"/>
      <c r="BA9" s="1249"/>
      <c r="BB9" s="1248"/>
      <c r="BC9" s="1248"/>
      <c r="BD9" s="1248"/>
      <c r="BE9" s="1248"/>
      <c r="BF9" s="1248"/>
      <c r="BG9" s="1248"/>
      <c r="BH9" s="1248"/>
      <c r="BI9" s="1248"/>
      <c r="BJ9" s="8"/>
      <c r="BK9" s="510" t="str">
        <f>"Report Period Ending:  "&amp;TEXT('Information Input'!$H$30,"mm/dd/yyyy")</f>
        <v>Report Period Ending:  03/31/2019</v>
      </c>
      <c r="BY9" s="1005"/>
      <c r="CB9" s="8"/>
      <c r="CC9" s="510" t="str">
        <f>"Report Period Ending:  "&amp;TEXT('Information Input'!$H$30,"mm/dd/yyyy")</f>
        <v>Report Period Ending:  03/31/2019</v>
      </c>
      <c r="CR9" s="1005"/>
      <c r="CS9" s="8"/>
      <c r="CW9" s="8"/>
      <c r="CX9" s="510" t="str">
        <f>"Report Period Ending:  "&amp;TEXT('Information Input'!$H$30,"mm/dd/yyyy")</f>
        <v>Report Period Ending:  03/31/2019</v>
      </c>
      <c r="DG9" s="511"/>
      <c r="DR9" s="8"/>
    </row>
    <row r="10" spans="1:124" ht="12" customHeight="1">
      <c r="A10" s="8"/>
      <c r="Q10" s="8"/>
      <c r="R10" s="8"/>
      <c r="V10" s="8"/>
      <c r="AK10" s="8"/>
      <c r="BA10" s="8"/>
      <c r="BB10" s="8"/>
      <c r="BJ10" s="8"/>
      <c r="BY10" s="8"/>
      <c r="CB10" s="8"/>
      <c r="CR10" s="8"/>
      <c r="CS10" s="8"/>
      <c r="CW10" s="8"/>
      <c r="DR10" s="8"/>
    </row>
    <row r="11" spans="1:124" ht="31.5">
      <c r="A11" s="8"/>
      <c r="B11" s="513" t="s">
        <v>650</v>
      </c>
      <c r="C11" s="513" t="s">
        <v>651</v>
      </c>
      <c r="D11" s="513" t="s">
        <v>652</v>
      </c>
      <c r="E11" s="513" t="s">
        <v>653</v>
      </c>
      <c r="F11" s="513" t="s">
        <v>27</v>
      </c>
      <c r="G11" s="513" t="s">
        <v>29</v>
      </c>
      <c r="H11" s="513" t="s">
        <v>31</v>
      </c>
      <c r="I11" s="513" t="s">
        <v>654</v>
      </c>
      <c r="J11" s="513" t="s">
        <v>655</v>
      </c>
      <c r="K11" s="513" t="s">
        <v>220</v>
      </c>
      <c r="L11" s="513" t="s">
        <v>85</v>
      </c>
      <c r="M11" s="513" t="s">
        <v>87</v>
      </c>
      <c r="N11" s="513" t="s">
        <v>219</v>
      </c>
      <c r="O11" s="513" t="s">
        <v>656</v>
      </c>
      <c r="P11" s="513" t="s">
        <v>221</v>
      </c>
      <c r="Q11" s="513" t="s">
        <v>657</v>
      </c>
      <c r="R11" s="513" t="s">
        <v>223</v>
      </c>
      <c r="S11" s="513" t="s">
        <v>140</v>
      </c>
      <c r="T11" s="513" t="s">
        <v>441</v>
      </c>
      <c r="U11" s="513" t="s">
        <v>343</v>
      </c>
      <c r="V11" s="8"/>
      <c r="W11" s="514" t="s">
        <v>650</v>
      </c>
      <c r="X11" s="514" t="s">
        <v>651</v>
      </c>
      <c r="Y11" s="514" t="s">
        <v>652</v>
      </c>
      <c r="Z11" s="514" t="s">
        <v>653</v>
      </c>
      <c r="AA11" s="514" t="s">
        <v>27</v>
      </c>
      <c r="AB11" s="514" t="s">
        <v>29</v>
      </c>
      <c r="AC11" s="514" t="s">
        <v>31</v>
      </c>
      <c r="AD11" s="514" t="s">
        <v>654</v>
      </c>
      <c r="AE11" s="514" t="s">
        <v>655</v>
      </c>
      <c r="AF11" s="514" t="s">
        <v>220</v>
      </c>
      <c r="AG11" s="514" t="s">
        <v>85</v>
      </c>
      <c r="AH11" s="514" t="s">
        <v>87</v>
      </c>
      <c r="AI11" s="513" t="s">
        <v>219</v>
      </c>
      <c r="AJ11" s="514" t="s">
        <v>140</v>
      </c>
      <c r="AK11" s="8"/>
      <c r="AL11" s="514" t="s">
        <v>650</v>
      </c>
      <c r="AM11" s="514" t="s">
        <v>651</v>
      </c>
      <c r="AN11" s="514" t="s">
        <v>652</v>
      </c>
      <c r="AO11" s="514" t="s">
        <v>653</v>
      </c>
      <c r="AP11" s="514" t="s">
        <v>27</v>
      </c>
      <c r="AQ11" s="514" t="s">
        <v>29</v>
      </c>
      <c r="AR11" s="514" t="s">
        <v>31</v>
      </c>
      <c r="AS11" s="514" t="s">
        <v>654</v>
      </c>
      <c r="AT11" s="514" t="s">
        <v>655</v>
      </c>
      <c r="AU11" s="514" t="s">
        <v>220</v>
      </c>
      <c r="AV11" s="1247" t="s">
        <v>85</v>
      </c>
      <c r="AW11" s="1247" t="s">
        <v>87</v>
      </c>
      <c r="AX11" s="513" t="s">
        <v>219</v>
      </c>
      <c r="AY11" s="513" t="s">
        <v>656</v>
      </c>
      <c r="AZ11" s="513" t="s">
        <v>221</v>
      </c>
      <c r="BA11" s="513" t="s">
        <v>657</v>
      </c>
      <c r="BB11" s="513" t="s">
        <v>223</v>
      </c>
      <c r="BC11" s="514" t="s">
        <v>224</v>
      </c>
      <c r="BD11" s="514" t="s">
        <v>225</v>
      </c>
      <c r="BE11" s="514" t="s">
        <v>226</v>
      </c>
      <c r="BF11" s="514" t="s">
        <v>227</v>
      </c>
      <c r="BG11" s="514" t="s">
        <v>228</v>
      </c>
      <c r="BH11" s="514" t="s">
        <v>229</v>
      </c>
      <c r="BI11" s="514" t="s">
        <v>230</v>
      </c>
      <c r="BJ11" s="8"/>
      <c r="BK11" s="514" t="s">
        <v>650</v>
      </c>
      <c r="BL11" s="514" t="s">
        <v>651</v>
      </c>
      <c r="BM11" s="514" t="s">
        <v>652</v>
      </c>
      <c r="BN11" s="514" t="s">
        <v>653</v>
      </c>
      <c r="BO11" s="514" t="s">
        <v>27</v>
      </c>
      <c r="BP11" s="514" t="s">
        <v>29</v>
      </c>
      <c r="BQ11" s="514" t="s">
        <v>31</v>
      </c>
      <c r="BR11" s="514" t="s">
        <v>654</v>
      </c>
      <c r="BS11" s="514" t="s">
        <v>655</v>
      </c>
      <c r="BT11" s="514" t="s">
        <v>220</v>
      </c>
      <c r="BU11" s="514" t="s">
        <v>85</v>
      </c>
      <c r="BV11" s="514" t="s">
        <v>87</v>
      </c>
      <c r="BW11" s="513" t="s">
        <v>219</v>
      </c>
      <c r="BX11" s="513" t="s">
        <v>221</v>
      </c>
      <c r="BY11" s="513" t="s">
        <v>657</v>
      </c>
      <c r="BZ11" s="514" t="s">
        <v>658</v>
      </c>
      <c r="CA11" s="514" t="s">
        <v>659</v>
      </c>
      <c r="CB11" s="8"/>
      <c r="CC11" s="514" t="s">
        <v>650</v>
      </c>
      <c r="CD11" s="514" t="s">
        <v>651</v>
      </c>
      <c r="CE11" s="514" t="s">
        <v>652</v>
      </c>
      <c r="CF11" s="514" t="s">
        <v>653</v>
      </c>
      <c r="CG11" s="514" t="s">
        <v>27</v>
      </c>
      <c r="CH11" s="514" t="s">
        <v>29</v>
      </c>
      <c r="CI11" s="514" t="s">
        <v>31</v>
      </c>
      <c r="CJ11" s="514" t="s">
        <v>654</v>
      </c>
      <c r="CK11" s="514" t="s">
        <v>655</v>
      </c>
      <c r="CL11" s="514" t="s">
        <v>220</v>
      </c>
      <c r="CM11" s="514" t="s">
        <v>85</v>
      </c>
      <c r="CN11" s="514" t="s">
        <v>87</v>
      </c>
      <c r="CO11" s="513" t="s">
        <v>219</v>
      </c>
      <c r="CP11" s="514" t="s">
        <v>656</v>
      </c>
      <c r="CQ11" s="513" t="s">
        <v>221</v>
      </c>
      <c r="CR11" s="513" t="s">
        <v>657</v>
      </c>
      <c r="CS11" s="514" t="s">
        <v>223</v>
      </c>
      <c r="CT11" s="514" t="s">
        <v>140</v>
      </c>
      <c r="CU11" s="514" t="s">
        <v>441</v>
      </c>
      <c r="CV11" s="514" t="s">
        <v>660</v>
      </c>
      <c r="CW11" s="8"/>
      <c r="CX11" s="514" t="s">
        <v>650</v>
      </c>
      <c r="CY11" s="514" t="s">
        <v>651</v>
      </c>
      <c r="CZ11" s="514" t="s">
        <v>652</v>
      </c>
      <c r="DA11" s="514" t="s">
        <v>31</v>
      </c>
      <c r="DB11" s="514" t="s">
        <v>654</v>
      </c>
      <c r="DC11" s="514" t="s">
        <v>655</v>
      </c>
      <c r="DD11" s="514" t="s">
        <v>661</v>
      </c>
      <c r="DE11" s="513" t="s">
        <v>219</v>
      </c>
      <c r="DF11" s="514" t="s">
        <v>662</v>
      </c>
      <c r="DG11" s="514" t="s">
        <v>663</v>
      </c>
      <c r="DH11" s="514" t="s">
        <v>664</v>
      </c>
      <c r="DI11" s="514" t="s">
        <v>226</v>
      </c>
      <c r="DJ11" s="514" t="s">
        <v>227</v>
      </c>
      <c r="DK11" s="514" t="s">
        <v>378</v>
      </c>
      <c r="DL11" s="514" t="s">
        <v>379</v>
      </c>
      <c r="DM11" s="514" t="s">
        <v>665</v>
      </c>
      <c r="DN11" s="514" t="s">
        <v>666</v>
      </c>
      <c r="DO11" s="514" t="s">
        <v>382</v>
      </c>
      <c r="DP11" s="514" t="s">
        <v>667</v>
      </c>
      <c r="DQ11" s="514" t="s">
        <v>668</v>
      </c>
      <c r="DR11" s="8"/>
    </row>
    <row r="12" spans="1:124">
      <c r="A12" s="8"/>
      <c r="B12" s="515" t="s">
        <v>669</v>
      </c>
      <c r="C12" s="516">
        <v>1</v>
      </c>
      <c r="D12" s="517" t="str">
        <f>'Information Input'!$M$14</f>
        <v xml:space="preserve">      -      </v>
      </c>
      <c r="E12" s="517" t="s">
        <v>135</v>
      </c>
      <c r="F12" s="518">
        <f t="shared" ref="F12:F75" si="0">DATE(K12,1,1)</f>
        <v>43466</v>
      </c>
      <c r="G12" s="518">
        <f t="shared" ref="G12:G75" si="1">DATE(K12,3,31)</f>
        <v>43555</v>
      </c>
      <c r="H12" s="519">
        <f>'Information Input'!$H$35</f>
        <v>43555</v>
      </c>
      <c r="I12" s="517" t="str">
        <f>'Information Input'!$J$22</f>
        <v>Quarterly</v>
      </c>
      <c r="J12" s="519">
        <f>'Information Input'!$H$30</f>
        <v>43555</v>
      </c>
      <c r="K12" s="517">
        <f>'Information Input'!$J$18</f>
        <v>2019</v>
      </c>
      <c r="L12" s="578" t="s">
        <v>89</v>
      </c>
      <c r="M12" s="521" t="s">
        <v>90</v>
      </c>
      <c r="N12" s="522" t="s">
        <v>91</v>
      </c>
      <c r="O12" s="523" t="s">
        <v>670</v>
      </c>
      <c r="P12" s="517">
        <v>2</v>
      </c>
      <c r="Q12" s="522" t="s">
        <v>142</v>
      </c>
      <c r="R12" s="522" t="s">
        <v>239</v>
      </c>
      <c r="S12" s="524">
        <f>'Report 1'!$C$18</f>
        <v>0</v>
      </c>
      <c r="T12" s="525">
        <f>'Report 1'!$C$20</f>
        <v>0</v>
      </c>
      <c r="U12" s="526">
        <f>'Report 1'!$C$106</f>
        <v>0</v>
      </c>
      <c r="V12" s="8"/>
      <c r="W12" s="522" t="s">
        <v>669</v>
      </c>
      <c r="X12" s="517">
        <v>1</v>
      </c>
      <c r="Y12" s="517" t="str">
        <f>'Information Input'!$M$14</f>
        <v xml:space="preserve">      -      </v>
      </c>
      <c r="Z12" s="517" t="s">
        <v>135</v>
      </c>
      <c r="AA12" s="518">
        <f t="shared" ref="AA12:AA22" si="2">DATE(AF12,1,1)</f>
        <v>43466</v>
      </c>
      <c r="AB12" s="518">
        <f t="shared" ref="AB12:AB22" si="3">DATE(AF12,3,31)</f>
        <v>43555</v>
      </c>
      <c r="AC12" s="519">
        <f>'Information Input'!$H$35</f>
        <v>43555</v>
      </c>
      <c r="AD12" s="517" t="str">
        <f>'Information Input'!$J$22</f>
        <v>Quarterly</v>
      </c>
      <c r="AE12" s="519">
        <f>'Information Input'!$H$30</f>
        <v>43555</v>
      </c>
      <c r="AF12" s="517">
        <f>'Information Input'!$J$18</f>
        <v>2019</v>
      </c>
      <c r="AG12" s="527" t="s">
        <v>89</v>
      </c>
      <c r="AH12" s="527" t="s">
        <v>90</v>
      </c>
      <c r="AI12" s="527" t="s">
        <v>91</v>
      </c>
      <c r="AJ12" s="524">
        <f>'Report 1'!$C$18</f>
        <v>0</v>
      </c>
      <c r="AK12" s="8"/>
      <c r="AL12" s="522" t="s">
        <v>669</v>
      </c>
      <c r="AM12" s="517">
        <v>2</v>
      </c>
      <c r="AN12" s="517" t="str">
        <f>'Information Input'!$M$14</f>
        <v xml:space="preserve">      -      </v>
      </c>
      <c r="AO12" s="517" t="s">
        <v>135</v>
      </c>
      <c r="AP12" s="518">
        <f t="shared" ref="AP12:AP43" si="4">DATE(AU12,1,1)</f>
        <v>43466</v>
      </c>
      <c r="AQ12" s="518">
        <f t="shared" ref="AQ12:AQ43" si="5">DATE(AU12,3,31)</f>
        <v>43555</v>
      </c>
      <c r="AR12" s="519">
        <f>'Information Input'!$H$35</f>
        <v>43555</v>
      </c>
      <c r="AS12" s="517" t="str">
        <f>'Information Input'!$J$22</f>
        <v>Quarterly</v>
      </c>
      <c r="AT12" s="519">
        <f>'Information Input'!$H$30</f>
        <v>43555</v>
      </c>
      <c r="AU12" s="517">
        <f>'Information Input'!$J$18</f>
        <v>2019</v>
      </c>
      <c r="AV12" s="517" t="s">
        <v>89</v>
      </c>
      <c r="AW12" s="517" t="s">
        <v>90</v>
      </c>
      <c r="AX12" s="528" t="s">
        <v>91</v>
      </c>
      <c r="AY12" s="529" t="s">
        <v>671</v>
      </c>
      <c r="AZ12" s="528">
        <v>11</v>
      </c>
      <c r="BA12" s="530" t="s">
        <v>153</v>
      </c>
      <c r="BB12" s="524" t="s">
        <v>231</v>
      </c>
      <c r="BC12" s="531">
        <f>'Report 2'!$H18</f>
        <v>0</v>
      </c>
      <c r="BD12" s="531">
        <f>'Report 2'!$I18</f>
        <v>0</v>
      </c>
      <c r="BE12" s="531">
        <f>'Report 2'!$J18</f>
        <v>0</v>
      </c>
      <c r="BF12" s="531">
        <f>'Report 2'!$K18</f>
        <v>0</v>
      </c>
      <c r="BG12" s="531">
        <f>'Report 2'!$L18</f>
        <v>0</v>
      </c>
      <c r="BH12" s="531">
        <f>'Report 2'!$M18</f>
        <v>0</v>
      </c>
      <c r="BI12" s="531">
        <f>'Report 2'!$N18</f>
        <v>0</v>
      </c>
      <c r="BJ12" s="8"/>
      <c r="BK12" s="522" t="s">
        <v>669</v>
      </c>
      <c r="BL12" s="517">
        <v>3</v>
      </c>
      <c r="BM12" s="517" t="str">
        <f>'Information Input'!$M$14</f>
        <v xml:space="preserve">      -      </v>
      </c>
      <c r="BN12" s="517" t="s">
        <v>135</v>
      </c>
      <c r="BO12" s="518">
        <f t="shared" ref="BO12:BO43" si="6">DATE(BT12,1,1)</f>
        <v>43466</v>
      </c>
      <c r="BP12" s="518">
        <f t="shared" ref="BP12:BP43" si="7">DATE(BT12,3,31)</f>
        <v>43555</v>
      </c>
      <c r="BQ12" s="519">
        <f>'Information Input'!$H$35</f>
        <v>43555</v>
      </c>
      <c r="BR12" s="517" t="str">
        <f>'Information Input'!$J$22</f>
        <v>Quarterly</v>
      </c>
      <c r="BS12" s="519">
        <f>'Information Input'!$H$30</f>
        <v>43555</v>
      </c>
      <c r="BT12" s="517">
        <f>'Information Input'!$J$18</f>
        <v>2019</v>
      </c>
      <c r="BU12" s="578" t="s">
        <v>89</v>
      </c>
      <c r="BV12" s="521" t="s">
        <v>90</v>
      </c>
      <c r="BW12" s="522" t="s">
        <v>91</v>
      </c>
      <c r="BX12" s="517">
        <v>1</v>
      </c>
      <c r="BY12" s="530" t="s">
        <v>153</v>
      </c>
      <c r="BZ12" s="530" t="s">
        <v>250</v>
      </c>
      <c r="CA12" s="524">
        <f>'Report 3'!$D$16</f>
        <v>0</v>
      </c>
      <c r="CB12" s="8"/>
      <c r="CC12" s="523" t="s">
        <v>669</v>
      </c>
      <c r="CD12" s="1010" t="s">
        <v>672</v>
      </c>
      <c r="CE12" s="1010" t="str">
        <f>'Information Input'!$M$14</f>
        <v xml:space="preserve">      -      </v>
      </c>
      <c r="CF12" s="532" t="s">
        <v>135</v>
      </c>
      <c r="CG12" s="519">
        <f t="shared" ref="CG12" si="8">DATE(CL12,1,1)</f>
        <v>43466</v>
      </c>
      <c r="CH12" s="519">
        <f t="shared" ref="CH12" si="9">DATE(CL12,3,31)</f>
        <v>43555</v>
      </c>
      <c r="CI12" s="519">
        <f>'Information Input'!$H$35</f>
        <v>43555</v>
      </c>
      <c r="CJ12" s="532" t="str">
        <f>'Information Input'!$J$22</f>
        <v>Quarterly</v>
      </c>
      <c r="CK12" s="519">
        <f>'Information Input'!$H$30</f>
        <v>43555</v>
      </c>
      <c r="CL12" s="532">
        <f>'Information Input'!$J$18</f>
        <v>2019</v>
      </c>
      <c r="CM12" s="532" t="s">
        <v>89</v>
      </c>
      <c r="CN12" s="1010" t="s">
        <v>90</v>
      </c>
      <c r="CO12" s="523" t="s">
        <v>91</v>
      </c>
      <c r="CP12" s="523" t="s">
        <v>671</v>
      </c>
      <c r="CQ12" s="532">
        <v>11</v>
      </c>
      <c r="CR12" s="523" t="s">
        <v>153</v>
      </c>
      <c r="CS12" s="523" t="s">
        <v>231</v>
      </c>
      <c r="CT12" s="1011">
        <f>'Report 1'!$C$18</f>
        <v>0</v>
      </c>
      <c r="CU12" s="1012">
        <f>SUMIF('Report 4A'!$G$16:$G$95,$CQ12,'Report 4A'!$K$16:$K$95)</f>
        <v>0</v>
      </c>
      <c r="CV12" s="1013">
        <f t="shared" ref="CV12:CV77" si="10">IF(CT12&lt;&gt;0,CU12/CT12,0)</f>
        <v>0</v>
      </c>
      <c r="CW12" s="8"/>
      <c r="CX12" s="527" t="s">
        <v>669</v>
      </c>
      <c r="CY12" s="517" t="s">
        <v>310</v>
      </c>
      <c r="CZ12" s="517" t="str">
        <f>'Information Input'!$M$14</f>
        <v xml:space="preserve">      -      </v>
      </c>
      <c r="DA12" s="519">
        <f>'Information Input'!$H$35</f>
        <v>43555</v>
      </c>
      <c r="DB12" s="517" t="str">
        <f>'Information Input'!$J$22</f>
        <v>Quarterly</v>
      </c>
      <c r="DC12" s="519">
        <f>'Information Input'!$H$30</f>
        <v>43555</v>
      </c>
      <c r="DD12" s="533" t="str">
        <f>TEXT('Report 5A'!$C$17,"YYYYMM")</f>
        <v>201903</v>
      </c>
      <c r="DE12" s="522" t="s">
        <v>91</v>
      </c>
      <c r="DF12" s="522" t="s">
        <v>673</v>
      </c>
      <c r="DG12" s="525">
        <f>'Report 5A'!$C$55</f>
        <v>0</v>
      </c>
      <c r="DH12" s="531">
        <f>'Report 5A'!$C$56</f>
        <v>0</v>
      </c>
      <c r="DI12" s="525">
        <f>'Report 5A'!$C$57</f>
        <v>0</v>
      </c>
      <c r="DJ12" s="525">
        <f>'Report 5A'!$C$58</f>
        <v>0</v>
      </c>
      <c r="DK12" s="525">
        <f>'Report 5A'!$C$59</f>
        <v>0</v>
      </c>
      <c r="DL12" s="525">
        <f>'Report 5A'!$C$60</f>
        <v>0</v>
      </c>
      <c r="DM12" s="525">
        <f>'Report 5A'!$C$61</f>
        <v>0</v>
      </c>
      <c r="DN12" s="525">
        <f>'Report 5A'!$C$62</f>
        <v>0</v>
      </c>
      <c r="DO12" s="525">
        <f>'Report 5A'!$C$63</f>
        <v>0</v>
      </c>
      <c r="DP12" s="525">
        <f>'Report 5A'!$C$64</f>
        <v>0</v>
      </c>
      <c r="DQ12" s="525">
        <f>'Report 5A'!$C$65</f>
        <v>0</v>
      </c>
      <c r="DR12" s="8"/>
      <c r="DT12" s="534"/>
    </row>
    <row r="13" spans="1:124">
      <c r="A13" s="8"/>
      <c r="B13" s="535" t="s">
        <v>669</v>
      </c>
      <c r="C13" s="536">
        <v>1</v>
      </c>
      <c r="D13" s="537" t="str">
        <f>'Information Input'!$M$14</f>
        <v xml:space="preserve">      -      </v>
      </c>
      <c r="E13" s="537" t="s">
        <v>135</v>
      </c>
      <c r="F13" s="538">
        <f t="shared" si="0"/>
        <v>43466</v>
      </c>
      <c r="G13" s="538">
        <f t="shared" si="1"/>
        <v>43555</v>
      </c>
      <c r="H13" s="538">
        <f>'Information Input'!$H$35</f>
        <v>43555</v>
      </c>
      <c r="I13" s="537" t="str">
        <f>'Information Input'!$J$22</f>
        <v>Quarterly</v>
      </c>
      <c r="J13" s="538">
        <f>'Information Input'!$H$30</f>
        <v>43555</v>
      </c>
      <c r="K13" s="537">
        <f>'Information Input'!$J$18</f>
        <v>2019</v>
      </c>
      <c r="L13" s="579" t="s">
        <v>89</v>
      </c>
      <c r="M13" s="540" t="s">
        <v>90</v>
      </c>
      <c r="N13" s="541" t="s">
        <v>91</v>
      </c>
      <c r="O13" s="542" t="s">
        <v>670</v>
      </c>
      <c r="P13" s="537">
        <v>3</v>
      </c>
      <c r="Q13" s="541" t="s">
        <v>143</v>
      </c>
      <c r="R13" s="541" t="s">
        <v>239</v>
      </c>
      <c r="S13" s="543">
        <f>'Report 1'!$C$18</f>
        <v>0</v>
      </c>
      <c r="T13" s="544">
        <f>'Report 1'!$C$21</f>
        <v>0</v>
      </c>
      <c r="U13" s="545">
        <f>'Report 1'!$C$107</f>
        <v>0</v>
      </c>
      <c r="V13" s="8"/>
      <c r="W13" s="546" t="s">
        <v>669</v>
      </c>
      <c r="X13" s="547">
        <v>1</v>
      </c>
      <c r="Y13" s="547" t="str">
        <f>'Information Input'!$M$14</f>
        <v xml:space="preserve">      -      </v>
      </c>
      <c r="Z13" s="547" t="s">
        <v>135</v>
      </c>
      <c r="AA13" s="538">
        <f t="shared" si="2"/>
        <v>43466</v>
      </c>
      <c r="AB13" s="538">
        <f t="shared" si="3"/>
        <v>43555</v>
      </c>
      <c r="AC13" s="538">
        <f>'Information Input'!$H$35</f>
        <v>43555</v>
      </c>
      <c r="AD13" s="547" t="str">
        <f>'Information Input'!$J$22</f>
        <v>Quarterly</v>
      </c>
      <c r="AE13" s="538">
        <f>'Information Input'!$H$30</f>
        <v>43555</v>
      </c>
      <c r="AF13" s="547">
        <f>'Information Input'!$J$18</f>
        <v>2019</v>
      </c>
      <c r="AG13" s="546" t="s">
        <v>92</v>
      </c>
      <c r="AH13" s="546" t="s">
        <v>93</v>
      </c>
      <c r="AI13" s="546" t="s">
        <v>91</v>
      </c>
      <c r="AJ13" s="543">
        <f>'Report 1'!$H$18</f>
        <v>0</v>
      </c>
      <c r="AK13" s="8"/>
      <c r="AL13" s="546" t="s">
        <v>669</v>
      </c>
      <c r="AM13" s="547">
        <v>2</v>
      </c>
      <c r="AN13" s="547" t="str">
        <f>'Information Input'!$M$14</f>
        <v xml:space="preserve">      -      </v>
      </c>
      <c r="AO13" s="547" t="s">
        <v>135</v>
      </c>
      <c r="AP13" s="538">
        <f t="shared" si="4"/>
        <v>43466</v>
      </c>
      <c r="AQ13" s="538">
        <f t="shared" si="5"/>
        <v>43555</v>
      </c>
      <c r="AR13" s="538">
        <f>'Information Input'!$H$35</f>
        <v>43555</v>
      </c>
      <c r="AS13" s="547" t="str">
        <f>'Information Input'!$J$22</f>
        <v>Quarterly</v>
      </c>
      <c r="AT13" s="538">
        <f>'Information Input'!$H$30</f>
        <v>43555</v>
      </c>
      <c r="AU13" s="547">
        <f>'Information Input'!$J$18</f>
        <v>2019</v>
      </c>
      <c r="AV13" s="547" t="s">
        <v>89</v>
      </c>
      <c r="AW13" s="547" t="s">
        <v>90</v>
      </c>
      <c r="AX13" s="547" t="s">
        <v>91</v>
      </c>
      <c r="AY13" s="548" t="s">
        <v>671</v>
      </c>
      <c r="AZ13" s="547">
        <v>12</v>
      </c>
      <c r="BA13" s="549" t="s">
        <v>154</v>
      </c>
      <c r="BB13" s="543" t="s">
        <v>231</v>
      </c>
      <c r="BC13" s="550">
        <f>'Report 2'!$H19</f>
        <v>0</v>
      </c>
      <c r="BD13" s="550">
        <f>'Report 2'!$I19</f>
        <v>0</v>
      </c>
      <c r="BE13" s="550">
        <f>'Report 2'!$J19</f>
        <v>0</v>
      </c>
      <c r="BF13" s="550">
        <f>'Report 2'!$K19</f>
        <v>0</v>
      </c>
      <c r="BG13" s="550">
        <f>'Report 2'!$L19</f>
        <v>0</v>
      </c>
      <c r="BH13" s="550">
        <f>'Report 2'!$M19</f>
        <v>0</v>
      </c>
      <c r="BI13" s="550">
        <f>'Report 2'!$N19</f>
        <v>0</v>
      </c>
      <c r="BJ13" s="8"/>
      <c r="BK13" s="541" t="s">
        <v>669</v>
      </c>
      <c r="BL13" s="537">
        <v>3</v>
      </c>
      <c r="BM13" s="537" t="str">
        <f>'Information Input'!$M$14</f>
        <v xml:space="preserve">      -      </v>
      </c>
      <c r="BN13" s="537" t="s">
        <v>135</v>
      </c>
      <c r="BO13" s="538">
        <f t="shared" si="6"/>
        <v>43466</v>
      </c>
      <c r="BP13" s="538">
        <f t="shared" si="7"/>
        <v>43555</v>
      </c>
      <c r="BQ13" s="538">
        <f>'Information Input'!$H$35</f>
        <v>43555</v>
      </c>
      <c r="BR13" s="537" t="str">
        <f>'Information Input'!$J$22</f>
        <v>Quarterly</v>
      </c>
      <c r="BS13" s="538">
        <f>'Information Input'!$H$30</f>
        <v>43555</v>
      </c>
      <c r="BT13" s="537">
        <f>'Information Input'!$J$18</f>
        <v>2019</v>
      </c>
      <c r="BU13" s="579" t="s">
        <v>89</v>
      </c>
      <c r="BV13" s="540" t="s">
        <v>90</v>
      </c>
      <c r="BW13" s="541" t="s">
        <v>91</v>
      </c>
      <c r="BX13" s="537">
        <v>2</v>
      </c>
      <c r="BY13" s="549" t="s">
        <v>154</v>
      </c>
      <c r="BZ13" s="549" t="s">
        <v>251</v>
      </c>
      <c r="CA13" s="543">
        <f>'Report 3'!$D$17</f>
        <v>0</v>
      </c>
      <c r="CB13" s="8"/>
      <c r="CC13" s="542" t="s">
        <v>669</v>
      </c>
      <c r="CD13" s="1014" t="s">
        <v>672</v>
      </c>
      <c r="CE13" s="1014" t="str">
        <f>'Information Input'!$M$14</f>
        <v xml:space="preserve">      -      </v>
      </c>
      <c r="CF13" s="551" t="s">
        <v>135</v>
      </c>
      <c r="CG13" s="552">
        <f t="shared" ref="CG13:CG76" si="11">DATE(CL13,1,1)</f>
        <v>43466</v>
      </c>
      <c r="CH13" s="552">
        <f t="shared" ref="CH13:CH76" si="12">DATE(CL13,3,31)</f>
        <v>43555</v>
      </c>
      <c r="CI13" s="552">
        <f>'Information Input'!$H$35</f>
        <v>43555</v>
      </c>
      <c r="CJ13" s="551" t="str">
        <f>'Information Input'!$J$22</f>
        <v>Quarterly</v>
      </c>
      <c r="CK13" s="552">
        <f>'Information Input'!$H$30</f>
        <v>43555</v>
      </c>
      <c r="CL13" s="551">
        <f>'Information Input'!$J$18</f>
        <v>2019</v>
      </c>
      <c r="CM13" s="551" t="s">
        <v>89</v>
      </c>
      <c r="CN13" s="1014" t="s">
        <v>90</v>
      </c>
      <c r="CO13" s="542" t="s">
        <v>91</v>
      </c>
      <c r="CP13" s="542" t="s">
        <v>671</v>
      </c>
      <c r="CQ13" s="551">
        <v>12</v>
      </c>
      <c r="CR13" s="542" t="s">
        <v>154</v>
      </c>
      <c r="CS13" s="542" t="s">
        <v>231</v>
      </c>
      <c r="CT13" s="1015">
        <f>'Report 1'!$C$18</f>
        <v>0</v>
      </c>
      <c r="CU13" s="1016">
        <f>SUMIF('Report 4A'!$G$16:$G$95,$CQ13,'Report 4A'!$K$16:$K$95)</f>
        <v>0</v>
      </c>
      <c r="CV13" s="1017">
        <f t="shared" si="10"/>
        <v>0</v>
      </c>
      <c r="CW13" s="8"/>
      <c r="CX13" s="546" t="s">
        <v>669</v>
      </c>
      <c r="CY13" s="537" t="s">
        <v>310</v>
      </c>
      <c r="CZ13" s="537" t="str">
        <f>'Information Input'!$M$14</f>
        <v xml:space="preserve">      -      </v>
      </c>
      <c r="DA13" s="538">
        <f>'Information Input'!$H$35</f>
        <v>43555</v>
      </c>
      <c r="DB13" s="537" t="str">
        <f>'Information Input'!$J$22</f>
        <v>Quarterly</v>
      </c>
      <c r="DC13" s="552">
        <f>'Information Input'!$H$30</f>
        <v>43555</v>
      </c>
      <c r="DD13" s="553" t="str">
        <f>TEXT('Report 5A'!$D$17,"YYYYMM")</f>
        <v>201902</v>
      </c>
      <c r="DE13" s="541" t="s">
        <v>91</v>
      </c>
      <c r="DF13" s="541" t="s">
        <v>673</v>
      </c>
      <c r="DG13" s="544">
        <f>'Report 5A'!$D$55</f>
        <v>0</v>
      </c>
      <c r="DH13" s="550">
        <f>'Report 5A'!$D$56</f>
        <v>0</v>
      </c>
      <c r="DI13" s="544">
        <f>'Report 5A'!$D$57</f>
        <v>0</v>
      </c>
      <c r="DJ13" s="544">
        <f>'Report 5A'!$D$58</f>
        <v>0</v>
      </c>
      <c r="DK13" s="544">
        <f>'Report 5A'!$D$59</f>
        <v>0</v>
      </c>
      <c r="DL13" s="544">
        <f>'Report 5A'!$D$60</f>
        <v>0</v>
      </c>
      <c r="DM13" s="544">
        <f>'Report 5A'!$D$61</f>
        <v>0</v>
      </c>
      <c r="DN13" s="544">
        <f>'Report 5A'!$D$62</f>
        <v>0</v>
      </c>
      <c r="DO13" s="544">
        <f>'Report 5A'!$D$63</f>
        <v>0</v>
      </c>
      <c r="DP13" s="544">
        <f>'Report 5A'!$D$64</f>
        <v>0</v>
      </c>
      <c r="DQ13" s="544">
        <f>'Report 5A'!$D$65</f>
        <v>0</v>
      </c>
      <c r="DR13" s="8"/>
      <c r="DT13" s="534"/>
    </row>
    <row r="14" spans="1:124">
      <c r="A14" s="554"/>
      <c r="B14" s="535" t="s">
        <v>669</v>
      </c>
      <c r="C14" s="536">
        <v>1</v>
      </c>
      <c r="D14" s="537" t="str">
        <f>'Information Input'!$M$14</f>
        <v xml:space="preserve">      -      </v>
      </c>
      <c r="E14" s="537" t="s">
        <v>135</v>
      </c>
      <c r="F14" s="538">
        <f t="shared" si="0"/>
        <v>43466</v>
      </c>
      <c r="G14" s="538">
        <f t="shared" si="1"/>
        <v>43555</v>
      </c>
      <c r="H14" s="538">
        <f>'Information Input'!$H$35</f>
        <v>43555</v>
      </c>
      <c r="I14" s="537" t="str">
        <f>'Information Input'!$J$22</f>
        <v>Quarterly</v>
      </c>
      <c r="J14" s="538">
        <f>'Information Input'!$H$30</f>
        <v>43555</v>
      </c>
      <c r="K14" s="537">
        <f>'Information Input'!$J$18</f>
        <v>2019</v>
      </c>
      <c r="L14" s="579" t="s">
        <v>89</v>
      </c>
      <c r="M14" s="540" t="s">
        <v>90</v>
      </c>
      <c r="N14" s="541" t="s">
        <v>91</v>
      </c>
      <c r="O14" s="542" t="s">
        <v>670</v>
      </c>
      <c r="P14" s="537">
        <v>4</v>
      </c>
      <c r="Q14" s="541" t="s">
        <v>144</v>
      </c>
      <c r="R14" s="541" t="s">
        <v>239</v>
      </c>
      <c r="S14" s="543">
        <f>'Report 1'!$C$18</f>
        <v>0</v>
      </c>
      <c r="T14" s="544">
        <f>'Report 1'!$C$22</f>
        <v>0</v>
      </c>
      <c r="U14" s="545">
        <f>'Report 1'!$C$108</f>
        <v>0</v>
      </c>
      <c r="V14" s="554"/>
      <c r="W14" s="546" t="s">
        <v>669</v>
      </c>
      <c r="X14" s="547">
        <v>1</v>
      </c>
      <c r="Y14" s="547" t="str">
        <f>'Information Input'!$M$14</f>
        <v xml:space="preserve">      -      </v>
      </c>
      <c r="Z14" s="547" t="s">
        <v>135</v>
      </c>
      <c r="AA14" s="538">
        <f t="shared" si="2"/>
        <v>43466</v>
      </c>
      <c r="AB14" s="538">
        <f t="shared" si="3"/>
        <v>43555</v>
      </c>
      <c r="AC14" s="538">
        <f>'Information Input'!$H$35</f>
        <v>43555</v>
      </c>
      <c r="AD14" s="547" t="str">
        <f>'Information Input'!$J$22</f>
        <v>Quarterly</v>
      </c>
      <c r="AE14" s="538">
        <f>'Information Input'!$H$30</f>
        <v>43555</v>
      </c>
      <c r="AF14" s="547">
        <f>'Information Input'!$J$18</f>
        <v>2019</v>
      </c>
      <c r="AG14" s="546" t="s">
        <v>94</v>
      </c>
      <c r="AH14" s="546" t="s">
        <v>95</v>
      </c>
      <c r="AI14" s="546" t="s">
        <v>96</v>
      </c>
      <c r="AJ14" s="543">
        <f>'Report 1'!$M$18</f>
        <v>0</v>
      </c>
      <c r="AK14" s="554"/>
      <c r="AL14" s="546" t="s">
        <v>669</v>
      </c>
      <c r="AM14" s="547">
        <v>2</v>
      </c>
      <c r="AN14" s="547" t="str">
        <f>'Information Input'!$M$14</f>
        <v xml:space="preserve">      -      </v>
      </c>
      <c r="AO14" s="547" t="s">
        <v>135</v>
      </c>
      <c r="AP14" s="538">
        <f t="shared" si="4"/>
        <v>43466</v>
      </c>
      <c r="AQ14" s="538">
        <f t="shared" si="5"/>
        <v>43555</v>
      </c>
      <c r="AR14" s="538">
        <f>'Information Input'!$H$35</f>
        <v>43555</v>
      </c>
      <c r="AS14" s="547" t="str">
        <f>'Information Input'!$J$22</f>
        <v>Quarterly</v>
      </c>
      <c r="AT14" s="538">
        <f>'Information Input'!$H$30</f>
        <v>43555</v>
      </c>
      <c r="AU14" s="547">
        <f>'Information Input'!$J$18</f>
        <v>2019</v>
      </c>
      <c r="AV14" s="547" t="s">
        <v>89</v>
      </c>
      <c r="AW14" s="547" t="s">
        <v>90</v>
      </c>
      <c r="AX14" s="547" t="s">
        <v>91</v>
      </c>
      <c r="AY14" s="548" t="s">
        <v>671</v>
      </c>
      <c r="AZ14" s="547">
        <v>13</v>
      </c>
      <c r="BA14" s="549" t="s">
        <v>155</v>
      </c>
      <c r="BB14" s="543" t="s">
        <v>232</v>
      </c>
      <c r="BC14" s="550">
        <f>'Report 2'!$H20</f>
        <v>0</v>
      </c>
      <c r="BD14" s="550">
        <f>'Report 2'!$I20</f>
        <v>0</v>
      </c>
      <c r="BE14" s="550">
        <f>'Report 2'!$J20</f>
        <v>0</v>
      </c>
      <c r="BF14" s="550">
        <f>'Report 2'!$K20</f>
        <v>0</v>
      </c>
      <c r="BG14" s="550">
        <f>'Report 2'!$L20</f>
        <v>0</v>
      </c>
      <c r="BH14" s="550">
        <f>'Report 2'!$M20</f>
        <v>0</v>
      </c>
      <c r="BI14" s="550">
        <f>'Report 2'!$N20</f>
        <v>0</v>
      </c>
      <c r="BJ14" s="554"/>
      <c r="BK14" s="541" t="s">
        <v>669</v>
      </c>
      <c r="BL14" s="537">
        <v>3</v>
      </c>
      <c r="BM14" s="537" t="str">
        <f>'Information Input'!$M$14</f>
        <v xml:space="preserve">      -      </v>
      </c>
      <c r="BN14" s="537" t="s">
        <v>135</v>
      </c>
      <c r="BO14" s="538">
        <f t="shared" si="6"/>
        <v>43466</v>
      </c>
      <c r="BP14" s="538">
        <f t="shared" si="7"/>
        <v>43555</v>
      </c>
      <c r="BQ14" s="538">
        <f>'Information Input'!$H$35</f>
        <v>43555</v>
      </c>
      <c r="BR14" s="537" t="str">
        <f>'Information Input'!$J$22</f>
        <v>Quarterly</v>
      </c>
      <c r="BS14" s="538">
        <f>'Information Input'!$H$30</f>
        <v>43555</v>
      </c>
      <c r="BT14" s="537">
        <f>'Information Input'!$J$18</f>
        <v>2019</v>
      </c>
      <c r="BU14" s="579" t="s">
        <v>89</v>
      </c>
      <c r="BV14" s="540" t="s">
        <v>90</v>
      </c>
      <c r="BW14" s="541" t="s">
        <v>91</v>
      </c>
      <c r="BX14" s="537">
        <v>3</v>
      </c>
      <c r="BY14" s="549" t="s">
        <v>164</v>
      </c>
      <c r="BZ14" s="549" t="s">
        <v>250</v>
      </c>
      <c r="CA14" s="543">
        <f>'Report 3'!$D$18</f>
        <v>0</v>
      </c>
      <c r="CB14" s="554"/>
      <c r="CC14" s="542" t="s">
        <v>669</v>
      </c>
      <c r="CD14" s="1014" t="s">
        <v>672</v>
      </c>
      <c r="CE14" s="1014" t="str">
        <f>'Information Input'!$M$14</f>
        <v xml:space="preserve">      -      </v>
      </c>
      <c r="CF14" s="551" t="s">
        <v>135</v>
      </c>
      <c r="CG14" s="552">
        <f t="shared" si="11"/>
        <v>43466</v>
      </c>
      <c r="CH14" s="552">
        <f t="shared" si="12"/>
        <v>43555</v>
      </c>
      <c r="CI14" s="552">
        <f>'Information Input'!$H$35</f>
        <v>43555</v>
      </c>
      <c r="CJ14" s="551" t="str">
        <f>'Information Input'!$J$22</f>
        <v>Quarterly</v>
      </c>
      <c r="CK14" s="552">
        <f>'Information Input'!$H$30</f>
        <v>43555</v>
      </c>
      <c r="CL14" s="551">
        <f>'Information Input'!$J$18</f>
        <v>2019</v>
      </c>
      <c r="CM14" s="551" t="s">
        <v>89</v>
      </c>
      <c r="CN14" s="1014" t="s">
        <v>90</v>
      </c>
      <c r="CO14" s="542" t="s">
        <v>91</v>
      </c>
      <c r="CP14" s="542" t="s">
        <v>671</v>
      </c>
      <c r="CQ14" s="551">
        <v>13</v>
      </c>
      <c r="CR14" s="542" t="s">
        <v>155</v>
      </c>
      <c r="CS14" s="542" t="s">
        <v>232</v>
      </c>
      <c r="CT14" s="1015">
        <f>'Report 1'!$C$18</f>
        <v>0</v>
      </c>
      <c r="CU14" s="1016">
        <f>SUMIF('Report 4A'!$G$16:$G$95,$CQ14,'Report 4A'!$K$16:$K$95)</f>
        <v>0</v>
      </c>
      <c r="CV14" s="1017">
        <f t="shared" si="10"/>
        <v>0</v>
      </c>
      <c r="CW14" s="554"/>
      <c r="CX14" s="546" t="s">
        <v>669</v>
      </c>
      <c r="CY14" s="537" t="s">
        <v>310</v>
      </c>
      <c r="CZ14" s="537" t="str">
        <f>'Information Input'!$M$14</f>
        <v xml:space="preserve">      -      </v>
      </c>
      <c r="DA14" s="538">
        <f>'Information Input'!$H$35</f>
        <v>43555</v>
      </c>
      <c r="DB14" s="537" t="str">
        <f>'Information Input'!$J$22</f>
        <v>Quarterly</v>
      </c>
      <c r="DC14" s="552">
        <f>'Information Input'!$H$30</f>
        <v>43555</v>
      </c>
      <c r="DD14" s="553" t="str">
        <f>TEXT('Report 5A'!$E$17,"YYYYMM")</f>
        <v>201901</v>
      </c>
      <c r="DE14" s="541" t="s">
        <v>91</v>
      </c>
      <c r="DF14" s="541" t="s">
        <v>673</v>
      </c>
      <c r="DG14" s="544">
        <f>'Report 5A'!$E$55</f>
        <v>0</v>
      </c>
      <c r="DH14" s="550">
        <f>'Report 5A'!$E$56</f>
        <v>0</v>
      </c>
      <c r="DI14" s="544">
        <f>'Report 5A'!$E$57</f>
        <v>0</v>
      </c>
      <c r="DJ14" s="544">
        <f>'Report 5A'!$E$58</f>
        <v>0</v>
      </c>
      <c r="DK14" s="544">
        <f>'Report 5A'!$E$59</f>
        <v>0</v>
      </c>
      <c r="DL14" s="544">
        <f>'Report 5A'!$E$60</f>
        <v>0</v>
      </c>
      <c r="DM14" s="544">
        <f>'Report 5A'!$E$61</f>
        <v>0</v>
      </c>
      <c r="DN14" s="544">
        <f>'Report 5A'!$E$62</f>
        <v>0</v>
      </c>
      <c r="DO14" s="544">
        <f>'Report 5A'!$E$63</f>
        <v>0</v>
      </c>
      <c r="DP14" s="544">
        <f>'Report 5A'!$E$64</f>
        <v>0</v>
      </c>
      <c r="DQ14" s="544">
        <f>'Report 5A'!$E$65</f>
        <v>0</v>
      </c>
      <c r="DR14" s="554"/>
      <c r="DT14" s="534"/>
    </row>
    <row r="15" spans="1:124">
      <c r="A15" s="554"/>
      <c r="B15" s="535" t="s">
        <v>669</v>
      </c>
      <c r="C15" s="536">
        <v>1</v>
      </c>
      <c r="D15" s="537" t="str">
        <f>'Information Input'!$M$14</f>
        <v xml:space="preserve">      -      </v>
      </c>
      <c r="E15" s="537" t="s">
        <v>135</v>
      </c>
      <c r="F15" s="538">
        <f t="shared" si="0"/>
        <v>43466</v>
      </c>
      <c r="G15" s="538">
        <f t="shared" si="1"/>
        <v>43555</v>
      </c>
      <c r="H15" s="538">
        <f>'Information Input'!$H$35</f>
        <v>43555</v>
      </c>
      <c r="I15" s="537" t="str">
        <f>'Information Input'!$J$22</f>
        <v>Quarterly</v>
      </c>
      <c r="J15" s="538">
        <f>'Information Input'!$H$30</f>
        <v>43555</v>
      </c>
      <c r="K15" s="537">
        <f>'Information Input'!$J$18</f>
        <v>2019</v>
      </c>
      <c r="L15" s="579" t="s">
        <v>89</v>
      </c>
      <c r="M15" s="540" t="s">
        <v>90</v>
      </c>
      <c r="N15" s="541" t="s">
        <v>91</v>
      </c>
      <c r="O15" s="542" t="s">
        <v>670</v>
      </c>
      <c r="P15" s="537">
        <v>5</v>
      </c>
      <c r="Q15" s="541" t="s">
        <v>145</v>
      </c>
      <c r="R15" s="541" t="s">
        <v>239</v>
      </c>
      <c r="S15" s="543">
        <f>'Report 1'!$C$18</f>
        <v>0</v>
      </c>
      <c r="T15" s="544">
        <f>'Report 1'!$C$23</f>
        <v>0</v>
      </c>
      <c r="U15" s="545">
        <f>'Report 1'!$C$109</f>
        <v>0</v>
      </c>
      <c r="V15" s="554"/>
      <c r="W15" s="546" t="s">
        <v>669</v>
      </c>
      <c r="X15" s="547">
        <v>1</v>
      </c>
      <c r="Y15" s="547" t="str">
        <f>'Information Input'!$M$14</f>
        <v xml:space="preserve">      -      </v>
      </c>
      <c r="Z15" s="547" t="s">
        <v>135</v>
      </c>
      <c r="AA15" s="538">
        <f t="shared" si="2"/>
        <v>43466</v>
      </c>
      <c r="AB15" s="538">
        <f t="shared" si="3"/>
        <v>43555</v>
      </c>
      <c r="AC15" s="538">
        <f>'Information Input'!$H$35</f>
        <v>43555</v>
      </c>
      <c r="AD15" s="547" t="str">
        <f>'Information Input'!$J$22</f>
        <v>Quarterly</v>
      </c>
      <c r="AE15" s="538">
        <f>'Information Input'!$H$30</f>
        <v>43555</v>
      </c>
      <c r="AF15" s="547">
        <f>'Information Input'!$J$18</f>
        <v>2019</v>
      </c>
      <c r="AG15" s="546" t="s">
        <v>97</v>
      </c>
      <c r="AH15" s="546" t="s">
        <v>98</v>
      </c>
      <c r="AI15" s="546" t="s">
        <v>96</v>
      </c>
      <c r="AJ15" s="543">
        <f>'Report 1'!$R$18</f>
        <v>0</v>
      </c>
      <c r="AK15" s="554"/>
      <c r="AL15" s="546" t="s">
        <v>669</v>
      </c>
      <c r="AM15" s="547">
        <v>2</v>
      </c>
      <c r="AN15" s="547" t="str">
        <f>'Information Input'!$M$14</f>
        <v xml:space="preserve">      -      </v>
      </c>
      <c r="AO15" s="547" t="s">
        <v>135</v>
      </c>
      <c r="AP15" s="538">
        <f t="shared" si="4"/>
        <v>43466</v>
      </c>
      <c r="AQ15" s="538">
        <f t="shared" si="5"/>
        <v>43555</v>
      </c>
      <c r="AR15" s="538">
        <f>'Information Input'!$H$35</f>
        <v>43555</v>
      </c>
      <c r="AS15" s="547" t="str">
        <f>'Information Input'!$J$22</f>
        <v>Quarterly</v>
      </c>
      <c r="AT15" s="538">
        <f>'Information Input'!$H$30</f>
        <v>43555</v>
      </c>
      <c r="AU15" s="547">
        <f>'Information Input'!$J$18</f>
        <v>2019</v>
      </c>
      <c r="AV15" s="547" t="s">
        <v>89</v>
      </c>
      <c r="AW15" s="547" t="s">
        <v>90</v>
      </c>
      <c r="AX15" s="547" t="s">
        <v>91</v>
      </c>
      <c r="AY15" s="548" t="s">
        <v>671</v>
      </c>
      <c r="AZ15" s="547">
        <v>14</v>
      </c>
      <c r="BA15" s="549" t="s">
        <v>156</v>
      </c>
      <c r="BB15" s="543" t="s">
        <v>233</v>
      </c>
      <c r="BC15" s="550">
        <f>'Report 2'!$H21</f>
        <v>0</v>
      </c>
      <c r="BD15" s="550">
        <f>'Report 2'!$I21</f>
        <v>0</v>
      </c>
      <c r="BE15" s="550">
        <f>'Report 2'!$J21</f>
        <v>0</v>
      </c>
      <c r="BF15" s="550">
        <f>'Report 2'!$K21</f>
        <v>0</v>
      </c>
      <c r="BG15" s="550">
        <f>'Report 2'!$L21</f>
        <v>0</v>
      </c>
      <c r="BH15" s="550">
        <f>'Report 2'!$M21</f>
        <v>0</v>
      </c>
      <c r="BI15" s="550">
        <f>'Report 2'!$N21</f>
        <v>0</v>
      </c>
      <c r="BJ15" s="554"/>
      <c r="BK15" s="541" t="s">
        <v>669</v>
      </c>
      <c r="BL15" s="537">
        <v>3</v>
      </c>
      <c r="BM15" s="537" t="str">
        <f>'Information Input'!$M$14</f>
        <v xml:space="preserve">      -      </v>
      </c>
      <c r="BN15" s="537" t="s">
        <v>135</v>
      </c>
      <c r="BO15" s="538">
        <f t="shared" si="6"/>
        <v>43466</v>
      </c>
      <c r="BP15" s="538">
        <f t="shared" si="7"/>
        <v>43555</v>
      </c>
      <c r="BQ15" s="538">
        <f>'Information Input'!$H$35</f>
        <v>43555</v>
      </c>
      <c r="BR15" s="537" t="str">
        <f>'Information Input'!$J$22</f>
        <v>Quarterly</v>
      </c>
      <c r="BS15" s="538">
        <f>'Information Input'!$H$30</f>
        <v>43555</v>
      </c>
      <c r="BT15" s="537">
        <f>'Information Input'!$J$18</f>
        <v>2019</v>
      </c>
      <c r="BU15" s="579" t="s">
        <v>89</v>
      </c>
      <c r="BV15" s="540" t="s">
        <v>90</v>
      </c>
      <c r="BW15" s="541" t="s">
        <v>91</v>
      </c>
      <c r="BX15" s="537">
        <v>4</v>
      </c>
      <c r="BY15" s="549" t="s">
        <v>164</v>
      </c>
      <c r="BZ15" s="549" t="s">
        <v>252</v>
      </c>
      <c r="CA15" s="543">
        <f>'Report 3'!$D$19</f>
        <v>0</v>
      </c>
      <c r="CB15" s="554"/>
      <c r="CC15" s="542" t="s">
        <v>669</v>
      </c>
      <c r="CD15" s="1014" t="s">
        <v>672</v>
      </c>
      <c r="CE15" s="1014" t="str">
        <f>'Information Input'!$M$14</f>
        <v xml:space="preserve">      -      </v>
      </c>
      <c r="CF15" s="551" t="s">
        <v>135</v>
      </c>
      <c r="CG15" s="552">
        <f t="shared" si="11"/>
        <v>43466</v>
      </c>
      <c r="CH15" s="552">
        <f t="shared" si="12"/>
        <v>43555</v>
      </c>
      <c r="CI15" s="552">
        <f>'Information Input'!$H$35</f>
        <v>43555</v>
      </c>
      <c r="CJ15" s="551" t="str">
        <f>'Information Input'!$J$22</f>
        <v>Quarterly</v>
      </c>
      <c r="CK15" s="552">
        <f>'Information Input'!$H$30</f>
        <v>43555</v>
      </c>
      <c r="CL15" s="551">
        <f>'Information Input'!$J$18</f>
        <v>2019</v>
      </c>
      <c r="CM15" s="551" t="s">
        <v>89</v>
      </c>
      <c r="CN15" s="1014" t="s">
        <v>90</v>
      </c>
      <c r="CO15" s="542" t="s">
        <v>91</v>
      </c>
      <c r="CP15" s="542" t="s">
        <v>671</v>
      </c>
      <c r="CQ15" s="551">
        <v>14</v>
      </c>
      <c r="CR15" s="542" t="s">
        <v>156</v>
      </c>
      <c r="CS15" s="542" t="s">
        <v>233</v>
      </c>
      <c r="CT15" s="1015">
        <f>'Report 1'!$C$18</f>
        <v>0</v>
      </c>
      <c r="CU15" s="1016">
        <f>SUMIF('Report 4A'!$G$16:$G$95,$CQ15,'Report 4A'!$K$16:$K$95)</f>
        <v>0</v>
      </c>
      <c r="CV15" s="1017">
        <f t="shared" si="10"/>
        <v>0</v>
      </c>
      <c r="CW15" s="554"/>
      <c r="CX15" s="546" t="s">
        <v>669</v>
      </c>
      <c r="CY15" s="537" t="s">
        <v>310</v>
      </c>
      <c r="CZ15" s="537" t="str">
        <f>'Information Input'!$M$14</f>
        <v xml:space="preserve">      -      </v>
      </c>
      <c r="DA15" s="538">
        <f>'Information Input'!$H$35</f>
        <v>43555</v>
      </c>
      <c r="DB15" s="537" t="str">
        <f>'Information Input'!$J$22</f>
        <v>Quarterly</v>
      </c>
      <c r="DC15" s="552">
        <f>'Information Input'!$H$30</f>
        <v>43555</v>
      </c>
      <c r="DD15" s="553" t="str">
        <f>TEXT('Report 5A'!$F$17,"YYYYMM")</f>
        <v>201812</v>
      </c>
      <c r="DE15" s="541" t="s">
        <v>91</v>
      </c>
      <c r="DF15" s="541" t="s">
        <v>673</v>
      </c>
      <c r="DG15" s="544">
        <f>'Report 5A'!$F$55</f>
        <v>0</v>
      </c>
      <c r="DH15" s="550">
        <f>'Report 5A'!$F$56</f>
        <v>0</v>
      </c>
      <c r="DI15" s="544">
        <f>'Report 5A'!$F$57</f>
        <v>0</v>
      </c>
      <c r="DJ15" s="544">
        <f>'Report 5A'!$F$58</f>
        <v>0</v>
      </c>
      <c r="DK15" s="544">
        <f>'Report 5A'!$F$59</f>
        <v>0</v>
      </c>
      <c r="DL15" s="544">
        <f>'Report 5A'!$F$60</f>
        <v>0</v>
      </c>
      <c r="DM15" s="544">
        <f>'Report 5A'!$F$61</f>
        <v>0</v>
      </c>
      <c r="DN15" s="544">
        <f>'Report 5A'!$F$62</f>
        <v>0</v>
      </c>
      <c r="DO15" s="544">
        <f>'Report 5A'!$F$63</f>
        <v>0</v>
      </c>
      <c r="DP15" s="544">
        <f>'Report 5A'!$F$64</f>
        <v>0</v>
      </c>
      <c r="DQ15" s="544">
        <f>'Report 5A'!$F$65</f>
        <v>0</v>
      </c>
      <c r="DR15" s="554"/>
      <c r="DT15" s="534"/>
    </row>
    <row r="16" spans="1:124">
      <c r="A16" s="554"/>
      <c r="B16" s="535" t="s">
        <v>669</v>
      </c>
      <c r="C16" s="536">
        <v>1</v>
      </c>
      <c r="D16" s="537" t="str">
        <f>'Information Input'!$M$14</f>
        <v xml:space="preserve">      -      </v>
      </c>
      <c r="E16" s="537" t="s">
        <v>135</v>
      </c>
      <c r="F16" s="538">
        <f t="shared" si="0"/>
        <v>43466</v>
      </c>
      <c r="G16" s="538">
        <f t="shared" si="1"/>
        <v>43555</v>
      </c>
      <c r="H16" s="538">
        <f>'Information Input'!$H$35</f>
        <v>43555</v>
      </c>
      <c r="I16" s="537" t="str">
        <f>'Information Input'!$J$22</f>
        <v>Quarterly</v>
      </c>
      <c r="J16" s="538">
        <f>'Information Input'!$H$30</f>
        <v>43555</v>
      </c>
      <c r="K16" s="537">
        <f>'Information Input'!$J$18</f>
        <v>2019</v>
      </c>
      <c r="L16" s="579" t="s">
        <v>89</v>
      </c>
      <c r="M16" s="540" t="s">
        <v>90</v>
      </c>
      <c r="N16" s="541" t="s">
        <v>91</v>
      </c>
      <c r="O16" s="542" t="s">
        <v>670</v>
      </c>
      <c r="P16" s="537">
        <v>6</v>
      </c>
      <c r="Q16" s="541" t="s">
        <v>146</v>
      </c>
      <c r="R16" s="541" t="s">
        <v>239</v>
      </c>
      <c r="S16" s="543">
        <f>'Report 1'!$C$18</f>
        <v>0</v>
      </c>
      <c r="T16" s="544">
        <f>'Report 1'!$C$24</f>
        <v>0</v>
      </c>
      <c r="U16" s="545">
        <f>'Report 1'!$C$110</f>
        <v>0</v>
      </c>
      <c r="V16" s="554"/>
      <c r="W16" s="546" t="s">
        <v>669</v>
      </c>
      <c r="X16" s="547">
        <v>1</v>
      </c>
      <c r="Y16" s="547" t="str">
        <f>'Information Input'!$M$14</f>
        <v xml:space="preserve">      -      </v>
      </c>
      <c r="Z16" s="547" t="s">
        <v>135</v>
      </c>
      <c r="AA16" s="538">
        <f t="shared" si="2"/>
        <v>43466</v>
      </c>
      <c r="AB16" s="538">
        <f t="shared" si="3"/>
        <v>43555</v>
      </c>
      <c r="AC16" s="538">
        <f>'Information Input'!$H$35</f>
        <v>43555</v>
      </c>
      <c r="AD16" s="547" t="str">
        <f>'Information Input'!$J$22</f>
        <v>Quarterly</v>
      </c>
      <c r="AE16" s="538">
        <f>'Information Input'!$H$30</f>
        <v>43555</v>
      </c>
      <c r="AF16" s="547">
        <f>'Information Input'!$J$18</f>
        <v>2019</v>
      </c>
      <c r="AG16" s="546" t="s">
        <v>99</v>
      </c>
      <c r="AH16" s="546" t="s">
        <v>100</v>
      </c>
      <c r="AI16" s="546" t="s">
        <v>96</v>
      </c>
      <c r="AJ16" s="543">
        <f>'Report 1'!$W$18</f>
        <v>0</v>
      </c>
      <c r="AK16" s="554"/>
      <c r="AL16" s="546" t="s">
        <v>669</v>
      </c>
      <c r="AM16" s="547">
        <v>2</v>
      </c>
      <c r="AN16" s="547" t="str">
        <f>'Information Input'!$M$14</f>
        <v xml:space="preserve">      -      </v>
      </c>
      <c r="AO16" s="547" t="s">
        <v>135</v>
      </c>
      <c r="AP16" s="538">
        <f t="shared" si="4"/>
        <v>43466</v>
      </c>
      <c r="AQ16" s="538">
        <f t="shared" si="5"/>
        <v>43555</v>
      </c>
      <c r="AR16" s="538">
        <f>'Information Input'!$H$35</f>
        <v>43555</v>
      </c>
      <c r="AS16" s="547" t="str">
        <f>'Information Input'!$J$22</f>
        <v>Quarterly</v>
      </c>
      <c r="AT16" s="538">
        <f>'Information Input'!$H$30</f>
        <v>43555</v>
      </c>
      <c r="AU16" s="547">
        <f>'Information Input'!$J$18</f>
        <v>2019</v>
      </c>
      <c r="AV16" s="547" t="s">
        <v>89</v>
      </c>
      <c r="AW16" s="547" t="s">
        <v>90</v>
      </c>
      <c r="AX16" s="547" t="s">
        <v>91</v>
      </c>
      <c r="AY16" s="548" t="s">
        <v>671</v>
      </c>
      <c r="AZ16" s="547">
        <v>15</v>
      </c>
      <c r="BA16" s="549" t="s">
        <v>157</v>
      </c>
      <c r="BB16" s="543" t="s">
        <v>234</v>
      </c>
      <c r="BC16" s="550">
        <f>'Report 2'!$H22</f>
        <v>0</v>
      </c>
      <c r="BD16" s="550">
        <f>'Report 2'!$I22</f>
        <v>0</v>
      </c>
      <c r="BE16" s="550">
        <f>'Report 2'!$J22</f>
        <v>0</v>
      </c>
      <c r="BF16" s="550">
        <f>'Report 2'!$K22</f>
        <v>0</v>
      </c>
      <c r="BG16" s="550">
        <f>'Report 2'!$L22</f>
        <v>0</v>
      </c>
      <c r="BH16" s="550">
        <f>'Report 2'!$M22</f>
        <v>0</v>
      </c>
      <c r="BI16" s="550">
        <f>'Report 2'!$N22</f>
        <v>0</v>
      </c>
      <c r="BJ16" s="554"/>
      <c r="BK16" s="541" t="s">
        <v>669</v>
      </c>
      <c r="BL16" s="537">
        <v>3</v>
      </c>
      <c r="BM16" s="537" t="str">
        <f>'Information Input'!$M$14</f>
        <v xml:space="preserve">      -      </v>
      </c>
      <c r="BN16" s="537" t="s">
        <v>135</v>
      </c>
      <c r="BO16" s="538">
        <f t="shared" si="6"/>
        <v>43466</v>
      </c>
      <c r="BP16" s="538">
        <f t="shared" si="7"/>
        <v>43555</v>
      </c>
      <c r="BQ16" s="538">
        <f>'Information Input'!$H$35</f>
        <v>43555</v>
      </c>
      <c r="BR16" s="537" t="str">
        <f>'Information Input'!$J$22</f>
        <v>Quarterly</v>
      </c>
      <c r="BS16" s="538">
        <f>'Information Input'!$H$30</f>
        <v>43555</v>
      </c>
      <c r="BT16" s="537">
        <f>'Information Input'!$J$18</f>
        <v>2019</v>
      </c>
      <c r="BU16" s="579" t="s">
        <v>89</v>
      </c>
      <c r="BV16" s="540" t="s">
        <v>90</v>
      </c>
      <c r="BW16" s="541" t="s">
        <v>91</v>
      </c>
      <c r="BX16" s="537">
        <v>5</v>
      </c>
      <c r="BY16" s="549" t="s">
        <v>253</v>
      </c>
      <c r="BZ16" s="549" t="s">
        <v>254</v>
      </c>
      <c r="CA16" s="543">
        <f>'Report 3'!$D$20</f>
        <v>0</v>
      </c>
      <c r="CB16" s="554"/>
      <c r="CC16" s="542" t="s">
        <v>669</v>
      </c>
      <c r="CD16" s="1014" t="s">
        <v>672</v>
      </c>
      <c r="CE16" s="1014" t="str">
        <f>'Information Input'!$M$14</f>
        <v xml:space="preserve">      -      </v>
      </c>
      <c r="CF16" s="551" t="s">
        <v>135</v>
      </c>
      <c r="CG16" s="552">
        <f t="shared" si="11"/>
        <v>43466</v>
      </c>
      <c r="CH16" s="552">
        <f t="shared" si="12"/>
        <v>43555</v>
      </c>
      <c r="CI16" s="552">
        <f>'Information Input'!$H$35</f>
        <v>43555</v>
      </c>
      <c r="CJ16" s="551" t="str">
        <f>'Information Input'!$J$22</f>
        <v>Quarterly</v>
      </c>
      <c r="CK16" s="552">
        <f>'Information Input'!$H$30</f>
        <v>43555</v>
      </c>
      <c r="CL16" s="551">
        <f>'Information Input'!$J$18</f>
        <v>2019</v>
      </c>
      <c r="CM16" s="551" t="s">
        <v>89</v>
      </c>
      <c r="CN16" s="1014" t="s">
        <v>90</v>
      </c>
      <c r="CO16" s="542" t="s">
        <v>91</v>
      </c>
      <c r="CP16" s="542" t="s">
        <v>671</v>
      </c>
      <c r="CQ16" s="551">
        <v>15</v>
      </c>
      <c r="CR16" s="542" t="s">
        <v>157</v>
      </c>
      <c r="CS16" s="542" t="s">
        <v>234</v>
      </c>
      <c r="CT16" s="1015">
        <f>'Report 1'!$C$18</f>
        <v>0</v>
      </c>
      <c r="CU16" s="1016">
        <f>SUMIF('Report 4A'!$G$16:$G$95,$CQ16,'Report 4A'!$K$16:$K$95)</f>
        <v>0</v>
      </c>
      <c r="CV16" s="1017">
        <f t="shared" si="10"/>
        <v>0</v>
      </c>
      <c r="CW16" s="554"/>
      <c r="CX16" s="546" t="s">
        <v>669</v>
      </c>
      <c r="CY16" s="537" t="s">
        <v>310</v>
      </c>
      <c r="CZ16" s="537" t="str">
        <f>'Information Input'!$M$14</f>
        <v xml:space="preserve">      -      </v>
      </c>
      <c r="DA16" s="538">
        <f>'Information Input'!$H$35</f>
        <v>43555</v>
      </c>
      <c r="DB16" s="537" t="str">
        <f>'Information Input'!$J$22</f>
        <v>Quarterly</v>
      </c>
      <c r="DC16" s="552">
        <f>'Information Input'!$H$30</f>
        <v>43555</v>
      </c>
      <c r="DD16" s="553" t="str">
        <f>TEXT('Report 5A'!$G$17,"YYYYMM")</f>
        <v>201811</v>
      </c>
      <c r="DE16" s="541" t="s">
        <v>91</v>
      </c>
      <c r="DF16" s="541" t="s">
        <v>673</v>
      </c>
      <c r="DG16" s="544">
        <f>'Report 5A'!$G$55</f>
        <v>0</v>
      </c>
      <c r="DH16" s="550">
        <f>'Report 5A'!$G$56</f>
        <v>0</v>
      </c>
      <c r="DI16" s="544">
        <f>'Report 5A'!$G$57</f>
        <v>0</v>
      </c>
      <c r="DJ16" s="544">
        <f>'Report 5A'!$G$58</f>
        <v>0</v>
      </c>
      <c r="DK16" s="544">
        <f>'Report 5A'!$G$59</f>
        <v>0</v>
      </c>
      <c r="DL16" s="544">
        <f>'Report 5A'!$G$60</f>
        <v>0</v>
      </c>
      <c r="DM16" s="544">
        <f>'Report 5A'!$G$61</f>
        <v>0</v>
      </c>
      <c r="DN16" s="544">
        <f>'Report 5A'!$G$62</f>
        <v>0</v>
      </c>
      <c r="DO16" s="544">
        <f>'Report 5A'!$G$63</f>
        <v>0</v>
      </c>
      <c r="DP16" s="544">
        <f>'Report 5A'!$G$64</f>
        <v>0</v>
      </c>
      <c r="DQ16" s="544">
        <f>'Report 5A'!$G$65</f>
        <v>0</v>
      </c>
      <c r="DR16" s="554"/>
      <c r="DT16" s="534"/>
    </row>
    <row r="17" spans="1:124">
      <c r="A17" s="18"/>
      <c r="B17" s="535" t="s">
        <v>669</v>
      </c>
      <c r="C17" s="536">
        <v>1</v>
      </c>
      <c r="D17" s="537" t="str">
        <f>'Information Input'!$M$14</f>
        <v xml:space="preserve">      -      </v>
      </c>
      <c r="E17" s="537" t="s">
        <v>135</v>
      </c>
      <c r="F17" s="538">
        <f t="shared" si="0"/>
        <v>43466</v>
      </c>
      <c r="G17" s="538">
        <f t="shared" si="1"/>
        <v>43555</v>
      </c>
      <c r="H17" s="538">
        <f>'Information Input'!$H$35</f>
        <v>43555</v>
      </c>
      <c r="I17" s="537" t="str">
        <f>'Information Input'!$J$22</f>
        <v>Quarterly</v>
      </c>
      <c r="J17" s="538">
        <f>'Information Input'!$H$30</f>
        <v>43555</v>
      </c>
      <c r="K17" s="537">
        <f>'Information Input'!$J$18</f>
        <v>2019</v>
      </c>
      <c r="L17" s="579" t="s">
        <v>89</v>
      </c>
      <c r="M17" s="540" t="s">
        <v>90</v>
      </c>
      <c r="N17" s="541" t="s">
        <v>91</v>
      </c>
      <c r="O17" s="542" t="s">
        <v>674</v>
      </c>
      <c r="P17" s="537">
        <v>7</v>
      </c>
      <c r="Q17" s="541" t="s">
        <v>147</v>
      </c>
      <c r="R17" s="541" t="s">
        <v>239</v>
      </c>
      <c r="S17" s="543">
        <f>'Report 1'!$C$18</f>
        <v>0</v>
      </c>
      <c r="T17" s="544">
        <f>'Report 1'!$C$25</f>
        <v>0</v>
      </c>
      <c r="U17" s="545">
        <f>'Report 1'!$C$111</f>
        <v>0</v>
      </c>
      <c r="V17" s="18"/>
      <c r="W17" s="546" t="s">
        <v>669</v>
      </c>
      <c r="X17" s="547">
        <v>1</v>
      </c>
      <c r="Y17" s="547" t="str">
        <f>'Information Input'!$M$14</f>
        <v xml:space="preserve">      -      </v>
      </c>
      <c r="Z17" s="547" t="s">
        <v>135</v>
      </c>
      <c r="AA17" s="538">
        <f t="shared" si="2"/>
        <v>43466</v>
      </c>
      <c r="AB17" s="538">
        <f t="shared" si="3"/>
        <v>43555</v>
      </c>
      <c r="AC17" s="538">
        <f>'Information Input'!$H$35</f>
        <v>43555</v>
      </c>
      <c r="AD17" s="547" t="str">
        <f>'Information Input'!$J$22</f>
        <v>Quarterly</v>
      </c>
      <c r="AE17" s="538">
        <f>'Information Input'!$H$30</f>
        <v>43555</v>
      </c>
      <c r="AF17" s="547">
        <f>'Information Input'!$J$18</f>
        <v>2019</v>
      </c>
      <c r="AG17" s="546" t="s">
        <v>101</v>
      </c>
      <c r="AH17" s="546" t="s">
        <v>102</v>
      </c>
      <c r="AI17" s="546" t="s">
        <v>103</v>
      </c>
      <c r="AJ17" s="543">
        <f>'Report 1'!$AB$18</f>
        <v>0</v>
      </c>
      <c r="AK17" s="18"/>
      <c r="AL17" s="546" t="s">
        <v>669</v>
      </c>
      <c r="AM17" s="547">
        <v>2</v>
      </c>
      <c r="AN17" s="547" t="str">
        <f>'Information Input'!$M$14</f>
        <v xml:space="preserve">      -      </v>
      </c>
      <c r="AO17" s="547" t="s">
        <v>135</v>
      </c>
      <c r="AP17" s="538">
        <f t="shared" si="4"/>
        <v>43466</v>
      </c>
      <c r="AQ17" s="538">
        <f t="shared" si="5"/>
        <v>43555</v>
      </c>
      <c r="AR17" s="538">
        <f>'Information Input'!$H$35</f>
        <v>43555</v>
      </c>
      <c r="AS17" s="547" t="str">
        <f>'Information Input'!$J$22</f>
        <v>Quarterly</v>
      </c>
      <c r="AT17" s="538">
        <f>'Information Input'!$H$30</f>
        <v>43555</v>
      </c>
      <c r="AU17" s="547">
        <f>'Information Input'!$J$18</f>
        <v>2019</v>
      </c>
      <c r="AV17" s="547" t="s">
        <v>89</v>
      </c>
      <c r="AW17" s="547" t="s">
        <v>90</v>
      </c>
      <c r="AX17" s="547" t="s">
        <v>91</v>
      </c>
      <c r="AY17" s="548" t="s">
        <v>671</v>
      </c>
      <c r="AZ17" s="547">
        <v>16</v>
      </c>
      <c r="BA17" s="549" t="s">
        <v>158</v>
      </c>
      <c r="BB17" s="543" t="s">
        <v>235</v>
      </c>
      <c r="BC17" s="550">
        <f>'Report 2'!$H23</f>
        <v>0</v>
      </c>
      <c r="BD17" s="550">
        <f>'Report 2'!$I23</f>
        <v>0</v>
      </c>
      <c r="BE17" s="550">
        <f>'Report 2'!$J23</f>
        <v>0</v>
      </c>
      <c r="BF17" s="550">
        <f>'Report 2'!$K23</f>
        <v>0</v>
      </c>
      <c r="BG17" s="550">
        <f>'Report 2'!$L23</f>
        <v>0</v>
      </c>
      <c r="BH17" s="550">
        <f>'Report 2'!$M23</f>
        <v>0</v>
      </c>
      <c r="BI17" s="550">
        <f>'Report 2'!$N23</f>
        <v>0</v>
      </c>
      <c r="BJ17" s="18"/>
      <c r="BK17" s="541" t="s">
        <v>669</v>
      </c>
      <c r="BL17" s="537">
        <v>3</v>
      </c>
      <c r="BM17" s="537" t="str">
        <f>'Information Input'!$M$14</f>
        <v xml:space="preserve">      -      </v>
      </c>
      <c r="BN17" s="537" t="s">
        <v>135</v>
      </c>
      <c r="BO17" s="538">
        <f t="shared" si="6"/>
        <v>43466</v>
      </c>
      <c r="BP17" s="538">
        <f t="shared" si="7"/>
        <v>43555</v>
      </c>
      <c r="BQ17" s="538">
        <f>'Information Input'!$H$35</f>
        <v>43555</v>
      </c>
      <c r="BR17" s="537" t="str">
        <f>'Information Input'!$J$22</f>
        <v>Quarterly</v>
      </c>
      <c r="BS17" s="538">
        <f>'Information Input'!$H$30</f>
        <v>43555</v>
      </c>
      <c r="BT17" s="537">
        <f>'Information Input'!$J$18</f>
        <v>2019</v>
      </c>
      <c r="BU17" s="579" t="s">
        <v>89</v>
      </c>
      <c r="BV17" s="540" t="s">
        <v>90</v>
      </c>
      <c r="BW17" s="541" t="s">
        <v>91</v>
      </c>
      <c r="BX17" s="537">
        <v>6</v>
      </c>
      <c r="BY17" s="549" t="s">
        <v>255</v>
      </c>
      <c r="BZ17" s="549" t="s">
        <v>254</v>
      </c>
      <c r="CA17" s="543">
        <f>'Report 3'!$D$21</f>
        <v>0</v>
      </c>
      <c r="CB17" s="18"/>
      <c r="CC17" s="542" t="s">
        <v>669</v>
      </c>
      <c r="CD17" s="1014" t="s">
        <v>672</v>
      </c>
      <c r="CE17" s="1014" t="str">
        <f>'Information Input'!$M$14</f>
        <v xml:space="preserve">      -      </v>
      </c>
      <c r="CF17" s="551" t="s">
        <v>135</v>
      </c>
      <c r="CG17" s="552">
        <f t="shared" si="11"/>
        <v>43466</v>
      </c>
      <c r="CH17" s="552">
        <f t="shared" si="12"/>
        <v>43555</v>
      </c>
      <c r="CI17" s="552">
        <f>'Information Input'!$H$35</f>
        <v>43555</v>
      </c>
      <c r="CJ17" s="551" t="str">
        <f>'Information Input'!$J$22</f>
        <v>Quarterly</v>
      </c>
      <c r="CK17" s="552">
        <f>'Information Input'!$H$30</f>
        <v>43555</v>
      </c>
      <c r="CL17" s="551">
        <f>'Information Input'!$J$18</f>
        <v>2019</v>
      </c>
      <c r="CM17" s="551" t="s">
        <v>89</v>
      </c>
      <c r="CN17" s="1014" t="s">
        <v>90</v>
      </c>
      <c r="CO17" s="542" t="s">
        <v>91</v>
      </c>
      <c r="CP17" s="542" t="s">
        <v>671</v>
      </c>
      <c r="CQ17" s="551">
        <v>16</v>
      </c>
      <c r="CR17" s="542" t="s">
        <v>158</v>
      </c>
      <c r="CS17" s="542" t="s">
        <v>235</v>
      </c>
      <c r="CT17" s="1015">
        <f>'Report 1'!$C$18</f>
        <v>0</v>
      </c>
      <c r="CU17" s="1016">
        <f>SUMIF('Report 4A'!$G$16:$G$95,$CQ17,'Report 4A'!$K$16:$K$95)</f>
        <v>0</v>
      </c>
      <c r="CV17" s="1017">
        <f t="shared" si="10"/>
        <v>0</v>
      </c>
      <c r="CW17" s="18"/>
      <c r="CX17" s="546" t="s">
        <v>669</v>
      </c>
      <c r="CY17" s="537" t="s">
        <v>310</v>
      </c>
      <c r="CZ17" s="537" t="str">
        <f>'Information Input'!$M$14</f>
        <v xml:space="preserve">      -      </v>
      </c>
      <c r="DA17" s="538">
        <f>'Information Input'!$H$35</f>
        <v>43555</v>
      </c>
      <c r="DB17" s="537" t="str">
        <f>'Information Input'!$J$22</f>
        <v>Quarterly</v>
      </c>
      <c r="DC17" s="552">
        <f>'Information Input'!$H$30</f>
        <v>43555</v>
      </c>
      <c r="DD17" s="553" t="str">
        <f>TEXT('Report 5A'!$H$17,"YYYYMM")</f>
        <v>201810</v>
      </c>
      <c r="DE17" s="541" t="s">
        <v>91</v>
      </c>
      <c r="DF17" s="541" t="s">
        <v>673</v>
      </c>
      <c r="DG17" s="544">
        <f>'Report 5A'!$H$55</f>
        <v>0</v>
      </c>
      <c r="DH17" s="550">
        <f>'Report 5A'!$H$56</f>
        <v>0</v>
      </c>
      <c r="DI17" s="544">
        <f>'Report 5A'!$H$57</f>
        <v>0</v>
      </c>
      <c r="DJ17" s="544">
        <f>'Report 5A'!$H$58</f>
        <v>0</v>
      </c>
      <c r="DK17" s="544">
        <f>'Report 5A'!$H$59</f>
        <v>0</v>
      </c>
      <c r="DL17" s="544">
        <f>'Report 5A'!$H$60</f>
        <v>0</v>
      </c>
      <c r="DM17" s="544">
        <f>'Report 5A'!$H$61</f>
        <v>0</v>
      </c>
      <c r="DN17" s="544">
        <f>'Report 5A'!$H$62</f>
        <v>0</v>
      </c>
      <c r="DO17" s="544">
        <f>'Report 5A'!$H$63</f>
        <v>0</v>
      </c>
      <c r="DP17" s="544">
        <f>'Report 5A'!$H$64</f>
        <v>0</v>
      </c>
      <c r="DQ17" s="544">
        <f>'Report 5A'!$H$65</f>
        <v>0</v>
      </c>
      <c r="DR17" s="18"/>
      <c r="DT17" s="534"/>
    </row>
    <row r="18" spans="1:124">
      <c r="A18" s="555"/>
      <c r="B18" s="535" t="s">
        <v>669</v>
      </c>
      <c r="C18" s="536">
        <v>1</v>
      </c>
      <c r="D18" s="537" t="str">
        <f>'Information Input'!$M$14</f>
        <v xml:space="preserve">      -      </v>
      </c>
      <c r="E18" s="537" t="s">
        <v>135</v>
      </c>
      <c r="F18" s="538">
        <f t="shared" si="0"/>
        <v>43466</v>
      </c>
      <c r="G18" s="538">
        <f t="shared" si="1"/>
        <v>43555</v>
      </c>
      <c r="H18" s="538">
        <f>'Information Input'!$H$35</f>
        <v>43555</v>
      </c>
      <c r="I18" s="537" t="str">
        <f>'Information Input'!$J$22</f>
        <v>Quarterly</v>
      </c>
      <c r="J18" s="538">
        <f>'Information Input'!$H$30</f>
        <v>43555</v>
      </c>
      <c r="K18" s="537">
        <f>'Information Input'!$J$18</f>
        <v>2019</v>
      </c>
      <c r="L18" s="579" t="s">
        <v>89</v>
      </c>
      <c r="M18" s="540" t="s">
        <v>90</v>
      </c>
      <c r="N18" s="541" t="s">
        <v>91</v>
      </c>
      <c r="O18" s="542" t="s">
        <v>670</v>
      </c>
      <c r="P18" s="537">
        <v>8</v>
      </c>
      <c r="Q18" s="541" t="s">
        <v>148</v>
      </c>
      <c r="R18" s="541" t="s">
        <v>239</v>
      </c>
      <c r="S18" s="543">
        <f>'Report 1'!$C$18</f>
        <v>0</v>
      </c>
      <c r="T18" s="544">
        <f>'Report 1'!$C$26</f>
        <v>0</v>
      </c>
      <c r="U18" s="545">
        <f>'Report 1'!$C$112</f>
        <v>0</v>
      </c>
      <c r="V18" s="555"/>
      <c r="W18" s="546" t="s">
        <v>669</v>
      </c>
      <c r="X18" s="547">
        <v>1</v>
      </c>
      <c r="Y18" s="547" t="str">
        <f>'Information Input'!$M$14</f>
        <v xml:space="preserve">      -      </v>
      </c>
      <c r="Z18" s="547" t="s">
        <v>135</v>
      </c>
      <c r="AA18" s="538">
        <f t="shared" si="2"/>
        <v>43466</v>
      </c>
      <c r="AB18" s="538">
        <f t="shared" si="3"/>
        <v>43555</v>
      </c>
      <c r="AC18" s="538">
        <f>'Information Input'!$H$35</f>
        <v>43555</v>
      </c>
      <c r="AD18" s="547" t="str">
        <f>'Information Input'!$J$22</f>
        <v>Quarterly</v>
      </c>
      <c r="AE18" s="538">
        <f>'Information Input'!$H$30</f>
        <v>43555</v>
      </c>
      <c r="AF18" s="547">
        <f>'Information Input'!$J$18</f>
        <v>2019</v>
      </c>
      <c r="AG18" s="546" t="s">
        <v>104</v>
      </c>
      <c r="AH18" s="546" t="s">
        <v>105</v>
      </c>
      <c r="AI18" s="546" t="s">
        <v>103</v>
      </c>
      <c r="AJ18" s="543">
        <f>'Report 1'!$AG$18</f>
        <v>0</v>
      </c>
      <c r="AK18" s="555"/>
      <c r="AL18" s="546" t="s">
        <v>669</v>
      </c>
      <c r="AM18" s="547">
        <v>2</v>
      </c>
      <c r="AN18" s="547" t="str">
        <f>'Information Input'!$M$14</f>
        <v xml:space="preserve">      -      </v>
      </c>
      <c r="AO18" s="547" t="s">
        <v>135</v>
      </c>
      <c r="AP18" s="538">
        <f t="shared" si="4"/>
        <v>43466</v>
      </c>
      <c r="AQ18" s="538">
        <f t="shared" si="5"/>
        <v>43555</v>
      </c>
      <c r="AR18" s="538">
        <f>'Information Input'!$H$35</f>
        <v>43555</v>
      </c>
      <c r="AS18" s="547" t="str">
        <f>'Information Input'!$J$22</f>
        <v>Quarterly</v>
      </c>
      <c r="AT18" s="538">
        <f>'Information Input'!$H$30</f>
        <v>43555</v>
      </c>
      <c r="AU18" s="547">
        <f>'Information Input'!$J$18</f>
        <v>2019</v>
      </c>
      <c r="AV18" s="547" t="s">
        <v>89</v>
      </c>
      <c r="AW18" s="547" t="s">
        <v>90</v>
      </c>
      <c r="AX18" s="547" t="s">
        <v>91</v>
      </c>
      <c r="AY18" s="548" t="s">
        <v>671</v>
      </c>
      <c r="AZ18" s="547">
        <v>17</v>
      </c>
      <c r="BA18" s="549" t="s">
        <v>159</v>
      </c>
      <c r="BB18" s="543" t="s">
        <v>235</v>
      </c>
      <c r="BC18" s="550">
        <f>'Report 2'!$H24</f>
        <v>0</v>
      </c>
      <c r="BD18" s="550">
        <f>'Report 2'!$I24</f>
        <v>0</v>
      </c>
      <c r="BE18" s="550">
        <f>'Report 2'!$J24</f>
        <v>0</v>
      </c>
      <c r="BF18" s="550">
        <f>'Report 2'!$K24</f>
        <v>0</v>
      </c>
      <c r="BG18" s="550">
        <f>'Report 2'!$L24</f>
        <v>0</v>
      </c>
      <c r="BH18" s="550">
        <f>'Report 2'!$M24</f>
        <v>0</v>
      </c>
      <c r="BI18" s="550">
        <f>'Report 2'!$N24</f>
        <v>0</v>
      </c>
      <c r="BJ18" s="555"/>
      <c r="BK18" s="541" t="s">
        <v>669</v>
      </c>
      <c r="BL18" s="537">
        <v>3</v>
      </c>
      <c r="BM18" s="537" t="str">
        <f>'Information Input'!$M$14</f>
        <v xml:space="preserve">      -      </v>
      </c>
      <c r="BN18" s="537" t="s">
        <v>135</v>
      </c>
      <c r="BO18" s="538">
        <f t="shared" si="6"/>
        <v>43466</v>
      </c>
      <c r="BP18" s="538">
        <f t="shared" si="7"/>
        <v>43555</v>
      </c>
      <c r="BQ18" s="538">
        <f>'Information Input'!$H$35</f>
        <v>43555</v>
      </c>
      <c r="BR18" s="537" t="str">
        <f>'Information Input'!$J$22</f>
        <v>Quarterly</v>
      </c>
      <c r="BS18" s="538">
        <f>'Information Input'!$H$30</f>
        <v>43555</v>
      </c>
      <c r="BT18" s="537">
        <f>'Information Input'!$J$18</f>
        <v>2019</v>
      </c>
      <c r="BU18" s="579" t="s">
        <v>89</v>
      </c>
      <c r="BV18" s="540" t="s">
        <v>90</v>
      </c>
      <c r="BW18" s="541" t="s">
        <v>91</v>
      </c>
      <c r="BX18" s="537">
        <v>7</v>
      </c>
      <c r="BY18" s="549" t="s">
        <v>256</v>
      </c>
      <c r="BZ18" s="549" t="s">
        <v>254</v>
      </c>
      <c r="CA18" s="543">
        <f>'Report 3'!$D$22</f>
        <v>0</v>
      </c>
      <c r="CB18" s="555"/>
      <c r="CC18" s="542" t="s">
        <v>669</v>
      </c>
      <c r="CD18" s="1014" t="s">
        <v>672</v>
      </c>
      <c r="CE18" s="1014" t="str">
        <f>'Information Input'!$M$14</f>
        <v xml:space="preserve">      -      </v>
      </c>
      <c r="CF18" s="551" t="s">
        <v>135</v>
      </c>
      <c r="CG18" s="552">
        <f t="shared" si="11"/>
        <v>43466</v>
      </c>
      <c r="CH18" s="552">
        <f t="shared" si="12"/>
        <v>43555</v>
      </c>
      <c r="CI18" s="552">
        <f>'Information Input'!$H$35</f>
        <v>43555</v>
      </c>
      <c r="CJ18" s="551" t="str">
        <f>'Information Input'!$J$22</f>
        <v>Quarterly</v>
      </c>
      <c r="CK18" s="552">
        <f>'Information Input'!$H$30</f>
        <v>43555</v>
      </c>
      <c r="CL18" s="551">
        <f>'Information Input'!$J$18</f>
        <v>2019</v>
      </c>
      <c r="CM18" s="551" t="s">
        <v>89</v>
      </c>
      <c r="CN18" s="1014" t="s">
        <v>90</v>
      </c>
      <c r="CO18" s="542" t="s">
        <v>91</v>
      </c>
      <c r="CP18" s="542" t="s">
        <v>671</v>
      </c>
      <c r="CQ18" s="551">
        <v>17</v>
      </c>
      <c r="CR18" s="542" t="s">
        <v>159</v>
      </c>
      <c r="CS18" s="542" t="s">
        <v>235</v>
      </c>
      <c r="CT18" s="1015">
        <f>'Report 1'!$C$18</f>
        <v>0</v>
      </c>
      <c r="CU18" s="1016">
        <f>SUMIF('Report 4A'!$G$16:$G$95,$CQ18,'Report 4A'!$K$16:$K$95)</f>
        <v>0</v>
      </c>
      <c r="CV18" s="1017">
        <f t="shared" si="10"/>
        <v>0</v>
      </c>
      <c r="CW18" s="555"/>
      <c r="CX18" s="546" t="s">
        <v>669</v>
      </c>
      <c r="CY18" s="537" t="s">
        <v>310</v>
      </c>
      <c r="CZ18" s="537" t="str">
        <f>'Information Input'!$M$14</f>
        <v xml:space="preserve">      -      </v>
      </c>
      <c r="DA18" s="538">
        <f>'Information Input'!$H$35</f>
        <v>43555</v>
      </c>
      <c r="DB18" s="537" t="str">
        <f>'Information Input'!$J$22</f>
        <v>Quarterly</v>
      </c>
      <c r="DC18" s="552">
        <f>'Information Input'!$H$30</f>
        <v>43555</v>
      </c>
      <c r="DD18" s="553" t="str">
        <f>TEXT('Report 5A'!$I$17,"YYYYMM")</f>
        <v>201809</v>
      </c>
      <c r="DE18" s="541" t="s">
        <v>91</v>
      </c>
      <c r="DF18" s="541" t="s">
        <v>673</v>
      </c>
      <c r="DG18" s="544">
        <f>'Report 5A'!$I$55</f>
        <v>0</v>
      </c>
      <c r="DH18" s="550">
        <f>'Report 5A'!$I$56</f>
        <v>0</v>
      </c>
      <c r="DI18" s="544">
        <f>'Report 5A'!$I$57</f>
        <v>0</v>
      </c>
      <c r="DJ18" s="544">
        <f>'Report 5A'!$I$58</f>
        <v>0</v>
      </c>
      <c r="DK18" s="544">
        <f>'Report 5A'!$I$59</f>
        <v>0</v>
      </c>
      <c r="DL18" s="544">
        <f>'Report 5A'!$I$60</f>
        <v>0</v>
      </c>
      <c r="DM18" s="544">
        <f>'Report 5A'!$I$61</f>
        <v>0</v>
      </c>
      <c r="DN18" s="544">
        <f>'Report 5A'!$I$62</f>
        <v>0</v>
      </c>
      <c r="DO18" s="544">
        <f>'Report 5A'!$I$63</f>
        <v>0</v>
      </c>
      <c r="DP18" s="544">
        <f>'Report 5A'!$I$64</f>
        <v>0</v>
      </c>
      <c r="DQ18" s="544">
        <f>'Report 5A'!$I$65</f>
        <v>0</v>
      </c>
      <c r="DR18" s="555"/>
      <c r="DT18" s="534"/>
    </row>
    <row r="19" spans="1:124">
      <c r="A19" s="555"/>
      <c r="B19" s="535" t="s">
        <v>669</v>
      </c>
      <c r="C19" s="536">
        <v>1</v>
      </c>
      <c r="D19" s="537" t="str">
        <f>'Information Input'!$M$14</f>
        <v xml:space="preserve">      -      </v>
      </c>
      <c r="E19" s="537" t="s">
        <v>135</v>
      </c>
      <c r="F19" s="538">
        <f t="shared" si="0"/>
        <v>43466</v>
      </c>
      <c r="G19" s="538">
        <f t="shared" si="1"/>
        <v>43555</v>
      </c>
      <c r="H19" s="538">
        <f>'Information Input'!$H$35</f>
        <v>43555</v>
      </c>
      <c r="I19" s="537" t="str">
        <f>'Information Input'!$J$22</f>
        <v>Quarterly</v>
      </c>
      <c r="J19" s="538">
        <f>'Information Input'!$H$30</f>
        <v>43555</v>
      </c>
      <c r="K19" s="537">
        <f>'Information Input'!$J$18</f>
        <v>2019</v>
      </c>
      <c r="L19" s="579" t="s">
        <v>89</v>
      </c>
      <c r="M19" s="540" t="s">
        <v>90</v>
      </c>
      <c r="N19" s="541" t="s">
        <v>91</v>
      </c>
      <c r="O19" s="542" t="s">
        <v>670</v>
      </c>
      <c r="P19" s="537">
        <v>9</v>
      </c>
      <c r="Q19" s="541" t="s">
        <v>149</v>
      </c>
      <c r="R19" s="541" t="s">
        <v>239</v>
      </c>
      <c r="S19" s="543">
        <f>'Report 1'!$C$18</f>
        <v>0</v>
      </c>
      <c r="T19" s="544">
        <f>'Report 1'!$C$27</f>
        <v>0</v>
      </c>
      <c r="U19" s="545">
        <f>'Report 1'!$C$113</f>
        <v>0</v>
      </c>
      <c r="V19" s="555"/>
      <c r="W19" s="546" t="s">
        <v>669</v>
      </c>
      <c r="X19" s="547">
        <v>1</v>
      </c>
      <c r="Y19" s="547" t="str">
        <f>'Information Input'!$M$14</f>
        <v xml:space="preserve">      -      </v>
      </c>
      <c r="Z19" s="547" t="s">
        <v>135</v>
      </c>
      <c r="AA19" s="538">
        <f t="shared" si="2"/>
        <v>43466</v>
      </c>
      <c r="AB19" s="538">
        <f t="shared" si="3"/>
        <v>43555</v>
      </c>
      <c r="AC19" s="538">
        <f>'Information Input'!$H$35</f>
        <v>43555</v>
      </c>
      <c r="AD19" s="547" t="str">
        <f>'Information Input'!$J$22</f>
        <v>Quarterly</v>
      </c>
      <c r="AE19" s="538">
        <f>'Information Input'!$H$30</f>
        <v>43555</v>
      </c>
      <c r="AF19" s="547">
        <f>'Information Input'!$J$18</f>
        <v>2019</v>
      </c>
      <c r="AG19" s="546" t="s">
        <v>91</v>
      </c>
      <c r="AH19" s="546" t="s">
        <v>240</v>
      </c>
      <c r="AI19" s="546" t="s">
        <v>240</v>
      </c>
      <c r="AJ19" s="543">
        <f>'Report 1'!$AL$18</f>
        <v>0</v>
      </c>
      <c r="AK19" s="555"/>
      <c r="AL19" s="546" t="s">
        <v>669</v>
      </c>
      <c r="AM19" s="547">
        <v>2</v>
      </c>
      <c r="AN19" s="547" t="str">
        <f>'Information Input'!$M$14</f>
        <v xml:space="preserve">      -      </v>
      </c>
      <c r="AO19" s="547" t="s">
        <v>135</v>
      </c>
      <c r="AP19" s="538">
        <f t="shared" si="4"/>
        <v>43466</v>
      </c>
      <c r="AQ19" s="538">
        <f t="shared" si="5"/>
        <v>43555</v>
      </c>
      <c r="AR19" s="538">
        <f>'Information Input'!$H$35</f>
        <v>43555</v>
      </c>
      <c r="AS19" s="547" t="str">
        <f>'Information Input'!$J$22</f>
        <v>Quarterly</v>
      </c>
      <c r="AT19" s="538">
        <f>'Information Input'!$H$30</f>
        <v>43555</v>
      </c>
      <c r="AU19" s="547">
        <f>'Information Input'!$J$18</f>
        <v>2019</v>
      </c>
      <c r="AV19" s="547" t="s">
        <v>89</v>
      </c>
      <c r="AW19" s="547" t="s">
        <v>90</v>
      </c>
      <c r="AX19" s="547" t="s">
        <v>91</v>
      </c>
      <c r="AY19" s="548" t="s">
        <v>671</v>
      </c>
      <c r="AZ19" s="547">
        <v>18</v>
      </c>
      <c r="BA19" s="549" t="s">
        <v>160</v>
      </c>
      <c r="BB19" s="543" t="s">
        <v>235</v>
      </c>
      <c r="BC19" s="550">
        <f>'Report 2'!$H25</f>
        <v>0</v>
      </c>
      <c r="BD19" s="550">
        <f>'Report 2'!$I25</f>
        <v>0</v>
      </c>
      <c r="BE19" s="550">
        <f>'Report 2'!$J25</f>
        <v>0</v>
      </c>
      <c r="BF19" s="550">
        <f>'Report 2'!$K25</f>
        <v>0</v>
      </c>
      <c r="BG19" s="550">
        <f>'Report 2'!$L25</f>
        <v>0</v>
      </c>
      <c r="BH19" s="550">
        <f>'Report 2'!$M25</f>
        <v>0</v>
      </c>
      <c r="BI19" s="550">
        <f>'Report 2'!$N25</f>
        <v>0</v>
      </c>
      <c r="BJ19" s="555"/>
      <c r="BK19" s="541" t="s">
        <v>669</v>
      </c>
      <c r="BL19" s="537">
        <v>3</v>
      </c>
      <c r="BM19" s="537" t="str">
        <f>'Information Input'!$M$14</f>
        <v xml:space="preserve">      -      </v>
      </c>
      <c r="BN19" s="537" t="s">
        <v>135</v>
      </c>
      <c r="BO19" s="538">
        <f t="shared" si="6"/>
        <v>43466</v>
      </c>
      <c r="BP19" s="538">
        <f t="shared" si="7"/>
        <v>43555</v>
      </c>
      <c r="BQ19" s="538">
        <f>'Information Input'!$H$35</f>
        <v>43555</v>
      </c>
      <c r="BR19" s="537" t="str">
        <f>'Information Input'!$J$22</f>
        <v>Quarterly</v>
      </c>
      <c r="BS19" s="538">
        <f>'Information Input'!$H$30</f>
        <v>43555</v>
      </c>
      <c r="BT19" s="537">
        <f>'Information Input'!$J$18</f>
        <v>2019</v>
      </c>
      <c r="BU19" s="579" t="s">
        <v>89</v>
      </c>
      <c r="BV19" s="540" t="s">
        <v>90</v>
      </c>
      <c r="BW19" s="541" t="s">
        <v>91</v>
      </c>
      <c r="BX19" s="537">
        <v>8</v>
      </c>
      <c r="BY19" s="549" t="s">
        <v>178</v>
      </c>
      <c r="BZ19" s="549" t="s">
        <v>257</v>
      </c>
      <c r="CA19" s="543">
        <f>'Report 3'!$D$23</f>
        <v>0</v>
      </c>
      <c r="CB19" s="555"/>
      <c r="CC19" s="542" t="s">
        <v>669</v>
      </c>
      <c r="CD19" s="1014" t="s">
        <v>672</v>
      </c>
      <c r="CE19" s="1014" t="str">
        <f>'Information Input'!$M$14</f>
        <v xml:space="preserve">      -      </v>
      </c>
      <c r="CF19" s="551" t="s">
        <v>135</v>
      </c>
      <c r="CG19" s="552">
        <f t="shared" si="11"/>
        <v>43466</v>
      </c>
      <c r="CH19" s="552">
        <f t="shared" si="12"/>
        <v>43555</v>
      </c>
      <c r="CI19" s="552">
        <f>'Information Input'!$H$35</f>
        <v>43555</v>
      </c>
      <c r="CJ19" s="551" t="str">
        <f>'Information Input'!$J$22</f>
        <v>Quarterly</v>
      </c>
      <c r="CK19" s="552">
        <f>'Information Input'!$H$30</f>
        <v>43555</v>
      </c>
      <c r="CL19" s="551">
        <f>'Information Input'!$J$18</f>
        <v>2019</v>
      </c>
      <c r="CM19" s="551" t="s">
        <v>89</v>
      </c>
      <c r="CN19" s="1014" t="s">
        <v>90</v>
      </c>
      <c r="CO19" s="542" t="s">
        <v>91</v>
      </c>
      <c r="CP19" s="542" t="s">
        <v>671</v>
      </c>
      <c r="CQ19" s="551">
        <v>18</v>
      </c>
      <c r="CR19" s="542" t="s">
        <v>160</v>
      </c>
      <c r="CS19" s="542" t="s">
        <v>235</v>
      </c>
      <c r="CT19" s="1015">
        <f>'Report 1'!$C$18</f>
        <v>0</v>
      </c>
      <c r="CU19" s="1016">
        <f>SUMIF('Report 4A'!$G$16:$G$95,$CQ19,'Report 4A'!$K$16:$K$95)</f>
        <v>0</v>
      </c>
      <c r="CV19" s="1017">
        <f t="shared" si="10"/>
        <v>0</v>
      </c>
      <c r="CW19" s="555"/>
      <c r="CX19" s="546" t="s">
        <v>669</v>
      </c>
      <c r="CY19" s="537" t="s">
        <v>310</v>
      </c>
      <c r="CZ19" s="537" t="str">
        <f>'Information Input'!$M$14</f>
        <v xml:space="preserve">      -      </v>
      </c>
      <c r="DA19" s="538">
        <f>'Information Input'!$H$35</f>
        <v>43555</v>
      </c>
      <c r="DB19" s="537" t="str">
        <f>'Information Input'!$J$22</f>
        <v>Quarterly</v>
      </c>
      <c r="DC19" s="552">
        <f>'Information Input'!$H$30</f>
        <v>43555</v>
      </c>
      <c r="DD19" s="553" t="str">
        <f>TEXT('Report 5A'!$J$17,"YYYYMM")</f>
        <v>201808</v>
      </c>
      <c r="DE19" s="541" t="s">
        <v>91</v>
      </c>
      <c r="DF19" s="541" t="s">
        <v>673</v>
      </c>
      <c r="DG19" s="544">
        <f>'Report 5A'!$J$55</f>
        <v>0</v>
      </c>
      <c r="DH19" s="550">
        <f>'Report 5A'!$J$56</f>
        <v>0</v>
      </c>
      <c r="DI19" s="544">
        <f>'Report 5A'!$J$57</f>
        <v>0</v>
      </c>
      <c r="DJ19" s="544">
        <f>'Report 5A'!$J$58</f>
        <v>0</v>
      </c>
      <c r="DK19" s="544">
        <f>'Report 5A'!$J$59</f>
        <v>0</v>
      </c>
      <c r="DL19" s="544">
        <f>'Report 5A'!$J$60</f>
        <v>0</v>
      </c>
      <c r="DM19" s="544">
        <f>'Report 5A'!$J$61</f>
        <v>0</v>
      </c>
      <c r="DN19" s="544">
        <f>'Report 5A'!$J$62</f>
        <v>0</v>
      </c>
      <c r="DO19" s="544">
        <f>'Report 5A'!$J$63</f>
        <v>0</v>
      </c>
      <c r="DP19" s="544">
        <f>'Report 5A'!$J$64</f>
        <v>0</v>
      </c>
      <c r="DQ19" s="544">
        <f>'Report 5A'!$J$65</f>
        <v>0</v>
      </c>
      <c r="DR19" s="555"/>
      <c r="DT19" s="534"/>
    </row>
    <row r="20" spans="1:124">
      <c r="A20" s="555"/>
      <c r="B20" s="535" t="s">
        <v>669</v>
      </c>
      <c r="C20" s="536">
        <v>1</v>
      </c>
      <c r="D20" s="537" t="str">
        <f>'Information Input'!$M$14</f>
        <v xml:space="preserve">      -      </v>
      </c>
      <c r="E20" s="537" t="s">
        <v>135</v>
      </c>
      <c r="F20" s="538">
        <f t="shared" si="0"/>
        <v>43466</v>
      </c>
      <c r="G20" s="538">
        <f t="shared" si="1"/>
        <v>43555</v>
      </c>
      <c r="H20" s="538">
        <f>'Information Input'!$H$35</f>
        <v>43555</v>
      </c>
      <c r="I20" s="537" t="str">
        <f>'Information Input'!$J$22</f>
        <v>Quarterly</v>
      </c>
      <c r="J20" s="538">
        <f>'Information Input'!$H$30</f>
        <v>43555</v>
      </c>
      <c r="K20" s="537">
        <f>'Information Input'!$J$18</f>
        <v>2019</v>
      </c>
      <c r="L20" s="579" t="s">
        <v>89</v>
      </c>
      <c r="M20" s="540" t="s">
        <v>90</v>
      </c>
      <c r="N20" s="541" t="s">
        <v>91</v>
      </c>
      <c r="O20" s="542" t="s">
        <v>674</v>
      </c>
      <c r="P20" s="537">
        <v>10</v>
      </c>
      <c r="Q20" s="541" t="s">
        <v>150</v>
      </c>
      <c r="R20" s="541" t="s">
        <v>239</v>
      </c>
      <c r="S20" s="543">
        <f>'Report 1'!$C$18</f>
        <v>0</v>
      </c>
      <c r="T20" s="544">
        <f>'Report 1'!$C$28</f>
        <v>0</v>
      </c>
      <c r="U20" s="545">
        <f>'Report 1'!$C$114</f>
        <v>0</v>
      </c>
      <c r="V20" s="555"/>
      <c r="W20" s="546" t="s">
        <v>669</v>
      </c>
      <c r="X20" s="547">
        <v>1</v>
      </c>
      <c r="Y20" s="547" t="str">
        <f>'Information Input'!$M$14</f>
        <v xml:space="preserve">      -      </v>
      </c>
      <c r="Z20" s="547" t="s">
        <v>135</v>
      </c>
      <c r="AA20" s="538">
        <f t="shared" si="2"/>
        <v>43466</v>
      </c>
      <c r="AB20" s="538">
        <f t="shared" si="3"/>
        <v>43555</v>
      </c>
      <c r="AC20" s="538">
        <f>'Information Input'!$H$35</f>
        <v>43555</v>
      </c>
      <c r="AD20" s="547" t="str">
        <f>'Information Input'!$J$22</f>
        <v>Quarterly</v>
      </c>
      <c r="AE20" s="538">
        <f>'Information Input'!$H$30</f>
        <v>43555</v>
      </c>
      <c r="AF20" s="547">
        <f>'Information Input'!$J$18</f>
        <v>2019</v>
      </c>
      <c r="AG20" s="546" t="s">
        <v>96</v>
      </c>
      <c r="AH20" s="546" t="s">
        <v>241</v>
      </c>
      <c r="AI20" s="546" t="s">
        <v>241</v>
      </c>
      <c r="AJ20" s="543">
        <f>'Report 1'!$AQ$18</f>
        <v>0</v>
      </c>
      <c r="AK20" s="555"/>
      <c r="AL20" s="546" t="s">
        <v>669</v>
      </c>
      <c r="AM20" s="547">
        <v>2</v>
      </c>
      <c r="AN20" s="547" t="str">
        <f>'Information Input'!$M$14</f>
        <v xml:space="preserve">      -      </v>
      </c>
      <c r="AO20" s="547" t="s">
        <v>135</v>
      </c>
      <c r="AP20" s="538">
        <f t="shared" si="4"/>
        <v>43466</v>
      </c>
      <c r="AQ20" s="538">
        <f t="shared" si="5"/>
        <v>43555</v>
      </c>
      <c r="AR20" s="538">
        <f>'Information Input'!$H$35</f>
        <v>43555</v>
      </c>
      <c r="AS20" s="547" t="str">
        <f>'Information Input'!$J$22</f>
        <v>Quarterly</v>
      </c>
      <c r="AT20" s="538">
        <f>'Information Input'!$H$30</f>
        <v>43555</v>
      </c>
      <c r="AU20" s="547">
        <f>'Information Input'!$J$18</f>
        <v>2019</v>
      </c>
      <c r="AV20" s="547" t="s">
        <v>89</v>
      </c>
      <c r="AW20" s="547" t="s">
        <v>90</v>
      </c>
      <c r="AX20" s="547" t="s">
        <v>91</v>
      </c>
      <c r="AY20" s="548" t="s">
        <v>671</v>
      </c>
      <c r="AZ20" s="547">
        <v>19</v>
      </c>
      <c r="BA20" s="549" t="s">
        <v>161</v>
      </c>
      <c r="BB20" s="543" t="s">
        <v>235</v>
      </c>
      <c r="BC20" s="550">
        <f>'Report 2'!$H26</f>
        <v>0</v>
      </c>
      <c r="BD20" s="550">
        <f>'Report 2'!$I26</f>
        <v>0</v>
      </c>
      <c r="BE20" s="550">
        <f>'Report 2'!$J26</f>
        <v>0</v>
      </c>
      <c r="BF20" s="550">
        <f>'Report 2'!$K26</f>
        <v>0</v>
      </c>
      <c r="BG20" s="550">
        <f>'Report 2'!$L26</f>
        <v>0</v>
      </c>
      <c r="BH20" s="550">
        <f>'Report 2'!$M26</f>
        <v>0</v>
      </c>
      <c r="BI20" s="550">
        <f>'Report 2'!$N26</f>
        <v>0</v>
      </c>
      <c r="BJ20" s="555"/>
      <c r="BK20" s="541" t="s">
        <v>669</v>
      </c>
      <c r="BL20" s="537">
        <v>3</v>
      </c>
      <c r="BM20" s="537" t="str">
        <f>'Information Input'!$M$14</f>
        <v xml:space="preserve">      -      </v>
      </c>
      <c r="BN20" s="537" t="s">
        <v>135</v>
      </c>
      <c r="BO20" s="538">
        <f t="shared" si="6"/>
        <v>43466</v>
      </c>
      <c r="BP20" s="538">
        <f t="shared" si="7"/>
        <v>43555</v>
      </c>
      <c r="BQ20" s="538">
        <f>'Information Input'!$H$35</f>
        <v>43555</v>
      </c>
      <c r="BR20" s="537" t="str">
        <f>'Information Input'!$J$22</f>
        <v>Quarterly</v>
      </c>
      <c r="BS20" s="538">
        <f>'Information Input'!$H$30</f>
        <v>43555</v>
      </c>
      <c r="BT20" s="537">
        <f>'Information Input'!$J$18</f>
        <v>2019</v>
      </c>
      <c r="BU20" s="579" t="s">
        <v>89</v>
      </c>
      <c r="BV20" s="540" t="s">
        <v>90</v>
      </c>
      <c r="BW20" s="541" t="s">
        <v>91</v>
      </c>
      <c r="BX20" s="537">
        <v>9</v>
      </c>
      <c r="BY20" s="549" t="s">
        <v>170</v>
      </c>
      <c r="BZ20" s="549" t="s">
        <v>258</v>
      </c>
      <c r="CA20" s="543">
        <f>'Report 3'!$D$24</f>
        <v>0</v>
      </c>
      <c r="CB20" s="555"/>
      <c r="CC20" s="542" t="s">
        <v>669</v>
      </c>
      <c r="CD20" s="1014" t="s">
        <v>672</v>
      </c>
      <c r="CE20" s="1014" t="str">
        <f>'Information Input'!$M$14</f>
        <v xml:space="preserve">      -      </v>
      </c>
      <c r="CF20" s="551" t="s">
        <v>135</v>
      </c>
      <c r="CG20" s="552">
        <f t="shared" si="11"/>
        <v>43466</v>
      </c>
      <c r="CH20" s="552">
        <f t="shared" si="12"/>
        <v>43555</v>
      </c>
      <c r="CI20" s="552">
        <f>'Information Input'!$H$35</f>
        <v>43555</v>
      </c>
      <c r="CJ20" s="551" t="str">
        <f>'Information Input'!$J$22</f>
        <v>Quarterly</v>
      </c>
      <c r="CK20" s="552">
        <f>'Information Input'!$H$30</f>
        <v>43555</v>
      </c>
      <c r="CL20" s="551">
        <f>'Information Input'!$J$18</f>
        <v>2019</v>
      </c>
      <c r="CM20" s="551" t="s">
        <v>89</v>
      </c>
      <c r="CN20" s="1014" t="s">
        <v>90</v>
      </c>
      <c r="CO20" s="542" t="s">
        <v>91</v>
      </c>
      <c r="CP20" s="542" t="s">
        <v>671</v>
      </c>
      <c r="CQ20" s="551">
        <v>19</v>
      </c>
      <c r="CR20" s="542" t="s">
        <v>161</v>
      </c>
      <c r="CS20" s="542" t="s">
        <v>235</v>
      </c>
      <c r="CT20" s="1015">
        <f>'Report 1'!$C$18</f>
        <v>0</v>
      </c>
      <c r="CU20" s="1016">
        <f>SUMIF('Report 4A'!$G$16:$G$95,$CQ20,'Report 4A'!$K$16:$K$95)</f>
        <v>0</v>
      </c>
      <c r="CV20" s="1017">
        <f t="shared" si="10"/>
        <v>0</v>
      </c>
      <c r="CW20" s="555"/>
      <c r="CX20" s="546" t="s">
        <v>669</v>
      </c>
      <c r="CY20" s="537" t="s">
        <v>310</v>
      </c>
      <c r="CZ20" s="537" t="str">
        <f>'Information Input'!$M$14</f>
        <v xml:space="preserve">      -      </v>
      </c>
      <c r="DA20" s="538">
        <f>'Information Input'!$H$35</f>
        <v>43555</v>
      </c>
      <c r="DB20" s="537" t="str">
        <f>'Information Input'!$J$22</f>
        <v>Quarterly</v>
      </c>
      <c r="DC20" s="552">
        <f>'Information Input'!$H$30</f>
        <v>43555</v>
      </c>
      <c r="DD20" s="553" t="str">
        <f>TEXT('Report 5A'!$K$17,"YYYYMM")</f>
        <v>201807</v>
      </c>
      <c r="DE20" s="541" t="s">
        <v>91</v>
      </c>
      <c r="DF20" s="541" t="s">
        <v>673</v>
      </c>
      <c r="DG20" s="544">
        <f>'Report 5A'!$K$55</f>
        <v>0</v>
      </c>
      <c r="DH20" s="550">
        <f>'Report 5A'!$K$56</f>
        <v>0</v>
      </c>
      <c r="DI20" s="544">
        <f>'Report 5A'!$K$57</f>
        <v>0</v>
      </c>
      <c r="DJ20" s="544">
        <f>'Report 5A'!$K$58</f>
        <v>0</v>
      </c>
      <c r="DK20" s="544">
        <f>'Report 5A'!$K$59</f>
        <v>0</v>
      </c>
      <c r="DL20" s="544">
        <f>'Report 5A'!$K$60</f>
        <v>0</v>
      </c>
      <c r="DM20" s="544">
        <f>'Report 5A'!$K$61</f>
        <v>0</v>
      </c>
      <c r="DN20" s="544">
        <f>'Report 5A'!$K$62</f>
        <v>0</v>
      </c>
      <c r="DO20" s="544">
        <f>'Report 5A'!$K$63</f>
        <v>0</v>
      </c>
      <c r="DP20" s="544">
        <f>'Report 5A'!$K$64</f>
        <v>0</v>
      </c>
      <c r="DQ20" s="544">
        <f>'Report 5A'!$K$65</f>
        <v>0</v>
      </c>
      <c r="DR20" s="555"/>
      <c r="DT20" s="534"/>
    </row>
    <row r="21" spans="1:124">
      <c r="A21" s="555"/>
      <c r="B21" s="535" t="s">
        <v>669</v>
      </c>
      <c r="C21" s="536">
        <v>1</v>
      </c>
      <c r="D21" s="537" t="str">
        <f>'Information Input'!$M$14</f>
        <v xml:space="preserve">      -      </v>
      </c>
      <c r="E21" s="537" t="s">
        <v>135</v>
      </c>
      <c r="F21" s="538">
        <f t="shared" si="0"/>
        <v>43466</v>
      </c>
      <c r="G21" s="538">
        <f t="shared" si="1"/>
        <v>43555</v>
      </c>
      <c r="H21" s="538">
        <f>'Information Input'!$H$35</f>
        <v>43555</v>
      </c>
      <c r="I21" s="537" t="str">
        <f>'Information Input'!$J$22</f>
        <v>Quarterly</v>
      </c>
      <c r="J21" s="538">
        <f>'Information Input'!$H$30</f>
        <v>43555</v>
      </c>
      <c r="K21" s="537">
        <f>'Information Input'!$J$18</f>
        <v>2019</v>
      </c>
      <c r="L21" s="579" t="s">
        <v>89</v>
      </c>
      <c r="M21" s="540" t="s">
        <v>90</v>
      </c>
      <c r="N21" s="541" t="s">
        <v>91</v>
      </c>
      <c r="O21" s="542" t="s">
        <v>671</v>
      </c>
      <c r="P21" s="537">
        <v>11</v>
      </c>
      <c r="Q21" s="541" t="s">
        <v>153</v>
      </c>
      <c r="R21" s="541" t="s">
        <v>231</v>
      </c>
      <c r="S21" s="543">
        <f>'Report 1'!$C$18</f>
        <v>0</v>
      </c>
      <c r="T21" s="544">
        <f>'Report 1'!$C$31</f>
        <v>0</v>
      </c>
      <c r="U21" s="545">
        <f>'Report 1'!$C$117</f>
        <v>0</v>
      </c>
      <c r="V21" s="555"/>
      <c r="W21" s="546" t="s">
        <v>669</v>
      </c>
      <c r="X21" s="547">
        <v>1</v>
      </c>
      <c r="Y21" s="547" t="str">
        <f>'Information Input'!$M$14</f>
        <v xml:space="preserve">      -      </v>
      </c>
      <c r="Z21" s="547" t="s">
        <v>135</v>
      </c>
      <c r="AA21" s="538">
        <f t="shared" si="2"/>
        <v>43466</v>
      </c>
      <c r="AB21" s="538">
        <f t="shared" si="3"/>
        <v>43555</v>
      </c>
      <c r="AC21" s="538">
        <f>'Information Input'!$H$35</f>
        <v>43555</v>
      </c>
      <c r="AD21" s="547" t="str">
        <f>'Information Input'!$J$22</f>
        <v>Quarterly</v>
      </c>
      <c r="AE21" s="538">
        <f>'Information Input'!$H$30</f>
        <v>43555</v>
      </c>
      <c r="AF21" s="547">
        <f>'Information Input'!$J$18</f>
        <v>2019</v>
      </c>
      <c r="AG21" s="546" t="s">
        <v>103</v>
      </c>
      <c r="AH21" s="546" t="s">
        <v>242</v>
      </c>
      <c r="AI21" s="546" t="s">
        <v>242</v>
      </c>
      <c r="AJ21" s="543">
        <f>'Report 1'!$AV$18</f>
        <v>0</v>
      </c>
      <c r="AK21" s="555"/>
      <c r="AL21" s="546" t="s">
        <v>669</v>
      </c>
      <c r="AM21" s="547">
        <v>2</v>
      </c>
      <c r="AN21" s="547" t="str">
        <f>'Information Input'!$M$14</f>
        <v xml:space="preserve">      -      </v>
      </c>
      <c r="AO21" s="547" t="s">
        <v>135</v>
      </c>
      <c r="AP21" s="538">
        <f t="shared" si="4"/>
        <v>43466</v>
      </c>
      <c r="AQ21" s="538">
        <f t="shared" si="5"/>
        <v>43555</v>
      </c>
      <c r="AR21" s="538">
        <f>'Information Input'!$H$35</f>
        <v>43555</v>
      </c>
      <c r="AS21" s="547" t="str">
        <f>'Information Input'!$J$22</f>
        <v>Quarterly</v>
      </c>
      <c r="AT21" s="538">
        <f>'Information Input'!$H$30</f>
        <v>43555</v>
      </c>
      <c r="AU21" s="547">
        <f>'Information Input'!$J$18</f>
        <v>2019</v>
      </c>
      <c r="AV21" s="547" t="s">
        <v>89</v>
      </c>
      <c r="AW21" s="547" t="s">
        <v>90</v>
      </c>
      <c r="AX21" s="547" t="s">
        <v>91</v>
      </c>
      <c r="AY21" s="548" t="s">
        <v>671</v>
      </c>
      <c r="AZ21" s="547">
        <v>20</v>
      </c>
      <c r="BA21" s="549" t="s">
        <v>162</v>
      </c>
      <c r="BB21" s="543" t="s">
        <v>235</v>
      </c>
      <c r="BC21" s="550">
        <f>'Report 2'!$H27</f>
        <v>0</v>
      </c>
      <c r="BD21" s="550">
        <f>'Report 2'!$I27</f>
        <v>0</v>
      </c>
      <c r="BE21" s="550">
        <f>'Report 2'!$J27</f>
        <v>0</v>
      </c>
      <c r="BF21" s="550">
        <f>'Report 2'!$K27</f>
        <v>0</v>
      </c>
      <c r="BG21" s="550">
        <f>'Report 2'!$L27</f>
        <v>0</v>
      </c>
      <c r="BH21" s="550">
        <f>'Report 2'!$M27</f>
        <v>0</v>
      </c>
      <c r="BI21" s="550">
        <f>'Report 2'!$N27</f>
        <v>0</v>
      </c>
      <c r="BJ21" s="555"/>
      <c r="BK21" s="522" t="s">
        <v>669</v>
      </c>
      <c r="BL21" s="517">
        <v>3</v>
      </c>
      <c r="BM21" s="517" t="str">
        <f>'Information Input'!$M$14</f>
        <v xml:space="preserve">      -      </v>
      </c>
      <c r="BN21" s="517" t="s">
        <v>135</v>
      </c>
      <c r="BO21" s="518">
        <f t="shared" si="6"/>
        <v>43466</v>
      </c>
      <c r="BP21" s="518">
        <f t="shared" si="7"/>
        <v>43555</v>
      </c>
      <c r="BQ21" s="519">
        <f>'Information Input'!$H$35</f>
        <v>43555</v>
      </c>
      <c r="BR21" s="517" t="str">
        <f>'Information Input'!$J$22</f>
        <v>Quarterly</v>
      </c>
      <c r="BS21" s="519">
        <f>'Information Input'!$H$30</f>
        <v>43555</v>
      </c>
      <c r="BT21" s="517">
        <f>'Information Input'!$J$18</f>
        <v>2019</v>
      </c>
      <c r="BU21" s="578" t="s">
        <v>92</v>
      </c>
      <c r="BV21" s="521" t="s">
        <v>93</v>
      </c>
      <c r="BW21" s="522" t="s">
        <v>91</v>
      </c>
      <c r="BX21" s="517">
        <v>1</v>
      </c>
      <c r="BY21" s="530" t="s">
        <v>153</v>
      </c>
      <c r="BZ21" s="530" t="s">
        <v>250</v>
      </c>
      <c r="CA21" s="524">
        <f>'Report 3'!$I$16</f>
        <v>0</v>
      </c>
      <c r="CB21" s="555"/>
      <c r="CC21" s="542" t="s">
        <v>669</v>
      </c>
      <c r="CD21" s="1014" t="s">
        <v>672</v>
      </c>
      <c r="CE21" s="1014" t="str">
        <f>'Information Input'!$M$14</f>
        <v xml:space="preserve">      -      </v>
      </c>
      <c r="CF21" s="551" t="s">
        <v>135</v>
      </c>
      <c r="CG21" s="552">
        <f t="shared" si="11"/>
        <v>43466</v>
      </c>
      <c r="CH21" s="552">
        <f t="shared" si="12"/>
        <v>43555</v>
      </c>
      <c r="CI21" s="552">
        <f>'Information Input'!$H$35</f>
        <v>43555</v>
      </c>
      <c r="CJ21" s="551" t="str">
        <f>'Information Input'!$J$22</f>
        <v>Quarterly</v>
      </c>
      <c r="CK21" s="552">
        <f>'Information Input'!$H$30</f>
        <v>43555</v>
      </c>
      <c r="CL21" s="551">
        <f>'Information Input'!$J$18</f>
        <v>2019</v>
      </c>
      <c r="CM21" s="551" t="s">
        <v>89</v>
      </c>
      <c r="CN21" s="1014" t="s">
        <v>90</v>
      </c>
      <c r="CO21" s="542" t="s">
        <v>91</v>
      </c>
      <c r="CP21" s="542" t="s">
        <v>671</v>
      </c>
      <c r="CQ21" s="551">
        <v>20</v>
      </c>
      <c r="CR21" s="542" t="s">
        <v>162</v>
      </c>
      <c r="CS21" s="542" t="s">
        <v>235</v>
      </c>
      <c r="CT21" s="1015">
        <f>'Report 1'!$C$18</f>
        <v>0</v>
      </c>
      <c r="CU21" s="1016">
        <f>SUMIF('Report 4A'!$G$16:$G$95,$CQ21,'Report 4A'!$K$16:$K$95)</f>
        <v>0</v>
      </c>
      <c r="CV21" s="1017">
        <f t="shared" si="10"/>
        <v>0</v>
      </c>
      <c r="CW21" s="555"/>
      <c r="CX21" s="546" t="s">
        <v>669</v>
      </c>
      <c r="CY21" s="537" t="s">
        <v>310</v>
      </c>
      <c r="CZ21" s="537" t="str">
        <f>'Information Input'!$M$14</f>
        <v xml:space="preserve">      -      </v>
      </c>
      <c r="DA21" s="538">
        <f>'Information Input'!$H$35</f>
        <v>43555</v>
      </c>
      <c r="DB21" s="537" t="str">
        <f>'Information Input'!$J$22</f>
        <v>Quarterly</v>
      </c>
      <c r="DC21" s="552">
        <f>'Information Input'!$H$30</f>
        <v>43555</v>
      </c>
      <c r="DD21" s="553" t="str">
        <f>TEXT('Report 5A'!$L$17,"YYYYMM")</f>
        <v>201806</v>
      </c>
      <c r="DE21" s="541" t="s">
        <v>91</v>
      </c>
      <c r="DF21" s="541" t="s">
        <v>673</v>
      </c>
      <c r="DG21" s="544">
        <f>'Report 5A'!$L$55</f>
        <v>0</v>
      </c>
      <c r="DH21" s="550">
        <f>'Report 5A'!$L$56</f>
        <v>0</v>
      </c>
      <c r="DI21" s="544">
        <f>'Report 5A'!$L$57</f>
        <v>0</v>
      </c>
      <c r="DJ21" s="544">
        <f>'Report 5A'!$L$58</f>
        <v>0</v>
      </c>
      <c r="DK21" s="544">
        <f>'Report 5A'!$L$59</f>
        <v>0</v>
      </c>
      <c r="DL21" s="544">
        <f>'Report 5A'!$L$60</f>
        <v>0</v>
      </c>
      <c r="DM21" s="544">
        <f>'Report 5A'!$L$61</f>
        <v>0</v>
      </c>
      <c r="DN21" s="544">
        <f>'Report 5A'!$L$62</f>
        <v>0</v>
      </c>
      <c r="DO21" s="544">
        <f>'Report 5A'!$L$63</f>
        <v>0</v>
      </c>
      <c r="DP21" s="544">
        <f>'Report 5A'!$L$64</f>
        <v>0</v>
      </c>
      <c r="DQ21" s="544">
        <f>'Report 5A'!$L$65</f>
        <v>0</v>
      </c>
      <c r="DR21" s="555"/>
      <c r="DT21" s="534"/>
    </row>
    <row r="22" spans="1:124">
      <c r="A22" s="555"/>
      <c r="B22" s="535" t="s">
        <v>669</v>
      </c>
      <c r="C22" s="536">
        <v>1</v>
      </c>
      <c r="D22" s="537" t="str">
        <f>'Information Input'!$M$14</f>
        <v xml:space="preserve">      -      </v>
      </c>
      <c r="E22" s="537" t="s">
        <v>135</v>
      </c>
      <c r="F22" s="538">
        <f t="shared" si="0"/>
        <v>43466</v>
      </c>
      <c r="G22" s="538">
        <f t="shared" si="1"/>
        <v>43555</v>
      </c>
      <c r="H22" s="538">
        <f>'Information Input'!$H$35</f>
        <v>43555</v>
      </c>
      <c r="I22" s="537" t="str">
        <f>'Information Input'!$J$22</f>
        <v>Quarterly</v>
      </c>
      <c r="J22" s="538">
        <f>'Information Input'!$H$30</f>
        <v>43555</v>
      </c>
      <c r="K22" s="537">
        <f>'Information Input'!$J$18</f>
        <v>2019</v>
      </c>
      <c r="L22" s="579" t="s">
        <v>89</v>
      </c>
      <c r="M22" s="540" t="s">
        <v>90</v>
      </c>
      <c r="N22" s="541" t="s">
        <v>91</v>
      </c>
      <c r="O22" s="542" t="s">
        <v>671</v>
      </c>
      <c r="P22" s="537">
        <v>12</v>
      </c>
      <c r="Q22" s="541" t="s">
        <v>154</v>
      </c>
      <c r="R22" s="541" t="s">
        <v>231</v>
      </c>
      <c r="S22" s="543">
        <f>'Report 1'!$C$18</f>
        <v>0</v>
      </c>
      <c r="T22" s="544">
        <f>'Report 1'!$C$32</f>
        <v>0</v>
      </c>
      <c r="U22" s="545">
        <f>'Report 1'!$C$118</f>
        <v>0</v>
      </c>
      <c r="V22" s="555"/>
      <c r="W22" s="546" t="s">
        <v>669</v>
      </c>
      <c r="X22" s="547">
        <v>1</v>
      </c>
      <c r="Y22" s="547" t="str">
        <f>'Information Input'!$M$14</f>
        <v xml:space="preserve">      -      </v>
      </c>
      <c r="Z22" s="547" t="s">
        <v>135</v>
      </c>
      <c r="AA22" s="538">
        <f t="shared" si="2"/>
        <v>43466</v>
      </c>
      <c r="AB22" s="538">
        <f t="shared" si="3"/>
        <v>43555</v>
      </c>
      <c r="AC22" s="538">
        <f>'Information Input'!$H$35</f>
        <v>43555</v>
      </c>
      <c r="AD22" s="547" t="str">
        <f>'Information Input'!$J$22</f>
        <v>Quarterly</v>
      </c>
      <c r="AE22" s="538">
        <f>'Information Input'!$H$30</f>
        <v>43555</v>
      </c>
      <c r="AF22" s="547">
        <f>'Information Input'!$J$18</f>
        <v>2019</v>
      </c>
      <c r="AG22" s="546" t="s">
        <v>243</v>
      </c>
      <c r="AH22" s="546" t="s">
        <v>230</v>
      </c>
      <c r="AI22" s="546" t="s">
        <v>230</v>
      </c>
      <c r="AJ22" s="543">
        <f>'Report 1'!$BA$18</f>
        <v>0</v>
      </c>
      <c r="AK22" s="555"/>
      <c r="AL22" s="546" t="s">
        <v>669</v>
      </c>
      <c r="AM22" s="547">
        <v>2</v>
      </c>
      <c r="AN22" s="547" t="str">
        <f>'Information Input'!$M$14</f>
        <v xml:space="preserve">      -      </v>
      </c>
      <c r="AO22" s="547" t="s">
        <v>135</v>
      </c>
      <c r="AP22" s="538">
        <f t="shared" si="4"/>
        <v>43466</v>
      </c>
      <c r="AQ22" s="538">
        <f t="shared" si="5"/>
        <v>43555</v>
      </c>
      <c r="AR22" s="538">
        <f>'Information Input'!$H$35</f>
        <v>43555</v>
      </c>
      <c r="AS22" s="547" t="str">
        <f>'Information Input'!$J$22</f>
        <v>Quarterly</v>
      </c>
      <c r="AT22" s="538">
        <f>'Information Input'!$H$30</f>
        <v>43555</v>
      </c>
      <c r="AU22" s="547">
        <f>'Information Input'!$J$18</f>
        <v>2019</v>
      </c>
      <c r="AV22" s="547" t="s">
        <v>89</v>
      </c>
      <c r="AW22" s="547" t="s">
        <v>90</v>
      </c>
      <c r="AX22" s="547" t="s">
        <v>91</v>
      </c>
      <c r="AY22" s="548" t="s">
        <v>671</v>
      </c>
      <c r="AZ22" s="547">
        <v>21</v>
      </c>
      <c r="BA22" s="549" t="s">
        <v>163</v>
      </c>
      <c r="BB22" s="543" t="s">
        <v>235</v>
      </c>
      <c r="BC22" s="550">
        <f>'Report 2'!$H28</f>
        <v>0</v>
      </c>
      <c r="BD22" s="550">
        <f>'Report 2'!$I28</f>
        <v>0</v>
      </c>
      <c r="BE22" s="550">
        <f>'Report 2'!$J28</f>
        <v>0</v>
      </c>
      <c r="BF22" s="550">
        <f>'Report 2'!$K28</f>
        <v>0</v>
      </c>
      <c r="BG22" s="550">
        <f>'Report 2'!$L28</f>
        <v>0</v>
      </c>
      <c r="BH22" s="550">
        <f>'Report 2'!$M28</f>
        <v>0</v>
      </c>
      <c r="BI22" s="550">
        <f>'Report 2'!$N28</f>
        <v>0</v>
      </c>
      <c r="BJ22" s="555"/>
      <c r="BK22" s="541" t="s">
        <v>669</v>
      </c>
      <c r="BL22" s="537">
        <v>3</v>
      </c>
      <c r="BM22" s="537" t="str">
        <f>'Information Input'!$M$14</f>
        <v xml:space="preserve">      -      </v>
      </c>
      <c r="BN22" s="537" t="s">
        <v>135</v>
      </c>
      <c r="BO22" s="538">
        <f t="shared" si="6"/>
        <v>43466</v>
      </c>
      <c r="BP22" s="538">
        <f t="shared" si="7"/>
        <v>43555</v>
      </c>
      <c r="BQ22" s="538">
        <f>'Information Input'!$H$35</f>
        <v>43555</v>
      </c>
      <c r="BR22" s="537" t="str">
        <f>'Information Input'!$J$22</f>
        <v>Quarterly</v>
      </c>
      <c r="BS22" s="538">
        <f>'Information Input'!$H$30</f>
        <v>43555</v>
      </c>
      <c r="BT22" s="537">
        <f>'Information Input'!$J$18</f>
        <v>2019</v>
      </c>
      <c r="BU22" s="579" t="s">
        <v>92</v>
      </c>
      <c r="BV22" s="540" t="s">
        <v>93</v>
      </c>
      <c r="BW22" s="541" t="s">
        <v>91</v>
      </c>
      <c r="BX22" s="537">
        <v>2</v>
      </c>
      <c r="BY22" s="549" t="s">
        <v>154</v>
      </c>
      <c r="BZ22" s="549" t="s">
        <v>251</v>
      </c>
      <c r="CA22" s="543">
        <f>'Report 3'!$I$17</f>
        <v>0</v>
      </c>
      <c r="CB22" s="555"/>
      <c r="CC22" s="542" t="s">
        <v>669</v>
      </c>
      <c r="CD22" s="1014" t="s">
        <v>672</v>
      </c>
      <c r="CE22" s="1014" t="str">
        <f>'Information Input'!$M$14</f>
        <v xml:space="preserve">      -      </v>
      </c>
      <c r="CF22" s="551" t="s">
        <v>135</v>
      </c>
      <c r="CG22" s="552">
        <f t="shared" si="11"/>
        <v>43466</v>
      </c>
      <c r="CH22" s="552">
        <f t="shared" si="12"/>
        <v>43555</v>
      </c>
      <c r="CI22" s="552">
        <f>'Information Input'!$H$35</f>
        <v>43555</v>
      </c>
      <c r="CJ22" s="551" t="str">
        <f>'Information Input'!$J$22</f>
        <v>Quarterly</v>
      </c>
      <c r="CK22" s="552">
        <f>'Information Input'!$H$30</f>
        <v>43555</v>
      </c>
      <c r="CL22" s="551">
        <f>'Information Input'!$J$18</f>
        <v>2019</v>
      </c>
      <c r="CM22" s="551" t="s">
        <v>89</v>
      </c>
      <c r="CN22" s="1014" t="s">
        <v>90</v>
      </c>
      <c r="CO22" s="542" t="s">
        <v>91</v>
      </c>
      <c r="CP22" s="542" t="s">
        <v>671</v>
      </c>
      <c r="CQ22" s="551">
        <v>21</v>
      </c>
      <c r="CR22" s="542" t="s">
        <v>163</v>
      </c>
      <c r="CS22" s="542" t="s">
        <v>235</v>
      </c>
      <c r="CT22" s="1015">
        <f>'Report 1'!$C$18</f>
        <v>0</v>
      </c>
      <c r="CU22" s="1016">
        <f>SUMIF('Report 4A'!$G$16:$G$95,$CQ22,'Report 4A'!$K$16:$K$95)</f>
        <v>0</v>
      </c>
      <c r="CV22" s="1017">
        <f t="shared" si="10"/>
        <v>0</v>
      </c>
      <c r="CW22" s="555"/>
      <c r="CX22" s="546" t="s">
        <v>669</v>
      </c>
      <c r="CY22" s="537" t="s">
        <v>310</v>
      </c>
      <c r="CZ22" s="537" t="str">
        <f>'Information Input'!$M$14</f>
        <v xml:space="preserve">      -      </v>
      </c>
      <c r="DA22" s="538">
        <f>'Information Input'!$H$35</f>
        <v>43555</v>
      </c>
      <c r="DB22" s="537" t="str">
        <f>'Information Input'!$J$22</f>
        <v>Quarterly</v>
      </c>
      <c r="DC22" s="552">
        <f>'Information Input'!$H$30</f>
        <v>43555</v>
      </c>
      <c r="DD22" s="553" t="str">
        <f>TEXT('Report 5A'!$M$17,"YYYYMM")</f>
        <v>201805</v>
      </c>
      <c r="DE22" s="541" t="s">
        <v>91</v>
      </c>
      <c r="DF22" s="541" t="s">
        <v>673</v>
      </c>
      <c r="DG22" s="544">
        <f>'Report 5A'!$M$55</f>
        <v>0</v>
      </c>
      <c r="DH22" s="550">
        <f>'Report 5A'!$M$56</f>
        <v>0</v>
      </c>
      <c r="DI22" s="544">
        <f>'Report 5A'!$M$57</f>
        <v>0</v>
      </c>
      <c r="DJ22" s="544">
        <f>'Report 5A'!$M$58</f>
        <v>0</v>
      </c>
      <c r="DK22" s="544">
        <f>'Report 5A'!$M$59</f>
        <v>0</v>
      </c>
      <c r="DL22" s="544">
        <f>'Report 5A'!$M$60</f>
        <v>0</v>
      </c>
      <c r="DM22" s="544">
        <f>'Report 5A'!$M$61</f>
        <v>0</v>
      </c>
      <c r="DN22" s="544">
        <f>'Report 5A'!$M$62</f>
        <v>0</v>
      </c>
      <c r="DO22" s="544">
        <f>'Report 5A'!$M$63</f>
        <v>0</v>
      </c>
      <c r="DP22" s="544">
        <f>'Report 5A'!$M$64</f>
        <v>0</v>
      </c>
      <c r="DQ22" s="544">
        <f>'Report 5A'!$M$65</f>
        <v>0</v>
      </c>
      <c r="DR22" s="555"/>
      <c r="DT22" s="534"/>
    </row>
    <row r="23" spans="1:124">
      <c r="A23" s="555"/>
      <c r="B23" s="535" t="s">
        <v>669</v>
      </c>
      <c r="C23" s="536">
        <v>1</v>
      </c>
      <c r="D23" s="537" t="str">
        <f>'Information Input'!$M$14</f>
        <v xml:space="preserve">      -      </v>
      </c>
      <c r="E23" s="537" t="s">
        <v>135</v>
      </c>
      <c r="F23" s="538">
        <f t="shared" si="0"/>
        <v>43466</v>
      </c>
      <c r="G23" s="538">
        <f t="shared" si="1"/>
        <v>43555</v>
      </c>
      <c r="H23" s="538">
        <f>'Information Input'!$H$35</f>
        <v>43555</v>
      </c>
      <c r="I23" s="537" t="str">
        <f>'Information Input'!$J$22</f>
        <v>Quarterly</v>
      </c>
      <c r="J23" s="538">
        <f>'Information Input'!$H$30</f>
        <v>43555</v>
      </c>
      <c r="K23" s="537">
        <f>'Information Input'!$J$18</f>
        <v>2019</v>
      </c>
      <c r="L23" s="579" t="s">
        <v>89</v>
      </c>
      <c r="M23" s="540" t="s">
        <v>90</v>
      </c>
      <c r="N23" s="541" t="s">
        <v>91</v>
      </c>
      <c r="O23" s="542" t="s">
        <v>671</v>
      </c>
      <c r="P23" s="537">
        <v>13</v>
      </c>
      <c r="Q23" s="541" t="s">
        <v>155</v>
      </c>
      <c r="R23" s="541" t="s">
        <v>232</v>
      </c>
      <c r="S23" s="543">
        <f>'Report 1'!$C$18</f>
        <v>0</v>
      </c>
      <c r="T23" s="544">
        <f>'Report 1'!$C$33</f>
        <v>0</v>
      </c>
      <c r="U23" s="545">
        <f>'Report 1'!$C$119</f>
        <v>0</v>
      </c>
      <c r="V23" s="555"/>
      <c r="W23" s="522" t="s">
        <v>669</v>
      </c>
      <c r="X23" s="517">
        <v>1</v>
      </c>
      <c r="Y23" s="517" t="str">
        <f>'Information Input'!$M$14</f>
        <v xml:space="preserve">      -      </v>
      </c>
      <c r="Z23" s="517" t="s">
        <v>136</v>
      </c>
      <c r="AA23" s="518">
        <f t="shared" ref="AA23:AA33" si="13">DATE(AF23,4,1)</f>
        <v>43556</v>
      </c>
      <c r="AB23" s="518">
        <f t="shared" ref="AB23:AB33" si="14">DATE(AF23,6,30)</f>
        <v>43646</v>
      </c>
      <c r="AC23" s="519">
        <f>'Information Input'!$H$35</f>
        <v>43555</v>
      </c>
      <c r="AD23" s="517" t="str">
        <f>'Information Input'!$J$22</f>
        <v>Quarterly</v>
      </c>
      <c r="AE23" s="519">
        <f>'Information Input'!$H$30</f>
        <v>43555</v>
      </c>
      <c r="AF23" s="517">
        <f>'Information Input'!$J$18</f>
        <v>2019</v>
      </c>
      <c r="AG23" s="527" t="s">
        <v>89</v>
      </c>
      <c r="AH23" s="527" t="s">
        <v>90</v>
      </c>
      <c r="AI23" s="527" t="s">
        <v>91</v>
      </c>
      <c r="AJ23" s="524">
        <f>'Report 1'!$D$18</f>
        <v>0</v>
      </c>
      <c r="AK23" s="555"/>
      <c r="AL23" s="546" t="s">
        <v>669</v>
      </c>
      <c r="AM23" s="547">
        <v>2</v>
      </c>
      <c r="AN23" s="547" t="str">
        <f>'Information Input'!$M$14</f>
        <v xml:space="preserve">      -      </v>
      </c>
      <c r="AO23" s="547" t="s">
        <v>135</v>
      </c>
      <c r="AP23" s="538">
        <f t="shared" si="4"/>
        <v>43466</v>
      </c>
      <c r="AQ23" s="538">
        <f t="shared" si="5"/>
        <v>43555</v>
      </c>
      <c r="AR23" s="538">
        <f>'Information Input'!$H$35</f>
        <v>43555</v>
      </c>
      <c r="AS23" s="547" t="str">
        <f>'Information Input'!$J$22</f>
        <v>Quarterly</v>
      </c>
      <c r="AT23" s="538">
        <f>'Information Input'!$H$30</f>
        <v>43555</v>
      </c>
      <c r="AU23" s="547">
        <f>'Information Input'!$J$18</f>
        <v>2019</v>
      </c>
      <c r="AV23" s="547" t="s">
        <v>89</v>
      </c>
      <c r="AW23" s="547" t="s">
        <v>90</v>
      </c>
      <c r="AX23" s="547" t="s">
        <v>91</v>
      </c>
      <c r="AY23" s="548" t="s">
        <v>671</v>
      </c>
      <c r="AZ23" s="547">
        <v>22</v>
      </c>
      <c r="BA23" s="549" t="s">
        <v>164</v>
      </c>
      <c r="BB23" s="543" t="s">
        <v>236</v>
      </c>
      <c r="BC23" s="550">
        <f>'Report 2'!$H29</f>
        <v>0</v>
      </c>
      <c r="BD23" s="550">
        <f>'Report 2'!$I29</f>
        <v>0</v>
      </c>
      <c r="BE23" s="550">
        <f>'Report 2'!$J29</f>
        <v>0</v>
      </c>
      <c r="BF23" s="550">
        <f>'Report 2'!$K29</f>
        <v>0</v>
      </c>
      <c r="BG23" s="550">
        <f>'Report 2'!$L29</f>
        <v>0</v>
      </c>
      <c r="BH23" s="550">
        <f>'Report 2'!$M29</f>
        <v>0</v>
      </c>
      <c r="BI23" s="550">
        <f>'Report 2'!$N29</f>
        <v>0</v>
      </c>
      <c r="BJ23" s="555"/>
      <c r="BK23" s="541" t="s">
        <v>669</v>
      </c>
      <c r="BL23" s="537">
        <v>3</v>
      </c>
      <c r="BM23" s="537" t="str">
        <f>'Information Input'!$M$14</f>
        <v xml:space="preserve">      -      </v>
      </c>
      <c r="BN23" s="537" t="s">
        <v>135</v>
      </c>
      <c r="BO23" s="538">
        <f t="shared" si="6"/>
        <v>43466</v>
      </c>
      <c r="BP23" s="538">
        <f t="shared" si="7"/>
        <v>43555</v>
      </c>
      <c r="BQ23" s="538">
        <f>'Information Input'!$H$35</f>
        <v>43555</v>
      </c>
      <c r="BR23" s="537" t="str">
        <f>'Information Input'!$J$22</f>
        <v>Quarterly</v>
      </c>
      <c r="BS23" s="538">
        <f>'Information Input'!$H$30</f>
        <v>43555</v>
      </c>
      <c r="BT23" s="537">
        <f>'Information Input'!$J$18</f>
        <v>2019</v>
      </c>
      <c r="BU23" s="579" t="s">
        <v>92</v>
      </c>
      <c r="BV23" s="540" t="s">
        <v>93</v>
      </c>
      <c r="BW23" s="541" t="s">
        <v>91</v>
      </c>
      <c r="BX23" s="537">
        <v>3</v>
      </c>
      <c r="BY23" s="549" t="s">
        <v>164</v>
      </c>
      <c r="BZ23" s="549" t="s">
        <v>250</v>
      </c>
      <c r="CA23" s="543">
        <f>'Report 3'!$I$18</f>
        <v>0</v>
      </c>
      <c r="CB23" s="555"/>
      <c r="CC23" s="542" t="s">
        <v>669</v>
      </c>
      <c r="CD23" s="1014" t="s">
        <v>672</v>
      </c>
      <c r="CE23" s="1014" t="str">
        <f>'Information Input'!$M$14</f>
        <v xml:space="preserve">      -      </v>
      </c>
      <c r="CF23" s="551" t="s">
        <v>135</v>
      </c>
      <c r="CG23" s="552">
        <f t="shared" si="11"/>
        <v>43466</v>
      </c>
      <c r="CH23" s="552">
        <f t="shared" si="12"/>
        <v>43555</v>
      </c>
      <c r="CI23" s="552">
        <f>'Information Input'!$H$35</f>
        <v>43555</v>
      </c>
      <c r="CJ23" s="551" t="str">
        <f>'Information Input'!$J$22</f>
        <v>Quarterly</v>
      </c>
      <c r="CK23" s="552">
        <f>'Information Input'!$H$30</f>
        <v>43555</v>
      </c>
      <c r="CL23" s="551">
        <f>'Information Input'!$J$18</f>
        <v>2019</v>
      </c>
      <c r="CM23" s="551" t="s">
        <v>89</v>
      </c>
      <c r="CN23" s="1014" t="s">
        <v>90</v>
      </c>
      <c r="CO23" s="542" t="s">
        <v>91</v>
      </c>
      <c r="CP23" s="542" t="s">
        <v>671</v>
      </c>
      <c r="CQ23" s="551">
        <v>22</v>
      </c>
      <c r="CR23" s="542" t="s">
        <v>164</v>
      </c>
      <c r="CS23" s="542" t="s">
        <v>236</v>
      </c>
      <c r="CT23" s="1015">
        <f>'Report 1'!$C$18</f>
        <v>0</v>
      </c>
      <c r="CU23" s="1016">
        <f>SUMIF('Report 4A'!$G$16:$G$95,$CQ23,'Report 4A'!$K$16:$K$95)</f>
        <v>0</v>
      </c>
      <c r="CV23" s="1017">
        <f t="shared" si="10"/>
        <v>0</v>
      </c>
      <c r="CW23" s="555"/>
      <c r="CX23" s="546" t="s">
        <v>669</v>
      </c>
      <c r="CY23" s="537" t="s">
        <v>310</v>
      </c>
      <c r="CZ23" s="537" t="str">
        <f>'Information Input'!$M$14</f>
        <v xml:space="preserve">      -      </v>
      </c>
      <c r="DA23" s="538">
        <f>'Information Input'!$H$35</f>
        <v>43555</v>
      </c>
      <c r="DB23" s="537" t="str">
        <f>'Information Input'!$J$22</f>
        <v>Quarterly</v>
      </c>
      <c r="DC23" s="552">
        <f>'Information Input'!$H$30</f>
        <v>43555</v>
      </c>
      <c r="DD23" s="553" t="str">
        <f>TEXT('Report 5A'!$N$17,"YYYYMM")</f>
        <v>201804</v>
      </c>
      <c r="DE23" s="541" t="s">
        <v>91</v>
      </c>
      <c r="DF23" s="541" t="s">
        <v>673</v>
      </c>
      <c r="DG23" s="544">
        <f>'Report 5A'!$N$55</f>
        <v>0</v>
      </c>
      <c r="DH23" s="550">
        <f>'Report 5A'!$N$56</f>
        <v>0</v>
      </c>
      <c r="DI23" s="544">
        <f>'Report 5A'!$N$57</f>
        <v>0</v>
      </c>
      <c r="DJ23" s="544">
        <f>'Report 5A'!$N$58</f>
        <v>0</v>
      </c>
      <c r="DK23" s="544">
        <f>'Report 5A'!$N$59</f>
        <v>0</v>
      </c>
      <c r="DL23" s="544">
        <f>'Report 5A'!$N$60</f>
        <v>0</v>
      </c>
      <c r="DM23" s="544">
        <f>'Report 5A'!$N$61</f>
        <v>0</v>
      </c>
      <c r="DN23" s="544">
        <f>'Report 5A'!$N$62</f>
        <v>0</v>
      </c>
      <c r="DO23" s="544">
        <f>'Report 5A'!$N$63</f>
        <v>0</v>
      </c>
      <c r="DP23" s="544">
        <f>'Report 5A'!$N$64</f>
        <v>0</v>
      </c>
      <c r="DQ23" s="544">
        <f>'Report 5A'!$N$65</f>
        <v>0</v>
      </c>
      <c r="DR23" s="555"/>
      <c r="DT23" s="534"/>
    </row>
    <row r="24" spans="1:124">
      <c r="A24" s="555"/>
      <c r="B24" s="535" t="s">
        <v>669</v>
      </c>
      <c r="C24" s="536">
        <v>1</v>
      </c>
      <c r="D24" s="537" t="str">
        <f>'Information Input'!$M$14</f>
        <v xml:space="preserve">      -      </v>
      </c>
      <c r="E24" s="537" t="s">
        <v>135</v>
      </c>
      <c r="F24" s="538">
        <f t="shared" si="0"/>
        <v>43466</v>
      </c>
      <c r="G24" s="538">
        <f t="shared" si="1"/>
        <v>43555</v>
      </c>
      <c r="H24" s="538">
        <f>'Information Input'!$H$35</f>
        <v>43555</v>
      </c>
      <c r="I24" s="537" t="str">
        <f>'Information Input'!$J$22</f>
        <v>Quarterly</v>
      </c>
      <c r="J24" s="538">
        <f>'Information Input'!$H$30</f>
        <v>43555</v>
      </c>
      <c r="K24" s="537">
        <f>'Information Input'!$J$18</f>
        <v>2019</v>
      </c>
      <c r="L24" s="579" t="s">
        <v>89</v>
      </c>
      <c r="M24" s="540" t="s">
        <v>90</v>
      </c>
      <c r="N24" s="541" t="s">
        <v>91</v>
      </c>
      <c r="O24" s="542" t="s">
        <v>671</v>
      </c>
      <c r="P24" s="537">
        <v>14</v>
      </c>
      <c r="Q24" s="541" t="s">
        <v>156</v>
      </c>
      <c r="R24" s="541" t="s">
        <v>233</v>
      </c>
      <c r="S24" s="543">
        <f>'Report 1'!$C$18</f>
        <v>0</v>
      </c>
      <c r="T24" s="544">
        <f>'Report 1'!$C$34</f>
        <v>0</v>
      </c>
      <c r="U24" s="545">
        <f>'Report 1'!$C$120</f>
        <v>0</v>
      </c>
      <c r="V24" s="555"/>
      <c r="W24" s="546" t="s">
        <v>669</v>
      </c>
      <c r="X24" s="547">
        <v>1</v>
      </c>
      <c r="Y24" s="547" t="str">
        <f>'Information Input'!$M$14</f>
        <v xml:space="preserve">      -      </v>
      </c>
      <c r="Z24" s="547" t="s">
        <v>136</v>
      </c>
      <c r="AA24" s="538">
        <f t="shared" si="13"/>
        <v>43556</v>
      </c>
      <c r="AB24" s="538">
        <f t="shared" si="14"/>
        <v>43646</v>
      </c>
      <c r="AC24" s="538">
        <f>'Information Input'!$H$35</f>
        <v>43555</v>
      </c>
      <c r="AD24" s="547" t="str">
        <f>'Information Input'!$J$22</f>
        <v>Quarterly</v>
      </c>
      <c r="AE24" s="538">
        <f>'Information Input'!$H$30</f>
        <v>43555</v>
      </c>
      <c r="AF24" s="547">
        <f>'Information Input'!$J$18</f>
        <v>2019</v>
      </c>
      <c r="AG24" s="546" t="s">
        <v>92</v>
      </c>
      <c r="AH24" s="546" t="s">
        <v>93</v>
      </c>
      <c r="AI24" s="546" t="s">
        <v>91</v>
      </c>
      <c r="AJ24" s="543">
        <f>'Report 1'!$I$18</f>
        <v>0</v>
      </c>
      <c r="AK24" s="555"/>
      <c r="AL24" s="546" t="s">
        <v>669</v>
      </c>
      <c r="AM24" s="547">
        <v>2</v>
      </c>
      <c r="AN24" s="547" t="str">
        <f>'Information Input'!$M$14</f>
        <v xml:space="preserve">      -      </v>
      </c>
      <c r="AO24" s="547" t="s">
        <v>135</v>
      </c>
      <c r="AP24" s="538">
        <f t="shared" si="4"/>
        <v>43466</v>
      </c>
      <c r="AQ24" s="538">
        <f t="shared" si="5"/>
        <v>43555</v>
      </c>
      <c r="AR24" s="538">
        <f>'Information Input'!$H$35</f>
        <v>43555</v>
      </c>
      <c r="AS24" s="547" t="str">
        <f>'Information Input'!$J$22</f>
        <v>Quarterly</v>
      </c>
      <c r="AT24" s="538">
        <f>'Information Input'!$H$30</f>
        <v>43555</v>
      </c>
      <c r="AU24" s="547">
        <f>'Information Input'!$J$18</f>
        <v>2019</v>
      </c>
      <c r="AV24" s="547" t="s">
        <v>89</v>
      </c>
      <c r="AW24" s="547" t="s">
        <v>90</v>
      </c>
      <c r="AX24" s="547" t="s">
        <v>91</v>
      </c>
      <c r="AY24" s="548" t="s">
        <v>671</v>
      </c>
      <c r="AZ24" s="547">
        <v>23</v>
      </c>
      <c r="BA24" s="549" t="s">
        <v>165</v>
      </c>
      <c r="BB24" s="543" t="s">
        <v>236</v>
      </c>
      <c r="BC24" s="550">
        <f>'Report 2'!$H30</f>
        <v>0</v>
      </c>
      <c r="BD24" s="550">
        <f>'Report 2'!$I30</f>
        <v>0</v>
      </c>
      <c r="BE24" s="550">
        <f>'Report 2'!$J30</f>
        <v>0</v>
      </c>
      <c r="BF24" s="550">
        <f>'Report 2'!$K30</f>
        <v>0</v>
      </c>
      <c r="BG24" s="550">
        <f>'Report 2'!$L30</f>
        <v>0</v>
      </c>
      <c r="BH24" s="550">
        <f>'Report 2'!$M30</f>
        <v>0</v>
      </c>
      <c r="BI24" s="550">
        <f>'Report 2'!$N30</f>
        <v>0</v>
      </c>
      <c r="BJ24" s="555"/>
      <c r="BK24" s="541" t="s">
        <v>669</v>
      </c>
      <c r="BL24" s="537">
        <v>3</v>
      </c>
      <c r="BM24" s="537" t="str">
        <f>'Information Input'!$M$14</f>
        <v xml:space="preserve">      -      </v>
      </c>
      <c r="BN24" s="537" t="s">
        <v>135</v>
      </c>
      <c r="BO24" s="538">
        <f t="shared" si="6"/>
        <v>43466</v>
      </c>
      <c r="BP24" s="538">
        <f t="shared" si="7"/>
        <v>43555</v>
      </c>
      <c r="BQ24" s="538">
        <f>'Information Input'!$H$35</f>
        <v>43555</v>
      </c>
      <c r="BR24" s="537" t="str">
        <f>'Information Input'!$J$22</f>
        <v>Quarterly</v>
      </c>
      <c r="BS24" s="538">
        <f>'Information Input'!$H$30</f>
        <v>43555</v>
      </c>
      <c r="BT24" s="537">
        <f>'Information Input'!$J$18</f>
        <v>2019</v>
      </c>
      <c r="BU24" s="579" t="s">
        <v>92</v>
      </c>
      <c r="BV24" s="540" t="s">
        <v>93</v>
      </c>
      <c r="BW24" s="541" t="s">
        <v>91</v>
      </c>
      <c r="BX24" s="537">
        <v>4</v>
      </c>
      <c r="BY24" s="549" t="s">
        <v>164</v>
      </c>
      <c r="BZ24" s="549" t="s">
        <v>252</v>
      </c>
      <c r="CA24" s="543">
        <f>'Report 3'!$I$19</f>
        <v>0</v>
      </c>
      <c r="CB24" s="555"/>
      <c r="CC24" s="542" t="s">
        <v>669</v>
      </c>
      <c r="CD24" s="1014" t="s">
        <v>672</v>
      </c>
      <c r="CE24" s="1014" t="str">
        <f>'Information Input'!$M$14</f>
        <v xml:space="preserve">      -      </v>
      </c>
      <c r="CF24" s="551" t="s">
        <v>135</v>
      </c>
      <c r="CG24" s="552">
        <f t="shared" si="11"/>
        <v>43466</v>
      </c>
      <c r="CH24" s="552">
        <f t="shared" si="12"/>
        <v>43555</v>
      </c>
      <c r="CI24" s="552">
        <f>'Information Input'!$H$35</f>
        <v>43555</v>
      </c>
      <c r="CJ24" s="551" t="str">
        <f>'Information Input'!$J$22</f>
        <v>Quarterly</v>
      </c>
      <c r="CK24" s="552">
        <f>'Information Input'!$H$30</f>
        <v>43555</v>
      </c>
      <c r="CL24" s="551">
        <f>'Information Input'!$J$18</f>
        <v>2019</v>
      </c>
      <c r="CM24" s="551" t="s">
        <v>89</v>
      </c>
      <c r="CN24" s="1014" t="s">
        <v>90</v>
      </c>
      <c r="CO24" s="542" t="s">
        <v>91</v>
      </c>
      <c r="CP24" s="542" t="s">
        <v>671</v>
      </c>
      <c r="CQ24" s="551">
        <v>23</v>
      </c>
      <c r="CR24" s="542" t="s">
        <v>165</v>
      </c>
      <c r="CS24" s="542" t="s">
        <v>236</v>
      </c>
      <c r="CT24" s="1015">
        <f>'Report 1'!$C$18</f>
        <v>0</v>
      </c>
      <c r="CU24" s="1016">
        <f>SUMIF('Report 4A'!$G$16:$G$95,$CQ24,'Report 4A'!$K$16:$K$95)</f>
        <v>0</v>
      </c>
      <c r="CV24" s="1017">
        <f t="shared" si="10"/>
        <v>0</v>
      </c>
      <c r="CW24" s="555"/>
      <c r="CX24" s="546" t="s">
        <v>669</v>
      </c>
      <c r="CY24" s="537" t="s">
        <v>310</v>
      </c>
      <c r="CZ24" s="537" t="str">
        <f>'Information Input'!$M$14</f>
        <v xml:space="preserve">      -      </v>
      </c>
      <c r="DA24" s="538">
        <f>'Information Input'!$H$35</f>
        <v>43555</v>
      </c>
      <c r="DB24" s="537" t="str">
        <f>'Information Input'!$J$22</f>
        <v>Quarterly</v>
      </c>
      <c r="DC24" s="552">
        <f>'Information Input'!$H$30</f>
        <v>43555</v>
      </c>
      <c r="DD24" s="553" t="str">
        <f>TEXT('Report 5A'!$O$17,"YYYYMM")</f>
        <v>201803</v>
      </c>
      <c r="DE24" s="541" t="s">
        <v>91</v>
      </c>
      <c r="DF24" s="541" t="s">
        <v>673</v>
      </c>
      <c r="DG24" s="544">
        <f>'Report 5A'!$O$55</f>
        <v>0</v>
      </c>
      <c r="DH24" s="550">
        <f>'Report 5A'!$O$56</f>
        <v>0</v>
      </c>
      <c r="DI24" s="544">
        <f>'Report 5A'!$O$57</f>
        <v>0</v>
      </c>
      <c r="DJ24" s="544">
        <f>'Report 5A'!$O$58</f>
        <v>0</v>
      </c>
      <c r="DK24" s="544">
        <f>'Report 5A'!$O$59</f>
        <v>0</v>
      </c>
      <c r="DL24" s="544">
        <f>'Report 5A'!$O$60</f>
        <v>0</v>
      </c>
      <c r="DM24" s="544">
        <f>'Report 5A'!$O$61</f>
        <v>0</v>
      </c>
      <c r="DN24" s="544">
        <f>'Report 5A'!$O$62</f>
        <v>0</v>
      </c>
      <c r="DO24" s="544">
        <f>'Report 5A'!$O$63</f>
        <v>0</v>
      </c>
      <c r="DP24" s="544">
        <f>'Report 5A'!$O$64</f>
        <v>0</v>
      </c>
      <c r="DQ24" s="544">
        <f>'Report 5A'!$O$65</f>
        <v>0</v>
      </c>
      <c r="DR24" s="555"/>
      <c r="DT24" s="534"/>
    </row>
    <row r="25" spans="1:124">
      <c r="A25" s="556"/>
      <c r="B25" s="535" t="s">
        <v>669</v>
      </c>
      <c r="C25" s="536">
        <v>1</v>
      </c>
      <c r="D25" s="537" t="str">
        <f>'Information Input'!$M$14</f>
        <v xml:space="preserve">      -      </v>
      </c>
      <c r="E25" s="537" t="s">
        <v>135</v>
      </c>
      <c r="F25" s="538">
        <f t="shared" si="0"/>
        <v>43466</v>
      </c>
      <c r="G25" s="538">
        <f t="shared" si="1"/>
        <v>43555</v>
      </c>
      <c r="H25" s="538">
        <f>'Information Input'!$H$35</f>
        <v>43555</v>
      </c>
      <c r="I25" s="537" t="str">
        <f>'Information Input'!$J$22</f>
        <v>Quarterly</v>
      </c>
      <c r="J25" s="538">
        <f>'Information Input'!$H$30</f>
        <v>43555</v>
      </c>
      <c r="K25" s="537">
        <f>'Information Input'!$J$18</f>
        <v>2019</v>
      </c>
      <c r="L25" s="579" t="s">
        <v>89</v>
      </c>
      <c r="M25" s="540" t="s">
        <v>90</v>
      </c>
      <c r="N25" s="541" t="s">
        <v>91</v>
      </c>
      <c r="O25" s="542" t="s">
        <v>671</v>
      </c>
      <c r="P25" s="537">
        <v>15</v>
      </c>
      <c r="Q25" s="541" t="s">
        <v>157</v>
      </c>
      <c r="R25" s="541" t="s">
        <v>234</v>
      </c>
      <c r="S25" s="543">
        <f>'Report 1'!$C$18</f>
        <v>0</v>
      </c>
      <c r="T25" s="544">
        <f>'Report 1'!$C$35</f>
        <v>0</v>
      </c>
      <c r="U25" s="545">
        <f>'Report 1'!$C$121</f>
        <v>0</v>
      </c>
      <c r="V25" s="556"/>
      <c r="W25" s="546" t="s">
        <v>669</v>
      </c>
      <c r="X25" s="547">
        <v>1</v>
      </c>
      <c r="Y25" s="547" t="str">
        <f>'Information Input'!$M$14</f>
        <v xml:space="preserve">      -      </v>
      </c>
      <c r="Z25" s="547" t="s">
        <v>136</v>
      </c>
      <c r="AA25" s="538">
        <f t="shared" si="13"/>
        <v>43556</v>
      </c>
      <c r="AB25" s="538">
        <f t="shared" si="14"/>
        <v>43646</v>
      </c>
      <c r="AC25" s="538">
        <f>'Information Input'!$H$35</f>
        <v>43555</v>
      </c>
      <c r="AD25" s="547" t="str">
        <f>'Information Input'!$J$22</f>
        <v>Quarterly</v>
      </c>
      <c r="AE25" s="538">
        <f>'Information Input'!$H$30</f>
        <v>43555</v>
      </c>
      <c r="AF25" s="547">
        <f>'Information Input'!$J$18</f>
        <v>2019</v>
      </c>
      <c r="AG25" s="546" t="s">
        <v>94</v>
      </c>
      <c r="AH25" s="546" t="s">
        <v>95</v>
      </c>
      <c r="AI25" s="546" t="s">
        <v>96</v>
      </c>
      <c r="AJ25" s="543">
        <f>'Report 1'!$N$18</f>
        <v>0</v>
      </c>
      <c r="AK25" s="556"/>
      <c r="AL25" s="546" t="s">
        <v>669</v>
      </c>
      <c r="AM25" s="547">
        <v>2</v>
      </c>
      <c r="AN25" s="547" t="str">
        <f>'Information Input'!$M$14</f>
        <v xml:space="preserve">      -      </v>
      </c>
      <c r="AO25" s="547" t="s">
        <v>135</v>
      </c>
      <c r="AP25" s="538">
        <f t="shared" si="4"/>
        <v>43466</v>
      </c>
      <c r="AQ25" s="538">
        <f t="shared" si="5"/>
        <v>43555</v>
      </c>
      <c r="AR25" s="538">
        <f>'Information Input'!$H$35</f>
        <v>43555</v>
      </c>
      <c r="AS25" s="547" t="str">
        <f>'Information Input'!$J$22</f>
        <v>Quarterly</v>
      </c>
      <c r="AT25" s="538">
        <f>'Information Input'!$H$30</f>
        <v>43555</v>
      </c>
      <c r="AU25" s="547">
        <f>'Information Input'!$J$18</f>
        <v>2019</v>
      </c>
      <c r="AV25" s="547" t="s">
        <v>89</v>
      </c>
      <c r="AW25" s="547" t="s">
        <v>90</v>
      </c>
      <c r="AX25" s="547" t="s">
        <v>91</v>
      </c>
      <c r="AY25" s="548" t="s">
        <v>671</v>
      </c>
      <c r="AZ25" s="547">
        <v>24</v>
      </c>
      <c r="BA25" s="549" t="s">
        <v>166</v>
      </c>
      <c r="BB25" s="543" t="s">
        <v>233</v>
      </c>
      <c r="BC25" s="550">
        <f>'Report 2'!$H31</f>
        <v>0</v>
      </c>
      <c r="BD25" s="550">
        <f>'Report 2'!$I31</f>
        <v>0</v>
      </c>
      <c r="BE25" s="550">
        <f>'Report 2'!$J31</f>
        <v>0</v>
      </c>
      <c r="BF25" s="550">
        <f>'Report 2'!$K31</f>
        <v>0</v>
      </c>
      <c r="BG25" s="550">
        <f>'Report 2'!$L31</f>
        <v>0</v>
      </c>
      <c r="BH25" s="550">
        <f>'Report 2'!$M31</f>
        <v>0</v>
      </c>
      <c r="BI25" s="550">
        <f>'Report 2'!$N31</f>
        <v>0</v>
      </c>
      <c r="BJ25" s="556"/>
      <c r="BK25" s="541" t="s">
        <v>669</v>
      </c>
      <c r="BL25" s="537">
        <v>3</v>
      </c>
      <c r="BM25" s="537" t="str">
        <f>'Information Input'!$M$14</f>
        <v xml:space="preserve">      -      </v>
      </c>
      <c r="BN25" s="537" t="s">
        <v>135</v>
      </c>
      <c r="BO25" s="538">
        <f t="shared" si="6"/>
        <v>43466</v>
      </c>
      <c r="BP25" s="538">
        <f t="shared" si="7"/>
        <v>43555</v>
      </c>
      <c r="BQ25" s="538">
        <f>'Information Input'!$H$35</f>
        <v>43555</v>
      </c>
      <c r="BR25" s="537" t="str">
        <f>'Information Input'!$J$22</f>
        <v>Quarterly</v>
      </c>
      <c r="BS25" s="538">
        <f>'Information Input'!$H$30</f>
        <v>43555</v>
      </c>
      <c r="BT25" s="537">
        <f>'Information Input'!$J$18</f>
        <v>2019</v>
      </c>
      <c r="BU25" s="579" t="s">
        <v>92</v>
      </c>
      <c r="BV25" s="540" t="s">
        <v>93</v>
      </c>
      <c r="BW25" s="541" t="s">
        <v>91</v>
      </c>
      <c r="BX25" s="537">
        <v>5</v>
      </c>
      <c r="BY25" s="549" t="s">
        <v>253</v>
      </c>
      <c r="BZ25" s="549" t="s">
        <v>254</v>
      </c>
      <c r="CA25" s="543">
        <f>'Report 3'!$I$20</f>
        <v>0</v>
      </c>
      <c r="CB25" s="556"/>
      <c r="CC25" s="542" t="s">
        <v>669</v>
      </c>
      <c r="CD25" s="1014" t="s">
        <v>672</v>
      </c>
      <c r="CE25" s="1014" t="str">
        <f>'Information Input'!$M$14</f>
        <v xml:space="preserve">      -      </v>
      </c>
      <c r="CF25" s="551" t="s">
        <v>135</v>
      </c>
      <c r="CG25" s="552">
        <f t="shared" si="11"/>
        <v>43466</v>
      </c>
      <c r="CH25" s="552">
        <f t="shared" si="12"/>
        <v>43555</v>
      </c>
      <c r="CI25" s="552">
        <f>'Information Input'!$H$35</f>
        <v>43555</v>
      </c>
      <c r="CJ25" s="551" t="str">
        <f>'Information Input'!$J$22</f>
        <v>Quarterly</v>
      </c>
      <c r="CK25" s="552">
        <f>'Information Input'!$H$30</f>
        <v>43555</v>
      </c>
      <c r="CL25" s="551">
        <f>'Information Input'!$J$18</f>
        <v>2019</v>
      </c>
      <c r="CM25" s="551" t="s">
        <v>89</v>
      </c>
      <c r="CN25" s="1014" t="s">
        <v>90</v>
      </c>
      <c r="CO25" s="542" t="s">
        <v>91</v>
      </c>
      <c r="CP25" s="542" t="s">
        <v>671</v>
      </c>
      <c r="CQ25" s="551">
        <v>24</v>
      </c>
      <c r="CR25" s="542" t="s">
        <v>166</v>
      </c>
      <c r="CS25" s="542" t="s">
        <v>233</v>
      </c>
      <c r="CT25" s="1015">
        <f>'Report 1'!$C$18</f>
        <v>0</v>
      </c>
      <c r="CU25" s="1016">
        <f>SUMIF('Report 4A'!$G$16:$G$95,$CQ25,'Report 4A'!$K$16:$K$95)</f>
        <v>0</v>
      </c>
      <c r="CV25" s="1017">
        <f t="shared" si="10"/>
        <v>0</v>
      </c>
      <c r="CW25" s="556"/>
      <c r="CX25" s="546" t="s">
        <v>669</v>
      </c>
      <c r="CY25" s="537" t="s">
        <v>310</v>
      </c>
      <c r="CZ25" s="537" t="str">
        <f>'Information Input'!$M$14</f>
        <v xml:space="preserve">      -      </v>
      </c>
      <c r="DA25" s="538">
        <f>'Information Input'!$H$35</f>
        <v>43555</v>
      </c>
      <c r="DB25" s="537" t="str">
        <f>'Information Input'!$J$22</f>
        <v>Quarterly</v>
      </c>
      <c r="DC25" s="552">
        <f>'Information Input'!$H$30</f>
        <v>43555</v>
      </c>
      <c r="DD25" s="553" t="str">
        <f>TEXT('Report 5A'!$P$17,"YYYYMM")</f>
        <v>201802</v>
      </c>
      <c r="DE25" s="541" t="s">
        <v>91</v>
      </c>
      <c r="DF25" s="541" t="s">
        <v>673</v>
      </c>
      <c r="DG25" s="544">
        <f>'Report 5A'!$P$55</f>
        <v>0</v>
      </c>
      <c r="DH25" s="550">
        <f>'Report 5A'!$P$56</f>
        <v>0</v>
      </c>
      <c r="DI25" s="544">
        <f>'Report 5A'!$P$57</f>
        <v>0</v>
      </c>
      <c r="DJ25" s="544">
        <f>'Report 5A'!$P$58</f>
        <v>0</v>
      </c>
      <c r="DK25" s="544">
        <f>'Report 5A'!$P$59</f>
        <v>0</v>
      </c>
      <c r="DL25" s="544">
        <f>'Report 5A'!$P$60</f>
        <v>0</v>
      </c>
      <c r="DM25" s="544">
        <f>'Report 5A'!$P$61</f>
        <v>0</v>
      </c>
      <c r="DN25" s="544">
        <f>'Report 5A'!$P$62</f>
        <v>0</v>
      </c>
      <c r="DO25" s="544">
        <f>'Report 5A'!$P$63</f>
        <v>0</v>
      </c>
      <c r="DP25" s="544">
        <f>'Report 5A'!$P$64</f>
        <v>0</v>
      </c>
      <c r="DQ25" s="544">
        <f>'Report 5A'!$P$65</f>
        <v>0</v>
      </c>
      <c r="DR25" s="556"/>
      <c r="DT25" s="534"/>
    </row>
    <row r="26" spans="1:124">
      <c r="A26" s="556"/>
      <c r="B26" s="535" t="s">
        <v>669</v>
      </c>
      <c r="C26" s="536">
        <v>1</v>
      </c>
      <c r="D26" s="537" t="str">
        <f>'Information Input'!$M$14</f>
        <v xml:space="preserve">      -      </v>
      </c>
      <c r="E26" s="537" t="s">
        <v>135</v>
      </c>
      <c r="F26" s="538">
        <f t="shared" si="0"/>
        <v>43466</v>
      </c>
      <c r="G26" s="538">
        <f t="shared" si="1"/>
        <v>43555</v>
      </c>
      <c r="H26" s="538">
        <f>'Information Input'!$H$35</f>
        <v>43555</v>
      </c>
      <c r="I26" s="537" t="str">
        <f>'Information Input'!$J$22</f>
        <v>Quarterly</v>
      </c>
      <c r="J26" s="538">
        <f>'Information Input'!$H$30</f>
        <v>43555</v>
      </c>
      <c r="K26" s="537">
        <f>'Information Input'!$J$18</f>
        <v>2019</v>
      </c>
      <c r="L26" s="579" t="s">
        <v>89</v>
      </c>
      <c r="M26" s="540" t="s">
        <v>90</v>
      </c>
      <c r="N26" s="541" t="s">
        <v>91</v>
      </c>
      <c r="O26" s="542" t="s">
        <v>671</v>
      </c>
      <c r="P26" s="537">
        <v>16</v>
      </c>
      <c r="Q26" s="541" t="s">
        <v>158</v>
      </c>
      <c r="R26" s="541" t="s">
        <v>235</v>
      </c>
      <c r="S26" s="543">
        <f>'Report 1'!$C$18</f>
        <v>0</v>
      </c>
      <c r="T26" s="544">
        <f>'Report 1'!$C$36</f>
        <v>0</v>
      </c>
      <c r="U26" s="545">
        <f>'Report 1'!$C$122</f>
        <v>0</v>
      </c>
      <c r="V26" s="556"/>
      <c r="W26" s="546" t="s">
        <v>669</v>
      </c>
      <c r="X26" s="547">
        <v>1</v>
      </c>
      <c r="Y26" s="547" t="str">
        <f>'Information Input'!$M$14</f>
        <v xml:space="preserve">      -      </v>
      </c>
      <c r="Z26" s="547" t="s">
        <v>136</v>
      </c>
      <c r="AA26" s="538">
        <f t="shared" si="13"/>
        <v>43556</v>
      </c>
      <c r="AB26" s="538">
        <f t="shared" si="14"/>
        <v>43646</v>
      </c>
      <c r="AC26" s="538">
        <f>'Information Input'!$H$35</f>
        <v>43555</v>
      </c>
      <c r="AD26" s="547" t="str">
        <f>'Information Input'!$J$22</f>
        <v>Quarterly</v>
      </c>
      <c r="AE26" s="538">
        <f>'Information Input'!$H$30</f>
        <v>43555</v>
      </c>
      <c r="AF26" s="547">
        <f>'Information Input'!$J$18</f>
        <v>2019</v>
      </c>
      <c r="AG26" s="546" t="s">
        <v>97</v>
      </c>
      <c r="AH26" s="546" t="s">
        <v>98</v>
      </c>
      <c r="AI26" s="546" t="s">
        <v>96</v>
      </c>
      <c r="AJ26" s="543">
        <f>'Report 1'!$S$18</f>
        <v>0</v>
      </c>
      <c r="AK26" s="556"/>
      <c r="AL26" s="546" t="s">
        <v>669</v>
      </c>
      <c r="AM26" s="547">
        <v>2</v>
      </c>
      <c r="AN26" s="547" t="str">
        <f>'Information Input'!$M$14</f>
        <v xml:space="preserve">      -      </v>
      </c>
      <c r="AO26" s="547" t="s">
        <v>135</v>
      </c>
      <c r="AP26" s="538">
        <f t="shared" si="4"/>
        <v>43466</v>
      </c>
      <c r="AQ26" s="538">
        <f t="shared" si="5"/>
        <v>43555</v>
      </c>
      <c r="AR26" s="538">
        <f>'Information Input'!$H$35</f>
        <v>43555</v>
      </c>
      <c r="AS26" s="547" t="str">
        <f>'Information Input'!$J$22</f>
        <v>Quarterly</v>
      </c>
      <c r="AT26" s="538">
        <f>'Information Input'!$H$30</f>
        <v>43555</v>
      </c>
      <c r="AU26" s="547">
        <f>'Information Input'!$J$18</f>
        <v>2019</v>
      </c>
      <c r="AV26" s="547" t="s">
        <v>89</v>
      </c>
      <c r="AW26" s="547" t="s">
        <v>90</v>
      </c>
      <c r="AX26" s="547" t="s">
        <v>91</v>
      </c>
      <c r="AY26" s="548" t="s">
        <v>671</v>
      </c>
      <c r="AZ26" s="547">
        <v>25</v>
      </c>
      <c r="BA26" s="549" t="s">
        <v>167</v>
      </c>
      <c r="BB26" s="543" t="s">
        <v>233</v>
      </c>
      <c r="BC26" s="550">
        <f>'Report 2'!$H32</f>
        <v>0</v>
      </c>
      <c r="BD26" s="550">
        <f>'Report 2'!$I32</f>
        <v>0</v>
      </c>
      <c r="BE26" s="550">
        <f>'Report 2'!$J32</f>
        <v>0</v>
      </c>
      <c r="BF26" s="550">
        <f>'Report 2'!$K32</f>
        <v>0</v>
      </c>
      <c r="BG26" s="550">
        <f>'Report 2'!$L32</f>
        <v>0</v>
      </c>
      <c r="BH26" s="550">
        <f>'Report 2'!$M32</f>
        <v>0</v>
      </c>
      <c r="BI26" s="550">
        <f>'Report 2'!$N32</f>
        <v>0</v>
      </c>
      <c r="BJ26" s="556"/>
      <c r="BK26" s="541" t="s">
        <v>669</v>
      </c>
      <c r="BL26" s="537">
        <v>3</v>
      </c>
      <c r="BM26" s="537" t="str">
        <f>'Information Input'!$M$14</f>
        <v xml:space="preserve">      -      </v>
      </c>
      <c r="BN26" s="537" t="s">
        <v>135</v>
      </c>
      <c r="BO26" s="538">
        <f t="shared" si="6"/>
        <v>43466</v>
      </c>
      <c r="BP26" s="538">
        <f t="shared" si="7"/>
        <v>43555</v>
      </c>
      <c r="BQ26" s="538">
        <f>'Information Input'!$H$35</f>
        <v>43555</v>
      </c>
      <c r="BR26" s="537" t="str">
        <f>'Information Input'!$J$22</f>
        <v>Quarterly</v>
      </c>
      <c r="BS26" s="538">
        <f>'Information Input'!$H$30</f>
        <v>43555</v>
      </c>
      <c r="BT26" s="537">
        <f>'Information Input'!$J$18</f>
        <v>2019</v>
      </c>
      <c r="BU26" s="579" t="s">
        <v>92</v>
      </c>
      <c r="BV26" s="540" t="s">
        <v>93</v>
      </c>
      <c r="BW26" s="541" t="s">
        <v>91</v>
      </c>
      <c r="BX26" s="537">
        <v>6</v>
      </c>
      <c r="BY26" s="549" t="s">
        <v>255</v>
      </c>
      <c r="BZ26" s="549" t="s">
        <v>254</v>
      </c>
      <c r="CA26" s="543">
        <f>'Report 3'!$I$21</f>
        <v>0</v>
      </c>
      <c r="CB26" s="556"/>
      <c r="CC26" s="542" t="s">
        <v>669</v>
      </c>
      <c r="CD26" s="1014" t="s">
        <v>672</v>
      </c>
      <c r="CE26" s="1014" t="str">
        <f>'Information Input'!$M$14</f>
        <v xml:space="preserve">      -      </v>
      </c>
      <c r="CF26" s="551" t="s">
        <v>135</v>
      </c>
      <c r="CG26" s="552">
        <f t="shared" si="11"/>
        <v>43466</v>
      </c>
      <c r="CH26" s="552">
        <f t="shared" si="12"/>
        <v>43555</v>
      </c>
      <c r="CI26" s="552">
        <f>'Information Input'!$H$35</f>
        <v>43555</v>
      </c>
      <c r="CJ26" s="551" t="str">
        <f>'Information Input'!$J$22</f>
        <v>Quarterly</v>
      </c>
      <c r="CK26" s="552">
        <f>'Information Input'!$H$30</f>
        <v>43555</v>
      </c>
      <c r="CL26" s="551">
        <f>'Information Input'!$J$18</f>
        <v>2019</v>
      </c>
      <c r="CM26" s="551" t="s">
        <v>89</v>
      </c>
      <c r="CN26" s="1014" t="s">
        <v>90</v>
      </c>
      <c r="CO26" s="542" t="s">
        <v>91</v>
      </c>
      <c r="CP26" s="542" t="s">
        <v>671</v>
      </c>
      <c r="CQ26" s="551">
        <v>25</v>
      </c>
      <c r="CR26" s="542" t="s">
        <v>167</v>
      </c>
      <c r="CS26" s="542" t="s">
        <v>233</v>
      </c>
      <c r="CT26" s="1015">
        <f>'Report 1'!$C$18</f>
        <v>0</v>
      </c>
      <c r="CU26" s="1016">
        <f>SUMIF('Report 4A'!$G$16:$G$95,$CQ26,'Report 4A'!$K$16:$K$95)</f>
        <v>0</v>
      </c>
      <c r="CV26" s="1017">
        <f t="shared" si="10"/>
        <v>0</v>
      </c>
      <c r="CW26" s="556"/>
      <c r="CX26" s="546" t="s">
        <v>669</v>
      </c>
      <c r="CY26" s="537" t="s">
        <v>310</v>
      </c>
      <c r="CZ26" s="537" t="str">
        <f>'Information Input'!$M$14</f>
        <v xml:space="preserve">      -      </v>
      </c>
      <c r="DA26" s="538">
        <f>'Information Input'!$H$35</f>
        <v>43555</v>
      </c>
      <c r="DB26" s="537" t="str">
        <f>'Information Input'!$J$22</f>
        <v>Quarterly</v>
      </c>
      <c r="DC26" s="552">
        <f>'Information Input'!$H$30</f>
        <v>43555</v>
      </c>
      <c r="DD26" s="553" t="str">
        <f>TEXT('Report 5A'!$Q$17,"YYYYMM")</f>
        <v>201801</v>
      </c>
      <c r="DE26" s="541" t="s">
        <v>91</v>
      </c>
      <c r="DF26" s="541" t="s">
        <v>673</v>
      </c>
      <c r="DG26" s="544">
        <f>'Report 5A'!$Q$55</f>
        <v>0</v>
      </c>
      <c r="DH26" s="550">
        <f>'Report 5A'!$Q$56</f>
        <v>0</v>
      </c>
      <c r="DI26" s="544">
        <f>'Report 5A'!$Q$57</f>
        <v>0</v>
      </c>
      <c r="DJ26" s="544">
        <f>'Report 5A'!$Q$58</f>
        <v>0</v>
      </c>
      <c r="DK26" s="544">
        <f>'Report 5A'!$Q$59</f>
        <v>0</v>
      </c>
      <c r="DL26" s="544">
        <f>'Report 5A'!$Q$60</f>
        <v>0</v>
      </c>
      <c r="DM26" s="544">
        <f>'Report 5A'!$Q$61</f>
        <v>0</v>
      </c>
      <c r="DN26" s="544">
        <f>'Report 5A'!$Q$62</f>
        <v>0</v>
      </c>
      <c r="DO26" s="544">
        <f>'Report 5A'!$Q$63</f>
        <v>0</v>
      </c>
      <c r="DP26" s="544">
        <f>'Report 5A'!$Q$64</f>
        <v>0</v>
      </c>
      <c r="DQ26" s="544">
        <f>'Report 5A'!$Q$65</f>
        <v>0</v>
      </c>
      <c r="DR26" s="556"/>
      <c r="DT26" s="534"/>
    </row>
    <row r="27" spans="1:124">
      <c r="A27" s="556"/>
      <c r="B27" s="535" t="s">
        <v>669</v>
      </c>
      <c r="C27" s="536">
        <v>1</v>
      </c>
      <c r="D27" s="537" t="str">
        <f>'Information Input'!$M$14</f>
        <v xml:space="preserve">      -      </v>
      </c>
      <c r="E27" s="537" t="s">
        <v>135</v>
      </c>
      <c r="F27" s="538">
        <f t="shared" si="0"/>
        <v>43466</v>
      </c>
      <c r="G27" s="538">
        <f t="shared" si="1"/>
        <v>43555</v>
      </c>
      <c r="H27" s="538">
        <f>'Information Input'!$H$35</f>
        <v>43555</v>
      </c>
      <c r="I27" s="537" t="str">
        <f>'Information Input'!$J$22</f>
        <v>Quarterly</v>
      </c>
      <c r="J27" s="538">
        <f>'Information Input'!$H$30</f>
        <v>43555</v>
      </c>
      <c r="K27" s="537">
        <f>'Information Input'!$J$18</f>
        <v>2019</v>
      </c>
      <c r="L27" s="579" t="s">
        <v>89</v>
      </c>
      <c r="M27" s="540" t="s">
        <v>90</v>
      </c>
      <c r="N27" s="541" t="s">
        <v>91</v>
      </c>
      <c r="O27" s="542" t="s">
        <v>671</v>
      </c>
      <c r="P27" s="537">
        <v>17</v>
      </c>
      <c r="Q27" s="541" t="s">
        <v>159</v>
      </c>
      <c r="R27" s="541" t="s">
        <v>235</v>
      </c>
      <c r="S27" s="543">
        <f>'Report 1'!$C$18</f>
        <v>0</v>
      </c>
      <c r="T27" s="544">
        <f>'Report 1'!$C$37</f>
        <v>0</v>
      </c>
      <c r="U27" s="545">
        <f>'Report 1'!$C$123</f>
        <v>0</v>
      </c>
      <c r="V27" s="556"/>
      <c r="W27" s="546" t="s">
        <v>669</v>
      </c>
      <c r="X27" s="547">
        <v>1</v>
      </c>
      <c r="Y27" s="547" t="str">
        <f>'Information Input'!$M$14</f>
        <v xml:space="preserve">      -      </v>
      </c>
      <c r="Z27" s="547" t="s">
        <v>136</v>
      </c>
      <c r="AA27" s="538">
        <f t="shared" si="13"/>
        <v>43556</v>
      </c>
      <c r="AB27" s="538">
        <f t="shared" si="14"/>
        <v>43646</v>
      </c>
      <c r="AC27" s="538">
        <f>'Information Input'!$H$35</f>
        <v>43555</v>
      </c>
      <c r="AD27" s="547" t="str">
        <f>'Information Input'!$J$22</f>
        <v>Quarterly</v>
      </c>
      <c r="AE27" s="538">
        <f>'Information Input'!$H$30</f>
        <v>43555</v>
      </c>
      <c r="AF27" s="547">
        <f>'Information Input'!$J$18</f>
        <v>2019</v>
      </c>
      <c r="AG27" s="546" t="s">
        <v>99</v>
      </c>
      <c r="AH27" s="546" t="s">
        <v>100</v>
      </c>
      <c r="AI27" s="546" t="s">
        <v>96</v>
      </c>
      <c r="AJ27" s="543">
        <f>'Report 1'!$X$18</f>
        <v>0</v>
      </c>
      <c r="AK27" s="556"/>
      <c r="AL27" s="546" t="s">
        <v>669</v>
      </c>
      <c r="AM27" s="547">
        <v>2</v>
      </c>
      <c r="AN27" s="547" t="str">
        <f>'Information Input'!$M$14</f>
        <v xml:space="preserve">      -      </v>
      </c>
      <c r="AO27" s="547" t="s">
        <v>135</v>
      </c>
      <c r="AP27" s="538">
        <f t="shared" si="4"/>
        <v>43466</v>
      </c>
      <c r="AQ27" s="538">
        <f t="shared" si="5"/>
        <v>43555</v>
      </c>
      <c r="AR27" s="538">
        <f>'Information Input'!$H$35</f>
        <v>43555</v>
      </c>
      <c r="AS27" s="547" t="str">
        <f>'Information Input'!$J$22</f>
        <v>Quarterly</v>
      </c>
      <c r="AT27" s="538">
        <f>'Information Input'!$H$30</f>
        <v>43555</v>
      </c>
      <c r="AU27" s="547">
        <f>'Information Input'!$J$18</f>
        <v>2019</v>
      </c>
      <c r="AV27" s="547" t="s">
        <v>89</v>
      </c>
      <c r="AW27" s="547" t="s">
        <v>90</v>
      </c>
      <c r="AX27" s="547" t="s">
        <v>91</v>
      </c>
      <c r="AY27" s="548" t="s">
        <v>671</v>
      </c>
      <c r="AZ27" s="547">
        <v>26</v>
      </c>
      <c r="BA27" s="549" t="s">
        <v>168</v>
      </c>
      <c r="BB27" s="543" t="s">
        <v>237</v>
      </c>
      <c r="BC27" s="550">
        <f>'Report 2'!$H33</f>
        <v>0</v>
      </c>
      <c r="BD27" s="550">
        <f>'Report 2'!$I33</f>
        <v>0</v>
      </c>
      <c r="BE27" s="550">
        <f>'Report 2'!$J33</f>
        <v>0</v>
      </c>
      <c r="BF27" s="550">
        <f>'Report 2'!$K33</f>
        <v>0</v>
      </c>
      <c r="BG27" s="550">
        <f>'Report 2'!$L33</f>
        <v>0</v>
      </c>
      <c r="BH27" s="550">
        <f>'Report 2'!$M33</f>
        <v>0</v>
      </c>
      <c r="BI27" s="550">
        <f>'Report 2'!$N33</f>
        <v>0</v>
      </c>
      <c r="BJ27" s="556"/>
      <c r="BK27" s="541" t="s">
        <v>669</v>
      </c>
      <c r="BL27" s="537">
        <v>3</v>
      </c>
      <c r="BM27" s="537" t="str">
        <f>'Information Input'!$M$14</f>
        <v xml:space="preserve">      -      </v>
      </c>
      <c r="BN27" s="537" t="s">
        <v>135</v>
      </c>
      <c r="BO27" s="538">
        <f t="shared" si="6"/>
        <v>43466</v>
      </c>
      <c r="BP27" s="538">
        <f t="shared" si="7"/>
        <v>43555</v>
      </c>
      <c r="BQ27" s="538">
        <f>'Information Input'!$H$35</f>
        <v>43555</v>
      </c>
      <c r="BR27" s="537" t="str">
        <f>'Information Input'!$J$22</f>
        <v>Quarterly</v>
      </c>
      <c r="BS27" s="538">
        <f>'Information Input'!$H$30</f>
        <v>43555</v>
      </c>
      <c r="BT27" s="537">
        <f>'Information Input'!$J$18</f>
        <v>2019</v>
      </c>
      <c r="BU27" s="579" t="s">
        <v>92</v>
      </c>
      <c r="BV27" s="540" t="s">
        <v>93</v>
      </c>
      <c r="BW27" s="541" t="s">
        <v>91</v>
      </c>
      <c r="BX27" s="537">
        <v>7</v>
      </c>
      <c r="BY27" s="549" t="s">
        <v>256</v>
      </c>
      <c r="BZ27" s="549" t="s">
        <v>254</v>
      </c>
      <c r="CA27" s="543">
        <f>'Report 3'!$I$22</f>
        <v>0</v>
      </c>
      <c r="CB27" s="556"/>
      <c r="CC27" s="542" t="s">
        <v>669</v>
      </c>
      <c r="CD27" s="1014" t="s">
        <v>672</v>
      </c>
      <c r="CE27" s="1014" t="str">
        <f>'Information Input'!$M$14</f>
        <v xml:space="preserve">      -      </v>
      </c>
      <c r="CF27" s="551" t="s">
        <v>135</v>
      </c>
      <c r="CG27" s="552">
        <f t="shared" si="11"/>
        <v>43466</v>
      </c>
      <c r="CH27" s="552">
        <f t="shared" si="12"/>
        <v>43555</v>
      </c>
      <c r="CI27" s="552">
        <f>'Information Input'!$H$35</f>
        <v>43555</v>
      </c>
      <c r="CJ27" s="551" t="str">
        <f>'Information Input'!$J$22</f>
        <v>Quarterly</v>
      </c>
      <c r="CK27" s="552">
        <f>'Information Input'!$H$30</f>
        <v>43555</v>
      </c>
      <c r="CL27" s="551">
        <f>'Information Input'!$J$18</f>
        <v>2019</v>
      </c>
      <c r="CM27" s="551" t="s">
        <v>89</v>
      </c>
      <c r="CN27" s="1014" t="s">
        <v>90</v>
      </c>
      <c r="CO27" s="542" t="s">
        <v>91</v>
      </c>
      <c r="CP27" s="542" t="s">
        <v>671</v>
      </c>
      <c r="CQ27" s="551">
        <v>26</v>
      </c>
      <c r="CR27" s="542" t="s">
        <v>168</v>
      </c>
      <c r="CS27" s="542" t="s">
        <v>237</v>
      </c>
      <c r="CT27" s="1015">
        <f>'Report 1'!$C$18</f>
        <v>0</v>
      </c>
      <c r="CU27" s="1016">
        <f>SUMIF('Report 4A'!$G$16:$G$95,$CQ27,'Report 4A'!$K$16:$K$95)</f>
        <v>0</v>
      </c>
      <c r="CV27" s="1017">
        <f t="shared" si="10"/>
        <v>0</v>
      </c>
      <c r="CW27" s="556"/>
      <c r="CX27" s="546" t="s">
        <v>669</v>
      </c>
      <c r="CY27" s="537" t="s">
        <v>310</v>
      </c>
      <c r="CZ27" s="537" t="str">
        <f>'Information Input'!$M$14</f>
        <v xml:space="preserve">      -      </v>
      </c>
      <c r="DA27" s="552">
        <f>'Information Input'!$H$35</f>
        <v>43555</v>
      </c>
      <c r="DB27" s="537" t="str">
        <f>'Information Input'!$J$22</f>
        <v>Quarterly</v>
      </c>
      <c r="DC27" s="552">
        <f>'Information Input'!$H$30</f>
        <v>43555</v>
      </c>
      <c r="DD27" s="553" t="str">
        <f>TEXT('Report 5A'!$R$17,"YYYYMM")</f>
        <v>201712</v>
      </c>
      <c r="DE27" s="541" t="s">
        <v>91</v>
      </c>
      <c r="DF27" s="541" t="s">
        <v>673</v>
      </c>
      <c r="DG27" s="544">
        <f>'Report 5A'!$R$55</f>
        <v>0</v>
      </c>
      <c r="DH27" s="550">
        <f>'Report 5A'!$R$56</f>
        <v>0</v>
      </c>
      <c r="DI27" s="544">
        <f>'Report 5A'!$R$57</f>
        <v>0</v>
      </c>
      <c r="DJ27" s="544">
        <f>'Report 5A'!$R$58</f>
        <v>0</v>
      </c>
      <c r="DK27" s="544">
        <f>'Report 5A'!$R$59</f>
        <v>0</v>
      </c>
      <c r="DL27" s="544">
        <f>'Report 5A'!$R$60</f>
        <v>0</v>
      </c>
      <c r="DM27" s="544">
        <f>'Report 5A'!$R$61</f>
        <v>0</v>
      </c>
      <c r="DN27" s="544">
        <f>'Report 5A'!$R$62</f>
        <v>0</v>
      </c>
      <c r="DO27" s="544">
        <f>'Report 5A'!$R$63</f>
        <v>0</v>
      </c>
      <c r="DP27" s="544">
        <f>'Report 5A'!$R$64</f>
        <v>0</v>
      </c>
      <c r="DQ27" s="544">
        <f>'Report 5A'!$R$65</f>
        <v>0</v>
      </c>
      <c r="DR27" s="556"/>
      <c r="DT27" s="534"/>
    </row>
    <row r="28" spans="1:124">
      <c r="A28" s="556"/>
      <c r="B28" s="535" t="s">
        <v>669</v>
      </c>
      <c r="C28" s="536">
        <v>1</v>
      </c>
      <c r="D28" s="537" t="str">
        <f>'Information Input'!$M$14</f>
        <v xml:space="preserve">      -      </v>
      </c>
      <c r="E28" s="537" t="s">
        <v>135</v>
      </c>
      <c r="F28" s="538">
        <f t="shared" si="0"/>
        <v>43466</v>
      </c>
      <c r="G28" s="538">
        <f t="shared" si="1"/>
        <v>43555</v>
      </c>
      <c r="H28" s="538">
        <f>'Information Input'!$H$35</f>
        <v>43555</v>
      </c>
      <c r="I28" s="537" t="str">
        <f>'Information Input'!$J$22</f>
        <v>Quarterly</v>
      </c>
      <c r="J28" s="538">
        <f>'Information Input'!$H$30</f>
        <v>43555</v>
      </c>
      <c r="K28" s="537">
        <f>'Information Input'!$J$18</f>
        <v>2019</v>
      </c>
      <c r="L28" s="579" t="s">
        <v>89</v>
      </c>
      <c r="M28" s="540" t="s">
        <v>90</v>
      </c>
      <c r="N28" s="541" t="s">
        <v>91</v>
      </c>
      <c r="O28" s="542" t="s">
        <v>671</v>
      </c>
      <c r="P28" s="537">
        <v>18</v>
      </c>
      <c r="Q28" s="541" t="s">
        <v>160</v>
      </c>
      <c r="R28" s="541" t="s">
        <v>235</v>
      </c>
      <c r="S28" s="543">
        <f>'Report 1'!$C$18</f>
        <v>0</v>
      </c>
      <c r="T28" s="544">
        <f>'Report 1'!$C$38</f>
        <v>0</v>
      </c>
      <c r="U28" s="545">
        <f>'Report 1'!$C$124</f>
        <v>0</v>
      </c>
      <c r="V28" s="556"/>
      <c r="W28" s="546" t="s">
        <v>669</v>
      </c>
      <c r="X28" s="547">
        <v>1</v>
      </c>
      <c r="Y28" s="547" t="str">
        <f>'Information Input'!$M$14</f>
        <v xml:space="preserve">      -      </v>
      </c>
      <c r="Z28" s="547" t="s">
        <v>136</v>
      </c>
      <c r="AA28" s="538">
        <f t="shared" si="13"/>
        <v>43556</v>
      </c>
      <c r="AB28" s="538">
        <f t="shared" si="14"/>
        <v>43646</v>
      </c>
      <c r="AC28" s="538">
        <f>'Information Input'!$H$35</f>
        <v>43555</v>
      </c>
      <c r="AD28" s="547" t="str">
        <f>'Information Input'!$J$22</f>
        <v>Quarterly</v>
      </c>
      <c r="AE28" s="538">
        <f>'Information Input'!$H$30</f>
        <v>43555</v>
      </c>
      <c r="AF28" s="547">
        <f>'Information Input'!$J$18</f>
        <v>2019</v>
      </c>
      <c r="AG28" s="546" t="s">
        <v>101</v>
      </c>
      <c r="AH28" s="546" t="s">
        <v>102</v>
      </c>
      <c r="AI28" s="546" t="s">
        <v>103</v>
      </c>
      <c r="AJ28" s="543">
        <f>'Report 1'!$AC$18</f>
        <v>0</v>
      </c>
      <c r="AK28" s="556"/>
      <c r="AL28" s="546" t="s">
        <v>669</v>
      </c>
      <c r="AM28" s="547">
        <v>2</v>
      </c>
      <c r="AN28" s="547" t="str">
        <f>'Information Input'!$M$14</f>
        <v xml:space="preserve">      -      </v>
      </c>
      <c r="AO28" s="547" t="s">
        <v>135</v>
      </c>
      <c r="AP28" s="538">
        <f t="shared" si="4"/>
        <v>43466</v>
      </c>
      <c r="AQ28" s="538">
        <f t="shared" si="5"/>
        <v>43555</v>
      </c>
      <c r="AR28" s="538">
        <f>'Information Input'!$H$35</f>
        <v>43555</v>
      </c>
      <c r="AS28" s="547" t="str">
        <f>'Information Input'!$J$22</f>
        <v>Quarterly</v>
      </c>
      <c r="AT28" s="538">
        <f>'Information Input'!$H$30</f>
        <v>43555</v>
      </c>
      <c r="AU28" s="547">
        <f>'Information Input'!$J$18</f>
        <v>2019</v>
      </c>
      <c r="AV28" s="547" t="s">
        <v>89</v>
      </c>
      <c r="AW28" s="547" t="s">
        <v>90</v>
      </c>
      <c r="AX28" s="547" t="s">
        <v>91</v>
      </c>
      <c r="AY28" s="548" t="s">
        <v>671</v>
      </c>
      <c r="AZ28" s="547">
        <v>27</v>
      </c>
      <c r="BA28" s="549" t="s">
        <v>169</v>
      </c>
      <c r="BB28" s="543" t="s">
        <v>235</v>
      </c>
      <c r="BC28" s="550">
        <f>'Report 2'!$H34</f>
        <v>0</v>
      </c>
      <c r="BD28" s="550">
        <f>'Report 2'!$I34</f>
        <v>0</v>
      </c>
      <c r="BE28" s="550">
        <f>'Report 2'!$J34</f>
        <v>0</v>
      </c>
      <c r="BF28" s="550">
        <f>'Report 2'!$K34</f>
        <v>0</v>
      </c>
      <c r="BG28" s="550">
        <f>'Report 2'!$L34</f>
        <v>0</v>
      </c>
      <c r="BH28" s="550">
        <f>'Report 2'!$M34</f>
        <v>0</v>
      </c>
      <c r="BI28" s="550">
        <f>'Report 2'!$N34</f>
        <v>0</v>
      </c>
      <c r="BJ28" s="556"/>
      <c r="BK28" s="541" t="s">
        <v>669</v>
      </c>
      <c r="BL28" s="537">
        <v>3</v>
      </c>
      <c r="BM28" s="537" t="str">
        <f>'Information Input'!$M$14</f>
        <v xml:space="preserve">      -      </v>
      </c>
      <c r="BN28" s="537" t="s">
        <v>135</v>
      </c>
      <c r="BO28" s="538">
        <f t="shared" si="6"/>
        <v>43466</v>
      </c>
      <c r="BP28" s="538">
        <f t="shared" si="7"/>
        <v>43555</v>
      </c>
      <c r="BQ28" s="538">
        <f>'Information Input'!$H$35</f>
        <v>43555</v>
      </c>
      <c r="BR28" s="537" t="str">
        <f>'Information Input'!$J$22</f>
        <v>Quarterly</v>
      </c>
      <c r="BS28" s="538">
        <f>'Information Input'!$H$30</f>
        <v>43555</v>
      </c>
      <c r="BT28" s="537">
        <f>'Information Input'!$J$18</f>
        <v>2019</v>
      </c>
      <c r="BU28" s="579" t="s">
        <v>92</v>
      </c>
      <c r="BV28" s="540" t="s">
        <v>93</v>
      </c>
      <c r="BW28" s="541" t="s">
        <v>91</v>
      </c>
      <c r="BX28" s="537">
        <v>8</v>
      </c>
      <c r="BY28" s="549" t="s">
        <v>178</v>
      </c>
      <c r="BZ28" s="549" t="s">
        <v>257</v>
      </c>
      <c r="CA28" s="543">
        <f>'Report 3'!$I$23</f>
        <v>0</v>
      </c>
      <c r="CB28" s="556"/>
      <c r="CC28" s="542" t="s">
        <v>669</v>
      </c>
      <c r="CD28" s="1014" t="s">
        <v>672</v>
      </c>
      <c r="CE28" s="1014" t="str">
        <f>'Information Input'!$M$14</f>
        <v xml:space="preserve">      -      </v>
      </c>
      <c r="CF28" s="551" t="s">
        <v>135</v>
      </c>
      <c r="CG28" s="552">
        <f t="shared" si="11"/>
        <v>43466</v>
      </c>
      <c r="CH28" s="552">
        <f t="shared" si="12"/>
        <v>43555</v>
      </c>
      <c r="CI28" s="552">
        <f>'Information Input'!$H$35</f>
        <v>43555</v>
      </c>
      <c r="CJ28" s="551" t="str">
        <f>'Information Input'!$J$22</f>
        <v>Quarterly</v>
      </c>
      <c r="CK28" s="552">
        <f>'Information Input'!$H$30</f>
        <v>43555</v>
      </c>
      <c r="CL28" s="551">
        <f>'Information Input'!$J$18</f>
        <v>2019</v>
      </c>
      <c r="CM28" s="551" t="s">
        <v>89</v>
      </c>
      <c r="CN28" s="1014" t="s">
        <v>90</v>
      </c>
      <c r="CO28" s="542" t="s">
        <v>91</v>
      </c>
      <c r="CP28" s="542" t="s">
        <v>671</v>
      </c>
      <c r="CQ28" s="551">
        <v>27</v>
      </c>
      <c r="CR28" s="542" t="s">
        <v>169</v>
      </c>
      <c r="CS28" s="542" t="s">
        <v>235</v>
      </c>
      <c r="CT28" s="1015">
        <f>'Report 1'!$C$18</f>
        <v>0</v>
      </c>
      <c r="CU28" s="1016">
        <f>SUMIF('Report 4A'!$G$16:$G$95,$CQ28,'Report 4A'!$K$16:$K$95)</f>
        <v>0</v>
      </c>
      <c r="CV28" s="1017">
        <f t="shared" si="10"/>
        <v>0</v>
      </c>
      <c r="CW28" s="556"/>
      <c r="CX28" s="546" t="s">
        <v>669</v>
      </c>
      <c r="CY28" s="537" t="s">
        <v>310</v>
      </c>
      <c r="CZ28" s="537" t="str">
        <f>'Information Input'!$M$14</f>
        <v xml:space="preserve">      -      </v>
      </c>
      <c r="DA28" s="538">
        <f>'Information Input'!$H$35</f>
        <v>43555</v>
      </c>
      <c r="DB28" s="537" t="str">
        <f>'Information Input'!$J$22</f>
        <v>Quarterly</v>
      </c>
      <c r="DC28" s="552">
        <f>'Information Input'!$H$30</f>
        <v>43555</v>
      </c>
      <c r="DD28" s="553" t="str">
        <f>TEXT('Report 5A'!$S$17,"YYYYMM")</f>
        <v>201711</v>
      </c>
      <c r="DE28" s="541" t="s">
        <v>91</v>
      </c>
      <c r="DF28" s="541" t="s">
        <v>673</v>
      </c>
      <c r="DG28" s="544">
        <f>'Report 5A'!$S$55</f>
        <v>0</v>
      </c>
      <c r="DH28" s="550">
        <f>'Report 5A'!$S$56</f>
        <v>0</v>
      </c>
      <c r="DI28" s="544">
        <f>'Report 5A'!$S$57</f>
        <v>0</v>
      </c>
      <c r="DJ28" s="544">
        <f>'Report 5A'!$S$58</f>
        <v>0</v>
      </c>
      <c r="DK28" s="544">
        <f>'Report 5A'!$S$59</f>
        <v>0</v>
      </c>
      <c r="DL28" s="544">
        <f>'Report 5A'!$S$60</f>
        <v>0</v>
      </c>
      <c r="DM28" s="544">
        <f>'Report 5A'!$S$61</f>
        <v>0</v>
      </c>
      <c r="DN28" s="544">
        <f>'Report 5A'!$S$62</f>
        <v>0</v>
      </c>
      <c r="DO28" s="544">
        <f>'Report 5A'!$S$63</f>
        <v>0</v>
      </c>
      <c r="DP28" s="544">
        <f>'Report 5A'!$S$64</f>
        <v>0</v>
      </c>
      <c r="DQ28" s="544">
        <f>'Report 5A'!$S$65</f>
        <v>0</v>
      </c>
      <c r="DR28" s="556"/>
      <c r="DT28" s="534"/>
    </row>
    <row r="29" spans="1:124">
      <c r="A29" s="556"/>
      <c r="B29" s="535" t="s">
        <v>669</v>
      </c>
      <c r="C29" s="536">
        <v>1</v>
      </c>
      <c r="D29" s="537" t="str">
        <f>'Information Input'!$M$14</f>
        <v xml:space="preserve">      -      </v>
      </c>
      <c r="E29" s="537" t="s">
        <v>135</v>
      </c>
      <c r="F29" s="538">
        <f t="shared" si="0"/>
        <v>43466</v>
      </c>
      <c r="G29" s="538">
        <f t="shared" si="1"/>
        <v>43555</v>
      </c>
      <c r="H29" s="538">
        <f>'Information Input'!$H$35</f>
        <v>43555</v>
      </c>
      <c r="I29" s="537" t="str">
        <f>'Information Input'!$J$22</f>
        <v>Quarterly</v>
      </c>
      <c r="J29" s="538">
        <f>'Information Input'!$H$30</f>
        <v>43555</v>
      </c>
      <c r="K29" s="537">
        <f>'Information Input'!$J$18</f>
        <v>2019</v>
      </c>
      <c r="L29" s="579" t="s">
        <v>89</v>
      </c>
      <c r="M29" s="540" t="s">
        <v>90</v>
      </c>
      <c r="N29" s="541" t="s">
        <v>91</v>
      </c>
      <c r="O29" s="542" t="s">
        <v>671</v>
      </c>
      <c r="P29" s="537">
        <v>19</v>
      </c>
      <c r="Q29" s="541" t="s">
        <v>161</v>
      </c>
      <c r="R29" s="541" t="s">
        <v>235</v>
      </c>
      <c r="S29" s="543">
        <f>'Report 1'!$C$18</f>
        <v>0</v>
      </c>
      <c r="T29" s="544">
        <f>'Report 1'!$C$39</f>
        <v>0</v>
      </c>
      <c r="U29" s="545">
        <f>'Report 1'!$C$125</f>
        <v>0</v>
      </c>
      <c r="V29" s="556"/>
      <c r="W29" s="546" t="s">
        <v>669</v>
      </c>
      <c r="X29" s="547">
        <v>1</v>
      </c>
      <c r="Y29" s="547" t="str">
        <f>'Information Input'!$M$14</f>
        <v xml:space="preserve">      -      </v>
      </c>
      <c r="Z29" s="547" t="s">
        <v>136</v>
      </c>
      <c r="AA29" s="538">
        <f t="shared" si="13"/>
        <v>43556</v>
      </c>
      <c r="AB29" s="538">
        <f t="shared" si="14"/>
        <v>43646</v>
      </c>
      <c r="AC29" s="538">
        <f>'Information Input'!$H$35</f>
        <v>43555</v>
      </c>
      <c r="AD29" s="547" t="str">
        <f>'Information Input'!$J$22</f>
        <v>Quarterly</v>
      </c>
      <c r="AE29" s="538">
        <f>'Information Input'!$H$30</f>
        <v>43555</v>
      </c>
      <c r="AF29" s="547">
        <f>'Information Input'!$J$18</f>
        <v>2019</v>
      </c>
      <c r="AG29" s="546" t="s">
        <v>104</v>
      </c>
      <c r="AH29" s="546" t="s">
        <v>105</v>
      </c>
      <c r="AI29" s="546" t="s">
        <v>103</v>
      </c>
      <c r="AJ29" s="543">
        <f>'Report 1'!$AH$18</f>
        <v>0</v>
      </c>
      <c r="AK29" s="556"/>
      <c r="AL29" s="546" t="s">
        <v>669</v>
      </c>
      <c r="AM29" s="547">
        <v>2</v>
      </c>
      <c r="AN29" s="547" t="str">
        <f>'Information Input'!$M$14</f>
        <v xml:space="preserve">      -      </v>
      </c>
      <c r="AO29" s="547" t="s">
        <v>135</v>
      </c>
      <c r="AP29" s="538">
        <f t="shared" si="4"/>
        <v>43466</v>
      </c>
      <c r="AQ29" s="538">
        <f t="shared" si="5"/>
        <v>43555</v>
      </c>
      <c r="AR29" s="538">
        <f>'Information Input'!$H$35</f>
        <v>43555</v>
      </c>
      <c r="AS29" s="547" t="str">
        <f>'Information Input'!$J$22</f>
        <v>Quarterly</v>
      </c>
      <c r="AT29" s="538">
        <f>'Information Input'!$H$30</f>
        <v>43555</v>
      </c>
      <c r="AU29" s="547">
        <f>'Information Input'!$J$18</f>
        <v>2019</v>
      </c>
      <c r="AV29" s="547" t="s">
        <v>89</v>
      </c>
      <c r="AW29" s="547" t="s">
        <v>90</v>
      </c>
      <c r="AX29" s="547" t="s">
        <v>91</v>
      </c>
      <c r="AY29" s="548" t="s">
        <v>671</v>
      </c>
      <c r="AZ29" s="547">
        <v>28</v>
      </c>
      <c r="BA29" s="549" t="s">
        <v>170</v>
      </c>
      <c r="BB29" s="543" t="s">
        <v>235</v>
      </c>
      <c r="BC29" s="550">
        <f>'Report 2'!$H35</f>
        <v>0</v>
      </c>
      <c r="BD29" s="550">
        <f>'Report 2'!$I35</f>
        <v>0</v>
      </c>
      <c r="BE29" s="550">
        <f>'Report 2'!$J35</f>
        <v>0</v>
      </c>
      <c r="BF29" s="550">
        <f>'Report 2'!$K35</f>
        <v>0</v>
      </c>
      <c r="BG29" s="550">
        <f>'Report 2'!$L35</f>
        <v>0</v>
      </c>
      <c r="BH29" s="550">
        <f>'Report 2'!$M35</f>
        <v>0</v>
      </c>
      <c r="BI29" s="550">
        <f>'Report 2'!$N35</f>
        <v>0</v>
      </c>
      <c r="BJ29" s="556"/>
      <c r="BK29" s="541" t="s">
        <v>669</v>
      </c>
      <c r="BL29" s="537">
        <v>3</v>
      </c>
      <c r="BM29" s="537" t="str">
        <f>'Information Input'!$M$14</f>
        <v xml:space="preserve">      -      </v>
      </c>
      <c r="BN29" s="537" t="s">
        <v>135</v>
      </c>
      <c r="BO29" s="538">
        <f t="shared" si="6"/>
        <v>43466</v>
      </c>
      <c r="BP29" s="538">
        <f t="shared" si="7"/>
        <v>43555</v>
      </c>
      <c r="BQ29" s="538">
        <f>'Information Input'!$H$35</f>
        <v>43555</v>
      </c>
      <c r="BR29" s="537" t="str">
        <f>'Information Input'!$J$22</f>
        <v>Quarterly</v>
      </c>
      <c r="BS29" s="538">
        <f>'Information Input'!$H$30</f>
        <v>43555</v>
      </c>
      <c r="BT29" s="537">
        <f>'Information Input'!$J$18</f>
        <v>2019</v>
      </c>
      <c r="BU29" s="579" t="s">
        <v>92</v>
      </c>
      <c r="BV29" s="540" t="s">
        <v>93</v>
      </c>
      <c r="BW29" s="541" t="s">
        <v>91</v>
      </c>
      <c r="BX29" s="537">
        <v>9</v>
      </c>
      <c r="BY29" s="549" t="s">
        <v>170</v>
      </c>
      <c r="BZ29" s="549" t="s">
        <v>258</v>
      </c>
      <c r="CA29" s="543">
        <f>'Report 3'!$I$24</f>
        <v>0</v>
      </c>
      <c r="CB29" s="556"/>
      <c r="CC29" s="542" t="s">
        <v>669</v>
      </c>
      <c r="CD29" s="1014" t="s">
        <v>672</v>
      </c>
      <c r="CE29" s="1014" t="str">
        <f>'Information Input'!$M$14</f>
        <v xml:space="preserve">      -      </v>
      </c>
      <c r="CF29" s="551" t="s">
        <v>135</v>
      </c>
      <c r="CG29" s="552">
        <f t="shared" si="11"/>
        <v>43466</v>
      </c>
      <c r="CH29" s="552">
        <f t="shared" si="12"/>
        <v>43555</v>
      </c>
      <c r="CI29" s="552">
        <f>'Information Input'!$H$35</f>
        <v>43555</v>
      </c>
      <c r="CJ29" s="551" t="str">
        <f>'Information Input'!$J$22</f>
        <v>Quarterly</v>
      </c>
      <c r="CK29" s="552">
        <f>'Information Input'!$H$30</f>
        <v>43555</v>
      </c>
      <c r="CL29" s="551">
        <f>'Information Input'!$J$18</f>
        <v>2019</v>
      </c>
      <c r="CM29" s="551" t="s">
        <v>89</v>
      </c>
      <c r="CN29" s="1014" t="s">
        <v>90</v>
      </c>
      <c r="CO29" s="542" t="s">
        <v>91</v>
      </c>
      <c r="CP29" s="542" t="s">
        <v>671</v>
      </c>
      <c r="CQ29" s="551">
        <v>28</v>
      </c>
      <c r="CR29" s="542" t="s">
        <v>170</v>
      </c>
      <c r="CS29" s="542" t="s">
        <v>235</v>
      </c>
      <c r="CT29" s="1015">
        <f>'Report 1'!$C$18</f>
        <v>0</v>
      </c>
      <c r="CU29" s="1016">
        <f>SUMIF('Report 4A'!$G$16:$G$95,$CQ29,'Report 4A'!$K$16:$K$95)</f>
        <v>0</v>
      </c>
      <c r="CV29" s="1017">
        <f t="shared" si="10"/>
        <v>0</v>
      </c>
      <c r="CW29" s="556"/>
      <c r="CX29" s="546" t="s">
        <v>669</v>
      </c>
      <c r="CY29" s="537" t="s">
        <v>310</v>
      </c>
      <c r="CZ29" s="537" t="str">
        <f>'Information Input'!$M$14</f>
        <v xml:space="preserve">      -      </v>
      </c>
      <c r="DA29" s="538">
        <f>'Information Input'!$H$35</f>
        <v>43555</v>
      </c>
      <c r="DB29" s="537" t="str">
        <f>'Information Input'!$J$22</f>
        <v>Quarterly</v>
      </c>
      <c r="DC29" s="552">
        <f>'Information Input'!$H$30</f>
        <v>43555</v>
      </c>
      <c r="DD29" s="553" t="str">
        <f>TEXT('Report 5A'!$T$17,"YYYYMM")</f>
        <v>201710</v>
      </c>
      <c r="DE29" s="541" t="s">
        <v>91</v>
      </c>
      <c r="DF29" s="541" t="s">
        <v>673</v>
      </c>
      <c r="DG29" s="544">
        <f>'Report 5A'!$T$55</f>
        <v>0</v>
      </c>
      <c r="DH29" s="550">
        <f>'Report 5A'!$T$56</f>
        <v>0</v>
      </c>
      <c r="DI29" s="544">
        <f>'Report 5A'!$T$57</f>
        <v>0</v>
      </c>
      <c r="DJ29" s="544">
        <f>'Report 5A'!$T$58</f>
        <v>0</v>
      </c>
      <c r="DK29" s="544">
        <f>'Report 5A'!$T$59</f>
        <v>0</v>
      </c>
      <c r="DL29" s="544">
        <f>'Report 5A'!$T$60</f>
        <v>0</v>
      </c>
      <c r="DM29" s="544">
        <f>'Report 5A'!$T$61</f>
        <v>0</v>
      </c>
      <c r="DN29" s="544">
        <f>'Report 5A'!$T$62</f>
        <v>0</v>
      </c>
      <c r="DO29" s="544">
        <f>'Report 5A'!$T$63</f>
        <v>0</v>
      </c>
      <c r="DP29" s="544">
        <f>'Report 5A'!$T$64</f>
        <v>0</v>
      </c>
      <c r="DQ29" s="544">
        <f>'Report 5A'!$T$65</f>
        <v>0</v>
      </c>
      <c r="DR29" s="556"/>
      <c r="DT29" s="534"/>
    </row>
    <row r="30" spans="1:124">
      <c r="A30" s="556"/>
      <c r="B30" s="535" t="s">
        <v>669</v>
      </c>
      <c r="C30" s="536">
        <v>1</v>
      </c>
      <c r="D30" s="537" t="str">
        <f>'Information Input'!$M$14</f>
        <v xml:space="preserve">      -      </v>
      </c>
      <c r="E30" s="537" t="s">
        <v>135</v>
      </c>
      <c r="F30" s="538">
        <f t="shared" si="0"/>
        <v>43466</v>
      </c>
      <c r="G30" s="538">
        <f t="shared" si="1"/>
        <v>43555</v>
      </c>
      <c r="H30" s="538">
        <f>'Information Input'!$H$35</f>
        <v>43555</v>
      </c>
      <c r="I30" s="537" t="str">
        <f>'Information Input'!$J$22</f>
        <v>Quarterly</v>
      </c>
      <c r="J30" s="538">
        <f>'Information Input'!$H$30</f>
        <v>43555</v>
      </c>
      <c r="K30" s="537">
        <f>'Information Input'!$J$18</f>
        <v>2019</v>
      </c>
      <c r="L30" s="579" t="s">
        <v>89</v>
      </c>
      <c r="M30" s="540" t="s">
        <v>90</v>
      </c>
      <c r="N30" s="541" t="s">
        <v>91</v>
      </c>
      <c r="O30" s="542" t="s">
        <v>671</v>
      </c>
      <c r="P30" s="537">
        <v>20</v>
      </c>
      <c r="Q30" s="541" t="s">
        <v>162</v>
      </c>
      <c r="R30" s="541" t="s">
        <v>235</v>
      </c>
      <c r="S30" s="543">
        <f>'Report 1'!$C$18</f>
        <v>0</v>
      </c>
      <c r="T30" s="544">
        <f>'Report 1'!$C$40</f>
        <v>0</v>
      </c>
      <c r="U30" s="545">
        <f>'Report 1'!$C$126</f>
        <v>0</v>
      </c>
      <c r="V30" s="556"/>
      <c r="W30" s="546" t="s">
        <v>669</v>
      </c>
      <c r="X30" s="547">
        <v>1</v>
      </c>
      <c r="Y30" s="547" t="str">
        <f>'Information Input'!$M$14</f>
        <v xml:space="preserve">      -      </v>
      </c>
      <c r="Z30" s="547" t="s">
        <v>136</v>
      </c>
      <c r="AA30" s="538">
        <f t="shared" si="13"/>
        <v>43556</v>
      </c>
      <c r="AB30" s="538">
        <f t="shared" si="14"/>
        <v>43646</v>
      </c>
      <c r="AC30" s="538">
        <f>'Information Input'!$H$35</f>
        <v>43555</v>
      </c>
      <c r="AD30" s="547" t="str">
        <f>'Information Input'!$J$22</f>
        <v>Quarterly</v>
      </c>
      <c r="AE30" s="538">
        <f>'Information Input'!$H$30</f>
        <v>43555</v>
      </c>
      <c r="AF30" s="547">
        <f>'Information Input'!$J$18</f>
        <v>2019</v>
      </c>
      <c r="AG30" s="546" t="s">
        <v>91</v>
      </c>
      <c r="AH30" s="546" t="s">
        <v>240</v>
      </c>
      <c r="AI30" s="546" t="s">
        <v>240</v>
      </c>
      <c r="AJ30" s="543">
        <f>'Report 1'!$AM$18</f>
        <v>0</v>
      </c>
      <c r="AK30" s="556"/>
      <c r="AL30" s="546" t="s">
        <v>669</v>
      </c>
      <c r="AM30" s="547">
        <v>2</v>
      </c>
      <c r="AN30" s="547" t="str">
        <f>'Information Input'!$M$14</f>
        <v xml:space="preserve">      -      </v>
      </c>
      <c r="AO30" s="547" t="s">
        <v>135</v>
      </c>
      <c r="AP30" s="538">
        <f t="shared" si="4"/>
        <v>43466</v>
      </c>
      <c r="AQ30" s="538">
        <f t="shared" si="5"/>
        <v>43555</v>
      </c>
      <c r="AR30" s="538">
        <f>'Information Input'!$H$35</f>
        <v>43555</v>
      </c>
      <c r="AS30" s="547" t="str">
        <f>'Information Input'!$J$22</f>
        <v>Quarterly</v>
      </c>
      <c r="AT30" s="538">
        <f>'Information Input'!$H$30</f>
        <v>43555</v>
      </c>
      <c r="AU30" s="547">
        <f>'Information Input'!$J$18</f>
        <v>2019</v>
      </c>
      <c r="AV30" s="547" t="s">
        <v>89</v>
      </c>
      <c r="AW30" s="547" t="s">
        <v>90</v>
      </c>
      <c r="AX30" s="547" t="s">
        <v>91</v>
      </c>
      <c r="AY30" s="548" t="s">
        <v>671</v>
      </c>
      <c r="AZ30" s="547">
        <v>29</v>
      </c>
      <c r="BA30" s="549" t="s">
        <v>171</v>
      </c>
      <c r="BB30" s="543" t="s">
        <v>238</v>
      </c>
      <c r="BC30" s="550">
        <f>'Report 2'!$H36</f>
        <v>0</v>
      </c>
      <c r="BD30" s="550">
        <f>'Report 2'!$I36</f>
        <v>0</v>
      </c>
      <c r="BE30" s="550">
        <f>'Report 2'!$J36</f>
        <v>0</v>
      </c>
      <c r="BF30" s="550">
        <f>'Report 2'!$K36</f>
        <v>0</v>
      </c>
      <c r="BG30" s="550">
        <f>'Report 2'!$L36</f>
        <v>0</v>
      </c>
      <c r="BH30" s="550">
        <f>'Report 2'!$M36</f>
        <v>0</v>
      </c>
      <c r="BI30" s="550">
        <f>'Report 2'!$N36</f>
        <v>0</v>
      </c>
      <c r="BJ30" s="556"/>
      <c r="BK30" s="522" t="s">
        <v>669</v>
      </c>
      <c r="BL30" s="517">
        <v>3</v>
      </c>
      <c r="BM30" s="517" t="str">
        <f>'Information Input'!$M$14</f>
        <v xml:space="preserve">      -      </v>
      </c>
      <c r="BN30" s="517" t="s">
        <v>135</v>
      </c>
      <c r="BO30" s="518">
        <f t="shared" si="6"/>
        <v>43466</v>
      </c>
      <c r="BP30" s="518">
        <f t="shared" si="7"/>
        <v>43555</v>
      </c>
      <c r="BQ30" s="519">
        <f>'Information Input'!$H$35</f>
        <v>43555</v>
      </c>
      <c r="BR30" s="517" t="str">
        <f>'Information Input'!$J$22</f>
        <v>Quarterly</v>
      </c>
      <c r="BS30" s="519">
        <f>'Information Input'!$H$30</f>
        <v>43555</v>
      </c>
      <c r="BT30" s="517">
        <f>'Information Input'!$J$18</f>
        <v>2019</v>
      </c>
      <c r="BU30" s="578" t="s">
        <v>94</v>
      </c>
      <c r="BV30" s="521" t="s">
        <v>95</v>
      </c>
      <c r="BW30" s="522" t="s">
        <v>96</v>
      </c>
      <c r="BX30" s="517">
        <v>1</v>
      </c>
      <c r="BY30" s="530" t="s">
        <v>153</v>
      </c>
      <c r="BZ30" s="530" t="s">
        <v>250</v>
      </c>
      <c r="CA30" s="524">
        <f>'Report 3'!$N$16</f>
        <v>0</v>
      </c>
      <c r="CB30" s="556"/>
      <c r="CC30" s="542" t="s">
        <v>669</v>
      </c>
      <c r="CD30" s="1014" t="s">
        <v>672</v>
      </c>
      <c r="CE30" s="1014" t="str">
        <f>'Information Input'!$M$14</f>
        <v xml:space="preserve">      -      </v>
      </c>
      <c r="CF30" s="551" t="s">
        <v>135</v>
      </c>
      <c r="CG30" s="552">
        <f t="shared" si="11"/>
        <v>43466</v>
      </c>
      <c r="CH30" s="552">
        <f t="shared" si="12"/>
        <v>43555</v>
      </c>
      <c r="CI30" s="552">
        <f>'Information Input'!$H$35</f>
        <v>43555</v>
      </c>
      <c r="CJ30" s="551" t="str">
        <f>'Information Input'!$J$22</f>
        <v>Quarterly</v>
      </c>
      <c r="CK30" s="552">
        <f>'Information Input'!$H$30</f>
        <v>43555</v>
      </c>
      <c r="CL30" s="551">
        <f>'Information Input'!$J$18</f>
        <v>2019</v>
      </c>
      <c r="CM30" s="551" t="s">
        <v>89</v>
      </c>
      <c r="CN30" s="1014" t="s">
        <v>90</v>
      </c>
      <c r="CO30" s="542" t="s">
        <v>91</v>
      </c>
      <c r="CP30" s="542" t="s">
        <v>671</v>
      </c>
      <c r="CQ30" s="551">
        <v>29</v>
      </c>
      <c r="CR30" s="542" t="s">
        <v>171</v>
      </c>
      <c r="CS30" s="542" t="s">
        <v>238</v>
      </c>
      <c r="CT30" s="1015">
        <f>'Report 1'!$C$18</f>
        <v>0</v>
      </c>
      <c r="CU30" s="1016">
        <f>SUMIF('Report 4A'!$G$16:$G$95,$CQ30,'Report 4A'!$K$16:$K$95)</f>
        <v>0</v>
      </c>
      <c r="CV30" s="1017">
        <f t="shared" si="10"/>
        <v>0</v>
      </c>
      <c r="CW30" s="556"/>
      <c r="CX30" s="546" t="s">
        <v>669</v>
      </c>
      <c r="CY30" s="537" t="s">
        <v>310</v>
      </c>
      <c r="CZ30" s="537" t="str">
        <f>'Information Input'!$M$14</f>
        <v xml:space="preserve">      -      </v>
      </c>
      <c r="DA30" s="538">
        <f>'Information Input'!$H$35</f>
        <v>43555</v>
      </c>
      <c r="DB30" s="537" t="str">
        <f>'Information Input'!$J$22</f>
        <v>Quarterly</v>
      </c>
      <c r="DC30" s="552">
        <f>'Information Input'!$H$30</f>
        <v>43555</v>
      </c>
      <c r="DD30" s="553" t="str">
        <f>TEXT('Report 5A'!$U$17,"YYYYMM")</f>
        <v>201709</v>
      </c>
      <c r="DE30" s="541" t="s">
        <v>91</v>
      </c>
      <c r="DF30" s="541" t="s">
        <v>673</v>
      </c>
      <c r="DG30" s="544">
        <f>'Report 5A'!$U$55</f>
        <v>0</v>
      </c>
      <c r="DH30" s="550">
        <f>'Report 5A'!$U$56</f>
        <v>0</v>
      </c>
      <c r="DI30" s="544">
        <f>'Report 5A'!$U$57</f>
        <v>0</v>
      </c>
      <c r="DJ30" s="544">
        <f>'Report 5A'!$U$58</f>
        <v>0</v>
      </c>
      <c r="DK30" s="544">
        <f>'Report 5A'!$U$59</f>
        <v>0</v>
      </c>
      <c r="DL30" s="544">
        <f>'Report 5A'!$U$60</f>
        <v>0</v>
      </c>
      <c r="DM30" s="544">
        <f>'Report 5A'!$U$61</f>
        <v>0</v>
      </c>
      <c r="DN30" s="544">
        <f>'Report 5A'!$U$62</f>
        <v>0</v>
      </c>
      <c r="DO30" s="544">
        <f>'Report 5A'!$U$63</f>
        <v>0</v>
      </c>
      <c r="DP30" s="544">
        <f>'Report 5A'!$U$64</f>
        <v>0</v>
      </c>
      <c r="DQ30" s="544">
        <f>'Report 5A'!$U$65</f>
        <v>0</v>
      </c>
      <c r="DR30" s="556"/>
      <c r="DT30" s="534"/>
    </row>
    <row r="31" spans="1:124">
      <c r="A31" s="556"/>
      <c r="B31" s="535" t="s">
        <v>669</v>
      </c>
      <c r="C31" s="536">
        <v>1</v>
      </c>
      <c r="D31" s="537" t="str">
        <f>'Information Input'!$M$14</f>
        <v xml:space="preserve">      -      </v>
      </c>
      <c r="E31" s="537" t="s">
        <v>135</v>
      </c>
      <c r="F31" s="538">
        <f t="shared" si="0"/>
        <v>43466</v>
      </c>
      <c r="G31" s="538">
        <f t="shared" si="1"/>
        <v>43555</v>
      </c>
      <c r="H31" s="538">
        <f>'Information Input'!$H$35</f>
        <v>43555</v>
      </c>
      <c r="I31" s="537" t="str">
        <f>'Information Input'!$J$22</f>
        <v>Quarterly</v>
      </c>
      <c r="J31" s="538">
        <f>'Information Input'!$H$30</f>
        <v>43555</v>
      </c>
      <c r="K31" s="537">
        <f>'Information Input'!$J$18</f>
        <v>2019</v>
      </c>
      <c r="L31" s="579" t="s">
        <v>89</v>
      </c>
      <c r="M31" s="540" t="s">
        <v>90</v>
      </c>
      <c r="N31" s="541" t="s">
        <v>91</v>
      </c>
      <c r="O31" s="542" t="s">
        <v>671</v>
      </c>
      <c r="P31" s="537">
        <v>21</v>
      </c>
      <c r="Q31" s="541" t="s">
        <v>163</v>
      </c>
      <c r="R31" s="541" t="s">
        <v>235</v>
      </c>
      <c r="S31" s="543">
        <f>'Report 1'!$C$18</f>
        <v>0</v>
      </c>
      <c r="T31" s="544">
        <f>'Report 1'!$C$41</f>
        <v>0</v>
      </c>
      <c r="U31" s="545">
        <f>'Report 1'!$C$127</f>
        <v>0</v>
      </c>
      <c r="V31" s="556"/>
      <c r="W31" s="546" t="s">
        <v>669</v>
      </c>
      <c r="X31" s="547">
        <v>1</v>
      </c>
      <c r="Y31" s="547" t="str">
        <f>'Information Input'!$M$14</f>
        <v xml:space="preserve">      -      </v>
      </c>
      <c r="Z31" s="547" t="s">
        <v>136</v>
      </c>
      <c r="AA31" s="538">
        <f t="shared" si="13"/>
        <v>43556</v>
      </c>
      <c r="AB31" s="538">
        <f t="shared" si="14"/>
        <v>43646</v>
      </c>
      <c r="AC31" s="538">
        <f>'Information Input'!$H$35</f>
        <v>43555</v>
      </c>
      <c r="AD31" s="547" t="str">
        <f>'Information Input'!$J$22</f>
        <v>Quarterly</v>
      </c>
      <c r="AE31" s="538">
        <f>'Information Input'!$H$30</f>
        <v>43555</v>
      </c>
      <c r="AF31" s="547">
        <f>'Information Input'!$J$18</f>
        <v>2019</v>
      </c>
      <c r="AG31" s="546" t="s">
        <v>96</v>
      </c>
      <c r="AH31" s="546" t="s">
        <v>241</v>
      </c>
      <c r="AI31" s="546" t="s">
        <v>241</v>
      </c>
      <c r="AJ31" s="543">
        <f>'Report 1'!$AR$18</f>
        <v>0</v>
      </c>
      <c r="AK31" s="556"/>
      <c r="AL31" s="546" t="s">
        <v>669</v>
      </c>
      <c r="AM31" s="547">
        <v>2</v>
      </c>
      <c r="AN31" s="547" t="str">
        <f>'Information Input'!$M$14</f>
        <v xml:space="preserve">      -      </v>
      </c>
      <c r="AO31" s="547" t="s">
        <v>135</v>
      </c>
      <c r="AP31" s="538">
        <f t="shared" si="4"/>
        <v>43466</v>
      </c>
      <c r="AQ31" s="538">
        <f t="shared" si="5"/>
        <v>43555</v>
      </c>
      <c r="AR31" s="538">
        <f>'Information Input'!$H$35</f>
        <v>43555</v>
      </c>
      <c r="AS31" s="547" t="str">
        <f>'Information Input'!$J$22</f>
        <v>Quarterly</v>
      </c>
      <c r="AT31" s="538">
        <f>'Information Input'!$H$30</f>
        <v>43555</v>
      </c>
      <c r="AU31" s="547">
        <f>'Information Input'!$J$18</f>
        <v>2019</v>
      </c>
      <c r="AV31" s="547" t="s">
        <v>89</v>
      </c>
      <c r="AW31" s="547" t="s">
        <v>90</v>
      </c>
      <c r="AX31" s="547" t="s">
        <v>91</v>
      </c>
      <c r="AY31" s="548" t="s">
        <v>671</v>
      </c>
      <c r="AZ31" s="547">
        <v>30</v>
      </c>
      <c r="BA31" s="549" t="s">
        <v>172</v>
      </c>
      <c r="BB31" s="543" t="s">
        <v>238</v>
      </c>
      <c r="BC31" s="550">
        <f>'Report 2'!$H37</f>
        <v>0</v>
      </c>
      <c r="BD31" s="550">
        <f>'Report 2'!$I37</f>
        <v>0</v>
      </c>
      <c r="BE31" s="550">
        <f>'Report 2'!$J37</f>
        <v>0</v>
      </c>
      <c r="BF31" s="550">
        <f>'Report 2'!$K37</f>
        <v>0</v>
      </c>
      <c r="BG31" s="550">
        <f>'Report 2'!$L37</f>
        <v>0</v>
      </c>
      <c r="BH31" s="550">
        <f>'Report 2'!$M37</f>
        <v>0</v>
      </c>
      <c r="BI31" s="550">
        <f>'Report 2'!$N37</f>
        <v>0</v>
      </c>
      <c r="BJ31" s="556"/>
      <c r="BK31" s="541" t="s">
        <v>669</v>
      </c>
      <c r="BL31" s="537">
        <v>3</v>
      </c>
      <c r="BM31" s="537" t="str">
        <f>'Information Input'!$M$14</f>
        <v xml:space="preserve">      -      </v>
      </c>
      <c r="BN31" s="537" t="s">
        <v>135</v>
      </c>
      <c r="BO31" s="538">
        <f t="shared" si="6"/>
        <v>43466</v>
      </c>
      <c r="BP31" s="538">
        <f t="shared" si="7"/>
        <v>43555</v>
      </c>
      <c r="BQ31" s="538">
        <f>'Information Input'!$H$35</f>
        <v>43555</v>
      </c>
      <c r="BR31" s="537" t="str">
        <f>'Information Input'!$J$22</f>
        <v>Quarterly</v>
      </c>
      <c r="BS31" s="538">
        <f>'Information Input'!$H$30</f>
        <v>43555</v>
      </c>
      <c r="BT31" s="537">
        <f>'Information Input'!$J$18</f>
        <v>2019</v>
      </c>
      <c r="BU31" s="579" t="s">
        <v>94</v>
      </c>
      <c r="BV31" s="540" t="s">
        <v>95</v>
      </c>
      <c r="BW31" s="541" t="s">
        <v>96</v>
      </c>
      <c r="BX31" s="537">
        <v>2</v>
      </c>
      <c r="BY31" s="549" t="s">
        <v>154</v>
      </c>
      <c r="BZ31" s="549" t="s">
        <v>251</v>
      </c>
      <c r="CA31" s="543">
        <f>'Report 3'!$N$17</f>
        <v>0</v>
      </c>
      <c r="CB31" s="556"/>
      <c r="CC31" s="542" t="s">
        <v>669</v>
      </c>
      <c r="CD31" s="1014" t="s">
        <v>672</v>
      </c>
      <c r="CE31" s="1014" t="str">
        <f>'Information Input'!$M$14</f>
        <v xml:space="preserve">      -      </v>
      </c>
      <c r="CF31" s="551" t="s">
        <v>135</v>
      </c>
      <c r="CG31" s="552">
        <f t="shared" si="11"/>
        <v>43466</v>
      </c>
      <c r="CH31" s="552">
        <f t="shared" si="12"/>
        <v>43555</v>
      </c>
      <c r="CI31" s="552">
        <f>'Information Input'!$H$35</f>
        <v>43555</v>
      </c>
      <c r="CJ31" s="551" t="str">
        <f>'Information Input'!$J$22</f>
        <v>Quarterly</v>
      </c>
      <c r="CK31" s="552">
        <f>'Information Input'!$H$30</f>
        <v>43555</v>
      </c>
      <c r="CL31" s="551">
        <f>'Information Input'!$J$18</f>
        <v>2019</v>
      </c>
      <c r="CM31" s="551" t="s">
        <v>89</v>
      </c>
      <c r="CN31" s="1014" t="s">
        <v>90</v>
      </c>
      <c r="CO31" s="542" t="s">
        <v>91</v>
      </c>
      <c r="CP31" s="542" t="s">
        <v>671</v>
      </c>
      <c r="CQ31" s="551">
        <v>30</v>
      </c>
      <c r="CR31" s="542" t="s">
        <v>172</v>
      </c>
      <c r="CS31" s="542" t="s">
        <v>238</v>
      </c>
      <c r="CT31" s="1015">
        <f>'Report 1'!$C$18</f>
        <v>0</v>
      </c>
      <c r="CU31" s="1016">
        <f>SUMIF('Report 4A'!$G$16:$G$95,$CQ31,'Report 4A'!$K$16:$K$95)</f>
        <v>0</v>
      </c>
      <c r="CV31" s="1017">
        <f t="shared" si="10"/>
        <v>0</v>
      </c>
      <c r="CW31" s="556"/>
      <c r="CX31" s="546" t="s">
        <v>669</v>
      </c>
      <c r="CY31" s="537" t="s">
        <v>310</v>
      </c>
      <c r="CZ31" s="537" t="str">
        <f>'Information Input'!$M$14</f>
        <v xml:space="preserve">      -      </v>
      </c>
      <c r="DA31" s="538">
        <f>'Information Input'!$H$35</f>
        <v>43555</v>
      </c>
      <c r="DB31" s="537" t="str">
        <f>'Information Input'!$J$22</f>
        <v>Quarterly</v>
      </c>
      <c r="DC31" s="552">
        <f>'Information Input'!$H$30</f>
        <v>43555</v>
      </c>
      <c r="DD31" s="553" t="str">
        <f>TEXT('Report 5A'!$V$17,"YYYYMM")</f>
        <v>201708</v>
      </c>
      <c r="DE31" s="541" t="s">
        <v>91</v>
      </c>
      <c r="DF31" s="541" t="s">
        <v>673</v>
      </c>
      <c r="DG31" s="544">
        <f>'Report 5A'!$V$55</f>
        <v>0</v>
      </c>
      <c r="DH31" s="550">
        <f>'Report 5A'!$V$56</f>
        <v>0</v>
      </c>
      <c r="DI31" s="544">
        <f>'Report 5A'!$V$57</f>
        <v>0</v>
      </c>
      <c r="DJ31" s="544">
        <f>'Report 5A'!$V$58</f>
        <v>0</v>
      </c>
      <c r="DK31" s="544">
        <f>'Report 5A'!$V$59</f>
        <v>0</v>
      </c>
      <c r="DL31" s="544">
        <f>'Report 5A'!$V$60</f>
        <v>0</v>
      </c>
      <c r="DM31" s="544">
        <f>'Report 5A'!$V$61</f>
        <v>0</v>
      </c>
      <c r="DN31" s="544">
        <f>'Report 5A'!$V$62</f>
        <v>0</v>
      </c>
      <c r="DO31" s="544">
        <f>'Report 5A'!$V$63</f>
        <v>0</v>
      </c>
      <c r="DP31" s="544">
        <f>'Report 5A'!$V$64</f>
        <v>0</v>
      </c>
      <c r="DQ31" s="544">
        <f>'Report 5A'!$V$65</f>
        <v>0</v>
      </c>
      <c r="DR31" s="556"/>
      <c r="DT31" s="534"/>
    </row>
    <row r="32" spans="1:124">
      <c r="A32" s="556"/>
      <c r="B32" s="535" t="s">
        <v>669</v>
      </c>
      <c r="C32" s="536">
        <v>1</v>
      </c>
      <c r="D32" s="537" t="str">
        <f>'Information Input'!$M$14</f>
        <v xml:space="preserve">      -      </v>
      </c>
      <c r="E32" s="537" t="s">
        <v>135</v>
      </c>
      <c r="F32" s="538">
        <f t="shared" si="0"/>
        <v>43466</v>
      </c>
      <c r="G32" s="538">
        <f t="shared" si="1"/>
        <v>43555</v>
      </c>
      <c r="H32" s="538">
        <f>'Information Input'!$H$35</f>
        <v>43555</v>
      </c>
      <c r="I32" s="537" t="str">
        <f>'Information Input'!$J$22</f>
        <v>Quarterly</v>
      </c>
      <c r="J32" s="538">
        <f>'Information Input'!$H$30</f>
        <v>43555</v>
      </c>
      <c r="K32" s="537">
        <f>'Information Input'!$J$18</f>
        <v>2019</v>
      </c>
      <c r="L32" s="579" t="s">
        <v>89</v>
      </c>
      <c r="M32" s="540" t="s">
        <v>90</v>
      </c>
      <c r="N32" s="541" t="s">
        <v>91</v>
      </c>
      <c r="O32" s="542" t="s">
        <v>671</v>
      </c>
      <c r="P32" s="537">
        <v>22</v>
      </c>
      <c r="Q32" s="541" t="s">
        <v>164</v>
      </c>
      <c r="R32" s="541" t="s">
        <v>236</v>
      </c>
      <c r="S32" s="543">
        <f>'Report 1'!$C$18</f>
        <v>0</v>
      </c>
      <c r="T32" s="544">
        <f>'Report 1'!$C$42</f>
        <v>0</v>
      </c>
      <c r="U32" s="545">
        <f>'Report 1'!$C$128</f>
        <v>0</v>
      </c>
      <c r="V32" s="556"/>
      <c r="W32" s="546" t="s">
        <v>669</v>
      </c>
      <c r="X32" s="547">
        <v>1</v>
      </c>
      <c r="Y32" s="547" t="str">
        <f>'Information Input'!$M$14</f>
        <v xml:space="preserve">      -      </v>
      </c>
      <c r="Z32" s="547" t="s">
        <v>136</v>
      </c>
      <c r="AA32" s="538">
        <f t="shared" si="13"/>
        <v>43556</v>
      </c>
      <c r="AB32" s="538">
        <f t="shared" si="14"/>
        <v>43646</v>
      </c>
      <c r="AC32" s="538">
        <f>'Information Input'!$H$35</f>
        <v>43555</v>
      </c>
      <c r="AD32" s="547" t="str">
        <f>'Information Input'!$J$22</f>
        <v>Quarterly</v>
      </c>
      <c r="AE32" s="538">
        <f>'Information Input'!$H$30</f>
        <v>43555</v>
      </c>
      <c r="AF32" s="547">
        <f>'Information Input'!$J$18</f>
        <v>2019</v>
      </c>
      <c r="AG32" s="546" t="s">
        <v>103</v>
      </c>
      <c r="AH32" s="546" t="s">
        <v>242</v>
      </c>
      <c r="AI32" s="546" t="s">
        <v>242</v>
      </c>
      <c r="AJ32" s="543">
        <f>'Report 1'!$AW$18</f>
        <v>0</v>
      </c>
      <c r="AK32" s="556"/>
      <c r="AL32" s="546" t="s">
        <v>669</v>
      </c>
      <c r="AM32" s="547">
        <v>2</v>
      </c>
      <c r="AN32" s="547" t="str">
        <f>'Information Input'!$M$14</f>
        <v xml:space="preserve">      -      </v>
      </c>
      <c r="AO32" s="547" t="s">
        <v>135</v>
      </c>
      <c r="AP32" s="538">
        <f t="shared" si="4"/>
        <v>43466</v>
      </c>
      <c r="AQ32" s="538">
        <f t="shared" si="5"/>
        <v>43555</v>
      </c>
      <c r="AR32" s="538">
        <f>'Information Input'!$H$35</f>
        <v>43555</v>
      </c>
      <c r="AS32" s="547" t="str">
        <f>'Information Input'!$J$22</f>
        <v>Quarterly</v>
      </c>
      <c r="AT32" s="538">
        <f>'Information Input'!$H$30</f>
        <v>43555</v>
      </c>
      <c r="AU32" s="547">
        <f>'Information Input'!$J$18</f>
        <v>2019</v>
      </c>
      <c r="AV32" s="547" t="s">
        <v>89</v>
      </c>
      <c r="AW32" s="547" t="s">
        <v>90</v>
      </c>
      <c r="AX32" s="547" t="s">
        <v>91</v>
      </c>
      <c r="AY32" s="548" t="s">
        <v>671</v>
      </c>
      <c r="AZ32" s="547">
        <v>31</v>
      </c>
      <c r="BA32" s="549" t="s">
        <v>173</v>
      </c>
      <c r="BB32" s="543" t="s">
        <v>233</v>
      </c>
      <c r="BC32" s="550">
        <f>'Report 2'!$H38</f>
        <v>0</v>
      </c>
      <c r="BD32" s="550">
        <f>'Report 2'!$I38</f>
        <v>0</v>
      </c>
      <c r="BE32" s="550">
        <f>'Report 2'!$J38</f>
        <v>0</v>
      </c>
      <c r="BF32" s="550">
        <f>'Report 2'!$K38</f>
        <v>0</v>
      </c>
      <c r="BG32" s="550">
        <f>'Report 2'!$L38</f>
        <v>0</v>
      </c>
      <c r="BH32" s="550">
        <f>'Report 2'!$M38</f>
        <v>0</v>
      </c>
      <c r="BI32" s="550">
        <f>'Report 2'!$N38</f>
        <v>0</v>
      </c>
      <c r="BJ32" s="556"/>
      <c r="BK32" s="541" t="s">
        <v>669</v>
      </c>
      <c r="BL32" s="537">
        <v>3</v>
      </c>
      <c r="BM32" s="537" t="str">
        <f>'Information Input'!$M$14</f>
        <v xml:space="preserve">      -      </v>
      </c>
      <c r="BN32" s="537" t="s">
        <v>135</v>
      </c>
      <c r="BO32" s="538">
        <f t="shared" si="6"/>
        <v>43466</v>
      </c>
      <c r="BP32" s="538">
        <f t="shared" si="7"/>
        <v>43555</v>
      </c>
      <c r="BQ32" s="538">
        <f>'Information Input'!$H$35</f>
        <v>43555</v>
      </c>
      <c r="BR32" s="537" t="str">
        <f>'Information Input'!$J$22</f>
        <v>Quarterly</v>
      </c>
      <c r="BS32" s="538">
        <f>'Information Input'!$H$30</f>
        <v>43555</v>
      </c>
      <c r="BT32" s="537">
        <f>'Information Input'!$J$18</f>
        <v>2019</v>
      </c>
      <c r="BU32" s="579" t="s">
        <v>94</v>
      </c>
      <c r="BV32" s="540" t="s">
        <v>95</v>
      </c>
      <c r="BW32" s="541" t="s">
        <v>96</v>
      </c>
      <c r="BX32" s="537">
        <v>3</v>
      </c>
      <c r="BY32" s="549" t="s">
        <v>164</v>
      </c>
      <c r="BZ32" s="549" t="s">
        <v>250</v>
      </c>
      <c r="CA32" s="543">
        <f>'Report 3'!$N$18</f>
        <v>0</v>
      </c>
      <c r="CB32" s="556"/>
      <c r="CC32" s="542" t="s">
        <v>669</v>
      </c>
      <c r="CD32" s="1014" t="s">
        <v>672</v>
      </c>
      <c r="CE32" s="1014" t="str">
        <f>'Information Input'!$M$14</f>
        <v xml:space="preserve">      -      </v>
      </c>
      <c r="CF32" s="551" t="s">
        <v>135</v>
      </c>
      <c r="CG32" s="552">
        <f t="shared" si="11"/>
        <v>43466</v>
      </c>
      <c r="CH32" s="552">
        <f t="shared" si="12"/>
        <v>43555</v>
      </c>
      <c r="CI32" s="552">
        <f>'Information Input'!$H$35</f>
        <v>43555</v>
      </c>
      <c r="CJ32" s="551" t="str">
        <f>'Information Input'!$J$22</f>
        <v>Quarterly</v>
      </c>
      <c r="CK32" s="552">
        <f>'Information Input'!$H$30</f>
        <v>43555</v>
      </c>
      <c r="CL32" s="551">
        <f>'Information Input'!$J$18</f>
        <v>2019</v>
      </c>
      <c r="CM32" s="551" t="s">
        <v>89</v>
      </c>
      <c r="CN32" s="1014" t="s">
        <v>90</v>
      </c>
      <c r="CO32" s="542" t="s">
        <v>91</v>
      </c>
      <c r="CP32" s="542" t="s">
        <v>671</v>
      </c>
      <c r="CQ32" s="551">
        <v>31</v>
      </c>
      <c r="CR32" s="542" t="s">
        <v>173</v>
      </c>
      <c r="CS32" s="542" t="s">
        <v>233</v>
      </c>
      <c r="CT32" s="1015">
        <f>'Report 1'!$C$18</f>
        <v>0</v>
      </c>
      <c r="CU32" s="1016">
        <f>SUMIF('Report 4A'!$G$16:$G$95,$CQ32,'Report 4A'!$K$16:$K$95)</f>
        <v>0</v>
      </c>
      <c r="CV32" s="1017">
        <f t="shared" si="10"/>
        <v>0</v>
      </c>
      <c r="CW32" s="556"/>
      <c r="CX32" s="546" t="s">
        <v>669</v>
      </c>
      <c r="CY32" s="537" t="s">
        <v>310</v>
      </c>
      <c r="CZ32" s="537" t="str">
        <f>'Information Input'!$M$14</f>
        <v xml:space="preserve">      -      </v>
      </c>
      <c r="DA32" s="538">
        <f>'Information Input'!$H$35</f>
        <v>43555</v>
      </c>
      <c r="DB32" s="537" t="str">
        <f>'Information Input'!$J$22</f>
        <v>Quarterly</v>
      </c>
      <c r="DC32" s="552">
        <f>'Information Input'!$H$30</f>
        <v>43555</v>
      </c>
      <c r="DD32" s="553" t="str">
        <f>TEXT('Report 5A'!$W$17,"YYYYMM")</f>
        <v>201707</v>
      </c>
      <c r="DE32" s="541" t="s">
        <v>91</v>
      </c>
      <c r="DF32" s="541" t="s">
        <v>673</v>
      </c>
      <c r="DG32" s="544">
        <f>'Report 5A'!$W$55</f>
        <v>0</v>
      </c>
      <c r="DH32" s="550">
        <f>'Report 5A'!$W$56</f>
        <v>0</v>
      </c>
      <c r="DI32" s="544">
        <f>'Report 5A'!$W$57</f>
        <v>0</v>
      </c>
      <c r="DJ32" s="544">
        <f>'Report 5A'!$W$58</f>
        <v>0</v>
      </c>
      <c r="DK32" s="544">
        <f>'Report 5A'!$W$59</f>
        <v>0</v>
      </c>
      <c r="DL32" s="544">
        <f>'Report 5A'!$W$60</f>
        <v>0</v>
      </c>
      <c r="DM32" s="544">
        <f>'Report 5A'!$W$61</f>
        <v>0</v>
      </c>
      <c r="DN32" s="544">
        <f>'Report 5A'!$W$62</f>
        <v>0</v>
      </c>
      <c r="DO32" s="544">
        <f>'Report 5A'!$W$63</f>
        <v>0</v>
      </c>
      <c r="DP32" s="544">
        <f>'Report 5A'!$W$64</f>
        <v>0</v>
      </c>
      <c r="DQ32" s="544">
        <f>'Report 5A'!$W$65</f>
        <v>0</v>
      </c>
      <c r="DR32" s="556"/>
      <c r="DT32" s="534"/>
    </row>
    <row r="33" spans="1:124">
      <c r="A33" s="556"/>
      <c r="B33" s="535" t="s">
        <v>669</v>
      </c>
      <c r="C33" s="536">
        <v>1</v>
      </c>
      <c r="D33" s="537" t="str">
        <f>'Information Input'!$M$14</f>
        <v xml:space="preserve">      -      </v>
      </c>
      <c r="E33" s="537" t="s">
        <v>135</v>
      </c>
      <c r="F33" s="538">
        <f t="shared" si="0"/>
        <v>43466</v>
      </c>
      <c r="G33" s="538">
        <f t="shared" si="1"/>
        <v>43555</v>
      </c>
      <c r="H33" s="538">
        <f>'Information Input'!$H$35</f>
        <v>43555</v>
      </c>
      <c r="I33" s="537" t="str">
        <f>'Information Input'!$J$22</f>
        <v>Quarterly</v>
      </c>
      <c r="J33" s="538">
        <f>'Information Input'!$H$30</f>
        <v>43555</v>
      </c>
      <c r="K33" s="537">
        <f>'Information Input'!$J$18</f>
        <v>2019</v>
      </c>
      <c r="L33" s="579" t="s">
        <v>89</v>
      </c>
      <c r="M33" s="540" t="s">
        <v>90</v>
      </c>
      <c r="N33" s="541" t="s">
        <v>91</v>
      </c>
      <c r="O33" s="542" t="s">
        <v>671</v>
      </c>
      <c r="P33" s="537">
        <v>23</v>
      </c>
      <c r="Q33" s="541" t="s">
        <v>165</v>
      </c>
      <c r="R33" s="541" t="s">
        <v>236</v>
      </c>
      <c r="S33" s="543">
        <f>'Report 1'!$C$18</f>
        <v>0</v>
      </c>
      <c r="T33" s="544">
        <f>'Report 1'!$C$43</f>
        <v>0</v>
      </c>
      <c r="U33" s="545">
        <f>'Report 1'!$C$129</f>
        <v>0</v>
      </c>
      <c r="V33" s="556"/>
      <c r="W33" s="546" t="s">
        <v>669</v>
      </c>
      <c r="X33" s="547">
        <v>1</v>
      </c>
      <c r="Y33" s="547" t="str">
        <f>'Information Input'!$M$14</f>
        <v xml:space="preserve">      -      </v>
      </c>
      <c r="Z33" s="547" t="s">
        <v>136</v>
      </c>
      <c r="AA33" s="538">
        <f t="shared" si="13"/>
        <v>43556</v>
      </c>
      <c r="AB33" s="538">
        <f t="shared" si="14"/>
        <v>43646</v>
      </c>
      <c r="AC33" s="538">
        <f>'Information Input'!$H$35</f>
        <v>43555</v>
      </c>
      <c r="AD33" s="547" t="str">
        <f>'Information Input'!$J$22</f>
        <v>Quarterly</v>
      </c>
      <c r="AE33" s="538">
        <f>'Information Input'!$H$30</f>
        <v>43555</v>
      </c>
      <c r="AF33" s="547">
        <f>'Information Input'!$J$18</f>
        <v>2019</v>
      </c>
      <c r="AG33" s="546" t="s">
        <v>243</v>
      </c>
      <c r="AH33" s="546" t="s">
        <v>230</v>
      </c>
      <c r="AI33" s="546" t="s">
        <v>230</v>
      </c>
      <c r="AJ33" s="543">
        <f>'Report 1'!$BB$18</f>
        <v>0</v>
      </c>
      <c r="AK33" s="556"/>
      <c r="AL33" s="546" t="s">
        <v>669</v>
      </c>
      <c r="AM33" s="547">
        <v>2</v>
      </c>
      <c r="AN33" s="547" t="str">
        <f>'Information Input'!$M$14</f>
        <v xml:space="preserve">      -      </v>
      </c>
      <c r="AO33" s="547" t="s">
        <v>135</v>
      </c>
      <c r="AP33" s="538">
        <f t="shared" si="4"/>
        <v>43466</v>
      </c>
      <c r="AQ33" s="538">
        <f t="shared" si="5"/>
        <v>43555</v>
      </c>
      <c r="AR33" s="538">
        <f>'Information Input'!$H$35</f>
        <v>43555</v>
      </c>
      <c r="AS33" s="547" t="str">
        <f>'Information Input'!$J$22</f>
        <v>Quarterly</v>
      </c>
      <c r="AT33" s="538">
        <f>'Information Input'!$H$30</f>
        <v>43555</v>
      </c>
      <c r="AU33" s="547">
        <f>'Information Input'!$J$18</f>
        <v>2019</v>
      </c>
      <c r="AV33" s="547" t="s">
        <v>89</v>
      </c>
      <c r="AW33" s="547" t="s">
        <v>90</v>
      </c>
      <c r="AX33" s="547" t="s">
        <v>91</v>
      </c>
      <c r="AY33" s="548" t="s">
        <v>671</v>
      </c>
      <c r="AZ33" s="547">
        <v>32</v>
      </c>
      <c r="BA33" s="549" t="s">
        <v>174</v>
      </c>
      <c r="BB33" s="543" t="s">
        <v>238</v>
      </c>
      <c r="BC33" s="550">
        <f>'Report 2'!$H39</f>
        <v>0</v>
      </c>
      <c r="BD33" s="550">
        <f>'Report 2'!$I39</f>
        <v>0</v>
      </c>
      <c r="BE33" s="550">
        <f>'Report 2'!$J39</f>
        <v>0</v>
      </c>
      <c r="BF33" s="550">
        <f>'Report 2'!$K39</f>
        <v>0</v>
      </c>
      <c r="BG33" s="550">
        <f>'Report 2'!$L39</f>
        <v>0</v>
      </c>
      <c r="BH33" s="550">
        <f>'Report 2'!$M39</f>
        <v>0</v>
      </c>
      <c r="BI33" s="550">
        <f>'Report 2'!$N39</f>
        <v>0</v>
      </c>
      <c r="BJ33" s="556"/>
      <c r="BK33" s="541" t="s">
        <v>669</v>
      </c>
      <c r="BL33" s="537">
        <v>3</v>
      </c>
      <c r="BM33" s="537" t="str">
        <f>'Information Input'!$M$14</f>
        <v xml:space="preserve">      -      </v>
      </c>
      <c r="BN33" s="537" t="s">
        <v>135</v>
      </c>
      <c r="BO33" s="538">
        <f t="shared" si="6"/>
        <v>43466</v>
      </c>
      <c r="BP33" s="538">
        <f t="shared" si="7"/>
        <v>43555</v>
      </c>
      <c r="BQ33" s="538">
        <f>'Information Input'!$H$35</f>
        <v>43555</v>
      </c>
      <c r="BR33" s="537" t="str">
        <f>'Information Input'!$J$22</f>
        <v>Quarterly</v>
      </c>
      <c r="BS33" s="538">
        <f>'Information Input'!$H$30</f>
        <v>43555</v>
      </c>
      <c r="BT33" s="537">
        <f>'Information Input'!$J$18</f>
        <v>2019</v>
      </c>
      <c r="BU33" s="579" t="s">
        <v>94</v>
      </c>
      <c r="BV33" s="540" t="s">
        <v>95</v>
      </c>
      <c r="BW33" s="541" t="s">
        <v>96</v>
      </c>
      <c r="BX33" s="537">
        <v>4</v>
      </c>
      <c r="BY33" s="549" t="s">
        <v>164</v>
      </c>
      <c r="BZ33" s="549" t="s">
        <v>252</v>
      </c>
      <c r="CA33" s="543">
        <f>'Report 3'!$N$19</f>
        <v>0</v>
      </c>
      <c r="CB33" s="556"/>
      <c r="CC33" s="542" t="s">
        <v>669</v>
      </c>
      <c r="CD33" s="1014" t="s">
        <v>672</v>
      </c>
      <c r="CE33" s="1014" t="str">
        <f>'Information Input'!$M$14</f>
        <v xml:space="preserve">      -      </v>
      </c>
      <c r="CF33" s="551" t="s">
        <v>135</v>
      </c>
      <c r="CG33" s="552">
        <f t="shared" si="11"/>
        <v>43466</v>
      </c>
      <c r="CH33" s="552">
        <f t="shared" si="12"/>
        <v>43555</v>
      </c>
      <c r="CI33" s="552">
        <f>'Information Input'!$H$35</f>
        <v>43555</v>
      </c>
      <c r="CJ33" s="551" t="str">
        <f>'Information Input'!$J$22</f>
        <v>Quarterly</v>
      </c>
      <c r="CK33" s="552">
        <f>'Information Input'!$H$30</f>
        <v>43555</v>
      </c>
      <c r="CL33" s="551">
        <f>'Information Input'!$J$18</f>
        <v>2019</v>
      </c>
      <c r="CM33" s="551" t="s">
        <v>89</v>
      </c>
      <c r="CN33" s="1014" t="s">
        <v>90</v>
      </c>
      <c r="CO33" s="542" t="s">
        <v>91</v>
      </c>
      <c r="CP33" s="542" t="s">
        <v>671</v>
      </c>
      <c r="CQ33" s="551">
        <v>32</v>
      </c>
      <c r="CR33" s="542" t="s">
        <v>174</v>
      </c>
      <c r="CS33" s="542" t="s">
        <v>238</v>
      </c>
      <c r="CT33" s="1015">
        <f>'Report 1'!$C$18</f>
        <v>0</v>
      </c>
      <c r="CU33" s="1016">
        <f>SUMIF('Report 4A'!$G$16:$G$95,$CQ33,'Report 4A'!$K$16:$K$95)</f>
        <v>0</v>
      </c>
      <c r="CV33" s="1017">
        <f t="shared" si="10"/>
        <v>0</v>
      </c>
      <c r="CW33" s="556"/>
      <c r="CX33" s="546" t="s">
        <v>669</v>
      </c>
      <c r="CY33" s="537" t="s">
        <v>310</v>
      </c>
      <c r="CZ33" s="537" t="str">
        <f>'Information Input'!$M$14</f>
        <v xml:space="preserve">      -      </v>
      </c>
      <c r="DA33" s="538">
        <f>'Information Input'!$H$35</f>
        <v>43555</v>
      </c>
      <c r="DB33" s="537" t="str">
        <f>'Information Input'!$J$22</f>
        <v>Quarterly</v>
      </c>
      <c r="DC33" s="552">
        <f>'Information Input'!$H$30</f>
        <v>43555</v>
      </c>
      <c r="DD33" s="553" t="str">
        <f>TEXT('Report 5A'!$X$17,"YYYYMM")</f>
        <v>201706</v>
      </c>
      <c r="DE33" s="541" t="s">
        <v>91</v>
      </c>
      <c r="DF33" s="541" t="s">
        <v>673</v>
      </c>
      <c r="DG33" s="544">
        <f>'Report 5A'!$X$55</f>
        <v>0</v>
      </c>
      <c r="DH33" s="550">
        <f>'Report 5A'!$X$56</f>
        <v>0</v>
      </c>
      <c r="DI33" s="544">
        <f>'Report 5A'!$X$57</f>
        <v>0</v>
      </c>
      <c r="DJ33" s="544">
        <f>'Report 5A'!$X$58</f>
        <v>0</v>
      </c>
      <c r="DK33" s="544">
        <f>'Report 5A'!$X$59</f>
        <v>0</v>
      </c>
      <c r="DL33" s="544">
        <f>'Report 5A'!$X$60</f>
        <v>0</v>
      </c>
      <c r="DM33" s="544">
        <f>'Report 5A'!$X$61</f>
        <v>0</v>
      </c>
      <c r="DN33" s="544">
        <f>'Report 5A'!$X$62</f>
        <v>0</v>
      </c>
      <c r="DO33" s="544">
        <f>'Report 5A'!$X$63</f>
        <v>0</v>
      </c>
      <c r="DP33" s="544">
        <f>'Report 5A'!$X$64</f>
        <v>0</v>
      </c>
      <c r="DQ33" s="544">
        <f>'Report 5A'!$X$65</f>
        <v>0</v>
      </c>
      <c r="DR33" s="556"/>
      <c r="DT33" s="534"/>
    </row>
    <row r="34" spans="1:124">
      <c r="A34" s="556"/>
      <c r="B34" s="535" t="s">
        <v>669</v>
      </c>
      <c r="C34" s="536">
        <v>1</v>
      </c>
      <c r="D34" s="537" t="str">
        <f>'Information Input'!$M$14</f>
        <v xml:space="preserve">      -      </v>
      </c>
      <c r="E34" s="537" t="s">
        <v>135</v>
      </c>
      <c r="F34" s="538">
        <f t="shared" si="0"/>
        <v>43466</v>
      </c>
      <c r="G34" s="538">
        <f t="shared" si="1"/>
        <v>43555</v>
      </c>
      <c r="H34" s="538">
        <f>'Information Input'!$H$35</f>
        <v>43555</v>
      </c>
      <c r="I34" s="537" t="str">
        <f>'Information Input'!$J$22</f>
        <v>Quarterly</v>
      </c>
      <c r="J34" s="538">
        <f>'Information Input'!$H$30</f>
        <v>43555</v>
      </c>
      <c r="K34" s="537">
        <f>'Information Input'!$J$18</f>
        <v>2019</v>
      </c>
      <c r="L34" s="579" t="s">
        <v>89</v>
      </c>
      <c r="M34" s="540" t="s">
        <v>90</v>
      </c>
      <c r="N34" s="541" t="s">
        <v>91</v>
      </c>
      <c r="O34" s="542" t="s">
        <v>671</v>
      </c>
      <c r="P34" s="537">
        <v>24</v>
      </c>
      <c r="Q34" s="541" t="s">
        <v>166</v>
      </c>
      <c r="R34" s="541" t="s">
        <v>233</v>
      </c>
      <c r="S34" s="543">
        <f>'Report 1'!$C$18</f>
        <v>0</v>
      </c>
      <c r="T34" s="544">
        <f>'Report 1'!$C$44</f>
        <v>0</v>
      </c>
      <c r="U34" s="545">
        <f>'Report 1'!$C$130</f>
        <v>0</v>
      </c>
      <c r="V34" s="556"/>
      <c r="W34" s="522" t="s">
        <v>669</v>
      </c>
      <c r="X34" s="517">
        <v>1</v>
      </c>
      <c r="Y34" s="517" t="str">
        <f>'Information Input'!$M$14</f>
        <v xml:space="preserve">      -      </v>
      </c>
      <c r="Z34" s="517" t="s">
        <v>137</v>
      </c>
      <c r="AA34" s="518">
        <f t="shared" ref="AA34:AA44" si="15">DATE(AF34,7,1)</f>
        <v>43647</v>
      </c>
      <c r="AB34" s="518">
        <f t="shared" ref="AB34:AB44" si="16">DATE(AF34,9,30)</f>
        <v>43738</v>
      </c>
      <c r="AC34" s="519">
        <f>'Information Input'!$H$35</f>
        <v>43555</v>
      </c>
      <c r="AD34" s="517" t="str">
        <f>'Information Input'!$J$22</f>
        <v>Quarterly</v>
      </c>
      <c r="AE34" s="519">
        <f>'Information Input'!$H$30</f>
        <v>43555</v>
      </c>
      <c r="AF34" s="517">
        <f>'Information Input'!$J$18</f>
        <v>2019</v>
      </c>
      <c r="AG34" s="527" t="s">
        <v>89</v>
      </c>
      <c r="AH34" s="527" t="s">
        <v>90</v>
      </c>
      <c r="AI34" s="527" t="s">
        <v>91</v>
      </c>
      <c r="AJ34" s="524">
        <f>'Report 1'!$E$18</f>
        <v>0</v>
      </c>
      <c r="AK34" s="556"/>
      <c r="AL34" s="546" t="s">
        <v>669</v>
      </c>
      <c r="AM34" s="547">
        <v>2</v>
      </c>
      <c r="AN34" s="547" t="str">
        <f>'Information Input'!$M$14</f>
        <v xml:space="preserve">      -      </v>
      </c>
      <c r="AO34" s="547" t="s">
        <v>135</v>
      </c>
      <c r="AP34" s="538">
        <f t="shared" si="4"/>
        <v>43466</v>
      </c>
      <c r="AQ34" s="538">
        <f t="shared" si="5"/>
        <v>43555</v>
      </c>
      <c r="AR34" s="538">
        <f>'Information Input'!$H$35</f>
        <v>43555</v>
      </c>
      <c r="AS34" s="547" t="str">
        <f>'Information Input'!$J$22</f>
        <v>Quarterly</v>
      </c>
      <c r="AT34" s="538">
        <f>'Information Input'!$H$30</f>
        <v>43555</v>
      </c>
      <c r="AU34" s="547">
        <f>'Information Input'!$J$18</f>
        <v>2019</v>
      </c>
      <c r="AV34" s="547" t="s">
        <v>89</v>
      </c>
      <c r="AW34" s="547" t="s">
        <v>90</v>
      </c>
      <c r="AX34" s="547" t="s">
        <v>91</v>
      </c>
      <c r="AY34" s="548" t="s">
        <v>671</v>
      </c>
      <c r="AZ34" s="547">
        <v>33</v>
      </c>
      <c r="BA34" s="549" t="s">
        <v>175</v>
      </c>
      <c r="BB34" s="543" t="s">
        <v>233</v>
      </c>
      <c r="BC34" s="550">
        <f>'Report 2'!$H40</f>
        <v>0</v>
      </c>
      <c r="BD34" s="550">
        <f>'Report 2'!$I40</f>
        <v>0</v>
      </c>
      <c r="BE34" s="550">
        <f>'Report 2'!$J40</f>
        <v>0</v>
      </c>
      <c r="BF34" s="550">
        <f>'Report 2'!$K40</f>
        <v>0</v>
      </c>
      <c r="BG34" s="550">
        <f>'Report 2'!$L40</f>
        <v>0</v>
      </c>
      <c r="BH34" s="550">
        <f>'Report 2'!$M40</f>
        <v>0</v>
      </c>
      <c r="BI34" s="550">
        <f>'Report 2'!$N40</f>
        <v>0</v>
      </c>
      <c r="BJ34" s="556"/>
      <c r="BK34" s="541" t="s">
        <v>669</v>
      </c>
      <c r="BL34" s="537">
        <v>3</v>
      </c>
      <c r="BM34" s="537" t="str">
        <f>'Information Input'!$M$14</f>
        <v xml:space="preserve">      -      </v>
      </c>
      <c r="BN34" s="537" t="s">
        <v>135</v>
      </c>
      <c r="BO34" s="538">
        <f t="shared" si="6"/>
        <v>43466</v>
      </c>
      <c r="BP34" s="538">
        <f t="shared" si="7"/>
        <v>43555</v>
      </c>
      <c r="BQ34" s="538">
        <f>'Information Input'!$H$35</f>
        <v>43555</v>
      </c>
      <c r="BR34" s="537" t="str">
        <f>'Information Input'!$J$22</f>
        <v>Quarterly</v>
      </c>
      <c r="BS34" s="538">
        <f>'Information Input'!$H$30</f>
        <v>43555</v>
      </c>
      <c r="BT34" s="537">
        <f>'Information Input'!$J$18</f>
        <v>2019</v>
      </c>
      <c r="BU34" s="579" t="s">
        <v>94</v>
      </c>
      <c r="BV34" s="540" t="s">
        <v>95</v>
      </c>
      <c r="BW34" s="541" t="s">
        <v>96</v>
      </c>
      <c r="BX34" s="537">
        <v>5</v>
      </c>
      <c r="BY34" s="549" t="s">
        <v>253</v>
      </c>
      <c r="BZ34" s="549" t="s">
        <v>254</v>
      </c>
      <c r="CA34" s="543">
        <f>'Report 3'!$N$20</f>
        <v>0</v>
      </c>
      <c r="CB34" s="556"/>
      <c r="CC34" s="542" t="s">
        <v>669</v>
      </c>
      <c r="CD34" s="1014" t="s">
        <v>672</v>
      </c>
      <c r="CE34" s="1014" t="str">
        <f>'Information Input'!$M$14</f>
        <v xml:space="preserve">      -      </v>
      </c>
      <c r="CF34" s="551" t="s">
        <v>135</v>
      </c>
      <c r="CG34" s="552">
        <f t="shared" si="11"/>
        <v>43466</v>
      </c>
      <c r="CH34" s="552">
        <f t="shared" si="12"/>
        <v>43555</v>
      </c>
      <c r="CI34" s="552">
        <f>'Information Input'!$H$35</f>
        <v>43555</v>
      </c>
      <c r="CJ34" s="551" t="str">
        <f>'Information Input'!$J$22</f>
        <v>Quarterly</v>
      </c>
      <c r="CK34" s="552">
        <f>'Information Input'!$H$30</f>
        <v>43555</v>
      </c>
      <c r="CL34" s="551">
        <f>'Information Input'!$J$18</f>
        <v>2019</v>
      </c>
      <c r="CM34" s="551" t="s">
        <v>89</v>
      </c>
      <c r="CN34" s="1014" t="s">
        <v>90</v>
      </c>
      <c r="CO34" s="542" t="s">
        <v>91</v>
      </c>
      <c r="CP34" s="542" t="s">
        <v>671</v>
      </c>
      <c r="CQ34" s="551">
        <v>33</v>
      </c>
      <c r="CR34" s="542" t="s">
        <v>175</v>
      </c>
      <c r="CS34" s="542" t="s">
        <v>233</v>
      </c>
      <c r="CT34" s="1015">
        <f>'Report 1'!$C$18</f>
        <v>0</v>
      </c>
      <c r="CU34" s="1016">
        <f>SUMIF('Report 4A'!$G$16:$G$95,$CQ34,'Report 4A'!$K$16:$K$95)</f>
        <v>0</v>
      </c>
      <c r="CV34" s="1017">
        <f t="shared" si="10"/>
        <v>0</v>
      </c>
      <c r="CW34" s="556"/>
      <c r="CX34" s="546" t="s">
        <v>669</v>
      </c>
      <c r="CY34" s="537" t="s">
        <v>310</v>
      </c>
      <c r="CZ34" s="537" t="str">
        <f>'Information Input'!$M$14</f>
        <v xml:space="preserve">      -      </v>
      </c>
      <c r="DA34" s="538">
        <f>'Information Input'!$H$35</f>
        <v>43555</v>
      </c>
      <c r="DB34" s="537" t="str">
        <f>'Information Input'!$J$22</f>
        <v>Quarterly</v>
      </c>
      <c r="DC34" s="552">
        <f>'Information Input'!$H$30</f>
        <v>43555</v>
      </c>
      <c r="DD34" s="553" t="str">
        <f>TEXT('Report 5A'!$Y$17,"YYYYMM")</f>
        <v>201705</v>
      </c>
      <c r="DE34" s="541" t="s">
        <v>91</v>
      </c>
      <c r="DF34" s="541" t="s">
        <v>673</v>
      </c>
      <c r="DG34" s="544">
        <f>'Report 5A'!$Y$55</f>
        <v>0</v>
      </c>
      <c r="DH34" s="550">
        <f>'Report 5A'!$Y$56</f>
        <v>0</v>
      </c>
      <c r="DI34" s="544">
        <f>'Report 5A'!$Y$57</f>
        <v>0</v>
      </c>
      <c r="DJ34" s="544">
        <f>'Report 5A'!$Y$58</f>
        <v>0</v>
      </c>
      <c r="DK34" s="544">
        <f>'Report 5A'!$Y$59</f>
        <v>0</v>
      </c>
      <c r="DL34" s="544">
        <f>'Report 5A'!$Y$60</f>
        <v>0</v>
      </c>
      <c r="DM34" s="544">
        <f>'Report 5A'!$Y$61</f>
        <v>0</v>
      </c>
      <c r="DN34" s="544">
        <f>'Report 5A'!$Y$62</f>
        <v>0</v>
      </c>
      <c r="DO34" s="544">
        <f>'Report 5A'!$Y$63</f>
        <v>0</v>
      </c>
      <c r="DP34" s="544">
        <f>'Report 5A'!$Y$64</f>
        <v>0</v>
      </c>
      <c r="DQ34" s="544">
        <f>'Report 5A'!$Y$65</f>
        <v>0</v>
      </c>
      <c r="DR34" s="556"/>
      <c r="DT34" s="534"/>
    </row>
    <row r="35" spans="1:124">
      <c r="A35" s="556"/>
      <c r="B35" s="535" t="s">
        <v>669</v>
      </c>
      <c r="C35" s="536">
        <v>1</v>
      </c>
      <c r="D35" s="537" t="str">
        <f>'Information Input'!$M$14</f>
        <v xml:space="preserve">      -      </v>
      </c>
      <c r="E35" s="537" t="s">
        <v>135</v>
      </c>
      <c r="F35" s="538">
        <f t="shared" si="0"/>
        <v>43466</v>
      </c>
      <c r="G35" s="538">
        <f t="shared" si="1"/>
        <v>43555</v>
      </c>
      <c r="H35" s="538">
        <f>'Information Input'!$H$35</f>
        <v>43555</v>
      </c>
      <c r="I35" s="537" t="str">
        <f>'Information Input'!$J$22</f>
        <v>Quarterly</v>
      </c>
      <c r="J35" s="538">
        <f>'Information Input'!$H$30</f>
        <v>43555</v>
      </c>
      <c r="K35" s="537">
        <f>'Information Input'!$J$18</f>
        <v>2019</v>
      </c>
      <c r="L35" s="579" t="s">
        <v>89</v>
      </c>
      <c r="M35" s="540" t="s">
        <v>90</v>
      </c>
      <c r="N35" s="541" t="s">
        <v>91</v>
      </c>
      <c r="O35" s="542" t="s">
        <v>671</v>
      </c>
      <c r="P35" s="537">
        <v>25</v>
      </c>
      <c r="Q35" s="541" t="s">
        <v>167</v>
      </c>
      <c r="R35" s="541" t="s">
        <v>233</v>
      </c>
      <c r="S35" s="543">
        <f>'Report 1'!$C$18</f>
        <v>0</v>
      </c>
      <c r="T35" s="544">
        <f>'Report 1'!$C$45</f>
        <v>0</v>
      </c>
      <c r="U35" s="545">
        <f>'Report 1'!$C$131</f>
        <v>0</v>
      </c>
      <c r="V35" s="556"/>
      <c r="W35" s="546" t="s">
        <v>669</v>
      </c>
      <c r="X35" s="547">
        <v>1</v>
      </c>
      <c r="Y35" s="547" t="str">
        <f>'Information Input'!$M$14</f>
        <v xml:space="preserve">      -      </v>
      </c>
      <c r="Z35" s="547" t="s">
        <v>137</v>
      </c>
      <c r="AA35" s="538">
        <f t="shared" si="15"/>
        <v>43647</v>
      </c>
      <c r="AB35" s="538">
        <f t="shared" si="16"/>
        <v>43738</v>
      </c>
      <c r="AC35" s="538">
        <f>'Information Input'!$H$35</f>
        <v>43555</v>
      </c>
      <c r="AD35" s="547" t="str">
        <f>'Information Input'!$J$22</f>
        <v>Quarterly</v>
      </c>
      <c r="AE35" s="538">
        <f>'Information Input'!$H$30</f>
        <v>43555</v>
      </c>
      <c r="AF35" s="547">
        <f>'Information Input'!$J$18</f>
        <v>2019</v>
      </c>
      <c r="AG35" s="546" t="s">
        <v>92</v>
      </c>
      <c r="AH35" s="546" t="s">
        <v>93</v>
      </c>
      <c r="AI35" s="546" t="s">
        <v>91</v>
      </c>
      <c r="AJ35" s="543">
        <f>'Report 1'!$J$18</f>
        <v>0</v>
      </c>
      <c r="AK35" s="556"/>
      <c r="AL35" s="546" t="s">
        <v>669</v>
      </c>
      <c r="AM35" s="547">
        <v>2</v>
      </c>
      <c r="AN35" s="547" t="str">
        <f>'Information Input'!$M$14</f>
        <v xml:space="preserve">      -      </v>
      </c>
      <c r="AO35" s="547" t="s">
        <v>135</v>
      </c>
      <c r="AP35" s="538">
        <f t="shared" si="4"/>
        <v>43466</v>
      </c>
      <c r="AQ35" s="538">
        <f t="shared" si="5"/>
        <v>43555</v>
      </c>
      <c r="AR35" s="538">
        <f>'Information Input'!$H$35</f>
        <v>43555</v>
      </c>
      <c r="AS35" s="547" t="str">
        <f>'Information Input'!$J$22</f>
        <v>Quarterly</v>
      </c>
      <c r="AT35" s="538">
        <f>'Information Input'!$H$30</f>
        <v>43555</v>
      </c>
      <c r="AU35" s="547">
        <f>'Information Input'!$J$18</f>
        <v>2019</v>
      </c>
      <c r="AV35" s="547" t="s">
        <v>89</v>
      </c>
      <c r="AW35" s="547" t="s">
        <v>90</v>
      </c>
      <c r="AX35" s="547" t="s">
        <v>91</v>
      </c>
      <c r="AY35" s="548" t="s">
        <v>671</v>
      </c>
      <c r="AZ35" s="547">
        <v>34</v>
      </c>
      <c r="BA35" s="549" t="s">
        <v>176</v>
      </c>
      <c r="BB35" s="543" t="s">
        <v>238</v>
      </c>
      <c r="BC35" s="550">
        <f>'Report 2'!$H41</f>
        <v>0</v>
      </c>
      <c r="BD35" s="550">
        <f>'Report 2'!$I41</f>
        <v>0</v>
      </c>
      <c r="BE35" s="550">
        <f>'Report 2'!$J41</f>
        <v>0</v>
      </c>
      <c r="BF35" s="550">
        <f>'Report 2'!$K41</f>
        <v>0</v>
      </c>
      <c r="BG35" s="550">
        <f>'Report 2'!$L41</f>
        <v>0</v>
      </c>
      <c r="BH35" s="550">
        <f>'Report 2'!$M41</f>
        <v>0</v>
      </c>
      <c r="BI35" s="550">
        <f>'Report 2'!$N41</f>
        <v>0</v>
      </c>
      <c r="BJ35" s="556"/>
      <c r="BK35" s="541" t="s">
        <v>669</v>
      </c>
      <c r="BL35" s="537">
        <v>3</v>
      </c>
      <c r="BM35" s="537" t="str">
        <f>'Information Input'!$M$14</f>
        <v xml:space="preserve">      -      </v>
      </c>
      <c r="BN35" s="537" t="s">
        <v>135</v>
      </c>
      <c r="BO35" s="538">
        <f t="shared" si="6"/>
        <v>43466</v>
      </c>
      <c r="BP35" s="538">
        <f t="shared" si="7"/>
        <v>43555</v>
      </c>
      <c r="BQ35" s="538">
        <f>'Information Input'!$H$35</f>
        <v>43555</v>
      </c>
      <c r="BR35" s="537" t="str">
        <f>'Information Input'!$J$22</f>
        <v>Quarterly</v>
      </c>
      <c r="BS35" s="538">
        <f>'Information Input'!$H$30</f>
        <v>43555</v>
      </c>
      <c r="BT35" s="537">
        <f>'Information Input'!$J$18</f>
        <v>2019</v>
      </c>
      <c r="BU35" s="579" t="s">
        <v>94</v>
      </c>
      <c r="BV35" s="540" t="s">
        <v>95</v>
      </c>
      <c r="BW35" s="541" t="s">
        <v>96</v>
      </c>
      <c r="BX35" s="537">
        <v>6</v>
      </c>
      <c r="BY35" s="549" t="s">
        <v>255</v>
      </c>
      <c r="BZ35" s="549" t="s">
        <v>254</v>
      </c>
      <c r="CA35" s="543">
        <f>'Report 3'!$N$21</f>
        <v>0</v>
      </c>
      <c r="CB35" s="556"/>
      <c r="CC35" s="542" t="s">
        <v>669</v>
      </c>
      <c r="CD35" s="1014" t="s">
        <v>672</v>
      </c>
      <c r="CE35" s="1014" t="str">
        <f>'Information Input'!$M$14</f>
        <v xml:space="preserve">      -      </v>
      </c>
      <c r="CF35" s="551" t="s">
        <v>135</v>
      </c>
      <c r="CG35" s="552">
        <f t="shared" si="11"/>
        <v>43466</v>
      </c>
      <c r="CH35" s="552">
        <f t="shared" si="12"/>
        <v>43555</v>
      </c>
      <c r="CI35" s="552">
        <f>'Information Input'!$H$35</f>
        <v>43555</v>
      </c>
      <c r="CJ35" s="551" t="str">
        <f>'Information Input'!$J$22</f>
        <v>Quarterly</v>
      </c>
      <c r="CK35" s="552">
        <f>'Information Input'!$H$30</f>
        <v>43555</v>
      </c>
      <c r="CL35" s="551">
        <f>'Information Input'!$J$18</f>
        <v>2019</v>
      </c>
      <c r="CM35" s="551" t="s">
        <v>89</v>
      </c>
      <c r="CN35" s="1014" t="s">
        <v>90</v>
      </c>
      <c r="CO35" s="542" t="s">
        <v>91</v>
      </c>
      <c r="CP35" s="542" t="s">
        <v>671</v>
      </c>
      <c r="CQ35" s="551">
        <v>34</v>
      </c>
      <c r="CR35" s="542" t="s">
        <v>176</v>
      </c>
      <c r="CS35" s="542" t="s">
        <v>238</v>
      </c>
      <c r="CT35" s="1015">
        <f>'Report 1'!$C$18</f>
        <v>0</v>
      </c>
      <c r="CU35" s="1016">
        <f>SUMIF('Report 4A'!$G$16:$G$95,$CQ35,'Report 4A'!$K$16:$K$95)</f>
        <v>0</v>
      </c>
      <c r="CV35" s="1017">
        <f t="shared" si="10"/>
        <v>0</v>
      </c>
      <c r="CW35" s="556"/>
      <c r="CX35" s="546" t="s">
        <v>669</v>
      </c>
      <c r="CY35" s="537" t="s">
        <v>310</v>
      </c>
      <c r="CZ35" s="537" t="str">
        <f>'Information Input'!$M$14</f>
        <v xml:space="preserve">      -      </v>
      </c>
      <c r="DA35" s="538">
        <f>'Information Input'!$H$35</f>
        <v>43555</v>
      </c>
      <c r="DB35" s="537" t="str">
        <f>'Information Input'!$J$22</f>
        <v>Quarterly</v>
      </c>
      <c r="DC35" s="552">
        <f>'Information Input'!$H$30</f>
        <v>43555</v>
      </c>
      <c r="DD35" s="553" t="str">
        <f>TEXT('Report 5A'!$Z$17,"YYYYMM")</f>
        <v>201704</v>
      </c>
      <c r="DE35" s="541" t="s">
        <v>91</v>
      </c>
      <c r="DF35" s="541" t="s">
        <v>673</v>
      </c>
      <c r="DG35" s="544">
        <f>'Report 5A'!$Z$55</f>
        <v>0</v>
      </c>
      <c r="DH35" s="550">
        <f>'Report 5A'!$Z$56</f>
        <v>0</v>
      </c>
      <c r="DI35" s="544">
        <f>'Report 5A'!$Z$57</f>
        <v>0</v>
      </c>
      <c r="DJ35" s="544">
        <f>'Report 5A'!$Z$58</f>
        <v>0</v>
      </c>
      <c r="DK35" s="544">
        <f>'Report 5A'!$Z$59</f>
        <v>0</v>
      </c>
      <c r="DL35" s="544">
        <f>'Report 5A'!$Z$60</f>
        <v>0</v>
      </c>
      <c r="DM35" s="544">
        <f>'Report 5A'!$Z$61</f>
        <v>0</v>
      </c>
      <c r="DN35" s="544">
        <f>'Report 5A'!$Z$62</f>
        <v>0</v>
      </c>
      <c r="DO35" s="544">
        <f>'Report 5A'!$Z$63</f>
        <v>0</v>
      </c>
      <c r="DP35" s="544">
        <f>'Report 5A'!$Z$64</f>
        <v>0</v>
      </c>
      <c r="DQ35" s="544">
        <f>'Report 5A'!$Z$65</f>
        <v>0</v>
      </c>
      <c r="DR35" s="556"/>
      <c r="DT35" s="534"/>
    </row>
    <row r="36" spans="1:124">
      <c r="A36" s="556"/>
      <c r="B36" s="535" t="s">
        <v>669</v>
      </c>
      <c r="C36" s="536">
        <v>1</v>
      </c>
      <c r="D36" s="537" t="str">
        <f>'Information Input'!$M$14</f>
        <v xml:space="preserve">      -      </v>
      </c>
      <c r="E36" s="537" t="s">
        <v>135</v>
      </c>
      <c r="F36" s="538">
        <f t="shared" si="0"/>
        <v>43466</v>
      </c>
      <c r="G36" s="538">
        <f t="shared" si="1"/>
        <v>43555</v>
      </c>
      <c r="H36" s="538">
        <f>'Information Input'!$H$35</f>
        <v>43555</v>
      </c>
      <c r="I36" s="537" t="str">
        <f>'Information Input'!$J$22</f>
        <v>Quarterly</v>
      </c>
      <c r="J36" s="538">
        <f>'Information Input'!$H$30</f>
        <v>43555</v>
      </c>
      <c r="K36" s="537">
        <f>'Information Input'!$J$18</f>
        <v>2019</v>
      </c>
      <c r="L36" s="579" t="s">
        <v>89</v>
      </c>
      <c r="M36" s="540" t="s">
        <v>90</v>
      </c>
      <c r="N36" s="541" t="s">
        <v>91</v>
      </c>
      <c r="O36" s="542" t="s">
        <v>671</v>
      </c>
      <c r="P36" s="537">
        <v>26</v>
      </c>
      <c r="Q36" s="541" t="s">
        <v>168</v>
      </c>
      <c r="R36" s="541" t="s">
        <v>237</v>
      </c>
      <c r="S36" s="543">
        <f>'Report 1'!$C$18</f>
        <v>0</v>
      </c>
      <c r="T36" s="544">
        <f>'Report 1'!$C$46</f>
        <v>0</v>
      </c>
      <c r="U36" s="545">
        <f>'Report 1'!$C$132</f>
        <v>0</v>
      </c>
      <c r="V36" s="556"/>
      <c r="W36" s="546" t="s">
        <v>669</v>
      </c>
      <c r="X36" s="547">
        <v>1</v>
      </c>
      <c r="Y36" s="547" t="str">
        <f>'Information Input'!$M$14</f>
        <v xml:space="preserve">      -      </v>
      </c>
      <c r="Z36" s="547" t="s">
        <v>137</v>
      </c>
      <c r="AA36" s="538">
        <f t="shared" si="15"/>
        <v>43647</v>
      </c>
      <c r="AB36" s="538">
        <f t="shared" si="16"/>
        <v>43738</v>
      </c>
      <c r="AC36" s="538">
        <f>'Information Input'!$H$35</f>
        <v>43555</v>
      </c>
      <c r="AD36" s="547" t="str">
        <f>'Information Input'!$J$22</f>
        <v>Quarterly</v>
      </c>
      <c r="AE36" s="538">
        <f>'Information Input'!$H$30</f>
        <v>43555</v>
      </c>
      <c r="AF36" s="547">
        <f>'Information Input'!$J$18</f>
        <v>2019</v>
      </c>
      <c r="AG36" s="546" t="s">
        <v>94</v>
      </c>
      <c r="AH36" s="546" t="s">
        <v>95</v>
      </c>
      <c r="AI36" s="546" t="s">
        <v>96</v>
      </c>
      <c r="AJ36" s="543">
        <f>'Report 1'!$O$18</f>
        <v>0</v>
      </c>
      <c r="AK36" s="556"/>
      <c r="AL36" s="546" t="s">
        <v>669</v>
      </c>
      <c r="AM36" s="547">
        <v>2</v>
      </c>
      <c r="AN36" s="547" t="str">
        <f>'Information Input'!$M$14</f>
        <v xml:space="preserve">      -      </v>
      </c>
      <c r="AO36" s="547" t="s">
        <v>135</v>
      </c>
      <c r="AP36" s="538">
        <f t="shared" si="4"/>
        <v>43466</v>
      </c>
      <c r="AQ36" s="538">
        <f t="shared" si="5"/>
        <v>43555</v>
      </c>
      <c r="AR36" s="538">
        <f>'Information Input'!$H$35</f>
        <v>43555</v>
      </c>
      <c r="AS36" s="547" t="str">
        <f>'Information Input'!$J$22</f>
        <v>Quarterly</v>
      </c>
      <c r="AT36" s="538">
        <f>'Information Input'!$H$30</f>
        <v>43555</v>
      </c>
      <c r="AU36" s="547">
        <f>'Information Input'!$J$18</f>
        <v>2019</v>
      </c>
      <c r="AV36" s="547" t="s">
        <v>89</v>
      </c>
      <c r="AW36" s="547" t="s">
        <v>90</v>
      </c>
      <c r="AX36" s="547" t="s">
        <v>91</v>
      </c>
      <c r="AY36" s="548" t="s">
        <v>671</v>
      </c>
      <c r="AZ36" s="547">
        <v>35</v>
      </c>
      <c r="BA36" s="549" t="s">
        <v>177</v>
      </c>
      <c r="BB36" s="543" t="s">
        <v>235</v>
      </c>
      <c r="BC36" s="550">
        <f>'Report 2'!$H42</f>
        <v>0</v>
      </c>
      <c r="BD36" s="550">
        <f>'Report 2'!$I42</f>
        <v>0</v>
      </c>
      <c r="BE36" s="550">
        <f>'Report 2'!$J42</f>
        <v>0</v>
      </c>
      <c r="BF36" s="550">
        <f>'Report 2'!$K42</f>
        <v>0</v>
      </c>
      <c r="BG36" s="550">
        <f>'Report 2'!$L42</f>
        <v>0</v>
      </c>
      <c r="BH36" s="550">
        <f>'Report 2'!$M42</f>
        <v>0</v>
      </c>
      <c r="BI36" s="550">
        <f>'Report 2'!$N42</f>
        <v>0</v>
      </c>
      <c r="BJ36" s="556"/>
      <c r="BK36" s="541" t="s">
        <v>669</v>
      </c>
      <c r="BL36" s="537">
        <v>3</v>
      </c>
      <c r="BM36" s="537" t="str">
        <f>'Information Input'!$M$14</f>
        <v xml:space="preserve">      -      </v>
      </c>
      <c r="BN36" s="537" t="s">
        <v>135</v>
      </c>
      <c r="BO36" s="538">
        <f t="shared" si="6"/>
        <v>43466</v>
      </c>
      <c r="BP36" s="538">
        <f t="shared" si="7"/>
        <v>43555</v>
      </c>
      <c r="BQ36" s="538">
        <f>'Information Input'!$H$35</f>
        <v>43555</v>
      </c>
      <c r="BR36" s="537" t="str">
        <f>'Information Input'!$J$22</f>
        <v>Quarterly</v>
      </c>
      <c r="BS36" s="538">
        <f>'Information Input'!$H$30</f>
        <v>43555</v>
      </c>
      <c r="BT36" s="537">
        <f>'Information Input'!$J$18</f>
        <v>2019</v>
      </c>
      <c r="BU36" s="579" t="s">
        <v>94</v>
      </c>
      <c r="BV36" s="540" t="s">
        <v>95</v>
      </c>
      <c r="BW36" s="541" t="s">
        <v>96</v>
      </c>
      <c r="BX36" s="537">
        <v>7</v>
      </c>
      <c r="BY36" s="549" t="s">
        <v>256</v>
      </c>
      <c r="BZ36" s="549" t="s">
        <v>254</v>
      </c>
      <c r="CA36" s="543">
        <f>'Report 3'!$N$22</f>
        <v>0</v>
      </c>
      <c r="CB36" s="556"/>
      <c r="CC36" s="542" t="s">
        <v>669</v>
      </c>
      <c r="CD36" s="1014" t="s">
        <v>672</v>
      </c>
      <c r="CE36" s="1014" t="str">
        <f>'Information Input'!$M$14</f>
        <v xml:space="preserve">      -      </v>
      </c>
      <c r="CF36" s="551" t="s">
        <v>135</v>
      </c>
      <c r="CG36" s="552">
        <f t="shared" si="11"/>
        <v>43466</v>
      </c>
      <c r="CH36" s="552">
        <f t="shared" si="12"/>
        <v>43555</v>
      </c>
      <c r="CI36" s="552">
        <f>'Information Input'!$H$35</f>
        <v>43555</v>
      </c>
      <c r="CJ36" s="551" t="str">
        <f>'Information Input'!$J$22</f>
        <v>Quarterly</v>
      </c>
      <c r="CK36" s="552">
        <f>'Information Input'!$H$30</f>
        <v>43555</v>
      </c>
      <c r="CL36" s="551">
        <f>'Information Input'!$J$18</f>
        <v>2019</v>
      </c>
      <c r="CM36" s="551" t="s">
        <v>89</v>
      </c>
      <c r="CN36" s="1014" t="s">
        <v>90</v>
      </c>
      <c r="CO36" s="542" t="s">
        <v>91</v>
      </c>
      <c r="CP36" s="542" t="s">
        <v>671</v>
      </c>
      <c r="CQ36" s="551">
        <v>35</v>
      </c>
      <c r="CR36" s="542" t="s">
        <v>177</v>
      </c>
      <c r="CS36" s="542" t="s">
        <v>235</v>
      </c>
      <c r="CT36" s="1015">
        <f>'Report 1'!$C$18</f>
        <v>0</v>
      </c>
      <c r="CU36" s="1016">
        <f>SUMIF('Report 4A'!$G$16:$G$95,$CQ36,'Report 4A'!$K$16:$K$95)</f>
        <v>0</v>
      </c>
      <c r="CV36" s="1017">
        <f t="shared" si="10"/>
        <v>0</v>
      </c>
      <c r="CW36" s="556"/>
      <c r="CX36" s="546" t="s">
        <v>669</v>
      </c>
      <c r="CY36" s="537" t="s">
        <v>310</v>
      </c>
      <c r="CZ36" s="537" t="str">
        <f>'Information Input'!$M$14</f>
        <v xml:space="preserve">      -      </v>
      </c>
      <c r="DA36" s="538">
        <f>'Information Input'!$H$35</f>
        <v>43555</v>
      </c>
      <c r="DB36" s="537" t="str">
        <f>'Information Input'!$J$22</f>
        <v>Quarterly</v>
      </c>
      <c r="DC36" s="552">
        <f>'Information Input'!$H$30</f>
        <v>43555</v>
      </c>
      <c r="DD36" s="553" t="str">
        <f>TEXT('Report 5A'!$AA$17,"YYYYMM")</f>
        <v>201703</v>
      </c>
      <c r="DE36" s="541" t="s">
        <v>91</v>
      </c>
      <c r="DF36" s="541" t="s">
        <v>673</v>
      </c>
      <c r="DG36" s="544">
        <f>'Report 5A'!$AA$55</f>
        <v>0</v>
      </c>
      <c r="DH36" s="550">
        <f>'Report 5A'!$AA$56</f>
        <v>0</v>
      </c>
      <c r="DI36" s="544">
        <f>'Report 5A'!$AA$57</f>
        <v>0</v>
      </c>
      <c r="DJ36" s="544">
        <f>'Report 5A'!$AA$58</f>
        <v>0</v>
      </c>
      <c r="DK36" s="544">
        <f>'Report 5A'!$AA$59</f>
        <v>0</v>
      </c>
      <c r="DL36" s="544">
        <f>'Report 5A'!$AA$60</f>
        <v>0</v>
      </c>
      <c r="DM36" s="544">
        <f>'Report 5A'!$AA$61</f>
        <v>0</v>
      </c>
      <c r="DN36" s="544">
        <f>'Report 5A'!$AA$62</f>
        <v>0</v>
      </c>
      <c r="DO36" s="544">
        <f>'Report 5A'!$AA$63</f>
        <v>0</v>
      </c>
      <c r="DP36" s="544">
        <f>'Report 5A'!$AA$64</f>
        <v>0</v>
      </c>
      <c r="DQ36" s="544">
        <f>'Report 5A'!$AA$65</f>
        <v>0</v>
      </c>
      <c r="DR36" s="556"/>
      <c r="DT36" s="534"/>
    </row>
    <row r="37" spans="1:124">
      <c r="A37" s="556"/>
      <c r="B37" s="535" t="s">
        <v>669</v>
      </c>
      <c r="C37" s="536">
        <v>1</v>
      </c>
      <c r="D37" s="537" t="str">
        <f>'Information Input'!$M$14</f>
        <v xml:space="preserve">      -      </v>
      </c>
      <c r="E37" s="537" t="s">
        <v>135</v>
      </c>
      <c r="F37" s="538">
        <f t="shared" si="0"/>
        <v>43466</v>
      </c>
      <c r="G37" s="538">
        <f t="shared" si="1"/>
        <v>43555</v>
      </c>
      <c r="H37" s="538">
        <f>'Information Input'!$H$35</f>
        <v>43555</v>
      </c>
      <c r="I37" s="537" t="str">
        <f>'Information Input'!$J$22</f>
        <v>Quarterly</v>
      </c>
      <c r="J37" s="538">
        <f>'Information Input'!$H$30</f>
        <v>43555</v>
      </c>
      <c r="K37" s="537">
        <f>'Information Input'!$J$18</f>
        <v>2019</v>
      </c>
      <c r="L37" s="579" t="s">
        <v>89</v>
      </c>
      <c r="M37" s="540" t="s">
        <v>90</v>
      </c>
      <c r="N37" s="541" t="s">
        <v>91</v>
      </c>
      <c r="O37" s="542" t="s">
        <v>671</v>
      </c>
      <c r="P37" s="537">
        <v>27</v>
      </c>
      <c r="Q37" s="541" t="s">
        <v>169</v>
      </c>
      <c r="R37" s="541" t="s">
        <v>235</v>
      </c>
      <c r="S37" s="543">
        <f>'Report 1'!$C$18</f>
        <v>0</v>
      </c>
      <c r="T37" s="544">
        <f>'Report 1'!$C$47</f>
        <v>0</v>
      </c>
      <c r="U37" s="545">
        <f>'Report 1'!$C$133</f>
        <v>0</v>
      </c>
      <c r="V37" s="556"/>
      <c r="W37" s="546" t="s">
        <v>669</v>
      </c>
      <c r="X37" s="547">
        <v>1</v>
      </c>
      <c r="Y37" s="547" t="str">
        <f>'Information Input'!$M$14</f>
        <v xml:space="preserve">      -      </v>
      </c>
      <c r="Z37" s="547" t="s">
        <v>137</v>
      </c>
      <c r="AA37" s="538">
        <f t="shared" si="15"/>
        <v>43647</v>
      </c>
      <c r="AB37" s="538">
        <f t="shared" si="16"/>
        <v>43738</v>
      </c>
      <c r="AC37" s="538">
        <f>'Information Input'!$H$35</f>
        <v>43555</v>
      </c>
      <c r="AD37" s="547" t="str">
        <f>'Information Input'!$J$22</f>
        <v>Quarterly</v>
      </c>
      <c r="AE37" s="538">
        <f>'Information Input'!$H$30</f>
        <v>43555</v>
      </c>
      <c r="AF37" s="547">
        <f>'Information Input'!$J$18</f>
        <v>2019</v>
      </c>
      <c r="AG37" s="546" t="s">
        <v>97</v>
      </c>
      <c r="AH37" s="546" t="s">
        <v>98</v>
      </c>
      <c r="AI37" s="546" t="s">
        <v>96</v>
      </c>
      <c r="AJ37" s="543">
        <f>'Report 1'!$T$18</f>
        <v>0</v>
      </c>
      <c r="AK37" s="556"/>
      <c r="AL37" s="546" t="s">
        <v>669</v>
      </c>
      <c r="AM37" s="547">
        <v>2</v>
      </c>
      <c r="AN37" s="547" t="str">
        <f>'Information Input'!$M$14</f>
        <v xml:space="preserve">      -      </v>
      </c>
      <c r="AO37" s="547" t="s">
        <v>135</v>
      </c>
      <c r="AP37" s="538">
        <f t="shared" si="4"/>
        <v>43466</v>
      </c>
      <c r="AQ37" s="538">
        <f t="shared" si="5"/>
        <v>43555</v>
      </c>
      <c r="AR37" s="538">
        <f>'Information Input'!$H$35</f>
        <v>43555</v>
      </c>
      <c r="AS37" s="547" t="str">
        <f>'Information Input'!$J$22</f>
        <v>Quarterly</v>
      </c>
      <c r="AT37" s="538">
        <f>'Information Input'!$H$30</f>
        <v>43555</v>
      </c>
      <c r="AU37" s="547">
        <f>'Information Input'!$J$18</f>
        <v>2019</v>
      </c>
      <c r="AV37" s="547" t="s">
        <v>89</v>
      </c>
      <c r="AW37" s="547" t="s">
        <v>90</v>
      </c>
      <c r="AX37" s="547" t="s">
        <v>91</v>
      </c>
      <c r="AY37" s="548" t="s">
        <v>671</v>
      </c>
      <c r="AZ37" s="547">
        <v>36</v>
      </c>
      <c r="BA37" s="549" t="s">
        <v>178</v>
      </c>
      <c r="BB37" s="543" t="s">
        <v>235</v>
      </c>
      <c r="BC37" s="550">
        <f>'Report 2'!$H43</f>
        <v>0</v>
      </c>
      <c r="BD37" s="550">
        <f>'Report 2'!$I43</f>
        <v>0</v>
      </c>
      <c r="BE37" s="550">
        <f>'Report 2'!$J43</f>
        <v>0</v>
      </c>
      <c r="BF37" s="550">
        <f>'Report 2'!$K43</f>
        <v>0</v>
      </c>
      <c r="BG37" s="550">
        <f>'Report 2'!$L43</f>
        <v>0</v>
      </c>
      <c r="BH37" s="550">
        <f>'Report 2'!$M43</f>
        <v>0</v>
      </c>
      <c r="BI37" s="550">
        <f>'Report 2'!$N43</f>
        <v>0</v>
      </c>
      <c r="BJ37" s="556"/>
      <c r="BK37" s="541" t="s">
        <v>669</v>
      </c>
      <c r="BL37" s="537">
        <v>3</v>
      </c>
      <c r="BM37" s="537" t="str">
        <f>'Information Input'!$M$14</f>
        <v xml:space="preserve">      -      </v>
      </c>
      <c r="BN37" s="537" t="s">
        <v>135</v>
      </c>
      <c r="BO37" s="538">
        <f t="shared" si="6"/>
        <v>43466</v>
      </c>
      <c r="BP37" s="538">
        <f t="shared" si="7"/>
        <v>43555</v>
      </c>
      <c r="BQ37" s="538">
        <f>'Information Input'!$H$35</f>
        <v>43555</v>
      </c>
      <c r="BR37" s="537" t="str">
        <f>'Information Input'!$J$22</f>
        <v>Quarterly</v>
      </c>
      <c r="BS37" s="538">
        <f>'Information Input'!$H$30</f>
        <v>43555</v>
      </c>
      <c r="BT37" s="537">
        <f>'Information Input'!$J$18</f>
        <v>2019</v>
      </c>
      <c r="BU37" s="579" t="s">
        <v>94</v>
      </c>
      <c r="BV37" s="540" t="s">
        <v>95</v>
      </c>
      <c r="BW37" s="541" t="s">
        <v>96</v>
      </c>
      <c r="BX37" s="537">
        <v>8</v>
      </c>
      <c r="BY37" s="549" t="s">
        <v>178</v>
      </c>
      <c r="BZ37" s="549" t="s">
        <v>257</v>
      </c>
      <c r="CA37" s="543">
        <f>'Report 3'!$N$23</f>
        <v>0</v>
      </c>
      <c r="CB37" s="556"/>
      <c r="CC37" s="542" t="s">
        <v>669</v>
      </c>
      <c r="CD37" s="1014" t="s">
        <v>672</v>
      </c>
      <c r="CE37" s="1014" t="str">
        <f>'Information Input'!$M$14</f>
        <v xml:space="preserve">      -      </v>
      </c>
      <c r="CF37" s="551" t="s">
        <v>135</v>
      </c>
      <c r="CG37" s="552">
        <f t="shared" si="11"/>
        <v>43466</v>
      </c>
      <c r="CH37" s="552">
        <f t="shared" si="12"/>
        <v>43555</v>
      </c>
      <c r="CI37" s="552">
        <f>'Information Input'!$H$35</f>
        <v>43555</v>
      </c>
      <c r="CJ37" s="551" t="str">
        <f>'Information Input'!$J$22</f>
        <v>Quarterly</v>
      </c>
      <c r="CK37" s="552">
        <f>'Information Input'!$H$30</f>
        <v>43555</v>
      </c>
      <c r="CL37" s="551">
        <f>'Information Input'!$J$18</f>
        <v>2019</v>
      </c>
      <c r="CM37" s="551" t="s">
        <v>89</v>
      </c>
      <c r="CN37" s="1014" t="s">
        <v>90</v>
      </c>
      <c r="CO37" s="542" t="s">
        <v>91</v>
      </c>
      <c r="CP37" s="542" t="s">
        <v>671</v>
      </c>
      <c r="CQ37" s="551">
        <v>36</v>
      </c>
      <c r="CR37" s="542" t="s">
        <v>178</v>
      </c>
      <c r="CS37" s="542" t="s">
        <v>235</v>
      </c>
      <c r="CT37" s="1015">
        <f>'Report 1'!$C$18</f>
        <v>0</v>
      </c>
      <c r="CU37" s="1016">
        <f>SUMIF('Report 4A'!$G$16:$G$95,$CQ37,'Report 4A'!$K$16:$K$95)</f>
        <v>0</v>
      </c>
      <c r="CV37" s="1017">
        <f t="shared" si="10"/>
        <v>0</v>
      </c>
      <c r="CW37" s="556"/>
      <c r="CX37" s="546" t="s">
        <v>669</v>
      </c>
      <c r="CY37" s="537" t="s">
        <v>310</v>
      </c>
      <c r="CZ37" s="537" t="str">
        <f>'Information Input'!$M$14</f>
        <v xml:space="preserve">      -      </v>
      </c>
      <c r="DA37" s="538">
        <f>'Information Input'!$H$35</f>
        <v>43555</v>
      </c>
      <c r="DB37" s="537" t="str">
        <f>'Information Input'!$J$22</f>
        <v>Quarterly</v>
      </c>
      <c r="DC37" s="552">
        <f>'Information Input'!$H$30</f>
        <v>43555</v>
      </c>
      <c r="DD37" s="553" t="str">
        <f>TEXT('Report 5A'!$AB$17,"YYYYMM")</f>
        <v>201702</v>
      </c>
      <c r="DE37" s="541" t="s">
        <v>91</v>
      </c>
      <c r="DF37" s="541" t="s">
        <v>673</v>
      </c>
      <c r="DG37" s="544">
        <f>'Report 5A'!$AB$55</f>
        <v>0</v>
      </c>
      <c r="DH37" s="550">
        <f>'Report 5A'!$AB$56</f>
        <v>0</v>
      </c>
      <c r="DI37" s="544">
        <f>'Report 5A'!$AB$57</f>
        <v>0</v>
      </c>
      <c r="DJ37" s="544">
        <f>'Report 5A'!$AB$58</f>
        <v>0</v>
      </c>
      <c r="DK37" s="544">
        <f>'Report 5A'!$AB$59</f>
        <v>0</v>
      </c>
      <c r="DL37" s="544">
        <f>'Report 5A'!$AB$60</f>
        <v>0</v>
      </c>
      <c r="DM37" s="544">
        <f>'Report 5A'!$AB$61</f>
        <v>0</v>
      </c>
      <c r="DN37" s="544">
        <f>'Report 5A'!$AB$62</f>
        <v>0</v>
      </c>
      <c r="DO37" s="544">
        <f>'Report 5A'!$AB$63</f>
        <v>0</v>
      </c>
      <c r="DP37" s="544">
        <f>'Report 5A'!$AB$64</f>
        <v>0</v>
      </c>
      <c r="DQ37" s="544">
        <f>'Report 5A'!$AB$65</f>
        <v>0</v>
      </c>
      <c r="DR37" s="556"/>
      <c r="DT37" s="534"/>
    </row>
    <row r="38" spans="1:124">
      <c r="A38" s="556"/>
      <c r="B38" s="535" t="s">
        <v>669</v>
      </c>
      <c r="C38" s="536">
        <v>1</v>
      </c>
      <c r="D38" s="537" t="str">
        <f>'Information Input'!$M$14</f>
        <v xml:space="preserve">      -      </v>
      </c>
      <c r="E38" s="537" t="s">
        <v>135</v>
      </c>
      <c r="F38" s="538">
        <f t="shared" si="0"/>
        <v>43466</v>
      </c>
      <c r="G38" s="538">
        <f t="shared" si="1"/>
        <v>43555</v>
      </c>
      <c r="H38" s="538">
        <f>'Information Input'!$H$35</f>
        <v>43555</v>
      </c>
      <c r="I38" s="537" t="str">
        <f>'Information Input'!$J$22</f>
        <v>Quarterly</v>
      </c>
      <c r="J38" s="538">
        <f>'Information Input'!$H$30</f>
        <v>43555</v>
      </c>
      <c r="K38" s="537">
        <f>'Information Input'!$J$18</f>
        <v>2019</v>
      </c>
      <c r="L38" s="579" t="s">
        <v>89</v>
      </c>
      <c r="M38" s="540" t="s">
        <v>90</v>
      </c>
      <c r="N38" s="541" t="s">
        <v>91</v>
      </c>
      <c r="O38" s="542" t="s">
        <v>671</v>
      </c>
      <c r="P38" s="537">
        <v>28</v>
      </c>
      <c r="Q38" s="541" t="s">
        <v>170</v>
      </c>
      <c r="R38" s="541" t="s">
        <v>235</v>
      </c>
      <c r="S38" s="543">
        <f>'Report 1'!$C$18</f>
        <v>0</v>
      </c>
      <c r="T38" s="544">
        <f>'Report 1'!$C$48</f>
        <v>0</v>
      </c>
      <c r="U38" s="545">
        <f>'Report 1'!$C$134</f>
        <v>0</v>
      </c>
      <c r="V38" s="556"/>
      <c r="W38" s="546" t="s">
        <v>669</v>
      </c>
      <c r="X38" s="547">
        <v>1</v>
      </c>
      <c r="Y38" s="547" t="str">
        <f>'Information Input'!$M$14</f>
        <v xml:space="preserve">      -      </v>
      </c>
      <c r="Z38" s="547" t="s">
        <v>137</v>
      </c>
      <c r="AA38" s="538">
        <f t="shared" si="15"/>
        <v>43647</v>
      </c>
      <c r="AB38" s="538">
        <f t="shared" si="16"/>
        <v>43738</v>
      </c>
      <c r="AC38" s="538">
        <f>'Information Input'!$H$35</f>
        <v>43555</v>
      </c>
      <c r="AD38" s="547" t="str">
        <f>'Information Input'!$J$22</f>
        <v>Quarterly</v>
      </c>
      <c r="AE38" s="538">
        <f>'Information Input'!$H$30</f>
        <v>43555</v>
      </c>
      <c r="AF38" s="547">
        <f>'Information Input'!$J$18</f>
        <v>2019</v>
      </c>
      <c r="AG38" s="546" t="s">
        <v>99</v>
      </c>
      <c r="AH38" s="546" t="s">
        <v>100</v>
      </c>
      <c r="AI38" s="546" t="s">
        <v>96</v>
      </c>
      <c r="AJ38" s="543">
        <f>'Report 1'!$Y$18</f>
        <v>0</v>
      </c>
      <c r="AK38" s="556"/>
      <c r="AL38" s="546" t="s">
        <v>669</v>
      </c>
      <c r="AM38" s="547">
        <v>2</v>
      </c>
      <c r="AN38" s="547" t="str">
        <f>'Information Input'!$M$14</f>
        <v xml:space="preserve">      -      </v>
      </c>
      <c r="AO38" s="547" t="s">
        <v>135</v>
      </c>
      <c r="AP38" s="538">
        <f t="shared" si="4"/>
        <v>43466</v>
      </c>
      <c r="AQ38" s="538">
        <f t="shared" si="5"/>
        <v>43555</v>
      </c>
      <c r="AR38" s="538">
        <f>'Information Input'!$H$35</f>
        <v>43555</v>
      </c>
      <c r="AS38" s="547" t="str">
        <f>'Information Input'!$J$22</f>
        <v>Quarterly</v>
      </c>
      <c r="AT38" s="538">
        <f>'Information Input'!$H$30</f>
        <v>43555</v>
      </c>
      <c r="AU38" s="547">
        <f>'Information Input'!$J$18</f>
        <v>2019</v>
      </c>
      <c r="AV38" s="547" t="s">
        <v>89</v>
      </c>
      <c r="AW38" s="547" t="s">
        <v>90</v>
      </c>
      <c r="AX38" s="547" t="s">
        <v>91</v>
      </c>
      <c r="AY38" s="548" t="s">
        <v>671</v>
      </c>
      <c r="AZ38" s="547">
        <v>37</v>
      </c>
      <c r="BA38" s="549" t="s">
        <v>179</v>
      </c>
      <c r="BB38" s="543" t="s">
        <v>231</v>
      </c>
      <c r="BC38" s="550">
        <f>'Report 2'!$H44</f>
        <v>0</v>
      </c>
      <c r="BD38" s="550">
        <f>'Report 2'!$I44</f>
        <v>0</v>
      </c>
      <c r="BE38" s="550">
        <f>'Report 2'!$J44</f>
        <v>0</v>
      </c>
      <c r="BF38" s="550">
        <f>'Report 2'!$K44</f>
        <v>0</v>
      </c>
      <c r="BG38" s="550">
        <f>'Report 2'!$L44</f>
        <v>0</v>
      </c>
      <c r="BH38" s="550">
        <f>'Report 2'!$M44</f>
        <v>0</v>
      </c>
      <c r="BI38" s="550">
        <f>'Report 2'!$N44</f>
        <v>0</v>
      </c>
      <c r="BJ38" s="556"/>
      <c r="BK38" s="541" t="s">
        <v>669</v>
      </c>
      <c r="BL38" s="537">
        <v>3</v>
      </c>
      <c r="BM38" s="537" t="str">
        <f>'Information Input'!$M$14</f>
        <v xml:space="preserve">      -      </v>
      </c>
      <c r="BN38" s="537" t="s">
        <v>135</v>
      </c>
      <c r="BO38" s="538">
        <f t="shared" si="6"/>
        <v>43466</v>
      </c>
      <c r="BP38" s="538">
        <f t="shared" si="7"/>
        <v>43555</v>
      </c>
      <c r="BQ38" s="538">
        <f>'Information Input'!$H$35</f>
        <v>43555</v>
      </c>
      <c r="BR38" s="537" t="str">
        <f>'Information Input'!$J$22</f>
        <v>Quarterly</v>
      </c>
      <c r="BS38" s="538">
        <f>'Information Input'!$H$30</f>
        <v>43555</v>
      </c>
      <c r="BT38" s="537">
        <f>'Information Input'!$J$18</f>
        <v>2019</v>
      </c>
      <c r="BU38" s="579" t="s">
        <v>94</v>
      </c>
      <c r="BV38" s="540" t="s">
        <v>95</v>
      </c>
      <c r="BW38" s="541" t="s">
        <v>96</v>
      </c>
      <c r="BX38" s="537">
        <v>9</v>
      </c>
      <c r="BY38" s="549" t="s">
        <v>170</v>
      </c>
      <c r="BZ38" s="549" t="s">
        <v>258</v>
      </c>
      <c r="CA38" s="543">
        <f>'Report 3'!$N$24</f>
        <v>0</v>
      </c>
      <c r="CB38" s="556"/>
      <c r="CC38" s="542" t="s">
        <v>669</v>
      </c>
      <c r="CD38" s="1014" t="s">
        <v>672</v>
      </c>
      <c r="CE38" s="1014" t="str">
        <f>'Information Input'!$M$14</f>
        <v xml:space="preserve">      -      </v>
      </c>
      <c r="CF38" s="551" t="s">
        <v>135</v>
      </c>
      <c r="CG38" s="552">
        <f t="shared" si="11"/>
        <v>43466</v>
      </c>
      <c r="CH38" s="552">
        <f t="shared" si="12"/>
        <v>43555</v>
      </c>
      <c r="CI38" s="552">
        <f>'Information Input'!$H$35</f>
        <v>43555</v>
      </c>
      <c r="CJ38" s="551" t="str">
        <f>'Information Input'!$J$22</f>
        <v>Quarterly</v>
      </c>
      <c r="CK38" s="552">
        <f>'Information Input'!$H$30</f>
        <v>43555</v>
      </c>
      <c r="CL38" s="551">
        <f>'Information Input'!$J$18</f>
        <v>2019</v>
      </c>
      <c r="CM38" s="551" t="s">
        <v>89</v>
      </c>
      <c r="CN38" s="1014" t="s">
        <v>90</v>
      </c>
      <c r="CO38" s="542" t="s">
        <v>91</v>
      </c>
      <c r="CP38" s="542" t="s">
        <v>671</v>
      </c>
      <c r="CQ38" s="551">
        <v>37</v>
      </c>
      <c r="CR38" s="542" t="s">
        <v>179</v>
      </c>
      <c r="CS38" s="542" t="s">
        <v>231</v>
      </c>
      <c r="CT38" s="1015">
        <f>'Report 1'!$C$18</f>
        <v>0</v>
      </c>
      <c r="CU38" s="1016">
        <f>SUMIF('Report 4A'!$G$16:$G$95,$CQ38,'Report 4A'!$K$16:$K$95)</f>
        <v>0</v>
      </c>
      <c r="CV38" s="1017">
        <f t="shared" si="10"/>
        <v>0</v>
      </c>
      <c r="CW38" s="556"/>
      <c r="CX38" s="546" t="s">
        <v>669</v>
      </c>
      <c r="CY38" s="537" t="s">
        <v>310</v>
      </c>
      <c r="CZ38" s="537" t="str">
        <f>'Information Input'!$M$14</f>
        <v xml:space="preserve">      -      </v>
      </c>
      <c r="DA38" s="538">
        <f>'Information Input'!$H$35</f>
        <v>43555</v>
      </c>
      <c r="DB38" s="537" t="str">
        <f>'Information Input'!$J$22</f>
        <v>Quarterly</v>
      </c>
      <c r="DC38" s="552">
        <f>'Information Input'!$H$30</f>
        <v>43555</v>
      </c>
      <c r="DD38" s="553" t="str">
        <f>TEXT('Report 5A'!$AC$17,"YYYYMM")</f>
        <v>201701</v>
      </c>
      <c r="DE38" s="541" t="s">
        <v>91</v>
      </c>
      <c r="DF38" s="541" t="s">
        <v>673</v>
      </c>
      <c r="DG38" s="544">
        <f>'Report 5A'!$AC$55</f>
        <v>0</v>
      </c>
      <c r="DH38" s="550">
        <f>'Report 5A'!$AC$56</f>
        <v>0</v>
      </c>
      <c r="DI38" s="544">
        <f>'Report 5A'!$AC$57</f>
        <v>0</v>
      </c>
      <c r="DJ38" s="544">
        <f>'Report 5A'!$AC$58</f>
        <v>0</v>
      </c>
      <c r="DK38" s="544">
        <f>'Report 5A'!$AC$59</f>
        <v>0</v>
      </c>
      <c r="DL38" s="544">
        <f>'Report 5A'!$AC$60</f>
        <v>0</v>
      </c>
      <c r="DM38" s="544">
        <f>'Report 5A'!$AC$61</f>
        <v>0</v>
      </c>
      <c r="DN38" s="544">
        <f>'Report 5A'!$AC$62</f>
        <v>0</v>
      </c>
      <c r="DO38" s="544">
        <f>'Report 5A'!$AC$63</f>
        <v>0</v>
      </c>
      <c r="DP38" s="544">
        <f>'Report 5A'!$AC$64</f>
        <v>0</v>
      </c>
      <c r="DQ38" s="544">
        <f>'Report 5A'!$AC$65</f>
        <v>0</v>
      </c>
      <c r="DR38" s="556"/>
      <c r="DT38" s="534"/>
    </row>
    <row r="39" spans="1:124">
      <c r="A39" s="556"/>
      <c r="B39" s="535" t="s">
        <v>669</v>
      </c>
      <c r="C39" s="536">
        <v>1</v>
      </c>
      <c r="D39" s="537" t="str">
        <f>'Information Input'!$M$14</f>
        <v xml:space="preserve">      -      </v>
      </c>
      <c r="E39" s="537" t="s">
        <v>135</v>
      </c>
      <c r="F39" s="538">
        <f t="shared" si="0"/>
        <v>43466</v>
      </c>
      <c r="G39" s="538">
        <f t="shared" si="1"/>
        <v>43555</v>
      </c>
      <c r="H39" s="538">
        <f>'Information Input'!$H$35</f>
        <v>43555</v>
      </c>
      <c r="I39" s="537" t="str">
        <f>'Information Input'!$J$22</f>
        <v>Quarterly</v>
      </c>
      <c r="J39" s="538">
        <f>'Information Input'!$H$30</f>
        <v>43555</v>
      </c>
      <c r="K39" s="537">
        <f>'Information Input'!$J$18</f>
        <v>2019</v>
      </c>
      <c r="L39" s="579" t="s">
        <v>89</v>
      </c>
      <c r="M39" s="540" t="s">
        <v>90</v>
      </c>
      <c r="N39" s="541" t="s">
        <v>91</v>
      </c>
      <c r="O39" s="542" t="s">
        <v>671</v>
      </c>
      <c r="P39" s="537">
        <v>29</v>
      </c>
      <c r="Q39" s="541" t="s">
        <v>171</v>
      </c>
      <c r="R39" s="541" t="s">
        <v>238</v>
      </c>
      <c r="S39" s="543">
        <f>'Report 1'!$C$18</f>
        <v>0</v>
      </c>
      <c r="T39" s="544">
        <f>'Report 1'!$C$49</f>
        <v>0</v>
      </c>
      <c r="U39" s="545">
        <f>'Report 1'!$C$135</f>
        <v>0</v>
      </c>
      <c r="V39" s="556"/>
      <c r="W39" s="546" t="s">
        <v>669</v>
      </c>
      <c r="X39" s="547">
        <v>1</v>
      </c>
      <c r="Y39" s="547" t="str">
        <f>'Information Input'!$M$14</f>
        <v xml:space="preserve">      -      </v>
      </c>
      <c r="Z39" s="547" t="s">
        <v>137</v>
      </c>
      <c r="AA39" s="538">
        <f t="shared" si="15"/>
        <v>43647</v>
      </c>
      <c r="AB39" s="538">
        <f t="shared" si="16"/>
        <v>43738</v>
      </c>
      <c r="AC39" s="538">
        <f>'Information Input'!$H$35</f>
        <v>43555</v>
      </c>
      <c r="AD39" s="547" t="str">
        <f>'Information Input'!$J$22</f>
        <v>Quarterly</v>
      </c>
      <c r="AE39" s="538">
        <f>'Information Input'!$H$30</f>
        <v>43555</v>
      </c>
      <c r="AF39" s="547">
        <f>'Information Input'!$J$18</f>
        <v>2019</v>
      </c>
      <c r="AG39" s="546" t="s">
        <v>101</v>
      </c>
      <c r="AH39" s="546" t="s">
        <v>102</v>
      </c>
      <c r="AI39" s="546" t="s">
        <v>103</v>
      </c>
      <c r="AJ39" s="543">
        <f>'Report 1'!$AD$18</f>
        <v>0</v>
      </c>
      <c r="AK39" s="556"/>
      <c r="AL39" s="546" t="s">
        <v>669</v>
      </c>
      <c r="AM39" s="547">
        <v>2</v>
      </c>
      <c r="AN39" s="547" t="str">
        <f>'Information Input'!$M$14</f>
        <v xml:space="preserve">      -      </v>
      </c>
      <c r="AO39" s="547" t="s">
        <v>135</v>
      </c>
      <c r="AP39" s="538">
        <f t="shared" si="4"/>
        <v>43466</v>
      </c>
      <c r="AQ39" s="538">
        <f t="shared" si="5"/>
        <v>43555</v>
      </c>
      <c r="AR39" s="538">
        <f>'Information Input'!$H$35</f>
        <v>43555</v>
      </c>
      <c r="AS39" s="547" t="str">
        <f>'Information Input'!$J$22</f>
        <v>Quarterly</v>
      </c>
      <c r="AT39" s="538">
        <f>'Information Input'!$H$30</f>
        <v>43555</v>
      </c>
      <c r="AU39" s="547">
        <f>'Information Input'!$J$18</f>
        <v>2019</v>
      </c>
      <c r="AV39" s="547" t="s">
        <v>89</v>
      </c>
      <c r="AW39" s="547" t="s">
        <v>90</v>
      </c>
      <c r="AX39" s="547" t="s">
        <v>91</v>
      </c>
      <c r="AY39" s="548" t="s">
        <v>671</v>
      </c>
      <c r="AZ39" s="547">
        <v>38</v>
      </c>
      <c r="BA39" s="549" t="s">
        <v>180</v>
      </c>
      <c r="BB39" s="543" t="s">
        <v>233</v>
      </c>
      <c r="BC39" s="550">
        <f>'Report 2'!$H45</f>
        <v>0</v>
      </c>
      <c r="BD39" s="550">
        <f>'Report 2'!$I45</f>
        <v>0</v>
      </c>
      <c r="BE39" s="550">
        <f>'Report 2'!$J45</f>
        <v>0</v>
      </c>
      <c r="BF39" s="550">
        <f>'Report 2'!$K45</f>
        <v>0</v>
      </c>
      <c r="BG39" s="550">
        <f>'Report 2'!$L45</f>
        <v>0</v>
      </c>
      <c r="BH39" s="550">
        <f>'Report 2'!$M45</f>
        <v>0</v>
      </c>
      <c r="BI39" s="550">
        <f>'Report 2'!$N45</f>
        <v>0</v>
      </c>
      <c r="BJ39" s="556"/>
      <c r="BK39" s="522" t="s">
        <v>669</v>
      </c>
      <c r="BL39" s="517">
        <v>3</v>
      </c>
      <c r="BM39" s="517" t="str">
        <f>'Information Input'!$M$14</f>
        <v xml:space="preserve">      -      </v>
      </c>
      <c r="BN39" s="517" t="s">
        <v>135</v>
      </c>
      <c r="BO39" s="518">
        <f t="shared" si="6"/>
        <v>43466</v>
      </c>
      <c r="BP39" s="518">
        <f t="shared" si="7"/>
        <v>43555</v>
      </c>
      <c r="BQ39" s="519">
        <f>'Information Input'!$H$35</f>
        <v>43555</v>
      </c>
      <c r="BR39" s="517" t="str">
        <f>'Information Input'!$J$22</f>
        <v>Quarterly</v>
      </c>
      <c r="BS39" s="519">
        <f>'Information Input'!$H$30</f>
        <v>43555</v>
      </c>
      <c r="BT39" s="517">
        <f>'Information Input'!$J$18</f>
        <v>2019</v>
      </c>
      <c r="BU39" s="578" t="s">
        <v>97</v>
      </c>
      <c r="BV39" s="521" t="s">
        <v>98</v>
      </c>
      <c r="BW39" s="522" t="s">
        <v>96</v>
      </c>
      <c r="BX39" s="517">
        <v>1</v>
      </c>
      <c r="BY39" s="530" t="s">
        <v>153</v>
      </c>
      <c r="BZ39" s="530" t="s">
        <v>250</v>
      </c>
      <c r="CA39" s="524">
        <f>'Report 3'!$D$32</f>
        <v>0</v>
      </c>
      <c r="CB39" s="556"/>
      <c r="CC39" s="542" t="s">
        <v>669</v>
      </c>
      <c r="CD39" s="1014" t="s">
        <v>672</v>
      </c>
      <c r="CE39" s="1014" t="str">
        <f>'Information Input'!$M$14</f>
        <v xml:space="preserve">      -      </v>
      </c>
      <c r="CF39" s="551" t="s">
        <v>135</v>
      </c>
      <c r="CG39" s="552">
        <f t="shared" si="11"/>
        <v>43466</v>
      </c>
      <c r="CH39" s="552">
        <f t="shared" si="12"/>
        <v>43555</v>
      </c>
      <c r="CI39" s="552">
        <f>'Information Input'!$H$35</f>
        <v>43555</v>
      </c>
      <c r="CJ39" s="551" t="str">
        <f>'Information Input'!$J$22</f>
        <v>Quarterly</v>
      </c>
      <c r="CK39" s="552">
        <f>'Information Input'!$H$30</f>
        <v>43555</v>
      </c>
      <c r="CL39" s="551">
        <f>'Information Input'!$J$18</f>
        <v>2019</v>
      </c>
      <c r="CM39" s="551" t="s">
        <v>89</v>
      </c>
      <c r="CN39" s="1014" t="s">
        <v>90</v>
      </c>
      <c r="CO39" s="542" t="s">
        <v>91</v>
      </c>
      <c r="CP39" s="542" t="s">
        <v>671</v>
      </c>
      <c r="CQ39" s="551">
        <v>38</v>
      </c>
      <c r="CR39" s="542" t="s">
        <v>180</v>
      </c>
      <c r="CS39" s="542" t="s">
        <v>233</v>
      </c>
      <c r="CT39" s="1015">
        <f>'Report 1'!$C$18</f>
        <v>0</v>
      </c>
      <c r="CU39" s="1016">
        <f>SUMIF('Report 4A'!$G$16:$G$95,$CQ39,'Report 4A'!$K$16:$K$95)</f>
        <v>0</v>
      </c>
      <c r="CV39" s="1017">
        <f t="shared" si="10"/>
        <v>0</v>
      </c>
      <c r="CW39" s="556"/>
      <c r="CX39" s="546" t="s">
        <v>669</v>
      </c>
      <c r="CY39" s="537" t="s">
        <v>310</v>
      </c>
      <c r="CZ39" s="537" t="str">
        <f>'Information Input'!$M$14</f>
        <v xml:space="preserve">      -      </v>
      </c>
      <c r="DA39" s="538">
        <f>'Information Input'!$H$35</f>
        <v>43555</v>
      </c>
      <c r="DB39" s="537" t="str">
        <f>'Information Input'!$J$22</f>
        <v>Quarterly</v>
      </c>
      <c r="DC39" s="552">
        <f>'Information Input'!$H$30</f>
        <v>43555</v>
      </c>
      <c r="DD39" s="553" t="str">
        <f>TEXT('Report 5A'!$AD$17,"YYYYMM")</f>
        <v>201612</v>
      </c>
      <c r="DE39" s="541" t="s">
        <v>91</v>
      </c>
      <c r="DF39" s="541" t="s">
        <v>673</v>
      </c>
      <c r="DG39" s="544">
        <f>'Report 5A'!$AD$55</f>
        <v>0</v>
      </c>
      <c r="DH39" s="550">
        <f>'Report 5A'!$AD$56</f>
        <v>0</v>
      </c>
      <c r="DI39" s="544">
        <f>'Report 5A'!$AD$57</f>
        <v>0</v>
      </c>
      <c r="DJ39" s="544">
        <f>'Report 5A'!$AD$58</f>
        <v>0</v>
      </c>
      <c r="DK39" s="544">
        <f>'Report 5A'!$AD$59</f>
        <v>0</v>
      </c>
      <c r="DL39" s="544">
        <f>'Report 5A'!$AD$60</f>
        <v>0</v>
      </c>
      <c r="DM39" s="544">
        <f>'Report 5A'!$AD$61</f>
        <v>0</v>
      </c>
      <c r="DN39" s="544">
        <f>'Report 5A'!$AD$62</f>
        <v>0</v>
      </c>
      <c r="DO39" s="544">
        <f>'Report 5A'!$AD$63</f>
        <v>0</v>
      </c>
      <c r="DP39" s="544">
        <f>'Report 5A'!$AD$64</f>
        <v>0</v>
      </c>
      <c r="DQ39" s="544">
        <f>'Report 5A'!$AD$65</f>
        <v>0</v>
      </c>
      <c r="DR39" s="556"/>
      <c r="DT39" s="534"/>
    </row>
    <row r="40" spans="1:124">
      <c r="A40" s="556"/>
      <c r="B40" s="535" t="s">
        <v>669</v>
      </c>
      <c r="C40" s="536">
        <v>1</v>
      </c>
      <c r="D40" s="537" t="str">
        <f>'Information Input'!$M$14</f>
        <v xml:space="preserve">      -      </v>
      </c>
      <c r="E40" s="537" t="s">
        <v>135</v>
      </c>
      <c r="F40" s="538">
        <f t="shared" si="0"/>
        <v>43466</v>
      </c>
      <c r="G40" s="538">
        <f t="shared" si="1"/>
        <v>43555</v>
      </c>
      <c r="H40" s="538">
        <f>'Information Input'!$H$35</f>
        <v>43555</v>
      </c>
      <c r="I40" s="537" t="str">
        <f>'Information Input'!$J$22</f>
        <v>Quarterly</v>
      </c>
      <c r="J40" s="538">
        <f>'Information Input'!$H$30</f>
        <v>43555</v>
      </c>
      <c r="K40" s="537">
        <f>'Information Input'!$J$18</f>
        <v>2019</v>
      </c>
      <c r="L40" s="579" t="s">
        <v>89</v>
      </c>
      <c r="M40" s="540" t="s">
        <v>90</v>
      </c>
      <c r="N40" s="541" t="s">
        <v>91</v>
      </c>
      <c r="O40" s="542" t="s">
        <v>671</v>
      </c>
      <c r="P40" s="537">
        <v>30</v>
      </c>
      <c r="Q40" s="541" t="s">
        <v>172</v>
      </c>
      <c r="R40" s="541" t="s">
        <v>238</v>
      </c>
      <c r="S40" s="543">
        <f>'Report 1'!$C$18</f>
        <v>0</v>
      </c>
      <c r="T40" s="544">
        <f>'Report 1'!$C$50</f>
        <v>0</v>
      </c>
      <c r="U40" s="545">
        <f>'Report 1'!$C$136</f>
        <v>0</v>
      </c>
      <c r="V40" s="556"/>
      <c r="W40" s="546" t="s">
        <v>669</v>
      </c>
      <c r="X40" s="547">
        <v>1</v>
      </c>
      <c r="Y40" s="547" t="str">
        <f>'Information Input'!$M$14</f>
        <v xml:space="preserve">      -      </v>
      </c>
      <c r="Z40" s="547" t="s">
        <v>137</v>
      </c>
      <c r="AA40" s="538">
        <f t="shared" si="15"/>
        <v>43647</v>
      </c>
      <c r="AB40" s="538">
        <f t="shared" si="16"/>
        <v>43738</v>
      </c>
      <c r="AC40" s="538">
        <f>'Information Input'!$H$35</f>
        <v>43555</v>
      </c>
      <c r="AD40" s="547" t="str">
        <f>'Information Input'!$J$22</f>
        <v>Quarterly</v>
      </c>
      <c r="AE40" s="538">
        <f>'Information Input'!$H$30</f>
        <v>43555</v>
      </c>
      <c r="AF40" s="547">
        <f>'Information Input'!$J$18</f>
        <v>2019</v>
      </c>
      <c r="AG40" s="546" t="s">
        <v>104</v>
      </c>
      <c r="AH40" s="546" t="s">
        <v>105</v>
      </c>
      <c r="AI40" s="546" t="s">
        <v>103</v>
      </c>
      <c r="AJ40" s="543">
        <f>'Report 1'!$AI$18</f>
        <v>0</v>
      </c>
      <c r="AK40" s="556"/>
      <c r="AL40" s="546" t="s">
        <v>669</v>
      </c>
      <c r="AM40" s="547">
        <v>2</v>
      </c>
      <c r="AN40" s="547" t="str">
        <f>'Information Input'!$M$14</f>
        <v xml:space="preserve">      -      </v>
      </c>
      <c r="AO40" s="547" t="s">
        <v>135</v>
      </c>
      <c r="AP40" s="538">
        <f t="shared" si="4"/>
        <v>43466</v>
      </c>
      <c r="AQ40" s="538">
        <f t="shared" si="5"/>
        <v>43555</v>
      </c>
      <c r="AR40" s="538">
        <f>'Information Input'!$H$35</f>
        <v>43555</v>
      </c>
      <c r="AS40" s="547" t="str">
        <f>'Information Input'!$J$22</f>
        <v>Quarterly</v>
      </c>
      <c r="AT40" s="538">
        <f>'Information Input'!$H$30</f>
        <v>43555</v>
      </c>
      <c r="AU40" s="547">
        <f>'Information Input'!$J$18</f>
        <v>2019</v>
      </c>
      <c r="AV40" s="547" t="s">
        <v>89</v>
      </c>
      <c r="AW40" s="547" t="s">
        <v>90</v>
      </c>
      <c r="AX40" s="547" t="s">
        <v>91</v>
      </c>
      <c r="AY40" s="548" t="s">
        <v>671</v>
      </c>
      <c r="AZ40" s="547">
        <v>39</v>
      </c>
      <c r="BA40" s="549" t="s">
        <v>181</v>
      </c>
      <c r="BB40" s="543" t="s">
        <v>233</v>
      </c>
      <c r="BC40" s="550">
        <f>'Report 2'!$H46</f>
        <v>0</v>
      </c>
      <c r="BD40" s="550">
        <f>'Report 2'!$I46</f>
        <v>0</v>
      </c>
      <c r="BE40" s="550">
        <f>'Report 2'!$J46</f>
        <v>0</v>
      </c>
      <c r="BF40" s="550">
        <f>'Report 2'!$K46</f>
        <v>0</v>
      </c>
      <c r="BG40" s="550">
        <f>'Report 2'!$L46</f>
        <v>0</v>
      </c>
      <c r="BH40" s="550">
        <f>'Report 2'!$M46</f>
        <v>0</v>
      </c>
      <c r="BI40" s="550">
        <f>'Report 2'!$N46</f>
        <v>0</v>
      </c>
      <c r="BJ40" s="556"/>
      <c r="BK40" s="541" t="s">
        <v>669</v>
      </c>
      <c r="BL40" s="537">
        <v>3</v>
      </c>
      <c r="BM40" s="537" t="str">
        <f>'Information Input'!$M$14</f>
        <v xml:space="preserve">      -      </v>
      </c>
      <c r="BN40" s="537" t="s">
        <v>135</v>
      </c>
      <c r="BO40" s="538">
        <f t="shared" si="6"/>
        <v>43466</v>
      </c>
      <c r="BP40" s="538">
        <f t="shared" si="7"/>
        <v>43555</v>
      </c>
      <c r="BQ40" s="538">
        <f>'Information Input'!$H$35</f>
        <v>43555</v>
      </c>
      <c r="BR40" s="537" t="str">
        <f>'Information Input'!$J$22</f>
        <v>Quarterly</v>
      </c>
      <c r="BS40" s="538">
        <f>'Information Input'!$H$30</f>
        <v>43555</v>
      </c>
      <c r="BT40" s="537">
        <f>'Information Input'!$J$18</f>
        <v>2019</v>
      </c>
      <c r="BU40" s="579" t="s">
        <v>97</v>
      </c>
      <c r="BV40" s="540" t="s">
        <v>98</v>
      </c>
      <c r="BW40" s="541" t="s">
        <v>96</v>
      </c>
      <c r="BX40" s="537">
        <v>2</v>
      </c>
      <c r="BY40" s="549" t="s">
        <v>154</v>
      </c>
      <c r="BZ40" s="549" t="s">
        <v>251</v>
      </c>
      <c r="CA40" s="543">
        <f>'Report 3'!$D$33</f>
        <v>0</v>
      </c>
      <c r="CB40" s="556"/>
      <c r="CC40" s="542" t="s">
        <v>669</v>
      </c>
      <c r="CD40" s="1014" t="s">
        <v>672</v>
      </c>
      <c r="CE40" s="1014" t="str">
        <f>'Information Input'!$M$14</f>
        <v xml:space="preserve">      -      </v>
      </c>
      <c r="CF40" s="551" t="s">
        <v>135</v>
      </c>
      <c r="CG40" s="552">
        <f t="shared" si="11"/>
        <v>43466</v>
      </c>
      <c r="CH40" s="552">
        <f t="shared" si="12"/>
        <v>43555</v>
      </c>
      <c r="CI40" s="552">
        <f>'Information Input'!$H$35</f>
        <v>43555</v>
      </c>
      <c r="CJ40" s="551" t="str">
        <f>'Information Input'!$J$22</f>
        <v>Quarterly</v>
      </c>
      <c r="CK40" s="552">
        <f>'Information Input'!$H$30</f>
        <v>43555</v>
      </c>
      <c r="CL40" s="551">
        <f>'Information Input'!$J$18</f>
        <v>2019</v>
      </c>
      <c r="CM40" s="551" t="s">
        <v>89</v>
      </c>
      <c r="CN40" s="1014" t="s">
        <v>90</v>
      </c>
      <c r="CO40" s="542" t="s">
        <v>91</v>
      </c>
      <c r="CP40" s="542" t="s">
        <v>671</v>
      </c>
      <c r="CQ40" s="551">
        <v>39</v>
      </c>
      <c r="CR40" s="542" t="s">
        <v>181</v>
      </c>
      <c r="CS40" s="542" t="s">
        <v>233</v>
      </c>
      <c r="CT40" s="1015">
        <f>'Report 1'!$C$18</f>
        <v>0</v>
      </c>
      <c r="CU40" s="1016">
        <f>SUMIF('Report 4A'!$G$16:$G$95,$CQ40,'Report 4A'!$K$16:$K$95)</f>
        <v>0</v>
      </c>
      <c r="CV40" s="1017">
        <f t="shared" si="10"/>
        <v>0</v>
      </c>
      <c r="CW40" s="556"/>
      <c r="CX40" s="546" t="s">
        <v>669</v>
      </c>
      <c r="CY40" s="537" t="s">
        <v>310</v>
      </c>
      <c r="CZ40" s="537" t="str">
        <f>'Information Input'!$M$14</f>
        <v xml:space="preserve">      -      </v>
      </c>
      <c r="DA40" s="538">
        <f>'Information Input'!$H$35</f>
        <v>43555</v>
      </c>
      <c r="DB40" s="537" t="str">
        <f>'Information Input'!$J$22</f>
        <v>Quarterly</v>
      </c>
      <c r="DC40" s="552">
        <f>'Information Input'!$H$30</f>
        <v>43555</v>
      </c>
      <c r="DD40" s="553" t="str">
        <f>TEXT('Report 5A'!$AE$17,"YYYYMM")</f>
        <v>201611</v>
      </c>
      <c r="DE40" s="541" t="s">
        <v>91</v>
      </c>
      <c r="DF40" s="541" t="s">
        <v>673</v>
      </c>
      <c r="DG40" s="544">
        <f>'Report 5A'!$AE$55</f>
        <v>0</v>
      </c>
      <c r="DH40" s="550">
        <f>'Report 5A'!$AE$56</f>
        <v>0</v>
      </c>
      <c r="DI40" s="544">
        <f>'Report 5A'!$AE$57</f>
        <v>0</v>
      </c>
      <c r="DJ40" s="544">
        <f>'Report 5A'!$AE$58</f>
        <v>0</v>
      </c>
      <c r="DK40" s="544">
        <f>'Report 5A'!$AE$59</f>
        <v>0</v>
      </c>
      <c r="DL40" s="544">
        <f>'Report 5A'!$AE$60</f>
        <v>0</v>
      </c>
      <c r="DM40" s="544">
        <f>'Report 5A'!$AE$61</f>
        <v>0</v>
      </c>
      <c r="DN40" s="544">
        <f>'Report 5A'!$AE$62</f>
        <v>0</v>
      </c>
      <c r="DO40" s="544">
        <f>'Report 5A'!$AE$63</f>
        <v>0</v>
      </c>
      <c r="DP40" s="544">
        <f>'Report 5A'!$AE$64</f>
        <v>0</v>
      </c>
      <c r="DQ40" s="544">
        <f>'Report 5A'!$AE$65</f>
        <v>0</v>
      </c>
      <c r="DR40" s="556"/>
      <c r="DT40" s="534"/>
    </row>
    <row r="41" spans="1:124">
      <c r="A41" s="556"/>
      <c r="B41" s="535" t="s">
        <v>669</v>
      </c>
      <c r="C41" s="536">
        <v>1</v>
      </c>
      <c r="D41" s="537" t="str">
        <f>'Information Input'!$M$14</f>
        <v xml:space="preserve">      -      </v>
      </c>
      <c r="E41" s="537" t="s">
        <v>135</v>
      </c>
      <c r="F41" s="538">
        <f t="shared" si="0"/>
        <v>43466</v>
      </c>
      <c r="G41" s="538">
        <f t="shared" si="1"/>
        <v>43555</v>
      </c>
      <c r="H41" s="538">
        <f>'Information Input'!$H$35</f>
        <v>43555</v>
      </c>
      <c r="I41" s="537" t="str">
        <f>'Information Input'!$J$22</f>
        <v>Quarterly</v>
      </c>
      <c r="J41" s="538">
        <f>'Information Input'!$H$30</f>
        <v>43555</v>
      </c>
      <c r="K41" s="537">
        <f>'Information Input'!$J$18</f>
        <v>2019</v>
      </c>
      <c r="L41" s="579" t="s">
        <v>89</v>
      </c>
      <c r="M41" s="540" t="s">
        <v>90</v>
      </c>
      <c r="N41" s="541" t="s">
        <v>91</v>
      </c>
      <c r="O41" s="542" t="s">
        <v>671</v>
      </c>
      <c r="P41" s="537">
        <v>31</v>
      </c>
      <c r="Q41" s="541" t="s">
        <v>173</v>
      </c>
      <c r="R41" s="541" t="s">
        <v>233</v>
      </c>
      <c r="S41" s="543">
        <f>'Report 1'!$C$18</f>
        <v>0</v>
      </c>
      <c r="T41" s="544">
        <f>'Report 1'!$C$51</f>
        <v>0</v>
      </c>
      <c r="U41" s="545">
        <f>'Report 1'!$C$137</f>
        <v>0</v>
      </c>
      <c r="V41" s="556"/>
      <c r="W41" s="546" t="s">
        <v>669</v>
      </c>
      <c r="X41" s="547">
        <v>1</v>
      </c>
      <c r="Y41" s="547" t="str">
        <f>'Information Input'!$M$14</f>
        <v xml:space="preserve">      -      </v>
      </c>
      <c r="Z41" s="547" t="s">
        <v>137</v>
      </c>
      <c r="AA41" s="538">
        <f t="shared" si="15"/>
        <v>43647</v>
      </c>
      <c r="AB41" s="538">
        <f t="shared" si="16"/>
        <v>43738</v>
      </c>
      <c r="AC41" s="538">
        <f>'Information Input'!$H$35</f>
        <v>43555</v>
      </c>
      <c r="AD41" s="547" t="str">
        <f>'Information Input'!$J$22</f>
        <v>Quarterly</v>
      </c>
      <c r="AE41" s="538">
        <f>'Information Input'!$H$30</f>
        <v>43555</v>
      </c>
      <c r="AF41" s="547">
        <f>'Information Input'!$J$18</f>
        <v>2019</v>
      </c>
      <c r="AG41" s="546" t="s">
        <v>91</v>
      </c>
      <c r="AH41" s="546" t="s">
        <v>240</v>
      </c>
      <c r="AI41" s="546" t="s">
        <v>240</v>
      </c>
      <c r="AJ41" s="543">
        <f>'Report 1'!$AN$18</f>
        <v>0</v>
      </c>
      <c r="AK41" s="556"/>
      <c r="AL41" s="546" t="s">
        <v>669</v>
      </c>
      <c r="AM41" s="547">
        <v>2</v>
      </c>
      <c r="AN41" s="547" t="str">
        <f>'Information Input'!$M$14</f>
        <v xml:space="preserve">      -      </v>
      </c>
      <c r="AO41" s="547" t="s">
        <v>135</v>
      </c>
      <c r="AP41" s="538">
        <f t="shared" si="4"/>
        <v>43466</v>
      </c>
      <c r="AQ41" s="538">
        <f t="shared" si="5"/>
        <v>43555</v>
      </c>
      <c r="AR41" s="538">
        <f>'Information Input'!$H$35</f>
        <v>43555</v>
      </c>
      <c r="AS41" s="547" t="str">
        <f>'Information Input'!$J$22</f>
        <v>Quarterly</v>
      </c>
      <c r="AT41" s="538">
        <f>'Information Input'!$H$30</f>
        <v>43555</v>
      </c>
      <c r="AU41" s="547">
        <f>'Information Input'!$J$18</f>
        <v>2019</v>
      </c>
      <c r="AV41" s="547" t="s">
        <v>89</v>
      </c>
      <c r="AW41" s="547" t="s">
        <v>90</v>
      </c>
      <c r="AX41" s="547" t="s">
        <v>91</v>
      </c>
      <c r="AY41" s="548" t="s">
        <v>671</v>
      </c>
      <c r="AZ41" s="547">
        <v>40</v>
      </c>
      <c r="BA41" s="549" t="s">
        <v>182</v>
      </c>
      <c r="BB41" s="543" t="s">
        <v>238</v>
      </c>
      <c r="BC41" s="550">
        <f>'Report 2'!$H47</f>
        <v>0</v>
      </c>
      <c r="BD41" s="550">
        <f>'Report 2'!$I47</f>
        <v>0</v>
      </c>
      <c r="BE41" s="550">
        <f>'Report 2'!$J47</f>
        <v>0</v>
      </c>
      <c r="BF41" s="550">
        <f>'Report 2'!$K47</f>
        <v>0</v>
      </c>
      <c r="BG41" s="550">
        <f>'Report 2'!$L47</f>
        <v>0</v>
      </c>
      <c r="BH41" s="550">
        <f>'Report 2'!$M47</f>
        <v>0</v>
      </c>
      <c r="BI41" s="550">
        <f>'Report 2'!$N47</f>
        <v>0</v>
      </c>
      <c r="BJ41" s="556"/>
      <c r="BK41" s="541" t="s">
        <v>669</v>
      </c>
      <c r="BL41" s="537">
        <v>3</v>
      </c>
      <c r="BM41" s="537" t="str">
        <f>'Information Input'!$M$14</f>
        <v xml:space="preserve">      -      </v>
      </c>
      <c r="BN41" s="537" t="s">
        <v>135</v>
      </c>
      <c r="BO41" s="538">
        <f t="shared" si="6"/>
        <v>43466</v>
      </c>
      <c r="BP41" s="538">
        <f t="shared" si="7"/>
        <v>43555</v>
      </c>
      <c r="BQ41" s="538">
        <f>'Information Input'!$H$35</f>
        <v>43555</v>
      </c>
      <c r="BR41" s="537" t="str">
        <f>'Information Input'!$J$22</f>
        <v>Quarterly</v>
      </c>
      <c r="BS41" s="538">
        <f>'Information Input'!$H$30</f>
        <v>43555</v>
      </c>
      <c r="BT41" s="537">
        <f>'Information Input'!$J$18</f>
        <v>2019</v>
      </c>
      <c r="BU41" s="579" t="s">
        <v>97</v>
      </c>
      <c r="BV41" s="540" t="s">
        <v>98</v>
      </c>
      <c r="BW41" s="541" t="s">
        <v>96</v>
      </c>
      <c r="BX41" s="537">
        <v>3</v>
      </c>
      <c r="BY41" s="549" t="s">
        <v>164</v>
      </c>
      <c r="BZ41" s="549" t="s">
        <v>250</v>
      </c>
      <c r="CA41" s="543">
        <f>'Report 3'!$D$34</f>
        <v>0</v>
      </c>
      <c r="CB41" s="556"/>
      <c r="CC41" s="542" t="s">
        <v>669</v>
      </c>
      <c r="CD41" s="1014" t="s">
        <v>672</v>
      </c>
      <c r="CE41" s="1014" t="str">
        <f>'Information Input'!$M$14</f>
        <v xml:space="preserve">      -      </v>
      </c>
      <c r="CF41" s="551" t="s">
        <v>135</v>
      </c>
      <c r="CG41" s="552">
        <f t="shared" si="11"/>
        <v>43466</v>
      </c>
      <c r="CH41" s="552">
        <f t="shared" si="12"/>
        <v>43555</v>
      </c>
      <c r="CI41" s="552">
        <f>'Information Input'!$H$35</f>
        <v>43555</v>
      </c>
      <c r="CJ41" s="551" t="str">
        <f>'Information Input'!$J$22</f>
        <v>Quarterly</v>
      </c>
      <c r="CK41" s="552">
        <f>'Information Input'!$H$30</f>
        <v>43555</v>
      </c>
      <c r="CL41" s="551">
        <f>'Information Input'!$J$18</f>
        <v>2019</v>
      </c>
      <c r="CM41" s="551" t="s">
        <v>89</v>
      </c>
      <c r="CN41" s="1014" t="s">
        <v>90</v>
      </c>
      <c r="CO41" s="542" t="s">
        <v>91</v>
      </c>
      <c r="CP41" s="542" t="s">
        <v>671</v>
      </c>
      <c r="CQ41" s="551">
        <v>40</v>
      </c>
      <c r="CR41" s="542" t="s">
        <v>182</v>
      </c>
      <c r="CS41" s="542" t="s">
        <v>238</v>
      </c>
      <c r="CT41" s="1015">
        <f>'Report 1'!$C$18</f>
        <v>0</v>
      </c>
      <c r="CU41" s="1016">
        <f>SUMIF('Report 4A'!$G$16:$G$95,$CQ41,'Report 4A'!$K$16:$K$95)</f>
        <v>0</v>
      </c>
      <c r="CV41" s="1017">
        <f t="shared" si="10"/>
        <v>0</v>
      </c>
      <c r="CW41" s="556"/>
      <c r="CX41" s="546" t="s">
        <v>669</v>
      </c>
      <c r="CY41" s="537" t="s">
        <v>310</v>
      </c>
      <c r="CZ41" s="537" t="str">
        <f>'Information Input'!$M$14</f>
        <v xml:space="preserve">      -      </v>
      </c>
      <c r="DA41" s="538">
        <f>'Information Input'!$H$35</f>
        <v>43555</v>
      </c>
      <c r="DB41" s="537" t="str">
        <f>'Information Input'!$J$22</f>
        <v>Quarterly</v>
      </c>
      <c r="DC41" s="552">
        <f>'Information Input'!$H$30</f>
        <v>43555</v>
      </c>
      <c r="DD41" s="553" t="str">
        <f>TEXT('Report 5A'!$AF$17,"YYYYMM")</f>
        <v>201610</v>
      </c>
      <c r="DE41" s="541" t="s">
        <v>91</v>
      </c>
      <c r="DF41" s="541" t="s">
        <v>673</v>
      </c>
      <c r="DG41" s="544">
        <f>'Report 5A'!$AF$55</f>
        <v>0</v>
      </c>
      <c r="DH41" s="550">
        <f>'Report 5A'!$AF$56</f>
        <v>0</v>
      </c>
      <c r="DI41" s="544">
        <f>'Report 5A'!$AF$57</f>
        <v>0</v>
      </c>
      <c r="DJ41" s="544">
        <f>'Report 5A'!$AF$58</f>
        <v>0</v>
      </c>
      <c r="DK41" s="544">
        <f>'Report 5A'!$AF$59</f>
        <v>0</v>
      </c>
      <c r="DL41" s="544">
        <f>'Report 5A'!$AF$60</f>
        <v>0</v>
      </c>
      <c r="DM41" s="544">
        <f>'Report 5A'!$AF$61</f>
        <v>0</v>
      </c>
      <c r="DN41" s="544">
        <f>'Report 5A'!$AF$62</f>
        <v>0</v>
      </c>
      <c r="DO41" s="544">
        <f>'Report 5A'!$AF$63</f>
        <v>0</v>
      </c>
      <c r="DP41" s="544">
        <f>'Report 5A'!$AF$64</f>
        <v>0</v>
      </c>
      <c r="DQ41" s="544">
        <f>'Report 5A'!$AF$65</f>
        <v>0</v>
      </c>
      <c r="DR41" s="556"/>
      <c r="DT41" s="534"/>
    </row>
    <row r="42" spans="1:124">
      <c r="A42" s="556"/>
      <c r="B42" s="535" t="s">
        <v>669</v>
      </c>
      <c r="C42" s="536">
        <v>1</v>
      </c>
      <c r="D42" s="537" t="str">
        <f>'Information Input'!$M$14</f>
        <v xml:space="preserve">      -      </v>
      </c>
      <c r="E42" s="537" t="s">
        <v>135</v>
      </c>
      <c r="F42" s="538">
        <f t="shared" si="0"/>
        <v>43466</v>
      </c>
      <c r="G42" s="538">
        <f t="shared" si="1"/>
        <v>43555</v>
      </c>
      <c r="H42" s="538">
        <f>'Information Input'!$H$35</f>
        <v>43555</v>
      </c>
      <c r="I42" s="537" t="str">
        <f>'Information Input'!$J$22</f>
        <v>Quarterly</v>
      </c>
      <c r="J42" s="538">
        <f>'Information Input'!$H$30</f>
        <v>43555</v>
      </c>
      <c r="K42" s="537">
        <f>'Information Input'!$J$18</f>
        <v>2019</v>
      </c>
      <c r="L42" s="579" t="s">
        <v>89</v>
      </c>
      <c r="M42" s="540" t="s">
        <v>90</v>
      </c>
      <c r="N42" s="541" t="s">
        <v>91</v>
      </c>
      <c r="O42" s="542" t="s">
        <v>671</v>
      </c>
      <c r="P42" s="537">
        <v>32</v>
      </c>
      <c r="Q42" s="541" t="s">
        <v>174</v>
      </c>
      <c r="R42" s="541" t="s">
        <v>238</v>
      </c>
      <c r="S42" s="543">
        <f>'Report 1'!$C$18</f>
        <v>0</v>
      </c>
      <c r="T42" s="544">
        <f>'Report 1'!$C$52</f>
        <v>0</v>
      </c>
      <c r="U42" s="545">
        <f>'Report 1'!$C$138</f>
        <v>0</v>
      </c>
      <c r="V42" s="556"/>
      <c r="W42" s="546" t="s">
        <v>669</v>
      </c>
      <c r="X42" s="547">
        <v>1</v>
      </c>
      <c r="Y42" s="547" t="str">
        <f>'Information Input'!$M$14</f>
        <v xml:space="preserve">      -      </v>
      </c>
      <c r="Z42" s="547" t="s">
        <v>137</v>
      </c>
      <c r="AA42" s="538">
        <f t="shared" si="15"/>
        <v>43647</v>
      </c>
      <c r="AB42" s="538">
        <f t="shared" si="16"/>
        <v>43738</v>
      </c>
      <c r="AC42" s="538">
        <f>'Information Input'!$H$35</f>
        <v>43555</v>
      </c>
      <c r="AD42" s="547" t="str">
        <f>'Information Input'!$J$22</f>
        <v>Quarterly</v>
      </c>
      <c r="AE42" s="538">
        <f>'Information Input'!$H$30</f>
        <v>43555</v>
      </c>
      <c r="AF42" s="547">
        <f>'Information Input'!$J$18</f>
        <v>2019</v>
      </c>
      <c r="AG42" s="546" t="s">
        <v>96</v>
      </c>
      <c r="AH42" s="546" t="s">
        <v>241</v>
      </c>
      <c r="AI42" s="546" t="s">
        <v>241</v>
      </c>
      <c r="AJ42" s="543">
        <f>'Report 1'!$AS$18</f>
        <v>0</v>
      </c>
      <c r="AK42" s="556"/>
      <c r="AL42" s="546" t="s">
        <v>669</v>
      </c>
      <c r="AM42" s="547">
        <v>2</v>
      </c>
      <c r="AN42" s="547" t="str">
        <f>'Information Input'!$M$14</f>
        <v xml:space="preserve">      -      </v>
      </c>
      <c r="AO42" s="547" t="s">
        <v>135</v>
      </c>
      <c r="AP42" s="538">
        <f t="shared" si="4"/>
        <v>43466</v>
      </c>
      <c r="AQ42" s="538">
        <f t="shared" si="5"/>
        <v>43555</v>
      </c>
      <c r="AR42" s="538">
        <f>'Information Input'!$H$35</f>
        <v>43555</v>
      </c>
      <c r="AS42" s="547" t="str">
        <f>'Information Input'!$J$22</f>
        <v>Quarterly</v>
      </c>
      <c r="AT42" s="538">
        <f>'Information Input'!$H$30</f>
        <v>43555</v>
      </c>
      <c r="AU42" s="547">
        <f>'Information Input'!$J$18</f>
        <v>2019</v>
      </c>
      <c r="AV42" s="547" t="s">
        <v>89</v>
      </c>
      <c r="AW42" s="547" t="s">
        <v>90</v>
      </c>
      <c r="AX42" s="547" t="s">
        <v>91</v>
      </c>
      <c r="AY42" s="548" t="s">
        <v>671</v>
      </c>
      <c r="AZ42" s="547">
        <v>41</v>
      </c>
      <c r="BA42" s="549" t="s">
        <v>183</v>
      </c>
      <c r="BB42" s="543" t="s">
        <v>238</v>
      </c>
      <c r="BC42" s="550">
        <f>'Report 2'!$H48</f>
        <v>0</v>
      </c>
      <c r="BD42" s="550">
        <f>'Report 2'!$I48</f>
        <v>0</v>
      </c>
      <c r="BE42" s="550">
        <f>'Report 2'!$J48</f>
        <v>0</v>
      </c>
      <c r="BF42" s="550">
        <f>'Report 2'!$K48</f>
        <v>0</v>
      </c>
      <c r="BG42" s="550">
        <f>'Report 2'!$L48</f>
        <v>0</v>
      </c>
      <c r="BH42" s="550">
        <f>'Report 2'!$M48</f>
        <v>0</v>
      </c>
      <c r="BI42" s="550">
        <f>'Report 2'!$N48</f>
        <v>0</v>
      </c>
      <c r="BJ42" s="556"/>
      <c r="BK42" s="541" t="s">
        <v>669</v>
      </c>
      <c r="BL42" s="537">
        <v>3</v>
      </c>
      <c r="BM42" s="537" t="str">
        <f>'Information Input'!$M$14</f>
        <v xml:space="preserve">      -      </v>
      </c>
      <c r="BN42" s="537" t="s">
        <v>135</v>
      </c>
      <c r="BO42" s="538">
        <f t="shared" si="6"/>
        <v>43466</v>
      </c>
      <c r="BP42" s="538">
        <f t="shared" si="7"/>
        <v>43555</v>
      </c>
      <c r="BQ42" s="538">
        <f>'Information Input'!$H$35</f>
        <v>43555</v>
      </c>
      <c r="BR42" s="537" t="str">
        <f>'Information Input'!$J$22</f>
        <v>Quarterly</v>
      </c>
      <c r="BS42" s="538">
        <f>'Information Input'!$H$30</f>
        <v>43555</v>
      </c>
      <c r="BT42" s="537">
        <f>'Information Input'!$J$18</f>
        <v>2019</v>
      </c>
      <c r="BU42" s="579" t="s">
        <v>97</v>
      </c>
      <c r="BV42" s="540" t="s">
        <v>98</v>
      </c>
      <c r="BW42" s="541" t="s">
        <v>96</v>
      </c>
      <c r="BX42" s="537">
        <v>4</v>
      </c>
      <c r="BY42" s="549" t="s">
        <v>164</v>
      </c>
      <c r="BZ42" s="549" t="s">
        <v>252</v>
      </c>
      <c r="CA42" s="543">
        <f>'Report 3'!$D$35</f>
        <v>0</v>
      </c>
      <c r="CB42" s="556"/>
      <c r="CC42" s="542" t="s">
        <v>669</v>
      </c>
      <c r="CD42" s="1014" t="s">
        <v>672</v>
      </c>
      <c r="CE42" s="1014" t="str">
        <f>'Information Input'!$M$14</f>
        <v xml:space="preserve">      -      </v>
      </c>
      <c r="CF42" s="551" t="s">
        <v>135</v>
      </c>
      <c r="CG42" s="552">
        <f t="shared" si="11"/>
        <v>43466</v>
      </c>
      <c r="CH42" s="552">
        <f t="shared" si="12"/>
        <v>43555</v>
      </c>
      <c r="CI42" s="552">
        <f>'Information Input'!$H$35</f>
        <v>43555</v>
      </c>
      <c r="CJ42" s="551" t="str">
        <f>'Information Input'!$J$22</f>
        <v>Quarterly</v>
      </c>
      <c r="CK42" s="552">
        <f>'Information Input'!$H$30</f>
        <v>43555</v>
      </c>
      <c r="CL42" s="551">
        <f>'Information Input'!$J$18</f>
        <v>2019</v>
      </c>
      <c r="CM42" s="551" t="s">
        <v>89</v>
      </c>
      <c r="CN42" s="1014" t="s">
        <v>90</v>
      </c>
      <c r="CO42" s="542" t="s">
        <v>91</v>
      </c>
      <c r="CP42" s="542" t="s">
        <v>671</v>
      </c>
      <c r="CQ42" s="551">
        <v>41</v>
      </c>
      <c r="CR42" s="542" t="s">
        <v>183</v>
      </c>
      <c r="CS42" s="542" t="s">
        <v>238</v>
      </c>
      <c r="CT42" s="1015">
        <f>'Report 1'!$C$18</f>
        <v>0</v>
      </c>
      <c r="CU42" s="1016">
        <f>SUMIF('Report 4A'!$G$16:$G$95,$CQ42,'Report 4A'!$K$16:$K$95)</f>
        <v>0</v>
      </c>
      <c r="CV42" s="1017">
        <f t="shared" si="10"/>
        <v>0</v>
      </c>
      <c r="CW42" s="556"/>
      <c r="CX42" s="546" t="s">
        <v>669</v>
      </c>
      <c r="CY42" s="537" t="s">
        <v>310</v>
      </c>
      <c r="CZ42" s="537" t="str">
        <f>'Information Input'!$M$14</f>
        <v xml:space="preserve">      -      </v>
      </c>
      <c r="DA42" s="552">
        <f>'Information Input'!$H$35</f>
        <v>43555</v>
      </c>
      <c r="DB42" s="537" t="str">
        <f>'Information Input'!$J$22</f>
        <v>Quarterly</v>
      </c>
      <c r="DC42" s="552">
        <f>'Information Input'!$H$30</f>
        <v>43555</v>
      </c>
      <c r="DD42" s="553" t="str">
        <f>TEXT('Report 5A'!$AG$17,"YYYYMM")</f>
        <v>201609</v>
      </c>
      <c r="DE42" s="541" t="s">
        <v>91</v>
      </c>
      <c r="DF42" s="541" t="s">
        <v>673</v>
      </c>
      <c r="DG42" s="544">
        <f>'Report 5A'!$AG$55</f>
        <v>0</v>
      </c>
      <c r="DH42" s="550">
        <f>'Report 5A'!$AG$56</f>
        <v>0</v>
      </c>
      <c r="DI42" s="544">
        <f>'Report 5A'!$AG$57</f>
        <v>0</v>
      </c>
      <c r="DJ42" s="544">
        <f>'Report 5A'!$AG$58</f>
        <v>0</v>
      </c>
      <c r="DK42" s="544">
        <f>'Report 5A'!$AG$59</f>
        <v>0</v>
      </c>
      <c r="DL42" s="544">
        <f>'Report 5A'!$AG$60</f>
        <v>0</v>
      </c>
      <c r="DM42" s="544">
        <f>'Report 5A'!$AG$61</f>
        <v>0</v>
      </c>
      <c r="DN42" s="544">
        <f>'Report 5A'!$AG$62</f>
        <v>0</v>
      </c>
      <c r="DO42" s="544">
        <f>'Report 5A'!$AG$63</f>
        <v>0</v>
      </c>
      <c r="DP42" s="544">
        <f>'Report 5A'!$AG$64</f>
        <v>0</v>
      </c>
      <c r="DQ42" s="544">
        <f>'Report 5A'!$AG$65</f>
        <v>0</v>
      </c>
      <c r="DR42" s="556"/>
      <c r="DT42" s="534"/>
    </row>
    <row r="43" spans="1:124">
      <c r="A43" s="556"/>
      <c r="B43" s="535" t="s">
        <v>669</v>
      </c>
      <c r="C43" s="536">
        <v>1</v>
      </c>
      <c r="D43" s="537" t="str">
        <f>'Information Input'!$M$14</f>
        <v xml:space="preserve">      -      </v>
      </c>
      <c r="E43" s="537" t="s">
        <v>135</v>
      </c>
      <c r="F43" s="538">
        <f t="shared" si="0"/>
        <v>43466</v>
      </c>
      <c r="G43" s="538">
        <f t="shared" si="1"/>
        <v>43555</v>
      </c>
      <c r="H43" s="538">
        <f>'Information Input'!$H$35</f>
        <v>43555</v>
      </c>
      <c r="I43" s="537" t="str">
        <f>'Information Input'!$J$22</f>
        <v>Quarterly</v>
      </c>
      <c r="J43" s="538">
        <f>'Information Input'!$H$30</f>
        <v>43555</v>
      </c>
      <c r="K43" s="537">
        <f>'Information Input'!$J$18</f>
        <v>2019</v>
      </c>
      <c r="L43" s="579" t="s">
        <v>89</v>
      </c>
      <c r="M43" s="540" t="s">
        <v>90</v>
      </c>
      <c r="N43" s="541" t="s">
        <v>91</v>
      </c>
      <c r="O43" s="542" t="s">
        <v>671</v>
      </c>
      <c r="P43" s="537">
        <v>33</v>
      </c>
      <c r="Q43" s="541" t="s">
        <v>175</v>
      </c>
      <c r="R43" s="541" t="s">
        <v>233</v>
      </c>
      <c r="S43" s="543">
        <f>'Report 1'!$C$18</f>
        <v>0</v>
      </c>
      <c r="T43" s="544">
        <f>'Report 1'!$C$53</f>
        <v>0</v>
      </c>
      <c r="U43" s="545">
        <f>'Report 1'!$C$139</f>
        <v>0</v>
      </c>
      <c r="V43" s="556"/>
      <c r="W43" s="546" t="s">
        <v>669</v>
      </c>
      <c r="X43" s="547">
        <v>1</v>
      </c>
      <c r="Y43" s="547" t="str">
        <f>'Information Input'!$M$14</f>
        <v xml:space="preserve">      -      </v>
      </c>
      <c r="Z43" s="547" t="s">
        <v>137</v>
      </c>
      <c r="AA43" s="538">
        <f t="shared" si="15"/>
        <v>43647</v>
      </c>
      <c r="AB43" s="538">
        <f t="shared" si="16"/>
        <v>43738</v>
      </c>
      <c r="AC43" s="538">
        <f>'Information Input'!$H$35</f>
        <v>43555</v>
      </c>
      <c r="AD43" s="547" t="str">
        <f>'Information Input'!$J$22</f>
        <v>Quarterly</v>
      </c>
      <c r="AE43" s="538">
        <f>'Information Input'!$H$30</f>
        <v>43555</v>
      </c>
      <c r="AF43" s="547">
        <f>'Information Input'!$J$18</f>
        <v>2019</v>
      </c>
      <c r="AG43" s="546" t="s">
        <v>103</v>
      </c>
      <c r="AH43" s="546" t="s">
        <v>242</v>
      </c>
      <c r="AI43" s="546" t="s">
        <v>242</v>
      </c>
      <c r="AJ43" s="543">
        <f>'Report 1'!$AX$18</f>
        <v>0</v>
      </c>
      <c r="AK43" s="556"/>
      <c r="AL43" s="546" t="s">
        <v>669</v>
      </c>
      <c r="AM43" s="547">
        <v>2</v>
      </c>
      <c r="AN43" s="547" t="str">
        <f>'Information Input'!$M$14</f>
        <v xml:space="preserve">      -      </v>
      </c>
      <c r="AO43" s="547" t="s">
        <v>135</v>
      </c>
      <c r="AP43" s="538">
        <f t="shared" si="4"/>
        <v>43466</v>
      </c>
      <c r="AQ43" s="538">
        <f t="shared" si="5"/>
        <v>43555</v>
      </c>
      <c r="AR43" s="538">
        <f>'Information Input'!$H$35</f>
        <v>43555</v>
      </c>
      <c r="AS43" s="547" t="str">
        <f>'Information Input'!$J$22</f>
        <v>Quarterly</v>
      </c>
      <c r="AT43" s="538">
        <f>'Information Input'!$H$30</f>
        <v>43555</v>
      </c>
      <c r="AU43" s="547">
        <f>'Information Input'!$J$18</f>
        <v>2019</v>
      </c>
      <c r="AV43" s="547" t="s">
        <v>89</v>
      </c>
      <c r="AW43" s="547" t="s">
        <v>90</v>
      </c>
      <c r="AX43" s="547" t="s">
        <v>91</v>
      </c>
      <c r="AY43" s="548" t="s">
        <v>671</v>
      </c>
      <c r="AZ43" s="547">
        <v>42</v>
      </c>
      <c r="BA43" s="549" t="s">
        <v>184</v>
      </c>
      <c r="BB43" s="543" t="s">
        <v>233</v>
      </c>
      <c r="BC43" s="550">
        <f>'Report 2'!$H49</f>
        <v>0</v>
      </c>
      <c r="BD43" s="550">
        <f>'Report 2'!$I49</f>
        <v>0</v>
      </c>
      <c r="BE43" s="550">
        <f>'Report 2'!$J49</f>
        <v>0</v>
      </c>
      <c r="BF43" s="550">
        <f>'Report 2'!$K49</f>
        <v>0</v>
      </c>
      <c r="BG43" s="550">
        <f>'Report 2'!$L49</f>
        <v>0</v>
      </c>
      <c r="BH43" s="550">
        <f>'Report 2'!$M49</f>
        <v>0</v>
      </c>
      <c r="BI43" s="550">
        <f>'Report 2'!$N49</f>
        <v>0</v>
      </c>
      <c r="BJ43" s="556"/>
      <c r="BK43" s="541" t="s">
        <v>669</v>
      </c>
      <c r="BL43" s="537">
        <v>3</v>
      </c>
      <c r="BM43" s="537" t="str">
        <f>'Information Input'!$M$14</f>
        <v xml:space="preserve">      -      </v>
      </c>
      <c r="BN43" s="537" t="s">
        <v>135</v>
      </c>
      <c r="BO43" s="538">
        <f t="shared" si="6"/>
        <v>43466</v>
      </c>
      <c r="BP43" s="538">
        <f t="shared" si="7"/>
        <v>43555</v>
      </c>
      <c r="BQ43" s="538">
        <f>'Information Input'!$H$35</f>
        <v>43555</v>
      </c>
      <c r="BR43" s="537" t="str">
        <f>'Information Input'!$J$22</f>
        <v>Quarterly</v>
      </c>
      <c r="BS43" s="538">
        <f>'Information Input'!$H$30</f>
        <v>43555</v>
      </c>
      <c r="BT43" s="537">
        <f>'Information Input'!$J$18</f>
        <v>2019</v>
      </c>
      <c r="BU43" s="579" t="s">
        <v>97</v>
      </c>
      <c r="BV43" s="540" t="s">
        <v>98</v>
      </c>
      <c r="BW43" s="541" t="s">
        <v>96</v>
      </c>
      <c r="BX43" s="537">
        <v>5</v>
      </c>
      <c r="BY43" s="549" t="s">
        <v>253</v>
      </c>
      <c r="BZ43" s="549" t="s">
        <v>254</v>
      </c>
      <c r="CA43" s="543">
        <f>'Report 3'!$D$36</f>
        <v>0</v>
      </c>
      <c r="CB43" s="556"/>
      <c r="CC43" s="542" t="s">
        <v>669</v>
      </c>
      <c r="CD43" s="1014" t="s">
        <v>672</v>
      </c>
      <c r="CE43" s="1014" t="str">
        <f>'Information Input'!$M$14</f>
        <v xml:space="preserve">      -      </v>
      </c>
      <c r="CF43" s="551" t="s">
        <v>135</v>
      </c>
      <c r="CG43" s="552">
        <f t="shared" si="11"/>
        <v>43466</v>
      </c>
      <c r="CH43" s="552">
        <f t="shared" si="12"/>
        <v>43555</v>
      </c>
      <c r="CI43" s="552">
        <f>'Information Input'!$H$35</f>
        <v>43555</v>
      </c>
      <c r="CJ43" s="551" t="str">
        <f>'Information Input'!$J$22</f>
        <v>Quarterly</v>
      </c>
      <c r="CK43" s="552">
        <f>'Information Input'!$H$30</f>
        <v>43555</v>
      </c>
      <c r="CL43" s="551">
        <f>'Information Input'!$J$18</f>
        <v>2019</v>
      </c>
      <c r="CM43" s="1018" t="s">
        <v>89</v>
      </c>
      <c r="CN43" s="1014" t="s">
        <v>90</v>
      </c>
      <c r="CO43" s="542" t="s">
        <v>91</v>
      </c>
      <c r="CP43" s="542" t="s">
        <v>671</v>
      </c>
      <c r="CQ43" s="551">
        <v>42</v>
      </c>
      <c r="CR43" s="542" t="s">
        <v>184</v>
      </c>
      <c r="CS43" s="542" t="s">
        <v>233</v>
      </c>
      <c r="CT43" s="1015">
        <f>'Report 1'!$C$18</f>
        <v>0</v>
      </c>
      <c r="CU43" s="1016">
        <f>SUMIF('Report 4A'!$G$16:$G$95,$CQ43,'Report 4A'!$K$16:$K$95)</f>
        <v>0</v>
      </c>
      <c r="CV43" s="1017">
        <f t="shared" ref="CV43:CV44" si="17">IF(CT43&lt;&gt;0,CU43/CT43,0)</f>
        <v>0</v>
      </c>
      <c r="CW43" s="556"/>
      <c r="CX43" s="546" t="s">
        <v>669</v>
      </c>
      <c r="CY43" s="537" t="s">
        <v>310</v>
      </c>
      <c r="CZ43" s="537" t="str">
        <f>'Information Input'!$M$14</f>
        <v xml:space="preserve">      -      </v>
      </c>
      <c r="DA43" s="538">
        <f>'Information Input'!$H$35</f>
        <v>43555</v>
      </c>
      <c r="DB43" s="537" t="str">
        <f>'Information Input'!$J$22</f>
        <v>Quarterly</v>
      </c>
      <c r="DC43" s="552">
        <f>'Information Input'!$H$30</f>
        <v>43555</v>
      </c>
      <c r="DD43" s="553" t="str">
        <f>TEXT('Report 5A'!$AH$17,"YYYYMM")</f>
        <v>201608</v>
      </c>
      <c r="DE43" s="541" t="s">
        <v>91</v>
      </c>
      <c r="DF43" s="541" t="s">
        <v>673</v>
      </c>
      <c r="DG43" s="544">
        <f>'Report 5A'!$AH$55</f>
        <v>0</v>
      </c>
      <c r="DH43" s="550">
        <f>'Report 5A'!$AH$56</f>
        <v>0</v>
      </c>
      <c r="DI43" s="544">
        <f>'Report 5A'!$AH$57</f>
        <v>0</v>
      </c>
      <c r="DJ43" s="544">
        <f>'Report 5A'!$AH$58</f>
        <v>0</v>
      </c>
      <c r="DK43" s="544">
        <f>'Report 5A'!$AH$59</f>
        <v>0</v>
      </c>
      <c r="DL43" s="544">
        <f>'Report 5A'!$AH$60</f>
        <v>0</v>
      </c>
      <c r="DM43" s="544">
        <f>'Report 5A'!$AH$61</f>
        <v>0</v>
      </c>
      <c r="DN43" s="544">
        <f>'Report 5A'!$AH$62</f>
        <v>0</v>
      </c>
      <c r="DO43" s="544">
        <f>'Report 5A'!$AH$63</f>
        <v>0</v>
      </c>
      <c r="DP43" s="544">
        <f>'Report 5A'!$AH$64</f>
        <v>0</v>
      </c>
      <c r="DQ43" s="544">
        <f>'Report 5A'!$AH$65</f>
        <v>0</v>
      </c>
      <c r="DR43" s="556"/>
      <c r="DT43" s="534"/>
    </row>
    <row r="44" spans="1:124">
      <c r="A44" s="556"/>
      <c r="B44" s="535" t="s">
        <v>669</v>
      </c>
      <c r="C44" s="536">
        <v>1</v>
      </c>
      <c r="D44" s="537" t="str">
        <f>'Information Input'!$M$14</f>
        <v xml:space="preserve">      -      </v>
      </c>
      <c r="E44" s="537" t="s">
        <v>135</v>
      </c>
      <c r="F44" s="538">
        <f t="shared" si="0"/>
        <v>43466</v>
      </c>
      <c r="G44" s="538">
        <f t="shared" si="1"/>
        <v>43555</v>
      </c>
      <c r="H44" s="538">
        <f>'Information Input'!$H$35</f>
        <v>43555</v>
      </c>
      <c r="I44" s="537" t="str">
        <f>'Information Input'!$J$22</f>
        <v>Quarterly</v>
      </c>
      <c r="J44" s="538">
        <f>'Information Input'!$H$30</f>
        <v>43555</v>
      </c>
      <c r="K44" s="537">
        <f>'Information Input'!$J$18</f>
        <v>2019</v>
      </c>
      <c r="L44" s="579" t="s">
        <v>89</v>
      </c>
      <c r="M44" s="540" t="s">
        <v>90</v>
      </c>
      <c r="N44" s="541" t="s">
        <v>91</v>
      </c>
      <c r="O44" s="542" t="s">
        <v>671</v>
      </c>
      <c r="P44" s="537">
        <v>34</v>
      </c>
      <c r="Q44" s="541" t="s">
        <v>176</v>
      </c>
      <c r="R44" s="541" t="s">
        <v>238</v>
      </c>
      <c r="S44" s="543">
        <f>'Report 1'!$C$18</f>
        <v>0</v>
      </c>
      <c r="T44" s="544">
        <f>'Report 1'!$C$54</f>
        <v>0</v>
      </c>
      <c r="U44" s="545">
        <f>'Report 1'!$C$140</f>
        <v>0</v>
      </c>
      <c r="V44" s="556"/>
      <c r="W44" s="546" t="s">
        <v>669</v>
      </c>
      <c r="X44" s="547">
        <v>1</v>
      </c>
      <c r="Y44" s="547" t="str">
        <f>'Information Input'!$M$14</f>
        <v xml:space="preserve">      -      </v>
      </c>
      <c r="Z44" s="547" t="s">
        <v>137</v>
      </c>
      <c r="AA44" s="538">
        <f t="shared" si="15"/>
        <v>43647</v>
      </c>
      <c r="AB44" s="538">
        <f t="shared" si="16"/>
        <v>43738</v>
      </c>
      <c r="AC44" s="538">
        <f>'Information Input'!$H$35</f>
        <v>43555</v>
      </c>
      <c r="AD44" s="547" t="str">
        <f>'Information Input'!$J$22</f>
        <v>Quarterly</v>
      </c>
      <c r="AE44" s="538">
        <f>'Information Input'!$H$30</f>
        <v>43555</v>
      </c>
      <c r="AF44" s="547">
        <f>'Information Input'!$J$18</f>
        <v>2019</v>
      </c>
      <c r="AG44" s="546" t="s">
        <v>243</v>
      </c>
      <c r="AH44" s="546" t="s">
        <v>230</v>
      </c>
      <c r="AI44" s="546" t="s">
        <v>230</v>
      </c>
      <c r="AJ44" s="543">
        <f>'Report 1'!$BC$18</f>
        <v>0</v>
      </c>
      <c r="AK44" s="556"/>
      <c r="AL44" s="546" t="s">
        <v>669</v>
      </c>
      <c r="AM44" s="547">
        <v>2</v>
      </c>
      <c r="AN44" s="547" t="str">
        <f>'Information Input'!$M$14</f>
        <v xml:space="preserve">      -      </v>
      </c>
      <c r="AO44" s="547" t="s">
        <v>135</v>
      </c>
      <c r="AP44" s="538">
        <f t="shared" ref="AP44:AP53" si="18">DATE(AU44,1,1)</f>
        <v>43466</v>
      </c>
      <c r="AQ44" s="538">
        <f t="shared" ref="AQ44:AQ53" si="19">DATE(AU44,3,31)</f>
        <v>43555</v>
      </c>
      <c r="AR44" s="538">
        <f>'Information Input'!$H$35</f>
        <v>43555</v>
      </c>
      <c r="AS44" s="547" t="str">
        <f>'Information Input'!$J$22</f>
        <v>Quarterly</v>
      </c>
      <c r="AT44" s="538">
        <f>'Information Input'!$H$30</f>
        <v>43555</v>
      </c>
      <c r="AU44" s="547">
        <f>'Information Input'!$J$18</f>
        <v>2019</v>
      </c>
      <c r="AV44" s="547" t="s">
        <v>89</v>
      </c>
      <c r="AW44" s="547" t="s">
        <v>90</v>
      </c>
      <c r="AX44" s="547" t="s">
        <v>91</v>
      </c>
      <c r="AY44" s="548" t="s">
        <v>671</v>
      </c>
      <c r="AZ44" s="547">
        <v>43</v>
      </c>
      <c r="BA44" s="549" t="s">
        <v>185</v>
      </c>
      <c r="BB44" s="543" t="s">
        <v>233</v>
      </c>
      <c r="BC44" s="550">
        <f>'Report 2'!$H50</f>
        <v>0</v>
      </c>
      <c r="BD44" s="550">
        <f>'Report 2'!$I50</f>
        <v>0</v>
      </c>
      <c r="BE44" s="550">
        <f>'Report 2'!$J50</f>
        <v>0</v>
      </c>
      <c r="BF44" s="550">
        <f>'Report 2'!$K50</f>
        <v>0</v>
      </c>
      <c r="BG44" s="550">
        <f>'Report 2'!$L50</f>
        <v>0</v>
      </c>
      <c r="BH44" s="550">
        <f>'Report 2'!$M50</f>
        <v>0</v>
      </c>
      <c r="BI44" s="550">
        <f>'Report 2'!$N50</f>
        <v>0</v>
      </c>
      <c r="BJ44" s="556"/>
      <c r="BK44" s="541" t="s">
        <v>669</v>
      </c>
      <c r="BL44" s="537">
        <v>3</v>
      </c>
      <c r="BM44" s="537" t="str">
        <f>'Information Input'!$M$14</f>
        <v xml:space="preserve">      -      </v>
      </c>
      <c r="BN44" s="537" t="s">
        <v>135</v>
      </c>
      <c r="BO44" s="538">
        <f t="shared" ref="BO44:BO74" si="20">DATE(BT44,1,1)</f>
        <v>43466</v>
      </c>
      <c r="BP44" s="538">
        <f t="shared" ref="BP44:BP74" si="21">DATE(BT44,3,31)</f>
        <v>43555</v>
      </c>
      <c r="BQ44" s="538">
        <f>'Information Input'!$H$35</f>
        <v>43555</v>
      </c>
      <c r="BR44" s="537" t="str">
        <f>'Information Input'!$J$22</f>
        <v>Quarterly</v>
      </c>
      <c r="BS44" s="538">
        <f>'Information Input'!$H$30</f>
        <v>43555</v>
      </c>
      <c r="BT44" s="537">
        <f>'Information Input'!$J$18</f>
        <v>2019</v>
      </c>
      <c r="BU44" s="579" t="s">
        <v>97</v>
      </c>
      <c r="BV44" s="540" t="s">
        <v>98</v>
      </c>
      <c r="BW44" s="541" t="s">
        <v>96</v>
      </c>
      <c r="BX44" s="537">
        <v>6</v>
      </c>
      <c r="BY44" s="549" t="s">
        <v>255</v>
      </c>
      <c r="BZ44" s="549" t="s">
        <v>254</v>
      </c>
      <c r="CA44" s="543">
        <f>'Report 3'!$D$37</f>
        <v>0</v>
      </c>
      <c r="CB44" s="556"/>
      <c r="CC44" s="542" t="s">
        <v>669</v>
      </c>
      <c r="CD44" s="1014" t="s">
        <v>672</v>
      </c>
      <c r="CE44" s="1014" t="str">
        <f>'Information Input'!$M$14</f>
        <v xml:space="preserve">      -      </v>
      </c>
      <c r="CF44" s="551" t="s">
        <v>135</v>
      </c>
      <c r="CG44" s="552">
        <f t="shared" si="11"/>
        <v>43466</v>
      </c>
      <c r="CH44" s="552">
        <f t="shared" si="12"/>
        <v>43555</v>
      </c>
      <c r="CI44" s="552">
        <f>'Information Input'!$H$35</f>
        <v>43555</v>
      </c>
      <c r="CJ44" s="551" t="str">
        <f>'Information Input'!$J$22</f>
        <v>Quarterly</v>
      </c>
      <c r="CK44" s="552">
        <f>'Information Input'!$H$30</f>
        <v>43555</v>
      </c>
      <c r="CL44" s="551">
        <f>'Information Input'!$J$18</f>
        <v>2019</v>
      </c>
      <c r="CM44" s="1018" t="s">
        <v>89</v>
      </c>
      <c r="CN44" s="1014" t="s">
        <v>90</v>
      </c>
      <c r="CO44" s="542" t="s">
        <v>91</v>
      </c>
      <c r="CP44" s="542" t="s">
        <v>671</v>
      </c>
      <c r="CQ44" s="551">
        <v>43</v>
      </c>
      <c r="CR44" s="542" t="s">
        <v>185</v>
      </c>
      <c r="CS44" s="542" t="s">
        <v>233</v>
      </c>
      <c r="CT44" s="1015">
        <f>'Report 1'!$C$18</f>
        <v>0</v>
      </c>
      <c r="CU44" s="1016">
        <f>SUMIF('Report 4A'!$G$16:$G$95,$CQ44,'Report 4A'!$K$16:$K$95)</f>
        <v>0</v>
      </c>
      <c r="CV44" s="1017">
        <f t="shared" si="17"/>
        <v>0</v>
      </c>
      <c r="CW44" s="556"/>
      <c r="CX44" s="546" t="s">
        <v>669</v>
      </c>
      <c r="CY44" s="537" t="s">
        <v>310</v>
      </c>
      <c r="CZ44" s="537" t="str">
        <f>'Information Input'!$M$14</f>
        <v xml:space="preserve">      -      </v>
      </c>
      <c r="DA44" s="538">
        <f>'Information Input'!$H$35</f>
        <v>43555</v>
      </c>
      <c r="DB44" s="537" t="str">
        <f>'Information Input'!$J$22</f>
        <v>Quarterly</v>
      </c>
      <c r="DC44" s="552">
        <f>'Information Input'!$H$30</f>
        <v>43555</v>
      </c>
      <c r="DD44" s="553" t="str">
        <f>TEXT('Report 5A'!$AI$17,"YYYYMM")</f>
        <v>201607</v>
      </c>
      <c r="DE44" s="541" t="s">
        <v>91</v>
      </c>
      <c r="DF44" s="541" t="s">
        <v>673</v>
      </c>
      <c r="DG44" s="544">
        <f>'Report 5A'!$AI$55</f>
        <v>0</v>
      </c>
      <c r="DH44" s="550">
        <f>'Report 5A'!$AI$56</f>
        <v>0</v>
      </c>
      <c r="DI44" s="544">
        <f>'Report 5A'!$AI$57</f>
        <v>0</v>
      </c>
      <c r="DJ44" s="544">
        <f>'Report 5A'!$AI$58</f>
        <v>0</v>
      </c>
      <c r="DK44" s="544">
        <f>'Report 5A'!$AI$59</f>
        <v>0</v>
      </c>
      <c r="DL44" s="544">
        <f>'Report 5A'!$AI$60</f>
        <v>0</v>
      </c>
      <c r="DM44" s="544">
        <f>'Report 5A'!$AI$61</f>
        <v>0</v>
      </c>
      <c r="DN44" s="544">
        <f>'Report 5A'!$AI$62</f>
        <v>0</v>
      </c>
      <c r="DO44" s="544">
        <f>'Report 5A'!$AI$63</f>
        <v>0</v>
      </c>
      <c r="DP44" s="544">
        <f>'Report 5A'!$AI$64</f>
        <v>0</v>
      </c>
      <c r="DQ44" s="544">
        <f>'Report 5A'!$AI$65</f>
        <v>0</v>
      </c>
      <c r="DR44" s="556"/>
      <c r="DT44" s="534"/>
    </row>
    <row r="45" spans="1:124">
      <c r="A45" s="556"/>
      <c r="B45" s="535" t="s">
        <v>669</v>
      </c>
      <c r="C45" s="536">
        <v>1</v>
      </c>
      <c r="D45" s="537" t="str">
        <f>'Information Input'!$M$14</f>
        <v xml:space="preserve">      -      </v>
      </c>
      <c r="E45" s="537" t="s">
        <v>135</v>
      </c>
      <c r="F45" s="538">
        <f t="shared" si="0"/>
        <v>43466</v>
      </c>
      <c r="G45" s="538">
        <f t="shared" si="1"/>
        <v>43555</v>
      </c>
      <c r="H45" s="538">
        <f>'Information Input'!$H$35</f>
        <v>43555</v>
      </c>
      <c r="I45" s="537" t="str">
        <f>'Information Input'!$J$22</f>
        <v>Quarterly</v>
      </c>
      <c r="J45" s="538">
        <f>'Information Input'!$H$30</f>
        <v>43555</v>
      </c>
      <c r="K45" s="537">
        <f>'Information Input'!$J$18</f>
        <v>2019</v>
      </c>
      <c r="L45" s="579" t="s">
        <v>89</v>
      </c>
      <c r="M45" s="540" t="s">
        <v>90</v>
      </c>
      <c r="N45" s="541" t="s">
        <v>91</v>
      </c>
      <c r="O45" s="542" t="s">
        <v>671</v>
      </c>
      <c r="P45" s="537">
        <v>35</v>
      </c>
      <c r="Q45" s="541" t="s">
        <v>177</v>
      </c>
      <c r="R45" s="541" t="s">
        <v>235</v>
      </c>
      <c r="S45" s="543">
        <f>'Report 1'!$C$18</f>
        <v>0</v>
      </c>
      <c r="T45" s="544">
        <f>'Report 1'!$C$55</f>
        <v>0</v>
      </c>
      <c r="U45" s="545">
        <f>'Report 1'!$C$141</f>
        <v>0</v>
      </c>
      <c r="V45" s="556"/>
      <c r="W45" s="522" t="s">
        <v>669</v>
      </c>
      <c r="X45" s="517">
        <v>1</v>
      </c>
      <c r="Y45" s="517" t="str">
        <f>'Information Input'!$M$14</f>
        <v xml:space="preserve">      -      </v>
      </c>
      <c r="Z45" s="517" t="s">
        <v>138</v>
      </c>
      <c r="AA45" s="518">
        <f t="shared" ref="AA45:AA55" si="22">DATE(AF45,10,1)</f>
        <v>43739</v>
      </c>
      <c r="AB45" s="518">
        <f t="shared" ref="AB45:AB55" si="23">DATE(AF45,12,31)</f>
        <v>43830</v>
      </c>
      <c r="AC45" s="519">
        <f>'Information Input'!$H$35</f>
        <v>43555</v>
      </c>
      <c r="AD45" s="517" t="str">
        <f>'Information Input'!$J$22</f>
        <v>Quarterly</v>
      </c>
      <c r="AE45" s="519">
        <f>'Information Input'!$H$30</f>
        <v>43555</v>
      </c>
      <c r="AF45" s="517">
        <f>'Information Input'!$J$18</f>
        <v>2019</v>
      </c>
      <c r="AG45" s="527" t="s">
        <v>89</v>
      </c>
      <c r="AH45" s="527" t="s">
        <v>90</v>
      </c>
      <c r="AI45" s="527" t="s">
        <v>91</v>
      </c>
      <c r="AJ45" s="524">
        <f>'Report 1'!$F$18</f>
        <v>0</v>
      </c>
      <c r="AK45" s="556"/>
      <c r="AL45" s="546" t="s">
        <v>669</v>
      </c>
      <c r="AM45" s="547">
        <v>2</v>
      </c>
      <c r="AN45" s="547" t="str">
        <f>'Information Input'!$M$14</f>
        <v xml:space="preserve">      -      </v>
      </c>
      <c r="AO45" s="547" t="s">
        <v>135</v>
      </c>
      <c r="AP45" s="538">
        <f t="shared" si="18"/>
        <v>43466</v>
      </c>
      <c r="AQ45" s="538">
        <f t="shared" si="19"/>
        <v>43555</v>
      </c>
      <c r="AR45" s="538">
        <f>'Information Input'!$H$35</f>
        <v>43555</v>
      </c>
      <c r="AS45" s="547" t="str">
        <f>'Information Input'!$J$22</f>
        <v>Quarterly</v>
      </c>
      <c r="AT45" s="538">
        <f>'Information Input'!$H$30</f>
        <v>43555</v>
      </c>
      <c r="AU45" s="547">
        <f>'Information Input'!$J$18</f>
        <v>2019</v>
      </c>
      <c r="AV45" s="547" t="s">
        <v>89</v>
      </c>
      <c r="AW45" s="547" t="s">
        <v>90</v>
      </c>
      <c r="AX45" s="547" t="s">
        <v>91</v>
      </c>
      <c r="AY45" s="548" t="s">
        <v>674</v>
      </c>
      <c r="AZ45" s="547">
        <v>44</v>
      </c>
      <c r="BA45" s="549" t="s">
        <v>186</v>
      </c>
      <c r="BB45" s="543" t="s">
        <v>239</v>
      </c>
      <c r="BC45" s="550">
        <f>'Report 2'!$H51</f>
        <v>0</v>
      </c>
      <c r="BD45" s="550">
        <f>'Report 2'!$I51</f>
        <v>0</v>
      </c>
      <c r="BE45" s="550">
        <f>'Report 2'!$J51</f>
        <v>0</v>
      </c>
      <c r="BF45" s="550">
        <f>'Report 2'!$K51</f>
        <v>0</v>
      </c>
      <c r="BG45" s="550">
        <f>'Report 2'!$L51</f>
        <v>0</v>
      </c>
      <c r="BH45" s="550">
        <f>'Report 2'!$M51</f>
        <v>0</v>
      </c>
      <c r="BI45" s="550">
        <f>'Report 2'!$N51</f>
        <v>0</v>
      </c>
      <c r="BJ45" s="556"/>
      <c r="BK45" s="541" t="s">
        <v>669</v>
      </c>
      <c r="BL45" s="537">
        <v>3</v>
      </c>
      <c r="BM45" s="537" t="str">
        <f>'Information Input'!$M$14</f>
        <v xml:space="preserve">      -      </v>
      </c>
      <c r="BN45" s="537" t="s">
        <v>135</v>
      </c>
      <c r="BO45" s="538">
        <f t="shared" si="20"/>
        <v>43466</v>
      </c>
      <c r="BP45" s="538">
        <f t="shared" si="21"/>
        <v>43555</v>
      </c>
      <c r="BQ45" s="538">
        <f>'Information Input'!$H$35</f>
        <v>43555</v>
      </c>
      <c r="BR45" s="537" t="str">
        <f>'Information Input'!$J$22</f>
        <v>Quarterly</v>
      </c>
      <c r="BS45" s="538">
        <f>'Information Input'!$H$30</f>
        <v>43555</v>
      </c>
      <c r="BT45" s="537">
        <f>'Information Input'!$J$18</f>
        <v>2019</v>
      </c>
      <c r="BU45" s="579" t="s">
        <v>97</v>
      </c>
      <c r="BV45" s="540" t="s">
        <v>98</v>
      </c>
      <c r="BW45" s="541" t="s">
        <v>96</v>
      </c>
      <c r="BX45" s="537">
        <v>7</v>
      </c>
      <c r="BY45" s="549" t="s">
        <v>256</v>
      </c>
      <c r="BZ45" s="549" t="s">
        <v>254</v>
      </c>
      <c r="CA45" s="543">
        <f>'Report 3'!$D$38</f>
        <v>0</v>
      </c>
      <c r="CB45" s="556"/>
      <c r="CC45" s="542" t="s">
        <v>669</v>
      </c>
      <c r="CD45" s="1014" t="s">
        <v>672</v>
      </c>
      <c r="CE45" s="1014" t="str">
        <f>'Information Input'!$M$14</f>
        <v xml:space="preserve">      -      </v>
      </c>
      <c r="CF45" s="551" t="s">
        <v>135</v>
      </c>
      <c r="CG45" s="552">
        <f t="shared" si="11"/>
        <v>43466</v>
      </c>
      <c r="CH45" s="552">
        <f t="shared" si="12"/>
        <v>43555</v>
      </c>
      <c r="CI45" s="552">
        <f>'Information Input'!$H$35</f>
        <v>43555</v>
      </c>
      <c r="CJ45" s="551" t="str">
        <f>'Information Input'!$J$22</f>
        <v>Quarterly</v>
      </c>
      <c r="CK45" s="552">
        <f>'Information Input'!$H$30</f>
        <v>43555</v>
      </c>
      <c r="CL45" s="551">
        <f>'Information Input'!$J$18</f>
        <v>2019</v>
      </c>
      <c r="CM45" s="551" t="s">
        <v>89</v>
      </c>
      <c r="CN45" s="1014" t="s">
        <v>90</v>
      </c>
      <c r="CO45" s="542" t="s">
        <v>91</v>
      </c>
      <c r="CP45" s="542" t="s">
        <v>675</v>
      </c>
      <c r="CQ45" s="551">
        <v>45</v>
      </c>
      <c r="CR45" s="542" t="s">
        <v>187</v>
      </c>
      <c r="CS45" s="542" t="s">
        <v>239</v>
      </c>
      <c r="CT45" s="1015">
        <f>'Report 1'!$C$18</f>
        <v>0</v>
      </c>
      <c r="CU45" s="1016">
        <f>SUMIF('Report 4A'!$G$16:$G$95,$CQ45,'Report 4A'!$K$16:$K$95)</f>
        <v>0</v>
      </c>
      <c r="CV45" s="1017">
        <f t="shared" si="10"/>
        <v>0</v>
      </c>
      <c r="CW45" s="556"/>
      <c r="CX45" s="546" t="s">
        <v>669</v>
      </c>
      <c r="CY45" s="537" t="s">
        <v>310</v>
      </c>
      <c r="CZ45" s="537" t="str">
        <f>'Information Input'!$M$14</f>
        <v xml:space="preserve">      -      </v>
      </c>
      <c r="DA45" s="538">
        <f>'Information Input'!$H$35</f>
        <v>43555</v>
      </c>
      <c r="DB45" s="537" t="str">
        <f>'Information Input'!$J$22</f>
        <v>Quarterly</v>
      </c>
      <c r="DC45" s="552">
        <f>'Information Input'!$H$30</f>
        <v>43555</v>
      </c>
      <c r="DD45" s="553" t="str">
        <f>TEXT('Report 5A'!$AJ$17,"YYYYMM")</f>
        <v>201606</v>
      </c>
      <c r="DE45" s="541" t="s">
        <v>91</v>
      </c>
      <c r="DF45" s="541" t="s">
        <v>673</v>
      </c>
      <c r="DG45" s="544">
        <f>'Report 5A'!$AJ$55</f>
        <v>0</v>
      </c>
      <c r="DH45" s="550">
        <f>'Report 5A'!$AJ$56</f>
        <v>0</v>
      </c>
      <c r="DI45" s="544">
        <f>'Report 5A'!$AJ$57</f>
        <v>0</v>
      </c>
      <c r="DJ45" s="544">
        <f>'Report 5A'!$AJ$58</f>
        <v>0</v>
      </c>
      <c r="DK45" s="544">
        <f>'Report 5A'!$AJ$59</f>
        <v>0</v>
      </c>
      <c r="DL45" s="544">
        <f>'Report 5A'!$AJ$60</f>
        <v>0</v>
      </c>
      <c r="DM45" s="544">
        <f>'Report 5A'!$AJ$61</f>
        <v>0</v>
      </c>
      <c r="DN45" s="544">
        <f>'Report 5A'!$AJ$62</f>
        <v>0</v>
      </c>
      <c r="DO45" s="544">
        <f>'Report 5A'!$AJ$63</f>
        <v>0</v>
      </c>
      <c r="DP45" s="544">
        <f>'Report 5A'!$AJ$64</f>
        <v>0</v>
      </c>
      <c r="DQ45" s="544">
        <f>'Report 5A'!$AJ$65</f>
        <v>0</v>
      </c>
      <c r="DR45" s="556"/>
      <c r="DT45" s="534"/>
    </row>
    <row r="46" spans="1:124">
      <c r="A46" s="556"/>
      <c r="B46" s="535" t="s">
        <v>669</v>
      </c>
      <c r="C46" s="536">
        <v>1</v>
      </c>
      <c r="D46" s="537" t="str">
        <f>'Information Input'!$M$14</f>
        <v xml:space="preserve">      -      </v>
      </c>
      <c r="E46" s="537" t="s">
        <v>135</v>
      </c>
      <c r="F46" s="538">
        <f t="shared" si="0"/>
        <v>43466</v>
      </c>
      <c r="G46" s="538">
        <f t="shared" si="1"/>
        <v>43555</v>
      </c>
      <c r="H46" s="538">
        <f>'Information Input'!$H$35</f>
        <v>43555</v>
      </c>
      <c r="I46" s="537" t="str">
        <f>'Information Input'!$J$22</f>
        <v>Quarterly</v>
      </c>
      <c r="J46" s="538">
        <f>'Information Input'!$H$30</f>
        <v>43555</v>
      </c>
      <c r="K46" s="537">
        <f>'Information Input'!$J$18</f>
        <v>2019</v>
      </c>
      <c r="L46" s="579" t="s">
        <v>89</v>
      </c>
      <c r="M46" s="540" t="s">
        <v>90</v>
      </c>
      <c r="N46" s="541" t="s">
        <v>91</v>
      </c>
      <c r="O46" s="542" t="s">
        <v>671</v>
      </c>
      <c r="P46" s="537">
        <v>36</v>
      </c>
      <c r="Q46" s="541" t="s">
        <v>178</v>
      </c>
      <c r="R46" s="541" t="s">
        <v>235</v>
      </c>
      <c r="S46" s="543">
        <f>'Report 1'!$C$18</f>
        <v>0</v>
      </c>
      <c r="T46" s="544">
        <f>'Report 1'!$C$56</f>
        <v>0</v>
      </c>
      <c r="U46" s="545">
        <f>'Report 1'!$C$142</f>
        <v>0</v>
      </c>
      <c r="V46" s="556"/>
      <c r="W46" s="546" t="s">
        <v>669</v>
      </c>
      <c r="X46" s="547">
        <v>1</v>
      </c>
      <c r="Y46" s="547" t="str">
        <f>'Information Input'!$M$14</f>
        <v xml:space="preserve">      -      </v>
      </c>
      <c r="Z46" s="547" t="s">
        <v>138</v>
      </c>
      <c r="AA46" s="538">
        <f t="shared" si="22"/>
        <v>43739</v>
      </c>
      <c r="AB46" s="538">
        <f t="shared" si="23"/>
        <v>43830</v>
      </c>
      <c r="AC46" s="538">
        <f>'Information Input'!$H$35</f>
        <v>43555</v>
      </c>
      <c r="AD46" s="547" t="str">
        <f>'Information Input'!$J$22</f>
        <v>Quarterly</v>
      </c>
      <c r="AE46" s="538">
        <f>'Information Input'!$H$30</f>
        <v>43555</v>
      </c>
      <c r="AF46" s="547">
        <f>'Information Input'!$J$18</f>
        <v>2019</v>
      </c>
      <c r="AG46" s="546" t="s">
        <v>92</v>
      </c>
      <c r="AH46" s="546" t="s">
        <v>93</v>
      </c>
      <c r="AI46" s="546" t="s">
        <v>91</v>
      </c>
      <c r="AJ46" s="543">
        <f>'Report 1'!$K$18</f>
        <v>0</v>
      </c>
      <c r="AK46" s="556"/>
      <c r="AL46" s="546" t="s">
        <v>669</v>
      </c>
      <c r="AM46" s="547">
        <v>2</v>
      </c>
      <c r="AN46" s="547" t="str">
        <f>'Information Input'!$M$14</f>
        <v xml:space="preserve">      -      </v>
      </c>
      <c r="AO46" s="547" t="s">
        <v>135</v>
      </c>
      <c r="AP46" s="538">
        <f t="shared" si="18"/>
        <v>43466</v>
      </c>
      <c r="AQ46" s="538">
        <f t="shared" si="19"/>
        <v>43555</v>
      </c>
      <c r="AR46" s="538">
        <f>'Information Input'!$H$35</f>
        <v>43555</v>
      </c>
      <c r="AS46" s="547" t="str">
        <f>'Information Input'!$J$22</f>
        <v>Quarterly</v>
      </c>
      <c r="AT46" s="538">
        <f>'Information Input'!$H$30</f>
        <v>43555</v>
      </c>
      <c r="AU46" s="547">
        <f>'Information Input'!$J$18</f>
        <v>2019</v>
      </c>
      <c r="AV46" s="547" t="s">
        <v>89</v>
      </c>
      <c r="AW46" s="547" t="s">
        <v>90</v>
      </c>
      <c r="AX46" s="547" t="s">
        <v>91</v>
      </c>
      <c r="AY46" s="548" t="s">
        <v>675</v>
      </c>
      <c r="AZ46" s="547">
        <v>45</v>
      </c>
      <c r="BA46" s="549" t="s">
        <v>187</v>
      </c>
      <c r="BB46" s="543" t="s">
        <v>239</v>
      </c>
      <c r="BC46" s="550">
        <f>'Report 2'!$H52</f>
        <v>0</v>
      </c>
      <c r="BD46" s="550">
        <f>'Report 2'!$I52</f>
        <v>0</v>
      </c>
      <c r="BE46" s="550">
        <f>'Report 2'!$J52</f>
        <v>0</v>
      </c>
      <c r="BF46" s="550">
        <f>'Report 2'!$K52</f>
        <v>0</v>
      </c>
      <c r="BG46" s="550">
        <f>'Report 2'!$L52</f>
        <v>0</v>
      </c>
      <c r="BH46" s="550">
        <f>'Report 2'!$M52</f>
        <v>0</v>
      </c>
      <c r="BI46" s="550">
        <f>'Report 2'!$N52</f>
        <v>0</v>
      </c>
      <c r="BJ46" s="556"/>
      <c r="BK46" s="541" t="s">
        <v>669</v>
      </c>
      <c r="BL46" s="537">
        <v>3</v>
      </c>
      <c r="BM46" s="537" t="str">
        <f>'Information Input'!$M$14</f>
        <v xml:space="preserve">      -      </v>
      </c>
      <c r="BN46" s="537" t="s">
        <v>135</v>
      </c>
      <c r="BO46" s="538">
        <f t="shared" si="20"/>
        <v>43466</v>
      </c>
      <c r="BP46" s="538">
        <f t="shared" si="21"/>
        <v>43555</v>
      </c>
      <c r="BQ46" s="538">
        <f>'Information Input'!$H$35</f>
        <v>43555</v>
      </c>
      <c r="BR46" s="537" t="str">
        <f>'Information Input'!$J$22</f>
        <v>Quarterly</v>
      </c>
      <c r="BS46" s="538">
        <f>'Information Input'!$H$30</f>
        <v>43555</v>
      </c>
      <c r="BT46" s="537">
        <f>'Information Input'!$J$18</f>
        <v>2019</v>
      </c>
      <c r="BU46" s="579" t="s">
        <v>97</v>
      </c>
      <c r="BV46" s="540" t="s">
        <v>98</v>
      </c>
      <c r="BW46" s="541" t="s">
        <v>96</v>
      </c>
      <c r="BX46" s="537">
        <v>8</v>
      </c>
      <c r="BY46" s="549" t="s">
        <v>178</v>
      </c>
      <c r="BZ46" s="549" t="s">
        <v>257</v>
      </c>
      <c r="CA46" s="543">
        <f>'Report 3'!$D$39</f>
        <v>0</v>
      </c>
      <c r="CB46" s="556"/>
      <c r="CC46" s="542" t="s">
        <v>669</v>
      </c>
      <c r="CD46" s="1014" t="s">
        <v>672</v>
      </c>
      <c r="CE46" s="1014" t="str">
        <f>'Information Input'!$M$14</f>
        <v xml:space="preserve">      -      </v>
      </c>
      <c r="CF46" s="551" t="s">
        <v>135</v>
      </c>
      <c r="CG46" s="552">
        <f t="shared" si="11"/>
        <v>43466</v>
      </c>
      <c r="CH46" s="552">
        <f t="shared" si="12"/>
        <v>43555</v>
      </c>
      <c r="CI46" s="552">
        <f>'Information Input'!$H$35</f>
        <v>43555</v>
      </c>
      <c r="CJ46" s="551" t="str">
        <f>'Information Input'!$J$22</f>
        <v>Quarterly</v>
      </c>
      <c r="CK46" s="552">
        <f>'Information Input'!$H$30</f>
        <v>43555</v>
      </c>
      <c r="CL46" s="551">
        <f>'Information Input'!$J$18</f>
        <v>2019</v>
      </c>
      <c r="CM46" s="551" t="s">
        <v>89</v>
      </c>
      <c r="CN46" s="1014" t="s">
        <v>90</v>
      </c>
      <c r="CO46" s="542" t="s">
        <v>91</v>
      </c>
      <c r="CP46" s="542" t="s">
        <v>675</v>
      </c>
      <c r="CQ46" s="551">
        <v>46</v>
      </c>
      <c r="CR46" s="542" t="s">
        <v>188</v>
      </c>
      <c r="CS46" s="542" t="s">
        <v>239</v>
      </c>
      <c r="CT46" s="1015">
        <f>'Report 1'!$C$18</f>
        <v>0</v>
      </c>
      <c r="CU46" s="1016">
        <f>SUMIF('Report 4A'!$G$16:$G$95,$CQ46,'Report 4A'!$K$16:$K$95)</f>
        <v>0</v>
      </c>
      <c r="CV46" s="1017">
        <f t="shared" si="10"/>
        <v>0</v>
      </c>
      <c r="CW46" s="556"/>
      <c r="CX46" s="546" t="s">
        <v>669</v>
      </c>
      <c r="CY46" s="537" t="s">
        <v>310</v>
      </c>
      <c r="CZ46" s="537" t="str">
        <f>'Information Input'!$M$14</f>
        <v xml:space="preserve">      -      </v>
      </c>
      <c r="DA46" s="538">
        <f>'Information Input'!$H$35</f>
        <v>43555</v>
      </c>
      <c r="DB46" s="537" t="str">
        <f>'Information Input'!$J$22</f>
        <v>Quarterly</v>
      </c>
      <c r="DC46" s="552">
        <f>'Information Input'!$H$30</f>
        <v>43555</v>
      </c>
      <c r="DD46" s="553" t="str">
        <f>TEXT('Report 5A'!$AK$17,"YYYYMM")</f>
        <v>201605</v>
      </c>
      <c r="DE46" s="541" t="s">
        <v>91</v>
      </c>
      <c r="DF46" s="541" t="s">
        <v>673</v>
      </c>
      <c r="DG46" s="544">
        <f>'Report 5A'!$AK$55</f>
        <v>0</v>
      </c>
      <c r="DH46" s="550">
        <f>'Report 5A'!$AK$56</f>
        <v>0</v>
      </c>
      <c r="DI46" s="544">
        <f>'Report 5A'!$AK$57</f>
        <v>0</v>
      </c>
      <c r="DJ46" s="544">
        <f>'Report 5A'!$AK$58</f>
        <v>0</v>
      </c>
      <c r="DK46" s="544">
        <f>'Report 5A'!$AK$59</f>
        <v>0</v>
      </c>
      <c r="DL46" s="544">
        <f>'Report 5A'!$AK$60</f>
        <v>0</v>
      </c>
      <c r="DM46" s="544">
        <f>'Report 5A'!$AK$61</f>
        <v>0</v>
      </c>
      <c r="DN46" s="544">
        <f>'Report 5A'!$AK$62</f>
        <v>0</v>
      </c>
      <c r="DO46" s="544">
        <f>'Report 5A'!$AK$63</f>
        <v>0</v>
      </c>
      <c r="DP46" s="544">
        <f>'Report 5A'!$AK$64</f>
        <v>0</v>
      </c>
      <c r="DQ46" s="544">
        <f>'Report 5A'!$AK$65</f>
        <v>0</v>
      </c>
      <c r="DR46" s="556"/>
      <c r="DT46" s="534"/>
    </row>
    <row r="47" spans="1:124">
      <c r="A47" s="556"/>
      <c r="B47" s="535" t="s">
        <v>669</v>
      </c>
      <c r="C47" s="536">
        <v>1</v>
      </c>
      <c r="D47" s="537" t="str">
        <f>'Information Input'!$M$14</f>
        <v xml:space="preserve">      -      </v>
      </c>
      <c r="E47" s="537" t="s">
        <v>135</v>
      </c>
      <c r="F47" s="538">
        <f t="shared" si="0"/>
        <v>43466</v>
      </c>
      <c r="G47" s="538">
        <f t="shared" si="1"/>
        <v>43555</v>
      </c>
      <c r="H47" s="538">
        <f>'Information Input'!$H$35</f>
        <v>43555</v>
      </c>
      <c r="I47" s="537" t="str">
        <f>'Information Input'!$J$22</f>
        <v>Quarterly</v>
      </c>
      <c r="J47" s="538">
        <f>'Information Input'!$H$30</f>
        <v>43555</v>
      </c>
      <c r="K47" s="537">
        <f>'Information Input'!$J$18</f>
        <v>2019</v>
      </c>
      <c r="L47" s="579" t="s">
        <v>89</v>
      </c>
      <c r="M47" s="540" t="s">
        <v>90</v>
      </c>
      <c r="N47" s="541" t="s">
        <v>91</v>
      </c>
      <c r="O47" s="542" t="s">
        <v>671</v>
      </c>
      <c r="P47" s="537">
        <v>37</v>
      </c>
      <c r="Q47" s="541" t="s">
        <v>179</v>
      </c>
      <c r="R47" s="541" t="s">
        <v>231</v>
      </c>
      <c r="S47" s="543">
        <f>'Report 1'!$C$18</f>
        <v>0</v>
      </c>
      <c r="T47" s="544">
        <f>'Report 1'!$C$57</f>
        <v>0</v>
      </c>
      <c r="U47" s="545">
        <f>'Report 1'!$C$143</f>
        <v>0</v>
      </c>
      <c r="V47" s="556"/>
      <c r="W47" s="546" t="s">
        <v>669</v>
      </c>
      <c r="X47" s="547">
        <v>1</v>
      </c>
      <c r="Y47" s="547" t="str">
        <f>'Information Input'!$M$14</f>
        <v xml:space="preserve">      -      </v>
      </c>
      <c r="Z47" s="547" t="s">
        <v>138</v>
      </c>
      <c r="AA47" s="538">
        <f t="shared" si="22"/>
        <v>43739</v>
      </c>
      <c r="AB47" s="538">
        <f t="shared" si="23"/>
        <v>43830</v>
      </c>
      <c r="AC47" s="538">
        <f>'Information Input'!$H$35</f>
        <v>43555</v>
      </c>
      <c r="AD47" s="547" t="str">
        <f>'Information Input'!$J$22</f>
        <v>Quarterly</v>
      </c>
      <c r="AE47" s="538">
        <f>'Information Input'!$H$30</f>
        <v>43555</v>
      </c>
      <c r="AF47" s="547">
        <f>'Information Input'!$J$18</f>
        <v>2019</v>
      </c>
      <c r="AG47" s="546" t="s">
        <v>94</v>
      </c>
      <c r="AH47" s="546" t="s">
        <v>95</v>
      </c>
      <c r="AI47" s="546" t="s">
        <v>96</v>
      </c>
      <c r="AJ47" s="543">
        <f>'Report 1'!$P$18</f>
        <v>0</v>
      </c>
      <c r="AK47" s="556"/>
      <c r="AL47" s="546" t="s">
        <v>669</v>
      </c>
      <c r="AM47" s="547">
        <v>2</v>
      </c>
      <c r="AN47" s="547" t="str">
        <f>'Information Input'!$M$14</f>
        <v xml:space="preserve">      -      </v>
      </c>
      <c r="AO47" s="547" t="s">
        <v>135</v>
      </c>
      <c r="AP47" s="538">
        <f t="shared" si="18"/>
        <v>43466</v>
      </c>
      <c r="AQ47" s="538">
        <f t="shared" si="19"/>
        <v>43555</v>
      </c>
      <c r="AR47" s="538">
        <f>'Information Input'!$H$35</f>
        <v>43555</v>
      </c>
      <c r="AS47" s="547" t="str">
        <f>'Information Input'!$J$22</f>
        <v>Quarterly</v>
      </c>
      <c r="AT47" s="538">
        <f>'Information Input'!$H$30</f>
        <v>43555</v>
      </c>
      <c r="AU47" s="547">
        <f>'Information Input'!$J$18</f>
        <v>2019</v>
      </c>
      <c r="AV47" s="547" t="s">
        <v>89</v>
      </c>
      <c r="AW47" s="547" t="s">
        <v>90</v>
      </c>
      <c r="AX47" s="547" t="s">
        <v>91</v>
      </c>
      <c r="AY47" s="548" t="s">
        <v>675</v>
      </c>
      <c r="AZ47" s="547">
        <v>46</v>
      </c>
      <c r="BA47" s="549" t="s">
        <v>188</v>
      </c>
      <c r="BB47" s="543" t="s">
        <v>239</v>
      </c>
      <c r="BC47" s="550">
        <f>'Report 2'!$H53</f>
        <v>0</v>
      </c>
      <c r="BD47" s="550">
        <f>'Report 2'!$I53</f>
        <v>0</v>
      </c>
      <c r="BE47" s="550">
        <f>'Report 2'!$J53</f>
        <v>0</v>
      </c>
      <c r="BF47" s="550">
        <f>'Report 2'!$K53</f>
        <v>0</v>
      </c>
      <c r="BG47" s="550">
        <f>'Report 2'!$L53</f>
        <v>0</v>
      </c>
      <c r="BH47" s="550">
        <f>'Report 2'!$M53</f>
        <v>0</v>
      </c>
      <c r="BI47" s="550">
        <f>'Report 2'!$N53</f>
        <v>0</v>
      </c>
      <c r="BJ47" s="556"/>
      <c r="BK47" s="541" t="s">
        <v>669</v>
      </c>
      <c r="BL47" s="537">
        <v>3</v>
      </c>
      <c r="BM47" s="537" t="str">
        <f>'Information Input'!$M$14</f>
        <v xml:space="preserve">      -      </v>
      </c>
      <c r="BN47" s="537" t="s">
        <v>135</v>
      </c>
      <c r="BO47" s="538">
        <f t="shared" si="20"/>
        <v>43466</v>
      </c>
      <c r="BP47" s="538">
        <f t="shared" si="21"/>
        <v>43555</v>
      </c>
      <c r="BQ47" s="538">
        <f>'Information Input'!$H$35</f>
        <v>43555</v>
      </c>
      <c r="BR47" s="537" t="str">
        <f>'Information Input'!$J$22</f>
        <v>Quarterly</v>
      </c>
      <c r="BS47" s="538">
        <f>'Information Input'!$H$30</f>
        <v>43555</v>
      </c>
      <c r="BT47" s="537">
        <f>'Information Input'!$J$18</f>
        <v>2019</v>
      </c>
      <c r="BU47" s="579" t="s">
        <v>97</v>
      </c>
      <c r="BV47" s="540" t="s">
        <v>98</v>
      </c>
      <c r="BW47" s="541" t="s">
        <v>96</v>
      </c>
      <c r="BX47" s="537">
        <v>9</v>
      </c>
      <c r="BY47" s="549" t="s">
        <v>170</v>
      </c>
      <c r="BZ47" s="549" t="s">
        <v>258</v>
      </c>
      <c r="CA47" s="543">
        <f>'Report 3'!$D$40</f>
        <v>0</v>
      </c>
      <c r="CB47" s="556"/>
      <c r="CC47" s="542" t="s">
        <v>669</v>
      </c>
      <c r="CD47" s="1014" t="s">
        <v>672</v>
      </c>
      <c r="CE47" s="1014" t="str">
        <f>'Information Input'!$M$14</f>
        <v xml:space="preserve">      -      </v>
      </c>
      <c r="CF47" s="551" t="s">
        <v>135</v>
      </c>
      <c r="CG47" s="552">
        <f t="shared" si="11"/>
        <v>43466</v>
      </c>
      <c r="CH47" s="552">
        <f t="shared" si="12"/>
        <v>43555</v>
      </c>
      <c r="CI47" s="552">
        <f>'Information Input'!$H$35</f>
        <v>43555</v>
      </c>
      <c r="CJ47" s="551" t="str">
        <f>'Information Input'!$J$22</f>
        <v>Quarterly</v>
      </c>
      <c r="CK47" s="552">
        <f>'Information Input'!$H$30</f>
        <v>43555</v>
      </c>
      <c r="CL47" s="551">
        <f>'Information Input'!$J$18</f>
        <v>2019</v>
      </c>
      <c r="CM47" s="551" t="s">
        <v>89</v>
      </c>
      <c r="CN47" s="1014" t="s">
        <v>90</v>
      </c>
      <c r="CO47" s="542" t="s">
        <v>91</v>
      </c>
      <c r="CP47" s="542" t="s">
        <v>675</v>
      </c>
      <c r="CQ47" s="551">
        <v>47</v>
      </c>
      <c r="CR47" s="542" t="s">
        <v>189</v>
      </c>
      <c r="CS47" s="542" t="s">
        <v>239</v>
      </c>
      <c r="CT47" s="1015">
        <f>'Report 1'!$C$18</f>
        <v>0</v>
      </c>
      <c r="CU47" s="1016">
        <f>SUMIF('Report 4A'!$G$16:$G$95,$CQ47,'Report 4A'!$K$16:$K$95)</f>
        <v>0</v>
      </c>
      <c r="CV47" s="1017">
        <f t="shared" si="10"/>
        <v>0</v>
      </c>
      <c r="CW47" s="556"/>
      <c r="CX47" s="557" t="s">
        <v>669</v>
      </c>
      <c r="CY47" s="562" t="s">
        <v>310</v>
      </c>
      <c r="CZ47" s="562" t="str">
        <f>'Information Input'!$M$14</f>
        <v xml:space="preserve">      -      </v>
      </c>
      <c r="DA47" s="559">
        <f>'Information Input'!$H$35</f>
        <v>43555</v>
      </c>
      <c r="DB47" s="562" t="str">
        <f>'Information Input'!$J$22</f>
        <v>Quarterly</v>
      </c>
      <c r="DC47" s="566">
        <f>'Information Input'!$H$30</f>
        <v>43555</v>
      </c>
      <c r="DD47" s="567" t="str">
        <f>TEXT('Report 5A'!$AL$17,"YYYYMM")</f>
        <v>201604</v>
      </c>
      <c r="DE47" s="561" t="s">
        <v>91</v>
      </c>
      <c r="DF47" s="561" t="s">
        <v>673</v>
      </c>
      <c r="DG47" s="568">
        <f>'Report 5A'!$AL$55</f>
        <v>0</v>
      </c>
      <c r="DH47" s="569">
        <f>'Report 5A'!$AL$56</f>
        <v>0</v>
      </c>
      <c r="DI47" s="568">
        <f>'Report 5A'!$AL$57</f>
        <v>0</v>
      </c>
      <c r="DJ47" s="568">
        <f>'Report 5A'!$AL$58</f>
        <v>0</v>
      </c>
      <c r="DK47" s="568">
        <f>'Report 5A'!$AL$59</f>
        <v>0</v>
      </c>
      <c r="DL47" s="568">
        <f>'Report 5A'!$AL$60</f>
        <v>0</v>
      </c>
      <c r="DM47" s="568">
        <f>'Report 5A'!$AL$61</f>
        <v>0</v>
      </c>
      <c r="DN47" s="568">
        <f>'Report 5A'!$AL$62</f>
        <v>0</v>
      </c>
      <c r="DO47" s="568">
        <f>'Report 5A'!$AL$63</f>
        <v>0</v>
      </c>
      <c r="DP47" s="568">
        <f>'Report 5A'!$AL$64</f>
        <v>0</v>
      </c>
      <c r="DQ47" s="568">
        <f>'Report 5A'!$AL$65</f>
        <v>0</v>
      </c>
      <c r="DR47" s="556"/>
      <c r="DT47" s="534"/>
    </row>
    <row r="48" spans="1:124">
      <c r="A48" s="556"/>
      <c r="B48" s="535" t="s">
        <v>669</v>
      </c>
      <c r="C48" s="536">
        <v>1</v>
      </c>
      <c r="D48" s="537" t="str">
        <f>'Information Input'!$M$14</f>
        <v xml:space="preserve">      -      </v>
      </c>
      <c r="E48" s="537" t="s">
        <v>135</v>
      </c>
      <c r="F48" s="538">
        <f t="shared" si="0"/>
        <v>43466</v>
      </c>
      <c r="G48" s="538">
        <f t="shared" si="1"/>
        <v>43555</v>
      </c>
      <c r="H48" s="538">
        <f>'Information Input'!$H$35</f>
        <v>43555</v>
      </c>
      <c r="I48" s="537" t="str">
        <f>'Information Input'!$J$22</f>
        <v>Quarterly</v>
      </c>
      <c r="J48" s="538">
        <f>'Information Input'!$H$30</f>
        <v>43555</v>
      </c>
      <c r="K48" s="537">
        <f>'Information Input'!$J$18</f>
        <v>2019</v>
      </c>
      <c r="L48" s="579" t="s">
        <v>89</v>
      </c>
      <c r="M48" s="540" t="s">
        <v>90</v>
      </c>
      <c r="N48" s="541" t="s">
        <v>91</v>
      </c>
      <c r="O48" s="542" t="s">
        <v>671</v>
      </c>
      <c r="P48" s="537">
        <v>38</v>
      </c>
      <c r="Q48" s="541" t="s">
        <v>180</v>
      </c>
      <c r="R48" s="541" t="s">
        <v>233</v>
      </c>
      <c r="S48" s="543">
        <f>'Report 1'!$C$18</f>
        <v>0</v>
      </c>
      <c r="T48" s="544">
        <f>'Report 1'!$C$58</f>
        <v>0</v>
      </c>
      <c r="U48" s="545">
        <f>'Report 1'!$C$144</f>
        <v>0</v>
      </c>
      <c r="V48" s="556"/>
      <c r="W48" s="546" t="s">
        <v>669</v>
      </c>
      <c r="X48" s="547">
        <v>1</v>
      </c>
      <c r="Y48" s="547" t="str">
        <f>'Information Input'!$M$14</f>
        <v xml:space="preserve">      -      </v>
      </c>
      <c r="Z48" s="547" t="s">
        <v>138</v>
      </c>
      <c r="AA48" s="538">
        <f t="shared" si="22"/>
        <v>43739</v>
      </c>
      <c r="AB48" s="538">
        <f t="shared" si="23"/>
        <v>43830</v>
      </c>
      <c r="AC48" s="538">
        <f>'Information Input'!$H$35</f>
        <v>43555</v>
      </c>
      <c r="AD48" s="547" t="str">
        <f>'Information Input'!$J$22</f>
        <v>Quarterly</v>
      </c>
      <c r="AE48" s="538">
        <f>'Information Input'!$H$30</f>
        <v>43555</v>
      </c>
      <c r="AF48" s="547">
        <f>'Information Input'!$J$18</f>
        <v>2019</v>
      </c>
      <c r="AG48" s="546" t="s">
        <v>97</v>
      </c>
      <c r="AH48" s="546" t="s">
        <v>98</v>
      </c>
      <c r="AI48" s="546" t="s">
        <v>96</v>
      </c>
      <c r="AJ48" s="543">
        <f>'Report 1'!$U$18</f>
        <v>0</v>
      </c>
      <c r="AK48" s="556"/>
      <c r="AL48" s="546" t="s">
        <v>669</v>
      </c>
      <c r="AM48" s="547">
        <v>2</v>
      </c>
      <c r="AN48" s="547" t="str">
        <f>'Information Input'!$M$14</f>
        <v xml:space="preserve">      -      </v>
      </c>
      <c r="AO48" s="547" t="s">
        <v>135</v>
      </c>
      <c r="AP48" s="538">
        <f t="shared" si="18"/>
        <v>43466</v>
      </c>
      <c r="AQ48" s="538">
        <f t="shared" si="19"/>
        <v>43555</v>
      </c>
      <c r="AR48" s="538">
        <f>'Information Input'!$H$35</f>
        <v>43555</v>
      </c>
      <c r="AS48" s="547" t="str">
        <f>'Information Input'!$J$22</f>
        <v>Quarterly</v>
      </c>
      <c r="AT48" s="538">
        <f>'Information Input'!$H$30</f>
        <v>43555</v>
      </c>
      <c r="AU48" s="547">
        <f>'Information Input'!$J$18</f>
        <v>2019</v>
      </c>
      <c r="AV48" s="547" t="s">
        <v>89</v>
      </c>
      <c r="AW48" s="547" t="s">
        <v>90</v>
      </c>
      <c r="AX48" s="547" t="s">
        <v>91</v>
      </c>
      <c r="AY48" s="548" t="s">
        <v>675</v>
      </c>
      <c r="AZ48" s="547">
        <v>47</v>
      </c>
      <c r="BA48" s="549" t="s">
        <v>189</v>
      </c>
      <c r="BB48" s="543" t="s">
        <v>239</v>
      </c>
      <c r="BC48" s="550">
        <f>'Report 2'!$H54</f>
        <v>0</v>
      </c>
      <c r="BD48" s="550">
        <f>'Report 2'!$I54</f>
        <v>0</v>
      </c>
      <c r="BE48" s="550">
        <f>'Report 2'!$J54</f>
        <v>0</v>
      </c>
      <c r="BF48" s="550">
        <f>'Report 2'!$K54</f>
        <v>0</v>
      </c>
      <c r="BG48" s="550">
        <f>'Report 2'!$L54</f>
        <v>0</v>
      </c>
      <c r="BH48" s="550">
        <f>'Report 2'!$M54</f>
        <v>0</v>
      </c>
      <c r="BI48" s="550">
        <f>'Report 2'!$N54</f>
        <v>0</v>
      </c>
      <c r="BJ48" s="556"/>
      <c r="BK48" s="522" t="s">
        <v>669</v>
      </c>
      <c r="BL48" s="517">
        <v>3</v>
      </c>
      <c r="BM48" s="517" t="str">
        <f>'Information Input'!$M$14</f>
        <v xml:space="preserve">      -      </v>
      </c>
      <c r="BN48" s="517" t="s">
        <v>135</v>
      </c>
      <c r="BO48" s="518">
        <f t="shared" si="20"/>
        <v>43466</v>
      </c>
      <c r="BP48" s="518">
        <f t="shared" si="21"/>
        <v>43555</v>
      </c>
      <c r="BQ48" s="519">
        <f>'Information Input'!$H$35</f>
        <v>43555</v>
      </c>
      <c r="BR48" s="517" t="str">
        <f>'Information Input'!$J$22</f>
        <v>Quarterly</v>
      </c>
      <c r="BS48" s="519">
        <f>'Information Input'!$H$30</f>
        <v>43555</v>
      </c>
      <c r="BT48" s="517">
        <f>'Information Input'!$J$18</f>
        <v>2019</v>
      </c>
      <c r="BU48" s="578" t="s">
        <v>99</v>
      </c>
      <c r="BV48" s="521" t="s">
        <v>100</v>
      </c>
      <c r="BW48" s="522" t="s">
        <v>96</v>
      </c>
      <c r="BX48" s="517">
        <v>1</v>
      </c>
      <c r="BY48" s="530" t="s">
        <v>153</v>
      </c>
      <c r="BZ48" s="530" t="s">
        <v>250</v>
      </c>
      <c r="CA48" s="524">
        <f>'Report 3'!$I$32</f>
        <v>0</v>
      </c>
      <c r="CB48" s="556"/>
      <c r="CC48" s="542" t="s">
        <v>669</v>
      </c>
      <c r="CD48" s="1014" t="s">
        <v>672</v>
      </c>
      <c r="CE48" s="1014" t="str">
        <f>'Information Input'!$M$14</f>
        <v xml:space="preserve">      -      </v>
      </c>
      <c r="CF48" s="551" t="s">
        <v>135</v>
      </c>
      <c r="CG48" s="552">
        <f t="shared" si="11"/>
        <v>43466</v>
      </c>
      <c r="CH48" s="552">
        <f t="shared" si="12"/>
        <v>43555</v>
      </c>
      <c r="CI48" s="552">
        <f>'Information Input'!$H$35</f>
        <v>43555</v>
      </c>
      <c r="CJ48" s="551" t="str">
        <f>'Information Input'!$J$22</f>
        <v>Quarterly</v>
      </c>
      <c r="CK48" s="552">
        <f>'Information Input'!$H$30</f>
        <v>43555</v>
      </c>
      <c r="CL48" s="551">
        <f>'Information Input'!$J$18</f>
        <v>2019</v>
      </c>
      <c r="CM48" s="551" t="s">
        <v>89</v>
      </c>
      <c r="CN48" s="1014" t="s">
        <v>90</v>
      </c>
      <c r="CO48" s="542" t="s">
        <v>91</v>
      </c>
      <c r="CP48" s="542" t="s">
        <v>675</v>
      </c>
      <c r="CQ48" s="551">
        <v>48</v>
      </c>
      <c r="CR48" s="542" t="s">
        <v>190</v>
      </c>
      <c r="CS48" s="542" t="s">
        <v>239</v>
      </c>
      <c r="CT48" s="1015">
        <f>'Report 1'!$C$18</f>
        <v>0</v>
      </c>
      <c r="CU48" s="1016">
        <f>SUMIF('Report 4A'!$G$16:$G$95,$CQ48,'Report 4A'!$K$16:$K$95)</f>
        <v>0</v>
      </c>
      <c r="CV48" s="1017">
        <f t="shared" si="10"/>
        <v>0</v>
      </c>
      <c r="CW48" s="556"/>
      <c r="CX48" s="527" t="s">
        <v>669</v>
      </c>
      <c r="CY48" s="517" t="s">
        <v>310</v>
      </c>
      <c r="CZ48" s="517" t="str">
        <f>'Information Input'!$M$14</f>
        <v xml:space="preserve">      -      </v>
      </c>
      <c r="DA48" s="519">
        <f>'Information Input'!$H$35</f>
        <v>43555</v>
      </c>
      <c r="DB48" s="517" t="str">
        <f>'Information Input'!$J$22</f>
        <v>Quarterly</v>
      </c>
      <c r="DC48" s="519">
        <f>'Information Input'!$H$30</f>
        <v>43555</v>
      </c>
      <c r="DD48" s="533" t="str">
        <f t="shared" ref="DD48:DD111" si="24">DD12</f>
        <v>201903</v>
      </c>
      <c r="DE48" s="522" t="s">
        <v>96</v>
      </c>
      <c r="DF48" s="522" t="s">
        <v>673</v>
      </c>
      <c r="DG48" s="525">
        <f>'Report 5A'!$C$108</f>
        <v>0</v>
      </c>
      <c r="DH48" s="531">
        <f>'Report 5A'!$C$109</f>
        <v>0</v>
      </c>
      <c r="DI48" s="525">
        <f>'Report 5A'!$C$110</f>
        <v>0</v>
      </c>
      <c r="DJ48" s="525">
        <f>'Report 5A'!$C$111</f>
        <v>0</v>
      </c>
      <c r="DK48" s="525">
        <f>'Report 5A'!$C$112</f>
        <v>0</v>
      </c>
      <c r="DL48" s="525">
        <f>'Report 5A'!$C$113</f>
        <v>0</v>
      </c>
      <c r="DM48" s="525">
        <f>'Report 5A'!$C$114</f>
        <v>0</v>
      </c>
      <c r="DN48" s="525">
        <f>'Report 5A'!$C$115</f>
        <v>0</v>
      </c>
      <c r="DO48" s="525">
        <f>'Report 5A'!$C$116</f>
        <v>0</v>
      </c>
      <c r="DP48" s="525">
        <f>'Report 5A'!$C$117</f>
        <v>0</v>
      </c>
      <c r="DQ48" s="525">
        <f>'Report 5A'!$C$118</f>
        <v>0</v>
      </c>
      <c r="DR48" s="556"/>
    </row>
    <row r="49" spans="1:122">
      <c r="A49" s="556"/>
      <c r="B49" s="535" t="s">
        <v>669</v>
      </c>
      <c r="C49" s="536">
        <v>1</v>
      </c>
      <c r="D49" s="537" t="str">
        <f>'Information Input'!$M$14</f>
        <v xml:space="preserve">      -      </v>
      </c>
      <c r="E49" s="537" t="s">
        <v>135</v>
      </c>
      <c r="F49" s="538">
        <f t="shared" si="0"/>
        <v>43466</v>
      </c>
      <c r="G49" s="538">
        <f t="shared" si="1"/>
        <v>43555</v>
      </c>
      <c r="H49" s="538">
        <f>'Information Input'!$H$35</f>
        <v>43555</v>
      </c>
      <c r="I49" s="537" t="str">
        <f>'Information Input'!$J$22</f>
        <v>Quarterly</v>
      </c>
      <c r="J49" s="538">
        <f>'Information Input'!$H$30</f>
        <v>43555</v>
      </c>
      <c r="K49" s="537">
        <f>'Information Input'!$J$18</f>
        <v>2019</v>
      </c>
      <c r="L49" s="579" t="s">
        <v>89</v>
      </c>
      <c r="M49" s="540" t="s">
        <v>90</v>
      </c>
      <c r="N49" s="541" t="s">
        <v>91</v>
      </c>
      <c r="O49" s="542" t="s">
        <v>671</v>
      </c>
      <c r="P49" s="537">
        <v>39</v>
      </c>
      <c r="Q49" s="541" t="s">
        <v>181</v>
      </c>
      <c r="R49" s="541" t="s">
        <v>233</v>
      </c>
      <c r="S49" s="543">
        <f>'Report 1'!$C$18</f>
        <v>0</v>
      </c>
      <c r="T49" s="544">
        <f>'Report 1'!$C$59</f>
        <v>0</v>
      </c>
      <c r="U49" s="545">
        <f>'Report 1'!$C$145</f>
        <v>0</v>
      </c>
      <c r="V49" s="556"/>
      <c r="W49" s="546" t="s">
        <v>669</v>
      </c>
      <c r="X49" s="547">
        <v>1</v>
      </c>
      <c r="Y49" s="547" t="str">
        <f>'Information Input'!$M$14</f>
        <v xml:space="preserve">      -      </v>
      </c>
      <c r="Z49" s="547" t="s">
        <v>138</v>
      </c>
      <c r="AA49" s="538">
        <f t="shared" si="22"/>
        <v>43739</v>
      </c>
      <c r="AB49" s="538">
        <f t="shared" si="23"/>
        <v>43830</v>
      </c>
      <c r="AC49" s="538">
        <f>'Information Input'!$H$35</f>
        <v>43555</v>
      </c>
      <c r="AD49" s="547" t="str">
        <f>'Information Input'!$J$22</f>
        <v>Quarterly</v>
      </c>
      <c r="AE49" s="538">
        <f>'Information Input'!$H$30</f>
        <v>43555</v>
      </c>
      <c r="AF49" s="547">
        <f>'Information Input'!$J$18</f>
        <v>2019</v>
      </c>
      <c r="AG49" s="546" t="s">
        <v>99</v>
      </c>
      <c r="AH49" s="546" t="s">
        <v>100</v>
      </c>
      <c r="AI49" s="546" t="s">
        <v>96</v>
      </c>
      <c r="AJ49" s="543">
        <f>'Report 1'!$Z$18</f>
        <v>0</v>
      </c>
      <c r="AK49" s="556"/>
      <c r="AL49" s="546" t="s">
        <v>669</v>
      </c>
      <c r="AM49" s="547">
        <v>2</v>
      </c>
      <c r="AN49" s="547" t="str">
        <f>'Information Input'!$M$14</f>
        <v xml:space="preserve">      -      </v>
      </c>
      <c r="AO49" s="547" t="s">
        <v>135</v>
      </c>
      <c r="AP49" s="538">
        <f t="shared" si="18"/>
        <v>43466</v>
      </c>
      <c r="AQ49" s="538">
        <f t="shared" si="19"/>
        <v>43555</v>
      </c>
      <c r="AR49" s="538">
        <f>'Information Input'!$H$35</f>
        <v>43555</v>
      </c>
      <c r="AS49" s="547" t="str">
        <f>'Information Input'!$J$22</f>
        <v>Quarterly</v>
      </c>
      <c r="AT49" s="538">
        <f>'Information Input'!$H$30</f>
        <v>43555</v>
      </c>
      <c r="AU49" s="547">
        <f>'Information Input'!$J$18</f>
        <v>2019</v>
      </c>
      <c r="AV49" s="547" t="s">
        <v>89</v>
      </c>
      <c r="AW49" s="547" t="s">
        <v>90</v>
      </c>
      <c r="AX49" s="547" t="s">
        <v>91</v>
      </c>
      <c r="AY49" s="548" t="s">
        <v>675</v>
      </c>
      <c r="AZ49" s="547">
        <v>48</v>
      </c>
      <c r="BA49" s="549" t="s">
        <v>190</v>
      </c>
      <c r="BB49" s="543" t="s">
        <v>239</v>
      </c>
      <c r="BC49" s="550">
        <f>'Report 2'!$H55</f>
        <v>0</v>
      </c>
      <c r="BD49" s="550">
        <f>'Report 2'!$I55</f>
        <v>0</v>
      </c>
      <c r="BE49" s="550">
        <f>'Report 2'!$J55</f>
        <v>0</v>
      </c>
      <c r="BF49" s="550">
        <f>'Report 2'!$K55</f>
        <v>0</v>
      </c>
      <c r="BG49" s="550">
        <f>'Report 2'!$L55</f>
        <v>0</v>
      </c>
      <c r="BH49" s="550">
        <f>'Report 2'!$M55</f>
        <v>0</v>
      </c>
      <c r="BI49" s="550">
        <f>'Report 2'!$N55</f>
        <v>0</v>
      </c>
      <c r="BJ49" s="556"/>
      <c r="BK49" s="541" t="s">
        <v>669</v>
      </c>
      <c r="BL49" s="537">
        <v>3</v>
      </c>
      <c r="BM49" s="537" t="str">
        <f>'Information Input'!$M$14</f>
        <v xml:space="preserve">      -      </v>
      </c>
      <c r="BN49" s="537" t="s">
        <v>135</v>
      </c>
      <c r="BO49" s="538">
        <f t="shared" si="20"/>
        <v>43466</v>
      </c>
      <c r="BP49" s="538">
        <f t="shared" si="21"/>
        <v>43555</v>
      </c>
      <c r="BQ49" s="538">
        <f>'Information Input'!$H$35</f>
        <v>43555</v>
      </c>
      <c r="BR49" s="537" t="str">
        <f>'Information Input'!$J$22</f>
        <v>Quarterly</v>
      </c>
      <c r="BS49" s="538">
        <f>'Information Input'!$H$30</f>
        <v>43555</v>
      </c>
      <c r="BT49" s="537">
        <f>'Information Input'!$J$18</f>
        <v>2019</v>
      </c>
      <c r="BU49" s="579" t="s">
        <v>99</v>
      </c>
      <c r="BV49" s="540" t="s">
        <v>100</v>
      </c>
      <c r="BW49" s="541" t="s">
        <v>96</v>
      </c>
      <c r="BX49" s="537">
        <v>2</v>
      </c>
      <c r="BY49" s="549" t="s">
        <v>154</v>
      </c>
      <c r="BZ49" s="549" t="s">
        <v>251</v>
      </c>
      <c r="CA49" s="543">
        <f>'Report 3'!$I$33</f>
        <v>0</v>
      </c>
      <c r="CB49" s="556"/>
      <c r="CC49" s="542" t="s">
        <v>669</v>
      </c>
      <c r="CD49" s="1014" t="s">
        <v>672</v>
      </c>
      <c r="CE49" s="1014" t="str">
        <f>'Information Input'!$M$14</f>
        <v xml:space="preserve">      -      </v>
      </c>
      <c r="CF49" s="551" t="s">
        <v>135</v>
      </c>
      <c r="CG49" s="552">
        <f t="shared" si="11"/>
        <v>43466</v>
      </c>
      <c r="CH49" s="552">
        <f t="shared" si="12"/>
        <v>43555</v>
      </c>
      <c r="CI49" s="552">
        <f>'Information Input'!$H$35</f>
        <v>43555</v>
      </c>
      <c r="CJ49" s="551" t="str">
        <f>'Information Input'!$J$22</f>
        <v>Quarterly</v>
      </c>
      <c r="CK49" s="552">
        <f>'Information Input'!$H$30</f>
        <v>43555</v>
      </c>
      <c r="CL49" s="551">
        <f>'Information Input'!$J$18</f>
        <v>2019</v>
      </c>
      <c r="CM49" s="551" t="s">
        <v>89</v>
      </c>
      <c r="CN49" s="1014" t="s">
        <v>90</v>
      </c>
      <c r="CO49" s="542" t="s">
        <v>91</v>
      </c>
      <c r="CP49" s="542" t="s">
        <v>675</v>
      </c>
      <c r="CQ49" s="551">
        <v>49</v>
      </c>
      <c r="CR49" s="542" t="s">
        <v>191</v>
      </c>
      <c r="CS49" s="542" t="s">
        <v>239</v>
      </c>
      <c r="CT49" s="1015">
        <f>'Report 1'!$C$18</f>
        <v>0</v>
      </c>
      <c r="CU49" s="1016">
        <f>SUMIF('Report 4A'!$G$16:$G$95,$CQ49,'Report 4A'!$K$16:$K$95)</f>
        <v>0</v>
      </c>
      <c r="CV49" s="1017">
        <f t="shared" si="10"/>
        <v>0</v>
      </c>
      <c r="CW49" s="556"/>
      <c r="CX49" s="546" t="s">
        <v>669</v>
      </c>
      <c r="CY49" s="537" t="s">
        <v>310</v>
      </c>
      <c r="CZ49" s="537" t="str">
        <f>'Information Input'!$M$14</f>
        <v xml:space="preserve">      -      </v>
      </c>
      <c r="DA49" s="538">
        <f>'Information Input'!$H$35</f>
        <v>43555</v>
      </c>
      <c r="DB49" s="537" t="str">
        <f>'Information Input'!$J$22</f>
        <v>Quarterly</v>
      </c>
      <c r="DC49" s="552">
        <f>'Information Input'!$H$30</f>
        <v>43555</v>
      </c>
      <c r="DD49" s="553" t="str">
        <f t="shared" si="24"/>
        <v>201902</v>
      </c>
      <c r="DE49" s="541" t="s">
        <v>96</v>
      </c>
      <c r="DF49" s="541" t="s">
        <v>673</v>
      </c>
      <c r="DG49" s="544">
        <f>'Report 5A'!$D$108</f>
        <v>0</v>
      </c>
      <c r="DH49" s="550">
        <f>'Report 5A'!$D$109</f>
        <v>0</v>
      </c>
      <c r="DI49" s="544">
        <f>'Report 5A'!$D$110</f>
        <v>0</v>
      </c>
      <c r="DJ49" s="544">
        <f>'Report 5A'!$D$111</f>
        <v>0</v>
      </c>
      <c r="DK49" s="544">
        <f>'Report 5A'!$D$112</f>
        <v>0</v>
      </c>
      <c r="DL49" s="544">
        <f>'Report 5A'!$D$113</f>
        <v>0</v>
      </c>
      <c r="DM49" s="544">
        <f>'Report 5A'!$D$114</f>
        <v>0</v>
      </c>
      <c r="DN49" s="544">
        <f>'Report 5A'!$D$115</f>
        <v>0</v>
      </c>
      <c r="DO49" s="544">
        <f>'Report 5A'!$D$116</f>
        <v>0</v>
      </c>
      <c r="DP49" s="544">
        <f>'Report 5A'!$D$117</f>
        <v>0</v>
      </c>
      <c r="DQ49" s="544">
        <f>'Report 5A'!$D$118</f>
        <v>0</v>
      </c>
      <c r="DR49" s="556"/>
    </row>
    <row r="50" spans="1:122">
      <c r="A50" s="556"/>
      <c r="B50" s="535" t="s">
        <v>669</v>
      </c>
      <c r="C50" s="536">
        <v>1</v>
      </c>
      <c r="D50" s="537" t="str">
        <f>'Information Input'!$M$14</f>
        <v xml:space="preserve">      -      </v>
      </c>
      <c r="E50" s="537" t="s">
        <v>135</v>
      </c>
      <c r="F50" s="538">
        <f t="shared" si="0"/>
        <v>43466</v>
      </c>
      <c r="G50" s="538">
        <f t="shared" si="1"/>
        <v>43555</v>
      </c>
      <c r="H50" s="538">
        <f>'Information Input'!$H$35</f>
        <v>43555</v>
      </c>
      <c r="I50" s="537" t="str">
        <f>'Information Input'!$J$22</f>
        <v>Quarterly</v>
      </c>
      <c r="J50" s="538">
        <f>'Information Input'!$H$30</f>
        <v>43555</v>
      </c>
      <c r="K50" s="537">
        <f>'Information Input'!$J$18</f>
        <v>2019</v>
      </c>
      <c r="L50" s="579" t="s">
        <v>89</v>
      </c>
      <c r="M50" s="540" t="s">
        <v>90</v>
      </c>
      <c r="N50" s="541" t="s">
        <v>91</v>
      </c>
      <c r="O50" s="542" t="s">
        <v>671</v>
      </c>
      <c r="P50" s="537">
        <v>40</v>
      </c>
      <c r="Q50" s="541" t="s">
        <v>182</v>
      </c>
      <c r="R50" s="541" t="s">
        <v>238</v>
      </c>
      <c r="S50" s="543">
        <f>'Report 1'!$C$18</f>
        <v>0</v>
      </c>
      <c r="T50" s="544">
        <f>'Report 1'!$C$60</f>
        <v>0</v>
      </c>
      <c r="U50" s="545">
        <f>'Report 1'!$C$146</f>
        <v>0</v>
      </c>
      <c r="V50" s="556"/>
      <c r="W50" s="546" t="s">
        <v>669</v>
      </c>
      <c r="X50" s="547">
        <v>1</v>
      </c>
      <c r="Y50" s="547" t="str">
        <f>'Information Input'!$M$14</f>
        <v xml:space="preserve">      -      </v>
      </c>
      <c r="Z50" s="547" t="s">
        <v>138</v>
      </c>
      <c r="AA50" s="538">
        <f t="shared" si="22"/>
        <v>43739</v>
      </c>
      <c r="AB50" s="538">
        <f t="shared" si="23"/>
        <v>43830</v>
      </c>
      <c r="AC50" s="538">
        <f>'Information Input'!$H$35</f>
        <v>43555</v>
      </c>
      <c r="AD50" s="547" t="str">
        <f>'Information Input'!$J$22</f>
        <v>Quarterly</v>
      </c>
      <c r="AE50" s="538">
        <f>'Information Input'!$H$30</f>
        <v>43555</v>
      </c>
      <c r="AF50" s="547">
        <f>'Information Input'!$J$18</f>
        <v>2019</v>
      </c>
      <c r="AG50" s="546" t="s">
        <v>101</v>
      </c>
      <c r="AH50" s="546" t="s">
        <v>102</v>
      </c>
      <c r="AI50" s="546" t="s">
        <v>103</v>
      </c>
      <c r="AJ50" s="543">
        <f>'Report 1'!$AE$18</f>
        <v>0</v>
      </c>
      <c r="AK50" s="556"/>
      <c r="AL50" s="546" t="s">
        <v>669</v>
      </c>
      <c r="AM50" s="547">
        <v>2</v>
      </c>
      <c r="AN50" s="547" t="str">
        <f>'Information Input'!$M$14</f>
        <v xml:space="preserve">      -      </v>
      </c>
      <c r="AO50" s="547" t="s">
        <v>135</v>
      </c>
      <c r="AP50" s="538">
        <f t="shared" si="18"/>
        <v>43466</v>
      </c>
      <c r="AQ50" s="538">
        <f t="shared" si="19"/>
        <v>43555</v>
      </c>
      <c r="AR50" s="538">
        <f>'Information Input'!$H$35</f>
        <v>43555</v>
      </c>
      <c r="AS50" s="547" t="str">
        <f>'Information Input'!$J$22</f>
        <v>Quarterly</v>
      </c>
      <c r="AT50" s="538">
        <f>'Information Input'!$H$30</f>
        <v>43555</v>
      </c>
      <c r="AU50" s="547">
        <f>'Information Input'!$J$18</f>
        <v>2019</v>
      </c>
      <c r="AV50" s="547" t="s">
        <v>89</v>
      </c>
      <c r="AW50" s="547" t="s">
        <v>90</v>
      </c>
      <c r="AX50" s="547" t="s">
        <v>91</v>
      </c>
      <c r="AY50" s="548" t="s">
        <v>675</v>
      </c>
      <c r="AZ50" s="547">
        <v>49</v>
      </c>
      <c r="BA50" s="549" t="s">
        <v>191</v>
      </c>
      <c r="BB50" s="543" t="s">
        <v>239</v>
      </c>
      <c r="BC50" s="550">
        <f>'Report 2'!$H56</f>
        <v>0</v>
      </c>
      <c r="BD50" s="550">
        <f>'Report 2'!$I56</f>
        <v>0</v>
      </c>
      <c r="BE50" s="550">
        <f>'Report 2'!$J56</f>
        <v>0</v>
      </c>
      <c r="BF50" s="550">
        <f>'Report 2'!$K56</f>
        <v>0</v>
      </c>
      <c r="BG50" s="550">
        <f>'Report 2'!$L56</f>
        <v>0</v>
      </c>
      <c r="BH50" s="550">
        <f>'Report 2'!$M56</f>
        <v>0</v>
      </c>
      <c r="BI50" s="550">
        <f>'Report 2'!$N56</f>
        <v>0</v>
      </c>
      <c r="BJ50" s="556"/>
      <c r="BK50" s="541" t="s">
        <v>669</v>
      </c>
      <c r="BL50" s="537">
        <v>3</v>
      </c>
      <c r="BM50" s="537" t="str">
        <f>'Information Input'!$M$14</f>
        <v xml:space="preserve">      -      </v>
      </c>
      <c r="BN50" s="537" t="s">
        <v>135</v>
      </c>
      <c r="BO50" s="538">
        <f t="shared" si="20"/>
        <v>43466</v>
      </c>
      <c r="BP50" s="538">
        <f t="shared" si="21"/>
        <v>43555</v>
      </c>
      <c r="BQ50" s="538">
        <f>'Information Input'!$H$35</f>
        <v>43555</v>
      </c>
      <c r="BR50" s="537" t="str">
        <f>'Information Input'!$J$22</f>
        <v>Quarterly</v>
      </c>
      <c r="BS50" s="538">
        <f>'Information Input'!$H$30</f>
        <v>43555</v>
      </c>
      <c r="BT50" s="537">
        <f>'Information Input'!$J$18</f>
        <v>2019</v>
      </c>
      <c r="BU50" s="579" t="s">
        <v>99</v>
      </c>
      <c r="BV50" s="540" t="s">
        <v>100</v>
      </c>
      <c r="BW50" s="541" t="s">
        <v>96</v>
      </c>
      <c r="BX50" s="537">
        <v>3</v>
      </c>
      <c r="BY50" s="549" t="s">
        <v>164</v>
      </c>
      <c r="BZ50" s="549" t="s">
        <v>250</v>
      </c>
      <c r="CA50" s="543">
        <f>'Report 3'!$I$34</f>
        <v>0</v>
      </c>
      <c r="CB50" s="556"/>
      <c r="CC50" s="542" t="s">
        <v>669</v>
      </c>
      <c r="CD50" s="1014" t="s">
        <v>672</v>
      </c>
      <c r="CE50" s="1014" t="str">
        <f>'Information Input'!$M$14</f>
        <v xml:space="preserve">      -      </v>
      </c>
      <c r="CF50" s="551" t="s">
        <v>135</v>
      </c>
      <c r="CG50" s="552">
        <f t="shared" si="11"/>
        <v>43466</v>
      </c>
      <c r="CH50" s="552">
        <f t="shared" si="12"/>
        <v>43555</v>
      </c>
      <c r="CI50" s="552">
        <f>'Information Input'!$H$35</f>
        <v>43555</v>
      </c>
      <c r="CJ50" s="551" t="str">
        <f>'Information Input'!$J$22</f>
        <v>Quarterly</v>
      </c>
      <c r="CK50" s="552">
        <f>'Information Input'!$H$30</f>
        <v>43555</v>
      </c>
      <c r="CL50" s="551">
        <f>'Information Input'!$J$18</f>
        <v>2019</v>
      </c>
      <c r="CM50" s="551" t="s">
        <v>89</v>
      </c>
      <c r="CN50" s="1014" t="s">
        <v>90</v>
      </c>
      <c r="CO50" s="542" t="s">
        <v>91</v>
      </c>
      <c r="CP50" s="542" t="s">
        <v>675</v>
      </c>
      <c r="CQ50" s="551">
        <v>50</v>
      </c>
      <c r="CR50" s="542" t="s">
        <v>192</v>
      </c>
      <c r="CS50" s="542" t="s">
        <v>239</v>
      </c>
      <c r="CT50" s="1015">
        <f>'Report 1'!$C$18</f>
        <v>0</v>
      </c>
      <c r="CU50" s="1016">
        <f>SUMIF('Report 4A'!$G$16:$G$95,$CQ50,'Report 4A'!$K$16:$K$95)</f>
        <v>0</v>
      </c>
      <c r="CV50" s="1017">
        <f t="shared" si="10"/>
        <v>0</v>
      </c>
      <c r="CW50" s="556"/>
      <c r="CX50" s="546" t="s">
        <v>669</v>
      </c>
      <c r="CY50" s="537" t="s">
        <v>310</v>
      </c>
      <c r="CZ50" s="537" t="str">
        <f>'Information Input'!$M$14</f>
        <v xml:space="preserve">      -      </v>
      </c>
      <c r="DA50" s="538">
        <f>'Information Input'!$H$35</f>
        <v>43555</v>
      </c>
      <c r="DB50" s="537" t="str">
        <f>'Information Input'!$J$22</f>
        <v>Quarterly</v>
      </c>
      <c r="DC50" s="552">
        <f>'Information Input'!$H$30</f>
        <v>43555</v>
      </c>
      <c r="DD50" s="553" t="str">
        <f t="shared" si="24"/>
        <v>201901</v>
      </c>
      <c r="DE50" s="541" t="s">
        <v>96</v>
      </c>
      <c r="DF50" s="541" t="s">
        <v>673</v>
      </c>
      <c r="DG50" s="544">
        <f>'Report 5A'!$E$108</f>
        <v>0</v>
      </c>
      <c r="DH50" s="550">
        <f>'Report 5A'!$E$109</f>
        <v>0</v>
      </c>
      <c r="DI50" s="544">
        <f>'Report 5A'!$E$110</f>
        <v>0</v>
      </c>
      <c r="DJ50" s="544">
        <f>'Report 5A'!$E$111</f>
        <v>0</v>
      </c>
      <c r="DK50" s="544">
        <f>'Report 5A'!$E$112</f>
        <v>0</v>
      </c>
      <c r="DL50" s="544">
        <f>'Report 5A'!$E$113</f>
        <v>0</v>
      </c>
      <c r="DM50" s="544">
        <f>'Report 5A'!$E$114</f>
        <v>0</v>
      </c>
      <c r="DN50" s="544">
        <f>'Report 5A'!$E$115</f>
        <v>0</v>
      </c>
      <c r="DO50" s="544">
        <f>'Report 5A'!$E$116</f>
        <v>0</v>
      </c>
      <c r="DP50" s="544">
        <f>'Report 5A'!$E$117</f>
        <v>0</v>
      </c>
      <c r="DQ50" s="544">
        <f>'Report 5A'!$E$118</f>
        <v>0</v>
      </c>
      <c r="DR50" s="556"/>
    </row>
    <row r="51" spans="1:122">
      <c r="A51" s="556"/>
      <c r="B51" s="535" t="s">
        <v>669</v>
      </c>
      <c r="C51" s="536">
        <v>1</v>
      </c>
      <c r="D51" s="537" t="str">
        <f>'Information Input'!$M$14</f>
        <v xml:space="preserve">      -      </v>
      </c>
      <c r="E51" s="537" t="s">
        <v>135</v>
      </c>
      <c r="F51" s="538">
        <f t="shared" si="0"/>
        <v>43466</v>
      </c>
      <c r="G51" s="538">
        <f t="shared" si="1"/>
        <v>43555</v>
      </c>
      <c r="H51" s="538">
        <f>'Information Input'!$H$35</f>
        <v>43555</v>
      </c>
      <c r="I51" s="537" t="str">
        <f>'Information Input'!$J$22</f>
        <v>Quarterly</v>
      </c>
      <c r="J51" s="538">
        <f>'Information Input'!$H$30</f>
        <v>43555</v>
      </c>
      <c r="K51" s="537">
        <f>'Information Input'!$J$18</f>
        <v>2019</v>
      </c>
      <c r="L51" s="579" t="s">
        <v>89</v>
      </c>
      <c r="M51" s="540" t="s">
        <v>90</v>
      </c>
      <c r="N51" s="541" t="s">
        <v>91</v>
      </c>
      <c r="O51" s="542" t="s">
        <v>671</v>
      </c>
      <c r="P51" s="537">
        <v>41</v>
      </c>
      <c r="Q51" s="541" t="s">
        <v>183</v>
      </c>
      <c r="R51" s="541" t="s">
        <v>238</v>
      </c>
      <c r="S51" s="543">
        <f>'Report 1'!$C$18</f>
        <v>0</v>
      </c>
      <c r="T51" s="544">
        <f>'Report 1'!$C$61</f>
        <v>0</v>
      </c>
      <c r="U51" s="545">
        <f>'Report 1'!$C$147</f>
        <v>0</v>
      </c>
      <c r="V51" s="556"/>
      <c r="W51" s="546" t="s">
        <v>669</v>
      </c>
      <c r="X51" s="547">
        <v>1</v>
      </c>
      <c r="Y51" s="547" t="str">
        <f>'Information Input'!$M$14</f>
        <v xml:space="preserve">      -      </v>
      </c>
      <c r="Z51" s="547" t="s">
        <v>138</v>
      </c>
      <c r="AA51" s="538">
        <f t="shared" si="22"/>
        <v>43739</v>
      </c>
      <c r="AB51" s="538">
        <f t="shared" si="23"/>
        <v>43830</v>
      </c>
      <c r="AC51" s="538">
        <f>'Information Input'!$H$35</f>
        <v>43555</v>
      </c>
      <c r="AD51" s="547" t="str">
        <f>'Information Input'!$J$22</f>
        <v>Quarterly</v>
      </c>
      <c r="AE51" s="538">
        <f>'Information Input'!$H$30</f>
        <v>43555</v>
      </c>
      <c r="AF51" s="547">
        <f>'Information Input'!$J$18</f>
        <v>2019</v>
      </c>
      <c r="AG51" s="546" t="s">
        <v>104</v>
      </c>
      <c r="AH51" s="546" t="s">
        <v>105</v>
      </c>
      <c r="AI51" s="546" t="s">
        <v>103</v>
      </c>
      <c r="AJ51" s="543">
        <f>'Report 1'!$AJ$18</f>
        <v>0</v>
      </c>
      <c r="AK51" s="556"/>
      <c r="AL51" s="546" t="s">
        <v>669</v>
      </c>
      <c r="AM51" s="547">
        <v>2</v>
      </c>
      <c r="AN51" s="547" t="str">
        <f>'Information Input'!$M$14</f>
        <v xml:space="preserve">      -      </v>
      </c>
      <c r="AO51" s="547" t="s">
        <v>135</v>
      </c>
      <c r="AP51" s="538">
        <f t="shared" si="18"/>
        <v>43466</v>
      </c>
      <c r="AQ51" s="538">
        <f t="shared" si="19"/>
        <v>43555</v>
      </c>
      <c r="AR51" s="538">
        <f>'Information Input'!$H$35</f>
        <v>43555</v>
      </c>
      <c r="AS51" s="547" t="str">
        <f>'Information Input'!$J$22</f>
        <v>Quarterly</v>
      </c>
      <c r="AT51" s="538">
        <f>'Information Input'!$H$30</f>
        <v>43555</v>
      </c>
      <c r="AU51" s="547">
        <f>'Information Input'!$J$18</f>
        <v>2019</v>
      </c>
      <c r="AV51" s="547" t="s">
        <v>89</v>
      </c>
      <c r="AW51" s="547" t="s">
        <v>90</v>
      </c>
      <c r="AX51" s="547" t="s">
        <v>91</v>
      </c>
      <c r="AY51" s="548" t="s">
        <v>675</v>
      </c>
      <c r="AZ51" s="547">
        <v>50</v>
      </c>
      <c r="BA51" s="549" t="s">
        <v>192</v>
      </c>
      <c r="BB51" s="543" t="s">
        <v>239</v>
      </c>
      <c r="BC51" s="550">
        <f>'Report 2'!$H57</f>
        <v>0</v>
      </c>
      <c r="BD51" s="550">
        <f>'Report 2'!$I57</f>
        <v>0</v>
      </c>
      <c r="BE51" s="550">
        <f>'Report 2'!$J57</f>
        <v>0</v>
      </c>
      <c r="BF51" s="550">
        <f>'Report 2'!$K57</f>
        <v>0</v>
      </c>
      <c r="BG51" s="550">
        <f>'Report 2'!$L57</f>
        <v>0</v>
      </c>
      <c r="BH51" s="550">
        <f>'Report 2'!$M57</f>
        <v>0</v>
      </c>
      <c r="BI51" s="550">
        <f>'Report 2'!$N57</f>
        <v>0</v>
      </c>
      <c r="BJ51" s="556"/>
      <c r="BK51" s="541" t="s">
        <v>669</v>
      </c>
      <c r="BL51" s="537">
        <v>3</v>
      </c>
      <c r="BM51" s="537" t="str">
        <f>'Information Input'!$M$14</f>
        <v xml:space="preserve">      -      </v>
      </c>
      <c r="BN51" s="537" t="s">
        <v>135</v>
      </c>
      <c r="BO51" s="538">
        <f t="shared" si="20"/>
        <v>43466</v>
      </c>
      <c r="BP51" s="538">
        <f t="shared" si="21"/>
        <v>43555</v>
      </c>
      <c r="BQ51" s="538">
        <f>'Information Input'!$H$35</f>
        <v>43555</v>
      </c>
      <c r="BR51" s="537" t="str">
        <f>'Information Input'!$J$22</f>
        <v>Quarterly</v>
      </c>
      <c r="BS51" s="538">
        <f>'Information Input'!$H$30</f>
        <v>43555</v>
      </c>
      <c r="BT51" s="537">
        <f>'Information Input'!$J$18</f>
        <v>2019</v>
      </c>
      <c r="BU51" s="579" t="s">
        <v>99</v>
      </c>
      <c r="BV51" s="540" t="s">
        <v>100</v>
      </c>
      <c r="BW51" s="541" t="s">
        <v>96</v>
      </c>
      <c r="BX51" s="537">
        <v>4</v>
      </c>
      <c r="BY51" s="549" t="s">
        <v>164</v>
      </c>
      <c r="BZ51" s="549" t="s">
        <v>252</v>
      </c>
      <c r="CA51" s="543">
        <f>'Report 3'!$I$35</f>
        <v>0</v>
      </c>
      <c r="CB51" s="556"/>
      <c r="CC51" s="575" t="s">
        <v>669</v>
      </c>
      <c r="CD51" s="1019" t="s">
        <v>672</v>
      </c>
      <c r="CE51" s="1019" t="str">
        <f>'Information Input'!$M$14</f>
        <v xml:space="preserve">      -      </v>
      </c>
      <c r="CF51" s="570" t="s">
        <v>135</v>
      </c>
      <c r="CG51" s="566">
        <f t="shared" si="11"/>
        <v>43466</v>
      </c>
      <c r="CH51" s="566">
        <f t="shared" si="12"/>
        <v>43555</v>
      </c>
      <c r="CI51" s="566">
        <f>'Information Input'!$H$35</f>
        <v>43555</v>
      </c>
      <c r="CJ51" s="570" t="str">
        <f>'Information Input'!$J$22</f>
        <v>Quarterly</v>
      </c>
      <c r="CK51" s="566">
        <f>'Information Input'!$H$30</f>
        <v>43555</v>
      </c>
      <c r="CL51" s="570">
        <f>'Information Input'!$J$18</f>
        <v>2019</v>
      </c>
      <c r="CM51" s="570" t="s">
        <v>89</v>
      </c>
      <c r="CN51" s="1019" t="s">
        <v>90</v>
      </c>
      <c r="CO51" s="575" t="s">
        <v>91</v>
      </c>
      <c r="CP51" s="575" t="s">
        <v>675</v>
      </c>
      <c r="CQ51" s="570">
        <v>51</v>
      </c>
      <c r="CR51" s="575" t="s">
        <v>193</v>
      </c>
      <c r="CS51" s="575" t="s">
        <v>239</v>
      </c>
      <c r="CT51" s="1020">
        <f>'Report 1'!$C$18</f>
        <v>0</v>
      </c>
      <c r="CU51" s="1021">
        <f>SUMIF('Report 4A'!$G$16:$G$95,$CQ51,'Report 4A'!$K$16:$K$95)</f>
        <v>0</v>
      </c>
      <c r="CV51" s="1022">
        <f t="shared" si="10"/>
        <v>0</v>
      </c>
      <c r="CW51" s="556"/>
      <c r="CX51" s="546" t="s">
        <v>669</v>
      </c>
      <c r="CY51" s="537" t="s">
        <v>310</v>
      </c>
      <c r="CZ51" s="537" t="str">
        <f>'Information Input'!$M$14</f>
        <v xml:space="preserve">      -      </v>
      </c>
      <c r="DA51" s="538">
        <f>'Information Input'!$H$35</f>
        <v>43555</v>
      </c>
      <c r="DB51" s="537" t="str">
        <f>'Information Input'!$J$22</f>
        <v>Quarterly</v>
      </c>
      <c r="DC51" s="552">
        <f>'Information Input'!$H$30</f>
        <v>43555</v>
      </c>
      <c r="DD51" s="553" t="str">
        <f t="shared" si="24"/>
        <v>201812</v>
      </c>
      <c r="DE51" s="541" t="s">
        <v>96</v>
      </c>
      <c r="DF51" s="541" t="s">
        <v>673</v>
      </c>
      <c r="DG51" s="544">
        <f>'Report 5A'!$F$108</f>
        <v>0</v>
      </c>
      <c r="DH51" s="550">
        <f>'Report 5A'!$F$109</f>
        <v>0</v>
      </c>
      <c r="DI51" s="544">
        <f>'Report 5A'!$F$110</f>
        <v>0</v>
      </c>
      <c r="DJ51" s="544">
        <f>'Report 5A'!$F$111</f>
        <v>0</v>
      </c>
      <c r="DK51" s="544">
        <f>'Report 5A'!$F$112</f>
        <v>0</v>
      </c>
      <c r="DL51" s="544">
        <f>'Report 5A'!$F$113</f>
        <v>0</v>
      </c>
      <c r="DM51" s="544">
        <f>'Report 5A'!$F$114</f>
        <v>0</v>
      </c>
      <c r="DN51" s="544">
        <f>'Report 5A'!$F$115</f>
        <v>0</v>
      </c>
      <c r="DO51" s="544">
        <f>'Report 5A'!$F$116</f>
        <v>0</v>
      </c>
      <c r="DP51" s="544">
        <f>'Report 5A'!$F$117</f>
        <v>0</v>
      </c>
      <c r="DQ51" s="544">
        <f>'Report 5A'!$F$118</f>
        <v>0</v>
      </c>
      <c r="DR51" s="556"/>
    </row>
    <row r="52" spans="1:122">
      <c r="A52" s="556"/>
      <c r="B52" s="535" t="s">
        <v>669</v>
      </c>
      <c r="C52" s="536">
        <v>1</v>
      </c>
      <c r="D52" s="537" t="str">
        <f>'Information Input'!$M$14</f>
        <v xml:space="preserve">      -      </v>
      </c>
      <c r="E52" s="537" t="s">
        <v>135</v>
      </c>
      <c r="F52" s="538">
        <f t="shared" si="0"/>
        <v>43466</v>
      </c>
      <c r="G52" s="538">
        <f t="shared" si="1"/>
        <v>43555</v>
      </c>
      <c r="H52" s="538">
        <f>'Information Input'!$H$35</f>
        <v>43555</v>
      </c>
      <c r="I52" s="537" t="str">
        <f>'Information Input'!$J$22</f>
        <v>Quarterly</v>
      </c>
      <c r="J52" s="538">
        <f>'Information Input'!$H$30</f>
        <v>43555</v>
      </c>
      <c r="K52" s="537">
        <f>'Information Input'!$J$18</f>
        <v>2019</v>
      </c>
      <c r="L52" s="579" t="s">
        <v>89</v>
      </c>
      <c r="M52" s="540" t="s">
        <v>90</v>
      </c>
      <c r="N52" s="541" t="s">
        <v>91</v>
      </c>
      <c r="O52" s="542" t="s">
        <v>671</v>
      </c>
      <c r="P52" s="537">
        <v>42</v>
      </c>
      <c r="Q52" s="541" t="s">
        <v>184</v>
      </c>
      <c r="R52" s="541" t="s">
        <v>233</v>
      </c>
      <c r="S52" s="543">
        <f>'Report 1'!$C$18</f>
        <v>0</v>
      </c>
      <c r="T52" s="544">
        <f>'Report 1'!$C$62</f>
        <v>0</v>
      </c>
      <c r="U52" s="545">
        <f>'Report 1'!$C$148</f>
        <v>0</v>
      </c>
      <c r="V52" s="556"/>
      <c r="W52" s="546" t="s">
        <v>669</v>
      </c>
      <c r="X52" s="547">
        <v>1</v>
      </c>
      <c r="Y52" s="547" t="str">
        <f>'Information Input'!$M$14</f>
        <v xml:space="preserve">      -      </v>
      </c>
      <c r="Z52" s="547" t="s">
        <v>138</v>
      </c>
      <c r="AA52" s="538">
        <f t="shared" si="22"/>
        <v>43739</v>
      </c>
      <c r="AB52" s="538">
        <f t="shared" si="23"/>
        <v>43830</v>
      </c>
      <c r="AC52" s="538">
        <f>'Information Input'!$H$35</f>
        <v>43555</v>
      </c>
      <c r="AD52" s="547" t="str">
        <f>'Information Input'!$J$22</f>
        <v>Quarterly</v>
      </c>
      <c r="AE52" s="538">
        <f>'Information Input'!$H$30</f>
        <v>43555</v>
      </c>
      <c r="AF52" s="547">
        <f>'Information Input'!$J$18</f>
        <v>2019</v>
      </c>
      <c r="AG52" s="546" t="s">
        <v>91</v>
      </c>
      <c r="AH52" s="546" t="s">
        <v>240</v>
      </c>
      <c r="AI52" s="546" t="s">
        <v>240</v>
      </c>
      <c r="AJ52" s="543">
        <f>'Report 1'!$AO$18</f>
        <v>0</v>
      </c>
      <c r="AK52" s="556"/>
      <c r="AL52" s="546" t="s">
        <v>669</v>
      </c>
      <c r="AM52" s="547">
        <v>2</v>
      </c>
      <c r="AN52" s="547" t="str">
        <f>'Information Input'!$M$14</f>
        <v xml:space="preserve">      -      </v>
      </c>
      <c r="AO52" s="547" t="s">
        <v>135</v>
      </c>
      <c r="AP52" s="538">
        <f t="shared" si="18"/>
        <v>43466</v>
      </c>
      <c r="AQ52" s="538">
        <f t="shared" si="19"/>
        <v>43555</v>
      </c>
      <c r="AR52" s="538">
        <f>'Information Input'!$H$35</f>
        <v>43555</v>
      </c>
      <c r="AS52" s="547" t="str">
        <f>'Information Input'!$J$22</f>
        <v>Quarterly</v>
      </c>
      <c r="AT52" s="538">
        <f>'Information Input'!$H$30</f>
        <v>43555</v>
      </c>
      <c r="AU52" s="547">
        <f>'Information Input'!$J$18</f>
        <v>2019</v>
      </c>
      <c r="AV52" s="547" t="s">
        <v>89</v>
      </c>
      <c r="AW52" s="547" t="s">
        <v>90</v>
      </c>
      <c r="AX52" s="547" t="s">
        <v>91</v>
      </c>
      <c r="AY52" s="548" t="s">
        <v>675</v>
      </c>
      <c r="AZ52" s="547">
        <v>51</v>
      </c>
      <c r="BA52" s="549" t="s">
        <v>193</v>
      </c>
      <c r="BB52" s="543" t="s">
        <v>239</v>
      </c>
      <c r="BC52" s="550">
        <f>'Report 2'!$H58</f>
        <v>0</v>
      </c>
      <c r="BD52" s="550">
        <f>'Report 2'!$I58</f>
        <v>0</v>
      </c>
      <c r="BE52" s="550">
        <f>'Report 2'!$J58</f>
        <v>0</v>
      </c>
      <c r="BF52" s="550">
        <f>'Report 2'!$K58</f>
        <v>0</v>
      </c>
      <c r="BG52" s="550">
        <f>'Report 2'!$L58</f>
        <v>0</v>
      </c>
      <c r="BH52" s="550">
        <f>'Report 2'!$M58</f>
        <v>0</v>
      </c>
      <c r="BI52" s="550">
        <f>'Report 2'!$N58</f>
        <v>0</v>
      </c>
      <c r="BJ52" s="556"/>
      <c r="BK52" s="541" t="s">
        <v>669</v>
      </c>
      <c r="BL52" s="537">
        <v>3</v>
      </c>
      <c r="BM52" s="537" t="str">
        <f>'Information Input'!$M$14</f>
        <v xml:space="preserve">      -      </v>
      </c>
      <c r="BN52" s="537" t="s">
        <v>135</v>
      </c>
      <c r="BO52" s="538">
        <f t="shared" si="20"/>
        <v>43466</v>
      </c>
      <c r="BP52" s="538">
        <f t="shared" si="21"/>
        <v>43555</v>
      </c>
      <c r="BQ52" s="538">
        <f>'Information Input'!$H$35</f>
        <v>43555</v>
      </c>
      <c r="BR52" s="537" t="str">
        <f>'Information Input'!$J$22</f>
        <v>Quarterly</v>
      </c>
      <c r="BS52" s="538">
        <f>'Information Input'!$H$30</f>
        <v>43555</v>
      </c>
      <c r="BT52" s="537">
        <f>'Information Input'!$J$18</f>
        <v>2019</v>
      </c>
      <c r="BU52" s="579" t="s">
        <v>99</v>
      </c>
      <c r="BV52" s="540" t="s">
        <v>100</v>
      </c>
      <c r="BW52" s="541" t="s">
        <v>96</v>
      </c>
      <c r="BX52" s="537">
        <v>5</v>
      </c>
      <c r="BY52" s="549" t="s">
        <v>253</v>
      </c>
      <c r="BZ52" s="549" t="s">
        <v>254</v>
      </c>
      <c r="CA52" s="543">
        <f>'Report 3'!$I$36</f>
        <v>0</v>
      </c>
      <c r="CB52" s="556"/>
      <c r="CC52" s="523" t="s">
        <v>669</v>
      </c>
      <c r="CD52" s="1010" t="s">
        <v>672</v>
      </c>
      <c r="CE52" s="1010" t="str">
        <f>'Information Input'!$M$14</f>
        <v xml:space="preserve">      -      </v>
      </c>
      <c r="CF52" s="532" t="s">
        <v>135</v>
      </c>
      <c r="CG52" s="519">
        <f t="shared" si="11"/>
        <v>43466</v>
      </c>
      <c r="CH52" s="519">
        <f t="shared" si="12"/>
        <v>43555</v>
      </c>
      <c r="CI52" s="519">
        <f>'Information Input'!$H$35</f>
        <v>43555</v>
      </c>
      <c r="CJ52" s="532" t="str">
        <f>'Information Input'!$J$22</f>
        <v>Quarterly</v>
      </c>
      <c r="CK52" s="519">
        <f>'Information Input'!$H$30</f>
        <v>43555</v>
      </c>
      <c r="CL52" s="532">
        <f>'Information Input'!$J$18</f>
        <v>2019</v>
      </c>
      <c r="CM52" s="532" t="s">
        <v>92</v>
      </c>
      <c r="CN52" s="1010" t="s">
        <v>93</v>
      </c>
      <c r="CO52" s="523" t="s">
        <v>91</v>
      </c>
      <c r="CP52" s="523" t="s">
        <v>671</v>
      </c>
      <c r="CQ52" s="532">
        <v>11</v>
      </c>
      <c r="CR52" s="523" t="s">
        <v>153</v>
      </c>
      <c r="CS52" s="523" t="s">
        <v>231</v>
      </c>
      <c r="CT52" s="1011">
        <f>'Report 1'!$H$18</f>
        <v>0</v>
      </c>
      <c r="CU52" s="1012">
        <f>SUMIF('Report 4A'!$G$16:$G$95,$CQ52,'Report 4A'!$P$16:$P$95)</f>
        <v>0</v>
      </c>
      <c r="CV52" s="1013">
        <f t="shared" si="10"/>
        <v>0</v>
      </c>
      <c r="CW52" s="556"/>
      <c r="CX52" s="546" t="s">
        <v>669</v>
      </c>
      <c r="CY52" s="537" t="s">
        <v>310</v>
      </c>
      <c r="CZ52" s="537" t="str">
        <f>'Information Input'!$M$14</f>
        <v xml:space="preserve">      -      </v>
      </c>
      <c r="DA52" s="538">
        <f>'Information Input'!$H$35</f>
        <v>43555</v>
      </c>
      <c r="DB52" s="537" t="str">
        <f>'Information Input'!$J$22</f>
        <v>Quarterly</v>
      </c>
      <c r="DC52" s="552">
        <f>'Information Input'!$H$30</f>
        <v>43555</v>
      </c>
      <c r="DD52" s="553" t="str">
        <f t="shared" si="24"/>
        <v>201811</v>
      </c>
      <c r="DE52" s="541" t="s">
        <v>96</v>
      </c>
      <c r="DF52" s="541" t="s">
        <v>673</v>
      </c>
      <c r="DG52" s="544">
        <f>'Report 5A'!$G$108</f>
        <v>0</v>
      </c>
      <c r="DH52" s="550">
        <f>'Report 5A'!$G$109</f>
        <v>0</v>
      </c>
      <c r="DI52" s="544">
        <f>'Report 5A'!$G$110</f>
        <v>0</v>
      </c>
      <c r="DJ52" s="544">
        <f>'Report 5A'!$G$111</f>
        <v>0</v>
      </c>
      <c r="DK52" s="544">
        <f>'Report 5A'!$G$112</f>
        <v>0</v>
      </c>
      <c r="DL52" s="544">
        <f>'Report 5A'!$G$113</f>
        <v>0</v>
      </c>
      <c r="DM52" s="544">
        <f>'Report 5A'!$G$114</f>
        <v>0</v>
      </c>
      <c r="DN52" s="544">
        <f>'Report 5A'!$G$115</f>
        <v>0</v>
      </c>
      <c r="DO52" s="544">
        <f>'Report 5A'!$G$116</f>
        <v>0</v>
      </c>
      <c r="DP52" s="544">
        <f>'Report 5A'!$G$117</f>
        <v>0</v>
      </c>
      <c r="DQ52" s="544">
        <f>'Report 5A'!$G$118</f>
        <v>0</v>
      </c>
      <c r="DR52" s="556"/>
    </row>
    <row r="53" spans="1:122">
      <c r="A53" s="556"/>
      <c r="B53" s="535" t="s">
        <v>669</v>
      </c>
      <c r="C53" s="536">
        <v>1</v>
      </c>
      <c r="D53" s="537" t="str">
        <f>'Information Input'!$M$14</f>
        <v xml:space="preserve">      -      </v>
      </c>
      <c r="E53" s="537" t="s">
        <v>135</v>
      </c>
      <c r="F53" s="538">
        <f t="shared" si="0"/>
        <v>43466</v>
      </c>
      <c r="G53" s="538">
        <f t="shared" si="1"/>
        <v>43555</v>
      </c>
      <c r="H53" s="538">
        <f>'Information Input'!$H$35</f>
        <v>43555</v>
      </c>
      <c r="I53" s="537" t="str">
        <f>'Information Input'!$J$22</f>
        <v>Quarterly</v>
      </c>
      <c r="J53" s="538">
        <f>'Information Input'!$H$30</f>
        <v>43555</v>
      </c>
      <c r="K53" s="537">
        <f>'Information Input'!$J$18</f>
        <v>2019</v>
      </c>
      <c r="L53" s="579" t="s">
        <v>89</v>
      </c>
      <c r="M53" s="540" t="s">
        <v>90</v>
      </c>
      <c r="N53" s="541" t="s">
        <v>91</v>
      </c>
      <c r="O53" s="542" t="s">
        <v>671</v>
      </c>
      <c r="P53" s="537">
        <v>43</v>
      </c>
      <c r="Q53" s="541" t="s">
        <v>185</v>
      </c>
      <c r="R53" s="541" t="s">
        <v>233</v>
      </c>
      <c r="S53" s="543">
        <f>'Report 1'!$C$18</f>
        <v>0</v>
      </c>
      <c r="T53" s="544">
        <f>'Report 1'!$C$63</f>
        <v>0</v>
      </c>
      <c r="U53" s="545">
        <f>'Report 1'!$C$149</f>
        <v>0</v>
      </c>
      <c r="V53" s="556"/>
      <c r="W53" s="546" t="s">
        <v>669</v>
      </c>
      <c r="X53" s="547">
        <v>1</v>
      </c>
      <c r="Y53" s="547" t="str">
        <f>'Information Input'!$M$14</f>
        <v xml:space="preserve">      -      </v>
      </c>
      <c r="Z53" s="547" t="s">
        <v>138</v>
      </c>
      <c r="AA53" s="538">
        <f t="shared" si="22"/>
        <v>43739</v>
      </c>
      <c r="AB53" s="538">
        <f t="shared" si="23"/>
        <v>43830</v>
      </c>
      <c r="AC53" s="538">
        <f>'Information Input'!$H$35</f>
        <v>43555</v>
      </c>
      <c r="AD53" s="547" t="str">
        <f>'Information Input'!$J$22</f>
        <v>Quarterly</v>
      </c>
      <c r="AE53" s="538">
        <f>'Information Input'!$H$30</f>
        <v>43555</v>
      </c>
      <c r="AF53" s="547">
        <f>'Information Input'!$J$18</f>
        <v>2019</v>
      </c>
      <c r="AG53" s="546" t="s">
        <v>96</v>
      </c>
      <c r="AH53" s="546" t="s">
        <v>241</v>
      </c>
      <c r="AI53" s="546" t="s">
        <v>241</v>
      </c>
      <c r="AJ53" s="543">
        <f>'Report 1'!$AT$18</f>
        <v>0</v>
      </c>
      <c r="AK53" s="556"/>
      <c r="AL53" s="557" t="s">
        <v>669</v>
      </c>
      <c r="AM53" s="558">
        <v>2</v>
      </c>
      <c r="AN53" s="558" t="str">
        <f>'Information Input'!$M$14</f>
        <v xml:space="preserve">      -      </v>
      </c>
      <c r="AO53" s="558" t="s">
        <v>135</v>
      </c>
      <c r="AP53" s="559">
        <f t="shared" si="18"/>
        <v>43466</v>
      </c>
      <c r="AQ53" s="559">
        <f t="shared" si="19"/>
        <v>43555</v>
      </c>
      <c r="AR53" s="559">
        <f>'Information Input'!$H$35</f>
        <v>43555</v>
      </c>
      <c r="AS53" s="558" t="str">
        <f>'Information Input'!$J$22</f>
        <v>Quarterly</v>
      </c>
      <c r="AT53" s="559">
        <f>'Information Input'!$H$30</f>
        <v>43555</v>
      </c>
      <c r="AU53" s="558">
        <f>'Information Input'!$J$18</f>
        <v>2019</v>
      </c>
      <c r="AV53" s="558" t="s">
        <v>89</v>
      </c>
      <c r="AW53" s="558" t="s">
        <v>90</v>
      </c>
      <c r="AX53" s="558" t="s">
        <v>91</v>
      </c>
      <c r="AY53" s="572" t="s">
        <v>674</v>
      </c>
      <c r="AZ53" s="558">
        <v>52</v>
      </c>
      <c r="BA53" s="557" t="s">
        <v>194</v>
      </c>
      <c r="BB53" s="560" t="s">
        <v>239</v>
      </c>
      <c r="BC53" s="569">
        <f>'Report 2'!$H59</f>
        <v>0</v>
      </c>
      <c r="BD53" s="569">
        <f>'Report 2'!$I59</f>
        <v>0</v>
      </c>
      <c r="BE53" s="569">
        <f>'Report 2'!$J59</f>
        <v>0</v>
      </c>
      <c r="BF53" s="569">
        <f>'Report 2'!$K59</f>
        <v>0</v>
      </c>
      <c r="BG53" s="569">
        <f>'Report 2'!$L59</f>
        <v>0</v>
      </c>
      <c r="BH53" s="569">
        <f>'Report 2'!$M59</f>
        <v>0</v>
      </c>
      <c r="BI53" s="569">
        <f>'Report 2'!$N59</f>
        <v>0</v>
      </c>
      <c r="BJ53" s="556"/>
      <c r="BK53" s="541" t="s">
        <v>669</v>
      </c>
      <c r="BL53" s="537">
        <v>3</v>
      </c>
      <c r="BM53" s="537" t="str">
        <f>'Information Input'!$M$14</f>
        <v xml:space="preserve">      -      </v>
      </c>
      <c r="BN53" s="537" t="s">
        <v>135</v>
      </c>
      <c r="BO53" s="538">
        <f t="shared" si="20"/>
        <v>43466</v>
      </c>
      <c r="BP53" s="538">
        <f t="shared" si="21"/>
        <v>43555</v>
      </c>
      <c r="BQ53" s="538">
        <f>'Information Input'!$H$35</f>
        <v>43555</v>
      </c>
      <c r="BR53" s="537" t="str">
        <f>'Information Input'!$J$22</f>
        <v>Quarterly</v>
      </c>
      <c r="BS53" s="538">
        <f>'Information Input'!$H$30</f>
        <v>43555</v>
      </c>
      <c r="BT53" s="537">
        <f>'Information Input'!$J$18</f>
        <v>2019</v>
      </c>
      <c r="BU53" s="579" t="s">
        <v>99</v>
      </c>
      <c r="BV53" s="540" t="s">
        <v>100</v>
      </c>
      <c r="BW53" s="541" t="s">
        <v>96</v>
      </c>
      <c r="BX53" s="537">
        <v>6</v>
      </c>
      <c r="BY53" s="549" t="s">
        <v>255</v>
      </c>
      <c r="BZ53" s="549" t="s">
        <v>254</v>
      </c>
      <c r="CA53" s="543">
        <f>'Report 3'!$I$37</f>
        <v>0</v>
      </c>
      <c r="CB53" s="556"/>
      <c r="CC53" s="542" t="s">
        <v>669</v>
      </c>
      <c r="CD53" s="1014" t="s">
        <v>672</v>
      </c>
      <c r="CE53" s="1014" t="str">
        <f>'Information Input'!$M$14</f>
        <v xml:space="preserve">      -      </v>
      </c>
      <c r="CF53" s="551" t="s">
        <v>135</v>
      </c>
      <c r="CG53" s="552">
        <f t="shared" si="11"/>
        <v>43466</v>
      </c>
      <c r="CH53" s="552">
        <f t="shared" si="12"/>
        <v>43555</v>
      </c>
      <c r="CI53" s="552">
        <f>'Information Input'!$H$35</f>
        <v>43555</v>
      </c>
      <c r="CJ53" s="551" t="str">
        <f>'Information Input'!$J$22</f>
        <v>Quarterly</v>
      </c>
      <c r="CK53" s="552">
        <f>'Information Input'!$H$30</f>
        <v>43555</v>
      </c>
      <c r="CL53" s="551">
        <f>'Information Input'!$J$18</f>
        <v>2019</v>
      </c>
      <c r="CM53" s="551" t="s">
        <v>92</v>
      </c>
      <c r="CN53" s="1014" t="s">
        <v>93</v>
      </c>
      <c r="CO53" s="542" t="s">
        <v>91</v>
      </c>
      <c r="CP53" s="542" t="s">
        <v>671</v>
      </c>
      <c r="CQ53" s="551">
        <v>12</v>
      </c>
      <c r="CR53" s="542" t="s">
        <v>154</v>
      </c>
      <c r="CS53" s="542" t="s">
        <v>231</v>
      </c>
      <c r="CT53" s="1015">
        <f>'Report 1'!$H$18</f>
        <v>0</v>
      </c>
      <c r="CU53" s="1016">
        <f>SUMIF('Report 4A'!$G$16:$G$95,$CQ53,'Report 4A'!$P$16:$P$95)</f>
        <v>0</v>
      </c>
      <c r="CV53" s="1017">
        <f t="shared" si="10"/>
        <v>0</v>
      </c>
      <c r="CW53" s="556"/>
      <c r="CX53" s="546" t="s">
        <v>669</v>
      </c>
      <c r="CY53" s="537" t="s">
        <v>310</v>
      </c>
      <c r="CZ53" s="537" t="str">
        <f>'Information Input'!$M$14</f>
        <v xml:space="preserve">      -      </v>
      </c>
      <c r="DA53" s="538">
        <f>'Information Input'!$H$35</f>
        <v>43555</v>
      </c>
      <c r="DB53" s="537" t="str">
        <f>'Information Input'!$J$22</f>
        <v>Quarterly</v>
      </c>
      <c r="DC53" s="552">
        <f>'Information Input'!$H$30</f>
        <v>43555</v>
      </c>
      <c r="DD53" s="553" t="str">
        <f t="shared" si="24"/>
        <v>201810</v>
      </c>
      <c r="DE53" s="541" t="s">
        <v>96</v>
      </c>
      <c r="DF53" s="541" t="s">
        <v>673</v>
      </c>
      <c r="DG53" s="544">
        <f>'Report 5A'!$H$108</f>
        <v>0</v>
      </c>
      <c r="DH53" s="550">
        <f>'Report 5A'!$H$109</f>
        <v>0</v>
      </c>
      <c r="DI53" s="544">
        <f>'Report 5A'!$H$110</f>
        <v>0</v>
      </c>
      <c r="DJ53" s="544">
        <f>'Report 5A'!$H$111</f>
        <v>0</v>
      </c>
      <c r="DK53" s="544">
        <f>'Report 5A'!$H$112</f>
        <v>0</v>
      </c>
      <c r="DL53" s="544">
        <f>'Report 5A'!$H$113</f>
        <v>0</v>
      </c>
      <c r="DM53" s="544">
        <f>'Report 5A'!$H$114</f>
        <v>0</v>
      </c>
      <c r="DN53" s="544">
        <f>'Report 5A'!$H$115</f>
        <v>0</v>
      </c>
      <c r="DO53" s="544">
        <f>'Report 5A'!$H$116</f>
        <v>0</v>
      </c>
      <c r="DP53" s="544">
        <f>'Report 5A'!$H$117</f>
        <v>0</v>
      </c>
      <c r="DQ53" s="544">
        <f>'Report 5A'!$H$118</f>
        <v>0</v>
      </c>
      <c r="DR53" s="556"/>
    </row>
    <row r="54" spans="1:122">
      <c r="A54" s="556"/>
      <c r="B54" s="535" t="s">
        <v>669</v>
      </c>
      <c r="C54" s="536">
        <v>1</v>
      </c>
      <c r="D54" s="537" t="str">
        <f>'Information Input'!$M$14</f>
        <v xml:space="preserve">      -      </v>
      </c>
      <c r="E54" s="537" t="s">
        <v>135</v>
      </c>
      <c r="F54" s="538">
        <f t="shared" si="0"/>
        <v>43466</v>
      </c>
      <c r="G54" s="538">
        <f t="shared" si="1"/>
        <v>43555</v>
      </c>
      <c r="H54" s="538">
        <f>'Information Input'!$H$35</f>
        <v>43555</v>
      </c>
      <c r="I54" s="537" t="str">
        <f>'Information Input'!$J$22</f>
        <v>Quarterly</v>
      </c>
      <c r="J54" s="538">
        <f>'Information Input'!$H$30</f>
        <v>43555</v>
      </c>
      <c r="K54" s="537">
        <f>'Information Input'!$J$18</f>
        <v>2019</v>
      </c>
      <c r="L54" s="579" t="s">
        <v>89</v>
      </c>
      <c r="M54" s="540" t="s">
        <v>90</v>
      </c>
      <c r="N54" s="541" t="s">
        <v>91</v>
      </c>
      <c r="O54" s="542" t="s">
        <v>674</v>
      </c>
      <c r="P54" s="537">
        <v>44</v>
      </c>
      <c r="Q54" s="541" t="s">
        <v>186</v>
      </c>
      <c r="R54" s="541" t="s">
        <v>239</v>
      </c>
      <c r="S54" s="543">
        <f>'Report 1'!$C$18</f>
        <v>0</v>
      </c>
      <c r="T54" s="544">
        <f>'Report 1'!$C$64</f>
        <v>0</v>
      </c>
      <c r="U54" s="545">
        <f>'Report 1'!$C$150</f>
        <v>0</v>
      </c>
      <c r="V54" s="556"/>
      <c r="W54" s="546" t="s">
        <v>669</v>
      </c>
      <c r="X54" s="547">
        <v>1</v>
      </c>
      <c r="Y54" s="547" t="str">
        <f>'Information Input'!$M$14</f>
        <v xml:space="preserve">      -      </v>
      </c>
      <c r="Z54" s="547" t="s">
        <v>138</v>
      </c>
      <c r="AA54" s="538">
        <f t="shared" si="22"/>
        <v>43739</v>
      </c>
      <c r="AB54" s="538">
        <f t="shared" si="23"/>
        <v>43830</v>
      </c>
      <c r="AC54" s="538">
        <f>'Information Input'!$H$35</f>
        <v>43555</v>
      </c>
      <c r="AD54" s="547" t="str">
        <f>'Information Input'!$J$22</f>
        <v>Quarterly</v>
      </c>
      <c r="AE54" s="538">
        <f>'Information Input'!$H$30</f>
        <v>43555</v>
      </c>
      <c r="AF54" s="547">
        <f>'Information Input'!$J$18</f>
        <v>2019</v>
      </c>
      <c r="AG54" s="546" t="s">
        <v>103</v>
      </c>
      <c r="AH54" s="546" t="s">
        <v>242</v>
      </c>
      <c r="AI54" s="546" t="s">
        <v>242</v>
      </c>
      <c r="AJ54" s="543">
        <f>'Report 1'!$AY$18</f>
        <v>0</v>
      </c>
      <c r="AK54" s="556"/>
      <c r="AL54" s="522" t="s">
        <v>669</v>
      </c>
      <c r="AM54" s="517">
        <v>2</v>
      </c>
      <c r="AN54" s="517" t="str">
        <f>'Information Input'!$M$14</f>
        <v xml:space="preserve">      -      </v>
      </c>
      <c r="AO54" s="517" t="s">
        <v>136</v>
      </c>
      <c r="AP54" s="518">
        <f>DATE(AU54,4,1)</f>
        <v>43556</v>
      </c>
      <c r="AQ54" s="518">
        <f t="shared" ref="AQ54:AQ95" si="25">DATE(AU54,6,30)</f>
        <v>43646</v>
      </c>
      <c r="AR54" s="519">
        <f>'Information Input'!$H$35</f>
        <v>43555</v>
      </c>
      <c r="AS54" s="517" t="str">
        <f>'Information Input'!$J$22</f>
        <v>Quarterly</v>
      </c>
      <c r="AT54" s="519">
        <f>'Information Input'!$H$30</f>
        <v>43555</v>
      </c>
      <c r="AU54" s="517">
        <f>'Information Input'!$J$18</f>
        <v>2019</v>
      </c>
      <c r="AV54" s="517" t="s">
        <v>89</v>
      </c>
      <c r="AW54" s="517" t="s">
        <v>90</v>
      </c>
      <c r="AX54" s="528" t="s">
        <v>91</v>
      </c>
      <c r="AY54" s="529" t="s">
        <v>671</v>
      </c>
      <c r="AZ54" s="528">
        <v>11</v>
      </c>
      <c r="BA54" s="530" t="s">
        <v>153</v>
      </c>
      <c r="BB54" s="524" t="s">
        <v>231</v>
      </c>
      <c r="BC54" s="531">
        <f>'Report 2'!$O18</f>
        <v>0</v>
      </c>
      <c r="BD54" s="531">
        <f>'Report 2'!$P18</f>
        <v>0</v>
      </c>
      <c r="BE54" s="531">
        <f>'Report 2'!$Q18</f>
        <v>0</v>
      </c>
      <c r="BF54" s="531">
        <f>'Report 2'!$R18</f>
        <v>0</v>
      </c>
      <c r="BG54" s="531">
        <f>'Report 2'!$S18</f>
        <v>0</v>
      </c>
      <c r="BH54" s="531">
        <f>'Report 2'!$T18</f>
        <v>0</v>
      </c>
      <c r="BI54" s="531">
        <f>'Report 2'!$U18</f>
        <v>0</v>
      </c>
      <c r="BJ54" s="556"/>
      <c r="BK54" s="541" t="s">
        <v>669</v>
      </c>
      <c r="BL54" s="537">
        <v>3</v>
      </c>
      <c r="BM54" s="537" t="str">
        <f>'Information Input'!$M$14</f>
        <v xml:space="preserve">      -      </v>
      </c>
      <c r="BN54" s="537" t="s">
        <v>135</v>
      </c>
      <c r="BO54" s="538">
        <f t="shared" si="20"/>
        <v>43466</v>
      </c>
      <c r="BP54" s="538">
        <f t="shared" si="21"/>
        <v>43555</v>
      </c>
      <c r="BQ54" s="538">
        <f>'Information Input'!$H$35</f>
        <v>43555</v>
      </c>
      <c r="BR54" s="537" t="str">
        <f>'Information Input'!$J$22</f>
        <v>Quarterly</v>
      </c>
      <c r="BS54" s="538">
        <f>'Information Input'!$H$30</f>
        <v>43555</v>
      </c>
      <c r="BT54" s="537">
        <f>'Information Input'!$J$18</f>
        <v>2019</v>
      </c>
      <c r="BU54" s="579" t="s">
        <v>99</v>
      </c>
      <c r="BV54" s="540" t="s">
        <v>100</v>
      </c>
      <c r="BW54" s="541" t="s">
        <v>96</v>
      </c>
      <c r="BX54" s="537">
        <v>7</v>
      </c>
      <c r="BY54" s="549" t="s">
        <v>256</v>
      </c>
      <c r="BZ54" s="549" t="s">
        <v>254</v>
      </c>
      <c r="CA54" s="543">
        <f>'Report 3'!$I$38</f>
        <v>0</v>
      </c>
      <c r="CB54" s="556"/>
      <c r="CC54" s="542" t="s">
        <v>669</v>
      </c>
      <c r="CD54" s="1014" t="s">
        <v>672</v>
      </c>
      <c r="CE54" s="1014" t="str">
        <f>'Information Input'!$M$14</f>
        <v xml:space="preserve">      -      </v>
      </c>
      <c r="CF54" s="551" t="s">
        <v>135</v>
      </c>
      <c r="CG54" s="552">
        <f t="shared" si="11"/>
        <v>43466</v>
      </c>
      <c r="CH54" s="552">
        <f t="shared" si="12"/>
        <v>43555</v>
      </c>
      <c r="CI54" s="552">
        <f>'Information Input'!$H$35</f>
        <v>43555</v>
      </c>
      <c r="CJ54" s="551" t="str">
        <f>'Information Input'!$J$22</f>
        <v>Quarterly</v>
      </c>
      <c r="CK54" s="552">
        <f>'Information Input'!$H$30</f>
        <v>43555</v>
      </c>
      <c r="CL54" s="551">
        <f>'Information Input'!$J$18</f>
        <v>2019</v>
      </c>
      <c r="CM54" s="551" t="s">
        <v>92</v>
      </c>
      <c r="CN54" s="1014" t="s">
        <v>93</v>
      </c>
      <c r="CO54" s="542" t="s">
        <v>91</v>
      </c>
      <c r="CP54" s="542" t="s">
        <v>671</v>
      </c>
      <c r="CQ54" s="551">
        <v>13</v>
      </c>
      <c r="CR54" s="542" t="s">
        <v>155</v>
      </c>
      <c r="CS54" s="542" t="s">
        <v>232</v>
      </c>
      <c r="CT54" s="1015">
        <f>'Report 1'!$H$18</f>
        <v>0</v>
      </c>
      <c r="CU54" s="1016">
        <f>SUMIF('Report 4A'!$G$16:$G$95,$CQ54,'Report 4A'!$P$16:$P$95)</f>
        <v>0</v>
      </c>
      <c r="CV54" s="1017">
        <f t="shared" si="10"/>
        <v>0</v>
      </c>
      <c r="CW54" s="556"/>
      <c r="CX54" s="546" t="s">
        <v>669</v>
      </c>
      <c r="CY54" s="537" t="s">
        <v>310</v>
      </c>
      <c r="CZ54" s="537" t="str">
        <f>'Information Input'!$M$14</f>
        <v xml:space="preserve">      -      </v>
      </c>
      <c r="DA54" s="538">
        <f>'Information Input'!$H$35</f>
        <v>43555</v>
      </c>
      <c r="DB54" s="537" t="str">
        <f>'Information Input'!$J$22</f>
        <v>Quarterly</v>
      </c>
      <c r="DC54" s="552">
        <f>'Information Input'!$H$30</f>
        <v>43555</v>
      </c>
      <c r="DD54" s="553" t="str">
        <f t="shared" si="24"/>
        <v>201809</v>
      </c>
      <c r="DE54" s="541" t="s">
        <v>96</v>
      </c>
      <c r="DF54" s="541" t="s">
        <v>673</v>
      </c>
      <c r="DG54" s="544">
        <f>'Report 5A'!$I$108</f>
        <v>0</v>
      </c>
      <c r="DH54" s="550">
        <f>'Report 5A'!$I$109</f>
        <v>0</v>
      </c>
      <c r="DI54" s="544">
        <f>'Report 5A'!$I$110</f>
        <v>0</v>
      </c>
      <c r="DJ54" s="544">
        <f>'Report 5A'!$I$111</f>
        <v>0</v>
      </c>
      <c r="DK54" s="544">
        <f>'Report 5A'!$I$112</f>
        <v>0</v>
      </c>
      <c r="DL54" s="544">
        <f>'Report 5A'!$I$113</f>
        <v>0</v>
      </c>
      <c r="DM54" s="544">
        <f>'Report 5A'!$I$114</f>
        <v>0</v>
      </c>
      <c r="DN54" s="544">
        <f>'Report 5A'!$I$115</f>
        <v>0</v>
      </c>
      <c r="DO54" s="544">
        <f>'Report 5A'!$I$116</f>
        <v>0</v>
      </c>
      <c r="DP54" s="544">
        <f>'Report 5A'!$I$117</f>
        <v>0</v>
      </c>
      <c r="DQ54" s="544">
        <f>'Report 5A'!$I$118</f>
        <v>0</v>
      </c>
      <c r="DR54" s="556"/>
    </row>
    <row r="55" spans="1:122">
      <c r="A55" s="556"/>
      <c r="B55" s="535" t="s">
        <v>669</v>
      </c>
      <c r="C55" s="536">
        <v>1</v>
      </c>
      <c r="D55" s="537" t="str">
        <f>'Information Input'!$M$14</f>
        <v xml:space="preserve">      -      </v>
      </c>
      <c r="E55" s="537" t="s">
        <v>135</v>
      </c>
      <c r="F55" s="538">
        <f t="shared" si="0"/>
        <v>43466</v>
      </c>
      <c r="G55" s="538">
        <f t="shared" si="1"/>
        <v>43555</v>
      </c>
      <c r="H55" s="538">
        <f>'Information Input'!$H$35</f>
        <v>43555</v>
      </c>
      <c r="I55" s="537" t="str">
        <f>'Information Input'!$J$22</f>
        <v>Quarterly</v>
      </c>
      <c r="J55" s="538">
        <f>'Information Input'!$H$30</f>
        <v>43555</v>
      </c>
      <c r="K55" s="537">
        <f>'Information Input'!$J$18</f>
        <v>2019</v>
      </c>
      <c r="L55" s="579" t="s">
        <v>89</v>
      </c>
      <c r="M55" s="540" t="s">
        <v>90</v>
      </c>
      <c r="N55" s="541" t="s">
        <v>91</v>
      </c>
      <c r="O55" s="542" t="s">
        <v>675</v>
      </c>
      <c r="P55" s="537">
        <v>45</v>
      </c>
      <c r="Q55" s="541" t="s">
        <v>187</v>
      </c>
      <c r="R55" s="541" t="s">
        <v>239</v>
      </c>
      <c r="S55" s="543">
        <f>'Report 1'!$C$18</f>
        <v>0</v>
      </c>
      <c r="T55" s="544">
        <f>'Report 1'!$C$65</f>
        <v>0</v>
      </c>
      <c r="U55" s="545">
        <f>'Report 1'!$C$151</f>
        <v>0</v>
      </c>
      <c r="V55" s="556"/>
      <c r="W55" s="546" t="s">
        <v>669</v>
      </c>
      <c r="X55" s="547">
        <v>1</v>
      </c>
      <c r="Y55" s="547" t="str">
        <f>'Information Input'!$M$14</f>
        <v xml:space="preserve">      -      </v>
      </c>
      <c r="Z55" s="547" t="s">
        <v>138</v>
      </c>
      <c r="AA55" s="538">
        <f t="shared" si="22"/>
        <v>43739</v>
      </c>
      <c r="AB55" s="538">
        <f t="shared" si="23"/>
        <v>43830</v>
      </c>
      <c r="AC55" s="538">
        <f>'Information Input'!$H$35</f>
        <v>43555</v>
      </c>
      <c r="AD55" s="547" t="str">
        <f>'Information Input'!$J$22</f>
        <v>Quarterly</v>
      </c>
      <c r="AE55" s="538">
        <f>'Information Input'!$H$30</f>
        <v>43555</v>
      </c>
      <c r="AF55" s="547">
        <f>'Information Input'!$J$18</f>
        <v>2019</v>
      </c>
      <c r="AG55" s="546" t="s">
        <v>243</v>
      </c>
      <c r="AH55" s="546" t="s">
        <v>230</v>
      </c>
      <c r="AI55" s="546" t="s">
        <v>230</v>
      </c>
      <c r="AJ55" s="543">
        <f>'Report 1'!$BD$18</f>
        <v>0</v>
      </c>
      <c r="AK55" s="556"/>
      <c r="AL55" s="546" t="s">
        <v>669</v>
      </c>
      <c r="AM55" s="547">
        <v>2</v>
      </c>
      <c r="AN55" s="547" t="str">
        <f>'Information Input'!$M$14</f>
        <v xml:space="preserve">      -      </v>
      </c>
      <c r="AO55" s="547" t="s">
        <v>136</v>
      </c>
      <c r="AP55" s="538">
        <f t="shared" ref="AP55:AP95" si="26">DATE(AU55,4,1)</f>
        <v>43556</v>
      </c>
      <c r="AQ55" s="538">
        <f t="shared" si="25"/>
        <v>43646</v>
      </c>
      <c r="AR55" s="538">
        <f>'Information Input'!$H$35</f>
        <v>43555</v>
      </c>
      <c r="AS55" s="547" t="str">
        <f>'Information Input'!$J$22</f>
        <v>Quarterly</v>
      </c>
      <c r="AT55" s="538">
        <f>'Information Input'!$H$30</f>
        <v>43555</v>
      </c>
      <c r="AU55" s="547">
        <f>'Information Input'!$J$18</f>
        <v>2019</v>
      </c>
      <c r="AV55" s="547" t="s">
        <v>89</v>
      </c>
      <c r="AW55" s="547" t="s">
        <v>90</v>
      </c>
      <c r="AX55" s="547" t="s">
        <v>91</v>
      </c>
      <c r="AY55" s="548" t="s">
        <v>671</v>
      </c>
      <c r="AZ55" s="547">
        <v>12</v>
      </c>
      <c r="BA55" s="549" t="s">
        <v>154</v>
      </c>
      <c r="BB55" s="543" t="s">
        <v>231</v>
      </c>
      <c r="BC55" s="550">
        <f>'Report 2'!$O19</f>
        <v>0</v>
      </c>
      <c r="BD55" s="550">
        <f>'Report 2'!$P19</f>
        <v>0</v>
      </c>
      <c r="BE55" s="550">
        <f>'Report 2'!$Q19</f>
        <v>0</v>
      </c>
      <c r="BF55" s="550">
        <f>'Report 2'!$R19</f>
        <v>0</v>
      </c>
      <c r="BG55" s="550">
        <f>'Report 2'!$S19</f>
        <v>0</v>
      </c>
      <c r="BH55" s="550">
        <f>'Report 2'!$T19</f>
        <v>0</v>
      </c>
      <c r="BI55" s="550">
        <f>'Report 2'!$U19</f>
        <v>0</v>
      </c>
      <c r="BJ55" s="556"/>
      <c r="BK55" s="541" t="s">
        <v>669</v>
      </c>
      <c r="BL55" s="537">
        <v>3</v>
      </c>
      <c r="BM55" s="537" t="str">
        <f>'Information Input'!$M$14</f>
        <v xml:space="preserve">      -      </v>
      </c>
      <c r="BN55" s="537" t="s">
        <v>135</v>
      </c>
      <c r="BO55" s="538">
        <f t="shared" si="20"/>
        <v>43466</v>
      </c>
      <c r="BP55" s="538">
        <f t="shared" si="21"/>
        <v>43555</v>
      </c>
      <c r="BQ55" s="538">
        <f>'Information Input'!$H$35</f>
        <v>43555</v>
      </c>
      <c r="BR55" s="537" t="str">
        <f>'Information Input'!$J$22</f>
        <v>Quarterly</v>
      </c>
      <c r="BS55" s="538">
        <f>'Information Input'!$H$30</f>
        <v>43555</v>
      </c>
      <c r="BT55" s="537">
        <f>'Information Input'!$J$18</f>
        <v>2019</v>
      </c>
      <c r="BU55" s="579" t="s">
        <v>99</v>
      </c>
      <c r="BV55" s="540" t="s">
        <v>100</v>
      </c>
      <c r="BW55" s="541" t="s">
        <v>96</v>
      </c>
      <c r="BX55" s="537">
        <v>8</v>
      </c>
      <c r="BY55" s="549" t="s">
        <v>178</v>
      </c>
      <c r="BZ55" s="549" t="s">
        <v>257</v>
      </c>
      <c r="CA55" s="543">
        <f>'Report 3'!$I$39</f>
        <v>0</v>
      </c>
      <c r="CB55" s="556"/>
      <c r="CC55" s="542" t="s">
        <v>669</v>
      </c>
      <c r="CD55" s="1014" t="s">
        <v>672</v>
      </c>
      <c r="CE55" s="1014" t="str">
        <f>'Information Input'!$M$14</f>
        <v xml:space="preserve">      -      </v>
      </c>
      <c r="CF55" s="551" t="s">
        <v>135</v>
      </c>
      <c r="CG55" s="552">
        <f t="shared" si="11"/>
        <v>43466</v>
      </c>
      <c r="CH55" s="552">
        <f t="shared" si="12"/>
        <v>43555</v>
      </c>
      <c r="CI55" s="552">
        <f>'Information Input'!$H$35</f>
        <v>43555</v>
      </c>
      <c r="CJ55" s="551" t="str">
        <f>'Information Input'!$J$22</f>
        <v>Quarterly</v>
      </c>
      <c r="CK55" s="552">
        <f>'Information Input'!$H$30</f>
        <v>43555</v>
      </c>
      <c r="CL55" s="551">
        <f>'Information Input'!$J$18</f>
        <v>2019</v>
      </c>
      <c r="CM55" s="551" t="s">
        <v>92</v>
      </c>
      <c r="CN55" s="1014" t="s">
        <v>93</v>
      </c>
      <c r="CO55" s="542" t="s">
        <v>91</v>
      </c>
      <c r="CP55" s="542" t="s">
        <v>671</v>
      </c>
      <c r="CQ55" s="551">
        <v>14</v>
      </c>
      <c r="CR55" s="542" t="s">
        <v>156</v>
      </c>
      <c r="CS55" s="542" t="s">
        <v>233</v>
      </c>
      <c r="CT55" s="1015">
        <f>'Report 1'!$H$18</f>
        <v>0</v>
      </c>
      <c r="CU55" s="1016">
        <f>SUMIF('Report 4A'!$G$16:$G$95,$CQ55,'Report 4A'!$P$16:$P$95)</f>
        <v>0</v>
      </c>
      <c r="CV55" s="1017">
        <f t="shared" si="10"/>
        <v>0</v>
      </c>
      <c r="CW55" s="556"/>
      <c r="CX55" s="546" t="s">
        <v>669</v>
      </c>
      <c r="CY55" s="537" t="s">
        <v>310</v>
      </c>
      <c r="CZ55" s="537" t="str">
        <f>'Information Input'!$M$14</f>
        <v xml:space="preserve">      -      </v>
      </c>
      <c r="DA55" s="538">
        <f>'Information Input'!$H$35</f>
        <v>43555</v>
      </c>
      <c r="DB55" s="537" t="str">
        <f>'Information Input'!$J$22</f>
        <v>Quarterly</v>
      </c>
      <c r="DC55" s="552">
        <f>'Information Input'!$H$30</f>
        <v>43555</v>
      </c>
      <c r="DD55" s="553" t="str">
        <f t="shared" si="24"/>
        <v>201808</v>
      </c>
      <c r="DE55" s="541" t="s">
        <v>96</v>
      </c>
      <c r="DF55" s="541" t="s">
        <v>673</v>
      </c>
      <c r="DG55" s="544">
        <f>'Report 5A'!$J$108</f>
        <v>0</v>
      </c>
      <c r="DH55" s="550">
        <f>'Report 5A'!$J$109</f>
        <v>0</v>
      </c>
      <c r="DI55" s="544">
        <f>'Report 5A'!$J$110</f>
        <v>0</v>
      </c>
      <c r="DJ55" s="544">
        <f>'Report 5A'!$J$111</f>
        <v>0</v>
      </c>
      <c r="DK55" s="544">
        <f>'Report 5A'!$J$112</f>
        <v>0</v>
      </c>
      <c r="DL55" s="544">
        <f>'Report 5A'!$J$113</f>
        <v>0</v>
      </c>
      <c r="DM55" s="544">
        <f>'Report 5A'!$J$114</f>
        <v>0</v>
      </c>
      <c r="DN55" s="544">
        <f>'Report 5A'!$J$115</f>
        <v>0</v>
      </c>
      <c r="DO55" s="544">
        <f>'Report 5A'!$J$116</f>
        <v>0</v>
      </c>
      <c r="DP55" s="544">
        <f>'Report 5A'!$J$117</f>
        <v>0</v>
      </c>
      <c r="DQ55" s="544">
        <f>'Report 5A'!$J$118</f>
        <v>0</v>
      </c>
      <c r="DR55" s="556"/>
    </row>
    <row r="56" spans="1:122">
      <c r="A56" s="556"/>
      <c r="B56" s="535" t="s">
        <v>669</v>
      </c>
      <c r="C56" s="536">
        <v>1</v>
      </c>
      <c r="D56" s="537" t="str">
        <f>'Information Input'!$M$14</f>
        <v xml:space="preserve">      -      </v>
      </c>
      <c r="E56" s="537" t="s">
        <v>135</v>
      </c>
      <c r="F56" s="538">
        <f t="shared" si="0"/>
        <v>43466</v>
      </c>
      <c r="G56" s="538">
        <f t="shared" si="1"/>
        <v>43555</v>
      </c>
      <c r="H56" s="538">
        <f>'Information Input'!$H$35</f>
        <v>43555</v>
      </c>
      <c r="I56" s="537" t="str">
        <f>'Information Input'!$J$22</f>
        <v>Quarterly</v>
      </c>
      <c r="J56" s="538">
        <f>'Information Input'!$H$30</f>
        <v>43555</v>
      </c>
      <c r="K56" s="537">
        <f>'Information Input'!$J$18</f>
        <v>2019</v>
      </c>
      <c r="L56" s="579" t="s">
        <v>89</v>
      </c>
      <c r="M56" s="540" t="s">
        <v>90</v>
      </c>
      <c r="N56" s="541" t="s">
        <v>91</v>
      </c>
      <c r="O56" s="542" t="s">
        <v>675</v>
      </c>
      <c r="P56" s="537">
        <v>46</v>
      </c>
      <c r="Q56" s="541" t="s">
        <v>188</v>
      </c>
      <c r="R56" s="541" t="s">
        <v>239</v>
      </c>
      <c r="S56" s="543">
        <f>'Report 1'!$C$18</f>
        <v>0</v>
      </c>
      <c r="T56" s="544">
        <f>'Report 1'!$C$66</f>
        <v>0</v>
      </c>
      <c r="U56" s="545">
        <f>'Report 1'!$C$152</f>
        <v>0</v>
      </c>
      <c r="V56" s="556"/>
      <c r="W56" s="522" t="s">
        <v>669</v>
      </c>
      <c r="X56" s="517">
        <v>1</v>
      </c>
      <c r="Y56" s="517" t="str">
        <f>'Information Input'!$M$14</f>
        <v xml:space="preserve">      -      </v>
      </c>
      <c r="Z56" s="517" t="s">
        <v>139</v>
      </c>
      <c r="AA56" s="518">
        <f>'Information Input'!$H$33</f>
        <v>43466</v>
      </c>
      <c r="AB56" s="518">
        <f>'Information Input'!$H$34</f>
        <v>43555</v>
      </c>
      <c r="AC56" s="519">
        <f>'Information Input'!$H$35</f>
        <v>43555</v>
      </c>
      <c r="AD56" s="517" t="str">
        <f>'Information Input'!$J$22</f>
        <v>Quarterly</v>
      </c>
      <c r="AE56" s="519">
        <f>'Information Input'!$H$30</f>
        <v>43555</v>
      </c>
      <c r="AF56" s="517">
        <f>'Information Input'!$J$18</f>
        <v>2019</v>
      </c>
      <c r="AG56" s="527" t="s">
        <v>89</v>
      </c>
      <c r="AH56" s="527" t="s">
        <v>90</v>
      </c>
      <c r="AI56" s="527" t="s">
        <v>91</v>
      </c>
      <c r="AJ56" s="524">
        <f>'Report 1'!$G$18</f>
        <v>0</v>
      </c>
      <c r="AK56" s="556"/>
      <c r="AL56" s="546" t="s">
        <v>669</v>
      </c>
      <c r="AM56" s="547">
        <v>2</v>
      </c>
      <c r="AN56" s="547" t="str">
        <f>'Information Input'!$M$14</f>
        <v xml:space="preserve">      -      </v>
      </c>
      <c r="AO56" s="547" t="s">
        <v>136</v>
      </c>
      <c r="AP56" s="538">
        <f t="shared" si="26"/>
        <v>43556</v>
      </c>
      <c r="AQ56" s="538">
        <f t="shared" si="25"/>
        <v>43646</v>
      </c>
      <c r="AR56" s="538">
        <f>'Information Input'!$H$35</f>
        <v>43555</v>
      </c>
      <c r="AS56" s="547" t="str">
        <f>'Information Input'!$J$22</f>
        <v>Quarterly</v>
      </c>
      <c r="AT56" s="538">
        <f>'Information Input'!$H$30</f>
        <v>43555</v>
      </c>
      <c r="AU56" s="547">
        <f>'Information Input'!$J$18</f>
        <v>2019</v>
      </c>
      <c r="AV56" s="547" t="s">
        <v>89</v>
      </c>
      <c r="AW56" s="547" t="s">
        <v>90</v>
      </c>
      <c r="AX56" s="547" t="s">
        <v>91</v>
      </c>
      <c r="AY56" s="548" t="s">
        <v>671</v>
      </c>
      <c r="AZ56" s="547">
        <v>13</v>
      </c>
      <c r="BA56" s="549" t="s">
        <v>155</v>
      </c>
      <c r="BB56" s="543" t="s">
        <v>232</v>
      </c>
      <c r="BC56" s="550">
        <f>'Report 2'!$O20</f>
        <v>0</v>
      </c>
      <c r="BD56" s="550">
        <f>'Report 2'!$P20</f>
        <v>0</v>
      </c>
      <c r="BE56" s="550">
        <f>'Report 2'!$Q20</f>
        <v>0</v>
      </c>
      <c r="BF56" s="550">
        <f>'Report 2'!$R20</f>
        <v>0</v>
      </c>
      <c r="BG56" s="550">
        <f>'Report 2'!$S20</f>
        <v>0</v>
      </c>
      <c r="BH56" s="550">
        <f>'Report 2'!$T20</f>
        <v>0</v>
      </c>
      <c r="BI56" s="550">
        <f>'Report 2'!$U20</f>
        <v>0</v>
      </c>
      <c r="BJ56" s="556"/>
      <c r="BK56" s="541" t="s">
        <v>669</v>
      </c>
      <c r="BL56" s="537">
        <v>3</v>
      </c>
      <c r="BM56" s="537" t="str">
        <f>'Information Input'!$M$14</f>
        <v xml:space="preserve">      -      </v>
      </c>
      <c r="BN56" s="537" t="s">
        <v>135</v>
      </c>
      <c r="BO56" s="538">
        <f t="shared" si="20"/>
        <v>43466</v>
      </c>
      <c r="BP56" s="538">
        <f t="shared" si="21"/>
        <v>43555</v>
      </c>
      <c r="BQ56" s="538">
        <f>'Information Input'!$H$35</f>
        <v>43555</v>
      </c>
      <c r="BR56" s="537" t="str">
        <f>'Information Input'!$J$22</f>
        <v>Quarterly</v>
      </c>
      <c r="BS56" s="538">
        <f>'Information Input'!$H$30</f>
        <v>43555</v>
      </c>
      <c r="BT56" s="537">
        <f>'Information Input'!$J$18</f>
        <v>2019</v>
      </c>
      <c r="BU56" s="579" t="s">
        <v>99</v>
      </c>
      <c r="BV56" s="540" t="s">
        <v>100</v>
      </c>
      <c r="BW56" s="541" t="s">
        <v>96</v>
      </c>
      <c r="BX56" s="537">
        <v>9</v>
      </c>
      <c r="BY56" s="549" t="s">
        <v>170</v>
      </c>
      <c r="BZ56" s="549" t="s">
        <v>258</v>
      </c>
      <c r="CA56" s="543">
        <f>'Report 3'!$I$40</f>
        <v>0</v>
      </c>
      <c r="CB56" s="556"/>
      <c r="CC56" s="542" t="s">
        <v>669</v>
      </c>
      <c r="CD56" s="1014" t="s">
        <v>672</v>
      </c>
      <c r="CE56" s="1014" t="str">
        <f>'Information Input'!$M$14</f>
        <v xml:space="preserve">      -      </v>
      </c>
      <c r="CF56" s="551" t="s">
        <v>135</v>
      </c>
      <c r="CG56" s="552">
        <f t="shared" si="11"/>
        <v>43466</v>
      </c>
      <c r="CH56" s="552">
        <f t="shared" si="12"/>
        <v>43555</v>
      </c>
      <c r="CI56" s="552">
        <f>'Information Input'!$H$35</f>
        <v>43555</v>
      </c>
      <c r="CJ56" s="551" t="str">
        <f>'Information Input'!$J$22</f>
        <v>Quarterly</v>
      </c>
      <c r="CK56" s="552">
        <f>'Information Input'!$H$30</f>
        <v>43555</v>
      </c>
      <c r="CL56" s="551">
        <f>'Information Input'!$J$18</f>
        <v>2019</v>
      </c>
      <c r="CM56" s="551" t="s">
        <v>92</v>
      </c>
      <c r="CN56" s="1014" t="s">
        <v>93</v>
      </c>
      <c r="CO56" s="542" t="s">
        <v>91</v>
      </c>
      <c r="CP56" s="542" t="s">
        <v>671</v>
      </c>
      <c r="CQ56" s="551">
        <v>15</v>
      </c>
      <c r="CR56" s="542" t="s">
        <v>157</v>
      </c>
      <c r="CS56" s="542" t="s">
        <v>234</v>
      </c>
      <c r="CT56" s="1015">
        <f>'Report 1'!$H$18</f>
        <v>0</v>
      </c>
      <c r="CU56" s="1016">
        <f>SUMIF('Report 4A'!$G$16:$G$95,$CQ56,'Report 4A'!$P$16:$P$95)</f>
        <v>0</v>
      </c>
      <c r="CV56" s="1017">
        <f t="shared" si="10"/>
        <v>0</v>
      </c>
      <c r="CW56" s="556"/>
      <c r="CX56" s="546" t="s">
        <v>669</v>
      </c>
      <c r="CY56" s="537" t="s">
        <v>310</v>
      </c>
      <c r="CZ56" s="537" t="str">
        <f>'Information Input'!$M$14</f>
        <v xml:space="preserve">      -      </v>
      </c>
      <c r="DA56" s="538">
        <f>'Information Input'!$H$35</f>
        <v>43555</v>
      </c>
      <c r="DB56" s="537" t="str">
        <f>'Information Input'!$J$22</f>
        <v>Quarterly</v>
      </c>
      <c r="DC56" s="552">
        <f>'Information Input'!$H$30</f>
        <v>43555</v>
      </c>
      <c r="DD56" s="553" t="str">
        <f t="shared" si="24"/>
        <v>201807</v>
      </c>
      <c r="DE56" s="541" t="s">
        <v>96</v>
      </c>
      <c r="DF56" s="541" t="s">
        <v>673</v>
      </c>
      <c r="DG56" s="544">
        <f>'Report 5A'!$K$108</f>
        <v>0</v>
      </c>
      <c r="DH56" s="550">
        <f>'Report 5A'!$K$109</f>
        <v>0</v>
      </c>
      <c r="DI56" s="544">
        <f>'Report 5A'!$K$110</f>
        <v>0</v>
      </c>
      <c r="DJ56" s="544">
        <f>'Report 5A'!$K$111</f>
        <v>0</v>
      </c>
      <c r="DK56" s="544">
        <f>'Report 5A'!$K$112</f>
        <v>0</v>
      </c>
      <c r="DL56" s="544">
        <f>'Report 5A'!$K$113</f>
        <v>0</v>
      </c>
      <c r="DM56" s="544">
        <f>'Report 5A'!$K$114</f>
        <v>0</v>
      </c>
      <c r="DN56" s="544">
        <f>'Report 5A'!$K$115</f>
        <v>0</v>
      </c>
      <c r="DO56" s="544">
        <f>'Report 5A'!$K$116</f>
        <v>0</v>
      </c>
      <c r="DP56" s="544">
        <f>'Report 5A'!$K$117</f>
        <v>0</v>
      </c>
      <c r="DQ56" s="544">
        <f>'Report 5A'!$K$118</f>
        <v>0</v>
      </c>
      <c r="DR56" s="556"/>
    </row>
    <row r="57" spans="1:122">
      <c r="A57" s="556"/>
      <c r="B57" s="535" t="s">
        <v>669</v>
      </c>
      <c r="C57" s="536">
        <v>1</v>
      </c>
      <c r="D57" s="537" t="str">
        <f>'Information Input'!$M$14</f>
        <v xml:space="preserve">      -      </v>
      </c>
      <c r="E57" s="537" t="s">
        <v>135</v>
      </c>
      <c r="F57" s="538">
        <f t="shared" si="0"/>
        <v>43466</v>
      </c>
      <c r="G57" s="538">
        <f t="shared" si="1"/>
        <v>43555</v>
      </c>
      <c r="H57" s="538">
        <f>'Information Input'!$H$35</f>
        <v>43555</v>
      </c>
      <c r="I57" s="537" t="str">
        <f>'Information Input'!$J$22</f>
        <v>Quarterly</v>
      </c>
      <c r="J57" s="538">
        <f>'Information Input'!$H$30</f>
        <v>43555</v>
      </c>
      <c r="K57" s="537">
        <f>'Information Input'!$J$18</f>
        <v>2019</v>
      </c>
      <c r="L57" s="579" t="s">
        <v>89</v>
      </c>
      <c r="M57" s="540" t="s">
        <v>90</v>
      </c>
      <c r="N57" s="541" t="s">
        <v>91</v>
      </c>
      <c r="O57" s="542" t="s">
        <v>675</v>
      </c>
      <c r="P57" s="537">
        <v>47</v>
      </c>
      <c r="Q57" s="541" t="s">
        <v>189</v>
      </c>
      <c r="R57" s="541" t="s">
        <v>239</v>
      </c>
      <c r="S57" s="543">
        <f>'Report 1'!$C$18</f>
        <v>0</v>
      </c>
      <c r="T57" s="544">
        <f>'Report 1'!$C$67</f>
        <v>0</v>
      </c>
      <c r="U57" s="545">
        <f>'Report 1'!$C$153</f>
        <v>0</v>
      </c>
      <c r="V57" s="556"/>
      <c r="W57" s="546" t="s">
        <v>669</v>
      </c>
      <c r="X57" s="547">
        <v>1</v>
      </c>
      <c r="Y57" s="547" t="str">
        <f>'Information Input'!$M$14</f>
        <v xml:space="preserve">      -      </v>
      </c>
      <c r="Z57" s="547" t="s">
        <v>139</v>
      </c>
      <c r="AA57" s="538">
        <f>'Information Input'!$H$33</f>
        <v>43466</v>
      </c>
      <c r="AB57" s="538">
        <f>'Information Input'!$H$34</f>
        <v>43555</v>
      </c>
      <c r="AC57" s="538">
        <f>'Information Input'!$H$35</f>
        <v>43555</v>
      </c>
      <c r="AD57" s="547" t="str">
        <f>'Information Input'!$J$22</f>
        <v>Quarterly</v>
      </c>
      <c r="AE57" s="538">
        <f>'Information Input'!$H$30</f>
        <v>43555</v>
      </c>
      <c r="AF57" s="547">
        <f>'Information Input'!$J$18</f>
        <v>2019</v>
      </c>
      <c r="AG57" s="546" t="s">
        <v>92</v>
      </c>
      <c r="AH57" s="546" t="s">
        <v>93</v>
      </c>
      <c r="AI57" s="546" t="s">
        <v>91</v>
      </c>
      <c r="AJ57" s="543">
        <f>'Report 1'!$L$18</f>
        <v>0</v>
      </c>
      <c r="AK57" s="556"/>
      <c r="AL57" s="546" t="s">
        <v>669</v>
      </c>
      <c r="AM57" s="547">
        <v>2</v>
      </c>
      <c r="AN57" s="547" t="str">
        <f>'Information Input'!$M$14</f>
        <v xml:space="preserve">      -      </v>
      </c>
      <c r="AO57" s="547" t="s">
        <v>136</v>
      </c>
      <c r="AP57" s="538">
        <f t="shared" si="26"/>
        <v>43556</v>
      </c>
      <c r="AQ57" s="538">
        <f t="shared" si="25"/>
        <v>43646</v>
      </c>
      <c r="AR57" s="538">
        <f>'Information Input'!$H$35</f>
        <v>43555</v>
      </c>
      <c r="AS57" s="547" t="str">
        <f>'Information Input'!$J$22</f>
        <v>Quarterly</v>
      </c>
      <c r="AT57" s="538">
        <f>'Information Input'!$H$30</f>
        <v>43555</v>
      </c>
      <c r="AU57" s="547">
        <f>'Information Input'!$J$18</f>
        <v>2019</v>
      </c>
      <c r="AV57" s="547" t="s">
        <v>89</v>
      </c>
      <c r="AW57" s="547" t="s">
        <v>90</v>
      </c>
      <c r="AX57" s="547" t="s">
        <v>91</v>
      </c>
      <c r="AY57" s="548" t="s">
        <v>671</v>
      </c>
      <c r="AZ57" s="547">
        <v>14</v>
      </c>
      <c r="BA57" s="549" t="s">
        <v>156</v>
      </c>
      <c r="BB57" s="543" t="s">
        <v>233</v>
      </c>
      <c r="BC57" s="550">
        <f>'Report 2'!$O21</f>
        <v>0</v>
      </c>
      <c r="BD57" s="550">
        <f>'Report 2'!$P21</f>
        <v>0</v>
      </c>
      <c r="BE57" s="550">
        <f>'Report 2'!$Q21</f>
        <v>0</v>
      </c>
      <c r="BF57" s="550">
        <f>'Report 2'!$R21</f>
        <v>0</v>
      </c>
      <c r="BG57" s="550">
        <f>'Report 2'!$S21</f>
        <v>0</v>
      </c>
      <c r="BH57" s="550">
        <f>'Report 2'!$T21</f>
        <v>0</v>
      </c>
      <c r="BI57" s="550">
        <f>'Report 2'!$U21</f>
        <v>0</v>
      </c>
      <c r="BJ57" s="556"/>
      <c r="BK57" s="522" t="s">
        <v>669</v>
      </c>
      <c r="BL57" s="517">
        <v>3</v>
      </c>
      <c r="BM57" s="517" t="str">
        <f>'Information Input'!$M$14</f>
        <v xml:space="preserve">      -      </v>
      </c>
      <c r="BN57" s="517" t="s">
        <v>135</v>
      </c>
      <c r="BO57" s="518">
        <f t="shared" si="20"/>
        <v>43466</v>
      </c>
      <c r="BP57" s="518">
        <f t="shared" si="21"/>
        <v>43555</v>
      </c>
      <c r="BQ57" s="519">
        <f>'Information Input'!$H$35</f>
        <v>43555</v>
      </c>
      <c r="BR57" s="517" t="str">
        <f>'Information Input'!$J$22</f>
        <v>Quarterly</v>
      </c>
      <c r="BS57" s="519">
        <f>'Information Input'!$H$30</f>
        <v>43555</v>
      </c>
      <c r="BT57" s="517">
        <f>'Information Input'!$J$18</f>
        <v>2019</v>
      </c>
      <c r="BU57" s="578" t="s">
        <v>101</v>
      </c>
      <c r="BV57" s="521" t="s">
        <v>102</v>
      </c>
      <c r="BW57" s="522" t="s">
        <v>103</v>
      </c>
      <c r="BX57" s="517">
        <v>1</v>
      </c>
      <c r="BY57" s="530" t="s">
        <v>153</v>
      </c>
      <c r="BZ57" s="530" t="s">
        <v>250</v>
      </c>
      <c r="CA57" s="524">
        <f>'Report 3'!$N$32</f>
        <v>0</v>
      </c>
      <c r="CB57" s="556"/>
      <c r="CC57" s="542" t="s">
        <v>669</v>
      </c>
      <c r="CD57" s="1014" t="s">
        <v>672</v>
      </c>
      <c r="CE57" s="1014" t="str">
        <f>'Information Input'!$M$14</f>
        <v xml:space="preserve">      -      </v>
      </c>
      <c r="CF57" s="551" t="s">
        <v>135</v>
      </c>
      <c r="CG57" s="552">
        <f t="shared" si="11"/>
        <v>43466</v>
      </c>
      <c r="CH57" s="552">
        <f t="shared" si="12"/>
        <v>43555</v>
      </c>
      <c r="CI57" s="552">
        <f>'Information Input'!$H$35</f>
        <v>43555</v>
      </c>
      <c r="CJ57" s="551" t="str">
        <f>'Information Input'!$J$22</f>
        <v>Quarterly</v>
      </c>
      <c r="CK57" s="552">
        <f>'Information Input'!$H$30</f>
        <v>43555</v>
      </c>
      <c r="CL57" s="551">
        <f>'Information Input'!$J$18</f>
        <v>2019</v>
      </c>
      <c r="CM57" s="551" t="s">
        <v>92</v>
      </c>
      <c r="CN57" s="1014" t="s">
        <v>93</v>
      </c>
      <c r="CO57" s="542" t="s">
        <v>91</v>
      </c>
      <c r="CP57" s="542" t="s">
        <v>671</v>
      </c>
      <c r="CQ57" s="551">
        <v>16</v>
      </c>
      <c r="CR57" s="542" t="s">
        <v>158</v>
      </c>
      <c r="CS57" s="542" t="s">
        <v>235</v>
      </c>
      <c r="CT57" s="1015">
        <f>'Report 1'!$H$18</f>
        <v>0</v>
      </c>
      <c r="CU57" s="1016">
        <f>SUMIF('Report 4A'!$G$16:$G$95,$CQ57,'Report 4A'!$P$16:$P$95)</f>
        <v>0</v>
      </c>
      <c r="CV57" s="1017">
        <f t="shared" si="10"/>
        <v>0</v>
      </c>
      <c r="CW57" s="556"/>
      <c r="CX57" s="546" t="s">
        <v>669</v>
      </c>
      <c r="CY57" s="537" t="s">
        <v>310</v>
      </c>
      <c r="CZ57" s="537" t="str">
        <f>'Information Input'!$M$14</f>
        <v xml:space="preserve">      -      </v>
      </c>
      <c r="DA57" s="538">
        <f>'Information Input'!$H$35</f>
        <v>43555</v>
      </c>
      <c r="DB57" s="537" t="str">
        <f>'Information Input'!$J$22</f>
        <v>Quarterly</v>
      </c>
      <c r="DC57" s="552">
        <f>'Information Input'!$H$30</f>
        <v>43555</v>
      </c>
      <c r="DD57" s="553" t="str">
        <f t="shared" si="24"/>
        <v>201806</v>
      </c>
      <c r="DE57" s="541" t="s">
        <v>96</v>
      </c>
      <c r="DF57" s="541" t="s">
        <v>673</v>
      </c>
      <c r="DG57" s="544">
        <f>'Report 5A'!$L$108</f>
        <v>0</v>
      </c>
      <c r="DH57" s="550">
        <f>'Report 5A'!$L$109</f>
        <v>0</v>
      </c>
      <c r="DI57" s="544">
        <f>'Report 5A'!$L$110</f>
        <v>0</v>
      </c>
      <c r="DJ57" s="544">
        <f>'Report 5A'!$L$111</f>
        <v>0</v>
      </c>
      <c r="DK57" s="544">
        <f>'Report 5A'!$L$112</f>
        <v>0</v>
      </c>
      <c r="DL57" s="544">
        <f>'Report 5A'!$L$113</f>
        <v>0</v>
      </c>
      <c r="DM57" s="544">
        <f>'Report 5A'!$L$114</f>
        <v>0</v>
      </c>
      <c r="DN57" s="544">
        <f>'Report 5A'!$L$115</f>
        <v>0</v>
      </c>
      <c r="DO57" s="544">
        <f>'Report 5A'!$L$116</f>
        <v>0</v>
      </c>
      <c r="DP57" s="544">
        <f>'Report 5A'!$L$117</f>
        <v>0</v>
      </c>
      <c r="DQ57" s="544">
        <f>'Report 5A'!$L$118</f>
        <v>0</v>
      </c>
      <c r="DR57" s="556"/>
    </row>
    <row r="58" spans="1:122">
      <c r="A58" s="556"/>
      <c r="B58" s="535" t="s">
        <v>669</v>
      </c>
      <c r="C58" s="536">
        <v>1</v>
      </c>
      <c r="D58" s="537" t="str">
        <f>'Information Input'!$M$14</f>
        <v xml:space="preserve">      -      </v>
      </c>
      <c r="E58" s="537" t="s">
        <v>135</v>
      </c>
      <c r="F58" s="538">
        <f t="shared" si="0"/>
        <v>43466</v>
      </c>
      <c r="G58" s="538">
        <f t="shared" si="1"/>
        <v>43555</v>
      </c>
      <c r="H58" s="538">
        <f>'Information Input'!$H$35</f>
        <v>43555</v>
      </c>
      <c r="I58" s="537" t="str">
        <f>'Information Input'!$J$22</f>
        <v>Quarterly</v>
      </c>
      <c r="J58" s="538">
        <f>'Information Input'!$H$30</f>
        <v>43555</v>
      </c>
      <c r="K58" s="537">
        <f>'Information Input'!$J$18</f>
        <v>2019</v>
      </c>
      <c r="L58" s="579" t="s">
        <v>89</v>
      </c>
      <c r="M58" s="540" t="s">
        <v>90</v>
      </c>
      <c r="N58" s="541" t="s">
        <v>91</v>
      </c>
      <c r="O58" s="542" t="s">
        <v>675</v>
      </c>
      <c r="P58" s="537">
        <v>48</v>
      </c>
      <c r="Q58" s="541" t="s">
        <v>190</v>
      </c>
      <c r="R58" s="541" t="s">
        <v>239</v>
      </c>
      <c r="S58" s="543">
        <f>'Report 1'!$C$18</f>
        <v>0</v>
      </c>
      <c r="T58" s="544">
        <f>'Report 1'!$C$68</f>
        <v>0</v>
      </c>
      <c r="U58" s="545">
        <f>'Report 1'!$C$154</f>
        <v>0</v>
      </c>
      <c r="V58" s="556"/>
      <c r="W58" s="546" t="s">
        <v>669</v>
      </c>
      <c r="X58" s="547">
        <v>1</v>
      </c>
      <c r="Y58" s="547" t="str">
        <f>'Information Input'!$M$14</f>
        <v xml:space="preserve">      -      </v>
      </c>
      <c r="Z58" s="547" t="s">
        <v>139</v>
      </c>
      <c r="AA58" s="538">
        <f>'Information Input'!$H$33</f>
        <v>43466</v>
      </c>
      <c r="AB58" s="538">
        <f>'Information Input'!$H$34</f>
        <v>43555</v>
      </c>
      <c r="AC58" s="538">
        <f>'Information Input'!$H$35</f>
        <v>43555</v>
      </c>
      <c r="AD58" s="547" t="str">
        <f>'Information Input'!$J$22</f>
        <v>Quarterly</v>
      </c>
      <c r="AE58" s="538">
        <f>'Information Input'!$H$30</f>
        <v>43555</v>
      </c>
      <c r="AF58" s="547">
        <f>'Information Input'!$J$18</f>
        <v>2019</v>
      </c>
      <c r="AG58" s="546" t="s">
        <v>94</v>
      </c>
      <c r="AH58" s="546" t="s">
        <v>95</v>
      </c>
      <c r="AI58" s="546" t="s">
        <v>96</v>
      </c>
      <c r="AJ58" s="543">
        <f>'Report 1'!$Q$18</f>
        <v>0</v>
      </c>
      <c r="AK58" s="556"/>
      <c r="AL58" s="546" t="s">
        <v>669</v>
      </c>
      <c r="AM58" s="547">
        <v>2</v>
      </c>
      <c r="AN58" s="547" t="str">
        <f>'Information Input'!$M$14</f>
        <v xml:space="preserve">      -      </v>
      </c>
      <c r="AO58" s="547" t="s">
        <v>136</v>
      </c>
      <c r="AP58" s="538">
        <f t="shared" si="26"/>
        <v>43556</v>
      </c>
      <c r="AQ58" s="538">
        <f t="shared" si="25"/>
        <v>43646</v>
      </c>
      <c r="AR58" s="538">
        <f>'Information Input'!$H$35</f>
        <v>43555</v>
      </c>
      <c r="AS58" s="547" t="str">
        <f>'Information Input'!$J$22</f>
        <v>Quarterly</v>
      </c>
      <c r="AT58" s="538">
        <f>'Information Input'!$H$30</f>
        <v>43555</v>
      </c>
      <c r="AU58" s="547">
        <f>'Information Input'!$J$18</f>
        <v>2019</v>
      </c>
      <c r="AV58" s="547" t="s">
        <v>89</v>
      </c>
      <c r="AW58" s="547" t="s">
        <v>90</v>
      </c>
      <c r="AX58" s="547" t="s">
        <v>91</v>
      </c>
      <c r="AY58" s="548" t="s">
        <v>671</v>
      </c>
      <c r="AZ58" s="547">
        <v>15</v>
      </c>
      <c r="BA58" s="549" t="s">
        <v>157</v>
      </c>
      <c r="BB58" s="543" t="s">
        <v>234</v>
      </c>
      <c r="BC58" s="550">
        <f>'Report 2'!$O22</f>
        <v>0</v>
      </c>
      <c r="BD58" s="550">
        <f>'Report 2'!$P22</f>
        <v>0</v>
      </c>
      <c r="BE58" s="550">
        <f>'Report 2'!$Q22</f>
        <v>0</v>
      </c>
      <c r="BF58" s="550">
        <f>'Report 2'!$R22</f>
        <v>0</v>
      </c>
      <c r="BG58" s="550">
        <f>'Report 2'!$S22</f>
        <v>0</v>
      </c>
      <c r="BH58" s="550">
        <f>'Report 2'!$T22</f>
        <v>0</v>
      </c>
      <c r="BI58" s="550">
        <f>'Report 2'!$U22</f>
        <v>0</v>
      </c>
      <c r="BJ58" s="556"/>
      <c r="BK58" s="541" t="s">
        <v>669</v>
      </c>
      <c r="BL58" s="537">
        <v>3</v>
      </c>
      <c r="BM58" s="537" t="str">
        <f>'Information Input'!$M$14</f>
        <v xml:space="preserve">      -      </v>
      </c>
      <c r="BN58" s="537" t="s">
        <v>135</v>
      </c>
      <c r="BO58" s="538">
        <f t="shared" si="20"/>
        <v>43466</v>
      </c>
      <c r="BP58" s="538">
        <f t="shared" si="21"/>
        <v>43555</v>
      </c>
      <c r="BQ58" s="538">
        <f>'Information Input'!$H$35</f>
        <v>43555</v>
      </c>
      <c r="BR58" s="537" t="str">
        <f>'Information Input'!$J$22</f>
        <v>Quarterly</v>
      </c>
      <c r="BS58" s="538">
        <f>'Information Input'!$H$30</f>
        <v>43555</v>
      </c>
      <c r="BT58" s="537">
        <f>'Information Input'!$J$18</f>
        <v>2019</v>
      </c>
      <c r="BU58" s="579" t="s">
        <v>101</v>
      </c>
      <c r="BV58" s="540" t="s">
        <v>102</v>
      </c>
      <c r="BW58" s="541" t="s">
        <v>103</v>
      </c>
      <c r="BX58" s="537">
        <v>2</v>
      </c>
      <c r="BY58" s="549" t="s">
        <v>154</v>
      </c>
      <c r="BZ58" s="549" t="s">
        <v>251</v>
      </c>
      <c r="CA58" s="543">
        <f>'Report 3'!$N$33</f>
        <v>0</v>
      </c>
      <c r="CB58" s="556"/>
      <c r="CC58" s="542" t="s">
        <v>669</v>
      </c>
      <c r="CD58" s="1014" t="s">
        <v>672</v>
      </c>
      <c r="CE58" s="1014" t="str">
        <f>'Information Input'!$M$14</f>
        <v xml:space="preserve">      -      </v>
      </c>
      <c r="CF58" s="551" t="s">
        <v>135</v>
      </c>
      <c r="CG58" s="552">
        <f t="shared" si="11"/>
        <v>43466</v>
      </c>
      <c r="CH58" s="552">
        <f t="shared" si="12"/>
        <v>43555</v>
      </c>
      <c r="CI58" s="552">
        <f>'Information Input'!$H$35</f>
        <v>43555</v>
      </c>
      <c r="CJ58" s="551" t="str">
        <f>'Information Input'!$J$22</f>
        <v>Quarterly</v>
      </c>
      <c r="CK58" s="552">
        <f>'Information Input'!$H$30</f>
        <v>43555</v>
      </c>
      <c r="CL58" s="551">
        <f>'Information Input'!$J$18</f>
        <v>2019</v>
      </c>
      <c r="CM58" s="551" t="s">
        <v>92</v>
      </c>
      <c r="CN58" s="1014" t="s">
        <v>93</v>
      </c>
      <c r="CO58" s="542" t="s">
        <v>91</v>
      </c>
      <c r="CP58" s="542" t="s">
        <v>671</v>
      </c>
      <c r="CQ58" s="551">
        <v>17</v>
      </c>
      <c r="CR58" s="542" t="s">
        <v>159</v>
      </c>
      <c r="CS58" s="542" t="s">
        <v>235</v>
      </c>
      <c r="CT58" s="1015">
        <f>'Report 1'!$H$18</f>
        <v>0</v>
      </c>
      <c r="CU58" s="1016">
        <f>SUMIF('Report 4A'!$G$16:$G$95,$CQ58,'Report 4A'!$P$16:$P$95)</f>
        <v>0</v>
      </c>
      <c r="CV58" s="1017">
        <f t="shared" si="10"/>
        <v>0</v>
      </c>
      <c r="CW58" s="556"/>
      <c r="CX58" s="546" t="s">
        <v>669</v>
      </c>
      <c r="CY58" s="537" t="s">
        <v>310</v>
      </c>
      <c r="CZ58" s="537" t="str">
        <f>'Information Input'!$M$14</f>
        <v xml:space="preserve">      -      </v>
      </c>
      <c r="DA58" s="538">
        <f>'Information Input'!$H$35</f>
        <v>43555</v>
      </c>
      <c r="DB58" s="537" t="str">
        <f>'Information Input'!$J$22</f>
        <v>Quarterly</v>
      </c>
      <c r="DC58" s="552">
        <f>'Information Input'!$H$30</f>
        <v>43555</v>
      </c>
      <c r="DD58" s="553" t="str">
        <f t="shared" si="24"/>
        <v>201805</v>
      </c>
      <c r="DE58" s="541" t="s">
        <v>96</v>
      </c>
      <c r="DF58" s="541" t="s">
        <v>673</v>
      </c>
      <c r="DG58" s="544">
        <f>'Report 5A'!$M$108</f>
        <v>0</v>
      </c>
      <c r="DH58" s="550">
        <f>'Report 5A'!$M$109</f>
        <v>0</v>
      </c>
      <c r="DI58" s="544">
        <f>'Report 5A'!$M$110</f>
        <v>0</v>
      </c>
      <c r="DJ58" s="544">
        <f>'Report 5A'!$M$111</f>
        <v>0</v>
      </c>
      <c r="DK58" s="544">
        <f>'Report 5A'!$M$112</f>
        <v>0</v>
      </c>
      <c r="DL58" s="544">
        <f>'Report 5A'!$M$113</f>
        <v>0</v>
      </c>
      <c r="DM58" s="544">
        <f>'Report 5A'!$M$114</f>
        <v>0</v>
      </c>
      <c r="DN58" s="544">
        <f>'Report 5A'!$M$115</f>
        <v>0</v>
      </c>
      <c r="DO58" s="544">
        <f>'Report 5A'!$M$116</f>
        <v>0</v>
      </c>
      <c r="DP58" s="544">
        <f>'Report 5A'!$M$117</f>
        <v>0</v>
      </c>
      <c r="DQ58" s="544">
        <f>'Report 5A'!$M$118</f>
        <v>0</v>
      </c>
      <c r="DR58" s="556"/>
    </row>
    <row r="59" spans="1:122">
      <c r="A59" s="556"/>
      <c r="B59" s="535" t="s">
        <v>669</v>
      </c>
      <c r="C59" s="536">
        <v>1</v>
      </c>
      <c r="D59" s="537" t="str">
        <f>'Information Input'!$M$14</f>
        <v xml:space="preserve">      -      </v>
      </c>
      <c r="E59" s="537" t="s">
        <v>135</v>
      </c>
      <c r="F59" s="538">
        <f t="shared" si="0"/>
        <v>43466</v>
      </c>
      <c r="G59" s="538">
        <f t="shared" si="1"/>
        <v>43555</v>
      </c>
      <c r="H59" s="538">
        <f>'Information Input'!$H$35</f>
        <v>43555</v>
      </c>
      <c r="I59" s="537" t="str">
        <f>'Information Input'!$J$22</f>
        <v>Quarterly</v>
      </c>
      <c r="J59" s="538">
        <f>'Information Input'!$H$30</f>
        <v>43555</v>
      </c>
      <c r="K59" s="537">
        <f>'Information Input'!$J$18</f>
        <v>2019</v>
      </c>
      <c r="L59" s="579" t="s">
        <v>89</v>
      </c>
      <c r="M59" s="540" t="s">
        <v>90</v>
      </c>
      <c r="N59" s="541" t="s">
        <v>91</v>
      </c>
      <c r="O59" s="542" t="s">
        <v>675</v>
      </c>
      <c r="P59" s="537">
        <v>49</v>
      </c>
      <c r="Q59" s="541" t="s">
        <v>191</v>
      </c>
      <c r="R59" s="541" t="s">
        <v>239</v>
      </c>
      <c r="S59" s="543">
        <f>'Report 1'!$C$18</f>
        <v>0</v>
      </c>
      <c r="T59" s="544">
        <f>'Report 1'!$C$69</f>
        <v>0</v>
      </c>
      <c r="U59" s="545">
        <f>'Report 1'!$C$155</f>
        <v>0</v>
      </c>
      <c r="V59" s="556"/>
      <c r="W59" s="546" t="s">
        <v>669</v>
      </c>
      <c r="X59" s="547">
        <v>1</v>
      </c>
      <c r="Y59" s="547" t="str">
        <f>'Information Input'!$M$14</f>
        <v xml:space="preserve">      -      </v>
      </c>
      <c r="Z59" s="547" t="s">
        <v>139</v>
      </c>
      <c r="AA59" s="538">
        <f>'Information Input'!$H$33</f>
        <v>43466</v>
      </c>
      <c r="AB59" s="538">
        <f>'Information Input'!$H$34</f>
        <v>43555</v>
      </c>
      <c r="AC59" s="538">
        <f>'Information Input'!$H$35</f>
        <v>43555</v>
      </c>
      <c r="AD59" s="547" t="str">
        <f>'Information Input'!$J$22</f>
        <v>Quarterly</v>
      </c>
      <c r="AE59" s="538">
        <f>'Information Input'!$H$30</f>
        <v>43555</v>
      </c>
      <c r="AF59" s="547">
        <f>'Information Input'!$J$18</f>
        <v>2019</v>
      </c>
      <c r="AG59" s="546" t="s">
        <v>97</v>
      </c>
      <c r="AH59" s="546" t="s">
        <v>98</v>
      </c>
      <c r="AI59" s="546" t="s">
        <v>96</v>
      </c>
      <c r="AJ59" s="543">
        <f>'Report 1'!$V$18</f>
        <v>0</v>
      </c>
      <c r="AK59" s="556"/>
      <c r="AL59" s="546" t="s">
        <v>669</v>
      </c>
      <c r="AM59" s="547">
        <v>2</v>
      </c>
      <c r="AN59" s="547" t="str">
        <f>'Information Input'!$M$14</f>
        <v xml:space="preserve">      -      </v>
      </c>
      <c r="AO59" s="547" t="s">
        <v>136</v>
      </c>
      <c r="AP59" s="538">
        <f t="shared" si="26"/>
        <v>43556</v>
      </c>
      <c r="AQ59" s="538">
        <f t="shared" si="25"/>
        <v>43646</v>
      </c>
      <c r="AR59" s="538">
        <f>'Information Input'!$H$35</f>
        <v>43555</v>
      </c>
      <c r="AS59" s="547" t="str">
        <f>'Information Input'!$J$22</f>
        <v>Quarterly</v>
      </c>
      <c r="AT59" s="538">
        <f>'Information Input'!$H$30</f>
        <v>43555</v>
      </c>
      <c r="AU59" s="547">
        <f>'Information Input'!$J$18</f>
        <v>2019</v>
      </c>
      <c r="AV59" s="547" t="s">
        <v>89</v>
      </c>
      <c r="AW59" s="547" t="s">
        <v>90</v>
      </c>
      <c r="AX59" s="547" t="s">
        <v>91</v>
      </c>
      <c r="AY59" s="548" t="s">
        <v>671</v>
      </c>
      <c r="AZ59" s="547">
        <v>16</v>
      </c>
      <c r="BA59" s="549" t="s">
        <v>158</v>
      </c>
      <c r="BB59" s="543" t="s">
        <v>235</v>
      </c>
      <c r="BC59" s="550">
        <f>'Report 2'!$O23</f>
        <v>0</v>
      </c>
      <c r="BD59" s="550">
        <f>'Report 2'!$P23</f>
        <v>0</v>
      </c>
      <c r="BE59" s="550">
        <f>'Report 2'!$Q23</f>
        <v>0</v>
      </c>
      <c r="BF59" s="550">
        <f>'Report 2'!$R23</f>
        <v>0</v>
      </c>
      <c r="BG59" s="550">
        <f>'Report 2'!$S23</f>
        <v>0</v>
      </c>
      <c r="BH59" s="550">
        <f>'Report 2'!$T23</f>
        <v>0</v>
      </c>
      <c r="BI59" s="550">
        <f>'Report 2'!$U23</f>
        <v>0</v>
      </c>
      <c r="BJ59" s="556"/>
      <c r="BK59" s="541" t="s">
        <v>669</v>
      </c>
      <c r="BL59" s="537">
        <v>3</v>
      </c>
      <c r="BM59" s="537" t="str">
        <f>'Information Input'!$M$14</f>
        <v xml:space="preserve">      -      </v>
      </c>
      <c r="BN59" s="537" t="s">
        <v>135</v>
      </c>
      <c r="BO59" s="538">
        <f t="shared" si="20"/>
        <v>43466</v>
      </c>
      <c r="BP59" s="538">
        <f t="shared" si="21"/>
        <v>43555</v>
      </c>
      <c r="BQ59" s="538">
        <f>'Information Input'!$H$35</f>
        <v>43555</v>
      </c>
      <c r="BR59" s="537" t="str">
        <f>'Information Input'!$J$22</f>
        <v>Quarterly</v>
      </c>
      <c r="BS59" s="538">
        <f>'Information Input'!$H$30</f>
        <v>43555</v>
      </c>
      <c r="BT59" s="537">
        <f>'Information Input'!$J$18</f>
        <v>2019</v>
      </c>
      <c r="BU59" s="579" t="s">
        <v>101</v>
      </c>
      <c r="BV59" s="540" t="s">
        <v>102</v>
      </c>
      <c r="BW59" s="541" t="s">
        <v>103</v>
      </c>
      <c r="BX59" s="537">
        <v>3</v>
      </c>
      <c r="BY59" s="549" t="s">
        <v>164</v>
      </c>
      <c r="BZ59" s="549" t="s">
        <v>250</v>
      </c>
      <c r="CA59" s="543">
        <f>'Report 3'!$N$34</f>
        <v>0</v>
      </c>
      <c r="CB59" s="556"/>
      <c r="CC59" s="542" t="s">
        <v>669</v>
      </c>
      <c r="CD59" s="1014" t="s">
        <v>672</v>
      </c>
      <c r="CE59" s="1014" t="str">
        <f>'Information Input'!$M$14</f>
        <v xml:space="preserve">      -      </v>
      </c>
      <c r="CF59" s="551" t="s">
        <v>135</v>
      </c>
      <c r="CG59" s="552">
        <f t="shared" si="11"/>
        <v>43466</v>
      </c>
      <c r="CH59" s="552">
        <f t="shared" si="12"/>
        <v>43555</v>
      </c>
      <c r="CI59" s="552">
        <f>'Information Input'!$H$35</f>
        <v>43555</v>
      </c>
      <c r="CJ59" s="551" t="str">
        <f>'Information Input'!$J$22</f>
        <v>Quarterly</v>
      </c>
      <c r="CK59" s="552">
        <f>'Information Input'!$H$30</f>
        <v>43555</v>
      </c>
      <c r="CL59" s="551">
        <f>'Information Input'!$J$18</f>
        <v>2019</v>
      </c>
      <c r="CM59" s="551" t="s">
        <v>92</v>
      </c>
      <c r="CN59" s="1014" t="s">
        <v>93</v>
      </c>
      <c r="CO59" s="542" t="s">
        <v>91</v>
      </c>
      <c r="CP59" s="542" t="s">
        <v>671</v>
      </c>
      <c r="CQ59" s="551">
        <v>18</v>
      </c>
      <c r="CR59" s="542" t="s">
        <v>160</v>
      </c>
      <c r="CS59" s="542" t="s">
        <v>235</v>
      </c>
      <c r="CT59" s="1015">
        <f>'Report 1'!$H$18</f>
        <v>0</v>
      </c>
      <c r="CU59" s="1016">
        <f>SUMIF('Report 4A'!$G$16:$G$95,$CQ59,'Report 4A'!$P$16:$P$95)</f>
        <v>0</v>
      </c>
      <c r="CV59" s="1017">
        <f t="shared" si="10"/>
        <v>0</v>
      </c>
      <c r="CW59" s="556"/>
      <c r="CX59" s="546" t="s">
        <v>669</v>
      </c>
      <c r="CY59" s="537" t="s">
        <v>310</v>
      </c>
      <c r="CZ59" s="537" t="str">
        <f>'Information Input'!$M$14</f>
        <v xml:space="preserve">      -      </v>
      </c>
      <c r="DA59" s="538">
        <f>'Information Input'!$H$35</f>
        <v>43555</v>
      </c>
      <c r="DB59" s="537" t="str">
        <f>'Information Input'!$J$22</f>
        <v>Quarterly</v>
      </c>
      <c r="DC59" s="552">
        <f>'Information Input'!$H$30</f>
        <v>43555</v>
      </c>
      <c r="DD59" s="553" t="str">
        <f t="shared" si="24"/>
        <v>201804</v>
      </c>
      <c r="DE59" s="541" t="s">
        <v>96</v>
      </c>
      <c r="DF59" s="541" t="s">
        <v>673</v>
      </c>
      <c r="DG59" s="544">
        <f>'Report 5A'!$N$108</f>
        <v>0</v>
      </c>
      <c r="DH59" s="550">
        <f>'Report 5A'!$N$109</f>
        <v>0</v>
      </c>
      <c r="DI59" s="544">
        <f>'Report 5A'!$N$110</f>
        <v>0</v>
      </c>
      <c r="DJ59" s="544">
        <f>'Report 5A'!$N$111</f>
        <v>0</v>
      </c>
      <c r="DK59" s="544">
        <f>'Report 5A'!$N$112</f>
        <v>0</v>
      </c>
      <c r="DL59" s="544">
        <f>'Report 5A'!$N$113</f>
        <v>0</v>
      </c>
      <c r="DM59" s="544">
        <f>'Report 5A'!$N$114</f>
        <v>0</v>
      </c>
      <c r="DN59" s="544">
        <f>'Report 5A'!$N$115</f>
        <v>0</v>
      </c>
      <c r="DO59" s="544">
        <f>'Report 5A'!$N$116</f>
        <v>0</v>
      </c>
      <c r="DP59" s="544">
        <f>'Report 5A'!$N$117</f>
        <v>0</v>
      </c>
      <c r="DQ59" s="544">
        <f>'Report 5A'!$N$118</f>
        <v>0</v>
      </c>
      <c r="DR59" s="556"/>
    </row>
    <row r="60" spans="1:122">
      <c r="A60" s="556"/>
      <c r="B60" s="535" t="s">
        <v>669</v>
      </c>
      <c r="C60" s="536">
        <v>1</v>
      </c>
      <c r="D60" s="537" t="str">
        <f>'Information Input'!$M$14</f>
        <v xml:space="preserve">      -      </v>
      </c>
      <c r="E60" s="537" t="s">
        <v>135</v>
      </c>
      <c r="F60" s="538">
        <f t="shared" si="0"/>
        <v>43466</v>
      </c>
      <c r="G60" s="538">
        <f t="shared" si="1"/>
        <v>43555</v>
      </c>
      <c r="H60" s="538">
        <f>'Information Input'!$H$35</f>
        <v>43555</v>
      </c>
      <c r="I60" s="537" t="str">
        <f>'Information Input'!$J$22</f>
        <v>Quarterly</v>
      </c>
      <c r="J60" s="538">
        <f>'Information Input'!$H$30</f>
        <v>43555</v>
      </c>
      <c r="K60" s="537">
        <f>'Information Input'!$J$18</f>
        <v>2019</v>
      </c>
      <c r="L60" s="579" t="s">
        <v>89</v>
      </c>
      <c r="M60" s="540" t="s">
        <v>90</v>
      </c>
      <c r="N60" s="541" t="s">
        <v>91</v>
      </c>
      <c r="O60" s="542" t="s">
        <v>675</v>
      </c>
      <c r="P60" s="537">
        <v>50</v>
      </c>
      <c r="Q60" s="541" t="s">
        <v>192</v>
      </c>
      <c r="R60" s="541" t="s">
        <v>239</v>
      </c>
      <c r="S60" s="543">
        <f>'Report 1'!$C$18</f>
        <v>0</v>
      </c>
      <c r="T60" s="544">
        <f>'Report 1'!$C$70</f>
        <v>0</v>
      </c>
      <c r="U60" s="545">
        <f>'Report 1'!$C$156</f>
        <v>0</v>
      </c>
      <c r="V60" s="556"/>
      <c r="W60" s="546" t="s">
        <v>669</v>
      </c>
      <c r="X60" s="547">
        <v>1</v>
      </c>
      <c r="Y60" s="547" t="str">
        <f>'Information Input'!$M$14</f>
        <v xml:space="preserve">      -      </v>
      </c>
      <c r="Z60" s="547" t="s">
        <v>139</v>
      </c>
      <c r="AA60" s="538">
        <f>'Information Input'!$H$33</f>
        <v>43466</v>
      </c>
      <c r="AB60" s="538">
        <f>'Information Input'!$H$34</f>
        <v>43555</v>
      </c>
      <c r="AC60" s="538">
        <f>'Information Input'!$H$35</f>
        <v>43555</v>
      </c>
      <c r="AD60" s="547" t="str">
        <f>'Information Input'!$J$22</f>
        <v>Quarterly</v>
      </c>
      <c r="AE60" s="538">
        <f>'Information Input'!$H$30</f>
        <v>43555</v>
      </c>
      <c r="AF60" s="547">
        <f>'Information Input'!$J$18</f>
        <v>2019</v>
      </c>
      <c r="AG60" s="546" t="s">
        <v>99</v>
      </c>
      <c r="AH60" s="546" t="s">
        <v>100</v>
      </c>
      <c r="AI60" s="546" t="s">
        <v>96</v>
      </c>
      <c r="AJ60" s="543">
        <f>'Report 1'!$AA$18</f>
        <v>0</v>
      </c>
      <c r="AK60" s="556"/>
      <c r="AL60" s="546" t="s">
        <v>669</v>
      </c>
      <c r="AM60" s="547">
        <v>2</v>
      </c>
      <c r="AN60" s="547" t="str">
        <f>'Information Input'!$M$14</f>
        <v xml:space="preserve">      -      </v>
      </c>
      <c r="AO60" s="547" t="s">
        <v>136</v>
      </c>
      <c r="AP60" s="538">
        <f t="shared" si="26"/>
        <v>43556</v>
      </c>
      <c r="AQ60" s="538">
        <f t="shared" si="25"/>
        <v>43646</v>
      </c>
      <c r="AR60" s="538">
        <f>'Information Input'!$H$35</f>
        <v>43555</v>
      </c>
      <c r="AS60" s="547" t="str">
        <f>'Information Input'!$J$22</f>
        <v>Quarterly</v>
      </c>
      <c r="AT60" s="538">
        <f>'Information Input'!$H$30</f>
        <v>43555</v>
      </c>
      <c r="AU60" s="547">
        <f>'Information Input'!$J$18</f>
        <v>2019</v>
      </c>
      <c r="AV60" s="547" t="s">
        <v>89</v>
      </c>
      <c r="AW60" s="547" t="s">
        <v>90</v>
      </c>
      <c r="AX60" s="547" t="s">
        <v>91</v>
      </c>
      <c r="AY60" s="548" t="s">
        <v>671</v>
      </c>
      <c r="AZ60" s="547">
        <v>17</v>
      </c>
      <c r="BA60" s="549" t="s">
        <v>159</v>
      </c>
      <c r="BB60" s="543" t="s">
        <v>235</v>
      </c>
      <c r="BC60" s="550">
        <f>'Report 2'!$O24</f>
        <v>0</v>
      </c>
      <c r="BD60" s="550">
        <f>'Report 2'!$P24</f>
        <v>0</v>
      </c>
      <c r="BE60" s="550">
        <f>'Report 2'!$Q24</f>
        <v>0</v>
      </c>
      <c r="BF60" s="550">
        <f>'Report 2'!$R24</f>
        <v>0</v>
      </c>
      <c r="BG60" s="550">
        <f>'Report 2'!$S24</f>
        <v>0</v>
      </c>
      <c r="BH60" s="550">
        <f>'Report 2'!$T24</f>
        <v>0</v>
      </c>
      <c r="BI60" s="550">
        <f>'Report 2'!$U24</f>
        <v>0</v>
      </c>
      <c r="BJ60" s="556"/>
      <c r="BK60" s="541" t="s">
        <v>669</v>
      </c>
      <c r="BL60" s="537">
        <v>3</v>
      </c>
      <c r="BM60" s="537" t="str">
        <f>'Information Input'!$M$14</f>
        <v xml:space="preserve">      -      </v>
      </c>
      <c r="BN60" s="537" t="s">
        <v>135</v>
      </c>
      <c r="BO60" s="538">
        <f t="shared" si="20"/>
        <v>43466</v>
      </c>
      <c r="BP60" s="538">
        <f t="shared" si="21"/>
        <v>43555</v>
      </c>
      <c r="BQ60" s="538">
        <f>'Information Input'!$H$35</f>
        <v>43555</v>
      </c>
      <c r="BR60" s="537" t="str">
        <f>'Information Input'!$J$22</f>
        <v>Quarterly</v>
      </c>
      <c r="BS60" s="538">
        <f>'Information Input'!$H$30</f>
        <v>43555</v>
      </c>
      <c r="BT60" s="537">
        <f>'Information Input'!$J$18</f>
        <v>2019</v>
      </c>
      <c r="BU60" s="579" t="s">
        <v>101</v>
      </c>
      <c r="BV60" s="540" t="s">
        <v>102</v>
      </c>
      <c r="BW60" s="541" t="s">
        <v>103</v>
      </c>
      <c r="BX60" s="537">
        <v>4</v>
      </c>
      <c r="BY60" s="549" t="s">
        <v>164</v>
      </c>
      <c r="BZ60" s="549" t="s">
        <v>252</v>
      </c>
      <c r="CA60" s="543">
        <f>'Report 3'!$N$35</f>
        <v>0</v>
      </c>
      <c r="CB60" s="556"/>
      <c r="CC60" s="542" t="s">
        <v>669</v>
      </c>
      <c r="CD60" s="1014" t="s">
        <v>672</v>
      </c>
      <c r="CE60" s="1014" t="str">
        <f>'Information Input'!$M$14</f>
        <v xml:space="preserve">      -      </v>
      </c>
      <c r="CF60" s="551" t="s">
        <v>135</v>
      </c>
      <c r="CG60" s="552">
        <f t="shared" si="11"/>
        <v>43466</v>
      </c>
      <c r="CH60" s="552">
        <f t="shared" si="12"/>
        <v>43555</v>
      </c>
      <c r="CI60" s="552">
        <f>'Information Input'!$H$35</f>
        <v>43555</v>
      </c>
      <c r="CJ60" s="551" t="str">
        <f>'Information Input'!$J$22</f>
        <v>Quarterly</v>
      </c>
      <c r="CK60" s="552">
        <f>'Information Input'!$H$30</f>
        <v>43555</v>
      </c>
      <c r="CL60" s="551">
        <f>'Information Input'!$J$18</f>
        <v>2019</v>
      </c>
      <c r="CM60" s="551" t="s">
        <v>92</v>
      </c>
      <c r="CN60" s="1014" t="s">
        <v>93</v>
      </c>
      <c r="CO60" s="542" t="s">
        <v>91</v>
      </c>
      <c r="CP60" s="542" t="s">
        <v>671</v>
      </c>
      <c r="CQ60" s="551">
        <v>19</v>
      </c>
      <c r="CR60" s="542" t="s">
        <v>161</v>
      </c>
      <c r="CS60" s="542" t="s">
        <v>235</v>
      </c>
      <c r="CT60" s="1015">
        <f>'Report 1'!$H$18</f>
        <v>0</v>
      </c>
      <c r="CU60" s="1016">
        <f>SUMIF('Report 4A'!$G$16:$G$95,$CQ60,'Report 4A'!$P$16:$P$95)</f>
        <v>0</v>
      </c>
      <c r="CV60" s="1017">
        <f t="shared" si="10"/>
        <v>0</v>
      </c>
      <c r="CW60" s="556"/>
      <c r="CX60" s="546" t="s">
        <v>669</v>
      </c>
      <c r="CY60" s="537" t="s">
        <v>310</v>
      </c>
      <c r="CZ60" s="537" t="str">
        <f>'Information Input'!$M$14</f>
        <v xml:space="preserve">      -      </v>
      </c>
      <c r="DA60" s="538">
        <f>'Information Input'!$H$35</f>
        <v>43555</v>
      </c>
      <c r="DB60" s="537" t="str">
        <f>'Information Input'!$J$22</f>
        <v>Quarterly</v>
      </c>
      <c r="DC60" s="552">
        <f>'Information Input'!$H$30</f>
        <v>43555</v>
      </c>
      <c r="DD60" s="553" t="str">
        <f t="shared" si="24"/>
        <v>201803</v>
      </c>
      <c r="DE60" s="541" t="s">
        <v>96</v>
      </c>
      <c r="DF60" s="541" t="s">
        <v>673</v>
      </c>
      <c r="DG60" s="544">
        <f>'Report 5A'!$O$108</f>
        <v>0</v>
      </c>
      <c r="DH60" s="550">
        <f>'Report 5A'!$O$109</f>
        <v>0</v>
      </c>
      <c r="DI60" s="544">
        <f>'Report 5A'!$O$110</f>
        <v>0</v>
      </c>
      <c r="DJ60" s="544">
        <f>'Report 5A'!$O$111</f>
        <v>0</v>
      </c>
      <c r="DK60" s="544">
        <f>'Report 5A'!$O$112</f>
        <v>0</v>
      </c>
      <c r="DL60" s="544">
        <f>'Report 5A'!$O$113</f>
        <v>0</v>
      </c>
      <c r="DM60" s="544">
        <f>'Report 5A'!$O$114</f>
        <v>0</v>
      </c>
      <c r="DN60" s="544">
        <f>'Report 5A'!$O$115</f>
        <v>0</v>
      </c>
      <c r="DO60" s="544">
        <f>'Report 5A'!$O$116</f>
        <v>0</v>
      </c>
      <c r="DP60" s="544">
        <f>'Report 5A'!$O$117</f>
        <v>0</v>
      </c>
      <c r="DQ60" s="544">
        <f>'Report 5A'!$O$118</f>
        <v>0</v>
      </c>
      <c r="DR60" s="556"/>
    </row>
    <row r="61" spans="1:122">
      <c r="A61" s="556"/>
      <c r="B61" s="535" t="s">
        <v>669</v>
      </c>
      <c r="C61" s="536">
        <v>1</v>
      </c>
      <c r="D61" s="537" t="str">
        <f>'Information Input'!$M$14</f>
        <v xml:space="preserve">      -      </v>
      </c>
      <c r="E61" s="537" t="s">
        <v>135</v>
      </c>
      <c r="F61" s="538">
        <f t="shared" si="0"/>
        <v>43466</v>
      </c>
      <c r="G61" s="538">
        <f t="shared" si="1"/>
        <v>43555</v>
      </c>
      <c r="H61" s="538">
        <f>'Information Input'!$H$35</f>
        <v>43555</v>
      </c>
      <c r="I61" s="537" t="str">
        <f>'Information Input'!$J$22</f>
        <v>Quarterly</v>
      </c>
      <c r="J61" s="538">
        <f>'Information Input'!$H$30</f>
        <v>43555</v>
      </c>
      <c r="K61" s="537">
        <f>'Information Input'!$J$18</f>
        <v>2019</v>
      </c>
      <c r="L61" s="579" t="s">
        <v>89</v>
      </c>
      <c r="M61" s="540" t="s">
        <v>90</v>
      </c>
      <c r="N61" s="541" t="s">
        <v>91</v>
      </c>
      <c r="O61" s="542" t="s">
        <v>675</v>
      </c>
      <c r="P61" s="537">
        <v>51</v>
      </c>
      <c r="Q61" s="541" t="s">
        <v>193</v>
      </c>
      <c r="R61" s="541" t="s">
        <v>239</v>
      </c>
      <c r="S61" s="543">
        <f>'Report 1'!$C$18</f>
        <v>0</v>
      </c>
      <c r="T61" s="544">
        <f>'Report 1'!$C$71</f>
        <v>0</v>
      </c>
      <c r="U61" s="545">
        <f>'Report 1'!$C$157</f>
        <v>0</v>
      </c>
      <c r="V61" s="556"/>
      <c r="W61" s="546" t="s">
        <v>669</v>
      </c>
      <c r="X61" s="547">
        <v>1</v>
      </c>
      <c r="Y61" s="547" t="str">
        <f>'Information Input'!$M$14</f>
        <v xml:space="preserve">      -      </v>
      </c>
      <c r="Z61" s="547" t="s">
        <v>139</v>
      </c>
      <c r="AA61" s="538">
        <f>'Information Input'!$H$33</f>
        <v>43466</v>
      </c>
      <c r="AB61" s="538">
        <f>'Information Input'!$H$34</f>
        <v>43555</v>
      </c>
      <c r="AC61" s="538">
        <f>'Information Input'!$H$35</f>
        <v>43555</v>
      </c>
      <c r="AD61" s="547" t="str">
        <f>'Information Input'!$J$22</f>
        <v>Quarterly</v>
      </c>
      <c r="AE61" s="538">
        <f>'Information Input'!$H$30</f>
        <v>43555</v>
      </c>
      <c r="AF61" s="547">
        <f>'Information Input'!$J$18</f>
        <v>2019</v>
      </c>
      <c r="AG61" s="546" t="s">
        <v>101</v>
      </c>
      <c r="AH61" s="546" t="s">
        <v>102</v>
      </c>
      <c r="AI61" s="546" t="s">
        <v>103</v>
      </c>
      <c r="AJ61" s="543">
        <f>'Report 1'!$AF$18</f>
        <v>0</v>
      </c>
      <c r="AK61" s="556"/>
      <c r="AL61" s="546" t="s">
        <v>669</v>
      </c>
      <c r="AM61" s="547">
        <v>2</v>
      </c>
      <c r="AN61" s="547" t="str">
        <f>'Information Input'!$M$14</f>
        <v xml:space="preserve">      -      </v>
      </c>
      <c r="AO61" s="547" t="s">
        <v>136</v>
      </c>
      <c r="AP61" s="538">
        <f t="shared" si="26"/>
        <v>43556</v>
      </c>
      <c r="AQ61" s="538">
        <f t="shared" si="25"/>
        <v>43646</v>
      </c>
      <c r="AR61" s="538">
        <f>'Information Input'!$H$35</f>
        <v>43555</v>
      </c>
      <c r="AS61" s="547" t="str">
        <f>'Information Input'!$J$22</f>
        <v>Quarterly</v>
      </c>
      <c r="AT61" s="538">
        <f>'Information Input'!$H$30</f>
        <v>43555</v>
      </c>
      <c r="AU61" s="547">
        <f>'Information Input'!$J$18</f>
        <v>2019</v>
      </c>
      <c r="AV61" s="547" t="s">
        <v>89</v>
      </c>
      <c r="AW61" s="547" t="s">
        <v>90</v>
      </c>
      <c r="AX61" s="547" t="s">
        <v>91</v>
      </c>
      <c r="AY61" s="548" t="s">
        <v>671</v>
      </c>
      <c r="AZ61" s="547">
        <v>18</v>
      </c>
      <c r="BA61" s="549" t="s">
        <v>160</v>
      </c>
      <c r="BB61" s="543" t="s">
        <v>235</v>
      </c>
      <c r="BC61" s="550">
        <f>'Report 2'!$O25</f>
        <v>0</v>
      </c>
      <c r="BD61" s="550">
        <f>'Report 2'!$P25</f>
        <v>0</v>
      </c>
      <c r="BE61" s="550">
        <f>'Report 2'!$Q25</f>
        <v>0</v>
      </c>
      <c r="BF61" s="550">
        <f>'Report 2'!$R25</f>
        <v>0</v>
      </c>
      <c r="BG61" s="550">
        <f>'Report 2'!$S25</f>
        <v>0</v>
      </c>
      <c r="BH61" s="550">
        <f>'Report 2'!$T25</f>
        <v>0</v>
      </c>
      <c r="BI61" s="550">
        <f>'Report 2'!$U25</f>
        <v>0</v>
      </c>
      <c r="BJ61" s="556"/>
      <c r="BK61" s="541" t="s">
        <v>669</v>
      </c>
      <c r="BL61" s="537">
        <v>3</v>
      </c>
      <c r="BM61" s="537" t="str">
        <f>'Information Input'!$M$14</f>
        <v xml:space="preserve">      -      </v>
      </c>
      <c r="BN61" s="537" t="s">
        <v>135</v>
      </c>
      <c r="BO61" s="538">
        <f t="shared" si="20"/>
        <v>43466</v>
      </c>
      <c r="BP61" s="538">
        <f t="shared" si="21"/>
        <v>43555</v>
      </c>
      <c r="BQ61" s="538">
        <f>'Information Input'!$H$35</f>
        <v>43555</v>
      </c>
      <c r="BR61" s="537" t="str">
        <f>'Information Input'!$J$22</f>
        <v>Quarterly</v>
      </c>
      <c r="BS61" s="538">
        <f>'Information Input'!$H$30</f>
        <v>43555</v>
      </c>
      <c r="BT61" s="537">
        <f>'Information Input'!$J$18</f>
        <v>2019</v>
      </c>
      <c r="BU61" s="579" t="s">
        <v>101</v>
      </c>
      <c r="BV61" s="540" t="s">
        <v>102</v>
      </c>
      <c r="BW61" s="541" t="s">
        <v>103</v>
      </c>
      <c r="BX61" s="537">
        <v>5</v>
      </c>
      <c r="BY61" s="549" t="s">
        <v>253</v>
      </c>
      <c r="BZ61" s="549" t="s">
        <v>254</v>
      </c>
      <c r="CA61" s="543">
        <f>'Report 3'!$N$36</f>
        <v>0</v>
      </c>
      <c r="CB61" s="556"/>
      <c r="CC61" s="542" t="s">
        <v>669</v>
      </c>
      <c r="CD61" s="1014" t="s">
        <v>672</v>
      </c>
      <c r="CE61" s="1014" t="str">
        <f>'Information Input'!$M$14</f>
        <v xml:space="preserve">      -      </v>
      </c>
      <c r="CF61" s="551" t="s">
        <v>135</v>
      </c>
      <c r="CG61" s="552">
        <f t="shared" si="11"/>
        <v>43466</v>
      </c>
      <c r="CH61" s="552">
        <f t="shared" si="12"/>
        <v>43555</v>
      </c>
      <c r="CI61" s="552">
        <f>'Information Input'!$H$35</f>
        <v>43555</v>
      </c>
      <c r="CJ61" s="551" t="str">
        <f>'Information Input'!$J$22</f>
        <v>Quarterly</v>
      </c>
      <c r="CK61" s="552">
        <f>'Information Input'!$H$30</f>
        <v>43555</v>
      </c>
      <c r="CL61" s="551">
        <f>'Information Input'!$J$18</f>
        <v>2019</v>
      </c>
      <c r="CM61" s="551" t="s">
        <v>92</v>
      </c>
      <c r="CN61" s="1014" t="s">
        <v>93</v>
      </c>
      <c r="CO61" s="542" t="s">
        <v>91</v>
      </c>
      <c r="CP61" s="542" t="s">
        <v>671</v>
      </c>
      <c r="CQ61" s="551">
        <v>20</v>
      </c>
      <c r="CR61" s="542" t="s">
        <v>162</v>
      </c>
      <c r="CS61" s="542" t="s">
        <v>235</v>
      </c>
      <c r="CT61" s="1015">
        <f>'Report 1'!$H$18</f>
        <v>0</v>
      </c>
      <c r="CU61" s="1016">
        <f>SUMIF('Report 4A'!$G$16:$G$95,$CQ61,'Report 4A'!$P$16:$P$95)</f>
        <v>0</v>
      </c>
      <c r="CV61" s="1017">
        <f t="shared" si="10"/>
        <v>0</v>
      </c>
      <c r="CW61" s="556"/>
      <c r="CX61" s="546" t="s">
        <v>669</v>
      </c>
      <c r="CY61" s="537" t="s">
        <v>310</v>
      </c>
      <c r="CZ61" s="537" t="str">
        <f>'Information Input'!$M$14</f>
        <v xml:space="preserve">      -      </v>
      </c>
      <c r="DA61" s="538">
        <f>'Information Input'!$H$35</f>
        <v>43555</v>
      </c>
      <c r="DB61" s="537" t="str">
        <f>'Information Input'!$J$22</f>
        <v>Quarterly</v>
      </c>
      <c r="DC61" s="552">
        <f>'Information Input'!$H$30</f>
        <v>43555</v>
      </c>
      <c r="DD61" s="553" t="str">
        <f t="shared" si="24"/>
        <v>201802</v>
      </c>
      <c r="DE61" s="541" t="s">
        <v>96</v>
      </c>
      <c r="DF61" s="541" t="s">
        <v>673</v>
      </c>
      <c r="DG61" s="544">
        <f>'Report 5A'!$P$108</f>
        <v>0</v>
      </c>
      <c r="DH61" s="550">
        <f>'Report 5A'!$P$109</f>
        <v>0</v>
      </c>
      <c r="DI61" s="544">
        <f>'Report 5A'!$P$110</f>
        <v>0</v>
      </c>
      <c r="DJ61" s="544">
        <f>'Report 5A'!$P$111</f>
        <v>0</v>
      </c>
      <c r="DK61" s="544">
        <f>'Report 5A'!$P$112</f>
        <v>0</v>
      </c>
      <c r="DL61" s="544">
        <f>'Report 5A'!$P$113</f>
        <v>0</v>
      </c>
      <c r="DM61" s="544">
        <f>'Report 5A'!$P$114</f>
        <v>0</v>
      </c>
      <c r="DN61" s="544">
        <f>'Report 5A'!$P$115</f>
        <v>0</v>
      </c>
      <c r="DO61" s="544">
        <f>'Report 5A'!$P$116</f>
        <v>0</v>
      </c>
      <c r="DP61" s="544">
        <f>'Report 5A'!$P$117</f>
        <v>0</v>
      </c>
      <c r="DQ61" s="544">
        <f>'Report 5A'!$P$118</f>
        <v>0</v>
      </c>
      <c r="DR61" s="556"/>
    </row>
    <row r="62" spans="1:122">
      <c r="A62" s="556"/>
      <c r="B62" s="535" t="s">
        <v>669</v>
      </c>
      <c r="C62" s="536">
        <v>1</v>
      </c>
      <c r="D62" s="537" t="str">
        <f>'Information Input'!$M$14</f>
        <v xml:space="preserve">      -      </v>
      </c>
      <c r="E62" s="537" t="s">
        <v>135</v>
      </c>
      <c r="F62" s="538">
        <f t="shared" si="0"/>
        <v>43466</v>
      </c>
      <c r="G62" s="538">
        <f t="shared" si="1"/>
        <v>43555</v>
      </c>
      <c r="H62" s="538">
        <f>'Information Input'!$H$35</f>
        <v>43555</v>
      </c>
      <c r="I62" s="537" t="str">
        <f>'Information Input'!$J$22</f>
        <v>Quarterly</v>
      </c>
      <c r="J62" s="538">
        <f>'Information Input'!$H$30</f>
        <v>43555</v>
      </c>
      <c r="K62" s="537">
        <f>'Information Input'!$J$18</f>
        <v>2019</v>
      </c>
      <c r="L62" s="579" t="s">
        <v>89</v>
      </c>
      <c r="M62" s="540" t="s">
        <v>90</v>
      </c>
      <c r="N62" s="541" t="s">
        <v>91</v>
      </c>
      <c r="O62" s="542" t="s">
        <v>674</v>
      </c>
      <c r="P62" s="537">
        <v>52</v>
      </c>
      <c r="Q62" s="541" t="s">
        <v>194</v>
      </c>
      <c r="R62" s="541" t="s">
        <v>239</v>
      </c>
      <c r="S62" s="543">
        <f>'Report 1'!$C$18</f>
        <v>0</v>
      </c>
      <c r="T62" s="544">
        <f>'Report 1'!$C$72</f>
        <v>0</v>
      </c>
      <c r="U62" s="545">
        <f>'Report 1'!$C$158</f>
        <v>0</v>
      </c>
      <c r="V62" s="556"/>
      <c r="W62" s="546" t="s">
        <v>669</v>
      </c>
      <c r="X62" s="547">
        <v>1</v>
      </c>
      <c r="Y62" s="547" t="str">
        <f>'Information Input'!$M$14</f>
        <v xml:space="preserve">      -      </v>
      </c>
      <c r="Z62" s="547" t="s">
        <v>139</v>
      </c>
      <c r="AA62" s="538">
        <f>'Information Input'!$H$33</f>
        <v>43466</v>
      </c>
      <c r="AB62" s="538">
        <f>'Information Input'!$H$34</f>
        <v>43555</v>
      </c>
      <c r="AC62" s="538">
        <f>'Information Input'!$H$35</f>
        <v>43555</v>
      </c>
      <c r="AD62" s="547" t="str">
        <f>'Information Input'!$J$22</f>
        <v>Quarterly</v>
      </c>
      <c r="AE62" s="538">
        <f>'Information Input'!$H$30</f>
        <v>43555</v>
      </c>
      <c r="AF62" s="547">
        <f>'Information Input'!$J$18</f>
        <v>2019</v>
      </c>
      <c r="AG62" s="546" t="s">
        <v>104</v>
      </c>
      <c r="AH62" s="546" t="s">
        <v>105</v>
      </c>
      <c r="AI62" s="546" t="s">
        <v>103</v>
      </c>
      <c r="AJ62" s="543">
        <f>'Report 1'!$AK$18</f>
        <v>0</v>
      </c>
      <c r="AK62" s="556"/>
      <c r="AL62" s="546" t="s">
        <v>669</v>
      </c>
      <c r="AM62" s="547">
        <v>2</v>
      </c>
      <c r="AN62" s="547" t="str">
        <f>'Information Input'!$M$14</f>
        <v xml:space="preserve">      -      </v>
      </c>
      <c r="AO62" s="547" t="s">
        <v>136</v>
      </c>
      <c r="AP62" s="538">
        <f t="shared" si="26"/>
        <v>43556</v>
      </c>
      <c r="AQ62" s="538">
        <f t="shared" si="25"/>
        <v>43646</v>
      </c>
      <c r="AR62" s="538">
        <f>'Information Input'!$H$35</f>
        <v>43555</v>
      </c>
      <c r="AS62" s="547" t="str">
        <f>'Information Input'!$J$22</f>
        <v>Quarterly</v>
      </c>
      <c r="AT62" s="538">
        <f>'Information Input'!$H$30</f>
        <v>43555</v>
      </c>
      <c r="AU62" s="547">
        <f>'Information Input'!$J$18</f>
        <v>2019</v>
      </c>
      <c r="AV62" s="547" t="s">
        <v>89</v>
      </c>
      <c r="AW62" s="547" t="s">
        <v>90</v>
      </c>
      <c r="AX62" s="547" t="s">
        <v>91</v>
      </c>
      <c r="AY62" s="548" t="s">
        <v>671</v>
      </c>
      <c r="AZ62" s="547">
        <v>19</v>
      </c>
      <c r="BA62" s="549" t="s">
        <v>161</v>
      </c>
      <c r="BB62" s="543" t="s">
        <v>235</v>
      </c>
      <c r="BC62" s="550">
        <f>'Report 2'!$O26</f>
        <v>0</v>
      </c>
      <c r="BD62" s="550">
        <f>'Report 2'!$P26</f>
        <v>0</v>
      </c>
      <c r="BE62" s="550">
        <f>'Report 2'!$Q26</f>
        <v>0</v>
      </c>
      <c r="BF62" s="550">
        <f>'Report 2'!$R26</f>
        <v>0</v>
      </c>
      <c r="BG62" s="550">
        <f>'Report 2'!$S26</f>
        <v>0</v>
      </c>
      <c r="BH62" s="550">
        <f>'Report 2'!$T26</f>
        <v>0</v>
      </c>
      <c r="BI62" s="550">
        <f>'Report 2'!$U26</f>
        <v>0</v>
      </c>
      <c r="BJ62" s="556"/>
      <c r="BK62" s="541" t="s">
        <v>669</v>
      </c>
      <c r="BL62" s="537">
        <v>3</v>
      </c>
      <c r="BM62" s="537" t="str">
        <f>'Information Input'!$M$14</f>
        <v xml:space="preserve">      -      </v>
      </c>
      <c r="BN62" s="537" t="s">
        <v>135</v>
      </c>
      <c r="BO62" s="538">
        <f t="shared" si="20"/>
        <v>43466</v>
      </c>
      <c r="BP62" s="538">
        <f t="shared" si="21"/>
        <v>43555</v>
      </c>
      <c r="BQ62" s="538">
        <f>'Information Input'!$H$35</f>
        <v>43555</v>
      </c>
      <c r="BR62" s="537" t="str">
        <f>'Information Input'!$J$22</f>
        <v>Quarterly</v>
      </c>
      <c r="BS62" s="538">
        <f>'Information Input'!$H$30</f>
        <v>43555</v>
      </c>
      <c r="BT62" s="537">
        <f>'Information Input'!$J$18</f>
        <v>2019</v>
      </c>
      <c r="BU62" s="579" t="s">
        <v>101</v>
      </c>
      <c r="BV62" s="540" t="s">
        <v>102</v>
      </c>
      <c r="BW62" s="541" t="s">
        <v>103</v>
      </c>
      <c r="BX62" s="537">
        <v>6</v>
      </c>
      <c r="BY62" s="549" t="s">
        <v>255</v>
      </c>
      <c r="BZ62" s="549" t="s">
        <v>254</v>
      </c>
      <c r="CA62" s="543">
        <f>'Report 3'!$N$37</f>
        <v>0</v>
      </c>
      <c r="CB62" s="556"/>
      <c r="CC62" s="542" t="s">
        <v>669</v>
      </c>
      <c r="CD62" s="1014" t="s">
        <v>672</v>
      </c>
      <c r="CE62" s="1014" t="str">
        <f>'Information Input'!$M$14</f>
        <v xml:space="preserve">      -      </v>
      </c>
      <c r="CF62" s="551" t="s">
        <v>135</v>
      </c>
      <c r="CG62" s="552">
        <f t="shared" si="11"/>
        <v>43466</v>
      </c>
      <c r="CH62" s="552">
        <f t="shared" si="12"/>
        <v>43555</v>
      </c>
      <c r="CI62" s="552">
        <f>'Information Input'!$H$35</f>
        <v>43555</v>
      </c>
      <c r="CJ62" s="551" t="str">
        <f>'Information Input'!$J$22</f>
        <v>Quarterly</v>
      </c>
      <c r="CK62" s="552">
        <f>'Information Input'!$H$30</f>
        <v>43555</v>
      </c>
      <c r="CL62" s="551">
        <f>'Information Input'!$J$18</f>
        <v>2019</v>
      </c>
      <c r="CM62" s="551" t="s">
        <v>92</v>
      </c>
      <c r="CN62" s="1014" t="s">
        <v>93</v>
      </c>
      <c r="CO62" s="542" t="s">
        <v>91</v>
      </c>
      <c r="CP62" s="542" t="s">
        <v>671</v>
      </c>
      <c r="CQ62" s="551">
        <v>21</v>
      </c>
      <c r="CR62" s="542" t="s">
        <v>163</v>
      </c>
      <c r="CS62" s="542" t="s">
        <v>235</v>
      </c>
      <c r="CT62" s="1015">
        <f>'Report 1'!$H$18</f>
        <v>0</v>
      </c>
      <c r="CU62" s="1016">
        <f>SUMIF('Report 4A'!$G$16:$G$95,$CQ62,'Report 4A'!$P$16:$P$95)</f>
        <v>0</v>
      </c>
      <c r="CV62" s="1017">
        <f t="shared" si="10"/>
        <v>0</v>
      </c>
      <c r="CW62" s="556"/>
      <c r="CX62" s="546" t="s">
        <v>669</v>
      </c>
      <c r="CY62" s="537" t="s">
        <v>310</v>
      </c>
      <c r="CZ62" s="537" t="str">
        <f>'Information Input'!$M$14</f>
        <v xml:space="preserve">      -      </v>
      </c>
      <c r="DA62" s="538">
        <f>'Information Input'!$H$35</f>
        <v>43555</v>
      </c>
      <c r="DB62" s="537" t="str">
        <f>'Information Input'!$J$22</f>
        <v>Quarterly</v>
      </c>
      <c r="DC62" s="552">
        <f>'Information Input'!$H$30</f>
        <v>43555</v>
      </c>
      <c r="DD62" s="553" t="str">
        <f t="shared" si="24"/>
        <v>201801</v>
      </c>
      <c r="DE62" s="541" t="s">
        <v>96</v>
      </c>
      <c r="DF62" s="541" t="s">
        <v>673</v>
      </c>
      <c r="DG62" s="544">
        <f>'Report 5A'!$Q$108</f>
        <v>0</v>
      </c>
      <c r="DH62" s="550">
        <f>'Report 5A'!$Q$109</f>
        <v>0</v>
      </c>
      <c r="DI62" s="544">
        <f>'Report 5A'!$Q$110</f>
        <v>0</v>
      </c>
      <c r="DJ62" s="544">
        <f>'Report 5A'!$Q$111</f>
        <v>0</v>
      </c>
      <c r="DK62" s="544">
        <f>'Report 5A'!$Q$112</f>
        <v>0</v>
      </c>
      <c r="DL62" s="544">
        <f>'Report 5A'!$Q$113</f>
        <v>0</v>
      </c>
      <c r="DM62" s="544">
        <f>'Report 5A'!$Q$114</f>
        <v>0</v>
      </c>
      <c r="DN62" s="544">
        <f>'Report 5A'!$Q$115</f>
        <v>0</v>
      </c>
      <c r="DO62" s="544">
        <f>'Report 5A'!$Q$116</f>
        <v>0</v>
      </c>
      <c r="DP62" s="544">
        <f>'Report 5A'!$Q$117</f>
        <v>0</v>
      </c>
      <c r="DQ62" s="544">
        <f>'Report 5A'!$Q$118</f>
        <v>0</v>
      </c>
      <c r="DR62" s="556"/>
    </row>
    <row r="63" spans="1:122">
      <c r="A63" s="556"/>
      <c r="B63" s="535" t="s">
        <v>669</v>
      </c>
      <c r="C63" s="536">
        <v>1</v>
      </c>
      <c r="D63" s="537" t="str">
        <f>'Information Input'!$M$14</f>
        <v xml:space="preserve">      -      </v>
      </c>
      <c r="E63" s="537" t="s">
        <v>135</v>
      </c>
      <c r="F63" s="538">
        <f t="shared" si="0"/>
        <v>43466</v>
      </c>
      <c r="G63" s="538">
        <f t="shared" si="1"/>
        <v>43555</v>
      </c>
      <c r="H63" s="538">
        <f>'Information Input'!$H$35</f>
        <v>43555</v>
      </c>
      <c r="I63" s="537" t="str">
        <f>'Information Input'!$J$22</f>
        <v>Quarterly</v>
      </c>
      <c r="J63" s="538">
        <f>'Information Input'!$H$30</f>
        <v>43555</v>
      </c>
      <c r="K63" s="537">
        <f>'Information Input'!$J$18</f>
        <v>2019</v>
      </c>
      <c r="L63" s="579" t="s">
        <v>89</v>
      </c>
      <c r="M63" s="540" t="s">
        <v>90</v>
      </c>
      <c r="N63" s="541" t="s">
        <v>91</v>
      </c>
      <c r="O63" s="542" t="s">
        <v>676</v>
      </c>
      <c r="P63" s="537">
        <v>53</v>
      </c>
      <c r="Q63" s="541" t="s">
        <v>195</v>
      </c>
      <c r="R63" s="541" t="s">
        <v>677</v>
      </c>
      <c r="S63" s="543">
        <f>'Report 1'!$C$18</f>
        <v>0</v>
      </c>
      <c r="T63" s="544">
        <f>'Report 1'!$C$73</f>
        <v>0</v>
      </c>
      <c r="U63" s="545">
        <f>'Report 1'!$C$159</f>
        <v>0</v>
      </c>
      <c r="V63" s="556"/>
      <c r="W63" s="546" t="s">
        <v>669</v>
      </c>
      <c r="X63" s="547">
        <v>1</v>
      </c>
      <c r="Y63" s="547" t="str">
        <f>'Information Input'!$M$14</f>
        <v xml:space="preserve">      -      </v>
      </c>
      <c r="Z63" s="547" t="s">
        <v>139</v>
      </c>
      <c r="AA63" s="538">
        <f>'Information Input'!$H$33</f>
        <v>43466</v>
      </c>
      <c r="AB63" s="538">
        <f>'Information Input'!$H$34</f>
        <v>43555</v>
      </c>
      <c r="AC63" s="538">
        <f>'Information Input'!$H$35</f>
        <v>43555</v>
      </c>
      <c r="AD63" s="547" t="str">
        <f>'Information Input'!$J$22</f>
        <v>Quarterly</v>
      </c>
      <c r="AE63" s="538">
        <f>'Information Input'!$H$30</f>
        <v>43555</v>
      </c>
      <c r="AF63" s="547">
        <f>'Information Input'!$J$18</f>
        <v>2019</v>
      </c>
      <c r="AG63" s="546" t="s">
        <v>91</v>
      </c>
      <c r="AH63" s="546" t="s">
        <v>240</v>
      </c>
      <c r="AI63" s="546" t="s">
        <v>240</v>
      </c>
      <c r="AJ63" s="543">
        <f>'Report 1'!$AP$18</f>
        <v>0</v>
      </c>
      <c r="AK63" s="556"/>
      <c r="AL63" s="546" t="s">
        <v>669</v>
      </c>
      <c r="AM63" s="547">
        <v>2</v>
      </c>
      <c r="AN63" s="547" t="str">
        <f>'Information Input'!$M$14</f>
        <v xml:space="preserve">      -      </v>
      </c>
      <c r="AO63" s="547" t="s">
        <v>136</v>
      </c>
      <c r="AP63" s="538">
        <f t="shared" si="26"/>
        <v>43556</v>
      </c>
      <c r="AQ63" s="538">
        <f t="shared" si="25"/>
        <v>43646</v>
      </c>
      <c r="AR63" s="538">
        <f>'Information Input'!$H$35</f>
        <v>43555</v>
      </c>
      <c r="AS63" s="547" t="str">
        <f>'Information Input'!$J$22</f>
        <v>Quarterly</v>
      </c>
      <c r="AT63" s="538">
        <f>'Information Input'!$H$30</f>
        <v>43555</v>
      </c>
      <c r="AU63" s="547">
        <f>'Information Input'!$J$18</f>
        <v>2019</v>
      </c>
      <c r="AV63" s="547" t="s">
        <v>89</v>
      </c>
      <c r="AW63" s="547" t="s">
        <v>90</v>
      </c>
      <c r="AX63" s="547" t="s">
        <v>91</v>
      </c>
      <c r="AY63" s="548" t="s">
        <v>671</v>
      </c>
      <c r="AZ63" s="547">
        <v>20</v>
      </c>
      <c r="BA63" s="549" t="s">
        <v>162</v>
      </c>
      <c r="BB63" s="543" t="s">
        <v>235</v>
      </c>
      <c r="BC63" s="550">
        <f>'Report 2'!$O27</f>
        <v>0</v>
      </c>
      <c r="BD63" s="550">
        <f>'Report 2'!$P27</f>
        <v>0</v>
      </c>
      <c r="BE63" s="550">
        <f>'Report 2'!$Q27</f>
        <v>0</v>
      </c>
      <c r="BF63" s="550">
        <f>'Report 2'!$R27</f>
        <v>0</v>
      </c>
      <c r="BG63" s="550">
        <f>'Report 2'!$S27</f>
        <v>0</v>
      </c>
      <c r="BH63" s="550">
        <f>'Report 2'!$T27</f>
        <v>0</v>
      </c>
      <c r="BI63" s="550">
        <f>'Report 2'!$U27</f>
        <v>0</v>
      </c>
      <c r="BJ63" s="556"/>
      <c r="BK63" s="541" t="s">
        <v>669</v>
      </c>
      <c r="BL63" s="537">
        <v>3</v>
      </c>
      <c r="BM63" s="537" t="str">
        <f>'Information Input'!$M$14</f>
        <v xml:space="preserve">      -      </v>
      </c>
      <c r="BN63" s="537" t="s">
        <v>135</v>
      </c>
      <c r="BO63" s="538">
        <f t="shared" si="20"/>
        <v>43466</v>
      </c>
      <c r="BP63" s="538">
        <f t="shared" si="21"/>
        <v>43555</v>
      </c>
      <c r="BQ63" s="538">
        <f>'Information Input'!$H$35</f>
        <v>43555</v>
      </c>
      <c r="BR63" s="537" t="str">
        <f>'Information Input'!$J$22</f>
        <v>Quarterly</v>
      </c>
      <c r="BS63" s="538">
        <f>'Information Input'!$H$30</f>
        <v>43555</v>
      </c>
      <c r="BT63" s="537">
        <f>'Information Input'!$J$18</f>
        <v>2019</v>
      </c>
      <c r="BU63" s="579" t="s">
        <v>101</v>
      </c>
      <c r="BV63" s="540" t="s">
        <v>102</v>
      </c>
      <c r="BW63" s="541" t="s">
        <v>103</v>
      </c>
      <c r="BX63" s="537">
        <v>7</v>
      </c>
      <c r="BY63" s="549" t="s">
        <v>256</v>
      </c>
      <c r="BZ63" s="549" t="s">
        <v>254</v>
      </c>
      <c r="CA63" s="543">
        <f>'Report 3'!$N$38</f>
        <v>0</v>
      </c>
      <c r="CB63" s="556"/>
      <c r="CC63" s="542" t="s">
        <v>669</v>
      </c>
      <c r="CD63" s="1014" t="s">
        <v>672</v>
      </c>
      <c r="CE63" s="1014" t="str">
        <f>'Information Input'!$M$14</f>
        <v xml:space="preserve">      -      </v>
      </c>
      <c r="CF63" s="551" t="s">
        <v>135</v>
      </c>
      <c r="CG63" s="552">
        <f t="shared" si="11"/>
        <v>43466</v>
      </c>
      <c r="CH63" s="552">
        <f t="shared" si="12"/>
        <v>43555</v>
      </c>
      <c r="CI63" s="552">
        <f>'Information Input'!$H$35</f>
        <v>43555</v>
      </c>
      <c r="CJ63" s="551" t="str">
        <f>'Information Input'!$J$22</f>
        <v>Quarterly</v>
      </c>
      <c r="CK63" s="552">
        <f>'Information Input'!$H$30</f>
        <v>43555</v>
      </c>
      <c r="CL63" s="551">
        <f>'Information Input'!$J$18</f>
        <v>2019</v>
      </c>
      <c r="CM63" s="551" t="s">
        <v>92</v>
      </c>
      <c r="CN63" s="1014" t="s">
        <v>93</v>
      </c>
      <c r="CO63" s="542" t="s">
        <v>91</v>
      </c>
      <c r="CP63" s="542" t="s">
        <v>671</v>
      </c>
      <c r="CQ63" s="551">
        <v>22</v>
      </c>
      <c r="CR63" s="542" t="s">
        <v>164</v>
      </c>
      <c r="CS63" s="542" t="s">
        <v>236</v>
      </c>
      <c r="CT63" s="1015">
        <f>'Report 1'!$H$18</f>
        <v>0</v>
      </c>
      <c r="CU63" s="1016">
        <f>SUMIF('Report 4A'!$G$16:$G$95,$CQ63,'Report 4A'!$P$16:$P$95)</f>
        <v>0</v>
      </c>
      <c r="CV63" s="1017">
        <f t="shared" si="10"/>
        <v>0</v>
      </c>
      <c r="CW63" s="556"/>
      <c r="CX63" s="546" t="s">
        <v>669</v>
      </c>
      <c r="CY63" s="537" t="s">
        <v>310</v>
      </c>
      <c r="CZ63" s="537" t="str">
        <f>'Information Input'!$M$14</f>
        <v xml:space="preserve">      -      </v>
      </c>
      <c r="DA63" s="552">
        <f>'Information Input'!$H$35</f>
        <v>43555</v>
      </c>
      <c r="DB63" s="537" t="str">
        <f>'Information Input'!$J$22</f>
        <v>Quarterly</v>
      </c>
      <c r="DC63" s="552">
        <f>'Information Input'!$H$30</f>
        <v>43555</v>
      </c>
      <c r="DD63" s="553" t="str">
        <f t="shared" si="24"/>
        <v>201712</v>
      </c>
      <c r="DE63" s="541" t="s">
        <v>96</v>
      </c>
      <c r="DF63" s="541" t="s">
        <v>673</v>
      </c>
      <c r="DG63" s="544">
        <f>'Report 5A'!$R$108</f>
        <v>0</v>
      </c>
      <c r="DH63" s="550">
        <f>'Report 5A'!$R$109</f>
        <v>0</v>
      </c>
      <c r="DI63" s="544">
        <f>'Report 5A'!$R$110</f>
        <v>0</v>
      </c>
      <c r="DJ63" s="544">
        <f>'Report 5A'!$R$111</f>
        <v>0</v>
      </c>
      <c r="DK63" s="544">
        <f>'Report 5A'!$R$112</f>
        <v>0</v>
      </c>
      <c r="DL63" s="544">
        <f>'Report 5A'!$R$113</f>
        <v>0</v>
      </c>
      <c r="DM63" s="544">
        <f>'Report 5A'!$R$114</f>
        <v>0</v>
      </c>
      <c r="DN63" s="544">
        <f>'Report 5A'!$R$115</f>
        <v>0</v>
      </c>
      <c r="DO63" s="544">
        <f>'Report 5A'!$R$116</f>
        <v>0</v>
      </c>
      <c r="DP63" s="544">
        <f>'Report 5A'!$R$117</f>
        <v>0</v>
      </c>
      <c r="DQ63" s="544">
        <f>'Report 5A'!$R$118</f>
        <v>0</v>
      </c>
      <c r="DR63" s="556"/>
    </row>
    <row r="64" spans="1:122">
      <c r="A64" s="556"/>
      <c r="B64" s="535" t="s">
        <v>669</v>
      </c>
      <c r="C64" s="536">
        <v>1</v>
      </c>
      <c r="D64" s="537" t="str">
        <f>'Information Input'!$M$14</f>
        <v xml:space="preserve">      -      </v>
      </c>
      <c r="E64" s="537" t="s">
        <v>135</v>
      </c>
      <c r="F64" s="538">
        <f t="shared" si="0"/>
        <v>43466</v>
      </c>
      <c r="G64" s="538">
        <f t="shared" si="1"/>
        <v>43555</v>
      </c>
      <c r="H64" s="538">
        <f>'Information Input'!$H$35</f>
        <v>43555</v>
      </c>
      <c r="I64" s="537" t="str">
        <f>'Information Input'!$J$22</f>
        <v>Quarterly</v>
      </c>
      <c r="J64" s="538">
        <f>'Information Input'!$H$30</f>
        <v>43555</v>
      </c>
      <c r="K64" s="537">
        <f>'Information Input'!$J$18</f>
        <v>2019</v>
      </c>
      <c r="L64" s="579" t="s">
        <v>89</v>
      </c>
      <c r="M64" s="540" t="s">
        <v>90</v>
      </c>
      <c r="N64" s="541" t="s">
        <v>91</v>
      </c>
      <c r="O64" s="542" t="s">
        <v>676</v>
      </c>
      <c r="P64" s="537">
        <v>54</v>
      </c>
      <c r="Q64" s="541" t="s">
        <v>196</v>
      </c>
      <c r="R64" s="541" t="s">
        <v>677</v>
      </c>
      <c r="S64" s="543">
        <f>'Report 1'!$C$18</f>
        <v>0</v>
      </c>
      <c r="T64" s="544">
        <f>'Report 1'!$C$74</f>
        <v>0</v>
      </c>
      <c r="U64" s="545">
        <f>'Report 1'!$C$160</f>
        <v>0</v>
      </c>
      <c r="V64" s="556"/>
      <c r="W64" s="546" t="s">
        <v>669</v>
      </c>
      <c r="X64" s="547">
        <v>1</v>
      </c>
      <c r="Y64" s="547" t="str">
        <f>'Information Input'!$M$14</f>
        <v xml:space="preserve">      -      </v>
      </c>
      <c r="Z64" s="547" t="s">
        <v>139</v>
      </c>
      <c r="AA64" s="538">
        <f>'Information Input'!$H$33</f>
        <v>43466</v>
      </c>
      <c r="AB64" s="538">
        <f>'Information Input'!$H$34</f>
        <v>43555</v>
      </c>
      <c r="AC64" s="538">
        <f>'Information Input'!$H$35</f>
        <v>43555</v>
      </c>
      <c r="AD64" s="547" t="str">
        <f>'Information Input'!$J$22</f>
        <v>Quarterly</v>
      </c>
      <c r="AE64" s="538">
        <f>'Information Input'!$H$30</f>
        <v>43555</v>
      </c>
      <c r="AF64" s="547">
        <f>'Information Input'!$J$18</f>
        <v>2019</v>
      </c>
      <c r="AG64" s="546" t="s">
        <v>96</v>
      </c>
      <c r="AH64" s="546" t="s">
        <v>241</v>
      </c>
      <c r="AI64" s="546" t="s">
        <v>241</v>
      </c>
      <c r="AJ64" s="543">
        <f>'Report 1'!$AU$18</f>
        <v>0</v>
      </c>
      <c r="AK64" s="556"/>
      <c r="AL64" s="546" t="s">
        <v>669</v>
      </c>
      <c r="AM64" s="547">
        <v>2</v>
      </c>
      <c r="AN64" s="547" t="str">
        <f>'Information Input'!$M$14</f>
        <v xml:space="preserve">      -      </v>
      </c>
      <c r="AO64" s="547" t="s">
        <v>136</v>
      </c>
      <c r="AP64" s="538">
        <f t="shared" si="26"/>
        <v>43556</v>
      </c>
      <c r="AQ64" s="538">
        <f t="shared" si="25"/>
        <v>43646</v>
      </c>
      <c r="AR64" s="538">
        <f>'Information Input'!$H$35</f>
        <v>43555</v>
      </c>
      <c r="AS64" s="547" t="str">
        <f>'Information Input'!$J$22</f>
        <v>Quarterly</v>
      </c>
      <c r="AT64" s="538">
        <f>'Information Input'!$H$30</f>
        <v>43555</v>
      </c>
      <c r="AU64" s="547">
        <f>'Information Input'!$J$18</f>
        <v>2019</v>
      </c>
      <c r="AV64" s="547" t="s">
        <v>89</v>
      </c>
      <c r="AW64" s="547" t="s">
        <v>90</v>
      </c>
      <c r="AX64" s="547" t="s">
        <v>91</v>
      </c>
      <c r="AY64" s="548" t="s">
        <v>671</v>
      </c>
      <c r="AZ64" s="547">
        <v>21</v>
      </c>
      <c r="BA64" s="549" t="s">
        <v>163</v>
      </c>
      <c r="BB64" s="543" t="s">
        <v>235</v>
      </c>
      <c r="BC64" s="550">
        <f>'Report 2'!$O28</f>
        <v>0</v>
      </c>
      <c r="BD64" s="550">
        <f>'Report 2'!$P28</f>
        <v>0</v>
      </c>
      <c r="BE64" s="550">
        <f>'Report 2'!$Q28</f>
        <v>0</v>
      </c>
      <c r="BF64" s="550">
        <f>'Report 2'!$R28</f>
        <v>0</v>
      </c>
      <c r="BG64" s="550">
        <f>'Report 2'!$S28</f>
        <v>0</v>
      </c>
      <c r="BH64" s="550">
        <f>'Report 2'!$T28</f>
        <v>0</v>
      </c>
      <c r="BI64" s="550">
        <f>'Report 2'!$U28</f>
        <v>0</v>
      </c>
      <c r="BJ64" s="556"/>
      <c r="BK64" s="541" t="s">
        <v>669</v>
      </c>
      <c r="BL64" s="537">
        <v>3</v>
      </c>
      <c r="BM64" s="537" t="str">
        <f>'Information Input'!$M$14</f>
        <v xml:space="preserve">      -      </v>
      </c>
      <c r="BN64" s="537" t="s">
        <v>135</v>
      </c>
      <c r="BO64" s="538">
        <f t="shared" si="20"/>
        <v>43466</v>
      </c>
      <c r="BP64" s="538">
        <f t="shared" si="21"/>
        <v>43555</v>
      </c>
      <c r="BQ64" s="538">
        <f>'Information Input'!$H$35</f>
        <v>43555</v>
      </c>
      <c r="BR64" s="537" t="str">
        <f>'Information Input'!$J$22</f>
        <v>Quarterly</v>
      </c>
      <c r="BS64" s="538">
        <f>'Information Input'!$H$30</f>
        <v>43555</v>
      </c>
      <c r="BT64" s="537">
        <f>'Information Input'!$J$18</f>
        <v>2019</v>
      </c>
      <c r="BU64" s="579" t="s">
        <v>101</v>
      </c>
      <c r="BV64" s="540" t="s">
        <v>102</v>
      </c>
      <c r="BW64" s="541" t="s">
        <v>103</v>
      </c>
      <c r="BX64" s="537">
        <v>8</v>
      </c>
      <c r="BY64" s="549" t="s">
        <v>178</v>
      </c>
      <c r="BZ64" s="549" t="s">
        <v>257</v>
      </c>
      <c r="CA64" s="543">
        <f>'Report 3'!$N$39</f>
        <v>0</v>
      </c>
      <c r="CB64" s="556"/>
      <c r="CC64" s="542" t="s">
        <v>669</v>
      </c>
      <c r="CD64" s="1014" t="s">
        <v>672</v>
      </c>
      <c r="CE64" s="1014" t="str">
        <f>'Information Input'!$M$14</f>
        <v xml:space="preserve">      -      </v>
      </c>
      <c r="CF64" s="551" t="s">
        <v>135</v>
      </c>
      <c r="CG64" s="552">
        <f t="shared" si="11"/>
        <v>43466</v>
      </c>
      <c r="CH64" s="552">
        <f t="shared" si="12"/>
        <v>43555</v>
      </c>
      <c r="CI64" s="552">
        <f>'Information Input'!$H$35</f>
        <v>43555</v>
      </c>
      <c r="CJ64" s="551" t="str">
        <f>'Information Input'!$J$22</f>
        <v>Quarterly</v>
      </c>
      <c r="CK64" s="552">
        <f>'Information Input'!$H$30</f>
        <v>43555</v>
      </c>
      <c r="CL64" s="551">
        <f>'Information Input'!$J$18</f>
        <v>2019</v>
      </c>
      <c r="CM64" s="551" t="s">
        <v>92</v>
      </c>
      <c r="CN64" s="1014" t="s">
        <v>93</v>
      </c>
      <c r="CO64" s="542" t="s">
        <v>91</v>
      </c>
      <c r="CP64" s="542" t="s">
        <v>671</v>
      </c>
      <c r="CQ64" s="551">
        <v>23</v>
      </c>
      <c r="CR64" s="542" t="s">
        <v>165</v>
      </c>
      <c r="CS64" s="542" t="s">
        <v>236</v>
      </c>
      <c r="CT64" s="1015">
        <f>'Report 1'!$H$18</f>
        <v>0</v>
      </c>
      <c r="CU64" s="1016">
        <f>SUMIF('Report 4A'!$G$16:$G$95,$CQ64,'Report 4A'!$P$16:$P$95)</f>
        <v>0</v>
      </c>
      <c r="CV64" s="1017">
        <f t="shared" si="10"/>
        <v>0</v>
      </c>
      <c r="CW64" s="556"/>
      <c r="CX64" s="546" t="s">
        <v>669</v>
      </c>
      <c r="CY64" s="537" t="s">
        <v>310</v>
      </c>
      <c r="CZ64" s="537" t="str">
        <f>'Information Input'!$M$14</f>
        <v xml:space="preserve">      -      </v>
      </c>
      <c r="DA64" s="538">
        <f>'Information Input'!$H$35</f>
        <v>43555</v>
      </c>
      <c r="DB64" s="537" t="str">
        <f>'Information Input'!$J$22</f>
        <v>Quarterly</v>
      </c>
      <c r="DC64" s="552">
        <f>'Information Input'!$H$30</f>
        <v>43555</v>
      </c>
      <c r="DD64" s="553" t="str">
        <f t="shared" si="24"/>
        <v>201711</v>
      </c>
      <c r="DE64" s="541" t="s">
        <v>96</v>
      </c>
      <c r="DF64" s="541" t="s">
        <v>673</v>
      </c>
      <c r="DG64" s="544">
        <f>'Report 5A'!$S$108</f>
        <v>0</v>
      </c>
      <c r="DH64" s="550">
        <f>'Report 5A'!$S$109</f>
        <v>0</v>
      </c>
      <c r="DI64" s="544">
        <f>'Report 5A'!$S$110</f>
        <v>0</v>
      </c>
      <c r="DJ64" s="544">
        <f>'Report 5A'!$S$111</f>
        <v>0</v>
      </c>
      <c r="DK64" s="544">
        <f>'Report 5A'!$S$112</f>
        <v>0</v>
      </c>
      <c r="DL64" s="544">
        <f>'Report 5A'!$S$113</f>
        <v>0</v>
      </c>
      <c r="DM64" s="544">
        <f>'Report 5A'!$S$114</f>
        <v>0</v>
      </c>
      <c r="DN64" s="544">
        <f>'Report 5A'!$S$115</f>
        <v>0</v>
      </c>
      <c r="DO64" s="544">
        <f>'Report 5A'!$S$116</f>
        <v>0</v>
      </c>
      <c r="DP64" s="544">
        <f>'Report 5A'!$S$117</f>
        <v>0</v>
      </c>
      <c r="DQ64" s="544">
        <f>'Report 5A'!$S$118</f>
        <v>0</v>
      </c>
      <c r="DR64" s="556"/>
    </row>
    <row r="65" spans="1:122">
      <c r="A65" s="556"/>
      <c r="B65" s="535" t="s">
        <v>669</v>
      </c>
      <c r="C65" s="536">
        <v>1</v>
      </c>
      <c r="D65" s="537" t="str">
        <f>'Information Input'!$M$14</f>
        <v xml:space="preserve">      -      </v>
      </c>
      <c r="E65" s="537" t="s">
        <v>135</v>
      </c>
      <c r="F65" s="538">
        <f t="shared" si="0"/>
        <v>43466</v>
      </c>
      <c r="G65" s="538">
        <f t="shared" si="1"/>
        <v>43555</v>
      </c>
      <c r="H65" s="538">
        <f>'Information Input'!$H$35</f>
        <v>43555</v>
      </c>
      <c r="I65" s="537" t="str">
        <f>'Information Input'!$J$22</f>
        <v>Quarterly</v>
      </c>
      <c r="J65" s="538">
        <f>'Information Input'!$H$30</f>
        <v>43555</v>
      </c>
      <c r="K65" s="537">
        <f>'Information Input'!$J$18</f>
        <v>2019</v>
      </c>
      <c r="L65" s="579" t="s">
        <v>89</v>
      </c>
      <c r="M65" s="540" t="s">
        <v>90</v>
      </c>
      <c r="N65" s="541" t="s">
        <v>91</v>
      </c>
      <c r="O65" s="542" t="s">
        <v>676</v>
      </c>
      <c r="P65" s="537">
        <v>55</v>
      </c>
      <c r="Q65" s="541" t="s">
        <v>197</v>
      </c>
      <c r="R65" s="541" t="s">
        <v>677</v>
      </c>
      <c r="S65" s="543">
        <f>'Report 1'!$C$18</f>
        <v>0</v>
      </c>
      <c r="T65" s="544">
        <f>'Report 1'!$C$75</f>
        <v>0</v>
      </c>
      <c r="U65" s="545">
        <f>'Report 1'!$C$161</f>
        <v>0</v>
      </c>
      <c r="V65" s="556"/>
      <c r="W65" s="546" t="s">
        <v>669</v>
      </c>
      <c r="X65" s="547">
        <v>1</v>
      </c>
      <c r="Y65" s="547" t="str">
        <f>'Information Input'!$M$14</f>
        <v xml:space="preserve">      -      </v>
      </c>
      <c r="Z65" s="547" t="s">
        <v>139</v>
      </c>
      <c r="AA65" s="538">
        <f>'Information Input'!$H$33</f>
        <v>43466</v>
      </c>
      <c r="AB65" s="538">
        <f>'Information Input'!$H$34</f>
        <v>43555</v>
      </c>
      <c r="AC65" s="538">
        <f>'Information Input'!$H$35</f>
        <v>43555</v>
      </c>
      <c r="AD65" s="547" t="str">
        <f>'Information Input'!$J$22</f>
        <v>Quarterly</v>
      </c>
      <c r="AE65" s="538">
        <f>'Information Input'!$H$30</f>
        <v>43555</v>
      </c>
      <c r="AF65" s="547">
        <f>'Information Input'!$J$18</f>
        <v>2019</v>
      </c>
      <c r="AG65" s="546" t="s">
        <v>103</v>
      </c>
      <c r="AH65" s="546" t="s">
        <v>242</v>
      </c>
      <c r="AI65" s="546" t="s">
        <v>242</v>
      </c>
      <c r="AJ65" s="543">
        <f>'Report 1'!$AZ$18</f>
        <v>0</v>
      </c>
      <c r="AK65" s="556"/>
      <c r="AL65" s="546" t="s">
        <v>669</v>
      </c>
      <c r="AM65" s="547">
        <v>2</v>
      </c>
      <c r="AN65" s="547" t="str">
        <f>'Information Input'!$M$14</f>
        <v xml:space="preserve">      -      </v>
      </c>
      <c r="AO65" s="547" t="s">
        <v>136</v>
      </c>
      <c r="AP65" s="538">
        <f t="shared" si="26"/>
        <v>43556</v>
      </c>
      <c r="AQ65" s="538">
        <f t="shared" si="25"/>
        <v>43646</v>
      </c>
      <c r="AR65" s="538">
        <f>'Information Input'!$H$35</f>
        <v>43555</v>
      </c>
      <c r="AS65" s="547" t="str">
        <f>'Information Input'!$J$22</f>
        <v>Quarterly</v>
      </c>
      <c r="AT65" s="538">
        <f>'Information Input'!$H$30</f>
        <v>43555</v>
      </c>
      <c r="AU65" s="547">
        <f>'Information Input'!$J$18</f>
        <v>2019</v>
      </c>
      <c r="AV65" s="547" t="s">
        <v>89</v>
      </c>
      <c r="AW65" s="547" t="s">
        <v>90</v>
      </c>
      <c r="AX65" s="547" t="s">
        <v>91</v>
      </c>
      <c r="AY65" s="548" t="s">
        <v>671</v>
      </c>
      <c r="AZ65" s="547">
        <v>22</v>
      </c>
      <c r="BA65" s="549" t="s">
        <v>164</v>
      </c>
      <c r="BB65" s="543" t="s">
        <v>236</v>
      </c>
      <c r="BC65" s="550">
        <f>'Report 2'!$O29</f>
        <v>0</v>
      </c>
      <c r="BD65" s="550">
        <f>'Report 2'!$P29</f>
        <v>0</v>
      </c>
      <c r="BE65" s="550">
        <f>'Report 2'!$Q29</f>
        <v>0</v>
      </c>
      <c r="BF65" s="550">
        <f>'Report 2'!$R29</f>
        <v>0</v>
      </c>
      <c r="BG65" s="550">
        <f>'Report 2'!$S29</f>
        <v>0</v>
      </c>
      <c r="BH65" s="550">
        <f>'Report 2'!$T29</f>
        <v>0</v>
      </c>
      <c r="BI65" s="550">
        <f>'Report 2'!$U29</f>
        <v>0</v>
      </c>
      <c r="BJ65" s="556"/>
      <c r="BK65" s="541" t="s">
        <v>669</v>
      </c>
      <c r="BL65" s="537">
        <v>3</v>
      </c>
      <c r="BM65" s="537" t="str">
        <f>'Information Input'!$M$14</f>
        <v xml:space="preserve">      -      </v>
      </c>
      <c r="BN65" s="537" t="s">
        <v>135</v>
      </c>
      <c r="BO65" s="538">
        <f t="shared" si="20"/>
        <v>43466</v>
      </c>
      <c r="BP65" s="538">
        <f t="shared" si="21"/>
        <v>43555</v>
      </c>
      <c r="BQ65" s="538">
        <f>'Information Input'!$H$35</f>
        <v>43555</v>
      </c>
      <c r="BR65" s="537" t="str">
        <f>'Information Input'!$J$22</f>
        <v>Quarterly</v>
      </c>
      <c r="BS65" s="538">
        <f>'Information Input'!$H$30</f>
        <v>43555</v>
      </c>
      <c r="BT65" s="537">
        <f>'Information Input'!$J$18</f>
        <v>2019</v>
      </c>
      <c r="BU65" s="579" t="s">
        <v>101</v>
      </c>
      <c r="BV65" s="540" t="s">
        <v>102</v>
      </c>
      <c r="BW65" s="541" t="s">
        <v>103</v>
      </c>
      <c r="BX65" s="537">
        <v>9</v>
      </c>
      <c r="BY65" s="549" t="s">
        <v>170</v>
      </c>
      <c r="BZ65" s="549" t="s">
        <v>258</v>
      </c>
      <c r="CA65" s="543">
        <f>'Report 3'!$N$40</f>
        <v>0</v>
      </c>
      <c r="CB65" s="556"/>
      <c r="CC65" s="542" t="s">
        <v>669</v>
      </c>
      <c r="CD65" s="1014" t="s">
        <v>672</v>
      </c>
      <c r="CE65" s="1014" t="str">
        <f>'Information Input'!$M$14</f>
        <v xml:space="preserve">      -      </v>
      </c>
      <c r="CF65" s="551" t="s">
        <v>135</v>
      </c>
      <c r="CG65" s="552">
        <f t="shared" si="11"/>
        <v>43466</v>
      </c>
      <c r="CH65" s="552">
        <f t="shared" si="12"/>
        <v>43555</v>
      </c>
      <c r="CI65" s="552">
        <f>'Information Input'!$H$35</f>
        <v>43555</v>
      </c>
      <c r="CJ65" s="551" t="str">
        <f>'Information Input'!$J$22</f>
        <v>Quarterly</v>
      </c>
      <c r="CK65" s="552">
        <f>'Information Input'!$H$30</f>
        <v>43555</v>
      </c>
      <c r="CL65" s="551">
        <f>'Information Input'!$J$18</f>
        <v>2019</v>
      </c>
      <c r="CM65" s="551" t="s">
        <v>92</v>
      </c>
      <c r="CN65" s="1014" t="s">
        <v>93</v>
      </c>
      <c r="CO65" s="542" t="s">
        <v>91</v>
      </c>
      <c r="CP65" s="542" t="s">
        <v>671</v>
      </c>
      <c r="CQ65" s="551">
        <v>24</v>
      </c>
      <c r="CR65" s="542" t="s">
        <v>166</v>
      </c>
      <c r="CS65" s="542" t="s">
        <v>233</v>
      </c>
      <c r="CT65" s="1015">
        <f>'Report 1'!$H$18</f>
        <v>0</v>
      </c>
      <c r="CU65" s="1016">
        <f>SUMIF('Report 4A'!$G$16:$G$95,$CQ65,'Report 4A'!$P$16:$P$95)</f>
        <v>0</v>
      </c>
      <c r="CV65" s="1017">
        <f t="shared" si="10"/>
        <v>0</v>
      </c>
      <c r="CW65" s="556"/>
      <c r="CX65" s="546" t="s">
        <v>669</v>
      </c>
      <c r="CY65" s="537" t="s">
        <v>310</v>
      </c>
      <c r="CZ65" s="537" t="str">
        <f>'Information Input'!$M$14</f>
        <v xml:space="preserve">      -      </v>
      </c>
      <c r="DA65" s="538">
        <f>'Information Input'!$H$35</f>
        <v>43555</v>
      </c>
      <c r="DB65" s="537" t="str">
        <f>'Information Input'!$J$22</f>
        <v>Quarterly</v>
      </c>
      <c r="DC65" s="552">
        <f>'Information Input'!$H$30</f>
        <v>43555</v>
      </c>
      <c r="DD65" s="553" t="str">
        <f t="shared" si="24"/>
        <v>201710</v>
      </c>
      <c r="DE65" s="541" t="s">
        <v>96</v>
      </c>
      <c r="DF65" s="541" t="s">
        <v>673</v>
      </c>
      <c r="DG65" s="544">
        <f>'Report 5A'!$T$108</f>
        <v>0</v>
      </c>
      <c r="DH65" s="550">
        <f>'Report 5A'!$T$109</f>
        <v>0</v>
      </c>
      <c r="DI65" s="544">
        <f>'Report 5A'!$T$110</f>
        <v>0</v>
      </c>
      <c r="DJ65" s="544">
        <f>'Report 5A'!$T$111</f>
        <v>0</v>
      </c>
      <c r="DK65" s="544">
        <f>'Report 5A'!$T$112</f>
        <v>0</v>
      </c>
      <c r="DL65" s="544">
        <f>'Report 5A'!$T$113</f>
        <v>0</v>
      </c>
      <c r="DM65" s="544">
        <f>'Report 5A'!$T$114</f>
        <v>0</v>
      </c>
      <c r="DN65" s="544">
        <f>'Report 5A'!$T$115</f>
        <v>0</v>
      </c>
      <c r="DO65" s="544">
        <f>'Report 5A'!$T$116</f>
        <v>0</v>
      </c>
      <c r="DP65" s="544">
        <f>'Report 5A'!$T$117</f>
        <v>0</v>
      </c>
      <c r="DQ65" s="544">
        <f>'Report 5A'!$T$118</f>
        <v>0</v>
      </c>
      <c r="DR65" s="556"/>
    </row>
    <row r="66" spans="1:122">
      <c r="A66" s="556"/>
      <c r="B66" s="535" t="s">
        <v>669</v>
      </c>
      <c r="C66" s="536">
        <v>1</v>
      </c>
      <c r="D66" s="537" t="str">
        <f>'Information Input'!$M$14</f>
        <v xml:space="preserve">      -      </v>
      </c>
      <c r="E66" s="537" t="s">
        <v>135</v>
      </c>
      <c r="F66" s="538">
        <f t="shared" si="0"/>
        <v>43466</v>
      </c>
      <c r="G66" s="538">
        <f t="shared" si="1"/>
        <v>43555</v>
      </c>
      <c r="H66" s="538">
        <f>'Information Input'!$H$35</f>
        <v>43555</v>
      </c>
      <c r="I66" s="537" t="str">
        <f>'Information Input'!$J$22</f>
        <v>Quarterly</v>
      </c>
      <c r="J66" s="538">
        <f>'Information Input'!$H$30</f>
        <v>43555</v>
      </c>
      <c r="K66" s="537">
        <f>'Information Input'!$J$18</f>
        <v>2019</v>
      </c>
      <c r="L66" s="579" t="s">
        <v>89</v>
      </c>
      <c r="M66" s="540" t="s">
        <v>90</v>
      </c>
      <c r="N66" s="541" t="s">
        <v>91</v>
      </c>
      <c r="O66" s="542" t="s">
        <v>676</v>
      </c>
      <c r="P66" s="537">
        <v>56</v>
      </c>
      <c r="Q66" s="541" t="s">
        <v>198</v>
      </c>
      <c r="R66" s="541" t="s">
        <v>239</v>
      </c>
      <c r="S66" s="543">
        <f>'Report 1'!$C$18</f>
        <v>0</v>
      </c>
      <c r="T66" s="544">
        <f>'Report 1'!$C$76</f>
        <v>0</v>
      </c>
      <c r="U66" s="545">
        <f>'Report 1'!$C$162</f>
        <v>0</v>
      </c>
      <c r="V66" s="556"/>
      <c r="W66" s="557" t="s">
        <v>669</v>
      </c>
      <c r="X66" s="558">
        <v>1</v>
      </c>
      <c r="Y66" s="558" t="str">
        <f>'Information Input'!$M$14</f>
        <v xml:space="preserve">      -      </v>
      </c>
      <c r="Z66" s="558" t="s">
        <v>139</v>
      </c>
      <c r="AA66" s="559">
        <f>'Information Input'!$H$33</f>
        <v>43466</v>
      </c>
      <c r="AB66" s="559">
        <f>'Information Input'!$H$34</f>
        <v>43555</v>
      </c>
      <c r="AC66" s="559">
        <f>'Information Input'!$H$35</f>
        <v>43555</v>
      </c>
      <c r="AD66" s="558" t="str">
        <f>'Information Input'!$J$22</f>
        <v>Quarterly</v>
      </c>
      <c r="AE66" s="559">
        <f>'Information Input'!$H$30</f>
        <v>43555</v>
      </c>
      <c r="AF66" s="558">
        <f>'Information Input'!$J$18</f>
        <v>2019</v>
      </c>
      <c r="AG66" s="557" t="s">
        <v>243</v>
      </c>
      <c r="AH66" s="557" t="s">
        <v>230</v>
      </c>
      <c r="AI66" s="557" t="s">
        <v>230</v>
      </c>
      <c r="AJ66" s="560">
        <f>'Report 1'!$BE$18</f>
        <v>0</v>
      </c>
      <c r="AK66" s="556"/>
      <c r="AL66" s="546" t="s">
        <v>669</v>
      </c>
      <c r="AM66" s="547">
        <v>2</v>
      </c>
      <c r="AN66" s="547" t="str">
        <f>'Information Input'!$M$14</f>
        <v xml:space="preserve">      -      </v>
      </c>
      <c r="AO66" s="547" t="s">
        <v>136</v>
      </c>
      <c r="AP66" s="538">
        <f t="shared" si="26"/>
        <v>43556</v>
      </c>
      <c r="AQ66" s="538">
        <f t="shared" si="25"/>
        <v>43646</v>
      </c>
      <c r="AR66" s="538">
        <f>'Information Input'!$H$35</f>
        <v>43555</v>
      </c>
      <c r="AS66" s="547" t="str">
        <f>'Information Input'!$J$22</f>
        <v>Quarterly</v>
      </c>
      <c r="AT66" s="538">
        <f>'Information Input'!$H$30</f>
        <v>43555</v>
      </c>
      <c r="AU66" s="547">
        <f>'Information Input'!$J$18</f>
        <v>2019</v>
      </c>
      <c r="AV66" s="547" t="s">
        <v>89</v>
      </c>
      <c r="AW66" s="547" t="s">
        <v>90</v>
      </c>
      <c r="AX66" s="547" t="s">
        <v>91</v>
      </c>
      <c r="AY66" s="548" t="s">
        <v>671</v>
      </c>
      <c r="AZ66" s="547">
        <v>23</v>
      </c>
      <c r="BA66" s="549" t="s">
        <v>165</v>
      </c>
      <c r="BB66" s="543" t="s">
        <v>236</v>
      </c>
      <c r="BC66" s="550">
        <f>'Report 2'!$O30</f>
        <v>0</v>
      </c>
      <c r="BD66" s="550">
        <f>'Report 2'!$P30</f>
        <v>0</v>
      </c>
      <c r="BE66" s="550">
        <f>'Report 2'!$Q30</f>
        <v>0</v>
      </c>
      <c r="BF66" s="550">
        <f>'Report 2'!$R30</f>
        <v>0</v>
      </c>
      <c r="BG66" s="550">
        <f>'Report 2'!$S30</f>
        <v>0</v>
      </c>
      <c r="BH66" s="550">
        <f>'Report 2'!$T30</f>
        <v>0</v>
      </c>
      <c r="BI66" s="550">
        <f>'Report 2'!$U30</f>
        <v>0</v>
      </c>
      <c r="BJ66" s="556"/>
      <c r="BK66" s="522" t="s">
        <v>669</v>
      </c>
      <c r="BL66" s="517">
        <v>3</v>
      </c>
      <c r="BM66" s="517" t="str">
        <f>'Information Input'!$M$14</f>
        <v xml:space="preserve">      -      </v>
      </c>
      <c r="BN66" s="517" t="s">
        <v>135</v>
      </c>
      <c r="BO66" s="518">
        <f t="shared" si="20"/>
        <v>43466</v>
      </c>
      <c r="BP66" s="518">
        <f t="shared" si="21"/>
        <v>43555</v>
      </c>
      <c r="BQ66" s="519">
        <f>'Information Input'!$H$35</f>
        <v>43555</v>
      </c>
      <c r="BR66" s="517" t="str">
        <f>'Information Input'!$J$22</f>
        <v>Quarterly</v>
      </c>
      <c r="BS66" s="519">
        <f>'Information Input'!$H$30</f>
        <v>43555</v>
      </c>
      <c r="BT66" s="517">
        <f>'Information Input'!$J$18</f>
        <v>2019</v>
      </c>
      <c r="BU66" s="578" t="s">
        <v>104</v>
      </c>
      <c r="BV66" s="521" t="s">
        <v>105</v>
      </c>
      <c r="BW66" s="522" t="s">
        <v>103</v>
      </c>
      <c r="BX66" s="517">
        <v>1</v>
      </c>
      <c r="BY66" s="530" t="s">
        <v>153</v>
      </c>
      <c r="BZ66" s="530" t="s">
        <v>250</v>
      </c>
      <c r="CA66" s="524">
        <f>'Report 3'!$D$48</f>
        <v>0</v>
      </c>
      <c r="CB66" s="556"/>
      <c r="CC66" s="542" t="s">
        <v>669</v>
      </c>
      <c r="CD66" s="1014" t="s">
        <v>672</v>
      </c>
      <c r="CE66" s="1014" t="str">
        <f>'Information Input'!$M$14</f>
        <v xml:space="preserve">      -      </v>
      </c>
      <c r="CF66" s="551" t="s">
        <v>135</v>
      </c>
      <c r="CG66" s="552">
        <f t="shared" si="11"/>
        <v>43466</v>
      </c>
      <c r="CH66" s="552">
        <f t="shared" si="12"/>
        <v>43555</v>
      </c>
      <c r="CI66" s="552">
        <f>'Information Input'!$H$35</f>
        <v>43555</v>
      </c>
      <c r="CJ66" s="551" t="str">
        <f>'Information Input'!$J$22</f>
        <v>Quarterly</v>
      </c>
      <c r="CK66" s="552">
        <f>'Information Input'!$H$30</f>
        <v>43555</v>
      </c>
      <c r="CL66" s="551">
        <f>'Information Input'!$J$18</f>
        <v>2019</v>
      </c>
      <c r="CM66" s="551" t="s">
        <v>92</v>
      </c>
      <c r="CN66" s="1014" t="s">
        <v>93</v>
      </c>
      <c r="CO66" s="542" t="s">
        <v>91</v>
      </c>
      <c r="CP66" s="542" t="s">
        <v>671</v>
      </c>
      <c r="CQ66" s="551">
        <v>25</v>
      </c>
      <c r="CR66" s="542" t="s">
        <v>167</v>
      </c>
      <c r="CS66" s="542" t="s">
        <v>233</v>
      </c>
      <c r="CT66" s="1015">
        <f>'Report 1'!$H$18</f>
        <v>0</v>
      </c>
      <c r="CU66" s="1016">
        <f>SUMIF('Report 4A'!$G$16:$G$95,$CQ66,'Report 4A'!$P$16:$P$95)</f>
        <v>0</v>
      </c>
      <c r="CV66" s="1017">
        <f t="shared" si="10"/>
        <v>0</v>
      </c>
      <c r="CW66" s="556"/>
      <c r="CX66" s="546" t="s">
        <v>669</v>
      </c>
      <c r="CY66" s="537" t="s">
        <v>310</v>
      </c>
      <c r="CZ66" s="537" t="str">
        <f>'Information Input'!$M$14</f>
        <v xml:space="preserve">      -      </v>
      </c>
      <c r="DA66" s="538">
        <f>'Information Input'!$H$35</f>
        <v>43555</v>
      </c>
      <c r="DB66" s="537" t="str">
        <f>'Information Input'!$J$22</f>
        <v>Quarterly</v>
      </c>
      <c r="DC66" s="552">
        <f>'Information Input'!$H$30</f>
        <v>43555</v>
      </c>
      <c r="DD66" s="553" t="str">
        <f t="shared" si="24"/>
        <v>201709</v>
      </c>
      <c r="DE66" s="541" t="s">
        <v>96</v>
      </c>
      <c r="DF66" s="541" t="s">
        <v>673</v>
      </c>
      <c r="DG66" s="544">
        <f>'Report 5A'!$U$108</f>
        <v>0</v>
      </c>
      <c r="DH66" s="550">
        <f>'Report 5A'!$U$109</f>
        <v>0</v>
      </c>
      <c r="DI66" s="544">
        <f>'Report 5A'!$U$110</f>
        <v>0</v>
      </c>
      <c r="DJ66" s="544">
        <f>'Report 5A'!$U$111</f>
        <v>0</v>
      </c>
      <c r="DK66" s="544">
        <f>'Report 5A'!$U$112</f>
        <v>0</v>
      </c>
      <c r="DL66" s="544">
        <f>'Report 5A'!$U$113</f>
        <v>0</v>
      </c>
      <c r="DM66" s="544">
        <f>'Report 5A'!$U$114</f>
        <v>0</v>
      </c>
      <c r="DN66" s="544">
        <f>'Report 5A'!$U$115</f>
        <v>0</v>
      </c>
      <c r="DO66" s="544">
        <f>'Report 5A'!$U$116</f>
        <v>0</v>
      </c>
      <c r="DP66" s="544">
        <f>'Report 5A'!$U$117</f>
        <v>0</v>
      </c>
      <c r="DQ66" s="544">
        <f>'Report 5A'!$U$118</f>
        <v>0</v>
      </c>
      <c r="DR66" s="556"/>
    </row>
    <row r="67" spans="1:122">
      <c r="B67" s="535" t="s">
        <v>669</v>
      </c>
      <c r="C67" s="536">
        <v>1</v>
      </c>
      <c r="D67" s="537" t="str">
        <f>'Information Input'!$M$14</f>
        <v xml:space="preserve">      -      </v>
      </c>
      <c r="E67" s="537" t="s">
        <v>135</v>
      </c>
      <c r="F67" s="538">
        <f t="shared" si="0"/>
        <v>43466</v>
      </c>
      <c r="G67" s="538">
        <f t="shared" si="1"/>
        <v>43555</v>
      </c>
      <c r="H67" s="538">
        <f>'Information Input'!$H$35</f>
        <v>43555</v>
      </c>
      <c r="I67" s="537" t="str">
        <f>'Information Input'!$J$22</f>
        <v>Quarterly</v>
      </c>
      <c r="J67" s="538">
        <f>'Information Input'!$H$30</f>
        <v>43555</v>
      </c>
      <c r="K67" s="537">
        <f>'Information Input'!$J$18</f>
        <v>2019</v>
      </c>
      <c r="L67" s="579" t="s">
        <v>89</v>
      </c>
      <c r="M67" s="540" t="s">
        <v>90</v>
      </c>
      <c r="N67" s="541" t="s">
        <v>91</v>
      </c>
      <c r="O67" s="542" t="s">
        <v>674</v>
      </c>
      <c r="P67" s="537">
        <v>57</v>
      </c>
      <c r="Q67" s="541" t="s">
        <v>199</v>
      </c>
      <c r="R67" s="542" t="s">
        <v>239</v>
      </c>
      <c r="S67" s="543">
        <f>'Report 1'!$C$18</f>
        <v>0</v>
      </c>
      <c r="T67" s="544">
        <f>'Report 1'!$C$77</f>
        <v>0</v>
      </c>
      <c r="U67" s="545">
        <f>'Report 1'!$C$163</f>
        <v>0</v>
      </c>
      <c r="AL67" s="546" t="s">
        <v>669</v>
      </c>
      <c r="AM67" s="547">
        <v>2</v>
      </c>
      <c r="AN67" s="547" t="str">
        <f>'Information Input'!$M$14</f>
        <v xml:space="preserve">      -      </v>
      </c>
      <c r="AO67" s="547" t="s">
        <v>136</v>
      </c>
      <c r="AP67" s="538">
        <f t="shared" si="26"/>
        <v>43556</v>
      </c>
      <c r="AQ67" s="538">
        <f t="shared" si="25"/>
        <v>43646</v>
      </c>
      <c r="AR67" s="538">
        <f>'Information Input'!$H$35</f>
        <v>43555</v>
      </c>
      <c r="AS67" s="547" t="str">
        <f>'Information Input'!$J$22</f>
        <v>Quarterly</v>
      </c>
      <c r="AT67" s="538">
        <f>'Information Input'!$H$30</f>
        <v>43555</v>
      </c>
      <c r="AU67" s="547">
        <f>'Information Input'!$J$18</f>
        <v>2019</v>
      </c>
      <c r="AV67" s="547" t="s">
        <v>89</v>
      </c>
      <c r="AW67" s="547" t="s">
        <v>90</v>
      </c>
      <c r="AX67" s="547" t="s">
        <v>91</v>
      </c>
      <c r="AY67" s="548" t="s">
        <v>671</v>
      </c>
      <c r="AZ67" s="547">
        <v>24</v>
      </c>
      <c r="BA67" s="549" t="s">
        <v>166</v>
      </c>
      <c r="BB67" s="543" t="s">
        <v>233</v>
      </c>
      <c r="BC67" s="550">
        <f>'Report 2'!$O31</f>
        <v>0</v>
      </c>
      <c r="BD67" s="550">
        <f>'Report 2'!$P31</f>
        <v>0</v>
      </c>
      <c r="BE67" s="550">
        <f>'Report 2'!$Q31</f>
        <v>0</v>
      </c>
      <c r="BF67" s="550">
        <f>'Report 2'!$R31</f>
        <v>0</v>
      </c>
      <c r="BG67" s="550">
        <f>'Report 2'!$S31</f>
        <v>0</v>
      </c>
      <c r="BH67" s="550">
        <f>'Report 2'!$T31</f>
        <v>0</v>
      </c>
      <c r="BI67" s="550">
        <f>'Report 2'!$U31</f>
        <v>0</v>
      </c>
      <c r="BK67" s="541" t="s">
        <v>669</v>
      </c>
      <c r="BL67" s="537">
        <v>3</v>
      </c>
      <c r="BM67" s="537" t="str">
        <f>'Information Input'!$M$14</f>
        <v xml:space="preserve">      -      </v>
      </c>
      <c r="BN67" s="537" t="s">
        <v>135</v>
      </c>
      <c r="BO67" s="538">
        <f t="shared" si="20"/>
        <v>43466</v>
      </c>
      <c r="BP67" s="538">
        <f t="shared" si="21"/>
        <v>43555</v>
      </c>
      <c r="BQ67" s="538">
        <f>'Information Input'!$H$35</f>
        <v>43555</v>
      </c>
      <c r="BR67" s="537" t="str">
        <f>'Information Input'!$J$22</f>
        <v>Quarterly</v>
      </c>
      <c r="BS67" s="538">
        <f>'Information Input'!$H$30</f>
        <v>43555</v>
      </c>
      <c r="BT67" s="537">
        <f>'Information Input'!$J$18</f>
        <v>2019</v>
      </c>
      <c r="BU67" s="579" t="s">
        <v>104</v>
      </c>
      <c r="BV67" s="540" t="s">
        <v>105</v>
      </c>
      <c r="BW67" s="541" t="s">
        <v>103</v>
      </c>
      <c r="BX67" s="537">
        <v>2</v>
      </c>
      <c r="BY67" s="549" t="s">
        <v>154</v>
      </c>
      <c r="BZ67" s="549" t="s">
        <v>251</v>
      </c>
      <c r="CA67" s="543">
        <f>'Report 3'!$D$49</f>
        <v>0</v>
      </c>
      <c r="CC67" s="542" t="s">
        <v>669</v>
      </c>
      <c r="CD67" s="1014" t="s">
        <v>672</v>
      </c>
      <c r="CE67" s="1014" t="str">
        <f>'Information Input'!$M$14</f>
        <v xml:space="preserve">      -      </v>
      </c>
      <c r="CF67" s="551" t="s">
        <v>135</v>
      </c>
      <c r="CG67" s="552">
        <f t="shared" si="11"/>
        <v>43466</v>
      </c>
      <c r="CH67" s="552">
        <f t="shared" si="12"/>
        <v>43555</v>
      </c>
      <c r="CI67" s="552">
        <f>'Information Input'!$H$35</f>
        <v>43555</v>
      </c>
      <c r="CJ67" s="551" t="str">
        <f>'Information Input'!$J$22</f>
        <v>Quarterly</v>
      </c>
      <c r="CK67" s="552">
        <f>'Information Input'!$H$30</f>
        <v>43555</v>
      </c>
      <c r="CL67" s="551">
        <f>'Information Input'!$J$18</f>
        <v>2019</v>
      </c>
      <c r="CM67" s="551" t="s">
        <v>92</v>
      </c>
      <c r="CN67" s="1014" t="s">
        <v>93</v>
      </c>
      <c r="CO67" s="542" t="s">
        <v>91</v>
      </c>
      <c r="CP67" s="542" t="s">
        <v>671</v>
      </c>
      <c r="CQ67" s="551">
        <v>26</v>
      </c>
      <c r="CR67" s="542" t="s">
        <v>168</v>
      </c>
      <c r="CS67" s="542" t="s">
        <v>237</v>
      </c>
      <c r="CT67" s="1015">
        <f>'Report 1'!$H$18</f>
        <v>0</v>
      </c>
      <c r="CU67" s="1016">
        <f>SUMIF('Report 4A'!$G$16:$G$95,$CQ67,'Report 4A'!$P$16:$P$95)</f>
        <v>0</v>
      </c>
      <c r="CV67" s="1017">
        <f t="shared" si="10"/>
        <v>0</v>
      </c>
      <c r="CX67" s="546" t="s">
        <v>669</v>
      </c>
      <c r="CY67" s="537" t="s">
        <v>310</v>
      </c>
      <c r="CZ67" s="537" t="str">
        <f>'Information Input'!$M$14</f>
        <v xml:space="preserve">      -      </v>
      </c>
      <c r="DA67" s="538">
        <f>'Information Input'!$H$35</f>
        <v>43555</v>
      </c>
      <c r="DB67" s="537" t="str">
        <f>'Information Input'!$J$22</f>
        <v>Quarterly</v>
      </c>
      <c r="DC67" s="552">
        <f>'Information Input'!$H$30</f>
        <v>43555</v>
      </c>
      <c r="DD67" s="553" t="str">
        <f t="shared" si="24"/>
        <v>201708</v>
      </c>
      <c r="DE67" s="541" t="s">
        <v>96</v>
      </c>
      <c r="DF67" s="541" t="s">
        <v>673</v>
      </c>
      <c r="DG67" s="544">
        <f>'Report 5A'!$V$108</f>
        <v>0</v>
      </c>
      <c r="DH67" s="550">
        <f>'Report 5A'!$V$109</f>
        <v>0</v>
      </c>
      <c r="DI67" s="544">
        <f>'Report 5A'!$V$110</f>
        <v>0</v>
      </c>
      <c r="DJ67" s="544">
        <f>'Report 5A'!$V$111</f>
        <v>0</v>
      </c>
      <c r="DK67" s="544">
        <f>'Report 5A'!$V$112</f>
        <v>0</v>
      </c>
      <c r="DL67" s="544">
        <f>'Report 5A'!$V$113</f>
        <v>0</v>
      </c>
      <c r="DM67" s="544">
        <f>'Report 5A'!$V$114</f>
        <v>0</v>
      </c>
      <c r="DN67" s="544">
        <f>'Report 5A'!$V$115</f>
        <v>0</v>
      </c>
      <c r="DO67" s="544">
        <f>'Report 5A'!$V$116</f>
        <v>0</v>
      </c>
      <c r="DP67" s="544">
        <f>'Report 5A'!$V$117</f>
        <v>0</v>
      </c>
      <c r="DQ67" s="544">
        <f>'Report 5A'!$V$118</f>
        <v>0</v>
      </c>
    </row>
    <row r="68" spans="1:122">
      <c r="B68" s="535" t="s">
        <v>669</v>
      </c>
      <c r="C68" s="536">
        <v>1</v>
      </c>
      <c r="D68" s="537" t="str">
        <f>'Information Input'!$M$14</f>
        <v xml:space="preserve">      -      </v>
      </c>
      <c r="E68" s="537" t="s">
        <v>135</v>
      </c>
      <c r="F68" s="538">
        <f t="shared" si="0"/>
        <v>43466</v>
      </c>
      <c r="G68" s="538">
        <f t="shared" si="1"/>
        <v>43555</v>
      </c>
      <c r="H68" s="538">
        <f>'Information Input'!$H$35</f>
        <v>43555</v>
      </c>
      <c r="I68" s="537" t="str">
        <f>'Information Input'!$J$22</f>
        <v>Quarterly</v>
      </c>
      <c r="J68" s="538">
        <f>'Information Input'!$H$30</f>
        <v>43555</v>
      </c>
      <c r="K68" s="537">
        <f>'Information Input'!$J$18</f>
        <v>2019</v>
      </c>
      <c r="L68" s="579" t="s">
        <v>89</v>
      </c>
      <c r="M68" s="540" t="s">
        <v>90</v>
      </c>
      <c r="N68" s="541" t="s">
        <v>91</v>
      </c>
      <c r="O68" s="542" t="s">
        <v>678</v>
      </c>
      <c r="P68" s="537">
        <v>58</v>
      </c>
      <c r="Q68" s="541" t="s">
        <v>201</v>
      </c>
      <c r="R68" s="542" t="s">
        <v>239</v>
      </c>
      <c r="S68" s="543">
        <f>'Report 1'!$C$18</f>
        <v>0</v>
      </c>
      <c r="T68" s="544">
        <f>'Report 1'!$C$79</f>
        <v>0</v>
      </c>
      <c r="U68" s="545">
        <f>'Report 1'!$C$165</f>
        <v>0</v>
      </c>
      <c r="AL68" s="546" t="s">
        <v>669</v>
      </c>
      <c r="AM68" s="547">
        <v>2</v>
      </c>
      <c r="AN68" s="547" t="str">
        <f>'Information Input'!$M$14</f>
        <v xml:space="preserve">      -      </v>
      </c>
      <c r="AO68" s="547" t="s">
        <v>136</v>
      </c>
      <c r="AP68" s="538">
        <f t="shared" si="26"/>
        <v>43556</v>
      </c>
      <c r="AQ68" s="538">
        <f t="shared" si="25"/>
        <v>43646</v>
      </c>
      <c r="AR68" s="538">
        <f>'Information Input'!$H$35</f>
        <v>43555</v>
      </c>
      <c r="AS68" s="547" t="str">
        <f>'Information Input'!$J$22</f>
        <v>Quarterly</v>
      </c>
      <c r="AT68" s="538">
        <f>'Information Input'!$H$30</f>
        <v>43555</v>
      </c>
      <c r="AU68" s="547">
        <f>'Information Input'!$J$18</f>
        <v>2019</v>
      </c>
      <c r="AV68" s="547" t="s">
        <v>89</v>
      </c>
      <c r="AW68" s="547" t="s">
        <v>90</v>
      </c>
      <c r="AX68" s="547" t="s">
        <v>91</v>
      </c>
      <c r="AY68" s="548" t="s">
        <v>671</v>
      </c>
      <c r="AZ68" s="547">
        <v>25</v>
      </c>
      <c r="BA68" s="549" t="s">
        <v>167</v>
      </c>
      <c r="BB68" s="543" t="s">
        <v>233</v>
      </c>
      <c r="BC68" s="550">
        <f>'Report 2'!$O32</f>
        <v>0</v>
      </c>
      <c r="BD68" s="550">
        <f>'Report 2'!$P32</f>
        <v>0</v>
      </c>
      <c r="BE68" s="550">
        <f>'Report 2'!$Q32</f>
        <v>0</v>
      </c>
      <c r="BF68" s="550">
        <f>'Report 2'!$R32</f>
        <v>0</v>
      </c>
      <c r="BG68" s="550">
        <f>'Report 2'!$S32</f>
        <v>0</v>
      </c>
      <c r="BH68" s="550">
        <f>'Report 2'!$T32</f>
        <v>0</v>
      </c>
      <c r="BI68" s="550">
        <f>'Report 2'!$U32</f>
        <v>0</v>
      </c>
      <c r="BK68" s="541" t="s">
        <v>669</v>
      </c>
      <c r="BL68" s="537">
        <v>3</v>
      </c>
      <c r="BM68" s="537" t="str">
        <f>'Information Input'!$M$14</f>
        <v xml:space="preserve">      -      </v>
      </c>
      <c r="BN68" s="537" t="s">
        <v>135</v>
      </c>
      <c r="BO68" s="538">
        <f t="shared" si="20"/>
        <v>43466</v>
      </c>
      <c r="BP68" s="538">
        <f t="shared" si="21"/>
        <v>43555</v>
      </c>
      <c r="BQ68" s="538">
        <f>'Information Input'!$H$35</f>
        <v>43555</v>
      </c>
      <c r="BR68" s="537" t="str">
        <f>'Information Input'!$J$22</f>
        <v>Quarterly</v>
      </c>
      <c r="BS68" s="538">
        <f>'Information Input'!$H$30</f>
        <v>43555</v>
      </c>
      <c r="BT68" s="537">
        <f>'Information Input'!$J$18</f>
        <v>2019</v>
      </c>
      <c r="BU68" s="579" t="s">
        <v>104</v>
      </c>
      <c r="BV68" s="540" t="s">
        <v>105</v>
      </c>
      <c r="BW68" s="541" t="s">
        <v>103</v>
      </c>
      <c r="BX68" s="537">
        <v>3</v>
      </c>
      <c r="BY68" s="549" t="s">
        <v>164</v>
      </c>
      <c r="BZ68" s="549" t="s">
        <v>250</v>
      </c>
      <c r="CA68" s="543">
        <f>'Report 3'!$D$50</f>
        <v>0</v>
      </c>
      <c r="CC68" s="542" t="s">
        <v>669</v>
      </c>
      <c r="CD68" s="1014" t="s">
        <v>672</v>
      </c>
      <c r="CE68" s="1014" t="str">
        <f>'Information Input'!$M$14</f>
        <v xml:space="preserve">      -      </v>
      </c>
      <c r="CF68" s="551" t="s">
        <v>135</v>
      </c>
      <c r="CG68" s="552">
        <f t="shared" si="11"/>
        <v>43466</v>
      </c>
      <c r="CH68" s="552">
        <f t="shared" si="12"/>
        <v>43555</v>
      </c>
      <c r="CI68" s="552">
        <f>'Information Input'!$H$35</f>
        <v>43555</v>
      </c>
      <c r="CJ68" s="551" t="str">
        <f>'Information Input'!$J$22</f>
        <v>Quarterly</v>
      </c>
      <c r="CK68" s="552">
        <f>'Information Input'!$H$30</f>
        <v>43555</v>
      </c>
      <c r="CL68" s="551">
        <f>'Information Input'!$J$18</f>
        <v>2019</v>
      </c>
      <c r="CM68" s="551" t="s">
        <v>92</v>
      </c>
      <c r="CN68" s="1014" t="s">
        <v>93</v>
      </c>
      <c r="CO68" s="542" t="s">
        <v>91</v>
      </c>
      <c r="CP68" s="542" t="s">
        <v>671</v>
      </c>
      <c r="CQ68" s="551">
        <v>27</v>
      </c>
      <c r="CR68" s="542" t="s">
        <v>169</v>
      </c>
      <c r="CS68" s="542" t="s">
        <v>235</v>
      </c>
      <c r="CT68" s="1015">
        <f>'Report 1'!$H$18</f>
        <v>0</v>
      </c>
      <c r="CU68" s="1016">
        <f>SUMIF('Report 4A'!$G$16:$G$95,$CQ68,'Report 4A'!$P$16:$P$95)</f>
        <v>0</v>
      </c>
      <c r="CV68" s="1017">
        <f t="shared" si="10"/>
        <v>0</v>
      </c>
      <c r="CX68" s="546" t="s">
        <v>669</v>
      </c>
      <c r="CY68" s="537" t="s">
        <v>310</v>
      </c>
      <c r="CZ68" s="537" t="str">
        <f>'Information Input'!$M$14</f>
        <v xml:space="preserve">      -      </v>
      </c>
      <c r="DA68" s="538">
        <f>'Information Input'!$H$35</f>
        <v>43555</v>
      </c>
      <c r="DB68" s="537" t="str">
        <f>'Information Input'!$J$22</f>
        <v>Quarterly</v>
      </c>
      <c r="DC68" s="552">
        <f>'Information Input'!$H$30</f>
        <v>43555</v>
      </c>
      <c r="DD68" s="553" t="str">
        <f t="shared" si="24"/>
        <v>201707</v>
      </c>
      <c r="DE68" s="541" t="s">
        <v>96</v>
      </c>
      <c r="DF68" s="541" t="s">
        <v>673</v>
      </c>
      <c r="DG68" s="544">
        <f>'Report 5A'!$W$108</f>
        <v>0</v>
      </c>
      <c r="DH68" s="550">
        <f>'Report 5A'!$W$109</f>
        <v>0</v>
      </c>
      <c r="DI68" s="544">
        <f>'Report 5A'!$W$110</f>
        <v>0</v>
      </c>
      <c r="DJ68" s="544">
        <f>'Report 5A'!$W$111</f>
        <v>0</v>
      </c>
      <c r="DK68" s="544">
        <f>'Report 5A'!$W$112</f>
        <v>0</v>
      </c>
      <c r="DL68" s="544">
        <f>'Report 5A'!$W$113</f>
        <v>0</v>
      </c>
      <c r="DM68" s="544">
        <f>'Report 5A'!$W$114</f>
        <v>0</v>
      </c>
      <c r="DN68" s="544">
        <f>'Report 5A'!$W$115</f>
        <v>0</v>
      </c>
      <c r="DO68" s="544">
        <f>'Report 5A'!$W$116</f>
        <v>0</v>
      </c>
      <c r="DP68" s="544">
        <f>'Report 5A'!$W$117</f>
        <v>0</v>
      </c>
      <c r="DQ68" s="544">
        <f>'Report 5A'!$W$118</f>
        <v>0</v>
      </c>
    </row>
    <row r="69" spans="1:122">
      <c r="B69" s="535" t="s">
        <v>669</v>
      </c>
      <c r="C69" s="536">
        <v>1</v>
      </c>
      <c r="D69" s="537" t="str">
        <f>'Information Input'!$M$14</f>
        <v xml:space="preserve">      -      </v>
      </c>
      <c r="E69" s="537" t="s">
        <v>135</v>
      </c>
      <c r="F69" s="538">
        <f t="shared" si="0"/>
        <v>43466</v>
      </c>
      <c r="G69" s="538">
        <f t="shared" si="1"/>
        <v>43555</v>
      </c>
      <c r="H69" s="538">
        <f>'Information Input'!$H$35</f>
        <v>43555</v>
      </c>
      <c r="I69" s="537" t="str">
        <f>'Information Input'!$J$22</f>
        <v>Quarterly</v>
      </c>
      <c r="J69" s="538">
        <f>'Information Input'!$H$30</f>
        <v>43555</v>
      </c>
      <c r="K69" s="537">
        <f>'Information Input'!$J$18</f>
        <v>2019</v>
      </c>
      <c r="L69" s="579" t="s">
        <v>89</v>
      </c>
      <c r="M69" s="540" t="s">
        <v>90</v>
      </c>
      <c r="N69" s="541" t="s">
        <v>91</v>
      </c>
      <c r="O69" s="542" t="s">
        <v>678</v>
      </c>
      <c r="P69" s="537">
        <v>59</v>
      </c>
      <c r="Q69" s="541" t="s">
        <v>202</v>
      </c>
      <c r="R69" s="542" t="s">
        <v>239</v>
      </c>
      <c r="S69" s="543">
        <f>'Report 1'!$C$18</f>
        <v>0</v>
      </c>
      <c r="T69" s="544">
        <f>'Report 1'!$C$80</f>
        <v>0</v>
      </c>
      <c r="U69" s="545">
        <f>'Report 1'!$C$166</f>
        <v>0</v>
      </c>
      <c r="AL69" s="546" t="s">
        <v>669</v>
      </c>
      <c r="AM69" s="547">
        <v>2</v>
      </c>
      <c r="AN69" s="547" t="str">
        <f>'Information Input'!$M$14</f>
        <v xml:space="preserve">      -      </v>
      </c>
      <c r="AO69" s="547" t="s">
        <v>136</v>
      </c>
      <c r="AP69" s="538">
        <f t="shared" si="26"/>
        <v>43556</v>
      </c>
      <c r="AQ69" s="538">
        <f t="shared" si="25"/>
        <v>43646</v>
      </c>
      <c r="AR69" s="538">
        <f>'Information Input'!$H$35</f>
        <v>43555</v>
      </c>
      <c r="AS69" s="547" t="str">
        <f>'Information Input'!$J$22</f>
        <v>Quarterly</v>
      </c>
      <c r="AT69" s="538">
        <f>'Information Input'!$H$30</f>
        <v>43555</v>
      </c>
      <c r="AU69" s="547">
        <f>'Information Input'!$J$18</f>
        <v>2019</v>
      </c>
      <c r="AV69" s="547" t="s">
        <v>89</v>
      </c>
      <c r="AW69" s="547" t="s">
        <v>90</v>
      </c>
      <c r="AX69" s="547" t="s">
        <v>91</v>
      </c>
      <c r="AY69" s="548" t="s">
        <v>671</v>
      </c>
      <c r="AZ69" s="547">
        <v>26</v>
      </c>
      <c r="BA69" s="549" t="s">
        <v>168</v>
      </c>
      <c r="BB69" s="543" t="s">
        <v>237</v>
      </c>
      <c r="BC69" s="550">
        <f>'Report 2'!$O33</f>
        <v>0</v>
      </c>
      <c r="BD69" s="550">
        <f>'Report 2'!$P33</f>
        <v>0</v>
      </c>
      <c r="BE69" s="550">
        <f>'Report 2'!$Q33</f>
        <v>0</v>
      </c>
      <c r="BF69" s="550">
        <f>'Report 2'!$R33</f>
        <v>0</v>
      </c>
      <c r="BG69" s="550">
        <f>'Report 2'!$S33</f>
        <v>0</v>
      </c>
      <c r="BH69" s="550">
        <f>'Report 2'!$T33</f>
        <v>0</v>
      </c>
      <c r="BI69" s="550">
        <f>'Report 2'!$U33</f>
        <v>0</v>
      </c>
      <c r="BK69" s="541" t="s">
        <v>669</v>
      </c>
      <c r="BL69" s="537">
        <v>3</v>
      </c>
      <c r="BM69" s="537" t="str">
        <f>'Information Input'!$M$14</f>
        <v xml:space="preserve">      -      </v>
      </c>
      <c r="BN69" s="537" t="s">
        <v>135</v>
      </c>
      <c r="BO69" s="538">
        <f t="shared" si="20"/>
        <v>43466</v>
      </c>
      <c r="BP69" s="538">
        <f t="shared" si="21"/>
        <v>43555</v>
      </c>
      <c r="BQ69" s="538">
        <f>'Information Input'!$H$35</f>
        <v>43555</v>
      </c>
      <c r="BR69" s="537" t="str">
        <f>'Information Input'!$J$22</f>
        <v>Quarterly</v>
      </c>
      <c r="BS69" s="538">
        <f>'Information Input'!$H$30</f>
        <v>43555</v>
      </c>
      <c r="BT69" s="537">
        <f>'Information Input'!$J$18</f>
        <v>2019</v>
      </c>
      <c r="BU69" s="579" t="s">
        <v>104</v>
      </c>
      <c r="BV69" s="540" t="s">
        <v>105</v>
      </c>
      <c r="BW69" s="541" t="s">
        <v>103</v>
      </c>
      <c r="BX69" s="537">
        <v>4</v>
      </c>
      <c r="BY69" s="549" t="s">
        <v>164</v>
      </c>
      <c r="BZ69" s="549" t="s">
        <v>252</v>
      </c>
      <c r="CA69" s="543">
        <f>'Report 3'!$D$51</f>
        <v>0</v>
      </c>
      <c r="CC69" s="542" t="s">
        <v>669</v>
      </c>
      <c r="CD69" s="1014" t="s">
        <v>672</v>
      </c>
      <c r="CE69" s="1014" t="str">
        <f>'Information Input'!$M$14</f>
        <v xml:space="preserve">      -      </v>
      </c>
      <c r="CF69" s="551" t="s">
        <v>135</v>
      </c>
      <c r="CG69" s="552">
        <f t="shared" si="11"/>
        <v>43466</v>
      </c>
      <c r="CH69" s="552">
        <f t="shared" si="12"/>
        <v>43555</v>
      </c>
      <c r="CI69" s="552">
        <f>'Information Input'!$H$35</f>
        <v>43555</v>
      </c>
      <c r="CJ69" s="551" t="str">
        <f>'Information Input'!$J$22</f>
        <v>Quarterly</v>
      </c>
      <c r="CK69" s="552">
        <f>'Information Input'!$H$30</f>
        <v>43555</v>
      </c>
      <c r="CL69" s="551">
        <f>'Information Input'!$J$18</f>
        <v>2019</v>
      </c>
      <c r="CM69" s="551" t="s">
        <v>92</v>
      </c>
      <c r="CN69" s="1014" t="s">
        <v>93</v>
      </c>
      <c r="CO69" s="542" t="s">
        <v>91</v>
      </c>
      <c r="CP69" s="542" t="s">
        <v>671</v>
      </c>
      <c r="CQ69" s="551">
        <v>28</v>
      </c>
      <c r="CR69" s="542" t="s">
        <v>170</v>
      </c>
      <c r="CS69" s="542" t="s">
        <v>235</v>
      </c>
      <c r="CT69" s="1015">
        <f>'Report 1'!$H$18</f>
        <v>0</v>
      </c>
      <c r="CU69" s="1016">
        <f>SUMIF('Report 4A'!$G$16:$G$95,$CQ69,'Report 4A'!$P$16:$P$95)</f>
        <v>0</v>
      </c>
      <c r="CV69" s="1017">
        <f t="shared" si="10"/>
        <v>0</v>
      </c>
      <c r="CX69" s="546" t="s">
        <v>669</v>
      </c>
      <c r="CY69" s="537" t="s">
        <v>310</v>
      </c>
      <c r="CZ69" s="537" t="str">
        <f>'Information Input'!$M$14</f>
        <v xml:space="preserve">      -      </v>
      </c>
      <c r="DA69" s="538">
        <f>'Information Input'!$H$35</f>
        <v>43555</v>
      </c>
      <c r="DB69" s="537" t="str">
        <f>'Information Input'!$J$22</f>
        <v>Quarterly</v>
      </c>
      <c r="DC69" s="552">
        <f>'Information Input'!$H$30</f>
        <v>43555</v>
      </c>
      <c r="DD69" s="553" t="str">
        <f t="shared" si="24"/>
        <v>201706</v>
      </c>
      <c r="DE69" s="541" t="s">
        <v>96</v>
      </c>
      <c r="DF69" s="541" t="s">
        <v>673</v>
      </c>
      <c r="DG69" s="544">
        <f>'Report 5A'!$X$108</f>
        <v>0</v>
      </c>
      <c r="DH69" s="550">
        <f>'Report 5A'!$X$109</f>
        <v>0</v>
      </c>
      <c r="DI69" s="544">
        <f>'Report 5A'!$X$110</f>
        <v>0</v>
      </c>
      <c r="DJ69" s="544">
        <f>'Report 5A'!$X$111</f>
        <v>0</v>
      </c>
      <c r="DK69" s="544">
        <f>'Report 5A'!$X$112</f>
        <v>0</v>
      </c>
      <c r="DL69" s="544">
        <f>'Report 5A'!$X$113</f>
        <v>0</v>
      </c>
      <c r="DM69" s="544">
        <f>'Report 5A'!$X$114</f>
        <v>0</v>
      </c>
      <c r="DN69" s="544">
        <f>'Report 5A'!$X$115</f>
        <v>0</v>
      </c>
      <c r="DO69" s="544">
        <f>'Report 5A'!$X$116</f>
        <v>0</v>
      </c>
      <c r="DP69" s="544">
        <f>'Report 5A'!$X$117</f>
        <v>0</v>
      </c>
      <c r="DQ69" s="544">
        <f>'Report 5A'!$X$118</f>
        <v>0</v>
      </c>
    </row>
    <row r="70" spans="1:122">
      <c r="B70" s="535" t="s">
        <v>669</v>
      </c>
      <c r="C70" s="536">
        <v>1</v>
      </c>
      <c r="D70" s="537" t="str">
        <f>'Information Input'!$M$14</f>
        <v xml:space="preserve">      -      </v>
      </c>
      <c r="E70" s="537" t="s">
        <v>135</v>
      </c>
      <c r="F70" s="538">
        <f t="shared" si="0"/>
        <v>43466</v>
      </c>
      <c r="G70" s="538">
        <f t="shared" si="1"/>
        <v>43555</v>
      </c>
      <c r="H70" s="538">
        <f>'Information Input'!$H$35</f>
        <v>43555</v>
      </c>
      <c r="I70" s="537" t="str">
        <f>'Information Input'!$J$22</f>
        <v>Quarterly</v>
      </c>
      <c r="J70" s="538">
        <f>'Information Input'!$H$30</f>
        <v>43555</v>
      </c>
      <c r="K70" s="537">
        <f>'Information Input'!$J$18</f>
        <v>2019</v>
      </c>
      <c r="L70" s="579" t="s">
        <v>89</v>
      </c>
      <c r="M70" s="540" t="s">
        <v>90</v>
      </c>
      <c r="N70" s="541" t="s">
        <v>91</v>
      </c>
      <c r="O70" s="542" t="s">
        <v>678</v>
      </c>
      <c r="P70" s="537">
        <v>60</v>
      </c>
      <c r="Q70" s="541" t="s">
        <v>203</v>
      </c>
      <c r="R70" s="541" t="s">
        <v>239</v>
      </c>
      <c r="S70" s="543">
        <f>'Report 1'!$C$18</f>
        <v>0</v>
      </c>
      <c r="T70" s="544">
        <f>'Report 1'!$C$81</f>
        <v>0</v>
      </c>
      <c r="U70" s="545">
        <f>'Report 1'!$C$167</f>
        <v>0</v>
      </c>
      <c r="AL70" s="546" t="s">
        <v>669</v>
      </c>
      <c r="AM70" s="547">
        <v>2</v>
      </c>
      <c r="AN70" s="547" t="str">
        <f>'Information Input'!$M$14</f>
        <v xml:space="preserve">      -      </v>
      </c>
      <c r="AO70" s="547" t="s">
        <v>136</v>
      </c>
      <c r="AP70" s="538">
        <f t="shared" si="26"/>
        <v>43556</v>
      </c>
      <c r="AQ70" s="538">
        <f t="shared" si="25"/>
        <v>43646</v>
      </c>
      <c r="AR70" s="538">
        <f>'Information Input'!$H$35</f>
        <v>43555</v>
      </c>
      <c r="AS70" s="547" t="str">
        <f>'Information Input'!$J$22</f>
        <v>Quarterly</v>
      </c>
      <c r="AT70" s="538">
        <f>'Information Input'!$H$30</f>
        <v>43555</v>
      </c>
      <c r="AU70" s="547">
        <f>'Information Input'!$J$18</f>
        <v>2019</v>
      </c>
      <c r="AV70" s="547" t="s">
        <v>89</v>
      </c>
      <c r="AW70" s="547" t="s">
        <v>90</v>
      </c>
      <c r="AX70" s="547" t="s">
        <v>91</v>
      </c>
      <c r="AY70" s="548" t="s">
        <v>671</v>
      </c>
      <c r="AZ70" s="547">
        <v>27</v>
      </c>
      <c r="BA70" s="549" t="s">
        <v>169</v>
      </c>
      <c r="BB70" s="543" t="s">
        <v>235</v>
      </c>
      <c r="BC70" s="550">
        <f>'Report 2'!$O34</f>
        <v>0</v>
      </c>
      <c r="BD70" s="550">
        <f>'Report 2'!$P34</f>
        <v>0</v>
      </c>
      <c r="BE70" s="550">
        <f>'Report 2'!$Q34</f>
        <v>0</v>
      </c>
      <c r="BF70" s="550">
        <f>'Report 2'!$R34</f>
        <v>0</v>
      </c>
      <c r="BG70" s="550">
        <f>'Report 2'!$S34</f>
        <v>0</v>
      </c>
      <c r="BH70" s="550">
        <f>'Report 2'!$T34</f>
        <v>0</v>
      </c>
      <c r="BI70" s="550">
        <f>'Report 2'!$U34</f>
        <v>0</v>
      </c>
      <c r="BK70" s="541" t="s">
        <v>669</v>
      </c>
      <c r="BL70" s="537">
        <v>3</v>
      </c>
      <c r="BM70" s="537" t="str">
        <f>'Information Input'!$M$14</f>
        <v xml:space="preserve">      -      </v>
      </c>
      <c r="BN70" s="537" t="s">
        <v>135</v>
      </c>
      <c r="BO70" s="538">
        <f t="shared" si="20"/>
        <v>43466</v>
      </c>
      <c r="BP70" s="538">
        <f t="shared" si="21"/>
        <v>43555</v>
      </c>
      <c r="BQ70" s="538">
        <f>'Information Input'!$H$35</f>
        <v>43555</v>
      </c>
      <c r="BR70" s="537" t="str">
        <f>'Information Input'!$J$22</f>
        <v>Quarterly</v>
      </c>
      <c r="BS70" s="538">
        <f>'Information Input'!$H$30</f>
        <v>43555</v>
      </c>
      <c r="BT70" s="537">
        <f>'Information Input'!$J$18</f>
        <v>2019</v>
      </c>
      <c r="BU70" s="579" t="s">
        <v>104</v>
      </c>
      <c r="BV70" s="540" t="s">
        <v>105</v>
      </c>
      <c r="BW70" s="541" t="s">
        <v>103</v>
      </c>
      <c r="BX70" s="537">
        <v>5</v>
      </c>
      <c r="BY70" s="549" t="s">
        <v>253</v>
      </c>
      <c r="BZ70" s="549" t="s">
        <v>254</v>
      </c>
      <c r="CA70" s="543">
        <f>'Report 3'!$D$52</f>
        <v>0</v>
      </c>
      <c r="CC70" s="542" t="s">
        <v>669</v>
      </c>
      <c r="CD70" s="1014" t="s">
        <v>672</v>
      </c>
      <c r="CE70" s="1014" t="str">
        <f>'Information Input'!$M$14</f>
        <v xml:space="preserve">      -      </v>
      </c>
      <c r="CF70" s="551" t="s">
        <v>135</v>
      </c>
      <c r="CG70" s="552">
        <f t="shared" si="11"/>
        <v>43466</v>
      </c>
      <c r="CH70" s="552">
        <f t="shared" si="12"/>
        <v>43555</v>
      </c>
      <c r="CI70" s="552">
        <f>'Information Input'!$H$35</f>
        <v>43555</v>
      </c>
      <c r="CJ70" s="551" t="str">
        <f>'Information Input'!$J$22</f>
        <v>Quarterly</v>
      </c>
      <c r="CK70" s="552">
        <f>'Information Input'!$H$30</f>
        <v>43555</v>
      </c>
      <c r="CL70" s="551">
        <f>'Information Input'!$J$18</f>
        <v>2019</v>
      </c>
      <c r="CM70" s="551" t="s">
        <v>92</v>
      </c>
      <c r="CN70" s="1014" t="s">
        <v>93</v>
      </c>
      <c r="CO70" s="542" t="s">
        <v>91</v>
      </c>
      <c r="CP70" s="542" t="s">
        <v>671</v>
      </c>
      <c r="CQ70" s="551">
        <v>29</v>
      </c>
      <c r="CR70" s="542" t="s">
        <v>171</v>
      </c>
      <c r="CS70" s="542" t="s">
        <v>238</v>
      </c>
      <c r="CT70" s="1015">
        <f>'Report 1'!$H$18</f>
        <v>0</v>
      </c>
      <c r="CU70" s="1016">
        <f>SUMIF('Report 4A'!$G$16:$G$95,$CQ70,'Report 4A'!$P$16:$P$95)</f>
        <v>0</v>
      </c>
      <c r="CV70" s="1017">
        <f t="shared" si="10"/>
        <v>0</v>
      </c>
      <c r="CX70" s="546" t="s">
        <v>669</v>
      </c>
      <c r="CY70" s="537" t="s">
        <v>310</v>
      </c>
      <c r="CZ70" s="537" t="str">
        <f>'Information Input'!$M$14</f>
        <v xml:space="preserve">      -      </v>
      </c>
      <c r="DA70" s="538">
        <f>'Information Input'!$H$35</f>
        <v>43555</v>
      </c>
      <c r="DB70" s="537" t="str">
        <f>'Information Input'!$J$22</f>
        <v>Quarterly</v>
      </c>
      <c r="DC70" s="552">
        <f>'Information Input'!$H$30</f>
        <v>43555</v>
      </c>
      <c r="DD70" s="553" t="str">
        <f t="shared" si="24"/>
        <v>201705</v>
      </c>
      <c r="DE70" s="541" t="s">
        <v>96</v>
      </c>
      <c r="DF70" s="541" t="s">
        <v>673</v>
      </c>
      <c r="DG70" s="544">
        <f>'Report 5A'!$Y$108</f>
        <v>0</v>
      </c>
      <c r="DH70" s="550">
        <f>'Report 5A'!$Y$109</f>
        <v>0</v>
      </c>
      <c r="DI70" s="544">
        <f>'Report 5A'!$Y$110</f>
        <v>0</v>
      </c>
      <c r="DJ70" s="544">
        <f>'Report 5A'!$Y$111</f>
        <v>0</v>
      </c>
      <c r="DK70" s="544">
        <f>'Report 5A'!$Y$112</f>
        <v>0</v>
      </c>
      <c r="DL70" s="544">
        <f>'Report 5A'!$Y$113</f>
        <v>0</v>
      </c>
      <c r="DM70" s="544">
        <f>'Report 5A'!$Y$114</f>
        <v>0</v>
      </c>
      <c r="DN70" s="544">
        <f>'Report 5A'!$Y$115</f>
        <v>0</v>
      </c>
      <c r="DO70" s="544">
        <f>'Report 5A'!$Y$116</f>
        <v>0</v>
      </c>
      <c r="DP70" s="544">
        <f>'Report 5A'!$Y$117</f>
        <v>0</v>
      </c>
      <c r="DQ70" s="544">
        <f>'Report 5A'!$Y$118</f>
        <v>0</v>
      </c>
    </row>
    <row r="71" spans="1:122">
      <c r="B71" s="535" t="s">
        <v>669</v>
      </c>
      <c r="C71" s="536">
        <v>1</v>
      </c>
      <c r="D71" s="537" t="str">
        <f>'Information Input'!$M$14</f>
        <v xml:space="preserve">      -      </v>
      </c>
      <c r="E71" s="537" t="s">
        <v>135</v>
      </c>
      <c r="F71" s="538">
        <f t="shared" si="0"/>
        <v>43466</v>
      </c>
      <c r="G71" s="538">
        <f t="shared" si="1"/>
        <v>43555</v>
      </c>
      <c r="H71" s="538">
        <f>'Information Input'!$H$35</f>
        <v>43555</v>
      </c>
      <c r="I71" s="537" t="str">
        <f>'Information Input'!$J$22</f>
        <v>Quarterly</v>
      </c>
      <c r="J71" s="538">
        <f>'Information Input'!$H$30</f>
        <v>43555</v>
      </c>
      <c r="K71" s="537">
        <f>'Information Input'!$J$18</f>
        <v>2019</v>
      </c>
      <c r="L71" s="579" t="s">
        <v>89</v>
      </c>
      <c r="M71" s="540" t="s">
        <v>90</v>
      </c>
      <c r="N71" s="541" t="s">
        <v>91</v>
      </c>
      <c r="O71" s="542" t="s">
        <v>678</v>
      </c>
      <c r="P71" s="537">
        <v>61</v>
      </c>
      <c r="Q71" s="541" t="s">
        <v>204</v>
      </c>
      <c r="R71" s="541" t="s">
        <v>239</v>
      </c>
      <c r="S71" s="543">
        <f>'Report 1'!$C$18</f>
        <v>0</v>
      </c>
      <c r="T71" s="544">
        <f>'Report 1'!$C$82</f>
        <v>0</v>
      </c>
      <c r="U71" s="545">
        <f>'Report 1'!$C$168</f>
        <v>0</v>
      </c>
      <c r="AL71" s="546" t="s">
        <v>669</v>
      </c>
      <c r="AM71" s="547">
        <v>2</v>
      </c>
      <c r="AN71" s="547" t="str">
        <f>'Information Input'!$M$14</f>
        <v xml:space="preserve">      -      </v>
      </c>
      <c r="AO71" s="547" t="s">
        <v>136</v>
      </c>
      <c r="AP71" s="538">
        <f t="shared" si="26"/>
        <v>43556</v>
      </c>
      <c r="AQ71" s="538">
        <f t="shared" si="25"/>
        <v>43646</v>
      </c>
      <c r="AR71" s="538">
        <f>'Information Input'!$H$35</f>
        <v>43555</v>
      </c>
      <c r="AS71" s="547" t="str">
        <f>'Information Input'!$J$22</f>
        <v>Quarterly</v>
      </c>
      <c r="AT71" s="538">
        <f>'Information Input'!$H$30</f>
        <v>43555</v>
      </c>
      <c r="AU71" s="547">
        <f>'Information Input'!$J$18</f>
        <v>2019</v>
      </c>
      <c r="AV71" s="547" t="s">
        <v>89</v>
      </c>
      <c r="AW71" s="547" t="s">
        <v>90</v>
      </c>
      <c r="AX71" s="547" t="s">
        <v>91</v>
      </c>
      <c r="AY71" s="548" t="s">
        <v>671</v>
      </c>
      <c r="AZ71" s="547">
        <v>28</v>
      </c>
      <c r="BA71" s="549" t="s">
        <v>170</v>
      </c>
      <c r="BB71" s="543" t="s">
        <v>235</v>
      </c>
      <c r="BC71" s="550">
        <f>'Report 2'!$O35</f>
        <v>0</v>
      </c>
      <c r="BD71" s="550">
        <f>'Report 2'!$P35</f>
        <v>0</v>
      </c>
      <c r="BE71" s="550">
        <f>'Report 2'!$Q35</f>
        <v>0</v>
      </c>
      <c r="BF71" s="550">
        <f>'Report 2'!$R35</f>
        <v>0</v>
      </c>
      <c r="BG71" s="550">
        <f>'Report 2'!$S35</f>
        <v>0</v>
      </c>
      <c r="BH71" s="550">
        <f>'Report 2'!$T35</f>
        <v>0</v>
      </c>
      <c r="BI71" s="550">
        <f>'Report 2'!$U35</f>
        <v>0</v>
      </c>
      <c r="BK71" s="541" t="s">
        <v>669</v>
      </c>
      <c r="BL71" s="537">
        <v>3</v>
      </c>
      <c r="BM71" s="537" t="str">
        <f>'Information Input'!$M$14</f>
        <v xml:space="preserve">      -      </v>
      </c>
      <c r="BN71" s="537" t="s">
        <v>135</v>
      </c>
      <c r="BO71" s="538">
        <f t="shared" si="20"/>
        <v>43466</v>
      </c>
      <c r="BP71" s="538">
        <f t="shared" si="21"/>
        <v>43555</v>
      </c>
      <c r="BQ71" s="538">
        <f>'Information Input'!$H$35</f>
        <v>43555</v>
      </c>
      <c r="BR71" s="537" t="str">
        <f>'Information Input'!$J$22</f>
        <v>Quarterly</v>
      </c>
      <c r="BS71" s="538">
        <f>'Information Input'!$H$30</f>
        <v>43555</v>
      </c>
      <c r="BT71" s="537">
        <f>'Information Input'!$J$18</f>
        <v>2019</v>
      </c>
      <c r="BU71" s="579" t="s">
        <v>104</v>
      </c>
      <c r="BV71" s="540" t="s">
        <v>105</v>
      </c>
      <c r="BW71" s="541" t="s">
        <v>103</v>
      </c>
      <c r="BX71" s="537">
        <v>6</v>
      </c>
      <c r="BY71" s="549" t="s">
        <v>255</v>
      </c>
      <c r="BZ71" s="549" t="s">
        <v>254</v>
      </c>
      <c r="CA71" s="543">
        <f>'Report 3'!$D$53</f>
        <v>0</v>
      </c>
      <c r="CC71" s="542" t="s">
        <v>669</v>
      </c>
      <c r="CD71" s="1014" t="s">
        <v>672</v>
      </c>
      <c r="CE71" s="1014" t="str">
        <f>'Information Input'!$M$14</f>
        <v xml:space="preserve">      -      </v>
      </c>
      <c r="CF71" s="551" t="s">
        <v>135</v>
      </c>
      <c r="CG71" s="552">
        <f t="shared" si="11"/>
        <v>43466</v>
      </c>
      <c r="CH71" s="552">
        <f t="shared" si="12"/>
        <v>43555</v>
      </c>
      <c r="CI71" s="552">
        <f>'Information Input'!$H$35</f>
        <v>43555</v>
      </c>
      <c r="CJ71" s="551" t="str">
        <f>'Information Input'!$J$22</f>
        <v>Quarterly</v>
      </c>
      <c r="CK71" s="552">
        <f>'Information Input'!$H$30</f>
        <v>43555</v>
      </c>
      <c r="CL71" s="551">
        <f>'Information Input'!$J$18</f>
        <v>2019</v>
      </c>
      <c r="CM71" s="551" t="s">
        <v>92</v>
      </c>
      <c r="CN71" s="1014" t="s">
        <v>93</v>
      </c>
      <c r="CO71" s="542" t="s">
        <v>91</v>
      </c>
      <c r="CP71" s="542" t="s">
        <v>671</v>
      </c>
      <c r="CQ71" s="551">
        <v>30</v>
      </c>
      <c r="CR71" s="542" t="s">
        <v>172</v>
      </c>
      <c r="CS71" s="542" t="s">
        <v>238</v>
      </c>
      <c r="CT71" s="1015">
        <f>'Report 1'!$H$18</f>
        <v>0</v>
      </c>
      <c r="CU71" s="1016">
        <f>SUMIF('Report 4A'!$G$16:$G$95,$CQ71,'Report 4A'!$P$16:$P$95)</f>
        <v>0</v>
      </c>
      <c r="CV71" s="1017">
        <f t="shared" si="10"/>
        <v>0</v>
      </c>
      <c r="CX71" s="546" t="s">
        <v>669</v>
      </c>
      <c r="CY71" s="537" t="s">
        <v>310</v>
      </c>
      <c r="CZ71" s="537" t="str">
        <f>'Information Input'!$M$14</f>
        <v xml:space="preserve">      -      </v>
      </c>
      <c r="DA71" s="538">
        <f>'Information Input'!$H$35</f>
        <v>43555</v>
      </c>
      <c r="DB71" s="537" t="str">
        <f>'Information Input'!$J$22</f>
        <v>Quarterly</v>
      </c>
      <c r="DC71" s="552">
        <f>'Information Input'!$H$30</f>
        <v>43555</v>
      </c>
      <c r="DD71" s="553" t="str">
        <f t="shared" si="24"/>
        <v>201704</v>
      </c>
      <c r="DE71" s="541" t="s">
        <v>96</v>
      </c>
      <c r="DF71" s="541" t="s">
        <v>673</v>
      </c>
      <c r="DG71" s="544">
        <f>'Report 5A'!$Z$108</f>
        <v>0</v>
      </c>
      <c r="DH71" s="550">
        <f>'Report 5A'!$Z$109</f>
        <v>0</v>
      </c>
      <c r="DI71" s="544">
        <f>'Report 5A'!$Z$110</f>
        <v>0</v>
      </c>
      <c r="DJ71" s="544">
        <f>'Report 5A'!$Z$111</f>
        <v>0</v>
      </c>
      <c r="DK71" s="544">
        <f>'Report 5A'!$Z$112</f>
        <v>0</v>
      </c>
      <c r="DL71" s="544">
        <f>'Report 5A'!$Z$113</f>
        <v>0</v>
      </c>
      <c r="DM71" s="544">
        <f>'Report 5A'!$Z$114</f>
        <v>0</v>
      </c>
      <c r="DN71" s="544">
        <f>'Report 5A'!$Z$115</f>
        <v>0</v>
      </c>
      <c r="DO71" s="544">
        <f>'Report 5A'!$Z$116</f>
        <v>0</v>
      </c>
      <c r="DP71" s="544">
        <f>'Report 5A'!$Z$117</f>
        <v>0</v>
      </c>
      <c r="DQ71" s="544">
        <f>'Report 5A'!$Z$118</f>
        <v>0</v>
      </c>
    </row>
    <row r="72" spans="1:122">
      <c r="B72" s="535" t="s">
        <v>669</v>
      </c>
      <c r="C72" s="536">
        <v>1</v>
      </c>
      <c r="D72" s="537" t="str">
        <f>'Information Input'!$M$14</f>
        <v xml:space="preserve">      -      </v>
      </c>
      <c r="E72" s="537" t="s">
        <v>135</v>
      </c>
      <c r="F72" s="538">
        <f t="shared" si="0"/>
        <v>43466</v>
      </c>
      <c r="G72" s="538">
        <f t="shared" si="1"/>
        <v>43555</v>
      </c>
      <c r="H72" s="538">
        <f>'Information Input'!$H$35</f>
        <v>43555</v>
      </c>
      <c r="I72" s="537" t="str">
        <f>'Information Input'!$J$22</f>
        <v>Quarterly</v>
      </c>
      <c r="J72" s="538">
        <f>'Information Input'!$H$30</f>
        <v>43555</v>
      </c>
      <c r="K72" s="537">
        <f>'Information Input'!$J$18</f>
        <v>2019</v>
      </c>
      <c r="L72" s="579" t="s">
        <v>89</v>
      </c>
      <c r="M72" s="540" t="s">
        <v>90</v>
      </c>
      <c r="N72" s="541" t="s">
        <v>91</v>
      </c>
      <c r="O72" s="542" t="s">
        <v>678</v>
      </c>
      <c r="P72" s="537">
        <v>62</v>
      </c>
      <c r="Q72" s="541" t="s">
        <v>204</v>
      </c>
      <c r="R72" s="541" t="s">
        <v>239</v>
      </c>
      <c r="S72" s="543">
        <f>'Report 1'!$C$18</f>
        <v>0</v>
      </c>
      <c r="T72" s="544">
        <f>'Report 1'!$C$83</f>
        <v>0</v>
      </c>
      <c r="U72" s="545">
        <f>'Report 1'!$C$169</f>
        <v>0</v>
      </c>
      <c r="AL72" s="546" t="s">
        <v>669</v>
      </c>
      <c r="AM72" s="547">
        <v>2</v>
      </c>
      <c r="AN72" s="547" t="str">
        <f>'Information Input'!$M$14</f>
        <v xml:space="preserve">      -      </v>
      </c>
      <c r="AO72" s="547" t="s">
        <v>136</v>
      </c>
      <c r="AP72" s="538">
        <f t="shared" si="26"/>
        <v>43556</v>
      </c>
      <c r="AQ72" s="538">
        <f t="shared" si="25"/>
        <v>43646</v>
      </c>
      <c r="AR72" s="538">
        <f>'Information Input'!$H$35</f>
        <v>43555</v>
      </c>
      <c r="AS72" s="547" t="str">
        <f>'Information Input'!$J$22</f>
        <v>Quarterly</v>
      </c>
      <c r="AT72" s="538">
        <f>'Information Input'!$H$30</f>
        <v>43555</v>
      </c>
      <c r="AU72" s="547">
        <f>'Information Input'!$J$18</f>
        <v>2019</v>
      </c>
      <c r="AV72" s="547" t="s">
        <v>89</v>
      </c>
      <c r="AW72" s="547" t="s">
        <v>90</v>
      </c>
      <c r="AX72" s="547" t="s">
        <v>91</v>
      </c>
      <c r="AY72" s="548" t="s">
        <v>671</v>
      </c>
      <c r="AZ72" s="547">
        <v>29</v>
      </c>
      <c r="BA72" s="549" t="s">
        <v>171</v>
      </c>
      <c r="BB72" s="543" t="s">
        <v>238</v>
      </c>
      <c r="BC72" s="550">
        <f>'Report 2'!$O36</f>
        <v>0</v>
      </c>
      <c r="BD72" s="550">
        <f>'Report 2'!$P36</f>
        <v>0</v>
      </c>
      <c r="BE72" s="550">
        <f>'Report 2'!$Q36</f>
        <v>0</v>
      </c>
      <c r="BF72" s="550">
        <f>'Report 2'!$R36</f>
        <v>0</v>
      </c>
      <c r="BG72" s="550">
        <f>'Report 2'!$S36</f>
        <v>0</v>
      </c>
      <c r="BH72" s="550">
        <f>'Report 2'!$T36</f>
        <v>0</v>
      </c>
      <c r="BI72" s="550">
        <f>'Report 2'!$U36</f>
        <v>0</v>
      </c>
      <c r="BK72" s="541" t="s">
        <v>669</v>
      </c>
      <c r="BL72" s="537">
        <v>3</v>
      </c>
      <c r="BM72" s="537" t="str">
        <f>'Information Input'!$M$14</f>
        <v xml:space="preserve">      -      </v>
      </c>
      <c r="BN72" s="537" t="s">
        <v>135</v>
      </c>
      <c r="BO72" s="538">
        <f t="shared" si="20"/>
        <v>43466</v>
      </c>
      <c r="BP72" s="538">
        <f t="shared" si="21"/>
        <v>43555</v>
      </c>
      <c r="BQ72" s="538">
        <f>'Information Input'!$H$35</f>
        <v>43555</v>
      </c>
      <c r="BR72" s="537" t="str">
        <f>'Information Input'!$J$22</f>
        <v>Quarterly</v>
      </c>
      <c r="BS72" s="538">
        <f>'Information Input'!$H$30</f>
        <v>43555</v>
      </c>
      <c r="BT72" s="537">
        <f>'Information Input'!$J$18</f>
        <v>2019</v>
      </c>
      <c r="BU72" s="579" t="s">
        <v>104</v>
      </c>
      <c r="BV72" s="540" t="s">
        <v>105</v>
      </c>
      <c r="BW72" s="541" t="s">
        <v>103</v>
      </c>
      <c r="BX72" s="537">
        <v>7</v>
      </c>
      <c r="BY72" s="549" t="s">
        <v>256</v>
      </c>
      <c r="BZ72" s="549" t="s">
        <v>254</v>
      </c>
      <c r="CA72" s="543">
        <f>'Report 3'!$D$54</f>
        <v>0</v>
      </c>
      <c r="CC72" s="542" t="s">
        <v>669</v>
      </c>
      <c r="CD72" s="1014" t="s">
        <v>672</v>
      </c>
      <c r="CE72" s="1014" t="str">
        <f>'Information Input'!$M$14</f>
        <v xml:space="preserve">      -      </v>
      </c>
      <c r="CF72" s="551" t="s">
        <v>135</v>
      </c>
      <c r="CG72" s="552">
        <f t="shared" si="11"/>
        <v>43466</v>
      </c>
      <c r="CH72" s="552">
        <f t="shared" si="12"/>
        <v>43555</v>
      </c>
      <c r="CI72" s="552">
        <f>'Information Input'!$H$35</f>
        <v>43555</v>
      </c>
      <c r="CJ72" s="551" t="str">
        <f>'Information Input'!$J$22</f>
        <v>Quarterly</v>
      </c>
      <c r="CK72" s="552">
        <f>'Information Input'!$H$30</f>
        <v>43555</v>
      </c>
      <c r="CL72" s="551">
        <f>'Information Input'!$J$18</f>
        <v>2019</v>
      </c>
      <c r="CM72" s="551" t="s">
        <v>92</v>
      </c>
      <c r="CN72" s="1014" t="s">
        <v>93</v>
      </c>
      <c r="CO72" s="542" t="s">
        <v>91</v>
      </c>
      <c r="CP72" s="542" t="s">
        <v>671</v>
      </c>
      <c r="CQ72" s="551">
        <v>31</v>
      </c>
      <c r="CR72" s="542" t="s">
        <v>173</v>
      </c>
      <c r="CS72" s="542" t="s">
        <v>233</v>
      </c>
      <c r="CT72" s="1015">
        <f>'Report 1'!$H$18</f>
        <v>0</v>
      </c>
      <c r="CU72" s="1016">
        <f>SUMIF('Report 4A'!$G$16:$G$95,$CQ72,'Report 4A'!$P$16:$P$95)</f>
        <v>0</v>
      </c>
      <c r="CV72" s="1017">
        <f t="shared" si="10"/>
        <v>0</v>
      </c>
      <c r="CX72" s="546" t="s">
        <v>669</v>
      </c>
      <c r="CY72" s="537" t="s">
        <v>310</v>
      </c>
      <c r="CZ72" s="537" t="str">
        <f>'Information Input'!$M$14</f>
        <v xml:space="preserve">      -      </v>
      </c>
      <c r="DA72" s="538">
        <f>'Information Input'!$H$35</f>
        <v>43555</v>
      </c>
      <c r="DB72" s="537" t="str">
        <f>'Information Input'!$J$22</f>
        <v>Quarterly</v>
      </c>
      <c r="DC72" s="552">
        <f>'Information Input'!$H$30</f>
        <v>43555</v>
      </c>
      <c r="DD72" s="553" t="str">
        <f t="shared" si="24"/>
        <v>201703</v>
      </c>
      <c r="DE72" s="541" t="s">
        <v>96</v>
      </c>
      <c r="DF72" s="541" t="s">
        <v>673</v>
      </c>
      <c r="DG72" s="544">
        <f>'Report 5A'!$AA$108</f>
        <v>0</v>
      </c>
      <c r="DH72" s="550">
        <f>'Report 5A'!$AA$109</f>
        <v>0</v>
      </c>
      <c r="DI72" s="544">
        <f>'Report 5A'!$AA$110</f>
        <v>0</v>
      </c>
      <c r="DJ72" s="544">
        <f>'Report 5A'!$AA$111</f>
        <v>0</v>
      </c>
      <c r="DK72" s="544">
        <f>'Report 5A'!$AA$112</f>
        <v>0</v>
      </c>
      <c r="DL72" s="544">
        <f>'Report 5A'!$AA$113</f>
        <v>0</v>
      </c>
      <c r="DM72" s="544">
        <f>'Report 5A'!$AA$114</f>
        <v>0</v>
      </c>
      <c r="DN72" s="544">
        <f>'Report 5A'!$AA$115</f>
        <v>0</v>
      </c>
      <c r="DO72" s="544">
        <f>'Report 5A'!$AA$116</f>
        <v>0</v>
      </c>
      <c r="DP72" s="544">
        <f>'Report 5A'!$AA$117</f>
        <v>0</v>
      </c>
      <c r="DQ72" s="544">
        <f>'Report 5A'!$AA$118</f>
        <v>0</v>
      </c>
    </row>
    <row r="73" spans="1:122">
      <c r="B73" s="535" t="s">
        <v>669</v>
      </c>
      <c r="C73" s="536">
        <v>1</v>
      </c>
      <c r="D73" s="537" t="str">
        <f>'Information Input'!$M$14</f>
        <v xml:space="preserve">      -      </v>
      </c>
      <c r="E73" s="537" t="s">
        <v>135</v>
      </c>
      <c r="F73" s="538">
        <f t="shared" si="0"/>
        <v>43466</v>
      </c>
      <c r="G73" s="538">
        <f t="shared" si="1"/>
        <v>43555</v>
      </c>
      <c r="H73" s="538">
        <f>'Information Input'!$H$35</f>
        <v>43555</v>
      </c>
      <c r="I73" s="537" t="str">
        <f>'Information Input'!$J$22</f>
        <v>Quarterly</v>
      </c>
      <c r="J73" s="538">
        <f>'Information Input'!$H$30</f>
        <v>43555</v>
      </c>
      <c r="K73" s="537">
        <f>'Information Input'!$J$18</f>
        <v>2019</v>
      </c>
      <c r="L73" s="579" t="s">
        <v>89</v>
      </c>
      <c r="M73" s="540" t="s">
        <v>90</v>
      </c>
      <c r="N73" s="541" t="s">
        <v>91</v>
      </c>
      <c r="O73" s="542" t="s">
        <v>674</v>
      </c>
      <c r="P73" s="537">
        <v>63</v>
      </c>
      <c r="Q73" s="541" t="s">
        <v>205</v>
      </c>
      <c r="R73" s="541" t="s">
        <v>239</v>
      </c>
      <c r="S73" s="543">
        <f>'Report 1'!$C$18</f>
        <v>0</v>
      </c>
      <c r="T73" s="544">
        <f>'Report 1'!$C$84</f>
        <v>0</v>
      </c>
      <c r="U73" s="545">
        <f>'Report 1'!$C$170</f>
        <v>0</v>
      </c>
      <c r="AL73" s="546" t="s">
        <v>669</v>
      </c>
      <c r="AM73" s="547">
        <v>2</v>
      </c>
      <c r="AN73" s="547" t="str">
        <f>'Information Input'!$M$14</f>
        <v xml:space="preserve">      -      </v>
      </c>
      <c r="AO73" s="547" t="s">
        <v>136</v>
      </c>
      <c r="AP73" s="538">
        <f t="shared" si="26"/>
        <v>43556</v>
      </c>
      <c r="AQ73" s="538">
        <f t="shared" si="25"/>
        <v>43646</v>
      </c>
      <c r="AR73" s="538">
        <f>'Information Input'!$H$35</f>
        <v>43555</v>
      </c>
      <c r="AS73" s="547" t="str">
        <f>'Information Input'!$J$22</f>
        <v>Quarterly</v>
      </c>
      <c r="AT73" s="538">
        <f>'Information Input'!$H$30</f>
        <v>43555</v>
      </c>
      <c r="AU73" s="547">
        <f>'Information Input'!$J$18</f>
        <v>2019</v>
      </c>
      <c r="AV73" s="547" t="s">
        <v>89</v>
      </c>
      <c r="AW73" s="547" t="s">
        <v>90</v>
      </c>
      <c r="AX73" s="547" t="s">
        <v>91</v>
      </c>
      <c r="AY73" s="548" t="s">
        <v>671</v>
      </c>
      <c r="AZ73" s="547">
        <v>30</v>
      </c>
      <c r="BA73" s="549" t="s">
        <v>172</v>
      </c>
      <c r="BB73" s="543" t="s">
        <v>238</v>
      </c>
      <c r="BC73" s="550">
        <f>'Report 2'!$O37</f>
        <v>0</v>
      </c>
      <c r="BD73" s="550">
        <f>'Report 2'!$P37</f>
        <v>0</v>
      </c>
      <c r="BE73" s="550">
        <f>'Report 2'!$Q37</f>
        <v>0</v>
      </c>
      <c r="BF73" s="550">
        <f>'Report 2'!$R37</f>
        <v>0</v>
      </c>
      <c r="BG73" s="550">
        <f>'Report 2'!$S37</f>
        <v>0</v>
      </c>
      <c r="BH73" s="550">
        <f>'Report 2'!$T37</f>
        <v>0</v>
      </c>
      <c r="BI73" s="550">
        <f>'Report 2'!$U37</f>
        <v>0</v>
      </c>
      <c r="BK73" s="541" t="s">
        <v>669</v>
      </c>
      <c r="BL73" s="537">
        <v>3</v>
      </c>
      <c r="BM73" s="537" t="str">
        <f>'Information Input'!$M$14</f>
        <v xml:space="preserve">      -      </v>
      </c>
      <c r="BN73" s="537" t="s">
        <v>135</v>
      </c>
      <c r="BO73" s="538">
        <f t="shared" si="20"/>
        <v>43466</v>
      </c>
      <c r="BP73" s="538">
        <f t="shared" si="21"/>
        <v>43555</v>
      </c>
      <c r="BQ73" s="538">
        <f>'Information Input'!$H$35</f>
        <v>43555</v>
      </c>
      <c r="BR73" s="537" t="str">
        <f>'Information Input'!$J$22</f>
        <v>Quarterly</v>
      </c>
      <c r="BS73" s="538">
        <f>'Information Input'!$H$30</f>
        <v>43555</v>
      </c>
      <c r="BT73" s="537">
        <f>'Information Input'!$J$18</f>
        <v>2019</v>
      </c>
      <c r="BU73" s="579" t="s">
        <v>104</v>
      </c>
      <c r="BV73" s="540" t="s">
        <v>105</v>
      </c>
      <c r="BW73" s="541" t="s">
        <v>103</v>
      </c>
      <c r="BX73" s="537">
        <v>8</v>
      </c>
      <c r="BY73" s="549" t="s">
        <v>178</v>
      </c>
      <c r="BZ73" s="549" t="s">
        <v>257</v>
      </c>
      <c r="CA73" s="543">
        <f>'Report 3'!$D$55</f>
        <v>0</v>
      </c>
      <c r="CC73" s="542" t="s">
        <v>669</v>
      </c>
      <c r="CD73" s="1014" t="s">
        <v>672</v>
      </c>
      <c r="CE73" s="1014" t="str">
        <f>'Information Input'!$M$14</f>
        <v xml:space="preserve">      -      </v>
      </c>
      <c r="CF73" s="551" t="s">
        <v>135</v>
      </c>
      <c r="CG73" s="552">
        <f t="shared" si="11"/>
        <v>43466</v>
      </c>
      <c r="CH73" s="552">
        <f t="shared" si="12"/>
        <v>43555</v>
      </c>
      <c r="CI73" s="552">
        <f>'Information Input'!$H$35</f>
        <v>43555</v>
      </c>
      <c r="CJ73" s="551" t="str">
        <f>'Information Input'!$J$22</f>
        <v>Quarterly</v>
      </c>
      <c r="CK73" s="552">
        <f>'Information Input'!$H$30</f>
        <v>43555</v>
      </c>
      <c r="CL73" s="551">
        <f>'Information Input'!$J$18</f>
        <v>2019</v>
      </c>
      <c r="CM73" s="551" t="s">
        <v>92</v>
      </c>
      <c r="CN73" s="1014" t="s">
        <v>93</v>
      </c>
      <c r="CO73" s="542" t="s">
        <v>91</v>
      </c>
      <c r="CP73" s="542" t="s">
        <v>671</v>
      </c>
      <c r="CQ73" s="551">
        <v>32</v>
      </c>
      <c r="CR73" s="542" t="s">
        <v>174</v>
      </c>
      <c r="CS73" s="542" t="s">
        <v>238</v>
      </c>
      <c r="CT73" s="1015">
        <f>'Report 1'!$H$18</f>
        <v>0</v>
      </c>
      <c r="CU73" s="1016">
        <f>SUMIF('Report 4A'!$G$16:$G$95,$CQ73,'Report 4A'!$P$16:$P$95)</f>
        <v>0</v>
      </c>
      <c r="CV73" s="1017">
        <f t="shared" si="10"/>
        <v>0</v>
      </c>
      <c r="CX73" s="546" t="s">
        <v>669</v>
      </c>
      <c r="CY73" s="537" t="s">
        <v>310</v>
      </c>
      <c r="CZ73" s="537" t="str">
        <f>'Information Input'!$M$14</f>
        <v xml:space="preserve">      -      </v>
      </c>
      <c r="DA73" s="538">
        <f>'Information Input'!$H$35</f>
        <v>43555</v>
      </c>
      <c r="DB73" s="537" t="str">
        <f>'Information Input'!$J$22</f>
        <v>Quarterly</v>
      </c>
      <c r="DC73" s="552">
        <f>'Information Input'!$H$30</f>
        <v>43555</v>
      </c>
      <c r="DD73" s="553" t="str">
        <f t="shared" si="24"/>
        <v>201702</v>
      </c>
      <c r="DE73" s="541" t="s">
        <v>96</v>
      </c>
      <c r="DF73" s="541" t="s">
        <v>673</v>
      </c>
      <c r="DG73" s="544">
        <f>'Report 5A'!$AB$108</f>
        <v>0</v>
      </c>
      <c r="DH73" s="550">
        <f>'Report 5A'!$AB$109</f>
        <v>0</v>
      </c>
      <c r="DI73" s="544">
        <f>'Report 5A'!$AB$110</f>
        <v>0</v>
      </c>
      <c r="DJ73" s="544">
        <f>'Report 5A'!$AB$111</f>
        <v>0</v>
      </c>
      <c r="DK73" s="544">
        <f>'Report 5A'!$AB$112</f>
        <v>0</v>
      </c>
      <c r="DL73" s="544">
        <f>'Report 5A'!$AB$113</f>
        <v>0</v>
      </c>
      <c r="DM73" s="544">
        <f>'Report 5A'!$AB$114</f>
        <v>0</v>
      </c>
      <c r="DN73" s="544">
        <f>'Report 5A'!$AB$115</f>
        <v>0</v>
      </c>
      <c r="DO73" s="544">
        <f>'Report 5A'!$AB$116</f>
        <v>0</v>
      </c>
      <c r="DP73" s="544">
        <f>'Report 5A'!$AB$117</f>
        <v>0</v>
      </c>
      <c r="DQ73" s="544">
        <f>'Report 5A'!$AB$118</f>
        <v>0</v>
      </c>
    </row>
    <row r="74" spans="1:122">
      <c r="B74" s="535" t="s">
        <v>669</v>
      </c>
      <c r="C74" s="536">
        <v>1</v>
      </c>
      <c r="D74" s="537" t="str">
        <f>'Information Input'!$M$14</f>
        <v xml:space="preserve">      -      </v>
      </c>
      <c r="E74" s="537" t="s">
        <v>135</v>
      </c>
      <c r="F74" s="538">
        <f t="shared" si="0"/>
        <v>43466</v>
      </c>
      <c r="G74" s="538">
        <f t="shared" si="1"/>
        <v>43555</v>
      </c>
      <c r="H74" s="538">
        <f>'Information Input'!$H$35</f>
        <v>43555</v>
      </c>
      <c r="I74" s="537" t="str">
        <f>'Information Input'!$J$22</f>
        <v>Quarterly</v>
      </c>
      <c r="J74" s="538">
        <f>'Information Input'!$H$30</f>
        <v>43555</v>
      </c>
      <c r="K74" s="537">
        <f>'Information Input'!$J$18</f>
        <v>2019</v>
      </c>
      <c r="L74" s="579" t="s">
        <v>89</v>
      </c>
      <c r="M74" s="540" t="s">
        <v>90</v>
      </c>
      <c r="N74" s="541" t="s">
        <v>91</v>
      </c>
      <c r="O74" s="542" t="s">
        <v>674</v>
      </c>
      <c r="P74" s="537">
        <v>64</v>
      </c>
      <c r="Q74" s="541" t="s">
        <v>206</v>
      </c>
      <c r="R74" s="541" t="s">
        <v>239</v>
      </c>
      <c r="S74" s="543">
        <f>'Report 1'!$C$18</f>
        <v>0</v>
      </c>
      <c r="T74" s="544">
        <f>'Report 1'!$C$85</f>
        <v>0</v>
      </c>
      <c r="U74" s="545">
        <f>'Report 1'!$C$171</f>
        <v>0</v>
      </c>
      <c r="AL74" s="546" t="s">
        <v>669</v>
      </c>
      <c r="AM74" s="547">
        <v>2</v>
      </c>
      <c r="AN74" s="547" t="str">
        <f>'Information Input'!$M$14</f>
        <v xml:space="preserve">      -      </v>
      </c>
      <c r="AO74" s="547" t="s">
        <v>136</v>
      </c>
      <c r="AP74" s="538">
        <f t="shared" si="26"/>
        <v>43556</v>
      </c>
      <c r="AQ74" s="538">
        <f t="shared" si="25"/>
        <v>43646</v>
      </c>
      <c r="AR74" s="538">
        <f>'Information Input'!$H$35</f>
        <v>43555</v>
      </c>
      <c r="AS74" s="547" t="str">
        <f>'Information Input'!$J$22</f>
        <v>Quarterly</v>
      </c>
      <c r="AT74" s="538">
        <f>'Information Input'!$H$30</f>
        <v>43555</v>
      </c>
      <c r="AU74" s="547">
        <f>'Information Input'!$J$18</f>
        <v>2019</v>
      </c>
      <c r="AV74" s="547" t="s">
        <v>89</v>
      </c>
      <c r="AW74" s="547" t="s">
        <v>90</v>
      </c>
      <c r="AX74" s="547" t="s">
        <v>91</v>
      </c>
      <c r="AY74" s="548" t="s">
        <v>671</v>
      </c>
      <c r="AZ74" s="547">
        <v>31</v>
      </c>
      <c r="BA74" s="549" t="s">
        <v>173</v>
      </c>
      <c r="BB74" s="543" t="s">
        <v>233</v>
      </c>
      <c r="BC74" s="550">
        <f>'Report 2'!$O38</f>
        <v>0</v>
      </c>
      <c r="BD74" s="550">
        <f>'Report 2'!$P38</f>
        <v>0</v>
      </c>
      <c r="BE74" s="550">
        <f>'Report 2'!$Q38</f>
        <v>0</v>
      </c>
      <c r="BF74" s="550">
        <f>'Report 2'!$R38</f>
        <v>0</v>
      </c>
      <c r="BG74" s="550">
        <f>'Report 2'!$S38</f>
        <v>0</v>
      </c>
      <c r="BH74" s="550">
        <f>'Report 2'!$T38</f>
        <v>0</v>
      </c>
      <c r="BI74" s="550">
        <f>'Report 2'!$U38</f>
        <v>0</v>
      </c>
      <c r="BK74" s="541" t="s">
        <v>669</v>
      </c>
      <c r="BL74" s="537">
        <v>3</v>
      </c>
      <c r="BM74" s="537" t="str">
        <f>'Information Input'!$M$14</f>
        <v xml:space="preserve">      -      </v>
      </c>
      <c r="BN74" s="537" t="s">
        <v>135</v>
      </c>
      <c r="BO74" s="538">
        <f t="shared" si="20"/>
        <v>43466</v>
      </c>
      <c r="BP74" s="538">
        <f t="shared" si="21"/>
        <v>43555</v>
      </c>
      <c r="BQ74" s="538">
        <f>'Information Input'!$H$35</f>
        <v>43555</v>
      </c>
      <c r="BR74" s="537" t="str">
        <f>'Information Input'!$J$22</f>
        <v>Quarterly</v>
      </c>
      <c r="BS74" s="538">
        <f>'Information Input'!$H$30</f>
        <v>43555</v>
      </c>
      <c r="BT74" s="537">
        <f>'Information Input'!$J$18</f>
        <v>2019</v>
      </c>
      <c r="BU74" s="579" t="s">
        <v>104</v>
      </c>
      <c r="BV74" s="540" t="s">
        <v>105</v>
      </c>
      <c r="BW74" s="541" t="s">
        <v>103</v>
      </c>
      <c r="BX74" s="537">
        <v>9</v>
      </c>
      <c r="BY74" s="549" t="s">
        <v>170</v>
      </c>
      <c r="BZ74" s="549" t="s">
        <v>258</v>
      </c>
      <c r="CA74" s="543">
        <f>'Report 3'!$D$56</f>
        <v>0</v>
      </c>
      <c r="CC74" s="542" t="s">
        <v>669</v>
      </c>
      <c r="CD74" s="1014" t="s">
        <v>672</v>
      </c>
      <c r="CE74" s="1014" t="str">
        <f>'Information Input'!$M$14</f>
        <v xml:space="preserve">      -      </v>
      </c>
      <c r="CF74" s="551" t="s">
        <v>135</v>
      </c>
      <c r="CG74" s="552">
        <f t="shared" si="11"/>
        <v>43466</v>
      </c>
      <c r="CH74" s="552">
        <f t="shared" si="12"/>
        <v>43555</v>
      </c>
      <c r="CI74" s="552">
        <f>'Information Input'!$H$35</f>
        <v>43555</v>
      </c>
      <c r="CJ74" s="551" t="str">
        <f>'Information Input'!$J$22</f>
        <v>Quarterly</v>
      </c>
      <c r="CK74" s="552">
        <f>'Information Input'!$H$30</f>
        <v>43555</v>
      </c>
      <c r="CL74" s="551">
        <f>'Information Input'!$J$18</f>
        <v>2019</v>
      </c>
      <c r="CM74" s="551" t="s">
        <v>92</v>
      </c>
      <c r="CN74" s="1014" t="s">
        <v>93</v>
      </c>
      <c r="CO74" s="542" t="s">
        <v>91</v>
      </c>
      <c r="CP74" s="542" t="s">
        <v>671</v>
      </c>
      <c r="CQ74" s="551">
        <v>33</v>
      </c>
      <c r="CR74" s="542" t="s">
        <v>175</v>
      </c>
      <c r="CS74" s="542" t="s">
        <v>233</v>
      </c>
      <c r="CT74" s="1015">
        <f>'Report 1'!$H$18</f>
        <v>0</v>
      </c>
      <c r="CU74" s="1016">
        <f>SUMIF('Report 4A'!$G$16:$G$95,$CQ74,'Report 4A'!$P$16:$P$95)</f>
        <v>0</v>
      </c>
      <c r="CV74" s="1017">
        <f t="shared" si="10"/>
        <v>0</v>
      </c>
      <c r="CX74" s="546" t="s">
        <v>669</v>
      </c>
      <c r="CY74" s="537" t="s">
        <v>310</v>
      </c>
      <c r="CZ74" s="537" t="str">
        <f>'Information Input'!$M$14</f>
        <v xml:space="preserve">      -      </v>
      </c>
      <c r="DA74" s="538">
        <f>'Information Input'!$H$35</f>
        <v>43555</v>
      </c>
      <c r="DB74" s="537" t="str">
        <f>'Information Input'!$J$22</f>
        <v>Quarterly</v>
      </c>
      <c r="DC74" s="552">
        <f>'Information Input'!$H$30</f>
        <v>43555</v>
      </c>
      <c r="DD74" s="553" t="str">
        <f t="shared" si="24"/>
        <v>201701</v>
      </c>
      <c r="DE74" s="541" t="s">
        <v>96</v>
      </c>
      <c r="DF74" s="541" t="s">
        <v>673</v>
      </c>
      <c r="DG74" s="544">
        <f>'Report 5A'!$AC$108</f>
        <v>0</v>
      </c>
      <c r="DH74" s="550">
        <f>'Report 5A'!$AC$109</f>
        <v>0</v>
      </c>
      <c r="DI74" s="544">
        <f>'Report 5A'!$AC$110</f>
        <v>0</v>
      </c>
      <c r="DJ74" s="544">
        <f>'Report 5A'!$AC$111</f>
        <v>0</v>
      </c>
      <c r="DK74" s="544">
        <f>'Report 5A'!$AC$112</f>
        <v>0</v>
      </c>
      <c r="DL74" s="544">
        <f>'Report 5A'!$AC$113</f>
        <v>0</v>
      </c>
      <c r="DM74" s="544">
        <f>'Report 5A'!$AC$114</f>
        <v>0</v>
      </c>
      <c r="DN74" s="544">
        <f>'Report 5A'!$AC$115</f>
        <v>0</v>
      </c>
      <c r="DO74" s="544">
        <f>'Report 5A'!$AC$116</f>
        <v>0</v>
      </c>
      <c r="DP74" s="544">
        <f>'Report 5A'!$AC$117</f>
        <v>0</v>
      </c>
      <c r="DQ74" s="544">
        <f>'Report 5A'!$AC$118</f>
        <v>0</v>
      </c>
    </row>
    <row r="75" spans="1:122">
      <c r="B75" s="535" t="s">
        <v>669</v>
      </c>
      <c r="C75" s="536">
        <v>1</v>
      </c>
      <c r="D75" s="537" t="str">
        <f>'Information Input'!$M$14</f>
        <v xml:space="preserve">      -      </v>
      </c>
      <c r="E75" s="537" t="s">
        <v>135</v>
      </c>
      <c r="F75" s="538">
        <f t="shared" si="0"/>
        <v>43466</v>
      </c>
      <c r="G75" s="538">
        <f t="shared" si="1"/>
        <v>43555</v>
      </c>
      <c r="H75" s="538">
        <f>'Information Input'!$H$35</f>
        <v>43555</v>
      </c>
      <c r="I75" s="537" t="str">
        <f>'Information Input'!$J$22</f>
        <v>Quarterly</v>
      </c>
      <c r="J75" s="538">
        <f>'Information Input'!$H$30</f>
        <v>43555</v>
      </c>
      <c r="K75" s="537">
        <f>'Information Input'!$J$18</f>
        <v>2019</v>
      </c>
      <c r="L75" s="579" t="s">
        <v>89</v>
      </c>
      <c r="M75" s="540" t="s">
        <v>90</v>
      </c>
      <c r="N75" s="541" t="s">
        <v>91</v>
      </c>
      <c r="O75" s="542" t="s">
        <v>674</v>
      </c>
      <c r="P75" s="537">
        <v>65</v>
      </c>
      <c r="Q75" s="541" t="s">
        <v>207</v>
      </c>
      <c r="R75" s="541" t="s">
        <v>239</v>
      </c>
      <c r="S75" s="543">
        <f>'Report 1'!$C$18</f>
        <v>0</v>
      </c>
      <c r="T75" s="544">
        <f>'Report 1'!$C$86</f>
        <v>0</v>
      </c>
      <c r="U75" s="545">
        <f>'Report 1'!$C$172</f>
        <v>0</v>
      </c>
      <c r="AL75" s="546" t="s">
        <v>669</v>
      </c>
      <c r="AM75" s="547">
        <v>2</v>
      </c>
      <c r="AN75" s="547" t="str">
        <f>'Information Input'!$M$14</f>
        <v xml:space="preserve">      -      </v>
      </c>
      <c r="AO75" s="547" t="s">
        <v>136</v>
      </c>
      <c r="AP75" s="538">
        <f t="shared" si="26"/>
        <v>43556</v>
      </c>
      <c r="AQ75" s="538">
        <f t="shared" si="25"/>
        <v>43646</v>
      </c>
      <c r="AR75" s="538">
        <f>'Information Input'!$H$35</f>
        <v>43555</v>
      </c>
      <c r="AS75" s="547" t="str">
        <f>'Information Input'!$J$22</f>
        <v>Quarterly</v>
      </c>
      <c r="AT75" s="538">
        <f>'Information Input'!$H$30</f>
        <v>43555</v>
      </c>
      <c r="AU75" s="547">
        <f>'Information Input'!$J$18</f>
        <v>2019</v>
      </c>
      <c r="AV75" s="547" t="s">
        <v>89</v>
      </c>
      <c r="AW75" s="547" t="s">
        <v>90</v>
      </c>
      <c r="AX75" s="547" t="s">
        <v>91</v>
      </c>
      <c r="AY75" s="548" t="s">
        <v>671</v>
      </c>
      <c r="AZ75" s="547">
        <v>32</v>
      </c>
      <c r="BA75" s="549" t="s">
        <v>174</v>
      </c>
      <c r="BB75" s="543" t="s">
        <v>238</v>
      </c>
      <c r="BC75" s="550">
        <f>'Report 2'!$O39</f>
        <v>0</v>
      </c>
      <c r="BD75" s="550">
        <f>'Report 2'!$P39</f>
        <v>0</v>
      </c>
      <c r="BE75" s="550">
        <f>'Report 2'!$Q39</f>
        <v>0</v>
      </c>
      <c r="BF75" s="550">
        <f>'Report 2'!$R39</f>
        <v>0</v>
      </c>
      <c r="BG75" s="550">
        <f>'Report 2'!$S39</f>
        <v>0</v>
      </c>
      <c r="BH75" s="550">
        <f>'Report 2'!$T39</f>
        <v>0</v>
      </c>
      <c r="BI75" s="550">
        <f>'Report 2'!$U39</f>
        <v>0</v>
      </c>
      <c r="BK75" s="522" t="s">
        <v>669</v>
      </c>
      <c r="BL75" s="517">
        <v>3</v>
      </c>
      <c r="BM75" s="517" t="str">
        <f>'Information Input'!$M$14</f>
        <v xml:space="preserve">      -      </v>
      </c>
      <c r="BN75" s="517" t="s">
        <v>136</v>
      </c>
      <c r="BO75" s="518">
        <f t="shared" ref="BO75:BO106" si="27">DATE(BT75,4,1)</f>
        <v>43556</v>
      </c>
      <c r="BP75" s="518">
        <f t="shared" ref="BP75:BP106" si="28">DATE(BT75,6,30)</f>
        <v>43646</v>
      </c>
      <c r="BQ75" s="519">
        <f>'Information Input'!$H$35</f>
        <v>43555</v>
      </c>
      <c r="BR75" s="517" t="str">
        <f>'Information Input'!$J$22</f>
        <v>Quarterly</v>
      </c>
      <c r="BS75" s="519">
        <f>'Information Input'!$H$30</f>
        <v>43555</v>
      </c>
      <c r="BT75" s="517">
        <f>'Information Input'!$J$18</f>
        <v>2019</v>
      </c>
      <c r="BU75" s="578" t="s">
        <v>89</v>
      </c>
      <c r="BV75" s="521" t="s">
        <v>90</v>
      </c>
      <c r="BW75" s="522" t="s">
        <v>91</v>
      </c>
      <c r="BX75" s="517">
        <v>1</v>
      </c>
      <c r="BY75" s="530" t="s">
        <v>153</v>
      </c>
      <c r="BZ75" s="530" t="s">
        <v>250</v>
      </c>
      <c r="CA75" s="524">
        <f>'Report 3'!$E$16</f>
        <v>0</v>
      </c>
      <c r="CC75" s="542" t="s">
        <v>669</v>
      </c>
      <c r="CD75" s="1014" t="s">
        <v>672</v>
      </c>
      <c r="CE75" s="1014" t="str">
        <f>'Information Input'!$M$14</f>
        <v xml:space="preserve">      -      </v>
      </c>
      <c r="CF75" s="551" t="s">
        <v>135</v>
      </c>
      <c r="CG75" s="552">
        <f t="shared" si="11"/>
        <v>43466</v>
      </c>
      <c r="CH75" s="552">
        <f t="shared" si="12"/>
        <v>43555</v>
      </c>
      <c r="CI75" s="552">
        <f>'Information Input'!$H$35</f>
        <v>43555</v>
      </c>
      <c r="CJ75" s="551" t="str">
        <f>'Information Input'!$J$22</f>
        <v>Quarterly</v>
      </c>
      <c r="CK75" s="552">
        <f>'Information Input'!$H$30</f>
        <v>43555</v>
      </c>
      <c r="CL75" s="551">
        <f>'Information Input'!$J$18</f>
        <v>2019</v>
      </c>
      <c r="CM75" s="551" t="s">
        <v>92</v>
      </c>
      <c r="CN75" s="1014" t="s">
        <v>93</v>
      </c>
      <c r="CO75" s="542" t="s">
        <v>91</v>
      </c>
      <c r="CP75" s="542" t="s">
        <v>671</v>
      </c>
      <c r="CQ75" s="551">
        <v>34</v>
      </c>
      <c r="CR75" s="542" t="s">
        <v>176</v>
      </c>
      <c r="CS75" s="542" t="s">
        <v>238</v>
      </c>
      <c r="CT75" s="1015">
        <f>'Report 1'!$H$18</f>
        <v>0</v>
      </c>
      <c r="CU75" s="1016">
        <f>SUMIF('Report 4A'!$G$16:$G$95,$CQ75,'Report 4A'!$P$16:$P$95)</f>
        <v>0</v>
      </c>
      <c r="CV75" s="1017">
        <f t="shared" si="10"/>
        <v>0</v>
      </c>
      <c r="CX75" s="546" t="s">
        <v>669</v>
      </c>
      <c r="CY75" s="537" t="s">
        <v>310</v>
      </c>
      <c r="CZ75" s="537" t="str">
        <f>'Information Input'!$M$14</f>
        <v xml:space="preserve">      -      </v>
      </c>
      <c r="DA75" s="538">
        <f>'Information Input'!$H$35</f>
        <v>43555</v>
      </c>
      <c r="DB75" s="537" t="str">
        <f>'Information Input'!$J$22</f>
        <v>Quarterly</v>
      </c>
      <c r="DC75" s="552">
        <f>'Information Input'!$H$30</f>
        <v>43555</v>
      </c>
      <c r="DD75" s="553" t="str">
        <f t="shared" si="24"/>
        <v>201612</v>
      </c>
      <c r="DE75" s="541" t="s">
        <v>96</v>
      </c>
      <c r="DF75" s="541" t="s">
        <v>673</v>
      </c>
      <c r="DG75" s="544">
        <f>'Report 5A'!$AD$108</f>
        <v>0</v>
      </c>
      <c r="DH75" s="550">
        <f>'Report 5A'!$AD$109</f>
        <v>0</v>
      </c>
      <c r="DI75" s="544">
        <f>'Report 5A'!$AD$110</f>
        <v>0</v>
      </c>
      <c r="DJ75" s="544">
        <f>'Report 5A'!$AD$111</f>
        <v>0</v>
      </c>
      <c r="DK75" s="544">
        <f>'Report 5A'!$AD$112</f>
        <v>0</v>
      </c>
      <c r="DL75" s="544">
        <f>'Report 5A'!$AD$113</f>
        <v>0</v>
      </c>
      <c r="DM75" s="544">
        <f>'Report 5A'!$AD$114</f>
        <v>0</v>
      </c>
      <c r="DN75" s="544">
        <f>'Report 5A'!$AD$115</f>
        <v>0</v>
      </c>
      <c r="DO75" s="544">
        <f>'Report 5A'!$AD$116</f>
        <v>0</v>
      </c>
      <c r="DP75" s="544">
        <f>'Report 5A'!$AD$117</f>
        <v>0</v>
      </c>
      <c r="DQ75" s="544">
        <f>'Report 5A'!$AD$118</f>
        <v>0</v>
      </c>
    </row>
    <row r="76" spans="1:122">
      <c r="B76" s="535" t="s">
        <v>669</v>
      </c>
      <c r="C76" s="536">
        <v>1</v>
      </c>
      <c r="D76" s="537" t="str">
        <f>'Information Input'!$M$14</f>
        <v xml:space="preserve">      -      </v>
      </c>
      <c r="E76" s="537" t="s">
        <v>135</v>
      </c>
      <c r="F76" s="538">
        <f t="shared" ref="F76:F139" si="29">DATE(K76,1,1)</f>
        <v>43466</v>
      </c>
      <c r="G76" s="538">
        <f t="shared" ref="G76:G139" si="30">DATE(K76,3,31)</f>
        <v>43555</v>
      </c>
      <c r="H76" s="538">
        <f>'Information Input'!$H$35</f>
        <v>43555</v>
      </c>
      <c r="I76" s="537" t="str">
        <f>'Information Input'!$J$22</f>
        <v>Quarterly</v>
      </c>
      <c r="J76" s="538">
        <f>'Information Input'!$H$30</f>
        <v>43555</v>
      </c>
      <c r="K76" s="537">
        <f>'Information Input'!$J$18</f>
        <v>2019</v>
      </c>
      <c r="L76" s="579" t="s">
        <v>89</v>
      </c>
      <c r="M76" s="540" t="s">
        <v>90</v>
      </c>
      <c r="N76" s="541" t="s">
        <v>91</v>
      </c>
      <c r="O76" s="542" t="s">
        <v>679</v>
      </c>
      <c r="P76" s="537">
        <v>66</v>
      </c>
      <c r="Q76" s="541" t="s">
        <v>208</v>
      </c>
      <c r="R76" s="541" t="s">
        <v>239</v>
      </c>
      <c r="S76" s="543">
        <f>'Report 1'!$C$18</f>
        <v>0</v>
      </c>
      <c r="T76" s="544">
        <f>'Report 1'!$C$87</f>
        <v>0</v>
      </c>
      <c r="U76" s="545">
        <f>'Report 1'!$C$173</f>
        <v>0</v>
      </c>
      <c r="AL76" s="546" t="s">
        <v>669</v>
      </c>
      <c r="AM76" s="547">
        <v>2</v>
      </c>
      <c r="AN76" s="547" t="str">
        <f>'Information Input'!$M$14</f>
        <v xml:space="preserve">      -      </v>
      </c>
      <c r="AO76" s="547" t="s">
        <v>136</v>
      </c>
      <c r="AP76" s="538">
        <f t="shared" si="26"/>
        <v>43556</v>
      </c>
      <c r="AQ76" s="538">
        <f t="shared" si="25"/>
        <v>43646</v>
      </c>
      <c r="AR76" s="538">
        <f>'Information Input'!$H$35</f>
        <v>43555</v>
      </c>
      <c r="AS76" s="547" t="str">
        <f>'Information Input'!$J$22</f>
        <v>Quarterly</v>
      </c>
      <c r="AT76" s="538">
        <f>'Information Input'!$H$30</f>
        <v>43555</v>
      </c>
      <c r="AU76" s="547">
        <f>'Information Input'!$J$18</f>
        <v>2019</v>
      </c>
      <c r="AV76" s="547" t="s">
        <v>89</v>
      </c>
      <c r="AW76" s="547" t="s">
        <v>90</v>
      </c>
      <c r="AX76" s="547" t="s">
        <v>91</v>
      </c>
      <c r="AY76" s="548" t="s">
        <v>671</v>
      </c>
      <c r="AZ76" s="547">
        <v>33</v>
      </c>
      <c r="BA76" s="549" t="s">
        <v>175</v>
      </c>
      <c r="BB76" s="543" t="s">
        <v>233</v>
      </c>
      <c r="BC76" s="550">
        <f>'Report 2'!$O40</f>
        <v>0</v>
      </c>
      <c r="BD76" s="550">
        <f>'Report 2'!$P40</f>
        <v>0</v>
      </c>
      <c r="BE76" s="550">
        <f>'Report 2'!$Q40</f>
        <v>0</v>
      </c>
      <c r="BF76" s="550">
        <f>'Report 2'!$R40</f>
        <v>0</v>
      </c>
      <c r="BG76" s="550">
        <f>'Report 2'!$S40</f>
        <v>0</v>
      </c>
      <c r="BH76" s="550">
        <f>'Report 2'!$T40</f>
        <v>0</v>
      </c>
      <c r="BI76" s="550">
        <f>'Report 2'!$U40</f>
        <v>0</v>
      </c>
      <c r="BK76" s="541" t="s">
        <v>669</v>
      </c>
      <c r="BL76" s="537">
        <v>3</v>
      </c>
      <c r="BM76" s="537" t="str">
        <f>'Information Input'!$M$14</f>
        <v xml:space="preserve">      -      </v>
      </c>
      <c r="BN76" s="537" t="s">
        <v>136</v>
      </c>
      <c r="BO76" s="538">
        <f t="shared" si="27"/>
        <v>43556</v>
      </c>
      <c r="BP76" s="538">
        <f t="shared" si="28"/>
        <v>43646</v>
      </c>
      <c r="BQ76" s="538">
        <f>'Information Input'!$H$35</f>
        <v>43555</v>
      </c>
      <c r="BR76" s="537" t="str">
        <f>'Information Input'!$J$22</f>
        <v>Quarterly</v>
      </c>
      <c r="BS76" s="538">
        <f>'Information Input'!$H$30</f>
        <v>43555</v>
      </c>
      <c r="BT76" s="537">
        <f>'Information Input'!$J$18</f>
        <v>2019</v>
      </c>
      <c r="BU76" s="579" t="s">
        <v>89</v>
      </c>
      <c r="BV76" s="540" t="s">
        <v>90</v>
      </c>
      <c r="BW76" s="541" t="s">
        <v>91</v>
      </c>
      <c r="BX76" s="537">
        <v>2</v>
      </c>
      <c r="BY76" s="549" t="s">
        <v>154</v>
      </c>
      <c r="BZ76" s="549" t="s">
        <v>251</v>
      </c>
      <c r="CA76" s="543">
        <f>'Report 3'!$E$17</f>
        <v>0</v>
      </c>
      <c r="CC76" s="542" t="s">
        <v>669</v>
      </c>
      <c r="CD76" s="1014" t="s">
        <v>672</v>
      </c>
      <c r="CE76" s="1014" t="str">
        <f>'Information Input'!$M$14</f>
        <v xml:space="preserve">      -      </v>
      </c>
      <c r="CF76" s="551" t="s">
        <v>135</v>
      </c>
      <c r="CG76" s="552">
        <f t="shared" si="11"/>
        <v>43466</v>
      </c>
      <c r="CH76" s="552">
        <f t="shared" si="12"/>
        <v>43555</v>
      </c>
      <c r="CI76" s="552">
        <f>'Information Input'!$H$35</f>
        <v>43555</v>
      </c>
      <c r="CJ76" s="551" t="str">
        <f>'Information Input'!$J$22</f>
        <v>Quarterly</v>
      </c>
      <c r="CK76" s="552">
        <f>'Information Input'!$H$30</f>
        <v>43555</v>
      </c>
      <c r="CL76" s="551">
        <f>'Information Input'!$J$18</f>
        <v>2019</v>
      </c>
      <c r="CM76" s="551" t="s">
        <v>92</v>
      </c>
      <c r="CN76" s="1014" t="s">
        <v>93</v>
      </c>
      <c r="CO76" s="542" t="s">
        <v>91</v>
      </c>
      <c r="CP76" s="542" t="s">
        <v>671</v>
      </c>
      <c r="CQ76" s="551">
        <v>35</v>
      </c>
      <c r="CR76" s="542" t="s">
        <v>177</v>
      </c>
      <c r="CS76" s="542" t="s">
        <v>235</v>
      </c>
      <c r="CT76" s="1015">
        <f>'Report 1'!$H$18</f>
        <v>0</v>
      </c>
      <c r="CU76" s="1016">
        <f>SUMIF('Report 4A'!$G$16:$G$95,$CQ76,'Report 4A'!$P$16:$P$95)</f>
        <v>0</v>
      </c>
      <c r="CV76" s="1017">
        <f t="shared" si="10"/>
        <v>0</v>
      </c>
      <c r="CX76" s="546" t="s">
        <v>669</v>
      </c>
      <c r="CY76" s="537" t="s">
        <v>310</v>
      </c>
      <c r="CZ76" s="537" t="str">
        <f>'Information Input'!$M$14</f>
        <v xml:space="preserve">      -      </v>
      </c>
      <c r="DA76" s="538">
        <f>'Information Input'!$H$35</f>
        <v>43555</v>
      </c>
      <c r="DB76" s="537" t="str">
        <f>'Information Input'!$J$22</f>
        <v>Quarterly</v>
      </c>
      <c r="DC76" s="552">
        <f>'Information Input'!$H$30</f>
        <v>43555</v>
      </c>
      <c r="DD76" s="553" t="str">
        <f t="shared" si="24"/>
        <v>201611</v>
      </c>
      <c r="DE76" s="541" t="s">
        <v>96</v>
      </c>
      <c r="DF76" s="541" t="s">
        <v>673</v>
      </c>
      <c r="DG76" s="544">
        <f>'Report 5A'!$AE$108</f>
        <v>0</v>
      </c>
      <c r="DH76" s="550">
        <f>'Report 5A'!$AE$109</f>
        <v>0</v>
      </c>
      <c r="DI76" s="544">
        <f>'Report 5A'!$AE$110</f>
        <v>0</v>
      </c>
      <c r="DJ76" s="544">
        <f>'Report 5A'!$AE$111</f>
        <v>0</v>
      </c>
      <c r="DK76" s="544">
        <f>'Report 5A'!$AE$112</f>
        <v>0</v>
      </c>
      <c r="DL76" s="544">
        <f>'Report 5A'!$AE$113</f>
        <v>0</v>
      </c>
      <c r="DM76" s="544">
        <f>'Report 5A'!$AE$114</f>
        <v>0</v>
      </c>
      <c r="DN76" s="544">
        <f>'Report 5A'!$AE$115</f>
        <v>0</v>
      </c>
      <c r="DO76" s="544">
        <f>'Report 5A'!$AE$116</f>
        <v>0</v>
      </c>
      <c r="DP76" s="544">
        <f>'Report 5A'!$AE$117</f>
        <v>0</v>
      </c>
      <c r="DQ76" s="544">
        <f>'Report 5A'!$AE$118</f>
        <v>0</v>
      </c>
    </row>
    <row r="77" spans="1:122">
      <c r="B77" s="535" t="s">
        <v>669</v>
      </c>
      <c r="C77" s="536">
        <v>1</v>
      </c>
      <c r="D77" s="537" t="str">
        <f>'Information Input'!$M$14</f>
        <v xml:space="preserve">      -      </v>
      </c>
      <c r="E77" s="537" t="s">
        <v>135</v>
      </c>
      <c r="F77" s="538">
        <f t="shared" si="29"/>
        <v>43466</v>
      </c>
      <c r="G77" s="538">
        <f t="shared" si="30"/>
        <v>43555</v>
      </c>
      <c r="H77" s="538">
        <f>'Information Input'!$H$35</f>
        <v>43555</v>
      </c>
      <c r="I77" s="537" t="str">
        <f>'Information Input'!$J$22</f>
        <v>Quarterly</v>
      </c>
      <c r="J77" s="538">
        <f>'Information Input'!$H$30</f>
        <v>43555</v>
      </c>
      <c r="K77" s="537">
        <f>'Information Input'!$J$18</f>
        <v>2019</v>
      </c>
      <c r="L77" s="579" t="s">
        <v>89</v>
      </c>
      <c r="M77" s="540" t="s">
        <v>90</v>
      </c>
      <c r="N77" s="541" t="s">
        <v>91</v>
      </c>
      <c r="O77" s="542" t="s">
        <v>679</v>
      </c>
      <c r="P77" s="537">
        <v>67</v>
      </c>
      <c r="Q77" s="541" t="s">
        <v>209</v>
      </c>
      <c r="R77" s="541" t="s">
        <v>239</v>
      </c>
      <c r="S77" s="543">
        <f>'Report 1'!$C$18</f>
        <v>0</v>
      </c>
      <c r="T77" s="544">
        <f>'Report 1'!$C$88</f>
        <v>0</v>
      </c>
      <c r="U77" s="545">
        <f>'Report 1'!$C$174</f>
        <v>0</v>
      </c>
      <c r="AL77" s="546" t="s">
        <v>669</v>
      </c>
      <c r="AM77" s="547">
        <v>2</v>
      </c>
      <c r="AN77" s="547" t="str">
        <f>'Information Input'!$M$14</f>
        <v xml:space="preserve">      -      </v>
      </c>
      <c r="AO77" s="547" t="s">
        <v>136</v>
      </c>
      <c r="AP77" s="538">
        <f t="shared" si="26"/>
        <v>43556</v>
      </c>
      <c r="AQ77" s="538">
        <f t="shared" si="25"/>
        <v>43646</v>
      </c>
      <c r="AR77" s="538">
        <f>'Information Input'!$H$35</f>
        <v>43555</v>
      </c>
      <c r="AS77" s="547" t="str">
        <f>'Information Input'!$J$22</f>
        <v>Quarterly</v>
      </c>
      <c r="AT77" s="538">
        <f>'Information Input'!$H$30</f>
        <v>43555</v>
      </c>
      <c r="AU77" s="547">
        <f>'Information Input'!$J$18</f>
        <v>2019</v>
      </c>
      <c r="AV77" s="547" t="s">
        <v>89</v>
      </c>
      <c r="AW77" s="547" t="s">
        <v>90</v>
      </c>
      <c r="AX77" s="547" t="s">
        <v>91</v>
      </c>
      <c r="AY77" s="548" t="s">
        <v>671</v>
      </c>
      <c r="AZ77" s="547">
        <v>34</v>
      </c>
      <c r="BA77" s="549" t="s">
        <v>176</v>
      </c>
      <c r="BB77" s="543" t="s">
        <v>238</v>
      </c>
      <c r="BC77" s="550">
        <f>'Report 2'!$O41</f>
        <v>0</v>
      </c>
      <c r="BD77" s="550">
        <f>'Report 2'!$P41</f>
        <v>0</v>
      </c>
      <c r="BE77" s="550">
        <f>'Report 2'!$Q41</f>
        <v>0</v>
      </c>
      <c r="BF77" s="550">
        <f>'Report 2'!$R41</f>
        <v>0</v>
      </c>
      <c r="BG77" s="550">
        <f>'Report 2'!$S41</f>
        <v>0</v>
      </c>
      <c r="BH77" s="550">
        <f>'Report 2'!$T41</f>
        <v>0</v>
      </c>
      <c r="BI77" s="550">
        <f>'Report 2'!$U41</f>
        <v>0</v>
      </c>
      <c r="BK77" s="541" t="s">
        <v>669</v>
      </c>
      <c r="BL77" s="537">
        <v>3</v>
      </c>
      <c r="BM77" s="537" t="str">
        <f>'Information Input'!$M$14</f>
        <v xml:space="preserve">      -      </v>
      </c>
      <c r="BN77" s="537" t="s">
        <v>136</v>
      </c>
      <c r="BO77" s="538">
        <f t="shared" si="27"/>
        <v>43556</v>
      </c>
      <c r="BP77" s="538">
        <f t="shared" si="28"/>
        <v>43646</v>
      </c>
      <c r="BQ77" s="538">
        <f>'Information Input'!$H$35</f>
        <v>43555</v>
      </c>
      <c r="BR77" s="537" t="str">
        <f>'Information Input'!$J$22</f>
        <v>Quarterly</v>
      </c>
      <c r="BS77" s="538">
        <f>'Information Input'!$H$30</f>
        <v>43555</v>
      </c>
      <c r="BT77" s="537">
        <f>'Information Input'!$J$18</f>
        <v>2019</v>
      </c>
      <c r="BU77" s="579" t="s">
        <v>89</v>
      </c>
      <c r="BV77" s="540" t="s">
        <v>90</v>
      </c>
      <c r="BW77" s="541" t="s">
        <v>91</v>
      </c>
      <c r="BX77" s="537">
        <v>3</v>
      </c>
      <c r="BY77" s="549" t="s">
        <v>164</v>
      </c>
      <c r="BZ77" s="549" t="s">
        <v>250</v>
      </c>
      <c r="CA77" s="543">
        <f>'Report 3'!$E$18</f>
        <v>0</v>
      </c>
      <c r="CC77" s="542" t="s">
        <v>669</v>
      </c>
      <c r="CD77" s="1014" t="s">
        <v>672</v>
      </c>
      <c r="CE77" s="1014" t="str">
        <f>'Information Input'!$M$14</f>
        <v xml:space="preserve">      -      </v>
      </c>
      <c r="CF77" s="551" t="s">
        <v>135</v>
      </c>
      <c r="CG77" s="552">
        <f t="shared" ref="CG77:CG140" si="31">DATE(CL77,1,1)</f>
        <v>43466</v>
      </c>
      <c r="CH77" s="552">
        <f t="shared" ref="CH77:CH140" si="32">DATE(CL77,3,31)</f>
        <v>43555</v>
      </c>
      <c r="CI77" s="552">
        <f>'Information Input'!$H$35</f>
        <v>43555</v>
      </c>
      <c r="CJ77" s="551" t="str">
        <f>'Information Input'!$J$22</f>
        <v>Quarterly</v>
      </c>
      <c r="CK77" s="552">
        <f>'Information Input'!$H$30</f>
        <v>43555</v>
      </c>
      <c r="CL77" s="551">
        <f>'Information Input'!$J$18</f>
        <v>2019</v>
      </c>
      <c r="CM77" s="551" t="s">
        <v>92</v>
      </c>
      <c r="CN77" s="1014" t="s">
        <v>93</v>
      </c>
      <c r="CO77" s="542" t="s">
        <v>91</v>
      </c>
      <c r="CP77" s="542" t="s">
        <v>671</v>
      </c>
      <c r="CQ77" s="551">
        <v>36</v>
      </c>
      <c r="CR77" s="542" t="s">
        <v>178</v>
      </c>
      <c r="CS77" s="542" t="s">
        <v>235</v>
      </c>
      <c r="CT77" s="1015">
        <f>'Report 1'!$H$18</f>
        <v>0</v>
      </c>
      <c r="CU77" s="1016">
        <f>SUMIF('Report 4A'!$G$16:$G$95,$CQ77,'Report 4A'!$P$16:$P$95)</f>
        <v>0</v>
      </c>
      <c r="CV77" s="1017">
        <f t="shared" si="10"/>
        <v>0</v>
      </c>
      <c r="CX77" s="546" t="s">
        <v>669</v>
      </c>
      <c r="CY77" s="537" t="s">
        <v>310</v>
      </c>
      <c r="CZ77" s="537" t="str">
        <f>'Information Input'!$M$14</f>
        <v xml:space="preserve">      -      </v>
      </c>
      <c r="DA77" s="538">
        <f>'Information Input'!$H$35</f>
        <v>43555</v>
      </c>
      <c r="DB77" s="537" t="str">
        <f>'Information Input'!$J$22</f>
        <v>Quarterly</v>
      </c>
      <c r="DC77" s="552">
        <f>'Information Input'!$H$30</f>
        <v>43555</v>
      </c>
      <c r="DD77" s="553" t="str">
        <f t="shared" si="24"/>
        <v>201610</v>
      </c>
      <c r="DE77" s="541" t="s">
        <v>96</v>
      </c>
      <c r="DF77" s="541" t="s">
        <v>673</v>
      </c>
      <c r="DG77" s="544">
        <f>'Report 5A'!$AF$108</f>
        <v>0</v>
      </c>
      <c r="DH77" s="550">
        <f>'Report 5A'!$AF$109</f>
        <v>0</v>
      </c>
      <c r="DI77" s="544">
        <f>'Report 5A'!$AF$110</f>
        <v>0</v>
      </c>
      <c r="DJ77" s="544">
        <f>'Report 5A'!$AF$111</f>
        <v>0</v>
      </c>
      <c r="DK77" s="544">
        <f>'Report 5A'!$AF$112</f>
        <v>0</v>
      </c>
      <c r="DL77" s="544">
        <f>'Report 5A'!$AF$113</f>
        <v>0</v>
      </c>
      <c r="DM77" s="544">
        <f>'Report 5A'!$AF$114</f>
        <v>0</v>
      </c>
      <c r="DN77" s="544">
        <f>'Report 5A'!$AF$115</f>
        <v>0</v>
      </c>
      <c r="DO77" s="544">
        <f>'Report 5A'!$AF$116</f>
        <v>0</v>
      </c>
      <c r="DP77" s="544">
        <f>'Report 5A'!$AF$117</f>
        <v>0</v>
      </c>
      <c r="DQ77" s="544">
        <f>'Report 5A'!$AF$118</f>
        <v>0</v>
      </c>
    </row>
    <row r="78" spans="1:122">
      <c r="B78" s="535" t="s">
        <v>669</v>
      </c>
      <c r="C78" s="536">
        <v>1</v>
      </c>
      <c r="D78" s="537" t="str">
        <f>'Information Input'!$M$14</f>
        <v xml:space="preserve">      -      </v>
      </c>
      <c r="E78" s="537" t="s">
        <v>135</v>
      </c>
      <c r="F78" s="538">
        <f t="shared" si="29"/>
        <v>43466</v>
      </c>
      <c r="G78" s="538">
        <f t="shared" si="30"/>
        <v>43555</v>
      </c>
      <c r="H78" s="538">
        <f>'Information Input'!$H$35</f>
        <v>43555</v>
      </c>
      <c r="I78" s="537" t="str">
        <f>'Information Input'!$J$22</f>
        <v>Quarterly</v>
      </c>
      <c r="J78" s="538">
        <f>'Information Input'!$H$30</f>
        <v>43555</v>
      </c>
      <c r="K78" s="537">
        <f>'Information Input'!$J$18</f>
        <v>2019</v>
      </c>
      <c r="L78" s="579" t="s">
        <v>89</v>
      </c>
      <c r="M78" s="540" t="s">
        <v>90</v>
      </c>
      <c r="N78" s="541" t="s">
        <v>91</v>
      </c>
      <c r="O78" s="542" t="s">
        <v>679</v>
      </c>
      <c r="P78" s="537">
        <v>68</v>
      </c>
      <c r="Q78" s="541" t="s">
        <v>210</v>
      </c>
      <c r="R78" s="541" t="s">
        <v>239</v>
      </c>
      <c r="S78" s="543">
        <f>'Report 1'!$C$18</f>
        <v>0</v>
      </c>
      <c r="T78" s="544">
        <f>'Report 1'!$C$89</f>
        <v>0</v>
      </c>
      <c r="U78" s="545">
        <f>'Report 1'!$C$175</f>
        <v>0</v>
      </c>
      <c r="AL78" s="546" t="s">
        <v>669</v>
      </c>
      <c r="AM78" s="547">
        <v>2</v>
      </c>
      <c r="AN78" s="547" t="str">
        <f>'Information Input'!$M$14</f>
        <v xml:space="preserve">      -      </v>
      </c>
      <c r="AO78" s="547" t="s">
        <v>136</v>
      </c>
      <c r="AP78" s="538">
        <f t="shared" si="26"/>
        <v>43556</v>
      </c>
      <c r="AQ78" s="538">
        <f t="shared" si="25"/>
        <v>43646</v>
      </c>
      <c r="AR78" s="538">
        <f>'Information Input'!$H$35</f>
        <v>43555</v>
      </c>
      <c r="AS78" s="547" t="str">
        <f>'Information Input'!$J$22</f>
        <v>Quarterly</v>
      </c>
      <c r="AT78" s="538">
        <f>'Information Input'!$H$30</f>
        <v>43555</v>
      </c>
      <c r="AU78" s="547">
        <f>'Information Input'!$J$18</f>
        <v>2019</v>
      </c>
      <c r="AV78" s="547" t="s">
        <v>89</v>
      </c>
      <c r="AW78" s="547" t="s">
        <v>90</v>
      </c>
      <c r="AX78" s="547" t="s">
        <v>91</v>
      </c>
      <c r="AY78" s="548" t="s">
        <v>671</v>
      </c>
      <c r="AZ78" s="547">
        <v>35</v>
      </c>
      <c r="BA78" s="549" t="s">
        <v>177</v>
      </c>
      <c r="BB78" s="543" t="s">
        <v>235</v>
      </c>
      <c r="BC78" s="550">
        <f>'Report 2'!$O42</f>
        <v>0</v>
      </c>
      <c r="BD78" s="550">
        <f>'Report 2'!$P42</f>
        <v>0</v>
      </c>
      <c r="BE78" s="550">
        <f>'Report 2'!$Q42</f>
        <v>0</v>
      </c>
      <c r="BF78" s="550">
        <f>'Report 2'!$R42</f>
        <v>0</v>
      </c>
      <c r="BG78" s="550">
        <f>'Report 2'!$S42</f>
        <v>0</v>
      </c>
      <c r="BH78" s="550">
        <f>'Report 2'!$T42</f>
        <v>0</v>
      </c>
      <c r="BI78" s="550">
        <f>'Report 2'!$U42</f>
        <v>0</v>
      </c>
      <c r="BK78" s="541" t="s">
        <v>669</v>
      </c>
      <c r="BL78" s="537">
        <v>3</v>
      </c>
      <c r="BM78" s="537" t="str">
        <f>'Information Input'!$M$14</f>
        <v xml:space="preserve">      -      </v>
      </c>
      <c r="BN78" s="537" t="s">
        <v>136</v>
      </c>
      <c r="BO78" s="538">
        <f t="shared" si="27"/>
        <v>43556</v>
      </c>
      <c r="BP78" s="538">
        <f t="shared" si="28"/>
        <v>43646</v>
      </c>
      <c r="BQ78" s="538">
        <f>'Information Input'!$H$35</f>
        <v>43555</v>
      </c>
      <c r="BR78" s="537" t="str">
        <f>'Information Input'!$J$22</f>
        <v>Quarterly</v>
      </c>
      <c r="BS78" s="538">
        <f>'Information Input'!$H$30</f>
        <v>43555</v>
      </c>
      <c r="BT78" s="537">
        <f>'Information Input'!$J$18</f>
        <v>2019</v>
      </c>
      <c r="BU78" s="579" t="s">
        <v>89</v>
      </c>
      <c r="BV78" s="540" t="s">
        <v>90</v>
      </c>
      <c r="BW78" s="541" t="s">
        <v>91</v>
      </c>
      <c r="BX78" s="537">
        <v>4</v>
      </c>
      <c r="BY78" s="549" t="s">
        <v>164</v>
      </c>
      <c r="BZ78" s="549" t="s">
        <v>252</v>
      </c>
      <c r="CA78" s="543">
        <f>'Report 3'!$E$19</f>
        <v>0</v>
      </c>
      <c r="CC78" s="542" t="s">
        <v>669</v>
      </c>
      <c r="CD78" s="1014" t="s">
        <v>672</v>
      </c>
      <c r="CE78" s="1014" t="str">
        <f>'Information Input'!$M$14</f>
        <v xml:space="preserve">      -      </v>
      </c>
      <c r="CF78" s="551" t="s">
        <v>135</v>
      </c>
      <c r="CG78" s="552">
        <f t="shared" si="31"/>
        <v>43466</v>
      </c>
      <c r="CH78" s="552">
        <f t="shared" si="32"/>
        <v>43555</v>
      </c>
      <c r="CI78" s="552">
        <f>'Information Input'!$H$35</f>
        <v>43555</v>
      </c>
      <c r="CJ78" s="551" t="str">
        <f>'Information Input'!$J$22</f>
        <v>Quarterly</v>
      </c>
      <c r="CK78" s="552">
        <f>'Information Input'!$H$30</f>
        <v>43555</v>
      </c>
      <c r="CL78" s="551">
        <f>'Information Input'!$J$18</f>
        <v>2019</v>
      </c>
      <c r="CM78" s="551" t="s">
        <v>92</v>
      </c>
      <c r="CN78" s="1014" t="s">
        <v>93</v>
      </c>
      <c r="CO78" s="542" t="s">
        <v>91</v>
      </c>
      <c r="CP78" s="542" t="s">
        <v>671</v>
      </c>
      <c r="CQ78" s="551">
        <v>37</v>
      </c>
      <c r="CR78" s="542" t="s">
        <v>179</v>
      </c>
      <c r="CS78" s="542" t="s">
        <v>231</v>
      </c>
      <c r="CT78" s="1015">
        <f>'Report 1'!$H$18</f>
        <v>0</v>
      </c>
      <c r="CU78" s="1016">
        <f>SUMIF('Report 4A'!$G$16:$G$95,$CQ78,'Report 4A'!$P$16:$P$95)</f>
        <v>0</v>
      </c>
      <c r="CV78" s="1017">
        <f t="shared" ref="CV78:CV145" si="33">IF(CT78&lt;&gt;0,CU78/CT78,0)</f>
        <v>0</v>
      </c>
      <c r="CX78" s="546" t="s">
        <v>669</v>
      </c>
      <c r="CY78" s="537" t="s">
        <v>310</v>
      </c>
      <c r="CZ78" s="537" t="str">
        <f>'Information Input'!$M$14</f>
        <v xml:space="preserve">      -      </v>
      </c>
      <c r="DA78" s="552">
        <f>'Information Input'!$H$35</f>
        <v>43555</v>
      </c>
      <c r="DB78" s="537" t="str">
        <f>'Information Input'!$J$22</f>
        <v>Quarterly</v>
      </c>
      <c r="DC78" s="552">
        <f>'Information Input'!$H$30</f>
        <v>43555</v>
      </c>
      <c r="DD78" s="553" t="str">
        <f t="shared" si="24"/>
        <v>201609</v>
      </c>
      <c r="DE78" s="541" t="s">
        <v>96</v>
      </c>
      <c r="DF78" s="541" t="s">
        <v>673</v>
      </c>
      <c r="DG78" s="544">
        <f>'Report 5A'!$AG$108</f>
        <v>0</v>
      </c>
      <c r="DH78" s="550">
        <f>'Report 5A'!$AG$109</f>
        <v>0</v>
      </c>
      <c r="DI78" s="544">
        <f>'Report 5A'!$AG$110</f>
        <v>0</v>
      </c>
      <c r="DJ78" s="544">
        <f>'Report 5A'!$AG$111</f>
        <v>0</v>
      </c>
      <c r="DK78" s="544">
        <f>'Report 5A'!$AG$112</f>
        <v>0</v>
      </c>
      <c r="DL78" s="544">
        <f>'Report 5A'!$AG$113</f>
        <v>0</v>
      </c>
      <c r="DM78" s="544">
        <f>'Report 5A'!$AG$114</f>
        <v>0</v>
      </c>
      <c r="DN78" s="544">
        <f>'Report 5A'!$AG$115</f>
        <v>0</v>
      </c>
      <c r="DO78" s="544">
        <f>'Report 5A'!$AG$116</f>
        <v>0</v>
      </c>
      <c r="DP78" s="544">
        <f>'Report 5A'!$AG$117</f>
        <v>0</v>
      </c>
      <c r="DQ78" s="544">
        <f>'Report 5A'!$AG$118</f>
        <v>0</v>
      </c>
    </row>
    <row r="79" spans="1:122">
      <c r="B79" s="535" t="s">
        <v>669</v>
      </c>
      <c r="C79" s="536">
        <v>1</v>
      </c>
      <c r="D79" s="537" t="str">
        <f>'Information Input'!$M$14</f>
        <v xml:space="preserve">      -      </v>
      </c>
      <c r="E79" s="537" t="s">
        <v>135</v>
      </c>
      <c r="F79" s="538">
        <f t="shared" si="29"/>
        <v>43466</v>
      </c>
      <c r="G79" s="538">
        <f t="shared" si="30"/>
        <v>43555</v>
      </c>
      <c r="H79" s="538">
        <f>'Information Input'!$H$35</f>
        <v>43555</v>
      </c>
      <c r="I79" s="537" t="str">
        <f>'Information Input'!$J$22</f>
        <v>Quarterly</v>
      </c>
      <c r="J79" s="538">
        <f>'Information Input'!$H$30</f>
        <v>43555</v>
      </c>
      <c r="K79" s="537">
        <f>'Information Input'!$J$18</f>
        <v>2019</v>
      </c>
      <c r="L79" s="579" t="s">
        <v>89</v>
      </c>
      <c r="M79" s="540" t="s">
        <v>90</v>
      </c>
      <c r="N79" s="541" t="s">
        <v>91</v>
      </c>
      <c r="O79" s="542" t="s">
        <v>679</v>
      </c>
      <c r="P79" s="537">
        <v>69</v>
      </c>
      <c r="Q79" s="541" t="s">
        <v>211</v>
      </c>
      <c r="R79" s="541" t="s">
        <v>239</v>
      </c>
      <c r="S79" s="543">
        <f>'Report 1'!$C$18</f>
        <v>0</v>
      </c>
      <c r="T79" s="544">
        <f>'Report 1'!$C$90</f>
        <v>0</v>
      </c>
      <c r="U79" s="545">
        <f>'Report 1'!$C$176</f>
        <v>0</v>
      </c>
      <c r="AL79" s="546" t="s">
        <v>669</v>
      </c>
      <c r="AM79" s="547">
        <v>2</v>
      </c>
      <c r="AN79" s="547" t="str">
        <f>'Information Input'!$M$14</f>
        <v xml:space="preserve">      -      </v>
      </c>
      <c r="AO79" s="547" t="s">
        <v>136</v>
      </c>
      <c r="AP79" s="538">
        <f t="shared" si="26"/>
        <v>43556</v>
      </c>
      <c r="AQ79" s="538">
        <f t="shared" si="25"/>
        <v>43646</v>
      </c>
      <c r="AR79" s="538">
        <f>'Information Input'!$H$35</f>
        <v>43555</v>
      </c>
      <c r="AS79" s="547" t="str">
        <f>'Information Input'!$J$22</f>
        <v>Quarterly</v>
      </c>
      <c r="AT79" s="538">
        <f>'Information Input'!$H$30</f>
        <v>43555</v>
      </c>
      <c r="AU79" s="547">
        <f>'Information Input'!$J$18</f>
        <v>2019</v>
      </c>
      <c r="AV79" s="547" t="s">
        <v>89</v>
      </c>
      <c r="AW79" s="547" t="s">
        <v>90</v>
      </c>
      <c r="AX79" s="547" t="s">
        <v>91</v>
      </c>
      <c r="AY79" s="548" t="s">
        <v>671</v>
      </c>
      <c r="AZ79" s="547">
        <v>36</v>
      </c>
      <c r="BA79" s="549" t="s">
        <v>178</v>
      </c>
      <c r="BB79" s="543" t="s">
        <v>235</v>
      </c>
      <c r="BC79" s="550">
        <f>'Report 2'!$O43</f>
        <v>0</v>
      </c>
      <c r="BD79" s="550">
        <f>'Report 2'!$P43</f>
        <v>0</v>
      </c>
      <c r="BE79" s="550">
        <f>'Report 2'!$Q43</f>
        <v>0</v>
      </c>
      <c r="BF79" s="550">
        <f>'Report 2'!$R43</f>
        <v>0</v>
      </c>
      <c r="BG79" s="550">
        <f>'Report 2'!$S43</f>
        <v>0</v>
      </c>
      <c r="BH79" s="550">
        <f>'Report 2'!$T43</f>
        <v>0</v>
      </c>
      <c r="BI79" s="550">
        <f>'Report 2'!$U43</f>
        <v>0</v>
      </c>
      <c r="BK79" s="541" t="s">
        <v>669</v>
      </c>
      <c r="BL79" s="537">
        <v>3</v>
      </c>
      <c r="BM79" s="537" t="str">
        <f>'Information Input'!$M$14</f>
        <v xml:space="preserve">      -      </v>
      </c>
      <c r="BN79" s="537" t="s">
        <v>136</v>
      </c>
      <c r="BO79" s="538">
        <f t="shared" si="27"/>
        <v>43556</v>
      </c>
      <c r="BP79" s="538">
        <f t="shared" si="28"/>
        <v>43646</v>
      </c>
      <c r="BQ79" s="538">
        <f>'Information Input'!$H$35</f>
        <v>43555</v>
      </c>
      <c r="BR79" s="537" t="str">
        <f>'Information Input'!$J$22</f>
        <v>Quarterly</v>
      </c>
      <c r="BS79" s="538">
        <f>'Information Input'!$H$30</f>
        <v>43555</v>
      </c>
      <c r="BT79" s="537">
        <f>'Information Input'!$J$18</f>
        <v>2019</v>
      </c>
      <c r="BU79" s="579" t="s">
        <v>89</v>
      </c>
      <c r="BV79" s="540" t="s">
        <v>90</v>
      </c>
      <c r="BW79" s="541" t="s">
        <v>91</v>
      </c>
      <c r="BX79" s="537">
        <v>5</v>
      </c>
      <c r="BY79" s="549" t="s">
        <v>253</v>
      </c>
      <c r="BZ79" s="549" t="s">
        <v>254</v>
      </c>
      <c r="CA79" s="543">
        <f>'Report 3'!$E$20</f>
        <v>0</v>
      </c>
      <c r="CC79" s="542" t="s">
        <v>669</v>
      </c>
      <c r="CD79" s="1014" t="s">
        <v>672</v>
      </c>
      <c r="CE79" s="1014" t="str">
        <f>'Information Input'!$M$14</f>
        <v xml:space="preserve">      -      </v>
      </c>
      <c r="CF79" s="551" t="s">
        <v>135</v>
      </c>
      <c r="CG79" s="552">
        <f t="shared" si="31"/>
        <v>43466</v>
      </c>
      <c r="CH79" s="552">
        <f t="shared" si="32"/>
        <v>43555</v>
      </c>
      <c r="CI79" s="552">
        <f>'Information Input'!$H$35</f>
        <v>43555</v>
      </c>
      <c r="CJ79" s="551" t="str">
        <f>'Information Input'!$J$22</f>
        <v>Quarterly</v>
      </c>
      <c r="CK79" s="552">
        <f>'Information Input'!$H$30</f>
        <v>43555</v>
      </c>
      <c r="CL79" s="551">
        <f>'Information Input'!$J$18</f>
        <v>2019</v>
      </c>
      <c r="CM79" s="551" t="s">
        <v>92</v>
      </c>
      <c r="CN79" s="1014" t="s">
        <v>93</v>
      </c>
      <c r="CO79" s="542" t="s">
        <v>91</v>
      </c>
      <c r="CP79" s="542" t="s">
        <v>671</v>
      </c>
      <c r="CQ79" s="551">
        <v>38</v>
      </c>
      <c r="CR79" s="542" t="s">
        <v>180</v>
      </c>
      <c r="CS79" s="542" t="s">
        <v>233</v>
      </c>
      <c r="CT79" s="1015">
        <f>'Report 1'!$H$18</f>
        <v>0</v>
      </c>
      <c r="CU79" s="1016">
        <f>SUMIF('Report 4A'!$G$16:$G$95,$CQ79,'Report 4A'!$P$16:$P$95)</f>
        <v>0</v>
      </c>
      <c r="CV79" s="1017">
        <f t="shared" si="33"/>
        <v>0</v>
      </c>
      <c r="CX79" s="546" t="s">
        <v>669</v>
      </c>
      <c r="CY79" s="537" t="s">
        <v>310</v>
      </c>
      <c r="CZ79" s="537" t="str">
        <f>'Information Input'!$M$14</f>
        <v xml:space="preserve">      -      </v>
      </c>
      <c r="DA79" s="538">
        <f>'Information Input'!$H$35</f>
        <v>43555</v>
      </c>
      <c r="DB79" s="537" t="str">
        <f>'Information Input'!$J$22</f>
        <v>Quarterly</v>
      </c>
      <c r="DC79" s="552">
        <f>'Information Input'!$H$30</f>
        <v>43555</v>
      </c>
      <c r="DD79" s="553" t="str">
        <f t="shared" si="24"/>
        <v>201608</v>
      </c>
      <c r="DE79" s="541" t="s">
        <v>96</v>
      </c>
      <c r="DF79" s="541" t="s">
        <v>673</v>
      </c>
      <c r="DG79" s="544">
        <f>'Report 5A'!$AH$108</f>
        <v>0</v>
      </c>
      <c r="DH79" s="550">
        <f>'Report 5A'!$AH$109</f>
        <v>0</v>
      </c>
      <c r="DI79" s="544">
        <f>'Report 5A'!$AH$110</f>
        <v>0</v>
      </c>
      <c r="DJ79" s="544">
        <f>'Report 5A'!$AH$111</f>
        <v>0</v>
      </c>
      <c r="DK79" s="544">
        <f>'Report 5A'!$AH$112</f>
        <v>0</v>
      </c>
      <c r="DL79" s="544">
        <f>'Report 5A'!$AH$113</f>
        <v>0</v>
      </c>
      <c r="DM79" s="544">
        <f>'Report 5A'!$AH$114</f>
        <v>0</v>
      </c>
      <c r="DN79" s="544">
        <f>'Report 5A'!$AH$115</f>
        <v>0</v>
      </c>
      <c r="DO79" s="544">
        <f>'Report 5A'!$AH$116</f>
        <v>0</v>
      </c>
      <c r="DP79" s="544">
        <f>'Report 5A'!$AH$117</f>
        <v>0</v>
      </c>
      <c r="DQ79" s="544">
        <f>'Report 5A'!$AH$118</f>
        <v>0</v>
      </c>
    </row>
    <row r="80" spans="1:122">
      <c r="B80" s="535" t="s">
        <v>669</v>
      </c>
      <c r="C80" s="536">
        <v>1</v>
      </c>
      <c r="D80" s="537" t="str">
        <f>'Information Input'!$M$14</f>
        <v xml:space="preserve">      -      </v>
      </c>
      <c r="E80" s="537" t="s">
        <v>135</v>
      </c>
      <c r="F80" s="538">
        <f t="shared" si="29"/>
        <v>43466</v>
      </c>
      <c r="G80" s="538">
        <f t="shared" si="30"/>
        <v>43555</v>
      </c>
      <c r="H80" s="538">
        <f>'Information Input'!$H$35</f>
        <v>43555</v>
      </c>
      <c r="I80" s="537" t="str">
        <f>'Information Input'!$J$22</f>
        <v>Quarterly</v>
      </c>
      <c r="J80" s="538">
        <f>'Information Input'!$H$30</f>
        <v>43555</v>
      </c>
      <c r="K80" s="537">
        <f>'Information Input'!$J$18</f>
        <v>2019</v>
      </c>
      <c r="L80" s="579" t="s">
        <v>89</v>
      </c>
      <c r="M80" s="540" t="s">
        <v>90</v>
      </c>
      <c r="N80" s="541" t="s">
        <v>91</v>
      </c>
      <c r="O80" s="542" t="s">
        <v>680</v>
      </c>
      <c r="P80" s="537">
        <v>70</v>
      </c>
      <c r="Q80" s="541" t="s">
        <v>212</v>
      </c>
      <c r="R80" s="541" t="s">
        <v>239</v>
      </c>
      <c r="S80" s="543">
        <f>'Report 1'!$C$18</f>
        <v>0</v>
      </c>
      <c r="T80" s="544">
        <f>'Report 1'!$C$91</f>
        <v>0</v>
      </c>
      <c r="U80" s="545">
        <f>'Report 1'!$C$177</f>
        <v>0</v>
      </c>
      <c r="AL80" s="546" t="s">
        <v>669</v>
      </c>
      <c r="AM80" s="547">
        <v>2</v>
      </c>
      <c r="AN80" s="547" t="str">
        <f>'Information Input'!$M$14</f>
        <v xml:space="preserve">      -      </v>
      </c>
      <c r="AO80" s="547" t="s">
        <v>136</v>
      </c>
      <c r="AP80" s="538">
        <f t="shared" si="26"/>
        <v>43556</v>
      </c>
      <c r="AQ80" s="538">
        <f t="shared" si="25"/>
        <v>43646</v>
      </c>
      <c r="AR80" s="538">
        <f>'Information Input'!$H$35</f>
        <v>43555</v>
      </c>
      <c r="AS80" s="547" t="str">
        <f>'Information Input'!$J$22</f>
        <v>Quarterly</v>
      </c>
      <c r="AT80" s="538">
        <f>'Information Input'!$H$30</f>
        <v>43555</v>
      </c>
      <c r="AU80" s="547">
        <f>'Information Input'!$J$18</f>
        <v>2019</v>
      </c>
      <c r="AV80" s="547" t="s">
        <v>89</v>
      </c>
      <c r="AW80" s="547" t="s">
        <v>90</v>
      </c>
      <c r="AX80" s="547" t="s">
        <v>91</v>
      </c>
      <c r="AY80" s="548" t="s">
        <v>671</v>
      </c>
      <c r="AZ80" s="547">
        <v>37</v>
      </c>
      <c r="BA80" s="549" t="s">
        <v>179</v>
      </c>
      <c r="BB80" s="543" t="s">
        <v>231</v>
      </c>
      <c r="BC80" s="550">
        <f>'Report 2'!$O44</f>
        <v>0</v>
      </c>
      <c r="BD80" s="550">
        <f>'Report 2'!$P44</f>
        <v>0</v>
      </c>
      <c r="BE80" s="550">
        <f>'Report 2'!$Q44</f>
        <v>0</v>
      </c>
      <c r="BF80" s="550">
        <f>'Report 2'!$R44</f>
        <v>0</v>
      </c>
      <c r="BG80" s="550">
        <f>'Report 2'!$S44</f>
        <v>0</v>
      </c>
      <c r="BH80" s="550">
        <f>'Report 2'!$T44</f>
        <v>0</v>
      </c>
      <c r="BI80" s="550">
        <f>'Report 2'!$U44</f>
        <v>0</v>
      </c>
      <c r="BK80" s="541" t="s">
        <v>669</v>
      </c>
      <c r="BL80" s="537">
        <v>3</v>
      </c>
      <c r="BM80" s="537" t="str">
        <f>'Information Input'!$M$14</f>
        <v xml:space="preserve">      -      </v>
      </c>
      <c r="BN80" s="537" t="s">
        <v>136</v>
      </c>
      <c r="BO80" s="538">
        <f t="shared" si="27"/>
        <v>43556</v>
      </c>
      <c r="BP80" s="538">
        <f t="shared" si="28"/>
        <v>43646</v>
      </c>
      <c r="BQ80" s="538">
        <f>'Information Input'!$H$35</f>
        <v>43555</v>
      </c>
      <c r="BR80" s="537" t="str">
        <f>'Information Input'!$J$22</f>
        <v>Quarterly</v>
      </c>
      <c r="BS80" s="538">
        <f>'Information Input'!$H$30</f>
        <v>43555</v>
      </c>
      <c r="BT80" s="537">
        <f>'Information Input'!$J$18</f>
        <v>2019</v>
      </c>
      <c r="BU80" s="579" t="s">
        <v>89</v>
      </c>
      <c r="BV80" s="540" t="s">
        <v>90</v>
      </c>
      <c r="BW80" s="541" t="s">
        <v>91</v>
      </c>
      <c r="BX80" s="537">
        <v>6</v>
      </c>
      <c r="BY80" s="549" t="s">
        <v>255</v>
      </c>
      <c r="BZ80" s="549" t="s">
        <v>254</v>
      </c>
      <c r="CA80" s="543">
        <f>'Report 3'!$E$21</f>
        <v>0</v>
      </c>
      <c r="CC80" s="542" t="s">
        <v>669</v>
      </c>
      <c r="CD80" s="1014" t="s">
        <v>672</v>
      </c>
      <c r="CE80" s="1014" t="str">
        <f>'Information Input'!$M$14</f>
        <v xml:space="preserve">      -      </v>
      </c>
      <c r="CF80" s="551" t="s">
        <v>135</v>
      </c>
      <c r="CG80" s="552">
        <f t="shared" si="31"/>
        <v>43466</v>
      </c>
      <c r="CH80" s="552">
        <f t="shared" si="32"/>
        <v>43555</v>
      </c>
      <c r="CI80" s="552">
        <f>'Information Input'!$H$35</f>
        <v>43555</v>
      </c>
      <c r="CJ80" s="551" t="str">
        <f>'Information Input'!$J$22</f>
        <v>Quarterly</v>
      </c>
      <c r="CK80" s="552">
        <f>'Information Input'!$H$30</f>
        <v>43555</v>
      </c>
      <c r="CL80" s="551">
        <f>'Information Input'!$J$18</f>
        <v>2019</v>
      </c>
      <c r="CM80" s="551" t="s">
        <v>92</v>
      </c>
      <c r="CN80" s="1014" t="s">
        <v>93</v>
      </c>
      <c r="CO80" s="542" t="s">
        <v>91</v>
      </c>
      <c r="CP80" s="542" t="s">
        <v>671</v>
      </c>
      <c r="CQ80" s="551">
        <v>39</v>
      </c>
      <c r="CR80" s="542" t="s">
        <v>181</v>
      </c>
      <c r="CS80" s="542" t="s">
        <v>233</v>
      </c>
      <c r="CT80" s="1015">
        <f>'Report 1'!$H$18</f>
        <v>0</v>
      </c>
      <c r="CU80" s="1016">
        <f>SUMIF('Report 4A'!$G$16:$G$95,$CQ80,'Report 4A'!$P$16:$P$95)</f>
        <v>0</v>
      </c>
      <c r="CV80" s="1017">
        <f t="shared" si="33"/>
        <v>0</v>
      </c>
      <c r="CX80" s="546" t="s">
        <v>669</v>
      </c>
      <c r="CY80" s="537" t="s">
        <v>310</v>
      </c>
      <c r="CZ80" s="537" t="str">
        <f>'Information Input'!$M$14</f>
        <v xml:space="preserve">      -      </v>
      </c>
      <c r="DA80" s="538">
        <f>'Information Input'!$H$35</f>
        <v>43555</v>
      </c>
      <c r="DB80" s="537" t="str">
        <f>'Information Input'!$J$22</f>
        <v>Quarterly</v>
      </c>
      <c r="DC80" s="552">
        <f>'Information Input'!$H$30</f>
        <v>43555</v>
      </c>
      <c r="DD80" s="553" t="str">
        <f t="shared" si="24"/>
        <v>201607</v>
      </c>
      <c r="DE80" s="541" t="s">
        <v>96</v>
      </c>
      <c r="DF80" s="541" t="s">
        <v>673</v>
      </c>
      <c r="DG80" s="544">
        <f>'Report 5A'!$AI$108</f>
        <v>0</v>
      </c>
      <c r="DH80" s="550">
        <f>'Report 5A'!$AI$109</f>
        <v>0</v>
      </c>
      <c r="DI80" s="544">
        <f>'Report 5A'!$AI$110</f>
        <v>0</v>
      </c>
      <c r="DJ80" s="544">
        <f>'Report 5A'!$AI$111</f>
        <v>0</v>
      </c>
      <c r="DK80" s="544">
        <f>'Report 5A'!$AI$112</f>
        <v>0</v>
      </c>
      <c r="DL80" s="544">
        <f>'Report 5A'!$AI$113</f>
        <v>0</v>
      </c>
      <c r="DM80" s="544">
        <f>'Report 5A'!$AI$114</f>
        <v>0</v>
      </c>
      <c r="DN80" s="544">
        <f>'Report 5A'!$AI$115</f>
        <v>0</v>
      </c>
      <c r="DO80" s="544">
        <f>'Report 5A'!$AI$116</f>
        <v>0</v>
      </c>
      <c r="DP80" s="544">
        <f>'Report 5A'!$AI$117</f>
        <v>0</v>
      </c>
      <c r="DQ80" s="544">
        <f>'Report 5A'!$AI$118</f>
        <v>0</v>
      </c>
    </row>
    <row r="81" spans="2:121">
      <c r="B81" s="535" t="s">
        <v>669</v>
      </c>
      <c r="C81" s="536">
        <v>1</v>
      </c>
      <c r="D81" s="537" t="str">
        <f>'Information Input'!$M$14</f>
        <v xml:space="preserve">      -      </v>
      </c>
      <c r="E81" s="537" t="s">
        <v>135</v>
      </c>
      <c r="F81" s="538">
        <f t="shared" si="29"/>
        <v>43466</v>
      </c>
      <c r="G81" s="538">
        <f t="shared" si="30"/>
        <v>43555</v>
      </c>
      <c r="H81" s="538">
        <f>'Information Input'!$H$35</f>
        <v>43555</v>
      </c>
      <c r="I81" s="537" t="str">
        <f>'Information Input'!$J$22</f>
        <v>Quarterly</v>
      </c>
      <c r="J81" s="538">
        <f>'Information Input'!$H$30</f>
        <v>43555</v>
      </c>
      <c r="K81" s="537">
        <f>'Information Input'!$J$18</f>
        <v>2019</v>
      </c>
      <c r="L81" s="579" t="s">
        <v>89</v>
      </c>
      <c r="M81" s="540" t="s">
        <v>90</v>
      </c>
      <c r="N81" s="541" t="s">
        <v>91</v>
      </c>
      <c r="O81" s="542" t="s">
        <v>680</v>
      </c>
      <c r="P81" s="537">
        <v>71</v>
      </c>
      <c r="Q81" s="541" t="s">
        <v>213</v>
      </c>
      <c r="R81" s="541" t="s">
        <v>239</v>
      </c>
      <c r="S81" s="543">
        <f>'Report 1'!$C$18</f>
        <v>0</v>
      </c>
      <c r="T81" s="544">
        <f>'Report 1'!$C$92</f>
        <v>0</v>
      </c>
      <c r="U81" s="545">
        <f>'Report 1'!$C$178</f>
        <v>0</v>
      </c>
      <c r="AL81" s="546" t="s">
        <v>669</v>
      </c>
      <c r="AM81" s="547">
        <v>2</v>
      </c>
      <c r="AN81" s="547" t="str">
        <f>'Information Input'!$M$14</f>
        <v xml:space="preserve">      -      </v>
      </c>
      <c r="AO81" s="547" t="s">
        <v>136</v>
      </c>
      <c r="AP81" s="538">
        <f t="shared" si="26"/>
        <v>43556</v>
      </c>
      <c r="AQ81" s="538">
        <f t="shared" si="25"/>
        <v>43646</v>
      </c>
      <c r="AR81" s="538">
        <f>'Information Input'!$H$35</f>
        <v>43555</v>
      </c>
      <c r="AS81" s="547" t="str">
        <f>'Information Input'!$J$22</f>
        <v>Quarterly</v>
      </c>
      <c r="AT81" s="538">
        <f>'Information Input'!$H$30</f>
        <v>43555</v>
      </c>
      <c r="AU81" s="547">
        <f>'Information Input'!$J$18</f>
        <v>2019</v>
      </c>
      <c r="AV81" s="547" t="s">
        <v>89</v>
      </c>
      <c r="AW81" s="547" t="s">
        <v>90</v>
      </c>
      <c r="AX81" s="547" t="s">
        <v>91</v>
      </c>
      <c r="AY81" s="548" t="s">
        <v>671</v>
      </c>
      <c r="AZ81" s="547">
        <v>38</v>
      </c>
      <c r="BA81" s="549" t="s">
        <v>180</v>
      </c>
      <c r="BB81" s="543" t="s">
        <v>233</v>
      </c>
      <c r="BC81" s="550">
        <f>'Report 2'!$O45</f>
        <v>0</v>
      </c>
      <c r="BD81" s="550">
        <f>'Report 2'!$P45</f>
        <v>0</v>
      </c>
      <c r="BE81" s="550">
        <f>'Report 2'!$Q45</f>
        <v>0</v>
      </c>
      <c r="BF81" s="550">
        <f>'Report 2'!$R45</f>
        <v>0</v>
      </c>
      <c r="BG81" s="550">
        <f>'Report 2'!$S45</f>
        <v>0</v>
      </c>
      <c r="BH81" s="550">
        <f>'Report 2'!$T45</f>
        <v>0</v>
      </c>
      <c r="BI81" s="550">
        <f>'Report 2'!$U45</f>
        <v>0</v>
      </c>
      <c r="BK81" s="541" t="s">
        <v>669</v>
      </c>
      <c r="BL81" s="537">
        <v>3</v>
      </c>
      <c r="BM81" s="537" t="str">
        <f>'Information Input'!$M$14</f>
        <v xml:space="preserve">      -      </v>
      </c>
      <c r="BN81" s="537" t="s">
        <v>136</v>
      </c>
      <c r="BO81" s="538">
        <f t="shared" si="27"/>
        <v>43556</v>
      </c>
      <c r="BP81" s="538">
        <f t="shared" si="28"/>
        <v>43646</v>
      </c>
      <c r="BQ81" s="538">
        <f>'Information Input'!$H$35</f>
        <v>43555</v>
      </c>
      <c r="BR81" s="537" t="str">
        <f>'Information Input'!$J$22</f>
        <v>Quarterly</v>
      </c>
      <c r="BS81" s="538">
        <f>'Information Input'!$H$30</f>
        <v>43555</v>
      </c>
      <c r="BT81" s="537">
        <f>'Information Input'!$J$18</f>
        <v>2019</v>
      </c>
      <c r="BU81" s="579" t="s">
        <v>89</v>
      </c>
      <c r="BV81" s="540" t="s">
        <v>90</v>
      </c>
      <c r="BW81" s="541" t="s">
        <v>91</v>
      </c>
      <c r="BX81" s="537">
        <v>7</v>
      </c>
      <c r="BY81" s="549" t="s">
        <v>256</v>
      </c>
      <c r="BZ81" s="549" t="s">
        <v>254</v>
      </c>
      <c r="CA81" s="543">
        <f>'Report 3'!$E$22</f>
        <v>0</v>
      </c>
      <c r="CC81" s="542" t="s">
        <v>669</v>
      </c>
      <c r="CD81" s="1014" t="s">
        <v>672</v>
      </c>
      <c r="CE81" s="1014" t="str">
        <f>'Information Input'!$M$14</f>
        <v xml:space="preserve">      -      </v>
      </c>
      <c r="CF81" s="551" t="s">
        <v>135</v>
      </c>
      <c r="CG81" s="552">
        <f t="shared" si="31"/>
        <v>43466</v>
      </c>
      <c r="CH81" s="552">
        <f t="shared" si="32"/>
        <v>43555</v>
      </c>
      <c r="CI81" s="552">
        <f>'Information Input'!$H$35</f>
        <v>43555</v>
      </c>
      <c r="CJ81" s="551" t="str">
        <f>'Information Input'!$J$22</f>
        <v>Quarterly</v>
      </c>
      <c r="CK81" s="552">
        <f>'Information Input'!$H$30</f>
        <v>43555</v>
      </c>
      <c r="CL81" s="551">
        <f>'Information Input'!$J$18</f>
        <v>2019</v>
      </c>
      <c r="CM81" s="551" t="s">
        <v>92</v>
      </c>
      <c r="CN81" s="1014" t="s">
        <v>93</v>
      </c>
      <c r="CO81" s="542" t="s">
        <v>91</v>
      </c>
      <c r="CP81" s="542" t="s">
        <v>671</v>
      </c>
      <c r="CQ81" s="551">
        <v>40</v>
      </c>
      <c r="CR81" s="542" t="s">
        <v>182</v>
      </c>
      <c r="CS81" s="542" t="s">
        <v>238</v>
      </c>
      <c r="CT81" s="1015">
        <f>'Report 1'!$H$18</f>
        <v>0</v>
      </c>
      <c r="CU81" s="1016">
        <f>SUMIF('Report 4A'!$G$16:$G$95,$CQ81,'Report 4A'!$P$16:$P$95)</f>
        <v>0</v>
      </c>
      <c r="CV81" s="1017">
        <f t="shared" si="33"/>
        <v>0</v>
      </c>
      <c r="CX81" s="546" t="s">
        <v>669</v>
      </c>
      <c r="CY81" s="537" t="s">
        <v>310</v>
      </c>
      <c r="CZ81" s="537" t="str">
        <f>'Information Input'!$M$14</f>
        <v xml:space="preserve">      -      </v>
      </c>
      <c r="DA81" s="538">
        <f>'Information Input'!$H$35</f>
        <v>43555</v>
      </c>
      <c r="DB81" s="537" t="str">
        <f>'Information Input'!$J$22</f>
        <v>Quarterly</v>
      </c>
      <c r="DC81" s="552">
        <f>'Information Input'!$H$30</f>
        <v>43555</v>
      </c>
      <c r="DD81" s="553" t="str">
        <f t="shared" si="24"/>
        <v>201606</v>
      </c>
      <c r="DE81" s="541" t="s">
        <v>96</v>
      </c>
      <c r="DF81" s="541" t="s">
        <v>673</v>
      </c>
      <c r="DG81" s="544">
        <f>'Report 5A'!$AJ$108</f>
        <v>0</v>
      </c>
      <c r="DH81" s="550">
        <f>'Report 5A'!$AJ$109</f>
        <v>0</v>
      </c>
      <c r="DI81" s="544">
        <f>'Report 5A'!$AJ$110</f>
        <v>0</v>
      </c>
      <c r="DJ81" s="544">
        <f>'Report 5A'!$AJ$111</f>
        <v>0</v>
      </c>
      <c r="DK81" s="544">
        <f>'Report 5A'!$AJ$112</f>
        <v>0</v>
      </c>
      <c r="DL81" s="544">
        <f>'Report 5A'!$AJ$113</f>
        <v>0</v>
      </c>
      <c r="DM81" s="544">
        <f>'Report 5A'!$AJ$114</f>
        <v>0</v>
      </c>
      <c r="DN81" s="544">
        <f>'Report 5A'!$AJ$115</f>
        <v>0</v>
      </c>
      <c r="DO81" s="544">
        <f>'Report 5A'!$AJ$116</f>
        <v>0</v>
      </c>
      <c r="DP81" s="544">
        <f>'Report 5A'!$AJ$117</f>
        <v>0</v>
      </c>
      <c r="DQ81" s="544">
        <f>'Report 5A'!$AJ$118</f>
        <v>0</v>
      </c>
    </row>
    <row r="82" spans="2:121">
      <c r="B82" s="573" t="s">
        <v>669</v>
      </c>
      <c r="C82" s="574">
        <v>1</v>
      </c>
      <c r="D82" s="562" t="str">
        <f>'Information Input'!$M$14</f>
        <v xml:space="preserve">      -      </v>
      </c>
      <c r="E82" s="562" t="s">
        <v>135</v>
      </c>
      <c r="F82" s="559">
        <f t="shared" si="29"/>
        <v>43466</v>
      </c>
      <c r="G82" s="559">
        <f t="shared" si="30"/>
        <v>43555</v>
      </c>
      <c r="H82" s="559">
        <f>'Information Input'!$H$35</f>
        <v>43555</v>
      </c>
      <c r="I82" s="562" t="str">
        <f>'Information Input'!$J$22</f>
        <v>Quarterly</v>
      </c>
      <c r="J82" s="559">
        <f>'Information Input'!$H$30</f>
        <v>43555</v>
      </c>
      <c r="K82" s="562">
        <f>'Information Input'!$J$18</f>
        <v>2019</v>
      </c>
      <c r="L82" s="580" t="s">
        <v>89</v>
      </c>
      <c r="M82" s="564" t="s">
        <v>90</v>
      </c>
      <c r="N82" s="561" t="s">
        <v>91</v>
      </c>
      <c r="O82" s="575" t="s">
        <v>674</v>
      </c>
      <c r="P82" s="537">
        <v>72</v>
      </c>
      <c r="Q82" s="541" t="s">
        <v>214</v>
      </c>
      <c r="R82" s="561" t="s">
        <v>239</v>
      </c>
      <c r="S82" s="560">
        <f>'Report 1'!$C$18</f>
        <v>0</v>
      </c>
      <c r="T82" s="568">
        <f>'Report 1'!$C$93</f>
        <v>0</v>
      </c>
      <c r="U82" s="571">
        <f>'Report 1'!$C$179</f>
        <v>0</v>
      </c>
      <c r="AL82" s="546" t="s">
        <v>669</v>
      </c>
      <c r="AM82" s="547">
        <v>2</v>
      </c>
      <c r="AN82" s="547" t="str">
        <f>'Information Input'!$M$14</f>
        <v xml:space="preserve">      -      </v>
      </c>
      <c r="AO82" s="547" t="s">
        <v>136</v>
      </c>
      <c r="AP82" s="538">
        <f t="shared" si="26"/>
        <v>43556</v>
      </c>
      <c r="AQ82" s="538">
        <f t="shared" si="25"/>
        <v>43646</v>
      </c>
      <c r="AR82" s="538">
        <f>'Information Input'!$H$35</f>
        <v>43555</v>
      </c>
      <c r="AS82" s="547" t="str">
        <f>'Information Input'!$J$22</f>
        <v>Quarterly</v>
      </c>
      <c r="AT82" s="538">
        <f>'Information Input'!$H$30</f>
        <v>43555</v>
      </c>
      <c r="AU82" s="547">
        <f>'Information Input'!$J$18</f>
        <v>2019</v>
      </c>
      <c r="AV82" s="547" t="s">
        <v>89</v>
      </c>
      <c r="AW82" s="547" t="s">
        <v>90</v>
      </c>
      <c r="AX82" s="547" t="s">
        <v>91</v>
      </c>
      <c r="AY82" s="548" t="s">
        <v>671</v>
      </c>
      <c r="AZ82" s="547">
        <v>39</v>
      </c>
      <c r="BA82" s="549" t="s">
        <v>181</v>
      </c>
      <c r="BB82" s="543" t="s">
        <v>233</v>
      </c>
      <c r="BC82" s="550">
        <f>'Report 2'!$O46</f>
        <v>0</v>
      </c>
      <c r="BD82" s="550">
        <f>'Report 2'!$P46</f>
        <v>0</v>
      </c>
      <c r="BE82" s="550">
        <f>'Report 2'!$Q46</f>
        <v>0</v>
      </c>
      <c r="BF82" s="550">
        <f>'Report 2'!$R46</f>
        <v>0</v>
      </c>
      <c r="BG82" s="550">
        <f>'Report 2'!$S46</f>
        <v>0</v>
      </c>
      <c r="BH82" s="550">
        <f>'Report 2'!$T46</f>
        <v>0</v>
      </c>
      <c r="BI82" s="550">
        <f>'Report 2'!$U46</f>
        <v>0</v>
      </c>
      <c r="BK82" s="541" t="s">
        <v>669</v>
      </c>
      <c r="BL82" s="537">
        <v>3</v>
      </c>
      <c r="BM82" s="537" t="str">
        <f>'Information Input'!$M$14</f>
        <v xml:space="preserve">      -      </v>
      </c>
      <c r="BN82" s="537" t="s">
        <v>136</v>
      </c>
      <c r="BO82" s="538">
        <f t="shared" si="27"/>
        <v>43556</v>
      </c>
      <c r="BP82" s="538">
        <f t="shared" si="28"/>
        <v>43646</v>
      </c>
      <c r="BQ82" s="538">
        <f>'Information Input'!$H$35</f>
        <v>43555</v>
      </c>
      <c r="BR82" s="537" t="str">
        <f>'Information Input'!$J$22</f>
        <v>Quarterly</v>
      </c>
      <c r="BS82" s="538">
        <f>'Information Input'!$H$30</f>
        <v>43555</v>
      </c>
      <c r="BT82" s="537">
        <f>'Information Input'!$J$18</f>
        <v>2019</v>
      </c>
      <c r="BU82" s="579" t="s">
        <v>89</v>
      </c>
      <c r="BV82" s="540" t="s">
        <v>90</v>
      </c>
      <c r="BW82" s="541" t="s">
        <v>91</v>
      </c>
      <c r="BX82" s="537">
        <v>8</v>
      </c>
      <c r="BY82" s="549" t="s">
        <v>178</v>
      </c>
      <c r="BZ82" s="549" t="s">
        <v>257</v>
      </c>
      <c r="CA82" s="543">
        <f>'Report 3'!$E$23</f>
        <v>0</v>
      </c>
      <c r="CC82" s="542" t="s">
        <v>669</v>
      </c>
      <c r="CD82" s="1014" t="s">
        <v>672</v>
      </c>
      <c r="CE82" s="1014" t="str">
        <f>'Information Input'!$M$14</f>
        <v xml:space="preserve">      -      </v>
      </c>
      <c r="CF82" s="551" t="s">
        <v>135</v>
      </c>
      <c r="CG82" s="552">
        <f t="shared" si="31"/>
        <v>43466</v>
      </c>
      <c r="CH82" s="552">
        <f t="shared" si="32"/>
        <v>43555</v>
      </c>
      <c r="CI82" s="552">
        <f>'Information Input'!$H$35</f>
        <v>43555</v>
      </c>
      <c r="CJ82" s="551" t="str">
        <f>'Information Input'!$J$22</f>
        <v>Quarterly</v>
      </c>
      <c r="CK82" s="552">
        <f>'Information Input'!$H$30</f>
        <v>43555</v>
      </c>
      <c r="CL82" s="551">
        <f>'Information Input'!$J$18</f>
        <v>2019</v>
      </c>
      <c r="CM82" s="551" t="s">
        <v>92</v>
      </c>
      <c r="CN82" s="1014" t="s">
        <v>93</v>
      </c>
      <c r="CO82" s="542" t="s">
        <v>91</v>
      </c>
      <c r="CP82" s="542" t="s">
        <v>671</v>
      </c>
      <c r="CQ82" s="551">
        <v>41</v>
      </c>
      <c r="CR82" s="542" t="s">
        <v>183</v>
      </c>
      <c r="CS82" s="542" t="s">
        <v>238</v>
      </c>
      <c r="CT82" s="1015">
        <f>'Report 1'!$H$18</f>
        <v>0</v>
      </c>
      <c r="CU82" s="1016">
        <f>SUMIF('Report 4A'!$G$16:$G$95,$CQ82,'Report 4A'!$P$16:$P$95)</f>
        <v>0</v>
      </c>
      <c r="CV82" s="1017">
        <f t="shared" si="33"/>
        <v>0</v>
      </c>
      <c r="CX82" s="546" t="s">
        <v>669</v>
      </c>
      <c r="CY82" s="537" t="s">
        <v>310</v>
      </c>
      <c r="CZ82" s="537" t="str">
        <f>'Information Input'!$M$14</f>
        <v xml:space="preserve">      -      </v>
      </c>
      <c r="DA82" s="538">
        <f>'Information Input'!$H$35</f>
        <v>43555</v>
      </c>
      <c r="DB82" s="537" t="str">
        <f>'Information Input'!$J$22</f>
        <v>Quarterly</v>
      </c>
      <c r="DC82" s="552">
        <f>'Information Input'!$H$30</f>
        <v>43555</v>
      </c>
      <c r="DD82" s="553" t="str">
        <f t="shared" si="24"/>
        <v>201605</v>
      </c>
      <c r="DE82" s="541" t="s">
        <v>96</v>
      </c>
      <c r="DF82" s="541" t="s">
        <v>673</v>
      </c>
      <c r="DG82" s="544">
        <f>'Report 5A'!$AK$108</f>
        <v>0</v>
      </c>
      <c r="DH82" s="550">
        <f>'Report 5A'!$AK$109</f>
        <v>0</v>
      </c>
      <c r="DI82" s="544">
        <f>'Report 5A'!$AK$110</f>
        <v>0</v>
      </c>
      <c r="DJ82" s="544">
        <f>'Report 5A'!$AK$111</f>
        <v>0</v>
      </c>
      <c r="DK82" s="544">
        <f>'Report 5A'!$AK$112</f>
        <v>0</v>
      </c>
      <c r="DL82" s="544">
        <f>'Report 5A'!$AK$113</f>
        <v>0</v>
      </c>
      <c r="DM82" s="544">
        <f>'Report 5A'!$AK$114</f>
        <v>0</v>
      </c>
      <c r="DN82" s="544">
        <f>'Report 5A'!$AK$115</f>
        <v>0</v>
      </c>
      <c r="DO82" s="544">
        <f>'Report 5A'!$AK$116</f>
        <v>0</v>
      </c>
      <c r="DP82" s="544">
        <f>'Report 5A'!$AK$117</f>
        <v>0</v>
      </c>
      <c r="DQ82" s="544">
        <f>'Report 5A'!$AK$118</f>
        <v>0</v>
      </c>
    </row>
    <row r="83" spans="2:121">
      <c r="B83" s="515" t="s">
        <v>669</v>
      </c>
      <c r="C83" s="516">
        <v>1</v>
      </c>
      <c r="D83" s="517" t="str">
        <f>'Information Input'!$M$14</f>
        <v xml:space="preserve">      -      </v>
      </c>
      <c r="E83" s="517" t="s">
        <v>135</v>
      </c>
      <c r="F83" s="518">
        <f t="shared" si="29"/>
        <v>43466</v>
      </c>
      <c r="G83" s="518">
        <f t="shared" si="30"/>
        <v>43555</v>
      </c>
      <c r="H83" s="519">
        <f>'Information Input'!$H$35</f>
        <v>43555</v>
      </c>
      <c r="I83" s="517" t="str">
        <f>'Information Input'!$J$22</f>
        <v>Quarterly</v>
      </c>
      <c r="J83" s="519">
        <f>'Information Input'!$H$30</f>
        <v>43555</v>
      </c>
      <c r="K83" s="517">
        <f>'Information Input'!$J$18</f>
        <v>2019</v>
      </c>
      <c r="L83" s="578" t="s">
        <v>92</v>
      </c>
      <c r="M83" s="521" t="s">
        <v>93</v>
      </c>
      <c r="N83" s="522" t="s">
        <v>91</v>
      </c>
      <c r="O83" s="523" t="s">
        <v>670</v>
      </c>
      <c r="P83" s="517">
        <v>2</v>
      </c>
      <c r="Q83" s="522" t="s">
        <v>142</v>
      </c>
      <c r="R83" s="522" t="s">
        <v>239</v>
      </c>
      <c r="S83" s="524">
        <f>'Report 1'!$H$18</f>
        <v>0</v>
      </c>
      <c r="T83" s="525">
        <f>'Report 1'!$H$20</f>
        <v>0</v>
      </c>
      <c r="U83" s="526">
        <f>'Report 1'!$H$106</f>
        <v>0</v>
      </c>
      <c r="AL83" s="546" t="s">
        <v>669</v>
      </c>
      <c r="AM83" s="547">
        <v>2</v>
      </c>
      <c r="AN83" s="547" t="str">
        <f>'Information Input'!$M$14</f>
        <v xml:space="preserve">      -      </v>
      </c>
      <c r="AO83" s="547" t="s">
        <v>136</v>
      </c>
      <c r="AP83" s="538">
        <f t="shared" si="26"/>
        <v>43556</v>
      </c>
      <c r="AQ83" s="538">
        <f t="shared" si="25"/>
        <v>43646</v>
      </c>
      <c r="AR83" s="538">
        <f>'Information Input'!$H$35</f>
        <v>43555</v>
      </c>
      <c r="AS83" s="547" t="str">
        <f>'Information Input'!$J$22</f>
        <v>Quarterly</v>
      </c>
      <c r="AT83" s="538">
        <f>'Information Input'!$H$30</f>
        <v>43555</v>
      </c>
      <c r="AU83" s="547">
        <f>'Information Input'!$J$18</f>
        <v>2019</v>
      </c>
      <c r="AV83" s="547" t="s">
        <v>89</v>
      </c>
      <c r="AW83" s="547" t="s">
        <v>90</v>
      </c>
      <c r="AX83" s="547" t="s">
        <v>91</v>
      </c>
      <c r="AY83" s="548" t="s">
        <v>671</v>
      </c>
      <c r="AZ83" s="547">
        <v>40</v>
      </c>
      <c r="BA83" s="549" t="s">
        <v>182</v>
      </c>
      <c r="BB83" s="543" t="s">
        <v>238</v>
      </c>
      <c r="BC83" s="550">
        <f>'Report 2'!$O47</f>
        <v>0</v>
      </c>
      <c r="BD83" s="550">
        <f>'Report 2'!$P47</f>
        <v>0</v>
      </c>
      <c r="BE83" s="550">
        <f>'Report 2'!$Q47</f>
        <v>0</v>
      </c>
      <c r="BF83" s="550">
        <f>'Report 2'!$R47</f>
        <v>0</v>
      </c>
      <c r="BG83" s="550">
        <f>'Report 2'!$S47</f>
        <v>0</v>
      </c>
      <c r="BH83" s="550">
        <f>'Report 2'!$T47</f>
        <v>0</v>
      </c>
      <c r="BI83" s="550">
        <f>'Report 2'!$U47</f>
        <v>0</v>
      </c>
      <c r="BK83" s="541" t="s">
        <v>669</v>
      </c>
      <c r="BL83" s="537">
        <v>3</v>
      </c>
      <c r="BM83" s="537" t="str">
        <f>'Information Input'!$M$14</f>
        <v xml:space="preserve">      -      </v>
      </c>
      <c r="BN83" s="537" t="s">
        <v>136</v>
      </c>
      <c r="BO83" s="538">
        <f t="shared" si="27"/>
        <v>43556</v>
      </c>
      <c r="BP83" s="538">
        <f t="shared" si="28"/>
        <v>43646</v>
      </c>
      <c r="BQ83" s="538">
        <f>'Information Input'!$H$35</f>
        <v>43555</v>
      </c>
      <c r="BR83" s="537" t="str">
        <f>'Information Input'!$J$22</f>
        <v>Quarterly</v>
      </c>
      <c r="BS83" s="538">
        <f>'Information Input'!$H$30</f>
        <v>43555</v>
      </c>
      <c r="BT83" s="537">
        <f>'Information Input'!$J$18</f>
        <v>2019</v>
      </c>
      <c r="BU83" s="579" t="s">
        <v>89</v>
      </c>
      <c r="BV83" s="540" t="s">
        <v>90</v>
      </c>
      <c r="BW83" s="541" t="s">
        <v>91</v>
      </c>
      <c r="BX83" s="537">
        <v>9</v>
      </c>
      <c r="BY83" s="549" t="s">
        <v>170</v>
      </c>
      <c r="BZ83" s="549" t="s">
        <v>258</v>
      </c>
      <c r="CA83" s="543">
        <f>'Report 3'!$E$24</f>
        <v>0</v>
      </c>
      <c r="CC83" s="542" t="s">
        <v>669</v>
      </c>
      <c r="CD83" s="1014" t="s">
        <v>672</v>
      </c>
      <c r="CE83" s="1014" t="str">
        <f>'Information Input'!$M$14</f>
        <v xml:space="preserve">      -      </v>
      </c>
      <c r="CF83" s="551" t="s">
        <v>135</v>
      </c>
      <c r="CG83" s="552">
        <f t="shared" si="31"/>
        <v>43466</v>
      </c>
      <c r="CH83" s="552">
        <f t="shared" si="32"/>
        <v>43555</v>
      </c>
      <c r="CI83" s="552">
        <f>'Information Input'!$H$35</f>
        <v>43555</v>
      </c>
      <c r="CJ83" s="551" t="str">
        <f>'Information Input'!$J$22</f>
        <v>Quarterly</v>
      </c>
      <c r="CK83" s="552">
        <f>'Information Input'!$H$30</f>
        <v>43555</v>
      </c>
      <c r="CL83" s="551">
        <f>'Information Input'!$J$18</f>
        <v>2019</v>
      </c>
      <c r="CM83" s="1018" t="s">
        <v>92</v>
      </c>
      <c r="CN83" s="1014" t="s">
        <v>93</v>
      </c>
      <c r="CO83" s="542" t="s">
        <v>91</v>
      </c>
      <c r="CP83" s="542" t="s">
        <v>671</v>
      </c>
      <c r="CQ83" s="551">
        <v>42</v>
      </c>
      <c r="CR83" s="542" t="s">
        <v>184</v>
      </c>
      <c r="CS83" s="542" t="s">
        <v>233</v>
      </c>
      <c r="CT83" s="1015">
        <f>'Report 1'!$H$18</f>
        <v>0</v>
      </c>
      <c r="CU83" s="1016">
        <f>SUMIF('Report 4A'!$G$16:$G$95,$CQ83,'Report 4A'!$P$16:$P$95)</f>
        <v>0</v>
      </c>
      <c r="CV83" s="1017">
        <f t="shared" ref="CV83:CV84" si="34">IF(CT83&lt;&gt;0,CU83/CT83,0)</f>
        <v>0</v>
      </c>
      <c r="CX83" s="557" t="s">
        <v>669</v>
      </c>
      <c r="CY83" s="562" t="s">
        <v>310</v>
      </c>
      <c r="CZ83" s="562" t="str">
        <f>'Information Input'!$M$14</f>
        <v xml:space="preserve">      -      </v>
      </c>
      <c r="DA83" s="559">
        <f>'Information Input'!$H$35</f>
        <v>43555</v>
      </c>
      <c r="DB83" s="562" t="str">
        <f>'Information Input'!$J$22</f>
        <v>Quarterly</v>
      </c>
      <c r="DC83" s="566">
        <f>'Information Input'!$H$30</f>
        <v>43555</v>
      </c>
      <c r="DD83" s="567" t="str">
        <f t="shared" si="24"/>
        <v>201604</v>
      </c>
      <c r="DE83" s="561" t="s">
        <v>96</v>
      </c>
      <c r="DF83" s="561" t="s">
        <v>673</v>
      </c>
      <c r="DG83" s="568">
        <f>'Report 5A'!$AL$108</f>
        <v>0</v>
      </c>
      <c r="DH83" s="569">
        <f>'Report 5A'!$AL$109</f>
        <v>0</v>
      </c>
      <c r="DI83" s="568">
        <f>'Report 5A'!$AL$110</f>
        <v>0</v>
      </c>
      <c r="DJ83" s="568">
        <f>'Report 5A'!$AL$111</f>
        <v>0</v>
      </c>
      <c r="DK83" s="568">
        <f>'Report 5A'!$AL$112</f>
        <v>0</v>
      </c>
      <c r="DL83" s="568">
        <f>'Report 5A'!$AL$113</f>
        <v>0</v>
      </c>
      <c r="DM83" s="568">
        <f>'Report 5A'!$AL$114</f>
        <v>0</v>
      </c>
      <c r="DN83" s="568">
        <f>'Report 5A'!$AL$115</f>
        <v>0</v>
      </c>
      <c r="DO83" s="568">
        <f>'Report 5A'!$AL$116</f>
        <v>0</v>
      </c>
      <c r="DP83" s="568">
        <f>'Report 5A'!$AL$117</f>
        <v>0</v>
      </c>
      <c r="DQ83" s="568">
        <f>'Report 5A'!$AL$118</f>
        <v>0</v>
      </c>
    </row>
    <row r="84" spans="2:121">
      <c r="B84" s="535" t="s">
        <v>669</v>
      </c>
      <c r="C84" s="536">
        <v>1</v>
      </c>
      <c r="D84" s="537" t="str">
        <f>'Information Input'!$M$14</f>
        <v xml:space="preserve">      -      </v>
      </c>
      <c r="E84" s="537" t="s">
        <v>135</v>
      </c>
      <c r="F84" s="538">
        <f t="shared" si="29"/>
        <v>43466</v>
      </c>
      <c r="G84" s="538">
        <f t="shared" si="30"/>
        <v>43555</v>
      </c>
      <c r="H84" s="538">
        <f>'Information Input'!$H$35</f>
        <v>43555</v>
      </c>
      <c r="I84" s="537" t="str">
        <f>'Information Input'!$J$22</f>
        <v>Quarterly</v>
      </c>
      <c r="J84" s="538">
        <f>'Information Input'!$H$30</f>
        <v>43555</v>
      </c>
      <c r="K84" s="537">
        <f>'Information Input'!$J$18</f>
        <v>2019</v>
      </c>
      <c r="L84" s="579" t="s">
        <v>92</v>
      </c>
      <c r="M84" s="540" t="s">
        <v>93</v>
      </c>
      <c r="N84" s="541" t="s">
        <v>91</v>
      </c>
      <c r="O84" s="542" t="s">
        <v>670</v>
      </c>
      <c r="P84" s="537">
        <v>3</v>
      </c>
      <c r="Q84" s="541" t="s">
        <v>143</v>
      </c>
      <c r="R84" s="541" t="s">
        <v>239</v>
      </c>
      <c r="S84" s="543">
        <f>'Report 1'!$H$18</f>
        <v>0</v>
      </c>
      <c r="T84" s="544">
        <f>'Report 1'!$H$21</f>
        <v>0</v>
      </c>
      <c r="U84" s="545">
        <f>'Report 1'!$H$107</f>
        <v>0</v>
      </c>
      <c r="AL84" s="546" t="s">
        <v>669</v>
      </c>
      <c r="AM84" s="547">
        <v>2</v>
      </c>
      <c r="AN84" s="547" t="str">
        <f>'Information Input'!$M$14</f>
        <v xml:space="preserve">      -      </v>
      </c>
      <c r="AO84" s="547" t="s">
        <v>136</v>
      </c>
      <c r="AP84" s="538">
        <f t="shared" si="26"/>
        <v>43556</v>
      </c>
      <c r="AQ84" s="538">
        <f t="shared" si="25"/>
        <v>43646</v>
      </c>
      <c r="AR84" s="538">
        <f>'Information Input'!$H$35</f>
        <v>43555</v>
      </c>
      <c r="AS84" s="547" t="str">
        <f>'Information Input'!$J$22</f>
        <v>Quarterly</v>
      </c>
      <c r="AT84" s="538">
        <f>'Information Input'!$H$30</f>
        <v>43555</v>
      </c>
      <c r="AU84" s="547">
        <f>'Information Input'!$J$18</f>
        <v>2019</v>
      </c>
      <c r="AV84" s="547" t="s">
        <v>89</v>
      </c>
      <c r="AW84" s="547" t="s">
        <v>90</v>
      </c>
      <c r="AX84" s="547" t="s">
        <v>91</v>
      </c>
      <c r="AY84" s="548" t="s">
        <v>671</v>
      </c>
      <c r="AZ84" s="547">
        <v>41</v>
      </c>
      <c r="BA84" s="549" t="s">
        <v>183</v>
      </c>
      <c r="BB84" s="543" t="s">
        <v>238</v>
      </c>
      <c r="BC84" s="550">
        <f>'Report 2'!$O48</f>
        <v>0</v>
      </c>
      <c r="BD84" s="550">
        <f>'Report 2'!$P48</f>
        <v>0</v>
      </c>
      <c r="BE84" s="550">
        <f>'Report 2'!$Q48</f>
        <v>0</v>
      </c>
      <c r="BF84" s="550">
        <f>'Report 2'!$R48</f>
        <v>0</v>
      </c>
      <c r="BG84" s="550">
        <f>'Report 2'!$S48</f>
        <v>0</v>
      </c>
      <c r="BH84" s="550">
        <f>'Report 2'!$T48</f>
        <v>0</v>
      </c>
      <c r="BI84" s="550">
        <f>'Report 2'!$U48</f>
        <v>0</v>
      </c>
      <c r="BK84" s="522" t="s">
        <v>669</v>
      </c>
      <c r="BL84" s="517">
        <v>3</v>
      </c>
      <c r="BM84" s="517" t="str">
        <f>'Information Input'!$M$14</f>
        <v xml:space="preserve">      -      </v>
      </c>
      <c r="BN84" s="517" t="s">
        <v>136</v>
      </c>
      <c r="BO84" s="518">
        <f t="shared" si="27"/>
        <v>43556</v>
      </c>
      <c r="BP84" s="518">
        <f t="shared" si="28"/>
        <v>43646</v>
      </c>
      <c r="BQ84" s="519">
        <f>'Information Input'!$H$35</f>
        <v>43555</v>
      </c>
      <c r="BR84" s="517" t="str">
        <f>'Information Input'!$J$22</f>
        <v>Quarterly</v>
      </c>
      <c r="BS84" s="519">
        <f>'Information Input'!$H$30</f>
        <v>43555</v>
      </c>
      <c r="BT84" s="517">
        <f>'Information Input'!$J$18</f>
        <v>2019</v>
      </c>
      <c r="BU84" s="578" t="s">
        <v>92</v>
      </c>
      <c r="BV84" s="521" t="s">
        <v>93</v>
      </c>
      <c r="BW84" s="522" t="s">
        <v>91</v>
      </c>
      <c r="BX84" s="517">
        <v>1</v>
      </c>
      <c r="BY84" s="530" t="s">
        <v>153</v>
      </c>
      <c r="BZ84" s="530" t="s">
        <v>250</v>
      </c>
      <c r="CA84" s="524">
        <f>'Report 3'!$J$16</f>
        <v>0</v>
      </c>
      <c r="CC84" s="542" t="s">
        <v>669</v>
      </c>
      <c r="CD84" s="1014" t="s">
        <v>672</v>
      </c>
      <c r="CE84" s="1014" t="str">
        <f>'Information Input'!$M$14</f>
        <v xml:space="preserve">      -      </v>
      </c>
      <c r="CF84" s="551" t="s">
        <v>135</v>
      </c>
      <c r="CG84" s="552">
        <f t="shared" si="31"/>
        <v>43466</v>
      </c>
      <c r="CH84" s="552">
        <f t="shared" si="32"/>
        <v>43555</v>
      </c>
      <c r="CI84" s="552">
        <f>'Information Input'!$H$35</f>
        <v>43555</v>
      </c>
      <c r="CJ84" s="551" t="str">
        <f>'Information Input'!$J$22</f>
        <v>Quarterly</v>
      </c>
      <c r="CK84" s="552">
        <f>'Information Input'!$H$30</f>
        <v>43555</v>
      </c>
      <c r="CL84" s="551">
        <f>'Information Input'!$J$18</f>
        <v>2019</v>
      </c>
      <c r="CM84" s="1018" t="s">
        <v>92</v>
      </c>
      <c r="CN84" s="1014" t="s">
        <v>93</v>
      </c>
      <c r="CO84" s="542" t="s">
        <v>91</v>
      </c>
      <c r="CP84" s="542" t="s">
        <v>671</v>
      </c>
      <c r="CQ84" s="551">
        <v>43</v>
      </c>
      <c r="CR84" s="542" t="s">
        <v>185</v>
      </c>
      <c r="CS84" s="542" t="s">
        <v>233</v>
      </c>
      <c r="CT84" s="1015">
        <f>'Report 1'!$H$18</f>
        <v>0</v>
      </c>
      <c r="CU84" s="1016">
        <f>SUMIF('Report 4A'!$G$16:$G$95,$CQ84,'Report 4A'!$P$16:$P$95)</f>
        <v>0</v>
      </c>
      <c r="CV84" s="1017">
        <f t="shared" si="34"/>
        <v>0</v>
      </c>
      <c r="CX84" s="527" t="s">
        <v>669</v>
      </c>
      <c r="CY84" s="517" t="s">
        <v>310</v>
      </c>
      <c r="CZ84" s="517" t="str">
        <f>'Information Input'!$M$14</f>
        <v xml:space="preserve">      -      </v>
      </c>
      <c r="DA84" s="519">
        <f>'Information Input'!$H$35</f>
        <v>43555</v>
      </c>
      <c r="DB84" s="517" t="str">
        <f>'Information Input'!$J$22</f>
        <v>Quarterly</v>
      </c>
      <c r="DC84" s="519">
        <f>'Information Input'!$H$30</f>
        <v>43555</v>
      </c>
      <c r="DD84" s="533" t="str">
        <f t="shared" si="24"/>
        <v>201903</v>
      </c>
      <c r="DE84" s="522" t="s">
        <v>103</v>
      </c>
      <c r="DF84" s="522" t="s">
        <v>673</v>
      </c>
      <c r="DG84" s="525">
        <f>'Report 5A'!$C$161</f>
        <v>0</v>
      </c>
      <c r="DH84" s="531">
        <f>'Report 5A'!$C$162</f>
        <v>0</v>
      </c>
      <c r="DI84" s="525">
        <f>'Report 5A'!$C$163</f>
        <v>0</v>
      </c>
      <c r="DJ84" s="525">
        <f>'Report 5A'!$C$164</f>
        <v>0</v>
      </c>
      <c r="DK84" s="525">
        <f>'Report 5A'!$C$165</f>
        <v>0</v>
      </c>
      <c r="DL84" s="525">
        <f>'Report 5A'!$C$166</f>
        <v>0</v>
      </c>
      <c r="DM84" s="525">
        <f>'Report 5A'!$C$167</f>
        <v>0</v>
      </c>
      <c r="DN84" s="525">
        <f>'Report 5A'!$C$168</f>
        <v>0</v>
      </c>
      <c r="DO84" s="525">
        <f>'Report 5A'!$C$169</f>
        <v>0</v>
      </c>
      <c r="DP84" s="525">
        <f>'Report 5A'!$C$170</f>
        <v>0</v>
      </c>
      <c r="DQ84" s="525">
        <f>'Report 5A'!$C$171</f>
        <v>0</v>
      </c>
    </row>
    <row r="85" spans="2:121">
      <c r="B85" s="535" t="s">
        <v>669</v>
      </c>
      <c r="C85" s="536">
        <v>1</v>
      </c>
      <c r="D85" s="537" t="str">
        <f>'Information Input'!$M$14</f>
        <v xml:space="preserve">      -      </v>
      </c>
      <c r="E85" s="537" t="s">
        <v>135</v>
      </c>
      <c r="F85" s="538">
        <f t="shared" si="29"/>
        <v>43466</v>
      </c>
      <c r="G85" s="538">
        <f t="shared" si="30"/>
        <v>43555</v>
      </c>
      <c r="H85" s="538">
        <f>'Information Input'!$H$35</f>
        <v>43555</v>
      </c>
      <c r="I85" s="537" t="str">
        <f>'Information Input'!$J$22</f>
        <v>Quarterly</v>
      </c>
      <c r="J85" s="538">
        <f>'Information Input'!$H$30</f>
        <v>43555</v>
      </c>
      <c r="K85" s="537">
        <f>'Information Input'!$J$18</f>
        <v>2019</v>
      </c>
      <c r="L85" s="579" t="s">
        <v>92</v>
      </c>
      <c r="M85" s="540" t="s">
        <v>93</v>
      </c>
      <c r="N85" s="541" t="s">
        <v>91</v>
      </c>
      <c r="O85" s="542" t="s">
        <v>670</v>
      </c>
      <c r="P85" s="537">
        <v>4</v>
      </c>
      <c r="Q85" s="541" t="s">
        <v>144</v>
      </c>
      <c r="R85" s="541" t="s">
        <v>239</v>
      </c>
      <c r="S85" s="543">
        <f>'Report 1'!$H$18</f>
        <v>0</v>
      </c>
      <c r="T85" s="544">
        <f>'Report 1'!$H$22</f>
        <v>0</v>
      </c>
      <c r="U85" s="545">
        <f>'Report 1'!$H$108</f>
        <v>0</v>
      </c>
      <c r="AL85" s="546" t="s">
        <v>669</v>
      </c>
      <c r="AM85" s="547">
        <v>2</v>
      </c>
      <c r="AN85" s="547" t="str">
        <f>'Information Input'!$M$14</f>
        <v xml:space="preserve">      -      </v>
      </c>
      <c r="AO85" s="547" t="s">
        <v>136</v>
      </c>
      <c r="AP85" s="538">
        <f t="shared" si="26"/>
        <v>43556</v>
      </c>
      <c r="AQ85" s="538">
        <f t="shared" si="25"/>
        <v>43646</v>
      </c>
      <c r="AR85" s="538">
        <f>'Information Input'!$H$35</f>
        <v>43555</v>
      </c>
      <c r="AS85" s="547" t="str">
        <f>'Information Input'!$J$22</f>
        <v>Quarterly</v>
      </c>
      <c r="AT85" s="538">
        <f>'Information Input'!$H$30</f>
        <v>43555</v>
      </c>
      <c r="AU85" s="547">
        <f>'Information Input'!$J$18</f>
        <v>2019</v>
      </c>
      <c r="AV85" s="547" t="s">
        <v>89</v>
      </c>
      <c r="AW85" s="547" t="s">
        <v>90</v>
      </c>
      <c r="AX85" s="547" t="s">
        <v>91</v>
      </c>
      <c r="AY85" s="548" t="s">
        <v>671</v>
      </c>
      <c r="AZ85" s="547">
        <v>42</v>
      </c>
      <c r="BA85" s="549" t="s">
        <v>184</v>
      </c>
      <c r="BB85" s="543" t="s">
        <v>233</v>
      </c>
      <c r="BC85" s="550">
        <f>'Report 2'!$O49</f>
        <v>0</v>
      </c>
      <c r="BD85" s="550">
        <f>'Report 2'!$P49</f>
        <v>0</v>
      </c>
      <c r="BE85" s="550">
        <f>'Report 2'!$Q49</f>
        <v>0</v>
      </c>
      <c r="BF85" s="550">
        <f>'Report 2'!$R49</f>
        <v>0</v>
      </c>
      <c r="BG85" s="550">
        <f>'Report 2'!$S49</f>
        <v>0</v>
      </c>
      <c r="BH85" s="550">
        <f>'Report 2'!$T49</f>
        <v>0</v>
      </c>
      <c r="BI85" s="550">
        <f>'Report 2'!$U49</f>
        <v>0</v>
      </c>
      <c r="BK85" s="541" t="s">
        <v>669</v>
      </c>
      <c r="BL85" s="537">
        <v>3</v>
      </c>
      <c r="BM85" s="537" t="str">
        <f>'Information Input'!$M$14</f>
        <v xml:space="preserve">      -      </v>
      </c>
      <c r="BN85" s="537" t="s">
        <v>136</v>
      </c>
      <c r="BO85" s="538">
        <f t="shared" si="27"/>
        <v>43556</v>
      </c>
      <c r="BP85" s="538">
        <f t="shared" si="28"/>
        <v>43646</v>
      </c>
      <c r="BQ85" s="538">
        <f>'Information Input'!$H$35</f>
        <v>43555</v>
      </c>
      <c r="BR85" s="537" t="str">
        <f>'Information Input'!$J$22</f>
        <v>Quarterly</v>
      </c>
      <c r="BS85" s="538">
        <f>'Information Input'!$H$30</f>
        <v>43555</v>
      </c>
      <c r="BT85" s="537">
        <f>'Information Input'!$J$18</f>
        <v>2019</v>
      </c>
      <c r="BU85" s="579" t="s">
        <v>92</v>
      </c>
      <c r="BV85" s="540" t="s">
        <v>93</v>
      </c>
      <c r="BW85" s="541" t="s">
        <v>91</v>
      </c>
      <c r="BX85" s="537">
        <v>2</v>
      </c>
      <c r="BY85" s="549" t="s">
        <v>154</v>
      </c>
      <c r="BZ85" s="549" t="s">
        <v>251</v>
      </c>
      <c r="CA85" s="543">
        <f>'Report 3'!$J$17</f>
        <v>0</v>
      </c>
      <c r="CC85" s="542" t="s">
        <v>669</v>
      </c>
      <c r="CD85" s="1014" t="s">
        <v>672</v>
      </c>
      <c r="CE85" s="1014" t="str">
        <f>'Information Input'!$M$14</f>
        <v xml:space="preserve">      -      </v>
      </c>
      <c r="CF85" s="551" t="s">
        <v>135</v>
      </c>
      <c r="CG85" s="552">
        <f t="shared" si="31"/>
        <v>43466</v>
      </c>
      <c r="CH85" s="552">
        <f t="shared" si="32"/>
        <v>43555</v>
      </c>
      <c r="CI85" s="552">
        <f>'Information Input'!$H$35</f>
        <v>43555</v>
      </c>
      <c r="CJ85" s="551" t="str">
        <f>'Information Input'!$J$22</f>
        <v>Quarterly</v>
      </c>
      <c r="CK85" s="552">
        <f>'Information Input'!$H$30</f>
        <v>43555</v>
      </c>
      <c r="CL85" s="551">
        <f>'Information Input'!$J$18</f>
        <v>2019</v>
      </c>
      <c r="CM85" s="551" t="s">
        <v>92</v>
      </c>
      <c r="CN85" s="1014" t="s">
        <v>93</v>
      </c>
      <c r="CO85" s="542" t="s">
        <v>91</v>
      </c>
      <c r="CP85" s="542" t="s">
        <v>675</v>
      </c>
      <c r="CQ85" s="551">
        <v>45</v>
      </c>
      <c r="CR85" s="542" t="s">
        <v>187</v>
      </c>
      <c r="CS85" s="542" t="s">
        <v>239</v>
      </c>
      <c r="CT85" s="1015">
        <f>'Report 1'!$H$18</f>
        <v>0</v>
      </c>
      <c r="CU85" s="1016">
        <f>SUMIF('Report 4A'!$G$16:$G$95,$CQ85,'Report 4A'!$P$16:$P$95)</f>
        <v>0</v>
      </c>
      <c r="CV85" s="1017">
        <f t="shared" si="33"/>
        <v>0</v>
      </c>
      <c r="CX85" s="546" t="s">
        <v>669</v>
      </c>
      <c r="CY85" s="537" t="s">
        <v>310</v>
      </c>
      <c r="CZ85" s="537" t="str">
        <f>'Information Input'!$M$14</f>
        <v xml:space="preserve">      -      </v>
      </c>
      <c r="DA85" s="538">
        <f>'Information Input'!$H$35</f>
        <v>43555</v>
      </c>
      <c r="DB85" s="537" t="str">
        <f>'Information Input'!$J$22</f>
        <v>Quarterly</v>
      </c>
      <c r="DC85" s="552">
        <f>'Information Input'!$H$30</f>
        <v>43555</v>
      </c>
      <c r="DD85" s="553" t="str">
        <f t="shared" si="24"/>
        <v>201902</v>
      </c>
      <c r="DE85" s="541" t="s">
        <v>103</v>
      </c>
      <c r="DF85" s="541" t="s">
        <v>673</v>
      </c>
      <c r="DG85" s="544">
        <f>'Report 5A'!$D$161</f>
        <v>0</v>
      </c>
      <c r="DH85" s="550">
        <f>'Report 5A'!$D$162</f>
        <v>0</v>
      </c>
      <c r="DI85" s="544">
        <f>'Report 5A'!$D$163</f>
        <v>0</v>
      </c>
      <c r="DJ85" s="544">
        <f>'Report 5A'!$D$164</f>
        <v>0</v>
      </c>
      <c r="DK85" s="544">
        <f>'Report 5A'!$D$165</f>
        <v>0</v>
      </c>
      <c r="DL85" s="544">
        <f>'Report 5A'!$D$166</f>
        <v>0</v>
      </c>
      <c r="DM85" s="544">
        <f>'Report 5A'!$D$167</f>
        <v>0</v>
      </c>
      <c r="DN85" s="544">
        <f>'Report 5A'!$D$168</f>
        <v>0</v>
      </c>
      <c r="DO85" s="544">
        <f>'Report 5A'!$D$169</f>
        <v>0</v>
      </c>
      <c r="DP85" s="544">
        <f>'Report 5A'!$D$170</f>
        <v>0</v>
      </c>
      <c r="DQ85" s="544">
        <f>'Report 5A'!$D$171</f>
        <v>0</v>
      </c>
    </row>
    <row r="86" spans="2:121">
      <c r="B86" s="535" t="s">
        <v>669</v>
      </c>
      <c r="C86" s="536">
        <v>1</v>
      </c>
      <c r="D86" s="537" t="str">
        <f>'Information Input'!$M$14</f>
        <v xml:space="preserve">      -      </v>
      </c>
      <c r="E86" s="537" t="s">
        <v>135</v>
      </c>
      <c r="F86" s="538">
        <f t="shared" si="29"/>
        <v>43466</v>
      </c>
      <c r="G86" s="538">
        <f t="shared" si="30"/>
        <v>43555</v>
      </c>
      <c r="H86" s="538">
        <f>'Information Input'!$H$35</f>
        <v>43555</v>
      </c>
      <c r="I86" s="537" t="str">
        <f>'Information Input'!$J$22</f>
        <v>Quarterly</v>
      </c>
      <c r="J86" s="538">
        <f>'Information Input'!$H$30</f>
        <v>43555</v>
      </c>
      <c r="K86" s="537">
        <f>'Information Input'!$J$18</f>
        <v>2019</v>
      </c>
      <c r="L86" s="579" t="s">
        <v>92</v>
      </c>
      <c r="M86" s="540" t="s">
        <v>93</v>
      </c>
      <c r="N86" s="541" t="s">
        <v>91</v>
      </c>
      <c r="O86" s="542" t="s">
        <v>670</v>
      </c>
      <c r="P86" s="537">
        <v>5</v>
      </c>
      <c r="Q86" s="541" t="s">
        <v>145</v>
      </c>
      <c r="R86" s="541" t="s">
        <v>239</v>
      </c>
      <c r="S86" s="543">
        <f>'Report 1'!$H$18</f>
        <v>0</v>
      </c>
      <c r="T86" s="544">
        <f>'Report 1'!$H$23</f>
        <v>0</v>
      </c>
      <c r="U86" s="545">
        <f>'Report 1'!$H$109</f>
        <v>0</v>
      </c>
      <c r="AL86" s="546" t="s">
        <v>669</v>
      </c>
      <c r="AM86" s="547">
        <v>2</v>
      </c>
      <c r="AN86" s="547" t="str">
        <f>'Information Input'!$M$14</f>
        <v xml:space="preserve">      -      </v>
      </c>
      <c r="AO86" s="547" t="s">
        <v>136</v>
      </c>
      <c r="AP86" s="538">
        <f t="shared" si="26"/>
        <v>43556</v>
      </c>
      <c r="AQ86" s="538">
        <f t="shared" si="25"/>
        <v>43646</v>
      </c>
      <c r="AR86" s="538">
        <f>'Information Input'!$H$35</f>
        <v>43555</v>
      </c>
      <c r="AS86" s="547" t="str">
        <f>'Information Input'!$J$22</f>
        <v>Quarterly</v>
      </c>
      <c r="AT86" s="538">
        <f>'Information Input'!$H$30</f>
        <v>43555</v>
      </c>
      <c r="AU86" s="547">
        <f>'Information Input'!$J$18</f>
        <v>2019</v>
      </c>
      <c r="AV86" s="547" t="s">
        <v>89</v>
      </c>
      <c r="AW86" s="547" t="s">
        <v>90</v>
      </c>
      <c r="AX86" s="547" t="s">
        <v>91</v>
      </c>
      <c r="AY86" s="548" t="s">
        <v>671</v>
      </c>
      <c r="AZ86" s="547">
        <v>43</v>
      </c>
      <c r="BA86" s="549" t="s">
        <v>185</v>
      </c>
      <c r="BB86" s="543" t="s">
        <v>233</v>
      </c>
      <c r="BC86" s="550">
        <f>'Report 2'!$O50</f>
        <v>0</v>
      </c>
      <c r="BD86" s="550">
        <f>'Report 2'!$P50</f>
        <v>0</v>
      </c>
      <c r="BE86" s="550">
        <f>'Report 2'!$Q50</f>
        <v>0</v>
      </c>
      <c r="BF86" s="550">
        <f>'Report 2'!$R50</f>
        <v>0</v>
      </c>
      <c r="BG86" s="550">
        <f>'Report 2'!$S50</f>
        <v>0</v>
      </c>
      <c r="BH86" s="550">
        <f>'Report 2'!$T50</f>
        <v>0</v>
      </c>
      <c r="BI86" s="550">
        <f>'Report 2'!$U50</f>
        <v>0</v>
      </c>
      <c r="BK86" s="541" t="s">
        <v>669</v>
      </c>
      <c r="BL86" s="537">
        <v>3</v>
      </c>
      <c r="BM86" s="537" t="str">
        <f>'Information Input'!$M$14</f>
        <v xml:space="preserve">      -      </v>
      </c>
      <c r="BN86" s="537" t="s">
        <v>136</v>
      </c>
      <c r="BO86" s="538">
        <f t="shared" si="27"/>
        <v>43556</v>
      </c>
      <c r="BP86" s="538">
        <f t="shared" si="28"/>
        <v>43646</v>
      </c>
      <c r="BQ86" s="538">
        <f>'Information Input'!$H$35</f>
        <v>43555</v>
      </c>
      <c r="BR86" s="537" t="str">
        <f>'Information Input'!$J$22</f>
        <v>Quarterly</v>
      </c>
      <c r="BS86" s="538">
        <f>'Information Input'!$H$30</f>
        <v>43555</v>
      </c>
      <c r="BT86" s="537">
        <f>'Information Input'!$J$18</f>
        <v>2019</v>
      </c>
      <c r="BU86" s="579" t="s">
        <v>92</v>
      </c>
      <c r="BV86" s="540" t="s">
        <v>93</v>
      </c>
      <c r="BW86" s="541" t="s">
        <v>91</v>
      </c>
      <c r="BX86" s="537">
        <v>3</v>
      </c>
      <c r="BY86" s="549" t="s">
        <v>164</v>
      </c>
      <c r="BZ86" s="549" t="s">
        <v>250</v>
      </c>
      <c r="CA86" s="543">
        <f>'Report 3'!$J$18</f>
        <v>0</v>
      </c>
      <c r="CC86" s="542" t="s">
        <v>669</v>
      </c>
      <c r="CD86" s="1014" t="s">
        <v>672</v>
      </c>
      <c r="CE86" s="1014" t="str">
        <f>'Information Input'!$M$14</f>
        <v xml:space="preserve">      -      </v>
      </c>
      <c r="CF86" s="551" t="s">
        <v>135</v>
      </c>
      <c r="CG86" s="552">
        <f t="shared" si="31"/>
        <v>43466</v>
      </c>
      <c r="CH86" s="552">
        <f t="shared" si="32"/>
        <v>43555</v>
      </c>
      <c r="CI86" s="552">
        <f>'Information Input'!$H$35</f>
        <v>43555</v>
      </c>
      <c r="CJ86" s="551" t="str">
        <f>'Information Input'!$J$22</f>
        <v>Quarterly</v>
      </c>
      <c r="CK86" s="552">
        <f>'Information Input'!$H$30</f>
        <v>43555</v>
      </c>
      <c r="CL86" s="551">
        <f>'Information Input'!$J$18</f>
        <v>2019</v>
      </c>
      <c r="CM86" s="551" t="s">
        <v>92</v>
      </c>
      <c r="CN86" s="1014" t="s">
        <v>93</v>
      </c>
      <c r="CO86" s="542" t="s">
        <v>91</v>
      </c>
      <c r="CP86" s="542" t="s">
        <v>675</v>
      </c>
      <c r="CQ86" s="551">
        <v>46</v>
      </c>
      <c r="CR86" s="542" t="s">
        <v>188</v>
      </c>
      <c r="CS86" s="542" t="s">
        <v>239</v>
      </c>
      <c r="CT86" s="1015">
        <f>'Report 1'!$H$18</f>
        <v>0</v>
      </c>
      <c r="CU86" s="1016">
        <f>SUMIF('Report 4A'!$G$16:$G$95,$CQ86,'Report 4A'!$P$16:$P$95)</f>
        <v>0</v>
      </c>
      <c r="CV86" s="1017">
        <f t="shared" si="33"/>
        <v>0</v>
      </c>
      <c r="CX86" s="546" t="s">
        <v>669</v>
      </c>
      <c r="CY86" s="537" t="s">
        <v>310</v>
      </c>
      <c r="CZ86" s="537" t="str">
        <f>'Information Input'!$M$14</f>
        <v xml:space="preserve">      -      </v>
      </c>
      <c r="DA86" s="538">
        <f>'Information Input'!$H$35</f>
        <v>43555</v>
      </c>
      <c r="DB86" s="537" t="str">
        <f>'Information Input'!$J$22</f>
        <v>Quarterly</v>
      </c>
      <c r="DC86" s="552">
        <f>'Information Input'!$H$30</f>
        <v>43555</v>
      </c>
      <c r="DD86" s="553" t="str">
        <f t="shared" si="24"/>
        <v>201901</v>
      </c>
      <c r="DE86" s="541" t="s">
        <v>103</v>
      </c>
      <c r="DF86" s="541" t="s">
        <v>673</v>
      </c>
      <c r="DG86" s="544">
        <f>'Report 5A'!$E$161</f>
        <v>0</v>
      </c>
      <c r="DH86" s="550">
        <f>'Report 5A'!$E$162</f>
        <v>0</v>
      </c>
      <c r="DI86" s="544">
        <f>'Report 5A'!$E$163</f>
        <v>0</v>
      </c>
      <c r="DJ86" s="544">
        <f>'Report 5A'!$E$164</f>
        <v>0</v>
      </c>
      <c r="DK86" s="544">
        <f>'Report 5A'!$E$165</f>
        <v>0</v>
      </c>
      <c r="DL86" s="544">
        <f>'Report 5A'!$E$166</f>
        <v>0</v>
      </c>
      <c r="DM86" s="544">
        <f>'Report 5A'!$E$167</f>
        <v>0</v>
      </c>
      <c r="DN86" s="544">
        <f>'Report 5A'!$E$168</f>
        <v>0</v>
      </c>
      <c r="DO86" s="544">
        <f>'Report 5A'!$E$169</f>
        <v>0</v>
      </c>
      <c r="DP86" s="544">
        <f>'Report 5A'!$E$170</f>
        <v>0</v>
      </c>
      <c r="DQ86" s="544">
        <f>'Report 5A'!$E$171</f>
        <v>0</v>
      </c>
    </row>
    <row r="87" spans="2:121">
      <c r="B87" s="535" t="s">
        <v>669</v>
      </c>
      <c r="C87" s="536">
        <v>1</v>
      </c>
      <c r="D87" s="537" t="str">
        <f>'Information Input'!$M$14</f>
        <v xml:space="preserve">      -      </v>
      </c>
      <c r="E87" s="537" t="s">
        <v>135</v>
      </c>
      <c r="F87" s="538">
        <f t="shared" si="29"/>
        <v>43466</v>
      </c>
      <c r="G87" s="538">
        <f t="shared" si="30"/>
        <v>43555</v>
      </c>
      <c r="H87" s="538">
        <f>'Information Input'!$H$35</f>
        <v>43555</v>
      </c>
      <c r="I87" s="537" t="str">
        <f>'Information Input'!$J$22</f>
        <v>Quarterly</v>
      </c>
      <c r="J87" s="538">
        <f>'Information Input'!$H$30</f>
        <v>43555</v>
      </c>
      <c r="K87" s="537">
        <f>'Information Input'!$J$18</f>
        <v>2019</v>
      </c>
      <c r="L87" s="579" t="s">
        <v>92</v>
      </c>
      <c r="M87" s="540" t="s">
        <v>93</v>
      </c>
      <c r="N87" s="541" t="s">
        <v>91</v>
      </c>
      <c r="O87" s="542" t="s">
        <v>670</v>
      </c>
      <c r="P87" s="537">
        <v>6</v>
      </c>
      <c r="Q87" s="541" t="s">
        <v>146</v>
      </c>
      <c r="R87" s="541" t="s">
        <v>239</v>
      </c>
      <c r="S87" s="543">
        <f>'Report 1'!$H$18</f>
        <v>0</v>
      </c>
      <c r="T87" s="544">
        <f>'Report 1'!$H$24</f>
        <v>0</v>
      </c>
      <c r="U87" s="545">
        <f>'Report 1'!$H$110</f>
        <v>0</v>
      </c>
      <c r="AL87" s="546" t="s">
        <v>669</v>
      </c>
      <c r="AM87" s="547">
        <v>2</v>
      </c>
      <c r="AN87" s="547" t="str">
        <f>'Information Input'!$M$14</f>
        <v xml:space="preserve">      -      </v>
      </c>
      <c r="AO87" s="547" t="s">
        <v>136</v>
      </c>
      <c r="AP87" s="538">
        <f t="shared" si="26"/>
        <v>43556</v>
      </c>
      <c r="AQ87" s="538">
        <f t="shared" si="25"/>
        <v>43646</v>
      </c>
      <c r="AR87" s="538">
        <f>'Information Input'!$H$35</f>
        <v>43555</v>
      </c>
      <c r="AS87" s="547" t="str">
        <f>'Information Input'!$J$22</f>
        <v>Quarterly</v>
      </c>
      <c r="AT87" s="538">
        <f>'Information Input'!$H$30</f>
        <v>43555</v>
      </c>
      <c r="AU87" s="547">
        <f>'Information Input'!$J$18</f>
        <v>2019</v>
      </c>
      <c r="AV87" s="547" t="s">
        <v>89</v>
      </c>
      <c r="AW87" s="547" t="s">
        <v>90</v>
      </c>
      <c r="AX87" s="547" t="s">
        <v>91</v>
      </c>
      <c r="AY87" s="548" t="s">
        <v>674</v>
      </c>
      <c r="AZ87" s="547">
        <v>44</v>
      </c>
      <c r="BA87" s="549" t="s">
        <v>186</v>
      </c>
      <c r="BB87" s="543" t="s">
        <v>239</v>
      </c>
      <c r="BC87" s="550">
        <f>'Report 2'!$O51</f>
        <v>0</v>
      </c>
      <c r="BD87" s="550">
        <f>'Report 2'!$P51</f>
        <v>0</v>
      </c>
      <c r="BE87" s="550">
        <f>'Report 2'!$Q51</f>
        <v>0</v>
      </c>
      <c r="BF87" s="550">
        <f>'Report 2'!$R51</f>
        <v>0</v>
      </c>
      <c r="BG87" s="550">
        <f>'Report 2'!$S51</f>
        <v>0</v>
      </c>
      <c r="BH87" s="550">
        <f>'Report 2'!$T51</f>
        <v>0</v>
      </c>
      <c r="BI87" s="550">
        <f>'Report 2'!$U51</f>
        <v>0</v>
      </c>
      <c r="BK87" s="541" t="s">
        <v>669</v>
      </c>
      <c r="BL87" s="537">
        <v>3</v>
      </c>
      <c r="BM87" s="537" t="str">
        <f>'Information Input'!$M$14</f>
        <v xml:space="preserve">      -      </v>
      </c>
      <c r="BN87" s="537" t="s">
        <v>136</v>
      </c>
      <c r="BO87" s="538">
        <f t="shared" si="27"/>
        <v>43556</v>
      </c>
      <c r="BP87" s="538">
        <f t="shared" si="28"/>
        <v>43646</v>
      </c>
      <c r="BQ87" s="538">
        <f>'Information Input'!$H$35</f>
        <v>43555</v>
      </c>
      <c r="BR87" s="537" t="str">
        <f>'Information Input'!$J$22</f>
        <v>Quarterly</v>
      </c>
      <c r="BS87" s="538">
        <f>'Information Input'!$H$30</f>
        <v>43555</v>
      </c>
      <c r="BT87" s="537">
        <f>'Information Input'!$J$18</f>
        <v>2019</v>
      </c>
      <c r="BU87" s="579" t="s">
        <v>92</v>
      </c>
      <c r="BV87" s="540" t="s">
        <v>93</v>
      </c>
      <c r="BW87" s="541" t="s">
        <v>91</v>
      </c>
      <c r="BX87" s="537">
        <v>4</v>
      </c>
      <c r="BY87" s="549" t="s">
        <v>164</v>
      </c>
      <c r="BZ87" s="549" t="s">
        <v>252</v>
      </c>
      <c r="CA87" s="543">
        <f>'Report 3'!$J$19</f>
        <v>0</v>
      </c>
      <c r="CC87" s="542" t="s">
        <v>669</v>
      </c>
      <c r="CD87" s="1014" t="s">
        <v>672</v>
      </c>
      <c r="CE87" s="1014" t="str">
        <f>'Information Input'!$M$14</f>
        <v xml:space="preserve">      -      </v>
      </c>
      <c r="CF87" s="551" t="s">
        <v>135</v>
      </c>
      <c r="CG87" s="552">
        <f t="shared" si="31"/>
        <v>43466</v>
      </c>
      <c r="CH87" s="552">
        <f t="shared" si="32"/>
        <v>43555</v>
      </c>
      <c r="CI87" s="552">
        <f>'Information Input'!$H$35</f>
        <v>43555</v>
      </c>
      <c r="CJ87" s="551" t="str">
        <f>'Information Input'!$J$22</f>
        <v>Quarterly</v>
      </c>
      <c r="CK87" s="552">
        <f>'Information Input'!$H$30</f>
        <v>43555</v>
      </c>
      <c r="CL87" s="551">
        <f>'Information Input'!$J$18</f>
        <v>2019</v>
      </c>
      <c r="CM87" s="551" t="s">
        <v>92</v>
      </c>
      <c r="CN87" s="1014" t="s">
        <v>93</v>
      </c>
      <c r="CO87" s="542" t="s">
        <v>91</v>
      </c>
      <c r="CP87" s="542" t="s">
        <v>675</v>
      </c>
      <c r="CQ87" s="551">
        <v>47</v>
      </c>
      <c r="CR87" s="542" t="s">
        <v>189</v>
      </c>
      <c r="CS87" s="542" t="s">
        <v>239</v>
      </c>
      <c r="CT87" s="1015">
        <f>'Report 1'!$H$18</f>
        <v>0</v>
      </c>
      <c r="CU87" s="1016">
        <f>SUMIF('Report 4A'!$G$16:$G$95,$CQ87,'Report 4A'!$P$16:$P$95)</f>
        <v>0</v>
      </c>
      <c r="CV87" s="1017">
        <f t="shared" si="33"/>
        <v>0</v>
      </c>
      <c r="CX87" s="546" t="s">
        <v>669</v>
      </c>
      <c r="CY87" s="537" t="s">
        <v>310</v>
      </c>
      <c r="CZ87" s="537" t="str">
        <f>'Information Input'!$M$14</f>
        <v xml:space="preserve">      -      </v>
      </c>
      <c r="DA87" s="538">
        <f>'Information Input'!$H$35</f>
        <v>43555</v>
      </c>
      <c r="DB87" s="537" t="str">
        <f>'Information Input'!$J$22</f>
        <v>Quarterly</v>
      </c>
      <c r="DC87" s="552">
        <f>'Information Input'!$H$30</f>
        <v>43555</v>
      </c>
      <c r="DD87" s="553" t="str">
        <f t="shared" si="24"/>
        <v>201812</v>
      </c>
      <c r="DE87" s="541" t="s">
        <v>103</v>
      </c>
      <c r="DF87" s="541" t="s">
        <v>673</v>
      </c>
      <c r="DG87" s="544">
        <f>'Report 5A'!$F$161</f>
        <v>0</v>
      </c>
      <c r="DH87" s="550">
        <f>'Report 5A'!$F$162</f>
        <v>0</v>
      </c>
      <c r="DI87" s="544">
        <f>'Report 5A'!$F$163</f>
        <v>0</v>
      </c>
      <c r="DJ87" s="544">
        <f>'Report 5A'!$F$164</f>
        <v>0</v>
      </c>
      <c r="DK87" s="544">
        <f>'Report 5A'!$F$165</f>
        <v>0</v>
      </c>
      <c r="DL87" s="544">
        <f>'Report 5A'!$F$166</f>
        <v>0</v>
      </c>
      <c r="DM87" s="544">
        <f>'Report 5A'!$F$167</f>
        <v>0</v>
      </c>
      <c r="DN87" s="544">
        <f>'Report 5A'!$F$168</f>
        <v>0</v>
      </c>
      <c r="DO87" s="544">
        <f>'Report 5A'!$F$169</f>
        <v>0</v>
      </c>
      <c r="DP87" s="544">
        <f>'Report 5A'!$F$170</f>
        <v>0</v>
      </c>
      <c r="DQ87" s="544">
        <f>'Report 5A'!$F$171</f>
        <v>0</v>
      </c>
    </row>
    <row r="88" spans="2:121">
      <c r="B88" s="535" t="s">
        <v>669</v>
      </c>
      <c r="C88" s="536">
        <v>1</v>
      </c>
      <c r="D88" s="537" t="str">
        <f>'Information Input'!$M$14</f>
        <v xml:space="preserve">      -      </v>
      </c>
      <c r="E88" s="537" t="s">
        <v>135</v>
      </c>
      <c r="F88" s="538">
        <f t="shared" si="29"/>
        <v>43466</v>
      </c>
      <c r="G88" s="538">
        <f t="shared" si="30"/>
        <v>43555</v>
      </c>
      <c r="H88" s="538">
        <f>'Information Input'!$H$35</f>
        <v>43555</v>
      </c>
      <c r="I88" s="537" t="str">
        <f>'Information Input'!$J$22</f>
        <v>Quarterly</v>
      </c>
      <c r="J88" s="538">
        <f>'Information Input'!$H$30</f>
        <v>43555</v>
      </c>
      <c r="K88" s="537">
        <f>'Information Input'!$J$18</f>
        <v>2019</v>
      </c>
      <c r="L88" s="579" t="s">
        <v>92</v>
      </c>
      <c r="M88" s="540" t="s">
        <v>93</v>
      </c>
      <c r="N88" s="541" t="s">
        <v>91</v>
      </c>
      <c r="O88" s="542" t="s">
        <v>674</v>
      </c>
      <c r="P88" s="537">
        <v>7</v>
      </c>
      <c r="Q88" s="541" t="s">
        <v>147</v>
      </c>
      <c r="R88" s="541" t="s">
        <v>239</v>
      </c>
      <c r="S88" s="543">
        <f>'Report 1'!$H$18</f>
        <v>0</v>
      </c>
      <c r="T88" s="544">
        <f>'Report 1'!$H$25</f>
        <v>0</v>
      </c>
      <c r="U88" s="545">
        <f>'Report 1'!$H$111</f>
        <v>0</v>
      </c>
      <c r="AL88" s="546" t="s">
        <v>669</v>
      </c>
      <c r="AM88" s="547">
        <v>2</v>
      </c>
      <c r="AN88" s="547" t="str">
        <f>'Information Input'!$M$14</f>
        <v xml:space="preserve">      -      </v>
      </c>
      <c r="AO88" s="547" t="s">
        <v>136</v>
      </c>
      <c r="AP88" s="538">
        <f t="shared" si="26"/>
        <v>43556</v>
      </c>
      <c r="AQ88" s="538">
        <f t="shared" si="25"/>
        <v>43646</v>
      </c>
      <c r="AR88" s="538">
        <f>'Information Input'!$H$35</f>
        <v>43555</v>
      </c>
      <c r="AS88" s="547" t="str">
        <f>'Information Input'!$J$22</f>
        <v>Quarterly</v>
      </c>
      <c r="AT88" s="538">
        <f>'Information Input'!$H$30</f>
        <v>43555</v>
      </c>
      <c r="AU88" s="547">
        <f>'Information Input'!$J$18</f>
        <v>2019</v>
      </c>
      <c r="AV88" s="547" t="s">
        <v>89</v>
      </c>
      <c r="AW88" s="547" t="s">
        <v>90</v>
      </c>
      <c r="AX88" s="547" t="s">
        <v>91</v>
      </c>
      <c r="AY88" s="548" t="s">
        <v>675</v>
      </c>
      <c r="AZ88" s="547">
        <v>45</v>
      </c>
      <c r="BA88" s="549" t="s">
        <v>187</v>
      </c>
      <c r="BB88" s="543" t="s">
        <v>239</v>
      </c>
      <c r="BC88" s="550">
        <f>'Report 2'!$O52</f>
        <v>0</v>
      </c>
      <c r="BD88" s="550">
        <f>'Report 2'!$P52</f>
        <v>0</v>
      </c>
      <c r="BE88" s="550">
        <f>'Report 2'!$Q52</f>
        <v>0</v>
      </c>
      <c r="BF88" s="550">
        <f>'Report 2'!$R52</f>
        <v>0</v>
      </c>
      <c r="BG88" s="550">
        <f>'Report 2'!$S52</f>
        <v>0</v>
      </c>
      <c r="BH88" s="550">
        <f>'Report 2'!$T52</f>
        <v>0</v>
      </c>
      <c r="BI88" s="550">
        <f>'Report 2'!$U52</f>
        <v>0</v>
      </c>
      <c r="BK88" s="541" t="s">
        <v>669</v>
      </c>
      <c r="BL88" s="537">
        <v>3</v>
      </c>
      <c r="BM88" s="537" t="str">
        <f>'Information Input'!$M$14</f>
        <v xml:space="preserve">      -      </v>
      </c>
      <c r="BN88" s="537" t="s">
        <v>136</v>
      </c>
      <c r="BO88" s="538">
        <f t="shared" si="27"/>
        <v>43556</v>
      </c>
      <c r="BP88" s="538">
        <f t="shared" si="28"/>
        <v>43646</v>
      </c>
      <c r="BQ88" s="538">
        <f>'Information Input'!$H$35</f>
        <v>43555</v>
      </c>
      <c r="BR88" s="537" t="str">
        <f>'Information Input'!$J$22</f>
        <v>Quarterly</v>
      </c>
      <c r="BS88" s="538">
        <f>'Information Input'!$H$30</f>
        <v>43555</v>
      </c>
      <c r="BT88" s="537">
        <f>'Information Input'!$J$18</f>
        <v>2019</v>
      </c>
      <c r="BU88" s="579" t="s">
        <v>92</v>
      </c>
      <c r="BV88" s="540" t="s">
        <v>93</v>
      </c>
      <c r="BW88" s="541" t="s">
        <v>91</v>
      </c>
      <c r="BX88" s="537">
        <v>5</v>
      </c>
      <c r="BY88" s="549" t="s">
        <v>253</v>
      </c>
      <c r="BZ88" s="549" t="s">
        <v>254</v>
      </c>
      <c r="CA88" s="543">
        <f>'Report 3'!$J$20</f>
        <v>0</v>
      </c>
      <c r="CC88" s="542" t="s">
        <v>669</v>
      </c>
      <c r="CD88" s="1014" t="s">
        <v>672</v>
      </c>
      <c r="CE88" s="1014" t="str">
        <f>'Information Input'!$M$14</f>
        <v xml:space="preserve">      -      </v>
      </c>
      <c r="CF88" s="551" t="s">
        <v>135</v>
      </c>
      <c r="CG88" s="552">
        <f t="shared" si="31"/>
        <v>43466</v>
      </c>
      <c r="CH88" s="552">
        <f t="shared" si="32"/>
        <v>43555</v>
      </c>
      <c r="CI88" s="552">
        <f>'Information Input'!$H$35</f>
        <v>43555</v>
      </c>
      <c r="CJ88" s="551" t="str">
        <f>'Information Input'!$J$22</f>
        <v>Quarterly</v>
      </c>
      <c r="CK88" s="552">
        <f>'Information Input'!$H$30</f>
        <v>43555</v>
      </c>
      <c r="CL88" s="551">
        <f>'Information Input'!$J$18</f>
        <v>2019</v>
      </c>
      <c r="CM88" s="551" t="s">
        <v>92</v>
      </c>
      <c r="CN88" s="1014" t="s">
        <v>93</v>
      </c>
      <c r="CO88" s="542" t="s">
        <v>91</v>
      </c>
      <c r="CP88" s="542" t="s">
        <v>675</v>
      </c>
      <c r="CQ88" s="551">
        <v>48</v>
      </c>
      <c r="CR88" s="542" t="s">
        <v>190</v>
      </c>
      <c r="CS88" s="542" t="s">
        <v>239</v>
      </c>
      <c r="CT88" s="1015">
        <f>'Report 1'!$H$18</f>
        <v>0</v>
      </c>
      <c r="CU88" s="1016">
        <f>SUMIF('Report 4A'!$G$16:$G$95,$CQ88,'Report 4A'!$P$16:$P$95)</f>
        <v>0</v>
      </c>
      <c r="CV88" s="1017">
        <f t="shared" si="33"/>
        <v>0</v>
      </c>
      <c r="CX88" s="546" t="s">
        <v>669</v>
      </c>
      <c r="CY88" s="537" t="s">
        <v>310</v>
      </c>
      <c r="CZ88" s="537" t="str">
        <f>'Information Input'!$M$14</f>
        <v xml:space="preserve">      -      </v>
      </c>
      <c r="DA88" s="538">
        <f>'Information Input'!$H$35</f>
        <v>43555</v>
      </c>
      <c r="DB88" s="537" t="str">
        <f>'Information Input'!$J$22</f>
        <v>Quarterly</v>
      </c>
      <c r="DC88" s="552">
        <f>'Information Input'!$H$30</f>
        <v>43555</v>
      </c>
      <c r="DD88" s="553" t="str">
        <f t="shared" si="24"/>
        <v>201811</v>
      </c>
      <c r="DE88" s="541" t="s">
        <v>103</v>
      </c>
      <c r="DF88" s="541" t="s">
        <v>673</v>
      </c>
      <c r="DG88" s="544">
        <f>'Report 5A'!$G$161</f>
        <v>0</v>
      </c>
      <c r="DH88" s="550">
        <f>'Report 5A'!$G$162</f>
        <v>0</v>
      </c>
      <c r="DI88" s="544">
        <f>'Report 5A'!$G$163</f>
        <v>0</v>
      </c>
      <c r="DJ88" s="544">
        <f>'Report 5A'!$G$164</f>
        <v>0</v>
      </c>
      <c r="DK88" s="544">
        <f>'Report 5A'!$G$165</f>
        <v>0</v>
      </c>
      <c r="DL88" s="544">
        <f>'Report 5A'!$G$166</f>
        <v>0</v>
      </c>
      <c r="DM88" s="544">
        <f>'Report 5A'!$G$167</f>
        <v>0</v>
      </c>
      <c r="DN88" s="544">
        <f>'Report 5A'!$G$168</f>
        <v>0</v>
      </c>
      <c r="DO88" s="544">
        <f>'Report 5A'!$G$169</f>
        <v>0</v>
      </c>
      <c r="DP88" s="544">
        <f>'Report 5A'!$G$170</f>
        <v>0</v>
      </c>
      <c r="DQ88" s="544">
        <f>'Report 5A'!$G$171</f>
        <v>0</v>
      </c>
    </row>
    <row r="89" spans="2:121">
      <c r="B89" s="535" t="s">
        <v>669</v>
      </c>
      <c r="C89" s="536">
        <v>1</v>
      </c>
      <c r="D89" s="537" t="str">
        <f>'Information Input'!$M$14</f>
        <v xml:space="preserve">      -      </v>
      </c>
      <c r="E89" s="537" t="s">
        <v>135</v>
      </c>
      <c r="F89" s="538">
        <f t="shared" si="29"/>
        <v>43466</v>
      </c>
      <c r="G89" s="538">
        <f t="shared" si="30"/>
        <v>43555</v>
      </c>
      <c r="H89" s="538">
        <f>'Information Input'!$H$35</f>
        <v>43555</v>
      </c>
      <c r="I89" s="537" t="str">
        <f>'Information Input'!$J$22</f>
        <v>Quarterly</v>
      </c>
      <c r="J89" s="538">
        <f>'Information Input'!$H$30</f>
        <v>43555</v>
      </c>
      <c r="K89" s="537">
        <f>'Information Input'!$J$18</f>
        <v>2019</v>
      </c>
      <c r="L89" s="579" t="s">
        <v>92</v>
      </c>
      <c r="M89" s="540" t="s">
        <v>93</v>
      </c>
      <c r="N89" s="541" t="s">
        <v>91</v>
      </c>
      <c r="O89" s="542" t="s">
        <v>670</v>
      </c>
      <c r="P89" s="537">
        <v>8</v>
      </c>
      <c r="Q89" s="541" t="s">
        <v>148</v>
      </c>
      <c r="R89" s="541" t="s">
        <v>239</v>
      </c>
      <c r="S89" s="543">
        <f>'Report 1'!$H$18</f>
        <v>0</v>
      </c>
      <c r="T89" s="544">
        <f>'Report 1'!$H$26</f>
        <v>0</v>
      </c>
      <c r="U89" s="545">
        <f>'Report 1'!$H$112</f>
        <v>0</v>
      </c>
      <c r="AL89" s="546" t="s">
        <v>669</v>
      </c>
      <c r="AM89" s="547">
        <v>2</v>
      </c>
      <c r="AN89" s="547" t="str">
        <f>'Information Input'!$M$14</f>
        <v xml:space="preserve">      -      </v>
      </c>
      <c r="AO89" s="547" t="s">
        <v>136</v>
      </c>
      <c r="AP89" s="538">
        <f t="shared" si="26"/>
        <v>43556</v>
      </c>
      <c r="AQ89" s="538">
        <f t="shared" si="25"/>
        <v>43646</v>
      </c>
      <c r="AR89" s="538">
        <f>'Information Input'!$H$35</f>
        <v>43555</v>
      </c>
      <c r="AS89" s="547" t="str">
        <f>'Information Input'!$J$22</f>
        <v>Quarterly</v>
      </c>
      <c r="AT89" s="538">
        <f>'Information Input'!$H$30</f>
        <v>43555</v>
      </c>
      <c r="AU89" s="547">
        <f>'Information Input'!$J$18</f>
        <v>2019</v>
      </c>
      <c r="AV89" s="547" t="s">
        <v>89</v>
      </c>
      <c r="AW89" s="547" t="s">
        <v>90</v>
      </c>
      <c r="AX89" s="547" t="s">
        <v>91</v>
      </c>
      <c r="AY89" s="548" t="s">
        <v>675</v>
      </c>
      <c r="AZ89" s="547">
        <v>46</v>
      </c>
      <c r="BA89" s="549" t="s">
        <v>188</v>
      </c>
      <c r="BB89" s="543" t="s">
        <v>239</v>
      </c>
      <c r="BC89" s="550">
        <f>'Report 2'!$O53</f>
        <v>0</v>
      </c>
      <c r="BD89" s="550">
        <f>'Report 2'!$P53</f>
        <v>0</v>
      </c>
      <c r="BE89" s="550">
        <f>'Report 2'!$Q53</f>
        <v>0</v>
      </c>
      <c r="BF89" s="550">
        <f>'Report 2'!$R53</f>
        <v>0</v>
      </c>
      <c r="BG89" s="550">
        <f>'Report 2'!$S53</f>
        <v>0</v>
      </c>
      <c r="BH89" s="550">
        <f>'Report 2'!$T53</f>
        <v>0</v>
      </c>
      <c r="BI89" s="550">
        <f>'Report 2'!$U53</f>
        <v>0</v>
      </c>
      <c r="BK89" s="541" t="s">
        <v>669</v>
      </c>
      <c r="BL89" s="537">
        <v>3</v>
      </c>
      <c r="BM89" s="537" t="str">
        <f>'Information Input'!$M$14</f>
        <v xml:space="preserve">      -      </v>
      </c>
      <c r="BN89" s="537" t="s">
        <v>136</v>
      </c>
      <c r="BO89" s="538">
        <f t="shared" si="27"/>
        <v>43556</v>
      </c>
      <c r="BP89" s="538">
        <f t="shared" si="28"/>
        <v>43646</v>
      </c>
      <c r="BQ89" s="538">
        <f>'Information Input'!$H$35</f>
        <v>43555</v>
      </c>
      <c r="BR89" s="537" t="str">
        <f>'Information Input'!$J$22</f>
        <v>Quarterly</v>
      </c>
      <c r="BS89" s="538">
        <f>'Information Input'!$H$30</f>
        <v>43555</v>
      </c>
      <c r="BT89" s="537">
        <f>'Information Input'!$J$18</f>
        <v>2019</v>
      </c>
      <c r="BU89" s="579" t="s">
        <v>92</v>
      </c>
      <c r="BV89" s="540" t="s">
        <v>93</v>
      </c>
      <c r="BW89" s="541" t="s">
        <v>91</v>
      </c>
      <c r="BX89" s="537">
        <v>6</v>
      </c>
      <c r="BY89" s="549" t="s">
        <v>255</v>
      </c>
      <c r="BZ89" s="549" t="s">
        <v>254</v>
      </c>
      <c r="CA89" s="543">
        <f>'Report 3'!$J$21</f>
        <v>0</v>
      </c>
      <c r="CC89" s="542" t="s">
        <v>669</v>
      </c>
      <c r="CD89" s="1014" t="s">
        <v>672</v>
      </c>
      <c r="CE89" s="1014" t="str">
        <f>'Information Input'!$M$14</f>
        <v xml:space="preserve">      -      </v>
      </c>
      <c r="CF89" s="551" t="s">
        <v>135</v>
      </c>
      <c r="CG89" s="552">
        <f t="shared" si="31"/>
        <v>43466</v>
      </c>
      <c r="CH89" s="552">
        <f t="shared" si="32"/>
        <v>43555</v>
      </c>
      <c r="CI89" s="552">
        <f>'Information Input'!$H$35</f>
        <v>43555</v>
      </c>
      <c r="CJ89" s="551" t="str">
        <f>'Information Input'!$J$22</f>
        <v>Quarterly</v>
      </c>
      <c r="CK89" s="552">
        <f>'Information Input'!$H$30</f>
        <v>43555</v>
      </c>
      <c r="CL89" s="551">
        <f>'Information Input'!$J$18</f>
        <v>2019</v>
      </c>
      <c r="CM89" s="551" t="s">
        <v>92</v>
      </c>
      <c r="CN89" s="1014" t="s">
        <v>93</v>
      </c>
      <c r="CO89" s="542" t="s">
        <v>91</v>
      </c>
      <c r="CP89" s="542" t="s">
        <v>675</v>
      </c>
      <c r="CQ89" s="551">
        <v>49</v>
      </c>
      <c r="CR89" s="542" t="s">
        <v>191</v>
      </c>
      <c r="CS89" s="542" t="s">
        <v>239</v>
      </c>
      <c r="CT89" s="1015">
        <f>'Report 1'!$H$18</f>
        <v>0</v>
      </c>
      <c r="CU89" s="1016">
        <f>SUMIF('Report 4A'!$G$16:$G$95,$CQ89,'Report 4A'!$P$16:$P$95)</f>
        <v>0</v>
      </c>
      <c r="CV89" s="1017">
        <f t="shared" si="33"/>
        <v>0</v>
      </c>
      <c r="CX89" s="546" t="s">
        <v>669</v>
      </c>
      <c r="CY89" s="537" t="s">
        <v>310</v>
      </c>
      <c r="CZ89" s="537" t="str">
        <f>'Information Input'!$M$14</f>
        <v xml:space="preserve">      -      </v>
      </c>
      <c r="DA89" s="538">
        <f>'Information Input'!$H$35</f>
        <v>43555</v>
      </c>
      <c r="DB89" s="537" t="str">
        <f>'Information Input'!$J$22</f>
        <v>Quarterly</v>
      </c>
      <c r="DC89" s="552">
        <f>'Information Input'!$H$30</f>
        <v>43555</v>
      </c>
      <c r="DD89" s="553" t="str">
        <f t="shared" si="24"/>
        <v>201810</v>
      </c>
      <c r="DE89" s="541" t="s">
        <v>103</v>
      </c>
      <c r="DF89" s="541" t="s">
        <v>673</v>
      </c>
      <c r="DG89" s="544">
        <f>'Report 5A'!$H$161</f>
        <v>0</v>
      </c>
      <c r="DH89" s="550">
        <f>'Report 5A'!$H$162</f>
        <v>0</v>
      </c>
      <c r="DI89" s="544">
        <f>'Report 5A'!$H$163</f>
        <v>0</v>
      </c>
      <c r="DJ89" s="544">
        <f>'Report 5A'!$H$164</f>
        <v>0</v>
      </c>
      <c r="DK89" s="544">
        <f>'Report 5A'!$H$165</f>
        <v>0</v>
      </c>
      <c r="DL89" s="544">
        <f>'Report 5A'!$H$166</f>
        <v>0</v>
      </c>
      <c r="DM89" s="544">
        <f>'Report 5A'!$H$167</f>
        <v>0</v>
      </c>
      <c r="DN89" s="544">
        <f>'Report 5A'!$H$168</f>
        <v>0</v>
      </c>
      <c r="DO89" s="544">
        <f>'Report 5A'!$H$169</f>
        <v>0</v>
      </c>
      <c r="DP89" s="544">
        <f>'Report 5A'!$H$170</f>
        <v>0</v>
      </c>
      <c r="DQ89" s="544">
        <f>'Report 5A'!$H$171</f>
        <v>0</v>
      </c>
    </row>
    <row r="90" spans="2:121">
      <c r="B90" s="535" t="s">
        <v>669</v>
      </c>
      <c r="C90" s="536">
        <v>1</v>
      </c>
      <c r="D90" s="537" t="str">
        <f>'Information Input'!$M$14</f>
        <v xml:space="preserve">      -      </v>
      </c>
      <c r="E90" s="537" t="s">
        <v>135</v>
      </c>
      <c r="F90" s="538">
        <f t="shared" si="29"/>
        <v>43466</v>
      </c>
      <c r="G90" s="538">
        <f t="shared" si="30"/>
        <v>43555</v>
      </c>
      <c r="H90" s="538">
        <f>'Information Input'!$H$35</f>
        <v>43555</v>
      </c>
      <c r="I90" s="537" t="str">
        <f>'Information Input'!$J$22</f>
        <v>Quarterly</v>
      </c>
      <c r="J90" s="538">
        <f>'Information Input'!$H$30</f>
        <v>43555</v>
      </c>
      <c r="K90" s="537">
        <f>'Information Input'!$J$18</f>
        <v>2019</v>
      </c>
      <c r="L90" s="579" t="s">
        <v>92</v>
      </c>
      <c r="M90" s="540" t="s">
        <v>93</v>
      </c>
      <c r="N90" s="541" t="s">
        <v>91</v>
      </c>
      <c r="O90" s="542" t="s">
        <v>670</v>
      </c>
      <c r="P90" s="537">
        <v>9</v>
      </c>
      <c r="Q90" s="541" t="s">
        <v>149</v>
      </c>
      <c r="R90" s="541" t="s">
        <v>239</v>
      </c>
      <c r="S90" s="543">
        <f>'Report 1'!$H$18</f>
        <v>0</v>
      </c>
      <c r="T90" s="544">
        <f>'Report 1'!$H$27</f>
        <v>0</v>
      </c>
      <c r="U90" s="545">
        <f>'Report 1'!$H$113</f>
        <v>0</v>
      </c>
      <c r="AL90" s="546" t="s">
        <v>669</v>
      </c>
      <c r="AM90" s="547">
        <v>2</v>
      </c>
      <c r="AN90" s="547" t="str">
        <f>'Information Input'!$M$14</f>
        <v xml:space="preserve">      -      </v>
      </c>
      <c r="AO90" s="547" t="s">
        <v>136</v>
      </c>
      <c r="AP90" s="538">
        <f t="shared" si="26"/>
        <v>43556</v>
      </c>
      <c r="AQ90" s="538">
        <f t="shared" si="25"/>
        <v>43646</v>
      </c>
      <c r="AR90" s="538">
        <f>'Information Input'!$H$35</f>
        <v>43555</v>
      </c>
      <c r="AS90" s="547" t="str">
        <f>'Information Input'!$J$22</f>
        <v>Quarterly</v>
      </c>
      <c r="AT90" s="538">
        <f>'Information Input'!$H$30</f>
        <v>43555</v>
      </c>
      <c r="AU90" s="547">
        <f>'Information Input'!$J$18</f>
        <v>2019</v>
      </c>
      <c r="AV90" s="547" t="s">
        <v>89</v>
      </c>
      <c r="AW90" s="547" t="s">
        <v>90</v>
      </c>
      <c r="AX90" s="547" t="s">
        <v>91</v>
      </c>
      <c r="AY90" s="548" t="s">
        <v>675</v>
      </c>
      <c r="AZ90" s="547">
        <v>47</v>
      </c>
      <c r="BA90" s="549" t="s">
        <v>189</v>
      </c>
      <c r="BB90" s="543" t="s">
        <v>239</v>
      </c>
      <c r="BC90" s="550">
        <f>'Report 2'!$O54</f>
        <v>0</v>
      </c>
      <c r="BD90" s="550">
        <f>'Report 2'!$P54</f>
        <v>0</v>
      </c>
      <c r="BE90" s="550">
        <f>'Report 2'!$Q54</f>
        <v>0</v>
      </c>
      <c r="BF90" s="550">
        <f>'Report 2'!$R54</f>
        <v>0</v>
      </c>
      <c r="BG90" s="550">
        <f>'Report 2'!$S54</f>
        <v>0</v>
      </c>
      <c r="BH90" s="550">
        <f>'Report 2'!$T54</f>
        <v>0</v>
      </c>
      <c r="BI90" s="550">
        <f>'Report 2'!$U54</f>
        <v>0</v>
      </c>
      <c r="BK90" s="541" t="s">
        <v>669</v>
      </c>
      <c r="BL90" s="537">
        <v>3</v>
      </c>
      <c r="BM90" s="537" t="str">
        <f>'Information Input'!$M$14</f>
        <v xml:space="preserve">      -      </v>
      </c>
      <c r="BN90" s="537" t="s">
        <v>136</v>
      </c>
      <c r="BO90" s="538">
        <f t="shared" si="27"/>
        <v>43556</v>
      </c>
      <c r="BP90" s="538">
        <f t="shared" si="28"/>
        <v>43646</v>
      </c>
      <c r="BQ90" s="538">
        <f>'Information Input'!$H$35</f>
        <v>43555</v>
      </c>
      <c r="BR90" s="537" t="str">
        <f>'Information Input'!$J$22</f>
        <v>Quarterly</v>
      </c>
      <c r="BS90" s="538">
        <f>'Information Input'!$H$30</f>
        <v>43555</v>
      </c>
      <c r="BT90" s="537">
        <f>'Information Input'!$J$18</f>
        <v>2019</v>
      </c>
      <c r="BU90" s="579" t="s">
        <v>92</v>
      </c>
      <c r="BV90" s="540" t="s">
        <v>93</v>
      </c>
      <c r="BW90" s="541" t="s">
        <v>91</v>
      </c>
      <c r="BX90" s="537">
        <v>7</v>
      </c>
      <c r="BY90" s="549" t="s">
        <v>256</v>
      </c>
      <c r="BZ90" s="549" t="s">
        <v>254</v>
      </c>
      <c r="CA90" s="543">
        <f>'Report 3'!$J$22</f>
        <v>0</v>
      </c>
      <c r="CC90" s="542" t="s">
        <v>669</v>
      </c>
      <c r="CD90" s="1014" t="s">
        <v>672</v>
      </c>
      <c r="CE90" s="1014" t="str">
        <f>'Information Input'!$M$14</f>
        <v xml:space="preserve">      -      </v>
      </c>
      <c r="CF90" s="551" t="s">
        <v>135</v>
      </c>
      <c r="CG90" s="552">
        <f t="shared" si="31"/>
        <v>43466</v>
      </c>
      <c r="CH90" s="552">
        <f t="shared" si="32"/>
        <v>43555</v>
      </c>
      <c r="CI90" s="552">
        <f>'Information Input'!$H$35</f>
        <v>43555</v>
      </c>
      <c r="CJ90" s="551" t="str">
        <f>'Information Input'!$J$22</f>
        <v>Quarterly</v>
      </c>
      <c r="CK90" s="552">
        <f>'Information Input'!$H$30</f>
        <v>43555</v>
      </c>
      <c r="CL90" s="551">
        <f>'Information Input'!$J$18</f>
        <v>2019</v>
      </c>
      <c r="CM90" s="551" t="s">
        <v>92</v>
      </c>
      <c r="CN90" s="1014" t="s">
        <v>93</v>
      </c>
      <c r="CO90" s="542" t="s">
        <v>91</v>
      </c>
      <c r="CP90" s="542" t="s">
        <v>675</v>
      </c>
      <c r="CQ90" s="551">
        <v>50</v>
      </c>
      <c r="CR90" s="542" t="s">
        <v>192</v>
      </c>
      <c r="CS90" s="542" t="s">
        <v>239</v>
      </c>
      <c r="CT90" s="1015">
        <f>'Report 1'!$H$18</f>
        <v>0</v>
      </c>
      <c r="CU90" s="1016">
        <f>SUMIF('Report 4A'!$G$16:$G$95,$CQ90,'Report 4A'!$P$16:$P$95)</f>
        <v>0</v>
      </c>
      <c r="CV90" s="1017">
        <f t="shared" si="33"/>
        <v>0</v>
      </c>
      <c r="CX90" s="546" t="s">
        <v>669</v>
      </c>
      <c r="CY90" s="537" t="s">
        <v>310</v>
      </c>
      <c r="CZ90" s="537" t="str">
        <f>'Information Input'!$M$14</f>
        <v xml:space="preserve">      -      </v>
      </c>
      <c r="DA90" s="538">
        <f>'Information Input'!$H$35</f>
        <v>43555</v>
      </c>
      <c r="DB90" s="537" t="str">
        <f>'Information Input'!$J$22</f>
        <v>Quarterly</v>
      </c>
      <c r="DC90" s="552">
        <f>'Information Input'!$H$30</f>
        <v>43555</v>
      </c>
      <c r="DD90" s="553" t="str">
        <f t="shared" si="24"/>
        <v>201809</v>
      </c>
      <c r="DE90" s="541" t="s">
        <v>103</v>
      </c>
      <c r="DF90" s="541" t="s">
        <v>673</v>
      </c>
      <c r="DG90" s="544">
        <f>'Report 5A'!$I$161</f>
        <v>0</v>
      </c>
      <c r="DH90" s="550">
        <f>'Report 5A'!$I$162</f>
        <v>0</v>
      </c>
      <c r="DI90" s="544">
        <f>'Report 5A'!$I$163</f>
        <v>0</v>
      </c>
      <c r="DJ90" s="544">
        <f>'Report 5A'!$I$164</f>
        <v>0</v>
      </c>
      <c r="DK90" s="544">
        <f>'Report 5A'!$I$165</f>
        <v>0</v>
      </c>
      <c r="DL90" s="544">
        <f>'Report 5A'!$I$166</f>
        <v>0</v>
      </c>
      <c r="DM90" s="544">
        <f>'Report 5A'!$I$167</f>
        <v>0</v>
      </c>
      <c r="DN90" s="544">
        <f>'Report 5A'!$I$168</f>
        <v>0</v>
      </c>
      <c r="DO90" s="544">
        <f>'Report 5A'!$I$169</f>
        <v>0</v>
      </c>
      <c r="DP90" s="544">
        <f>'Report 5A'!$I$170</f>
        <v>0</v>
      </c>
      <c r="DQ90" s="544">
        <f>'Report 5A'!$I$171</f>
        <v>0</v>
      </c>
    </row>
    <row r="91" spans="2:121">
      <c r="B91" s="535" t="s">
        <v>669</v>
      </c>
      <c r="C91" s="536">
        <v>1</v>
      </c>
      <c r="D91" s="537" t="str">
        <f>'Information Input'!$M$14</f>
        <v xml:space="preserve">      -      </v>
      </c>
      <c r="E91" s="537" t="s">
        <v>135</v>
      </c>
      <c r="F91" s="538">
        <f t="shared" si="29"/>
        <v>43466</v>
      </c>
      <c r="G91" s="538">
        <f t="shared" si="30"/>
        <v>43555</v>
      </c>
      <c r="H91" s="538">
        <f>'Information Input'!$H$35</f>
        <v>43555</v>
      </c>
      <c r="I91" s="537" t="str">
        <f>'Information Input'!$J$22</f>
        <v>Quarterly</v>
      </c>
      <c r="J91" s="538">
        <f>'Information Input'!$H$30</f>
        <v>43555</v>
      </c>
      <c r="K91" s="537">
        <f>'Information Input'!$J$18</f>
        <v>2019</v>
      </c>
      <c r="L91" s="579" t="s">
        <v>92</v>
      </c>
      <c r="M91" s="540" t="s">
        <v>93</v>
      </c>
      <c r="N91" s="541" t="s">
        <v>91</v>
      </c>
      <c r="O91" s="542" t="s">
        <v>674</v>
      </c>
      <c r="P91" s="537">
        <v>10</v>
      </c>
      <c r="Q91" s="541" t="s">
        <v>150</v>
      </c>
      <c r="R91" s="541" t="s">
        <v>239</v>
      </c>
      <c r="S91" s="543">
        <f>'Report 1'!$H$18</f>
        <v>0</v>
      </c>
      <c r="T91" s="544">
        <f>'Report 1'!$H$28</f>
        <v>0</v>
      </c>
      <c r="U91" s="545">
        <f>'Report 1'!$H$114</f>
        <v>0</v>
      </c>
      <c r="AL91" s="546" t="s">
        <v>669</v>
      </c>
      <c r="AM91" s="547">
        <v>2</v>
      </c>
      <c r="AN91" s="547" t="str">
        <f>'Information Input'!$M$14</f>
        <v xml:space="preserve">      -      </v>
      </c>
      <c r="AO91" s="547" t="s">
        <v>136</v>
      </c>
      <c r="AP91" s="538">
        <f t="shared" si="26"/>
        <v>43556</v>
      </c>
      <c r="AQ91" s="538">
        <f t="shared" si="25"/>
        <v>43646</v>
      </c>
      <c r="AR91" s="538">
        <f>'Information Input'!$H$35</f>
        <v>43555</v>
      </c>
      <c r="AS91" s="547" t="str">
        <f>'Information Input'!$J$22</f>
        <v>Quarterly</v>
      </c>
      <c r="AT91" s="538">
        <f>'Information Input'!$H$30</f>
        <v>43555</v>
      </c>
      <c r="AU91" s="547">
        <f>'Information Input'!$J$18</f>
        <v>2019</v>
      </c>
      <c r="AV91" s="547" t="s">
        <v>89</v>
      </c>
      <c r="AW91" s="547" t="s">
        <v>90</v>
      </c>
      <c r="AX91" s="547" t="s">
        <v>91</v>
      </c>
      <c r="AY91" s="548" t="s">
        <v>675</v>
      </c>
      <c r="AZ91" s="547">
        <v>48</v>
      </c>
      <c r="BA91" s="549" t="s">
        <v>190</v>
      </c>
      <c r="BB91" s="543" t="s">
        <v>239</v>
      </c>
      <c r="BC91" s="550">
        <f>'Report 2'!$O55</f>
        <v>0</v>
      </c>
      <c r="BD91" s="550">
        <f>'Report 2'!$P55</f>
        <v>0</v>
      </c>
      <c r="BE91" s="550">
        <f>'Report 2'!$Q55</f>
        <v>0</v>
      </c>
      <c r="BF91" s="550">
        <f>'Report 2'!$R55</f>
        <v>0</v>
      </c>
      <c r="BG91" s="550">
        <f>'Report 2'!$S55</f>
        <v>0</v>
      </c>
      <c r="BH91" s="550">
        <f>'Report 2'!$T55</f>
        <v>0</v>
      </c>
      <c r="BI91" s="550">
        <f>'Report 2'!$U55</f>
        <v>0</v>
      </c>
      <c r="BK91" s="541" t="s">
        <v>669</v>
      </c>
      <c r="BL91" s="537">
        <v>3</v>
      </c>
      <c r="BM91" s="537" t="str">
        <f>'Information Input'!$M$14</f>
        <v xml:space="preserve">      -      </v>
      </c>
      <c r="BN91" s="537" t="s">
        <v>136</v>
      </c>
      <c r="BO91" s="538">
        <f t="shared" si="27"/>
        <v>43556</v>
      </c>
      <c r="BP91" s="538">
        <f t="shared" si="28"/>
        <v>43646</v>
      </c>
      <c r="BQ91" s="538">
        <f>'Information Input'!$H$35</f>
        <v>43555</v>
      </c>
      <c r="BR91" s="537" t="str">
        <f>'Information Input'!$J$22</f>
        <v>Quarterly</v>
      </c>
      <c r="BS91" s="538">
        <f>'Information Input'!$H$30</f>
        <v>43555</v>
      </c>
      <c r="BT91" s="537">
        <f>'Information Input'!$J$18</f>
        <v>2019</v>
      </c>
      <c r="BU91" s="579" t="s">
        <v>92</v>
      </c>
      <c r="BV91" s="540" t="s">
        <v>93</v>
      </c>
      <c r="BW91" s="541" t="s">
        <v>91</v>
      </c>
      <c r="BX91" s="537">
        <v>8</v>
      </c>
      <c r="BY91" s="549" t="s">
        <v>178</v>
      </c>
      <c r="BZ91" s="549" t="s">
        <v>257</v>
      </c>
      <c r="CA91" s="543">
        <f>'Report 3'!$J$23</f>
        <v>0</v>
      </c>
      <c r="CC91" s="575" t="s">
        <v>669</v>
      </c>
      <c r="CD91" s="1019" t="s">
        <v>672</v>
      </c>
      <c r="CE91" s="1019" t="str">
        <f>'Information Input'!$M$14</f>
        <v xml:space="preserve">      -      </v>
      </c>
      <c r="CF91" s="570" t="s">
        <v>135</v>
      </c>
      <c r="CG91" s="566">
        <f t="shared" si="31"/>
        <v>43466</v>
      </c>
      <c r="CH91" s="566">
        <f t="shared" si="32"/>
        <v>43555</v>
      </c>
      <c r="CI91" s="566">
        <f>'Information Input'!$H$35</f>
        <v>43555</v>
      </c>
      <c r="CJ91" s="570" t="str">
        <f>'Information Input'!$J$22</f>
        <v>Quarterly</v>
      </c>
      <c r="CK91" s="566">
        <f>'Information Input'!$H$30</f>
        <v>43555</v>
      </c>
      <c r="CL91" s="570">
        <f>'Information Input'!$J$18</f>
        <v>2019</v>
      </c>
      <c r="CM91" s="570" t="s">
        <v>92</v>
      </c>
      <c r="CN91" s="1019" t="s">
        <v>93</v>
      </c>
      <c r="CO91" s="575" t="s">
        <v>91</v>
      </c>
      <c r="CP91" s="575" t="s">
        <v>675</v>
      </c>
      <c r="CQ91" s="570">
        <v>51</v>
      </c>
      <c r="CR91" s="575" t="s">
        <v>193</v>
      </c>
      <c r="CS91" s="575" t="s">
        <v>239</v>
      </c>
      <c r="CT91" s="1020">
        <f>'Report 1'!$H$18</f>
        <v>0</v>
      </c>
      <c r="CU91" s="1021">
        <f>SUMIF('Report 4A'!$G$16:$G$95,$CQ91,'Report 4A'!$P$16:$P$95)</f>
        <v>0</v>
      </c>
      <c r="CV91" s="1022">
        <f t="shared" si="33"/>
        <v>0</v>
      </c>
      <c r="CX91" s="546" t="s">
        <v>669</v>
      </c>
      <c r="CY91" s="537" t="s">
        <v>310</v>
      </c>
      <c r="CZ91" s="537" t="str">
        <f>'Information Input'!$M$14</f>
        <v xml:space="preserve">      -      </v>
      </c>
      <c r="DA91" s="538">
        <f>'Information Input'!$H$35</f>
        <v>43555</v>
      </c>
      <c r="DB91" s="537" t="str">
        <f>'Information Input'!$J$22</f>
        <v>Quarterly</v>
      </c>
      <c r="DC91" s="552">
        <f>'Information Input'!$H$30</f>
        <v>43555</v>
      </c>
      <c r="DD91" s="553" t="str">
        <f t="shared" si="24"/>
        <v>201808</v>
      </c>
      <c r="DE91" s="541" t="s">
        <v>103</v>
      </c>
      <c r="DF91" s="541" t="s">
        <v>673</v>
      </c>
      <c r="DG91" s="544">
        <f>'Report 5A'!$J$161</f>
        <v>0</v>
      </c>
      <c r="DH91" s="550">
        <f>'Report 5A'!$J$162</f>
        <v>0</v>
      </c>
      <c r="DI91" s="544">
        <f>'Report 5A'!$J$163</f>
        <v>0</v>
      </c>
      <c r="DJ91" s="544">
        <f>'Report 5A'!$J$164</f>
        <v>0</v>
      </c>
      <c r="DK91" s="544">
        <f>'Report 5A'!$J$165</f>
        <v>0</v>
      </c>
      <c r="DL91" s="544">
        <f>'Report 5A'!$J$166</f>
        <v>0</v>
      </c>
      <c r="DM91" s="544">
        <f>'Report 5A'!$J$167</f>
        <v>0</v>
      </c>
      <c r="DN91" s="544">
        <f>'Report 5A'!$J$168</f>
        <v>0</v>
      </c>
      <c r="DO91" s="544">
        <f>'Report 5A'!$J$169</f>
        <v>0</v>
      </c>
      <c r="DP91" s="544">
        <f>'Report 5A'!$J$170</f>
        <v>0</v>
      </c>
      <c r="DQ91" s="544">
        <f>'Report 5A'!$J$171</f>
        <v>0</v>
      </c>
    </row>
    <row r="92" spans="2:121">
      <c r="B92" s="535" t="s">
        <v>669</v>
      </c>
      <c r="C92" s="536">
        <v>1</v>
      </c>
      <c r="D92" s="537" t="str">
        <f>'Information Input'!$M$14</f>
        <v xml:space="preserve">      -      </v>
      </c>
      <c r="E92" s="537" t="s">
        <v>135</v>
      </c>
      <c r="F92" s="538">
        <f t="shared" si="29"/>
        <v>43466</v>
      </c>
      <c r="G92" s="538">
        <f t="shared" si="30"/>
        <v>43555</v>
      </c>
      <c r="H92" s="538">
        <f>'Information Input'!$H$35</f>
        <v>43555</v>
      </c>
      <c r="I92" s="537" t="str">
        <f>'Information Input'!$J$22</f>
        <v>Quarterly</v>
      </c>
      <c r="J92" s="538">
        <f>'Information Input'!$H$30</f>
        <v>43555</v>
      </c>
      <c r="K92" s="537">
        <f>'Information Input'!$J$18</f>
        <v>2019</v>
      </c>
      <c r="L92" s="579" t="s">
        <v>92</v>
      </c>
      <c r="M92" s="540" t="s">
        <v>93</v>
      </c>
      <c r="N92" s="541" t="s">
        <v>91</v>
      </c>
      <c r="O92" s="542" t="s">
        <v>671</v>
      </c>
      <c r="P92" s="537">
        <v>11</v>
      </c>
      <c r="Q92" s="541" t="s">
        <v>153</v>
      </c>
      <c r="R92" s="541" t="s">
        <v>231</v>
      </c>
      <c r="S92" s="543">
        <f>'Report 1'!$H$18</f>
        <v>0</v>
      </c>
      <c r="T92" s="544">
        <f>'Report 1'!$H$31</f>
        <v>0</v>
      </c>
      <c r="U92" s="545">
        <f>'Report 1'!$H$117</f>
        <v>0</v>
      </c>
      <c r="AL92" s="546" t="s">
        <v>669</v>
      </c>
      <c r="AM92" s="547">
        <v>2</v>
      </c>
      <c r="AN92" s="547" t="str">
        <f>'Information Input'!$M$14</f>
        <v xml:space="preserve">      -      </v>
      </c>
      <c r="AO92" s="547" t="s">
        <v>136</v>
      </c>
      <c r="AP92" s="538">
        <f t="shared" si="26"/>
        <v>43556</v>
      </c>
      <c r="AQ92" s="538">
        <f t="shared" si="25"/>
        <v>43646</v>
      </c>
      <c r="AR92" s="538">
        <f>'Information Input'!$H$35</f>
        <v>43555</v>
      </c>
      <c r="AS92" s="547" t="str">
        <f>'Information Input'!$J$22</f>
        <v>Quarterly</v>
      </c>
      <c r="AT92" s="538">
        <f>'Information Input'!$H$30</f>
        <v>43555</v>
      </c>
      <c r="AU92" s="547">
        <f>'Information Input'!$J$18</f>
        <v>2019</v>
      </c>
      <c r="AV92" s="547" t="s">
        <v>89</v>
      </c>
      <c r="AW92" s="547" t="s">
        <v>90</v>
      </c>
      <c r="AX92" s="547" t="s">
        <v>91</v>
      </c>
      <c r="AY92" s="548" t="s">
        <v>675</v>
      </c>
      <c r="AZ92" s="547">
        <v>49</v>
      </c>
      <c r="BA92" s="549" t="s">
        <v>191</v>
      </c>
      <c r="BB92" s="543" t="s">
        <v>239</v>
      </c>
      <c r="BC92" s="550">
        <f>'Report 2'!$O56</f>
        <v>0</v>
      </c>
      <c r="BD92" s="550">
        <f>'Report 2'!$P56</f>
        <v>0</v>
      </c>
      <c r="BE92" s="550">
        <f>'Report 2'!$Q56</f>
        <v>0</v>
      </c>
      <c r="BF92" s="550">
        <f>'Report 2'!$R56</f>
        <v>0</v>
      </c>
      <c r="BG92" s="550">
        <f>'Report 2'!$S56</f>
        <v>0</v>
      </c>
      <c r="BH92" s="550">
        <f>'Report 2'!$T56</f>
        <v>0</v>
      </c>
      <c r="BI92" s="550">
        <f>'Report 2'!$U56</f>
        <v>0</v>
      </c>
      <c r="BK92" s="541" t="s">
        <v>669</v>
      </c>
      <c r="BL92" s="537">
        <v>3</v>
      </c>
      <c r="BM92" s="537" t="str">
        <f>'Information Input'!$M$14</f>
        <v xml:space="preserve">      -      </v>
      </c>
      <c r="BN92" s="537" t="s">
        <v>136</v>
      </c>
      <c r="BO92" s="538">
        <f t="shared" si="27"/>
        <v>43556</v>
      </c>
      <c r="BP92" s="538">
        <f t="shared" si="28"/>
        <v>43646</v>
      </c>
      <c r="BQ92" s="538">
        <f>'Information Input'!$H$35</f>
        <v>43555</v>
      </c>
      <c r="BR92" s="537" t="str">
        <f>'Information Input'!$J$22</f>
        <v>Quarterly</v>
      </c>
      <c r="BS92" s="538">
        <f>'Information Input'!$H$30</f>
        <v>43555</v>
      </c>
      <c r="BT92" s="537">
        <f>'Information Input'!$J$18</f>
        <v>2019</v>
      </c>
      <c r="BU92" s="579" t="s">
        <v>92</v>
      </c>
      <c r="BV92" s="540" t="s">
        <v>93</v>
      </c>
      <c r="BW92" s="541" t="s">
        <v>91</v>
      </c>
      <c r="BX92" s="537">
        <v>9</v>
      </c>
      <c r="BY92" s="549" t="s">
        <v>170</v>
      </c>
      <c r="BZ92" s="549" t="s">
        <v>258</v>
      </c>
      <c r="CA92" s="543">
        <f>'Report 3'!$J$24</f>
        <v>0</v>
      </c>
      <c r="CC92" s="523" t="s">
        <v>669</v>
      </c>
      <c r="CD92" s="1010" t="s">
        <v>672</v>
      </c>
      <c r="CE92" s="1010" t="str">
        <f>'Information Input'!$M$14</f>
        <v xml:space="preserve">      -      </v>
      </c>
      <c r="CF92" s="532" t="s">
        <v>135</v>
      </c>
      <c r="CG92" s="519">
        <f t="shared" si="31"/>
        <v>43466</v>
      </c>
      <c r="CH92" s="519">
        <f t="shared" si="32"/>
        <v>43555</v>
      </c>
      <c r="CI92" s="519">
        <f>'Information Input'!$H$35</f>
        <v>43555</v>
      </c>
      <c r="CJ92" s="532" t="str">
        <f>'Information Input'!$J$22</f>
        <v>Quarterly</v>
      </c>
      <c r="CK92" s="519">
        <f>'Information Input'!$H$30</f>
        <v>43555</v>
      </c>
      <c r="CL92" s="532">
        <f>'Information Input'!$J$18</f>
        <v>2019</v>
      </c>
      <c r="CM92" s="532" t="s">
        <v>94</v>
      </c>
      <c r="CN92" s="1010" t="s">
        <v>95</v>
      </c>
      <c r="CO92" s="523" t="s">
        <v>96</v>
      </c>
      <c r="CP92" s="523" t="s">
        <v>671</v>
      </c>
      <c r="CQ92" s="532">
        <v>11</v>
      </c>
      <c r="CR92" s="523" t="s">
        <v>153</v>
      </c>
      <c r="CS92" s="523" t="s">
        <v>231</v>
      </c>
      <c r="CT92" s="1011">
        <f>'Report 1'!$M$18</f>
        <v>0</v>
      </c>
      <c r="CU92" s="1012">
        <f>SUMIF('Report 4A'!$G$16:$G$95,$CQ92,'Report 4A'!$U$16:$U$95)</f>
        <v>0</v>
      </c>
      <c r="CV92" s="1013">
        <f t="shared" si="33"/>
        <v>0</v>
      </c>
      <c r="CX92" s="546" t="s">
        <v>669</v>
      </c>
      <c r="CY92" s="537" t="s">
        <v>310</v>
      </c>
      <c r="CZ92" s="537" t="str">
        <f>'Information Input'!$M$14</f>
        <v xml:space="preserve">      -      </v>
      </c>
      <c r="DA92" s="538">
        <f>'Information Input'!$H$35</f>
        <v>43555</v>
      </c>
      <c r="DB92" s="537" t="str">
        <f>'Information Input'!$J$22</f>
        <v>Quarterly</v>
      </c>
      <c r="DC92" s="552">
        <f>'Information Input'!$H$30</f>
        <v>43555</v>
      </c>
      <c r="DD92" s="553" t="str">
        <f t="shared" si="24"/>
        <v>201807</v>
      </c>
      <c r="DE92" s="541" t="s">
        <v>103</v>
      </c>
      <c r="DF92" s="541" t="s">
        <v>673</v>
      </c>
      <c r="DG92" s="544">
        <f>'Report 5A'!$K$161</f>
        <v>0</v>
      </c>
      <c r="DH92" s="550">
        <f>'Report 5A'!$K$162</f>
        <v>0</v>
      </c>
      <c r="DI92" s="544">
        <f>'Report 5A'!$K$163</f>
        <v>0</v>
      </c>
      <c r="DJ92" s="544">
        <f>'Report 5A'!$K$164</f>
        <v>0</v>
      </c>
      <c r="DK92" s="544">
        <f>'Report 5A'!$K$165</f>
        <v>0</v>
      </c>
      <c r="DL92" s="544">
        <f>'Report 5A'!$K$166</f>
        <v>0</v>
      </c>
      <c r="DM92" s="544">
        <f>'Report 5A'!$K$167</f>
        <v>0</v>
      </c>
      <c r="DN92" s="544">
        <f>'Report 5A'!$K$168</f>
        <v>0</v>
      </c>
      <c r="DO92" s="544">
        <f>'Report 5A'!$K$169</f>
        <v>0</v>
      </c>
      <c r="DP92" s="544">
        <f>'Report 5A'!$K$170</f>
        <v>0</v>
      </c>
      <c r="DQ92" s="544">
        <f>'Report 5A'!$K$171</f>
        <v>0</v>
      </c>
    </row>
    <row r="93" spans="2:121">
      <c r="B93" s="535" t="s">
        <v>669</v>
      </c>
      <c r="C93" s="536">
        <v>1</v>
      </c>
      <c r="D93" s="537" t="str">
        <f>'Information Input'!$M$14</f>
        <v xml:space="preserve">      -      </v>
      </c>
      <c r="E93" s="537" t="s">
        <v>135</v>
      </c>
      <c r="F93" s="538">
        <f t="shared" si="29"/>
        <v>43466</v>
      </c>
      <c r="G93" s="538">
        <f t="shared" si="30"/>
        <v>43555</v>
      </c>
      <c r="H93" s="538">
        <f>'Information Input'!$H$35</f>
        <v>43555</v>
      </c>
      <c r="I93" s="537" t="str">
        <f>'Information Input'!$J$22</f>
        <v>Quarterly</v>
      </c>
      <c r="J93" s="538">
        <f>'Information Input'!$H$30</f>
        <v>43555</v>
      </c>
      <c r="K93" s="537">
        <f>'Information Input'!$J$18</f>
        <v>2019</v>
      </c>
      <c r="L93" s="579" t="s">
        <v>92</v>
      </c>
      <c r="M93" s="540" t="s">
        <v>93</v>
      </c>
      <c r="N93" s="541" t="s">
        <v>91</v>
      </c>
      <c r="O93" s="542" t="s">
        <v>671</v>
      </c>
      <c r="P93" s="537">
        <v>12</v>
      </c>
      <c r="Q93" s="541" t="s">
        <v>154</v>
      </c>
      <c r="R93" s="541" t="s">
        <v>231</v>
      </c>
      <c r="S93" s="543">
        <f>'Report 1'!$H$18</f>
        <v>0</v>
      </c>
      <c r="T93" s="544">
        <f>'Report 1'!$H$32</f>
        <v>0</v>
      </c>
      <c r="U93" s="545">
        <f>'Report 1'!$H$118</f>
        <v>0</v>
      </c>
      <c r="AL93" s="546" t="s">
        <v>669</v>
      </c>
      <c r="AM93" s="547">
        <v>2</v>
      </c>
      <c r="AN93" s="547" t="str">
        <f>'Information Input'!$M$14</f>
        <v xml:space="preserve">      -      </v>
      </c>
      <c r="AO93" s="547" t="s">
        <v>136</v>
      </c>
      <c r="AP93" s="538">
        <f t="shared" si="26"/>
        <v>43556</v>
      </c>
      <c r="AQ93" s="538">
        <f t="shared" si="25"/>
        <v>43646</v>
      </c>
      <c r="AR93" s="538">
        <f>'Information Input'!$H$35</f>
        <v>43555</v>
      </c>
      <c r="AS93" s="547" t="str">
        <f>'Information Input'!$J$22</f>
        <v>Quarterly</v>
      </c>
      <c r="AT93" s="538">
        <f>'Information Input'!$H$30</f>
        <v>43555</v>
      </c>
      <c r="AU93" s="547">
        <f>'Information Input'!$J$18</f>
        <v>2019</v>
      </c>
      <c r="AV93" s="547" t="s">
        <v>89</v>
      </c>
      <c r="AW93" s="547" t="s">
        <v>90</v>
      </c>
      <c r="AX93" s="547" t="s">
        <v>91</v>
      </c>
      <c r="AY93" s="548" t="s">
        <v>675</v>
      </c>
      <c r="AZ93" s="547">
        <v>50</v>
      </c>
      <c r="BA93" s="549" t="s">
        <v>192</v>
      </c>
      <c r="BB93" s="543" t="s">
        <v>239</v>
      </c>
      <c r="BC93" s="550">
        <f>'Report 2'!$O57</f>
        <v>0</v>
      </c>
      <c r="BD93" s="550">
        <f>'Report 2'!$P57</f>
        <v>0</v>
      </c>
      <c r="BE93" s="550">
        <f>'Report 2'!$Q57</f>
        <v>0</v>
      </c>
      <c r="BF93" s="550">
        <f>'Report 2'!$R57</f>
        <v>0</v>
      </c>
      <c r="BG93" s="550">
        <f>'Report 2'!$S57</f>
        <v>0</v>
      </c>
      <c r="BH93" s="550">
        <f>'Report 2'!$T57</f>
        <v>0</v>
      </c>
      <c r="BI93" s="550">
        <f>'Report 2'!$U57</f>
        <v>0</v>
      </c>
      <c r="BK93" s="522" t="s">
        <v>669</v>
      </c>
      <c r="BL93" s="517">
        <v>3</v>
      </c>
      <c r="BM93" s="517" t="str">
        <f>'Information Input'!$M$14</f>
        <v xml:space="preserve">      -      </v>
      </c>
      <c r="BN93" s="517" t="s">
        <v>136</v>
      </c>
      <c r="BO93" s="518">
        <f t="shared" si="27"/>
        <v>43556</v>
      </c>
      <c r="BP93" s="518">
        <f t="shared" si="28"/>
        <v>43646</v>
      </c>
      <c r="BQ93" s="519">
        <f>'Information Input'!$H$35</f>
        <v>43555</v>
      </c>
      <c r="BR93" s="517" t="str">
        <f>'Information Input'!$J$22</f>
        <v>Quarterly</v>
      </c>
      <c r="BS93" s="519">
        <f>'Information Input'!$H$30</f>
        <v>43555</v>
      </c>
      <c r="BT93" s="517">
        <f>'Information Input'!$J$18</f>
        <v>2019</v>
      </c>
      <c r="BU93" s="578" t="s">
        <v>94</v>
      </c>
      <c r="BV93" s="521" t="s">
        <v>95</v>
      </c>
      <c r="BW93" s="522" t="s">
        <v>96</v>
      </c>
      <c r="BX93" s="517">
        <v>1</v>
      </c>
      <c r="BY93" s="530" t="s">
        <v>153</v>
      </c>
      <c r="BZ93" s="530" t="s">
        <v>250</v>
      </c>
      <c r="CA93" s="524">
        <f>'Report 3'!$O$16</f>
        <v>0</v>
      </c>
      <c r="CC93" s="542" t="s">
        <v>669</v>
      </c>
      <c r="CD93" s="1014" t="s">
        <v>672</v>
      </c>
      <c r="CE93" s="1014" t="str">
        <f>'Information Input'!$M$14</f>
        <v xml:space="preserve">      -      </v>
      </c>
      <c r="CF93" s="551" t="s">
        <v>135</v>
      </c>
      <c r="CG93" s="552">
        <f t="shared" si="31"/>
        <v>43466</v>
      </c>
      <c r="CH93" s="552">
        <f t="shared" si="32"/>
        <v>43555</v>
      </c>
      <c r="CI93" s="552">
        <f>'Information Input'!$H$35</f>
        <v>43555</v>
      </c>
      <c r="CJ93" s="551" t="str">
        <f>'Information Input'!$J$22</f>
        <v>Quarterly</v>
      </c>
      <c r="CK93" s="552">
        <f>'Information Input'!$H$30</f>
        <v>43555</v>
      </c>
      <c r="CL93" s="551">
        <f>'Information Input'!$J$18</f>
        <v>2019</v>
      </c>
      <c r="CM93" s="551" t="s">
        <v>94</v>
      </c>
      <c r="CN93" s="1014" t="s">
        <v>95</v>
      </c>
      <c r="CO93" s="542" t="s">
        <v>96</v>
      </c>
      <c r="CP93" s="542" t="s">
        <v>671</v>
      </c>
      <c r="CQ93" s="551">
        <v>12</v>
      </c>
      <c r="CR93" s="542" t="s">
        <v>154</v>
      </c>
      <c r="CS93" s="542" t="s">
        <v>231</v>
      </c>
      <c r="CT93" s="1015">
        <f>'Report 1'!$M$18</f>
        <v>0</v>
      </c>
      <c r="CU93" s="1016">
        <f>SUMIF('Report 4A'!$G$16:$G$95,$CQ93,'Report 4A'!$U$16:$U$95)</f>
        <v>0</v>
      </c>
      <c r="CV93" s="1017">
        <f t="shared" si="33"/>
        <v>0</v>
      </c>
      <c r="CX93" s="546" t="s">
        <v>669</v>
      </c>
      <c r="CY93" s="537" t="s">
        <v>310</v>
      </c>
      <c r="CZ93" s="537" t="str">
        <f>'Information Input'!$M$14</f>
        <v xml:space="preserve">      -      </v>
      </c>
      <c r="DA93" s="538">
        <f>'Information Input'!$H$35</f>
        <v>43555</v>
      </c>
      <c r="DB93" s="537" t="str">
        <f>'Information Input'!$J$22</f>
        <v>Quarterly</v>
      </c>
      <c r="DC93" s="552">
        <f>'Information Input'!$H$30</f>
        <v>43555</v>
      </c>
      <c r="DD93" s="553" t="str">
        <f t="shared" si="24"/>
        <v>201806</v>
      </c>
      <c r="DE93" s="541" t="s">
        <v>103</v>
      </c>
      <c r="DF93" s="541" t="s">
        <v>673</v>
      </c>
      <c r="DG93" s="544">
        <f>'Report 5A'!$L$161</f>
        <v>0</v>
      </c>
      <c r="DH93" s="550">
        <f>'Report 5A'!$L$162</f>
        <v>0</v>
      </c>
      <c r="DI93" s="544">
        <f>'Report 5A'!$L$163</f>
        <v>0</v>
      </c>
      <c r="DJ93" s="544">
        <f>'Report 5A'!$L$164</f>
        <v>0</v>
      </c>
      <c r="DK93" s="544">
        <f>'Report 5A'!$L$165</f>
        <v>0</v>
      </c>
      <c r="DL93" s="544">
        <f>'Report 5A'!$L$166</f>
        <v>0</v>
      </c>
      <c r="DM93" s="544">
        <f>'Report 5A'!$L$167</f>
        <v>0</v>
      </c>
      <c r="DN93" s="544">
        <f>'Report 5A'!$L$168</f>
        <v>0</v>
      </c>
      <c r="DO93" s="544">
        <f>'Report 5A'!$L$169</f>
        <v>0</v>
      </c>
      <c r="DP93" s="544">
        <f>'Report 5A'!$L$170</f>
        <v>0</v>
      </c>
      <c r="DQ93" s="544">
        <f>'Report 5A'!$L$171</f>
        <v>0</v>
      </c>
    </row>
    <row r="94" spans="2:121">
      <c r="B94" s="535" t="s">
        <v>669</v>
      </c>
      <c r="C94" s="536">
        <v>1</v>
      </c>
      <c r="D94" s="537" t="str">
        <f>'Information Input'!$M$14</f>
        <v xml:space="preserve">      -      </v>
      </c>
      <c r="E94" s="537" t="s">
        <v>135</v>
      </c>
      <c r="F94" s="538">
        <f t="shared" si="29"/>
        <v>43466</v>
      </c>
      <c r="G94" s="538">
        <f t="shared" si="30"/>
        <v>43555</v>
      </c>
      <c r="H94" s="538">
        <f>'Information Input'!$H$35</f>
        <v>43555</v>
      </c>
      <c r="I94" s="537" t="str">
        <f>'Information Input'!$J$22</f>
        <v>Quarterly</v>
      </c>
      <c r="J94" s="538">
        <f>'Information Input'!$H$30</f>
        <v>43555</v>
      </c>
      <c r="K94" s="537">
        <f>'Information Input'!$J$18</f>
        <v>2019</v>
      </c>
      <c r="L94" s="579" t="s">
        <v>92</v>
      </c>
      <c r="M94" s="540" t="s">
        <v>93</v>
      </c>
      <c r="N94" s="541" t="s">
        <v>91</v>
      </c>
      <c r="O94" s="542" t="s">
        <v>671</v>
      </c>
      <c r="P94" s="537">
        <v>13</v>
      </c>
      <c r="Q94" s="541" t="s">
        <v>155</v>
      </c>
      <c r="R94" s="541" t="s">
        <v>232</v>
      </c>
      <c r="S94" s="543">
        <f>'Report 1'!$H$18</f>
        <v>0</v>
      </c>
      <c r="T94" s="544">
        <f>'Report 1'!$H$33</f>
        <v>0</v>
      </c>
      <c r="U94" s="545">
        <f>'Report 1'!$H$119</f>
        <v>0</v>
      </c>
      <c r="AL94" s="546" t="s">
        <v>669</v>
      </c>
      <c r="AM94" s="547">
        <v>2</v>
      </c>
      <c r="AN94" s="547" t="str">
        <f>'Information Input'!$M$14</f>
        <v xml:space="preserve">      -      </v>
      </c>
      <c r="AO94" s="547" t="s">
        <v>136</v>
      </c>
      <c r="AP94" s="538">
        <f t="shared" si="26"/>
        <v>43556</v>
      </c>
      <c r="AQ94" s="538">
        <f t="shared" si="25"/>
        <v>43646</v>
      </c>
      <c r="AR94" s="538">
        <f>'Information Input'!$H$35</f>
        <v>43555</v>
      </c>
      <c r="AS94" s="547" t="str">
        <f>'Information Input'!$J$22</f>
        <v>Quarterly</v>
      </c>
      <c r="AT94" s="538">
        <f>'Information Input'!$H$30</f>
        <v>43555</v>
      </c>
      <c r="AU94" s="547">
        <f>'Information Input'!$J$18</f>
        <v>2019</v>
      </c>
      <c r="AV94" s="547" t="s">
        <v>89</v>
      </c>
      <c r="AW94" s="547" t="s">
        <v>90</v>
      </c>
      <c r="AX94" s="547" t="s">
        <v>91</v>
      </c>
      <c r="AY94" s="548" t="s">
        <v>675</v>
      </c>
      <c r="AZ94" s="547">
        <v>51</v>
      </c>
      <c r="BA94" s="549" t="s">
        <v>193</v>
      </c>
      <c r="BB94" s="543" t="s">
        <v>239</v>
      </c>
      <c r="BC94" s="550">
        <f>'Report 2'!$O58</f>
        <v>0</v>
      </c>
      <c r="BD94" s="550">
        <f>'Report 2'!$P58</f>
        <v>0</v>
      </c>
      <c r="BE94" s="550">
        <f>'Report 2'!$Q58</f>
        <v>0</v>
      </c>
      <c r="BF94" s="550">
        <f>'Report 2'!$R58</f>
        <v>0</v>
      </c>
      <c r="BG94" s="550">
        <f>'Report 2'!$S58</f>
        <v>0</v>
      </c>
      <c r="BH94" s="550">
        <f>'Report 2'!$T58</f>
        <v>0</v>
      </c>
      <c r="BI94" s="550">
        <f>'Report 2'!$U58</f>
        <v>0</v>
      </c>
      <c r="BK94" s="541" t="s">
        <v>669</v>
      </c>
      <c r="BL94" s="537">
        <v>3</v>
      </c>
      <c r="BM94" s="537" t="str">
        <f>'Information Input'!$M$14</f>
        <v xml:space="preserve">      -      </v>
      </c>
      <c r="BN94" s="537" t="s">
        <v>136</v>
      </c>
      <c r="BO94" s="538">
        <f t="shared" si="27"/>
        <v>43556</v>
      </c>
      <c r="BP94" s="538">
        <f t="shared" si="28"/>
        <v>43646</v>
      </c>
      <c r="BQ94" s="538">
        <f>'Information Input'!$H$35</f>
        <v>43555</v>
      </c>
      <c r="BR94" s="537" t="str">
        <f>'Information Input'!$J$22</f>
        <v>Quarterly</v>
      </c>
      <c r="BS94" s="538">
        <f>'Information Input'!$H$30</f>
        <v>43555</v>
      </c>
      <c r="BT94" s="537">
        <f>'Information Input'!$J$18</f>
        <v>2019</v>
      </c>
      <c r="BU94" s="579" t="s">
        <v>94</v>
      </c>
      <c r="BV94" s="540" t="s">
        <v>95</v>
      </c>
      <c r="BW94" s="541" t="s">
        <v>96</v>
      </c>
      <c r="BX94" s="537">
        <v>2</v>
      </c>
      <c r="BY94" s="549" t="s">
        <v>154</v>
      </c>
      <c r="BZ94" s="549" t="s">
        <v>251</v>
      </c>
      <c r="CA94" s="543">
        <f>'Report 3'!$O$17</f>
        <v>0</v>
      </c>
      <c r="CC94" s="542" t="s">
        <v>669</v>
      </c>
      <c r="CD94" s="1014" t="s">
        <v>672</v>
      </c>
      <c r="CE94" s="1014" t="str">
        <f>'Information Input'!$M$14</f>
        <v xml:space="preserve">      -      </v>
      </c>
      <c r="CF94" s="551" t="s">
        <v>135</v>
      </c>
      <c r="CG94" s="552">
        <f t="shared" si="31"/>
        <v>43466</v>
      </c>
      <c r="CH94" s="552">
        <f t="shared" si="32"/>
        <v>43555</v>
      </c>
      <c r="CI94" s="552">
        <f>'Information Input'!$H$35</f>
        <v>43555</v>
      </c>
      <c r="CJ94" s="551" t="str">
        <f>'Information Input'!$J$22</f>
        <v>Quarterly</v>
      </c>
      <c r="CK94" s="552">
        <f>'Information Input'!$H$30</f>
        <v>43555</v>
      </c>
      <c r="CL94" s="551">
        <f>'Information Input'!$J$18</f>
        <v>2019</v>
      </c>
      <c r="CM94" s="551" t="s">
        <v>94</v>
      </c>
      <c r="CN94" s="1014" t="s">
        <v>95</v>
      </c>
      <c r="CO94" s="542" t="s">
        <v>96</v>
      </c>
      <c r="CP94" s="542" t="s">
        <v>671</v>
      </c>
      <c r="CQ94" s="551">
        <v>13</v>
      </c>
      <c r="CR94" s="542" t="s">
        <v>155</v>
      </c>
      <c r="CS94" s="542" t="s">
        <v>232</v>
      </c>
      <c r="CT94" s="1015">
        <f>'Report 1'!$M$18</f>
        <v>0</v>
      </c>
      <c r="CU94" s="1016">
        <f>SUMIF('Report 4A'!$G$16:$G$95,$CQ94,'Report 4A'!$U$16:$U$95)</f>
        <v>0</v>
      </c>
      <c r="CV94" s="1017">
        <f t="shared" si="33"/>
        <v>0</v>
      </c>
      <c r="CX94" s="546" t="s">
        <v>669</v>
      </c>
      <c r="CY94" s="537" t="s">
        <v>310</v>
      </c>
      <c r="CZ94" s="537" t="str">
        <f>'Information Input'!$M$14</f>
        <v xml:space="preserve">      -      </v>
      </c>
      <c r="DA94" s="538">
        <f>'Information Input'!$H$35</f>
        <v>43555</v>
      </c>
      <c r="DB94" s="537" t="str">
        <f>'Information Input'!$J$22</f>
        <v>Quarterly</v>
      </c>
      <c r="DC94" s="552">
        <f>'Information Input'!$H$30</f>
        <v>43555</v>
      </c>
      <c r="DD94" s="553" t="str">
        <f t="shared" si="24"/>
        <v>201805</v>
      </c>
      <c r="DE94" s="541" t="s">
        <v>103</v>
      </c>
      <c r="DF94" s="541" t="s">
        <v>673</v>
      </c>
      <c r="DG94" s="544">
        <f>'Report 5A'!$M$161</f>
        <v>0</v>
      </c>
      <c r="DH94" s="550">
        <f>'Report 5A'!$M$162</f>
        <v>0</v>
      </c>
      <c r="DI94" s="544">
        <f>'Report 5A'!$M$163</f>
        <v>0</v>
      </c>
      <c r="DJ94" s="544">
        <f>'Report 5A'!$M$164</f>
        <v>0</v>
      </c>
      <c r="DK94" s="544">
        <f>'Report 5A'!$M$165</f>
        <v>0</v>
      </c>
      <c r="DL94" s="544">
        <f>'Report 5A'!$M$166</f>
        <v>0</v>
      </c>
      <c r="DM94" s="544">
        <f>'Report 5A'!$M$167</f>
        <v>0</v>
      </c>
      <c r="DN94" s="544">
        <f>'Report 5A'!$M$168</f>
        <v>0</v>
      </c>
      <c r="DO94" s="544">
        <f>'Report 5A'!$M$169</f>
        <v>0</v>
      </c>
      <c r="DP94" s="544">
        <f>'Report 5A'!$M$170</f>
        <v>0</v>
      </c>
      <c r="DQ94" s="544">
        <f>'Report 5A'!$M$171</f>
        <v>0</v>
      </c>
    </row>
    <row r="95" spans="2:121">
      <c r="B95" s="535" t="s">
        <v>669</v>
      </c>
      <c r="C95" s="536">
        <v>1</v>
      </c>
      <c r="D95" s="537" t="str">
        <f>'Information Input'!$M$14</f>
        <v xml:space="preserve">      -      </v>
      </c>
      <c r="E95" s="537" t="s">
        <v>135</v>
      </c>
      <c r="F95" s="538">
        <f t="shared" si="29"/>
        <v>43466</v>
      </c>
      <c r="G95" s="538">
        <f t="shared" si="30"/>
        <v>43555</v>
      </c>
      <c r="H95" s="538">
        <f>'Information Input'!$H$35</f>
        <v>43555</v>
      </c>
      <c r="I95" s="537" t="str">
        <f>'Information Input'!$J$22</f>
        <v>Quarterly</v>
      </c>
      <c r="J95" s="538">
        <f>'Information Input'!$H$30</f>
        <v>43555</v>
      </c>
      <c r="K95" s="537">
        <f>'Information Input'!$J$18</f>
        <v>2019</v>
      </c>
      <c r="L95" s="579" t="s">
        <v>92</v>
      </c>
      <c r="M95" s="540" t="s">
        <v>93</v>
      </c>
      <c r="N95" s="541" t="s">
        <v>91</v>
      </c>
      <c r="O95" s="542" t="s">
        <v>671</v>
      </c>
      <c r="P95" s="537">
        <v>14</v>
      </c>
      <c r="Q95" s="541" t="s">
        <v>156</v>
      </c>
      <c r="R95" s="541" t="s">
        <v>233</v>
      </c>
      <c r="S95" s="543">
        <f>'Report 1'!$H$18</f>
        <v>0</v>
      </c>
      <c r="T95" s="544">
        <f>'Report 1'!$H$34</f>
        <v>0</v>
      </c>
      <c r="U95" s="545">
        <f>'Report 1'!$H$120</f>
        <v>0</v>
      </c>
      <c r="AL95" s="557" t="s">
        <v>669</v>
      </c>
      <c r="AM95" s="558">
        <v>2</v>
      </c>
      <c r="AN95" s="558" t="str">
        <f>'Information Input'!$M$14</f>
        <v xml:space="preserve">      -      </v>
      </c>
      <c r="AO95" s="558" t="s">
        <v>136</v>
      </c>
      <c r="AP95" s="559">
        <f t="shared" si="26"/>
        <v>43556</v>
      </c>
      <c r="AQ95" s="559">
        <f t="shared" si="25"/>
        <v>43646</v>
      </c>
      <c r="AR95" s="559">
        <f>'Information Input'!$H$35</f>
        <v>43555</v>
      </c>
      <c r="AS95" s="558" t="str">
        <f>'Information Input'!$J$22</f>
        <v>Quarterly</v>
      </c>
      <c r="AT95" s="559">
        <f>'Information Input'!$H$30</f>
        <v>43555</v>
      </c>
      <c r="AU95" s="558">
        <f>'Information Input'!$J$18</f>
        <v>2019</v>
      </c>
      <c r="AV95" s="558" t="s">
        <v>89</v>
      </c>
      <c r="AW95" s="558" t="s">
        <v>90</v>
      </c>
      <c r="AX95" s="558" t="s">
        <v>91</v>
      </c>
      <c r="AY95" s="572" t="s">
        <v>674</v>
      </c>
      <c r="AZ95" s="558">
        <v>52</v>
      </c>
      <c r="BA95" s="557" t="s">
        <v>194</v>
      </c>
      <c r="BB95" s="560" t="s">
        <v>239</v>
      </c>
      <c r="BC95" s="569">
        <f>'Report 2'!$O59</f>
        <v>0</v>
      </c>
      <c r="BD95" s="569">
        <f>'Report 2'!$P59</f>
        <v>0</v>
      </c>
      <c r="BE95" s="569">
        <f>'Report 2'!$Q59</f>
        <v>0</v>
      </c>
      <c r="BF95" s="569">
        <f>'Report 2'!$R59</f>
        <v>0</v>
      </c>
      <c r="BG95" s="569">
        <f>'Report 2'!$S59</f>
        <v>0</v>
      </c>
      <c r="BH95" s="569">
        <f>'Report 2'!$T59</f>
        <v>0</v>
      </c>
      <c r="BI95" s="569">
        <f>'Report 2'!$U59</f>
        <v>0</v>
      </c>
      <c r="BK95" s="541" t="s">
        <v>669</v>
      </c>
      <c r="BL95" s="537">
        <v>3</v>
      </c>
      <c r="BM95" s="537" t="str">
        <f>'Information Input'!$M$14</f>
        <v xml:space="preserve">      -      </v>
      </c>
      <c r="BN95" s="537" t="s">
        <v>136</v>
      </c>
      <c r="BO95" s="538">
        <f t="shared" si="27"/>
        <v>43556</v>
      </c>
      <c r="BP95" s="538">
        <f t="shared" si="28"/>
        <v>43646</v>
      </c>
      <c r="BQ95" s="538">
        <f>'Information Input'!$H$35</f>
        <v>43555</v>
      </c>
      <c r="BR95" s="537" t="str">
        <f>'Information Input'!$J$22</f>
        <v>Quarterly</v>
      </c>
      <c r="BS95" s="538">
        <f>'Information Input'!$H$30</f>
        <v>43555</v>
      </c>
      <c r="BT95" s="537">
        <f>'Information Input'!$J$18</f>
        <v>2019</v>
      </c>
      <c r="BU95" s="579" t="s">
        <v>94</v>
      </c>
      <c r="BV95" s="540" t="s">
        <v>95</v>
      </c>
      <c r="BW95" s="541" t="s">
        <v>96</v>
      </c>
      <c r="BX95" s="537">
        <v>3</v>
      </c>
      <c r="BY95" s="549" t="s">
        <v>164</v>
      </c>
      <c r="BZ95" s="549" t="s">
        <v>250</v>
      </c>
      <c r="CA95" s="543">
        <f>'Report 3'!$O$18</f>
        <v>0</v>
      </c>
      <c r="CC95" s="542" t="s">
        <v>669</v>
      </c>
      <c r="CD95" s="1014" t="s">
        <v>672</v>
      </c>
      <c r="CE95" s="1014" t="str">
        <f>'Information Input'!$M$14</f>
        <v xml:space="preserve">      -      </v>
      </c>
      <c r="CF95" s="551" t="s">
        <v>135</v>
      </c>
      <c r="CG95" s="552">
        <f t="shared" si="31"/>
        <v>43466</v>
      </c>
      <c r="CH95" s="552">
        <f t="shared" si="32"/>
        <v>43555</v>
      </c>
      <c r="CI95" s="552">
        <f>'Information Input'!$H$35</f>
        <v>43555</v>
      </c>
      <c r="CJ95" s="551" t="str">
        <f>'Information Input'!$J$22</f>
        <v>Quarterly</v>
      </c>
      <c r="CK95" s="552">
        <f>'Information Input'!$H$30</f>
        <v>43555</v>
      </c>
      <c r="CL95" s="551">
        <f>'Information Input'!$J$18</f>
        <v>2019</v>
      </c>
      <c r="CM95" s="551" t="s">
        <v>94</v>
      </c>
      <c r="CN95" s="1014" t="s">
        <v>95</v>
      </c>
      <c r="CO95" s="542" t="s">
        <v>96</v>
      </c>
      <c r="CP95" s="542" t="s">
        <v>671</v>
      </c>
      <c r="CQ95" s="551">
        <v>14</v>
      </c>
      <c r="CR95" s="542" t="s">
        <v>156</v>
      </c>
      <c r="CS95" s="542" t="s">
        <v>233</v>
      </c>
      <c r="CT95" s="1015">
        <f>'Report 1'!$M$18</f>
        <v>0</v>
      </c>
      <c r="CU95" s="1016">
        <f>SUMIF('Report 4A'!$G$16:$G$95,$CQ95,'Report 4A'!$U$16:$U$95)</f>
        <v>0</v>
      </c>
      <c r="CV95" s="1017">
        <f t="shared" si="33"/>
        <v>0</v>
      </c>
      <c r="CX95" s="546" t="s">
        <v>669</v>
      </c>
      <c r="CY95" s="537" t="s">
        <v>310</v>
      </c>
      <c r="CZ95" s="537" t="str">
        <f>'Information Input'!$M$14</f>
        <v xml:space="preserve">      -      </v>
      </c>
      <c r="DA95" s="538">
        <f>'Information Input'!$H$35</f>
        <v>43555</v>
      </c>
      <c r="DB95" s="537" t="str">
        <f>'Information Input'!$J$22</f>
        <v>Quarterly</v>
      </c>
      <c r="DC95" s="552">
        <f>'Information Input'!$H$30</f>
        <v>43555</v>
      </c>
      <c r="DD95" s="553" t="str">
        <f t="shared" si="24"/>
        <v>201804</v>
      </c>
      <c r="DE95" s="541" t="s">
        <v>103</v>
      </c>
      <c r="DF95" s="541" t="s">
        <v>673</v>
      </c>
      <c r="DG95" s="544">
        <f>'Report 5A'!$N$161</f>
        <v>0</v>
      </c>
      <c r="DH95" s="550">
        <f>'Report 5A'!$N$162</f>
        <v>0</v>
      </c>
      <c r="DI95" s="544">
        <f>'Report 5A'!$N$163</f>
        <v>0</v>
      </c>
      <c r="DJ95" s="544">
        <f>'Report 5A'!$N$164</f>
        <v>0</v>
      </c>
      <c r="DK95" s="544">
        <f>'Report 5A'!$N$165</f>
        <v>0</v>
      </c>
      <c r="DL95" s="544">
        <f>'Report 5A'!$N$166</f>
        <v>0</v>
      </c>
      <c r="DM95" s="544">
        <f>'Report 5A'!$N$167</f>
        <v>0</v>
      </c>
      <c r="DN95" s="544">
        <f>'Report 5A'!$N$168</f>
        <v>0</v>
      </c>
      <c r="DO95" s="544">
        <f>'Report 5A'!$N$169</f>
        <v>0</v>
      </c>
      <c r="DP95" s="544">
        <f>'Report 5A'!$N$170</f>
        <v>0</v>
      </c>
      <c r="DQ95" s="544">
        <f>'Report 5A'!$N$171</f>
        <v>0</v>
      </c>
    </row>
    <row r="96" spans="2:121">
      <c r="B96" s="535" t="s">
        <v>669</v>
      </c>
      <c r="C96" s="536">
        <v>1</v>
      </c>
      <c r="D96" s="537" t="str">
        <f>'Information Input'!$M$14</f>
        <v xml:space="preserve">      -      </v>
      </c>
      <c r="E96" s="537" t="s">
        <v>135</v>
      </c>
      <c r="F96" s="538">
        <f t="shared" si="29"/>
        <v>43466</v>
      </c>
      <c r="G96" s="538">
        <f t="shared" si="30"/>
        <v>43555</v>
      </c>
      <c r="H96" s="538">
        <f>'Information Input'!$H$35</f>
        <v>43555</v>
      </c>
      <c r="I96" s="537" t="str">
        <f>'Information Input'!$J$22</f>
        <v>Quarterly</v>
      </c>
      <c r="J96" s="538">
        <f>'Information Input'!$H$30</f>
        <v>43555</v>
      </c>
      <c r="K96" s="537">
        <f>'Information Input'!$J$18</f>
        <v>2019</v>
      </c>
      <c r="L96" s="579" t="s">
        <v>92</v>
      </c>
      <c r="M96" s="540" t="s">
        <v>93</v>
      </c>
      <c r="N96" s="541" t="s">
        <v>91</v>
      </c>
      <c r="O96" s="542" t="s">
        <v>671</v>
      </c>
      <c r="P96" s="537">
        <v>15</v>
      </c>
      <c r="Q96" s="541" t="s">
        <v>157</v>
      </c>
      <c r="R96" s="541" t="s">
        <v>234</v>
      </c>
      <c r="S96" s="543">
        <f>'Report 1'!$H$18</f>
        <v>0</v>
      </c>
      <c r="T96" s="544">
        <f>'Report 1'!$H$35</f>
        <v>0</v>
      </c>
      <c r="U96" s="545">
        <f>'Report 1'!$H$121</f>
        <v>0</v>
      </c>
      <c r="AL96" s="522" t="s">
        <v>669</v>
      </c>
      <c r="AM96" s="517">
        <v>2</v>
      </c>
      <c r="AN96" s="517" t="str">
        <f>'Information Input'!$M$14</f>
        <v xml:space="preserve">      -      </v>
      </c>
      <c r="AO96" s="517" t="s">
        <v>137</v>
      </c>
      <c r="AP96" s="518">
        <f>DATE(AU96,7,1)</f>
        <v>43647</v>
      </c>
      <c r="AQ96" s="518">
        <f>DATE(AU96,9,30)</f>
        <v>43738</v>
      </c>
      <c r="AR96" s="519">
        <f>'Information Input'!$H$35</f>
        <v>43555</v>
      </c>
      <c r="AS96" s="517" t="str">
        <f>'Information Input'!$J$22</f>
        <v>Quarterly</v>
      </c>
      <c r="AT96" s="519">
        <f>'Information Input'!$H$30</f>
        <v>43555</v>
      </c>
      <c r="AU96" s="517">
        <f>'Information Input'!$J$18</f>
        <v>2019</v>
      </c>
      <c r="AV96" s="517" t="s">
        <v>89</v>
      </c>
      <c r="AW96" s="517" t="s">
        <v>90</v>
      </c>
      <c r="AX96" s="528" t="s">
        <v>91</v>
      </c>
      <c r="AY96" s="529" t="s">
        <v>671</v>
      </c>
      <c r="AZ96" s="528">
        <v>11</v>
      </c>
      <c r="BA96" s="530" t="s">
        <v>153</v>
      </c>
      <c r="BB96" s="524" t="s">
        <v>231</v>
      </c>
      <c r="BC96" s="531">
        <f>'Report 2'!$V18</f>
        <v>0</v>
      </c>
      <c r="BD96" s="531">
        <f>'Report 2'!$W18</f>
        <v>0</v>
      </c>
      <c r="BE96" s="531">
        <f>'Report 2'!$X18</f>
        <v>0</v>
      </c>
      <c r="BF96" s="531">
        <f>'Report 2'!$Y18</f>
        <v>0</v>
      </c>
      <c r="BG96" s="531">
        <f>'Report 2'!$Z18</f>
        <v>0</v>
      </c>
      <c r="BH96" s="531">
        <f>'Report 2'!$AA18</f>
        <v>0</v>
      </c>
      <c r="BI96" s="531">
        <f>'Report 2'!$AB18</f>
        <v>0</v>
      </c>
      <c r="BK96" s="541" t="s">
        <v>669</v>
      </c>
      <c r="BL96" s="537">
        <v>3</v>
      </c>
      <c r="BM96" s="537" t="str">
        <f>'Information Input'!$M$14</f>
        <v xml:space="preserve">      -      </v>
      </c>
      <c r="BN96" s="537" t="s">
        <v>136</v>
      </c>
      <c r="BO96" s="538">
        <f t="shared" si="27"/>
        <v>43556</v>
      </c>
      <c r="BP96" s="538">
        <f t="shared" si="28"/>
        <v>43646</v>
      </c>
      <c r="BQ96" s="538">
        <f>'Information Input'!$H$35</f>
        <v>43555</v>
      </c>
      <c r="BR96" s="537" t="str">
        <f>'Information Input'!$J$22</f>
        <v>Quarterly</v>
      </c>
      <c r="BS96" s="538">
        <f>'Information Input'!$H$30</f>
        <v>43555</v>
      </c>
      <c r="BT96" s="537">
        <f>'Information Input'!$J$18</f>
        <v>2019</v>
      </c>
      <c r="BU96" s="579" t="s">
        <v>94</v>
      </c>
      <c r="BV96" s="540" t="s">
        <v>95</v>
      </c>
      <c r="BW96" s="541" t="s">
        <v>96</v>
      </c>
      <c r="BX96" s="537">
        <v>4</v>
      </c>
      <c r="BY96" s="549" t="s">
        <v>164</v>
      </c>
      <c r="BZ96" s="549" t="s">
        <v>252</v>
      </c>
      <c r="CA96" s="543">
        <f>'Report 3'!$O$19</f>
        <v>0</v>
      </c>
      <c r="CC96" s="542" t="s">
        <v>669</v>
      </c>
      <c r="CD96" s="1014" t="s">
        <v>672</v>
      </c>
      <c r="CE96" s="1014" t="str">
        <f>'Information Input'!$M$14</f>
        <v xml:space="preserve">      -      </v>
      </c>
      <c r="CF96" s="551" t="s">
        <v>135</v>
      </c>
      <c r="CG96" s="552">
        <f t="shared" si="31"/>
        <v>43466</v>
      </c>
      <c r="CH96" s="552">
        <f t="shared" si="32"/>
        <v>43555</v>
      </c>
      <c r="CI96" s="552">
        <f>'Information Input'!$H$35</f>
        <v>43555</v>
      </c>
      <c r="CJ96" s="551" t="str">
        <f>'Information Input'!$J$22</f>
        <v>Quarterly</v>
      </c>
      <c r="CK96" s="552">
        <f>'Information Input'!$H$30</f>
        <v>43555</v>
      </c>
      <c r="CL96" s="551">
        <f>'Information Input'!$J$18</f>
        <v>2019</v>
      </c>
      <c r="CM96" s="551" t="s">
        <v>94</v>
      </c>
      <c r="CN96" s="1014" t="s">
        <v>95</v>
      </c>
      <c r="CO96" s="542" t="s">
        <v>96</v>
      </c>
      <c r="CP96" s="542" t="s">
        <v>671</v>
      </c>
      <c r="CQ96" s="551">
        <v>15</v>
      </c>
      <c r="CR96" s="542" t="s">
        <v>157</v>
      </c>
      <c r="CS96" s="542" t="s">
        <v>234</v>
      </c>
      <c r="CT96" s="1015">
        <f>'Report 1'!$M$18</f>
        <v>0</v>
      </c>
      <c r="CU96" s="1016">
        <f>SUMIF('Report 4A'!$G$16:$G$95,$CQ96,'Report 4A'!$U$16:$U$95)</f>
        <v>0</v>
      </c>
      <c r="CV96" s="1017">
        <f t="shared" si="33"/>
        <v>0</v>
      </c>
      <c r="CX96" s="546" t="s">
        <v>669</v>
      </c>
      <c r="CY96" s="537" t="s">
        <v>310</v>
      </c>
      <c r="CZ96" s="537" t="str">
        <f>'Information Input'!$M$14</f>
        <v xml:space="preserve">      -      </v>
      </c>
      <c r="DA96" s="538">
        <f>'Information Input'!$H$35</f>
        <v>43555</v>
      </c>
      <c r="DB96" s="537" t="str">
        <f>'Information Input'!$J$22</f>
        <v>Quarterly</v>
      </c>
      <c r="DC96" s="552">
        <f>'Information Input'!$H$30</f>
        <v>43555</v>
      </c>
      <c r="DD96" s="553" t="str">
        <f t="shared" si="24"/>
        <v>201803</v>
      </c>
      <c r="DE96" s="541" t="s">
        <v>103</v>
      </c>
      <c r="DF96" s="541" t="s">
        <v>673</v>
      </c>
      <c r="DG96" s="544">
        <f>'Report 5A'!$O$161</f>
        <v>0</v>
      </c>
      <c r="DH96" s="550">
        <f>'Report 5A'!$O$162</f>
        <v>0</v>
      </c>
      <c r="DI96" s="544">
        <f>'Report 5A'!$O$163</f>
        <v>0</v>
      </c>
      <c r="DJ96" s="544">
        <f>'Report 5A'!$O$164</f>
        <v>0</v>
      </c>
      <c r="DK96" s="544">
        <f>'Report 5A'!$O$165</f>
        <v>0</v>
      </c>
      <c r="DL96" s="544">
        <f>'Report 5A'!$O$166</f>
        <v>0</v>
      </c>
      <c r="DM96" s="544">
        <f>'Report 5A'!$O$167</f>
        <v>0</v>
      </c>
      <c r="DN96" s="544">
        <f>'Report 5A'!$O$168</f>
        <v>0</v>
      </c>
      <c r="DO96" s="544">
        <f>'Report 5A'!$O$169</f>
        <v>0</v>
      </c>
      <c r="DP96" s="544">
        <f>'Report 5A'!$O$170</f>
        <v>0</v>
      </c>
      <c r="DQ96" s="544">
        <f>'Report 5A'!$O$171</f>
        <v>0</v>
      </c>
    </row>
    <row r="97" spans="2:121">
      <c r="B97" s="535" t="s">
        <v>669</v>
      </c>
      <c r="C97" s="536">
        <v>1</v>
      </c>
      <c r="D97" s="537" t="str">
        <f>'Information Input'!$M$14</f>
        <v xml:space="preserve">      -      </v>
      </c>
      <c r="E97" s="537" t="s">
        <v>135</v>
      </c>
      <c r="F97" s="538">
        <f t="shared" si="29"/>
        <v>43466</v>
      </c>
      <c r="G97" s="538">
        <f t="shared" si="30"/>
        <v>43555</v>
      </c>
      <c r="H97" s="538">
        <f>'Information Input'!$H$35</f>
        <v>43555</v>
      </c>
      <c r="I97" s="537" t="str">
        <f>'Information Input'!$J$22</f>
        <v>Quarterly</v>
      </c>
      <c r="J97" s="538">
        <f>'Information Input'!$H$30</f>
        <v>43555</v>
      </c>
      <c r="K97" s="537">
        <f>'Information Input'!$J$18</f>
        <v>2019</v>
      </c>
      <c r="L97" s="579" t="s">
        <v>92</v>
      </c>
      <c r="M97" s="540" t="s">
        <v>93</v>
      </c>
      <c r="N97" s="541" t="s">
        <v>91</v>
      </c>
      <c r="O97" s="542" t="s">
        <v>671</v>
      </c>
      <c r="P97" s="537">
        <v>16</v>
      </c>
      <c r="Q97" s="541" t="s">
        <v>158</v>
      </c>
      <c r="R97" s="541" t="s">
        <v>235</v>
      </c>
      <c r="S97" s="543">
        <f>'Report 1'!$H$18</f>
        <v>0</v>
      </c>
      <c r="T97" s="544">
        <f>'Report 1'!$H$36</f>
        <v>0</v>
      </c>
      <c r="U97" s="545">
        <f>'Report 1'!$H$122</f>
        <v>0</v>
      </c>
      <c r="AL97" s="546" t="s">
        <v>669</v>
      </c>
      <c r="AM97" s="547">
        <v>2</v>
      </c>
      <c r="AN97" s="547" t="str">
        <f>'Information Input'!$M$14</f>
        <v xml:space="preserve">      -      </v>
      </c>
      <c r="AO97" s="547" t="s">
        <v>137</v>
      </c>
      <c r="AP97" s="538">
        <f t="shared" ref="AP97:AP137" si="35">DATE(AU97,7,1)</f>
        <v>43647</v>
      </c>
      <c r="AQ97" s="538">
        <f t="shared" ref="AQ97:AQ137" si="36">DATE(AU97,9,30)</f>
        <v>43738</v>
      </c>
      <c r="AR97" s="538">
        <f>'Information Input'!$H$35</f>
        <v>43555</v>
      </c>
      <c r="AS97" s="547" t="str">
        <f>'Information Input'!$J$22</f>
        <v>Quarterly</v>
      </c>
      <c r="AT97" s="538">
        <f>'Information Input'!$H$30</f>
        <v>43555</v>
      </c>
      <c r="AU97" s="547">
        <f>'Information Input'!$J$18</f>
        <v>2019</v>
      </c>
      <c r="AV97" s="547" t="s">
        <v>89</v>
      </c>
      <c r="AW97" s="547" t="s">
        <v>90</v>
      </c>
      <c r="AX97" s="547" t="s">
        <v>91</v>
      </c>
      <c r="AY97" s="548" t="s">
        <v>671</v>
      </c>
      <c r="AZ97" s="547">
        <v>12</v>
      </c>
      <c r="BA97" s="549" t="s">
        <v>154</v>
      </c>
      <c r="BB97" s="543" t="s">
        <v>231</v>
      </c>
      <c r="BC97" s="550">
        <f>'Report 2'!$V19</f>
        <v>0</v>
      </c>
      <c r="BD97" s="550">
        <f>'Report 2'!$W19</f>
        <v>0</v>
      </c>
      <c r="BE97" s="550">
        <f>'Report 2'!$X19</f>
        <v>0</v>
      </c>
      <c r="BF97" s="550">
        <f>'Report 2'!$Y19</f>
        <v>0</v>
      </c>
      <c r="BG97" s="550">
        <f>'Report 2'!$Z19</f>
        <v>0</v>
      </c>
      <c r="BH97" s="550">
        <f>'Report 2'!$AA19</f>
        <v>0</v>
      </c>
      <c r="BI97" s="550">
        <f>'Report 2'!$AB19</f>
        <v>0</v>
      </c>
      <c r="BK97" s="541" t="s">
        <v>669</v>
      </c>
      <c r="BL97" s="537">
        <v>3</v>
      </c>
      <c r="BM97" s="537" t="str">
        <f>'Information Input'!$M$14</f>
        <v xml:space="preserve">      -      </v>
      </c>
      <c r="BN97" s="537" t="s">
        <v>136</v>
      </c>
      <c r="BO97" s="538">
        <f t="shared" si="27"/>
        <v>43556</v>
      </c>
      <c r="BP97" s="538">
        <f t="shared" si="28"/>
        <v>43646</v>
      </c>
      <c r="BQ97" s="538">
        <f>'Information Input'!$H$35</f>
        <v>43555</v>
      </c>
      <c r="BR97" s="537" t="str">
        <f>'Information Input'!$J$22</f>
        <v>Quarterly</v>
      </c>
      <c r="BS97" s="538">
        <f>'Information Input'!$H$30</f>
        <v>43555</v>
      </c>
      <c r="BT97" s="537">
        <f>'Information Input'!$J$18</f>
        <v>2019</v>
      </c>
      <c r="BU97" s="579" t="s">
        <v>94</v>
      </c>
      <c r="BV97" s="540" t="s">
        <v>95</v>
      </c>
      <c r="BW97" s="541" t="s">
        <v>96</v>
      </c>
      <c r="BX97" s="537">
        <v>5</v>
      </c>
      <c r="BY97" s="549" t="s">
        <v>253</v>
      </c>
      <c r="BZ97" s="549" t="s">
        <v>254</v>
      </c>
      <c r="CA97" s="543">
        <f>'Report 3'!$O$20</f>
        <v>0</v>
      </c>
      <c r="CC97" s="542" t="s">
        <v>669</v>
      </c>
      <c r="CD97" s="1014" t="s">
        <v>672</v>
      </c>
      <c r="CE97" s="1014" t="str">
        <f>'Information Input'!$M$14</f>
        <v xml:space="preserve">      -      </v>
      </c>
      <c r="CF97" s="551" t="s">
        <v>135</v>
      </c>
      <c r="CG97" s="552">
        <f t="shared" si="31"/>
        <v>43466</v>
      </c>
      <c r="CH97" s="552">
        <f t="shared" si="32"/>
        <v>43555</v>
      </c>
      <c r="CI97" s="552">
        <f>'Information Input'!$H$35</f>
        <v>43555</v>
      </c>
      <c r="CJ97" s="551" t="str">
        <f>'Information Input'!$J$22</f>
        <v>Quarterly</v>
      </c>
      <c r="CK97" s="552">
        <f>'Information Input'!$H$30</f>
        <v>43555</v>
      </c>
      <c r="CL97" s="551">
        <f>'Information Input'!$J$18</f>
        <v>2019</v>
      </c>
      <c r="CM97" s="551" t="s">
        <v>94</v>
      </c>
      <c r="CN97" s="1014" t="s">
        <v>95</v>
      </c>
      <c r="CO97" s="542" t="s">
        <v>96</v>
      </c>
      <c r="CP97" s="542" t="s">
        <v>671</v>
      </c>
      <c r="CQ97" s="551">
        <v>16</v>
      </c>
      <c r="CR97" s="542" t="s">
        <v>158</v>
      </c>
      <c r="CS97" s="542" t="s">
        <v>235</v>
      </c>
      <c r="CT97" s="1015">
        <f>'Report 1'!$M$18</f>
        <v>0</v>
      </c>
      <c r="CU97" s="1016">
        <f>SUMIF('Report 4A'!$G$16:$G$95,$CQ97,'Report 4A'!$U$16:$U$95)</f>
        <v>0</v>
      </c>
      <c r="CV97" s="1017">
        <f t="shared" si="33"/>
        <v>0</v>
      </c>
      <c r="CX97" s="546" t="s">
        <v>669</v>
      </c>
      <c r="CY97" s="537" t="s">
        <v>310</v>
      </c>
      <c r="CZ97" s="537" t="str">
        <f>'Information Input'!$M$14</f>
        <v xml:space="preserve">      -      </v>
      </c>
      <c r="DA97" s="538">
        <f>'Information Input'!$H$35</f>
        <v>43555</v>
      </c>
      <c r="DB97" s="537" t="str">
        <f>'Information Input'!$J$22</f>
        <v>Quarterly</v>
      </c>
      <c r="DC97" s="552">
        <f>'Information Input'!$H$30</f>
        <v>43555</v>
      </c>
      <c r="DD97" s="553" t="str">
        <f t="shared" si="24"/>
        <v>201802</v>
      </c>
      <c r="DE97" s="541" t="s">
        <v>103</v>
      </c>
      <c r="DF97" s="541" t="s">
        <v>673</v>
      </c>
      <c r="DG97" s="544">
        <f>'Report 5A'!$P$161</f>
        <v>0</v>
      </c>
      <c r="DH97" s="550">
        <f>'Report 5A'!$P$162</f>
        <v>0</v>
      </c>
      <c r="DI97" s="544">
        <f>'Report 5A'!$P$163</f>
        <v>0</v>
      </c>
      <c r="DJ97" s="544">
        <f>'Report 5A'!$P$164</f>
        <v>0</v>
      </c>
      <c r="DK97" s="544">
        <f>'Report 5A'!$P$165</f>
        <v>0</v>
      </c>
      <c r="DL97" s="544">
        <f>'Report 5A'!$P$166</f>
        <v>0</v>
      </c>
      <c r="DM97" s="544">
        <f>'Report 5A'!$P$167</f>
        <v>0</v>
      </c>
      <c r="DN97" s="544">
        <f>'Report 5A'!$P$168</f>
        <v>0</v>
      </c>
      <c r="DO97" s="544">
        <f>'Report 5A'!$P$169</f>
        <v>0</v>
      </c>
      <c r="DP97" s="544">
        <f>'Report 5A'!$P$170</f>
        <v>0</v>
      </c>
      <c r="DQ97" s="544">
        <f>'Report 5A'!$P$171</f>
        <v>0</v>
      </c>
    </row>
    <row r="98" spans="2:121">
      <c r="B98" s="535" t="s">
        <v>669</v>
      </c>
      <c r="C98" s="536">
        <v>1</v>
      </c>
      <c r="D98" s="537" t="str">
        <f>'Information Input'!$M$14</f>
        <v xml:space="preserve">      -      </v>
      </c>
      <c r="E98" s="537" t="s">
        <v>135</v>
      </c>
      <c r="F98" s="538">
        <f t="shared" si="29"/>
        <v>43466</v>
      </c>
      <c r="G98" s="538">
        <f t="shared" si="30"/>
        <v>43555</v>
      </c>
      <c r="H98" s="538">
        <f>'Information Input'!$H$35</f>
        <v>43555</v>
      </c>
      <c r="I98" s="537" t="str">
        <f>'Information Input'!$J$22</f>
        <v>Quarterly</v>
      </c>
      <c r="J98" s="538">
        <f>'Information Input'!$H$30</f>
        <v>43555</v>
      </c>
      <c r="K98" s="537">
        <f>'Information Input'!$J$18</f>
        <v>2019</v>
      </c>
      <c r="L98" s="579" t="s">
        <v>92</v>
      </c>
      <c r="M98" s="540" t="s">
        <v>93</v>
      </c>
      <c r="N98" s="541" t="s">
        <v>91</v>
      </c>
      <c r="O98" s="542" t="s">
        <v>671</v>
      </c>
      <c r="P98" s="537">
        <v>17</v>
      </c>
      <c r="Q98" s="541" t="s">
        <v>159</v>
      </c>
      <c r="R98" s="541" t="s">
        <v>235</v>
      </c>
      <c r="S98" s="543">
        <f>'Report 1'!$H$18</f>
        <v>0</v>
      </c>
      <c r="T98" s="544">
        <f>'Report 1'!$H$37</f>
        <v>0</v>
      </c>
      <c r="U98" s="545">
        <f>'Report 1'!$H$123</f>
        <v>0</v>
      </c>
      <c r="AL98" s="546" t="s">
        <v>669</v>
      </c>
      <c r="AM98" s="547">
        <v>2</v>
      </c>
      <c r="AN98" s="547" t="str">
        <f>'Information Input'!$M$14</f>
        <v xml:space="preserve">      -      </v>
      </c>
      <c r="AO98" s="547" t="s">
        <v>137</v>
      </c>
      <c r="AP98" s="538">
        <f t="shared" si="35"/>
        <v>43647</v>
      </c>
      <c r="AQ98" s="538">
        <f t="shared" si="36"/>
        <v>43738</v>
      </c>
      <c r="AR98" s="538">
        <f>'Information Input'!$H$35</f>
        <v>43555</v>
      </c>
      <c r="AS98" s="547" t="str">
        <f>'Information Input'!$J$22</f>
        <v>Quarterly</v>
      </c>
      <c r="AT98" s="538">
        <f>'Information Input'!$H$30</f>
        <v>43555</v>
      </c>
      <c r="AU98" s="547">
        <f>'Information Input'!$J$18</f>
        <v>2019</v>
      </c>
      <c r="AV98" s="547" t="s">
        <v>89</v>
      </c>
      <c r="AW98" s="547" t="s">
        <v>90</v>
      </c>
      <c r="AX98" s="547" t="s">
        <v>91</v>
      </c>
      <c r="AY98" s="548" t="s">
        <v>671</v>
      </c>
      <c r="AZ98" s="547">
        <v>13</v>
      </c>
      <c r="BA98" s="549" t="s">
        <v>155</v>
      </c>
      <c r="BB98" s="543" t="s">
        <v>232</v>
      </c>
      <c r="BC98" s="550">
        <f>'Report 2'!$V20</f>
        <v>0</v>
      </c>
      <c r="BD98" s="550">
        <f>'Report 2'!$W20</f>
        <v>0</v>
      </c>
      <c r="BE98" s="550">
        <f>'Report 2'!$X20</f>
        <v>0</v>
      </c>
      <c r="BF98" s="550">
        <f>'Report 2'!$Y20</f>
        <v>0</v>
      </c>
      <c r="BG98" s="550">
        <f>'Report 2'!$Z20</f>
        <v>0</v>
      </c>
      <c r="BH98" s="550">
        <f>'Report 2'!$AA20</f>
        <v>0</v>
      </c>
      <c r="BI98" s="550">
        <f>'Report 2'!$AB20</f>
        <v>0</v>
      </c>
      <c r="BK98" s="541" t="s">
        <v>669</v>
      </c>
      <c r="BL98" s="537">
        <v>3</v>
      </c>
      <c r="BM98" s="537" t="str">
        <f>'Information Input'!$M$14</f>
        <v xml:space="preserve">      -      </v>
      </c>
      <c r="BN98" s="537" t="s">
        <v>136</v>
      </c>
      <c r="BO98" s="538">
        <f t="shared" si="27"/>
        <v>43556</v>
      </c>
      <c r="BP98" s="538">
        <f t="shared" si="28"/>
        <v>43646</v>
      </c>
      <c r="BQ98" s="538">
        <f>'Information Input'!$H$35</f>
        <v>43555</v>
      </c>
      <c r="BR98" s="537" t="str">
        <f>'Information Input'!$J$22</f>
        <v>Quarterly</v>
      </c>
      <c r="BS98" s="538">
        <f>'Information Input'!$H$30</f>
        <v>43555</v>
      </c>
      <c r="BT98" s="537">
        <f>'Information Input'!$J$18</f>
        <v>2019</v>
      </c>
      <c r="BU98" s="579" t="s">
        <v>94</v>
      </c>
      <c r="BV98" s="540" t="s">
        <v>95</v>
      </c>
      <c r="BW98" s="541" t="s">
        <v>96</v>
      </c>
      <c r="BX98" s="537">
        <v>6</v>
      </c>
      <c r="BY98" s="549" t="s">
        <v>255</v>
      </c>
      <c r="BZ98" s="549" t="s">
        <v>254</v>
      </c>
      <c r="CA98" s="543">
        <f>'Report 3'!$O$21</f>
        <v>0</v>
      </c>
      <c r="CC98" s="542" t="s">
        <v>669</v>
      </c>
      <c r="CD98" s="1014" t="s">
        <v>672</v>
      </c>
      <c r="CE98" s="1014" t="str">
        <f>'Information Input'!$M$14</f>
        <v xml:space="preserve">      -      </v>
      </c>
      <c r="CF98" s="551" t="s">
        <v>135</v>
      </c>
      <c r="CG98" s="552">
        <f t="shared" si="31"/>
        <v>43466</v>
      </c>
      <c r="CH98" s="552">
        <f t="shared" si="32"/>
        <v>43555</v>
      </c>
      <c r="CI98" s="552">
        <f>'Information Input'!$H$35</f>
        <v>43555</v>
      </c>
      <c r="CJ98" s="551" t="str">
        <f>'Information Input'!$J$22</f>
        <v>Quarterly</v>
      </c>
      <c r="CK98" s="552">
        <f>'Information Input'!$H$30</f>
        <v>43555</v>
      </c>
      <c r="CL98" s="551">
        <f>'Information Input'!$J$18</f>
        <v>2019</v>
      </c>
      <c r="CM98" s="551" t="s">
        <v>94</v>
      </c>
      <c r="CN98" s="1014" t="s">
        <v>95</v>
      </c>
      <c r="CO98" s="542" t="s">
        <v>96</v>
      </c>
      <c r="CP98" s="542" t="s">
        <v>671</v>
      </c>
      <c r="CQ98" s="551">
        <v>17</v>
      </c>
      <c r="CR98" s="542" t="s">
        <v>159</v>
      </c>
      <c r="CS98" s="542" t="s">
        <v>235</v>
      </c>
      <c r="CT98" s="1015">
        <f>'Report 1'!$M$18</f>
        <v>0</v>
      </c>
      <c r="CU98" s="1016">
        <f>SUMIF('Report 4A'!$G$16:$G$95,$CQ98,'Report 4A'!$U$16:$U$95)</f>
        <v>0</v>
      </c>
      <c r="CV98" s="1017">
        <f t="shared" si="33"/>
        <v>0</v>
      </c>
      <c r="CX98" s="546" t="s">
        <v>669</v>
      </c>
      <c r="CY98" s="537" t="s">
        <v>310</v>
      </c>
      <c r="CZ98" s="537" t="str">
        <f>'Information Input'!$M$14</f>
        <v xml:space="preserve">      -      </v>
      </c>
      <c r="DA98" s="538">
        <f>'Information Input'!$H$35</f>
        <v>43555</v>
      </c>
      <c r="DB98" s="537" t="str">
        <f>'Information Input'!$J$22</f>
        <v>Quarterly</v>
      </c>
      <c r="DC98" s="552">
        <f>'Information Input'!$H$30</f>
        <v>43555</v>
      </c>
      <c r="DD98" s="553" t="str">
        <f t="shared" si="24"/>
        <v>201801</v>
      </c>
      <c r="DE98" s="541" t="s">
        <v>103</v>
      </c>
      <c r="DF98" s="541" t="s">
        <v>673</v>
      </c>
      <c r="DG98" s="544">
        <f>'Report 5A'!$Q$161</f>
        <v>0</v>
      </c>
      <c r="DH98" s="550">
        <f>'Report 5A'!$Q$162</f>
        <v>0</v>
      </c>
      <c r="DI98" s="544">
        <f>'Report 5A'!$Q$163</f>
        <v>0</v>
      </c>
      <c r="DJ98" s="544">
        <f>'Report 5A'!$Q$164</f>
        <v>0</v>
      </c>
      <c r="DK98" s="544">
        <f>'Report 5A'!$Q$165</f>
        <v>0</v>
      </c>
      <c r="DL98" s="544">
        <f>'Report 5A'!$Q$166</f>
        <v>0</v>
      </c>
      <c r="DM98" s="544">
        <f>'Report 5A'!$Q$167</f>
        <v>0</v>
      </c>
      <c r="DN98" s="544">
        <f>'Report 5A'!$Q$168</f>
        <v>0</v>
      </c>
      <c r="DO98" s="544">
        <f>'Report 5A'!$Q$169</f>
        <v>0</v>
      </c>
      <c r="DP98" s="544">
        <f>'Report 5A'!$Q$170</f>
        <v>0</v>
      </c>
      <c r="DQ98" s="544">
        <f>'Report 5A'!$Q$171</f>
        <v>0</v>
      </c>
    </row>
    <row r="99" spans="2:121">
      <c r="B99" s="535" t="s">
        <v>669</v>
      </c>
      <c r="C99" s="536">
        <v>1</v>
      </c>
      <c r="D99" s="537" t="str">
        <f>'Information Input'!$M$14</f>
        <v xml:space="preserve">      -      </v>
      </c>
      <c r="E99" s="537" t="s">
        <v>135</v>
      </c>
      <c r="F99" s="538">
        <f t="shared" si="29"/>
        <v>43466</v>
      </c>
      <c r="G99" s="538">
        <f t="shared" si="30"/>
        <v>43555</v>
      </c>
      <c r="H99" s="538">
        <f>'Information Input'!$H$35</f>
        <v>43555</v>
      </c>
      <c r="I99" s="537" t="str">
        <f>'Information Input'!$J$22</f>
        <v>Quarterly</v>
      </c>
      <c r="J99" s="538">
        <f>'Information Input'!$H$30</f>
        <v>43555</v>
      </c>
      <c r="K99" s="537">
        <f>'Information Input'!$J$18</f>
        <v>2019</v>
      </c>
      <c r="L99" s="579" t="s">
        <v>92</v>
      </c>
      <c r="M99" s="540" t="s">
        <v>93</v>
      </c>
      <c r="N99" s="541" t="s">
        <v>91</v>
      </c>
      <c r="O99" s="542" t="s">
        <v>671</v>
      </c>
      <c r="P99" s="537">
        <v>18</v>
      </c>
      <c r="Q99" s="541" t="s">
        <v>160</v>
      </c>
      <c r="R99" s="541" t="s">
        <v>235</v>
      </c>
      <c r="S99" s="543">
        <f>'Report 1'!$H$18</f>
        <v>0</v>
      </c>
      <c r="T99" s="544">
        <f>'Report 1'!$H$38</f>
        <v>0</v>
      </c>
      <c r="U99" s="545">
        <f>'Report 1'!$H$124</f>
        <v>0</v>
      </c>
      <c r="AL99" s="546" t="s">
        <v>669</v>
      </c>
      <c r="AM99" s="547">
        <v>2</v>
      </c>
      <c r="AN99" s="547" t="str">
        <f>'Information Input'!$M$14</f>
        <v xml:space="preserve">      -      </v>
      </c>
      <c r="AO99" s="547" t="s">
        <v>137</v>
      </c>
      <c r="AP99" s="538">
        <f t="shared" si="35"/>
        <v>43647</v>
      </c>
      <c r="AQ99" s="538">
        <f t="shared" si="36"/>
        <v>43738</v>
      </c>
      <c r="AR99" s="538">
        <f>'Information Input'!$H$35</f>
        <v>43555</v>
      </c>
      <c r="AS99" s="547" t="str">
        <f>'Information Input'!$J$22</f>
        <v>Quarterly</v>
      </c>
      <c r="AT99" s="538">
        <f>'Information Input'!$H$30</f>
        <v>43555</v>
      </c>
      <c r="AU99" s="547">
        <f>'Information Input'!$J$18</f>
        <v>2019</v>
      </c>
      <c r="AV99" s="547" t="s">
        <v>89</v>
      </c>
      <c r="AW99" s="547" t="s">
        <v>90</v>
      </c>
      <c r="AX99" s="547" t="s">
        <v>91</v>
      </c>
      <c r="AY99" s="548" t="s">
        <v>671</v>
      </c>
      <c r="AZ99" s="547">
        <v>14</v>
      </c>
      <c r="BA99" s="549" t="s">
        <v>156</v>
      </c>
      <c r="BB99" s="543" t="s">
        <v>233</v>
      </c>
      <c r="BC99" s="550">
        <f>'Report 2'!$V21</f>
        <v>0</v>
      </c>
      <c r="BD99" s="550">
        <f>'Report 2'!$W21</f>
        <v>0</v>
      </c>
      <c r="BE99" s="550">
        <f>'Report 2'!$X21</f>
        <v>0</v>
      </c>
      <c r="BF99" s="550">
        <f>'Report 2'!$Y21</f>
        <v>0</v>
      </c>
      <c r="BG99" s="550">
        <f>'Report 2'!$Z21</f>
        <v>0</v>
      </c>
      <c r="BH99" s="550">
        <f>'Report 2'!$AA21</f>
        <v>0</v>
      </c>
      <c r="BI99" s="550">
        <f>'Report 2'!$AB21</f>
        <v>0</v>
      </c>
      <c r="BK99" s="541" t="s">
        <v>669</v>
      </c>
      <c r="BL99" s="537">
        <v>3</v>
      </c>
      <c r="BM99" s="537" t="str">
        <f>'Information Input'!$M$14</f>
        <v xml:space="preserve">      -      </v>
      </c>
      <c r="BN99" s="537" t="s">
        <v>136</v>
      </c>
      <c r="BO99" s="538">
        <f t="shared" si="27"/>
        <v>43556</v>
      </c>
      <c r="BP99" s="538">
        <f t="shared" si="28"/>
        <v>43646</v>
      </c>
      <c r="BQ99" s="538">
        <f>'Information Input'!$H$35</f>
        <v>43555</v>
      </c>
      <c r="BR99" s="537" t="str">
        <f>'Information Input'!$J$22</f>
        <v>Quarterly</v>
      </c>
      <c r="BS99" s="538">
        <f>'Information Input'!$H$30</f>
        <v>43555</v>
      </c>
      <c r="BT99" s="537">
        <f>'Information Input'!$J$18</f>
        <v>2019</v>
      </c>
      <c r="BU99" s="579" t="s">
        <v>94</v>
      </c>
      <c r="BV99" s="540" t="s">
        <v>95</v>
      </c>
      <c r="BW99" s="541" t="s">
        <v>96</v>
      </c>
      <c r="BX99" s="537">
        <v>7</v>
      </c>
      <c r="BY99" s="549" t="s">
        <v>256</v>
      </c>
      <c r="BZ99" s="549" t="s">
        <v>254</v>
      </c>
      <c r="CA99" s="543">
        <f>'Report 3'!$O$22</f>
        <v>0</v>
      </c>
      <c r="CC99" s="542" t="s">
        <v>669</v>
      </c>
      <c r="CD99" s="1014" t="s">
        <v>672</v>
      </c>
      <c r="CE99" s="1014" t="str">
        <f>'Information Input'!$M$14</f>
        <v xml:space="preserve">      -      </v>
      </c>
      <c r="CF99" s="551" t="s">
        <v>135</v>
      </c>
      <c r="CG99" s="552">
        <f t="shared" si="31"/>
        <v>43466</v>
      </c>
      <c r="CH99" s="552">
        <f t="shared" si="32"/>
        <v>43555</v>
      </c>
      <c r="CI99" s="552">
        <f>'Information Input'!$H$35</f>
        <v>43555</v>
      </c>
      <c r="CJ99" s="551" t="str">
        <f>'Information Input'!$J$22</f>
        <v>Quarterly</v>
      </c>
      <c r="CK99" s="552">
        <f>'Information Input'!$H$30</f>
        <v>43555</v>
      </c>
      <c r="CL99" s="551">
        <f>'Information Input'!$J$18</f>
        <v>2019</v>
      </c>
      <c r="CM99" s="551" t="s">
        <v>94</v>
      </c>
      <c r="CN99" s="1014" t="s">
        <v>95</v>
      </c>
      <c r="CO99" s="542" t="s">
        <v>96</v>
      </c>
      <c r="CP99" s="542" t="s">
        <v>671</v>
      </c>
      <c r="CQ99" s="551">
        <v>18</v>
      </c>
      <c r="CR99" s="542" t="s">
        <v>160</v>
      </c>
      <c r="CS99" s="542" t="s">
        <v>235</v>
      </c>
      <c r="CT99" s="1015">
        <f>'Report 1'!$M$18</f>
        <v>0</v>
      </c>
      <c r="CU99" s="1016">
        <f>SUMIF('Report 4A'!$G$16:$G$95,$CQ99,'Report 4A'!$U$16:$U$95)</f>
        <v>0</v>
      </c>
      <c r="CV99" s="1017">
        <f t="shared" si="33"/>
        <v>0</v>
      </c>
      <c r="CX99" s="546" t="s">
        <v>669</v>
      </c>
      <c r="CY99" s="537" t="s">
        <v>310</v>
      </c>
      <c r="CZ99" s="537" t="str">
        <f>'Information Input'!$M$14</f>
        <v xml:space="preserve">      -      </v>
      </c>
      <c r="DA99" s="552">
        <f>'Information Input'!$H$35</f>
        <v>43555</v>
      </c>
      <c r="DB99" s="537" t="str">
        <f>'Information Input'!$J$22</f>
        <v>Quarterly</v>
      </c>
      <c r="DC99" s="552">
        <f>'Information Input'!$H$30</f>
        <v>43555</v>
      </c>
      <c r="DD99" s="553" t="str">
        <f t="shared" si="24"/>
        <v>201712</v>
      </c>
      <c r="DE99" s="541" t="s">
        <v>103</v>
      </c>
      <c r="DF99" s="541" t="s">
        <v>673</v>
      </c>
      <c r="DG99" s="544">
        <f>'Report 5A'!$R$161</f>
        <v>0</v>
      </c>
      <c r="DH99" s="550">
        <f>'Report 5A'!$R$162</f>
        <v>0</v>
      </c>
      <c r="DI99" s="544">
        <f>'Report 5A'!$R$163</f>
        <v>0</v>
      </c>
      <c r="DJ99" s="544">
        <f>'Report 5A'!$R$164</f>
        <v>0</v>
      </c>
      <c r="DK99" s="544">
        <f>'Report 5A'!$R$165</f>
        <v>0</v>
      </c>
      <c r="DL99" s="544">
        <f>'Report 5A'!$R$166</f>
        <v>0</v>
      </c>
      <c r="DM99" s="544">
        <f>'Report 5A'!$R$167</f>
        <v>0</v>
      </c>
      <c r="DN99" s="544">
        <f>'Report 5A'!$R$168</f>
        <v>0</v>
      </c>
      <c r="DO99" s="544">
        <f>'Report 5A'!$R$169</f>
        <v>0</v>
      </c>
      <c r="DP99" s="544">
        <f>'Report 5A'!$R$170</f>
        <v>0</v>
      </c>
      <c r="DQ99" s="544">
        <f>'Report 5A'!$R$171</f>
        <v>0</v>
      </c>
    </row>
    <row r="100" spans="2:121">
      <c r="B100" s="535" t="s">
        <v>669</v>
      </c>
      <c r="C100" s="536">
        <v>1</v>
      </c>
      <c r="D100" s="537" t="str">
        <f>'Information Input'!$M$14</f>
        <v xml:space="preserve">      -      </v>
      </c>
      <c r="E100" s="537" t="s">
        <v>135</v>
      </c>
      <c r="F100" s="538">
        <f t="shared" si="29"/>
        <v>43466</v>
      </c>
      <c r="G100" s="538">
        <f t="shared" si="30"/>
        <v>43555</v>
      </c>
      <c r="H100" s="538">
        <f>'Information Input'!$H$35</f>
        <v>43555</v>
      </c>
      <c r="I100" s="537" t="str">
        <f>'Information Input'!$J$22</f>
        <v>Quarterly</v>
      </c>
      <c r="J100" s="538">
        <f>'Information Input'!$H$30</f>
        <v>43555</v>
      </c>
      <c r="K100" s="537">
        <f>'Information Input'!$J$18</f>
        <v>2019</v>
      </c>
      <c r="L100" s="579" t="s">
        <v>92</v>
      </c>
      <c r="M100" s="540" t="s">
        <v>93</v>
      </c>
      <c r="N100" s="541" t="s">
        <v>91</v>
      </c>
      <c r="O100" s="542" t="s">
        <v>671</v>
      </c>
      <c r="P100" s="537">
        <v>19</v>
      </c>
      <c r="Q100" s="541" t="s">
        <v>161</v>
      </c>
      <c r="R100" s="541" t="s">
        <v>235</v>
      </c>
      <c r="S100" s="543">
        <f>'Report 1'!$H$18</f>
        <v>0</v>
      </c>
      <c r="T100" s="544">
        <f>'Report 1'!$H$39</f>
        <v>0</v>
      </c>
      <c r="U100" s="545">
        <f>'Report 1'!$H$125</f>
        <v>0</v>
      </c>
      <c r="AL100" s="546" t="s">
        <v>669</v>
      </c>
      <c r="AM100" s="547">
        <v>2</v>
      </c>
      <c r="AN100" s="547" t="str">
        <f>'Information Input'!$M$14</f>
        <v xml:space="preserve">      -      </v>
      </c>
      <c r="AO100" s="547" t="s">
        <v>137</v>
      </c>
      <c r="AP100" s="538">
        <f t="shared" si="35"/>
        <v>43647</v>
      </c>
      <c r="AQ100" s="538">
        <f t="shared" si="36"/>
        <v>43738</v>
      </c>
      <c r="AR100" s="538">
        <f>'Information Input'!$H$35</f>
        <v>43555</v>
      </c>
      <c r="AS100" s="547" t="str">
        <f>'Information Input'!$J$22</f>
        <v>Quarterly</v>
      </c>
      <c r="AT100" s="538">
        <f>'Information Input'!$H$30</f>
        <v>43555</v>
      </c>
      <c r="AU100" s="547">
        <f>'Information Input'!$J$18</f>
        <v>2019</v>
      </c>
      <c r="AV100" s="547" t="s">
        <v>89</v>
      </c>
      <c r="AW100" s="547" t="s">
        <v>90</v>
      </c>
      <c r="AX100" s="547" t="s">
        <v>91</v>
      </c>
      <c r="AY100" s="548" t="s">
        <v>671</v>
      </c>
      <c r="AZ100" s="547">
        <v>15</v>
      </c>
      <c r="BA100" s="549" t="s">
        <v>157</v>
      </c>
      <c r="BB100" s="543" t="s">
        <v>234</v>
      </c>
      <c r="BC100" s="550">
        <f>'Report 2'!$V22</f>
        <v>0</v>
      </c>
      <c r="BD100" s="550">
        <f>'Report 2'!$W22</f>
        <v>0</v>
      </c>
      <c r="BE100" s="550">
        <f>'Report 2'!$X22</f>
        <v>0</v>
      </c>
      <c r="BF100" s="550">
        <f>'Report 2'!$Y22</f>
        <v>0</v>
      </c>
      <c r="BG100" s="550">
        <f>'Report 2'!$Z22</f>
        <v>0</v>
      </c>
      <c r="BH100" s="550">
        <f>'Report 2'!$AA22</f>
        <v>0</v>
      </c>
      <c r="BI100" s="550">
        <f>'Report 2'!$AB22</f>
        <v>0</v>
      </c>
      <c r="BK100" s="541" t="s">
        <v>669</v>
      </c>
      <c r="BL100" s="537">
        <v>3</v>
      </c>
      <c r="BM100" s="537" t="str">
        <f>'Information Input'!$M$14</f>
        <v xml:space="preserve">      -      </v>
      </c>
      <c r="BN100" s="537" t="s">
        <v>136</v>
      </c>
      <c r="BO100" s="538">
        <f t="shared" si="27"/>
        <v>43556</v>
      </c>
      <c r="BP100" s="538">
        <f t="shared" si="28"/>
        <v>43646</v>
      </c>
      <c r="BQ100" s="538">
        <f>'Information Input'!$H$35</f>
        <v>43555</v>
      </c>
      <c r="BR100" s="537" t="str">
        <f>'Information Input'!$J$22</f>
        <v>Quarterly</v>
      </c>
      <c r="BS100" s="538">
        <f>'Information Input'!$H$30</f>
        <v>43555</v>
      </c>
      <c r="BT100" s="537">
        <f>'Information Input'!$J$18</f>
        <v>2019</v>
      </c>
      <c r="BU100" s="579" t="s">
        <v>94</v>
      </c>
      <c r="BV100" s="540" t="s">
        <v>95</v>
      </c>
      <c r="BW100" s="541" t="s">
        <v>96</v>
      </c>
      <c r="BX100" s="537">
        <v>8</v>
      </c>
      <c r="BY100" s="549" t="s">
        <v>178</v>
      </c>
      <c r="BZ100" s="549" t="s">
        <v>257</v>
      </c>
      <c r="CA100" s="543">
        <f>'Report 3'!$O$23</f>
        <v>0</v>
      </c>
      <c r="CC100" s="542" t="s">
        <v>669</v>
      </c>
      <c r="CD100" s="1014" t="s">
        <v>672</v>
      </c>
      <c r="CE100" s="1014" t="str">
        <f>'Information Input'!$M$14</f>
        <v xml:space="preserve">      -      </v>
      </c>
      <c r="CF100" s="551" t="s">
        <v>135</v>
      </c>
      <c r="CG100" s="552">
        <f t="shared" si="31"/>
        <v>43466</v>
      </c>
      <c r="CH100" s="552">
        <f t="shared" si="32"/>
        <v>43555</v>
      </c>
      <c r="CI100" s="552">
        <f>'Information Input'!$H$35</f>
        <v>43555</v>
      </c>
      <c r="CJ100" s="551" t="str">
        <f>'Information Input'!$J$22</f>
        <v>Quarterly</v>
      </c>
      <c r="CK100" s="552">
        <f>'Information Input'!$H$30</f>
        <v>43555</v>
      </c>
      <c r="CL100" s="551">
        <f>'Information Input'!$J$18</f>
        <v>2019</v>
      </c>
      <c r="CM100" s="551" t="s">
        <v>94</v>
      </c>
      <c r="CN100" s="1014" t="s">
        <v>95</v>
      </c>
      <c r="CO100" s="542" t="s">
        <v>96</v>
      </c>
      <c r="CP100" s="542" t="s">
        <v>671</v>
      </c>
      <c r="CQ100" s="551">
        <v>19</v>
      </c>
      <c r="CR100" s="542" t="s">
        <v>161</v>
      </c>
      <c r="CS100" s="542" t="s">
        <v>235</v>
      </c>
      <c r="CT100" s="1015">
        <f>'Report 1'!$M$18</f>
        <v>0</v>
      </c>
      <c r="CU100" s="1016">
        <f>SUMIF('Report 4A'!$G$16:$G$95,$CQ100,'Report 4A'!$U$16:$U$95)</f>
        <v>0</v>
      </c>
      <c r="CV100" s="1017">
        <f t="shared" si="33"/>
        <v>0</v>
      </c>
      <c r="CX100" s="546" t="s">
        <v>669</v>
      </c>
      <c r="CY100" s="537" t="s">
        <v>310</v>
      </c>
      <c r="CZ100" s="537" t="str">
        <f>'Information Input'!$M$14</f>
        <v xml:space="preserve">      -      </v>
      </c>
      <c r="DA100" s="538">
        <f>'Information Input'!$H$35</f>
        <v>43555</v>
      </c>
      <c r="DB100" s="537" t="str">
        <f>'Information Input'!$J$22</f>
        <v>Quarterly</v>
      </c>
      <c r="DC100" s="552">
        <f>'Information Input'!$H$30</f>
        <v>43555</v>
      </c>
      <c r="DD100" s="553" t="str">
        <f t="shared" si="24"/>
        <v>201711</v>
      </c>
      <c r="DE100" s="541" t="s">
        <v>103</v>
      </c>
      <c r="DF100" s="541" t="s">
        <v>673</v>
      </c>
      <c r="DG100" s="544">
        <f>'Report 5A'!$S$161</f>
        <v>0</v>
      </c>
      <c r="DH100" s="550">
        <f>'Report 5A'!$S$162</f>
        <v>0</v>
      </c>
      <c r="DI100" s="544">
        <f>'Report 5A'!$S$163</f>
        <v>0</v>
      </c>
      <c r="DJ100" s="544">
        <f>'Report 5A'!$S$164</f>
        <v>0</v>
      </c>
      <c r="DK100" s="544">
        <f>'Report 5A'!$S$165</f>
        <v>0</v>
      </c>
      <c r="DL100" s="544">
        <f>'Report 5A'!$S$166</f>
        <v>0</v>
      </c>
      <c r="DM100" s="544">
        <f>'Report 5A'!$S$167</f>
        <v>0</v>
      </c>
      <c r="DN100" s="544">
        <f>'Report 5A'!$S$168</f>
        <v>0</v>
      </c>
      <c r="DO100" s="544">
        <f>'Report 5A'!$S$169</f>
        <v>0</v>
      </c>
      <c r="DP100" s="544">
        <f>'Report 5A'!$S$170</f>
        <v>0</v>
      </c>
      <c r="DQ100" s="544">
        <f>'Report 5A'!$S$171</f>
        <v>0</v>
      </c>
    </row>
    <row r="101" spans="2:121">
      <c r="B101" s="535" t="s">
        <v>669</v>
      </c>
      <c r="C101" s="536">
        <v>1</v>
      </c>
      <c r="D101" s="537" t="str">
        <f>'Information Input'!$M$14</f>
        <v xml:space="preserve">      -      </v>
      </c>
      <c r="E101" s="537" t="s">
        <v>135</v>
      </c>
      <c r="F101" s="538">
        <f t="shared" si="29"/>
        <v>43466</v>
      </c>
      <c r="G101" s="538">
        <f t="shared" si="30"/>
        <v>43555</v>
      </c>
      <c r="H101" s="538">
        <f>'Information Input'!$H$35</f>
        <v>43555</v>
      </c>
      <c r="I101" s="537" t="str">
        <f>'Information Input'!$J$22</f>
        <v>Quarterly</v>
      </c>
      <c r="J101" s="538">
        <f>'Information Input'!$H$30</f>
        <v>43555</v>
      </c>
      <c r="K101" s="537">
        <f>'Information Input'!$J$18</f>
        <v>2019</v>
      </c>
      <c r="L101" s="579" t="s">
        <v>92</v>
      </c>
      <c r="M101" s="540" t="s">
        <v>93</v>
      </c>
      <c r="N101" s="541" t="s">
        <v>91</v>
      </c>
      <c r="O101" s="542" t="s">
        <v>671</v>
      </c>
      <c r="P101" s="537">
        <v>20</v>
      </c>
      <c r="Q101" s="541" t="s">
        <v>162</v>
      </c>
      <c r="R101" s="541" t="s">
        <v>235</v>
      </c>
      <c r="S101" s="543">
        <f>'Report 1'!$H$18</f>
        <v>0</v>
      </c>
      <c r="T101" s="544">
        <f>'Report 1'!$H$40</f>
        <v>0</v>
      </c>
      <c r="U101" s="545">
        <f>'Report 1'!$H$126</f>
        <v>0</v>
      </c>
      <c r="AL101" s="546" t="s">
        <v>669</v>
      </c>
      <c r="AM101" s="547">
        <v>2</v>
      </c>
      <c r="AN101" s="547" t="str">
        <f>'Information Input'!$M$14</f>
        <v xml:space="preserve">      -      </v>
      </c>
      <c r="AO101" s="547" t="s">
        <v>137</v>
      </c>
      <c r="AP101" s="538">
        <f t="shared" si="35"/>
        <v>43647</v>
      </c>
      <c r="AQ101" s="538">
        <f t="shared" si="36"/>
        <v>43738</v>
      </c>
      <c r="AR101" s="538">
        <f>'Information Input'!$H$35</f>
        <v>43555</v>
      </c>
      <c r="AS101" s="547" t="str">
        <f>'Information Input'!$J$22</f>
        <v>Quarterly</v>
      </c>
      <c r="AT101" s="538">
        <f>'Information Input'!$H$30</f>
        <v>43555</v>
      </c>
      <c r="AU101" s="547">
        <f>'Information Input'!$J$18</f>
        <v>2019</v>
      </c>
      <c r="AV101" s="547" t="s">
        <v>89</v>
      </c>
      <c r="AW101" s="547" t="s">
        <v>90</v>
      </c>
      <c r="AX101" s="547" t="s">
        <v>91</v>
      </c>
      <c r="AY101" s="548" t="s">
        <v>671</v>
      </c>
      <c r="AZ101" s="547">
        <v>16</v>
      </c>
      <c r="BA101" s="549" t="s">
        <v>158</v>
      </c>
      <c r="BB101" s="543" t="s">
        <v>235</v>
      </c>
      <c r="BC101" s="550">
        <f>'Report 2'!$V23</f>
        <v>0</v>
      </c>
      <c r="BD101" s="550">
        <f>'Report 2'!$W23</f>
        <v>0</v>
      </c>
      <c r="BE101" s="550">
        <f>'Report 2'!$X23</f>
        <v>0</v>
      </c>
      <c r="BF101" s="550">
        <f>'Report 2'!$Y23</f>
        <v>0</v>
      </c>
      <c r="BG101" s="550">
        <f>'Report 2'!$Z23</f>
        <v>0</v>
      </c>
      <c r="BH101" s="550">
        <f>'Report 2'!$AA23</f>
        <v>0</v>
      </c>
      <c r="BI101" s="550">
        <f>'Report 2'!$AB23</f>
        <v>0</v>
      </c>
      <c r="BK101" s="541" t="s">
        <v>669</v>
      </c>
      <c r="BL101" s="537">
        <v>3</v>
      </c>
      <c r="BM101" s="537" t="str">
        <f>'Information Input'!$M$14</f>
        <v xml:space="preserve">      -      </v>
      </c>
      <c r="BN101" s="537" t="s">
        <v>136</v>
      </c>
      <c r="BO101" s="538">
        <f t="shared" si="27"/>
        <v>43556</v>
      </c>
      <c r="BP101" s="538">
        <f t="shared" si="28"/>
        <v>43646</v>
      </c>
      <c r="BQ101" s="538">
        <f>'Information Input'!$H$35</f>
        <v>43555</v>
      </c>
      <c r="BR101" s="537" t="str">
        <f>'Information Input'!$J$22</f>
        <v>Quarterly</v>
      </c>
      <c r="BS101" s="538">
        <f>'Information Input'!$H$30</f>
        <v>43555</v>
      </c>
      <c r="BT101" s="537">
        <f>'Information Input'!$J$18</f>
        <v>2019</v>
      </c>
      <c r="BU101" s="579" t="s">
        <v>94</v>
      </c>
      <c r="BV101" s="540" t="s">
        <v>95</v>
      </c>
      <c r="BW101" s="541" t="s">
        <v>96</v>
      </c>
      <c r="BX101" s="537">
        <v>9</v>
      </c>
      <c r="BY101" s="549" t="s">
        <v>170</v>
      </c>
      <c r="BZ101" s="549" t="s">
        <v>258</v>
      </c>
      <c r="CA101" s="543">
        <f>'Report 3'!$O$24</f>
        <v>0</v>
      </c>
      <c r="CC101" s="542" t="s">
        <v>669</v>
      </c>
      <c r="CD101" s="1014" t="s">
        <v>672</v>
      </c>
      <c r="CE101" s="1014" t="str">
        <f>'Information Input'!$M$14</f>
        <v xml:space="preserve">      -      </v>
      </c>
      <c r="CF101" s="551" t="s">
        <v>135</v>
      </c>
      <c r="CG101" s="552">
        <f t="shared" si="31"/>
        <v>43466</v>
      </c>
      <c r="CH101" s="552">
        <f t="shared" si="32"/>
        <v>43555</v>
      </c>
      <c r="CI101" s="552">
        <f>'Information Input'!$H$35</f>
        <v>43555</v>
      </c>
      <c r="CJ101" s="551" t="str">
        <f>'Information Input'!$J$22</f>
        <v>Quarterly</v>
      </c>
      <c r="CK101" s="552">
        <f>'Information Input'!$H$30</f>
        <v>43555</v>
      </c>
      <c r="CL101" s="551">
        <f>'Information Input'!$J$18</f>
        <v>2019</v>
      </c>
      <c r="CM101" s="551" t="s">
        <v>94</v>
      </c>
      <c r="CN101" s="1014" t="s">
        <v>95</v>
      </c>
      <c r="CO101" s="542" t="s">
        <v>96</v>
      </c>
      <c r="CP101" s="542" t="s">
        <v>671</v>
      </c>
      <c r="CQ101" s="551">
        <v>20</v>
      </c>
      <c r="CR101" s="542" t="s">
        <v>162</v>
      </c>
      <c r="CS101" s="542" t="s">
        <v>235</v>
      </c>
      <c r="CT101" s="1015">
        <f>'Report 1'!$M$18</f>
        <v>0</v>
      </c>
      <c r="CU101" s="1016">
        <f>SUMIF('Report 4A'!$G$16:$G$95,$CQ101,'Report 4A'!$U$16:$U$95)</f>
        <v>0</v>
      </c>
      <c r="CV101" s="1017">
        <f t="shared" si="33"/>
        <v>0</v>
      </c>
      <c r="CX101" s="546" t="s">
        <v>669</v>
      </c>
      <c r="CY101" s="537" t="s">
        <v>310</v>
      </c>
      <c r="CZ101" s="537" t="str">
        <f>'Information Input'!$M$14</f>
        <v xml:space="preserve">      -      </v>
      </c>
      <c r="DA101" s="538">
        <f>'Information Input'!$H$35</f>
        <v>43555</v>
      </c>
      <c r="DB101" s="537" t="str">
        <f>'Information Input'!$J$22</f>
        <v>Quarterly</v>
      </c>
      <c r="DC101" s="552">
        <f>'Information Input'!$H$30</f>
        <v>43555</v>
      </c>
      <c r="DD101" s="553" t="str">
        <f t="shared" si="24"/>
        <v>201710</v>
      </c>
      <c r="DE101" s="541" t="s">
        <v>103</v>
      </c>
      <c r="DF101" s="541" t="s">
        <v>673</v>
      </c>
      <c r="DG101" s="544">
        <f>'Report 5A'!$T$161</f>
        <v>0</v>
      </c>
      <c r="DH101" s="550">
        <f>'Report 5A'!$T$162</f>
        <v>0</v>
      </c>
      <c r="DI101" s="544">
        <f>'Report 5A'!$T$163</f>
        <v>0</v>
      </c>
      <c r="DJ101" s="544">
        <f>'Report 5A'!$T$164</f>
        <v>0</v>
      </c>
      <c r="DK101" s="544">
        <f>'Report 5A'!$T$165</f>
        <v>0</v>
      </c>
      <c r="DL101" s="544">
        <f>'Report 5A'!$T$166</f>
        <v>0</v>
      </c>
      <c r="DM101" s="544">
        <f>'Report 5A'!$T$167</f>
        <v>0</v>
      </c>
      <c r="DN101" s="544">
        <f>'Report 5A'!$T$168</f>
        <v>0</v>
      </c>
      <c r="DO101" s="544">
        <f>'Report 5A'!$T$169</f>
        <v>0</v>
      </c>
      <c r="DP101" s="544">
        <f>'Report 5A'!$T$170</f>
        <v>0</v>
      </c>
      <c r="DQ101" s="544">
        <f>'Report 5A'!$T$171</f>
        <v>0</v>
      </c>
    </row>
    <row r="102" spans="2:121">
      <c r="B102" s="535" t="s">
        <v>669</v>
      </c>
      <c r="C102" s="536">
        <v>1</v>
      </c>
      <c r="D102" s="537" t="str">
        <f>'Information Input'!$M$14</f>
        <v xml:space="preserve">      -      </v>
      </c>
      <c r="E102" s="537" t="s">
        <v>135</v>
      </c>
      <c r="F102" s="538">
        <f t="shared" si="29"/>
        <v>43466</v>
      </c>
      <c r="G102" s="538">
        <f t="shared" si="30"/>
        <v>43555</v>
      </c>
      <c r="H102" s="538">
        <f>'Information Input'!$H$35</f>
        <v>43555</v>
      </c>
      <c r="I102" s="537" t="str">
        <f>'Information Input'!$J$22</f>
        <v>Quarterly</v>
      </c>
      <c r="J102" s="538">
        <f>'Information Input'!$H$30</f>
        <v>43555</v>
      </c>
      <c r="K102" s="537">
        <f>'Information Input'!$J$18</f>
        <v>2019</v>
      </c>
      <c r="L102" s="579" t="s">
        <v>92</v>
      </c>
      <c r="M102" s="540" t="s">
        <v>93</v>
      </c>
      <c r="N102" s="541" t="s">
        <v>91</v>
      </c>
      <c r="O102" s="542" t="s">
        <v>671</v>
      </c>
      <c r="P102" s="537">
        <v>21</v>
      </c>
      <c r="Q102" s="541" t="s">
        <v>163</v>
      </c>
      <c r="R102" s="541" t="s">
        <v>235</v>
      </c>
      <c r="S102" s="543">
        <f>'Report 1'!$H$18</f>
        <v>0</v>
      </c>
      <c r="T102" s="544">
        <f>'Report 1'!$H$41</f>
        <v>0</v>
      </c>
      <c r="U102" s="545">
        <f>'Report 1'!$H$127</f>
        <v>0</v>
      </c>
      <c r="AL102" s="546" t="s">
        <v>669</v>
      </c>
      <c r="AM102" s="547">
        <v>2</v>
      </c>
      <c r="AN102" s="547" t="str">
        <f>'Information Input'!$M$14</f>
        <v xml:space="preserve">      -      </v>
      </c>
      <c r="AO102" s="547" t="s">
        <v>137</v>
      </c>
      <c r="AP102" s="538">
        <f t="shared" si="35"/>
        <v>43647</v>
      </c>
      <c r="AQ102" s="538">
        <f t="shared" si="36"/>
        <v>43738</v>
      </c>
      <c r="AR102" s="538">
        <f>'Information Input'!$H$35</f>
        <v>43555</v>
      </c>
      <c r="AS102" s="547" t="str">
        <f>'Information Input'!$J$22</f>
        <v>Quarterly</v>
      </c>
      <c r="AT102" s="538">
        <f>'Information Input'!$H$30</f>
        <v>43555</v>
      </c>
      <c r="AU102" s="547">
        <f>'Information Input'!$J$18</f>
        <v>2019</v>
      </c>
      <c r="AV102" s="547" t="s">
        <v>89</v>
      </c>
      <c r="AW102" s="547" t="s">
        <v>90</v>
      </c>
      <c r="AX102" s="547" t="s">
        <v>91</v>
      </c>
      <c r="AY102" s="548" t="s">
        <v>671</v>
      </c>
      <c r="AZ102" s="547">
        <v>17</v>
      </c>
      <c r="BA102" s="549" t="s">
        <v>159</v>
      </c>
      <c r="BB102" s="543" t="s">
        <v>235</v>
      </c>
      <c r="BC102" s="550">
        <f>'Report 2'!$V24</f>
        <v>0</v>
      </c>
      <c r="BD102" s="550">
        <f>'Report 2'!$W24</f>
        <v>0</v>
      </c>
      <c r="BE102" s="550">
        <f>'Report 2'!$X24</f>
        <v>0</v>
      </c>
      <c r="BF102" s="550">
        <f>'Report 2'!$Y24</f>
        <v>0</v>
      </c>
      <c r="BG102" s="550">
        <f>'Report 2'!$Z24</f>
        <v>0</v>
      </c>
      <c r="BH102" s="550">
        <f>'Report 2'!$AA24</f>
        <v>0</v>
      </c>
      <c r="BI102" s="550">
        <f>'Report 2'!$AB24</f>
        <v>0</v>
      </c>
      <c r="BK102" s="522" t="s">
        <v>669</v>
      </c>
      <c r="BL102" s="517">
        <v>3</v>
      </c>
      <c r="BM102" s="517" t="str">
        <f>'Information Input'!$M$14</f>
        <v xml:space="preserve">      -      </v>
      </c>
      <c r="BN102" s="517" t="s">
        <v>136</v>
      </c>
      <c r="BO102" s="518">
        <f t="shared" si="27"/>
        <v>43556</v>
      </c>
      <c r="BP102" s="518">
        <f t="shared" si="28"/>
        <v>43646</v>
      </c>
      <c r="BQ102" s="519">
        <f>'Information Input'!$H$35</f>
        <v>43555</v>
      </c>
      <c r="BR102" s="517" t="str">
        <f>'Information Input'!$J$22</f>
        <v>Quarterly</v>
      </c>
      <c r="BS102" s="519">
        <f>'Information Input'!$H$30</f>
        <v>43555</v>
      </c>
      <c r="BT102" s="517">
        <f>'Information Input'!$J$18</f>
        <v>2019</v>
      </c>
      <c r="BU102" s="578" t="s">
        <v>97</v>
      </c>
      <c r="BV102" s="521" t="s">
        <v>98</v>
      </c>
      <c r="BW102" s="522" t="s">
        <v>96</v>
      </c>
      <c r="BX102" s="517">
        <v>1</v>
      </c>
      <c r="BY102" s="530" t="s">
        <v>153</v>
      </c>
      <c r="BZ102" s="530" t="s">
        <v>250</v>
      </c>
      <c r="CA102" s="524">
        <f>'Report 3'!$E$32</f>
        <v>0</v>
      </c>
      <c r="CC102" s="542" t="s">
        <v>669</v>
      </c>
      <c r="CD102" s="1014" t="s">
        <v>672</v>
      </c>
      <c r="CE102" s="1014" t="str">
        <f>'Information Input'!$M$14</f>
        <v xml:space="preserve">      -      </v>
      </c>
      <c r="CF102" s="551" t="s">
        <v>135</v>
      </c>
      <c r="CG102" s="552">
        <f t="shared" si="31"/>
        <v>43466</v>
      </c>
      <c r="CH102" s="552">
        <f t="shared" si="32"/>
        <v>43555</v>
      </c>
      <c r="CI102" s="552">
        <f>'Information Input'!$H$35</f>
        <v>43555</v>
      </c>
      <c r="CJ102" s="551" t="str">
        <f>'Information Input'!$J$22</f>
        <v>Quarterly</v>
      </c>
      <c r="CK102" s="552">
        <f>'Information Input'!$H$30</f>
        <v>43555</v>
      </c>
      <c r="CL102" s="551">
        <f>'Information Input'!$J$18</f>
        <v>2019</v>
      </c>
      <c r="CM102" s="551" t="s">
        <v>94</v>
      </c>
      <c r="CN102" s="1014" t="s">
        <v>95</v>
      </c>
      <c r="CO102" s="542" t="s">
        <v>96</v>
      </c>
      <c r="CP102" s="542" t="s">
        <v>671</v>
      </c>
      <c r="CQ102" s="551">
        <v>21</v>
      </c>
      <c r="CR102" s="542" t="s">
        <v>163</v>
      </c>
      <c r="CS102" s="542" t="s">
        <v>235</v>
      </c>
      <c r="CT102" s="1015">
        <f>'Report 1'!$M$18</f>
        <v>0</v>
      </c>
      <c r="CU102" s="1016">
        <f>SUMIF('Report 4A'!$G$16:$G$95,$CQ102,'Report 4A'!$U$16:$U$95)</f>
        <v>0</v>
      </c>
      <c r="CV102" s="1017">
        <f t="shared" si="33"/>
        <v>0</v>
      </c>
      <c r="CX102" s="546" t="s">
        <v>669</v>
      </c>
      <c r="CY102" s="537" t="s">
        <v>310</v>
      </c>
      <c r="CZ102" s="537" t="str">
        <f>'Information Input'!$M$14</f>
        <v xml:space="preserve">      -      </v>
      </c>
      <c r="DA102" s="538">
        <f>'Information Input'!$H$35</f>
        <v>43555</v>
      </c>
      <c r="DB102" s="537" t="str">
        <f>'Information Input'!$J$22</f>
        <v>Quarterly</v>
      </c>
      <c r="DC102" s="552">
        <f>'Information Input'!$H$30</f>
        <v>43555</v>
      </c>
      <c r="DD102" s="553" t="str">
        <f t="shared" si="24"/>
        <v>201709</v>
      </c>
      <c r="DE102" s="541" t="s">
        <v>103</v>
      </c>
      <c r="DF102" s="541" t="s">
        <v>673</v>
      </c>
      <c r="DG102" s="544">
        <f>'Report 5A'!$U$161</f>
        <v>0</v>
      </c>
      <c r="DH102" s="550">
        <f>'Report 5A'!$U$162</f>
        <v>0</v>
      </c>
      <c r="DI102" s="544">
        <f>'Report 5A'!$U$163</f>
        <v>0</v>
      </c>
      <c r="DJ102" s="544">
        <f>'Report 5A'!$U$164</f>
        <v>0</v>
      </c>
      <c r="DK102" s="544">
        <f>'Report 5A'!$U$165</f>
        <v>0</v>
      </c>
      <c r="DL102" s="544">
        <f>'Report 5A'!$U$166</f>
        <v>0</v>
      </c>
      <c r="DM102" s="544">
        <f>'Report 5A'!$U$167</f>
        <v>0</v>
      </c>
      <c r="DN102" s="544">
        <f>'Report 5A'!$U$168</f>
        <v>0</v>
      </c>
      <c r="DO102" s="544">
        <f>'Report 5A'!$U$169</f>
        <v>0</v>
      </c>
      <c r="DP102" s="544">
        <f>'Report 5A'!$U$170</f>
        <v>0</v>
      </c>
      <c r="DQ102" s="544">
        <f>'Report 5A'!$U$171</f>
        <v>0</v>
      </c>
    </row>
    <row r="103" spans="2:121">
      <c r="B103" s="535" t="s">
        <v>669</v>
      </c>
      <c r="C103" s="536">
        <v>1</v>
      </c>
      <c r="D103" s="537" t="str">
        <f>'Information Input'!$M$14</f>
        <v xml:space="preserve">      -      </v>
      </c>
      <c r="E103" s="537" t="s">
        <v>135</v>
      </c>
      <c r="F103" s="538">
        <f t="shared" si="29"/>
        <v>43466</v>
      </c>
      <c r="G103" s="538">
        <f t="shared" si="30"/>
        <v>43555</v>
      </c>
      <c r="H103" s="538">
        <f>'Information Input'!$H$35</f>
        <v>43555</v>
      </c>
      <c r="I103" s="537" t="str">
        <f>'Information Input'!$J$22</f>
        <v>Quarterly</v>
      </c>
      <c r="J103" s="538">
        <f>'Information Input'!$H$30</f>
        <v>43555</v>
      </c>
      <c r="K103" s="537">
        <f>'Information Input'!$J$18</f>
        <v>2019</v>
      </c>
      <c r="L103" s="579" t="s">
        <v>92</v>
      </c>
      <c r="M103" s="540" t="s">
        <v>93</v>
      </c>
      <c r="N103" s="541" t="s">
        <v>91</v>
      </c>
      <c r="O103" s="542" t="s">
        <v>671</v>
      </c>
      <c r="P103" s="537">
        <v>22</v>
      </c>
      <c r="Q103" s="541" t="s">
        <v>164</v>
      </c>
      <c r="R103" s="541" t="s">
        <v>236</v>
      </c>
      <c r="S103" s="543">
        <f>'Report 1'!$H$18</f>
        <v>0</v>
      </c>
      <c r="T103" s="544">
        <f>'Report 1'!$H$42</f>
        <v>0</v>
      </c>
      <c r="U103" s="545">
        <f>'Report 1'!$H$128</f>
        <v>0</v>
      </c>
      <c r="AL103" s="546" t="s">
        <v>669</v>
      </c>
      <c r="AM103" s="547">
        <v>2</v>
      </c>
      <c r="AN103" s="547" t="str">
        <f>'Information Input'!$M$14</f>
        <v xml:space="preserve">      -      </v>
      </c>
      <c r="AO103" s="547" t="s">
        <v>137</v>
      </c>
      <c r="AP103" s="538">
        <f t="shared" si="35"/>
        <v>43647</v>
      </c>
      <c r="AQ103" s="538">
        <f t="shared" si="36"/>
        <v>43738</v>
      </c>
      <c r="AR103" s="538">
        <f>'Information Input'!$H$35</f>
        <v>43555</v>
      </c>
      <c r="AS103" s="547" t="str">
        <f>'Information Input'!$J$22</f>
        <v>Quarterly</v>
      </c>
      <c r="AT103" s="538">
        <f>'Information Input'!$H$30</f>
        <v>43555</v>
      </c>
      <c r="AU103" s="547">
        <f>'Information Input'!$J$18</f>
        <v>2019</v>
      </c>
      <c r="AV103" s="547" t="s">
        <v>89</v>
      </c>
      <c r="AW103" s="547" t="s">
        <v>90</v>
      </c>
      <c r="AX103" s="547" t="s">
        <v>91</v>
      </c>
      <c r="AY103" s="548" t="s">
        <v>671</v>
      </c>
      <c r="AZ103" s="547">
        <v>18</v>
      </c>
      <c r="BA103" s="549" t="s">
        <v>160</v>
      </c>
      <c r="BB103" s="543" t="s">
        <v>235</v>
      </c>
      <c r="BC103" s="550">
        <f>'Report 2'!$V25</f>
        <v>0</v>
      </c>
      <c r="BD103" s="550">
        <f>'Report 2'!$W25</f>
        <v>0</v>
      </c>
      <c r="BE103" s="550">
        <f>'Report 2'!$X25</f>
        <v>0</v>
      </c>
      <c r="BF103" s="550">
        <f>'Report 2'!$Y25</f>
        <v>0</v>
      </c>
      <c r="BG103" s="550">
        <f>'Report 2'!$Z25</f>
        <v>0</v>
      </c>
      <c r="BH103" s="550">
        <f>'Report 2'!$AA25</f>
        <v>0</v>
      </c>
      <c r="BI103" s="550">
        <f>'Report 2'!$AB25</f>
        <v>0</v>
      </c>
      <c r="BK103" s="541" t="s">
        <v>669</v>
      </c>
      <c r="BL103" s="537">
        <v>3</v>
      </c>
      <c r="BM103" s="537" t="str">
        <f>'Information Input'!$M$14</f>
        <v xml:space="preserve">      -      </v>
      </c>
      <c r="BN103" s="537" t="s">
        <v>136</v>
      </c>
      <c r="BO103" s="538">
        <f t="shared" si="27"/>
        <v>43556</v>
      </c>
      <c r="BP103" s="538">
        <f t="shared" si="28"/>
        <v>43646</v>
      </c>
      <c r="BQ103" s="538">
        <f>'Information Input'!$H$35</f>
        <v>43555</v>
      </c>
      <c r="BR103" s="537" t="str">
        <f>'Information Input'!$J$22</f>
        <v>Quarterly</v>
      </c>
      <c r="BS103" s="538">
        <f>'Information Input'!$H$30</f>
        <v>43555</v>
      </c>
      <c r="BT103" s="537">
        <f>'Information Input'!$J$18</f>
        <v>2019</v>
      </c>
      <c r="BU103" s="579" t="s">
        <v>97</v>
      </c>
      <c r="BV103" s="540" t="s">
        <v>98</v>
      </c>
      <c r="BW103" s="541" t="s">
        <v>96</v>
      </c>
      <c r="BX103" s="537">
        <v>2</v>
      </c>
      <c r="BY103" s="549" t="s">
        <v>154</v>
      </c>
      <c r="BZ103" s="549" t="s">
        <v>251</v>
      </c>
      <c r="CA103" s="543">
        <f>'Report 3'!$E$33</f>
        <v>0</v>
      </c>
      <c r="CC103" s="542" t="s">
        <v>669</v>
      </c>
      <c r="CD103" s="1014" t="s">
        <v>672</v>
      </c>
      <c r="CE103" s="1014" t="str">
        <f>'Information Input'!$M$14</f>
        <v xml:space="preserve">      -      </v>
      </c>
      <c r="CF103" s="551" t="s">
        <v>135</v>
      </c>
      <c r="CG103" s="552">
        <f t="shared" si="31"/>
        <v>43466</v>
      </c>
      <c r="CH103" s="552">
        <f t="shared" si="32"/>
        <v>43555</v>
      </c>
      <c r="CI103" s="552">
        <f>'Information Input'!$H$35</f>
        <v>43555</v>
      </c>
      <c r="CJ103" s="551" t="str">
        <f>'Information Input'!$J$22</f>
        <v>Quarterly</v>
      </c>
      <c r="CK103" s="552">
        <f>'Information Input'!$H$30</f>
        <v>43555</v>
      </c>
      <c r="CL103" s="551">
        <f>'Information Input'!$J$18</f>
        <v>2019</v>
      </c>
      <c r="CM103" s="551" t="s">
        <v>94</v>
      </c>
      <c r="CN103" s="1014" t="s">
        <v>95</v>
      </c>
      <c r="CO103" s="542" t="s">
        <v>96</v>
      </c>
      <c r="CP103" s="542" t="s">
        <v>671</v>
      </c>
      <c r="CQ103" s="551">
        <v>22</v>
      </c>
      <c r="CR103" s="542" t="s">
        <v>164</v>
      </c>
      <c r="CS103" s="542" t="s">
        <v>236</v>
      </c>
      <c r="CT103" s="1015">
        <f>'Report 1'!$M$18</f>
        <v>0</v>
      </c>
      <c r="CU103" s="1016">
        <f>SUMIF('Report 4A'!$G$16:$G$95,$CQ103,'Report 4A'!$U$16:$U$95)</f>
        <v>0</v>
      </c>
      <c r="CV103" s="1017">
        <f t="shared" si="33"/>
        <v>0</v>
      </c>
      <c r="CX103" s="546" t="s">
        <v>669</v>
      </c>
      <c r="CY103" s="537" t="s">
        <v>310</v>
      </c>
      <c r="CZ103" s="537" t="str">
        <f>'Information Input'!$M$14</f>
        <v xml:space="preserve">      -      </v>
      </c>
      <c r="DA103" s="538">
        <f>'Information Input'!$H$35</f>
        <v>43555</v>
      </c>
      <c r="DB103" s="537" t="str">
        <f>'Information Input'!$J$22</f>
        <v>Quarterly</v>
      </c>
      <c r="DC103" s="552">
        <f>'Information Input'!$H$30</f>
        <v>43555</v>
      </c>
      <c r="DD103" s="553" t="str">
        <f t="shared" si="24"/>
        <v>201708</v>
      </c>
      <c r="DE103" s="541" t="s">
        <v>103</v>
      </c>
      <c r="DF103" s="541" t="s">
        <v>673</v>
      </c>
      <c r="DG103" s="544">
        <f>'Report 5A'!$V$161</f>
        <v>0</v>
      </c>
      <c r="DH103" s="550">
        <f>'Report 5A'!$V$162</f>
        <v>0</v>
      </c>
      <c r="DI103" s="544">
        <f>'Report 5A'!$V$163</f>
        <v>0</v>
      </c>
      <c r="DJ103" s="544">
        <f>'Report 5A'!$V$164</f>
        <v>0</v>
      </c>
      <c r="DK103" s="544">
        <f>'Report 5A'!$V$165</f>
        <v>0</v>
      </c>
      <c r="DL103" s="544">
        <f>'Report 5A'!$V$166</f>
        <v>0</v>
      </c>
      <c r="DM103" s="544">
        <f>'Report 5A'!$V$167</f>
        <v>0</v>
      </c>
      <c r="DN103" s="544">
        <f>'Report 5A'!$V$168</f>
        <v>0</v>
      </c>
      <c r="DO103" s="544">
        <f>'Report 5A'!$V$169</f>
        <v>0</v>
      </c>
      <c r="DP103" s="544">
        <f>'Report 5A'!$V$170</f>
        <v>0</v>
      </c>
      <c r="DQ103" s="544">
        <f>'Report 5A'!$V$171</f>
        <v>0</v>
      </c>
    </row>
    <row r="104" spans="2:121">
      <c r="B104" s="535" t="s">
        <v>669</v>
      </c>
      <c r="C104" s="536">
        <v>1</v>
      </c>
      <c r="D104" s="537" t="str">
        <f>'Information Input'!$M$14</f>
        <v xml:space="preserve">      -      </v>
      </c>
      <c r="E104" s="537" t="s">
        <v>135</v>
      </c>
      <c r="F104" s="538">
        <f t="shared" si="29"/>
        <v>43466</v>
      </c>
      <c r="G104" s="538">
        <f t="shared" si="30"/>
        <v>43555</v>
      </c>
      <c r="H104" s="538">
        <f>'Information Input'!$H$35</f>
        <v>43555</v>
      </c>
      <c r="I104" s="537" t="str">
        <f>'Information Input'!$J$22</f>
        <v>Quarterly</v>
      </c>
      <c r="J104" s="538">
        <f>'Information Input'!$H$30</f>
        <v>43555</v>
      </c>
      <c r="K104" s="537">
        <f>'Information Input'!$J$18</f>
        <v>2019</v>
      </c>
      <c r="L104" s="579" t="s">
        <v>92</v>
      </c>
      <c r="M104" s="540" t="s">
        <v>93</v>
      </c>
      <c r="N104" s="541" t="s">
        <v>91</v>
      </c>
      <c r="O104" s="542" t="s">
        <v>671</v>
      </c>
      <c r="P104" s="537">
        <v>23</v>
      </c>
      <c r="Q104" s="541" t="s">
        <v>165</v>
      </c>
      <c r="R104" s="541" t="s">
        <v>236</v>
      </c>
      <c r="S104" s="543">
        <f>'Report 1'!$H$18</f>
        <v>0</v>
      </c>
      <c r="T104" s="544">
        <f>'Report 1'!$H$43</f>
        <v>0</v>
      </c>
      <c r="U104" s="545">
        <f>'Report 1'!$H$129</f>
        <v>0</v>
      </c>
      <c r="AL104" s="546" t="s">
        <v>669</v>
      </c>
      <c r="AM104" s="547">
        <v>2</v>
      </c>
      <c r="AN104" s="547" t="str">
        <f>'Information Input'!$M$14</f>
        <v xml:space="preserve">      -      </v>
      </c>
      <c r="AO104" s="547" t="s">
        <v>137</v>
      </c>
      <c r="AP104" s="538">
        <f t="shared" si="35"/>
        <v>43647</v>
      </c>
      <c r="AQ104" s="538">
        <f t="shared" si="36"/>
        <v>43738</v>
      </c>
      <c r="AR104" s="538">
        <f>'Information Input'!$H$35</f>
        <v>43555</v>
      </c>
      <c r="AS104" s="547" t="str">
        <f>'Information Input'!$J$22</f>
        <v>Quarterly</v>
      </c>
      <c r="AT104" s="538">
        <f>'Information Input'!$H$30</f>
        <v>43555</v>
      </c>
      <c r="AU104" s="547">
        <f>'Information Input'!$J$18</f>
        <v>2019</v>
      </c>
      <c r="AV104" s="547" t="s">
        <v>89</v>
      </c>
      <c r="AW104" s="547" t="s">
        <v>90</v>
      </c>
      <c r="AX104" s="547" t="s">
        <v>91</v>
      </c>
      <c r="AY104" s="548" t="s">
        <v>671</v>
      </c>
      <c r="AZ104" s="547">
        <v>19</v>
      </c>
      <c r="BA104" s="549" t="s">
        <v>161</v>
      </c>
      <c r="BB104" s="543" t="s">
        <v>235</v>
      </c>
      <c r="BC104" s="550">
        <f>'Report 2'!$V26</f>
        <v>0</v>
      </c>
      <c r="BD104" s="550">
        <f>'Report 2'!$W26</f>
        <v>0</v>
      </c>
      <c r="BE104" s="550">
        <f>'Report 2'!$X26</f>
        <v>0</v>
      </c>
      <c r="BF104" s="550">
        <f>'Report 2'!$Y26</f>
        <v>0</v>
      </c>
      <c r="BG104" s="550">
        <f>'Report 2'!$Z26</f>
        <v>0</v>
      </c>
      <c r="BH104" s="550">
        <f>'Report 2'!$AA26</f>
        <v>0</v>
      </c>
      <c r="BI104" s="550">
        <f>'Report 2'!$AB26</f>
        <v>0</v>
      </c>
      <c r="BK104" s="541" t="s">
        <v>669</v>
      </c>
      <c r="BL104" s="537">
        <v>3</v>
      </c>
      <c r="BM104" s="537" t="str">
        <f>'Information Input'!$M$14</f>
        <v xml:space="preserve">      -      </v>
      </c>
      <c r="BN104" s="537" t="s">
        <v>136</v>
      </c>
      <c r="BO104" s="538">
        <f t="shared" si="27"/>
        <v>43556</v>
      </c>
      <c r="BP104" s="538">
        <f t="shared" si="28"/>
        <v>43646</v>
      </c>
      <c r="BQ104" s="538">
        <f>'Information Input'!$H$35</f>
        <v>43555</v>
      </c>
      <c r="BR104" s="537" t="str">
        <f>'Information Input'!$J$22</f>
        <v>Quarterly</v>
      </c>
      <c r="BS104" s="538">
        <f>'Information Input'!$H$30</f>
        <v>43555</v>
      </c>
      <c r="BT104" s="537">
        <f>'Information Input'!$J$18</f>
        <v>2019</v>
      </c>
      <c r="BU104" s="579" t="s">
        <v>97</v>
      </c>
      <c r="BV104" s="540" t="s">
        <v>98</v>
      </c>
      <c r="BW104" s="541" t="s">
        <v>96</v>
      </c>
      <c r="BX104" s="537">
        <v>3</v>
      </c>
      <c r="BY104" s="549" t="s">
        <v>164</v>
      </c>
      <c r="BZ104" s="549" t="s">
        <v>250</v>
      </c>
      <c r="CA104" s="543">
        <f>'Report 3'!$E$34</f>
        <v>0</v>
      </c>
      <c r="CC104" s="542" t="s">
        <v>669</v>
      </c>
      <c r="CD104" s="1014" t="s">
        <v>672</v>
      </c>
      <c r="CE104" s="1014" t="str">
        <f>'Information Input'!$M$14</f>
        <v xml:space="preserve">      -      </v>
      </c>
      <c r="CF104" s="551" t="s">
        <v>135</v>
      </c>
      <c r="CG104" s="552">
        <f t="shared" si="31"/>
        <v>43466</v>
      </c>
      <c r="CH104" s="552">
        <f t="shared" si="32"/>
        <v>43555</v>
      </c>
      <c r="CI104" s="552">
        <f>'Information Input'!$H$35</f>
        <v>43555</v>
      </c>
      <c r="CJ104" s="551" t="str">
        <f>'Information Input'!$J$22</f>
        <v>Quarterly</v>
      </c>
      <c r="CK104" s="552">
        <f>'Information Input'!$H$30</f>
        <v>43555</v>
      </c>
      <c r="CL104" s="551">
        <f>'Information Input'!$J$18</f>
        <v>2019</v>
      </c>
      <c r="CM104" s="551" t="s">
        <v>94</v>
      </c>
      <c r="CN104" s="1014" t="s">
        <v>95</v>
      </c>
      <c r="CO104" s="542" t="s">
        <v>96</v>
      </c>
      <c r="CP104" s="542" t="s">
        <v>671</v>
      </c>
      <c r="CQ104" s="551">
        <v>23</v>
      </c>
      <c r="CR104" s="542" t="s">
        <v>165</v>
      </c>
      <c r="CS104" s="542" t="s">
        <v>236</v>
      </c>
      <c r="CT104" s="1015">
        <f>'Report 1'!$M$18</f>
        <v>0</v>
      </c>
      <c r="CU104" s="1016">
        <f>SUMIF('Report 4A'!$G$16:$G$95,$CQ104,'Report 4A'!$U$16:$U$95)</f>
        <v>0</v>
      </c>
      <c r="CV104" s="1017">
        <f t="shared" si="33"/>
        <v>0</v>
      </c>
      <c r="CX104" s="546" t="s">
        <v>669</v>
      </c>
      <c r="CY104" s="537" t="s">
        <v>310</v>
      </c>
      <c r="CZ104" s="537" t="str">
        <f>'Information Input'!$M$14</f>
        <v xml:space="preserve">      -      </v>
      </c>
      <c r="DA104" s="538">
        <f>'Information Input'!$H$35</f>
        <v>43555</v>
      </c>
      <c r="DB104" s="537" t="str">
        <f>'Information Input'!$J$22</f>
        <v>Quarterly</v>
      </c>
      <c r="DC104" s="552">
        <f>'Information Input'!$H$30</f>
        <v>43555</v>
      </c>
      <c r="DD104" s="553" t="str">
        <f t="shared" si="24"/>
        <v>201707</v>
      </c>
      <c r="DE104" s="541" t="s">
        <v>103</v>
      </c>
      <c r="DF104" s="541" t="s">
        <v>673</v>
      </c>
      <c r="DG104" s="544">
        <f>'Report 5A'!$W$161</f>
        <v>0</v>
      </c>
      <c r="DH104" s="550">
        <f>'Report 5A'!$W$162</f>
        <v>0</v>
      </c>
      <c r="DI104" s="544">
        <f>'Report 5A'!$W$163</f>
        <v>0</v>
      </c>
      <c r="DJ104" s="544">
        <f>'Report 5A'!$W$164</f>
        <v>0</v>
      </c>
      <c r="DK104" s="544">
        <f>'Report 5A'!$W$165</f>
        <v>0</v>
      </c>
      <c r="DL104" s="544">
        <f>'Report 5A'!$W$166</f>
        <v>0</v>
      </c>
      <c r="DM104" s="544">
        <f>'Report 5A'!$W$167</f>
        <v>0</v>
      </c>
      <c r="DN104" s="544">
        <f>'Report 5A'!$W$168</f>
        <v>0</v>
      </c>
      <c r="DO104" s="544">
        <f>'Report 5A'!$W$169</f>
        <v>0</v>
      </c>
      <c r="DP104" s="544">
        <f>'Report 5A'!$W$170</f>
        <v>0</v>
      </c>
      <c r="DQ104" s="544">
        <f>'Report 5A'!$W$171</f>
        <v>0</v>
      </c>
    </row>
    <row r="105" spans="2:121">
      <c r="B105" s="535" t="s">
        <v>669</v>
      </c>
      <c r="C105" s="536">
        <v>1</v>
      </c>
      <c r="D105" s="537" t="str">
        <f>'Information Input'!$M$14</f>
        <v xml:space="preserve">      -      </v>
      </c>
      <c r="E105" s="537" t="s">
        <v>135</v>
      </c>
      <c r="F105" s="538">
        <f t="shared" si="29"/>
        <v>43466</v>
      </c>
      <c r="G105" s="538">
        <f t="shared" si="30"/>
        <v>43555</v>
      </c>
      <c r="H105" s="538">
        <f>'Information Input'!$H$35</f>
        <v>43555</v>
      </c>
      <c r="I105" s="537" t="str">
        <f>'Information Input'!$J$22</f>
        <v>Quarterly</v>
      </c>
      <c r="J105" s="538">
        <f>'Information Input'!$H$30</f>
        <v>43555</v>
      </c>
      <c r="K105" s="537">
        <f>'Information Input'!$J$18</f>
        <v>2019</v>
      </c>
      <c r="L105" s="579" t="s">
        <v>92</v>
      </c>
      <c r="M105" s="540" t="s">
        <v>93</v>
      </c>
      <c r="N105" s="541" t="s">
        <v>91</v>
      </c>
      <c r="O105" s="542" t="s">
        <v>671</v>
      </c>
      <c r="P105" s="537">
        <v>24</v>
      </c>
      <c r="Q105" s="541" t="s">
        <v>166</v>
      </c>
      <c r="R105" s="541" t="s">
        <v>233</v>
      </c>
      <c r="S105" s="543">
        <f>'Report 1'!$H$18</f>
        <v>0</v>
      </c>
      <c r="T105" s="544">
        <f>'Report 1'!$H$44</f>
        <v>0</v>
      </c>
      <c r="U105" s="545">
        <f>'Report 1'!$H$130</f>
        <v>0</v>
      </c>
      <c r="AL105" s="546" t="s">
        <v>669</v>
      </c>
      <c r="AM105" s="547">
        <v>2</v>
      </c>
      <c r="AN105" s="547" t="str">
        <f>'Information Input'!$M$14</f>
        <v xml:space="preserve">      -      </v>
      </c>
      <c r="AO105" s="547" t="s">
        <v>137</v>
      </c>
      <c r="AP105" s="538">
        <f t="shared" si="35"/>
        <v>43647</v>
      </c>
      <c r="AQ105" s="538">
        <f t="shared" si="36"/>
        <v>43738</v>
      </c>
      <c r="AR105" s="538">
        <f>'Information Input'!$H$35</f>
        <v>43555</v>
      </c>
      <c r="AS105" s="547" t="str">
        <f>'Information Input'!$J$22</f>
        <v>Quarterly</v>
      </c>
      <c r="AT105" s="538">
        <f>'Information Input'!$H$30</f>
        <v>43555</v>
      </c>
      <c r="AU105" s="547">
        <f>'Information Input'!$J$18</f>
        <v>2019</v>
      </c>
      <c r="AV105" s="547" t="s">
        <v>89</v>
      </c>
      <c r="AW105" s="547" t="s">
        <v>90</v>
      </c>
      <c r="AX105" s="547" t="s">
        <v>91</v>
      </c>
      <c r="AY105" s="548" t="s">
        <v>671</v>
      </c>
      <c r="AZ105" s="547">
        <v>20</v>
      </c>
      <c r="BA105" s="549" t="s">
        <v>162</v>
      </c>
      <c r="BB105" s="543" t="s">
        <v>235</v>
      </c>
      <c r="BC105" s="550">
        <f>'Report 2'!$V27</f>
        <v>0</v>
      </c>
      <c r="BD105" s="550">
        <f>'Report 2'!$W27</f>
        <v>0</v>
      </c>
      <c r="BE105" s="550">
        <f>'Report 2'!$X27</f>
        <v>0</v>
      </c>
      <c r="BF105" s="550">
        <f>'Report 2'!$Y27</f>
        <v>0</v>
      </c>
      <c r="BG105" s="550">
        <f>'Report 2'!$Z27</f>
        <v>0</v>
      </c>
      <c r="BH105" s="550">
        <f>'Report 2'!$AA27</f>
        <v>0</v>
      </c>
      <c r="BI105" s="550">
        <f>'Report 2'!$AB27</f>
        <v>0</v>
      </c>
      <c r="BK105" s="541" t="s">
        <v>669</v>
      </c>
      <c r="BL105" s="537">
        <v>3</v>
      </c>
      <c r="BM105" s="537" t="str">
        <f>'Information Input'!$M$14</f>
        <v xml:space="preserve">      -      </v>
      </c>
      <c r="BN105" s="537" t="s">
        <v>136</v>
      </c>
      <c r="BO105" s="538">
        <f t="shared" si="27"/>
        <v>43556</v>
      </c>
      <c r="BP105" s="538">
        <f t="shared" si="28"/>
        <v>43646</v>
      </c>
      <c r="BQ105" s="538">
        <f>'Information Input'!$H$35</f>
        <v>43555</v>
      </c>
      <c r="BR105" s="537" t="str">
        <f>'Information Input'!$J$22</f>
        <v>Quarterly</v>
      </c>
      <c r="BS105" s="538">
        <f>'Information Input'!$H$30</f>
        <v>43555</v>
      </c>
      <c r="BT105" s="537">
        <f>'Information Input'!$J$18</f>
        <v>2019</v>
      </c>
      <c r="BU105" s="579" t="s">
        <v>97</v>
      </c>
      <c r="BV105" s="540" t="s">
        <v>98</v>
      </c>
      <c r="BW105" s="541" t="s">
        <v>96</v>
      </c>
      <c r="BX105" s="537">
        <v>4</v>
      </c>
      <c r="BY105" s="549" t="s">
        <v>164</v>
      </c>
      <c r="BZ105" s="549" t="s">
        <v>252</v>
      </c>
      <c r="CA105" s="543">
        <f>'Report 3'!$E$35</f>
        <v>0</v>
      </c>
      <c r="CC105" s="542" t="s">
        <v>669</v>
      </c>
      <c r="CD105" s="1014" t="s">
        <v>672</v>
      </c>
      <c r="CE105" s="1014" t="str">
        <f>'Information Input'!$M$14</f>
        <v xml:space="preserve">      -      </v>
      </c>
      <c r="CF105" s="551" t="s">
        <v>135</v>
      </c>
      <c r="CG105" s="552">
        <f t="shared" si="31"/>
        <v>43466</v>
      </c>
      <c r="CH105" s="552">
        <f t="shared" si="32"/>
        <v>43555</v>
      </c>
      <c r="CI105" s="552">
        <f>'Information Input'!$H$35</f>
        <v>43555</v>
      </c>
      <c r="CJ105" s="551" t="str">
        <f>'Information Input'!$J$22</f>
        <v>Quarterly</v>
      </c>
      <c r="CK105" s="552">
        <f>'Information Input'!$H$30</f>
        <v>43555</v>
      </c>
      <c r="CL105" s="551">
        <f>'Information Input'!$J$18</f>
        <v>2019</v>
      </c>
      <c r="CM105" s="551" t="s">
        <v>94</v>
      </c>
      <c r="CN105" s="1014" t="s">
        <v>95</v>
      </c>
      <c r="CO105" s="542" t="s">
        <v>96</v>
      </c>
      <c r="CP105" s="542" t="s">
        <v>671</v>
      </c>
      <c r="CQ105" s="551">
        <v>24</v>
      </c>
      <c r="CR105" s="542" t="s">
        <v>166</v>
      </c>
      <c r="CS105" s="542" t="s">
        <v>233</v>
      </c>
      <c r="CT105" s="1015">
        <f>'Report 1'!$M$18</f>
        <v>0</v>
      </c>
      <c r="CU105" s="1016">
        <f>SUMIF('Report 4A'!$G$16:$G$95,$CQ105,'Report 4A'!$U$16:$U$95)</f>
        <v>0</v>
      </c>
      <c r="CV105" s="1017">
        <f t="shared" si="33"/>
        <v>0</v>
      </c>
      <c r="CX105" s="546" t="s">
        <v>669</v>
      </c>
      <c r="CY105" s="537" t="s">
        <v>310</v>
      </c>
      <c r="CZ105" s="537" t="str">
        <f>'Information Input'!$M$14</f>
        <v xml:space="preserve">      -      </v>
      </c>
      <c r="DA105" s="538">
        <f>'Information Input'!$H$35</f>
        <v>43555</v>
      </c>
      <c r="DB105" s="537" t="str">
        <f>'Information Input'!$J$22</f>
        <v>Quarterly</v>
      </c>
      <c r="DC105" s="552">
        <f>'Information Input'!$H$30</f>
        <v>43555</v>
      </c>
      <c r="DD105" s="553" t="str">
        <f t="shared" si="24"/>
        <v>201706</v>
      </c>
      <c r="DE105" s="541" t="s">
        <v>103</v>
      </c>
      <c r="DF105" s="541" t="s">
        <v>673</v>
      </c>
      <c r="DG105" s="544">
        <f>'Report 5A'!$X$161</f>
        <v>0</v>
      </c>
      <c r="DH105" s="550">
        <f>'Report 5A'!$X$162</f>
        <v>0</v>
      </c>
      <c r="DI105" s="544">
        <f>'Report 5A'!$X$163</f>
        <v>0</v>
      </c>
      <c r="DJ105" s="544">
        <f>'Report 5A'!$X$164</f>
        <v>0</v>
      </c>
      <c r="DK105" s="544">
        <f>'Report 5A'!$X$165</f>
        <v>0</v>
      </c>
      <c r="DL105" s="544">
        <f>'Report 5A'!$X$166</f>
        <v>0</v>
      </c>
      <c r="DM105" s="544">
        <f>'Report 5A'!$X$167</f>
        <v>0</v>
      </c>
      <c r="DN105" s="544">
        <f>'Report 5A'!$X$168</f>
        <v>0</v>
      </c>
      <c r="DO105" s="544">
        <f>'Report 5A'!$X$169</f>
        <v>0</v>
      </c>
      <c r="DP105" s="544">
        <f>'Report 5A'!$X$170</f>
        <v>0</v>
      </c>
      <c r="DQ105" s="544">
        <f>'Report 5A'!$X$171</f>
        <v>0</v>
      </c>
    </row>
    <row r="106" spans="2:121">
      <c r="B106" s="535" t="s">
        <v>669</v>
      </c>
      <c r="C106" s="536">
        <v>1</v>
      </c>
      <c r="D106" s="537" t="str">
        <f>'Information Input'!$M$14</f>
        <v xml:space="preserve">      -      </v>
      </c>
      <c r="E106" s="537" t="s">
        <v>135</v>
      </c>
      <c r="F106" s="538">
        <f t="shared" si="29"/>
        <v>43466</v>
      </c>
      <c r="G106" s="538">
        <f t="shared" si="30"/>
        <v>43555</v>
      </c>
      <c r="H106" s="538">
        <f>'Information Input'!$H$35</f>
        <v>43555</v>
      </c>
      <c r="I106" s="537" t="str">
        <f>'Information Input'!$J$22</f>
        <v>Quarterly</v>
      </c>
      <c r="J106" s="538">
        <f>'Information Input'!$H$30</f>
        <v>43555</v>
      </c>
      <c r="K106" s="537">
        <f>'Information Input'!$J$18</f>
        <v>2019</v>
      </c>
      <c r="L106" s="579" t="s">
        <v>92</v>
      </c>
      <c r="M106" s="540" t="s">
        <v>93</v>
      </c>
      <c r="N106" s="541" t="s">
        <v>91</v>
      </c>
      <c r="O106" s="542" t="s">
        <v>671</v>
      </c>
      <c r="P106" s="537">
        <v>25</v>
      </c>
      <c r="Q106" s="541" t="s">
        <v>167</v>
      </c>
      <c r="R106" s="541" t="s">
        <v>233</v>
      </c>
      <c r="S106" s="543">
        <f>'Report 1'!$H$18</f>
        <v>0</v>
      </c>
      <c r="T106" s="544">
        <f>'Report 1'!$H$45</f>
        <v>0</v>
      </c>
      <c r="U106" s="545">
        <f>'Report 1'!$H$131</f>
        <v>0</v>
      </c>
      <c r="AL106" s="546" t="s">
        <v>669</v>
      </c>
      <c r="AM106" s="547">
        <v>2</v>
      </c>
      <c r="AN106" s="547" t="str">
        <f>'Information Input'!$M$14</f>
        <v xml:space="preserve">      -      </v>
      </c>
      <c r="AO106" s="547" t="s">
        <v>137</v>
      </c>
      <c r="AP106" s="538">
        <f t="shared" si="35"/>
        <v>43647</v>
      </c>
      <c r="AQ106" s="538">
        <f t="shared" si="36"/>
        <v>43738</v>
      </c>
      <c r="AR106" s="538">
        <f>'Information Input'!$H$35</f>
        <v>43555</v>
      </c>
      <c r="AS106" s="547" t="str">
        <f>'Information Input'!$J$22</f>
        <v>Quarterly</v>
      </c>
      <c r="AT106" s="538">
        <f>'Information Input'!$H$30</f>
        <v>43555</v>
      </c>
      <c r="AU106" s="547">
        <f>'Information Input'!$J$18</f>
        <v>2019</v>
      </c>
      <c r="AV106" s="547" t="s">
        <v>89</v>
      </c>
      <c r="AW106" s="547" t="s">
        <v>90</v>
      </c>
      <c r="AX106" s="547" t="s">
        <v>91</v>
      </c>
      <c r="AY106" s="548" t="s">
        <v>671</v>
      </c>
      <c r="AZ106" s="547">
        <v>21</v>
      </c>
      <c r="BA106" s="549" t="s">
        <v>163</v>
      </c>
      <c r="BB106" s="543" t="s">
        <v>235</v>
      </c>
      <c r="BC106" s="550">
        <f>'Report 2'!$V28</f>
        <v>0</v>
      </c>
      <c r="BD106" s="550">
        <f>'Report 2'!$W28</f>
        <v>0</v>
      </c>
      <c r="BE106" s="550">
        <f>'Report 2'!$X28</f>
        <v>0</v>
      </c>
      <c r="BF106" s="550">
        <f>'Report 2'!$Y28</f>
        <v>0</v>
      </c>
      <c r="BG106" s="550">
        <f>'Report 2'!$Z28</f>
        <v>0</v>
      </c>
      <c r="BH106" s="550">
        <f>'Report 2'!$AA28</f>
        <v>0</v>
      </c>
      <c r="BI106" s="550">
        <f>'Report 2'!$AB28</f>
        <v>0</v>
      </c>
      <c r="BK106" s="541" t="s">
        <v>669</v>
      </c>
      <c r="BL106" s="537">
        <v>3</v>
      </c>
      <c r="BM106" s="537" t="str">
        <f>'Information Input'!$M$14</f>
        <v xml:space="preserve">      -      </v>
      </c>
      <c r="BN106" s="537" t="s">
        <v>136</v>
      </c>
      <c r="BO106" s="538">
        <f t="shared" si="27"/>
        <v>43556</v>
      </c>
      <c r="BP106" s="538">
        <f t="shared" si="28"/>
        <v>43646</v>
      </c>
      <c r="BQ106" s="538">
        <f>'Information Input'!$H$35</f>
        <v>43555</v>
      </c>
      <c r="BR106" s="537" t="str">
        <f>'Information Input'!$J$22</f>
        <v>Quarterly</v>
      </c>
      <c r="BS106" s="538">
        <f>'Information Input'!$H$30</f>
        <v>43555</v>
      </c>
      <c r="BT106" s="537">
        <f>'Information Input'!$J$18</f>
        <v>2019</v>
      </c>
      <c r="BU106" s="579" t="s">
        <v>97</v>
      </c>
      <c r="BV106" s="540" t="s">
        <v>98</v>
      </c>
      <c r="BW106" s="541" t="s">
        <v>96</v>
      </c>
      <c r="BX106" s="537">
        <v>5</v>
      </c>
      <c r="BY106" s="549" t="s">
        <v>253</v>
      </c>
      <c r="BZ106" s="549" t="s">
        <v>254</v>
      </c>
      <c r="CA106" s="543">
        <f>'Report 3'!$E$36</f>
        <v>0</v>
      </c>
      <c r="CC106" s="542" t="s">
        <v>669</v>
      </c>
      <c r="CD106" s="1014" t="s">
        <v>672</v>
      </c>
      <c r="CE106" s="1014" t="str">
        <f>'Information Input'!$M$14</f>
        <v xml:space="preserve">      -      </v>
      </c>
      <c r="CF106" s="551" t="s">
        <v>135</v>
      </c>
      <c r="CG106" s="552">
        <f t="shared" si="31"/>
        <v>43466</v>
      </c>
      <c r="CH106" s="552">
        <f t="shared" si="32"/>
        <v>43555</v>
      </c>
      <c r="CI106" s="552">
        <f>'Information Input'!$H$35</f>
        <v>43555</v>
      </c>
      <c r="CJ106" s="551" t="str">
        <f>'Information Input'!$J$22</f>
        <v>Quarterly</v>
      </c>
      <c r="CK106" s="552">
        <f>'Information Input'!$H$30</f>
        <v>43555</v>
      </c>
      <c r="CL106" s="551">
        <f>'Information Input'!$J$18</f>
        <v>2019</v>
      </c>
      <c r="CM106" s="551" t="s">
        <v>94</v>
      </c>
      <c r="CN106" s="1014" t="s">
        <v>95</v>
      </c>
      <c r="CO106" s="542" t="s">
        <v>96</v>
      </c>
      <c r="CP106" s="542" t="s">
        <v>671</v>
      </c>
      <c r="CQ106" s="551">
        <v>25</v>
      </c>
      <c r="CR106" s="542" t="s">
        <v>167</v>
      </c>
      <c r="CS106" s="542" t="s">
        <v>233</v>
      </c>
      <c r="CT106" s="1015">
        <f>'Report 1'!$M$18</f>
        <v>0</v>
      </c>
      <c r="CU106" s="1016">
        <f>SUMIF('Report 4A'!$G$16:$G$95,$CQ106,'Report 4A'!$U$16:$U$95)</f>
        <v>0</v>
      </c>
      <c r="CV106" s="1017">
        <f t="shared" si="33"/>
        <v>0</v>
      </c>
      <c r="CX106" s="546" t="s">
        <v>669</v>
      </c>
      <c r="CY106" s="537" t="s">
        <v>310</v>
      </c>
      <c r="CZ106" s="537" t="str">
        <f>'Information Input'!$M$14</f>
        <v xml:space="preserve">      -      </v>
      </c>
      <c r="DA106" s="538">
        <f>'Information Input'!$H$35</f>
        <v>43555</v>
      </c>
      <c r="DB106" s="537" t="str">
        <f>'Information Input'!$J$22</f>
        <v>Quarterly</v>
      </c>
      <c r="DC106" s="552">
        <f>'Information Input'!$H$30</f>
        <v>43555</v>
      </c>
      <c r="DD106" s="553" t="str">
        <f t="shared" si="24"/>
        <v>201705</v>
      </c>
      <c r="DE106" s="541" t="s">
        <v>103</v>
      </c>
      <c r="DF106" s="541" t="s">
        <v>673</v>
      </c>
      <c r="DG106" s="544">
        <f>'Report 5A'!$Y$161</f>
        <v>0</v>
      </c>
      <c r="DH106" s="550">
        <f>'Report 5A'!$Y$162</f>
        <v>0</v>
      </c>
      <c r="DI106" s="544">
        <f>'Report 5A'!$Y$163</f>
        <v>0</v>
      </c>
      <c r="DJ106" s="544">
        <f>'Report 5A'!$Y$164</f>
        <v>0</v>
      </c>
      <c r="DK106" s="544">
        <f>'Report 5A'!$Y$165</f>
        <v>0</v>
      </c>
      <c r="DL106" s="544">
        <f>'Report 5A'!$Y$166</f>
        <v>0</v>
      </c>
      <c r="DM106" s="544">
        <f>'Report 5A'!$Y$167</f>
        <v>0</v>
      </c>
      <c r="DN106" s="544">
        <f>'Report 5A'!$Y$168</f>
        <v>0</v>
      </c>
      <c r="DO106" s="544">
        <f>'Report 5A'!$Y$169</f>
        <v>0</v>
      </c>
      <c r="DP106" s="544">
        <f>'Report 5A'!$Y$170</f>
        <v>0</v>
      </c>
      <c r="DQ106" s="544">
        <f>'Report 5A'!$Y$171</f>
        <v>0</v>
      </c>
    </row>
    <row r="107" spans="2:121">
      <c r="B107" s="535" t="s">
        <v>669</v>
      </c>
      <c r="C107" s="536">
        <v>1</v>
      </c>
      <c r="D107" s="537" t="str">
        <f>'Information Input'!$M$14</f>
        <v xml:space="preserve">      -      </v>
      </c>
      <c r="E107" s="537" t="s">
        <v>135</v>
      </c>
      <c r="F107" s="538">
        <f t="shared" si="29"/>
        <v>43466</v>
      </c>
      <c r="G107" s="538">
        <f t="shared" si="30"/>
        <v>43555</v>
      </c>
      <c r="H107" s="538">
        <f>'Information Input'!$H$35</f>
        <v>43555</v>
      </c>
      <c r="I107" s="537" t="str">
        <f>'Information Input'!$J$22</f>
        <v>Quarterly</v>
      </c>
      <c r="J107" s="538">
        <f>'Information Input'!$H$30</f>
        <v>43555</v>
      </c>
      <c r="K107" s="537">
        <f>'Information Input'!$J$18</f>
        <v>2019</v>
      </c>
      <c r="L107" s="579" t="s">
        <v>92</v>
      </c>
      <c r="M107" s="540" t="s">
        <v>93</v>
      </c>
      <c r="N107" s="541" t="s">
        <v>91</v>
      </c>
      <c r="O107" s="542" t="s">
        <v>671</v>
      </c>
      <c r="P107" s="537">
        <v>26</v>
      </c>
      <c r="Q107" s="541" t="s">
        <v>168</v>
      </c>
      <c r="R107" s="541" t="s">
        <v>237</v>
      </c>
      <c r="S107" s="543">
        <f>'Report 1'!$H$18</f>
        <v>0</v>
      </c>
      <c r="T107" s="544">
        <f>'Report 1'!$H$46</f>
        <v>0</v>
      </c>
      <c r="U107" s="545">
        <f>'Report 1'!$H$132</f>
        <v>0</v>
      </c>
      <c r="AL107" s="546" t="s">
        <v>669</v>
      </c>
      <c r="AM107" s="547">
        <v>2</v>
      </c>
      <c r="AN107" s="547" t="str">
        <f>'Information Input'!$M$14</f>
        <v xml:space="preserve">      -      </v>
      </c>
      <c r="AO107" s="547" t="s">
        <v>137</v>
      </c>
      <c r="AP107" s="538">
        <f t="shared" si="35"/>
        <v>43647</v>
      </c>
      <c r="AQ107" s="538">
        <f t="shared" si="36"/>
        <v>43738</v>
      </c>
      <c r="AR107" s="538">
        <f>'Information Input'!$H$35</f>
        <v>43555</v>
      </c>
      <c r="AS107" s="547" t="str">
        <f>'Information Input'!$J$22</f>
        <v>Quarterly</v>
      </c>
      <c r="AT107" s="538">
        <f>'Information Input'!$H$30</f>
        <v>43555</v>
      </c>
      <c r="AU107" s="547">
        <f>'Information Input'!$J$18</f>
        <v>2019</v>
      </c>
      <c r="AV107" s="547" t="s">
        <v>89</v>
      </c>
      <c r="AW107" s="547" t="s">
        <v>90</v>
      </c>
      <c r="AX107" s="547" t="s">
        <v>91</v>
      </c>
      <c r="AY107" s="548" t="s">
        <v>671</v>
      </c>
      <c r="AZ107" s="547">
        <v>22</v>
      </c>
      <c r="BA107" s="549" t="s">
        <v>164</v>
      </c>
      <c r="BB107" s="543" t="s">
        <v>236</v>
      </c>
      <c r="BC107" s="550">
        <f>'Report 2'!$V29</f>
        <v>0</v>
      </c>
      <c r="BD107" s="550">
        <f>'Report 2'!$W29</f>
        <v>0</v>
      </c>
      <c r="BE107" s="550">
        <f>'Report 2'!$X29</f>
        <v>0</v>
      </c>
      <c r="BF107" s="550">
        <f>'Report 2'!$Y29</f>
        <v>0</v>
      </c>
      <c r="BG107" s="550">
        <f>'Report 2'!$Z29</f>
        <v>0</v>
      </c>
      <c r="BH107" s="550">
        <f>'Report 2'!$AA29</f>
        <v>0</v>
      </c>
      <c r="BI107" s="550">
        <f>'Report 2'!$AB29</f>
        <v>0</v>
      </c>
      <c r="BK107" s="541" t="s">
        <v>669</v>
      </c>
      <c r="BL107" s="537">
        <v>3</v>
      </c>
      <c r="BM107" s="537" t="str">
        <f>'Information Input'!$M$14</f>
        <v xml:space="preserve">      -      </v>
      </c>
      <c r="BN107" s="537" t="s">
        <v>136</v>
      </c>
      <c r="BO107" s="538">
        <f t="shared" ref="BO107:BO137" si="37">DATE(BT107,4,1)</f>
        <v>43556</v>
      </c>
      <c r="BP107" s="538">
        <f t="shared" ref="BP107:BP137" si="38">DATE(BT107,6,30)</f>
        <v>43646</v>
      </c>
      <c r="BQ107" s="538">
        <f>'Information Input'!$H$35</f>
        <v>43555</v>
      </c>
      <c r="BR107" s="537" t="str">
        <f>'Information Input'!$J$22</f>
        <v>Quarterly</v>
      </c>
      <c r="BS107" s="538">
        <f>'Information Input'!$H$30</f>
        <v>43555</v>
      </c>
      <c r="BT107" s="537">
        <f>'Information Input'!$J$18</f>
        <v>2019</v>
      </c>
      <c r="BU107" s="579" t="s">
        <v>97</v>
      </c>
      <c r="BV107" s="540" t="s">
        <v>98</v>
      </c>
      <c r="BW107" s="541" t="s">
        <v>96</v>
      </c>
      <c r="BX107" s="537">
        <v>6</v>
      </c>
      <c r="BY107" s="549" t="s">
        <v>255</v>
      </c>
      <c r="BZ107" s="549" t="s">
        <v>254</v>
      </c>
      <c r="CA107" s="543">
        <f>'Report 3'!$E$37</f>
        <v>0</v>
      </c>
      <c r="CC107" s="542" t="s">
        <v>669</v>
      </c>
      <c r="CD107" s="1014" t="s">
        <v>672</v>
      </c>
      <c r="CE107" s="1014" t="str">
        <f>'Information Input'!$M$14</f>
        <v xml:space="preserve">      -      </v>
      </c>
      <c r="CF107" s="551" t="s">
        <v>135</v>
      </c>
      <c r="CG107" s="552">
        <f t="shared" si="31"/>
        <v>43466</v>
      </c>
      <c r="CH107" s="552">
        <f t="shared" si="32"/>
        <v>43555</v>
      </c>
      <c r="CI107" s="552">
        <f>'Information Input'!$H$35</f>
        <v>43555</v>
      </c>
      <c r="CJ107" s="551" t="str">
        <f>'Information Input'!$J$22</f>
        <v>Quarterly</v>
      </c>
      <c r="CK107" s="552">
        <f>'Information Input'!$H$30</f>
        <v>43555</v>
      </c>
      <c r="CL107" s="551">
        <f>'Information Input'!$J$18</f>
        <v>2019</v>
      </c>
      <c r="CM107" s="551" t="s">
        <v>94</v>
      </c>
      <c r="CN107" s="1014" t="s">
        <v>95</v>
      </c>
      <c r="CO107" s="542" t="s">
        <v>96</v>
      </c>
      <c r="CP107" s="542" t="s">
        <v>671</v>
      </c>
      <c r="CQ107" s="551">
        <v>26</v>
      </c>
      <c r="CR107" s="542" t="s">
        <v>168</v>
      </c>
      <c r="CS107" s="542" t="s">
        <v>237</v>
      </c>
      <c r="CT107" s="1015">
        <f>'Report 1'!$M$18</f>
        <v>0</v>
      </c>
      <c r="CU107" s="1016">
        <f>SUMIF('Report 4A'!$G$16:$G$95,$CQ107,'Report 4A'!$U$16:$U$95)</f>
        <v>0</v>
      </c>
      <c r="CV107" s="1017">
        <f t="shared" si="33"/>
        <v>0</v>
      </c>
      <c r="CX107" s="546" t="s">
        <v>669</v>
      </c>
      <c r="CY107" s="537" t="s">
        <v>310</v>
      </c>
      <c r="CZ107" s="537" t="str">
        <f>'Information Input'!$M$14</f>
        <v xml:space="preserve">      -      </v>
      </c>
      <c r="DA107" s="538">
        <f>'Information Input'!$H$35</f>
        <v>43555</v>
      </c>
      <c r="DB107" s="537" t="str">
        <f>'Information Input'!$J$22</f>
        <v>Quarterly</v>
      </c>
      <c r="DC107" s="552">
        <f>'Information Input'!$H$30</f>
        <v>43555</v>
      </c>
      <c r="DD107" s="553" t="str">
        <f t="shared" si="24"/>
        <v>201704</v>
      </c>
      <c r="DE107" s="541" t="s">
        <v>103</v>
      </c>
      <c r="DF107" s="541" t="s">
        <v>673</v>
      </c>
      <c r="DG107" s="544">
        <f>'Report 5A'!$Z$161</f>
        <v>0</v>
      </c>
      <c r="DH107" s="550">
        <f>'Report 5A'!$Z$162</f>
        <v>0</v>
      </c>
      <c r="DI107" s="544">
        <f>'Report 5A'!$Z$163</f>
        <v>0</v>
      </c>
      <c r="DJ107" s="544">
        <f>'Report 5A'!$Z$164</f>
        <v>0</v>
      </c>
      <c r="DK107" s="544">
        <f>'Report 5A'!$Z$165</f>
        <v>0</v>
      </c>
      <c r="DL107" s="544">
        <f>'Report 5A'!$Z$166</f>
        <v>0</v>
      </c>
      <c r="DM107" s="544">
        <f>'Report 5A'!$Z$167</f>
        <v>0</v>
      </c>
      <c r="DN107" s="544">
        <f>'Report 5A'!$Z$168</f>
        <v>0</v>
      </c>
      <c r="DO107" s="544">
        <f>'Report 5A'!$Z$169</f>
        <v>0</v>
      </c>
      <c r="DP107" s="544">
        <f>'Report 5A'!$Z$170</f>
        <v>0</v>
      </c>
      <c r="DQ107" s="544">
        <f>'Report 5A'!$Z$171</f>
        <v>0</v>
      </c>
    </row>
    <row r="108" spans="2:121">
      <c r="B108" s="535" t="s">
        <v>669</v>
      </c>
      <c r="C108" s="536">
        <v>1</v>
      </c>
      <c r="D108" s="537" t="str">
        <f>'Information Input'!$M$14</f>
        <v xml:space="preserve">      -      </v>
      </c>
      <c r="E108" s="537" t="s">
        <v>135</v>
      </c>
      <c r="F108" s="538">
        <f t="shared" si="29"/>
        <v>43466</v>
      </c>
      <c r="G108" s="538">
        <f t="shared" si="30"/>
        <v>43555</v>
      </c>
      <c r="H108" s="538">
        <f>'Information Input'!$H$35</f>
        <v>43555</v>
      </c>
      <c r="I108" s="537" t="str">
        <f>'Information Input'!$J$22</f>
        <v>Quarterly</v>
      </c>
      <c r="J108" s="538">
        <f>'Information Input'!$H$30</f>
        <v>43555</v>
      </c>
      <c r="K108" s="537">
        <f>'Information Input'!$J$18</f>
        <v>2019</v>
      </c>
      <c r="L108" s="579" t="s">
        <v>92</v>
      </c>
      <c r="M108" s="540" t="s">
        <v>93</v>
      </c>
      <c r="N108" s="541" t="s">
        <v>91</v>
      </c>
      <c r="O108" s="542" t="s">
        <v>671</v>
      </c>
      <c r="P108" s="537">
        <v>27</v>
      </c>
      <c r="Q108" s="541" t="s">
        <v>169</v>
      </c>
      <c r="R108" s="541" t="s">
        <v>235</v>
      </c>
      <c r="S108" s="543">
        <f>'Report 1'!$H$18</f>
        <v>0</v>
      </c>
      <c r="T108" s="544">
        <f>'Report 1'!$H$47</f>
        <v>0</v>
      </c>
      <c r="U108" s="545">
        <f>'Report 1'!$H$133</f>
        <v>0</v>
      </c>
      <c r="AL108" s="546" t="s">
        <v>669</v>
      </c>
      <c r="AM108" s="547">
        <v>2</v>
      </c>
      <c r="AN108" s="547" t="str">
        <f>'Information Input'!$M$14</f>
        <v xml:space="preserve">      -      </v>
      </c>
      <c r="AO108" s="547" t="s">
        <v>137</v>
      </c>
      <c r="AP108" s="538">
        <f t="shared" si="35"/>
        <v>43647</v>
      </c>
      <c r="AQ108" s="538">
        <f t="shared" si="36"/>
        <v>43738</v>
      </c>
      <c r="AR108" s="538">
        <f>'Information Input'!$H$35</f>
        <v>43555</v>
      </c>
      <c r="AS108" s="547" t="str">
        <f>'Information Input'!$J$22</f>
        <v>Quarterly</v>
      </c>
      <c r="AT108" s="538">
        <f>'Information Input'!$H$30</f>
        <v>43555</v>
      </c>
      <c r="AU108" s="547">
        <f>'Information Input'!$J$18</f>
        <v>2019</v>
      </c>
      <c r="AV108" s="547" t="s">
        <v>89</v>
      </c>
      <c r="AW108" s="547" t="s">
        <v>90</v>
      </c>
      <c r="AX108" s="547" t="s">
        <v>91</v>
      </c>
      <c r="AY108" s="548" t="s">
        <v>671</v>
      </c>
      <c r="AZ108" s="547">
        <v>23</v>
      </c>
      <c r="BA108" s="549" t="s">
        <v>165</v>
      </c>
      <c r="BB108" s="543" t="s">
        <v>236</v>
      </c>
      <c r="BC108" s="550">
        <f>'Report 2'!$V30</f>
        <v>0</v>
      </c>
      <c r="BD108" s="550">
        <f>'Report 2'!$W30</f>
        <v>0</v>
      </c>
      <c r="BE108" s="550">
        <f>'Report 2'!$X30</f>
        <v>0</v>
      </c>
      <c r="BF108" s="550">
        <f>'Report 2'!$Y30</f>
        <v>0</v>
      </c>
      <c r="BG108" s="550">
        <f>'Report 2'!$Z30</f>
        <v>0</v>
      </c>
      <c r="BH108" s="550">
        <f>'Report 2'!$AA30</f>
        <v>0</v>
      </c>
      <c r="BI108" s="550">
        <f>'Report 2'!$AB30</f>
        <v>0</v>
      </c>
      <c r="BK108" s="541" t="s">
        <v>669</v>
      </c>
      <c r="BL108" s="537">
        <v>3</v>
      </c>
      <c r="BM108" s="537" t="str">
        <f>'Information Input'!$M$14</f>
        <v xml:space="preserve">      -      </v>
      </c>
      <c r="BN108" s="537" t="s">
        <v>136</v>
      </c>
      <c r="BO108" s="538">
        <f t="shared" si="37"/>
        <v>43556</v>
      </c>
      <c r="BP108" s="538">
        <f t="shared" si="38"/>
        <v>43646</v>
      </c>
      <c r="BQ108" s="538">
        <f>'Information Input'!$H$35</f>
        <v>43555</v>
      </c>
      <c r="BR108" s="537" t="str">
        <f>'Information Input'!$J$22</f>
        <v>Quarterly</v>
      </c>
      <c r="BS108" s="538">
        <f>'Information Input'!$H$30</f>
        <v>43555</v>
      </c>
      <c r="BT108" s="537">
        <f>'Information Input'!$J$18</f>
        <v>2019</v>
      </c>
      <c r="BU108" s="579" t="s">
        <v>97</v>
      </c>
      <c r="BV108" s="540" t="s">
        <v>98</v>
      </c>
      <c r="BW108" s="541" t="s">
        <v>96</v>
      </c>
      <c r="BX108" s="537">
        <v>7</v>
      </c>
      <c r="BY108" s="549" t="s">
        <v>256</v>
      </c>
      <c r="BZ108" s="549" t="s">
        <v>254</v>
      </c>
      <c r="CA108" s="543">
        <f>'Report 3'!$E$38</f>
        <v>0</v>
      </c>
      <c r="CC108" s="542" t="s">
        <v>669</v>
      </c>
      <c r="CD108" s="1014" t="s">
        <v>672</v>
      </c>
      <c r="CE108" s="1014" t="str">
        <f>'Information Input'!$M$14</f>
        <v xml:space="preserve">      -      </v>
      </c>
      <c r="CF108" s="551" t="s">
        <v>135</v>
      </c>
      <c r="CG108" s="552">
        <f t="shared" si="31"/>
        <v>43466</v>
      </c>
      <c r="CH108" s="552">
        <f t="shared" si="32"/>
        <v>43555</v>
      </c>
      <c r="CI108" s="552">
        <f>'Information Input'!$H$35</f>
        <v>43555</v>
      </c>
      <c r="CJ108" s="551" t="str">
        <f>'Information Input'!$J$22</f>
        <v>Quarterly</v>
      </c>
      <c r="CK108" s="552">
        <f>'Information Input'!$H$30</f>
        <v>43555</v>
      </c>
      <c r="CL108" s="551">
        <f>'Information Input'!$J$18</f>
        <v>2019</v>
      </c>
      <c r="CM108" s="551" t="s">
        <v>94</v>
      </c>
      <c r="CN108" s="1014" t="s">
        <v>95</v>
      </c>
      <c r="CO108" s="542" t="s">
        <v>96</v>
      </c>
      <c r="CP108" s="542" t="s">
        <v>671</v>
      </c>
      <c r="CQ108" s="551">
        <v>27</v>
      </c>
      <c r="CR108" s="542" t="s">
        <v>169</v>
      </c>
      <c r="CS108" s="542" t="s">
        <v>235</v>
      </c>
      <c r="CT108" s="1015">
        <f>'Report 1'!$M$18</f>
        <v>0</v>
      </c>
      <c r="CU108" s="1016">
        <f>SUMIF('Report 4A'!$G$16:$G$95,$CQ108,'Report 4A'!$U$16:$U$95)</f>
        <v>0</v>
      </c>
      <c r="CV108" s="1017">
        <f t="shared" si="33"/>
        <v>0</v>
      </c>
      <c r="CX108" s="546" t="s">
        <v>669</v>
      </c>
      <c r="CY108" s="537" t="s">
        <v>310</v>
      </c>
      <c r="CZ108" s="537" t="str">
        <f>'Information Input'!$M$14</f>
        <v xml:space="preserve">      -      </v>
      </c>
      <c r="DA108" s="538">
        <f>'Information Input'!$H$35</f>
        <v>43555</v>
      </c>
      <c r="DB108" s="537" t="str">
        <f>'Information Input'!$J$22</f>
        <v>Quarterly</v>
      </c>
      <c r="DC108" s="552">
        <f>'Information Input'!$H$30</f>
        <v>43555</v>
      </c>
      <c r="DD108" s="553" t="str">
        <f t="shared" si="24"/>
        <v>201703</v>
      </c>
      <c r="DE108" s="541" t="s">
        <v>103</v>
      </c>
      <c r="DF108" s="541" t="s">
        <v>673</v>
      </c>
      <c r="DG108" s="544">
        <f>'Report 5A'!$AA$161</f>
        <v>0</v>
      </c>
      <c r="DH108" s="550">
        <f>'Report 5A'!$AA$162</f>
        <v>0</v>
      </c>
      <c r="DI108" s="544">
        <f>'Report 5A'!$AA$163</f>
        <v>0</v>
      </c>
      <c r="DJ108" s="544">
        <f>'Report 5A'!$AA$164</f>
        <v>0</v>
      </c>
      <c r="DK108" s="544">
        <f>'Report 5A'!$AA$165</f>
        <v>0</v>
      </c>
      <c r="DL108" s="544">
        <f>'Report 5A'!$AA$166</f>
        <v>0</v>
      </c>
      <c r="DM108" s="544">
        <f>'Report 5A'!$AA$167</f>
        <v>0</v>
      </c>
      <c r="DN108" s="544">
        <f>'Report 5A'!$AA$168</f>
        <v>0</v>
      </c>
      <c r="DO108" s="544">
        <f>'Report 5A'!$AA$169</f>
        <v>0</v>
      </c>
      <c r="DP108" s="544">
        <f>'Report 5A'!$AA$170</f>
        <v>0</v>
      </c>
      <c r="DQ108" s="544">
        <f>'Report 5A'!$AA$171</f>
        <v>0</v>
      </c>
    </row>
    <row r="109" spans="2:121">
      <c r="B109" s="535" t="s">
        <v>669</v>
      </c>
      <c r="C109" s="536">
        <v>1</v>
      </c>
      <c r="D109" s="537" t="str">
        <f>'Information Input'!$M$14</f>
        <v xml:space="preserve">      -      </v>
      </c>
      <c r="E109" s="537" t="s">
        <v>135</v>
      </c>
      <c r="F109" s="538">
        <f t="shared" si="29"/>
        <v>43466</v>
      </c>
      <c r="G109" s="538">
        <f t="shared" si="30"/>
        <v>43555</v>
      </c>
      <c r="H109" s="538">
        <f>'Information Input'!$H$35</f>
        <v>43555</v>
      </c>
      <c r="I109" s="537" t="str">
        <f>'Information Input'!$J$22</f>
        <v>Quarterly</v>
      </c>
      <c r="J109" s="538">
        <f>'Information Input'!$H$30</f>
        <v>43555</v>
      </c>
      <c r="K109" s="537">
        <f>'Information Input'!$J$18</f>
        <v>2019</v>
      </c>
      <c r="L109" s="579" t="s">
        <v>92</v>
      </c>
      <c r="M109" s="540" t="s">
        <v>93</v>
      </c>
      <c r="N109" s="541" t="s">
        <v>91</v>
      </c>
      <c r="O109" s="542" t="s">
        <v>671</v>
      </c>
      <c r="P109" s="537">
        <v>28</v>
      </c>
      <c r="Q109" s="541" t="s">
        <v>170</v>
      </c>
      <c r="R109" s="541" t="s">
        <v>235</v>
      </c>
      <c r="S109" s="543">
        <f>'Report 1'!$H$18</f>
        <v>0</v>
      </c>
      <c r="T109" s="544">
        <f>'Report 1'!$H$48</f>
        <v>0</v>
      </c>
      <c r="U109" s="545">
        <f>'Report 1'!$H$134</f>
        <v>0</v>
      </c>
      <c r="AL109" s="546" t="s">
        <v>669</v>
      </c>
      <c r="AM109" s="547">
        <v>2</v>
      </c>
      <c r="AN109" s="547" t="str">
        <f>'Information Input'!$M$14</f>
        <v xml:space="preserve">      -      </v>
      </c>
      <c r="AO109" s="547" t="s">
        <v>137</v>
      </c>
      <c r="AP109" s="538">
        <f t="shared" si="35"/>
        <v>43647</v>
      </c>
      <c r="AQ109" s="538">
        <f t="shared" si="36"/>
        <v>43738</v>
      </c>
      <c r="AR109" s="538">
        <f>'Information Input'!$H$35</f>
        <v>43555</v>
      </c>
      <c r="AS109" s="547" t="str">
        <f>'Information Input'!$J$22</f>
        <v>Quarterly</v>
      </c>
      <c r="AT109" s="538">
        <f>'Information Input'!$H$30</f>
        <v>43555</v>
      </c>
      <c r="AU109" s="547">
        <f>'Information Input'!$J$18</f>
        <v>2019</v>
      </c>
      <c r="AV109" s="547" t="s">
        <v>89</v>
      </c>
      <c r="AW109" s="547" t="s">
        <v>90</v>
      </c>
      <c r="AX109" s="547" t="s">
        <v>91</v>
      </c>
      <c r="AY109" s="548" t="s">
        <v>671</v>
      </c>
      <c r="AZ109" s="547">
        <v>24</v>
      </c>
      <c r="BA109" s="549" t="s">
        <v>166</v>
      </c>
      <c r="BB109" s="543" t="s">
        <v>233</v>
      </c>
      <c r="BC109" s="550">
        <f>'Report 2'!$V31</f>
        <v>0</v>
      </c>
      <c r="BD109" s="550">
        <f>'Report 2'!$W31</f>
        <v>0</v>
      </c>
      <c r="BE109" s="550">
        <f>'Report 2'!$X31</f>
        <v>0</v>
      </c>
      <c r="BF109" s="550">
        <f>'Report 2'!$Y31</f>
        <v>0</v>
      </c>
      <c r="BG109" s="550">
        <f>'Report 2'!$Z31</f>
        <v>0</v>
      </c>
      <c r="BH109" s="550">
        <f>'Report 2'!$AA31</f>
        <v>0</v>
      </c>
      <c r="BI109" s="550">
        <f>'Report 2'!$AB31</f>
        <v>0</v>
      </c>
      <c r="BK109" s="541" t="s">
        <v>669</v>
      </c>
      <c r="BL109" s="537">
        <v>3</v>
      </c>
      <c r="BM109" s="537" t="str">
        <f>'Information Input'!$M$14</f>
        <v xml:space="preserve">      -      </v>
      </c>
      <c r="BN109" s="537" t="s">
        <v>136</v>
      </c>
      <c r="BO109" s="538">
        <f t="shared" si="37"/>
        <v>43556</v>
      </c>
      <c r="BP109" s="538">
        <f t="shared" si="38"/>
        <v>43646</v>
      </c>
      <c r="BQ109" s="538">
        <f>'Information Input'!$H$35</f>
        <v>43555</v>
      </c>
      <c r="BR109" s="537" t="str">
        <f>'Information Input'!$J$22</f>
        <v>Quarterly</v>
      </c>
      <c r="BS109" s="538">
        <f>'Information Input'!$H$30</f>
        <v>43555</v>
      </c>
      <c r="BT109" s="537">
        <f>'Information Input'!$J$18</f>
        <v>2019</v>
      </c>
      <c r="BU109" s="579" t="s">
        <v>97</v>
      </c>
      <c r="BV109" s="540" t="s">
        <v>98</v>
      </c>
      <c r="BW109" s="541" t="s">
        <v>96</v>
      </c>
      <c r="BX109" s="537">
        <v>8</v>
      </c>
      <c r="BY109" s="549" t="s">
        <v>178</v>
      </c>
      <c r="BZ109" s="549" t="s">
        <v>257</v>
      </c>
      <c r="CA109" s="543">
        <f>'Report 3'!$E$39</f>
        <v>0</v>
      </c>
      <c r="CC109" s="542" t="s">
        <v>669</v>
      </c>
      <c r="CD109" s="1014" t="s">
        <v>672</v>
      </c>
      <c r="CE109" s="1014" t="str">
        <f>'Information Input'!$M$14</f>
        <v xml:space="preserve">      -      </v>
      </c>
      <c r="CF109" s="551" t="s">
        <v>135</v>
      </c>
      <c r="CG109" s="552">
        <f t="shared" si="31"/>
        <v>43466</v>
      </c>
      <c r="CH109" s="552">
        <f t="shared" si="32"/>
        <v>43555</v>
      </c>
      <c r="CI109" s="552">
        <f>'Information Input'!$H$35</f>
        <v>43555</v>
      </c>
      <c r="CJ109" s="551" t="str">
        <f>'Information Input'!$J$22</f>
        <v>Quarterly</v>
      </c>
      <c r="CK109" s="552">
        <f>'Information Input'!$H$30</f>
        <v>43555</v>
      </c>
      <c r="CL109" s="551">
        <f>'Information Input'!$J$18</f>
        <v>2019</v>
      </c>
      <c r="CM109" s="551" t="s">
        <v>94</v>
      </c>
      <c r="CN109" s="1014" t="s">
        <v>95</v>
      </c>
      <c r="CO109" s="542" t="s">
        <v>96</v>
      </c>
      <c r="CP109" s="542" t="s">
        <v>671</v>
      </c>
      <c r="CQ109" s="551">
        <v>28</v>
      </c>
      <c r="CR109" s="542" t="s">
        <v>170</v>
      </c>
      <c r="CS109" s="542" t="s">
        <v>235</v>
      </c>
      <c r="CT109" s="1015">
        <f>'Report 1'!$M$18</f>
        <v>0</v>
      </c>
      <c r="CU109" s="1016">
        <f>SUMIF('Report 4A'!$G$16:$G$95,$CQ109,'Report 4A'!$U$16:$U$95)</f>
        <v>0</v>
      </c>
      <c r="CV109" s="1017">
        <f t="shared" si="33"/>
        <v>0</v>
      </c>
      <c r="CX109" s="546" t="s">
        <v>669</v>
      </c>
      <c r="CY109" s="537" t="s">
        <v>310</v>
      </c>
      <c r="CZ109" s="537" t="str">
        <f>'Information Input'!$M$14</f>
        <v xml:space="preserve">      -      </v>
      </c>
      <c r="DA109" s="538">
        <f>'Information Input'!$H$35</f>
        <v>43555</v>
      </c>
      <c r="DB109" s="537" t="str">
        <f>'Information Input'!$J$22</f>
        <v>Quarterly</v>
      </c>
      <c r="DC109" s="552">
        <f>'Information Input'!$H$30</f>
        <v>43555</v>
      </c>
      <c r="DD109" s="553" t="str">
        <f t="shared" si="24"/>
        <v>201702</v>
      </c>
      <c r="DE109" s="541" t="s">
        <v>103</v>
      </c>
      <c r="DF109" s="541" t="s">
        <v>673</v>
      </c>
      <c r="DG109" s="544">
        <f>'Report 5A'!$AB$161</f>
        <v>0</v>
      </c>
      <c r="DH109" s="550">
        <f>'Report 5A'!$AB$162</f>
        <v>0</v>
      </c>
      <c r="DI109" s="544">
        <f>'Report 5A'!$AB$163</f>
        <v>0</v>
      </c>
      <c r="DJ109" s="544">
        <f>'Report 5A'!$AB$164</f>
        <v>0</v>
      </c>
      <c r="DK109" s="544">
        <f>'Report 5A'!$AB$165</f>
        <v>0</v>
      </c>
      <c r="DL109" s="544">
        <f>'Report 5A'!$AB$166</f>
        <v>0</v>
      </c>
      <c r="DM109" s="544">
        <f>'Report 5A'!$AB$167</f>
        <v>0</v>
      </c>
      <c r="DN109" s="544">
        <f>'Report 5A'!$AB$168</f>
        <v>0</v>
      </c>
      <c r="DO109" s="544">
        <f>'Report 5A'!$AB$169</f>
        <v>0</v>
      </c>
      <c r="DP109" s="544">
        <f>'Report 5A'!$AB$170</f>
        <v>0</v>
      </c>
      <c r="DQ109" s="544">
        <f>'Report 5A'!$AB$171</f>
        <v>0</v>
      </c>
    </row>
    <row r="110" spans="2:121">
      <c r="B110" s="535" t="s">
        <v>669</v>
      </c>
      <c r="C110" s="536">
        <v>1</v>
      </c>
      <c r="D110" s="537" t="str">
        <f>'Information Input'!$M$14</f>
        <v xml:space="preserve">      -      </v>
      </c>
      <c r="E110" s="537" t="s">
        <v>135</v>
      </c>
      <c r="F110" s="538">
        <f t="shared" si="29"/>
        <v>43466</v>
      </c>
      <c r="G110" s="538">
        <f t="shared" si="30"/>
        <v>43555</v>
      </c>
      <c r="H110" s="538">
        <f>'Information Input'!$H$35</f>
        <v>43555</v>
      </c>
      <c r="I110" s="537" t="str">
        <f>'Information Input'!$J$22</f>
        <v>Quarterly</v>
      </c>
      <c r="J110" s="538">
        <f>'Information Input'!$H$30</f>
        <v>43555</v>
      </c>
      <c r="K110" s="537">
        <f>'Information Input'!$J$18</f>
        <v>2019</v>
      </c>
      <c r="L110" s="579" t="s">
        <v>92</v>
      </c>
      <c r="M110" s="540" t="s">
        <v>93</v>
      </c>
      <c r="N110" s="541" t="s">
        <v>91</v>
      </c>
      <c r="O110" s="542" t="s">
        <v>671</v>
      </c>
      <c r="P110" s="537">
        <v>29</v>
      </c>
      <c r="Q110" s="541" t="s">
        <v>171</v>
      </c>
      <c r="R110" s="541" t="s">
        <v>238</v>
      </c>
      <c r="S110" s="543">
        <f>'Report 1'!$H$18</f>
        <v>0</v>
      </c>
      <c r="T110" s="544">
        <f>'Report 1'!$H$49</f>
        <v>0</v>
      </c>
      <c r="U110" s="545">
        <f>'Report 1'!$H$135</f>
        <v>0</v>
      </c>
      <c r="AL110" s="546" t="s">
        <v>669</v>
      </c>
      <c r="AM110" s="547">
        <v>2</v>
      </c>
      <c r="AN110" s="547" t="str">
        <f>'Information Input'!$M$14</f>
        <v xml:space="preserve">      -      </v>
      </c>
      <c r="AO110" s="547" t="s">
        <v>137</v>
      </c>
      <c r="AP110" s="538">
        <f t="shared" si="35"/>
        <v>43647</v>
      </c>
      <c r="AQ110" s="538">
        <f t="shared" si="36"/>
        <v>43738</v>
      </c>
      <c r="AR110" s="538">
        <f>'Information Input'!$H$35</f>
        <v>43555</v>
      </c>
      <c r="AS110" s="547" t="str">
        <f>'Information Input'!$J$22</f>
        <v>Quarterly</v>
      </c>
      <c r="AT110" s="538">
        <f>'Information Input'!$H$30</f>
        <v>43555</v>
      </c>
      <c r="AU110" s="547">
        <f>'Information Input'!$J$18</f>
        <v>2019</v>
      </c>
      <c r="AV110" s="547" t="s">
        <v>89</v>
      </c>
      <c r="AW110" s="547" t="s">
        <v>90</v>
      </c>
      <c r="AX110" s="547" t="s">
        <v>91</v>
      </c>
      <c r="AY110" s="548" t="s">
        <v>671</v>
      </c>
      <c r="AZ110" s="547">
        <v>25</v>
      </c>
      <c r="BA110" s="549" t="s">
        <v>167</v>
      </c>
      <c r="BB110" s="543" t="s">
        <v>233</v>
      </c>
      <c r="BC110" s="550">
        <f>'Report 2'!$V32</f>
        <v>0</v>
      </c>
      <c r="BD110" s="550">
        <f>'Report 2'!$W32</f>
        <v>0</v>
      </c>
      <c r="BE110" s="550">
        <f>'Report 2'!$X32</f>
        <v>0</v>
      </c>
      <c r="BF110" s="550">
        <f>'Report 2'!$Y32</f>
        <v>0</v>
      </c>
      <c r="BG110" s="550">
        <f>'Report 2'!$Z32</f>
        <v>0</v>
      </c>
      <c r="BH110" s="550">
        <f>'Report 2'!$AA32</f>
        <v>0</v>
      </c>
      <c r="BI110" s="550">
        <f>'Report 2'!$AB32</f>
        <v>0</v>
      </c>
      <c r="BK110" s="541" t="s">
        <v>669</v>
      </c>
      <c r="BL110" s="537">
        <v>3</v>
      </c>
      <c r="BM110" s="537" t="str">
        <f>'Information Input'!$M$14</f>
        <v xml:space="preserve">      -      </v>
      </c>
      <c r="BN110" s="537" t="s">
        <v>136</v>
      </c>
      <c r="BO110" s="538">
        <f t="shared" si="37"/>
        <v>43556</v>
      </c>
      <c r="BP110" s="538">
        <f t="shared" si="38"/>
        <v>43646</v>
      </c>
      <c r="BQ110" s="538">
        <f>'Information Input'!$H$35</f>
        <v>43555</v>
      </c>
      <c r="BR110" s="537" t="str">
        <f>'Information Input'!$J$22</f>
        <v>Quarterly</v>
      </c>
      <c r="BS110" s="538">
        <f>'Information Input'!$H$30</f>
        <v>43555</v>
      </c>
      <c r="BT110" s="537">
        <f>'Information Input'!$J$18</f>
        <v>2019</v>
      </c>
      <c r="BU110" s="579" t="s">
        <v>97</v>
      </c>
      <c r="BV110" s="540" t="s">
        <v>98</v>
      </c>
      <c r="BW110" s="541" t="s">
        <v>96</v>
      </c>
      <c r="BX110" s="537">
        <v>9</v>
      </c>
      <c r="BY110" s="549" t="s">
        <v>170</v>
      </c>
      <c r="BZ110" s="549" t="s">
        <v>258</v>
      </c>
      <c r="CA110" s="543">
        <f>'Report 3'!$E$40</f>
        <v>0</v>
      </c>
      <c r="CC110" s="542" t="s">
        <v>669</v>
      </c>
      <c r="CD110" s="1014" t="s">
        <v>672</v>
      </c>
      <c r="CE110" s="1014" t="str">
        <f>'Information Input'!$M$14</f>
        <v xml:space="preserve">      -      </v>
      </c>
      <c r="CF110" s="551" t="s">
        <v>135</v>
      </c>
      <c r="CG110" s="552">
        <f t="shared" si="31"/>
        <v>43466</v>
      </c>
      <c r="CH110" s="552">
        <f t="shared" si="32"/>
        <v>43555</v>
      </c>
      <c r="CI110" s="552">
        <f>'Information Input'!$H$35</f>
        <v>43555</v>
      </c>
      <c r="CJ110" s="551" t="str">
        <f>'Information Input'!$J$22</f>
        <v>Quarterly</v>
      </c>
      <c r="CK110" s="552">
        <f>'Information Input'!$H$30</f>
        <v>43555</v>
      </c>
      <c r="CL110" s="551">
        <f>'Information Input'!$J$18</f>
        <v>2019</v>
      </c>
      <c r="CM110" s="551" t="s">
        <v>94</v>
      </c>
      <c r="CN110" s="1014" t="s">
        <v>95</v>
      </c>
      <c r="CO110" s="542" t="s">
        <v>96</v>
      </c>
      <c r="CP110" s="542" t="s">
        <v>671</v>
      </c>
      <c r="CQ110" s="551">
        <v>29</v>
      </c>
      <c r="CR110" s="542" t="s">
        <v>171</v>
      </c>
      <c r="CS110" s="542" t="s">
        <v>238</v>
      </c>
      <c r="CT110" s="1015">
        <f>'Report 1'!$M$18</f>
        <v>0</v>
      </c>
      <c r="CU110" s="1016">
        <f>SUMIF('Report 4A'!$G$16:$G$95,$CQ110,'Report 4A'!$U$16:$U$95)</f>
        <v>0</v>
      </c>
      <c r="CV110" s="1017">
        <f t="shared" si="33"/>
        <v>0</v>
      </c>
      <c r="CX110" s="546" t="s">
        <v>669</v>
      </c>
      <c r="CY110" s="537" t="s">
        <v>310</v>
      </c>
      <c r="CZ110" s="537" t="str">
        <f>'Information Input'!$M$14</f>
        <v xml:space="preserve">      -      </v>
      </c>
      <c r="DA110" s="538">
        <f>'Information Input'!$H$35</f>
        <v>43555</v>
      </c>
      <c r="DB110" s="537" t="str">
        <f>'Information Input'!$J$22</f>
        <v>Quarterly</v>
      </c>
      <c r="DC110" s="552">
        <f>'Information Input'!$H$30</f>
        <v>43555</v>
      </c>
      <c r="DD110" s="553" t="str">
        <f t="shared" si="24"/>
        <v>201701</v>
      </c>
      <c r="DE110" s="541" t="s">
        <v>103</v>
      </c>
      <c r="DF110" s="541" t="s">
        <v>673</v>
      </c>
      <c r="DG110" s="544">
        <f>'Report 5A'!$AC$161</f>
        <v>0</v>
      </c>
      <c r="DH110" s="550">
        <f>'Report 5A'!$AC$162</f>
        <v>0</v>
      </c>
      <c r="DI110" s="544">
        <f>'Report 5A'!$AC$163</f>
        <v>0</v>
      </c>
      <c r="DJ110" s="544">
        <f>'Report 5A'!$AC$164</f>
        <v>0</v>
      </c>
      <c r="DK110" s="544">
        <f>'Report 5A'!$AC$165</f>
        <v>0</v>
      </c>
      <c r="DL110" s="544">
        <f>'Report 5A'!$AC$166</f>
        <v>0</v>
      </c>
      <c r="DM110" s="544">
        <f>'Report 5A'!$AC$167</f>
        <v>0</v>
      </c>
      <c r="DN110" s="544">
        <f>'Report 5A'!$AC$168</f>
        <v>0</v>
      </c>
      <c r="DO110" s="544">
        <f>'Report 5A'!$AC$169</f>
        <v>0</v>
      </c>
      <c r="DP110" s="544">
        <f>'Report 5A'!$AC$170</f>
        <v>0</v>
      </c>
      <c r="DQ110" s="544">
        <f>'Report 5A'!$AC$171</f>
        <v>0</v>
      </c>
    </row>
    <row r="111" spans="2:121">
      <c r="B111" s="535" t="s">
        <v>669</v>
      </c>
      <c r="C111" s="536">
        <v>1</v>
      </c>
      <c r="D111" s="537" t="str">
        <f>'Information Input'!$M$14</f>
        <v xml:space="preserve">      -      </v>
      </c>
      <c r="E111" s="537" t="s">
        <v>135</v>
      </c>
      <c r="F111" s="538">
        <f t="shared" si="29"/>
        <v>43466</v>
      </c>
      <c r="G111" s="538">
        <f t="shared" si="30"/>
        <v>43555</v>
      </c>
      <c r="H111" s="538">
        <f>'Information Input'!$H$35</f>
        <v>43555</v>
      </c>
      <c r="I111" s="537" t="str">
        <f>'Information Input'!$J$22</f>
        <v>Quarterly</v>
      </c>
      <c r="J111" s="538">
        <f>'Information Input'!$H$30</f>
        <v>43555</v>
      </c>
      <c r="K111" s="537">
        <f>'Information Input'!$J$18</f>
        <v>2019</v>
      </c>
      <c r="L111" s="579" t="s">
        <v>92</v>
      </c>
      <c r="M111" s="540" t="s">
        <v>93</v>
      </c>
      <c r="N111" s="541" t="s">
        <v>91</v>
      </c>
      <c r="O111" s="542" t="s">
        <v>671</v>
      </c>
      <c r="P111" s="537">
        <v>30</v>
      </c>
      <c r="Q111" s="541" t="s">
        <v>172</v>
      </c>
      <c r="R111" s="541" t="s">
        <v>238</v>
      </c>
      <c r="S111" s="543">
        <f>'Report 1'!$H$18</f>
        <v>0</v>
      </c>
      <c r="T111" s="544">
        <f>'Report 1'!$H$50</f>
        <v>0</v>
      </c>
      <c r="U111" s="545">
        <f>'Report 1'!$H$136</f>
        <v>0</v>
      </c>
      <c r="AL111" s="546" t="s">
        <v>669</v>
      </c>
      <c r="AM111" s="547">
        <v>2</v>
      </c>
      <c r="AN111" s="547" t="str">
        <f>'Information Input'!$M$14</f>
        <v xml:space="preserve">      -      </v>
      </c>
      <c r="AO111" s="547" t="s">
        <v>137</v>
      </c>
      <c r="AP111" s="538">
        <f t="shared" si="35"/>
        <v>43647</v>
      </c>
      <c r="AQ111" s="538">
        <f t="shared" si="36"/>
        <v>43738</v>
      </c>
      <c r="AR111" s="538">
        <f>'Information Input'!$H$35</f>
        <v>43555</v>
      </c>
      <c r="AS111" s="547" t="str">
        <f>'Information Input'!$J$22</f>
        <v>Quarterly</v>
      </c>
      <c r="AT111" s="538">
        <f>'Information Input'!$H$30</f>
        <v>43555</v>
      </c>
      <c r="AU111" s="547">
        <f>'Information Input'!$J$18</f>
        <v>2019</v>
      </c>
      <c r="AV111" s="547" t="s">
        <v>89</v>
      </c>
      <c r="AW111" s="547" t="s">
        <v>90</v>
      </c>
      <c r="AX111" s="547" t="s">
        <v>91</v>
      </c>
      <c r="AY111" s="548" t="s">
        <v>671</v>
      </c>
      <c r="AZ111" s="547">
        <v>26</v>
      </c>
      <c r="BA111" s="549" t="s">
        <v>168</v>
      </c>
      <c r="BB111" s="543" t="s">
        <v>237</v>
      </c>
      <c r="BC111" s="550">
        <f>'Report 2'!$V33</f>
        <v>0</v>
      </c>
      <c r="BD111" s="550">
        <f>'Report 2'!$W33</f>
        <v>0</v>
      </c>
      <c r="BE111" s="550">
        <f>'Report 2'!$X33</f>
        <v>0</v>
      </c>
      <c r="BF111" s="550">
        <f>'Report 2'!$Y33</f>
        <v>0</v>
      </c>
      <c r="BG111" s="550">
        <f>'Report 2'!$Z33</f>
        <v>0</v>
      </c>
      <c r="BH111" s="550">
        <f>'Report 2'!$AA33</f>
        <v>0</v>
      </c>
      <c r="BI111" s="550">
        <f>'Report 2'!$AB33</f>
        <v>0</v>
      </c>
      <c r="BK111" s="522" t="s">
        <v>669</v>
      </c>
      <c r="BL111" s="517">
        <v>3</v>
      </c>
      <c r="BM111" s="517" t="str">
        <f>'Information Input'!$M$14</f>
        <v xml:space="preserve">      -      </v>
      </c>
      <c r="BN111" s="517" t="s">
        <v>136</v>
      </c>
      <c r="BO111" s="518">
        <f t="shared" si="37"/>
        <v>43556</v>
      </c>
      <c r="BP111" s="518">
        <f t="shared" si="38"/>
        <v>43646</v>
      </c>
      <c r="BQ111" s="519">
        <f>'Information Input'!$H$35</f>
        <v>43555</v>
      </c>
      <c r="BR111" s="517" t="str">
        <f>'Information Input'!$J$22</f>
        <v>Quarterly</v>
      </c>
      <c r="BS111" s="519">
        <f>'Information Input'!$H$30</f>
        <v>43555</v>
      </c>
      <c r="BT111" s="517">
        <f>'Information Input'!$J$18</f>
        <v>2019</v>
      </c>
      <c r="BU111" s="578" t="s">
        <v>99</v>
      </c>
      <c r="BV111" s="521" t="s">
        <v>100</v>
      </c>
      <c r="BW111" s="522" t="s">
        <v>96</v>
      </c>
      <c r="BX111" s="517">
        <v>1</v>
      </c>
      <c r="BY111" s="530" t="s">
        <v>153</v>
      </c>
      <c r="BZ111" s="530" t="s">
        <v>250</v>
      </c>
      <c r="CA111" s="524">
        <f>'Report 3'!$J$32</f>
        <v>0</v>
      </c>
      <c r="CC111" s="542" t="s">
        <v>669</v>
      </c>
      <c r="CD111" s="1014" t="s">
        <v>672</v>
      </c>
      <c r="CE111" s="1014" t="str">
        <f>'Information Input'!$M$14</f>
        <v xml:space="preserve">      -      </v>
      </c>
      <c r="CF111" s="551" t="s">
        <v>135</v>
      </c>
      <c r="CG111" s="552">
        <f t="shared" si="31"/>
        <v>43466</v>
      </c>
      <c r="CH111" s="552">
        <f t="shared" si="32"/>
        <v>43555</v>
      </c>
      <c r="CI111" s="552">
        <f>'Information Input'!$H$35</f>
        <v>43555</v>
      </c>
      <c r="CJ111" s="551" t="str">
        <f>'Information Input'!$J$22</f>
        <v>Quarterly</v>
      </c>
      <c r="CK111" s="552">
        <f>'Information Input'!$H$30</f>
        <v>43555</v>
      </c>
      <c r="CL111" s="551">
        <f>'Information Input'!$J$18</f>
        <v>2019</v>
      </c>
      <c r="CM111" s="551" t="s">
        <v>94</v>
      </c>
      <c r="CN111" s="1014" t="s">
        <v>95</v>
      </c>
      <c r="CO111" s="542" t="s">
        <v>96</v>
      </c>
      <c r="CP111" s="542" t="s">
        <v>671</v>
      </c>
      <c r="CQ111" s="551">
        <v>30</v>
      </c>
      <c r="CR111" s="542" t="s">
        <v>172</v>
      </c>
      <c r="CS111" s="542" t="s">
        <v>238</v>
      </c>
      <c r="CT111" s="1015">
        <f>'Report 1'!$M$18</f>
        <v>0</v>
      </c>
      <c r="CU111" s="1016">
        <f>SUMIF('Report 4A'!$G$16:$G$95,$CQ111,'Report 4A'!$U$16:$U$95)</f>
        <v>0</v>
      </c>
      <c r="CV111" s="1017">
        <f t="shared" si="33"/>
        <v>0</v>
      </c>
      <c r="CX111" s="546" t="s">
        <v>669</v>
      </c>
      <c r="CY111" s="537" t="s">
        <v>310</v>
      </c>
      <c r="CZ111" s="537" t="str">
        <f>'Information Input'!$M$14</f>
        <v xml:space="preserve">      -      </v>
      </c>
      <c r="DA111" s="538">
        <f>'Information Input'!$H$35</f>
        <v>43555</v>
      </c>
      <c r="DB111" s="537" t="str">
        <f>'Information Input'!$J$22</f>
        <v>Quarterly</v>
      </c>
      <c r="DC111" s="552">
        <f>'Information Input'!$H$30</f>
        <v>43555</v>
      </c>
      <c r="DD111" s="553" t="str">
        <f t="shared" si="24"/>
        <v>201612</v>
      </c>
      <c r="DE111" s="541" t="s">
        <v>103</v>
      </c>
      <c r="DF111" s="541" t="s">
        <v>673</v>
      </c>
      <c r="DG111" s="544">
        <f>'Report 5A'!$AD$161</f>
        <v>0</v>
      </c>
      <c r="DH111" s="550">
        <f>'Report 5A'!$AD$162</f>
        <v>0</v>
      </c>
      <c r="DI111" s="544">
        <f>'Report 5A'!$AD$163</f>
        <v>0</v>
      </c>
      <c r="DJ111" s="544">
        <f>'Report 5A'!$AD$164</f>
        <v>0</v>
      </c>
      <c r="DK111" s="544">
        <f>'Report 5A'!$AD$165</f>
        <v>0</v>
      </c>
      <c r="DL111" s="544">
        <f>'Report 5A'!$AD$166</f>
        <v>0</v>
      </c>
      <c r="DM111" s="544">
        <f>'Report 5A'!$AD$167</f>
        <v>0</v>
      </c>
      <c r="DN111" s="544">
        <f>'Report 5A'!$AD$168</f>
        <v>0</v>
      </c>
      <c r="DO111" s="544">
        <f>'Report 5A'!$AD$169</f>
        <v>0</v>
      </c>
      <c r="DP111" s="544">
        <f>'Report 5A'!$AD$170</f>
        <v>0</v>
      </c>
      <c r="DQ111" s="544">
        <f>'Report 5A'!$AD$171</f>
        <v>0</v>
      </c>
    </row>
    <row r="112" spans="2:121">
      <c r="B112" s="535" t="s">
        <v>669</v>
      </c>
      <c r="C112" s="536">
        <v>1</v>
      </c>
      <c r="D112" s="537" t="str">
        <f>'Information Input'!$M$14</f>
        <v xml:space="preserve">      -      </v>
      </c>
      <c r="E112" s="537" t="s">
        <v>135</v>
      </c>
      <c r="F112" s="538">
        <f t="shared" si="29"/>
        <v>43466</v>
      </c>
      <c r="G112" s="538">
        <f t="shared" si="30"/>
        <v>43555</v>
      </c>
      <c r="H112" s="538">
        <f>'Information Input'!$H$35</f>
        <v>43555</v>
      </c>
      <c r="I112" s="537" t="str">
        <f>'Information Input'!$J$22</f>
        <v>Quarterly</v>
      </c>
      <c r="J112" s="538">
        <f>'Information Input'!$H$30</f>
        <v>43555</v>
      </c>
      <c r="K112" s="537">
        <f>'Information Input'!$J$18</f>
        <v>2019</v>
      </c>
      <c r="L112" s="579" t="s">
        <v>92</v>
      </c>
      <c r="M112" s="540" t="s">
        <v>93</v>
      </c>
      <c r="N112" s="541" t="s">
        <v>91</v>
      </c>
      <c r="O112" s="542" t="s">
        <v>671</v>
      </c>
      <c r="P112" s="537">
        <v>31</v>
      </c>
      <c r="Q112" s="541" t="s">
        <v>173</v>
      </c>
      <c r="R112" s="541" t="s">
        <v>233</v>
      </c>
      <c r="S112" s="543">
        <f>'Report 1'!$H$18</f>
        <v>0</v>
      </c>
      <c r="T112" s="544">
        <f>'Report 1'!$H$51</f>
        <v>0</v>
      </c>
      <c r="U112" s="545">
        <f>'Report 1'!$H$137</f>
        <v>0</v>
      </c>
      <c r="AL112" s="546" t="s">
        <v>669</v>
      </c>
      <c r="AM112" s="547">
        <v>2</v>
      </c>
      <c r="AN112" s="547" t="str">
        <f>'Information Input'!$M$14</f>
        <v xml:space="preserve">      -      </v>
      </c>
      <c r="AO112" s="547" t="s">
        <v>137</v>
      </c>
      <c r="AP112" s="538">
        <f t="shared" si="35"/>
        <v>43647</v>
      </c>
      <c r="AQ112" s="538">
        <f t="shared" si="36"/>
        <v>43738</v>
      </c>
      <c r="AR112" s="538">
        <f>'Information Input'!$H$35</f>
        <v>43555</v>
      </c>
      <c r="AS112" s="547" t="str">
        <f>'Information Input'!$J$22</f>
        <v>Quarterly</v>
      </c>
      <c r="AT112" s="538">
        <f>'Information Input'!$H$30</f>
        <v>43555</v>
      </c>
      <c r="AU112" s="547">
        <f>'Information Input'!$J$18</f>
        <v>2019</v>
      </c>
      <c r="AV112" s="547" t="s">
        <v>89</v>
      </c>
      <c r="AW112" s="547" t="s">
        <v>90</v>
      </c>
      <c r="AX112" s="547" t="s">
        <v>91</v>
      </c>
      <c r="AY112" s="548" t="s">
        <v>671</v>
      </c>
      <c r="AZ112" s="547">
        <v>27</v>
      </c>
      <c r="BA112" s="549" t="s">
        <v>169</v>
      </c>
      <c r="BB112" s="543" t="s">
        <v>235</v>
      </c>
      <c r="BC112" s="550">
        <f>'Report 2'!$V34</f>
        <v>0</v>
      </c>
      <c r="BD112" s="550">
        <f>'Report 2'!$W34</f>
        <v>0</v>
      </c>
      <c r="BE112" s="550">
        <f>'Report 2'!$X34</f>
        <v>0</v>
      </c>
      <c r="BF112" s="550">
        <f>'Report 2'!$Y34</f>
        <v>0</v>
      </c>
      <c r="BG112" s="550">
        <f>'Report 2'!$Z34</f>
        <v>0</v>
      </c>
      <c r="BH112" s="550">
        <f>'Report 2'!$AA34</f>
        <v>0</v>
      </c>
      <c r="BI112" s="550">
        <f>'Report 2'!$AB34</f>
        <v>0</v>
      </c>
      <c r="BK112" s="541" t="s">
        <v>669</v>
      </c>
      <c r="BL112" s="537">
        <v>3</v>
      </c>
      <c r="BM112" s="537" t="str">
        <f>'Information Input'!$M$14</f>
        <v xml:space="preserve">      -      </v>
      </c>
      <c r="BN112" s="537" t="s">
        <v>136</v>
      </c>
      <c r="BO112" s="538">
        <f t="shared" si="37"/>
        <v>43556</v>
      </c>
      <c r="BP112" s="538">
        <f t="shared" si="38"/>
        <v>43646</v>
      </c>
      <c r="BQ112" s="538">
        <f>'Information Input'!$H$35</f>
        <v>43555</v>
      </c>
      <c r="BR112" s="537" t="str">
        <f>'Information Input'!$J$22</f>
        <v>Quarterly</v>
      </c>
      <c r="BS112" s="538">
        <f>'Information Input'!$H$30</f>
        <v>43555</v>
      </c>
      <c r="BT112" s="537">
        <f>'Information Input'!$J$18</f>
        <v>2019</v>
      </c>
      <c r="BU112" s="579" t="s">
        <v>99</v>
      </c>
      <c r="BV112" s="540" t="s">
        <v>100</v>
      </c>
      <c r="BW112" s="541" t="s">
        <v>96</v>
      </c>
      <c r="BX112" s="537">
        <v>2</v>
      </c>
      <c r="BY112" s="549" t="s">
        <v>154</v>
      </c>
      <c r="BZ112" s="549" t="s">
        <v>251</v>
      </c>
      <c r="CA112" s="543">
        <f>'Report 3'!$J$33</f>
        <v>0</v>
      </c>
      <c r="CC112" s="542" t="s">
        <v>669</v>
      </c>
      <c r="CD112" s="1014" t="s">
        <v>672</v>
      </c>
      <c r="CE112" s="1014" t="str">
        <f>'Information Input'!$M$14</f>
        <v xml:space="preserve">      -      </v>
      </c>
      <c r="CF112" s="551" t="s">
        <v>135</v>
      </c>
      <c r="CG112" s="552">
        <f t="shared" si="31"/>
        <v>43466</v>
      </c>
      <c r="CH112" s="552">
        <f t="shared" si="32"/>
        <v>43555</v>
      </c>
      <c r="CI112" s="552">
        <f>'Information Input'!$H$35</f>
        <v>43555</v>
      </c>
      <c r="CJ112" s="551" t="str">
        <f>'Information Input'!$J$22</f>
        <v>Quarterly</v>
      </c>
      <c r="CK112" s="552">
        <f>'Information Input'!$H$30</f>
        <v>43555</v>
      </c>
      <c r="CL112" s="551">
        <f>'Information Input'!$J$18</f>
        <v>2019</v>
      </c>
      <c r="CM112" s="551" t="s">
        <v>94</v>
      </c>
      <c r="CN112" s="1014" t="s">
        <v>95</v>
      </c>
      <c r="CO112" s="542" t="s">
        <v>96</v>
      </c>
      <c r="CP112" s="542" t="s">
        <v>671</v>
      </c>
      <c r="CQ112" s="551">
        <v>31</v>
      </c>
      <c r="CR112" s="542" t="s">
        <v>173</v>
      </c>
      <c r="CS112" s="542" t="s">
        <v>233</v>
      </c>
      <c r="CT112" s="1015">
        <f>'Report 1'!$M$18</f>
        <v>0</v>
      </c>
      <c r="CU112" s="1016">
        <f>SUMIF('Report 4A'!$G$16:$G$95,$CQ112,'Report 4A'!$U$16:$U$95)</f>
        <v>0</v>
      </c>
      <c r="CV112" s="1017">
        <f t="shared" si="33"/>
        <v>0</v>
      </c>
      <c r="CX112" s="546" t="s">
        <v>669</v>
      </c>
      <c r="CY112" s="537" t="s">
        <v>310</v>
      </c>
      <c r="CZ112" s="537" t="str">
        <f>'Information Input'!$M$14</f>
        <v xml:space="preserve">      -      </v>
      </c>
      <c r="DA112" s="538">
        <f>'Information Input'!$H$35</f>
        <v>43555</v>
      </c>
      <c r="DB112" s="537" t="str">
        <f>'Information Input'!$J$22</f>
        <v>Quarterly</v>
      </c>
      <c r="DC112" s="552">
        <f>'Information Input'!$H$30</f>
        <v>43555</v>
      </c>
      <c r="DD112" s="553" t="str">
        <f t="shared" ref="DD112:DD175" si="39">DD76</f>
        <v>201611</v>
      </c>
      <c r="DE112" s="541" t="s">
        <v>103</v>
      </c>
      <c r="DF112" s="541" t="s">
        <v>673</v>
      </c>
      <c r="DG112" s="544">
        <f>'Report 5A'!$AE$161</f>
        <v>0</v>
      </c>
      <c r="DH112" s="550">
        <f>'Report 5A'!$AE$162</f>
        <v>0</v>
      </c>
      <c r="DI112" s="544">
        <f>'Report 5A'!$AE$163</f>
        <v>0</v>
      </c>
      <c r="DJ112" s="544">
        <f>'Report 5A'!$AE$164</f>
        <v>0</v>
      </c>
      <c r="DK112" s="544">
        <f>'Report 5A'!$AE$165</f>
        <v>0</v>
      </c>
      <c r="DL112" s="544">
        <f>'Report 5A'!$AE$166</f>
        <v>0</v>
      </c>
      <c r="DM112" s="544">
        <f>'Report 5A'!$AE$167</f>
        <v>0</v>
      </c>
      <c r="DN112" s="544">
        <f>'Report 5A'!$AE$168</f>
        <v>0</v>
      </c>
      <c r="DO112" s="544">
        <f>'Report 5A'!$AE$169</f>
        <v>0</v>
      </c>
      <c r="DP112" s="544">
        <f>'Report 5A'!$AE$170</f>
        <v>0</v>
      </c>
      <c r="DQ112" s="544">
        <f>'Report 5A'!$AE$171</f>
        <v>0</v>
      </c>
    </row>
    <row r="113" spans="2:121">
      <c r="B113" s="535" t="s">
        <v>669</v>
      </c>
      <c r="C113" s="536">
        <v>1</v>
      </c>
      <c r="D113" s="537" t="str">
        <f>'Information Input'!$M$14</f>
        <v xml:space="preserve">      -      </v>
      </c>
      <c r="E113" s="537" t="s">
        <v>135</v>
      </c>
      <c r="F113" s="538">
        <f t="shared" si="29"/>
        <v>43466</v>
      </c>
      <c r="G113" s="538">
        <f t="shared" si="30"/>
        <v>43555</v>
      </c>
      <c r="H113" s="538">
        <f>'Information Input'!$H$35</f>
        <v>43555</v>
      </c>
      <c r="I113" s="537" t="str">
        <f>'Information Input'!$J$22</f>
        <v>Quarterly</v>
      </c>
      <c r="J113" s="538">
        <f>'Information Input'!$H$30</f>
        <v>43555</v>
      </c>
      <c r="K113" s="537">
        <f>'Information Input'!$J$18</f>
        <v>2019</v>
      </c>
      <c r="L113" s="579" t="s">
        <v>92</v>
      </c>
      <c r="M113" s="540" t="s">
        <v>93</v>
      </c>
      <c r="N113" s="541" t="s">
        <v>91</v>
      </c>
      <c r="O113" s="542" t="s">
        <v>671</v>
      </c>
      <c r="P113" s="537">
        <v>32</v>
      </c>
      <c r="Q113" s="541" t="s">
        <v>174</v>
      </c>
      <c r="R113" s="541" t="s">
        <v>238</v>
      </c>
      <c r="S113" s="543">
        <f>'Report 1'!$H$18</f>
        <v>0</v>
      </c>
      <c r="T113" s="544">
        <f>'Report 1'!$H$52</f>
        <v>0</v>
      </c>
      <c r="U113" s="545">
        <f>'Report 1'!$H$138</f>
        <v>0</v>
      </c>
      <c r="AL113" s="546" t="s">
        <v>669</v>
      </c>
      <c r="AM113" s="547">
        <v>2</v>
      </c>
      <c r="AN113" s="547" t="str">
        <f>'Information Input'!$M$14</f>
        <v xml:space="preserve">      -      </v>
      </c>
      <c r="AO113" s="547" t="s">
        <v>137</v>
      </c>
      <c r="AP113" s="538">
        <f t="shared" si="35"/>
        <v>43647</v>
      </c>
      <c r="AQ113" s="538">
        <f t="shared" si="36"/>
        <v>43738</v>
      </c>
      <c r="AR113" s="538">
        <f>'Information Input'!$H$35</f>
        <v>43555</v>
      </c>
      <c r="AS113" s="547" t="str">
        <f>'Information Input'!$J$22</f>
        <v>Quarterly</v>
      </c>
      <c r="AT113" s="538">
        <f>'Information Input'!$H$30</f>
        <v>43555</v>
      </c>
      <c r="AU113" s="547">
        <f>'Information Input'!$J$18</f>
        <v>2019</v>
      </c>
      <c r="AV113" s="547" t="s">
        <v>89</v>
      </c>
      <c r="AW113" s="547" t="s">
        <v>90</v>
      </c>
      <c r="AX113" s="547" t="s">
        <v>91</v>
      </c>
      <c r="AY113" s="548" t="s">
        <v>671</v>
      </c>
      <c r="AZ113" s="547">
        <v>28</v>
      </c>
      <c r="BA113" s="549" t="s">
        <v>170</v>
      </c>
      <c r="BB113" s="543" t="s">
        <v>235</v>
      </c>
      <c r="BC113" s="550">
        <f>'Report 2'!$V35</f>
        <v>0</v>
      </c>
      <c r="BD113" s="550">
        <f>'Report 2'!$W35</f>
        <v>0</v>
      </c>
      <c r="BE113" s="550">
        <f>'Report 2'!$X35</f>
        <v>0</v>
      </c>
      <c r="BF113" s="550">
        <f>'Report 2'!$Y35</f>
        <v>0</v>
      </c>
      <c r="BG113" s="550">
        <f>'Report 2'!$Z35</f>
        <v>0</v>
      </c>
      <c r="BH113" s="550">
        <f>'Report 2'!$AA35</f>
        <v>0</v>
      </c>
      <c r="BI113" s="550">
        <f>'Report 2'!$AB35</f>
        <v>0</v>
      </c>
      <c r="BK113" s="541" t="s">
        <v>669</v>
      </c>
      <c r="BL113" s="537">
        <v>3</v>
      </c>
      <c r="BM113" s="537" t="str">
        <f>'Information Input'!$M$14</f>
        <v xml:space="preserve">      -      </v>
      </c>
      <c r="BN113" s="537" t="s">
        <v>136</v>
      </c>
      <c r="BO113" s="538">
        <f t="shared" si="37"/>
        <v>43556</v>
      </c>
      <c r="BP113" s="538">
        <f t="shared" si="38"/>
        <v>43646</v>
      </c>
      <c r="BQ113" s="538">
        <f>'Information Input'!$H$35</f>
        <v>43555</v>
      </c>
      <c r="BR113" s="537" t="str">
        <f>'Information Input'!$J$22</f>
        <v>Quarterly</v>
      </c>
      <c r="BS113" s="538">
        <f>'Information Input'!$H$30</f>
        <v>43555</v>
      </c>
      <c r="BT113" s="537">
        <f>'Information Input'!$J$18</f>
        <v>2019</v>
      </c>
      <c r="BU113" s="579" t="s">
        <v>99</v>
      </c>
      <c r="BV113" s="540" t="s">
        <v>100</v>
      </c>
      <c r="BW113" s="541" t="s">
        <v>96</v>
      </c>
      <c r="BX113" s="537">
        <v>3</v>
      </c>
      <c r="BY113" s="549" t="s">
        <v>164</v>
      </c>
      <c r="BZ113" s="549" t="s">
        <v>250</v>
      </c>
      <c r="CA113" s="543">
        <f>'Report 3'!$J$34</f>
        <v>0</v>
      </c>
      <c r="CC113" s="542" t="s">
        <v>669</v>
      </c>
      <c r="CD113" s="1014" t="s">
        <v>672</v>
      </c>
      <c r="CE113" s="1014" t="str">
        <f>'Information Input'!$M$14</f>
        <v xml:space="preserve">      -      </v>
      </c>
      <c r="CF113" s="551" t="s">
        <v>135</v>
      </c>
      <c r="CG113" s="552">
        <f t="shared" si="31"/>
        <v>43466</v>
      </c>
      <c r="CH113" s="552">
        <f t="shared" si="32"/>
        <v>43555</v>
      </c>
      <c r="CI113" s="552">
        <f>'Information Input'!$H$35</f>
        <v>43555</v>
      </c>
      <c r="CJ113" s="551" t="str">
        <f>'Information Input'!$J$22</f>
        <v>Quarterly</v>
      </c>
      <c r="CK113" s="552">
        <f>'Information Input'!$H$30</f>
        <v>43555</v>
      </c>
      <c r="CL113" s="551">
        <f>'Information Input'!$J$18</f>
        <v>2019</v>
      </c>
      <c r="CM113" s="551" t="s">
        <v>94</v>
      </c>
      <c r="CN113" s="1014" t="s">
        <v>95</v>
      </c>
      <c r="CO113" s="542" t="s">
        <v>96</v>
      </c>
      <c r="CP113" s="542" t="s">
        <v>671</v>
      </c>
      <c r="CQ113" s="551">
        <v>32</v>
      </c>
      <c r="CR113" s="542" t="s">
        <v>174</v>
      </c>
      <c r="CS113" s="542" t="s">
        <v>238</v>
      </c>
      <c r="CT113" s="1015">
        <f>'Report 1'!$M$18</f>
        <v>0</v>
      </c>
      <c r="CU113" s="1016">
        <f>SUMIF('Report 4A'!$G$16:$G$95,$CQ113,'Report 4A'!$U$16:$U$95)</f>
        <v>0</v>
      </c>
      <c r="CV113" s="1017">
        <f t="shared" si="33"/>
        <v>0</v>
      </c>
      <c r="CX113" s="546" t="s">
        <v>669</v>
      </c>
      <c r="CY113" s="537" t="s">
        <v>310</v>
      </c>
      <c r="CZ113" s="537" t="str">
        <f>'Information Input'!$M$14</f>
        <v xml:space="preserve">      -      </v>
      </c>
      <c r="DA113" s="538">
        <f>'Information Input'!$H$35</f>
        <v>43555</v>
      </c>
      <c r="DB113" s="537" t="str">
        <f>'Information Input'!$J$22</f>
        <v>Quarterly</v>
      </c>
      <c r="DC113" s="552">
        <f>'Information Input'!$H$30</f>
        <v>43555</v>
      </c>
      <c r="DD113" s="553" t="str">
        <f t="shared" si="39"/>
        <v>201610</v>
      </c>
      <c r="DE113" s="541" t="s">
        <v>103</v>
      </c>
      <c r="DF113" s="541" t="s">
        <v>673</v>
      </c>
      <c r="DG113" s="544">
        <f>'Report 5A'!$AF$161</f>
        <v>0</v>
      </c>
      <c r="DH113" s="550">
        <f>'Report 5A'!$AF$162</f>
        <v>0</v>
      </c>
      <c r="DI113" s="544">
        <f>'Report 5A'!$AF$163</f>
        <v>0</v>
      </c>
      <c r="DJ113" s="544">
        <f>'Report 5A'!$AF$164</f>
        <v>0</v>
      </c>
      <c r="DK113" s="544">
        <f>'Report 5A'!$AF$165</f>
        <v>0</v>
      </c>
      <c r="DL113" s="544">
        <f>'Report 5A'!$AF$166</f>
        <v>0</v>
      </c>
      <c r="DM113" s="544">
        <f>'Report 5A'!$AF$167</f>
        <v>0</v>
      </c>
      <c r="DN113" s="544">
        <f>'Report 5A'!$AF$168</f>
        <v>0</v>
      </c>
      <c r="DO113" s="544">
        <f>'Report 5A'!$AF$169</f>
        <v>0</v>
      </c>
      <c r="DP113" s="544">
        <f>'Report 5A'!$AF$170</f>
        <v>0</v>
      </c>
      <c r="DQ113" s="544">
        <f>'Report 5A'!$AF$171</f>
        <v>0</v>
      </c>
    </row>
    <row r="114" spans="2:121">
      <c r="B114" s="535" t="s">
        <v>669</v>
      </c>
      <c r="C114" s="536">
        <v>1</v>
      </c>
      <c r="D114" s="537" t="str">
        <f>'Information Input'!$M$14</f>
        <v xml:space="preserve">      -      </v>
      </c>
      <c r="E114" s="537" t="s">
        <v>135</v>
      </c>
      <c r="F114" s="538">
        <f t="shared" si="29"/>
        <v>43466</v>
      </c>
      <c r="G114" s="538">
        <f t="shared" si="30"/>
        <v>43555</v>
      </c>
      <c r="H114" s="538">
        <f>'Information Input'!$H$35</f>
        <v>43555</v>
      </c>
      <c r="I114" s="537" t="str">
        <f>'Information Input'!$J$22</f>
        <v>Quarterly</v>
      </c>
      <c r="J114" s="538">
        <f>'Information Input'!$H$30</f>
        <v>43555</v>
      </c>
      <c r="K114" s="537">
        <f>'Information Input'!$J$18</f>
        <v>2019</v>
      </c>
      <c r="L114" s="579" t="s">
        <v>92</v>
      </c>
      <c r="M114" s="540" t="s">
        <v>93</v>
      </c>
      <c r="N114" s="541" t="s">
        <v>91</v>
      </c>
      <c r="O114" s="542" t="s">
        <v>671</v>
      </c>
      <c r="P114" s="537">
        <v>33</v>
      </c>
      <c r="Q114" s="541" t="s">
        <v>175</v>
      </c>
      <c r="R114" s="541" t="s">
        <v>233</v>
      </c>
      <c r="S114" s="543">
        <f>'Report 1'!$H$18</f>
        <v>0</v>
      </c>
      <c r="T114" s="544">
        <f>'Report 1'!$H$53</f>
        <v>0</v>
      </c>
      <c r="U114" s="545">
        <f>'Report 1'!$H$139</f>
        <v>0</v>
      </c>
      <c r="AL114" s="546" t="s">
        <v>669</v>
      </c>
      <c r="AM114" s="547">
        <v>2</v>
      </c>
      <c r="AN114" s="547" t="str">
        <f>'Information Input'!$M$14</f>
        <v xml:space="preserve">      -      </v>
      </c>
      <c r="AO114" s="547" t="s">
        <v>137</v>
      </c>
      <c r="AP114" s="538">
        <f t="shared" si="35"/>
        <v>43647</v>
      </c>
      <c r="AQ114" s="538">
        <f t="shared" si="36"/>
        <v>43738</v>
      </c>
      <c r="AR114" s="538">
        <f>'Information Input'!$H$35</f>
        <v>43555</v>
      </c>
      <c r="AS114" s="547" t="str">
        <f>'Information Input'!$J$22</f>
        <v>Quarterly</v>
      </c>
      <c r="AT114" s="538">
        <f>'Information Input'!$H$30</f>
        <v>43555</v>
      </c>
      <c r="AU114" s="547">
        <f>'Information Input'!$J$18</f>
        <v>2019</v>
      </c>
      <c r="AV114" s="547" t="s">
        <v>89</v>
      </c>
      <c r="AW114" s="547" t="s">
        <v>90</v>
      </c>
      <c r="AX114" s="547" t="s">
        <v>91</v>
      </c>
      <c r="AY114" s="548" t="s">
        <v>671</v>
      </c>
      <c r="AZ114" s="547">
        <v>29</v>
      </c>
      <c r="BA114" s="549" t="s">
        <v>171</v>
      </c>
      <c r="BB114" s="543" t="s">
        <v>238</v>
      </c>
      <c r="BC114" s="550">
        <f>'Report 2'!$V36</f>
        <v>0</v>
      </c>
      <c r="BD114" s="550">
        <f>'Report 2'!$W36</f>
        <v>0</v>
      </c>
      <c r="BE114" s="550">
        <f>'Report 2'!$X36</f>
        <v>0</v>
      </c>
      <c r="BF114" s="550">
        <f>'Report 2'!$Y36</f>
        <v>0</v>
      </c>
      <c r="BG114" s="550">
        <f>'Report 2'!$Z36</f>
        <v>0</v>
      </c>
      <c r="BH114" s="550">
        <f>'Report 2'!$AA36</f>
        <v>0</v>
      </c>
      <c r="BI114" s="550">
        <f>'Report 2'!$AB36</f>
        <v>0</v>
      </c>
      <c r="BK114" s="541" t="s">
        <v>669</v>
      </c>
      <c r="BL114" s="537">
        <v>3</v>
      </c>
      <c r="BM114" s="537" t="str">
        <f>'Information Input'!$M$14</f>
        <v xml:space="preserve">      -      </v>
      </c>
      <c r="BN114" s="537" t="s">
        <v>136</v>
      </c>
      <c r="BO114" s="538">
        <f t="shared" si="37"/>
        <v>43556</v>
      </c>
      <c r="BP114" s="538">
        <f t="shared" si="38"/>
        <v>43646</v>
      </c>
      <c r="BQ114" s="538">
        <f>'Information Input'!$H$35</f>
        <v>43555</v>
      </c>
      <c r="BR114" s="537" t="str">
        <f>'Information Input'!$J$22</f>
        <v>Quarterly</v>
      </c>
      <c r="BS114" s="538">
        <f>'Information Input'!$H$30</f>
        <v>43555</v>
      </c>
      <c r="BT114" s="537">
        <f>'Information Input'!$J$18</f>
        <v>2019</v>
      </c>
      <c r="BU114" s="579" t="s">
        <v>99</v>
      </c>
      <c r="BV114" s="540" t="s">
        <v>100</v>
      </c>
      <c r="BW114" s="541" t="s">
        <v>96</v>
      </c>
      <c r="BX114" s="537">
        <v>4</v>
      </c>
      <c r="BY114" s="549" t="s">
        <v>164</v>
      </c>
      <c r="BZ114" s="549" t="s">
        <v>252</v>
      </c>
      <c r="CA114" s="543">
        <f>'Report 3'!$J$35</f>
        <v>0</v>
      </c>
      <c r="CC114" s="542" t="s">
        <v>669</v>
      </c>
      <c r="CD114" s="1014" t="s">
        <v>672</v>
      </c>
      <c r="CE114" s="1014" t="str">
        <f>'Information Input'!$M$14</f>
        <v xml:space="preserve">      -      </v>
      </c>
      <c r="CF114" s="551" t="s">
        <v>135</v>
      </c>
      <c r="CG114" s="552">
        <f t="shared" si="31"/>
        <v>43466</v>
      </c>
      <c r="CH114" s="552">
        <f t="shared" si="32"/>
        <v>43555</v>
      </c>
      <c r="CI114" s="552">
        <f>'Information Input'!$H$35</f>
        <v>43555</v>
      </c>
      <c r="CJ114" s="551" t="str">
        <f>'Information Input'!$J$22</f>
        <v>Quarterly</v>
      </c>
      <c r="CK114" s="552">
        <f>'Information Input'!$H$30</f>
        <v>43555</v>
      </c>
      <c r="CL114" s="551">
        <f>'Information Input'!$J$18</f>
        <v>2019</v>
      </c>
      <c r="CM114" s="551" t="s">
        <v>94</v>
      </c>
      <c r="CN114" s="1014" t="s">
        <v>95</v>
      </c>
      <c r="CO114" s="542" t="s">
        <v>96</v>
      </c>
      <c r="CP114" s="542" t="s">
        <v>671</v>
      </c>
      <c r="CQ114" s="551">
        <v>33</v>
      </c>
      <c r="CR114" s="542" t="s">
        <v>175</v>
      </c>
      <c r="CS114" s="542" t="s">
        <v>233</v>
      </c>
      <c r="CT114" s="1015">
        <f>'Report 1'!$M$18</f>
        <v>0</v>
      </c>
      <c r="CU114" s="1016">
        <f>SUMIF('Report 4A'!$G$16:$G$95,$CQ114,'Report 4A'!$U$16:$U$95)</f>
        <v>0</v>
      </c>
      <c r="CV114" s="1017">
        <f t="shared" si="33"/>
        <v>0</v>
      </c>
      <c r="CX114" s="546" t="s">
        <v>669</v>
      </c>
      <c r="CY114" s="537" t="s">
        <v>310</v>
      </c>
      <c r="CZ114" s="537" t="str">
        <f>'Information Input'!$M$14</f>
        <v xml:space="preserve">      -      </v>
      </c>
      <c r="DA114" s="552">
        <f>'Information Input'!$H$35</f>
        <v>43555</v>
      </c>
      <c r="DB114" s="537" t="str">
        <f>'Information Input'!$J$22</f>
        <v>Quarterly</v>
      </c>
      <c r="DC114" s="552">
        <f>'Information Input'!$H$30</f>
        <v>43555</v>
      </c>
      <c r="DD114" s="553" t="str">
        <f t="shared" si="39"/>
        <v>201609</v>
      </c>
      <c r="DE114" s="541" t="s">
        <v>103</v>
      </c>
      <c r="DF114" s="541" t="s">
        <v>673</v>
      </c>
      <c r="DG114" s="544">
        <f>'Report 5A'!$AG$161</f>
        <v>0</v>
      </c>
      <c r="DH114" s="550">
        <f>'Report 5A'!$AG$162</f>
        <v>0</v>
      </c>
      <c r="DI114" s="544">
        <f>'Report 5A'!$AG$163</f>
        <v>0</v>
      </c>
      <c r="DJ114" s="544">
        <f>'Report 5A'!$AG$164</f>
        <v>0</v>
      </c>
      <c r="DK114" s="544">
        <f>'Report 5A'!$AG$165</f>
        <v>0</v>
      </c>
      <c r="DL114" s="544">
        <f>'Report 5A'!$AG$166</f>
        <v>0</v>
      </c>
      <c r="DM114" s="544">
        <f>'Report 5A'!$AG$167</f>
        <v>0</v>
      </c>
      <c r="DN114" s="544">
        <f>'Report 5A'!$AG$168</f>
        <v>0</v>
      </c>
      <c r="DO114" s="544">
        <f>'Report 5A'!$AG$169</f>
        <v>0</v>
      </c>
      <c r="DP114" s="544">
        <f>'Report 5A'!$AG$170</f>
        <v>0</v>
      </c>
      <c r="DQ114" s="544">
        <f>'Report 5A'!$AG$171</f>
        <v>0</v>
      </c>
    </row>
    <row r="115" spans="2:121">
      <c r="B115" s="535" t="s">
        <v>669</v>
      </c>
      <c r="C115" s="536">
        <v>1</v>
      </c>
      <c r="D115" s="537" t="str">
        <f>'Information Input'!$M$14</f>
        <v xml:space="preserve">      -      </v>
      </c>
      <c r="E115" s="537" t="s">
        <v>135</v>
      </c>
      <c r="F115" s="538">
        <f t="shared" si="29"/>
        <v>43466</v>
      </c>
      <c r="G115" s="538">
        <f t="shared" si="30"/>
        <v>43555</v>
      </c>
      <c r="H115" s="538">
        <f>'Information Input'!$H$35</f>
        <v>43555</v>
      </c>
      <c r="I115" s="537" t="str">
        <f>'Information Input'!$J$22</f>
        <v>Quarterly</v>
      </c>
      <c r="J115" s="538">
        <f>'Information Input'!$H$30</f>
        <v>43555</v>
      </c>
      <c r="K115" s="537">
        <f>'Information Input'!$J$18</f>
        <v>2019</v>
      </c>
      <c r="L115" s="579" t="s">
        <v>92</v>
      </c>
      <c r="M115" s="540" t="s">
        <v>93</v>
      </c>
      <c r="N115" s="541" t="s">
        <v>91</v>
      </c>
      <c r="O115" s="542" t="s">
        <v>671</v>
      </c>
      <c r="P115" s="537">
        <v>34</v>
      </c>
      <c r="Q115" s="541" t="s">
        <v>176</v>
      </c>
      <c r="R115" s="541" t="s">
        <v>238</v>
      </c>
      <c r="S115" s="543">
        <f>'Report 1'!$H$18</f>
        <v>0</v>
      </c>
      <c r="T115" s="544">
        <f>'Report 1'!$H$54</f>
        <v>0</v>
      </c>
      <c r="U115" s="545">
        <f>'Report 1'!$H$140</f>
        <v>0</v>
      </c>
      <c r="AL115" s="546" t="s">
        <v>669</v>
      </c>
      <c r="AM115" s="547">
        <v>2</v>
      </c>
      <c r="AN115" s="547" t="str">
        <f>'Information Input'!$M$14</f>
        <v xml:space="preserve">      -      </v>
      </c>
      <c r="AO115" s="547" t="s">
        <v>137</v>
      </c>
      <c r="AP115" s="538">
        <f t="shared" si="35"/>
        <v>43647</v>
      </c>
      <c r="AQ115" s="538">
        <f t="shared" si="36"/>
        <v>43738</v>
      </c>
      <c r="AR115" s="538">
        <f>'Information Input'!$H$35</f>
        <v>43555</v>
      </c>
      <c r="AS115" s="547" t="str">
        <f>'Information Input'!$J$22</f>
        <v>Quarterly</v>
      </c>
      <c r="AT115" s="538">
        <f>'Information Input'!$H$30</f>
        <v>43555</v>
      </c>
      <c r="AU115" s="547">
        <f>'Information Input'!$J$18</f>
        <v>2019</v>
      </c>
      <c r="AV115" s="547" t="s">
        <v>89</v>
      </c>
      <c r="AW115" s="547" t="s">
        <v>90</v>
      </c>
      <c r="AX115" s="547" t="s">
        <v>91</v>
      </c>
      <c r="AY115" s="548" t="s">
        <v>671</v>
      </c>
      <c r="AZ115" s="547">
        <v>30</v>
      </c>
      <c r="BA115" s="549" t="s">
        <v>172</v>
      </c>
      <c r="BB115" s="543" t="s">
        <v>238</v>
      </c>
      <c r="BC115" s="550">
        <f>'Report 2'!$V37</f>
        <v>0</v>
      </c>
      <c r="BD115" s="550">
        <f>'Report 2'!$W37</f>
        <v>0</v>
      </c>
      <c r="BE115" s="550">
        <f>'Report 2'!$X37</f>
        <v>0</v>
      </c>
      <c r="BF115" s="550">
        <f>'Report 2'!$Y37</f>
        <v>0</v>
      </c>
      <c r="BG115" s="550">
        <f>'Report 2'!$Z37</f>
        <v>0</v>
      </c>
      <c r="BH115" s="550">
        <f>'Report 2'!$AA37</f>
        <v>0</v>
      </c>
      <c r="BI115" s="550">
        <f>'Report 2'!$AB37</f>
        <v>0</v>
      </c>
      <c r="BK115" s="541" t="s">
        <v>669</v>
      </c>
      <c r="BL115" s="537">
        <v>3</v>
      </c>
      <c r="BM115" s="537" t="str">
        <f>'Information Input'!$M$14</f>
        <v xml:space="preserve">      -      </v>
      </c>
      <c r="BN115" s="537" t="s">
        <v>136</v>
      </c>
      <c r="BO115" s="538">
        <f t="shared" si="37"/>
        <v>43556</v>
      </c>
      <c r="BP115" s="538">
        <f t="shared" si="38"/>
        <v>43646</v>
      </c>
      <c r="BQ115" s="538">
        <f>'Information Input'!$H$35</f>
        <v>43555</v>
      </c>
      <c r="BR115" s="537" t="str">
        <f>'Information Input'!$J$22</f>
        <v>Quarterly</v>
      </c>
      <c r="BS115" s="538">
        <f>'Information Input'!$H$30</f>
        <v>43555</v>
      </c>
      <c r="BT115" s="537">
        <f>'Information Input'!$J$18</f>
        <v>2019</v>
      </c>
      <c r="BU115" s="579" t="s">
        <v>99</v>
      </c>
      <c r="BV115" s="540" t="s">
        <v>100</v>
      </c>
      <c r="BW115" s="541" t="s">
        <v>96</v>
      </c>
      <c r="BX115" s="537">
        <v>5</v>
      </c>
      <c r="BY115" s="549" t="s">
        <v>253</v>
      </c>
      <c r="BZ115" s="549" t="s">
        <v>254</v>
      </c>
      <c r="CA115" s="543">
        <f>'Report 3'!$J$36</f>
        <v>0</v>
      </c>
      <c r="CC115" s="542" t="s">
        <v>669</v>
      </c>
      <c r="CD115" s="1014" t="s">
        <v>672</v>
      </c>
      <c r="CE115" s="1014" t="str">
        <f>'Information Input'!$M$14</f>
        <v xml:space="preserve">      -      </v>
      </c>
      <c r="CF115" s="551" t="s">
        <v>135</v>
      </c>
      <c r="CG115" s="552">
        <f t="shared" si="31"/>
        <v>43466</v>
      </c>
      <c r="CH115" s="552">
        <f t="shared" si="32"/>
        <v>43555</v>
      </c>
      <c r="CI115" s="552">
        <f>'Information Input'!$H$35</f>
        <v>43555</v>
      </c>
      <c r="CJ115" s="551" t="str">
        <f>'Information Input'!$J$22</f>
        <v>Quarterly</v>
      </c>
      <c r="CK115" s="552">
        <f>'Information Input'!$H$30</f>
        <v>43555</v>
      </c>
      <c r="CL115" s="551">
        <f>'Information Input'!$J$18</f>
        <v>2019</v>
      </c>
      <c r="CM115" s="551" t="s">
        <v>94</v>
      </c>
      <c r="CN115" s="1014" t="s">
        <v>95</v>
      </c>
      <c r="CO115" s="542" t="s">
        <v>96</v>
      </c>
      <c r="CP115" s="542" t="s">
        <v>671</v>
      </c>
      <c r="CQ115" s="551">
        <v>34</v>
      </c>
      <c r="CR115" s="542" t="s">
        <v>176</v>
      </c>
      <c r="CS115" s="542" t="s">
        <v>238</v>
      </c>
      <c r="CT115" s="1015">
        <f>'Report 1'!$M$18</f>
        <v>0</v>
      </c>
      <c r="CU115" s="1016">
        <f>SUMIF('Report 4A'!$G$16:$G$95,$CQ115,'Report 4A'!$U$16:$U$95)</f>
        <v>0</v>
      </c>
      <c r="CV115" s="1017">
        <f t="shared" si="33"/>
        <v>0</v>
      </c>
      <c r="CX115" s="546" t="s">
        <v>669</v>
      </c>
      <c r="CY115" s="537" t="s">
        <v>310</v>
      </c>
      <c r="CZ115" s="537" t="str">
        <f>'Information Input'!$M$14</f>
        <v xml:space="preserve">      -      </v>
      </c>
      <c r="DA115" s="538">
        <f>'Information Input'!$H$35</f>
        <v>43555</v>
      </c>
      <c r="DB115" s="537" t="str">
        <f>'Information Input'!$J$22</f>
        <v>Quarterly</v>
      </c>
      <c r="DC115" s="552">
        <f>'Information Input'!$H$30</f>
        <v>43555</v>
      </c>
      <c r="DD115" s="553" t="str">
        <f t="shared" si="39"/>
        <v>201608</v>
      </c>
      <c r="DE115" s="541" t="s">
        <v>103</v>
      </c>
      <c r="DF115" s="541" t="s">
        <v>673</v>
      </c>
      <c r="DG115" s="544">
        <f>'Report 5A'!$AH$161</f>
        <v>0</v>
      </c>
      <c r="DH115" s="550">
        <f>'Report 5A'!$AH$162</f>
        <v>0</v>
      </c>
      <c r="DI115" s="544">
        <f>'Report 5A'!$AH$163</f>
        <v>0</v>
      </c>
      <c r="DJ115" s="544">
        <f>'Report 5A'!$AH$164</f>
        <v>0</v>
      </c>
      <c r="DK115" s="544">
        <f>'Report 5A'!$AH$165</f>
        <v>0</v>
      </c>
      <c r="DL115" s="544">
        <f>'Report 5A'!$AH$166</f>
        <v>0</v>
      </c>
      <c r="DM115" s="544">
        <f>'Report 5A'!$AH$167</f>
        <v>0</v>
      </c>
      <c r="DN115" s="544">
        <f>'Report 5A'!$AH$168</f>
        <v>0</v>
      </c>
      <c r="DO115" s="544">
        <f>'Report 5A'!$AH$169</f>
        <v>0</v>
      </c>
      <c r="DP115" s="544">
        <f>'Report 5A'!$AH$170</f>
        <v>0</v>
      </c>
      <c r="DQ115" s="544">
        <f>'Report 5A'!$AH$171</f>
        <v>0</v>
      </c>
    </row>
    <row r="116" spans="2:121">
      <c r="B116" s="535" t="s">
        <v>669</v>
      </c>
      <c r="C116" s="536">
        <v>1</v>
      </c>
      <c r="D116" s="537" t="str">
        <f>'Information Input'!$M$14</f>
        <v xml:space="preserve">      -      </v>
      </c>
      <c r="E116" s="537" t="s">
        <v>135</v>
      </c>
      <c r="F116" s="538">
        <f t="shared" si="29"/>
        <v>43466</v>
      </c>
      <c r="G116" s="538">
        <f t="shared" si="30"/>
        <v>43555</v>
      </c>
      <c r="H116" s="538">
        <f>'Information Input'!$H$35</f>
        <v>43555</v>
      </c>
      <c r="I116" s="537" t="str">
        <f>'Information Input'!$J$22</f>
        <v>Quarterly</v>
      </c>
      <c r="J116" s="538">
        <f>'Information Input'!$H$30</f>
        <v>43555</v>
      </c>
      <c r="K116" s="537">
        <f>'Information Input'!$J$18</f>
        <v>2019</v>
      </c>
      <c r="L116" s="579" t="s">
        <v>92</v>
      </c>
      <c r="M116" s="540" t="s">
        <v>93</v>
      </c>
      <c r="N116" s="541" t="s">
        <v>91</v>
      </c>
      <c r="O116" s="542" t="s">
        <v>671</v>
      </c>
      <c r="P116" s="537">
        <v>35</v>
      </c>
      <c r="Q116" s="541" t="s">
        <v>177</v>
      </c>
      <c r="R116" s="541" t="s">
        <v>235</v>
      </c>
      <c r="S116" s="543">
        <f>'Report 1'!$H$18</f>
        <v>0</v>
      </c>
      <c r="T116" s="544">
        <f>'Report 1'!$H$55</f>
        <v>0</v>
      </c>
      <c r="U116" s="545">
        <f>'Report 1'!$H$141</f>
        <v>0</v>
      </c>
      <c r="AL116" s="546" t="s">
        <v>669</v>
      </c>
      <c r="AM116" s="547">
        <v>2</v>
      </c>
      <c r="AN116" s="547" t="str">
        <f>'Information Input'!$M$14</f>
        <v xml:space="preserve">      -      </v>
      </c>
      <c r="AO116" s="547" t="s">
        <v>137</v>
      </c>
      <c r="AP116" s="538">
        <f t="shared" si="35"/>
        <v>43647</v>
      </c>
      <c r="AQ116" s="538">
        <f t="shared" si="36"/>
        <v>43738</v>
      </c>
      <c r="AR116" s="538">
        <f>'Information Input'!$H$35</f>
        <v>43555</v>
      </c>
      <c r="AS116" s="547" t="str">
        <f>'Information Input'!$J$22</f>
        <v>Quarterly</v>
      </c>
      <c r="AT116" s="538">
        <f>'Information Input'!$H$30</f>
        <v>43555</v>
      </c>
      <c r="AU116" s="547">
        <f>'Information Input'!$J$18</f>
        <v>2019</v>
      </c>
      <c r="AV116" s="547" t="s">
        <v>89</v>
      </c>
      <c r="AW116" s="547" t="s">
        <v>90</v>
      </c>
      <c r="AX116" s="547" t="s">
        <v>91</v>
      </c>
      <c r="AY116" s="548" t="s">
        <v>671</v>
      </c>
      <c r="AZ116" s="547">
        <v>31</v>
      </c>
      <c r="BA116" s="549" t="s">
        <v>173</v>
      </c>
      <c r="BB116" s="543" t="s">
        <v>233</v>
      </c>
      <c r="BC116" s="550">
        <f>'Report 2'!$V38</f>
        <v>0</v>
      </c>
      <c r="BD116" s="550">
        <f>'Report 2'!$W38</f>
        <v>0</v>
      </c>
      <c r="BE116" s="550">
        <f>'Report 2'!$X38</f>
        <v>0</v>
      </c>
      <c r="BF116" s="550">
        <f>'Report 2'!$Y38</f>
        <v>0</v>
      </c>
      <c r="BG116" s="550">
        <f>'Report 2'!$Z38</f>
        <v>0</v>
      </c>
      <c r="BH116" s="550">
        <f>'Report 2'!$AA38</f>
        <v>0</v>
      </c>
      <c r="BI116" s="550">
        <f>'Report 2'!$AB38</f>
        <v>0</v>
      </c>
      <c r="BK116" s="541" t="s">
        <v>669</v>
      </c>
      <c r="BL116" s="537">
        <v>3</v>
      </c>
      <c r="BM116" s="537" t="str">
        <f>'Information Input'!$M$14</f>
        <v xml:space="preserve">      -      </v>
      </c>
      <c r="BN116" s="537" t="s">
        <v>136</v>
      </c>
      <c r="BO116" s="538">
        <f t="shared" si="37"/>
        <v>43556</v>
      </c>
      <c r="BP116" s="538">
        <f t="shared" si="38"/>
        <v>43646</v>
      </c>
      <c r="BQ116" s="538">
        <f>'Information Input'!$H$35</f>
        <v>43555</v>
      </c>
      <c r="BR116" s="537" t="str">
        <f>'Information Input'!$J$22</f>
        <v>Quarterly</v>
      </c>
      <c r="BS116" s="538">
        <f>'Information Input'!$H$30</f>
        <v>43555</v>
      </c>
      <c r="BT116" s="537">
        <f>'Information Input'!$J$18</f>
        <v>2019</v>
      </c>
      <c r="BU116" s="579" t="s">
        <v>99</v>
      </c>
      <c r="BV116" s="540" t="s">
        <v>100</v>
      </c>
      <c r="BW116" s="541" t="s">
        <v>96</v>
      </c>
      <c r="BX116" s="537">
        <v>6</v>
      </c>
      <c r="BY116" s="549" t="s">
        <v>255</v>
      </c>
      <c r="BZ116" s="549" t="s">
        <v>254</v>
      </c>
      <c r="CA116" s="543">
        <f>'Report 3'!$J$37</f>
        <v>0</v>
      </c>
      <c r="CC116" s="542" t="s">
        <v>669</v>
      </c>
      <c r="CD116" s="1014" t="s">
        <v>672</v>
      </c>
      <c r="CE116" s="1014" t="str">
        <f>'Information Input'!$M$14</f>
        <v xml:space="preserve">      -      </v>
      </c>
      <c r="CF116" s="551" t="s">
        <v>135</v>
      </c>
      <c r="CG116" s="552">
        <f t="shared" si="31"/>
        <v>43466</v>
      </c>
      <c r="CH116" s="552">
        <f t="shared" si="32"/>
        <v>43555</v>
      </c>
      <c r="CI116" s="552">
        <f>'Information Input'!$H$35</f>
        <v>43555</v>
      </c>
      <c r="CJ116" s="551" t="str">
        <f>'Information Input'!$J$22</f>
        <v>Quarterly</v>
      </c>
      <c r="CK116" s="552">
        <f>'Information Input'!$H$30</f>
        <v>43555</v>
      </c>
      <c r="CL116" s="551">
        <f>'Information Input'!$J$18</f>
        <v>2019</v>
      </c>
      <c r="CM116" s="551" t="s">
        <v>94</v>
      </c>
      <c r="CN116" s="1014" t="s">
        <v>95</v>
      </c>
      <c r="CO116" s="542" t="s">
        <v>96</v>
      </c>
      <c r="CP116" s="542" t="s">
        <v>671</v>
      </c>
      <c r="CQ116" s="551">
        <v>35</v>
      </c>
      <c r="CR116" s="542" t="s">
        <v>177</v>
      </c>
      <c r="CS116" s="542" t="s">
        <v>235</v>
      </c>
      <c r="CT116" s="1015">
        <f>'Report 1'!$M$18</f>
        <v>0</v>
      </c>
      <c r="CU116" s="1016">
        <f>SUMIF('Report 4A'!$G$16:$G$95,$CQ116,'Report 4A'!$U$16:$U$95)</f>
        <v>0</v>
      </c>
      <c r="CV116" s="1017">
        <f t="shared" si="33"/>
        <v>0</v>
      </c>
      <c r="CX116" s="546" t="s">
        <v>669</v>
      </c>
      <c r="CY116" s="537" t="s">
        <v>310</v>
      </c>
      <c r="CZ116" s="537" t="str">
        <f>'Information Input'!$M$14</f>
        <v xml:space="preserve">      -      </v>
      </c>
      <c r="DA116" s="538">
        <f>'Information Input'!$H$35</f>
        <v>43555</v>
      </c>
      <c r="DB116" s="537" t="str">
        <f>'Information Input'!$J$22</f>
        <v>Quarterly</v>
      </c>
      <c r="DC116" s="552">
        <f>'Information Input'!$H$30</f>
        <v>43555</v>
      </c>
      <c r="DD116" s="553" t="str">
        <f t="shared" si="39"/>
        <v>201607</v>
      </c>
      <c r="DE116" s="541" t="s">
        <v>103</v>
      </c>
      <c r="DF116" s="541" t="s">
        <v>673</v>
      </c>
      <c r="DG116" s="544">
        <f>'Report 5A'!$AI$161</f>
        <v>0</v>
      </c>
      <c r="DH116" s="550">
        <f>'Report 5A'!$AI$162</f>
        <v>0</v>
      </c>
      <c r="DI116" s="544">
        <f>'Report 5A'!$AI$163</f>
        <v>0</v>
      </c>
      <c r="DJ116" s="544">
        <f>'Report 5A'!$AI$164</f>
        <v>0</v>
      </c>
      <c r="DK116" s="544">
        <f>'Report 5A'!$AI$165</f>
        <v>0</v>
      </c>
      <c r="DL116" s="544">
        <f>'Report 5A'!$AI$166</f>
        <v>0</v>
      </c>
      <c r="DM116" s="544">
        <f>'Report 5A'!$AI$167</f>
        <v>0</v>
      </c>
      <c r="DN116" s="544">
        <f>'Report 5A'!$AI$168</f>
        <v>0</v>
      </c>
      <c r="DO116" s="544">
        <f>'Report 5A'!$AI$169</f>
        <v>0</v>
      </c>
      <c r="DP116" s="544">
        <f>'Report 5A'!$AI$170</f>
        <v>0</v>
      </c>
      <c r="DQ116" s="544">
        <f>'Report 5A'!$AI$171</f>
        <v>0</v>
      </c>
    </row>
    <row r="117" spans="2:121">
      <c r="B117" s="535" t="s">
        <v>669</v>
      </c>
      <c r="C117" s="536">
        <v>1</v>
      </c>
      <c r="D117" s="537" t="str">
        <f>'Information Input'!$M$14</f>
        <v xml:space="preserve">      -      </v>
      </c>
      <c r="E117" s="537" t="s">
        <v>135</v>
      </c>
      <c r="F117" s="538">
        <f t="shared" si="29"/>
        <v>43466</v>
      </c>
      <c r="G117" s="538">
        <f t="shared" si="30"/>
        <v>43555</v>
      </c>
      <c r="H117" s="538">
        <f>'Information Input'!$H$35</f>
        <v>43555</v>
      </c>
      <c r="I117" s="537" t="str">
        <f>'Information Input'!$J$22</f>
        <v>Quarterly</v>
      </c>
      <c r="J117" s="538">
        <f>'Information Input'!$H$30</f>
        <v>43555</v>
      </c>
      <c r="K117" s="537">
        <f>'Information Input'!$J$18</f>
        <v>2019</v>
      </c>
      <c r="L117" s="579" t="s">
        <v>92</v>
      </c>
      <c r="M117" s="540" t="s">
        <v>93</v>
      </c>
      <c r="N117" s="541" t="s">
        <v>91</v>
      </c>
      <c r="O117" s="542" t="s">
        <v>671</v>
      </c>
      <c r="P117" s="537">
        <v>36</v>
      </c>
      <c r="Q117" s="541" t="s">
        <v>178</v>
      </c>
      <c r="R117" s="541" t="s">
        <v>235</v>
      </c>
      <c r="S117" s="543">
        <f>'Report 1'!$H$18</f>
        <v>0</v>
      </c>
      <c r="T117" s="544">
        <f>'Report 1'!$H$56</f>
        <v>0</v>
      </c>
      <c r="U117" s="545">
        <f>'Report 1'!$H$142</f>
        <v>0</v>
      </c>
      <c r="AL117" s="546" t="s">
        <v>669</v>
      </c>
      <c r="AM117" s="547">
        <v>2</v>
      </c>
      <c r="AN117" s="547" t="str">
        <f>'Information Input'!$M$14</f>
        <v xml:space="preserve">      -      </v>
      </c>
      <c r="AO117" s="547" t="s">
        <v>137</v>
      </c>
      <c r="AP117" s="538">
        <f t="shared" si="35"/>
        <v>43647</v>
      </c>
      <c r="AQ117" s="538">
        <f t="shared" si="36"/>
        <v>43738</v>
      </c>
      <c r="AR117" s="538">
        <f>'Information Input'!$H$35</f>
        <v>43555</v>
      </c>
      <c r="AS117" s="547" t="str">
        <f>'Information Input'!$J$22</f>
        <v>Quarterly</v>
      </c>
      <c r="AT117" s="538">
        <f>'Information Input'!$H$30</f>
        <v>43555</v>
      </c>
      <c r="AU117" s="547">
        <f>'Information Input'!$J$18</f>
        <v>2019</v>
      </c>
      <c r="AV117" s="547" t="s">
        <v>89</v>
      </c>
      <c r="AW117" s="547" t="s">
        <v>90</v>
      </c>
      <c r="AX117" s="547" t="s">
        <v>91</v>
      </c>
      <c r="AY117" s="548" t="s">
        <v>671</v>
      </c>
      <c r="AZ117" s="547">
        <v>32</v>
      </c>
      <c r="BA117" s="549" t="s">
        <v>174</v>
      </c>
      <c r="BB117" s="543" t="s">
        <v>238</v>
      </c>
      <c r="BC117" s="550">
        <f>'Report 2'!$V39</f>
        <v>0</v>
      </c>
      <c r="BD117" s="550">
        <f>'Report 2'!$W39</f>
        <v>0</v>
      </c>
      <c r="BE117" s="550">
        <f>'Report 2'!$X39</f>
        <v>0</v>
      </c>
      <c r="BF117" s="550">
        <f>'Report 2'!$Y39</f>
        <v>0</v>
      </c>
      <c r="BG117" s="550">
        <f>'Report 2'!$Z39</f>
        <v>0</v>
      </c>
      <c r="BH117" s="550">
        <f>'Report 2'!$AA39</f>
        <v>0</v>
      </c>
      <c r="BI117" s="550">
        <f>'Report 2'!$AB39</f>
        <v>0</v>
      </c>
      <c r="BK117" s="541" t="s">
        <v>669</v>
      </c>
      <c r="BL117" s="537">
        <v>3</v>
      </c>
      <c r="BM117" s="537" t="str">
        <f>'Information Input'!$M$14</f>
        <v xml:space="preserve">      -      </v>
      </c>
      <c r="BN117" s="537" t="s">
        <v>136</v>
      </c>
      <c r="BO117" s="538">
        <f t="shared" si="37"/>
        <v>43556</v>
      </c>
      <c r="BP117" s="538">
        <f t="shared" si="38"/>
        <v>43646</v>
      </c>
      <c r="BQ117" s="538">
        <f>'Information Input'!$H$35</f>
        <v>43555</v>
      </c>
      <c r="BR117" s="537" t="str">
        <f>'Information Input'!$J$22</f>
        <v>Quarterly</v>
      </c>
      <c r="BS117" s="538">
        <f>'Information Input'!$H$30</f>
        <v>43555</v>
      </c>
      <c r="BT117" s="537">
        <f>'Information Input'!$J$18</f>
        <v>2019</v>
      </c>
      <c r="BU117" s="579" t="s">
        <v>99</v>
      </c>
      <c r="BV117" s="540" t="s">
        <v>100</v>
      </c>
      <c r="BW117" s="541" t="s">
        <v>96</v>
      </c>
      <c r="BX117" s="537">
        <v>7</v>
      </c>
      <c r="BY117" s="549" t="s">
        <v>256</v>
      </c>
      <c r="BZ117" s="549" t="s">
        <v>254</v>
      </c>
      <c r="CA117" s="543">
        <f>'Report 3'!$J$38</f>
        <v>0</v>
      </c>
      <c r="CC117" s="542" t="s">
        <v>669</v>
      </c>
      <c r="CD117" s="1014" t="s">
        <v>672</v>
      </c>
      <c r="CE117" s="1014" t="str">
        <f>'Information Input'!$M$14</f>
        <v xml:space="preserve">      -      </v>
      </c>
      <c r="CF117" s="551" t="s">
        <v>135</v>
      </c>
      <c r="CG117" s="552">
        <f t="shared" si="31"/>
        <v>43466</v>
      </c>
      <c r="CH117" s="552">
        <f t="shared" si="32"/>
        <v>43555</v>
      </c>
      <c r="CI117" s="552">
        <f>'Information Input'!$H$35</f>
        <v>43555</v>
      </c>
      <c r="CJ117" s="551" t="str">
        <f>'Information Input'!$J$22</f>
        <v>Quarterly</v>
      </c>
      <c r="CK117" s="552">
        <f>'Information Input'!$H$30</f>
        <v>43555</v>
      </c>
      <c r="CL117" s="551">
        <f>'Information Input'!$J$18</f>
        <v>2019</v>
      </c>
      <c r="CM117" s="551" t="s">
        <v>94</v>
      </c>
      <c r="CN117" s="1014" t="s">
        <v>95</v>
      </c>
      <c r="CO117" s="542" t="s">
        <v>96</v>
      </c>
      <c r="CP117" s="542" t="s">
        <v>671</v>
      </c>
      <c r="CQ117" s="551">
        <v>36</v>
      </c>
      <c r="CR117" s="542" t="s">
        <v>178</v>
      </c>
      <c r="CS117" s="542" t="s">
        <v>235</v>
      </c>
      <c r="CT117" s="1015">
        <f>'Report 1'!$M$18</f>
        <v>0</v>
      </c>
      <c r="CU117" s="1016">
        <f>SUMIF('Report 4A'!$G$16:$G$95,$CQ117,'Report 4A'!$U$16:$U$95)</f>
        <v>0</v>
      </c>
      <c r="CV117" s="1017">
        <f t="shared" si="33"/>
        <v>0</v>
      </c>
      <c r="CX117" s="546" t="s">
        <v>669</v>
      </c>
      <c r="CY117" s="537" t="s">
        <v>310</v>
      </c>
      <c r="CZ117" s="537" t="str">
        <f>'Information Input'!$M$14</f>
        <v xml:space="preserve">      -      </v>
      </c>
      <c r="DA117" s="538">
        <f>'Information Input'!$H$35</f>
        <v>43555</v>
      </c>
      <c r="DB117" s="537" t="str">
        <f>'Information Input'!$J$22</f>
        <v>Quarterly</v>
      </c>
      <c r="DC117" s="552">
        <f>'Information Input'!$H$30</f>
        <v>43555</v>
      </c>
      <c r="DD117" s="553" t="str">
        <f t="shared" si="39"/>
        <v>201606</v>
      </c>
      <c r="DE117" s="541" t="s">
        <v>103</v>
      </c>
      <c r="DF117" s="541" t="s">
        <v>673</v>
      </c>
      <c r="DG117" s="544">
        <f>'Report 5A'!$AJ$161</f>
        <v>0</v>
      </c>
      <c r="DH117" s="550">
        <f>'Report 5A'!$AJ$162</f>
        <v>0</v>
      </c>
      <c r="DI117" s="544">
        <f>'Report 5A'!$AJ$163</f>
        <v>0</v>
      </c>
      <c r="DJ117" s="544">
        <f>'Report 5A'!$AJ$164</f>
        <v>0</v>
      </c>
      <c r="DK117" s="544">
        <f>'Report 5A'!$AJ$165</f>
        <v>0</v>
      </c>
      <c r="DL117" s="544">
        <f>'Report 5A'!$AJ$166</f>
        <v>0</v>
      </c>
      <c r="DM117" s="544">
        <f>'Report 5A'!$AJ$167</f>
        <v>0</v>
      </c>
      <c r="DN117" s="544">
        <f>'Report 5A'!$AJ$168</f>
        <v>0</v>
      </c>
      <c r="DO117" s="544">
        <f>'Report 5A'!$AJ$169</f>
        <v>0</v>
      </c>
      <c r="DP117" s="544">
        <f>'Report 5A'!$AJ$170</f>
        <v>0</v>
      </c>
      <c r="DQ117" s="544">
        <f>'Report 5A'!$AJ$171</f>
        <v>0</v>
      </c>
    </row>
    <row r="118" spans="2:121">
      <c r="B118" s="535" t="s">
        <v>669</v>
      </c>
      <c r="C118" s="536">
        <v>1</v>
      </c>
      <c r="D118" s="537" t="str">
        <f>'Information Input'!$M$14</f>
        <v xml:space="preserve">      -      </v>
      </c>
      <c r="E118" s="537" t="s">
        <v>135</v>
      </c>
      <c r="F118" s="538">
        <f t="shared" si="29"/>
        <v>43466</v>
      </c>
      <c r="G118" s="538">
        <f t="shared" si="30"/>
        <v>43555</v>
      </c>
      <c r="H118" s="538">
        <f>'Information Input'!$H$35</f>
        <v>43555</v>
      </c>
      <c r="I118" s="537" t="str">
        <f>'Information Input'!$J$22</f>
        <v>Quarterly</v>
      </c>
      <c r="J118" s="538">
        <f>'Information Input'!$H$30</f>
        <v>43555</v>
      </c>
      <c r="K118" s="537">
        <f>'Information Input'!$J$18</f>
        <v>2019</v>
      </c>
      <c r="L118" s="579" t="s">
        <v>92</v>
      </c>
      <c r="M118" s="540" t="s">
        <v>93</v>
      </c>
      <c r="N118" s="541" t="s">
        <v>91</v>
      </c>
      <c r="O118" s="542" t="s">
        <v>671</v>
      </c>
      <c r="P118" s="537">
        <v>37</v>
      </c>
      <c r="Q118" s="541" t="s">
        <v>179</v>
      </c>
      <c r="R118" s="541" t="s">
        <v>231</v>
      </c>
      <c r="S118" s="543">
        <f>'Report 1'!$H$18</f>
        <v>0</v>
      </c>
      <c r="T118" s="544">
        <f>'Report 1'!$H$57</f>
        <v>0</v>
      </c>
      <c r="U118" s="545">
        <f>'Report 1'!$H$143</f>
        <v>0</v>
      </c>
      <c r="AL118" s="546" t="s">
        <v>669</v>
      </c>
      <c r="AM118" s="547">
        <v>2</v>
      </c>
      <c r="AN118" s="547" t="str">
        <f>'Information Input'!$M$14</f>
        <v xml:space="preserve">      -      </v>
      </c>
      <c r="AO118" s="547" t="s">
        <v>137</v>
      </c>
      <c r="AP118" s="538">
        <f t="shared" si="35"/>
        <v>43647</v>
      </c>
      <c r="AQ118" s="538">
        <f t="shared" si="36"/>
        <v>43738</v>
      </c>
      <c r="AR118" s="538">
        <f>'Information Input'!$H$35</f>
        <v>43555</v>
      </c>
      <c r="AS118" s="547" t="str">
        <f>'Information Input'!$J$22</f>
        <v>Quarterly</v>
      </c>
      <c r="AT118" s="538">
        <f>'Information Input'!$H$30</f>
        <v>43555</v>
      </c>
      <c r="AU118" s="547">
        <f>'Information Input'!$J$18</f>
        <v>2019</v>
      </c>
      <c r="AV118" s="547" t="s">
        <v>89</v>
      </c>
      <c r="AW118" s="547" t="s">
        <v>90</v>
      </c>
      <c r="AX118" s="547" t="s">
        <v>91</v>
      </c>
      <c r="AY118" s="548" t="s">
        <v>671</v>
      </c>
      <c r="AZ118" s="547">
        <v>33</v>
      </c>
      <c r="BA118" s="549" t="s">
        <v>175</v>
      </c>
      <c r="BB118" s="543" t="s">
        <v>233</v>
      </c>
      <c r="BC118" s="550">
        <f>'Report 2'!$V40</f>
        <v>0</v>
      </c>
      <c r="BD118" s="550">
        <f>'Report 2'!$W40</f>
        <v>0</v>
      </c>
      <c r="BE118" s="550">
        <f>'Report 2'!$X40</f>
        <v>0</v>
      </c>
      <c r="BF118" s="550">
        <f>'Report 2'!$Y40</f>
        <v>0</v>
      </c>
      <c r="BG118" s="550">
        <f>'Report 2'!$Z40</f>
        <v>0</v>
      </c>
      <c r="BH118" s="550">
        <f>'Report 2'!$AA40</f>
        <v>0</v>
      </c>
      <c r="BI118" s="550">
        <f>'Report 2'!$AB40</f>
        <v>0</v>
      </c>
      <c r="BK118" s="541" t="s">
        <v>669</v>
      </c>
      <c r="BL118" s="537">
        <v>3</v>
      </c>
      <c r="BM118" s="537" t="str">
        <f>'Information Input'!$M$14</f>
        <v xml:space="preserve">      -      </v>
      </c>
      <c r="BN118" s="537" t="s">
        <v>136</v>
      </c>
      <c r="BO118" s="538">
        <f t="shared" si="37"/>
        <v>43556</v>
      </c>
      <c r="BP118" s="538">
        <f t="shared" si="38"/>
        <v>43646</v>
      </c>
      <c r="BQ118" s="538">
        <f>'Information Input'!$H$35</f>
        <v>43555</v>
      </c>
      <c r="BR118" s="537" t="str">
        <f>'Information Input'!$J$22</f>
        <v>Quarterly</v>
      </c>
      <c r="BS118" s="538">
        <f>'Information Input'!$H$30</f>
        <v>43555</v>
      </c>
      <c r="BT118" s="537">
        <f>'Information Input'!$J$18</f>
        <v>2019</v>
      </c>
      <c r="BU118" s="579" t="s">
        <v>99</v>
      </c>
      <c r="BV118" s="540" t="s">
        <v>100</v>
      </c>
      <c r="BW118" s="541" t="s">
        <v>96</v>
      </c>
      <c r="BX118" s="537">
        <v>8</v>
      </c>
      <c r="BY118" s="549" t="s">
        <v>178</v>
      </c>
      <c r="BZ118" s="549" t="s">
        <v>257</v>
      </c>
      <c r="CA118" s="543">
        <f>'Report 3'!$J$39</f>
        <v>0</v>
      </c>
      <c r="CC118" s="542" t="s">
        <v>669</v>
      </c>
      <c r="CD118" s="1014" t="s">
        <v>672</v>
      </c>
      <c r="CE118" s="1014" t="str">
        <f>'Information Input'!$M$14</f>
        <v xml:space="preserve">      -      </v>
      </c>
      <c r="CF118" s="551" t="s">
        <v>135</v>
      </c>
      <c r="CG118" s="552">
        <f t="shared" si="31"/>
        <v>43466</v>
      </c>
      <c r="CH118" s="552">
        <f t="shared" si="32"/>
        <v>43555</v>
      </c>
      <c r="CI118" s="552">
        <f>'Information Input'!$H$35</f>
        <v>43555</v>
      </c>
      <c r="CJ118" s="551" t="str">
        <f>'Information Input'!$J$22</f>
        <v>Quarterly</v>
      </c>
      <c r="CK118" s="552">
        <f>'Information Input'!$H$30</f>
        <v>43555</v>
      </c>
      <c r="CL118" s="551">
        <f>'Information Input'!$J$18</f>
        <v>2019</v>
      </c>
      <c r="CM118" s="551" t="s">
        <v>94</v>
      </c>
      <c r="CN118" s="1014" t="s">
        <v>95</v>
      </c>
      <c r="CO118" s="542" t="s">
        <v>96</v>
      </c>
      <c r="CP118" s="542" t="s">
        <v>671</v>
      </c>
      <c r="CQ118" s="551">
        <v>37</v>
      </c>
      <c r="CR118" s="542" t="s">
        <v>179</v>
      </c>
      <c r="CS118" s="542" t="s">
        <v>231</v>
      </c>
      <c r="CT118" s="1015">
        <f>'Report 1'!$M$18</f>
        <v>0</v>
      </c>
      <c r="CU118" s="1016">
        <f>SUMIF('Report 4A'!$G$16:$G$95,$CQ118,'Report 4A'!$U$16:$U$95)</f>
        <v>0</v>
      </c>
      <c r="CV118" s="1017">
        <f t="shared" si="33"/>
        <v>0</v>
      </c>
      <c r="CX118" s="546" t="s">
        <v>669</v>
      </c>
      <c r="CY118" s="537" t="s">
        <v>310</v>
      </c>
      <c r="CZ118" s="537" t="str">
        <f>'Information Input'!$M$14</f>
        <v xml:space="preserve">      -      </v>
      </c>
      <c r="DA118" s="538">
        <f>'Information Input'!$H$35</f>
        <v>43555</v>
      </c>
      <c r="DB118" s="537" t="str">
        <f>'Information Input'!$J$22</f>
        <v>Quarterly</v>
      </c>
      <c r="DC118" s="552">
        <f>'Information Input'!$H$30</f>
        <v>43555</v>
      </c>
      <c r="DD118" s="553" t="str">
        <f t="shared" si="39"/>
        <v>201605</v>
      </c>
      <c r="DE118" s="541" t="s">
        <v>103</v>
      </c>
      <c r="DF118" s="541" t="s">
        <v>673</v>
      </c>
      <c r="DG118" s="544">
        <f>'Report 5A'!$AK$161</f>
        <v>0</v>
      </c>
      <c r="DH118" s="550">
        <f>'Report 5A'!$AK$162</f>
        <v>0</v>
      </c>
      <c r="DI118" s="544">
        <f>'Report 5A'!$AK$163</f>
        <v>0</v>
      </c>
      <c r="DJ118" s="544">
        <f>'Report 5A'!$AK$164</f>
        <v>0</v>
      </c>
      <c r="DK118" s="544">
        <f>'Report 5A'!$AK$165</f>
        <v>0</v>
      </c>
      <c r="DL118" s="544">
        <f>'Report 5A'!$AK$166</f>
        <v>0</v>
      </c>
      <c r="DM118" s="544">
        <f>'Report 5A'!$AK$167</f>
        <v>0</v>
      </c>
      <c r="DN118" s="544">
        <f>'Report 5A'!$AK$168</f>
        <v>0</v>
      </c>
      <c r="DO118" s="544">
        <f>'Report 5A'!$AK$169</f>
        <v>0</v>
      </c>
      <c r="DP118" s="544">
        <f>'Report 5A'!$AK$170</f>
        <v>0</v>
      </c>
      <c r="DQ118" s="544">
        <f>'Report 5A'!$AK$171</f>
        <v>0</v>
      </c>
    </row>
    <row r="119" spans="2:121">
      <c r="B119" s="535" t="s">
        <v>669</v>
      </c>
      <c r="C119" s="536">
        <v>1</v>
      </c>
      <c r="D119" s="537" t="str">
        <f>'Information Input'!$M$14</f>
        <v xml:space="preserve">      -      </v>
      </c>
      <c r="E119" s="537" t="s">
        <v>135</v>
      </c>
      <c r="F119" s="538">
        <f t="shared" si="29"/>
        <v>43466</v>
      </c>
      <c r="G119" s="538">
        <f t="shared" si="30"/>
        <v>43555</v>
      </c>
      <c r="H119" s="538">
        <f>'Information Input'!$H$35</f>
        <v>43555</v>
      </c>
      <c r="I119" s="537" t="str">
        <f>'Information Input'!$J$22</f>
        <v>Quarterly</v>
      </c>
      <c r="J119" s="538">
        <f>'Information Input'!$H$30</f>
        <v>43555</v>
      </c>
      <c r="K119" s="537">
        <f>'Information Input'!$J$18</f>
        <v>2019</v>
      </c>
      <c r="L119" s="579" t="s">
        <v>92</v>
      </c>
      <c r="M119" s="540" t="s">
        <v>93</v>
      </c>
      <c r="N119" s="541" t="s">
        <v>91</v>
      </c>
      <c r="O119" s="542" t="s">
        <v>671</v>
      </c>
      <c r="P119" s="537">
        <v>38</v>
      </c>
      <c r="Q119" s="541" t="s">
        <v>180</v>
      </c>
      <c r="R119" s="541" t="s">
        <v>233</v>
      </c>
      <c r="S119" s="543">
        <f>'Report 1'!$H$18</f>
        <v>0</v>
      </c>
      <c r="T119" s="544">
        <f>'Report 1'!$H$58</f>
        <v>0</v>
      </c>
      <c r="U119" s="545">
        <f>'Report 1'!$H$144</f>
        <v>0</v>
      </c>
      <c r="AL119" s="546" t="s">
        <v>669</v>
      </c>
      <c r="AM119" s="547">
        <v>2</v>
      </c>
      <c r="AN119" s="547" t="str">
        <f>'Information Input'!$M$14</f>
        <v xml:space="preserve">      -      </v>
      </c>
      <c r="AO119" s="547" t="s">
        <v>137</v>
      </c>
      <c r="AP119" s="538">
        <f t="shared" si="35"/>
        <v>43647</v>
      </c>
      <c r="AQ119" s="538">
        <f t="shared" si="36"/>
        <v>43738</v>
      </c>
      <c r="AR119" s="538">
        <f>'Information Input'!$H$35</f>
        <v>43555</v>
      </c>
      <c r="AS119" s="547" t="str">
        <f>'Information Input'!$J$22</f>
        <v>Quarterly</v>
      </c>
      <c r="AT119" s="538">
        <f>'Information Input'!$H$30</f>
        <v>43555</v>
      </c>
      <c r="AU119" s="547">
        <f>'Information Input'!$J$18</f>
        <v>2019</v>
      </c>
      <c r="AV119" s="547" t="s">
        <v>89</v>
      </c>
      <c r="AW119" s="547" t="s">
        <v>90</v>
      </c>
      <c r="AX119" s="547" t="s">
        <v>91</v>
      </c>
      <c r="AY119" s="548" t="s">
        <v>671</v>
      </c>
      <c r="AZ119" s="547">
        <v>34</v>
      </c>
      <c r="BA119" s="549" t="s">
        <v>176</v>
      </c>
      <c r="BB119" s="543" t="s">
        <v>238</v>
      </c>
      <c r="BC119" s="550">
        <f>'Report 2'!$V41</f>
        <v>0</v>
      </c>
      <c r="BD119" s="550">
        <f>'Report 2'!$W41</f>
        <v>0</v>
      </c>
      <c r="BE119" s="550">
        <f>'Report 2'!$X41</f>
        <v>0</v>
      </c>
      <c r="BF119" s="550">
        <f>'Report 2'!$Y41</f>
        <v>0</v>
      </c>
      <c r="BG119" s="550">
        <f>'Report 2'!$Z41</f>
        <v>0</v>
      </c>
      <c r="BH119" s="550">
        <f>'Report 2'!$AA41</f>
        <v>0</v>
      </c>
      <c r="BI119" s="550">
        <f>'Report 2'!$AB41</f>
        <v>0</v>
      </c>
      <c r="BK119" s="541" t="s">
        <v>669</v>
      </c>
      <c r="BL119" s="537">
        <v>3</v>
      </c>
      <c r="BM119" s="537" t="str">
        <f>'Information Input'!$M$14</f>
        <v xml:space="preserve">      -      </v>
      </c>
      <c r="BN119" s="537" t="s">
        <v>136</v>
      </c>
      <c r="BO119" s="538">
        <f t="shared" si="37"/>
        <v>43556</v>
      </c>
      <c r="BP119" s="538">
        <f t="shared" si="38"/>
        <v>43646</v>
      </c>
      <c r="BQ119" s="538">
        <f>'Information Input'!$H$35</f>
        <v>43555</v>
      </c>
      <c r="BR119" s="537" t="str">
        <f>'Information Input'!$J$22</f>
        <v>Quarterly</v>
      </c>
      <c r="BS119" s="538">
        <f>'Information Input'!$H$30</f>
        <v>43555</v>
      </c>
      <c r="BT119" s="537">
        <f>'Information Input'!$J$18</f>
        <v>2019</v>
      </c>
      <c r="BU119" s="579" t="s">
        <v>99</v>
      </c>
      <c r="BV119" s="540" t="s">
        <v>100</v>
      </c>
      <c r="BW119" s="541" t="s">
        <v>96</v>
      </c>
      <c r="BX119" s="537">
        <v>9</v>
      </c>
      <c r="BY119" s="549" t="s">
        <v>170</v>
      </c>
      <c r="BZ119" s="549" t="s">
        <v>258</v>
      </c>
      <c r="CA119" s="543">
        <f>'Report 3'!$J$40</f>
        <v>0</v>
      </c>
      <c r="CC119" s="542" t="s">
        <v>669</v>
      </c>
      <c r="CD119" s="1014" t="s">
        <v>672</v>
      </c>
      <c r="CE119" s="1014" t="str">
        <f>'Information Input'!$M$14</f>
        <v xml:space="preserve">      -      </v>
      </c>
      <c r="CF119" s="551" t="s">
        <v>135</v>
      </c>
      <c r="CG119" s="552">
        <f t="shared" si="31"/>
        <v>43466</v>
      </c>
      <c r="CH119" s="552">
        <f t="shared" si="32"/>
        <v>43555</v>
      </c>
      <c r="CI119" s="552">
        <f>'Information Input'!$H$35</f>
        <v>43555</v>
      </c>
      <c r="CJ119" s="551" t="str">
        <f>'Information Input'!$J$22</f>
        <v>Quarterly</v>
      </c>
      <c r="CK119" s="552">
        <f>'Information Input'!$H$30</f>
        <v>43555</v>
      </c>
      <c r="CL119" s="551">
        <f>'Information Input'!$J$18</f>
        <v>2019</v>
      </c>
      <c r="CM119" s="551" t="s">
        <v>94</v>
      </c>
      <c r="CN119" s="1014" t="s">
        <v>95</v>
      </c>
      <c r="CO119" s="542" t="s">
        <v>96</v>
      </c>
      <c r="CP119" s="542" t="s">
        <v>671</v>
      </c>
      <c r="CQ119" s="551">
        <v>38</v>
      </c>
      <c r="CR119" s="542" t="s">
        <v>180</v>
      </c>
      <c r="CS119" s="542" t="s">
        <v>233</v>
      </c>
      <c r="CT119" s="1015">
        <f>'Report 1'!$M$18</f>
        <v>0</v>
      </c>
      <c r="CU119" s="1016">
        <f>SUMIF('Report 4A'!$G$16:$G$95,$CQ119,'Report 4A'!$U$16:$U$95)</f>
        <v>0</v>
      </c>
      <c r="CV119" s="1017">
        <f t="shared" si="33"/>
        <v>0</v>
      </c>
      <c r="CX119" s="557" t="s">
        <v>669</v>
      </c>
      <c r="CY119" s="562" t="s">
        <v>310</v>
      </c>
      <c r="CZ119" s="562" t="str">
        <f>'Information Input'!$M$14</f>
        <v xml:space="preserve">      -      </v>
      </c>
      <c r="DA119" s="559">
        <f>'Information Input'!$H$35</f>
        <v>43555</v>
      </c>
      <c r="DB119" s="562" t="str">
        <f>'Information Input'!$J$22</f>
        <v>Quarterly</v>
      </c>
      <c r="DC119" s="566">
        <f>'Information Input'!$H$30</f>
        <v>43555</v>
      </c>
      <c r="DD119" s="567" t="str">
        <f t="shared" si="39"/>
        <v>201604</v>
      </c>
      <c r="DE119" s="561" t="s">
        <v>103</v>
      </c>
      <c r="DF119" s="561" t="s">
        <v>673</v>
      </c>
      <c r="DG119" s="568">
        <f>'Report 5A'!$AL$161</f>
        <v>0</v>
      </c>
      <c r="DH119" s="569">
        <f>'Report 5A'!$AL$162</f>
        <v>0</v>
      </c>
      <c r="DI119" s="568">
        <f>'Report 5A'!$AL$163</f>
        <v>0</v>
      </c>
      <c r="DJ119" s="568">
        <f>'Report 5A'!$AL$164</f>
        <v>0</v>
      </c>
      <c r="DK119" s="568">
        <f>'Report 5A'!$AL$165</f>
        <v>0</v>
      </c>
      <c r="DL119" s="568">
        <f>'Report 5A'!$AL$166</f>
        <v>0</v>
      </c>
      <c r="DM119" s="568">
        <f>'Report 5A'!$AL$167</f>
        <v>0</v>
      </c>
      <c r="DN119" s="568">
        <f>'Report 5A'!$AL$168</f>
        <v>0</v>
      </c>
      <c r="DO119" s="568">
        <f>'Report 5A'!$AL$169</f>
        <v>0</v>
      </c>
      <c r="DP119" s="568">
        <f>'Report 5A'!$AL$170</f>
        <v>0</v>
      </c>
      <c r="DQ119" s="568">
        <f>'Report 5A'!$AL$171</f>
        <v>0</v>
      </c>
    </row>
    <row r="120" spans="2:121">
      <c r="B120" s="535" t="s">
        <v>669</v>
      </c>
      <c r="C120" s="536">
        <v>1</v>
      </c>
      <c r="D120" s="537" t="str">
        <f>'Information Input'!$M$14</f>
        <v xml:space="preserve">      -      </v>
      </c>
      <c r="E120" s="537" t="s">
        <v>135</v>
      </c>
      <c r="F120" s="538">
        <f t="shared" si="29"/>
        <v>43466</v>
      </c>
      <c r="G120" s="538">
        <f t="shared" si="30"/>
        <v>43555</v>
      </c>
      <c r="H120" s="538">
        <f>'Information Input'!$H$35</f>
        <v>43555</v>
      </c>
      <c r="I120" s="537" t="str">
        <f>'Information Input'!$J$22</f>
        <v>Quarterly</v>
      </c>
      <c r="J120" s="538">
        <f>'Information Input'!$H$30</f>
        <v>43555</v>
      </c>
      <c r="K120" s="537">
        <f>'Information Input'!$J$18</f>
        <v>2019</v>
      </c>
      <c r="L120" s="579" t="s">
        <v>92</v>
      </c>
      <c r="M120" s="540" t="s">
        <v>93</v>
      </c>
      <c r="N120" s="541" t="s">
        <v>91</v>
      </c>
      <c r="O120" s="542" t="s">
        <v>671</v>
      </c>
      <c r="P120" s="537">
        <v>39</v>
      </c>
      <c r="Q120" s="541" t="s">
        <v>181</v>
      </c>
      <c r="R120" s="541" t="s">
        <v>233</v>
      </c>
      <c r="S120" s="543">
        <f>'Report 1'!$H$18</f>
        <v>0</v>
      </c>
      <c r="T120" s="544">
        <f>'Report 1'!$H$59</f>
        <v>0</v>
      </c>
      <c r="U120" s="545">
        <f>'Report 1'!$H$145</f>
        <v>0</v>
      </c>
      <c r="AL120" s="546" t="s">
        <v>669</v>
      </c>
      <c r="AM120" s="547">
        <v>2</v>
      </c>
      <c r="AN120" s="547" t="str">
        <f>'Information Input'!$M$14</f>
        <v xml:space="preserve">      -      </v>
      </c>
      <c r="AO120" s="547" t="s">
        <v>137</v>
      </c>
      <c r="AP120" s="538">
        <f t="shared" si="35"/>
        <v>43647</v>
      </c>
      <c r="AQ120" s="538">
        <f t="shared" si="36"/>
        <v>43738</v>
      </c>
      <c r="AR120" s="538">
        <f>'Information Input'!$H$35</f>
        <v>43555</v>
      </c>
      <c r="AS120" s="547" t="str">
        <f>'Information Input'!$J$22</f>
        <v>Quarterly</v>
      </c>
      <c r="AT120" s="538">
        <f>'Information Input'!$H$30</f>
        <v>43555</v>
      </c>
      <c r="AU120" s="547">
        <f>'Information Input'!$J$18</f>
        <v>2019</v>
      </c>
      <c r="AV120" s="547" t="s">
        <v>89</v>
      </c>
      <c r="AW120" s="547" t="s">
        <v>90</v>
      </c>
      <c r="AX120" s="547" t="s">
        <v>91</v>
      </c>
      <c r="AY120" s="548" t="s">
        <v>671</v>
      </c>
      <c r="AZ120" s="547">
        <v>35</v>
      </c>
      <c r="BA120" s="549" t="s">
        <v>177</v>
      </c>
      <c r="BB120" s="543" t="s">
        <v>235</v>
      </c>
      <c r="BC120" s="550">
        <f>'Report 2'!$V42</f>
        <v>0</v>
      </c>
      <c r="BD120" s="550">
        <f>'Report 2'!$W42</f>
        <v>0</v>
      </c>
      <c r="BE120" s="550">
        <f>'Report 2'!$X42</f>
        <v>0</v>
      </c>
      <c r="BF120" s="550">
        <f>'Report 2'!$Y42</f>
        <v>0</v>
      </c>
      <c r="BG120" s="550">
        <f>'Report 2'!$Z42</f>
        <v>0</v>
      </c>
      <c r="BH120" s="550">
        <f>'Report 2'!$AA42</f>
        <v>0</v>
      </c>
      <c r="BI120" s="550">
        <f>'Report 2'!$AB42</f>
        <v>0</v>
      </c>
      <c r="BK120" s="522" t="s">
        <v>669</v>
      </c>
      <c r="BL120" s="517">
        <v>3</v>
      </c>
      <c r="BM120" s="517" t="str">
        <f>'Information Input'!$M$14</f>
        <v xml:space="preserve">      -      </v>
      </c>
      <c r="BN120" s="517" t="s">
        <v>136</v>
      </c>
      <c r="BO120" s="518">
        <f t="shared" si="37"/>
        <v>43556</v>
      </c>
      <c r="BP120" s="518">
        <f t="shared" si="38"/>
        <v>43646</v>
      </c>
      <c r="BQ120" s="519">
        <f>'Information Input'!$H$35</f>
        <v>43555</v>
      </c>
      <c r="BR120" s="517" t="str">
        <f>'Information Input'!$J$22</f>
        <v>Quarterly</v>
      </c>
      <c r="BS120" s="519">
        <f>'Information Input'!$H$30</f>
        <v>43555</v>
      </c>
      <c r="BT120" s="517">
        <f>'Information Input'!$J$18</f>
        <v>2019</v>
      </c>
      <c r="BU120" s="578" t="s">
        <v>101</v>
      </c>
      <c r="BV120" s="521" t="s">
        <v>102</v>
      </c>
      <c r="BW120" s="522" t="s">
        <v>103</v>
      </c>
      <c r="BX120" s="517">
        <v>1</v>
      </c>
      <c r="BY120" s="530" t="s">
        <v>153</v>
      </c>
      <c r="BZ120" s="530" t="s">
        <v>250</v>
      </c>
      <c r="CA120" s="524">
        <f>'Report 3'!$O$32</f>
        <v>0</v>
      </c>
      <c r="CC120" s="542" t="s">
        <v>669</v>
      </c>
      <c r="CD120" s="1014" t="s">
        <v>672</v>
      </c>
      <c r="CE120" s="1014" t="str">
        <f>'Information Input'!$M$14</f>
        <v xml:space="preserve">      -      </v>
      </c>
      <c r="CF120" s="551" t="s">
        <v>135</v>
      </c>
      <c r="CG120" s="552">
        <f t="shared" si="31"/>
        <v>43466</v>
      </c>
      <c r="CH120" s="552">
        <f t="shared" si="32"/>
        <v>43555</v>
      </c>
      <c r="CI120" s="552">
        <f>'Information Input'!$H$35</f>
        <v>43555</v>
      </c>
      <c r="CJ120" s="551" t="str">
        <f>'Information Input'!$J$22</f>
        <v>Quarterly</v>
      </c>
      <c r="CK120" s="552">
        <f>'Information Input'!$H$30</f>
        <v>43555</v>
      </c>
      <c r="CL120" s="551">
        <f>'Information Input'!$J$18</f>
        <v>2019</v>
      </c>
      <c r="CM120" s="551" t="s">
        <v>94</v>
      </c>
      <c r="CN120" s="1014" t="s">
        <v>95</v>
      </c>
      <c r="CO120" s="542" t="s">
        <v>96</v>
      </c>
      <c r="CP120" s="542" t="s">
        <v>671</v>
      </c>
      <c r="CQ120" s="551">
        <v>39</v>
      </c>
      <c r="CR120" s="542" t="s">
        <v>181</v>
      </c>
      <c r="CS120" s="542" t="s">
        <v>233</v>
      </c>
      <c r="CT120" s="1015">
        <f>'Report 1'!$M$18</f>
        <v>0</v>
      </c>
      <c r="CU120" s="1016">
        <f>SUMIF('Report 4A'!$G$16:$G$95,$CQ120,'Report 4A'!$U$16:$U$95)</f>
        <v>0</v>
      </c>
      <c r="CV120" s="1017">
        <f t="shared" si="33"/>
        <v>0</v>
      </c>
      <c r="CX120" s="527" t="s">
        <v>669</v>
      </c>
      <c r="CY120" s="517" t="s">
        <v>312</v>
      </c>
      <c r="CZ120" s="517" t="str">
        <f>'Information Input'!$M$14</f>
        <v xml:space="preserve">      -      </v>
      </c>
      <c r="DA120" s="519">
        <f>'Information Input'!$H$35</f>
        <v>43555</v>
      </c>
      <c r="DB120" s="517" t="str">
        <f>'Information Input'!$J$22</f>
        <v>Quarterly</v>
      </c>
      <c r="DC120" s="519">
        <f>'Information Input'!$H$30</f>
        <v>43555</v>
      </c>
      <c r="DD120" s="533" t="str">
        <f t="shared" si="39"/>
        <v>201903</v>
      </c>
      <c r="DE120" s="522" t="s">
        <v>91</v>
      </c>
      <c r="DF120" s="522" t="s">
        <v>681</v>
      </c>
      <c r="DG120" s="525">
        <f>'Report 5D'!$C$55</f>
        <v>0</v>
      </c>
      <c r="DH120" s="531">
        <f>'Report 5D'!$C$56</f>
        <v>0</v>
      </c>
      <c r="DI120" s="525">
        <f>'Report 5D'!$C$57</f>
        <v>0</v>
      </c>
      <c r="DJ120" s="525">
        <f>'Report 5D'!$C$58</f>
        <v>0</v>
      </c>
      <c r="DK120" s="525">
        <f>'Report 5D'!$C$59</f>
        <v>0</v>
      </c>
      <c r="DL120" s="525">
        <f>'Report 5D'!$C$60</f>
        <v>0</v>
      </c>
      <c r="DM120" s="525">
        <f>'Report 5D'!$C$61</f>
        <v>0</v>
      </c>
      <c r="DN120" s="525">
        <f>'Report 5D'!$C$62</f>
        <v>0</v>
      </c>
      <c r="DO120" s="525">
        <f>'Report 5D'!$C$63</f>
        <v>0</v>
      </c>
      <c r="DP120" s="525">
        <f>'Report 5D'!$C$64</f>
        <v>0</v>
      </c>
      <c r="DQ120" s="525">
        <f>'Report 5D'!$C$65</f>
        <v>0</v>
      </c>
    </row>
    <row r="121" spans="2:121">
      <c r="B121" s="535" t="s">
        <v>669</v>
      </c>
      <c r="C121" s="536">
        <v>1</v>
      </c>
      <c r="D121" s="537" t="str">
        <f>'Information Input'!$M$14</f>
        <v xml:space="preserve">      -      </v>
      </c>
      <c r="E121" s="537" t="s">
        <v>135</v>
      </c>
      <c r="F121" s="538">
        <f t="shared" si="29"/>
        <v>43466</v>
      </c>
      <c r="G121" s="538">
        <f t="shared" si="30"/>
        <v>43555</v>
      </c>
      <c r="H121" s="538">
        <f>'Information Input'!$H$35</f>
        <v>43555</v>
      </c>
      <c r="I121" s="537" t="str">
        <f>'Information Input'!$J$22</f>
        <v>Quarterly</v>
      </c>
      <c r="J121" s="538">
        <f>'Information Input'!$H$30</f>
        <v>43555</v>
      </c>
      <c r="K121" s="537">
        <f>'Information Input'!$J$18</f>
        <v>2019</v>
      </c>
      <c r="L121" s="579" t="s">
        <v>92</v>
      </c>
      <c r="M121" s="540" t="s">
        <v>93</v>
      </c>
      <c r="N121" s="541" t="s">
        <v>91</v>
      </c>
      <c r="O121" s="542" t="s">
        <v>671</v>
      </c>
      <c r="P121" s="537">
        <v>40</v>
      </c>
      <c r="Q121" s="541" t="s">
        <v>182</v>
      </c>
      <c r="R121" s="541" t="s">
        <v>238</v>
      </c>
      <c r="S121" s="543">
        <f>'Report 1'!$H$18</f>
        <v>0</v>
      </c>
      <c r="T121" s="544">
        <f>'Report 1'!$H$60</f>
        <v>0</v>
      </c>
      <c r="U121" s="545">
        <f>'Report 1'!$H$146</f>
        <v>0</v>
      </c>
      <c r="AL121" s="546" t="s">
        <v>669</v>
      </c>
      <c r="AM121" s="547">
        <v>2</v>
      </c>
      <c r="AN121" s="547" t="str">
        <f>'Information Input'!$M$14</f>
        <v xml:space="preserve">      -      </v>
      </c>
      <c r="AO121" s="547" t="s">
        <v>137</v>
      </c>
      <c r="AP121" s="538">
        <f t="shared" si="35"/>
        <v>43647</v>
      </c>
      <c r="AQ121" s="538">
        <f t="shared" si="36"/>
        <v>43738</v>
      </c>
      <c r="AR121" s="538">
        <f>'Information Input'!$H$35</f>
        <v>43555</v>
      </c>
      <c r="AS121" s="547" t="str">
        <f>'Information Input'!$J$22</f>
        <v>Quarterly</v>
      </c>
      <c r="AT121" s="538">
        <f>'Information Input'!$H$30</f>
        <v>43555</v>
      </c>
      <c r="AU121" s="547">
        <f>'Information Input'!$J$18</f>
        <v>2019</v>
      </c>
      <c r="AV121" s="547" t="s">
        <v>89</v>
      </c>
      <c r="AW121" s="547" t="s">
        <v>90</v>
      </c>
      <c r="AX121" s="547" t="s">
        <v>91</v>
      </c>
      <c r="AY121" s="548" t="s">
        <v>671</v>
      </c>
      <c r="AZ121" s="547">
        <v>36</v>
      </c>
      <c r="BA121" s="549" t="s">
        <v>178</v>
      </c>
      <c r="BB121" s="543" t="s">
        <v>235</v>
      </c>
      <c r="BC121" s="550">
        <f>'Report 2'!$V43</f>
        <v>0</v>
      </c>
      <c r="BD121" s="550">
        <f>'Report 2'!$W43</f>
        <v>0</v>
      </c>
      <c r="BE121" s="550">
        <f>'Report 2'!$X43</f>
        <v>0</v>
      </c>
      <c r="BF121" s="550">
        <f>'Report 2'!$Y43</f>
        <v>0</v>
      </c>
      <c r="BG121" s="550">
        <f>'Report 2'!$Z43</f>
        <v>0</v>
      </c>
      <c r="BH121" s="550">
        <f>'Report 2'!$AA43</f>
        <v>0</v>
      </c>
      <c r="BI121" s="550">
        <f>'Report 2'!$AB43</f>
        <v>0</v>
      </c>
      <c r="BK121" s="541" t="s">
        <v>669</v>
      </c>
      <c r="BL121" s="537">
        <v>3</v>
      </c>
      <c r="BM121" s="537" t="str">
        <f>'Information Input'!$M$14</f>
        <v xml:space="preserve">      -      </v>
      </c>
      <c r="BN121" s="537" t="s">
        <v>136</v>
      </c>
      <c r="BO121" s="538">
        <f t="shared" si="37"/>
        <v>43556</v>
      </c>
      <c r="BP121" s="538">
        <f t="shared" si="38"/>
        <v>43646</v>
      </c>
      <c r="BQ121" s="538">
        <f>'Information Input'!$H$35</f>
        <v>43555</v>
      </c>
      <c r="BR121" s="537" t="str">
        <f>'Information Input'!$J$22</f>
        <v>Quarterly</v>
      </c>
      <c r="BS121" s="538">
        <f>'Information Input'!$H$30</f>
        <v>43555</v>
      </c>
      <c r="BT121" s="537">
        <f>'Information Input'!$J$18</f>
        <v>2019</v>
      </c>
      <c r="BU121" s="579" t="s">
        <v>101</v>
      </c>
      <c r="BV121" s="540" t="s">
        <v>102</v>
      </c>
      <c r="BW121" s="541" t="s">
        <v>103</v>
      </c>
      <c r="BX121" s="537">
        <v>2</v>
      </c>
      <c r="BY121" s="549" t="s">
        <v>154</v>
      </c>
      <c r="BZ121" s="549" t="s">
        <v>251</v>
      </c>
      <c r="CA121" s="543">
        <f>'Report 3'!$O$33</f>
        <v>0</v>
      </c>
      <c r="CC121" s="542" t="s">
        <v>669</v>
      </c>
      <c r="CD121" s="1014" t="s">
        <v>672</v>
      </c>
      <c r="CE121" s="1014" t="str">
        <f>'Information Input'!$M$14</f>
        <v xml:space="preserve">      -      </v>
      </c>
      <c r="CF121" s="551" t="s">
        <v>135</v>
      </c>
      <c r="CG121" s="552">
        <f t="shared" si="31"/>
        <v>43466</v>
      </c>
      <c r="CH121" s="552">
        <f t="shared" si="32"/>
        <v>43555</v>
      </c>
      <c r="CI121" s="552">
        <f>'Information Input'!$H$35</f>
        <v>43555</v>
      </c>
      <c r="CJ121" s="551" t="str">
        <f>'Information Input'!$J$22</f>
        <v>Quarterly</v>
      </c>
      <c r="CK121" s="552">
        <f>'Information Input'!$H$30</f>
        <v>43555</v>
      </c>
      <c r="CL121" s="551">
        <f>'Information Input'!$J$18</f>
        <v>2019</v>
      </c>
      <c r="CM121" s="551" t="s">
        <v>94</v>
      </c>
      <c r="CN121" s="1014" t="s">
        <v>95</v>
      </c>
      <c r="CO121" s="542" t="s">
        <v>96</v>
      </c>
      <c r="CP121" s="542" t="s">
        <v>671</v>
      </c>
      <c r="CQ121" s="551">
        <v>40</v>
      </c>
      <c r="CR121" s="542" t="s">
        <v>182</v>
      </c>
      <c r="CS121" s="542" t="s">
        <v>238</v>
      </c>
      <c r="CT121" s="1015">
        <f>'Report 1'!$M$18</f>
        <v>0</v>
      </c>
      <c r="CU121" s="1016">
        <f>SUMIF('Report 4A'!$G$16:$G$95,$CQ121,'Report 4A'!$U$16:$U$95)</f>
        <v>0</v>
      </c>
      <c r="CV121" s="1017">
        <f t="shared" si="33"/>
        <v>0</v>
      </c>
      <c r="CX121" s="546" t="s">
        <v>669</v>
      </c>
      <c r="CY121" s="537" t="s">
        <v>312</v>
      </c>
      <c r="CZ121" s="537" t="str">
        <f>'Information Input'!$M$14</f>
        <v xml:space="preserve">      -      </v>
      </c>
      <c r="DA121" s="538">
        <f>'Information Input'!$H$35</f>
        <v>43555</v>
      </c>
      <c r="DB121" s="537" t="str">
        <f>'Information Input'!$J$22</f>
        <v>Quarterly</v>
      </c>
      <c r="DC121" s="552">
        <f>'Information Input'!$H$30</f>
        <v>43555</v>
      </c>
      <c r="DD121" s="553" t="str">
        <f t="shared" si="39"/>
        <v>201902</v>
      </c>
      <c r="DE121" s="541" t="s">
        <v>91</v>
      </c>
      <c r="DF121" s="541" t="s">
        <v>681</v>
      </c>
      <c r="DG121" s="544">
        <f>'Report 5D'!$D$55</f>
        <v>0</v>
      </c>
      <c r="DH121" s="550">
        <f>'Report 5D'!$D$56</f>
        <v>0</v>
      </c>
      <c r="DI121" s="544">
        <f>'Report 5D'!$D$57</f>
        <v>0</v>
      </c>
      <c r="DJ121" s="544">
        <f>'Report 5D'!$D$58</f>
        <v>0</v>
      </c>
      <c r="DK121" s="544">
        <f>'Report 5D'!$D$59</f>
        <v>0</v>
      </c>
      <c r="DL121" s="544">
        <f>'Report 5D'!$D$60</f>
        <v>0</v>
      </c>
      <c r="DM121" s="544">
        <f>'Report 5D'!$D$61</f>
        <v>0</v>
      </c>
      <c r="DN121" s="544">
        <f>'Report 5D'!$D$62</f>
        <v>0</v>
      </c>
      <c r="DO121" s="544">
        <f>'Report 5D'!$D$63</f>
        <v>0</v>
      </c>
      <c r="DP121" s="544">
        <f>'Report 5D'!$D$64</f>
        <v>0</v>
      </c>
      <c r="DQ121" s="544">
        <f>'Report 5D'!$D$65</f>
        <v>0</v>
      </c>
    </row>
    <row r="122" spans="2:121">
      <c r="B122" s="535" t="s">
        <v>669</v>
      </c>
      <c r="C122" s="536">
        <v>1</v>
      </c>
      <c r="D122" s="537" t="str">
        <f>'Information Input'!$M$14</f>
        <v xml:space="preserve">      -      </v>
      </c>
      <c r="E122" s="537" t="s">
        <v>135</v>
      </c>
      <c r="F122" s="538">
        <f t="shared" si="29"/>
        <v>43466</v>
      </c>
      <c r="G122" s="538">
        <f t="shared" si="30"/>
        <v>43555</v>
      </c>
      <c r="H122" s="538">
        <f>'Information Input'!$H$35</f>
        <v>43555</v>
      </c>
      <c r="I122" s="537" t="str">
        <f>'Information Input'!$J$22</f>
        <v>Quarterly</v>
      </c>
      <c r="J122" s="538">
        <f>'Information Input'!$H$30</f>
        <v>43555</v>
      </c>
      <c r="K122" s="537">
        <f>'Information Input'!$J$18</f>
        <v>2019</v>
      </c>
      <c r="L122" s="579" t="s">
        <v>92</v>
      </c>
      <c r="M122" s="540" t="s">
        <v>93</v>
      </c>
      <c r="N122" s="541" t="s">
        <v>91</v>
      </c>
      <c r="O122" s="542" t="s">
        <v>671</v>
      </c>
      <c r="P122" s="537">
        <v>41</v>
      </c>
      <c r="Q122" s="541" t="s">
        <v>183</v>
      </c>
      <c r="R122" s="541" t="s">
        <v>238</v>
      </c>
      <c r="S122" s="543">
        <f>'Report 1'!$H$18</f>
        <v>0</v>
      </c>
      <c r="T122" s="544">
        <f>'Report 1'!$H$61</f>
        <v>0</v>
      </c>
      <c r="U122" s="545">
        <f>'Report 1'!$H$147</f>
        <v>0</v>
      </c>
      <c r="AL122" s="546" t="s">
        <v>669</v>
      </c>
      <c r="AM122" s="547">
        <v>2</v>
      </c>
      <c r="AN122" s="547" t="str">
        <f>'Information Input'!$M$14</f>
        <v xml:space="preserve">      -      </v>
      </c>
      <c r="AO122" s="547" t="s">
        <v>137</v>
      </c>
      <c r="AP122" s="538">
        <f t="shared" si="35"/>
        <v>43647</v>
      </c>
      <c r="AQ122" s="538">
        <f t="shared" si="36"/>
        <v>43738</v>
      </c>
      <c r="AR122" s="538">
        <f>'Information Input'!$H$35</f>
        <v>43555</v>
      </c>
      <c r="AS122" s="547" t="str">
        <f>'Information Input'!$J$22</f>
        <v>Quarterly</v>
      </c>
      <c r="AT122" s="538">
        <f>'Information Input'!$H$30</f>
        <v>43555</v>
      </c>
      <c r="AU122" s="547">
        <f>'Information Input'!$J$18</f>
        <v>2019</v>
      </c>
      <c r="AV122" s="547" t="s">
        <v>89</v>
      </c>
      <c r="AW122" s="547" t="s">
        <v>90</v>
      </c>
      <c r="AX122" s="547" t="s">
        <v>91</v>
      </c>
      <c r="AY122" s="548" t="s">
        <v>671</v>
      </c>
      <c r="AZ122" s="547">
        <v>37</v>
      </c>
      <c r="BA122" s="549" t="s">
        <v>179</v>
      </c>
      <c r="BB122" s="543" t="s">
        <v>231</v>
      </c>
      <c r="BC122" s="550">
        <f>'Report 2'!$V44</f>
        <v>0</v>
      </c>
      <c r="BD122" s="550">
        <f>'Report 2'!$W44</f>
        <v>0</v>
      </c>
      <c r="BE122" s="550">
        <f>'Report 2'!$X44</f>
        <v>0</v>
      </c>
      <c r="BF122" s="550">
        <f>'Report 2'!$Y44</f>
        <v>0</v>
      </c>
      <c r="BG122" s="550">
        <f>'Report 2'!$Z44</f>
        <v>0</v>
      </c>
      <c r="BH122" s="550">
        <f>'Report 2'!$AA44</f>
        <v>0</v>
      </c>
      <c r="BI122" s="550">
        <f>'Report 2'!$AB44</f>
        <v>0</v>
      </c>
      <c r="BK122" s="541" t="s">
        <v>669</v>
      </c>
      <c r="BL122" s="537">
        <v>3</v>
      </c>
      <c r="BM122" s="537" t="str">
        <f>'Information Input'!$M$14</f>
        <v xml:space="preserve">      -      </v>
      </c>
      <c r="BN122" s="537" t="s">
        <v>136</v>
      </c>
      <c r="BO122" s="538">
        <f t="shared" si="37"/>
        <v>43556</v>
      </c>
      <c r="BP122" s="538">
        <f t="shared" si="38"/>
        <v>43646</v>
      </c>
      <c r="BQ122" s="538">
        <f>'Information Input'!$H$35</f>
        <v>43555</v>
      </c>
      <c r="BR122" s="537" t="str">
        <f>'Information Input'!$J$22</f>
        <v>Quarterly</v>
      </c>
      <c r="BS122" s="538">
        <f>'Information Input'!$H$30</f>
        <v>43555</v>
      </c>
      <c r="BT122" s="537">
        <f>'Information Input'!$J$18</f>
        <v>2019</v>
      </c>
      <c r="BU122" s="579" t="s">
        <v>101</v>
      </c>
      <c r="BV122" s="540" t="s">
        <v>102</v>
      </c>
      <c r="BW122" s="541" t="s">
        <v>103</v>
      </c>
      <c r="BX122" s="537">
        <v>3</v>
      </c>
      <c r="BY122" s="549" t="s">
        <v>164</v>
      </c>
      <c r="BZ122" s="549" t="s">
        <v>250</v>
      </c>
      <c r="CA122" s="543">
        <f>'Report 3'!$O$34</f>
        <v>0</v>
      </c>
      <c r="CC122" s="542" t="s">
        <v>669</v>
      </c>
      <c r="CD122" s="1014" t="s">
        <v>672</v>
      </c>
      <c r="CE122" s="1014" t="str">
        <f>'Information Input'!$M$14</f>
        <v xml:space="preserve">      -      </v>
      </c>
      <c r="CF122" s="551" t="s">
        <v>135</v>
      </c>
      <c r="CG122" s="552">
        <f t="shared" si="31"/>
        <v>43466</v>
      </c>
      <c r="CH122" s="552">
        <f t="shared" si="32"/>
        <v>43555</v>
      </c>
      <c r="CI122" s="552">
        <f>'Information Input'!$H$35</f>
        <v>43555</v>
      </c>
      <c r="CJ122" s="551" t="str">
        <f>'Information Input'!$J$22</f>
        <v>Quarterly</v>
      </c>
      <c r="CK122" s="552">
        <f>'Information Input'!$H$30</f>
        <v>43555</v>
      </c>
      <c r="CL122" s="551">
        <f>'Information Input'!$J$18</f>
        <v>2019</v>
      </c>
      <c r="CM122" s="551" t="s">
        <v>94</v>
      </c>
      <c r="CN122" s="1014" t="s">
        <v>95</v>
      </c>
      <c r="CO122" s="542" t="s">
        <v>96</v>
      </c>
      <c r="CP122" s="542" t="s">
        <v>671</v>
      </c>
      <c r="CQ122" s="551">
        <v>41</v>
      </c>
      <c r="CR122" s="542" t="s">
        <v>183</v>
      </c>
      <c r="CS122" s="542" t="s">
        <v>238</v>
      </c>
      <c r="CT122" s="1015">
        <f>'Report 1'!$M$18</f>
        <v>0</v>
      </c>
      <c r="CU122" s="1016">
        <f>SUMIF('Report 4A'!$G$16:$G$95,$CQ122,'Report 4A'!$U$16:$U$95)</f>
        <v>0</v>
      </c>
      <c r="CV122" s="1017">
        <f t="shared" si="33"/>
        <v>0</v>
      </c>
      <c r="CX122" s="546" t="s">
        <v>669</v>
      </c>
      <c r="CY122" s="537" t="s">
        <v>312</v>
      </c>
      <c r="CZ122" s="537" t="str">
        <f>'Information Input'!$M$14</f>
        <v xml:space="preserve">      -      </v>
      </c>
      <c r="DA122" s="538">
        <f>'Information Input'!$H$35</f>
        <v>43555</v>
      </c>
      <c r="DB122" s="537" t="str">
        <f>'Information Input'!$J$22</f>
        <v>Quarterly</v>
      </c>
      <c r="DC122" s="552">
        <f>'Information Input'!$H$30</f>
        <v>43555</v>
      </c>
      <c r="DD122" s="553" t="str">
        <f t="shared" si="39"/>
        <v>201901</v>
      </c>
      <c r="DE122" s="541" t="s">
        <v>91</v>
      </c>
      <c r="DF122" s="541" t="s">
        <v>681</v>
      </c>
      <c r="DG122" s="544">
        <f>'Report 5D'!$E$55</f>
        <v>0</v>
      </c>
      <c r="DH122" s="550">
        <f>'Report 5D'!$E$56</f>
        <v>0</v>
      </c>
      <c r="DI122" s="544">
        <f>'Report 5D'!$E$57</f>
        <v>0</v>
      </c>
      <c r="DJ122" s="544">
        <f>'Report 5D'!$E$58</f>
        <v>0</v>
      </c>
      <c r="DK122" s="544">
        <f>'Report 5D'!$E$59</f>
        <v>0</v>
      </c>
      <c r="DL122" s="544">
        <f>'Report 5D'!$E$60</f>
        <v>0</v>
      </c>
      <c r="DM122" s="544">
        <f>'Report 5D'!$E$61</f>
        <v>0</v>
      </c>
      <c r="DN122" s="544">
        <f>'Report 5D'!$E$62</f>
        <v>0</v>
      </c>
      <c r="DO122" s="544">
        <f>'Report 5D'!$E$63</f>
        <v>0</v>
      </c>
      <c r="DP122" s="544">
        <f>'Report 5D'!$E$64</f>
        <v>0</v>
      </c>
      <c r="DQ122" s="544">
        <f>'Report 5D'!$E$65</f>
        <v>0</v>
      </c>
    </row>
    <row r="123" spans="2:121">
      <c r="B123" s="535" t="s">
        <v>669</v>
      </c>
      <c r="C123" s="536">
        <v>1</v>
      </c>
      <c r="D123" s="537" t="str">
        <f>'Information Input'!$M$14</f>
        <v xml:space="preserve">      -      </v>
      </c>
      <c r="E123" s="537" t="s">
        <v>135</v>
      </c>
      <c r="F123" s="538">
        <f t="shared" si="29"/>
        <v>43466</v>
      </c>
      <c r="G123" s="538">
        <f t="shared" si="30"/>
        <v>43555</v>
      </c>
      <c r="H123" s="538">
        <f>'Information Input'!$H$35</f>
        <v>43555</v>
      </c>
      <c r="I123" s="537" t="str">
        <f>'Information Input'!$J$22</f>
        <v>Quarterly</v>
      </c>
      <c r="J123" s="538">
        <f>'Information Input'!$H$30</f>
        <v>43555</v>
      </c>
      <c r="K123" s="537">
        <f>'Information Input'!$J$18</f>
        <v>2019</v>
      </c>
      <c r="L123" s="579" t="s">
        <v>92</v>
      </c>
      <c r="M123" s="540" t="s">
        <v>93</v>
      </c>
      <c r="N123" s="541" t="s">
        <v>91</v>
      </c>
      <c r="O123" s="542" t="s">
        <v>671</v>
      </c>
      <c r="P123" s="537">
        <v>42</v>
      </c>
      <c r="Q123" s="541" t="s">
        <v>184</v>
      </c>
      <c r="R123" s="541" t="s">
        <v>233</v>
      </c>
      <c r="S123" s="543">
        <f>'Report 1'!$H$18</f>
        <v>0</v>
      </c>
      <c r="T123" s="544">
        <f>'Report 1'!$H$62</f>
        <v>0</v>
      </c>
      <c r="U123" s="545">
        <f>'Report 1'!$H$148</f>
        <v>0</v>
      </c>
      <c r="AL123" s="546" t="s">
        <v>669</v>
      </c>
      <c r="AM123" s="547">
        <v>2</v>
      </c>
      <c r="AN123" s="547" t="str">
        <f>'Information Input'!$M$14</f>
        <v xml:space="preserve">      -      </v>
      </c>
      <c r="AO123" s="547" t="s">
        <v>137</v>
      </c>
      <c r="AP123" s="538">
        <f t="shared" si="35"/>
        <v>43647</v>
      </c>
      <c r="AQ123" s="538">
        <f t="shared" si="36"/>
        <v>43738</v>
      </c>
      <c r="AR123" s="538">
        <f>'Information Input'!$H$35</f>
        <v>43555</v>
      </c>
      <c r="AS123" s="547" t="str">
        <f>'Information Input'!$J$22</f>
        <v>Quarterly</v>
      </c>
      <c r="AT123" s="538">
        <f>'Information Input'!$H$30</f>
        <v>43555</v>
      </c>
      <c r="AU123" s="547">
        <f>'Information Input'!$J$18</f>
        <v>2019</v>
      </c>
      <c r="AV123" s="547" t="s">
        <v>89</v>
      </c>
      <c r="AW123" s="547" t="s">
        <v>90</v>
      </c>
      <c r="AX123" s="547" t="s">
        <v>91</v>
      </c>
      <c r="AY123" s="548" t="s">
        <v>671</v>
      </c>
      <c r="AZ123" s="547">
        <v>38</v>
      </c>
      <c r="BA123" s="549" t="s">
        <v>180</v>
      </c>
      <c r="BB123" s="543" t="s">
        <v>233</v>
      </c>
      <c r="BC123" s="550">
        <f>'Report 2'!$V45</f>
        <v>0</v>
      </c>
      <c r="BD123" s="550">
        <f>'Report 2'!$W45</f>
        <v>0</v>
      </c>
      <c r="BE123" s="550">
        <f>'Report 2'!$X45</f>
        <v>0</v>
      </c>
      <c r="BF123" s="550">
        <f>'Report 2'!$Y45</f>
        <v>0</v>
      </c>
      <c r="BG123" s="550">
        <f>'Report 2'!$Z45</f>
        <v>0</v>
      </c>
      <c r="BH123" s="550">
        <f>'Report 2'!$AA45</f>
        <v>0</v>
      </c>
      <c r="BI123" s="550">
        <f>'Report 2'!$AB45</f>
        <v>0</v>
      </c>
      <c r="BK123" s="541" t="s">
        <v>669</v>
      </c>
      <c r="BL123" s="537">
        <v>3</v>
      </c>
      <c r="BM123" s="537" t="str">
        <f>'Information Input'!$M$14</f>
        <v xml:space="preserve">      -      </v>
      </c>
      <c r="BN123" s="537" t="s">
        <v>136</v>
      </c>
      <c r="BO123" s="538">
        <f t="shared" si="37"/>
        <v>43556</v>
      </c>
      <c r="BP123" s="538">
        <f t="shared" si="38"/>
        <v>43646</v>
      </c>
      <c r="BQ123" s="538">
        <f>'Information Input'!$H$35</f>
        <v>43555</v>
      </c>
      <c r="BR123" s="537" t="str">
        <f>'Information Input'!$J$22</f>
        <v>Quarterly</v>
      </c>
      <c r="BS123" s="538">
        <f>'Information Input'!$H$30</f>
        <v>43555</v>
      </c>
      <c r="BT123" s="537">
        <f>'Information Input'!$J$18</f>
        <v>2019</v>
      </c>
      <c r="BU123" s="579" t="s">
        <v>101</v>
      </c>
      <c r="BV123" s="540" t="s">
        <v>102</v>
      </c>
      <c r="BW123" s="541" t="s">
        <v>103</v>
      </c>
      <c r="BX123" s="537">
        <v>4</v>
      </c>
      <c r="BY123" s="549" t="s">
        <v>164</v>
      </c>
      <c r="BZ123" s="549" t="s">
        <v>252</v>
      </c>
      <c r="CA123" s="543">
        <f>'Report 3'!$O$35</f>
        <v>0</v>
      </c>
      <c r="CC123" s="542" t="s">
        <v>669</v>
      </c>
      <c r="CD123" s="1014" t="s">
        <v>672</v>
      </c>
      <c r="CE123" s="1014" t="str">
        <f>'Information Input'!$M$14</f>
        <v xml:space="preserve">      -      </v>
      </c>
      <c r="CF123" s="551" t="s">
        <v>135</v>
      </c>
      <c r="CG123" s="552">
        <f t="shared" si="31"/>
        <v>43466</v>
      </c>
      <c r="CH123" s="552">
        <f t="shared" si="32"/>
        <v>43555</v>
      </c>
      <c r="CI123" s="552">
        <f>'Information Input'!$H$35</f>
        <v>43555</v>
      </c>
      <c r="CJ123" s="551" t="str">
        <f>'Information Input'!$J$22</f>
        <v>Quarterly</v>
      </c>
      <c r="CK123" s="552">
        <f>'Information Input'!$H$30</f>
        <v>43555</v>
      </c>
      <c r="CL123" s="551">
        <f>'Information Input'!$J$18</f>
        <v>2019</v>
      </c>
      <c r="CM123" s="1018" t="s">
        <v>94</v>
      </c>
      <c r="CN123" s="1014" t="s">
        <v>95</v>
      </c>
      <c r="CO123" s="542" t="s">
        <v>96</v>
      </c>
      <c r="CP123" s="542" t="s">
        <v>671</v>
      </c>
      <c r="CQ123" s="551">
        <v>42</v>
      </c>
      <c r="CR123" s="542" t="s">
        <v>184</v>
      </c>
      <c r="CS123" s="542" t="s">
        <v>233</v>
      </c>
      <c r="CT123" s="1015">
        <f>'Report 1'!$M$18</f>
        <v>0</v>
      </c>
      <c r="CU123" s="1016">
        <f>SUMIF('Report 4A'!$G$16:$G$95,$CQ123,'Report 4A'!$U$16:$U$95)</f>
        <v>0</v>
      </c>
      <c r="CV123" s="1017">
        <f t="shared" ref="CV123:CV124" si="40">IF(CT123&lt;&gt;0,CU123/CT123,0)</f>
        <v>0</v>
      </c>
      <c r="CX123" s="546" t="s">
        <v>669</v>
      </c>
      <c r="CY123" s="537" t="s">
        <v>312</v>
      </c>
      <c r="CZ123" s="537" t="str">
        <f>'Information Input'!$M$14</f>
        <v xml:space="preserve">      -      </v>
      </c>
      <c r="DA123" s="538">
        <f>'Information Input'!$H$35</f>
        <v>43555</v>
      </c>
      <c r="DB123" s="537" t="str">
        <f>'Information Input'!$J$22</f>
        <v>Quarterly</v>
      </c>
      <c r="DC123" s="552">
        <f>'Information Input'!$H$30</f>
        <v>43555</v>
      </c>
      <c r="DD123" s="553" t="str">
        <f t="shared" si="39"/>
        <v>201812</v>
      </c>
      <c r="DE123" s="541" t="s">
        <v>91</v>
      </c>
      <c r="DF123" s="541" t="s">
        <v>681</v>
      </c>
      <c r="DG123" s="544">
        <f>'Report 5D'!$F$55</f>
        <v>0</v>
      </c>
      <c r="DH123" s="550">
        <f>'Report 5D'!$F$56</f>
        <v>0</v>
      </c>
      <c r="DI123" s="544">
        <f>'Report 5D'!$F$57</f>
        <v>0</v>
      </c>
      <c r="DJ123" s="544">
        <f>'Report 5D'!$F$58</f>
        <v>0</v>
      </c>
      <c r="DK123" s="544">
        <f>'Report 5D'!$F$59</f>
        <v>0</v>
      </c>
      <c r="DL123" s="544">
        <f>'Report 5D'!$F$60</f>
        <v>0</v>
      </c>
      <c r="DM123" s="544">
        <f>'Report 5D'!$F$61</f>
        <v>0</v>
      </c>
      <c r="DN123" s="544">
        <f>'Report 5D'!$F$62</f>
        <v>0</v>
      </c>
      <c r="DO123" s="544">
        <f>'Report 5D'!$F$63</f>
        <v>0</v>
      </c>
      <c r="DP123" s="544">
        <f>'Report 5D'!$F$64</f>
        <v>0</v>
      </c>
      <c r="DQ123" s="544">
        <f>'Report 5D'!$F$65</f>
        <v>0</v>
      </c>
    </row>
    <row r="124" spans="2:121">
      <c r="B124" s="535" t="s">
        <v>669</v>
      </c>
      <c r="C124" s="536">
        <v>1</v>
      </c>
      <c r="D124" s="537" t="str">
        <f>'Information Input'!$M$14</f>
        <v xml:space="preserve">      -      </v>
      </c>
      <c r="E124" s="537" t="s">
        <v>135</v>
      </c>
      <c r="F124" s="538">
        <f t="shared" si="29"/>
        <v>43466</v>
      </c>
      <c r="G124" s="538">
        <f t="shared" si="30"/>
        <v>43555</v>
      </c>
      <c r="H124" s="538">
        <f>'Information Input'!$H$35</f>
        <v>43555</v>
      </c>
      <c r="I124" s="537" t="str">
        <f>'Information Input'!$J$22</f>
        <v>Quarterly</v>
      </c>
      <c r="J124" s="538">
        <f>'Information Input'!$H$30</f>
        <v>43555</v>
      </c>
      <c r="K124" s="537">
        <f>'Information Input'!$J$18</f>
        <v>2019</v>
      </c>
      <c r="L124" s="579" t="s">
        <v>92</v>
      </c>
      <c r="M124" s="540" t="s">
        <v>93</v>
      </c>
      <c r="N124" s="541" t="s">
        <v>91</v>
      </c>
      <c r="O124" s="542" t="s">
        <v>671</v>
      </c>
      <c r="P124" s="537">
        <v>43</v>
      </c>
      <c r="Q124" s="541" t="s">
        <v>185</v>
      </c>
      <c r="R124" s="541" t="s">
        <v>233</v>
      </c>
      <c r="S124" s="543">
        <f>'Report 1'!$H$18</f>
        <v>0</v>
      </c>
      <c r="T124" s="544">
        <f>'Report 1'!$H$63</f>
        <v>0</v>
      </c>
      <c r="U124" s="545">
        <f>'Report 1'!$H$149</f>
        <v>0</v>
      </c>
      <c r="AL124" s="546" t="s">
        <v>669</v>
      </c>
      <c r="AM124" s="547">
        <v>2</v>
      </c>
      <c r="AN124" s="547" t="str">
        <f>'Information Input'!$M$14</f>
        <v xml:space="preserve">      -      </v>
      </c>
      <c r="AO124" s="547" t="s">
        <v>137</v>
      </c>
      <c r="AP124" s="538">
        <f t="shared" si="35"/>
        <v>43647</v>
      </c>
      <c r="AQ124" s="538">
        <f t="shared" si="36"/>
        <v>43738</v>
      </c>
      <c r="AR124" s="538">
        <f>'Information Input'!$H$35</f>
        <v>43555</v>
      </c>
      <c r="AS124" s="547" t="str">
        <f>'Information Input'!$J$22</f>
        <v>Quarterly</v>
      </c>
      <c r="AT124" s="538">
        <f>'Information Input'!$H$30</f>
        <v>43555</v>
      </c>
      <c r="AU124" s="547">
        <f>'Information Input'!$J$18</f>
        <v>2019</v>
      </c>
      <c r="AV124" s="547" t="s">
        <v>89</v>
      </c>
      <c r="AW124" s="547" t="s">
        <v>90</v>
      </c>
      <c r="AX124" s="547" t="s">
        <v>91</v>
      </c>
      <c r="AY124" s="548" t="s">
        <v>671</v>
      </c>
      <c r="AZ124" s="547">
        <v>39</v>
      </c>
      <c r="BA124" s="549" t="s">
        <v>181</v>
      </c>
      <c r="BB124" s="543" t="s">
        <v>233</v>
      </c>
      <c r="BC124" s="550">
        <f>'Report 2'!$V46</f>
        <v>0</v>
      </c>
      <c r="BD124" s="550">
        <f>'Report 2'!$W46</f>
        <v>0</v>
      </c>
      <c r="BE124" s="550">
        <f>'Report 2'!$X46</f>
        <v>0</v>
      </c>
      <c r="BF124" s="550">
        <f>'Report 2'!$Y46</f>
        <v>0</v>
      </c>
      <c r="BG124" s="550">
        <f>'Report 2'!$Z46</f>
        <v>0</v>
      </c>
      <c r="BH124" s="550">
        <f>'Report 2'!$AA46</f>
        <v>0</v>
      </c>
      <c r="BI124" s="550">
        <f>'Report 2'!$AB46</f>
        <v>0</v>
      </c>
      <c r="BK124" s="541" t="s">
        <v>669</v>
      </c>
      <c r="BL124" s="537">
        <v>3</v>
      </c>
      <c r="BM124" s="537" t="str">
        <f>'Information Input'!$M$14</f>
        <v xml:space="preserve">      -      </v>
      </c>
      <c r="BN124" s="537" t="s">
        <v>136</v>
      </c>
      <c r="BO124" s="538">
        <f t="shared" si="37"/>
        <v>43556</v>
      </c>
      <c r="BP124" s="538">
        <f t="shared" si="38"/>
        <v>43646</v>
      </c>
      <c r="BQ124" s="538">
        <f>'Information Input'!$H$35</f>
        <v>43555</v>
      </c>
      <c r="BR124" s="537" t="str">
        <f>'Information Input'!$J$22</f>
        <v>Quarterly</v>
      </c>
      <c r="BS124" s="538">
        <f>'Information Input'!$H$30</f>
        <v>43555</v>
      </c>
      <c r="BT124" s="537">
        <f>'Information Input'!$J$18</f>
        <v>2019</v>
      </c>
      <c r="BU124" s="579" t="s">
        <v>101</v>
      </c>
      <c r="BV124" s="540" t="s">
        <v>102</v>
      </c>
      <c r="BW124" s="541" t="s">
        <v>103</v>
      </c>
      <c r="BX124" s="537">
        <v>5</v>
      </c>
      <c r="BY124" s="549" t="s">
        <v>253</v>
      </c>
      <c r="BZ124" s="549" t="s">
        <v>254</v>
      </c>
      <c r="CA124" s="543">
        <f>'Report 3'!$O$36</f>
        <v>0</v>
      </c>
      <c r="CC124" s="542" t="s">
        <v>669</v>
      </c>
      <c r="CD124" s="1014" t="s">
        <v>672</v>
      </c>
      <c r="CE124" s="1014" t="str">
        <f>'Information Input'!$M$14</f>
        <v xml:space="preserve">      -      </v>
      </c>
      <c r="CF124" s="551" t="s">
        <v>135</v>
      </c>
      <c r="CG124" s="552">
        <f t="shared" si="31"/>
        <v>43466</v>
      </c>
      <c r="CH124" s="552">
        <f t="shared" si="32"/>
        <v>43555</v>
      </c>
      <c r="CI124" s="552">
        <f>'Information Input'!$H$35</f>
        <v>43555</v>
      </c>
      <c r="CJ124" s="551" t="str">
        <f>'Information Input'!$J$22</f>
        <v>Quarterly</v>
      </c>
      <c r="CK124" s="552">
        <f>'Information Input'!$H$30</f>
        <v>43555</v>
      </c>
      <c r="CL124" s="551">
        <f>'Information Input'!$J$18</f>
        <v>2019</v>
      </c>
      <c r="CM124" s="1018" t="s">
        <v>94</v>
      </c>
      <c r="CN124" s="1014" t="s">
        <v>95</v>
      </c>
      <c r="CO124" s="542" t="s">
        <v>96</v>
      </c>
      <c r="CP124" s="542" t="s">
        <v>671</v>
      </c>
      <c r="CQ124" s="551">
        <v>43</v>
      </c>
      <c r="CR124" s="542" t="s">
        <v>185</v>
      </c>
      <c r="CS124" s="542" t="s">
        <v>233</v>
      </c>
      <c r="CT124" s="1015">
        <f>'Report 1'!$M$18</f>
        <v>0</v>
      </c>
      <c r="CU124" s="1016">
        <f>SUMIF('Report 4A'!$G$16:$G$95,$CQ124,'Report 4A'!$U$16:$U$95)</f>
        <v>0</v>
      </c>
      <c r="CV124" s="1017">
        <f t="shared" si="40"/>
        <v>0</v>
      </c>
      <c r="CX124" s="546" t="s">
        <v>669</v>
      </c>
      <c r="CY124" s="537" t="s">
        <v>312</v>
      </c>
      <c r="CZ124" s="537" t="str">
        <f>'Information Input'!$M$14</f>
        <v xml:space="preserve">      -      </v>
      </c>
      <c r="DA124" s="538">
        <f>'Information Input'!$H$35</f>
        <v>43555</v>
      </c>
      <c r="DB124" s="537" t="str">
        <f>'Information Input'!$J$22</f>
        <v>Quarterly</v>
      </c>
      <c r="DC124" s="552">
        <f>'Information Input'!$H$30</f>
        <v>43555</v>
      </c>
      <c r="DD124" s="553" t="str">
        <f t="shared" si="39"/>
        <v>201811</v>
      </c>
      <c r="DE124" s="541" t="s">
        <v>91</v>
      </c>
      <c r="DF124" s="541" t="s">
        <v>681</v>
      </c>
      <c r="DG124" s="544">
        <f>'Report 5D'!$G$55</f>
        <v>0</v>
      </c>
      <c r="DH124" s="550">
        <f>'Report 5D'!$G$56</f>
        <v>0</v>
      </c>
      <c r="DI124" s="544">
        <f>'Report 5D'!$G$57</f>
        <v>0</v>
      </c>
      <c r="DJ124" s="544">
        <f>'Report 5D'!$G$58</f>
        <v>0</v>
      </c>
      <c r="DK124" s="544">
        <f>'Report 5D'!$G$59</f>
        <v>0</v>
      </c>
      <c r="DL124" s="544">
        <f>'Report 5D'!$G$60</f>
        <v>0</v>
      </c>
      <c r="DM124" s="544">
        <f>'Report 5D'!$G$61</f>
        <v>0</v>
      </c>
      <c r="DN124" s="544">
        <f>'Report 5D'!$G$62</f>
        <v>0</v>
      </c>
      <c r="DO124" s="544">
        <f>'Report 5D'!$G$63</f>
        <v>0</v>
      </c>
      <c r="DP124" s="544">
        <f>'Report 5D'!$G$64</f>
        <v>0</v>
      </c>
      <c r="DQ124" s="544">
        <f>'Report 5D'!$G$65</f>
        <v>0</v>
      </c>
    </row>
    <row r="125" spans="2:121">
      <c r="B125" s="535" t="s">
        <v>669</v>
      </c>
      <c r="C125" s="536">
        <v>1</v>
      </c>
      <c r="D125" s="537" t="str">
        <f>'Information Input'!$M$14</f>
        <v xml:space="preserve">      -      </v>
      </c>
      <c r="E125" s="537" t="s">
        <v>135</v>
      </c>
      <c r="F125" s="538">
        <f t="shared" si="29"/>
        <v>43466</v>
      </c>
      <c r="G125" s="538">
        <f t="shared" si="30"/>
        <v>43555</v>
      </c>
      <c r="H125" s="538">
        <f>'Information Input'!$H$35</f>
        <v>43555</v>
      </c>
      <c r="I125" s="537" t="str">
        <f>'Information Input'!$J$22</f>
        <v>Quarterly</v>
      </c>
      <c r="J125" s="538">
        <f>'Information Input'!$H$30</f>
        <v>43555</v>
      </c>
      <c r="K125" s="537">
        <f>'Information Input'!$J$18</f>
        <v>2019</v>
      </c>
      <c r="L125" s="579" t="s">
        <v>92</v>
      </c>
      <c r="M125" s="540" t="s">
        <v>93</v>
      </c>
      <c r="N125" s="541" t="s">
        <v>91</v>
      </c>
      <c r="O125" s="542" t="s">
        <v>674</v>
      </c>
      <c r="P125" s="537">
        <v>44</v>
      </c>
      <c r="Q125" s="541" t="s">
        <v>186</v>
      </c>
      <c r="R125" s="541" t="s">
        <v>239</v>
      </c>
      <c r="S125" s="543">
        <f>'Report 1'!$H$18</f>
        <v>0</v>
      </c>
      <c r="T125" s="544">
        <f>'Report 1'!$H$64</f>
        <v>0</v>
      </c>
      <c r="U125" s="545">
        <f>'Report 1'!$H$150</f>
        <v>0</v>
      </c>
      <c r="AL125" s="546" t="s">
        <v>669</v>
      </c>
      <c r="AM125" s="547">
        <v>2</v>
      </c>
      <c r="AN125" s="547" t="str">
        <f>'Information Input'!$M$14</f>
        <v xml:space="preserve">      -      </v>
      </c>
      <c r="AO125" s="547" t="s">
        <v>137</v>
      </c>
      <c r="AP125" s="538">
        <f t="shared" si="35"/>
        <v>43647</v>
      </c>
      <c r="AQ125" s="538">
        <f t="shared" si="36"/>
        <v>43738</v>
      </c>
      <c r="AR125" s="538">
        <f>'Information Input'!$H$35</f>
        <v>43555</v>
      </c>
      <c r="AS125" s="547" t="str">
        <f>'Information Input'!$J$22</f>
        <v>Quarterly</v>
      </c>
      <c r="AT125" s="538">
        <f>'Information Input'!$H$30</f>
        <v>43555</v>
      </c>
      <c r="AU125" s="547">
        <f>'Information Input'!$J$18</f>
        <v>2019</v>
      </c>
      <c r="AV125" s="547" t="s">
        <v>89</v>
      </c>
      <c r="AW125" s="547" t="s">
        <v>90</v>
      </c>
      <c r="AX125" s="547" t="s">
        <v>91</v>
      </c>
      <c r="AY125" s="548" t="s">
        <v>671</v>
      </c>
      <c r="AZ125" s="547">
        <v>40</v>
      </c>
      <c r="BA125" s="549" t="s">
        <v>182</v>
      </c>
      <c r="BB125" s="543" t="s">
        <v>238</v>
      </c>
      <c r="BC125" s="550">
        <f>'Report 2'!$V47</f>
        <v>0</v>
      </c>
      <c r="BD125" s="550">
        <f>'Report 2'!$W47</f>
        <v>0</v>
      </c>
      <c r="BE125" s="550">
        <f>'Report 2'!$X47</f>
        <v>0</v>
      </c>
      <c r="BF125" s="550">
        <f>'Report 2'!$Y47</f>
        <v>0</v>
      </c>
      <c r="BG125" s="550">
        <f>'Report 2'!$Z47</f>
        <v>0</v>
      </c>
      <c r="BH125" s="550">
        <f>'Report 2'!$AA47</f>
        <v>0</v>
      </c>
      <c r="BI125" s="550">
        <f>'Report 2'!$AB47</f>
        <v>0</v>
      </c>
      <c r="BK125" s="541" t="s">
        <v>669</v>
      </c>
      <c r="BL125" s="537">
        <v>3</v>
      </c>
      <c r="BM125" s="537" t="str">
        <f>'Information Input'!$M$14</f>
        <v xml:space="preserve">      -      </v>
      </c>
      <c r="BN125" s="537" t="s">
        <v>136</v>
      </c>
      <c r="BO125" s="538">
        <f t="shared" si="37"/>
        <v>43556</v>
      </c>
      <c r="BP125" s="538">
        <f t="shared" si="38"/>
        <v>43646</v>
      </c>
      <c r="BQ125" s="538">
        <f>'Information Input'!$H$35</f>
        <v>43555</v>
      </c>
      <c r="BR125" s="537" t="str">
        <f>'Information Input'!$J$22</f>
        <v>Quarterly</v>
      </c>
      <c r="BS125" s="538">
        <f>'Information Input'!$H$30</f>
        <v>43555</v>
      </c>
      <c r="BT125" s="537">
        <f>'Information Input'!$J$18</f>
        <v>2019</v>
      </c>
      <c r="BU125" s="579" t="s">
        <v>101</v>
      </c>
      <c r="BV125" s="540" t="s">
        <v>102</v>
      </c>
      <c r="BW125" s="541" t="s">
        <v>103</v>
      </c>
      <c r="BX125" s="537">
        <v>6</v>
      </c>
      <c r="BY125" s="549" t="s">
        <v>255</v>
      </c>
      <c r="BZ125" s="549" t="s">
        <v>254</v>
      </c>
      <c r="CA125" s="543">
        <f>'Report 3'!$O$37</f>
        <v>0</v>
      </c>
      <c r="CC125" s="542" t="s">
        <v>669</v>
      </c>
      <c r="CD125" s="1014" t="s">
        <v>672</v>
      </c>
      <c r="CE125" s="1014" t="str">
        <f>'Information Input'!$M$14</f>
        <v xml:space="preserve">      -      </v>
      </c>
      <c r="CF125" s="551" t="s">
        <v>135</v>
      </c>
      <c r="CG125" s="552">
        <f t="shared" si="31"/>
        <v>43466</v>
      </c>
      <c r="CH125" s="552">
        <f t="shared" si="32"/>
        <v>43555</v>
      </c>
      <c r="CI125" s="552">
        <f>'Information Input'!$H$35</f>
        <v>43555</v>
      </c>
      <c r="CJ125" s="551" t="str">
        <f>'Information Input'!$J$22</f>
        <v>Quarterly</v>
      </c>
      <c r="CK125" s="552">
        <f>'Information Input'!$H$30</f>
        <v>43555</v>
      </c>
      <c r="CL125" s="551">
        <f>'Information Input'!$J$18</f>
        <v>2019</v>
      </c>
      <c r="CM125" s="551" t="s">
        <v>94</v>
      </c>
      <c r="CN125" s="1014" t="s">
        <v>95</v>
      </c>
      <c r="CO125" s="542" t="s">
        <v>96</v>
      </c>
      <c r="CP125" s="542" t="s">
        <v>675</v>
      </c>
      <c r="CQ125" s="551">
        <v>45</v>
      </c>
      <c r="CR125" s="542" t="s">
        <v>187</v>
      </c>
      <c r="CS125" s="542" t="s">
        <v>239</v>
      </c>
      <c r="CT125" s="1015">
        <f>'Report 1'!$M$18</f>
        <v>0</v>
      </c>
      <c r="CU125" s="1016">
        <f>SUMIF('Report 4A'!$G$16:$G$95,$CQ125,'Report 4A'!$U$16:$U$95)</f>
        <v>0</v>
      </c>
      <c r="CV125" s="1017">
        <f t="shared" si="33"/>
        <v>0</v>
      </c>
      <c r="CX125" s="546" t="s">
        <v>669</v>
      </c>
      <c r="CY125" s="537" t="s">
        <v>312</v>
      </c>
      <c r="CZ125" s="537" t="str">
        <f>'Information Input'!$M$14</f>
        <v xml:space="preserve">      -      </v>
      </c>
      <c r="DA125" s="538">
        <f>'Information Input'!$H$35</f>
        <v>43555</v>
      </c>
      <c r="DB125" s="537" t="str">
        <f>'Information Input'!$J$22</f>
        <v>Quarterly</v>
      </c>
      <c r="DC125" s="552">
        <f>'Information Input'!$H$30</f>
        <v>43555</v>
      </c>
      <c r="DD125" s="553" t="str">
        <f t="shared" si="39"/>
        <v>201810</v>
      </c>
      <c r="DE125" s="541" t="s">
        <v>91</v>
      </c>
      <c r="DF125" s="541" t="s">
        <v>681</v>
      </c>
      <c r="DG125" s="544">
        <f>'Report 5D'!$H$55</f>
        <v>0</v>
      </c>
      <c r="DH125" s="550">
        <f>'Report 5D'!$H$56</f>
        <v>0</v>
      </c>
      <c r="DI125" s="544">
        <f>'Report 5D'!$H$57</f>
        <v>0</v>
      </c>
      <c r="DJ125" s="544">
        <f>'Report 5D'!$H$58</f>
        <v>0</v>
      </c>
      <c r="DK125" s="544">
        <f>'Report 5D'!$H$59</f>
        <v>0</v>
      </c>
      <c r="DL125" s="544">
        <f>'Report 5D'!$H$60</f>
        <v>0</v>
      </c>
      <c r="DM125" s="544">
        <f>'Report 5D'!$H$61</f>
        <v>0</v>
      </c>
      <c r="DN125" s="544">
        <f>'Report 5D'!$H$62</f>
        <v>0</v>
      </c>
      <c r="DO125" s="544">
        <f>'Report 5D'!$H$63</f>
        <v>0</v>
      </c>
      <c r="DP125" s="544">
        <f>'Report 5D'!$H$64</f>
        <v>0</v>
      </c>
      <c r="DQ125" s="544">
        <f>'Report 5D'!$H$65</f>
        <v>0</v>
      </c>
    </row>
    <row r="126" spans="2:121">
      <c r="B126" s="535" t="s">
        <v>669</v>
      </c>
      <c r="C126" s="536">
        <v>1</v>
      </c>
      <c r="D126" s="537" t="str">
        <f>'Information Input'!$M$14</f>
        <v xml:space="preserve">      -      </v>
      </c>
      <c r="E126" s="537" t="s">
        <v>135</v>
      </c>
      <c r="F126" s="538">
        <f t="shared" si="29"/>
        <v>43466</v>
      </c>
      <c r="G126" s="538">
        <f t="shared" si="30"/>
        <v>43555</v>
      </c>
      <c r="H126" s="538">
        <f>'Information Input'!$H$35</f>
        <v>43555</v>
      </c>
      <c r="I126" s="537" t="str">
        <f>'Information Input'!$J$22</f>
        <v>Quarterly</v>
      </c>
      <c r="J126" s="538">
        <f>'Information Input'!$H$30</f>
        <v>43555</v>
      </c>
      <c r="K126" s="537">
        <f>'Information Input'!$J$18</f>
        <v>2019</v>
      </c>
      <c r="L126" s="579" t="s">
        <v>92</v>
      </c>
      <c r="M126" s="540" t="s">
        <v>93</v>
      </c>
      <c r="N126" s="541" t="s">
        <v>91</v>
      </c>
      <c r="O126" s="542" t="s">
        <v>675</v>
      </c>
      <c r="P126" s="537">
        <v>45</v>
      </c>
      <c r="Q126" s="541" t="s">
        <v>187</v>
      </c>
      <c r="R126" s="541" t="s">
        <v>239</v>
      </c>
      <c r="S126" s="543">
        <f>'Report 1'!$H$18</f>
        <v>0</v>
      </c>
      <c r="T126" s="544">
        <f>'Report 1'!$H$65</f>
        <v>0</v>
      </c>
      <c r="U126" s="545">
        <f>'Report 1'!$H$151</f>
        <v>0</v>
      </c>
      <c r="AL126" s="546" t="s">
        <v>669</v>
      </c>
      <c r="AM126" s="547">
        <v>2</v>
      </c>
      <c r="AN126" s="547" t="str">
        <f>'Information Input'!$M$14</f>
        <v xml:space="preserve">      -      </v>
      </c>
      <c r="AO126" s="547" t="s">
        <v>137</v>
      </c>
      <c r="AP126" s="538">
        <f t="shared" si="35"/>
        <v>43647</v>
      </c>
      <c r="AQ126" s="538">
        <f t="shared" si="36"/>
        <v>43738</v>
      </c>
      <c r="AR126" s="538">
        <f>'Information Input'!$H$35</f>
        <v>43555</v>
      </c>
      <c r="AS126" s="547" t="str">
        <f>'Information Input'!$J$22</f>
        <v>Quarterly</v>
      </c>
      <c r="AT126" s="538">
        <f>'Information Input'!$H$30</f>
        <v>43555</v>
      </c>
      <c r="AU126" s="547">
        <f>'Information Input'!$J$18</f>
        <v>2019</v>
      </c>
      <c r="AV126" s="547" t="s">
        <v>89</v>
      </c>
      <c r="AW126" s="547" t="s">
        <v>90</v>
      </c>
      <c r="AX126" s="547" t="s">
        <v>91</v>
      </c>
      <c r="AY126" s="548" t="s">
        <v>671</v>
      </c>
      <c r="AZ126" s="547">
        <v>41</v>
      </c>
      <c r="BA126" s="549" t="s">
        <v>183</v>
      </c>
      <c r="BB126" s="543" t="s">
        <v>238</v>
      </c>
      <c r="BC126" s="550">
        <f>'Report 2'!$V48</f>
        <v>0</v>
      </c>
      <c r="BD126" s="550">
        <f>'Report 2'!$W48</f>
        <v>0</v>
      </c>
      <c r="BE126" s="550">
        <f>'Report 2'!$X48</f>
        <v>0</v>
      </c>
      <c r="BF126" s="550">
        <f>'Report 2'!$Y48</f>
        <v>0</v>
      </c>
      <c r="BG126" s="550">
        <f>'Report 2'!$Z48</f>
        <v>0</v>
      </c>
      <c r="BH126" s="550">
        <f>'Report 2'!$AA48</f>
        <v>0</v>
      </c>
      <c r="BI126" s="550">
        <f>'Report 2'!$AB48</f>
        <v>0</v>
      </c>
      <c r="BK126" s="541" t="s">
        <v>669</v>
      </c>
      <c r="BL126" s="537">
        <v>3</v>
      </c>
      <c r="BM126" s="537" t="str">
        <f>'Information Input'!$M$14</f>
        <v xml:space="preserve">      -      </v>
      </c>
      <c r="BN126" s="537" t="s">
        <v>136</v>
      </c>
      <c r="BO126" s="538">
        <f t="shared" si="37"/>
        <v>43556</v>
      </c>
      <c r="BP126" s="538">
        <f t="shared" si="38"/>
        <v>43646</v>
      </c>
      <c r="BQ126" s="538">
        <f>'Information Input'!$H$35</f>
        <v>43555</v>
      </c>
      <c r="BR126" s="537" t="str">
        <f>'Information Input'!$J$22</f>
        <v>Quarterly</v>
      </c>
      <c r="BS126" s="538">
        <f>'Information Input'!$H$30</f>
        <v>43555</v>
      </c>
      <c r="BT126" s="537">
        <f>'Information Input'!$J$18</f>
        <v>2019</v>
      </c>
      <c r="BU126" s="579" t="s">
        <v>101</v>
      </c>
      <c r="BV126" s="540" t="s">
        <v>102</v>
      </c>
      <c r="BW126" s="541" t="s">
        <v>103</v>
      </c>
      <c r="BX126" s="537">
        <v>7</v>
      </c>
      <c r="BY126" s="549" t="s">
        <v>256</v>
      </c>
      <c r="BZ126" s="549" t="s">
        <v>254</v>
      </c>
      <c r="CA126" s="543">
        <f>'Report 3'!$O$38</f>
        <v>0</v>
      </c>
      <c r="CC126" s="542" t="s">
        <v>669</v>
      </c>
      <c r="CD126" s="1014" t="s">
        <v>672</v>
      </c>
      <c r="CE126" s="1014" t="str">
        <f>'Information Input'!$M$14</f>
        <v xml:space="preserve">      -      </v>
      </c>
      <c r="CF126" s="551" t="s">
        <v>135</v>
      </c>
      <c r="CG126" s="552">
        <f t="shared" si="31"/>
        <v>43466</v>
      </c>
      <c r="CH126" s="552">
        <f t="shared" si="32"/>
        <v>43555</v>
      </c>
      <c r="CI126" s="552">
        <f>'Information Input'!$H$35</f>
        <v>43555</v>
      </c>
      <c r="CJ126" s="551" t="str">
        <f>'Information Input'!$J$22</f>
        <v>Quarterly</v>
      </c>
      <c r="CK126" s="552">
        <f>'Information Input'!$H$30</f>
        <v>43555</v>
      </c>
      <c r="CL126" s="551">
        <f>'Information Input'!$J$18</f>
        <v>2019</v>
      </c>
      <c r="CM126" s="551" t="s">
        <v>94</v>
      </c>
      <c r="CN126" s="1014" t="s">
        <v>95</v>
      </c>
      <c r="CO126" s="542" t="s">
        <v>96</v>
      </c>
      <c r="CP126" s="542" t="s">
        <v>675</v>
      </c>
      <c r="CQ126" s="551">
        <v>46</v>
      </c>
      <c r="CR126" s="542" t="s">
        <v>188</v>
      </c>
      <c r="CS126" s="542" t="s">
        <v>239</v>
      </c>
      <c r="CT126" s="1015">
        <f>'Report 1'!$M$18</f>
        <v>0</v>
      </c>
      <c r="CU126" s="1016">
        <f>SUMIF('Report 4A'!$G$16:$G$95,$CQ126,'Report 4A'!$U$16:$U$95)</f>
        <v>0</v>
      </c>
      <c r="CV126" s="1017">
        <f t="shared" si="33"/>
        <v>0</v>
      </c>
      <c r="CX126" s="546" t="s">
        <v>669</v>
      </c>
      <c r="CY126" s="537" t="s">
        <v>312</v>
      </c>
      <c r="CZ126" s="537" t="str">
        <f>'Information Input'!$M$14</f>
        <v xml:space="preserve">      -      </v>
      </c>
      <c r="DA126" s="538">
        <f>'Information Input'!$H$35</f>
        <v>43555</v>
      </c>
      <c r="DB126" s="537" t="str">
        <f>'Information Input'!$J$22</f>
        <v>Quarterly</v>
      </c>
      <c r="DC126" s="552">
        <f>'Information Input'!$H$30</f>
        <v>43555</v>
      </c>
      <c r="DD126" s="553" t="str">
        <f t="shared" si="39"/>
        <v>201809</v>
      </c>
      <c r="DE126" s="541" t="s">
        <v>91</v>
      </c>
      <c r="DF126" s="541" t="s">
        <v>681</v>
      </c>
      <c r="DG126" s="544">
        <f>'Report 5D'!$I$55</f>
        <v>0</v>
      </c>
      <c r="DH126" s="550">
        <f>'Report 5D'!$I$56</f>
        <v>0</v>
      </c>
      <c r="DI126" s="544">
        <f>'Report 5D'!$I$57</f>
        <v>0</v>
      </c>
      <c r="DJ126" s="544">
        <f>'Report 5D'!$I$58</f>
        <v>0</v>
      </c>
      <c r="DK126" s="544">
        <f>'Report 5D'!$I$59</f>
        <v>0</v>
      </c>
      <c r="DL126" s="544">
        <f>'Report 5D'!$I$60</f>
        <v>0</v>
      </c>
      <c r="DM126" s="544">
        <f>'Report 5D'!$I$61</f>
        <v>0</v>
      </c>
      <c r="DN126" s="544">
        <f>'Report 5D'!$I$62</f>
        <v>0</v>
      </c>
      <c r="DO126" s="544">
        <f>'Report 5D'!$I$63</f>
        <v>0</v>
      </c>
      <c r="DP126" s="544">
        <f>'Report 5D'!$I$64</f>
        <v>0</v>
      </c>
      <c r="DQ126" s="544">
        <f>'Report 5D'!$I$65</f>
        <v>0</v>
      </c>
    </row>
    <row r="127" spans="2:121">
      <c r="B127" s="535" t="s">
        <v>669</v>
      </c>
      <c r="C127" s="536">
        <v>1</v>
      </c>
      <c r="D127" s="537" t="str">
        <f>'Information Input'!$M$14</f>
        <v xml:space="preserve">      -      </v>
      </c>
      <c r="E127" s="537" t="s">
        <v>135</v>
      </c>
      <c r="F127" s="538">
        <f t="shared" si="29"/>
        <v>43466</v>
      </c>
      <c r="G127" s="538">
        <f t="shared" si="30"/>
        <v>43555</v>
      </c>
      <c r="H127" s="538">
        <f>'Information Input'!$H$35</f>
        <v>43555</v>
      </c>
      <c r="I127" s="537" t="str">
        <f>'Information Input'!$J$22</f>
        <v>Quarterly</v>
      </c>
      <c r="J127" s="538">
        <f>'Information Input'!$H$30</f>
        <v>43555</v>
      </c>
      <c r="K127" s="537">
        <f>'Information Input'!$J$18</f>
        <v>2019</v>
      </c>
      <c r="L127" s="579" t="s">
        <v>92</v>
      </c>
      <c r="M127" s="540" t="s">
        <v>93</v>
      </c>
      <c r="N127" s="541" t="s">
        <v>91</v>
      </c>
      <c r="O127" s="542" t="s">
        <v>675</v>
      </c>
      <c r="P127" s="537">
        <v>46</v>
      </c>
      <c r="Q127" s="541" t="s">
        <v>188</v>
      </c>
      <c r="R127" s="541" t="s">
        <v>239</v>
      </c>
      <c r="S127" s="543">
        <f>'Report 1'!$H$18</f>
        <v>0</v>
      </c>
      <c r="T127" s="544">
        <f>'Report 1'!$H$66</f>
        <v>0</v>
      </c>
      <c r="U127" s="545">
        <f>'Report 1'!$H$152</f>
        <v>0</v>
      </c>
      <c r="AL127" s="546" t="s">
        <v>669</v>
      </c>
      <c r="AM127" s="547">
        <v>2</v>
      </c>
      <c r="AN127" s="547" t="str">
        <f>'Information Input'!$M$14</f>
        <v xml:space="preserve">      -      </v>
      </c>
      <c r="AO127" s="547" t="s">
        <v>137</v>
      </c>
      <c r="AP127" s="538">
        <f t="shared" si="35"/>
        <v>43647</v>
      </c>
      <c r="AQ127" s="538">
        <f t="shared" si="36"/>
        <v>43738</v>
      </c>
      <c r="AR127" s="538">
        <f>'Information Input'!$H$35</f>
        <v>43555</v>
      </c>
      <c r="AS127" s="547" t="str">
        <f>'Information Input'!$J$22</f>
        <v>Quarterly</v>
      </c>
      <c r="AT127" s="538">
        <f>'Information Input'!$H$30</f>
        <v>43555</v>
      </c>
      <c r="AU127" s="547">
        <f>'Information Input'!$J$18</f>
        <v>2019</v>
      </c>
      <c r="AV127" s="547" t="s">
        <v>89</v>
      </c>
      <c r="AW127" s="547" t="s">
        <v>90</v>
      </c>
      <c r="AX127" s="547" t="s">
        <v>91</v>
      </c>
      <c r="AY127" s="548" t="s">
        <v>671</v>
      </c>
      <c r="AZ127" s="547">
        <v>42</v>
      </c>
      <c r="BA127" s="549" t="s">
        <v>184</v>
      </c>
      <c r="BB127" s="543" t="s">
        <v>233</v>
      </c>
      <c r="BC127" s="550">
        <f>'Report 2'!$V49</f>
        <v>0</v>
      </c>
      <c r="BD127" s="550">
        <f>'Report 2'!$W49</f>
        <v>0</v>
      </c>
      <c r="BE127" s="550">
        <f>'Report 2'!$X49</f>
        <v>0</v>
      </c>
      <c r="BF127" s="550">
        <f>'Report 2'!$Y49</f>
        <v>0</v>
      </c>
      <c r="BG127" s="550">
        <f>'Report 2'!$Z49</f>
        <v>0</v>
      </c>
      <c r="BH127" s="550">
        <f>'Report 2'!$AA49</f>
        <v>0</v>
      </c>
      <c r="BI127" s="550">
        <f>'Report 2'!$AB49</f>
        <v>0</v>
      </c>
      <c r="BK127" s="541" t="s">
        <v>669</v>
      </c>
      <c r="BL127" s="537">
        <v>3</v>
      </c>
      <c r="BM127" s="537" t="str">
        <f>'Information Input'!$M$14</f>
        <v xml:space="preserve">      -      </v>
      </c>
      <c r="BN127" s="537" t="s">
        <v>136</v>
      </c>
      <c r="BO127" s="538">
        <f t="shared" si="37"/>
        <v>43556</v>
      </c>
      <c r="BP127" s="538">
        <f t="shared" si="38"/>
        <v>43646</v>
      </c>
      <c r="BQ127" s="538">
        <f>'Information Input'!$H$35</f>
        <v>43555</v>
      </c>
      <c r="BR127" s="537" t="str">
        <f>'Information Input'!$J$22</f>
        <v>Quarterly</v>
      </c>
      <c r="BS127" s="538">
        <f>'Information Input'!$H$30</f>
        <v>43555</v>
      </c>
      <c r="BT127" s="537">
        <f>'Information Input'!$J$18</f>
        <v>2019</v>
      </c>
      <c r="BU127" s="579" t="s">
        <v>101</v>
      </c>
      <c r="BV127" s="540" t="s">
        <v>102</v>
      </c>
      <c r="BW127" s="541" t="s">
        <v>103</v>
      </c>
      <c r="BX127" s="537">
        <v>8</v>
      </c>
      <c r="BY127" s="549" t="s">
        <v>178</v>
      </c>
      <c r="BZ127" s="549" t="s">
        <v>257</v>
      </c>
      <c r="CA127" s="543">
        <f>'Report 3'!$O$39</f>
        <v>0</v>
      </c>
      <c r="CC127" s="542" t="s">
        <v>669</v>
      </c>
      <c r="CD127" s="1014" t="s">
        <v>672</v>
      </c>
      <c r="CE127" s="1014" t="str">
        <f>'Information Input'!$M$14</f>
        <v xml:space="preserve">      -      </v>
      </c>
      <c r="CF127" s="551" t="s">
        <v>135</v>
      </c>
      <c r="CG127" s="552">
        <f t="shared" si="31"/>
        <v>43466</v>
      </c>
      <c r="CH127" s="552">
        <f t="shared" si="32"/>
        <v>43555</v>
      </c>
      <c r="CI127" s="552">
        <f>'Information Input'!$H$35</f>
        <v>43555</v>
      </c>
      <c r="CJ127" s="551" t="str">
        <f>'Information Input'!$J$22</f>
        <v>Quarterly</v>
      </c>
      <c r="CK127" s="552">
        <f>'Information Input'!$H$30</f>
        <v>43555</v>
      </c>
      <c r="CL127" s="551">
        <f>'Information Input'!$J$18</f>
        <v>2019</v>
      </c>
      <c r="CM127" s="551" t="s">
        <v>94</v>
      </c>
      <c r="CN127" s="1014" t="s">
        <v>95</v>
      </c>
      <c r="CO127" s="542" t="s">
        <v>96</v>
      </c>
      <c r="CP127" s="542" t="s">
        <v>675</v>
      </c>
      <c r="CQ127" s="551">
        <v>47</v>
      </c>
      <c r="CR127" s="542" t="s">
        <v>189</v>
      </c>
      <c r="CS127" s="542" t="s">
        <v>239</v>
      </c>
      <c r="CT127" s="1015">
        <f>'Report 1'!$M$18</f>
        <v>0</v>
      </c>
      <c r="CU127" s="1016">
        <f>SUMIF('Report 4A'!$G$16:$G$95,$CQ127,'Report 4A'!$U$16:$U$95)</f>
        <v>0</v>
      </c>
      <c r="CV127" s="1017">
        <f t="shared" si="33"/>
        <v>0</v>
      </c>
      <c r="CX127" s="546" t="s">
        <v>669</v>
      </c>
      <c r="CY127" s="537" t="s">
        <v>312</v>
      </c>
      <c r="CZ127" s="537" t="str">
        <f>'Information Input'!$M$14</f>
        <v xml:space="preserve">      -      </v>
      </c>
      <c r="DA127" s="538">
        <f>'Information Input'!$H$35</f>
        <v>43555</v>
      </c>
      <c r="DB127" s="537" t="str">
        <f>'Information Input'!$J$22</f>
        <v>Quarterly</v>
      </c>
      <c r="DC127" s="552">
        <f>'Information Input'!$H$30</f>
        <v>43555</v>
      </c>
      <c r="DD127" s="553" t="str">
        <f t="shared" si="39"/>
        <v>201808</v>
      </c>
      <c r="DE127" s="541" t="s">
        <v>91</v>
      </c>
      <c r="DF127" s="541" t="s">
        <v>681</v>
      </c>
      <c r="DG127" s="544">
        <f>'Report 5D'!$J$55</f>
        <v>0</v>
      </c>
      <c r="DH127" s="550">
        <f>'Report 5D'!$J$56</f>
        <v>0</v>
      </c>
      <c r="DI127" s="544">
        <f>'Report 5D'!$J$57</f>
        <v>0</v>
      </c>
      <c r="DJ127" s="544">
        <f>'Report 5D'!$J$58</f>
        <v>0</v>
      </c>
      <c r="DK127" s="544">
        <f>'Report 5D'!$J$59</f>
        <v>0</v>
      </c>
      <c r="DL127" s="544">
        <f>'Report 5D'!$J$60</f>
        <v>0</v>
      </c>
      <c r="DM127" s="544">
        <f>'Report 5D'!$J$61</f>
        <v>0</v>
      </c>
      <c r="DN127" s="544">
        <f>'Report 5D'!$J$62</f>
        <v>0</v>
      </c>
      <c r="DO127" s="544">
        <f>'Report 5D'!$J$63</f>
        <v>0</v>
      </c>
      <c r="DP127" s="544">
        <f>'Report 5D'!$J$64</f>
        <v>0</v>
      </c>
      <c r="DQ127" s="544">
        <f>'Report 5D'!$J$65</f>
        <v>0</v>
      </c>
    </row>
    <row r="128" spans="2:121">
      <c r="B128" s="535" t="s">
        <v>669</v>
      </c>
      <c r="C128" s="536">
        <v>1</v>
      </c>
      <c r="D128" s="537" t="str">
        <f>'Information Input'!$M$14</f>
        <v xml:space="preserve">      -      </v>
      </c>
      <c r="E128" s="537" t="s">
        <v>135</v>
      </c>
      <c r="F128" s="538">
        <f t="shared" si="29"/>
        <v>43466</v>
      </c>
      <c r="G128" s="538">
        <f t="shared" si="30"/>
        <v>43555</v>
      </c>
      <c r="H128" s="538">
        <f>'Information Input'!$H$35</f>
        <v>43555</v>
      </c>
      <c r="I128" s="537" t="str">
        <f>'Information Input'!$J$22</f>
        <v>Quarterly</v>
      </c>
      <c r="J128" s="538">
        <f>'Information Input'!$H$30</f>
        <v>43555</v>
      </c>
      <c r="K128" s="537">
        <f>'Information Input'!$J$18</f>
        <v>2019</v>
      </c>
      <c r="L128" s="579" t="s">
        <v>92</v>
      </c>
      <c r="M128" s="540" t="s">
        <v>93</v>
      </c>
      <c r="N128" s="541" t="s">
        <v>91</v>
      </c>
      <c r="O128" s="542" t="s">
        <v>675</v>
      </c>
      <c r="P128" s="537">
        <v>47</v>
      </c>
      <c r="Q128" s="541" t="s">
        <v>189</v>
      </c>
      <c r="R128" s="541" t="s">
        <v>239</v>
      </c>
      <c r="S128" s="543">
        <f>'Report 1'!$H$18</f>
        <v>0</v>
      </c>
      <c r="T128" s="544">
        <f>'Report 1'!$H$67</f>
        <v>0</v>
      </c>
      <c r="U128" s="545">
        <f>'Report 1'!$H$153</f>
        <v>0</v>
      </c>
      <c r="AL128" s="546" t="s">
        <v>669</v>
      </c>
      <c r="AM128" s="547">
        <v>2</v>
      </c>
      <c r="AN128" s="547" t="str">
        <f>'Information Input'!$M$14</f>
        <v xml:space="preserve">      -      </v>
      </c>
      <c r="AO128" s="547" t="s">
        <v>137</v>
      </c>
      <c r="AP128" s="538">
        <f t="shared" si="35"/>
        <v>43647</v>
      </c>
      <c r="AQ128" s="538">
        <f t="shared" si="36"/>
        <v>43738</v>
      </c>
      <c r="AR128" s="538">
        <f>'Information Input'!$H$35</f>
        <v>43555</v>
      </c>
      <c r="AS128" s="547" t="str">
        <f>'Information Input'!$J$22</f>
        <v>Quarterly</v>
      </c>
      <c r="AT128" s="538">
        <f>'Information Input'!$H$30</f>
        <v>43555</v>
      </c>
      <c r="AU128" s="547">
        <f>'Information Input'!$J$18</f>
        <v>2019</v>
      </c>
      <c r="AV128" s="547" t="s">
        <v>89</v>
      </c>
      <c r="AW128" s="547" t="s">
        <v>90</v>
      </c>
      <c r="AX128" s="547" t="s">
        <v>91</v>
      </c>
      <c r="AY128" s="548" t="s">
        <v>671</v>
      </c>
      <c r="AZ128" s="547">
        <v>43</v>
      </c>
      <c r="BA128" s="549" t="s">
        <v>185</v>
      </c>
      <c r="BB128" s="543" t="s">
        <v>233</v>
      </c>
      <c r="BC128" s="550">
        <f>'Report 2'!$V50</f>
        <v>0</v>
      </c>
      <c r="BD128" s="550">
        <f>'Report 2'!$W50</f>
        <v>0</v>
      </c>
      <c r="BE128" s="550">
        <f>'Report 2'!$X50</f>
        <v>0</v>
      </c>
      <c r="BF128" s="550">
        <f>'Report 2'!$Y50</f>
        <v>0</v>
      </c>
      <c r="BG128" s="550">
        <f>'Report 2'!$Z50</f>
        <v>0</v>
      </c>
      <c r="BH128" s="550">
        <f>'Report 2'!$AA50</f>
        <v>0</v>
      </c>
      <c r="BI128" s="550">
        <f>'Report 2'!$AB50</f>
        <v>0</v>
      </c>
      <c r="BK128" s="541" t="s">
        <v>669</v>
      </c>
      <c r="BL128" s="537">
        <v>3</v>
      </c>
      <c r="BM128" s="537" t="str">
        <f>'Information Input'!$M$14</f>
        <v xml:space="preserve">      -      </v>
      </c>
      <c r="BN128" s="537" t="s">
        <v>136</v>
      </c>
      <c r="BO128" s="538">
        <f t="shared" si="37"/>
        <v>43556</v>
      </c>
      <c r="BP128" s="538">
        <f t="shared" si="38"/>
        <v>43646</v>
      </c>
      <c r="BQ128" s="538">
        <f>'Information Input'!$H$35</f>
        <v>43555</v>
      </c>
      <c r="BR128" s="537" t="str">
        <f>'Information Input'!$J$22</f>
        <v>Quarterly</v>
      </c>
      <c r="BS128" s="538">
        <f>'Information Input'!$H$30</f>
        <v>43555</v>
      </c>
      <c r="BT128" s="537">
        <f>'Information Input'!$J$18</f>
        <v>2019</v>
      </c>
      <c r="BU128" s="579" t="s">
        <v>101</v>
      </c>
      <c r="BV128" s="540" t="s">
        <v>102</v>
      </c>
      <c r="BW128" s="541" t="s">
        <v>103</v>
      </c>
      <c r="BX128" s="537">
        <v>9</v>
      </c>
      <c r="BY128" s="549" t="s">
        <v>170</v>
      </c>
      <c r="BZ128" s="549" t="s">
        <v>258</v>
      </c>
      <c r="CA128" s="543">
        <f>'Report 3'!$O$40</f>
        <v>0</v>
      </c>
      <c r="CC128" s="542" t="s">
        <v>669</v>
      </c>
      <c r="CD128" s="1014" t="s">
        <v>672</v>
      </c>
      <c r="CE128" s="1014" t="str">
        <f>'Information Input'!$M$14</f>
        <v xml:space="preserve">      -      </v>
      </c>
      <c r="CF128" s="551" t="s">
        <v>135</v>
      </c>
      <c r="CG128" s="552">
        <f t="shared" si="31"/>
        <v>43466</v>
      </c>
      <c r="CH128" s="552">
        <f t="shared" si="32"/>
        <v>43555</v>
      </c>
      <c r="CI128" s="552">
        <f>'Information Input'!$H$35</f>
        <v>43555</v>
      </c>
      <c r="CJ128" s="551" t="str">
        <f>'Information Input'!$J$22</f>
        <v>Quarterly</v>
      </c>
      <c r="CK128" s="552">
        <f>'Information Input'!$H$30</f>
        <v>43555</v>
      </c>
      <c r="CL128" s="551">
        <f>'Information Input'!$J$18</f>
        <v>2019</v>
      </c>
      <c r="CM128" s="551" t="s">
        <v>94</v>
      </c>
      <c r="CN128" s="1014" t="s">
        <v>95</v>
      </c>
      <c r="CO128" s="542" t="s">
        <v>96</v>
      </c>
      <c r="CP128" s="542" t="s">
        <v>675</v>
      </c>
      <c r="CQ128" s="551">
        <v>48</v>
      </c>
      <c r="CR128" s="542" t="s">
        <v>190</v>
      </c>
      <c r="CS128" s="542" t="s">
        <v>239</v>
      </c>
      <c r="CT128" s="1015">
        <f>'Report 1'!$M$18</f>
        <v>0</v>
      </c>
      <c r="CU128" s="1016">
        <f>SUMIF('Report 4A'!$G$16:$G$95,$CQ128,'Report 4A'!$U$16:$U$95)</f>
        <v>0</v>
      </c>
      <c r="CV128" s="1017">
        <f t="shared" si="33"/>
        <v>0</v>
      </c>
      <c r="CX128" s="546" t="s">
        <v>669</v>
      </c>
      <c r="CY128" s="537" t="s">
        <v>312</v>
      </c>
      <c r="CZ128" s="537" t="str">
        <f>'Information Input'!$M$14</f>
        <v xml:space="preserve">      -      </v>
      </c>
      <c r="DA128" s="538">
        <f>'Information Input'!$H$35</f>
        <v>43555</v>
      </c>
      <c r="DB128" s="537" t="str">
        <f>'Information Input'!$J$22</f>
        <v>Quarterly</v>
      </c>
      <c r="DC128" s="552">
        <f>'Information Input'!$H$30</f>
        <v>43555</v>
      </c>
      <c r="DD128" s="553" t="str">
        <f t="shared" si="39"/>
        <v>201807</v>
      </c>
      <c r="DE128" s="541" t="s">
        <v>91</v>
      </c>
      <c r="DF128" s="541" t="s">
        <v>681</v>
      </c>
      <c r="DG128" s="544">
        <f>'Report 5D'!$K$55</f>
        <v>0</v>
      </c>
      <c r="DH128" s="550">
        <f>'Report 5D'!$K$56</f>
        <v>0</v>
      </c>
      <c r="DI128" s="544">
        <f>'Report 5D'!$K$57</f>
        <v>0</v>
      </c>
      <c r="DJ128" s="544">
        <f>'Report 5D'!$K$58</f>
        <v>0</v>
      </c>
      <c r="DK128" s="544">
        <f>'Report 5D'!$K$59</f>
        <v>0</v>
      </c>
      <c r="DL128" s="544">
        <f>'Report 5D'!$K$60</f>
        <v>0</v>
      </c>
      <c r="DM128" s="544">
        <f>'Report 5D'!$K$61</f>
        <v>0</v>
      </c>
      <c r="DN128" s="544">
        <f>'Report 5D'!$K$62</f>
        <v>0</v>
      </c>
      <c r="DO128" s="544">
        <f>'Report 5D'!$K$63</f>
        <v>0</v>
      </c>
      <c r="DP128" s="544">
        <f>'Report 5D'!$K$64</f>
        <v>0</v>
      </c>
      <c r="DQ128" s="544">
        <f>'Report 5D'!$K$65</f>
        <v>0</v>
      </c>
    </row>
    <row r="129" spans="2:121">
      <c r="B129" s="535" t="s">
        <v>669</v>
      </c>
      <c r="C129" s="536">
        <v>1</v>
      </c>
      <c r="D129" s="537" t="str">
        <f>'Information Input'!$M$14</f>
        <v xml:space="preserve">      -      </v>
      </c>
      <c r="E129" s="537" t="s">
        <v>135</v>
      </c>
      <c r="F129" s="538">
        <f t="shared" si="29"/>
        <v>43466</v>
      </c>
      <c r="G129" s="538">
        <f t="shared" si="30"/>
        <v>43555</v>
      </c>
      <c r="H129" s="538">
        <f>'Information Input'!$H$35</f>
        <v>43555</v>
      </c>
      <c r="I129" s="537" t="str">
        <f>'Information Input'!$J$22</f>
        <v>Quarterly</v>
      </c>
      <c r="J129" s="538">
        <f>'Information Input'!$H$30</f>
        <v>43555</v>
      </c>
      <c r="K129" s="537">
        <f>'Information Input'!$J$18</f>
        <v>2019</v>
      </c>
      <c r="L129" s="579" t="s">
        <v>92</v>
      </c>
      <c r="M129" s="540" t="s">
        <v>93</v>
      </c>
      <c r="N129" s="541" t="s">
        <v>91</v>
      </c>
      <c r="O129" s="542" t="s">
        <v>675</v>
      </c>
      <c r="P129" s="537">
        <v>48</v>
      </c>
      <c r="Q129" s="541" t="s">
        <v>190</v>
      </c>
      <c r="R129" s="541" t="s">
        <v>239</v>
      </c>
      <c r="S129" s="543">
        <f>'Report 1'!$H$18</f>
        <v>0</v>
      </c>
      <c r="T129" s="544">
        <f>'Report 1'!$H$68</f>
        <v>0</v>
      </c>
      <c r="U129" s="545">
        <f>'Report 1'!$H$154</f>
        <v>0</v>
      </c>
      <c r="AL129" s="546" t="s">
        <v>669</v>
      </c>
      <c r="AM129" s="547">
        <v>2</v>
      </c>
      <c r="AN129" s="547" t="str">
        <f>'Information Input'!$M$14</f>
        <v xml:space="preserve">      -      </v>
      </c>
      <c r="AO129" s="547" t="s">
        <v>137</v>
      </c>
      <c r="AP129" s="538">
        <f t="shared" si="35"/>
        <v>43647</v>
      </c>
      <c r="AQ129" s="538">
        <f t="shared" si="36"/>
        <v>43738</v>
      </c>
      <c r="AR129" s="538">
        <f>'Information Input'!$H$35</f>
        <v>43555</v>
      </c>
      <c r="AS129" s="547" t="str">
        <f>'Information Input'!$J$22</f>
        <v>Quarterly</v>
      </c>
      <c r="AT129" s="538">
        <f>'Information Input'!$H$30</f>
        <v>43555</v>
      </c>
      <c r="AU129" s="547">
        <f>'Information Input'!$J$18</f>
        <v>2019</v>
      </c>
      <c r="AV129" s="547" t="s">
        <v>89</v>
      </c>
      <c r="AW129" s="547" t="s">
        <v>90</v>
      </c>
      <c r="AX129" s="547" t="s">
        <v>91</v>
      </c>
      <c r="AY129" s="548" t="s">
        <v>674</v>
      </c>
      <c r="AZ129" s="547">
        <v>44</v>
      </c>
      <c r="BA129" s="549" t="s">
        <v>186</v>
      </c>
      <c r="BB129" s="543" t="s">
        <v>239</v>
      </c>
      <c r="BC129" s="550">
        <f>'Report 2'!$V51</f>
        <v>0</v>
      </c>
      <c r="BD129" s="550">
        <f>'Report 2'!$W51</f>
        <v>0</v>
      </c>
      <c r="BE129" s="550">
        <f>'Report 2'!$X51</f>
        <v>0</v>
      </c>
      <c r="BF129" s="550">
        <f>'Report 2'!$Y51</f>
        <v>0</v>
      </c>
      <c r="BG129" s="550">
        <f>'Report 2'!$Z51</f>
        <v>0</v>
      </c>
      <c r="BH129" s="550">
        <f>'Report 2'!$AA51</f>
        <v>0</v>
      </c>
      <c r="BI129" s="550">
        <f>'Report 2'!$AB51</f>
        <v>0</v>
      </c>
      <c r="BK129" s="522" t="s">
        <v>669</v>
      </c>
      <c r="BL129" s="517">
        <v>3</v>
      </c>
      <c r="BM129" s="517" t="str">
        <f>'Information Input'!$M$14</f>
        <v xml:space="preserve">      -      </v>
      </c>
      <c r="BN129" s="517" t="s">
        <v>136</v>
      </c>
      <c r="BO129" s="518">
        <f t="shared" si="37"/>
        <v>43556</v>
      </c>
      <c r="BP129" s="518">
        <f t="shared" si="38"/>
        <v>43646</v>
      </c>
      <c r="BQ129" s="519">
        <f>'Information Input'!$H$35</f>
        <v>43555</v>
      </c>
      <c r="BR129" s="517" t="str">
        <f>'Information Input'!$J$22</f>
        <v>Quarterly</v>
      </c>
      <c r="BS129" s="519">
        <f>'Information Input'!$H$30</f>
        <v>43555</v>
      </c>
      <c r="BT129" s="517">
        <f>'Information Input'!$J$18</f>
        <v>2019</v>
      </c>
      <c r="BU129" s="578" t="s">
        <v>104</v>
      </c>
      <c r="BV129" s="521" t="s">
        <v>105</v>
      </c>
      <c r="BW129" s="522" t="s">
        <v>103</v>
      </c>
      <c r="BX129" s="517">
        <v>1</v>
      </c>
      <c r="BY129" s="530" t="s">
        <v>153</v>
      </c>
      <c r="BZ129" s="530" t="s">
        <v>250</v>
      </c>
      <c r="CA129" s="524">
        <f>'Report 3'!$E$48</f>
        <v>0</v>
      </c>
      <c r="CC129" s="542" t="s">
        <v>669</v>
      </c>
      <c r="CD129" s="1014" t="s">
        <v>672</v>
      </c>
      <c r="CE129" s="1014" t="str">
        <f>'Information Input'!$M$14</f>
        <v xml:space="preserve">      -      </v>
      </c>
      <c r="CF129" s="551" t="s">
        <v>135</v>
      </c>
      <c r="CG129" s="552">
        <f t="shared" si="31"/>
        <v>43466</v>
      </c>
      <c r="CH129" s="552">
        <f t="shared" si="32"/>
        <v>43555</v>
      </c>
      <c r="CI129" s="552">
        <f>'Information Input'!$H$35</f>
        <v>43555</v>
      </c>
      <c r="CJ129" s="551" t="str">
        <f>'Information Input'!$J$22</f>
        <v>Quarterly</v>
      </c>
      <c r="CK129" s="552">
        <f>'Information Input'!$H$30</f>
        <v>43555</v>
      </c>
      <c r="CL129" s="551">
        <f>'Information Input'!$J$18</f>
        <v>2019</v>
      </c>
      <c r="CM129" s="551" t="s">
        <v>94</v>
      </c>
      <c r="CN129" s="1014" t="s">
        <v>95</v>
      </c>
      <c r="CO129" s="542" t="s">
        <v>96</v>
      </c>
      <c r="CP129" s="542" t="s">
        <v>675</v>
      </c>
      <c r="CQ129" s="551">
        <v>49</v>
      </c>
      <c r="CR129" s="542" t="s">
        <v>191</v>
      </c>
      <c r="CS129" s="542" t="s">
        <v>239</v>
      </c>
      <c r="CT129" s="1015">
        <f>'Report 1'!$M$18</f>
        <v>0</v>
      </c>
      <c r="CU129" s="1016">
        <f>SUMIF('Report 4A'!$G$16:$G$95,$CQ129,'Report 4A'!$U$16:$U$95)</f>
        <v>0</v>
      </c>
      <c r="CV129" s="1017">
        <f t="shared" si="33"/>
        <v>0</v>
      </c>
      <c r="CX129" s="546" t="s">
        <v>669</v>
      </c>
      <c r="CY129" s="537" t="s">
        <v>312</v>
      </c>
      <c r="CZ129" s="537" t="str">
        <f>'Information Input'!$M$14</f>
        <v xml:space="preserve">      -      </v>
      </c>
      <c r="DA129" s="538">
        <f>'Information Input'!$H$35</f>
        <v>43555</v>
      </c>
      <c r="DB129" s="537" t="str">
        <f>'Information Input'!$J$22</f>
        <v>Quarterly</v>
      </c>
      <c r="DC129" s="552">
        <f>'Information Input'!$H$30</f>
        <v>43555</v>
      </c>
      <c r="DD129" s="553" t="str">
        <f t="shared" si="39"/>
        <v>201806</v>
      </c>
      <c r="DE129" s="541" t="s">
        <v>91</v>
      </c>
      <c r="DF129" s="541" t="s">
        <v>681</v>
      </c>
      <c r="DG129" s="544">
        <f>'Report 5D'!$L$55</f>
        <v>0</v>
      </c>
      <c r="DH129" s="550">
        <f>'Report 5D'!$L$56</f>
        <v>0</v>
      </c>
      <c r="DI129" s="544">
        <f>'Report 5D'!$L$57</f>
        <v>0</v>
      </c>
      <c r="DJ129" s="544">
        <f>'Report 5D'!$L$58</f>
        <v>0</v>
      </c>
      <c r="DK129" s="544">
        <f>'Report 5D'!$L$59</f>
        <v>0</v>
      </c>
      <c r="DL129" s="544">
        <f>'Report 5D'!$L$60</f>
        <v>0</v>
      </c>
      <c r="DM129" s="544">
        <f>'Report 5D'!$L$61</f>
        <v>0</v>
      </c>
      <c r="DN129" s="544">
        <f>'Report 5D'!$L$62</f>
        <v>0</v>
      </c>
      <c r="DO129" s="544">
        <f>'Report 5D'!$L$63</f>
        <v>0</v>
      </c>
      <c r="DP129" s="544">
        <f>'Report 5D'!$L$64</f>
        <v>0</v>
      </c>
      <c r="DQ129" s="544">
        <f>'Report 5D'!$L$65</f>
        <v>0</v>
      </c>
    </row>
    <row r="130" spans="2:121">
      <c r="B130" s="535" t="s">
        <v>669</v>
      </c>
      <c r="C130" s="536">
        <v>1</v>
      </c>
      <c r="D130" s="537" t="str">
        <f>'Information Input'!$M$14</f>
        <v xml:space="preserve">      -      </v>
      </c>
      <c r="E130" s="537" t="s">
        <v>135</v>
      </c>
      <c r="F130" s="538">
        <f t="shared" si="29"/>
        <v>43466</v>
      </c>
      <c r="G130" s="538">
        <f t="shared" si="30"/>
        <v>43555</v>
      </c>
      <c r="H130" s="538">
        <f>'Information Input'!$H$35</f>
        <v>43555</v>
      </c>
      <c r="I130" s="537" t="str">
        <f>'Information Input'!$J$22</f>
        <v>Quarterly</v>
      </c>
      <c r="J130" s="538">
        <f>'Information Input'!$H$30</f>
        <v>43555</v>
      </c>
      <c r="K130" s="537">
        <f>'Information Input'!$J$18</f>
        <v>2019</v>
      </c>
      <c r="L130" s="579" t="s">
        <v>92</v>
      </c>
      <c r="M130" s="540" t="s">
        <v>93</v>
      </c>
      <c r="N130" s="541" t="s">
        <v>91</v>
      </c>
      <c r="O130" s="542" t="s">
        <v>675</v>
      </c>
      <c r="P130" s="537">
        <v>49</v>
      </c>
      <c r="Q130" s="541" t="s">
        <v>191</v>
      </c>
      <c r="R130" s="541" t="s">
        <v>239</v>
      </c>
      <c r="S130" s="543">
        <f>'Report 1'!$H$18</f>
        <v>0</v>
      </c>
      <c r="T130" s="544">
        <f>'Report 1'!$H$69</f>
        <v>0</v>
      </c>
      <c r="U130" s="545">
        <f>'Report 1'!$H$155</f>
        <v>0</v>
      </c>
      <c r="AL130" s="546" t="s">
        <v>669</v>
      </c>
      <c r="AM130" s="547">
        <v>2</v>
      </c>
      <c r="AN130" s="547" t="str">
        <f>'Information Input'!$M$14</f>
        <v xml:space="preserve">      -      </v>
      </c>
      <c r="AO130" s="547" t="s">
        <v>137</v>
      </c>
      <c r="AP130" s="538">
        <f t="shared" si="35"/>
        <v>43647</v>
      </c>
      <c r="AQ130" s="538">
        <f t="shared" si="36"/>
        <v>43738</v>
      </c>
      <c r="AR130" s="538">
        <f>'Information Input'!$H$35</f>
        <v>43555</v>
      </c>
      <c r="AS130" s="547" t="str">
        <f>'Information Input'!$J$22</f>
        <v>Quarterly</v>
      </c>
      <c r="AT130" s="538">
        <f>'Information Input'!$H$30</f>
        <v>43555</v>
      </c>
      <c r="AU130" s="547">
        <f>'Information Input'!$J$18</f>
        <v>2019</v>
      </c>
      <c r="AV130" s="547" t="s">
        <v>89</v>
      </c>
      <c r="AW130" s="547" t="s">
        <v>90</v>
      </c>
      <c r="AX130" s="547" t="s">
        <v>91</v>
      </c>
      <c r="AY130" s="548" t="s">
        <v>675</v>
      </c>
      <c r="AZ130" s="547">
        <v>45</v>
      </c>
      <c r="BA130" s="549" t="s">
        <v>187</v>
      </c>
      <c r="BB130" s="543" t="s">
        <v>239</v>
      </c>
      <c r="BC130" s="550">
        <f>'Report 2'!$V52</f>
        <v>0</v>
      </c>
      <c r="BD130" s="550">
        <f>'Report 2'!$W52</f>
        <v>0</v>
      </c>
      <c r="BE130" s="550">
        <f>'Report 2'!$X52</f>
        <v>0</v>
      </c>
      <c r="BF130" s="550">
        <f>'Report 2'!$Y52</f>
        <v>0</v>
      </c>
      <c r="BG130" s="550">
        <f>'Report 2'!$Z52</f>
        <v>0</v>
      </c>
      <c r="BH130" s="550">
        <f>'Report 2'!$AA52</f>
        <v>0</v>
      </c>
      <c r="BI130" s="550">
        <f>'Report 2'!$AB52</f>
        <v>0</v>
      </c>
      <c r="BK130" s="541" t="s">
        <v>669</v>
      </c>
      <c r="BL130" s="537">
        <v>3</v>
      </c>
      <c r="BM130" s="537" t="str">
        <f>'Information Input'!$M$14</f>
        <v xml:space="preserve">      -      </v>
      </c>
      <c r="BN130" s="537" t="s">
        <v>136</v>
      </c>
      <c r="BO130" s="538">
        <f t="shared" si="37"/>
        <v>43556</v>
      </c>
      <c r="BP130" s="538">
        <f t="shared" si="38"/>
        <v>43646</v>
      </c>
      <c r="BQ130" s="538">
        <f>'Information Input'!$H$35</f>
        <v>43555</v>
      </c>
      <c r="BR130" s="537" t="str">
        <f>'Information Input'!$J$22</f>
        <v>Quarterly</v>
      </c>
      <c r="BS130" s="538">
        <f>'Information Input'!$H$30</f>
        <v>43555</v>
      </c>
      <c r="BT130" s="537">
        <f>'Information Input'!$J$18</f>
        <v>2019</v>
      </c>
      <c r="BU130" s="579" t="s">
        <v>104</v>
      </c>
      <c r="BV130" s="540" t="s">
        <v>105</v>
      </c>
      <c r="BW130" s="541" t="s">
        <v>103</v>
      </c>
      <c r="BX130" s="537">
        <v>2</v>
      </c>
      <c r="BY130" s="549" t="s">
        <v>154</v>
      </c>
      <c r="BZ130" s="549" t="s">
        <v>251</v>
      </c>
      <c r="CA130" s="543">
        <f>'Report 3'!$E$49</f>
        <v>0</v>
      </c>
      <c r="CC130" s="542" t="s">
        <v>669</v>
      </c>
      <c r="CD130" s="1014" t="s">
        <v>672</v>
      </c>
      <c r="CE130" s="1014" t="str">
        <f>'Information Input'!$M$14</f>
        <v xml:space="preserve">      -      </v>
      </c>
      <c r="CF130" s="551" t="s">
        <v>135</v>
      </c>
      <c r="CG130" s="552">
        <f t="shared" si="31"/>
        <v>43466</v>
      </c>
      <c r="CH130" s="552">
        <f t="shared" si="32"/>
        <v>43555</v>
      </c>
      <c r="CI130" s="552">
        <f>'Information Input'!$H$35</f>
        <v>43555</v>
      </c>
      <c r="CJ130" s="551" t="str">
        <f>'Information Input'!$J$22</f>
        <v>Quarterly</v>
      </c>
      <c r="CK130" s="552">
        <f>'Information Input'!$H$30</f>
        <v>43555</v>
      </c>
      <c r="CL130" s="551">
        <f>'Information Input'!$J$18</f>
        <v>2019</v>
      </c>
      <c r="CM130" s="551" t="s">
        <v>94</v>
      </c>
      <c r="CN130" s="1014" t="s">
        <v>95</v>
      </c>
      <c r="CO130" s="542" t="s">
        <v>96</v>
      </c>
      <c r="CP130" s="542" t="s">
        <v>675</v>
      </c>
      <c r="CQ130" s="551">
        <v>50</v>
      </c>
      <c r="CR130" s="542" t="s">
        <v>192</v>
      </c>
      <c r="CS130" s="542" t="s">
        <v>239</v>
      </c>
      <c r="CT130" s="1015">
        <f>'Report 1'!$M$18</f>
        <v>0</v>
      </c>
      <c r="CU130" s="1016">
        <f>SUMIF('Report 4A'!$G$16:$G$95,$CQ130,'Report 4A'!$U$16:$U$95)</f>
        <v>0</v>
      </c>
      <c r="CV130" s="1017">
        <f t="shared" si="33"/>
        <v>0</v>
      </c>
      <c r="CX130" s="546" t="s">
        <v>669</v>
      </c>
      <c r="CY130" s="537" t="s">
        <v>312</v>
      </c>
      <c r="CZ130" s="537" t="str">
        <f>'Information Input'!$M$14</f>
        <v xml:space="preserve">      -      </v>
      </c>
      <c r="DA130" s="538">
        <f>'Information Input'!$H$35</f>
        <v>43555</v>
      </c>
      <c r="DB130" s="537" t="str">
        <f>'Information Input'!$J$22</f>
        <v>Quarterly</v>
      </c>
      <c r="DC130" s="552">
        <f>'Information Input'!$H$30</f>
        <v>43555</v>
      </c>
      <c r="DD130" s="553" t="str">
        <f t="shared" si="39"/>
        <v>201805</v>
      </c>
      <c r="DE130" s="541" t="s">
        <v>91</v>
      </c>
      <c r="DF130" s="541" t="s">
        <v>681</v>
      </c>
      <c r="DG130" s="544">
        <f>'Report 5D'!$M$55</f>
        <v>0</v>
      </c>
      <c r="DH130" s="550">
        <f>'Report 5D'!$M$56</f>
        <v>0</v>
      </c>
      <c r="DI130" s="544">
        <f>'Report 5D'!$M$57</f>
        <v>0</v>
      </c>
      <c r="DJ130" s="544">
        <f>'Report 5D'!$M$58</f>
        <v>0</v>
      </c>
      <c r="DK130" s="544">
        <f>'Report 5D'!$M$59</f>
        <v>0</v>
      </c>
      <c r="DL130" s="544">
        <f>'Report 5D'!$M$60</f>
        <v>0</v>
      </c>
      <c r="DM130" s="544">
        <f>'Report 5D'!$M$61</f>
        <v>0</v>
      </c>
      <c r="DN130" s="544">
        <f>'Report 5D'!$M$62</f>
        <v>0</v>
      </c>
      <c r="DO130" s="544">
        <f>'Report 5D'!$M$63</f>
        <v>0</v>
      </c>
      <c r="DP130" s="544">
        <f>'Report 5D'!$M$64</f>
        <v>0</v>
      </c>
      <c r="DQ130" s="544">
        <f>'Report 5D'!$M$65</f>
        <v>0</v>
      </c>
    </row>
    <row r="131" spans="2:121">
      <c r="B131" s="535" t="s">
        <v>669</v>
      </c>
      <c r="C131" s="536">
        <v>1</v>
      </c>
      <c r="D131" s="537" t="str">
        <f>'Information Input'!$M$14</f>
        <v xml:space="preserve">      -      </v>
      </c>
      <c r="E131" s="537" t="s">
        <v>135</v>
      </c>
      <c r="F131" s="538">
        <f t="shared" si="29"/>
        <v>43466</v>
      </c>
      <c r="G131" s="538">
        <f t="shared" si="30"/>
        <v>43555</v>
      </c>
      <c r="H131" s="538">
        <f>'Information Input'!$H$35</f>
        <v>43555</v>
      </c>
      <c r="I131" s="537" t="str">
        <f>'Information Input'!$J$22</f>
        <v>Quarterly</v>
      </c>
      <c r="J131" s="538">
        <f>'Information Input'!$H$30</f>
        <v>43555</v>
      </c>
      <c r="K131" s="537">
        <f>'Information Input'!$J$18</f>
        <v>2019</v>
      </c>
      <c r="L131" s="579" t="s">
        <v>92</v>
      </c>
      <c r="M131" s="540" t="s">
        <v>93</v>
      </c>
      <c r="N131" s="541" t="s">
        <v>91</v>
      </c>
      <c r="O131" s="542" t="s">
        <v>675</v>
      </c>
      <c r="P131" s="537">
        <v>50</v>
      </c>
      <c r="Q131" s="541" t="s">
        <v>192</v>
      </c>
      <c r="R131" s="541" t="s">
        <v>239</v>
      </c>
      <c r="S131" s="543">
        <f>'Report 1'!$H$18</f>
        <v>0</v>
      </c>
      <c r="T131" s="544">
        <f>'Report 1'!$H$70</f>
        <v>0</v>
      </c>
      <c r="U131" s="545">
        <f>'Report 1'!$H$156</f>
        <v>0</v>
      </c>
      <c r="AL131" s="546" t="s">
        <v>669</v>
      </c>
      <c r="AM131" s="547">
        <v>2</v>
      </c>
      <c r="AN131" s="547" t="str">
        <f>'Information Input'!$M$14</f>
        <v xml:space="preserve">      -      </v>
      </c>
      <c r="AO131" s="547" t="s">
        <v>137</v>
      </c>
      <c r="AP131" s="538">
        <f t="shared" si="35"/>
        <v>43647</v>
      </c>
      <c r="AQ131" s="538">
        <f t="shared" si="36"/>
        <v>43738</v>
      </c>
      <c r="AR131" s="538">
        <f>'Information Input'!$H$35</f>
        <v>43555</v>
      </c>
      <c r="AS131" s="547" t="str">
        <f>'Information Input'!$J$22</f>
        <v>Quarterly</v>
      </c>
      <c r="AT131" s="538">
        <f>'Information Input'!$H$30</f>
        <v>43555</v>
      </c>
      <c r="AU131" s="547">
        <f>'Information Input'!$J$18</f>
        <v>2019</v>
      </c>
      <c r="AV131" s="547" t="s">
        <v>89</v>
      </c>
      <c r="AW131" s="547" t="s">
        <v>90</v>
      </c>
      <c r="AX131" s="547" t="s">
        <v>91</v>
      </c>
      <c r="AY131" s="548" t="s">
        <v>675</v>
      </c>
      <c r="AZ131" s="547">
        <v>46</v>
      </c>
      <c r="BA131" s="549" t="s">
        <v>188</v>
      </c>
      <c r="BB131" s="543" t="s">
        <v>239</v>
      </c>
      <c r="BC131" s="550">
        <f>'Report 2'!$V53</f>
        <v>0</v>
      </c>
      <c r="BD131" s="550">
        <f>'Report 2'!$W53</f>
        <v>0</v>
      </c>
      <c r="BE131" s="550">
        <f>'Report 2'!$X53</f>
        <v>0</v>
      </c>
      <c r="BF131" s="550">
        <f>'Report 2'!$Y53</f>
        <v>0</v>
      </c>
      <c r="BG131" s="550">
        <f>'Report 2'!$Z53</f>
        <v>0</v>
      </c>
      <c r="BH131" s="550">
        <f>'Report 2'!$AA53</f>
        <v>0</v>
      </c>
      <c r="BI131" s="550">
        <f>'Report 2'!$AB53</f>
        <v>0</v>
      </c>
      <c r="BK131" s="541" t="s">
        <v>669</v>
      </c>
      <c r="BL131" s="537">
        <v>3</v>
      </c>
      <c r="BM131" s="537" t="str">
        <f>'Information Input'!$M$14</f>
        <v xml:space="preserve">      -      </v>
      </c>
      <c r="BN131" s="537" t="s">
        <v>136</v>
      </c>
      <c r="BO131" s="538">
        <f t="shared" si="37"/>
        <v>43556</v>
      </c>
      <c r="BP131" s="538">
        <f t="shared" si="38"/>
        <v>43646</v>
      </c>
      <c r="BQ131" s="538">
        <f>'Information Input'!$H$35</f>
        <v>43555</v>
      </c>
      <c r="BR131" s="537" t="str">
        <f>'Information Input'!$J$22</f>
        <v>Quarterly</v>
      </c>
      <c r="BS131" s="538">
        <f>'Information Input'!$H$30</f>
        <v>43555</v>
      </c>
      <c r="BT131" s="537">
        <f>'Information Input'!$J$18</f>
        <v>2019</v>
      </c>
      <c r="BU131" s="579" t="s">
        <v>104</v>
      </c>
      <c r="BV131" s="540" t="s">
        <v>105</v>
      </c>
      <c r="BW131" s="541" t="s">
        <v>103</v>
      </c>
      <c r="BX131" s="537">
        <v>3</v>
      </c>
      <c r="BY131" s="549" t="s">
        <v>164</v>
      </c>
      <c r="BZ131" s="549" t="s">
        <v>250</v>
      </c>
      <c r="CA131" s="543">
        <f>'Report 3'!$E$50</f>
        <v>0</v>
      </c>
      <c r="CC131" s="575" t="s">
        <v>669</v>
      </c>
      <c r="CD131" s="1019" t="s">
        <v>672</v>
      </c>
      <c r="CE131" s="1019" t="str">
        <f>'Information Input'!$M$14</f>
        <v xml:space="preserve">      -      </v>
      </c>
      <c r="CF131" s="570" t="s">
        <v>135</v>
      </c>
      <c r="CG131" s="566">
        <f t="shared" si="31"/>
        <v>43466</v>
      </c>
      <c r="CH131" s="566">
        <f t="shared" si="32"/>
        <v>43555</v>
      </c>
      <c r="CI131" s="566">
        <f>'Information Input'!$H$35</f>
        <v>43555</v>
      </c>
      <c r="CJ131" s="570" t="str">
        <f>'Information Input'!$J$22</f>
        <v>Quarterly</v>
      </c>
      <c r="CK131" s="566">
        <f>'Information Input'!$H$30</f>
        <v>43555</v>
      </c>
      <c r="CL131" s="570">
        <f>'Information Input'!$J$18</f>
        <v>2019</v>
      </c>
      <c r="CM131" s="570" t="s">
        <v>94</v>
      </c>
      <c r="CN131" s="1019" t="s">
        <v>95</v>
      </c>
      <c r="CO131" s="575" t="s">
        <v>96</v>
      </c>
      <c r="CP131" s="575" t="s">
        <v>675</v>
      </c>
      <c r="CQ131" s="570">
        <v>51</v>
      </c>
      <c r="CR131" s="575" t="s">
        <v>193</v>
      </c>
      <c r="CS131" s="575" t="s">
        <v>239</v>
      </c>
      <c r="CT131" s="1020">
        <f>'Report 1'!$M$18</f>
        <v>0</v>
      </c>
      <c r="CU131" s="1021">
        <f>SUMIF('Report 4A'!$G$16:$G$95,$CQ131,'Report 4A'!$U$16:$U$95)</f>
        <v>0</v>
      </c>
      <c r="CV131" s="1022">
        <f t="shared" si="33"/>
        <v>0</v>
      </c>
      <c r="CX131" s="546" t="s">
        <v>669</v>
      </c>
      <c r="CY131" s="537" t="s">
        <v>312</v>
      </c>
      <c r="CZ131" s="537" t="str">
        <f>'Information Input'!$M$14</f>
        <v xml:space="preserve">      -      </v>
      </c>
      <c r="DA131" s="538">
        <f>'Information Input'!$H$35</f>
        <v>43555</v>
      </c>
      <c r="DB131" s="537" t="str">
        <f>'Information Input'!$J$22</f>
        <v>Quarterly</v>
      </c>
      <c r="DC131" s="552">
        <f>'Information Input'!$H$30</f>
        <v>43555</v>
      </c>
      <c r="DD131" s="553" t="str">
        <f t="shared" si="39"/>
        <v>201804</v>
      </c>
      <c r="DE131" s="541" t="s">
        <v>91</v>
      </c>
      <c r="DF131" s="541" t="s">
        <v>681</v>
      </c>
      <c r="DG131" s="544">
        <f>'Report 5D'!$N$55</f>
        <v>0</v>
      </c>
      <c r="DH131" s="550">
        <f>'Report 5D'!$N$56</f>
        <v>0</v>
      </c>
      <c r="DI131" s="544">
        <f>'Report 5D'!$N$57</f>
        <v>0</v>
      </c>
      <c r="DJ131" s="544">
        <f>'Report 5D'!$N$58</f>
        <v>0</v>
      </c>
      <c r="DK131" s="544">
        <f>'Report 5D'!$N$59</f>
        <v>0</v>
      </c>
      <c r="DL131" s="544">
        <f>'Report 5D'!$N$60</f>
        <v>0</v>
      </c>
      <c r="DM131" s="544">
        <f>'Report 5D'!$N$61</f>
        <v>0</v>
      </c>
      <c r="DN131" s="544">
        <f>'Report 5D'!$N$62</f>
        <v>0</v>
      </c>
      <c r="DO131" s="544">
        <f>'Report 5D'!$N$63</f>
        <v>0</v>
      </c>
      <c r="DP131" s="544">
        <f>'Report 5D'!$N$64</f>
        <v>0</v>
      </c>
      <c r="DQ131" s="544">
        <f>'Report 5D'!$N$65</f>
        <v>0</v>
      </c>
    </row>
    <row r="132" spans="2:121">
      <c r="B132" s="535" t="s">
        <v>669</v>
      </c>
      <c r="C132" s="536">
        <v>1</v>
      </c>
      <c r="D132" s="537" t="str">
        <f>'Information Input'!$M$14</f>
        <v xml:space="preserve">      -      </v>
      </c>
      <c r="E132" s="537" t="s">
        <v>135</v>
      </c>
      <c r="F132" s="538">
        <f t="shared" si="29"/>
        <v>43466</v>
      </c>
      <c r="G132" s="538">
        <f t="shared" si="30"/>
        <v>43555</v>
      </c>
      <c r="H132" s="538">
        <f>'Information Input'!$H$35</f>
        <v>43555</v>
      </c>
      <c r="I132" s="537" t="str">
        <f>'Information Input'!$J$22</f>
        <v>Quarterly</v>
      </c>
      <c r="J132" s="538">
        <f>'Information Input'!$H$30</f>
        <v>43555</v>
      </c>
      <c r="K132" s="537">
        <f>'Information Input'!$J$18</f>
        <v>2019</v>
      </c>
      <c r="L132" s="579" t="s">
        <v>92</v>
      </c>
      <c r="M132" s="540" t="s">
        <v>93</v>
      </c>
      <c r="N132" s="541" t="s">
        <v>91</v>
      </c>
      <c r="O132" s="542" t="s">
        <v>675</v>
      </c>
      <c r="P132" s="537">
        <v>51</v>
      </c>
      <c r="Q132" s="541" t="s">
        <v>193</v>
      </c>
      <c r="R132" s="541" t="s">
        <v>239</v>
      </c>
      <c r="S132" s="543">
        <f>'Report 1'!$H$18</f>
        <v>0</v>
      </c>
      <c r="T132" s="544">
        <f>'Report 1'!$H$71</f>
        <v>0</v>
      </c>
      <c r="U132" s="545">
        <f>'Report 1'!$H$157</f>
        <v>0</v>
      </c>
      <c r="AL132" s="546" t="s">
        <v>669</v>
      </c>
      <c r="AM132" s="547">
        <v>2</v>
      </c>
      <c r="AN132" s="547" t="str">
        <f>'Information Input'!$M$14</f>
        <v xml:space="preserve">      -      </v>
      </c>
      <c r="AO132" s="547" t="s">
        <v>137</v>
      </c>
      <c r="AP132" s="538">
        <f t="shared" si="35"/>
        <v>43647</v>
      </c>
      <c r="AQ132" s="538">
        <f t="shared" si="36"/>
        <v>43738</v>
      </c>
      <c r="AR132" s="538">
        <f>'Information Input'!$H$35</f>
        <v>43555</v>
      </c>
      <c r="AS132" s="547" t="str">
        <f>'Information Input'!$J$22</f>
        <v>Quarterly</v>
      </c>
      <c r="AT132" s="538">
        <f>'Information Input'!$H$30</f>
        <v>43555</v>
      </c>
      <c r="AU132" s="547">
        <f>'Information Input'!$J$18</f>
        <v>2019</v>
      </c>
      <c r="AV132" s="547" t="s">
        <v>89</v>
      </c>
      <c r="AW132" s="547" t="s">
        <v>90</v>
      </c>
      <c r="AX132" s="547" t="s">
        <v>91</v>
      </c>
      <c r="AY132" s="548" t="s">
        <v>675</v>
      </c>
      <c r="AZ132" s="547">
        <v>47</v>
      </c>
      <c r="BA132" s="549" t="s">
        <v>189</v>
      </c>
      <c r="BB132" s="543" t="s">
        <v>239</v>
      </c>
      <c r="BC132" s="550">
        <f>'Report 2'!$V54</f>
        <v>0</v>
      </c>
      <c r="BD132" s="550">
        <f>'Report 2'!$W54</f>
        <v>0</v>
      </c>
      <c r="BE132" s="550">
        <f>'Report 2'!$X54</f>
        <v>0</v>
      </c>
      <c r="BF132" s="550">
        <f>'Report 2'!$Y54</f>
        <v>0</v>
      </c>
      <c r="BG132" s="550">
        <f>'Report 2'!$Z54</f>
        <v>0</v>
      </c>
      <c r="BH132" s="550">
        <f>'Report 2'!$AA54</f>
        <v>0</v>
      </c>
      <c r="BI132" s="550">
        <f>'Report 2'!$AB54</f>
        <v>0</v>
      </c>
      <c r="BK132" s="541" t="s">
        <v>669</v>
      </c>
      <c r="BL132" s="537">
        <v>3</v>
      </c>
      <c r="BM132" s="537" t="str">
        <f>'Information Input'!$M$14</f>
        <v xml:space="preserve">      -      </v>
      </c>
      <c r="BN132" s="537" t="s">
        <v>136</v>
      </c>
      <c r="BO132" s="538">
        <f t="shared" si="37"/>
        <v>43556</v>
      </c>
      <c r="BP132" s="538">
        <f t="shared" si="38"/>
        <v>43646</v>
      </c>
      <c r="BQ132" s="538">
        <f>'Information Input'!$H$35</f>
        <v>43555</v>
      </c>
      <c r="BR132" s="537" t="str">
        <f>'Information Input'!$J$22</f>
        <v>Quarterly</v>
      </c>
      <c r="BS132" s="538">
        <f>'Information Input'!$H$30</f>
        <v>43555</v>
      </c>
      <c r="BT132" s="537">
        <f>'Information Input'!$J$18</f>
        <v>2019</v>
      </c>
      <c r="BU132" s="579" t="s">
        <v>104</v>
      </c>
      <c r="BV132" s="540" t="s">
        <v>105</v>
      </c>
      <c r="BW132" s="541" t="s">
        <v>103</v>
      </c>
      <c r="BX132" s="537">
        <v>4</v>
      </c>
      <c r="BY132" s="549" t="s">
        <v>164</v>
      </c>
      <c r="BZ132" s="549" t="s">
        <v>252</v>
      </c>
      <c r="CA132" s="543">
        <f>'Report 3'!$E$51</f>
        <v>0</v>
      </c>
      <c r="CC132" s="523" t="s">
        <v>669</v>
      </c>
      <c r="CD132" s="1010" t="s">
        <v>672</v>
      </c>
      <c r="CE132" s="1010" t="str">
        <f>'Information Input'!$M$14</f>
        <v xml:space="preserve">      -      </v>
      </c>
      <c r="CF132" s="532" t="s">
        <v>135</v>
      </c>
      <c r="CG132" s="519">
        <f t="shared" si="31"/>
        <v>43466</v>
      </c>
      <c r="CH132" s="519">
        <f t="shared" si="32"/>
        <v>43555</v>
      </c>
      <c r="CI132" s="519">
        <f>'Information Input'!$H$35</f>
        <v>43555</v>
      </c>
      <c r="CJ132" s="532" t="str">
        <f>'Information Input'!$J$22</f>
        <v>Quarterly</v>
      </c>
      <c r="CK132" s="519">
        <f>'Information Input'!$H$30</f>
        <v>43555</v>
      </c>
      <c r="CL132" s="532">
        <f>'Information Input'!$J$18</f>
        <v>2019</v>
      </c>
      <c r="CM132" s="532" t="s">
        <v>97</v>
      </c>
      <c r="CN132" s="1010" t="s">
        <v>98</v>
      </c>
      <c r="CO132" s="523" t="s">
        <v>96</v>
      </c>
      <c r="CP132" s="523" t="s">
        <v>671</v>
      </c>
      <c r="CQ132" s="532">
        <v>11</v>
      </c>
      <c r="CR132" s="523" t="s">
        <v>153</v>
      </c>
      <c r="CS132" s="523" t="s">
        <v>231</v>
      </c>
      <c r="CT132" s="1011">
        <f>'Report 1'!$R$18</f>
        <v>0</v>
      </c>
      <c r="CU132" s="1012">
        <f>SUMIF('Report 4A'!$G$16:$G$95,$CQ132,'Report 4A'!$Z$16:$Z$95)</f>
        <v>0</v>
      </c>
      <c r="CV132" s="1013">
        <f t="shared" si="33"/>
        <v>0</v>
      </c>
      <c r="CX132" s="546" t="s">
        <v>669</v>
      </c>
      <c r="CY132" s="537" t="s">
        <v>312</v>
      </c>
      <c r="CZ132" s="537" t="str">
        <f>'Information Input'!$M$14</f>
        <v xml:space="preserve">      -      </v>
      </c>
      <c r="DA132" s="538">
        <f>'Information Input'!$H$35</f>
        <v>43555</v>
      </c>
      <c r="DB132" s="537" t="str">
        <f>'Information Input'!$J$22</f>
        <v>Quarterly</v>
      </c>
      <c r="DC132" s="552">
        <f>'Information Input'!$H$30</f>
        <v>43555</v>
      </c>
      <c r="DD132" s="553" t="str">
        <f t="shared" si="39"/>
        <v>201803</v>
      </c>
      <c r="DE132" s="541" t="s">
        <v>91</v>
      </c>
      <c r="DF132" s="541" t="s">
        <v>681</v>
      </c>
      <c r="DG132" s="544">
        <f>'Report 5D'!$O$55</f>
        <v>0</v>
      </c>
      <c r="DH132" s="550">
        <f>'Report 5D'!$O$56</f>
        <v>0</v>
      </c>
      <c r="DI132" s="544">
        <f>'Report 5D'!$O$57</f>
        <v>0</v>
      </c>
      <c r="DJ132" s="544">
        <f>'Report 5D'!$O$58</f>
        <v>0</v>
      </c>
      <c r="DK132" s="544">
        <f>'Report 5D'!$O$59</f>
        <v>0</v>
      </c>
      <c r="DL132" s="544">
        <f>'Report 5D'!$O$60</f>
        <v>0</v>
      </c>
      <c r="DM132" s="544">
        <f>'Report 5D'!$O$61</f>
        <v>0</v>
      </c>
      <c r="DN132" s="544">
        <f>'Report 5D'!$O$62</f>
        <v>0</v>
      </c>
      <c r="DO132" s="544">
        <f>'Report 5D'!$O$63</f>
        <v>0</v>
      </c>
      <c r="DP132" s="544">
        <f>'Report 5D'!$O$64</f>
        <v>0</v>
      </c>
      <c r="DQ132" s="544">
        <f>'Report 5D'!$O$65</f>
        <v>0</v>
      </c>
    </row>
    <row r="133" spans="2:121">
      <c r="B133" s="535" t="s">
        <v>669</v>
      </c>
      <c r="C133" s="536">
        <v>1</v>
      </c>
      <c r="D133" s="537" t="str">
        <f>'Information Input'!$M$14</f>
        <v xml:space="preserve">      -      </v>
      </c>
      <c r="E133" s="537" t="s">
        <v>135</v>
      </c>
      <c r="F133" s="538">
        <f t="shared" si="29"/>
        <v>43466</v>
      </c>
      <c r="G133" s="538">
        <f t="shared" si="30"/>
        <v>43555</v>
      </c>
      <c r="H133" s="538">
        <f>'Information Input'!$H$35</f>
        <v>43555</v>
      </c>
      <c r="I133" s="537" t="str">
        <f>'Information Input'!$J$22</f>
        <v>Quarterly</v>
      </c>
      <c r="J133" s="538">
        <f>'Information Input'!$H$30</f>
        <v>43555</v>
      </c>
      <c r="K133" s="537">
        <f>'Information Input'!$J$18</f>
        <v>2019</v>
      </c>
      <c r="L133" s="579" t="s">
        <v>92</v>
      </c>
      <c r="M133" s="540" t="s">
        <v>93</v>
      </c>
      <c r="N133" s="541" t="s">
        <v>91</v>
      </c>
      <c r="O133" s="542" t="s">
        <v>674</v>
      </c>
      <c r="P133" s="537">
        <v>52</v>
      </c>
      <c r="Q133" s="541" t="s">
        <v>194</v>
      </c>
      <c r="R133" s="541" t="s">
        <v>239</v>
      </c>
      <c r="S133" s="543">
        <f>'Report 1'!$H$18</f>
        <v>0</v>
      </c>
      <c r="T133" s="544">
        <f>'Report 1'!$H$72</f>
        <v>0</v>
      </c>
      <c r="U133" s="545">
        <f>'Report 1'!$H$158</f>
        <v>0</v>
      </c>
      <c r="AL133" s="546" t="s">
        <v>669</v>
      </c>
      <c r="AM133" s="547">
        <v>2</v>
      </c>
      <c r="AN133" s="547" t="str">
        <f>'Information Input'!$M$14</f>
        <v xml:space="preserve">      -      </v>
      </c>
      <c r="AO133" s="547" t="s">
        <v>137</v>
      </c>
      <c r="AP133" s="538">
        <f t="shared" si="35"/>
        <v>43647</v>
      </c>
      <c r="AQ133" s="538">
        <f t="shared" si="36"/>
        <v>43738</v>
      </c>
      <c r="AR133" s="538">
        <f>'Information Input'!$H$35</f>
        <v>43555</v>
      </c>
      <c r="AS133" s="547" t="str">
        <f>'Information Input'!$J$22</f>
        <v>Quarterly</v>
      </c>
      <c r="AT133" s="538">
        <f>'Information Input'!$H$30</f>
        <v>43555</v>
      </c>
      <c r="AU133" s="547">
        <f>'Information Input'!$J$18</f>
        <v>2019</v>
      </c>
      <c r="AV133" s="547" t="s">
        <v>89</v>
      </c>
      <c r="AW133" s="547" t="s">
        <v>90</v>
      </c>
      <c r="AX133" s="547" t="s">
        <v>91</v>
      </c>
      <c r="AY133" s="548" t="s">
        <v>675</v>
      </c>
      <c r="AZ133" s="547">
        <v>48</v>
      </c>
      <c r="BA133" s="549" t="s">
        <v>190</v>
      </c>
      <c r="BB133" s="543" t="s">
        <v>239</v>
      </c>
      <c r="BC133" s="550">
        <f>'Report 2'!$V55</f>
        <v>0</v>
      </c>
      <c r="BD133" s="550">
        <f>'Report 2'!$W55</f>
        <v>0</v>
      </c>
      <c r="BE133" s="550">
        <f>'Report 2'!$X55</f>
        <v>0</v>
      </c>
      <c r="BF133" s="550">
        <f>'Report 2'!$Y55</f>
        <v>0</v>
      </c>
      <c r="BG133" s="550">
        <f>'Report 2'!$Z55</f>
        <v>0</v>
      </c>
      <c r="BH133" s="550">
        <f>'Report 2'!$AA55</f>
        <v>0</v>
      </c>
      <c r="BI133" s="550">
        <f>'Report 2'!$AB55</f>
        <v>0</v>
      </c>
      <c r="BK133" s="541" t="s">
        <v>669</v>
      </c>
      <c r="BL133" s="537">
        <v>3</v>
      </c>
      <c r="BM133" s="537" t="str">
        <f>'Information Input'!$M$14</f>
        <v xml:space="preserve">      -      </v>
      </c>
      <c r="BN133" s="537" t="s">
        <v>136</v>
      </c>
      <c r="BO133" s="538">
        <f t="shared" si="37"/>
        <v>43556</v>
      </c>
      <c r="BP133" s="538">
        <f t="shared" si="38"/>
        <v>43646</v>
      </c>
      <c r="BQ133" s="538">
        <f>'Information Input'!$H$35</f>
        <v>43555</v>
      </c>
      <c r="BR133" s="537" t="str">
        <f>'Information Input'!$J$22</f>
        <v>Quarterly</v>
      </c>
      <c r="BS133" s="538">
        <f>'Information Input'!$H$30</f>
        <v>43555</v>
      </c>
      <c r="BT133" s="537">
        <f>'Information Input'!$J$18</f>
        <v>2019</v>
      </c>
      <c r="BU133" s="579" t="s">
        <v>104</v>
      </c>
      <c r="BV133" s="540" t="s">
        <v>105</v>
      </c>
      <c r="BW133" s="541" t="s">
        <v>103</v>
      </c>
      <c r="BX133" s="537">
        <v>5</v>
      </c>
      <c r="BY133" s="549" t="s">
        <v>253</v>
      </c>
      <c r="BZ133" s="549" t="s">
        <v>254</v>
      </c>
      <c r="CA133" s="543">
        <f>'Report 3'!$E$52</f>
        <v>0</v>
      </c>
      <c r="CC133" s="542" t="s">
        <v>669</v>
      </c>
      <c r="CD133" s="1014" t="s">
        <v>672</v>
      </c>
      <c r="CE133" s="1014" t="str">
        <f>'Information Input'!$M$14</f>
        <v xml:space="preserve">      -      </v>
      </c>
      <c r="CF133" s="551" t="s">
        <v>135</v>
      </c>
      <c r="CG133" s="552">
        <f t="shared" si="31"/>
        <v>43466</v>
      </c>
      <c r="CH133" s="552">
        <f t="shared" si="32"/>
        <v>43555</v>
      </c>
      <c r="CI133" s="552">
        <f>'Information Input'!$H$35</f>
        <v>43555</v>
      </c>
      <c r="CJ133" s="551" t="str">
        <f>'Information Input'!$J$22</f>
        <v>Quarterly</v>
      </c>
      <c r="CK133" s="552">
        <f>'Information Input'!$H$30</f>
        <v>43555</v>
      </c>
      <c r="CL133" s="551">
        <f>'Information Input'!$J$18</f>
        <v>2019</v>
      </c>
      <c r="CM133" s="551" t="s">
        <v>97</v>
      </c>
      <c r="CN133" s="1014" t="s">
        <v>98</v>
      </c>
      <c r="CO133" s="542" t="s">
        <v>96</v>
      </c>
      <c r="CP133" s="542" t="s">
        <v>671</v>
      </c>
      <c r="CQ133" s="551">
        <v>12</v>
      </c>
      <c r="CR133" s="542" t="s">
        <v>154</v>
      </c>
      <c r="CS133" s="542" t="s">
        <v>231</v>
      </c>
      <c r="CT133" s="1015">
        <f>'Report 1'!$R$18</f>
        <v>0</v>
      </c>
      <c r="CU133" s="1016">
        <f>SUMIF('Report 4A'!$G$16:$G$95,$CQ133,'Report 4A'!$Z$16:$Z$95)</f>
        <v>0</v>
      </c>
      <c r="CV133" s="1017">
        <f t="shared" si="33"/>
        <v>0</v>
      </c>
      <c r="CX133" s="546" t="s">
        <v>669</v>
      </c>
      <c r="CY133" s="537" t="s">
        <v>312</v>
      </c>
      <c r="CZ133" s="537" t="str">
        <f>'Information Input'!$M$14</f>
        <v xml:space="preserve">      -      </v>
      </c>
      <c r="DA133" s="538">
        <f>'Information Input'!$H$35</f>
        <v>43555</v>
      </c>
      <c r="DB133" s="537" t="str">
        <f>'Information Input'!$J$22</f>
        <v>Quarterly</v>
      </c>
      <c r="DC133" s="552">
        <f>'Information Input'!$H$30</f>
        <v>43555</v>
      </c>
      <c r="DD133" s="553" t="str">
        <f t="shared" si="39"/>
        <v>201802</v>
      </c>
      <c r="DE133" s="541" t="s">
        <v>91</v>
      </c>
      <c r="DF133" s="541" t="s">
        <v>681</v>
      </c>
      <c r="DG133" s="544">
        <f>'Report 5D'!$P$55</f>
        <v>0</v>
      </c>
      <c r="DH133" s="550">
        <f>'Report 5D'!$P$56</f>
        <v>0</v>
      </c>
      <c r="DI133" s="544">
        <f>'Report 5D'!$P$57</f>
        <v>0</v>
      </c>
      <c r="DJ133" s="544">
        <f>'Report 5D'!$P$58</f>
        <v>0</v>
      </c>
      <c r="DK133" s="544">
        <f>'Report 5D'!$P$59</f>
        <v>0</v>
      </c>
      <c r="DL133" s="544">
        <f>'Report 5D'!$P$60</f>
        <v>0</v>
      </c>
      <c r="DM133" s="544">
        <f>'Report 5D'!$P$61</f>
        <v>0</v>
      </c>
      <c r="DN133" s="544">
        <f>'Report 5D'!$P$62</f>
        <v>0</v>
      </c>
      <c r="DO133" s="544">
        <f>'Report 5D'!$P$63</f>
        <v>0</v>
      </c>
      <c r="DP133" s="544">
        <f>'Report 5D'!$P$64</f>
        <v>0</v>
      </c>
      <c r="DQ133" s="544">
        <f>'Report 5D'!$P$65</f>
        <v>0</v>
      </c>
    </row>
    <row r="134" spans="2:121">
      <c r="B134" s="535" t="s">
        <v>669</v>
      </c>
      <c r="C134" s="536">
        <v>1</v>
      </c>
      <c r="D134" s="537" t="str">
        <f>'Information Input'!$M$14</f>
        <v xml:space="preserve">      -      </v>
      </c>
      <c r="E134" s="537" t="s">
        <v>135</v>
      </c>
      <c r="F134" s="538">
        <f t="shared" si="29"/>
        <v>43466</v>
      </c>
      <c r="G134" s="538">
        <f t="shared" si="30"/>
        <v>43555</v>
      </c>
      <c r="H134" s="538">
        <f>'Information Input'!$H$35</f>
        <v>43555</v>
      </c>
      <c r="I134" s="537" t="str">
        <f>'Information Input'!$J$22</f>
        <v>Quarterly</v>
      </c>
      <c r="J134" s="538">
        <f>'Information Input'!$H$30</f>
        <v>43555</v>
      </c>
      <c r="K134" s="537">
        <f>'Information Input'!$J$18</f>
        <v>2019</v>
      </c>
      <c r="L134" s="579" t="s">
        <v>92</v>
      </c>
      <c r="M134" s="540" t="s">
        <v>93</v>
      </c>
      <c r="N134" s="541" t="s">
        <v>91</v>
      </c>
      <c r="O134" s="542" t="s">
        <v>676</v>
      </c>
      <c r="P134" s="537">
        <v>53</v>
      </c>
      <c r="Q134" s="541" t="s">
        <v>195</v>
      </c>
      <c r="R134" s="541" t="s">
        <v>677</v>
      </c>
      <c r="S134" s="543">
        <f>'Report 1'!$H$18</f>
        <v>0</v>
      </c>
      <c r="T134" s="544">
        <f>'Report 1'!$H$73</f>
        <v>0</v>
      </c>
      <c r="U134" s="545">
        <f>'Report 1'!$H$159</f>
        <v>0</v>
      </c>
      <c r="AL134" s="546" t="s">
        <v>669</v>
      </c>
      <c r="AM134" s="547">
        <v>2</v>
      </c>
      <c r="AN134" s="547" t="str">
        <f>'Information Input'!$M$14</f>
        <v xml:space="preserve">      -      </v>
      </c>
      <c r="AO134" s="547" t="s">
        <v>137</v>
      </c>
      <c r="AP134" s="538">
        <f t="shared" si="35"/>
        <v>43647</v>
      </c>
      <c r="AQ134" s="538">
        <f t="shared" si="36"/>
        <v>43738</v>
      </c>
      <c r="AR134" s="538">
        <f>'Information Input'!$H$35</f>
        <v>43555</v>
      </c>
      <c r="AS134" s="547" t="str">
        <f>'Information Input'!$J$22</f>
        <v>Quarterly</v>
      </c>
      <c r="AT134" s="538">
        <f>'Information Input'!$H$30</f>
        <v>43555</v>
      </c>
      <c r="AU134" s="547">
        <f>'Information Input'!$J$18</f>
        <v>2019</v>
      </c>
      <c r="AV134" s="547" t="s">
        <v>89</v>
      </c>
      <c r="AW134" s="547" t="s">
        <v>90</v>
      </c>
      <c r="AX134" s="547" t="s">
        <v>91</v>
      </c>
      <c r="AY134" s="548" t="s">
        <v>675</v>
      </c>
      <c r="AZ134" s="547">
        <v>49</v>
      </c>
      <c r="BA134" s="549" t="s">
        <v>191</v>
      </c>
      <c r="BB134" s="543" t="s">
        <v>239</v>
      </c>
      <c r="BC134" s="550">
        <f>'Report 2'!$V56</f>
        <v>0</v>
      </c>
      <c r="BD134" s="550">
        <f>'Report 2'!$W56</f>
        <v>0</v>
      </c>
      <c r="BE134" s="550">
        <f>'Report 2'!$X56</f>
        <v>0</v>
      </c>
      <c r="BF134" s="550">
        <f>'Report 2'!$Y56</f>
        <v>0</v>
      </c>
      <c r="BG134" s="550">
        <f>'Report 2'!$Z56</f>
        <v>0</v>
      </c>
      <c r="BH134" s="550">
        <f>'Report 2'!$AA56</f>
        <v>0</v>
      </c>
      <c r="BI134" s="550">
        <f>'Report 2'!$AB56</f>
        <v>0</v>
      </c>
      <c r="BK134" s="541" t="s">
        <v>669</v>
      </c>
      <c r="BL134" s="537">
        <v>3</v>
      </c>
      <c r="BM134" s="537" t="str">
        <f>'Information Input'!$M$14</f>
        <v xml:space="preserve">      -      </v>
      </c>
      <c r="BN134" s="537" t="s">
        <v>136</v>
      </c>
      <c r="BO134" s="538">
        <f t="shared" si="37"/>
        <v>43556</v>
      </c>
      <c r="BP134" s="538">
        <f t="shared" si="38"/>
        <v>43646</v>
      </c>
      <c r="BQ134" s="538">
        <f>'Information Input'!$H$35</f>
        <v>43555</v>
      </c>
      <c r="BR134" s="537" t="str">
        <f>'Information Input'!$J$22</f>
        <v>Quarterly</v>
      </c>
      <c r="BS134" s="538">
        <f>'Information Input'!$H$30</f>
        <v>43555</v>
      </c>
      <c r="BT134" s="537">
        <f>'Information Input'!$J$18</f>
        <v>2019</v>
      </c>
      <c r="BU134" s="579" t="s">
        <v>104</v>
      </c>
      <c r="BV134" s="540" t="s">
        <v>105</v>
      </c>
      <c r="BW134" s="541" t="s">
        <v>103</v>
      </c>
      <c r="BX134" s="537">
        <v>6</v>
      </c>
      <c r="BY134" s="549" t="s">
        <v>255</v>
      </c>
      <c r="BZ134" s="549" t="s">
        <v>254</v>
      </c>
      <c r="CA134" s="543">
        <f>'Report 3'!$E$53</f>
        <v>0</v>
      </c>
      <c r="CC134" s="542" t="s">
        <v>669</v>
      </c>
      <c r="CD134" s="1014" t="s">
        <v>672</v>
      </c>
      <c r="CE134" s="1014" t="str">
        <f>'Information Input'!$M$14</f>
        <v xml:space="preserve">      -      </v>
      </c>
      <c r="CF134" s="551" t="s">
        <v>135</v>
      </c>
      <c r="CG134" s="552">
        <f t="shared" si="31"/>
        <v>43466</v>
      </c>
      <c r="CH134" s="552">
        <f t="shared" si="32"/>
        <v>43555</v>
      </c>
      <c r="CI134" s="552">
        <f>'Information Input'!$H$35</f>
        <v>43555</v>
      </c>
      <c r="CJ134" s="551" t="str">
        <f>'Information Input'!$J$22</f>
        <v>Quarterly</v>
      </c>
      <c r="CK134" s="552">
        <f>'Information Input'!$H$30</f>
        <v>43555</v>
      </c>
      <c r="CL134" s="551">
        <f>'Information Input'!$J$18</f>
        <v>2019</v>
      </c>
      <c r="CM134" s="551" t="s">
        <v>97</v>
      </c>
      <c r="CN134" s="1014" t="s">
        <v>98</v>
      </c>
      <c r="CO134" s="542" t="s">
        <v>96</v>
      </c>
      <c r="CP134" s="542" t="s">
        <v>671</v>
      </c>
      <c r="CQ134" s="551">
        <v>13</v>
      </c>
      <c r="CR134" s="542" t="s">
        <v>155</v>
      </c>
      <c r="CS134" s="542" t="s">
        <v>232</v>
      </c>
      <c r="CT134" s="1015">
        <f>'Report 1'!$R$18</f>
        <v>0</v>
      </c>
      <c r="CU134" s="1016">
        <f>SUMIF('Report 4A'!$G$16:$G$95,$CQ134,'Report 4A'!$Z$16:$Z$95)</f>
        <v>0</v>
      </c>
      <c r="CV134" s="1017">
        <f t="shared" si="33"/>
        <v>0</v>
      </c>
      <c r="CX134" s="546" t="s">
        <v>669</v>
      </c>
      <c r="CY134" s="537" t="s">
        <v>312</v>
      </c>
      <c r="CZ134" s="537" t="str">
        <f>'Information Input'!$M$14</f>
        <v xml:space="preserve">      -      </v>
      </c>
      <c r="DA134" s="538">
        <f>'Information Input'!$H$35</f>
        <v>43555</v>
      </c>
      <c r="DB134" s="537" t="str">
        <f>'Information Input'!$J$22</f>
        <v>Quarterly</v>
      </c>
      <c r="DC134" s="552">
        <f>'Information Input'!$H$30</f>
        <v>43555</v>
      </c>
      <c r="DD134" s="553" t="str">
        <f t="shared" si="39"/>
        <v>201801</v>
      </c>
      <c r="DE134" s="541" t="s">
        <v>91</v>
      </c>
      <c r="DF134" s="541" t="s">
        <v>681</v>
      </c>
      <c r="DG134" s="544">
        <f>'Report 5D'!$Q$55</f>
        <v>0</v>
      </c>
      <c r="DH134" s="550">
        <f>'Report 5D'!$Q$56</f>
        <v>0</v>
      </c>
      <c r="DI134" s="544">
        <f>'Report 5D'!$Q$57</f>
        <v>0</v>
      </c>
      <c r="DJ134" s="544">
        <f>'Report 5D'!$Q$58</f>
        <v>0</v>
      </c>
      <c r="DK134" s="544">
        <f>'Report 5D'!$Q$59</f>
        <v>0</v>
      </c>
      <c r="DL134" s="544">
        <f>'Report 5D'!$Q$60</f>
        <v>0</v>
      </c>
      <c r="DM134" s="544">
        <f>'Report 5D'!$Q$61</f>
        <v>0</v>
      </c>
      <c r="DN134" s="544">
        <f>'Report 5D'!$Q$62</f>
        <v>0</v>
      </c>
      <c r="DO134" s="544">
        <f>'Report 5D'!$Q$63</f>
        <v>0</v>
      </c>
      <c r="DP134" s="544">
        <f>'Report 5D'!$Q$64</f>
        <v>0</v>
      </c>
      <c r="DQ134" s="544">
        <f>'Report 5D'!$Q$65</f>
        <v>0</v>
      </c>
    </row>
    <row r="135" spans="2:121">
      <c r="B135" s="535" t="s">
        <v>669</v>
      </c>
      <c r="C135" s="536">
        <v>1</v>
      </c>
      <c r="D135" s="537" t="str">
        <f>'Information Input'!$M$14</f>
        <v xml:space="preserve">      -      </v>
      </c>
      <c r="E135" s="537" t="s">
        <v>135</v>
      </c>
      <c r="F135" s="538">
        <f t="shared" si="29"/>
        <v>43466</v>
      </c>
      <c r="G135" s="538">
        <f t="shared" si="30"/>
        <v>43555</v>
      </c>
      <c r="H135" s="538">
        <f>'Information Input'!$H$35</f>
        <v>43555</v>
      </c>
      <c r="I135" s="537" t="str">
        <f>'Information Input'!$J$22</f>
        <v>Quarterly</v>
      </c>
      <c r="J135" s="538">
        <f>'Information Input'!$H$30</f>
        <v>43555</v>
      </c>
      <c r="K135" s="537">
        <f>'Information Input'!$J$18</f>
        <v>2019</v>
      </c>
      <c r="L135" s="579" t="s">
        <v>92</v>
      </c>
      <c r="M135" s="540" t="s">
        <v>93</v>
      </c>
      <c r="N135" s="541" t="s">
        <v>91</v>
      </c>
      <c r="O135" s="542" t="s">
        <v>676</v>
      </c>
      <c r="P135" s="537">
        <v>54</v>
      </c>
      <c r="Q135" s="541" t="s">
        <v>196</v>
      </c>
      <c r="R135" s="541" t="s">
        <v>677</v>
      </c>
      <c r="S135" s="543">
        <f>'Report 1'!$H$18</f>
        <v>0</v>
      </c>
      <c r="T135" s="544">
        <f>'Report 1'!$H$74</f>
        <v>0</v>
      </c>
      <c r="U135" s="545">
        <f>'Report 1'!$H$160</f>
        <v>0</v>
      </c>
      <c r="AL135" s="546" t="s">
        <v>669</v>
      </c>
      <c r="AM135" s="547">
        <v>2</v>
      </c>
      <c r="AN135" s="547" t="str">
        <f>'Information Input'!$M$14</f>
        <v xml:space="preserve">      -      </v>
      </c>
      <c r="AO135" s="547" t="s">
        <v>137</v>
      </c>
      <c r="AP135" s="538">
        <f t="shared" si="35"/>
        <v>43647</v>
      </c>
      <c r="AQ135" s="538">
        <f t="shared" si="36"/>
        <v>43738</v>
      </c>
      <c r="AR135" s="538">
        <f>'Information Input'!$H$35</f>
        <v>43555</v>
      </c>
      <c r="AS135" s="547" t="str">
        <f>'Information Input'!$J$22</f>
        <v>Quarterly</v>
      </c>
      <c r="AT135" s="538">
        <f>'Information Input'!$H$30</f>
        <v>43555</v>
      </c>
      <c r="AU135" s="547">
        <f>'Information Input'!$J$18</f>
        <v>2019</v>
      </c>
      <c r="AV135" s="547" t="s">
        <v>89</v>
      </c>
      <c r="AW135" s="547" t="s">
        <v>90</v>
      </c>
      <c r="AX135" s="547" t="s">
        <v>91</v>
      </c>
      <c r="AY135" s="548" t="s">
        <v>675</v>
      </c>
      <c r="AZ135" s="547">
        <v>50</v>
      </c>
      <c r="BA135" s="549" t="s">
        <v>192</v>
      </c>
      <c r="BB135" s="543" t="s">
        <v>239</v>
      </c>
      <c r="BC135" s="550">
        <f>'Report 2'!$V57</f>
        <v>0</v>
      </c>
      <c r="BD135" s="550">
        <f>'Report 2'!$W57</f>
        <v>0</v>
      </c>
      <c r="BE135" s="550">
        <f>'Report 2'!$X57</f>
        <v>0</v>
      </c>
      <c r="BF135" s="550">
        <f>'Report 2'!$Y57</f>
        <v>0</v>
      </c>
      <c r="BG135" s="550">
        <f>'Report 2'!$Z57</f>
        <v>0</v>
      </c>
      <c r="BH135" s="550">
        <f>'Report 2'!$AA57</f>
        <v>0</v>
      </c>
      <c r="BI135" s="550">
        <f>'Report 2'!$AB57</f>
        <v>0</v>
      </c>
      <c r="BK135" s="541" t="s">
        <v>669</v>
      </c>
      <c r="BL135" s="537">
        <v>3</v>
      </c>
      <c r="BM135" s="537" t="str">
        <f>'Information Input'!$M$14</f>
        <v xml:space="preserve">      -      </v>
      </c>
      <c r="BN135" s="537" t="s">
        <v>136</v>
      </c>
      <c r="BO135" s="538">
        <f t="shared" si="37"/>
        <v>43556</v>
      </c>
      <c r="BP135" s="538">
        <f t="shared" si="38"/>
        <v>43646</v>
      </c>
      <c r="BQ135" s="538">
        <f>'Information Input'!$H$35</f>
        <v>43555</v>
      </c>
      <c r="BR135" s="537" t="str">
        <f>'Information Input'!$J$22</f>
        <v>Quarterly</v>
      </c>
      <c r="BS135" s="538">
        <f>'Information Input'!$H$30</f>
        <v>43555</v>
      </c>
      <c r="BT135" s="537">
        <f>'Information Input'!$J$18</f>
        <v>2019</v>
      </c>
      <c r="BU135" s="579" t="s">
        <v>104</v>
      </c>
      <c r="BV135" s="540" t="s">
        <v>105</v>
      </c>
      <c r="BW135" s="541" t="s">
        <v>103</v>
      </c>
      <c r="BX135" s="537">
        <v>7</v>
      </c>
      <c r="BY135" s="549" t="s">
        <v>256</v>
      </c>
      <c r="BZ135" s="549" t="s">
        <v>254</v>
      </c>
      <c r="CA135" s="543">
        <f>'Report 3'!$E$54</f>
        <v>0</v>
      </c>
      <c r="CC135" s="542" t="s">
        <v>669</v>
      </c>
      <c r="CD135" s="1014" t="s">
        <v>672</v>
      </c>
      <c r="CE135" s="1014" t="str">
        <f>'Information Input'!$M$14</f>
        <v xml:space="preserve">      -      </v>
      </c>
      <c r="CF135" s="551" t="s">
        <v>135</v>
      </c>
      <c r="CG135" s="552">
        <f t="shared" si="31"/>
        <v>43466</v>
      </c>
      <c r="CH135" s="552">
        <f t="shared" si="32"/>
        <v>43555</v>
      </c>
      <c r="CI135" s="552">
        <f>'Information Input'!$H$35</f>
        <v>43555</v>
      </c>
      <c r="CJ135" s="551" t="str">
        <f>'Information Input'!$J$22</f>
        <v>Quarterly</v>
      </c>
      <c r="CK135" s="552">
        <f>'Information Input'!$H$30</f>
        <v>43555</v>
      </c>
      <c r="CL135" s="551">
        <f>'Information Input'!$J$18</f>
        <v>2019</v>
      </c>
      <c r="CM135" s="551" t="s">
        <v>97</v>
      </c>
      <c r="CN135" s="1014" t="s">
        <v>98</v>
      </c>
      <c r="CO135" s="542" t="s">
        <v>96</v>
      </c>
      <c r="CP135" s="542" t="s">
        <v>671</v>
      </c>
      <c r="CQ135" s="551">
        <v>14</v>
      </c>
      <c r="CR135" s="542" t="s">
        <v>156</v>
      </c>
      <c r="CS135" s="542" t="s">
        <v>233</v>
      </c>
      <c r="CT135" s="1015">
        <f>'Report 1'!$R$18</f>
        <v>0</v>
      </c>
      <c r="CU135" s="1016">
        <f>SUMIF('Report 4A'!$G$16:$G$95,$CQ135,'Report 4A'!$Z$16:$Z$95)</f>
        <v>0</v>
      </c>
      <c r="CV135" s="1017">
        <f t="shared" si="33"/>
        <v>0</v>
      </c>
      <c r="CX135" s="546" t="s">
        <v>669</v>
      </c>
      <c r="CY135" s="537" t="s">
        <v>312</v>
      </c>
      <c r="CZ135" s="537" t="str">
        <f>'Information Input'!$M$14</f>
        <v xml:space="preserve">      -      </v>
      </c>
      <c r="DA135" s="552">
        <f>'Information Input'!$H$35</f>
        <v>43555</v>
      </c>
      <c r="DB135" s="537" t="str">
        <f>'Information Input'!$J$22</f>
        <v>Quarterly</v>
      </c>
      <c r="DC135" s="552">
        <f>'Information Input'!$H$30</f>
        <v>43555</v>
      </c>
      <c r="DD135" s="553" t="str">
        <f t="shared" si="39"/>
        <v>201712</v>
      </c>
      <c r="DE135" s="541" t="s">
        <v>91</v>
      </c>
      <c r="DF135" s="541" t="s">
        <v>681</v>
      </c>
      <c r="DG135" s="544">
        <f>'Report 5D'!$R$55</f>
        <v>0</v>
      </c>
      <c r="DH135" s="550">
        <f>'Report 5D'!$R$56</f>
        <v>0</v>
      </c>
      <c r="DI135" s="544">
        <f>'Report 5D'!$R$57</f>
        <v>0</v>
      </c>
      <c r="DJ135" s="544">
        <f>'Report 5D'!$R$58</f>
        <v>0</v>
      </c>
      <c r="DK135" s="544">
        <f>'Report 5D'!$R$59</f>
        <v>0</v>
      </c>
      <c r="DL135" s="544">
        <f>'Report 5D'!$R$60</f>
        <v>0</v>
      </c>
      <c r="DM135" s="544">
        <f>'Report 5D'!$R$61</f>
        <v>0</v>
      </c>
      <c r="DN135" s="544">
        <f>'Report 5D'!$R$62</f>
        <v>0</v>
      </c>
      <c r="DO135" s="544">
        <f>'Report 5D'!$R$63</f>
        <v>0</v>
      </c>
      <c r="DP135" s="544">
        <f>'Report 5D'!$R$64</f>
        <v>0</v>
      </c>
      <c r="DQ135" s="544">
        <f>'Report 5D'!$R$65</f>
        <v>0</v>
      </c>
    </row>
    <row r="136" spans="2:121">
      <c r="B136" s="535" t="s">
        <v>669</v>
      </c>
      <c r="C136" s="536">
        <v>1</v>
      </c>
      <c r="D136" s="537" t="str">
        <f>'Information Input'!$M$14</f>
        <v xml:space="preserve">      -      </v>
      </c>
      <c r="E136" s="537" t="s">
        <v>135</v>
      </c>
      <c r="F136" s="538">
        <f t="shared" si="29"/>
        <v>43466</v>
      </c>
      <c r="G136" s="538">
        <f t="shared" si="30"/>
        <v>43555</v>
      </c>
      <c r="H136" s="538">
        <f>'Information Input'!$H$35</f>
        <v>43555</v>
      </c>
      <c r="I136" s="537" t="str">
        <f>'Information Input'!$J$22</f>
        <v>Quarterly</v>
      </c>
      <c r="J136" s="538">
        <f>'Information Input'!$H$30</f>
        <v>43555</v>
      </c>
      <c r="K136" s="537">
        <f>'Information Input'!$J$18</f>
        <v>2019</v>
      </c>
      <c r="L136" s="579" t="s">
        <v>92</v>
      </c>
      <c r="M136" s="540" t="s">
        <v>93</v>
      </c>
      <c r="N136" s="541" t="s">
        <v>91</v>
      </c>
      <c r="O136" s="542" t="s">
        <v>676</v>
      </c>
      <c r="P136" s="537">
        <v>55</v>
      </c>
      <c r="Q136" s="541" t="s">
        <v>197</v>
      </c>
      <c r="R136" s="541" t="s">
        <v>677</v>
      </c>
      <c r="S136" s="543">
        <f>'Report 1'!$H$18</f>
        <v>0</v>
      </c>
      <c r="T136" s="544">
        <f>'Report 1'!$H$75</f>
        <v>0</v>
      </c>
      <c r="U136" s="545">
        <f>'Report 1'!$H$161</f>
        <v>0</v>
      </c>
      <c r="AL136" s="546" t="s">
        <v>669</v>
      </c>
      <c r="AM136" s="547">
        <v>2</v>
      </c>
      <c r="AN136" s="547" t="str">
        <f>'Information Input'!$M$14</f>
        <v xml:space="preserve">      -      </v>
      </c>
      <c r="AO136" s="547" t="s">
        <v>137</v>
      </c>
      <c r="AP136" s="538">
        <f t="shared" si="35"/>
        <v>43647</v>
      </c>
      <c r="AQ136" s="538">
        <f t="shared" si="36"/>
        <v>43738</v>
      </c>
      <c r="AR136" s="538">
        <f>'Information Input'!$H$35</f>
        <v>43555</v>
      </c>
      <c r="AS136" s="547" t="str">
        <f>'Information Input'!$J$22</f>
        <v>Quarterly</v>
      </c>
      <c r="AT136" s="538">
        <f>'Information Input'!$H$30</f>
        <v>43555</v>
      </c>
      <c r="AU136" s="547">
        <f>'Information Input'!$J$18</f>
        <v>2019</v>
      </c>
      <c r="AV136" s="547" t="s">
        <v>89</v>
      </c>
      <c r="AW136" s="547" t="s">
        <v>90</v>
      </c>
      <c r="AX136" s="547" t="s">
        <v>91</v>
      </c>
      <c r="AY136" s="548" t="s">
        <v>675</v>
      </c>
      <c r="AZ136" s="547">
        <v>51</v>
      </c>
      <c r="BA136" s="549" t="s">
        <v>193</v>
      </c>
      <c r="BB136" s="543" t="s">
        <v>239</v>
      </c>
      <c r="BC136" s="550">
        <f>'Report 2'!$V58</f>
        <v>0</v>
      </c>
      <c r="BD136" s="550">
        <f>'Report 2'!$W58</f>
        <v>0</v>
      </c>
      <c r="BE136" s="550">
        <f>'Report 2'!$X58</f>
        <v>0</v>
      </c>
      <c r="BF136" s="550">
        <f>'Report 2'!$Y58</f>
        <v>0</v>
      </c>
      <c r="BG136" s="550">
        <f>'Report 2'!$Z58</f>
        <v>0</v>
      </c>
      <c r="BH136" s="550">
        <f>'Report 2'!$AA58</f>
        <v>0</v>
      </c>
      <c r="BI136" s="550">
        <f>'Report 2'!$AB58</f>
        <v>0</v>
      </c>
      <c r="BK136" s="541" t="s">
        <v>669</v>
      </c>
      <c r="BL136" s="537">
        <v>3</v>
      </c>
      <c r="BM136" s="537" t="str">
        <f>'Information Input'!$M$14</f>
        <v xml:space="preserve">      -      </v>
      </c>
      <c r="BN136" s="537" t="s">
        <v>136</v>
      </c>
      <c r="BO136" s="538">
        <f t="shared" si="37"/>
        <v>43556</v>
      </c>
      <c r="BP136" s="538">
        <f t="shared" si="38"/>
        <v>43646</v>
      </c>
      <c r="BQ136" s="538">
        <f>'Information Input'!$H$35</f>
        <v>43555</v>
      </c>
      <c r="BR136" s="537" t="str">
        <f>'Information Input'!$J$22</f>
        <v>Quarterly</v>
      </c>
      <c r="BS136" s="538">
        <f>'Information Input'!$H$30</f>
        <v>43555</v>
      </c>
      <c r="BT136" s="537">
        <f>'Information Input'!$J$18</f>
        <v>2019</v>
      </c>
      <c r="BU136" s="579" t="s">
        <v>104</v>
      </c>
      <c r="BV136" s="540" t="s">
        <v>105</v>
      </c>
      <c r="BW136" s="541" t="s">
        <v>103</v>
      </c>
      <c r="BX136" s="537">
        <v>8</v>
      </c>
      <c r="BY136" s="549" t="s">
        <v>178</v>
      </c>
      <c r="BZ136" s="549" t="s">
        <v>257</v>
      </c>
      <c r="CA136" s="543">
        <f>'Report 3'!$E$55</f>
        <v>0</v>
      </c>
      <c r="CC136" s="542" t="s">
        <v>669</v>
      </c>
      <c r="CD136" s="1014" t="s">
        <v>672</v>
      </c>
      <c r="CE136" s="1014" t="str">
        <f>'Information Input'!$M$14</f>
        <v xml:space="preserve">      -      </v>
      </c>
      <c r="CF136" s="551" t="s">
        <v>135</v>
      </c>
      <c r="CG136" s="552">
        <f t="shared" si="31"/>
        <v>43466</v>
      </c>
      <c r="CH136" s="552">
        <f t="shared" si="32"/>
        <v>43555</v>
      </c>
      <c r="CI136" s="552">
        <f>'Information Input'!$H$35</f>
        <v>43555</v>
      </c>
      <c r="CJ136" s="551" t="str">
        <f>'Information Input'!$J$22</f>
        <v>Quarterly</v>
      </c>
      <c r="CK136" s="552">
        <f>'Information Input'!$H$30</f>
        <v>43555</v>
      </c>
      <c r="CL136" s="551">
        <f>'Information Input'!$J$18</f>
        <v>2019</v>
      </c>
      <c r="CM136" s="551" t="s">
        <v>97</v>
      </c>
      <c r="CN136" s="1014" t="s">
        <v>98</v>
      </c>
      <c r="CO136" s="542" t="s">
        <v>96</v>
      </c>
      <c r="CP136" s="542" t="s">
        <v>671</v>
      </c>
      <c r="CQ136" s="551">
        <v>15</v>
      </c>
      <c r="CR136" s="542" t="s">
        <v>157</v>
      </c>
      <c r="CS136" s="542" t="s">
        <v>234</v>
      </c>
      <c r="CT136" s="1015">
        <f>'Report 1'!$R$18</f>
        <v>0</v>
      </c>
      <c r="CU136" s="1016">
        <f>SUMIF('Report 4A'!$G$16:$G$95,$CQ136,'Report 4A'!$Z$16:$Z$95)</f>
        <v>0</v>
      </c>
      <c r="CV136" s="1017">
        <f t="shared" si="33"/>
        <v>0</v>
      </c>
      <c r="CX136" s="546" t="s">
        <v>669</v>
      </c>
      <c r="CY136" s="537" t="s">
        <v>312</v>
      </c>
      <c r="CZ136" s="537" t="str">
        <f>'Information Input'!$M$14</f>
        <v xml:space="preserve">      -      </v>
      </c>
      <c r="DA136" s="538">
        <f>'Information Input'!$H$35</f>
        <v>43555</v>
      </c>
      <c r="DB136" s="537" t="str">
        <f>'Information Input'!$J$22</f>
        <v>Quarterly</v>
      </c>
      <c r="DC136" s="552">
        <f>'Information Input'!$H$30</f>
        <v>43555</v>
      </c>
      <c r="DD136" s="553" t="str">
        <f t="shared" si="39"/>
        <v>201711</v>
      </c>
      <c r="DE136" s="541" t="s">
        <v>91</v>
      </c>
      <c r="DF136" s="541" t="s">
        <v>681</v>
      </c>
      <c r="DG136" s="544">
        <f>'Report 5D'!$S$55</f>
        <v>0</v>
      </c>
      <c r="DH136" s="550">
        <f>'Report 5D'!$S$56</f>
        <v>0</v>
      </c>
      <c r="DI136" s="544">
        <f>'Report 5D'!$S$57</f>
        <v>0</v>
      </c>
      <c r="DJ136" s="544">
        <f>'Report 5D'!$S$58</f>
        <v>0</v>
      </c>
      <c r="DK136" s="544">
        <f>'Report 5D'!$S$59</f>
        <v>0</v>
      </c>
      <c r="DL136" s="544">
        <f>'Report 5D'!$S$60</f>
        <v>0</v>
      </c>
      <c r="DM136" s="544">
        <f>'Report 5D'!$S$61</f>
        <v>0</v>
      </c>
      <c r="DN136" s="544">
        <f>'Report 5D'!$S$62</f>
        <v>0</v>
      </c>
      <c r="DO136" s="544">
        <f>'Report 5D'!$S$63</f>
        <v>0</v>
      </c>
      <c r="DP136" s="544">
        <f>'Report 5D'!$S$64</f>
        <v>0</v>
      </c>
      <c r="DQ136" s="544">
        <f>'Report 5D'!$S$65</f>
        <v>0</v>
      </c>
    </row>
    <row r="137" spans="2:121">
      <c r="B137" s="535" t="s">
        <v>669</v>
      </c>
      <c r="C137" s="536">
        <v>1</v>
      </c>
      <c r="D137" s="537" t="str">
        <f>'Information Input'!$M$14</f>
        <v xml:space="preserve">      -      </v>
      </c>
      <c r="E137" s="537" t="s">
        <v>135</v>
      </c>
      <c r="F137" s="538">
        <f t="shared" si="29"/>
        <v>43466</v>
      </c>
      <c r="G137" s="538">
        <f t="shared" si="30"/>
        <v>43555</v>
      </c>
      <c r="H137" s="538">
        <f>'Information Input'!$H$35</f>
        <v>43555</v>
      </c>
      <c r="I137" s="537" t="str">
        <f>'Information Input'!$J$22</f>
        <v>Quarterly</v>
      </c>
      <c r="J137" s="538">
        <f>'Information Input'!$H$30</f>
        <v>43555</v>
      </c>
      <c r="K137" s="537">
        <f>'Information Input'!$J$18</f>
        <v>2019</v>
      </c>
      <c r="L137" s="579" t="s">
        <v>92</v>
      </c>
      <c r="M137" s="540" t="s">
        <v>93</v>
      </c>
      <c r="N137" s="541" t="s">
        <v>91</v>
      </c>
      <c r="O137" s="542" t="s">
        <v>676</v>
      </c>
      <c r="P137" s="537">
        <v>56</v>
      </c>
      <c r="Q137" s="541" t="s">
        <v>198</v>
      </c>
      <c r="R137" s="541" t="s">
        <v>239</v>
      </c>
      <c r="S137" s="543">
        <f>'Report 1'!$H$18</f>
        <v>0</v>
      </c>
      <c r="T137" s="544">
        <f>'Report 1'!$H$76</f>
        <v>0</v>
      </c>
      <c r="U137" s="545">
        <f>'Report 1'!$H$162</f>
        <v>0</v>
      </c>
      <c r="AL137" s="557" t="s">
        <v>669</v>
      </c>
      <c r="AM137" s="558">
        <v>2</v>
      </c>
      <c r="AN137" s="558" t="str">
        <f>'Information Input'!$M$14</f>
        <v xml:space="preserve">      -      </v>
      </c>
      <c r="AO137" s="558" t="s">
        <v>137</v>
      </c>
      <c r="AP137" s="559">
        <f t="shared" si="35"/>
        <v>43647</v>
      </c>
      <c r="AQ137" s="559">
        <f t="shared" si="36"/>
        <v>43738</v>
      </c>
      <c r="AR137" s="559">
        <f>'Information Input'!$H$35</f>
        <v>43555</v>
      </c>
      <c r="AS137" s="558" t="str">
        <f>'Information Input'!$J$22</f>
        <v>Quarterly</v>
      </c>
      <c r="AT137" s="559">
        <f>'Information Input'!$H$30</f>
        <v>43555</v>
      </c>
      <c r="AU137" s="558">
        <f>'Information Input'!$J$18</f>
        <v>2019</v>
      </c>
      <c r="AV137" s="558" t="s">
        <v>89</v>
      </c>
      <c r="AW137" s="558" t="s">
        <v>90</v>
      </c>
      <c r="AX137" s="558" t="s">
        <v>91</v>
      </c>
      <c r="AY137" s="572" t="s">
        <v>674</v>
      </c>
      <c r="AZ137" s="558">
        <v>52</v>
      </c>
      <c r="BA137" s="557" t="s">
        <v>194</v>
      </c>
      <c r="BB137" s="560" t="s">
        <v>239</v>
      </c>
      <c r="BC137" s="569">
        <f>'Report 2'!$V59</f>
        <v>0</v>
      </c>
      <c r="BD137" s="569">
        <f>'Report 2'!$W59</f>
        <v>0</v>
      </c>
      <c r="BE137" s="569">
        <f>'Report 2'!$X59</f>
        <v>0</v>
      </c>
      <c r="BF137" s="569">
        <f>'Report 2'!$Y59</f>
        <v>0</v>
      </c>
      <c r="BG137" s="569">
        <f>'Report 2'!$Z59</f>
        <v>0</v>
      </c>
      <c r="BH137" s="569">
        <f>'Report 2'!$AA59</f>
        <v>0</v>
      </c>
      <c r="BI137" s="569">
        <f>'Report 2'!$AB59</f>
        <v>0</v>
      </c>
      <c r="BK137" s="541" t="s">
        <v>669</v>
      </c>
      <c r="BL137" s="537">
        <v>3</v>
      </c>
      <c r="BM137" s="537" t="str">
        <f>'Information Input'!$M$14</f>
        <v xml:space="preserve">      -      </v>
      </c>
      <c r="BN137" s="537" t="s">
        <v>136</v>
      </c>
      <c r="BO137" s="538">
        <f t="shared" si="37"/>
        <v>43556</v>
      </c>
      <c r="BP137" s="538">
        <f t="shared" si="38"/>
        <v>43646</v>
      </c>
      <c r="BQ137" s="538">
        <f>'Information Input'!$H$35</f>
        <v>43555</v>
      </c>
      <c r="BR137" s="537" t="str">
        <f>'Information Input'!$J$22</f>
        <v>Quarterly</v>
      </c>
      <c r="BS137" s="538">
        <f>'Information Input'!$H$30</f>
        <v>43555</v>
      </c>
      <c r="BT137" s="537">
        <f>'Information Input'!$J$18</f>
        <v>2019</v>
      </c>
      <c r="BU137" s="579" t="s">
        <v>104</v>
      </c>
      <c r="BV137" s="540" t="s">
        <v>105</v>
      </c>
      <c r="BW137" s="541" t="s">
        <v>103</v>
      </c>
      <c r="BX137" s="537">
        <v>9</v>
      </c>
      <c r="BY137" s="549" t="s">
        <v>170</v>
      </c>
      <c r="BZ137" s="549" t="s">
        <v>258</v>
      </c>
      <c r="CA137" s="543">
        <f>'Report 3'!$E$56</f>
        <v>0</v>
      </c>
      <c r="CC137" s="542" t="s">
        <v>669</v>
      </c>
      <c r="CD137" s="1014" t="s">
        <v>672</v>
      </c>
      <c r="CE137" s="1014" t="str">
        <f>'Information Input'!$M$14</f>
        <v xml:space="preserve">      -      </v>
      </c>
      <c r="CF137" s="551" t="s">
        <v>135</v>
      </c>
      <c r="CG137" s="552">
        <f t="shared" si="31"/>
        <v>43466</v>
      </c>
      <c r="CH137" s="552">
        <f t="shared" si="32"/>
        <v>43555</v>
      </c>
      <c r="CI137" s="552">
        <f>'Information Input'!$H$35</f>
        <v>43555</v>
      </c>
      <c r="CJ137" s="551" t="str">
        <f>'Information Input'!$J$22</f>
        <v>Quarterly</v>
      </c>
      <c r="CK137" s="552">
        <f>'Information Input'!$H$30</f>
        <v>43555</v>
      </c>
      <c r="CL137" s="551">
        <f>'Information Input'!$J$18</f>
        <v>2019</v>
      </c>
      <c r="CM137" s="551" t="s">
        <v>97</v>
      </c>
      <c r="CN137" s="1014" t="s">
        <v>98</v>
      </c>
      <c r="CO137" s="542" t="s">
        <v>96</v>
      </c>
      <c r="CP137" s="542" t="s">
        <v>671</v>
      </c>
      <c r="CQ137" s="551">
        <v>16</v>
      </c>
      <c r="CR137" s="542" t="s">
        <v>158</v>
      </c>
      <c r="CS137" s="542" t="s">
        <v>235</v>
      </c>
      <c r="CT137" s="1015">
        <f>'Report 1'!$R$18</f>
        <v>0</v>
      </c>
      <c r="CU137" s="1016">
        <f>SUMIF('Report 4A'!$G$16:$G$95,$CQ137,'Report 4A'!$Z$16:$Z$95)</f>
        <v>0</v>
      </c>
      <c r="CV137" s="1017">
        <f t="shared" si="33"/>
        <v>0</v>
      </c>
      <c r="CX137" s="546" t="s">
        <v>669</v>
      </c>
      <c r="CY137" s="537" t="s">
        <v>312</v>
      </c>
      <c r="CZ137" s="537" t="str">
        <f>'Information Input'!$M$14</f>
        <v xml:space="preserve">      -      </v>
      </c>
      <c r="DA137" s="538">
        <f>'Information Input'!$H$35</f>
        <v>43555</v>
      </c>
      <c r="DB137" s="537" t="str">
        <f>'Information Input'!$J$22</f>
        <v>Quarterly</v>
      </c>
      <c r="DC137" s="552">
        <f>'Information Input'!$H$30</f>
        <v>43555</v>
      </c>
      <c r="DD137" s="553" t="str">
        <f t="shared" si="39"/>
        <v>201710</v>
      </c>
      <c r="DE137" s="541" t="s">
        <v>91</v>
      </c>
      <c r="DF137" s="541" t="s">
        <v>681</v>
      </c>
      <c r="DG137" s="544">
        <f>'Report 5D'!$T$55</f>
        <v>0</v>
      </c>
      <c r="DH137" s="550">
        <f>'Report 5D'!$T$56</f>
        <v>0</v>
      </c>
      <c r="DI137" s="544">
        <f>'Report 5D'!$T$57</f>
        <v>0</v>
      </c>
      <c r="DJ137" s="544">
        <f>'Report 5D'!$T$58</f>
        <v>0</v>
      </c>
      <c r="DK137" s="544">
        <f>'Report 5D'!$T$59</f>
        <v>0</v>
      </c>
      <c r="DL137" s="544">
        <f>'Report 5D'!$T$60</f>
        <v>0</v>
      </c>
      <c r="DM137" s="544">
        <f>'Report 5D'!$T$61</f>
        <v>0</v>
      </c>
      <c r="DN137" s="544">
        <f>'Report 5D'!$T$62</f>
        <v>0</v>
      </c>
      <c r="DO137" s="544">
        <f>'Report 5D'!$T$63</f>
        <v>0</v>
      </c>
      <c r="DP137" s="544">
        <f>'Report 5D'!$T$64</f>
        <v>0</v>
      </c>
      <c r="DQ137" s="544">
        <f>'Report 5D'!$T$65</f>
        <v>0</v>
      </c>
    </row>
    <row r="138" spans="2:121">
      <c r="B138" s="535" t="s">
        <v>669</v>
      </c>
      <c r="C138" s="536">
        <v>1</v>
      </c>
      <c r="D138" s="537" t="str">
        <f>'Information Input'!$M$14</f>
        <v xml:space="preserve">      -      </v>
      </c>
      <c r="E138" s="537" t="s">
        <v>135</v>
      </c>
      <c r="F138" s="538">
        <f t="shared" si="29"/>
        <v>43466</v>
      </c>
      <c r="G138" s="538">
        <f t="shared" si="30"/>
        <v>43555</v>
      </c>
      <c r="H138" s="538">
        <f>'Information Input'!$H$35</f>
        <v>43555</v>
      </c>
      <c r="I138" s="537" t="str">
        <f>'Information Input'!$J$22</f>
        <v>Quarterly</v>
      </c>
      <c r="J138" s="538">
        <f>'Information Input'!$H$30</f>
        <v>43555</v>
      </c>
      <c r="K138" s="537">
        <f>'Information Input'!$J$18</f>
        <v>2019</v>
      </c>
      <c r="L138" s="579" t="s">
        <v>92</v>
      </c>
      <c r="M138" s="540" t="s">
        <v>93</v>
      </c>
      <c r="N138" s="541" t="s">
        <v>91</v>
      </c>
      <c r="O138" s="542" t="s">
        <v>674</v>
      </c>
      <c r="P138" s="537">
        <v>57</v>
      </c>
      <c r="Q138" s="541" t="s">
        <v>199</v>
      </c>
      <c r="R138" s="542" t="s">
        <v>239</v>
      </c>
      <c r="S138" s="543">
        <f>'Report 1'!$H$18</f>
        <v>0</v>
      </c>
      <c r="T138" s="544">
        <f>'Report 1'!$H$77</f>
        <v>0</v>
      </c>
      <c r="U138" s="545">
        <f>'Report 1'!$H$163</f>
        <v>0</v>
      </c>
      <c r="AL138" s="522" t="s">
        <v>669</v>
      </c>
      <c r="AM138" s="517">
        <v>2</v>
      </c>
      <c r="AN138" s="517" t="str">
        <f>'Information Input'!$M$14</f>
        <v xml:space="preserve">      -      </v>
      </c>
      <c r="AO138" s="517" t="s">
        <v>138</v>
      </c>
      <c r="AP138" s="518">
        <f>DATE(AU138,10,1)</f>
        <v>43739</v>
      </c>
      <c r="AQ138" s="518">
        <f>DATE(AU138,12,31)</f>
        <v>43830</v>
      </c>
      <c r="AR138" s="519">
        <f>'Information Input'!$H$35</f>
        <v>43555</v>
      </c>
      <c r="AS138" s="517" t="str">
        <f>'Information Input'!$J$22</f>
        <v>Quarterly</v>
      </c>
      <c r="AT138" s="519">
        <f>'Information Input'!$H$30</f>
        <v>43555</v>
      </c>
      <c r="AU138" s="517">
        <f>'Information Input'!$J$18</f>
        <v>2019</v>
      </c>
      <c r="AV138" s="517" t="s">
        <v>89</v>
      </c>
      <c r="AW138" s="517" t="s">
        <v>90</v>
      </c>
      <c r="AX138" s="528" t="s">
        <v>91</v>
      </c>
      <c r="AY138" s="529" t="s">
        <v>671</v>
      </c>
      <c r="AZ138" s="528">
        <v>11</v>
      </c>
      <c r="BA138" s="530" t="s">
        <v>153</v>
      </c>
      <c r="BB138" s="524" t="s">
        <v>231</v>
      </c>
      <c r="BC138" s="531">
        <f>'Report 2'!$AC18</f>
        <v>0</v>
      </c>
      <c r="BD138" s="531">
        <f>'Report 2'!$AD18</f>
        <v>0</v>
      </c>
      <c r="BE138" s="531">
        <f>'Report 2'!$AE18</f>
        <v>0</v>
      </c>
      <c r="BF138" s="531">
        <f>'Report 2'!$AF18</f>
        <v>0</v>
      </c>
      <c r="BG138" s="531">
        <f>'Report 2'!$AG18</f>
        <v>0</v>
      </c>
      <c r="BH138" s="531">
        <f>'Report 2'!$AH18</f>
        <v>0</v>
      </c>
      <c r="BI138" s="531">
        <f>'Report 2'!$AI18</f>
        <v>0</v>
      </c>
      <c r="BK138" s="522" t="s">
        <v>669</v>
      </c>
      <c r="BL138" s="517">
        <v>3</v>
      </c>
      <c r="BM138" s="517" t="str">
        <f>'Information Input'!$M$14</f>
        <v xml:space="preserve">      -      </v>
      </c>
      <c r="BN138" s="517" t="s">
        <v>137</v>
      </c>
      <c r="BO138" s="518">
        <f t="shared" ref="BO138:BO169" si="41">DATE(BT138,7,1)</f>
        <v>43647</v>
      </c>
      <c r="BP138" s="518">
        <f t="shared" ref="BP138:BP169" si="42">DATE(BT138,9,30)</f>
        <v>43738</v>
      </c>
      <c r="BQ138" s="519">
        <f>'Information Input'!$H$35</f>
        <v>43555</v>
      </c>
      <c r="BR138" s="517" t="str">
        <f>'Information Input'!$J$22</f>
        <v>Quarterly</v>
      </c>
      <c r="BS138" s="519">
        <f>'Information Input'!$H$30</f>
        <v>43555</v>
      </c>
      <c r="BT138" s="517">
        <f>'Information Input'!$J$18</f>
        <v>2019</v>
      </c>
      <c r="BU138" s="578" t="s">
        <v>89</v>
      </c>
      <c r="BV138" s="521" t="s">
        <v>90</v>
      </c>
      <c r="BW138" s="522" t="s">
        <v>91</v>
      </c>
      <c r="BX138" s="517">
        <v>1</v>
      </c>
      <c r="BY138" s="530" t="s">
        <v>153</v>
      </c>
      <c r="BZ138" s="530" t="s">
        <v>250</v>
      </c>
      <c r="CA138" s="524">
        <f>'Report 3'!$F$16</f>
        <v>0</v>
      </c>
      <c r="CC138" s="542" t="s">
        <v>669</v>
      </c>
      <c r="CD138" s="1014" t="s">
        <v>672</v>
      </c>
      <c r="CE138" s="1014" t="str">
        <f>'Information Input'!$M$14</f>
        <v xml:space="preserve">      -      </v>
      </c>
      <c r="CF138" s="551" t="s">
        <v>135</v>
      </c>
      <c r="CG138" s="552">
        <f t="shared" si="31"/>
        <v>43466</v>
      </c>
      <c r="CH138" s="552">
        <f t="shared" si="32"/>
        <v>43555</v>
      </c>
      <c r="CI138" s="552">
        <f>'Information Input'!$H$35</f>
        <v>43555</v>
      </c>
      <c r="CJ138" s="551" t="str">
        <f>'Information Input'!$J$22</f>
        <v>Quarterly</v>
      </c>
      <c r="CK138" s="552">
        <f>'Information Input'!$H$30</f>
        <v>43555</v>
      </c>
      <c r="CL138" s="551">
        <f>'Information Input'!$J$18</f>
        <v>2019</v>
      </c>
      <c r="CM138" s="551" t="s">
        <v>97</v>
      </c>
      <c r="CN138" s="1014" t="s">
        <v>98</v>
      </c>
      <c r="CO138" s="542" t="s">
        <v>96</v>
      </c>
      <c r="CP138" s="542" t="s">
        <v>671</v>
      </c>
      <c r="CQ138" s="551">
        <v>17</v>
      </c>
      <c r="CR138" s="542" t="s">
        <v>159</v>
      </c>
      <c r="CS138" s="542" t="s">
        <v>235</v>
      </c>
      <c r="CT138" s="1015">
        <f>'Report 1'!$R$18</f>
        <v>0</v>
      </c>
      <c r="CU138" s="1016">
        <f>SUMIF('Report 4A'!$G$16:$G$95,$CQ138,'Report 4A'!$Z$16:$Z$95)</f>
        <v>0</v>
      </c>
      <c r="CV138" s="1017">
        <f t="shared" si="33"/>
        <v>0</v>
      </c>
      <c r="CX138" s="546" t="s">
        <v>669</v>
      </c>
      <c r="CY138" s="537" t="s">
        <v>312</v>
      </c>
      <c r="CZ138" s="537" t="str">
        <f>'Information Input'!$M$14</f>
        <v xml:space="preserve">      -      </v>
      </c>
      <c r="DA138" s="538">
        <f>'Information Input'!$H$35</f>
        <v>43555</v>
      </c>
      <c r="DB138" s="537" t="str">
        <f>'Information Input'!$J$22</f>
        <v>Quarterly</v>
      </c>
      <c r="DC138" s="552">
        <f>'Information Input'!$H$30</f>
        <v>43555</v>
      </c>
      <c r="DD138" s="553" t="str">
        <f t="shared" si="39"/>
        <v>201709</v>
      </c>
      <c r="DE138" s="541" t="s">
        <v>91</v>
      </c>
      <c r="DF138" s="541" t="s">
        <v>681</v>
      </c>
      <c r="DG138" s="544">
        <f>'Report 5D'!$U$55</f>
        <v>0</v>
      </c>
      <c r="DH138" s="550">
        <f>'Report 5D'!$U$56</f>
        <v>0</v>
      </c>
      <c r="DI138" s="544">
        <f>'Report 5D'!$U$57</f>
        <v>0</v>
      </c>
      <c r="DJ138" s="544">
        <f>'Report 5D'!$U$58</f>
        <v>0</v>
      </c>
      <c r="DK138" s="544">
        <f>'Report 5D'!$U$59</f>
        <v>0</v>
      </c>
      <c r="DL138" s="544">
        <f>'Report 5D'!$U$60</f>
        <v>0</v>
      </c>
      <c r="DM138" s="544">
        <f>'Report 5D'!$U$61</f>
        <v>0</v>
      </c>
      <c r="DN138" s="544">
        <f>'Report 5D'!$U$62</f>
        <v>0</v>
      </c>
      <c r="DO138" s="544">
        <f>'Report 5D'!$U$63</f>
        <v>0</v>
      </c>
      <c r="DP138" s="544">
        <f>'Report 5D'!$U$64</f>
        <v>0</v>
      </c>
      <c r="DQ138" s="544">
        <f>'Report 5D'!$U$65</f>
        <v>0</v>
      </c>
    </row>
    <row r="139" spans="2:121">
      <c r="B139" s="535" t="s">
        <v>669</v>
      </c>
      <c r="C139" s="536">
        <v>1</v>
      </c>
      <c r="D139" s="537" t="str">
        <f>'Information Input'!$M$14</f>
        <v xml:space="preserve">      -      </v>
      </c>
      <c r="E139" s="537" t="s">
        <v>135</v>
      </c>
      <c r="F139" s="538">
        <f t="shared" si="29"/>
        <v>43466</v>
      </c>
      <c r="G139" s="538">
        <f t="shared" si="30"/>
        <v>43555</v>
      </c>
      <c r="H139" s="538">
        <f>'Information Input'!$H$35</f>
        <v>43555</v>
      </c>
      <c r="I139" s="537" t="str">
        <f>'Information Input'!$J$22</f>
        <v>Quarterly</v>
      </c>
      <c r="J139" s="538">
        <f>'Information Input'!$H$30</f>
        <v>43555</v>
      </c>
      <c r="K139" s="537">
        <f>'Information Input'!$J$18</f>
        <v>2019</v>
      </c>
      <c r="L139" s="579" t="s">
        <v>92</v>
      </c>
      <c r="M139" s="540" t="s">
        <v>93</v>
      </c>
      <c r="N139" s="541" t="s">
        <v>91</v>
      </c>
      <c r="O139" s="542" t="s">
        <v>678</v>
      </c>
      <c r="P139" s="537">
        <v>58</v>
      </c>
      <c r="Q139" s="541" t="s">
        <v>201</v>
      </c>
      <c r="R139" s="542" t="s">
        <v>239</v>
      </c>
      <c r="S139" s="543">
        <f>'Report 1'!$H$18</f>
        <v>0</v>
      </c>
      <c r="T139" s="544">
        <f>'Report 1'!$H$79</f>
        <v>0</v>
      </c>
      <c r="U139" s="545">
        <f>'Report 1'!$H$165</f>
        <v>0</v>
      </c>
      <c r="AL139" s="546" t="s">
        <v>669</v>
      </c>
      <c r="AM139" s="547">
        <v>2</v>
      </c>
      <c r="AN139" s="547" t="str">
        <f>'Information Input'!$M$14</f>
        <v xml:space="preserve">      -      </v>
      </c>
      <c r="AO139" s="547" t="s">
        <v>138</v>
      </c>
      <c r="AP139" s="538">
        <f t="shared" ref="AP139:AP179" si="43">DATE(AU139,10,1)</f>
        <v>43739</v>
      </c>
      <c r="AQ139" s="538">
        <f t="shared" ref="AQ139:AQ179" si="44">DATE(AU139,12,31)</f>
        <v>43830</v>
      </c>
      <c r="AR139" s="538">
        <f>'Information Input'!$H$35</f>
        <v>43555</v>
      </c>
      <c r="AS139" s="547" t="str">
        <f>'Information Input'!$J$22</f>
        <v>Quarterly</v>
      </c>
      <c r="AT139" s="538">
        <f>'Information Input'!$H$30</f>
        <v>43555</v>
      </c>
      <c r="AU139" s="547">
        <f>'Information Input'!$J$18</f>
        <v>2019</v>
      </c>
      <c r="AV139" s="547" t="s">
        <v>89</v>
      </c>
      <c r="AW139" s="547" t="s">
        <v>90</v>
      </c>
      <c r="AX139" s="547" t="s">
        <v>91</v>
      </c>
      <c r="AY139" s="548" t="s">
        <v>671</v>
      </c>
      <c r="AZ139" s="547">
        <v>12</v>
      </c>
      <c r="BA139" s="549" t="s">
        <v>154</v>
      </c>
      <c r="BB139" s="543" t="s">
        <v>231</v>
      </c>
      <c r="BC139" s="550">
        <f>'Report 2'!$AC19</f>
        <v>0</v>
      </c>
      <c r="BD139" s="550">
        <f>'Report 2'!$AD19</f>
        <v>0</v>
      </c>
      <c r="BE139" s="550">
        <f>'Report 2'!$AE19</f>
        <v>0</v>
      </c>
      <c r="BF139" s="550">
        <f>'Report 2'!$AF19</f>
        <v>0</v>
      </c>
      <c r="BG139" s="550">
        <f>'Report 2'!$AG19</f>
        <v>0</v>
      </c>
      <c r="BH139" s="550">
        <f>'Report 2'!$AH19</f>
        <v>0</v>
      </c>
      <c r="BI139" s="550">
        <f>'Report 2'!$AI19</f>
        <v>0</v>
      </c>
      <c r="BK139" s="541" t="s">
        <v>669</v>
      </c>
      <c r="BL139" s="537">
        <v>3</v>
      </c>
      <c r="BM139" s="537" t="str">
        <f>'Information Input'!$M$14</f>
        <v xml:space="preserve">      -      </v>
      </c>
      <c r="BN139" s="537" t="s">
        <v>137</v>
      </c>
      <c r="BO139" s="538">
        <f t="shared" si="41"/>
        <v>43647</v>
      </c>
      <c r="BP139" s="538">
        <f t="shared" si="42"/>
        <v>43738</v>
      </c>
      <c r="BQ139" s="538">
        <f>'Information Input'!$H$35</f>
        <v>43555</v>
      </c>
      <c r="BR139" s="537" t="str">
        <f>'Information Input'!$J$22</f>
        <v>Quarterly</v>
      </c>
      <c r="BS139" s="538">
        <f>'Information Input'!$H$30</f>
        <v>43555</v>
      </c>
      <c r="BT139" s="537">
        <f>'Information Input'!$J$18</f>
        <v>2019</v>
      </c>
      <c r="BU139" s="579" t="s">
        <v>89</v>
      </c>
      <c r="BV139" s="540" t="s">
        <v>90</v>
      </c>
      <c r="BW139" s="541" t="s">
        <v>91</v>
      </c>
      <c r="BX139" s="537">
        <v>2</v>
      </c>
      <c r="BY139" s="549" t="s">
        <v>154</v>
      </c>
      <c r="BZ139" s="549" t="s">
        <v>251</v>
      </c>
      <c r="CA139" s="543">
        <f>'Report 3'!$F$17</f>
        <v>0</v>
      </c>
      <c r="CC139" s="542" t="s">
        <v>669</v>
      </c>
      <c r="CD139" s="1014" t="s">
        <v>672</v>
      </c>
      <c r="CE139" s="1014" t="str">
        <f>'Information Input'!$M$14</f>
        <v xml:space="preserve">      -      </v>
      </c>
      <c r="CF139" s="551" t="s">
        <v>135</v>
      </c>
      <c r="CG139" s="552">
        <f t="shared" si="31"/>
        <v>43466</v>
      </c>
      <c r="CH139" s="552">
        <f t="shared" si="32"/>
        <v>43555</v>
      </c>
      <c r="CI139" s="552">
        <f>'Information Input'!$H$35</f>
        <v>43555</v>
      </c>
      <c r="CJ139" s="551" t="str">
        <f>'Information Input'!$J$22</f>
        <v>Quarterly</v>
      </c>
      <c r="CK139" s="552">
        <f>'Information Input'!$H$30</f>
        <v>43555</v>
      </c>
      <c r="CL139" s="551">
        <f>'Information Input'!$J$18</f>
        <v>2019</v>
      </c>
      <c r="CM139" s="551" t="s">
        <v>97</v>
      </c>
      <c r="CN139" s="1014" t="s">
        <v>98</v>
      </c>
      <c r="CO139" s="542" t="s">
        <v>96</v>
      </c>
      <c r="CP139" s="542" t="s">
        <v>671</v>
      </c>
      <c r="CQ139" s="551">
        <v>18</v>
      </c>
      <c r="CR139" s="542" t="s">
        <v>160</v>
      </c>
      <c r="CS139" s="542" t="s">
        <v>235</v>
      </c>
      <c r="CT139" s="1015">
        <f>'Report 1'!$R$18</f>
        <v>0</v>
      </c>
      <c r="CU139" s="1016">
        <f>SUMIF('Report 4A'!$G$16:$G$95,$CQ139,'Report 4A'!$Z$16:$Z$95)</f>
        <v>0</v>
      </c>
      <c r="CV139" s="1017">
        <f t="shared" si="33"/>
        <v>0</v>
      </c>
      <c r="CX139" s="546" t="s">
        <v>669</v>
      </c>
      <c r="CY139" s="537" t="s">
        <v>312</v>
      </c>
      <c r="CZ139" s="537" t="str">
        <f>'Information Input'!$M$14</f>
        <v xml:space="preserve">      -      </v>
      </c>
      <c r="DA139" s="538">
        <f>'Information Input'!$H$35</f>
        <v>43555</v>
      </c>
      <c r="DB139" s="537" t="str">
        <f>'Information Input'!$J$22</f>
        <v>Quarterly</v>
      </c>
      <c r="DC139" s="552">
        <f>'Information Input'!$H$30</f>
        <v>43555</v>
      </c>
      <c r="DD139" s="553" t="str">
        <f t="shared" si="39"/>
        <v>201708</v>
      </c>
      <c r="DE139" s="541" t="s">
        <v>91</v>
      </c>
      <c r="DF139" s="541" t="s">
        <v>681</v>
      </c>
      <c r="DG139" s="544">
        <f>'Report 5D'!$V$55</f>
        <v>0</v>
      </c>
      <c r="DH139" s="550">
        <f>'Report 5D'!$V$56</f>
        <v>0</v>
      </c>
      <c r="DI139" s="544">
        <f>'Report 5D'!$V$57</f>
        <v>0</v>
      </c>
      <c r="DJ139" s="544">
        <f>'Report 5D'!$V$58</f>
        <v>0</v>
      </c>
      <c r="DK139" s="544">
        <f>'Report 5D'!$V$59</f>
        <v>0</v>
      </c>
      <c r="DL139" s="544">
        <f>'Report 5D'!$V$60</f>
        <v>0</v>
      </c>
      <c r="DM139" s="544">
        <f>'Report 5D'!$V$61</f>
        <v>0</v>
      </c>
      <c r="DN139" s="544">
        <f>'Report 5D'!$V$62</f>
        <v>0</v>
      </c>
      <c r="DO139" s="544">
        <f>'Report 5D'!$V$63</f>
        <v>0</v>
      </c>
      <c r="DP139" s="544">
        <f>'Report 5D'!$V$64</f>
        <v>0</v>
      </c>
      <c r="DQ139" s="544">
        <f>'Report 5D'!$V$65</f>
        <v>0</v>
      </c>
    </row>
    <row r="140" spans="2:121">
      <c r="B140" s="535" t="s">
        <v>669</v>
      </c>
      <c r="C140" s="536">
        <v>1</v>
      </c>
      <c r="D140" s="537" t="str">
        <f>'Information Input'!$M$14</f>
        <v xml:space="preserve">      -      </v>
      </c>
      <c r="E140" s="537" t="s">
        <v>135</v>
      </c>
      <c r="F140" s="538">
        <f t="shared" ref="F140:F203" si="45">DATE(K140,1,1)</f>
        <v>43466</v>
      </c>
      <c r="G140" s="538">
        <f t="shared" ref="G140:G203" si="46">DATE(K140,3,31)</f>
        <v>43555</v>
      </c>
      <c r="H140" s="538">
        <f>'Information Input'!$H$35</f>
        <v>43555</v>
      </c>
      <c r="I140" s="537" t="str">
        <f>'Information Input'!$J$22</f>
        <v>Quarterly</v>
      </c>
      <c r="J140" s="538">
        <f>'Information Input'!$H$30</f>
        <v>43555</v>
      </c>
      <c r="K140" s="537">
        <f>'Information Input'!$J$18</f>
        <v>2019</v>
      </c>
      <c r="L140" s="579" t="s">
        <v>92</v>
      </c>
      <c r="M140" s="540" t="s">
        <v>93</v>
      </c>
      <c r="N140" s="541" t="s">
        <v>91</v>
      </c>
      <c r="O140" s="542" t="s">
        <v>678</v>
      </c>
      <c r="P140" s="537">
        <v>59</v>
      </c>
      <c r="Q140" s="541" t="s">
        <v>202</v>
      </c>
      <c r="R140" s="542" t="s">
        <v>239</v>
      </c>
      <c r="S140" s="543">
        <f>'Report 1'!$H$18</f>
        <v>0</v>
      </c>
      <c r="T140" s="544">
        <f>'Report 1'!$H$80</f>
        <v>0</v>
      </c>
      <c r="U140" s="545">
        <f>'Report 1'!$H$166</f>
        <v>0</v>
      </c>
      <c r="AL140" s="546" t="s">
        <v>669</v>
      </c>
      <c r="AM140" s="547">
        <v>2</v>
      </c>
      <c r="AN140" s="547" t="str">
        <f>'Information Input'!$M$14</f>
        <v xml:space="preserve">      -      </v>
      </c>
      <c r="AO140" s="547" t="s">
        <v>138</v>
      </c>
      <c r="AP140" s="538">
        <f t="shared" si="43"/>
        <v>43739</v>
      </c>
      <c r="AQ140" s="538">
        <f t="shared" si="44"/>
        <v>43830</v>
      </c>
      <c r="AR140" s="538">
        <f>'Information Input'!$H$35</f>
        <v>43555</v>
      </c>
      <c r="AS140" s="547" t="str">
        <f>'Information Input'!$J$22</f>
        <v>Quarterly</v>
      </c>
      <c r="AT140" s="538">
        <f>'Information Input'!$H$30</f>
        <v>43555</v>
      </c>
      <c r="AU140" s="547">
        <f>'Information Input'!$J$18</f>
        <v>2019</v>
      </c>
      <c r="AV140" s="547" t="s">
        <v>89</v>
      </c>
      <c r="AW140" s="547" t="s">
        <v>90</v>
      </c>
      <c r="AX140" s="547" t="s">
        <v>91</v>
      </c>
      <c r="AY140" s="548" t="s">
        <v>671</v>
      </c>
      <c r="AZ140" s="547">
        <v>13</v>
      </c>
      <c r="BA140" s="549" t="s">
        <v>155</v>
      </c>
      <c r="BB140" s="543" t="s">
        <v>232</v>
      </c>
      <c r="BC140" s="550">
        <f>'Report 2'!$AC20</f>
        <v>0</v>
      </c>
      <c r="BD140" s="550">
        <f>'Report 2'!$AD20</f>
        <v>0</v>
      </c>
      <c r="BE140" s="550">
        <f>'Report 2'!$AE20</f>
        <v>0</v>
      </c>
      <c r="BF140" s="550">
        <f>'Report 2'!$AF20</f>
        <v>0</v>
      </c>
      <c r="BG140" s="550">
        <f>'Report 2'!$AG20</f>
        <v>0</v>
      </c>
      <c r="BH140" s="550">
        <f>'Report 2'!$AH20</f>
        <v>0</v>
      </c>
      <c r="BI140" s="550">
        <f>'Report 2'!$AI20</f>
        <v>0</v>
      </c>
      <c r="BK140" s="541" t="s">
        <v>669</v>
      </c>
      <c r="BL140" s="537">
        <v>3</v>
      </c>
      <c r="BM140" s="537" t="str">
        <f>'Information Input'!$M$14</f>
        <v xml:space="preserve">      -      </v>
      </c>
      <c r="BN140" s="537" t="s">
        <v>137</v>
      </c>
      <c r="BO140" s="538">
        <f t="shared" si="41"/>
        <v>43647</v>
      </c>
      <c r="BP140" s="538">
        <f t="shared" si="42"/>
        <v>43738</v>
      </c>
      <c r="BQ140" s="538">
        <f>'Information Input'!$H$35</f>
        <v>43555</v>
      </c>
      <c r="BR140" s="537" t="str">
        <f>'Information Input'!$J$22</f>
        <v>Quarterly</v>
      </c>
      <c r="BS140" s="538">
        <f>'Information Input'!$H$30</f>
        <v>43555</v>
      </c>
      <c r="BT140" s="537">
        <f>'Information Input'!$J$18</f>
        <v>2019</v>
      </c>
      <c r="BU140" s="579" t="s">
        <v>89</v>
      </c>
      <c r="BV140" s="540" t="s">
        <v>90</v>
      </c>
      <c r="BW140" s="541" t="s">
        <v>91</v>
      </c>
      <c r="BX140" s="537">
        <v>3</v>
      </c>
      <c r="BY140" s="549" t="s">
        <v>164</v>
      </c>
      <c r="BZ140" s="549" t="s">
        <v>250</v>
      </c>
      <c r="CA140" s="543">
        <f>'Report 3'!$F$18</f>
        <v>0</v>
      </c>
      <c r="CC140" s="542" t="s">
        <v>669</v>
      </c>
      <c r="CD140" s="1014" t="s">
        <v>672</v>
      </c>
      <c r="CE140" s="1014" t="str">
        <f>'Information Input'!$M$14</f>
        <v xml:space="preserve">      -      </v>
      </c>
      <c r="CF140" s="551" t="s">
        <v>135</v>
      </c>
      <c r="CG140" s="552">
        <f t="shared" si="31"/>
        <v>43466</v>
      </c>
      <c r="CH140" s="552">
        <f t="shared" si="32"/>
        <v>43555</v>
      </c>
      <c r="CI140" s="552">
        <f>'Information Input'!$H$35</f>
        <v>43555</v>
      </c>
      <c r="CJ140" s="551" t="str">
        <f>'Information Input'!$J$22</f>
        <v>Quarterly</v>
      </c>
      <c r="CK140" s="552">
        <f>'Information Input'!$H$30</f>
        <v>43555</v>
      </c>
      <c r="CL140" s="551">
        <f>'Information Input'!$J$18</f>
        <v>2019</v>
      </c>
      <c r="CM140" s="551" t="s">
        <v>97</v>
      </c>
      <c r="CN140" s="1014" t="s">
        <v>98</v>
      </c>
      <c r="CO140" s="542" t="s">
        <v>96</v>
      </c>
      <c r="CP140" s="542" t="s">
        <v>671</v>
      </c>
      <c r="CQ140" s="551">
        <v>19</v>
      </c>
      <c r="CR140" s="542" t="s">
        <v>161</v>
      </c>
      <c r="CS140" s="542" t="s">
        <v>235</v>
      </c>
      <c r="CT140" s="1015">
        <f>'Report 1'!$R$18</f>
        <v>0</v>
      </c>
      <c r="CU140" s="1016">
        <f>SUMIF('Report 4A'!$G$16:$G$95,$CQ140,'Report 4A'!$Z$16:$Z$95)</f>
        <v>0</v>
      </c>
      <c r="CV140" s="1017">
        <f t="shared" si="33"/>
        <v>0</v>
      </c>
      <c r="CX140" s="546" t="s">
        <v>669</v>
      </c>
      <c r="CY140" s="537" t="s">
        <v>312</v>
      </c>
      <c r="CZ140" s="537" t="str">
        <f>'Information Input'!$M$14</f>
        <v xml:space="preserve">      -      </v>
      </c>
      <c r="DA140" s="538">
        <f>'Information Input'!$H$35</f>
        <v>43555</v>
      </c>
      <c r="DB140" s="537" t="str">
        <f>'Information Input'!$J$22</f>
        <v>Quarterly</v>
      </c>
      <c r="DC140" s="552">
        <f>'Information Input'!$H$30</f>
        <v>43555</v>
      </c>
      <c r="DD140" s="553" t="str">
        <f t="shared" si="39"/>
        <v>201707</v>
      </c>
      <c r="DE140" s="541" t="s">
        <v>91</v>
      </c>
      <c r="DF140" s="541" t="s">
        <v>681</v>
      </c>
      <c r="DG140" s="544">
        <f>'Report 5D'!$W$55</f>
        <v>0</v>
      </c>
      <c r="DH140" s="550">
        <f>'Report 5D'!$W$56</f>
        <v>0</v>
      </c>
      <c r="DI140" s="544">
        <f>'Report 5D'!$W$57</f>
        <v>0</v>
      </c>
      <c r="DJ140" s="544">
        <f>'Report 5D'!$W$58</f>
        <v>0</v>
      </c>
      <c r="DK140" s="544">
        <f>'Report 5D'!$W$59</f>
        <v>0</v>
      </c>
      <c r="DL140" s="544">
        <f>'Report 5D'!$W$60</f>
        <v>0</v>
      </c>
      <c r="DM140" s="544">
        <f>'Report 5D'!$W$61</f>
        <v>0</v>
      </c>
      <c r="DN140" s="544">
        <f>'Report 5D'!$W$62</f>
        <v>0</v>
      </c>
      <c r="DO140" s="544">
        <f>'Report 5D'!$W$63</f>
        <v>0</v>
      </c>
      <c r="DP140" s="544">
        <f>'Report 5D'!$W$64</f>
        <v>0</v>
      </c>
      <c r="DQ140" s="544">
        <f>'Report 5D'!$W$65</f>
        <v>0</v>
      </c>
    </row>
    <row r="141" spans="2:121">
      <c r="B141" s="535" t="s">
        <v>669</v>
      </c>
      <c r="C141" s="536">
        <v>1</v>
      </c>
      <c r="D141" s="537" t="str">
        <f>'Information Input'!$M$14</f>
        <v xml:space="preserve">      -      </v>
      </c>
      <c r="E141" s="537" t="s">
        <v>135</v>
      </c>
      <c r="F141" s="538">
        <f t="shared" si="45"/>
        <v>43466</v>
      </c>
      <c r="G141" s="538">
        <f t="shared" si="46"/>
        <v>43555</v>
      </c>
      <c r="H141" s="538">
        <f>'Information Input'!$H$35</f>
        <v>43555</v>
      </c>
      <c r="I141" s="537" t="str">
        <f>'Information Input'!$J$22</f>
        <v>Quarterly</v>
      </c>
      <c r="J141" s="538">
        <f>'Information Input'!$H$30</f>
        <v>43555</v>
      </c>
      <c r="K141" s="537">
        <f>'Information Input'!$J$18</f>
        <v>2019</v>
      </c>
      <c r="L141" s="579" t="s">
        <v>92</v>
      </c>
      <c r="M141" s="540" t="s">
        <v>93</v>
      </c>
      <c r="N141" s="541" t="s">
        <v>91</v>
      </c>
      <c r="O141" s="542" t="s">
        <v>678</v>
      </c>
      <c r="P141" s="537">
        <v>60</v>
      </c>
      <c r="Q141" s="541" t="s">
        <v>203</v>
      </c>
      <c r="R141" s="541" t="s">
        <v>239</v>
      </c>
      <c r="S141" s="543">
        <f>'Report 1'!$H$18</f>
        <v>0</v>
      </c>
      <c r="T141" s="544">
        <f>'Report 1'!$H$81</f>
        <v>0</v>
      </c>
      <c r="U141" s="545">
        <f>'Report 1'!$H$167</f>
        <v>0</v>
      </c>
      <c r="AL141" s="546" t="s">
        <v>669</v>
      </c>
      <c r="AM141" s="547">
        <v>2</v>
      </c>
      <c r="AN141" s="547" t="str">
        <f>'Information Input'!$M$14</f>
        <v xml:space="preserve">      -      </v>
      </c>
      <c r="AO141" s="547" t="s">
        <v>138</v>
      </c>
      <c r="AP141" s="538">
        <f t="shared" si="43"/>
        <v>43739</v>
      </c>
      <c r="AQ141" s="538">
        <f t="shared" si="44"/>
        <v>43830</v>
      </c>
      <c r="AR141" s="538">
        <f>'Information Input'!$H$35</f>
        <v>43555</v>
      </c>
      <c r="AS141" s="547" t="str">
        <f>'Information Input'!$J$22</f>
        <v>Quarterly</v>
      </c>
      <c r="AT141" s="538">
        <f>'Information Input'!$H$30</f>
        <v>43555</v>
      </c>
      <c r="AU141" s="547">
        <f>'Information Input'!$J$18</f>
        <v>2019</v>
      </c>
      <c r="AV141" s="547" t="s">
        <v>89</v>
      </c>
      <c r="AW141" s="547" t="s">
        <v>90</v>
      </c>
      <c r="AX141" s="547" t="s">
        <v>91</v>
      </c>
      <c r="AY141" s="548" t="s">
        <v>671</v>
      </c>
      <c r="AZ141" s="547">
        <v>14</v>
      </c>
      <c r="BA141" s="549" t="s">
        <v>156</v>
      </c>
      <c r="BB141" s="543" t="s">
        <v>233</v>
      </c>
      <c r="BC141" s="550">
        <f>'Report 2'!$AC21</f>
        <v>0</v>
      </c>
      <c r="BD141" s="550">
        <f>'Report 2'!$AD21</f>
        <v>0</v>
      </c>
      <c r="BE141" s="550">
        <f>'Report 2'!$AE21</f>
        <v>0</v>
      </c>
      <c r="BF141" s="550">
        <f>'Report 2'!$AF21</f>
        <v>0</v>
      </c>
      <c r="BG141" s="550">
        <f>'Report 2'!$AG21</f>
        <v>0</v>
      </c>
      <c r="BH141" s="550">
        <f>'Report 2'!$AH21</f>
        <v>0</v>
      </c>
      <c r="BI141" s="550">
        <f>'Report 2'!$AI21</f>
        <v>0</v>
      </c>
      <c r="BK141" s="541" t="s">
        <v>669</v>
      </c>
      <c r="BL141" s="537">
        <v>3</v>
      </c>
      <c r="BM141" s="537" t="str">
        <f>'Information Input'!$M$14</f>
        <v xml:space="preserve">      -      </v>
      </c>
      <c r="BN141" s="537" t="s">
        <v>137</v>
      </c>
      <c r="BO141" s="538">
        <f t="shared" si="41"/>
        <v>43647</v>
      </c>
      <c r="BP141" s="538">
        <f t="shared" si="42"/>
        <v>43738</v>
      </c>
      <c r="BQ141" s="538">
        <f>'Information Input'!$H$35</f>
        <v>43555</v>
      </c>
      <c r="BR141" s="537" t="str">
        <f>'Information Input'!$J$22</f>
        <v>Quarterly</v>
      </c>
      <c r="BS141" s="538">
        <f>'Information Input'!$H$30</f>
        <v>43555</v>
      </c>
      <c r="BT141" s="537">
        <f>'Information Input'!$J$18</f>
        <v>2019</v>
      </c>
      <c r="BU141" s="579" t="s">
        <v>89</v>
      </c>
      <c r="BV141" s="540" t="s">
        <v>90</v>
      </c>
      <c r="BW141" s="541" t="s">
        <v>91</v>
      </c>
      <c r="BX141" s="537">
        <v>4</v>
      </c>
      <c r="BY141" s="549" t="s">
        <v>164</v>
      </c>
      <c r="BZ141" s="549" t="s">
        <v>252</v>
      </c>
      <c r="CA141" s="543">
        <f>'Report 3'!$F$19</f>
        <v>0</v>
      </c>
      <c r="CC141" s="542" t="s">
        <v>669</v>
      </c>
      <c r="CD141" s="1014" t="s">
        <v>672</v>
      </c>
      <c r="CE141" s="1014" t="str">
        <f>'Information Input'!$M$14</f>
        <v xml:space="preserve">      -      </v>
      </c>
      <c r="CF141" s="551" t="s">
        <v>135</v>
      </c>
      <c r="CG141" s="552">
        <f t="shared" ref="CG141:CG204" si="47">DATE(CL141,1,1)</f>
        <v>43466</v>
      </c>
      <c r="CH141" s="552">
        <f t="shared" ref="CH141:CH204" si="48">DATE(CL141,3,31)</f>
        <v>43555</v>
      </c>
      <c r="CI141" s="552">
        <f>'Information Input'!$H$35</f>
        <v>43555</v>
      </c>
      <c r="CJ141" s="551" t="str">
        <f>'Information Input'!$J$22</f>
        <v>Quarterly</v>
      </c>
      <c r="CK141" s="552">
        <f>'Information Input'!$H$30</f>
        <v>43555</v>
      </c>
      <c r="CL141" s="551">
        <f>'Information Input'!$J$18</f>
        <v>2019</v>
      </c>
      <c r="CM141" s="551" t="s">
        <v>97</v>
      </c>
      <c r="CN141" s="1014" t="s">
        <v>98</v>
      </c>
      <c r="CO141" s="542" t="s">
        <v>96</v>
      </c>
      <c r="CP141" s="542" t="s">
        <v>671</v>
      </c>
      <c r="CQ141" s="551">
        <v>20</v>
      </c>
      <c r="CR141" s="542" t="s">
        <v>162</v>
      </c>
      <c r="CS141" s="542" t="s">
        <v>235</v>
      </c>
      <c r="CT141" s="1015">
        <f>'Report 1'!$R$18</f>
        <v>0</v>
      </c>
      <c r="CU141" s="1016">
        <f>SUMIF('Report 4A'!$G$16:$G$95,$CQ141,'Report 4A'!$Z$16:$Z$95)</f>
        <v>0</v>
      </c>
      <c r="CV141" s="1017">
        <f t="shared" si="33"/>
        <v>0</v>
      </c>
      <c r="CX141" s="546" t="s">
        <v>669</v>
      </c>
      <c r="CY141" s="537" t="s">
        <v>312</v>
      </c>
      <c r="CZ141" s="537" t="str">
        <f>'Information Input'!$M$14</f>
        <v xml:space="preserve">      -      </v>
      </c>
      <c r="DA141" s="538">
        <f>'Information Input'!$H$35</f>
        <v>43555</v>
      </c>
      <c r="DB141" s="537" t="str">
        <f>'Information Input'!$J$22</f>
        <v>Quarterly</v>
      </c>
      <c r="DC141" s="552">
        <f>'Information Input'!$H$30</f>
        <v>43555</v>
      </c>
      <c r="DD141" s="553" t="str">
        <f t="shared" si="39"/>
        <v>201706</v>
      </c>
      <c r="DE141" s="541" t="s">
        <v>91</v>
      </c>
      <c r="DF141" s="541" t="s">
        <v>681</v>
      </c>
      <c r="DG141" s="544">
        <f>'Report 5D'!$X$55</f>
        <v>0</v>
      </c>
      <c r="DH141" s="550">
        <f>'Report 5D'!$X$56</f>
        <v>0</v>
      </c>
      <c r="DI141" s="544">
        <f>'Report 5D'!$X$57</f>
        <v>0</v>
      </c>
      <c r="DJ141" s="544">
        <f>'Report 5D'!$X$58</f>
        <v>0</v>
      </c>
      <c r="DK141" s="544">
        <f>'Report 5D'!$X$59</f>
        <v>0</v>
      </c>
      <c r="DL141" s="544">
        <f>'Report 5D'!$X$60</f>
        <v>0</v>
      </c>
      <c r="DM141" s="544">
        <f>'Report 5D'!$X$61</f>
        <v>0</v>
      </c>
      <c r="DN141" s="544">
        <f>'Report 5D'!$X$62</f>
        <v>0</v>
      </c>
      <c r="DO141" s="544">
        <f>'Report 5D'!$X$63</f>
        <v>0</v>
      </c>
      <c r="DP141" s="544">
        <f>'Report 5D'!$X$64</f>
        <v>0</v>
      </c>
      <c r="DQ141" s="544">
        <f>'Report 5D'!$X$65</f>
        <v>0</v>
      </c>
    </row>
    <row r="142" spans="2:121">
      <c r="B142" s="535" t="s">
        <v>669</v>
      </c>
      <c r="C142" s="536">
        <v>1</v>
      </c>
      <c r="D142" s="537" t="str">
        <f>'Information Input'!$M$14</f>
        <v xml:space="preserve">      -      </v>
      </c>
      <c r="E142" s="537" t="s">
        <v>135</v>
      </c>
      <c r="F142" s="538">
        <f t="shared" si="45"/>
        <v>43466</v>
      </c>
      <c r="G142" s="538">
        <f t="shared" si="46"/>
        <v>43555</v>
      </c>
      <c r="H142" s="538">
        <f>'Information Input'!$H$35</f>
        <v>43555</v>
      </c>
      <c r="I142" s="537" t="str">
        <f>'Information Input'!$J$22</f>
        <v>Quarterly</v>
      </c>
      <c r="J142" s="538">
        <f>'Information Input'!$H$30</f>
        <v>43555</v>
      </c>
      <c r="K142" s="537">
        <f>'Information Input'!$J$18</f>
        <v>2019</v>
      </c>
      <c r="L142" s="579" t="s">
        <v>92</v>
      </c>
      <c r="M142" s="540" t="s">
        <v>93</v>
      </c>
      <c r="N142" s="541" t="s">
        <v>91</v>
      </c>
      <c r="O142" s="542" t="s">
        <v>678</v>
      </c>
      <c r="P142" s="537">
        <v>61</v>
      </c>
      <c r="Q142" s="541" t="s">
        <v>204</v>
      </c>
      <c r="R142" s="541" t="s">
        <v>239</v>
      </c>
      <c r="S142" s="543">
        <f>'Report 1'!$H$18</f>
        <v>0</v>
      </c>
      <c r="T142" s="544">
        <f>'Report 1'!$H$82</f>
        <v>0</v>
      </c>
      <c r="U142" s="545">
        <f>'Report 1'!$H$168</f>
        <v>0</v>
      </c>
      <c r="AL142" s="546" t="s">
        <v>669</v>
      </c>
      <c r="AM142" s="547">
        <v>2</v>
      </c>
      <c r="AN142" s="547" t="str">
        <f>'Information Input'!$M$14</f>
        <v xml:space="preserve">      -      </v>
      </c>
      <c r="AO142" s="547" t="s">
        <v>138</v>
      </c>
      <c r="AP142" s="538">
        <f t="shared" si="43"/>
        <v>43739</v>
      </c>
      <c r="AQ142" s="538">
        <f t="shared" si="44"/>
        <v>43830</v>
      </c>
      <c r="AR142" s="538">
        <f>'Information Input'!$H$35</f>
        <v>43555</v>
      </c>
      <c r="AS142" s="547" t="str">
        <f>'Information Input'!$J$22</f>
        <v>Quarterly</v>
      </c>
      <c r="AT142" s="538">
        <f>'Information Input'!$H$30</f>
        <v>43555</v>
      </c>
      <c r="AU142" s="547">
        <f>'Information Input'!$J$18</f>
        <v>2019</v>
      </c>
      <c r="AV142" s="547" t="s">
        <v>89</v>
      </c>
      <c r="AW142" s="547" t="s">
        <v>90</v>
      </c>
      <c r="AX142" s="547" t="s">
        <v>91</v>
      </c>
      <c r="AY142" s="548" t="s">
        <v>671</v>
      </c>
      <c r="AZ142" s="547">
        <v>15</v>
      </c>
      <c r="BA142" s="549" t="s">
        <v>157</v>
      </c>
      <c r="BB142" s="543" t="s">
        <v>234</v>
      </c>
      <c r="BC142" s="550">
        <f>'Report 2'!$AC22</f>
        <v>0</v>
      </c>
      <c r="BD142" s="550">
        <f>'Report 2'!$AD22</f>
        <v>0</v>
      </c>
      <c r="BE142" s="550">
        <f>'Report 2'!$AE22</f>
        <v>0</v>
      </c>
      <c r="BF142" s="550">
        <f>'Report 2'!$AF22</f>
        <v>0</v>
      </c>
      <c r="BG142" s="550">
        <f>'Report 2'!$AG22</f>
        <v>0</v>
      </c>
      <c r="BH142" s="550">
        <f>'Report 2'!$AH22</f>
        <v>0</v>
      </c>
      <c r="BI142" s="550">
        <f>'Report 2'!$AI22</f>
        <v>0</v>
      </c>
      <c r="BK142" s="541" t="s">
        <v>669</v>
      </c>
      <c r="BL142" s="537">
        <v>3</v>
      </c>
      <c r="BM142" s="537" t="str">
        <f>'Information Input'!$M$14</f>
        <v xml:space="preserve">      -      </v>
      </c>
      <c r="BN142" s="537" t="s">
        <v>137</v>
      </c>
      <c r="BO142" s="538">
        <f t="shared" si="41"/>
        <v>43647</v>
      </c>
      <c r="BP142" s="538">
        <f t="shared" si="42"/>
        <v>43738</v>
      </c>
      <c r="BQ142" s="538">
        <f>'Information Input'!$H$35</f>
        <v>43555</v>
      </c>
      <c r="BR142" s="537" t="str">
        <f>'Information Input'!$J$22</f>
        <v>Quarterly</v>
      </c>
      <c r="BS142" s="538">
        <f>'Information Input'!$H$30</f>
        <v>43555</v>
      </c>
      <c r="BT142" s="537">
        <f>'Information Input'!$J$18</f>
        <v>2019</v>
      </c>
      <c r="BU142" s="579" t="s">
        <v>89</v>
      </c>
      <c r="BV142" s="540" t="s">
        <v>90</v>
      </c>
      <c r="BW142" s="541" t="s">
        <v>91</v>
      </c>
      <c r="BX142" s="537">
        <v>5</v>
      </c>
      <c r="BY142" s="549" t="s">
        <v>253</v>
      </c>
      <c r="BZ142" s="549" t="s">
        <v>254</v>
      </c>
      <c r="CA142" s="543">
        <f>'Report 3'!$F$20</f>
        <v>0</v>
      </c>
      <c r="CC142" s="542" t="s">
        <v>669</v>
      </c>
      <c r="CD142" s="1014" t="s">
        <v>672</v>
      </c>
      <c r="CE142" s="1014" t="str">
        <f>'Information Input'!$M$14</f>
        <v xml:space="preserve">      -      </v>
      </c>
      <c r="CF142" s="551" t="s">
        <v>135</v>
      </c>
      <c r="CG142" s="552">
        <f t="shared" si="47"/>
        <v>43466</v>
      </c>
      <c r="CH142" s="552">
        <f t="shared" si="48"/>
        <v>43555</v>
      </c>
      <c r="CI142" s="552">
        <f>'Information Input'!$H$35</f>
        <v>43555</v>
      </c>
      <c r="CJ142" s="551" t="str">
        <f>'Information Input'!$J$22</f>
        <v>Quarterly</v>
      </c>
      <c r="CK142" s="552">
        <f>'Information Input'!$H$30</f>
        <v>43555</v>
      </c>
      <c r="CL142" s="551">
        <f>'Information Input'!$J$18</f>
        <v>2019</v>
      </c>
      <c r="CM142" s="551" t="s">
        <v>97</v>
      </c>
      <c r="CN142" s="1014" t="s">
        <v>98</v>
      </c>
      <c r="CO142" s="542" t="s">
        <v>96</v>
      </c>
      <c r="CP142" s="542" t="s">
        <v>671</v>
      </c>
      <c r="CQ142" s="551">
        <v>21</v>
      </c>
      <c r="CR142" s="542" t="s">
        <v>163</v>
      </c>
      <c r="CS142" s="542" t="s">
        <v>235</v>
      </c>
      <c r="CT142" s="1015">
        <f>'Report 1'!$R$18</f>
        <v>0</v>
      </c>
      <c r="CU142" s="1016">
        <f>SUMIF('Report 4A'!$G$16:$G$95,$CQ142,'Report 4A'!$Z$16:$Z$95)</f>
        <v>0</v>
      </c>
      <c r="CV142" s="1017">
        <f t="shared" si="33"/>
        <v>0</v>
      </c>
      <c r="CX142" s="546" t="s">
        <v>669</v>
      </c>
      <c r="CY142" s="537" t="s">
        <v>312</v>
      </c>
      <c r="CZ142" s="537" t="str">
        <f>'Information Input'!$M$14</f>
        <v xml:space="preserve">      -      </v>
      </c>
      <c r="DA142" s="538">
        <f>'Information Input'!$H$35</f>
        <v>43555</v>
      </c>
      <c r="DB142" s="537" t="str">
        <f>'Information Input'!$J$22</f>
        <v>Quarterly</v>
      </c>
      <c r="DC142" s="552">
        <f>'Information Input'!$H$30</f>
        <v>43555</v>
      </c>
      <c r="DD142" s="553" t="str">
        <f t="shared" si="39"/>
        <v>201705</v>
      </c>
      <c r="DE142" s="541" t="s">
        <v>91</v>
      </c>
      <c r="DF142" s="541" t="s">
        <v>681</v>
      </c>
      <c r="DG142" s="544">
        <f>'Report 5D'!$Y$55</f>
        <v>0</v>
      </c>
      <c r="DH142" s="550">
        <f>'Report 5D'!$Y$56</f>
        <v>0</v>
      </c>
      <c r="DI142" s="544">
        <f>'Report 5D'!$Y$57</f>
        <v>0</v>
      </c>
      <c r="DJ142" s="544">
        <f>'Report 5D'!$Y$58</f>
        <v>0</v>
      </c>
      <c r="DK142" s="544">
        <f>'Report 5D'!$Y$59</f>
        <v>0</v>
      </c>
      <c r="DL142" s="544">
        <f>'Report 5D'!$Y$60</f>
        <v>0</v>
      </c>
      <c r="DM142" s="544">
        <f>'Report 5D'!$Y$61</f>
        <v>0</v>
      </c>
      <c r="DN142" s="544">
        <f>'Report 5D'!$Y$62</f>
        <v>0</v>
      </c>
      <c r="DO142" s="544">
        <f>'Report 5D'!$Y$63</f>
        <v>0</v>
      </c>
      <c r="DP142" s="544">
        <f>'Report 5D'!$Y$64</f>
        <v>0</v>
      </c>
      <c r="DQ142" s="544">
        <f>'Report 5D'!$Y$65</f>
        <v>0</v>
      </c>
    </row>
    <row r="143" spans="2:121">
      <c r="B143" s="535" t="s">
        <v>669</v>
      </c>
      <c r="C143" s="536">
        <v>1</v>
      </c>
      <c r="D143" s="537" t="str">
        <f>'Information Input'!$M$14</f>
        <v xml:space="preserve">      -      </v>
      </c>
      <c r="E143" s="537" t="s">
        <v>135</v>
      </c>
      <c r="F143" s="538">
        <f t="shared" si="45"/>
        <v>43466</v>
      </c>
      <c r="G143" s="538">
        <f t="shared" si="46"/>
        <v>43555</v>
      </c>
      <c r="H143" s="538">
        <f>'Information Input'!$H$35</f>
        <v>43555</v>
      </c>
      <c r="I143" s="537" t="str">
        <f>'Information Input'!$J$22</f>
        <v>Quarterly</v>
      </c>
      <c r="J143" s="538">
        <f>'Information Input'!$H$30</f>
        <v>43555</v>
      </c>
      <c r="K143" s="537">
        <f>'Information Input'!$J$18</f>
        <v>2019</v>
      </c>
      <c r="L143" s="579" t="s">
        <v>92</v>
      </c>
      <c r="M143" s="540" t="s">
        <v>93</v>
      </c>
      <c r="N143" s="541" t="s">
        <v>91</v>
      </c>
      <c r="O143" s="542" t="s">
        <v>678</v>
      </c>
      <c r="P143" s="537">
        <v>62</v>
      </c>
      <c r="Q143" s="541" t="s">
        <v>204</v>
      </c>
      <c r="R143" s="541" t="s">
        <v>239</v>
      </c>
      <c r="S143" s="543">
        <f>'Report 1'!$H$18</f>
        <v>0</v>
      </c>
      <c r="T143" s="544">
        <f>'Report 1'!$H$83</f>
        <v>0</v>
      </c>
      <c r="U143" s="545">
        <f>'Report 1'!$H$169</f>
        <v>0</v>
      </c>
      <c r="AL143" s="546" t="s">
        <v>669</v>
      </c>
      <c r="AM143" s="547">
        <v>2</v>
      </c>
      <c r="AN143" s="547" t="str">
        <f>'Information Input'!$M$14</f>
        <v xml:space="preserve">      -      </v>
      </c>
      <c r="AO143" s="547" t="s">
        <v>138</v>
      </c>
      <c r="AP143" s="538">
        <f t="shared" si="43"/>
        <v>43739</v>
      </c>
      <c r="AQ143" s="538">
        <f t="shared" si="44"/>
        <v>43830</v>
      </c>
      <c r="AR143" s="538">
        <f>'Information Input'!$H$35</f>
        <v>43555</v>
      </c>
      <c r="AS143" s="547" t="str">
        <f>'Information Input'!$J$22</f>
        <v>Quarterly</v>
      </c>
      <c r="AT143" s="538">
        <f>'Information Input'!$H$30</f>
        <v>43555</v>
      </c>
      <c r="AU143" s="547">
        <f>'Information Input'!$J$18</f>
        <v>2019</v>
      </c>
      <c r="AV143" s="547" t="s">
        <v>89</v>
      </c>
      <c r="AW143" s="547" t="s">
        <v>90</v>
      </c>
      <c r="AX143" s="547" t="s">
        <v>91</v>
      </c>
      <c r="AY143" s="548" t="s">
        <v>671</v>
      </c>
      <c r="AZ143" s="547">
        <v>16</v>
      </c>
      <c r="BA143" s="549" t="s">
        <v>158</v>
      </c>
      <c r="BB143" s="543" t="s">
        <v>235</v>
      </c>
      <c r="BC143" s="550">
        <f>'Report 2'!$AC23</f>
        <v>0</v>
      </c>
      <c r="BD143" s="550">
        <f>'Report 2'!$AD23</f>
        <v>0</v>
      </c>
      <c r="BE143" s="550">
        <f>'Report 2'!$AE23</f>
        <v>0</v>
      </c>
      <c r="BF143" s="550">
        <f>'Report 2'!$AF23</f>
        <v>0</v>
      </c>
      <c r="BG143" s="550">
        <f>'Report 2'!$AG23</f>
        <v>0</v>
      </c>
      <c r="BH143" s="550">
        <f>'Report 2'!$AH23</f>
        <v>0</v>
      </c>
      <c r="BI143" s="550">
        <f>'Report 2'!$AI23</f>
        <v>0</v>
      </c>
      <c r="BK143" s="541" t="s">
        <v>669</v>
      </c>
      <c r="BL143" s="537">
        <v>3</v>
      </c>
      <c r="BM143" s="537" t="str">
        <f>'Information Input'!$M$14</f>
        <v xml:space="preserve">      -      </v>
      </c>
      <c r="BN143" s="537" t="s">
        <v>137</v>
      </c>
      <c r="BO143" s="538">
        <f t="shared" si="41"/>
        <v>43647</v>
      </c>
      <c r="BP143" s="538">
        <f t="shared" si="42"/>
        <v>43738</v>
      </c>
      <c r="BQ143" s="538">
        <f>'Information Input'!$H$35</f>
        <v>43555</v>
      </c>
      <c r="BR143" s="537" t="str">
        <f>'Information Input'!$J$22</f>
        <v>Quarterly</v>
      </c>
      <c r="BS143" s="538">
        <f>'Information Input'!$H$30</f>
        <v>43555</v>
      </c>
      <c r="BT143" s="537">
        <f>'Information Input'!$J$18</f>
        <v>2019</v>
      </c>
      <c r="BU143" s="579" t="s">
        <v>89</v>
      </c>
      <c r="BV143" s="540" t="s">
        <v>90</v>
      </c>
      <c r="BW143" s="541" t="s">
        <v>91</v>
      </c>
      <c r="BX143" s="537">
        <v>6</v>
      </c>
      <c r="BY143" s="549" t="s">
        <v>255</v>
      </c>
      <c r="BZ143" s="549" t="s">
        <v>254</v>
      </c>
      <c r="CA143" s="543">
        <f>'Report 3'!$F$21</f>
        <v>0</v>
      </c>
      <c r="CC143" s="542" t="s">
        <v>669</v>
      </c>
      <c r="CD143" s="1014" t="s">
        <v>672</v>
      </c>
      <c r="CE143" s="1014" t="str">
        <f>'Information Input'!$M$14</f>
        <v xml:space="preserve">      -      </v>
      </c>
      <c r="CF143" s="551" t="s">
        <v>135</v>
      </c>
      <c r="CG143" s="552">
        <f t="shared" si="47"/>
        <v>43466</v>
      </c>
      <c r="CH143" s="552">
        <f t="shared" si="48"/>
        <v>43555</v>
      </c>
      <c r="CI143" s="552">
        <f>'Information Input'!$H$35</f>
        <v>43555</v>
      </c>
      <c r="CJ143" s="551" t="str">
        <f>'Information Input'!$J$22</f>
        <v>Quarterly</v>
      </c>
      <c r="CK143" s="552">
        <f>'Information Input'!$H$30</f>
        <v>43555</v>
      </c>
      <c r="CL143" s="551">
        <f>'Information Input'!$J$18</f>
        <v>2019</v>
      </c>
      <c r="CM143" s="551" t="s">
        <v>97</v>
      </c>
      <c r="CN143" s="1014" t="s">
        <v>98</v>
      </c>
      <c r="CO143" s="542" t="s">
        <v>96</v>
      </c>
      <c r="CP143" s="542" t="s">
        <v>671</v>
      </c>
      <c r="CQ143" s="551">
        <v>22</v>
      </c>
      <c r="CR143" s="542" t="s">
        <v>164</v>
      </c>
      <c r="CS143" s="542" t="s">
        <v>236</v>
      </c>
      <c r="CT143" s="1015">
        <f>'Report 1'!$R$18</f>
        <v>0</v>
      </c>
      <c r="CU143" s="1016">
        <f>SUMIF('Report 4A'!$G$16:$G$95,$CQ143,'Report 4A'!$Z$16:$Z$95)</f>
        <v>0</v>
      </c>
      <c r="CV143" s="1017">
        <f t="shared" si="33"/>
        <v>0</v>
      </c>
      <c r="CX143" s="546" t="s">
        <v>669</v>
      </c>
      <c r="CY143" s="537" t="s">
        <v>312</v>
      </c>
      <c r="CZ143" s="537" t="str">
        <f>'Information Input'!$M$14</f>
        <v xml:space="preserve">      -      </v>
      </c>
      <c r="DA143" s="538">
        <f>'Information Input'!$H$35</f>
        <v>43555</v>
      </c>
      <c r="DB143" s="537" t="str">
        <f>'Information Input'!$J$22</f>
        <v>Quarterly</v>
      </c>
      <c r="DC143" s="552">
        <f>'Information Input'!$H$30</f>
        <v>43555</v>
      </c>
      <c r="DD143" s="553" t="str">
        <f t="shared" si="39"/>
        <v>201704</v>
      </c>
      <c r="DE143" s="541" t="s">
        <v>91</v>
      </c>
      <c r="DF143" s="541" t="s">
        <v>681</v>
      </c>
      <c r="DG143" s="544">
        <f>'Report 5D'!$Z$55</f>
        <v>0</v>
      </c>
      <c r="DH143" s="550">
        <f>'Report 5D'!$Z$56</f>
        <v>0</v>
      </c>
      <c r="DI143" s="544">
        <f>'Report 5D'!$Z$57</f>
        <v>0</v>
      </c>
      <c r="DJ143" s="544">
        <f>'Report 5D'!$Z$58</f>
        <v>0</v>
      </c>
      <c r="DK143" s="544">
        <f>'Report 5D'!$Z$59</f>
        <v>0</v>
      </c>
      <c r="DL143" s="544">
        <f>'Report 5D'!$Z$60</f>
        <v>0</v>
      </c>
      <c r="DM143" s="544">
        <f>'Report 5D'!$Z$61</f>
        <v>0</v>
      </c>
      <c r="DN143" s="544">
        <f>'Report 5D'!$Z$62</f>
        <v>0</v>
      </c>
      <c r="DO143" s="544">
        <f>'Report 5D'!$Z$63</f>
        <v>0</v>
      </c>
      <c r="DP143" s="544">
        <f>'Report 5D'!$Z$64</f>
        <v>0</v>
      </c>
      <c r="DQ143" s="544">
        <f>'Report 5D'!$Z$65</f>
        <v>0</v>
      </c>
    </row>
    <row r="144" spans="2:121">
      <c r="B144" s="535" t="s">
        <v>669</v>
      </c>
      <c r="C144" s="536">
        <v>1</v>
      </c>
      <c r="D144" s="537" t="str">
        <f>'Information Input'!$M$14</f>
        <v xml:space="preserve">      -      </v>
      </c>
      <c r="E144" s="537" t="s">
        <v>135</v>
      </c>
      <c r="F144" s="538">
        <f t="shared" si="45"/>
        <v>43466</v>
      </c>
      <c r="G144" s="538">
        <f t="shared" si="46"/>
        <v>43555</v>
      </c>
      <c r="H144" s="538">
        <f>'Information Input'!$H$35</f>
        <v>43555</v>
      </c>
      <c r="I144" s="537" t="str">
        <f>'Information Input'!$J$22</f>
        <v>Quarterly</v>
      </c>
      <c r="J144" s="538">
        <f>'Information Input'!$H$30</f>
        <v>43555</v>
      </c>
      <c r="K144" s="537">
        <f>'Information Input'!$J$18</f>
        <v>2019</v>
      </c>
      <c r="L144" s="579" t="s">
        <v>92</v>
      </c>
      <c r="M144" s="540" t="s">
        <v>93</v>
      </c>
      <c r="N144" s="541" t="s">
        <v>91</v>
      </c>
      <c r="O144" s="542" t="s">
        <v>674</v>
      </c>
      <c r="P144" s="537">
        <v>63</v>
      </c>
      <c r="Q144" s="541" t="s">
        <v>205</v>
      </c>
      <c r="R144" s="541" t="s">
        <v>239</v>
      </c>
      <c r="S144" s="543">
        <f>'Report 1'!$H$18</f>
        <v>0</v>
      </c>
      <c r="T144" s="544">
        <f>'Report 1'!$H$84</f>
        <v>0</v>
      </c>
      <c r="U144" s="545">
        <f>'Report 1'!$H$170</f>
        <v>0</v>
      </c>
      <c r="AL144" s="546" t="s">
        <v>669</v>
      </c>
      <c r="AM144" s="547">
        <v>2</v>
      </c>
      <c r="AN144" s="547" t="str">
        <f>'Information Input'!$M$14</f>
        <v xml:space="preserve">      -      </v>
      </c>
      <c r="AO144" s="547" t="s">
        <v>138</v>
      </c>
      <c r="AP144" s="538">
        <f t="shared" si="43"/>
        <v>43739</v>
      </c>
      <c r="AQ144" s="538">
        <f t="shared" si="44"/>
        <v>43830</v>
      </c>
      <c r="AR144" s="538">
        <f>'Information Input'!$H$35</f>
        <v>43555</v>
      </c>
      <c r="AS144" s="547" t="str">
        <f>'Information Input'!$J$22</f>
        <v>Quarterly</v>
      </c>
      <c r="AT144" s="538">
        <f>'Information Input'!$H$30</f>
        <v>43555</v>
      </c>
      <c r="AU144" s="547">
        <f>'Information Input'!$J$18</f>
        <v>2019</v>
      </c>
      <c r="AV144" s="547" t="s">
        <v>89</v>
      </c>
      <c r="AW144" s="547" t="s">
        <v>90</v>
      </c>
      <c r="AX144" s="547" t="s">
        <v>91</v>
      </c>
      <c r="AY144" s="548" t="s">
        <v>671</v>
      </c>
      <c r="AZ144" s="547">
        <v>17</v>
      </c>
      <c r="BA144" s="549" t="s">
        <v>159</v>
      </c>
      <c r="BB144" s="543" t="s">
        <v>235</v>
      </c>
      <c r="BC144" s="550">
        <f>'Report 2'!$AC24</f>
        <v>0</v>
      </c>
      <c r="BD144" s="550">
        <f>'Report 2'!$AD24</f>
        <v>0</v>
      </c>
      <c r="BE144" s="550">
        <f>'Report 2'!$AE24</f>
        <v>0</v>
      </c>
      <c r="BF144" s="550">
        <f>'Report 2'!$AF24</f>
        <v>0</v>
      </c>
      <c r="BG144" s="550">
        <f>'Report 2'!$AG24</f>
        <v>0</v>
      </c>
      <c r="BH144" s="550">
        <f>'Report 2'!$AH24</f>
        <v>0</v>
      </c>
      <c r="BI144" s="550">
        <f>'Report 2'!$AI24</f>
        <v>0</v>
      </c>
      <c r="BK144" s="541" t="s">
        <v>669</v>
      </c>
      <c r="BL144" s="537">
        <v>3</v>
      </c>
      <c r="BM144" s="537" t="str">
        <f>'Information Input'!$M$14</f>
        <v xml:space="preserve">      -      </v>
      </c>
      <c r="BN144" s="537" t="s">
        <v>137</v>
      </c>
      <c r="BO144" s="538">
        <f t="shared" si="41"/>
        <v>43647</v>
      </c>
      <c r="BP144" s="538">
        <f t="shared" si="42"/>
        <v>43738</v>
      </c>
      <c r="BQ144" s="538">
        <f>'Information Input'!$H$35</f>
        <v>43555</v>
      </c>
      <c r="BR144" s="537" t="str">
        <f>'Information Input'!$J$22</f>
        <v>Quarterly</v>
      </c>
      <c r="BS144" s="538">
        <f>'Information Input'!$H$30</f>
        <v>43555</v>
      </c>
      <c r="BT144" s="537">
        <f>'Information Input'!$J$18</f>
        <v>2019</v>
      </c>
      <c r="BU144" s="579" t="s">
        <v>89</v>
      </c>
      <c r="BV144" s="540" t="s">
        <v>90</v>
      </c>
      <c r="BW144" s="541" t="s">
        <v>91</v>
      </c>
      <c r="BX144" s="537">
        <v>7</v>
      </c>
      <c r="BY144" s="549" t="s">
        <v>256</v>
      </c>
      <c r="BZ144" s="549" t="s">
        <v>254</v>
      </c>
      <c r="CA144" s="543">
        <f>'Report 3'!$F$22</f>
        <v>0</v>
      </c>
      <c r="CC144" s="542" t="s">
        <v>669</v>
      </c>
      <c r="CD144" s="1014" t="s">
        <v>672</v>
      </c>
      <c r="CE144" s="1014" t="str">
        <f>'Information Input'!$M$14</f>
        <v xml:space="preserve">      -      </v>
      </c>
      <c r="CF144" s="551" t="s">
        <v>135</v>
      </c>
      <c r="CG144" s="552">
        <f t="shared" si="47"/>
        <v>43466</v>
      </c>
      <c r="CH144" s="552">
        <f t="shared" si="48"/>
        <v>43555</v>
      </c>
      <c r="CI144" s="552">
        <f>'Information Input'!$H$35</f>
        <v>43555</v>
      </c>
      <c r="CJ144" s="551" t="str">
        <f>'Information Input'!$J$22</f>
        <v>Quarterly</v>
      </c>
      <c r="CK144" s="552">
        <f>'Information Input'!$H$30</f>
        <v>43555</v>
      </c>
      <c r="CL144" s="551">
        <f>'Information Input'!$J$18</f>
        <v>2019</v>
      </c>
      <c r="CM144" s="551" t="s">
        <v>97</v>
      </c>
      <c r="CN144" s="1014" t="s">
        <v>98</v>
      </c>
      <c r="CO144" s="542" t="s">
        <v>96</v>
      </c>
      <c r="CP144" s="542" t="s">
        <v>671</v>
      </c>
      <c r="CQ144" s="551">
        <v>23</v>
      </c>
      <c r="CR144" s="542" t="s">
        <v>165</v>
      </c>
      <c r="CS144" s="542" t="s">
        <v>236</v>
      </c>
      <c r="CT144" s="1015">
        <f>'Report 1'!$R$18</f>
        <v>0</v>
      </c>
      <c r="CU144" s="1016">
        <f>SUMIF('Report 4A'!$G$16:$G$95,$CQ144,'Report 4A'!$Z$16:$Z$95)</f>
        <v>0</v>
      </c>
      <c r="CV144" s="1017">
        <f t="shared" si="33"/>
        <v>0</v>
      </c>
      <c r="CX144" s="546" t="s">
        <v>669</v>
      </c>
      <c r="CY144" s="537" t="s">
        <v>312</v>
      </c>
      <c r="CZ144" s="537" t="str">
        <f>'Information Input'!$M$14</f>
        <v xml:space="preserve">      -      </v>
      </c>
      <c r="DA144" s="538">
        <f>'Information Input'!$H$35</f>
        <v>43555</v>
      </c>
      <c r="DB144" s="537" t="str">
        <f>'Information Input'!$J$22</f>
        <v>Quarterly</v>
      </c>
      <c r="DC144" s="552">
        <f>'Information Input'!$H$30</f>
        <v>43555</v>
      </c>
      <c r="DD144" s="553" t="str">
        <f t="shared" si="39"/>
        <v>201703</v>
      </c>
      <c r="DE144" s="541" t="s">
        <v>91</v>
      </c>
      <c r="DF144" s="541" t="s">
        <v>681</v>
      </c>
      <c r="DG144" s="544">
        <f>'Report 5D'!$AA$55</f>
        <v>0</v>
      </c>
      <c r="DH144" s="550">
        <f>'Report 5D'!$AA$56</f>
        <v>0</v>
      </c>
      <c r="DI144" s="544">
        <f>'Report 5D'!$AA$57</f>
        <v>0</v>
      </c>
      <c r="DJ144" s="544">
        <f>'Report 5D'!$AA$58</f>
        <v>0</v>
      </c>
      <c r="DK144" s="544">
        <f>'Report 5D'!$AA$59</f>
        <v>0</v>
      </c>
      <c r="DL144" s="544">
        <f>'Report 5D'!$AA$60</f>
        <v>0</v>
      </c>
      <c r="DM144" s="544">
        <f>'Report 5D'!$AA$61</f>
        <v>0</v>
      </c>
      <c r="DN144" s="544">
        <f>'Report 5D'!$AA$62</f>
        <v>0</v>
      </c>
      <c r="DO144" s="544">
        <f>'Report 5D'!$AA$63</f>
        <v>0</v>
      </c>
      <c r="DP144" s="544">
        <f>'Report 5D'!$AA$64</f>
        <v>0</v>
      </c>
      <c r="DQ144" s="544">
        <f>'Report 5D'!$AA$65</f>
        <v>0</v>
      </c>
    </row>
    <row r="145" spans="2:121">
      <c r="B145" s="535" t="s">
        <v>669</v>
      </c>
      <c r="C145" s="536">
        <v>1</v>
      </c>
      <c r="D145" s="537" t="str">
        <f>'Information Input'!$M$14</f>
        <v xml:space="preserve">      -      </v>
      </c>
      <c r="E145" s="537" t="s">
        <v>135</v>
      </c>
      <c r="F145" s="538">
        <f t="shared" si="45"/>
        <v>43466</v>
      </c>
      <c r="G145" s="538">
        <f t="shared" si="46"/>
        <v>43555</v>
      </c>
      <c r="H145" s="538">
        <f>'Information Input'!$H$35</f>
        <v>43555</v>
      </c>
      <c r="I145" s="537" t="str">
        <f>'Information Input'!$J$22</f>
        <v>Quarterly</v>
      </c>
      <c r="J145" s="538">
        <f>'Information Input'!$H$30</f>
        <v>43555</v>
      </c>
      <c r="K145" s="537">
        <f>'Information Input'!$J$18</f>
        <v>2019</v>
      </c>
      <c r="L145" s="579" t="s">
        <v>92</v>
      </c>
      <c r="M145" s="540" t="s">
        <v>93</v>
      </c>
      <c r="N145" s="541" t="s">
        <v>91</v>
      </c>
      <c r="O145" s="542" t="s">
        <v>674</v>
      </c>
      <c r="P145" s="537">
        <v>64</v>
      </c>
      <c r="Q145" s="541" t="s">
        <v>206</v>
      </c>
      <c r="R145" s="541" t="s">
        <v>239</v>
      </c>
      <c r="S145" s="543">
        <f>'Report 1'!$H$18</f>
        <v>0</v>
      </c>
      <c r="T145" s="544">
        <f>'Report 1'!$H$85</f>
        <v>0</v>
      </c>
      <c r="U145" s="545">
        <f>'Report 1'!$H$171</f>
        <v>0</v>
      </c>
      <c r="AL145" s="546" t="s">
        <v>669</v>
      </c>
      <c r="AM145" s="547">
        <v>2</v>
      </c>
      <c r="AN145" s="547" t="str">
        <f>'Information Input'!$M$14</f>
        <v xml:space="preserve">      -      </v>
      </c>
      <c r="AO145" s="547" t="s">
        <v>138</v>
      </c>
      <c r="AP145" s="538">
        <f t="shared" si="43"/>
        <v>43739</v>
      </c>
      <c r="AQ145" s="538">
        <f t="shared" si="44"/>
        <v>43830</v>
      </c>
      <c r="AR145" s="538">
        <f>'Information Input'!$H$35</f>
        <v>43555</v>
      </c>
      <c r="AS145" s="547" t="str">
        <f>'Information Input'!$J$22</f>
        <v>Quarterly</v>
      </c>
      <c r="AT145" s="538">
        <f>'Information Input'!$H$30</f>
        <v>43555</v>
      </c>
      <c r="AU145" s="547">
        <f>'Information Input'!$J$18</f>
        <v>2019</v>
      </c>
      <c r="AV145" s="547" t="s">
        <v>89</v>
      </c>
      <c r="AW145" s="547" t="s">
        <v>90</v>
      </c>
      <c r="AX145" s="547" t="s">
        <v>91</v>
      </c>
      <c r="AY145" s="548" t="s">
        <v>671</v>
      </c>
      <c r="AZ145" s="547">
        <v>18</v>
      </c>
      <c r="BA145" s="549" t="s">
        <v>160</v>
      </c>
      <c r="BB145" s="543" t="s">
        <v>235</v>
      </c>
      <c r="BC145" s="550">
        <f>'Report 2'!$AC25</f>
        <v>0</v>
      </c>
      <c r="BD145" s="550">
        <f>'Report 2'!$AD25</f>
        <v>0</v>
      </c>
      <c r="BE145" s="550">
        <f>'Report 2'!$AE25</f>
        <v>0</v>
      </c>
      <c r="BF145" s="550">
        <f>'Report 2'!$AF25</f>
        <v>0</v>
      </c>
      <c r="BG145" s="550">
        <f>'Report 2'!$AG25</f>
        <v>0</v>
      </c>
      <c r="BH145" s="550">
        <f>'Report 2'!$AH25</f>
        <v>0</v>
      </c>
      <c r="BI145" s="550">
        <f>'Report 2'!$AI25</f>
        <v>0</v>
      </c>
      <c r="BK145" s="541" t="s">
        <v>669</v>
      </c>
      <c r="BL145" s="537">
        <v>3</v>
      </c>
      <c r="BM145" s="537" t="str">
        <f>'Information Input'!$M$14</f>
        <v xml:space="preserve">      -      </v>
      </c>
      <c r="BN145" s="537" t="s">
        <v>137</v>
      </c>
      <c r="BO145" s="538">
        <f t="shared" si="41"/>
        <v>43647</v>
      </c>
      <c r="BP145" s="538">
        <f t="shared" si="42"/>
        <v>43738</v>
      </c>
      <c r="BQ145" s="538">
        <f>'Information Input'!$H$35</f>
        <v>43555</v>
      </c>
      <c r="BR145" s="537" t="str">
        <f>'Information Input'!$J$22</f>
        <v>Quarterly</v>
      </c>
      <c r="BS145" s="538">
        <f>'Information Input'!$H$30</f>
        <v>43555</v>
      </c>
      <c r="BT145" s="537">
        <f>'Information Input'!$J$18</f>
        <v>2019</v>
      </c>
      <c r="BU145" s="579" t="s">
        <v>89</v>
      </c>
      <c r="BV145" s="540" t="s">
        <v>90</v>
      </c>
      <c r="BW145" s="541" t="s">
        <v>91</v>
      </c>
      <c r="BX145" s="537">
        <v>8</v>
      </c>
      <c r="BY145" s="549" t="s">
        <v>178</v>
      </c>
      <c r="BZ145" s="549" t="s">
        <v>257</v>
      </c>
      <c r="CA145" s="543">
        <f>'Report 3'!$F$23</f>
        <v>0</v>
      </c>
      <c r="CC145" s="542" t="s">
        <v>669</v>
      </c>
      <c r="CD145" s="1014" t="s">
        <v>672</v>
      </c>
      <c r="CE145" s="1014" t="str">
        <f>'Information Input'!$M$14</f>
        <v xml:space="preserve">      -      </v>
      </c>
      <c r="CF145" s="551" t="s">
        <v>135</v>
      </c>
      <c r="CG145" s="552">
        <f t="shared" si="47"/>
        <v>43466</v>
      </c>
      <c r="CH145" s="552">
        <f t="shared" si="48"/>
        <v>43555</v>
      </c>
      <c r="CI145" s="552">
        <f>'Information Input'!$H$35</f>
        <v>43555</v>
      </c>
      <c r="CJ145" s="551" t="str">
        <f>'Information Input'!$J$22</f>
        <v>Quarterly</v>
      </c>
      <c r="CK145" s="552">
        <f>'Information Input'!$H$30</f>
        <v>43555</v>
      </c>
      <c r="CL145" s="551">
        <f>'Information Input'!$J$18</f>
        <v>2019</v>
      </c>
      <c r="CM145" s="551" t="s">
        <v>97</v>
      </c>
      <c r="CN145" s="1014" t="s">
        <v>98</v>
      </c>
      <c r="CO145" s="542" t="s">
        <v>96</v>
      </c>
      <c r="CP145" s="542" t="s">
        <v>671</v>
      </c>
      <c r="CQ145" s="551">
        <v>24</v>
      </c>
      <c r="CR145" s="542" t="s">
        <v>166</v>
      </c>
      <c r="CS145" s="542" t="s">
        <v>233</v>
      </c>
      <c r="CT145" s="1015">
        <f>'Report 1'!$R$18</f>
        <v>0</v>
      </c>
      <c r="CU145" s="1016">
        <f>SUMIF('Report 4A'!$G$16:$G$95,$CQ145,'Report 4A'!$Z$16:$Z$95)</f>
        <v>0</v>
      </c>
      <c r="CV145" s="1017">
        <f t="shared" si="33"/>
        <v>0</v>
      </c>
      <c r="CX145" s="546" t="s">
        <v>669</v>
      </c>
      <c r="CY145" s="537" t="s">
        <v>312</v>
      </c>
      <c r="CZ145" s="537" t="str">
        <f>'Information Input'!$M$14</f>
        <v xml:space="preserve">      -      </v>
      </c>
      <c r="DA145" s="538">
        <f>'Information Input'!$H$35</f>
        <v>43555</v>
      </c>
      <c r="DB145" s="537" t="str">
        <f>'Information Input'!$J$22</f>
        <v>Quarterly</v>
      </c>
      <c r="DC145" s="552">
        <f>'Information Input'!$H$30</f>
        <v>43555</v>
      </c>
      <c r="DD145" s="553" t="str">
        <f t="shared" si="39"/>
        <v>201702</v>
      </c>
      <c r="DE145" s="541" t="s">
        <v>91</v>
      </c>
      <c r="DF145" s="541" t="s">
        <v>681</v>
      </c>
      <c r="DG145" s="544">
        <f>'Report 5D'!$AB$55</f>
        <v>0</v>
      </c>
      <c r="DH145" s="550">
        <f>'Report 5D'!$AB$56</f>
        <v>0</v>
      </c>
      <c r="DI145" s="544">
        <f>'Report 5D'!$AB$57</f>
        <v>0</v>
      </c>
      <c r="DJ145" s="544">
        <f>'Report 5D'!$AB$58</f>
        <v>0</v>
      </c>
      <c r="DK145" s="544">
        <f>'Report 5D'!$AB$59</f>
        <v>0</v>
      </c>
      <c r="DL145" s="544">
        <f>'Report 5D'!$AB$60</f>
        <v>0</v>
      </c>
      <c r="DM145" s="544">
        <f>'Report 5D'!$AB$61</f>
        <v>0</v>
      </c>
      <c r="DN145" s="544">
        <f>'Report 5D'!$AB$62</f>
        <v>0</v>
      </c>
      <c r="DO145" s="544">
        <f>'Report 5D'!$AB$63</f>
        <v>0</v>
      </c>
      <c r="DP145" s="544">
        <f>'Report 5D'!$AB$64</f>
        <v>0</v>
      </c>
      <c r="DQ145" s="544">
        <f>'Report 5D'!$AB$65</f>
        <v>0</v>
      </c>
    </row>
    <row r="146" spans="2:121">
      <c r="B146" s="535" t="s">
        <v>669</v>
      </c>
      <c r="C146" s="536">
        <v>1</v>
      </c>
      <c r="D146" s="537" t="str">
        <f>'Information Input'!$M$14</f>
        <v xml:space="preserve">      -      </v>
      </c>
      <c r="E146" s="537" t="s">
        <v>135</v>
      </c>
      <c r="F146" s="538">
        <f t="shared" si="45"/>
        <v>43466</v>
      </c>
      <c r="G146" s="538">
        <f t="shared" si="46"/>
        <v>43555</v>
      </c>
      <c r="H146" s="538">
        <f>'Information Input'!$H$35</f>
        <v>43555</v>
      </c>
      <c r="I146" s="537" t="str">
        <f>'Information Input'!$J$22</f>
        <v>Quarterly</v>
      </c>
      <c r="J146" s="538">
        <f>'Information Input'!$H$30</f>
        <v>43555</v>
      </c>
      <c r="K146" s="537">
        <f>'Information Input'!$J$18</f>
        <v>2019</v>
      </c>
      <c r="L146" s="579" t="s">
        <v>92</v>
      </c>
      <c r="M146" s="540" t="s">
        <v>93</v>
      </c>
      <c r="N146" s="541" t="s">
        <v>91</v>
      </c>
      <c r="O146" s="542" t="s">
        <v>674</v>
      </c>
      <c r="P146" s="537">
        <v>65</v>
      </c>
      <c r="Q146" s="541" t="s">
        <v>207</v>
      </c>
      <c r="R146" s="541" t="s">
        <v>239</v>
      </c>
      <c r="S146" s="543">
        <f>'Report 1'!$H$18</f>
        <v>0</v>
      </c>
      <c r="T146" s="544">
        <f>'Report 1'!$H$86</f>
        <v>0</v>
      </c>
      <c r="U146" s="545">
        <f>'Report 1'!$H$172</f>
        <v>0</v>
      </c>
      <c r="AL146" s="546" t="s">
        <v>669</v>
      </c>
      <c r="AM146" s="547">
        <v>2</v>
      </c>
      <c r="AN146" s="547" t="str">
        <f>'Information Input'!$M$14</f>
        <v xml:space="preserve">      -      </v>
      </c>
      <c r="AO146" s="547" t="s">
        <v>138</v>
      </c>
      <c r="AP146" s="538">
        <f t="shared" si="43"/>
        <v>43739</v>
      </c>
      <c r="AQ146" s="538">
        <f t="shared" si="44"/>
        <v>43830</v>
      </c>
      <c r="AR146" s="538">
        <f>'Information Input'!$H$35</f>
        <v>43555</v>
      </c>
      <c r="AS146" s="547" t="str">
        <f>'Information Input'!$J$22</f>
        <v>Quarterly</v>
      </c>
      <c r="AT146" s="538">
        <f>'Information Input'!$H$30</f>
        <v>43555</v>
      </c>
      <c r="AU146" s="547">
        <f>'Information Input'!$J$18</f>
        <v>2019</v>
      </c>
      <c r="AV146" s="547" t="s">
        <v>89</v>
      </c>
      <c r="AW146" s="547" t="s">
        <v>90</v>
      </c>
      <c r="AX146" s="547" t="s">
        <v>91</v>
      </c>
      <c r="AY146" s="548" t="s">
        <v>671</v>
      </c>
      <c r="AZ146" s="547">
        <v>19</v>
      </c>
      <c r="BA146" s="549" t="s">
        <v>161</v>
      </c>
      <c r="BB146" s="543" t="s">
        <v>235</v>
      </c>
      <c r="BC146" s="550">
        <f>'Report 2'!$AC26</f>
        <v>0</v>
      </c>
      <c r="BD146" s="550">
        <f>'Report 2'!$AD26</f>
        <v>0</v>
      </c>
      <c r="BE146" s="550">
        <f>'Report 2'!$AE26</f>
        <v>0</v>
      </c>
      <c r="BF146" s="550">
        <f>'Report 2'!$AF26</f>
        <v>0</v>
      </c>
      <c r="BG146" s="550">
        <f>'Report 2'!$AG26</f>
        <v>0</v>
      </c>
      <c r="BH146" s="550">
        <f>'Report 2'!$AH26</f>
        <v>0</v>
      </c>
      <c r="BI146" s="550">
        <f>'Report 2'!$AI26</f>
        <v>0</v>
      </c>
      <c r="BK146" s="541" t="s">
        <v>669</v>
      </c>
      <c r="BL146" s="537">
        <v>3</v>
      </c>
      <c r="BM146" s="537" t="str">
        <f>'Information Input'!$M$14</f>
        <v xml:space="preserve">      -      </v>
      </c>
      <c r="BN146" s="537" t="s">
        <v>137</v>
      </c>
      <c r="BO146" s="538">
        <f t="shared" si="41"/>
        <v>43647</v>
      </c>
      <c r="BP146" s="538">
        <f t="shared" si="42"/>
        <v>43738</v>
      </c>
      <c r="BQ146" s="538">
        <f>'Information Input'!$H$35</f>
        <v>43555</v>
      </c>
      <c r="BR146" s="537" t="str">
        <f>'Information Input'!$J$22</f>
        <v>Quarterly</v>
      </c>
      <c r="BS146" s="538">
        <f>'Information Input'!$H$30</f>
        <v>43555</v>
      </c>
      <c r="BT146" s="537">
        <f>'Information Input'!$J$18</f>
        <v>2019</v>
      </c>
      <c r="BU146" s="579" t="s">
        <v>89</v>
      </c>
      <c r="BV146" s="540" t="s">
        <v>90</v>
      </c>
      <c r="BW146" s="541" t="s">
        <v>91</v>
      </c>
      <c r="BX146" s="537">
        <v>9</v>
      </c>
      <c r="BY146" s="549" t="s">
        <v>170</v>
      </c>
      <c r="BZ146" s="549" t="s">
        <v>258</v>
      </c>
      <c r="CA146" s="543">
        <f>'Report 3'!$F$24</f>
        <v>0</v>
      </c>
      <c r="CC146" s="542" t="s">
        <v>669</v>
      </c>
      <c r="CD146" s="1014" t="s">
        <v>672</v>
      </c>
      <c r="CE146" s="1014" t="str">
        <f>'Information Input'!$M$14</f>
        <v xml:space="preserve">      -      </v>
      </c>
      <c r="CF146" s="551" t="s">
        <v>135</v>
      </c>
      <c r="CG146" s="552">
        <f t="shared" si="47"/>
        <v>43466</v>
      </c>
      <c r="CH146" s="552">
        <f t="shared" si="48"/>
        <v>43555</v>
      </c>
      <c r="CI146" s="552">
        <f>'Information Input'!$H$35</f>
        <v>43555</v>
      </c>
      <c r="CJ146" s="551" t="str">
        <f>'Information Input'!$J$22</f>
        <v>Quarterly</v>
      </c>
      <c r="CK146" s="552">
        <f>'Information Input'!$H$30</f>
        <v>43555</v>
      </c>
      <c r="CL146" s="551">
        <f>'Information Input'!$J$18</f>
        <v>2019</v>
      </c>
      <c r="CM146" s="551" t="s">
        <v>97</v>
      </c>
      <c r="CN146" s="1014" t="s">
        <v>98</v>
      </c>
      <c r="CO146" s="542" t="s">
        <v>96</v>
      </c>
      <c r="CP146" s="542" t="s">
        <v>671</v>
      </c>
      <c r="CQ146" s="551">
        <v>25</v>
      </c>
      <c r="CR146" s="542" t="s">
        <v>167</v>
      </c>
      <c r="CS146" s="542" t="s">
        <v>233</v>
      </c>
      <c r="CT146" s="1015">
        <f>'Report 1'!$R$18</f>
        <v>0</v>
      </c>
      <c r="CU146" s="1016">
        <f>SUMIF('Report 4A'!$G$16:$G$95,$CQ146,'Report 4A'!$Z$16:$Z$95)</f>
        <v>0</v>
      </c>
      <c r="CV146" s="1017">
        <f t="shared" ref="CV146:CV213" si="49">IF(CT146&lt;&gt;0,CU146/CT146,0)</f>
        <v>0</v>
      </c>
      <c r="CX146" s="546" t="s">
        <v>669</v>
      </c>
      <c r="CY146" s="537" t="s">
        <v>312</v>
      </c>
      <c r="CZ146" s="537" t="str">
        <f>'Information Input'!$M$14</f>
        <v xml:space="preserve">      -      </v>
      </c>
      <c r="DA146" s="538">
        <f>'Information Input'!$H$35</f>
        <v>43555</v>
      </c>
      <c r="DB146" s="537" t="str">
        <f>'Information Input'!$J$22</f>
        <v>Quarterly</v>
      </c>
      <c r="DC146" s="552">
        <f>'Information Input'!$H$30</f>
        <v>43555</v>
      </c>
      <c r="DD146" s="553" t="str">
        <f t="shared" si="39"/>
        <v>201701</v>
      </c>
      <c r="DE146" s="541" t="s">
        <v>91</v>
      </c>
      <c r="DF146" s="541" t="s">
        <v>681</v>
      </c>
      <c r="DG146" s="544">
        <f>'Report 5D'!$AC$55</f>
        <v>0</v>
      </c>
      <c r="DH146" s="550">
        <f>'Report 5D'!$AC$56</f>
        <v>0</v>
      </c>
      <c r="DI146" s="544">
        <f>'Report 5D'!$AC$57</f>
        <v>0</v>
      </c>
      <c r="DJ146" s="544">
        <f>'Report 5D'!$AC$58</f>
        <v>0</v>
      </c>
      <c r="DK146" s="544">
        <f>'Report 5D'!$AC$59</f>
        <v>0</v>
      </c>
      <c r="DL146" s="544">
        <f>'Report 5D'!$AC$60</f>
        <v>0</v>
      </c>
      <c r="DM146" s="544">
        <f>'Report 5D'!$AC$61</f>
        <v>0</v>
      </c>
      <c r="DN146" s="544">
        <f>'Report 5D'!$AC$62</f>
        <v>0</v>
      </c>
      <c r="DO146" s="544">
        <f>'Report 5D'!$AC$63</f>
        <v>0</v>
      </c>
      <c r="DP146" s="544">
        <f>'Report 5D'!$AC$64</f>
        <v>0</v>
      </c>
      <c r="DQ146" s="544">
        <f>'Report 5D'!$AC$65</f>
        <v>0</v>
      </c>
    </row>
    <row r="147" spans="2:121">
      <c r="B147" s="535" t="s">
        <v>669</v>
      </c>
      <c r="C147" s="536">
        <v>1</v>
      </c>
      <c r="D147" s="537" t="str">
        <f>'Information Input'!$M$14</f>
        <v xml:space="preserve">      -      </v>
      </c>
      <c r="E147" s="537" t="s">
        <v>135</v>
      </c>
      <c r="F147" s="538">
        <f t="shared" si="45"/>
        <v>43466</v>
      </c>
      <c r="G147" s="538">
        <f t="shared" si="46"/>
        <v>43555</v>
      </c>
      <c r="H147" s="538">
        <f>'Information Input'!$H$35</f>
        <v>43555</v>
      </c>
      <c r="I147" s="537" t="str">
        <f>'Information Input'!$J$22</f>
        <v>Quarterly</v>
      </c>
      <c r="J147" s="538">
        <f>'Information Input'!$H$30</f>
        <v>43555</v>
      </c>
      <c r="K147" s="537">
        <f>'Information Input'!$J$18</f>
        <v>2019</v>
      </c>
      <c r="L147" s="579" t="s">
        <v>92</v>
      </c>
      <c r="M147" s="540" t="s">
        <v>93</v>
      </c>
      <c r="N147" s="541" t="s">
        <v>91</v>
      </c>
      <c r="O147" s="542" t="s">
        <v>679</v>
      </c>
      <c r="P147" s="537">
        <v>66</v>
      </c>
      <c r="Q147" s="541" t="s">
        <v>208</v>
      </c>
      <c r="R147" s="541" t="s">
        <v>239</v>
      </c>
      <c r="S147" s="543">
        <f>'Report 1'!$H$18</f>
        <v>0</v>
      </c>
      <c r="T147" s="544">
        <f>'Report 1'!$H$87</f>
        <v>0</v>
      </c>
      <c r="U147" s="545">
        <f>'Report 1'!$H$173</f>
        <v>0</v>
      </c>
      <c r="AL147" s="546" t="s">
        <v>669</v>
      </c>
      <c r="AM147" s="547">
        <v>2</v>
      </c>
      <c r="AN147" s="547" t="str">
        <f>'Information Input'!$M$14</f>
        <v xml:space="preserve">      -      </v>
      </c>
      <c r="AO147" s="547" t="s">
        <v>138</v>
      </c>
      <c r="AP147" s="538">
        <f t="shared" si="43"/>
        <v>43739</v>
      </c>
      <c r="AQ147" s="538">
        <f t="shared" si="44"/>
        <v>43830</v>
      </c>
      <c r="AR147" s="538">
        <f>'Information Input'!$H$35</f>
        <v>43555</v>
      </c>
      <c r="AS147" s="547" t="str">
        <f>'Information Input'!$J$22</f>
        <v>Quarterly</v>
      </c>
      <c r="AT147" s="538">
        <f>'Information Input'!$H$30</f>
        <v>43555</v>
      </c>
      <c r="AU147" s="547">
        <f>'Information Input'!$J$18</f>
        <v>2019</v>
      </c>
      <c r="AV147" s="547" t="s">
        <v>89</v>
      </c>
      <c r="AW147" s="547" t="s">
        <v>90</v>
      </c>
      <c r="AX147" s="547" t="s">
        <v>91</v>
      </c>
      <c r="AY147" s="548" t="s">
        <v>671</v>
      </c>
      <c r="AZ147" s="547">
        <v>20</v>
      </c>
      <c r="BA147" s="549" t="s">
        <v>162</v>
      </c>
      <c r="BB147" s="543" t="s">
        <v>235</v>
      </c>
      <c r="BC147" s="550">
        <f>'Report 2'!$AC27</f>
        <v>0</v>
      </c>
      <c r="BD147" s="550">
        <f>'Report 2'!$AD27</f>
        <v>0</v>
      </c>
      <c r="BE147" s="550">
        <f>'Report 2'!$AE27</f>
        <v>0</v>
      </c>
      <c r="BF147" s="550">
        <f>'Report 2'!$AF27</f>
        <v>0</v>
      </c>
      <c r="BG147" s="550">
        <f>'Report 2'!$AG27</f>
        <v>0</v>
      </c>
      <c r="BH147" s="550">
        <f>'Report 2'!$AH27</f>
        <v>0</v>
      </c>
      <c r="BI147" s="550">
        <f>'Report 2'!$AI27</f>
        <v>0</v>
      </c>
      <c r="BK147" s="522" t="s">
        <v>669</v>
      </c>
      <c r="BL147" s="517">
        <v>3</v>
      </c>
      <c r="BM147" s="517" t="str">
        <f>'Information Input'!$M$14</f>
        <v xml:space="preserve">      -      </v>
      </c>
      <c r="BN147" s="517" t="s">
        <v>137</v>
      </c>
      <c r="BO147" s="518">
        <f t="shared" si="41"/>
        <v>43647</v>
      </c>
      <c r="BP147" s="518">
        <f t="shared" si="42"/>
        <v>43738</v>
      </c>
      <c r="BQ147" s="519">
        <f>'Information Input'!$H$35</f>
        <v>43555</v>
      </c>
      <c r="BR147" s="517" t="str">
        <f>'Information Input'!$J$22</f>
        <v>Quarterly</v>
      </c>
      <c r="BS147" s="519">
        <f>'Information Input'!$H$30</f>
        <v>43555</v>
      </c>
      <c r="BT147" s="517">
        <f>'Information Input'!$J$18</f>
        <v>2019</v>
      </c>
      <c r="BU147" s="578" t="s">
        <v>92</v>
      </c>
      <c r="BV147" s="521" t="s">
        <v>93</v>
      </c>
      <c r="BW147" s="522" t="s">
        <v>91</v>
      </c>
      <c r="BX147" s="517">
        <v>1</v>
      </c>
      <c r="BY147" s="530" t="s">
        <v>153</v>
      </c>
      <c r="BZ147" s="530" t="s">
        <v>250</v>
      </c>
      <c r="CA147" s="524">
        <f>'Report 3'!$K$16</f>
        <v>0</v>
      </c>
      <c r="CC147" s="542" t="s">
        <v>669</v>
      </c>
      <c r="CD147" s="1014" t="s">
        <v>672</v>
      </c>
      <c r="CE147" s="1014" t="str">
        <f>'Information Input'!$M$14</f>
        <v xml:space="preserve">      -      </v>
      </c>
      <c r="CF147" s="551" t="s">
        <v>135</v>
      </c>
      <c r="CG147" s="552">
        <f t="shared" si="47"/>
        <v>43466</v>
      </c>
      <c r="CH147" s="552">
        <f t="shared" si="48"/>
        <v>43555</v>
      </c>
      <c r="CI147" s="552">
        <f>'Information Input'!$H$35</f>
        <v>43555</v>
      </c>
      <c r="CJ147" s="551" t="str">
        <f>'Information Input'!$J$22</f>
        <v>Quarterly</v>
      </c>
      <c r="CK147" s="552">
        <f>'Information Input'!$H$30</f>
        <v>43555</v>
      </c>
      <c r="CL147" s="551">
        <f>'Information Input'!$J$18</f>
        <v>2019</v>
      </c>
      <c r="CM147" s="551" t="s">
        <v>97</v>
      </c>
      <c r="CN147" s="1014" t="s">
        <v>98</v>
      </c>
      <c r="CO147" s="542" t="s">
        <v>96</v>
      </c>
      <c r="CP147" s="542" t="s">
        <v>671</v>
      </c>
      <c r="CQ147" s="551">
        <v>26</v>
      </c>
      <c r="CR147" s="542" t="s">
        <v>168</v>
      </c>
      <c r="CS147" s="542" t="s">
        <v>237</v>
      </c>
      <c r="CT147" s="1015">
        <f>'Report 1'!$R$18</f>
        <v>0</v>
      </c>
      <c r="CU147" s="1016">
        <f>SUMIF('Report 4A'!$G$16:$G$95,$CQ147,'Report 4A'!$Z$16:$Z$95)</f>
        <v>0</v>
      </c>
      <c r="CV147" s="1017">
        <f t="shared" si="49"/>
        <v>0</v>
      </c>
      <c r="CX147" s="546" t="s">
        <v>669</v>
      </c>
      <c r="CY147" s="537" t="s">
        <v>312</v>
      </c>
      <c r="CZ147" s="537" t="str">
        <f>'Information Input'!$M$14</f>
        <v xml:space="preserve">      -      </v>
      </c>
      <c r="DA147" s="538">
        <f>'Information Input'!$H$35</f>
        <v>43555</v>
      </c>
      <c r="DB147" s="537" t="str">
        <f>'Information Input'!$J$22</f>
        <v>Quarterly</v>
      </c>
      <c r="DC147" s="552">
        <f>'Information Input'!$H$30</f>
        <v>43555</v>
      </c>
      <c r="DD147" s="553" t="str">
        <f t="shared" si="39"/>
        <v>201612</v>
      </c>
      <c r="DE147" s="541" t="s">
        <v>91</v>
      </c>
      <c r="DF147" s="541" t="s">
        <v>681</v>
      </c>
      <c r="DG147" s="544">
        <f>'Report 5D'!$AD$55</f>
        <v>0</v>
      </c>
      <c r="DH147" s="550">
        <f>'Report 5D'!$AD$56</f>
        <v>0</v>
      </c>
      <c r="DI147" s="544">
        <f>'Report 5D'!$AD$57</f>
        <v>0</v>
      </c>
      <c r="DJ147" s="544">
        <f>'Report 5D'!$AD$58</f>
        <v>0</v>
      </c>
      <c r="DK147" s="544">
        <f>'Report 5D'!$AD$59</f>
        <v>0</v>
      </c>
      <c r="DL147" s="544">
        <f>'Report 5D'!$AD$60</f>
        <v>0</v>
      </c>
      <c r="DM147" s="544">
        <f>'Report 5D'!$AD$61</f>
        <v>0</v>
      </c>
      <c r="DN147" s="544">
        <f>'Report 5D'!$AD$62</f>
        <v>0</v>
      </c>
      <c r="DO147" s="544">
        <f>'Report 5D'!$AD$63</f>
        <v>0</v>
      </c>
      <c r="DP147" s="544">
        <f>'Report 5D'!$AD$64</f>
        <v>0</v>
      </c>
      <c r="DQ147" s="544">
        <f>'Report 5D'!$AD$65</f>
        <v>0</v>
      </c>
    </row>
    <row r="148" spans="2:121">
      <c r="B148" s="535" t="s">
        <v>669</v>
      </c>
      <c r="C148" s="536">
        <v>1</v>
      </c>
      <c r="D148" s="537" t="str">
        <f>'Information Input'!$M$14</f>
        <v xml:space="preserve">      -      </v>
      </c>
      <c r="E148" s="537" t="s">
        <v>135</v>
      </c>
      <c r="F148" s="538">
        <f t="shared" si="45"/>
        <v>43466</v>
      </c>
      <c r="G148" s="538">
        <f t="shared" si="46"/>
        <v>43555</v>
      </c>
      <c r="H148" s="538">
        <f>'Information Input'!$H$35</f>
        <v>43555</v>
      </c>
      <c r="I148" s="537" t="str">
        <f>'Information Input'!$J$22</f>
        <v>Quarterly</v>
      </c>
      <c r="J148" s="538">
        <f>'Information Input'!$H$30</f>
        <v>43555</v>
      </c>
      <c r="K148" s="537">
        <f>'Information Input'!$J$18</f>
        <v>2019</v>
      </c>
      <c r="L148" s="579" t="s">
        <v>92</v>
      </c>
      <c r="M148" s="540" t="s">
        <v>93</v>
      </c>
      <c r="N148" s="541" t="s">
        <v>91</v>
      </c>
      <c r="O148" s="542" t="s">
        <v>679</v>
      </c>
      <c r="P148" s="537">
        <v>67</v>
      </c>
      <c r="Q148" s="541" t="s">
        <v>209</v>
      </c>
      <c r="R148" s="541" t="s">
        <v>239</v>
      </c>
      <c r="S148" s="543">
        <f>'Report 1'!$H$18</f>
        <v>0</v>
      </c>
      <c r="T148" s="544">
        <f>'Report 1'!$H$88</f>
        <v>0</v>
      </c>
      <c r="U148" s="545">
        <f>'Report 1'!$H$174</f>
        <v>0</v>
      </c>
      <c r="AL148" s="546" t="s">
        <v>669</v>
      </c>
      <c r="AM148" s="547">
        <v>2</v>
      </c>
      <c r="AN148" s="547" t="str">
        <f>'Information Input'!$M$14</f>
        <v xml:space="preserve">      -      </v>
      </c>
      <c r="AO148" s="547" t="s">
        <v>138</v>
      </c>
      <c r="AP148" s="538">
        <f t="shared" si="43"/>
        <v>43739</v>
      </c>
      <c r="AQ148" s="538">
        <f t="shared" si="44"/>
        <v>43830</v>
      </c>
      <c r="AR148" s="538">
        <f>'Information Input'!$H$35</f>
        <v>43555</v>
      </c>
      <c r="AS148" s="547" t="str">
        <f>'Information Input'!$J$22</f>
        <v>Quarterly</v>
      </c>
      <c r="AT148" s="538">
        <f>'Information Input'!$H$30</f>
        <v>43555</v>
      </c>
      <c r="AU148" s="547">
        <f>'Information Input'!$J$18</f>
        <v>2019</v>
      </c>
      <c r="AV148" s="547" t="s">
        <v>89</v>
      </c>
      <c r="AW148" s="547" t="s">
        <v>90</v>
      </c>
      <c r="AX148" s="547" t="s">
        <v>91</v>
      </c>
      <c r="AY148" s="548" t="s">
        <v>671</v>
      </c>
      <c r="AZ148" s="547">
        <v>21</v>
      </c>
      <c r="BA148" s="549" t="s">
        <v>163</v>
      </c>
      <c r="BB148" s="543" t="s">
        <v>235</v>
      </c>
      <c r="BC148" s="550">
        <f>'Report 2'!$AC28</f>
        <v>0</v>
      </c>
      <c r="BD148" s="550">
        <f>'Report 2'!$AD28</f>
        <v>0</v>
      </c>
      <c r="BE148" s="550">
        <f>'Report 2'!$AE28</f>
        <v>0</v>
      </c>
      <c r="BF148" s="550">
        <f>'Report 2'!$AF28</f>
        <v>0</v>
      </c>
      <c r="BG148" s="550">
        <f>'Report 2'!$AG28</f>
        <v>0</v>
      </c>
      <c r="BH148" s="550">
        <f>'Report 2'!$AH28</f>
        <v>0</v>
      </c>
      <c r="BI148" s="550">
        <f>'Report 2'!$AI28</f>
        <v>0</v>
      </c>
      <c r="BK148" s="541" t="s">
        <v>669</v>
      </c>
      <c r="BL148" s="537">
        <v>3</v>
      </c>
      <c r="BM148" s="537" t="str">
        <f>'Information Input'!$M$14</f>
        <v xml:space="preserve">      -      </v>
      </c>
      <c r="BN148" s="537" t="s">
        <v>137</v>
      </c>
      <c r="BO148" s="538">
        <f t="shared" si="41"/>
        <v>43647</v>
      </c>
      <c r="BP148" s="538">
        <f t="shared" si="42"/>
        <v>43738</v>
      </c>
      <c r="BQ148" s="538">
        <f>'Information Input'!$H$35</f>
        <v>43555</v>
      </c>
      <c r="BR148" s="537" t="str">
        <f>'Information Input'!$J$22</f>
        <v>Quarterly</v>
      </c>
      <c r="BS148" s="538">
        <f>'Information Input'!$H$30</f>
        <v>43555</v>
      </c>
      <c r="BT148" s="537">
        <f>'Information Input'!$J$18</f>
        <v>2019</v>
      </c>
      <c r="BU148" s="579" t="s">
        <v>92</v>
      </c>
      <c r="BV148" s="540" t="s">
        <v>93</v>
      </c>
      <c r="BW148" s="541" t="s">
        <v>91</v>
      </c>
      <c r="BX148" s="537">
        <v>2</v>
      </c>
      <c r="BY148" s="549" t="s">
        <v>154</v>
      </c>
      <c r="BZ148" s="549" t="s">
        <v>251</v>
      </c>
      <c r="CA148" s="543">
        <f>'Report 3'!$K$17</f>
        <v>0</v>
      </c>
      <c r="CC148" s="542" t="s">
        <v>669</v>
      </c>
      <c r="CD148" s="1014" t="s">
        <v>672</v>
      </c>
      <c r="CE148" s="1014" t="str">
        <f>'Information Input'!$M$14</f>
        <v xml:space="preserve">      -      </v>
      </c>
      <c r="CF148" s="551" t="s">
        <v>135</v>
      </c>
      <c r="CG148" s="552">
        <f t="shared" si="47"/>
        <v>43466</v>
      </c>
      <c r="CH148" s="552">
        <f t="shared" si="48"/>
        <v>43555</v>
      </c>
      <c r="CI148" s="552">
        <f>'Information Input'!$H$35</f>
        <v>43555</v>
      </c>
      <c r="CJ148" s="551" t="str">
        <f>'Information Input'!$J$22</f>
        <v>Quarterly</v>
      </c>
      <c r="CK148" s="552">
        <f>'Information Input'!$H$30</f>
        <v>43555</v>
      </c>
      <c r="CL148" s="551">
        <f>'Information Input'!$J$18</f>
        <v>2019</v>
      </c>
      <c r="CM148" s="551" t="s">
        <v>97</v>
      </c>
      <c r="CN148" s="1014" t="s">
        <v>98</v>
      </c>
      <c r="CO148" s="542" t="s">
        <v>96</v>
      </c>
      <c r="CP148" s="542" t="s">
        <v>671</v>
      </c>
      <c r="CQ148" s="551">
        <v>27</v>
      </c>
      <c r="CR148" s="542" t="s">
        <v>169</v>
      </c>
      <c r="CS148" s="542" t="s">
        <v>235</v>
      </c>
      <c r="CT148" s="1015">
        <f>'Report 1'!$R$18</f>
        <v>0</v>
      </c>
      <c r="CU148" s="1016">
        <f>SUMIF('Report 4A'!$G$16:$G$95,$CQ148,'Report 4A'!$Z$16:$Z$95)</f>
        <v>0</v>
      </c>
      <c r="CV148" s="1017">
        <f t="shared" si="49"/>
        <v>0</v>
      </c>
      <c r="CX148" s="546" t="s">
        <v>669</v>
      </c>
      <c r="CY148" s="537" t="s">
        <v>312</v>
      </c>
      <c r="CZ148" s="537" t="str">
        <f>'Information Input'!$M$14</f>
        <v xml:space="preserve">      -      </v>
      </c>
      <c r="DA148" s="538">
        <f>'Information Input'!$H$35</f>
        <v>43555</v>
      </c>
      <c r="DB148" s="537" t="str">
        <f>'Information Input'!$J$22</f>
        <v>Quarterly</v>
      </c>
      <c r="DC148" s="552">
        <f>'Information Input'!$H$30</f>
        <v>43555</v>
      </c>
      <c r="DD148" s="553" t="str">
        <f t="shared" si="39"/>
        <v>201611</v>
      </c>
      <c r="DE148" s="541" t="s">
        <v>91</v>
      </c>
      <c r="DF148" s="541" t="s">
        <v>681</v>
      </c>
      <c r="DG148" s="544">
        <f>'Report 5D'!$AE$55</f>
        <v>0</v>
      </c>
      <c r="DH148" s="550">
        <f>'Report 5D'!$AE$56</f>
        <v>0</v>
      </c>
      <c r="DI148" s="544">
        <f>'Report 5D'!$AE$57</f>
        <v>0</v>
      </c>
      <c r="DJ148" s="544">
        <f>'Report 5D'!$AE$58</f>
        <v>0</v>
      </c>
      <c r="DK148" s="544">
        <f>'Report 5D'!$AE$59</f>
        <v>0</v>
      </c>
      <c r="DL148" s="544">
        <f>'Report 5D'!$AE$60</f>
        <v>0</v>
      </c>
      <c r="DM148" s="544">
        <f>'Report 5D'!$AE$61</f>
        <v>0</v>
      </c>
      <c r="DN148" s="544">
        <f>'Report 5D'!$AE$62</f>
        <v>0</v>
      </c>
      <c r="DO148" s="544">
        <f>'Report 5D'!$AE$63</f>
        <v>0</v>
      </c>
      <c r="DP148" s="544">
        <f>'Report 5D'!$AE$64</f>
        <v>0</v>
      </c>
      <c r="DQ148" s="544">
        <f>'Report 5D'!$AE$65</f>
        <v>0</v>
      </c>
    </row>
    <row r="149" spans="2:121">
      <c r="B149" s="535" t="s">
        <v>669</v>
      </c>
      <c r="C149" s="536">
        <v>1</v>
      </c>
      <c r="D149" s="537" t="str">
        <f>'Information Input'!$M$14</f>
        <v xml:space="preserve">      -      </v>
      </c>
      <c r="E149" s="537" t="s">
        <v>135</v>
      </c>
      <c r="F149" s="538">
        <f t="shared" si="45"/>
        <v>43466</v>
      </c>
      <c r="G149" s="538">
        <f t="shared" si="46"/>
        <v>43555</v>
      </c>
      <c r="H149" s="538">
        <f>'Information Input'!$H$35</f>
        <v>43555</v>
      </c>
      <c r="I149" s="537" t="str">
        <f>'Information Input'!$J$22</f>
        <v>Quarterly</v>
      </c>
      <c r="J149" s="538">
        <f>'Information Input'!$H$30</f>
        <v>43555</v>
      </c>
      <c r="K149" s="537">
        <f>'Information Input'!$J$18</f>
        <v>2019</v>
      </c>
      <c r="L149" s="579" t="s">
        <v>92</v>
      </c>
      <c r="M149" s="540" t="s">
        <v>93</v>
      </c>
      <c r="N149" s="541" t="s">
        <v>91</v>
      </c>
      <c r="O149" s="542" t="s">
        <v>679</v>
      </c>
      <c r="P149" s="537">
        <v>68</v>
      </c>
      <c r="Q149" s="541" t="s">
        <v>210</v>
      </c>
      <c r="R149" s="541" t="s">
        <v>239</v>
      </c>
      <c r="S149" s="543">
        <f>'Report 1'!$H$18</f>
        <v>0</v>
      </c>
      <c r="T149" s="544">
        <f>'Report 1'!$H$89</f>
        <v>0</v>
      </c>
      <c r="U149" s="545">
        <f>'Report 1'!$H$175</f>
        <v>0</v>
      </c>
      <c r="AL149" s="546" t="s">
        <v>669</v>
      </c>
      <c r="AM149" s="547">
        <v>2</v>
      </c>
      <c r="AN149" s="547" t="str">
        <f>'Information Input'!$M$14</f>
        <v xml:space="preserve">      -      </v>
      </c>
      <c r="AO149" s="547" t="s">
        <v>138</v>
      </c>
      <c r="AP149" s="538">
        <f t="shared" si="43"/>
        <v>43739</v>
      </c>
      <c r="AQ149" s="538">
        <f t="shared" si="44"/>
        <v>43830</v>
      </c>
      <c r="AR149" s="538">
        <f>'Information Input'!$H$35</f>
        <v>43555</v>
      </c>
      <c r="AS149" s="547" t="str">
        <f>'Information Input'!$J$22</f>
        <v>Quarterly</v>
      </c>
      <c r="AT149" s="538">
        <f>'Information Input'!$H$30</f>
        <v>43555</v>
      </c>
      <c r="AU149" s="547">
        <f>'Information Input'!$J$18</f>
        <v>2019</v>
      </c>
      <c r="AV149" s="547" t="s">
        <v>89</v>
      </c>
      <c r="AW149" s="547" t="s">
        <v>90</v>
      </c>
      <c r="AX149" s="547" t="s">
        <v>91</v>
      </c>
      <c r="AY149" s="548" t="s">
        <v>671</v>
      </c>
      <c r="AZ149" s="547">
        <v>22</v>
      </c>
      <c r="BA149" s="549" t="s">
        <v>164</v>
      </c>
      <c r="BB149" s="543" t="s">
        <v>236</v>
      </c>
      <c r="BC149" s="550">
        <f>'Report 2'!$AC29</f>
        <v>0</v>
      </c>
      <c r="BD149" s="550">
        <f>'Report 2'!$AD29</f>
        <v>0</v>
      </c>
      <c r="BE149" s="550">
        <f>'Report 2'!$AE29</f>
        <v>0</v>
      </c>
      <c r="BF149" s="550">
        <f>'Report 2'!$AF29</f>
        <v>0</v>
      </c>
      <c r="BG149" s="550">
        <f>'Report 2'!$AG29</f>
        <v>0</v>
      </c>
      <c r="BH149" s="550">
        <f>'Report 2'!$AH29</f>
        <v>0</v>
      </c>
      <c r="BI149" s="550">
        <f>'Report 2'!$AI29</f>
        <v>0</v>
      </c>
      <c r="BK149" s="541" t="s">
        <v>669</v>
      </c>
      <c r="BL149" s="537">
        <v>3</v>
      </c>
      <c r="BM149" s="537" t="str">
        <f>'Information Input'!$M$14</f>
        <v xml:space="preserve">      -      </v>
      </c>
      <c r="BN149" s="537" t="s">
        <v>137</v>
      </c>
      <c r="BO149" s="538">
        <f t="shared" si="41"/>
        <v>43647</v>
      </c>
      <c r="BP149" s="538">
        <f t="shared" si="42"/>
        <v>43738</v>
      </c>
      <c r="BQ149" s="538">
        <f>'Information Input'!$H$35</f>
        <v>43555</v>
      </c>
      <c r="BR149" s="537" t="str">
        <f>'Information Input'!$J$22</f>
        <v>Quarterly</v>
      </c>
      <c r="BS149" s="538">
        <f>'Information Input'!$H$30</f>
        <v>43555</v>
      </c>
      <c r="BT149" s="537">
        <f>'Information Input'!$J$18</f>
        <v>2019</v>
      </c>
      <c r="BU149" s="579" t="s">
        <v>92</v>
      </c>
      <c r="BV149" s="540" t="s">
        <v>93</v>
      </c>
      <c r="BW149" s="541" t="s">
        <v>91</v>
      </c>
      <c r="BX149" s="537">
        <v>3</v>
      </c>
      <c r="BY149" s="549" t="s">
        <v>164</v>
      </c>
      <c r="BZ149" s="549" t="s">
        <v>250</v>
      </c>
      <c r="CA149" s="543">
        <f>'Report 3'!$K$18</f>
        <v>0</v>
      </c>
      <c r="CC149" s="542" t="s">
        <v>669</v>
      </c>
      <c r="CD149" s="1014" t="s">
        <v>672</v>
      </c>
      <c r="CE149" s="1014" t="str">
        <f>'Information Input'!$M$14</f>
        <v xml:space="preserve">      -      </v>
      </c>
      <c r="CF149" s="551" t="s">
        <v>135</v>
      </c>
      <c r="CG149" s="552">
        <f t="shared" si="47"/>
        <v>43466</v>
      </c>
      <c r="CH149" s="552">
        <f t="shared" si="48"/>
        <v>43555</v>
      </c>
      <c r="CI149" s="552">
        <f>'Information Input'!$H$35</f>
        <v>43555</v>
      </c>
      <c r="CJ149" s="551" t="str">
        <f>'Information Input'!$J$22</f>
        <v>Quarterly</v>
      </c>
      <c r="CK149" s="552">
        <f>'Information Input'!$H$30</f>
        <v>43555</v>
      </c>
      <c r="CL149" s="551">
        <f>'Information Input'!$J$18</f>
        <v>2019</v>
      </c>
      <c r="CM149" s="551" t="s">
        <v>97</v>
      </c>
      <c r="CN149" s="1014" t="s">
        <v>98</v>
      </c>
      <c r="CO149" s="542" t="s">
        <v>96</v>
      </c>
      <c r="CP149" s="542" t="s">
        <v>671</v>
      </c>
      <c r="CQ149" s="551">
        <v>28</v>
      </c>
      <c r="CR149" s="542" t="s">
        <v>170</v>
      </c>
      <c r="CS149" s="542" t="s">
        <v>235</v>
      </c>
      <c r="CT149" s="1015">
        <f>'Report 1'!$R$18</f>
        <v>0</v>
      </c>
      <c r="CU149" s="1016">
        <f>SUMIF('Report 4A'!$G$16:$G$95,$CQ149,'Report 4A'!$Z$16:$Z$95)</f>
        <v>0</v>
      </c>
      <c r="CV149" s="1017">
        <f t="shared" si="49"/>
        <v>0</v>
      </c>
      <c r="CX149" s="546" t="s">
        <v>669</v>
      </c>
      <c r="CY149" s="537" t="s">
        <v>312</v>
      </c>
      <c r="CZ149" s="537" t="str">
        <f>'Information Input'!$M$14</f>
        <v xml:space="preserve">      -      </v>
      </c>
      <c r="DA149" s="538">
        <f>'Information Input'!$H$35</f>
        <v>43555</v>
      </c>
      <c r="DB149" s="537" t="str">
        <f>'Information Input'!$J$22</f>
        <v>Quarterly</v>
      </c>
      <c r="DC149" s="552">
        <f>'Information Input'!$H$30</f>
        <v>43555</v>
      </c>
      <c r="DD149" s="553" t="str">
        <f t="shared" si="39"/>
        <v>201610</v>
      </c>
      <c r="DE149" s="541" t="s">
        <v>91</v>
      </c>
      <c r="DF149" s="541" t="s">
        <v>681</v>
      </c>
      <c r="DG149" s="544">
        <f>'Report 5D'!$AF$55</f>
        <v>0</v>
      </c>
      <c r="DH149" s="550">
        <f>'Report 5D'!$AF$56</f>
        <v>0</v>
      </c>
      <c r="DI149" s="544">
        <f>'Report 5D'!$AF$57</f>
        <v>0</v>
      </c>
      <c r="DJ149" s="544">
        <f>'Report 5D'!$AF$58</f>
        <v>0</v>
      </c>
      <c r="DK149" s="544">
        <f>'Report 5D'!$AF$59</f>
        <v>0</v>
      </c>
      <c r="DL149" s="544">
        <f>'Report 5D'!$AF$60</f>
        <v>0</v>
      </c>
      <c r="DM149" s="544">
        <f>'Report 5D'!$AF$61</f>
        <v>0</v>
      </c>
      <c r="DN149" s="544">
        <f>'Report 5D'!$AF$62</f>
        <v>0</v>
      </c>
      <c r="DO149" s="544">
        <f>'Report 5D'!$AF$63</f>
        <v>0</v>
      </c>
      <c r="DP149" s="544">
        <f>'Report 5D'!$AF$64</f>
        <v>0</v>
      </c>
      <c r="DQ149" s="544">
        <f>'Report 5D'!$AF$65</f>
        <v>0</v>
      </c>
    </row>
    <row r="150" spans="2:121">
      <c r="B150" s="535" t="s">
        <v>669</v>
      </c>
      <c r="C150" s="536">
        <v>1</v>
      </c>
      <c r="D150" s="537" t="str">
        <f>'Information Input'!$M$14</f>
        <v xml:space="preserve">      -      </v>
      </c>
      <c r="E150" s="537" t="s">
        <v>135</v>
      </c>
      <c r="F150" s="538">
        <f t="shared" si="45"/>
        <v>43466</v>
      </c>
      <c r="G150" s="538">
        <f t="shared" si="46"/>
        <v>43555</v>
      </c>
      <c r="H150" s="538">
        <f>'Information Input'!$H$35</f>
        <v>43555</v>
      </c>
      <c r="I150" s="537" t="str">
        <f>'Information Input'!$J$22</f>
        <v>Quarterly</v>
      </c>
      <c r="J150" s="538">
        <f>'Information Input'!$H$30</f>
        <v>43555</v>
      </c>
      <c r="K150" s="537">
        <f>'Information Input'!$J$18</f>
        <v>2019</v>
      </c>
      <c r="L150" s="579" t="s">
        <v>92</v>
      </c>
      <c r="M150" s="540" t="s">
        <v>93</v>
      </c>
      <c r="N150" s="541" t="s">
        <v>91</v>
      </c>
      <c r="O150" s="542" t="s">
        <v>679</v>
      </c>
      <c r="P150" s="537">
        <v>69</v>
      </c>
      <c r="Q150" s="541" t="s">
        <v>211</v>
      </c>
      <c r="R150" s="541" t="s">
        <v>239</v>
      </c>
      <c r="S150" s="543">
        <f>'Report 1'!$H$18</f>
        <v>0</v>
      </c>
      <c r="T150" s="544">
        <f>'Report 1'!$H$90</f>
        <v>0</v>
      </c>
      <c r="U150" s="545">
        <f>'Report 1'!$H$176</f>
        <v>0</v>
      </c>
      <c r="AL150" s="546" t="s">
        <v>669</v>
      </c>
      <c r="AM150" s="547">
        <v>2</v>
      </c>
      <c r="AN150" s="547" t="str">
        <f>'Information Input'!$M$14</f>
        <v xml:space="preserve">      -      </v>
      </c>
      <c r="AO150" s="547" t="s">
        <v>138</v>
      </c>
      <c r="AP150" s="538">
        <f t="shared" si="43"/>
        <v>43739</v>
      </c>
      <c r="AQ150" s="538">
        <f t="shared" si="44"/>
        <v>43830</v>
      </c>
      <c r="AR150" s="538">
        <f>'Information Input'!$H$35</f>
        <v>43555</v>
      </c>
      <c r="AS150" s="547" t="str">
        <f>'Information Input'!$J$22</f>
        <v>Quarterly</v>
      </c>
      <c r="AT150" s="538">
        <f>'Information Input'!$H$30</f>
        <v>43555</v>
      </c>
      <c r="AU150" s="547">
        <f>'Information Input'!$J$18</f>
        <v>2019</v>
      </c>
      <c r="AV150" s="547" t="s">
        <v>89</v>
      </c>
      <c r="AW150" s="547" t="s">
        <v>90</v>
      </c>
      <c r="AX150" s="547" t="s">
        <v>91</v>
      </c>
      <c r="AY150" s="548" t="s">
        <v>671</v>
      </c>
      <c r="AZ150" s="547">
        <v>23</v>
      </c>
      <c r="BA150" s="549" t="s">
        <v>165</v>
      </c>
      <c r="BB150" s="543" t="s">
        <v>236</v>
      </c>
      <c r="BC150" s="550">
        <f>'Report 2'!$AC30</f>
        <v>0</v>
      </c>
      <c r="BD150" s="550">
        <f>'Report 2'!$AD30</f>
        <v>0</v>
      </c>
      <c r="BE150" s="550">
        <f>'Report 2'!$AE30</f>
        <v>0</v>
      </c>
      <c r="BF150" s="550">
        <f>'Report 2'!$AF30</f>
        <v>0</v>
      </c>
      <c r="BG150" s="550">
        <f>'Report 2'!$AG30</f>
        <v>0</v>
      </c>
      <c r="BH150" s="550">
        <f>'Report 2'!$AH30</f>
        <v>0</v>
      </c>
      <c r="BI150" s="550">
        <f>'Report 2'!$AI30</f>
        <v>0</v>
      </c>
      <c r="BK150" s="541" t="s">
        <v>669</v>
      </c>
      <c r="BL150" s="537">
        <v>3</v>
      </c>
      <c r="BM150" s="537" t="str">
        <f>'Information Input'!$M$14</f>
        <v xml:space="preserve">      -      </v>
      </c>
      <c r="BN150" s="537" t="s">
        <v>137</v>
      </c>
      <c r="BO150" s="538">
        <f t="shared" si="41"/>
        <v>43647</v>
      </c>
      <c r="BP150" s="538">
        <f t="shared" si="42"/>
        <v>43738</v>
      </c>
      <c r="BQ150" s="538">
        <f>'Information Input'!$H$35</f>
        <v>43555</v>
      </c>
      <c r="BR150" s="537" t="str">
        <f>'Information Input'!$J$22</f>
        <v>Quarterly</v>
      </c>
      <c r="BS150" s="538">
        <f>'Information Input'!$H$30</f>
        <v>43555</v>
      </c>
      <c r="BT150" s="537">
        <f>'Information Input'!$J$18</f>
        <v>2019</v>
      </c>
      <c r="BU150" s="579" t="s">
        <v>92</v>
      </c>
      <c r="BV150" s="540" t="s">
        <v>93</v>
      </c>
      <c r="BW150" s="541" t="s">
        <v>91</v>
      </c>
      <c r="BX150" s="537">
        <v>4</v>
      </c>
      <c r="BY150" s="549" t="s">
        <v>164</v>
      </c>
      <c r="BZ150" s="549" t="s">
        <v>252</v>
      </c>
      <c r="CA150" s="543">
        <f>'Report 3'!$K$19</f>
        <v>0</v>
      </c>
      <c r="CC150" s="542" t="s">
        <v>669</v>
      </c>
      <c r="CD150" s="1014" t="s">
        <v>672</v>
      </c>
      <c r="CE150" s="1014" t="str">
        <f>'Information Input'!$M$14</f>
        <v xml:space="preserve">      -      </v>
      </c>
      <c r="CF150" s="551" t="s">
        <v>135</v>
      </c>
      <c r="CG150" s="552">
        <f t="shared" si="47"/>
        <v>43466</v>
      </c>
      <c r="CH150" s="552">
        <f t="shared" si="48"/>
        <v>43555</v>
      </c>
      <c r="CI150" s="552">
        <f>'Information Input'!$H$35</f>
        <v>43555</v>
      </c>
      <c r="CJ150" s="551" t="str">
        <f>'Information Input'!$J$22</f>
        <v>Quarterly</v>
      </c>
      <c r="CK150" s="552">
        <f>'Information Input'!$H$30</f>
        <v>43555</v>
      </c>
      <c r="CL150" s="551">
        <f>'Information Input'!$J$18</f>
        <v>2019</v>
      </c>
      <c r="CM150" s="551" t="s">
        <v>97</v>
      </c>
      <c r="CN150" s="1014" t="s">
        <v>98</v>
      </c>
      <c r="CO150" s="542" t="s">
        <v>96</v>
      </c>
      <c r="CP150" s="542" t="s">
        <v>671</v>
      </c>
      <c r="CQ150" s="551">
        <v>29</v>
      </c>
      <c r="CR150" s="542" t="s">
        <v>171</v>
      </c>
      <c r="CS150" s="542" t="s">
        <v>238</v>
      </c>
      <c r="CT150" s="1015">
        <f>'Report 1'!$R$18</f>
        <v>0</v>
      </c>
      <c r="CU150" s="1016">
        <f>SUMIF('Report 4A'!$G$16:$G$95,$CQ150,'Report 4A'!$Z$16:$Z$95)</f>
        <v>0</v>
      </c>
      <c r="CV150" s="1017">
        <f t="shared" si="49"/>
        <v>0</v>
      </c>
      <c r="CX150" s="546" t="s">
        <v>669</v>
      </c>
      <c r="CY150" s="537" t="s">
        <v>312</v>
      </c>
      <c r="CZ150" s="537" t="str">
        <f>'Information Input'!$M$14</f>
        <v xml:space="preserve">      -      </v>
      </c>
      <c r="DA150" s="552">
        <f>'Information Input'!$H$35</f>
        <v>43555</v>
      </c>
      <c r="DB150" s="537" t="str">
        <f>'Information Input'!$J$22</f>
        <v>Quarterly</v>
      </c>
      <c r="DC150" s="552">
        <f>'Information Input'!$H$30</f>
        <v>43555</v>
      </c>
      <c r="DD150" s="553" t="str">
        <f t="shared" si="39"/>
        <v>201609</v>
      </c>
      <c r="DE150" s="541" t="s">
        <v>91</v>
      </c>
      <c r="DF150" s="541" t="s">
        <v>681</v>
      </c>
      <c r="DG150" s="544">
        <f>'Report 5D'!$AG$55</f>
        <v>0</v>
      </c>
      <c r="DH150" s="550">
        <f>'Report 5D'!$AG$56</f>
        <v>0</v>
      </c>
      <c r="DI150" s="544">
        <f>'Report 5D'!$AG$57</f>
        <v>0</v>
      </c>
      <c r="DJ150" s="544">
        <f>'Report 5D'!$AG$58</f>
        <v>0</v>
      </c>
      <c r="DK150" s="544">
        <f>'Report 5D'!$AG$59</f>
        <v>0</v>
      </c>
      <c r="DL150" s="544">
        <f>'Report 5D'!$AG$60</f>
        <v>0</v>
      </c>
      <c r="DM150" s="544">
        <f>'Report 5D'!$AG$61</f>
        <v>0</v>
      </c>
      <c r="DN150" s="544">
        <f>'Report 5D'!$AG$62</f>
        <v>0</v>
      </c>
      <c r="DO150" s="544">
        <f>'Report 5D'!$AG$63</f>
        <v>0</v>
      </c>
      <c r="DP150" s="544">
        <f>'Report 5D'!$AG$64</f>
        <v>0</v>
      </c>
      <c r="DQ150" s="544">
        <f>'Report 5D'!$AG$65</f>
        <v>0</v>
      </c>
    </row>
    <row r="151" spans="2:121">
      <c r="B151" s="535" t="s">
        <v>669</v>
      </c>
      <c r="C151" s="536">
        <v>1</v>
      </c>
      <c r="D151" s="537" t="str">
        <f>'Information Input'!$M$14</f>
        <v xml:space="preserve">      -      </v>
      </c>
      <c r="E151" s="537" t="s">
        <v>135</v>
      </c>
      <c r="F151" s="538">
        <f t="shared" si="45"/>
        <v>43466</v>
      </c>
      <c r="G151" s="538">
        <f t="shared" si="46"/>
        <v>43555</v>
      </c>
      <c r="H151" s="538">
        <f>'Information Input'!$H$35</f>
        <v>43555</v>
      </c>
      <c r="I151" s="537" t="str">
        <f>'Information Input'!$J$22</f>
        <v>Quarterly</v>
      </c>
      <c r="J151" s="538">
        <f>'Information Input'!$H$30</f>
        <v>43555</v>
      </c>
      <c r="K151" s="537">
        <f>'Information Input'!$J$18</f>
        <v>2019</v>
      </c>
      <c r="L151" s="579" t="s">
        <v>92</v>
      </c>
      <c r="M151" s="540" t="s">
        <v>93</v>
      </c>
      <c r="N151" s="541" t="s">
        <v>91</v>
      </c>
      <c r="O151" s="542" t="s">
        <v>680</v>
      </c>
      <c r="P151" s="537">
        <v>70</v>
      </c>
      <c r="Q151" s="541" t="s">
        <v>212</v>
      </c>
      <c r="R151" s="541" t="s">
        <v>239</v>
      </c>
      <c r="S151" s="543">
        <f>'Report 1'!$H$18</f>
        <v>0</v>
      </c>
      <c r="T151" s="544">
        <f>'Report 1'!$H$91</f>
        <v>0</v>
      </c>
      <c r="U151" s="545">
        <f>'Report 1'!$H$177</f>
        <v>0</v>
      </c>
      <c r="AL151" s="546" t="s">
        <v>669</v>
      </c>
      <c r="AM151" s="547">
        <v>2</v>
      </c>
      <c r="AN151" s="547" t="str">
        <f>'Information Input'!$M$14</f>
        <v xml:space="preserve">      -      </v>
      </c>
      <c r="AO151" s="547" t="s">
        <v>138</v>
      </c>
      <c r="AP151" s="538">
        <f t="shared" si="43"/>
        <v>43739</v>
      </c>
      <c r="AQ151" s="538">
        <f t="shared" si="44"/>
        <v>43830</v>
      </c>
      <c r="AR151" s="538">
        <f>'Information Input'!$H$35</f>
        <v>43555</v>
      </c>
      <c r="AS151" s="547" t="str">
        <f>'Information Input'!$J$22</f>
        <v>Quarterly</v>
      </c>
      <c r="AT151" s="538">
        <f>'Information Input'!$H$30</f>
        <v>43555</v>
      </c>
      <c r="AU151" s="547">
        <f>'Information Input'!$J$18</f>
        <v>2019</v>
      </c>
      <c r="AV151" s="547" t="s">
        <v>89</v>
      </c>
      <c r="AW151" s="547" t="s">
        <v>90</v>
      </c>
      <c r="AX151" s="547" t="s">
        <v>91</v>
      </c>
      <c r="AY151" s="548" t="s">
        <v>671</v>
      </c>
      <c r="AZ151" s="547">
        <v>24</v>
      </c>
      <c r="BA151" s="549" t="s">
        <v>166</v>
      </c>
      <c r="BB151" s="543" t="s">
        <v>233</v>
      </c>
      <c r="BC151" s="550">
        <f>'Report 2'!$AC31</f>
        <v>0</v>
      </c>
      <c r="BD151" s="550">
        <f>'Report 2'!$AD31</f>
        <v>0</v>
      </c>
      <c r="BE151" s="550">
        <f>'Report 2'!$AE31</f>
        <v>0</v>
      </c>
      <c r="BF151" s="550">
        <f>'Report 2'!$AF31</f>
        <v>0</v>
      </c>
      <c r="BG151" s="550">
        <f>'Report 2'!$AG31</f>
        <v>0</v>
      </c>
      <c r="BH151" s="550">
        <f>'Report 2'!$AH31</f>
        <v>0</v>
      </c>
      <c r="BI151" s="550">
        <f>'Report 2'!$AI31</f>
        <v>0</v>
      </c>
      <c r="BK151" s="541" t="s">
        <v>669</v>
      </c>
      <c r="BL151" s="537">
        <v>3</v>
      </c>
      <c r="BM151" s="537" t="str">
        <f>'Information Input'!$M$14</f>
        <v xml:space="preserve">      -      </v>
      </c>
      <c r="BN151" s="537" t="s">
        <v>137</v>
      </c>
      <c r="BO151" s="538">
        <f t="shared" si="41"/>
        <v>43647</v>
      </c>
      <c r="BP151" s="538">
        <f t="shared" si="42"/>
        <v>43738</v>
      </c>
      <c r="BQ151" s="538">
        <f>'Information Input'!$H$35</f>
        <v>43555</v>
      </c>
      <c r="BR151" s="537" t="str">
        <f>'Information Input'!$J$22</f>
        <v>Quarterly</v>
      </c>
      <c r="BS151" s="538">
        <f>'Information Input'!$H$30</f>
        <v>43555</v>
      </c>
      <c r="BT151" s="537">
        <f>'Information Input'!$J$18</f>
        <v>2019</v>
      </c>
      <c r="BU151" s="579" t="s">
        <v>92</v>
      </c>
      <c r="BV151" s="540" t="s">
        <v>93</v>
      </c>
      <c r="BW151" s="541" t="s">
        <v>91</v>
      </c>
      <c r="BX151" s="537">
        <v>5</v>
      </c>
      <c r="BY151" s="549" t="s">
        <v>253</v>
      </c>
      <c r="BZ151" s="549" t="s">
        <v>254</v>
      </c>
      <c r="CA151" s="543">
        <f>'Report 3'!$K$20</f>
        <v>0</v>
      </c>
      <c r="CC151" s="542" t="s">
        <v>669</v>
      </c>
      <c r="CD151" s="1014" t="s">
        <v>672</v>
      </c>
      <c r="CE151" s="1014" t="str">
        <f>'Information Input'!$M$14</f>
        <v xml:space="preserve">      -      </v>
      </c>
      <c r="CF151" s="551" t="s">
        <v>135</v>
      </c>
      <c r="CG151" s="552">
        <f t="shared" si="47"/>
        <v>43466</v>
      </c>
      <c r="CH151" s="552">
        <f t="shared" si="48"/>
        <v>43555</v>
      </c>
      <c r="CI151" s="552">
        <f>'Information Input'!$H$35</f>
        <v>43555</v>
      </c>
      <c r="CJ151" s="551" t="str">
        <f>'Information Input'!$J$22</f>
        <v>Quarterly</v>
      </c>
      <c r="CK151" s="552">
        <f>'Information Input'!$H$30</f>
        <v>43555</v>
      </c>
      <c r="CL151" s="551">
        <f>'Information Input'!$J$18</f>
        <v>2019</v>
      </c>
      <c r="CM151" s="551" t="s">
        <v>97</v>
      </c>
      <c r="CN151" s="1014" t="s">
        <v>98</v>
      </c>
      <c r="CO151" s="542" t="s">
        <v>96</v>
      </c>
      <c r="CP151" s="542" t="s">
        <v>671</v>
      </c>
      <c r="CQ151" s="551">
        <v>30</v>
      </c>
      <c r="CR151" s="542" t="s">
        <v>172</v>
      </c>
      <c r="CS151" s="542" t="s">
        <v>238</v>
      </c>
      <c r="CT151" s="1015">
        <f>'Report 1'!$R$18</f>
        <v>0</v>
      </c>
      <c r="CU151" s="1016">
        <f>SUMIF('Report 4A'!$G$16:$G$95,$CQ151,'Report 4A'!$Z$16:$Z$95)</f>
        <v>0</v>
      </c>
      <c r="CV151" s="1017">
        <f t="shared" si="49"/>
        <v>0</v>
      </c>
      <c r="CX151" s="546" t="s">
        <v>669</v>
      </c>
      <c r="CY151" s="537" t="s">
        <v>312</v>
      </c>
      <c r="CZ151" s="537" t="str">
        <f>'Information Input'!$M$14</f>
        <v xml:space="preserve">      -      </v>
      </c>
      <c r="DA151" s="538">
        <f>'Information Input'!$H$35</f>
        <v>43555</v>
      </c>
      <c r="DB151" s="537" t="str">
        <f>'Information Input'!$J$22</f>
        <v>Quarterly</v>
      </c>
      <c r="DC151" s="552">
        <f>'Information Input'!$H$30</f>
        <v>43555</v>
      </c>
      <c r="DD151" s="553" t="str">
        <f t="shared" si="39"/>
        <v>201608</v>
      </c>
      <c r="DE151" s="541" t="s">
        <v>91</v>
      </c>
      <c r="DF151" s="541" t="s">
        <v>681</v>
      </c>
      <c r="DG151" s="544">
        <f>'Report 5D'!$AH$55</f>
        <v>0</v>
      </c>
      <c r="DH151" s="550">
        <f>'Report 5D'!$AH$56</f>
        <v>0</v>
      </c>
      <c r="DI151" s="544">
        <f>'Report 5D'!$AH$57</f>
        <v>0</v>
      </c>
      <c r="DJ151" s="544">
        <f>'Report 5D'!$AH$58</f>
        <v>0</v>
      </c>
      <c r="DK151" s="544">
        <f>'Report 5D'!$AH$59</f>
        <v>0</v>
      </c>
      <c r="DL151" s="544">
        <f>'Report 5D'!$AH$60</f>
        <v>0</v>
      </c>
      <c r="DM151" s="544">
        <f>'Report 5D'!$AH$61</f>
        <v>0</v>
      </c>
      <c r="DN151" s="544">
        <f>'Report 5D'!$AH$62</f>
        <v>0</v>
      </c>
      <c r="DO151" s="544">
        <f>'Report 5D'!$AH$63</f>
        <v>0</v>
      </c>
      <c r="DP151" s="544">
        <f>'Report 5D'!$AH$64</f>
        <v>0</v>
      </c>
      <c r="DQ151" s="544">
        <f>'Report 5D'!$AH$65</f>
        <v>0</v>
      </c>
    </row>
    <row r="152" spans="2:121">
      <c r="B152" s="535" t="s">
        <v>669</v>
      </c>
      <c r="C152" s="536">
        <v>1</v>
      </c>
      <c r="D152" s="537" t="str">
        <f>'Information Input'!$M$14</f>
        <v xml:space="preserve">      -      </v>
      </c>
      <c r="E152" s="537" t="s">
        <v>135</v>
      </c>
      <c r="F152" s="538">
        <f t="shared" si="45"/>
        <v>43466</v>
      </c>
      <c r="G152" s="538">
        <f t="shared" si="46"/>
        <v>43555</v>
      </c>
      <c r="H152" s="538">
        <f>'Information Input'!$H$35</f>
        <v>43555</v>
      </c>
      <c r="I152" s="537" t="str">
        <f>'Information Input'!$J$22</f>
        <v>Quarterly</v>
      </c>
      <c r="J152" s="538">
        <f>'Information Input'!$H$30</f>
        <v>43555</v>
      </c>
      <c r="K152" s="537">
        <f>'Information Input'!$J$18</f>
        <v>2019</v>
      </c>
      <c r="L152" s="579" t="s">
        <v>92</v>
      </c>
      <c r="M152" s="540" t="s">
        <v>93</v>
      </c>
      <c r="N152" s="541" t="s">
        <v>91</v>
      </c>
      <c r="O152" s="542" t="s">
        <v>680</v>
      </c>
      <c r="P152" s="537">
        <v>71</v>
      </c>
      <c r="Q152" s="541" t="s">
        <v>213</v>
      </c>
      <c r="R152" s="541" t="s">
        <v>239</v>
      </c>
      <c r="S152" s="543">
        <f>'Report 1'!$H$18</f>
        <v>0</v>
      </c>
      <c r="T152" s="544">
        <f>'Report 1'!$H$92</f>
        <v>0</v>
      </c>
      <c r="U152" s="545">
        <f>'Report 1'!$H$178</f>
        <v>0</v>
      </c>
      <c r="AL152" s="546" t="s">
        <v>669</v>
      </c>
      <c r="AM152" s="547">
        <v>2</v>
      </c>
      <c r="AN152" s="547" t="str">
        <f>'Information Input'!$M$14</f>
        <v xml:space="preserve">      -      </v>
      </c>
      <c r="AO152" s="547" t="s">
        <v>138</v>
      </c>
      <c r="AP152" s="538">
        <f t="shared" si="43"/>
        <v>43739</v>
      </c>
      <c r="AQ152" s="538">
        <f t="shared" si="44"/>
        <v>43830</v>
      </c>
      <c r="AR152" s="538">
        <f>'Information Input'!$H$35</f>
        <v>43555</v>
      </c>
      <c r="AS152" s="547" t="str">
        <f>'Information Input'!$J$22</f>
        <v>Quarterly</v>
      </c>
      <c r="AT152" s="538">
        <f>'Information Input'!$H$30</f>
        <v>43555</v>
      </c>
      <c r="AU152" s="547">
        <f>'Information Input'!$J$18</f>
        <v>2019</v>
      </c>
      <c r="AV152" s="547" t="s">
        <v>89</v>
      </c>
      <c r="AW152" s="547" t="s">
        <v>90</v>
      </c>
      <c r="AX152" s="547" t="s">
        <v>91</v>
      </c>
      <c r="AY152" s="548" t="s">
        <v>671</v>
      </c>
      <c r="AZ152" s="547">
        <v>25</v>
      </c>
      <c r="BA152" s="549" t="s">
        <v>167</v>
      </c>
      <c r="BB152" s="543" t="s">
        <v>233</v>
      </c>
      <c r="BC152" s="550">
        <f>'Report 2'!$AC32</f>
        <v>0</v>
      </c>
      <c r="BD152" s="550">
        <f>'Report 2'!$AD32</f>
        <v>0</v>
      </c>
      <c r="BE152" s="550">
        <f>'Report 2'!$AE32</f>
        <v>0</v>
      </c>
      <c r="BF152" s="550">
        <f>'Report 2'!$AF32</f>
        <v>0</v>
      </c>
      <c r="BG152" s="550">
        <f>'Report 2'!$AG32</f>
        <v>0</v>
      </c>
      <c r="BH152" s="550">
        <f>'Report 2'!$AH32</f>
        <v>0</v>
      </c>
      <c r="BI152" s="550">
        <f>'Report 2'!$AI32</f>
        <v>0</v>
      </c>
      <c r="BK152" s="541" t="s">
        <v>669</v>
      </c>
      <c r="BL152" s="537">
        <v>3</v>
      </c>
      <c r="BM152" s="537" t="str">
        <f>'Information Input'!$M$14</f>
        <v xml:space="preserve">      -      </v>
      </c>
      <c r="BN152" s="537" t="s">
        <v>137</v>
      </c>
      <c r="BO152" s="538">
        <f t="shared" si="41"/>
        <v>43647</v>
      </c>
      <c r="BP152" s="538">
        <f t="shared" si="42"/>
        <v>43738</v>
      </c>
      <c r="BQ152" s="538">
        <f>'Information Input'!$H$35</f>
        <v>43555</v>
      </c>
      <c r="BR152" s="537" t="str">
        <f>'Information Input'!$J$22</f>
        <v>Quarterly</v>
      </c>
      <c r="BS152" s="538">
        <f>'Information Input'!$H$30</f>
        <v>43555</v>
      </c>
      <c r="BT152" s="537">
        <f>'Information Input'!$J$18</f>
        <v>2019</v>
      </c>
      <c r="BU152" s="579" t="s">
        <v>92</v>
      </c>
      <c r="BV152" s="540" t="s">
        <v>93</v>
      </c>
      <c r="BW152" s="541" t="s">
        <v>91</v>
      </c>
      <c r="BX152" s="537">
        <v>6</v>
      </c>
      <c r="BY152" s="549" t="s">
        <v>255</v>
      </c>
      <c r="BZ152" s="549" t="s">
        <v>254</v>
      </c>
      <c r="CA152" s="543">
        <f>'Report 3'!$K$21</f>
        <v>0</v>
      </c>
      <c r="CC152" s="542" t="s">
        <v>669</v>
      </c>
      <c r="CD152" s="1014" t="s">
        <v>672</v>
      </c>
      <c r="CE152" s="1014" t="str">
        <f>'Information Input'!$M$14</f>
        <v xml:space="preserve">      -      </v>
      </c>
      <c r="CF152" s="551" t="s">
        <v>135</v>
      </c>
      <c r="CG152" s="552">
        <f t="shared" si="47"/>
        <v>43466</v>
      </c>
      <c r="CH152" s="552">
        <f t="shared" si="48"/>
        <v>43555</v>
      </c>
      <c r="CI152" s="552">
        <f>'Information Input'!$H$35</f>
        <v>43555</v>
      </c>
      <c r="CJ152" s="551" t="str">
        <f>'Information Input'!$J$22</f>
        <v>Quarterly</v>
      </c>
      <c r="CK152" s="552">
        <f>'Information Input'!$H$30</f>
        <v>43555</v>
      </c>
      <c r="CL152" s="551">
        <f>'Information Input'!$J$18</f>
        <v>2019</v>
      </c>
      <c r="CM152" s="551" t="s">
        <v>97</v>
      </c>
      <c r="CN152" s="1014" t="s">
        <v>98</v>
      </c>
      <c r="CO152" s="542" t="s">
        <v>96</v>
      </c>
      <c r="CP152" s="542" t="s">
        <v>671</v>
      </c>
      <c r="CQ152" s="551">
        <v>31</v>
      </c>
      <c r="CR152" s="542" t="s">
        <v>173</v>
      </c>
      <c r="CS152" s="542" t="s">
        <v>233</v>
      </c>
      <c r="CT152" s="1015">
        <f>'Report 1'!$R$18</f>
        <v>0</v>
      </c>
      <c r="CU152" s="1016">
        <f>SUMIF('Report 4A'!$G$16:$G$95,$CQ152,'Report 4A'!$Z$16:$Z$95)</f>
        <v>0</v>
      </c>
      <c r="CV152" s="1017">
        <f t="shared" si="49"/>
        <v>0</v>
      </c>
      <c r="CX152" s="546" t="s">
        <v>669</v>
      </c>
      <c r="CY152" s="537" t="s">
        <v>312</v>
      </c>
      <c r="CZ152" s="537" t="str">
        <f>'Information Input'!$M$14</f>
        <v xml:space="preserve">      -      </v>
      </c>
      <c r="DA152" s="538">
        <f>'Information Input'!$H$35</f>
        <v>43555</v>
      </c>
      <c r="DB152" s="537" t="str">
        <f>'Information Input'!$J$22</f>
        <v>Quarterly</v>
      </c>
      <c r="DC152" s="552">
        <f>'Information Input'!$H$30</f>
        <v>43555</v>
      </c>
      <c r="DD152" s="553" t="str">
        <f t="shared" si="39"/>
        <v>201607</v>
      </c>
      <c r="DE152" s="541" t="s">
        <v>91</v>
      </c>
      <c r="DF152" s="541" t="s">
        <v>681</v>
      </c>
      <c r="DG152" s="544">
        <f>'Report 5D'!$AI$55</f>
        <v>0</v>
      </c>
      <c r="DH152" s="550">
        <f>'Report 5D'!$AI$56</f>
        <v>0</v>
      </c>
      <c r="DI152" s="544">
        <f>'Report 5D'!$AI$57</f>
        <v>0</v>
      </c>
      <c r="DJ152" s="544">
        <f>'Report 5D'!$AI$58</f>
        <v>0</v>
      </c>
      <c r="DK152" s="544">
        <f>'Report 5D'!$AI$59</f>
        <v>0</v>
      </c>
      <c r="DL152" s="544">
        <f>'Report 5D'!$AI$60</f>
        <v>0</v>
      </c>
      <c r="DM152" s="544">
        <f>'Report 5D'!$AI$61</f>
        <v>0</v>
      </c>
      <c r="DN152" s="544">
        <f>'Report 5D'!$AI$62</f>
        <v>0</v>
      </c>
      <c r="DO152" s="544">
        <f>'Report 5D'!$AI$63</f>
        <v>0</v>
      </c>
      <c r="DP152" s="544">
        <f>'Report 5D'!$AI$64</f>
        <v>0</v>
      </c>
      <c r="DQ152" s="544">
        <f>'Report 5D'!$AI$65</f>
        <v>0</v>
      </c>
    </row>
    <row r="153" spans="2:121">
      <c r="B153" s="573" t="s">
        <v>669</v>
      </c>
      <c r="C153" s="574">
        <v>1</v>
      </c>
      <c r="D153" s="562" t="str">
        <f>'Information Input'!$M$14</f>
        <v xml:space="preserve">      -      </v>
      </c>
      <c r="E153" s="562" t="s">
        <v>135</v>
      </c>
      <c r="F153" s="559">
        <f t="shared" si="45"/>
        <v>43466</v>
      </c>
      <c r="G153" s="559">
        <f t="shared" si="46"/>
        <v>43555</v>
      </c>
      <c r="H153" s="559">
        <f>'Information Input'!$H$35</f>
        <v>43555</v>
      </c>
      <c r="I153" s="562" t="str">
        <f>'Information Input'!$J$22</f>
        <v>Quarterly</v>
      </c>
      <c r="J153" s="559">
        <f>'Information Input'!$H$30</f>
        <v>43555</v>
      </c>
      <c r="K153" s="562">
        <f>'Information Input'!$J$18</f>
        <v>2019</v>
      </c>
      <c r="L153" s="580" t="s">
        <v>92</v>
      </c>
      <c r="M153" s="564" t="s">
        <v>93</v>
      </c>
      <c r="N153" s="561" t="s">
        <v>91</v>
      </c>
      <c r="O153" s="575" t="s">
        <v>674</v>
      </c>
      <c r="P153" s="537">
        <v>72</v>
      </c>
      <c r="Q153" s="541" t="s">
        <v>214</v>
      </c>
      <c r="R153" s="561" t="s">
        <v>239</v>
      </c>
      <c r="S153" s="560">
        <f>'Report 1'!$H$18</f>
        <v>0</v>
      </c>
      <c r="T153" s="568">
        <f>'Report 1'!$H$93</f>
        <v>0</v>
      </c>
      <c r="U153" s="571">
        <f>'Report 1'!$H$179</f>
        <v>0</v>
      </c>
      <c r="AL153" s="546" t="s">
        <v>669</v>
      </c>
      <c r="AM153" s="547">
        <v>2</v>
      </c>
      <c r="AN153" s="547" t="str">
        <f>'Information Input'!$M$14</f>
        <v xml:space="preserve">      -      </v>
      </c>
      <c r="AO153" s="547" t="s">
        <v>138</v>
      </c>
      <c r="AP153" s="538">
        <f t="shared" si="43"/>
        <v>43739</v>
      </c>
      <c r="AQ153" s="538">
        <f t="shared" si="44"/>
        <v>43830</v>
      </c>
      <c r="AR153" s="538">
        <f>'Information Input'!$H$35</f>
        <v>43555</v>
      </c>
      <c r="AS153" s="547" t="str">
        <f>'Information Input'!$J$22</f>
        <v>Quarterly</v>
      </c>
      <c r="AT153" s="538">
        <f>'Information Input'!$H$30</f>
        <v>43555</v>
      </c>
      <c r="AU153" s="547">
        <f>'Information Input'!$J$18</f>
        <v>2019</v>
      </c>
      <c r="AV153" s="547" t="s">
        <v>89</v>
      </c>
      <c r="AW153" s="547" t="s">
        <v>90</v>
      </c>
      <c r="AX153" s="547" t="s">
        <v>91</v>
      </c>
      <c r="AY153" s="548" t="s">
        <v>671</v>
      </c>
      <c r="AZ153" s="547">
        <v>26</v>
      </c>
      <c r="BA153" s="549" t="s">
        <v>168</v>
      </c>
      <c r="BB153" s="543" t="s">
        <v>237</v>
      </c>
      <c r="BC153" s="550">
        <f>'Report 2'!$AC33</f>
        <v>0</v>
      </c>
      <c r="BD153" s="550">
        <f>'Report 2'!$AD33</f>
        <v>0</v>
      </c>
      <c r="BE153" s="550">
        <f>'Report 2'!$AE33</f>
        <v>0</v>
      </c>
      <c r="BF153" s="550">
        <f>'Report 2'!$AF33</f>
        <v>0</v>
      </c>
      <c r="BG153" s="550">
        <f>'Report 2'!$AG33</f>
        <v>0</v>
      </c>
      <c r="BH153" s="550">
        <f>'Report 2'!$AH33</f>
        <v>0</v>
      </c>
      <c r="BI153" s="550">
        <f>'Report 2'!$AI33</f>
        <v>0</v>
      </c>
      <c r="BK153" s="541" t="s">
        <v>669</v>
      </c>
      <c r="BL153" s="537">
        <v>3</v>
      </c>
      <c r="BM153" s="537" t="str">
        <f>'Information Input'!$M$14</f>
        <v xml:space="preserve">      -      </v>
      </c>
      <c r="BN153" s="537" t="s">
        <v>137</v>
      </c>
      <c r="BO153" s="538">
        <f t="shared" si="41"/>
        <v>43647</v>
      </c>
      <c r="BP153" s="538">
        <f t="shared" si="42"/>
        <v>43738</v>
      </c>
      <c r="BQ153" s="538">
        <f>'Information Input'!$H$35</f>
        <v>43555</v>
      </c>
      <c r="BR153" s="537" t="str">
        <f>'Information Input'!$J$22</f>
        <v>Quarterly</v>
      </c>
      <c r="BS153" s="538">
        <f>'Information Input'!$H$30</f>
        <v>43555</v>
      </c>
      <c r="BT153" s="537">
        <f>'Information Input'!$J$18</f>
        <v>2019</v>
      </c>
      <c r="BU153" s="579" t="s">
        <v>92</v>
      </c>
      <c r="BV153" s="540" t="s">
        <v>93</v>
      </c>
      <c r="BW153" s="541" t="s">
        <v>91</v>
      </c>
      <c r="BX153" s="537">
        <v>7</v>
      </c>
      <c r="BY153" s="549" t="s">
        <v>256</v>
      </c>
      <c r="BZ153" s="549" t="s">
        <v>254</v>
      </c>
      <c r="CA153" s="543">
        <f>'Report 3'!$K$22</f>
        <v>0</v>
      </c>
      <c r="CC153" s="542" t="s">
        <v>669</v>
      </c>
      <c r="CD153" s="1014" t="s">
        <v>672</v>
      </c>
      <c r="CE153" s="1014" t="str">
        <f>'Information Input'!$M$14</f>
        <v xml:space="preserve">      -      </v>
      </c>
      <c r="CF153" s="551" t="s">
        <v>135</v>
      </c>
      <c r="CG153" s="552">
        <f t="shared" si="47"/>
        <v>43466</v>
      </c>
      <c r="CH153" s="552">
        <f t="shared" si="48"/>
        <v>43555</v>
      </c>
      <c r="CI153" s="552">
        <f>'Information Input'!$H$35</f>
        <v>43555</v>
      </c>
      <c r="CJ153" s="551" t="str">
        <f>'Information Input'!$J$22</f>
        <v>Quarterly</v>
      </c>
      <c r="CK153" s="552">
        <f>'Information Input'!$H$30</f>
        <v>43555</v>
      </c>
      <c r="CL153" s="551">
        <f>'Information Input'!$J$18</f>
        <v>2019</v>
      </c>
      <c r="CM153" s="551" t="s">
        <v>97</v>
      </c>
      <c r="CN153" s="1014" t="s">
        <v>98</v>
      </c>
      <c r="CO153" s="542" t="s">
        <v>96</v>
      </c>
      <c r="CP153" s="542" t="s">
        <v>671</v>
      </c>
      <c r="CQ153" s="551">
        <v>32</v>
      </c>
      <c r="CR153" s="542" t="s">
        <v>174</v>
      </c>
      <c r="CS153" s="542" t="s">
        <v>238</v>
      </c>
      <c r="CT153" s="1015">
        <f>'Report 1'!$R$18</f>
        <v>0</v>
      </c>
      <c r="CU153" s="1016">
        <f>SUMIF('Report 4A'!$G$16:$G$95,$CQ153,'Report 4A'!$Z$16:$Z$95)</f>
        <v>0</v>
      </c>
      <c r="CV153" s="1017">
        <f t="shared" si="49"/>
        <v>0</v>
      </c>
      <c r="CX153" s="546" t="s">
        <v>669</v>
      </c>
      <c r="CY153" s="537" t="s">
        <v>312</v>
      </c>
      <c r="CZ153" s="537" t="str">
        <f>'Information Input'!$M$14</f>
        <v xml:space="preserve">      -      </v>
      </c>
      <c r="DA153" s="538">
        <f>'Information Input'!$H$35</f>
        <v>43555</v>
      </c>
      <c r="DB153" s="537" t="str">
        <f>'Information Input'!$J$22</f>
        <v>Quarterly</v>
      </c>
      <c r="DC153" s="552">
        <f>'Information Input'!$H$30</f>
        <v>43555</v>
      </c>
      <c r="DD153" s="553" t="str">
        <f t="shared" si="39"/>
        <v>201606</v>
      </c>
      <c r="DE153" s="541" t="s">
        <v>91</v>
      </c>
      <c r="DF153" s="541" t="s">
        <v>681</v>
      </c>
      <c r="DG153" s="544">
        <f>'Report 5D'!$AJ$55</f>
        <v>0</v>
      </c>
      <c r="DH153" s="550">
        <f>'Report 5D'!$AJ$56</f>
        <v>0</v>
      </c>
      <c r="DI153" s="544">
        <f>'Report 5D'!$AJ$57</f>
        <v>0</v>
      </c>
      <c r="DJ153" s="544">
        <f>'Report 5D'!$AJ$58</f>
        <v>0</v>
      </c>
      <c r="DK153" s="544">
        <f>'Report 5D'!$AJ$59</f>
        <v>0</v>
      </c>
      <c r="DL153" s="544">
        <f>'Report 5D'!$AJ$60</f>
        <v>0</v>
      </c>
      <c r="DM153" s="544">
        <f>'Report 5D'!$AJ$61</f>
        <v>0</v>
      </c>
      <c r="DN153" s="544">
        <f>'Report 5D'!$AJ$62</f>
        <v>0</v>
      </c>
      <c r="DO153" s="544">
        <f>'Report 5D'!$AJ$63</f>
        <v>0</v>
      </c>
      <c r="DP153" s="544">
        <f>'Report 5D'!$AJ$64</f>
        <v>0</v>
      </c>
      <c r="DQ153" s="544">
        <f>'Report 5D'!$AJ$65</f>
        <v>0</v>
      </c>
    </row>
    <row r="154" spans="2:121">
      <c r="B154" s="515" t="s">
        <v>669</v>
      </c>
      <c r="C154" s="516">
        <v>1</v>
      </c>
      <c r="D154" s="517" t="str">
        <f>'Information Input'!$M$14</f>
        <v xml:space="preserve">      -      </v>
      </c>
      <c r="E154" s="517" t="s">
        <v>135</v>
      </c>
      <c r="F154" s="518">
        <f t="shared" si="45"/>
        <v>43466</v>
      </c>
      <c r="G154" s="518">
        <f t="shared" si="46"/>
        <v>43555</v>
      </c>
      <c r="H154" s="519">
        <f>'Information Input'!$H$35</f>
        <v>43555</v>
      </c>
      <c r="I154" s="517" t="str">
        <f>'Information Input'!$J$22</f>
        <v>Quarterly</v>
      </c>
      <c r="J154" s="519">
        <f>'Information Input'!$H$30</f>
        <v>43555</v>
      </c>
      <c r="K154" s="517">
        <f>'Information Input'!$J$18</f>
        <v>2019</v>
      </c>
      <c r="L154" s="578" t="s">
        <v>94</v>
      </c>
      <c r="M154" s="521" t="s">
        <v>95</v>
      </c>
      <c r="N154" s="522" t="s">
        <v>96</v>
      </c>
      <c r="O154" s="523" t="s">
        <v>670</v>
      </c>
      <c r="P154" s="517">
        <v>2</v>
      </c>
      <c r="Q154" s="522" t="s">
        <v>142</v>
      </c>
      <c r="R154" s="522" t="s">
        <v>239</v>
      </c>
      <c r="S154" s="524">
        <f>'Report 1'!$M$18</f>
        <v>0</v>
      </c>
      <c r="T154" s="525">
        <f>'Report 1'!$M$20</f>
        <v>0</v>
      </c>
      <c r="U154" s="526">
        <f>'Report 1'!$M$106</f>
        <v>0</v>
      </c>
      <c r="AL154" s="546" t="s">
        <v>669</v>
      </c>
      <c r="AM154" s="547">
        <v>2</v>
      </c>
      <c r="AN154" s="547" t="str">
        <f>'Information Input'!$M$14</f>
        <v xml:space="preserve">      -      </v>
      </c>
      <c r="AO154" s="547" t="s">
        <v>138</v>
      </c>
      <c r="AP154" s="538">
        <f t="shared" si="43"/>
        <v>43739</v>
      </c>
      <c r="AQ154" s="538">
        <f t="shared" si="44"/>
        <v>43830</v>
      </c>
      <c r="AR154" s="538">
        <f>'Information Input'!$H$35</f>
        <v>43555</v>
      </c>
      <c r="AS154" s="547" t="str">
        <f>'Information Input'!$J$22</f>
        <v>Quarterly</v>
      </c>
      <c r="AT154" s="538">
        <f>'Information Input'!$H$30</f>
        <v>43555</v>
      </c>
      <c r="AU154" s="547">
        <f>'Information Input'!$J$18</f>
        <v>2019</v>
      </c>
      <c r="AV154" s="547" t="s">
        <v>89</v>
      </c>
      <c r="AW154" s="547" t="s">
        <v>90</v>
      </c>
      <c r="AX154" s="547" t="s">
        <v>91</v>
      </c>
      <c r="AY154" s="548" t="s">
        <v>671</v>
      </c>
      <c r="AZ154" s="547">
        <v>27</v>
      </c>
      <c r="BA154" s="549" t="s">
        <v>169</v>
      </c>
      <c r="BB154" s="543" t="s">
        <v>235</v>
      </c>
      <c r="BC154" s="550">
        <f>'Report 2'!$AC34</f>
        <v>0</v>
      </c>
      <c r="BD154" s="550">
        <f>'Report 2'!$AD34</f>
        <v>0</v>
      </c>
      <c r="BE154" s="550">
        <f>'Report 2'!$AE34</f>
        <v>0</v>
      </c>
      <c r="BF154" s="550">
        <f>'Report 2'!$AF34</f>
        <v>0</v>
      </c>
      <c r="BG154" s="550">
        <f>'Report 2'!$AG34</f>
        <v>0</v>
      </c>
      <c r="BH154" s="550">
        <f>'Report 2'!$AH34</f>
        <v>0</v>
      </c>
      <c r="BI154" s="550">
        <f>'Report 2'!$AI34</f>
        <v>0</v>
      </c>
      <c r="BK154" s="541" t="s">
        <v>669</v>
      </c>
      <c r="BL154" s="537">
        <v>3</v>
      </c>
      <c r="BM154" s="537" t="str">
        <f>'Information Input'!$M$14</f>
        <v xml:space="preserve">      -      </v>
      </c>
      <c r="BN154" s="537" t="s">
        <v>137</v>
      </c>
      <c r="BO154" s="538">
        <f t="shared" si="41"/>
        <v>43647</v>
      </c>
      <c r="BP154" s="538">
        <f t="shared" si="42"/>
        <v>43738</v>
      </c>
      <c r="BQ154" s="538">
        <f>'Information Input'!$H$35</f>
        <v>43555</v>
      </c>
      <c r="BR154" s="537" t="str">
        <f>'Information Input'!$J$22</f>
        <v>Quarterly</v>
      </c>
      <c r="BS154" s="538">
        <f>'Information Input'!$H$30</f>
        <v>43555</v>
      </c>
      <c r="BT154" s="537">
        <f>'Information Input'!$J$18</f>
        <v>2019</v>
      </c>
      <c r="BU154" s="579" t="s">
        <v>92</v>
      </c>
      <c r="BV154" s="540" t="s">
        <v>93</v>
      </c>
      <c r="BW154" s="541" t="s">
        <v>91</v>
      </c>
      <c r="BX154" s="537">
        <v>8</v>
      </c>
      <c r="BY154" s="549" t="s">
        <v>178</v>
      </c>
      <c r="BZ154" s="549" t="s">
        <v>257</v>
      </c>
      <c r="CA154" s="543">
        <f>'Report 3'!$K$23</f>
        <v>0</v>
      </c>
      <c r="CC154" s="542" t="s">
        <v>669</v>
      </c>
      <c r="CD154" s="1014" t="s">
        <v>672</v>
      </c>
      <c r="CE154" s="1014" t="str">
        <f>'Information Input'!$M$14</f>
        <v xml:space="preserve">      -      </v>
      </c>
      <c r="CF154" s="551" t="s">
        <v>135</v>
      </c>
      <c r="CG154" s="552">
        <f t="shared" si="47"/>
        <v>43466</v>
      </c>
      <c r="CH154" s="552">
        <f t="shared" si="48"/>
        <v>43555</v>
      </c>
      <c r="CI154" s="552">
        <f>'Information Input'!$H$35</f>
        <v>43555</v>
      </c>
      <c r="CJ154" s="551" t="str">
        <f>'Information Input'!$J$22</f>
        <v>Quarterly</v>
      </c>
      <c r="CK154" s="552">
        <f>'Information Input'!$H$30</f>
        <v>43555</v>
      </c>
      <c r="CL154" s="551">
        <f>'Information Input'!$J$18</f>
        <v>2019</v>
      </c>
      <c r="CM154" s="551" t="s">
        <v>97</v>
      </c>
      <c r="CN154" s="1014" t="s">
        <v>98</v>
      </c>
      <c r="CO154" s="542" t="s">
        <v>96</v>
      </c>
      <c r="CP154" s="542" t="s">
        <v>671</v>
      </c>
      <c r="CQ154" s="551">
        <v>33</v>
      </c>
      <c r="CR154" s="542" t="s">
        <v>175</v>
      </c>
      <c r="CS154" s="542" t="s">
        <v>233</v>
      </c>
      <c r="CT154" s="1015">
        <f>'Report 1'!$R$18</f>
        <v>0</v>
      </c>
      <c r="CU154" s="1016">
        <f>SUMIF('Report 4A'!$G$16:$G$95,$CQ154,'Report 4A'!$Z$16:$Z$95)</f>
        <v>0</v>
      </c>
      <c r="CV154" s="1017">
        <f t="shared" si="49"/>
        <v>0</v>
      </c>
      <c r="CX154" s="546" t="s">
        <v>669</v>
      </c>
      <c r="CY154" s="537" t="s">
        <v>312</v>
      </c>
      <c r="CZ154" s="537" t="str">
        <f>'Information Input'!$M$14</f>
        <v xml:space="preserve">      -      </v>
      </c>
      <c r="DA154" s="538">
        <f>'Information Input'!$H$35</f>
        <v>43555</v>
      </c>
      <c r="DB154" s="537" t="str">
        <f>'Information Input'!$J$22</f>
        <v>Quarterly</v>
      </c>
      <c r="DC154" s="552">
        <f>'Information Input'!$H$30</f>
        <v>43555</v>
      </c>
      <c r="DD154" s="553" t="str">
        <f t="shared" si="39"/>
        <v>201605</v>
      </c>
      <c r="DE154" s="541" t="s">
        <v>91</v>
      </c>
      <c r="DF154" s="541" t="s">
        <v>681</v>
      </c>
      <c r="DG154" s="544">
        <f>'Report 5D'!$AK$55</f>
        <v>0</v>
      </c>
      <c r="DH154" s="550">
        <f>'Report 5D'!$AK$56</f>
        <v>0</v>
      </c>
      <c r="DI154" s="544">
        <f>'Report 5D'!$AK$57</f>
        <v>0</v>
      </c>
      <c r="DJ154" s="544">
        <f>'Report 5D'!$AK$58</f>
        <v>0</v>
      </c>
      <c r="DK154" s="544">
        <f>'Report 5D'!$AK$59</f>
        <v>0</v>
      </c>
      <c r="DL154" s="544">
        <f>'Report 5D'!$AK$60</f>
        <v>0</v>
      </c>
      <c r="DM154" s="544">
        <f>'Report 5D'!$AK$61</f>
        <v>0</v>
      </c>
      <c r="DN154" s="544">
        <f>'Report 5D'!$AK$62</f>
        <v>0</v>
      </c>
      <c r="DO154" s="544">
        <f>'Report 5D'!$AK$63</f>
        <v>0</v>
      </c>
      <c r="DP154" s="544">
        <f>'Report 5D'!$AK$64</f>
        <v>0</v>
      </c>
      <c r="DQ154" s="544">
        <f>'Report 5D'!$AK$65</f>
        <v>0</v>
      </c>
    </row>
    <row r="155" spans="2:121">
      <c r="B155" s="535" t="s">
        <v>669</v>
      </c>
      <c r="C155" s="536">
        <v>1</v>
      </c>
      <c r="D155" s="537" t="str">
        <f>'Information Input'!$M$14</f>
        <v xml:space="preserve">      -      </v>
      </c>
      <c r="E155" s="537" t="s">
        <v>135</v>
      </c>
      <c r="F155" s="538">
        <f t="shared" si="45"/>
        <v>43466</v>
      </c>
      <c r="G155" s="538">
        <f t="shared" si="46"/>
        <v>43555</v>
      </c>
      <c r="H155" s="538">
        <f>'Information Input'!$H$35</f>
        <v>43555</v>
      </c>
      <c r="I155" s="537" t="str">
        <f>'Information Input'!$J$22</f>
        <v>Quarterly</v>
      </c>
      <c r="J155" s="538">
        <f>'Information Input'!$H$30</f>
        <v>43555</v>
      </c>
      <c r="K155" s="537">
        <f>'Information Input'!$J$18</f>
        <v>2019</v>
      </c>
      <c r="L155" s="579" t="s">
        <v>94</v>
      </c>
      <c r="M155" s="540" t="s">
        <v>95</v>
      </c>
      <c r="N155" s="541" t="s">
        <v>96</v>
      </c>
      <c r="O155" s="542" t="s">
        <v>670</v>
      </c>
      <c r="P155" s="537">
        <v>3</v>
      </c>
      <c r="Q155" s="541" t="s">
        <v>143</v>
      </c>
      <c r="R155" s="541" t="s">
        <v>239</v>
      </c>
      <c r="S155" s="543">
        <f>'Report 1'!$M$18</f>
        <v>0</v>
      </c>
      <c r="T155" s="544">
        <f>'Report 1'!$M$21</f>
        <v>0</v>
      </c>
      <c r="U155" s="545">
        <f>'Report 1'!$M$107</f>
        <v>0</v>
      </c>
      <c r="AL155" s="546" t="s">
        <v>669</v>
      </c>
      <c r="AM155" s="547">
        <v>2</v>
      </c>
      <c r="AN155" s="547" t="str">
        <f>'Information Input'!$M$14</f>
        <v xml:space="preserve">      -      </v>
      </c>
      <c r="AO155" s="547" t="s">
        <v>138</v>
      </c>
      <c r="AP155" s="538">
        <f t="shared" si="43"/>
        <v>43739</v>
      </c>
      <c r="AQ155" s="538">
        <f t="shared" si="44"/>
        <v>43830</v>
      </c>
      <c r="AR155" s="538">
        <f>'Information Input'!$H$35</f>
        <v>43555</v>
      </c>
      <c r="AS155" s="547" t="str">
        <f>'Information Input'!$J$22</f>
        <v>Quarterly</v>
      </c>
      <c r="AT155" s="538">
        <f>'Information Input'!$H$30</f>
        <v>43555</v>
      </c>
      <c r="AU155" s="547">
        <f>'Information Input'!$J$18</f>
        <v>2019</v>
      </c>
      <c r="AV155" s="547" t="s">
        <v>89</v>
      </c>
      <c r="AW155" s="547" t="s">
        <v>90</v>
      </c>
      <c r="AX155" s="547" t="s">
        <v>91</v>
      </c>
      <c r="AY155" s="548" t="s">
        <v>671</v>
      </c>
      <c r="AZ155" s="547">
        <v>28</v>
      </c>
      <c r="BA155" s="549" t="s">
        <v>170</v>
      </c>
      <c r="BB155" s="543" t="s">
        <v>235</v>
      </c>
      <c r="BC155" s="550">
        <f>'Report 2'!$AC35</f>
        <v>0</v>
      </c>
      <c r="BD155" s="550">
        <f>'Report 2'!$AD35</f>
        <v>0</v>
      </c>
      <c r="BE155" s="550">
        <f>'Report 2'!$AE35</f>
        <v>0</v>
      </c>
      <c r="BF155" s="550">
        <f>'Report 2'!$AF35</f>
        <v>0</v>
      </c>
      <c r="BG155" s="550">
        <f>'Report 2'!$AG35</f>
        <v>0</v>
      </c>
      <c r="BH155" s="550">
        <f>'Report 2'!$AH35</f>
        <v>0</v>
      </c>
      <c r="BI155" s="550">
        <f>'Report 2'!$AI35</f>
        <v>0</v>
      </c>
      <c r="BK155" s="541" t="s">
        <v>669</v>
      </c>
      <c r="BL155" s="537">
        <v>3</v>
      </c>
      <c r="BM155" s="537" t="str">
        <f>'Information Input'!$M$14</f>
        <v xml:space="preserve">      -      </v>
      </c>
      <c r="BN155" s="537" t="s">
        <v>137</v>
      </c>
      <c r="BO155" s="538">
        <f t="shared" si="41"/>
        <v>43647</v>
      </c>
      <c r="BP155" s="538">
        <f t="shared" si="42"/>
        <v>43738</v>
      </c>
      <c r="BQ155" s="538">
        <f>'Information Input'!$H$35</f>
        <v>43555</v>
      </c>
      <c r="BR155" s="537" t="str">
        <f>'Information Input'!$J$22</f>
        <v>Quarterly</v>
      </c>
      <c r="BS155" s="538">
        <f>'Information Input'!$H$30</f>
        <v>43555</v>
      </c>
      <c r="BT155" s="537">
        <f>'Information Input'!$J$18</f>
        <v>2019</v>
      </c>
      <c r="BU155" s="579" t="s">
        <v>92</v>
      </c>
      <c r="BV155" s="540" t="s">
        <v>93</v>
      </c>
      <c r="BW155" s="541" t="s">
        <v>91</v>
      </c>
      <c r="BX155" s="537">
        <v>9</v>
      </c>
      <c r="BY155" s="549" t="s">
        <v>170</v>
      </c>
      <c r="BZ155" s="549" t="s">
        <v>258</v>
      </c>
      <c r="CA155" s="543">
        <f>'Report 3'!$K$24</f>
        <v>0</v>
      </c>
      <c r="CC155" s="542" t="s">
        <v>669</v>
      </c>
      <c r="CD155" s="1014" t="s">
        <v>672</v>
      </c>
      <c r="CE155" s="1014" t="str">
        <f>'Information Input'!$M$14</f>
        <v xml:space="preserve">      -      </v>
      </c>
      <c r="CF155" s="551" t="s">
        <v>135</v>
      </c>
      <c r="CG155" s="552">
        <f t="shared" si="47"/>
        <v>43466</v>
      </c>
      <c r="CH155" s="552">
        <f t="shared" si="48"/>
        <v>43555</v>
      </c>
      <c r="CI155" s="552">
        <f>'Information Input'!$H$35</f>
        <v>43555</v>
      </c>
      <c r="CJ155" s="551" t="str">
        <f>'Information Input'!$J$22</f>
        <v>Quarterly</v>
      </c>
      <c r="CK155" s="552">
        <f>'Information Input'!$H$30</f>
        <v>43555</v>
      </c>
      <c r="CL155" s="551">
        <f>'Information Input'!$J$18</f>
        <v>2019</v>
      </c>
      <c r="CM155" s="551" t="s">
        <v>97</v>
      </c>
      <c r="CN155" s="1014" t="s">
        <v>98</v>
      </c>
      <c r="CO155" s="542" t="s">
        <v>96</v>
      </c>
      <c r="CP155" s="542" t="s">
        <v>671</v>
      </c>
      <c r="CQ155" s="551">
        <v>34</v>
      </c>
      <c r="CR155" s="542" t="s">
        <v>176</v>
      </c>
      <c r="CS155" s="542" t="s">
        <v>238</v>
      </c>
      <c r="CT155" s="1015">
        <f>'Report 1'!$R$18</f>
        <v>0</v>
      </c>
      <c r="CU155" s="1016">
        <f>SUMIF('Report 4A'!$G$16:$G$95,$CQ155,'Report 4A'!$Z$16:$Z$95)</f>
        <v>0</v>
      </c>
      <c r="CV155" s="1017">
        <f t="shared" si="49"/>
        <v>0</v>
      </c>
      <c r="CX155" s="557" t="s">
        <v>669</v>
      </c>
      <c r="CY155" s="562" t="s">
        <v>312</v>
      </c>
      <c r="CZ155" s="562" t="str">
        <f>'Information Input'!$M$14</f>
        <v xml:space="preserve">      -      </v>
      </c>
      <c r="DA155" s="559">
        <f>'Information Input'!$H$35</f>
        <v>43555</v>
      </c>
      <c r="DB155" s="562" t="str">
        <f>'Information Input'!$J$22</f>
        <v>Quarterly</v>
      </c>
      <c r="DC155" s="566">
        <f>'Information Input'!$H$30</f>
        <v>43555</v>
      </c>
      <c r="DD155" s="567" t="str">
        <f t="shared" si="39"/>
        <v>201604</v>
      </c>
      <c r="DE155" s="561" t="s">
        <v>91</v>
      </c>
      <c r="DF155" s="561" t="s">
        <v>681</v>
      </c>
      <c r="DG155" s="568">
        <f>'Report 5D'!$AL$55</f>
        <v>0</v>
      </c>
      <c r="DH155" s="569">
        <f>'Report 5D'!$AL$56</f>
        <v>0</v>
      </c>
      <c r="DI155" s="568">
        <f>'Report 5D'!$AL$57</f>
        <v>0</v>
      </c>
      <c r="DJ155" s="568">
        <f>'Report 5D'!$AL$58</f>
        <v>0</v>
      </c>
      <c r="DK155" s="568">
        <f>'Report 5D'!$AL$59</f>
        <v>0</v>
      </c>
      <c r="DL155" s="568">
        <f>'Report 5D'!$AL$60</f>
        <v>0</v>
      </c>
      <c r="DM155" s="568">
        <f>'Report 5D'!$AL$61</f>
        <v>0</v>
      </c>
      <c r="DN155" s="568">
        <f>'Report 5D'!$AL$62</f>
        <v>0</v>
      </c>
      <c r="DO155" s="568">
        <f>'Report 5D'!$AL$63</f>
        <v>0</v>
      </c>
      <c r="DP155" s="568">
        <f>'Report 5D'!$AL$64</f>
        <v>0</v>
      </c>
      <c r="DQ155" s="568">
        <f>'Report 5D'!$AL$65</f>
        <v>0</v>
      </c>
    </row>
    <row r="156" spans="2:121">
      <c r="B156" s="535" t="s">
        <v>669</v>
      </c>
      <c r="C156" s="536">
        <v>1</v>
      </c>
      <c r="D156" s="537" t="str">
        <f>'Information Input'!$M$14</f>
        <v xml:space="preserve">      -      </v>
      </c>
      <c r="E156" s="537" t="s">
        <v>135</v>
      </c>
      <c r="F156" s="538">
        <f t="shared" si="45"/>
        <v>43466</v>
      </c>
      <c r="G156" s="538">
        <f t="shared" si="46"/>
        <v>43555</v>
      </c>
      <c r="H156" s="538">
        <f>'Information Input'!$H$35</f>
        <v>43555</v>
      </c>
      <c r="I156" s="537" t="str">
        <f>'Information Input'!$J$22</f>
        <v>Quarterly</v>
      </c>
      <c r="J156" s="538">
        <f>'Information Input'!$H$30</f>
        <v>43555</v>
      </c>
      <c r="K156" s="537">
        <f>'Information Input'!$J$18</f>
        <v>2019</v>
      </c>
      <c r="L156" s="579" t="s">
        <v>94</v>
      </c>
      <c r="M156" s="540" t="s">
        <v>95</v>
      </c>
      <c r="N156" s="541" t="s">
        <v>96</v>
      </c>
      <c r="O156" s="542" t="s">
        <v>670</v>
      </c>
      <c r="P156" s="537">
        <v>4</v>
      </c>
      <c r="Q156" s="541" t="s">
        <v>144</v>
      </c>
      <c r="R156" s="541" t="s">
        <v>239</v>
      </c>
      <c r="S156" s="543">
        <f>'Report 1'!$M$18</f>
        <v>0</v>
      </c>
      <c r="T156" s="544">
        <f>'Report 1'!$M$22</f>
        <v>0</v>
      </c>
      <c r="U156" s="545">
        <f>'Report 1'!$M$108</f>
        <v>0</v>
      </c>
      <c r="AL156" s="546" t="s">
        <v>669</v>
      </c>
      <c r="AM156" s="547">
        <v>2</v>
      </c>
      <c r="AN156" s="547" t="str">
        <f>'Information Input'!$M$14</f>
        <v xml:space="preserve">      -      </v>
      </c>
      <c r="AO156" s="547" t="s">
        <v>138</v>
      </c>
      <c r="AP156" s="538">
        <f t="shared" si="43"/>
        <v>43739</v>
      </c>
      <c r="AQ156" s="538">
        <f t="shared" si="44"/>
        <v>43830</v>
      </c>
      <c r="AR156" s="538">
        <f>'Information Input'!$H$35</f>
        <v>43555</v>
      </c>
      <c r="AS156" s="547" t="str">
        <f>'Information Input'!$J$22</f>
        <v>Quarterly</v>
      </c>
      <c r="AT156" s="538">
        <f>'Information Input'!$H$30</f>
        <v>43555</v>
      </c>
      <c r="AU156" s="547">
        <f>'Information Input'!$J$18</f>
        <v>2019</v>
      </c>
      <c r="AV156" s="547" t="s">
        <v>89</v>
      </c>
      <c r="AW156" s="547" t="s">
        <v>90</v>
      </c>
      <c r="AX156" s="547" t="s">
        <v>91</v>
      </c>
      <c r="AY156" s="548" t="s">
        <v>671</v>
      </c>
      <c r="AZ156" s="547">
        <v>29</v>
      </c>
      <c r="BA156" s="549" t="s">
        <v>171</v>
      </c>
      <c r="BB156" s="543" t="s">
        <v>238</v>
      </c>
      <c r="BC156" s="550">
        <f>'Report 2'!$AC36</f>
        <v>0</v>
      </c>
      <c r="BD156" s="550">
        <f>'Report 2'!$AD36</f>
        <v>0</v>
      </c>
      <c r="BE156" s="550">
        <f>'Report 2'!$AE36</f>
        <v>0</v>
      </c>
      <c r="BF156" s="550">
        <f>'Report 2'!$AF36</f>
        <v>0</v>
      </c>
      <c r="BG156" s="550">
        <f>'Report 2'!$AG36</f>
        <v>0</v>
      </c>
      <c r="BH156" s="550">
        <f>'Report 2'!$AH36</f>
        <v>0</v>
      </c>
      <c r="BI156" s="550">
        <f>'Report 2'!$AI36</f>
        <v>0</v>
      </c>
      <c r="BK156" s="522" t="s">
        <v>669</v>
      </c>
      <c r="BL156" s="517">
        <v>3</v>
      </c>
      <c r="BM156" s="517" t="str">
        <f>'Information Input'!$M$14</f>
        <v xml:space="preserve">      -      </v>
      </c>
      <c r="BN156" s="517" t="s">
        <v>137</v>
      </c>
      <c r="BO156" s="518">
        <f t="shared" si="41"/>
        <v>43647</v>
      </c>
      <c r="BP156" s="518">
        <f t="shared" si="42"/>
        <v>43738</v>
      </c>
      <c r="BQ156" s="519">
        <f>'Information Input'!$H$35</f>
        <v>43555</v>
      </c>
      <c r="BR156" s="517" t="str">
        <f>'Information Input'!$J$22</f>
        <v>Quarterly</v>
      </c>
      <c r="BS156" s="519">
        <f>'Information Input'!$H$30</f>
        <v>43555</v>
      </c>
      <c r="BT156" s="517">
        <f>'Information Input'!$J$18</f>
        <v>2019</v>
      </c>
      <c r="BU156" s="578" t="s">
        <v>94</v>
      </c>
      <c r="BV156" s="521" t="s">
        <v>95</v>
      </c>
      <c r="BW156" s="522" t="s">
        <v>96</v>
      </c>
      <c r="BX156" s="517">
        <v>1</v>
      </c>
      <c r="BY156" s="530" t="s">
        <v>153</v>
      </c>
      <c r="BZ156" s="530" t="s">
        <v>250</v>
      </c>
      <c r="CA156" s="524">
        <f>'Report 3'!$P$16</f>
        <v>0</v>
      </c>
      <c r="CC156" s="542" t="s">
        <v>669</v>
      </c>
      <c r="CD156" s="1014" t="s">
        <v>672</v>
      </c>
      <c r="CE156" s="1014" t="str">
        <f>'Information Input'!$M$14</f>
        <v xml:space="preserve">      -      </v>
      </c>
      <c r="CF156" s="551" t="s">
        <v>135</v>
      </c>
      <c r="CG156" s="552">
        <f t="shared" si="47"/>
        <v>43466</v>
      </c>
      <c r="CH156" s="552">
        <f t="shared" si="48"/>
        <v>43555</v>
      </c>
      <c r="CI156" s="552">
        <f>'Information Input'!$H$35</f>
        <v>43555</v>
      </c>
      <c r="CJ156" s="551" t="str">
        <f>'Information Input'!$J$22</f>
        <v>Quarterly</v>
      </c>
      <c r="CK156" s="552">
        <f>'Information Input'!$H$30</f>
        <v>43555</v>
      </c>
      <c r="CL156" s="551">
        <f>'Information Input'!$J$18</f>
        <v>2019</v>
      </c>
      <c r="CM156" s="551" t="s">
        <v>97</v>
      </c>
      <c r="CN156" s="1014" t="s">
        <v>98</v>
      </c>
      <c r="CO156" s="542" t="s">
        <v>96</v>
      </c>
      <c r="CP156" s="542" t="s">
        <v>671</v>
      </c>
      <c r="CQ156" s="551">
        <v>35</v>
      </c>
      <c r="CR156" s="542" t="s">
        <v>177</v>
      </c>
      <c r="CS156" s="542" t="s">
        <v>235</v>
      </c>
      <c r="CT156" s="1015">
        <f>'Report 1'!$R$18</f>
        <v>0</v>
      </c>
      <c r="CU156" s="1016">
        <f>SUMIF('Report 4A'!$G$16:$G$95,$CQ156,'Report 4A'!$Z$16:$Z$95)</f>
        <v>0</v>
      </c>
      <c r="CV156" s="1017">
        <f t="shared" si="49"/>
        <v>0</v>
      </c>
      <c r="CX156" s="527" t="s">
        <v>669</v>
      </c>
      <c r="CY156" s="517" t="s">
        <v>312</v>
      </c>
      <c r="CZ156" s="517" t="str">
        <f>'Information Input'!$M$14</f>
        <v xml:space="preserve">      -      </v>
      </c>
      <c r="DA156" s="519">
        <f>'Information Input'!$H$35</f>
        <v>43555</v>
      </c>
      <c r="DB156" s="517" t="str">
        <f>'Information Input'!$J$22</f>
        <v>Quarterly</v>
      </c>
      <c r="DC156" s="519">
        <f>'Information Input'!$H$30</f>
        <v>43555</v>
      </c>
      <c r="DD156" s="533" t="str">
        <f t="shared" si="39"/>
        <v>201903</v>
      </c>
      <c r="DE156" s="522" t="s">
        <v>96</v>
      </c>
      <c r="DF156" s="522" t="s">
        <v>681</v>
      </c>
      <c r="DG156" s="525">
        <f>'Report 5D'!$C$108</f>
        <v>0</v>
      </c>
      <c r="DH156" s="531">
        <f>'Report 5D'!$C$109</f>
        <v>0</v>
      </c>
      <c r="DI156" s="525">
        <f>'Report 5D'!$C$110</f>
        <v>0</v>
      </c>
      <c r="DJ156" s="525">
        <f>'Report 5D'!$C$111</f>
        <v>0</v>
      </c>
      <c r="DK156" s="525">
        <f>'Report 5D'!$C$112</f>
        <v>0</v>
      </c>
      <c r="DL156" s="525">
        <f>'Report 5D'!$C$113</f>
        <v>0</v>
      </c>
      <c r="DM156" s="525">
        <f>'Report 5D'!$C$114</f>
        <v>0</v>
      </c>
      <c r="DN156" s="525">
        <f>'Report 5D'!$C$115</f>
        <v>0</v>
      </c>
      <c r="DO156" s="525">
        <f>'Report 5D'!$C$116</f>
        <v>0</v>
      </c>
      <c r="DP156" s="525">
        <f>'Report 5D'!$C$117</f>
        <v>0</v>
      </c>
      <c r="DQ156" s="525">
        <f>'Report 5D'!$C$118</f>
        <v>0</v>
      </c>
    </row>
    <row r="157" spans="2:121">
      <c r="B157" s="535" t="s">
        <v>669</v>
      </c>
      <c r="C157" s="536">
        <v>1</v>
      </c>
      <c r="D157" s="537" t="str">
        <f>'Information Input'!$M$14</f>
        <v xml:space="preserve">      -      </v>
      </c>
      <c r="E157" s="537" t="s">
        <v>135</v>
      </c>
      <c r="F157" s="538">
        <f t="shared" si="45"/>
        <v>43466</v>
      </c>
      <c r="G157" s="538">
        <f t="shared" si="46"/>
        <v>43555</v>
      </c>
      <c r="H157" s="538">
        <f>'Information Input'!$H$35</f>
        <v>43555</v>
      </c>
      <c r="I157" s="537" t="str">
        <f>'Information Input'!$J$22</f>
        <v>Quarterly</v>
      </c>
      <c r="J157" s="538">
        <f>'Information Input'!$H$30</f>
        <v>43555</v>
      </c>
      <c r="K157" s="537">
        <f>'Information Input'!$J$18</f>
        <v>2019</v>
      </c>
      <c r="L157" s="579" t="s">
        <v>94</v>
      </c>
      <c r="M157" s="540" t="s">
        <v>95</v>
      </c>
      <c r="N157" s="541" t="s">
        <v>96</v>
      </c>
      <c r="O157" s="542" t="s">
        <v>670</v>
      </c>
      <c r="P157" s="537">
        <v>5</v>
      </c>
      <c r="Q157" s="541" t="s">
        <v>145</v>
      </c>
      <c r="R157" s="541" t="s">
        <v>239</v>
      </c>
      <c r="S157" s="543">
        <f>'Report 1'!$M$18</f>
        <v>0</v>
      </c>
      <c r="T157" s="544">
        <f>'Report 1'!$M$23</f>
        <v>0</v>
      </c>
      <c r="U157" s="545">
        <f>'Report 1'!$M$109</f>
        <v>0</v>
      </c>
      <c r="AL157" s="546" t="s">
        <v>669</v>
      </c>
      <c r="AM157" s="547">
        <v>2</v>
      </c>
      <c r="AN157" s="547" t="str">
        <f>'Information Input'!$M$14</f>
        <v xml:space="preserve">      -      </v>
      </c>
      <c r="AO157" s="547" t="s">
        <v>138</v>
      </c>
      <c r="AP157" s="538">
        <f t="shared" si="43"/>
        <v>43739</v>
      </c>
      <c r="AQ157" s="538">
        <f t="shared" si="44"/>
        <v>43830</v>
      </c>
      <c r="AR157" s="538">
        <f>'Information Input'!$H$35</f>
        <v>43555</v>
      </c>
      <c r="AS157" s="547" t="str">
        <f>'Information Input'!$J$22</f>
        <v>Quarterly</v>
      </c>
      <c r="AT157" s="538">
        <f>'Information Input'!$H$30</f>
        <v>43555</v>
      </c>
      <c r="AU157" s="547">
        <f>'Information Input'!$J$18</f>
        <v>2019</v>
      </c>
      <c r="AV157" s="547" t="s">
        <v>89</v>
      </c>
      <c r="AW157" s="547" t="s">
        <v>90</v>
      </c>
      <c r="AX157" s="547" t="s">
        <v>91</v>
      </c>
      <c r="AY157" s="548" t="s">
        <v>671</v>
      </c>
      <c r="AZ157" s="547">
        <v>30</v>
      </c>
      <c r="BA157" s="549" t="s">
        <v>172</v>
      </c>
      <c r="BB157" s="543" t="s">
        <v>238</v>
      </c>
      <c r="BC157" s="550">
        <f>'Report 2'!$AC37</f>
        <v>0</v>
      </c>
      <c r="BD157" s="550">
        <f>'Report 2'!$AD37</f>
        <v>0</v>
      </c>
      <c r="BE157" s="550">
        <f>'Report 2'!$AE37</f>
        <v>0</v>
      </c>
      <c r="BF157" s="550">
        <f>'Report 2'!$AF37</f>
        <v>0</v>
      </c>
      <c r="BG157" s="550">
        <f>'Report 2'!$AG37</f>
        <v>0</v>
      </c>
      <c r="BH157" s="550">
        <f>'Report 2'!$AH37</f>
        <v>0</v>
      </c>
      <c r="BI157" s="550">
        <f>'Report 2'!$AI37</f>
        <v>0</v>
      </c>
      <c r="BK157" s="541" t="s">
        <v>669</v>
      </c>
      <c r="BL157" s="537">
        <v>3</v>
      </c>
      <c r="BM157" s="537" t="str">
        <f>'Information Input'!$M$14</f>
        <v xml:space="preserve">      -      </v>
      </c>
      <c r="BN157" s="537" t="s">
        <v>137</v>
      </c>
      <c r="BO157" s="538">
        <f t="shared" si="41"/>
        <v>43647</v>
      </c>
      <c r="BP157" s="538">
        <f t="shared" si="42"/>
        <v>43738</v>
      </c>
      <c r="BQ157" s="538">
        <f>'Information Input'!$H$35</f>
        <v>43555</v>
      </c>
      <c r="BR157" s="537" t="str">
        <f>'Information Input'!$J$22</f>
        <v>Quarterly</v>
      </c>
      <c r="BS157" s="538">
        <f>'Information Input'!$H$30</f>
        <v>43555</v>
      </c>
      <c r="BT157" s="537">
        <f>'Information Input'!$J$18</f>
        <v>2019</v>
      </c>
      <c r="BU157" s="579" t="s">
        <v>94</v>
      </c>
      <c r="BV157" s="540" t="s">
        <v>95</v>
      </c>
      <c r="BW157" s="541" t="s">
        <v>96</v>
      </c>
      <c r="BX157" s="537">
        <v>2</v>
      </c>
      <c r="BY157" s="549" t="s">
        <v>154</v>
      </c>
      <c r="BZ157" s="549" t="s">
        <v>251</v>
      </c>
      <c r="CA157" s="543">
        <f>'Report 3'!$P$17</f>
        <v>0</v>
      </c>
      <c r="CC157" s="542" t="s">
        <v>669</v>
      </c>
      <c r="CD157" s="1014" t="s">
        <v>672</v>
      </c>
      <c r="CE157" s="1014" t="str">
        <f>'Information Input'!$M$14</f>
        <v xml:space="preserve">      -      </v>
      </c>
      <c r="CF157" s="551" t="s">
        <v>135</v>
      </c>
      <c r="CG157" s="552">
        <f t="shared" si="47"/>
        <v>43466</v>
      </c>
      <c r="CH157" s="552">
        <f t="shared" si="48"/>
        <v>43555</v>
      </c>
      <c r="CI157" s="552">
        <f>'Information Input'!$H$35</f>
        <v>43555</v>
      </c>
      <c r="CJ157" s="551" t="str">
        <f>'Information Input'!$J$22</f>
        <v>Quarterly</v>
      </c>
      <c r="CK157" s="552">
        <f>'Information Input'!$H$30</f>
        <v>43555</v>
      </c>
      <c r="CL157" s="551">
        <f>'Information Input'!$J$18</f>
        <v>2019</v>
      </c>
      <c r="CM157" s="551" t="s">
        <v>97</v>
      </c>
      <c r="CN157" s="1014" t="s">
        <v>98</v>
      </c>
      <c r="CO157" s="542" t="s">
        <v>96</v>
      </c>
      <c r="CP157" s="542" t="s">
        <v>671</v>
      </c>
      <c r="CQ157" s="551">
        <v>36</v>
      </c>
      <c r="CR157" s="542" t="s">
        <v>178</v>
      </c>
      <c r="CS157" s="542" t="s">
        <v>235</v>
      </c>
      <c r="CT157" s="1015">
        <f>'Report 1'!$R$18</f>
        <v>0</v>
      </c>
      <c r="CU157" s="1016">
        <f>SUMIF('Report 4A'!$G$16:$G$95,$CQ157,'Report 4A'!$Z$16:$Z$95)</f>
        <v>0</v>
      </c>
      <c r="CV157" s="1017">
        <f t="shared" si="49"/>
        <v>0</v>
      </c>
      <c r="CX157" s="546" t="s">
        <v>669</v>
      </c>
      <c r="CY157" s="537" t="s">
        <v>312</v>
      </c>
      <c r="CZ157" s="537" t="str">
        <f>'Information Input'!$M$14</f>
        <v xml:space="preserve">      -      </v>
      </c>
      <c r="DA157" s="538">
        <f>'Information Input'!$H$35</f>
        <v>43555</v>
      </c>
      <c r="DB157" s="537" t="str">
        <f>'Information Input'!$J$22</f>
        <v>Quarterly</v>
      </c>
      <c r="DC157" s="552">
        <f>'Information Input'!$H$30</f>
        <v>43555</v>
      </c>
      <c r="DD157" s="553" t="str">
        <f t="shared" si="39"/>
        <v>201902</v>
      </c>
      <c r="DE157" s="541" t="s">
        <v>96</v>
      </c>
      <c r="DF157" s="541" t="s">
        <v>681</v>
      </c>
      <c r="DG157" s="544">
        <f>'Report 5D'!$D$108</f>
        <v>0</v>
      </c>
      <c r="DH157" s="550">
        <f>'Report 5D'!$D$109</f>
        <v>0</v>
      </c>
      <c r="DI157" s="544">
        <f>'Report 5D'!$D$110</f>
        <v>0</v>
      </c>
      <c r="DJ157" s="544">
        <f>'Report 5D'!$D$111</f>
        <v>0</v>
      </c>
      <c r="DK157" s="544">
        <f>'Report 5D'!$D$112</f>
        <v>0</v>
      </c>
      <c r="DL157" s="544">
        <f>'Report 5D'!$D$113</f>
        <v>0</v>
      </c>
      <c r="DM157" s="544">
        <f>'Report 5D'!$D$114</f>
        <v>0</v>
      </c>
      <c r="DN157" s="544">
        <f>'Report 5D'!$D$115</f>
        <v>0</v>
      </c>
      <c r="DO157" s="544">
        <f>'Report 5D'!$D$116</f>
        <v>0</v>
      </c>
      <c r="DP157" s="544">
        <f>'Report 5D'!$D$117</f>
        <v>0</v>
      </c>
      <c r="DQ157" s="544">
        <f>'Report 5D'!$D$118</f>
        <v>0</v>
      </c>
    </row>
    <row r="158" spans="2:121">
      <c r="B158" s="535" t="s">
        <v>669</v>
      </c>
      <c r="C158" s="536">
        <v>1</v>
      </c>
      <c r="D158" s="537" t="str">
        <f>'Information Input'!$M$14</f>
        <v xml:space="preserve">      -      </v>
      </c>
      <c r="E158" s="537" t="s">
        <v>135</v>
      </c>
      <c r="F158" s="538">
        <f t="shared" si="45"/>
        <v>43466</v>
      </c>
      <c r="G158" s="538">
        <f t="shared" si="46"/>
        <v>43555</v>
      </c>
      <c r="H158" s="538">
        <f>'Information Input'!$H$35</f>
        <v>43555</v>
      </c>
      <c r="I158" s="537" t="str">
        <f>'Information Input'!$J$22</f>
        <v>Quarterly</v>
      </c>
      <c r="J158" s="538">
        <f>'Information Input'!$H$30</f>
        <v>43555</v>
      </c>
      <c r="K158" s="537">
        <f>'Information Input'!$J$18</f>
        <v>2019</v>
      </c>
      <c r="L158" s="579" t="s">
        <v>94</v>
      </c>
      <c r="M158" s="540" t="s">
        <v>95</v>
      </c>
      <c r="N158" s="541" t="s">
        <v>96</v>
      </c>
      <c r="O158" s="542" t="s">
        <v>670</v>
      </c>
      <c r="P158" s="537">
        <v>6</v>
      </c>
      <c r="Q158" s="541" t="s">
        <v>146</v>
      </c>
      <c r="R158" s="541" t="s">
        <v>239</v>
      </c>
      <c r="S158" s="543">
        <f>'Report 1'!$M$18</f>
        <v>0</v>
      </c>
      <c r="T158" s="544">
        <f>'Report 1'!$M$24</f>
        <v>0</v>
      </c>
      <c r="U158" s="545">
        <f>'Report 1'!$M$110</f>
        <v>0</v>
      </c>
      <c r="AL158" s="546" t="s">
        <v>669</v>
      </c>
      <c r="AM158" s="547">
        <v>2</v>
      </c>
      <c r="AN158" s="547" t="str">
        <f>'Information Input'!$M$14</f>
        <v xml:space="preserve">      -      </v>
      </c>
      <c r="AO158" s="547" t="s">
        <v>138</v>
      </c>
      <c r="AP158" s="538">
        <f t="shared" si="43"/>
        <v>43739</v>
      </c>
      <c r="AQ158" s="538">
        <f t="shared" si="44"/>
        <v>43830</v>
      </c>
      <c r="AR158" s="538">
        <f>'Information Input'!$H$35</f>
        <v>43555</v>
      </c>
      <c r="AS158" s="547" t="str">
        <f>'Information Input'!$J$22</f>
        <v>Quarterly</v>
      </c>
      <c r="AT158" s="538">
        <f>'Information Input'!$H$30</f>
        <v>43555</v>
      </c>
      <c r="AU158" s="547">
        <f>'Information Input'!$J$18</f>
        <v>2019</v>
      </c>
      <c r="AV158" s="547" t="s">
        <v>89</v>
      </c>
      <c r="AW158" s="547" t="s">
        <v>90</v>
      </c>
      <c r="AX158" s="547" t="s">
        <v>91</v>
      </c>
      <c r="AY158" s="548" t="s">
        <v>671</v>
      </c>
      <c r="AZ158" s="547">
        <v>31</v>
      </c>
      <c r="BA158" s="549" t="s">
        <v>173</v>
      </c>
      <c r="BB158" s="543" t="s">
        <v>233</v>
      </c>
      <c r="BC158" s="550">
        <f>'Report 2'!$AC38</f>
        <v>0</v>
      </c>
      <c r="BD158" s="550">
        <f>'Report 2'!$AD38</f>
        <v>0</v>
      </c>
      <c r="BE158" s="550">
        <f>'Report 2'!$AE38</f>
        <v>0</v>
      </c>
      <c r="BF158" s="550">
        <f>'Report 2'!$AF38</f>
        <v>0</v>
      </c>
      <c r="BG158" s="550">
        <f>'Report 2'!$AG38</f>
        <v>0</v>
      </c>
      <c r="BH158" s="550">
        <f>'Report 2'!$AH38</f>
        <v>0</v>
      </c>
      <c r="BI158" s="550">
        <f>'Report 2'!$AI38</f>
        <v>0</v>
      </c>
      <c r="BK158" s="541" t="s">
        <v>669</v>
      </c>
      <c r="BL158" s="537">
        <v>3</v>
      </c>
      <c r="BM158" s="537" t="str">
        <f>'Information Input'!$M$14</f>
        <v xml:space="preserve">      -      </v>
      </c>
      <c r="BN158" s="537" t="s">
        <v>137</v>
      </c>
      <c r="BO158" s="538">
        <f t="shared" si="41"/>
        <v>43647</v>
      </c>
      <c r="BP158" s="538">
        <f t="shared" si="42"/>
        <v>43738</v>
      </c>
      <c r="BQ158" s="538">
        <f>'Information Input'!$H$35</f>
        <v>43555</v>
      </c>
      <c r="BR158" s="537" t="str">
        <f>'Information Input'!$J$22</f>
        <v>Quarterly</v>
      </c>
      <c r="BS158" s="538">
        <f>'Information Input'!$H$30</f>
        <v>43555</v>
      </c>
      <c r="BT158" s="537">
        <f>'Information Input'!$J$18</f>
        <v>2019</v>
      </c>
      <c r="BU158" s="579" t="s">
        <v>94</v>
      </c>
      <c r="BV158" s="540" t="s">
        <v>95</v>
      </c>
      <c r="BW158" s="541" t="s">
        <v>96</v>
      </c>
      <c r="BX158" s="537">
        <v>3</v>
      </c>
      <c r="BY158" s="549" t="s">
        <v>164</v>
      </c>
      <c r="BZ158" s="549" t="s">
        <v>250</v>
      </c>
      <c r="CA158" s="543">
        <f>'Report 3'!$P$18</f>
        <v>0</v>
      </c>
      <c r="CC158" s="542" t="s">
        <v>669</v>
      </c>
      <c r="CD158" s="1014" t="s">
        <v>672</v>
      </c>
      <c r="CE158" s="1014" t="str">
        <f>'Information Input'!$M$14</f>
        <v xml:space="preserve">      -      </v>
      </c>
      <c r="CF158" s="551" t="s">
        <v>135</v>
      </c>
      <c r="CG158" s="552">
        <f t="shared" si="47"/>
        <v>43466</v>
      </c>
      <c r="CH158" s="552">
        <f t="shared" si="48"/>
        <v>43555</v>
      </c>
      <c r="CI158" s="552">
        <f>'Information Input'!$H$35</f>
        <v>43555</v>
      </c>
      <c r="CJ158" s="551" t="str">
        <f>'Information Input'!$J$22</f>
        <v>Quarterly</v>
      </c>
      <c r="CK158" s="552">
        <f>'Information Input'!$H$30</f>
        <v>43555</v>
      </c>
      <c r="CL158" s="551">
        <f>'Information Input'!$J$18</f>
        <v>2019</v>
      </c>
      <c r="CM158" s="551" t="s">
        <v>97</v>
      </c>
      <c r="CN158" s="1014" t="s">
        <v>98</v>
      </c>
      <c r="CO158" s="542" t="s">
        <v>96</v>
      </c>
      <c r="CP158" s="542" t="s">
        <v>671</v>
      </c>
      <c r="CQ158" s="551">
        <v>37</v>
      </c>
      <c r="CR158" s="542" t="s">
        <v>179</v>
      </c>
      <c r="CS158" s="542" t="s">
        <v>231</v>
      </c>
      <c r="CT158" s="1015">
        <f>'Report 1'!$R$18</f>
        <v>0</v>
      </c>
      <c r="CU158" s="1016">
        <f>SUMIF('Report 4A'!$G$16:$G$95,$CQ158,'Report 4A'!$Z$16:$Z$95)</f>
        <v>0</v>
      </c>
      <c r="CV158" s="1017">
        <f t="shared" si="49"/>
        <v>0</v>
      </c>
      <c r="CX158" s="546" t="s">
        <v>669</v>
      </c>
      <c r="CY158" s="537" t="s">
        <v>312</v>
      </c>
      <c r="CZ158" s="537" t="str">
        <f>'Information Input'!$M$14</f>
        <v xml:space="preserve">      -      </v>
      </c>
      <c r="DA158" s="538">
        <f>'Information Input'!$H$35</f>
        <v>43555</v>
      </c>
      <c r="DB158" s="537" t="str">
        <f>'Information Input'!$J$22</f>
        <v>Quarterly</v>
      </c>
      <c r="DC158" s="552">
        <f>'Information Input'!$H$30</f>
        <v>43555</v>
      </c>
      <c r="DD158" s="553" t="str">
        <f t="shared" si="39"/>
        <v>201901</v>
      </c>
      <c r="DE158" s="541" t="s">
        <v>96</v>
      </c>
      <c r="DF158" s="541" t="s">
        <v>681</v>
      </c>
      <c r="DG158" s="544">
        <f>'Report 5D'!$E$108</f>
        <v>0</v>
      </c>
      <c r="DH158" s="550">
        <f>'Report 5D'!$E$109</f>
        <v>0</v>
      </c>
      <c r="DI158" s="544">
        <f>'Report 5D'!$E$110</f>
        <v>0</v>
      </c>
      <c r="DJ158" s="544">
        <f>'Report 5D'!$E$111</f>
        <v>0</v>
      </c>
      <c r="DK158" s="544">
        <f>'Report 5D'!$E$112</f>
        <v>0</v>
      </c>
      <c r="DL158" s="544">
        <f>'Report 5D'!$E$113</f>
        <v>0</v>
      </c>
      <c r="DM158" s="544">
        <f>'Report 5D'!$E$114</f>
        <v>0</v>
      </c>
      <c r="DN158" s="544">
        <f>'Report 5D'!$E$115</f>
        <v>0</v>
      </c>
      <c r="DO158" s="544">
        <f>'Report 5D'!$E$116</f>
        <v>0</v>
      </c>
      <c r="DP158" s="544">
        <f>'Report 5D'!$E$117</f>
        <v>0</v>
      </c>
      <c r="DQ158" s="544">
        <f>'Report 5D'!$E$118</f>
        <v>0</v>
      </c>
    </row>
    <row r="159" spans="2:121">
      <c r="B159" s="535" t="s">
        <v>669</v>
      </c>
      <c r="C159" s="536">
        <v>1</v>
      </c>
      <c r="D159" s="537" t="str">
        <f>'Information Input'!$M$14</f>
        <v xml:space="preserve">      -      </v>
      </c>
      <c r="E159" s="537" t="s">
        <v>135</v>
      </c>
      <c r="F159" s="538">
        <f t="shared" si="45"/>
        <v>43466</v>
      </c>
      <c r="G159" s="538">
        <f t="shared" si="46"/>
        <v>43555</v>
      </c>
      <c r="H159" s="538">
        <f>'Information Input'!$H$35</f>
        <v>43555</v>
      </c>
      <c r="I159" s="537" t="str">
        <f>'Information Input'!$J$22</f>
        <v>Quarterly</v>
      </c>
      <c r="J159" s="538">
        <f>'Information Input'!$H$30</f>
        <v>43555</v>
      </c>
      <c r="K159" s="537">
        <f>'Information Input'!$J$18</f>
        <v>2019</v>
      </c>
      <c r="L159" s="579" t="s">
        <v>94</v>
      </c>
      <c r="M159" s="540" t="s">
        <v>95</v>
      </c>
      <c r="N159" s="541" t="s">
        <v>96</v>
      </c>
      <c r="O159" s="542" t="s">
        <v>674</v>
      </c>
      <c r="P159" s="537">
        <v>7</v>
      </c>
      <c r="Q159" s="541" t="s">
        <v>147</v>
      </c>
      <c r="R159" s="541" t="s">
        <v>239</v>
      </c>
      <c r="S159" s="543">
        <f>'Report 1'!$M$18</f>
        <v>0</v>
      </c>
      <c r="T159" s="544">
        <f>'Report 1'!$M$25</f>
        <v>0</v>
      </c>
      <c r="U159" s="545">
        <f>'Report 1'!$M$111</f>
        <v>0</v>
      </c>
      <c r="AL159" s="546" t="s">
        <v>669</v>
      </c>
      <c r="AM159" s="547">
        <v>2</v>
      </c>
      <c r="AN159" s="547" t="str">
        <f>'Information Input'!$M$14</f>
        <v xml:space="preserve">      -      </v>
      </c>
      <c r="AO159" s="547" t="s">
        <v>138</v>
      </c>
      <c r="AP159" s="538">
        <f t="shared" si="43"/>
        <v>43739</v>
      </c>
      <c r="AQ159" s="538">
        <f t="shared" si="44"/>
        <v>43830</v>
      </c>
      <c r="AR159" s="538">
        <f>'Information Input'!$H$35</f>
        <v>43555</v>
      </c>
      <c r="AS159" s="547" t="str">
        <f>'Information Input'!$J$22</f>
        <v>Quarterly</v>
      </c>
      <c r="AT159" s="538">
        <f>'Information Input'!$H$30</f>
        <v>43555</v>
      </c>
      <c r="AU159" s="547">
        <f>'Information Input'!$J$18</f>
        <v>2019</v>
      </c>
      <c r="AV159" s="547" t="s">
        <v>89</v>
      </c>
      <c r="AW159" s="547" t="s">
        <v>90</v>
      </c>
      <c r="AX159" s="547" t="s">
        <v>91</v>
      </c>
      <c r="AY159" s="548" t="s">
        <v>671</v>
      </c>
      <c r="AZ159" s="547">
        <v>32</v>
      </c>
      <c r="BA159" s="549" t="s">
        <v>174</v>
      </c>
      <c r="BB159" s="543" t="s">
        <v>238</v>
      </c>
      <c r="BC159" s="550">
        <f>'Report 2'!$AC39</f>
        <v>0</v>
      </c>
      <c r="BD159" s="550">
        <f>'Report 2'!$AD39</f>
        <v>0</v>
      </c>
      <c r="BE159" s="550">
        <f>'Report 2'!$AE39</f>
        <v>0</v>
      </c>
      <c r="BF159" s="550">
        <f>'Report 2'!$AF39</f>
        <v>0</v>
      </c>
      <c r="BG159" s="550">
        <f>'Report 2'!$AG39</f>
        <v>0</v>
      </c>
      <c r="BH159" s="550">
        <f>'Report 2'!$AH39</f>
        <v>0</v>
      </c>
      <c r="BI159" s="550">
        <f>'Report 2'!$AI39</f>
        <v>0</v>
      </c>
      <c r="BK159" s="541" t="s">
        <v>669</v>
      </c>
      <c r="BL159" s="537">
        <v>3</v>
      </c>
      <c r="BM159" s="537" t="str">
        <f>'Information Input'!$M$14</f>
        <v xml:space="preserve">      -      </v>
      </c>
      <c r="BN159" s="537" t="s">
        <v>137</v>
      </c>
      <c r="BO159" s="538">
        <f t="shared" si="41"/>
        <v>43647</v>
      </c>
      <c r="BP159" s="538">
        <f t="shared" si="42"/>
        <v>43738</v>
      </c>
      <c r="BQ159" s="538">
        <f>'Information Input'!$H$35</f>
        <v>43555</v>
      </c>
      <c r="BR159" s="537" t="str">
        <f>'Information Input'!$J$22</f>
        <v>Quarterly</v>
      </c>
      <c r="BS159" s="538">
        <f>'Information Input'!$H$30</f>
        <v>43555</v>
      </c>
      <c r="BT159" s="537">
        <f>'Information Input'!$J$18</f>
        <v>2019</v>
      </c>
      <c r="BU159" s="579" t="s">
        <v>94</v>
      </c>
      <c r="BV159" s="540" t="s">
        <v>95</v>
      </c>
      <c r="BW159" s="541" t="s">
        <v>96</v>
      </c>
      <c r="BX159" s="537">
        <v>4</v>
      </c>
      <c r="BY159" s="549" t="s">
        <v>164</v>
      </c>
      <c r="BZ159" s="549" t="s">
        <v>252</v>
      </c>
      <c r="CA159" s="543">
        <f>'Report 3'!$P$19</f>
        <v>0</v>
      </c>
      <c r="CC159" s="542" t="s">
        <v>669</v>
      </c>
      <c r="CD159" s="1014" t="s">
        <v>672</v>
      </c>
      <c r="CE159" s="1014" t="str">
        <f>'Information Input'!$M$14</f>
        <v xml:space="preserve">      -      </v>
      </c>
      <c r="CF159" s="551" t="s">
        <v>135</v>
      </c>
      <c r="CG159" s="552">
        <f t="shared" si="47"/>
        <v>43466</v>
      </c>
      <c r="CH159" s="552">
        <f t="shared" si="48"/>
        <v>43555</v>
      </c>
      <c r="CI159" s="552">
        <f>'Information Input'!$H$35</f>
        <v>43555</v>
      </c>
      <c r="CJ159" s="551" t="str">
        <f>'Information Input'!$J$22</f>
        <v>Quarterly</v>
      </c>
      <c r="CK159" s="552">
        <f>'Information Input'!$H$30</f>
        <v>43555</v>
      </c>
      <c r="CL159" s="551">
        <f>'Information Input'!$J$18</f>
        <v>2019</v>
      </c>
      <c r="CM159" s="551" t="s">
        <v>97</v>
      </c>
      <c r="CN159" s="1014" t="s">
        <v>98</v>
      </c>
      <c r="CO159" s="542" t="s">
        <v>96</v>
      </c>
      <c r="CP159" s="542" t="s">
        <v>671</v>
      </c>
      <c r="CQ159" s="551">
        <v>38</v>
      </c>
      <c r="CR159" s="542" t="s">
        <v>180</v>
      </c>
      <c r="CS159" s="542" t="s">
        <v>233</v>
      </c>
      <c r="CT159" s="1015">
        <f>'Report 1'!$R$18</f>
        <v>0</v>
      </c>
      <c r="CU159" s="1016">
        <f>SUMIF('Report 4A'!$G$16:$G$95,$CQ159,'Report 4A'!$Z$16:$Z$95)</f>
        <v>0</v>
      </c>
      <c r="CV159" s="1017">
        <f t="shared" si="49"/>
        <v>0</v>
      </c>
      <c r="CX159" s="546" t="s">
        <v>669</v>
      </c>
      <c r="CY159" s="537" t="s">
        <v>312</v>
      </c>
      <c r="CZ159" s="537" t="str">
        <f>'Information Input'!$M$14</f>
        <v xml:space="preserve">      -      </v>
      </c>
      <c r="DA159" s="538">
        <f>'Information Input'!$H$35</f>
        <v>43555</v>
      </c>
      <c r="DB159" s="537" t="str">
        <f>'Information Input'!$J$22</f>
        <v>Quarterly</v>
      </c>
      <c r="DC159" s="552">
        <f>'Information Input'!$H$30</f>
        <v>43555</v>
      </c>
      <c r="DD159" s="553" t="str">
        <f t="shared" si="39"/>
        <v>201812</v>
      </c>
      <c r="DE159" s="541" t="s">
        <v>96</v>
      </c>
      <c r="DF159" s="541" t="s">
        <v>681</v>
      </c>
      <c r="DG159" s="544">
        <f>'Report 5D'!$F$108</f>
        <v>0</v>
      </c>
      <c r="DH159" s="550">
        <f>'Report 5D'!$F$109</f>
        <v>0</v>
      </c>
      <c r="DI159" s="544">
        <f>'Report 5D'!$F$110</f>
        <v>0</v>
      </c>
      <c r="DJ159" s="544">
        <f>'Report 5D'!$F$111</f>
        <v>0</v>
      </c>
      <c r="DK159" s="544">
        <f>'Report 5D'!$F$112</f>
        <v>0</v>
      </c>
      <c r="DL159" s="544">
        <f>'Report 5D'!$F$113</f>
        <v>0</v>
      </c>
      <c r="DM159" s="544">
        <f>'Report 5D'!$F$114</f>
        <v>0</v>
      </c>
      <c r="DN159" s="544">
        <f>'Report 5D'!$F$115</f>
        <v>0</v>
      </c>
      <c r="DO159" s="544">
        <f>'Report 5D'!$F$116</f>
        <v>0</v>
      </c>
      <c r="DP159" s="544">
        <f>'Report 5D'!$F$117</f>
        <v>0</v>
      </c>
      <c r="DQ159" s="544">
        <f>'Report 5D'!$F$118</f>
        <v>0</v>
      </c>
    </row>
    <row r="160" spans="2:121">
      <c r="B160" s="535" t="s">
        <v>669</v>
      </c>
      <c r="C160" s="536">
        <v>1</v>
      </c>
      <c r="D160" s="537" t="str">
        <f>'Information Input'!$M$14</f>
        <v xml:space="preserve">      -      </v>
      </c>
      <c r="E160" s="537" t="s">
        <v>135</v>
      </c>
      <c r="F160" s="538">
        <f t="shared" si="45"/>
        <v>43466</v>
      </c>
      <c r="G160" s="538">
        <f t="shared" si="46"/>
        <v>43555</v>
      </c>
      <c r="H160" s="538">
        <f>'Information Input'!$H$35</f>
        <v>43555</v>
      </c>
      <c r="I160" s="537" t="str">
        <f>'Information Input'!$J$22</f>
        <v>Quarterly</v>
      </c>
      <c r="J160" s="538">
        <f>'Information Input'!$H$30</f>
        <v>43555</v>
      </c>
      <c r="K160" s="537">
        <f>'Information Input'!$J$18</f>
        <v>2019</v>
      </c>
      <c r="L160" s="579" t="s">
        <v>94</v>
      </c>
      <c r="M160" s="540" t="s">
        <v>95</v>
      </c>
      <c r="N160" s="541" t="s">
        <v>96</v>
      </c>
      <c r="O160" s="542" t="s">
        <v>670</v>
      </c>
      <c r="P160" s="537">
        <v>8</v>
      </c>
      <c r="Q160" s="541" t="s">
        <v>148</v>
      </c>
      <c r="R160" s="541" t="s">
        <v>239</v>
      </c>
      <c r="S160" s="543">
        <f>'Report 1'!$M$18</f>
        <v>0</v>
      </c>
      <c r="T160" s="544">
        <f>'Report 1'!$M$26</f>
        <v>0</v>
      </c>
      <c r="U160" s="545">
        <f>'Report 1'!$M$112</f>
        <v>0</v>
      </c>
      <c r="AL160" s="546" t="s">
        <v>669</v>
      </c>
      <c r="AM160" s="547">
        <v>2</v>
      </c>
      <c r="AN160" s="547" t="str">
        <f>'Information Input'!$M$14</f>
        <v xml:space="preserve">      -      </v>
      </c>
      <c r="AO160" s="547" t="s">
        <v>138</v>
      </c>
      <c r="AP160" s="538">
        <f t="shared" si="43"/>
        <v>43739</v>
      </c>
      <c r="AQ160" s="538">
        <f t="shared" si="44"/>
        <v>43830</v>
      </c>
      <c r="AR160" s="538">
        <f>'Information Input'!$H$35</f>
        <v>43555</v>
      </c>
      <c r="AS160" s="547" t="str">
        <f>'Information Input'!$J$22</f>
        <v>Quarterly</v>
      </c>
      <c r="AT160" s="538">
        <f>'Information Input'!$H$30</f>
        <v>43555</v>
      </c>
      <c r="AU160" s="547">
        <f>'Information Input'!$J$18</f>
        <v>2019</v>
      </c>
      <c r="AV160" s="547" t="s">
        <v>89</v>
      </c>
      <c r="AW160" s="547" t="s">
        <v>90</v>
      </c>
      <c r="AX160" s="547" t="s">
        <v>91</v>
      </c>
      <c r="AY160" s="548" t="s">
        <v>671</v>
      </c>
      <c r="AZ160" s="547">
        <v>33</v>
      </c>
      <c r="BA160" s="549" t="s">
        <v>175</v>
      </c>
      <c r="BB160" s="543" t="s">
        <v>233</v>
      </c>
      <c r="BC160" s="550">
        <f>'Report 2'!$AC40</f>
        <v>0</v>
      </c>
      <c r="BD160" s="550">
        <f>'Report 2'!$AD40</f>
        <v>0</v>
      </c>
      <c r="BE160" s="550">
        <f>'Report 2'!$AE40</f>
        <v>0</v>
      </c>
      <c r="BF160" s="550">
        <f>'Report 2'!$AF40</f>
        <v>0</v>
      </c>
      <c r="BG160" s="550">
        <f>'Report 2'!$AG40</f>
        <v>0</v>
      </c>
      <c r="BH160" s="550">
        <f>'Report 2'!$AH40</f>
        <v>0</v>
      </c>
      <c r="BI160" s="550">
        <f>'Report 2'!$AI40</f>
        <v>0</v>
      </c>
      <c r="BK160" s="541" t="s">
        <v>669</v>
      </c>
      <c r="BL160" s="537">
        <v>3</v>
      </c>
      <c r="BM160" s="537" t="str">
        <f>'Information Input'!$M$14</f>
        <v xml:space="preserve">      -      </v>
      </c>
      <c r="BN160" s="537" t="s">
        <v>137</v>
      </c>
      <c r="BO160" s="538">
        <f t="shared" si="41"/>
        <v>43647</v>
      </c>
      <c r="BP160" s="538">
        <f t="shared" si="42"/>
        <v>43738</v>
      </c>
      <c r="BQ160" s="538">
        <f>'Information Input'!$H$35</f>
        <v>43555</v>
      </c>
      <c r="BR160" s="537" t="str">
        <f>'Information Input'!$J$22</f>
        <v>Quarterly</v>
      </c>
      <c r="BS160" s="538">
        <f>'Information Input'!$H$30</f>
        <v>43555</v>
      </c>
      <c r="BT160" s="537">
        <f>'Information Input'!$J$18</f>
        <v>2019</v>
      </c>
      <c r="BU160" s="579" t="s">
        <v>94</v>
      </c>
      <c r="BV160" s="540" t="s">
        <v>95</v>
      </c>
      <c r="BW160" s="541" t="s">
        <v>96</v>
      </c>
      <c r="BX160" s="537">
        <v>5</v>
      </c>
      <c r="BY160" s="549" t="s">
        <v>253</v>
      </c>
      <c r="BZ160" s="549" t="s">
        <v>254</v>
      </c>
      <c r="CA160" s="543">
        <f>'Report 3'!$P$20</f>
        <v>0</v>
      </c>
      <c r="CC160" s="542" t="s">
        <v>669</v>
      </c>
      <c r="CD160" s="1014" t="s">
        <v>672</v>
      </c>
      <c r="CE160" s="1014" t="str">
        <f>'Information Input'!$M$14</f>
        <v xml:space="preserve">      -      </v>
      </c>
      <c r="CF160" s="551" t="s">
        <v>135</v>
      </c>
      <c r="CG160" s="552">
        <f t="shared" si="47"/>
        <v>43466</v>
      </c>
      <c r="CH160" s="552">
        <f t="shared" si="48"/>
        <v>43555</v>
      </c>
      <c r="CI160" s="552">
        <f>'Information Input'!$H$35</f>
        <v>43555</v>
      </c>
      <c r="CJ160" s="551" t="str">
        <f>'Information Input'!$J$22</f>
        <v>Quarterly</v>
      </c>
      <c r="CK160" s="552">
        <f>'Information Input'!$H$30</f>
        <v>43555</v>
      </c>
      <c r="CL160" s="551">
        <f>'Information Input'!$J$18</f>
        <v>2019</v>
      </c>
      <c r="CM160" s="551" t="s">
        <v>97</v>
      </c>
      <c r="CN160" s="1014" t="s">
        <v>98</v>
      </c>
      <c r="CO160" s="542" t="s">
        <v>96</v>
      </c>
      <c r="CP160" s="542" t="s">
        <v>671</v>
      </c>
      <c r="CQ160" s="551">
        <v>39</v>
      </c>
      <c r="CR160" s="542" t="s">
        <v>181</v>
      </c>
      <c r="CS160" s="542" t="s">
        <v>233</v>
      </c>
      <c r="CT160" s="1015">
        <f>'Report 1'!$R$18</f>
        <v>0</v>
      </c>
      <c r="CU160" s="1016">
        <f>SUMIF('Report 4A'!$G$16:$G$95,$CQ160,'Report 4A'!$Z$16:$Z$95)</f>
        <v>0</v>
      </c>
      <c r="CV160" s="1017">
        <f t="shared" si="49"/>
        <v>0</v>
      </c>
      <c r="CX160" s="546" t="s">
        <v>669</v>
      </c>
      <c r="CY160" s="537" t="s">
        <v>312</v>
      </c>
      <c r="CZ160" s="537" t="str">
        <f>'Information Input'!$M$14</f>
        <v xml:space="preserve">      -      </v>
      </c>
      <c r="DA160" s="538">
        <f>'Information Input'!$H$35</f>
        <v>43555</v>
      </c>
      <c r="DB160" s="537" t="str">
        <f>'Information Input'!$J$22</f>
        <v>Quarterly</v>
      </c>
      <c r="DC160" s="552">
        <f>'Information Input'!$H$30</f>
        <v>43555</v>
      </c>
      <c r="DD160" s="553" t="str">
        <f t="shared" si="39"/>
        <v>201811</v>
      </c>
      <c r="DE160" s="541" t="s">
        <v>96</v>
      </c>
      <c r="DF160" s="541" t="s">
        <v>681</v>
      </c>
      <c r="DG160" s="544">
        <f>'Report 5D'!$G$108</f>
        <v>0</v>
      </c>
      <c r="DH160" s="550">
        <f>'Report 5D'!$G$109</f>
        <v>0</v>
      </c>
      <c r="DI160" s="544">
        <f>'Report 5D'!$G$110</f>
        <v>0</v>
      </c>
      <c r="DJ160" s="544">
        <f>'Report 5D'!$G$111</f>
        <v>0</v>
      </c>
      <c r="DK160" s="544">
        <f>'Report 5D'!$G$112</f>
        <v>0</v>
      </c>
      <c r="DL160" s="544">
        <f>'Report 5D'!$G$113</f>
        <v>0</v>
      </c>
      <c r="DM160" s="544">
        <f>'Report 5D'!$G$114</f>
        <v>0</v>
      </c>
      <c r="DN160" s="544">
        <f>'Report 5D'!$G$115</f>
        <v>0</v>
      </c>
      <c r="DO160" s="544">
        <f>'Report 5D'!$G$116</f>
        <v>0</v>
      </c>
      <c r="DP160" s="544">
        <f>'Report 5D'!$G$117</f>
        <v>0</v>
      </c>
      <c r="DQ160" s="544">
        <f>'Report 5D'!$G$118</f>
        <v>0</v>
      </c>
    </row>
    <row r="161" spans="2:121">
      <c r="B161" s="535" t="s">
        <v>669</v>
      </c>
      <c r="C161" s="536">
        <v>1</v>
      </c>
      <c r="D161" s="537" t="str">
        <f>'Information Input'!$M$14</f>
        <v xml:space="preserve">      -      </v>
      </c>
      <c r="E161" s="537" t="s">
        <v>135</v>
      </c>
      <c r="F161" s="538">
        <f t="shared" si="45"/>
        <v>43466</v>
      </c>
      <c r="G161" s="538">
        <f t="shared" si="46"/>
        <v>43555</v>
      </c>
      <c r="H161" s="538">
        <f>'Information Input'!$H$35</f>
        <v>43555</v>
      </c>
      <c r="I161" s="537" t="str">
        <f>'Information Input'!$J$22</f>
        <v>Quarterly</v>
      </c>
      <c r="J161" s="538">
        <f>'Information Input'!$H$30</f>
        <v>43555</v>
      </c>
      <c r="K161" s="537">
        <f>'Information Input'!$J$18</f>
        <v>2019</v>
      </c>
      <c r="L161" s="579" t="s">
        <v>94</v>
      </c>
      <c r="M161" s="540" t="s">
        <v>95</v>
      </c>
      <c r="N161" s="541" t="s">
        <v>96</v>
      </c>
      <c r="O161" s="542" t="s">
        <v>670</v>
      </c>
      <c r="P161" s="537">
        <v>9</v>
      </c>
      <c r="Q161" s="541" t="s">
        <v>149</v>
      </c>
      <c r="R161" s="541" t="s">
        <v>239</v>
      </c>
      <c r="S161" s="543">
        <f>'Report 1'!$M$18</f>
        <v>0</v>
      </c>
      <c r="T161" s="544">
        <f>'Report 1'!$M$27</f>
        <v>0</v>
      </c>
      <c r="U161" s="545">
        <f>'Report 1'!$M$113</f>
        <v>0</v>
      </c>
      <c r="AL161" s="546" t="s">
        <v>669</v>
      </c>
      <c r="AM161" s="547">
        <v>2</v>
      </c>
      <c r="AN161" s="547" t="str">
        <f>'Information Input'!$M$14</f>
        <v xml:space="preserve">      -      </v>
      </c>
      <c r="AO161" s="547" t="s">
        <v>138</v>
      </c>
      <c r="AP161" s="538">
        <f t="shared" si="43"/>
        <v>43739</v>
      </c>
      <c r="AQ161" s="538">
        <f t="shared" si="44"/>
        <v>43830</v>
      </c>
      <c r="AR161" s="538">
        <f>'Information Input'!$H$35</f>
        <v>43555</v>
      </c>
      <c r="AS161" s="547" t="str">
        <f>'Information Input'!$J$22</f>
        <v>Quarterly</v>
      </c>
      <c r="AT161" s="538">
        <f>'Information Input'!$H$30</f>
        <v>43555</v>
      </c>
      <c r="AU161" s="547">
        <f>'Information Input'!$J$18</f>
        <v>2019</v>
      </c>
      <c r="AV161" s="547" t="s">
        <v>89</v>
      </c>
      <c r="AW161" s="547" t="s">
        <v>90</v>
      </c>
      <c r="AX161" s="547" t="s">
        <v>91</v>
      </c>
      <c r="AY161" s="548" t="s">
        <v>671</v>
      </c>
      <c r="AZ161" s="547">
        <v>34</v>
      </c>
      <c r="BA161" s="549" t="s">
        <v>176</v>
      </c>
      <c r="BB161" s="543" t="s">
        <v>238</v>
      </c>
      <c r="BC161" s="550">
        <f>'Report 2'!$AC41</f>
        <v>0</v>
      </c>
      <c r="BD161" s="550">
        <f>'Report 2'!$AD41</f>
        <v>0</v>
      </c>
      <c r="BE161" s="550">
        <f>'Report 2'!$AE41</f>
        <v>0</v>
      </c>
      <c r="BF161" s="550">
        <f>'Report 2'!$AF41</f>
        <v>0</v>
      </c>
      <c r="BG161" s="550">
        <f>'Report 2'!$AG41</f>
        <v>0</v>
      </c>
      <c r="BH161" s="550">
        <f>'Report 2'!$AH41</f>
        <v>0</v>
      </c>
      <c r="BI161" s="550">
        <f>'Report 2'!$AI41</f>
        <v>0</v>
      </c>
      <c r="BK161" s="541" t="s">
        <v>669</v>
      </c>
      <c r="BL161" s="537">
        <v>3</v>
      </c>
      <c r="BM161" s="537" t="str">
        <f>'Information Input'!$M$14</f>
        <v xml:space="preserve">      -      </v>
      </c>
      <c r="BN161" s="537" t="s">
        <v>137</v>
      </c>
      <c r="BO161" s="538">
        <f t="shared" si="41"/>
        <v>43647</v>
      </c>
      <c r="BP161" s="538">
        <f t="shared" si="42"/>
        <v>43738</v>
      </c>
      <c r="BQ161" s="538">
        <f>'Information Input'!$H$35</f>
        <v>43555</v>
      </c>
      <c r="BR161" s="537" t="str">
        <f>'Information Input'!$J$22</f>
        <v>Quarterly</v>
      </c>
      <c r="BS161" s="538">
        <f>'Information Input'!$H$30</f>
        <v>43555</v>
      </c>
      <c r="BT161" s="537">
        <f>'Information Input'!$J$18</f>
        <v>2019</v>
      </c>
      <c r="BU161" s="579" t="s">
        <v>94</v>
      </c>
      <c r="BV161" s="540" t="s">
        <v>95</v>
      </c>
      <c r="BW161" s="541" t="s">
        <v>96</v>
      </c>
      <c r="BX161" s="537">
        <v>6</v>
      </c>
      <c r="BY161" s="549" t="s">
        <v>255</v>
      </c>
      <c r="BZ161" s="549" t="s">
        <v>254</v>
      </c>
      <c r="CA161" s="543">
        <f>'Report 3'!$P$21</f>
        <v>0</v>
      </c>
      <c r="CC161" s="542" t="s">
        <v>669</v>
      </c>
      <c r="CD161" s="1014" t="s">
        <v>672</v>
      </c>
      <c r="CE161" s="1014" t="str">
        <f>'Information Input'!$M$14</f>
        <v xml:space="preserve">      -      </v>
      </c>
      <c r="CF161" s="551" t="s">
        <v>135</v>
      </c>
      <c r="CG161" s="552">
        <f t="shared" si="47"/>
        <v>43466</v>
      </c>
      <c r="CH161" s="552">
        <f t="shared" si="48"/>
        <v>43555</v>
      </c>
      <c r="CI161" s="552">
        <f>'Information Input'!$H$35</f>
        <v>43555</v>
      </c>
      <c r="CJ161" s="551" t="str">
        <f>'Information Input'!$J$22</f>
        <v>Quarterly</v>
      </c>
      <c r="CK161" s="552">
        <f>'Information Input'!$H$30</f>
        <v>43555</v>
      </c>
      <c r="CL161" s="551">
        <f>'Information Input'!$J$18</f>
        <v>2019</v>
      </c>
      <c r="CM161" s="551" t="s">
        <v>97</v>
      </c>
      <c r="CN161" s="1014" t="s">
        <v>98</v>
      </c>
      <c r="CO161" s="542" t="s">
        <v>96</v>
      </c>
      <c r="CP161" s="542" t="s">
        <v>671</v>
      </c>
      <c r="CQ161" s="551">
        <v>40</v>
      </c>
      <c r="CR161" s="542" t="s">
        <v>182</v>
      </c>
      <c r="CS161" s="542" t="s">
        <v>238</v>
      </c>
      <c r="CT161" s="1015">
        <f>'Report 1'!$R$18</f>
        <v>0</v>
      </c>
      <c r="CU161" s="1016">
        <f>SUMIF('Report 4A'!$G$16:$G$95,$CQ161,'Report 4A'!$Z$16:$Z$95)</f>
        <v>0</v>
      </c>
      <c r="CV161" s="1017">
        <f t="shared" si="49"/>
        <v>0</v>
      </c>
      <c r="CX161" s="546" t="s">
        <v>669</v>
      </c>
      <c r="CY161" s="537" t="s">
        <v>312</v>
      </c>
      <c r="CZ161" s="537" t="str">
        <f>'Information Input'!$M$14</f>
        <v xml:space="preserve">      -      </v>
      </c>
      <c r="DA161" s="538">
        <f>'Information Input'!$H$35</f>
        <v>43555</v>
      </c>
      <c r="DB161" s="537" t="str">
        <f>'Information Input'!$J$22</f>
        <v>Quarterly</v>
      </c>
      <c r="DC161" s="552">
        <f>'Information Input'!$H$30</f>
        <v>43555</v>
      </c>
      <c r="DD161" s="553" t="str">
        <f t="shared" si="39"/>
        <v>201810</v>
      </c>
      <c r="DE161" s="541" t="s">
        <v>96</v>
      </c>
      <c r="DF161" s="541" t="s">
        <v>681</v>
      </c>
      <c r="DG161" s="544">
        <f>'Report 5D'!$H$108</f>
        <v>0</v>
      </c>
      <c r="DH161" s="550">
        <f>'Report 5D'!$H$109</f>
        <v>0</v>
      </c>
      <c r="DI161" s="544">
        <f>'Report 5D'!$H$110</f>
        <v>0</v>
      </c>
      <c r="DJ161" s="544">
        <f>'Report 5D'!$H$111</f>
        <v>0</v>
      </c>
      <c r="DK161" s="544">
        <f>'Report 5D'!$H$112</f>
        <v>0</v>
      </c>
      <c r="DL161" s="544">
        <f>'Report 5D'!$H$113</f>
        <v>0</v>
      </c>
      <c r="DM161" s="544">
        <f>'Report 5D'!$H$114</f>
        <v>0</v>
      </c>
      <c r="DN161" s="544">
        <f>'Report 5D'!$H$115</f>
        <v>0</v>
      </c>
      <c r="DO161" s="544">
        <f>'Report 5D'!$H$116</f>
        <v>0</v>
      </c>
      <c r="DP161" s="544">
        <f>'Report 5D'!$H$117</f>
        <v>0</v>
      </c>
      <c r="DQ161" s="544">
        <f>'Report 5D'!$H$118</f>
        <v>0</v>
      </c>
    </row>
    <row r="162" spans="2:121">
      <c r="B162" s="535" t="s">
        <v>669</v>
      </c>
      <c r="C162" s="536">
        <v>1</v>
      </c>
      <c r="D162" s="537" t="str">
        <f>'Information Input'!$M$14</f>
        <v xml:space="preserve">      -      </v>
      </c>
      <c r="E162" s="537" t="s">
        <v>135</v>
      </c>
      <c r="F162" s="538">
        <f t="shared" si="45"/>
        <v>43466</v>
      </c>
      <c r="G162" s="538">
        <f t="shared" si="46"/>
        <v>43555</v>
      </c>
      <c r="H162" s="538">
        <f>'Information Input'!$H$35</f>
        <v>43555</v>
      </c>
      <c r="I162" s="537" t="str">
        <f>'Information Input'!$J$22</f>
        <v>Quarterly</v>
      </c>
      <c r="J162" s="538">
        <f>'Information Input'!$H$30</f>
        <v>43555</v>
      </c>
      <c r="K162" s="537">
        <f>'Information Input'!$J$18</f>
        <v>2019</v>
      </c>
      <c r="L162" s="579" t="s">
        <v>94</v>
      </c>
      <c r="M162" s="540" t="s">
        <v>95</v>
      </c>
      <c r="N162" s="541" t="s">
        <v>96</v>
      </c>
      <c r="O162" s="542" t="s">
        <v>674</v>
      </c>
      <c r="P162" s="537">
        <v>10</v>
      </c>
      <c r="Q162" s="541" t="s">
        <v>150</v>
      </c>
      <c r="R162" s="541" t="s">
        <v>239</v>
      </c>
      <c r="S162" s="543">
        <f>'Report 1'!$M$18</f>
        <v>0</v>
      </c>
      <c r="T162" s="544">
        <f>'Report 1'!$M$28</f>
        <v>0</v>
      </c>
      <c r="U162" s="545">
        <f>'Report 1'!$M$114</f>
        <v>0</v>
      </c>
      <c r="AL162" s="546" t="s">
        <v>669</v>
      </c>
      <c r="AM162" s="547">
        <v>2</v>
      </c>
      <c r="AN162" s="547" t="str">
        <f>'Information Input'!$M$14</f>
        <v xml:space="preserve">      -      </v>
      </c>
      <c r="AO162" s="547" t="s">
        <v>138</v>
      </c>
      <c r="AP162" s="538">
        <f t="shared" si="43"/>
        <v>43739</v>
      </c>
      <c r="AQ162" s="538">
        <f t="shared" si="44"/>
        <v>43830</v>
      </c>
      <c r="AR162" s="538">
        <f>'Information Input'!$H$35</f>
        <v>43555</v>
      </c>
      <c r="AS162" s="547" t="str">
        <f>'Information Input'!$J$22</f>
        <v>Quarterly</v>
      </c>
      <c r="AT162" s="538">
        <f>'Information Input'!$H$30</f>
        <v>43555</v>
      </c>
      <c r="AU162" s="547">
        <f>'Information Input'!$J$18</f>
        <v>2019</v>
      </c>
      <c r="AV162" s="547" t="s">
        <v>89</v>
      </c>
      <c r="AW162" s="547" t="s">
        <v>90</v>
      </c>
      <c r="AX162" s="547" t="s">
        <v>91</v>
      </c>
      <c r="AY162" s="548" t="s">
        <v>671</v>
      </c>
      <c r="AZ162" s="547">
        <v>35</v>
      </c>
      <c r="BA162" s="549" t="s">
        <v>177</v>
      </c>
      <c r="BB162" s="543" t="s">
        <v>235</v>
      </c>
      <c r="BC162" s="550">
        <f>'Report 2'!$AC42</f>
        <v>0</v>
      </c>
      <c r="BD162" s="550">
        <f>'Report 2'!$AD42</f>
        <v>0</v>
      </c>
      <c r="BE162" s="550">
        <f>'Report 2'!$AE42</f>
        <v>0</v>
      </c>
      <c r="BF162" s="550">
        <f>'Report 2'!$AF42</f>
        <v>0</v>
      </c>
      <c r="BG162" s="550">
        <f>'Report 2'!$AG42</f>
        <v>0</v>
      </c>
      <c r="BH162" s="550">
        <f>'Report 2'!$AH42</f>
        <v>0</v>
      </c>
      <c r="BI162" s="550">
        <f>'Report 2'!$AI42</f>
        <v>0</v>
      </c>
      <c r="BK162" s="541" t="s">
        <v>669</v>
      </c>
      <c r="BL162" s="537">
        <v>3</v>
      </c>
      <c r="BM162" s="537" t="str">
        <f>'Information Input'!$M$14</f>
        <v xml:space="preserve">      -      </v>
      </c>
      <c r="BN162" s="537" t="s">
        <v>137</v>
      </c>
      <c r="BO162" s="538">
        <f t="shared" si="41"/>
        <v>43647</v>
      </c>
      <c r="BP162" s="538">
        <f t="shared" si="42"/>
        <v>43738</v>
      </c>
      <c r="BQ162" s="538">
        <f>'Information Input'!$H$35</f>
        <v>43555</v>
      </c>
      <c r="BR162" s="537" t="str">
        <f>'Information Input'!$J$22</f>
        <v>Quarterly</v>
      </c>
      <c r="BS162" s="538">
        <f>'Information Input'!$H$30</f>
        <v>43555</v>
      </c>
      <c r="BT162" s="537">
        <f>'Information Input'!$J$18</f>
        <v>2019</v>
      </c>
      <c r="BU162" s="579" t="s">
        <v>94</v>
      </c>
      <c r="BV162" s="540" t="s">
        <v>95</v>
      </c>
      <c r="BW162" s="541" t="s">
        <v>96</v>
      </c>
      <c r="BX162" s="537">
        <v>7</v>
      </c>
      <c r="BY162" s="549" t="s">
        <v>256</v>
      </c>
      <c r="BZ162" s="549" t="s">
        <v>254</v>
      </c>
      <c r="CA162" s="543">
        <f>'Report 3'!$P$22</f>
        <v>0</v>
      </c>
      <c r="CC162" s="542" t="s">
        <v>669</v>
      </c>
      <c r="CD162" s="1014" t="s">
        <v>672</v>
      </c>
      <c r="CE162" s="1014" t="str">
        <f>'Information Input'!$M$14</f>
        <v xml:space="preserve">      -      </v>
      </c>
      <c r="CF162" s="551" t="s">
        <v>135</v>
      </c>
      <c r="CG162" s="552">
        <f t="shared" si="47"/>
        <v>43466</v>
      </c>
      <c r="CH162" s="552">
        <f t="shared" si="48"/>
        <v>43555</v>
      </c>
      <c r="CI162" s="552">
        <f>'Information Input'!$H$35</f>
        <v>43555</v>
      </c>
      <c r="CJ162" s="551" t="str">
        <f>'Information Input'!$J$22</f>
        <v>Quarterly</v>
      </c>
      <c r="CK162" s="552">
        <f>'Information Input'!$H$30</f>
        <v>43555</v>
      </c>
      <c r="CL162" s="551">
        <f>'Information Input'!$J$18</f>
        <v>2019</v>
      </c>
      <c r="CM162" s="551" t="s">
        <v>97</v>
      </c>
      <c r="CN162" s="1014" t="s">
        <v>98</v>
      </c>
      <c r="CO162" s="542" t="s">
        <v>96</v>
      </c>
      <c r="CP162" s="542" t="s">
        <v>671</v>
      </c>
      <c r="CQ162" s="551">
        <v>41</v>
      </c>
      <c r="CR162" s="542" t="s">
        <v>183</v>
      </c>
      <c r="CS162" s="542" t="s">
        <v>238</v>
      </c>
      <c r="CT162" s="1015">
        <f>'Report 1'!$R$18</f>
        <v>0</v>
      </c>
      <c r="CU162" s="1016">
        <f>SUMIF('Report 4A'!$G$16:$G$95,$CQ162,'Report 4A'!$Z$16:$Z$95)</f>
        <v>0</v>
      </c>
      <c r="CV162" s="1017">
        <f t="shared" si="49"/>
        <v>0</v>
      </c>
      <c r="CX162" s="546" t="s">
        <v>669</v>
      </c>
      <c r="CY162" s="537" t="s">
        <v>312</v>
      </c>
      <c r="CZ162" s="537" t="str">
        <f>'Information Input'!$M$14</f>
        <v xml:space="preserve">      -      </v>
      </c>
      <c r="DA162" s="538">
        <f>'Information Input'!$H$35</f>
        <v>43555</v>
      </c>
      <c r="DB162" s="537" t="str">
        <f>'Information Input'!$J$22</f>
        <v>Quarterly</v>
      </c>
      <c r="DC162" s="552">
        <f>'Information Input'!$H$30</f>
        <v>43555</v>
      </c>
      <c r="DD162" s="553" t="str">
        <f t="shared" si="39"/>
        <v>201809</v>
      </c>
      <c r="DE162" s="541" t="s">
        <v>96</v>
      </c>
      <c r="DF162" s="541" t="s">
        <v>681</v>
      </c>
      <c r="DG162" s="544">
        <f>'Report 5D'!$I$108</f>
        <v>0</v>
      </c>
      <c r="DH162" s="550">
        <f>'Report 5D'!$I$109</f>
        <v>0</v>
      </c>
      <c r="DI162" s="544">
        <f>'Report 5D'!$I$110</f>
        <v>0</v>
      </c>
      <c r="DJ162" s="544">
        <f>'Report 5D'!$I$111</f>
        <v>0</v>
      </c>
      <c r="DK162" s="544">
        <f>'Report 5D'!$I$112</f>
        <v>0</v>
      </c>
      <c r="DL162" s="544">
        <f>'Report 5D'!$I$113</f>
        <v>0</v>
      </c>
      <c r="DM162" s="544">
        <f>'Report 5D'!$I$114</f>
        <v>0</v>
      </c>
      <c r="DN162" s="544">
        <f>'Report 5D'!$I$115</f>
        <v>0</v>
      </c>
      <c r="DO162" s="544">
        <f>'Report 5D'!$I$116</f>
        <v>0</v>
      </c>
      <c r="DP162" s="544">
        <f>'Report 5D'!$I$117</f>
        <v>0</v>
      </c>
      <c r="DQ162" s="544">
        <f>'Report 5D'!$I$118</f>
        <v>0</v>
      </c>
    </row>
    <row r="163" spans="2:121">
      <c r="B163" s="535" t="s">
        <v>669</v>
      </c>
      <c r="C163" s="536">
        <v>1</v>
      </c>
      <c r="D163" s="537" t="str">
        <f>'Information Input'!$M$14</f>
        <v xml:space="preserve">      -      </v>
      </c>
      <c r="E163" s="537" t="s">
        <v>135</v>
      </c>
      <c r="F163" s="538">
        <f t="shared" si="45"/>
        <v>43466</v>
      </c>
      <c r="G163" s="538">
        <f t="shared" si="46"/>
        <v>43555</v>
      </c>
      <c r="H163" s="538">
        <f>'Information Input'!$H$35</f>
        <v>43555</v>
      </c>
      <c r="I163" s="537" t="str">
        <f>'Information Input'!$J$22</f>
        <v>Quarterly</v>
      </c>
      <c r="J163" s="538">
        <f>'Information Input'!$H$30</f>
        <v>43555</v>
      </c>
      <c r="K163" s="537">
        <f>'Information Input'!$J$18</f>
        <v>2019</v>
      </c>
      <c r="L163" s="579" t="s">
        <v>94</v>
      </c>
      <c r="M163" s="540" t="s">
        <v>95</v>
      </c>
      <c r="N163" s="541" t="s">
        <v>96</v>
      </c>
      <c r="O163" s="542" t="s">
        <v>671</v>
      </c>
      <c r="P163" s="537">
        <v>11</v>
      </c>
      <c r="Q163" s="541" t="s">
        <v>153</v>
      </c>
      <c r="R163" s="541" t="s">
        <v>231</v>
      </c>
      <c r="S163" s="543">
        <f>'Report 1'!$M$18</f>
        <v>0</v>
      </c>
      <c r="T163" s="544">
        <f>'Report 1'!$M$31</f>
        <v>0</v>
      </c>
      <c r="U163" s="545">
        <f>'Report 1'!$M$117</f>
        <v>0</v>
      </c>
      <c r="AL163" s="546" t="s">
        <v>669</v>
      </c>
      <c r="AM163" s="547">
        <v>2</v>
      </c>
      <c r="AN163" s="547" t="str">
        <f>'Information Input'!$M$14</f>
        <v xml:space="preserve">      -      </v>
      </c>
      <c r="AO163" s="547" t="s">
        <v>138</v>
      </c>
      <c r="AP163" s="538">
        <f t="shared" si="43"/>
        <v>43739</v>
      </c>
      <c r="AQ163" s="538">
        <f t="shared" si="44"/>
        <v>43830</v>
      </c>
      <c r="AR163" s="538">
        <f>'Information Input'!$H$35</f>
        <v>43555</v>
      </c>
      <c r="AS163" s="547" t="str">
        <f>'Information Input'!$J$22</f>
        <v>Quarterly</v>
      </c>
      <c r="AT163" s="538">
        <f>'Information Input'!$H$30</f>
        <v>43555</v>
      </c>
      <c r="AU163" s="547">
        <f>'Information Input'!$J$18</f>
        <v>2019</v>
      </c>
      <c r="AV163" s="547" t="s">
        <v>89</v>
      </c>
      <c r="AW163" s="547" t="s">
        <v>90</v>
      </c>
      <c r="AX163" s="547" t="s">
        <v>91</v>
      </c>
      <c r="AY163" s="548" t="s">
        <v>671</v>
      </c>
      <c r="AZ163" s="547">
        <v>36</v>
      </c>
      <c r="BA163" s="549" t="s">
        <v>178</v>
      </c>
      <c r="BB163" s="543" t="s">
        <v>235</v>
      </c>
      <c r="BC163" s="550">
        <f>'Report 2'!$AC43</f>
        <v>0</v>
      </c>
      <c r="BD163" s="550">
        <f>'Report 2'!$AD43</f>
        <v>0</v>
      </c>
      <c r="BE163" s="550">
        <f>'Report 2'!$AE43</f>
        <v>0</v>
      </c>
      <c r="BF163" s="550">
        <f>'Report 2'!$AF43</f>
        <v>0</v>
      </c>
      <c r="BG163" s="550">
        <f>'Report 2'!$AG43</f>
        <v>0</v>
      </c>
      <c r="BH163" s="550">
        <f>'Report 2'!$AH43</f>
        <v>0</v>
      </c>
      <c r="BI163" s="550">
        <f>'Report 2'!$AI43</f>
        <v>0</v>
      </c>
      <c r="BK163" s="541" t="s">
        <v>669</v>
      </c>
      <c r="BL163" s="537">
        <v>3</v>
      </c>
      <c r="BM163" s="537" t="str">
        <f>'Information Input'!$M$14</f>
        <v xml:space="preserve">      -      </v>
      </c>
      <c r="BN163" s="537" t="s">
        <v>137</v>
      </c>
      <c r="BO163" s="538">
        <f t="shared" si="41"/>
        <v>43647</v>
      </c>
      <c r="BP163" s="538">
        <f t="shared" si="42"/>
        <v>43738</v>
      </c>
      <c r="BQ163" s="538">
        <f>'Information Input'!$H$35</f>
        <v>43555</v>
      </c>
      <c r="BR163" s="537" t="str">
        <f>'Information Input'!$J$22</f>
        <v>Quarterly</v>
      </c>
      <c r="BS163" s="538">
        <f>'Information Input'!$H$30</f>
        <v>43555</v>
      </c>
      <c r="BT163" s="537">
        <f>'Information Input'!$J$18</f>
        <v>2019</v>
      </c>
      <c r="BU163" s="579" t="s">
        <v>94</v>
      </c>
      <c r="BV163" s="540" t="s">
        <v>95</v>
      </c>
      <c r="BW163" s="541" t="s">
        <v>96</v>
      </c>
      <c r="BX163" s="537">
        <v>8</v>
      </c>
      <c r="BY163" s="549" t="s">
        <v>178</v>
      </c>
      <c r="BZ163" s="549" t="s">
        <v>257</v>
      </c>
      <c r="CA163" s="543">
        <f>'Report 3'!$P$23</f>
        <v>0</v>
      </c>
      <c r="CC163" s="542" t="s">
        <v>669</v>
      </c>
      <c r="CD163" s="1014" t="s">
        <v>672</v>
      </c>
      <c r="CE163" s="1014" t="str">
        <f>'Information Input'!$M$14</f>
        <v xml:space="preserve">      -      </v>
      </c>
      <c r="CF163" s="551" t="s">
        <v>135</v>
      </c>
      <c r="CG163" s="552">
        <f t="shared" si="47"/>
        <v>43466</v>
      </c>
      <c r="CH163" s="552">
        <f t="shared" si="48"/>
        <v>43555</v>
      </c>
      <c r="CI163" s="552">
        <f>'Information Input'!$H$35</f>
        <v>43555</v>
      </c>
      <c r="CJ163" s="551" t="str">
        <f>'Information Input'!$J$22</f>
        <v>Quarterly</v>
      </c>
      <c r="CK163" s="552">
        <f>'Information Input'!$H$30</f>
        <v>43555</v>
      </c>
      <c r="CL163" s="551">
        <f>'Information Input'!$J$18</f>
        <v>2019</v>
      </c>
      <c r="CM163" s="1018" t="s">
        <v>97</v>
      </c>
      <c r="CN163" s="1014" t="s">
        <v>98</v>
      </c>
      <c r="CO163" s="542" t="s">
        <v>96</v>
      </c>
      <c r="CP163" s="542" t="s">
        <v>671</v>
      </c>
      <c r="CQ163" s="551">
        <v>42</v>
      </c>
      <c r="CR163" s="542" t="s">
        <v>184</v>
      </c>
      <c r="CS163" s="542" t="s">
        <v>233</v>
      </c>
      <c r="CT163" s="1015">
        <f>'Report 1'!$R$18</f>
        <v>0</v>
      </c>
      <c r="CU163" s="1016">
        <f>SUMIF('Report 4A'!$G$16:$G$95,$CQ163,'Report 4A'!$Z$16:$Z$95)</f>
        <v>0</v>
      </c>
      <c r="CV163" s="1017">
        <f t="shared" ref="CV163:CV164" si="50">IF(CT163&lt;&gt;0,CU163/CT163,0)</f>
        <v>0</v>
      </c>
      <c r="CX163" s="546" t="s">
        <v>669</v>
      </c>
      <c r="CY163" s="537" t="s">
        <v>312</v>
      </c>
      <c r="CZ163" s="537" t="str">
        <f>'Information Input'!$M$14</f>
        <v xml:space="preserve">      -      </v>
      </c>
      <c r="DA163" s="538">
        <f>'Information Input'!$H$35</f>
        <v>43555</v>
      </c>
      <c r="DB163" s="537" t="str">
        <f>'Information Input'!$J$22</f>
        <v>Quarterly</v>
      </c>
      <c r="DC163" s="552">
        <f>'Information Input'!$H$30</f>
        <v>43555</v>
      </c>
      <c r="DD163" s="553" t="str">
        <f t="shared" si="39"/>
        <v>201808</v>
      </c>
      <c r="DE163" s="541" t="s">
        <v>96</v>
      </c>
      <c r="DF163" s="541" t="s">
        <v>681</v>
      </c>
      <c r="DG163" s="544">
        <f>'Report 5D'!$J$108</f>
        <v>0</v>
      </c>
      <c r="DH163" s="550">
        <f>'Report 5D'!$J$109</f>
        <v>0</v>
      </c>
      <c r="DI163" s="544">
        <f>'Report 5D'!$J$110</f>
        <v>0</v>
      </c>
      <c r="DJ163" s="544">
        <f>'Report 5D'!$J$111</f>
        <v>0</v>
      </c>
      <c r="DK163" s="544">
        <f>'Report 5D'!$J$112</f>
        <v>0</v>
      </c>
      <c r="DL163" s="544">
        <f>'Report 5D'!$J$113</f>
        <v>0</v>
      </c>
      <c r="DM163" s="544">
        <f>'Report 5D'!$J$114</f>
        <v>0</v>
      </c>
      <c r="DN163" s="544">
        <f>'Report 5D'!$J$115</f>
        <v>0</v>
      </c>
      <c r="DO163" s="544">
        <f>'Report 5D'!$J$116</f>
        <v>0</v>
      </c>
      <c r="DP163" s="544">
        <f>'Report 5D'!$J$117</f>
        <v>0</v>
      </c>
      <c r="DQ163" s="544">
        <f>'Report 5D'!$J$118</f>
        <v>0</v>
      </c>
    </row>
    <row r="164" spans="2:121">
      <c r="B164" s="535" t="s">
        <v>669</v>
      </c>
      <c r="C164" s="536">
        <v>1</v>
      </c>
      <c r="D164" s="537" t="str">
        <f>'Information Input'!$M$14</f>
        <v xml:space="preserve">      -      </v>
      </c>
      <c r="E164" s="537" t="s">
        <v>135</v>
      </c>
      <c r="F164" s="538">
        <f t="shared" si="45"/>
        <v>43466</v>
      </c>
      <c r="G164" s="538">
        <f t="shared" si="46"/>
        <v>43555</v>
      </c>
      <c r="H164" s="538">
        <f>'Information Input'!$H$35</f>
        <v>43555</v>
      </c>
      <c r="I164" s="537" t="str">
        <f>'Information Input'!$J$22</f>
        <v>Quarterly</v>
      </c>
      <c r="J164" s="538">
        <f>'Information Input'!$H$30</f>
        <v>43555</v>
      </c>
      <c r="K164" s="537">
        <f>'Information Input'!$J$18</f>
        <v>2019</v>
      </c>
      <c r="L164" s="579" t="s">
        <v>94</v>
      </c>
      <c r="M164" s="540" t="s">
        <v>95</v>
      </c>
      <c r="N164" s="541" t="s">
        <v>96</v>
      </c>
      <c r="O164" s="542" t="s">
        <v>671</v>
      </c>
      <c r="P164" s="537">
        <v>12</v>
      </c>
      <c r="Q164" s="541" t="s">
        <v>154</v>
      </c>
      <c r="R164" s="541" t="s">
        <v>231</v>
      </c>
      <c r="S164" s="543">
        <f>'Report 1'!$M$18</f>
        <v>0</v>
      </c>
      <c r="T164" s="544">
        <f>'Report 1'!$M$32</f>
        <v>0</v>
      </c>
      <c r="U164" s="545">
        <f>'Report 1'!$M$118</f>
        <v>0</v>
      </c>
      <c r="AL164" s="546" t="s">
        <v>669</v>
      </c>
      <c r="AM164" s="547">
        <v>2</v>
      </c>
      <c r="AN164" s="547" t="str">
        <f>'Information Input'!$M$14</f>
        <v xml:space="preserve">      -      </v>
      </c>
      <c r="AO164" s="547" t="s">
        <v>138</v>
      </c>
      <c r="AP164" s="538">
        <f t="shared" si="43"/>
        <v>43739</v>
      </c>
      <c r="AQ164" s="538">
        <f t="shared" si="44"/>
        <v>43830</v>
      </c>
      <c r="AR164" s="538">
        <f>'Information Input'!$H$35</f>
        <v>43555</v>
      </c>
      <c r="AS164" s="547" t="str">
        <f>'Information Input'!$J$22</f>
        <v>Quarterly</v>
      </c>
      <c r="AT164" s="538">
        <f>'Information Input'!$H$30</f>
        <v>43555</v>
      </c>
      <c r="AU164" s="547">
        <f>'Information Input'!$J$18</f>
        <v>2019</v>
      </c>
      <c r="AV164" s="547" t="s">
        <v>89</v>
      </c>
      <c r="AW164" s="547" t="s">
        <v>90</v>
      </c>
      <c r="AX164" s="547" t="s">
        <v>91</v>
      </c>
      <c r="AY164" s="548" t="s">
        <v>671</v>
      </c>
      <c r="AZ164" s="547">
        <v>37</v>
      </c>
      <c r="BA164" s="549" t="s">
        <v>179</v>
      </c>
      <c r="BB164" s="543" t="s">
        <v>231</v>
      </c>
      <c r="BC164" s="550">
        <f>'Report 2'!$AC44</f>
        <v>0</v>
      </c>
      <c r="BD164" s="550">
        <f>'Report 2'!$AD44</f>
        <v>0</v>
      </c>
      <c r="BE164" s="550">
        <f>'Report 2'!$AE44</f>
        <v>0</v>
      </c>
      <c r="BF164" s="550">
        <f>'Report 2'!$AF44</f>
        <v>0</v>
      </c>
      <c r="BG164" s="550">
        <f>'Report 2'!$AG44</f>
        <v>0</v>
      </c>
      <c r="BH164" s="550">
        <f>'Report 2'!$AH44</f>
        <v>0</v>
      </c>
      <c r="BI164" s="550">
        <f>'Report 2'!$AI44</f>
        <v>0</v>
      </c>
      <c r="BK164" s="541" t="s">
        <v>669</v>
      </c>
      <c r="BL164" s="537">
        <v>3</v>
      </c>
      <c r="BM164" s="537" t="str">
        <f>'Information Input'!$M$14</f>
        <v xml:space="preserve">      -      </v>
      </c>
      <c r="BN164" s="537" t="s">
        <v>137</v>
      </c>
      <c r="BO164" s="538">
        <f t="shared" si="41"/>
        <v>43647</v>
      </c>
      <c r="BP164" s="538">
        <f t="shared" si="42"/>
        <v>43738</v>
      </c>
      <c r="BQ164" s="538">
        <f>'Information Input'!$H$35</f>
        <v>43555</v>
      </c>
      <c r="BR164" s="537" t="str">
        <f>'Information Input'!$J$22</f>
        <v>Quarterly</v>
      </c>
      <c r="BS164" s="538">
        <f>'Information Input'!$H$30</f>
        <v>43555</v>
      </c>
      <c r="BT164" s="537">
        <f>'Information Input'!$J$18</f>
        <v>2019</v>
      </c>
      <c r="BU164" s="579" t="s">
        <v>94</v>
      </c>
      <c r="BV164" s="540" t="s">
        <v>95</v>
      </c>
      <c r="BW164" s="541" t="s">
        <v>96</v>
      </c>
      <c r="BX164" s="537">
        <v>9</v>
      </c>
      <c r="BY164" s="549" t="s">
        <v>170</v>
      </c>
      <c r="BZ164" s="549" t="s">
        <v>258</v>
      </c>
      <c r="CA164" s="543">
        <f>'Report 3'!$P$24</f>
        <v>0</v>
      </c>
      <c r="CC164" s="542" t="s">
        <v>669</v>
      </c>
      <c r="CD164" s="1014" t="s">
        <v>672</v>
      </c>
      <c r="CE164" s="1014" t="str">
        <f>'Information Input'!$M$14</f>
        <v xml:space="preserve">      -      </v>
      </c>
      <c r="CF164" s="551" t="s">
        <v>135</v>
      </c>
      <c r="CG164" s="552">
        <f t="shared" si="47"/>
        <v>43466</v>
      </c>
      <c r="CH164" s="552">
        <f t="shared" si="48"/>
        <v>43555</v>
      </c>
      <c r="CI164" s="552">
        <f>'Information Input'!$H$35</f>
        <v>43555</v>
      </c>
      <c r="CJ164" s="551" t="str">
        <f>'Information Input'!$J$22</f>
        <v>Quarterly</v>
      </c>
      <c r="CK164" s="552">
        <f>'Information Input'!$H$30</f>
        <v>43555</v>
      </c>
      <c r="CL164" s="551">
        <f>'Information Input'!$J$18</f>
        <v>2019</v>
      </c>
      <c r="CM164" s="1018" t="s">
        <v>97</v>
      </c>
      <c r="CN164" s="1014" t="s">
        <v>98</v>
      </c>
      <c r="CO164" s="542" t="s">
        <v>96</v>
      </c>
      <c r="CP164" s="542" t="s">
        <v>671</v>
      </c>
      <c r="CQ164" s="551">
        <v>43</v>
      </c>
      <c r="CR164" s="542" t="s">
        <v>185</v>
      </c>
      <c r="CS164" s="542" t="s">
        <v>233</v>
      </c>
      <c r="CT164" s="1015">
        <f>'Report 1'!$R$18</f>
        <v>0</v>
      </c>
      <c r="CU164" s="1016">
        <f>SUMIF('Report 4A'!$G$16:$G$95,$CQ164,'Report 4A'!$Z$16:$Z$95)</f>
        <v>0</v>
      </c>
      <c r="CV164" s="1017">
        <f t="shared" si="50"/>
        <v>0</v>
      </c>
      <c r="CX164" s="546" t="s">
        <v>669</v>
      </c>
      <c r="CY164" s="537" t="s">
        <v>312</v>
      </c>
      <c r="CZ164" s="537" t="str">
        <f>'Information Input'!$M$14</f>
        <v xml:space="preserve">      -      </v>
      </c>
      <c r="DA164" s="538">
        <f>'Information Input'!$H$35</f>
        <v>43555</v>
      </c>
      <c r="DB164" s="537" t="str">
        <f>'Information Input'!$J$22</f>
        <v>Quarterly</v>
      </c>
      <c r="DC164" s="552">
        <f>'Information Input'!$H$30</f>
        <v>43555</v>
      </c>
      <c r="DD164" s="553" t="str">
        <f t="shared" si="39"/>
        <v>201807</v>
      </c>
      <c r="DE164" s="541" t="s">
        <v>96</v>
      </c>
      <c r="DF164" s="541" t="s">
        <v>681</v>
      </c>
      <c r="DG164" s="544">
        <f>'Report 5D'!$K$108</f>
        <v>0</v>
      </c>
      <c r="DH164" s="550">
        <f>'Report 5D'!$K$109</f>
        <v>0</v>
      </c>
      <c r="DI164" s="544">
        <f>'Report 5D'!$K$110</f>
        <v>0</v>
      </c>
      <c r="DJ164" s="544">
        <f>'Report 5D'!$K$111</f>
        <v>0</v>
      </c>
      <c r="DK164" s="544">
        <f>'Report 5D'!$K$112</f>
        <v>0</v>
      </c>
      <c r="DL164" s="544">
        <f>'Report 5D'!$K$113</f>
        <v>0</v>
      </c>
      <c r="DM164" s="544">
        <f>'Report 5D'!$K$114</f>
        <v>0</v>
      </c>
      <c r="DN164" s="544">
        <f>'Report 5D'!$K$115</f>
        <v>0</v>
      </c>
      <c r="DO164" s="544">
        <f>'Report 5D'!$K$116</f>
        <v>0</v>
      </c>
      <c r="DP164" s="544">
        <f>'Report 5D'!$K$117</f>
        <v>0</v>
      </c>
      <c r="DQ164" s="544">
        <f>'Report 5D'!$K$118</f>
        <v>0</v>
      </c>
    </row>
    <row r="165" spans="2:121">
      <c r="B165" s="535" t="s">
        <v>669</v>
      </c>
      <c r="C165" s="536">
        <v>1</v>
      </c>
      <c r="D165" s="537" t="str">
        <f>'Information Input'!$M$14</f>
        <v xml:space="preserve">      -      </v>
      </c>
      <c r="E165" s="537" t="s">
        <v>135</v>
      </c>
      <c r="F165" s="538">
        <f t="shared" si="45"/>
        <v>43466</v>
      </c>
      <c r="G165" s="538">
        <f t="shared" si="46"/>
        <v>43555</v>
      </c>
      <c r="H165" s="538">
        <f>'Information Input'!$H$35</f>
        <v>43555</v>
      </c>
      <c r="I165" s="537" t="str">
        <f>'Information Input'!$J$22</f>
        <v>Quarterly</v>
      </c>
      <c r="J165" s="538">
        <f>'Information Input'!$H$30</f>
        <v>43555</v>
      </c>
      <c r="K165" s="537">
        <f>'Information Input'!$J$18</f>
        <v>2019</v>
      </c>
      <c r="L165" s="579" t="s">
        <v>94</v>
      </c>
      <c r="M165" s="540" t="s">
        <v>95</v>
      </c>
      <c r="N165" s="541" t="s">
        <v>96</v>
      </c>
      <c r="O165" s="542" t="s">
        <v>671</v>
      </c>
      <c r="P165" s="537">
        <v>13</v>
      </c>
      <c r="Q165" s="541" t="s">
        <v>155</v>
      </c>
      <c r="R165" s="541" t="s">
        <v>232</v>
      </c>
      <c r="S165" s="543">
        <f>'Report 1'!$M$18</f>
        <v>0</v>
      </c>
      <c r="T165" s="544">
        <f>'Report 1'!$M$33</f>
        <v>0</v>
      </c>
      <c r="U165" s="545">
        <f>'Report 1'!$M$119</f>
        <v>0</v>
      </c>
      <c r="AL165" s="546" t="s">
        <v>669</v>
      </c>
      <c r="AM165" s="547">
        <v>2</v>
      </c>
      <c r="AN165" s="547" t="str">
        <f>'Information Input'!$M$14</f>
        <v xml:space="preserve">      -      </v>
      </c>
      <c r="AO165" s="547" t="s">
        <v>138</v>
      </c>
      <c r="AP165" s="538">
        <f t="shared" si="43"/>
        <v>43739</v>
      </c>
      <c r="AQ165" s="538">
        <f t="shared" si="44"/>
        <v>43830</v>
      </c>
      <c r="AR165" s="538">
        <f>'Information Input'!$H$35</f>
        <v>43555</v>
      </c>
      <c r="AS165" s="547" t="str">
        <f>'Information Input'!$J$22</f>
        <v>Quarterly</v>
      </c>
      <c r="AT165" s="538">
        <f>'Information Input'!$H$30</f>
        <v>43555</v>
      </c>
      <c r="AU165" s="547">
        <f>'Information Input'!$J$18</f>
        <v>2019</v>
      </c>
      <c r="AV165" s="547" t="s">
        <v>89</v>
      </c>
      <c r="AW165" s="547" t="s">
        <v>90</v>
      </c>
      <c r="AX165" s="547" t="s">
        <v>91</v>
      </c>
      <c r="AY165" s="548" t="s">
        <v>671</v>
      </c>
      <c r="AZ165" s="547">
        <v>38</v>
      </c>
      <c r="BA165" s="549" t="s">
        <v>180</v>
      </c>
      <c r="BB165" s="543" t="s">
        <v>233</v>
      </c>
      <c r="BC165" s="550">
        <f>'Report 2'!$AC45</f>
        <v>0</v>
      </c>
      <c r="BD165" s="550">
        <f>'Report 2'!$AD45</f>
        <v>0</v>
      </c>
      <c r="BE165" s="550">
        <f>'Report 2'!$AE45</f>
        <v>0</v>
      </c>
      <c r="BF165" s="550">
        <f>'Report 2'!$AF45</f>
        <v>0</v>
      </c>
      <c r="BG165" s="550">
        <f>'Report 2'!$AG45</f>
        <v>0</v>
      </c>
      <c r="BH165" s="550">
        <f>'Report 2'!$AH45</f>
        <v>0</v>
      </c>
      <c r="BI165" s="550">
        <f>'Report 2'!$AI45</f>
        <v>0</v>
      </c>
      <c r="BK165" s="522" t="s">
        <v>669</v>
      </c>
      <c r="BL165" s="517">
        <v>3</v>
      </c>
      <c r="BM165" s="517" t="str">
        <f>'Information Input'!$M$14</f>
        <v xml:space="preserve">      -      </v>
      </c>
      <c r="BN165" s="517" t="s">
        <v>137</v>
      </c>
      <c r="BO165" s="518">
        <f t="shared" si="41"/>
        <v>43647</v>
      </c>
      <c r="BP165" s="518">
        <f t="shared" si="42"/>
        <v>43738</v>
      </c>
      <c r="BQ165" s="519">
        <f>'Information Input'!$H$35</f>
        <v>43555</v>
      </c>
      <c r="BR165" s="517" t="str">
        <f>'Information Input'!$J$22</f>
        <v>Quarterly</v>
      </c>
      <c r="BS165" s="519">
        <f>'Information Input'!$H$30</f>
        <v>43555</v>
      </c>
      <c r="BT165" s="517">
        <f>'Information Input'!$J$18</f>
        <v>2019</v>
      </c>
      <c r="BU165" s="578" t="s">
        <v>97</v>
      </c>
      <c r="BV165" s="521" t="s">
        <v>98</v>
      </c>
      <c r="BW165" s="522" t="s">
        <v>96</v>
      </c>
      <c r="BX165" s="517">
        <v>1</v>
      </c>
      <c r="BY165" s="530" t="s">
        <v>153</v>
      </c>
      <c r="BZ165" s="530" t="s">
        <v>250</v>
      </c>
      <c r="CA165" s="524">
        <f>'Report 3'!$F$32</f>
        <v>0</v>
      </c>
      <c r="CC165" s="542" t="s">
        <v>669</v>
      </c>
      <c r="CD165" s="1014" t="s">
        <v>672</v>
      </c>
      <c r="CE165" s="1014" t="str">
        <f>'Information Input'!$M$14</f>
        <v xml:space="preserve">      -      </v>
      </c>
      <c r="CF165" s="551" t="s">
        <v>135</v>
      </c>
      <c r="CG165" s="552">
        <f t="shared" si="47"/>
        <v>43466</v>
      </c>
      <c r="CH165" s="552">
        <f t="shared" si="48"/>
        <v>43555</v>
      </c>
      <c r="CI165" s="552">
        <f>'Information Input'!$H$35</f>
        <v>43555</v>
      </c>
      <c r="CJ165" s="551" t="str">
        <f>'Information Input'!$J$22</f>
        <v>Quarterly</v>
      </c>
      <c r="CK165" s="552">
        <f>'Information Input'!$H$30</f>
        <v>43555</v>
      </c>
      <c r="CL165" s="551">
        <f>'Information Input'!$J$18</f>
        <v>2019</v>
      </c>
      <c r="CM165" s="551" t="s">
        <v>97</v>
      </c>
      <c r="CN165" s="1014" t="s">
        <v>98</v>
      </c>
      <c r="CO165" s="542" t="s">
        <v>96</v>
      </c>
      <c r="CP165" s="542" t="s">
        <v>675</v>
      </c>
      <c r="CQ165" s="551">
        <v>45</v>
      </c>
      <c r="CR165" s="542" t="s">
        <v>187</v>
      </c>
      <c r="CS165" s="542" t="s">
        <v>239</v>
      </c>
      <c r="CT165" s="1015">
        <f>'Report 1'!$R$18</f>
        <v>0</v>
      </c>
      <c r="CU165" s="1016">
        <f>SUMIF('Report 4A'!$G$16:$G$95,$CQ165,'Report 4A'!$Z$16:$Z$95)</f>
        <v>0</v>
      </c>
      <c r="CV165" s="1017">
        <f t="shared" si="49"/>
        <v>0</v>
      </c>
      <c r="CX165" s="546" t="s">
        <v>669</v>
      </c>
      <c r="CY165" s="537" t="s">
        <v>312</v>
      </c>
      <c r="CZ165" s="537" t="str">
        <f>'Information Input'!$M$14</f>
        <v xml:space="preserve">      -      </v>
      </c>
      <c r="DA165" s="538">
        <f>'Information Input'!$H$35</f>
        <v>43555</v>
      </c>
      <c r="DB165" s="537" t="str">
        <f>'Information Input'!$J$22</f>
        <v>Quarterly</v>
      </c>
      <c r="DC165" s="552">
        <f>'Information Input'!$H$30</f>
        <v>43555</v>
      </c>
      <c r="DD165" s="553" t="str">
        <f t="shared" si="39"/>
        <v>201806</v>
      </c>
      <c r="DE165" s="541" t="s">
        <v>96</v>
      </c>
      <c r="DF165" s="541" t="s">
        <v>681</v>
      </c>
      <c r="DG165" s="544">
        <f>'Report 5D'!$L$108</f>
        <v>0</v>
      </c>
      <c r="DH165" s="550">
        <f>'Report 5D'!$L$109</f>
        <v>0</v>
      </c>
      <c r="DI165" s="544">
        <f>'Report 5D'!$L$110</f>
        <v>0</v>
      </c>
      <c r="DJ165" s="544">
        <f>'Report 5D'!$L$111</f>
        <v>0</v>
      </c>
      <c r="DK165" s="544">
        <f>'Report 5D'!$L$112</f>
        <v>0</v>
      </c>
      <c r="DL165" s="544">
        <f>'Report 5D'!$L$113</f>
        <v>0</v>
      </c>
      <c r="DM165" s="544">
        <f>'Report 5D'!$L$114</f>
        <v>0</v>
      </c>
      <c r="DN165" s="544">
        <f>'Report 5D'!$L$115</f>
        <v>0</v>
      </c>
      <c r="DO165" s="544">
        <f>'Report 5D'!$L$116</f>
        <v>0</v>
      </c>
      <c r="DP165" s="544">
        <f>'Report 5D'!$L$117</f>
        <v>0</v>
      </c>
      <c r="DQ165" s="544">
        <f>'Report 5D'!$L$118</f>
        <v>0</v>
      </c>
    </row>
    <row r="166" spans="2:121">
      <c r="B166" s="535" t="s">
        <v>669</v>
      </c>
      <c r="C166" s="536">
        <v>1</v>
      </c>
      <c r="D166" s="537" t="str">
        <f>'Information Input'!$M$14</f>
        <v xml:space="preserve">      -      </v>
      </c>
      <c r="E166" s="537" t="s">
        <v>135</v>
      </c>
      <c r="F166" s="538">
        <f t="shared" si="45"/>
        <v>43466</v>
      </c>
      <c r="G166" s="538">
        <f t="shared" si="46"/>
        <v>43555</v>
      </c>
      <c r="H166" s="538">
        <f>'Information Input'!$H$35</f>
        <v>43555</v>
      </c>
      <c r="I166" s="537" t="str">
        <f>'Information Input'!$J$22</f>
        <v>Quarterly</v>
      </c>
      <c r="J166" s="538">
        <f>'Information Input'!$H$30</f>
        <v>43555</v>
      </c>
      <c r="K166" s="537">
        <f>'Information Input'!$J$18</f>
        <v>2019</v>
      </c>
      <c r="L166" s="579" t="s">
        <v>94</v>
      </c>
      <c r="M166" s="540" t="s">
        <v>95</v>
      </c>
      <c r="N166" s="541" t="s">
        <v>96</v>
      </c>
      <c r="O166" s="542" t="s">
        <v>671</v>
      </c>
      <c r="P166" s="537">
        <v>14</v>
      </c>
      <c r="Q166" s="541" t="s">
        <v>156</v>
      </c>
      <c r="R166" s="541" t="s">
        <v>233</v>
      </c>
      <c r="S166" s="543">
        <f>'Report 1'!$M$18</f>
        <v>0</v>
      </c>
      <c r="T166" s="544">
        <f>'Report 1'!$M$34</f>
        <v>0</v>
      </c>
      <c r="U166" s="545">
        <f>'Report 1'!$M$120</f>
        <v>0</v>
      </c>
      <c r="AL166" s="546" t="s">
        <v>669</v>
      </c>
      <c r="AM166" s="547">
        <v>2</v>
      </c>
      <c r="AN166" s="547" t="str">
        <f>'Information Input'!$M$14</f>
        <v xml:space="preserve">      -      </v>
      </c>
      <c r="AO166" s="547" t="s">
        <v>138</v>
      </c>
      <c r="AP166" s="538">
        <f t="shared" si="43"/>
        <v>43739</v>
      </c>
      <c r="AQ166" s="538">
        <f t="shared" si="44"/>
        <v>43830</v>
      </c>
      <c r="AR166" s="538">
        <f>'Information Input'!$H$35</f>
        <v>43555</v>
      </c>
      <c r="AS166" s="547" t="str">
        <f>'Information Input'!$J$22</f>
        <v>Quarterly</v>
      </c>
      <c r="AT166" s="538">
        <f>'Information Input'!$H$30</f>
        <v>43555</v>
      </c>
      <c r="AU166" s="547">
        <f>'Information Input'!$J$18</f>
        <v>2019</v>
      </c>
      <c r="AV166" s="547" t="s">
        <v>89</v>
      </c>
      <c r="AW166" s="547" t="s">
        <v>90</v>
      </c>
      <c r="AX166" s="547" t="s">
        <v>91</v>
      </c>
      <c r="AY166" s="548" t="s">
        <v>671</v>
      </c>
      <c r="AZ166" s="547">
        <v>39</v>
      </c>
      <c r="BA166" s="549" t="s">
        <v>181</v>
      </c>
      <c r="BB166" s="543" t="s">
        <v>233</v>
      </c>
      <c r="BC166" s="550">
        <f>'Report 2'!$AC46</f>
        <v>0</v>
      </c>
      <c r="BD166" s="550">
        <f>'Report 2'!$AD46</f>
        <v>0</v>
      </c>
      <c r="BE166" s="550">
        <f>'Report 2'!$AE46</f>
        <v>0</v>
      </c>
      <c r="BF166" s="550">
        <f>'Report 2'!$AF46</f>
        <v>0</v>
      </c>
      <c r="BG166" s="550">
        <f>'Report 2'!$AG46</f>
        <v>0</v>
      </c>
      <c r="BH166" s="550">
        <f>'Report 2'!$AH46</f>
        <v>0</v>
      </c>
      <c r="BI166" s="550">
        <f>'Report 2'!$AI46</f>
        <v>0</v>
      </c>
      <c r="BK166" s="541" t="s">
        <v>669</v>
      </c>
      <c r="BL166" s="537">
        <v>3</v>
      </c>
      <c r="BM166" s="537" t="str">
        <f>'Information Input'!$M$14</f>
        <v xml:space="preserve">      -      </v>
      </c>
      <c r="BN166" s="537" t="s">
        <v>137</v>
      </c>
      <c r="BO166" s="538">
        <f t="shared" si="41"/>
        <v>43647</v>
      </c>
      <c r="BP166" s="538">
        <f t="shared" si="42"/>
        <v>43738</v>
      </c>
      <c r="BQ166" s="538">
        <f>'Information Input'!$H$35</f>
        <v>43555</v>
      </c>
      <c r="BR166" s="537" t="str">
        <f>'Information Input'!$J$22</f>
        <v>Quarterly</v>
      </c>
      <c r="BS166" s="538">
        <f>'Information Input'!$H$30</f>
        <v>43555</v>
      </c>
      <c r="BT166" s="537">
        <f>'Information Input'!$J$18</f>
        <v>2019</v>
      </c>
      <c r="BU166" s="579" t="s">
        <v>97</v>
      </c>
      <c r="BV166" s="540" t="s">
        <v>98</v>
      </c>
      <c r="BW166" s="541" t="s">
        <v>96</v>
      </c>
      <c r="BX166" s="537">
        <v>2</v>
      </c>
      <c r="BY166" s="549" t="s">
        <v>154</v>
      </c>
      <c r="BZ166" s="549" t="s">
        <v>251</v>
      </c>
      <c r="CA166" s="543">
        <f>'Report 3'!$F$33</f>
        <v>0</v>
      </c>
      <c r="CC166" s="542" t="s">
        <v>669</v>
      </c>
      <c r="CD166" s="1014" t="s">
        <v>672</v>
      </c>
      <c r="CE166" s="1014" t="str">
        <f>'Information Input'!$M$14</f>
        <v xml:space="preserve">      -      </v>
      </c>
      <c r="CF166" s="551" t="s">
        <v>135</v>
      </c>
      <c r="CG166" s="552">
        <f t="shared" si="47"/>
        <v>43466</v>
      </c>
      <c r="CH166" s="552">
        <f t="shared" si="48"/>
        <v>43555</v>
      </c>
      <c r="CI166" s="552">
        <f>'Information Input'!$H$35</f>
        <v>43555</v>
      </c>
      <c r="CJ166" s="551" t="str">
        <f>'Information Input'!$J$22</f>
        <v>Quarterly</v>
      </c>
      <c r="CK166" s="552">
        <f>'Information Input'!$H$30</f>
        <v>43555</v>
      </c>
      <c r="CL166" s="551">
        <f>'Information Input'!$J$18</f>
        <v>2019</v>
      </c>
      <c r="CM166" s="551" t="s">
        <v>97</v>
      </c>
      <c r="CN166" s="1014" t="s">
        <v>98</v>
      </c>
      <c r="CO166" s="542" t="s">
        <v>96</v>
      </c>
      <c r="CP166" s="542" t="s">
        <v>675</v>
      </c>
      <c r="CQ166" s="551">
        <v>46</v>
      </c>
      <c r="CR166" s="542" t="s">
        <v>188</v>
      </c>
      <c r="CS166" s="542" t="s">
        <v>239</v>
      </c>
      <c r="CT166" s="1015">
        <f>'Report 1'!$R$18</f>
        <v>0</v>
      </c>
      <c r="CU166" s="1016">
        <f>SUMIF('Report 4A'!$G$16:$G$95,$CQ166,'Report 4A'!$Z$16:$Z$95)</f>
        <v>0</v>
      </c>
      <c r="CV166" s="1017">
        <f t="shared" si="49"/>
        <v>0</v>
      </c>
      <c r="CX166" s="546" t="s">
        <v>669</v>
      </c>
      <c r="CY166" s="537" t="s">
        <v>312</v>
      </c>
      <c r="CZ166" s="537" t="str">
        <f>'Information Input'!$M$14</f>
        <v xml:space="preserve">      -      </v>
      </c>
      <c r="DA166" s="538">
        <f>'Information Input'!$H$35</f>
        <v>43555</v>
      </c>
      <c r="DB166" s="537" t="str">
        <f>'Information Input'!$J$22</f>
        <v>Quarterly</v>
      </c>
      <c r="DC166" s="552">
        <f>'Information Input'!$H$30</f>
        <v>43555</v>
      </c>
      <c r="DD166" s="553" t="str">
        <f t="shared" si="39"/>
        <v>201805</v>
      </c>
      <c r="DE166" s="541" t="s">
        <v>96</v>
      </c>
      <c r="DF166" s="541" t="s">
        <v>681</v>
      </c>
      <c r="DG166" s="544">
        <f>'Report 5D'!$M$108</f>
        <v>0</v>
      </c>
      <c r="DH166" s="550">
        <f>'Report 5D'!$M$109</f>
        <v>0</v>
      </c>
      <c r="DI166" s="544">
        <f>'Report 5D'!$M$110</f>
        <v>0</v>
      </c>
      <c r="DJ166" s="544">
        <f>'Report 5D'!$M$111</f>
        <v>0</v>
      </c>
      <c r="DK166" s="544">
        <f>'Report 5D'!$M$112</f>
        <v>0</v>
      </c>
      <c r="DL166" s="544">
        <f>'Report 5D'!$M$113</f>
        <v>0</v>
      </c>
      <c r="DM166" s="544">
        <f>'Report 5D'!$M$114</f>
        <v>0</v>
      </c>
      <c r="DN166" s="544">
        <f>'Report 5D'!$M$115</f>
        <v>0</v>
      </c>
      <c r="DO166" s="544">
        <f>'Report 5D'!$M$116</f>
        <v>0</v>
      </c>
      <c r="DP166" s="544">
        <f>'Report 5D'!$M$117</f>
        <v>0</v>
      </c>
      <c r="DQ166" s="544">
        <f>'Report 5D'!$M$118</f>
        <v>0</v>
      </c>
    </row>
    <row r="167" spans="2:121">
      <c r="B167" s="535" t="s">
        <v>669</v>
      </c>
      <c r="C167" s="536">
        <v>1</v>
      </c>
      <c r="D167" s="537" t="str">
        <f>'Information Input'!$M$14</f>
        <v xml:space="preserve">      -      </v>
      </c>
      <c r="E167" s="537" t="s">
        <v>135</v>
      </c>
      <c r="F167" s="538">
        <f t="shared" si="45"/>
        <v>43466</v>
      </c>
      <c r="G167" s="538">
        <f t="shared" si="46"/>
        <v>43555</v>
      </c>
      <c r="H167" s="538">
        <f>'Information Input'!$H$35</f>
        <v>43555</v>
      </c>
      <c r="I167" s="537" t="str">
        <f>'Information Input'!$J$22</f>
        <v>Quarterly</v>
      </c>
      <c r="J167" s="538">
        <f>'Information Input'!$H$30</f>
        <v>43555</v>
      </c>
      <c r="K167" s="537">
        <f>'Information Input'!$J$18</f>
        <v>2019</v>
      </c>
      <c r="L167" s="579" t="s">
        <v>94</v>
      </c>
      <c r="M167" s="540" t="s">
        <v>95</v>
      </c>
      <c r="N167" s="541" t="s">
        <v>96</v>
      </c>
      <c r="O167" s="542" t="s">
        <v>671</v>
      </c>
      <c r="P167" s="537">
        <v>15</v>
      </c>
      <c r="Q167" s="541" t="s">
        <v>157</v>
      </c>
      <c r="R167" s="541" t="s">
        <v>234</v>
      </c>
      <c r="S167" s="543">
        <f>'Report 1'!$M$18</f>
        <v>0</v>
      </c>
      <c r="T167" s="544">
        <f>'Report 1'!$M$35</f>
        <v>0</v>
      </c>
      <c r="U167" s="545">
        <f>'Report 1'!$M$121</f>
        <v>0</v>
      </c>
      <c r="AL167" s="546" t="s">
        <v>669</v>
      </c>
      <c r="AM167" s="547">
        <v>2</v>
      </c>
      <c r="AN167" s="547" t="str">
        <f>'Information Input'!$M$14</f>
        <v xml:space="preserve">      -      </v>
      </c>
      <c r="AO167" s="547" t="s">
        <v>138</v>
      </c>
      <c r="AP167" s="538">
        <f t="shared" si="43"/>
        <v>43739</v>
      </c>
      <c r="AQ167" s="538">
        <f t="shared" si="44"/>
        <v>43830</v>
      </c>
      <c r="AR167" s="538">
        <f>'Information Input'!$H$35</f>
        <v>43555</v>
      </c>
      <c r="AS167" s="547" t="str">
        <f>'Information Input'!$J$22</f>
        <v>Quarterly</v>
      </c>
      <c r="AT167" s="538">
        <f>'Information Input'!$H$30</f>
        <v>43555</v>
      </c>
      <c r="AU167" s="547">
        <f>'Information Input'!$J$18</f>
        <v>2019</v>
      </c>
      <c r="AV167" s="547" t="s">
        <v>89</v>
      </c>
      <c r="AW167" s="547" t="s">
        <v>90</v>
      </c>
      <c r="AX167" s="547" t="s">
        <v>91</v>
      </c>
      <c r="AY167" s="548" t="s">
        <v>671</v>
      </c>
      <c r="AZ167" s="547">
        <v>40</v>
      </c>
      <c r="BA167" s="549" t="s">
        <v>182</v>
      </c>
      <c r="BB167" s="543" t="s">
        <v>238</v>
      </c>
      <c r="BC167" s="550">
        <f>'Report 2'!$AC47</f>
        <v>0</v>
      </c>
      <c r="BD167" s="550">
        <f>'Report 2'!$AD47</f>
        <v>0</v>
      </c>
      <c r="BE167" s="550">
        <f>'Report 2'!$AE47</f>
        <v>0</v>
      </c>
      <c r="BF167" s="550">
        <f>'Report 2'!$AF47</f>
        <v>0</v>
      </c>
      <c r="BG167" s="550">
        <f>'Report 2'!$AG47</f>
        <v>0</v>
      </c>
      <c r="BH167" s="550">
        <f>'Report 2'!$AH47</f>
        <v>0</v>
      </c>
      <c r="BI167" s="550">
        <f>'Report 2'!$AI47</f>
        <v>0</v>
      </c>
      <c r="BK167" s="541" t="s">
        <v>669</v>
      </c>
      <c r="BL167" s="537">
        <v>3</v>
      </c>
      <c r="BM167" s="537" t="str">
        <f>'Information Input'!$M$14</f>
        <v xml:space="preserve">      -      </v>
      </c>
      <c r="BN167" s="537" t="s">
        <v>137</v>
      </c>
      <c r="BO167" s="538">
        <f t="shared" si="41"/>
        <v>43647</v>
      </c>
      <c r="BP167" s="538">
        <f t="shared" si="42"/>
        <v>43738</v>
      </c>
      <c r="BQ167" s="538">
        <f>'Information Input'!$H$35</f>
        <v>43555</v>
      </c>
      <c r="BR167" s="537" t="str">
        <f>'Information Input'!$J$22</f>
        <v>Quarterly</v>
      </c>
      <c r="BS167" s="538">
        <f>'Information Input'!$H$30</f>
        <v>43555</v>
      </c>
      <c r="BT167" s="537">
        <f>'Information Input'!$J$18</f>
        <v>2019</v>
      </c>
      <c r="BU167" s="579" t="s">
        <v>97</v>
      </c>
      <c r="BV167" s="540" t="s">
        <v>98</v>
      </c>
      <c r="BW167" s="541" t="s">
        <v>96</v>
      </c>
      <c r="BX167" s="537">
        <v>3</v>
      </c>
      <c r="BY167" s="549" t="s">
        <v>164</v>
      </c>
      <c r="BZ167" s="549" t="s">
        <v>250</v>
      </c>
      <c r="CA167" s="543">
        <f>'Report 3'!$F$34</f>
        <v>0</v>
      </c>
      <c r="CC167" s="542" t="s">
        <v>669</v>
      </c>
      <c r="CD167" s="1014" t="s">
        <v>672</v>
      </c>
      <c r="CE167" s="1014" t="str">
        <f>'Information Input'!$M$14</f>
        <v xml:space="preserve">      -      </v>
      </c>
      <c r="CF167" s="551" t="s">
        <v>135</v>
      </c>
      <c r="CG167" s="552">
        <f t="shared" si="47"/>
        <v>43466</v>
      </c>
      <c r="CH167" s="552">
        <f t="shared" si="48"/>
        <v>43555</v>
      </c>
      <c r="CI167" s="552">
        <f>'Information Input'!$H$35</f>
        <v>43555</v>
      </c>
      <c r="CJ167" s="551" t="str">
        <f>'Information Input'!$J$22</f>
        <v>Quarterly</v>
      </c>
      <c r="CK167" s="552">
        <f>'Information Input'!$H$30</f>
        <v>43555</v>
      </c>
      <c r="CL167" s="551">
        <f>'Information Input'!$J$18</f>
        <v>2019</v>
      </c>
      <c r="CM167" s="551" t="s">
        <v>97</v>
      </c>
      <c r="CN167" s="1014" t="s">
        <v>98</v>
      </c>
      <c r="CO167" s="542" t="s">
        <v>96</v>
      </c>
      <c r="CP167" s="542" t="s">
        <v>675</v>
      </c>
      <c r="CQ167" s="551">
        <v>47</v>
      </c>
      <c r="CR167" s="542" t="s">
        <v>189</v>
      </c>
      <c r="CS167" s="542" t="s">
        <v>239</v>
      </c>
      <c r="CT167" s="1015">
        <f>'Report 1'!$R$18</f>
        <v>0</v>
      </c>
      <c r="CU167" s="1016">
        <f>SUMIF('Report 4A'!$G$16:$G$95,$CQ167,'Report 4A'!$Z$16:$Z$95)</f>
        <v>0</v>
      </c>
      <c r="CV167" s="1017">
        <f t="shared" si="49"/>
        <v>0</v>
      </c>
      <c r="CX167" s="546" t="s">
        <v>669</v>
      </c>
      <c r="CY167" s="537" t="s">
        <v>312</v>
      </c>
      <c r="CZ167" s="537" t="str">
        <f>'Information Input'!$M$14</f>
        <v xml:space="preserve">      -      </v>
      </c>
      <c r="DA167" s="538">
        <f>'Information Input'!$H$35</f>
        <v>43555</v>
      </c>
      <c r="DB167" s="537" t="str">
        <f>'Information Input'!$J$22</f>
        <v>Quarterly</v>
      </c>
      <c r="DC167" s="552">
        <f>'Information Input'!$H$30</f>
        <v>43555</v>
      </c>
      <c r="DD167" s="553" t="str">
        <f t="shared" si="39"/>
        <v>201804</v>
      </c>
      <c r="DE167" s="541" t="s">
        <v>96</v>
      </c>
      <c r="DF167" s="541" t="s">
        <v>681</v>
      </c>
      <c r="DG167" s="544">
        <f>'Report 5D'!$N$108</f>
        <v>0</v>
      </c>
      <c r="DH167" s="550">
        <f>'Report 5D'!$N$109</f>
        <v>0</v>
      </c>
      <c r="DI167" s="544">
        <f>'Report 5D'!$N$110</f>
        <v>0</v>
      </c>
      <c r="DJ167" s="544">
        <f>'Report 5D'!$N$111</f>
        <v>0</v>
      </c>
      <c r="DK167" s="544">
        <f>'Report 5D'!$N$112</f>
        <v>0</v>
      </c>
      <c r="DL167" s="544">
        <f>'Report 5D'!$N$113</f>
        <v>0</v>
      </c>
      <c r="DM167" s="544">
        <f>'Report 5D'!$N$114</f>
        <v>0</v>
      </c>
      <c r="DN167" s="544">
        <f>'Report 5D'!$N$115</f>
        <v>0</v>
      </c>
      <c r="DO167" s="544">
        <f>'Report 5D'!$N$116</f>
        <v>0</v>
      </c>
      <c r="DP167" s="544">
        <f>'Report 5D'!$N$117</f>
        <v>0</v>
      </c>
      <c r="DQ167" s="544">
        <f>'Report 5D'!$N$118</f>
        <v>0</v>
      </c>
    </row>
    <row r="168" spans="2:121">
      <c r="B168" s="535" t="s">
        <v>669</v>
      </c>
      <c r="C168" s="536">
        <v>1</v>
      </c>
      <c r="D168" s="537" t="str">
        <f>'Information Input'!$M$14</f>
        <v xml:space="preserve">      -      </v>
      </c>
      <c r="E168" s="537" t="s">
        <v>135</v>
      </c>
      <c r="F168" s="538">
        <f t="shared" si="45"/>
        <v>43466</v>
      </c>
      <c r="G168" s="538">
        <f t="shared" si="46"/>
        <v>43555</v>
      </c>
      <c r="H168" s="538">
        <f>'Information Input'!$H$35</f>
        <v>43555</v>
      </c>
      <c r="I168" s="537" t="str">
        <f>'Information Input'!$J$22</f>
        <v>Quarterly</v>
      </c>
      <c r="J168" s="538">
        <f>'Information Input'!$H$30</f>
        <v>43555</v>
      </c>
      <c r="K168" s="537">
        <f>'Information Input'!$J$18</f>
        <v>2019</v>
      </c>
      <c r="L168" s="579" t="s">
        <v>94</v>
      </c>
      <c r="M168" s="540" t="s">
        <v>95</v>
      </c>
      <c r="N168" s="541" t="s">
        <v>96</v>
      </c>
      <c r="O168" s="542" t="s">
        <v>671</v>
      </c>
      <c r="P168" s="537">
        <v>16</v>
      </c>
      <c r="Q168" s="541" t="s">
        <v>158</v>
      </c>
      <c r="R168" s="541" t="s">
        <v>235</v>
      </c>
      <c r="S168" s="543">
        <f>'Report 1'!$M$18</f>
        <v>0</v>
      </c>
      <c r="T168" s="544">
        <f>'Report 1'!$M$36</f>
        <v>0</v>
      </c>
      <c r="U168" s="545">
        <f>'Report 1'!$M$122</f>
        <v>0</v>
      </c>
      <c r="AL168" s="546" t="s">
        <v>669</v>
      </c>
      <c r="AM168" s="547">
        <v>2</v>
      </c>
      <c r="AN168" s="547" t="str">
        <f>'Information Input'!$M$14</f>
        <v xml:space="preserve">      -      </v>
      </c>
      <c r="AO168" s="547" t="s">
        <v>138</v>
      </c>
      <c r="AP168" s="538">
        <f t="shared" si="43"/>
        <v>43739</v>
      </c>
      <c r="AQ168" s="538">
        <f t="shared" si="44"/>
        <v>43830</v>
      </c>
      <c r="AR168" s="538">
        <f>'Information Input'!$H$35</f>
        <v>43555</v>
      </c>
      <c r="AS168" s="547" t="str">
        <f>'Information Input'!$J$22</f>
        <v>Quarterly</v>
      </c>
      <c r="AT168" s="538">
        <f>'Information Input'!$H$30</f>
        <v>43555</v>
      </c>
      <c r="AU168" s="547">
        <f>'Information Input'!$J$18</f>
        <v>2019</v>
      </c>
      <c r="AV168" s="547" t="s">
        <v>89</v>
      </c>
      <c r="AW168" s="547" t="s">
        <v>90</v>
      </c>
      <c r="AX168" s="547" t="s">
        <v>91</v>
      </c>
      <c r="AY168" s="548" t="s">
        <v>671</v>
      </c>
      <c r="AZ168" s="547">
        <v>41</v>
      </c>
      <c r="BA168" s="549" t="s">
        <v>183</v>
      </c>
      <c r="BB168" s="543" t="s">
        <v>238</v>
      </c>
      <c r="BC168" s="550">
        <f>'Report 2'!$AC48</f>
        <v>0</v>
      </c>
      <c r="BD168" s="550">
        <f>'Report 2'!$AD48</f>
        <v>0</v>
      </c>
      <c r="BE168" s="550">
        <f>'Report 2'!$AE48</f>
        <v>0</v>
      </c>
      <c r="BF168" s="550">
        <f>'Report 2'!$AF48</f>
        <v>0</v>
      </c>
      <c r="BG168" s="550">
        <f>'Report 2'!$AG48</f>
        <v>0</v>
      </c>
      <c r="BH168" s="550">
        <f>'Report 2'!$AH48</f>
        <v>0</v>
      </c>
      <c r="BI168" s="550">
        <f>'Report 2'!$AI48</f>
        <v>0</v>
      </c>
      <c r="BK168" s="541" t="s">
        <v>669</v>
      </c>
      <c r="BL168" s="537">
        <v>3</v>
      </c>
      <c r="BM168" s="537" t="str">
        <f>'Information Input'!$M$14</f>
        <v xml:space="preserve">      -      </v>
      </c>
      <c r="BN168" s="537" t="s">
        <v>137</v>
      </c>
      <c r="BO168" s="538">
        <f t="shared" si="41"/>
        <v>43647</v>
      </c>
      <c r="BP168" s="538">
        <f t="shared" si="42"/>
        <v>43738</v>
      </c>
      <c r="BQ168" s="538">
        <f>'Information Input'!$H$35</f>
        <v>43555</v>
      </c>
      <c r="BR168" s="537" t="str">
        <f>'Information Input'!$J$22</f>
        <v>Quarterly</v>
      </c>
      <c r="BS168" s="538">
        <f>'Information Input'!$H$30</f>
        <v>43555</v>
      </c>
      <c r="BT168" s="537">
        <f>'Information Input'!$J$18</f>
        <v>2019</v>
      </c>
      <c r="BU168" s="579" t="s">
        <v>97</v>
      </c>
      <c r="BV168" s="540" t="s">
        <v>98</v>
      </c>
      <c r="BW168" s="541" t="s">
        <v>96</v>
      </c>
      <c r="BX168" s="537">
        <v>4</v>
      </c>
      <c r="BY168" s="549" t="s">
        <v>164</v>
      </c>
      <c r="BZ168" s="549" t="s">
        <v>252</v>
      </c>
      <c r="CA168" s="543">
        <f>'Report 3'!$F$35</f>
        <v>0</v>
      </c>
      <c r="CC168" s="542" t="s">
        <v>669</v>
      </c>
      <c r="CD168" s="1014" t="s">
        <v>672</v>
      </c>
      <c r="CE168" s="1014" t="str">
        <f>'Information Input'!$M$14</f>
        <v xml:space="preserve">      -      </v>
      </c>
      <c r="CF168" s="551" t="s">
        <v>135</v>
      </c>
      <c r="CG168" s="552">
        <f t="shared" si="47"/>
        <v>43466</v>
      </c>
      <c r="CH168" s="552">
        <f t="shared" si="48"/>
        <v>43555</v>
      </c>
      <c r="CI168" s="552">
        <f>'Information Input'!$H$35</f>
        <v>43555</v>
      </c>
      <c r="CJ168" s="551" t="str">
        <f>'Information Input'!$J$22</f>
        <v>Quarterly</v>
      </c>
      <c r="CK168" s="552">
        <f>'Information Input'!$H$30</f>
        <v>43555</v>
      </c>
      <c r="CL168" s="551">
        <f>'Information Input'!$J$18</f>
        <v>2019</v>
      </c>
      <c r="CM168" s="551" t="s">
        <v>97</v>
      </c>
      <c r="CN168" s="1014" t="s">
        <v>98</v>
      </c>
      <c r="CO168" s="542" t="s">
        <v>96</v>
      </c>
      <c r="CP168" s="542" t="s">
        <v>675</v>
      </c>
      <c r="CQ168" s="551">
        <v>48</v>
      </c>
      <c r="CR168" s="542" t="s">
        <v>190</v>
      </c>
      <c r="CS168" s="542" t="s">
        <v>239</v>
      </c>
      <c r="CT168" s="1015">
        <f>'Report 1'!$R$18</f>
        <v>0</v>
      </c>
      <c r="CU168" s="1016">
        <f>SUMIF('Report 4A'!$G$16:$G$95,$CQ168,'Report 4A'!$Z$16:$Z$95)</f>
        <v>0</v>
      </c>
      <c r="CV168" s="1017">
        <f t="shared" si="49"/>
        <v>0</v>
      </c>
      <c r="CX168" s="546" t="s">
        <v>669</v>
      </c>
      <c r="CY168" s="537" t="s">
        <v>312</v>
      </c>
      <c r="CZ168" s="537" t="str">
        <f>'Information Input'!$M$14</f>
        <v xml:space="preserve">      -      </v>
      </c>
      <c r="DA168" s="538">
        <f>'Information Input'!$H$35</f>
        <v>43555</v>
      </c>
      <c r="DB168" s="537" t="str">
        <f>'Information Input'!$J$22</f>
        <v>Quarterly</v>
      </c>
      <c r="DC168" s="552">
        <f>'Information Input'!$H$30</f>
        <v>43555</v>
      </c>
      <c r="DD168" s="553" t="str">
        <f t="shared" si="39"/>
        <v>201803</v>
      </c>
      <c r="DE168" s="541" t="s">
        <v>96</v>
      </c>
      <c r="DF168" s="541" t="s">
        <v>681</v>
      </c>
      <c r="DG168" s="544">
        <f>'Report 5D'!$O$108</f>
        <v>0</v>
      </c>
      <c r="DH168" s="550">
        <f>'Report 5D'!$O$109</f>
        <v>0</v>
      </c>
      <c r="DI168" s="544">
        <f>'Report 5D'!$O$110</f>
        <v>0</v>
      </c>
      <c r="DJ168" s="544">
        <f>'Report 5D'!$O$111</f>
        <v>0</v>
      </c>
      <c r="DK168" s="544">
        <f>'Report 5D'!$O$112</f>
        <v>0</v>
      </c>
      <c r="DL168" s="544">
        <f>'Report 5D'!$O$113</f>
        <v>0</v>
      </c>
      <c r="DM168" s="544">
        <f>'Report 5D'!$O$114</f>
        <v>0</v>
      </c>
      <c r="DN168" s="544">
        <f>'Report 5D'!$O$115</f>
        <v>0</v>
      </c>
      <c r="DO168" s="544">
        <f>'Report 5D'!$O$116</f>
        <v>0</v>
      </c>
      <c r="DP168" s="544">
        <f>'Report 5D'!$O$117</f>
        <v>0</v>
      </c>
      <c r="DQ168" s="544">
        <f>'Report 5D'!$O$118</f>
        <v>0</v>
      </c>
    </row>
    <row r="169" spans="2:121">
      <c r="B169" s="535" t="s">
        <v>669</v>
      </c>
      <c r="C169" s="536">
        <v>1</v>
      </c>
      <c r="D169" s="537" t="str">
        <f>'Information Input'!$M$14</f>
        <v xml:space="preserve">      -      </v>
      </c>
      <c r="E169" s="537" t="s">
        <v>135</v>
      </c>
      <c r="F169" s="538">
        <f t="shared" si="45"/>
        <v>43466</v>
      </c>
      <c r="G169" s="538">
        <f t="shared" si="46"/>
        <v>43555</v>
      </c>
      <c r="H169" s="538">
        <f>'Information Input'!$H$35</f>
        <v>43555</v>
      </c>
      <c r="I169" s="537" t="str">
        <f>'Information Input'!$J$22</f>
        <v>Quarterly</v>
      </c>
      <c r="J169" s="538">
        <f>'Information Input'!$H$30</f>
        <v>43555</v>
      </c>
      <c r="K169" s="537">
        <f>'Information Input'!$J$18</f>
        <v>2019</v>
      </c>
      <c r="L169" s="579" t="s">
        <v>94</v>
      </c>
      <c r="M169" s="540" t="s">
        <v>95</v>
      </c>
      <c r="N169" s="541" t="s">
        <v>96</v>
      </c>
      <c r="O169" s="542" t="s">
        <v>671</v>
      </c>
      <c r="P169" s="537">
        <v>17</v>
      </c>
      <c r="Q169" s="541" t="s">
        <v>159</v>
      </c>
      <c r="R169" s="541" t="s">
        <v>235</v>
      </c>
      <c r="S169" s="543">
        <f>'Report 1'!$M$18</f>
        <v>0</v>
      </c>
      <c r="T169" s="544">
        <f>'Report 1'!$M$37</f>
        <v>0</v>
      </c>
      <c r="U169" s="545">
        <f>'Report 1'!$M$123</f>
        <v>0</v>
      </c>
      <c r="AL169" s="546" t="s">
        <v>669</v>
      </c>
      <c r="AM169" s="547">
        <v>2</v>
      </c>
      <c r="AN169" s="547" t="str">
        <f>'Information Input'!$M$14</f>
        <v xml:space="preserve">      -      </v>
      </c>
      <c r="AO169" s="547" t="s">
        <v>138</v>
      </c>
      <c r="AP169" s="538">
        <f t="shared" si="43"/>
        <v>43739</v>
      </c>
      <c r="AQ169" s="538">
        <f t="shared" si="44"/>
        <v>43830</v>
      </c>
      <c r="AR169" s="538">
        <f>'Information Input'!$H$35</f>
        <v>43555</v>
      </c>
      <c r="AS169" s="547" t="str">
        <f>'Information Input'!$J$22</f>
        <v>Quarterly</v>
      </c>
      <c r="AT169" s="538">
        <f>'Information Input'!$H$30</f>
        <v>43555</v>
      </c>
      <c r="AU169" s="547">
        <f>'Information Input'!$J$18</f>
        <v>2019</v>
      </c>
      <c r="AV169" s="547" t="s">
        <v>89</v>
      </c>
      <c r="AW169" s="547" t="s">
        <v>90</v>
      </c>
      <c r="AX169" s="547" t="s">
        <v>91</v>
      </c>
      <c r="AY169" s="548" t="s">
        <v>671</v>
      </c>
      <c r="AZ169" s="547">
        <v>42</v>
      </c>
      <c r="BA169" s="549" t="s">
        <v>184</v>
      </c>
      <c r="BB169" s="543" t="s">
        <v>233</v>
      </c>
      <c r="BC169" s="550">
        <f>'Report 2'!$AC49</f>
        <v>0</v>
      </c>
      <c r="BD169" s="550">
        <f>'Report 2'!$AD49</f>
        <v>0</v>
      </c>
      <c r="BE169" s="550">
        <f>'Report 2'!$AE49</f>
        <v>0</v>
      </c>
      <c r="BF169" s="550">
        <f>'Report 2'!$AF49</f>
        <v>0</v>
      </c>
      <c r="BG169" s="550">
        <f>'Report 2'!$AG49</f>
        <v>0</v>
      </c>
      <c r="BH169" s="550">
        <f>'Report 2'!$AH49</f>
        <v>0</v>
      </c>
      <c r="BI169" s="550">
        <f>'Report 2'!$AI49</f>
        <v>0</v>
      </c>
      <c r="BK169" s="541" t="s">
        <v>669</v>
      </c>
      <c r="BL169" s="537">
        <v>3</v>
      </c>
      <c r="BM169" s="537" t="str">
        <f>'Information Input'!$M$14</f>
        <v xml:space="preserve">      -      </v>
      </c>
      <c r="BN169" s="537" t="s">
        <v>137</v>
      </c>
      <c r="BO169" s="538">
        <f t="shared" si="41"/>
        <v>43647</v>
      </c>
      <c r="BP169" s="538">
        <f t="shared" si="42"/>
        <v>43738</v>
      </c>
      <c r="BQ169" s="538">
        <f>'Information Input'!$H$35</f>
        <v>43555</v>
      </c>
      <c r="BR169" s="537" t="str">
        <f>'Information Input'!$J$22</f>
        <v>Quarterly</v>
      </c>
      <c r="BS169" s="538">
        <f>'Information Input'!$H$30</f>
        <v>43555</v>
      </c>
      <c r="BT169" s="537">
        <f>'Information Input'!$J$18</f>
        <v>2019</v>
      </c>
      <c r="BU169" s="579" t="s">
        <v>97</v>
      </c>
      <c r="BV169" s="540" t="s">
        <v>98</v>
      </c>
      <c r="BW169" s="541" t="s">
        <v>96</v>
      </c>
      <c r="BX169" s="537">
        <v>5</v>
      </c>
      <c r="BY169" s="549" t="s">
        <v>253</v>
      </c>
      <c r="BZ169" s="549" t="s">
        <v>254</v>
      </c>
      <c r="CA169" s="543">
        <f>'Report 3'!$F$36</f>
        <v>0</v>
      </c>
      <c r="CC169" s="542" t="s">
        <v>669</v>
      </c>
      <c r="CD169" s="1014" t="s">
        <v>672</v>
      </c>
      <c r="CE169" s="1014" t="str">
        <f>'Information Input'!$M$14</f>
        <v xml:space="preserve">      -      </v>
      </c>
      <c r="CF169" s="551" t="s">
        <v>135</v>
      </c>
      <c r="CG169" s="552">
        <f t="shared" si="47"/>
        <v>43466</v>
      </c>
      <c r="CH169" s="552">
        <f t="shared" si="48"/>
        <v>43555</v>
      </c>
      <c r="CI169" s="552">
        <f>'Information Input'!$H$35</f>
        <v>43555</v>
      </c>
      <c r="CJ169" s="551" t="str">
        <f>'Information Input'!$J$22</f>
        <v>Quarterly</v>
      </c>
      <c r="CK169" s="552">
        <f>'Information Input'!$H$30</f>
        <v>43555</v>
      </c>
      <c r="CL169" s="551">
        <f>'Information Input'!$J$18</f>
        <v>2019</v>
      </c>
      <c r="CM169" s="551" t="s">
        <v>97</v>
      </c>
      <c r="CN169" s="1014" t="s">
        <v>98</v>
      </c>
      <c r="CO169" s="542" t="s">
        <v>96</v>
      </c>
      <c r="CP169" s="542" t="s">
        <v>675</v>
      </c>
      <c r="CQ169" s="551">
        <v>49</v>
      </c>
      <c r="CR169" s="542" t="s">
        <v>191</v>
      </c>
      <c r="CS169" s="542" t="s">
        <v>239</v>
      </c>
      <c r="CT169" s="1015">
        <f>'Report 1'!$R$18</f>
        <v>0</v>
      </c>
      <c r="CU169" s="1016">
        <f>SUMIF('Report 4A'!$G$16:$G$95,$CQ169,'Report 4A'!$Z$16:$Z$95)</f>
        <v>0</v>
      </c>
      <c r="CV169" s="1017">
        <f t="shared" si="49"/>
        <v>0</v>
      </c>
      <c r="CX169" s="546" t="s">
        <v>669</v>
      </c>
      <c r="CY169" s="537" t="s">
        <v>312</v>
      </c>
      <c r="CZ169" s="537" t="str">
        <f>'Information Input'!$M$14</f>
        <v xml:space="preserve">      -      </v>
      </c>
      <c r="DA169" s="538">
        <f>'Information Input'!$H$35</f>
        <v>43555</v>
      </c>
      <c r="DB169" s="537" t="str">
        <f>'Information Input'!$J$22</f>
        <v>Quarterly</v>
      </c>
      <c r="DC169" s="552">
        <f>'Information Input'!$H$30</f>
        <v>43555</v>
      </c>
      <c r="DD169" s="553" t="str">
        <f t="shared" si="39"/>
        <v>201802</v>
      </c>
      <c r="DE169" s="541" t="s">
        <v>96</v>
      </c>
      <c r="DF169" s="541" t="s">
        <v>681</v>
      </c>
      <c r="DG169" s="544">
        <f>'Report 5D'!$P$108</f>
        <v>0</v>
      </c>
      <c r="DH169" s="550">
        <f>'Report 5D'!$P$109</f>
        <v>0</v>
      </c>
      <c r="DI169" s="544">
        <f>'Report 5D'!$P$110</f>
        <v>0</v>
      </c>
      <c r="DJ169" s="544">
        <f>'Report 5D'!$P$111</f>
        <v>0</v>
      </c>
      <c r="DK169" s="544">
        <f>'Report 5D'!$P$112</f>
        <v>0</v>
      </c>
      <c r="DL169" s="544">
        <f>'Report 5D'!$P$113</f>
        <v>0</v>
      </c>
      <c r="DM169" s="544">
        <f>'Report 5D'!$P$114</f>
        <v>0</v>
      </c>
      <c r="DN169" s="544">
        <f>'Report 5D'!$P$115</f>
        <v>0</v>
      </c>
      <c r="DO169" s="544">
        <f>'Report 5D'!$P$116</f>
        <v>0</v>
      </c>
      <c r="DP169" s="544">
        <f>'Report 5D'!$P$117</f>
        <v>0</v>
      </c>
      <c r="DQ169" s="544">
        <f>'Report 5D'!$P$118</f>
        <v>0</v>
      </c>
    </row>
    <row r="170" spans="2:121">
      <c r="B170" s="535" t="s">
        <v>669</v>
      </c>
      <c r="C170" s="536">
        <v>1</v>
      </c>
      <c r="D170" s="537" t="str">
        <f>'Information Input'!$M$14</f>
        <v xml:space="preserve">      -      </v>
      </c>
      <c r="E170" s="537" t="s">
        <v>135</v>
      </c>
      <c r="F170" s="538">
        <f t="shared" si="45"/>
        <v>43466</v>
      </c>
      <c r="G170" s="538">
        <f t="shared" si="46"/>
        <v>43555</v>
      </c>
      <c r="H170" s="538">
        <f>'Information Input'!$H$35</f>
        <v>43555</v>
      </c>
      <c r="I170" s="537" t="str">
        <f>'Information Input'!$J$22</f>
        <v>Quarterly</v>
      </c>
      <c r="J170" s="538">
        <f>'Information Input'!$H$30</f>
        <v>43555</v>
      </c>
      <c r="K170" s="537">
        <f>'Information Input'!$J$18</f>
        <v>2019</v>
      </c>
      <c r="L170" s="579" t="s">
        <v>94</v>
      </c>
      <c r="M170" s="540" t="s">
        <v>95</v>
      </c>
      <c r="N170" s="541" t="s">
        <v>96</v>
      </c>
      <c r="O170" s="542" t="s">
        <v>671</v>
      </c>
      <c r="P170" s="537">
        <v>18</v>
      </c>
      <c r="Q170" s="541" t="s">
        <v>160</v>
      </c>
      <c r="R170" s="541" t="s">
        <v>235</v>
      </c>
      <c r="S170" s="543">
        <f>'Report 1'!$M$18</f>
        <v>0</v>
      </c>
      <c r="T170" s="544">
        <f>'Report 1'!$M$38</f>
        <v>0</v>
      </c>
      <c r="U170" s="545">
        <f>'Report 1'!$M$124</f>
        <v>0</v>
      </c>
      <c r="AL170" s="546" t="s">
        <v>669</v>
      </c>
      <c r="AM170" s="547">
        <v>2</v>
      </c>
      <c r="AN170" s="547" t="str">
        <f>'Information Input'!$M$14</f>
        <v xml:space="preserve">      -      </v>
      </c>
      <c r="AO170" s="547" t="s">
        <v>138</v>
      </c>
      <c r="AP170" s="538">
        <f t="shared" si="43"/>
        <v>43739</v>
      </c>
      <c r="AQ170" s="538">
        <f t="shared" si="44"/>
        <v>43830</v>
      </c>
      <c r="AR170" s="538">
        <f>'Information Input'!$H$35</f>
        <v>43555</v>
      </c>
      <c r="AS170" s="547" t="str">
        <f>'Information Input'!$J$22</f>
        <v>Quarterly</v>
      </c>
      <c r="AT170" s="538">
        <f>'Information Input'!$H$30</f>
        <v>43555</v>
      </c>
      <c r="AU170" s="547">
        <f>'Information Input'!$J$18</f>
        <v>2019</v>
      </c>
      <c r="AV170" s="547" t="s">
        <v>89</v>
      </c>
      <c r="AW170" s="547" t="s">
        <v>90</v>
      </c>
      <c r="AX170" s="547" t="s">
        <v>91</v>
      </c>
      <c r="AY170" s="548" t="s">
        <v>671</v>
      </c>
      <c r="AZ170" s="547">
        <v>43</v>
      </c>
      <c r="BA170" s="549" t="s">
        <v>185</v>
      </c>
      <c r="BB170" s="543" t="s">
        <v>233</v>
      </c>
      <c r="BC170" s="550">
        <f>'Report 2'!$AC50</f>
        <v>0</v>
      </c>
      <c r="BD170" s="550">
        <f>'Report 2'!$AD50</f>
        <v>0</v>
      </c>
      <c r="BE170" s="550">
        <f>'Report 2'!$AE50</f>
        <v>0</v>
      </c>
      <c r="BF170" s="550">
        <f>'Report 2'!$AF50</f>
        <v>0</v>
      </c>
      <c r="BG170" s="550">
        <f>'Report 2'!$AG50</f>
        <v>0</v>
      </c>
      <c r="BH170" s="550">
        <f>'Report 2'!$AH50</f>
        <v>0</v>
      </c>
      <c r="BI170" s="550">
        <f>'Report 2'!$AI50</f>
        <v>0</v>
      </c>
      <c r="BK170" s="541" t="s">
        <v>669</v>
      </c>
      <c r="BL170" s="537">
        <v>3</v>
      </c>
      <c r="BM170" s="537" t="str">
        <f>'Information Input'!$M$14</f>
        <v xml:space="preserve">      -      </v>
      </c>
      <c r="BN170" s="537" t="s">
        <v>137</v>
      </c>
      <c r="BO170" s="538">
        <f t="shared" ref="BO170:BO200" si="51">DATE(BT170,7,1)</f>
        <v>43647</v>
      </c>
      <c r="BP170" s="538">
        <f t="shared" ref="BP170:BP200" si="52">DATE(BT170,9,30)</f>
        <v>43738</v>
      </c>
      <c r="BQ170" s="538">
        <f>'Information Input'!$H$35</f>
        <v>43555</v>
      </c>
      <c r="BR170" s="537" t="str">
        <f>'Information Input'!$J$22</f>
        <v>Quarterly</v>
      </c>
      <c r="BS170" s="538">
        <f>'Information Input'!$H$30</f>
        <v>43555</v>
      </c>
      <c r="BT170" s="537">
        <f>'Information Input'!$J$18</f>
        <v>2019</v>
      </c>
      <c r="BU170" s="579" t="s">
        <v>97</v>
      </c>
      <c r="BV170" s="540" t="s">
        <v>98</v>
      </c>
      <c r="BW170" s="541" t="s">
        <v>96</v>
      </c>
      <c r="BX170" s="537">
        <v>6</v>
      </c>
      <c r="BY170" s="549" t="s">
        <v>255</v>
      </c>
      <c r="BZ170" s="549" t="s">
        <v>254</v>
      </c>
      <c r="CA170" s="543">
        <f>'Report 3'!$F$37</f>
        <v>0</v>
      </c>
      <c r="CC170" s="542" t="s">
        <v>669</v>
      </c>
      <c r="CD170" s="1014" t="s">
        <v>672</v>
      </c>
      <c r="CE170" s="1014" t="str">
        <f>'Information Input'!$M$14</f>
        <v xml:space="preserve">      -      </v>
      </c>
      <c r="CF170" s="551" t="s">
        <v>135</v>
      </c>
      <c r="CG170" s="552">
        <f t="shared" si="47"/>
        <v>43466</v>
      </c>
      <c r="CH170" s="552">
        <f t="shared" si="48"/>
        <v>43555</v>
      </c>
      <c r="CI170" s="552">
        <f>'Information Input'!$H$35</f>
        <v>43555</v>
      </c>
      <c r="CJ170" s="551" t="str">
        <f>'Information Input'!$J$22</f>
        <v>Quarterly</v>
      </c>
      <c r="CK170" s="552">
        <f>'Information Input'!$H$30</f>
        <v>43555</v>
      </c>
      <c r="CL170" s="551">
        <f>'Information Input'!$J$18</f>
        <v>2019</v>
      </c>
      <c r="CM170" s="551" t="s">
        <v>97</v>
      </c>
      <c r="CN170" s="1014" t="s">
        <v>98</v>
      </c>
      <c r="CO170" s="542" t="s">
        <v>96</v>
      </c>
      <c r="CP170" s="542" t="s">
        <v>675</v>
      </c>
      <c r="CQ170" s="551">
        <v>50</v>
      </c>
      <c r="CR170" s="542" t="s">
        <v>192</v>
      </c>
      <c r="CS170" s="542" t="s">
        <v>239</v>
      </c>
      <c r="CT170" s="1015">
        <f>'Report 1'!$R$18</f>
        <v>0</v>
      </c>
      <c r="CU170" s="1016">
        <f>SUMIF('Report 4A'!$G$16:$G$95,$CQ170,'Report 4A'!$Z$16:$Z$95)</f>
        <v>0</v>
      </c>
      <c r="CV170" s="1017">
        <f t="shared" si="49"/>
        <v>0</v>
      </c>
      <c r="CX170" s="546" t="s">
        <v>669</v>
      </c>
      <c r="CY170" s="537" t="s">
        <v>312</v>
      </c>
      <c r="CZ170" s="537" t="str">
        <f>'Information Input'!$M$14</f>
        <v xml:space="preserve">      -      </v>
      </c>
      <c r="DA170" s="538">
        <f>'Information Input'!$H$35</f>
        <v>43555</v>
      </c>
      <c r="DB170" s="537" t="str">
        <f>'Information Input'!$J$22</f>
        <v>Quarterly</v>
      </c>
      <c r="DC170" s="552">
        <f>'Information Input'!$H$30</f>
        <v>43555</v>
      </c>
      <c r="DD170" s="553" t="str">
        <f t="shared" si="39"/>
        <v>201801</v>
      </c>
      <c r="DE170" s="541" t="s">
        <v>96</v>
      </c>
      <c r="DF170" s="541" t="s">
        <v>681</v>
      </c>
      <c r="DG170" s="544">
        <f>'Report 5D'!$Q$108</f>
        <v>0</v>
      </c>
      <c r="DH170" s="550">
        <f>'Report 5D'!$Q$109</f>
        <v>0</v>
      </c>
      <c r="DI170" s="544">
        <f>'Report 5D'!$Q$110</f>
        <v>0</v>
      </c>
      <c r="DJ170" s="544">
        <f>'Report 5D'!$Q$111</f>
        <v>0</v>
      </c>
      <c r="DK170" s="544">
        <f>'Report 5D'!$Q$112</f>
        <v>0</v>
      </c>
      <c r="DL170" s="544">
        <f>'Report 5D'!$Q$113</f>
        <v>0</v>
      </c>
      <c r="DM170" s="544">
        <f>'Report 5D'!$Q$114</f>
        <v>0</v>
      </c>
      <c r="DN170" s="544">
        <f>'Report 5D'!$Q$115</f>
        <v>0</v>
      </c>
      <c r="DO170" s="544">
        <f>'Report 5D'!$Q$116</f>
        <v>0</v>
      </c>
      <c r="DP170" s="544">
        <f>'Report 5D'!$Q$117</f>
        <v>0</v>
      </c>
      <c r="DQ170" s="544">
        <f>'Report 5D'!$Q$118</f>
        <v>0</v>
      </c>
    </row>
    <row r="171" spans="2:121">
      <c r="B171" s="535" t="s">
        <v>669</v>
      </c>
      <c r="C171" s="536">
        <v>1</v>
      </c>
      <c r="D171" s="537" t="str">
        <f>'Information Input'!$M$14</f>
        <v xml:space="preserve">      -      </v>
      </c>
      <c r="E171" s="537" t="s">
        <v>135</v>
      </c>
      <c r="F171" s="538">
        <f t="shared" si="45"/>
        <v>43466</v>
      </c>
      <c r="G171" s="538">
        <f t="shared" si="46"/>
        <v>43555</v>
      </c>
      <c r="H171" s="538">
        <f>'Information Input'!$H$35</f>
        <v>43555</v>
      </c>
      <c r="I171" s="537" t="str">
        <f>'Information Input'!$J$22</f>
        <v>Quarterly</v>
      </c>
      <c r="J171" s="538">
        <f>'Information Input'!$H$30</f>
        <v>43555</v>
      </c>
      <c r="K171" s="537">
        <f>'Information Input'!$J$18</f>
        <v>2019</v>
      </c>
      <c r="L171" s="579" t="s">
        <v>94</v>
      </c>
      <c r="M171" s="540" t="s">
        <v>95</v>
      </c>
      <c r="N171" s="541" t="s">
        <v>96</v>
      </c>
      <c r="O171" s="542" t="s">
        <v>671</v>
      </c>
      <c r="P171" s="537">
        <v>19</v>
      </c>
      <c r="Q171" s="541" t="s">
        <v>161</v>
      </c>
      <c r="R171" s="541" t="s">
        <v>235</v>
      </c>
      <c r="S171" s="543">
        <f>'Report 1'!$M$18</f>
        <v>0</v>
      </c>
      <c r="T171" s="544">
        <f>'Report 1'!$M$39</f>
        <v>0</v>
      </c>
      <c r="U171" s="545">
        <f>'Report 1'!$M$125</f>
        <v>0</v>
      </c>
      <c r="AL171" s="546" t="s">
        <v>669</v>
      </c>
      <c r="AM171" s="547">
        <v>2</v>
      </c>
      <c r="AN171" s="547" t="str">
        <f>'Information Input'!$M$14</f>
        <v xml:space="preserve">      -      </v>
      </c>
      <c r="AO171" s="547" t="s">
        <v>138</v>
      </c>
      <c r="AP171" s="538">
        <f t="shared" si="43"/>
        <v>43739</v>
      </c>
      <c r="AQ171" s="538">
        <f t="shared" si="44"/>
        <v>43830</v>
      </c>
      <c r="AR171" s="538">
        <f>'Information Input'!$H$35</f>
        <v>43555</v>
      </c>
      <c r="AS171" s="547" t="str">
        <f>'Information Input'!$J$22</f>
        <v>Quarterly</v>
      </c>
      <c r="AT171" s="538">
        <f>'Information Input'!$H$30</f>
        <v>43555</v>
      </c>
      <c r="AU171" s="547">
        <f>'Information Input'!$J$18</f>
        <v>2019</v>
      </c>
      <c r="AV171" s="547" t="s">
        <v>89</v>
      </c>
      <c r="AW171" s="547" t="s">
        <v>90</v>
      </c>
      <c r="AX171" s="547" t="s">
        <v>91</v>
      </c>
      <c r="AY171" s="548" t="s">
        <v>674</v>
      </c>
      <c r="AZ171" s="547">
        <v>44</v>
      </c>
      <c r="BA171" s="549" t="s">
        <v>186</v>
      </c>
      <c r="BB171" s="543" t="s">
        <v>239</v>
      </c>
      <c r="BC171" s="550">
        <f>'Report 2'!$AC51</f>
        <v>0</v>
      </c>
      <c r="BD171" s="550">
        <f>'Report 2'!$AD51</f>
        <v>0</v>
      </c>
      <c r="BE171" s="550">
        <f>'Report 2'!$AE51</f>
        <v>0</v>
      </c>
      <c r="BF171" s="550">
        <f>'Report 2'!$AF51</f>
        <v>0</v>
      </c>
      <c r="BG171" s="550">
        <f>'Report 2'!$AG51</f>
        <v>0</v>
      </c>
      <c r="BH171" s="550">
        <f>'Report 2'!$AH51</f>
        <v>0</v>
      </c>
      <c r="BI171" s="550">
        <f>'Report 2'!$AI51</f>
        <v>0</v>
      </c>
      <c r="BK171" s="541" t="s">
        <v>669</v>
      </c>
      <c r="BL171" s="537">
        <v>3</v>
      </c>
      <c r="BM171" s="537" t="str">
        <f>'Information Input'!$M$14</f>
        <v xml:space="preserve">      -      </v>
      </c>
      <c r="BN171" s="537" t="s">
        <v>137</v>
      </c>
      <c r="BO171" s="538">
        <f t="shared" si="51"/>
        <v>43647</v>
      </c>
      <c r="BP171" s="538">
        <f t="shared" si="52"/>
        <v>43738</v>
      </c>
      <c r="BQ171" s="538">
        <f>'Information Input'!$H$35</f>
        <v>43555</v>
      </c>
      <c r="BR171" s="537" t="str">
        <f>'Information Input'!$J$22</f>
        <v>Quarterly</v>
      </c>
      <c r="BS171" s="538">
        <f>'Information Input'!$H$30</f>
        <v>43555</v>
      </c>
      <c r="BT171" s="537">
        <f>'Information Input'!$J$18</f>
        <v>2019</v>
      </c>
      <c r="BU171" s="579" t="s">
        <v>97</v>
      </c>
      <c r="BV171" s="540" t="s">
        <v>98</v>
      </c>
      <c r="BW171" s="541" t="s">
        <v>96</v>
      </c>
      <c r="BX171" s="537">
        <v>7</v>
      </c>
      <c r="BY171" s="549" t="s">
        <v>256</v>
      </c>
      <c r="BZ171" s="549" t="s">
        <v>254</v>
      </c>
      <c r="CA171" s="543">
        <f>'Report 3'!$F$38</f>
        <v>0</v>
      </c>
      <c r="CC171" s="575" t="s">
        <v>669</v>
      </c>
      <c r="CD171" s="1019" t="s">
        <v>672</v>
      </c>
      <c r="CE171" s="1019" t="str">
        <f>'Information Input'!$M$14</f>
        <v xml:space="preserve">      -      </v>
      </c>
      <c r="CF171" s="570" t="s">
        <v>135</v>
      </c>
      <c r="CG171" s="566">
        <f t="shared" si="47"/>
        <v>43466</v>
      </c>
      <c r="CH171" s="566">
        <f t="shared" si="48"/>
        <v>43555</v>
      </c>
      <c r="CI171" s="566">
        <f>'Information Input'!$H$35</f>
        <v>43555</v>
      </c>
      <c r="CJ171" s="570" t="str">
        <f>'Information Input'!$J$22</f>
        <v>Quarterly</v>
      </c>
      <c r="CK171" s="566">
        <f>'Information Input'!$H$30</f>
        <v>43555</v>
      </c>
      <c r="CL171" s="570">
        <f>'Information Input'!$J$18</f>
        <v>2019</v>
      </c>
      <c r="CM171" s="570" t="s">
        <v>97</v>
      </c>
      <c r="CN171" s="1019" t="s">
        <v>98</v>
      </c>
      <c r="CO171" s="575" t="s">
        <v>96</v>
      </c>
      <c r="CP171" s="575" t="s">
        <v>675</v>
      </c>
      <c r="CQ171" s="570">
        <v>51</v>
      </c>
      <c r="CR171" s="575" t="s">
        <v>193</v>
      </c>
      <c r="CS171" s="575" t="s">
        <v>239</v>
      </c>
      <c r="CT171" s="1020">
        <f>'Report 1'!$R$18</f>
        <v>0</v>
      </c>
      <c r="CU171" s="1021">
        <f>SUMIF('Report 4A'!$G$16:$G$95,$CQ171,'Report 4A'!$Z$16:$Z$95)</f>
        <v>0</v>
      </c>
      <c r="CV171" s="1022">
        <f t="shared" si="49"/>
        <v>0</v>
      </c>
      <c r="CX171" s="546" t="s">
        <v>669</v>
      </c>
      <c r="CY171" s="537" t="s">
        <v>312</v>
      </c>
      <c r="CZ171" s="537" t="str">
        <f>'Information Input'!$M$14</f>
        <v xml:space="preserve">      -      </v>
      </c>
      <c r="DA171" s="552">
        <f>'Information Input'!$H$35</f>
        <v>43555</v>
      </c>
      <c r="DB171" s="537" t="str">
        <f>'Information Input'!$J$22</f>
        <v>Quarterly</v>
      </c>
      <c r="DC171" s="552">
        <f>'Information Input'!$H$30</f>
        <v>43555</v>
      </c>
      <c r="DD171" s="553" t="str">
        <f t="shared" si="39"/>
        <v>201712</v>
      </c>
      <c r="DE171" s="541" t="s">
        <v>96</v>
      </c>
      <c r="DF171" s="541" t="s">
        <v>681</v>
      </c>
      <c r="DG171" s="544">
        <f>'Report 5D'!$R$108</f>
        <v>0</v>
      </c>
      <c r="DH171" s="550">
        <f>'Report 5D'!$R$109</f>
        <v>0</v>
      </c>
      <c r="DI171" s="544">
        <f>'Report 5D'!$R$110</f>
        <v>0</v>
      </c>
      <c r="DJ171" s="544">
        <f>'Report 5D'!$R$111</f>
        <v>0</v>
      </c>
      <c r="DK171" s="544">
        <f>'Report 5D'!$R$112</f>
        <v>0</v>
      </c>
      <c r="DL171" s="544">
        <f>'Report 5D'!$R$113</f>
        <v>0</v>
      </c>
      <c r="DM171" s="544">
        <f>'Report 5D'!$R$114</f>
        <v>0</v>
      </c>
      <c r="DN171" s="544">
        <f>'Report 5D'!$R$115</f>
        <v>0</v>
      </c>
      <c r="DO171" s="544">
        <f>'Report 5D'!$R$116</f>
        <v>0</v>
      </c>
      <c r="DP171" s="544">
        <f>'Report 5D'!$R$117</f>
        <v>0</v>
      </c>
      <c r="DQ171" s="544">
        <f>'Report 5D'!$R$118</f>
        <v>0</v>
      </c>
    </row>
    <row r="172" spans="2:121">
      <c r="B172" s="535" t="s">
        <v>669</v>
      </c>
      <c r="C172" s="536">
        <v>1</v>
      </c>
      <c r="D172" s="537" t="str">
        <f>'Information Input'!$M$14</f>
        <v xml:space="preserve">      -      </v>
      </c>
      <c r="E172" s="537" t="s">
        <v>135</v>
      </c>
      <c r="F172" s="538">
        <f t="shared" si="45"/>
        <v>43466</v>
      </c>
      <c r="G172" s="538">
        <f t="shared" si="46"/>
        <v>43555</v>
      </c>
      <c r="H172" s="538">
        <f>'Information Input'!$H$35</f>
        <v>43555</v>
      </c>
      <c r="I172" s="537" t="str">
        <f>'Information Input'!$J$22</f>
        <v>Quarterly</v>
      </c>
      <c r="J172" s="538">
        <f>'Information Input'!$H$30</f>
        <v>43555</v>
      </c>
      <c r="K172" s="537">
        <f>'Information Input'!$J$18</f>
        <v>2019</v>
      </c>
      <c r="L172" s="579" t="s">
        <v>94</v>
      </c>
      <c r="M172" s="540" t="s">
        <v>95</v>
      </c>
      <c r="N172" s="541" t="s">
        <v>96</v>
      </c>
      <c r="O172" s="542" t="s">
        <v>671</v>
      </c>
      <c r="P172" s="537">
        <v>20</v>
      </c>
      <c r="Q172" s="541" t="s">
        <v>162</v>
      </c>
      <c r="R172" s="541" t="s">
        <v>235</v>
      </c>
      <c r="S172" s="543">
        <f>'Report 1'!$M$18</f>
        <v>0</v>
      </c>
      <c r="T172" s="544">
        <f>'Report 1'!$M$40</f>
        <v>0</v>
      </c>
      <c r="U172" s="545">
        <f>'Report 1'!$M$126</f>
        <v>0</v>
      </c>
      <c r="AL172" s="546" t="s">
        <v>669</v>
      </c>
      <c r="AM172" s="547">
        <v>2</v>
      </c>
      <c r="AN172" s="547" t="str">
        <f>'Information Input'!$M$14</f>
        <v xml:space="preserve">      -      </v>
      </c>
      <c r="AO172" s="547" t="s">
        <v>138</v>
      </c>
      <c r="AP172" s="538">
        <f t="shared" si="43"/>
        <v>43739</v>
      </c>
      <c r="AQ172" s="538">
        <f t="shared" si="44"/>
        <v>43830</v>
      </c>
      <c r="AR172" s="538">
        <f>'Information Input'!$H$35</f>
        <v>43555</v>
      </c>
      <c r="AS172" s="547" t="str">
        <f>'Information Input'!$J$22</f>
        <v>Quarterly</v>
      </c>
      <c r="AT172" s="538">
        <f>'Information Input'!$H$30</f>
        <v>43555</v>
      </c>
      <c r="AU172" s="547">
        <f>'Information Input'!$J$18</f>
        <v>2019</v>
      </c>
      <c r="AV172" s="547" t="s">
        <v>89</v>
      </c>
      <c r="AW172" s="547" t="s">
        <v>90</v>
      </c>
      <c r="AX172" s="547" t="s">
        <v>91</v>
      </c>
      <c r="AY172" s="548" t="s">
        <v>675</v>
      </c>
      <c r="AZ172" s="547">
        <v>45</v>
      </c>
      <c r="BA172" s="549" t="s">
        <v>187</v>
      </c>
      <c r="BB172" s="543" t="s">
        <v>239</v>
      </c>
      <c r="BC172" s="550">
        <f>'Report 2'!$AC52</f>
        <v>0</v>
      </c>
      <c r="BD172" s="550">
        <f>'Report 2'!$AD52</f>
        <v>0</v>
      </c>
      <c r="BE172" s="550">
        <f>'Report 2'!$AE52</f>
        <v>0</v>
      </c>
      <c r="BF172" s="550">
        <f>'Report 2'!$AF52</f>
        <v>0</v>
      </c>
      <c r="BG172" s="550">
        <f>'Report 2'!$AG52</f>
        <v>0</v>
      </c>
      <c r="BH172" s="550">
        <f>'Report 2'!$AH52</f>
        <v>0</v>
      </c>
      <c r="BI172" s="550">
        <f>'Report 2'!$AI52</f>
        <v>0</v>
      </c>
      <c r="BK172" s="541" t="s">
        <v>669</v>
      </c>
      <c r="BL172" s="537">
        <v>3</v>
      </c>
      <c r="BM172" s="537" t="str">
        <f>'Information Input'!$M$14</f>
        <v xml:space="preserve">      -      </v>
      </c>
      <c r="BN172" s="537" t="s">
        <v>137</v>
      </c>
      <c r="BO172" s="538">
        <f t="shared" si="51"/>
        <v>43647</v>
      </c>
      <c r="BP172" s="538">
        <f t="shared" si="52"/>
        <v>43738</v>
      </c>
      <c r="BQ172" s="538">
        <f>'Information Input'!$H$35</f>
        <v>43555</v>
      </c>
      <c r="BR172" s="537" t="str">
        <f>'Information Input'!$J$22</f>
        <v>Quarterly</v>
      </c>
      <c r="BS172" s="538">
        <f>'Information Input'!$H$30</f>
        <v>43555</v>
      </c>
      <c r="BT172" s="537">
        <f>'Information Input'!$J$18</f>
        <v>2019</v>
      </c>
      <c r="BU172" s="579" t="s">
        <v>97</v>
      </c>
      <c r="BV172" s="540" t="s">
        <v>98</v>
      </c>
      <c r="BW172" s="541" t="s">
        <v>96</v>
      </c>
      <c r="BX172" s="537">
        <v>8</v>
      </c>
      <c r="BY172" s="549" t="s">
        <v>178</v>
      </c>
      <c r="BZ172" s="549" t="s">
        <v>257</v>
      </c>
      <c r="CA172" s="543">
        <f>'Report 3'!$F$39</f>
        <v>0</v>
      </c>
      <c r="CC172" s="523" t="s">
        <v>669</v>
      </c>
      <c r="CD172" s="1010" t="s">
        <v>672</v>
      </c>
      <c r="CE172" s="1010" t="str">
        <f>'Information Input'!$M$14</f>
        <v xml:space="preserve">      -      </v>
      </c>
      <c r="CF172" s="532" t="s">
        <v>135</v>
      </c>
      <c r="CG172" s="519">
        <f t="shared" si="47"/>
        <v>43466</v>
      </c>
      <c r="CH172" s="519">
        <f t="shared" si="48"/>
        <v>43555</v>
      </c>
      <c r="CI172" s="519">
        <f>'Information Input'!$H$35</f>
        <v>43555</v>
      </c>
      <c r="CJ172" s="532" t="str">
        <f>'Information Input'!$J$22</f>
        <v>Quarterly</v>
      </c>
      <c r="CK172" s="519">
        <f>'Information Input'!$H$30</f>
        <v>43555</v>
      </c>
      <c r="CL172" s="532">
        <f>'Information Input'!$J$18</f>
        <v>2019</v>
      </c>
      <c r="CM172" s="532" t="s">
        <v>99</v>
      </c>
      <c r="CN172" s="1010" t="s">
        <v>100</v>
      </c>
      <c r="CO172" s="523" t="s">
        <v>96</v>
      </c>
      <c r="CP172" s="523" t="s">
        <v>671</v>
      </c>
      <c r="CQ172" s="532">
        <v>11</v>
      </c>
      <c r="CR172" s="523" t="s">
        <v>153</v>
      </c>
      <c r="CS172" s="523" t="s">
        <v>231</v>
      </c>
      <c r="CT172" s="1011">
        <f>'Report 1'!$W$18</f>
        <v>0</v>
      </c>
      <c r="CU172" s="1012">
        <f>SUMIF('Report 4A'!$G$16:$G$95,$CQ172,'Report 4A'!$AE$16:$AE$95)</f>
        <v>0</v>
      </c>
      <c r="CV172" s="1013">
        <f t="shared" si="49"/>
        <v>0</v>
      </c>
      <c r="CX172" s="546" t="s">
        <v>669</v>
      </c>
      <c r="CY172" s="537" t="s">
        <v>312</v>
      </c>
      <c r="CZ172" s="537" t="str">
        <f>'Information Input'!$M$14</f>
        <v xml:space="preserve">      -      </v>
      </c>
      <c r="DA172" s="538">
        <f>'Information Input'!$H$35</f>
        <v>43555</v>
      </c>
      <c r="DB172" s="537" t="str">
        <f>'Information Input'!$J$22</f>
        <v>Quarterly</v>
      </c>
      <c r="DC172" s="552">
        <f>'Information Input'!$H$30</f>
        <v>43555</v>
      </c>
      <c r="DD172" s="553" t="str">
        <f t="shared" si="39"/>
        <v>201711</v>
      </c>
      <c r="DE172" s="541" t="s">
        <v>96</v>
      </c>
      <c r="DF172" s="541" t="s">
        <v>681</v>
      </c>
      <c r="DG172" s="544">
        <f>'Report 5D'!$S$108</f>
        <v>0</v>
      </c>
      <c r="DH172" s="550">
        <f>'Report 5D'!$S$109</f>
        <v>0</v>
      </c>
      <c r="DI172" s="544">
        <f>'Report 5D'!$S$110</f>
        <v>0</v>
      </c>
      <c r="DJ172" s="544">
        <f>'Report 5D'!$S$111</f>
        <v>0</v>
      </c>
      <c r="DK172" s="544">
        <f>'Report 5D'!$S$112</f>
        <v>0</v>
      </c>
      <c r="DL172" s="544">
        <f>'Report 5D'!$S$113</f>
        <v>0</v>
      </c>
      <c r="DM172" s="544">
        <f>'Report 5D'!$S$114</f>
        <v>0</v>
      </c>
      <c r="DN172" s="544">
        <f>'Report 5D'!$S$115</f>
        <v>0</v>
      </c>
      <c r="DO172" s="544">
        <f>'Report 5D'!$S$116</f>
        <v>0</v>
      </c>
      <c r="DP172" s="544">
        <f>'Report 5D'!$S$117</f>
        <v>0</v>
      </c>
      <c r="DQ172" s="544">
        <f>'Report 5D'!$S$118</f>
        <v>0</v>
      </c>
    </row>
    <row r="173" spans="2:121">
      <c r="B173" s="535" t="s">
        <v>669</v>
      </c>
      <c r="C173" s="536">
        <v>1</v>
      </c>
      <c r="D173" s="537" t="str">
        <f>'Information Input'!$M$14</f>
        <v xml:space="preserve">      -      </v>
      </c>
      <c r="E173" s="537" t="s">
        <v>135</v>
      </c>
      <c r="F173" s="538">
        <f t="shared" si="45"/>
        <v>43466</v>
      </c>
      <c r="G173" s="538">
        <f t="shared" si="46"/>
        <v>43555</v>
      </c>
      <c r="H173" s="538">
        <f>'Information Input'!$H$35</f>
        <v>43555</v>
      </c>
      <c r="I173" s="537" t="str">
        <f>'Information Input'!$J$22</f>
        <v>Quarterly</v>
      </c>
      <c r="J173" s="538">
        <f>'Information Input'!$H$30</f>
        <v>43555</v>
      </c>
      <c r="K173" s="537">
        <f>'Information Input'!$J$18</f>
        <v>2019</v>
      </c>
      <c r="L173" s="579" t="s">
        <v>94</v>
      </c>
      <c r="M173" s="540" t="s">
        <v>95</v>
      </c>
      <c r="N173" s="541" t="s">
        <v>96</v>
      </c>
      <c r="O173" s="542" t="s">
        <v>671</v>
      </c>
      <c r="P173" s="537">
        <v>21</v>
      </c>
      <c r="Q173" s="541" t="s">
        <v>163</v>
      </c>
      <c r="R173" s="541" t="s">
        <v>235</v>
      </c>
      <c r="S173" s="543">
        <f>'Report 1'!$M$18</f>
        <v>0</v>
      </c>
      <c r="T173" s="544">
        <f>'Report 1'!$M$41</f>
        <v>0</v>
      </c>
      <c r="U173" s="545">
        <f>'Report 1'!$M$127</f>
        <v>0</v>
      </c>
      <c r="AL173" s="546" t="s">
        <v>669</v>
      </c>
      <c r="AM173" s="547">
        <v>2</v>
      </c>
      <c r="AN173" s="547" t="str">
        <f>'Information Input'!$M$14</f>
        <v xml:space="preserve">      -      </v>
      </c>
      <c r="AO173" s="547" t="s">
        <v>138</v>
      </c>
      <c r="AP173" s="538">
        <f t="shared" si="43"/>
        <v>43739</v>
      </c>
      <c r="AQ173" s="538">
        <f t="shared" si="44"/>
        <v>43830</v>
      </c>
      <c r="AR173" s="538">
        <f>'Information Input'!$H$35</f>
        <v>43555</v>
      </c>
      <c r="AS173" s="547" t="str">
        <f>'Information Input'!$J$22</f>
        <v>Quarterly</v>
      </c>
      <c r="AT173" s="538">
        <f>'Information Input'!$H$30</f>
        <v>43555</v>
      </c>
      <c r="AU173" s="547">
        <f>'Information Input'!$J$18</f>
        <v>2019</v>
      </c>
      <c r="AV173" s="547" t="s">
        <v>89</v>
      </c>
      <c r="AW173" s="547" t="s">
        <v>90</v>
      </c>
      <c r="AX173" s="547" t="s">
        <v>91</v>
      </c>
      <c r="AY173" s="548" t="s">
        <v>675</v>
      </c>
      <c r="AZ173" s="547">
        <v>46</v>
      </c>
      <c r="BA173" s="549" t="s">
        <v>188</v>
      </c>
      <c r="BB173" s="543" t="s">
        <v>239</v>
      </c>
      <c r="BC173" s="550">
        <f>'Report 2'!$AC53</f>
        <v>0</v>
      </c>
      <c r="BD173" s="550">
        <f>'Report 2'!$AD53</f>
        <v>0</v>
      </c>
      <c r="BE173" s="550">
        <f>'Report 2'!$AE53</f>
        <v>0</v>
      </c>
      <c r="BF173" s="550">
        <f>'Report 2'!$AF53</f>
        <v>0</v>
      </c>
      <c r="BG173" s="550">
        <f>'Report 2'!$AG53</f>
        <v>0</v>
      </c>
      <c r="BH173" s="550">
        <f>'Report 2'!$AH53</f>
        <v>0</v>
      </c>
      <c r="BI173" s="550">
        <f>'Report 2'!$AI53</f>
        <v>0</v>
      </c>
      <c r="BK173" s="541" t="s">
        <v>669</v>
      </c>
      <c r="BL173" s="537">
        <v>3</v>
      </c>
      <c r="BM173" s="537" t="str">
        <f>'Information Input'!$M$14</f>
        <v xml:space="preserve">      -      </v>
      </c>
      <c r="BN173" s="537" t="s">
        <v>137</v>
      </c>
      <c r="BO173" s="538">
        <f t="shared" si="51"/>
        <v>43647</v>
      </c>
      <c r="BP173" s="538">
        <f t="shared" si="52"/>
        <v>43738</v>
      </c>
      <c r="BQ173" s="538">
        <f>'Information Input'!$H$35</f>
        <v>43555</v>
      </c>
      <c r="BR173" s="537" t="str">
        <f>'Information Input'!$J$22</f>
        <v>Quarterly</v>
      </c>
      <c r="BS173" s="538">
        <f>'Information Input'!$H$30</f>
        <v>43555</v>
      </c>
      <c r="BT173" s="537">
        <f>'Information Input'!$J$18</f>
        <v>2019</v>
      </c>
      <c r="BU173" s="579" t="s">
        <v>97</v>
      </c>
      <c r="BV173" s="540" t="s">
        <v>98</v>
      </c>
      <c r="BW173" s="541" t="s">
        <v>96</v>
      </c>
      <c r="BX173" s="537">
        <v>9</v>
      </c>
      <c r="BY173" s="549" t="s">
        <v>170</v>
      </c>
      <c r="BZ173" s="549" t="s">
        <v>258</v>
      </c>
      <c r="CA173" s="543">
        <f>'Report 3'!$F$40</f>
        <v>0</v>
      </c>
      <c r="CC173" s="542" t="s">
        <v>669</v>
      </c>
      <c r="CD173" s="1014" t="s">
        <v>672</v>
      </c>
      <c r="CE173" s="1014" t="str">
        <f>'Information Input'!$M$14</f>
        <v xml:space="preserve">      -      </v>
      </c>
      <c r="CF173" s="551" t="s">
        <v>135</v>
      </c>
      <c r="CG173" s="552">
        <f t="shared" si="47"/>
        <v>43466</v>
      </c>
      <c r="CH173" s="552">
        <f t="shared" si="48"/>
        <v>43555</v>
      </c>
      <c r="CI173" s="552">
        <f>'Information Input'!$H$35</f>
        <v>43555</v>
      </c>
      <c r="CJ173" s="551" t="str">
        <f>'Information Input'!$J$22</f>
        <v>Quarterly</v>
      </c>
      <c r="CK173" s="552">
        <f>'Information Input'!$H$30</f>
        <v>43555</v>
      </c>
      <c r="CL173" s="551">
        <f>'Information Input'!$J$18</f>
        <v>2019</v>
      </c>
      <c r="CM173" s="551" t="s">
        <v>99</v>
      </c>
      <c r="CN173" s="1014" t="s">
        <v>100</v>
      </c>
      <c r="CO173" s="542" t="s">
        <v>96</v>
      </c>
      <c r="CP173" s="542" t="s">
        <v>671</v>
      </c>
      <c r="CQ173" s="551">
        <v>12</v>
      </c>
      <c r="CR173" s="542" t="s">
        <v>154</v>
      </c>
      <c r="CS173" s="542" t="s">
        <v>231</v>
      </c>
      <c r="CT173" s="1015">
        <f>'Report 1'!$W$18</f>
        <v>0</v>
      </c>
      <c r="CU173" s="1016">
        <f>SUMIF('Report 4A'!$G$16:$G$95,$CQ173,'Report 4A'!$AE$16:$AE$95)</f>
        <v>0</v>
      </c>
      <c r="CV173" s="1017">
        <f t="shared" si="49"/>
        <v>0</v>
      </c>
      <c r="CX173" s="546" t="s">
        <v>669</v>
      </c>
      <c r="CY173" s="537" t="s">
        <v>312</v>
      </c>
      <c r="CZ173" s="537" t="str">
        <f>'Information Input'!$M$14</f>
        <v xml:space="preserve">      -      </v>
      </c>
      <c r="DA173" s="538">
        <f>'Information Input'!$H$35</f>
        <v>43555</v>
      </c>
      <c r="DB173" s="537" t="str">
        <f>'Information Input'!$J$22</f>
        <v>Quarterly</v>
      </c>
      <c r="DC173" s="552">
        <f>'Information Input'!$H$30</f>
        <v>43555</v>
      </c>
      <c r="DD173" s="553" t="str">
        <f t="shared" si="39"/>
        <v>201710</v>
      </c>
      <c r="DE173" s="541" t="s">
        <v>96</v>
      </c>
      <c r="DF173" s="541" t="s">
        <v>681</v>
      </c>
      <c r="DG173" s="544">
        <f>'Report 5D'!$T$108</f>
        <v>0</v>
      </c>
      <c r="DH173" s="550">
        <f>'Report 5D'!$T$109</f>
        <v>0</v>
      </c>
      <c r="DI173" s="544">
        <f>'Report 5D'!$T$110</f>
        <v>0</v>
      </c>
      <c r="DJ173" s="544">
        <f>'Report 5D'!$T$111</f>
        <v>0</v>
      </c>
      <c r="DK173" s="544">
        <f>'Report 5D'!$T$112</f>
        <v>0</v>
      </c>
      <c r="DL173" s="544">
        <f>'Report 5D'!$T$113</f>
        <v>0</v>
      </c>
      <c r="DM173" s="544">
        <f>'Report 5D'!$T$114</f>
        <v>0</v>
      </c>
      <c r="DN173" s="544">
        <f>'Report 5D'!$T$115</f>
        <v>0</v>
      </c>
      <c r="DO173" s="544">
        <f>'Report 5D'!$T$116</f>
        <v>0</v>
      </c>
      <c r="DP173" s="544">
        <f>'Report 5D'!$T$117</f>
        <v>0</v>
      </c>
      <c r="DQ173" s="544">
        <f>'Report 5D'!$T$118</f>
        <v>0</v>
      </c>
    </row>
    <row r="174" spans="2:121">
      <c r="B174" s="535" t="s">
        <v>669</v>
      </c>
      <c r="C174" s="536">
        <v>1</v>
      </c>
      <c r="D174" s="537" t="str">
        <f>'Information Input'!$M$14</f>
        <v xml:space="preserve">      -      </v>
      </c>
      <c r="E174" s="537" t="s">
        <v>135</v>
      </c>
      <c r="F174" s="538">
        <f t="shared" si="45"/>
        <v>43466</v>
      </c>
      <c r="G174" s="538">
        <f t="shared" si="46"/>
        <v>43555</v>
      </c>
      <c r="H174" s="538">
        <f>'Information Input'!$H$35</f>
        <v>43555</v>
      </c>
      <c r="I174" s="537" t="str">
        <f>'Information Input'!$J$22</f>
        <v>Quarterly</v>
      </c>
      <c r="J174" s="538">
        <f>'Information Input'!$H$30</f>
        <v>43555</v>
      </c>
      <c r="K174" s="537">
        <f>'Information Input'!$J$18</f>
        <v>2019</v>
      </c>
      <c r="L174" s="579" t="s">
        <v>94</v>
      </c>
      <c r="M174" s="540" t="s">
        <v>95</v>
      </c>
      <c r="N174" s="541" t="s">
        <v>96</v>
      </c>
      <c r="O174" s="542" t="s">
        <v>671</v>
      </c>
      <c r="P174" s="537">
        <v>22</v>
      </c>
      <c r="Q174" s="541" t="s">
        <v>164</v>
      </c>
      <c r="R174" s="541" t="s">
        <v>236</v>
      </c>
      <c r="S174" s="543">
        <f>'Report 1'!$M$18</f>
        <v>0</v>
      </c>
      <c r="T174" s="544">
        <f>'Report 1'!$M$42</f>
        <v>0</v>
      </c>
      <c r="U174" s="545">
        <f>'Report 1'!$M$128</f>
        <v>0</v>
      </c>
      <c r="AL174" s="546" t="s">
        <v>669</v>
      </c>
      <c r="AM174" s="547">
        <v>2</v>
      </c>
      <c r="AN174" s="547" t="str">
        <f>'Information Input'!$M$14</f>
        <v xml:space="preserve">      -      </v>
      </c>
      <c r="AO174" s="547" t="s">
        <v>138</v>
      </c>
      <c r="AP174" s="538">
        <f t="shared" si="43"/>
        <v>43739</v>
      </c>
      <c r="AQ174" s="538">
        <f t="shared" si="44"/>
        <v>43830</v>
      </c>
      <c r="AR174" s="538">
        <f>'Information Input'!$H$35</f>
        <v>43555</v>
      </c>
      <c r="AS174" s="547" t="str">
        <f>'Information Input'!$J$22</f>
        <v>Quarterly</v>
      </c>
      <c r="AT174" s="538">
        <f>'Information Input'!$H$30</f>
        <v>43555</v>
      </c>
      <c r="AU174" s="547">
        <f>'Information Input'!$J$18</f>
        <v>2019</v>
      </c>
      <c r="AV174" s="547" t="s">
        <v>89</v>
      </c>
      <c r="AW174" s="547" t="s">
        <v>90</v>
      </c>
      <c r="AX174" s="547" t="s">
        <v>91</v>
      </c>
      <c r="AY174" s="548" t="s">
        <v>675</v>
      </c>
      <c r="AZ174" s="547">
        <v>47</v>
      </c>
      <c r="BA174" s="549" t="s">
        <v>189</v>
      </c>
      <c r="BB174" s="543" t="s">
        <v>239</v>
      </c>
      <c r="BC174" s="550">
        <f>'Report 2'!$AC54</f>
        <v>0</v>
      </c>
      <c r="BD174" s="550">
        <f>'Report 2'!$AD54</f>
        <v>0</v>
      </c>
      <c r="BE174" s="550">
        <f>'Report 2'!$AE54</f>
        <v>0</v>
      </c>
      <c r="BF174" s="550">
        <f>'Report 2'!$AF54</f>
        <v>0</v>
      </c>
      <c r="BG174" s="550">
        <f>'Report 2'!$AG54</f>
        <v>0</v>
      </c>
      <c r="BH174" s="550">
        <f>'Report 2'!$AH54</f>
        <v>0</v>
      </c>
      <c r="BI174" s="550">
        <f>'Report 2'!$AI54</f>
        <v>0</v>
      </c>
      <c r="BK174" s="522" t="s">
        <v>669</v>
      </c>
      <c r="BL174" s="517">
        <v>3</v>
      </c>
      <c r="BM174" s="517" t="str">
        <f>'Information Input'!$M$14</f>
        <v xml:space="preserve">      -      </v>
      </c>
      <c r="BN174" s="517" t="s">
        <v>137</v>
      </c>
      <c r="BO174" s="518">
        <f t="shared" si="51"/>
        <v>43647</v>
      </c>
      <c r="BP174" s="518">
        <f t="shared" si="52"/>
        <v>43738</v>
      </c>
      <c r="BQ174" s="519">
        <f>'Information Input'!$H$35</f>
        <v>43555</v>
      </c>
      <c r="BR174" s="517" t="str">
        <f>'Information Input'!$J$22</f>
        <v>Quarterly</v>
      </c>
      <c r="BS174" s="519">
        <f>'Information Input'!$H$30</f>
        <v>43555</v>
      </c>
      <c r="BT174" s="517">
        <f>'Information Input'!$J$18</f>
        <v>2019</v>
      </c>
      <c r="BU174" s="578" t="s">
        <v>99</v>
      </c>
      <c r="BV174" s="521" t="s">
        <v>100</v>
      </c>
      <c r="BW174" s="522" t="s">
        <v>96</v>
      </c>
      <c r="BX174" s="517">
        <v>1</v>
      </c>
      <c r="BY174" s="530" t="s">
        <v>153</v>
      </c>
      <c r="BZ174" s="530" t="s">
        <v>250</v>
      </c>
      <c r="CA174" s="524">
        <f>'Report 3'!$K$32</f>
        <v>0</v>
      </c>
      <c r="CC174" s="542" t="s">
        <v>669</v>
      </c>
      <c r="CD174" s="1014" t="s">
        <v>672</v>
      </c>
      <c r="CE174" s="1014" t="str">
        <f>'Information Input'!$M$14</f>
        <v xml:space="preserve">      -      </v>
      </c>
      <c r="CF174" s="551" t="s">
        <v>135</v>
      </c>
      <c r="CG174" s="552">
        <f t="shared" si="47"/>
        <v>43466</v>
      </c>
      <c r="CH174" s="552">
        <f t="shared" si="48"/>
        <v>43555</v>
      </c>
      <c r="CI174" s="552">
        <f>'Information Input'!$H$35</f>
        <v>43555</v>
      </c>
      <c r="CJ174" s="551" t="str">
        <f>'Information Input'!$J$22</f>
        <v>Quarterly</v>
      </c>
      <c r="CK174" s="552">
        <f>'Information Input'!$H$30</f>
        <v>43555</v>
      </c>
      <c r="CL174" s="551">
        <f>'Information Input'!$J$18</f>
        <v>2019</v>
      </c>
      <c r="CM174" s="551" t="s">
        <v>99</v>
      </c>
      <c r="CN174" s="1014" t="s">
        <v>100</v>
      </c>
      <c r="CO174" s="542" t="s">
        <v>96</v>
      </c>
      <c r="CP174" s="542" t="s">
        <v>671</v>
      </c>
      <c r="CQ174" s="551">
        <v>13</v>
      </c>
      <c r="CR174" s="542" t="s">
        <v>155</v>
      </c>
      <c r="CS174" s="542" t="s">
        <v>232</v>
      </c>
      <c r="CT174" s="1015">
        <f>'Report 1'!$W$18</f>
        <v>0</v>
      </c>
      <c r="CU174" s="1016">
        <f>SUMIF('Report 4A'!$G$16:$G$95,$CQ174,'Report 4A'!$AE$16:$AE$95)</f>
        <v>0</v>
      </c>
      <c r="CV174" s="1017">
        <f t="shared" si="49"/>
        <v>0</v>
      </c>
      <c r="CX174" s="546" t="s">
        <v>669</v>
      </c>
      <c r="CY174" s="537" t="s">
        <v>312</v>
      </c>
      <c r="CZ174" s="537" t="str">
        <f>'Information Input'!$M$14</f>
        <v xml:space="preserve">      -      </v>
      </c>
      <c r="DA174" s="538">
        <f>'Information Input'!$H$35</f>
        <v>43555</v>
      </c>
      <c r="DB174" s="537" t="str">
        <f>'Information Input'!$J$22</f>
        <v>Quarterly</v>
      </c>
      <c r="DC174" s="552">
        <f>'Information Input'!$H$30</f>
        <v>43555</v>
      </c>
      <c r="DD174" s="553" t="str">
        <f t="shared" si="39"/>
        <v>201709</v>
      </c>
      <c r="DE174" s="541" t="s">
        <v>96</v>
      </c>
      <c r="DF174" s="541" t="s">
        <v>681</v>
      </c>
      <c r="DG174" s="544">
        <f>'Report 5D'!$U$108</f>
        <v>0</v>
      </c>
      <c r="DH174" s="550">
        <f>'Report 5D'!$U$109</f>
        <v>0</v>
      </c>
      <c r="DI174" s="544">
        <f>'Report 5D'!$U$110</f>
        <v>0</v>
      </c>
      <c r="DJ174" s="544">
        <f>'Report 5D'!$U$111</f>
        <v>0</v>
      </c>
      <c r="DK174" s="544">
        <f>'Report 5D'!$U$112</f>
        <v>0</v>
      </c>
      <c r="DL174" s="544">
        <f>'Report 5D'!$U$113</f>
        <v>0</v>
      </c>
      <c r="DM174" s="544">
        <f>'Report 5D'!$U$114</f>
        <v>0</v>
      </c>
      <c r="DN174" s="544">
        <f>'Report 5D'!$U$115</f>
        <v>0</v>
      </c>
      <c r="DO174" s="544">
        <f>'Report 5D'!$U$116</f>
        <v>0</v>
      </c>
      <c r="DP174" s="544">
        <f>'Report 5D'!$U$117</f>
        <v>0</v>
      </c>
      <c r="DQ174" s="544">
        <f>'Report 5D'!$U$118</f>
        <v>0</v>
      </c>
    </row>
    <row r="175" spans="2:121">
      <c r="B175" s="535" t="s">
        <v>669</v>
      </c>
      <c r="C175" s="536">
        <v>1</v>
      </c>
      <c r="D175" s="537" t="str">
        <f>'Information Input'!$M$14</f>
        <v xml:space="preserve">      -      </v>
      </c>
      <c r="E175" s="537" t="s">
        <v>135</v>
      </c>
      <c r="F175" s="538">
        <f t="shared" si="45"/>
        <v>43466</v>
      </c>
      <c r="G175" s="538">
        <f t="shared" si="46"/>
        <v>43555</v>
      </c>
      <c r="H175" s="538">
        <f>'Information Input'!$H$35</f>
        <v>43555</v>
      </c>
      <c r="I175" s="537" t="str">
        <f>'Information Input'!$J$22</f>
        <v>Quarterly</v>
      </c>
      <c r="J175" s="538">
        <f>'Information Input'!$H$30</f>
        <v>43555</v>
      </c>
      <c r="K175" s="537">
        <f>'Information Input'!$J$18</f>
        <v>2019</v>
      </c>
      <c r="L175" s="579" t="s">
        <v>94</v>
      </c>
      <c r="M175" s="540" t="s">
        <v>95</v>
      </c>
      <c r="N175" s="541" t="s">
        <v>96</v>
      </c>
      <c r="O175" s="542" t="s">
        <v>671</v>
      </c>
      <c r="P175" s="537">
        <v>23</v>
      </c>
      <c r="Q175" s="541" t="s">
        <v>165</v>
      </c>
      <c r="R175" s="541" t="s">
        <v>236</v>
      </c>
      <c r="S175" s="543">
        <f>'Report 1'!$M$18</f>
        <v>0</v>
      </c>
      <c r="T175" s="544">
        <f>'Report 1'!$M$43</f>
        <v>0</v>
      </c>
      <c r="U175" s="545">
        <f>'Report 1'!$M$129</f>
        <v>0</v>
      </c>
      <c r="AL175" s="546" t="s">
        <v>669</v>
      </c>
      <c r="AM175" s="547">
        <v>2</v>
      </c>
      <c r="AN175" s="547" t="str">
        <f>'Information Input'!$M$14</f>
        <v xml:space="preserve">      -      </v>
      </c>
      <c r="AO175" s="547" t="s">
        <v>138</v>
      </c>
      <c r="AP175" s="538">
        <f t="shared" si="43"/>
        <v>43739</v>
      </c>
      <c r="AQ175" s="538">
        <f t="shared" si="44"/>
        <v>43830</v>
      </c>
      <c r="AR175" s="538">
        <f>'Information Input'!$H$35</f>
        <v>43555</v>
      </c>
      <c r="AS175" s="547" t="str">
        <f>'Information Input'!$J$22</f>
        <v>Quarterly</v>
      </c>
      <c r="AT175" s="538">
        <f>'Information Input'!$H$30</f>
        <v>43555</v>
      </c>
      <c r="AU175" s="547">
        <f>'Information Input'!$J$18</f>
        <v>2019</v>
      </c>
      <c r="AV175" s="547" t="s">
        <v>89</v>
      </c>
      <c r="AW175" s="547" t="s">
        <v>90</v>
      </c>
      <c r="AX175" s="547" t="s">
        <v>91</v>
      </c>
      <c r="AY175" s="548" t="s">
        <v>675</v>
      </c>
      <c r="AZ175" s="547">
        <v>48</v>
      </c>
      <c r="BA175" s="549" t="s">
        <v>190</v>
      </c>
      <c r="BB175" s="543" t="s">
        <v>239</v>
      </c>
      <c r="BC175" s="550">
        <f>'Report 2'!$AC55</f>
        <v>0</v>
      </c>
      <c r="BD175" s="550">
        <f>'Report 2'!$AD55</f>
        <v>0</v>
      </c>
      <c r="BE175" s="550">
        <f>'Report 2'!$AE55</f>
        <v>0</v>
      </c>
      <c r="BF175" s="550">
        <f>'Report 2'!$AF55</f>
        <v>0</v>
      </c>
      <c r="BG175" s="550">
        <f>'Report 2'!$AG55</f>
        <v>0</v>
      </c>
      <c r="BH175" s="550">
        <f>'Report 2'!$AH55</f>
        <v>0</v>
      </c>
      <c r="BI175" s="550">
        <f>'Report 2'!$AI55</f>
        <v>0</v>
      </c>
      <c r="BK175" s="541" t="s">
        <v>669</v>
      </c>
      <c r="BL175" s="537">
        <v>3</v>
      </c>
      <c r="BM175" s="537" t="str">
        <f>'Information Input'!$M$14</f>
        <v xml:space="preserve">      -      </v>
      </c>
      <c r="BN175" s="537" t="s">
        <v>137</v>
      </c>
      <c r="BO175" s="538">
        <f t="shared" si="51"/>
        <v>43647</v>
      </c>
      <c r="BP175" s="538">
        <f t="shared" si="52"/>
        <v>43738</v>
      </c>
      <c r="BQ175" s="538">
        <f>'Information Input'!$H$35</f>
        <v>43555</v>
      </c>
      <c r="BR175" s="537" t="str">
        <f>'Information Input'!$J$22</f>
        <v>Quarterly</v>
      </c>
      <c r="BS175" s="538">
        <f>'Information Input'!$H$30</f>
        <v>43555</v>
      </c>
      <c r="BT175" s="537">
        <f>'Information Input'!$J$18</f>
        <v>2019</v>
      </c>
      <c r="BU175" s="579" t="s">
        <v>99</v>
      </c>
      <c r="BV175" s="540" t="s">
        <v>100</v>
      </c>
      <c r="BW175" s="541" t="s">
        <v>96</v>
      </c>
      <c r="BX175" s="537">
        <v>2</v>
      </c>
      <c r="BY175" s="549" t="s">
        <v>154</v>
      </c>
      <c r="BZ175" s="549" t="s">
        <v>251</v>
      </c>
      <c r="CA175" s="543">
        <f>'Report 3'!$K$33</f>
        <v>0</v>
      </c>
      <c r="CC175" s="542" t="s">
        <v>669</v>
      </c>
      <c r="CD175" s="1014" t="s">
        <v>672</v>
      </c>
      <c r="CE175" s="1014" t="str">
        <f>'Information Input'!$M$14</f>
        <v xml:space="preserve">      -      </v>
      </c>
      <c r="CF175" s="551" t="s">
        <v>135</v>
      </c>
      <c r="CG175" s="552">
        <f t="shared" si="47"/>
        <v>43466</v>
      </c>
      <c r="CH175" s="552">
        <f t="shared" si="48"/>
        <v>43555</v>
      </c>
      <c r="CI175" s="552">
        <f>'Information Input'!$H$35</f>
        <v>43555</v>
      </c>
      <c r="CJ175" s="551" t="str">
        <f>'Information Input'!$J$22</f>
        <v>Quarterly</v>
      </c>
      <c r="CK175" s="552">
        <f>'Information Input'!$H$30</f>
        <v>43555</v>
      </c>
      <c r="CL175" s="551">
        <f>'Information Input'!$J$18</f>
        <v>2019</v>
      </c>
      <c r="CM175" s="551" t="s">
        <v>99</v>
      </c>
      <c r="CN175" s="1014" t="s">
        <v>100</v>
      </c>
      <c r="CO175" s="542" t="s">
        <v>96</v>
      </c>
      <c r="CP175" s="542" t="s">
        <v>671</v>
      </c>
      <c r="CQ175" s="551">
        <v>14</v>
      </c>
      <c r="CR175" s="542" t="s">
        <v>156</v>
      </c>
      <c r="CS175" s="542" t="s">
        <v>233</v>
      </c>
      <c r="CT175" s="1015">
        <f>'Report 1'!$W$18</f>
        <v>0</v>
      </c>
      <c r="CU175" s="1016">
        <f>SUMIF('Report 4A'!$G$16:$G$95,$CQ175,'Report 4A'!$AE$16:$AE$95)</f>
        <v>0</v>
      </c>
      <c r="CV175" s="1017">
        <f t="shared" si="49"/>
        <v>0</v>
      </c>
      <c r="CX175" s="546" t="s">
        <v>669</v>
      </c>
      <c r="CY175" s="537" t="s">
        <v>312</v>
      </c>
      <c r="CZ175" s="537" t="str">
        <f>'Information Input'!$M$14</f>
        <v xml:space="preserve">      -      </v>
      </c>
      <c r="DA175" s="538">
        <f>'Information Input'!$H$35</f>
        <v>43555</v>
      </c>
      <c r="DB175" s="537" t="str">
        <f>'Information Input'!$J$22</f>
        <v>Quarterly</v>
      </c>
      <c r="DC175" s="552">
        <f>'Information Input'!$H$30</f>
        <v>43555</v>
      </c>
      <c r="DD175" s="553" t="str">
        <f t="shared" si="39"/>
        <v>201708</v>
      </c>
      <c r="DE175" s="541" t="s">
        <v>96</v>
      </c>
      <c r="DF175" s="541" t="s">
        <v>681</v>
      </c>
      <c r="DG175" s="544">
        <f>'Report 5D'!$V$108</f>
        <v>0</v>
      </c>
      <c r="DH175" s="550">
        <f>'Report 5D'!$V$109</f>
        <v>0</v>
      </c>
      <c r="DI175" s="544">
        <f>'Report 5D'!$V$110</f>
        <v>0</v>
      </c>
      <c r="DJ175" s="544">
        <f>'Report 5D'!$V$111</f>
        <v>0</v>
      </c>
      <c r="DK175" s="544">
        <f>'Report 5D'!$V$112</f>
        <v>0</v>
      </c>
      <c r="DL175" s="544">
        <f>'Report 5D'!$V$113</f>
        <v>0</v>
      </c>
      <c r="DM175" s="544">
        <f>'Report 5D'!$V$114</f>
        <v>0</v>
      </c>
      <c r="DN175" s="544">
        <f>'Report 5D'!$V$115</f>
        <v>0</v>
      </c>
      <c r="DO175" s="544">
        <f>'Report 5D'!$V$116</f>
        <v>0</v>
      </c>
      <c r="DP175" s="544">
        <f>'Report 5D'!$V$117</f>
        <v>0</v>
      </c>
      <c r="DQ175" s="544">
        <f>'Report 5D'!$V$118</f>
        <v>0</v>
      </c>
    </row>
    <row r="176" spans="2:121">
      <c r="B176" s="535" t="s">
        <v>669</v>
      </c>
      <c r="C176" s="536">
        <v>1</v>
      </c>
      <c r="D176" s="537" t="str">
        <f>'Information Input'!$M$14</f>
        <v xml:space="preserve">      -      </v>
      </c>
      <c r="E176" s="537" t="s">
        <v>135</v>
      </c>
      <c r="F176" s="538">
        <f t="shared" si="45"/>
        <v>43466</v>
      </c>
      <c r="G176" s="538">
        <f t="shared" si="46"/>
        <v>43555</v>
      </c>
      <c r="H176" s="538">
        <f>'Information Input'!$H$35</f>
        <v>43555</v>
      </c>
      <c r="I176" s="537" t="str">
        <f>'Information Input'!$J$22</f>
        <v>Quarterly</v>
      </c>
      <c r="J176" s="538">
        <f>'Information Input'!$H$30</f>
        <v>43555</v>
      </c>
      <c r="K176" s="537">
        <f>'Information Input'!$J$18</f>
        <v>2019</v>
      </c>
      <c r="L176" s="579" t="s">
        <v>94</v>
      </c>
      <c r="M176" s="540" t="s">
        <v>95</v>
      </c>
      <c r="N176" s="541" t="s">
        <v>96</v>
      </c>
      <c r="O176" s="542" t="s">
        <v>671</v>
      </c>
      <c r="P176" s="537">
        <v>24</v>
      </c>
      <c r="Q176" s="541" t="s">
        <v>166</v>
      </c>
      <c r="R176" s="541" t="s">
        <v>233</v>
      </c>
      <c r="S176" s="543">
        <f>'Report 1'!$M$18</f>
        <v>0</v>
      </c>
      <c r="T176" s="544">
        <f>'Report 1'!$M$44</f>
        <v>0</v>
      </c>
      <c r="U176" s="545">
        <f>'Report 1'!$M$130</f>
        <v>0</v>
      </c>
      <c r="AL176" s="546" t="s">
        <v>669</v>
      </c>
      <c r="AM176" s="547">
        <v>2</v>
      </c>
      <c r="AN176" s="547" t="str">
        <f>'Information Input'!$M$14</f>
        <v xml:space="preserve">      -      </v>
      </c>
      <c r="AO176" s="547" t="s">
        <v>138</v>
      </c>
      <c r="AP176" s="538">
        <f t="shared" si="43"/>
        <v>43739</v>
      </c>
      <c r="AQ176" s="538">
        <f t="shared" si="44"/>
        <v>43830</v>
      </c>
      <c r="AR176" s="538">
        <f>'Information Input'!$H$35</f>
        <v>43555</v>
      </c>
      <c r="AS176" s="547" t="str">
        <f>'Information Input'!$J$22</f>
        <v>Quarterly</v>
      </c>
      <c r="AT176" s="538">
        <f>'Information Input'!$H$30</f>
        <v>43555</v>
      </c>
      <c r="AU176" s="547">
        <f>'Information Input'!$J$18</f>
        <v>2019</v>
      </c>
      <c r="AV176" s="547" t="s">
        <v>89</v>
      </c>
      <c r="AW176" s="547" t="s">
        <v>90</v>
      </c>
      <c r="AX176" s="547" t="s">
        <v>91</v>
      </c>
      <c r="AY176" s="548" t="s">
        <v>675</v>
      </c>
      <c r="AZ176" s="547">
        <v>49</v>
      </c>
      <c r="BA176" s="549" t="s">
        <v>191</v>
      </c>
      <c r="BB176" s="543" t="s">
        <v>239</v>
      </c>
      <c r="BC176" s="550">
        <f>'Report 2'!$AC56</f>
        <v>0</v>
      </c>
      <c r="BD176" s="550">
        <f>'Report 2'!$AD56</f>
        <v>0</v>
      </c>
      <c r="BE176" s="550">
        <f>'Report 2'!$AE56</f>
        <v>0</v>
      </c>
      <c r="BF176" s="550">
        <f>'Report 2'!$AF56</f>
        <v>0</v>
      </c>
      <c r="BG176" s="550">
        <f>'Report 2'!$AG56</f>
        <v>0</v>
      </c>
      <c r="BH176" s="550">
        <f>'Report 2'!$AH56</f>
        <v>0</v>
      </c>
      <c r="BI176" s="550">
        <f>'Report 2'!$AI56</f>
        <v>0</v>
      </c>
      <c r="BK176" s="541" t="s">
        <v>669</v>
      </c>
      <c r="BL176" s="537">
        <v>3</v>
      </c>
      <c r="BM176" s="537" t="str">
        <f>'Information Input'!$M$14</f>
        <v xml:space="preserve">      -      </v>
      </c>
      <c r="BN176" s="537" t="s">
        <v>137</v>
      </c>
      <c r="BO176" s="538">
        <f t="shared" si="51"/>
        <v>43647</v>
      </c>
      <c r="BP176" s="538">
        <f t="shared" si="52"/>
        <v>43738</v>
      </c>
      <c r="BQ176" s="538">
        <f>'Information Input'!$H$35</f>
        <v>43555</v>
      </c>
      <c r="BR176" s="537" t="str">
        <f>'Information Input'!$J$22</f>
        <v>Quarterly</v>
      </c>
      <c r="BS176" s="538">
        <f>'Information Input'!$H$30</f>
        <v>43555</v>
      </c>
      <c r="BT176" s="537">
        <f>'Information Input'!$J$18</f>
        <v>2019</v>
      </c>
      <c r="BU176" s="579" t="s">
        <v>99</v>
      </c>
      <c r="BV176" s="540" t="s">
        <v>100</v>
      </c>
      <c r="BW176" s="541" t="s">
        <v>96</v>
      </c>
      <c r="BX176" s="537">
        <v>3</v>
      </c>
      <c r="BY176" s="549" t="s">
        <v>164</v>
      </c>
      <c r="BZ176" s="549" t="s">
        <v>250</v>
      </c>
      <c r="CA176" s="543">
        <f>'Report 3'!$K$34</f>
        <v>0</v>
      </c>
      <c r="CC176" s="542" t="s">
        <v>669</v>
      </c>
      <c r="CD176" s="1014" t="s">
        <v>672</v>
      </c>
      <c r="CE176" s="1014" t="str">
        <f>'Information Input'!$M$14</f>
        <v xml:space="preserve">      -      </v>
      </c>
      <c r="CF176" s="551" t="s">
        <v>135</v>
      </c>
      <c r="CG176" s="552">
        <f t="shared" si="47"/>
        <v>43466</v>
      </c>
      <c r="CH176" s="552">
        <f t="shared" si="48"/>
        <v>43555</v>
      </c>
      <c r="CI176" s="552">
        <f>'Information Input'!$H$35</f>
        <v>43555</v>
      </c>
      <c r="CJ176" s="551" t="str">
        <f>'Information Input'!$J$22</f>
        <v>Quarterly</v>
      </c>
      <c r="CK176" s="552">
        <f>'Information Input'!$H$30</f>
        <v>43555</v>
      </c>
      <c r="CL176" s="551">
        <f>'Information Input'!$J$18</f>
        <v>2019</v>
      </c>
      <c r="CM176" s="551" t="s">
        <v>99</v>
      </c>
      <c r="CN176" s="1014" t="s">
        <v>100</v>
      </c>
      <c r="CO176" s="542" t="s">
        <v>96</v>
      </c>
      <c r="CP176" s="542" t="s">
        <v>671</v>
      </c>
      <c r="CQ176" s="551">
        <v>15</v>
      </c>
      <c r="CR176" s="542" t="s">
        <v>157</v>
      </c>
      <c r="CS176" s="542" t="s">
        <v>234</v>
      </c>
      <c r="CT176" s="1015">
        <f>'Report 1'!$W$18</f>
        <v>0</v>
      </c>
      <c r="CU176" s="1016">
        <f>SUMIF('Report 4A'!$G$16:$G$95,$CQ176,'Report 4A'!$AE$16:$AE$95)</f>
        <v>0</v>
      </c>
      <c r="CV176" s="1017">
        <f t="shared" si="49"/>
        <v>0</v>
      </c>
      <c r="CX176" s="546" t="s">
        <v>669</v>
      </c>
      <c r="CY176" s="537" t="s">
        <v>312</v>
      </c>
      <c r="CZ176" s="537" t="str">
        <f>'Information Input'!$M$14</f>
        <v xml:space="preserve">      -      </v>
      </c>
      <c r="DA176" s="538">
        <f>'Information Input'!$H$35</f>
        <v>43555</v>
      </c>
      <c r="DB176" s="537" t="str">
        <f>'Information Input'!$J$22</f>
        <v>Quarterly</v>
      </c>
      <c r="DC176" s="552">
        <f>'Information Input'!$H$30</f>
        <v>43555</v>
      </c>
      <c r="DD176" s="553" t="str">
        <f t="shared" ref="DD176:DD239" si="53">DD140</f>
        <v>201707</v>
      </c>
      <c r="DE176" s="541" t="s">
        <v>96</v>
      </c>
      <c r="DF176" s="541" t="s">
        <v>681</v>
      </c>
      <c r="DG176" s="544">
        <f>'Report 5D'!$W$108</f>
        <v>0</v>
      </c>
      <c r="DH176" s="550">
        <f>'Report 5D'!$W$109</f>
        <v>0</v>
      </c>
      <c r="DI176" s="544">
        <f>'Report 5D'!$W$110</f>
        <v>0</v>
      </c>
      <c r="DJ176" s="544">
        <f>'Report 5D'!$W$111</f>
        <v>0</v>
      </c>
      <c r="DK176" s="544">
        <f>'Report 5D'!$W$112</f>
        <v>0</v>
      </c>
      <c r="DL176" s="544">
        <f>'Report 5D'!$W$113</f>
        <v>0</v>
      </c>
      <c r="DM176" s="544">
        <f>'Report 5D'!$W$114</f>
        <v>0</v>
      </c>
      <c r="DN176" s="544">
        <f>'Report 5D'!$W$115</f>
        <v>0</v>
      </c>
      <c r="DO176" s="544">
        <f>'Report 5D'!$W$116</f>
        <v>0</v>
      </c>
      <c r="DP176" s="544">
        <f>'Report 5D'!$W$117</f>
        <v>0</v>
      </c>
      <c r="DQ176" s="544">
        <f>'Report 5D'!$W$118</f>
        <v>0</v>
      </c>
    </row>
    <row r="177" spans="2:121">
      <c r="B177" s="535" t="s">
        <v>669</v>
      </c>
      <c r="C177" s="536">
        <v>1</v>
      </c>
      <c r="D177" s="537" t="str">
        <f>'Information Input'!$M$14</f>
        <v xml:space="preserve">      -      </v>
      </c>
      <c r="E177" s="537" t="s">
        <v>135</v>
      </c>
      <c r="F177" s="538">
        <f t="shared" si="45"/>
        <v>43466</v>
      </c>
      <c r="G177" s="538">
        <f t="shared" si="46"/>
        <v>43555</v>
      </c>
      <c r="H177" s="538">
        <f>'Information Input'!$H$35</f>
        <v>43555</v>
      </c>
      <c r="I177" s="537" t="str">
        <f>'Information Input'!$J$22</f>
        <v>Quarterly</v>
      </c>
      <c r="J177" s="538">
        <f>'Information Input'!$H$30</f>
        <v>43555</v>
      </c>
      <c r="K177" s="537">
        <f>'Information Input'!$J$18</f>
        <v>2019</v>
      </c>
      <c r="L177" s="579" t="s">
        <v>94</v>
      </c>
      <c r="M177" s="540" t="s">
        <v>95</v>
      </c>
      <c r="N177" s="541" t="s">
        <v>96</v>
      </c>
      <c r="O177" s="542" t="s">
        <v>671</v>
      </c>
      <c r="P177" s="537">
        <v>25</v>
      </c>
      <c r="Q177" s="541" t="s">
        <v>167</v>
      </c>
      <c r="R177" s="541" t="s">
        <v>233</v>
      </c>
      <c r="S177" s="543">
        <f>'Report 1'!$M$18</f>
        <v>0</v>
      </c>
      <c r="T177" s="544">
        <f>'Report 1'!$M$45</f>
        <v>0</v>
      </c>
      <c r="U177" s="545">
        <f>'Report 1'!$M$131</f>
        <v>0</v>
      </c>
      <c r="AL177" s="546" t="s">
        <v>669</v>
      </c>
      <c r="AM177" s="547">
        <v>2</v>
      </c>
      <c r="AN177" s="547" t="str">
        <f>'Information Input'!$M$14</f>
        <v xml:space="preserve">      -      </v>
      </c>
      <c r="AO177" s="547" t="s">
        <v>138</v>
      </c>
      <c r="AP177" s="538">
        <f t="shared" si="43"/>
        <v>43739</v>
      </c>
      <c r="AQ177" s="538">
        <f t="shared" si="44"/>
        <v>43830</v>
      </c>
      <c r="AR177" s="538">
        <f>'Information Input'!$H$35</f>
        <v>43555</v>
      </c>
      <c r="AS177" s="547" t="str">
        <f>'Information Input'!$J$22</f>
        <v>Quarterly</v>
      </c>
      <c r="AT177" s="538">
        <f>'Information Input'!$H$30</f>
        <v>43555</v>
      </c>
      <c r="AU177" s="547">
        <f>'Information Input'!$J$18</f>
        <v>2019</v>
      </c>
      <c r="AV177" s="547" t="s">
        <v>89</v>
      </c>
      <c r="AW177" s="547" t="s">
        <v>90</v>
      </c>
      <c r="AX177" s="547" t="s">
        <v>91</v>
      </c>
      <c r="AY177" s="548" t="s">
        <v>675</v>
      </c>
      <c r="AZ177" s="547">
        <v>50</v>
      </c>
      <c r="BA177" s="549" t="s">
        <v>192</v>
      </c>
      <c r="BB177" s="543" t="s">
        <v>239</v>
      </c>
      <c r="BC177" s="550">
        <f>'Report 2'!$AC57</f>
        <v>0</v>
      </c>
      <c r="BD177" s="550">
        <f>'Report 2'!$AD57</f>
        <v>0</v>
      </c>
      <c r="BE177" s="550">
        <f>'Report 2'!$AE57</f>
        <v>0</v>
      </c>
      <c r="BF177" s="550">
        <f>'Report 2'!$AF57</f>
        <v>0</v>
      </c>
      <c r="BG177" s="550">
        <f>'Report 2'!$AG57</f>
        <v>0</v>
      </c>
      <c r="BH177" s="550">
        <f>'Report 2'!$AH57</f>
        <v>0</v>
      </c>
      <c r="BI177" s="550">
        <f>'Report 2'!$AI57</f>
        <v>0</v>
      </c>
      <c r="BK177" s="541" t="s">
        <v>669</v>
      </c>
      <c r="BL177" s="537">
        <v>3</v>
      </c>
      <c r="BM177" s="537" t="str">
        <f>'Information Input'!$M$14</f>
        <v xml:space="preserve">      -      </v>
      </c>
      <c r="BN177" s="537" t="s">
        <v>137</v>
      </c>
      <c r="BO177" s="538">
        <f t="shared" si="51"/>
        <v>43647</v>
      </c>
      <c r="BP177" s="538">
        <f t="shared" si="52"/>
        <v>43738</v>
      </c>
      <c r="BQ177" s="538">
        <f>'Information Input'!$H$35</f>
        <v>43555</v>
      </c>
      <c r="BR177" s="537" t="str">
        <f>'Information Input'!$J$22</f>
        <v>Quarterly</v>
      </c>
      <c r="BS177" s="538">
        <f>'Information Input'!$H$30</f>
        <v>43555</v>
      </c>
      <c r="BT177" s="537">
        <f>'Information Input'!$J$18</f>
        <v>2019</v>
      </c>
      <c r="BU177" s="579" t="s">
        <v>99</v>
      </c>
      <c r="BV177" s="540" t="s">
        <v>100</v>
      </c>
      <c r="BW177" s="541" t="s">
        <v>96</v>
      </c>
      <c r="BX177" s="537">
        <v>4</v>
      </c>
      <c r="BY177" s="549" t="s">
        <v>164</v>
      </c>
      <c r="BZ177" s="549" t="s">
        <v>252</v>
      </c>
      <c r="CA177" s="543">
        <f>'Report 3'!$K$35</f>
        <v>0</v>
      </c>
      <c r="CC177" s="542" t="s">
        <v>669</v>
      </c>
      <c r="CD177" s="1014" t="s">
        <v>672</v>
      </c>
      <c r="CE177" s="1014" t="str">
        <f>'Information Input'!$M$14</f>
        <v xml:space="preserve">      -      </v>
      </c>
      <c r="CF177" s="551" t="s">
        <v>135</v>
      </c>
      <c r="CG177" s="552">
        <f t="shared" si="47"/>
        <v>43466</v>
      </c>
      <c r="CH177" s="552">
        <f t="shared" si="48"/>
        <v>43555</v>
      </c>
      <c r="CI177" s="552">
        <f>'Information Input'!$H$35</f>
        <v>43555</v>
      </c>
      <c r="CJ177" s="551" t="str">
        <f>'Information Input'!$J$22</f>
        <v>Quarterly</v>
      </c>
      <c r="CK177" s="552">
        <f>'Information Input'!$H$30</f>
        <v>43555</v>
      </c>
      <c r="CL177" s="551">
        <f>'Information Input'!$J$18</f>
        <v>2019</v>
      </c>
      <c r="CM177" s="551" t="s">
        <v>99</v>
      </c>
      <c r="CN177" s="1014" t="s">
        <v>100</v>
      </c>
      <c r="CO177" s="542" t="s">
        <v>96</v>
      </c>
      <c r="CP177" s="542" t="s">
        <v>671</v>
      </c>
      <c r="CQ177" s="551">
        <v>16</v>
      </c>
      <c r="CR177" s="542" t="s">
        <v>158</v>
      </c>
      <c r="CS177" s="542" t="s">
        <v>235</v>
      </c>
      <c r="CT177" s="1015">
        <f>'Report 1'!$W$18</f>
        <v>0</v>
      </c>
      <c r="CU177" s="1016">
        <f>SUMIF('Report 4A'!$G$16:$G$95,$CQ177,'Report 4A'!$AE$16:$AE$95)</f>
        <v>0</v>
      </c>
      <c r="CV177" s="1017">
        <f t="shared" si="49"/>
        <v>0</v>
      </c>
      <c r="CX177" s="546" t="s">
        <v>669</v>
      </c>
      <c r="CY177" s="537" t="s">
        <v>312</v>
      </c>
      <c r="CZ177" s="537" t="str">
        <f>'Information Input'!$M$14</f>
        <v xml:space="preserve">      -      </v>
      </c>
      <c r="DA177" s="538">
        <f>'Information Input'!$H$35</f>
        <v>43555</v>
      </c>
      <c r="DB177" s="537" t="str">
        <f>'Information Input'!$J$22</f>
        <v>Quarterly</v>
      </c>
      <c r="DC177" s="552">
        <f>'Information Input'!$H$30</f>
        <v>43555</v>
      </c>
      <c r="DD177" s="553" t="str">
        <f t="shared" si="53"/>
        <v>201706</v>
      </c>
      <c r="DE177" s="541" t="s">
        <v>96</v>
      </c>
      <c r="DF177" s="541" t="s">
        <v>681</v>
      </c>
      <c r="DG177" s="544">
        <f>'Report 5D'!$X$108</f>
        <v>0</v>
      </c>
      <c r="DH177" s="550">
        <f>'Report 5D'!$X$109</f>
        <v>0</v>
      </c>
      <c r="DI177" s="544">
        <f>'Report 5D'!$X$110</f>
        <v>0</v>
      </c>
      <c r="DJ177" s="544">
        <f>'Report 5D'!$X$111</f>
        <v>0</v>
      </c>
      <c r="DK177" s="544">
        <f>'Report 5D'!$X$112</f>
        <v>0</v>
      </c>
      <c r="DL177" s="544">
        <f>'Report 5D'!$X$113</f>
        <v>0</v>
      </c>
      <c r="DM177" s="544">
        <f>'Report 5D'!$X$114</f>
        <v>0</v>
      </c>
      <c r="DN177" s="544">
        <f>'Report 5D'!$X$115</f>
        <v>0</v>
      </c>
      <c r="DO177" s="544">
        <f>'Report 5D'!$X$116</f>
        <v>0</v>
      </c>
      <c r="DP177" s="544">
        <f>'Report 5D'!$X$117</f>
        <v>0</v>
      </c>
      <c r="DQ177" s="544">
        <f>'Report 5D'!$X$118</f>
        <v>0</v>
      </c>
    </row>
    <row r="178" spans="2:121">
      <c r="B178" s="535" t="s">
        <v>669</v>
      </c>
      <c r="C178" s="536">
        <v>1</v>
      </c>
      <c r="D178" s="537" t="str">
        <f>'Information Input'!$M$14</f>
        <v xml:space="preserve">      -      </v>
      </c>
      <c r="E178" s="537" t="s">
        <v>135</v>
      </c>
      <c r="F178" s="538">
        <f t="shared" si="45"/>
        <v>43466</v>
      </c>
      <c r="G178" s="538">
        <f t="shared" si="46"/>
        <v>43555</v>
      </c>
      <c r="H178" s="538">
        <f>'Information Input'!$H$35</f>
        <v>43555</v>
      </c>
      <c r="I178" s="537" t="str">
        <f>'Information Input'!$J$22</f>
        <v>Quarterly</v>
      </c>
      <c r="J178" s="538">
        <f>'Information Input'!$H$30</f>
        <v>43555</v>
      </c>
      <c r="K178" s="537">
        <f>'Information Input'!$J$18</f>
        <v>2019</v>
      </c>
      <c r="L178" s="579" t="s">
        <v>94</v>
      </c>
      <c r="M178" s="540" t="s">
        <v>95</v>
      </c>
      <c r="N178" s="541" t="s">
        <v>96</v>
      </c>
      <c r="O178" s="542" t="s">
        <v>671</v>
      </c>
      <c r="P178" s="537">
        <v>26</v>
      </c>
      <c r="Q178" s="541" t="s">
        <v>168</v>
      </c>
      <c r="R178" s="541" t="s">
        <v>237</v>
      </c>
      <c r="S178" s="543">
        <f>'Report 1'!$M$18</f>
        <v>0</v>
      </c>
      <c r="T178" s="544">
        <f>'Report 1'!$M$46</f>
        <v>0</v>
      </c>
      <c r="U178" s="545">
        <f>'Report 1'!$M$132</f>
        <v>0</v>
      </c>
      <c r="AL178" s="546" t="s">
        <v>669</v>
      </c>
      <c r="AM178" s="547">
        <v>2</v>
      </c>
      <c r="AN178" s="547" t="str">
        <f>'Information Input'!$M$14</f>
        <v xml:space="preserve">      -      </v>
      </c>
      <c r="AO178" s="547" t="s">
        <v>138</v>
      </c>
      <c r="AP178" s="538">
        <f t="shared" si="43"/>
        <v>43739</v>
      </c>
      <c r="AQ178" s="538">
        <f t="shared" si="44"/>
        <v>43830</v>
      </c>
      <c r="AR178" s="538">
        <f>'Information Input'!$H$35</f>
        <v>43555</v>
      </c>
      <c r="AS178" s="547" t="str">
        <f>'Information Input'!$J$22</f>
        <v>Quarterly</v>
      </c>
      <c r="AT178" s="538">
        <f>'Information Input'!$H$30</f>
        <v>43555</v>
      </c>
      <c r="AU178" s="547">
        <f>'Information Input'!$J$18</f>
        <v>2019</v>
      </c>
      <c r="AV178" s="547" t="s">
        <v>89</v>
      </c>
      <c r="AW178" s="547" t="s">
        <v>90</v>
      </c>
      <c r="AX178" s="547" t="s">
        <v>91</v>
      </c>
      <c r="AY178" s="548" t="s">
        <v>675</v>
      </c>
      <c r="AZ178" s="547">
        <v>51</v>
      </c>
      <c r="BA178" s="549" t="s">
        <v>193</v>
      </c>
      <c r="BB178" s="543" t="s">
        <v>239</v>
      </c>
      <c r="BC178" s="550">
        <f>'Report 2'!$AC58</f>
        <v>0</v>
      </c>
      <c r="BD178" s="550">
        <f>'Report 2'!$AD58</f>
        <v>0</v>
      </c>
      <c r="BE178" s="550">
        <f>'Report 2'!$AE58</f>
        <v>0</v>
      </c>
      <c r="BF178" s="550">
        <f>'Report 2'!$AF58</f>
        <v>0</v>
      </c>
      <c r="BG178" s="550">
        <f>'Report 2'!$AG58</f>
        <v>0</v>
      </c>
      <c r="BH178" s="550">
        <f>'Report 2'!$AH58</f>
        <v>0</v>
      </c>
      <c r="BI178" s="550">
        <f>'Report 2'!$AI58</f>
        <v>0</v>
      </c>
      <c r="BK178" s="541" t="s">
        <v>669</v>
      </c>
      <c r="BL178" s="537">
        <v>3</v>
      </c>
      <c r="BM178" s="537" t="str">
        <f>'Information Input'!$M$14</f>
        <v xml:space="preserve">      -      </v>
      </c>
      <c r="BN178" s="537" t="s">
        <v>137</v>
      </c>
      <c r="BO178" s="538">
        <f t="shared" si="51"/>
        <v>43647</v>
      </c>
      <c r="BP178" s="538">
        <f t="shared" si="52"/>
        <v>43738</v>
      </c>
      <c r="BQ178" s="538">
        <f>'Information Input'!$H$35</f>
        <v>43555</v>
      </c>
      <c r="BR178" s="537" t="str">
        <f>'Information Input'!$J$22</f>
        <v>Quarterly</v>
      </c>
      <c r="BS178" s="538">
        <f>'Information Input'!$H$30</f>
        <v>43555</v>
      </c>
      <c r="BT178" s="537">
        <f>'Information Input'!$J$18</f>
        <v>2019</v>
      </c>
      <c r="BU178" s="579" t="s">
        <v>99</v>
      </c>
      <c r="BV178" s="540" t="s">
        <v>100</v>
      </c>
      <c r="BW178" s="541" t="s">
        <v>96</v>
      </c>
      <c r="BX178" s="537">
        <v>5</v>
      </c>
      <c r="BY178" s="549" t="s">
        <v>253</v>
      </c>
      <c r="BZ178" s="549" t="s">
        <v>254</v>
      </c>
      <c r="CA178" s="543">
        <f>'Report 3'!$K$36</f>
        <v>0</v>
      </c>
      <c r="CC178" s="542" t="s">
        <v>669</v>
      </c>
      <c r="CD178" s="1014" t="s">
        <v>672</v>
      </c>
      <c r="CE178" s="1014" t="str">
        <f>'Information Input'!$M$14</f>
        <v xml:space="preserve">      -      </v>
      </c>
      <c r="CF178" s="551" t="s">
        <v>135</v>
      </c>
      <c r="CG178" s="552">
        <f t="shared" si="47"/>
        <v>43466</v>
      </c>
      <c r="CH178" s="552">
        <f t="shared" si="48"/>
        <v>43555</v>
      </c>
      <c r="CI178" s="552">
        <f>'Information Input'!$H$35</f>
        <v>43555</v>
      </c>
      <c r="CJ178" s="551" t="str">
        <f>'Information Input'!$J$22</f>
        <v>Quarterly</v>
      </c>
      <c r="CK178" s="552">
        <f>'Information Input'!$H$30</f>
        <v>43555</v>
      </c>
      <c r="CL178" s="551">
        <f>'Information Input'!$J$18</f>
        <v>2019</v>
      </c>
      <c r="CM178" s="551" t="s">
        <v>99</v>
      </c>
      <c r="CN178" s="1014" t="s">
        <v>100</v>
      </c>
      <c r="CO178" s="542" t="s">
        <v>96</v>
      </c>
      <c r="CP178" s="542" t="s">
        <v>671</v>
      </c>
      <c r="CQ178" s="551">
        <v>17</v>
      </c>
      <c r="CR178" s="542" t="s">
        <v>159</v>
      </c>
      <c r="CS178" s="542" t="s">
        <v>235</v>
      </c>
      <c r="CT178" s="1015">
        <f>'Report 1'!$W$18</f>
        <v>0</v>
      </c>
      <c r="CU178" s="1016">
        <f>SUMIF('Report 4A'!$G$16:$G$95,$CQ178,'Report 4A'!$AE$16:$AE$95)</f>
        <v>0</v>
      </c>
      <c r="CV178" s="1017">
        <f t="shared" si="49"/>
        <v>0</v>
      </c>
      <c r="CX178" s="546" t="s">
        <v>669</v>
      </c>
      <c r="CY178" s="537" t="s">
        <v>312</v>
      </c>
      <c r="CZ178" s="537" t="str">
        <f>'Information Input'!$M$14</f>
        <v xml:space="preserve">      -      </v>
      </c>
      <c r="DA178" s="538">
        <f>'Information Input'!$H$35</f>
        <v>43555</v>
      </c>
      <c r="DB178" s="537" t="str">
        <f>'Information Input'!$J$22</f>
        <v>Quarterly</v>
      </c>
      <c r="DC178" s="552">
        <f>'Information Input'!$H$30</f>
        <v>43555</v>
      </c>
      <c r="DD178" s="553" t="str">
        <f t="shared" si="53"/>
        <v>201705</v>
      </c>
      <c r="DE178" s="541" t="s">
        <v>96</v>
      </c>
      <c r="DF178" s="541" t="s">
        <v>681</v>
      </c>
      <c r="DG178" s="544">
        <f>'Report 5D'!$Y$108</f>
        <v>0</v>
      </c>
      <c r="DH178" s="550">
        <f>'Report 5D'!$Y$109</f>
        <v>0</v>
      </c>
      <c r="DI178" s="544">
        <f>'Report 5D'!$Y$110</f>
        <v>0</v>
      </c>
      <c r="DJ178" s="544">
        <f>'Report 5D'!$Y$111</f>
        <v>0</v>
      </c>
      <c r="DK178" s="544">
        <f>'Report 5D'!$Y$112</f>
        <v>0</v>
      </c>
      <c r="DL178" s="544">
        <f>'Report 5D'!$Y$113</f>
        <v>0</v>
      </c>
      <c r="DM178" s="544">
        <f>'Report 5D'!$Y$114</f>
        <v>0</v>
      </c>
      <c r="DN178" s="544">
        <f>'Report 5D'!$Y$115</f>
        <v>0</v>
      </c>
      <c r="DO178" s="544">
        <f>'Report 5D'!$Y$116</f>
        <v>0</v>
      </c>
      <c r="DP178" s="544">
        <f>'Report 5D'!$Y$117</f>
        <v>0</v>
      </c>
      <c r="DQ178" s="544">
        <f>'Report 5D'!$Y$118</f>
        <v>0</v>
      </c>
    </row>
    <row r="179" spans="2:121">
      <c r="B179" s="535" t="s">
        <v>669</v>
      </c>
      <c r="C179" s="536">
        <v>1</v>
      </c>
      <c r="D179" s="537" t="str">
        <f>'Information Input'!$M$14</f>
        <v xml:space="preserve">      -      </v>
      </c>
      <c r="E179" s="537" t="s">
        <v>135</v>
      </c>
      <c r="F179" s="538">
        <f t="shared" si="45"/>
        <v>43466</v>
      </c>
      <c r="G179" s="538">
        <f t="shared" si="46"/>
        <v>43555</v>
      </c>
      <c r="H179" s="538">
        <f>'Information Input'!$H$35</f>
        <v>43555</v>
      </c>
      <c r="I179" s="537" t="str">
        <f>'Information Input'!$J$22</f>
        <v>Quarterly</v>
      </c>
      <c r="J179" s="538">
        <f>'Information Input'!$H$30</f>
        <v>43555</v>
      </c>
      <c r="K179" s="537">
        <f>'Information Input'!$J$18</f>
        <v>2019</v>
      </c>
      <c r="L179" s="579" t="s">
        <v>94</v>
      </c>
      <c r="M179" s="540" t="s">
        <v>95</v>
      </c>
      <c r="N179" s="541" t="s">
        <v>96</v>
      </c>
      <c r="O179" s="542" t="s">
        <v>671</v>
      </c>
      <c r="P179" s="537">
        <v>27</v>
      </c>
      <c r="Q179" s="541" t="s">
        <v>169</v>
      </c>
      <c r="R179" s="541" t="s">
        <v>235</v>
      </c>
      <c r="S179" s="543">
        <f>'Report 1'!$M$18</f>
        <v>0</v>
      </c>
      <c r="T179" s="544">
        <f>'Report 1'!$M$47</f>
        <v>0</v>
      </c>
      <c r="U179" s="545">
        <f>'Report 1'!$M$133</f>
        <v>0</v>
      </c>
      <c r="AL179" s="557" t="s">
        <v>669</v>
      </c>
      <c r="AM179" s="558">
        <v>2</v>
      </c>
      <c r="AN179" s="558" t="str">
        <f>'Information Input'!$M$14</f>
        <v xml:space="preserve">      -      </v>
      </c>
      <c r="AO179" s="558" t="s">
        <v>138</v>
      </c>
      <c r="AP179" s="559">
        <f t="shared" si="43"/>
        <v>43739</v>
      </c>
      <c r="AQ179" s="559">
        <f t="shared" si="44"/>
        <v>43830</v>
      </c>
      <c r="AR179" s="559">
        <f>'Information Input'!$H$35</f>
        <v>43555</v>
      </c>
      <c r="AS179" s="558" t="str">
        <f>'Information Input'!$J$22</f>
        <v>Quarterly</v>
      </c>
      <c r="AT179" s="559">
        <f>'Information Input'!$H$30</f>
        <v>43555</v>
      </c>
      <c r="AU179" s="558">
        <f>'Information Input'!$J$18</f>
        <v>2019</v>
      </c>
      <c r="AV179" s="558" t="s">
        <v>89</v>
      </c>
      <c r="AW179" s="558" t="s">
        <v>90</v>
      </c>
      <c r="AX179" s="558" t="s">
        <v>91</v>
      </c>
      <c r="AY179" s="572" t="s">
        <v>674</v>
      </c>
      <c r="AZ179" s="558">
        <v>52</v>
      </c>
      <c r="BA179" s="557" t="s">
        <v>194</v>
      </c>
      <c r="BB179" s="560" t="s">
        <v>239</v>
      </c>
      <c r="BC179" s="569">
        <f>'Report 2'!$AC59</f>
        <v>0</v>
      </c>
      <c r="BD179" s="569">
        <f>'Report 2'!$AD59</f>
        <v>0</v>
      </c>
      <c r="BE179" s="569">
        <f>'Report 2'!$AE59</f>
        <v>0</v>
      </c>
      <c r="BF179" s="569">
        <f>'Report 2'!$AF59</f>
        <v>0</v>
      </c>
      <c r="BG179" s="569">
        <f>'Report 2'!$AG59</f>
        <v>0</v>
      </c>
      <c r="BH179" s="569">
        <f>'Report 2'!$AH59</f>
        <v>0</v>
      </c>
      <c r="BI179" s="569">
        <f>'Report 2'!$AI59</f>
        <v>0</v>
      </c>
      <c r="BK179" s="541" t="s">
        <v>669</v>
      </c>
      <c r="BL179" s="537">
        <v>3</v>
      </c>
      <c r="BM179" s="537" t="str">
        <f>'Information Input'!$M$14</f>
        <v xml:space="preserve">      -      </v>
      </c>
      <c r="BN179" s="537" t="s">
        <v>137</v>
      </c>
      <c r="BO179" s="538">
        <f t="shared" si="51"/>
        <v>43647</v>
      </c>
      <c r="BP179" s="538">
        <f t="shared" si="52"/>
        <v>43738</v>
      </c>
      <c r="BQ179" s="538">
        <f>'Information Input'!$H$35</f>
        <v>43555</v>
      </c>
      <c r="BR179" s="537" t="str">
        <f>'Information Input'!$J$22</f>
        <v>Quarterly</v>
      </c>
      <c r="BS179" s="538">
        <f>'Information Input'!$H$30</f>
        <v>43555</v>
      </c>
      <c r="BT179" s="537">
        <f>'Information Input'!$J$18</f>
        <v>2019</v>
      </c>
      <c r="BU179" s="579" t="s">
        <v>99</v>
      </c>
      <c r="BV179" s="540" t="s">
        <v>100</v>
      </c>
      <c r="BW179" s="541" t="s">
        <v>96</v>
      </c>
      <c r="BX179" s="537">
        <v>6</v>
      </c>
      <c r="BY179" s="549" t="s">
        <v>255</v>
      </c>
      <c r="BZ179" s="549" t="s">
        <v>254</v>
      </c>
      <c r="CA179" s="543">
        <f>'Report 3'!$K$37</f>
        <v>0</v>
      </c>
      <c r="CC179" s="542" t="s">
        <v>669</v>
      </c>
      <c r="CD179" s="1014" t="s">
        <v>672</v>
      </c>
      <c r="CE179" s="1014" t="str">
        <f>'Information Input'!$M$14</f>
        <v xml:space="preserve">      -      </v>
      </c>
      <c r="CF179" s="551" t="s">
        <v>135</v>
      </c>
      <c r="CG179" s="552">
        <f t="shared" si="47"/>
        <v>43466</v>
      </c>
      <c r="CH179" s="552">
        <f t="shared" si="48"/>
        <v>43555</v>
      </c>
      <c r="CI179" s="552">
        <f>'Information Input'!$H$35</f>
        <v>43555</v>
      </c>
      <c r="CJ179" s="551" t="str">
        <f>'Information Input'!$J$22</f>
        <v>Quarterly</v>
      </c>
      <c r="CK179" s="552">
        <f>'Information Input'!$H$30</f>
        <v>43555</v>
      </c>
      <c r="CL179" s="551">
        <f>'Information Input'!$J$18</f>
        <v>2019</v>
      </c>
      <c r="CM179" s="551" t="s">
        <v>99</v>
      </c>
      <c r="CN179" s="1014" t="s">
        <v>100</v>
      </c>
      <c r="CO179" s="542" t="s">
        <v>96</v>
      </c>
      <c r="CP179" s="542" t="s">
        <v>671</v>
      </c>
      <c r="CQ179" s="551">
        <v>18</v>
      </c>
      <c r="CR179" s="542" t="s">
        <v>160</v>
      </c>
      <c r="CS179" s="542" t="s">
        <v>235</v>
      </c>
      <c r="CT179" s="1015">
        <f>'Report 1'!$W$18</f>
        <v>0</v>
      </c>
      <c r="CU179" s="1016">
        <f>SUMIF('Report 4A'!$G$16:$G$95,$CQ179,'Report 4A'!$AE$16:$AE$95)</f>
        <v>0</v>
      </c>
      <c r="CV179" s="1017">
        <f t="shared" si="49"/>
        <v>0</v>
      </c>
      <c r="CX179" s="546" t="s">
        <v>669</v>
      </c>
      <c r="CY179" s="537" t="s">
        <v>312</v>
      </c>
      <c r="CZ179" s="537" t="str">
        <f>'Information Input'!$M$14</f>
        <v xml:space="preserve">      -      </v>
      </c>
      <c r="DA179" s="538">
        <f>'Information Input'!$H$35</f>
        <v>43555</v>
      </c>
      <c r="DB179" s="537" t="str">
        <f>'Information Input'!$J$22</f>
        <v>Quarterly</v>
      </c>
      <c r="DC179" s="552">
        <f>'Information Input'!$H$30</f>
        <v>43555</v>
      </c>
      <c r="DD179" s="553" t="str">
        <f t="shared" si="53"/>
        <v>201704</v>
      </c>
      <c r="DE179" s="541" t="s">
        <v>96</v>
      </c>
      <c r="DF179" s="541" t="s">
        <v>681</v>
      </c>
      <c r="DG179" s="544">
        <f>'Report 5D'!$Z$108</f>
        <v>0</v>
      </c>
      <c r="DH179" s="550">
        <f>'Report 5D'!$Z$109</f>
        <v>0</v>
      </c>
      <c r="DI179" s="544">
        <f>'Report 5D'!$Z$110</f>
        <v>0</v>
      </c>
      <c r="DJ179" s="544">
        <f>'Report 5D'!$Z$111</f>
        <v>0</v>
      </c>
      <c r="DK179" s="544">
        <f>'Report 5D'!$Z$112</f>
        <v>0</v>
      </c>
      <c r="DL179" s="544">
        <f>'Report 5D'!$Z$113</f>
        <v>0</v>
      </c>
      <c r="DM179" s="544">
        <f>'Report 5D'!$Z$114</f>
        <v>0</v>
      </c>
      <c r="DN179" s="544">
        <f>'Report 5D'!$Z$115</f>
        <v>0</v>
      </c>
      <c r="DO179" s="544">
        <f>'Report 5D'!$Z$116</f>
        <v>0</v>
      </c>
      <c r="DP179" s="544">
        <f>'Report 5D'!$Z$117</f>
        <v>0</v>
      </c>
      <c r="DQ179" s="544">
        <f>'Report 5D'!$Z$118</f>
        <v>0</v>
      </c>
    </row>
    <row r="180" spans="2:121">
      <c r="B180" s="535" t="s">
        <v>669</v>
      </c>
      <c r="C180" s="536">
        <v>1</v>
      </c>
      <c r="D180" s="537" t="str">
        <f>'Information Input'!$M$14</f>
        <v xml:space="preserve">      -      </v>
      </c>
      <c r="E180" s="537" t="s">
        <v>135</v>
      </c>
      <c r="F180" s="538">
        <f t="shared" si="45"/>
        <v>43466</v>
      </c>
      <c r="G180" s="538">
        <f t="shared" si="46"/>
        <v>43555</v>
      </c>
      <c r="H180" s="538">
        <f>'Information Input'!$H$35</f>
        <v>43555</v>
      </c>
      <c r="I180" s="537" t="str">
        <f>'Information Input'!$J$22</f>
        <v>Quarterly</v>
      </c>
      <c r="J180" s="538">
        <f>'Information Input'!$H$30</f>
        <v>43555</v>
      </c>
      <c r="K180" s="537">
        <f>'Information Input'!$J$18</f>
        <v>2019</v>
      </c>
      <c r="L180" s="579" t="s">
        <v>94</v>
      </c>
      <c r="M180" s="540" t="s">
        <v>95</v>
      </c>
      <c r="N180" s="541" t="s">
        <v>96</v>
      </c>
      <c r="O180" s="542" t="s">
        <v>671</v>
      </c>
      <c r="P180" s="537">
        <v>28</v>
      </c>
      <c r="Q180" s="541" t="s">
        <v>170</v>
      </c>
      <c r="R180" s="541" t="s">
        <v>235</v>
      </c>
      <c r="S180" s="543">
        <f>'Report 1'!$M$18</f>
        <v>0</v>
      </c>
      <c r="T180" s="544">
        <f>'Report 1'!$M$48</f>
        <v>0</v>
      </c>
      <c r="U180" s="545">
        <f>'Report 1'!$M$134</f>
        <v>0</v>
      </c>
      <c r="AL180" s="522" t="s">
        <v>669</v>
      </c>
      <c r="AM180" s="517">
        <v>2</v>
      </c>
      <c r="AN180" s="517" t="str">
        <f>'Information Input'!$M$14</f>
        <v xml:space="preserve">      -      </v>
      </c>
      <c r="AO180" s="517" t="s">
        <v>139</v>
      </c>
      <c r="AP180" s="518">
        <f>'Information Input'!$H$33</f>
        <v>43466</v>
      </c>
      <c r="AQ180" s="518">
        <f>'Information Input'!$H$34</f>
        <v>43555</v>
      </c>
      <c r="AR180" s="519">
        <f>'Information Input'!$H$35</f>
        <v>43555</v>
      </c>
      <c r="AS180" s="517" t="str">
        <f>'Information Input'!$J$22</f>
        <v>Quarterly</v>
      </c>
      <c r="AT180" s="519">
        <f>'Information Input'!$H$30</f>
        <v>43555</v>
      </c>
      <c r="AU180" s="517">
        <f>'Information Input'!$J$18</f>
        <v>2019</v>
      </c>
      <c r="AV180" s="517" t="s">
        <v>89</v>
      </c>
      <c r="AW180" s="517" t="s">
        <v>90</v>
      </c>
      <c r="AX180" s="528" t="s">
        <v>91</v>
      </c>
      <c r="AY180" s="529" t="s">
        <v>671</v>
      </c>
      <c r="AZ180" s="528">
        <v>11</v>
      </c>
      <c r="BA180" s="530" t="s">
        <v>153</v>
      </c>
      <c r="BB180" s="524" t="s">
        <v>231</v>
      </c>
      <c r="BC180" s="531">
        <f>'Report 2'!$AJ18</f>
        <v>0</v>
      </c>
      <c r="BD180" s="531">
        <f>'Report 2'!$AK18</f>
        <v>0</v>
      </c>
      <c r="BE180" s="531">
        <f>'Report 2'!$AL18</f>
        <v>0</v>
      </c>
      <c r="BF180" s="531">
        <f>'Report 2'!$AM18</f>
        <v>0</v>
      </c>
      <c r="BG180" s="531">
        <f>'Report 2'!$AN18</f>
        <v>0</v>
      </c>
      <c r="BH180" s="531">
        <f>'Report 2'!$AO18</f>
        <v>0</v>
      </c>
      <c r="BI180" s="531">
        <f>'Report 2'!$AP18</f>
        <v>0</v>
      </c>
      <c r="BK180" s="541" t="s">
        <v>669</v>
      </c>
      <c r="BL180" s="537">
        <v>3</v>
      </c>
      <c r="BM180" s="537" t="str">
        <f>'Information Input'!$M$14</f>
        <v xml:space="preserve">      -      </v>
      </c>
      <c r="BN180" s="537" t="s">
        <v>137</v>
      </c>
      <c r="BO180" s="538">
        <f t="shared" si="51"/>
        <v>43647</v>
      </c>
      <c r="BP180" s="538">
        <f t="shared" si="52"/>
        <v>43738</v>
      </c>
      <c r="BQ180" s="538">
        <f>'Information Input'!$H$35</f>
        <v>43555</v>
      </c>
      <c r="BR180" s="537" t="str">
        <f>'Information Input'!$J$22</f>
        <v>Quarterly</v>
      </c>
      <c r="BS180" s="538">
        <f>'Information Input'!$H$30</f>
        <v>43555</v>
      </c>
      <c r="BT180" s="537">
        <f>'Information Input'!$J$18</f>
        <v>2019</v>
      </c>
      <c r="BU180" s="579" t="s">
        <v>99</v>
      </c>
      <c r="BV180" s="540" t="s">
        <v>100</v>
      </c>
      <c r="BW180" s="541" t="s">
        <v>96</v>
      </c>
      <c r="BX180" s="537">
        <v>7</v>
      </c>
      <c r="BY180" s="549" t="s">
        <v>256</v>
      </c>
      <c r="BZ180" s="549" t="s">
        <v>254</v>
      </c>
      <c r="CA180" s="543">
        <f>'Report 3'!$K$38</f>
        <v>0</v>
      </c>
      <c r="CC180" s="542" t="s">
        <v>669</v>
      </c>
      <c r="CD180" s="1014" t="s">
        <v>672</v>
      </c>
      <c r="CE180" s="1014" t="str">
        <f>'Information Input'!$M$14</f>
        <v xml:space="preserve">      -      </v>
      </c>
      <c r="CF180" s="551" t="s">
        <v>135</v>
      </c>
      <c r="CG180" s="552">
        <f t="shared" si="47"/>
        <v>43466</v>
      </c>
      <c r="CH180" s="552">
        <f t="shared" si="48"/>
        <v>43555</v>
      </c>
      <c r="CI180" s="552">
        <f>'Information Input'!$H$35</f>
        <v>43555</v>
      </c>
      <c r="CJ180" s="551" t="str">
        <f>'Information Input'!$J$22</f>
        <v>Quarterly</v>
      </c>
      <c r="CK180" s="552">
        <f>'Information Input'!$H$30</f>
        <v>43555</v>
      </c>
      <c r="CL180" s="551">
        <f>'Information Input'!$J$18</f>
        <v>2019</v>
      </c>
      <c r="CM180" s="551" t="s">
        <v>99</v>
      </c>
      <c r="CN180" s="1014" t="s">
        <v>100</v>
      </c>
      <c r="CO180" s="542" t="s">
        <v>96</v>
      </c>
      <c r="CP180" s="542" t="s">
        <v>671</v>
      </c>
      <c r="CQ180" s="551">
        <v>19</v>
      </c>
      <c r="CR180" s="542" t="s">
        <v>161</v>
      </c>
      <c r="CS180" s="542" t="s">
        <v>235</v>
      </c>
      <c r="CT180" s="1015">
        <f>'Report 1'!$W$18</f>
        <v>0</v>
      </c>
      <c r="CU180" s="1016">
        <f>SUMIF('Report 4A'!$G$16:$G$95,$CQ180,'Report 4A'!$AE$16:$AE$95)</f>
        <v>0</v>
      </c>
      <c r="CV180" s="1017">
        <f t="shared" si="49"/>
        <v>0</v>
      </c>
      <c r="CX180" s="546" t="s">
        <v>669</v>
      </c>
      <c r="CY180" s="537" t="s">
        <v>312</v>
      </c>
      <c r="CZ180" s="537" t="str">
        <f>'Information Input'!$M$14</f>
        <v xml:space="preserve">      -      </v>
      </c>
      <c r="DA180" s="538">
        <f>'Information Input'!$H$35</f>
        <v>43555</v>
      </c>
      <c r="DB180" s="537" t="str">
        <f>'Information Input'!$J$22</f>
        <v>Quarterly</v>
      </c>
      <c r="DC180" s="552">
        <f>'Information Input'!$H$30</f>
        <v>43555</v>
      </c>
      <c r="DD180" s="553" t="str">
        <f t="shared" si="53"/>
        <v>201703</v>
      </c>
      <c r="DE180" s="541" t="s">
        <v>96</v>
      </c>
      <c r="DF180" s="541" t="s">
        <v>681</v>
      </c>
      <c r="DG180" s="544">
        <f>'Report 5D'!$AA$108</f>
        <v>0</v>
      </c>
      <c r="DH180" s="550">
        <f>'Report 5D'!$AA$109</f>
        <v>0</v>
      </c>
      <c r="DI180" s="544">
        <f>'Report 5D'!$AA$110</f>
        <v>0</v>
      </c>
      <c r="DJ180" s="544">
        <f>'Report 5D'!$AA$111</f>
        <v>0</v>
      </c>
      <c r="DK180" s="544">
        <f>'Report 5D'!$AA$112</f>
        <v>0</v>
      </c>
      <c r="DL180" s="544">
        <f>'Report 5D'!$AA$113</f>
        <v>0</v>
      </c>
      <c r="DM180" s="544">
        <f>'Report 5D'!$AA$114</f>
        <v>0</v>
      </c>
      <c r="DN180" s="544">
        <f>'Report 5D'!$AA$115</f>
        <v>0</v>
      </c>
      <c r="DO180" s="544">
        <f>'Report 5D'!$AA$116</f>
        <v>0</v>
      </c>
      <c r="DP180" s="544">
        <f>'Report 5D'!$AA$117</f>
        <v>0</v>
      </c>
      <c r="DQ180" s="544">
        <f>'Report 5D'!$AA$118</f>
        <v>0</v>
      </c>
    </row>
    <row r="181" spans="2:121">
      <c r="B181" s="535" t="s">
        <v>669</v>
      </c>
      <c r="C181" s="536">
        <v>1</v>
      </c>
      <c r="D181" s="537" t="str">
        <f>'Information Input'!$M$14</f>
        <v xml:space="preserve">      -      </v>
      </c>
      <c r="E181" s="537" t="s">
        <v>135</v>
      </c>
      <c r="F181" s="538">
        <f t="shared" si="45"/>
        <v>43466</v>
      </c>
      <c r="G181" s="538">
        <f t="shared" si="46"/>
        <v>43555</v>
      </c>
      <c r="H181" s="538">
        <f>'Information Input'!$H$35</f>
        <v>43555</v>
      </c>
      <c r="I181" s="537" t="str">
        <f>'Information Input'!$J$22</f>
        <v>Quarterly</v>
      </c>
      <c r="J181" s="538">
        <f>'Information Input'!$H$30</f>
        <v>43555</v>
      </c>
      <c r="K181" s="537">
        <f>'Information Input'!$J$18</f>
        <v>2019</v>
      </c>
      <c r="L181" s="579" t="s">
        <v>94</v>
      </c>
      <c r="M181" s="540" t="s">
        <v>95</v>
      </c>
      <c r="N181" s="541" t="s">
        <v>96</v>
      </c>
      <c r="O181" s="542" t="s">
        <v>671</v>
      </c>
      <c r="P181" s="537">
        <v>29</v>
      </c>
      <c r="Q181" s="541" t="s">
        <v>171</v>
      </c>
      <c r="R181" s="541" t="s">
        <v>238</v>
      </c>
      <c r="S181" s="543">
        <f>'Report 1'!$M$18</f>
        <v>0</v>
      </c>
      <c r="T181" s="544">
        <f>'Report 1'!$M$49</f>
        <v>0</v>
      </c>
      <c r="U181" s="545">
        <f>'Report 1'!$M$135</f>
        <v>0</v>
      </c>
      <c r="AL181" s="546" t="s">
        <v>669</v>
      </c>
      <c r="AM181" s="547">
        <v>2</v>
      </c>
      <c r="AN181" s="547" t="str">
        <f>'Information Input'!$M$14</f>
        <v xml:space="preserve">      -      </v>
      </c>
      <c r="AO181" s="547" t="s">
        <v>139</v>
      </c>
      <c r="AP181" s="538">
        <f>'Information Input'!$H$33</f>
        <v>43466</v>
      </c>
      <c r="AQ181" s="538">
        <f>'Information Input'!$H$34</f>
        <v>43555</v>
      </c>
      <c r="AR181" s="538">
        <f>'Information Input'!$H$35</f>
        <v>43555</v>
      </c>
      <c r="AS181" s="547" t="str">
        <f>'Information Input'!$J$22</f>
        <v>Quarterly</v>
      </c>
      <c r="AT181" s="538">
        <f>'Information Input'!$H$30</f>
        <v>43555</v>
      </c>
      <c r="AU181" s="547">
        <f>'Information Input'!$J$18</f>
        <v>2019</v>
      </c>
      <c r="AV181" s="547" t="s">
        <v>89</v>
      </c>
      <c r="AW181" s="547" t="s">
        <v>90</v>
      </c>
      <c r="AX181" s="547" t="s">
        <v>91</v>
      </c>
      <c r="AY181" s="548" t="s">
        <v>671</v>
      </c>
      <c r="AZ181" s="547">
        <v>12</v>
      </c>
      <c r="BA181" s="549" t="s">
        <v>154</v>
      </c>
      <c r="BB181" s="543" t="s">
        <v>231</v>
      </c>
      <c r="BC181" s="550">
        <f>'Report 2'!$AJ19</f>
        <v>0</v>
      </c>
      <c r="BD181" s="550">
        <f>'Report 2'!$AK19</f>
        <v>0</v>
      </c>
      <c r="BE181" s="550">
        <f>'Report 2'!$AL19</f>
        <v>0</v>
      </c>
      <c r="BF181" s="550">
        <f>'Report 2'!$AM19</f>
        <v>0</v>
      </c>
      <c r="BG181" s="550">
        <f>'Report 2'!$AN19</f>
        <v>0</v>
      </c>
      <c r="BH181" s="550">
        <f>'Report 2'!$AO19</f>
        <v>0</v>
      </c>
      <c r="BI181" s="550">
        <f>'Report 2'!$AP19</f>
        <v>0</v>
      </c>
      <c r="BK181" s="541" t="s">
        <v>669</v>
      </c>
      <c r="BL181" s="537">
        <v>3</v>
      </c>
      <c r="BM181" s="537" t="str">
        <f>'Information Input'!$M$14</f>
        <v xml:space="preserve">      -      </v>
      </c>
      <c r="BN181" s="537" t="s">
        <v>137</v>
      </c>
      <c r="BO181" s="538">
        <f t="shared" si="51"/>
        <v>43647</v>
      </c>
      <c r="BP181" s="538">
        <f t="shared" si="52"/>
        <v>43738</v>
      </c>
      <c r="BQ181" s="538">
        <f>'Information Input'!$H$35</f>
        <v>43555</v>
      </c>
      <c r="BR181" s="537" t="str">
        <f>'Information Input'!$J$22</f>
        <v>Quarterly</v>
      </c>
      <c r="BS181" s="538">
        <f>'Information Input'!$H$30</f>
        <v>43555</v>
      </c>
      <c r="BT181" s="537">
        <f>'Information Input'!$J$18</f>
        <v>2019</v>
      </c>
      <c r="BU181" s="579" t="s">
        <v>99</v>
      </c>
      <c r="BV181" s="540" t="s">
        <v>100</v>
      </c>
      <c r="BW181" s="541" t="s">
        <v>96</v>
      </c>
      <c r="BX181" s="537">
        <v>8</v>
      </c>
      <c r="BY181" s="549" t="s">
        <v>178</v>
      </c>
      <c r="BZ181" s="549" t="s">
        <v>257</v>
      </c>
      <c r="CA181" s="543">
        <f>'Report 3'!$K$39</f>
        <v>0</v>
      </c>
      <c r="CC181" s="542" t="s">
        <v>669</v>
      </c>
      <c r="CD181" s="1014" t="s">
        <v>672</v>
      </c>
      <c r="CE181" s="1014" t="str">
        <f>'Information Input'!$M$14</f>
        <v xml:space="preserve">      -      </v>
      </c>
      <c r="CF181" s="551" t="s">
        <v>135</v>
      </c>
      <c r="CG181" s="552">
        <f t="shared" si="47"/>
        <v>43466</v>
      </c>
      <c r="CH181" s="552">
        <f t="shared" si="48"/>
        <v>43555</v>
      </c>
      <c r="CI181" s="552">
        <f>'Information Input'!$H$35</f>
        <v>43555</v>
      </c>
      <c r="CJ181" s="551" t="str">
        <f>'Information Input'!$J$22</f>
        <v>Quarterly</v>
      </c>
      <c r="CK181" s="552">
        <f>'Information Input'!$H$30</f>
        <v>43555</v>
      </c>
      <c r="CL181" s="551">
        <f>'Information Input'!$J$18</f>
        <v>2019</v>
      </c>
      <c r="CM181" s="551" t="s">
        <v>99</v>
      </c>
      <c r="CN181" s="1014" t="s">
        <v>100</v>
      </c>
      <c r="CO181" s="542" t="s">
        <v>96</v>
      </c>
      <c r="CP181" s="542" t="s">
        <v>671</v>
      </c>
      <c r="CQ181" s="551">
        <v>20</v>
      </c>
      <c r="CR181" s="542" t="s">
        <v>162</v>
      </c>
      <c r="CS181" s="542" t="s">
        <v>235</v>
      </c>
      <c r="CT181" s="1015">
        <f>'Report 1'!$W$18</f>
        <v>0</v>
      </c>
      <c r="CU181" s="1016">
        <f>SUMIF('Report 4A'!$G$16:$G$95,$CQ181,'Report 4A'!$AE$16:$AE$95)</f>
        <v>0</v>
      </c>
      <c r="CV181" s="1017">
        <f t="shared" si="49"/>
        <v>0</v>
      </c>
      <c r="CX181" s="546" t="s">
        <v>669</v>
      </c>
      <c r="CY181" s="537" t="s">
        <v>312</v>
      </c>
      <c r="CZ181" s="537" t="str">
        <f>'Information Input'!$M$14</f>
        <v xml:space="preserve">      -      </v>
      </c>
      <c r="DA181" s="538">
        <f>'Information Input'!$H$35</f>
        <v>43555</v>
      </c>
      <c r="DB181" s="537" t="str">
        <f>'Information Input'!$J$22</f>
        <v>Quarterly</v>
      </c>
      <c r="DC181" s="552">
        <f>'Information Input'!$H$30</f>
        <v>43555</v>
      </c>
      <c r="DD181" s="553" t="str">
        <f t="shared" si="53"/>
        <v>201702</v>
      </c>
      <c r="DE181" s="541" t="s">
        <v>96</v>
      </c>
      <c r="DF181" s="541" t="s">
        <v>681</v>
      </c>
      <c r="DG181" s="544">
        <f>'Report 5D'!$AB$108</f>
        <v>0</v>
      </c>
      <c r="DH181" s="550">
        <f>'Report 5D'!$AB$109</f>
        <v>0</v>
      </c>
      <c r="DI181" s="544">
        <f>'Report 5D'!$AB$110</f>
        <v>0</v>
      </c>
      <c r="DJ181" s="544">
        <f>'Report 5D'!$AB$111</f>
        <v>0</v>
      </c>
      <c r="DK181" s="544">
        <f>'Report 5D'!$AB$112</f>
        <v>0</v>
      </c>
      <c r="DL181" s="544">
        <f>'Report 5D'!$AB$113</f>
        <v>0</v>
      </c>
      <c r="DM181" s="544">
        <f>'Report 5D'!$AB$114</f>
        <v>0</v>
      </c>
      <c r="DN181" s="544">
        <f>'Report 5D'!$AB$115</f>
        <v>0</v>
      </c>
      <c r="DO181" s="544">
        <f>'Report 5D'!$AB$116</f>
        <v>0</v>
      </c>
      <c r="DP181" s="544">
        <f>'Report 5D'!$AB$117</f>
        <v>0</v>
      </c>
      <c r="DQ181" s="544">
        <f>'Report 5D'!$AB$118</f>
        <v>0</v>
      </c>
    </row>
    <row r="182" spans="2:121">
      <c r="B182" s="535" t="s">
        <v>669</v>
      </c>
      <c r="C182" s="536">
        <v>1</v>
      </c>
      <c r="D182" s="537" t="str">
        <f>'Information Input'!$M$14</f>
        <v xml:space="preserve">      -      </v>
      </c>
      <c r="E182" s="537" t="s">
        <v>135</v>
      </c>
      <c r="F182" s="538">
        <f t="shared" si="45"/>
        <v>43466</v>
      </c>
      <c r="G182" s="538">
        <f t="shared" si="46"/>
        <v>43555</v>
      </c>
      <c r="H182" s="538">
        <f>'Information Input'!$H$35</f>
        <v>43555</v>
      </c>
      <c r="I182" s="537" t="str">
        <f>'Information Input'!$J$22</f>
        <v>Quarterly</v>
      </c>
      <c r="J182" s="538">
        <f>'Information Input'!$H$30</f>
        <v>43555</v>
      </c>
      <c r="K182" s="537">
        <f>'Information Input'!$J$18</f>
        <v>2019</v>
      </c>
      <c r="L182" s="579" t="s">
        <v>94</v>
      </c>
      <c r="M182" s="540" t="s">
        <v>95</v>
      </c>
      <c r="N182" s="541" t="s">
        <v>96</v>
      </c>
      <c r="O182" s="542" t="s">
        <v>671</v>
      </c>
      <c r="P182" s="537">
        <v>30</v>
      </c>
      <c r="Q182" s="541" t="s">
        <v>172</v>
      </c>
      <c r="R182" s="541" t="s">
        <v>238</v>
      </c>
      <c r="S182" s="543">
        <f>'Report 1'!$M$18</f>
        <v>0</v>
      </c>
      <c r="T182" s="544">
        <f>'Report 1'!$M$50</f>
        <v>0</v>
      </c>
      <c r="U182" s="545">
        <f>'Report 1'!$M$136</f>
        <v>0</v>
      </c>
      <c r="AL182" s="546" t="s">
        <v>669</v>
      </c>
      <c r="AM182" s="547">
        <v>2</v>
      </c>
      <c r="AN182" s="547" t="str">
        <f>'Information Input'!$M$14</f>
        <v xml:space="preserve">      -      </v>
      </c>
      <c r="AO182" s="547" t="s">
        <v>139</v>
      </c>
      <c r="AP182" s="538">
        <f>'Information Input'!$H$33</f>
        <v>43466</v>
      </c>
      <c r="AQ182" s="538">
        <f>'Information Input'!$H$34</f>
        <v>43555</v>
      </c>
      <c r="AR182" s="538">
        <f>'Information Input'!$H$35</f>
        <v>43555</v>
      </c>
      <c r="AS182" s="547" t="str">
        <f>'Information Input'!$J$22</f>
        <v>Quarterly</v>
      </c>
      <c r="AT182" s="538">
        <f>'Information Input'!$H$30</f>
        <v>43555</v>
      </c>
      <c r="AU182" s="547">
        <f>'Information Input'!$J$18</f>
        <v>2019</v>
      </c>
      <c r="AV182" s="547" t="s">
        <v>89</v>
      </c>
      <c r="AW182" s="547" t="s">
        <v>90</v>
      </c>
      <c r="AX182" s="547" t="s">
        <v>91</v>
      </c>
      <c r="AY182" s="548" t="s">
        <v>671</v>
      </c>
      <c r="AZ182" s="547">
        <v>13</v>
      </c>
      <c r="BA182" s="549" t="s">
        <v>155</v>
      </c>
      <c r="BB182" s="543" t="s">
        <v>232</v>
      </c>
      <c r="BC182" s="550">
        <f>'Report 2'!$AJ20</f>
        <v>0</v>
      </c>
      <c r="BD182" s="550">
        <f>'Report 2'!$AK20</f>
        <v>0</v>
      </c>
      <c r="BE182" s="550">
        <f>'Report 2'!$AL20</f>
        <v>0</v>
      </c>
      <c r="BF182" s="550">
        <f>'Report 2'!$AM20</f>
        <v>0</v>
      </c>
      <c r="BG182" s="550">
        <f>'Report 2'!$AN20</f>
        <v>0</v>
      </c>
      <c r="BH182" s="550">
        <f>'Report 2'!$AO20</f>
        <v>0</v>
      </c>
      <c r="BI182" s="550">
        <f>'Report 2'!$AP20</f>
        <v>0</v>
      </c>
      <c r="BK182" s="541" t="s">
        <v>669</v>
      </c>
      <c r="BL182" s="537">
        <v>3</v>
      </c>
      <c r="BM182" s="537" t="str">
        <f>'Information Input'!$M$14</f>
        <v xml:space="preserve">      -      </v>
      </c>
      <c r="BN182" s="537" t="s">
        <v>137</v>
      </c>
      <c r="BO182" s="538">
        <f t="shared" si="51"/>
        <v>43647</v>
      </c>
      <c r="BP182" s="538">
        <f t="shared" si="52"/>
        <v>43738</v>
      </c>
      <c r="BQ182" s="538">
        <f>'Information Input'!$H$35</f>
        <v>43555</v>
      </c>
      <c r="BR182" s="537" t="str">
        <f>'Information Input'!$J$22</f>
        <v>Quarterly</v>
      </c>
      <c r="BS182" s="538">
        <f>'Information Input'!$H$30</f>
        <v>43555</v>
      </c>
      <c r="BT182" s="537">
        <f>'Information Input'!$J$18</f>
        <v>2019</v>
      </c>
      <c r="BU182" s="579" t="s">
        <v>99</v>
      </c>
      <c r="BV182" s="540" t="s">
        <v>100</v>
      </c>
      <c r="BW182" s="541" t="s">
        <v>96</v>
      </c>
      <c r="BX182" s="537">
        <v>9</v>
      </c>
      <c r="BY182" s="549" t="s">
        <v>170</v>
      </c>
      <c r="BZ182" s="549" t="s">
        <v>258</v>
      </c>
      <c r="CA182" s="543">
        <f>'Report 3'!$K$40</f>
        <v>0</v>
      </c>
      <c r="CC182" s="542" t="s">
        <v>669</v>
      </c>
      <c r="CD182" s="1014" t="s">
        <v>672</v>
      </c>
      <c r="CE182" s="1014" t="str">
        <f>'Information Input'!$M$14</f>
        <v xml:space="preserve">      -      </v>
      </c>
      <c r="CF182" s="551" t="s">
        <v>135</v>
      </c>
      <c r="CG182" s="552">
        <f t="shared" si="47"/>
        <v>43466</v>
      </c>
      <c r="CH182" s="552">
        <f t="shared" si="48"/>
        <v>43555</v>
      </c>
      <c r="CI182" s="552">
        <f>'Information Input'!$H$35</f>
        <v>43555</v>
      </c>
      <c r="CJ182" s="551" t="str">
        <f>'Information Input'!$J$22</f>
        <v>Quarterly</v>
      </c>
      <c r="CK182" s="552">
        <f>'Information Input'!$H$30</f>
        <v>43555</v>
      </c>
      <c r="CL182" s="551">
        <f>'Information Input'!$J$18</f>
        <v>2019</v>
      </c>
      <c r="CM182" s="551" t="s">
        <v>99</v>
      </c>
      <c r="CN182" s="1014" t="s">
        <v>100</v>
      </c>
      <c r="CO182" s="542" t="s">
        <v>96</v>
      </c>
      <c r="CP182" s="542" t="s">
        <v>671</v>
      </c>
      <c r="CQ182" s="551">
        <v>21</v>
      </c>
      <c r="CR182" s="542" t="s">
        <v>163</v>
      </c>
      <c r="CS182" s="542" t="s">
        <v>235</v>
      </c>
      <c r="CT182" s="1015">
        <f>'Report 1'!$W$18</f>
        <v>0</v>
      </c>
      <c r="CU182" s="1016">
        <f>SUMIF('Report 4A'!$G$16:$G$95,$CQ182,'Report 4A'!$AE$16:$AE$95)</f>
        <v>0</v>
      </c>
      <c r="CV182" s="1017">
        <f t="shared" si="49"/>
        <v>0</v>
      </c>
      <c r="CX182" s="546" t="s">
        <v>669</v>
      </c>
      <c r="CY182" s="537" t="s">
        <v>312</v>
      </c>
      <c r="CZ182" s="537" t="str">
        <f>'Information Input'!$M$14</f>
        <v xml:space="preserve">      -      </v>
      </c>
      <c r="DA182" s="538">
        <f>'Information Input'!$H$35</f>
        <v>43555</v>
      </c>
      <c r="DB182" s="537" t="str">
        <f>'Information Input'!$J$22</f>
        <v>Quarterly</v>
      </c>
      <c r="DC182" s="552">
        <f>'Information Input'!$H$30</f>
        <v>43555</v>
      </c>
      <c r="DD182" s="553" t="str">
        <f t="shared" si="53"/>
        <v>201701</v>
      </c>
      <c r="DE182" s="541" t="s">
        <v>96</v>
      </c>
      <c r="DF182" s="541" t="s">
        <v>681</v>
      </c>
      <c r="DG182" s="544">
        <f>'Report 5D'!$AC$108</f>
        <v>0</v>
      </c>
      <c r="DH182" s="550">
        <f>'Report 5D'!$AC$109</f>
        <v>0</v>
      </c>
      <c r="DI182" s="544">
        <f>'Report 5D'!$AC$110</f>
        <v>0</v>
      </c>
      <c r="DJ182" s="544">
        <f>'Report 5D'!$AC$111</f>
        <v>0</v>
      </c>
      <c r="DK182" s="544">
        <f>'Report 5D'!$AC$112</f>
        <v>0</v>
      </c>
      <c r="DL182" s="544">
        <f>'Report 5D'!$AC$113</f>
        <v>0</v>
      </c>
      <c r="DM182" s="544">
        <f>'Report 5D'!$AC$114</f>
        <v>0</v>
      </c>
      <c r="DN182" s="544">
        <f>'Report 5D'!$AC$115</f>
        <v>0</v>
      </c>
      <c r="DO182" s="544">
        <f>'Report 5D'!$AC$116</f>
        <v>0</v>
      </c>
      <c r="DP182" s="544">
        <f>'Report 5D'!$AC$117</f>
        <v>0</v>
      </c>
      <c r="DQ182" s="544">
        <f>'Report 5D'!$AC$118</f>
        <v>0</v>
      </c>
    </row>
    <row r="183" spans="2:121">
      <c r="B183" s="535" t="s">
        <v>669</v>
      </c>
      <c r="C183" s="536">
        <v>1</v>
      </c>
      <c r="D183" s="537" t="str">
        <f>'Information Input'!$M$14</f>
        <v xml:space="preserve">      -      </v>
      </c>
      <c r="E183" s="537" t="s">
        <v>135</v>
      </c>
      <c r="F183" s="538">
        <f t="shared" si="45"/>
        <v>43466</v>
      </c>
      <c r="G183" s="538">
        <f t="shared" si="46"/>
        <v>43555</v>
      </c>
      <c r="H183" s="538">
        <f>'Information Input'!$H$35</f>
        <v>43555</v>
      </c>
      <c r="I183" s="537" t="str">
        <f>'Information Input'!$J$22</f>
        <v>Quarterly</v>
      </c>
      <c r="J183" s="538">
        <f>'Information Input'!$H$30</f>
        <v>43555</v>
      </c>
      <c r="K183" s="537">
        <f>'Information Input'!$J$18</f>
        <v>2019</v>
      </c>
      <c r="L183" s="579" t="s">
        <v>94</v>
      </c>
      <c r="M183" s="540" t="s">
        <v>95</v>
      </c>
      <c r="N183" s="541" t="s">
        <v>96</v>
      </c>
      <c r="O183" s="542" t="s">
        <v>671</v>
      </c>
      <c r="P183" s="537">
        <v>31</v>
      </c>
      <c r="Q183" s="541" t="s">
        <v>173</v>
      </c>
      <c r="R183" s="541" t="s">
        <v>233</v>
      </c>
      <c r="S183" s="543">
        <f>'Report 1'!$M$18</f>
        <v>0</v>
      </c>
      <c r="T183" s="544">
        <f>'Report 1'!$M$51</f>
        <v>0</v>
      </c>
      <c r="U183" s="545">
        <f>'Report 1'!$M$137</f>
        <v>0</v>
      </c>
      <c r="AL183" s="546" t="s">
        <v>669</v>
      </c>
      <c r="AM183" s="547">
        <v>2</v>
      </c>
      <c r="AN183" s="547" t="str">
        <f>'Information Input'!$M$14</f>
        <v xml:space="preserve">      -      </v>
      </c>
      <c r="AO183" s="547" t="s">
        <v>139</v>
      </c>
      <c r="AP183" s="538">
        <f>'Information Input'!$H$33</f>
        <v>43466</v>
      </c>
      <c r="AQ183" s="538">
        <f>'Information Input'!$H$34</f>
        <v>43555</v>
      </c>
      <c r="AR183" s="538">
        <f>'Information Input'!$H$35</f>
        <v>43555</v>
      </c>
      <c r="AS183" s="547" t="str">
        <f>'Information Input'!$J$22</f>
        <v>Quarterly</v>
      </c>
      <c r="AT183" s="538">
        <f>'Information Input'!$H$30</f>
        <v>43555</v>
      </c>
      <c r="AU183" s="547">
        <f>'Information Input'!$J$18</f>
        <v>2019</v>
      </c>
      <c r="AV183" s="547" t="s">
        <v>89</v>
      </c>
      <c r="AW183" s="547" t="s">
        <v>90</v>
      </c>
      <c r="AX183" s="547" t="s">
        <v>91</v>
      </c>
      <c r="AY183" s="548" t="s">
        <v>671</v>
      </c>
      <c r="AZ183" s="547">
        <v>14</v>
      </c>
      <c r="BA183" s="549" t="s">
        <v>156</v>
      </c>
      <c r="BB183" s="543" t="s">
        <v>233</v>
      </c>
      <c r="BC183" s="550">
        <f>'Report 2'!$AJ21</f>
        <v>0</v>
      </c>
      <c r="BD183" s="550">
        <f>'Report 2'!$AK21</f>
        <v>0</v>
      </c>
      <c r="BE183" s="550">
        <f>'Report 2'!$AL21</f>
        <v>0</v>
      </c>
      <c r="BF183" s="550">
        <f>'Report 2'!$AM21</f>
        <v>0</v>
      </c>
      <c r="BG183" s="550">
        <f>'Report 2'!$AN21</f>
        <v>0</v>
      </c>
      <c r="BH183" s="550">
        <f>'Report 2'!$AO21</f>
        <v>0</v>
      </c>
      <c r="BI183" s="550">
        <f>'Report 2'!$AP21</f>
        <v>0</v>
      </c>
      <c r="BK183" s="522" t="s">
        <v>669</v>
      </c>
      <c r="BL183" s="517">
        <v>3</v>
      </c>
      <c r="BM183" s="517" t="str">
        <f>'Information Input'!$M$14</f>
        <v xml:space="preserve">      -      </v>
      </c>
      <c r="BN183" s="517" t="s">
        <v>137</v>
      </c>
      <c r="BO183" s="518">
        <f t="shared" si="51"/>
        <v>43647</v>
      </c>
      <c r="BP183" s="518">
        <f t="shared" si="52"/>
        <v>43738</v>
      </c>
      <c r="BQ183" s="519">
        <f>'Information Input'!$H$35</f>
        <v>43555</v>
      </c>
      <c r="BR183" s="517" t="str">
        <f>'Information Input'!$J$22</f>
        <v>Quarterly</v>
      </c>
      <c r="BS183" s="519">
        <f>'Information Input'!$H$30</f>
        <v>43555</v>
      </c>
      <c r="BT183" s="517">
        <f>'Information Input'!$J$18</f>
        <v>2019</v>
      </c>
      <c r="BU183" s="578" t="s">
        <v>101</v>
      </c>
      <c r="BV183" s="521" t="s">
        <v>102</v>
      </c>
      <c r="BW183" s="522" t="s">
        <v>103</v>
      </c>
      <c r="BX183" s="517">
        <v>1</v>
      </c>
      <c r="BY183" s="530" t="s">
        <v>153</v>
      </c>
      <c r="BZ183" s="530" t="s">
        <v>250</v>
      </c>
      <c r="CA183" s="524">
        <f>'Report 3'!$P$32</f>
        <v>0</v>
      </c>
      <c r="CC183" s="542" t="s">
        <v>669</v>
      </c>
      <c r="CD183" s="1014" t="s">
        <v>672</v>
      </c>
      <c r="CE183" s="1014" t="str">
        <f>'Information Input'!$M$14</f>
        <v xml:space="preserve">      -      </v>
      </c>
      <c r="CF183" s="551" t="s">
        <v>135</v>
      </c>
      <c r="CG183" s="552">
        <f t="shared" si="47"/>
        <v>43466</v>
      </c>
      <c r="CH183" s="552">
        <f t="shared" si="48"/>
        <v>43555</v>
      </c>
      <c r="CI183" s="552">
        <f>'Information Input'!$H$35</f>
        <v>43555</v>
      </c>
      <c r="CJ183" s="551" t="str">
        <f>'Information Input'!$J$22</f>
        <v>Quarterly</v>
      </c>
      <c r="CK183" s="552">
        <f>'Information Input'!$H$30</f>
        <v>43555</v>
      </c>
      <c r="CL183" s="551">
        <f>'Information Input'!$J$18</f>
        <v>2019</v>
      </c>
      <c r="CM183" s="551" t="s">
        <v>99</v>
      </c>
      <c r="CN183" s="1014" t="s">
        <v>100</v>
      </c>
      <c r="CO183" s="542" t="s">
        <v>96</v>
      </c>
      <c r="CP183" s="542" t="s">
        <v>671</v>
      </c>
      <c r="CQ183" s="551">
        <v>22</v>
      </c>
      <c r="CR183" s="542" t="s">
        <v>164</v>
      </c>
      <c r="CS183" s="542" t="s">
        <v>236</v>
      </c>
      <c r="CT183" s="1015">
        <f>'Report 1'!$W$18</f>
        <v>0</v>
      </c>
      <c r="CU183" s="1016">
        <f>SUMIF('Report 4A'!$G$16:$G$95,$CQ183,'Report 4A'!$AE$16:$AE$95)</f>
        <v>0</v>
      </c>
      <c r="CV183" s="1017">
        <f t="shared" si="49"/>
        <v>0</v>
      </c>
      <c r="CX183" s="546" t="s">
        <v>669</v>
      </c>
      <c r="CY183" s="537" t="s">
        <v>312</v>
      </c>
      <c r="CZ183" s="537" t="str">
        <f>'Information Input'!$M$14</f>
        <v xml:space="preserve">      -      </v>
      </c>
      <c r="DA183" s="538">
        <f>'Information Input'!$H$35</f>
        <v>43555</v>
      </c>
      <c r="DB183" s="537" t="str">
        <f>'Information Input'!$J$22</f>
        <v>Quarterly</v>
      </c>
      <c r="DC183" s="552">
        <f>'Information Input'!$H$30</f>
        <v>43555</v>
      </c>
      <c r="DD183" s="553" t="str">
        <f t="shared" si="53"/>
        <v>201612</v>
      </c>
      <c r="DE183" s="541" t="s">
        <v>96</v>
      </c>
      <c r="DF183" s="541" t="s">
        <v>681</v>
      </c>
      <c r="DG183" s="544">
        <f>'Report 5D'!$AD$108</f>
        <v>0</v>
      </c>
      <c r="DH183" s="550">
        <f>'Report 5D'!$AD$109</f>
        <v>0</v>
      </c>
      <c r="DI183" s="544">
        <f>'Report 5D'!$AD$110</f>
        <v>0</v>
      </c>
      <c r="DJ183" s="544">
        <f>'Report 5D'!$AD$111</f>
        <v>0</v>
      </c>
      <c r="DK183" s="544">
        <f>'Report 5D'!$AD$112</f>
        <v>0</v>
      </c>
      <c r="DL183" s="544">
        <f>'Report 5D'!$AD$113</f>
        <v>0</v>
      </c>
      <c r="DM183" s="544">
        <f>'Report 5D'!$AD$114</f>
        <v>0</v>
      </c>
      <c r="DN183" s="544">
        <f>'Report 5D'!$AD$115</f>
        <v>0</v>
      </c>
      <c r="DO183" s="544">
        <f>'Report 5D'!$AD$116</f>
        <v>0</v>
      </c>
      <c r="DP183" s="544">
        <f>'Report 5D'!$AD$117</f>
        <v>0</v>
      </c>
      <c r="DQ183" s="544">
        <f>'Report 5D'!$AD$118</f>
        <v>0</v>
      </c>
    </row>
    <row r="184" spans="2:121">
      <c r="B184" s="535" t="s">
        <v>669</v>
      </c>
      <c r="C184" s="536">
        <v>1</v>
      </c>
      <c r="D184" s="537" t="str">
        <f>'Information Input'!$M$14</f>
        <v xml:space="preserve">      -      </v>
      </c>
      <c r="E184" s="537" t="s">
        <v>135</v>
      </c>
      <c r="F184" s="538">
        <f t="shared" si="45"/>
        <v>43466</v>
      </c>
      <c r="G184" s="538">
        <f t="shared" si="46"/>
        <v>43555</v>
      </c>
      <c r="H184" s="538">
        <f>'Information Input'!$H$35</f>
        <v>43555</v>
      </c>
      <c r="I184" s="537" t="str">
        <f>'Information Input'!$J$22</f>
        <v>Quarterly</v>
      </c>
      <c r="J184" s="538">
        <f>'Information Input'!$H$30</f>
        <v>43555</v>
      </c>
      <c r="K184" s="537">
        <f>'Information Input'!$J$18</f>
        <v>2019</v>
      </c>
      <c r="L184" s="579" t="s">
        <v>94</v>
      </c>
      <c r="M184" s="540" t="s">
        <v>95</v>
      </c>
      <c r="N184" s="541" t="s">
        <v>96</v>
      </c>
      <c r="O184" s="542" t="s">
        <v>671</v>
      </c>
      <c r="P184" s="537">
        <v>32</v>
      </c>
      <c r="Q184" s="541" t="s">
        <v>174</v>
      </c>
      <c r="R184" s="541" t="s">
        <v>238</v>
      </c>
      <c r="S184" s="543">
        <f>'Report 1'!$M$18</f>
        <v>0</v>
      </c>
      <c r="T184" s="544">
        <f>'Report 1'!$M$52</f>
        <v>0</v>
      </c>
      <c r="U184" s="545">
        <f>'Report 1'!$M$138</f>
        <v>0</v>
      </c>
      <c r="AL184" s="546" t="s">
        <v>669</v>
      </c>
      <c r="AM184" s="547">
        <v>2</v>
      </c>
      <c r="AN184" s="547" t="str">
        <f>'Information Input'!$M$14</f>
        <v xml:space="preserve">      -      </v>
      </c>
      <c r="AO184" s="547" t="s">
        <v>139</v>
      </c>
      <c r="AP184" s="538">
        <f>'Information Input'!$H$33</f>
        <v>43466</v>
      </c>
      <c r="AQ184" s="538">
        <f>'Information Input'!$H$34</f>
        <v>43555</v>
      </c>
      <c r="AR184" s="538">
        <f>'Information Input'!$H$35</f>
        <v>43555</v>
      </c>
      <c r="AS184" s="547" t="str">
        <f>'Information Input'!$J$22</f>
        <v>Quarterly</v>
      </c>
      <c r="AT184" s="538">
        <f>'Information Input'!$H$30</f>
        <v>43555</v>
      </c>
      <c r="AU184" s="547">
        <f>'Information Input'!$J$18</f>
        <v>2019</v>
      </c>
      <c r="AV184" s="547" t="s">
        <v>89</v>
      </c>
      <c r="AW184" s="547" t="s">
        <v>90</v>
      </c>
      <c r="AX184" s="547" t="s">
        <v>91</v>
      </c>
      <c r="AY184" s="548" t="s">
        <v>671</v>
      </c>
      <c r="AZ184" s="547">
        <v>15</v>
      </c>
      <c r="BA184" s="549" t="s">
        <v>157</v>
      </c>
      <c r="BB184" s="543" t="s">
        <v>234</v>
      </c>
      <c r="BC184" s="550">
        <f>'Report 2'!$AJ22</f>
        <v>0</v>
      </c>
      <c r="BD184" s="550">
        <f>'Report 2'!$AK22</f>
        <v>0</v>
      </c>
      <c r="BE184" s="550">
        <f>'Report 2'!$AL22</f>
        <v>0</v>
      </c>
      <c r="BF184" s="550">
        <f>'Report 2'!$AM22</f>
        <v>0</v>
      </c>
      <c r="BG184" s="550">
        <f>'Report 2'!$AN22</f>
        <v>0</v>
      </c>
      <c r="BH184" s="550">
        <f>'Report 2'!$AO22</f>
        <v>0</v>
      </c>
      <c r="BI184" s="550">
        <f>'Report 2'!$AP22</f>
        <v>0</v>
      </c>
      <c r="BK184" s="541" t="s">
        <v>669</v>
      </c>
      <c r="BL184" s="537">
        <v>3</v>
      </c>
      <c r="BM184" s="537" t="str">
        <f>'Information Input'!$M$14</f>
        <v xml:space="preserve">      -      </v>
      </c>
      <c r="BN184" s="537" t="s">
        <v>137</v>
      </c>
      <c r="BO184" s="538">
        <f t="shared" si="51"/>
        <v>43647</v>
      </c>
      <c r="BP184" s="538">
        <f t="shared" si="52"/>
        <v>43738</v>
      </c>
      <c r="BQ184" s="538">
        <f>'Information Input'!$H$35</f>
        <v>43555</v>
      </c>
      <c r="BR184" s="537" t="str">
        <f>'Information Input'!$J$22</f>
        <v>Quarterly</v>
      </c>
      <c r="BS184" s="538">
        <f>'Information Input'!$H$30</f>
        <v>43555</v>
      </c>
      <c r="BT184" s="537">
        <f>'Information Input'!$J$18</f>
        <v>2019</v>
      </c>
      <c r="BU184" s="579" t="s">
        <v>101</v>
      </c>
      <c r="BV184" s="540" t="s">
        <v>102</v>
      </c>
      <c r="BW184" s="541" t="s">
        <v>103</v>
      </c>
      <c r="BX184" s="537">
        <v>2</v>
      </c>
      <c r="BY184" s="549" t="s">
        <v>154</v>
      </c>
      <c r="BZ184" s="549" t="s">
        <v>251</v>
      </c>
      <c r="CA184" s="543">
        <f>'Report 3'!$P$33</f>
        <v>0</v>
      </c>
      <c r="CC184" s="542" t="s">
        <v>669</v>
      </c>
      <c r="CD184" s="1014" t="s">
        <v>672</v>
      </c>
      <c r="CE184" s="1014" t="str">
        <f>'Information Input'!$M$14</f>
        <v xml:space="preserve">      -      </v>
      </c>
      <c r="CF184" s="551" t="s">
        <v>135</v>
      </c>
      <c r="CG184" s="552">
        <f t="shared" si="47"/>
        <v>43466</v>
      </c>
      <c r="CH184" s="552">
        <f t="shared" si="48"/>
        <v>43555</v>
      </c>
      <c r="CI184" s="552">
        <f>'Information Input'!$H$35</f>
        <v>43555</v>
      </c>
      <c r="CJ184" s="551" t="str">
        <f>'Information Input'!$J$22</f>
        <v>Quarterly</v>
      </c>
      <c r="CK184" s="552">
        <f>'Information Input'!$H$30</f>
        <v>43555</v>
      </c>
      <c r="CL184" s="551">
        <f>'Information Input'!$J$18</f>
        <v>2019</v>
      </c>
      <c r="CM184" s="551" t="s">
        <v>99</v>
      </c>
      <c r="CN184" s="1014" t="s">
        <v>100</v>
      </c>
      <c r="CO184" s="542" t="s">
        <v>96</v>
      </c>
      <c r="CP184" s="542" t="s">
        <v>671</v>
      </c>
      <c r="CQ184" s="551">
        <v>23</v>
      </c>
      <c r="CR184" s="542" t="s">
        <v>165</v>
      </c>
      <c r="CS184" s="542" t="s">
        <v>236</v>
      </c>
      <c r="CT184" s="1015">
        <f>'Report 1'!$W$18</f>
        <v>0</v>
      </c>
      <c r="CU184" s="1016">
        <f>SUMIF('Report 4A'!$G$16:$G$95,$CQ184,'Report 4A'!$AE$16:$AE$95)</f>
        <v>0</v>
      </c>
      <c r="CV184" s="1017">
        <f t="shared" si="49"/>
        <v>0</v>
      </c>
      <c r="CX184" s="546" t="s">
        <v>669</v>
      </c>
      <c r="CY184" s="537" t="s">
        <v>312</v>
      </c>
      <c r="CZ184" s="537" t="str">
        <f>'Information Input'!$M$14</f>
        <v xml:space="preserve">      -      </v>
      </c>
      <c r="DA184" s="538">
        <f>'Information Input'!$H$35</f>
        <v>43555</v>
      </c>
      <c r="DB184" s="537" t="str">
        <f>'Information Input'!$J$22</f>
        <v>Quarterly</v>
      </c>
      <c r="DC184" s="552">
        <f>'Information Input'!$H$30</f>
        <v>43555</v>
      </c>
      <c r="DD184" s="553" t="str">
        <f t="shared" si="53"/>
        <v>201611</v>
      </c>
      <c r="DE184" s="541" t="s">
        <v>96</v>
      </c>
      <c r="DF184" s="541" t="s">
        <v>681</v>
      </c>
      <c r="DG184" s="544">
        <f>'Report 5D'!$AE$108</f>
        <v>0</v>
      </c>
      <c r="DH184" s="550">
        <f>'Report 5D'!$AE$109</f>
        <v>0</v>
      </c>
      <c r="DI184" s="544">
        <f>'Report 5D'!$AE$110</f>
        <v>0</v>
      </c>
      <c r="DJ184" s="544">
        <f>'Report 5D'!$AE$111</f>
        <v>0</v>
      </c>
      <c r="DK184" s="544">
        <f>'Report 5D'!$AE$112</f>
        <v>0</v>
      </c>
      <c r="DL184" s="544">
        <f>'Report 5D'!$AE$113</f>
        <v>0</v>
      </c>
      <c r="DM184" s="544">
        <f>'Report 5D'!$AE$114</f>
        <v>0</v>
      </c>
      <c r="DN184" s="544">
        <f>'Report 5D'!$AE$115</f>
        <v>0</v>
      </c>
      <c r="DO184" s="544">
        <f>'Report 5D'!$AE$116</f>
        <v>0</v>
      </c>
      <c r="DP184" s="544">
        <f>'Report 5D'!$AE$117</f>
        <v>0</v>
      </c>
      <c r="DQ184" s="544">
        <f>'Report 5D'!$AE$118</f>
        <v>0</v>
      </c>
    </row>
    <row r="185" spans="2:121">
      <c r="B185" s="535" t="s">
        <v>669</v>
      </c>
      <c r="C185" s="536">
        <v>1</v>
      </c>
      <c r="D185" s="537" t="str">
        <f>'Information Input'!$M$14</f>
        <v xml:space="preserve">      -      </v>
      </c>
      <c r="E185" s="537" t="s">
        <v>135</v>
      </c>
      <c r="F185" s="538">
        <f t="shared" si="45"/>
        <v>43466</v>
      </c>
      <c r="G185" s="538">
        <f t="shared" si="46"/>
        <v>43555</v>
      </c>
      <c r="H185" s="538">
        <f>'Information Input'!$H$35</f>
        <v>43555</v>
      </c>
      <c r="I185" s="537" t="str">
        <f>'Information Input'!$J$22</f>
        <v>Quarterly</v>
      </c>
      <c r="J185" s="538">
        <f>'Information Input'!$H$30</f>
        <v>43555</v>
      </c>
      <c r="K185" s="537">
        <f>'Information Input'!$J$18</f>
        <v>2019</v>
      </c>
      <c r="L185" s="579" t="s">
        <v>94</v>
      </c>
      <c r="M185" s="540" t="s">
        <v>95</v>
      </c>
      <c r="N185" s="541" t="s">
        <v>96</v>
      </c>
      <c r="O185" s="542" t="s">
        <v>671</v>
      </c>
      <c r="P185" s="537">
        <v>33</v>
      </c>
      <c r="Q185" s="541" t="s">
        <v>175</v>
      </c>
      <c r="R185" s="541" t="s">
        <v>233</v>
      </c>
      <c r="S185" s="543">
        <f>'Report 1'!$M$18</f>
        <v>0</v>
      </c>
      <c r="T185" s="544">
        <f>'Report 1'!$M$53</f>
        <v>0</v>
      </c>
      <c r="U185" s="545">
        <f>'Report 1'!$M$139</f>
        <v>0</v>
      </c>
      <c r="AL185" s="546" t="s">
        <v>669</v>
      </c>
      <c r="AM185" s="547">
        <v>2</v>
      </c>
      <c r="AN185" s="547" t="str">
        <f>'Information Input'!$M$14</f>
        <v xml:space="preserve">      -      </v>
      </c>
      <c r="AO185" s="547" t="s">
        <v>139</v>
      </c>
      <c r="AP185" s="538">
        <f>'Information Input'!$H$33</f>
        <v>43466</v>
      </c>
      <c r="AQ185" s="538">
        <f>'Information Input'!$H$34</f>
        <v>43555</v>
      </c>
      <c r="AR185" s="538">
        <f>'Information Input'!$H$35</f>
        <v>43555</v>
      </c>
      <c r="AS185" s="547" t="str">
        <f>'Information Input'!$J$22</f>
        <v>Quarterly</v>
      </c>
      <c r="AT185" s="538">
        <f>'Information Input'!$H$30</f>
        <v>43555</v>
      </c>
      <c r="AU185" s="547">
        <f>'Information Input'!$J$18</f>
        <v>2019</v>
      </c>
      <c r="AV185" s="547" t="s">
        <v>89</v>
      </c>
      <c r="AW185" s="547" t="s">
        <v>90</v>
      </c>
      <c r="AX185" s="547" t="s">
        <v>91</v>
      </c>
      <c r="AY185" s="548" t="s">
        <v>671</v>
      </c>
      <c r="AZ185" s="547">
        <v>16</v>
      </c>
      <c r="BA185" s="549" t="s">
        <v>158</v>
      </c>
      <c r="BB185" s="543" t="s">
        <v>235</v>
      </c>
      <c r="BC185" s="550">
        <f>'Report 2'!$AJ23</f>
        <v>0</v>
      </c>
      <c r="BD185" s="550">
        <f>'Report 2'!$AK23</f>
        <v>0</v>
      </c>
      <c r="BE185" s="550">
        <f>'Report 2'!$AL23</f>
        <v>0</v>
      </c>
      <c r="BF185" s="550">
        <f>'Report 2'!$AM23</f>
        <v>0</v>
      </c>
      <c r="BG185" s="550">
        <f>'Report 2'!$AN23</f>
        <v>0</v>
      </c>
      <c r="BH185" s="550">
        <f>'Report 2'!$AO23</f>
        <v>0</v>
      </c>
      <c r="BI185" s="550">
        <f>'Report 2'!$AP23</f>
        <v>0</v>
      </c>
      <c r="BK185" s="541" t="s">
        <v>669</v>
      </c>
      <c r="BL185" s="537">
        <v>3</v>
      </c>
      <c r="BM185" s="537" t="str">
        <f>'Information Input'!$M$14</f>
        <v xml:space="preserve">      -      </v>
      </c>
      <c r="BN185" s="537" t="s">
        <v>137</v>
      </c>
      <c r="BO185" s="538">
        <f t="shared" si="51"/>
        <v>43647</v>
      </c>
      <c r="BP185" s="538">
        <f t="shared" si="52"/>
        <v>43738</v>
      </c>
      <c r="BQ185" s="538">
        <f>'Information Input'!$H$35</f>
        <v>43555</v>
      </c>
      <c r="BR185" s="537" t="str">
        <f>'Information Input'!$J$22</f>
        <v>Quarterly</v>
      </c>
      <c r="BS185" s="538">
        <f>'Information Input'!$H$30</f>
        <v>43555</v>
      </c>
      <c r="BT185" s="537">
        <f>'Information Input'!$J$18</f>
        <v>2019</v>
      </c>
      <c r="BU185" s="579" t="s">
        <v>101</v>
      </c>
      <c r="BV185" s="540" t="s">
        <v>102</v>
      </c>
      <c r="BW185" s="541" t="s">
        <v>103</v>
      </c>
      <c r="BX185" s="537">
        <v>3</v>
      </c>
      <c r="BY185" s="549" t="s">
        <v>164</v>
      </c>
      <c r="BZ185" s="549" t="s">
        <v>250</v>
      </c>
      <c r="CA185" s="543">
        <f>'Report 3'!$P$34</f>
        <v>0</v>
      </c>
      <c r="CC185" s="542" t="s">
        <v>669</v>
      </c>
      <c r="CD185" s="1014" t="s">
        <v>672</v>
      </c>
      <c r="CE185" s="1014" t="str">
        <f>'Information Input'!$M$14</f>
        <v xml:space="preserve">      -      </v>
      </c>
      <c r="CF185" s="551" t="s">
        <v>135</v>
      </c>
      <c r="CG185" s="552">
        <f t="shared" si="47"/>
        <v>43466</v>
      </c>
      <c r="CH185" s="552">
        <f t="shared" si="48"/>
        <v>43555</v>
      </c>
      <c r="CI185" s="552">
        <f>'Information Input'!$H$35</f>
        <v>43555</v>
      </c>
      <c r="CJ185" s="551" t="str">
        <f>'Information Input'!$J$22</f>
        <v>Quarterly</v>
      </c>
      <c r="CK185" s="552">
        <f>'Information Input'!$H$30</f>
        <v>43555</v>
      </c>
      <c r="CL185" s="551">
        <f>'Information Input'!$J$18</f>
        <v>2019</v>
      </c>
      <c r="CM185" s="551" t="s">
        <v>99</v>
      </c>
      <c r="CN185" s="1014" t="s">
        <v>100</v>
      </c>
      <c r="CO185" s="542" t="s">
        <v>96</v>
      </c>
      <c r="CP185" s="542" t="s">
        <v>671</v>
      </c>
      <c r="CQ185" s="551">
        <v>24</v>
      </c>
      <c r="CR185" s="542" t="s">
        <v>166</v>
      </c>
      <c r="CS185" s="542" t="s">
        <v>233</v>
      </c>
      <c r="CT185" s="1015">
        <f>'Report 1'!$W$18</f>
        <v>0</v>
      </c>
      <c r="CU185" s="1016">
        <f>SUMIF('Report 4A'!$G$16:$G$95,$CQ185,'Report 4A'!$AE$16:$AE$95)</f>
        <v>0</v>
      </c>
      <c r="CV185" s="1017">
        <f t="shared" si="49"/>
        <v>0</v>
      </c>
      <c r="CX185" s="546" t="s">
        <v>669</v>
      </c>
      <c r="CY185" s="537" t="s">
        <v>312</v>
      </c>
      <c r="CZ185" s="537" t="str">
        <f>'Information Input'!$M$14</f>
        <v xml:space="preserve">      -      </v>
      </c>
      <c r="DA185" s="538">
        <f>'Information Input'!$H$35</f>
        <v>43555</v>
      </c>
      <c r="DB185" s="537" t="str">
        <f>'Information Input'!$J$22</f>
        <v>Quarterly</v>
      </c>
      <c r="DC185" s="552">
        <f>'Information Input'!$H$30</f>
        <v>43555</v>
      </c>
      <c r="DD185" s="553" t="str">
        <f t="shared" si="53"/>
        <v>201610</v>
      </c>
      <c r="DE185" s="541" t="s">
        <v>96</v>
      </c>
      <c r="DF185" s="541" t="s">
        <v>681</v>
      </c>
      <c r="DG185" s="544">
        <f>'Report 5D'!$AF$108</f>
        <v>0</v>
      </c>
      <c r="DH185" s="550">
        <f>'Report 5D'!$AF$109</f>
        <v>0</v>
      </c>
      <c r="DI185" s="544">
        <f>'Report 5D'!$AF$110</f>
        <v>0</v>
      </c>
      <c r="DJ185" s="544">
        <f>'Report 5D'!$AF$111</f>
        <v>0</v>
      </c>
      <c r="DK185" s="544">
        <f>'Report 5D'!$AF$112</f>
        <v>0</v>
      </c>
      <c r="DL185" s="544">
        <f>'Report 5D'!$AF$113</f>
        <v>0</v>
      </c>
      <c r="DM185" s="544">
        <f>'Report 5D'!$AF$114</f>
        <v>0</v>
      </c>
      <c r="DN185" s="544">
        <f>'Report 5D'!$AF$115</f>
        <v>0</v>
      </c>
      <c r="DO185" s="544">
        <f>'Report 5D'!$AF$116</f>
        <v>0</v>
      </c>
      <c r="DP185" s="544">
        <f>'Report 5D'!$AF$117</f>
        <v>0</v>
      </c>
      <c r="DQ185" s="544">
        <f>'Report 5D'!$AF$118</f>
        <v>0</v>
      </c>
    </row>
    <row r="186" spans="2:121">
      <c r="B186" s="535" t="s">
        <v>669</v>
      </c>
      <c r="C186" s="536">
        <v>1</v>
      </c>
      <c r="D186" s="537" t="str">
        <f>'Information Input'!$M$14</f>
        <v xml:space="preserve">      -      </v>
      </c>
      <c r="E186" s="537" t="s">
        <v>135</v>
      </c>
      <c r="F186" s="538">
        <f t="shared" si="45"/>
        <v>43466</v>
      </c>
      <c r="G186" s="538">
        <f t="shared" si="46"/>
        <v>43555</v>
      </c>
      <c r="H186" s="538">
        <f>'Information Input'!$H$35</f>
        <v>43555</v>
      </c>
      <c r="I186" s="537" t="str">
        <f>'Information Input'!$J$22</f>
        <v>Quarterly</v>
      </c>
      <c r="J186" s="538">
        <f>'Information Input'!$H$30</f>
        <v>43555</v>
      </c>
      <c r="K186" s="537">
        <f>'Information Input'!$J$18</f>
        <v>2019</v>
      </c>
      <c r="L186" s="579" t="s">
        <v>94</v>
      </c>
      <c r="M186" s="540" t="s">
        <v>95</v>
      </c>
      <c r="N186" s="541" t="s">
        <v>96</v>
      </c>
      <c r="O186" s="542" t="s">
        <v>671</v>
      </c>
      <c r="P186" s="537">
        <v>34</v>
      </c>
      <c r="Q186" s="541" t="s">
        <v>176</v>
      </c>
      <c r="R186" s="541" t="s">
        <v>238</v>
      </c>
      <c r="S186" s="543">
        <f>'Report 1'!$M$18</f>
        <v>0</v>
      </c>
      <c r="T186" s="544">
        <f>'Report 1'!$M$54</f>
        <v>0</v>
      </c>
      <c r="U186" s="545">
        <f>'Report 1'!$M$140</f>
        <v>0</v>
      </c>
      <c r="AL186" s="546" t="s">
        <v>669</v>
      </c>
      <c r="AM186" s="547">
        <v>2</v>
      </c>
      <c r="AN186" s="547" t="str">
        <f>'Information Input'!$M$14</f>
        <v xml:space="preserve">      -      </v>
      </c>
      <c r="AO186" s="547" t="s">
        <v>139</v>
      </c>
      <c r="AP186" s="538">
        <f>'Information Input'!$H$33</f>
        <v>43466</v>
      </c>
      <c r="AQ186" s="538">
        <f>'Information Input'!$H$34</f>
        <v>43555</v>
      </c>
      <c r="AR186" s="538">
        <f>'Information Input'!$H$35</f>
        <v>43555</v>
      </c>
      <c r="AS186" s="547" t="str">
        <f>'Information Input'!$J$22</f>
        <v>Quarterly</v>
      </c>
      <c r="AT186" s="538">
        <f>'Information Input'!$H$30</f>
        <v>43555</v>
      </c>
      <c r="AU186" s="547">
        <f>'Information Input'!$J$18</f>
        <v>2019</v>
      </c>
      <c r="AV186" s="547" t="s">
        <v>89</v>
      </c>
      <c r="AW186" s="547" t="s">
        <v>90</v>
      </c>
      <c r="AX186" s="547" t="s">
        <v>91</v>
      </c>
      <c r="AY186" s="548" t="s">
        <v>671</v>
      </c>
      <c r="AZ186" s="547">
        <v>17</v>
      </c>
      <c r="BA186" s="549" t="s">
        <v>159</v>
      </c>
      <c r="BB186" s="543" t="s">
        <v>235</v>
      </c>
      <c r="BC186" s="550">
        <f>'Report 2'!$AJ24</f>
        <v>0</v>
      </c>
      <c r="BD186" s="550">
        <f>'Report 2'!$AK24</f>
        <v>0</v>
      </c>
      <c r="BE186" s="550">
        <f>'Report 2'!$AL24</f>
        <v>0</v>
      </c>
      <c r="BF186" s="550">
        <f>'Report 2'!$AM24</f>
        <v>0</v>
      </c>
      <c r="BG186" s="550">
        <f>'Report 2'!$AN24</f>
        <v>0</v>
      </c>
      <c r="BH186" s="550">
        <f>'Report 2'!$AO24</f>
        <v>0</v>
      </c>
      <c r="BI186" s="550">
        <f>'Report 2'!$AP24</f>
        <v>0</v>
      </c>
      <c r="BK186" s="541" t="s">
        <v>669</v>
      </c>
      <c r="BL186" s="537">
        <v>3</v>
      </c>
      <c r="BM186" s="537" t="str">
        <f>'Information Input'!$M$14</f>
        <v xml:space="preserve">      -      </v>
      </c>
      <c r="BN186" s="537" t="s">
        <v>137</v>
      </c>
      <c r="BO186" s="538">
        <f t="shared" si="51"/>
        <v>43647</v>
      </c>
      <c r="BP186" s="538">
        <f t="shared" si="52"/>
        <v>43738</v>
      </c>
      <c r="BQ186" s="538">
        <f>'Information Input'!$H$35</f>
        <v>43555</v>
      </c>
      <c r="BR186" s="537" t="str">
        <f>'Information Input'!$J$22</f>
        <v>Quarterly</v>
      </c>
      <c r="BS186" s="538">
        <f>'Information Input'!$H$30</f>
        <v>43555</v>
      </c>
      <c r="BT186" s="537">
        <f>'Information Input'!$J$18</f>
        <v>2019</v>
      </c>
      <c r="BU186" s="579" t="s">
        <v>101</v>
      </c>
      <c r="BV186" s="540" t="s">
        <v>102</v>
      </c>
      <c r="BW186" s="541" t="s">
        <v>103</v>
      </c>
      <c r="BX186" s="537">
        <v>4</v>
      </c>
      <c r="BY186" s="549" t="s">
        <v>164</v>
      </c>
      <c r="BZ186" s="549" t="s">
        <v>252</v>
      </c>
      <c r="CA186" s="543">
        <f>'Report 3'!$P$35</f>
        <v>0</v>
      </c>
      <c r="CC186" s="542" t="s">
        <v>669</v>
      </c>
      <c r="CD186" s="1014" t="s">
        <v>672</v>
      </c>
      <c r="CE186" s="1014" t="str">
        <f>'Information Input'!$M$14</f>
        <v xml:space="preserve">      -      </v>
      </c>
      <c r="CF186" s="551" t="s">
        <v>135</v>
      </c>
      <c r="CG186" s="552">
        <f t="shared" si="47"/>
        <v>43466</v>
      </c>
      <c r="CH186" s="552">
        <f t="shared" si="48"/>
        <v>43555</v>
      </c>
      <c r="CI186" s="552">
        <f>'Information Input'!$H$35</f>
        <v>43555</v>
      </c>
      <c r="CJ186" s="551" t="str">
        <f>'Information Input'!$J$22</f>
        <v>Quarterly</v>
      </c>
      <c r="CK186" s="552">
        <f>'Information Input'!$H$30</f>
        <v>43555</v>
      </c>
      <c r="CL186" s="551">
        <f>'Information Input'!$J$18</f>
        <v>2019</v>
      </c>
      <c r="CM186" s="551" t="s">
        <v>99</v>
      </c>
      <c r="CN186" s="1014" t="s">
        <v>100</v>
      </c>
      <c r="CO186" s="542" t="s">
        <v>96</v>
      </c>
      <c r="CP186" s="542" t="s">
        <v>671</v>
      </c>
      <c r="CQ186" s="551">
        <v>25</v>
      </c>
      <c r="CR186" s="542" t="s">
        <v>167</v>
      </c>
      <c r="CS186" s="542" t="s">
        <v>233</v>
      </c>
      <c r="CT186" s="1015">
        <f>'Report 1'!$W$18</f>
        <v>0</v>
      </c>
      <c r="CU186" s="1016">
        <f>SUMIF('Report 4A'!$G$16:$G$95,$CQ186,'Report 4A'!$AE$16:$AE$95)</f>
        <v>0</v>
      </c>
      <c r="CV186" s="1017">
        <f t="shared" si="49"/>
        <v>0</v>
      </c>
      <c r="CX186" s="546" t="s">
        <v>669</v>
      </c>
      <c r="CY186" s="537" t="s">
        <v>312</v>
      </c>
      <c r="CZ186" s="537" t="str">
        <f>'Information Input'!$M$14</f>
        <v xml:space="preserve">      -      </v>
      </c>
      <c r="DA186" s="552">
        <f>'Information Input'!$H$35</f>
        <v>43555</v>
      </c>
      <c r="DB186" s="537" t="str">
        <f>'Information Input'!$J$22</f>
        <v>Quarterly</v>
      </c>
      <c r="DC186" s="552">
        <f>'Information Input'!$H$30</f>
        <v>43555</v>
      </c>
      <c r="DD186" s="553" t="str">
        <f t="shared" si="53"/>
        <v>201609</v>
      </c>
      <c r="DE186" s="541" t="s">
        <v>96</v>
      </c>
      <c r="DF186" s="541" t="s">
        <v>681</v>
      </c>
      <c r="DG186" s="544">
        <f>'Report 5D'!$AG$108</f>
        <v>0</v>
      </c>
      <c r="DH186" s="550">
        <f>'Report 5D'!$AG$109</f>
        <v>0</v>
      </c>
      <c r="DI186" s="544">
        <f>'Report 5D'!$AG$110</f>
        <v>0</v>
      </c>
      <c r="DJ186" s="544">
        <f>'Report 5D'!$AG$111</f>
        <v>0</v>
      </c>
      <c r="DK186" s="544">
        <f>'Report 5D'!$AG$112</f>
        <v>0</v>
      </c>
      <c r="DL186" s="544">
        <f>'Report 5D'!$AG$113</f>
        <v>0</v>
      </c>
      <c r="DM186" s="544">
        <f>'Report 5D'!$AG$114</f>
        <v>0</v>
      </c>
      <c r="DN186" s="544">
        <f>'Report 5D'!$AG$115</f>
        <v>0</v>
      </c>
      <c r="DO186" s="544">
        <f>'Report 5D'!$AG$116</f>
        <v>0</v>
      </c>
      <c r="DP186" s="544">
        <f>'Report 5D'!$AG$117</f>
        <v>0</v>
      </c>
      <c r="DQ186" s="544">
        <f>'Report 5D'!$AG$118</f>
        <v>0</v>
      </c>
    </row>
    <row r="187" spans="2:121">
      <c r="B187" s="535" t="s">
        <v>669</v>
      </c>
      <c r="C187" s="536">
        <v>1</v>
      </c>
      <c r="D187" s="537" t="str">
        <f>'Information Input'!$M$14</f>
        <v xml:space="preserve">      -      </v>
      </c>
      <c r="E187" s="537" t="s">
        <v>135</v>
      </c>
      <c r="F187" s="538">
        <f t="shared" si="45"/>
        <v>43466</v>
      </c>
      <c r="G187" s="538">
        <f t="shared" si="46"/>
        <v>43555</v>
      </c>
      <c r="H187" s="538">
        <f>'Information Input'!$H$35</f>
        <v>43555</v>
      </c>
      <c r="I187" s="537" t="str">
        <f>'Information Input'!$J$22</f>
        <v>Quarterly</v>
      </c>
      <c r="J187" s="538">
        <f>'Information Input'!$H$30</f>
        <v>43555</v>
      </c>
      <c r="K187" s="537">
        <f>'Information Input'!$J$18</f>
        <v>2019</v>
      </c>
      <c r="L187" s="579" t="s">
        <v>94</v>
      </c>
      <c r="M187" s="540" t="s">
        <v>95</v>
      </c>
      <c r="N187" s="541" t="s">
        <v>96</v>
      </c>
      <c r="O187" s="542" t="s">
        <v>671</v>
      </c>
      <c r="P187" s="537">
        <v>35</v>
      </c>
      <c r="Q187" s="541" t="s">
        <v>177</v>
      </c>
      <c r="R187" s="541" t="s">
        <v>235</v>
      </c>
      <c r="S187" s="543">
        <f>'Report 1'!$M$18</f>
        <v>0</v>
      </c>
      <c r="T187" s="544">
        <f>'Report 1'!$M$55</f>
        <v>0</v>
      </c>
      <c r="U187" s="545">
        <f>'Report 1'!$M$141</f>
        <v>0</v>
      </c>
      <c r="AL187" s="546" t="s">
        <v>669</v>
      </c>
      <c r="AM187" s="547">
        <v>2</v>
      </c>
      <c r="AN187" s="547" t="str">
        <f>'Information Input'!$M$14</f>
        <v xml:space="preserve">      -      </v>
      </c>
      <c r="AO187" s="547" t="s">
        <v>139</v>
      </c>
      <c r="AP187" s="538">
        <f>'Information Input'!$H$33</f>
        <v>43466</v>
      </c>
      <c r="AQ187" s="538">
        <f>'Information Input'!$H$34</f>
        <v>43555</v>
      </c>
      <c r="AR187" s="538">
        <f>'Information Input'!$H$35</f>
        <v>43555</v>
      </c>
      <c r="AS187" s="547" t="str">
        <f>'Information Input'!$J$22</f>
        <v>Quarterly</v>
      </c>
      <c r="AT187" s="538">
        <f>'Information Input'!$H$30</f>
        <v>43555</v>
      </c>
      <c r="AU187" s="547">
        <f>'Information Input'!$J$18</f>
        <v>2019</v>
      </c>
      <c r="AV187" s="547" t="s">
        <v>89</v>
      </c>
      <c r="AW187" s="547" t="s">
        <v>90</v>
      </c>
      <c r="AX187" s="547" t="s">
        <v>91</v>
      </c>
      <c r="AY187" s="548" t="s">
        <v>671</v>
      </c>
      <c r="AZ187" s="547">
        <v>18</v>
      </c>
      <c r="BA187" s="549" t="s">
        <v>160</v>
      </c>
      <c r="BB187" s="543" t="s">
        <v>235</v>
      </c>
      <c r="BC187" s="550">
        <f>'Report 2'!$AJ25</f>
        <v>0</v>
      </c>
      <c r="BD187" s="550">
        <f>'Report 2'!$AK25</f>
        <v>0</v>
      </c>
      <c r="BE187" s="550">
        <f>'Report 2'!$AL25</f>
        <v>0</v>
      </c>
      <c r="BF187" s="550">
        <f>'Report 2'!$AM25</f>
        <v>0</v>
      </c>
      <c r="BG187" s="550">
        <f>'Report 2'!$AN25</f>
        <v>0</v>
      </c>
      <c r="BH187" s="550">
        <f>'Report 2'!$AO25</f>
        <v>0</v>
      </c>
      <c r="BI187" s="550">
        <f>'Report 2'!$AP25</f>
        <v>0</v>
      </c>
      <c r="BK187" s="541" t="s">
        <v>669</v>
      </c>
      <c r="BL187" s="537">
        <v>3</v>
      </c>
      <c r="BM187" s="537" t="str">
        <f>'Information Input'!$M$14</f>
        <v xml:space="preserve">      -      </v>
      </c>
      <c r="BN187" s="537" t="s">
        <v>137</v>
      </c>
      <c r="BO187" s="538">
        <f t="shared" si="51"/>
        <v>43647</v>
      </c>
      <c r="BP187" s="538">
        <f t="shared" si="52"/>
        <v>43738</v>
      </c>
      <c r="BQ187" s="538">
        <f>'Information Input'!$H$35</f>
        <v>43555</v>
      </c>
      <c r="BR187" s="537" t="str">
        <f>'Information Input'!$J$22</f>
        <v>Quarterly</v>
      </c>
      <c r="BS187" s="538">
        <f>'Information Input'!$H$30</f>
        <v>43555</v>
      </c>
      <c r="BT187" s="537">
        <f>'Information Input'!$J$18</f>
        <v>2019</v>
      </c>
      <c r="BU187" s="579" t="s">
        <v>101</v>
      </c>
      <c r="BV187" s="540" t="s">
        <v>102</v>
      </c>
      <c r="BW187" s="541" t="s">
        <v>103</v>
      </c>
      <c r="BX187" s="537">
        <v>5</v>
      </c>
      <c r="BY187" s="549" t="s">
        <v>253</v>
      </c>
      <c r="BZ187" s="549" t="s">
        <v>254</v>
      </c>
      <c r="CA187" s="543">
        <f>'Report 3'!$P$36</f>
        <v>0</v>
      </c>
      <c r="CC187" s="542" t="s">
        <v>669</v>
      </c>
      <c r="CD187" s="1014" t="s">
        <v>672</v>
      </c>
      <c r="CE187" s="1014" t="str">
        <f>'Information Input'!$M$14</f>
        <v xml:space="preserve">      -      </v>
      </c>
      <c r="CF187" s="551" t="s">
        <v>135</v>
      </c>
      <c r="CG187" s="552">
        <f t="shared" si="47"/>
        <v>43466</v>
      </c>
      <c r="CH187" s="552">
        <f t="shared" si="48"/>
        <v>43555</v>
      </c>
      <c r="CI187" s="552">
        <f>'Information Input'!$H$35</f>
        <v>43555</v>
      </c>
      <c r="CJ187" s="551" t="str">
        <f>'Information Input'!$J$22</f>
        <v>Quarterly</v>
      </c>
      <c r="CK187" s="552">
        <f>'Information Input'!$H$30</f>
        <v>43555</v>
      </c>
      <c r="CL187" s="551">
        <f>'Information Input'!$J$18</f>
        <v>2019</v>
      </c>
      <c r="CM187" s="551" t="s">
        <v>99</v>
      </c>
      <c r="CN187" s="1014" t="s">
        <v>100</v>
      </c>
      <c r="CO187" s="542" t="s">
        <v>96</v>
      </c>
      <c r="CP187" s="542" t="s">
        <v>671</v>
      </c>
      <c r="CQ187" s="551">
        <v>26</v>
      </c>
      <c r="CR187" s="542" t="s">
        <v>168</v>
      </c>
      <c r="CS187" s="542" t="s">
        <v>237</v>
      </c>
      <c r="CT187" s="1015">
        <f>'Report 1'!$W$18</f>
        <v>0</v>
      </c>
      <c r="CU187" s="1016">
        <f>SUMIF('Report 4A'!$G$16:$G$95,$CQ187,'Report 4A'!$AE$16:$AE$95)</f>
        <v>0</v>
      </c>
      <c r="CV187" s="1017">
        <f t="shared" si="49"/>
        <v>0</v>
      </c>
      <c r="CX187" s="546" t="s">
        <v>669</v>
      </c>
      <c r="CY187" s="537" t="s">
        <v>312</v>
      </c>
      <c r="CZ187" s="537" t="str">
        <f>'Information Input'!$M$14</f>
        <v xml:space="preserve">      -      </v>
      </c>
      <c r="DA187" s="538">
        <f>'Information Input'!$H$35</f>
        <v>43555</v>
      </c>
      <c r="DB187" s="537" t="str">
        <f>'Information Input'!$J$22</f>
        <v>Quarterly</v>
      </c>
      <c r="DC187" s="552">
        <f>'Information Input'!$H$30</f>
        <v>43555</v>
      </c>
      <c r="DD187" s="553" t="str">
        <f t="shared" si="53"/>
        <v>201608</v>
      </c>
      <c r="DE187" s="541" t="s">
        <v>96</v>
      </c>
      <c r="DF187" s="541" t="s">
        <v>681</v>
      </c>
      <c r="DG187" s="544">
        <f>'Report 5D'!$AH$108</f>
        <v>0</v>
      </c>
      <c r="DH187" s="550">
        <f>'Report 5D'!$AH$109</f>
        <v>0</v>
      </c>
      <c r="DI187" s="544">
        <f>'Report 5D'!$AH$110</f>
        <v>0</v>
      </c>
      <c r="DJ187" s="544">
        <f>'Report 5D'!$AH$111</f>
        <v>0</v>
      </c>
      <c r="DK187" s="544">
        <f>'Report 5D'!$AH$112</f>
        <v>0</v>
      </c>
      <c r="DL187" s="544">
        <f>'Report 5D'!$AH$113</f>
        <v>0</v>
      </c>
      <c r="DM187" s="544">
        <f>'Report 5D'!$AH$114</f>
        <v>0</v>
      </c>
      <c r="DN187" s="544">
        <f>'Report 5D'!$AH$115</f>
        <v>0</v>
      </c>
      <c r="DO187" s="544">
        <f>'Report 5D'!$AH$116</f>
        <v>0</v>
      </c>
      <c r="DP187" s="544">
        <f>'Report 5D'!$AH$117</f>
        <v>0</v>
      </c>
      <c r="DQ187" s="544">
        <f>'Report 5D'!$AH$118</f>
        <v>0</v>
      </c>
    </row>
    <row r="188" spans="2:121">
      <c r="B188" s="535" t="s">
        <v>669</v>
      </c>
      <c r="C188" s="536">
        <v>1</v>
      </c>
      <c r="D188" s="537" t="str">
        <f>'Information Input'!$M$14</f>
        <v xml:space="preserve">      -      </v>
      </c>
      <c r="E188" s="537" t="s">
        <v>135</v>
      </c>
      <c r="F188" s="538">
        <f t="shared" si="45"/>
        <v>43466</v>
      </c>
      <c r="G188" s="538">
        <f t="shared" si="46"/>
        <v>43555</v>
      </c>
      <c r="H188" s="538">
        <f>'Information Input'!$H$35</f>
        <v>43555</v>
      </c>
      <c r="I188" s="537" t="str">
        <f>'Information Input'!$J$22</f>
        <v>Quarterly</v>
      </c>
      <c r="J188" s="538">
        <f>'Information Input'!$H$30</f>
        <v>43555</v>
      </c>
      <c r="K188" s="537">
        <f>'Information Input'!$J$18</f>
        <v>2019</v>
      </c>
      <c r="L188" s="579" t="s">
        <v>94</v>
      </c>
      <c r="M188" s="540" t="s">
        <v>95</v>
      </c>
      <c r="N188" s="541" t="s">
        <v>96</v>
      </c>
      <c r="O188" s="542" t="s">
        <v>671</v>
      </c>
      <c r="P188" s="537">
        <v>36</v>
      </c>
      <c r="Q188" s="541" t="s">
        <v>178</v>
      </c>
      <c r="R188" s="541" t="s">
        <v>235</v>
      </c>
      <c r="S188" s="543">
        <f>'Report 1'!$M$18</f>
        <v>0</v>
      </c>
      <c r="T188" s="544">
        <f>'Report 1'!$M$56</f>
        <v>0</v>
      </c>
      <c r="U188" s="545">
        <f>'Report 1'!$M$142</f>
        <v>0</v>
      </c>
      <c r="AL188" s="546" t="s">
        <v>669</v>
      </c>
      <c r="AM188" s="547">
        <v>2</v>
      </c>
      <c r="AN188" s="547" t="str">
        <f>'Information Input'!$M$14</f>
        <v xml:space="preserve">      -      </v>
      </c>
      <c r="AO188" s="547" t="s">
        <v>139</v>
      </c>
      <c r="AP188" s="538">
        <f>'Information Input'!$H$33</f>
        <v>43466</v>
      </c>
      <c r="AQ188" s="538">
        <f>'Information Input'!$H$34</f>
        <v>43555</v>
      </c>
      <c r="AR188" s="538">
        <f>'Information Input'!$H$35</f>
        <v>43555</v>
      </c>
      <c r="AS188" s="547" t="str">
        <f>'Information Input'!$J$22</f>
        <v>Quarterly</v>
      </c>
      <c r="AT188" s="538">
        <f>'Information Input'!$H$30</f>
        <v>43555</v>
      </c>
      <c r="AU188" s="547">
        <f>'Information Input'!$J$18</f>
        <v>2019</v>
      </c>
      <c r="AV188" s="547" t="s">
        <v>89</v>
      </c>
      <c r="AW188" s="547" t="s">
        <v>90</v>
      </c>
      <c r="AX188" s="547" t="s">
        <v>91</v>
      </c>
      <c r="AY188" s="548" t="s">
        <v>671</v>
      </c>
      <c r="AZ188" s="547">
        <v>19</v>
      </c>
      <c r="BA188" s="549" t="s">
        <v>161</v>
      </c>
      <c r="BB188" s="543" t="s">
        <v>235</v>
      </c>
      <c r="BC188" s="550">
        <f>'Report 2'!$AJ26</f>
        <v>0</v>
      </c>
      <c r="BD188" s="550">
        <f>'Report 2'!$AK26</f>
        <v>0</v>
      </c>
      <c r="BE188" s="550">
        <f>'Report 2'!$AL26</f>
        <v>0</v>
      </c>
      <c r="BF188" s="550">
        <f>'Report 2'!$AM26</f>
        <v>0</v>
      </c>
      <c r="BG188" s="550">
        <f>'Report 2'!$AN26</f>
        <v>0</v>
      </c>
      <c r="BH188" s="550">
        <f>'Report 2'!$AO26</f>
        <v>0</v>
      </c>
      <c r="BI188" s="550">
        <f>'Report 2'!$AP26</f>
        <v>0</v>
      </c>
      <c r="BK188" s="541" t="s">
        <v>669</v>
      </c>
      <c r="BL188" s="537">
        <v>3</v>
      </c>
      <c r="BM188" s="537" t="str">
        <f>'Information Input'!$M$14</f>
        <v xml:space="preserve">      -      </v>
      </c>
      <c r="BN188" s="537" t="s">
        <v>137</v>
      </c>
      <c r="BO188" s="538">
        <f t="shared" si="51"/>
        <v>43647</v>
      </c>
      <c r="BP188" s="538">
        <f t="shared" si="52"/>
        <v>43738</v>
      </c>
      <c r="BQ188" s="538">
        <f>'Information Input'!$H$35</f>
        <v>43555</v>
      </c>
      <c r="BR188" s="537" t="str">
        <f>'Information Input'!$J$22</f>
        <v>Quarterly</v>
      </c>
      <c r="BS188" s="538">
        <f>'Information Input'!$H$30</f>
        <v>43555</v>
      </c>
      <c r="BT188" s="537">
        <f>'Information Input'!$J$18</f>
        <v>2019</v>
      </c>
      <c r="BU188" s="579" t="s">
        <v>101</v>
      </c>
      <c r="BV188" s="540" t="s">
        <v>102</v>
      </c>
      <c r="BW188" s="541" t="s">
        <v>103</v>
      </c>
      <c r="BX188" s="537">
        <v>6</v>
      </c>
      <c r="BY188" s="549" t="s">
        <v>255</v>
      </c>
      <c r="BZ188" s="549" t="s">
        <v>254</v>
      </c>
      <c r="CA188" s="543">
        <f>'Report 3'!$P$37</f>
        <v>0</v>
      </c>
      <c r="CC188" s="542" t="s">
        <v>669</v>
      </c>
      <c r="CD188" s="1014" t="s">
        <v>672</v>
      </c>
      <c r="CE188" s="1014" t="str">
        <f>'Information Input'!$M$14</f>
        <v xml:space="preserve">      -      </v>
      </c>
      <c r="CF188" s="551" t="s">
        <v>135</v>
      </c>
      <c r="CG188" s="552">
        <f t="shared" si="47"/>
        <v>43466</v>
      </c>
      <c r="CH188" s="552">
        <f t="shared" si="48"/>
        <v>43555</v>
      </c>
      <c r="CI188" s="552">
        <f>'Information Input'!$H$35</f>
        <v>43555</v>
      </c>
      <c r="CJ188" s="551" t="str">
        <f>'Information Input'!$J$22</f>
        <v>Quarterly</v>
      </c>
      <c r="CK188" s="552">
        <f>'Information Input'!$H$30</f>
        <v>43555</v>
      </c>
      <c r="CL188" s="551">
        <f>'Information Input'!$J$18</f>
        <v>2019</v>
      </c>
      <c r="CM188" s="551" t="s">
        <v>99</v>
      </c>
      <c r="CN188" s="1014" t="s">
        <v>100</v>
      </c>
      <c r="CO188" s="542" t="s">
        <v>96</v>
      </c>
      <c r="CP188" s="542" t="s">
        <v>671</v>
      </c>
      <c r="CQ188" s="551">
        <v>27</v>
      </c>
      <c r="CR188" s="542" t="s">
        <v>169</v>
      </c>
      <c r="CS188" s="542" t="s">
        <v>235</v>
      </c>
      <c r="CT188" s="1015">
        <f>'Report 1'!$W$18</f>
        <v>0</v>
      </c>
      <c r="CU188" s="1016">
        <f>SUMIF('Report 4A'!$G$16:$G$95,$CQ188,'Report 4A'!$AE$16:$AE$95)</f>
        <v>0</v>
      </c>
      <c r="CV188" s="1017">
        <f t="shared" si="49"/>
        <v>0</v>
      </c>
      <c r="CX188" s="546" t="s">
        <v>669</v>
      </c>
      <c r="CY188" s="537" t="s">
        <v>312</v>
      </c>
      <c r="CZ188" s="537" t="str">
        <f>'Information Input'!$M$14</f>
        <v xml:space="preserve">      -      </v>
      </c>
      <c r="DA188" s="538">
        <f>'Information Input'!$H$35</f>
        <v>43555</v>
      </c>
      <c r="DB188" s="537" t="str">
        <f>'Information Input'!$J$22</f>
        <v>Quarterly</v>
      </c>
      <c r="DC188" s="552">
        <f>'Information Input'!$H$30</f>
        <v>43555</v>
      </c>
      <c r="DD188" s="553" t="str">
        <f t="shared" si="53"/>
        <v>201607</v>
      </c>
      <c r="DE188" s="541" t="s">
        <v>96</v>
      </c>
      <c r="DF188" s="541" t="s">
        <v>681</v>
      </c>
      <c r="DG188" s="544">
        <f>'Report 5D'!$AI$108</f>
        <v>0</v>
      </c>
      <c r="DH188" s="550">
        <f>'Report 5D'!$AI$109</f>
        <v>0</v>
      </c>
      <c r="DI188" s="544">
        <f>'Report 5D'!$AI$110</f>
        <v>0</v>
      </c>
      <c r="DJ188" s="544">
        <f>'Report 5D'!$AI$111</f>
        <v>0</v>
      </c>
      <c r="DK188" s="544">
        <f>'Report 5D'!$AI$112</f>
        <v>0</v>
      </c>
      <c r="DL188" s="544">
        <f>'Report 5D'!$AI$113</f>
        <v>0</v>
      </c>
      <c r="DM188" s="544">
        <f>'Report 5D'!$AI$114</f>
        <v>0</v>
      </c>
      <c r="DN188" s="544">
        <f>'Report 5D'!$AI$115</f>
        <v>0</v>
      </c>
      <c r="DO188" s="544">
        <f>'Report 5D'!$AI$116</f>
        <v>0</v>
      </c>
      <c r="DP188" s="544">
        <f>'Report 5D'!$AI$117</f>
        <v>0</v>
      </c>
      <c r="DQ188" s="544">
        <f>'Report 5D'!$AI$118</f>
        <v>0</v>
      </c>
    </row>
    <row r="189" spans="2:121">
      <c r="B189" s="535" t="s">
        <v>669</v>
      </c>
      <c r="C189" s="536">
        <v>1</v>
      </c>
      <c r="D189" s="537" t="str">
        <f>'Information Input'!$M$14</f>
        <v xml:space="preserve">      -      </v>
      </c>
      <c r="E189" s="537" t="s">
        <v>135</v>
      </c>
      <c r="F189" s="538">
        <f t="shared" si="45"/>
        <v>43466</v>
      </c>
      <c r="G189" s="538">
        <f t="shared" si="46"/>
        <v>43555</v>
      </c>
      <c r="H189" s="538">
        <f>'Information Input'!$H$35</f>
        <v>43555</v>
      </c>
      <c r="I189" s="537" t="str">
        <f>'Information Input'!$J$22</f>
        <v>Quarterly</v>
      </c>
      <c r="J189" s="538">
        <f>'Information Input'!$H$30</f>
        <v>43555</v>
      </c>
      <c r="K189" s="537">
        <f>'Information Input'!$J$18</f>
        <v>2019</v>
      </c>
      <c r="L189" s="579" t="s">
        <v>94</v>
      </c>
      <c r="M189" s="540" t="s">
        <v>95</v>
      </c>
      <c r="N189" s="541" t="s">
        <v>96</v>
      </c>
      <c r="O189" s="542" t="s">
        <v>671</v>
      </c>
      <c r="P189" s="537">
        <v>37</v>
      </c>
      <c r="Q189" s="541" t="s">
        <v>179</v>
      </c>
      <c r="R189" s="541" t="s">
        <v>231</v>
      </c>
      <c r="S189" s="543">
        <f>'Report 1'!$M$18</f>
        <v>0</v>
      </c>
      <c r="T189" s="544">
        <f>'Report 1'!$M$57</f>
        <v>0</v>
      </c>
      <c r="U189" s="545">
        <f>'Report 1'!$M$143</f>
        <v>0</v>
      </c>
      <c r="AL189" s="546" t="s">
        <v>669</v>
      </c>
      <c r="AM189" s="547">
        <v>2</v>
      </c>
      <c r="AN189" s="547" t="str">
        <f>'Information Input'!$M$14</f>
        <v xml:space="preserve">      -      </v>
      </c>
      <c r="AO189" s="547" t="s">
        <v>139</v>
      </c>
      <c r="AP189" s="538">
        <f>'Information Input'!$H$33</f>
        <v>43466</v>
      </c>
      <c r="AQ189" s="538">
        <f>'Information Input'!$H$34</f>
        <v>43555</v>
      </c>
      <c r="AR189" s="538">
        <f>'Information Input'!$H$35</f>
        <v>43555</v>
      </c>
      <c r="AS189" s="547" t="str">
        <f>'Information Input'!$J$22</f>
        <v>Quarterly</v>
      </c>
      <c r="AT189" s="538">
        <f>'Information Input'!$H$30</f>
        <v>43555</v>
      </c>
      <c r="AU189" s="547">
        <f>'Information Input'!$J$18</f>
        <v>2019</v>
      </c>
      <c r="AV189" s="547" t="s">
        <v>89</v>
      </c>
      <c r="AW189" s="547" t="s">
        <v>90</v>
      </c>
      <c r="AX189" s="547" t="s">
        <v>91</v>
      </c>
      <c r="AY189" s="548" t="s">
        <v>671</v>
      </c>
      <c r="AZ189" s="547">
        <v>20</v>
      </c>
      <c r="BA189" s="549" t="s">
        <v>162</v>
      </c>
      <c r="BB189" s="543" t="s">
        <v>235</v>
      </c>
      <c r="BC189" s="550">
        <f>'Report 2'!$AJ27</f>
        <v>0</v>
      </c>
      <c r="BD189" s="550">
        <f>'Report 2'!$AK27</f>
        <v>0</v>
      </c>
      <c r="BE189" s="550">
        <f>'Report 2'!$AL27</f>
        <v>0</v>
      </c>
      <c r="BF189" s="550">
        <f>'Report 2'!$AM27</f>
        <v>0</v>
      </c>
      <c r="BG189" s="550">
        <f>'Report 2'!$AN27</f>
        <v>0</v>
      </c>
      <c r="BH189" s="550">
        <f>'Report 2'!$AO27</f>
        <v>0</v>
      </c>
      <c r="BI189" s="550">
        <f>'Report 2'!$AP27</f>
        <v>0</v>
      </c>
      <c r="BK189" s="541" t="s">
        <v>669</v>
      </c>
      <c r="BL189" s="537">
        <v>3</v>
      </c>
      <c r="BM189" s="537" t="str">
        <f>'Information Input'!$M$14</f>
        <v xml:space="preserve">      -      </v>
      </c>
      <c r="BN189" s="537" t="s">
        <v>137</v>
      </c>
      <c r="BO189" s="538">
        <f t="shared" si="51"/>
        <v>43647</v>
      </c>
      <c r="BP189" s="538">
        <f t="shared" si="52"/>
        <v>43738</v>
      </c>
      <c r="BQ189" s="538">
        <f>'Information Input'!$H$35</f>
        <v>43555</v>
      </c>
      <c r="BR189" s="537" t="str">
        <f>'Information Input'!$J$22</f>
        <v>Quarterly</v>
      </c>
      <c r="BS189" s="538">
        <f>'Information Input'!$H$30</f>
        <v>43555</v>
      </c>
      <c r="BT189" s="537">
        <f>'Information Input'!$J$18</f>
        <v>2019</v>
      </c>
      <c r="BU189" s="579" t="s">
        <v>101</v>
      </c>
      <c r="BV189" s="540" t="s">
        <v>102</v>
      </c>
      <c r="BW189" s="541" t="s">
        <v>103</v>
      </c>
      <c r="BX189" s="537">
        <v>7</v>
      </c>
      <c r="BY189" s="549" t="s">
        <v>256</v>
      </c>
      <c r="BZ189" s="549" t="s">
        <v>254</v>
      </c>
      <c r="CA189" s="543">
        <f>'Report 3'!$P$38</f>
        <v>0</v>
      </c>
      <c r="CC189" s="542" t="s">
        <v>669</v>
      </c>
      <c r="CD189" s="1014" t="s">
        <v>672</v>
      </c>
      <c r="CE189" s="1014" t="str">
        <f>'Information Input'!$M$14</f>
        <v xml:space="preserve">      -      </v>
      </c>
      <c r="CF189" s="551" t="s">
        <v>135</v>
      </c>
      <c r="CG189" s="552">
        <f t="shared" si="47"/>
        <v>43466</v>
      </c>
      <c r="CH189" s="552">
        <f t="shared" si="48"/>
        <v>43555</v>
      </c>
      <c r="CI189" s="552">
        <f>'Information Input'!$H$35</f>
        <v>43555</v>
      </c>
      <c r="CJ189" s="551" t="str">
        <f>'Information Input'!$J$22</f>
        <v>Quarterly</v>
      </c>
      <c r="CK189" s="552">
        <f>'Information Input'!$H$30</f>
        <v>43555</v>
      </c>
      <c r="CL189" s="551">
        <f>'Information Input'!$J$18</f>
        <v>2019</v>
      </c>
      <c r="CM189" s="551" t="s">
        <v>99</v>
      </c>
      <c r="CN189" s="1014" t="s">
        <v>100</v>
      </c>
      <c r="CO189" s="542" t="s">
        <v>96</v>
      </c>
      <c r="CP189" s="542" t="s">
        <v>671</v>
      </c>
      <c r="CQ189" s="551">
        <v>28</v>
      </c>
      <c r="CR189" s="542" t="s">
        <v>170</v>
      </c>
      <c r="CS189" s="542" t="s">
        <v>235</v>
      </c>
      <c r="CT189" s="1015">
        <f>'Report 1'!$W$18</f>
        <v>0</v>
      </c>
      <c r="CU189" s="1016">
        <f>SUMIF('Report 4A'!$G$16:$G$95,$CQ189,'Report 4A'!$AE$16:$AE$95)</f>
        <v>0</v>
      </c>
      <c r="CV189" s="1017">
        <f t="shared" si="49"/>
        <v>0</v>
      </c>
      <c r="CX189" s="546" t="s">
        <v>669</v>
      </c>
      <c r="CY189" s="537" t="s">
        <v>312</v>
      </c>
      <c r="CZ189" s="537" t="str">
        <f>'Information Input'!$M$14</f>
        <v xml:space="preserve">      -      </v>
      </c>
      <c r="DA189" s="538">
        <f>'Information Input'!$H$35</f>
        <v>43555</v>
      </c>
      <c r="DB189" s="537" t="str">
        <f>'Information Input'!$J$22</f>
        <v>Quarterly</v>
      </c>
      <c r="DC189" s="552">
        <f>'Information Input'!$H$30</f>
        <v>43555</v>
      </c>
      <c r="DD189" s="553" t="str">
        <f t="shared" si="53"/>
        <v>201606</v>
      </c>
      <c r="DE189" s="541" t="s">
        <v>96</v>
      </c>
      <c r="DF189" s="541" t="s">
        <v>681</v>
      </c>
      <c r="DG189" s="544">
        <f>'Report 5D'!$AJ$108</f>
        <v>0</v>
      </c>
      <c r="DH189" s="550">
        <f>'Report 5D'!$AJ$109</f>
        <v>0</v>
      </c>
      <c r="DI189" s="544">
        <f>'Report 5D'!$AJ$110</f>
        <v>0</v>
      </c>
      <c r="DJ189" s="544">
        <f>'Report 5D'!$AJ$111</f>
        <v>0</v>
      </c>
      <c r="DK189" s="544">
        <f>'Report 5D'!$AJ$112</f>
        <v>0</v>
      </c>
      <c r="DL189" s="544">
        <f>'Report 5D'!$AJ$113</f>
        <v>0</v>
      </c>
      <c r="DM189" s="544">
        <f>'Report 5D'!$AJ$114</f>
        <v>0</v>
      </c>
      <c r="DN189" s="544">
        <f>'Report 5D'!$AJ$115</f>
        <v>0</v>
      </c>
      <c r="DO189" s="544">
        <f>'Report 5D'!$AJ$116</f>
        <v>0</v>
      </c>
      <c r="DP189" s="544">
        <f>'Report 5D'!$AJ$117</f>
        <v>0</v>
      </c>
      <c r="DQ189" s="544">
        <f>'Report 5D'!$AJ$118</f>
        <v>0</v>
      </c>
    </row>
    <row r="190" spans="2:121">
      <c r="B190" s="535" t="s">
        <v>669</v>
      </c>
      <c r="C190" s="536">
        <v>1</v>
      </c>
      <c r="D190" s="537" t="str">
        <f>'Information Input'!$M$14</f>
        <v xml:space="preserve">      -      </v>
      </c>
      <c r="E190" s="537" t="s">
        <v>135</v>
      </c>
      <c r="F190" s="538">
        <f t="shared" si="45"/>
        <v>43466</v>
      </c>
      <c r="G190" s="538">
        <f t="shared" si="46"/>
        <v>43555</v>
      </c>
      <c r="H190" s="538">
        <f>'Information Input'!$H$35</f>
        <v>43555</v>
      </c>
      <c r="I190" s="537" t="str">
        <f>'Information Input'!$J$22</f>
        <v>Quarterly</v>
      </c>
      <c r="J190" s="538">
        <f>'Information Input'!$H$30</f>
        <v>43555</v>
      </c>
      <c r="K190" s="537">
        <f>'Information Input'!$J$18</f>
        <v>2019</v>
      </c>
      <c r="L190" s="579" t="s">
        <v>94</v>
      </c>
      <c r="M190" s="540" t="s">
        <v>95</v>
      </c>
      <c r="N190" s="541" t="s">
        <v>96</v>
      </c>
      <c r="O190" s="542" t="s">
        <v>671</v>
      </c>
      <c r="P190" s="537">
        <v>38</v>
      </c>
      <c r="Q190" s="541" t="s">
        <v>180</v>
      </c>
      <c r="R190" s="541" t="s">
        <v>233</v>
      </c>
      <c r="S190" s="543">
        <f>'Report 1'!$M$18</f>
        <v>0</v>
      </c>
      <c r="T190" s="544">
        <f>'Report 1'!$M$58</f>
        <v>0</v>
      </c>
      <c r="U190" s="545">
        <f>'Report 1'!$M$144</f>
        <v>0</v>
      </c>
      <c r="AL190" s="546" t="s">
        <v>669</v>
      </c>
      <c r="AM190" s="547">
        <v>2</v>
      </c>
      <c r="AN190" s="547" t="str">
        <f>'Information Input'!$M$14</f>
        <v xml:space="preserve">      -      </v>
      </c>
      <c r="AO190" s="547" t="s">
        <v>139</v>
      </c>
      <c r="AP190" s="538">
        <f>'Information Input'!$H$33</f>
        <v>43466</v>
      </c>
      <c r="AQ190" s="538">
        <f>'Information Input'!$H$34</f>
        <v>43555</v>
      </c>
      <c r="AR190" s="538">
        <f>'Information Input'!$H$35</f>
        <v>43555</v>
      </c>
      <c r="AS190" s="547" t="str">
        <f>'Information Input'!$J$22</f>
        <v>Quarterly</v>
      </c>
      <c r="AT190" s="538">
        <f>'Information Input'!$H$30</f>
        <v>43555</v>
      </c>
      <c r="AU190" s="547">
        <f>'Information Input'!$J$18</f>
        <v>2019</v>
      </c>
      <c r="AV190" s="547" t="s">
        <v>89</v>
      </c>
      <c r="AW190" s="547" t="s">
        <v>90</v>
      </c>
      <c r="AX190" s="547" t="s">
        <v>91</v>
      </c>
      <c r="AY190" s="548" t="s">
        <v>671</v>
      </c>
      <c r="AZ190" s="547">
        <v>21</v>
      </c>
      <c r="BA190" s="549" t="s">
        <v>163</v>
      </c>
      <c r="BB190" s="543" t="s">
        <v>235</v>
      </c>
      <c r="BC190" s="550">
        <f>'Report 2'!$AJ28</f>
        <v>0</v>
      </c>
      <c r="BD190" s="550">
        <f>'Report 2'!$AK28</f>
        <v>0</v>
      </c>
      <c r="BE190" s="550">
        <f>'Report 2'!$AL28</f>
        <v>0</v>
      </c>
      <c r="BF190" s="550">
        <f>'Report 2'!$AM28</f>
        <v>0</v>
      </c>
      <c r="BG190" s="550">
        <f>'Report 2'!$AN28</f>
        <v>0</v>
      </c>
      <c r="BH190" s="550">
        <f>'Report 2'!$AO28</f>
        <v>0</v>
      </c>
      <c r="BI190" s="550">
        <f>'Report 2'!$AP28</f>
        <v>0</v>
      </c>
      <c r="BK190" s="541" t="s">
        <v>669</v>
      </c>
      <c r="BL190" s="537">
        <v>3</v>
      </c>
      <c r="BM190" s="537" t="str">
        <f>'Information Input'!$M$14</f>
        <v xml:space="preserve">      -      </v>
      </c>
      <c r="BN190" s="537" t="s">
        <v>137</v>
      </c>
      <c r="BO190" s="538">
        <f t="shared" si="51"/>
        <v>43647</v>
      </c>
      <c r="BP190" s="538">
        <f t="shared" si="52"/>
        <v>43738</v>
      </c>
      <c r="BQ190" s="538">
        <f>'Information Input'!$H$35</f>
        <v>43555</v>
      </c>
      <c r="BR190" s="537" t="str">
        <f>'Information Input'!$J$22</f>
        <v>Quarterly</v>
      </c>
      <c r="BS190" s="538">
        <f>'Information Input'!$H$30</f>
        <v>43555</v>
      </c>
      <c r="BT190" s="537">
        <f>'Information Input'!$J$18</f>
        <v>2019</v>
      </c>
      <c r="BU190" s="579" t="s">
        <v>101</v>
      </c>
      <c r="BV190" s="540" t="s">
        <v>102</v>
      </c>
      <c r="BW190" s="541" t="s">
        <v>103</v>
      </c>
      <c r="BX190" s="537">
        <v>8</v>
      </c>
      <c r="BY190" s="549" t="s">
        <v>178</v>
      </c>
      <c r="BZ190" s="549" t="s">
        <v>257</v>
      </c>
      <c r="CA190" s="543">
        <f>'Report 3'!$P$39</f>
        <v>0</v>
      </c>
      <c r="CC190" s="542" t="s">
        <v>669</v>
      </c>
      <c r="CD190" s="1014" t="s">
        <v>672</v>
      </c>
      <c r="CE190" s="1014" t="str">
        <f>'Information Input'!$M$14</f>
        <v xml:space="preserve">      -      </v>
      </c>
      <c r="CF190" s="551" t="s">
        <v>135</v>
      </c>
      <c r="CG190" s="552">
        <f t="shared" si="47"/>
        <v>43466</v>
      </c>
      <c r="CH190" s="552">
        <f t="shared" si="48"/>
        <v>43555</v>
      </c>
      <c r="CI190" s="552">
        <f>'Information Input'!$H$35</f>
        <v>43555</v>
      </c>
      <c r="CJ190" s="551" t="str">
        <f>'Information Input'!$J$22</f>
        <v>Quarterly</v>
      </c>
      <c r="CK190" s="552">
        <f>'Information Input'!$H$30</f>
        <v>43555</v>
      </c>
      <c r="CL190" s="551">
        <f>'Information Input'!$J$18</f>
        <v>2019</v>
      </c>
      <c r="CM190" s="551" t="s">
        <v>99</v>
      </c>
      <c r="CN190" s="1014" t="s">
        <v>100</v>
      </c>
      <c r="CO190" s="542" t="s">
        <v>96</v>
      </c>
      <c r="CP190" s="542" t="s">
        <v>671</v>
      </c>
      <c r="CQ190" s="551">
        <v>29</v>
      </c>
      <c r="CR190" s="542" t="s">
        <v>171</v>
      </c>
      <c r="CS190" s="542" t="s">
        <v>238</v>
      </c>
      <c r="CT190" s="1015">
        <f>'Report 1'!$W$18</f>
        <v>0</v>
      </c>
      <c r="CU190" s="1016">
        <f>SUMIF('Report 4A'!$G$16:$G$95,$CQ190,'Report 4A'!$AE$16:$AE$95)</f>
        <v>0</v>
      </c>
      <c r="CV190" s="1017">
        <f t="shared" si="49"/>
        <v>0</v>
      </c>
      <c r="CX190" s="546" t="s">
        <v>669</v>
      </c>
      <c r="CY190" s="537" t="s">
        <v>312</v>
      </c>
      <c r="CZ190" s="537" t="str">
        <f>'Information Input'!$M$14</f>
        <v xml:space="preserve">      -      </v>
      </c>
      <c r="DA190" s="538">
        <f>'Information Input'!$H$35</f>
        <v>43555</v>
      </c>
      <c r="DB190" s="537" t="str">
        <f>'Information Input'!$J$22</f>
        <v>Quarterly</v>
      </c>
      <c r="DC190" s="552">
        <f>'Information Input'!$H$30</f>
        <v>43555</v>
      </c>
      <c r="DD190" s="553" t="str">
        <f t="shared" si="53"/>
        <v>201605</v>
      </c>
      <c r="DE190" s="541" t="s">
        <v>96</v>
      </c>
      <c r="DF190" s="541" t="s">
        <v>681</v>
      </c>
      <c r="DG190" s="544">
        <f>'Report 5D'!$AK$108</f>
        <v>0</v>
      </c>
      <c r="DH190" s="550">
        <f>'Report 5D'!$AK$109</f>
        <v>0</v>
      </c>
      <c r="DI190" s="544">
        <f>'Report 5D'!$AK$110</f>
        <v>0</v>
      </c>
      <c r="DJ190" s="544">
        <f>'Report 5D'!$AK$111</f>
        <v>0</v>
      </c>
      <c r="DK190" s="544">
        <f>'Report 5D'!$AK$112</f>
        <v>0</v>
      </c>
      <c r="DL190" s="544">
        <f>'Report 5D'!$AK$113</f>
        <v>0</v>
      </c>
      <c r="DM190" s="544">
        <f>'Report 5D'!$AK$114</f>
        <v>0</v>
      </c>
      <c r="DN190" s="544">
        <f>'Report 5D'!$AK$115</f>
        <v>0</v>
      </c>
      <c r="DO190" s="544">
        <f>'Report 5D'!$AK$116</f>
        <v>0</v>
      </c>
      <c r="DP190" s="544">
        <f>'Report 5D'!$AK$117</f>
        <v>0</v>
      </c>
      <c r="DQ190" s="544">
        <f>'Report 5D'!$AK$118</f>
        <v>0</v>
      </c>
    </row>
    <row r="191" spans="2:121">
      <c r="B191" s="535" t="s">
        <v>669</v>
      </c>
      <c r="C191" s="536">
        <v>1</v>
      </c>
      <c r="D191" s="537" t="str">
        <f>'Information Input'!$M$14</f>
        <v xml:space="preserve">      -      </v>
      </c>
      <c r="E191" s="537" t="s">
        <v>135</v>
      </c>
      <c r="F191" s="538">
        <f t="shared" si="45"/>
        <v>43466</v>
      </c>
      <c r="G191" s="538">
        <f t="shared" si="46"/>
        <v>43555</v>
      </c>
      <c r="H191" s="538">
        <f>'Information Input'!$H$35</f>
        <v>43555</v>
      </c>
      <c r="I191" s="537" t="str">
        <f>'Information Input'!$J$22</f>
        <v>Quarterly</v>
      </c>
      <c r="J191" s="538">
        <f>'Information Input'!$H$30</f>
        <v>43555</v>
      </c>
      <c r="K191" s="537">
        <f>'Information Input'!$J$18</f>
        <v>2019</v>
      </c>
      <c r="L191" s="579" t="s">
        <v>94</v>
      </c>
      <c r="M191" s="540" t="s">
        <v>95</v>
      </c>
      <c r="N191" s="541" t="s">
        <v>96</v>
      </c>
      <c r="O191" s="542" t="s">
        <v>671</v>
      </c>
      <c r="P191" s="537">
        <v>39</v>
      </c>
      <c r="Q191" s="541" t="s">
        <v>181</v>
      </c>
      <c r="R191" s="541" t="s">
        <v>233</v>
      </c>
      <c r="S191" s="543">
        <f>'Report 1'!$M$18</f>
        <v>0</v>
      </c>
      <c r="T191" s="544">
        <f>'Report 1'!$M$59</f>
        <v>0</v>
      </c>
      <c r="U191" s="545">
        <f>'Report 1'!$M$145</f>
        <v>0</v>
      </c>
      <c r="AL191" s="546" t="s">
        <v>669</v>
      </c>
      <c r="AM191" s="547">
        <v>2</v>
      </c>
      <c r="AN191" s="547" t="str">
        <f>'Information Input'!$M$14</f>
        <v xml:space="preserve">      -      </v>
      </c>
      <c r="AO191" s="547" t="s">
        <v>139</v>
      </c>
      <c r="AP191" s="538">
        <f>'Information Input'!$H$33</f>
        <v>43466</v>
      </c>
      <c r="AQ191" s="538">
        <f>'Information Input'!$H$34</f>
        <v>43555</v>
      </c>
      <c r="AR191" s="538">
        <f>'Information Input'!$H$35</f>
        <v>43555</v>
      </c>
      <c r="AS191" s="547" t="str">
        <f>'Information Input'!$J$22</f>
        <v>Quarterly</v>
      </c>
      <c r="AT191" s="538">
        <f>'Information Input'!$H$30</f>
        <v>43555</v>
      </c>
      <c r="AU191" s="547">
        <f>'Information Input'!$J$18</f>
        <v>2019</v>
      </c>
      <c r="AV191" s="547" t="s">
        <v>89</v>
      </c>
      <c r="AW191" s="547" t="s">
        <v>90</v>
      </c>
      <c r="AX191" s="547" t="s">
        <v>91</v>
      </c>
      <c r="AY191" s="548" t="s">
        <v>671</v>
      </c>
      <c r="AZ191" s="547">
        <v>22</v>
      </c>
      <c r="BA191" s="549" t="s">
        <v>164</v>
      </c>
      <c r="BB191" s="543" t="s">
        <v>236</v>
      </c>
      <c r="BC191" s="550">
        <f>'Report 2'!$AJ29</f>
        <v>0</v>
      </c>
      <c r="BD191" s="550">
        <f>'Report 2'!$AK29</f>
        <v>0</v>
      </c>
      <c r="BE191" s="550">
        <f>'Report 2'!$AL29</f>
        <v>0</v>
      </c>
      <c r="BF191" s="550">
        <f>'Report 2'!$AM29</f>
        <v>0</v>
      </c>
      <c r="BG191" s="550">
        <f>'Report 2'!$AN29</f>
        <v>0</v>
      </c>
      <c r="BH191" s="550">
        <f>'Report 2'!$AO29</f>
        <v>0</v>
      </c>
      <c r="BI191" s="550">
        <f>'Report 2'!$AP29</f>
        <v>0</v>
      </c>
      <c r="BK191" s="541" t="s">
        <v>669</v>
      </c>
      <c r="BL191" s="537">
        <v>3</v>
      </c>
      <c r="BM191" s="537" t="str">
        <f>'Information Input'!$M$14</f>
        <v xml:space="preserve">      -      </v>
      </c>
      <c r="BN191" s="537" t="s">
        <v>137</v>
      </c>
      <c r="BO191" s="538">
        <f t="shared" si="51"/>
        <v>43647</v>
      </c>
      <c r="BP191" s="538">
        <f t="shared" si="52"/>
        <v>43738</v>
      </c>
      <c r="BQ191" s="538">
        <f>'Information Input'!$H$35</f>
        <v>43555</v>
      </c>
      <c r="BR191" s="537" t="str">
        <f>'Information Input'!$J$22</f>
        <v>Quarterly</v>
      </c>
      <c r="BS191" s="538">
        <f>'Information Input'!$H$30</f>
        <v>43555</v>
      </c>
      <c r="BT191" s="537">
        <f>'Information Input'!$J$18</f>
        <v>2019</v>
      </c>
      <c r="BU191" s="579" t="s">
        <v>101</v>
      </c>
      <c r="BV191" s="540" t="s">
        <v>102</v>
      </c>
      <c r="BW191" s="541" t="s">
        <v>103</v>
      </c>
      <c r="BX191" s="537">
        <v>9</v>
      </c>
      <c r="BY191" s="549" t="s">
        <v>170</v>
      </c>
      <c r="BZ191" s="549" t="s">
        <v>258</v>
      </c>
      <c r="CA191" s="543">
        <f>'Report 3'!$P$40</f>
        <v>0</v>
      </c>
      <c r="CC191" s="542" t="s">
        <v>669</v>
      </c>
      <c r="CD191" s="1014" t="s">
        <v>672</v>
      </c>
      <c r="CE191" s="1014" t="str">
        <f>'Information Input'!$M$14</f>
        <v xml:space="preserve">      -      </v>
      </c>
      <c r="CF191" s="551" t="s">
        <v>135</v>
      </c>
      <c r="CG191" s="552">
        <f t="shared" si="47"/>
        <v>43466</v>
      </c>
      <c r="CH191" s="552">
        <f t="shared" si="48"/>
        <v>43555</v>
      </c>
      <c r="CI191" s="552">
        <f>'Information Input'!$H$35</f>
        <v>43555</v>
      </c>
      <c r="CJ191" s="551" t="str">
        <f>'Information Input'!$J$22</f>
        <v>Quarterly</v>
      </c>
      <c r="CK191" s="552">
        <f>'Information Input'!$H$30</f>
        <v>43555</v>
      </c>
      <c r="CL191" s="551">
        <f>'Information Input'!$J$18</f>
        <v>2019</v>
      </c>
      <c r="CM191" s="551" t="s">
        <v>99</v>
      </c>
      <c r="CN191" s="1014" t="s">
        <v>100</v>
      </c>
      <c r="CO191" s="542" t="s">
        <v>96</v>
      </c>
      <c r="CP191" s="542" t="s">
        <v>671</v>
      </c>
      <c r="CQ191" s="551">
        <v>30</v>
      </c>
      <c r="CR191" s="542" t="s">
        <v>172</v>
      </c>
      <c r="CS191" s="542" t="s">
        <v>238</v>
      </c>
      <c r="CT191" s="1015">
        <f>'Report 1'!$W$18</f>
        <v>0</v>
      </c>
      <c r="CU191" s="1016">
        <f>SUMIF('Report 4A'!$G$16:$G$95,$CQ191,'Report 4A'!$AE$16:$AE$95)</f>
        <v>0</v>
      </c>
      <c r="CV191" s="1017">
        <f t="shared" si="49"/>
        <v>0</v>
      </c>
      <c r="CX191" s="557" t="s">
        <v>669</v>
      </c>
      <c r="CY191" s="562" t="s">
        <v>312</v>
      </c>
      <c r="CZ191" s="562" t="str">
        <f>'Information Input'!$M$14</f>
        <v xml:space="preserve">      -      </v>
      </c>
      <c r="DA191" s="559">
        <f>'Information Input'!$H$35</f>
        <v>43555</v>
      </c>
      <c r="DB191" s="562" t="str">
        <f>'Information Input'!$J$22</f>
        <v>Quarterly</v>
      </c>
      <c r="DC191" s="566">
        <f>'Information Input'!$H$30</f>
        <v>43555</v>
      </c>
      <c r="DD191" s="567" t="str">
        <f t="shared" si="53"/>
        <v>201604</v>
      </c>
      <c r="DE191" s="561" t="s">
        <v>96</v>
      </c>
      <c r="DF191" s="561" t="s">
        <v>681</v>
      </c>
      <c r="DG191" s="568">
        <f>'Report 5D'!$AL$108</f>
        <v>0</v>
      </c>
      <c r="DH191" s="569">
        <f>'Report 5D'!$AL$109</f>
        <v>0</v>
      </c>
      <c r="DI191" s="568">
        <f>'Report 5D'!$AL$110</f>
        <v>0</v>
      </c>
      <c r="DJ191" s="568">
        <f>'Report 5D'!$AL$111</f>
        <v>0</v>
      </c>
      <c r="DK191" s="568">
        <f>'Report 5D'!$AL$112</f>
        <v>0</v>
      </c>
      <c r="DL191" s="568">
        <f>'Report 5D'!$AL$113</f>
        <v>0</v>
      </c>
      <c r="DM191" s="568">
        <f>'Report 5D'!$AL$114</f>
        <v>0</v>
      </c>
      <c r="DN191" s="568">
        <f>'Report 5D'!$AL$115</f>
        <v>0</v>
      </c>
      <c r="DO191" s="568">
        <f>'Report 5D'!$AL$116</f>
        <v>0</v>
      </c>
      <c r="DP191" s="568">
        <f>'Report 5D'!$AL$117</f>
        <v>0</v>
      </c>
      <c r="DQ191" s="568">
        <f>'Report 5D'!$AL$118</f>
        <v>0</v>
      </c>
    </row>
    <row r="192" spans="2:121">
      <c r="B192" s="535" t="s">
        <v>669</v>
      </c>
      <c r="C192" s="536">
        <v>1</v>
      </c>
      <c r="D192" s="537" t="str">
        <f>'Information Input'!$M$14</f>
        <v xml:space="preserve">      -      </v>
      </c>
      <c r="E192" s="537" t="s">
        <v>135</v>
      </c>
      <c r="F192" s="538">
        <f t="shared" si="45"/>
        <v>43466</v>
      </c>
      <c r="G192" s="538">
        <f t="shared" si="46"/>
        <v>43555</v>
      </c>
      <c r="H192" s="538">
        <f>'Information Input'!$H$35</f>
        <v>43555</v>
      </c>
      <c r="I192" s="537" t="str">
        <f>'Information Input'!$J$22</f>
        <v>Quarterly</v>
      </c>
      <c r="J192" s="538">
        <f>'Information Input'!$H$30</f>
        <v>43555</v>
      </c>
      <c r="K192" s="537">
        <f>'Information Input'!$J$18</f>
        <v>2019</v>
      </c>
      <c r="L192" s="579" t="s">
        <v>94</v>
      </c>
      <c r="M192" s="540" t="s">
        <v>95</v>
      </c>
      <c r="N192" s="541" t="s">
        <v>96</v>
      </c>
      <c r="O192" s="542" t="s">
        <v>671</v>
      </c>
      <c r="P192" s="537">
        <v>40</v>
      </c>
      <c r="Q192" s="541" t="s">
        <v>182</v>
      </c>
      <c r="R192" s="541" t="s">
        <v>238</v>
      </c>
      <c r="S192" s="543">
        <f>'Report 1'!$M$18</f>
        <v>0</v>
      </c>
      <c r="T192" s="544">
        <f>'Report 1'!$M$60</f>
        <v>0</v>
      </c>
      <c r="U192" s="545">
        <f>'Report 1'!$M$146</f>
        <v>0</v>
      </c>
      <c r="AL192" s="546" t="s">
        <v>669</v>
      </c>
      <c r="AM192" s="547">
        <v>2</v>
      </c>
      <c r="AN192" s="547" t="str">
        <f>'Information Input'!$M$14</f>
        <v xml:space="preserve">      -      </v>
      </c>
      <c r="AO192" s="547" t="s">
        <v>139</v>
      </c>
      <c r="AP192" s="538">
        <f>'Information Input'!$H$33</f>
        <v>43466</v>
      </c>
      <c r="AQ192" s="538">
        <f>'Information Input'!$H$34</f>
        <v>43555</v>
      </c>
      <c r="AR192" s="538">
        <f>'Information Input'!$H$35</f>
        <v>43555</v>
      </c>
      <c r="AS192" s="547" t="str">
        <f>'Information Input'!$J$22</f>
        <v>Quarterly</v>
      </c>
      <c r="AT192" s="538">
        <f>'Information Input'!$H$30</f>
        <v>43555</v>
      </c>
      <c r="AU192" s="547">
        <f>'Information Input'!$J$18</f>
        <v>2019</v>
      </c>
      <c r="AV192" s="547" t="s">
        <v>89</v>
      </c>
      <c r="AW192" s="547" t="s">
        <v>90</v>
      </c>
      <c r="AX192" s="547" t="s">
        <v>91</v>
      </c>
      <c r="AY192" s="548" t="s">
        <v>671</v>
      </c>
      <c r="AZ192" s="547">
        <v>23</v>
      </c>
      <c r="BA192" s="549" t="s">
        <v>165</v>
      </c>
      <c r="BB192" s="543" t="s">
        <v>236</v>
      </c>
      <c r="BC192" s="550">
        <f>'Report 2'!$AJ30</f>
        <v>0</v>
      </c>
      <c r="BD192" s="550">
        <f>'Report 2'!$AK30</f>
        <v>0</v>
      </c>
      <c r="BE192" s="550">
        <f>'Report 2'!$AL30</f>
        <v>0</v>
      </c>
      <c r="BF192" s="550">
        <f>'Report 2'!$AM30</f>
        <v>0</v>
      </c>
      <c r="BG192" s="550">
        <f>'Report 2'!$AN30</f>
        <v>0</v>
      </c>
      <c r="BH192" s="550">
        <f>'Report 2'!$AO30</f>
        <v>0</v>
      </c>
      <c r="BI192" s="550">
        <f>'Report 2'!$AP30</f>
        <v>0</v>
      </c>
      <c r="BK192" s="522" t="s">
        <v>669</v>
      </c>
      <c r="BL192" s="517">
        <v>3</v>
      </c>
      <c r="BM192" s="517" t="str">
        <f>'Information Input'!$M$14</f>
        <v xml:space="preserve">      -      </v>
      </c>
      <c r="BN192" s="517" t="s">
        <v>137</v>
      </c>
      <c r="BO192" s="518">
        <f t="shared" si="51"/>
        <v>43647</v>
      </c>
      <c r="BP192" s="518">
        <f t="shared" si="52"/>
        <v>43738</v>
      </c>
      <c r="BQ192" s="519">
        <f>'Information Input'!$H$35</f>
        <v>43555</v>
      </c>
      <c r="BR192" s="517" t="str">
        <f>'Information Input'!$J$22</f>
        <v>Quarterly</v>
      </c>
      <c r="BS192" s="519">
        <f>'Information Input'!$H$30</f>
        <v>43555</v>
      </c>
      <c r="BT192" s="517">
        <f>'Information Input'!$J$18</f>
        <v>2019</v>
      </c>
      <c r="BU192" s="578" t="s">
        <v>104</v>
      </c>
      <c r="BV192" s="521" t="s">
        <v>105</v>
      </c>
      <c r="BW192" s="522" t="s">
        <v>103</v>
      </c>
      <c r="BX192" s="517">
        <v>1</v>
      </c>
      <c r="BY192" s="530" t="s">
        <v>153</v>
      </c>
      <c r="BZ192" s="530" t="s">
        <v>250</v>
      </c>
      <c r="CA192" s="524">
        <f>'Report 3'!$F$48</f>
        <v>0</v>
      </c>
      <c r="CC192" s="542" t="s">
        <v>669</v>
      </c>
      <c r="CD192" s="1014" t="s">
        <v>672</v>
      </c>
      <c r="CE192" s="1014" t="str">
        <f>'Information Input'!$M$14</f>
        <v xml:space="preserve">      -      </v>
      </c>
      <c r="CF192" s="551" t="s">
        <v>135</v>
      </c>
      <c r="CG192" s="552">
        <f t="shared" si="47"/>
        <v>43466</v>
      </c>
      <c r="CH192" s="552">
        <f t="shared" si="48"/>
        <v>43555</v>
      </c>
      <c r="CI192" s="552">
        <f>'Information Input'!$H$35</f>
        <v>43555</v>
      </c>
      <c r="CJ192" s="551" t="str">
        <f>'Information Input'!$J$22</f>
        <v>Quarterly</v>
      </c>
      <c r="CK192" s="552">
        <f>'Information Input'!$H$30</f>
        <v>43555</v>
      </c>
      <c r="CL192" s="551">
        <f>'Information Input'!$J$18</f>
        <v>2019</v>
      </c>
      <c r="CM192" s="551" t="s">
        <v>99</v>
      </c>
      <c r="CN192" s="1014" t="s">
        <v>100</v>
      </c>
      <c r="CO192" s="542" t="s">
        <v>96</v>
      </c>
      <c r="CP192" s="542" t="s">
        <v>671</v>
      </c>
      <c r="CQ192" s="551">
        <v>31</v>
      </c>
      <c r="CR192" s="542" t="s">
        <v>173</v>
      </c>
      <c r="CS192" s="542" t="s">
        <v>233</v>
      </c>
      <c r="CT192" s="1015">
        <f>'Report 1'!$W$18</f>
        <v>0</v>
      </c>
      <c r="CU192" s="1016">
        <f>SUMIF('Report 4A'!$G$16:$G$95,$CQ192,'Report 4A'!$AE$16:$AE$95)</f>
        <v>0</v>
      </c>
      <c r="CV192" s="1017">
        <f t="shared" si="49"/>
        <v>0</v>
      </c>
      <c r="CX192" s="527" t="s">
        <v>669</v>
      </c>
      <c r="CY192" s="517" t="s">
        <v>312</v>
      </c>
      <c r="CZ192" s="517" t="str">
        <f>'Information Input'!$M$14</f>
        <v xml:space="preserve">      -      </v>
      </c>
      <c r="DA192" s="519">
        <f>'Information Input'!$H$35</f>
        <v>43555</v>
      </c>
      <c r="DB192" s="517" t="str">
        <f>'Information Input'!$J$22</f>
        <v>Quarterly</v>
      </c>
      <c r="DC192" s="519">
        <f>'Information Input'!$H$30</f>
        <v>43555</v>
      </c>
      <c r="DD192" s="533" t="str">
        <f t="shared" si="53"/>
        <v>201903</v>
      </c>
      <c r="DE192" s="522" t="s">
        <v>103</v>
      </c>
      <c r="DF192" s="522" t="s">
        <v>681</v>
      </c>
      <c r="DG192" s="525">
        <f>'Report 5D'!$C$161</f>
        <v>0</v>
      </c>
      <c r="DH192" s="531">
        <f>'Report 5D'!$C$162</f>
        <v>0</v>
      </c>
      <c r="DI192" s="525">
        <f>'Report 5D'!$C$163</f>
        <v>0</v>
      </c>
      <c r="DJ192" s="525">
        <f>'Report 5D'!$C$164</f>
        <v>0</v>
      </c>
      <c r="DK192" s="525">
        <f>'Report 5D'!$C$165</f>
        <v>0</v>
      </c>
      <c r="DL192" s="525">
        <f>'Report 5D'!$C$166</f>
        <v>0</v>
      </c>
      <c r="DM192" s="525">
        <f>'Report 5D'!$C$167</f>
        <v>0</v>
      </c>
      <c r="DN192" s="525">
        <f>'Report 5D'!$C$168</f>
        <v>0</v>
      </c>
      <c r="DO192" s="525">
        <f>'Report 5D'!$C$169</f>
        <v>0</v>
      </c>
      <c r="DP192" s="525">
        <f>'Report 5D'!$C$170</f>
        <v>0</v>
      </c>
      <c r="DQ192" s="525">
        <f>'Report 5D'!$C$171</f>
        <v>0</v>
      </c>
    </row>
    <row r="193" spans="2:121">
      <c r="B193" s="535" t="s">
        <v>669</v>
      </c>
      <c r="C193" s="536">
        <v>1</v>
      </c>
      <c r="D193" s="537" t="str">
        <f>'Information Input'!$M$14</f>
        <v xml:space="preserve">      -      </v>
      </c>
      <c r="E193" s="537" t="s">
        <v>135</v>
      </c>
      <c r="F193" s="538">
        <f t="shared" si="45"/>
        <v>43466</v>
      </c>
      <c r="G193" s="538">
        <f t="shared" si="46"/>
        <v>43555</v>
      </c>
      <c r="H193" s="538">
        <f>'Information Input'!$H$35</f>
        <v>43555</v>
      </c>
      <c r="I193" s="537" t="str">
        <f>'Information Input'!$J$22</f>
        <v>Quarterly</v>
      </c>
      <c r="J193" s="538">
        <f>'Information Input'!$H$30</f>
        <v>43555</v>
      </c>
      <c r="K193" s="537">
        <f>'Information Input'!$J$18</f>
        <v>2019</v>
      </c>
      <c r="L193" s="579" t="s">
        <v>94</v>
      </c>
      <c r="M193" s="540" t="s">
        <v>95</v>
      </c>
      <c r="N193" s="541" t="s">
        <v>96</v>
      </c>
      <c r="O193" s="542" t="s">
        <v>671</v>
      </c>
      <c r="P193" s="537">
        <v>41</v>
      </c>
      <c r="Q193" s="541" t="s">
        <v>183</v>
      </c>
      <c r="R193" s="541" t="s">
        <v>238</v>
      </c>
      <c r="S193" s="543">
        <f>'Report 1'!$M$18</f>
        <v>0</v>
      </c>
      <c r="T193" s="544">
        <f>'Report 1'!$M$61</f>
        <v>0</v>
      </c>
      <c r="U193" s="545">
        <f>'Report 1'!$M$147</f>
        <v>0</v>
      </c>
      <c r="AL193" s="546" t="s">
        <v>669</v>
      </c>
      <c r="AM193" s="547">
        <v>2</v>
      </c>
      <c r="AN193" s="547" t="str">
        <f>'Information Input'!$M$14</f>
        <v xml:space="preserve">      -      </v>
      </c>
      <c r="AO193" s="547" t="s">
        <v>139</v>
      </c>
      <c r="AP193" s="538">
        <f>'Information Input'!$H$33</f>
        <v>43466</v>
      </c>
      <c r="AQ193" s="538">
        <f>'Information Input'!$H$34</f>
        <v>43555</v>
      </c>
      <c r="AR193" s="538">
        <f>'Information Input'!$H$35</f>
        <v>43555</v>
      </c>
      <c r="AS193" s="547" t="str">
        <f>'Information Input'!$J$22</f>
        <v>Quarterly</v>
      </c>
      <c r="AT193" s="538">
        <f>'Information Input'!$H$30</f>
        <v>43555</v>
      </c>
      <c r="AU193" s="547">
        <f>'Information Input'!$J$18</f>
        <v>2019</v>
      </c>
      <c r="AV193" s="547" t="s">
        <v>89</v>
      </c>
      <c r="AW193" s="547" t="s">
        <v>90</v>
      </c>
      <c r="AX193" s="547" t="s">
        <v>91</v>
      </c>
      <c r="AY193" s="548" t="s">
        <v>671</v>
      </c>
      <c r="AZ193" s="547">
        <v>24</v>
      </c>
      <c r="BA193" s="549" t="s">
        <v>166</v>
      </c>
      <c r="BB193" s="543" t="s">
        <v>233</v>
      </c>
      <c r="BC193" s="550">
        <f>'Report 2'!$AJ31</f>
        <v>0</v>
      </c>
      <c r="BD193" s="550">
        <f>'Report 2'!$AK31</f>
        <v>0</v>
      </c>
      <c r="BE193" s="550">
        <f>'Report 2'!$AL31</f>
        <v>0</v>
      </c>
      <c r="BF193" s="550">
        <f>'Report 2'!$AM31</f>
        <v>0</v>
      </c>
      <c r="BG193" s="550">
        <f>'Report 2'!$AN31</f>
        <v>0</v>
      </c>
      <c r="BH193" s="550">
        <f>'Report 2'!$AO31</f>
        <v>0</v>
      </c>
      <c r="BI193" s="550">
        <f>'Report 2'!$AP31</f>
        <v>0</v>
      </c>
      <c r="BK193" s="541" t="s">
        <v>669</v>
      </c>
      <c r="BL193" s="537">
        <v>3</v>
      </c>
      <c r="BM193" s="537" t="str">
        <f>'Information Input'!$M$14</f>
        <v xml:space="preserve">      -      </v>
      </c>
      <c r="BN193" s="537" t="s">
        <v>137</v>
      </c>
      <c r="BO193" s="538">
        <f t="shared" si="51"/>
        <v>43647</v>
      </c>
      <c r="BP193" s="538">
        <f t="shared" si="52"/>
        <v>43738</v>
      </c>
      <c r="BQ193" s="538">
        <f>'Information Input'!$H$35</f>
        <v>43555</v>
      </c>
      <c r="BR193" s="537" t="str">
        <f>'Information Input'!$J$22</f>
        <v>Quarterly</v>
      </c>
      <c r="BS193" s="538">
        <f>'Information Input'!$H$30</f>
        <v>43555</v>
      </c>
      <c r="BT193" s="537">
        <f>'Information Input'!$J$18</f>
        <v>2019</v>
      </c>
      <c r="BU193" s="579" t="s">
        <v>104</v>
      </c>
      <c r="BV193" s="540" t="s">
        <v>105</v>
      </c>
      <c r="BW193" s="541" t="s">
        <v>103</v>
      </c>
      <c r="BX193" s="537">
        <v>2</v>
      </c>
      <c r="BY193" s="549" t="s">
        <v>154</v>
      </c>
      <c r="BZ193" s="549" t="s">
        <v>251</v>
      </c>
      <c r="CA193" s="543">
        <f>'Report 3'!$F$49</f>
        <v>0</v>
      </c>
      <c r="CC193" s="542" t="s">
        <v>669</v>
      </c>
      <c r="CD193" s="1014" t="s">
        <v>672</v>
      </c>
      <c r="CE193" s="1014" t="str">
        <f>'Information Input'!$M$14</f>
        <v xml:space="preserve">      -      </v>
      </c>
      <c r="CF193" s="551" t="s">
        <v>135</v>
      </c>
      <c r="CG193" s="552">
        <f t="shared" si="47"/>
        <v>43466</v>
      </c>
      <c r="CH193" s="552">
        <f t="shared" si="48"/>
        <v>43555</v>
      </c>
      <c r="CI193" s="552">
        <f>'Information Input'!$H$35</f>
        <v>43555</v>
      </c>
      <c r="CJ193" s="551" t="str">
        <f>'Information Input'!$J$22</f>
        <v>Quarterly</v>
      </c>
      <c r="CK193" s="552">
        <f>'Information Input'!$H$30</f>
        <v>43555</v>
      </c>
      <c r="CL193" s="551">
        <f>'Information Input'!$J$18</f>
        <v>2019</v>
      </c>
      <c r="CM193" s="551" t="s">
        <v>99</v>
      </c>
      <c r="CN193" s="1014" t="s">
        <v>100</v>
      </c>
      <c r="CO193" s="542" t="s">
        <v>96</v>
      </c>
      <c r="CP193" s="542" t="s">
        <v>671</v>
      </c>
      <c r="CQ193" s="551">
        <v>32</v>
      </c>
      <c r="CR193" s="542" t="s">
        <v>174</v>
      </c>
      <c r="CS193" s="542" t="s">
        <v>238</v>
      </c>
      <c r="CT193" s="1015">
        <f>'Report 1'!$W$18</f>
        <v>0</v>
      </c>
      <c r="CU193" s="1016">
        <f>SUMIF('Report 4A'!$G$16:$G$95,$CQ193,'Report 4A'!$AE$16:$AE$95)</f>
        <v>0</v>
      </c>
      <c r="CV193" s="1017">
        <f t="shared" si="49"/>
        <v>0</v>
      </c>
      <c r="CX193" s="546" t="s">
        <v>669</v>
      </c>
      <c r="CY193" s="537" t="s">
        <v>312</v>
      </c>
      <c r="CZ193" s="537" t="str">
        <f>'Information Input'!$M$14</f>
        <v xml:space="preserve">      -      </v>
      </c>
      <c r="DA193" s="538">
        <f>'Information Input'!$H$35</f>
        <v>43555</v>
      </c>
      <c r="DB193" s="537" t="str">
        <f>'Information Input'!$J$22</f>
        <v>Quarterly</v>
      </c>
      <c r="DC193" s="552">
        <f>'Information Input'!$H$30</f>
        <v>43555</v>
      </c>
      <c r="DD193" s="553" t="str">
        <f t="shared" si="53"/>
        <v>201902</v>
      </c>
      <c r="DE193" s="541" t="s">
        <v>103</v>
      </c>
      <c r="DF193" s="541" t="s">
        <v>681</v>
      </c>
      <c r="DG193" s="544">
        <f>'Report 5D'!$D$161</f>
        <v>0</v>
      </c>
      <c r="DH193" s="550">
        <f>'Report 5D'!$D$162</f>
        <v>0</v>
      </c>
      <c r="DI193" s="544">
        <f>'Report 5D'!$D$163</f>
        <v>0</v>
      </c>
      <c r="DJ193" s="544">
        <f>'Report 5D'!$D$164</f>
        <v>0</v>
      </c>
      <c r="DK193" s="544">
        <f>'Report 5D'!$D$165</f>
        <v>0</v>
      </c>
      <c r="DL193" s="544">
        <f>'Report 5D'!$D$166</f>
        <v>0</v>
      </c>
      <c r="DM193" s="544">
        <f>'Report 5D'!$D$167</f>
        <v>0</v>
      </c>
      <c r="DN193" s="544">
        <f>'Report 5D'!$D$168</f>
        <v>0</v>
      </c>
      <c r="DO193" s="544">
        <f>'Report 5D'!$D$169</f>
        <v>0</v>
      </c>
      <c r="DP193" s="544">
        <f>'Report 5D'!$D$170</f>
        <v>0</v>
      </c>
      <c r="DQ193" s="544">
        <f>'Report 5D'!$D$171</f>
        <v>0</v>
      </c>
    </row>
    <row r="194" spans="2:121">
      <c r="B194" s="535" t="s">
        <v>669</v>
      </c>
      <c r="C194" s="536">
        <v>1</v>
      </c>
      <c r="D194" s="537" t="str">
        <f>'Information Input'!$M$14</f>
        <v xml:space="preserve">      -      </v>
      </c>
      <c r="E194" s="537" t="s">
        <v>135</v>
      </c>
      <c r="F194" s="538">
        <f t="shared" si="45"/>
        <v>43466</v>
      </c>
      <c r="G194" s="538">
        <f t="shared" si="46"/>
        <v>43555</v>
      </c>
      <c r="H194" s="538">
        <f>'Information Input'!$H$35</f>
        <v>43555</v>
      </c>
      <c r="I194" s="537" t="str">
        <f>'Information Input'!$J$22</f>
        <v>Quarterly</v>
      </c>
      <c r="J194" s="538">
        <f>'Information Input'!$H$30</f>
        <v>43555</v>
      </c>
      <c r="K194" s="537">
        <f>'Information Input'!$J$18</f>
        <v>2019</v>
      </c>
      <c r="L194" s="579" t="s">
        <v>94</v>
      </c>
      <c r="M194" s="540" t="s">
        <v>95</v>
      </c>
      <c r="N194" s="541" t="s">
        <v>96</v>
      </c>
      <c r="O194" s="542" t="s">
        <v>671</v>
      </c>
      <c r="P194" s="537">
        <v>42</v>
      </c>
      <c r="Q194" s="541" t="s">
        <v>184</v>
      </c>
      <c r="R194" s="541" t="s">
        <v>233</v>
      </c>
      <c r="S194" s="543">
        <f>'Report 1'!$M$18</f>
        <v>0</v>
      </c>
      <c r="T194" s="544">
        <f>'Report 1'!$M$62</f>
        <v>0</v>
      </c>
      <c r="U194" s="545">
        <f>'Report 1'!$M$148</f>
        <v>0</v>
      </c>
      <c r="AL194" s="546" t="s">
        <v>669</v>
      </c>
      <c r="AM194" s="547">
        <v>2</v>
      </c>
      <c r="AN194" s="547" t="str">
        <f>'Information Input'!$M$14</f>
        <v xml:space="preserve">      -      </v>
      </c>
      <c r="AO194" s="547" t="s">
        <v>139</v>
      </c>
      <c r="AP194" s="538">
        <f>'Information Input'!$H$33</f>
        <v>43466</v>
      </c>
      <c r="AQ194" s="538">
        <f>'Information Input'!$H$34</f>
        <v>43555</v>
      </c>
      <c r="AR194" s="538">
        <f>'Information Input'!$H$35</f>
        <v>43555</v>
      </c>
      <c r="AS194" s="547" t="str">
        <f>'Information Input'!$J$22</f>
        <v>Quarterly</v>
      </c>
      <c r="AT194" s="538">
        <f>'Information Input'!$H$30</f>
        <v>43555</v>
      </c>
      <c r="AU194" s="547">
        <f>'Information Input'!$J$18</f>
        <v>2019</v>
      </c>
      <c r="AV194" s="547" t="s">
        <v>89</v>
      </c>
      <c r="AW194" s="547" t="s">
        <v>90</v>
      </c>
      <c r="AX194" s="547" t="s">
        <v>91</v>
      </c>
      <c r="AY194" s="548" t="s">
        <v>671</v>
      </c>
      <c r="AZ194" s="547">
        <v>25</v>
      </c>
      <c r="BA194" s="549" t="s">
        <v>167</v>
      </c>
      <c r="BB194" s="543" t="s">
        <v>233</v>
      </c>
      <c r="BC194" s="550">
        <f>'Report 2'!$AJ32</f>
        <v>0</v>
      </c>
      <c r="BD194" s="550">
        <f>'Report 2'!$AK32</f>
        <v>0</v>
      </c>
      <c r="BE194" s="550">
        <f>'Report 2'!$AL32</f>
        <v>0</v>
      </c>
      <c r="BF194" s="550">
        <f>'Report 2'!$AM32</f>
        <v>0</v>
      </c>
      <c r="BG194" s="550">
        <f>'Report 2'!$AN32</f>
        <v>0</v>
      </c>
      <c r="BH194" s="550">
        <f>'Report 2'!$AO32</f>
        <v>0</v>
      </c>
      <c r="BI194" s="550">
        <f>'Report 2'!$AP32</f>
        <v>0</v>
      </c>
      <c r="BK194" s="541" t="s">
        <v>669</v>
      </c>
      <c r="BL194" s="537">
        <v>3</v>
      </c>
      <c r="BM194" s="537" t="str">
        <f>'Information Input'!$M$14</f>
        <v xml:space="preserve">      -      </v>
      </c>
      <c r="BN194" s="537" t="s">
        <v>137</v>
      </c>
      <c r="BO194" s="538">
        <f t="shared" si="51"/>
        <v>43647</v>
      </c>
      <c r="BP194" s="538">
        <f t="shared" si="52"/>
        <v>43738</v>
      </c>
      <c r="BQ194" s="538">
        <f>'Information Input'!$H$35</f>
        <v>43555</v>
      </c>
      <c r="BR194" s="537" t="str">
        <f>'Information Input'!$J$22</f>
        <v>Quarterly</v>
      </c>
      <c r="BS194" s="538">
        <f>'Information Input'!$H$30</f>
        <v>43555</v>
      </c>
      <c r="BT194" s="537">
        <f>'Information Input'!$J$18</f>
        <v>2019</v>
      </c>
      <c r="BU194" s="579" t="s">
        <v>104</v>
      </c>
      <c r="BV194" s="540" t="s">
        <v>105</v>
      </c>
      <c r="BW194" s="541" t="s">
        <v>103</v>
      </c>
      <c r="BX194" s="537">
        <v>3</v>
      </c>
      <c r="BY194" s="549" t="s">
        <v>164</v>
      </c>
      <c r="BZ194" s="549" t="s">
        <v>250</v>
      </c>
      <c r="CA194" s="543">
        <f>'Report 3'!$F$50</f>
        <v>0</v>
      </c>
      <c r="CC194" s="542" t="s">
        <v>669</v>
      </c>
      <c r="CD194" s="1014" t="s">
        <v>672</v>
      </c>
      <c r="CE194" s="1014" t="str">
        <f>'Information Input'!$M$14</f>
        <v xml:space="preserve">      -      </v>
      </c>
      <c r="CF194" s="551" t="s">
        <v>135</v>
      </c>
      <c r="CG194" s="552">
        <f t="shared" si="47"/>
        <v>43466</v>
      </c>
      <c r="CH194" s="552">
        <f t="shared" si="48"/>
        <v>43555</v>
      </c>
      <c r="CI194" s="552">
        <f>'Information Input'!$H$35</f>
        <v>43555</v>
      </c>
      <c r="CJ194" s="551" t="str">
        <f>'Information Input'!$J$22</f>
        <v>Quarterly</v>
      </c>
      <c r="CK194" s="552">
        <f>'Information Input'!$H$30</f>
        <v>43555</v>
      </c>
      <c r="CL194" s="551">
        <f>'Information Input'!$J$18</f>
        <v>2019</v>
      </c>
      <c r="CM194" s="551" t="s">
        <v>99</v>
      </c>
      <c r="CN194" s="1014" t="s">
        <v>100</v>
      </c>
      <c r="CO194" s="542" t="s">
        <v>96</v>
      </c>
      <c r="CP194" s="542" t="s">
        <v>671</v>
      </c>
      <c r="CQ194" s="551">
        <v>33</v>
      </c>
      <c r="CR194" s="542" t="s">
        <v>175</v>
      </c>
      <c r="CS194" s="542" t="s">
        <v>233</v>
      </c>
      <c r="CT194" s="1015">
        <f>'Report 1'!$W$18</f>
        <v>0</v>
      </c>
      <c r="CU194" s="1016">
        <f>SUMIF('Report 4A'!$G$16:$G$95,$CQ194,'Report 4A'!$AE$16:$AE$95)</f>
        <v>0</v>
      </c>
      <c r="CV194" s="1017">
        <f t="shared" si="49"/>
        <v>0</v>
      </c>
      <c r="CX194" s="546" t="s">
        <v>669</v>
      </c>
      <c r="CY194" s="537" t="s">
        <v>312</v>
      </c>
      <c r="CZ194" s="537" t="str">
        <f>'Information Input'!$M$14</f>
        <v xml:space="preserve">      -      </v>
      </c>
      <c r="DA194" s="538">
        <f>'Information Input'!$H$35</f>
        <v>43555</v>
      </c>
      <c r="DB194" s="537" t="str">
        <f>'Information Input'!$J$22</f>
        <v>Quarterly</v>
      </c>
      <c r="DC194" s="552">
        <f>'Information Input'!$H$30</f>
        <v>43555</v>
      </c>
      <c r="DD194" s="553" t="str">
        <f t="shared" si="53"/>
        <v>201901</v>
      </c>
      <c r="DE194" s="541" t="s">
        <v>103</v>
      </c>
      <c r="DF194" s="541" t="s">
        <v>681</v>
      </c>
      <c r="DG194" s="544">
        <f>'Report 5D'!$E$161</f>
        <v>0</v>
      </c>
      <c r="DH194" s="550">
        <f>'Report 5D'!$E$162</f>
        <v>0</v>
      </c>
      <c r="DI194" s="544">
        <f>'Report 5D'!$E$163</f>
        <v>0</v>
      </c>
      <c r="DJ194" s="544">
        <f>'Report 5D'!$E$164</f>
        <v>0</v>
      </c>
      <c r="DK194" s="544">
        <f>'Report 5D'!$E$165</f>
        <v>0</v>
      </c>
      <c r="DL194" s="544">
        <f>'Report 5D'!$E$166</f>
        <v>0</v>
      </c>
      <c r="DM194" s="544">
        <f>'Report 5D'!$E$167</f>
        <v>0</v>
      </c>
      <c r="DN194" s="544">
        <f>'Report 5D'!$E$168</f>
        <v>0</v>
      </c>
      <c r="DO194" s="544">
        <f>'Report 5D'!$E$169</f>
        <v>0</v>
      </c>
      <c r="DP194" s="544">
        <f>'Report 5D'!$E$170</f>
        <v>0</v>
      </c>
      <c r="DQ194" s="544">
        <f>'Report 5D'!$E$171</f>
        <v>0</v>
      </c>
    </row>
    <row r="195" spans="2:121">
      <c r="B195" s="535" t="s">
        <v>669</v>
      </c>
      <c r="C195" s="536">
        <v>1</v>
      </c>
      <c r="D195" s="537" t="str">
        <f>'Information Input'!$M$14</f>
        <v xml:space="preserve">      -      </v>
      </c>
      <c r="E195" s="537" t="s">
        <v>135</v>
      </c>
      <c r="F195" s="538">
        <f t="shared" si="45"/>
        <v>43466</v>
      </c>
      <c r="G195" s="538">
        <f t="shared" si="46"/>
        <v>43555</v>
      </c>
      <c r="H195" s="538">
        <f>'Information Input'!$H$35</f>
        <v>43555</v>
      </c>
      <c r="I195" s="537" t="str">
        <f>'Information Input'!$J$22</f>
        <v>Quarterly</v>
      </c>
      <c r="J195" s="538">
        <f>'Information Input'!$H$30</f>
        <v>43555</v>
      </c>
      <c r="K195" s="537">
        <f>'Information Input'!$J$18</f>
        <v>2019</v>
      </c>
      <c r="L195" s="579" t="s">
        <v>94</v>
      </c>
      <c r="M195" s="540" t="s">
        <v>95</v>
      </c>
      <c r="N195" s="541" t="s">
        <v>96</v>
      </c>
      <c r="O195" s="542" t="s">
        <v>671</v>
      </c>
      <c r="P195" s="537">
        <v>43</v>
      </c>
      <c r="Q195" s="541" t="s">
        <v>185</v>
      </c>
      <c r="R195" s="541" t="s">
        <v>233</v>
      </c>
      <c r="S195" s="543">
        <f>'Report 1'!$M$18</f>
        <v>0</v>
      </c>
      <c r="T195" s="544">
        <f>'Report 1'!$M$63</f>
        <v>0</v>
      </c>
      <c r="U195" s="545">
        <f>'Report 1'!$M$149</f>
        <v>0</v>
      </c>
      <c r="AL195" s="546" t="s">
        <v>669</v>
      </c>
      <c r="AM195" s="547">
        <v>2</v>
      </c>
      <c r="AN195" s="547" t="str">
        <f>'Information Input'!$M$14</f>
        <v xml:space="preserve">      -      </v>
      </c>
      <c r="AO195" s="547" t="s">
        <v>139</v>
      </c>
      <c r="AP195" s="538">
        <f>'Information Input'!$H$33</f>
        <v>43466</v>
      </c>
      <c r="AQ195" s="538">
        <f>'Information Input'!$H$34</f>
        <v>43555</v>
      </c>
      <c r="AR195" s="538">
        <f>'Information Input'!$H$35</f>
        <v>43555</v>
      </c>
      <c r="AS195" s="547" t="str">
        <f>'Information Input'!$J$22</f>
        <v>Quarterly</v>
      </c>
      <c r="AT195" s="538">
        <f>'Information Input'!$H$30</f>
        <v>43555</v>
      </c>
      <c r="AU195" s="547">
        <f>'Information Input'!$J$18</f>
        <v>2019</v>
      </c>
      <c r="AV195" s="547" t="s">
        <v>89</v>
      </c>
      <c r="AW195" s="547" t="s">
        <v>90</v>
      </c>
      <c r="AX195" s="547" t="s">
        <v>91</v>
      </c>
      <c r="AY195" s="548" t="s">
        <v>671</v>
      </c>
      <c r="AZ195" s="547">
        <v>26</v>
      </c>
      <c r="BA195" s="549" t="s">
        <v>168</v>
      </c>
      <c r="BB195" s="543" t="s">
        <v>237</v>
      </c>
      <c r="BC195" s="550">
        <f>'Report 2'!$AJ33</f>
        <v>0</v>
      </c>
      <c r="BD195" s="550">
        <f>'Report 2'!$AK33</f>
        <v>0</v>
      </c>
      <c r="BE195" s="550">
        <f>'Report 2'!$AL33</f>
        <v>0</v>
      </c>
      <c r="BF195" s="550">
        <f>'Report 2'!$AM33</f>
        <v>0</v>
      </c>
      <c r="BG195" s="550">
        <f>'Report 2'!$AN33</f>
        <v>0</v>
      </c>
      <c r="BH195" s="550">
        <f>'Report 2'!$AO33</f>
        <v>0</v>
      </c>
      <c r="BI195" s="550">
        <f>'Report 2'!$AP33</f>
        <v>0</v>
      </c>
      <c r="BK195" s="541" t="s">
        <v>669</v>
      </c>
      <c r="BL195" s="537">
        <v>3</v>
      </c>
      <c r="BM195" s="537" t="str">
        <f>'Information Input'!$M$14</f>
        <v xml:space="preserve">      -      </v>
      </c>
      <c r="BN195" s="537" t="s">
        <v>137</v>
      </c>
      <c r="BO195" s="538">
        <f t="shared" si="51"/>
        <v>43647</v>
      </c>
      <c r="BP195" s="538">
        <f t="shared" si="52"/>
        <v>43738</v>
      </c>
      <c r="BQ195" s="538">
        <f>'Information Input'!$H$35</f>
        <v>43555</v>
      </c>
      <c r="BR195" s="537" t="str">
        <f>'Information Input'!$J$22</f>
        <v>Quarterly</v>
      </c>
      <c r="BS195" s="538">
        <f>'Information Input'!$H$30</f>
        <v>43555</v>
      </c>
      <c r="BT195" s="537">
        <f>'Information Input'!$J$18</f>
        <v>2019</v>
      </c>
      <c r="BU195" s="579" t="s">
        <v>104</v>
      </c>
      <c r="BV195" s="540" t="s">
        <v>105</v>
      </c>
      <c r="BW195" s="541" t="s">
        <v>103</v>
      </c>
      <c r="BX195" s="537">
        <v>4</v>
      </c>
      <c r="BY195" s="549" t="s">
        <v>164</v>
      </c>
      <c r="BZ195" s="549" t="s">
        <v>252</v>
      </c>
      <c r="CA195" s="543">
        <f>'Report 3'!$F$51</f>
        <v>0</v>
      </c>
      <c r="CC195" s="542" t="s">
        <v>669</v>
      </c>
      <c r="CD195" s="1014" t="s">
        <v>672</v>
      </c>
      <c r="CE195" s="1014" t="str">
        <f>'Information Input'!$M$14</f>
        <v xml:space="preserve">      -      </v>
      </c>
      <c r="CF195" s="551" t="s">
        <v>135</v>
      </c>
      <c r="CG195" s="552">
        <f t="shared" si="47"/>
        <v>43466</v>
      </c>
      <c r="CH195" s="552">
        <f t="shared" si="48"/>
        <v>43555</v>
      </c>
      <c r="CI195" s="552">
        <f>'Information Input'!$H$35</f>
        <v>43555</v>
      </c>
      <c r="CJ195" s="551" t="str">
        <f>'Information Input'!$J$22</f>
        <v>Quarterly</v>
      </c>
      <c r="CK195" s="552">
        <f>'Information Input'!$H$30</f>
        <v>43555</v>
      </c>
      <c r="CL195" s="551">
        <f>'Information Input'!$J$18</f>
        <v>2019</v>
      </c>
      <c r="CM195" s="551" t="s">
        <v>99</v>
      </c>
      <c r="CN195" s="1014" t="s">
        <v>100</v>
      </c>
      <c r="CO195" s="542" t="s">
        <v>96</v>
      </c>
      <c r="CP195" s="542" t="s">
        <v>671</v>
      </c>
      <c r="CQ195" s="551">
        <v>34</v>
      </c>
      <c r="CR195" s="542" t="s">
        <v>176</v>
      </c>
      <c r="CS195" s="542" t="s">
        <v>238</v>
      </c>
      <c r="CT195" s="1015">
        <f>'Report 1'!$W$18</f>
        <v>0</v>
      </c>
      <c r="CU195" s="1016">
        <f>SUMIF('Report 4A'!$G$16:$G$95,$CQ195,'Report 4A'!$AE$16:$AE$95)</f>
        <v>0</v>
      </c>
      <c r="CV195" s="1017">
        <f t="shared" si="49"/>
        <v>0</v>
      </c>
      <c r="CX195" s="546" t="s">
        <v>669</v>
      </c>
      <c r="CY195" s="537" t="s">
        <v>312</v>
      </c>
      <c r="CZ195" s="537" t="str">
        <f>'Information Input'!$M$14</f>
        <v xml:space="preserve">      -      </v>
      </c>
      <c r="DA195" s="538">
        <f>'Information Input'!$H$35</f>
        <v>43555</v>
      </c>
      <c r="DB195" s="537" t="str">
        <f>'Information Input'!$J$22</f>
        <v>Quarterly</v>
      </c>
      <c r="DC195" s="552">
        <f>'Information Input'!$H$30</f>
        <v>43555</v>
      </c>
      <c r="DD195" s="553" t="str">
        <f t="shared" si="53"/>
        <v>201812</v>
      </c>
      <c r="DE195" s="541" t="s">
        <v>103</v>
      </c>
      <c r="DF195" s="541" t="s">
        <v>681</v>
      </c>
      <c r="DG195" s="544">
        <f>'Report 5D'!$F$161</f>
        <v>0</v>
      </c>
      <c r="DH195" s="550">
        <f>'Report 5D'!$F$162</f>
        <v>0</v>
      </c>
      <c r="DI195" s="544">
        <f>'Report 5D'!$F$163</f>
        <v>0</v>
      </c>
      <c r="DJ195" s="544">
        <f>'Report 5D'!$F$164</f>
        <v>0</v>
      </c>
      <c r="DK195" s="544">
        <f>'Report 5D'!$F$165</f>
        <v>0</v>
      </c>
      <c r="DL195" s="544">
        <f>'Report 5D'!$F$166</f>
        <v>0</v>
      </c>
      <c r="DM195" s="544">
        <f>'Report 5D'!$F$167</f>
        <v>0</v>
      </c>
      <c r="DN195" s="544">
        <f>'Report 5D'!$F$168</f>
        <v>0</v>
      </c>
      <c r="DO195" s="544">
        <f>'Report 5D'!$F$169</f>
        <v>0</v>
      </c>
      <c r="DP195" s="544">
        <f>'Report 5D'!$F$170</f>
        <v>0</v>
      </c>
      <c r="DQ195" s="544">
        <f>'Report 5D'!$F$171</f>
        <v>0</v>
      </c>
    </row>
    <row r="196" spans="2:121">
      <c r="B196" s="535" t="s">
        <v>669</v>
      </c>
      <c r="C196" s="536">
        <v>1</v>
      </c>
      <c r="D196" s="537" t="str">
        <f>'Information Input'!$M$14</f>
        <v xml:space="preserve">      -      </v>
      </c>
      <c r="E196" s="537" t="s">
        <v>135</v>
      </c>
      <c r="F196" s="538">
        <f t="shared" si="45"/>
        <v>43466</v>
      </c>
      <c r="G196" s="538">
        <f t="shared" si="46"/>
        <v>43555</v>
      </c>
      <c r="H196" s="538">
        <f>'Information Input'!$H$35</f>
        <v>43555</v>
      </c>
      <c r="I196" s="537" t="str">
        <f>'Information Input'!$J$22</f>
        <v>Quarterly</v>
      </c>
      <c r="J196" s="538">
        <f>'Information Input'!$H$30</f>
        <v>43555</v>
      </c>
      <c r="K196" s="537">
        <f>'Information Input'!$J$18</f>
        <v>2019</v>
      </c>
      <c r="L196" s="579" t="s">
        <v>94</v>
      </c>
      <c r="M196" s="540" t="s">
        <v>95</v>
      </c>
      <c r="N196" s="541" t="s">
        <v>96</v>
      </c>
      <c r="O196" s="542" t="s">
        <v>674</v>
      </c>
      <c r="P196" s="537">
        <v>44</v>
      </c>
      <c r="Q196" s="541" t="s">
        <v>186</v>
      </c>
      <c r="R196" s="541" t="s">
        <v>239</v>
      </c>
      <c r="S196" s="543">
        <f>'Report 1'!$M$18</f>
        <v>0</v>
      </c>
      <c r="T196" s="544">
        <f>'Report 1'!$M$64</f>
        <v>0</v>
      </c>
      <c r="U196" s="545">
        <f>'Report 1'!$M$150</f>
        <v>0</v>
      </c>
      <c r="AL196" s="546" t="s">
        <v>669</v>
      </c>
      <c r="AM196" s="547">
        <v>2</v>
      </c>
      <c r="AN196" s="547" t="str">
        <f>'Information Input'!$M$14</f>
        <v xml:space="preserve">      -      </v>
      </c>
      <c r="AO196" s="547" t="s">
        <v>139</v>
      </c>
      <c r="AP196" s="538">
        <f>'Information Input'!$H$33</f>
        <v>43466</v>
      </c>
      <c r="AQ196" s="538">
        <f>'Information Input'!$H$34</f>
        <v>43555</v>
      </c>
      <c r="AR196" s="538">
        <f>'Information Input'!$H$35</f>
        <v>43555</v>
      </c>
      <c r="AS196" s="547" t="str">
        <f>'Information Input'!$J$22</f>
        <v>Quarterly</v>
      </c>
      <c r="AT196" s="538">
        <f>'Information Input'!$H$30</f>
        <v>43555</v>
      </c>
      <c r="AU196" s="547">
        <f>'Information Input'!$J$18</f>
        <v>2019</v>
      </c>
      <c r="AV196" s="547" t="s">
        <v>89</v>
      </c>
      <c r="AW196" s="547" t="s">
        <v>90</v>
      </c>
      <c r="AX196" s="547" t="s">
        <v>91</v>
      </c>
      <c r="AY196" s="548" t="s">
        <v>671</v>
      </c>
      <c r="AZ196" s="547">
        <v>27</v>
      </c>
      <c r="BA196" s="549" t="s">
        <v>169</v>
      </c>
      <c r="BB196" s="543" t="s">
        <v>235</v>
      </c>
      <c r="BC196" s="550">
        <f>'Report 2'!$AJ34</f>
        <v>0</v>
      </c>
      <c r="BD196" s="550">
        <f>'Report 2'!$AK34</f>
        <v>0</v>
      </c>
      <c r="BE196" s="550">
        <f>'Report 2'!$AL34</f>
        <v>0</v>
      </c>
      <c r="BF196" s="550">
        <f>'Report 2'!$AM34</f>
        <v>0</v>
      </c>
      <c r="BG196" s="550">
        <f>'Report 2'!$AN34</f>
        <v>0</v>
      </c>
      <c r="BH196" s="550">
        <f>'Report 2'!$AO34</f>
        <v>0</v>
      </c>
      <c r="BI196" s="550">
        <f>'Report 2'!$AP34</f>
        <v>0</v>
      </c>
      <c r="BK196" s="541" t="s">
        <v>669</v>
      </c>
      <c r="BL196" s="537">
        <v>3</v>
      </c>
      <c r="BM196" s="537" t="str">
        <f>'Information Input'!$M$14</f>
        <v xml:space="preserve">      -      </v>
      </c>
      <c r="BN196" s="537" t="s">
        <v>137</v>
      </c>
      <c r="BO196" s="538">
        <f t="shared" si="51"/>
        <v>43647</v>
      </c>
      <c r="BP196" s="538">
        <f t="shared" si="52"/>
        <v>43738</v>
      </c>
      <c r="BQ196" s="538">
        <f>'Information Input'!$H$35</f>
        <v>43555</v>
      </c>
      <c r="BR196" s="537" t="str">
        <f>'Information Input'!$J$22</f>
        <v>Quarterly</v>
      </c>
      <c r="BS196" s="538">
        <f>'Information Input'!$H$30</f>
        <v>43555</v>
      </c>
      <c r="BT196" s="537">
        <f>'Information Input'!$J$18</f>
        <v>2019</v>
      </c>
      <c r="BU196" s="579" t="s">
        <v>104</v>
      </c>
      <c r="BV196" s="540" t="s">
        <v>105</v>
      </c>
      <c r="BW196" s="541" t="s">
        <v>103</v>
      </c>
      <c r="BX196" s="537">
        <v>5</v>
      </c>
      <c r="BY196" s="549" t="s">
        <v>253</v>
      </c>
      <c r="BZ196" s="549" t="s">
        <v>254</v>
      </c>
      <c r="CA196" s="543">
        <f>'Report 3'!$F$52</f>
        <v>0</v>
      </c>
      <c r="CC196" s="542" t="s">
        <v>669</v>
      </c>
      <c r="CD196" s="1014" t="s">
        <v>672</v>
      </c>
      <c r="CE196" s="1014" t="str">
        <f>'Information Input'!$M$14</f>
        <v xml:space="preserve">      -      </v>
      </c>
      <c r="CF196" s="551" t="s">
        <v>135</v>
      </c>
      <c r="CG196" s="552">
        <f t="shared" si="47"/>
        <v>43466</v>
      </c>
      <c r="CH196" s="552">
        <f t="shared" si="48"/>
        <v>43555</v>
      </c>
      <c r="CI196" s="552">
        <f>'Information Input'!$H$35</f>
        <v>43555</v>
      </c>
      <c r="CJ196" s="551" t="str">
        <f>'Information Input'!$J$22</f>
        <v>Quarterly</v>
      </c>
      <c r="CK196" s="552">
        <f>'Information Input'!$H$30</f>
        <v>43555</v>
      </c>
      <c r="CL196" s="551">
        <f>'Information Input'!$J$18</f>
        <v>2019</v>
      </c>
      <c r="CM196" s="551" t="s">
        <v>99</v>
      </c>
      <c r="CN196" s="1014" t="s">
        <v>100</v>
      </c>
      <c r="CO196" s="542" t="s">
        <v>96</v>
      </c>
      <c r="CP196" s="542" t="s">
        <v>671</v>
      </c>
      <c r="CQ196" s="551">
        <v>35</v>
      </c>
      <c r="CR196" s="542" t="s">
        <v>177</v>
      </c>
      <c r="CS196" s="542" t="s">
        <v>235</v>
      </c>
      <c r="CT196" s="1015">
        <f>'Report 1'!$W$18</f>
        <v>0</v>
      </c>
      <c r="CU196" s="1016">
        <f>SUMIF('Report 4A'!$G$16:$G$95,$CQ196,'Report 4A'!$AE$16:$AE$95)</f>
        <v>0</v>
      </c>
      <c r="CV196" s="1017">
        <f t="shared" si="49"/>
        <v>0</v>
      </c>
      <c r="CX196" s="546" t="s">
        <v>669</v>
      </c>
      <c r="CY196" s="537" t="s">
        <v>312</v>
      </c>
      <c r="CZ196" s="537" t="str">
        <f>'Information Input'!$M$14</f>
        <v xml:space="preserve">      -      </v>
      </c>
      <c r="DA196" s="538">
        <f>'Information Input'!$H$35</f>
        <v>43555</v>
      </c>
      <c r="DB196" s="537" t="str">
        <f>'Information Input'!$J$22</f>
        <v>Quarterly</v>
      </c>
      <c r="DC196" s="552">
        <f>'Information Input'!$H$30</f>
        <v>43555</v>
      </c>
      <c r="DD196" s="553" t="str">
        <f t="shared" si="53"/>
        <v>201811</v>
      </c>
      <c r="DE196" s="541" t="s">
        <v>103</v>
      </c>
      <c r="DF196" s="541" t="s">
        <v>681</v>
      </c>
      <c r="DG196" s="544">
        <f>'Report 5D'!$G$161</f>
        <v>0</v>
      </c>
      <c r="DH196" s="550">
        <f>'Report 5D'!$G$162</f>
        <v>0</v>
      </c>
      <c r="DI196" s="544">
        <f>'Report 5D'!$G$163</f>
        <v>0</v>
      </c>
      <c r="DJ196" s="544">
        <f>'Report 5D'!$G$164</f>
        <v>0</v>
      </c>
      <c r="DK196" s="544">
        <f>'Report 5D'!$G$165</f>
        <v>0</v>
      </c>
      <c r="DL196" s="544">
        <f>'Report 5D'!$G$166</f>
        <v>0</v>
      </c>
      <c r="DM196" s="544">
        <f>'Report 5D'!$G$167</f>
        <v>0</v>
      </c>
      <c r="DN196" s="544">
        <f>'Report 5D'!$G$168</f>
        <v>0</v>
      </c>
      <c r="DO196" s="544">
        <f>'Report 5D'!$G$169</f>
        <v>0</v>
      </c>
      <c r="DP196" s="544">
        <f>'Report 5D'!$G$170</f>
        <v>0</v>
      </c>
      <c r="DQ196" s="544">
        <f>'Report 5D'!$G$171</f>
        <v>0</v>
      </c>
    </row>
    <row r="197" spans="2:121">
      <c r="B197" s="535" t="s">
        <v>669</v>
      </c>
      <c r="C197" s="536">
        <v>1</v>
      </c>
      <c r="D197" s="537" t="str">
        <f>'Information Input'!$M$14</f>
        <v xml:space="preserve">      -      </v>
      </c>
      <c r="E197" s="537" t="s">
        <v>135</v>
      </c>
      <c r="F197" s="538">
        <f t="shared" si="45"/>
        <v>43466</v>
      </c>
      <c r="G197" s="538">
        <f t="shared" si="46"/>
        <v>43555</v>
      </c>
      <c r="H197" s="538">
        <f>'Information Input'!$H$35</f>
        <v>43555</v>
      </c>
      <c r="I197" s="537" t="str">
        <f>'Information Input'!$J$22</f>
        <v>Quarterly</v>
      </c>
      <c r="J197" s="538">
        <f>'Information Input'!$H$30</f>
        <v>43555</v>
      </c>
      <c r="K197" s="537">
        <f>'Information Input'!$J$18</f>
        <v>2019</v>
      </c>
      <c r="L197" s="579" t="s">
        <v>94</v>
      </c>
      <c r="M197" s="540" t="s">
        <v>95</v>
      </c>
      <c r="N197" s="541" t="s">
        <v>96</v>
      </c>
      <c r="O197" s="542" t="s">
        <v>675</v>
      </c>
      <c r="P197" s="537">
        <v>45</v>
      </c>
      <c r="Q197" s="541" t="s">
        <v>187</v>
      </c>
      <c r="R197" s="541" t="s">
        <v>239</v>
      </c>
      <c r="S197" s="543">
        <f>'Report 1'!$M$18</f>
        <v>0</v>
      </c>
      <c r="T197" s="544">
        <f>'Report 1'!$M$65</f>
        <v>0</v>
      </c>
      <c r="U197" s="545">
        <f>'Report 1'!$M$151</f>
        <v>0</v>
      </c>
      <c r="AL197" s="546" t="s">
        <v>669</v>
      </c>
      <c r="AM197" s="547">
        <v>2</v>
      </c>
      <c r="AN197" s="547" t="str">
        <f>'Information Input'!$M$14</f>
        <v xml:space="preserve">      -      </v>
      </c>
      <c r="AO197" s="547" t="s">
        <v>139</v>
      </c>
      <c r="AP197" s="538">
        <f>'Information Input'!$H$33</f>
        <v>43466</v>
      </c>
      <c r="AQ197" s="538">
        <f>'Information Input'!$H$34</f>
        <v>43555</v>
      </c>
      <c r="AR197" s="538">
        <f>'Information Input'!$H$35</f>
        <v>43555</v>
      </c>
      <c r="AS197" s="547" t="str">
        <f>'Information Input'!$J$22</f>
        <v>Quarterly</v>
      </c>
      <c r="AT197" s="538">
        <f>'Information Input'!$H$30</f>
        <v>43555</v>
      </c>
      <c r="AU197" s="547">
        <f>'Information Input'!$J$18</f>
        <v>2019</v>
      </c>
      <c r="AV197" s="547" t="s">
        <v>89</v>
      </c>
      <c r="AW197" s="547" t="s">
        <v>90</v>
      </c>
      <c r="AX197" s="547" t="s">
        <v>91</v>
      </c>
      <c r="AY197" s="548" t="s">
        <v>671</v>
      </c>
      <c r="AZ197" s="547">
        <v>28</v>
      </c>
      <c r="BA197" s="549" t="s">
        <v>170</v>
      </c>
      <c r="BB197" s="543" t="s">
        <v>235</v>
      </c>
      <c r="BC197" s="550">
        <f>'Report 2'!$AJ35</f>
        <v>0</v>
      </c>
      <c r="BD197" s="550">
        <f>'Report 2'!$AK35</f>
        <v>0</v>
      </c>
      <c r="BE197" s="550">
        <f>'Report 2'!$AL35</f>
        <v>0</v>
      </c>
      <c r="BF197" s="550">
        <f>'Report 2'!$AM35</f>
        <v>0</v>
      </c>
      <c r="BG197" s="550">
        <f>'Report 2'!$AN35</f>
        <v>0</v>
      </c>
      <c r="BH197" s="550">
        <f>'Report 2'!$AO35</f>
        <v>0</v>
      </c>
      <c r="BI197" s="550">
        <f>'Report 2'!$AP35</f>
        <v>0</v>
      </c>
      <c r="BK197" s="541" t="s">
        <v>669</v>
      </c>
      <c r="BL197" s="537">
        <v>3</v>
      </c>
      <c r="BM197" s="537" t="str">
        <f>'Information Input'!$M$14</f>
        <v xml:space="preserve">      -      </v>
      </c>
      <c r="BN197" s="537" t="s">
        <v>137</v>
      </c>
      <c r="BO197" s="538">
        <f t="shared" si="51"/>
        <v>43647</v>
      </c>
      <c r="BP197" s="538">
        <f t="shared" si="52"/>
        <v>43738</v>
      </c>
      <c r="BQ197" s="538">
        <f>'Information Input'!$H$35</f>
        <v>43555</v>
      </c>
      <c r="BR197" s="537" t="str">
        <f>'Information Input'!$J$22</f>
        <v>Quarterly</v>
      </c>
      <c r="BS197" s="538">
        <f>'Information Input'!$H$30</f>
        <v>43555</v>
      </c>
      <c r="BT197" s="537">
        <f>'Information Input'!$J$18</f>
        <v>2019</v>
      </c>
      <c r="BU197" s="579" t="s">
        <v>104</v>
      </c>
      <c r="BV197" s="540" t="s">
        <v>105</v>
      </c>
      <c r="BW197" s="541" t="s">
        <v>103</v>
      </c>
      <c r="BX197" s="537">
        <v>6</v>
      </c>
      <c r="BY197" s="549" t="s">
        <v>255</v>
      </c>
      <c r="BZ197" s="549" t="s">
        <v>254</v>
      </c>
      <c r="CA197" s="543">
        <f>'Report 3'!$F$53</f>
        <v>0</v>
      </c>
      <c r="CC197" s="542" t="s">
        <v>669</v>
      </c>
      <c r="CD197" s="1014" t="s">
        <v>672</v>
      </c>
      <c r="CE197" s="1014" t="str">
        <f>'Information Input'!$M$14</f>
        <v xml:space="preserve">      -      </v>
      </c>
      <c r="CF197" s="551" t="s">
        <v>135</v>
      </c>
      <c r="CG197" s="552">
        <f t="shared" si="47"/>
        <v>43466</v>
      </c>
      <c r="CH197" s="552">
        <f t="shared" si="48"/>
        <v>43555</v>
      </c>
      <c r="CI197" s="552">
        <f>'Information Input'!$H$35</f>
        <v>43555</v>
      </c>
      <c r="CJ197" s="551" t="str">
        <f>'Information Input'!$J$22</f>
        <v>Quarterly</v>
      </c>
      <c r="CK197" s="552">
        <f>'Information Input'!$H$30</f>
        <v>43555</v>
      </c>
      <c r="CL197" s="551">
        <f>'Information Input'!$J$18</f>
        <v>2019</v>
      </c>
      <c r="CM197" s="551" t="s">
        <v>99</v>
      </c>
      <c r="CN197" s="1014" t="s">
        <v>100</v>
      </c>
      <c r="CO197" s="542" t="s">
        <v>96</v>
      </c>
      <c r="CP197" s="542" t="s">
        <v>671</v>
      </c>
      <c r="CQ197" s="551">
        <v>36</v>
      </c>
      <c r="CR197" s="542" t="s">
        <v>178</v>
      </c>
      <c r="CS197" s="542" t="s">
        <v>235</v>
      </c>
      <c r="CT197" s="1015">
        <f>'Report 1'!$W$18</f>
        <v>0</v>
      </c>
      <c r="CU197" s="1016">
        <f>SUMIF('Report 4A'!$G$16:$G$95,$CQ197,'Report 4A'!$AE$16:$AE$95)</f>
        <v>0</v>
      </c>
      <c r="CV197" s="1017">
        <f t="shared" si="49"/>
        <v>0</v>
      </c>
      <c r="CX197" s="546" t="s">
        <v>669</v>
      </c>
      <c r="CY197" s="537" t="s">
        <v>312</v>
      </c>
      <c r="CZ197" s="537" t="str">
        <f>'Information Input'!$M$14</f>
        <v xml:space="preserve">      -      </v>
      </c>
      <c r="DA197" s="538">
        <f>'Information Input'!$H$35</f>
        <v>43555</v>
      </c>
      <c r="DB197" s="537" t="str">
        <f>'Information Input'!$J$22</f>
        <v>Quarterly</v>
      </c>
      <c r="DC197" s="552">
        <f>'Information Input'!$H$30</f>
        <v>43555</v>
      </c>
      <c r="DD197" s="553" t="str">
        <f t="shared" si="53"/>
        <v>201810</v>
      </c>
      <c r="DE197" s="541" t="s">
        <v>103</v>
      </c>
      <c r="DF197" s="541" t="s">
        <v>681</v>
      </c>
      <c r="DG197" s="544">
        <f>'Report 5D'!$H$161</f>
        <v>0</v>
      </c>
      <c r="DH197" s="550">
        <f>'Report 5D'!$H$162</f>
        <v>0</v>
      </c>
      <c r="DI197" s="544">
        <f>'Report 5D'!$H$163</f>
        <v>0</v>
      </c>
      <c r="DJ197" s="544">
        <f>'Report 5D'!$H$164</f>
        <v>0</v>
      </c>
      <c r="DK197" s="544">
        <f>'Report 5D'!$H$165</f>
        <v>0</v>
      </c>
      <c r="DL197" s="544">
        <f>'Report 5D'!$H$166</f>
        <v>0</v>
      </c>
      <c r="DM197" s="544">
        <f>'Report 5D'!$H$167</f>
        <v>0</v>
      </c>
      <c r="DN197" s="544">
        <f>'Report 5D'!$H$168</f>
        <v>0</v>
      </c>
      <c r="DO197" s="544">
        <f>'Report 5D'!$H$169</f>
        <v>0</v>
      </c>
      <c r="DP197" s="544">
        <f>'Report 5D'!$H$170</f>
        <v>0</v>
      </c>
      <c r="DQ197" s="544">
        <f>'Report 5D'!$H$171</f>
        <v>0</v>
      </c>
    </row>
    <row r="198" spans="2:121">
      <c r="B198" s="535" t="s">
        <v>669</v>
      </c>
      <c r="C198" s="536">
        <v>1</v>
      </c>
      <c r="D198" s="537" t="str">
        <f>'Information Input'!$M$14</f>
        <v xml:space="preserve">      -      </v>
      </c>
      <c r="E198" s="537" t="s">
        <v>135</v>
      </c>
      <c r="F198" s="538">
        <f t="shared" si="45"/>
        <v>43466</v>
      </c>
      <c r="G198" s="538">
        <f t="shared" si="46"/>
        <v>43555</v>
      </c>
      <c r="H198" s="538">
        <f>'Information Input'!$H$35</f>
        <v>43555</v>
      </c>
      <c r="I198" s="537" t="str">
        <f>'Information Input'!$J$22</f>
        <v>Quarterly</v>
      </c>
      <c r="J198" s="538">
        <f>'Information Input'!$H$30</f>
        <v>43555</v>
      </c>
      <c r="K198" s="537">
        <f>'Information Input'!$J$18</f>
        <v>2019</v>
      </c>
      <c r="L198" s="579" t="s">
        <v>94</v>
      </c>
      <c r="M198" s="540" t="s">
        <v>95</v>
      </c>
      <c r="N198" s="541" t="s">
        <v>96</v>
      </c>
      <c r="O198" s="542" t="s">
        <v>675</v>
      </c>
      <c r="P198" s="537">
        <v>46</v>
      </c>
      <c r="Q198" s="541" t="s">
        <v>188</v>
      </c>
      <c r="R198" s="541" t="s">
        <v>239</v>
      </c>
      <c r="S198" s="543">
        <f>'Report 1'!$M$18</f>
        <v>0</v>
      </c>
      <c r="T198" s="544">
        <f>'Report 1'!$M$66</f>
        <v>0</v>
      </c>
      <c r="U198" s="545">
        <f>'Report 1'!$M$152</f>
        <v>0</v>
      </c>
      <c r="AL198" s="546" t="s">
        <v>669</v>
      </c>
      <c r="AM198" s="547">
        <v>2</v>
      </c>
      <c r="AN198" s="547" t="str">
        <f>'Information Input'!$M$14</f>
        <v xml:space="preserve">      -      </v>
      </c>
      <c r="AO198" s="547" t="s">
        <v>139</v>
      </c>
      <c r="AP198" s="538">
        <f>'Information Input'!$H$33</f>
        <v>43466</v>
      </c>
      <c r="AQ198" s="538">
        <f>'Information Input'!$H$34</f>
        <v>43555</v>
      </c>
      <c r="AR198" s="538">
        <f>'Information Input'!$H$35</f>
        <v>43555</v>
      </c>
      <c r="AS198" s="547" t="str">
        <f>'Information Input'!$J$22</f>
        <v>Quarterly</v>
      </c>
      <c r="AT198" s="538">
        <f>'Information Input'!$H$30</f>
        <v>43555</v>
      </c>
      <c r="AU198" s="547">
        <f>'Information Input'!$J$18</f>
        <v>2019</v>
      </c>
      <c r="AV198" s="547" t="s">
        <v>89</v>
      </c>
      <c r="AW198" s="547" t="s">
        <v>90</v>
      </c>
      <c r="AX198" s="547" t="s">
        <v>91</v>
      </c>
      <c r="AY198" s="548" t="s">
        <v>671</v>
      </c>
      <c r="AZ198" s="547">
        <v>29</v>
      </c>
      <c r="BA198" s="549" t="s">
        <v>171</v>
      </c>
      <c r="BB198" s="543" t="s">
        <v>238</v>
      </c>
      <c r="BC198" s="550">
        <f>'Report 2'!$AJ36</f>
        <v>0</v>
      </c>
      <c r="BD198" s="550">
        <f>'Report 2'!$AK36</f>
        <v>0</v>
      </c>
      <c r="BE198" s="550">
        <f>'Report 2'!$AL36</f>
        <v>0</v>
      </c>
      <c r="BF198" s="550">
        <f>'Report 2'!$AM36</f>
        <v>0</v>
      </c>
      <c r="BG198" s="550">
        <f>'Report 2'!$AN36</f>
        <v>0</v>
      </c>
      <c r="BH198" s="550">
        <f>'Report 2'!$AO36</f>
        <v>0</v>
      </c>
      <c r="BI198" s="550">
        <f>'Report 2'!$AP36</f>
        <v>0</v>
      </c>
      <c r="BK198" s="541" t="s">
        <v>669</v>
      </c>
      <c r="BL198" s="537">
        <v>3</v>
      </c>
      <c r="BM198" s="537" t="str">
        <f>'Information Input'!$M$14</f>
        <v xml:space="preserve">      -      </v>
      </c>
      <c r="BN198" s="537" t="s">
        <v>137</v>
      </c>
      <c r="BO198" s="538">
        <f t="shared" si="51"/>
        <v>43647</v>
      </c>
      <c r="BP198" s="538">
        <f t="shared" si="52"/>
        <v>43738</v>
      </c>
      <c r="BQ198" s="538">
        <f>'Information Input'!$H$35</f>
        <v>43555</v>
      </c>
      <c r="BR198" s="537" t="str">
        <f>'Information Input'!$J$22</f>
        <v>Quarterly</v>
      </c>
      <c r="BS198" s="538">
        <f>'Information Input'!$H$30</f>
        <v>43555</v>
      </c>
      <c r="BT198" s="537">
        <f>'Information Input'!$J$18</f>
        <v>2019</v>
      </c>
      <c r="BU198" s="579" t="s">
        <v>104</v>
      </c>
      <c r="BV198" s="540" t="s">
        <v>105</v>
      </c>
      <c r="BW198" s="541" t="s">
        <v>103</v>
      </c>
      <c r="BX198" s="537">
        <v>7</v>
      </c>
      <c r="BY198" s="549" t="s">
        <v>256</v>
      </c>
      <c r="BZ198" s="549" t="s">
        <v>254</v>
      </c>
      <c r="CA198" s="543">
        <f>'Report 3'!$F$54</f>
        <v>0</v>
      </c>
      <c r="CC198" s="542" t="s">
        <v>669</v>
      </c>
      <c r="CD198" s="1014" t="s">
        <v>672</v>
      </c>
      <c r="CE198" s="1014" t="str">
        <f>'Information Input'!$M$14</f>
        <v xml:space="preserve">      -      </v>
      </c>
      <c r="CF198" s="551" t="s">
        <v>135</v>
      </c>
      <c r="CG198" s="552">
        <f t="shared" si="47"/>
        <v>43466</v>
      </c>
      <c r="CH198" s="552">
        <f t="shared" si="48"/>
        <v>43555</v>
      </c>
      <c r="CI198" s="552">
        <f>'Information Input'!$H$35</f>
        <v>43555</v>
      </c>
      <c r="CJ198" s="551" t="str">
        <f>'Information Input'!$J$22</f>
        <v>Quarterly</v>
      </c>
      <c r="CK198" s="552">
        <f>'Information Input'!$H$30</f>
        <v>43555</v>
      </c>
      <c r="CL198" s="551">
        <f>'Information Input'!$J$18</f>
        <v>2019</v>
      </c>
      <c r="CM198" s="551" t="s">
        <v>99</v>
      </c>
      <c r="CN198" s="1014" t="s">
        <v>100</v>
      </c>
      <c r="CO198" s="542" t="s">
        <v>96</v>
      </c>
      <c r="CP198" s="542" t="s">
        <v>671</v>
      </c>
      <c r="CQ198" s="551">
        <v>37</v>
      </c>
      <c r="CR198" s="542" t="s">
        <v>179</v>
      </c>
      <c r="CS198" s="542" t="s">
        <v>231</v>
      </c>
      <c r="CT198" s="1015">
        <f>'Report 1'!$W$18</f>
        <v>0</v>
      </c>
      <c r="CU198" s="1016">
        <f>SUMIF('Report 4A'!$G$16:$G$95,$CQ198,'Report 4A'!$AE$16:$AE$95)</f>
        <v>0</v>
      </c>
      <c r="CV198" s="1017">
        <f t="shared" si="49"/>
        <v>0</v>
      </c>
      <c r="CX198" s="546" t="s">
        <v>669</v>
      </c>
      <c r="CY198" s="537" t="s">
        <v>312</v>
      </c>
      <c r="CZ198" s="537" t="str">
        <f>'Information Input'!$M$14</f>
        <v xml:space="preserve">      -      </v>
      </c>
      <c r="DA198" s="538">
        <f>'Information Input'!$H$35</f>
        <v>43555</v>
      </c>
      <c r="DB198" s="537" t="str">
        <f>'Information Input'!$J$22</f>
        <v>Quarterly</v>
      </c>
      <c r="DC198" s="552">
        <f>'Information Input'!$H$30</f>
        <v>43555</v>
      </c>
      <c r="DD198" s="553" t="str">
        <f t="shared" si="53"/>
        <v>201809</v>
      </c>
      <c r="DE198" s="541" t="s">
        <v>103</v>
      </c>
      <c r="DF198" s="541" t="s">
        <v>681</v>
      </c>
      <c r="DG198" s="544">
        <f>'Report 5D'!$I$161</f>
        <v>0</v>
      </c>
      <c r="DH198" s="550">
        <f>'Report 5D'!$I$162</f>
        <v>0</v>
      </c>
      <c r="DI198" s="544">
        <f>'Report 5D'!$I$163</f>
        <v>0</v>
      </c>
      <c r="DJ198" s="544">
        <f>'Report 5D'!$I$164</f>
        <v>0</v>
      </c>
      <c r="DK198" s="544">
        <f>'Report 5D'!$I$165</f>
        <v>0</v>
      </c>
      <c r="DL198" s="544">
        <f>'Report 5D'!$I$166</f>
        <v>0</v>
      </c>
      <c r="DM198" s="544">
        <f>'Report 5D'!$I$167</f>
        <v>0</v>
      </c>
      <c r="DN198" s="544">
        <f>'Report 5D'!$I$168</f>
        <v>0</v>
      </c>
      <c r="DO198" s="544">
        <f>'Report 5D'!$I$169</f>
        <v>0</v>
      </c>
      <c r="DP198" s="544">
        <f>'Report 5D'!$I$170</f>
        <v>0</v>
      </c>
      <c r="DQ198" s="544">
        <f>'Report 5D'!$I$171</f>
        <v>0</v>
      </c>
    </row>
    <row r="199" spans="2:121">
      <c r="B199" s="535" t="s">
        <v>669</v>
      </c>
      <c r="C199" s="536">
        <v>1</v>
      </c>
      <c r="D199" s="537" t="str">
        <f>'Information Input'!$M$14</f>
        <v xml:space="preserve">      -      </v>
      </c>
      <c r="E199" s="537" t="s">
        <v>135</v>
      </c>
      <c r="F199" s="538">
        <f t="shared" si="45"/>
        <v>43466</v>
      </c>
      <c r="G199" s="538">
        <f t="shared" si="46"/>
        <v>43555</v>
      </c>
      <c r="H199" s="538">
        <f>'Information Input'!$H$35</f>
        <v>43555</v>
      </c>
      <c r="I199" s="537" t="str">
        <f>'Information Input'!$J$22</f>
        <v>Quarterly</v>
      </c>
      <c r="J199" s="538">
        <f>'Information Input'!$H$30</f>
        <v>43555</v>
      </c>
      <c r="K199" s="537">
        <f>'Information Input'!$J$18</f>
        <v>2019</v>
      </c>
      <c r="L199" s="579" t="s">
        <v>94</v>
      </c>
      <c r="M199" s="540" t="s">
        <v>95</v>
      </c>
      <c r="N199" s="541" t="s">
        <v>96</v>
      </c>
      <c r="O199" s="542" t="s">
        <v>675</v>
      </c>
      <c r="P199" s="537">
        <v>47</v>
      </c>
      <c r="Q199" s="541" t="s">
        <v>189</v>
      </c>
      <c r="R199" s="541" t="s">
        <v>239</v>
      </c>
      <c r="S199" s="543">
        <f>'Report 1'!$M$18</f>
        <v>0</v>
      </c>
      <c r="T199" s="544">
        <f>'Report 1'!$M$67</f>
        <v>0</v>
      </c>
      <c r="U199" s="545">
        <f>'Report 1'!$M$153</f>
        <v>0</v>
      </c>
      <c r="AL199" s="546" t="s">
        <v>669</v>
      </c>
      <c r="AM199" s="547">
        <v>2</v>
      </c>
      <c r="AN199" s="547" t="str">
        <f>'Information Input'!$M$14</f>
        <v xml:space="preserve">      -      </v>
      </c>
      <c r="AO199" s="547" t="s">
        <v>139</v>
      </c>
      <c r="AP199" s="538">
        <f>'Information Input'!$H$33</f>
        <v>43466</v>
      </c>
      <c r="AQ199" s="538">
        <f>'Information Input'!$H$34</f>
        <v>43555</v>
      </c>
      <c r="AR199" s="538">
        <f>'Information Input'!$H$35</f>
        <v>43555</v>
      </c>
      <c r="AS199" s="547" t="str">
        <f>'Information Input'!$J$22</f>
        <v>Quarterly</v>
      </c>
      <c r="AT199" s="538">
        <f>'Information Input'!$H$30</f>
        <v>43555</v>
      </c>
      <c r="AU199" s="547">
        <f>'Information Input'!$J$18</f>
        <v>2019</v>
      </c>
      <c r="AV199" s="547" t="s">
        <v>89</v>
      </c>
      <c r="AW199" s="547" t="s">
        <v>90</v>
      </c>
      <c r="AX199" s="547" t="s">
        <v>91</v>
      </c>
      <c r="AY199" s="548" t="s">
        <v>671</v>
      </c>
      <c r="AZ199" s="547">
        <v>30</v>
      </c>
      <c r="BA199" s="549" t="s">
        <v>172</v>
      </c>
      <c r="BB199" s="543" t="s">
        <v>238</v>
      </c>
      <c r="BC199" s="550">
        <f>'Report 2'!$AJ37</f>
        <v>0</v>
      </c>
      <c r="BD199" s="550">
        <f>'Report 2'!$AK37</f>
        <v>0</v>
      </c>
      <c r="BE199" s="550">
        <f>'Report 2'!$AL37</f>
        <v>0</v>
      </c>
      <c r="BF199" s="550">
        <f>'Report 2'!$AM37</f>
        <v>0</v>
      </c>
      <c r="BG199" s="550">
        <f>'Report 2'!$AN37</f>
        <v>0</v>
      </c>
      <c r="BH199" s="550">
        <f>'Report 2'!$AO37</f>
        <v>0</v>
      </c>
      <c r="BI199" s="550">
        <f>'Report 2'!$AP37</f>
        <v>0</v>
      </c>
      <c r="BK199" s="541" t="s">
        <v>669</v>
      </c>
      <c r="BL199" s="537">
        <v>3</v>
      </c>
      <c r="BM199" s="537" t="str">
        <f>'Information Input'!$M$14</f>
        <v xml:space="preserve">      -      </v>
      </c>
      <c r="BN199" s="537" t="s">
        <v>137</v>
      </c>
      <c r="BO199" s="538">
        <f t="shared" si="51"/>
        <v>43647</v>
      </c>
      <c r="BP199" s="538">
        <f t="shared" si="52"/>
        <v>43738</v>
      </c>
      <c r="BQ199" s="538">
        <f>'Information Input'!$H$35</f>
        <v>43555</v>
      </c>
      <c r="BR199" s="537" t="str">
        <f>'Information Input'!$J$22</f>
        <v>Quarterly</v>
      </c>
      <c r="BS199" s="538">
        <f>'Information Input'!$H$30</f>
        <v>43555</v>
      </c>
      <c r="BT199" s="537">
        <f>'Information Input'!$J$18</f>
        <v>2019</v>
      </c>
      <c r="BU199" s="579" t="s">
        <v>104</v>
      </c>
      <c r="BV199" s="540" t="s">
        <v>105</v>
      </c>
      <c r="BW199" s="541" t="s">
        <v>103</v>
      </c>
      <c r="BX199" s="537">
        <v>8</v>
      </c>
      <c r="BY199" s="549" t="s">
        <v>178</v>
      </c>
      <c r="BZ199" s="549" t="s">
        <v>257</v>
      </c>
      <c r="CA199" s="543">
        <f>'Report 3'!$F$55</f>
        <v>0</v>
      </c>
      <c r="CC199" s="542" t="s">
        <v>669</v>
      </c>
      <c r="CD199" s="1014" t="s">
        <v>672</v>
      </c>
      <c r="CE199" s="1014" t="str">
        <f>'Information Input'!$M$14</f>
        <v xml:space="preserve">      -      </v>
      </c>
      <c r="CF199" s="551" t="s">
        <v>135</v>
      </c>
      <c r="CG199" s="552">
        <f t="shared" si="47"/>
        <v>43466</v>
      </c>
      <c r="CH199" s="552">
        <f t="shared" si="48"/>
        <v>43555</v>
      </c>
      <c r="CI199" s="552">
        <f>'Information Input'!$H$35</f>
        <v>43555</v>
      </c>
      <c r="CJ199" s="551" t="str">
        <f>'Information Input'!$J$22</f>
        <v>Quarterly</v>
      </c>
      <c r="CK199" s="552">
        <f>'Information Input'!$H$30</f>
        <v>43555</v>
      </c>
      <c r="CL199" s="551">
        <f>'Information Input'!$J$18</f>
        <v>2019</v>
      </c>
      <c r="CM199" s="551" t="s">
        <v>99</v>
      </c>
      <c r="CN199" s="1014" t="s">
        <v>100</v>
      </c>
      <c r="CO199" s="542" t="s">
        <v>96</v>
      </c>
      <c r="CP199" s="542" t="s">
        <v>671</v>
      </c>
      <c r="CQ199" s="551">
        <v>38</v>
      </c>
      <c r="CR199" s="542" t="s">
        <v>180</v>
      </c>
      <c r="CS199" s="542" t="s">
        <v>233</v>
      </c>
      <c r="CT199" s="1015">
        <f>'Report 1'!$W$18</f>
        <v>0</v>
      </c>
      <c r="CU199" s="1016">
        <f>SUMIF('Report 4A'!$G$16:$G$95,$CQ199,'Report 4A'!$AE$16:$AE$95)</f>
        <v>0</v>
      </c>
      <c r="CV199" s="1017">
        <f t="shared" si="49"/>
        <v>0</v>
      </c>
      <c r="CX199" s="546" t="s">
        <v>669</v>
      </c>
      <c r="CY199" s="537" t="s">
        <v>312</v>
      </c>
      <c r="CZ199" s="537" t="str">
        <f>'Information Input'!$M$14</f>
        <v xml:space="preserve">      -      </v>
      </c>
      <c r="DA199" s="538">
        <f>'Information Input'!$H$35</f>
        <v>43555</v>
      </c>
      <c r="DB199" s="537" t="str">
        <f>'Information Input'!$J$22</f>
        <v>Quarterly</v>
      </c>
      <c r="DC199" s="552">
        <f>'Information Input'!$H$30</f>
        <v>43555</v>
      </c>
      <c r="DD199" s="553" t="str">
        <f t="shared" si="53"/>
        <v>201808</v>
      </c>
      <c r="DE199" s="541" t="s">
        <v>103</v>
      </c>
      <c r="DF199" s="541" t="s">
        <v>681</v>
      </c>
      <c r="DG199" s="544">
        <f>'Report 5D'!$J$161</f>
        <v>0</v>
      </c>
      <c r="DH199" s="550">
        <f>'Report 5D'!$J$162</f>
        <v>0</v>
      </c>
      <c r="DI199" s="544">
        <f>'Report 5D'!$J$163</f>
        <v>0</v>
      </c>
      <c r="DJ199" s="544">
        <f>'Report 5D'!$J$164</f>
        <v>0</v>
      </c>
      <c r="DK199" s="544">
        <f>'Report 5D'!$J$165</f>
        <v>0</v>
      </c>
      <c r="DL199" s="544">
        <f>'Report 5D'!$J$166</f>
        <v>0</v>
      </c>
      <c r="DM199" s="544">
        <f>'Report 5D'!$J$167</f>
        <v>0</v>
      </c>
      <c r="DN199" s="544">
        <f>'Report 5D'!$J$168</f>
        <v>0</v>
      </c>
      <c r="DO199" s="544">
        <f>'Report 5D'!$J$169</f>
        <v>0</v>
      </c>
      <c r="DP199" s="544">
        <f>'Report 5D'!$J$170</f>
        <v>0</v>
      </c>
      <c r="DQ199" s="544">
        <f>'Report 5D'!$J$171</f>
        <v>0</v>
      </c>
    </row>
    <row r="200" spans="2:121">
      <c r="B200" s="535" t="s">
        <v>669</v>
      </c>
      <c r="C200" s="536">
        <v>1</v>
      </c>
      <c r="D200" s="537" t="str">
        <f>'Information Input'!$M$14</f>
        <v xml:space="preserve">      -      </v>
      </c>
      <c r="E200" s="537" t="s">
        <v>135</v>
      </c>
      <c r="F200" s="538">
        <f t="shared" si="45"/>
        <v>43466</v>
      </c>
      <c r="G200" s="538">
        <f t="shared" si="46"/>
        <v>43555</v>
      </c>
      <c r="H200" s="538">
        <f>'Information Input'!$H$35</f>
        <v>43555</v>
      </c>
      <c r="I200" s="537" t="str">
        <f>'Information Input'!$J$22</f>
        <v>Quarterly</v>
      </c>
      <c r="J200" s="538">
        <f>'Information Input'!$H$30</f>
        <v>43555</v>
      </c>
      <c r="K200" s="537">
        <f>'Information Input'!$J$18</f>
        <v>2019</v>
      </c>
      <c r="L200" s="579" t="s">
        <v>94</v>
      </c>
      <c r="M200" s="540" t="s">
        <v>95</v>
      </c>
      <c r="N200" s="541" t="s">
        <v>96</v>
      </c>
      <c r="O200" s="542" t="s">
        <v>675</v>
      </c>
      <c r="P200" s="537">
        <v>48</v>
      </c>
      <c r="Q200" s="541" t="s">
        <v>190</v>
      </c>
      <c r="R200" s="541" t="s">
        <v>239</v>
      </c>
      <c r="S200" s="543">
        <f>'Report 1'!$M$18</f>
        <v>0</v>
      </c>
      <c r="T200" s="544">
        <f>'Report 1'!$M$68</f>
        <v>0</v>
      </c>
      <c r="U200" s="545">
        <f>'Report 1'!$M$154</f>
        <v>0</v>
      </c>
      <c r="AL200" s="546" t="s">
        <v>669</v>
      </c>
      <c r="AM200" s="547">
        <v>2</v>
      </c>
      <c r="AN200" s="547" t="str">
        <f>'Information Input'!$M$14</f>
        <v xml:space="preserve">      -      </v>
      </c>
      <c r="AO200" s="547" t="s">
        <v>139</v>
      </c>
      <c r="AP200" s="538">
        <f>'Information Input'!$H$33</f>
        <v>43466</v>
      </c>
      <c r="AQ200" s="538">
        <f>'Information Input'!$H$34</f>
        <v>43555</v>
      </c>
      <c r="AR200" s="538">
        <f>'Information Input'!$H$35</f>
        <v>43555</v>
      </c>
      <c r="AS200" s="547" t="str">
        <f>'Information Input'!$J$22</f>
        <v>Quarterly</v>
      </c>
      <c r="AT200" s="538">
        <f>'Information Input'!$H$30</f>
        <v>43555</v>
      </c>
      <c r="AU200" s="547">
        <f>'Information Input'!$J$18</f>
        <v>2019</v>
      </c>
      <c r="AV200" s="547" t="s">
        <v>89</v>
      </c>
      <c r="AW200" s="547" t="s">
        <v>90</v>
      </c>
      <c r="AX200" s="547" t="s">
        <v>91</v>
      </c>
      <c r="AY200" s="548" t="s">
        <v>671</v>
      </c>
      <c r="AZ200" s="547">
        <v>31</v>
      </c>
      <c r="BA200" s="549" t="s">
        <v>173</v>
      </c>
      <c r="BB200" s="543" t="s">
        <v>233</v>
      </c>
      <c r="BC200" s="550">
        <f>'Report 2'!$AJ38</f>
        <v>0</v>
      </c>
      <c r="BD200" s="550">
        <f>'Report 2'!$AK38</f>
        <v>0</v>
      </c>
      <c r="BE200" s="550">
        <f>'Report 2'!$AL38</f>
        <v>0</v>
      </c>
      <c r="BF200" s="550">
        <f>'Report 2'!$AM38</f>
        <v>0</v>
      </c>
      <c r="BG200" s="550">
        <f>'Report 2'!$AN38</f>
        <v>0</v>
      </c>
      <c r="BH200" s="550">
        <f>'Report 2'!$AO38</f>
        <v>0</v>
      </c>
      <c r="BI200" s="550">
        <f>'Report 2'!$AP38</f>
        <v>0</v>
      </c>
      <c r="BK200" s="541" t="s">
        <v>669</v>
      </c>
      <c r="BL200" s="537">
        <v>3</v>
      </c>
      <c r="BM200" s="537" t="str">
        <f>'Information Input'!$M$14</f>
        <v xml:space="preserve">      -      </v>
      </c>
      <c r="BN200" s="537" t="s">
        <v>137</v>
      </c>
      <c r="BO200" s="538">
        <f t="shared" si="51"/>
        <v>43647</v>
      </c>
      <c r="BP200" s="538">
        <f t="shared" si="52"/>
        <v>43738</v>
      </c>
      <c r="BQ200" s="538">
        <f>'Information Input'!$H$35</f>
        <v>43555</v>
      </c>
      <c r="BR200" s="537" t="str">
        <f>'Information Input'!$J$22</f>
        <v>Quarterly</v>
      </c>
      <c r="BS200" s="538">
        <f>'Information Input'!$H$30</f>
        <v>43555</v>
      </c>
      <c r="BT200" s="537">
        <f>'Information Input'!$J$18</f>
        <v>2019</v>
      </c>
      <c r="BU200" s="579" t="s">
        <v>104</v>
      </c>
      <c r="BV200" s="540" t="s">
        <v>105</v>
      </c>
      <c r="BW200" s="541" t="s">
        <v>103</v>
      </c>
      <c r="BX200" s="537">
        <v>9</v>
      </c>
      <c r="BY200" s="549" t="s">
        <v>170</v>
      </c>
      <c r="BZ200" s="549" t="s">
        <v>258</v>
      </c>
      <c r="CA200" s="543">
        <f>'Report 3'!$F$56</f>
        <v>0</v>
      </c>
      <c r="CC200" s="542" t="s">
        <v>669</v>
      </c>
      <c r="CD200" s="1014" t="s">
        <v>672</v>
      </c>
      <c r="CE200" s="1014" t="str">
        <f>'Information Input'!$M$14</f>
        <v xml:space="preserve">      -      </v>
      </c>
      <c r="CF200" s="551" t="s">
        <v>135</v>
      </c>
      <c r="CG200" s="552">
        <f t="shared" si="47"/>
        <v>43466</v>
      </c>
      <c r="CH200" s="552">
        <f t="shared" si="48"/>
        <v>43555</v>
      </c>
      <c r="CI200" s="552">
        <f>'Information Input'!$H$35</f>
        <v>43555</v>
      </c>
      <c r="CJ200" s="551" t="str">
        <f>'Information Input'!$J$22</f>
        <v>Quarterly</v>
      </c>
      <c r="CK200" s="552">
        <f>'Information Input'!$H$30</f>
        <v>43555</v>
      </c>
      <c r="CL200" s="551">
        <f>'Information Input'!$J$18</f>
        <v>2019</v>
      </c>
      <c r="CM200" s="551" t="s">
        <v>99</v>
      </c>
      <c r="CN200" s="1014" t="s">
        <v>100</v>
      </c>
      <c r="CO200" s="542" t="s">
        <v>96</v>
      </c>
      <c r="CP200" s="542" t="s">
        <v>671</v>
      </c>
      <c r="CQ200" s="551">
        <v>39</v>
      </c>
      <c r="CR200" s="542" t="s">
        <v>181</v>
      </c>
      <c r="CS200" s="542" t="s">
        <v>233</v>
      </c>
      <c r="CT200" s="1015">
        <f>'Report 1'!$W$18</f>
        <v>0</v>
      </c>
      <c r="CU200" s="1016">
        <f>SUMIF('Report 4A'!$G$16:$G$95,$CQ200,'Report 4A'!$AE$16:$AE$95)</f>
        <v>0</v>
      </c>
      <c r="CV200" s="1017">
        <f t="shared" si="49"/>
        <v>0</v>
      </c>
      <c r="CX200" s="546" t="s">
        <v>669</v>
      </c>
      <c r="CY200" s="537" t="s">
        <v>312</v>
      </c>
      <c r="CZ200" s="537" t="str">
        <f>'Information Input'!$M$14</f>
        <v xml:space="preserve">      -      </v>
      </c>
      <c r="DA200" s="538">
        <f>'Information Input'!$H$35</f>
        <v>43555</v>
      </c>
      <c r="DB200" s="537" t="str">
        <f>'Information Input'!$J$22</f>
        <v>Quarterly</v>
      </c>
      <c r="DC200" s="552">
        <f>'Information Input'!$H$30</f>
        <v>43555</v>
      </c>
      <c r="DD200" s="553" t="str">
        <f t="shared" si="53"/>
        <v>201807</v>
      </c>
      <c r="DE200" s="541" t="s">
        <v>103</v>
      </c>
      <c r="DF200" s="541" t="s">
        <v>681</v>
      </c>
      <c r="DG200" s="544">
        <f>'Report 5D'!$K$161</f>
        <v>0</v>
      </c>
      <c r="DH200" s="550">
        <f>'Report 5D'!$K$162</f>
        <v>0</v>
      </c>
      <c r="DI200" s="544">
        <f>'Report 5D'!$K$163</f>
        <v>0</v>
      </c>
      <c r="DJ200" s="544">
        <f>'Report 5D'!$K$164</f>
        <v>0</v>
      </c>
      <c r="DK200" s="544">
        <f>'Report 5D'!$K$165</f>
        <v>0</v>
      </c>
      <c r="DL200" s="544">
        <f>'Report 5D'!$K$166</f>
        <v>0</v>
      </c>
      <c r="DM200" s="544">
        <f>'Report 5D'!$K$167</f>
        <v>0</v>
      </c>
      <c r="DN200" s="544">
        <f>'Report 5D'!$K$168</f>
        <v>0</v>
      </c>
      <c r="DO200" s="544">
        <f>'Report 5D'!$K$169</f>
        <v>0</v>
      </c>
      <c r="DP200" s="544">
        <f>'Report 5D'!$K$170</f>
        <v>0</v>
      </c>
      <c r="DQ200" s="544">
        <f>'Report 5D'!$K$171</f>
        <v>0</v>
      </c>
    </row>
    <row r="201" spans="2:121">
      <c r="B201" s="535" t="s">
        <v>669</v>
      </c>
      <c r="C201" s="536">
        <v>1</v>
      </c>
      <c r="D201" s="537" t="str">
        <f>'Information Input'!$M$14</f>
        <v xml:space="preserve">      -      </v>
      </c>
      <c r="E201" s="537" t="s">
        <v>135</v>
      </c>
      <c r="F201" s="538">
        <f t="shared" si="45"/>
        <v>43466</v>
      </c>
      <c r="G201" s="538">
        <f t="shared" si="46"/>
        <v>43555</v>
      </c>
      <c r="H201" s="538">
        <f>'Information Input'!$H$35</f>
        <v>43555</v>
      </c>
      <c r="I201" s="537" t="str">
        <f>'Information Input'!$J$22</f>
        <v>Quarterly</v>
      </c>
      <c r="J201" s="538">
        <f>'Information Input'!$H$30</f>
        <v>43555</v>
      </c>
      <c r="K201" s="537">
        <f>'Information Input'!$J$18</f>
        <v>2019</v>
      </c>
      <c r="L201" s="579" t="s">
        <v>94</v>
      </c>
      <c r="M201" s="540" t="s">
        <v>95</v>
      </c>
      <c r="N201" s="541" t="s">
        <v>96</v>
      </c>
      <c r="O201" s="542" t="s">
        <v>675</v>
      </c>
      <c r="P201" s="537">
        <v>49</v>
      </c>
      <c r="Q201" s="541" t="s">
        <v>191</v>
      </c>
      <c r="R201" s="541" t="s">
        <v>239</v>
      </c>
      <c r="S201" s="543">
        <f>'Report 1'!$M$18</f>
        <v>0</v>
      </c>
      <c r="T201" s="544">
        <f>'Report 1'!$M$69</f>
        <v>0</v>
      </c>
      <c r="U201" s="545">
        <f>'Report 1'!$M$155</f>
        <v>0</v>
      </c>
      <c r="AL201" s="546" t="s">
        <v>669</v>
      </c>
      <c r="AM201" s="547">
        <v>2</v>
      </c>
      <c r="AN201" s="547" t="str">
        <f>'Information Input'!$M$14</f>
        <v xml:space="preserve">      -      </v>
      </c>
      <c r="AO201" s="547" t="s">
        <v>139</v>
      </c>
      <c r="AP201" s="538">
        <f>'Information Input'!$H$33</f>
        <v>43466</v>
      </c>
      <c r="AQ201" s="538">
        <f>'Information Input'!$H$34</f>
        <v>43555</v>
      </c>
      <c r="AR201" s="538">
        <f>'Information Input'!$H$35</f>
        <v>43555</v>
      </c>
      <c r="AS201" s="547" t="str">
        <f>'Information Input'!$J$22</f>
        <v>Quarterly</v>
      </c>
      <c r="AT201" s="538">
        <f>'Information Input'!$H$30</f>
        <v>43555</v>
      </c>
      <c r="AU201" s="547">
        <f>'Information Input'!$J$18</f>
        <v>2019</v>
      </c>
      <c r="AV201" s="547" t="s">
        <v>89</v>
      </c>
      <c r="AW201" s="547" t="s">
        <v>90</v>
      </c>
      <c r="AX201" s="547" t="s">
        <v>91</v>
      </c>
      <c r="AY201" s="548" t="s">
        <v>671</v>
      </c>
      <c r="AZ201" s="547">
        <v>32</v>
      </c>
      <c r="BA201" s="549" t="s">
        <v>174</v>
      </c>
      <c r="BB201" s="543" t="s">
        <v>238</v>
      </c>
      <c r="BC201" s="550">
        <f>'Report 2'!$AJ39</f>
        <v>0</v>
      </c>
      <c r="BD201" s="550">
        <f>'Report 2'!$AK39</f>
        <v>0</v>
      </c>
      <c r="BE201" s="550">
        <f>'Report 2'!$AL39</f>
        <v>0</v>
      </c>
      <c r="BF201" s="550">
        <f>'Report 2'!$AM39</f>
        <v>0</v>
      </c>
      <c r="BG201" s="550">
        <f>'Report 2'!$AN39</f>
        <v>0</v>
      </c>
      <c r="BH201" s="550">
        <f>'Report 2'!$AO39</f>
        <v>0</v>
      </c>
      <c r="BI201" s="550">
        <f>'Report 2'!$AP39</f>
        <v>0</v>
      </c>
      <c r="BK201" s="522" t="s">
        <v>669</v>
      </c>
      <c r="BL201" s="517">
        <v>3</v>
      </c>
      <c r="BM201" s="517" t="str">
        <f>'Information Input'!$M$14</f>
        <v xml:space="preserve">      -      </v>
      </c>
      <c r="BN201" s="517" t="s">
        <v>138</v>
      </c>
      <c r="BO201" s="518">
        <f t="shared" ref="BO201:BO232" si="54">DATE(BT201,10,1)</f>
        <v>43739</v>
      </c>
      <c r="BP201" s="518">
        <f t="shared" ref="BP201:BP232" si="55">DATE(BT201,12,31)</f>
        <v>43830</v>
      </c>
      <c r="BQ201" s="519">
        <f>'Information Input'!$H$35</f>
        <v>43555</v>
      </c>
      <c r="BR201" s="517" t="str">
        <f>'Information Input'!$J$22</f>
        <v>Quarterly</v>
      </c>
      <c r="BS201" s="519">
        <f>'Information Input'!$H$30</f>
        <v>43555</v>
      </c>
      <c r="BT201" s="517">
        <f>'Information Input'!$J$18</f>
        <v>2019</v>
      </c>
      <c r="BU201" s="578" t="s">
        <v>89</v>
      </c>
      <c r="BV201" s="521" t="s">
        <v>90</v>
      </c>
      <c r="BW201" s="522" t="s">
        <v>91</v>
      </c>
      <c r="BX201" s="517">
        <v>1</v>
      </c>
      <c r="BY201" s="530" t="s">
        <v>153</v>
      </c>
      <c r="BZ201" s="530" t="s">
        <v>250</v>
      </c>
      <c r="CA201" s="524">
        <f>'Report 3'!$G$16</f>
        <v>0</v>
      </c>
      <c r="CC201" s="542" t="s">
        <v>669</v>
      </c>
      <c r="CD201" s="1014" t="s">
        <v>672</v>
      </c>
      <c r="CE201" s="1014" t="str">
        <f>'Information Input'!$M$14</f>
        <v xml:space="preserve">      -      </v>
      </c>
      <c r="CF201" s="551" t="s">
        <v>135</v>
      </c>
      <c r="CG201" s="552">
        <f t="shared" si="47"/>
        <v>43466</v>
      </c>
      <c r="CH201" s="552">
        <f t="shared" si="48"/>
        <v>43555</v>
      </c>
      <c r="CI201" s="552">
        <f>'Information Input'!$H$35</f>
        <v>43555</v>
      </c>
      <c r="CJ201" s="551" t="str">
        <f>'Information Input'!$J$22</f>
        <v>Quarterly</v>
      </c>
      <c r="CK201" s="552">
        <f>'Information Input'!$H$30</f>
        <v>43555</v>
      </c>
      <c r="CL201" s="551">
        <f>'Information Input'!$J$18</f>
        <v>2019</v>
      </c>
      <c r="CM201" s="551" t="s">
        <v>99</v>
      </c>
      <c r="CN201" s="1014" t="s">
        <v>100</v>
      </c>
      <c r="CO201" s="542" t="s">
        <v>96</v>
      </c>
      <c r="CP201" s="542" t="s">
        <v>671</v>
      </c>
      <c r="CQ201" s="551">
        <v>40</v>
      </c>
      <c r="CR201" s="542" t="s">
        <v>182</v>
      </c>
      <c r="CS201" s="542" t="s">
        <v>238</v>
      </c>
      <c r="CT201" s="1015">
        <f>'Report 1'!$W$18</f>
        <v>0</v>
      </c>
      <c r="CU201" s="1016">
        <f>SUMIF('Report 4A'!$G$16:$G$95,$CQ201,'Report 4A'!$AE$16:$AE$95)</f>
        <v>0</v>
      </c>
      <c r="CV201" s="1017">
        <f t="shared" si="49"/>
        <v>0</v>
      </c>
      <c r="CX201" s="546" t="s">
        <v>669</v>
      </c>
      <c r="CY201" s="537" t="s">
        <v>312</v>
      </c>
      <c r="CZ201" s="537" t="str">
        <f>'Information Input'!$M$14</f>
        <v xml:space="preserve">      -      </v>
      </c>
      <c r="DA201" s="538">
        <f>'Information Input'!$H$35</f>
        <v>43555</v>
      </c>
      <c r="DB201" s="537" t="str">
        <f>'Information Input'!$J$22</f>
        <v>Quarterly</v>
      </c>
      <c r="DC201" s="552">
        <f>'Information Input'!$H$30</f>
        <v>43555</v>
      </c>
      <c r="DD201" s="553" t="str">
        <f t="shared" si="53"/>
        <v>201806</v>
      </c>
      <c r="DE201" s="541" t="s">
        <v>103</v>
      </c>
      <c r="DF201" s="541" t="s">
        <v>681</v>
      </c>
      <c r="DG201" s="544">
        <f>'Report 5D'!$L$161</f>
        <v>0</v>
      </c>
      <c r="DH201" s="550">
        <f>'Report 5D'!$L$162</f>
        <v>0</v>
      </c>
      <c r="DI201" s="544">
        <f>'Report 5D'!$L$163</f>
        <v>0</v>
      </c>
      <c r="DJ201" s="544">
        <f>'Report 5D'!$L$164</f>
        <v>0</v>
      </c>
      <c r="DK201" s="544">
        <f>'Report 5D'!$L$165</f>
        <v>0</v>
      </c>
      <c r="DL201" s="544">
        <f>'Report 5D'!$L$166</f>
        <v>0</v>
      </c>
      <c r="DM201" s="544">
        <f>'Report 5D'!$L$167</f>
        <v>0</v>
      </c>
      <c r="DN201" s="544">
        <f>'Report 5D'!$L$168</f>
        <v>0</v>
      </c>
      <c r="DO201" s="544">
        <f>'Report 5D'!$L$169</f>
        <v>0</v>
      </c>
      <c r="DP201" s="544">
        <f>'Report 5D'!$L$170</f>
        <v>0</v>
      </c>
      <c r="DQ201" s="544">
        <f>'Report 5D'!$L$171</f>
        <v>0</v>
      </c>
    </row>
    <row r="202" spans="2:121">
      <c r="B202" s="535" t="s">
        <v>669</v>
      </c>
      <c r="C202" s="536">
        <v>1</v>
      </c>
      <c r="D202" s="537" t="str">
        <f>'Information Input'!$M$14</f>
        <v xml:space="preserve">      -      </v>
      </c>
      <c r="E202" s="537" t="s">
        <v>135</v>
      </c>
      <c r="F202" s="538">
        <f t="shared" si="45"/>
        <v>43466</v>
      </c>
      <c r="G202" s="538">
        <f t="shared" si="46"/>
        <v>43555</v>
      </c>
      <c r="H202" s="538">
        <f>'Information Input'!$H$35</f>
        <v>43555</v>
      </c>
      <c r="I202" s="537" t="str">
        <f>'Information Input'!$J$22</f>
        <v>Quarterly</v>
      </c>
      <c r="J202" s="538">
        <f>'Information Input'!$H$30</f>
        <v>43555</v>
      </c>
      <c r="K202" s="537">
        <f>'Information Input'!$J$18</f>
        <v>2019</v>
      </c>
      <c r="L202" s="579" t="s">
        <v>94</v>
      </c>
      <c r="M202" s="540" t="s">
        <v>95</v>
      </c>
      <c r="N202" s="541" t="s">
        <v>96</v>
      </c>
      <c r="O202" s="542" t="s">
        <v>675</v>
      </c>
      <c r="P202" s="537">
        <v>50</v>
      </c>
      <c r="Q202" s="541" t="s">
        <v>192</v>
      </c>
      <c r="R202" s="541" t="s">
        <v>239</v>
      </c>
      <c r="S202" s="543">
        <f>'Report 1'!$M$18</f>
        <v>0</v>
      </c>
      <c r="T202" s="544">
        <f>'Report 1'!$M$70</f>
        <v>0</v>
      </c>
      <c r="U202" s="545">
        <f>'Report 1'!$M$156</f>
        <v>0</v>
      </c>
      <c r="AL202" s="546" t="s">
        <v>669</v>
      </c>
      <c r="AM202" s="547">
        <v>2</v>
      </c>
      <c r="AN202" s="547" t="str">
        <f>'Information Input'!$M$14</f>
        <v xml:space="preserve">      -      </v>
      </c>
      <c r="AO202" s="547" t="s">
        <v>139</v>
      </c>
      <c r="AP202" s="538">
        <f>'Information Input'!$H$33</f>
        <v>43466</v>
      </c>
      <c r="AQ202" s="538">
        <f>'Information Input'!$H$34</f>
        <v>43555</v>
      </c>
      <c r="AR202" s="538">
        <f>'Information Input'!$H$35</f>
        <v>43555</v>
      </c>
      <c r="AS202" s="547" t="str">
        <f>'Information Input'!$J$22</f>
        <v>Quarterly</v>
      </c>
      <c r="AT202" s="538">
        <f>'Information Input'!$H$30</f>
        <v>43555</v>
      </c>
      <c r="AU202" s="547">
        <f>'Information Input'!$J$18</f>
        <v>2019</v>
      </c>
      <c r="AV202" s="547" t="s">
        <v>89</v>
      </c>
      <c r="AW202" s="547" t="s">
        <v>90</v>
      </c>
      <c r="AX202" s="547" t="s">
        <v>91</v>
      </c>
      <c r="AY202" s="548" t="s">
        <v>671</v>
      </c>
      <c r="AZ202" s="547">
        <v>33</v>
      </c>
      <c r="BA202" s="549" t="s">
        <v>175</v>
      </c>
      <c r="BB202" s="543" t="s">
        <v>233</v>
      </c>
      <c r="BC202" s="550">
        <f>'Report 2'!$AJ40</f>
        <v>0</v>
      </c>
      <c r="BD202" s="550">
        <f>'Report 2'!$AK40</f>
        <v>0</v>
      </c>
      <c r="BE202" s="550">
        <f>'Report 2'!$AL40</f>
        <v>0</v>
      </c>
      <c r="BF202" s="550">
        <f>'Report 2'!$AM40</f>
        <v>0</v>
      </c>
      <c r="BG202" s="550">
        <f>'Report 2'!$AN40</f>
        <v>0</v>
      </c>
      <c r="BH202" s="550">
        <f>'Report 2'!$AO40</f>
        <v>0</v>
      </c>
      <c r="BI202" s="550">
        <f>'Report 2'!$AP40</f>
        <v>0</v>
      </c>
      <c r="BK202" s="541" t="s">
        <v>669</v>
      </c>
      <c r="BL202" s="537">
        <v>3</v>
      </c>
      <c r="BM202" s="537" t="str">
        <f>'Information Input'!$M$14</f>
        <v xml:space="preserve">      -      </v>
      </c>
      <c r="BN202" s="537" t="s">
        <v>138</v>
      </c>
      <c r="BO202" s="538">
        <f t="shared" si="54"/>
        <v>43739</v>
      </c>
      <c r="BP202" s="538">
        <f t="shared" si="55"/>
        <v>43830</v>
      </c>
      <c r="BQ202" s="538">
        <f>'Information Input'!$H$35</f>
        <v>43555</v>
      </c>
      <c r="BR202" s="537" t="str">
        <f>'Information Input'!$J$22</f>
        <v>Quarterly</v>
      </c>
      <c r="BS202" s="538">
        <f>'Information Input'!$H$30</f>
        <v>43555</v>
      </c>
      <c r="BT202" s="537">
        <f>'Information Input'!$J$18</f>
        <v>2019</v>
      </c>
      <c r="BU202" s="579" t="s">
        <v>89</v>
      </c>
      <c r="BV202" s="540" t="s">
        <v>90</v>
      </c>
      <c r="BW202" s="541" t="s">
        <v>91</v>
      </c>
      <c r="BX202" s="537">
        <v>2</v>
      </c>
      <c r="BY202" s="549" t="s">
        <v>154</v>
      </c>
      <c r="BZ202" s="549" t="s">
        <v>251</v>
      </c>
      <c r="CA202" s="543">
        <f>'Report 3'!$G$17</f>
        <v>0</v>
      </c>
      <c r="CC202" s="542" t="s">
        <v>669</v>
      </c>
      <c r="CD202" s="1014" t="s">
        <v>672</v>
      </c>
      <c r="CE202" s="1014" t="str">
        <f>'Information Input'!$M$14</f>
        <v xml:space="preserve">      -      </v>
      </c>
      <c r="CF202" s="551" t="s">
        <v>135</v>
      </c>
      <c r="CG202" s="552">
        <f t="shared" si="47"/>
        <v>43466</v>
      </c>
      <c r="CH202" s="552">
        <f t="shared" si="48"/>
        <v>43555</v>
      </c>
      <c r="CI202" s="552">
        <f>'Information Input'!$H$35</f>
        <v>43555</v>
      </c>
      <c r="CJ202" s="551" t="str">
        <f>'Information Input'!$J$22</f>
        <v>Quarterly</v>
      </c>
      <c r="CK202" s="552">
        <f>'Information Input'!$H$30</f>
        <v>43555</v>
      </c>
      <c r="CL202" s="551">
        <f>'Information Input'!$J$18</f>
        <v>2019</v>
      </c>
      <c r="CM202" s="551" t="s">
        <v>99</v>
      </c>
      <c r="CN202" s="1014" t="s">
        <v>100</v>
      </c>
      <c r="CO202" s="542" t="s">
        <v>96</v>
      </c>
      <c r="CP202" s="542" t="s">
        <v>671</v>
      </c>
      <c r="CQ202" s="551">
        <v>41</v>
      </c>
      <c r="CR202" s="542" t="s">
        <v>183</v>
      </c>
      <c r="CS202" s="542" t="s">
        <v>238</v>
      </c>
      <c r="CT202" s="1015">
        <f>'Report 1'!$W$18</f>
        <v>0</v>
      </c>
      <c r="CU202" s="1016">
        <f>SUMIF('Report 4A'!$G$16:$G$95,$CQ202,'Report 4A'!$AE$16:$AE$95)</f>
        <v>0</v>
      </c>
      <c r="CV202" s="1017">
        <f t="shared" si="49"/>
        <v>0</v>
      </c>
      <c r="CX202" s="546" t="s">
        <v>669</v>
      </c>
      <c r="CY202" s="537" t="s">
        <v>312</v>
      </c>
      <c r="CZ202" s="537" t="str">
        <f>'Information Input'!$M$14</f>
        <v xml:space="preserve">      -      </v>
      </c>
      <c r="DA202" s="538">
        <f>'Information Input'!$H$35</f>
        <v>43555</v>
      </c>
      <c r="DB202" s="537" t="str">
        <f>'Information Input'!$J$22</f>
        <v>Quarterly</v>
      </c>
      <c r="DC202" s="552">
        <f>'Information Input'!$H$30</f>
        <v>43555</v>
      </c>
      <c r="DD202" s="553" t="str">
        <f t="shared" si="53"/>
        <v>201805</v>
      </c>
      <c r="DE202" s="541" t="s">
        <v>103</v>
      </c>
      <c r="DF202" s="541" t="s">
        <v>681</v>
      </c>
      <c r="DG202" s="544">
        <f>'Report 5D'!$M$161</f>
        <v>0</v>
      </c>
      <c r="DH202" s="550">
        <f>'Report 5D'!$M$162</f>
        <v>0</v>
      </c>
      <c r="DI202" s="544">
        <f>'Report 5D'!$M$163</f>
        <v>0</v>
      </c>
      <c r="DJ202" s="544">
        <f>'Report 5D'!$M$164</f>
        <v>0</v>
      </c>
      <c r="DK202" s="544">
        <f>'Report 5D'!$M$165</f>
        <v>0</v>
      </c>
      <c r="DL202" s="544">
        <f>'Report 5D'!$M$166</f>
        <v>0</v>
      </c>
      <c r="DM202" s="544">
        <f>'Report 5D'!$M$167</f>
        <v>0</v>
      </c>
      <c r="DN202" s="544">
        <f>'Report 5D'!$M$168</f>
        <v>0</v>
      </c>
      <c r="DO202" s="544">
        <f>'Report 5D'!$M$169</f>
        <v>0</v>
      </c>
      <c r="DP202" s="544">
        <f>'Report 5D'!$M$170</f>
        <v>0</v>
      </c>
      <c r="DQ202" s="544">
        <f>'Report 5D'!$M$171</f>
        <v>0</v>
      </c>
    </row>
    <row r="203" spans="2:121">
      <c r="B203" s="535" t="s">
        <v>669</v>
      </c>
      <c r="C203" s="536">
        <v>1</v>
      </c>
      <c r="D203" s="537" t="str">
        <f>'Information Input'!$M$14</f>
        <v xml:space="preserve">      -      </v>
      </c>
      <c r="E203" s="537" t="s">
        <v>135</v>
      </c>
      <c r="F203" s="538">
        <f t="shared" si="45"/>
        <v>43466</v>
      </c>
      <c r="G203" s="538">
        <f t="shared" si="46"/>
        <v>43555</v>
      </c>
      <c r="H203" s="538">
        <f>'Information Input'!$H$35</f>
        <v>43555</v>
      </c>
      <c r="I203" s="537" t="str">
        <f>'Information Input'!$J$22</f>
        <v>Quarterly</v>
      </c>
      <c r="J203" s="538">
        <f>'Information Input'!$H$30</f>
        <v>43555</v>
      </c>
      <c r="K203" s="537">
        <f>'Information Input'!$J$18</f>
        <v>2019</v>
      </c>
      <c r="L203" s="579" t="s">
        <v>94</v>
      </c>
      <c r="M203" s="540" t="s">
        <v>95</v>
      </c>
      <c r="N203" s="541" t="s">
        <v>96</v>
      </c>
      <c r="O203" s="542" t="s">
        <v>675</v>
      </c>
      <c r="P203" s="537">
        <v>51</v>
      </c>
      <c r="Q203" s="541" t="s">
        <v>193</v>
      </c>
      <c r="R203" s="541" t="s">
        <v>239</v>
      </c>
      <c r="S203" s="543">
        <f>'Report 1'!$M$18</f>
        <v>0</v>
      </c>
      <c r="T203" s="544">
        <f>'Report 1'!$M$71</f>
        <v>0</v>
      </c>
      <c r="U203" s="545">
        <f>'Report 1'!$M$157</f>
        <v>0</v>
      </c>
      <c r="AL203" s="546" t="s">
        <v>669</v>
      </c>
      <c r="AM203" s="547">
        <v>2</v>
      </c>
      <c r="AN203" s="547" t="str">
        <f>'Information Input'!$M$14</f>
        <v xml:space="preserve">      -      </v>
      </c>
      <c r="AO203" s="547" t="s">
        <v>139</v>
      </c>
      <c r="AP203" s="538">
        <f>'Information Input'!$H$33</f>
        <v>43466</v>
      </c>
      <c r="AQ203" s="538">
        <f>'Information Input'!$H$34</f>
        <v>43555</v>
      </c>
      <c r="AR203" s="538">
        <f>'Information Input'!$H$35</f>
        <v>43555</v>
      </c>
      <c r="AS203" s="547" t="str">
        <f>'Information Input'!$J$22</f>
        <v>Quarterly</v>
      </c>
      <c r="AT203" s="538">
        <f>'Information Input'!$H$30</f>
        <v>43555</v>
      </c>
      <c r="AU203" s="547">
        <f>'Information Input'!$J$18</f>
        <v>2019</v>
      </c>
      <c r="AV203" s="547" t="s">
        <v>89</v>
      </c>
      <c r="AW203" s="547" t="s">
        <v>90</v>
      </c>
      <c r="AX203" s="547" t="s">
        <v>91</v>
      </c>
      <c r="AY203" s="548" t="s">
        <v>671</v>
      </c>
      <c r="AZ203" s="547">
        <v>34</v>
      </c>
      <c r="BA203" s="549" t="s">
        <v>176</v>
      </c>
      <c r="BB203" s="543" t="s">
        <v>238</v>
      </c>
      <c r="BC203" s="550">
        <f>'Report 2'!$AJ41</f>
        <v>0</v>
      </c>
      <c r="BD203" s="550">
        <f>'Report 2'!$AK41</f>
        <v>0</v>
      </c>
      <c r="BE203" s="550">
        <f>'Report 2'!$AL41</f>
        <v>0</v>
      </c>
      <c r="BF203" s="550">
        <f>'Report 2'!$AM41</f>
        <v>0</v>
      </c>
      <c r="BG203" s="550">
        <f>'Report 2'!$AN41</f>
        <v>0</v>
      </c>
      <c r="BH203" s="550">
        <f>'Report 2'!$AO41</f>
        <v>0</v>
      </c>
      <c r="BI203" s="550">
        <f>'Report 2'!$AP41</f>
        <v>0</v>
      </c>
      <c r="BK203" s="541" t="s">
        <v>669</v>
      </c>
      <c r="BL203" s="537">
        <v>3</v>
      </c>
      <c r="BM203" s="537" t="str">
        <f>'Information Input'!$M$14</f>
        <v xml:space="preserve">      -      </v>
      </c>
      <c r="BN203" s="537" t="s">
        <v>138</v>
      </c>
      <c r="BO203" s="538">
        <f t="shared" si="54"/>
        <v>43739</v>
      </c>
      <c r="BP203" s="538">
        <f t="shared" si="55"/>
        <v>43830</v>
      </c>
      <c r="BQ203" s="538">
        <f>'Information Input'!$H$35</f>
        <v>43555</v>
      </c>
      <c r="BR203" s="537" t="str">
        <f>'Information Input'!$J$22</f>
        <v>Quarterly</v>
      </c>
      <c r="BS203" s="538">
        <f>'Information Input'!$H$30</f>
        <v>43555</v>
      </c>
      <c r="BT203" s="537">
        <f>'Information Input'!$J$18</f>
        <v>2019</v>
      </c>
      <c r="BU203" s="579" t="s">
        <v>89</v>
      </c>
      <c r="BV203" s="540" t="s">
        <v>90</v>
      </c>
      <c r="BW203" s="541" t="s">
        <v>91</v>
      </c>
      <c r="BX203" s="537">
        <v>3</v>
      </c>
      <c r="BY203" s="549" t="s">
        <v>164</v>
      </c>
      <c r="BZ203" s="549" t="s">
        <v>250</v>
      </c>
      <c r="CA203" s="543">
        <f>'Report 3'!$G$18</f>
        <v>0</v>
      </c>
      <c r="CC203" s="542" t="s">
        <v>669</v>
      </c>
      <c r="CD203" s="1014" t="s">
        <v>672</v>
      </c>
      <c r="CE203" s="1014" t="str">
        <f>'Information Input'!$M$14</f>
        <v xml:space="preserve">      -      </v>
      </c>
      <c r="CF203" s="551" t="s">
        <v>135</v>
      </c>
      <c r="CG203" s="552">
        <f t="shared" si="47"/>
        <v>43466</v>
      </c>
      <c r="CH203" s="552">
        <f t="shared" si="48"/>
        <v>43555</v>
      </c>
      <c r="CI203" s="552">
        <f>'Information Input'!$H$35</f>
        <v>43555</v>
      </c>
      <c r="CJ203" s="551" t="str">
        <f>'Information Input'!$J$22</f>
        <v>Quarterly</v>
      </c>
      <c r="CK203" s="552">
        <f>'Information Input'!$H$30</f>
        <v>43555</v>
      </c>
      <c r="CL203" s="551">
        <f>'Information Input'!$J$18</f>
        <v>2019</v>
      </c>
      <c r="CM203" s="1018" t="s">
        <v>99</v>
      </c>
      <c r="CN203" s="1014" t="s">
        <v>100</v>
      </c>
      <c r="CO203" s="542" t="s">
        <v>96</v>
      </c>
      <c r="CP203" s="542" t="s">
        <v>671</v>
      </c>
      <c r="CQ203" s="551">
        <v>42</v>
      </c>
      <c r="CR203" s="542" t="s">
        <v>184</v>
      </c>
      <c r="CS203" s="542" t="s">
        <v>233</v>
      </c>
      <c r="CT203" s="1015">
        <f>'Report 1'!$W$18</f>
        <v>0</v>
      </c>
      <c r="CU203" s="1016">
        <f>SUMIF('Report 4A'!$G$16:$G$95,$CQ203,'Report 4A'!$AE$16:$AE$95)</f>
        <v>0</v>
      </c>
      <c r="CV203" s="1017">
        <f t="shared" ref="CV203:CV204" si="56">IF(CT203&lt;&gt;0,CU203/CT203,0)</f>
        <v>0</v>
      </c>
      <c r="CX203" s="546" t="s">
        <v>669</v>
      </c>
      <c r="CY203" s="537" t="s">
        <v>312</v>
      </c>
      <c r="CZ203" s="537" t="str">
        <f>'Information Input'!$M$14</f>
        <v xml:space="preserve">      -      </v>
      </c>
      <c r="DA203" s="538">
        <f>'Information Input'!$H$35</f>
        <v>43555</v>
      </c>
      <c r="DB203" s="537" t="str">
        <f>'Information Input'!$J$22</f>
        <v>Quarterly</v>
      </c>
      <c r="DC203" s="552">
        <f>'Information Input'!$H$30</f>
        <v>43555</v>
      </c>
      <c r="DD203" s="553" t="str">
        <f t="shared" si="53"/>
        <v>201804</v>
      </c>
      <c r="DE203" s="541" t="s">
        <v>103</v>
      </c>
      <c r="DF203" s="541" t="s">
        <v>681</v>
      </c>
      <c r="DG203" s="544">
        <f>'Report 5D'!$N$161</f>
        <v>0</v>
      </c>
      <c r="DH203" s="550">
        <f>'Report 5D'!$N$162</f>
        <v>0</v>
      </c>
      <c r="DI203" s="544">
        <f>'Report 5D'!$N$163</f>
        <v>0</v>
      </c>
      <c r="DJ203" s="544">
        <f>'Report 5D'!$N$164</f>
        <v>0</v>
      </c>
      <c r="DK203" s="544">
        <f>'Report 5D'!$N$165</f>
        <v>0</v>
      </c>
      <c r="DL203" s="544">
        <f>'Report 5D'!$N$166</f>
        <v>0</v>
      </c>
      <c r="DM203" s="544">
        <f>'Report 5D'!$N$167</f>
        <v>0</v>
      </c>
      <c r="DN203" s="544">
        <f>'Report 5D'!$N$168</f>
        <v>0</v>
      </c>
      <c r="DO203" s="544">
        <f>'Report 5D'!$N$169</f>
        <v>0</v>
      </c>
      <c r="DP203" s="544">
        <f>'Report 5D'!$N$170</f>
        <v>0</v>
      </c>
      <c r="DQ203" s="544">
        <f>'Report 5D'!$N$171</f>
        <v>0</v>
      </c>
    </row>
    <row r="204" spans="2:121">
      <c r="B204" s="535" t="s">
        <v>669</v>
      </c>
      <c r="C204" s="536">
        <v>1</v>
      </c>
      <c r="D204" s="537" t="str">
        <f>'Information Input'!$M$14</f>
        <v xml:space="preserve">      -      </v>
      </c>
      <c r="E204" s="537" t="s">
        <v>135</v>
      </c>
      <c r="F204" s="538">
        <f t="shared" ref="F204:F267" si="57">DATE(K204,1,1)</f>
        <v>43466</v>
      </c>
      <c r="G204" s="538">
        <f t="shared" ref="G204:G267" si="58">DATE(K204,3,31)</f>
        <v>43555</v>
      </c>
      <c r="H204" s="538">
        <f>'Information Input'!$H$35</f>
        <v>43555</v>
      </c>
      <c r="I204" s="537" t="str">
        <f>'Information Input'!$J$22</f>
        <v>Quarterly</v>
      </c>
      <c r="J204" s="538">
        <f>'Information Input'!$H$30</f>
        <v>43555</v>
      </c>
      <c r="K204" s="537">
        <f>'Information Input'!$J$18</f>
        <v>2019</v>
      </c>
      <c r="L204" s="579" t="s">
        <v>94</v>
      </c>
      <c r="M204" s="540" t="s">
        <v>95</v>
      </c>
      <c r="N204" s="541" t="s">
        <v>96</v>
      </c>
      <c r="O204" s="542" t="s">
        <v>674</v>
      </c>
      <c r="P204" s="537">
        <v>52</v>
      </c>
      <c r="Q204" s="541" t="s">
        <v>194</v>
      </c>
      <c r="R204" s="541" t="s">
        <v>239</v>
      </c>
      <c r="S204" s="543">
        <f>'Report 1'!$M$18</f>
        <v>0</v>
      </c>
      <c r="T204" s="544">
        <f>'Report 1'!$M$72</f>
        <v>0</v>
      </c>
      <c r="U204" s="545">
        <f>'Report 1'!$M$158</f>
        <v>0</v>
      </c>
      <c r="AL204" s="546" t="s">
        <v>669</v>
      </c>
      <c r="AM204" s="547">
        <v>2</v>
      </c>
      <c r="AN204" s="547" t="str">
        <f>'Information Input'!$M$14</f>
        <v xml:space="preserve">      -      </v>
      </c>
      <c r="AO204" s="547" t="s">
        <v>139</v>
      </c>
      <c r="AP204" s="538">
        <f>'Information Input'!$H$33</f>
        <v>43466</v>
      </c>
      <c r="AQ204" s="538">
        <f>'Information Input'!$H$34</f>
        <v>43555</v>
      </c>
      <c r="AR204" s="538">
        <f>'Information Input'!$H$35</f>
        <v>43555</v>
      </c>
      <c r="AS204" s="547" t="str">
        <f>'Information Input'!$J$22</f>
        <v>Quarterly</v>
      </c>
      <c r="AT204" s="538">
        <f>'Information Input'!$H$30</f>
        <v>43555</v>
      </c>
      <c r="AU204" s="547">
        <f>'Information Input'!$J$18</f>
        <v>2019</v>
      </c>
      <c r="AV204" s="547" t="s">
        <v>89</v>
      </c>
      <c r="AW204" s="547" t="s">
        <v>90</v>
      </c>
      <c r="AX204" s="547" t="s">
        <v>91</v>
      </c>
      <c r="AY204" s="548" t="s">
        <v>671</v>
      </c>
      <c r="AZ204" s="547">
        <v>35</v>
      </c>
      <c r="BA204" s="549" t="s">
        <v>177</v>
      </c>
      <c r="BB204" s="543" t="s">
        <v>235</v>
      </c>
      <c r="BC204" s="550">
        <f>'Report 2'!$AJ42</f>
        <v>0</v>
      </c>
      <c r="BD204" s="550">
        <f>'Report 2'!$AK42</f>
        <v>0</v>
      </c>
      <c r="BE204" s="550">
        <f>'Report 2'!$AL42</f>
        <v>0</v>
      </c>
      <c r="BF204" s="550">
        <f>'Report 2'!$AM42</f>
        <v>0</v>
      </c>
      <c r="BG204" s="550">
        <f>'Report 2'!$AN42</f>
        <v>0</v>
      </c>
      <c r="BH204" s="550">
        <f>'Report 2'!$AO42</f>
        <v>0</v>
      </c>
      <c r="BI204" s="550">
        <f>'Report 2'!$AP42</f>
        <v>0</v>
      </c>
      <c r="BK204" s="541" t="s">
        <v>669</v>
      </c>
      <c r="BL204" s="537">
        <v>3</v>
      </c>
      <c r="BM204" s="537" t="str">
        <f>'Information Input'!$M$14</f>
        <v xml:space="preserve">      -      </v>
      </c>
      <c r="BN204" s="537" t="s">
        <v>138</v>
      </c>
      <c r="BO204" s="538">
        <f t="shared" si="54"/>
        <v>43739</v>
      </c>
      <c r="BP204" s="538">
        <f t="shared" si="55"/>
        <v>43830</v>
      </c>
      <c r="BQ204" s="538">
        <f>'Information Input'!$H$35</f>
        <v>43555</v>
      </c>
      <c r="BR204" s="537" t="str">
        <f>'Information Input'!$J$22</f>
        <v>Quarterly</v>
      </c>
      <c r="BS204" s="538">
        <f>'Information Input'!$H$30</f>
        <v>43555</v>
      </c>
      <c r="BT204" s="537">
        <f>'Information Input'!$J$18</f>
        <v>2019</v>
      </c>
      <c r="BU204" s="579" t="s">
        <v>89</v>
      </c>
      <c r="BV204" s="540" t="s">
        <v>90</v>
      </c>
      <c r="BW204" s="541" t="s">
        <v>91</v>
      </c>
      <c r="BX204" s="537">
        <v>4</v>
      </c>
      <c r="BY204" s="549" t="s">
        <v>164</v>
      </c>
      <c r="BZ204" s="549" t="s">
        <v>252</v>
      </c>
      <c r="CA204" s="543">
        <f>'Report 3'!$G$19</f>
        <v>0</v>
      </c>
      <c r="CC204" s="542" t="s">
        <v>669</v>
      </c>
      <c r="CD204" s="1014" t="s">
        <v>672</v>
      </c>
      <c r="CE204" s="1014" t="str">
        <f>'Information Input'!$M$14</f>
        <v xml:space="preserve">      -      </v>
      </c>
      <c r="CF204" s="551" t="s">
        <v>135</v>
      </c>
      <c r="CG204" s="552">
        <f t="shared" si="47"/>
        <v>43466</v>
      </c>
      <c r="CH204" s="552">
        <f t="shared" si="48"/>
        <v>43555</v>
      </c>
      <c r="CI204" s="552">
        <f>'Information Input'!$H$35</f>
        <v>43555</v>
      </c>
      <c r="CJ204" s="551" t="str">
        <f>'Information Input'!$J$22</f>
        <v>Quarterly</v>
      </c>
      <c r="CK204" s="552">
        <f>'Information Input'!$H$30</f>
        <v>43555</v>
      </c>
      <c r="CL204" s="551">
        <f>'Information Input'!$J$18</f>
        <v>2019</v>
      </c>
      <c r="CM204" s="1018" t="s">
        <v>99</v>
      </c>
      <c r="CN204" s="1014" t="s">
        <v>100</v>
      </c>
      <c r="CO204" s="542" t="s">
        <v>96</v>
      </c>
      <c r="CP204" s="542" t="s">
        <v>671</v>
      </c>
      <c r="CQ204" s="551">
        <v>43</v>
      </c>
      <c r="CR204" s="542" t="s">
        <v>185</v>
      </c>
      <c r="CS204" s="542" t="s">
        <v>233</v>
      </c>
      <c r="CT204" s="1015">
        <f>'Report 1'!$W$18</f>
        <v>0</v>
      </c>
      <c r="CU204" s="1016">
        <f>SUMIF('Report 4A'!$G$16:$G$95,$CQ204,'Report 4A'!$AE$16:$AE$95)</f>
        <v>0</v>
      </c>
      <c r="CV204" s="1017">
        <f t="shared" si="56"/>
        <v>0</v>
      </c>
      <c r="CX204" s="546" t="s">
        <v>669</v>
      </c>
      <c r="CY204" s="537" t="s">
        <v>312</v>
      </c>
      <c r="CZ204" s="537" t="str">
        <f>'Information Input'!$M$14</f>
        <v xml:space="preserve">      -      </v>
      </c>
      <c r="DA204" s="538">
        <f>'Information Input'!$H$35</f>
        <v>43555</v>
      </c>
      <c r="DB204" s="537" t="str">
        <f>'Information Input'!$J$22</f>
        <v>Quarterly</v>
      </c>
      <c r="DC204" s="552">
        <f>'Information Input'!$H$30</f>
        <v>43555</v>
      </c>
      <c r="DD204" s="553" t="str">
        <f t="shared" si="53"/>
        <v>201803</v>
      </c>
      <c r="DE204" s="541" t="s">
        <v>103</v>
      </c>
      <c r="DF204" s="541" t="s">
        <v>681</v>
      </c>
      <c r="DG204" s="544">
        <f>'Report 5D'!$O$161</f>
        <v>0</v>
      </c>
      <c r="DH204" s="550">
        <f>'Report 5D'!$O$162</f>
        <v>0</v>
      </c>
      <c r="DI204" s="544">
        <f>'Report 5D'!$O$163</f>
        <v>0</v>
      </c>
      <c r="DJ204" s="544">
        <f>'Report 5D'!$O$164</f>
        <v>0</v>
      </c>
      <c r="DK204" s="544">
        <f>'Report 5D'!$O$165</f>
        <v>0</v>
      </c>
      <c r="DL204" s="544">
        <f>'Report 5D'!$O$166</f>
        <v>0</v>
      </c>
      <c r="DM204" s="544">
        <f>'Report 5D'!$O$167</f>
        <v>0</v>
      </c>
      <c r="DN204" s="544">
        <f>'Report 5D'!$O$168</f>
        <v>0</v>
      </c>
      <c r="DO204" s="544">
        <f>'Report 5D'!$O$169</f>
        <v>0</v>
      </c>
      <c r="DP204" s="544">
        <f>'Report 5D'!$O$170</f>
        <v>0</v>
      </c>
      <c r="DQ204" s="544">
        <f>'Report 5D'!$O$171</f>
        <v>0</v>
      </c>
    </row>
    <row r="205" spans="2:121">
      <c r="B205" s="535" t="s">
        <v>669</v>
      </c>
      <c r="C205" s="536">
        <v>1</v>
      </c>
      <c r="D205" s="537" t="str">
        <f>'Information Input'!$M$14</f>
        <v xml:space="preserve">      -      </v>
      </c>
      <c r="E205" s="537" t="s">
        <v>135</v>
      </c>
      <c r="F205" s="538">
        <f t="shared" si="57"/>
        <v>43466</v>
      </c>
      <c r="G205" s="538">
        <f t="shared" si="58"/>
        <v>43555</v>
      </c>
      <c r="H205" s="538">
        <f>'Information Input'!$H$35</f>
        <v>43555</v>
      </c>
      <c r="I205" s="537" t="str">
        <f>'Information Input'!$J$22</f>
        <v>Quarterly</v>
      </c>
      <c r="J205" s="538">
        <f>'Information Input'!$H$30</f>
        <v>43555</v>
      </c>
      <c r="K205" s="537">
        <f>'Information Input'!$J$18</f>
        <v>2019</v>
      </c>
      <c r="L205" s="579" t="s">
        <v>94</v>
      </c>
      <c r="M205" s="540" t="s">
        <v>95</v>
      </c>
      <c r="N205" s="541" t="s">
        <v>96</v>
      </c>
      <c r="O205" s="542" t="s">
        <v>676</v>
      </c>
      <c r="P205" s="537">
        <v>53</v>
      </c>
      <c r="Q205" s="541" t="s">
        <v>195</v>
      </c>
      <c r="R205" s="541" t="s">
        <v>677</v>
      </c>
      <c r="S205" s="543">
        <f>'Report 1'!$M$18</f>
        <v>0</v>
      </c>
      <c r="T205" s="544">
        <f>'Report 1'!$M$73</f>
        <v>0</v>
      </c>
      <c r="U205" s="545">
        <f>'Report 1'!$M$159</f>
        <v>0</v>
      </c>
      <c r="AL205" s="546" t="s">
        <v>669</v>
      </c>
      <c r="AM205" s="547">
        <v>2</v>
      </c>
      <c r="AN205" s="547" t="str">
        <f>'Information Input'!$M$14</f>
        <v xml:space="preserve">      -      </v>
      </c>
      <c r="AO205" s="547" t="s">
        <v>139</v>
      </c>
      <c r="AP205" s="538">
        <f>'Information Input'!$H$33</f>
        <v>43466</v>
      </c>
      <c r="AQ205" s="538">
        <f>'Information Input'!$H$34</f>
        <v>43555</v>
      </c>
      <c r="AR205" s="538">
        <f>'Information Input'!$H$35</f>
        <v>43555</v>
      </c>
      <c r="AS205" s="547" t="str">
        <f>'Information Input'!$J$22</f>
        <v>Quarterly</v>
      </c>
      <c r="AT205" s="538">
        <f>'Information Input'!$H$30</f>
        <v>43555</v>
      </c>
      <c r="AU205" s="547">
        <f>'Information Input'!$J$18</f>
        <v>2019</v>
      </c>
      <c r="AV205" s="547" t="s">
        <v>89</v>
      </c>
      <c r="AW205" s="547" t="s">
        <v>90</v>
      </c>
      <c r="AX205" s="547" t="s">
        <v>91</v>
      </c>
      <c r="AY205" s="548" t="s">
        <v>671</v>
      </c>
      <c r="AZ205" s="547">
        <v>36</v>
      </c>
      <c r="BA205" s="549" t="s">
        <v>178</v>
      </c>
      <c r="BB205" s="543" t="s">
        <v>235</v>
      </c>
      <c r="BC205" s="550">
        <f>'Report 2'!$AJ43</f>
        <v>0</v>
      </c>
      <c r="BD205" s="550">
        <f>'Report 2'!$AK43</f>
        <v>0</v>
      </c>
      <c r="BE205" s="550">
        <f>'Report 2'!$AL43</f>
        <v>0</v>
      </c>
      <c r="BF205" s="550">
        <f>'Report 2'!$AM43</f>
        <v>0</v>
      </c>
      <c r="BG205" s="550">
        <f>'Report 2'!$AN43</f>
        <v>0</v>
      </c>
      <c r="BH205" s="550">
        <f>'Report 2'!$AO43</f>
        <v>0</v>
      </c>
      <c r="BI205" s="550">
        <f>'Report 2'!$AP43</f>
        <v>0</v>
      </c>
      <c r="BK205" s="541" t="s">
        <v>669</v>
      </c>
      <c r="BL205" s="537">
        <v>3</v>
      </c>
      <c r="BM205" s="537" t="str">
        <f>'Information Input'!$M$14</f>
        <v xml:space="preserve">      -      </v>
      </c>
      <c r="BN205" s="537" t="s">
        <v>138</v>
      </c>
      <c r="BO205" s="538">
        <f t="shared" si="54"/>
        <v>43739</v>
      </c>
      <c r="BP205" s="538">
        <f t="shared" si="55"/>
        <v>43830</v>
      </c>
      <c r="BQ205" s="538">
        <f>'Information Input'!$H$35</f>
        <v>43555</v>
      </c>
      <c r="BR205" s="537" t="str">
        <f>'Information Input'!$J$22</f>
        <v>Quarterly</v>
      </c>
      <c r="BS205" s="538">
        <f>'Information Input'!$H$30</f>
        <v>43555</v>
      </c>
      <c r="BT205" s="537">
        <f>'Information Input'!$J$18</f>
        <v>2019</v>
      </c>
      <c r="BU205" s="579" t="s">
        <v>89</v>
      </c>
      <c r="BV205" s="540" t="s">
        <v>90</v>
      </c>
      <c r="BW205" s="541" t="s">
        <v>91</v>
      </c>
      <c r="BX205" s="537">
        <v>5</v>
      </c>
      <c r="BY205" s="549" t="s">
        <v>253</v>
      </c>
      <c r="BZ205" s="549" t="s">
        <v>254</v>
      </c>
      <c r="CA205" s="543">
        <f>'Report 3'!$G$20</f>
        <v>0</v>
      </c>
      <c r="CC205" s="542" t="s">
        <v>669</v>
      </c>
      <c r="CD205" s="1014" t="s">
        <v>672</v>
      </c>
      <c r="CE205" s="1014" t="str">
        <f>'Information Input'!$M$14</f>
        <v xml:space="preserve">      -      </v>
      </c>
      <c r="CF205" s="551" t="s">
        <v>135</v>
      </c>
      <c r="CG205" s="552">
        <f t="shared" ref="CG205:CG268" si="59">DATE(CL205,1,1)</f>
        <v>43466</v>
      </c>
      <c r="CH205" s="552">
        <f t="shared" ref="CH205:CH268" si="60">DATE(CL205,3,31)</f>
        <v>43555</v>
      </c>
      <c r="CI205" s="552">
        <f>'Information Input'!$H$35</f>
        <v>43555</v>
      </c>
      <c r="CJ205" s="551" t="str">
        <f>'Information Input'!$J$22</f>
        <v>Quarterly</v>
      </c>
      <c r="CK205" s="552">
        <f>'Information Input'!$H$30</f>
        <v>43555</v>
      </c>
      <c r="CL205" s="551">
        <f>'Information Input'!$J$18</f>
        <v>2019</v>
      </c>
      <c r="CM205" s="551" t="s">
        <v>99</v>
      </c>
      <c r="CN205" s="1014" t="s">
        <v>100</v>
      </c>
      <c r="CO205" s="542" t="s">
        <v>96</v>
      </c>
      <c r="CP205" s="542" t="s">
        <v>675</v>
      </c>
      <c r="CQ205" s="551">
        <v>45</v>
      </c>
      <c r="CR205" s="542" t="s">
        <v>187</v>
      </c>
      <c r="CS205" s="542" t="s">
        <v>239</v>
      </c>
      <c r="CT205" s="1015">
        <f>'Report 1'!$W$18</f>
        <v>0</v>
      </c>
      <c r="CU205" s="1016">
        <f>SUMIF('Report 4A'!$G$16:$G$95,$CQ205,'Report 4A'!$AE$16:$AE$95)</f>
        <v>0</v>
      </c>
      <c r="CV205" s="1017">
        <f t="shared" si="49"/>
        <v>0</v>
      </c>
      <c r="CX205" s="546" t="s">
        <v>669</v>
      </c>
      <c r="CY205" s="537" t="s">
        <v>312</v>
      </c>
      <c r="CZ205" s="537" t="str">
        <f>'Information Input'!$M$14</f>
        <v xml:space="preserve">      -      </v>
      </c>
      <c r="DA205" s="538">
        <f>'Information Input'!$H$35</f>
        <v>43555</v>
      </c>
      <c r="DB205" s="537" t="str">
        <f>'Information Input'!$J$22</f>
        <v>Quarterly</v>
      </c>
      <c r="DC205" s="552">
        <f>'Information Input'!$H$30</f>
        <v>43555</v>
      </c>
      <c r="DD205" s="553" t="str">
        <f t="shared" si="53"/>
        <v>201802</v>
      </c>
      <c r="DE205" s="541" t="s">
        <v>103</v>
      </c>
      <c r="DF205" s="541" t="s">
        <v>681</v>
      </c>
      <c r="DG205" s="544">
        <f>'Report 5D'!$P$161</f>
        <v>0</v>
      </c>
      <c r="DH205" s="550">
        <f>'Report 5D'!$P$162</f>
        <v>0</v>
      </c>
      <c r="DI205" s="544">
        <f>'Report 5D'!$P$163</f>
        <v>0</v>
      </c>
      <c r="DJ205" s="544">
        <f>'Report 5D'!$P$164</f>
        <v>0</v>
      </c>
      <c r="DK205" s="544">
        <f>'Report 5D'!$P$165</f>
        <v>0</v>
      </c>
      <c r="DL205" s="544">
        <f>'Report 5D'!$P$166</f>
        <v>0</v>
      </c>
      <c r="DM205" s="544">
        <f>'Report 5D'!$P$167</f>
        <v>0</v>
      </c>
      <c r="DN205" s="544">
        <f>'Report 5D'!$P$168</f>
        <v>0</v>
      </c>
      <c r="DO205" s="544">
        <f>'Report 5D'!$P$169</f>
        <v>0</v>
      </c>
      <c r="DP205" s="544">
        <f>'Report 5D'!$P$170</f>
        <v>0</v>
      </c>
      <c r="DQ205" s="544">
        <f>'Report 5D'!$P$171</f>
        <v>0</v>
      </c>
    </row>
    <row r="206" spans="2:121">
      <c r="B206" s="535" t="s">
        <v>669</v>
      </c>
      <c r="C206" s="536">
        <v>1</v>
      </c>
      <c r="D206" s="537" t="str">
        <f>'Information Input'!$M$14</f>
        <v xml:space="preserve">      -      </v>
      </c>
      <c r="E206" s="537" t="s">
        <v>135</v>
      </c>
      <c r="F206" s="538">
        <f t="shared" si="57"/>
        <v>43466</v>
      </c>
      <c r="G206" s="538">
        <f t="shared" si="58"/>
        <v>43555</v>
      </c>
      <c r="H206" s="538">
        <f>'Information Input'!$H$35</f>
        <v>43555</v>
      </c>
      <c r="I206" s="537" t="str">
        <f>'Information Input'!$J$22</f>
        <v>Quarterly</v>
      </c>
      <c r="J206" s="538">
        <f>'Information Input'!$H$30</f>
        <v>43555</v>
      </c>
      <c r="K206" s="537">
        <f>'Information Input'!$J$18</f>
        <v>2019</v>
      </c>
      <c r="L206" s="579" t="s">
        <v>94</v>
      </c>
      <c r="M206" s="540" t="s">
        <v>95</v>
      </c>
      <c r="N206" s="541" t="s">
        <v>96</v>
      </c>
      <c r="O206" s="542" t="s">
        <v>676</v>
      </c>
      <c r="P206" s="537">
        <v>54</v>
      </c>
      <c r="Q206" s="541" t="s">
        <v>196</v>
      </c>
      <c r="R206" s="541" t="s">
        <v>677</v>
      </c>
      <c r="S206" s="543">
        <f>'Report 1'!$M$18</f>
        <v>0</v>
      </c>
      <c r="T206" s="544">
        <f>'Report 1'!$M$74</f>
        <v>0</v>
      </c>
      <c r="U206" s="545">
        <f>'Report 1'!$M$160</f>
        <v>0</v>
      </c>
      <c r="AL206" s="546" t="s">
        <v>669</v>
      </c>
      <c r="AM206" s="547">
        <v>2</v>
      </c>
      <c r="AN206" s="547" t="str">
        <f>'Information Input'!$M$14</f>
        <v xml:space="preserve">      -      </v>
      </c>
      <c r="AO206" s="547" t="s">
        <v>139</v>
      </c>
      <c r="AP206" s="538">
        <f>'Information Input'!$H$33</f>
        <v>43466</v>
      </c>
      <c r="AQ206" s="538">
        <f>'Information Input'!$H$34</f>
        <v>43555</v>
      </c>
      <c r="AR206" s="538">
        <f>'Information Input'!$H$35</f>
        <v>43555</v>
      </c>
      <c r="AS206" s="547" t="str">
        <f>'Information Input'!$J$22</f>
        <v>Quarterly</v>
      </c>
      <c r="AT206" s="538">
        <f>'Information Input'!$H$30</f>
        <v>43555</v>
      </c>
      <c r="AU206" s="547">
        <f>'Information Input'!$J$18</f>
        <v>2019</v>
      </c>
      <c r="AV206" s="547" t="s">
        <v>89</v>
      </c>
      <c r="AW206" s="547" t="s">
        <v>90</v>
      </c>
      <c r="AX206" s="547" t="s">
        <v>91</v>
      </c>
      <c r="AY206" s="548" t="s">
        <v>671</v>
      </c>
      <c r="AZ206" s="547">
        <v>37</v>
      </c>
      <c r="BA206" s="549" t="s">
        <v>179</v>
      </c>
      <c r="BB206" s="543" t="s">
        <v>231</v>
      </c>
      <c r="BC206" s="550">
        <f>'Report 2'!$AJ44</f>
        <v>0</v>
      </c>
      <c r="BD206" s="550">
        <f>'Report 2'!$AK44</f>
        <v>0</v>
      </c>
      <c r="BE206" s="550">
        <f>'Report 2'!$AL44</f>
        <v>0</v>
      </c>
      <c r="BF206" s="550">
        <f>'Report 2'!$AM44</f>
        <v>0</v>
      </c>
      <c r="BG206" s="550">
        <f>'Report 2'!$AN44</f>
        <v>0</v>
      </c>
      <c r="BH206" s="550">
        <f>'Report 2'!$AO44</f>
        <v>0</v>
      </c>
      <c r="BI206" s="550">
        <f>'Report 2'!$AP44</f>
        <v>0</v>
      </c>
      <c r="BK206" s="541" t="s">
        <v>669</v>
      </c>
      <c r="BL206" s="537">
        <v>3</v>
      </c>
      <c r="BM206" s="537" t="str">
        <f>'Information Input'!$M$14</f>
        <v xml:space="preserve">      -      </v>
      </c>
      <c r="BN206" s="537" t="s">
        <v>138</v>
      </c>
      <c r="BO206" s="538">
        <f t="shared" si="54"/>
        <v>43739</v>
      </c>
      <c r="BP206" s="538">
        <f t="shared" si="55"/>
        <v>43830</v>
      </c>
      <c r="BQ206" s="538">
        <f>'Information Input'!$H$35</f>
        <v>43555</v>
      </c>
      <c r="BR206" s="537" t="str">
        <f>'Information Input'!$J$22</f>
        <v>Quarterly</v>
      </c>
      <c r="BS206" s="538">
        <f>'Information Input'!$H$30</f>
        <v>43555</v>
      </c>
      <c r="BT206" s="537">
        <f>'Information Input'!$J$18</f>
        <v>2019</v>
      </c>
      <c r="BU206" s="579" t="s">
        <v>89</v>
      </c>
      <c r="BV206" s="540" t="s">
        <v>90</v>
      </c>
      <c r="BW206" s="541" t="s">
        <v>91</v>
      </c>
      <c r="BX206" s="537">
        <v>6</v>
      </c>
      <c r="BY206" s="549" t="s">
        <v>255</v>
      </c>
      <c r="BZ206" s="549" t="s">
        <v>254</v>
      </c>
      <c r="CA206" s="543">
        <f>'Report 3'!$G$21</f>
        <v>0</v>
      </c>
      <c r="CC206" s="542" t="s">
        <v>669</v>
      </c>
      <c r="CD206" s="1014" t="s">
        <v>672</v>
      </c>
      <c r="CE206" s="1014" t="str">
        <f>'Information Input'!$M$14</f>
        <v xml:space="preserve">      -      </v>
      </c>
      <c r="CF206" s="551" t="s">
        <v>135</v>
      </c>
      <c r="CG206" s="552">
        <f t="shared" si="59"/>
        <v>43466</v>
      </c>
      <c r="CH206" s="552">
        <f t="shared" si="60"/>
        <v>43555</v>
      </c>
      <c r="CI206" s="552">
        <f>'Information Input'!$H$35</f>
        <v>43555</v>
      </c>
      <c r="CJ206" s="551" t="str">
        <f>'Information Input'!$J$22</f>
        <v>Quarterly</v>
      </c>
      <c r="CK206" s="552">
        <f>'Information Input'!$H$30</f>
        <v>43555</v>
      </c>
      <c r="CL206" s="551">
        <f>'Information Input'!$J$18</f>
        <v>2019</v>
      </c>
      <c r="CM206" s="551" t="s">
        <v>99</v>
      </c>
      <c r="CN206" s="1014" t="s">
        <v>100</v>
      </c>
      <c r="CO206" s="542" t="s">
        <v>96</v>
      </c>
      <c r="CP206" s="542" t="s">
        <v>675</v>
      </c>
      <c r="CQ206" s="551">
        <v>46</v>
      </c>
      <c r="CR206" s="542" t="s">
        <v>188</v>
      </c>
      <c r="CS206" s="542" t="s">
        <v>239</v>
      </c>
      <c r="CT206" s="1015">
        <f>'Report 1'!$W$18</f>
        <v>0</v>
      </c>
      <c r="CU206" s="1016">
        <f>SUMIF('Report 4A'!$G$16:$G$95,$CQ206,'Report 4A'!$AE$16:$AE$95)</f>
        <v>0</v>
      </c>
      <c r="CV206" s="1017">
        <f t="shared" si="49"/>
        <v>0</v>
      </c>
      <c r="CX206" s="546" t="s">
        <v>669</v>
      </c>
      <c r="CY206" s="537" t="s">
        <v>312</v>
      </c>
      <c r="CZ206" s="537" t="str">
        <f>'Information Input'!$M$14</f>
        <v xml:space="preserve">      -      </v>
      </c>
      <c r="DA206" s="538">
        <f>'Information Input'!$H$35</f>
        <v>43555</v>
      </c>
      <c r="DB206" s="537" t="str">
        <f>'Information Input'!$J$22</f>
        <v>Quarterly</v>
      </c>
      <c r="DC206" s="552">
        <f>'Information Input'!$H$30</f>
        <v>43555</v>
      </c>
      <c r="DD206" s="553" t="str">
        <f t="shared" si="53"/>
        <v>201801</v>
      </c>
      <c r="DE206" s="541" t="s">
        <v>103</v>
      </c>
      <c r="DF206" s="541" t="s">
        <v>681</v>
      </c>
      <c r="DG206" s="544">
        <f>'Report 5D'!$Q$161</f>
        <v>0</v>
      </c>
      <c r="DH206" s="550">
        <f>'Report 5D'!$Q$162</f>
        <v>0</v>
      </c>
      <c r="DI206" s="544">
        <f>'Report 5D'!$Q$163</f>
        <v>0</v>
      </c>
      <c r="DJ206" s="544">
        <f>'Report 5D'!$Q$164</f>
        <v>0</v>
      </c>
      <c r="DK206" s="544">
        <f>'Report 5D'!$Q$165</f>
        <v>0</v>
      </c>
      <c r="DL206" s="544">
        <f>'Report 5D'!$Q$166</f>
        <v>0</v>
      </c>
      <c r="DM206" s="544">
        <f>'Report 5D'!$Q$167</f>
        <v>0</v>
      </c>
      <c r="DN206" s="544">
        <f>'Report 5D'!$Q$168</f>
        <v>0</v>
      </c>
      <c r="DO206" s="544">
        <f>'Report 5D'!$Q$169</f>
        <v>0</v>
      </c>
      <c r="DP206" s="544">
        <f>'Report 5D'!$Q$170</f>
        <v>0</v>
      </c>
      <c r="DQ206" s="544">
        <f>'Report 5D'!$Q$171</f>
        <v>0</v>
      </c>
    </row>
    <row r="207" spans="2:121">
      <c r="B207" s="535" t="s">
        <v>669</v>
      </c>
      <c r="C207" s="536">
        <v>1</v>
      </c>
      <c r="D207" s="537" t="str">
        <f>'Information Input'!$M$14</f>
        <v xml:space="preserve">      -      </v>
      </c>
      <c r="E207" s="537" t="s">
        <v>135</v>
      </c>
      <c r="F207" s="538">
        <f t="shared" si="57"/>
        <v>43466</v>
      </c>
      <c r="G207" s="538">
        <f t="shared" si="58"/>
        <v>43555</v>
      </c>
      <c r="H207" s="538">
        <f>'Information Input'!$H$35</f>
        <v>43555</v>
      </c>
      <c r="I207" s="537" t="str">
        <f>'Information Input'!$J$22</f>
        <v>Quarterly</v>
      </c>
      <c r="J207" s="538">
        <f>'Information Input'!$H$30</f>
        <v>43555</v>
      </c>
      <c r="K207" s="537">
        <f>'Information Input'!$J$18</f>
        <v>2019</v>
      </c>
      <c r="L207" s="579" t="s">
        <v>94</v>
      </c>
      <c r="M207" s="540" t="s">
        <v>95</v>
      </c>
      <c r="N207" s="541" t="s">
        <v>96</v>
      </c>
      <c r="O207" s="542" t="s">
        <v>676</v>
      </c>
      <c r="P207" s="537">
        <v>55</v>
      </c>
      <c r="Q207" s="541" t="s">
        <v>197</v>
      </c>
      <c r="R207" s="541" t="s">
        <v>677</v>
      </c>
      <c r="S207" s="543">
        <f>'Report 1'!$M$18</f>
        <v>0</v>
      </c>
      <c r="T207" s="544">
        <f>'Report 1'!$M$75</f>
        <v>0</v>
      </c>
      <c r="U207" s="545">
        <f>'Report 1'!$M$161</f>
        <v>0</v>
      </c>
      <c r="AL207" s="546" t="s">
        <v>669</v>
      </c>
      <c r="AM207" s="547">
        <v>2</v>
      </c>
      <c r="AN207" s="547" t="str">
        <f>'Information Input'!$M$14</f>
        <v xml:space="preserve">      -      </v>
      </c>
      <c r="AO207" s="547" t="s">
        <v>139</v>
      </c>
      <c r="AP207" s="538">
        <f>'Information Input'!$H$33</f>
        <v>43466</v>
      </c>
      <c r="AQ207" s="538">
        <f>'Information Input'!$H$34</f>
        <v>43555</v>
      </c>
      <c r="AR207" s="538">
        <f>'Information Input'!$H$35</f>
        <v>43555</v>
      </c>
      <c r="AS207" s="547" t="str">
        <f>'Information Input'!$J$22</f>
        <v>Quarterly</v>
      </c>
      <c r="AT207" s="538">
        <f>'Information Input'!$H$30</f>
        <v>43555</v>
      </c>
      <c r="AU207" s="547">
        <f>'Information Input'!$J$18</f>
        <v>2019</v>
      </c>
      <c r="AV207" s="547" t="s">
        <v>89</v>
      </c>
      <c r="AW207" s="547" t="s">
        <v>90</v>
      </c>
      <c r="AX207" s="547" t="s">
        <v>91</v>
      </c>
      <c r="AY207" s="548" t="s">
        <v>671</v>
      </c>
      <c r="AZ207" s="547">
        <v>38</v>
      </c>
      <c r="BA207" s="549" t="s">
        <v>180</v>
      </c>
      <c r="BB207" s="543" t="s">
        <v>233</v>
      </c>
      <c r="BC207" s="550">
        <f>'Report 2'!$AJ45</f>
        <v>0</v>
      </c>
      <c r="BD207" s="550">
        <f>'Report 2'!$AK45</f>
        <v>0</v>
      </c>
      <c r="BE207" s="550">
        <f>'Report 2'!$AL45</f>
        <v>0</v>
      </c>
      <c r="BF207" s="550">
        <f>'Report 2'!$AM45</f>
        <v>0</v>
      </c>
      <c r="BG207" s="550">
        <f>'Report 2'!$AN45</f>
        <v>0</v>
      </c>
      <c r="BH207" s="550">
        <f>'Report 2'!$AO45</f>
        <v>0</v>
      </c>
      <c r="BI207" s="550">
        <f>'Report 2'!$AP45</f>
        <v>0</v>
      </c>
      <c r="BK207" s="541" t="s">
        <v>669</v>
      </c>
      <c r="BL207" s="537">
        <v>3</v>
      </c>
      <c r="BM207" s="537" t="str">
        <f>'Information Input'!$M$14</f>
        <v xml:space="preserve">      -      </v>
      </c>
      <c r="BN207" s="537" t="s">
        <v>138</v>
      </c>
      <c r="BO207" s="538">
        <f t="shared" si="54"/>
        <v>43739</v>
      </c>
      <c r="BP207" s="538">
        <f t="shared" si="55"/>
        <v>43830</v>
      </c>
      <c r="BQ207" s="538">
        <f>'Information Input'!$H$35</f>
        <v>43555</v>
      </c>
      <c r="BR207" s="537" t="str">
        <f>'Information Input'!$J$22</f>
        <v>Quarterly</v>
      </c>
      <c r="BS207" s="538">
        <f>'Information Input'!$H$30</f>
        <v>43555</v>
      </c>
      <c r="BT207" s="537">
        <f>'Information Input'!$J$18</f>
        <v>2019</v>
      </c>
      <c r="BU207" s="579" t="s">
        <v>89</v>
      </c>
      <c r="BV207" s="540" t="s">
        <v>90</v>
      </c>
      <c r="BW207" s="541" t="s">
        <v>91</v>
      </c>
      <c r="BX207" s="537">
        <v>7</v>
      </c>
      <c r="BY207" s="549" t="s">
        <v>256</v>
      </c>
      <c r="BZ207" s="549" t="s">
        <v>254</v>
      </c>
      <c r="CA207" s="543">
        <f>'Report 3'!$G$22</f>
        <v>0</v>
      </c>
      <c r="CC207" s="542" t="s">
        <v>669</v>
      </c>
      <c r="CD207" s="1014" t="s">
        <v>672</v>
      </c>
      <c r="CE207" s="1014" t="str">
        <f>'Information Input'!$M$14</f>
        <v xml:space="preserve">      -      </v>
      </c>
      <c r="CF207" s="551" t="s">
        <v>135</v>
      </c>
      <c r="CG207" s="552">
        <f t="shared" si="59"/>
        <v>43466</v>
      </c>
      <c r="CH207" s="552">
        <f t="shared" si="60"/>
        <v>43555</v>
      </c>
      <c r="CI207" s="552">
        <f>'Information Input'!$H$35</f>
        <v>43555</v>
      </c>
      <c r="CJ207" s="551" t="str">
        <f>'Information Input'!$J$22</f>
        <v>Quarterly</v>
      </c>
      <c r="CK207" s="552">
        <f>'Information Input'!$H$30</f>
        <v>43555</v>
      </c>
      <c r="CL207" s="551">
        <f>'Information Input'!$J$18</f>
        <v>2019</v>
      </c>
      <c r="CM207" s="551" t="s">
        <v>99</v>
      </c>
      <c r="CN207" s="1014" t="s">
        <v>100</v>
      </c>
      <c r="CO207" s="542" t="s">
        <v>96</v>
      </c>
      <c r="CP207" s="542" t="s">
        <v>675</v>
      </c>
      <c r="CQ207" s="551">
        <v>47</v>
      </c>
      <c r="CR207" s="542" t="s">
        <v>189</v>
      </c>
      <c r="CS207" s="542" t="s">
        <v>239</v>
      </c>
      <c r="CT207" s="1015">
        <f>'Report 1'!$W$18</f>
        <v>0</v>
      </c>
      <c r="CU207" s="1016">
        <f>SUMIF('Report 4A'!$G$16:$G$95,$CQ207,'Report 4A'!$AE$16:$AE$95)</f>
        <v>0</v>
      </c>
      <c r="CV207" s="1017">
        <f t="shared" si="49"/>
        <v>0</v>
      </c>
      <c r="CX207" s="546" t="s">
        <v>669</v>
      </c>
      <c r="CY207" s="537" t="s">
        <v>312</v>
      </c>
      <c r="CZ207" s="537" t="str">
        <f>'Information Input'!$M$14</f>
        <v xml:space="preserve">      -      </v>
      </c>
      <c r="DA207" s="552">
        <f>'Information Input'!$H$35</f>
        <v>43555</v>
      </c>
      <c r="DB207" s="537" t="str">
        <f>'Information Input'!$J$22</f>
        <v>Quarterly</v>
      </c>
      <c r="DC207" s="552">
        <f>'Information Input'!$H$30</f>
        <v>43555</v>
      </c>
      <c r="DD207" s="553" t="str">
        <f t="shared" si="53"/>
        <v>201712</v>
      </c>
      <c r="DE207" s="541" t="s">
        <v>103</v>
      </c>
      <c r="DF207" s="541" t="s">
        <v>681</v>
      </c>
      <c r="DG207" s="544">
        <f>'Report 5D'!$R$161</f>
        <v>0</v>
      </c>
      <c r="DH207" s="550">
        <f>'Report 5D'!$R$162</f>
        <v>0</v>
      </c>
      <c r="DI207" s="544">
        <f>'Report 5D'!$R$163</f>
        <v>0</v>
      </c>
      <c r="DJ207" s="544">
        <f>'Report 5D'!$R$164</f>
        <v>0</v>
      </c>
      <c r="DK207" s="544">
        <f>'Report 5D'!$R$165</f>
        <v>0</v>
      </c>
      <c r="DL207" s="544">
        <f>'Report 5D'!$R$166</f>
        <v>0</v>
      </c>
      <c r="DM207" s="544">
        <f>'Report 5D'!$R$167</f>
        <v>0</v>
      </c>
      <c r="DN207" s="544">
        <f>'Report 5D'!$R$168</f>
        <v>0</v>
      </c>
      <c r="DO207" s="544">
        <f>'Report 5D'!$R$169</f>
        <v>0</v>
      </c>
      <c r="DP207" s="544">
        <f>'Report 5D'!$R$170</f>
        <v>0</v>
      </c>
      <c r="DQ207" s="544">
        <f>'Report 5D'!$R$171</f>
        <v>0</v>
      </c>
    </row>
    <row r="208" spans="2:121">
      <c r="B208" s="535" t="s">
        <v>669</v>
      </c>
      <c r="C208" s="536">
        <v>1</v>
      </c>
      <c r="D208" s="537" t="str">
        <f>'Information Input'!$M$14</f>
        <v xml:space="preserve">      -      </v>
      </c>
      <c r="E208" s="537" t="s">
        <v>135</v>
      </c>
      <c r="F208" s="538">
        <f t="shared" si="57"/>
        <v>43466</v>
      </c>
      <c r="G208" s="538">
        <f t="shared" si="58"/>
        <v>43555</v>
      </c>
      <c r="H208" s="538">
        <f>'Information Input'!$H$35</f>
        <v>43555</v>
      </c>
      <c r="I208" s="537" t="str">
        <f>'Information Input'!$J$22</f>
        <v>Quarterly</v>
      </c>
      <c r="J208" s="538">
        <f>'Information Input'!$H$30</f>
        <v>43555</v>
      </c>
      <c r="K208" s="537">
        <f>'Information Input'!$J$18</f>
        <v>2019</v>
      </c>
      <c r="L208" s="579" t="s">
        <v>94</v>
      </c>
      <c r="M208" s="540" t="s">
        <v>95</v>
      </c>
      <c r="N208" s="541" t="s">
        <v>96</v>
      </c>
      <c r="O208" s="542" t="s">
        <v>676</v>
      </c>
      <c r="P208" s="537">
        <v>56</v>
      </c>
      <c r="Q208" s="541" t="s">
        <v>198</v>
      </c>
      <c r="R208" s="541" t="s">
        <v>239</v>
      </c>
      <c r="S208" s="543">
        <f>'Report 1'!$M$18</f>
        <v>0</v>
      </c>
      <c r="T208" s="544">
        <f>'Report 1'!$M$76</f>
        <v>0</v>
      </c>
      <c r="U208" s="545">
        <f>'Report 1'!$M$162</f>
        <v>0</v>
      </c>
      <c r="AL208" s="546" t="s">
        <v>669</v>
      </c>
      <c r="AM208" s="547">
        <v>2</v>
      </c>
      <c r="AN208" s="547" t="str">
        <f>'Information Input'!$M$14</f>
        <v xml:space="preserve">      -      </v>
      </c>
      <c r="AO208" s="547" t="s">
        <v>139</v>
      </c>
      <c r="AP208" s="538">
        <f>'Information Input'!$H$33</f>
        <v>43466</v>
      </c>
      <c r="AQ208" s="538">
        <f>'Information Input'!$H$34</f>
        <v>43555</v>
      </c>
      <c r="AR208" s="538">
        <f>'Information Input'!$H$35</f>
        <v>43555</v>
      </c>
      <c r="AS208" s="547" t="str">
        <f>'Information Input'!$J$22</f>
        <v>Quarterly</v>
      </c>
      <c r="AT208" s="538">
        <f>'Information Input'!$H$30</f>
        <v>43555</v>
      </c>
      <c r="AU208" s="547">
        <f>'Information Input'!$J$18</f>
        <v>2019</v>
      </c>
      <c r="AV208" s="547" t="s">
        <v>89</v>
      </c>
      <c r="AW208" s="547" t="s">
        <v>90</v>
      </c>
      <c r="AX208" s="547" t="s">
        <v>91</v>
      </c>
      <c r="AY208" s="548" t="s">
        <v>671</v>
      </c>
      <c r="AZ208" s="547">
        <v>39</v>
      </c>
      <c r="BA208" s="549" t="s">
        <v>181</v>
      </c>
      <c r="BB208" s="543" t="s">
        <v>233</v>
      </c>
      <c r="BC208" s="550">
        <f>'Report 2'!$AJ46</f>
        <v>0</v>
      </c>
      <c r="BD208" s="550">
        <f>'Report 2'!$AK46</f>
        <v>0</v>
      </c>
      <c r="BE208" s="550">
        <f>'Report 2'!$AL46</f>
        <v>0</v>
      </c>
      <c r="BF208" s="550">
        <f>'Report 2'!$AM46</f>
        <v>0</v>
      </c>
      <c r="BG208" s="550">
        <f>'Report 2'!$AN46</f>
        <v>0</v>
      </c>
      <c r="BH208" s="550">
        <f>'Report 2'!$AO46</f>
        <v>0</v>
      </c>
      <c r="BI208" s="550">
        <f>'Report 2'!$AP46</f>
        <v>0</v>
      </c>
      <c r="BK208" s="541" t="s">
        <v>669</v>
      </c>
      <c r="BL208" s="537">
        <v>3</v>
      </c>
      <c r="BM208" s="537" t="str">
        <f>'Information Input'!$M$14</f>
        <v xml:space="preserve">      -      </v>
      </c>
      <c r="BN208" s="537" t="s">
        <v>138</v>
      </c>
      <c r="BO208" s="538">
        <f t="shared" si="54"/>
        <v>43739</v>
      </c>
      <c r="BP208" s="538">
        <f t="shared" si="55"/>
        <v>43830</v>
      </c>
      <c r="BQ208" s="538">
        <f>'Information Input'!$H$35</f>
        <v>43555</v>
      </c>
      <c r="BR208" s="537" t="str">
        <f>'Information Input'!$J$22</f>
        <v>Quarterly</v>
      </c>
      <c r="BS208" s="538">
        <f>'Information Input'!$H$30</f>
        <v>43555</v>
      </c>
      <c r="BT208" s="537">
        <f>'Information Input'!$J$18</f>
        <v>2019</v>
      </c>
      <c r="BU208" s="579" t="s">
        <v>89</v>
      </c>
      <c r="BV208" s="540" t="s">
        <v>90</v>
      </c>
      <c r="BW208" s="541" t="s">
        <v>91</v>
      </c>
      <c r="BX208" s="537">
        <v>8</v>
      </c>
      <c r="BY208" s="549" t="s">
        <v>178</v>
      </c>
      <c r="BZ208" s="549" t="s">
        <v>257</v>
      </c>
      <c r="CA208" s="543">
        <f>'Report 3'!$G$23</f>
        <v>0</v>
      </c>
      <c r="CC208" s="542" t="s">
        <v>669</v>
      </c>
      <c r="CD208" s="1014" t="s">
        <v>672</v>
      </c>
      <c r="CE208" s="1014" t="str">
        <f>'Information Input'!$M$14</f>
        <v xml:space="preserve">      -      </v>
      </c>
      <c r="CF208" s="551" t="s">
        <v>135</v>
      </c>
      <c r="CG208" s="552">
        <f t="shared" si="59"/>
        <v>43466</v>
      </c>
      <c r="CH208" s="552">
        <f t="shared" si="60"/>
        <v>43555</v>
      </c>
      <c r="CI208" s="552">
        <f>'Information Input'!$H$35</f>
        <v>43555</v>
      </c>
      <c r="CJ208" s="551" t="str">
        <f>'Information Input'!$J$22</f>
        <v>Quarterly</v>
      </c>
      <c r="CK208" s="552">
        <f>'Information Input'!$H$30</f>
        <v>43555</v>
      </c>
      <c r="CL208" s="551">
        <f>'Information Input'!$J$18</f>
        <v>2019</v>
      </c>
      <c r="CM208" s="551" t="s">
        <v>99</v>
      </c>
      <c r="CN208" s="1014" t="s">
        <v>100</v>
      </c>
      <c r="CO208" s="542" t="s">
        <v>96</v>
      </c>
      <c r="CP208" s="542" t="s">
        <v>675</v>
      </c>
      <c r="CQ208" s="551">
        <v>48</v>
      </c>
      <c r="CR208" s="542" t="s">
        <v>190</v>
      </c>
      <c r="CS208" s="542" t="s">
        <v>239</v>
      </c>
      <c r="CT208" s="1015">
        <f>'Report 1'!$W$18</f>
        <v>0</v>
      </c>
      <c r="CU208" s="1016">
        <f>SUMIF('Report 4A'!$G$16:$G$95,$CQ208,'Report 4A'!$AE$16:$AE$95)</f>
        <v>0</v>
      </c>
      <c r="CV208" s="1017">
        <f t="shared" si="49"/>
        <v>0</v>
      </c>
      <c r="CX208" s="546" t="s">
        <v>669</v>
      </c>
      <c r="CY208" s="537" t="s">
        <v>312</v>
      </c>
      <c r="CZ208" s="537" t="str">
        <f>'Information Input'!$M$14</f>
        <v xml:space="preserve">      -      </v>
      </c>
      <c r="DA208" s="538">
        <f>'Information Input'!$H$35</f>
        <v>43555</v>
      </c>
      <c r="DB208" s="537" t="str">
        <f>'Information Input'!$J$22</f>
        <v>Quarterly</v>
      </c>
      <c r="DC208" s="552">
        <f>'Information Input'!$H$30</f>
        <v>43555</v>
      </c>
      <c r="DD208" s="553" t="str">
        <f t="shared" si="53"/>
        <v>201711</v>
      </c>
      <c r="DE208" s="541" t="s">
        <v>103</v>
      </c>
      <c r="DF208" s="541" t="s">
        <v>681</v>
      </c>
      <c r="DG208" s="544">
        <f>'Report 5D'!$S$161</f>
        <v>0</v>
      </c>
      <c r="DH208" s="550">
        <f>'Report 5D'!$S$162</f>
        <v>0</v>
      </c>
      <c r="DI208" s="544">
        <f>'Report 5D'!$S$163</f>
        <v>0</v>
      </c>
      <c r="DJ208" s="544">
        <f>'Report 5D'!$S$164</f>
        <v>0</v>
      </c>
      <c r="DK208" s="544">
        <f>'Report 5D'!$S$165</f>
        <v>0</v>
      </c>
      <c r="DL208" s="544">
        <f>'Report 5D'!$S$166</f>
        <v>0</v>
      </c>
      <c r="DM208" s="544">
        <f>'Report 5D'!$S$167</f>
        <v>0</v>
      </c>
      <c r="DN208" s="544">
        <f>'Report 5D'!$S$168</f>
        <v>0</v>
      </c>
      <c r="DO208" s="544">
        <f>'Report 5D'!$S$169</f>
        <v>0</v>
      </c>
      <c r="DP208" s="544">
        <f>'Report 5D'!$S$170</f>
        <v>0</v>
      </c>
      <c r="DQ208" s="544">
        <f>'Report 5D'!$S$171</f>
        <v>0</v>
      </c>
    </row>
    <row r="209" spans="2:121">
      <c r="B209" s="535" t="s">
        <v>669</v>
      </c>
      <c r="C209" s="536">
        <v>1</v>
      </c>
      <c r="D209" s="537" t="str">
        <f>'Information Input'!$M$14</f>
        <v xml:space="preserve">      -      </v>
      </c>
      <c r="E209" s="537" t="s">
        <v>135</v>
      </c>
      <c r="F209" s="538">
        <f t="shared" si="57"/>
        <v>43466</v>
      </c>
      <c r="G209" s="538">
        <f t="shared" si="58"/>
        <v>43555</v>
      </c>
      <c r="H209" s="538">
        <f>'Information Input'!$H$35</f>
        <v>43555</v>
      </c>
      <c r="I209" s="537" t="str">
        <f>'Information Input'!$J$22</f>
        <v>Quarterly</v>
      </c>
      <c r="J209" s="538">
        <f>'Information Input'!$H$30</f>
        <v>43555</v>
      </c>
      <c r="K209" s="537">
        <f>'Information Input'!$J$18</f>
        <v>2019</v>
      </c>
      <c r="L209" s="579" t="s">
        <v>94</v>
      </c>
      <c r="M209" s="540" t="s">
        <v>95</v>
      </c>
      <c r="N209" s="541" t="s">
        <v>96</v>
      </c>
      <c r="O209" s="542" t="s">
        <v>674</v>
      </c>
      <c r="P209" s="537">
        <v>57</v>
      </c>
      <c r="Q209" s="541" t="s">
        <v>199</v>
      </c>
      <c r="R209" s="542" t="s">
        <v>239</v>
      </c>
      <c r="S209" s="543">
        <f>'Report 1'!$M$18</f>
        <v>0</v>
      </c>
      <c r="T209" s="544">
        <f>'Report 1'!$M$77</f>
        <v>0</v>
      </c>
      <c r="U209" s="545">
        <f>'Report 1'!$M$163</f>
        <v>0</v>
      </c>
      <c r="AL209" s="546" t="s">
        <v>669</v>
      </c>
      <c r="AM209" s="547">
        <v>2</v>
      </c>
      <c r="AN209" s="547" t="str">
        <f>'Information Input'!$M$14</f>
        <v xml:space="preserve">      -      </v>
      </c>
      <c r="AO209" s="547" t="s">
        <v>139</v>
      </c>
      <c r="AP209" s="538">
        <f>'Information Input'!$H$33</f>
        <v>43466</v>
      </c>
      <c r="AQ209" s="538">
        <f>'Information Input'!$H$34</f>
        <v>43555</v>
      </c>
      <c r="AR209" s="538">
        <f>'Information Input'!$H$35</f>
        <v>43555</v>
      </c>
      <c r="AS209" s="547" t="str">
        <f>'Information Input'!$J$22</f>
        <v>Quarterly</v>
      </c>
      <c r="AT209" s="538">
        <f>'Information Input'!$H$30</f>
        <v>43555</v>
      </c>
      <c r="AU209" s="547">
        <f>'Information Input'!$J$18</f>
        <v>2019</v>
      </c>
      <c r="AV209" s="547" t="s">
        <v>89</v>
      </c>
      <c r="AW209" s="547" t="s">
        <v>90</v>
      </c>
      <c r="AX209" s="547" t="s">
        <v>91</v>
      </c>
      <c r="AY209" s="548" t="s">
        <v>671</v>
      </c>
      <c r="AZ209" s="547">
        <v>40</v>
      </c>
      <c r="BA209" s="549" t="s">
        <v>182</v>
      </c>
      <c r="BB209" s="543" t="s">
        <v>238</v>
      </c>
      <c r="BC209" s="550">
        <f>'Report 2'!$AJ47</f>
        <v>0</v>
      </c>
      <c r="BD209" s="550">
        <f>'Report 2'!$AK47</f>
        <v>0</v>
      </c>
      <c r="BE209" s="550">
        <f>'Report 2'!$AL47</f>
        <v>0</v>
      </c>
      <c r="BF209" s="550">
        <f>'Report 2'!$AM47</f>
        <v>0</v>
      </c>
      <c r="BG209" s="550">
        <f>'Report 2'!$AN47</f>
        <v>0</v>
      </c>
      <c r="BH209" s="550">
        <f>'Report 2'!$AO47</f>
        <v>0</v>
      </c>
      <c r="BI209" s="550">
        <f>'Report 2'!$AP47</f>
        <v>0</v>
      </c>
      <c r="BK209" s="541" t="s">
        <v>669</v>
      </c>
      <c r="BL209" s="537">
        <v>3</v>
      </c>
      <c r="BM209" s="537" t="str">
        <f>'Information Input'!$M$14</f>
        <v xml:space="preserve">      -      </v>
      </c>
      <c r="BN209" s="537" t="s">
        <v>138</v>
      </c>
      <c r="BO209" s="538">
        <f t="shared" si="54"/>
        <v>43739</v>
      </c>
      <c r="BP209" s="538">
        <f t="shared" si="55"/>
        <v>43830</v>
      </c>
      <c r="BQ209" s="538">
        <f>'Information Input'!$H$35</f>
        <v>43555</v>
      </c>
      <c r="BR209" s="537" t="str">
        <f>'Information Input'!$J$22</f>
        <v>Quarterly</v>
      </c>
      <c r="BS209" s="538">
        <f>'Information Input'!$H$30</f>
        <v>43555</v>
      </c>
      <c r="BT209" s="537">
        <f>'Information Input'!$J$18</f>
        <v>2019</v>
      </c>
      <c r="BU209" s="579" t="s">
        <v>89</v>
      </c>
      <c r="BV209" s="540" t="s">
        <v>90</v>
      </c>
      <c r="BW209" s="541" t="s">
        <v>91</v>
      </c>
      <c r="BX209" s="537">
        <v>9</v>
      </c>
      <c r="BY209" s="549" t="s">
        <v>170</v>
      </c>
      <c r="BZ209" s="549" t="s">
        <v>258</v>
      </c>
      <c r="CA209" s="543">
        <f>'Report 3'!$G$24</f>
        <v>0</v>
      </c>
      <c r="CC209" s="542" t="s">
        <v>669</v>
      </c>
      <c r="CD209" s="1014" t="s">
        <v>672</v>
      </c>
      <c r="CE209" s="1014" t="str">
        <f>'Information Input'!$M$14</f>
        <v xml:space="preserve">      -      </v>
      </c>
      <c r="CF209" s="551" t="s">
        <v>135</v>
      </c>
      <c r="CG209" s="552">
        <f t="shared" si="59"/>
        <v>43466</v>
      </c>
      <c r="CH209" s="552">
        <f t="shared" si="60"/>
        <v>43555</v>
      </c>
      <c r="CI209" s="552">
        <f>'Information Input'!$H$35</f>
        <v>43555</v>
      </c>
      <c r="CJ209" s="551" t="str">
        <f>'Information Input'!$J$22</f>
        <v>Quarterly</v>
      </c>
      <c r="CK209" s="552">
        <f>'Information Input'!$H$30</f>
        <v>43555</v>
      </c>
      <c r="CL209" s="551">
        <f>'Information Input'!$J$18</f>
        <v>2019</v>
      </c>
      <c r="CM209" s="551" t="s">
        <v>99</v>
      </c>
      <c r="CN209" s="1014" t="s">
        <v>100</v>
      </c>
      <c r="CO209" s="542" t="s">
        <v>96</v>
      </c>
      <c r="CP209" s="542" t="s">
        <v>675</v>
      </c>
      <c r="CQ209" s="551">
        <v>49</v>
      </c>
      <c r="CR209" s="542" t="s">
        <v>191</v>
      </c>
      <c r="CS209" s="542" t="s">
        <v>239</v>
      </c>
      <c r="CT209" s="1015">
        <f>'Report 1'!$W$18</f>
        <v>0</v>
      </c>
      <c r="CU209" s="1016">
        <f>SUMIF('Report 4A'!$G$16:$G$95,$CQ209,'Report 4A'!$AE$16:$AE$95)</f>
        <v>0</v>
      </c>
      <c r="CV209" s="1017">
        <f t="shared" si="49"/>
        <v>0</v>
      </c>
      <c r="CX209" s="546" t="s">
        <v>669</v>
      </c>
      <c r="CY209" s="537" t="s">
        <v>312</v>
      </c>
      <c r="CZ209" s="537" t="str">
        <f>'Information Input'!$M$14</f>
        <v xml:space="preserve">      -      </v>
      </c>
      <c r="DA209" s="538">
        <f>'Information Input'!$H$35</f>
        <v>43555</v>
      </c>
      <c r="DB209" s="537" t="str">
        <f>'Information Input'!$J$22</f>
        <v>Quarterly</v>
      </c>
      <c r="DC209" s="552">
        <f>'Information Input'!$H$30</f>
        <v>43555</v>
      </c>
      <c r="DD209" s="553" t="str">
        <f t="shared" si="53"/>
        <v>201710</v>
      </c>
      <c r="DE209" s="541" t="s">
        <v>103</v>
      </c>
      <c r="DF209" s="541" t="s">
        <v>681</v>
      </c>
      <c r="DG209" s="544">
        <f>'Report 5D'!$T$161</f>
        <v>0</v>
      </c>
      <c r="DH209" s="550">
        <f>'Report 5D'!$T$162</f>
        <v>0</v>
      </c>
      <c r="DI209" s="544">
        <f>'Report 5D'!$T$163</f>
        <v>0</v>
      </c>
      <c r="DJ209" s="544">
        <f>'Report 5D'!$T$164</f>
        <v>0</v>
      </c>
      <c r="DK209" s="544">
        <f>'Report 5D'!$T$165</f>
        <v>0</v>
      </c>
      <c r="DL209" s="544">
        <f>'Report 5D'!$T$166</f>
        <v>0</v>
      </c>
      <c r="DM209" s="544">
        <f>'Report 5D'!$T$167</f>
        <v>0</v>
      </c>
      <c r="DN209" s="544">
        <f>'Report 5D'!$T$168</f>
        <v>0</v>
      </c>
      <c r="DO209" s="544">
        <f>'Report 5D'!$T$169</f>
        <v>0</v>
      </c>
      <c r="DP209" s="544">
        <f>'Report 5D'!$T$170</f>
        <v>0</v>
      </c>
      <c r="DQ209" s="544">
        <f>'Report 5D'!$T$171</f>
        <v>0</v>
      </c>
    </row>
    <row r="210" spans="2:121">
      <c r="B210" s="535" t="s">
        <v>669</v>
      </c>
      <c r="C210" s="536">
        <v>1</v>
      </c>
      <c r="D210" s="537" t="str">
        <f>'Information Input'!$M$14</f>
        <v xml:space="preserve">      -      </v>
      </c>
      <c r="E210" s="537" t="s">
        <v>135</v>
      </c>
      <c r="F210" s="538">
        <f t="shared" si="57"/>
        <v>43466</v>
      </c>
      <c r="G210" s="538">
        <f t="shared" si="58"/>
        <v>43555</v>
      </c>
      <c r="H210" s="538">
        <f>'Information Input'!$H$35</f>
        <v>43555</v>
      </c>
      <c r="I210" s="537" t="str">
        <f>'Information Input'!$J$22</f>
        <v>Quarterly</v>
      </c>
      <c r="J210" s="538">
        <f>'Information Input'!$H$30</f>
        <v>43555</v>
      </c>
      <c r="K210" s="537">
        <f>'Information Input'!$J$18</f>
        <v>2019</v>
      </c>
      <c r="L210" s="579" t="s">
        <v>94</v>
      </c>
      <c r="M210" s="540" t="s">
        <v>95</v>
      </c>
      <c r="N210" s="541" t="s">
        <v>96</v>
      </c>
      <c r="O210" s="542" t="s">
        <v>678</v>
      </c>
      <c r="P210" s="537">
        <v>58</v>
      </c>
      <c r="Q210" s="541" t="s">
        <v>201</v>
      </c>
      <c r="R210" s="542" t="s">
        <v>239</v>
      </c>
      <c r="S210" s="543">
        <f>'Report 1'!$M$18</f>
        <v>0</v>
      </c>
      <c r="T210" s="544">
        <f>'Report 1'!$M$79</f>
        <v>0</v>
      </c>
      <c r="U210" s="545">
        <f>'Report 1'!$M$165</f>
        <v>0</v>
      </c>
      <c r="AL210" s="546" t="s">
        <v>669</v>
      </c>
      <c r="AM210" s="547">
        <v>2</v>
      </c>
      <c r="AN210" s="547" t="str">
        <f>'Information Input'!$M$14</f>
        <v xml:space="preserve">      -      </v>
      </c>
      <c r="AO210" s="547" t="s">
        <v>139</v>
      </c>
      <c r="AP210" s="538">
        <f>'Information Input'!$H$33</f>
        <v>43466</v>
      </c>
      <c r="AQ210" s="538">
        <f>'Information Input'!$H$34</f>
        <v>43555</v>
      </c>
      <c r="AR210" s="538">
        <f>'Information Input'!$H$35</f>
        <v>43555</v>
      </c>
      <c r="AS210" s="547" t="str">
        <f>'Information Input'!$J$22</f>
        <v>Quarterly</v>
      </c>
      <c r="AT210" s="538">
        <f>'Information Input'!$H$30</f>
        <v>43555</v>
      </c>
      <c r="AU210" s="547">
        <f>'Information Input'!$J$18</f>
        <v>2019</v>
      </c>
      <c r="AV210" s="547" t="s">
        <v>89</v>
      </c>
      <c r="AW210" s="547" t="s">
        <v>90</v>
      </c>
      <c r="AX210" s="547" t="s">
        <v>91</v>
      </c>
      <c r="AY210" s="548" t="s">
        <v>671</v>
      </c>
      <c r="AZ210" s="547">
        <v>41</v>
      </c>
      <c r="BA210" s="549" t="s">
        <v>183</v>
      </c>
      <c r="BB210" s="543" t="s">
        <v>238</v>
      </c>
      <c r="BC210" s="550">
        <f>'Report 2'!$AJ48</f>
        <v>0</v>
      </c>
      <c r="BD210" s="550">
        <f>'Report 2'!$AK48</f>
        <v>0</v>
      </c>
      <c r="BE210" s="550">
        <f>'Report 2'!$AL48</f>
        <v>0</v>
      </c>
      <c r="BF210" s="550">
        <f>'Report 2'!$AM48</f>
        <v>0</v>
      </c>
      <c r="BG210" s="550">
        <f>'Report 2'!$AN48</f>
        <v>0</v>
      </c>
      <c r="BH210" s="550">
        <f>'Report 2'!$AO48</f>
        <v>0</v>
      </c>
      <c r="BI210" s="550">
        <f>'Report 2'!$AP48</f>
        <v>0</v>
      </c>
      <c r="BK210" s="522" t="s">
        <v>669</v>
      </c>
      <c r="BL210" s="517">
        <v>3</v>
      </c>
      <c r="BM210" s="517" t="str">
        <f>'Information Input'!$M$14</f>
        <v xml:space="preserve">      -      </v>
      </c>
      <c r="BN210" s="517" t="s">
        <v>138</v>
      </c>
      <c r="BO210" s="518">
        <f t="shared" si="54"/>
        <v>43739</v>
      </c>
      <c r="BP210" s="518">
        <f t="shared" si="55"/>
        <v>43830</v>
      </c>
      <c r="BQ210" s="519">
        <f>'Information Input'!$H$35</f>
        <v>43555</v>
      </c>
      <c r="BR210" s="517" t="str">
        <f>'Information Input'!$J$22</f>
        <v>Quarterly</v>
      </c>
      <c r="BS210" s="519">
        <f>'Information Input'!$H$30</f>
        <v>43555</v>
      </c>
      <c r="BT210" s="517">
        <f>'Information Input'!$J$18</f>
        <v>2019</v>
      </c>
      <c r="BU210" s="578" t="s">
        <v>92</v>
      </c>
      <c r="BV210" s="521" t="s">
        <v>93</v>
      </c>
      <c r="BW210" s="522" t="s">
        <v>91</v>
      </c>
      <c r="BX210" s="517">
        <v>1</v>
      </c>
      <c r="BY210" s="530" t="s">
        <v>153</v>
      </c>
      <c r="BZ210" s="530" t="s">
        <v>250</v>
      </c>
      <c r="CA210" s="524">
        <f>'Report 3'!$L$16</f>
        <v>0</v>
      </c>
      <c r="CC210" s="542" t="s">
        <v>669</v>
      </c>
      <c r="CD210" s="1014" t="s">
        <v>672</v>
      </c>
      <c r="CE210" s="1014" t="str">
        <f>'Information Input'!$M$14</f>
        <v xml:space="preserve">      -      </v>
      </c>
      <c r="CF210" s="551" t="s">
        <v>135</v>
      </c>
      <c r="CG210" s="552">
        <f t="shared" si="59"/>
        <v>43466</v>
      </c>
      <c r="CH210" s="552">
        <f t="shared" si="60"/>
        <v>43555</v>
      </c>
      <c r="CI210" s="552">
        <f>'Information Input'!$H$35</f>
        <v>43555</v>
      </c>
      <c r="CJ210" s="551" t="str">
        <f>'Information Input'!$J$22</f>
        <v>Quarterly</v>
      </c>
      <c r="CK210" s="552">
        <f>'Information Input'!$H$30</f>
        <v>43555</v>
      </c>
      <c r="CL210" s="551">
        <f>'Information Input'!$J$18</f>
        <v>2019</v>
      </c>
      <c r="CM210" s="551" t="s">
        <v>99</v>
      </c>
      <c r="CN210" s="1014" t="s">
        <v>100</v>
      </c>
      <c r="CO210" s="542" t="s">
        <v>96</v>
      </c>
      <c r="CP210" s="542" t="s">
        <v>675</v>
      </c>
      <c r="CQ210" s="551">
        <v>50</v>
      </c>
      <c r="CR210" s="542" t="s">
        <v>192</v>
      </c>
      <c r="CS210" s="542" t="s">
        <v>239</v>
      </c>
      <c r="CT210" s="1015">
        <f>'Report 1'!$W$18</f>
        <v>0</v>
      </c>
      <c r="CU210" s="1016">
        <f>SUMIF('Report 4A'!$G$16:$G$95,$CQ210,'Report 4A'!$AE$16:$AE$95)</f>
        <v>0</v>
      </c>
      <c r="CV210" s="1017">
        <f t="shared" si="49"/>
        <v>0</v>
      </c>
      <c r="CX210" s="546" t="s">
        <v>669</v>
      </c>
      <c r="CY210" s="537" t="s">
        <v>312</v>
      </c>
      <c r="CZ210" s="537" t="str">
        <f>'Information Input'!$M$14</f>
        <v xml:space="preserve">      -      </v>
      </c>
      <c r="DA210" s="538">
        <f>'Information Input'!$H$35</f>
        <v>43555</v>
      </c>
      <c r="DB210" s="537" t="str">
        <f>'Information Input'!$J$22</f>
        <v>Quarterly</v>
      </c>
      <c r="DC210" s="552">
        <f>'Information Input'!$H$30</f>
        <v>43555</v>
      </c>
      <c r="DD210" s="553" t="str">
        <f t="shared" si="53"/>
        <v>201709</v>
      </c>
      <c r="DE210" s="541" t="s">
        <v>103</v>
      </c>
      <c r="DF210" s="541" t="s">
        <v>681</v>
      </c>
      <c r="DG210" s="544">
        <f>'Report 5D'!$U$161</f>
        <v>0</v>
      </c>
      <c r="DH210" s="550">
        <f>'Report 5D'!$U$162</f>
        <v>0</v>
      </c>
      <c r="DI210" s="544">
        <f>'Report 5D'!$U$163</f>
        <v>0</v>
      </c>
      <c r="DJ210" s="544">
        <f>'Report 5D'!$U$164</f>
        <v>0</v>
      </c>
      <c r="DK210" s="544">
        <f>'Report 5D'!$U$165</f>
        <v>0</v>
      </c>
      <c r="DL210" s="544">
        <f>'Report 5D'!$U$166</f>
        <v>0</v>
      </c>
      <c r="DM210" s="544">
        <f>'Report 5D'!$U$167</f>
        <v>0</v>
      </c>
      <c r="DN210" s="544">
        <f>'Report 5D'!$U$168</f>
        <v>0</v>
      </c>
      <c r="DO210" s="544">
        <f>'Report 5D'!$U$169</f>
        <v>0</v>
      </c>
      <c r="DP210" s="544">
        <f>'Report 5D'!$U$170</f>
        <v>0</v>
      </c>
      <c r="DQ210" s="544">
        <f>'Report 5D'!$U$171</f>
        <v>0</v>
      </c>
    </row>
    <row r="211" spans="2:121">
      <c r="B211" s="535" t="s">
        <v>669</v>
      </c>
      <c r="C211" s="536">
        <v>1</v>
      </c>
      <c r="D211" s="537" t="str">
        <f>'Information Input'!$M$14</f>
        <v xml:space="preserve">      -      </v>
      </c>
      <c r="E211" s="537" t="s">
        <v>135</v>
      </c>
      <c r="F211" s="538">
        <f t="shared" si="57"/>
        <v>43466</v>
      </c>
      <c r="G211" s="538">
        <f t="shared" si="58"/>
        <v>43555</v>
      </c>
      <c r="H211" s="538">
        <f>'Information Input'!$H$35</f>
        <v>43555</v>
      </c>
      <c r="I211" s="537" t="str">
        <f>'Information Input'!$J$22</f>
        <v>Quarterly</v>
      </c>
      <c r="J211" s="538">
        <f>'Information Input'!$H$30</f>
        <v>43555</v>
      </c>
      <c r="K211" s="537">
        <f>'Information Input'!$J$18</f>
        <v>2019</v>
      </c>
      <c r="L211" s="579" t="s">
        <v>94</v>
      </c>
      <c r="M211" s="540" t="s">
        <v>95</v>
      </c>
      <c r="N211" s="541" t="s">
        <v>96</v>
      </c>
      <c r="O211" s="542" t="s">
        <v>678</v>
      </c>
      <c r="P211" s="537">
        <v>59</v>
      </c>
      <c r="Q211" s="541" t="s">
        <v>202</v>
      </c>
      <c r="R211" s="542" t="s">
        <v>239</v>
      </c>
      <c r="S211" s="543">
        <f>'Report 1'!$M$18</f>
        <v>0</v>
      </c>
      <c r="T211" s="544">
        <f>'Report 1'!$M$80</f>
        <v>0</v>
      </c>
      <c r="U211" s="545">
        <f>'Report 1'!$M$166</f>
        <v>0</v>
      </c>
      <c r="AL211" s="546" t="s">
        <v>669</v>
      </c>
      <c r="AM211" s="547">
        <v>2</v>
      </c>
      <c r="AN211" s="547" t="str">
        <f>'Information Input'!$M$14</f>
        <v xml:space="preserve">      -      </v>
      </c>
      <c r="AO211" s="547" t="s">
        <v>139</v>
      </c>
      <c r="AP211" s="538">
        <f>'Information Input'!$H$33</f>
        <v>43466</v>
      </c>
      <c r="AQ211" s="538">
        <f>'Information Input'!$H$34</f>
        <v>43555</v>
      </c>
      <c r="AR211" s="538">
        <f>'Information Input'!$H$35</f>
        <v>43555</v>
      </c>
      <c r="AS211" s="547" t="str">
        <f>'Information Input'!$J$22</f>
        <v>Quarterly</v>
      </c>
      <c r="AT211" s="538">
        <f>'Information Input'!$H$30</f>
        <v>43555</v>
      </c>
      <c r="AU211" s="547">
        <f>'Information Input'!$J$18</f>
        <v>2019</v>
      </c>
      <c r="AV211" s="547" t="s">
        <v>89</v>
      </c>
      <c r="AW211" s="547" t="s">
        <v>90</v>
      </c>
      <c r="AX211" s="547" t="s">
        <v>91</v>
      </c>
      <c r="AY211" s="548" t="s">
        <v>671</v>
      </c>
      <c r="AZ211" s="547">
        <v>42</v>
      </c>
      <c r="BA211" s="549" t="s">
        <v>184</v>
      </c>
      <c r="BB211" s="543" t="s">
        <v>233</v>
      </c>
      <c r="BC211" s="550">
        <f>'Report 2'!$AJ49</f>
        <v>0</v>
      </c>
      <c r="BD211" s="550">
        <f>'Report 2'!$AK49</f>
        <v>0</v>
      </c>
      <c r="BE211" s="550">
        <f>'Report 2'!$AL49</f>
        <v>0</v>
      </c>
      <c r="BF211" s="550">
        <f>'Report 2'!$AM49</f>
        <v>0</v>
      </c>
      <c r="BG211" s="550">
        <f>'Report 2'!$AN49</f>
        <v>0</v>
      </c>
      <c r="BH211" s="550">
        <f>'Report 2'!$AO49</f>
        <v>0</v>
      </c>
      <c r="BI211" s="550">
        <f>'Report 2'!$AP49</f>
        <v>0</v>
      </c>
      <c r="BK211" s="541" t="s">
        <v>669</v>
      </c>
      <c r="BL211" s="537">
        <v>3</v>
      </c>
      <c r="BM211" s="537" t="str">
        <f>'Information Input'!$M$14</f>
        <v xml:space="preserve">      -      </v>
      </c>
      <c r="BN211" s="537" t="s">
        <v>138</v>
      </c>
      <c r="BO211" s="538">
        <f t="shared" si="54"/>
        <v>43739</v>
      </c>
      <c r="BP211" s="538">
        <f t="shared" si="55"/>
        <v>43830</v>
      </c>
      <c r="BQ211" s="538">
        <f>'Information Input'!$H$35</f>
        <v>43555</v>
      </c>
      <c r="BR211" s="537" t="str">
        <f>'Information Input'!$J$22</f>
        <v>Quarterly</v>
      </c>
      <c r="BS211" s="538">
        <f>'Information Input'!$H$30</f>
        <v>43555</v>
      </c>
      <c r="BT211" s="537">
        <f>'Information Input'!$J$18</f>
        <v>2019</v>
      </c>
      <c r="BU211" s="579" t="s">
        <v>92</v>
      </c>
      <c r="BV211" s="540" t="s">
        <v>93</v>
      </c>
      <c r="BW211" s="541" t="s">
        <v>91</v>
      </c>
      <c r="BX211" s="537">
        <v>2</v>
      </c>
      <c r="BY211" s="549" t="s">
        <v>154</v>
      </c>
      <c r="BZ211" s="549" t="s">
        <v>251</v>
      </c>
      <c r="CA211" s="543">
        <f>'Report 3'!$L$17</f>
        <v>0</v>
      </c>
      <c r="CC211" s="575" t="s">
        <v>669</v>
      </c>
      <c r="CD211" s="1019" t="s">
        <v>672</v>
      </c>
      <c r="CE211" s="1019" t="str">
        <f>'Information Input'!$M$14</f>
        <v xml:space="preserve">      -      </v>
      </c>
      <c r="CF211" s="570" t="s">
        <v>135</v>
      </c>
      <c r="CG211" s="566">
        <f t="shared" si="59"/>
        <v>43466</v>
      </c>
      <c r="CH211" s="566">
        <f t="shared" si="60"/>
        <v>43555</v>
      </c>
      <c r="CI211" s="566">
        <f>'Information Input'!$H$35</f>
        <v>43555</v>
      </c>
      <c r="CJ211" s="570" t="str">
        <f>'Information Input'!$J$22</f>
        <v>Quarterly</v>
      </c>
      <c r="CK211" s="566">
        <f>'Information Input'!$H$30</f>
        <v>43555</v>
      </c>
      <c r="CL211" s="570">
        <f>'Information Input'!$J$18</f>
        <v>2019</v>
      </c>
      <c r="CM211" s="570" t="s">
        <v>99</v>
      </c>
      <c r="CN211" s="1019" t="s">
        <v>100</v>
      </c>
      <c r="CO211" s="575" t="s">
        <v>96</v>
      </c>
      <c r="CP211" s="575" t="s">
        <v>675</v>
      </c>
      <c r="CQ211" s="570">
        <v>51</v>
      </c>
      <c r="CR211" s="575" t="s">
        <v>193</v>
      </c>
      <c r="CS211" s="575" t="s">
        <v>239</v>
      </c>
      <c r="CT211" s="1020">
        <f>'Report 1'!$W$18</f>
        <v>0</v>
      </c>
      <c r="CU211" s="1021">
        <f>SUMIF('Report 4A'!$G$16:$G$95,$CQ211,'Report 4A'!$AE$16:$AE$95)</f>
        <v>0</v>
      </c>
      <c r="CV211" s="1022">
        <f t="shared" si="49"/>
        <v>0</v>
      </c>
      <c r="CX211" s="546" t="s">
        <v>669</v>
      </c>
      <c r="CY211" s="537" t="s">
        <v>312</v>
      </c>
      <c r="CZ211" s="537" t="str">
        <f>'Information Input'!$M$14</f>
        <v xml:space="preserve">      -      </v>
      </c>
      <c r="DA211" s="538">
        <f>'Information Input'!$H$35</f>
        <v>43555</v>
      </c>
      <c r="DB211" s="537" t="str">
        <f>'Information Input'!$J$22</f>
        <v>Quarterly</v>
      </c>
      <c r="DC211" s="552">
        <f>'Information Input'!$H$30</f>
        <v>43555</v>
      </c>
      <c r="DD211" s="553" t="str">
        <f t="shared" si="53"/>
        <v>201708</v>
      </c>
      <c r="DE211" s="541" t="s">
        <v>103</v>
      </c>
      <c r="DF211" s="541" t="s">
        <v>681</v>
      </c>
      <c r="DG211" s="544">
        <f>'Report 5D'!$V$161</f>
        <v>0</v>
      </c>
      <c r="DH211" s="550">
        <f>'Report 5D'!$V$162</f>
        <v>0</v>
      </c>
      <c r="DI211" s="544">
        <f>'Report 5D'!$V$163</f>
        <v>0</v>
      </c>
      <c r="DJ211" s="544">
        <f>'Report 5D'!$V$164</f>
        <v>0</v>
      </c>
      <c r="DK211" s="544">
        <f>'Report 5D'!$V$165</f>
        <v>0</v>
      </c>
      <c r="DL211" s="544">
        <f>'Report 5D'!$V$166</f>
        <v>0</v>
      </c>
      <c r="DM211" s="544">
        <f>'Report 5D'!$V$167</f>
        <v>0</v>
      </c>
      <c r="DN211" s="544">
        <f>'Report 5D'!$V$168</f>
        <v>0</v>
      </c>
      <c r="DO211" s="544">
        <f>'Report 5D'!$V$169</f>
        <v>0</v>
      </c>
      <c r="DP211" s="544">
        <f>'Report 5D'!$V$170</f>
        <v>0</v>
      </c>
      <c r="DQ211" s="544">
        <f>'Report 5D'!$V$171</f>
        <v>0</v>
      </c>
    </row>
    <row r="212" spans="2:121">
      <c r="B212" s="535" t="s">
        <v>669</v>
      </c>
      <c r="C212" s="536">
        <v>1</v>
      </c>
      <c r="D212" s="537" t="str">
        <f>'Information Input'!$M$14</f>
        <v xml:space="preserve">      -      </v>
      </c>
      <c r="E212" s="537" t="s">
        <v>135</v>
      </c>
      <c r="F212" s="538">
        <f t="shared" si="57"/>
        <v>43466</v>
      </c>
      <c r="G212" s="538">
        <f t="shared" si="58"/>
        <v>43555</v>
      </c>
      <c r="H212" s="538">
        <f>'Information Input'!$H$35</f>
        <v>43555</v>
      </c>
      <c r="I212" s="537" t="str">
        <f>'Information Input'!$J$22</f>
        <v>Quarterly</v>
      </c>
      <c r="J212" s="538">
        <f>'Information Input'!$H$30</f>
        <v>43555</v>
      </c>
      <c r="K212" s="537">
        <f>'Information Input'!$J$18</f>
        <v>2019</v>
      </c>
      <c r="L212" s="579" t="s">
        <v>94</v>
      </c>
      <c r="M212" s="540" t="s">
        <v>95</v>
      </c>
      <c r="N212" s="541" t="s">
        <v>96</v>
      </c>
      <c r="O212" s="542" t="s">
        <v>678</v>
      </c>
      <c r="P212" s="537">
        <v>60</v>
      </c>
      <c r="Q212" s="541" t="s">
        <v>203</v>
      </c>
      <c r="R212" s="541" t="s">
        <v>239</v>
      </c>
      <c r="S212" s="543">
        <f>'Report 1'!$M$18</f>
        <v>0</v>
      </c>
      <c r="T212" s="544">
        <f>'Report 1'!$M$81</f>
        <v>0</v>
      </c>
      <c r="U212" s="545">
        <f>'Report 1'!$M$167</f>
        <v>0</v>
      </c>
      <c r="AL212" s="546" t="s">
        <v>669</v>
      </c>
      <c r="AM212" s="547">
        <v>2</v>
      </c>
      <c r="AN212" s="547" t="str">
        <f>'Information Input'!$M$14</f>
        <v xml:space="preserve">      -      </v>
      </c>
      <c r="AO212" s="547" t="s">
        <v>139</v>
      </c>
      <c r="AP212" s="538">
        <f>'Information Input'!$H$33</f>
        <v>43466</v>
      </c>
      <c r="AQ212" s="538">
        <f>'Information Input'!$H$34</f>
        <v>43555</v>
      </c>
      <c r="AR212" s="538">
        <f>'Information Input'!$H$35</f>
        <v>43555</v>
      </c>
      <c r="AS212" s="547" t="str">
        <f>'Information Input'!$J$22</f>
        <v>Quarterly</v>
      </c>
      <c r="AT212" s="538">
        <f>'Information Input'!$H$30</f>
        <v>43555</v>
      </c>
      <c r="AU212" s="547">
        <f>'Information Input'!$J$18</f>
        <v>2019</v>
      </c>
      <c r="AV212" s="547" t="s">
        <v>89</v>
      </c>
      <c r="AW212" s="547" t="s">
        <v>90</v>
      </c>
      <c r="AX212" s="547" t="s">
        <v>91</v>
      </c>
      <c r="AY212" s="548" t="s">
        <v>671</v>
      </c>
      <c r="AZ212" s="547">
        <v>43</v>
      </c>
      <c r="BA212" s="549" t="s">
        <v>185</v>
      </c>
      <c r="BB212" s="543" t="s">
        <v>233</v>
      </c>
      <c r="BC212" s="550">
        <f>'Report 2'!$AJ50</f>
        <v>0</v>
      </c>
      <c r="BD212" s="550">
        <f>'Report 2'!$AK50</f>
        <v>0</v>
      </c>
      <c r="BE212" s="550">
        <f>'Report 2'!$AL50</f>
        <v>0</v>
      </c>
      <c r="BF212" s="550">
        <f>'Report 2'!$AM50</f>
        <v>0</v>
      </c>
      <c r="BG212" s="550">
        <f>'Report 2'!$AN50</f>
        <v>0</v>
      </c>
      <c r="BH212" s="550">
        <f>'Report 2'!$AO50</f>
        <v>0</v>
      </c>
      <c r="BI212" s="550">
        <f>'Report 2'!$AP50</f>
        <v>0</v>
      </c>
      <c r="BK212" s="541" t="s">
        <v>669</v>
      </c>
      <c r="BL212" s="537">
        <v>3</v>
      </c>
      <c r="BM212" s="537" t="str">
        <f>'Information Input'!$M$14</f>
        <v xml:space="preserve">      -      </v>
      </c>
      <c r="BN212" s="537" t="s">
        <v>138</v>
      </c>
      <c r="BO212" s="538">
        <f t="shared" si="54"/>
        <v>43739</v>
      </c>
      <c r="BP212" s="538">
        <f t="shared" si="55"/>
        <v>43830</v>
      </c>
      <c r="BQ212" s="538">
        <f>'Information Input'!$H$35</f>
        <v>43555</v>
      </c>
      <c r="BR212" s="537" t="str">
        <f>'Information Input'!$J$22</f>
        <v>Quarterly</v>
      </c>
      <c r="BS212" s="538">
        <f>'Information Input'!$H$30</f>
        <v>43555</v>
      </c>
      <c r="BT212" s="537">
        <f>'Information Input'!$J$18</f>
        <v>2019</v>
      </c>
      <c r="BU212" s="579" t="s">
        <v>92</v>
      </c>
      <c r="BV212" s="540" t="s">
        <v>93</v>
      </c>
      <c r="BW212" s="541" t="s">
        <v>91</v>
      </c>
      <c r="BX212" s="537">
        <v>3</v>
      </c>
      <c r="BY212" s="549" t="s">
        <v>164</v>
      </c>
      <c r="BZ212" s="549" t="s">
        <v>250</v>
      </c>
      <c r="CA212" s="543">
        <f>'Report 3'!$L$18</f>
        <v>0</v>
      </c>
      <c r="CC212" s="523" t="s">
        <v>669</v>
      </c>
      <c r="CD212" s="1010" t="s">
        <v>672</v>
      </c>
      <c r="CE212" s="1010" t="str">
        <f>'Information Input'!$M$14</f>
        <v xml:space="preserve">      -      </v>
      </c>
      <c r="CF212" s="532" t="s">
        <v>135</v>
      </c>
      <c r="CG212" s="519">
        <f t="shared" si="59"/>
        <v>43466</v>
      </c>
      <c r="CH212" s="519">
        <f t="shared" si="60"/>
        <v>43555</v>
      </c>
      <c r="CI212" s="519">
        <f>'Information Input'!$H$35</f>
        <v>43555</v>
      </c>
      <c r="CJ212" s="532" t="str">
        <f>'Information Input'!$J$22</f>
        <v>Quarterly</v>
      </c>
      <c r="CK212" s="519">
        <f>'Information Input'!$H$30</f>
        <v>43555</v>
      </c>
      <c r="CL212" s="532">
        <f>'Information Input'!$J$18</f>
        <v>2019</v>
      </c>
      <c r="CM212" s="532" t="s">
        <v>101</v>
      </c>
      <c r="CN212" s="1010" t="s">
        <v>102</v>
      </c>
      <c r="CO212" s="523" t="s">
        <v>103</v>
      </c>
      <c r="CP212" s="523" t="s">
        <v>671</v>
      </c>
      <c r="CQ212" s="532">
        <v>11</v>
      </c>
      <c r="CR212" s="523" t="s">
        <v>153</v>
      </c>
      <c r="CS212" s="523" t="s">
        <v>231</v>
      </c>
      <c r="CT212" s="1011">
        <f>'Report 1'!$AB$18</f>
        <v>0</v>
      </c>
      <c r="CU212" s="1012">
        <f>SUMIF('Report 4A'!$G$16:$G$95,$CQ212,'Report 4A'!$AJ$16:$AJ$95)</f>
        <v>0</v>
      </c>
      <c r="CV212" s="1013">
        <f t="shared" si="49"/>
        <v>0</v>
      </c>
      <c r="CX212" s="546" t="s">
        <v>669</v>
      </c>
      <c r="CY212" s="537" t="s">
        <v>312</v>
      </c>
      <c r="CZ212" s="537" t="str">
        <f>'Information Input'!$M$14</f>
        <v xml:space="preserve">      -      </v>
      </c>
      <c r="DA212" s="538">
        <f>'Information Input'!$H$35</f>
        <v>43555</v>
      </c>
      <c r="DB212" s="537" t="str">
        <f>'Information Input'!$J$22</f>
        <v>Quarterly</v>
      </c>
      <c r="DC212" s="552">
        <f>'Information Input'!$H$30</f>
        <v>43555</v>
      </c>
      <c r="DD212" s="553" t="str">
        <f t="shared" si="53"/>
        <v>201707</v>
      </c>
      <c r="DE212" s="541" t="s">
        <v>103</v>
      </c>
      <c r="DF212" s="541" t="s">
        <v>681</v>
      </c>
      <c r="DG212" s="544">
        <f>'Report 5D'!$W$161</f>
        <v>0</v>
      </c>
      <c r="DH212" s="550">
        <f>'Report 5D'!$W$162</f>
        <v>0</v>
      </c>
      <c r="DI212" s="544">
        <f>'Report 5D'!$W$163</f>
        <v>0</v>
      </c>
      <c r="DJ212" s="544">
        <f>'Report 5D'!$W$164</f>
        <v>0</v>
      </c>
      <c r="DK212" s="544">
        <f>'Report 5D'!$W$165</f>
        <v>0</v>
      </c>
      <c r="DL212" s="544">
        <f>'Report 5D'!$W$166</f>
        <v>0</v>
      </c>
      <c r="DM212" s="544">
        <f>'Report 5D'!$W$167</f>
        <v>0</v>
      </c>
      <c r="DN212" s="544">
        <f>'Report 5D'!$W$168</f>
        <v>0</v>
      </c>
      <c r="DO212" s="544">
        <f>'Report 5D'!$W$169</f>
        <v>0</v>
      </c>
      <c r="DP212" s="544">
        <f>'Report 5D'!$W$170</f>
        <v>0</v>
      </c>
      <c r="DQ212" s="544">
        <f>'Report 5D'!$W$171</f>
        <v>0</v>
      </c>
    </row>
    <row r="213" spans="2:121">
      <c r="B213" s="535" t="s">
        <v>669</v>
      </c>
      <c r="C213" s="536">
        <v>1</v>
      </c>
      <c r="D213" s="537" t="str">
        <f>'Information Input'!$M$14</f>
        <v xml:space="preserve">      -      </v>
      </c>
      <c r="E213" s="537" t="s">
        <v>135</v>
      </c>
      <c r="F213" s="538">
        <f t="shared" si="57"/>
        <v>43466</v>
      </c>
      <c r="G213" s="538">
        <f t="shared" si="58"/>
        <v>43555</v>
      </c>
      <c r="H213" s="538">
        <f>'Information Input'!$H$35</f>
        <v>43555</v>
      </c>
      <c r="I213" s="537" t="str">
        <f>'Information Input'!$J$22</f>
        <v>Quarterly</v>
      </c>
      <c r="J213" s="538">
        <f>'Information Input'!$H$30</f>
        <v>43555</v>
      </c>
      <c r="K213" s="537">
        <f>'Information Input'!$J$18</f>
        <v>2019</v>
      </c>
      <c r="L213" s="579" t="s">
        <v>94</v>
      </c>
      <c r="M213" s="540" t="s">
        <v>95</v>
      </c>
      <c r="N213" s="541" t="s">
        <v>96</v>
      </c>
      <c r="O213" s="542" t="s">
        <v>678</v>
      </c>
      <c r="P213" s="537">
        <v>61</v>
      </c>
      <c r="Q213" s="541" t="s">
        <v>204</v>
      </c>
      <c r="R213" s="541" t="s">
        <v>239</v>
      </c>
      <c r="S213" s="543">
        <f>'Report 1'!$M$18</f>
        <v>0</v>
      </c>
      <c r="T213" s="544">
        <f>'Report 1'!$M$82</f>
        <v>0</v>
      </c>
      <c r="U213" s="545">
        <f>'Report 1'!$M$168</f>
        <v>0</v>
      </c>
      <c r="AL213" s="546" t="s">
        <v>669</v>
      </c>
      <c r="AM213" s="547">
        <v>2</v>
      </c>
      <c r="AN213" s="547" t="str">
        <f>'Information Input'!$M$14</f>
        <v xml:space="preserve">      -      </v>
      </c>
      <c r="AO213" s="547" t="s">
        <v>139</v>
      </c>
      <c r="AP213" s="538">
        <f>'Information Input'!$H$33</f>
        <v>43466</v>
      </c>
      <c r="AQ213" s="538">
        <f>'Information Input'!$H$34</f>
        <v>43555</v>
      </c>
      <c r="AR213" s="538">
        <f>'Information Input'!$H$35</f>
        <v>43555</v>
      </c>
      <c r="AS213" s="547" t="str">
        <f>'Information Input'!$J$22</f>
        <v>Quarterly</v>
      </c>
      <c r="AT213" s="538">
        <f>'Information Input'!$H$30</f>
        <v>43555</v>
      </c>
      <c r="AU213" s="547">
        <f>'Information Input'!$J$18</f>
        <v>2019</v>
      </c>
      <c r="AV213" s="547" t="s">
        <v>89</v>
      </c>
      <c r="AW213" s="547" t="s">
        <v>90</v>
      </c>
      <c r="AX213" s="547" t="s">
        <v>91</v>
      </c>
      <c r="AY213" s="548" t="s">
        <v>674</v>
      </c>
      <c r="AZ213" s="547">
        <v>44</v>
      </c>
      <c r="BA213" s="549" t="s">
        <v>186</v>
      </c>
      <c r="BB213" s="543" t="s">
        <v>239</v>
      </c>
      <c r="BC213" s="550">
        <f>'Report 2'!$AJ51</f>
        <v>0</v>
      </c>
      <c r="BD213" s="550">
        <f>'Report 2'!$AK51</f>
        <v>0</v>
      </c>
      <c r="BE213" s="550">
        <f>'Report 2'!$AL51</f>
        <v>0</v>
      </c>
      <c r="BF213" s="550">
        <f>'Report 2'!$AM51</f>
        <v>0</v>
      </c>
      <c r="BG213" s="550">
        <f>'Report 2'!$AN51</f>
        <v>0</v>
      </c>
      <c r="BH213" s="550">
        <f>'Report 2'!$AO51</f>
        <v>0</v>
      </c>
      <c r="BI213" s="550">
        <f>'Report 2'!$AP51</f>
        <v>0</v>
      </c>
      <c r="BK213" s="541" t="s">
        <v>669</v>
      </c>
      <c r="BL213" s="537">
        <v>3</v>
      </c>
      <c r="BM213" s="537" t="str">
        <f>'Information Input'!$M$14</f>
        <v xml:space="preserve">      -      </v>
      </c>
      <c r="BN213" s="537" t="s">
        <v>138</v>
      </c>
      <c r="BO213" s="538">
        <f t="shared" si="54"/>
        <v>43739</v>
      </c>
      <c r="BP213" s="538">
        <f t="shared" si="55"/>
        <v>43830</v>
      </c>
      <c r="BQ213" s="538">
        <f>'Information Input'!$H$35</f>
        <v>43555</v>
      </c>
      <c r="BR213" s="537" t="str">
        <f>'Information Input'!$J$22</f>
        <v>Quarterly</v>
      </c>
      <c r="BS213" s="538">
        <f>'Information Input'!$H$30</f>
        <v>43555</v>
      </c>
      <c r="BT213" s="537">
        <f>'Information Input'!$J$18</f>
        <v>2019</v>
      </c>
      <c r="BU213" s="579" t="s">
        <v>92</v>
      </c>
      <c r="BV213" s="540" t="s">
        <v>93</v>
      </c>
      <c r="BW213" s="541" t="s">
        <v>91</v>
      </c>
      <c r="BX213" s="537">
        <v>4</v>
      </c>
      <c r="BY213" s="549" t="s">
        <v>164</v>
      </c>
      <c r="BZ213" s="549" t="s">
        <v>252</v>
      </c>
      <c r="CA213" s="543">
        <f>'Report 3'!$L$19</f>
        <v>0</v>
      </c>
      <c r="CC213" s="542" t="s">
        <v>669</v>
      </c>
      <c r="CD213" s="1014" t="s">
        <v>672</v>
      </c>
      <c r="CE213" s="1014" t="str">
        <f>'Information Input'!$M$14</f>
        <v xml:space="preserve">      -      </v>
      </c>
      <c r="CF213" s="551" t="s">
        <v>135</v>
      </c>
      <c r="CG213" s="552">
        <f t="shared" si="59"/>
        <v>43466</v>
      </c>
      <c r="CH213" s="552">
        <f t="shared" si="60"/>
        <v>43555</v>
      </c>
      <c r="CI213" s="552">
        <f>'Information Input'!$H$35</f>
        <v>43555</v>
      </c>
      <c r="CJ213" s="551" t="str">
        <f>'Information Input'!$J$22</f>
        <v>Quarterly</v>
      </c>
      <c r="CK213" s="552">
        <f>'Information Input'!$H$30</f>
        <v>43555</v>
      </c>
      <c r="CL213" s="551">
        <f>'Information Input'!$J$18</f>
        <v>2019</v>
      </c>
      <c r="CM213" s="551" t="s">
        <v>101</v>
      </c>
      <c r="CN213" s="1014" t="s">
        <v>102</v>
      </c>
      <c r="CO213" s="542" t="s">
        <v>103</v>
      </c>
      <c r="CP213" s="542" t="s">
        <v>671</v>
      </c>
      <c r="CQ213" s="551">
        <v>12</v>
      </c>
      <c r="CR213" s="542" t="s">
        <v>154</v>
      </c>
      <c r="CS213" s="542" t="s">
        <v>231</v>
      </c>
      <c r="CT213" s="1015">
        <f>'Report 1'!$AB$18</f>
        <v>0</v>
      </c>
      <c r="CU213" s="1016">
        <f>SUMIF('Report 4A'!$G$16:$G$95,$CQ213,'Report 4A'!$AJ$16:$AJ$95)</f>
        <v>0</v>
      </c>
      <c r="CV213" s="1017">
        <f t="shared" si="49"/>
        <v>0</v>
      </c>
      <c r="CX213" s="546" t="s">
        <v>669</v>
      </c>
      <c r="CY213" s="537" t="s">
        <v>312</v>
      </c>
      <c r="CZ213" s="537" t="str">
        <f>'Information Input'!$M$14</f>
        <v xml:space="preserve">      -      </v>
      </c>
      <c r="DA213" s="538">
        <f>'Information Input'!$H$35</f>
        <v>43555</v>
      </c>
      <c r="DB213" s="537" t="str">
        <f>'Information Input'!$J$22</f>
        <v>Quarterly</v>
      </c>
      <c r="DC213" s="552">
        <f>'Information Input'!$H$30</f>
        <v>43555</v>
      </c>
      <c r="DD213" s="553" t="str">
        <f t="shared" si="53"/>
        <v>201706</v>
      </c>
      <c r="DE213" s="541" t="s">
        <v>103</v>
      </c>
      <c r="DF213" s="541" t="s">
        <v>681</v>
      </c>
      <c r="DG213" s="544">
        <f>'Report 5D'!$X$161</f>
        <v>0</v>
      </c>
      <c r="DH213" s="550">
        <f>'Report 5D'!$X$162</f>
        <v>0</v>
      </c>
      <c r="DI213" s="544">
        <f>'Report 5D'!$X$163</f>
        <v>0</v>
      </c>
      <c r="DJ213" s="544">
        <f>'Report 5D'!$X$164</f>
        <v>0</v>
      </c>
      <c r="DK213" s="544">
        <f>'Report 5D'!$X$165</f>
        <v>0</v>
      </c>
      <c r="DL213" s="544">
        <f>'Report 5D'!$X$166</f>
        <v>0</v>
      </c>
      <c r="DM213" s="544">
        <f>'Report 5D'!$X$167</f>
        <v>0</v>
      </c>
      <c r="DN213" s="544">
        <f>'Report 5D'!$X$168</f>
        <v>0</v>
      </c>
      <c r="DO213" s="544">
        <f>'Report 5D'!$X$169</f>
        <v>0</v>
      </c>
      <c r="DP213" s="544">
        <f>'Report 5D'!$X$170</f>
        <v>0</v>
      </c>
      <c r="DQ213" s="544">
        <f>'Report 5D'!$X$171</f>
        <v>0</v>
      </c>
    </row>
    <row r="214" spans="2:121">
      <c r="B214" s="535" t="s">
        <v>669</v>
      </c>
      <c r="C214" s="536">
        <v>1</v>
      </c>
      <c r="D214" s="537" t="str">
        <f>'Information Input'!$M$14</f>
        <v xml:space="preserve">      -      </v>
      </c>
      <c r="E214" s="537" t="s">
        <v>135</v>
      </c>
      <c r="F214" s="538">
        <f t="shared" si="57"/>
        <v>43466</v>
      </c>
      <c r="G214" s="538">
        <f t="shared" si="58"/>
        <v>43555</v>
      </c>
      <c r="H214" s="538">
        <f>'Information Input'!$H$35</f>
        <v>43555</v>
      </c>
      <c r="I214" s="537" t="str">
        <f>'Information Input'!$J$22</f>
        <v>Quarterly</v>
      </c>
      <c r="J214" s="538">
        <f>'Information Input'!$H$30</f>
        <v>43555</v>
      </c>
      <c r="K214" s="537">
        <f>'Information Input'!$J$18</f>
        <v>2019</v>
      </c>
      <c r="L214" s="579" t="s">
        <v>94</v>
      </c>
      <c r="M214" s="540" t="s">
        <v>95</v>
      </c>
      <c r="N214" s="541" t="s">
        <v>96</v>
      </c>
      <c r="O214" s="542" t="s">
        <v>678</v>
      </c>
      <c r="P214" s="537">
        <v>62</v>
      </c>
      <c r="Q214" s="541" t="s">
        <v>204</v>
      </c>
      <c r="R214" s="541" t="s">
        <v>239</v>
      </c>
      <c r="S214" s="543">
        <f>'Report 1'!$M$18</f>
        <v>0</v>
      </c>
      <c r="T214" s="544">
        <f>'Report 1'!$M$83</f>
        <v>0</v>
      </c>
      <c r="U214" s="545">
        <f>'Report 1'!$M$169</f>
        <v>0</v>
      </c>
      <c r="AL214" s="546" t="s">
        <v>669</v>
      </c>
      <c r="AM214" s="547">
        <v>2</v>
      </c>
      <c r="AN214" s="547" t="str">
        <f>'Information Input'!$M$14</f>
        <v xml:space="preserve">      -      </v>
      </c>
      <c r="AO214" s="547" t="s">
        <v>139</v>
      </c>
      <c r="AP214" s="538">
        <f>'Information Input'!$H$33</f>
        <v>43466</v>
      </c>
      <c r="AQ214" s="538">
        <f>'Information Input'!$H$34</f>
        <v>43555</v>
      </c>
      <c r="AR214" s="538">
        <f>'Information Input'!$H$35</f>
        <v>43555</v>
      </c>
      <c r="AS214" s="547" t="str">
        <f>'Information Input'!$J$22</f>
        <v>Quarterly</v>
      </c>
      <c r="AT214" s="538">
        <f>'Information Input'!$H$30</f>
        <v>43555</v>
      </c>
      <c r="AU214" s="547">
        <f>'Information Input'!$J$18</f>
        <v>2019</v>
      </c>
      <c r="AV214" s="547" t="s">
        <v>89</v>
      </c>
      <c r="AW214" s="547" t="s">
        <v>90</v>
      </c>
      <c r="AX214" s="547" t="s">
        <v>91</v>
      </c>
      <c r="AY214" s="548" t="s">
        <v>675</v>
      </c>
      <c r="AZ214" s="547">
        <v>45</v>
      </c>
      <c r="BA214" s="549" t="s">
        <v>187</v>
      </c>
      <c r="BB214" s="543" t="s">
        <v>239</v>
      </c>
      <c r="BC214" s="550">
        <f>'Report 2'!$AJ52</f>
        <v>0</v>
      </c>
      <c r="BD214" s="550">
        <f>'Report 2'!$AK52</f>
        <v>0</v>
      </c>
      <c r="BE214" s="550">
        <f>'Report 2'!$AL52</f>
        <v>0</v>
      </c>
      <c r="BF214" s="550">
        <f>'Report 2'!$AM52</f>
        <v>0</v>
      </c>
      <c r="BG214" s="550">
        <f>'Report 2'!$AN52</f>
        <v>0</v>
      </c>
      <c r="BH214" s="550">
        <f>'Report 2'!$AO52</f>
        <v>0</v>
      </c>
      <c r="BI214" s="550">
        <f>'Report 2'!$AP52</f>
        <v>0</v>
      </c>
      <c r="BK214" s="541" t="s">
        <v>669</v>
      </c>
      <c r="BL214" s="537">
        <v>3</v>
      </c>
      <c r="BM214" s="537" t="str">
        <f>'Information Input'!$M$14</f>
        <v xml:space="preserve">      -      </v>
      </c>
      <c r="BN214" s="537" t="s">
        <v>138</v>
      </c>
      <c r="BO214" s="538">
        <f t="shared" si="54"/>
        <v>43739</v>
      </c>
      <c r="BP214" s="538">
        <f t="shared" si="55"/>
        <v>43830</v>
      </c>
      <c r="BQ214" s="538">
        <f>'Information Input'!$H$35</f>
        <v>43555</v>
      </c>
      <c r="BR214" s="537" t="str">
        <f>'Information Input'!$J$22</f>
        <v>Quarterly</v>
      </c>
      <c r="BS214" s="538">
        <f>'Information Input'!$H$30</f>
        <v>43555</v>
      </c>
      <c r="BT214" s="537">
        <f>'Information Input'!$J$18</f>
        <v>2019</v>
      </c>
      <c r="BU214" s="579" t="s">
        <v>92</v>
      </c>
      <c r="BV214" s="540" t="s">
        <v>93</v>
      </c>
      <c r="BW214" s="541" t="s">
        <v>91</v>
      </c>
      <c r="BX214" s="537">
        <v>5</v>
      </c>
      <c r="BY214" s="549" t="s">
        <v>253</v>
      </c>
      <c r="BZ214" s="549" t="s">
        <v>254</v>
      </c>
      <c r="CA214" s="543">
        <f>'Report 3'!$L$20</f>
        <v>0</v>
      </c>
      <c r="CC214" s="542" t="s">
        <v>669</v>
      </c>
      <c r="CD214" s="1014" t="s">
        <v>672</v>
      </c>
      <c r="CE214" s="1014" t="str">
        <f>'Information Input'!$M$14</f>
        <v xml:space="preserve">      -      </v>
      </c>
      <c r="CF214" s="551" t="s">
        <v>135</v>
      </c>
      <c r="CG214" s="552">
        <f t="shared" si="59"/>
        <v>43466</v>
      </c>
      <c r="CH214" s="552">
        <f t="shared" si="60"/>
        <v>43555</v>
      </c>
      <c r="CI214" s="552">
        <f>'Information Input'!$H$35</f>
        <v>43555</v>
      </c>
      <c r="CJ214" s="551" t="str">
        <f>'Information Input'!$J$22</f>
        <v>Quarterly</v>
      </c>
      <c r="CK214" s="552">
        <f>'Information Input'!$H$30</f>
        <v>43555</v>
      </c>
      <c r="CL214" s="551">
        <f>'Information Input'!$J$18</f>
        <v>2019</v>
      </c>
      <c r="CM214" s="551" t="s">
        <v>101</v>
      </c>
      <c r="CN214" s="1014" t="s">
        <v>102</v>
      </c>
      <c r="CO214" s="542" t="s">
        <v>103</v>
      </c>
      <c r="CP214" s="542" t="s">
        <v>671</v>
      </c>
      <c r="CQ214" s="551">
        <v>13</v>
      </c>
      <c r="CR214" s="542" t="s">
        <v>155</v>
      </c>
      <c r="CS214" s="542" t="s">
        <v>232</v>
      </c>
      <c r="CT214" s="1015">
        <f>'Report 1'!$AB$18</f>
        <v>0</v>
      </c>
      <c r="CU214" s="1016">
        <f>SUMIF('Report 4A'!$G$16:$G$95,$CQ214,'Report 4A'!$AJ$16:$AJ$95)</f>
        <v>0</v>
      </c>
      <c r="CV214" s="1017">
        <f t="shared" ref="CV214:CV279" si="61">IF(CT214&lt;&gt;0,CU214/CT214,0)</f>
        <v>0</v>
      </c>
      <c r="CX214" s="546" t="s">
        <v>669</v>
      </c>
      <c r="CY214" s="537" t="s">
        <v>312</v>
      </c>
      <c r="CZ214" s="537" t="str">
        <f>'Information Input'!$M$14</f>
        <v xml:space="preserve">      -      </v>
      </c>
      <c r="DA214" s="538">
        <f>'Information Input'!$H$35</f>
        <v>43555</v>
      </c>
      <c r="DB214" s="537" t="str">
        <f>'Information Input'!$J$22</f>
        <v>Quarterly</v>
      </c>
      <c r="DC214" s="552">
        <f>'Information Input'!$H$30</f>
        <v>43555</v>
      </c>
      <c r="DD214" s="553" t="str">
        <f t="shared" si="53"/>
        <v>201705</v>
      </c>
      <c r="DE214" s="541" t="s">
        <v>103</v>
      </c>
      <c r="DF214" s="541" t="s">
        <v>681</v>
      </c>
      <c r="DG214" s="544">
        <f>'Report 5D'!$Y$161</f>
        <v>0</v>
      </c>
      <c r="DH214" s="550">
        <f>'Report 5D'!$Y$162</f>
        <v>0</v>
      </c>
      <c r="DI214" s="544">
        <f>'Report 5D'!$Y$163</f>
        <v>0</v>
      </c>
      <c r="DJ214" s="544">
        <f>'Report 5D'!$Y$164</f>
        <v>0</v>
      </c>
      <c r="DK214" s="544">
        <f>'Report 5D'!$Y$165</f>
        <v>0</v>
      </c>
      <c r="DL214" s="544">
        <f>'Report 5D'!$Y$166</f>
        <v>0</v>
      </c>
      <c r="DM214" s="544">
        <f>'Report 5D'!$Y$167</f>
        <v>0</v>
      </c>
      <c r="DN214" s="544">
        <f>'Report 5D'!$Y$168</f>
        <v>0</v>
      </c>
      <c r="DO214" s="544">
        <f>'Report 5D'!$Y$169</f>
        <v>0</v>
      </c>
      <c r="DP214" s="544">
        <f>'Report 5D'!$Y$170</f>
        <v>0</v>
      </c>
      <c r="DQ214" s="544">
        <f>'Report 5D'!$Y$171</f>
        <v>0</v>
      </c>
    </row>
    <row r="215" spans="2:121">
      <c r="B215" s="535" t="s">
        <v>669</v>
      </c>
      <c r="C215" s="536">
        <v>1</v>
      </c>
      <c r="D215" s="537" t="str">
        <f>'Information Input'!$M$14</f>
        <v xml:space="preserve">      -      </v>
      </c>
      <c r="E215" s="537" t="s">
        <v>135</v>
      </c>
      <c r="F215" s="538">
        <f t="shared" si="57"/>
        <v>43466</v>
      </c>
      <c r="G215" s="538">
        <f t="shared" si="58"/>
        <v>43555</v>
      </c>
      <c r="H215" s="538">
        <f>'Information Input'!$H$35</f>
        <v>43555</v>
      </c>
      <c r="I215" s="537" t="str">
        <f>'Information Input'!$J$22</f>
        <v>Quarterly</v>
      </c>
      <c r="J215" s="538">
        <f>'Information Input'!$H$30</f>
        <v>43555</v>
      </c>
      <c r="K215" s="537">
        <f>'Information Input'!$J$18</f>
        <v>2019</v>
      </c>
      <c r="L215" s="579" t="s">
        <v>94</v>
      </c>
      <c r="M215" s="540" t="s">
        <v>95</v>
      </c>
      <c r="N215" s="541" t="s">
        <v>96</v>
      </c>
      <c r="O215" s="542" t="s">
        <v>674</v>
      </c>
      <c r="P215" s="537">
        <v>63</v>
      </c>
      <c r="Q215" s="541" t="s">
        <v>205</v>
      </c>
      <c r="R215" s="541" t="s">
        <v>239</v>
      </c>
      <c r="S215" s="543">
        <f>'Report 1'!$M$18</f>
        <v>0</v>
      </c>
      <c r="T215" s="544">
        <f>'Report 1'!$M$84</f>
        <v>0</v>
      </c>
      <c r="U215" s="545">
        <f>'Report 1'!$M$170</f>
        <v>0</v>
      </c>
      <c r="AL215" s="546" t="s">
        <v>669</v>
      </c>
      <c r="AM215" s="547">
        <v>2</v>
      </c>
      <c r="AN215" s="547" t="str">
        <f>'Information Input'!$M$14</f>
        <v xml:space="preserve">      -      </v>
      </c>
      <c r="AO215" s="547" t="s">
        <v>139</v>
      </c>
      <c r="AP215" s="538">
        <f>'Information Input'!$H$33</f>
        <v>43466</v>
      </c>
      <c r="AQ215" s="538">
        <f>'Information Input'!$H$34</f>
        <v>43555</v>
      </c>
      <c r="AR215" s="538">
        <f>'Information Input'!$H$35</f>
        <v>43555</v>
      </c>
      <c r="AS215" s="547" t="str">
        <f>'Information Input'!$J$22</f>
        <v>Quarterly</v>
      </c>
      <c r="AT215" s="538">
        <f>'Information Input'!$H$30</f>
        <v>43555</v>
      </c>
      <c r="AU215" s="547">
        <f>'Information Input'!$J$18</f>
        <v>2019</v>
      </c>
      <c r="AV215" s="547" t="s">
        <v>89</v>
      </c>
      <c r="AW215" s="547" t="s">
        <v>90</v>
      </c>
      <c r="AX215" s="547" t="s">
        <v>91</v>
      </c>
      <c r="AY215" s="548" t="s">
        <v>675</v>
      </c>
      <c r="AZ215" s="547">
        <v>46</v>
      </c>
      <c r="BA215" s="549" t="s">
        <v>188</v>
      </c>
      <c r="BB215" s="543" t="s">
        <v>239</v>
      </c>
      <c r="BC215" s="550">
        <f>'Report 2'!$AJ53</f>
        <v>0</v>
      </c>
      <c r="BD215" s="550">
        <f>'Report 2'!$AK53</f>
        <v>0</v>
      </c>
      <c r="BE215" s="550">
        <f>'Report 2'!$AL53</f>
        <v>0</v>
      </c>
      <c r="BF215" s="550">
        <f>'Report 2'!$AM53</f>
        <v>0</v>
      </c>
      <c r="BG215" s="550">
        <f>'Report 2'!$AN53</f>
        <v>0</v>
      </c>
      <c r="BH215" s="550">
        <f>'Report 2'!$AO53</f>
        <v>0</v>
      </c>
      <c r="BI215" s="550">
        <f>'Report 2'!$AP53</f>
        <v>0</v>
      </c>
      <c r="BK215" s="541" t="s">
        <v>669</v>
      </c>
      <c r="BL215" s="537">
        <v>3</v>
      </c>
      <c r="BM215" s="537" t="str">
        <f>'Information Input'!$M$14</f>
        <v xml:space="preserve">      -      </v>
      </c>
      <c r="BN215" s="537" t="s">
        <v>138</v>
      </c>
      <c r="BO215" s="538">
        <f t="shared" si="54"/>
        <v>43739</v>
      </c>
      <c r="BP215" s="538">
        <f t="shared" si="55"/>
        <v>43830</v>
      </c>
      <c r="BQ215" s="538">
        <f>'Information Input'!$H$35</f>
        <v>43555</v>
      </c>
      <c r="BR215" s="537" t="str">
        <f>'Information Input'!$J$22</f>
        <v>Quarterly</v>
      </c>
      <c r="BS215" s="538">
        <f>'Information Input'!$H$30</f>
        <v>43555</v>
      </c>
      <c r="BT215" s="537">
        <f>'Information Input'!$J$18</f>
        <v>2019</v>
      </c>
      <c r="BU215" s="579" t="s">
        <v>92</v>
      </c>
      <c r="BV215" s="540" t="s">
        <v>93</v>
      </c>
      <c r="BW215" s="541" t="s">
        <v>91</v>
      </c>
      <c r="BX215" s="537">
        <v>6</v>
      </c>
      <c r="BY215" s="549" t="s">
        <v>255</v>
      </c>
      <c r="BZ215" s="549" t="s">
        <v>254</v>
      </c>
      <c r="CA215" s="543">
        <f>'Report 3'!$L$21</f>
        <v>0</v>
      </c>
      <c r="CC215" s="542" t="s">
        <v>669</v>
      </c>
      <c r="CD215" s="1014" t="s">
        <v>672</v>
      </c>
      <c r="CE215" s="1014" t="str">
        <f>'Information Input'!$M$14</f>
        <v xml:space="preserve">      -      </v>
      </c>
      <c r="CF215" s="551" t="s">
        <v>135</v>
      </c>
      <c r="CG215" s="552">
        <f t="shared" si="59"/>
        <v>43466</v>
      </c>
      <c r="CH215" s="552">
        <f t="shared" si="60"/>
        <v>43555</v>
      </c>
      <c r="CI215" s="552">
        <f>'Information Input'!$H$35</f>
        <v>43555</v>
      </c>
      <c r="CJ215" s="551" t="str">
        <f>'Information Input'!$J$22</f>
        <v>Quarterly</v>
      </c>
      <c r="CK215" s="552">
        <f>'Information Input'!$H$30</f>
        <v>43555</v>
      </c>
      <c r="CL215" s="551">
        <f>'Information Input'!$J$18</f>
        <v>2019</v>
      </c>
      <c r="CM215" s="551" t="s">
        <v>101</v>
      </c>
      <c r="CN215" s="1014" t="s">
        <v>102</v>
      </c>
      <c r="CO215" s="542" t="s">
        <v>103</v>
      </c>
      <c r="CP215" s="542" t="s">
        <v>671</v>
      </c>
      <c r="CQ215" s="551">
        <v>14</v>
      </c>
      <c r="CR215" s="542" t="s">
        <v>156</v>
      </c>
      <c r="CS215" s="542" t="s">
        <v>233</v>
      </c>
      <c r="CT215" s="1015">
        <f>'Report 1'!$AB$18</f>
        <v>0</v>
      </c>
      <c r="CU215" s="1016">
        <f>SUMIF('Report 4A'!$G$16:$G$95,$CQ215,'Report 4A'!$AJ$16:$AJ$95)</f>
        <v>0</v>
      </c>
      <c r="CV215" s="1017">
        <f t="shared" si="61"/>
        <v>0</v>
      </c>
      <c r="CX215" s="546" t="s">
        <v>669</v>
      </c>
      <c r="CY215" s="537" t="s">
        <v>312</v>
      </c>
      <c r="CZ215" s="537" t="str">
        <f>'Information Input'!$M$14</f>
        <v xml:space="preserve">      -      </v>
      </c>
      <c r="DA215" s="538">
        <f>'Information Input'!$H$35</f>
        <v>43555</v>
      </c>
      <c r="DB215" s="537" t="str">
        <f>'Information Input'!$J$22</f>
        <v>Quarterly</v>
      </c>
      <c r="DC215" s="552">
        <f>'Information Input'!$H$30</f>
        <v>43555</v>
      </c>
      <c r="DD215" s="553" t="str">
        <f t="shared" si="53"/>
        <v>201704</v>
      </c>
      <c r="DE215" s="541" t="s">
        <v>103</v>
      </c>
      <c r="DF215" s="541" t="s">
        <v>681</v>
      </c>
      <c r="DG215" s="544">
        <f>'Report 5D'!$Z$161</f>
        <v>0</v>
      </c>
      <c r="DH215" s="550">
        <f>'Report 5D'!$Z$162</f>
        <v>0</v>
      </c>
      <c r="DI215" s="544">
        <f>'Report 5D'!$Z$163</f>
        <v>0</v>
      </c>
      <c r="DJ215" s="544">
        <f>'Report 5D'!$Z$164</f>
        <v>0</v>
      </c>
      <c r="DK215" s="544">
        <f>'Report 5D'!$Z$165</f>
        <v>0</v>
      </c>
      <c r="DL215" s="544">
        <f>'Report 5D'!$Z$166</f>
        <v>0</v>
      </c>
      <c r="DM215" s="544">
        <f>'Report 5D'!$Z$167</f>
        <v>0</v>
      </c>
      <c r="DN215" s="544">
        <f>'Report 5D'!$Z$168</f>
        <v>0</v>
      </c>
      <c r="DO215" s="544">
        <f>'Report 5D'!$Z$169</f>
        <v>0</v>
      </c>
      <c r="DP215" s="544">
        <f>'Report 5D'!$Z$170</f>
        <v>0</v>
      </c>
      <c r="DQ215" s="544">
        <f>'Report 5D'!$Z$171</f>
        <v>0</v>
      </c>
    </row>
    <row r="216" spans="2:121">
      <c r="B216" s="535" t="s">
        <v>669</v>
      </c>
      <c r="C216" s="536">
        <v>1</v>
      </c>
      <c r="D216" s="537" t="str">
        <f>'Information Input'!$M$14</f>
        <v xml:space="preserve">      -      </v>
      </c>
      <c r="E216" s="537" t="s">
        <v>135</v>
      </c>
      <c r="F216" s="538">
        <f t="shared" si="57"/>
        <v>43466</v>
      </c>
      <c r="G216" s="538">
        <f t="shared" si="58"/>
        <v>43555</v>
      </c>
      <c r="H216" s="538">
        <f>'Information Input'!$H$35</f>
        <v>43555</v>
      </c>
      <c r="I216" s="537" t="str">
        <f>'Information Input'!$J$22</f>
        <v>Quarterly</v>
      </c>
      <c r="J216" s="538">
        <f>'Information Input'!$H$30</f>
        <v>43555</v>
      </c>
      <c r="K216" s="537">
        <f>'Information Input'!$J$18</f>
        <v>2019</v>
      </c>
      <c r="L216" s="579" t="s">
        <v>94</v>
      </c>
      <c r="M216" s="540" t="s">
        <v>95</v>
      </c>
      <c r="N216" s="541" t="s">
        <v>96</v>
      </c>
      <c r="O216" s="542" t="s">
        <v>674</v>
      </c>
      <c r="P216" s="537">
        <v>64</v>
      </c>
      <c r="Q216" s="541" t="s">
        <v>206</v>
      </c>
      <c r="R216" s="541" t="s">
        <v>239</v>
      </c>
      <c r="S216" s="543">
        <f>'Report 1'!$M$18</f>
        <v>0</v>
      </c>
      <c r="T216" s="544">
        <f>'Report 1'!$M$85</f>
        <v>0</v>
      </c>
      <c r="U216" s="545">
        <f>'Report 1'!$M$171</f>
        <v>0</v>
      </c>
      <c r="AL216" s="546" t="s">
        <v>669</v>
      </c>
      <c r="AM216" s="547">
        <v>2</v>
      </c>
      <c r="AN216" s="547" t="str">
        <f>'Information Input'!$M$14</f>
        <v xml:space="preserve">      -      </v>
      </c>
      <c r="AO216" s="547" t="s">
        <v>139</v>
      </c>
      <c r="AP216" s="538">
        <f>'Information Input'!$H$33</f>
        <v>43466</v>
      </c>
      <c r="AQ216" s="538">
        <f>'Information Input'!$H$34</f>
        <v>43555</v>
      </c>
      <c r="AR216" s="538">
        <f>'Information Input'!$H$35</f>
        <v>43555</v>
      </c>
      <c r="AS216" s="547" t="str">
        <f>'Information Input'!$J$22</f>
        <v>Quarterly</v>
      </c>
      <c r="AT216" s="538">
        <f>'Information Input'!$H$30</f>
        <v>43555</v>
      </c>
      <c r="AU216" s="547">
        <f>'Information Input'!$J$18</f>
        <v>2019</v>
      </c>
      <c r="AV216" s="547" t="s">
        <v>89</v>
      </c>
      <c r="AW216" s="547" t="s">
        <v>90</v>
      </c>
      <c r="AX216" s="547" t="s">
        <v>91</v>
      </c>
      <c r="AY216" s="548" t="s">
        <v>675</v>
      </c>
      <c r="AZ216" s="547">
        <v>47</v>
      </c>
      <c r="BA216" s="549" t="s">
        <v>189</v>
      </c>
      <c r="BB216" s="543" t="s">
        <v>239</v>
      </c>
      <c r="BC216" s="550">
        <f>'Report 2'!$AJ54</f>
        <v>0</v>
      </c>
      <c r="BD216" s="550">
        <f>'Report 2'!$AK54</f>
        <v>0</v>
      </c>
      <c r="BE216" s="550">
        <f>'Report 2'!$AL54</f>
        <v>0</v>
      </c>
      <c r="BF216" s="550">
        <f>'Report 2'!$AM54</f>
        <v>0</v>
      </c>
      <c r="BG216" s="550">
        <f>'Report 2'!$AN54</f>
        <v>0</v>
      </c>
      <c r="BH216" s="550">
        <f>'Report 2'!$AO54</f>
        <v>0</v>
      </c>
      <c r="BI216" s="550">
        <f>'Report 2'!$AP54</f>
        <v>0</v>
      </c>
      <c r="BK216" s="541" t="s">
        <v>669</v>
      </c>
      <c r="BL216" s="537">
        <v>3</v>
      </c>
      <c r="BM216" s="537" t="str">
        <f>'Information Input'!$M$14</f>
        <v xml:space="preserve">      -      </v>
      </c>
      <c r="BN216" s="537" t="s">
        <v>138</v>
      </c>
      <c r="BO216" s="538">
        <f t="shared" si="54"/>
        <v>43739</v>
      </c>
      <c r="BP216" s="538">
        <f t="shared" si="55"/>
        <v>43830</v>
      </c>
      <c r="BQ216" s="538">
        <f>'Information Input'!$H$35</f>
        <v>43555</v>
      </c>
      <c r="BR216" s="537" t="str">
        <f>'Information Input'!$J$22</f>
        <v>Quarterly</v>
      </c>
      <c r="BS216" s="538">
        <f>'Information Input'!$H$30</f>
        <v>43555</v>
      </c>
      <c r="BT216" s="537">
        <f>'Information Input'!$J$18</f>
        <v>2019</v>
      </c>
      <c r="BU216" s="579" t="s">
        <v>92</v>
      </c>
      <c r="BV216" s="540" t="s">
        <v>93</v>
      </c>
      <c r="BW216" s="541" t="s">
        <v>91</v>
      </c>
      <c r="BX216" s="537">
        <v>7</v>
      </c>
      <c r="BY216" s="549" t="s">
        <v>256</v>
      </c>
      <c r="BZ216" s="549" t="s">
        <v>254</v>
      </c>
      <c r="CA216" s="543">
        <f>'Report 3'!$L$22</f>
        <v>0</v>
      </c>
      <c r="CC216" s="542" t="s">
        <v>669</v>
      </c>
      <c r="CD216" s="1014" t="s">
        <v>672</v>
      </c>
      <c r="CE216" s="1014" t="str">
        <f>'Information Input'!$M$14</f>
        <v xml:space="preserve">      -      </v>
      </c>
      <c r="CF216" s="551" t="s">
        <v>135</v>
      </c>
      <c r="CG216" s="552">
        <f t="shared" si="59"/>
        <v>43466</v>
      </c>
      <c r="CH216" s="552">
        <f t="shared" si="60"/>
        <v>43555</v>
      </c>
      <c r="CI216" s="552">
        <f>'Information Input'!$H$35</f>
        <v>43555</v>
      </c>
      <c r="CJ216" s="551" t="str">
        <f>'Information Input'!$J$22</f>
        <v>Quarterly</v>
      </c>
      <c r="CK216" s="552">
        <f>'Information Input'!$H$30</f>
        <v>43555</v>
      </c>
      <c r="CL216" s="551">
        <f>'Information Input'!$J$18</f>
        <v>2019</v>
      </c>
      <c r="CM216" s="551" t="s">
        <v>101</v>
      </c>
      <c r="CN216" s="1014" t="s">
        <v>102</v>
      </c>
      <c r="CO216" s="542" t="s">
        <v>103</v>
      </c>
      <c r="CP216" s="542" t="s">
        <v>671</v>
      </c>
      <c r="CQ216" s="551">
        <v>15</v>
      </c>
      <c r="CR216" s="542" t="s">
        <v>157</v>
      </c>
      <c r="CS216" s="542" t="s">
        <v>234</v>
      </c>
      <c r="CT216" s="1015">
        <f>'Report 1'!$AB$18</f>
        <v>0</v>
      </c>
      <c r="CU216" s="1016">
        <f>SUMIF('Report 4A'!$G$16:$G$95,$CQ216,'Report 4A'!$AJ$16:$AJ$95)</f>
        <v>0</v>
      </c>
      <c r="CV216" s="1017">
        <f t="shared" si="61"/>
        <v>0</v>
      </c>
      <c r="CX216" s="546" t="s">
        <v>669</v>
      </c>
      <c r="CY216" s="537" t="s">
        <v>312</v>
      </c>
      <c r="CZ216" s="537" t="str">
        <f>'Information Input'!$M$14</f>
        <v xml:space="preserve">      -      </v>
      </c>
      <c r="DA216" s="538">
        <f>'Information Input'!$H$35</f>
        <v>43555</v>
      </c>
      <c r="DB216" s="537" t="str">
        <f>'Information Input'!$J$22</f>
        <v>Quarterly</v>
      </c>
      <c r="DC216" s="552">
        <f>'Information Input'!$H$30</f>
        <v>43555</v>
      </c>
      <c r="DD216" s="553" t="str">
        <f t="shared" si="53"/>
        <v>201703</v>
      </c>
      <c r="DE216" s="541" t="s">
        <v>103</v>
      </c>
      <c r="DF216" s="541" t="s">
        <v>681</v>
      </c>
      <c r="DG216" s="544">
        <f>'Report 5D'!$AA$161</f>
        <v>0</v>
      </c>
      <c r="DH216" s="550">
        <f>'Report 5D'!$AA$162</f>
        <v>0</v>
      </c>
      <c r="DI216" s="544">
        <f>'Report 5D'!$AA$163</f>
        <v>0</v>
      </c>
      <c r="DJ216" s="544">
        <f>'Report 5D'!$AA$164</f>
        <v>0</v>
      </c>
      <c r="DK216" s="544">
        <f>'Report 5D'!$AA$165</f>
        <v>0</v>
      </c>
      <c r="DL216" s="544">
        <f>'Report 5D'!$AA$166</f>
        <v>0</v>
      </c>
      <c r="DM216" s="544">
        <f>'Report 5D'!$AA$167</f>
        <v>0</v>
      </c>
      <c r="DN216" s="544">
        <f>'Report 5D'!$AA$168</f>
        <v>0</v>
      </c>
      <c r="DO216" s="544">
        <f>'Report 5D'!$AA$169</f>
        <v>0</v>
      </c>
      <c r="DP216" s="544">
        <f>'Report 5D'!$AA$170</f>
        <v>0</v>
      </c>
      <c r="DQ216" s="544">
        <f>'Report 5D'!$AA$171</f>
        <v>0</v>
      </c>
    </row>
    <row r="217" spans="2:121">
      <c r="B217" s="535" t="s">
        <v>669</v>
      </c>
      <c r="C217" s="536">
        <v>1</v>
      </c>
      <c r="D217" s="537" t="str">
        <f>'Information Input'!$M$14</f>
        <v xml:space="preserve">      -      </v>
      </c>
      <c r="E217" s="537" t="s">
        <v>135</v>
      </c>
      <c r="F217" s="538">
        <f t="shared" si="57"/>
        <v>43466</v>
      </c>
      <c r="G217" s="538">
        <f t="shared" si="58"/>
        <v>43555</v>
      </c>
      <c r="H217" s="538">
        <f>'Information Input'!$H$35</f>
        <v>43555</v>
      </c>
      <c r="I217" s="537" t="str">
        <f>'Information Input'!$J$22</f>
        <v>Quarterly</v>
      </c>
      <c r="J217" s="538">
        <f>'Information Input'!$H$30</f>
        <v>43555</v>
      </c>
      <c r="K217" s="537">
        <f>'Information Input'!$J$18</f>
        <v>2019</v>
      </c>
      <c r="L217" s="579" t="s">
        <v>94</v>
      </c>
      <c r="M217" s="540" t="s">
        <v>95</v>
      </c>
      <c r="N217" s="541" t="s">
        <v>96</v>
      </c>
      <c r="O217" s="542" t="s">
        <v>674</v>
      </c>
      <c r="P217" s="537">
        <v>65</v>
      </c>
      <c r="Q217" s="541" t="s">
        <v>207</v>
      </c>
      <c r="R217" s="541" t="s">
        <v>239</v>
      </c>
      <c r="S217" s="543">
        <f>'Report 1'!$M$18</f>
        <v>0</v>
      </c>
      <c r="T217" s="544">
        <f>'Report 1'!$M$86</f>
        <v>0</v>
      </c>
      <c r="U217" s="545">
        <f>'Report 1'!$M$172</f>
        <v>0</v>
      </c>
      <c r="AL217" s="546" t="s">
        <v>669</v>
      </c>
      <c r="AM217" s="547">
        <v>2</v>
      </c>
      <c r="AN217" s="547" t="str">
        <f>'Information Input'!$M$14</f>
        <v xml:space="preserve">      -      </v>
      </c>
      <c r="AO217" s="547" t="s">
        <v>139</v>
      </c>
      <c r="AP217" s="538">
        <f>'Information Input'!$H$33</f>
        <v>43466</v>
      </c>
      <c r="AQ217" s="538">
        <f>'Information Input'!$H$34</f>
        <v>43555</v>
      </c>
      <c r="AR217" s="538">
        <f>'Information Input'!$H$35</f>
        <v>43555</v>
      </c>
      <c r="AS217" s="547" t="str">
        <f>'Information Input'!$J$22</f>
        <v>Quarterly</v>
      </c>
      <c r="AT217" s="538">
        <f>'Information Input'!$H$30</f>
        <v>43555</v>
      </c>
      <c r="AU217" s="547">
        <f>'Information Input'!$J$18</f>
        <v>2019</v>
      </c>
      <c r="AV217" s="547" t="s">
        <v>89</v>
      </c>
      <c r="AW217" s="547" t="s">
        <v>90</v>
      </c>
      <c r="AX217" s="547" t="s">
        <v>91</v>
      </c>
      <c r="AY217" s="548" t="s">
        <v>675</v>
      </c>
      <c r="AZ217" s="547">
        <v>48</v>
      </c>
      <c r="BA217" s="549" t="s">
        <v>190</v>
      </c>
      <c r="BB217" s="543" t="s">
        <v>239</v>
      </c>
      <c r="BC217" s="550">
        <f>'Report 2'!$AJ55</f>
        <v>0</v>
      </c>
      <c r="BD217" s="550">
        <f>'Report 2'!$AK55</f>
        <v>0</v>
      </c>
      <c r="BE217" s="550">
        <f>'Report 2'!$AL55</f>
        <v>0</v>
      </c>
      <c r="BF217" s="550">
        <f>'Report 2'!$AM55</f>
        <v>0</v>
      </c>
      <c r="BG217" s="550">
        <f>'Report 2'!$AN55</f>
        <v>0</v>
      </c>
      <c r="BH217" s="550">
        <f>'Report 2'!$AO55</f>
        <v>0</v>
      </c>
      <c r="BI217" s="550">
        <f>'Report 2'!$AP55</f>
        <v>0</v>
      </c>
      <c r="BK217" s="541" t="s">
        <v>669</v>
      </c>
      <c r="BL217" s="537">
        <v>3</v>
      </c>
      <c r="BM217" s="537" t="str">
        <f>'Information Input'!$M$14</f>
        <v xml:space="preserve">      -      </v>
      </c>
      <c r="BN217" s="537" t="s">
        <v>138</v>
      </c>
      <c r="BO217" s="538">
        <f t="shared" si="54"/>
        <v>43739</v>
      </c>
      <c r="BP217" s="538">
        <f t="shared" si="55"/>
        <v>43830</v>
      </c>
      <c r="BQ217" s="538">
        <f>'Information Input'!$H$35</f>
        <v>43555</v>
      </c>
      <c r="BR217" s="537" t="str">
        <f>'Information Input'!$J$22</f>
        <v>Quarterly</v>
      </c>
      <c r="BS217" s="538">
        <f>'Information Input'!$H$30</f>
        <v>43555</v>
      </c>
      <c r="BT217" s="537">
        <f>'Information Input'!$J$18</f>
        <v>2019</v>
      </c>
      <c r="BU217" s="579" t="s">
        <v>92</v>
      </c>
      <c r="BV217" s="540" t="s">
        <v>93</v>
      </c>
      <c r="BW217" s="541" t="s">
        <v>91</v>
      </c>
      <c r="BX217" s="537">
        <v>8</v>
      </c>
      <c r="BY217" s="549" t="s">
        <v>178</v>
      </c>
      <c r="BZ217" s="549" t="s">
        <v>257</v>
      </c>
      <c r="CA217" s="543">
        <f>'Report 3'!$L$23</f>
        <v>0</v>
      </c>
      <c r="CC217" s="542" t="s">
        <v>669</v>
      </c>
      <c r="CD217" s="1014" t="s">
        <v>672</v>
      </c>
      <c r="CE217" s="1014" t="str">
        <f>'Information Input'!$M$14</f>
        <v xml:space="preserve">      -      </v>
      </c>
      <c r="CF217" s="551" t="s">
        <v>135</v>
      </c>
      <c r="CG217" s="552">
        <f t="shared" si="59"/>
        <v>43466</v>
      </c>
      <c r="CH217" s="552">
        <f t="shared" si="60"/>
        <v>43555</v>
      </c>
      <c r="CI217" s="552">
        <f>'Information Input'!$H$35</f>
        <v>43555</v>
      </c>
      <c r="CJ217" s="551" t="str">
        <f>'Information Input'!$J$22</f>
        <v>Quarterly</v>
      </c>
      <c r="CK217" s="552">
        <f>'Information Input'!$H$30</f>
        <v>43555</v>
      </c>
      <c r="CL217" s="551">
        <f>'Information Input'!$J$18</f>
        <v>2019</v>
      </c>
      <c r="CM217" s="551" t="s">
        <v>101</v>
      </c>
      <c r="CN217" s="1014" t="s">
        <v>102</v>
      </c>
      <c r="CO217" s="542" t="s">
        <v>103</v>
      </c>
      <c r="CP217" s="542" t="s">
        <v>671</v>
      </c>
      <c r="CQ217" s="551">
        <v>16</v>
      </c>
      <c r="CR217" s="542" t="s">
        <v>158</v>
      </c>
      <c r="CS217" s="542" t="s">
        <v>235</v>
      </c>
      <c r="CT217" s="1015">
        <f>'Report 1'!$AB$18</f>
        <v>0</v>
      </c>
      <c r="CU217" s="1016">
        <f>SUMIF('Report 4A'!$G$16:$G$95,$CQ217,'Report 4A'!$AJ$16:$AJ$95)</f>
        <v>0</v>
      </c>
      <c r="CV217" s="1017">
        <f t="shared" si="61"/>
        <v>0</v>
      </c>
      <c r="CX217" s="546" t="s">
        <v>669</v>
      </c>
      <c r="CY217" s="537" t="s">
        <v>312</v>
      </c>
      <c r="CZ217" s="537" t="str">
        <f>'Information Input'!$M$14</f>
        <v xml:space="preserve">      -      </v>
      </c>
      <c r="DA217" s="538">
        <f>'Information Input'!$H$35</f>
        <v>43555</v>
      </c>
      <c r="DB217" s="537" t="str">
        <f>'Information Input'!$J$22</f>
        <v>Quarterly</v>
      </c>
      <c r="DC217" s="552">
        <f>'Information Input'!$H$30</f>
        <v>43555</v>
      </c>
      <c r="DD217" s="553" t="str">
        <f t="shared" si="53"/>
        <v>201702</v>
      </c>
      <c r="DE217" s="541" t="s">
        <v>103</v>
      </c>
      <c r="DF217" s="541" t="s">
        <v>681</v>
      </c>
      <c r="DG217" s="544">
        <f>'Report 5D'!$AB$161</f>
        <v>0</v>
      </c>
      <c r="DH217" s="550">
        <f>'Report 5D'!$AB$162</f>
        <v>0</v>
      </c>
      <c r="DI217" s="544">
        <f>'Report 5D'!$AB$163</f>
        <v>0</v>
      </c>
      <c r="DJ217" s="544">
        <f>'Report 5D'!$AB$164</f>
        <v>0</v>
      </c>
      <c r="DK217" s="544">
        <f>'Report 5D'!$AB$165</f>
        <v>0</v>
      </c>
      <c r="DL217" s="544">
        <f>'Report 5D'!$AB$166</f>
        <v>0</v>
      </c>
      <c r="DM217" s="544">
        <f>'Report 5D'!$AB$167</f>
        <v>0</v>
      </c>
      <c r="DN217" s="544">
        <f>'Report 5D'!$AB$168</f>
        <v>0</v>
      </c>
      <c r="DO217" s="544">
        <f>'Report 5D'!$AB$169</f>
        <v>0</v>
      </c>
      <c r="DP217" s="544">
        <f>'Report 5D'!$AB$170</f>
        <v>0</v>
      </c>
      <c r="DQ217" s="544">
        <f>'Report 5D'!$AB$171</f>
        <v>0</v>
      </c>
    </row>
    <row r="218" spans="2:121">
      <c r="B218" s="535" t="s">
        <v>669</v>
      </c>
      <c r="C218" s="536">
        <v>1</v>
      </c>
      <c r="D218" s="537" t="str">
        <f>'Information Input'!$M$14</f>
        <v xml:space="preserve">      -      </v>
      </c>
      <c r="E218" s="537" t="s">
        <v>135</v>
      </c>
      <c r="F218" s="538">
        <f t="shared" si="57"/>
        <v>43466</v>
      </c>
      <c r="G218" s="538">
        <f t="shared" si="58"/>
        <v>43555</v>
      </c>
      <c r="H218" s="538">
        <f>'Information Input'!$H$35</f>
        <v>43555</v>
      </c>
      <c r="I218" s="537" t="str">
        <f>'Information Input'!$J$22</f>
        <v>Quarterly</v>
      </c>
      <c r="J218" s="538">
        <f>'Information Input'!$H$30</f>
        <v>43555</v>
      </c>
      <c r="K218" s="537">
        <f>'Information Input'!$J$18</f>
        <v>2019</v>
      </c>
      <c r="L218" s="579" t="s">
        <v>94</v>
      </c>
      <c r="M218" s="540" t="s">
        <v>95</v>
      </c>
      <c r="N218" s="541" t="s">
        <v>96</v>
      </c>
      <c r="O218" s="542" t="s">
        <v>679</v>
      </c>
      <c r="P218" s="537">
        <v>66</v>
      </c>
      <c r="Q218" s="541" t="s">
        <v>208</v>
      </c>
      <c r="R218" s="541" t="s">
        <v>239</v>
      </c>
      <c r="S218" s="543">
        <f>'Report 1'!$M$18</f>
        <v>0</v>
      </c>
      <c r="T218" s="544">
        <f>'Report 1'!$M$87</f>
        <v>0</v>
      </c>
      <c r="U218" s="545">
        <f>'Report 1'!$M$173</f>
        <v>0</v>
      </c>
      <c r="AL218" s="546" t="s">
        <v>669</v>
      </c>
      <c r="AM218" s="547">
        <v>2</v>
      </c>
      <c r="AN218" s="547" t="str">
        <f>'Information Input'!$M$14</f>
        <v xml:space="preserve">      -      </v>
      </c>
      <c r="AO218" s="547" t="s">
        <v>139</v>
      </c>
      <c r="AP218" s="538">
        <f>'Information Input'!$H$33</f>
        <v>43466</v>
      </c>
      <c r="AQ218" s="538">
        <f>'Information Input'!$H$34</f>
        <v>43555</v>
      </c>
      <c r="AR218" s="538">
        <f>'Information Input'!$H$35</f>
        <v>43555</v>
      </c>
      <c r="AS218" s="547" t="str">
        <f>'Information Input'!$J$22</f>
        <v>Quarterly</v>
      </c>
      <c r="AT218" s="538">
        <f>'Information Input'!$H$30</f>
        <v>43555</v>
      </c>
      <c r="AU218" s="547">
        <f>'Information Input'!$J$18</f>
        <v>2019</v>
      </c>
      <c r="AV218" s="547" t="s">
        <v>89</v>
      </c>
      <c r="AW218" s="547" t="s">
        <v>90</v>
      </c>
      <c r="AX218" s="547" t="s">
        <v>91</v>
      </c>
      <c r="AY218" s="548" t="s">
        <v>675</v>
      </c>
      <c r="AZ218" s="547">
        <v>49</v>
      </c>
      <c r="BA218" s="549" t="s">
        <v>191</v>
      </c>
      <c r="BB218" s="543" t="s">
        <v>239</v>
      </c>
      <c r="BC218" s="550">
        <f>'Report 2'!$AJ56</f>
        <v>0</v>
      </c>
      <c r="BD218" s="550">
        <f>'Report 2'!$AK56</f>
        <v>0</v>
      </c>
      <c r="BE218" s="550">
        <f>'Report 2'!$AL56</f>
        <v>0</v>
      </c>
      <c r="BF218" s="550">
        <f>'Report 2'!$AM56</f>
        <v>0</v>
      </c>
      <c r="BG218" s="550">
        <f>'Report 2'!$AN56</f>
        <v>0</v>
      </c>
      <c r="BH218" s="550">
        <f>'Report 2'!$AO56</f>
        <v>0</v>
      </c>
      <c r="BI218" s="550">
        <f>'Report 2'!$AP56</f>
        <v>0</v>
      </c>
      <c r="BK218" s="541" t="s">
        <v>669</v>
      </c>
      <c r="BL218" s="537">
        <v>3</v>
      </c>
      <c r="BM218" s="537" t="str">
        <f>'Information Input'!$M$14</f>
        <v xml:space="preserve">      -      </v>
      </c>
      <c r="BN218" s="537" t="s">
        <v>138</v>
      </c>
      <c r="BO218" s="538">
        <f t="shared" si="54"/>
        <v>43739</v>
      </c>
      <c r="BP218" s="538">
        <f t="shared" si="55"/>
        <v>43830</v>
      </c>
      <c r="BQ218" s="538">
        <f>'Information Input'!$H$35</f>
        <v>43555</v>
      </c>
      <c r="BR218" s="537" t="str">
        <f>'Information Input'!$J$22</f>
        <v>Quarterly</v>
      </c>
      <c r="BS218" s="538">
        <f>'Information Input'!$H$30</f>
        <v>43555</v>
      </c>
      <c r="BT218" s="537">
        <f>'Information Input'!$J$18</f>
        <v>2019</v>
      </c>
      <c r="BU218" s="579" t="s">
        <v>92</v>
      </c>
      <c r="BV218" s="540" t="s">
        <v>93</v>
      </c>
      <c r="BW218" s="541" t="s">
        <v>91</v>
      </c>
      <c r="BX218" s="537">
        <v>9</v>
      </c>
      <c r="BY218" s="549" t="s">
        <v>170</v>
      </c>
      <c r="BZ218" s="549" t="s">
        <v>258</v>
      </c>
      <c r="CA218" s="543">
        <f>'Report 3'!$L$24</f>
        <v>0</v>
      </c>
      <c r="CC218" s="542" t="s">
        <v>669</v>
      </c>
      <c r="CD218" s="1014" t="s">
        <v>672</v>
      </c>
      <c r="CE218" s="1014" t="str">
        <f>'Information Input'!$M$14</f>
        <v xml:space="preserve">      -      </v>
      </c>
      <c r="CF218" s="551" t="s">
        <v>135</v>
      </c>
      <c r="CG218" s="552">
        <f t="shared" si="59"/>
        <v>43466</v>
      </c>
      <c r="CH218" s="552">
        <f t="shared" si="60"/>
        <v>43555</v>
      </c>
      <c r="CI218" s="552">
        <f>'Information Input'!$H$35</f>
        <v>43555</v>
      </c>
      <c r="CJ218" s="551" t="str">
        <f>'Information Input'!$J$22</f>
        <v>Quarterly</v>
      </c>
      <c r="CK218" s="552">
        <f>'Information Input'!$H$30</f>
        <v>43555</v>
      </c>
      <c r="CL218" s="551">
        <f>'Information Input'!$J$18</f>
        <v>2019</v>
      </c>
      <c r="CM218" s="551" t="s">
        <v>101</v>
      </c>
      <c r="CN218" s="1014" t="s">
        <v>102</v>
      </c>
      <c r="CO218" s="542" t="s">
        <v>103</v>
      </c>
      <c r="CP218" s="542" t="s">
        <v>671</v>
      </c>
      <c r="CQ218" s="551">
        <v>17</v>
      </c>
      <c r="CR218" s="542" t="s">
        <v>159</v>
      </c>
      <c r="CS218" s="542" t="s">
        <v>235</v>
      </c>
      <c r="CT218" s="1015">
        <f>'Report 1'!$AB$18</f>
        <v>0</v>
      </c>
      <c r="CU218" s="1016">
        <f>SUMIF('Report 4A'!$G$16:$G$95,$CQ218,'Report 4A'!$AJ$16:$AJ$95)</f>
        <v>0</v>
      </c>
      <c r="CV218" s="1017">
        <f t="shared" si="61"/>
        <v>0</v>
      </c>
      <c r="CX218" s="546" t="s">
        <v>669</v>
      </c>
      <c r="CY218" s="537" t="s">
        <v>312</v>
      </c>
      <c r="CZ218" s="537" t="str">
        <f>'Information Input'!$M$14</f>
        <v xml:space="preserve">      -      </v>
      </c>
      <c r="DA218" s="538">
        <f>'Information Input'!$H$35</f>
        <v>43555</v>
      </c>
      <c r="DB218" s="537" t="str">
        <f>'Information Input'!$J$22</f>
        <v>Quarterly</v>
      </c>
      <c r="DC218" s="552">
        <f>'Information Input'!$H$30</f>
        <v>43555</v>
      </c>
      <c r="DD218" s="553" t="str">
        <f t="shared" si="53"/>
        <v>201701</v>
      </c>
      <c r="DE218" s="541" t="s">
        <v>103</v>
      </c>
      <c r="DF218" s="541" t="s">
        <v>681</v>
      </c>
      <c r="DG218" s="544">
        <f>'Report 5D'!$AC$161</f>
        <v>0</v>
      </c>
      <c r="DH218" s="550">
        <f>'Report 5D'!$AC$162</f>
        <v>0</v>
      </c>
      <c r="DI218" s="544">
        <f>'Report 5D'!$AC$163</f>
        <v>0</v>
      </c>
      <c r="DJ218" s="544">
        <f>'Report 5D'!$AC$164</f>
        <v>0</v>
      </c>
      <c r="DK218" s="544">
        <f>'Report 5D'!$AC$165</f>
        <v>0</v>
      </c>
      <c r="DL218" s="544">
        <f>'Report 5D'!$AC$166</f>
        <v>0</v>
      </c>
      <c r="DM218" s="544">
        <f>'Report 5D'!$AC$167</f>
        <v>0</v>
      </c>
      <c r="DN218" s="544">
        <f>'Report 5D'!$AC$168</f>
        <v>0</v>
      </c>
      <c r="DO218" s="544">
        <f>'Report 5D'!$AC$169</f>
        <v>0</v>
      </c>
      <c r="DP218" s="544">
        <f>'Report 5D'!$AC$170</f>
        <v>0</v>
      </c>
      <c r="DQ218" s="544">
        <f>'Report 5D'!$AC$171</f>
        <v>0</v>
      </c>
    </row>
    <row r="219" spans="2:121">
      <c r="B219" s="535" t="s">
        <v>669</v>
      </c>
      <c r="C219" s="536">
        <v>1</v>
      </c>
      <c r="D219" s="537" t="str">
        <f>'Information Input'!$M$14</f>
        <v xml:space="preserve">      -      </v>
      </c>
      <c r="E219" s="537" t="s">
        <v>135</v>
      </c>
      <c r="F219" s="538">
        <f t="shared" si="57"/>
        <v>43466</v>
      </c>
      <c r="G219" s="538">
        <f t="shared" si="58"/>
        <v>43555</v>
      </c>
      <c r="H219" s="538">
        <f>'Information Input'!$H$35</f>
        <v>43555</v>
      </c>
      <c r="I219" s="537" t="str">
        <f>'Information Input'!$J$22</f>
        <v>Quarterly</v>
      </c>
      <c r="J219" s="538">
        <f>'Information Input'!$H$30</f>
        <v>43555</v>
      </c>
      <c r="K219" s="537">
        <f>'Information Input'!$J$18</f>
        <v>2019</v>
      </c>
      <c r="L219" s="579" t="s">
        <v>94</v>
      </c>
      <c r="M219" s="540" t="s">
        <v>95</v>
      </c>
      <c r="N219" s="541" t="s">
        <v>96</v>
      </c>
      <c r="O219" s="542" t="s">
        <v>679</v>
      </c>
      <c r="P219" s="537">
        <v>67</v>
      </c>
      <c r="Q219" s="541" t="s">
        <v>209</v>
      </c>
      <c r="R219" s="541" t="s">
        <v>239</v>
      </c>
      <c r="S219" s="543">
        <f>'Report 1'!$M$18</f>
        <v>0</v>
      </c>
      <c r="T219" s="544">
        <f>'Report 1'!$M$88</f>
        <v>0</v>
      </c>
      <c r="U219" s="545">
        <f>'Report 1'!$M$174</f>
        <v>0</v>
      </c>
      <c r="AL219" s="546" t="s">
        <v>669</v>
      </c>
      <c r="AM219" s="547">
        <v>2</v>
      </c>
      <c r="AN219" s="547" t="str">
        <f>'Information Input'!$M$14</f>
        <v xml:space="preserve">      -      </v>
      </c>
      <c r="AO219" s="547" t="s">
        <v>139</v>
      </c>
      <c r="AP219" s="538">
        <f>'Information Input'!$H$33</f>
        <v>43466</v>
      </c>
      <c r="AQ219" s="538">
        <f>'Information Input'!$H$34</f>
        <v>43555</v>
      </c>
      <c r="AR219" s="538">
        <f>'Information Input'!$H$35</f>
        <v>43555</v>
      </c>
      <c r="AS219" s="547" t="str">
        <f>'Information Input'!$J$22</f>
        <v>Quarterly</v>
      </c>
      <c r="AT219" s="538">
        <f>'Information Input'!$H$30</f>
        <v>43555</v>
      </c>
      <c r="AU219" s="547">
        <f>'Information Input'!$J$18</f>
        <v>2019</v>
      </c>
      <c r="AV219" s="547" t="s">
        <v>89</v>
      </c>
      <c r="AW219" s="547" t="s">
        <v>90</v>
      </c>
      <c r="AX219" s="547" t="s">
        <v>91</v>
      </c>
      <c r="AY219" s="548" t="s">
        <v>675</v>
      </c>
      <c r="AZ219" s="547">
        <v>50</v>
      </c>
      <c r="BA219" s="549" t="s">
        <v>192</v>
      </c>
      <c r="BB219" s="543" t="s">
        <v>239</v>
      </c>
      <c r="BC219" s="550">
        <f>'Report 2'!$AJ57</f>
        <v>0</v>
      </c>
      <c r="BD219" s="550">
        <f>'Report 2'!$AK57</f>
        <v>0</v>
      </c>
      <c r="BE219" s="550">
        <f>'Report 2'!$AL57</f>
        <v>0</v>
      </c>
      <c r="BF219" s="550">
        <f>'Report 2'!$AM57</f>
        <v>0</v>
      </c>
      <c r="BG219" s="550">
        <f>'Report 2'!$AN57</f>
        <v>0</v>
      </c>
      <c r="BH219" s="550">
        <f>'Report 2'!$AO57</f>
        <v>0</v>
      </c>
      <c r="BI219" s="550">
        <f>'Report 2'!$AP57</f>
        <v>0</v>
      </c>
      <c r="BK219" s="522" t="s">
        <v>669</v>
      </c>
      <c r="BL219" s="517">
        <v>3</v>
      </c>
      <c r="BM219" s="517" t="str">
        <f>'Information Input'!$M$14</f>
        <v xml:space="preserve">      -      </v>
      </c>
      <c r="BN219" s="517" t="s">
        <v>138</v>
      </c>
      <c r="BO219" s="518">
        <f t="shared" si="54"/>
        <v>43739</v>
      </c>
      <c r="BP219" s="518">
        <f t="shared" si="55"/>
        <v>43830</v>
      </c>
      <c r="BQ219" s="519">
        <f>'Information Input'!$H$35</f>
        <v>43555</v>
      </c>
      <c r="BR219" s="517" t="str">
        <f>'Information Input'!$J$22</f>
        <v>Quarterly</v>
      </c>
      <c r="BS219" s="519">
        <f>'Information Input'!$H$30</f>
        <v>43555</v>
      </c>
      <c r="BT219" s="517">
        <f>'Information Input'!$J$18</f>
        <v>2019</v>
      </c>
      <c r="BU219" s="578" t="s">
        <v>94</v>
      </c>
      <c r="BV219" s="521" t="s">
        <v>95</v>
      </c>
      <c r="BW219" s="522" t="s">
        <v>96</v>
      </c>
      <c r="BX219" s="517">
        <v>1</v>
      </c>
      <c r="BY219" s="530" t="s">
        <v>153</v>
      </c>
      <c r="BZ219" s="530" t="s">
        <v>250</v>
      </c>
      <c r="CA219" s="524">
        <f>'Report 3'!$Q$16</f>
        <v>0</v>
      </c>
      <c r="CC219" s="542" t="s">
        <v>669</v>
      </c>
      <c r="CD219" s="1014" t="s">
        <v>672</v>
      </c>
      <c r="CE219" s="1014" t="str">
        <f>'Information Input'!$M$14</f>
        <v xml:space="preserve">      -      </v>
      </c>
      <c r="CF219" s="551" t="s">
        <v>135</v>
      </c>
      <c r="CG219" s="552">
        <f t="shared" si="59"/>
        <v>43466</v>
      </c>
      <c r="CH219" s="552">
        <f t="shared" si="60"/>
        <v>43555</v>
      </c>
      <c r="CI219" s="552">
        <f>'Information Input'!$H$35</f>
        <v>43555</v>
      </c>
      <c r="CJ219" s="551" t="str">
        <f>'Information Input'!$J$22</f>
        <v>Quarterly</v>
      </c>
      <c r="CK219" s="552">
        <f>'Information Input'!$H$30</f>
        <v>43555</v>
      </c>
      <c r="CL219" s="551">
        <f>'Information Input'!$J$18</f>
        <v>2019</v>
      </c>
      <c r="CM219" s="551" t="s">
        <v>101</v>
      </c>
      <c r="CN219" s="1014" t="s">
        <v>102</v>
      </c>
      <c r="CO219" s="542" t="s">
        <v>103</v>
      </c>
      <c r="CP219" s="542" t="s">
        <v>671</v>
      </c>
      <c r="CQ219" s="551">
        <v>18</v>
      </c>
      <c r="CR219" s="542" t="s">
        <v>160</v>
      </c>
      <c r="CS219" s="542" t="s">
        <v>235</v>
      </c>
      <c r="CT219" s="1015">
        <f>'Report 1'!$AB$18</f>
        <v>0</v>
      </c>
      <c r="CU219" s="1016">
        <f>SUMIF('Report 4A'!$G$16:$G$95,$CQ219,'Report 4A'!$AJ$16:$AJ$95)</f>
        <v>0</v>
      </c>
      <c r="CV219" s="1017">
        <f t="shared" si="61"/>
        <v>0</v>
      </c>
      <c r="CX219" s="546" t="s">
        <v>669</v>
      </c>
      <c r="CY219" s="537" t="s">
        <v>312</v>
      </c>
      <c r="CZ219" s="537" t="str">
        <f>'Information Input'!$M$14</f>
        <v xml:space="preserve">      -      </v>
      </c>
      <c r="DA219" s="538">
        <f>'Information Input'!$H$35</f>
        <v>43555</v>
      </c>
      <c r="DB219" s="537" t="str">
        <f>'Information Input'!$J$22</f>
        <v>Quarterly</v>
      </c>
      <c r="DC219" s="552">
        <f>'Information Input'!$H$30</f>
        <v>43555</v>
      </c>
      <c r="DD219" s="553" t="str">
        <f t="shared" si="53"/>
        <v>201612</v>
      </c>
      <c r="DE219" s="541" t="s">
        <v>103</v>
      </c>
      <c r="DF219" s="541" t="s">
        <v>681</v>
      </c>
      <c r="DG219" s="544">
        <f>'Report 5D'!$AD$161</f>
        <v>0</v>
      </c>
      <c r="DH219" s="550">
        <f>'Report 5D'!$AD$162</f>
        <v>0</v>
      </c>
      <c r="DI219" s="544">
        <f>'Report 5D'!$AD$163</f>
        <v>0</v>
      </c>
      <c r="DJ219" s="544">
        <f>'Report 5D'!$AD$164</f>
        <v>0</v>
      </c>
      <c r="DK219" s="544">
        <f>'Report 5D'!$AD$165</f>
        <v>0</v>
      </c>
      <c r="DL219" s="544">
        <f>'Report 5D'!$AD$166</f>
        <v>0</v>
      </c>
      <c r="DM219" s="544">
        <f>'Report 5D'!$AD$167</f>
        <v>0</v>
      </c>
      <c r="DN219" s="544">
        <f>'Report 5D'!$AD$168</f>
        <v>0</v>
      </c>
      <c r="DO219" s="544">
        <f>'Report 5D'!$AD$169</f>
        <v>0</v>
      </c>
      <c r="DP219" s="544">
        <f>'Report 5D'!$AD$170</f>
        <v>0</v>
      </c>
      <c r="DQ219" s="544">
        <f>'Report 5D'!$AD$171</f>
        <v>0</v>
      </c>
    </row>
    <row r="220" spans="2:121">
      <c r="B220" s="535" t="s">
        <v>669</v>
      </c>
      <c r="C220" s="536">
        <v>1</v>
      </c>
      <c r="D220" s="537" t="str">
        <f>'Information Input'!$M$14</f>
        <v xml:space="preserve">      -      </v>
      </c>
      <c r="E220" s="537" t="s">
        <v>135</v>
      </c>
      <c r="F220" s="538">
        <f t="shared" si="57"/>
        <v>43466</v>
      </c>
      <c r="G220" s="538">
        <f t="shared" si="58"/>
        <v>43555</v>
      </c>
      <c r="H220" s="538">
        <f>'Information Input'!$H$35</f>
        <v>43555</v>
      </c>
      <c r="I220" s="537" t="str">
        <f>'Information Input'!$J$22</f>
        <v>Quarterly</v>
      </c>
      <c r="J220" s="538">
        <f>'Information Input'!$H$30</f>
        <v>43555</v>
      </c>
      <c r="K220" s="537">
        <f>'Information Input'!$J$18</f>
        <v>2019</v>
      </c>
      <c r="L220" s="579" t="s">
        <v>94</v>
      </c>
      <c r="M220" s="540" t="s">
        <v>95</v>
      </c>
      <c r="N220" s="541" t="s">
        <v>96</v>
      </c>
      <c r="O220" s="542" t="s">
        <v>679</v>
      </c>
      <c r="P220" s="537">
        <v>68</v>
      </c>
      <c r="Q220" s="541" t="s">
        <v>210</v>
      </c>
      <c r="R220" s="541" t="s">
        <v>239</v>
      </c>
      <c r="S220" s="543">
        <f>'Report 1'!$M$18</f>
        <v>0</v>
      </c>
      <c r="T220" s="544">
        <f>'Report 1'!$M$89</f>
        <v>0</v>
      </c>
      <c r="U220" s="545">
        <f>'Report 1'!$M$175</f>
        <v>0</v>
      </c>
      <c r="AL220" s="546" t="s">
        <v>669</v>
      </c>
      <c r="AM220" s="547">
        <v>2</v>
      </c>
      <c r="AN220" s="547" t="str">
        <f>'Information Input'!$M$14</f>
        <v xml:space="preserve">      -      </v>
      </c>
      <c r="AO220" s="547" t="s">
        <v>139</v>
      </c>
      <c r="AP220" s="538">
        <f>'Information Input'!$H$33</f>
        <v>43466</v>
      </c>
      <c r="AQ220" s="538">
        <f>'Information Input'!$H$34</f>
        <v>43555</v>
      </c>
      <c r="AR220" s="538">
        <f>'Information Input'!$H$35</f>
        <v>43555</v>
      </c>
      <c r="AS220" s="547" t="str">
        <f>'Information Input'!$J$22</f>
        <v>Quarterly</v>
      </c>
      <c r="AT220" s="538">
        <f>'Information Input'!$H$30</f>
        <v>43555</v>
      </c>
      <c r="AU220" s="547">
        <f>'Information Input'!$J$18</f>
        <v>2019</v>
      </c>
      <c r="AV220" s="547" t="s">
        <v>89</v>
      </c>
      <c r="AW220" s="547" t="s">
        <v>90</v>
      </c>
      <c r="AX220" s="547" t="s">
        <v>91</v>
      </c>
      <c r="AY220" s="548" t="s">
        <v>675</v>
      </c>
      <c r="AZ220" s="547">
        <v>51</v>
      </c>
      <c r="BA220" s="549" t="s">
        <v>193</v>
      </c>
      <c r="BB220" s="543" t="s">
        <v>239</v>
      </c>
      <c r="BC220" s="550">
        <f>'Report 2'!$AJ58</f>
        <v>0</v>
      </c>
      <c r="BD220" s="550">
        <f>'Report 2'!$AK58</f>
        <v>0</v>
      </c>
      <c r="BE220" s="550">
        <f>'Report 2'!$AL58</f>
        <v>0</v>
      </c>
      <c r="BF220" s="550">
        <f>'Report 2'!$AM58</f>
        <v>0</v>
      </c>
      <c r="BG220" s="550">
        <f>'Report 2'!$AN58</f>
        <v>0</v>
      </c>
      <c r="BH220" s="550">
        <f>'Report 2'!$AO58</f>
        <v>0</v>
      </c>
      <c r="BI220" s="550">
        <f>'Report 2'!$AP58</f>
        <v>0</v>
      </c>
      <c r="BK220" s="541" t="s">
        <v>669</v>
      </c>
      <c r="BL220" s="537">
        <v>3</v>
      </c>
      <c r="BM220" s="537" t="str">
        <f>'Information Input'!$M$14</f>
        <v xml:space="preserve">      -      </v>
      </c>
      <c r="BN220" s="537" t="s">
        <v>138</v>
      </c>
      <c r="BO220" s="538">
        <f t="shared" si="54"/>
        <v>43739</v>
      </c>
      <c r="BP220" s="538">
        <f t="shared" si="55"/>
        <v>43830</v>
      </c>
      <c r="BQ220" s="538">
        <f>'Information Input'!$H$35</f>
        <v>43555</v>
      </c>
      <c r="BR220" s="537" t="str">
        <f>'Information Input'!$J$22</f>
        <v>Quarterly</v>
      </c>
      <c r="BS220" s="538">
        <f>'Information Input'!$H$30</f>
        <v>43555</v>
      </c>
      <c r="BT220" s="537">
        <f>'Information Input'!$J$18</f>
        <v>2019</v>
      </c>
      <c r="BU220" s="579" t="s">
        <v>94</v>
      </c>
      <c r="BV220" s="540" t="s">
        <v>95</v>
      </c>
      <c r="BW220" s="541" t="s">
        <v>96</v>
      </c>
      <c r="BX220" s="537">
        <v>2</v>
      </c>
      <c r="BY220" s="549" t="s">
        <v>154</v>
      </c>
      <c r="BZ220" s="549" t="s">
        <v>251</v>
      </c>
      <c r="CA220" s="543">
        <f>'Report 3'!$Q$17</f>
        <v>0</v>
      </c>
      <c r="CC220" s="542" t="s">
        <v>669</v>
      </c>
      <c r="CD220" s="1014" t="s">
        <v>672</v>
      </c>
      <c r="CE220" s="1014" t="str">
        <f>'Information Input'!$M$14</f>
        <v xml:space="preserve">      -      </v>
      </c>
      <c r="CF220" s="551" t="s">
        <v>135</v>
      </c>
      <c r="CG220" s="552">
        <f t="shared" si="59"/>
        <v>43466</v>
      </c>
      <c r="CH220" s="552">
        <f t="shared" si="60"/>
        <v>43555</v>
      </c>
      <c r="CI220" s="552">
        <f>'Information Input'!$H$35</f>
        <v>43555</v>
      </c>
      <c r="CJ220" s="551" t="str">
        <f>'Information Input'!$J$22</f>
        <v>Quarterly</v>
      </c>
      <c r="CK220" s="552">
        <f>'Information Input'!$H$30</f>
        <v>43555</v>
      </c>
      <c r="CL220" s="551">
        <f>'Information Input'!$J$18</f>
        <v>2019</v>
      </c>
      <c r="CM220" s="551" t="s">
        <v>101</v>
      </c>
      <c r="CN220" s="1014" t="s">
        <v>102</v>
      </c>
      <c r="CO220" s="542" t="s">
        <v>103</v>
      </c>
      <c r="CP220" s="542" t="s">
        <v>671</v>
      </c>
      <c r="CQ220" s="551">
        <v>19</v>
      </c>
      <c r="CR220" s="542" t="s">
        <v>161</v>
      </c>
      <c r="CS220" s="542" t="s">
        <v>235</v>
      </c>
      <c r="CT220" s="1015">
        <f>'Report 1'!$AB$18</f>
        <v>0</v>
      </c>
      <c r="CU220" s="1016">
        <f>SUMIF('Report 4A'!$G$16:$G$95,$CQ220,'Report 4A'!$AJ$16:$AJ$95)</f>
        <v>0</v>
      </c>
      <c r="CV220" s="1017">
        <f t="shared" si="61"/>
        <v>0</v>
      </c>
      <c r="CX220" s="546" t="s">
        <v>669</v>
      </c>
      <c r="CY220" s="537" t="s">
        <v>312</v>
      </c>
      <c r="CZ220" s="537" t="str">
        <f>'Information Input'!$M$14</f>
        <v xml:space="preserve">      -      </v>
      </c>
      <c r="DA220" s="538">
        <f>'Information Input'!$H$35</f>
        <v>43555</v>
      </c>
      <c r="DB220" s="537" t="str">
        <f>'Information Input'!$J$22</f>
        <v>Quarterly</v>
      </c>
      <c r="DC220" s="552">
        <f>'Information Input'!$H$30</f>
        <v>43555</v>
      </c>
      <c r="DD220" s="553" t="str">
        <f t="shared" si="53"/>
        <v>201611</v>
      </c>
      <c r="DE220" s="541" t="s">
        <v>103</v>
      </c>
      <c r="DF220" s="541" t="s">
        <v>681</v>
      </c>
      <c r="DG220" s="544">
        <f>'Report 5D'!$AE$161</f>
        <v>0</v>
      </c>
      <c r="DH220" s="550">
        <f>'Report 5D'!$AE$162</f>
        <v>0</v>
      </c>
      <c r="DI220" s="544">
        <f>'Report 5D'!$AE$163</f>
        <v>0</v>
      </c>
      <c r="DJ220" s="544">
        <f>'Report 5D'!$AE$164</f>
        <v>0</v>
      </c>
      <c r="DK220" s="544">
        <f>'Report 5D'!$AE$165</f>
        <v>0</v>
      </c>
      <c r="DL220" s="544">
        <f>'Report 5D'!$AE$166</f>
        <v>0</v>
      </c>
      <c r="DM220" s="544">
        <f>'Report 5D'!$AE$167</f>
        <v>0</v>
      </c>
      <c r="DN220" s="544">
        <f>'Report 5D'!$AE$168</f>
        <v>0</v>
      </c>
      <c r="DO220" s="544">
        <f>'Report 5D'!$AE$169</f>
        <v>0</v>
      </c>
      <c r="DP220" s="544">
        <f>'Report 5D'!$AE$170</f>
        <v>0</v>
      </c>
      <c r="DQ220" s="544">
        <f>'Report 5D'!$AE$171</f>
        <v>0</v>
      </c>
    </row>
    <row r="221" spans="2:121">
      <c r="B221" s="535" t="s">
        <v>669</v>
      </c>
      <c r="C221" s="536">
        <v>1</v>
      </c>
      <c r="D221" s="537" t="str">
        <f>'Information Input'!$M$14</f>
        <v xml:space="preserve">      -      </v>
      </c>
      <c r="E221" s="537" t="s">
        <v>135</v>
      </c>
      <c r="F221" s="538">
        <f t="shared" si="57"/>
        <v>43466</v>
      </c>
      <c r="G221" s="538">
        <f t="shared" si="58"/>
        <v>43555</v>
      </c>
      <c r="H221" s="538">
        <f>'Information Input'!$H$35</f>
        <v>43555</v>
      </c>
      <c r="I221" s="537" t="str">
        <f>'Information Input'!$J$22</f>
        <v>Quarterly</v>
      </c>
      <c r="J221" s="538">
        <f>'Information Input'!$H$30</f>
        <v>43555</v>
      </c>
      <c r="K221" s="537">
        <f>'Information Input'!$J$18</f>
        <v>2019</v>
      </c>
      <c r="L221" s="579" t="s">
        <v>94</v>
      </c>
      <c r="M221" s="540" t="s">
        <v>95</v>
      </c>
      <c r="N221" s="541" t="s">
        <v>96</v>
      </c>
      <c r="O221" s="542" t="s">
        <v>679</v>
      </c>
      <c r="P221" s="537">
        <v>69</v>
      </c>
      <c r="Q221" s="541" t="s">
        <v>211</v>
      </c>
      <c r="R221" s="541" t="s">
        <v>239</v>
      </c>
      <c r="S221" s="543">
        <f>'Report 1'!$M$18</f>
        <v>0</v>
      </c>
      <c r="T221" s="544">
        <f>'Report 1'!$M$90</f>
        <v>0</v>
      </c>
      <c r="U221" s="545">
        <f>'Report 1'!$M$176</f>
        <v>0</v>
      </c>
      <c r="AL221" s="557" t="s">
        <v>669</v>
      </c>
      <c r="AM221" s="558">
        <v>2</v>
      </c>
      <c r="AN221" s="558" t="str">
        <f>'Information Input'!$M$14</f>
        <v xml:space="preserve">      -      </v>
      </c>
      <c r="AO221" s="558" t="s">
        <v>139</v>
      </c>
      <c r="AP221" s="559">
        <f>'Information Input'!$H$33</f>
        <v>43466</v>
      </c>
      <c r="AQ221" s="559">
        <f>'Information Input'!$H$34</f>
        <v>43555</v>
      </c>
      <c r="AR221" s="559">
        <f>'Information Input'!$H$35</f>
        <v>43555</v>
      </c>
      <c r="AS221" s="558" t="str">
        <f>'Information Input'!$J$22</f>
        <v>Quarterly</v>
      </c>
      <c r="AT221" s="559">
        <f>'Information Input'!$H$30</f>
        <v>43555</v>
      </c>
      <c r="AU221" s="558">
        <f>'Information Input'!$J$18</f>
        <v>2019</v>
      </c>
      <c r="AV221" s="558" t="s">
        <v>89</v>
      </c>
      <c r="AW221" s="558" t="s">
        <v>90</v>
      </c>
      <c r="AX221" s="558" t="s">
        <v>91</v>
      </c>
      <c r="AY221" s="572" t="s">
        <v>674</v>
      </c>
      <c r="AZ221" s="558">
        <v>52</v>
      </c>
      <c r="BA221" s="557" t="s">
        <v>194</v>
      </c>
      <c r="BB221" s="560" t="s">
        <v>239</v>
      </c>
      <c r="BC221" s="569">
        <f>'Report 2'!$AJ59</f>
        <v>0</v>
      </c>
      <c r="BD221" s="569">
        <f>'Report 2'!$AK59</f>
        <v>0</v>
      </c>
      <c r="BE221" s="569">
        <f>'Report 2'!$AL59</f>
        <v>0</v>
      </c>
      <c r="BF221" s="569">
        <f>'Report 2'!$AM59</f>
        <v>0</v>
      </c>
      <c r="BG221" s="569">
        <f>'Report 2'!$AN59</f>
        <v>0</v>
      </c>
      <c r="BH221" s="569">
        <f>'Report 2'!$AO59</f>
        <v>0</v>
      </c>
      <c r="BI221" s="569">
        <f>'Report 2'!$AP59</f>
        <v>0</v>
      </c>
      <c r="BK221" s="541" t="s">
        <v>669</v>
      </c>
      <c r="BL221" s="537">
        <v>3</v>
      </c>
      <c r="BM221" s="537" t="str">
        <f>'Information Input'!$M$14</f>
        <v xml:space="preserve">      -      </v>
      </c>
      <c r="BN221" s="537" t="s">
        <v>138</v>
      </c>
      <c r="BO221" s="538">
        <f t="shared" si="54"/>
        <v>43739</v>
      </c>
      <c r="BP221" s="538">
        <f t="shared" si="55"/>
        <v>43830</v>
      </c>
      <c r="BQ221" s="538">
        <f>'Information Input'!$H$35</f>
        <v>43555</v>
      </c>
      <c r="BR221" s="537" t="str">
        <f>'Information Input'!$J$22</f>
        <v>Quarterly</v>
      </c>
      <c r="BS221" s="538">
        <f>'Information Input'!$H$30</f>
        <v>43555</v>
      </c>
      <c r="BT221" s="537">
        <f>'Information Input'!$J$18</f>
        <v>2019</v>
      </c>
      <c r="BU221" s="579" t="s">
        <v>94</v>
      </c>
      <c r="BV221" s="540" t="s">
        <v>95</v>
      </c>
      <c r="BW221" s="541" t="s">
        <v>96</v>
      </c>
      <c r="BX221" s="537">
        <v>3</v>
      </c>
      <c r="BY221" s="549" t="s">
        <v>164</v>
      </c>
      <c r="BZ221" s="549" t="s">
        <v>250</v>
      </c>
      <c r="CA221" s="543">
        <f>'Report 3'!$Q$18</f>
        <v>0</v>
      </c>
      <c r="CC221" s="542" t="s">
        <v>669</v>
      </c>
      <c r="CD221" s="1014" t="s">
        <v>672</v>
      </c>
      <c r="CE221" s="1014" t="str">
        <f>'Information Input'!$M$14</f>
        <v xml:space="preserve">      -      </v>
      </c>
      <c r="CF221" s="551" t="s">
        <v>135</v>
      </c>
      <c r="CG221" s="552">
        <f t="shared" si="59"/>
        <v>43466</v>
      </c>
      <c r="CH221" s="552">
        <f t="shared" si="60"/>
        <v>43555</v>
      </c>
      <c r="CI221" s="552">
        <f>'Information Input'!$H$35</f>
        <v>43555</v>
      </c>
      <c r="CJ221" s="551" t="str">
        <f>'Information Input'!$J$22</f>
        <v>Quarterly</v>
      </c>
      <c r="CK221" s="552">
        <f>'Information Input'!$H$30</f>
        <v>43555</v>
      </c>
      <c r="CL221" s="551">
        <f>'Information Input'!$J$18</f>
        <v>2019</v>
      </c>
      <c r="CM221" s="551" t="s">
        <v>101</v>
      </c>
      <c r="CN221" s="1014" t="s">
        <v>102</v>
      </c>
      <c r="CO221" s="542" t="s">
        <v>103</v>
      </c>
      <c r="CP221" s="542" t="s">
        <v>671</v>
      </c>
      <c r="CQ221" s="551">
        <v>20</v>
      </c>
      <c r="CR221" s="542" t="s">
        <v>162</v>
      </c>
      <c r="CS221" s="542" t="s">
        <v>235</v>
      </c>
      <c r="CT221" s="1015">
        <f>'Report 1'!$AB$18</f>
        <v>0</v>
      </c>
      <c r="CU221" s="1016">
        <f>SUMIF('Report 4A'!$G$16:$G$95,$CQ221,'Report 4A'!$AJ$16:$AJ$95)</f>
        <v>0</v>
      </c>
      <c r="CV221" s="1017">
        <f t="shared" si="61"/>
        <v>0</v>
      </c>
      <c r="CX221" s="546" t="s">
        <v>669</v>
      </c>
      <c r="CY221" s="537" t="s">
        <v>312</v>
      </c>
      <c r="CZ221" s="537" t="str">
        <f>'Information Input'!$M$14</f>
        <v xml:space="preserve">      -      </v>
      </c>
      <c r="DA221" s="538">
        <f>'Information Input'!$H$35</f>
        <v>43555</v>
      </c>
      <c r="DB221" s="537" t="str">
        <f>'Information Input'!$J$22</f>
        <v>Quarterly</v>
      </c>
      <c r="DC221" s="552">
        <f>'Information Input'!$H$30</f>
        <v>43555</v>
      </c>
      <c r="DD221" s="553" t="str">
        <f t="shared" si="53"/>
        <v>201610</v>
      </c>
      <c r="DE221" s="541" t="s">
        <v>103</v>
      </c>
      <c r="DF221" s="541" t="s">
        <v>681</v>
      </c>
      <c r="DG221" s="544">
        <f>'Report 5D'!$AF$161</f>
        <v>0</v>
      </c>
      <c r="DH221" s="550">
        <f>'Report 5D'!$AF$162</f>
        <v>0</v>
      </c>
      <c r="DI221" s="544">
        <f>'Report 5D'!$AF$163</f>
        <v>0</v>
      </c>
      <c r="DJ221" s="544">
        <f>'Report 5D'!$AF$164</f>
        <v>0</v>
      </c>
      <c r="DK221" s="544">
        <f>'Report 5D'!$AF$165</f>
        <v>0</v>
      </c>
      <c r="DL221" s="544">
        <f>'Report 5D'!$AF$166</f>
        <v>0</v>
      </c>
      <c r="DM221" s="544">
        <f>'Report 5D'!$AF$167</f>
        <v>0</v>
      </c>
      <c r="DN221" s="544">
        <f>'Report 5D'!$AF$168</f>
        <v>0</v>
      </c>
      <c r="DO221" s="544">
        <f>'Report 5D'!$AF$169</f>
        <v>0</v>
      </c>
      <c r="DP221" s="544">
        <f>'Report 5D'!$AF$170</f>
        <v>0</v>
      </c>
      <c r="DQ221" s="544">
        <f>'Report 5D'!$AF$171</f>
        <v>0</v>
      </c>
    </row>
    <row r="222" spans="2:121">
      <c r="B222" s="535" t="s">
        <v>669</v>
      </c>
      <c r="C222" s="536">
        <v>1</v>
      </c>
      <c r="D222" s="537" t="str">
        <f>'Information Input'!$M$14</f>
        <v xml:space="preserve">      -      </v>
      </c>
      <c r="E222" s="537" t="s">
        <v>135</v>
      </c>
      <c r="F222" s="538">
        <f t="shared" si="57"/>
        <v>43466</v>
      </c>
      <c r="G222" s="538">
        <f t="shared" si="58"/>
        <v>43555</v>
      </c>
      <c r="H222" s="538">
        <f>'Information Input'!$H$35</f>
        <v>43555</v>
      </c>
      <c r="I222" s="537" t="str">
        <f>'Information Input'!$J$22</f>
        <v>Quarterly</v>
      </c>
      <c r="J222" s="538">
        <f>'Information Input'!$H$30</f>
        <v>43555</v>
      </c>
      <c r="K222" s="537">
        <f>'Information Input'!$J$18</f>
        <v>2019</v>
      </c>
      <c r="L222" s="579" t="s">
        <v>94</v>
      </c>
      <c r="M222" s="540" t="s">
        <v>95</v>
      </c>
      <c r="N222" s="541" t="s">
        <v>96</v>
      </c>
      <c r="O222" s="542" t="s">
        <v>680</v>
      </c>
      <c r="P222" s="537">
        <v>70</v>
      </c>
      <c r="Q222" s="541" t="s">
        <v>212</v>
      </c>
      <c r="R222" s="541" t="s">
        <v>239</v>
      </c>
      <c r="S222" s="543">
        <f>'Report 1'!$M$18</f>
        <v>0</v>
      </c>
      <c r="T222" s="544">
        <f>'Report 1'!$M$91</f>
        <v>0</v>
      </c>
      <c r="U222" s="545">
        <f>'Report 1'!$M$177</f>
        <v>0</v>
      </c>
      <c r="AL222" s="522" t="s">
        <v>669</v>
      </c>
      <c r="AM222" s="517">
        <v>2</v>
      </c>
      <c r="AN222" s="517" t="str">
        <f>'Information Input'!$M$14</f>
        <v xml:space="preserve">      -      </v>
      </c>
      <c r="AO222" s="517" t="s">
        <v>135</v>
      </c>
      <c r="AP222" s="518">
        <f t="shared" ref="AP222:AP263" si="62">DATE(AU222,1,1)</f>
        <v>43466</v>
      </c>
      <c r="AQ222" s="518">
        <f t="shared" ref="AQ222:AQ263" si="63">DATE(AU222,3,31)</f>
        <v>43555</v>
      </c>
      <c r="AR222" s="519">
        <f>'Information Input'!$H$35</f>
        <v>43555</v>
      </c>
      <c r="AS222" s="517" t="str">
        <f>'Information Input'!$J$22</f>
        <v>Quarterly</v>
      </c>
      <c r="AT222" s="519">
        <f>'Information Input'!$H$30</f>
        <v>43555</v>
      </c>
      <c r="AU222" s="517">
        <f>'Information Input'!$J$18</f>
        <v>2019</v>
      </c>
      <c r="AV222" s="517" t="s">
        <v>92</v>
      </c>
      <c r="AW222" s="517" t="s">
        <v>93</v>
      </c>
      <c r="AX222" s="528" t="s">
        <v>91</v>
      </c>
      <c r="AY222" s="529" t="s">
        <v>671</v>
      </c>
      <c r="AZ222" s="528">
        <v>11</v>
      </c>
      <c r="BA222" s="530" t="s">
        <v>153</v>
      </c>
      <c r="BB222" s="524" t="s">
        <v>231</v>
      </c>
      <c r="BC222" s="531">
        <f>'Report 2'!$H63</f>
        <v>0</v>
      </c>
      <c r="BD222" s="531">
        <f>'Report 2'!$I63</f>
        <v>0</v>
      </c>
      <c r="BE222" s="531">
        <f>'Report 2'!$J63</f>
        <v>0</v>
      </c>
      <c r="BF222" s="531">
        <f>'Report 2'!$K63</f>
        <v>0</v>
      </c>
      <c r="BG222" s="531">
        <f>'Report 2'!$L63</f>
        <v>0</v>
      </c>
      <c r="BH222" s="531">
        <f>'Report 2'!$M63</f>
        <v>0</v>
      </c>
      <c r="BI222" s="531">
        <f>'Report 2'!$N63</f>
        <v>0</v>
      </c>
      <c r="BK222" s="541" t="s">
        <v>669</v>
      </c>
      <c r="BL222" s="537">
        <v>3</v>
      </c>
      <c r="BM222" s="537" t="str">
        <f>'Information Input'!$M$14</f>
        <v xml:space="preserve">      -      </v>
      </c>
      <c r="BN222" s="537" t="s">
        <v>138</v>
      </c>
      <c r="BO222" s="538">
        <f t="shared" si="54"/>
        <v>43739</v>
      </c>
      <c r="BP222" s="538">
        <f t="shared" si="55"/>
        <v>43830</v>
      </c>
      <c r="BQ222" s="538">
        <f>'Information Input'!$H$35</f>
        <v>43555</v>
      </c>
      <c r="BR222" s="537" t="str">
        <f>'Information Input'!$J$22</f>
        <v>Quarterly</v>
      </c>
      <c r="BS222" s="538">
        <f>'Information Input'!$H$30</f>
        <v>43555</v>
      </c>
      <c r="BT222" s="537">
        <f>'Information Input'!$J$18</f>
        <v>2019</v>
      </c>
      <c r="BU222" s="579" t="s">
        <v>94</v>
      </c>
      <c r="BV222" s="540" t="s">
        <v>95</v>
      </c>
      <c r="BW222" s="541" t="s">
        <v>96</v>
      </c>
      <c r="BX222" s="537">
        <v>4</v>
      </c>
      <c r="BY222" s="549" t="s">
        <v>164</v>
      </c>
      <c r="BZ222" s="549" t="s">
        <v>252</v>
      </c>
      <c r="CA222" s="543">
        <f>'Report 3'!$Q$19</f>
        <v>0</v>
      </c>
      <c r="CC222" s="542" t="s">
        <v>669</v>
      </c>
      <c r="CD222" s="1014" t="s">
        <v>672</v>
      </c>
      <c r="CE222" s="1014" t="str">
        <f>'Information Input'!$M$14</f>
        <v xml:space="preserve">      -      </v>
      </c>
      <c r="CF222" s="551" t="s">
        <v>135</v>
      </c>
      <c r="CG222" s="552">
        <f t="shared" si="59"/>
        <v>43466</v>
      </c>
      <c r="CH222" s="552">
        <f t="shared" si="60"/>
        <v>43555</v>
      </c>
      <c r="CI222" s="552">
        <f>'Information Input'!$H$35</f>
        <v>43555</v>
      </c>
      <c r="CJ222" s="551" t="str">
        <f>'Information Input'!$J$22</f>
        <v>Quarterly</v>
      </c>
      <c r="CK222" s="552">
        <f>'Information Input'!$H$30</f>
        <v>43555</v>
      </c>
      <c r="CL222" s="551">
        <f>'Information Input'!$J$18</f>
        <v>2019</v>
      </c>
      <c r="CM222" s="551" t="s">
        <v>101</v>
      </c>
      <c r="CN222" s="1014" t="s">
        <v>102</v>
      </c>
      <c r="CO222" s="542" t="s">
        <v>103</v>
      </c>
      <c r="CP222" s="542" t="s">
        <v>671</v>
      </c>
      <c r="CQ222" s="551">
        <v>21</v>
      </c>
      <c r="CR222" s="542" t="s">
        <v>163</v>
      </c>
      <c r="CS222" s="542" t="s">
        <v>235</v>
      </c>
      <c r="CT222" s="1015">
        <f>'Report 1'!$AB$18</f>
        <v>0</v>
      </c>
      <c r="CU222" s="1016">
        <f>SUMIF('Report 4A'!$G$16:$G$95,$CQ222,'Report 4A'!$AJ$16:$AJ$95)</f>
        <v>0</v>
      </c>
      <c r="CV222" s="1017">
        <f t="shared" si="61"/>
        <v>0</v>
      </c>
      <c r="CX222" s="546" t="s">
        <v>669</v>
      </c>
      <c r="CY222" s="537" t="s">
        <v>312</v>
      </c>
      <c r="CZ222" s="537" t="str">
        <f>'Information Input'!$M$14</f>
        <v xml:space="preserve">      -      </v>
      </c>
      <c r="DA222" s="552">
        <f>'Information Input'!$H$35</f>
        <v>43555</v>
      </c>
      <c r="DB222" s="537" t="str">
        <f>'Information Input'!$J$22</f>
        <v>Quarterly</v>
      </c>
      <c r="DC222" s="552">
        <f>'Information Input'!$H$30</f>
        <v>43555</v>
      </c>
      <c r="DD222" s="553" t="str">
        <f t="shared" si="53"/>
        <v>201609</v>
      </c>
      <c r="DE222" s="541" t="s">
        <v>103</v>
      </c>
      <c r="DF222" s="541" t="s">
        <v>681</v>
      </c>
      <c r="DG222" s="544">
        <f>'Report 5D'!$AG$161</f>
        <v>0</v>
      </c>
      <c r="DH222" s="550">
        <f>'Report 5D'!$AG$162</f>
        <v>0</v>
      </c>
      <c r="DI222" s="544">
        <f>'Report 5D'!$AG$163</f>
        <v>0</v>
      </c>
      <c r="DJ222" s="544">
        <f>'Report 5D'!$AG$164</f>
        <v>0</v>
      </c>
      <c r="DK222" s="544">
        <f>'Report 5D'!$AG$165</f>
        <v>0</v>
      </c>
      <c r="DL222" s="544">
        <f>'Report 5D'!$AG$166</f>
        <v>0</v>
      </c>
      <c r="DM222" s="544">
        <f>'Report 5D'!$AG$167</f>
        <v>0</v>
      </c>
      <c r="DN222" s="544">
        <f>'Report 5D'!$AG$168</f>
        <v>0</v>
      </c>
      <c r="DO222" s="544">
        <f>'Report 5D'!$AG$169</f>
        <v>0</v>
      </c>
      <c r="DP222" s="544">
        <f>'Report 5D'!$AG$170</f>
        <v>0</v>
      </c>
      <c r="DQ222" s="544">
        <f>'Report 5D'!$AG$171</f>
        <v>0</v>
      </c>
    </row>
    <row r="223" spans="2:121">
      <c r="B223" s="535" t="s">
        <v>669</v>
      </c>
      <c r="C223" s="536">
        <v>1</v>
      </c>
      <c r="D223" s="537" t="str">
        <f>'Information Input'!$M$14</f>
        <v xml:space="preserve">      -      </v>
      </c>
      <c r="E223" s="537" t="s">
        <v>135</v>
      </c>
      <c r="F223" s="538">
        <f t="shared" si="57"/>
        <v>43466</v>
      </c>
      <c r="G223" s="538">
        <f t="shared" si="58"/>
        <v>43555</v>
      </c>
      <c r="H223" s="538">
        <f>'Information Input'!$H$35</f>
        <v>43555</v>
      </c>
      <c r="I223" s="537" t="str">
        <f>'Information Input'!$J$22</f>
        <v>Quarterly</v>
      </c>
      <c r="J223" s="538">
        <f>'Information Input'!$H$30</f>
        <v>43555</v>
      </c>
      <c r="K223" s="537">
        <f>'Information Input'!$J$18</f>
        <v>2019</v>
      </c>
      <c r="L223" s="579" t="s">
        <v>94</v>
      </c>
      <c r="M223" s="540" t="s">
        <v>95</v>
      </c>
      <c r="N223" s="541" t="s">
        <v>96</v>
      </c>
      <c r="O223" s="542" t="s">
        <v>680</v>
      </c>
      <c r="P223" s="537">
        <v>71</v>
      </c>
      <c r="Q223" s="541" t="s">
        <v>213</v>
      </c>
      <c r="R223" s="541" t="s">
        <v>239</v>
      </c>
      <c r="S223" s="543">
        <f>'Report 1'!$M$18</f>
        <v>0</v>
      </c>
      <c r="T223" s="544">
        <f>'Report 1'!$M$92</f>
        <v>0</v>
      </c>
      <c r="U223" s="545">
        <f>'Report 1'!$M$178</f>
        <v>0</v>
      </c>
      <c r="AL223" s="546" t="s">
        <v>669</v>
      </c>
      <c r="AM223" s="547">
        <v>2</v>
      </c>
      <c r="AN223" s="547" t="str">
        <f>'Information Input'!$M$14</f>
        <v xml:space="preserve">      -      </v>
      </c>
      <c r="AO223" s="547" t="s">
        <v>135</v>
      </c>
      <c r="AP223" s="538">
        <f t="shared" si="62"/>
        <v>43466</v>
      </c>
      <c r="AQ223" s="538">
        <f t="shared" si="63"/>
        <v>43555</v>
      </c>
      <c r="AR223" s="538">
        <f>'Information Input'!$H$35</f>
        <v>43555</v>
      </c>
      <c r="AS223" s="547" t="str">
        <f>'Information Input'!$J$22</f>
        <v>Quarterly</v>
      </c>
      <c r="AT223" s="538">
        <f>'Information Input'!$H$30</f>
        <v>43555</v>
      </c>
      <c r="AU223" s="547">
        <f>'Information Input'!$J$18</f>
        <v>2019</v>
      </c>
      <c r="AV223" s="547" t="s">
        <v>92</v>
      </c>
      <c r="AW223" s="547" t="s">
        <v>93</v>
      </c>
      <c r="AX223" s="547" t="s">
        <v>91</v>
      </c>
      <c r="AY223" s="548" t="s">
        <v>671</v>
      </c>
      <c r="AZ223" s="547">
        <v>12</v>
      </c>
      <c r="BA223" s="549" t="s">
        <v>154</v>
      </c>
      <c r="BB223" s="543" t="s">
        <v>231</v>
      </c>
      <c r="BC223" s="550">
        <f>'Report 2'!$H64</f>
        <v>0</v>
      </c>
      <c r="BD223" s="550">
        <f>'Report 2'!$I64</f>
        <v>0</v>
      </c>
      <c r="BE223" s="550">
        <f>'Report 2'!$J64</f>
        <v>0</v>
      </c>
      <c r="BF223" s="550">
        <f>'Report 2'!$K64</f>
        <v>0</v>
      </c>
      <c r="BG223" s="550">
        <f>'Report 2'!$L64</f>
        <v>0</v>
      </c>
      <c r="BH223" s="550">
        <f>'Report 2'!$M64</f>
        <v>0</v>
      </c>
      <c r="BI223" s="550">
        <f>'Report 2'!$N64</f>
        <v>0</v>
      </c>
      <c r="BK223" s="541" t="s">
        <v>669</v>
      </c>
      <c r="BL223" s="537">
        <v>3</v>
      </c>
      <c r="BM223" s="537" t="str">
        <f>'Information Input'!$M$14</f>
        <v xml:space="preserve">      -      </v>
      </c>
      <c r="BN223" s="537" t="s">
        <v>138</v>
      </c>
      <c r="BO223" s="538">
        <f t="shared" si="54"/>
        <v>43739</v>
      </c>
      <c r="BP223" s="538">
        <f t="shared" si="55"/>
        <v>43830</v>
      </c>
      <c r="BQ223" s="538">
        <f>'Information Input'!$H$35</f>
        <v>43555</v>
      </c>
      <c r="BR223" s="537" t="str">
        <f>'Information Input'!$J$22</f>
        <v>Quarterly</v>
      </c>
      <c r="BS223" s="538">
        <f>'Information Input'!$H$30</f>
        <v>43555</v>
      </c>
      <c r="BT223" s="537">
        <f>'Information Input'!$J$18</f>
        <v>2019</v>
      </c>
      <c r="BU223" s="579" t="s">
        <v>94</v>
      </c>
      <c r="BV223" s="540" t="s">
        <v>95</v>
      </c>
      <c r="BW223" s="541" t="s">
        <v>96</v>
      </c>
      <c r="BX223" s="537">
        <v>5</v>
      </c>
      <c r="BY223" s="549" t="s">
        <v>253</v>
      </c>
      <c r="BZ223" s="549" t="s">
        <v>254</v>
      </c>
      <c r="CA223" s="543">
        <f>'Report 3'!$Q$20</f>
        <v>0</v>
      </c>
      <c r="CC223" s="542" t="s">
        <v>669</v>
      </c>
      <c r="CD223" s="1014" t="s">
        <v>672</v>
      </c>
      <c r="CE223" s="1014" t="str">
        <f>'Information Input'!$M$14</f>
        <v xml:space="preserve">      -      </v>
      </c>
      <c r="CF223" s="551" t="s">
        <v>135</v>
      </c>
      <c r="CG223" s="552">
        <f t="shared" si="59"/>
        <v>43466</v>
      </c>
      <c r="CH223" s="552">
        <f t="shared" si="60"/>
        <v>43555</v>
      </c>
      <c r="CI223" s="552">
        <f>'Information Input'!$H$35</f>
        <v>43555</v>
      </c>
      <c r="CJ223" s="551" t="str">
        <f>'Information Input'!$J$22</f>
        <v>Quarterly</v>
      </c>
      <c r="CK223" s="552">
        <f>'Information Input'!$H$30</f>
        <v>43555</v>
      </c>
      <c r="CL223" s="551">
        <f>'Information Input'!$J$18</f>
        <v>2019</v>
      </c>
      <c r="CM223" s="551" t="s">
        <v>101</v>
      </c>
      <c r="CN223" s="1014" t="s">
        <v>102</v>
      </c>
      <c r="CO223" s="542" t="s">
        <v>103</v>
      </c>
      <c r="CP223" s="542" t="s">
        <v>671</v>
      </c>
      <c r="CQ223" s="551">
        <v>22</v>
      </c>
      <c r="CR223" s="542" t="s">
        <v>164</v>
      </c>
      <c r="CS223" s="542" t="s">
        <v>236</v>
      </c>
      <c r="CT223" s="1015">
        <f>'Report 1'!$AB$18</f>
        <v>0</v>
      </c>
      <c r="CU223" s="1016">
        <f>SUMIF('Report 4A'!$G$16:$G$95,$CQ223,'Report 4A'!$AJ$16:$AJ$95)</f>
        <v>0</v>
      </c>
      <c r="CV223" s="1017">
        <f t="shared" si="61"/>
        <v>0</v>
      </c>
      <c r="CX223" s="546" t="s">
        <v>669</v>
      </c>
      <c r="CY223" s="537" t="s">
        <v>312</v>
      </c>
      <c r="CZ223" s="537" t="str">
        <f>'Information Input'!$M$14</f>
        <v xml:space="preserve">      -      </v>
      </c>
      <c r="DA223" s="538">
        <f>'Information Input'!$H$35</f>
        <v>43555</v>
      </c>
      <c r="DB223" s="537" t="str">
        <f>'Information Input'!$J$22</f>
        <v>Quarterly</v>
      </c>
      <c r="DC223" s="552">
        <f>'Information Input'!$H$30</f>
        <v>43555</v>
      </c>
      <c r="DD223" s="553" t="str">
        <f t="shared" si="53"/>
        <v>201608</v>
      </c>
      <c r="DE223" s="541" t="s">
        <v>103</v>
      </c>
      <c r="DF223" s="541" t="s">
        <v>681</v>
      </c>
      <c r="DG223" s="544">
        <f>'Report 5D'!$AH$161</f>
        <v>0</v>
      </c>
      <c r="DH223" s="550">
        <f>'Report 5D'!$AH$162</f>
        <v>0</v>
      </c>
      <c r="DI223" s="544">
        <f>'Report 5D'!$AH$163</f>
        <v>0</v>
      </c>
      <c r="DJ223" s="544">
        <f>'Report 5D'!$AH$164</f>
        <v>0</v>
      </c>
      <c r="DK223" s="544">
        <f>'Report 5D'!$AH$165</f>
        <v>0</v>
      </c>
      <c r="DL223" s="544">
        <f>'Report 5D'!$AH$166</f>
        <v>0</v>
      </c>
      <c r="DM223" s="544">
        <f>'Report 5D'!$AH$167</f>
        <v>0</v>
      </c>
      <c r="DN223" s="544">
        <f>'Report 5D'!$AH$168</f>
        <v>0</v>
      </c>
      <c r="DO223" s="544">
        <f>'Report 5D'!$AH$169</f>
        <v>0</v>
      </c>
      <c r="DP223" s="544">
        <f>'Report 5D'!$AH$170</f>
        <v>0</v>
      </c>
      <c r="DQ223" s="544">
        <f>'Report 5D'!$AH$171</f>
        <v>0</v>
      </c>
    </row>
    <row r="224" spans="2:121">
      <c r="B224" s="573" t="s">
        <v>669</v>
      </c>
      <c r="C224" s="574">
        <v>1</v>
      </c>
      <c r="D224" s="562" t="str">
        <f>'Information Input'!$M$14</f>
        <v xml:space="preserve">      -      </v>
      </c>
      <c r="E224" s="562" t="s">
        <v>135</v>
      </c>
      <c r="F224" s="559">
        <f t="shared" si="57"/>
        <v>43466</v>
      </c>
      <c r="G224" s="559">
        <f t="shared" si="58"/>
        <v>43555</v>
      </c>
      <c r="H224" s="559">
        <f>'Information Input'!$H$35</f>
        <v>43555</v>
      </c>
      <c r="I224" s="562" t="str">
        <f>'Information Input'!$J$22</f>
        <v>Quarterly</v>
      </c>
      <c r="J224" s="559">
        <f>'Information Input'!$H$30</f>
        <v>43555</v>
      </c>
      <c r="K224" s="562">
        <f>'Information Input'!$J$18</f>
        <v>2019</v>
      </c>
      <c r="L224" s="580" t="s">
        <v>94</v>
      </c>
      <c r="M224" s="564" t="s">
        <v>95</v>
      </c>
      <c r="N224" s="561" t="s">
        <v>96</v>
      </c>
      <c r="O224" s="575" t="s">
        <v>674</v>
      </c>
      <c r="P224" s="537">
        <v>72</v>
      </c>
      <c r="Q224" s="541" t="s">
        <v>214</v>
      </c>
      <c r="R224" s="561" t="s">
        <v>239</v>
      </c>
      <c r="S224" s="560">
        <f>'Report 1'!$M$18</f>
        <v>0</v>
      </c>
      <c r="T224" s="568">
        <f>'Report 1'!$M$93</f>
        <v>0</v>
      </c>
      <c r="U224" s="571">
        <f>'Report 1'!$M$179</f>
        <v>0</v>
      </c>
      <c r="AL224" s="546" t="s">
        <v>669</v>
      </c>
      <c r="AM224" s="547">
        <v>2</v>
      </c>
      <c r="AN224" s="547" t="str">
        <f>'Information Input'!$M$14</f>
        <v xml:space="preserve">      -      </v>
      </c>
      <c r="AO224" s="547" t="s">
        <v>135</v>
      </c>
      <c r="AP224" s="538">
        <f t="shared" si="62"/>
        <v>43466</v>
      </c>
      <c r="AQ224" s="538">
        <f t="shared" si="63"/>
        <v>43555</v>
      </c>
      <c r="AR224" s="538">
        <f>'Information Input'!$H$35</f>
        <v>43555</v>
      </c>
      <c r="AS224" s="547" t="str">
        <f>'Information Input'!$J$22</f>
        <v>Quarterly</v>
      </c>
      <c r="AT224" s="538">
        <f>'Information Input'!$H$30</f>
        <v>43555</v>
      </c>
      <c r="AU224" s="547">
        <f>'Information Input'!$J$18</f>
        <v>2019</v>
      </c>
      <c r="AV224" s="547" t="s">
        <v>92</v>
      </c>
      <c r="AW224" s="547" t="s">
        <v>93</v>
      </c>
      <c r="AX224" s="547" t="s">
        <v>91</v>
      </c>
      <c r="AY224" s="548" t="s">
        <v>671</v>
      </c>
      <c r="AZ224" s="547">
        <v>13</v>
      </c>
      <c r="BA224" s="549" t="s">
        <v>155</v>
      </c>
      <c r="BB224" s="543" t="s">
        <v>232</v>
      </c>
      <c r="BC224" s="550">
        <f>'Report 2'!$H65</f>
        <v>0</v>
      </c>
      <c r="BD224" s="550">
        <f>'Report 2'!$I65</f>
        <v>0</v>
      </c>
      <c r="BE224" s="550">
        <f>'Report 2'!$J65</f>
        <v>0</v>
      </c>
      <c r="BF224" s="550">
        <f>'Report 2'!$K65</f>
        <v>0</v>
      </c>
      <c r="BG224" s="550">
        <f>'Report 2'!$L65</f>
        <v>0</v>
      </c>
      <c r="BH224" s="550">
        <f>'Report 2'!$M65</f>
        <v>0</v>
      </c>
      <c r="BI224" s="550">
        <f>'Report 2'!$N65</f>
        <v>0</v>
      </c>
      <c r="BK224" s="541" t="s">
        <v>669</v>
      </c>
      <c r="BL224" s="537">
        <v>3</v>
      </c>
      <c r="BM224" s="537" t="str">
        <f>'Information Input'!$M$14</f>
        <v xml:space="preserve">      -      </v>
      </c>
      <c r="BN224" s="537" t="s">
        <v>138</v>
      </c>
      <c r="BO224" s="538">
        <f t="shared" si="54"/>
        <v>43739</v>
      </c>
      <c r="BP224" s="538">
        <f t="shared" si="55"/>
        <v>43830</v>
      </c>
      <c r="BQ224" s="538">
        <f>'Information Input'!$H$35</f>
        <v>43555</v>
      </c>
      <c r="BR224" s="537" t="str">
        <f>'Information Input'!$J$22</f>
        <v>Quarterly</v>
      </c>
      <c r="BS224" s="538">
        <f>'Information Input'!$H$30</f>
        <v>43555</v>
      </c>
      <c r="BT224" s="537">
        <f>'Information Input'!$J$18</f>
        <v>2019</v>
      </c>
      <c r="BU224" s="579" t="s">
        <v>94</v>
      </c>
      <c r="BV224" s="540" t="s">
        <v>95</v>
      </c>
      <c r="BW224" s="541" t="s">
        <v>96</v>
      </c>
      <c r="BX224" s="537">
        <v>6</v>
      </c>
      <c r="BY224" s="549" t="s">
        <v>255</v>
      </c>
      <c r="BZ224" s="549" t="s">
        <v>254</v>
      </c>
      <c r="CA224" s="543">
        <f>'Report 3'!$Q$21</f>
        <v>0</v>
      </c>
      <c r="CC224" s="542" t="s">
        <v>669</v>
      </c>
      <c r="CD224" s="1014" t="s">
        <v>672</v>
      </c>
      <c r="CE224" s="1014" t="str">
        <f>'Information Input'!$M$14</f>
        <v xml:space="preserve">      -      </v>
      </c>
      <c r="CF224" s="551" t="s">
        <v>135</v>
      </c>
      <c r="CG224" s="552">
        <f t="shared" si="59"/>
        <v>43466</v>
      </c>
      <c r="CH224" s="552">
        <f t="shared" si="60"/>
        <v>43555</v>
      </c>
      <c r="CI224" s="552">
        <f>'Information Input'!$H$35</f>
        <v>43555</v>
      </c>
      <c r="CJ224" s="551" t="str">
        <f>'Information Input'!$J$22</f>
        <v>Quarterly</v>
      </c>
      <c r="CK224" s="552">
        <f>'Information Input'!$H$30</f>
        <v>43555</v>
      </c>
      <c r="CL224" s="551">
        <f>'Information Input'!$J$18</f>
        <v>2019</v>
      </c>
      <c r="CM224" s="551" t="s">
        <v>101</v>
      </c>
      <c r="CN224" s="1014" t="s">
        <v>102</v>
      </c>
      <c r="CO224" s="542" t="s">
        <v>103</v>
      </c>
      <c r="CP224" s="542" t="s">
        <v>671</v>
      </c>
      <c r="CQ224" s="551">
        <v>23</v>
      </c>
      <c r="CR224" s="542" t="s">
        <v>165</v>
      </c>
      <c r="CS224" s="542" t="s">
        <v>236</v>
      </c>
      <c r="CT224" s="1015">
        <f>'Report 1'!$AB$18</f>
        <v>0</v>
      </c>
      <c r="CU224" s="1016">
        <f>SUMIF('Report 4A'!$G$16:$G$95,$CQ224,'Report 4A'!$AJ$16:$AJ$95)</f>
        <v>0</v>
      </c>
      <c r="CV224" s="1017">
        <f t="shared" si="61"/>
        <v>0</v>
      </c>
      <c r="CX224" s="546" t="s">
        <v>669</v>
      </c>
      <c r="CY224" s="537" t="s">
        <v>312</v>
      </c>
      <c r="CZ224" s="537" t="str">
        <f>'Information Input'!$M$14</f>
        <v xml:space="preserve">      -      </v>
      </c>
      <c r="DA224" s="538">
        <f>'Information Input'!$H$35</f>
        <v>43555</v>
      </c>
      <c r="DB224" s="537" t="str">
        <f>'Information Input'!$J$22</f>
        <v>Quarterly</v>
      </c>
      <c r="DC224" s="552">
        <f>'Information Input'!$H$30</f>
        <v>43555</v>
      </c>
      <c r="DD224" s="553" t="str">
        <f t="shared" si="53"/>
        <v>201607</v>
      </c>
      <c r="DE224" s="541" t="s">
        <v>103</v>
      </c>
      <c r="DF224" s="541" t="s">
        <v>681</v>
      </c>
      <c r="DG224" s="544">
        <f>'Report 5D'!$AI$161</f>
        <v>0</v>
      </c>
      <c r="DH224" s="550">
        <f>'Report 5D'!$AI$162</f>
        <v>0</v>
      </c>
      <c r="DI224" s="544">
        <f>'Report 5D'!$AI$163</f>
        <v>0</v>
      </c>
      <c r="DJ224" s="544">
        <f>'Report 5D'!$AI$164</f>
        <v>0</v>
      </c>
      <c r="DK224" s="544">
        <f>'Report 5D'!$AI$165</f>
        <v>0</v>
      </c>
      <c r="DL224" s="544">
        <f>'Report 5D'!$AI$166</f>
        <v>0</v>
      </c>
      <c r="DM224" s="544">
        <f>'Report 5D'!$AI$167</f>
        <v>0</v>
      </c>
      <c r="DN224" s="544">
        <f>'Report 5D'!$AI$168</f>
        <v>0</v>
      </c>
      <c r="DO224" s="544">
        <f>'Report 5D'!$AI$169</f>
        <v>0</v>
      </c>
      <c r="DP224" s="544">
        <f>'Report 5D'!$AI$170</f>
        <v>0</v>
      </c>
      <c r="DQ224" s="544">
        <f>'Report 5D'!$AI$171</f>
        <v>0</v>
      </c>
    </row>
    <row r="225" spans="2:121">
      <c r="B225" s="515" t="s">
        <v>669</v>
      </c>
      <c r="C225" s="516">
        <v>1</v>
      </c>
      <c r="D225" s="517" t="str">
        <f>'Information Input'!$M$14</f>
        <v xml:space="preserve">      -      </v>
      </c>
      <c r="E225" s="517" t="s">
        <v>135</v>
      </c>
      <c r="F225" s="518">
        <f t="shared" si="57"/>
        <v>43466</v>
      </c>
      <c r="G225" s="518">
        <f t="shared" si="58"/>
        <v>43555</v>
      </c>
      <c r="H225" s="519">
        <f>'Information Input'!$H$35</f>
        <v>43555</v>
      </c>
      <c r="I225" s="517" t="str">
        <f>'Information Input'!$J$22</f>
        <v>Quarterly</v>
      </c>
      <c r="J225" s="519">
        <f>'Information Input'!$H$30</f>
        <v>43555</v>
      </c>
      <c r="K225" s="517">
        <f>'Information Input'!$J$18</f>
        <v>2019</v>
      </c>
      <c r="L225" s="578" t="s">
        <v>97</v>
      </c>
      <c r="M225" s="521" t="s">
        <v>98</v>
      </c>
      <c r="N225" s="522" t="s">
        <v>96</v>
      </c>
      <c r="O225" s="523" t="s">
        <v>670</v>
      </c>
      <c r="P225" s="517">
        <v>2</v>
      </c>
      <c r="Q225" s="522" t="s">
        <v>142</v>
      </c>
      <c r="R225" s="522" t="s">
        <v>239</v>
      </c>
      <c r="S225" s="524">
        <f>'Report 1'!$R$18</f>
        <v>0</v>
      </c>
      <c r="T225" s="525">
        <f>'Report 1'!$R$20</f>
        <v>0</v>
      </c>
      <c r="U225" s="526">
        <f>'Report 1'!$R$106</f>
        <v>0</v>
      </c>
      <c r="AL225" s="546" t="s">
        <v>669</v>
      </c>
      <c r="AM225" s="547">
        <v>2</v>
      </c>
      <c r="AN225" s="547" t="str">
        <f>'Information Input'!$M$14</f>
        <v xml:space="preserve">      -      </v>
      </c>
      <c r="AO225" s="547" t="s">
        <v>135</v>
      </c>
      <c r="AP225" s="538">
        <f t="shared" si="62"/>
        <v>43466</v>
      </c>
      <c r="AQ225" s="538">
        <f t="shared" si="63"/>
        <v>43555</v>
      </c>
      <c r="AR225" s="538">
        <f>'Information Input'!$H$35</f>
        <v>43555</v>
      </c>
      <c r="AS225" s="547" t="str">
        <f>'Information Input'!$J$22</f>
        <v>Quarterly</v>
      </c>
      <c r="AT225" s="538">
        <f>'Information Input'!$H$30</f>
        <v>43555</v>
      </c>
      <c r="AU225" s="547">
        <f>'Information Input'!$J$18</f>
        <v>2019</v>
      </c>
      <c r="AV225" s="547" t="s">
        <v>92</v>
      </c>
      <c r="AW225" s="547" t="s">
        <v>93</v>
      </c>
      <c r="AX225" s="547" t="s">
        <v>91</v>
      </c>
      <c r="AY225" s="548" t="s">
        <v>671</v>
      </c>
      <c r="AZ225" s="547">
        <v>14</v>
      </c>
      <c r="BA225" s="549" t="s">
        <v>156</v>
      </c>
      <c r="BB225" s="543" t="s">
        <v>233</v>
      </c>
      <c r="BC225" s="550">
        <f>'Report 2'!$H66</f>
        <v>0</v>
      </c>
      <c r="BD225" s="550">
        <f>'Report 2'!$I66</f>
        <v>0</v>
      </c>
      <c r="BE225" s="550">
        <f>'Report 2'!$J66</f>
        <v>0</v>
      </c>
      <c r="BF225" s="550">
        <f>'Report 2'!$K66</f>
        <v>0</v>
      </c>
      <c r="BG225" s="550">
        <f>'Report 2'!$L66</f>
        <v>0</v>
      </c>
      <c r="BH225" s="550">
        <f>'Report 2'!$M66</f>
        <v>0</v>
      </c>
      <c r="BI225" s="550">
        <f>'Report 2'!$N66</f>
        <v>0</v>
      </c>
      <c r="BK225" s="541" t="s">
        <v>669</v>
      </c>
      <c r="BL225" s="537">
        <v>3</v>
      </c>
      <c r="BM225" s="537" t="str">
        <f>'Information Input'!$M$14</f>
        <v xml:space="preserve">      -      </v>
      </c>
      <c r="BN225" s="537" t="s">
        <v>138</v>
      </c>
      <c r="BO225" s="538">
        <f t="shared" si="54"/>
        <v>43739</v>
      </c>
      <c r="BP225" s="538">
        <f t="shared" si="55"/>
        <v>43830</v>
      </c>
      <c r="BQ225" s="538">
        <f>'Information Input'!$H$35</f>
        <v>43555</v>
      </c>
      <c r="BR225" s="537" t="str">
        <f>'Information Input'!$J$22</f>
        <v>Quarterly</v>
      </c>
      <c r="BS225" s="538">
        <f>'Information Input'!$H$30</f>
        <v>43555</v>
      </c>
      <c r="BT225" s="537">
        <f>'Information Input'!$J$18</f>
        <v>2019</v>
      </c>
      <c r="BU225" s="579" t="s">
        <v>94</v>
      </c>
      <c r="BV225" s="540" t="s">
        <v>95</v>
      </c>
      <c r="BW225" s="541" t="s">
        <v>96</v>
      </c>
      <c r="BX225" s="537">
        <v>7</v>
      </c>
      <c r="BY225" s="549" t="s">
        <v>256</v>
      </c>
      <c r="BZ225" s="549" t="s">
        <v>254</v>
      </c>
      <c r="CA225" s="543">
        <f>'Report 3'!$Q$22</f>
        <v>0</v>
      </c>
      <c r="CC225" s="542" t="s">
        <v>669</v>
      </c>
      <c r="CD225" s="1014" t="s">
        <v>672</v>
      </c>
      <c r="CE225" s="1014" t="str">
        <f>'Information Input'!$M$14</f>
        <v xml:space="preserve">      -      </v>
      </c>
      <c r="CF225" s="551" t="s">
        <v>135</v>
      </c>
      <c r="CG225" s="552">
        <f t="shared" si="59"/>
        <v>43466</v>
      </c>
      <c r="CH225" s="552">
        <f t="shared" si="60"/>
        <v>43555</v>
      </c>
      <c r="CI225" s="552">
        <f>'Information Input'!$H$35</f>
        <v>43555</v>
      </c>
      <c r="CJ225" s="551" t="str">
        <f>'Information Input'!$J$22</f>
        <v>Quarterly</v>
      </c>
      <c r="CK225" s="552">
        <f>'Information Input'!$H$30</f>
        <v>43555</v>
      </c>
      <c r="CL225" s="551">
        <f>'Information Input'!$J$18</f>
        <v>2019</v>
      </c>
      <c r="CM225" s="551" t="s">
        <v>101</v>
      </c>
      <c r="CN225" s="1014" t="s">
        <v>102</v>
      </c>
      <c r="CO225" s="542" t="s">
        <v>103</v>
      </c>
      <c r="CP225" s="542" t="s">
        <v>671</v>
      </c>
      <c r="CQ225" s="551">
        <v>24</v>
      </c>
      <c r="CR225" s="542" t="s">
        <v>166</v>
      </c>
      <c r="CS225" s="542" t="s">
        <v>233</v>
      </c>
      <c r="CT225" s="1015">
        <f>'Report 1'!$AB$18</f>
        <v>0</v>
      </c>
      <c r="CU225" s="1016">
        <f>SUMIF('Report 4A'!$G$16:$G$95,$CQ225,'Report 4A'!$AJ$16:$AJ$95)</f>
        <v>0</v>
      </c>
      <c r="CV225" s="1017">
        <f t="shared" si="61"/>
        <v>0</v>
      </c>
      <c r="CX225" s="546" t="s">
        <v>669</v>
      </c>
      <c r="CY225" s="537" t="s">
        <v>312</v>
      </c>
      <c r="CZ225" s="537" t="str">
        <f>'Information Input'!$M$14</f>
        <v xml:space="preserve">      -      </v>
      </c>
      <c r="DA225" s="538">
        <f>'Information Input'!$H$35</f>
        <v>43555</v>
      </c>
      <c r="DB225" s="537" t="str">
        <f>'Information Input'!$J$22</f>
        <v>Quarterly</v>
      </c>
      <c r="DC225" s="552">
        <f>'Information Input'!$H$30</f>
        <v>43555</v>
      </c>
      <c r="DD225" s="553" t="str">
        <f t="shared" si="53"/>
        <v>201606</v>
      </c>
      <c r="DE225" s="541" t="s">
        <v>103</v>
      </c>
      <c r="DF225" s="541" t="s">
        <v>681</v>
      </c>
      <c r="DG225" s="544">
        <f>'Report 5D'!$AJ$161</f>
        <v>0</v>
      </c>
      <c r="DH225" s="550">
        <f>'Report 5D'!$AJ$162</f>
        <v>0</v>
      </c>
      <c r="DI225" s="544">
        <f>'Report 5D'!$AJ$163</f>
        <v>0</v>
      </c>
      <c r="DJ225" s="544">
        <f>'Report 5D'!$AJ$164</f>
        <v>0</v>
      </c>
      <c r="DK225" s="544">
        <f>'Report 5D'!$AJ$165</f>
        <v>0</v>
      </c>
      <c r="DL225" s="544">
        <f>'Report 5D'!$AJ$166</f>
        <v>0</v>
      </c>
      <c r="DM225" s="544">
        <f>'Report 5D'!$AJ$167</f>
        <v>0</v>
      </c>
      <c r="DN225" s="544">
        <f>'Report 5D'!$AJ$168</f>
        <v>0</v>
      </c>
      <c r="DO225" s="544">
        <f>'Report 5D'!$AJ$169</f>
        <v>0</v>
      </c>
      <c r="DP225" s="544">
        <f>'Report 5D'!$AJ$170</f>
        <v>0</v>
      </c>
      <c r="DQ225" s="544">
        <f>'Report 5D'!$AJ$171</f>
        <v>0</v>
      </c>
    </row>
    <row r="226" spans="2:121">
      <c r="B226" s="535" t="s">
        <v>669</v>
      </c>
      <c r="C226" s="536">
        <v>1</v>
      </c>
      <c r="D226" s="537" t="str">
        <f>'Information Input'!$M$14</f>
        <v xml:space="preserve">      -      </v>
      </c>
      <c r="E226" s="537" t="s">
        <v>135</v>
      </c>
      <c r="F226" s="538">
        <f t="shared" si="57"/>
        <v>43466</v>
      </c>
      <c r="G226" s="538">
        <f t="shared" si="58"/>
        <v>43555</v>
      </c>
      <c r="H226" s="538">
        <f>'Information Input'!$H$35</f>
        <v>43555</v>
      </c>
      <c r="I226" s="537" t="str">
        <f>'Information Input'!$J$22</f>
        <v>Quarterly</v>
      </c>
      <c r="J226" s="538">
        <f>'Information Input'!$H$30</f>
        <v>43555</v>
      </c>
      <c r="K226" s="537">
        <f>'Information Input'!$J$18</f>
        <v>2019</v>
      </c>
      <c r="L226" s="579" t="s">
        <v>97</v>
      </c>
      <c r="M226" s="540" t="s">
        <v>98</v>
      </c>
      <c r="N226" s="541" t="s">
        <v>96</v>
      </c>
      <c r="O226" s="542" t="s">
        <v>670</v>
      </c>
      <c r="P226" s="537">
        <v>3</v>
      </c>
      <c r="Q226" s="541" t="s">
        <v>143</v>
      </c>
      <c r="R226" s="541" t="s">
        <v>239</v>
      </c>
      <c r="S226" s="543">
        <f>'Report 1'!$R$18</f>
        <v>0</v>
      </c>
      <c r="T226" s="544">
        <f>'Report 1'!$R$21</f>
        <v>0</v>
      </c>
      <c r="U226" s="545">
        <f>'Report 1'!$R$107</f>
        <v>0</v>
      </c>
      <c r="AL226" s="546" t="s">
        <v>669</v>
      </c>
      <c r="AM226" s="547">
        <v>2</v>
      </c>
      <c r="AN226" s="547" t="str">
        <f>'Information Input'!$M$14</f>
        <v xml:space="preserve">      -      </v>
      </c>
      <c r="AO226" s="547" t="s">
        <v>135</v>
      </c>
      <c r="AP226" s="538">
        <f t="shared" si="62"/>
        <v>43466</v>
      </c>
      <c r="AQ226" s="538">
        <f t="shared" si="63"/>
        <v>43555</v>
      </c>
      <c r="AR226" s="538">
        <f>'Information Input'!$H$35</f>
        <v>43555</v>
      </c>
      <c r="AS226" s="547" t="str">
        <f>'Information Input'!$J$22</f>
        <v>Quarterly</v>
      </c>
      <c r="AT226" s="538">
        <f>'Information Input'!$H$30</f>
        <v>43555</v>
      </c>
      <c r="AU226" s="547">
        <f>'Information Input'!$J$18</f>
        <v>2019</v>
      </c>
      <c r="AV226" s="547" t="s">
        <v>92</v>
      </c>
      <c r="AW226" s="547" t="s">
        <v>93</v>
      </c>
      <c r="AX226" s="547" t="s">
        <v>91</v>
      </c>
      <c r="AY226" s="548" t="s">
        <v>671</v>
      </c>
      <c r="AZ226" s="547">
        <v>15</v>
      </c>
      <c r="BA226" s="549" t="s">
        <v>157</v>
      </c>
      <c r="BB226" s="543" t="s">
        <v>234</v>
      </c>
      <c r="BC226" s="550">
        <f>'Report 2'!$H67</f>
        <v>0</v>
      </c>
      <c r="BD226" s="550">
        <f>'Report 2'!$I67</f>
        <v>0</v>
      </c>
      <c r="BE226" s="550">
        <f>'Report 2'!$J67</f>
        <v>0</v>
      </c>
      <c r="BF226" s="550">
        <f>'Report 2'!$K67</f>
        <v>0</v>
      </c>
      <c r="BG226" s="550">
        <f>'Report 2'!$L67</f>
        <v>0</v>
      </c>
      <c r="BH226" s="550">
        <f>'Report 2'!$M67</f>
        <v>0</v>
      </c>
      <c r="BI226" s="550">
        <f>'Report 2'!$N67</f>
        <v>0</v>
      </c>
      <c r="BK226" s="541" t="s">
        <v>669</v>
      </c>
      <c r="BL226" s="537">
        <v>3</v>
      </c>
      <c r="BM226" s="537" t="str">
        <f>'Information Input'!$M$14</f>
        <v xml:space="preserve">      -      </v>
      </c>
      <c r="BN226" s="537" t="s">
        <v>138</v>
      </c>
      <c r="BO226" s="538">
        <f t="shared" si="54"/>
        <v>43739</v>
      </c>
      <c r="BP226" s="538">
        <f t="shared" si="55"/>
        <v>43830</v>
      </c>
      <c r="BQ226" s="538">
        <f>'Information Input'!$H$35</f>
        <v>43555</v>
      </c>
      <c r="BR226" s="537" t="str">
        <f>'Information Input'!$J$22</f>
        <v>Quarterly</v>
      </c>
      <c r="BS226" s="538">
        <f>'Information Input'!$H$30</f>
        <v>43555</v>
      </c>
      <c r="BT226" s="537">
        <f>'Information Input'!$J$18</f>
        <v>2019</v>
      </c>
      <c r="BU226" s="579" t="s">
        <v>94</v>
      </c>
      <c r="BV226" s="540" t="s">
        <v>95</v>
      </c>
      <c r="BW226" s="541" t="s">
        <v>96</v>
      </c>
      <c r="BX226" s="537">
        <v>8</v>
      </c>
      <c r="BY226" s="549" t="s">
        <v>178</v>
      </c>
      <c r="BZ226" s="549" t="s">
        <v>257</v>
      </c>
      <c r="CA226" s="543">
        <f>'Report 3'!$Q$23</f>
        <v>0</v>
      </c>
      <c r="CC226" s="542" t="s">
        <v>669</v>
      </c>
      <c r="CD226" s="1014" t="s">
        <v>672</v>
      </c>
      <c r="CE226" s="1014" t="str">
        <f>'Information Input'!$M$14</f>
        <v xml:space="preserve">      -      </v>
      </c>
      <c r="CF226" s="551" t="s">
        <v>135</v>
      </c>
      <c r="CG226" s="552">
        <f t="shared" si="59"/>
        <v>43466</v>
      </c>
      <c r="CH226" s="552">
        <f t="shared" si="60"/>
        <v>43555</v>
      </c>
      <c r="CI226" s="552">
        <f>'Information Input'!$H$35</f>
        <v>43555</v>
      </c>
      <c r="CJ226" s="551" t="str">
        <f>'Information Input'!$J$22</f>
        <v>Quarterly</v>
      </c>
      <c r="CK226" s="552">
        <f>'Information Input'!$H$30</f>
        <v>43555</v>
      </c>
      <c r="CL226" s="551">
        <f>'Information Input'!$J$18</f>
        <v>2019</v>
      </c>
      <c r="CM226" s="551" t="s">
        <v>101</v>
      </c>
      <c r="CN226" s="1014" t="s">
        <v>102</v>
      </c>
      <c r="CO226" s="542" t="s">
        <v>103</v>
      </c>
      <c r="CP226" s="542" t="s">
        <v>671</v>
      </c>
      <c r="CQ226" s="551">
        <v>25</v>
      </c>
      <c r="CR226" s="542" t="s">
        <v>167</v>
      </c>
      <c r="CS226" s="542" t="s">
        <v>233</v>
      </c>
      <c r="CT226" s="1015">
        <f>'Report 1'!$AB$18</f>
        <v>0</v>
      </c>
      <c r="CU226" s="1016">
        <f>SUMIF('Report 4A'!$G$16:$G$95,$CQ226,'Report 4A'!$AJ$16:$AJ$95)</f>
        <v>0</v>
      </c>
      <c r="CV226" s="1017">
        <f t="shared" si="61"/>
        <v>0</v>
      </c>
      <c r="CX226" s="546" t="s">
        <v>669</v>
      </c>
      <c r="CY226" s="537" t="s">
        <v>312</v>
      </c>
      <c r="CZ226" s="537" t="str">
        <f>'Information Input'!$M$14</f>
        <v xml:space="preserve">      -      </v>
      </c>
      <c r="DA226" s="538">
        <f>'Information Input'!$H$35</f>
        <v>43555</v>
      </c>
      <c r="DB226" s="537" t="str">
        <f>'Information Input'!$J$22</f>
        <v>Quarterly</v>
      </c>
      <c r="DC226" s="552">
        <f>'Information Input'!$H$30</f>
        <v>43555</v>
      </c>
      <c r="DD226" s="553" t="str">
        <f t="shared" si="53"/>
        <v>201605</v>
      </c>
      <c r="DE226" s="541" t="s">
        <v>103</v>
      </c>
      <c r="DF226" s="541" t="s">
        <v>681</v>
      </c>
      <c r="DG226" s="544">
        <f>'Report 5D'!$AK$161</f>
        <v>0</v>
      </c>
      <c r="DH226" s="550">
        <f>'Report 5D'!$AK$162</f>
        <v>0</v>
      </c>
      <c r="DI226" s="544">
        <f>'Report 5D'!$AK$163</f>
        <v>0</v>
      </c>
      <c r="DJ226" s="544">
        <f>'Report 5D'!$AK$164</f>
        <v>0</v>
      </c>
      <c r="DK226" s="544">
        <f>'Report 5D'!$AK$165</f>
        <v>0</v>
      </c>
      <c r="DL226" s="544">
        <f>'Report 5D'!$AK$166</f>
        <v>0</v>
      </c>
      <c r="DM226" s="544">
        <f>'Report 5D'!$AK$167</f>
        <v>0</v>
      </c>
      <c r="DN226" s="544">
        <f>'Report 5D'!$AK$168</f>
        <v>0</v>
      </c>
      <c r="DO226" s="544">
        <f>'Report 5D'!$AK$169</f>
        <v>0</v>
      </c>
      <c r="DP226" s="544">
        <f>'Report 5D'!$AK$170</f>
        <v>0</v>
      </c>
      <c r="DQ226" s="544">
        <f>'Report 5D'!$AK$171</f>
        <v>0</v>
      </c>
    </row>
    <row r="227" spans="2:121">
      <c r="B227" s="535" t="s">
        <v>669</v>
      </c>
      <c r="C227" s="536">
        <v>1</v>
      </c>
      <c r="D227" s="537" t="str">
        <f>'Information Input'!$M$14</f>
        <v xml:space="preserve">      -      </v>
      </c>
      <c r="E227" s="537" t="s">
        <v>135</v>
      </c>
      <c r="F227" s="538">
        <f t="shared" si="57"/>
        <v>43466</v>
      </c>
      <c r="G227" s="538">
        <f t="shared" si="58"/>
        <v>43555</v>
      </c>
      <c r="H227" s="538">
        <f>'Information Input'!$H$35</f>
        <v>43555</v>
      </c>
      <c r="I227" s="537" t="str">
        <f>'Information Input'!$J$22</f>
        <v>Quarterly</v>
      </c>
      <c r="J227" s="538">
        <f>'Information Input'!$H$30</f>
        <v>43555</v>
      </c>
      <c r="K227" s="537">
        <f>'Information Input'!$J$18</f>
        <v>2019</v>
      </c>
      <c r="L227" s="579" t="s">
        <v>97</v>
      </c>
      <c r="M227" s="540" t="s">
        <v>98</v>
      </c>
      <c r="N227" s="541" t="s">
        <v>96</v>
      </c>
      <c r="O227" s="542" t="s">
        <v>670</v>
      </c>
      <c r="P227" s="537">
        <v>4</v>
      </c>
      <c r="Q227" s="541" t="s">
        <v>144</v>
      </c>
      <c r="R227" s="541" t="s">
        <v>239</v>
      </c>
      <c r="S227" s="543">
        <f>'Report 1'!$R$18</f>
        <v>0</v>
      </c>
      <c r="T227" s="544">
        <f>'Report 1'!$R$22</f>
        <v>0</v>
      </c>
      <c r="U227" s="545">
        <f>'Report 1'!$R$108</f>
        <v>0</v>
      </c>
      <c r="AL227" s="546" t="s">
        <v>669</v>
      </c>
      <c r="AM227" s="547">
        <v>2</v>
      </c>
      <c r="AN227" s="547" t="str">
        <f>'Information Input'!$M$14</f>
        <v xml:space="preserve">      -      </v>
      </c>
      <c r="AO227" s="547" t="s">
        <v>135</v>
      </c>
      <c r="AP227" s="538">
        <f t="shared" si="62"/>
        <v>43466</v>
      </c>
      <c r="AQ227" s="538">
        <f t="shared" si="63"/>
        <v>43555</v>
      </c>
      <c r="AR227" s="538">
        <f>'Information Input'!$H$35</f>
        <v>43555</v>
      </c>
      <c r="AS227" s="547" t="str">
        <f>'Information Input'!$J$22</f>
        <v>Quarterly</v>
      </c>
      <c r="AT227" s="538">
        <f>'Information Input'!$H$30</f>
        <v>43555</v>
      </c>
      <c r="AU227" s="547">
        <f>'Information Input'!$J$18</f>
        <v>2019</v>
      </c>
      <c r="AV227" s="547" t="s">
        <v>92</v>
      </c>
      <c r="AW227" s="547" t="s">
        <v>93</v>
      </c>
      <c r="AX227" s="547" t="s">
        <v>91</v>
      </c>
      <c r="AY227" s="548" t="s">
        <v>671</v>
      </c>
      <c r="AZ227" s="547">
        <v>16</v>
      </c>
      <c r="BA227" s="549" t="s">
        <v>158</v>
      </c>
      <c r="BB227" s="543" t="s">
        <v>235</v>
      </c>
      <c r="BC227" s="550">
        <f>'Report 2'!$H68</f>
        <v>0</v>
      </c>
      <c r="BD227" s="550">
        <f>'Report 2'!$I68</f>
        <v>0</v>
      </c>
      <c r="BE227" s="550">
        <f>'Report 2'!$J68</f>
        <v>0</v>
      </c>
      <c r="BF227" s="550">
        <f>'Report 2'!$K68</f>
        <v>0</v>
      </c>
      <c r="BG227" s="550">
        <f>'Report 2'!$L68</f>
        <v>0</v>
      </c>
      <c r="BH227" s="550">
        <f>'Report 2'!$M68</f>
        <v>0</v>
      </c>
      <c r="BI227" s="550">
        <f>'Report 2'!$N68</f>
        <v>0</v>
      </c>
      <c r="BK227" s="541" t="s">
        <v>669</v>
      </c>
      <c r="BL227" s="537">
        <v>3</v>
      </c>
      <c r="BM227" s="537" t="str">
        <f>'Information Input'!$M$14</f>
        <v xml:space="preserve">      -      </v>
      </c>
      <c r="BN227" s="537" t="s">
        <v>138</v>
      </c>
      <c r="BO227" s="538">
        <f t="shared" si="54"/>
        <v>43739</v>
      </c>
      <c r="BP227" s="538">
        <f t="shared" si="55"/>
        <v>43830</v>
      </c>
      <c r="BQ227" s="538">
        <f>'Information Input'!$H$35</f>
        <v>43555</v>
      </c>
      <c r="BR227" s="537" t="str">
        <f>'Information Input'!$J$22</f>
        <v>Quarterly</v>
      </c>
      <c r="BS227" s="538">
        <f>'Information Input'!$H$30</f>
        <v>43555</v>
      </c>
      <c r="BT227" s="537">
        <f>'Information Input'!$J$18</f>
        <v>2019</v>
      </c>
      <c r="BU227" s="579" t="s">
        <v>94</v>
      </c>
      <c r="BV227" s="540" t="s">
        <v>95</v>
      </c>
      <c r="BW227" s="541" t="s">
        <v>96</v>
      </c>
      <c r="BX227" s="537">
        <v>9</v>
      </c>
      <c r="BY227" s="549" t="s">
        <v>170</v>
      </c>
      <c r="BZ227" s="549" t="s">
        <v>258</v>
      </c>
      <c r="CA227" s="543">
        <f>'Report 3'!$Q$24</f>
        <v>0</v>
      </c>
      <c r="CC227" s="542" t="s">
        <v>669</v>
      </c>
      <c r="CD227" s="1014" t="s">
        <v>672</v>
      </c>
      <c r="CE227" s="1014" t="str">
        <f>'Information Input'!$M$14</f>
        <v xml:space="preserve">      -      </v>
      </c>
      <c r="CF227" s="551" t="s">
        <v>135</v>
      </c>
      <c r="CG227" s="552">
        <f t="shared" si="59"/>
        <v>43466</v>
      </c>
      <c r="CH227" s="552">
        <f t="shared" si="60"/>
        <v>43555</v>
      </c>
      <c r="CI227" s="552">
        <f>'Information Input'!$H$35</f>
        <v>43555</v>
      </c>
      <c r="CJ227" s="551" t="str">
        <f>'Information Input'!$J$22</f>
        <v>Quarterly</v>
      </c>
      <c r="CK227" s="552">
        <f>'Information Input'!$H$30</f>
        <v>43555</v>
      </c>
      <c r="CL227" s="551">
        <f>'Information Input'!$J$18</f>
        <v>2019</v>
      </c>
      <c r="CM227" s="551" t="s">
        <v>101</v>
      </c>
      <c r="CN227" s="1014" t="s">
        <v>102</v>
      </c>
      <c r="CO227" s="542" t="s">
        <v>103</v>
      </c>
      <c r="CP227" s="542" t="s">
        <v>671</v>
      </c>
      <c r="CQ227" s="551">
        <v>26</v>
      </c>
      <c r="CR227" s="542" t="s">
        <v>168</v>
      </c>
      <c r="CS227" s="542" t="s">
        <v>237</v>
      </c>
      <c r="CT227" s="1015">
        <f>'Report 1'!$AB$18</f>
        <v>0</v>
      </c>
      <c r="CU227" s="1016">
        <f>SUMIF('Report 4A'!$G$16:$G$95,$CQ227,'Report 4A'!$AJ$16:$AJ$95)</f>
        <v>0</v>
      </c>
      <c r="CV227" s="1017">
        <f t="shared" si="61"/>
        <v>0</v>
      </c>
      <c r="CX227" s="557" t="s">
        <v>669</v>
      </c>
      <c r="CY227" s="562" t="s">
        <v>312</v>
      </c>
      <c r="CZ227" s="562" t="str">
        <f>'Information Input'!$M$14</f>
        <v xml:space="preserve">      -      </v>
      </c>
      <c r="DA227" s="559">
        <f>'Information Input'!$H$35</f>
        <v>43555</v>
      </c>
      <c r="DB227" s="562" t="str">
        <f>'Information Input'!$J$22</f>
        <v>Quarterly</v>
      </c>
      <c r="DC227" s="566">
        <f>'Information Input'!$H$30</f>
        <v>43555</v>
      </c>
      <c r="DD227" s="567" t="str">
        <f t="shared" si="53"/>
        <v>201604</v>
      </c>
      <c r="DE227" s="561" t="s">
        <v>103</v>
      </c>
      <c r="DF227" s="561" t="s">
        <v>681</v>
      </c>
      <c r="DG227" s="568">
        <f>'Report 5D'!$AL$161</f>
        <v>0</v>
      </c>
      <c r="DH227" s="569">
        <f>'Report 5D'!$AL$162</f>
        <v>0</v>
      </c>
      <c r="DI227" s="568">
        <f>'Report 5D'!$AL$163</f>
        <v>0</v>
      </c>
      <c r="DJ227" s="568">
        <f>'Report 5D'!$AL$164</f>
        <v>0</v>
      </c>
      <c r="DK227" s="568">
        <f>'Report 5D'!$AL$165</f>
        <v>0</v>
      </c>
      <c r="DL227" s="568">
        <f>'Report 5D'!$AL$166</f>
        <v>0</v>
      </c>
      <c r="DM227" s="568">
        <f>'Report 5D'!$AL$167</f>
        <v>0</v>
      </c>
      <c r="DN227" s="568">
        <f>'Report 5D'!$AL$168</f>
        <v>0</v>
      </c>
      <c r="DO227" s="568">
        <f>'Report 5D'!$AL$169</f>
        <v>0</v>
      </c>
      <c r="DP227" s="568">
        <f>'Report 5D'!$AL$170</f>
        <v>0</v>
      </c>
      <c r="DQ227" s="568">
        <f>'Report 5D'!$AL$171</f>
        <v>0</v>
      </c>
    </row>
    <row r="228" spans="2:121">
      <c r="B228" s="535" t="s">
        <v>669</v>
      </c>
      <c r="C228" s="536">
        <v>1</v>
      </c>
      <c r="D228" s="537" t="str">
        <f>'Information Input'!$M$14</f>
        <v xml:space="preserve">      -      </v>
      </c>
      <c r="E228" s="537" t="s">
        <v>135</v>
      </c>
      <c r="F228" s="538">
        <f t="shared" si="57"/>
        <v>43466</v>
      </c>
      <c r="G228" s="538">
        <f t="shared" si="58"/>
        <v>43555</v>
      </c>
      <c r="H228" s="538">
        <f>'Information Input'!$H$35</f>
        <v>43555</v>
      </c>
      <c r="I228" s="537" t="str">
        <f>'Information Input'!$J$22</f>
        <v>Quarterly</v>
      </c>
      <c r="J228" s="538">
        <f>'Information Input'!$H$30</f>
        <v>43555</v>
      </c>
      <c r="K228" s="537">
        <f>'Information Input'!$J$18</f>
        <v>2019</v>
      </c>
      <c r="L228" s="579" t="s">
        <v>97</v>
      </c>
      <c r="M228" s="540" t="s">
        <v>98</v>
      </c>
      <c r="N228" s="541" t="s">
        <v>96</v>
      </c>
      <c r="O228" s="542" t="s">
        <v>670</v>
      </c>
      <c r="P228" s="537">
        <v>5</v>
      </c>
      <c r="Q228" s="541" t="s">
        <v>145</v>
      </c>
      <c r="R228" s="541" t="s">
        <v>239</v>
      </c>
      <c r="S228" s="543">
        <f>'Report 1'!$R$18</f>
        <v>0</v>
      </c>
      <c r="T228" s="544">
        <f>'Report 1'!$R$23</f>
        <v>0</v>
      </c>
      <c r="U228" s="545">
        <f>'Report 1'!$R$109</f>
        <v>0</v>
      </c>
      <c r="AL228" s="546" t="s">
        <v>669</v>
      </c>
      <c r="AM228" s="547">
        <v>2</v>
      </c>
      <c r="AN228" s="547" t="str">
        <f>'Information Input'!$M$14</f>
        <v xml:space="preserve">      -      </v>
      </c>
      <c r="AO228" s="547" t="s">
        <v>135</v>
      </c>
      <c r="AP228" s="538">
        <f t="shared" si="62"/>
        <v>43466</v>
      </c>
      <c r="AQ228" s="538">
        <f t="shared" si="63"/>
        <v>43555</v>
      </c>
      <c r="AR228" s="538">
        <f>'Information Input'!$H$35</f>
        <v>43555</v>
      </c>
      <c r="AS228" s="547" t="str">
        <f>'Information Input'!$J$22</f>
        <v>Quarterly</v>
      </c>
      <c r="AT228" s="538">
        <f>'Information Input'!$H$30</f>
        <v>43555</v>
      </c>
      <c r="AU228" s="547">
        <f>'Information Input'!$J$18</f>
        <v>2019</v>
      </c>
      <c r="AV228" s="547" t="s">
        <v>92</v>
      </c>
      <c r="AW228" s="547" t="s">
        <v>93</v>
      </c>
      <c r="AX228" s="547" t="s">
        <v>91</v>
      </c>
      <c r="AY228" s="548" t="s">
        <v>671</v>
      </c>
      <c r="AZ228" s="547">
        <v>17</v>
      </c>
      <c r="BA228" s="549" t="s">
        <v>159</v>
      </c>
      <c r="BB228" s="543" t="s">
        <v>235</v>
      </c>
      <c r="BC228" s="550">
        <f>'Report 2'!$H69</f>
        <v>0</v>
      </c>
      <c r="BD228" s="550">
        <f>'Report 2'!$I69</f>
        <v>0</v>
      </c>
      <c r="BE228" s="550">
        <f>'Report 2'!$J69</f>
        <v>0</v>
      </c>
      <c r="BF228" s="550">
        <f>'Report 2'!$K69</f>
        <v>0</v>
      </c>
      <c r="BG228" s="550">
        <f>'Report 2'!$L69</f>
        <v>0</v>
      </c>
      <c r="BH228" s="550">
        <f>'Report 2'!$M69</f>
        <v>0</v>
      </c>
      <c r="BI228" s="550">
        <f>'Report 2'!$N69</f>
        <v>0</v>
      </c>
      <c r="BK228" s="522" t="s">
        <v>669</v>
      </c>
      <c r="BL228" s="517">
        <v>3</v>
      </c>
      <c r="BM228" s="517" t="str">
        <f>'Information Input'!$M$14</f>
        <v xml:space="preserve">      -      </v>
      </c>
      <c r="BN228" s="517" t="s">
        <v>138</v>
      </c>
      <c r="BO228" s="518">
        <f t="shared" si="54"/>
        <v>43739</v>
      </c>
      <c r="BP228" s="518">
        <f t="shared" si="55"/>
        <v>43830</v>
      </c>
      <c r="BQ228" s="519">
        <f>'Information Input'!$H$35</f>
        <v>43555</v>
      </c>
      <c r="BR228" s="517" t="str">
        <f>'Information Input'!$J$22</f>
        <v>Quarterly</v>
      </c>
      <c r="BS228" s="519">
        <f>'Information Input'!$H$30</f>
        <v>43555</v>
      </c>
      <c r="BT228" s="517">
        <f>'Information Input'!$J$18</f>
        <v>2019</v>
      </c>
      <c r="BU228" s="578" t="s">
        <v>97</v>
      </c>
      <c r="BV228" s="521" t="s">
        <v>98</v>
      </c>
      <c r="BW228" s="522" t="s">
        <v>96</v>
      </c>
      <c r="BX228" s="517">
        <v>1</v>
      </c>
      <c r="BY228" s="530" t="s">
        <v>153</v>
      </c>
      <c r="BZ228" s="530" t="s">
        <v>250</v>
      </c>
      <c r="CA228" s="524">
        <f>'Report 3'!$G$32</f>
        <v>0</v>
      </c>
      <c r="CC228" s="542" t="s">
        <v>669</v>
      </c>
      <c r="CD228" s="1014" t="s">
        <v>672</v>
      </c>
      <c r="CE228" s="1014" t="str">
        <f>'Information Input'!$M$14</f>
        <v xml:space="preserve">      -      </v>
      </c>
      <c r="CF228" s="551" t="s">
        <v>135</v>
      </c>
      <c r="CG228" s="552">
        <f t="shared" si="59"/>
        <v>43466</v>
      </c>
      <c r="CH228" s="552">
        <f t="shared" si="60"/>
        <v>43555</v>
      </c>
      <c r="CI228" s="552">
        <f>'Information Input'!$H$35</f>
        <v>43555</v>
      </c>
      <c r="CJ228" s="551" t="str">
        <f>'Information Input'!$J$22</f>
        <v>Quarterly</v>
      </c>
      <c r="CK228" s="552">
        <f>'Information Input'!$H$30</f>
        <v>43555</v>
      </c>
      <c r="CL228" s="551">
        <f>'Information Input'!$J$18</f>
        <v>2019</v>
      </c>
      <c r="CM228" s="551" t="s">
        <v>101</v>
      </c>
      <c r="CN228" s="1014" t="s">
        <v>102</v>
      </c>
      <c r="CO228" s="542" t="s">
        <v>103</v>
      </c>
      <c r="CP228" s="542" t="s">
        <v>671</v>
      </c>
      <c r="CQ228" s="551">
        <v>27</v>
      </c>
      <c r="CR228" s="542" t="s">
        <v>169</v>
      </c>
      <c r="CS228" s="542" t="s">
        <v>235</v>
      </c>
      <c r="CT228" s="1015">
        <f>'Report 1'!$AB$18</f>
        <v>0</v>
      </c>
      <c r="CU228" s="1016">
        <f>SUMIF('Report 4A'!$G$16:$G$95,$CQ228,'Report 4A'!$AJ$16:$AJ$95)</f>
        <v>0</v>
      </c>
      <c r="CV228" s="1017">
        <f t="shared" si="61"/>
        <v>0</v>
      </c>
      <c r="CX228" s="527" t="s">
        <v>669</v>
      </c>
      <c r="CY228" s="517" t="s">
        <v>308</v>
      </c>
      <c r="CZ228" s="517" t="str">
        <f>'Information Input'!$M$14</f>
        <v xml:space="preserve">      -      </v>
      </c>
      <c r="DA228" s="519">
        <f>'Information Input'!$H$35</f>
        <v>43555</v>
      </c>
      <c r="DB228" s="517" t="str">
        <f>'Information Input'!$J$22</f>
        <v>Quarterly</v>
      </c>
      <c r="DC228" s="519">
        <f>'Information Input'!$H$30</f>
        <v>43555</v>
      </c>
      <c r="DD228" s="533" t="str">
        <f t="shared" si="53"/>
        <v>201903</v>
      </c>
      <c r="DE228" s="522" t="s">
        <v>91</v>
      </c>
      <c r="DF228" s="522" t="s">
        <v>682</v>
      </c>
      <c r="DG228" s="525">
        <f>'Report 5H'!$C$55</f>
        <v>0</v>
      </c>
      <c r="DH228" s="531">
        <f>'Report 5H'!$C$56</f>
        <v>0</v>
      </c>
      <c r="DI228" s="525">
        <f>'Report 5H'!$C$57</f>
        <v>0</v>
      </c>
      <c r="DJ228" s="525">
        <f>'Report 5H'!$C$58</f>
        <v>0</v>
      </c>
      <c r="DK228" s="525">
        <f>'Report 5H'!$C$59</f>
        <v>0</v>
      </c>
      <c r="DL228" s="525">
        <f>'Report 5H'!$C$60</f>
        <v>0</v>
      </c>
      <c r="DM228" s="525">
        <f>'Report 5H'!$C$61</f>
        <v>0</v>
      </c>
      <c r="DN228" s="525">
        <f>'Report 5H'!$C$62</f>
        <v>0</v>
      </c>
      <c r="DO228" s="525">
        <f>'Report 5H'!$C$63</f>
        <v>0</v>
      </c>
      <c r="DP228" s="525">
        <f>'Report 5H'!$C$64</f>
        <v>0</v>
      </c>
      <c r="DQ228" s="525">
        <f>'Report 5H'!$C$65</f>
        <v>0</v>
      </c>
    </row>
    <row r="229" spans="2:121">
      <c r="B229" s="535" t="s">
        <v>669</v>
      </c>
      <c r="C229" s="536">
        <v>1</v>
      </c>
      <c r="D229" s="537" t="str">
        <f>'Information Input'!$M$14</f>
        <v xml:space="preserve">      -      </v>
      </c>
      <c r="E229" s="537" t="s">
        <v>135</v>
      </c>
      <c r="F229" s="538">
        <f t="shared" si="57"/>
        <v>43466</v>
      </c>
      <c r="G229" s="538">
        <f t="shared" si="58"/>
        <v>43555</v>
      </c>
      <c r="H229" s="538">
        <f>'Information Input'!$H$35</f>
        <v>43555</v>
      </c>
      <c r="I229" s="537" t="str">
        <f>'Information Input'!$J$22</f>
        <v>Quarterly</v>
      </c>
      <c r="J229" s="538">
        <f>'Information Input'!$H$30</f>
        <v>43555</v>
      </c>
      <c r="K229" s="537">
        <f>'Information Input'!$J$18</f>
        <v>2019</v>
      </c>
      <c r="L229" s="579" t="s">
        <v>97</v>
      </c>
      <c r="M229" s="540" t="s">
        <v>98</v>
      </c>
      <c r="N229" s="541" t="s">
        <v>96</v>
      </c>
      <c r="O229" s="542" t="s">
        <v>670</v>
      </c>
      <c r="P229" s="537">
        <v>6</v>
      </c>
      <c r="Q229" s="541" t="s">
        <v>146</v>
      </c>
      <c r="R229" s="541" t="s">
        <v>239</v>
      </c>
      <c r="S229" s="543">
        <f>'Report 1'!$R$18</f>
        <v>0</v>
      </c>
      <c r="T229" s="544">
        <f>'Report 1'!$R$24</f>
        <v>0</v>
      </c>
      <c r="U229" s="545">
        <f>'Report 1'!$R$110</f>
        <v>0</v>
      </c>
      <c r="AL229" s="546" t="s">
        <v>669</v>
      </c>
      <c r="AM229" s="547">
        <v>2</v>
      </c>
      <c r="AN229" s="547" t="str">
        <f>'Information Input'!$M$14</f>
        <v xml:space="preserve">      -      </v>
      </c>
      <c r="AO229" s="547" t="s">
        <v>135</v>
      </c>
      <c r="AP229" s="538">
        <f t="shared" si="62"/>
        <v>43466</v>
      </c>
      <c r="AQ229" s="538">
        <f t="shared" si="63"/>
        <v>43555</v>
      </c>
      <c r="AR229" s="538">
        <f>'Information Input'!$H$35</f>
        <v>43555</v>
      </c>
      <c r="AS229" s="547" t="str">
        <f>'Information Input'!$J$22</f>
        <v>Quarterly</v>
      </c>
      <c r="AT229" s="538">
        <f>'Information Input'!$H$30</f>
        <v>43555</v>
      </c>
      <c r="AU229" s="547">
        <f>'Information Input'!$J$18</f>
        <v>2019</v>
      </c>
      <c r="AV229" s="547" t="s">
        <v>92</v>
      </c>
      <c r="AW229" s="547" t="s">
        <v>93</v>
      </c>
      <c r="AX229" s="547" t="s">
        <v>91</v>
      </c>
      <c r="AY229" s="548" t="s">
        <v>671</v>
      </c>
      <c r="AZ229" s="547">
        <v>18</v>
      </c>
      <c r="BA229" s="549" t="s">
        <v>160</v>
      </c>
      <c r="BB229" s="543" t="s">
        <v>235</v>
      </c>
      <c r="BC229" s="550">
        <f>'Report 2'!$H70</f>
        <v>0</v>
      </c>
      <c r="BD229" s="550">
        <f>'Report 2'!$I70</f>
        <v>0</v>
      </c>
      <c r="BE229" s="550">
        <f>'Report 2'!$J70</f>
        <v>0</v>
      </c>
      <c r="BF229" s="550">
        <f>'Report 2'!$K70</f>
        <v>0</v>
      </c>
      <c r="BG229" s="550">
        <f>'Report 2'!$L70</f>
        <v>0</v>
      </c>
      <c r="BH229" s="550">
        <f>'Report 2'!$M70</f>
        <v>0</v>
      </c>
      <c r="BI229" s="550">
        <f>'Report 2'!$N70</f>
        <v>0</v>
      </c>
      <c r="BK229" s="541" t="s">
        <v>669</v>
      </c>
      <c r="BL229" s="537">
        <v>3</v>
      </c>
      <c r="BM229" s="537" t="str">
        <f>'Information Input'!$M$14</f>
        <v xml:space="preserve">      -      </v>
      </c>
      <c r="BN229" s="537" t="s">
        <v>138</v>
      </c>
      <c r="BO229" s="538">
        <f t="shared" si="54"/>
        <v>43739</v>
      </c>
      <c r="BP229" s="538">
        <f t="shared" si="55"/>
        <v>43830</v>
      </c>
      <c r="BQ229" s="538">
        <f>'Information Input'!$H$35</f>
        <v>43555</v>
      </c>
      <c r="BR229" s="537" t="str">
        <f>'Information Input'!$J$22</f>
        <v>Quarterly</v>
      </c>
      <c r="BS229" s="538">
        <f>'Information Input'!$H$30</f>
        <v>43555</v>
      </c>
      <c r="BT229" s="537">
        <f>'Information Input'!$J$18</f>
        <v>2019</v>
      </c>
      <c r="BU229" s="579" t="s">
        <v>97</v>
      </c>
      <c r="BV229" s="540" t="s">
        <v>98</v>
      </c>
      <c r="BW229" s="541" t="s">
        <v>96</v>
      </c>
      <c r="BX229" s="537">
        <v>2</v>
      </c>
      <c r="BY229" s="549" t="s">
        <v>154</v>
      </c>
      <c r="BZ229" s="549" t="s">
        <v>251</v>
      </c>
      <c r="CA229" s="543">
        <f>'Report 3'!$G$33</f>
        <v>0</v>
      </c>
      <c r="CC229" s="542" t="s">
        <v>669</v>
      </c>
      <c r="CD229" s="1014" t="s">
        <v>672</v>
      </c>
      <c r="CE229" s="1014" t="str">
        <f>'Information Input'!$M$14</f>
        <v xml:space="preserve">      -      </v>
      </c>
      <c r="CF229" s="551" t="s">
        <v>135</v>
      </c>
      <c r="CG229" s="552">
        <f t="shared" si="59"/>
        <v>43466</v>
      </c>
      <c r="CH229" s="552">
        <f t="shared" si="60"/>
        <v>43555</v>
      </c>
      <c r="CI229" s="552">
        <f>'Information Input'!$H$35</f>
        <v>43555</v>
      </c>
      <c r="CJ229" s="551" t="str">
        <f>'Information Input'!$J$22</f>
        <v>Quarterly</v>
      </c>
      <c r="CK229" s="552">
        <f>'Information Input'!$H$30</f>
        <v>43555</v>
      </c>
      <c r="CL229" s="551">
        <f>'Information Input'!$J$18</f>
        <v>2019</v>
      </c>
      <c r="CM229" s="551" t="s">
        <v>101</v>
      </c>
      <c r="CN229" s="1014" t="s">
        <v>102</v>
      </c>
      <c r="CO229" s="542" t="s">
        <v>103</v>
      </c>
      <c r="CP229" s="542" t="s">
        <v>671</v>
      </c>
      <c r="CQ229" s="551">
        <v>28</v>
      </c>
      <c r="CR229" s="542" t="s">
        <v>170</v>
      </c>
      <c r="CS229" s="542" t="s">
        <v>235</v>
      </c>
      <c r="CT229" s="1015">
        <f>'Report 1'!$AB$18</f>
        <v>0</v>
      </c>
      <c r="CU229" s="1016">
        <f>SUMIF('Report 4A'!$G$16:$G$95,$CQ229,'Report 4A'!$AJ$16:$AJ$95)</f>
        <v>0</v>
      </c>
      <c r="CV229" s="1017">
        <f t="shared" si="61"/>
        <v>0</v>
      </c>
      <c r="CX229" s="546" t="s">
        <v>669</v>
      </c>
      <c r="CY229" s="537" t="s">
        <v>308</v>
      </c>
      <c r="CZ229" s="537" t="str">
        <f>'Information Input'!$M$14</f>
        <v xml:space="preserve">      -      </v>
      </c>
      <c r="DA229" s="538">
        <f>'Information Input'!$H$35</f>
        <v>43555</v>
      </c>
      <c r="DB229" s="537" t="str">
        <f>'Information Input'!$J$22</f>
        <v>Quarterly</v>
      </c>
      <c r="DC229" s="552">
        <f>'Information Input'!$H$30</f>
        <v>43555</v>
      </c>
      <c r="DD229" s="553" t="str">
        <f t="shared" si="53"/>
        <v>201902</v>
      </c>
      <c r="DE229" s="541" t="s">
        <v>91</v>
      </c>
      <c r="DF229" s="541" t="s">
        <v>682</v>
      </c>
      <c r="DG229" s="544">
        <f>'Report 5H'!$D$55</f>
        <v>0</v>
      </c>
      <c r="DH229" s="550">
        <f>'Report 5H'!$D$56</f>
        <v>0</v>
      </c>
      <c r="DI229" s="544">
        <f>'Report 5H'!$D$57</f>
        <v>0</v>
      </c>
      <c r="DJ229" s="544">
        <f>'Report 5H'!$D$58</f>
        <v>0</v>
      </c>
      <c r="DK229" s="544">
        <f>'Report 5H'!$D$59</f>
        <v>0</v>
      </c>
      <c r="DL229" s="544">
        <f>'Report 5H'!$D$60</f>
        <v>0</v>
      </c>
      <c r="DM229" s="544">
        <f>'Report 5H'!$D$61</f>
        <v>0</v>
      </c>
      <c r="DN229" s="544">
        <f>'Report 5H'!$D$62</f>
        <v>0</v>
      </c>
      <c r="DO229" s="544">
        <f>'Report 5H'!$D$63</f>
        <v>0</v>
      </c>
      <c r="DP229" s="544">
        <f>'Report 5H'!$D$64</f>
        <v>0</v>
      </c>
      <c r="DQ229" s="544">
        <f>'Report 5H'!$D$65</f>
        <v>0</v>
      </c>
    </row>
    <row r="230" spans="2:121">
      <c r="B230" s="535" t="s">
        <v>669</v>
      </c>
      <c r="C230" s="536">
        <v>1</v>
      </c>
      <c r="D230" s="537" t="str">
        <f>'Information Input'!$M$14</f>
        <v xml:space="preserve">      -      </v>
      </c>
      <c r="E230" s="537" t="s">
        <v>135</v>
      </c>
      <c r="F230" s="538">
        <f t="shared" si="57"/>
        <v>43466</v>
      </c>
      <c r="G230" s="538">
        <f t="shared" si="58"/>
        <v>43555</v>
      </c>
      <c r="H230" s="538">
        <f>'Information Input'!$H$35</f>
        <v>43555</v>
      </c>
      <c r="I230" s="537" t="str">
        <f>'Information Input'!$J$22</f>
        <v>Quarterly</v>
      </c>
      <c r="J230" s="538">
        <f>'Information Input'!$H$30</f>
        <v>43555</v>
      </c>
      <c r="K230" s="537">
        <f>'Information Input'!$J$18</f>
        <v>2019</v>
      </c>
      <c r="L230" s="579" t="s">
        <v>97</v>
      </c>
      <c r="M230" s="540" t="s">
        <v>98</v>
      </c>
      <c r="N230" s="541" t="s">
        <v>96</v>
      </c>
      <c r="O230" s="542" t="s">
        <v>674</v>
      </c>
      <c r="P230" s="537">
        <v>7</v>
      </c>
      <c r="Q230" s="541" t="s">
        <v>147</v>
      </c>
      <c r="R230" s="541" t="s">
        <v>239</v>
      </c>
      <c r="S230" s="543">
        <f>'Report 1'!$R$18</f>
        <v>0</v>
      </c>
      <c r="T230" s="544">
        <f>'Report 1'!$R$25</f>
        <v>0</v>
      </c>
      <c r="U230" s="545">
        <f>'Report 1'!$R$111</f>
        <v>0</v>
      </c>
      <c r="AL230" s="546" t="s">
        <v>669</v>
      </c>
      <c r="AM230" s="547">
        <v>2</v>
      </c>
      <c r="AN230" s="547" t="str">
        <f>'Information Input'!$M$14</f>
        <v xml:space="preserve">      -      </v>
      </c>
      <c r="AO230" s="547" t="s">
        <v>135</v>
      </c>
      <c r="AP230" s="538">
        <f t="shared" si="62"/>
        <v>43466</v>
      </c>
      <c r="AQ230" s="538">
        <f t="shared" si="63"/>
        <v>43555</v>
      </c>
      <c r="AR230" s="538">
        <f>'Information Input'!$H$35</f>
        <v>43555</v>
      </c>
      <c r="AS230" s="547" t="str">
        <f>'Information Input'!$J$22</f>
        <v>Quarterly</v>
      </c>
      <c r="AT230" s="538">
        <f>'Information Input'!$H$30</f>
        <v>43555</v>
      </c>
      <c r="AU230" s="547">
        <f>'Information Input'!$J$18</f>
        <v>2019</v>
      </c>
      <c r="AV230" s="547" t="s">
        <v>92</v>
      </c>
      <c r="AW230" s="547" t="s">
        <v>93</v>
      </c>
      <c r="AX230" s="547" t="s">
        <v>91</v>
      </c>
      <c r="AY230" s="548" t="s">
        <v>671</v>
      </c>
      <c r="AZ230" s="547">
        <v>19</v>
      </c>
      <c r="BA230" s="549" t="s">
        <v>161</v>
      </c>
      <c r="BB230" s="543" t="s">
        <v>235</v>
      </c>
      <c r="BC230" s="550">
        <f>'Report 2'!$H71</f>
        <v>0</v>
      </c>
      <c r="BD230" s="550">
        <f>'Report 2'!$I71</f>
        <v>0</v>
      </c>
      <c r="BE230" s="550">
        <f>'Report 2'!$J71</f>
        <v>0</v>
      </c>
      <c r="BF230" s="550">
        <f>'Report 2'!$K71</f>
        <v>0</v>
      </c>
      <c r="BG230" s="550">
        <f>'Report 2'!$L71</f>
        <v>0</v>
      </c>
      <c r="BH230" s="550">
        <f>'Report 2'!$M71</f>
        <v>0</v>
      </c>
      <c r="BI230" s="550">
        <f>'Report 2'!$N71</f>
        <v>0</v>
      </c>
      <c r="BK230" s="541" t="s">
        <v>669</v>
      </c>
      <c r="BL230" s="537">
        <v>3</v>
      </c>
      <c r="BM230" s="537" t="str">
        <f>'Information Input'!$M$14</f>
        <v xml:space="preserve">      -      </v>
      </c>
      <c r="BN230" s="537" t="s">
        <v>138</v>
      </c>
      <c r="BO230" s="538">
        <f t="shared" si="54"/>
        <v>43739</v>
      </c>
      <c r="BP230" s="538">
        <f t="shared" si="55"/>
        <v>43830</v>
      </c>
      <c r="BQ230" s="538">
        <f>'Information Input'!$H$35</f>
        <v>43555</v>
      </c>
      <c r="BR230" s="537" t="str">
        <f>'Information Input'!$J$22</f>
        <v>Quarterly</v>
      </c>
      <c r="BS230" s="538">
        <f>'Information Input'!$H$30</f>
        <v>43555</v>
      </c>
      <c r="BT230" s="537">
        <f>'Information Input'!$J$18</f>
        <v>2019</v>
      </c>
      <c r="BU230" s="579" t="s">
        <v>97</v>
      </c>
      <c r="BV230" s="540" t="s">
        <v>98</v>
      </c>
      <c r="BW230" s="541" t="s">
        <v>96</v>
      </c>
      <c r="BX230" s="537">
        <v>3</v>
      </c>
      <c r="BY230" s="549" t="s">
        <v>164</v>
      </c>
      <c r="BZ230" s="549" t="s">
        <v>250</v>
      </c>
      <c r="CA230" s="543">
        <f>'Report 3'!$G$34</f>
        <v>0</v>
      </c>
      <c r="CC230" s="542" t="s">
        <v>669</v>
      </c>
      <c r="CD230" s="1014" t="s">
        <v>672</v>
      </c>
      <c r="CE230" s="1014" t="str">
        <f>'Information Input'!$M$14</f>
        <v xml:space="preserve">      -      </v>
      </c>
      <c r="CF230" s="551" t="s">
        <v>135</v>
      </c>
      <c r="CG230" s="552">
        <f t="shared" si="59"/>
        <v>43466</v>
      </c>
      <c r="CH230" s="552">
        <f t="shared" si="60"/>
        <v>43555</v>
      </c>
      <c r="CI230" s="552">
        <f>'Information Input'!$H$35</f>
        <v>43555</v>
      </c>
      <c r="CJ230" s="551" t="str">
        <f>'Information Input'!$J$22</f>
        <v>Quarterly</v>
      </c>
      <c r="CK230" s="552">
        <f>'Information Input'!$H$30</f>
        <v>43555</v>
      </c>
      <c r="CL230" s="551">
        <f>'Information Input'!$J$18</f>
        <v>2019</v>
      </c>
      <c r="CM230" s="551" t="s">
        <v>101</v>
      </c>
      <c r="CN230" s="1014" t="s">
        <v>102</v>
      </c>
      <c r="CO230" s="542" t="s">
        <v>103</v>
      </c>
      <c r="CP230" s="542" t="s">
        <v>671</v>
      </c>
      <c r="CQ230" s="551">
        <v>29</v>
      </c>
      <c r="CR230" s="542" t="s">
        <v>171</v>
      </c>
      <c r="CS230" s="542" t="s">
        <v>238</v>
      </c>
      <c r="CT230" s="1015">
        <f>'Report 1'!$AB$18</f>
        <v>0</v>
      </c>
      <c r="CU230" s="1016">
        <f>SUMIF('Report 4A'!$G$16:$G$95,$CQ230,'Report 4A'!$AJ$16:$AJ$95)</f>
        <v>0</v>
      </c>
      <c r="CV230" s="1017">
        <f t="shared" si="61"/>
        <v>0</v>
      </c>
      <c r="CX230" s="546" t="s">
        <v>669</v>
      </c>
      <c r="CY230" s="537" t="s">
        <v>308</v>
      </c>
      <c r="CZ230" s="537" t="str">
        <f>'Information Input'!$M$14</f>
        <v xml:space="preserve">      -      </v>
      </c>
      <c r="DA230" s="538">
        <f>'Information Input'!$H$35</f>
        <v>43555</v>
      </c>
      <c r="DB230" s="537" t="str">
        <f>'Information Input'!$J$22</f>
        <v>Quarterly</v>
      </c>
      <c r="DC230" s="552">
        <f>'Information Input'!$H$30</f>
        <v>43555</v>
      </c>
      <c r="DD230" s="553" t="str">
        <f t="shared" si="53"/>
        <v>201901</v>
      </c>
      <c r="DE230" s="541" t="s">
        <v>91</v>
      </c>
      <c r="DF230" s="541" t="s">
        <v>682</v>
      </c>
      <c r="DG230" s="544">
        <f>'Report 5H'!$E$55</f>
        <v>0</v>
      </c>
      <c r="DH230" s="550">
        <f>'Report 5H'!$E$56</f>
        <v>0</v>
      </c>
      <c r="DI230" s="544">
        <f>'Report 5H'!$E$57</f>
        <v>0</v>
      </c>
      <c r="DJ230" s="544">
        <f>'Report 5H'!$E$58</f>
        <v>0</v>
      </c>
      <c r="DK230" s="544">
        <f>'Report 5H'!$E$59</f>
        <v>0</v>
      </c>
      <c r="DL230" s="544">
        <f>'Report 5H'!$E$60</f>
        <v>0</v>
      </c>
      <c r="DM230" s="544">
        <f>'Report 5H'!$E$61</f>
        <v>0</v>
      </c>
      <c r="DN230" s="544">
        <f>'Report 5H'!$E$62</f>
        <v>0</v>
      </c>
      <c r="DO230" s="544">
        <f>'Report 5H'!$E$63</f>
        <v>0</v>
      </c>
      <c r="DP230" s="544">
        <f>'Report 5H'!$E$64</f>
        <v>0</v>
      </c>
      <c r="DQ230" s="544">
        <f>'Report 5H'!$E$65</f>
        <v>0</v>
      </c>
    </row>
    <row r="231" spans="2:121">
      <c r="B231" s="535" t="s">
        <v>669</v>
      </c>
      <c r="C231" s="536">
        <v>1</v>
      </c>
      <c r="D231" s="537" t="str">
        <f>'Information Input'!$M$14</f>
        <v xml:space="preserve">      -      </v>
      </c>
      <c r="E231" s="537" t="s">
        <v>135</v>
      </c>
      <c r="F231" s="538">
        <f t="shared" si="57"/>
        <v>43466</v>
      </c>
      <c r="G231" s="538">
        <f t="shared" si="58"/>
        <v>43555</v>
      </c>
      <c r="H231" s="538">
        <f>'Information Input'!$H$35</f>
        <v>43555</v>
      </c>
      <c r="I231" s="537" t="str">
        <f>'Information Input'!$J$22</f>
        <v>Quarterly</v>
      </c>
      <c r="J231" s="538">
        <f>'Information Input'!$H$30</f>
        <v>43555</v>
      </c>
      <c r="K231" s="537">
        <f>'Information Input'!$J$18</f>
        <v>2019</v>
      </c>
      <c r="L231" s="579" t="s">
        <v>97</v>
      </c>
      <c r="M231" s="540" t="s">
        <v>98</v>
      </c>
      <c r="N231" s="541" t="s">
        <v>96</v>
      </c>
      <c r="O231" s="542" t="s">
        <v>670</v>
      </c>
      <c r="P231" s="537">
        <v>8</v>
      </c>
      <c r="Q231" s="541" t="s">
        <v>148</v>
      </c>
      <c r="R231" s="541" t="s">
        <v>239</v>
      </c>
      <c r="S231" s="543">
        <f>'Report 1'!$R$18</f>
        <v>0</v>
      </c>
      <c r="T231" s="544">
        <f>'Report 1'!$R$26</f>
        <v>0</v>
      </c>
      <c r="U231" s="545">
        <f>'Report 1'!$R$112</f>
        <v>0</v>
      </c>
      <c r="AL231" s="546" t="s">
        <v>669</v>
      </c>
      <c r="AM231" s="547">
        <v>2</v>
      </c>
      <c r="AN231" s="547" t="str">
        <f>'Information Input'!$M$14</f>
        <v xml:space="preserve">      -      </v>
      </c>
      <c r="AO231" s="547" t="s">
        <v>135</v>
      </c>
      <c r="AP231" s="538">
        <f t="shared" si="62"/>
        <v>43466</v>
      </c>
      <c r="AQ231" s="538">
        <f t="shared" si="63"/>
        <v>43555</v>
      </c>
      <c r="AR231" s="538">
        <f>'Information Input'!$H$35</f>
        <v>43555</v>
      </c>
      <c r="AS231" s="547" t="str">
        <f>'Information Input'!$J$22</f>
        <v>Quarterly</v>
      </c>
      <c r="AT231" s="538">
        <f>'Information Input'!$H$30</f>
        <v>43555</v>
      </c>
      <c r="AU231" s="547">
        <f>'Information Input'!$J$18</f>
        <v>2019</v>
      </c>
      <c r="AV231" s="547" t="s">
        <v>92</v>
      </c>
      <c r="AW231" s="547" t="s">
        <v>93</v>
      </c>
      <c r="AX231" s="547" t="s">
        <v>91</v>
      </c>
      <c r="AY231" s="548" t="s">
        <v>671</v>
      </c>
      <c r="AZ231" s="547">
        <v>20</v>
      </c>
      <c r="BA231" s="549" t="s">
        <v>162</v>
      </c>
      <c r="BB231" s="543" t="s">
        <v>235</v>
      </c>
      <c r="BC231" s="550">
        <f>'Report 2'!$H72</f>
        <v>0</v>
      </c>
      <c r="BD231" s="550">
        <f>'Report 2'!$I72</f>
        <v>0</v>
      </c>
      <c r="BE231" s="550">
        <f>'Report 2'!$J72</f>
        <v>0</v>
      </c>
      <c r="BF231" s="550">
        <f>'Report 2'!$K72</f>
        <v>0</v>
      </c>
      <c r="BG231" s="550">
        <f>'Report 2'!$L72</f>
        <v>0</v>
      </c>
      <c r="BH231" s="550">
        <f>'Report 2'!$M72</f>
        <v>0</v>
      </c>
      <c r="BI231" s="550">
        <f>'Report 2'!$N72</f>
        <v>0</v>
      </c>
      <c r="BK231" s="541" t="s">
        <v>669</v>
      </c>
      <c r="BL231" s="537">
        <v>3</v>
      </c>
      <c r="BM231" s="537" t="str">
        <f>'Information Input'!$M$14</f>
        <v xml:space="preserve">      -      </v>
      </c>
      <c r="BN231" s="537" t="s">
        <v>138</v>
      </c>
      <c r="BO231" s="538">
        <f t="shared" si="54"/>
        <v>43739</v>
      </c>
      <c r="BP231" s="538">
        <f t="shared" si="55"/>
        <v>43830</v>
      </c>
      <c r="BQ231" s="538">
        <f>'Information Input'!$H$35</f>
        <v>43555</v>
      </c>
      <c r="BR231" s="537" t="str">
        <f>'Information Input'!$J$22</f>
        <v>Quarterly</v>
      </c>
      <c r="BS231" s="538">
        <f>'Information Input'!$H$30</f>
        <v>43555</v>
      </c>
      <c r="BT231" s="537">
        <f>'Information Input'!$J$18</f>
        <v>2019</v>
      </c>
      <c r="BU231" s="579" t="s">
        <v>97</v>
      </c>
      <c r="BV231" s="540" t="s">
        <v>98</v>
      </c>
      <c r="BW231" s="541" t="s">
        <v>96</v>
      </c>
      <c r="BX231" s="537">
        <v>4</v>
      </c>
      <c r="BY231" s="549" t="s">
        <v>164</v>
      </c>
      <c r="BZ231" s="549" t="s">
        <v>252</v>
      </c>
      <c r="CA231" s="543">
        <f>'Report 3'!$G$35</f>
        <v>0</v>
      </c>
      <c r="CC231" s="542" t="s">
        <v>669</v>
      </c>
      <c r="CD231" s="1014" t="s">
        <v>672</v>
      </c>
      <c r="CE231" s="1014" t="str">
        <f>'Information Input'!$M$14</f>
        <v xml:space="preserve">      -      </v>
      </c>
      <c r="CF231" s="551" t="s">
        <v>135</v>
      </c>
      <c r="CG231" s="552">
        <f t="shared" si="59"/>
        <v>43466</v>
      </c>
      <c r="CH231" s="552">
        <f t="shared" si="60"/>
        <v>43555</v>
      </c>
      <c r="CI231" s="552">
        <f>'Information Input'!$H$35</f>
        <v>43555</v>
      </c>
      <c r="CJ231" s="551" t="str">
        <f>'Information Input'!$J$22</f>
        <v>Quarterly</v>
      </c>
      <c r="CK231" s="552">
        <f>'Information Input'!$H$30</f>
        <v>43555</v>
      </c>
      <c r="CL231" s="551">
        <f>'Information Input'!$J$18</f>
        <v>2019</v>
      </c>
      <c r="CM231" s="551" t="s">
        <v>101</v>
      </c>
      <c r="CN231" s="1014" t="s">
        <v>102</v>
      </c>
      <c r="CO231" s="542" t="s">
        <v>103</v>
      </c>
      <c r="CP231" s="542" t="s">
        <v>671</v>
      </c>
      <c r="CQ231" s="551">
        <v>30</v>
      </c>
      <c r="CR231" s="542" t="s">
        <v>172</v>
      </c>
      <c r="CS231" s="542" t="s">
        <v>238</v>
      </c>
      <c r="CT231" s="1015">
        <f>'Report 1'!$AB$18</f>
        <v>0</v>
      </c>
      <c r="CU231" s="1016">
        <f>SUMIF('Report 4A'!$G$16:$G$95,$CQ231,'Report 4A'!$AJ$16:$AJ$95)</f>
        <v>0</v>
      </c>
      <c r="CV231" s="1017">
        <f t="shared" si="61"/>
        <v>0</v>
      </c>
      <c r="CX231" s="546" t="s">
        <v>669</v>
      </c>
      <c r="CY231" s="537" t="s">
        <v>308</v>
      </c>
      <c r="CZ231" s="537" t="str">
        <f>'Information Input'!$M$14</f>
        <v xml:space="preserve">      -      </v>
      </c>
      <c r="DA231" s="538">
        <f>'Information Input'!$H$35</f>
        <v>43555</v>
      </c>
      <c r="DB231" s="537" t="str">
        <f>'Information Input'!$J$22</f>
        <v>Quarterly</v>
      </c>
      <c r="DC231" s="552">
        <f>'Information Input'!$H$30</f>
        <v>43555</v>
      </c>
      <c r="DD231" s="553" t="str">
        <f t="shared" si="53"/>
        <v>201812</v>
      </c>
      <c r="DE231" s="541" t="s">
        <v>91</v>
      </c>
      <c r="DF231" s="541" t="s">
        <v>682</v>
      </c>
      <c r="DG231" s="544">
        <f>'Report 5H'!$F$55</f>
        <v>0</v>
      </c>
      <c r="DH231" s="550">
        <f>'Report 5H'!$F$56</f>
        <v>0</v>
      </c>
      <c r="DI231" s="544">
        <f>'Report 5H'!$F$57</f>
        <v>0</v>
      </c>
      <c r="DJ231" s="544">
        <f>'Report 5H'!$F$58</f>
        <v>0</v>
      </c>
      <c r="DK231" s="544">
        <f>'Report 5H'!$F$59</f>
        <v>0</v>
      </c>
      <c r="DL231" s="544">
        <f>'Report 5H'!$F$60</f>
        <v>0</v>
      </c>
      <c r="DM231" s="544">
        <f>'Report 5H'!$F$61</f>
        <v>0</v>
      </c>
      <c r="DN231" s="544">
        <f>'Report 5H'!$F$62</f>
        <v>0</v>
      </c>
      <c r="DO231" s="544">
        <f>'Report 5H'!$F$63</f>
        <v>0</v>
      </c>
      <c r="DP231" s="544">
        <f>'Report 5H'!$F$64</f>
        <v>0</v>
      </c>
      <c r="DQ231" s="544">
        <f>'Report 5H'!$F$65</f>
        <v>0</v>
      </c>
    </row>
    <row r="232" spans="2:121">
      <c r="B232" s="535" t="s">
        <v>669</v>
      </c>
      <c r="C232" s="536">
        <v>1</v>
      </c>
      <c r="D232" s="537" t="str">
        <f>'Information Input'!$M$14</f>
        <v xml:space="preserve">      -      </v>
      </c>
      <c r="E232" s="537" t="s">
        <v>135</v>
      </c>
      <c r="F232" s="538">
        <f t="shared" si="57"/>
        <v>43466</v>
      </c>
      <c r="G232" s="538">
        <f t="shared" si="58"/>
        <v>43555</v>
      </c>
      <c r="H232" s="538">
        <f>'Information Input'!$H$35</f>
        <v>43555</v>
      </c>
      <c r="I232" s="537" t="str">
        <f>'Information Input'!$J$22</f>
        <v>Quarterly</v>
      </c>
      <c r="J232" s="538">
        <f>'Information Input'!$H$30</f>
        <v>43555</v>
      </c>
      <c r="K232" s="537">
        <f>'Information Input'!$J$18</f>
        <v>2019</v>
      </c>
      <c r="L232" s="579" t="s">
        <v>97</v>
      </c>
      <c r="M232" s="540" t="s">
        <v>98</v>
      </c>
      <c r="N232" s="541" t="s">
        <v>96</v>
      </c>
      <c r="O232" s="542" t="s">
        <v>670</v>
      </c>
      <c r="P232" s="537">
        <v>9</v>
      </c>
      <c r="Q232" s="541" t="s">
        <v>149</v>
      </c>
      <c r="R232" s="541" t="s">
        <v>239</v>
      </c>
      <c r="S232" s="543">
        <f>'Report 1'!$R$18</f>
        <v>0</v>
      </c>
      <c r="T232" s="544">
        <f>'Report 1'!$R$27</f>
        <v>0</v>
      </c>
      <c r="U232" s="545">
        <f>'Report 1'!$R$113</f>
        <v>0</v>
      </c>
      <c r="AL232" s="546" t="s">
        <v>669</v>
      </c>
      <c r="AM232" s="547">
        <v>2</v>
      </c>
      <c r="AN232" s="547" t="str">
        <f>'Information Input'!$M$14</f>
        <v xml:space="preserve">      -      </v>
      </c>
      <c r="AO232" s="547" t="s">
        <v>135</v>
      </c>
      <c r="AP232" s="538">
        <f t="shared" si="62"/>
        <v>43466</v>
      </c>
      <c r="AQ232" s="538">
        <f t="shared" si="63"/>
        <v>43555</v>
      </c>
      <c r="AR232" s="538">
        <f>'Information Input'!$H$35</f>
        <v>43555</v>
      </c>
      <c r="AS232" s="547" t="str">
        <f>'Information Input'!$J$22</f>
        <v>Quarterly</v>
      </c>
      <c r="AT232" s="538">
        <f>'Information Input'!$H$30</f>
        <v>43555</v>
      </c>
      <c r="AU232" s="547">
        <f>'Information Input'!$J$18</f>
        <v>2019</v>
      </c>
      <c r="AV232" s="547" t="s">
        <v>92</v>
      </c>
      <c r="AW232" s="547" t="s">
        <v>93</v>
      </c>
      <c r="AX232" s="547" t="s">
        <v>91</v>
      </c>
      <c r="AY232" s="548" t="s">
        <v>671</v>
      </c>
      <c r="AZ232" s="547">
        <v>21</v>
      </c>
      <c r="BA232" s="549" t="s">
        <v>163</v>
      </c>
      <c r="BB232" s="543" t="s">
        <v>235</v>
      </c>
      <c r="BC232" s="550">
        <f>'Report 2'!$H73</f>
        <v>0</v>
      </c>
      <c r="BD232" s="550">
        <f>'Report 2'!$I73</f>
        <v>0</v>
      </c>
      <c r="BE232" s="550">
        <f>'Report 2'!$J73</f>
        <v>0</v>
      </c>
      <c r="BF232" s="550">
        <f>'Report 2'!$K73</f>
        <v>0</v>
      </c>
      <c r="BG232" s="550">
        <f>'Report 2'!$L73</f>
        <v>0</v>
      </c>
      <c r="BH232" s="550">
        <f>'Report 2'!$M73</f>
        <v>0</v>
      </c>
      <c r="BI232" s="550">
        <f>'Report 2'!$N73</f>
        <v>0</v>
      </c>
      <c r="BK232" s="541" t="s">
        <v>669</v>
      </c>
      <c r="BL232" s="537">
        <v>3</v>
      </c>
      <c r="BM232" s="537" t="str">
        <f>'Information Input'!$M$14</f>
        <v xml:space="preserve">      -      </v>
      </c>
      <c r="BN232" s="537" t="s">
        <v>138</v>
      </c>
      <c r="BO232" s="538">
        <f t="shared" si="54"/>
        <v>43739</v>
      </c>
      <c r="BP232" s="538">
        <f t="shared" si="55"/>
        <v>43830</v>
      </c>
      <c r="BQ232" s="538">
        <f>'Information Input'!$H$35</f>
        <v>43555</v>
      </c>
      <c r="BR232" s="537" t="str">
        <f>'Information Input'!$J$22</f>
        <v>Quarterly</v>
      </c>
      <c r="BS232" s="538">
        <f>'Information Input'!$H$30</f>
        <v>43555</v>
      </c>
      <c r="BT232" s="537">
        <f>'Information Input'!$J$18</f>
        <v>2019</v>
      </c>
      <c r="BU232" s="579" t="s">
        <v>97</v>
      </c>
      <c r="BV232" s="540" t="s">
        <v>98</v>
      </c>
      <c r="BW232" s="541" t="s">
        <v>96</v>
      </c>
      <c r="BX232" s="537">
        <v>5</v>
      </c>
      <c r="BY232" s="549" t="s">
        <v>253</v>
      </c>
      <c r="BZ232" s="549" t="s">
        <v>254</v>
      </c>
      <c r="CA232" s="543">
        <f>'Report 3'!$G$36</f>
        <v>0</v>
      </c>
      <c r="CC232" s="542" t="s">
        <v>669</v>
      </c>
      <c r="CD232" s="1014" t="s">
        <v>672</v>
      </c>
      <c r="CE232" s="1014" t="str">
        <f>'Information Input'!$M$14</f>
        <v xml:space="preserve">      -      </v>
      </c>
      <c r="CF232" s="551" t="s">
        <v>135</v>
      </c>
      <c r="CG232" s="552">
        <f t="shared" si="59"/>
        <v>43466</v>
      </c>
      <c r="CH232" s="552">
        <f t="shared" si="60"/>
        <v>43555</v>
      </c>
      <c r="CI232" s="552">
        <f>'Information Input'!$H$35</f>
        <v>43555</v>
      </c>
      <c r="CJ232" s="551" t="str">
        <f>'Information Input'!$J$22</f>
        <v>Quarterly</v>
      </c>
      <c r="CK232" s="552">
        <f>'Information Input'!$H$30</f>
        <v>43555</v>
      </c>
      <c r="CL232" s="551">
        <f>'Information Input'!$J$18</f>
        <v>2019</v>
      </c>
      <c r="CM232" s="551" t="s">
        <v>101</v>
      </c>
      <c r="CN232" s="1014" t="s">
        <v>102</v>
      </c>
      <c r="CO232" s="542" t="s">
        <v>103</v>
      </c>
      <c r="CP232" s="542" t="s">
        <v>671</v>
      </c>
      <c r="CQ232" s="551">
        <v>31</v>
      </c>
      <c r="CR232" s="542" t="s">
        <v>173</v>
      </c>
      <c r="CS232" s="542" t="s">
        <v>233</v>
      </c>
      <c r="CT232" s="1015">
        <f>'Report 1'!$AB$18</f>
        <v>0</v>
      </c>
      <c r="CU232" s="1016">
        <f>SUMIF('Report 4A'!$G$16:$G$95,$CQ232,'Report 4A'!$AJ$16:$AJ$95)</f>
        <v>0</v>
      </c>
      <c r="CV232" s="1017">
        <f t="shared" si="61"/>
        <v>0</v>
      </c>
      <c r="CX232" s="546" t="s">
        <v>669</v>
      </c>
      <c r="CY232" s="537" t="s">
        <v>308</v>
      </c>
      <c r="CZ232" s="537" t="str">
        <f>'Information Input'!$M$14</f>
        <v xml:space="preserve">      -      </v>
      </c>
      <c r="DA232" s="538">
        <f>'Information Input'!$H$35</f>
        <v>43555</v>
      </c>
      <c r="DB232" s="537" t="str">
        <f>'Information Input'!$J$22</f>
        <v>Quarterly</v>
      </c>
      <c r="DC232" s="552">
        <f>'Information Input'!$H$30</f>
        <v>43555</v>
      </c>
      <c r="DD232" s="553" t="str">
        <f t="shared" si="53"/>
        <v>201811</v>
      </c>
      <c r="DE232" s="541" t="s">
        <v>91</v>
      </c>
      <c r="DF232" s="541" t="s">
        <v>682</v>
      </c>
      <c r="DG232" s="544">
        <f>'Report 5H'!$G$55</f>
        <v>0</v>
      </c>
      <c r="DH232" s="550">
        <f>'Report 5H'!$G$56</f>
        <v>0</v>
      </c>
      <c r="DI232" s="544">
        <f>'Report 5H'!$G$57</f>
        <v>0</v>
      </c>
      <c r="DJ232" s="544">
        <f>'Report 5H'!$G$58</f>
        <v>0</v>
      </c>
      <c r="DK232" s="544">
        <f>'Report 5H'!$G$59</f>
        <v>0</v>
      </c>
      <c r="DL232" s="544">
        <f>'Report 5H'!$G$60</f>
        <v>0</v>
      </c>
      <c r="DM232" s="544">
        <f>'Report 5H'!$G$61</f>
        <v>0</v>
      </c>
      <c r="DN232" s="544">
        <f>'Report 5H'!$G$62</f>
        <v>0</v>
      </c>
      <c r="DO232" s="544">
        <f>'Report 5H'!$G$63</f>
        <v>0</v>
      </c>
      <c r="DP232" s="544">
        <f>'Report 5H'!$G$64</f>
        <v>0</v>
      </c>
      <c r="DQ232" s="544">
        <f>'Report 5H'!$G$65</f>
        <v>0</v>
      </c>
    </row>
    <row r="233" spans="2:121">
      <c r="B233" s="535" t="s">
        <v>669</v>
      </c>
      <c r="C233" s="536">
        <v>1</v>
      </c>
      <c r="D233" s="537" t="str">
        <f>'Information Input'!$M$14</f>
        <v xml:space="preserve">      -      </v>
      </c>
      <c r="E233" s="537" t="s">
        <v>135</v>
      </c>
      <c r="F233" s="538">
        <f t="shared" si="57"/>
        <v>43466</v>
      </c>
      <c r="G233" s="538">
        <f t="shared" si="58"/>
        <v>43555</v>
      </c>
      <c r="H233" s="538">
        <f>'Information Input'!$H$35</f>
        <v>43555</v>
      </c>
      <c r="I233" s="537" t="str">
        <f>'Information Input'!$J$22</f>
        <v>Quarterly</v>
      </c>
      <c r="J233" s="538">
        <f>'Information Input'!$H$30</f>
        <v>43555</v>
      </c>
      <c r="K233" s="537">
        <f>'Information Input'!$J$18</f>
        <v>2019</v>
      </c>
      <c r="L233" s="579" t="s">
        <v>97</v>
      </c>
      <c r="M233" s="540" t="s">
        <v>98</v>
      </c>
      <c r="N233" s="541" t="s">
        <v>96</v>
      </c>
      <c r="O233" s="542" t="s">
        <v>674</v>
      </c>
      <c r="P233" s="537">
        <v>10</v>
      </c>
      <c r="Q233" s="541" t="s">
        <v>150</v>
      </c>
      <c r="R233" s="541" t="s">
        <v>239</v>
      </c>
      <c r="S233" s="543">
        <f>'Report 1'!$R$18</f>
        <v>0</v>
      </c>
      <c r="T233" s="544">
        <f>'Report 1'!$R$28</f>
        <v>0</v>
      </c>
      <c r="U233" s="545">
        <f>'Report 1'!$R$114</f>
        <v>0</v>
      </c>
      <c r="AL233" s="546" t="s">
        <v>669</v>
      </c>
      <c r="AM233" s="547">
        <v>2</v>
      </c>
      <c r="AN233" s="547" t="str">
        <f>'Information Input'!$M$14</f>
        <v xml:space="preserve">      -      </v>
      </c>
      <c r="AO233" s="547" t="s">
        <v>135</v>
      </c>
      <c r="AP233" s="538">
        <f t="shared" si="62"/>
        <v>43466</v>
      </c>
      <c r="AQ233" s="538">
        <f t="shared" si="63"/>
        <v>43555</v>
      </c>
      <c r="AR233" s="538">
        <f>'Information Input'!$H$35</f>
        <v>43555</v>
      </c>
      <c r="AS233" s="547" t="str">
        <f>'Information Input'!$J$22</f>
        <v>Quarterly</v>
      </c>
      <c r="AT233" s="538">
        <f>'Information Input'!$H$30</f>
        <v>43555</v>
      </c>
      <c r="AU233" s="547">
        <f>'Information Input'!$J$18</f>
        <v>2019</v>
      </c>
      <c r="AV233" s="547" t="s">
        <v>92</v>
      </c>
      <c r="AW233" s="547" t="s">
        <v>93</v>
      </c>
      <c r="AX233" s="547" t="s">
        <v>91</v>
      </c>
      <c r="AY233" s="548" t="s">
        <v>671</v>
      </c>
      <c r="AZ233" s="547">
        <v>22</v>
      </c>
      <c r="BA233" s="549" t="s">
        <v>164</v>
      </c>
      <c r="BB233" s="543" t="s">
        <v>236</v>
      </c>
      <c r="BC233" s="550">
        <f>'Report 2'!$H74</f>
        <v>0</v>
      </c>
      <c r="BD233" s="550">
        <f>'Report 2'!$I74</f>
        <v>0</v>
      </c>
      <c r="BE233" s="550">
        <f>'Report 2'!$J74</f>
        <v>0</v>
      </c>
      <c r="BF233" s="550">
        <f>'Report 2'!$K74</f>
        <v>0</v>
      </c>
      <c r="BG233" s="550">
        <f>'Report 2'!$L74</f>
        <v>0</v>
      </c>
      <c r="BH233" s="550">
        <f>'Report 2'!$M74</f>
        <v>0</v>
      </c>
      <c r="BI233" s="550">
        <f>'Report 2'!$N74</f>
        <v>0</v>
      </c>
      <c r="BK233" s="541" t="s">
        <v>669</v>
      </c>
      <c r="BL233" s="537">
        <v>3</v>
      </c>
      <c r="BM233" s="537" t="str">
        <f>'Information Input'!$M$14</f>
        <v xml:space="preserve">      -      </v>
      </c>
      <c r="BN233" s="537" t="s">
        <v>138</v>
      </c>
      <c r="BO233" s="538">
        <f t="shared" ref="BO233:BO263" si="64">DATE(BT233,10,1)</f>
        <v>43739</v>
      </c>
      <c r="BP233" s="538">
        <f t="shared" ref="BP233:BP263" si="65">DATE(BT233,12,31)</f>
        <v>43830</v>
      </c>
      <c r="BQ233" s="538">
        <f>'Information Input'!$H$35</f>
        <v>43555</v>
      </c>
      <c r="BR233" s="537" t="str">
        <f>'Information Input'!$J$22</f>
        <v>Quarterly</v>
      </c>
      <c r="BS233" s="538">
        <f>'Information Input'!$H$30</f>
        <v>43555</v>
      </c>
      <c r="BT233" s="537">
        <f>'Information Input'!$J$18</f>
        <v>2019</v>
      </c>
      <c r="BU233" s="579" t="s">
        <v>97</v>
      </c>
      <c r="BV233" s="540" t="s">
        <v>98</v>
      </c>
      <c r="BW233" s="541" t="s">
        <v>96</v>
      </c>
      <c r="BX233" s="537">
        <v>6</v>
      </c>
      <c r="BY233" s="549" t="s">
        <v>255</v>
      </c>
      <c r="BZ233" s="549" t="s">
        <v>254</v>
      </c>
      <c r="CA233" s="543">
        <f>'Report 3'!$G$37</f>
        <v>0</v>
      </c>
      <c r="CC233" s="542" t="s">
        <v>669</v>
      </c>
      <c r="CD233" s="1014" t="s">
        <v>672</v>
      </c>
      <c r="CE233" s="1014" t="str">
        <f>'Information Input'!$M$14</f>
        <v xml:space="preserve">      -      </v>
      </c>
      <c r="CF233" s="551" t="s">
        <v>135</v>
      </c>
      <c r="CG233" s="552">
        <f t="shared" si="59"/>
        <v>43466</v>
      </c>
      <c r="CH233" s="552">
        <f t="shared" si="60"/>
        <v>43555</v>
      </c>
      <c r="CI233" s="552">
        <f>'Information Input'!$H$35</f>
        <v>43555</v>
      </c>
      <c r="CJ233" s="551" t="str">
        <f>'Information Input'!$J$22</f>
        <v>Quarterly</v>
      </c>
      <c r="CK233" s="552">
        <f>'Information Input'!$H$30</f>
        <v>43555</v>
      </c>
      <c r="CL233" s="551">
        <f>'Information Input'!$J$18</f>
        <v>2019</v>
      </c>
      <c r="CM233" s="551" t="s">
        <v>101</v>
      </c>
      <c r="CN233" s="1014" t="s">
        <v>102</v>
      </c>
      <c r="CO233" s="542" t="s">
        <v>103</v>
      </c>
      <c r="CP233" s="542" t="s">
        <v>671</v>
      </c>
      <c r="CQ233" s="551">
        <v>32</v>
      </c>
      <c r="CR233" s="542" t="s">
        <v>174</v>
      </c>
      <c r="CS233" s="542" t="s">
        <v>238</v>
      </c>
      <c r="CT233" s="1015">
        <f>'Report 1'!$AB$18</f>
        <v>0</v>
      </c>
      <c r="CU233" s="1016">
        <f>SUMIF('Report 4A'!$G$16:$G$95,$CQ233,'Report 4A'!$AJ$16:$AJ$95)</f>
        <v>0</v>
      </c>
      <c r="CV233" s="1017">
        <f t="shared" si="61"/>
        <v>0</v>
      </c>
      <c r="CX233" s="546" t="s">
        <v>669</v>
      </c>
      <c r="CY233" s="537" t="s">
        <v>308</v>
      </c>
      <c r="CZ233" s="537" t="str">
        <f>'Information Input'!$M$14</f>
        <v xml:space="preserve">      -      </v>
      </c>
      <c r="DA233" s="538">
        <f>'Information Input'!$H$35</f>
        <v>43555</v>
      </c>
      <c r="DB233" s="537" t="str">
        <f>'Information Input'!$J$22</f>
        <v>Quarterly</v>
      </c>
      <c r="DC233" s="552">
        <f>'Information Input'!$H$30</f>
        <v>43555</v>
      </c>
      <c r="DD233" s="553" t="str">
        <f t="shared" si="53"/>
        <v>201810</v>
      </c>
      <c r="DE233" s="541" t="s">
        <v>91</v>
      </c>
      <c r="DF233" s="541" t="s">
        <v>682</v>
      </c>
      <c r="DG233" s="544">
        <f>'Report 5H'!$H$55</f>
        <v>0</v>
      </c>
      <c r="DH233" s="550">
        <f>'Report 5H'!$H$56</f>
        <v>0</v>
      </c>
      <c r="DI233" s="544">
        <f>'Report 5H'!$H$57</f>
        <v>0</v>
      </c>
      <c r="DJ233" s="544">
        <f>'Report 5H'!$H$58</f>
        <v>0</v>
      </c>
      <c r="DK233" s="544">
        <f>'Report 5H'!$H$59</f>
        <v>0</v>
      </c>
      <c r="DL233" s="544">
        <f>'Report 5H'!$H$60</f>
        <v>0</v>
      </c>
      <c r="DM233" s="544">
        <f>'Report 5H'!$H$61</f>
        <v>0</v>
      </c>
      <c r="DN233" s="544">
        <f>'Report 5H'!$H$62</f>
        <v>0</v>
      </c>
      <c r="DO233" s="544">
        <f>'Report 5H'!$H$63</f>
        <v>0</v>
      </c>
      <c r="DP233" s="544">
        <f>'Report 5H'!$H$64</f>
        <v>0</v>
      </c>
      <c r="DQ233" s="544">
        <f>'Report 5H'!$H$65</f>
        <v>0</v>
      </c>
    </row>
    <row r="234" spans="2:121">
      <c r="B234" s="535" t="s">
        <v>669</v>
      </c>
      <c r="C234" s="536">
        <v>1</v>
      </c>
      <c r="D234" s="537" t="str">
        <f>'Information Input'!$M$14</f>
        <v xml:space="preserve">      -      </v>
      </c>
      <c r="E234" s="537" t="s">
        <v>135</v>
      </c>
      <c r="F234" s="538">
        <f t="shared" si="57"/>
        <v>43466</v>
      </c>
      <c r="G234" s="538">
        <f t="shared" si="58"/>
        <v>43555</v>
      </c>
      <c r="H234" s="538">
        <f>'Information Input'!$H$35</f>
        <v>43555</v>
      </c>
      <c r="I234" s="537" t="str">
        <f>'Information Input'!$J$22</f>
        <v>Quarterly</v>
      </c>
      <c r="J234" s="538">
        <f>'Information Input'!$H$30</f>
        <v>43555</v>
      </c>
      <c r="K234" s="537">
        <f>'Information Input'!$J$18</f>
        <v>2019</v>
      </c>
      <c r="L234" s="579" t="s">
        <v>97</v>
      </c>
      <c r="M234" s="540" t="s">
        <v>98</v>
      </c>
      <c r="N234" s="541" t="s">
        <v>96</v>
      </c>
      <c r="O234" s="542" t="s">
        <v>671</v>
      </c>
      <c r="P234" s="537">
        <v>11</v>
      </c>
      <c r="Q234" s="541" t="s">
        <v>153</v>
      </c>
      <c r="R234" s="541" t="s">
        <v>231</v>
      </c>
      <c r="S234" s="543">
        <f>'Report 1'!$R$18</f>
        <v>0</v>
      </c>
      <c r="T234" s="544">
        <f>'Report 1'!$R$31</f>
        <v>0</v>
      </c>
      <c r="U234" s="545">
        <f>'Report 1'!$R$117</f>
        <v>0</v>
      </c>
      <c r="AL234" s="546" t="s">
        <v>669</v>
      </c>
      <c r="AM234" s="547">
        <v>2</v>
      </c>
      <c r="AN234" s="547" t="str">
        <f>'Information Input'!$M$14</f>
        <v xml:space="preserve">      -      </v>
      </c>
      <c r="AO234" s="547" t="s">
        <v>135</v>
      </c>
      <c r="AP234" s="538">
        <f t="shared" si="62"/>
        <v>43466</v>
      </c>
      <c r="AQ234" s="538">
        <f t="shared" si="63"/>
        <v>43555</v>
      </c>
      <c r="AR234" s="538">
        <f>'Information Input'!$H$35</f>
        <v>43555</v>
      </c>
      <c r="AS234" s="547" t="str">
        <f>'Information Input'!$J$22</f>
        <v>Quarterly</v>
      </c>
      <c r="AT234" s="538">
        <f>'Information Input'!$H$30</f>
        <v>43555</v>
      </c>
      <c r="AU234" s="547">
        <f>'Information Input'!$J$18</f>
        <v>2019</v>
      </c>
      <c r="AV234" s="547" t="s">
        <v>92</v>
      </c>
      <c r="AW234" s="547" t="s">
        <v>93</v>
      </c>
      <c r="AX234" s="547" t="s">
        <v>91</v>
      </c>
      <c r="AY234" s="548" t="s">
        <v>671</v>
      </c>
      <c r="AZ234" s="547">
        <v>23</v>
      </c>
      <c r="BA234" s="549" t="s">
        <v>165</v>
      </c>
      <c r="BB234" s="543" t="s">
        <v>236</v>
      </c>
      <c r="BC234" s="550">
        <f>'Report 2'!$H75</f>
        <v>0</v>
      </c>
      <c r="BD234" s="550">
        <f>'Report 2'!$I75</f>
        <v>0</v>
      </c>
      <c r="BE234" s="550">
        <f>'Report 2'!$J75</f>
        <v>0</v>
      </c>
      <c r="BF234" s="550">
        <f>'Report 2'!$K75</f>
        <v>0</v>
      </c>
      <c r="BG234" s="550">
        <f>'Report 2'!$L75</f>
        <v>0</v>
      </c>
      <c r="BH234" s="550">
        <f>'Report 2'!$M75</f>
        <v>0</v>
      </c>
      <c r="BI234" s="550">
        <f>'Report 2'!$N75</f>
        <v>0</v>
      </c>
      <c r="BK234" s="541" t="s">
        <v>669</v>
      </c>
      <c r="BL234" s="537">
        <v>3</v>
      </c>
      <c r="BM234" s="537" t="str">
        <f>'Information Input'!$M$14</f>
        <v xml:space="preserve">      -      </v>
      </c>
      <c r="BN234" s="537" t="s">
        <v>138</v>
      </c>
      <c r="BO234" s="538">
        <f t="shared" si="64"/>
        <v>43739</v>
      </c>
      <c r="BP234" s="538">
        <f t="shared" si="65"/>
        <v>43830</v>
      </c>
      <c r="BQ234" s="538">
        <f>'Information Input'!$H$35</f>
        <v>43555</v>
      </c>
      <c r="BR234" s="537" t="str">
        <f>'Information Input'!$J$22</f>
        <v>Quarterly</v>
      </c>
      <c r="BS234" s="538">
        <f>'Information Input'!$H$30</f>
        <v>43555</v>
      </c>
      <c r="BT234" s="537">
        <f>'Information Input'!$J$18</f>
        <v>2019</v>
      </c>
      <c r="BU234" s="579" t="s">
        <v>97</v>
      </c>
      <c r="BV234" s="540" t="s">
        <v>98</v>
      </c>
      <c r="BW234" s="541" t="s">
        <v>96</v>
      </c>
      <c r="BX234" s="537">
        <v>7</v>
      </c>
      <c r="BY234" s="549" t="s">
        <v>256</v>
      </c>
      <c r="BZ234" s="549" t="s">
        <v>254</v>
      </c>
      <c r="CA234" s="543">
        <f>'Report 3'!$G$38</f>
        <v>0</v>
      </c>
      <c r="CC234" s="542" t="s">
        <v>669</v>
      </c>
      <c r="CD234" s="1014" t="s">
        <v>672</v>
      </c>
      <c r="CE234" s="1014" t="str">
        <f>'Information Input'!$M$14</f>
        <v xml:space="preserve">      -      </v>
      </c>
      <c r="CF234" s="551" t="s">
        <v>135</v>
      </c>
      <c r="CG234" s="552">
        <f t="shared" si="59"/>
        <v>43466</v>
      </c>
      <c r="CH234" s="552">
        <f t="shared" si="60"/>
        <v>43555</v>
      </c>
      <c r="CI234" s="552">
        <f>'Information Input'!$H$35</f>
        <v>43555</v>
      </c>
      <c r="CJ234" s="551" t="str">
        <f>'Information Input'!$J$22</f>
        <v>Quarterly</v>
      </c>
      <c r="CK234" s="552">
        <f>'Information Input'!$H$30</f>
        <v>43555</v>
      </c>
      <c r="CL234" s="551">
        <f>'Information Input'!$J$18</f>
        <v>2019</v>
      </c>
      <c r="CM234" s="551" t="s">
        <v>101</v>
      </c>
      <c r="CN234" s="1014" t="s">
        <v>102</v>
      </c>
      <c r="CO234" s="542" t="s">
        <v>103</v>
      </c>
      <c r="CP234" s="542" t="s">
        <v>671</v>
      </c>
      <c r="CQ234" s="551">
        <v>33</v>
      </c>
      <c r="CR234" s="542" t="s">
        <v>175</v>
      </c>
      <c r="CS234" s="542" t="s">
        <v>233</v>
      </c>
      <c r="CT234" s="1015">
        <f>'Report 1'!$AB$18</f>
        <v>0</v>
      </c>
      <c r="CU234" s="1016">
        <f>SUMIF('Report 4A'!$G$16:$G$95,$CQ234,'Report 4A'!$AJ$16:$AJ$95)</f>
        <v>0</v>
      </c>
      <c r="CV234" s="1017">
        <f t="shared" si="61"/>
        <v>0</v>
      </c>
      <c r="CX234" s="546" t="s">
        <v>669</v>
      </c>
      <c r="CY234" s="537" t="s">
        <v>308</v>
      </c>
      <c r="CZ234" s="537" t="str">
        <f>'Information Input'!$M$14</f>
        <v xml:space="preserve">      -      </v>
      </c>
      <c r="DA234" s="538">
        <f>'Information Input'!$H$35</f>
        <v>43555</v>
      </c>
      <c r="DB234" s="537" t="str">
        <f>'Information Input'!$J$22</f>
        <v>Quarterly</v>
      </c>
      <c r="DC234" s="552">
        <f>'Information Input'!$H$30</f>
        <v>43555</v>
      </c>
      <c r="DD234" s="553" t="str">
        <f t="shared" si="53"/>
        <v>201809</v>
      </c>
      <c r="DE234" s="541" t="s">
        <v>91</v>
      </c>
      <c r="DF234" s="541" t="s">
        <v>682</v>
      </c>
      <c r="DG234" s="544">
        <f>'Report 5H'!$I$55</f>
        <v>0</v>
      </c>
      <c r="DH234" s="550">
        <f>'Report 5H'!$I$56</f>
        <v>0</v>
      </c>
      <c r="DI234" s="544">
        <f>'Report 5H'!$I$57</f>
        <v>0</v>
      </c>
      <c r="DJ234" s="544">
        <f>'Report 5H'!$I$58</f>
        <v>0</v>
      </c>
      <c r="DK234" s="544">
        <f>'Report 5H'!$I$59</f>
        <v>0</v>
      </c>
      <c r="DL234" s="544">
        <f>'Report 5H'!$I$60</f>
        <v>0</v>
      </c>
      <c r="DM234" s="544">
        <f>'Report 5H'!$I$61</f>
        <v>0</v>
      </c>
      <c r="DN234" s="544">
        <f>'Report 5H'!$I$62</f>
        <v>0</v>
      </c>
      <c r="DO234" s="544">
        <f>'Report 5H'!$I$63</f>
        <v>0</v>
      </c>
      <c r="DP234" s="544">
        <f>'Report 5H'!$I$64</f>
        <v>0</v>
      </c>
      <c r="DQ234" s="544">
        <f>'Report 5H'!$I$65</f>
        <v>0</v>
      </c>
    </row>
    <row r="235" spans="2:121">
      <c r="B235" s="535" t="s">
        <v>669</v>
      </c>
      <c r="C235" s="536">
        <v>1</v>
      </c>
      <c r="D235" s="537" t="str">
        <f>'Information Input'!$M$14</f>
        <v xml:space="preserve">      -      </v>
      </c>
      <c r="E235" s="537" t="s">
        <v>135</v>
      </c>
      <c r="F235" s="538">
        <f t="shared" si="57"/>
        <v>43466</v>
      </c>
      <c r="G235" s="538">
        <f t="shared" si="58"/>
        <v>43555</v>
      </c>
      <c r="H235" s="538">
        <f>'Information Input'!$H$35</f>
        <v>43555</v>
      </c>
      <c r="I235" s="537" t="str">
        <f>'Information Input'!$J$22</f>
        <v>Quarterly</v>
      </c>
      <c r="J235" s="538">
        <f>'Information Input'!$H$30</f>
        <v>43555</v>
      </c>
      <c r="K235" s="537">
        <f>'Information Input'!$J$18</f>
        <v>2019</v>
      </c>
      <c r="L235" s="579" t="s">
        <v>97</v>
      </c>
      <c r="M235" s="540" t="s">
        <v>98</v>
      </c>
      <c r="N235" s="541" t="s">
        <v>96</v>
      </c>
      <c r="O235" s="542" t="s">
        <v>671</v>
      </c>
      <c r="P235" s="537">
        <v>12</v>
      </c>
      <c r="Q235" s="541" t="s">
        <v>154</v>
      </c>
      <c r="R235" s="541" t="s">
        <v>231</v>
      </c>
      <c r="S235" s="543">
        <f>'Report 1'!$R$18</f>
        <v>0</v>
      </c>
      <c r="T235" s="544">
        <f>'Report 1'!$R$32</f>
        <v>0</v>
      </c>
      <c r="U235" s="545">
        <f>'Report 1'!$R$118</f>
        <v>0</v>
      </c>
      <c r="AL235" s="546" t="s">
        <v>669</v>
      </c>
      <c r="AM235" s="547">
        <v>2</v>
      </c>
      <c r="AN235" s="547" t="str">
        <f>'Information Input'!$M$14</f>
        <v xml:space="preserve">      -      </v>
      </c>
      <c r="AO235" s="547" t="s">
        <v>135</v>
      </c>
      <c r="AP235" s="538">
        <f t="shared" si="62"/>
        <v>43466</v>
      </c>
      <c r="AQ235" s="538">
        <f t="shared" si="63"/>
        <v>43555</v>
      </c>
      <c r="AR235" s="538">
        <f>'Information Input'!$H$35</f>
        <v>43555</v>
      </c>
      <c r="AS235" s="547" t="str">
        <f>'Information Input'!$J$22</f>
        <v>Quarterly</v>
      </c>
      <c r="AT235" s="538">
        <f>'Information Input'!$H$30</f>
        <v>43555</v>
      </c>
      <c r="AU235" s="547">
        <f>'Information Input'!$J$18</f>
        <v>2019</v>
      </c>
      <c r="AV235" s="547" t="s">
        <v>92</v>
      </c>
      <c r="AW235" s="547" t="s">
        <v>93</v>
      </c>
      <c r="AX235" s="547" t="s">
        <v>91</v>
      </c>
      <c r="AY235" s="548" t="s">
        <v>671</v>
      </c>
      <c r="AZ235" s="547">
        <v>24</v>
      </c>
      <c r="BA235" s="549" t="s">
        <v>166</v>
      </c>
      <c r="BB235" s="543" t="s">
        <v>233</v>
      </c>
      <c r="BC235" s="550">
        <f>'Report 2'!$H76</f>
        <v>0</v>
      </c>
      <c r="BD235" s="550">
        <f>'Report 2'!$I76</f>
        <v>0</v>
      </c>
      <c r="BE235" s="550">
        <f>'Report 2'!$J76</f>
        <v>0</v>
      </c>
      <c r="BF235" s="550">
        <f>'Report 2'!$K76</f>
        <v>0</v>
      </c>
      <c r="BG235" s="550">
        <f>'Report 2'!$L76</f>
        <v>0</v>
      </c>
      <c r="BH235" s="550">
        <f>'Report 2'!$M76</f>
        <v>0</v>
      </c>
      <c r="BI235" s="550">
        <f>'Report 2'!$N76</f>
        <v>0</v>
      </c>
      <c r="BK235" s="541" t="s">
        <v>669</v>
      </c>
      <c r="BL235" s="537">
        <v>3</v>
      </c>
      <c r="BM235" s="537" t="str">
        <f>'Information Input'!$M$14</f>
        <v xml:space="preserve">      -      </v>
      </c>
      <c r="BN235" s="537" t="s">
        <v>138</v>
      </c>
      <c r="BO235" s="538">
        <f t="shared" si="64"/>
        <v>43739</v>
      </c>
      <c r="BP235" s="538">
        <f t="shared" si="65"/>
        <v>43830</v>
      </c>
      <c r="BQ235" s="538">
        <f>'Information Input'!$H$35</f>
        <v>43555</v>
      </c>
      <c r="BR235" s="537" t="str">
        <f>'Information Input'!$J$22</f>
        <v>Quarterly</v>
      </c>
      <c r="BS235" s="538">
        <f>'Information Input'!$H$30</f>
        <v>43555</v>
      </c>
      <c r="BT235" s="537">
        <f>'Information Input'!$J$18</f>
        <v>2019</v>
      </c>
      <c r="BU235" s="579" t="s">
        <v>97</v>
      </c>
      <c r="BV235" s="540" t="s">
        <v>98</v>
      </c>
      <c r="BW235" s="541" t="s">
        <v>96</v>
      </c>
      <c r="BX235" s="537">
        <v>8</v>
      </c>
      <c r="BY235" s="549" t="s">
        <v>178</v>
      </c>
      <c r="BZ235" s="549" t="s">
        <v>257</v>
      </c>
      <c r="CA235" s="543">
        <f>'Report 3'!$G$39</f>
        <v>0</v>
      </c>
      <c r="CC235" s="542" t="s">
        <v>669</v>
      </c>
      <c r="CD235" s="1014" t="s">
        <v>672</v>
      </c>
      <c r="CE235" s="1014" t="str">
        <f>'Information Input'!$M$14</f>
        <v xml:space="preserve">      -      </v>
      </c>
      <c r="CF235" s="551" t="s">
        <v>135</v>
      </c>
      <c r="CG235" s="552">
        <f t="shared" si="59"/>
        <v>43466</v>
      </c>
      <c r="CH235" s="552">
        <f t="shared" si="60"/>
        <v>43555</v>
      </c>
      <c r="CI235" s="552">
        <f>'Information Input'!$H$35</f>
        <v>43555</v>
      </c>
      <c r="CJ235" s="551" t="str">
        <f>'Information Input'!$J$22</f>
        <v>Quarterly</v>
      </c>
      <c r="CK235" s="552">
        <f>'Information Input'!$H$30</f>
        <v>43555</v>
      </c>
      <c r="CL235" s="551">
        <f>'Information Input'!$J$18</f>
        <v>2019</v>
      </c>
      <c r="CM235" s="551" t="s">
        <v>101</v>
      </c>
      <c r="CN235" s="1014" t="s">
        <v>102</v>
      </c>
      <c r="CO235" s="542" t="s">
        <v>103</v>
      </c>
      <c r="CP235" s="542" t="s">
        <v>671</v>
      </c>
      <c r="CQ235" s="551">
        <v>34</v>
      </c>
      <c r="CR235" s="542" t="s">
        <v>176</v>
      </c>
      <c r="CS235" s="542" t="s">
        <v>238</v>
      </c>
      <c r="CT235" s="1015">
        <f>'Report 1'!$AB$18</f>
        <v>0</v>
      </c>
      <c r="CU235" s="1016">
        <f>SUMIF('Report 4A'!$G$16:$G$95,$CQ235,'Report 4A'!$AJ$16:$AJ$95)</f>
        <v>0</v>
      </c>
      <c r="CV235" s="1017">
        <f t="shared" si="61"/>
        <v>0</v>
      </c>
      <c r="CX235" s="546" t="s">
        <v>669</v>
      </c>
      <c r="CY235" s="537" t="s">
        <v>308</v>
      </c>
      <c r="CZ235" s="537" t="str">
        <f>'Information Input'!$M$14</f>
        <v xml:space="preserve">      -      </v>
      </c>
      <c r="DA235" s="538">
        <f>'Information Input'!$H$35</f>
        <v>43555</v>
      </c>
      <c r="DB235" s="537" t="str">
        <f>'Information Input'!$J$22</f>
        <v>Quarterly</v>
      </c>
      <c r="DC235" s="552">
        <f>'Information Input'!$H$30</f>
        <v>43555</v>
      </c>
      <c r="DD235" s="553" t="str">
        <f t="shared" si="53"/>
        <v>201808</v>
      </c>
      <c r="DE235" s="541" t="s">
        <v>91</v>
      </c>
      <c r="DF235" s="541" t="s">
        <v>682</v>
      </c>
      <c r="DG235" s="544">
        <f>'Report 5H'!$J$55</f>
        <v>0</v>
      </c>
      <c r="DH235" s="550">
        <f>'Report 5H'!$J$56</f>
        <v>0</v>
      </c>
      <c r="DI235" s="544">
        <f>'Report 5H'!$J$57</f>
        <v>0</v>
      </c>
      <c r="DJ235" s="544">
        <f>'Report 5H'!$J$58</f>
        <v>0</v>
      </c>
      <c r="DK235" s="544">
        <f>'Report 5H'!$J$59</f>
        <v>0</v>
      </c>
      <c r="DL235" s="544">
        <f>'Report 5H'!$J$60</f>
        <v>0</v>
      </c>
      <c r="DM235" s="544">
        <f>'Report 5H'!$J$61</f>
        <v>0</v>
      </c>
      <c r="DN235" s="544">
        <f>'Report 5H'!$J$62</f>
        <v>0</v>
      </c>
      <c r="DO235" s="544">
        <f>'Report 5H'!$J$63</f>
        <v>0</v>
      </c>
      <c r="DP235" s="544">
        <f>'Report 5H'!$J$64</f>
        <v>0</v>
      </c>
      <c r="DQ235" s="544">
        <f>'Report 5H'!$J$65</f>
        <v>0</v>
      </c>
    </row>
    <row r="236" spans="2:121">
      <c r="B236" s="535" t="s">
        <v>669</v>
      </c>
      <c r="C236" s="536">
        <v>1</v>
      </c>
      <c r="D236" s="537" t="str">
        <f>'Information Input'!$M$14</f>
        <v xml:space="preserve">      -      </v>
      </c>
      <c r="E236" s="537" t="s">
        <v>135</v>
      </c>
      <c r="F236" s="538">
        <f t="shared" si="57"/>
        <v>43466</v>
      </c>
      <c r="G236" s="538">
        <f t="shared" si="58"/>
        <v>43555</v>
      </c>
      <c r="H236" s="538">
        <f>'Information Input'!$H$35</f>
        <v>43555</v>
      </c>
      <c r="I236" s="537" t="str">
        <f>'Information Input'!$J$22</f>
        <v>Quarterly</v>
      </c>
      <c r="J236" s="538">
        <f>'Information Input'!$H$30</f>
        <v>43555</v>
      </c>
      <c r="K236" s="537">
        <f>'Information Input'!$J$18</f>
        <v>2019</v>
      </c>
      <c r="L236" s="579" t="s">
        <v>97</v>
      </c>
      <c r="M236" s="540" t="s">
        <v>98</v>
      </c>
      <c r="N236" s="541" t="s">
        <v>96</v>
      </c>
      <c r="O236" s="542" t="s">
        <v>671</v>
      </c>
      <c r="P236" s="537">
        <v>13</v>
      </c>
      <c r="Q236" s="541" t="s">
        <v>155</v>
      </c>
      <c r="R236" s="541" t="s">
        <v>232</v>
      </c>
      <c r="S236" s="543">
        <f>'Report 1'!$R$18</f>
        <v>0</v>
      </c>
      <c r="T236" s="544">
        <f>'Report 1'!$R$33</f>
        <v>0</v>
      </c>
      <c r="U236" s="545">
        <f>'Report 1'!$R$119</f>
        <v>0</v>
      </c>
      <c r="AL236" s="546" t="s">
        <v>669</v>
      </c>
      <c r="AM236" s="547">
        <v>2</v>
      </c>
      <c r="AN236" s="547" t="str">
        <f>'Information Input'!$M$14</f>
        <v xml:space="preserve">      -      </v>
      </c>
      <c r="AO236" s="547" t="s">
        <v>135</v>
      </c>
      <c r="AP236" s="538">
        <f t="shared" si="62"/>
        <v>43466</v>
      </c>
      <c r="AQ236" s="538">
        <f t="shared" si="63"/>
        <v>43555</v>
      </c>
      <c r="AR236" s="538">
        <f>'Information Input'!$H$35</f>
        <v>43555</v>
      </c>
      <c r="AS236" s="547" t="str">
        <f>'Information Input'!$J$22</f>
        <v>Quarterly</v>
      </c>
      <c r="AT236" s="538">
        <f>'Information Input'!$H$30</f>
        <v>43555</v>
      </c>
      <c r="AU236" s="547">
        <f>'Information Input'!$J$18</f>
        <v>2019</v>
      </c>
      <c r="AV236" s="547" t="s">
        <v>92</v>
      </c>
      <c r="AW236" s="547" t="s">
        <v>93</v>
      </c>
      <c r="AX236" s="547" t="s">
        <v>91</v>
      </c>
      <c r="AY236" s="548" t="s">
        <v>671</v>
      </c>
      <c r="AZ236" s="547">
        <v>25</v>
      </c>
      <c r="BA236" s="549" t="s">
        <v>167</v>
      </c>
      <c r="BB236" s="543" t="s">
        <v>233</v>
      </c>
      <c r="BC236" s="550">
        <f>'Report 2'!$H77</f>
        <v>0</v>
      </c>
      <c r="BD236" s="550">
        <f>'Report 2'!$I77</f>
        <v>0</v>
      </c>
      <c r="BE236" s="550">
        <f>'Report 2'!$J77</f>
        <v>0</v>
      </c>
      <c r="BF236" s="550">
        <f>'Report 2'!$K77</f>
        <v>0</v>
      </c>
      <c r="BG236" s="550">
        <f>'Report 2'!$L77</f>
        <v>0</v>
      </c>
      <c r="BH236" s="550">
        <f>'Report 2'!$M77</f>
        <v>0</v>
      </c>
      <c r="BI236" s="550">
        <f>'Report 2'!$N77</f>
        <v>0</v>
      </c>
      <c r="BK236" s="541" t="s">
        <v>669</v>
      </c>
      <c r="BL236" s="537">
        <v>3</v>
      </c>
      <c r="BM236" s="537" t="str">
        <f>'Information Input'!$M$14</f>
        <v xml:space="preserve">      -      </v>
      </c>
      <c r="BN236" s="537" t="s">
        <v>138</v>
      </c>
      <c r="BO236" s="538">
        <f t="shared" si="64"/>
        <v>43739</v>
      </c>
      <c r="BP236" s="538">
        <f t="shared" si="65"/>
        <v>43830</v>
      </c>
      <c r="BQ236" s="538">
        <f>'Information Input'!$H$35</f>
        <v>43555</v>
      </c>
      <c r="BR236" s="537" t="str">
        <f>'Information Input'!$J$22</f>
        <v>Quarterly</v>
      </c>
      <c r="BS236" s="538">
        <f>'Information Input'!$H$30</f>
        <v>43555</v>
      </c>
      <c r="BT236" s="537">
        <f>'Information Input'!$J$18</f>
        <v>2019</v>
      </c>
      <c r="BU236" s="579" t="s">
        <v>97</v>
      </c>
      <c r="BV236" s="540" t="s">
        <v>98</v>
      </c>
      <c r="BW236" s="541" t="s">
        <v>96</v>
      </c>
      <c r="BX236" s="537">
        <v>9</v>
      </c>
      <c r="BY236" s="549" t="s">
        <v>170</v>
      </c>
      <c r="BZ236" s="549" t="s">
        <v>258</v>
      </c>
      <c r="CA236" s="543">
        <f>'Report 3'!$G$40</f>
        <v>0</v>
      </c>
      <c r="CC236" s="542" t="s">
        <v>669</v>
      </c>
      <c r="CD236" s="1014" t="s">
        <v>672</v>
      </c>
      <c r="CE236" s="1014" t="str">
        <f>'Information Input'!$M$14</f>
        <v xml:space="preserve">      -      </v>
      </c>
      <c r="CF236" s="551" t="s">
        <v>135</v>
      </c>
      <c r="CG236" s="552">
        <f t="shared" si="59"/>
        <v>43466</v>
      </c>
      <c r="CH236" s="552">
        <f t="shared" si="60"/>
        <v>43555</v>
      </c>
      <c r="CI236" s="552">
        <f>'Information Input'!$H$35</f>
        <v>43555</v>
      </c>
      <c r="CJ236" s="551" t="str">
        <f>'Information Input'!$J$22</f>
        <v>Quarterly</v>
      </c>
      <c r="CK236" s="552">
        <f>'Information Input'!$H$30</f>
        <v>43555</v>
      </c>
      <c r="CL236" s="551">
        <f>'Information Input'!$J$18</f>
        <v>2019</v>
      </c>
      <c r="CM236" s="551" t="s">
        <v>101</v>
      </c>
      <c r="CN236" s="1014" t="s">
        <v>102</v>
      </c>
      <c r="CO236" s="542" t="s">
        <v>103</v>
      </c>
      <c r="CP236" s="542" t="s">
        <v>671</v>
      </c>
      <c r="CQ236" s="551">
        <v>35</v>
      </c>
      <c r="CR236" s="542" t="s">
        <v>177</v>
      </c>
      <c r="CS236" s="542" t="s">
        <v>235</v>
      </c>
      <c r="CT236" s="1015">
        <f>'Report 1'!$AB$18</f>
        <v>0</v>
      </c>
      <c r="CU236" s="1016">
        <f>SUMIF('Report 4A'!$G$16:$G$95,$CQ236,'Report 4A'!$AJ$16:$AJ$95)</f>
        <v>0</v>
      </c>
      <c r="CV236" s="1017">
        <f t="shared" si="61"/>
        <v>0</v>
      </c>
      <c r="CX236" s="546" t="s">
        <v>669</v>
      </c>
      <c r="CY236" s="537" t="s">
        <v>308</v>
      </c>
      <c r="CZ236" s="537" t="str">
        <f>'Information Input'!$M$14</f>
        <v xml:space="preserve">      -      </v>
      </c>
      <c r="DA236" s="538">
        <f>'Information Input'!$H$35</f>
        <v>43555</v>
      </c>
      <c r="DB236" s="537" t="str">
        <f>'Information Input'!$J$22</f>
        <v>Quarterly</v>
      </c>
      <c r="DC236" s="552">
        <f>'Information Input'!$H$30</f>
        <v>43555</v>
      </c>
      <c r="DD236" s="553" t="str">
        <f t="shared" si="53"/>
        <v>201807</v>
      </c>
      <c r="DE236" s="541" t="s">
        <v>91</v>
      </c>
      <c r="DF236" s="541" t="s">
        <v>682</v>
      </c>
      <c r="DG236" s="544">
        <f>'Report 5H'!$K$55</f>
        <v>0</v>
      </c>
      <c r="DH236" s="550">
        <f>'Report 5H'!$K$56</f>
        <v>0</v>
      </c>
      <c r="DI236" s="544">
        <f>'Report 5H'!$K$57</f>
        <v>0</v>
      </c>
      <c r="DJ236" s="544">
        <f>'Report 5H'!$K$58</f>
        <v>0</v>
      </c>
      <c r="DK236" s="544">
        <f>'Report 5H'!$K$59</f>
        <v>0</v>
      </c>
      <c r="DL236" s="544">
        <f>'Report 5H'!$K$60</f>
        <v>0</v>
      </c>
      <c r="DM236" s="544">
        <f>'Report 5H'!$K$61</f>
        <v>0</v>
      </c>
      <c r="DN236" s="544">
        <f>'Report 5H'!$K$62</f>
        <v>0</v>
      </c>
      <c r="DO236" s="544">
        <f>'Report 5H'!$K$63</f>
        <v>0</v>
      </c>
      <c r="DP236" s="544">
        <f>'Report 5H'!$K$64</f>
        <v>0</v>
      </c>
      <c r="DQ236" s="544">
        <f>'Report 5H'!$K$65</f>
        <v>0</v>
      </c>
    </row>
    <row r="237" spans="2:121">
      <c r="B237" s="535" t="s">
        <v>669</v>
      </c>
      <c r="C237" s="536">
        <v>1</v>
      </c>
      <c r="D237" s="537" t="str">
        <f>'Information Input'!$M$14</f>
        <v xml:space="preserve">      -      </v>
      </c>
      <c r="E237" s="537" t="s">
        <v>135</v>
      </c>
      <c r="F237" s="538">
        <f t="shared" si="57"/>
        <v>43466</v>
      </c>
      <c r="G237" s="538">
        <f t="shared" si="58"/>
        <v>43555</v>
      </c>
      <c r="H237" s="538">
        <f>'Information Input'!$H$35</f>
        <v>43555</v>
      </c>
      <c r="I237" s="537" t="str">
        <f>'Information Input'!$J$22</f>
        <v>Quarterly</v>
      </c>
      <c r="J237" s="538">
        <f>'Information Input'!$H$30</f>
        <v>43555</v>
      </c>
      <c r="K237" s="537">
        <f>'Information Input'!$J$18</f>
        <v>2019</v>
      </c>
      <c r="L237" s="579" t="s">
        <v>97</v>
      </c>
      <c r="M237" s="540" t="s">
        <v>98</v>
      </c>
      <c r="N237" s="541" t="s">
        <v>96</v>
      </c>
      <c r="O237" s="542" t="s">
        <v>671</v>
      </c>
      <c r="P237" s="537">
        <v>14</v>
      </c>
      <c r="Q237" s="541" t="s">
        <v>156</v>
      </c>
      <c r="R237" s="541" t="s">
        <v>233</v>
      </c>
      <c r="S237" s="543">
        <f>'Report 1'!$R$18</f>
        <v>0</v>
      </c>
      <c r="T237" s="544">
        <f>'Report 1'!$R$34</f>
        <v>0</v>
      </c>
      <c r="U237" s="545">
        <f>'Report 1'!$R$120</f>
        <v>0</v>
      </c>
      <c r="AL237" s="546" t="s">
        <v>669</v>
      </c>
      <c r="AM237" s="547">
        <v>2</v>
      </c>
      <c r="AN237" s="547" t="str">
        <f>'Information Input'!$M$14</f>
        <v xml:space="preserve">      -      </v>
      </c>
      <c r="AO237" s="547" t="s">
        <v>135</v>
      </c>
      <c r="AP237" s="538">
        <f t="shared" si="62"/>
        <v>43466</v>
      </c>
      <c r="AQ237" s="538">
        <f t="shared" si="63"/>
        <v>43555</v>
      </c>
      <c r="AR237" s="538">
        <f>'Information Input'!$H$35</f>
        <v>43555</v>
      </c>
      <c r="AS237" s="547" t="str">
        <f>'Information Input'!$J$22</f>
        <v>Quarterly</v>
      </c>
      <c r="AT237" s="538">
        <f>'Information Input'!$H$30</f>
        <v>43555</v>
      </c>
      <c r="AU237" s="547">
        <f>'Information Input'!$J$18</f>
        <v>2019</v>
      </c>
      <c r="AV237" s="547" t="s">
        <v>92</v>
      </c>
      <c r="AW237" s="547" t="s">
        <v>93</v>
      </c>
      <c r="AX237" s="547" t="s">
        <v>91</v>
      </c>
      <c r="AY237" s="548" t="s">
        <v>671</v>
      </c>
      <c r="AZ237" s="547">
        <v>26</v>
      </c>
      <c r="BA237" s="549" t="s">
        <v>168</v>
      </c>
      <c r="BB237" s="543" t="s">
        <v>237</v>
      </c>
      <c r="BC237" s="550">
        <f>'Report 2'!$H78</f>
        <v>0</v>
      </c>
      <c r="BD237" s="550">
        <f>'Report 2'!$I78</f>
        <v>0</v>
      </c>
      <c r="BE237" s="550">
        <f>'Report 2'!$J78</f>
        <v>0</v>
      </c>
      <c r="BF237" s="550">
        <f>'Report 2'!$K78</f>
        <v>0</v>
      </c>
      <c r="BG237" s="550">
        <f>'Report 2'!$L78</f>
        <v>0</v>
      </c>
      <c r="BH237" s="550">
        <f>'Report 2'!$M78</f>
        <v>0</v>
      </c>
      <c r="BI237" s="550">
        <f>'Report 2'!$N78</f>
        <v>0</v>
      </c>
      <c r="BK237" s="522" t="s">
        <v>669</v>
      </c>
      <c r="BL237" s="517">
        <v>3</v>
      </c>
      <c r="BM237" s="517" t="str">
        <f>'Information Input'!$M$14</f>
        <v xml:space="preserve">      -      </v>
      </c>
      <c r="BN237" s="517" t="s">
        <v>138</v>
      </c>
      <c r="BO237" s="518">
        <f t="shared" si="64"/>
        <v>43739</v>
      </c>
      <c r="BP237" s="518">
        <f t="shared" si="65"/>
        <v>43830</v>
      </c>
      <c r="BQ237" s="519">
        <f>'Information Input'!$H$35</f>
        <v>43555</v>
      </c>
      <c r="BR237" s="517" t="str">
        <f>'Information Input'!$J$22</f>
        <v>Quarterly</v>
      </c>
      <c r="BS237" s="519">
        <f>'Information Input'!$H$30</f>
        <v>43555</v>
      </c>
      <c r="BT237" s="517">
        <f>'Information Input'!$J$18</f>
        <v>2019</v>
      </c>
      <c r="BU237" s="578" t="s">
        <v>99</v>
      </c>
      <c r="BV237" s="521" t="s">
        <v>100</v>
      </c>
      <c r="BW237" s="522" t="s">
        <v>96</v>
      </c>
      <c r="BX237" s="517">
        <v>1</v>
      </c>
      <c r="BY237" s="530" t="s">
        <v>153</v>
      </c>
      <c r="BZ237" s="530" t="s">
        <v>250</v>
      </c>
      <c r="CA237" s="524">
        <f>'Report 3'!$L$32</f>
        <v>0</v>
      </c>
      <c r="CC237" s="542" t="s">
        <v>669</v>
      </c>
      <c r="CD237" s="1014" t="s">
        <v>672</v>
      </c>
      <c r="CE237" s="1014" t="str">
        <f>'Information Input'!$M$14</f>
        <v xml:space="preserve">      -      </v>
      </c>
      <c r="CF237" s="551" t="s">
        <v>135</v>
      </c>
      <c r="CG237" s="552">
        <f t="shared" si="59"/>
        <v>43466</v>
      </c>
      <c r="CH237" s="552">
        <f t="shared" si="60"/>
        <v>43555</v>
      </c>
      <c r="CI237" s="552">
        <f>'Information Input'!$H$35</f>
        <v>43555</v>
      </c>
      <c r="CJ237" s="551" t="str">
        <f>'Information Input'!$J$22</f>
        <v>Quarterly</v>
      </c>
      <c r="CK237" s="552">
        <f>'Information Input'!$H$30</f>
        <v>43555</v>
      </c>
      <c r="CL237" s="551">
        <f>'Information Input'!$J$18</f>
        <v>2019</v>
      </c>
      <c r="CM237" s="551" t="s">
        <v>101</v>
      </c>
      <c r="CN237" s="1014" t="s">
        <v>102</v>
      </c>
      <c r="CO237" s="542" t="s">
        <v>103</v>
      </c>
      <c r="CP237" s="542" t="s">
        <v>671</v>
      </c>
      <c r="CQ237" s="551">
        <v>36</v>
      </c>
      <c r="CR237" s="542" t="s">
        <v>178</v>
      </c>
      <c r="CS237" s="542" t="s">
        <v>235</v>
      </c>
      <c r="CT237" s="1015">
        <f>'Report 1'!$AB$18</f>
        <v>0</v>
      </c>
      <c r="CU237" s="1016">
        <f>SUMIF('Report 4A'!$G$16:$G$95,$CQ237,'Report 4A'!$AJ$16:$AJ$95)</f>
        <v>0</v>
      </c>
      <c r="CV237" s="1017">
        <f t="shared" si="61"/>
        <v>0</v>
      </c>
      <c r="CX237" s="546" t="s">
        <v>669</v>
      </c>
      <c r="CY237" s="537" t="s">
        <v>308</v>
      </c>
      <c r="CZ237" s="537" t="str">
        <f>'Information Input'!$M$14</f>
        <v xml:space="preserve">      -      </v>
      </c>
      <c r="DA237" s="538">
        <f>'Information Input'!$H$35</f>
        <v>43555</v>
      </c>
      <c r="DB237" s="537" t="str">
        <f>'Information Input'!$J$22</f>
        <v>Quarterly</v>
      </c>
      <c r="DC237" s="552">
        <f>'Information Input'!$H$30</f>
        <v>43555</v>
      </c>
      <c r="DD237" s="553" t="str">
        <f t="shared" si="53"/>
        <v>201806</v>
      </c>
      <c r="DE237" s="541" t="s">
        <v>91</v>
      </c>
      <c r="DF237" s="541" t="s">
        <v>682</v>
      </c>
      <c r="DG237" s="544">
        <f>'Report 5H'!$L$55</f>
        <v>0</v>
      </c>
      <c r="DH237" s="550">
        <f>'Report 5H'!$L$56</f>
        <v>0</v>
      </c>
      <c r="DI237" s="544">
        <f>'Report 5H'!$L$57</f>
        <v>0</v>
      </c>
      <c r="DJ237" s="544">
        <f>'Report 5H'!$L$58</f>
        <v>0</v>
      </c>
      <c r="DK237" s="544">
        <f>'Report 5H'!$L$59</f>
        <v>0</v>
      </c>
      <c r="DL237" s="544">
        <f>'Report 5H'!$L$60</f>
        <v>0</v>
      </c>
      <c r="DM237" s="544">
        <f>'Report 5H'!$L$61</f>
        <v>0</v>
      </c>
      <c r="DN237" s="544">
        <f>'Report 5H'!$L$62</f>
        <v>0</v>
      </c>
      <c r="DO237" s="544">
        <f>'Report 5H'!$L$63</f>
        <v>0</v>
      </c>
      <c r="DP237" s="544">
        <f>'Report 5H'!$L$64</f>
        <v>0</v>
      </c>
      <c r="DQ237" s="544">
        <f>'Report 5H'!$L$65</f>
        <v>0</v>
      </c>
    </row>
    <row r="238" spans="2:121">
      <c r="B238" s="535" t="s">
        <v>669</v>
      </c>
      <c r="C238" s="536">
        <v>1</v>
      </c>
      <c r="D238" s="537" t="str">
        <f>'Information Input'!$M$14</f>
        <v xml:space="preserve">      -      </v>
      </c>
      <c r="E238" s="537" t="s">
        <v>135</v>
      </c>
      <c r="F238" s="538">
        <f t="shared" si="57"/>
        <v>43466</v>
      </c>
      <c r="G238" s="538">
        <f t="shared" si="58"/>
        <v>43555</v>
      </c>
      <c r="H238" s="538">
        <f>'Information Input'!$H$35</f>
        <v>43555</v>
      </c>
      <c r="I238" s="537" t="str">
        <f>'Information Input'!$J$22</f>
        <v>Quarterly</v>
      </c>
      <c r="J238" s="538">
        <f>'Information Input'!$H$30</f>
        <v>43555</v>
      </c>
      <c r="K238" s="537">
        <f>'Information Input'!$J$18</f>
        <v>2019</v>
      </c>
      <c r="L238" s="579" t="s">
        <v>97</v>
      </c>
      <c r="M238" s="540" t="s">
        <v>98</v>
      </c>
      <c r="N238" s="541" t="s">
        <v>96</v>
      </c>
      <c r="O238" s="542" t="s">
        <v>671</v>
      </c>
      <c r="P238" s="537">
        <v>15</v>
      </c>
      <c r="Q238" s="541" t="s">
        <v>157</v>
      </c>
      <c r="R238" s="541" t="s">
        <v>234</v>
      </c>
      <c r="S238" s="543">
        <f>'Report 1'!$R$18</f>
        <v>0</v>
      </c>
      <c r="T238" s="544">
        <f>'Report 1'!$R$35</f>
        <v>0</v>
      </c>
      <c r="U238" s="545">
        <f>'Report 1'!$R$121</f>
        <v>0</v>
      </c>
      <c r="AL238" s="546" t="s">
        <v>669</v>
      </c>
      <c r="AM238" s="547">
        <v>2</v>
      </c>
      <c r="AN238" s="547" t="str">
        <f>'Information Input'!$M$14</f>
        <v xml:space="preserve">      -      </v>
      </c>
      <c r="AO238" s="547" t="s">
        <v>135</v>
      </c>
      <c r="AP238" s="538">
        <f t="shared" si="62"/>
        <v>43466</v>
      </c>
      <c r="AQ238" s="538">
        <f t="shared" si="63"/>
        <v>43555</v>
      </c>
      <c r="AR238" s="538">
        <f>'Information Input'!$H$35</f>
        <v>43555</v>
      </c>
      <c r="AS238" s="547" t="str">
        <f>'Information Input'!$J$22</f>
        <v>Quarterly</v>
      </c>
      <c r="AT238" s="538">
        <f>'Information Input'!$H$30</f>
        <v>43555</v>
      </c>
      <c r="AU238" s="547">
        <f>'Information Input'!$J$18</f>
        <v>2019</v>
      </c>
      <c r="AV238" s="547" t="s">
        <v>92</v>
      </c>
      <c r="AW238" s="547" t="s">
        <v>93</v>
      </c>
      <c r="AX238" s="547" t="s">
        <v>91</v>
      </c>
      <c r="AY238" s="548" t="s">
        <v>671</v>
      </c>
      <c r="AZ238" s="547">
        <v>27</v>
      </c>
      <c r="BA238" s="549" t="s">
        <v>169</v>
      </c>
      <c r="BB238" s="543" t="s">
        <v>235</v>
      </c>
      <c r="BC238" s="550">
        <f>'Report 2'!$H79</f>
        <v>0</v>
      </c>
      <c r="BD238" s="550">
        <f>'Report 2'!$I79</f>
        <v>0</v>
      </c>
      <c r="BE238" s="550">
        <f>'Report 2'!$J79</f>
        <v>0</v>
      </c>
      <c r="BF238" s="550">
        <f>'Report 2'!$K79</f>
        <v>0</v>
      </c>
      <c r="BG238" s="550">
        <f>'Report 2'!$L79</f>
        <v>0</v>
      </c>
      <c r="BH238" s="550">
        <f>'Report 2'!$M79</f>
        <v>0</v>
      </c>
      <c r="BI238" s="550">
        <f>'Report 2'!$N79</f>
        <v>0</v>
      </c>
      <c r="BK238" s="541" t="s">
        <v>669</v>
      </c>
      <c r="BL238" s="537">
        <v>3</v>
      </c>
      <c r="BM238" s="537" t="str">
        <f>'Information Input'!$M$14</f>
        <v xml:space="preserve">      -      </v>
      </c>
      <c r="BN238" s="537" t="s">
        <v>138</v>
      </c>
      <c r="BO238" s="538">
        <f t="shared" si="64"/>
        <v>43739</v>
      </c>
      <c r="BP238" s="538">
        <f t="shared" si="65"/>
        <v>43830</v>
      </c>
      <c r="BQ238" s="538">
        <f>'Information Input'!$H$35</f>
        <v>43555</v>
      </c>
      <c r="BR238" s="537" t="str">
        <f>'Information Input'!$J$22</f>
        <v>Quarterly</v>
      </c>
      <c r="BS238" s="538">
        <f>'Information Input'!$H$30</f>
        <v>43555</v>
      </c>
      <c r="BT238" s="537">
        <f>'Information Input'!$J$18</f>
        <v>2019</v>
      </c>
      <c r="BU238" s="579" t="s">
        <v>99</v>
      </c>
      <c r="BV238" s="540" t="s">
        <v>100</v>
      </c>
      <c r="BW238" s="541" t="s">
        <v>96</v>
      </c>
      <c r="BX238" s="537">
        <v>2</v>
      </c>
      <c r="BY238" s="549" t="s">
        <v>154</v>
      </c>
      <c r="BZ238" s="549" t="s">
        <v>251</v>
      </c>
      <c r="CA238" s="543">
        <f>'Report 3'!$L$33</f>
        <v>0</v>
      </c>
      <c r="CC238" s="542" t="s">
        <v>669</v>
      </c>
      <c r="CD238" s="1014" t="s">
        <v>672</v>
      </c>
      <c r="CE238" s="1014" t="str">
        <f>'Information Input'!$M$14</f>
        <v xml:space="preserve">      -      </v>
      </c>
      <c r="CF238" s="551" t="s">
        <v>135</v>
      </c>
      <c r="CG238" s="552">
        <f t="shared" si="59"/>
        <v>43466</v>
      </c>
      <c r="CH238" s="552">
        <f t="shared" si="60"/>
        <v>43555</v>
      </c>
      <c r="CI238" s="552">
        <f>'Information Input'!$H$35</f>
        <v>43555</v>
      </c>
      <c r="CJ238" s="551" t="str">
        <f>'Information Input'!$J$22</f>
        <v>Quarterly</v>
      </c>
      <c r="CK238" s="552">
        <f>'Information Input'!$H$30</f>
        <v>43555</v>
      </c>
      <c r="CL238" s="551">
        <f>'Information Input'!$J$18</f>
        <v>2019</v>
      </c>
      <c r="CM238" s="551" t="s">
        <v>101</v>
      </c>
      <c r="CN238" s="1014" t="s">
        <v>102</v>
      </c>
      <c r="CO238" s="542" t="s">
        <v>103</v>
      </c>
      <c r="CP238" s="542" t="s">
        <v>671</v>
      </c>
      <c r="CQ238" s="551">
        <v>37</v>
      </c>
      <c r="CR238" s="542" t="s">
        <v>179</v>
      </c>
      <c r="CS238" s="542" t="s">
        <v>231</v>
      </c>
      <c r="CT238" s="1015">
        <f>'Report 1'!$AB$18</f>
        <v>0</v>
      </c>
      <c r="CU238" s="1016">
        <f>SUMIF('Report 4A'!$G$16:$G$95,$CQ238,'Report 4A'!$AJ$16:$AJ$95)</f>
        <v>0</v>
      </c>
      <c r="CV238" s="1017">
        <f t="shared" si="61"/>
        <v>0</v>
      </c>
      <c r="CX238" s="546" t="s">
        <v>669</v>
      </c>
      <c r="CY238" s="537" t="s">
        <v>308</v>
      </c>
      <c r="CZ238" s="537" t="str">
        <f>'Information Input'!$M$14</f>
        <v xml:space="preserve">      -      </v>
      </c>
      <c r="DA238" s="538">
        <f>'Information Input'!$H$35</f>
        <v>43555</v>
      </c>
      <c r="DB238" s="537" t="str">
        <f>'Information Input'!$J$22</f>
        <v>Quarterly</v>
      </c>
      <c r="DC238" s="552">
        <f>'Information Input'!$H$30</f>
        <v>43555</v>
      </c>
      <c r="DD238" s="553" t="str">
        <f t="shared" si="53"/>
        <v>201805</v>
      </c>
      <c r="DE238" s="541" t="s">
        <v>91</v>
      </c>
      <c r="DF238" s="541" t="s">
        <v>682</v>
      </c>
      <c r="DG238" s="544">
        <f>'Report 5H'!$M$55</f>
        <v>0</v>
      </c>
      <c r="DH238" s="550">
        <f>'Report 5H'!$M$56</f>
        <v>0</v>
      </c>
      <c r="DI238" s="544">
        <f>'Report 5H'!$M$57</f>
        <v>0</v>
      </c>
      <c r="DJ238" s="544">
        <f>'Report 5H'!$M$58</f>
        <v>0</v>
      </c>
      <c r="DK238" s="544">
        <f>'Report 5H'!$M$59</f>
        <v>0</v>
      </c>
      <c r="DL238" s="544">
        <f>'Report 5H'!$M$60</f>
        <v>0</v>
      </c>
      <c r="DM238" s="544">
        <f>'Report 5H'!$M$61</f>
        <v>0</v>
      </c>
      <c r="DN238" s="544">
        <f>'Report 5H'!$M$62</f>
        <v>0</v>
      </c>
      <c r="DO238" s="544">
        <f>'Report 5H'!$M$63</f>
        <v>0</v>
      </c>
      <c r="DP238" s="544">
        <f>'Report 5H'!$M$64</f>
        <v>0</v>
      </c>
      <c r="DQ238" s="544">
        <f>'Report 5H'!$M$65</f>
        <v>0</v>
      </c>
    </row>
    <row r="239" spans="2:121">
      <c r="B239" s="535" t="s">
        <v>669</v>
      </c>
      <c r="C239" s="536">
        <v>1</v>
      </c>
      <c r="D239" s="537" t="str">
        <f>'Information Input'!$M$14</f>
        <v xml:space="preserve">      -      </v>
      </c>
      <c r="E239" s="537" t="s">
        <v>135</v>
      </c>
      <c r="F239" s="538">
        <f t="shared" si="57"/>
        <v>43466</v>
      </c>
      <c r="G239" s="538">
        <f t="shared" si="58"/>
        <v>43555</v>
      </c>
      <c r="H239" s="538">
        <f>'Information Input'!$H$35</f>
        <v>43555</v>
      </c>
      <c r="I239" s="537" t="str">
        <f>'Information Input'!$J$22</f>
        <v>Quarterly</v>
      </c>
      <c r="J239" s="538">
        <f>'Information Input'!$H$30</f>
        <v>43555</v>
      </c>
      <c r="K239" s="537">
        <f>'Information Input'!$J$18</f>
        <v>2019</v>
      </c>
      <c r="L239" s="579" t="s">
        <v>97</v>
      </c>
      <c r="M239" s="540" t="s">
        <v>98</v>
      </c>
      <c r="N239" s="541" t="s">
        <v>96</v>
      </c>
      <c r="O239" s="542" t="s">
        <v>671</v>
      </c>
      <c r="P239" s="537">
        <v>16</v>
      </c>
      <c r="Q239" s="541" t="s">
        <v>158</v>
      </c>
      <c r="R239" s="541" t="s">
        <v>235</v>
      </c>
      <c r="S239" s="543">
        <f>'Report 1'!$R$18</f>
        <v>0</v>
      </c>
      <c r="T239" s="544">
        <f>'Report 1'!$R$36</f>
        <v>0</v>
      </c>
      <c r="U239" s="545">
        <f>'Report 1'!$R$122</f>
        <v>0</v>
      </c>
      <c r="AL239" s="546" t="s">
        <v>669</v>
      </c>
      <c r="AM239" s="547">
        <v>2</v>
      </c>
      <c r="AN239" s="547" t="str">
        <f>'Information Input'!$M$14</f>
        <v xml:space="preserve">      -      </v>
      </c>
      <c r="AO239" s="547" t="s">
        <v>135</v>
      </c>
      <c r="AP239" s="538">
        <f t="shared" si="62"/>
        <v>43466</v>
      </c>
      <c r="AQ239" s="538">
        <f t="shared" si="63"/>
        <v>43555</v>
      </c>
      <c r="AR239" s="538">
        <f>'Information Input'!$H$35</f>
        <v>43555</v>
      </c>
      <c r="AS239" s="547" t="str">
        <f>'Information Input'!$J$22</f>
        <v>Quarterly</v>
      </c>
      <c r="AT239" s="538">
        <f>'Information Input'!$H$30</f>
        <v>43555</v>
      </c>
      <c r="AU239" s="547">
        <f>'Information Input'!$J$18</f>
        <v>2019</v>
      </c>
      <c r="AV239" s="547" t="s">
        <v>92</v>
      </c>
      <c r="AW239" s="547" t="s">
        <v>93</v>
      </c>
      <c r="AX239" s="547" t="s">
        <v>91</v>
      </c>
      <c r="AY239" s="548" t="s">
        <v>671</v>
      </c>
      <c r="AZ239" s="547">
        <v>28</v>
      </c>
      <c r="BA239" s="549" t="s">
        <v>170</v>
      </c>
      <c r="BB239" s="543" t="s">
        <v>235</v>
      </c>
      <c r="BC239" s="550">
        <f>'Report 2'!$H80</f>
        <v>0</v>
      </c>
      <c r="BD239" s="550">
        <f>'Report 2'!$I80</f>
        <v>0</v>
      </c>
      <c r="BE239" s="550">
        <f>'Report 2'!$J80</f>
        <v>0</v>
      </c>
      <c r="BF239" s="550">
        <f>'Report 2'!$K80</f>
        <v>0</v>
      </c>
      <c r="BG239" s="550">
        <f>'Report 2'!$L80</f>
        <v>0</v>
      </c>
      <c r="BH239" s="550">
        <f>'Report 2'!$M80</f>
        <v>0</v>
      </c>
      <c r="BI239" s="550">
        <f>'Report 2'!$N80</f>
        <v>0</v>
      </c>
      <c r="BK239" s="541" t="s">
        <v>669</v>
      </c>
      <c r="BL239" s="537">
        <v>3</v>
      </c>
      <c r="BM239" s="537" t="str">
        <f>'Information Input'!$M$14</f>
        <v xml:space="preserve">      -      </v>
      </c>
      <c r="BN239" s="537" t="s">
        <v>138</v>
      </c>
      <c r="BO239" s="538">
        <f t="shared" si="64"/>
        <v>43739</v>
      </c>
      <c r="BP239" s="538">
        <f t="shared" si="65"/>
        <v>43830</v>
      </c>
      <c r="BQ239" s="538">
        <f>'Information Input'!$H$35</f>
        <v>43555</v>
      </c>
      <c r="BR239" s="537" t="str">
        <f>'Information Input'!$J$22</f>
        <v>Quarterly</v>
      </c>
      <c r="BS239" s="538">
        <f>'Information Input'!$H$30</f>
        <v>43555</v>
      </c>
      <c r="BT239" s="537">
        <f>'Information Input'!$J$18</f>
        <v>2019</v>
      </c>
      <c r="BU239" s="579" t="s">
        <v>99</v>
      </c>
      <c r="BV239" s="540" t="s">
        <v>100</v>
      </c>
      <c r="BW239" s="541" t="s">
        <v>96</v>
      </c>
      <c r="BX239" s="537">
        <v>3</v>
      </c>
      <c r="BY239" s="549" t="s">
        <v>164</v>
      </c>
      <c r="BZ239" s="549" t="s">
        <v>250</v>
      </c>
      <c r="CA239" s="543">
        <f>'Report 3'!$L$34</f>
        <v>0</v>
      </c>
      <c r="CC239" s="542" t="s">
        <v>669</v>
      </c>
      <c r="CD239" s="1014" t="s">
        <v>672</v>
      </c>
      <c r="CE239" s="1014" t="str">
        <f>'Information Input'!$M$14</f>
        <v xml:space="preserve">      -      </v>
      </c>
      <c r="CF239" s="551" t="s">
        <v>135</v>
      </c>
      <c r="CG239" s="552">
        <f t="shared" si="59"/>
        <v>43466</v>
      </c>
      <c r="CH239" s="552">
        <f t="shared" si="60"/>
        <v>43555</v>
      </c>
      <c r="CI239" s="552">
        <f>'Information Input'!$H$35</f>
        <v>43555</v>
      </c>
      <c r="CJ239" s="551" t="str">
        <f>'Information Input'!$J$22</f>
        <v>Quarterly</v>
      </c>
      <c r="CK239" s="552">
        <f>'Information Input'!$H$30</f>
        <v>43555</v>
      </c>
      <c r="CL239" s="551">
        <f>'Information Input'!$J$18</f>
        <v>2019</v>
      </c>
      <c r="CM239" s="551" t="s">
        <v>101</v>
      </c>
      <c r="CN239" s="1014" t="s">
        <v>102</v>
      </c>
      <c r="CO239" s="542" t="s">
        <v>103</v>
      </c>
      <c r="CP239" s="542" t="s">
        <v>671</v>
      </c>
      <c r="CQ239" s="551">
        <v>38</v>
      </c>
      <c r="CR239" s="542" t="s">
        <v>180</v>
      </c>
      <c r="CS239" s="542" t="s">
        <v>233</v>
      </c>
      <c r="CT239" s="1015">
        <f>'Report 1'!$AB$18</f>
        <v>0</v>
      </c>
      <c r="CU239" s="1016">
        <f>SUMIF('Report 4A'!$G$16:$G$95,$CQ239,'Report 4A'!$AJ$16:$AJ$95)</f>
        <v>0</v>
      </c>
      <c r="CV239" s="1017">
        <f t="shared" si="61"/>
        <v>0</v>
      </c>
      <c r="CX239" s="546" t="s">
        <v>669</v>
      </c>
      <c r="CY239" s="537" t="s">
        <v>308</v>
      </c>
      <c r="CZ239" s="537" t="str">
        <f>'Information Input'!$M$14</f>
        <v xml:space="preserve">      -      </v>
      </c>
      <c r="DA239" s="538">
        <f>'Information Input'!$H$35</f>
        <v>43555</v>
      </c>
      <c r="DB239" s="537" t="str">
        <f>'Information Input'!$J$22</f>
        <v>Quarterly</v>
      </c>
      <c r="DC239" s="552">
        <f>'Information Input'!$H$30</f>
        <v>43555</v>
      </c>
      <c r="DD239" s="553" t="str">
        <f t="shared" si="53"/>
        <v>201804</v>
      </c>
      <c r="DE239" s="541" t="s">
        <v>91</v>
      </c>
      <c r="DF239" s="541" t="s">
        <v>682</v>
      </c>
      <c r="DG239" s="544">
        <f>'Report 5H'!$N$55</f>
        <v>0</v>
      </c>
      <c r="DH239" s="550">
        <f>'Report 5H'!$N$56</f>
        <v>0</v>
      </c>
      <c r="DI239" s="544">
        <f>'Report 5H'!$N$57</f>
        <v>0</v>
      </c>
      <c r="DJ239" s="544">
        <f>'Report 5H'!$N$58</f>
        <v>0</v>
      </c>
      <c r="DK239" s="544">
        <f>'Report 5H'!$N$59</f>
        <v>0</v>
      </c>
      <c r="DL239" s="544">
        <f>'Report 5H'!$N$60</f>
        <v>0</v>
      </c>
      <c r="DM239" s="544">
        <f>'Report 5H'!$N$61</f>
        <v>0</v>
      </c>
      <c r="DN239" s="544">
        <f>'Report 5H'!$N$62</f>
        <v>0</v>
      </c>
      <c r="DO239" s="544">
        <f>'Report 5H'!$N$63</f>
        <v>0</v>
      </c>
      <c r="DP239" s="544">
        <f>'Report 5H'!$N$64</f>
        <v>0</v>
      </c>
      <c r="DQ239" s="544">
        <f>'Report 5H'!$N$65</f>
        <v>0</v>
      </c>
    </row>
    <row r="240" spans="2:121">
      <c r="B240" s="535" t="s">
        <v>669</v>
      </c>
      <c r="C240" s="536">
        <v>1</v>
      </c>
      <c r="D240" s="537" t="str">
        <f>'Information Input'!$M$14</f>
        <v xml:space="preserve">      -      </v>
      </c>
      <c r="E240" s="537" t="s">
        <v>135</v>
      </c>
      <c r="F240" s="538">
        <f t="shared" si="57"/>
        <v>43466</v>
      </c>
      <c r="G240" s="538">
        <f t="shared" si="58"/>
        <v>43555</v>
      </c>
      <c r="H240" s="538">
        <f>'Information Input'!$H$35</f>
        <v>43555</v>
      </c>
      <c r="I240" s="537" t="str">
        <f>'Information Input'!$J$22</f>
        <v>Quarterly</v>
      </c>
      <c r="J240" s="538">
        <f>'Information Input'!$H$30</f>
        <v>43555</v>
      </c>
      <c r="K240" s="537">
        <f>'Information Input'!$J$18</f>
        <v>2019</v>
      </c>
      <c r="L240" s="579" t="s">
        <v>97</v>
      </c>
      <c r="M240" s="540" t="s">
        <v>98</v>
      </c>
      <c r="N240" s="541" t="s">
        <v>96</v>
      </c>
      <c r="O240" s="542" t="s">
        <v>671</v>
      </c>
      <c r="P240" s="537">
        <v>17</v>
      </c>
      <c r="Q240" s="541" t="s">
        <v>159</v>
      </c>
      <c r="R240" s="541" t="s">
        <v>235</v>
      </c>
      <c r="S240" s="543">
        <f>'Report 1'!$R$18</f>
        <v>0</v>
      </c>
      <c r="T240" s="544">
        <f>'Report 1'!$R$37</f>
        <v>0</v>
      </c>
      <c r="U240" s="545">
        <f>'Report 1'!$R$123</f>
        <v>0</v>
      </c>
      <c r="AL240" s="546" t="s">
        <v>669</v>
      </c>
      <c r="AM240" s="547">
        <v>2</v>
      </c>
      <c r="AN240" s="547" t="str">
        <f>'Information Input'!$M$14</f>
        <v xml:space="preserve">      -      </v>
      </c>
      <c r="AO240" s="547" t="s">
        <v>135</v>
      </c>
      <c r="AP240" s="538">
        <f t="shared" si="62"/>
        <v>43466</v>
      </c>
      <c r="AQ240" s="538">
        <f t="shared" si="63"/>
        <v>43555</v>
      </c>
      <c r="AR240" s="538">
        <f>'Information Input'!$H$35</f>
        <v>43555</v>
      </c>
      <c r="AS240" s="547" t="str">
        <f>'Information Input'!$J$22</f>
        <v>Quarterly</v>
      </c>
      <c r="AT240" s="538">
        <f>'Information Input'!$H$30</f>
        <v>43555</v>
      </c>
      <c r="AU240" s="547">
        <f>'Information Input'!$J$18</f>
        <v>2019</v>
      </c>
      <c r="AV240" s="547" t="s">
        <v>92</v>
      </c>
      <c r="AW240" s="547" t="s">
        <v>93</v>
      </c>
      <c r="AX240" s="547" t="s">
        <v>91</v>
      </c>
      <c r="AY240" s="548" t="s">
        <v>671</v>
      </c>
      <c r="AZ240" s="547">
        <v>29</v>
      </c>
      <c r="BA240" s="549" t="s">
        <v>171</v>
      </c>
      <c r="BB240" s="543" t="s">
        <v>238</v>
      </c>
      <c r="BC240" s="550">
        <f>'Report 2'!$H81</f>
        <v>0</v>
      </c>
      <c r="BD240" s="550">
        <f>'Report 2'!$I81</f>
        <v>0</v>
      </c>
      <c r="BE240" s="550">
        <f>'Report 2'!$J81</f>
        <v>0</v>
      </c>
      <c r="BF240" s="550">
        <f>'Report 2'!$K81</f>
        <v>0</v>
      </c>
      <c r="BG240" s="550">
        <f>'Report 2'!$L81</f>
        <v>0</v>
      </c>
      <c r="BH240" s="550">
        <f>'Report 2'!$M81</f>
        <v>0</v>
      </c>
      <c r="BI240" s="550">
        <f>'Report 2'!$N81</f>
        <v>0</v>
      </c>
      <c r="BK240" s="541" t="s">
        <v>669</v>
      </c>
      <c r="BL240" s="537">
        <v>3</v>
      </c>
      <c r="BM240" s="537" t="str">
        <f>'Information Input'!$M$14</f>
        <v xml:space="preserve">      -      </v>
      </c>
      <c r="BN240" s="537" t="s">
        <v>138</v>
      </c>
      <c r="BO240" s="538">
        <f t="shared" si="64"/>
        <v>43739</v>
      </c>
      <c r="BP240" s="538">
        <f t="shared" si="65"/>
        <v>43830</v>
      </c>
      <c r="BQ240" s="538">
        <f>'Information Input'!$H$35</f>
        <v>43555</v>
      </c>
      <c r="BR240" s="537" t="str">
        <f>'Information Input'!$J$22</f>
        <v>Quarterly</v>
      </c>
      <c r="BS240" s="538">
        <f>'Information Input'!$H$30</f>
        <v>43555</v>
      </c>
      <c r="BT240" s="537">
        <f>'Information Input'!$J$18</f>
        <v>2019</v>
      </c>
      <c r="BU240" s="579" t="s">
        <v>99</v>
      </c>
      <c r="BV240" s="540" t="s">
        <v>100</v>
      </c>
      <c r="BW240" s="541" t="s">
        <v>96</v>
      </c>
      <c r="BX240" s="537">
        <v>4</v>
      </c>
      <c r="BY240" s="549" t="s">
        <v>164</v>
      </c>
      <c r="BZ240" s="549" t="s">
        <v>252</v>
      </c>
      <c r="CA240" s="543">
        <f>'Report 3'!$L$35</f>
        <v>0</v>
      </c>
      <c r="CC240" s="542" t="s">
        <v>669</v>
      </c>
      <c r="CD240" s="1014" t="s">
        <v>672</v>
      </c>
      <c r="CE240" s="1014" t="str">
        <f>'Information Input'!$M$14</f>
        <v xml:space="preserve">      -      </v>
      </c>
      <c r="CF240" s="551" t="s">
        <v>135</v>
      </c>
      <c r="CG240" s="552">
        <f t="shared" si="59"/>
        <v>43466</v>
      </c>
      <c r="CH240" s="552">
        <f t="shared" si="60"/>
        <v>43555</v>
      </c>
      <c r="CI240" s="552">
        <f>'Information Input'!$H$35</f>
        <v>43555</v>
      </c>
      <c r="CJ240" s="551" t="str">
        <f>'Information Input'!$J$22</f>
        <v>Quarterly</v>
      </c>
      <c r="CK240" s="552">
        <f>'Information Input'!$H$30</f>
        <v>43555</v>
      </c>
      <c r="CL240" s="551">
        <f>'Information Input'!$J$18</f>
        <v>2019</v>
      </c>
      <c r="CM240" s="551" t="s">
        <v>101</v>
      </c>
      <c r="CN240" s="1014" t="s">
        <v>102</v>
      </c>
      <c r="CO240" s="542" t="s">
        <v>103</v>
      </c>
      <c r="CP240" s="542" t="s">
        <v>671</v>
      </c>
      <c r="CQ240" s="551">
        <v>39</v>
      </c>
      <c r="CR240" s="542" t="s">
        <v>181</v>
      </c>
      <c r="CS240" s="542" t="s">
        <v>233</v>
      </c>
      <c r="CT240" s="1015">
        <f>'Report 1'!$AB$18</f>
        <v>0</v>
      </c>
      <c r="CU240" s="1016">
        <f>SUMIF('Report 4A'!$G$16:$G$95,$CQ240,'Report 4A'!$AJ$16:$AJ$95)</f>
        <v>0</v>
      </c>
      <c r="CV240" s="1017">
        <f t="shared" si="61"/>
        <v>0</v>
      </c>
      <c r="CX240" s="546" t="s">
        <v>669</v>
      </c>
      <c r="CY240" s="537" t="s">
        <v>308</v>
      </c>
      <c r="CZ240" s="537" t="str">
        <f>'Information Input'!$M$14</f>
        <v xml:space="preserve">      -      </v>
      </c>
      <c r="DA240" s="538">
        <f>'Information Input'!$H$35</f>
        <v>43555</v>
      </c>
      <c r="DB240" s="537" t="str">
        <f>'Information Input'!$J$22</f>
        <v>Quarterly</v>
      </c>
      <c r="DC240" s="552">
        <f>'Information Input'!$H$30</f>
        <v>43555</v>
      </c>
      <c r="DD240" s="553" t="str">
        <f t="shared" ref="DD240:DD303" si="66">DD204</f>
        <v>201803</v>
      </c>
      <c r="DE240" s="541" t="s">
        <v>91</v>
      </c>
      <c r="DF240" s="541" t="s">
        <v>682</v>
      </c>
      <c r="DG240" s="544">
        <f>'Report 5H'!$O$55</f>
        <v>0</v>
      </c>
      <c r="DH240" s="550">
        <f>'Report 5H'!$O$56</f>
        <v>0</v>
      </c>
      <c r="DI240" s="544">
        <f>'Report 5H'!$O$57</f>
        <v>0</v>
      </c>
      <c r="DJ240" s="544">
        <f>'Report 5H'!$O$58</f>
        <v>0</v>
      </c>
      <c r="DK240" s="544">
        <f>'Report 5H'!$O$59</f>
        <v>0</v>
      </c>
      <c r="DL240" s="544">
        <f>'Report 5H'!$O$60</f>
        <v>0</v>
      </c>
      <c r="DM240" s="544">
        <f>'Report 5H'!$O$61</f>
        <v>0</v>
      </c>
      <c r="DN240" s="544">
        <f>'Report 5H'!$O$62</f>
        <v>0</v>
      </c>
      <c r="DO240" s="544">
        <f>'Report 5H'!$O$63</f>
        <v>0</v>
      </c>
      <c r="DP240" s="544">
        <f>'Report 5H'!$O$64</f>
        <v>0</v>
      </c>
      <c r="DQ240" s="544">
        <f>'Report 5H'!$O$65</f>
        <v>0</v>
      </c>
    </row>
    <row r="241" spans="2:121">
      <c r="B241" s="535" t="s">
        <v>669</v>
      </c>
      <c r="C241" s="536">
        <v>1</v>
      </c>
      <c r="D241" s="537" t="str">
        <f>'Information Input'!$M$14</f>
        <v xml:space="preserve">      -      </v>
      </c>
      <c r="E241" s="537" t="s">
        <v>135</v>
      </c>
      <c r="F241" s="538">
        <f t="shared" si="57"/>
        <v>43466</v>
      </c>
      <c r="G241" s="538">
        <f t="shared" si="58"/>
        <v>43555</v>
      </c>
      <c r="H241" s="538">
        <f>'Information Input'!$H$35</f>
        <v>43555</v>
      </c>
      <c r="I241" s="537" t="str">
        <f>'Information Input'!$J$22</f>
        <v>Quarterly</v>
      </c>
      <c r="J241" s="538">
        <f>'Information Input'!$H$30</f>
        <v>43555</v>
      </c>
      <c r="K241" s="537">
        <f>'Information Input'!$J$18</f>
        <v>2019</v>
      </c>
      <c r="L241" s="579" t="s">
        <v>97</v>
      </c>
      <c r="M241" s="540" t="s">
        <v>98</v>
      </c>
      <c r="N241" s="541" t="s">
        <v>96</v>
      </c>
      <c r="O241" s="542" t="s">
        <v>671</v>
      </c>
      <c r="P241" s="537">
        <v>18</v>
      </c>
      <c r="Q241" s="541" t="s">
        <v>160</v>
      </c>
      <c r="R241" s="541" t="s">
        <v>235</v>
      </c>
      <c r="S241" s="543">
        <f>'Report 1'!$R$18</f>
        <v>0</v>
      </c>
      <c r="T241" s="544">
        <f>'Report 1'!$R$38</f>
        <v>0</v>
      </c>
      <c r="U241" s="545">
        <f>'Report 1'!$R$124</f>
        <v>0</v>
      </c>
      <c r="AL241" s="546" t="s">
        <v>669</v>
      </c>
      <c r="AM241" s="547">
        <v>2</v>
      </c>
      <c r="AN241" s="547" t="str">
        <f>'Information Input'!$M$14</f>
        <v xml:space="preserve">      -      </v>
      </c>
      <c r="AO241" s="547" t="s">
        <v>135</v>
      </c>
      <c r="AP241" s="538">
        <f t="shared" si="62"/>
        <v>43466</v>
      </c>
      <c r="AQ241" s="538">
        <f t="shared" si="63"/>
        <v>43555</v>
      </c>
      <c r="AR241" s="538">
        <f>'Information Input'!$H$35</f>
        <v>43555</v>
      </c>
      <c r="AS241" s="547" t="str">
        <f>'Information Input'!$J$22</f>
        <v>Quarterly</v>
      </c>
      <c r="AT241" s="538">
        <f>'Information Input'!$H$30</f>
        <v>43555</v>
      </c>
      <c r="AU241" s="547">
        <f>'Information Input'!$J$18</f>
        <v>2019</v>
      </c>
      <c r="AV241" s="547" t="s">
        <v>92</v>
      </c>
      <c r="AW241" s="547" t="s">
        <v>93</v>
      </c>
      <c r="AX241" s="547" t="s">
        <v>91</v>
      </c>
      <c r="AY241" s="548" t="s">
        <v>671</v>
      </c>
      <c r="AZ241" s="547">
        <v>30</v>
      </c>
      <c r="BA241" s="549" t="s">
        <v>172</v>
      </c>
      <c r="BB241" s="543" t="s">
        <v>238</v>
      </c>
      <c r="BC241" s="550">
        <f>'Report 2'!$H82</f>
        <v>0</v>
      </c>
      <c r="BD241" s="550">
        <f>'Report 2'!$I82</f>
        <v>0</v>
      </c>
      <c r="BE241" s="550">
        <f>'Report 2'!$J82</f>
        <v>0</v>
      </c>
      <c r="BF241" s="550">
        <f>'Report 2'!$K82</f>
        <v>0</v>
      </c>
      <c r="BG241" s="550">
        <f>'Report 2'!$L82</f>
        <v>0</v>
      </c>
      <c r="BH241" s="550">
        <f>'Report 2'!$M82</f>
        <v>0</v>
      </c>
      <c r="BI241" s="550">
        <f>'Report 2'!$N82</f>
        <v>0</v>
      </c>
      <c r="BK241" s="541" t="s">
        <v>669</v>
      </c>
      <c r="BL241" s="537">
        <v>3</v>
      </c>
      <c r="BM241" s="537" t="str">
        <f>'Information Input'!$M$14</f>
        <v xml:space="preserve">      -      </v>
      </c>
      <c r="BN241" s="537" t="s">
        <v>138</v>
      </c>
      <c r="BO241" s="538">
        <f t="shared" si="64"/>
        <v>43739</v>
      </c>
      <c r="BP241" s="538">
        <f t="shared" si="65"/>
        <v>43830</v>
      </c>
      <c r="BQ241" s="538">
        <f>'Information Input'!$H$35</f>
        <v>43555</v>
      </c>
      <c r="BR241" s="537" t="str">
        <f>'Information Input'!$J$22</f>
        <v>Quarterly</v>
      </c>
      <c r="BS241" s="538">
        <f>'Information Input'!$H$30</f>
        <v>43555</v>
      </c>
      <c r="BT241" s="537">
        <f>'Information Input'!$J$18</f>
        <v>2019</v>
      </c>
      <c r="BU241" s="579" t="s">
        <v>99</v>
      </c>
      <c r="BV241" s="540" t="s">
        <v>100</v>
      </c>
      <c r="BW241" s="541" t="s">
        <v>96</v>
      </c>
      <c r="BX241" s="537">
        <v>5</v>
      </c>
      <c r="BY241" s="549" t="s">
        <v>253</v>
      </c>
      <c r="BZ241" s="549" t="s">
        <v>254</v>
      </c>
      <c r="CA241" s="543">
        <f>'Report 3'!$L$36</f>
        <v>0</v>
      </c>
      <c r="CC241" s="542" t="s">
        <v>669</v>
      </c>
      <c r="CD241" s="1014" t="s">
        <v>672</v>
      </c>
      <c r="CE241" s="1014" t="str">
        <f>'Information Input'!$M$14</f>
        <v xml:space="preserve">      -      </v>
      </c>
      <c r="CF241" s="551" t="s">
        <v>135</v>
      </c>
      <c r="CG241" s="552">
        <f t="shared" si="59"/>
        <v>43466</v>
      </c>
      <c r="CH241" s="552">
        <f t="shared" si="60"/>
        <v>43555</v>
      </c>
      <c r="CI241" s="552">
        <f>'Information Input'!$H$35</f>
        <v>43555</v>
      </c>
      <c r="CJ241" s="551" t="str">
        <f>'Information Input'!$J$22</f>
        <v>Quarterly</v>
      </c>
      <c r="CK241" s="552">
        <f>'Information Input'!$H$30</f>
        <v>43555</v>
      </c>
      <c r="CL241" s="551">
        <f>'Information Input'!$J$18</f>
        <v>2019</v>
      </c>
      <c r="CM241" s="551" t="s">
        <v>101</v>
      </c>
      <c r="CN241" s="1014" t="s">
        <v>102</v>
      </c>
      <c r="CO241" s="542" t="s">
        <v>103</v>
      </c>
      <c r="CP241" s="542" t="s">
        <v>671</v>
      </c>
      <c r="CQ241" s="551">
        <v>40</v>
      </c>
      <c r="CR241" s="542" t="s">
        <v>182</v>
      </c>
      <c r="CS241" s="542" t="s">
        <v>238</v>
      </c>
      <c r="CT241" s="1015">
        <f>'Report 1'!$AB$18</f>
        <v>0</v>
      </c>
      <c r="CU241" s="1016">
        <f>SUMIF('Report 4A'!$G$16:$G$95,$CQ241,'Report 4A'!$AJ$16:$AJ$95)</f>
        <v>0</v>
      </c>
      <c r="CV241" s="1017">
        <f t="shared" si="61"/>
        <v>0</v>
      </c>
      <c r="CX241" s="546" t="s">
        <v>669</v>
      </c>
      <c r="CY241" s="537" t="s">
        <v>308</v>
      </c>
      <c r="CZ241" s="537" t="str">
        <f>'Information Input'!$M$14</f>
        <v xml:space="preserve">      -      </v>
      </c>
      <c r="DA241" s="538">
        <f>'Information Input'!$H$35</f>
        <v>43555</v>
      </c>
      <c r="DB241" s="537" t="str">
        <f>'Information Input'!$J$22</f>
        <v>Quarterly</v>
      </c>
      <c r="DC241" s="552">
        <f>'Information Input'!$H$30</f>
        <v>43555</v>
      </c>
      <c r="DD241" s="553" t="str">
        <f t="shared" si="66"/>
        <v>201802</v>
      </c>
      <c r="DE241" s="541" t="s">
        <v>91</v>
      </c>
      <c r="DF241" s="541" t="s">
        <v>682</v>
      </c>
      <c r="DG241" s="544">
        <f>'Report 5H'!$P$55</f>
        <v>0</v>
      </c>
      <c r="DH241" s="550">
        <f>'Report 5H'!$P$56</f>
        <v>0</v>
      </c>
      <c r="DI241" s="544">
        <f>'Report 5H'!$P$57</f>
        <v>0</v>
      </c>
      <c r="DJ241" s="544">
        <f>'Report 5H'!$P$58</f>
        <v>0</v>
      </c>
      <c r="DK241" s="544">
        <f>'Report 5H'!$P$59</f>
        <v>0</v>
      </c>
      <c r="DL241" s="544">
        <f>'Report 5H'!$P$60</f>
        <v>0</v>
      </c>
      <c r="DM241" s="544">
        <f>'Report 5H'!$P$61</f>
        <v>0</v>
      </c>
      <c r="DN241" s="544">
        <f>'Report 5H'!$P$62</f>
        <v>0</v>
      </c>
      <c r="DO241" s="544">
        <f>'Report 5H'!$P$63</f>
        <v>0</v>
      </c>
      <c r="DP241" s="544">
        <f>'Report 5H'!$P$64</f>
        <v>0</v>
      </c>
      <c r="DQ241" s="544">
        <f>'Report 5H'!$P$65</f>
        <v>0</v>
      </c>
    </row>
    <row r="242" spans="2:121">
      <c r="B242" s="535" t="s">
        <v>669</v>
      </c>
      <c r="C242" s="536">
        <v>1</v>
      </c>
      <c r="D242" s="537" t="str">
        <f>'Information Input'!$M$14</f>
        <v xml:space="preserve">      -      </v>
      </c>
      <c r="E242" s="537" t="s">
        <v>135</v>
      </c>
      <c r="F242" s="538">
        <f t="shared" si="57"/>
        <v>43466</v>
      </c>
      <c r="G242" s="538">
        <f t="shared" si="58"/>
        <v>43555</v>
      </c>
      <c r="H242" s="538">
        <f>'Information Input'!$H$35</f>
        <v>43555</v>
      </c>
      <c r="I242" s="537" t="str">
        <f>'Information Input'!$J$22</f>
        <v>Quarterly</v>
      </c>
      <c r="J242" s="538">
        <f>'Information Input'!$H$30</f>
        <v>43555</v>
      </c>
      <c r="K242" s="537">
        <f>'Information Input'!$J$18</f>
        <v>2019</v>
      </c>
      <c r="L242" s="579" t="s">
        <v>97</v>
      </c>
      <c r="M242" s="540" t="s">
        <v>98</v>
      </c>
      <c r="N242" s="541" t="s">
        <v>96</v>
      </c>
      <c r="O242" s="542" t="s">
        <v>671</v>
      </c>
      <c r="P242" s="537">
        <v>19</v>
      </c>
      <c r="Q242" s="541" t="s">
        <v>161</v>
      </c>
      <c r="R242" s="541" t="s">
        <v>235</v>
      </c>
      <c r="S242" s="543">
        <f>'Report 1'!$R$18</f>
        <v>0</v>
      </c>
      <c r="T242" s="544">
        <f>'Report 1'!$R$39</f>
        <v>0</v>
      </c>
      <c r="U242" s="545">
        <f>'Report 1'!$R$125</f>
        <v>0</v>
      </c>
      <c r="AL242" s="546" t="s">
        <v>669</v>
      </c>
      <c r="AM242" s="547">
        <v>2</v>
      </c>
      <c r="AN242" s="547" t="str">
        <f>'Information Input'!$M$14</f>
        <v xml:space="preserve">      -      </v>
      </c>
      <c r="AO242" s="547" t="s">
        <v>135</v>
      </c>
      <c r="AP242" s="538">
        <f t="shared" si="62"/>
        <v>43466</v>
      </c>
      <c r="AQ242" s="538">
        <f t="shared" si="63"/>
        <v>43555</v>
      </c>
      <c r="AR242" s="538">
        <f>'Information Input'!$H$35</f>
        <v>43555</v>
      </c>
      <c r="AS242" s="547" t="str">
        <f>'Information Input'!$J$22</f>
        <v>Quarterly</v>
      </c>
      <c r="AT242" s="538">
        <f>'Information Input'!$H$30</f>
        <v>43555</v>
      </c>
      <c r="AU242" s="547">
        <f>'Information Input'!$J$18</f>
        <v>2019</v>
      </c>
      <c r="AV242" s="547" t="s">
        <v>92</v>
      </c>
      <c r="AW242" s="547" t="s">
        <v>93</v>
      </c>
      <c r="AX242" s="547" t="s">
        <v>91</v>
      </c>
      <c r="AY242" s="548" t="s">
        <v>671</v>
      </c>
      <c r="AZ242" s="547">
        <v>31</v>
      </c>
      <c r="BA242" s="549" t="s">
        <v>173</v>
      </c>
      <c r="BB242" s="543" t="s">
        <v>233</v>
      </c>
      <c r="BC242" s="550">
        <f>'Report 2'!$H83</f>
        <v>0</v>
      </c>
      <c r="BD242" s="550">
        <f>'Report 2'!$I83</f>
        <v>0</v>
      </c>
      <c r="BE242" s="550">
        <f>'Report 2'!$J83</f>
        <v>0</v>
      </c>
      <c r="BF242" s="550">
        <f>'Report 2'!$K83</f>
        <v>0</v>
      </c>
      <c r="BG242" s="550">
        <f>'Report 2'!$L83</f>
        <v>0</v>
      </c>
      <c r="BH242" s="550">
        <f>'Report 2'!$M83</f>
        <v>0</v>
      </c>
      <c r="BI242" s="550">
        <f>'Report 2'!$N83</f>
        <v>0</v>
      </c>
      <c r="BK242" s="541" t="s">
        <v>669</v>
      </c>
      <c r="BL242" s="537">
        <v>3</v>
      </c>
      <c r="BM242" s="537" t="str">
        <f>'Information Input'!$M$14</f>
        <v xml:space="preserve">      -      </v>
      </c>
      <c r="BN242" s="537" t="s">
        <v>138</v>
      </c>
      <c r="BO242" s="538">
        <f t="shared" si="64"/>
        <v>43739</v>
      </c>
      <c r="BP242" s="538">
        <f t="shared" si="65"/>
        <v>43830</v>
      </c>
      <c r="BQ242" s="538">
        <f>'Information Input'!$H$35</f>
        <v>43555</v>
      </c>
      <c r="BR242" s="537" t="str">
        <f>'Information Input'!$J$22</f>
        <v>Quarterly</v>
      </c>
      <c r="BS242" s="538">
        <f>'Information Input'!$H$30</f>
        <v>43555</v>
      </c>
      <c r="BT242" s="537">
        <f>'Information Input'!$J$18</f>
        <v>2019</v>
      </c>
      <c r="BU242" s="579" t="s">
        <v>99</v>
      </c>
      <c r="BV242" s="540" t="s">
        <v>100</v>
      </c>
      <c r="BW242" s="541" t="s">
        <v>96</v>
      </c>
      <c r="BX242" s="537">
        <v>6</v>
      </c>
      <c r="BY242" s="549" t="s">
        <v>255</v>
      </c>
      <c r="BZ242" s="549" t="s">
        <v>254</v>
      </c>
      <c r="CA242" s="543">
        <f>'Report 3'!$L$37</f>
        <v>0</v>
      </c>
      <c r="CC242" s="542" t="s">
        <v>669</v>
      </c>
      <c r="CD242" s="1014" t="s">
        <v>672</v>
      </c>
      <c r="CE242" s="1014" t="str">
        <f>'Information Input'!$M$14</f>
        <v xml:space="preserve">      -      </v>
      </c>
      <c r="CF242" s="551" t="s">
        <v>135</v>
      </c>
      <c r="CG242" s="552">
        <f t="shared" si="59"/>
        <v>43466</v>
      </c>
      <c r="CH242" s="552">
        <f t="shared" si="60"/>
        <v>43555</v>
      </c>
      <c r="CI242" s="552">
        <f>'Information Input'!$H$35</f>
        <v>43555</v>
      </c>
      <c r="CJ242" s="551" t="str">
        <f>'Information Input'!$J$22</f>
        <v>Quarterly</v>
      </c>
      <c r="CK242" s="552">
        <f>'Information Input'!$H$30</f>
        <v>43555</v>
      </c>
      <c r="CL242" s="551">
        <f>'Information Input'!$J$18</f>
        <v>2019</v>
      </c>
      <c r="CM242" s="551" t="s">
        <v>101</v>
      </c>
      <c r="CN242" s="1014" t="s">
        <v>102</v>
      </c>
      <c r="CO242" s="542" t="s">
        <v>103</v>
      </c>
      <c r="CP242" s="542" t="s">
        <v>671</v>
      </c>
      <c r="CQ242" s="551">
        <v>41</v>
      </c>
      <c r="CR242" s="542" t="s">
        <v>183</v>
      </c>
      <c r="CS242" s="542" t="s">
        <v>238</v>
      </c>
      <c r="CT242" s="1015">
        <f>'Report 1'!$AB$18</f>
        <v>0</v>
      </c>
      <c r="CU242" s="1016">
        <f>SUMIF('Report 4A'!$G$16:$G$95,$CQ242,'Report 4A'!$AJ$16:$AJ$95)</f>
        <v>0</v>
      </c>
      <c r="CV242" s="1017">
        <f t="shared" si="61"/>
        <v>0</v>
      </c>
      <c r="CX242" s="546" t="s">
        <v>669</v>
      </c>
      <c r="CY242" s="537" t="s">
        <v>308</v>
      </c>
      <c r="CZ242" s="537" t="str">
        <f>'Information Input'!$M$14</f>
        <v xml:space="preserve">      -      </v>
      </c>
      <c r="DA242" s="538">
        <f>'Information Input'!$H$35</f>
        <v>43555</v>
      </c>
      <c r="DB242" s="537" t="str">
        <f>'Information Input'!$J$22</f>
        <v>Quarterly</v>
      </c>
      <c r="DC242" s="552">
        <f>'Information Input'!$H$30</f>
        <v>43555</v>
      </c>
      <c r="DD242" s="553" t="str">
        <f t="shared" si="66"/>
        <v>201801</v>
      </c>
      <c r="DE242" s="541" t="s">
        <v>91</v>
      </c>
      <c r="DF242" s="541" t="s">
        <v>682</v>
      </c>
      <c r="DG242" s="544">
        <f>'Report 5H'!$Q$55</f>
        <v>0</v>
      </c>
      <c r="DH242" s="550">
        <f>'Report 5H'!$Q$56</f>
        <v>0</v>
      </c>
      <c r="DI242" s="544">
        <f>'Report 5H'!$Q$57</f>
        <v>0</v>
      </c>
      <c r="DJ242" s="544">
        <f>'Report 5H'!$Q$58</f>
        <v>0</v>
      </c>
      <c r="DK242" s="544">
        <f>'Report 5H'!$Q$59</f>
        <v>0</v>
      </c>
      <c r="DL242" s="544">
        <f>'Report 5H'!$Q$60</f>
        <v>0</v>
      </c>
      <c r="DM242" s="544">
        <f>'Report 5H'!$Q$61</f>
        <v>0</v>
      </c>
      <c r="DN242" s="544">
        <f>'Report 5H'!$Q$62</f>
        <v>0</v>
      </c>
      <c r="DO242" s="544">
        <f>'Report 5H'!$Q$63</f>
        <v>0</v>
      </c>
      <c r="DP242" s="544">
        <f>'Report 5H'!$Q$64</f>
        <v>0</v>
      </c>
      <c r="DQ242" s="544">
        <f>'Report 5H'!$Q$65</f>
        <v>0</v>
      </c>
    </row>
    <row r="243" spans="2:121">
      <c r="B243" s="535" t="s">
        <v>669</v>
      </c>
      <c r="C243" s="536">
        <v>1</v>
      </c>
      <c r="D243" s="537" t="str">
        <f>'Information Input'!$M$14</f>
        <v xml:space="preserve">      -      </v>
      </c>
      <c r="E243" s="537" t="s">
        <v>135</v>
      </c>
      <c r="F243" s="538">
        <f t="shared" si="57"/>
        <v>43466</v>
      </c>
      <c r="G243" s="538">
        <f t="shared" si="58"/>
        <v>43555</v>
      </c>
      <c r="H243" s="538">
        <f>'Information Input'!$H$35</f>
        <v>43555</v>
      </c>
      <c r="I243" s="537" t="str">
        <f>'Information Input'!$J$22</f>
        <v>Quarterly</v>
      </c>
      <c r="J243" s="538">
        <f>'Information Input'!$H$30</f>
        <v>43555</v>
      </c>
      <c r="K243" s="537">
        <f>'Information Input'!$J$18</f>
        <v>2019</v>
      </c>
      <c r="L243" s="579" t="s">
        <v>97</v>
      </c>
      <c r="M243" s="540" t="s">
        <v>98</v>
      </c>
      <c r="N243" s="541" t="s">
        <v>96</v>
      </c>
      <c r="O243" s="542" t="s">
        <v>671</v>
      </c>
      <c r="P243" s="537">
        <v>20</v>
      </c>
      <c r="Q243" s="541" t="s">
        <v>162</v>
      </c>
      <c r="R243" s="541" t="s">
        <v>235</v>
      </c>
      <c r="S243" s="543">
        <f>'Report 1'!$R$18</f>
        <v>0</v>
      </c>
      <c r="T243" s="544">
        <f>'Report 1'!$R$40</f>
        <v>0</v>
      </c>
      <c r="U243" s="545">
        <f>'Report 1'!$R$126</f>
        <v>0</v>
      </c>
      <c r="AL243" s="546" t="s">
        <v>669</v>
      </c>
      <c r="AM243" s="547">
        <v>2</v>
      </c>
      <c r="AN243" s="547" t="str">
        <f>'Information Input'!$M$14</f>
        <v xml:space="preserve">      -      </v>
      </c>
      <c r="AO243" s="547" t="s">
        <v>135</v>
      </c>
      <c r="AP243" s="538">
        <f t="shared" si="62"/>
        <v>43466</v>
      </c>
      <c r="AQ243" s="538">
        <f t="shared" si="63"/>
        <v>43555</v>
      </c>
      <c r="AR243" s="538">
        <f>'Information Input'!$H$35</f>
        <v>43555</v>
      </c>
      <c r="AS243" s="547" t="str">
        <f>'Information Input'!$J$22</f>
        <v>Quarterly</v>
      </c>
      <c r="AT243" s="538">
        <f>'Information Input'!$H$30</f>
        <v>43555</v>
      </c>
      <c r="AU243" s="547">
        <f>'Information Input'!$J$18</f>
        <v>2019</v>
      </c>
      <c r="AV243" s="547" t="s">
        <v>92</v>
      </c>
      <c r="AW243" s="547" t="s">
        <v>93</v>
      </c>
      <c r="AX243" s="547" t="s">
        <v>91</v>
      </c>
      <c r="AY243" s="548" t="s">
        <v>671</v>
      </c>
      <c r="AZ243" s="547">
        <v>32</v>
      </c>
      <c r="BA243" s="549" t="s">
        <v>174</v>
      </c>
      <c r="BB243" s="543" t="s">
        <v>238</v>
      </c>
      <c r="BC243" s="550">
        <f>'Report 2'!$H84</f>
        <v>0</v>
      </c>
      <c r="BD243" s="550">
        <f>'Report 2'!$I84</f>
        <v>0</v>
      </c>
      <c r="BE243" s="550">
        <f>'Report 2'!$J84</f>
        <v>0</v>
      </c>
      <c r="BF243" s="550">
        <f>'Report 2'!$K84</f>
        <v>0</v>
      </c>
      <c r="BG243" s="550">
        <f>'Report 2'!$L84</f>
        <v>0</v>
      </c>
      <c r="BH243" s="550">
        <f>'Report 2'!$M84</f>
        <v>0</v>
      </c>
      <c r="BI243" s="550">
        <f>'Report 2'!$N84</f>
        <v>0</v>
      </c>
      <c r="BK243" s="541" t="s">
        <v>669</v>
      </c>
      <c r="BL243" s="537">
        <v>3</v>
      </c>
      <c r="BM243" s="537" t="str">
        <f>'Information Input'!$M$14</f>
        <v xml:space="preserve">      -      </v>
      </c>
      <c r="BN243" s="537" t="s">
        <v>138</v>
      </c>
      <c r="BO243" s="538">
        <f t="shared" si="64"/>
        <v>43739</v>
      </c>
      <c r="BP243" s="538">
        <f t="shared" si="65"/>
        <v>43830</v>
      </c>
      <c r="BQ243" s="538">
        <f>'Information Input'!$H$35</f>
        <v>43555</v>
      </c>
      <c r="BR243" s="537" t="str">
        <f>'Information Input'!$J$22</f>
        <v>Quarterly</v>
      </c>
      <c r="BS243" s="538">
        <f>'Information Input'!$H$30</f>
        <v>43555</v>
      </c>
      <c r="BT243" s="537">
        <f>'Information Input'!$J$18</f>
        <v>2019</v>
      </c>
      <c r="BU243" s="579" t="s">
        <v>99</v>
      </c>
      <c r="BV243" s="540" t="s">
        <v>100</v>
      </c>
      <c r="BW243" s="541" t="s">
        <v>96</v>
      </c>
      <c r="BX243" s="537">
        <v>7</v>
      </c>
      <c r="BY243" s="549" t="s">
        <v>256</v>
      </c>
      <c r="BZ243" s="549" t="s">
        <v>254</v>
      </c>
      <c r="CA243" s="543">
        <f>'Report 3'!$L$38</f>
        <v>0</v>
      </c>
      <c r="CC243" s="542" t="s">
        <v>669</v>
      </c>
      <c r="CD243" s="1014" t="s">
        <v>672</v>
      </c>
      <c r="CE243" s="1014" t="str">
        <f>'Information Input'!$M$14</f>
        <v xml:space="preserve">      -      </v>
      </c>
      <c r="CF243" s="551" t="s">
        <v>135</v>
      </c>
      <c r="CG243" s="552">
        <f t="shared" si="59"/>
        <v>43466</v>
      </c>
      <c r="CH243" s="552">
        <f t="shared" si="60"/>
        <v>43555</v>
      </c>
      <c r="CI243" s="552">
        <f>'Information Input'!$H$35</f>
        <v>43555</v>
      </c>
      <c r="CJ243" s="551" t="str">
        <f>'Information Input'!$J$22</f>
        <v>Quarterly</v>
      </c>
      <c r="CK243" s="552">
        <f>'Information Input'!$H$30</f>
        <v>43555</v>
      </c>
      <c r="CL243" s="551">
        <f>'Information Input'!$J$18</f>
        <v>2019</v>
      </c>
      <c r="CM243" s="1018" t="s">
        <v>101</v>
      </c>
      <c r="CN243" s="1014" t="s">
        <v>102</v>
      </c>
      <c r="CO243" s="542" t="s">
        <v>103</v>
      </c>
      <c r="CP243" s="542" t="s">
        <v>671</v>
      </c>
      <c r="CQ243" s="551">
        <v>42</v>
      </c>
      <c r="CR243" s="542" t="s">
        <v>184</v>
      </c>
      <c r="CS243" s="542" t="s">
        <v>233</v>
      </c>
      <c r="CT243" s="1015">
        <f>'Report 1'!$AB$18</f>
        <v>0</v>
      </c>
      <c r="CU243" s="1016">
        <f>SUMIF('Report 4A'!$G$16:$G$95,$CQ243,'Report 4A'!$AJ$16:$AJ$95)</f>
        <v>0</v>
      </c>
      <c r="CV243" s="1017">
        <f t="shared" ref="CV243:CV244" si="67">IF(CT243&lt;&gt;0,CU243/CT243,0)</f>
        <v>0</v>
      </c>
      <c r="CX243" s="546" t="s">
        <v>669</v>
      </c>
      <c r="CY243" s="537" t="s">
        <v>308</v>
      </c>
      <c r="CZ243" s="537" t="str">
        <f>'Information Input'!$M$14</f>
        <v xml:space="preserve">      -      </v>
      </c>
      <c r="DA243" s="552">
        <f>'Information Input'!$H$35</f>
        <v>43555</v>
      </c>
      <c r="DB243" s="537" t="str">
        <f>'Information Input'!$J$22</f>
        <v>Quarterly</v>
      </c>
      <c r="DC243" s="552">
        <f>'Information Input'!$H$30</f>
        <v>43555</v>
      </c>
      <c r="DD243" s="553" t="str">
        <f t="shared" si="66"/>
        <v>201712</v>
      </c>
      <c r="DE243" s="541" t="s">
        <v>91</v>
      </c>
      <c r="DF243" s="541" t="s">
        <v>682</v>
      </c>
      <c r="DG243" s="544">
        <f>'Report 5H'!$R$55</f>
        <v>0</v>
      </c>
      <c r="DH243" s="550">
        <f>'Report 5H'!$R$56</f>
        <v>0</v>
      </c>
      <c r="DI243" s="544">
        <f>'Report 5H'!$R$57</f>
        <v>0</v>
      </c>
      <c r="DJ243" s="544">
        <f>'Report 5H'!$R$58</f>
        <v>0</v>
      </c>
      <c r="DK243" s="544">
        <f>'Report 5H'!$R$59</f>
        <v>0</v>
      </c>
      <c r="DL243" s="544">
        <f>'Report 5H'!$R$60</f>
        <v>0</v>
      </c>
      <c r="DM243" s="544">
        <f>'Report 5H'!$R$61</f>
        <v>0</v>
      </c>
      <c r="DN243" s="544">
        <f>'Report 5H'!$R$62</f>
        <v>0</v>
      </c>
      <c r="DO243" s="544">
        <f>'Report 5H'!$R$63</f>
        <v>0</v>
      </c>
      <c r="DP243" s="544">
        <f>'Report 5H'!$R$64</f>
        <v>0</v>
      </c>
      <c r="DQ243" s="544">
        <f>'Report 5H'!$R$65</f>
        <v>0</v>
      </c>
    </row>
    <row r="244" spans="2:121">
      <c r="B244" s="535" t="s">
        <v>669</v>
      </c>
      <c r="C244" s="536">
        <v>1</v>
      </c>
      <c r="D244" s="537" t="str">
        <f>'Information Input'!$M$14</f>
        <v xml:space="preserve">      -      </v>
      </c>
      <c r="E244" s="537" t="s">
        <v>135</v>
      </c>
      <c r="F244" s="538">
        <f t="shared" si="57"/>
        <v>43466</v>
      </c>
      <c r="G244" s="538">
        <f t="shared" si="58"/>
        <v>43555</v>
      </c>
      <c r="H244" s="538">
        <f>'Information Input'!$H$35</f>
        <v>43555</v>
      </c>
      <c r="I244" s="537" t="str">
        <f>'Information Input'!$J$22</f>
        <v>Quarterly</v>
      </c>
      <c r="J244" s="538">
        <f>'Information Input'!$H$30</f>
        <v>43555</v>
      </c>
      <c r="K244" s="537">
        <f>'Information Input'!$J$18</f>
        <v>2019</v>
      </c>
      <c r="L244" s="579" t="s">
        <v>97</v>
      </c>
      <c r="M244" s="540" t="s">
        <v>98</v>
      </c>
      <c r="N244" s="541" t="s">
        <v>96</v>
      </c>
      <c r="O244" s="542" t="s">
        <v>671</v>
      </c>
      <c r="P244" s="537">
        <v>21</v>
      </c>
      <c r="Q244" s="541" t="s">
        <v>163</v>
      </c>
      <c r="R244" s="541" t="s">
        <v>235</v>
      </c>
      <c r="S244" s="543">
        <f>'Report 1'!$R$18</f>
        <v>0</v>
      </c>
      <c r="T244" s="544">
        <f>'Report 1'!$R$41</f>
        <v>0</v>
      </c>
      <c r="U244" s="545">
        <f>'Report 1'!$R$127</f>
        <v>0</v>
      </c>
      <c r="AL244" s="546" t="s">
        <v>669</v>
      </c>
      <c r="AM244" s="547">
        <v>2</v>
      </c>
      <c r="AN244" s="547" t="str">
        <f>'Information Input'!$M$14</f>
        <v xml:space="preserve">      -      </v>
      </c>
      <c r="AO244" s="547" t="s">
        <v>135</v>
      </c>
      <c r="AP244" s="538">
        <f t="shared" si="62"/>
        <v>43466</v>
      </c>
      <c r="AQ244" s="538">
        <f t="shared" si="63"/>
        <v>43555</v>
      </c>
      <c r="AR244" s="538">
        <f>'Information Input'!$H$35</f>
        <v>43555</v>
      </c>
      <c r="AS244" s="547" t="str">
        <f>'Information Input'!$J$22</f>
        <v>Quarterly</v>
      </c>
      <c r="AT244" s="538">
        <f>'Information Input'!$H$30</f>
        <v>43555</v>
      </c>
      <c r="AU244" s="547">
        <f>'Information Input'!$J$18</f>
        <v>2019</v>
      </c>
      <c r="AV244" s="547" t="s">
        <v>92</v>
      </c>
      <c r="AW244" s="547" t="s">
        <v>93</v>
      </c>
      <c r="AX244" s="547" t="s">
        <v>91</v>
      </c>
      <c r="AY244" s="548" t="s">
        <v>671</v>
      </c>
      <c r="AZ244" s="547">
        <v>33</v>
      </c>
      <c r="BA244" s="549" t="s">
        <v>175</v>
      </c>
      <c r="BB244" s="543" t="s">
        <v>233</v>
      </c>
      <c r="BC244" s="550">
        <f>'Report 2'!$H85</f>
        <v>0</v>
      </c>
      <c r="BD244" s="550">
        <f>'Report 2'!$I85</f>
        <v>0</v>
      </c>
      <c r="BE244" s="550">
        <f>'Report 2'!$J85</f>
        <v>0</v>
      </c>
      <c r="BF244" s="550">
        <f>'Report 2'!$K85</f>
        <v>0</v>
      </c>
      <c r="BG244" s="550">
        <f>'Report 2'!$L85</f>
        <v>0</v>
      </c>
      <c r="BH244" s="550">
        <f>'Report 2'!$M85</f>
        <v>0</v>
      </c>
      <c r="BI244" s="550">
        <f>'Report 2'!$N85</f>
        <v>0</v>
      </c>
      <c r="BK244" s="541" t="s">
        <v>669</v>
      </c>
      <c r="BL244" s="537">
        <v>3</v>
      </c>
      <c r="BM244" s="537" t="str">
        <f>'Information Input'!$M$14</f>
        <v xml:space="preserve">      -      </v>
      </c>
      <c r="BN244" s="537" t="s">
        <v>138</v>
      </c>
      <c r="BO244" s="538">
        <f t="shared" si="64"/>
        <v>43739</v>
      </c>
      <c r="BP244" s="538">
        <f t="shared" si="65"/>
        <v>43830</v>
      </c>
      <c r="BQ244" s="538">
        <f>'Information Input'!$H$35</f>
        <v>43555</v>
      </c>
      <c r="BR244" s="537" t="str">
        <f>'Information Input'!$J$22</f>
        <v>Quarterly</v>
      </c>
      <c r="BS244" s="538">
        <f>'Information Input'!$H$30</f>
        <v>43555</v>
      </c>
      <c r="BT244" s="537">
        <f>'Information Input'!$J$18</f>
        <v>2019</v>
      </c>
      <c r="BU244" s="579" t="s">
        <v>99</v>
      </c>
      <c r="BV244" s="540" t="s">
        <v>100</v>
      </c>
      <c r="BW244" s="541" t="s">
        <v>96</v>
      </c>
      <c r="BX244" s="537">
        <v>8</v>
      </c>
      <c r="BY244" s="549" t="s">
        <v>178</v>
      </c>
      <c r="BZ244" s="549" t="s">
        <v>257</v>
      </c>
      <c r="CA244" s="543">
        <f>'Report 3'!$L$39</f>
        <v>0</v>
      </c>
      <c r="CC244" s="542" t="s">
        <v>669</v>
      </c>
      <c r="CD244" s="1014" t="s">
        <v>672</v>
      </c>
      <c r="CE244" s="1014" t="str">
        <f>'Information Input'!$M$14</f>
        <v xml:space="preserve">      -      </v>
      </c>
      <c r="CF244" s="551" t="s">
        <v>135</v>
      </c>
      <c r="CG244" s="552">
        <f t="shared" si="59"/>
        <v>43466</v>
      </c>
      <c r="CH244" s="552">
        <f t="shared" si="60"/>
        <v>43555</v>
      </c>
      <c r="CI244" s="552">
        <f>'Information Input'!$H$35</f>
        <v>43555</v>
      </c>
      <c r="CJ244" s="551" t="str">
        <f>'Information Input'!$J$22</f>
        <v>Quarterly</v>
      </c>
      <c r="CK244" s="552">
        <f>'Information Input'!$H$30</f>
        <v>43555</v>
      </c>
      <c r="CL244" s="551">
        <f>'Information Input'!$J$18</f>
        <v>2019</v>
      </c>
      <c r="CM244" s="1018" t="s">
        <v>101</v>
      </c>
      <c r="CN244" s="1014" t="s">
        <v>102</v>
      </c>
      <c r="CO244" s="542" t="s">
        <v>103</v>
      </c>
      <c r="CP244" s="542" t="s">
        <v>671</v>
      </c>
      <c r="CQ244" s="551">
        <v>43</v>
      </c>
      <c r="CR244" s="542" t="s">
        <v>185</v>
      </c>
      <c r="CS244" s="542" t="s">
        <v>233</v>
      </c>
      <c r="CT244" s="1015">
        <f>'Report 1'!$AB$18</f>
        <v>0</v>
      </c>
      <c r="CU244" s="1016">
        <f>SUMIF('Report 4A'!$G$16:$G$95,$CQ244,'Report 4A'!$AJ$16:$AJ$95)</f>
        <v>0</v>
      </c>
      <c r="CV244" s="1017">
        <f t="shared" si="67"/>
        <v>0</v>
      </c>
      <c r="CX244" s="546" t="s">
        <v>669</v>
      </c>
      <c r="CY244" s="537" t="s">
        <v>308</v>
      </c>
      <c r="CZ244" s="537" t="str">
        <f>'Information Input'!$M$14</f>
        <v xml:space="preserve">      -      </v>
      </c>
      <c r="DA244" s="538">
        <f>'Information Input'!$H$35</f>
        <v>43555</v>
      </c>
      <c r="DB244" s="537" t="str">
        <f>'Information Input'!$J$22</f>
        <v>Quarterly</v>
      </c>
      <c r="DC244" s="552">
        <f>'Information Input'!$H$30</f>
        <v>43555</v>
      </c>
      <c r="DD244" s="553" t="str">
        <f t="shared" si="66"/>
        <v>201711</v>
      </c>
      <c r="DE244" s="541" t="s">
        <v>91</v>
      </c>
      <c r="DF244" s="541" t="s">
        <v>682</v>
      </c>
      <c r="DG244" s="544">
        <f>'Report 5H'!$S$55</f>
        <v>0</v>
      </c>
      <c r="DH244" s="550">
        <f>'Report 5H'!$S$56</f>
        <v>0</v>
      </c>
      <c r="DI244" s="544">
        <f>'Report 5H'!$S$57</f>
        <v>0</v>
      </c>
      <c r="DJ244" s="544">
        <f>'Report 5H'!$S$58</f>
        <v>0</v>
      </c>
      <c r="DK244" s="544">
        <f>'Report 5H'!$S$59</f>
        <v>0</v>
      </c>
      <c r="DL244" s="544">
        <f>'Report 5H'!$S$60</f>
        <v>0</v>
      </c>
      <c r="DM244" s="544">
        <f>'Report 5H'!$S$61</f>
        <v>0</v>
      </c>
      <c r="DN244" s="544">
        <f>'Report 5H'!$S$62</f>
        <v>0</v>
      </c>
      <c r="DO244" s="544">
        <f>'Report 5H'!$S$63</f>
        <v>0</v>
      </c>
      <c r="DP244" s="544">
        <f>'Report 5H'!$S$64</f>
        <v>0</v>
      </c>
      <c r="DQ244" s="544">
        <f>'Report 5H'!$S$65</f>
        <v>0</v>
      </c>
    </row>
    <row r="245" spans="2:121">
      <c r="B245" s="535" t="s">
        <v>669</v>
      </c>
      <c r="C245" s="536">
        <v>1</v>
      </c>
      <c r="D245" s="537" t="str">
        <f>'Information Input'!$M$14</f>
        <v xml:space="preserve">      -      </v>
      </c>
      <c r="E245" s="537" t="s">
        <v>135</v>
      </c>
      <c r="F245" s="538">
        <f t="shared" si="57"/>
        <v>43466</v>
      </c>
      <c r="G245" s="538">
        <f t="shared" si="58"/>
        <v>43555</v>
      </c>
      <c r="H245" s="538">
        <f>'Information Input'!$H$35</f>
        <v>43555</v>
      </c>
      <c r="I245" s="537" t="str">
        <f>'Information Input'!$J$22</f>
        <v>Quarterly</v>
      </c>
      <c r="J245" s="538">
        <f>'Information Input'!$H$30</f>
        <v>43555</v>
      </c>
      <c r="K245" s="537">
        <f>'Information Input'!$J$18</f>
        <v>2019</v>
      </c>
      <c r="L245" s="579" t="s">
        <v>97</v>
      </c>
      <c r="M245" s="540" t="s">
        <v>98</v>
      </c>
      <c r="N245" s="541" t="s">
        <v>96</v>
      </c>
      <c r="O245" s="542" t="s">
        <v>671</v>
      </c>
      <c r="P245" s="537">
        <v>22</v>
      </c>
      <c r="Q245" s="541" t="s">
        <v>164</v>
      </c>
      <c r="R245" s="541" t="s">
        <v>236</v>
      </c>
      <c r="S245" s="543">
        <f>'Report 1'!$R$18</f>
        <v>0</v>
      </c>
      <c r="T245" s="544">
        <f>'Report 1'!$R$42</f>
        <v>0</v>
      </c>
      <c r="U245" s="545">
        <f>'Report 1'!$R$128</f>
        <v>0</v>
      </c>
      <c r="AL245" s="546" t="s">
        <v>669</v>
      </c>
      <c r="AM245" s="547">
        <v>2</v>
      </c>
      <c r="AN245" s="547" t="str">
        <f>'Information Input'!$M$14</f>
        <v xml:space="preserve">      -      </v>
      </c>
      <c r="AO245" s="547" t="s">
        <v>135</v>
      </c>
      <c r="AP245" s="538">
        <f t="shared" si="62"/>
        <v>43466</v>
      </c>
      <c r="AQ245" s="538">
        <f t="shared" si="63"/>
        <v>43555</v>
      </c>
      <c r="AR245" s="538">
        <f>'Information Input'!$H$35</f>
        <v>43555</v>
      </c>
      <c r="AS245" s="547" t="str">
        <f>'Information Input'!$J$22</f>
        <v>Quarterly</v>
      </c>
      <c r="AT245" s="538">
        <f>'Information Input'!$H$30</f>
        <v>43555</v>
      </c>
      <c r="AU245" s="547">
        <f>'Information Input'!$J$18</f>
        <v>2019</v>
      </c>
      <c r="AV245" s="547" t="s">
        <v>92</v>
      </c>
      <c r="AW245" s="547" t="s">
        <v>93</v>
      </c>
      <c r="AX245" s="547" t="s">
        <v>91</v>
      </c>
      <c r="AY245" s="548" t="s">
        <v>671</v>
      </c>
      <c r="AZ245" s="547">
        <v>34</v>
      </c>
      <c r="BA245" s="549" t="s">
        <v>176</v>
      </c>
      <c r="BB245" s="543" t="s">
        <v>238</v>
      </c>
      <c r="BC245" s="550">
        <f>'Report 2'!$H86</f>
        <v>0</v>
      </c>
      <c r="BD245" s="550">
        <f>'Report 2'!$I86</f>
        <v>0</v>
      </c>
      <c r="BE245" s="550">
        <f>'Report 2'!$J86</f>
        <v>0</v>
      </c>
      <c r="BF245" s="550">
        <f>'Report 2'!$K86</f>
        <v>0</v>
      </c>
      <c r="BG245" s="550">
        <f>'Report 2'!$L86</f>
        <v>0</v>
      </c>
      <c r="BH245" s="550">
        <f>'Report 2'!$M86</f>
        <v>0</v>
      </c>
      <c r="BI245" s="550">
        <f>'Report 2'!$N86</f>
        <v>0</v>
      </c>
      <c r="BK245" s="541" t="s">
        <v>669</v>
      </c>
      <c r="BL245" s="537">
        <v>3</v>
      </c>
      <c r="BM245" s="537" t="str">
        <f>'Information Input'!$M$14</f>
        <v xml:space="preserve">      -      </v>
      </c>
      <c r="BN245" s="537" t="s">
        <v>138</v>
      </c>
      <c r="BO245" s="538">
        <f t="shared" si="64"/>
        <v>43739</v>
      </c>
      <c r="BP245" s="538">
        <f t="shared" si="65"/>
        <v>43830</v>
      </c>
      <c r="BQ245" s="538">
        <f>'Information Input'!$H$35</f>
        <v>43555</v>
      </c>
      <c r="BR245" s="537" t="str">
        <f>'Information Input'!$J$22</f>
        <v>Quarterly</v>
      </c>
      <c r="BS245" s="538">
        <f>'Information Input'!$H$30</f>
        <v>43555</v>
      </c>
      <c r="BT245" s="537">
        <f>'Information Input'!$J$18</f>
        <v>2019</v>
      </c>
      <c r="BU245" s="579" t="s">
        <v>99</v>
      </c>
      <c r="BV245" s="540" t="s">
        <v>100</v>
      </c>
      <c r="BW245" s="541" t="s">
        <v>96</v>
      </c>
      <c r="BX245" s="537">
        <v>9</v>
      </c>
      <c r="BY245" s="549" t="s">
        <v>170</v>
      </c>
      <c r="BZ245" s="549" t="s">
        <v>258</v>
      </c>
      <c r="CA245" s="543">
        <f>'Report 3'!$L$40</f>
        <v>0</v>
      </c>
      <c r="CC245" s="542" t="s">
        <v>669</v>
      </c>
      <c r="CD245" s="1014" t="s">
        <v>672</v>
      </c>
      <c r="CE245" s="1014" t="str">
        <f>'Information Input'!$M$14</f>
        <v xml:space="preserve">      -      </v>
      </c>
      <c r="CF245" s="551" t="s">
        <v>135</v>
      </c>
      <c r="CG245" s="552">
        <f t="shared" si="59"/>
        <v>43466</v>
      </c>
      <c r="CH245" s="552">
        <f t="shared" si="60"/>
        <v>43555</v>
      </c>
      <c r="CI245" s="552">
        <f>'Information Input'!$H$35</f>
        <v>43555</v>
      </c>
      <c r="CJ245" s="551" t="str">
        <f>'Information Input'!$J$22</f>
        <v>Quarterly</v>
      </c>
      <c r="CK245" s="552">
        <f>'Information Input'!$H$30</f>
        <v>43555</v>
      </c>
      <c r="CL245" s="551">
        <f>'Information Input'!$J$18</f>
        <v>2019</v>
      </c>
      <c r="CM245" s="551" t="s">
        <v>101</v>
      </c>
      <c r="CN245" s="1014" t="s">
        <v>102</v>
      </c>
      <c r="CO245" s="542" t="s">
        <v>103</v>
      </c>
      <c r="CP245" s="542" t="s">
        <v>675</v>
      </c>
      <c r="CQ245" s="551">
        <v>45</v>
      </c>
      <c r="CR245" s="542" t="s">
        <v>187</v>
      </c>
      <c r="CS245" s="542" t="s">
        <v>239</v>
      </c>
      <c r="CT245" s="1015">
        <f>'Report 1'!$AB$18</f>
        <v>0</v>
      </c>
      <c r="CU245" s="1016">
        <f>SUMIF('Report 4A'!$G$16:$G$95,$CQ245,'Report 4A'!$AJ$16:$AJ$95)</f>
        <v>0</v>
      </c>
      <c r="CV245" s="1017">
        <f t="shared" si="61"/>
        <v>0</v>
      </c>
      <c r="CX245" s="546" t="s">
        <v>669</v>
      </c>
      <c r="CY245" s="537" t="s">
        <v>308</v>
      </c>
      <c r="CZ245" s="537" t="str">
        <f>'Information Input'!$M$14</f>
        <v xml:space="preserve">      -      </v>
      </c>
      <c r="DA245" s="538">
        <f>'Information Input'!$H$35</f>
        <v>43555</v>
      </c>
      <c r="DB245" s="537" t="str">
        <f>'Information Input'!$J$22</f>
        <v>Quarterly</v>
      </c>
      <c r="DC245" s="552">
        <f>'Information Input'!$H$30</f>
        <v>43555</v>
      </c>
      <c r="DD245" s="553" t="str">
        <f t="shared" si="66"/>
        <v>201710</v>
      </c>
      <c r="DE245" s="541" t="s">
        <v>91</v>
      </c>
      <c r="DF245" s="541" t="s">
        <v>682</v>
      </c>
      <c r="DG245" s="544">
        <f>'Report 5H'!$T$55</f>
        <v>0</v>
      </c>
      <c r="DH245" s="550">
        <f>'Report 5H'!$T$56</f>
        <v>0</v>
      </c>
      <c r="DI245" s="544">
        <f>'Report 5H'!$T$57</f>
        <v>0</v>
      </c>
      <c r="DJ245" s="544">
        <f>'Report 5H'!$T$58</f>
        <v>0</v>
      </c>
      <c r="DK245" s="544">
        <f>'Report 5H'!$T$59</f>
        <v>0</v>
      </c>
      <c r="DL245" s="544">
        <f>'Report 5H'!$T$60</f>
        <v>0</v>
      </c>
      <c r="DM245" s="544">
        <f>'Report 5H'!$T$61</f>
        <v>0</v>
      </c>
      <c r="DN245" s="544">
        <f>'Report 5H'!$T$62</f>
        <v>0</v>
      </c>
      <c r="DO245" s="544">
        <f>'Report 5H'!$T$63</f>
        <v>0</v>
      </c>
      <c r="DP245" s="544">
        <f>'Report 5H'!$T$64</f>
        <v>0</v>
      </c>
      <c r="DQ245" s="544">
        <f>'Report 5H'!$T$65</f>
        <v>0</v>
      </c>
    </row>
    <row r="246" spans="2:121">
      <c r="B246" s="535" t="s">
        <v>669</v>
      </c>
      <c r="C246" s="536">
        <v>1</v>
      </c>
      <c r="D246" s="537" t="str">
        <f>'Information Input'!$M$14</f>
        <v xml:space="preserve">      -      </v>
      </c>
      <c r="E246" s="537" t="s">
        <v>135</v>
      </c>
      <c r="F246" s="538">
        <f t="shared" si="57"/>
        <v>43466</v>
      </c>
      <c r="G246" s="538">
        <f t="shared" si="58"/>
        <v>43555</v>
      </c>
      <c r="H246" s="538">
        <f>'Information Input'!$H$35</f>
        <v>43555</v>
      </c>
      <c r="I246" s="537" t="str">
        <f>'Information Input'!$J$22</f>
        <v>Quarterly</v>
      </c>
      <c r="J246" s="538">
        <f>'Information Input'!$H$30</f>
        <v>43555</v>
      </c>
      <c r="K246" s="537">
        <f>'Information Input'!$J$18</f>
        <v>2019</v>
      </c>
      <c r="L246" s="579" t="s">
        <v>97</v>
      </c>
      <c r="M246" s="540" t="s">
        <v>98</v>
      </c>
      <c r="N246" s="541" t="s">
        <v>96</v>
      </c>
      <c r="O246" s="542" t="s">
        <v>671</v>
      </c>
      <c r="P246" s="537">
        <v>23</v>
      </c>
      <c r="Q246" s="541" t="s">
        <v>165</v>
      </c>
      <c r="R246" s="541" t="s">
        <v>236</v>
      </c>
      <c r="S246" s="543">
        <f>'Report 1'!$R$18</f>
        <v>0</v>
      </c>
      <c r="T246" s="544">
        <f>'Report 1'!$R$43</f>
        <v>0</v>
      </c>
      <c r="U246" s="545">
        <f>'Report 1'!$R$129</f>
        <v>0</v>
      </c>
      <c r="AL246" s="546" t="s">
        <v>669</v>
      </c>
      <c r="AM246" s="547">
        <v>2</v>
      </c>
      <c r="AN246" s="547" t="str">
        <f>'Information Input'!$M$14</f>
        <v xml:space="preserve">      -      </v>
      </c>
      <c r="AO246" s="547" t="s">
        <v>135</v>
      </c>
      <c r="AP246" s="538">
        <f t="shared" si="62"/>
        <v>43466</v>
      </c>
      <c r="AQ246" s="538">
        <f t="shared" si="63"/>
        <v>43555</v>
      </c>
      <c r="AR246" s="538">
        <f>'Information Input'!$H$35</f>
        <v>43555</v>
      </c>
      <c r="AS246" s="547" t="str">
        <f>'Information Input'!$J$22</f>
        <v>Quarterly</v>
      </c>
      <c r="AT246" s="538">
        <f>'Information Input'!$H$30</f>
        <v>43555</v>
      </c>
      <c r="AU246" s="547">
        <f>'Information Input'!$J$18</f>
        <v>2019</v>
      </c>
      <c r="AV246" s="547" t="s">
        <v>92</v>
      </c>
      <c r="AW246" s="547" t="s">
        <v>93</v>
      </c>
      <c r="AX246" s="547" t="s">
        <v>91</v>
      </c>
      <c r="AY246" s="548" t="s">
        <v>671</v>
      </c>
      <c r="AZ246" s="547">
        <v>35</v>
      </c>
      <c r="BA246" s="549" t="s">
        <v>177</v>
      </c>
      <c r="BB246" s="543" t="s">
        <v>235</v>
      </c>
      <c r="BC246" s="550">
        <f>'Report 2'!$H87</f>
        <v>0</v>
      </c>
      <c r="BD246" s="550">
        <f>'Report 2'!$I87</f>
        <v>0</v>
      </c>
      <c r="BE246" s="550">
        <f>'Report 2'!$J87</f>
        <v>0</v>
      </c>
      <c r="BF246" s="550">
        <f>'Report 2'!$K87</f>
        <v>0</v>
      </c>
      <c r="BG246" s="550">
        <f>'Report 2'!$L87</f>
        <v>0</v>
      </c>
      <c r="BH246" s="550">
        <f>'Report 2'!$M87</f>
        <v>0</v>
      </c>
      <c r="BI246" s="550">
        <f>'Report 2'!$N87</f>
        <v>0</v>
      </c>
      <c r="BK246" s="522" t="s">
        <v>669</v>
      </c>
      <c r="BL246" s="517">
        <v>3</v>
      </c>
      <c r="BM246" s="517" t="str">
        <f>'Information Input'!$M$14</f>
        <v xml:space="preserve">      -      </v>
      </c>
      <c r="BN246" s="517" t="s">
        <v>138</v>
      </c>
      <c r="BO246" s="518">
        <f t="shared" si="64"/>
        <v>43739</v>
      </c>
      <c r="BP246" s="518">
        <f t="shared" si="65"/>
        <v>43830</v>
      </c>
      <c r="BQ246" s="519">
        <f>'Information Input'!$H$35</f>
        <v>43555</v>
      </c>
      <c r="BR246" s="517" t="str">
        <f>'Information Input'!$J$22</f>
        <v>Quarterly</v>
      </c>
      <c r="BS246" s="519">
        <f>'Information Input'!$H$30</f>
        <v>43555</v>
      </c>
      <c r="BT246" s="517">
        <f>'Information Input'!$J$18</f>
        <v>2019</v>
      </c>
      <c r="BU246" s="578" t="s">
        <v>101</v>
      </c>
      <c r="BV246" s="521" t="s">
        <v>102</v>
      </c>
      <c r="BW246" s="522" t="s">
        <v>103</v>
      </c>
      <c r="BX246" s="517">
        <v>1</v>
      </c>
      <c r="BY246" s="530" t="s">
        <v>153</v>
      </c>
      <c r="BZ246" s="530" t="s">
        <v>250</v>
      </c>
      <c r="CA246" s="524">
        <f>'Report 3'!$Q$32</f>
        <v>0</v>
      </c>
      <c r="CC246" s="542" t="s">
        <v>669</v>
      </c>
      <c r="CD246" s="1014" t="s">
        <v>672</v>
      </c>
      <c r="CE246" s="1014" t="str">
        <f>'Information Input'!$M$14</f>
        <v xml:space="preserve">      -      </v>
      </c>
      <c r="CF246" s="551" t="s">
        <v>135</v>
      </c>
      <c r="CG246" s="552">
        <f t="shared" si="59"/>
        <v>43466</v>
      </c>
      <c r="CH246" s="552">
        <f t="shared" si="60"/>
        <v>43555</v>
      </c>
      <c r="CI246" s="552">
        <f>'Information Input'!$H$35</f>
        <v>43555</v>
      </c>
      <c r="CJ246" s="551" t="str">
        <f>'Information Input'!$J$22</f>
        <v>Quarterly</v>
      </c>
      <c r="CK246" s="552">
        <f>'Information Input'!$H$30</f>
        <v>43555</v>
      </c>
      <c r="CL246" s="551">
        <f>'Information Input'!$J$18</f>
        <v>2019</v>
      </c>
      <c r="CM246" s="551" t="s">
        <v>101</v>
      </c>
      <c r="CN246" s="1014" t="s">
        <v>102</v>
      </c>
      <c r="CO246" s="542" t="s">
        <v>103</v>
      </c>
      <c r="CP246" s="542" t="s">
        <v>675</v>
      </c>
      <c r="CQ246" s="551">
        <v>46</v>
      </c>
      <c r="CR246" s="542" t="s">
        <v>188</v>
      </c>
      <c r="CS246" s="542" t="s">
        <v>239</v>
      </c>
      <c r="CT246" s="1015">
        <f>'Report 1'!$AB$18</f>
        <v>0</v>
      </c>
      <c r="CU246" s="1016">
        <f>SUMIF('Report 4A'!$G$16:$G$95,$CQ246,'Report 4A'!$AJ$16:$AJ$95)</f>
        <v>0</v>
      </c>
      <c r="CV246" s="1017">
        <f t="shared" si="61"/>
        <v>0</v>
      </c>
      <c r="CX246" s="546" t="s">
        <v>669</v>
      </c>
      <c r="CY246" s="537" t="s">
        <v>308</v>
      </c>
      <c r="CZ246" s="537" t="str">
        <f>'Information Input'!$M$14</f>
        <v xml:space="preserve">      -      </v>
      </c>
      <c r="DA246" s="538">
        <f>'Information Input'!$H$35</f>
        <v>43555</v>
      </c>
      <c r="DB246" s="537" t="str">
        <f>'Information Input'!$J$22</f>
        <v>Quarterly</v>
      </c>
      <c r="DC246" s="552">
        <f>'Information Input'!$H$30</f>
        <v>43555</v>
      </c>
      <c r="DD246" s="553" t="str">
        <f t="shared" si="66"/>
        <v>201709</v>
      </c>
      <c r="DE246" s="541" t="s">
        <v>91</v>
      </c>
      <c r="DF246" s="541" t="s">
        <v>682</v>
      </c>
      <c r="DG246" s="544">
        <f>'Report 5H'!$U$55</f>
        <v>0</v>
      </c>
      <c r="DH246" s="550">
        <f>'Report 5H'!$U$56</f>
        <v>0</v>
      </c>
      <c r="DI246" s="544">
        <f>'Report 5H'!$U$57</f>
        <v>0</v>
      </c>
      <c r="DJ246" s="544">
        <f>'Report 5H'!$U$58</f>
        <v>0</v>
      </c>
      <c r="DK246" s="544">
        <f>'Report 5H'!$U$59</f>
        <v>0</v>
      </c>
      <c r="DL246" s="544">
        <f>'Report 5H'!$U$60</f>
        <v>0</v>
      </c>
      <c r="DM246" s="544">
        <f>'Report 5H'!$U$61</f>
        <v>0</v>
      </c>
      <c r="DN246" s="544">
        <f>'Report 5H'!$U$62</f>
        <v>0</v>
      </c>
      <c r="DO246" s="544">
        <f>'Report 5H'!$U$63</f>
        <v>0</v>
      </c>
      <c r="DP246" s="544">
        <f>'Report 5H'!$U$64</f>
        <v>0</v>
      </c>
      <c r="DQ246" s="544">
        <f>'Report 5H'!$U$65</f>
        <v>0</v>
      </c>
    </row>
    <row r="247" spans="2:121">
      <c r="B247" s="535" t="s">
        <v>669</v>
      </c>
      <c r="C247" s="536">
        <v>1</v>
      </c>
      <c r="D247" s="537" t="str">
        <f>'Information Input'!$M$14</f>
        <v xml:space="preserve">      -      </v>
      </c>
      <c r="E247" s="537" t="s">
        <v>135</v>
      </c>
      <c r="F247" s="538">
        <f t="shared" si="57"/>
        <v>43466</v>
      </c>
      <c r="G247" s="538">
        <f t="shared" si="58"/>
        <v>43555</v>
      </c>
      <c r="H247" s="538">
        <f>'Information Input'!$H$35</f>
        <v>43555</v>
      </c>
      <c r="I247" s="537" t="str">
        <f>'Information Input'!$J$22</f>
        <v>Quarterly</v>
      </c>
      <c r="J247" s="538">
        <f>'Information Input'!$H$30</f>
        <v>43555</v>
      </c>
      <c r="K247" s="537">
        <f>'Information Input'!$J$18</f>
        <v>2019</v>
      </c>
      <c r="L247" s="579" t="s">
        <v>97</v>
      </c>
      <c r="M247" s="540" t="s">
        <v>98</v>
      </c>
      <c r="N247" s="541" t="s">
        <v>96</v>
      </c>
      <c r="O247" s="542" t="s">
        <v>671</v>
      </c>
      <c r="P247" s="537">
        <v>24</v>
      </c>
      <c r="Q247" s="541" t="s">
        <v>166</v>
      </c>
      <c r="R247" s="541" t="s">
        <v>233</v>
      </c>
      <c r="S247" s="543">
        <f>'Report 1'!$R$18</f>
        <v>0</v>
      </c>
      <c r="T247" s="544">
        <f>'Report 1'!$R$44</f>
        <v>0</v>
      </c>
      <c r="U247" s="545">
        <f>'Report 1'!$R$130</f>
        <v>0</v>
      </c>
      <c r="AL247" s="546" t="s">
        <v>669</v>
      </c>
      <c r="AM247" s="547">
        <v>2</v>
      </c>
      <c r="AN247" s="547" t="str">
        <f>'Information Input'!$M$14</f>
        <v xml:space="preserve">      -      </v>
      </c>
      <c r="AO247" s="547" t="s">
        <v>135</v>
      </c>
      <c r="AP247" s="538">
        <f t="shared" si="62"/>
        <v>43466</v>
      </c>
      <c r="AQ247" s="538">
        <f t="shared" si="63"/>
        <v>43555</v>
      </c>
      <c r="AR247" s="538">
        <f>'Information Input'!$H$35</f>
        <v>43555</v>
      </c>
      <c r="AS247" s="547" t="str">
        <f>'Information Input'!$J$22</f>
        <v>Quarterly</v>
      </c>
      <c r="AT247" s="538">
        <f>'Information Input'!$H$30</f>
        <v>43555</v>
      </c>
      <c r="AU247" s="547">
        <f>'Information Input'!$J$18</f>
        <v>2019</v>
      </c>
      <c r="AV247" s="547" t="s">
        <v>92</v>
      </c>
      <c r="AW247" s="547" t="s">
        <v>93</v>
      </c>
      <c r="AX247" s="547" t="s">
        <v>91</v>
      </c>
      <c r="AY247" s="548" t="s">
        <v>671</v>
      </c>
      <c r="AZ247" s="547">
        <v>36</v>
      </c>
      <c r="BA247" s="549" t="s">
        <v>178</v>
      </c>
      <c r="BB247" s="543" t="s">
        <v>235</v>
      </c>
      <c r="BC247" s="550">
        <f>'Report 2'!$H88</f>
        <v>0</v>
      </c>
      <c r="BD247" s="550">
        <f>'Report 2'!$I88</f>
        <v>0</v>
      </c>
      <c r="BE247" s="550">
        <f>'Report 2'!$J88</f>
        <v>0</v>
      </c>
      <c r="BF247" s="550">
        <f>'Report 2'!$K88</f>
        <v>0</v>
      </c>
      <c r="BG247" s="550">
        <f>'Report 2'!$L88</f>
        <v>0</v>
      </c>
      <c r="BH247" s="550">
        <f>'Report 2'!$M88</f>
        <v>0</v>
      </c>
      <c r="BI247" s="550">
        <f>'Report 2'!$N88</f>
        <v>0</v>
      </c>
      <c r="BK247" s="541" t="s">
        <v>669</v>
      </c>
      <c r="BL247" s="537">
        <v>3</v>
      </c>
      <c r="BM247" s="537" t="str">
        <f>'Information Input'!$M$14</f>
        <v xml:space="preserve">      -      </v>
      </c>
      <c r="BN247" s="537" t="s">
        <v>138</v>
      </c>
      <c r="BO247" s="538">
        <f t="shared" si="64"/>
        <v>43739</v>
      </c>
      <c r="BP247" s="538">
        <f t="shared" si="65"/>
        <v>43830</v>
      </c>
      <c r="BQ247" s="538">
        <f>'Information Input'!$H$35</f>
        <v>43555</v>
      </c>
      <c r="BR247" s="537" t="str">
        <f>'Information Input'!$J$22</f>
        <v>Quarterly</v>
      </c>
      <c r="BS247" s="538">
        <f>'Information Input'!$H$30</f>
        <v>43555</v>
      </c>
      <c r="BT247" s="537">
        <f>'Information Input'!$J$18</f>
        <v>2019</v>
      </c>
      <c r="BU247" s="579" t="s">
        <v>101</v>
      </c>
      <c r="BV247" s="540" t="s">
        <v>102</v>
      </c>
      <c r="BW247" s="541" t="s">
        <v>103</v>
      </c>
      <c r="BX247" s="537">
        <v>2</v>
      </c>
      <c r="BY247" s="549" t="s">
        <v>154</v>
      </c>
      <c r="BZ247" s="549" t="s">
        <v>251</v>
      </c>
      <c r="CA247" s="543">
        <f>'Report 3'!$Q$33</f>
        <v>0</v>
      </c>
      <c r="CC247" s="542" t="s">
        <v>669</v>
      </c>
      <c r="CD247" s="1014" t="s">
        <v>672</v>
      </c>
      <c r="CE247" s="1014" t="str">
        <f>'Information Input'!$M$14</f>
        <v xml:space="preserve">      -      </v>
      </c>
      <c r="CF247" s="551" t="s">
        <v>135</v>
      </c>
      <c r="CG247" s="552">
        <f t="shared" si="59"/>
        <v>43466</v>
      </c>
      <c r="CH247" s="552">
        <f t="shared" si="60"/>
        <v>43555</v>
      </c>
      <c r="CI247" s="552">
        <f>'Information Input'!$H$35</f>
        <v>43555</v>
      </c>
      <c r="CJ247" s="551" t="str">
        <f>'Information Input'!$J$22</f>
        <v>Quarterly</v>
      </c>
      <c r="CK247" s="552">
        <f>'Information Input'!$H$30</f>
        <v>43555</v>
      </c>
      <c r="CL247" s="551">
        <f>'Information Input'!$J$18</f>
        <v>2019</v>
      </c>
      <c r="CM247" s="551" t="s">
        <v>101</v>
      </c>
      <c r="CN247" s="1014" t="s">
        <v>102</v>
      </c>
      <c r="CO247" s="542" t="s">
        <v>103</v>
      </c>
      <c r="CP247" s="542" t="s">
        <v>675</v>
      </c>
      <c r="CQ247" s="551">
        <v>47</v>
      </c>
      <c r="CR247" s="542" t="s">
        <v>189</v>
      </c>
      <c r="CS247" s="542" t="s">
        <v>239</v>
      </c>
      <c r="CT247" s="1015">
        <f>'Report 1'!$AB$18</f>
        <v>0</v>
      </c>
      <c r="CU247" s="1016">
        <f>SUMIF('Report 4A'!$G$16:$G$95,$CQ247,'Report 4A'!$AJ$16:$AJ$95)</f>
        <v>0</v>
      </c>
      <c r="CV247" s="1017">
        <f t="shared" si="61"/>
        <v>0</v>
      </c>
      <c r="CX247" s="546" t="s">
        <v>669</v>
      </c>
      <c r="CY247" s="537" t="s">
        <v>308</v>
      </c>
      <c r="CZ247" s="537" t="str">
        <f>'Information Input'!$M$14</f>
        <v xml:space="preserve">      -      </v>
      </c>
      <c r="DA247" s="538">
        <f>'Information Input'!$H$35</f>
        <v>43555</v>
      </c>
      <c r="DB247" s="537" t="str">
        <f>'Information Input'!$J$22</f>
        <v>Quarterly</v>
      </c>
      <c r="DC247" s="552">
        <f>'Information Input'!$H$30</f>
        <v>43555</v>
      </c>
      <c r="DD247" s="553" t="str">
        <f t="shared" si="66"/>
        <v>201708</v>
      </c>
      <c r="DE247" s="541" t="s">
        <v>91</v>
      </c>
      <c r="DF247" s="541" t="s">
        <v>682</v>
      </c>
      <c r="DG247" s="544">
        <f>'Report 5H'!$V$55</f>
        <v>0</v>
      </c>
      <c r="DH247" s="550">
        <f>'Report 5H'!$V$56</f>
        <v>0</v>
      </c>
      <c r="DI247" s="544">
        <f>'Report 5H'!$V$57</f>
        <v>0</v>
      </c>
      <c r="DJ247" s="544">
        <f>'Report 5H'!$V$58</f>
        <v>0</v>
      </c>
      <c r="DK247" s="544">
        <f>'Report 5H'!$V$59</f>
        <v>0</v>
      </c>
      <c r="DL247" s="544">
        <f>'Report 5H'!$V$60</f>
        <v>0</v>
      </c>
      <c r="DM247" s="544">
        <f>'Report 5H'!$V$61</f>
        <v>0</v>
      </c>
      <c r="DN247" s="544">
        <f>'Report 5H'!$V$62</f>
        <v>0</v>
      </c>
      <c r="DO247" s="544">
        <f>'Report 5H'!$V$63</f>
        <v>0</v>
      </c>
      <c r="DP247" s="544">
        <f>'Report 5H'!$V$64</f>
        <v>0</v>
      </c>
      <c r="DQ247" s="544">
        <f>'Report 5H'!$V$65</f>
        <v>0</v>
      </c>
    </row>
    <row r="248" spans="2:121">
      <c r="B248" s="535" t="s">
        <v>669</v>
      </c>
      <c r="C248" s="536">
        <v>1</v>
      </c>
      <c r="D248" s="537" t="str">
        <f>'Information Input'!$M$14</f>
        <v xml:space="preserve">      -      </v>
      </c>
      <c r="E248" s="537" t="s">
        <v>135</v>
      </c>
      <c r="F248" s="538">
        <f t="shared" si="57"/>
        <v>43466</v>
      </c>
      <c r="G248" s="538">
        <f t="shared" si="58"/>
        <v>43555</v>
      </c>
      <c r="H248" s="538">
        <f>'Information Input'!$H$35</f>
        <v>43555</v>
      </c>
      <c r="I248" s="537" t="str">
        <f>'Information Input'!$J$22</f>
        <v>Quarterly</v>
      </c>
      <c r="J248" s="538">
        <f>'Information Input'!$H$30</f>
        <v>43555</v>
      </c>
      <c r="K248" s="537">
        <f>'Information Input'!$J$18</f>
        <v>2019</v>
      </c>
      <c r="L248" s="579" t="s">
        <v>97</v>
      </c>
      <c r="M248" s="540" t="s">
        <v>98</v>
      </c>
      <c r="N248" s="541" t="s">
        <v>96</v>
      </c>
      <c r="O248" s="542" t="s">
        <v>671</v>
      </c>
      <c r="P248" s="537">
        <v>25</v>
      </c>
      <c r="Q248" s="541" t="s">
        <v>167</v>
      </c>
      <c r="R248" s="541" t="s">
        <v>233</v>
      </c>
      <c r="S248" s="543">
        <f>'Report 1'!$R$18</f>
        <v>0</v>
      </c>
      <c r="T248" s="544">
        <f>'Report 1'!$R$45</f>
        <v>0</v>
      </c>
      <c r="U248" s="545">
        <f>'Report 1'!$R$131</f>
        <v>0</v>
      </c>
      <c r="AL248" s="546" t="s">
        <v>669</v>
      </c>
      <c r="AM248" s="547">
        <v>2</v>
      </c>
      <c r="AN248" s="547" t="str">
        <f>'Information Input'!$M$14</f>
        <v xml:space="preserve">      -      </v>
      </c>
      <c r="AO248" s="547" t="s">
        <v>135</v>
      </c>
      <c r="AP248" s="538">
        <f t="shared" si="62"/>
        <v>43466</v>
      </c>
      <c r="AQ248" s="538">
        <f t="shared" si="63"/>
        <v>43555</v>
      </c>
      <c r="AR248" s="538">
        <f>'Information Input'!$H$35</f>
        <v>43555</v>
      </c>
      <c r="AS248" s="547" t="str">
        <f>'Information Input'!$J$22</f>
        <v>Quarterly</v>
      </c>
      <c r="AT248" s="538">
        <f>'Information Input'!$H$30</f>
        <v>43555</v>
      </c>
      <c r="AU248" s="547">
        <f>'Information Input'!$J$18</f>
        <v>2019</v>
      </c>
      <c r="AV248" s="547" t="s">
        <v>92</v>
      </c>
      <c r="AW248" s="547" t="s">
        <v>93</v>
      </c>
      <c r="AX248" s="547" t="s">
        <v>91</v>
      </c>
      <c r="AY248" s="548" t="s">
        <v>671</v>
      </c>
      <c r="AZ248" s="547">
        <v>37</v>
      </c>
      <c r="BA248" s="549" t="s">
        <v>179</v>
      </c>
      <c r="BB248" s="543" t="s">
        <v>231</v>
      </c>
      <c r="BC248" s="550">
        <f>'Report 2'!$H89</f>
        <v>0</v>
      </c>
      <c r="BD248" s="550">
        <f>'Report 2'!$I89</f>
        <v>0</v>
      </c>
      <c r="BE248" s="550">
        <f>'Report 2'!$J89</f>
        <v>0</v>
      </c>
      <c r="BF248" s="550">
        <f>'Report 2'!$K89</f>
        <v>0</v>
      </c>
      <c r="BG248" s="550">
        <f>'Report 2'!$L89</f>
        <v>0</v>
      </c>
      <c r="BH248" s="550">
        <f>'Report 2'!$M89</f>
        <v>0</v>
      </c>
      <c r="BI248" s="550">
        <f>'Report 2'!$N89</f>
        <v>0</v>
      </c>
      <c r="BK248" s="541" t="s">
        <v>669</v>
      </c>
      <c r="BL248" s="537">
        <v>3</v>
      </c>
      <c r="BM248" s="537" t="str">
        <f>'Information Input'!$M$14</f>
        <v xml:space="preserve">      -      </v>
      </c>
      <c r="BN248" s="537" t="s">
        <v>138</v>
      </c>
      <c r="BO248" s="538">
        <f t="shared" si="64"/>
        <v>43739</v>
      </c>
      <c r="BP248" s="538">
        <f t="shared" si="65"/>
        <v>43830</v>
      </c>
      <c r="BQ248" s="538">
        <f>'Information Input'!$H$35</f>
        <v>43555</v>
      </c>
      <c r="BR248" s="537" t="str">
        <f>'Information Input'!$J$22</f>
        <v>Quarterly</v>
      </c>
      <c r="BS248" s="538">
        <f>'Information Input'!$H$30</f>
        <v>43555</v>
      </c>
      <c r="BT248" s="537">
        <f>'Information Input'!$J$18</f>
        <v>2019</v>
      </c>
      <c r="BU248" s="579" t="s">
        <v>101</v>
      </c>
      <c r="BV248" s="540" t="s">
        <v>102</v>
      </c>
      <c r="BW248" s="541" t="s">
        <v>103</v>
      </c>
      <c r="BX248" s="537">
        <v>3</v>
      </c>
      <c r="BY248" s="549" t="s">
        <v>164</v>
      </c>
      <c r="BZ248" s="549" t="s">
        <v>250</v>
      </c>
      <c r="CA248" s="543">
        <f>'Report 3'!$Q$34</f>
        <v>0</v>
      </c>
      <c r="CC248" s="542" t="s">
        <v>669</v>
      </c>
      <c r="CD248" s="1014" t="s">
        <v>672</v>
      </c>
      <c r="CE248" s="1014" t="str">
        <f>'Information Input'!$M$14</f>
        <v xml:space="preserve">      -      </v>
      </c>
      <c r="CF248" s="551" t="s">
        <v>135</v>
      </c>
      <c r="CG248" s="552">
        <f t="shared" si="59"/>
        <v>43466</v>
      </c>
      <c r="CH248" s="552">
        <f t="shared" si="60"/>
        <v>43555</v>
      </c>
      <c r="CI248" s="552">
        <f>'Information Input'!$H$35</f>
        <v>43555</v>
      </c>
      <c r="CJ248" s="551" t="str">
        <f>'Information Input'!$J$22</f>
        <v>Quarterly</v>
      </c>
      <c r="CK248" s="552">
        <f>'Information Input'!$H$30</f>
        <v>43555</v>
      </c>
      <c r="CL248" s="551">
        <f>'Information Input'!$J$18</f>
        <v>2019</v>
      </c>
      <c r="CM248" s="551" t="s">
        <v>101</v>
      </c>
      <c r="CN248" s="1014" t="s">
        <v>102</v>
      </c>
      <c r="CO248" s="542" t="s">
        <v>103</v>
      </c>
      <c r="CP248" s="542" t="s">
        <v>675</v>
      </c>
      <c r="CQ248" s="551">
        <v>48</v>
      </c>
      <c r="CR248" s="542" t="s">
        <v>190</v>
      </c>
      <c r="CS248" s="542" t="s">
        <v>239</v>
      </c>
      <c r="CT248" s="1015">
        <f>'Report 1'!$AB$18</f>
        <v>0</v>
      </c>
      <c r="CU248" s="1016">
        <f>SUMIF('Report 4A'!$G$16:$G$95,$CQ248,'Report 4A'!$AJ$16:$AJ$95)</f>
        <v>0</v>
      </c>
      <c r="CV248" s="1017">
        <f t="shared" si="61"/>
        <v>0</v>
      </c>
      <c r="CX248" s="546" t="s">
        <v>669</v>
      </c>
      <c r="CY248" s="537" t="s">
        <v>308</v>
      </c>
      <c r="CZ248" s="537" t="str">
        <f>'Information Input'!$M$14</f>
        <v xml:space="preserve">      -      </v>
      </c>
      <c r="DA248" s="538">
        <f>'Information Input'!$H$35</f>
        <v>43555</v>
      </c>
      <c r="DB248" s="537" t="str">
        <f>'Information Input'!$J$22</f>
        <v>Quarterly</v>
      </c>
      <c r="DC248" s="552">
        <f>'Information Input'!$H$30</f>
        <v>43555</v>
      </c>
      <c r="DD248" s="553" t="str">
        <f t="shared" si="66"/>
        <v>201707</v>
      </c>
      <c r="DE248" s="541" t="s">
        <v>91</v>
      </c>
      <c r="DF248" s="541" t="s">
        <v>682</v>
      </c>
      <c r="DG248" s="544">
        <f>'Report 5H'!$W$55</f>
        <v>0</v>
      </c>
      <c r="DH248" s="550">
        <f>'Report 5H'!$W$56</f>
        <v>0</v>
      </c>
      <c r="DI248" s="544">
        <f>'Report 5H'!$W$57</f>
        <v>0</v>
      </c>
      <c r="DJ248" s="544">
        <f>'Report 5H'!$W$58</f>
        <v>0</v>
      </c>
      <c r="DK248" s="544">
        <f>'Report 5H'!$W$59</f>
        <v>0</v>
      </c>
      <c r="DL248" s="544">
        <f>'Report 5H'!$W$60</f>
        <v>0</v>
      </c>
      <c r="DM248" s="544">
        <f>'Report 5H'!$W$61</f>
        <v>0</v>
      </c>
      <c r="DN248" s="544">
        <f>'Report 5H'!$W$62</f>
        <v>0</v>
      </c>
      <c r="DO248" s="544">
        <f>'Report 5H'!$W$63</f>
        <v>0</v>
      </c>
      <c r="DP248" s="544">
        <f>'Report 5H'!$W$64</f>
        <v>0</v>
      </c>
      <c r="DQ248" s="544">
        <f>'Report 5H'!$W$65</f>
        <v>0</v>
      </c>
    </row>
    <row r="249" spans="2:121">
      <c r="B249" s="535" t="s">
        <v>669</v>
      </c>
      <c r="C249" s="536">
        <v>1</v>
      </c>
      <c r="D249" s="537" t="str">
        <f>'Information Input'!$M$14</f>
        <v xml:space="preserve">      -      </v>
      </c>
      <c r="E249" s="537" t="s">
        <v>135</v>
      </c>
      <c r="F249" s="538">
        <f t="shared" si="57"/>
        <v>43466</v>
      </c>
      <c r="G249" s="538">
        <f t="shared" si="58"/>
        <v>43555</v>
      </c>
      <c r="H249" s="538">
        <f>'Information Input'!$H$35</f>
        <v>43555</v>
      </c>
      <c r="I249" s="537" t="str">
        <f>'Information Input'!$J$22</f>
        <v>Quarterly</v>
      </c>
      <c r="J249" s="538">
        <f>'Information Input'!$H$30</f>
        <v>43555</v>
      </c>
      <c r="K249" s="537">
        <f>'Information Input'!$J$18</f>
        <v>2019</v>
      </c>
      <c r="L249" s="579" t="s">
        <v>97</v>
      </c>
      <c r="M249" s="540" t="s">
        <v>98</v>
      </c>
      <c r="N249" s="541" t="s">
        <v>96</v>
      </c>
      <c r="O249" s="542" t="s">
        <v>671</v>
      </c>
      <c r="P249" s="537">
        <v>26</v>
      </c>
      <c r="Q249" s="541" t="s">
        <v>168</v>
      </c>
      <c r="R249" s="541" t="s">
        <v>237</v>
      </c>
      <c r="S249" s="543">
        <f>'Report 1'!$R$18</f>
        <v>0</v>
      </c>
      <c r="T249" s="544">
        <f>'Report 1'!$R$46</f>
        <v>0</v>
      </c>
      <c r="U249" s="545">
        <f>'Report 1'!$R$132</f>
        <v>0</v>
      </c>
      <c r="AL249" s="546" t="s">
        <v>669</v>
      </c>
      <c r="AM249" s="547">
        <v>2</v>
      </c>
      <c r="AN249" s="547" t="str">
        <f>'Information Input'!$M$14</f>
        <v xml:space="preserve">      -      </v>
      </c>
      <c r="AO249" s="547" t="s">
        <v>135</v>
      </c>
      <c r="AP249" s="538">
        <f t="shared" si="62"/>
        <v>43466</v>
      </c>
      <c r="AQ249" s="538">
        <f t="shared" si="63"/>
        <v>43555</v>
      </c>
      <c r="AR249" s="538">
        <f>'Information Input'!$H$35</f>
        <v>43555</v>
      </c>
      <c r="AS249" s="547" t="str">
        <f>'Information Input'!$J$22</f>
        <v>Quarterly</v>
      </c>
      <c r="AT249" s="538">
        <f>'Information Input'!$H$30</f>
        <v>43555</v>
      </c>
      <c r="AU249" s="547">
        <f>'Information Input'!$J$18</f>
        <v>2019</v>
      </c>
      <c r="AV249" s="547" t="s">
        <v>92</v>
      </c>
      <c r="AW249" s="547" t="s">
        <v>93</v>
      </c>
      <c r="AX249" s="547" t="s">
        <v>91</v>
      </c>
      <c r="AY249" s="548" t="s">
        <v>671</v>
      </c>
      <c r="AZ249" s="547">
        <v>38</v>
      </c>
      <c r="BA249" s="549" t="s">
        <v>180</v>
      </c>
      <c r="BB249" s="543" t="s">
        <v>233</v>
      </c>
      <c r="BC249" s="550">
        <f>'Report 2'!$H90</f>
        <v>0</v>
      </c>
      <c r="BD249" s="550">
        <f>'Report 2'!$I90</f>
        <v>0</v>
      </c>
      <c r="BE249" s="550">
        <f>'Report 2'!$J90</f>
        <v>0</v>
      </c>
      <c r="BF249" s="550">
        <f>'Report 2'!$K90</f>
        <v>0</v>
      </c>
      <c r="BG249" s="550">
        <f>'Report 2'!$L90</f>
        <v>0</v>
      </c>
      <c r="BH249" s="550">
        <f>'Report 2'!$M90</f>
        <v>0</v>
      </c>
      <c r="BI249" s="550">
        <f>'Report 2'!$N90</f>
        <v>0</v>
      </c>
      <c r="BK249" s="541" t="s">
        <v>669</v>
      </c>
      <c r="BL249" s="537">
        <v>3</v>
      </c>
      <c r="BM249" s="537" t="str">
        <f>'Information Input'!$M$14</f>
        <v xml:space="preserve">      -      </v>
      </c>
      <c r="BN249" s="537" t="s">
        <v>138</v>
      </c>
      <c r="BO249" s="538">
        <f t="shared" si="64"/>
        <v>43739</v>
      </c>
      <c r="BP249" s="538">
        <f t="shared" si="65"/>
        <v>43830</v>
      </c>
      <c r="BQ249" s="538">
        <f>'Information Input'!$H$35</f>
        <v>43555</v>
      </c>
      <c r="BR249" s="537" t="str">
        <f>'Information Input'!$J$22</f>
        <v>Quarterly</v>
      </c>
      <c r="BS249" s="538">
        <f>'Information Input'!$H$30</f>
        <v>43555</v>
      </c>
      <c r="BT249" s="537">
        <f>'Information Input'!$J$18</f>
        <v>2019</v>
      </c>
      <c r="BU249" s="579" t="s">
        <v>101</v>
      </c>
      <c r="BV249" s="540" t="s">
        <v>102</v>
      </c>
      <c r="BW249" s="541" t="s">
        <v>103</v>
      </c>
      <c r="BX249" s="537">
        <v>4</v>
      </c>
      <c r="BY249" s="549" t="s">
        <v>164</v>
      </c>
      <c r="BZ249" s="549" t="s">
        <v>252</v>
      </c>
      <c r="CA249" s="543">
        <f>'Report 3'!$Q$35</f>
        <v>0</v>
      </c>
      <c r="CC249" s="542" t="s">
        <v>669</v>
      </c>
      <c r="CD249" s="1014" t="s">
        <v>672</v>
      </c>
      <c r="CE249" s="1014" t="str">
        <f>'Information Input'!$M$14</f>
        <v xml:space="preserve">      -      </v>
      </c>
      <c r="CF249" s="551" t="s">
        <v>135</v>
      </c>
      <c r="CG249" s="552">
        <f t="shared" si="59"/>
        <v>43466</v>
      </c>
      <c r="CH249" s="552">
        <f t="shared" si="60"/>
        <v>43555</v>
      </c>
      <c r="CI249" s="552">
        <f>'Information Input'!$H$35</f>
        <v>43555</v>
      </c>
      <c r="CJ249" s="551" t="str">
        <f>'Information Input'!$J$22</f>
        <v>Quarterly</v>
      </c>
      <c r="CK249" s="552">
        <f>'Information Input'!$H$30</f>
        <v>43555</v>
      </c>
      <c r="CL249" s="551">
        <f>'Information Input'!$J$18</f>
        <v>2019</v>
      </c>
      <c r="CM249" s="551" t="s">
        <v>101</v>
      </c>
      <c r="CN249" s="1014" t="s">
        <v>102</v>
      </c>
      <c r="CO249" s="542" t="s">
        <v>103</v>
      </c>
      <c r="CP249" s="542" t="s">
        <v>675</v>
      </c>
      <c r="CQ249" s="551">
        <v>49</v>
      </c>
      <c r="CR249" s="542" t="s">
        <v>191</v>
      </c>
      <c r="CS249" s="542" t="s">
        <v>239</v>
      </c>
      <c r="CT249" s="1015">
        <f>'Report 1'!$AB$18</f>
        <v>0</v>
      </c>
      <c r="CU249" s="1016">
        <f>SUMIF('Report 4A'!$G$16:$G$95,$CQ249,'Report 4A'!$AJ$16:$AJ$95)</f>
        <v>0</v>
      </c>
      <c r="CV249" s="1017">
        <f t="shared" si="61"/>
        <v>0</v>
      </c>
      <c r="CX249" s="546" t="s">
        <v>669</v>
      </c>
      <c r="CY249" s="537" t="s">
        <v>308</v>
      </c>
      <c r="CZ249" s="537" t="str">
        <f>'Information Input'!$M$14</f>
        <v xml:space="preserve">      -      </v>
      </c>
      <c r="DA249" s="538">
        <f>'Information Input'!$H$35</f>
        <v>43555</v>
      </c>
      <c r="DB249" s="537" t="str">
        <f>'Information Input'!$J$22</f>
        <v>Quarterly</v>
      </c>
      <c r="DC249" s="552">
        <f>'Information Input'!$H$30</f>
        <v>43555</v>
      </c>
      <c r="DD249" s="553" t="str">
        <f t="shared" si="66"/>
        <v>201706</v>
      </c>
      <c r="DE249" s="541" t="s">
        <v>91</v>
      </c>
      <c r="DF249" s="541" t="s">
        <v>682</v>
      </c>
      <c r="DG249" s="544">
        <f>'Report 5H'!$X$55</f>
        <v>0</v>
      </c>
      <c r="DH249" s="550">
        <f>'Report 5H'!$X$56</f>
        <v>0</v>
      </c>
      <c r="DI249" s="544">
        <f>'Report 5H'!$X$57</f>
        <v>0</v>
      </c>
      <c r="DJ249" s="544">
        <f>'Report 5H'!$X$58</f>
        <v>0</v>
      </c>
      <c r="DK249" s="544">
        <f>'Report 5H'!$X$59</f>
        <v>0</v>
      </c>
      <c r="DL249" s="544">
        <f>'Report 5H'!$X$60</f>
        <v>0</v>
      </c>
      <c r="DM249" s="544">
        <f>'Report 5H'!$X$61</f>
        <v>0</v>
      </c>
      <c r="DN249" s="544">
        <f>'Report 5H'!$X$62</f>
        <v>0</v>
      </c>
      <c r="DO249" s="544">
        <f>'Report 5H'!$X$63</f>
        <v>0</v>
      </c>
      <c r="DP249" s="544">
        <f>'Report 5H'!$X$64</f>
        <v>0</v>
      </c>
      <c r="DQ249" s="544">
        <f>'Report 5H'!$X$65</f>
        <v>0</v>
      </c>
    </row>
    <row r="250" spans="2:121">
      <c r="B250" s="535" t="s">
        <v>669</v>
      </c>
      <c r="C250" s="536">
        <v>1</v>
      </c>
      <c r="D250" s="537" t="str">
        <f>'Information Input'!$M$14</f>
        <v xml:space="preserve">      -      </v>
      </c>
      <c r="E250" s="537" t="s">
        <v>135</v>
      </c>
      <c r="F250" s="538">
        <f t="shared" si="57"/>
        <v>43466</v>
      </c>
      <c r="G250" s="538">
        <f t="shared" si="58"/>
        <v>43555</v>
      </c>
      <c r="H250" s="538">
        <f>'Information Input'!$H$35</f>
        <v>43555</v>
      </c>
      <c r="I250" s="537" t="str">
        <f>'Information Input'!$J$22</f>
        <v>Quarterly</v>
      </c>
      <c r="J250" s="538">
        <f>'Information Input'!$H$30</f>
        <v>43555</v>
      </c>
      <c r="K250" s="537">
        <f>'Information Input'!$J$18</f>
        <v>2019</v>
      </c>
      <c r="L250" s="579" t="s">
        <v>97</v>
      </c>
      <c r="M250" s="540" t="s">
        <v>98</v>
      </c>
      <c r="N250" s="541" t="s">
        <v>96</v>
      </c>
      <c r="O250" s="542" t="s">
        <v>671</v>
      </c>
      <c r="P250" s="537">
        <v>27</v>
      </c>
      <c r="Q250" s="541" t="s">
        <v>169</v>
      </c>
      <c r="R250" s="541" t="s">
        <v>235</v>
      </c>
      <c r="S250" s="543">
        <f>'Report 1'!$R$18</f>
        <v>0</v>
      </c>
      <c r="T250" s="544">
        <f>'Report 1'!$R$47</f>
        <v>0</v>
      </c>
      <c r="U250" s="545">
        <f>'Report 1'!$R$133</f>
        <v>0</v>
      </c>
      <c r="AL250" s="546" t="s">
        <v>669</v>
      </c>
      <c r="AM250" s="547">
        <v>2</v>
      </c>
      <c r="AN250" s="547" t="str">
        <f>'Information Input'!$M$14</f>
        <v xml:space="preserve">      -      </v>
      </c>
      <c r="AO250" s="547" t="s">
        <v>135</v>
      </c>
      <c r="AP250" s="538">
        <f t="shared" si="62"/>
        <v>43466</v>
      </c>
      <c r="AQ250" s="538">
        <f t="shared" si="63"/>
        <v>43555</v>
      </c>
      <c r="AR250" s="538">
        <f>'Information Input'!$H$35</f>
        <v>43555</v>
      </c>
      <c r="AS250" s="547" t="str">
        <f>'Information Input'!$J$22</f>
        <v>Quarterly</v>
      </c>
      <c r="AT250" s="538">
        <f>'Information Input'!$H$30</f>
        <v>43555</v>
      </c>
      <c r="AU250" s="547">
        <f>'Information Input'!$J$18</f>
        <v>2019</v>
      </c>
      <c r="AV250" s="547" t="s">
        <v>92</v>
      </c>
      <c r="AW250" s="547" t="s">
        <v>93</v>
      </c>
      <c r="AX250" s="547" t="s">
        <v>91</v>
      </c>
      <c r="AY250" s="548" t="s">
        <v>671</v>
      </c>
      <c r="AZ250" s="547">
        <v>39</v>
      </c>
      <c r="BA250" s="549" t="s">
        <v>181</v>
      </c>
      <c r="BB250" s="543" t="s">
        <v>233</v>
      </c>
      <c r="BC250" s="550">
        <f>'Report 2'!$H91</f>
        <v>0</v>
      </c>
      <c r="BD250" s="550">
        <f>'Report 2'!$I91</f>
        <v>0</v>
      </c>
      <c r="BE250" s="550">
        <f>'Report 2'!$J91</f>
        <v>0</v>
      </c>
      <c r="BF250" s="550">
        <f>'Report 2'!$K91</f>
        <v>0</v>
      </c>
      <c r="BG250" s="550">
        <f>'Report 2'!$L91</f>
        <v>0</v>
      </c>
      <c r="BH250" s="550">
        <f>'Report 2'!$M91</f>
        <v>0</v>
      </c>
      <c r="BI250" s="550">
        <f>'Report 2'!$N91</f>
        <v>0</v>
      </c>
      <c r="BK250" s="541" t="s">
        <v>669</v>
      </c>
      <c r="BL250" s="537">
        <v>3</v>
      </c>
      <c r="BM250" s="537" t="str">
        <f>'Information Input'!$M$14</f>
        <v xml:space="preserve">      -      </v>
      </c>
      <c r="BN250" s="537" t="s">
        <v>138</v>
      </c>
      <c r="BO250" s="538">
        <f t="shared" si="64"/>
        <v>43739</v>
      </c>
      <c r="BP250" s="538">
        <f t="shared" si="65"/>
        <v>43830</v>
      </c>
      <c r="BQ250" s="538">
        <f>'Information Input'!$H$35</f>
        <v>43555</v>
      </c>
      <c r="BR250" s="537" t="str">
        <f>'Information Input'!$J$22</f>
        <v>Quarterly</v>
      </c>
      <c r="BS250" s="538">
        <f>'Information Input'!$H$30</f>
        <v>43555</v>
      </c>
      <c r="BT250" s="537">
        <f>'Information Input'!$J$18</f>
        <v>2019</v>
      </c>
      <c r="BU250" s="579" t="s">
        <v>101</v>
      </c>
      <c r="BV250" s="540" t="s">
        <v>102</v>
      </c>
      <c r="BW250" s="541" t="s">
        <v>103</v>
      </c>
      <c r="BX250" s="537">
        <v>5</v>
      </c>
      <c r="BY250" s="549" t="s">
        <v>253</v>
      </c>
      <c r="BZ250" s="549" t="s">
        <v>254</v>
      </c>
      <c r="CA250" s="543">
        <f>'Report 3'!$Q$36</f>
        <v>0</v>
      </c>
      <c r="CC250" s="542" t="s">
        <v>669</v>
      </c>
      <c r="CD250" s="1014" t="s">
        <v>672</v>
      </c>
      <c r="CE250" s="1014" t="str">
        <f>'Information Input'!$M$14</f>
        <v xml:space="preserve">      -      </v>
      </c>
      <c r="CF250" s="551" t="s">
        <v>135</v>
      </c>
      <c r="CG250" s="552">
        <f t="shared" si="59"/>
        <v>43466</v>
      </c>
      <c r="CH250" s="552">
        <f t="shared" si="60"/>
        <v>43555</v>
      </c>
      <c r="CI250" s="552">
        <f>'Information Input'!$H$35</f>
        <v>43555</v>
      </c>
      <c r="CJ250" s="551" t="str">
        <f>'Information Input'!$J$22</f>
        <v>Quarterly</v>
      </c>
      <c r="CK250" s="552">
        <f>'Information Input'!$H$30</f>
        <v>43555</v>
      </c>
      <c r="CL250" s="551">
        <f>'Information Input'!$J$18</f>
        <v>2019</v>
      </c>
      <c r="CM250" s="551" t="s">
        <v>101</v>
      </c>
      <c r="CN250" s="1014" t="s">
        <v>102</v>
      </c>
      <c r="CO250" s="542" t="s">
        <v>103</v>
      </c>
      <c r="CP250" s="542" t="s">
        <v>675</v>
      </c>
      <c r="CQ250" s="551">
        <v>50</v>
      </c>
      <c r="CR250" s="542" t="s">
        <v>192</v>
      </c>
      <c r="CS250" s="542" t="s">
        <v>239</v>
      </c>
      <c r="CT250" s="1015">
        <f>'Report 1'!$AB$18</f>
        <v>0</v>
      </c>
      <c r="CU250" s="1016">
        <f>SUMIF('Report 4A'!$G$16:$G$95,$CQ250,'Report 4A'!$AJ$16:$AJ$95)</f>
        <v>0</v>
      </c>
      <c r="CV250" s="1017">
        <f t="shared" si="61"/>
        <v>0</v>
      </c>
      <c r="CX250" s="546" t="s">
        <v>669</v>
      </c>
      <c r="CY250" s="537" t="s">
        <v>308</v>
      </c>
      <c r="CZ250" s="537" t="str">
        <f>'Information Input'!$M$14</f>
        <v xml:space="preserve">      -      </v>
      </c>
      <c r="DA250" s="538">
        <f>'Information Input'!$H$35</f>
        <v>43555</v>
      </c>
      <c r="DB250" s="537" t="str">
        <f>'Information Input'!$J$22</f>
        <v>Quarterly</v>
      </c>
      <c r="DC250" s="552">
        <f>'Information Input'!$H$30</f>
        <v>43555</v>
      </c>
      <c r="DD250" s="553" t="str">
        <f t="shared" si="66"/>
        <v>201705</v>
      </c>
      <c r="DE250" s="541" t="s">
        <v>91</v>
      </c>
      <c r="DF250" s="541" t="s">
        <v>682</v>
      </c>
      <c r="DG250" s="544">
        <f>'Report 5H'!$Y$55</f>
        <v>0</v>
      </c>
      <c r="DH250" s="550">
        <f>'Report 5H'!$Y$56</f>
        <v>0</v>
      </c>
      <c r="DI250" s="544">
        <f>'Report 5H'!$Y$57</f>
        <v>0</v>
      </c>
      <c r="DJ250" s="544">
        <f>'Report 5H'!$Y$58</f>
        <v>0</v>
      </c>
      <c r="DK250" s="544">
        <f>'Report 5H'!$Y$59</f>
        <v>0</v>
      </c>
      <c r="DL250" s="544">
        <f>'Report 5H'!$Y$60</f>
        <v>0</v>
      </c>
      <c r="DM250" s="544">
        <f>'Report 5H'!$Y$61</f>
        <v>0</v>
      </c>
      <c r="DN250" s="544">
        <f>'Report 5H'!$Y$62</f>
        <v>0</v>
      </c>
      <c r="DO250" s="544">
        <f>'Report 5H'!$Y$63</f>
        <v>0</v>
      </c>
      <c r="DP250" s="544">
        <f>'Report 5H'!$Y$64</f>
        <v>0</v>
      </c>
      <c r="DQ250" s="544">
        <f>'Report 5H'!$Y$65</f>
        <v>0</v>
      </c>
    </row>
    <row r="251" spans="2:121">
      <c r="B251" s="535" t="s">
        <v>669</v>
      </c>
      <c r="C251" s="536">
        <v>1</v>
      </c>
      <c r="D251" s="537" t="str">
        <f>'Information Input'!$M$14</f>
        <v xml:space="preserve">      -      </v>
      </c>
      <c r="E251" s="537" t="s">
        <v>135</v>
      </c>
      <c r="F251" s="538">
        <f t="shared" si="57"/>
        <v>43466</v>
      </c>
      <c r="G251" s="538">
        <f t="shared" si="58"/>
        <v>43555</v>
      </c>
      <c r="H251" s="538">
        <f>'Information Input'!$H$35</f>
        <v>43555</v>
      </c>
      <c r="I251" s="537" t="str">
        <f>'Information Input'!$J$22</f>
        <v>Quarterly</v>
      </c>
      <c r="J251" s="538">
        <f>'Information Input'!$H$30</f>
        <v>43555</v>
      </c>
      <c r="K251" s="537">
        <f>'Information Input'!$J$18</f>
        <v>2019</v>
      </c>
      <c r="L251" s="579" t="s">
        <v>97</v>
      </c>
      <c r="M251" s="540" t="s">
        <v>98</v>
      </c>
      <c r="N251" s="541" t="s">
        <v>96</v>
      </c>
      <c r="O251" s="542" t="s">
        <v>671</v>
      </c>
      <c r="P251" s="537">
        <v>28</v>
      </c>
      <c r="Q251" s="541" t="s">
        <v>170</v>
      </c>
      <c r="R251" s="541" t="s">
        <v>235</v>
      </c>
      <c r="S251" s="543">
        <f>'Report 1'!$R$18</f>
        <v>0</v>
      </c>
      <c r="T251" s="544">
        <f>'Report 1'!$R$48</f>
        <v>0</v>
      </c>
      <c r="U251" s="545">
        <f>'Report 1'!$R$134</f>
        <v>0</v>
      </c>
      <c r="AL251" s="546" t="s">
        <v>669</v>
      </c>
      <c r="AM251" s="547">
        <v>2</v>
      </c>
      <c r="AN251" s="547" t="str">
        <f>'Information Input'!$M$14</f>
        <v xml:space="preserve">      -      </v>
      </c>
      <c r="AO251" s="547" t="s">
        <v>135</v>
      </c>
      <c r="AP251" s="538">
        <f t="shared" si="62"/>
        <v>43466</v>
      </c>
      <c r="AQ251" s="538">
        <f t="shared" si="63"/>
        <v>43555</v>
      </c>
      <c r="AR251" s="538">
        <f>'Information Input'!$H$35</f>
        <v>43555</v>
      </c>
      <c r="AS251" s="547" t="str">
        <f>'Information Input'!$J$22</f>
        <v>Quarterly</v>
      </c>
      <c r="AT251" s="538">
        <f>'Information Input'!$H$30</f>
        <v>43555</v>
      </c>
      <c r="AU251" s="547">
        <f>'Information Input'!$J$18</f>
        <v>2019</v>
      </c>
      <c r="AV251" s="547" t="s">
        <v>92</v>
      </c>
      <c r="AW251" s="547" t="s">
        <v>93</v>
      </c>
      <c r="AX251" s="547" t="s">
        <v>91</v>
      </c>
      <c r="AY251" s="548" t="s">
        <v>671</v>
      </c>
      <c r="AZ251" s="547">
        <v>40</v>
      </c>
      <c r="BA251" s="549" t="s">
        <v>182</v>
      </c>
      <c r="BB251" s="543" t="s">
        <v>238</v>
      </c>
      <c r="BC251" s="550">
        <f>'Report 2'!$H92</f>
        <v>0</v>
      </c>
      <c r="BD251" s="550">
        <f>'Report 2'!$I92</f>
        <v>0</v>
      </c>
      <c r="BE251" s="550">
        <f>'Report 2'!$J92</f>
        <v>0</v>
      </c>
      <c r="BF251" s="550">
        <f>'Report 2'!$K92</f>
        <v>0</v>
      </c>
      <c r="BG251" s="550">
        <f>'Report 2'!$L92</f>
        <v>0</v>
      </c>
      <c r="BH251" s="550">
        <f>'Report 2'!$M92</f>
        <v>0</v>
      </c>
      <c r="BI251" s="550">
        <f>'Report 2'!$N92</f>
        <v>0</v>
      </c>
      <c r="BK251" s="541" t="s">
        <v>669</v>
      </c>
      <c r="BL251" s="537">
        <v>3</v>
      </c>
      <c r="BM251" s="537" t="str">
        <f>'Information Input'!$M$14</f>
        <v xml:space="preserve">      -      </v>
      </c>
      <c r="BN251" s="537" t="s">
        <v>138</v>
      </c>
      <c r="BO251" s="538">
        <f t="shared" si="64"/>
        <v>43739</v>
      </c>
      <c r="BP251" s="538">
        <f t="shared" si="65"/>
        <v>43830</v>
      </c>
      <c r="BQ251" s="538">
        <f>'Information Input'!$H$35</f>
        <v>43555</v>
      </c>
      <c r="BR251" s="537" t="str">
        <f>'Information Input'!$J$22</f>
        <v>Quarterly</v>
      </c>
      <c r="BS251" s="538">
        <f>'Information Input'!$H$30</f>
        <v>43555</v>
      </c>
      <c r="BT251" s="537">
        <f>'Information Input'!$J$18</f>
        <v>2019</v>
      </c>
      <c r="BU251" s="579" t="s">
        <v>101</v>
      </c>
      <c r="BV251" s="540" t="s">
        <v>102</v>
      </c>
      <c r="BW251" s="541" t="s">
        <v>103</v>
      </c>
      <c r="BX251" s="537">
        <v>6</v>
      </c>
      <c r="BY251" s="549" t="s">
        <v>255</v>
      </c>
      <c r="BZ251" s="549" t="s">
        <v>254</v>
      </c>
      <c r="CA251" s="543">
        <f>'Report 3'!$Q$37</f>
        <v>0</v>
      </c>
      <c r="CC251" s="575" t="s">
        <v>669</v>
      </c>
      <c r="CD251" s="1019" t="s">
        <v>672</v>
      </c>
      <c r="CE251" s="1019" t="str">
        <f>'Information Input'!$M$14</f>
        <v xml:space="preserve">      -      </v>
      </c>
      <c r="CF251" s="570" t="s">
        <v>135</v>
      </c>
      <c r="CG251" s="566">
        <f t="shared" si="59"/>
        <v>43466</v>
      </c>
      <c r="CH251" s="566">
        <f t="shared" si="60"/>
        <v>43555</v>
      </c>
      <c r="CI251" s="566">
        <f>'Information Input'!$H$35</f>
        <v>43555</v>
      </c>
      <c r="CJ251" s="570" t="str">
        <f>'Information Input'!$J$22</f>
        <v>Quarterly</v>
      </c>
      <c r="CK251" s="566">
        <f>'Information Input'!$H$30</f>
        <v>43555</v>
      </c>
      <c r="CL251" s="570">
        <f>'Information Input'!$J$18</f>
        <v>2019</v>
      </c>
      <c r="CM251" s="570" t="s">
        <v>101</v>
      </c>
      <c r="CN251" s="1019" t="s">
        <v>102</v>
      </c>
      <c r="CO251" s="575" t="s">
        <v>103</v>
      </c>
      <c r="CP251" s="575" t="s">
        <v>675</v>
      </c>
      <c r="CQ251" s="570">
        <v>51</v>
      </c>
      <c r="CR251" s="575" t="s">
        <v>193</v>
      </c>
      <c r="CS251" s="575" t="s">
        <v>239</v>
      </c>
      <c r="CT251" s="1020">
        <f>'Report 1'!$AB$18</f>
        <v>0</v>
      </c>
      <c r="CU251" s="1021">
        <f>SUMIF('Report 4A'!$G$16:$G$95,$CQ251,'Report 4A'!$AJ$16:$AJ$95)</f>
        <v>0</v>
      </c>
      <c r="CV251" s="1022">
        <f t="shared" si="61"/>
        <v>0</v>
      </c>
      <c r="CX251" s="546" t="s">
        <v>669</v>
      </c>
      <c r="CY251" s="537" t="s">
        <v>308</v>
      </c>
      <c r="CZ251" s="537" t="str">
        <f>'Information Input'!$M$14</f>
        <v xml:space="preserve">      -      </v>
      </c>
      <c r="DA251" s="538">
        <f>'Information Input'!$H$35</f>
        <v>43555</v>
      </c>
      <c r="DB251" s="537" t="str">
        <f>'Information Input'!$J$22</f>
        <v>Quarterly</v>
      </c>
      <c r="DC251" s="552">
        <f>'Information Input'!$H$30</f>
        <v>43555</v>
      </c>
      <c r="DD251" s="553" t="str">
        <f t="shared" si="66"/>
        <v>201704</v>
      </c>
      <c r="DE251" s="541" t="s">
        <v>91</v>
      </c>
      <c r="DF251" s="541" t="s">
        <v>682</v>
      </c>
      <c r="DG251" s="544">
        <f>'Report 5H'!$Z$55</f>
        <v>0</v>
      </c>
      <c r="DH251" s="550">
        <f>'Report 5H'!$Z$56</f>
        <v>0</v>
      </c>
      <c r="DI251" s="544">
        <f>'Report 5H'!$Z$57</f>
        <v>0</v>
      </c>
      <c r="DJ251" s="544">
        <f>'Report 5H'!$Z$58</f>
        <v>0</v>
      </c>
      <c r="DK251" s="544">
        <f>'Report 5H'!$Z$59</f>
        <v>0</v>
      </c>
      <c r="DL251" s="544">
        <f>'Report 5H'!$Z$60</f>
        <v>0</v>
      </c>
      <c r="DM251" s="544">
        <f>'Report 5H'!$Z$61</f>
        <v>0</v>
      </c>
      <c r="DN251" s="544">
        <f>'Report 5H'!$Z$62</f>
        <v>0</v>
      </c>
      <c r="DO251" s="544">
        <f>'Report 5H'!$Z$63</f>
        <v>0</v>
      </c>
      <c r="DP251" s="544">
        <f>'Report 5H'!$Z$64</f>
        <v>0</v>
      </c>
      <c r="DQ251" s="544">
        <f>'Report 5H'!$Z$65</f>
        <v>0</v>
      </c>
    </row>
    <row r="252" spans="2:121">
      <c r="B252" s="535" t="s">
        <v>669</v>
      </c>
      <c r="C252" s="536">
        <v>1</v>
      </c>
      <c r="D252" s="537" t="str">
        <f>'Information Input'!$M$14</f>
        <v xml:space="preserve">      -      </v>
      </c>
      <c r="E252" s="537" t="s">
        <v>135</v>
      </c>
      <c r="F252" s="538">
        <f t="shared" si="57"/>
        <v>43466</v>
      </c>
      <c r="G252" s="538">
        <f t="shared" si="58"/>
        <v>43555</v>
      </c>
      <c r="H252" s="538">
        <f>'Information Input'!$H$35</f>
        <v>43555</v>
      </c>
      <c r="I252" s="537" t="str">
        <f>'Information Input'!$J$22</f>
        <v>Quarterly</v>
      </c>
      <c r="J252" s="538">
        <f>'Information Input'!$H$30</f>
        <v>43555</v>
      </c>
      <c r="K252" s="537">
        <f>'Information Input'!$J$18</f>
        <v>2019</v>
      </c>
      <c r="L252" s="579" t="s">
        <v>97</v>
      </c>
      <c r="M252" s="540" t="s">
        <v>98</v>
      </c>
      <c r="N252" s="541" t="s">
        <v>96</v>
      </c>
      <c r="O252" s="542" t="s">
        <v>671</v>
      </c>
      <c r="P252" s="537">
        <v>29</v>
      </c>
      <c r="Q252" s="541" t="s">
        <v>171</v>
      </c>
      <c r="R252" s="541" t="s">
        <v>238</v>
      </c>
      <c r="S252" s="543">
        <f>'Report 1'!$R$18</f>
        <v>0</v>
      </c>
      <c r="T252" s="544">
        <f>'Report 1'!$R$49</f>
        <v>0</v>
      </c>
      <c r="U252" s="545">
        <f>'Report 1'!$R$135</f>
        <v>0</v>
      </c>
      <c r="AL252" s="546" t="s">
        <v>669</v>
      </c>
      <c r="AM252" s="547">
        <v>2</v>
      </c>
      <c r="AN252" s="547" t="str">
        <f>'Information Input'!$M$14</f>
        <v xml:space="preserve">      -      </v>
      </c>
      <c r="AO252" s="547" t="s">
        <v>135</v>
      </c>
      <c r="AP252" s="538">
        <f t="shared" si="62"/>
        <v>43466</v>
      </c>
      <c r="AQ252" s="538">
        <f t="shared" si="63"/>
        <v>43555</v>
      </c>
      <c r="AR252" s="538">
        <f>'Information Input'!$H$35</f>
        <v>43555</v>
      </c>
      <c r="AS252" s="547" t="str">
        <f>'Information Input'!$J$22</f>
        <v>Quarterly</v>
      </c>
      <c r="AT252" s="538">
        <f>'Information Input'!$H$30</f>
        <v>43555</v>
      </c>
      <c r="AU252" s="547">
        <f>'Information Input'!$J$18</f>
        <v>2019</v>
      </c>
      <c r="AV252" s="547" t="s">
        <v>92</v>
      </c>
      <c r="AW252" s="547" t="s">
        <v>93</v>
      </c>
      <c r="AX252" s="547" t="s">
        <v>91</v>
      </c>
      <c r="AY252" s="548" t="s">
        <v>671</v>
      </c>
      <c r="AZ252" s="547">
        <v>41</v>
      </c>
      <c r="BA252" s="549" t="s">
        <v>183</v>
      </c>
      <c r="BB252" s="543" t="s">
        <v>238</v>
      </c>
      <c r="BC252" s="550">
        <f>'Report 2'!$H93</f>
        <v>0</v>
      </c>
      <c r="BD252" s="550">
        <f>'Report 2'!$I93</f>
        <v>0</v>
      </c>
      <c r="BE252" s="550">
        <f>'Report 2'!$J93</f>
        <v>0</v>
      </c>
      <c r="BF252" s="550">
        <f>'Report 2'!$K93</f>
        <v>0</v>
      </c>
      <c r="BG252" s="550">
        <f>'Report 2'!$L93</f>
        <v>0</v>
      </c>
      <c r="BH252" s="550">
        <f>'Report 2'!$M93</f>
        <v>0</v>
      </c>
      <c r="BI252" s="550">
        <f>'Report 2'!$N93</f>
        <v>0</v>
      </c>
      <c r="BK252" s="541" t="s">
        <v>669</v>
      </c>
      <c r="BL252" s="537">
        <v>3</v>
      </c>
      <c r="BM252" s="537" t="str">
        <f>'Information Input'!$M$14</f>
        <v xml:space="preserve">      -      </v>
      </c>
      <c r="BN252" s="537" t="s">
        <v>138</v>
      </c>
      <c r="BO252" s="538">
        <f t="shared" si="64"/>
        <v>43739</v>
      </c>
      <c r="BP252" s="538">
        <f t="shared" si="65"/>
        <v>43830</v>
      </c>
      <c r="BQ252" s="538">
        <f>'Information Input'!$H$35</f>
        <v>43555</v>
      </c>
      <c r="BR252" s="537" t="str">
        <f>'Information Input'!$J$22</f>
        <v>Quarterly</v>
      </c>
      <c r="BS252" s="538">
        <f>'Information Input'!$H$30</f>
        <v>43555</v>
      </c>
      <c r="BT252" s="537">
        <f>'Information Input'!$J$18</f>
        <v>2019</v>
      </c>
      <c r="BU252" s="579" t="s">
        <v>101</v>
      </c>
      <c r="BV252" s="540" t="s">
        <v>102</v>
      </c>
      <c r="BW252" s="541" t="s">
        <v>103</v>
      </c>
      <c r="BX252" s="537">
        <v>7</v>
      </c>
      <c r="BY252" s="549" t="s">
        <v>256</v>
      </c>
      <c r="BZ252" s="549" t="s">
        <v>254</v>
      </c>
      <c r="CA252" s="543">
        <f>'Report 3'!$Q$38</f>
        <v>0</v>
      </c>
      <c r="CC252" s="523" t="s">
        <v>669</v>
      </c>
      <c r="CD252" s="1010" t="s">
        <v>672</v>
      </c>
      <c r="CE252" s="1010" t="str">
        <f>'Information Input'!$M$14</f>
        <v xml:space="preserve">      -      </v>
      </c>
      <c r="CF252" s="532" t="s">
        <v>135</v>
      </c>
      <c r="CG252" s="519">
        <f t="shared" si="59"/>
        <v>43466</v>
      </c>
      <c r="CH252" s="519">
        <f t="shared" si="60"/>
        <v>43555</v>
      </c>
      <c r="CI252" s="519">
        <f>'Information Input'!$H$35</f>
        <v>43555</v>
      </c>
      <c r="CJ252" s="532" t="str">
        <f>'Information Input'!$J$22</f>
        <v>Quarterly</v>
      </c>
      <c r="CK252" s="519">
        <f>'Information Input'!$H$30</f>
        <v>43555</v>
      </c>
      <c r="CL252" s="532">
        <f>'Information Input'!$J$18</f>
        <v>2019</v>
      </c>
      <c r="CM252" s="532" t="s">
        <v>104</v>
      </c>
      <c r="CN252" s="1010" t="s">
        <v>105</v>
      </c>
      <c r="CO252" s="523" t="s">
        <v>103</v>
      </c>
      <c r="CP252" s="523" t="s">
        <v>671</v>
      </c>
      <c r="CQ252" s="532">
        <v>11</v>
      </c>
      <c r="CR252" s="523" t="s">
        <v>153</v>
      </c>
      <c r="CS252" s="523" t="s">
        <v>231</v>
      </c>
      <c r="CT252" s="1011">
        <f>'Report 1'!$AG$18</f>
        <v>0</v>
      </c>
      <c r="CU252" s="1012">
        <f>SUMIF('Report 4A'!$G$16:$G$95,$CQ252,'Report 4A'!$AO$16:$AO$95)</f>
        <v>0</v>
      </c>
      <c r="CV252" s="1013">
        <f t="shared" si="61"/>
        <v>0</v>
      </c>
      <c r="CX252" s="546" t="s">
        <v>669</v>
      </c>
      <c r="CY252" s="537" t="s">
        <v>308</v>
      </c>
      <c r="CZ252" s="537" t="str">
        <f>'Information Input'!$M$14</f>
        <v xml:space="preserve">      -      </v>
      </c>
      <c r="DA252" s="538">
        <f>'Information Input'!$H$35</f>
        <v>43555</v>
      </c>
      <c r="DB252" s="537" t="str">
        <f>'Information Input'!$J$22</f>
        <v>Quarterly</v>
      </c>
      <c r="DC252" s="552">
        <f>'Information Input'!$H$30</f>
        <v>43555</v>
      </c>
      <c r="DD252" s="553" t="str">
        <f t="shared" si="66"/>
        <v>201703</v>
      </c>
      <c r="DE252" s="541" t="s">
        <v>91</v>
      </c>
      <c r="DF252" s="541" t="s">
        <v>682</v>
      </c>
      <c r="DG252" s="544">
        <f>'Report 5H'!$AA$55</f>
        <v>0</v>
      </c>
      <c r="DH252" s="550">
        <f>'Report 5H'!$AA$56</f>
        <v>0</v>
      </c>
      <c r="DI252" s="544">
        <f>'Report 5H'!$AA$57</f>
        <v>0</v>
      </c>
      <c r="DJ252" s="544">
        <f>'Report 5H'!$AA$58</f>
        <v>0</v>
      </c>
      <c r="DK252" s="544">
        <f>'Report 5H'!$AA$59</f>
        <v>0</v>
      </c>
      <c r="DL252" s="544">
        <f>'Report 5H'!$AA$60</f>
        <v>0</v>
      </c>
      <c r="DM252" s="544">
        <f>'Report 5H'!$AA$61</f>
        <v>0</v>
      </c>
      <c r="DN252" s="544">
        <f>'Report 5H'!$AA$62</f>
        <v>0</v>
      </c>
      <c r="DO252" s="544">
        <f>'Report 5H'!$AA$63</f>
        <v>0</v>
      </c>
      <c r="DP252" s="544">
        <f>'Report 5H'!$AA$64</f>
        <v>0</v>
      </c>
      <c r="DQ252" s="544">
        <f>'Report 5H'!$AA$65</f>
        <v>0</v>
      </c>
    </row>
    <row r="253" spans="2:121">
      <c r="B253" s="535" t="s">
        <v>669</v>
      </c>
      <c r="C253" s="536">
        <v>1</v>
      </c>
      <c r="D253" s="537" t="str">
        <f>'Information Input'!$M$14</f>
        <v xml:space="preserve">      -      </v>
      </c>
      <c r="E253" s="537" t="s">
        <v>135</v>
      </c>
      <c r="F253" s="538">
        <f t="shared" si="57"/>
        <v>43466</v>
      </c>
      <c r="G253" s="538">
        <f t="shared" si="58"/>
        <v>43555</v>
      </c>
      <c r="H253" s="538">
        <f>'Information Input'!$H$35</f>
        <v>43555</v>
      </c>
      <c r="I253" s="537" t="str">
        <f>'Information Input'!$J$22</f>
        <v>Quarterly</v>
      </c>
      <c r="J253" s="538">
        <f>'Information Input'!$H$30</f>
        <v>43555</v>
      </c>
      <c r="K253" s="537">
        <f>'Information Input'!$J$18</f>
        <v>2019</v>
      </c>
      <c r="L253" s="579" t="s">
        <v>97</v>
      </c>
      <c r="M253" s="540" t="s">
        <v>98</v>
      </c>
      <c r="N253" s="541" t="s">
        <v>96</v>
      </c>
      <c r="O253" s="542" t="s">
        <v>671</v>
      </c>
      <c r="P253" s="537">
        <v>30</v>
      </c>
      <c r="Q253" s="541" t="s">
        <v>172</v>
      </c>
      <c r="R253" s="541" t="s">
        <v>238</v>
      </c>
      <c r="S253" s="543">
        <f>'Report 1'!$R$18</f>
        <v>0</v>
      </c>
      <c r="T253" s="544">
        <f>'Report 1'!$R$50</f>
        <v>0</v>
      </c>
      <c r="U253" s="545">
        <f>'Report 1'!$R$136</f>
        <v>0</v>
      </c>
      <c r="AL253" s="546" t="s">
        <v>669</v>
      </c>
      <c r="AM253" s="547">
        <v>2</v>
      </c>
      <c r="AN253" s="547" t="str">
        <f>'Information Input'!$M$14</f>
        <v xml:space="preserve">      -      </v>
      </c>
      <c r="AO253" s="547" t="s">
        <v>135</v>
      </c>
      <c r="AP253" s="538">
        <f t="shared" si="62"/>
        <v>43466</v>
      </c>
      <c r="AQ253" s="538">
        <f t="shared" si="63"/>
        <v>43555</v>
      </c>
      <c r="AR253" s="538">
        <f>'Information Input'!$H$35</f>
        <v>43555</v>
      </c>
      <c r="AS253" s="547" t="str">
        <f>'Information Input'!$J$22</f>
        <v>Quarterly</v>
      </c>
      <c r="AT253" s="538">
        <f>'Information Input'!$H$30</f>
        <v>43555</v>
      </c>
      <c r="AU253" s="547">
        <f>'Information Input'!$J$18</f>
        <v>2019</v>
      </c>
      <c r="AV253" s="547" t="s">
        <v>92</v>
      </c>
      <c r="AW253" s="547" t="s">
        <v>93</v>
      </c>
      <c r="AX253" s="547" t="s">
        <v>91</v>
      </c>
      <c r="AY253" s="548" t="s">
        <v>671</v>
      </c>
      <c r="AZ253" s="547">
        <v>42</v>
      </c>
      <c r="BA253" s="549" t="s">
        <v>184</v>
      </c>
      <c r="BB253" s="543" t="s">
        <v>233</v>
      </c>
      <c r="BC253" s="550">
        <f>'Report 2'!$H94</f>
        <v>0</v>
      </c>
      <c r="BD253" s="550">
        <f>'Report 2'!$I94</f>
        <v>0</v>
      </c>
      <c r="BE253" s="550">
        <f>'Report 2'!$J94</f>
        <v>0</v>
      </c>
      <c r="BF253" s="550">
        <f>'Report 2'!$K94</f>
        <v>0</v>
      </c>
      <c r="BG253" s="550">
        <f>'Report 2'!$L94</f>
        <v>0</v>
      </c>
      <c r="BH253" s="550">
        <f>'Report 2'!$M94</f>
        <v>0</v>
      </c>
      <c r="BI253" s="550">
        <f>'Report 2'!$N94</f>
        <v>0</v>
      </c>
      <c r="BK253" s="541" t="s">
        <v>669</v>
      </c>
      <c r="BL253" s="537">
        <v>3</v>
      </c>
      <c r="BM253" s="537" t="str">
        <f>'Information Input'!$M$14</f>
        <v xml:space="preserve">      -      </v>
      </c>
      <c r="BN253" s="537" t="s">
        <v>138</v>
      </c>
      <c r="BO253" s="538">
        <f t="shared" si="64"/>
        <v>43739</v>
      </c>
      <c r="BP253" s="538">
        <f t="shared" si="65"/>
        <v>43830</v>
      </c>
      <c r="BQ253" s="538">
        <f>'Information Input'!$H$35</f>
        <v>43555</v>
      </c>
      <c r="BR253" s="537" t="str">
        <f>'Information Input'!$J$22</f>
        <v>Quarterly</v>
      </c>
      <c r="BS253" s="538">
        <f>'Information Input'!$H$30</f>
        <v>43555</v>
      </c>
      <c r="BT253" s="537">
        <f>'Information Input'!$J$18</f>
        <v>2019</v>
      </c>
      <c r="BU253" s="579" t="s">
        <v>101</v>
      </c>
      <c r="BV253" s="540" t="s">
        <v>102</v>
      </c>
      <c r="BW253" s="541" t="s">
        <v>103</v>
      </c>
      <c r="BX253" s="537">
        <v>8</v>
      </c>
      <c r="BY253" s="549" t="s">
        <v>178</v>
      </c>
      <c r="BZ253" s="549" t="s">
        <v>257</v>
      </c>
      <c r="CA253" s="543">
        <f>'Report 3'!$Q$39</f>
        <v>0</v>
      </c>
      <c r="CC253" s="542" t="s">
        <v>669</v>
      </c>
      <c r="CD253" s="1014" t="s">
        <v>672</v>
      </c>
      <c r="CE253" s="1014" t="str">
        <f>'Information Input'!$M$14</f>
        <v xml:space="preserve">      -      </v>
      </c>
      <c r="CF253" s="551" t="s">
        <v>135</v>
      </c>
      <c r="CG253" s="552">
        <f t="shared" si="59"/>
        <v>43466</v>
      </c>
      <c r="CH253" s="552">
        <f t="shared" si="60"/>
        <v>43555</v>
      </c>
      <c r="CI253" s="552">
        <f>'Information Input'!$H$35</f>
        <v>43555</v>
      </c>
      <c r="CJ253" s="551" t="str">
        <f>'Information Input'!$J$22</f>
        <v>Quarterly</v>
      </c>
      <c r="CK253" s="552">
        <f>'Information Input'!$H$30</f>
        <v>43555</v>
      </c>
      <c r="CL253" s="551">
        <f>'Information Input'!$J$18</f>
        <v>2019</v>
      </c>
      <c r="CM253" s="551" t="s">
        <v>104</v>
      </c>
      <c r="CN253" s="1014" t="s">
        <v>105</v>
      </c>
      <c r="CO253" s="542" t="s">
        <v>103</v>
      </c>
      <c r="CP253" s="542" t="s">
        <v>671</v>
      </c>
      <c r="CQ253" s="551">
        <v>12</v>
      </c>
      <c r="CR253" s="542" t="s">
        <v>154</v>
      </c>
      <c r="CS253" s="542" t="s">
        <v>231</v>
      </c>
      <c r="CT253" s="1015">
        <f>'Report 1'!$AG$18</f>
        <v>0</v>
      </c>
      <c r="CU253" s="1016">
        <f>SUMIF('Report 4A'!$G$16:$G$95,$CQ253,'Report 4A'!$AO$16:$AO$95)</f>
        <v>0</v>
      </c>
      <c r="CV253" s="1017">
        <f t="shared" si="61"/>
        <v>0</v>
      </c>
      <c r="CX253" s="546" t="s">
        <v>669</v>
      </c>
      <c r="CY253" s="537" t="s">
        <v>308</v>
      </c>
      <c r="CZ253" s="537" t="str">
        <f>'Information Input'!$M$14</f>
        <v xml:space="preserve">      -      </v>
      </c>
      <c r="DA253" s="538">
        <f>'Information Input'!$H$35</f>
        <v>43555</v>
      </c>
      <c r="DB253" s="537" t="str">
        <f>'Information Input'!$J$22</f>
        <v>Quarterly</v>
      </c>
      <c r="DC253" s="552">
        <f>'Information Input'!$H$30</f>
        <v>43555</v>
      </c>
      <c r="DD253" s="553" t="str">
        <f t="shared" si="66"/>
        <v>201702</v>
      </c>
      <c r="DE253" s="541" t="s">
        <v>91</v>
      </c>
      <c r="DF253" s="541" t="s">
        <v>682</v>
      </c>
      <c r="DG253" s="544">
        <f>'Report 5H'!$AB$55</f>
        <v>0</v>
      </c>
      <c r="DH253" s="550">
        <f>'Report 5H'!$AB$56</f>
        <v>0</v>
      </c>
      <c r="DI253" s="544">
        <f>'Report 5H'!$AB$57</f>
        <v>0</v>
      </c>
      <c r="DJ253" s="544">
        <f>'Report 5H'!$AB$58</f>
        <v>0</v>
      </c>
      <c r="DK253" s="544">
        <f>'Report 5H'!$AB$59</f>
        <v>0</v>
      </c>
      <c r="DL253" s="544">
        <f>'Report 5H'!$AB$60</f>
        <v>0</v>
      </c>
      <c r="DM253" s="544">
        <f>'Report 5H'!$AB$61</f>
        <v>0</v>
      </c>
      <c r="DN253" s="544">
        <f>'Report 5H'!$AB$62</f>
        <v>0</v>
      </c>
      <c r="DO253" s="544">
        <f>'Report 5H'!$AB$63</f>
        <v>0</v>
      </c>
      <c r="DP253" s="544">
        <f>'Report 5H'!$AB$64</f>
        <v>0</v>
      </c>
      <c r="DQ253" s="544">
        <f>'Report 5H'!$AB$65</f>
        <v>0</v>
      </c>
    </row>
    <row r="254" spans="2:121">
      <c r="B254" s="535" t="s">
        <v>669</v>
      </c>
      <c r="C254" s="536">
        <v>1</v>
      </c>
      <c r="D254" s="537" t="str">
        <f>'Information Input'!$M$14</f>
        <v xml:space="preserve">      -      </v>
      </c>
      <c r="E254" s="537" t="s">
        <v>135</v>
      </c>
      <c r="F254" s="538">
        <f t="shared" si="57"/>
        <v>43466</v>
      </c>
      <c r="G254" s="538">
        <f t="shared" si="58"/>
        <v>43555</v>
      </c>
      <c r="H254" s="538">
        <f>'Information Input'!$H$35</f>
        <v>43555</v>
      </c>
      <c r="I254" s="537" t="str">
        <f>'Information Input'!$J$22</f>
        <v>Quarterly</v>
      </c>
      <c r="J254" s="538">
        <f>'Information Input'!$H$30</f>
        <v>43555</v>
      </c>
      <c r="K254" s="537">
        <f>'Information Input'!$J$18</f>
        <v>2019</v>
      </c>
      <c r="L254" s="579" t="s">
        <v>97</v>
      </c>
      <c r="M254" s="540" t="s">
        <v>98</v>
      </c>
      <c r="N254" s="541" t="s">
        <v>96</v>
      </c>
      <c r="O254" s="542" t="s">
        <v>671</v>
      </c>
      <c r="P254" s="537">
        <v>31</v>
      </c>
      <c r="Q254" s="541" t="s">
        <v>173</v>
      </c>
      <c r="R254" s="541" t="s">
        <v>233</v>
      </c>
      <c r="S254" s="543">
        <f>'Report 1'!$R$18</f>
        <v>0</v>
      </c>
      <c r="T254" s="544">
        <f>'Report 1'!$R$51</f>
        <v>0</v>
      </c>
      <c r="U254" s="545">
        <f>'Report 1'!$R$137</f>
        <v>0</v>
      </c>
      <c r="AL254" s="546" t="s">
        <v>669</v>
      </c>
      <c r="AM254" s="547">
        <v>2</v>
      </c>
      <c r="AN254" s="547" t="str">
        <f>'Information Input'!$M$14</f>
        <v xml:space="preserve">      -      </v>
      </c>
      <c r="AO254" s="547" t="s">
        <v>135</v>
      </c>
      <c r="AP254" s="538">
        <f t="shared" si="62"/>
        <v>43466</v>
      </c>
      <c r="AQ254" s="538">
        <f t="shared" si="63"/>
        <v>43555</v>
      </c>
      <c r="AR254" s="538">
        <f>'Information Input'!$H$35</f>
        <v>43555</v>
      </c>
      <c r="AS254" s="547" t="str">
        <f>'Information Input'!$J$22</f>
        <v>Quarterly</v>
      </c>
      <c r="AT254" s="538">
        <f>'Information Input'!$H$30</f>
        <v>43555</v>
      </c>
      <c r="AU254" s="547">
        <f>'Information Input'!$J$18</f>
        <v>2019</v>
      </c>
      <c r="AV254" s="547" t="s">
        <v>92</v>
      </c>
      <c r="AW254" s="547" t="s">
        <v>93</v>
      </c>
      <c r="AX254" s="547" t="s">
        <v>91</v>
      </c>
      <c r="AY254" s="548" t="s">
        <v>671</v>
      </c>
      <c r="AZ254" s="547">
        <v>43</v>
      </c>
      <c r="BA254" s="549" t="s">
        <v>185</v>
      </c>
      <c r="BB254" s="543" t="s">
        <v>233</v>
      </c>
      <c r="BC254" s="550">
        <f>'Report 2'!$H95</f>
        <v>0</v>
      </c>
      <c r="BD254" s="550">
        <f>'Report 2'!$I95</f>
        <v>0</v>
      </c>
      <c r="BE254" s="550">
        <f>'Report 2'!$J95</f>
        <v>0</v>
      </c>
      <c r="BF254" s="550">
        <f>'Report 2'!$K95</f>
        <v>0</v>
      </c>
      <c r="BG254" s="550">
        <f>'Report 2'!$L95</f>
        <v>0</v>
      </c>
      <c r="BH254" s="550">
        <f>'Report 2'!$M95</f>
        <v>0</v>
      </c>
      <c r="BI254" s="550">
        <f>'Report 2'!$N95</f>
        <v>0</v>
      </c>
      <c r="BK254" s="541" t="s">
        <v>669</v>
      </c>
      <c r="BL254" s="537">
        <v>3</v>
      </c>
      <c r="BM254" s="537" t="str">
        <f>'Information Input'!$M$14</f>
        <v xml:space="preserve">      -      </v>
      </c>
      <c r="BN254" s="537" t="s">
        <v>138</v>
      </c>
      <c r="BO254" s="538">
        <f t="shared" si="64"/>
        <v>43739</v>
      </c>
      <c r="BP254" s="538">
        <f t="shared" si="65"/>
        <v>43830</v>
      </c>
      <c r="BQ254" s="538">
        <f>'Information Input'!$H$35</f>
        <v>43555</v>
      </c>
      <c r="BR254" s="537" t="str">
        <f>'Information Input'!$J$22</f>
        <v>Quarterly</v>
      </c>
      <c r="BS254" s="538">
        <f>'Information Input'!$H$30</f>
        <v>43555</v>
      </c>
      <c r="BT254" s="537">
        <f>'Information Input'!$J$18</f>
        <v>2019</v>
      </c>
      <c r="BU254" s="579" t="s">
        <v>101</v>
      </c>
      <c r="BV254" s="540" t="s">
        <v>102</v>
      </c>
      <c r="BW254" s="541" t="s">
        <v>103</v>
      </c>
      <c r="BX254" s="537">
        <v>9</v>
      </c>
      <c r="BY254" s="549" t="s">
        <v>170</v>
      </c>
      <c r="BZ254" s="549" t="s">
        <v>258</v>
      </c>
      <c r="CA254" s="543">
        <f>'Report 3'!$Q$40</f>
        <v>0</v>
      </c>
      <c r="CC254" s="542" t="s">
        <v>669</v>
      </c>
      <c r="CD254" s="1014" t="s">
        <v>672</v>
      </c>
      <c r="CE254" s="1014" t="str">
        <f>'Information Input'!$M$14</f>
        <v xml:space="preserve">      -      </v>
      </c>
      <c r="CF254" s="551" t="s">
        <v>135</v>
      </c>
      <c r="CG254" s="552">
        <f t="shared" si="59"/>
        <v>43466</v>
      </c>
      <c r="CH254" s="552">
        <f t="shared" si="60"/>
        <v>43555</v>
      </c>
      <c r="CI254" s="552">
        <f>'Information Input'!$H$35</f>
        <v>43555</v>
      </c>
      <c r="CJ254" s="551" t="str">
        <f>'Information Input'!$J$22</f>
        <v>Quarterly</v>
      </c>
      <c r="CK254" s="552">
        <f>'Information Input'!$H$30</f>
        <v>43555</v>
      </c>
      <c r="CL254" s="551">
        <f>'Information Input'!$J$18</f>
        <v>2019</v>
      </c>
      <c r="CM254" s="551" t="s">
        <v>104</v>
      </c>
      <c r="CN254" s="1014" t="s">
        <v>105</v>
      </c>
      <c r="CO254" s="542" t="s">
        <v>103</v>
      </c>
      <c r="CP254" s="542" t="s">
        <v>671</v>
      </c>
      <c r="CQ254" s="551">
        <v>13</v>
      </c>
      <c r="CR254" s="542" t="s">
        <v>155</v>
      </c>
      <c r="CS254" s="542" t="s">
        <v>232</v>
      </c>
      <c r="CT254" s="1015">
        <f>'Report 1'!$AG$18</f>
        <v>0</v>
      </c>
      <c r="CU254" s="1016">
        <f>SUMIF('Report 4A'!$G$16:$G$95,$CQ254,'Report 4A'!$AO$16:$AO$95)</f>
        <v>0</v>
      </c>
      <c r="CV254" s="1017">
        <f t="shared" si="61"/>
        <v>0</v>
      </c>
      <c r="CX254" s="546" t="s">
        <v>669</v>
      </c>
      <c r="CY254" s="537" t="s">
        <v>308</v>
      </c>
      <c r="CZ254" s="537" t="str">
        <f>'Information Input'!$M$14</f>
        <v xml:space="preserve">      -      </v>
      </c>
      <c r="DA254" s="538">
        <f>'Information Input'!$H$35</f>
        <v>43555</v>
      </c>
      <c r="DB254" s="537" t="str">
        <f>'Information Input'!$J$22</f>
        <v>Quarterly</v>
      </c>
      <c r="DC254" s="552">
        <f>'Information Input'!$H$30</f>
        <v>43555</v>
      </c>
      <c r="DD254" s="553" t="str">
        <f t="shared" si="66"/>
        <v>201701</v>
      </c>
      <c r="DE254" s="541" t="s">
        <v>91</v>
      </c>
      <c r="DF254" s="541" t="s">
        <v>682</v>
      </c>
      <c r="DG254" s="544">
        <f>'Report 5H'!$AC$55</f>
        <v>0</v>
      </c>
      <c r="DH254" s="550">
        <f>'Report 5H'!$AC$56</f>
        <v>0</v>
      </c>
      <c r="DI254" s="544">
        <f>'Report 5H'!$AC$57</f>
        <v>0</v>
      </c>
      <c r="DJ254" s="544">
        <f>'Report 5H'!$AC$58</f>
        <v>0</v>
      </c>
      <c r="DK254" s="544">
        <f>'Report 5H'!$AC$59</f>
        <v>0</v>
      </c>
      <c r="DL254" s="544">
        <f>'Report 5H'!$AC$60</f>
        <v>0</v>
      </c>
      <c r="DM254" s="544">
        <f>'Report 5H'!$AC$61</f>
        <v>0</v>
      </c>
      <c r="DN254" s="544">
        <f>'Report 5H'!$AC$62</f>
        <v>0</v>
      </c>
      <c r="DO254" s="544">
        <f>'Report 5H'!$AC$63</f>
        <v>0</v>
      </c>
      <c r="DP254" s="544">
        <f>'Report 5H'!$AC$64</f>
        <v>0</v>
      </c>
      <c r="DQ254" s="544">
        <f>'Report 5H'!$AC$65</f>
        <v>0</v>
      </c>
    </row>
    <row r="255" spans="2:121">
      <c r="B255" s="535" t="s">
        <v>669</v>
      </c>
      <c r="C255" s="536">
        <v>1</v>
      </c>
      <c r="D255" s="537" t="str">
        <f>'Information Input'!$M$14</f>
        <v xml:space="preserve">      -      </v>
      </c>
      <c r="E255" s="537" t="s">
        <v>135</v>
      </c>
      <c r="F255" s="538">
        <f t="shared" si="57"/>
        <v>43466</v>
      </c>
      <c r="G255" s="538">
        <f t="shared" si="58"/>
        <v>43555</v>
      </c>
      <c r="H255" s="538">
        <f>'Information Input'!$H$35</f>
        <v>43555</v>
      </c>
      <c r="I255" s="537" t="str">
        <f>'Information Input'!$J$22</f>
        <v>Quarterly</v>
      </c>
      <c r="J255" s="538">
        <f>'Information Input'!$H$30</f>
        <v>43555</v>
      </c>
      <c r="K255" s="537">
        <f>'Information Input'!$J$18</f>
        <v>2019</v>
      </c>
      <c r="L255" s="579" t="s">
        <v>97</v>
      </c>
      <c r="M255" s="540" t="s">
        <v>98</v>
      </c>
      <c r="N255" s="541" t="s">
        <v>96</v>
      </c>
      <c r="O255" s="542" t="s">
        <v>671</v>
      </c>
      <c r="P255" s="537">
        <v>32</v>
      </c>
      <c r="Q255" s="541" t="s">
        <v>174</v>
      </c>
      <c r="R255" s="541" t="s">
        <v>238</v>
      </c>
      <c r="S255" s="543">
        <f>'Report 1'!$R$18</f>
        <v>0</v>
      </c>
      <c r="T255" s="544">
        <f>'Report 1'!$R$52</f>
        <v>0</v>
      </c>
      <c r="U255" s="545">
        <f>'Report 1'!$R$138</f>
        <v>0</v>
      </c>
      <c r="AL255" s="546" t="s">
        <v>669</v>
      </c>
      <c r="AM255" s="547">
        <v>2</v>
      </c>
      <c r="AN255" s="547" t="str">
        <f>'Information Input'!$M$14</f>
        <v xml:space="preserve">      -      </v>
      </c>
      <c r="AO255" s="547" t="s">
        <v>135</v>
      </c>
      <c r="AP255" s="538">
        <f t="shared" si="62"/>
        <v>43466</v>
      </c>
      <c r="AQ255" s="538">
        <f t="shared" si="63"/>
        <v>43555</v>
      </c>
      <c r="AR255" s="538">
        <f>'Information Input'!$H$35</f>
        <v>43555</v>
      </c>
      <c r="AS255" s="547" t="str">
        <f>'Information Input'!$J$22</f>
        <v>Quarterly</v>
      </c>
      <c r="AT255" s="538">
        <f>'Information Input'!$H$30</f>
        <v>43555</v>
      </c>
      <c r="AU255" s="547">
        <f>'Information Input'!$J$18</f>
        <v>2019</v>
      </c>
      <c r="AV255" s="547" t="s">
        <v>92</v>
      </c>
      <c r="AW255" s="547" t="s">
        <v>93</v>
      </c>
      <c r="AX255" s="547" t="s">
        <v>91</v>
      </c>
      <c r="AY255" s="548" t="s">
        <v>674</v>
      </c>
      <c r="AZ255" s="547">
        <v>44</v>
      </c>
      <c r="BA255" s="549" t="s">
        <v>186</v>
      </c>
      <c r="BB255" s="543" t="s">
        <v>239</v>
      </c>
      <c r="BC255" s="550">
        <f>'Report 2'!$H96</f>
        <v>0</v>
      </c>
      <c r="BD255" s="550">
        <f>'Report 2'!$I96</f>
        <v>0</v>
      </c>
      <c r="BE255" s="550">
        <f>'Report 2'!$J96</f>
        <v>0</v>
      </c>
      <c r="BF255" s="550">
        <f>'Report 2'!$K96</f>
        <v>0</v>
      </c>
      <c r="BG255" s="550">
        <f>'Report 2'!$L96</f>
        <v>0</v>
      </c>
      <c r="BH255" s="550">
        <f>'Report 2'!$M96</f>
        <v>0</v>
      </c>
      <c r="BI255" s="550">
        <f>'Report 2'!$N96</f>
        <v>0</v>
      </c>
      <c r="BK255" s="522" t="s">
        <v>669</v>
      </c>
      <c r="BL255" s="517">
        <v>3</v>
      </c>
      <c r="BM255" s="517" t="str">
        <f>'Information Input'!$M$14</f>
        <v xml:space="preserve">      -      </v>
      </c>
      <c r="BN255" s="517" t="s">
        <v>138</v>
      </c>
      <c r="BO255" s="518">
        <f t="shared" si="64"/>
        <v>43739</v>
      </c>
      <c r="BP255" s="518">
        <f t="shared" si="65"/>
        <v>43830</v>
      </c>
      <c r="BQ255" s="519">
        <f>'Information Input'!$H$35</f>
        <v>43555</v>
      </c>
      <c r="BR255" s="517" t="str">
        <f>'Information Input'!$J$22</f>
        <v>Quarterly</v>
      </c>
      <c r="BS255" s="519">
        <f>'Information Input'!$H$30</f>
        <v>43555</v>
      </c>
      <c r="BT255" s="517">
        <f>'Information Input'!$J$18</f>
        <v>2019</v>
      </c>
      <c r="BU255" s="578" t="s">
        <v>104</v>
      </c>
      <c r="BV255" s="521" t="s">
        <v>105</v>
      </c>
      <c r="BW255" s="522" t="s">
        <v>103</v>
      </c>
      <c r="BX255" s="517">
        <v>1</v>
      </c>
      <c r="BY255" s="530" t="s">
        <v>153</v>
      </c>
      <c r="BZ255" s="530" t="s">
        <v>250</v>
      </c>
      <c r="CA255" s="524">
        <f>'Report 3'!$G$48</f>
        <v>0</v>
      </c>
      <c r="CC255" s="542" t="s">
        <v>669</v>
      </c>
      <c r="CD255" s="1014" t="s">
        <v>672</v>
      </c>
      <c r="CE255" s="1014" t="str">
        <f>'Information Input'!$M$14</f>
        <v xml:space="preserve">      -      </v>
      </c>
      <c r="CF255" s="551" t="s">
        <v>135</v>
      </c>
      <c r="CG255" s="552">
        <f t="shared" si="59"/>
        <v>43466</v>
      </c>
      <c r="CH255" s="552">
        <f t="shared" si="60"/>
        <v>43555</v>
      </c>
      <c r="CI255" s="552">
        <f>'Information Input'!$H$35</f>
        <v>43555</v>
      </c>
      <c r="CJ255" s="551" t="str">
        <f>'Information Input'!$J$22</f>
        <v>Quarterly</v>
      </c>
      <c r="CK255" s="552">
        <f>'Information Input'!$H$30</f>
        <v>43555</v>
      </c>
      <c r="CL255" s="551">
        <f>'Information Input'!$J$18</f>
        <v>2019</v>
      </c>
      <c r="CM255" s="551" t="s">
        <v>104</v>
      </c>
      <c r="CN255" s="1014" t="s">
        <v>105</v>
      </c>
      <c r="CO255" s="542" t="s">
        <v>103</v>
      </c>
      <c r="CP255" s="542" t="s">
        <v>671</v>
      </c>
      <c r="CQ255" s="551">
        <v>14</v>
      </c>
      <c r="CR255" s="542" t="s">
        <v>156</v>
      </c>
      <c r="CS255" s="542" t="s">
        <v>233</v>
      </c>
      <c r="CT255" s="1015">
        <f>'Report 1'!$AG$18</f>
        <v>0</v>
      </c>
      <c r="CU255" s="1016">
        <f>SUMIF('Report 4A'!$G$16:$G$95,$CQ255,'Report 4A'!$AO$16:$AO$95)</f>
        <v>0</v>
      </c>
      <c r="CV255" s="1017">
        <f t="shared" si="61"/>
        <v>0</v>
      </c>
      <c r="CX255" s="546" t="s">
        <v>669</v>
      </c>
      <c r="CY255" s="537" t="s">
        <v>308</v>
      </c>
      <c r="CZ255" s="537" t="str">
        <f>'Information Input'!$M$14</f>
        <v xml:space="preserve">      -      </v>
      </c>
      <c r="DA255" s="538">
        <f>'Information Input'!$H$35</f>
        <v>43555</v>
      </c>
      <c r="DB255" s="537" t="str">
        <f>'Information Input'!$J$22</f>
        <v>Quarterly</v>
      </c>
      <c r="DC255" s="552">
        <f>'Information Input'!$H$30</f>
        <v>43555</v>
      </c>
      <c r="DD255" s="553" t="str">
        <f t="shared" si="66"/>
        <v>201612</v>
      </c>
      <c r="DE255" s="541" t="s">
        <v>91</v>
      </c>
      <c r="DF255" s="541" t="s">
        <v>682</v>
      </c>
      <c r="DG255" s="544">
        <f>'Report 5H'!$AD$55</f>
        <v>0</v>
      </c>
      <c r="DH255" s="550">
        <f>'Report 5H'!$AD$56</f>
        <v>0</v>
      </c>
      <c r="DI255" s="544">
        <f>'Report 5H'!$AD$57</f>
        <v>0</v>
      </c>
      <c r="DJ255" s="544">
        <f>'Report 5H'!$AD$58</f>
        <v>0</v>
      </c>
      <c r="DK255" s="544">
        <f>'Report 5H'!$AD$59</f>
        <v>0</v>
      </c>
      <c r="DL255" s="544">
        <f>'Report 5H'!$AD$60</f>
        <v>0</v>
      </c>
      <c r="DM255" s="544">
        <f>'Report 5H'!$AD$61</f>
        <v>0</v>
      </c>
      <c r="DN255" s="544">
        <f>'Report 5H'!$AD$62</f>
        <v>0</v>
      </c>
      <c r="DO255" s="544">
        <f>'Report 5H'!$AD$63</f>
        <v>0</v>
      </c>
      <c r="DP255" s="544">
        <f>'Report 5H'!$AD$64</f>
        <v>0</v>
      </c>
      <c r="DQ255" s="544">
        <f>'Report 5H'!$AD$65</f>
        <v>0</v>
      </c>
    </row>
    <row r="256" spans="2:121">
      <c r="B256" s="535" t="s">
        <v>669</v>
      </c>
      <c r="C256" s="536">
        <v>1</v>
      </c>
      <c r="D256" s="537" t="str">
        <f>'Information Input'!$M$14</f>
        <v xml:space="preserve">      -      </v>
      </c>
      <c r="E256" s="537" t="s">
        <v>135</v>
      </c>
      <c r="F256" s="538">
        <f t="shared" si="57"/>
        <v>43466</v>
      </c>
      <c r="G256" s="538">
        <f t="shared" si="58"/>
        <v>43555</v>
      </c>
      <c r="H256" s="538">
        <f>'Information Input'!$H$35</f>
        <v>43555</v>
      </c>
      <c r="I256" s="537" t="str">
        <f>'Information Input'!$J$22</f>
        <v>Quarterly</v>
      </c>
      <c r="J256" s="538">
        <f>'Information Input'!$H$30</f>
        <v>43555</v>
      </c>
      <c r="K256" s="537">
        <f>'Information Input'!$J$18</f>
        <v>2019</v>
      </c>
      <c r="L256" s="579" t="s">
        <v>97</v>
      </c>
      <c r="M256" s="540" t="s">
        <v>98</v>
      </c>
      <c r="N256" s="541" t="s">
        <v>96</v>
      </c>
      <c r="O256" s="542" t="s">
        <v>671</v>
      </c>
      <c r="P256" s="537">
        <v>33</v>
      </c>
      <c r="Q256" s="541" t="s">
        <v>175</v>
      </c>
      <c r="R256" s="541" t="s">
        <v>233</v>
      </c>
      <c r="S256" s="543">
        <f>'Report 1'!$R$18</f>
        <v>0</v>
      </c>
      <c r="T256" s="544">
        <f>'Report 1'!$R$53</f>
        <v>0</v>
      </c>
      <c r="U256" s="545">
        <f>'Report 1'!$R$139</f>
        <v>0</v>
      </c>
      <c r="AL256" s="546" t="s">
        <v>669</v>
      </c>
      <c r="AM256" s="547">
        <v>2</v>
      </c>
      <c r="AN256" s="547" t="str">
        <f>'Information Input'!$M$14</f>
        <v xml:space="preserve">      -      </v>
      </c>
      <c r="AO256" s="547" t="s">
        <v>135</v>
      </c>
      <c r="AP256" s="538">
        <f t="shared" si="62"/>
        <v>43466</v>
      </c>
      <c r="AQ256" s="538">
        <f t="shared" si="63"/>
        <v>43555</v>
      </c>
      <c r="AR256" s="538">
        <f>'Information Input'!$H$35</f>
        <v>43555</v>
      </c>
      <c r="AS256" s="547" t="str">
        <f>'Information Input'!$J$22</f>
        <v>Quarterly</v>
      </c>
      <c r="AT256" s="538">
        <f>'Information Input'!$H$30</f>
        <v>43555</v>
      </c>
      <c r="AU256" s="547">
        <f>'Information Input'!$J$18</f>
        <v>2019</v>
      </c>
      <c r="AV256" s="547" t="s">
        <v>92</v>
      </c>
      <c r="AW256" s="547" t="s">
        <v>93</v>
      </c>
      <c r="AX256" s="547" t="s">
        <v>91</v>
      </c>
      <c r="AY256" s="548" t="s">
        <v>675</v>
      </c>
      <c r="AZ256" s="547">
        <v>45</v>
      </c>
      <c r="BA256" s="549" t="s">
        <v>187</v>
      </c>
      <c r="BB256" s="543" t="s">
        <v>239</v>
      </c>
      <c r="BC256" s="550">
        <f>'Report 2'!$H97</f>
        <v>0</v>
      </c>
      <c r="BD256" s="550">
        <f>'Report 2'!$I97</f>
        <v>0</v>
      </c>
      <c r="BE256" s="550">
        <f>'Report 2'!$J97</f>
        <v>0</v>
      </c>
      <c r="BF256" s="550">
        <f>'Report 2'!$K97</f>
        <v>0</v>
      </c>
      <c r="BG256" s="550">
        <f>'Report 2'!$L97</f>
        <v>0</v>
      </c>
      <c r="BH256" s="550">
        <f>'Report 2'!$M97</f>
        <v>0</v>
      </c>
      <c r="BI256" s="550">
        <f>'Report 2'!$N97</f>
        <v>0</v>
      </c>
      <c r="BK256" s="541" t="s">
        <v>669</v>
      </c>
      <c r="BL256" s="537">
        <v>3</v>
      </c>
      <c r="BM256" s="537" t="str">
        <f>'Information Input'!$M$14</f>
        <v xml:space="preserve">      -      </v>
      </c>
      <c r="BN256" s="537" t="s">
        <v>138</v>
      </c>
      <c r="BO256" s="538">
        <f t="shared" si="64"/>
        <v>43739</v>
      </c>
      <c r="BP256" s="538">
        <f t="shared" si="65"/>
        <v>43830</v>
      </c>
      <c r="BQ256" s="538">
        <f>'Information Input'!$H$35</f>
        <v>43555</v>
      </c>
      <c r="BR256" s="537" t="str">
        <f>'Information Input'!$J$22</f>
        <v>Quarterly</v>
      </c>
      <c r="BS256" s="538">
        <f>'Information Input'!$H$30</f>
        <v>43555</v>
      </c>
      <c r="BT256" s="537">
        <f>'Information Input'!$J$18</f>
        <v>2019</v>
      </c>
      <c r="BU256" s="579" t="s">
        <v>104</v>
      </c>
      <c r="BV256" s="540" t="s">
        <v>105</v>
      </c>
      <c r="BW256" s="541" t="s">
        <v>103</v>
      </c>
      <c r="BX256" s="537">
        <v>2</v>
      </c>
      <c r="BY256" s="549" t="s">
        <v>154</v>
      </c>
      <c r="BZ256" s="549" t="s">
        <v>251</v>
      </c>
      <c r="CA256" s="543">
        <f>'Report 3'!$G$49</f>
        <v>0</v>
      </c>
      <c r="CC256" s="542" t="s">
        <v>669</v>
      </c>
      <c r="CD256" s="1014" t="s">
        <v>672</v>
      </c>
      <c r="CE256" s="1014" t="str">
        <f>'Information Input'!$M$14</f>
        <v xml:space="preserve">      -      </v>
      </c>
      <c r="CF256" s="551" t="s">
        <v>135</v>
      </c>
      <c r="CG256" s="552">
        <f t="shared" si="59"/>
        <v>43466</v>
      </c>
      <c r="CH256" s="552">
        <f t="shared" si="60"/>
        <v>43555</v>
      </c>
      <c r="CI256" s="552">
        <f>'Information Input'!$H$35</f>
        <v>43555</v>
      </c>
      <c r="CJ256" s="551" t="str">
        <f>'Information Input'!$J$22</f>
        <v>Quarterly</v>
      </c>
      <c r="CK256" s="552">
        <f>'Information Input'!$H$30</f>
        <v>43555</v>
      </c>
      <c r="CL256" s="551">
        <f>'Information Input'!$J$18</f>
        <v>2019</v>
      </c>
      <c r="CM256" s="551" t="s">
        <v>104</v>
      </c>
      <c r="CN256" s="1014" t="s">
        <v>105</v>
      </c>
      <c r="CO256" s="542" t="s">
        <v>103</v>
      </c>
      <c r="CP256" s="542" t="s">
        <v>671</v>
      </c>
      <c r="CQ256" s="551">
        <v>15</v>
      </c>
      <c r="CR256" s="542" t="s">
        <v>157</v>
      </c>
      <c r="CS256" s="542" t="s">
        <v>234</v>
      </c>
      <c r="CT256" s="1015">
        <f>'Report 1'!$AG$18</f>
        <v>0</v>
      </c>
      <c r="CU256" s="1016">
        <f>SUMIF('Report 4A'!$G$16:$G$95,$CQ256,'Report 4A'!$AO$16:$AO$95)</f>
        <v>0</v>
      </c>
      <c r="CV256" s="1017">
        <f t="shared" si="61"/>
        <v>0</v>
      </c>
      <c r="CX256" s="546" t="s">
        <v>669</v>
      </c>
      <c r="CY256" s="537" t="s">
        <v>308</v>
      </c>
      <c r="CZ256" s="537" t="str">
        <f>'Information Input'!$M$14</f>
        <v xml:space="preserve">      -      </v>
      </c>
      <c r="DA256" s="538">
        <f>'Information Input'!$H$35</f>
        <v>43555</v>
      </c>
      <c r="DB256" s="537" t="str">
        <f>'Information Input'!$J$22</f>
        <v>Quarterly</v>
      </c>
      <c r="DC256" s="552">
        <f>'Information Input'!$H$30</f>
        <v>43555</v>
      </c>
      <c r="DD256" s="553" t="str">
        <f t="shared" si="66"/>
        <v>201611</v>
      </c>
      <c r="DE256" s="541" t="s">
        <v>91</v>
      </c>
      <c r="DF256" s="541" t="s">
        <v>682</v>
      </c>
      <c r="DG256" s="544">
        <f>'Report 5H'!$AE$55</f>
        <v>0</v>
      </c>
      <c r="DH256" s="550">
        <f>'Report 5H'!$AE$56</f>
        <v>0</v>
      </c>
      <c r="DI256" s="544">
        <f>'Report 5H'!$AE$57</f>
        <v>0</v>
      </c>
      <c r="DJ256" s="544">
        <f>'Report 5H'!$AE$58</f>
        <v>0</v>
      </c>
      <c r="DK256" s="544">
        <f>'Report 5H'!$AE$59</f>
        <v>0</v>
      </c>
      <c r="DL256" s="544">
        <f>'Report 5H'!$AE$60</f>
        <v>0</v>
      </c>
      <c r="DM256" s="544">
        <f>'Report 5H'!$AE$61</f>
        <v>0</v>
      </c>
      <c r="DN256" s="544">
        <f>'Report 5H'!$AE$62</f>
        <v>0</v>
      </c>
      <c r="DO256" s="544">
        <f>'Report 5H'!$AE$63</f>
        <v>0</v>
      </c>
      <c r="DP256" s="544">
        <f>'Report 5H'!$AE$64</f>
        <v>0</v>
      </c>
      <c r="DQ256" s="544">
        <f>'Report 5H'!$AE$65</f>
        <v>0</v>
      </c>
    </row>
    <row r="257" spans="2:121">
      <c r="B257" s="535" t="s">
        <v>669</v>
      </c>
      <c r="C257" s="536">
        <v>1</v>
      </c>
      <c r="D257" s="537" t="str">
        <f>'Information Input'!$M$14</f>
        <v xml:space="preserve">      -      </v>
      </c>
      <c r="E257" s="537" t="s">
        <v>135</v>
      </c>
      <c r="F257" s="538">
        <f t="shared" si="57"/>
        <v>43466</v>
      </c>
      <c r="G257" s="538">
        <f t="shared" si="58"/>
        <v>43555</v>
      </c>
      <c r="H257" s="538">
        <f>'Information Input'!$H$35</f>
        <v>43555</v>
      </c>
      <c r="I257" s="537" t="str">
        <f>'Information Input'!$J$22</f>
        <v>Quarterly</v>
      </c>
      <c r="J257" s="538">
        <f>'Information Input'!$H$30</f>
        <v>43555</v>
      </c>
      <c r="K257" s="537">
        <f>'Information Input'!$J$18</f>
        <v>2019</v>
      </c>
      <c r="L257" s="579" t="s">
        <v>97</v>
      </c>
      <c r="M257" s="540" t="s">
        <v>98</v>
      </c>
      <c r="N257" s="541" t="s">
        <v>96</v>
      </c>
      <c r="O257" s="542" t="s">
        <v>671</v>
      </c>
      <c r="P257" s="537">
        <v>34</v>
      </c>
      <c r="Q257" s="541" t="s">
        <v>176</v>
      </c>
      <c r="R257" s="541" t="s">
        <v>238</v>
      </c>
      <c r="S257" s="543">
        <f>'Report 1'!$R$18</f>
        <v>0</v>
      </c>
      <c r="T257" s="544">
        <f>'Report 1'!$R$54</f>
        <v>0</v>
      </c>
      <c r="U257" s="545">
        <f>'Report 1'!$R$140</f>
        <v>0</v>
      </c>
      <c r="AL257" s="546" t="s">
        <v>669</v>
      </c>
      <c r="AM257" s="547">
        <v>2</v>
      </c>
      <c r="AN257" s="547" t="str">
        <f>'Information Input'!$M$14</f>
        <v xml:space="preserve">      -      </v>
      </c>
      <c r="AO257" s="547" t="s">
        <v>135</v>
      </c>
      <c r="AP257" s="538">
        <f t="shared" si="62"/>
        <v>43466</v>
      </c>
      <c r="AQ257" s="538">
        <f t="shared" si="63"/>
        <v>43555</v>
      </c>
      <c r="AR257" s="538">
        <f>'Information Input'!$H$35</f>
        <v>43555</v>
      </c>
      <c r="AS257" s="547" t="str">
        <f>'Information Input'!$J$22</f>
        <v>Quarterly</v>
      </c>
      <c r="AT257" s="538">
        <f>'Information Input'!$H$30</f>
        <v>43555</v>
      </c>
      <c r="AU257" s="547">
        <f>'Information Input'!$J$18</f>
        <v>2019</v>
      </c>
      <c r="AV257" s="547" t="s">
        <v>92</v>
      </c>
      <c r="AW257" s="547" t="s">
        <v>93</v>
      </c>
      <c r="AX257" s="547" t="s">
        <v>91</v>
      </c>
      <c r="AY257" s="548" t="s">
        <v>675</v>
      </c>
      <c r="AZ257" s="547">
        <v>46</v>
      </c>
      <c r="BA257" s="549" t="s">
        <v>188</v>
      </c>
      <c r="BB257" s="543" t="s">
        <v>239</v>
      </c>
      <c r="BC257" s="550">
        <f>'Report 2'!$H98</f>
        <v>0</v>
      </c>
      <c r="BD257" s="550">
        <f>'Report 2'!$I98</f>
        <v>0</v>
      </c>
      <c r="BE257" s="550">
        <f>'Report 2'!$J98</f>
        <v>0</v>
      </c>
      <c r="BF257" s="550">
        <f>'Report 2'!$K98</f>
        <v>0</v>
      </c>
      <c r="BG257" s="550">
        <f>'Report 2'!$L98</f>
        <v>0</v>
      </c>
      <c r="BH257" s="550">
        <f>'Report 2'!$M98</f>
        <v>0</v>
      </c>
      <c r="BI257" s="550">
        <f>'Report 2'!$N98</f>
        <v>0</v>
      </c>
      <c r="BK257" s="541" t="s">
        <v>669</v>
      </c>
      <c r="BL257" s="537">
        <v>3</v>
      </c>
      <c r="BM257" s="537" t="str">
        <f>'Information Input'!$M$14</f>
        <v xml:space="preserve">      -      </v>
      </c>
      <c r="BN257" s="537" t="s">
        <v>138</v>
      </c>
      <c r="BO257" s="538">
        <f t="shared" si="64"/>
        <v>43739</v>
      </c>
      <c r="BP257" s="538">
        <f t="shared" si="65"/>
        <v>43830</v>
      </c>
      <c r="BQ257" s="538">
        <f>'Information Input'!$H$35</f>
        <v>43555</v>
      </c>
      <c r="BR257" s="537" t="str">
        <f>'Information Input'!$J$22</f>
        <v>Quarterly</v>
      </c>
      <c r="BS257" s="538">
        <f>'Information Input'!$H$30</f>
        <v>43555</v>
      </c>
      <c r="BT257" s="537">
        <f>'Information Input'!$J$18</f>
        <v>2019</v>
      </c>
      <c r="BU257" s="579" t="s">
        <v>104</v>
      </c>
      <c r="BV257" s="540" t="s">
        <v>105</v>
      </c>
      <c r="BW257" s="541" t="s">
        <v>103</v>
      </c>
      <c r="BX257" s="537">
        <v>3</v>
      </c>
      <c r="BY257" s="549" t="s">
        <v>164</v>
      </c>
      <c r="BZ257" s="549" t="s">
        <v>250</v>
      </c>
      <c r="CA257" s="543">
        <f>'Report 3'!$G$50</f>
        <v>0</v>
      </c>
      <c r="CC257" s="542" t="s">
        <v>669</v>
      </c>
      <c r="CD257" s="1014" t="s">
        <v>672</v>
      </c>
      <c r="CE257" s="1014" t="str">
        <f>'Information Input'!$M$14</f>
        <v xml:space="preserve">      -      </v>
      </c>
      <c r="CF257" s="551" t="s">
        <v>135</v>
      </c>
      <c r="CG257" s="552">
        <f t="shared" si="59"/>
        <v>43466</v>
      </c>
      <c r="CH257" s="552">
        <f t="shared" si="60"/>
        <v>43555</v>
      </c>
      <c r="CI257" s="552">
        <f>'Information Input'!$H$35</f>
        <v>43555</v>
      </c>
      <c r="CJ257" s="551" t="str">
        <f>'Information Input'!$J$22</f>
        <v>Quarterly</v>
      </c>
      <c r="CK257" s="552">
        <f>'Information Input'!$H$30</f>
        <v>43555</v>
      </c>
      <c r="CL257" s="551">
        <f>'Information Input'!$J$18</f>
        <v>2019</v>
      </c>
      <c r="CM257" s="551" t="s">
        <v>104</v>
      </c>
      <c r="CN257" s="1014" t="s">
        <v>105</v>
      </c>
      <c r="CO257" s="542" t="s">
        <v>103</v>
      </c>
      <c r="CP257" s="542" t="s">
        <v>671</v>
      </c>
      <c r="CQ257" s="551">
        <v>16</v>
      </c>
      <c r="CR257" s="542" t="s">
        <v>158</v>
      </c>
      <c r="CS257" s="542" t="s">
        <v>235</v>
      </c>
      <c r="CT257" s="1015">
        <f>'Report 1'!$AG$18</f>
        <v>0</v>
      </c>
      <c r="CU257" s="1016">
        <f>SUMIF('Report 4A'!$G$16:$G$95,$CQ257,'Report 4A'!$AO$16:$AO$95)</f>
        <v>0</v>
      </c>
      <c r="CV257" s="1017">
        <f t="shared" si="61"/>
        <v>0</v>
      </c>
      <c r="CX257" s="546" t="s">
        <v>669</v>
      </c>
      <c r="CY257" s="537" t="s">
        <v>308</v>
      </c>
      <c r="CZ257" s="537" t="str">
        <f>'Information Input'!$M$14</f>
        <v xml:space="preserve">      -      </v>
      </c>
      <c r="DA257" s="538">
        <f>'Information Input'!$H$35</f>
        <v>43555</v>
      </c>
      <c r="DB257" s="537" t="str">
        <f>'Information Input'!$J$22</f>
        <v>Quarterly</v>
      </c>
      <c r="DC257" s="552">
        <f>'Information Input'!$H$30</f>
        <v>43555</v>
      </c>
      <c r="DD257" s="553" t="str">
        <f t="shared" si="66"/>
        <v>201610</v>
      </c>
      <c r="DE257" s="541" t="s">
        <v>91</v>
      </c>
      <c r="DF257" s="541" t="s">
        <v>682</v>
      </c>
      <c r="DG257" s="544">
        <f>'Report 5H'!$AF$55</f>
        <v>0</v>
      </c>
      <c r="DH257" s="550">
        <f>'Report 5H'!$AF$56</f>
        <v>0</v>
      </c>
      <c r="DI257" s="544">
        <f>'Report 5H'!$AF$57</f>
        <v>0</v>
      </c>
      <c r="DJ257" s="544">
        <f>'Report 5H'!$AF$58</f>
        <v>0</v>
      </c>
      <c r="DK257" s="544">
        <f>'Report 5H'!$AF$59</f>
        <v>0</v>
      </c>
      <c r="DL257" s="544">
        <f>'Report 5H'!$AF$60</f>
        <v>0</v>
      </c>
      <c r="DM257" s="544">
        <f>'Report 5H'!$AF$61</f>
        <v>0</v>
      </c>
      <c r="DN257" s="544">
        <f>'Report 5H'!$AF$62</f>
        <v>0</v>
      </c>
      <c r="DO257" s="544">
        <f>'Report 5H'!$AF$63</f>
        <v>0</v>
      </c>
      <c r="DP257" s="544">
        <f>'Report 5H'!$AF$64</f>
        <v>0</v>
      </c>
      <c r="DQ257" s="544">
        <f>'Report 5H'!$AF$65</f>
        <v>0</v>
      </c>
    </row>
    <row r="258" spans="2:121">
      <c r="B258" s="535" t="s">
        <v>669</v>
      </c>
      <c r="C258" s="536">
        <v>1</v>
      </c>
      <c r="D258" s="537" t="str">
        <f>'Information Input'!$M$14</f>
        <v xml:space="preserve">      -      </v>
      </c>
      <c r="E258" s="537" t="s">
        <v>135</v>
      </c>
      <c r="F258" s="538">
        <f t="shared" si="57"/>
        <v>43466</v>
      </c>
      <c r="G258" s="538">
        <f t="shared" si="58"/>
        <v>43555</v>
      </c>
      <c r="H258" s="538">
        <f>'Information Input'!$H$35</f>
        <v>43555</v>
      </c>
      <c r="I258" s="537" t="str">
        <f>'Information Input'!$J$22</f>
        <v>Quarterly</v>
      </c>
      <c r="J258" s="538">
        <f>'Information Input'!$H$30</f>
        <v>43555</v>
      </c>
      <c r="K258" s="537">
        <f>'Information Input'!$J$18</f>
        <v>2019</v>
      </c>
      <c r="L258" s="579" t="s">
        <v>97</v>
      </c>
      <c r="M258" s="540" t="s">
        <v>98</v>
      </c>
      <c r="N258" s="541" t="s">
        <v>96</v>
      </c>
      <c r="O258" s="542" t="s">
        <v>671</v>
      </c>
      <c r="P258" s="537">
        <v>35</v>
      </c>
      <c r="Q258" s="541" t="s">
        <v>177</v>
      </c>
      <c r="R258" s="541" t="s">
        <v>235</v>
      </c>
      <c r="S258" s="543">
        <f>'Report 1'!$R$18</f>
        <v>0</v>
      </c>
      <c r="T258" s="544">
        <f>'Report 1'!$R$55</f>
        <v>0</v>
      </c>
      <c r="U258" s="545">
        <f>'Report 1'!$R$141</f>
        <v>0</v>
      </c>
      <c r="AL258" s="546" t="s">
        <v>669</v>
      </c>
      <c r="AM258" s="547">
        <v>2</v>
      </c>
      <c r="AN258" s="547" t="str">
        <f>'Information Input'!$M$14</f>
        <v xml:space="preserve">      -      </v>
      </c>
      <c r="AO258" s="547" t="s">
        <v>135</v>
      </c>
      <c r="AP258" s="538">
        <f t="shared" si="62"/>
        <v>43466</v>
      </c>
      <c r="AQ258" s="538">
        <f t="shared" si="63"/>
        <v>43555</v>
      </c>
      <c r="AR258" s="538">
        <f>'Information Input'!$H$35</f>
        <v>43555</v>
      </c>
      <c r="AS258" s="547" t="str">
        <f>'Information Input'!$J$22</f>
        <v>Quarterly</v>
      </c>
      <c r="AT258" s="538">
        <f>'Information Input'!$H$30</f>
        <v>43555</v>
      </c>
      <c r="AU258" s="547">
        <f>'Information Input'!$J$18</f>
        <v>2019</v>
      </c>
      <c r="AV258" s="547" t="s">
        <v>92</v>
      </c>
      <c r="AW258" s="547" t="s">
        <v>93</v>
      </c>
      <c r="AX258" s="547" t="s">
        <v>91</v>
      </c>
      <c r="AY258" s="548" t="s">
        <v>675</v>
      </c>
      <c r="AZ258" s="547">
        <v>47</v>
      </c>
      <c r="BA258" s="549" t="s">
        <v>189</v>
      </c>
      <c r="BB258" s="543" t="s">
        <v>239</v>
      </c>
      <c r="BC258" s="550">
        <f>'Report 2'!$H99</f>
        <v>0</v>
      </c>
      <c r="BD258" s="550">
        <f>'Report 2'!$I99</f>
        <v>0</v>
      </c>
      <c r="BE258" s="550">
        <f>'Report 2'!$J99</f>
        <v>0</v>
      </c>
      <c r="BF258" s="550">
        <f>'Report 2'!$K99</f>
        <v>0</v>
      </c>
      <c r="BG258" s="550">
        <f>'Report 2'!$L99</f>
        <v>0</v>
      </c>
      <c r="BH258" s="550">
        <f>'Report 2'!$M99</f>
        <v>0</v>
      </c>
      <c r="BI258" s="550">
        <f>'Report 2'!$N99</f>
        <v>0</v>
      </c>
      <c r="BK258" s="541" t="s">
        <v>669</v>
      </c>
      <c r="BL258" s="537">
        <v>3</v>
      </c>
      <c r="BM258" s="537" t="str">
        <f>'Information Input'!$M$14</f>
        <v xml:space="preserve">      -      </v>
      </c>
      <c r="BN258" s="537" t="s">
        <v>138</v>
      </c>
      <c r="BO258" s="538">
        <f t="shared" si="64"/>
        <v>43739</v>
      </c>
      <c r="BP258" s="538">
        <f t="shared" si="65"/>
        <v>43830</v>
      </c>
      <c r="BQ258" s="538">
        <f>'Information Input'!$H$35</f>
        <v>43555</v>
      </c>
      <c r="BR258" s="537" t="str">
        <f>'Information Input'!$J$22</f>
        <v>Quarterly</v>
      </c>
      <c r="BS258" s="538">
        <f>'Information Input'!$H$30</f>
        <v>43555</v>
      </c>
      <c r="BT258" s="537">
        <f>'Information Input'!$J$18</f>
        <v>2019</v>
      </c>
      <c r="BU258" s="579" t="s">
        <v>104</v>
      </c>
      <c r="BV258" s="540" t="s">
        <v>105</v>
      </c>
      <c r="BW258" s="541" t="s">
        <v>103</v>
      </c>
      <c r="BX258" s="537">
        <v>4</v>
      </c>
      <c r="BY258" s="549" t="s">
        <v>164</v>
      </c>
      <c r="BZ258" s="549" t="s">
        <v>252</v>
      </c>
      <c r="CA258" s="543">
        <f>'Report 3'!$G$51</f>
        <v>0</v>
      </c>
      <c r="CC258" s="542" t="s">
        <v>669</v>
      </c>
      <c r="CD258" s="1014" t="s">
        <v>672</v>
      </c>
      <c r="CE258" s="1014" t="str">
        <f>'Information Input'!$M$14</f>
        <v xml:space="preserve">      -      </v>
      </c>
      <c r="CF258" s="551" t="s">
        <v>135</v>
      </c>
      <c r="CG258" s="552">
        <f t="shared" si="59"/>
        <v>43466</v>
      </c>
      <c r="CH258" s="552">
        <f t="shared" si="60"/>
        <v>43555</v>
      </c>
      <c r="CI258" s="552">
        <f>'Information Input'!$H$35</f>
        <v>43555</v>
      </c>
      <c r="CJ258" s="551" t="str">
        <f>'Information Input'!$J$22</f>
        <v>Quarterly</v>
      </c>
      <c r="CK258" s="552">
        <f>'Information Input'!$H$30</f>
        <v>43555</v>
      </c>
      <c r="CL258" s="551">
        <f>'Information Input'!$J$18</f>
        <v>2019</v>
      </c>
      <c r="CM258" s="551" t="s">
        <v>104</v>
      </c>
      <c r="CN258" s="1014" t="s">
        <v>105</v>
      </c>
      <c r="CO258" s="542" t="s">
        <v>103</v>
      </c>
      <c r="CP258" s="542" t="s">
        <v>671</v>
      </c>
      <c r="CQ258" s="551">
        <v>17</v>
      </c>
      <c r="CR258" s="542" t="s">
        <v>159</v>
      </c>
      <c r="CS258" s="542" t="s">
        <v>235</v>
      </c>
      <c r="CT258" s="1015">
        <f>'Report 1'!$AG$18</f>
        <v>0</v>
      </c>
      <c r="CU258" s="1016">
        <f>SUMIF('Report 4A'!$G$16:$G$95,$CQ258,'Report 4A'!$AO$16:$AO$95)</f>
        <v>0</v>
      </c>
      <c r="CV258" s="1017">
        <f t="shared" si="61"/>
        <v>0</v>
      </c>
      <c r="CX258" s="546" t="s">
        <v>669</v>
      </c>
      <c r="CY258" s="537" t="s">
        <v>308</v>
      </c>
      <c r="CZ258" s="537" t="str">
        <f>'Information Input'!$M$14</f>
        <v xml:space="preserve">      -      </v>
      </c>
      <c r="DA258" s="552">
        <f>'Information Input'!$H$35</f>
        <v>43555</v>
      </c>
      <c r="DB258" s="537" t="str">
        <f>'Information Input'!$J$22</f>
        <v>Quarterly</v>
      </c>
      <c r="DC258" s="552">
        <f>'Information Input'!$H$30</f>
        <v>43555</v>
      </c>
      <c r="DD258" s="553" t="str">
        <f t="shared" si="66"/>
        <v>201609</v>
      </c>
      <c r="DE258" s="541" t="s">
        <v>91</v>
      </c>
      <c r="DF258" s="541" t="s">
        <v>682</v>
      </c>
      <c r="DG258" s="544">
        <f>'Report 5H'!$AG$55</f>
        <v>0</v>
      </c>
      <c r="DH258" s="550">
        <f>'Report 5H'!$AG$56</f>
        <v>0</v>
      </c>
      <c r="DI258" s="544">
        <f>'Report 5H'!$AG$57</f>
        <v>0</v>
      </c>
      <c r="DJ258" s="544">
        <f>'Report 5H'!$AG$58</f>
        <v>0</v>
      </c>
      <c r="DK258" s="544">
        <f>'Report 5H'!$AG$59</f>
        <v>0</v>
      </c>
      <c r="DL258" s="544">
        <f>'Report 5H'!$AG$60</f>
        <v>0</v>
      </c>
      <c r="DM258" s="544">
        <f>'Report 5H'!$AG$61</f>
        <v>0</v>
      </c>
      <c r="DN258" s="544">
        <f>'Report 5H'!$AG$62</f>
        <v>0</v>
      </c>
      <c r="DO258" s="544">
        <f>'Report 5H'!$AG$63</f>
        <v>0</v>
      </c>
      <c r="DP258" s="544">
        <f>'Report 5H'!$AG$64</f>
        <v>0</v>
      </c>
      <c r="DQ258" s="544">
        <f>'Report 5H'!$AG$65</f>
        <v>0</v>
      </c>
    </row>
    <row r="259" spans="2:121">
      <c r="B259" s="535" t="s">
        <v>669</v>
      </c>
      <c r="C259" s="536">
        <v>1</v>
      </c>
      <c r="D259" s="537" t="str">
        <f>'Information Input'!$M$14</f>
        <v xml:space="preserve">      -      </v>
      </c>
      <c r="E259" s="537" t="s">
        <v>135</v>
      </c>
      <c r="F259" s="538">
        <f t="shared" si="57"/>
        <v>43466</v>
      </c>
      <c r="G259" s="538">
        <f t="shared" si="58"/>
        <v>43555</v>
      </c>
      <c r="H259" s="538">
        <f>'Information Input'!$H$35</f>
        <v>43555</v>
      </c>
      <c r="I259" s="537" t="str">
        <f>'Information Input'!$J$22</f>
        <v>Quarterly</v>
      </c>
      <c r="J259" s="538">
        <f>'Information Input'!$H$30</f>
        <v>43555</v>
      </c>
      <c r="K259" s="537">
        <f>'Information Input'!$J$18</f>
        <v>2019</v>
      </c>
      <c r="L259" s="579" t="s">
        <v>97</v>
      </c>
      <c r="M259" s="540" t="s">
        <v>98</v>
      </c>
      <c r="N259" s="541" t="s">
        <v>96</v>
      </c>
      <c r="O259" s="542" t="s">
        <v>671</v>
      </c>
      <c r="P259" s="537">
        <v>36</v>
      </c>
      <c r="Q259" s="541" t="s">
        <v>178</v>
      </c>
      <c r="R259" s="541" t="s">
        <v>235</v>
      </c>
      <c r="S259" s="543">
        <f>'Report 1'!$R$18</f>
        <v>0</v>
      </c>
      <c r="T259" s="544">
        <f>'Report 1'!$R$56</f>
        <v>0</v>
      </c>
      <c r="U259" s="545">
        <f>'Report 1'!$R$142</f>
        <v>0</v>
      </c>
      <c r="AL259" s="546" t="s">
        <v>669</v>
      </c>
      <c r="AM259" s="547">
        <v>2</v>
      </c>
      <c r="AN259" s="547" t="str">
        <f>'Information Input'!$M$14</f>
        <v xml:space="preserve">      -      </v>
      </c>
      <c r="AO259" s="547" t="s">
        <v>135</v>
      </c>
      <c r="AP259" s="538">
        <f t="shared" si="62"/>
        <v>43466</v>
      </c>
      <c r="AQ259" s="538">
        <f t="shared" si="63"/>
        <v>43555</v>
      </c>
      <c r="AR259" s="538">
        <f>'Information Input'!$H$35</f>
        <v>43555</v>
      </c>
      <c r="AS259" s="547" t="str">
        <f>'Information Input'!$J$22</f>
        <v>Quarterly</v>
      </c>
      <c r="AT259" s="538">
        <f>'Information Input'!$H$30</f>
        <v>43555</v>
      </c>
      <c r="AU259" s="547">
        <f>'Information Input'!$J$18</f>
        <v>2019</v>
      </c>
      <c r="AV259" s="547" t="s">
        <v>92</v>
      </c>
      <c r="AW259" s="547" t="s">
        <v>93</v>
      </c>
      <c r="AX259" s="547" t="s">
        <v>91</v>
      </c>
      <c r="AY259" s="548" t="s">
        <v>675</v>
      </c>
      <c r="AZ259" s="547">
        <v>48</v>
      </c>
      <c r="BA259" s="549" t="s">
        <v>190</v>
      </c>
      <c r="BB259" s="543" t="s">
        <v>239</v>
      </c>
      <c r="BC259" s="550">
        <f>'Report 2'!$H100</f>
        <v>0</v>
      </c>
      <c r="BD259" s="550">
        <f>'Report 2'!$I100</f>
        <v>0</v>
      </c>
      <c r="BE259" s="550">
        <f>'Report 2'!$J100</f>
        <v>0</v>
      </c>
      <c r="BF259" s="550">
        <f>'Report 2'!$K100</f>
        <v>0</v>
      </c>
      <c r="BG259" s="550">
        <f>'Report 2'!$L100</f>
        <v>0</v>
      </c>
      <c r="BH259" s="550">
        <f>'Report 2'!$M100</f>
        <v>0</v>
      </c>
      <c r="BI259" s="550">
        <f>'Report 2'!$N100</f>
        <v>0</v>
      </c>
      <c r="BK259" s="541" t="s">
        <v>669</v>
      </c>
      <c r="BL259" s="537">
        <v>3</v>
      </c>
      <c r="BM259" s="537" t="str">
        <f>'Information Input'!$M$14</f>
        <v xml:space="preserve">      -      </v>
      </c>
      <c r="BN259" s="537" t="s">
        <v>138</v>
      </c>
      <c r="BO259" s="538">
        <f t="shared" si="64"/>
        <v>43739</v>
      </c>
      <c r="BP259" s="538">
        <f t="shared" si="65"/>
        <v>43830</v>
      </c>
      <c r="BQ259" s="538">
        <f>'Information Input'!$H$35</f>
        <v>43555</v>
      </c>
      <c r="BR259" s="537" t="str">
        <f>'Information Input'!$J$22</f>
        <v>Quarterly</v>
      </c>
      <c r="BS259" s="538">
        <f>'Information Input'!$H$30</f>
        <v>43555</v>
      </c>
      <c r="BT259" s="537">
        <f>'Information Input'!$J$18</f>
        <v>2019</v>
      </c>
      <c r="BU259" s="579" t="s">
        <v>104</v>
      </c>
      <c r="BV259" s="540" t="s">
        <v>105</v>
      </c>
      <c r="BW259" s="541" t="s">
        <v>103</v>
      </c>
      <c r="BX259" s="537">
        <v>5</v>
      </c>
      <c r="BY259" s="549" t="s">
        <v>253</v>
      </c>
      <c r="BZ259" s="549" t="s">
        <v>254</v>
      </c>
      <c r="CA259" s="543">
        <f>'Report 3'!$G$52</f>
        <v>0</v>
      </c>
      <c r="CC259" s="542" t="s">
        <v>669</v>
      </c>
      <c r="CD259" s="1014" t="s">
        <v>672</v>
      </c>
      <c r="CE259" s="1014" t="str">
        <f>'Information Input'!$M$14</f>
        <v xml:space="preserve">      -      </v>
      </c>
      <c r="CF259" s="551" t="s">
        <v>135</v>
      </c>
      <c r="CG259" s="552">
        <f t="shared" si="59"/>
        <v>43466</v>
      </c>
      <c r="CH259" s="552">
        <f t="shared" si="60"/>
        <v>43555</v>
      </c>
      <c r="CI259" s="552">
        <f>'Information Input'!$H$35</f>
        <v>43555</v>
      </c>
      <c r="CJ259" s="551" t="str">
        <f>'Information Input'!$J$22</f>
        <v>Quarterly</v>
      </c>
      <c r="CK259" s="552">
        <f>'Information Input'!$H$30</f>
        <v>43555</v>
      </c>
      <c r="CL259" s="551">
        <f>'Information Input'!$J$18</f>
        <v>2019</v>
      </c>
      <c r="CM259" s="551" t="s">
        <v>104</v>
      </c>
      <c r="CN259" s="1014" t="s">
        <v>105</v>
      </c>
      <c r="CO259" s="542" t="s">
        <v>103</v>
      </c>
      <c r="CP259" s="542" t="s">
        <v>671</v>
      </c>
      <c r="CQ259" s="551">
        <v>18</v>
      </c>
      <c r="CR259" s="542" t="s">
        <v>160</v>
      </c>
      <c r="CS259" s="542" t="s">
        <v>235</v>
      </c>
      <c r="CT259" s="1015">
        <f>'Report 1'!$AG$18</f>
        <v>0</v>
      </c>
      <c r="CU259" s="1016">
        <f>SUMIF('Report 4A'!$G$16:$G$95,$CQ259,'Report 4A'!$AO$16:$AO$95)</f>
        <v>0</v>
      </c>
      <c r="CV259" s="1017">
        <f t="shared" si="61"/>
        <v>0</v>
      </c>
      <c r="CX259" s="546" t="s">
        <v>669</v>
      </c>
      <c r="CY259" s="537" t="s">
        <v>308</v>
      </c>
      <c r="CZ259" s="537" t="str">
        <f>'Information Input'!$M$14</f>
        <v xml:space="preserve">      -      </v>
      </c>
      <c r="DA259" s="538">
        <f>'Information Input'!$H$35</f>
        <v>43555</v>
      </c>
      <c r="DB259" s="537" t="str">
        <f>'Information Input'!$J$22</f>
        <v>Quarterly</v>
      </c>
      <c r="DC259" s="552">
        <f>'Information Input'!$H$30</f>
        <v>43555</v>
      </c>
      <c r="DD259" s="553" t="str">
        <f t="shared" si="66"/>
        <v>201608</v>
      </c>
      <c r="DE259" s="541" t="s">
        <v>91</v>
      </c>
      <c r="DF259" s="541" t="s">
        <v>682</v>
      </c>
      <c r="DG259" s="544">
        <f>'Report 5H'!$AH$55</f>
        <v>0</v>
      </c>
      <c r="DH259" s="550">
        <f>'Report 5H'!$AH$56</f>
        <v>0</v>
      </c>
      <c r="DI259" s="544">
        <f>'Report 5H'!$AH$57</f>
        <v>0</v>
      </c>
      <c r="DJ259" s="544">
        <f>'Report 5H'!$AH$58</f>
        <v>0</v>
      </c>
      <c r="DK259" s="544">
        <f>'Report 5H'!$AH$59</f>
        <v>0</v>
      </c>
      <c r="DL259" s="544">
        <f>'Report 5H'!$AH$60</f>
        <v>0</v>
      </c>
      <c r="DM259" s="544">
        <f>'Report 5H'!$AH$61</f>
        <v>0</v>
      </c>
      <c r="DN259" s="544">
        <f>'Report 5H'!$AH$62</f>
        <v>0</v>
      </c>
      <c r="DO259" s="544">
        <f>'Report 5H'!$AH$63</f>
        <v>0</v>
      </c>
      <c r="DP259" s="544">
        <f>'Report 5H'!$AH$64</f>
        <v>0</v>
      </c>
      <c r="DQ259" s="544">
        <f>'Report 5H'!$AH$65</f>
        <v>0</v>
      </c>
    </row>
    <row r="260" spans="2:121">
      <c r="B260" s="535" t="s">
        <v>669</v>
      </c>
      <c r="C260" s="536">
        <v>1</v>
      </c>
      <c r="D260" s="537" t="str">
        <f>'Information Input'!$M$14</f>
        <v xml:space="preserve">      -      </v>
      </c>
      <c r="E260" s="537" t="s">
        <v>135</v>
      </c>
      <c r="F260" s="538">
        <f t="shared" si="57"/>
        <v>43466</v>
      </c>
      <c r="G260" s="538">
        <f t="shared" si="58"/>
        <v>43555</v>
      </c>
      <c r="H260" s="538">
        <f>'Information Input'!$H$35</f>
        <v>43555</v>
      </c>
      <c r="I260" s="537" t="str">
        <f>'Information Input'!$J$22</f>
        <v>Quarterly</v>
      </c>
      <c r="J260" s="538">
        <f>'Information Input'!$H$30</f>
        <v>43555</v>
      </c>
      <c r="K260" s="537">
        <f>'Information Input'!$J$18</f>
        <v>2019</v>
      </c>
      <c r="L260" s="579" t="s">
        <v>97</v>
      </c>
      <c r="M260" s="540" t="s">
        <v>98</v>
      </c>
      <c r="N260" s="541" t="s">
        <v>96</v>
      </c>
      <c r="O260" s="542" t="s">
        <v>671</v>
      </c>
      <c r="P260" s="537">
        <v>37</v>
      </c>
      <c r="Q260" s="541" t="s">
        <v>179</v>
      </c>
      <c r="R260" s="541" t="s">
        <v>231</v>
      </c>
      <c r="S260" s="543">
        <f>'Report 1'!$R$18</f>
        <v>0</v>
      </c>
      <c r="T260" s="544">
        <f>'Report 1'!$R$57</f>
        <v>0</v>
      </c>
      <c r="U260" s="545">
        <f>'Report 1'!$R$143</f>
        <v>0</v>
      </c>
      <c r="AL260" s="546" t="s">
        <v>669</v>
      </c>
      <c r="AM260" s="547">
        <v>2</v>
      </c>
      <c r="AN260" s="547" t="str">
        <f>'Information Input'!$M$14</f>
        <v xml:space="preserve">      -      </v>
      </c>
      <c r="AO260" s="547" t="s">
        <v>135</v>
      </c>
      <c r="AP260" s="538">
        <f t="shared" si="62"/>
        <v>43466</v>
      </c>
      <c r="AQ260" s="538">
        <f t="shared" si="63"/>
        <v>43555</v>
      </c>
      <c r="AR260" s="538">
        <f>'Information Input'!$H$35</f>
        <v>43555</v>
      </c>
      <c r="AS260" s="547" t="str">
        <f>'Information Input'!$J$22</f>
        <v>Quarterly</v>
      </c>
      <c r="AT260" s="538">
        <f>'Information Input'!$H$30</f>
        <v>43555</v>
      </c>
      <c r="AU260" s="547">
        <f>'Information Input'!$J$18</f>
        <v>2019</v>
      </c>
      <c r="AV260" s="547" t="s">
        <v>92</v>
      </c>
      <c r="AW260" s="547" t="s">
        <v>93</v>
      </c>
      <c r="AX260" s="547" t="s">
        <v>91</v>
      </c>
      <c r="AY260" s="548" t="s">
        <v>675</v>
      </c>
      <c r="AZ260" s="547">
        <v>49</v>
      </c>
      <c r="BA260" s="549" t="s">
        <v>191</v>
      </c>
      <c r="BB260" s="543" t="s">
        <v>239</v>
      </c>
      <c r="BC260" s="550">
        <f>'Report 2'!$H101</f>
        <v>0</v>
      </c>
      <c r="BD260" s="550">
        <f>'Report 2'!$I101</f>
        <v>0</v>
      </c>
      <c r="BE260" s="550">
        <f>'Report 2'!$J101</f>
        <v>0</v>
      </c>
      <c r="BF260" s="550">
        <f>'Report 2'!$K101</f>
        <v>0</v>
      </c>
      <c r="BG260" s="550">
        <f>'Report 2'!$L101</f>
        <v>0</v>
      </c>
      <c r="BH260" s="550">
        <f>'Report 2'!$M101</f>
        <v>0</v>
      </c>
      <c r="BI260" s="550">
        <f>'Report 2'!$N101</f>
        <v>0</v>
      </c>
      <c r="BK260" s="541" t="s">
        <v>669</v>
      </c>
      <c r="BL260" s="537">
        <v>3</v>
      </c>
      <c r="BM260" s="537" t="str">
        <f>'Information Input'!$M$14</f>
        <v xml:space="preserve">      -      </v>
      </c>
      <c r="BN260" s="537" t="s">
        <v>138</v>
      </c>
      <c r="BO260" s="538">
        <f t="shared" si="64"/>
        <v>43739</v>
      </c>
      <c r="BP260" s="538">
        <f t="shared" si="65"/>
        <v>43830</v>
      </c>
      <c r="BQ260" s="538">
        <f>'Information Input'!$H$35</f>
        <v>43555</v>
      </c>
      <c r="BR260" s="537" t="str">
        <f>'Information Input'!$J$22</f>
        <v>Quarterly</v>
      </c>
      <c r="BS260" s="538">
        <f>'Information Input'!$H$30</f>
        <v>43555</v>
      </c>
      <c r="BT260" s="537">
        <f>'Information Input'!$J$18</f>
        <v>2019</v>
      </c>
      <c r="BU260" s="579" t="s">
        <v>104</v>
      </c>
      <c r="BV260" s="540" t="s">
        <v>105</v>
      </c>
      <c r="BW260" s="541" t="s">
        <v>103</v>
      </c>
      <c r="BX260" s="537">
        <v>6</v>
      </c>
      <c r="BY260" s="549" t="s">
        <v>255</v>
      </c>
      <c r="BZ260" s="549" t="s">
        <v>254</v>
      </c>
      <c r="CA260" s="543">
        <f>'Report 3'!$G$53</f>
        <v>0</v>
      </c>
      <c r="CC260" s="542" t="s">
        <v>669</v>
      </c>
      <c r="CD260" s="1014" t="s">
        <v>672</v>
      </c>
      <c r="CE260" s="1014" t="str">
        <f>'Information Input'!$M$14</f>
        <v xml:space="preserve">      -      </v>
      </c>
      <c r="CF260" s="551" t="s">
        <v>135</v>
      </c>
      <c r="CG260" s="552">
        <f t="shared" si="59"/>
        <v>43466</v>
      </c>
      <c r="CH260" s="552">
        <f t="shared" si="60"/>
        <v>43555</v>
      </c>
      <c r="CI260" s="552">
        <f>'Information Input'!$H$35</f>
        <v>43555</v>
      </c>
      <c r="CJ260" s="551" t="str">
        <f>'Information Input'!$J$22</f>
        <v>Quarterly</v>
      </c>
      <c r="CK260" s="552">
        <f>'Information Input'!$H$30</f>
        <v>43555</v>
      </c>
      <c r="CL260" s="551">
        <f>'Information Input'!$J$18</f>
        <v>2019</v>
      </c>
      <c r="CM260" s="551" t="s">
        <v>104</v>
      </c>
      <c r="CN260" s="1014" t="s">
        <v>105</v>
      </c>
      <c r="CO260" s="542" t="s">
        <v>103</v>
      </c>
      <c r="CP260" s="542" t="s">
        <v>671</v>
      </c>
      <c r="CQ260" s="551">
        <v>19</v>
      </c>
      <c r="CR260" s="542" t="s">
        <v>161</v>
      </c>
      <c r="CS260" s="542" t="s">
        <v>235</v>
      </c>
      <c r="CT260" s="1015">
        <f>'Report 1'!$AG$18</f>
        <v>0</v>
      </c>
      <c r="CU260" s="1016">
        <f>SUMIF('Report 4A'!$G$16:$G$95,$CQ260,'Report 4A'!$AO$16:$AO$95)</f>
        <v>0</v>
      </c>
      <c r="CV260" s="1017">
        <f t="shared" si="61"/>
        <v>0</v>
      </c>
      <c r="CX260" s="546" t="s">
        <v>669</v>
      </c>
      <c r="CY260" s="537" t="s">
        <v>308</v>
      </c>
      <c r="CZ260" s="537" t="str">
        <f>'Information Input'!$M$14</f>
        <v xml:space="preserve">      -      </v>
      </c>
      <c r="DA260" s="538">
        <f>'Information Input'!$H$35</f>
        <v>43555</v>
      </c>
      <c r="DB260" s="537" t="str">
        <f>'Information Input'!$J$22</f>
        <v>Quarterly</v>
      </c>
      <c r="DC260" s="552">
        <f>'Information Input'!$H$30</f>
        <v>43555</v>
      </c>
      <c r="DD260" s="553" t="str">
        <f t="shared" si="66"/>
        <v>201607</v>
      </c>
      <c r="DE260" s="541" t="s">
        <v>91</v>
      </c>
      <c r="DF260" s="541" t="s">
        <v>682</v>
      </c>
      <c r="DG260" s="544">
        <f>'Report 5H'!$AI$55</f>
        <v>0</v>
      </c>
      <c r="DH260" s="550">
        <f>'Report 5H'!$AI$56</f>
        <v>0</v>
      </c>
      <c r="DI260" s="544">
        <f>'Report 5H'!$AI$57</f>
        <v>0</v>
      </c>
      <c r="DJ260" s="544">
        <f>'Report 5H'!$AI$58</f>
        <v>0</v>
      </c>
      <c r="DK260" s="544">
        <f>'Report 5H'!$AI$59</f>
        <v>0</v>
      </c>
      <c r="DL260" s="544">
        <f>'Report 5H'!$AI$60</f>
        <v>0</v>
      </c>
      <c r="DM260" s="544">
        <f>'Report 5H'!$AI$61</f>
        <v>0</v>
      </c>
      <c r="DN260" s="544">
        <f>'Report 5H'!$AI$62</f>
        <v>0</v>
      </c>
      <c r="DO260" s="544">
        <f>'Report 5H'!$AI$63</f>
        <v>0</v>
      </c>
      <c r="DP260" s="544">
        <f>'Report 5H'!$AI$64</f>
        <v>0</v>
      </c>
      <c r="DQ260" s="544">
        <f>'Report 5H'!$AI$65</f>
        <v>0</v>
      </c>
    </row>
    <row r="261" spans="2:121">
      <c r="B261" s="535" t="s">
        <v>669</v>
      </c>
      <c r="C261" s="536">
        <v>1</v>
      </c>
      <c r="D261" s="537" t="str">
        <f>'Information Input'!$M$14</f>
        <v xml:space="preserve">      -      </v>
      </c>
      <c r="E261" s="537" t="s">
        <v>135</v>
      </c>
      <c r="F261" s="538">
        <f t="shared" si="57"/>
        <v>43466</v>
      </c>
      <c r="G261" s="538">
        <f t="shared" si="58"/>
        <v>43555</v>
      </c>
      <c r="H261" s="538">
        <f>'Information Input'!$H$35</f>
        <v>43555</v>
      </c>
      <c r="I261" s="537" t="str">
        <f>'Information Input'!$J$22</f>
        <v>Quarterly</v>
      </c>
      <c r="J261" s="538">
        <f>'Information Input'!$H$30</f>
        <v>43555</v>
      </c>
      <c r="K261" s="537">
        <f>'Information Input'!$J$18</f>
        <v>2019</v>
      </c>
      <c r="L261" s="579" t="s">
        <v>97</v>
      </c>
      <c r="M261" s="540" t="s">
        <v>98</v>
      </c>
      <c r="N261" s="541" t="s">
        <v>96</v>
      </c>
      <c r="O261" s="542" t="s">
        <v>671</v>
      </c>
      <c r="P261" s="537">
        <v>38</v>
      </c>
      <c r="Q261" s="541" t="s">
        <v>180</v>
      </c>
      <c r="R261" s="541" t="s">
        <v>233</v>
      </c>
      <c r="S261" s="543">
        <f>'Report 1'!$R$18</f>
        <v>0</v>
      </c>
      <c r="T261" s="544">
        <f>'Report 1'!$R$58</f>
        <v>0</v>
      </c>
      <c r="U261" s="545">
        <f>'Report 1'!$R$144</f>
        <v>0</v>
      </c>
      <c r="AL261" s="546" t="s">
        <v>669</v>
      </c>
      <c r="AM261" s="547">
        <v>2</v>
      </c>
      <c r="AN261" s="547" t="str">
        <f>'Information Input'!$M$14</f>
        <v xml:space="preserve">      -      </v>
      </c>
      <c r="AO261" s="547" t="s">
        <v>135</v>
      </c>
      <c r="AP261" s="538">
        <f t="shared" si="62"/>
        <v>43466</v>
      </c>
      <c r="AQ261" s="538">
        <f t="shared" si="63"/>
        <v>43555</v>
      </c>
      <c r="AR261" s="538">
        <f>'Information Input'!$H$35</f>
        <v>43555</v>
      </c>
      <c r="AS261" s="547" t="str">
        <f>'Information Input'!$J$22</f>
        <v>Quarterly</v>
      </c>
      <c r="AT261" s="538">
        <f>'Information Input'!$H$30</f>
        <v>43555</v>
      </c>
      <c r="AU261" s="547">
        <f>'Information Input'!$J$18</f>
        <v>2019</v>
      </c>
      <c r="AV261" s="547" t="s">
        <v>92</v>
      </c>
      <c r="AW261" s="547" t="s">
        <v>93</v>
      </c>
      <c r="AX261" s="547" t="s">
        <v>91</v>
      </c>
      <c r="AY261" s="548" t="s">
        <v>675</v>
      </c>
      <c r="AZ261" s="547">
        <v>50</v>
      </c>
      <c r="BA261" s="549" t="s">
        <v>192</v>
      </c>
      <c r="BB261" s="543" t="s">
        <v>239</v>
      </c>
      <c r="BC261" s="550">
        <f>'Report 2'!$H102</f>
        <v>0</v>
      </c>
      <c r="BD261" s="550">
        <f>'Report 2'!$I102</f>
        <v>0</v>
      </c>
      <c r="BE261" s="550">
        <f>'Report 2'!$J102</f>
        <v>0</v>
      </c>
      <c r="BF261" s="550">
        <f>'Report 2'!$K102</f>
        <v>0</v>
      </c>
      <c r="BG261" s="550">
        <f>'Report 2'!$L102</f>
        <v>0</v>
      </c>
      <c r="BH261" s="550">
        <f>'Report 2'!$M102</f>
        <v>0</v>
      </c>
      <c r="BI261" s="550">
        <f>'Report 2'!$N102</f>
        <v>0</v>
      </c>
      <c r="BK261" s="541" t="s">
        <v>669</v>
      </c>
      <c r="BL261" s="537">
        <v>3</v>
      </c>
      <c r="BM261" s="537" t="str">
        <f>'Information Input'!$M$14</f>
        <v xml:space="preserve">      -      </v>
      </c>
      <c r="BN261" s="537" t="s">
        <v>138</v>
      </c>
      <c r="BO261" s="538">
        <f t="shared" si="64"/>
        <v>43739</v>
      </c>
      <c r="BP261" s="538">
        <f t="shared" si="65"/>
        <v>43830</v>
      </c>
      <c r="BQ261" s="538">
        <f>'Information Input'!$H$35</f>
        <v>43555</v>
      </c>
      <c r="BR261" s="537" t="str">
        <f>'Information Input'!$J$22</f>
        <v>Quarterly</v>
      </c>
      <c r="BS261" s="538">
        <f>'Information Input'!$H$30</f>
        <v>43555</v>
      </c>
      <c r="BT261" s="537">
        <f>'Information Input'!$J$18</f>
        <v>2019</v>
      </c>
      <c r="BU261" s="579" t="s">
        <v>104</v>
      </c>
      <c r="BV261" s="540" t="s">
        <v>105</v>
      </c>
      <c r="BW261" s="541" t="s">
        <v>103</v>
      </c>
      <c r="BX261" s="537">
        <v>7</v>
      </c>
      <c r="BY261" s="549" t="s">
        <v>256</v>
      </c>
      <c r="BZ261" s="549" t="s">
        <v>254</v>
      </c>
      <c r="CA261" s="543">
        <f>'Report 3'!$G$54</f>
        <v>0</v>
      </c>
      <c r="CC261" s="542" t="s">
        <v>669</v>
      </c>
      <c r="CD261" s="1014" t="s">
        <v>672</v>
      </c>
      <c r="CE261" s="1014" t="str">
        <f>'Information Input'!$M$14</f>
        <v xml:space="preserve">      -      </v>
      </c>
      <c r="CF261" s="551" t="s">
        <v>135</v>
      </c>
      <c r="CG261" s="552">
        <f t="shared" si="59"/>
        <v>43466</v>
      </c>
      <c r="CH261" s="552">
        <f t="shared" si="60"/>
        <v>43555</v>
      </c>
      <c r="CI261" s="552">
        <f>'Information Input'!$H$35</f>
        <v>43555</v>
      </c>
      <c r="CJ261" s="551" t="str">
        <f>'Information Input'!$J$22</f>
        <v>Quarterly</v>
      </c>
      <c r="CK261" s="552">
        <f>'Information Input'!$H$30</f>
        <v>43555</v>
      </c>
      <c r="CL261" s="551">
        <f>'Information Input'!$J$18</f>
        <v>2019</v>
      </c>
      <c r="CM261" s="551" t="s">
        <v>104</v>
      </c>
      <c r="CN261" s="1014" t="s">
        <v>105</v>
      </c>
      <c r="CO261" s="542" t="s">
        <v>103</v>
      </c>
      <c r="CP261" s="542" t="s">
        <v>671</v>
      </c>
      <c r="CQ261" s="551">
        <v>20</v>
      </c>
      <c r="CR261" s="542" t="s">
        <v>162</v>
      </c>
      <c r="CS261" s="542" t="s">
        <v>235</v>
      </c>
      <c r="CT261" s="1015">
        <f>'Report 1'!$AG$18</f>
        <v>0</v>
      </c>
      <c r="CU261" s="1016">
        <f>SUMIF('Report 4A'!$G$16:$G$95,$CQ261,'Report 4A'!$AO$16:$AO$95)</f>
        <v>0</v>
      </c>
      <c r="CV261" s="1017">
        <f t="shared" si="61"/>
        <v>0</v>
      </c>
      <c r="CX261" s="546" t="s">
        <v>669</v>
      </c>
      <c r="CY261" s="537" t="s">
        <v>308</v>
      </c>
      <c r="CZ261" s="537" t="str">
        <f>'Information Input'!$M$14</f>
        <v xml:space="preserve">      -      </v>
      </c>
      <c r="DA261" s="538">
        <f>'Information Input'!$H$35</f>
        <v>43555</v>
      </c>
      <c r="DB261" s="537" t="str">
        <f>'Information Input'!$J$22</f>
        <v>Quarterly</v>
      </c>
      <c r="DC261" s="552">
        <f>'Information Input'!$H$30</f>
        <v>43555</v>
      </c>
      <c r="DD261" s="553" t="str">
        <f t="shared" si="66"/>
        <v>201606</v>
      </c>
      <c r="DE261" s="541" t="s">
        <v>91</v>
      </c>
      <c r="DF261" s="541" t="s">
        <v>682</v>
      </c>
      <c r="DG261" s="544">
        <f>'Report 5H'!$AJ$55</f>
        <v>0</v>
      </c>
      <c r="DH261" s="550">
        <f>'Report 5H'!$AJ$56</f>
        <v>0</v>
      </c>
      <c r="DI261" s="544">
        <f>'Report 5H'!$AJ$57</f>
        <v>0</v>
      </c>
      <c r="DJ261" s="544">
        <f>'Report 5H'!$AJ$58</f>
        <v>0</v>
      </c>
      <c r="DK261" s="544">
        <f>'Report 5H'!$AJ$59</f>
        <v>0</v>
      </c>
      <c r="DL261" s="544">
        <f>'Report 5H'!$AJ$60</f>
        <v>0</v>
      </c>
      <c r="DM261" s="544">
        <f>'Report 5H'!$AJ$61</f>
        <v>0</v>
      </c>
      <c r="DN261" s="544">
        <f>'Report 5H'!$AJ$62</f>
        <v>0</v>
      </c>
      <c r="DO261" s="544">
        <f>'Report 5H'!$AJ$63</f>
        <v>0</v>
      </c>
      <c r="DP261" s="544">
        <f>'Report 5H'!$AJ$64</f>
        <v>0</v>
      </c>
      <c r="DQ261" s="544">
        <f>'Report 5H'!$AJ$65</f>
        <v>0</v>
      </c>
    </row>
    <row r="262" spans="2:121">
      <c r="B262" s="535" t="s">
        <v>669</v>
      </c>
      <c r="C262" s="536">
        <v>1</v>
      </c>
      <c r="D262" s="537" t="str">
        <f>'Information Input'!$M$14</f>
        <v xml:space="preserve">      -      </v>
      </c>
      <c r="E262" s="537" t="s">
        <v>135</v>
      </c>
      <c r="F262" s="538">
        <f t="shared" si="57"/>
        <v>43466</v>
      </c>
      <c r="G262" s="538">
        <f t="shared" si="58"/>
        <v>43555</v>
      </c>
      <c r="H262" s="538">
        <f>'Information Input'!$H$35</f>
        <v>43555</v>
      </c>
      <c r="I262" s="537" t="str">
        <f>'Information Input'!$J$22</f>
        <v>Quarterly</v>
      </c>
      <c r="J262" s="538">
        <f>'Information Input'!$H$30</f>
        <v>43555</v>
      </c>
      <c r="K262" s="537">
        <f>'Information Input'!$J$18</f>
        <v>2019</v>
      </c>
      <c r="L262" s="579" t="s">
        <v>97</v>
      </c>
      <c r="M262" s="540" t="s">
        <v>98</v>
      </c>
      <c r="N262" s="541" t="s">
        <v>96</v>
      </c>
      <c r="O262" s="542" t="s">
        <v>671</v>
      </c>
      <c r="P262" s="537">
        <v>39</v>
      </c>
      <c r="Q262" s="541" t="s">
        <v>181</v>
      </c>
      <c r="R262" s="541" t="s">
        <v>233</v>
      </c>
      <c r="S262" s="543">
        <f>'Report 1'!$R$18</f>
        <v>0</v>
      </c>
      <c r="T262" s="544">
        <f>'Report 1'!$R$59</f>
        <v>0</v>
      </c>
      <c r="U262" s="545">
        <f>'Report 1'!$R$145</f>
        <v>0</v>
      </c>
      <c r="AL262" s="546" t="s">
        <v>669</v>
      </c>
      <c r="AM262" s="547">
        <v>2</v>
      </c>
      <c r="AN262" s="547" t="str">
        <f>'Information Input'!$M$14</f>
        <v xml:space="preserve">      -      </v>
      </c>
      <c r="AO262" s="547" t="s">
        <v>135</v>
      </c>
      <c r="AP262" s="538">
        <f t="shared" si="62"/>
        <v>43466</v>
      </c>
      <c r="AQ262" s="538">
        <f t="shared" si="63"/>
        <v>43555</v>
      </c>
      <c r="AR262" s="538">
        <f>'Information Input'!$H$35</f>
        <v>43555</v>
      </c>
      <c r="AS262" s="547" t="str">
        <f>'Information Input'!$J$22</f>
        <v>Quarterly</v>
      </c>
      <c r="AT262" s="538">
        <f>'Information Input'!$H$30</f>
        <v>43555</v>
      </c>
      <c r="AU262" s="547">
        <f>'Information Input'!$J$18</f>
        <v>2019</v>
      </c>
      <c r="AV262" s="547" t="s">
        <v>92</v>
      </c>
      <c r="AW262" s="547" t="s">
        <v>93</v>
      </c>
      <c r="AX262" s="547" t="s">
        <v>91</v>
      </c>
      <c r="AY262" s="548" t="s">
        <v>675</v>
      </c>
      <c r="AZ262" s="547">
        <v>51</v>
      </c>
      <c r="BA262" s="549" t="s">
        <v>193</v>
      </c>
      <c r="BB262" s="543" t="s">
        <v>239</v>
      </c>
      <c r="BC262" s="550">
        <f>'Report 2'!$H103</f>
        <v>0</v>
      </c>
      <c r="BD262" s="550">
        <f>'Report 2'!$I103</f>
        <v>0</v>
      </c>
      <c r="BE262" s="550">
        <f>'Report 2'!$J103</f>
        <v>0</v>
      </c>
      <c r="BF262" s="550">
        <f>'Report 2'!$K103</f>
        <v>0</v>
      </c>
      <c r="BG262" s="550">
        <f>'Report 2'!$L103</f>
        <v>0</v>
      </c>
      <c r="BH262" s="550">
        <f>'Report 2'!$M103</f>
        <v>0</v>
      </c>
      <c r="BI262" s="550">
        <f>'Report 2'!$N103</f>
        <v>0</v>
      </c>
      <c r="BK262" s="541" t="s">
        <v>669</v>
      </c>
      <c r="BL262" s="537">
        <v>3</v>
      </c>
      <c r="BM262" s="537" t="str">
        <f>'Information Input'!$M$14</f>
        <v xml:space="preserve">      -      </v>
      </c>
      <c r="BN262" s="537" t="s">
        <v>138</v>
      </c>
      <c r="BO262" s="538">
        <f t="shared" si="64"/>
        <v>43739</v>
      </c>
      <c r="BP262" s="538">
        <f t="shared" si="65"/>
        <v>43830</v>
      </c>
      <c r="BQ262" s="538">
        <f>'Information Input'!$H$35</f>
        <v>43555</v>
      </c>
      <c r="BR262" s="537" t="str">
        <f>'Information Input'!$J$22</f>
        <v>Quarterly</v>
      </c>
      <c r="BS262" s="538">
        <f>'Information Input'!$H$30</f>
        <v>43555</v>
      </c>
      <c r="BT262" s="537">
        <f>'Information Input'!$J$18</f>
        <v>2019</v>
      </c>
      <c r="BU262" s="579" t="s">
        <v>104</v>
      </c>
      <c r="BV262" s="540" t="s">
        <v>105</v>
      </c>
      <c r="BW262" s="541" t="s">
        <v>103</v>
      </c>
      <c r="BX262" s="537">
        <v>8</v>
      </c>
      <c r="BY262" s="549" t="s">
        <v>178</v>
      </c>
      <c r="BZ262" s="549" t="s">
        <v>257</v>
      </c>
      <c r="CA262" s="543">
        <f>'Report 3'!$G$55</f>
        <v>0</v>
      </c>
      <c r="CC262" s="542" t="s">
        <v>669</v>
      </c>
      <c r="CD262" s="1014" t="s">
        <v>672</v>
      </c>
      <c r="CE262" s="1014" t="str">
        <f>'Information Input'!$M$14</f>
        <v xml:space="preserve">      -      </v>
      </c>
      <c r="CF262" s="551" t="s">
        <v>135</v>
      </c>
      <c r="CG262" s="552">
        <f t="shared" si="59"/>
        <v>43466</v>
      </c>
      <c r="CH262" s="552">
        <f t="shared" si="60"/>
        <v>43555</v>
      </c>
      <c r="CI262" s="552">
        <f>'Information Input'!$H$35</f>
        <v>43555</v>
      </c>
      <c r="CJ262" s="551" t="str">
        <f>'Information Input'!$J$22</f>
        <v>Quarterly</v>
      </c>
      <c r="CK262" s="552">
        <f>'Information Input'!$H$30</f>
        <v>43555</v>
      </c>
      <c r="CL262" s="551">
        <f>'Information Input'!$J$18</f>
        <v>2019</v>
      </c>
      <c r="CM262" s="551" t="s">
        <v>104</v>
      </c>
      <c r="CN262" s="1014" t="s">
        <v>105</v>
      </c>
      <c r="CO262" s="542" t="s">
        <v>103</v>
      </c>
      <c r="CP262" s="542" t="s">
        <v>671</v>
      </c>
      <c r="CQ262" s="551">
        <v>21</v>
      </c>
      <c r="CR262" s="542" t="s">
        <v>163</v>
      </c>
      <c r="CS262" s="542" t="s">
        <v>235</v>
      </c>
      <c r="CT262" s="1015">
        <f>'Report 1'!$AG$18</f>
        <v>0</v>
      </c>
      <c r="CU262" s="1016">
        <f>SUMIF('Report 4A'!$G$16:$G$95,$CQ262,'Report 4A'!$AO$16:$AO$95)</f>
        <v>0</v>
      </c>
      <c r="CV262" s="1017">
        <f t="shared" si="61"/>
        <v>0</v>
      </c>
      <c r="CX262" s="546" t="s">
        <v>669</v>
      </c>
      <c r="CY262" s="537" t="s">
        <v>308</v>
      </c>
      <c r="CZ262" s="537" t="str">
        <f>'Information Input'!$M$14</f>
        <v xml:space="preserve">      -      </v>
      </c>
      <c r="DA262" s="538">
        <f>'Information Input'!$H$35</f>
        <v>43555</v>
      </c>
      <c r="DB262" s="537" t="str">
        <f>'Information Input'!$J$22</f>
        <v>Quarterly</v>
      </c>
      <c r="DC262" s="552">
        <f>'Information Input'!$H$30</f>
        <v>43555</v>
      </c>
      <c r="DD262" s="553" t="str">
        <f t="shared" si="66"/>
        <v>201605</v>
      </c>
      <c r="DE262" s="541" t="s">
        <v>91</v>
      </c>
      <c r="DF262" s="541" t="s">
        <v>682</v>
      </c>
      <c r="DG262" s="544">
        <f>'Report 5H'!$AK$55</f>
        <v>0</v>
      </c>
      <c r="DH262" s="550">
        <f>'Report 5H'!$AK$56</f>
        <v>0</v>
      </c>
      <c r="DI262" s="544">
        <f>'Report 5H'!$AK$57</f>
        <v>0</v>
      </c>
      <c r="DJ262" s="544">
        <f>'Report 5H'!$AK$58</f>
        <v>0</v>
      </c>
      <c r="DK262" s="544">
        <f>'Report 5H'!$AK$59</f>
        <v>0</v>
      </c>
      <c r="DL262" s="544">
        <f>'Report 5H'!$AK$60</f>
        <v>0</v>
      </c>
      <c r="DM262" s="544">
        <f>'Report 5H'!$AK$61</f>
        <v>0</v>
      </c>
      <c r="DN262" s="544">
        <f>'Report 5H'!$AK$62</f>
        <v>0</v>
      </c>
      <c r="DO262" s="544">
        <f>'Report 5H'!$AK$63</f>
        <v>0</v>
      </c>
      <c r="DP262" s="544">
        <f>'Report 5H'!$AK$64</f>
        <v>0</v>
      </c>
      <c r="DQ262" s="544">
        <f>'Report 5H'!$AK$65</f>
        <v>0</v>
      </c>
    </row>
    <row r="263" spans="2:121">
      <c r="B263" s="535" t="s">
        <v>669</v>
      </c>
      <c r="C263" s="536">
        <v>1</v>
      </c>
      <c r="D263" s="537" t="str">
        <f>'Information Input'!$M$14</f>
        <v xml:space="preserve">      -      </v>
      </c>
      <c r="E263" s="537" t="s">
        <v>135</v>
      </c>
      <c r="F263" s="538">
        <f t="shared" si="57"/>
        <v>43466</v>
      </c>
      <c r="G263" s="538">
        <f t="shared" si="58"/>
        <v>43555</v>
      </c>
      <c r="H263" s="538">
        <f>'Information Input'!$H$35</f>
        <v>43555</v>
      </c>
      <c r="I263" s="537" t="str">
        <f>'Information Input'!$J$22</f>
        <v>Quarterly</v>
      </c>
      <c r="J263" s="538">
        <f>'Information Input'!$H$30</f>
        <v>43555</v>
      </c>
      <c r="K263" s="537">
        <f>'Information Input'!$J$18</f>
        <v>2019</v>
      </c>
      <c r="L263" s="579" t="s">
        <v>97</v>
      </c>
      <c r="M263" s="540" t="s">
        <v>98</v>
      </c>
      <c r="N263" s="541" t="s">
        <v>96</v>
      </c>
      <c r="O263" s="542" t="s">
        <v>671</v>
      </c>
      <c r="P263" s="537">
        <v>40</v>
      </c>
      <c r="Q263" s="541" t="s">
        <v>182</v>
      </c>
      <c r="R263" s="541" t="s">
        <v>238</v>
      </c>
      <c r="S263" s="543">
        <f>'Report 1'!$R$18</f>
        <v>0</v>
      </c>
      <c r="T263" s="544">
        <f>'Report 1'!$R$60</f>
        <v>0</v>
      </c>
      <c r="U263" s="545">
        <f>'Report 1'!$R$146</f>
        <v>0</v>
      </c>
      <c r="AL263" s="557" t="s">
        <v>669</v>
      </c>
      <c r="AM263" s="558">
        <v>2</v>
      </c>
      <c r="AN263" s="558" t="str">
        <f>'Information Input'!$M$14</f>
        <v xml:space="preserve">      -      </v>
      </c>
      <c r="AO263" s="558" t="s">
        <v>135</v>
      </c>
      <c r="AP263" s="559">
        <f t="shared" si="62"/>
        <v>43466</v>
      </c>
      <c r="AQ263" s="559">
        <f t="shared" si="63"/>
        <v>43555</v>
      </c>
      <c r="AR263" s="559">
        <f>'Information Input'!$H$35</f>
        <v>43555</v>
      </c>
      <c r="AS263" s="558" t="str">
        <f>'Information Input'!$J$22</f>
        <v>Quarterly</v>
      </c>
      <c r="AT263" s="559">
        <f>'Information Input'!$H$30</f>
        <v>43555</v>
      </c>
      <c r="AU263" s="558">
        <f>'Information Input'!$J$18</f>
        <v>2019</v>
      </c>
      <c r="AV263" s="558" t="s">
        <v>92</v>
      </c>
      <c r="AW263" s="558" t="s">
        <v>93</v>
      </c>
      <c r="AX263" s="558" t="s">
        <v>91</v>
      </c>
      <c r="AY263" s="572" t="s">
        <v>674</v>
      </c>
      <c r="AZ263" s="558">
        <v>52</v>
      </c>
      <c r="BA263" s="557" t="s">
        <v>194</v>
      </c>
      <c r="BB263" s="560" t="s">
        <v>239</v>
      </c>
      <c r="BC263" s="569">
        <f>'Report 2'!$H104</f>
        <v>0</v>
      </c>
      <c r="BD263" s="569">
        <f>'Report 2'!$I104</f>
        <v>0</v>
      </c>
      <c r="BE263" s="569">
        <f>'Report 2'!$J104</f>
        <v>0</v>
      </c>
      <c r="BF263" s="569">
        <f>'Report 2'!$K104</f>
        <v>0</v>
      </c>
      <c r="BG263" s="569">
        <f>'Report 2'!$L104</f>
        <v>0</v>
      </c>
      <c r="BH263" s="569">
        <f>'Report 2'!$M104</f>
        <v>0</v>
      </c>
      <c r="BI263" s="569">
        <f>'Report 2'!$N104</f>
        <v>0</v>
      </c>
      <c r="BK263" s="541" t="s">
        <v>669</v>
      </c>
      <c r="BL263" s="537">
        <v>3</v>
      </c>
      <c r="BM263" s="537" t="str">
        <f>'Information Input'!$M$14</f>
        <v xml:space="preserve">      -      </v>
      </c>
      <c r="BN263" s="537" t="s">
        <v>138</v>
      </c>
      <c r="BO263" s="538">
        <f t="shared" si="64"/>
        <v>43739</v>
      </c>
      <c r="BP263" s="538">
        <f t="shared" si="65"/>
        <v>43830</v>
      </c>
      <c r="BQ263" s="538">
        <f>'Information Input'!$H$35</f>
        <v>43555</v>
      </c>
      <c r="BR263" s="537" t="str">
        <f>'Information Input'!$J$22</f>
        <v>Quarterly</v>
      </c>
      <c r="BS263" s="538">
        <f>'Information Input'!$H$30</f>
        <v>43555</v>
      </c>
      <c r="BT263" s="537">
        <f>'Information Input'!$J$18</f>
        <v>2019</v>
      </c>
      <c r="BU263" s="579" t="s">
        <v>104</v>
      </c>
      <c r="BV263" s="540" t="s">
        <v>105</v>
      </c>
      <c r="BW263" s="541" t="s">
        <v>103</v>
      </c>
      <c r="BX263" s="537">
        <v>9</v>
      </c>
      <c r="BY263" s="549" t="s">
        <v>170</v>
      </c>
      <c r="BZ263" s="549" t="s">
        <v>258</v>
      </c>
      <c r="CA263" s="543">
        <f>'Report 3'!$G$56</f>
        <v>0</v>
      </c>
      <c r="CC263" s="542" t="s">
        <v>669</v>
      </c>
      <c r="CD263" s="1014" t="s">
        <v>672</v>
      </c>
      <c r="CE263" s="1014" t="str">
        <f>'Information Input'!$M$14</f>
        <v xml:space="preserve">      -      </v>
      </c>
      <c r="CF263" s="551" t="s">
        <v>135</v>
      </c>
      <c r="CG263" s="552">
        <f t="shared" si="59"/>
        <v>43466</v>
      </c>
      <c r="CH263" s="552">
        <f t="shared" si="60"/>
        <v>43555</v>
      </c>
      <c r="CI263" s="552">
        <f>'Information Input'!$H$35</f>
        <v>43555</v>
      </c>
      <c r="CJ263" s="551" t="str">
        <f>'Information Input'!$J$22</f>
        <v>Quarterly</v>
      </c>
      <c r="CK263" s="552">
        <f>'Information Input'!$H$30</f>
        <v>43555</v>
      </c>
      <c r="CL263" s="551">
        <f>'Information Input'!$J$18</f>
        <v>2019</v>
      </c>
      <c r="CM263" s="551" t="s">
        <v>104</v>
      </c>
      <c r="CN263" s="1014" t="s">
        <v>105</v>
      </c>
      <c r="CO263" s="542" t="s">
        <v>103</v>
      </c>
      <c r="CP263" s="542" t="s">
        <v>671</v>
      </c>
      <c r="CQ263" s="551">
        <v>22</v>
      </c>
      <c r="CR263" s="542" t="s">
        <v>164</v>
      </c>
      <c r="CS263" s="542" t="s">
        <v>236</v>
      </c>
      <c r="CT263" s="1015">
        <f>'Report 1'!$AG$18</f>
        <v>0</v>
      </c>
      <c r="CU263" s="1016">
        <f>SUMIF('Report 4A'!$G$16:$G$95,$CQ263,'Report 4A'!$AO$16:$AO$95)</f>
        <v>0</v>
      </c>
      <c r="CV263" s="1017">
        <f t="shared" si="61"/>
        <v>0</v>
      </c>
      <c r="CX263" s="557" t="s">
        <v>669</v>
      </c>
      <c r="CY263" s="562" t="s">
        <v>308</v>
      </c>
      <c r="CZ263" s="562" t="str">
        <f>'Information Input'!$M$14</f>
        <v xml:space="preserve">      -      </v>
      </c>
      <c r="DA263" s="559">
        <f>'Information Input'!$H$35</f>
        <v>43555</v>
      </c>
      <c r="DB263" s="562" t="str">
        <f>'Information Input'!$J$22</f>
        <v>Quarterly</v>
      </c>
      <c r="DC263" s="566">
        <f>'Information Input'!$H$30</f>
        <v>43555</v>
      </c>
      <c r="DD263" s="567" t="str">
        <f t="shared" si="66"/>
        <v>201604</v>
      </c>
      <c r="DE263" s="561" t="s">
        <v>91</v>
      </c>
      <c r="DF263" s="561" t="s">
        <v>682</v>
      </c>
      <c r="DG263" s="568">
        <f>'Report 5H'!$AL$55</f>
        <v>0</v>
      </c>
      <c r="DH263" s="569">
        <f>'Report 5H'!$AL$56</f>
        <v>0</v>
      </c>
      <c r="DI263" s="568">
        <f>'Report 5H'!$AL$57</f>
        <v>0</v>
      </c>
      <c r="DJ263" s="568">
        <f>'Report 5H'!$AL$58</f>
        <v>0</v>
      </c>
      <c r="DK263" s="568">
        <f>'Report 5H'!$AL$59</f>
        <v>0</v>
      </c>
      <c r="DL263" s="568">
        <f>'Report 5H'!$AL$60</f>
        <v>0</v>
      </c>
      <c r="DM263" s="568">
        <f>'Report 5H'!$AL$61</f>
        <v>0</v>
      </c>
      <c r="DN263" s="568">
        <f>'Report 5H'!$AL$62</f>
        <v>0</v>
      </c>
      <c r="DO263" s="568">
        <f>'Report 5H'!$AL$63</f>
        <v>0</v>
      </c>
      <c r="DP263" s="568">
        <f>'Report 5H'!$AL$64</f>
        <v>0</v>
      </c>
      <c r="DQ263" s="568">
        <f>'Report 5H'!$AL$65</f>
        <v>0</v>
      </c>
    </row>
    <row r="264" spans="2:121">
      <c r="B264" s="535" t="s">
        <v>669</v>
      </c>
      <c r="C264" s="536">
        <v>1</v>
      </c>
      <c r="D264" s="537" t="str">
        <f>'Information Input'!$M$14</f>
        <v xml:space="preserve">      -      </v>
      </c>
      <c r="E264" s="537" t="s">
        <v>135</v>
      </c>
      <c r="F264" s="538">
        <f t="shared" si="57"/>
        <v>43466</v>
      </c>
      <c r="G264" s="538">
        <f t="shared" si="58"/>
        <v>43555</v>
      </c>
      <c r="H264" s="538">
        <f>'Information Input'!$H$35</f>
        <v>43555</v>
      </c>
      <c r="I264" s="537" t="str">
        <f>'Information Input'!$J$22</f>
        <v>Quarterly</v>
      </c>
      <c r="J264" s="538">
        <f>'Information Input'!$H$30</f>
        <v>43555</v>
      </c>
      <c r="K264" s="537">
        <f>'Information Input'!$J$18</f>
        <v>2019</v>
      </c>
      <c r="L264" s="579" t="s">
        <v>97</v>
      </c>
      <c r="M264" s="540" t="s">
        <v>98</v>
      </c>
      <c r="N264" s="541" t="s">
        <v>96</v>
      </c>
      <c r="O264" s="542" t="s">
        <v>671</v>
      </c>
      <c r="P264" s="537">
        <v>41</v>
      </c>
      <c r="Q264" s="541" t="s">
        <v>183</v>
      </c>
      <c r="R264" s="541" t="s">
        <v>238</v>
      </c>
      <c r="S264" s="543">
        <f>'Report 1'!$R$18</f>
        <v>0</v>
      </c>
      <c r="T264" s="544">
        <f>'Report 1'!$R$61</f>
        <v>0</v>
      </c>
      <c r="U264" s="545">
        <f>'Report 1'!$R$147</f>
        <v>0</v>
      </c>
      <c r="AL264" s="522" t="s">
        <v>669</v>
      </c>
      <c r="AM264" s="517">
        <v>2</v>
      </c>
      <c r="AN264" s="517" t="str">
        <f>'Information Input'!$M$14</f>
        <v xml:space="preserve">      -      </v>
      </c>
      <c r="AO264" s="517" t="s">
        <v>136</v>
      </c>
      <c r="AP264" s="518">
        <f>DATE(AU264,4,1)</f>
        <v>43556</v>
      </c>
      <c r="AQ264" s="518">
        <f t="shared" ref="AQ264:AQ305" si="68">DATE(AU264,6,30)</f>
        <v>43646</v>
      </c>
      <c r="AR264" s="519">
        <f>'Information Input'!$H$35</f>
        <v>43555</v>
      </c>
      <c r="AS264" s="517" t="str">
        <f>'Information Input'!$J$22</f>
        <v>Quarterly</v>
      </c>
      <c r="AT264" s="519">
        <f>'Information Input'!$H$30</f>
        <v>43555</v>
      </c>
      <c r="AU264" s="517">
        <f>'Information Input'!$J$18</f>
        <v>2019</v>
      </c>
      <c r="AV264" s="517" t="s">
        <v>92</v>
      </c>
      <c r="AW264" s="517" t="s">
        <v>93</v>
      </c>
      <c r="AX264" s="528" t="s">
        <v>91</v>
      </c>
      <c r="AY264" s="529" t="s">
        <v>671</v>
      </c>
      <c r="AZ264" s="528">
        <v>11</v>
      </c>
      <c r="BA264" s="530" t="s">
        <v>153</v>
      </c>
      <c r="BB264" s="524" t="s">
        <v>231</v>
      </c>
      <c r="BC264" s="531">
        <f>'Report 2'!$O63</f>
        <v>0</v>
      </c>
      <c r="BD264" s="531">
        <f>'Report 2'!$P63</f>
        <v>0</v>
      </c>
      <c r="BE264" s="531">
        <f>'Report 2'!$Q63</f>
        <v>0</v>
      </c>
      <c r="BF264" s="531">
        <f>'Report 2'!$R63</f>
        <v>0</v>
      </c>
      <c r="BG264" s="531">
        <f>'Report 2'!$S63</f>
        <v>0</v>
      </c>
      <c r="BH264" s="531">
        <f>'Report 2'!$T63</f>
        <v>0</v>
      </c>
      <c r="BI264" s="531">
        <f>'Report 2'!$U63</f>
        <v>0</v>
      </c>
      <c r="BK264" s="522" t="s">
        <v>669</v>
      </c>
      <c r="BL264" s="517">
        <v>3</v>
      </c>
      <c r="BM264" s="517" t="str">
        <f>'Information Input'!$M$14</f>
        <v xml:space="preserve">      -      </v>
      </c>
      <c r="BN264" s="517" t="s">
        <v>139</v>
      </c>
      <c r="BO264" s="518">
        <f>'Information Input'!$H$33</f>
        <v>43466</v>
      </c>
      <c r="BP264" s="518">
        <f>'Information Input'!$H$34</f>
        <v>43555</v>
      </c>
      <c r="BQ264" s="519">
        <f>'Information Input'!$H$35</f>
        <v>43555</v>
      </c>
      <c r="BR264" s="517" t="str">
        <f>'Information Input'!$J$22</f>
        <v>Quarterly</v>
      </c>
      <c r="BS264" s="519">
        <f>'Information Input'!$H$30</f>
        <v>43555</v>
      </c>
      <c r="BT264" s="517">
        <f>'Information Input'!$J$18</f>
        <v>2019</v>
      </c>
      <c r="BU264" s="578" t="s">
        <v>89</v>
      </c>
      <c r="BV264" s="521" t="s">
        <v>90</v>
      </c>
      <c r="BW264" s="522" t="s">
        <v>91</v>
      </c>
      <c r="BX264" s="517">
        <v>1</v>
      </c>
      <c r="BY264" s="530" t="s">
        <v>153</v>
      </c>
      <c r="BZ264" s="530" t="s">
        <v>250</v>
      </c>
      <c r="CA264" s="524">
        <f>'Report 3'!$H$16</f>
        <v>0</v>
      </c>
      <c r="CC264" s="542" t="s">
        <v>669</v>
      </c>
      <c r="CD264" s="1014" t="s">
        <v>672</v>
      </c>
      <c r="CE264" s="1014" t="str">
        <f>'Information Input'!$M$14</f>
        <v xml:space="preserve">      -      </v>
      </c>
      <c r="CF264" s="551" t="s">
        <v>135</v>
      </c>
      <c r="CG264" s="552">
        <f t="shared" si="59"/>
        <v>43466</v>
      </c>
      <c r="CH264" s="552">
        <f t="shared" si="60"/>
        <v>43555</v>
      </c>
      <c r="CI264" s="552">
        <f>'Information Input'!$H$35</f>
        <v>43555</v>
      </c>
      <c r="CJ264" s="551" t="str">
        <f>'Information Input'!$J$22</f>
        <v>Quarterly</v>
      </c>
      <c r="CK264" s="552">
        <f>'Information Input'!$H$30</f>
        <v>43555</v>
      </c>
      <c r="CL264" s="551">
        <f>'Information Input'!$J$18</f>
        <v>2019</v>
      </c>
      <c r="CM264" s="551" t="s">
        <v>104</v>
      </c>
      <c r="CN264" s="1014" t="s">
        <v>105</v>
      </c>
      <c r="CO264" s="542" t="s">
        <v>103</v>
      </c>
      <c r="CP264" s="542" t="s">
        <v>671</v>
      </c>
      <c r="CQ264" s="551">
        <v>23</v>
      </c>
      <c r="CR264" s="542" t="s">
        <v>165</v>
      </c>
      <c r="CS264" s="542" t="s">
        <v>236</v>
      </c>
      <c r="CT264" s="1015">
        <f>'Report 1'!$AG$18</f>
        <v>0</v>
      </c>
      <c r="CU264" s="1016">
        <f>SUMIF('Report 4A'!$G$16:$G$95,$CQ264,'Report 4A'!$AO$16:$AO$95)</f>
        <v>0</v>
      </c>
      <c r="CV264" s="1017">
        <f t="shared" si="61"/>
        <v>0</v>
      </c>
      <c r="CX264" s="527" t="s">
        <v>669</v>
      </c>
      <c r="CY264" s="517" t="s">
        <v>308</v>
      </c>
      <c r="CZ264" s="517" t="str">
        <f>'Information Input'!$M$14</f>
        <v xml:space="preserve">      -      </v>
      </c>
      <c r="DA264" s="519">
        <f>'Information Input'!$H$35</f>
        <v>43555</v>
      </c>
      <c r="DB264" s="517" t="str">
        <f>'Information Input'!$J$22</f>
        <v>Quarterly</v>
      </c>
      <c r="DC264" s="519">
        <f>'Information Input'!$H$30</f>
        <v>43555</v>
      </c>
      <c r="DD264" s="533" t="str">
        <f t="shared" si="66"/>
        <v>201903</v>
      </c>
      <c r="DE264" s="522" t="s">
        <v>96</v>
      </c>
      <c r="DF264" s="522" t="s">
        <v>682</v>
      </c>
      <c r="DG264" s="525">
        <f>'Report 5H'!$C$108</f>
        <v>0</v>
      </c>
      <c r="DH264" s="531">
        <f>'Report 5H'!$C$109</f>
        <v>0</v>
      </c>
      <c r="DI264" s="525">
        <f>'Report 5H'!$C$110</f>
        <v>0</v>
      </c>
      <c r="DJ264" s="525">
        <f>'Report 5H'!$C$111</f>
        <v>0</v>
      </c>
      <c r="DK264" s="525">
        <f>'Report 5H'!$C$112</f>
        <v>0</v>
      </c>
      <c r="DL264" s="525">
        <f>'Report 5H'!$C$113</f>
        <v>0</v>
      </c>
      <c r="DM264" s="525">
        <f>'Report 5H'!$C$114</f>
        <v>0</v>
      </c>
      <c r="DN264" s="525">
        <f>'Report 5H'!$C$115</f>
        <v>0</v>
      </c>
      <c r="DO264" s="525">
        <f>'Report 5H'!$C$116</f>
        <v>0</v>
      </c>
      <c r="DP264" s="525">
        <f>'Report 5H'!$C$117</f>
        <v>0</v>
      </c>
      <c r="DQ264" s="525">
        <f>'Report 5H'!$C$118</f>
        <v>0</v>
      </c>
    </row>
    <row r="265" spans="2:121">
      <c r="B265" s="535" t="s">
        <v>669</v>
      </c>
      <c r="C265" s="536">
        <v>1</v>
      </c>
      <c r="D265" s="537" t="str">
        <f>'Information Input'!$M$14</f>
        <v xml:space="preserve">      -      </v>
      </c>
      <c r="E265" s="537" t="s">
        <v>135</v>
      </c>
      <c r="F265" s="538">
        <f t="shared" si="57"/>
        <v>43466</v>
      </c>
      <c r="G265" s="538">
        <f t="shared" si="58"/>
        <v>43555</v>
      </c>
      <c r="H265" s="538">
        <f>'Information Input'!$H$35</f>
        <v>43555</v>
      </c>
      <c r="I265" s="537" t="str">
        <f>'Information Input'!$J$22</f>
        <v>Quarterly</v>
      </c>
      <c r="J265" s="538">
        <f>'Information Input'!$H$30</f>
        <v>43555</v>
      </c>
      <c r="K265" s="537">
        <f>'Information Input'!$J$18</f>
        <v>2019</v>
      </c>
      <c r="L265" s="579" t="s">
        <v>97</v>
      </c>
      <c r="M265" s="540" t="s">
        <v>98</v>
      </c>
      <c r="N265" s="541" t="s">
        <v>96</v>
      </c>
      <c r="O265" s="542" t="s">
        <v>671</v>
      </c>
      <c r="P265" s="537">
        <v>42</v>
      </c>
      <c r="Q265" s="541" t="s">
        <v>184</v>
      </c>
      <c r="R265" s="541" t="s">
        <v>233</v>
      </c>
      <c r="S265" s="543">
        <f>'Report 1'!$R$18</f>
        <v>0</v>
      </c>
      <c r="T265" s="544">
        <f>'Report 1'!$R$62</f>
        <v>0</v>
      </c>
      <c r="U265" s="545">
        <f>'Report 1'!$R$148</f>
        <v>0</v>
      </c>
      <c r="AL265" s="546" t="s">
        <v>669</v>
      </c>
      <c r="AM265" s="547">
        <v>2</v>
      </c>
      <c r="AN265" s="547" t="str">
        <f>'Information Input'!$M$14</f>
        <v xml:space="preserve">      -      </v>
      </c>
      <c r="AO265" s="547" t="s">
        <v>136</v>
      </c>
      <c r="AP265" s="538">
        <f t="shared" ref="AP265:AP305" si="69">DATE(AU265,4,1)</f>
        <v>43556</v>
      </c>
      <c r="AQ265" s="538">
        <f t="shared" si="68"/>
        <v>43646</v>
      </c>
      <c r="AR265" s="538">
        <f>'Information Input'!$H$35</f>
        <v>43555</v>
      </c>
      <c r="AS265" s="547" t="str">
        <f>'Information Input'!$J$22</f>
        <v>Quarterly</v>
      </c>
      <c r="AT265" s="538">
        <f>'Information Input'!$H$30</f>
        <v>43555</v>
      </c>
      <c r="AU265" s="547">
        <f>'Information Input'!$J$18</f>
        <v>2019</v>
      </c>
      <c r="AV265" s="547" t="s">
        <v>92</v>
      </c>
      <c r="AW265" s="547" t="s">
        <v>93</v>
      </c>
      <c r="AX265" s="547" t="s">
        <v>91</v>
      </c>
      <c r="AY265" s="548" t="s">
        <v>671</v>
      </c>
      <c r="AZ265" s="547">
        <v>12</v>
      </c>
      <c r="BA265" s="549" t="s">
        <v>154</v>
      </c>
      <c r="BB265" s="543" t="s">
        <v>231</v>
      </c>
      <c r="BC265" s="550">
        <f>'Report 2'!$O64</f>
        <v>0</v>
      </c>
      <c r="BD265" s="550">
        <f>'Report 2'!$P64</f>
        <v>0</v>
      </c>
      <c r="BE265" s="550">
        <f>'Report 2'!$Q64</f>
        <v>0</v>
      </c>
      <c r="BF265" s="550">
        <f>'Report 2'!$R64</f>
        <v>0</v>
      </c>
      <c r="BG265" s="550">
        <f>'Report 2'!$S64</f>
        <v>0</v>
      </c>
      <c r="BH265" s="550">
        <f>'Report 2'!$T64</f>
        <v>0</v>
      </c>
      <c r="BI265" s="550">
        <f>'Report 2'!$U64</f>
        <v>0</v>
      </c>
      <c r="BK265" s="541" t="s">
        <v>669</v>
      </c>
      <c r="BL265" s="537">
        <v>3</v>
      </c>
      <c r="BM265" s="537" t="str">
        <f>'Information Input'!$M$14</f>
        <v xml:space="preserve">      -      </v>
      </c>
      <c r="BN265" s="537" t="s">
        <v>139</v>
      </c>
      <c r="BO265" s="538">
        <f>'Information Input'!$H$33</f>
        <v>43466</v>
      </c>
      <c r="BP265" s="538">
        <f>'Information Input'!$H$34</f>
        <v>43555</v>
      </c>
      <c r="BQ265" s="538">
        <f>'Information Input'!$H$35</f>
        <v>43555</v>
      </c>
      <c r="BR265" s="537" t="str">
        <f>'Information Input'!$J$22</f>
        <v>Quarterly</v>
      </c>
      <c r="BS265" s="538">
        <f>'Information Input'!$H$30</f>
        <v>43555</v>
      </c>
      <c r="BT265" s="537">
        <f>'Information Input'!$J$18</f>
        <v>2019</v>
      </c>
      <c r="BU265" s="579" t="s">
        <v>89</v>
      </c>
      <c r="BV265" s="540" t="s">
        <v>90</v>
      </c>
      <c r="BW265" s="541" t="s">
        <v>91</v>
      </c>
      <c r="BX265" s="537">
        <v>2</v>
      </c>
      <c r="BY265" s="549" t="s">
        <v>154</v>
      </c>
      <c r="BZ265" s="549" t="s">
        <v>251</v>
      </c>
      <c r="CA265" s="543">
        <f>'Report 3'!$H$17</f>
        <v>0</v>
      </c>
      <c r="CC265" s="542" t="s">
        <v>669</v>
      </c>
      <c r="CD265" s="1014" t="s">
        <v>672</v>
      </c>
      <c r="CE265" s="1014" t="str">
        <f>'Information Input'!$M$14</f>
        <v xml:space="preserve">      -      </v>
      </c>
      <c r="CF265" s="551" t="s">
        <v>135</v>
      </c>
      <c r="CG265" s="552">
        <f t="shared" si="59"/>
        <v>43466</v>
      </c>
      <c r="CH265" s="552">
        <f t="shared" si="60"/>
        <v>43555</v>
      </c>
      <c r="CI265" s="552">
        <f>'Information Input'!$H$35</f>
        <v>43555</v>
      </c>
      <c r="CJ265" s="551" t="str">
        <f>'Information Input'!$J$22</f>
        <v>Quarterly</v>
      </c>
      <c r="CK265" s="552">
        <f>'Information Input'!$H$30</f>
        <v>43555</v>
      </c>
      <c r="CL265" s="551">
        <f>'Information Input'!$J$18</f>
        <v>2019</v>
      </c>
      <c r="CM265" s="551" t="s">
        <v>104</v>
      </c>
      <c r="CN265" s="1014" t="s">
        <v>105</v>
      </c>
      <c r="CO265" s="542" t="s">
        <v>103</v>
      </c>
      <c r="CP265" s="542" t="s">
        <v>671</v>
      </c>
      <c r="CQ265" s="551">
        <v>24</v>
      </c>
      <c r="CR265" s="542" t="s">
        <v>166</v>
      </c>
      <c r="CS265" s="542" t="s">
        <v>233</v>
      </c>
      <c r="CT265" s="1015">
        <f>'Report 1'!$AG$18</f>
        <v>0</v>
      </c>
      <c r="CU265" s="1016">
        <f>SUMIF('Report 4A'!$G$16:$G$95,$CQ265,'Report 4A'!$AO$16:$AO$95)</f>
        <v>0</v>
      </c>
      <c r="CV265" s="1017">
        <f t="shared" si="61"/>
        <v>0</v>
      </c>
      <c r="CX265" s="546" t="s">
        <v>669</v>
      </c>
      <c r="CY265" s="537" t="s">
        <v>308</v>
      </c>
      <c r="CZ265" s="537" t="str">
        <f>'Information Input'!$M$14</f>
        <v xml:space="preserve">      -      </v>
      </c>
      <c r="DA265" s="538">
        <f>'Information Input'!$H$35</f>
        <v>43555</v>
      </c>
      <c r="DB265" s="537" t="str">
        <f>'Information Input'!$J$22</f>
        <v>Quarterly</v>
      </c>
      <c r="DC265" s="552">
        <f>'Information Input'!$H$30</f>
        <v>43555</v>
      </c>
      <c r="DD265" s="553" t="str">
        <f t="shared" si="66"/>
        <v>201902</v>
      </c>
      <c r="DE265" s="541" t="s">
        <v>96</v>
      </c>
      <c r="DF265" s="541" t="s">
        <v>682</v>
      </c>
      <c r="DG265" s="544">
        <f>'Report 5H'!$D$108</f>
        <v>0</v>
      </c>
      <c r="DH265" s="550">
        <f>'Report 5H'!$D$109</f>
        <v>0</v>
      </c>
      <c r="DI265" s="544">
        <f>'Report 5H'!$D$110</f>
        <v>0</v>
      </c>
      <c r="DJ265" s="544">
        <f>'Report 5H'!$D$111</f>
        <v>0</v>
      </c>
      <c r="DK265" s="544">
        <f>'Report 5H'!$D$112</f>
        <v>0</v>
      </c>
      <c r="DL265" s="544">
        <f>'Report 5H'!$D$113</f>
        <v>0</v>
      </c>
      <c r="DM265" s="544">
        <f>'Report 5H'!$D$114</f>
        <v>0</v>
      </c>
      <c r="DN265" s="544">
        <f>'Report 5H'!$D$115</f>
        <v>0</v>
      </c>
      <c r="DO265" s="544">
        <f>'Report 5H'!$D$116</f>
        <v>0</v>
      </c>
      <c r="DP265" s="544">
        <f>'Report 5H'!$D$117</f>
        <v>0</v>
      </c>
      <c r="DQ265" s="544">
        <f>'Report 5H'!$D$118</f>
        <v>0</v>
      </c>
    </row>
    <row r="266" spans="2:121">
      <c r="B266" s="535" t="s">
        <v>669</v>
      </c>
      <c r="C266" s="536">
        <v>1</v>
      </c>
      <c r="D266" s="537" t="str">
        <f>'Information Input'!$M$14</f>
        <v xml:space="preserve">      -      </v>
      </c>
      <c r="E266" s="537" t="s">
        <v>135</v>
      </c>
      <c r="F266" s="538">
        <f t="shared" si="57"/>
        <v>43466</v>
      </c>
      <c r="G266" s="538">
        <f t="shared" si="58"/>
        <v>43555</v>
      </c>
      <c r="H266" s="538">
        <f>'Information Input'!$H$35</f>
        <v>43555</v>
      </c>
      <c r="I266" s="537" t="str">
        <f>'Information Input'!$J$22</f>
        <v>Quarterly</v>
      </c>
      <c r="J266" s="538">
        <f>'Information Input'!$H$30</f>
        <v>43555</v>
      </c>
      <c r="K266" s="537">
        <f>'Information Input'!$J$18</f>
        <v>2019</v>
      </c>
      <c r="L266" s="579" t="s">
        <v>97</v>
      </c>
      <c r="M266" s="540" t="s">
        <v>98</v>
      </c>
      <c r="N266" s="541" t="s">
        <v>96</v>
      </c>
      <c r="O266" s="542" t="s">
        <v>671</v>
      </c>
      <c r="P266" s="537">
        <v>43</v>
      </c>
      <c r="Q266" s="541" t="s">
        <v>185</v>
      </c>
      <c r="R266" s="541" t="s">
        <v>233</v>
      </c>
      <c r="S266" s="543">
        <f>'Report 1'!$R$18</f>
        <v>0</v>
      </c>
      <c r="T266" s="544">
        <f>'Report 1'!$R$63</f>
        <v>0</v>
      </c>
      <c r="U266" s="545">
        <f>'Report 1'!$R$149</f>
        <v>0</v>
      </c>
      <c r="AL266" s="546" t="s">
        <v>669</v>
      </c>
      <c r="AM266" s="547">
        <v>2</v>
      </c>
      <c r="AN266" s="547" t="str">
        <f>'Information Input'!$M$14</f>
        <v xml:space="preserve">      -      </v>
      </c>
      <c r="AO266" s="547" t="s">
        <v>136</v>
      </c>
      <c r="AP266" s="538">
        <f t="shared" si="69"/>
        <v>43556</v>
      </c>
      <c r="AQ266" s="538">
        <f t="shared" si="68"/>
        <v>43646</v>
      </c>
      <c r="AR266" s="538">
        <f>'Information Input'!$H$35</f>
        <v>43555</v>
      </c>
      <c r="AS266" s="547" t="str">
        <f>'Information Input'!$J$22</f>
        <v>Quarterly</v>
      </c>
      <c r="AT266" s="538">
        <f>'Information Input'!$H$30</f>
        <v>43555</v>
      </c>
      <c r="AU266" s="547">
        <f>'Information Input'!$J$18</f>
        <v>2019</v>
      </c>
      <c r="AV266" s="547" t="s">
        <v>92</v>
      </c>
      <c r="AW266" s="547" t="s">
        <v>93</v>
      </c>
      <c r="AX266" s="547" t="s">
        <v>91</v>
      </c>
      <c r="AY266" s="548" t="s">
        <v>671</v>
      </c>
      <c r="AZ266" s="547">
        <v>13</v>
      </c>
      <c r="BA266" s="549" t="s">
        <v>155</v>
      </c>
      <c r="BB266" s="543" t="s">
        <v>232</v>
      </c>
      <c r="BC266" s="550">
        <f>'Report 2'!$O65</f>
        <v>0</v>
      </c>
      <c r="BD266" s="550">
        <f>'Report 2'!$P65</f>
        <v>0</v>
      </c>
      <c r="BE266" s="550">
        <f>'Report 2'!$Q65</f>
        <v>0</v>
      </c>
      <c r="BF266" s="550">
        <f>'Report 2'!$R65</f>
        <v>0</v>
      </c>
      <c r="BG266" s="550">
        <f>'Report 2'!$S65</f>
        <v>0</v>
      </c>
      <c r="BH266" s="550">
        <f>'Report 2'!$T65</f>
        <v>0</v>
      </c>
      <c r="BI266" s="550">
        <f>'Report 2'!$U65</f>
        <v>0</v>
      </c>
      <c r="BK266" s="541" t="s">
        <v>669</v>
      </c>
      <c r="BL266" s="537">
        <v>3</v>
      </c>
      <c r="BM266" s="537" t="str">
        <f>'Information Input'!$M$14</f>
        <v xml:space="preserve">      -      </v>
      </c>
      <c r="BN266" s="537" t="s">
        <v>139</v>
      </c>
      <c r="BO266" s="538">
        <f>'Information Input'!$H$33</f>
        <v>43466</v>
      </c>
      <c r="BP266" s="538">
        <f>'Information Input'!$H$34</f>
        <v>43555</v>
      </c>
      <c r="BQ266" s="538">
        <f>'Information Input'!$H$35</f>
        <v>43555</v>
      </c>
      <c r="BR266" s="537" t="str">
        <f>'Information Input'!$J$22</f>
        <v>Quarterly</v>
      </c>
      <c r="BS266" s="538">
        <f>'Information Input'!$H$30</f>
        <v>43555</v>
      </c>
      <c r="BT266" s="537">
        <f>'Information Input'!$J$18</f>
        <v>2019</v>
      </c>
      <c r="BU266" s="579" t="s">
        <v>89</v>
      </c>
      <c r="BV266" s="540" t="s">
        <v>90</v>
      </c>
      <c r="BW266" s="541" t="s">
        <v>91</v>
      </c>
      <c r="BX266" s="537">
        <v>3</v>
      </c>
      <c r="BY266" s="549" t="s">
        <v>164</v>
      </c>
      <c r="BZ266" s="549" t="s">
        <v>250</v>
      </c>
      <c r="CA266" s="543">
        <f>'Report 3'!$H$18</f>
        <v>0</v>
      </c>
      <c r="CC266" s="542" t="s">
        <v>669</v>
      </c>
      <c r="CD266" s="1014" t="s">
        <v>672</v>
      </c>
      <c r="CE266" s="1014" t="str">
        <f>'Information Input'!$M$14</f>
        <v xml:space="preserve">      -      </v>
      </c>
      <c r="CF266" s="551" t="s">
        <v>135</v>
      </c>
      <c r="CG266" s="552">
        <f t="shared" si="59"/>
        <v>43466</v>
      </c>
      <c r="CH266" s="552">
        <f t="shared" si="60"/>
        <v>43555</v>
      </c>
      <c r="CI266" s="552">
        <f>'Information Input'!$H$35</f>
        <v>43555</v>
      </c>
      <c r="CJ266" s="551" t="str">
        <f>'Information Input'!$J$22</f>
        <v>Quarterly</v>
      </c>
      <c r="CK266" s="552">
        <f>'Information Input'!$H$30</f>
        <v>43555</v>
      </c>
      <c r="CL266" s="551">
        <f>'Information Input'!$J$18</f>
        <v>2019</v>
      </c>
      <c r="CM266" s="551" t="s">
        <v>104</v>
      </c>
      <c r="CN266" s="1014" t="s">
        <v>105</v>
      </c>
      <c r="CO266" s="542" t="s">
        <v>103</v>
      </c>
      <c r="CP266" s="542" t="s">
        <v>671</v>
      </c>
      <c r="CQ266" s="551">
        <v>25</v>
      </c>
      <c r="CR266" s="542" t="s">
        <v>167</v>
      </c>
      <c r="CS266" s="542" t="s">
        <v>233</v>
      </c>
      <c r="CT266" s="1015">
        <f>'Report 1'!$AG$18</f>
        <v>0</v>
      </c>
      <c r="CU266" s="1016">
        <f>SUMIF('Report 4A'!$G$16:$G$95,$CQ266,'Report 4A'!$AO$16:$AO$95)</f>
        <v>0</v>
      </c>
      <c r="CV266" s="1017">
        <f t="shared" si="61"/>
        <v>0</v>
      </c>
      <c r="CX266" s="546" t="s">
        <v>669</v>
      </c>
      <c r="CY266" s="537" t="s">
        <v>308</v>
      </c>
      <c r="CZ266" s="537" t="str">
        <f>'Information Input'!$M$14</f>
        <v xml:space="preserve">      -      </v>
      </c>
      <c r="DA266" s="538">
        <f>'Information Input'!$H$35</f>
        <v>43555</v>
      </c>
      <c r="DB266" s="537" t="str">
        <f>'Information Input'!$J$22</f>
        <v>Quarterly</v>
      </c>
      <c r="DC266" s="552">
        <f>'Information Input'!$H$30</f>
        <v>43555</v>
      </c>
      <c r="DD266" s="553" t="str">
        <f t="shared" si="66"/>
        <v>201901</v>
      </c>
      <c r="DE266" s="541" t="s">
        <v>96</v>
      </c>
      <c r="DF266" s="541" t="s">
        <v>682</v>
      </c>
      <c r="DG266" s="544">
        <f>'Report 5H'!$E$108</f>
        <v>0</v>
      </c>
      <c r="DH266" s="550">
        <f>'Report 5H'!$E$109</f>
        <v>0</v>
      </c>
      <c r="DI266" s="544">
        <f>'Report 5H'!$E$110</f>
        <v>0</v>
      </c>
      <c r="DJ266" s="544">
        <f>'Report 5H'!$E$111</f>
        <v>0</v>
      </c>
      <c r="DK266" s="544">
        <f>'Report 5H'!$E$112</f>
        <v>0</v>
      </c>
      <c r="DL266" s="544">
        <f>'Report 5H'!$E$113</f>
        <v>0</v>
      </c>
      <c r="DM266" s="544">
        <f>'Report 5H'!$E$114</f>
        <v>0</v>
      </c>
      <c r="DN266" s="544">
        <f>'Report 5H'!$E$115</f>
        <v>0</v>
      </c>
      <c r="DO266" s="544">
        <f>'Report 5H'!$E$116</f>
        <v>0</v>
      </c>
      <c r="DP266" s="544">
        <f>'Report 5H'!$E$117</f>
        <v>0</v>
      </c>
      <c r="DQ266" s="544">
        <f>'Report 5H'!$E$118</f>
        <v>0</v>
      </c>
    </row>
    <row r="267" spans="2:121">
      <c r="B267" s="535" t="s">
        <v>669</v>
      </c>
      <c r="C267" s="536">
        <v>1</v>
      </c>
      <c r="D267" s="537" t="str">
        <f>'Information Input'!$M$14</f>
        <v xml:space="preserve">      -      </v>
      </c>
      <c r="E267" s="537" t="s">
        <v>135</v>
      </c>
      <c r="F267" s="538">
        <f t="shared" si="57"/>
        <v>43466</v>
      </c>
      <c r="G267" s="538">
        <f t="shared" si="58"/>
        <v>43555</v>
      </c>
      <c r="H267" s="538">
        <f>'Information Input'!$H$35</f>
        <v>43555</v>
      </c>
      <c r="I267" s="537" t="str">
        <f>'Information Input'!$J$22</f>
        <v>Quarterly</v>
      </c>
      <c r="J267" s="538">
        <f>'Information Input'!$H$30</f>
        <v>43555</v>
      </c>
      <c r="K267" s="537">
        <f>'Information Input'!$J$18</f>
        <v>2019</v>
      </c>
      <c r="L267" s="579" t="s">
        <v>97</v>
      </c>
      <c r="M267" s="540" t="s">
        <v>98</v>
      </c>
      <c r="N267" s="541" t="s">
        <v>96</v>
      </c>
      <c r="O267" s="542" t="s">
        <v>674</v>
      </c>
      <c r="P267" s="537">
        <v>44</v>
      </c>
      <c r="Q267" s="541" t="s">
        <v>186</v>
      </c>
      <c r="R267" s="541" t="s">
        <v>239</v>
      </c>
      <c r="S267" s="543">
        <f>'Report 1'!$R$18</f>
        <v>0</v>
      </c>
      <c r="T267" s="544">
        <f>'Report 1'!$R$64</f>
        <v>0</v>
      </c>
      <c r="U267" s="545">
        <f>'Report 1'!$R$150</f>
        <v>0</v>
      </c>
      <c r="AL267" s="546" t="s">
        <v>669</v>
      </c>
      <c r="AM267" s="547">
        <v>2</v>
      </c>
      <c r="AN267" s="547" t="str">
        <f>'Information Input'!$M$14</f>
        <v xml:space="preserve">      -      </v>
      </c>
      <c r="AO267" s="547" t="s">
        <v>136</v>
      </c>
      <c r="AP267" s="538">
        <f t="shared" si="69"/>
        <v>43556</v>
      </c>
      <c r="AQ267" s="538">
        <f t="shared" si="68"/>
        <v>43646</v>
      </c>
      <c r="AR267" s="538">
        <f>'Information Input'!$H$35</f>
        <v>43555</v>
      </c>
      <c r="AS267" s="547" t="str">
        <f>'Information Input'!$J$22</f>
        <v>Quarterly</v>
      </c>
      <c r="AT267" s="538">
        <f>'Information Input'!$H$30</f>
        <v>43555</v>
      </c>
      <c r="AU267" s="547">
        <f>'Information Input'!$J$18</f>
        <v>2019</v>
      </c>
      <c r="AV267" s="547" t="s">
        <v>92</v>
      </c>
      <c r="AW267" s="547" t="s">
        <v>93</v>
      </c>
      <c r="AX267" s="547" t="s">
        <v>91</v>
      </c>
      <c r="AY267" s="548" t="s">
        <v>671</v>
      </c>
      <c r="AZ267" s="547">
        <v>14</v>
      </c>
      <c r="BA267" s="549" t="s">
        <v>156</v>
      </c>
      <c r="BB267" s="543" t="s">
        <v>233</v>
      </c>
      <c r="BC267" s="550">
        <f>'Report 2'!$O66</f>
        <v>0</v>
      </c>
      <c r="BD267" s="550">
        <f>'Report 2'!$P66</f>
        <v>0</v>
      </c>
      <c r="BE267" s="550">
        <f>'Report 2'!$Q66</f>
        <v>0</v>
      </c>
      <c r="BF267" s="550">
        <f>'Report 2'!$R66</f>
        <v>0</v>
      </c>
      <c r="BG267" s="550">
        <f>'Report 2'!$S66</f>
        <v>0</v>
      </c>
      <c r="BH267" s="550">
        <f>'Report 2'!$T66</f>
        <v>0</v>
      </c>
      <c r="BI267" s="550">
        <f>'Report 2'!$U66</f>
        <v>0</v>
      </c>
      <c r="BK267" s="541" t="s">
        <v>669</v>
      </c>
      <c r="BL267" s="537">
        <v>3</v>
      </c>
      <c r="BM267" s="537" t="str">
        <f>'Information Input'!$M$14</f>
        <v xml:space="preserve">      -      </v>
      </c>
      <c r="BN267" s="537" t="s">
        <v>139</v>
      </c>
      <c r="BO267" s="538">
        <f>'Information Input'!$H$33</f>
        <v>43466</v>
      </c>
      <c r="BP267" s="538">
        <f>'Information Input'!$H$34</f>
        <v>43555</v>
      </c>
      <c r="BQ267" s="538">
        <f>'Information Input'!$H$35</f>
        <v>43555</v>
      </c>
      <c r="BR267" s="537" t="str">
        <f>'Information Input'!$J$22</f>
        <v>Quarterly</v>
      </c>
      <c r="BS267" s="538">
        <f>'Information Input'!$H$30</f>
        <v>43555</v>
      </c>
      <c r="BT267" s="537">
        <f>'Information Input'!$J$18</f>
        <v>2019</v>
      </c>
      <c r="BU267" s="579" t="s">
        <v>89</v>
      </c>
      <c r="BV267" s="540" t="s">
        <v>90</v>
      </c>
      <c r="BW267" s="541" t="s">
        <v>91</v>
      </c>
      <c r="BX267" s="537">
        <v>4</v>
      </c>
      <c r="BY267" s="549" t="s">
        <v>164</v>
      </c>
      <c r="BZ267" s="549" t="s">
        <v>252</v>
      </c>
      <c r="CA267" s="543">
        <f>'Report 3'!$H$19</f>
        <v>0</v>
      </c>
      <c r="CC267" s="542" t="s">
        <v>669</v>
      </c>
      <c r="CD267" s="1014" t="s">
        <v>672</v>
      </c>
      <c r="CE267" s="1014" t="str">
        <f>'Information Input'!$M$14</f>
        <v xml:space="preserve">      -      </v>
      </c>
      <c r="CF267" s="551" t="s">
        <v>135</v>
      </c>
      <c r="CG267" s="552">
        <f t="shared" si="59"/>
        <v>43466</v>
      </c>
      <c r="CH267" s="552">
        <f t="shared" si="60"/>
        <v>43555</v>
      </c>
      <c r="CI267" s="552">
        <f>'Information Input'!$H$35</f>
        <v>43555</v>
      </c>
      <c r="CJ267" s="551" t="str">
        <f>'Information Input'!$J$22</f>
        <v>Quarterly</v>
      </c>
      <c r="CK267" s="552">
        <f>'Information Input'!$H$30</f>
        <v>43555</v>
      </c>
      <c r="CL267" s="551">
        <f>'Information Input'!$J$18</f>
        <v>2019</v>
      </c>
      <c r="CM267" s="551" t="s">
        <v>104</v>
      </c>
      <c r="CN267" s="1014" t="s">
        <v>105</v>
      </c>
      <c r="CO267" s="542" t="s">
        <v>103</v>
      </c>
      <c r="CP267" s="542" t="s">
        <v>671</v>
      </c>
      <c r="CQ267" s="551">
        <v>26</v>
      </c>
      <c r="CR267" s="542" t="s">
        <v>168</v>
      </c>
      <c r="CS267" s="542" t="s">
        <v>237</v>
      </c>
      <c r="CT267" s="1015">
        <f>'Report 1'!$AG$18</f>
        <v>0</v>
      </c>
      <c r="CU267" s="1016">
        <f>SUMIF('Report 4A'!$G$16:$G$95,$CQ267,'Report 4A'!$AO$16:$AO$95)</f>
        <v>0</v>
      </c>
      <c r="CV267" s="1017">
        <f t="shared" si="61"/>
        <v>0</v>
      </c>
      <c r="CX267" s="546" t="s">
        <v>669</v>
      </c>
      <c r="CY267" s="537" t="s">
        <v>308</v>
      </c>
      <c r="CZ267" s="537" t="str">
        <f>'Information Input'!$M$14</f>
        <v xml:space="preserve">      -      </v>
      </c>
      <c r="DA267" s="538">
        <f>'Information Input'!$H$35</f>
        <v>43555</v>
      </c>
      <c r="DB267" s="537" t="str">
        <f>'Information Input'!$J$22</f>
        <v>Quarterly</v>
      </c>
      <c r="DC267" s="552">
        <f>'Information Input'!$H$30</f>
        <v>43555</v>
      </c>
      <c r="DD267" s="553" t="str">
        <f t="shared" si="66"/>
        <v>201812</v>
      </c>
      <c r="DE267" s="541" t="s">
        <v>96</v>
      </c>
      <c r="DF267" s="541" t="s">
        <v>682</v>
      </c>
      <c r="DG267" s="544">
        <f>'Report 5H'!$F$108</f>
        <v>0</v>
      </c>
      <c r="DH267" s="550">
        <f>'Report 5H'!$F$109</f>
        <v>0</v>
      </c>
      <c r="DI267" s="544">
        <f>'Report 5H'!$F$110</f>
        <v>0</v>
      </c>
      <c r="DJ267" s="544">
        <f>'Report 5H'!$F$111</f>
        <v>0</v>
      </c>
      <c r="DK267" s="544">
        <f>'Report 5H'!$F$112</f>
        <v>0</v>
      </c>
      <c r="DL267" s="544">
        <f>'Report 5H'!$F$113</f>
        <v>0</v>
      </c>
      <c r="DM267" s="544">
        <f>'Report 5H'!$F$114</f>
        <v>0</v>
      </c>
      <c r="DN267" s="544">
        <f>'Report 5H'!$F$115</f>
        <v>0</v>
      </c>
      <c r="DO267" s="544">
        <f>'Report 5H'!$F$116</f>
        <v>0</v>
      </c>
      <c r="DP267" s="544">
        <f>'Report 5H'!$F$117</f>
        <v>0</v>
      </c>
      <c r="DQ267" s="544">
        <f>'Report 5H'!$F$118</f>
        <v>0</v>
      </c>
    </row>
    <row r="268" spans="2:121">
      <c r="B268" s="535" t="s">
        <v>669</v>
      </c>
      <c r="C268" s="536">
        <v>1</v>
      </c>
      <c r="D268" s="537" t="str">
        <f>'Information Input'!$M$14</f>
        <v xml:space="preserve">      -      </v>
      </c>
      <c r="E268" s="537" t="s">
        <v>135</v>
      </c>
      <c r="F268" s="538">
        <f t="shared" ref="F268:F331" si="70">DATE(K268,1,1)</f>
        <v>43466</v>
      </c>
      <c r="G268" s="538">
        <f t="shared" ref="G268:G331" si="71">DATE(K268,3,31)</f>
        <v>43555</v>
      </c>
      <c r="H268" s="538">
        <f>'Information Input'!$H$35</f>
        <v>43555</v>
      </c>
      <c r="I268" s="537" t="str">
        <f>'Information Input'!$J$22</f>
        <v>Quarterly</v>
      </c>
      <c r="J268" s="538">
        <f>'Information Input'!$H$30</f>
        <v>43555</v>
      </c>
      <c r="K268" s="537">
        <f>'Information Input'!$J$18</f>
        <v>2019</v>
      </c>
      <c r="L268" s="579" t="s">
        <v>97</v>
      </c>
      <c r="M268" s="540" t="s">
        <v>98</v>
      </c>
      <c r="N268" s="541" t="s">
        <v>96</v>
      </c>
      <c r="O268" s="542" t="s">
        <v>675</v>
      </c>
      <c r="P268" s="537">
        <v>45</v>
      </c>
      <c r="Q268" s="541" t="s">
        <v>187</v>
      </c>
      <c r="R268" s="541" t="s">
        <v>239</v>
      </c>
      <c r="S268" s="543">
        <f>'Report 1'!$R$18</f>
        <v>0</v>
      </c>
      <c r="T268" s="544">
        <f>'Report 1'!$R$65</f>
        <v>0</v>
      </c>
      <c r="U268" s="545">
        <f>'Report 1'!$R$151</f>
        <v>0</v>
      </c>
      <c r="AL268" s="546" t="s">
        <v>669</v>
      </c>
      <c r="AM268" s="547">
        <v>2</v>
      </c>
      <c r="AN268" s="547" t="str">
        <f>'Information Input'!$M$14</f>
        <v xml:space="preserve">      -      </v>
      </c>
      <c r="AO268" s="547" t="s">
        <v>136</v>
      </c>
      <c r="AP268" s="538">
        <f t="shared" si="69"/>
        <v>43556</v>
      </c>
      <c r="AQ268" s="538">
        <f t="shared" si="68"/>
        <v>43646</v>
      </c>
      <c r="AR268" s="538">
        <f>'Information Input'!$H$35</f>
        <v>43555</v>
      </c>
      <c r="AS268" s="547" t="str">
        <f>'Information Input'!$J$22</f>
        <v>Quarterly</v>
      </c>
      <c r="AT268" s="538">
        <f>'Information Input'!$H$30</f>
        <v>43555</v>
      </c>
      <c r="AU268" s="547">
        <f>'Information Input'!$J$18</f>
        <v>2019</v>
      </c>
      <c r="AV268" s="547" t="s">
        <v>92</v>
      </c>
      <c r="AW268" s="547" t="s">
        <v>93</v>
      </c>
      <c r="AX268" s="547" t="s">
        <v>91</v>
      </c>
      <c r="AY268" s="548" t="s">
        <v>671</v>
      </c>
      <c r="AZ268" s="547">
        <v>15</v>
      </c>
      <c r="BA268" s="549" t="s">
        <v>157</v>
      </c>
      <c r="BB268" s="543" t="s">
        <v>234</v>
      </c>
      <c r="BC268" s="550">
        <f>'Report 2'!$O67</f>
        <v>0</v>
      </c>
      <c r="BD268" s="550">
        <f>'Report 2'!$P67</f>
        <v>0</v>
      </c>
      <c r="BE268" s="550">
        <f>'Report 2'!$Q67</f>
        <v>0</v>
      </c>
      <c r="BF268" s="550">
        <f>'Report 2'!$R67</f>
        <v>0</v>
      </c>
      <c r="BG268" s="550">
        <f>'Report 2'!$S67</f>
        <v>0</v>
      </c>
      <c r="BH268" s="550">
        <f>'Report 2'!$T67</f>
        <v>0</v>
      </c>
      <c r="BI268" s="550">
        <f>'Report 2'!$U67</f>
        <v>0</v>
      </c>
      <c r="BK268" s="541" t="s">
        <v>669</v>
      </c>
      <c r="BL268" s="537">
        <v>3</v>
      </c>
      <c r="BM268" s="537" t="str">
        <f>'Information Input'!$M$14</f>
        <v xml:space="preserve">      -      </v>
      </c>
      <c r="BN268" s="537" t="s">
        <v>139</v>
      </c>
      <c r="BO268" s="538">
        <f>'Information Input'!$H$33</f>
        <v>43466</v>
      </c>
      <c r="BP268" s="538">
        <f>'Information Input'!$H$34</f>
        <v>43555</v>
      </c>
      <c r="BQ268" s="538">
        <f>'Information Input'!$H$35</f>
        <v>43555</v>
      </c>
      <c r="BR268" s="537" t="str">
        <f>'Information Input'!$J$22</f>
        <v>Quarterly</v>
      </c>
      <c r="BS268" s="538">
        <f>'Information Input'!$H$30</f>
        <v>43555</v>
      </c>
      <c r="BT268" s="537">
        <f>'Information Input'!$J$18</f>
        <v>2019</v>
      </c>
      <c r="BU268" s="579" t="s">
        <v>89</v>
      </c>
      <c r="BV268" s="540" t="s">
        <v>90</v>
      </c>
      <c r="BW268" s="541" t="s">
        <v>91</v>
      </c>
      <c r="BX268" s="537">
        <v>5</v>
      </c>
      <c r="BY268" s="549" t="s">
        <v>253</v>
      </c>
      <c r="BZ268" s="549" t="s">
        <v>254</v>
      </c>
      <c r="CA268" s="543">
        <f>'Report 3'!$H$20</f>
        <v>0</v>
      </c>
      <c r="CC268" s="542" t="s">
        <v>669</v>
      </c>
      <c r="CD268" s="1014" t="s">
        <v>672</v>
      </c>
      <c r="CE268" s="1014" t="str">
        <f>'Information Input'!$M$14</f>
        <v xml:space="preserve">      -      </v>
      </c>
      <c r="CF268" s="551" t="s">
        <v>135</v>
      </c>
      <c r="CG268" s="552">
        <f t="shared" si="59"/>
        <v>43466</v>
      </c>
      <c r="CH268" s="552">
        <f t="shared" si="60"/>
        <v>43555</v>
      </c>
      <c r="CI268" s="552">
        <f>'Information Input'!$H$35</f>
        <v>43555</v>
      </c>
      <c r="CJ268" s="551" t="str">
        <f>'Information Input'!$J$22</f>
        <v>Quarterly</v>
      </c>
      <c r="CK268" s="552">
        <f>'Information Input'!$H$30</f>
        <v>43555</v>
      </c>
      <c r="CL268" s="551">
        <f>'Information Input'!$J$18</f>
        <v>2019</v>
      </c>
      <c r="CM268" s="551" t="s">
        <v>104</v>
      </c>
      <c r="CN268" s="1014" t="s">
        <v>105</v>
      </c>
      <c r="CO268" s="542" t="s">
        <v>103</v>
      </c>
      <c r="CP268" s="542" t="s">
        <v>671</v>
      </c>
      <c r="CQ268" s="551">
        <v>27</v>
      </c>
      <c r="CR268" s="542" t="s">
        <v>169</v>
      </c>
      <c r="CS268" s="542" t="s">
        <v>235</v>
      </c>
      <c r="CT268" s="1015">
        <f>'Report 1'!$AG$18</f>
        <v>0</v>
      </c>
      <c r="CU268" s="1016">
        <f>SUMIF('Report 4A'!$G$16:$G$95,$CQ268,'Report 4A'!$AO$16:$AO$95)</f>
        <v>0</v>
      </c>
      <c r="CV268" s="1017">
        <f t="shared" si="61"/>
        <v>0</v>
      </c>
      <c r="CX268" s="546" t="s">
        <v>669</v>
      </c>
      <c r="CY268" s="537" t="s">
        <v>308</v>
      </c>
      <c r="CZ268" s="537" t="str">
        <f>'Information Input'!$M$14</f>
        <v xml:space="preserve">      -      </v>
      </c>
      <c r="DA268" s="538">
        <f>'Information Input'!$H$35</f>
        <v>43555</v>
      </c>
      <c r="DB268" s="537" t="str">
        <f>'Information Input'!$J$22</f>
        <v>Quarterly</v>
      </c>
      <c r="DC268" s="552">
        <f>'Information Input'!$H$30</f>
        <v>43555</v>
      </c>
      <c r="DD268" s="553" t="str">
        <f t="shared" si="66"/>
        <v>201811</v>
      </c>
      <c r="DE268" s="541" t="s">
        <v>96</v>
      </c>
      <c r="DF268" s="541" t="s">
        <v>682</v>
      </c>
      <c r="DG268" s="544">
        <f>'Report 5H'!$G$108</f>
        <v>0</v>
      </c>
      <c r="DH268" s="550">
        <f>'Report 5H'!$G$109</f>
        <v>0</v>
      </c>
      <c r="DI268" s="544">
        <f>'Report 5H'!$G$110</f>
        <v>0</v>
      </c>
      <c r="DJ268" s="544">
        <f>'Report 5H'!$G$111</f>
        <v>0</v>
      </c>
      <c r="DK268" s="544">
        <f>'Report 5H'!$G$112</f>
        <v>0</v>
      </c>
      <c r="DL268" s="544">
        <f>'Report 5H'!$G$113</f>
        <v>0</v>
      </c>
      <c r="DM268" s="544">
        <f>'Report 5H'!$G$114</f>
        <v>0</v>
      </c>
      <c r="DN268" s="544">
        <f>'Report 5H'!$G$115</f>
        <v>0</v>
      </c>
      <c r="DO268" s="544">
        <f>'Report 5H'!$G$116</f>
        <v>0</v>
      </c>
      <c r="DP268" s="544">
        <f>'Report 5H'!$G$117</f>
        <v>0</v>
      </c>
      <c r="DQ268" s="544">
        <f>'Report 5H'!$G$118</f>
        <v>0</v>
      </c>
    </row>
    <row r="269" spans="2:121">
      <c r="B269" s="535" t="s">
        <v>669</v>
      </c>
      <c r="C269" s="536">
        <v>1</v>
      </c>
      <c r="D269" s="537" t="str">
        <f>'Information Input'!$M$14</f>
        <v xml:space="preserve">      -      </v>
      </c>
      <c r="E269" s="537" t="s">
        <v>135</v>
      </c>
      <c r="F269" s="538">
        <f t="shared" si="70"/>
        <v>43466</v>
      </c>
      <c r="G269" s="538">
        <f t="shared" si="71"/>
        <v>43555</v>
      </c>
      <c r="H269" s="538">
        <f>'Information Input'!$H$35</f>
        <v>43555</v>
      </c>
      <c r="I269" s="537" t="str">
        <f>'Information Input'!$J$22</f>
        <v>Quarterly</v>
      </c>
      <c r="J269" s="538">
        <f>'Information Input'!$H$30</f>
        <v>43555</v>
      </c>
      <c r="K269" s="537">
        <f>'Information Input'!$J$18</f>
        <v>2019</v>
      </c>
      <c r="L269" s="579" t="s">
        <v>97</v>
      </c>
      <c r="M269" s="540" t="s">
        <v>98</v>
      </c>
      <c r="N269" s="541" t="s">
        <v>96</v>
      </c>
      <c r="O269" s="542" t="s">
        <v>675</v>
      </c>
      <c r="P269" s="537">
        <v>46</v>
      </c>
      <c r="Q269" s="541" t="s">
        <v>188</v>
      </c>
      <c r="R269" s="541" t="s">
        <v>239</v>
      </c>
      <c r="S269" s="543">
        <f>'Report 1'!$R$18</f>
        <v>0</v>
      </c>
      <c r="T269" s="544">
        <f>'Report 1'!$R$66</f>
        <v>0</v>
      </c>
      <c r="U269" s="545">
        <f>'Report 1'!$R$152</f>
        <v>0</v>
      </c>
      <c r="AL269" s="546" t="s">
        <v>669</v>
      </c>
      <c r="AM269" s="547">
        <v>2</v>
      </c>
      <c r="AN269" s="547" t="str">
        <f>'Information Input'!$M$14</f>
        <v xml:space="preserve">      -      </v>
      </c>
      <c r="AO269" s="547" t="s">
        <v>136</v>
      </c>
      <c r="AP269" s="538">
        <f t="shared" si="69"/>
        <v>43556</v>
      </c>
      <c r="AQ269" s="538">
        <f t="shared" si="68"/>
        <v>43646</v>
      </c>
      <c r="AR269" s="538">
        <f>'Information Input'!$H$35</f>
        <v>43555</v>
      </c>
      <c r="AS269" s="547" t="str">
        <f>'Information Input'!$J$22</f>
        <v>Quarterly</v>
      </c>
      <c r="AT269" s="538">
        <f>'Information Input'!$H$30</f>
        <v>43555</v>
      </c>
      <c r="AU269" s="547">
        <f>'Information Input'!$J$18</f>
        <v>2019</v>
      </c>
      <c r="AV269" s="547" t="s">
        <v>92</v>
      </c>
      <c r="AW269" s="547" t="s">
        <v>93</v>
      </c>
      <c r="AX269" s="547" t="s">
        <v>91</v>
      </c>
      <c r="AY269" s="548" t="s">
        <v>671</v>
      </c>
      <c r="AZ269" s="547">
        <v>16</v>
      </c>
      <c r="BA269" s="549" t="s">
        <v>158</v>
      </c>
      <c r="BB269" s="543" t="s">
        <v>235</v>
      </c>
      <c r="BC269" s="550">
        <f>'Report 2'!$O68</f>
        <v>0</v>
      </c>
      <c r="BD269" s="550">
        <f>'Report 2'!$P68</f>
        <v>0</v>
      </c>
      <c r="BE269" s="550">
        <f>'Report 2'!$Q68</f>
        <v>0</v>
      </c>
      <c r="BF269" s="550">
        <f>'Report 2'!$R68</f>
        <v>0</v>
      </c>
      <c r="BG269" s="550">
        <f>'Report 2'!$S68</f>
        <v>0</v>
      </c>
      <c r="BH269" s="550">
        <f>'Report 2'!$T68</f>
        <v>0</v>
      </c>
      <c r="BI269" s="550">
        <f>'Report 2'!$U68</f>
        <v>0</v>
      </c>
      <c r="BK269" s="541" t="s">
        <v>669</v>
      </c>
      <c r="BL269" s="537">
        <v>3</v>
      </c>
      <c r="BM269" s="537" t="str">
        <f>'Information Input'!$M$14</f>
        <v xml:space="preserve">      -      </v>
      </c>
      <c r="BN269" s="537" t="s">
        <v>139</v>
      </c>
      <c r="BO269" s="538">
        <f>'Information Input'!$H$33</f>
        <v>43466</v>
      </c>
      <c r="BP269" s="538">
        <f>'Information Input'!$H$34</f>
        <v>43555</v>
      </c>
      <c r="BQ269" s="538">
        <f>'Information Input'!$H$35</f>
        <v>43555</v>
      </c>
      <c r="BR269" s="537" t="str">
        <f>'Information Input'!$J$22</f>
        <v>Quarterly</v>
      </c>
      <c r="BS269" s="538">
        <f>'Information Input'!$H$30</f>
        <v>43555</v>
      </c>
      <c r="BT269" s="537">
        <f>'Information Input'!$J$18</f>
        <v>2019</v>
      </c>
      <c r="BU269" s="579" t="s">
        <v>89</v>
      </c>
      <c r="BV269" s="540" t="s">
        <v>90</v>
      </c>
      <c r="BW269" s="541" t="s">
        <v>91</v>
      </c>
      <c r="BX269" s="537">
        <v>6</v>
      </c>
      <c r="BY269" s="549" t="s">
        <v>255</v>
      </c>
      <c r="BZ269" s="549" t="s">
        <v>254</v>
      </c>
      <c r="CA269" s="543">
        <f>'Report 3'!$H$21</f>
        <v>0</v>
      </c>
      <c r="CC269" s="542" t="s">
        <v>669</v>
      </c>
      <c r="CD269" s="1014" t="s">
        <v>672</v>
      </c>
      <c r="CE269" s="1014" t="str">
        <f>'Information Input'!$M$14</f>
        <v xml:space="preserve">      -      </v>
      </c>
      <c r="CF269" s="551" t="s">
        <v>135</v>
      </c>
      <c r="CG269" s="552">
        <f t="shared" ref="CG269:CG332" si="72">DATE(CL269,1,1)</f>
        <v>43466</v>
      </c>
      <c r="CH269" s="552">
        <f t="shared" ref="CH269:CH332" si="73">DATE(CL269,3,31)</f>
        <v>43555</v>
      </c>
      <c r="CI269" s="552">
        <f>'Information Input'!$H$35</f>
        <v>43555</v>
      </c>
      <c r="CJ269" s="551" t="str">
        <f>'Information Input'!$J$22</f>
        <v>Quarterly</v>
      </c>
      <c r="CK269" s="552">
        <f>'Information Input'!$H$30</f>
        <v>43555</v>
      </c>
      <c r="CL269" s="551">
        <f>'Information Input'!$J$18</f>
        <v>2019</v>
      </c>
      <c r="CM269" s="551" t="s">
        <v>104</v>
      </c>
      <c r="CN269" s="1014" t="s">
        <v>105</v>
      </c>
      <c r="CO269" s="542" t="s">
        <v>103</v>
      </c>
      <c r="CP269" s="542" t="s">
        <v>671</v>
      </c>
      <c r="CQ269" s="551">
        <v>28</v>
      </c>
      <c r="CR269" s="542" t="s">
        <v>170</v>
      </c>
      <c r="CS269" s="542" t="s">
        <v>235</v>
      </c>
      <c r="CT269" s="1015">
        <f>'Report 1'!$AG$18</f>
        <v>0</v>
      </c>
      <c r="CU269" s="1016">
        <f>SUMIF('Report 4A'!$G$16:$G$95,$CQ269,'Report 4A'!$AO$16:$AO$95)</f>
        <v>0</v>
      </c>
      <c r="CV269" s="1017">
        <f t="shared" si="61"/>
        <v>0</v>
      </c>
      <c r="CX269" s="546" t="s">
        <v>669</v>
      </c>
      <c r="CY269" s="537" t="s">
        <v>308</v>
      </c>
      <c r="CZ269" s="537" t="str">
        <f>'Information Input'!$M$14</f>
        <v xml:space="preserve">      -      </v>
      </c>
      <c r="DA269" s="538">
        <f>'Information Input'!$H$35</f>
        <v>43555</v>
      </c>
      <c r="DB269" s="537" t="str">
        <f>'Information Input'!$J$22</f>
        <v>Quarterly</v>
      </c>
      <c r="DC269" s="552">
        <f>'Information Input'!$H$30</f>
        <v>43555</v>
      </c>
      <c r="DD269" s="553" t="str">
        <f t="shared" si="66"/>
        <v>201810</v>
      </c>
      <c r="DE269" s="541" t="s">
        <v>96</v>
      </c>
      <c r="DF269" s="541" t="s">
        <v>682</v>
      </c>
      <c r="DG269" s="544">
        <f>'Report 5H'!$H$108</f>
        <v>0</v>
      </c>
      <c r="DH269" s="550">
        <f>'Report 5H'!$H$109</f>
        <v>0</v>
      </c>
      <c r="DI269" s="544">
        <f>'Report 5H'!$H$110</f>
        <v>0</v>
      </c>
      <c r="DJ269" s="544">
        <f>'Report 5H'!$H$111</f>
        <v>0</v>
      </c>
      <c r="DK269" s="544">
        <f>'Report 5H'!$H$112</f>
        <v>0</v>
      </c>
      <c r="DL269" s="544">
        <f>'Report 5H'!$H$113</f>
        <v>0</v>
      </c>
      <c r="DM269" s="544">
        <f>'Report 5H'!$H$114</f>
        <v>0</v>
      </c>
      <c r="DN269" s="544">
        <f>'Report 5H'!$H$115</f>
        <v>0</v>
      </c>
      <c r="DO269" s="544">
        <f>'Report 5H'!$H$116</f>
        <v>0</v>
      </c>
      <c r="DP269" s="544">
        <f>'Report 5H'!$H$117</f>
        <v>0</v>
      </c>
      <c r="DQ269" s="544">
        <f>'Report 5H'!$H$118</f>
        <v>0</v>
      </c>
    </row>
    <row r="270" spans="2:121">
      <c r="B270" s="535" t="s">
        <v>669</v>
      </c>
      <c r="C270" s="536">
        <v>1</v>
      </c>
      <c r="D270" s="537" t="str">
        <f>'Information Input'!$M$14</f>
        <v xml:space="preserve">      -      </v>
      </c>
      <c r="E270" s="537" t="s">
        <v>135</v>
      </c>
      <c r="F270" s="538">
        <f t="shared" si="70"/>
        <v>43466</v>
      </c>
      <c r="G270" s="538">
        <f t="shared" si="71"/>
        <v>43555</v>
      </c>
      <c r="H270" s="538">
        <f>'Information Input'!$H$35</f>
        <v>43555</v>
      </c>
      <c r="I270" s="537" t="str">
        <f>'Information Input'!$J$22</f>
        <v>Quarterly</v>
      </c>
      <c r="J270" s="538">
        <f>'Information Input'!$H$30</f>
        <v>43555</v>
      </c>
      <c r="K270" s="537">
        <f>'Information Input'!$J$18</f>
        <v>2019</v>
      </c>
      <c r="L270" s="579" t="s">
        <v>97</v>
      </c>
      <c r="M270" s="540" t="s">
        <v>98</v>
      </c>
      <c r="N270" s="541" t="s">
        <v>96</v>
      </c>
      <c r="O270" s="542" t="s">
        <v>675</v>
      </c>
      <c r="P270" s="537">
        <v>47</v>
      </c>
      <c r="Q270" s="541" t="s">
        <v>189</v>
      </c>
      <c r="R270" s="541" t="s">
        <v>239</v>
      </c>
      <c r="S270" s="543">
        <f>'Report 1'!$R$18</f>
        <v>0</v>
      </c>
      <c r="T270" s="544">
        <f>'Report 1'!$R$67</f>
        <v>0</v>
      </c>
      <c r="U270" s="545">
        <f>'Report 1'!$R$153</f>
        <v>0</v>
      </c>
      <c r="AL270" s="546" t="s">
        <v>669</v>
      </c>
      <c r="AM270" s="547">
        <v>2</v>
      </c>
      <c r="AN270" s="547" t="str">
        <f>'Information Input'!$M$14</f>
        <v xml:space="preserve">      -      </v>
      </c>
      <c r="AO270" s="547" t="s">
        <v>136</v>
      </c>
      <c r="AP270" s="538">
        <f t="shared" si="69"/>
        <v>43556</v>
      </c>
      <c r="AQ270" s="538">
        <f t="shared" si="68"/>
        <v>43646</v>
      </c>
      <c r="AR270" s="538">
        <f>'Information Input'!$H$35</f>
        <v>43555</v>
      </c>
      <c r="AS270" s="547" t="str">
        <f>'Information Input'!$J$22</f>
        <v>Quarterly</v>
      </c>
      <c r="AT270" s="538">
        <f>'Information Input'!$H$30</f>
        <v>43555</v>
      </c>
      <c r="AU270" s="547">
        <f>'Information Input'!$J$18</f>
        <v>2019</v>
      </c>
      <c r="AV270" s="547" t="s">
        <v>92</v>
      </c>
      <c r="AW270" s="547" t="s">
        <v>93</v>
      </c>
      <c r="AX270" s="547" t="s">
        <v>91</v>
      </c>
      <c r="AY270" s="548" t="s">
        <v>671</v>
      </c>
      <c r="AZ270" s="547">
        <v>17</v>
      </c>
      <c r="BA270" s="549" t="s">
        <v>159</v>
      </c>
      <c r="BB270" s="543" t="s">
        <v>235</v>
      </c>
      <c r="BC270" s="550">
        <f>'Report 2'!$O69</f>
        <v>0</v>
      </c>
      <c r="BD270" s="550">
        <f>'Report 2'!$P69</f>
        <v>0</v>
      </c>
      <c r="BE270" s="550">
        <f>'Report 2'!$Q69</f>
        <v>0</v>
      </c>
      <c r="BF270" s="550">
        <f>'Report 2'!$R69</f>
        <v>0</v>
      </c>
      <c r="BG270" s="550">
        <f>'Report 2'!$S69</f>
        <v>0</v>
      </c>
      <c r="BH270" s="550">
        <f>'Report 2'!$T69</f>
        <v>0</v>
      </c>
      <c r="BI270" s="550">
        <f>'Report 2'!$U69</f>
        <v>0</v>
      </c>
      <c r="BK270" s="541" t="s">
        <v>669</v>
      </c>
      <c r="BL270" s="537">
        <v>3</v>
      </c>
      <c r="BM270" s="537" t="str">
        <f>'Information Input'!$M$14</f>
        <v xml:space="preserve">      -      </v>
      </c>
      <c r="BN270" s="537" t="s">
        <v>139</v>
      </c>
      <c r="BO270" s="538">
        <f>'Information Input'!$H$33</f>
        <v>43466</v>
      </c>
      <c r="BP270" s="538">
        <f>'Information Input'!$H$34</f>
        <v>43555</v>
      </c>
      <c r="BQ270" s="538">
        <f>'Information Input'!$H$35</f>
        <v>43555</v>
      </c>
      <c r="BR270" s="537" t="str">
        <f>'Information Input'!$J$22</f>
        <v>Quarterly</v>
      </c>
      <c r="BS270" s="538">
        <f>'Information Input'!$H$30</f>
        <v>43555</v>
      </c>
      <c r="BT270" s="537">
        <f>'Information Input'!$J$18</f>
        <v>2019</v>
      </c>
      <c r="BU270" s="579" t="s">
        <v>89</v>
      </c>
      <c r="BV270" s="540" t="s">
        <v>90</v>
      </c>
      <c r="BW270" s="541" t="s">
        <v>91</v>
      </c>
      <c r="BX270" s="537">
        <v>7</v>
      </c>
      <c r="BY270" s="549" t="s">
        <v>256</v>
      </c>
      <c r="BZ270" s="549" t="s">
        <v>254</v>
      </c>
      <c r="CA270" s="543">
        <f>'Report 3'!$H$22</f>
        <v>0</v>
      </c>
      <c r="CC270" s="542" t="s">
        <v>669</v>
      </c>
      <c r="CD270" s="1014" t="s">
        <v>672</v>
      </c>
      <c r="CE270" s="1014" t="str">
        <f>'Information Input'!$M$14</f>
        <v xml:space="preserve">      -      </v>
      </c>
      <c r="CF270" s="551" t="s">
        <v>135</v>
      </c>
      <c r="CG270" s="552">
        <f t="shared" si="72"/>
        <v>43466</v>
      </c>
      <c r="CH270" s="552">
        <f t="shared" si="73"/>
        <v>43555</v>
      </c>
      <c r="CI270" s="552">
        <f>'Information Input'!$H$35</f>
        <v>43555</v>
      </c>
      <c r="CJ270" s="551" t="str">
        <f>'Information Input'!$J$22</f>
        <v>Quarterly</v>
      </c>
      <c r="CK270" s="552">
        <f>'Information Input'!$H$30</f>
        <v>43555</v>
      </c>
      <c r="CL270" s="551">
        <f>'Information Input'!$J$18</f>
        <v>2019</v>
      </c>
      <c r="CM270" s="551" t="s">
        <v>104</v>
      </c>
      <c r="CN270" s="1014" t="s">
        <v>105</v>
      </c>
      <c r="CO270" s="542" t="s">
        <v>103</v>
      </c>
      <c r="CP270" s="542" t="s">
        <v>671</v>
      </c>
      <c r="CQ270" s="551">
        <v>29</v>
      </c>
      <c r="CR270" s="542" t="s">
        <v>171</v>
      </c>
      <c r="CS270" s="542" t="s">
        <v>238</v>
      </c>
      <c r="CT270" s="1015">
        <f>'Report 1'!$AG$18</f>
        <v>0</v>
      </c>
      <c r="CU270" s="1016">
        <f>SUMIF('Report 4A'!$G$16:$G$95,$CQ270,'Report 4A'!$AO$16:$AO$95)</f>
        <v>0</v>
      </c>
      <c r="CV270" s="1017">
        <f t="shared" si="61"/>
        <v>0</v>
      </c>
      <c r="CX270" s="546" t="s">
        <v>669</v>
      </c>
      <c r="CY270" s="537" t="s">
        <v>308</v>
      </c>
      <c r="CZ270" s="537" t="str">
        <f>'Information Input'!$M$14</f>
        <v xml:space="preserve">      -      </v>
      </c>
      <c r="DA270" s="538">
        <f>'Information Input'!$H$35</f>
        <v>43555</v>
      </c>
      <c r="DB270" s="537" t="str">
        <f>'Information Input'!$J$22</f>
        <v>Quarterly</v>
      </c>
      <c r="DC270" s="552">
        <f>'Information Input'!$H$30</f>
        <v>43555</v>
      </c>
      <c r="DD270" s="553" t="str">
        <f t="shared" si="66"/>
        <v>201809</v>
      </c>
      <c r="DE270" s="541" t="s">
        <v>96</v>
      </c>
      <c r="DF270" s="541" t="s">
        <v>682</v>
      </c>
      <c r="DG270" s="544">
        <f>'Report 5H'!$I$108</f>
        <v>0</v>
      </c>
      <c r="DH270" s="550">
        <f>'Report 5H'!$I$109</f>
        <v>0</v>
      </c>
      <c r="DI270" s="544">
        <f>'Report 5H'!$I$110</f>
        <v>0</v>
      </c>
      <c r="DJ270" s="544">
        <f>'Report 5H'!$I$111</f>
        <v>0</v>
      </c>
      <c r="DK270" s="544">
        <f>'Report 5H'!$I$112</f>
        <v>0</v>
      </c>
      <c r="DL270" s="544">
        <f>'Report 5H'!$I$113</f>
        <v>0</v>
      </c>
      <c r="DM270" s="544">
        <f>'Report 5H'!$I$114</f>
        <v>0</v>
      </c>
      <c r="DN270" s="544">
        <f>'Report 5H'!$I$115</f>
        <v>0</v>
      </c>
      <c r="DO270" s="544">
        <f>'Report 5H'!$I$116</f>
        <v>0</v>
      </c>
      <c r="DP270" s="544">
        <f>'Report 5H'!$I$117</f>
        <v>0</v>
      </c>
      <c r="DQ270" s="544">
        <f>'Report 5H'!$I$118</f>
        <v>0</v>
      </c>
    </row>
    <row r="271" spans="2:121">
      <c r="B271" s="535" t="s">
        <v>669</v>
      </c>
      <c r="C271" s="536">
        <v>1</v>
      </c>
      <c r="D271" s="537" t="str">
        <f>'Information Input'!$M$14</f>
        <v xml:space="preserve">      -      </v>
      </c>
      <c r="E271" s="537" t="s">
        <v>135</v>
      </c>
      <c r="F271" s="538">
        <f t="shared" si="70"/>
        <v>43466</v>
      </c>
      <c r="G271" s="538">
        <f t="shared" si="71"/>
        <v>43555</v>
      </c>
      <c r="H271" s="538">
        <f>'Information Input'!$H$35</f>
        <v>43555</v>
      </c>
      <c r="I271" s="537" t="str">
        <f>'Information Input'!$J$22</f>
        <v>Quarterly</v>
      </c>
      <c r="J271" s="538">
        <f>'Information Input'!$H$30</f>
        <v>43555</v>
      </c>
      <c r="K271" s="537">
        <f>'Information Input'!$J$18</f>
        <v>2019</v>
      </c>
      <c r="L271" s="579" t="s">
        <v>97</v>
      </c>
      <c r="M271" s="540" t="s">
        <v>98</v>
      </c>
      <c r="N271" s="541" t="s">
        <v>96</v>
      </c>
      <c r="O271" s="542" t="s">
        <v>675</v>
      </c>
      <c r="P271" s="537">
        <v>48</v>
      </c>
      <c r="Q271" s="541" t="s">
        <v>190</v>
      </c>
      <c r="R271" s="541" t="s">
        <v>239</v>
      </c>
      <c r="S271" s="543">
        <f>'Report 1'!$R$18</f>
        <v>0</v>
      </c>
      <c r="T271" s="544">
        <f>'Report 1'!$R$68</f>
        <v>0</v>
      </c>
      <c r="U271" s="545">
        <f>'Report 1'!$R$154</f>
        <v>0</v>
      </c>
      <c r="AL271" s="546" t="s">
        <v>669</v>
      </c>
      <c r="AM271" s="547">
        <v>2</v>
      </c>
      <c r="AN271" s="547" t="str">
        <f>'Information Input'!$M$14</f>
        <v xml:space="preserve">      -      </v>
      </c>
      <c r="AO271" s="547" t="s">
        <v>136</v>
      </c>
      <c r="AP271" s="538">
        <f t="shared" si="69"/>
        <v>43556</v>
      </c>
      <c r="AQ271" s="538">
        <f t="shared" si="68"/>
        <v>43646</v>
      </c>
      <c r="AR271" s="538">
        <f>'Information Input'!$H$35</f>
        <v>43555</v>
      </c>
      <c r="AS271" s="547" t="str">
        <f>'Information Input'!$J$22</f>
        <v>Quarterly</v>
      </c>
      <c r="AT271" s="538">
        <f>'Information Input'!$H$30</f>
        <v>43555</v>
      </c>
      <c r="AU271" s="547">
        <f>'Information Input'!$J$18</f>
        <v>2019</v>
      </c>
      <c r="AV271" s="547" t="s">
        <v>92</v>
      </c>
      <c r="AW271" s="547" t="s">
        <v>93</v>
      </c>
      <c r="AX271" s="547" t="s">
        <v>91</v>
      </c>
      <c r="AY271" s="548" t="s">
        <v>671</v>
      </c>
      <c r="AZ271" s="547">
        <v>18</v>
      </c>
      <c r="BA271" s="549" t="s">
        <v>160</v>
      </c>
      <c r="BB271" s="543" t="s">
        <v>235</v>
      </c>
      <c r="BC271" s="550">
        <f>'Report 2'!$O70</f>
        <v>0</v>
      </c>
      <c r="BD271" s="550">
        <f>'Report 2'!$P70</f>
        <v>0</v>
      </c>
      <c r="BE271" s="550">
        <f>'Report 2'!$Q70</f>
        <v>0</v>
      </c>
      <c r="BF271" s="550">
        <f>'Report 2'!$R70</f>
        <v>0</v>
      </c>
      <c r="BG271" s="550">
        <f>'Report 2'!$S70</f>
        <v>0</v>
      </c>
      <c r="BH271" s="550">
        <f>'Report 2'!$T70</f>
        <v>0</v>
      </c>
      <c r="BI271" s="550">
        <f>'Report 2'!$U70</f>
        <v>0</v>
      </c>
      <c r="BK271" s="541" t="s">
        <v>669</v>
      </c>
      <c r="BL271" s="537">
        <v>3</v>
      </c>
      <c r="BM271" s="537" t="str">
        <f>'Information Input'!$M$14</f>
        <v xml:space="preserve">      -      </v>
      </c>
      <c r="BN271" s="537" t="s">
        <v>139</v>
      </c>
      <c r="BO271" s="538">
        <f>'Information Input'!$H$33</f>
        <v>43466</v>
      </c>
      <c r="BP271" s="538">
        <f>'Information Input'!$H$34</f>
        <v>43555</v>
      </c>
      <c r="BQ271" s="538">
        <f>'Information Input'!$H$35</f>
        <v>43555</v>
      </c>
      <c r="BR271" s="537" t="str">
        <f>'Information Input'!$J$22</f>
        <v>Quarterly</v>
      </c>
      <c r="BS271" s="538">
        <f>'Information Input'!$H$30</f>
        <v>43555</v>
      </c>
      <c r="BT271" s="537">
        <f>'Information Input'!$J$18</f>
        <v>2019</v>
      </c>
      <c r="BU271" s="579" t="s">
        <v>89</v>
      </c>
      <c r="BV271" s="540" t="s">
        <v>90</v>
      </c>
      <c r="BW271" s="541" t="s">
        <v>91</v>
      </c>
      <c r="BX271" s="537">
        <v>8</v>
      </c>
      <c r="BY271" s="549" t="s">
        <v>178</v>
      </c>
      <c r="BZ271" s="549" t="s">
        <v>257</v>
      </c>
      <c r="CA271" s="543">
        <f>'Report 3'!$H$23</f>
        <v>0</v>
      </c>
      <c r="CC271" s="542" t="s">
        <v>669</v>
      </c>
      <c r="CD271" s="1014" t="s">
        <v>672</v>
      </c>
      <c r="CE271" s="1014" t="str">
        <f>'Information Input'!$M$14</f>
        <v xml:space="preserve">      -      </v>
      </c>
      <c r="CF271" s="551" t="s">
        <v>135</v>
      </c>
      <c r="CG271" s="552">
        <f t="shared" si="72"/>
        <v>43466</v>
      </c>
      <c r="CH271" s="552">
        <f t="shared" si="73"/>
        <v>43555</v>
      </c>
      <c r="CI271" s="552">
        <f>'Information Input'!$H$35</f>
        <v>43555</v>
      </c>
      <c r="CJ271" s="551" t="str">
        <f>'Information Input'!$J$22</f>
        <v>Quarterly</v>
      </c>
      <c r="CK271" s="552">
        <f>'Information Input'!$H$30</f>
        <v>43555</v>
      </c>
      <c r="CL271" s="551">
        <f>'Information Input'!$J$18</f>
        <v>2019</v>
      </c>
      <c r="CM271" s="551" t="s">
        <v>104</v>
      </c>
      <c r="CN271" s="1014" t="s">
        <v>105</v>
      </c>
      <c r="CO271" s="542" t="s">
        <v>103</v>
      </c>
      <c r="CP271" s="542" t="s">
        <v>671</v>
      </c>
      <c r="CQ271" s="551">
        <v>30</v>
      </c>
      <c r="CR271" s="542" t="s">
        <v>172</v>
      </c>
      <c r="CS271" s="542" t="s">
        <v>238</v>
      </c>
      <c r="CT271" s="1015">
        <f>'Report 1'!$AG$18</f>
        <v>0</v>
      </c>
      <c r="CU271" s="1016">
        <f>SUMIF('Report 4A'!$G$16:$G$95,$CQ271,'Report 4A'!$AO$16:$AO$95)</f>
        <v>0</v>
      </c>
      <c r="CV271" s="1017">
        <f t="shared" si="61"/>
        <v>0</v>
      </c>
      <c r="CX271" s="546" t="s">
        <v>669</v>
      </c>
      <c r="CY271" s="537" t="s">
        <v>308</v>
      </c>
      <c r="CZ271" s="537" t="str">
        <f>'Information Input'!$M$14</f>
        <v xml:space="preserve">      -      </v>
      </c>
      <c r="DA271" s="538">
        <f>'Information Input'!$H$35</f>
        <v>43555</v>
      </c>
      <c r="DB271" s="537" t="str">
        <f>'Information Input'!$J$22</f>
        <v>Quarterly</v>
      </c>
      <c r="DC271" s="552">
        <f>'Information Input'!$H$30</f>
        <v>43555</v>
      </c>
      <c r="DD271" s="553" t="str">
        <f t="shared" si="66"/>
        <v>201808</v>
      </c>
      <c r="DE271" s="541" t="s">
        <v>96</v>
      </c>
      <c r="DF271" s="541" t="s">
        <v>682</v>
      </c>
      <c r="DG271" s="544">
        <f>'Report 5H'!$J$108</f>
        <v>0</v>
      </c>
      <c r="DH271" s="550">
        <f>'Report 5H'!$J$109</f>
        <v>0</v>
      </c>
      <c r="DI271" s="544">
        <f>'Report 5H'!$J$110</f>
        <v>0</v>
      </c>
      <c r="DJ271" s="544">
        <f>'Report 5H'!$J$111</f>
        <v>0</v>
      </c>
      <c r="DK271" s="544">
        <f>'Report 5H'!$J$112</f>
        <v>0</v>
      </c>
      <c r="DL271" s="544">
        <f>'Report 5H'!$J$113</f>
        <v>0</v>
      </c>
      <c r="DM271" s="544">
        <f>'Report 5H'!$J$114</f>
        <v>0</v>
      </c>
      <c r="DN271" s="544">
        <f>'Report 5H'!$J$115</f>
        <v>0</v>
      </c>
      <c r="DO271" s="544">
        <f>'Report 5H'!$J$116</f>
        <v>0</v>
      </c>
      <c r="DP271" s="544">
        <f>'Report 5H'!$J$117</f>
        <v>0</v>
      </c>
      <c r="DQ271" s="544">
        <f>'Report 5H'!$J$118</f>
        <v>0</v>
      </c>
    </row>
    <row r="272" spans="2:121">
      <c r="B272" s="535" t="s">
        <v>669</v>
      </c>
      <c r="C272" s="536">
        <v>1</v>
      </c>
      <c r="D272" s="537" t="str">
        <f>'Information Input'!$M$14</f>
        <v xml:space="preserve">      -      </v>
      </c>
      <c r="E272" s="537" t="s">
        <v>135</v>
      </c>
      <c r="F272" s="538">
        <f t="shared" si="70"/>
        <v>43466</v>
      </c>
      <c r="G272" s="538">
        <f t="shared" si="71"/>
        <v>43555</v>
      </c>
      <c r="H272" s="538">
        <f>'Information Input'!$H$35</f>
        <v>43555</v>
      </c>
      <c r="I272" s="537" t="str">
        <f>'Information Input'!$J$22</f>
        <v>Quarterly</v>
      </c>
      <c r="J272" s="538">
        <f>'Information Input'!$H$30</f>
        <v>43555</v>
      </c>
      <c r="K272" s="537">
        <f>'Information Input'!$J$18</f>
        <v>2019</v>
      </c>
      <c r="L272" s="579" t="s">
        <v>97</v>
      </c>
      <c r="M272" s="540" t="s">
        <v>98</v>
      </c>
      <c r="N272" s="541" t="s">
        <v>96</v>
      </c>
      <c r="O272" s="542" t="s">
        <v>675</v>
      </c>
      <c r="P272" s="537">
        <v>49</v>
      </c>
      <c r="Q272" s="541" t="s">
        <v>191</v>
      </c>
      <c r="R272" s="541" t="s">
        <v>239</v>
      </c>
      <c r="S272" s="543">
        <f>'Report 1'!$R$18</f>
        <v>0</v>
      </c>
      <c r="T272" s="544">
        <f>'Report 1'!$R$69</f>
        <v>0</v>
      </c>
      <c r="U272" s="545">
        <f>'Report 1'!$R$155</f>
        <v>0</v>
      </c>
      <c r="AL272" s="546" t="s">
        <v>669</v>
      </c>
      <c r="AM272" s="547">
        <v>2</v>
      </c>
      <c r="AN272" s="547" t="str">
        <f>'Information Input'!$M$14</f>
        <v xml:space="preserve">      -      </v>
      </c>
      <c r="AO272" s="547" t="s">
        <v>136</v>
      </c>
      <c r="AP272" s="538">
        <f t="shared" si="69"/>
        <v>43556</v>
      </c>
      <c r="AQ272" s="538">
        <f t="shared" si="68"/>
        <v>43646</v>
      </c>
      <c r="AR272" s="538">
        <f>'Information Input'!$H$35</f>
        <v>43555</v>
      </c>
      <c r="AS272" s="547" t="str">
        <f>'Information Input'!$J$22</f>
        <v>Quarterly</v>
      </c>
      <c r="AT272" s="538">
        <f>'Information Input'!$H$30</f>
        <v>43555</v>
      </c>
      <c r="AU272" s="547">
        <f>'Information Input'!$J$18</f>
        <v>2019</v>
      </c>
      <c r="AV272" s="547" t="s">
        <v>92</v>
      </c>
      <c r="AW272" s="547" t="s">
        <v>93</v>
      </c>
      <c r="AX272" s="547" t="s">
        <v>91</v>
      </c>
      <c r="AY272" s="548" t="s">
        <v>671</v>
      </c>
      <c r="AZ272" s="547">
        <v>19</v>
      </c>
      <c r="BA272" s="549" t="s">
        <v>161</v>
      </c>
      <c r="BB272" s="543" t="s">
        <v>235</v>
      </c>
      <c r="BC272" s="550">
        <f>'Report 2'!$O71</f>
        <v>0</v>
      </c>
      <c r="BD272" s="550">
        <f>'Report 2'!$P71</f>
        <v>0</v>
      </c>
      <c r="BE272" s="550">
        <f>'Report 2'!$Q71</f>
        <v>0</v>
      </c>
      <c r="BF272" s="550">
        <f>'Report 2'!$R71</f>
        <v>0</v>
      </c>
      <c r="BG272" s="550">
        <f>'Report 2'!$S71</f>
        <v>0</v>
      </c>
      <c r="BH272" s="550">
        <f>'Report 2'!$T71</f>
        <v>0</v>
      </c>
      <c r="BI272" s="550">
        <f>'Report 2'!$U71</f>
        <v>0</v>
      </c>
      <c r="BK272" s="541" t="s">
        <v>669</v>
      </c>
      <c r="BL272" s="537">
        <v>3</v>
      </c>
      <c r="BM272" s="537" t="str">
        <f>'Information Input'!$M$14</f>
        <v xml:space="preserve">      -      </v>
      </c>
      <c r="BN272" s="537" t="s">
        <v>139</v>
      </c>
      <c r="BO272" s="538">
        <f>'Information Input'!$H$33</f>
        <v>43466</v>
      </c>
      <c r="BP272" s="538">
        <f>'Information Input'!$H$34</f>
        <v>43555</v>
      </c>
      <c r="BQ272" s="538">
        <f>'Information Input'!$H$35</f>
        <v>43555</v>
      </c>
      <c r="BR272" s="537" t="str">
        <f>'Information Input'!$J$22</f>
        <v>Quarterly</v>
      </c>
      <c r="BS272" s="538">
        <f>'Information Input'!$H$30</f>
        <v>43555</v>
      </c>
      <c r="BT272" s="537">
        <f>'Information Input'!$J$18</f>
        <v>2019</v>
      </c>
      <c r="BU272" s="579" t="s">
        <v>89</v>
      </c>
      <c r="BV272" s="540" t="s">
        <v>90</v>
      </c>
      <c r="BW272" s="541" t="s">
        <v>91</v>
      </c>
      <c r="BX272" s="537">
        <v>9</v>
      </c>
      <c r="BY272" s="549" t="s">
        <v>170</v>
      </c>
      <c r="BZ272" s="549" t="s">
        <v>258</v>
      </c>
      <c r="CA272" s="543">
        <f>'Report 3'!$H$24</f>
        <v>0</v>
      </c>
      <c r="CC272" s="542" t="s">
        <v>669</v>
      </c>
      <c r="CD272" s="1014" t="s">
        <v>672</v>
      </c>
      <c r="CE272" s="1014" t="str">
        <f>'Information Input'!$M$14</f>
        <v xml:space="preserve">      -      </v>
      </c>
      <c r="CF272" s="551" t="s">
        <v>135</v>
      </c>
      <c r="CG272" s="552">
        <f t="shared" si="72"/>
        <v>43466</v>
      </c>
      <c r="CH272" s="552">
        <f t="shared" si="73"/>
        <v>43555</v>
      </c>
      <c r="CI272" s="552">
        <f>'Information Input'!$H$35</f>
        <v>43555</v>
      </c>
      <c r="CJ272" s="551" t="str">
        <f>'Information Input'!$J$22</f>
        <v>Quarterly</v>
      </c>
      <c r="CK272" s="552">
        <f>'Information Input'!$H$30</f>
        <v>43555</v>
      </c>
      <c r="CL272" s="551">
        <f>'Information Input'!$J$18</f>
        <v>2019</v>
      </c>
      <c r="CM272" s="551" t="s">
        <v>104</v>
      </c>
      <c r="CN272" s="1014" t="s">
        <v>105</v>
      </c>
      <c r="CO272" s="542" t="s">
        <v>103</v>
      </c>
      <c r="CP272" s="542" t="s">
        <v>671</v>
      </c>
      <c r="CQ272" s="551">
        <v>31</v>
      </c>
      <c r="CR272" s="542" t="s">
        <v>173</v>
      </c>
      <c r="CS272" s="542" t="s">
        <v>233</v>
      </c>
      <c r="CT272" s="1015">
        <f>'Report 1'!$AG$18</f>
        <v>0</v>
      </c>
      <c r="CU272" s="1016">
        <f>SUMIF('Report 4A'!$G$16:$G$95,$CQ272,'Report 4A'!$AO$16:$AO$95)</f>
        <v>0</v>
      </c>
      <c r="CV272" s="1017">
        <f t="shared" si="61"/>
        <v>0</v>
      </c>
      <c r="CX272" s="546" t="s">
        <v>669</v>
      </c>
      <c r="CY272" s="537" t="s">
        <v>308</v>
      </c>
      <c r="CZ272" s="537" t="str">
        <f>'Information Input'!$M$14</f>
        <v xml:space="preserve">      -      </v>
      </c>
      <c r="DA272" s="538">
        <f>'Information Input'!$H$35</f>
        <v>43555</v>
      </c>
      <c r="DB272" s="537" t="str">
        <f>'Information Input'!$J$22</f>
        <v>Quarterly</v>
      </c>
      <c r="DC272" s="552">
        <f>'Information Input'!$H$30</f>
        <v>43555</v>
      </c>
      <c r="DD272" s="553" t="str">
        <f t="shared" si="66"/>
        <v>201807</v>
      </c>
      <c r="DE272" s="541" t="s">
        <v>96</v>
      </c>
      <c r="DF272" s="541" t="s">
        <v>682</v>
      </c>
      <c r="DG272" s="544">
        <f>'Report 5H'!$K$108</f>
        <v>0</v>
      </c>
      <c r="DH272" s="550">
        <f>'Report 5H'!$K$109</f>
        <v>0</v>
      </c>
      <c r="DI272" s="544">
        <f>'Report 5H'!$K$110</f>
        <v>0</v>
      </c>
      <c r="DJ272" s="544">
        <f>'Report 5H'!$K$111</f>
        <v>0</v>
      </c>
      <c r="DK272" s="544">
        <f>'Report 5H'!$K$112</f>
        <v>0</v>
      </c>
      <c r="DL272" s="544">
        <f>'Report 5H'!$K$113</f>
        <v>0</v>
      </c>
      <c r="DM272" s="544">
        <f>'Report 5H'!$K$114</f>
        <v>0</v>
      </c>
      <c r="DN272" s="544">
        <f>'Report 5H'!$K$115</f>
        <v>0</v>
      </c>
      <c r="DO272" s="544">
        <f>'Report 5H'!$K$116</f>
        <v>0</v>
      </c>
      <c r="DP272" s="544">
        <f>'Report 5H'!$K$117</f>
        <v>0</v>
      </c>
      <c r="DQ272" s="544">
        <f>'Report 5H'!$K$118</f>
        <v>0</v>
      </c>
    </row>
    <row r="273" spans="2:121">
      <c r="B273" s="535" t="s">
        <v>669</v>
      </c>
      <c r="C273" s="536">
        <v>1</v>
      </c>
      <c r="D273" s="537" t="str">
        <f>'Information Input'!$M$14</f>
        <v xml:space="preserve">      -      </v>
      </c>
      <c r="E273" s="537" t="s">
        <v>135</v>
      </c>
      <c r="F273" s="538">
        <f t="shared" si="70"/>
        <v>43466</v>
      </c>
      <c r="G273" s="538">
        <f t="shared" si="71"/>
        <v>43555</v>
      </c>
      <c r="H273" s="538">
        <f>'Information Input'!$H$35</f>
        <v>43555</v>
      </c>
      <c r="I273" s="537" t="str">
        <f>'Information Input'!$J$22</f>
        <v>Quarterly</v>
      </c>
      <c r="J273" s="538">
        <f>'Information Input'!$H$30</f>
        <v>43555</v>
      </c>
      <c r="K273" s="537">
        <f>'Information Input'!$J$18</f>
        <v>2019</v>
      </c>
      <c r="L273" s="579" t="s">
        <v>97</v>
      </c>
      <c r="M273" s="540" t="s">
        <v>98</v>
      </c>
      <c r="N273" s="541" t="s">
        <v>96</v>
      </c>
      <c r="O273" s="542" t="s">
        <v>675</v>
      </c>
      <c r="P273" s="537">
        <v>50</v>
      </c>
      <c r="Q273" s="541" t="s">
        <v>192</v>
      </c>
      <c r="R273" s="541" t="s">
        <v>239</v>
      </c>
      <c r="S273" s="543">
        <f>'Report 1'!$R$18</f>
        <v>0</v>
      </c>
      <c r="T273" s="544">
        <f>'Report 1'!$R$70</f>
        <v>0</v>
      </c>
      <c r="U273" s="545">
        <f>'Report 1'!$R$156</f>
        <v>0</v>
      </c>
      <c r="AL273" s="546" t="s">
        <v>669</v>
      </c>
      <c r="AM273" s="547">
        <v>2</v>
      </c>
      <c r="AN273" s="547" t="str">
        <f>'Information Input'!$M$14</f>
        <v xml:space="preserve">      -      </v>
      </c>
      <c r="AO273" s="547" t="s">
        <v>136</v>
      </c>
      <c r="AP273" s="538">
        <f t="shared" si="69"/>
        <v>43556</v>
      </c>
      <c r="AQ273" s="538">
        <f t="shared" si="68"/>
        <v>43646</v>
      </c>
      <c r="AR273" s="538">
        <f>'Information Input'!$H$35</f>
        <v>43555</v>
      </c>
      <c r="AS273" s="547" t="str">
        <f>'Information Input'!$J$22</f>
        <v>Quarterly</v>
      </c>
      <c r="AT273" s="538">
        <f>'Information Input'!$H$30</f>
        <v>43555</v>
      </c>
      <c r="AU273" s="547">
        <f>'Information Input'!$J$18</f>
        <v>2019</v>
      </c>
      <c r="AV273" s="547" t="s">
        <v>92</v>
      </c>
      <c r="AW273" s="547" t="s">
        <v>93</v>
      </c>
      <c r="AX273" s="547" t="s">
        <v>91</v>
      </c>
      <c r="AY273" s="548" t="s">
        <v>671</v>
      </c>
      <c r="AZ273" s="547">
        <v>20</v>
      </c>
      <c r="BA273" s="549" t="s">
        <v>162</v>
      </c>
      <c r="BB273" s="543" t="s">
        <v>235</v>
      </c>
      <c r="BC273" s="550">
        <f>'Report 2'!$O72</f>
        <v>0</v>
      </c>
      <c r="BD273" s="550">
        <f>'Report 2'!$P72</f>
        <v>0</v>
      </c>
      <c r="BE273" s="550">
        <f>'Report 2'!$Q72</f>
        <v>0</v>
      </c>
      <c r="BF273" s="550">
        <f>'Report 2'!$R72</f>
        <v>0</v>
      </c>
      <c r="BG273" s="550">
        <f>'Report 2'!$S72</f>
        <v>0</v>
      </c>
      <c r="BH273" s="550">
        <f>'Report 2'!$T72</f>
        <v>0</v>
      </c>
      <c r="BI273" s="550">
        <f>'Report 2'!$U72</f>
        <v>0</v>
      </c>
      <c r="BK273" s="522" t="s">
        <v>669</v>
      </c>
      <c r="BL273" s="517">
        <v>3</v>
      </c>
      <c r="BM273" s="517" t="str">
        <f>'Information Input'!$M$14</f>
        <v xml:space="preserve">      -      </v>
      </c>
      <c r="BN273" s="517" t="s">
        <v>139</v>
      </c>
      <c r="BO273" s="518">
        <f>'Information Input'!$H$33</f>
        <v>43466</v>
      </c>
      <c r="BP273" s="518">
        <f>'Information Input'!$H$34</f>
        <v>43555</v>
      </c>
      <c r="BQ273" s="519">
        <f>'Information Input'!$H$35</f>
        <v>43555</v>
      </c>
      <c r="BR273" s="517" t="str">
        <f>'Information Input'!$J$22</f>
        <v>Quarterly</v>
      </c>
      <c r="BS273" s="519">
        <f>'Information Input'!$H$30</f>
        <v>43555</v>
      </c>
      <c r="BT273" s="517">
        <f>'Information Input'!$J$18</f>
        <v>2019</v>
      </c>
      <c r="BU273" s="578" t="s">
        <v>92</v>
      </c>
      <c r="BV273" s="521" t="s">
        <v>93</v>
      </c>
      <c r="BW273" s="522" t="s">
        <v>91</v>
      </c>
      <c r="BX273" s="517">
        <v>1</v>
      </c>
      <c r="BY273" s="530" t="s">
        <v>153</v>
      </c>
      <c r="BZ273" s="530" t="s">
        <v>250</v>
      </c>
      <c r="CA273" s="524">
        <f>'Report 3'!$M$16</f>
        <v>0</v>
      </c>
      <c r="CC273" s="542" t="s">
        <v>669</v>
      </c>
      <c r="CD273" s="1014" t="s">
        <v>672</v>
      </c>
      <c r="CE273" s="1014" t="str">
        <f>'Information Input'!$M$14</f>
        <v xml:space="preserve">      -      </v>
      </c>
      <c r="CF273" s="551" t="s">
        <v>135</v>
      </c>
      <c r="CG273" s="552">
        <f t="shared" si="72"/>
        <v>43466</v>
      </c>
      <c r="CH273" s="552">
        <f t="shared" si="73"/>
        <v>43555</v>
      </c>
      <c r="CI273" s="552">
        <f>'Information Input'!$H$35</f>
        <v>43555</v>
      </c>
      <c r="CJ273" s="551" t="str">
        <f>'Information Input'!$J$22</f>
        <v>Quarterly</v>
      </c>
      <c r="CK273" s="552">
        <f>'Information Input'!$H$30</f>
        <v>43555</v>
      </c>
      <c r="CL273" s="551">
        <f>'Information Input'!$J$18</f>
        <v>2019</v>
      </c>
      <c r="CM273" s="551" t="s">
        <v>104</v>
      </c>
      <c r="CN273" s="1014" t="s">
        <v>105</v>
      </c>
      <c r="CO273" s="542" t="s">
        <v>103</v>
      </c>
      <c r="CP273" s="542" t="s">
        <v>671</v>
      </c>
      <c r="CQ273" s="551">
        <v>32</v>
      </c>
      <c r="CR273" s="542" t="s">
        <v>174</v>
      </c>
      <c r="CS273" s="542" t="s">
        <v>238</v>
      </c>
      <c r="CT273" s="1015">
        <f>'Report 1'!$AG$18</f>
        <v>0</v>
      </c>
      <c r="CU273" s="1016">
        <f>SUMIF('Report 4A'!$G$16:$G$95,$CQ273,'Report 4A'!$AO$16:$AO$95)</f>
        <v>0</v>
      </c>
      <c r="CV273" s="1017">
        <f t="shared" si="61"/>
        <v>0</v>
      </c>
      <c r="CX273" s="546" t="s">
        <v>669</v>
      </c>
      <c r="CY273" s="537" t="s">
        <v>308</v>
      </c>
      <c r="CZ273" s="537" t="str">
        <f>'Information Input'!$M$14</f>
        <v xml:space="preserve">      -      </v>
      </c>
      <c r="DA273" s="538">
        <f>'Information Input'!$H$35</f>
        <v>43555</v>
      </c>
      <c r="DB273" s="537" t="str">
        <f>'Information Input'!$J$22</f>
        <v>Quarterly</v>
      </c>
      <c r="DC273" s="552">
        <f>'Information Input'!$H$30</f>
        <v>43555</v>
      </c>
      <c r="DD273" s="553" t="str">
        <f t="shared" si="66"/>
        <v>201806</v>
      </c>
      <c r="DE273" s="541" t="s">
        <v>96</v>
      </c>
      <c r="DF273" s="541" t="s">
        <v>682</v>
      </c>
      <c r="DG273" s="544">
        <f>'Report 5H'!$L$108</f>
        <v>0</v>
      </c>
      <c r="DH273" s="550">
        <f>'Report 5H'!$L$109</f>
        <v>0</v>
      </c>
      <c r="DI273" s="544">
        <f>'Report 5H'!$L$110</f>
        <v>0</v>
      </c>
      <c r="DJ273" s="544">
        <f>'Report 5H'!$L$111</f>
        <v>0</v>
      </c>
      <c r="DK273" s="544">
        <f>'Report 5H'!$L$112</f>
        <v>0</v>
      </c>
      <c r="DL273" s="544">
        <f>'Report 5H'!$L$113</f>
        <v>0</v>
      </c>
      <c r="DM273" s="544">
        <f>'Report 5H'!$L$114</f>
        <v>0</v>
      </c>
      <c r="DN273" s="544">
        <f>'Report 5H'!$L$115</f>
        <v>0</v>
      </c>
      <c r="DO273" s="544">
        <f>'Report 5H'!$L$116</f>
        <v>0</v>
      </c>
      <c r="DP273" s="544">
        <f>'Report 5H'!$L$117</f>
        <v>0</v>
      </c>
      <c r="DQ273" s="544">
        <f>'Report 5H'!$L$118</f>
        <v>0</v>
      </c>
    </row>
    <row r="274" spans="2:121">
      <c r="B274" s="535" t="s">
        <v>669</v>
      </c>
      <c r="C274" s="536">
        <v>1</v>
      </c>
      <c r="D274" s="537" t="str">
        <f>'Information Input'!$M$14</f>
        <v xml:space="preserve">      -      </v>
      </c>
      <c r="E274" s="537" t="s">
        <v>135</v>
      </c>
      <c r="F274" s="538">
        <f t="shared" si="70"/>
        <v>43466</v>
      </c>
      <c r="G274" s="538">
        <f t="shared" si="71"/>
        <v>43555</v>
      </c>
      <c r="H274" s="538">
        <f>'Information Input'!$H$35</f>
        <v>43555</v>
      </c>
      <c r="I274" s="537" t="str">
        <f>'Information Input'!$J$22</f>
        <v>Quarterly</v>
      </c>
      <c r="J274" s="538">
        <f>'Information Input'!$H$30</f>
        <v>43555</v>
      </c>
      <c r="K274" s="537">
        <f>'Information Input'!$J$18</f>
        <v>2019</v>
      </c>
      <c r="L274" s="579" t="s">
        <v>97</v>
      </c>
      <c r="M274" s="540" t="s">
        <v>98</v>
      </c>
      <c r="N274" s="541" t="s">
        <v>96</v>
      </c>
      <c r="O274" s="542" t="s">
        <v>675</v>
      </c>
      <c r="P274" s="537">
        <v>51</v>
      </c>
      <c r="Q274" s="541" t="s">
        <v>193</v>
      </c>
      <c r="R274" s="541" t="s">
        <v>239</v>
      </c>
      <c r="S274" s="543">
        <f>'Report 1'!$R$18</f>
        <v>0</v>
      </c>
      <c r="T274" s="544">
        <f>'Report 1'!$R$71</f>
        <v>0</v>
      </c>
      <c r="U274" s="545">
        <f>'Report 1'!$R$157</f>
        <v>0</v>
      </c>
      <c r="AL274" s="546" t="s">
        <v>669</v>
      </c>
      <c r="AM274" s="547">
        <v>2</v>
      </c>
      <c r="AN274" s="547" t="str">
        <f>'Information Input'!$M$14</f>
        <v xml:space="preserve">      -      </v>
      </c>
      <c r="AO274" s="547" t="s">
        <v>136</v>
      </c>
      <c r="AP274" s="538">
        <f t="shared" si="69"/>
        <v>43556</v>
      </c>
      <c r="AQ274" s="538">
        <f t="shared" si="68"/>
        <v>43646</v>
      </c>
      <c r="AR274" s="538">
        <f>'Information Input'!$H$35</f>
        <v>43555</v>
      </c>
      <c r="AS274" s="547" t="str">
        <f>'Information Input'!$J$22</f>
        <v>Quarterly</v>
      </c>
      <c r="AT274" s="538">
        <f>'Information Input'!$H$30</f>
        <v>43555</v>
      </c>
      <c r="AU274" s="547">
        <f>'Information Input'!$J$18</f>
        <v>2019</v>
      </c>
      <c r="AV274" s="547" t="s">
        <v>92</v>
      </c>
      <c r="AW274" s="547" t="s">
        <v>93</v>
      </c>
      <c r="AX274" s="547" t="s">
        <v>91</v>
      </c>
      <c r="AY274" s="548" t="s">
        <v>671</v>
      </c>
      <c r="AZ274" s="547">
        <v>21</v>
      </c>
      <c r="BA274" s="549" t="s">
        <v>163</v>
      </c>
      <c r="BB274" s="543" t="s">
        <v>235</v>
      </c>
      <c r="BC274" s="550">
        <f>'Report 2'!$O73</f>
        <v>0</v>
      </c>
      <c r="BD274" s="550">
        <f>'Report 2'!$P73</f>
        <v>0</v>
      </c>
      <c r="BE274" s="550">
        <f>'Report 2'!$Q73</f>
        <v>0</v>
      </c>
      <c r="BF274" s="550">
        <f>'Report 2'!$R73</f>
        <v>0</v>
      </c>
      <c r="BG274" s="550">
        <f>'Report 2'!$S73</f>
        <v>0</v>
      </c>
      <c r="BH274" s="550">
        <f>'Report 2'!$T73</f>
        <v>0</v>
      </c>
      <c r="BI274" s="550">
        <f>'Report 2'!$U73</f>
        <v>0</v>
      </c>
      <c r="BK274" s="541" t="s">
        <v>669</v>
      </c>
      <c r="BL274" s="537">
        <v>3</v>
      </c>
      <c r="BM274" s="537" t="str">
        <f>'Information Input'!$M$14</f>
        <v xml:space="preserve">      -      </v>
      </c>
      <c r="BN274" s="537" t="s">
        <v>139</v>
      </c>
      <c r="BO274" s="538">
        <f>'Information Input'!$H$33</f>
        <v>43466</v>
      </c>
      <c r="BP274" s="538">
        <f>'Information Input'!$H$34</f>
        <v>43555</v>
      </c>
      <c r="BQ274" s="538">
        <f>'Information Input'!$H$35</f>
        <v>43555</v>
      </c>
      <c r="BR274" s="537" t="str">
        <f>'Information Input'!$J$22</f>
        <v>Quarterly</v>
      </c>
      <c r="BS274" s="538">
        <f>'Information Input'!$H$30</f>
        <v>43555</v>
      </c>
      <c r="BT274" s="537">
        <f>'Information Input'!$J$18</f>
        <v>2019</v>
      </c>
      <c r="BU274" s="579" t="s">
        <v>92</v>
      </c>
      <c r="BV274" s="540" t="s">
        <v>93</v>
      </c>
      <c r="BW274" s="541" t="s">
        <v>91</v>
      </c>
      <c r="BX274" s="537">
        <v>2</v>
      </c>
      <c r="BY274" s="549" t="s">
        <v>154</v>
      </c>
      <c r="BZ274" s="549" t="s">
        <v>251</v>
      </c>
      <c r="CA274" s="543">
        <f>'Report 3'!$M$17</f>
        <v>0</v>
      </c>
      <c r="CC274" s="542" t="s">
        <v>669</v>
      </c>
      <c r="CD274" s="1014" t="s">
        <v>672</v>
      </c>
      <c r="CE274" s="1014" t="str">
        <f>'Information Input'!$M$14</f>
        <v xml:space="preserve">      -      </v>
      </c>
      <c r="CF274" s="551" t="s">
        <v>135</v>
      </c>
      <c r="CG274" s="552">
        <f t="shared" si="72"/>
        <v>43466</v>
      </c>
      <c r="CH274" s="552">
        <f t="shared" si="73"/>
        <v>43555</v>
      </c>
      <c r="CI274" s="552">
        <f>'Information Input'!$H$35</f>
        <v>43555</v>
      </c>
      <c r="CJ274" s="551" t="str">
        <f>'Information Input'!$J$22</f>
        <v>Quarterly</v>
      </c>
      <c r="CK274" s="552">
        <f>'Information Input'!$H$30</f>
        <v>43555</v>
      </c>
      <c r="CL274" s="551">
        <f>'Information Input'!$J$18</f>
        <v>2019</v>
      </c>
      <c r="CM274" s="551" t="s">
        <v>104</v>
      </c>
      <c r="CN274" s="1014" t="s">
        <v>105</v>
      </c>
      <c r="CO274" s="542" t="s">
        <v>103</v>
      </c>
      <c r="CP274" s="542" t="s">
        <v>671</v>
      </c>
      <c r="CQ274" s="551">
        <v>33</v>
      </c>
      <c r="CR274" s="542" t="s">
        <v>175</v>
      </c>
      <c r="CS274" s="542" t="s">
        <v>233</v>
      </c>
      <c r="CT274" s="1015">
        <f>'Report 1'!$AG$18</f>
        <v>0</v>
      </c>
      <c r="CU274" s="1016">
        <f>SUMIF('Report 4A'!$G$16:$G$95,$CQ274,'Report 4A'!$AO$16:$AO$95)</f>
        <v>0</v>
      </c>
      <c r="CV274" s="1017">
        <f t="shared" si="61"/>
        <v>0</v>
      </c>
      <c r="CX274" s="546" t="s">
        <v>669</v>
      </c>
      <c r="CY274" s="537" t="s">
        <v>308</v>
      </c>
      <c r="CZ274" s="537" t="str">
        <f>'Information Input'!$M$14</f>
        <v xml:space="preserve">      -      </v>
      </c>
      <c r="DA274" s="538">
        <f>'Information Input'!$H$35</f>
        <v>43555</v>
      </c>
      <c r="DB274" s="537" t="str">
        <f>'Information Input'!$J$22</f>
        <v>Quarterly</v>
      </c>
      <c r="DC274" s="552">
        <f>'Information Input'!$H$30</f>
        <v>43555</v>
      </c>
      <c r="DD274" s="553" t="str">
        <f t="shared" si="66"/>
        <v>201805</v>
      </c>
      <c r="DE274" s="541" t="s">
        <v>96</v>
      </c>
      <c r="DF274" s="541" t="s">
        <v>682</v>
      </c>
      <c r="DG274" s="544">
        <f>'Report 5H'!$M$108</f>
        <v>0</v>
      </c>
      <c r="DH274" s="550">
        <f>'Report 5H'!$M$109</f>
        <v>0</v>
      </c>
      <c r="DI274" s="544">
        <f>'Report 5H'!$M$110</f>
        <v>0</v>
      </c>
      <c r="DJ274" s="544">
        <f>'Report 5H'!$M$111</f>
        <v>0</v>
      </c>
      <c r="DK274" s="544">
        <f>'Report 5H'!$M$112</f>
        <v>0</v>
      </c>
      <c r="DL274" s="544">
        <f>'Report 5H'!$M$113</f>
        <v>0</v>
      </c>
      <c r="DM274" s="544">
        <f>'Report 5H'!$M$114</f>
        <v>0</v>
      </c>
      <c r="DN274" s="544">
        <f>'Report 5H'!$M$115</f>
        <v>0</v>
      </c>
      <c r="DO274" s="544">
        <f>'Report 5H'!$M$116</f>
        <v>0</v>
      </c>
      <c r="DP274" s="544">
        <f>'Report 5H'!$M$117</f>
        <v>0</v>
      </c>
      <c r="DQ274" s="544">
        <f>'Report 5H'!$M$118</f>
        <v>0</v>
      </c>
    </row>
    <row r="275" spans="2:121">
      <c r="B275" s="535" t="s">
        <v>669</v>
      </c>
      <c r="C275" s="536">
        <v>1</v>
      </c>
      <c r="D275" s="537" t="str">
        <f>'Information Input'!$M$14</f>
        <v xml:space="preserve">      -      </v>
      </c>
      <c r="E275" s="537" t="s">
        <v>135</v>
      </c>
      <c r="F275" s="538">
        <f t="shared" si="70"/>
        <v>43466</v>
      </c>
      <c r="G275" s="538">
        <f t="shared" si="71"/>
        <v>43555</v>
      </c>
      <c r="H275" s="538">
        <f>'Information Input'!$H$35</f>
        <v>43555</v>
      </c>
      <c r="I275" s="537" t="str">
        <f>'Information Input'!$J$22</f>
        <v>Quarterly</v>
      </c>
      <c r="J275" s="538">
        <f>'Information Input'!$H$30</f>
        <v>43555</v>
      </c>
      <c r="K275" s="537">
        <f>'Information Input'!$J$18</f>
        <v>2019</v>
      </c>
      <c r="L275" s="579" t="s">
        <v>97</v>
      </c>
      <c r="M275" s="540" t="s">
        <v>98</v>
      </c>
      <c r="N275" s="541" t="s">
        <v>96</v>
      </c>
      <c r="O275" s="542" t="s">
        <v>674</v>
      </c>
      <c r="P275" s="537">
        <v>52</v>
      </c>
      <c r="Q275" s="541" t="s">
        <v>194</v>
      </c>
      <c r="R275" s="541" t="s">
        <v>239</v>
      </c>
      <c r="S275" s="543">
        <f>'Report 1'!$R$18</f>
        <v>0</v>
      </c>
      <c r="T275" s="544">
        <f>'Report 1'!$R$72</f>
        <v>0</v>
      </c>
      <c r="U275" s="545">
        <f>'Report 1'!$R$158</f>
        <v>0</v>
      </c>
      <c r="AL275" s="546" t="s">
        <v>669</v>
      </c>
      <c r="AM275" s="547">
        <v>2</v>
      </c>
      <c r="AN275" s="547" t="str">
        <f>'Information Input'!$M$14</f>
        <v xml:space="preserve">      -      </v>
      </c>
      <c r="AO275" s="547" t="s">
        <v>136</v>
      </c>
      <c r="AP275" s="538">
        <f t="shared" si="69"/>
        <v>43556</v>
      </c>
      <c r="AQ275" s="538">
        <f t="shared" si="68"/>
        <v>43646</v>
      </c>
      <c r="AR275" s="538">
        <f>'Information Input'!$H$35</f>
        <v>43555</v>
      </c>
      <c r="AS275" s="547" t="str">
        <f>'Information Input'!$J$22</f>
        <v>Quarterly</v>
      </c>
      <c r="AT275" s="538">
        <f>'Information Input'!$H$30</f>
        <v>43555</v>
      </c>
      <c r="AU275" s="547">
        <f>'Information Input'!$J$18</f>
        <v>2019</v>
      </c>
      <c r="AV275" s="547" t="s">
        <v>92</v>
      </c>
      <c r="AW275" s="547" t="s">
        <v>93</v>
      </c>
      <c r="AX275" s="547" t="s">
        <v>91</v>
      </c>
      <c r="AY275" s="548" t="s">
        <v>671</v>
      </c>
      <c r="AZ275" s="547">
        <v>22</v>
      </c>
      <c r="BA275" s="549" t="s">
        <v>164</v>
      </c>
      <c r="BB275" s="543" t="s">
        <v>236</v>
      </c>
      <c r="BC275" s="550">
        <f>'Report 2'!$O74</f>
        <v>0</v>
      </c>
      <c r="BD275" s="550">
        <f>'Report 2'!$P74</f>
        <v>0</v>
      </c>
      <c r="BE275" s="550">
        <f>'Report 2'!$Q74</f>
        <v>0</v>
      </c>
      <c r="BF275" s="550">
        <f>'Report 2'!$R74</f>
        <v>0</v>
      </c>
      <c r="BG275" s="550">
        <f>'Report 2'!$S74</f>
        <v>0</v>
      </c>
      <c r="BH275" s="550">
        <f>'Report 2'!$T74</f>
        <v>0</v>
      </c>
      <c r="BI275" s="550">
        <f>'Report 2'!$U74</f>
        <v>0</v>
      </c>
      <c r="BK275" s="541" t="s">
        <v>669</v>
      </c>
      <c r="BL275" s="537">
        <v>3</v>
      </c>
      <c r="BM275" s="537" t="str">
        <f>'Information Input'!$M$14</f>
        <v xml:space="preserve">      -      </v>
      </c>
      <c r="BN275" s="537" t="s">
        <v>139</v>
      </c>
      <c r="BO275" s="538">
        <f>'Information Input'!$H$33</f>
        <v>43466</v>
      </c>
      <c r="BP275" s="538">
        <f>'Information Input'!$H$34</f>
        <v>43555</v>
      </c>
      <c r="BQ275" s="538">
        <f>'Information Input'!$H$35</f>
        <v>43555</v>
      </c>
      <c r="BR275" s="537" t="str">
        <f>'Information Input'!$J$22</f>
        <v>Quarterly</v>
      </c>
      <c r="BS275" s="538">
        <f>'Information Input'!$H$30</f>
        <v>43555</v>
      </c>
      <c r="BT275" s="537">
        <f>'Information Input'!$J$18</f>
        <v>2019</v>
      </c>
      <c r="BU275" s="579" t="s">
        <v>92</v>
      </c>
      <c r="BV275" s="540" t="s">
        <v>93</v>
      </c>
      <c r="BW275" s="541" t="s">
        <v>91</v>
      </c>
      <c r="BX275" s="537">
        <v>3</v>
      </c>
      <c r="BY275" s="549" t="s">
        <v>164</v>
      </c>
      <c r="BZ275" s="549" t="s">
        <v>250</v>
      </c>
      <c r="CA275" s="543">
        <f>'Report 3'!$M$18</f>
        <v>0</v>
      </c>
      <c r="CC275" s="542" t="s">
        <v>669</v>
      </c>
      <c r="CD275" s="1014" t="s">
        <v>672</v>
      </c>
      <c r="CE275" s="1014" t="str">
        <f>'Information Input'!$M$14</f>
        <v xml:space="preserve">      -      </v>
      </c>
      <c r="CF275" s="551" t="s">
        <v>135</v>
      </c>
      <c r="CG275" s="552">
        <f t="shared" si="72"/>
        <v>43466</v>
      </c>
      <c r="CH275" s="552">
        <f t="shared" si="73"/>
        <v>43555</v>
      </c>
      <c r="CI275" s="552">
        <f>'Information Input'!$H$35</f>
        <v>43555</v>
      </c>
      <c r="CJ275" s="551" t="str">
        <f>'Information Input'!$J$22</f>
        <v>Quarterly</v>
      </c>
      <c r="CK275" s="552">
        <f>'Information Input'!$H$30</f>
        <v>43555</v>
      </c>
      <c r="CL275" s="551">
        <f>'Information Input'!$J$18</f>
        <v>2019</v>
      </c>
      <c r="CM275" s="551" t="s">
        <v>104</v>
      </c>
      <c r="CN275" s="1014" t="s">
        <v>105</v>
      </c>
      <c r="CO275" s="542" t="s">
        <v>103</v>
      </c>
      <c r="CP275" s="542" t="s">
        <v>671</v>
      </c>
      <c r="CQ275" s="551">
        <v>34</v>
      </c>
      <c r="CR275" s="542" t="s">
        <v>176</v>
      </c>
      <c r="CS275" s="542" t="s">
        <v>238</v>
      </c>
      <c r="CT275" s="1015">
        <f>'Report 1'!$AG$18</f>
        <v>0</v>
      </c>
      <c r="CU275" s="1016">
        <f>SUMIF('Report 4A'!$G$16:$G$95,$CQ275,'Report 4A'!$AO$16:$AO$95)</f>
        <v>0</v>
      </c>
      <c r="CV275" s="1017">
        <f t="shared" si="61"/>
        <v>0</v>
      </c>
      <c r="CX275" s="546" t="s">
        <v>669</v>
      </c>
      <c r="CY275" s="537" t="s">
        <v>308</v>
      </c>
      <c r="CZ275" s="537" t="str">
        <f>'Information Input'!$M$14</f>
        <v xml:space="preserve">      -      </v>
      </c>
      <c r="DA275" s="538">
        <f>'Information Input'!$H$35</f>
        <v>43555</v>
      </c>
      <c r="DB275" s="537" t="str">
        <f>'Information Input'!$J$22</f>
        <v>Quarterly</v>
      </c>
      <c r="DC275" s="552">
        <f>'Information Input'!$H$30</f>
        <v>43555</v>
      </c>
      <c r="DD275" s="553" t="str">
        <f t="shared" si="66"/>
        <v>201804</v>
      </c>
      <c r="DE275" s="541" t="s">
        <v>96</v>
      </c>
      <c r="DF275" s="541" t="s">
        <v>682</v>
      </c>
      <c r="DG275" s="544">
        <f>'Report 5H'!$N$108</f>
        <v>0</v>
      </c>
      <c r="DH275" s="550">
        <f>'Report 5H'!$N$109</f>
        <v>0</v>
      </c>
      <c r="DI275" s="544">
        <f>'Report 5H'!$N$110</f>
        <v>0</v>
      </c>
      <c r="DJ275" s="544">
        <f>'Report 5H'!$N$111</f>
        <v>0</v>
      </c>
      <c r="DK275" s="544">
        <f>'Report 5H'!$N$112</f>
        <v>0</v>
      </c>
      <c r="DL275" s="544">
        <f>'Report 5H'!$N$113</f>
        <v>0</v>
      </c>
      <c r="DM275" s="544">
        <f>'Report 5H'!$N$114</f>
        <v>0</v>
      </c>
      <c r="DN275" s="544">
        <f>'Report 5H'!$N$115</f>
        <v>0</v>
      </c>
      <c r="DO275" s="544">
        <f>'Report 5H'!$N$116</f>
        <v>0</v>
      </c>
      <c r="DP275" s="544">
        <f>'Report 5H'!$N$117</f>
        <v>0</v>
      </c>
      <c r="DQ275" s="544">
        <f>'Report 5H'!$N$118</f>
        <v>0</v>
      </c>
    </row>
    <row r="276" spans="2:121">
      <c r="B276" s="535" t="s">
        <v>669</v>
      </c>
      <c r="C276" s="536">
        <v>1</v>
      </c>
      <c r="D276" s="537" t="str">
        <f>'Information Input'!$M$14</f>
        <v xml:space="preserve">      -      </v>
      </c>
      <c r="E276" s="537" t="s">
        <v>135</v>
      </c>
      <c r="F276" s="538">
        <f t="shared" si="70"/>
        <v>43466</v>
      </c>
      <c r="G276" s="538">
        <f t="shared" si="71"/>
        <v>43555</v>
      </c>
      <c r="H276" s="538">
        <f>'Information Input'!$H$35</f>
        <v>43555</v>
      </c>
      <c r="I276" s="537" t="str">
        <f>'Information Input'!$J$22</f>
        <v>Quarterly</v>
      </c>
      <c r="J276" s="538">
        <f>'Information Input'!$H$30</f>
        <v>43555</v>
      </c>
      <c r="K276" s="537">
        <f>'Information Input'!$J$18</f>
        <v>2019</v>
      </c>
      <c r="L276" s="579" t="s">
        <v>97</v>
      </c>
      <c r="M276" s="540" t="s">
        <v>98</v>
      </c>
      <c r="N276" s="541" t="s">
        <v>96</v>
      </c>
      <c r="O276" s="542" t="s">
        <v>676</v>
      </c>
      <c r="P276" s="537">
        <v>53</v>
      </c>
      <c r="Q276" s="541" t="s">
        <v>195</v>
      </c>
      <c r="R276" s="541" t="s">
        <v>677</v>
      </c>
      <c r="S276" s="543">
        <f>'Report 1'!$R$18</f>
        <v>0</v>
      </c>
      <c r="T276" s="544">
        <f>'Report 1'!$R$73</f>
        <v>0</v>
      </c>
      <c r="U276" s="545">
        <f>'Report 1'!$R$159</f>
        <v>0</v>
      </c>
      <c r="AL276" s="546" t="s">
        <v>669</v>
      </c>
      <c r="AM276" s="547">
        <v>2</v>
      </c>
      <c r="AN276" s="547" t="str">
        <f>'Information Input'!$M$14</f>
        <v xml:space="preserve">      -      </v>
      </c>
      <c r="AO276" s="547" t="s">
        <v>136</v>
      </c>
      <c r="AP276" s="538">
        <f t="shared" si="69"/>
        <v>43556</v>
      </c>
      <c r="AQ276" s="538">
        <f t="shared" si="68"/>
        <v>43646</v>
      </c>
      <c r="AR276" s="538">
        <f>'Information Input'!$H$35</f>
        <v>43555</v>
      </c>
      <c r="AS276" s="547" t="str">
        <f>'Information Input'!$J$22</f>
        <v>Quarterly</v>
      </c>
      <c r="AT276" s="538">
        <f>'Information Input'!$H$30</f>
        <v>43555</v>
      </c>
      <c r="AU276" s="547">
        <f>'Information Input'!$J$18</f>
        <v>2019</v>
      </c>
      <c r="AV276" s="547" t="s">
        <v>92</v>
      </c>
      <c r="AW276" s="547" t="s">
        <v>93</v>
      </c>
      <c r="AX276" s="547" t="s">
        <v>91</v>
      </c>
      <c r="AY276" s="548" t="s">
        <v>671</v>
      </c>
      <c r="AZ276" s="547">
        <v>23</v>
      </c>
      <c r="BA276" s="549" t="s">
        <v>165</v>
      </c>
      <c r="BB276" s="543" t="s">
        <v>236</v>
      </c>
      <c r="BC276" s="550">
        <f>'Report 2'!$O75</f>
        <v>0</v>
      </c>
      <c r="BD276" s="550">
        <f>'Report 2'!$P75</f>
        <v>0</v>
      </c>
      <c r="BE276" s="550">
        <f>'Report 2'!$Q75</f>
        <v>0</v>
      </c>
      <c r="BF276" s="550">
        <f>'Report 2'!$R75</f>
        <v>0</v>
      </c>
      <c r="BG276" s="550">
        <f>'Report 2'!$S75</f>
        <v>0</v>
      </c>
      <c r="BH276" s="550">
        <f>'Report 2'!$T75</f>
        <v>0</v>
      </c>
      <c r="BI276" s="550">
        <f>'Report 2'!$U75</f>
        <v>0</v>
      </c>
      <c r="BK276" s="541" t="s">
        <v>669</v>
      </c>
      <c r="BL276" s="537">
        <v>3</v>
      </c>
      <c r="BM276" s="537" t="str">
        <f>'Information Input'!$M$14</f>
        <v xml:space="preserve">      -      </v>
      </c>
      <c r="BN276" s="537" t="s">
        <v>139</v>
      </c>
      <c r="BO276" s="538">
        <f>'Information Input'!$H$33</f>
        <v>43466</v>
      </c>
      <c r="BP276" s="538">
        <f>'Information Input'!$H$34</f>
        <v>43555</v>
      </c>
      <c r="BQ276" s="538">
        <f>'Information Input'!$H$35</f>
        <v>43555</v>
      </c>
      <c r="BR276" s="537" t="str">
        <f>'Information Input'!$J$22</f>
        <v>Quarterly</v>
      </c>
      <c r="BS276" s="538">
        <f>'Information Input'!$H$30</f>
        <v>43555</v>
      </c>
      <c r="BT276" s="537">
        <f>'Information Input'!$J$18</f>
        <v>2019</v>
      </c>
      <c r="BU276" s="579" t="s">
        <v>92</v>
      </c>
      <c r="BV276" s="540" t="s">
        <v>93</v>
      </c>
      <c r="BW276" s="541" t="s">
        <v>91</v>
      </c>
      <c r="BX276" s="537">
        <v>4</v>
      </c>
      <c r="BY276" s="549" t="s">
        <v>164</v>
      </c>
      <c r="BZ276" s="549" t="s">
        <v>252</v>
      </c>
      <c r="CA276" s="543">
        <f>'Report 3'!$M$19</f>
        <v>0</v>
      </c>
      <c r="CC276" s="542" t="s">
        <v>669</v>
      </c>
      <c r="CD276" s="1014" t="s">
        <v>672</v>
      </c>
      <c r="CE276" s="1014" t="str">
        <f>'Information Input'!$M$14</f>
        <v xml:space="preserve">      -      </v>
      </c>
      <c r="CF276" s="551" t="s">
        <v>135</v>
      </c>
      <c r="CG276" s="552">
        <f t="shared" si="72"/>
        <v>43466</v>
      </c>
      <c r="CH276" s="552">
        <f t="shared" si="73"/>
        <v>43555</v>
      </c>
      <c r="CI276" s="552">
        <f>'Information Input'!$H$35</f>
        <v>43555</v>
      </c>
      <c r="CJ276" s="551" t="str">
        <f>'Information Input'!$J$22</f>
        <v>Quarterly</v>
      </c>
      <c r="CK276" s="552">
        <f>'Information Input'!$H$30</f>
        <v>43555</v>
      </c>
      <c r="CL276" s="551">
        <f>'Information Input'!$J$18</f>
        <v>2019</v>
      </c>
      <c r="CM276" s="551" t="s">
        <v>104</v>
      </c>
      <c r="CN276" s="1014" t="s">
        <v>105</v>
      </c>
      <c r="CO276" s="542" t="s">
        <v>103</v>
      </c>
      <c r="CP276" s="542" t="s">
        <v>671</v>
      </c>
      <c r="CQ276" s="551">
        <v>35</v>
      </c>
      <c r="CR276" s="542" t="s">
        <v>177</v>
      </c>
      <c r="CS276" s="542" t="s">
        <v>235</v>
      </c>
      <c r="CT276" s="1015">
        <f>'Report 1'!$AG$18</f>
        <v>0</v>
      </c>
      <c r="CU276" s="1016">
        <f>SUMIF('Report 4A'!$G$16:$G$95,$CQ276,'Report 4A'!$AO$16:$AO$95)</f>
        <v>0</v>
      </c>
      <c r="CV276" s="1017">
        <f t="shared" si="61"/>
        <v>0</v>
      </c>
      <c r="CX276" s="546" t="s">
        <v>669</v>
      </c>
      <c r="CY276" s="537" t="s">
        <v>308</v>
      </c>
      <c r="CZ276" s="537" t="str">
        <f>'Information Input'!$M$14</f>
        <v xml:space="preserve">      -      </v>
      </c>
      <c r="DA276" s="538">
        <f>'Information Input'!$H$35</f>
        <v>43555</v>
      </c>
      <c r="DB276" s="537" t="str">
        <f>'Information Input'!$J$22</f>
        <v>Quarterly</v>
      </c>
      <c r="DC276" s="552">
        <f>'Information Input'!$H$30</f>
        <v>43555</v>
      </c>
      <c r="DD276" s="553" t="str">
        <f t="shared" si="66"/>
        <v>201803</v>
      </c>
      <c r="DE276" s="541" t="s">
        <v>96</v>
      </c>
      <c r="DF276" s="541" t="s">
        <v>682</v>
      </c>
      <c r="DG276" s="544">
        <f>'Report 5H'!$O$108</f>
        <v>0</v>
      </c>
      <c r="DH276" s="550">
        <f>'Report 5H'!$O$109</f>
        <v>0</v>
      </c>
      <c r="DI276" s="544">
        <f>'Report 5H'!$O$110</f>
        <v>0</v>
      </c>
      <c r="DJ276" s="544">
        <f>'Report 5H'!$O$111</f>
        <v>0</v>
      </c>
      <c r="DK276" s="544">
        <f>'Report 5H'!$O$112</f>
        <v>0</v>
      </c>
      <c r="DL276" s="544">
        <f>'Report 5H'!$O$113</f>
        <v>0</v>
      </c>
      <c r="DM276" s="544">
        <f>'Report 5H'!$O$114</f>
        <v>0</v>
      </c>
      <c r="DN276" s="544">
        <f>'Report 5H'!$O$115</f>
        <v>0</v>
      </c>
      <c r="DO276" s="544">
        <f>'Report 5H'!$O$116</f>
        <v>0</v>
      </c>
      <c r="DP276" s="544">
        <f>'Report 5H'!$O$117</f>
        <v>0</v>
      </c>
      <c r="DQ276" s="544">
        <f>'Report 5H'!$O$118</f>
        <v>0</v>
      </c>
    </row>
    <row r="277" spans="2:121">
      <c r="B277" s="535" t="s">
        <v>669</v>
      </c>
      <c r="C277" s="536">
        <v>1</v>
      </c>
      <c r="D277" s="537" t="str">
        <f>'Information Input'!$M$14</f>
        <v xml:space="preserve">      -      </v>
      </c>
      <c r="E277" s="537" t="s">
        <v>135</v>
      </c>
      <c r="F277" s="538">
        <f t="shared" si="70"/>
        <v>43466</v>
      </c>
      <c r="G277" s="538">
        <f t="shared" si="71"/>
        <v>43555</v>
      </c>
      <c r="H277" s="538">
        <f>'Information Input'!$H$35</f>
        <v>43555</v>
      </c>
      <c r="I277" s="537" t="str">
        <f>'Information Input'!$J$22</f>
        <v>Quarterly</v>
      </c>
      <c r="J277" s="538">
        <f>'Information Input'!$H$30</f>
        <v>43555</v>
      </c>
      <c r="K277" s="537">
        <f>'Information Input'!$J$18</f>
        <v>2019</v>
      </c>
      <c r="L277" s="579" t="s">
        <v>97</v>
      </c>
      <c r="M277" s="540" t="s">
        <v>98</v>
      </c>
      <c r="N277" s="541" t="s">
        <v>96</v>
      </c>
      <c r="O277" s="542" t="s">
        <v>676</v>
      </c>
      <c r="P277" s="537">
        <v>54</v>
      </c>
      <c r="Q277" s="541" t="s">
        <v>196</v>
      </c>
      <c r="R277" s="541" t="s">
        <v>677</v>
      </c>
      <c r="S277" s="543">
        <f>'Report 1'!$R$18</f>
        <v>0</v>
      </c>
      <c r="T277" s="544">
        <f>'Report 1'!$R$74</f>
        <v>0</v>
      </c>
      <c r="U277" s="545">
        <f>'Report 1'!$R$160</f>
        <v>0</v>
      </c>
      <c r="AL277" s="546" t="s">
        <v>669</v>
      </c>
      <c r="AM277" s="547">
        <v>2</v>
      </c>
      <c r="AN277" s="547" t="str">
        <f>'Information Input'!$M$14</f>
        <v xml:space="preserve">      -      </v>
      </c>
      <c r="AO277" s="547" t="s">
        <v>136</v>
      </c>
      <c r="AP277" s="538">
        <f t="shared" si="69"/>
        <v>43556</v>
      </c>
      <c r="AQ277" s="538">
        <f t="shared" si="68"/>
        <v>43646</v>
      </c>
      <c r="AR277" s="538">
        <f>'Information Input'!$H$35</f>
        <v>43555</v>
      </c>
      <c r="AS277" s="547" t="str">
        <f>'Information Input'!$J$22</f>
        <v>Quarterly</v>
      </c>
      <c r="AT277" s="538">
        <f>'Information Input'!$H$30</f>
        <v>43555</v>
      </c>
      <c r="AU277" s="547">
        <f>'Information Input'!$J$18</f>
        <v>2019</v>
      </c>
      <c r="AV277" s="547" t="s">
        <v>92</v>
      </c>
      <c r="AW277" s="547" t="s">
        <v>93</v>
      </c>
      <c r="AX277" s="547" t="s">
        <v>91</v>
      </c>
      <c r="AY277" s="548" t="s">
        <v>671</v>
      </c>
      <c r="AZ277" s="547">
        <v>24</v>
      </c>
      <c r="BA277" s="549" t="s">
        <v>166</v>
      </c>
      <c r="BB277" s="543" t="s">
        <v>233</v>
      </c>
      <c r="BC277" s="550">
        <f>'Report 2'!$O76</f>
        <v>0</v>
      </c>
      <c r="BD277" s="550">
        <f>'Report 2'!$P76</f>
        <v>0</v>
      </c>
      <c r="BE277" s="550">
        <f>'Report 2'!$Q76</f>
        <v>0</v>
      </c>
      <c r="BF277" s="550">
        <f>'Report 2'!$R76</f>
        <v>0</v>
      </c>
      <c r="BG277" s="550">
        <f>'Report 2'!$S76</f>
        <v>0</v>
      </c>
      <c r="BH277" s="550">
        <f>'Report 2'!$T76</f>
        <v>0</v>
      </c>
      <c r="BI277" s="550">
        <f>'Report 2'!$U76</f>
        <v>0</v>
      </c>
      <c r="BK277" s="541" t="s">
        <v>669</v>
      </c>
      <c r="BL277" s="537">
        <v>3</v>
      </c>
      <c r="BM277" s="537" t="str">
        <f>'Information Input'!$M$14</f>
        <v xml:space="preserve">      -      </v>
      </c>
      <c r="BN277" s="537" t="s">
        <v>139</v>
      </c>
      <c r="BO277" s="538">
        <f>'Information Input'!$H$33</f>
        <v>43466</v>
      </c>
      <c r="BP277" s="538">
        <f>'Information Input'!$H$34</f>
        <v>43555</v>
      </c>
      <c r="BQ277" s="538">
        <f>'Information Input'!$H$35</f>
        <v>43555</v>
      </c>
      <c r="BR277" s="537" t="str">
        <f>'Information Input'!$J$22</f>
        <v>Quarterly</v>
      </c>
      <c r="BS277" s="538">
        <f>'Information Input'!$H$30</f>
        <v>43555</v>
      </c>
      <c r="BT277" s="537">
        <f>'Information Input'!$J$18</f>
        <v>2019</v>
      </c>
      <c r="BU277" s="579" t="s">
        <v>92</v>
      </c>
      <c r="BV277" s="540" t="s">
        <v>93</v>
      </c>
      <c r="BW277" s="541" t="s">
        <v>91</v>
      </c>
      <c r="BX277" s="537">
        <v>5</v>
      </c>
      <c r="BY277" s="549" t="s">
        <v>253</v>
      </c>
      <c r="BZ277" s="549" t="s">
        <v>254</v>
      </c>
      <c r="CA277" s="543">
        <f>'Report 3'!$M$20</f>
        <v>0</v>
      </c>
      <c r="CC277" s="542" t="s">
        <v>669</v>
      </c>
      <c r="CD277" s="1014" t="s">
        <v>672</v>
      </c>
      <c r="CE277" s="1014" t="str">
        <f>'Information Input'!$M$14</f>
        <v xml:space="preserve">      -      </v>
      </c>
      <c r="CF277" s="551" t="s">
        <v>135</v>
      </c>
      <c r="CG277" s="552">
        <f t="shared" si="72"/>
        <v>43466</v>
      </c>
      <c r="CH277" s="552">
        <f t="shared" si="73"/>
        <v>43555</v>
      </c>
      <c r="CI277" s="552">
        <f>'Information Input'!$H$35</f>
        <v>43555</v>
      </c>
      <c r="CJ277" s="551" t="str">
        <f>'Information Input'!$J$22</f>
        <v>Quarterly</v>
      </c>
      <c r="CK277" s="552">
        <f>'Information Input'!$H$30</f>
        <v>43555</v>
      </c>
      <c r="CL277" s="551">
        <f>'Information Input'!$J$18</f>
        <v>2019</v>
      </c>
      <c r="CM277" s="551" t="s">
        <v>104</v>
      </c>
      <c r="CN277" s="1014" t="s">
        <v>105</v>
      </c>
      <c r="CO277" s="542" t="s">
        <v>103</v>
      </c>
      <c r="CP277" s="542" t="s">
        <v>671</v>
      </c>
      <c r="CQ277" s="551">
        <v>36</v>
      </c>
      <c r="CR277" s="542" t="s">
        <v>178</v>
      </c>
      <c r="CS277" s="542" t="s">
        <v>235</v>
      </c>
      <c r="CT277" s="1015">
        <f>'Report 1'!$AG$18</f>
        <v>0</v>
      </c>
      <c r="CU277" s="1016">
        <f>SUMIF('Report 4A'!$G$16:$G$95,$CQ277,'Report 4A'!$AO$16:$AO$95)</f>
        <v>0</v>
      </c>
      <c r="CV277" s="1017">
        <f t="shared" si="61"/>
        <v>0</v>
      </c>
      <c r="CX277" s="546" t="s">
        <v>669</v>
      </c>
      <c r="CY277" s="537" t="s">
        <v>308</v>
      </c>
      <c r="CZ277" s="537" t="str">
        <f>'Information Input'!$M$14</f>
        <v xml:space="preserve">      -      </v>
      </c>
      <c r="DA277" s="538">
        <f>'Information Input'!$H$35</f>
        <v>43555</v>
      </c>
      <c r="DB277" s="537" t="str">
        <f>'Information Input'!$J$22</f>
        <v>Quarterly</v>
      </c>
      <c r="DC277" s="552">
        <f>'Information Input'!$H$30</f>
        <v>43555</v>
      </c>
      <c r="DD277" s="553" t="str">
        <f t="shared" si="66"/>
        <v>201802</v>
      </c>
      <c r="DE277" s="541" t="s">
        <v>96</v>
      </c>
      <c r="DF277" s="541" t="s">
        <v>682</v>
      </c>
      <c r="DG277" s="544">
        <f>'Report 5H'!$P$108</f>
        <v>0</v>
      </c>
      <c r="DH277" s="550">
        <f>'Report 5H'!$P$109</f>
        <v>0</v>
      </c>
      <c r="DI277" s="544">
        <f>'Report 5H'!$P$110</f>
        <v>0</v>
      </c>
      <c r="DJ277" s="544">
        <f>'Report 5H'!$P$111</f>
        <v>0</v>
      </c>
      <c r="DK277" s="544">
        <f>'Report 5H'!$P$112</f>
        <v>0</v>
      </c>
      <c r="DL277" s="544">
        <f>'Report 5H'!$P$113</f>
        <v>0</v>
      </c>
      <c r="DM277" s="544">
        <f>'Report 5H'!$P$114</f>
        <v>0</v>
      </c>
      <c r="DN277" s="544">
        <f>'Report 5H'!$P$115</f>
        <v>0</v>
      </c>
      <c r="DO277" s="544">
        <f>'Report 5H'!$P$116</f>
        <v>0</v>
      </c>
      <c r="DP277" s="544">
        <f>'Report 5H'!$P$117</f>
        <v>0</v>
      </c>
      <c r="DQ277" s="544">
        <f>'Report 5H'!$P$118</f>
        <v>0</v>
      </c>
    </row>
    <row r="278" spans="2:121">
      <c r="B278" s="535" t="s">
        <v>669</v>
      </c>
      <c r="C278" s="536">
        <v>1</v>
      </c>
      <c r="D278" s="537" t="str">
        <f>'Information Input'!$M$14</f>
        <v xml:space="preserve">      -      </v>
      </c>
      <c r="E278" s="537" t="s">
        <v>135</v>
      </c>
      <c r="F278" s="538">
        <f t="shared" si="70"/>
        <v>43466</v>
      </c>
      <c r="G278" s="538">
        <f t="shared" si="71"/>
        <v>43555</v>
      </c>
      <c r="H278" s="538">
        <f>'Information Input'!$H$35</f>
        <v>43555</v>
      </c>
      <c r="I278" s="537" t="str">
        <f>'Information Input'!$J$22</f>
        <v>Quarterly</v>
      </c>
      <c r="J278" s="538">
        <f>'Information Input'!$H$30</f>
        <v>43555</v>
      </c>
      <c r="K278" s="537">
        <f>'Information Input'!$J$18</f>
        <v>2019</v>
      </c>
      <c r="L278" s="579" t="s">
        <v>97</v>
      </c>
      <c r="M278" s="540" t="s">
        <v>98</v>
      </c>
      <c r="N278" s="541" t="s">
        <v>96</v>
      </c>
      <c r="O278" s="542" t="s">
        <v>676</v>
      </c>
      <c r="P278" s="537">
        <v>55</v>
      </c>
      <c r="Q278" s="541" t="s">
        <v>197</v>
      </c>
      <c r="R278" s="541" t="s">
        <v>677</v>
      </c>
      <c r="S278" s="543">
        <f>'Report 1'!$R$18</f>
        <v>0</v>
      </c>
      <c r="T278" s="544">
        <f>'Report 1'!$R$75</f>
        <v>0</v>
      </c>
      <c r="U278" s="545">
        <f>'Report 1'!$R$161</f>
        <v>0</v>
      </c>
      <c r="AL278" s="546" t="s">
        <v>669</v>
      </c>
      <c r="AM278" s="547">
        <v>2</v>
      </c>
      <c r="AN278" s="547" t="str">
        <f>'Information Input'!$M$14</f>
        <v xml:space="preserve">      -      </v>
      </c>
      <c r="AO278" s="547" t="s">
        <v>136</v>
      </c>
      <c r="AP278" s="538">
        <f t="shared" si="69"/>
        <v>43556</v>
      </c>
      <c r="AQ278" s="538">
        <f t="shared" si="68"/>
        <v>43646</v>
      </c>
      <c r="AR278" s="538">
        <f>'Information Input'!$H$35</f>
        <v>43555</v>
      </c>
      <c r="AS278" s="547" t="str">
        <f>'Information Input'!$J$22</f>
        <v>Quarterly</v>
      </c>
      <c r="AT278" s="538">
        <f>'Information Input'!$H$30</f>
        <v>43555</v>
      </c>
      <c r="AU278" s="547">
        <f>'Information Input'!$J$18</f>
        <v>2019</v>
      </c>
      <c r="AV278" s="547" t="s">
        <v>92</v>
      </c>
      <c r="AW278" s="547" t="s">
        <v>93</v>
      </c>
      <c r="AX278" s="547" t="s">
        <v>91</v>
      </c>
      <c r="AY278" s="548" t="s">
        <v>671</v>
      </c>
      <c r="AZ278" s="547">
        <v>25</v>
      </c>
      <c r="BA278" s="549" t="s">
        <v>167</v>
      </c>
      <c r="BB278" s="543" t="s">
        <v>233</v>
      </c>
      <c r="BC278" s="550">
        <f>'Report 2'!$O77</f>
        <v>0</v>
      </c>
      <c r="BD278" s="550">
        <f>'Report 2'!$P77</f>
        <v>0</v>
      </c>
      <c r="BE278" s="550">
        <f>'Report 2'!$Q77</f>
        <v>0</v>
      </c>
      <c r="BF278" s="550">
        <f>'Report 2'!$R77</f>
        <v>0</v>
      </c>
      <c r="BG278" s="550">
        <f>'Report 2'!$S77</f>
        <v>0</v>
      </c>
      <c r="BH278" s="550">
        <f>'Report 2'!$T77</f>
        <v>0</v>
      </c>
      <c r="BI278" s="550">
        <f>'Report 2'!$U77</f>
        <v>0</v>
      </c>
      <c r="BK278" s="541" t="s">
        <v>669</v>
      </c>
      <c r="BL278" s="537">
        <v>3</v>
      </c>
      <c r="BM278" s="537" t="str">
        <f>'Information Input'!$M$14</f>
        <v xml:space="preserve">      -      </v>
      </c>
      <c r="BN278" s="537" t="s">
        <v>139</v>
      </c>
      <c r="BO278" s="538">
        <f>'Information Input'!$H$33</f>
        <v>43466</v>
      </c>
      <c r="BP278" s="538">
        <f>'Information Input'!$H$34</f>
        <v>43555</v>
      </c>
      <c r="BQ278" s="538">
        <f>'Information Input'!$H$35</f>
        <v>43555</v>
      </c>
      <c r="BR278" s="537" t="str">
        <f>'Information Input'!$J$22</f>
        <v>Quarterly</v>
      </c>
      <c r="BS278" s="538">
        <f>'Information Input'!$H$30</f>
        <v>43555</v>
      </c>
      <c r="BT278" s="537">
        <f>'Information Input'!$J$18</f>
        <v>2019</v>
      </c>
      <c r="BU278" s="579" t="s">
        <v>92</v>
      </c>
      <c r="BV278" s="540" t="s">
        <v>93</v>
      </c>
      <c r="BW278" s="541" t="s">
        <v>91</v>
      </c>
      <c r="BX278" s="537">
        <v>6</v>
      </c>
      <c r="BY278" s="549" t="s">
        <v>255</v>
      </c>
      <c r="BZ278" s="549" t="s">
        <v>254</v>
      </c>
      <c r="CA278" s="543">
        <f>'Report 3'!$M$21</f>
        <v>0</v>
      </c>
      <c r="CC278" s="542" t="s">
        <v>669</v>
      </c>
      <c r="CD278" s="1014" t="s">
        <v>672</v>
      </c>
      <c r="CE278" s="1014" t="str">
        <f>'Information Input'!$M$14</f>
        <v xml:space="preserve">      -      </v>
      </c>
      <c r="CF278" s="551" t="s">
        <v>135</v>
      </c>
      <c r="CG278" s="552">
        <f t="shared" si="72"/>
        <v>43466</v>
      </c>
      <c r="CH278" s="552">
        <f t="shared" si="73"/>
        <v>43555</v>
      </c>
      <c r="CI278" s="552">
        <f>'Information Input'!$H$35</f>
        <v>43555</v>
      </c>
      <c r="CJ278" s="551" t="str">
        <f>'Information Input'!$J$22</f>
        <v>Quarterly</v>
      </c>
      <c r="CK278" s="552">
        <f>'Information Input'!$H$30</f>
        <v>43555</v>
      </c>
      <c r="CL278" s="551">
        <f>'Information Input'!$J$18</f>
        <v>2019</v>
      </c>
      <c r="CM278" s="551" t="s">
        <v>104</v>
      </c>
      <c r="CN278" s="1014" t="s">
        <v>105</v>
      </c>
      <c r="CO278" s="542" t="s">
        <v>103</v>
      </c>
      <c r="CP278" s="542" t="s">
        <v>671</v>
      </c>
      <c r="CQ278" s="551">
        <v>37</v>
      </c>
      <c r="CR278" s="542" t="s">
        <v>179</v>
      </c>
      <c r="CS278" s="542" t="s">
        <v>231</v>
      </c>
      <c r="CT278" s="1015">
        <f>'Report 1'!$AG$18</f>
        <v>0</v>
      </c>
      <c r="CU278" s="1016">
        <f>SUMIF('Report 4A'!$G$16:$G$95,$CQ278,'Report 4A'!$AO$16:$AO$95)</f>
        <v>0</v>
      </c>
      <c r="CV278" s="1017">
        <f t="shared" si="61"/>
        <v>0</v>
      </c>
      <c r="CX278" s="546" t="s">
        <v>669</v>
      </c>
      <c r="CY278" s="537" t="s">
        <v>308</v>
      </c>
      <c r="CZ278" s="537" t="str">
        <f>'Information Input'!$M$14</f>
        <v xml:space="preserve">      -      </v>
      </c>
      <c r="DA278" s="538">
        <f>'Information Input'!$H$35</f>
        <v>43555</v>
      </c>
      <c r="DB278" s="537" t="str">
        <f>'Information Input'!$J$22</f>
        <v>Quarterly</v>
      </c>
      <c r="DC278" s="552">
        <f>'Information Input'!$H$30</f>
        <v>43555</v>
      </c>
      <c r="DD278" s="553" t="str">
        <f t="shared" si="66"/>
        <v>201801</v>
      </c>
      <c r="DE278" s="541" t="s">
        <v>96</v>
      </c>
      <c r="DF278" s="541" t="s">
        <v>682</v>
      </c>
      <c r="DG278" s="544">
        <f>'Report 5H'!$Q$108</f>
        <v>0</v>
      </c>
      <c r="DH278" s="550">
        <f>'Report 5H'!$Q$109</f>
        <v>0</v>
      </c>
      <c r="DI278" s="544">
        <f>'Report 5H'!$Q$110</f>
        <v>0</v>
      </c>
      <c r="DJ278" s="544">
        <f>'Report 5H'!$Q$111</f>
        <v>0</v>
      </c>
      <c r="DK278" s="544">
        <f>'Report 5H'!$Q$112</f>
        <v>0</v>
      </c>
      <c r="DL278" s="544">
        <f>'Report 5H'!$Q$113</f>
        <v>0</v>
      </c>
      <c r="DM278" s="544">
        <f>'Report 5H'!$Q$114</f>
        <v>0</v>
      </c>
      <c r="DN278" s="544">
        <f>'Report 5H'!$Q$115</f>
        <v>0</v>
      </c>
      <c r="DO278" s="544">
        <f>'Report 5H'!$Q$116</f>
        <v>0</v>
      </c>
      <c r="DP278" s="544">
        <f>'Report 5H'!$Q$117</f>
        <v>0</v>
      </c>
      <c r="DQ278" s="544">
        <f>'Report 5H'!$Q$118</f>
        <v>0</v>
      </c>
    </row>
    <row r="279" spans="2:121">
      <c r="B279" s="535" t="s">
        <v>669</v>
      </c>
      <c r="C279" s="536">
        <v>1</v>
      </c>
      <c r="D279" s="537" t="str">
        <f>'Information Input'!$M$14</f>
        <v xml:space="preserve">      -      </v>
      </c>
      <c r="E279" s="537" t="s">
        <v>135</v>
      </c>
      <c r="F279" s="538">
        <f t="shared" si="70"/>
        <v>43466</v>
      </c>
      <c r="G279" s="538">
        <f t="shared" si="71"/>
        <v>43555</v>
      </c>
      <c r="H279" s="538">
        <f>'Information Input'!$H$35</f>
        <v>43555</v>
      </c>
      <c r="I279" s="537" t="str">
        <f>'Information Input'!$J$22</f>
        <v>Quarterly</v>
      </c>
      <c r="J279" s="538">
        <f>'Information Input'!$H$30</f>
        <v>43555</v>
      </c>
      <c r="K279" s="537">
        <f>'Information Input'!$J$18</f>
        <v>2019</v>
      </c>
      <c r="L279" s="579" t="s">
        <v>97</v>
      </c>
      <c r="M279" s="540" t="s">
        <v>98</v>
      </c>
      <c r="N279" s="541" t="s">
        <v>96</v>
      </c>
      <c r="O279" s="542" t="s">
        <v>676</v>
      </c>
      <c r="P279" s="537">
        <v>56</v>
      </c>
      <c r="Q279" s="541" t="s">
        <v>198</v>
      </c>
      <c r="R279" s="541" t="s">
        <v>239</v>
      </c>
      <c r="S279" s="543">
        <f>'Report 1'!$R$18</f>
        <v>0</v>
      </c>
      <c r="T279" s="544">
        <f>'Report 1'!$R$76</f>
        <v>0</v>
      </c>
      <c r="U279" s="545">
        <f>'Report 1'!$R$162</f>
        <v>0</v>
      </c>
      <c r="AL279" s="546" t="s">
        <v>669</v>
      </c>
      <c r="AM279" s="547">
        <v>2</v>
      </c>
      <c r="AN279" s="547" t="str">
        <f>'Information Input'!$M$14</f>
        <v xml:space="preserve">      -      </v>
      </c>
      <c r="AO279" s="547" t="s">
        <v>136</v>
      </c>
      <c r="AP279" s="538">
        <f t="shared" si="69"/>
        <v>43556</v>
      </c>
      <c r="AQ279" s="538">
        <f t="shared" si="68"/>
        <v>43646</v>
      </c>
      <c r="AR279" s="538">
        <f>'Information Input'!$H$35</f>
        <v>43555</v>
      </c>
      <c r="AS279" s="547" t="str">
        <f>'Information Input'!$J$22</f>
        <v>Quarterly</v>
      </c>
      <c r="AT279" s="538">
        <f>'Information Input'!$H$30</f>
        <v>43555</v>
      </c>
      <c r="AU279" s="547">
        <f>'Information Input'!$J$18</f>
        <v>2019</v>
      </c>
      <c r="AV279" s="547" t="s">
        <v>92</v>
      </c>
      <c r="AW279" s="547" t="s">
        <v>93</v>
      </c>
      <c r="AX279" s="547" t="s">
        <v>91</v>
      </c>
      <c r="AY279" s="548" t="s">
        <v>671</v>
      </c>
      <c r="AZ279" s="547">
        <v>26</v>
      </c>
      <c r="BA279" s="549" t="s">
        <v>168</v>
      </c>
      <c r="BB279" s="543" t="s">
        <v>237</v>
      </c>
      <c r="BC279" s="550">
        <f>'Report 2'!$O78</f>
        <v>0</v>
      </c>
      <c r="BD279" s="550">
        <f>'Report 2'!$P78</f>
        <v>0</v>
      </c>
      <c r="BE279" s="550">
        <f>'Report 2'!$Q78</f>
        <v>0</v>
      </c>
      <c r="BF279" s="550">
        <f>'Report 2'!$R78</f>
        <v>0</v>
      </c>
      <c r="BG279" s="550">
        <f>'Report 2'!$S78</f>
        <v>0</v>
      </c>
      <c r="BH279" s="550">
        <f>'Report 2'!$T78</f>
        <v>0</v>
      </c>
      <c r="BI279" s="550">
        <f>'Report 2'!$U78</f>
        <v>0</v>
      </c>
      <c r="BK279" s="541" t="s">
        <v>669</v>
      </c>
      <c r="BL279" s="537">
        <v>3</v>
      </c>
      <c r="BM279" s="537" t="str">
        <f>'Information Input'!$M$14</f>
        <v xml:space="preserve">      -      </v>
      </c>
      <c r="BN279" s="537" t="s">
        <v>139</v>
      </c>
      <c r="BO279" s="538">
        <f>'Information Input'!$H$33</f>
        <v>43466</v>
      </c>
      <c r="BP279" s="538">
        <f>'Information Input'!$H$34</f>
        <v>43555</v>
      </c>
      <c r="BQ279" s="538">
        <f>'Information Input'!$H$35</f>
        <v>43555</v>
      </c>
      <c r="BR279" s="537" t="str">
        <f>'Information Input'!$J$22</f>
        <v>Quarterly</v>
      </c>
      <c r="BS279" s="538">
        <f>'Information Input'!$H$30</f>
        <v>43555</v>
      </c>
      <c r="BT279" s="537">
        <f>'Information Input'!$J$18</f>
        <v>2019</v>
      </c>
      <c r="BU279" s="579" t="s">
        <v>92</v>
      </c>
      <c r="BV279" s="540" t="s">
        <v>93</v>
      </c>
      <c r="BW279" s="541" t="s">
        <v>91</v>
      </c>
      <c r="BX279" s="537">
        <v>7</v>
      </c>
      <c r="BY279" s="549" t="s">
        <v>256</v>
      </c>
      <c r="BZ279" s="549" t="s">
        <v>254</v>
      </c>
      <c r="CA279" s="543">
        <f>'Report 3'!$M$22</f>
        <v>0</v>
      </c>
      <c r="CC279" s="542" t="s">
        <v>669</v>
      </c>
      <c r="CD279" s="1014" t="s">
        <v>672</v>
      </c>
      <c r="CE279" s="1014" t="str">
        <f>'Information Input'!$M$14</f>
        <v xml:space="preserve">      -      </v>
      </c>
      <c r="CF279" s="551" t="s">
        <v>135</v>
      </c>
      <c r="CG279" s="552">
        <f t="shared" si="72"/>
        <v>43466</v>
      </c>
      <c r="CH279" s="552">
        <f t="shared" si="73"/>
        <v>43555</v>
      </c>
      <c r="CI279" s="552">
        <f>'Information Input'!$H$35</f>
        <v>43555</v>
      </c>
      <c r="CJ279" s="551" t="str">
        <f>'Information Input'!$J$22</f>
        <v>Quarterly</v>
      </c>
      <c r="CK279" s="552">
        <f>'Information Input'!$H$30</f>
        <v>43555</v>
      </c>
      <c r="CL279" s="551">
        <f>'Information Input'!$J$18</f>
        <v>2019</v>
      </c>
      <c r="CM279" s="551" t="s">
        <v>104</v>
      </c>
      <c r="CN279" s="1014" t="s">
        <v>105</v>
      </c>
      <c r="CO279" s="542" t="s">
        <v>103</v>
      </c>
      <c r="CP279" s="542" t="s">
        <v>671</v>
      </c>
      <c r="CQ279" s="551">
        <v>38</v>
      </c>
      <c r="CR279" s="542" t="s">
        <v>180</v>
      </c>
      <c r="CS279" s="542" t="s">
        <v>233</v>
      </c>
      <c r="CT279" s="1015">
        <f>'Report 1'!$AG$18</f>
        <v>0</v>
      </c>
      <c r="CU279" s="1016">
        <f>SUMIF('Report 4A'!$G$16:$G$95,$CQ279,'Report 4A'!$AO$16:$AO$95)</f>
        <v>0</v>
      </c>
      <c r="CV279" s="1017">
        <f t="shared" si="61"/>
        <v>0</v>
      </c>
      <c r="CX279" s="546" t="s">
        <v>669</v>
      </c>
      <c r="CY279" s="537" t="s">
        <v>308</v>
      </c>
      <c r="CZ279" s="537" t="str">
        <f>'Information Input'!$M$14</f>
        <v xml:space="preserve">      -      </v>
      </c>
      <c r="DA279" s="552">
        <f>'Information Input'!$H$35</f>
        <v>43555</v>
      </c>
      <c r="DB279" s="537" t="str">
        <f>'Information Input'!$J$22</f>
        <v>Quarterly</v>
      </c>
      <c r="DC279" s="552">
        <f>'Information Input'!$H$30</f>
        <v>43555</v>
      </c>
      <c r="DD279" s="553" t="str">
        <f t="shared" si="66"/>
        <v>201712</v>
      </c>
      <c r="DE279" s="541" t="s">
        <v>96</v>
      </c>
      <c r="DF279" s="541" t="s">
        <v>682</v>
      </c>
      <c r="DG279" s="544">
        <f>'Report 5H'!$R$108</f>
        <v>0</v>
      </c>
      <c r="DH279" s="550">
        <f>'Report 5H'!$R$109</f>
        <v>0</v>
      </c>
      <c r="DI279" s="544">
        <f>'Report 5H'!$R$110</f>
        <v>0</v>
      </c>
      <c r="DJ279" s="544">
        <f>'Report 5H'!$R$111</f>
        <v>0</v>
      </c>
      <c r="DK279" s="544">
        <f>'Report 5H'!$R$112</f>
        <v>0</v>
      </c>
      <c r="DL279" s="544">
        <f>'Report 5H'!$R$113</f>
        <v>0</v>
      </c>
      <c r="DM279" s="544">
        <f>'Report 5H'!$R$114</f>
        <v>0</v>
      </c>
      <c r="DN279" s="544">
        <f>'Report 5H'!$R$115</f>
        <v>0</v>
      </c>
      <c r="DO279" s="544">
        <f>'Report 5H'!$R$116</f>
        <v>0</v>
      </c>
      <c r="DP279" s="544">
        <f>'Report 5H'!$R$117</f>
        <v>0</v>
      </c>
      <c r="DQ279" s="544">
        <f>'Report 5H'!$R$118</f>
        <v>0</v>
      </c>
    </row>
    <row r="280" spans="2:121">
      <c r="B280" s="535" t="s">
        <v>669</v>
      </c>
      <c r="C280" s="536">
        <v>1</v>
      </c>
      <c r="D280" s="537" t="str">
        <f>'Information Input'!$M$14</f>
        <v xml:space="preserve">      -      </v>
      </c>
      <c r="E280" s="537" t="s">
        <v>135</v>
      </c>
      <c r="F280" s="538">
        <f t="shared" si="70"/>
        <v>43466</v>
      </c>
      <c r="G280" s="538">
        <f t="shared" si="71"/>
        <v>43555</v>
      </c>
      <c r="H280" s="538">
        <f>'Information Input'!$H$35</f>
        <v>43555</v>
      </c>
      <c r="I280" s="537" t="str">
        <f>'Information Input'!$J$22</f>
        <v>Quarterly</v>
      </c>
      <c r="J280" s="538">
        <f>'Information Input'!$H$30</f>
        <v>43555</v>
      </c>
      <c r="K280" s="537">
        <f>'Information Input'!$J$18</f>
        <v>2019</v>
      </c>
      <c r="L280" s="579" t="s">
        <v>97</v>
      </c>
      <c r="M280" s="540" t="s">
        <v>98</v>
      </c>
      <c r="N280" s="541" t="s">
        <v>96</v>
      </c>
      <c r="O280" s="542" t="s">
        <v>674</v>
      </c>
      <c r="P280" s="537">
        <v>57</v>
      </c>
      <c r="Q280" s="541" t="s">
        <v>199</v>
      </c>
      <c r="R280" s="542" t="s">
        <v>239</v>
      </c>
      <c r="S280" s="543">
        <f>'Report 1'!$R$18</f>
        <v>0</v>
      </c>
      <c r="T280" s="544">
        <f>'Report 1'!$R$77</f>
        <v>0</v>
      </c>
      <c r="U280" s="545">
        <f>'Report 1'!$R$163</f>
        <v>0</v>
      </c>
      <c r="AL280" s="546" t="s">
        <v>669</v>
      </c>
      <c r="AM280" s="547">
        <v>2</v>
      </c>
      <c r="AN280" s="547" t="str">
        <f>'Information Input'!$M$14</f>
        <v xml:space="preserve">      -      </v>
      </c>
      <c r="AO280" s="547" t="s">
        <v>136</v>
      </c>
      <c r="AP280" s="538">
        <f t="shared" si="69"/>
        <v>43556</v>
      </c>
      <c r="AQ280" s="538">
        <f t="shared" si="68"/>
        <v>43646</v>
      </c>
      <c r="AR280" s="538">
        <f>'Information Input'!$H$35</f>
        <v>43555</v>
      </c>
      <c r="AS280" s="547" t="str">
        <f>'Information Input'!$J$22</f>
        <v>Quarterly</v>
      </c>
      <c r="AT280" s="538">
        <f>'Information Input'!$H$30</f>
        <v>43555</v>
      </c>
      <c r="AU280" s="547">
        <f>'Information Input'!$J$18</f>
        <v>2019</v>
      </c>
      <c r="AV280" s="547" t="s">
        <v>92</v>
      </c>
      <c r="AW280" s="547" t="s">
        <v>93</v>
      </c>
      <c r="AX280" s="547" t="s">
        <v>91</v>
      </c>
      <c r="AY280" s="548" t="s">
        <v>671</v>
      </c>
      <c r="AZ280" s="547">
        <v>27</v>
      </c>
      <c r="BA280" s="549" t="s">
        <v>169</v>
      </c>
      <c r="BB280" s="543" t="s">
        <v>235</v>
      </c>
      <c r="BC280" s="550">
        <f>'Report 2'!$O79</f>
        <v>0</v>
      </c>
      <c r="BD280" s="550">
        <f>'Report 2'!$P79</f>
        <v>0</v>
      </c>
      <c r="BE280" s="550">
        <f>'Report 2'!$Q79</f>
        <v>0</v>
      </c>
      <c r="BF280" s="550">
        <f>'Report 2'!$R79</f>
        <v>0</v>
      </c>
      <c r="BG280" s="550">
        <f>'Report 2'!$S79</f>
        <v>0</v>
      </c>
      <c r="BH280" s="550">
        <f>'Report 2'!$T79</f>
        <v>0</v>
      </c>
      <c r="BI280" s="550">
        <f>'Report 2'!$U79</f>
        <v>0</v>
      </c>
      <c r="BK280" s="541" t="s">
        <v>669</v>
      </c>
      <c r="BL280" s="537">
        <v>3</v>
      </c>
      <c r="BM280" s="537" t="str">
        <f>'Information Input'!$M$14</f>
        <v xml:space="preserve">      -      </v>
      </c>
      <c r="BN280" s="537" t="s">
        <v>139</v>
      </c>
      <c r="BO280" s="538">
        <f>'Information Input'!$H$33</f>
        <v>43466</v>
      </c>
      <c r="BP280" s="538">
        <f>'Information Input'!$H$34</f>
        <v>43555</v>
      </c>
      <c r="BQ280" s="538">
        <f>'Information Input'!$H$35</f>
        <v>43555</v>
      </c>
      <c r="BR280" s="537" t="str">
        <f>'Information Input'!$J$22</f>
        <v>Quarterly</v>
      </c>
      <c r="BS280" s="538">
        <f>'Information Input'!$H$30</f>
        <v>43555</v>
      </c>
      <c r="BT280" s="537">
        <f>'Information Input'!$J$18</f>
        <v>2019</v>
      </c>
      <c r="BU280" s="579" t="s">
        <v>92</v>
      </c>
      <c r="BV280" s="540" t="s">
        <v>93</v>
      </c>
      <c r="BW280" s="541" t="s">
        <v>91</v>
      </c>
      <c r="BX280" s="537">
        <v>8</v>
      </c>
      <c r="BY280" s="549" t="s">
        <v>178</v>
      </c>
      <c r="BZ280" s="549" t="s">
        <v>257</v>
      </c>
      <c r="CA280" s="543">
        <f>'Report 3'!$M$23</f>
        <v>0</v>
      </c>
      <c r="CC280" s="542" t="s">
        <v>669</v>
      </c>
      <c r="CD280" s="1014" t="s">
        <v>672</v>
      </c>
      <c r="CE280" s="1014" t="str">
        <f>'Information Input'!$M$14</f>
        <v xml:space="preserve">      -      </v>
      </c>
      <c r="CF280" s="551" t="s">
        <v>135</v>
      </c>
      <c r="CG280" s="552">
        <f t="shared" si="72"/>
        <v>43466</v>
      </c>
      <c r="CH280" s="552">
        <f t="shared" si="73"/>
        <v>43555</v>
      </c>
      <c r="CI280" s="552">
        <f>'Information Input'!$H$35</f>
        <v>43555</v>
      </c>
      <c r="CJ280" s="551" t="str">
        <f>'Information Input'!$J$22</f>
        <v>Quarterly</v>
      </c>
      <c r="CK280" s="552">
        <f>'Information Input'!$H$30</f>
        <v>43555</v>
      </c>
      <c r="CL280" s="551">
        <f>'Information Input'!$J$18</f>
        <v>2019</v>
      </c>
      <c r="CM280" s="551" t="s">
        <v>104</v>
      </c>
      <c r="CN280" s="1014" t="s">
        <v>105</v>
      </c>
      <c r="CO280" s="542" t="s">
        <v>103</v>
      </c>
      <c r="CP280" s="542" t="s">
        <v>671</v>
      </c>
      <c r="CQ280" s="551">
        <v>39</v>
      </c>
      <c r="CR280" s="542" t="s">
        <v>181</v>
      </c>
      <c r="CS280" s="542" t="s">
        <v>233</v>
      </c>
      <c r="CT280" s="1015">
        <f>'Report 1'!$AG$18</f>
        <v>0</v>
      </c>
      <c r="CU280" s="1016">
        <f>SUMIF('Report 4A'!$G$16:$G$95,$CQ280,'Report 4A'!$AO$16:$AO$95)</f>
        <v>0</v>
      </c>
      <c r="CV280" s="1017">
        <f t="shared" ref="CV280:CV347" si="74">IF(CT280&lt;&gt;0,CU280/CT280,0)</f>
        <v>0</v>
      </c>
      <c r="CX280" s="546" t="s">
        <v>669</v>
      </c>
      <c r="CY280" s="537" t="s">
        <v>308</v>
      </c>
      <c r="CZ280" s="537" t="str">
        <f>'Information Input'!$M$14</f>
        <v xml:space="preserve">      -      </v>
      </c>
      <c r="DA280" s="538">
        <f>'Information Input'!$H$35</f>
        <v>43555</v>
      </c>
      <c r="DB280" s="537" t="str">
        <f>'Information Input'!$J$22</f>
        <v>Quarterly</v>
      </c>
      <c r="DC280" s="552">
        <f>'Information Input'!$H$30</f>
        <v>43555</v>
      </c>
      <c r="DD280" s="553" t="str">
        <f t="shared" si="66"/>
        <v>201711</v>
      </c>
      <c r="DE280" s="541" t="s">
        <v>96</v>
      </c>
      <c r="DF280" s="541" t="s">
        <v>682</v>
      </c>
      <c r="DG280" s="544">
        <f>'Report 5H'!$S$108</f>
        <v>0</v>
      </c>
      <c r="DH280" s="550">
        <f>'Report 5H'!$S$109</f>
        <v>0</v>
      </c>
      <c r="DI280" s="544">
        <f>'Report 5H'!$S$110</f>
        <v>0</v>
      </c>
      <c r="DJ280" s="544">
        <f>'Report 5H'!$S$111</f>
        <v>0</v>
      </c>
      <c r="DK280" s="544">
        <f>'Report 5H'!$S$112</f>
        <v>0</v>
      </c>
      <c r="DL280" s="544">
        <f>'Report 5H'!$S$113</f>
        <v>0</v>
      </c>
      <c r="DM280" s="544">
        <f>'Report 5H'!$S$114</f>
        <v>0</v>
      </c>
      <c r="DN280" s="544">
        <f>'Report 5H'!$S$115</f>
        <v>0</v>
      </c>
      <c r="DO280" s="544">
        <f>'Report 5H'!$S$116</f>
        <v>0</v>
      </c>
      <c r="DP280" s="544">
        <f>'Report 5H'!$S$117</f>
        <v>0</v>
      </c>
      <c r="DQ280" s="544">
        <f>'Report 5H'!$S$118</f>
        <v>0</v>
      </c>
    </row>
    <row r="281" spans="2:121">
      <c r="B281" s="535" t="s">
        <v>669</v>
      </c>
      <c r="C281" s="536">
        <v>1</v>
      </c>
      <c r="D281" s="537" t="str">
        <f>'Information Input'!$M$14</f>
        <v xml:space="preserve">      -      </v>
      </c>
      <c r="E281" s="537" t="s">
        <v>135</v>
      </c>
      <c r="F281" s="538">
        <f t="shared" si="70"/>
        <v>43466</v>
      </c>
      <c r="G281" s="538">
        <f t="shared" si="71"/>
        <v>43555</v>
      </c>
      <c r="H281" s="538">
        <f>'Information Input'!$H$35</f>
        <v>43555</v>
      </c>
      <c r="I281" s="537" t="str">
        <f>'Information Input'!$J$22</f>
        <v>Quarterly</v>
      </c>
      <c r="J281" s="538">
        <f>'Information Input'!$H$30</f>
        <v>43555</v>
      </c>
      <c r="K281" s="537">
        <f>'Information Input'!$J$18</f>
        <v>2019</v>
      </c>
      <c r="L281" s="579" t="s">
        <v>97</v>
      </c>
      <c r="M281" s="540" t="s">
        <v>98</v>
      </c>
      <c r="N281" s="541" t="s">
        <v>96</v>
      </c>
      <c r="O281" s="542" t="s">
        <v>678</v>
      </c>
      <c r="P281" s="537">
        <v>58</v>
      </c>
      <c r="Q281" s="541" t="s">
        <v>201</v>
      </c>
      <c r="R281" s="542" t="s">
        <v>239</v>
      </c>
      <c r="S281" s="543">
        <f>'Report 1'!$R$18</f>
        <v>0</v>
      </c>
      <c r="T281" s="544">
        <f>'Report 1'!$R$79</f>
        <v>0</v>
      </c>
      <c r="U281" s="545">
        <f>'Report 1'!$R$165</f>
        <v>0</v>
      </c>
      <c r="AL281" s="546" t="s">
        <v>669</v>
      </c>
      <c r="AM281" s="547">
        <v>2</v>
      </c>
      <c r="AN281" s="547" t="str">
        <f>'Information Input'!$M$14</f>
        <v xml:space="preserve">      -      </v>
      </c>
      <c r="AO281" s="547" t="s">
        <v>136</v>
      </c>
      <c r="AP281" s="538">
        <f t="shared" si="69"/>
        <v>43556</v>
      </c>
      <c r="AQ281" s="538">
        <f t="shared" si="68"/>
        <v>43646</v>
      </c>
      <c r="AR281" s="538">
        <f>'Information Input'!$H$35</f>
        <v>43555</v>
      </c>
      <c r="AS281" s="547" t="str">
        <f>'Information Input'!$J$22</f>
        <v>Quarterly</v>
      </c>
      <c r="AT281" s="538">
        <f>'Information Input'!$H$30</f>
        <v>43555</v>
      </c>
      <c r="AU281" s="547">
        <f>'Information Input'!$J$18</f>
        <v>2019</v>
      </c>
      <c r="AV281" s="547" t="s">
        <v>92</v>
      </c>
      <c r="AW281" s="547" t="s">
        <v>93</v>
      </c>
      <c r="AX281" s="547" t="s">
        <v>91</v>
      </c>
      <c r="AY281" s="548" t="s">
        <v>671</v>
      </c>
      <c r="AZ281" s="547">
        <v>28</v>
      </c>
      <c r="BA281" s="549" t="s">
        <v>170</v>
      </c>
      <c r="BB281" s="543" t="s">
        <v>235</v>
      </c>
      <c r="BC281" s="550">
        <f>'Report 2'!$O80</f>
        <v>0</v>
      </c>
      <c r="BD281" s="550">
        <f>'Report 2'!$P80</f>
        <v>0</v>
      </c>
      <c r="BE281" s="550">
        <f>'Report 2'!$Q80</f>
        <v>0</v>
      </c>
      <c r="BF281" s="550">
        <f>'Report 2'!$R80</f>
        <v>0</v>
      </c>
      <c r="BG281" s="550">
        <f>'Report 2'!$S80</f>
        <v>0</v>
      </c>
      <c r="BH281" s="550">
        <f>'Report 2'!$T80</f>
        <v>0</v>
      </c>
      <c r="BI281" s="550">
        <f>'Report 2'!$U80</f>
        <v>0</v>
      </c>
      <c r="BK281" s="541" t="s">
        <v>669</v>
      </c>
      <c r="BL281" s="537">
        <v>3</v>
      </c>
      <c r="BM281" s="537" t="str">
        <f>'Information Input'!$M$14</f>
        <v xml:space="preserve">      -      </v>
      </c>
      <c r="BN281" s="537" t="s">
        <v>139</v>
      </c>
      <c r="BO281" s="538">
        <f>'Information Input'!$H$33</f>
        <v>43466</v>
      </c>
      <c r="BP281" s="538">
        <f>'Information Input'!$H$34</f>
        <v>43555</v>
      </c>
      <c r="BQ281" s="538">
        <f>'Information Input'!$H$35</f>
        <v>43555</v>
      </c>
      <c r="BR281" s="537" t="str">
        <f>'Information Input'!$J$22</f>
        <v>Quarterly</v>
      </c>
      <c r="BS281" s="538">
        <f>'Information Input'!$H$30</f>
        <v>43555</v>
      </c>
      <c r="BT281" s="537">
        <f>'Information Input'!$J$18</f>
        <v>2019</v>
      </c>
      <c r="BU281" s="579" t="s">
        <v>92</v>
      </c>
      <c r="BV281" s="540" t="s">
        <v>93</v>
      </c>
      <c r="BW281" s="541" t="s">
        <v>91</v>
      </c>
      <c r="BX281" s="537">
        <v>9</v>
      </c>
      <c r="BY281" s="549" t="s">
        <v>170</v>
      </c>
      <c r="BZ281" s="549" t="s">
        <v>258</v>
      </c>
      <c r="CA281" s="543">
        <f>'Report 3'!$M$24</f>
        <v>0</v>
      </c>
      <c r="CC281" s="542" t="s">
        <v>669</v>
      </c>
      <c r="CD281" s="1014" t="s">
        <v>672</v>
      </c>
      <c r="CE281" s="1014" t="str">
        <f>'Information Input'!$M$14</f>
        <v xml:space="preserve">      -      </v>
      </c>
      <c r="CF281" s="551" t="s">
        <v>135</v>
      </c>
      <c r="CG281" s="552">
        <f t="shared" si="72"/>
        <v>43466</v>
      </c>
      <c r="CH281" s="552">
        <f t="shared" si="73"/>
        <v>43555</v>
      </c>
      <c r="CI281" s="552">
        <f>'Information Input'!$H$35</f>
        <v>43555</v>
      </c>
      <c r="CJ281" s="551" t="str">
        <f>'Information Input'!$J$22</f>
        <v>Quarterly</v>
      </c>
      <c r="CK281" s="552">
        <f>'Information Input'!$H$30</f>
        <v>43555</v>
      </c>
      <c r="CL281" s="551">
        <f>'Information Input'!$J$18</f>
        <v>2019</v>
      </c>
      <c r="CM281" s="551" t="s">
        <v>104</v>
      </c>
      <c r="CN281" s="1014" t="s">
        <v>105</v>
      </c>
      <c r="CO281" s="542" t="s">
        <v>103</v>
      </c>
      <c r="CP281" s="542" t="s">
        <v>671</v>
      </c>
      <c r="CQ281" s="551">
        <v>40</v>
      </c>
      <c r="CR281" s="542" t="s">
        <v>182</v>
      </c>
      <c r="CS281" s="542" t="s">
        <v>238</v>
      </c>
      <c r="CT281" s="1015">
        <f>'Report 1'!$AG$18</f>
        <v>0</v>
      </c>
      <c r="CU281" s="1016">
        <f>SUMIF('Report 4A'!$G$16:$G$95,$CQ281,'Report 4A'!$AO$16:$AO$95)</f>
        <v>0</v>
      </c>
      <c r="CV281" s="1017">
        <f t="shared" si="74"/>
        <v>0</v>
      </c>
      <c r="CX281" s="546" t="s">
        <v>669</v>
      </c>
      <c r="CY281" s="537" t="s">
        <v>308</v>
      </c>
      <c r="CZ281" s="537" t="str">
        <f>'Information Input'!$M$14</f>
        <v xml:space="preserve">      -      </v>
      </c>
      <c r="DA281" s="538">
        <f>'Information Input'!$H$35</f>
        <v>43555</v>
      </c>
      <c r="DB281" s="537" t="str">
        <f>'Information Input'!$J$22</f>
        <v>Quarterly</v>
      </c>
      <c r="DC281" s="552">
        <f>'Information Input'!$H$30</f>
        <v>43555</v>
      </c>
      <c r="DD281" s="553" t="str">
        <f t="shared" si="66"/>
        <v>201710</v>
      </c>
      <c r="DE281" s="541" t="s">
        <v>96</v>
      </c>
      <c r="DF281" s="541" t="s">
        <v>682</v>
      </c>
      <c r="DG281" s="544">
        <f>'Report 5H'!$T$108</f>
        <v>0</v>
      </c>
      <c r="DH281" s="550">
        <f>'Report 5H'!$T$109</f>
        <v>0</v>
      </c>
      <c r="DI281" s="544">
        <f>'Report 5H'!$T$110</f>
        <v>0</v>
      </c>
      <c r="DJ281" s="544">
        <f>'Report 5H'!$T$111</f>
        <v>0</v>
      </c>
      <c r="DK281" s="544">
        <f>'Report 5H'!$T$112</f>
        <v>0</v>
      </c>
      <c r="DL281" s="544">
        <f>'Report 5H'!$T$113</f>
        <v>0</v>
      </c>
      <c r="DM281" s="544">
        <f>'Report 5H'!$T$114</f>
        <v>0</v>
      </c>
      <c r="DN281" s="544">
        <f>'Report 5H'!$T$115</f>
        <v>0</v>
      </c>
      <c r="DO281" s="544">
        <f>'Report 5H'!$T$116</f>
        <v>0</v>
      </c>
      <c r="DP281" s="544">
        <f>'Report 5H'!$T$117</f>
        <v>0</v>
      </c>
      <c r="DQ281" s="544">
        <f>'Report 5H'!$T$118</f>
        <v>0</v>
      </c>
    </row>
    <row r="282" spans="2:121">
      <c r="B282" s="535" t="s">
        <v>669</v>
      </c>
      <c r="C282" s="536">
        <v>1</v>
      </c>
      <c r="D282" s="537" t="str">
        <f>'Information Input'!$M$14</f>
        <v xml:space="preserve">      -      </v>
      </c>
      <c r="E282" s="537" t="s">
        <v>135</v>
      </c>
      <c r="F282" s="538">
        <f t="shared" si="70"/>
        <v>43466</v>
      </c>
      <c r="G282" s="538">
        <f t="shared" si="71"/>
        <v>43555</v>
      </c>
      <c r="H282" s="538">
        <f>'Information Input'!$H$35</f>
        <v>43555</v>
      </c>
      <c r="I282" s="537" t="str">
        <f>'Information Input'!$J$22</f>
        <v>Quarterly</v>
      </c>
      <c r="J282" s="538">
        <f>'Information Input'!$H$30</f>
        <v>43555</v>
      </c>
      <c r="K282" s="537">
        <f>'Information Input'!$J$18</f>
        <v>2019</v>
      </c>
      <c r="L282" s="579" t="s">
        <v>97</v>
      </c>
      <c r="M282" s="540" t="s">
        <v>98</v>
      </c>
      <c r="N282" s="541" t="s">
        <v>96</v>
      </c>
      <c r="O282" s="542" t="s">
        <v>678</v>
      </c>
      <c r="P282" s="537">
        <v>59</v>
      </c>
      <c r="Q282" s="541" t="s">
        <v>202</v>
      </c>
      <c r="R282" s="542" t="s">
        <v>239</v>
      </c>
      <c r="S282" s="543">
        <f>'Report 1'!$R$18</f>
        <v>0</v>
      </c>
      <c r="T282" s="544">
        <f>'Report 1'!$R$80</f>
        <v>0</v>
      </c>
      <c r="U282" s="545">
        <f>'Report 1'!$R$166</f>
        <v>0</v>
      </c>
      <c r="AL282" s="546" t="s">
        <v>669</v>
      </c>
      <c r="AM282" s="547">
        <v>2</v>
      </c>
      <c r="AN282" s="547" t="str">
        <f>'Information Input'!$M$14</f>
        <v xml:space="preserve">      -      </v>
      </c>
      <c r="AO282" s="547" t="s">
        <v>136</v>
      </c>
      <c r="AP282" s="538">
        <f t="shared" si="69"/>
        <v>43556</v>
      </c>
      <c r="AQ282" s="538">
        <f t="shared" si="68"/>
        <v>43646</v>
      </c>
      <c r="AR282" s="538">
        <f>'Information Input'!$H$35</f>
        <v>43555</v>
      </c>
      <c r="AS282" s="547" t="str">
        <f>'Information Input'!$J$22</f>
        <v>Quarterly</v>
      </c>
      <c r="AT282" s="538">
        <f>'Information Input'!$H$30</f>
        <v>43555</v>
      </c>
      <c r="AU282" s="547">
        <f>'Information Input'!$J$18</f>
        <v>2019</v>
      </c>
      <c r="AV282" s="547" t="s">
        <v>92</v>
      </c>
      <c r="AW282" s="547" t="s">
        <v>93</v>
      </c>
      <c r="AX282" s="547" t="s">
        <v>91</v>
      </c>
      <c r="AY282" s="548" t="s">
        <v>671</v>
      </c>
      <c r="AZ282" s="547">
        <v>29</v>
      </c>
      <c r="BA282" s="549" t="s">
        <v>171</v>
      </c>
      <c r="BB282" s="543" t="s">
        <v>238</v>
      </c>
      <c r="BC282" s="550">
        <f>'Report 2'!$O81</f>
        <v>0</v>
      </c>
      <c r="BD282" s="550">
        <f>'Report 2'!$P81</f>
        <v>0</v>
      </c>
      <c r="BE282" s="550">
        <f>'Report 2'!$Q81</f>
        <v>0</v>
      </c>
      <c r="BF282" s="550">
        <f>'Report 2'!$R81</f>
        <v>0</v>
      </c>
      <c r="BG282" s="550">
        <f>'Report 2'!$S81</f>
        <v>0</v>
      </c>
      <c r="BH282" s="550">
        <f>'Report 2'!$T81</f>
        <v>0</v>
      </c>
      <c r="BI282" s="550">
        <f>'Report 2'!$U81</f>
        <v>0</v>
      </c>
      <c r="BK282" s="522" t="s">
        <v>669</v>
      </c>
      <c r="BL282" s="517">
        <v>3</v>
      </c>
      <c r="BM282" s="517" t="str">
        <f>'Information Input'!$M$14</f>
        <v xml:space="preserve">      -      </v>
      </c>
      <c r="BN282" s="517" t="s">
        <v>139</v>
      </c>
      <c r="BO282" s="518">
        <f>'Information Input'!$H$33</f>
        <v>43466</v>
      </c>
      <c r="BP282" s="518">
        <f>'Information Input'!$H$34</f>
        <v>43555</v>
      </c>
      <c r="BQ282" s="519">
        <f>'Information Input'!$H$35</f>
        <v>43555</v>
      </c>
      <c r="BR282" s="517" t="str">
        <f>'Information Input'!$J$22</f>
        <v>Quarterly</v>
      </c>
      <c r="BS282" s="519">
        <f>'Information Input'!$H$30</f>
        <v>43555</v>
      </c>
      <c r="BT282" s="517">
        <f>'Information Input'!$J$18</f>
        <v>2019</v>
      </c>
      <c r="BU282" s="578" t="s">
        <v>94</v>
      </c>
      <c r="BV282" s="521" t="s">
        <v>95</v>
      </c>
      <c r="BW282" s="522" t="s">
        <v>96</v>
      </c>
      <c r="BX282" s="517">
        <v>1</v>
      </c>
      <c r="BY282" s="530" t="s">
        <v>153</v>
      </c>
      <c r="BZ282" s="530" t="s">
        <v>250</v>
      </c>
      <c r="CA282" s="524">
        <f>'Report 3'!$R$16</f>
        <v>0</v>
      </c>
      <c r="CC282" s="542" t="s">
        <v>669</v>
      </c>
      <c r="CD282" s="1014" t="s">
        <v>672</v>
      </c>
      <c r="CE282" s="1014" t="str">
        <f>'Information Input'!$M$14</f>
        <v xml:space="preserve">      -      </v>
      </c>
      <c r="CF282" s="551" t="s">
        <v>135</v>
      </c>
      <c r="CG282" s="552">
        <f t="shared" si="72"/>
        <v>43466</v>
      </c>
      <c r="CH282" s="552">
        <f t="shared" si="73"/>
        <v>43555</v>
      </c>
      <c r="CI282" s="552">
        <f>'Information Input'!$H$35</f>
        <v>43555</v>
      </c>
      <c r="CJ282" s="551" t="str">
        <f>'Information Input'!$J$22</f>
        <v>Quarterly</v>
      </c>
      <c r="CK282" s="552">
        <f>'Information Input'!$H$30</f>
        <v>43555</v>
      </c>
      <c r="CL282" s="551">
        <f>'Information Input'!$J$18</f>
        <v>2019</v>
      </c>
      <c r="CM282" s="551" t="s">
        <v>104</v>
      </c>
      <c r="CN282" s="1014" t="s">
        <v>105</v>
      </c>
      <c r="CO282" s="542" t="s">
        <v>103</v>
      </c>
      <c r="CP282" s="542" t="s">
        <v>671</v>
      </c>
      <c r="CQ282" s="551">
        <v>41</v>
      </c>
      <c r="CR282" s="542" t="s">
        <v>183</v>
      </c>
      <c r="CS282" s="542" t="s">
        <v>238</v>
      </c>
      <c r="CT282" s="1015">
        <f>'Report 1'!$AG$18</f>
        <v>0</v>
      </c>
      <c r="CU282" s="1016">
        <f>SUMIF('Report 4A'!$G$16:$G$95,$CQ282,'Report 4A'!$AO$16:$AO$95)</f>
        <v>0</v>
      </c>
      <c r="CV282" s="1017">
        <f t="shared" si="74"/>
        <v>0</v>
      </c>
      <c r="CX282" s="546" t="s">
        <v>669</v>
      </c>
      <c r="CY282" s="537" t="s">
        <v>308</v>
      </c>
      <c r="CZ282" s="537" t="str">
        <f>'Information Input'!$M$14</f>
        <v xml:space="preserve">      -      </v>
      </c>
      <c r="DA282" s="538">
        <f>'Information Input'!$H$35</f>
        <v>43555</v>
      </c>
      <c r="DB282" s="537" t="str">
        <f>'Information Input'!$J$22</f>
        <v>Quarterly</v>
      </c>
      <c r="DC282" s="552">
        <f>'Information Input'!$H$30</f>
        <v>43555</v>
      </c>
      <c r="DD282" s="553" t="str">
        <f t="shared" si="66"/>
        <v>201709</v>
      </c>
      <c r="DE282" s="541" t="s">
        <v>96</v>
      </c>
      <c r="DF282" s="541" t="s">
        <v>682</v>
      </c>
      <c r="DG282" s="544">
        <f>'Report 5H'!$U$108</f>
        <v>0</v>
      </c>
      <c r="DH282" s="550">
        <f>'Report 5H'!$U$109</f>
        <v>0</v>
      </c>
      <c r="DI282" s="544">
        <f>'Report 5H'!$U$110</f>
        <v>0</v>
      </c>
      <c r="DJ282" s="544">
        <f>'Report 5H'!$U$111</f>
        <v>0</v>
      </c>
      <c r="DK282" s="544">
        <f>'Report 5H'!$U$112</f>
        <v>0</v>
      </c>
      <c r="DL282" s="544">
        <f>'Report 5H'!$U$113</f>
        <v>0</v>
      </c>
      <c r="DM282" s="544">
        <f>'Report 5H'!$U$114</f>
        <v>0</v>
      </c>
      <c r="DN282" s="544">
        <f>'Report 5H'!$U$115</f>
        <v>0</v>
      </c>
      <c r="DO282" s="544">
        <f>'Report 5H'!$U$116</f>
        <v>0</v>
      </c>
      <c r="DP282" s="544">
        <f>'Report 5H'!$U$117</f>
        <v>0</v>
      </c>
      <c r="DQ282" s="544">
        <f>'Report 5H'!$U$118</f>
        <v>0</v>
      </c>
    </row>
    <row r="283" spans="2:121">
      <c r="B283" s="535" t="s">
        <v>669</v>
      </c>
      <c r="C283" s="536">
        <v>1</v>
      </c>
      <c r="D283" s="537" t="str">
        <f>'Information Input'!$M$14</f>
        <v xml:space="preserve">      -      </v>
      </c>
      <c r="E283" s="537" t="s">
        <v>135</v>
      </c>
      <c r="F283" s="538">
        <f t="shared" si="70"/>
        <v>43466</v>
      </c>
      <c r="G283" s="538">
        <f t="shared" si="71"/>
        <v>43555</v>
      </c>
      <c r="H283" s="538">
        <f>'Information Input'!$H$35</f>
        <v>43555</v>
      </c>
      <c r="I283" s="537" t="str">
        <f>'Information Input'!$J$22</f>
        <v>Quarterly</v>
      </c>
      <c r="J283" s="538">
        <f>'Information Input'!$H$30</f>
        <v>43555</v>
      </c>
      <c r="K283" s="537">
        <f>'Information Input'!$J$18</f>
        <v>2019</v>
      </c>
      <c r="L283" s="579" t="s">
        <v>97</v>
      </c>
      <c r="M283" s="540" t="s">
        <v>98</v>
      </c>
      <c r="N283" s="541" t="s">
        <v>96</v>
      </c>
      <c r="O283" s="542" t="s">
        <v>678</v>
      </c>
      <c r="P283" s="537">
        <v>60</v>
      </c>
      <c r="Q283" s="541" t="s">
        <v>203</v>
      </c>
      <c r="R283" s="541" t="s">
        <v>239</v>
      </c>
      <c r="S283" s="543">
        <f>'Report 1'!$R$18</f>
        <v>0</v>
      </c>
      <c r="T283" s="544">
        <f>'Report 1'!$R$81</f>
        <v>0</v>
      </c>
      <c r="U283" s="545">
        <f>'Report 1'!$R$167</f>
        <v>0</v>
      </c>
      <c r="AL283" s="546" t="s">
        <v>669</v>
      </c>
      <c r="AM283" s="547">
        <v>2</v>
      </c>
      <c r="AN283" s="547" t="str">
        <f>'Information Input'!$M$14</f>
        <v xml:space="preserve">      -      </v>
      </c>
      <c r="AO283" s="547" t="s">
        <v>136</v>
      </c>
      <c r="AP283" s="538">
        <f t="shared" si="69"/>
        <v>43556</v>
      </c>
      <c r="AQ283" s="538">
        <f t="shared" si="68"/>
        <v>43646</v>
      </c>
      <c r="AR283" s="538">
        <f>'Information Input'!$H$35</f>
        <v>43555</v>
      </c>
      <c r="AS283" s="547" t="str">
        <f>'Information Input'!$J$22</f>
        <v>Quarterly</v>
      </c>
      <c r="AT283" s="538">
        <f>'Information Input'!$H$30</f>
        <v>43555</v>
      </c>
      <c r="AU283" s="547">
        <f>'Information Input'!$J$18</f>
        <v>2019</v>
      </c>
      <c r="AV283" s="547" t="s">
        <v>92</v>
      </c>
      <c r="AW283" s="547" t="s">
        <v>93</v>
      </c>
      <c r="AX283" s="547" t="s">
        <v>91</v>
      </c>
      <c r="AY283" s="548" t="s">
        <v>671</v>
      </c>
      <c r="AZ283" s="547">
        <v>30</v>
      </c>
      <c r="BA283" s="549" t="s">
        <v>172</v>
      </c>
      <c r="BB283" s="543" t="s">
        <v>238</v>
      </c>
      <c r="BC283" s="550">
        <f>'Report 2'!$O82</f>
        <v>0</v>
      </c>
      <c r="BD283" s="550">
        <f>'Report 2'!$P82</f>
        <v>0</v>
      </c>
      <c r="BE283" s="550">
        <f>'Report 2'!$Q82</f>
        <v>0</v>
      </c>
      <c r="BF283" s="550">
        <f>'Report 2'!$R82</f>
        <v>0</v>
      </c>
      <c r="BG283" s="550">
        <f>'Report 2'!$S82</f>
        <v>0</v>
      </c>
      <c r="BH283" s="550">
        <f>'Report 2'!$T82</f>
        <v>0</v>
      </c>
      <c r="BI283" s="550">
        <f>'Report 2'!$U82</f>
        <v>0</v>
      </c>
      <c r="BK283" s="541" t="s">
        <v>669</v>
      </c>
      <c r="BL283" s="537">
        <v>3</v>
      </c>
      <c r="BM283" s="537" t="str">
        <f>'Information Input'!$M$14</f>
        <v xml:space="preserve">      -      </v>
      </c>
      <c r="BN283" s="537" t="s">
        <v>139</v>
      </c>
      <c r="BO283" s="538">
        <f>'Information Input'!$H$33</f>
        <v>43466</v>
      </c>
      <c r="BP283" s="538">
        <f>'Information Input'!$H$34</f>
        <v>43555</v>
      </c>
      <c r="BQ283" s="538">
        <f>'Information Input'!$H$35</f>
        <v>43555</v>
      </c>
      <c r="BR283" s="537" t="str">
        <f>'Information Input'!$J$22</f>
        <v>Quarterly</v>
      </c>
      <c r="BS283" s="538">
        <f>'Information Input'!$H$30</f>
        <v>43555</v>
      </c>
      <c r="BT283" s="537">
        <f>'Information Input'!$J$18</f>
        <v>2019</v>
      </c>
      <c r="BU283" s="579" t="s">
        <v>94</v>
      </c>
      <c r="BV283" s="540" t="s">
        <v>95</v>
      </c>
      <c r="BW283" s="541" t="s">
        <v>96</v>
      </c>
      <c r="BX283" s="537">
        <v>2</v>
      </c>
      <c r="BY283" s="549" t="s">
        <v>154</v>
      </c>
      <c r="BZ283" s="549" t="s">
        <v>251</v>
      </c>
      <c r="CA283" s="543">
        <f>'Report 3'!$R$17</f>
        <v>0</v>
      </c>
      <c r="CC283" s="542" t="s">
        <v>669</v>
      </c>
      <c r="CD283" s="1014" t="s">
        <v>672</v>
      </c>
      <c r="CE283" s="1014" t="str">
        <f>'Information Input'!$M$14</f>
        <v xml:space="preserve">      -      </v>
      </c>
      <c r="CF283" s="551" t="s">
        <v>135</v>
      </c>
      <c r="CG283" s="552">
        <f t="shared" si="72"/>
        <v>43466</v>
      </c>
      <c r="CH283" s="552">
        <f t="shared" si="73"/>
        <v>43555</v>
      </c>
      <c r="CI283" s="552">
        <f>'Information Input'!$H$35</f>
        <v>43555</v>
      </c>
      <c r="CJ283" s="551" t="str">
        <f>'Information Input'!$J$22</f>
        <v>Quarterly</v>
      </c>
      <c r="CK283" s="552">
        <f>'Information Input'!$H$30</f>
        <v>43555</v>
      </c>
      <c r="CL283" s="551">
        <f>'Information Input'!$J$18</f>
        <v>2019</v>
      </c>
      <c r="CM283" s="1018" t="s">
        <v>104</v>
      </c>
      <c r="CN283" s="1014" t="s">
        <v>105</v>
      </c>
      <c r="CO283" s="542" t="s">
        <v>103</v>
      </c>
      <c r="CP283" s="542" t="s">
        <v>671</v>
      </c>
      <c r="CQ283" s="551">
        <v>42</v>
      </c>
      <c r="CR283" s="542" t="s">
        <v>184</v>
      </c>
      <c r="CS283" s="542" t="s">
        <v>233</v>
      </c>
      <c r="CT283" s="1015">
        <f>'Report 1'!$AG$18</f>
        <v>0</v>
      </c>
      <c r="CU283" s="1016">
        <f>SUMIF('Report 4A'!$G$16:$G$95,$CQ283,'Report 4A'!$AO$16:$AO$95)</f>
        <v>0</v>
      </c>
      <c r="CV283" s="1017">
        <f t="shared" ref="CV283:CV284" si="75">IF(CT283&lt;&gt;0,CU283/CT283,0)</f>
        <v>0</v>
      </c>
      <c r="CX283" s="546" t="s">
        <v>669</v>
      </c>
      <c r="CY283" s="537" t="s">
        <v>308</v>
      </c>
      <c r="CZ283" s="537" t="str">
        <f>'Information Input'!$M$14</f>
        <v xml:space="preserve">      -      </v>
      </c>
      <c r="DA283" s="538">
        <f>'Information Input'!$H$35</f>
        <v>43555</v>
      </c>
      <c r="DB283" s="537" t="str">
        <f>'Information Input'!$J$22</f>
        <v>Quarterly</v>
      </c>
      <c r="DC283" s="552">
        <f>'Information Input'!$H$30</f>
        <v>43555</v>
      </c>
      <c r="DD283" s="553" t="str">
        <f t="shared" si="66"/>
        <v>201708</v>
      </c>
      <c r="DE283" s="541" t="s">
        <v>96</v>
      </c>
      <c r="DF283" s="541" t="s">
        <v>682</v>
      </c>
      <c r="DG283" s="544">
        <f>'Report 5H'!$V$108</f>
        <v>0</v>
      </c>
      <c r="DH283" s="550">
        <f>'Report 5H'!$V$109</f>
        <v>0</v>
      </c>
      <c r="DI283" s="544">
        <f>'Report 5H'!$V$110</f>
        <v>0</v>
      </c>
      <c r="DJ283" s="544">
        <f>'Report 5H'!$V$111</f>
        <v>0</v>
      </c>
      <c r="DK283" s="544">
        <f>'Report 5H'!$V$112</f>
        <v>0</v>
      </c>
      <c r="DL283" s="544">
        <f>'Report 5H'!$V$113</f>
        <v>0</v>
      </c>
      <c r="DM283" s="544">
        <f>'Report 5H'!$V$114</f>
        <v>0</v>
      </c>
      <c r="DN283" s="544">
        <f>'Report 5H'!$V$115</f>
        <v>0</v>
      </c>
      <c r="DO283" s="544">
        <f>'Report 5H'!$V$116</f>
        <v>0</v>
      </c>
      <c r="DP283" s="544">
        <f>'Report 5H'!$V$117</f>
        <v>0</v>
      </c>
      <c r="DQ283" s="544">
        <f>'Report 5H'!$V$118</f>
        <v>0</v>
      </c>
    </row>
    <row r="284" spans="2:121">
      <c r="B284" s="535" t="s">
        <v>669</v>
      </c>
      <c r="C284" s="536">
        <v>1</v>
      </c>
      <c r="D284" s="537" t="str">
        <f>'Information Input'!$M$14</f>
        <v xml:space="preserve">      -      </v>
      </c>
      <c r="E284" s="537" t="s">
        <v>135</v>
      </c>
      <c r="F284" s="538">
        <f t="shared" si="70"/>
        <v>43466</v>
      </c>
      <c r="G284" s="538">
        <f t="shared" si="71"/>
        <v>43555</v>
      </c>
      <c r="H284" s="538">
        <f>'Information Input'!$H$35</f>
        <v>43555</v>
      </c>
      <c r="I284" s="537" t="str">
        <f>'Information Input'!$J$22</f>
        <v>Quarterly</v>
      </c>
      <c r="J284" s="538">
        <f>'Information Input'!$H$30</f>
        <v>43555</v>
      </c>
      <c r="K284" s="537">
        <f>'Information Input'!$J$18</f>
        <v>2019</v>
      </c>
      <c r="L284" s="579" t="s">
        <v>97</v>
      </c>
      <c r="M284" s="540" t="s">
        <v>98</v>
      </c>
      <c r="N284" s="541" t="s">
        <v>96</v>
      </c>
      <c r="O284" s="542" t="s">
        <v>678</v>
      </c>
      <c r="P284" s="537">
        <v>61</v>
      </c>
      <c r="Q284" s="541" t="s">
        <v>204</v>
      </c>
      <c r="R284" s="541" t="s">
        <v>239</v>
      </c>
      <c r="S284" s="543">
        <f>'Report 1'!$R$18</f>
        <v>0</v>
      </c>
      <c r="T284" s="544">
        <f>'Report 1'!$R$82</f>
        <v>0</v>
      </c>
      <c r="U284" s="545">
        <f>'Report 1'!$R$168</f>
        <v>0</v>
      </c>
      <c r="AL284" s="546" t="s">
        <v>669</v>
      </c>
      <c r="AM284" s="547">
        <v>2</v>
      </c>
      <c r="AN284" s="547" t="str">
        <f>'Information Input'!$M$14</f>
        <v xml:space="preserve">      -      </v>
      </c>
      <c r="AO284" s="547" t="s">
        <v>136</v>
      </c>
      <c r="AP284" s="538">
        <f t="shared" si="69"/>
        <v>43556</v>
      </c>
      <c r="AQ284" s="538">
        <f t="shared" si="68"/>
        <v>43646</v>
      </c>
      <c r="AR284" s="538">
        <f>'Information Input'!$H$35</f>
        <v>43555</v>
      </c>
      <c r="AS284" s="547" t="str">
        <f>'Information Input'!$J$22</f>
        <v>Quarterly</v>
      </c>
      <c r="AT284" s="538">
        <f>'Information Input'!$H$30</f>
        <v>43555</v>
      </c>
      <c r="AU284" s="547">
        <f>'Information Input'!$J$18</f>
        <v>2019</v>
      </c>
      <c r="AV284" s="547" t="s">
        <v>92</v>
      </c>
      <c r="AW284" s="547" t="s">
        <v>93</v>
      </c>
      <c r="AX284" s="547" t="s">
        <v>91</v>
      </c>
      <c r="AY284" s="548" t="s">
        <v>671</v>
      </c>
      <c r="AZ284" s="547">
        <v>31</v>
      </c>
      <c r="BA284" s="549" t="s">
        <v>173</v>
      </c>
      <c r="BB284" s="543" t="s">
        <v>233</v>
      </c>
      <c r="BC284" s="550">
        <f>'Report 2'!$O83</f>
        <v>0</v>
      </c>
      <c r="BD284" s="550">
        <f>'Report 2'!$P83</f>
        <v>0</v>
      </c>
      <c r="BE284" s="550">
        <f>'Report 2'!$Q83</f>
        <v>0</v>
      </c>
      <c r="BF284" s="550">
        <f>'Report 2'!$R83</f>
        <v>0</v>
      </c>
      <c r="BG284" s="550">
        <f>'Report 2'!$S83</f>
        <v>0</v>
      </c>
      <c r="BH284" s="550">
        <f>'Report 2'!$T83</f>
        <v>0</v>
      </c>
      <c r="BI284" s="550">
        <f>'Report 2'!$U83</f>
        <v>0</v>
      </c>
      <c r="BK284" s="541" t="s">
        <v>669</v>
      </c>
      <c r="BL284" s="537">
        <v>3</v>
      </c>
      <c r="BM284" s="537" t="str">
        <f>'Information Input'!$M$14</f>
        <v xml:space="preserve">      -      </v>
      </c>
      <c r="BN284" s="537" t="s">
        <v>139</v>
      </c>
      <c r="BO284" s="538">
        <f>'Information Input'!$H$33</f>
        <v>43466</v>
      </c>
      <c r="BP284" s="538">
        <f>'Information Input'!$H$34</f>
        <v>43555</v>
      </c>
      <c r="BQ284" s="538">
        <f>'Information Input'!$H$35</f>
        <v>43555</v>
      </c>
      <c r="BR284" s="537" t="str">
        <f>'Information Input'!$J$22</f>
        <v>Quarterly</v>
      </c>
      <c r="BS284" s="538">
        <f>'Information Input'!$H$30</f>
        <v>43555</v>
      </c>
      <c r="BT284" s="537">
        <f>'Information Input'!$J$18</f>
        <v>2019</v>
      </c>
      <c r="BU284" s="579" t="s">
        <v>94</v>
      </c>
      <c r="BV284" s="540" t="s">
        <v>95</v>
      </c>
      <c r="BW284" s="541" t="s">
        <v>96</v>
      </c>
      <c r="BX284" s="537">
        <v>3</v>
      </c>
      <c r="BY284" s="549" t="s">
        <v>164</v>
      </c>
      <c r="BZ284" s="549" t="s">
        <v>250</v>
      </c>
      <c r="CA284" s="543">
        <f>'Report 3'!$R$18</f>
        <v>0</v>
      </c>
      <c r="CC284" s="542" t="s">
        <v>669</v>
      </c>
      <c r="CD284" s="1014" t="s">
        <v>672</v>
      </c>
      <c r="CE284" s="1014" t="str">
        <f>'Information Input'!$M$14</f>
        <v xml:space="preserve">      -      </v>
      </c>
      <c r="CF284" s="551" t="s">
        <v>135</v>
      </c>
      <c r="CG284" s="552">
        <f t="shared" si="72"/>
        <v>43466</v>
      </c>
      <c r="CH284" s="552">
        <f t="shared" si="73"/>
        <v>43555</v>
      </c>
      <c r="CI284" s="552">
        <f>'Information Input'!$H$35</f>
        <v>43555</v>
      </c>
      <c r="CJ284" s="551" t="str">
        <f>'Information Input'!$J$22</f>
        <v>Quarterly</v>
      </c>
      <c r="CK284" s="552">
        <f>'Information Input'!$H$30</f>
        <v>43555</v>
      </c>
      <c r="CL284" s="551">
        <f>'Information Input'!$J$18</f>
        <v>2019</v>
      </c>
      <c r="CM284" s="1018" t="s">
        <v>104</v>
      </c>
      <c r="CN284" s="1014" t="s">
        <v>105</v>
      </c>
      <c r="CO284" s="542" t="s">
        <v>103</v>
      </c>
      <c r="CP284" s="542" t="s">
        <v>671</v>
      </c>
      <c r="CQ284" s="551">
        <v>43</v>
      </c>
      <c r="CR284" s="542" t="s">
        <v>185</v>
      </c>
      <c r="CS284" s="542" t="s">
        <v>233</v>
      </c>
      <c r="CT284" s="1015">
        <f>'Report 1'!$AG$18</f>
        <v>0</v>
      </c>
      <c r="CU284" s="1016">
        <f>SUMIF('Report 4A'!$G$16:$G$95,$CQ284,'Report 4A'!$AO$16:$AO$95)</f>
        <v>0</v>
      </c>
      <c r="CV284" s="1017">
        <f t="shared" si="75"/>
        <v>0</v>
      </c>
      <c r="CX284" s="546" t="s">
        <v>669</v>
      </c>
      <c r="CY284" s="537" t="s">
        <v>308</v>
      </c>
      <c r="CZ284" s="537" t="str">
        <f>'Information Input'!$M$14</f>
        <v xml:space="preserve">      -      </v>
      </c>
      <c r="DA284" s="538">
        <f>'Information Input'!$H$35</f>
        <v>43555</v>
      </c>
      <c r="DB284" s="537" t="str">
        <f>'Information Input'!$J$22</f>
        <v>Quarterly</v>
      </c>
      <c r="DC284" s="552">
        <f>'Information Input'!$H$30</f>
        <v>43555</v>
      </c>
      <c r="DD284" s="553" t="str">
        <f t="shared" si="66"/>
        <v>201707</v>
      </c>
      <c r="DE284" s="541" t="s">
        <v>96</v>
      </c>
      <c r="DF284" s="541" t="s">
        <v>682</v>
      </c>
      <c r="DG284" s="544">
        <f>'Report 5H'!$W$108</f>
        <v>0</v>
      </c>
      <c r="DH284" s="550">
        <f>'Report 5H'!$W$109</f>
        <v>0</v>
      </c>
      <c r="DI284" s="544">
        <f>'Report 5H'!$W$110</f>
        <v>0</v>
      </c>
      <c r="DJ284" s="544">
        <f>'Report 5H'!$W$111</f>
        <v>0</v>
      </c>
      <c r="DK284" s="544">
        <f>'Report 5H'!$W$112</f>
        <v>0</v>
      </c>
      <c r="DL284" s="544">
        <f>'Report 5H'!$W$113</f>
        <v>0</v>
      </c>
      <c r="DM284" s="544">
        <f>'Report 5H'!$W$114</f>
        <v>0</v>
      </c>
      <c r="DN284" s="544">
        <f>'Report 5H'!$W$115</f>
        <v>0</v>
      </c>
      <c r="DO284" s="544">
        <f>'Report 5H'!$W$116</f>
        <v>0</v>
      </c>
      <c r="DP284" s="544">
        <f>'Report 5H'!$W$117</f>
        <v>0</v>
      </c>
      <c r="DQ284" s="544">
        <f>'Report 5H'!$W$118</f>
        <v>0</v>
      </c>
    </row>
    <row r="285" spans="2:121">
      <c r="B285" s="535" t="s">
        <v>669</v>
      </c>
      <c r="C285" s="536">
        <v>1</v>
      </c>
      <c r="D285" s="537" t="str">
        <f>'Information Input'!$M$14</f>
        <v xml:space="preserve">      -      </v>
      </c>
      <c r="E285" s="537" t="s">
        <v>135</v>
      </c>
      <c r="F285" s="538">
        <f t="shared" si="70"/>
        <v>43466</v>
      </c>
      <c r="G285" s="538">
        <f t="shared" si="71"/>
        <v>43555</v>
      </c>
      <c r="H285" s="538">
        <f>'Information Input'!$H$35</f>
        <v>43555</v>
      </c>
      <c r="I285" s="537" t="str">
        <f>'Information Input'!$J$22</f>
        <v>Quarterly</v>
      </c>
      <c r="J285" s="538">
        <f>'Information Input'!$H$30</f>
        <v>43555</v>
      </c>
      <c r="K285" s="537">
        <f>'Information Input'!$J$18</f>
        <v>2019</v>
      </c>
      <c r="L285" s="579" t="s">
        <v>97</v>
      </c>
      <c r="M285" s="540" t="s">
        <v>98</v>
      </c>
      <c r="N285" s="541" t="s">
        <v>96</v>
      </c>
      <c r="O285" s="542" t="s">
        <v>678</v>
      </c>
      <c r="P285" s="537">
        <v>62</v>
      </c>
      <c r="Q285" s="541" t="s">
        <v>204</v>
      </c>
      <c r="R285" s="541" t="s">
        <v>239</v>
      </c>
      <c r="S285" s="543">
        <f>'Report 1'!$R$18</f>
        <v>0</v>
      </c>
      <c r="T285" s="544">
        <f>'Report 1'!$R$83</f>
        <v>0</v>
      </c>
      <c r="U285" s="545">
        <f>'Report 1'!$R$169</f>
        <v>0</v>
      </c>
      <c r="AL285" s="546" t="s">
        <v>669</v>
      </c>
      <c r="AM285" s="547">
        <v>2</v>
      </c>
      <c r="AN285" s="547" t="str">
        <f>'Information Input'!$M$14</f>
        <v xml:space="preserve">      -      </v>
      </c>
      <c r="AO285" s="547" t="s">
        <v>136</v>
      </c>
      <c r="AP285" s="538">
        <f t="shared" si="69"/>
        <v>43556</v>
      </c>
      <c r="AQ285" s="538">
        <f t="shared" si="68"/>
        <v>43646</v>
      </c>
      <c r="AR285" s="538">
        <f>'Information Input'!$H$35</f>
        <v>43555</v>
      </c>
      <c r="AS285" s="547" t="str">
        <f>'Information Input'!$J$22</f>
        <v>Quarterly</v>
      </c>
      <c r="AT285" s="538">
        <f>'Information Input'!$H$30</f>
        <v>43555</v>
      </c>
      <c r="AU285" s="547">
        <f>'Information Input'!$J$18</f>
        <v>2019</v>
      </c>
      <c r="AV285" s="547" t="s">
        <v>92</v>
      </c>
      <c r="AW285" s="547" t="s">
        <v>93</v>
      </c>
      <c r="AX285" s="547" t="s">
        <v>91</v>
      </c>
      <c r="AY285" s="548" t="s">
        <v>671</v>
      </c>
      <c r="AZ285" s="547">
        <v>32</v>
      </c>
      <c r="BA285" s="549" t="s">
        <v>174</v>
      </c>
      <c r="BB285" s="543" t="s">
        <v>238</v>
      </c>
      <c r="BC285" s="550">
        <f>'Report 2'!$O84</f>
        <v>0</v>
      </c>
      <c r="BD285" s="550">
        <f>'Report 2'!$P84</f>
        <v>0</v>
      </c>
      <c r="BE285" s="550">
        <f>'Report 2'!$Q84</f>
        <v>0</v>
      </c>
      <c r="BF285" s="550">
        <f>'Report 2'!$R84</f>
        <v>0</v>
      </c>
      <c r="BG285" s="550">
        <f>'Report 2'!$S84</f>
        <v>0</v>
      </c>
      <c r="BH285" s="550">
        <f>'Report 2'!$T84</f>
        <v>0</v>
      </c>
      <c r="BI285" s="550">
        <f>'Report 2'!$U84</f>
        <v>0</v>
      </c>
      <c r="BK285" s="541" t="s">
        <v>669</v>
      </c>
      <c r="BL285" s="537">
        <v>3</v>
      </c>
      <c r="BM285" s="537" t="str">
        <f>'Information Input'!$M$14</f>
        <v xml:space="preserve">      -      </v>
      </c>
      <c r="BN285" s="537" t="s">
        <v>139</v>
      </c>
      <c r="BO285" s="538">
        <f>'Information Input'!$H$33</f>
        <v>43466</v>
      </c>
      <c r="BP285" s="538">
        <f>'Information Input'!$H$34</f>
        <v>43555</v>
      </c>
      <c r="BQ285" s="538">
        <f>'Information Input'!$H$35</f>
        <v>43555</v>
      </c>
      <c r="BR285" s="537" t="str">
        <f>'Information Input'!$J$22</f>
        <v>Quarterly</v>
      </c>
      <c r="BS285" s="538">
        <f>'Information Input'!$H$30</f>
        <v>43555</v>
      </c>
      <c r="BT285" s="537">
        <f>'Information Input'!$J$18</f>
        <v>2019</v>
      </c>
      <c r="BU285" s="579" t="s">
        <v>94</v>
      </c>
      <c r="BV285" s="540" t="s">
        <v>95</v>
      </c>
      <c r="BW285" s="541" t="s">
        <v>96</v>
      </c>
      <c r="BX285" s="537">
        <v>4</v>
      </c>
      <c r="BY285" s="549" t="s">
        <v>164</v>
      </c>
      <c r="BZ285" s="549" t="s">
        <v>252</v>
      </c>
      <c r="CA285" s="543">
        <f>'Report 3'!$R$19</f>
        <v>0</v>
      </c>
      <c r="CC285" s="542" t="s">
        <v>669</v>
      </c>
      <c r="CD285" s="1014" t="s">
        <v>672</v>
      </c>
      <c r="CE285" s="1014" t="str">
        <f>'Information Input'!$M$14</f>
        <v xml:space="preserve">      -      </v>
      </c>
      <c r="CF285" s="551" t="s">
        <v>135</v>
      </c>
      <c r="CG285" s="552">
        <f t="shared" si="72"/>
        <v>43466</v>
      </c>
      <c r="CH285" s="552">
        <f t="shared" si="73"/>
        <v>43555</v>
      </c>
      <c r="CI285" s="552">
        <f>'Information Input'!$H$35</f>
        <v>43555</v>
      </c>
      <c r="CJ285" s="551" t="str">
        <f>'Information Input'!$J$22</f>
        <v>Quarterly</v>
      </c>
      <c r="CK285" s="552">
        <f>'Information Input'!$H$30</f>
        <v>43555</v>
      </c>
      <c r="CL285" s="551">
        <f>'Information Input'!$J$18</f>
        <v>2019</v>
      </c>
      <c r="CM285" s="551" t="s">
        <v>104</v>
      </c>
      <c r="CN285" s="1014" t="s">
        <v>105</v>
      </c>
      <c r="CO285" s="542" t="s">
        <v>103</v>
      </c>
      <c r="CP285" s="542" t="s">
        <v>675</v>
      </c>
      <c r="CQ285" s="551">
        <v>45</v>
      </c>
      <c r="CR285" s="542" t="s">
        <v>187</v>
      </c>
      <c r="CS285" s="542" t="s">
        <v>239</v>
      </c>
      <c r="CT285" s="1015">
        <f>'Report 1'!$AG$18</f>
        <v>0</v>
      </c>
      <c r="CU285" s="1016">
        <f>SUMIF('Report 4A'!$G$16:$G$95,$CQ285,'Report 4A'!$AO$16:$AO$95)</f>
        <v>0</v>
      </c>
      <c r="CV285" s="1017">
        <f t="shared" si="74"/>
        <v>0</v>
      </c>
      <c r="CX285" s="546" t="s">
        <v>669</v>
      </c>
      <c r="CY285" s="537" t="s">
        <v>308</v>
      </c>
      <c r="CZ285" s="537" t="str">
        <f>'Information Input'!$M$14</f>
        <v xml:space="preserve">      -      </v>
      </c>
      <c r="DA285" s="538">
        <f>'Information Input'!$H$35</f>
        <v>43555</v>
      </c>
      <c r="DB285" s="537" t="str">
        <f>'Information Input'!$J$22</f>
        <v>Quarterly</v>
      </c>
      <c r="DC285" s="552">
        <f>'Information Input'!$H$30</f>
        <v>43555</v>
      </c>
      <c r="DD285" s="553" t="str">
        <f t="shared" si="66"/>
        <v>201706</v>
      </c>
      <c r="DE285" s="541" t="s">
        <v>96</v>
      </c>
      <c r="DF285" s="541" t="s">
        <v>682</v>
      </c>
      <c r="DG285" s="544">
        <f>'Report 5H'!$X$108</f>
        <v>0</v>
      </c>
      <c r="DH285" s="550">
        <f>'Report 5H'!$X$109</f>
        <v>0</v>
      </c>
      <c r="DI285" s="544">
        <f>'Report 5H'!$X$110</f>
        <v>0</v>
      </c>
      <c r="DJ285" s="544">
        <f>'Report 5H'!$X$111</f>
        <v>0</v>
      </c>
      <c r="DK285" s="544">
        <f>'Report 5H'!$X$112</f>
        <v>0</v>
      </c>
      <c r="DL285" s="544">
        <f>'Report 5H'!$X$113</f>
        <v>0</v>
      </c>
      <c r="DM285" s="544">
        <f>'Report 5H'!$X$114</f>
        <v>0</v>
      </c>
      <c r="DN285" s="544">
        <f>'Report 5H'!$X$115</f>
        <v>0</v>
      </c>
      <c r="DO285" s="544">
        <f>'Report 5H'!$X$116</f>
        <v>0</v>
      </c>
      <c r="DP285" s="544">
        <f>'Report 5H'!$X$117</f>
        <v>0</v>
      </c>
      <c r="DQ285" s="544">
        <f>'Report 5H'!$X$118</f>
        <v>0</v>
      </c>
    </row>
    <row r="286" spans="2:121">
      <c r="B286" s="535" t="s">
        <v>669</v>
      </c>
      <c r="C286" s="536">
        <v>1</v>
      </c>
      <c r="D286" s="537" t="str">
        <f>'Information Input'!$M$14</f>
        <v xml:space="preserve">      -      </v>
      </c>
      <c r="E286" s="537" t="s">
        <v>135</v>
      </c>
      <c r="F286" s="538">
        <f t="shared" si="70"/>
        <v>43466</v>
      </c>
      <c r="G286" s="538">
        <f t="shared" si="71"/>
        <v>43555</v>
      </c>
      <c r="H286" s="538">
        <f>'Information Input'!$H$35</f>
        <v>43555</v>
      </c>
      <c r="I286" s="537" t="str">
        <f>'Information Input'!$J$22</f>
        <v>Quarterly</v>
      </c>
      <c r="J286" s="538">
        <f>'Information Input'!$H$30</f>
        <v>43555</v>
      </c>
      <c r="K286" s="537">
        <f>'Information Input'!$J$18</f>
        <v>2019</v>
      </c>
      <c r="L286" s="579" t="s">
        <v>97</v>
      </c>
      <c r="M286" s="540" t="s">
        <v>98</v>
      </c>
      <c r="N286" s="541" t="s">
        <v>96</v>
      </c>
      <c r="O286" s="542" t="s">
        <v>674</v>
      </c>
      <c r="P286" s="537">
        <v>63</v>
      </c>
      <c r="Q286" s="541" t="s">
        <v>205</v>
      </c>
      <c r="R286" s="541" t="s">
        <v>239</v>
      </c>
      <c r="S286" s="543">
        <f>'Report 1'!$R$18</f>
        <v>0</v>
      </c>
      <c r="T286" s="544">
        <f>'Report 1'!$R$84</f>
        <v>0</v>
      </c>
      <c r="U286" s="545">
        <f>'Report 1'!$R$170</f>
        <v>0</v>
      </c>
      <c r="AL286" s="546" t="s">
        <v>669</v>
      </c>
      <c r="AM286" s="547">
        <v>2</v>
      </c>
      <c r="AN286" s="547" t="str">
        <f>'Information Input'!$M$14</f>
        <v xml:space="preserve">      -      </v>
      </c>
      <c r="AO286" s="547" t="s">
        <v>136</v>
      </c>
      <c r="AP286" s="538">
        <f t="shared" si="69"/>
        <v>43556</v>
      </c>
      <c r="AQ286" s="538">
        <f t="shared" si="68"/>
        <v>43646</v>
      </c>
      <c r="AR286" s="538">
        <f>'Information Input'!$H$35</f>
        <v>43555</v>
      </c>
      <c r="AS286" s="547" t="str">
        <f>'Information Input'!$J$22</f>
        <v>Quarterly</v>
      </c>
      <c r="AT286" s="538">
        <f>'Information Input'!$H$30</f>
        <v>43555</v>
      </c>
      <c r="AU286" s="547">
        <f>'Information Input'!$J$18</f>
        <v>2019</v>
      </c>
      <c r="AV286" s="547" t="s">
        <v>92</v>
      </c>
      <c r="AW286" s="547" t="s">
        <v>93</v>
      </c>
      <c r="AX286" s="547" t="s">
        <v>91</v>
      </c>
      <c r="AY286" s="548" t="s">
        <v>671</v>
      </c>
      <c r="AZ286" s="547">
        <v>33</v>
      </c>
      <c r="BA286" s="549" t="s">
        <v>175</v>
      </c>
      <c r="BB286" s="543" t="s">
        <v>233</v>
      </c>
      <c r="BC286" s="550">
        <f>'Report 2'!$O85</f>
        <v>0</v>
      </c>
      <c r="BD286" s="550">
        <f>'Report 2'!$P85</f>
        <v>0</v>
      </c>
      <c r="BE286" s="550">
        <f>'Report 2'!$Q85</f>
        <v>0</v>
      </c>
      <c r="BF286" s="550">
        <f>'Report 2'!$R85</f>
        <v>0</v>
      </c>
      <c r="BG286" s="550">
        <f>'Report 2'!$S85</f>
        <v>0</v>
      </c>
      <c r="BH286" s="550">
        <f>'Report 2'!$T85</f>
        <v>0</v>
      </c>
      <c r="BI286" s="550">
        <f>'Report 2'!$U85</f>
        <v>0</v>
      </c>
      <c r="BK286" s="541" t="s">
        <v>669</v>
      </c>
      <c r="BL286" s="537">
        <v>3</v>
      </c>
      <c r="BM286" s="537" t="str">
        <f>'Information Input'!$M$14</f>
        <v xml:space="preserve">      -      </v>
      </c>
      <c r="BN286" s="537" t="s">
        <v>139</v>
      </c>
      <c r="BO286" s="538">
        <f>'Information Input'!$H$33</f>
        <v>43466</v>
      </c>
      <c r="BP286" s="538">
        <f>'Information Input'!$H$34</f>
        <v>43555</v>
      </c>
      <c r="BQ286" s="538">
        <f>'Information Input'!$H$35</f>
        <v>43555</v>
      </c>
      <c r="BR286" s="537" t="str">
        <f>'Information Input'!$J$22</f>
        <v>Quarterly</v>
      </c>
      <c r="BS286" s="538">
        <f>'Information Input'!$H$30</f>
        <v>43555</v>
      </c>
      <c r="BT286" s="537">
        <f>'Information Input'!$J$18</f>
        <v>2019</v>
      </c>
      <c r="BU286" s="579" t="s">
        <v>94</v>
      </c>
      <c r="BV286" s="540" t="s">
        <v>95</v>
      </c>
      <c r="BW286" s="541" t="s">
        <v>96</v>
      </c>
      <c r="BX286" s="537">
        <v>5</v>
      </c>
      <c r="BY286" s="549" t="s">
        <v>253</v>
      </c>
      <c r="BZ286" s="549" t="s">
        <v>254</v>
      </c>
      <c r="CA286" s="543">
        <f>'Report 3'!$R$20</f>
        <v>0</v>
      </c>
      <c r="CC286" s="542" t="s">
        <v>669</v>
      </c>
      <c r="CD286" s="1014" t="s">
        <v>672</v>
      </c>
      <c r="CE286" s="1014" t="str">
        <f>'Information Input'!$M$14</f>
        <v xml:space="preserve">      -      </v>
      </c>
      <c r="CF286" s="551" t="s">
        <v>135</v>
      </c>
      <c r="CG286" s="552">
        <f t="shared" si="72"/>
        <v>43466</v>
      </c>
      <c r="CH286" s="552">
        <f t="shared" si="73"/>
        <v>43555</v>
      </c>
      <c r="CI286" s="552">
        <f>'Information Input'!$H$35</f>
        <v>43555</v>
      </c>
      <c r="CJ286" s="551" t="str">
        <f>'Information Input'!$J$22</f>
        <v>Quarterly</v>
      </c>
      <c r="CK286" s="552">
        <f>'Information Input'!$H$30</f>
        <v>43555</v>
      </c>
      <c r="CL286" s="551">
        <f>'Information Input'!$J$18</f>
        <v>2019</v>
      </c>
      <c r="CM286" s="551" t="s">
        <v>104</v>
      </c>
      <c r="CN286" s="1014" t="s">
        <v>105</v>
      </c>
      <c r="CO286" s="542" t="s">
        <v>103</v>
      </c>
      <c r="CP286" s="542" t="s">
        <v>675</v>
      </c>
      <c r="CQ286" s="551">
        <v>46</v>
      </c>
      <c r="CR286" s="542" t="s">
        <v>188</v>
      </c>
      <c r="CS286" s="542" t="s">
        <v>239</v>
      </c>
      <c r="CT286" s="1015">
        <f>'Report 1'!$AG$18</f>
        <v>0</v>
      </c>
      <c r="CU286" s="1016">
        <f>SUMIF('Report 4A'!$G$16:$G$95,$CQ286,'Report 4A'!$AO$16:$AO$95)</f>
        <v>0</v>
      </c>
      <c r="CV286" s="1017">
        <f t="shared" si="74"/>
        <v>0</v>
      </c>
      <c r="CX286" s="546" t="s">
        <v>669</v>
      </c>
      <c r="CY286" s="537" t="s">
        <v>308</v>
      </c>
      <c r="CZ286" s="537" t="str">
        <f>'Information Input'!$M$14</f>
        <v xml:space="preserve">      -      </v>
      </c>
      <c r="DA286" s="538">
        <f>'Information Input'!$H$35</f>
        <v>43555</v>
      </c>
      <c r="DB286" s="537" t="str">
        <f>'Information Input'!$J$22</f>
        <v>Quarterly</v>
      </c>
      <c r="DC286" s="552">
        <f>'Information Input'!$H$30</f>
        <v>43555</v>
      </c>
      <c r="DD286" s="553" t="str">
        <f t="shared" si="66"/>
        <v>201705</v>
      </c>
      <c r="DE286" s="541" t="s">
        <v>96</v>
      </c>
      <c r="DF286" s="541" t="s">
        <v>682</v>
      </c>
      <c r="DG286" s="544">
        <f>'Report 5H'!$Y$108</f>
        <v>0</v>
      </c>
      <c r="DH286" s="550">
        <f>'Report 5H'!$Y$109</f>
        <v>0</v>
      </c>
      <c r="DI286" s="544">
        <f>'Report 5H'!$Y$110</f>
        <v>0</v>
      </c>
      <c r="DJ286" s="544">
        <f>'Report 5H'!$Y$111</f>
        <v>0</v>
      </c>
      <c r="DK286" s="544">
        <f>'Report 5H'!$Y$112</f>
        <v>0</v>
      </c>
      <c r="DL286" s="544">
        <f>'Report 5H'!$Y$113</f>
        <v>0</v>
      </c>
      <c r="DM286" s="544">
        <f>'Report 5H'!$Y$114</f>
        <v>0</v>
      </c>
      <c r="DN286" s="544">
        <f>'Report 5H'!$Y$115</f>
        <v>0</v>
      </c>
      <c r="DO286" s="544">
        <f>'Report 5H'!$Y$116</f>
        <v>0</v>
      </c>
      <c r="DP286" s="544">
        <f>'Report 5H'!$Y$117</f>
        <v>0</v>
      </c>
      <c r="DQ286" s="544">
        <f>'Report 5H'!$Y$118</f>
        <v>0</v>
      </c>
    </row>
    <row r="287" spans="2:121">
      <c r="B287" s="535" t="s">
        <v>669</v>
      </c>
      <c r="C287" s="536">
        <v>1</v>
      </c>
      <c r="D287" s="537" t="str">
        <f>'Information Input'!$M$14</f>
        <v xml:space="preserve">      -      </v>
      </c>
      <c r="E287" s="537" t="s">
        <v>135</v>
      </c>
      <c r="F287" s="538">
        <f t="shared" si="70"/>
        <v>43466</v>
      </c>
      <c r="G287" s="538">
        <f t="shared" si="71"/>
        <v>43555</v>
      </c>
      <c r="H287" s="538">
        <f>'Information Input'!$H$35</f>
        <v>43555</v>
      </c>
      <c r="I287" s="537" t="str">
        <f>'Information Input'!$J$22</f>
        <v>Quarterly</v>
      </c>
      <c r="J287" s="538">
        <f>'Information Input'!$H$30</f>
        <v>43555</v>
      </c>
      <c r="K287" s="537">
        <f>'Information Input'!$J$18</f>
        <v>2019</v>
      </c>
      <c r="L287" s="579" t="s">
        <v>97</v>
      </c>
      <c r="M287" s="540" t="s">
        <v>98</v>
      </c>
      <c r="N287" s="541" t="s">
        <v>96</v>
      </c>
      <c r="O287" s="542" t="s">
        <v>674</v>
      </c>
      <c r="P287" s="537">
        <v>64</v>
      </c>
      <c r="Q287" s="541" t="s">
        <v>206</v>
      </c>
      <c r="R287" s="541" t="s">
        <v>239</v>
      </c>
      <c r="S287" s="543">
        <f>'Report 1'!$R$18</f>
        <v>0</v>
      </c>
      <c r="T287" s="544">
        <f>'Report 1'!$R$85</f>
        <v>0</v>
      </c>
      <c r="U287" s="545">
        <f>'Report 1'!$R$171</f>
        <v>0</v>
      </c>
      <c r="AL287" s="546" t="s">
        <v>669</v>
      </c>
      <c r="AM287" s="547">
        <v>2</v>
      </c>
      <c r="AN287" s="547" t="str">
        <f>'Information Input'!$M$14</f>
        <v xml:space="preserve">      -      </v>
      </c>
      <c r="AO287" s="547" t="s">
        <v>136</v>
      </c>
      <c r="AP287" s="538">
        <f t="shared" si="69"/>
        <v>43556</v>
      </c>
      <c r="AQ287" s="538">
        <f t="shared" si="68"/>
        <v>43646</v>
      </c>
      <c r="AR287" s="538">
        <f>'Information Input'!$H$35</f>
        <v>43555</v>
      </c>
      <c r="AS287" s="547" t="str">
        <f>'Information Input'!$J$22</f>
        <v>Quarterly</v>
      </c>
      <c r="AT287" s="538">
        <f>'Information Input'!$H$30</f>
        <v>43555</v>
      </c>
      <c r="AU287" s="547">
        <f>'Information Input'!$J$18</f>
        <v>2019</v>
      </c>
      <c r="AV287" s="547" t="s">
        <v>92</v>
      </c>
      <c r="AW287" s="547" t="s">
        <v>93</v>
      </c>
      <c r="AX287" s="547" t="s">
        <v>91</v>
      </c>
      <c r="AY287" s="548" t="s">
        <v>671</v>
      </c>
      <c r="AZ287" s="547">
        <v>34</v>
      </c>
      <c r="BA287" s="549" t="s">
        <v>176</v>
      </c>
      <c r="BB287" s="543" t="s">
        <v>238</v>
      </c>
      <c r="BC287" s="550">
        <f>'Report 2'!$O86</f>
        <v>0</v>
      </c>
      <c r="BD287" s="550">
        <f>'Report 2'!$P86</f>
        <v>0</v>
      </c>
      <c r="BE287" s="550">
        <f>'Report 2'!$Q86</f>
        <v>0</v>
      </c>
      <c r="BF287" s="550">
        <f>'Report 2'!$R86</f>
        <v>0</v>
      </c>
      <c r="BG287" s="550">
        <f>'Report 2'!$S86</f>
        <v>0</v>
      </c>
      <c r="BH287" s="550">
        <f>'Report 2'!$T86</f>
        <v>0</v>
      </c>
      <c r="BI287" s="550">
        <f>'Report 2'!$U86</f>
        <v>0</v>
      </c>
      <c r="BK287" s="541" t="s">
        <v>669</v>
      </c>
      <c r="BL287" s="537">
        <v>3</v>
      </c>
      <c r="BM287" s="537" t="str">
        <f>'Information Input'!$M$14</f>
        <v xml:space="preserve">      -      </v>
      </c>
      <c r="BN287" s="537" t="s">
        <v>139</v>
      </c>
      <c r="BO287" s="538">
        <f>'Information Input'!$H$33</f>
        <v>43466</v>
      </c>
      <c r="BP287" s="538">
        <f>'Information Input'!$H$34</f>
        <v>43555</v>
      </c>
      <c r="BQ287" s="538">
        <f>'Information Input'!$H$35</f>
        <v>43555</v>
      </c>
      <c r="BR287" s="537" t="str">
        <f>'Information Input'!$J$22</f>
        <v>Quarterly</v>
      </c>
      <c r="BS287" s="538">
        <f>'Information Input'!$H$30</f>
        <v>43555</v>
      </c>
      <c r="BT287" s="537">
        <f>'Information Input'!$J$18</f>
        <v>2019</v>
      </c>
      <c r="BU287" s="579" t="s">
        <v>94</v>
      </c>
      <c r="BV287" s="540" t="s">
        <v>95</v>
      </c>
      <c r="BW287" s="541" t="s">
        <v>96</v>
      </c>
      <c r="BX287" s="537">
        <v>6</v>
      </c>
      <c r="BY287" s="549" t="s">
        <v>255</v>
      </c>
      <c r="BZ287" s="549" t="s">
        <v>254</v>
      </c>
      <c r="CA287" s="543">
        <f>'Report 3'!$R$21</f>
        <v>0</v>
      </c>
      <c r="CC287" s="542" t="s">
        <v>669</v>
      </c>
      <c r="CD287" s="1014" t="s">
        <v>672</v>
      </c>
      <c r="CE287" s="1014" t="str">
        <f>'Information Input'!$M$14</f>
        <v xml:space="preserve">      -      </v>
      </c>
      <c r="CF287" s="551" t="s">
        <v>135</v>
      </c>
      <c r="CG287" s="552">
        <f t="shared" si="72"/>
        <v>43466</v>
      </c>
      <c r="CH287" s="552">
        <f t="shared" si="73"/>
        <v>43555</v>
      </c>
      <c r="CI287" s="552">
        <f>'Information Input'!$H$35</f>
        <v>43555</v>
      </c>
      <c r="CJ287" s="551" t="str">
        <f>'Information Input'!$J$22</f>
        <v>Quarterly</v>
      </c>
      <c r="CK287" s="552">
        <f>'Information Input'!$H$30</f>
        <v>43555</v>
      </c>
      <c r="CL287" s="551">
        <f>'Information Input'!$J$18</f>
        <v>2019</v>
      </c>
      <c r="CM287" s="551" t="s">
        <v>104</v>
      </c>
      <c r="CN287" s="1014" t="s">
        <v>105</v>
      </c>
      <c r="CO287" s="542" t="s">
        <v>103</v>
      </c>
      <c r="CP287" s="542" t="s">
        <v>675</v>
      </c>
      <c r="CQ287" s="551">
        <v>47</v>
      </c>
      <c r="CR287" s="542" t="s">
        <v>189</v>
      </c>
      <c r="CS287" s="542" t="s">
        <v>239</v>
      </c>
      <c r="CT287" s="1015">
        <f>'Report 1'!$AG$18</f>
        <v>0</v>
      </c>
      <c r="CU287" s="1016">
        <f>SUMIF('Report 4A'!$G$16:$G$95,$CQ287,'Report 4A'!$AO$16:$AO$95)</f>
        <v>0</v>
      </c>
      <c r="CV287" s="1017">
        <f t="shared" si="74"/>
        <v>0</v>
      </c>
      <c r="CX287" s="546" t="s">
        <v>669</v>
      </c>
      <c r="CY287" s="537" t="s">
        <v>308</v>
      </c>
      <c r="CZ287" s="537" t="str">
        <f>'Information Input'!$M$14</f>
        <v xml:space="preserve">      -      </v>
      </c>
      <c r="DA287" s="538">
        <f>'Information Input'!$H$35</f>
        <v>43555</v>
      </c>
      <c r="DB287" s="537" t="str">
        <f>'Information Input'!$J$22</f>
        <v>Quarterly</v>
      </c>
      <c r="DC287" s="552">
        <f>'Information Input'!$H$30</f>
        <v>43555</v>
      </c>
      <c r="DD287" s="553" t="str">
        <f t="shared" si="66"/>
        <v>201704</v>
      </c>
      <c r="DE287" s="541" t="s">
        <v>96</v>
      </c>
      <c r="DF287" s="541" t="s">
        <v>682</v>
      </c>
      <c r="DG287" s="544">
        <f>'Report 5H'!$Z$108</f>
        <v>0</v>
      </c>
      <c r="DH287" s="550">
        <f>'Report 5H'!$Z$109</f>
        <v>0</v>
      </c>
      <c r="DI287" s="544">
        <f>'Report 5H'!$Z$110</f>
        <v>0</v>
      </c>
      <c r="DJ287" s="544">
        <f>'Report 5H'!$Z$111</f>
        <v>0</v>
      </c>
      <c r="DK287" s="544">
        <f>'Report 5H'!$Z$112</f>
        <v>0</v>
      </c>
      <c r="DL287" s="544">
        <f>'Report 5H'!$Z$113</f>
        <v>0</v>
      </c>
      <c r="DM287" s="544">
        <f>'Report 5H'!$Z$114</f>
        <v>0</v>
      </c>
      <c r="DN287" s="544">
        <f>'Report 5H'!$Z$115</f>
        <v>0</v>
      </c>
      <c r="DO287" s="544">
        <f>'Report 5H'!$Z$116</f>
        <v>0</v>
      </c>
      <c r="DP287" s="544">
        <f>'Report 5H'!$Z$117</f>
        <v>0</v>
      </c>
      <c r="DQ287" s="544">
        <f>'Report 5H'!$Z$118</f>
        <v>0</v>
      </c>
    </row>
    <row r="288" spans="2:121">
      <c r="B288" s="535" t="s">
        <v>669</v>
      </c>
      <c r="C288" s="536">
        <v>1</v>
      </c>
      <c r="D288" s="537" t="str">
        <f>'Information Input'!$M$14</f>
        <v xml:space="preserve">      -      </v>
      </c>
      <c r="E288" s="537" t="s">
        <v>135</v>
      </c>
      <c r="F288" s="538">
        <f t="shared" si="70"/>
        <v>43466</v>
      </c>
      <c r="G288" s="538">
        <f t="shared" si="71"/>
        <v>43555</v>
      </c>
      <c r="H288" s="538">
        <f>'Information Input'!$H$35</f>
        <v>43555</v>
      </c>
      <c r="I288" s="537" t="str">
        <f>'Information Input'!$J$22</f>
        <v>Quarterly</v>
      </c>
      <c r="J288" s="538">
        <f>'Information Input'!$H$30</f>
        <v>43555</v>
      </c>
      <c r="K288" s="537">
        <f>'Information Input'!$J$18</f>
        <v>2019</v>
      </c>
      <c r="L288" s="579" t="s">
        <v>97</v>
      </c>
      <c r="M288" s="540" t="s">
        <v>98</v>
      </c>
      <c r="N288" s="541" t="s">
        <v>96</v>
      </c>
      <c r="O288" s="542" t="s">
        <v>674</v>
      </c>
      <c r="P288" s="537">
        <v>65</v>
      </c>
      <c r="Q288" s="541" t="s">
        <v>207</v>
      </c>
      <c r="R288" s="541" t="s">
        <v>239</v>
      </c>
      <c r="S288" s="543">
        <f>'Report 1'!$R$18</f>
        <v>0</v>
      </c>
      <c r="T288" s="544">
        <f>'Report 1'!$R$86</f>
        <v>0</v>
      </c>
      <c r="U288" s="545">
        <f>'Report 1'!$R$172</f>
        <v>0</v>
      </c>
      <c r="AL288" s="546" t="s">
        <v>669</v>
      </c>
      <c r="AM288" s="547">
        <v>2</v>
      </c>
      <c r="AN288" s="547" t="str">
        <f>'Information Input'!$M$14</f>
        <v xml:space="preserve">      -      </v>
      </c>
      <c r="AO288" s="547" t="s">
        <v>136</v>
      </c>
      <c r="AP288" s="538">
        <f t="shared" si="69"/>
        <v>43556</v>
      </c>
      <c r="AQ288" s="538">
        <f t="shared" si="68"/>
        <v>43646</v>
      </c>
      <c r="AR288" s="538">
        <f>'Information Input'!$H$35</f>
        <v>43555</v>
      </c>
      <c r="AS288" s="547" t="str">
        <f>'Information Input'!$J$22</f>
        <v>Quarterly</v>
      </c>
      <c r="AT288" s="538">
        <f>'Information Input'!$H$30</f>
        <v>43555</v>
      </c>
      <c r="AU288" s="547">
        <f>'Information Input'!$J$18</f>
        <v>2019</v>
      </c>
      <c r="AV288" s="547" t="s">
        <v>92</v>
      </c>
      <c r="AW288" s="547" t="s">
        <v>93</v>
      </c>
      <c r="AX288" s="547" t="s">
        <v>91</v>
      </c>
      <c r="AY288" s="548" t="s">
        <v>671</v>
      </c>
      <c r="AZ288" s="547">
        <v>35</v>
      </c>
      <c r="BA288" s="549" t="s">
        <v>177</v>
      </c>
      <c r="BB288" s="543" t="s">
        <v>235</v>
      </c>
      <c r="BC288" s="550">
        <f>'Report 2'!$O87</f>
        <v>0</v>
      </c>
      <c r="BD288" s="550">
        <f>'Report 2'!$P87</f>
        <v>0</v>
      </c>
      <c r="BE288" s="550">
        <f>'Report 2'!$Q87</f>
        <v>0</v>
      </c>
      <c r="BF288" s="550">
        <f>'Report 2'!$R87</f>
        <v>0</v>
      </c>
      <c r="BG288" s="550">
        <f>'Report 2'!$S87</f>
        <v>0</v>
      </c>
      <c r="BH288" s="550">
        <f>'Report 2'!$T87</f>
        <v>0</v>
      </c>
      <c r="BI288" s="550">
        <f>'Report 2'!$U87</f>
        <v>0</v>
      </c>
      <c r="BK288" s="541" t="s">
        <v>669</v>
      </c>
      <c r="BL288" s="537">
        <v>3</v>
      </c>
      <c r="BM288" s="537" t="str">
        <f>'Information Input'!$M$14</f>
        <v xml:space="preserve">      -      </v>
      </c>
      <c r="BN288" s="537" t="s">
        <v>139</v>
      </c>
      <c r="BO288" s="538">
        <f>'Information Input'!$H$33</f>
        <v>43466</v>
      </c>
      <c r="BP288" s="538">
        <f>'Information Input'!$H$34</f>
        <v>43555</v>
      </c>
      <c r="BQ288" s="538">
        <f>'Information Input'!$H$35</f>
        <v>43555</v>
      </c>
      <c r="BR288" s="537" t="str">
        <f>'Information Input'!$J$22</f>
        <v>Quarterly</v>
      </c>
      <c r="BS288" s="538">
        <f>'Information Input'!$H$30</f>
        <v>43555</v>
      </c>
      <c r="BT288" s="537">
        <f>'Information Input'!$J$18</f>
        <v>2019</v>
      </c>
      <c r="BU288" s="579" t="s">
        <v>94</v>
      </c>
      <c r="BV288" s="540" t="s">
        <v>95</v>
      </c>
      <c r="BW288" s="541" t="s">
        <v>96</v>
      </c>
      <c r="BX288" s="537">
        <v>7</v>
      </c>
      <c r="BY288" s="549" t="s">
        <v>256</v>
      </c>
      <c r="BZ288" s="549" t="s">
        <v>254</v>
      </c>
      <c r="CA288" s="543">
        <f>'Report 3'!$R$22</f>
        <v>0</v>
      </c>
      <c r="CC288" s="542" t="s">
        <v>669</v>
      </c>
      <c r="CD288" s="1014" t="s">
        <v>672</v>
      </c>
      <c r="CE288" s="1014" t="str">
        <f>'Information Input'!$M$14</f>
        <v xml:space="preserve">      -      </v>
      </c>
      <c r="CF288" s="551" t="s">
        <v>135</v>
      </c>
      <c r="CG288" s="552">
        <f t="shared" si="72"/>
        <v>43466</v>
      </c>
      <c r="CH288" s="552">
        <f t="shared" si="73"/>
        <v>43555</v>
      </c>
      <c r="CI288" s="552">
        <f>'Information Input'!$H$35</f>
        <v>43555</v>
      </c>
      <c r="CJ288" s="551" t="str">
        <f>'Information Input'!$J$22</f>
        <v>Quarterly</v>
      </c>
      <c r="CK288" s="552">
        <f>'Information Input'!$H$30</f>
        <v>43555</v>
      </c>
      <c r="CL288" s="551">
        <f>'Information Input'!$J$18</f>
        <v>2019</v>
      </c>
      <c r="CM288" s="551" t="s">
        <v>104</v>
      </c>
      <c r="CN288" s="1014" t="s">
        <v>105</v>
      </c>
      <c r="CO288" s="542" t="s">
        <v>103</v>
      </c>
      <c r="CP288" s="542" t="s">
        <v>675</v>
      </c>
      <c r="CQ288" s="551">
        <v>48</v>
      </c>
      <c r="CR288" s="542" t="s">
        <v>190</v>
      </c>
      <c r="CS288" s="542" t="s">
        <v>239</v>
      </c>
      <c r="CT288" s="1015">
        <f>'Report 1'!$AG$18</f>
        <v>0</v>
      </c>
      <c r="CU288" s="1016">
        <f>SUMIF('Report 4A'!$G$16:$G$95,$CQ288,'Report 4A'!$AO$16:$AO$95)</f>
        <v>0</v>
      </c>
      <c r="CV288" s="1017">
        <f t="shared" si="74"/>
        <v>0</v>
      </c>
      <c r="CX288" s="546" t="s">
        <v>669</v>
      </c>
      <c r="CY288" s="537" t="s">
        <v>308</v>
      </c>
      <c r="CZ288" s="537" t="str">
        <f>'Information Input'!$M$14</f>
        <v xml:space="preserve">      -      </v>
      </c>
      <c r="DA288" s="538">
        <f>'Information Input'!$H$35</f>
        <v>43555</v>
      </c>
      <c r="DB288" s="537" t="str">
        <f>'Information Input'!$J$22</f>
        <v>Quarterly</v>
      </c>
      <c r="DC288" s="552">
        <f>'Information Input'!$H$30</f>
        <v>43555</v>
      </c>
      <c r="DD288" s="553" t="str">
        <f t="shared" si="66"/>
        <v>201703</v>
      </c>
      <c r="DE288" s="541" t="s">
        <v>96</v>
      </c>
      <c r="DF288" s="541" t="s">
        <v>682</v>
      </c>
      <c r="DG288" s="544">
        <f>'Report 5H'!$AA$108</f>
        <v>0</v>
      </c>
      <c r="DH288" s="550">
        <f>'Report 5H'!$AA$109</f>
        <v>0</v>
      </c>
      <c r="DI288" s="544">
        <f>'Report 5H'!$AA$110</f>
        <v>0</v>
      </c>
      <c r="DJ288" s="544">
        <f>'Report 5H'!$AA$111</f>
        <v>0</v>
      </c>
      <c r="DK288" s="544">
        <f>'Report 5H'!$AA$112</f>
        <v>0</v>
      </c>
      <c r="DL288" s="544">
        <f>'Report 5H'!$AA$113</f>
        <v>0</v>
      </c>
      <c r="DM288" s="544">
        <f>'Report 5H'!$AA$114</f>
        <v>0</v>
      </c>
      <c r="DN288" s="544">
        <f>'Report 5H'!$AA$115</f>
        <v>0</v>
      </c>
      <c r="DO288" s="544">
        <f>'Report 5H'!$AA$116</f>
        <v>0</v>
      </c>
      <c r="DP288" s="544">
        <f>'Report 5H'!$AA$117</f>
        <v>0</v>
      </c>
      <c r="DQ288" s="544">
        <f>'Report 5H'!$AA$118</f>
        <v>0</v>
      </c>
    </row>
    <row r="289" spans="2:121">
      <c r="B289" s="535" t="s">
        <v>669</v>
      </c>
      <c r="C289" s="536">
        <v>1</v>
      </c>
      <c r="D289" s="537" t="str">
        <f>'Information Input'!$M$14</f>
        <v xml:space="preserve">      -      </v>
      </c>
      <c r="E289" s="537" t="s">
        <v>135</v>
      </c>
      <c r="F289" s="538">
        <f t="shared" si="70"/>
        <v>43466</v>
      </c>
      <c r="G289" s="538">
        <f t="shared" si="71"/>
        <v>43555</v>
      </c>
      <c r="H289" s="538">
        <f>'Information Input'!$H$35</f>
        <v>43555</v>
      </c>
      <c r="I289" s="537" t="str">
        <f>'Information Input'!$J$22</f>
        <v>Quarterly</v>
      </c>
      <c r="J289" s="538">
        <f>'Information Input'!$H$30</f>
        <v>43555</v>
      </c>
      <c r="K289" s="537">
        <f>'Information Input'!$J$18</f>
        <v>2019</v>
      </c>
      <c r="L289" s="579" t="s">
        <v>97</v>
      </c>
      <c r="M289" s="540" t="s">
        <v>98</v>
      </c>
      <c r="N289" s="541" t="s">
        <v>96</v>
      </c>
      <c r="O289" s="542" t="s">
        <v>679</v>
      </c>
      <c r="P289" s="537">
        <v>66</v>
      </c>
      <c r="Q289" s="541" t="s">
        <v>208</v>
      </c>
      <c r="R289" s="541" t="s">
        <v>239</v>
      </c>
      <c r="S289" s="543">
        <f>'Report 1'!$R$18</f>
        <v>0</v>
      </c>
      <c r="T289" s="544">
        <f>'Report 1'!$R$87</f>
        <v>0</v>
      </c>
      <c r="U289" s="545">
        <f>'Report 1'!$R$173</f>
        <v>0</v>
      </c>
      <c r="AL289" s="546" t="s">
        <v>669</v>
      </c>
      <c r="AM289" s="547">
        <v>2</v>
      </c>
      <c r="AN289" s="547" t="str">
        <f>'Information Input'!$M$14</f>
        <v xml:space="preserve">      -      </v>
      </c>
      <c r="AO289" s="547" t="s">
        <v>136</v>
      </c>
      <c r="AP289" s="538">
        <f t="shared" si="69"/>
        <v>43556</v>
      </c>
      <c r="AQ289" s="538">
        <f t="shared" si="68"/>
        <v>43646</v>
      </c>
      <c r="AR289" s="538">
        <f>'Information Input'!$H$35</f>
        <v>43555</v>
      </c>
      <c r="AS289" s="547" t="str">
        <f>'Information Input'!$J$22</f>
        <v>Quarterly</v>
      </c>
      <c r="AT289" s="538">
        <f>'Information Input'!$H$30</f>
        <v>43555</v>
      </c>
      <c r="AU289" s="547">
        <f>'Information Input'!$J$18</f>
        <v>2019</v>
      </c>
      <c r="AV289" s="547" t="s">
        <v>92</v>
      </c>
      <c r="AW289" s="547" t="s">
        <v>93</v>
      </c>
      <c r="AX289" s="547" t="s">
        <v>91</v>
      </c>
      <c r="AY289" s="548" t="s">
        <v>671</v>
      </c>
      <c r="AZ289" s="547">
        <v>36</v>
      </c>
      <c r="BA289" s="549" t="s">
        <v>178</v>
      </c>
      <c r="BB289" s="543" t="s">
        <v>235</v>
      </c>
      <c r="BC289" s="550">
        <f>'Report 2'!$O88</f>
        <v>0</v>
      </c>
      <c r="BD289" s="550">
        <f>'Report 2'!$P88</f>
        <v>0</v>
      </c>
      <c r="BE289" s="550">
        <f>'Report 2'!$Q88</f>
        <v>0</v>
      </c>
      <c r="BF289" s="550">
        <f>'Report 2'!$R88</f>
        <v>0</v>
      </c>
      <c r="BG289" s="550">
        <f>'Report 2'!$S88</f>
        <v>0</v>
      </c>
      <c r="BH289" s="550">
        <f>'Report 2'!$T88</f>
        <v>0</v>
      </c>
      <c r="BI289" s="550">
        <f>'Report 2'!$U88</f>
        <v>0</v>
      </c>
      <c r="BK289" s="541" t="s">
        <v>669</v>
      </c>
      <c r="BL289" s="537">
        <v>3</v>
      </c>
      <c r="BM289" s="537" t="str">
        <f>'Information Input'!$M$14</f>
        <v xml:space="preserve">      -      </v>
      </c>
      <c r="BN289" s="537" t="s">
        <v>139</v>
      </c>
      <c r="BO289" s="538">
        <f>'Information Input'!$H$33</f>
        <v>43466</v>
      </c>
      <c r="BP289" s="538">
        <f>'Information Input'!$H$34</f>
        <v>43555</v>
      </c>
      <c r="BQ289" s="538">
        <f>'Information Input'!$H$35</f>
        <v>43555</v>
      </c>
      <c r="BR289" s="537" t="str">
        <f>'Information Input'!$J$22</f>
        <v>Quarterly</v>
      </c>
      <c r="BS289" s="538">
        <f>'Information Input'!$H$30</f>
        <v>43555</v>
      </c>
      <c r="BT289" s="537">
        <f>'Information Input'!$J$18</f>
        <v>2019</v>
      </c>
      <c r="BU289" s="579" t="s">
        <v>94</v>
      </c>
      <c r="BV289" s="540" t="s">
        <v>95</v>
      </c>
      <c r="BW289" s="541" t="s">
        <v>96</v>
      </c>
      <c r="BX289" s="537">
        <v>8</v>
      </c>
      <c r="BY289" s="549" t="s">
        <v>178</v>
      </c>
      <c r="BZ289" s="549" t="s">
        <v>257</v>
      </c>
      <c r="CA289" s="543">
        <f>'Report 3'!$R$23</f>
        <v>0</v>
      </c>
      <c r="CC289" s="542" t="s">
        <v>669</v>
      </c>
      <c r="CD289" s="1014" t="s">
        <v>672</v>
      </c>
      <c r="CE289" s="1014" t="str">
        <f>'Information Input'!$M$14</f>
        <v xml:space="preserve">      -      </v>
      </c>
      <c r="CF289" s="551" t="s">
        <v>135</v>
      </c>
      <c r="CG289" s="552">
        <f t="shared" si="72"/>
        <v>43466</v>
      </c>
      <c r="CH289" s="552">
        <f t="shared" si="73"/>
        <v>43555</v>
      </c>
      <c r="CI289" s="552">
        <f>'Information Input'!$H$35</f>
        <v>43555</v>
      </c>
      <c r="CJ289" s="551" t="str">
        <f>'Information Input'!$J$22</f>
        <v>Quarterly</v>
      </c>
      <c r="CK289" s="552">
        <f>'Information Input'!$H$30</f>
        <v>43555</v>
      </c>
      <c r="CL289" s="551">
        <f>'Information Input'!$J$18</f>
        <v>2019</v>
      </c>
      <c r="CM289" s="551" t="s">
        <v>104</v>
      </c>
      <c r="CN289" s="1014" t="s">
        <v>105</v>
      </c>
      <c r="CO289" s="542" t="s">
        <v>103</v>
      </c>
      <c r="CP289" s="542" t="s">
        <v>675</v>
      </c>
      <c r="CQ289" s="551">
        <v>49</v>
      </c>
      <c r="CR289" s="542" t="s">
        <v>191</v>
      </c>
      <c r="CS289" s="542" t="s">
        <v>239</v>
      </c>
      <c r="CT289" s="1015">
        <f>'Report 1'!$AG$18</f>
        <v>0</v>
      </c>
      <c r="CU289" s="1016">
        <f>SUMIF('Report 4A'!$G$16:$G$95,$CQ289,'Report 4A'!$AO$16:$AO$95)</f>
        <v>0</v>
      </c>
      <c r="CV289" s="1017">
        <f t="shared" si="74"/>
        <v>0</v>
      </c>
      <c r="CX289" s="546" t="s">
        <v>669</v>
      </c>
      <c r="CY289" s="537" t="s">
        <v>308</v>
      </c>
      <c r="CZ289" s="537" t="str">
        <f>'Information Input'!$M$14</f>
        <v xml:space="preserve">      -      </v>
      </c>
      <c r="DA289" s="538">
        <f>'Information Input'!$H$35</f>
        <v>43555</v>
      </c>
      <c r="DB289" s="537" t="str">
        <f>'Information Input'!$J$22</f>
        <v>Quarterly</v>
      </c>
      <c r="DC289" s="552">
        <f>'Information Input'!$H$30</f>
        <v>43555</v>
      </c>
      <c r="DD289" s="553" t="str">
        <f t="shared" si="66"/>
        <v>201702</v>
      </c>
      <c r="DE289" s="541" t="s">
        <v>96</v>
      </c>
      <c r="DF289" s="541" t="s">
        <v>682</v>
      </c>
      <c r="DG289" s="544">
        <f>'Report 5H'!$AB$108</f>
        <v>0</v>
      </c>
      <c r="DH289" s="550">
        <f>'Report 5H'!$AB$109</f>
        <v>0</v>
      </c>
      <c r="DI289" s="544">
        <f>'Report 5H'!$AB$110</f>
        <v>0</v>
      </c>
      <c r="DJ289" s="544">
        <f>'Report 5H'!$AB$111</f>
        <v>0</v>
      </c>
      <c r="DK289" s="544">
        <f>'Report 5H'!$AB$112</f>
        <v>0</v>
      </c>
      <c r="DL289" s="544">
        <f>'Report 5H'!$AB$113</f>
        <v>0</v>
      </c>
      <c r="DM289" s="544">
        <f>'Report 5H'!$AB$114</f>
        <v>0</v>
      </c>
      <c r="DN289" s="544">
        <f>'Report 5H'!$AB$115</f>
        <v>0</v>
      </c>
      <c r="DO289" s="544">
        <f>'Report 5H'!$AB$116</f>
        <v>0</v>
      </c>
      <c r="DP289" s="544">
        <f>'Report 5H'!$AB$117</f>
        <v>0</v>
      </c>
      <c r="DQ289" s="544">
        <f>'Report 5H'!$AB$118</f>
        <v>0</v>
      </c>
    </row>
    <row r="290" spans="2:121">
      <c r="B290" s="535" t="s">
        <v>669</v>
      </c>
      <c r="C290" s="536">
        <v>1</v>
      </c>
      <c r="D290" s="537" t="str">
        <f>'Information Input'!$M$14</f>
        <v xml:space="preserve">      -      </v>
      </c>
      <c r="E290" s="537" t="s">
        <v>135</v>
      </c>
      <c r="F290" s="538">
        <f t="shared" si="70"/>
        <v>43466</v>
      </c>
      <c r="G290" s="538">
        <f t="shared" si="71"/>
        <v>43555</v>
      </c>
      <c r="H290" s="538">
        <f>'Information Input'!$H$35</f>
        <v>43555</v>
      </c>
      <c r="I290" s="537" t="str">
        <f>'Information Input'!$J$22</f>
        <v>Quarterly</v>
      </c>
      <c r="J290" s="538">
        <f>'Information Input'!$H$30</f>
        <v>43555</v>
      </c>
      <c r="K290" s="537">
        <f>'Information Input'!$J$18</f>
        <v>2019</v>
      </c>
      <c r="L290" s="579" t="s">
        <v>97</v>
      </c>
      <c r="M290" s="540" t="s">
        <v>98</v>
      </c>
      <c r="N290" s="541" t="s">
        <v>96</v>
      </c>
      <c r="O290" s="542" t="s">
        <v>679</v>
      </c>
      <c r="P290" s="537">
        <v>67</v>
      </c>
      <c r="Q290" s="541" t="s">
        <v>209</v>
      </c>
      <c r="R290" s="541" t="s">
        <v>239</v>
      </c>
      <c r="S290" s="543">
        <f>'Report 1'!$R$18</f>
        <v>0</v>
      </c>
      <c r="T290" s="544">
        <f>'Report 1'!$R$88</f>
        <v>0</v>
      </c>
      <c r="U290" s="545">
        <f>'Report 1'!$R$174</f>
        <v>0</v>
      </c>
      <c r="AL290" s="546" t="s">
        <v>669</v>
      </c>
      <c r="AM290" s="547">
        <v>2</v>
      </c>
      <c r="AN290" s="547" t="str">
        <f>'Information Input'!$M$14</f>
        <v xml:space="preserve">      -      </v>
      </c>
      <c r="AO290" s="547" t="s">
        <v>136</v>
      </c>
      <c r="AP290" s="538">
        <f t="shared" si="69"/>
        <v>43556</v>
      </c>
      <c r="AQ290" s="538">
        <f t="shared" si="68"/>
        <v>43646</v>
      </c>
      <c r="AR290" s="538">
        <f>'Information Input'!$H$35</f>
        <v>43555</v>
      </c>
      <c r="AS290" s="547" t="str">
        <f>'Information Input'!$J$22</f>
        <v>Quarterly</v>
      </c>
      <c r="AT290" s="538">
        <f>'Information Input'!$H$30</f>
        <v>43555</v>
      </c>
      <c r="AU290" s="547">
        <f>'Information Input'!$J$18</f>
        <v>2019</v>
      </c>
      <c r="AV290" s="547" t="s">
        <v>92</v>
      </c>
      <c r="AW290" s="547" t="s">
        <v>93</v>
      </c>
      <c r="AX290" s="547" t="s">
        <v>91</v>
      </c>
      <c r="AY290" s="548" t="s">
        <v>671</v>
      </c>
      <c r="AZ290" s="547">
        <v>37</v>
      </c>
      <c r="BA290" s="549" t="s">
        <v>179</v>
      </c>
      <c r="BB290" s="543" t="s">
        <v>231</v>
      </c>
      <c r="BC290" s="550">
        <f>'Report 2'!$O89</f>
        <v>0</v>
      </c>
      <c r="BD290" s="550">
        <f>'Report 2'!$P89</f>
        <v>0</v>
      </c>
      <c r="BE290" s="550">
        <f>'Report 2'!$Q89</f>
        <v>0</v>
      </c>
      <c r="BF290" s="550">
        <f>'Report 2'!$R89</f>
        <v>0</v>
      </c>
      <c r="BG290" s="550">
        <f>'Report 2'!$S89</f>
        <v>0</v>
      </c>
      <c r="BH290" s="550">
        <f>'Report 2'!$T89</f>
        <v>0</v>
      </c>
      <c r="BI290" s="550">
        <f>'Report 2'!$U89</f>
        <v>0</v>
      </c>
      <c r="BK290" s="541" t="s">
        <v>669</v>
      </c>
      <c r="BL290" s="537">
        <v>3</v>
      </c>
      <c r="BM290" s="537" t="str">
        <f>'Information Input'!$M$14</f>
        <v xml:space="preserve">      -      </v>
      </c>
      <c r="BN290" s="537" t="s">
        <v>139</v>
      </c>
      <c r="BO290" s="538">
        <f>'Information Input'!$H$33</f>
        <v>43466</v>
      </c>
      <c r="BP290" s="538">
        <f>'Information Input'!$H$34</f>
        <v>43555</v>
      </c>
      <c r="BQ290" s="538">
        <f>'Information Input'!$H$35</f>
        <v>43555</v>
      </c>
      <c r="BR290" s="537" t="str">
        <f>'Information Input'!$J$22</f>
        <v>Quarterly</v>
      </c>
      <c r="BS290" s="538">
        <f>'Information Input'!$H$30</f>
        <v>43555</v>
      </c>
      <c r="BT290" s="537">
        <f>'Information Input'!$J$18</f>
        <v>2019</v>
      </c>
      <c r="BU290" s="579" t="s">
        <v>94</v>
      </c>
      <c r="BV290" s="540" t="s">
        <v>95</v>
      </c>
      <c r="BW290" s="541" t="s">
        <v>96</v>
      </c>
      <c r="BX290" s="537">
        <v>9</v>
      </c>
      <c r="BY290" s="549" t="s">
        <v>170</v>
      </c>
      <c r="BZ290" s="549" t="s">
        <v>258</v>
      </c>
      <c r="CA290" s="543">
        <f>'Report 3'!$R$24</f>
        <v>0</v>
      </c>
      <c r="CC290" s="542" t="s">
        <v>669</v>
      </c>
      <c r="CD290" s="1014" t="s">
        <v>672</v>
      </c>
      <c r="CE290" s="1014" t="str">
        <f>'Information Input'!$M$14</f>
        <v xml:space="preserve">      -      </v>
      </c>
      <c r="CF290" s="551" t="s">
        <v>135</v>
      </c>
      <c r="CG290" s="552">
        <f t="shared" si="72"/>
        <v>43466</v>
      </c>
      <c r="CH290" s="552">
        <f t="shared" si="73"/>
        <v>43555</v>
      </c>
      <c r="CI290" s="552">
        <f>'Information Input'!$H$35</f>
        <v>43555</v>
      </c>
      <c r="CJ290" s="551" t="str">
        <f>'Information Input'!$J$22</f>
        <v>Quarterly</v>
      </c>
      <c r="CK290" s="552">
        <f>'Information Input'!$H$30</f>
        <v>43555</v>
      </c>
      <c r="CL290" s="551">
        <f>'Information Input'!$J$18</f>
        <v>2019</v>
      </c>
      <c r="CM290" s="551" t="s">
        <v>104</v>
      </c>
      <c r="CN290" s="1014" t="s">
        <v>105</v>
      </c>
      <c r="CO290" s="542" t="s">
        <v>103</v>
      </c>
      <c r="CP290" s="542" t="s">
        <v>675</v>
      </c>
      <c r="CQ290" s="551">
        <v>50</v>
      </c>
      <c r="CR290" s="542" t="s">
        <v>192</v>
      </c>
      <c r="CS290" s="542" t="s">
        <v>239</v>
      </c>
      <c r="CT290" s="1015">
        <f>'Report 1'!$AG$18</f>
        <v>0</v>
      </c>
      <c r="CU290" s="1016">
        <f>SUMIF('Report 4A'!$G$16:$G$95,$CQ290,'Report 4A'!$AO$16:$AO$95)</f>
        <v>0</v>
      </c>
      <c r="CV290" s="1017">
        <f t="shared" si="74"/>
        <v>0</v>
      </c>
      <c r="CX290" s="546" t="s">
        <v>669</v>
      </c>
      <c r="CY290" s="537" t="s">
        <v>308</v>
      </c>
      <c r="CZ290" s="537" t="str">
        <f>'Information Input'!$M$14</f>
        <v xml:space="preserve">      -      </v>
      </c>
      <c r="DA290" s="538">
        <f>'Information Input'!$H$35</f>
        <v>43555</v>
      </c>
      <c r="DB290" s="537" t="str">
        <f>'Information Input'!$J$22</f>
        <v>Quarterly</v>
      </c>
      <c r="DC290" s="552">
        <f>'Information Input'!$H$30</f>
        <v>43555</v>
      </c>
      <c r="DD290" s="553" t="str">
        <f t="shared" si="66"/>
        <v>201701</v>
      </c>
      <c r="DE290" s="541" t="s">
        <v>96</v>
      </c>
      <c r="DF290" s="541" t="s">
        <v>682</v>
      </c>
      <c r="DG290" s="544">
        <f>'Report 5H'!$AC$108</f>
        <v>0</v>
      </c>
      <c r="DH290" s="550">
        <f>'Report 5H'!$AC$109</f>
        <v>0</v>
      </c>
      <c r="DI290" s="544">
        <f>'Report 5H'!$AC$110</f>
        <v>0</v>
      </c>
      <c r="DJ290" s="544">
        <f>'Report 5H'!$AC$111</f>
        <v>0</v>
      </c>
      <c r="DK290" s="544">
        <f>'Report 5H'!$AC$112</f>
        <v>0</v>
      </c>
      <c r="DL290" s="544">
        <f>'Report 5H'!$AC$113</f>
        <v>0</v>
      </c>
      <c r="DM290" s="544">
        <f>'Report 5H'!$AC$114</f>
        <v>0</v>
      </c>
      <c r="DN290" s="544">
        <f>'Report 5H'!$AC$115</f>
        <v>0</v>
      </c>
      <c r="DO290" s="544">
        <f>'Report 5H'!$AC$116</f>
        <v>0</v>
      </c>
      <c r="DP290" s="544">
        <f>'Report 5H'!$AC$117</f>
        <v>0</v>
      </c>
      <c r="DQ290" s="544">
        <f>'Report 5H'!$AC$118</f>
        <v>0</v>
      </c>
    </row>
    <row r="291" spans="2:121">
      <c r="B291" s="535" t="s">
        <v>669</v>
      </c>
      <c r="C291" s="536">
        <v>1</v>
      </c>
      <c r="D291" s="537" t="str">
        <f>'Information Input'!$M$14</f>
        <v xml:space="preserve">      -      </v>
      </c>
      <c r="E291" s="537" t="s">
        <v>135</v>
      </c>
      <c r="F291" s="538">
        <f t="shared" si="70"/>
        <v>43466</v>
      </c>
      <c r="G291" s="538">
        <f t="shared" si="71"/>
        <v>43555</v>
      </c>
      <c r="H291" s="538">
        <f>'Information Input'!$H$35</f>
        <v>43555</v>
      </c>
      <c r="I291" s="537" t="str">
        <f>'Information Input'!$J$22</f>
        <v>Quarterly</v>
      </c>
      <c r="J291" s="538">
        <f>'Information Input'!$H$30</f>
        <v>43555</v>
      </c>
      <c r="K291" s="537">
        <f>'Information Input'!$J$18</f>
        <v>2019</v>
      </c>
      <c r="L291" s="579" t="s">
        <v>97</v>
      </c>
      <c r="M291" s="540" t="s">
        <v>98</v>
      </c>
      <c r="N291" s="541" t="s">
        <v>96</v>
      </c>
      <c r="O291" s="542" t="s">
        <v>679</v>
      </c>
      <c r="P291" s="537">
        <v>68</v>
      </c>
      <c r="Q291" s="541" t="s">
        <v>210</v>
      </c>
      <c r="R291" s="541" t="s">
        <v>239</v>
      </c>
      <c r="S291" s="543">
        <f>'Report 1'!$R$18</f>
        <v>0</v>
      </c>
      <c r="T291" s="544">
        <f>'Report 1'!$R$89</f>
        <v>0</v>
      </c>
      <c r="U291" s="545">
        <f>'Report 1'!$R$175</f>
        <v>0</v>
      </c>
      <c r="AL291" s="546" t="s">
        <v>669</v>
      </c>
      <c r="AM291" s="547">
        <v>2</v>
      </c>
      <c r="AN291" s="547" t="str">
        <f>'Information Input'!$M$14</f>
        <v xml:space="preserve">      -      </v>
      </c>
      <c r="AO291" s="547" t="s">
        <v>136</v>
      </c>
      <c r="AP291" s="538">
        <f t="shared" si="69"/>
        <v>43556</v>
      </c>
      <c r="AQ291" s="538">
        <f t="shared" si="68"/>
        <v>43646</v>
      </c>
      <c r="AR291" s="538">
        <f>'Information Input'!$H$35</f>
        <v>43555</v>
      </c>
      <c r="AS291" s="547" t="str">
        <f>'Information Input'!$J$22</f>
        <v>Quarterly</v>
      </c>
      <c r="AT291" s="538">
        <f>'Information Input'!$H$30</f>
        <v>43555</v>
      </c>
      <c r="AU291" s="547">
        <f>'Information Input'!$J$18</f>
        <v>2019</v>
      </c>
      <c r="AV291" s="547" t="s">
        <v>92</v>
      </c>
      <c r="AW291" s="547" t="s">
        <v>93</v>
      </c>
      <c r="AX291" s="547" t="s">
        <v>91</v>
      </c>
      <c r="AY291" s="548" t="s">
        <v>671</v>
      </c>
      <c r="AZ291" s="547">
        <v>38</v>
      </c>
      <c r="BA291" s="549" t="s">
        <v>180</v>
      </c>
      <c r="BB291" s="543" t="s">
        <v>233</v>
      </c>
      <c r="BC291" s="550">
        <f>'Report 2'!$O90</f>
        <v>0</v>
      </c>
      <c r="BD291" s="550">
        <f>'Report 2'!$P90</f>
        <v>0</v>
      </c>
      <c r="BE291" s="550">
        <f>'Report 2'!$Q90</f>
        <v>0</v>
      </c>
      <c r="BF291" s="550">
        <f>'Report 2'!$R90</f>
        <v>0</v>
      </c>
      <c r="BG291" s="550">
        <f>'Report 2'!$S90</f>
        <v>0</v>
      </c>
      <c r="BH291" s="550">
        <f>'Report 2'!$T90</f>
        <v>0</v>
      </c>
      <c r="BI291" s="550">
        <f>'Report 2'!$U90</f>
        <v>0</v>
      </c>
      <c r="BK291" s="522" t="s">
        <v>669</v>
      </c>
      <c r="BL291" s="517">
        <v>3</v>
      </c>
      <c r="BM291" s="517" t="str">
        <f>'Information Input'!$M$14</f>
        <v xml:space="preserve">      -      </v>
      </c>
      <c r="BN291" s="517" t="s">
        <v>139</v>
      </c>
      <c r="BO291" s="518">
        <f>'Information Input'!$H$33</f>
        <v>43466</v>
      </c>
      <c r="BP291" s="518">
        <f>'Information Input'!$H$34</f>
        <v>43555</v>
      </c>
      <c r="BQ291" s="519">
        <f>'Information Input'!$H$35</f>
        <v>43555</v>
      </c>
      <c r="BR291" s="517" t="str">
        <f>'Information Input'!$J$22</f>
        <v>Quarterly</v>
      </c>
      <c r="BS291" s="519">
        <f>'Information Input'!$H$30</f>
        <v>43555</v>
      </c>
      <c r="BT291" s="517">
        <f>'Information Input'!$J$18</f>
        <v>2019</v>
      </c>
      <c r="BU291" s="578" t="s">
        <v>97</v>
      </c>
      <c r="BV291" s="521" t="s">
        <v>98</v>
      </c>
      <c r="BW291" s="522" t="s">
        <v>96</v>
      </c>
      <c r="BX291" s="517">
        <v>1</v>
      </c>
      <c r="BY291" s="530" t="s">
        <v>153</v>
      </c>
      <c r="BZ291" s="530" t="s">
        <v>250</v>
      </c>
      <c r="CA291" s="524">
        <f>'Report 3'!$H$32</f>
        <v>0</v>
      </c>
      <c r="CC291" s="575" t="s">
        <v>669</v>
      </c>
      <c r="CD291" s="1019" t="s">
        <v>672</v>
      </c>
      <c r="CE291" s="1019" t="str">
        <f>'Information Input'!$M$14</f>
        <v xml:space="preserve">      -      </v>
      </c>
      <c r="CF291" s="570" t="s">
        <v>135</v>
      </c>
      <c r="CG291" s="566">
        <f t="shared" si="72"/>
        <v>43466</v>
      </c>
      <c r="CH291" s="566">
        <f t="shared" si="73"/>
        <v>43555</v>
      </c>
      <c r="CI291" s="566">
        <f>'Information Input'!$H$35</f>
        <v>43555</v>
      </c>
      <c r="CJ291" s="570" t="str">
        <f>'Information Input'!$J$22</f>
        <v>Quarterly</v>
      </c>
      <c r="CK291" s="566">
        <f>'Information Input'!$H$30</f>
        <v>43555</v>
      </c>
      <c r="CL291" s="570">
        <f>'Information Input'!$J$18</f>
        <v>2019</v>
      </c>
      <c r="CM291" s="570" t="s">
        <v>104</v>
      </c>
      <c r="CN291" s="1019" t="s">
        <v>105</v>
      </c>
      <c r="CO291" s="575" t="s">
        <v>103</v>
      </c>
      <c r="CP291" s="575" t="s">
        <v>675</v>
      </c>
      <c r="CQ291" s="570">
        <v>51</v>
      </c>
      <c r="CR291" s="575" t="s">
        <v>193</v>
      </c>
      <c r="CS291" s="575" t="s">
        <v>239</v>
      </c>
      <c r="CT291" s="1020">
        <f>'Report 1'!$AG$18</f>
        <v>0</v>
      </c>
      <c r="CU291" s="1021">
        <f>SUMIF('Report 4A'!$G$16:$G$95,$CQ291,'Report 4A'!$AO$16:$AO$95)</f>
        <v>0</v>
      </c>
      <c r="CV291" s="1022">
        <f t="shared" si="74"/>
        <v>0</v>
      </c>
      <c r="CX291" s="546" t="s">
        <v>669</v>
      </c>
      <c r="CY291" s="537" t="s">
        <v>308</v>
      </c>
      <c r="CZ291" s="537" t="str">
        <f>'Information Input'!$M$14</f>
        <v xml:space="preserve">      -      </v>
      </c>
      <c r="DA291" s="538">
        <f>'Information Input'!$H$35</f>
        <v>43555</v>
      </c>
      <c r="DB291" s="537" t="str">
        <f>'Information Input'!$J$22</f>
        <v>Quarterly</v>
      </c>
      <c r="DC291" s="552">
        <f>'Information Input'!$H$30</f>
        <v>43555</v>
      </c>
      <c r="DD291" s="553" t="str">
        <f t="shared" si="66"/>
        <v>201612</v>
      </c>
      <c r="DE291" s="541" t="s">
        <v>96</v>
      </c>
      <c r="DF291" s="541" t="s">
        <v>682</v>
      </c>
      <c r="DG291" s="544">
        <f>'Report 5H'!$AD$108</f>
        <v>0</v>
      </c>
      <c r="DH291" s="550">
        <f>'Report 5H'!$AD$109</f>
        <v>0</v>
      </c>
      <c r="DI291" s="544">
        <f>'Report 5H'!$AD$110</f>
        <v>0</v>
      </c>
      <c r="DJ291" s="544">
        <f>'Report 5H'!$AD$111</f>
        <v>0</v>
      </c>
      <c r="DK291" s="544">
        <f>'Report 5H'!$AD$112</f>
        <v>0</v>
      </c>
      <c r="DL291" s="544">
        <f>'Report 5H'!$AD$113</f>
        <v>0</v>
      </c>
      <c r="DM291" s="544">
        <f>'Report 5H'!$AD$114</f>
        <v>0</v>
      </c>
      <c r="DN291" s="544">
        <f>'Report 5H'!$AD$115</f>
        <v>0</v>
      </c>
      <c r="DO291" s="544">
        <f>'Report 5H'!$AD$116</f>
        <v>0</v>
      </c>
      <c r="DP291" s="544">
        <f>'Report 5H'!$AD$117</f>
        <v>0</v>
      </c>
      <c r="DQ291" s="544">
        <f>'Report 5H'!$AD$118</f>
        <v>0</v>
      </c>
    </row>
    <row r="292" spans="2:121">
      <c r="B292" s="535" t="s">
        <v>669</v>
      </c>
      <c r="C292" s="536">
        <v>1</v>
      </c>
      <c r="D292" s="537" t="str">
        <f>'Information Input'!$M$14</f>
        <v xml:space="preserve">      -      </v>
      </c>
      <c r="E292" s="537" t="s">
        <v>135</v>
      </c>
      <c r="F292" s="538">
        <f t="shared" si="70"/>
        <v>43466</v>
      </c>
      <c r="G292" s="538">
        <f t="shared" si="71"/>
        <v>43555</v>
      </c>
      <c r="H292" s="538">
        <f>'Information Input'!$H$35</f>
        <v>43555</v>
      </c>
      <c r="I292" s="537" t="str">
        <f>'Information Input'!$J$22</f>
        <v>Quarterly</v>
      </c>
      <c r="J292" s="538">
        <f>'Information Input'!$H$30</f>
        <v>43555</v>
      </c>
      <c r="K292" s="537">
        <f>'Information Input'!$J$18</f>
        <v>2019</v>
      </c>
      <c r="L292" s="579" t="s">
        <v>97</v>
      </c>
      <c r="M292" s="540" t="s">
        <v>98</v>
      </c>
      <c r="N292" s="541" t="s">
        <v>96</v>
      </c>
      <c r="O292" s="542" t="s">
        <v>679</v>
      </c>
      <c r="P292" s="537">
        <v>69</v>
      </c>
      <c r="Q292" s="541" t="s">
        <v>211</v>
      </c>
      <c r="R292" s="541" t="s">
        <v>239</v>
      </c>
      <c r="S292" s="543">
        <f>'Report 1'!$R$18</f>
        <v>0</v>
      </c>
      <c r="T292" s="544">
        <f>'Report 1'!$R$90</f>
        <v>0</v>
      </c>
      <c r="U292" s="545">
        <f>'Report 1'!$R$176</f>
        <v>0</v>
      </c>
      <c r="AL292" s="546" t="s">
        <v>669</v>
      </c>
      <c r="AM292" s="547">
        <v>2</v>
      </c>
      <c r="AN292" s="547" t="str">
        <f>'Information Input'!$M$14</f>
        <v xml:space="preserve">      -      </v>
      </c>
      <c r="AO292" s="547" t="s">
        <v>136</v>
      </c>
      <c r="AP292" s="538">
        <f t="shared" si="69"/>
        <v>43556</v>
      </c>
      <c r="AQ292" s="538">
        <f t="shared" si="68"/>
        <v>43646</v>
      </c>
      <c r="AR292" s="538">
        <f>'Information Input'!$H$35</f>
        <v>43555</v>
      </c>
      <c r="AS292" s="547" t="str">
        <f>'Information Input'!$J$22</f>
        <v>Quarterly</v>
      </c>
      <c r="AT292" s="538">
        <f>'Information Input'!$H$30</f>
        <v>43555</v>
      </c>
      <c r="AU292" s="547">
        <f>'Information Input'!$J$18</f>
        <v>2019</v>
      </c>
      <c r="AV292" s="547" t="s">
        <v>92</v>
      </c>
      <c r="AW292" s="547" t="s">
        <v>93</v>
      </c>
      <c r="AX292" s="547" t="s">
        <v>91</v>
      </c>
      <c r="AY292" s="548" t="s">
        <v>671</v>
      </c>
      <c r="AZ292" s="547">
        <v>39</v>
      </c>
      <c r="BA292" s="549" t="s">
        <v>181</v>
      </c>
      <c r="BB292" s="543" t="s">
        <v>233</v>
      </c>
      <c r="BC292" s="550">
        <f>'Report 2'!$O91</f>
        <v>0</v>
      </c>
      <c r="BD292" s="550">
        <f>'Report 2'!$P91</f>
        <v>0</v>
      </c>
      <c r="BE292" s="550">
        <f>'Report 2'!$Q91</f>
        <v>0</v>
      </c>
      <c r="BF292" s="550">
        <f>'Report 2'!$R91</f>
        <v>0</v>
      </c>
      <c r="BG292" s="550">
        <f>'Report 2'!$S91</f>
        <v>0</v>
      </c>
      <c r="BH292" s="550">
        <f>'Report 2'!$T91</f>
        <v>0</v>
      </c>
      <c r="BI292" s="550">
        <f>'Report 2'!$U91</f>
        <v>0</v>
      </c>
      <c r="BK292" s="541" t="s">
        <v>669</v>
      </c>
      <c r="BL292" s="537">
        <v>3</v>
      </c>
      <c r="BM292" s="537" t="str">
        <f>'Information Input'!$M$14</f>
        <v xml:space="preserve">      -      </v>
      </c>
      <c r="BN292" s="537" t="s">
        <v>139</v>
      </c>
      <c r="BO292" s="538">
        <f>'Information Input'!$H$33</f>
        <v>43466</v>
      </c>
      <c r="BP292" s="538">
        <f>'Information Input'!$H$34</f>
        <v>43555</v>
      </c>
      <c r="BQ292" s="538">
        <f>'Information Input'!$H$35</f>
        <v>43555</v>
      </c>
      <c r="BR292" s="537" t="str">
        <f>'Information Input'!$J$22</f>
        <v>Quarterly</v>
      </c>
      <c r="BS292" s="538">
        <f>'Information Input'!$H$30</f>
        <v>43555</v>
      </c>
      <c r="BT292" s="537">
        <f>'Information Input'!$J$18</f>
        <v>2019</v>
      </c>
      <c r="BU292" s="579" t="s">
        <v>97</v>
      </c>
      <c r="BV292" s="540" t="s">
        <v>98</v>
      </c>
      <c r="BW292" s="541" t="s">
        <v>96</v>
      </c>
      <c r="BX292" s="537">
        <v>2</v>
      </c>
      <c r="BY292" s="549" t="s">
        <v>154</v>
      </c>
      <c r="BZ292" s="549" t="s">
        <v>251</v>
      </c>
      <c r="CA292" s="543">
        <f>'Report 3'!$H$33</f>
        <v>0</v>
      </c>
      <c r="CC292" s="523" t="s">
        <v>669</v>
      </c>
      <c r="CD292" s="1010" t="s">
        <v>672</v>
      </c>
      <c r="CE292" s="1010" t="str">
        <f>'Information Input'!$M$14</f>
        <v xml:space="preserve">      -      </v>
      </c>
      <c r="CF292" s="532" t="s">
        <v>135</v>
      </c>
      <c r="CG292" s="519">
        <f t="shared" si="72"/>
        <v>43466</v>
      </c>
      <c r="CH292" s="519">
        <f t="shared" si="73"/>
        <v>43555</v>
      </c>
      <c r="CI292" s="519">
        <f>'Information Input'!$H$35</f>
        <v>43555</v>
      </c>
      <c r="CJ292" s="532" t="str">
        <f>'Information Input'!$J$22</f>
        <v>Quarterly</v>
      </c>
      <c r="CK292" s="519">
        <f>'Information Input'!$H$30</f>
        <v>43555</v>
      </c>
      <c r="CL292" s="532">
        <f>'Information Input'!$J$18</f>
        <v>2019</v>
      </c>
      <c r="CM292" s="532" t="s">
        <v>91</v>
      </c>
      <c r="CN292" s="1010" t="s">
        <v>240</v>
      </c>
      <c r="CO292" s="523" t="s">
        <v>240</v>
      </c>
      <c r="CP292" s="523" t="s">
        <v>671</v>
      </c>
      <c r="CQ292" s="532">
        <v>11</v>
      </c>
      <c r="CR292" s="523" t="s">
        <v>153</v>
      </c>
      <c r="CS292" s="523" t="s">
        <v>231</v>
      </c>
      <c r="CT292" s="1011">
        <f>'Report 1'!$AL$18</f>
        <v>0</v>
      </c>
      <c r="CU292" s="1012">
        <f>SUMIF('Report 4A'!$G$16:$G$95,$CQ292,'Report 4A'!$AT$16:$AT$95)</f>
        <v>0</v>
      </c>
      <c r="CV292" s="1013">
        <f t="shared" si="74"/>
        <v>0</v>
      </c>
      <c r="CX292" s="546" t="s">
        <v>669</v>
      </c>
      <c r="CY292" s="537" t="s">
        <v>308</v>
      </c>
      <c r="CZ292" s="537" t="str">
        <f>'Information Input'!$M$14</f>
        <v xml:space="preserve">      -      </v>
      </c>
      <c r="DA292" s="538">
        <f>'Information Input'!$H$35</f>
        <v>43555</v>
      </c>
      <c r="DB292" s="537" t="str">
        <f>'Information Input'!$J$22</f>
        <v>Quarterly</v>
      </c>
      <c r="DC292" s="552">
        <f>'Information Input'!$H$30</f>
        <v>43555</v>
      </c>
      <c r="DD292" s="553" t="str">
        <f t="shared" si="66"/>
        <v>201611</v>
      </c>
      <c r="DE292" s="541" t="s">
        <v>96</v>
      </c>
      <c r="DF292" s="541" t="s">
        <v>682</v>
      </c>
      <c r="DG292" s="544">
        <f>'Report 5H'!$AE$108</f>
        <v>0</v>
      </c>
      <c r="DH292" s="550">
        <f>'Report 5H'!$AE$109</f>
        <v>0</v>
      </c>
      <c r="DI292" s="544">
        <f>'Report 5H'!$AE$110</f>
        <v>0</v>
      </c>
      <c r="DJ292" s="544">
        <f>'Report 5H'!$AE$111</f>
        <v>0</v>
      </c>
      <c r="DK292" s="544">
        <f>'Report 5H'!$AE$112</f>
        <v>0</v>
      </c>
      <c r="DL292" s="544">
        <f>'Report 5H'!$AE$113</f>
        <v>0</v>
      </c>
      <c r="DM292" s="544">
        <f>'Report 5H'!$AE$114</f>
        <v>0</v>
      </c>
      <c r="DN292" s="544">
        <f>'Report 5H'!$AE$115</f>
        <v>0</v>
      </c>
      <c r="DO292" s="544">
        <f>'Report 5H'!$AE$116</f>
        <v>0</v>
      </c>
      <c r="DP292" s="544">
        <f>'Report 5H'!$AE$117</f>
        <v>0</v>
      </c>
      <c r="DQ292" s="544">
        <f>'Report 5H'!$AE$118</f>
        <v>0</v>
      </c>
    </row>
    <row r="293" spans="2:121">
      <c r="B293" s="535" t="s">
        <v>669</v>
      </c>
      <c r="C293" s="536">
        <v>1</v>
      </c>
      <c r="D293" s="537" t="str">
        <f>'Information Input'!$M$14</f>
        <v xml:space="preserve">      -      </v>
      </c>
      <c r="E293" s="537" t="s">
        <v>135</v>
      </c>
      <c r="F293" s="538">
        <f t="shared" si="70"/>
        <v>43466</v>
      </c>
      <c r="G293" s="538">
        <f t="shared" si="71"/>
        <v>43555</v>
      </c>
      <c r="H293" s="538">
        <f>'Information Input'!$H$35</f>
        <v>43555</v>
      </c>
      <c r="I293" s="537" t="str">
        <f>'Information Input'!$J$22</f>
        <v>Quarterly</v>
      </c>
      <c r="J293" s="538">
        <f>'Information Input'!$H$30</f>
        <v>43555</v>
      </c>
      <c r="K293" s="537">
        <f>'Information Input'!$J$18</f>
        <v>2019</v>
      </c>
      <c r="L293" s="579" t="s">
        <v>97</v>
      </c>
      <c r="M293" s="540" t="s">
        <v>98</v>
      </c>
      <c r="N293" s="541" t="s">
        <v>96</v>
      </c>
      <c r="O293" s="542" t="s">
        <v>680</v>
      </c>
      <c r="P293" s="537">
        <v>70</v>
      </c>
      <c r="Q293" s="541" t="s">
        <v>212</v>
      </c>
      <c r="R293" s="541" t="s">
        <v>239</v>
      </c>
      <c r="S293" s="543">
        <f>'Report 1'!$R$18</f>
        <v>0</v>
      </c>
      <c r="T293" s="544">
        <f>'Report 1'!$R$91</f>
        <v>0</v>
      </c>
      <c r="U293" s="545">
        <f>'Report 1'!$R$177</f>
        <v>0</v>
      </c>
      <c r="AL293" s="546" t="s">
        <v>669</v>
      </c>
      <c r="AM293" s="547">
        <v>2</v>
      </c>
      <c r="AN293" s="547" t="str">
        <f>'Information Input'!$M$14</f>
        <v xml:space="preserve">      -      </v>
      </c>
      <c r="AO293" s="547" t="s">
        <v>136</v>
      </c>
      <c r="AP293" s="538">
        <f t="shared" si="69"/>
        <v>43556</v>
      </c>
      <c r="AQ293" s="538">
        <f t="shared" si="68"/>
        <v>43646</v>
      </c>
      <c r="AR293" s="538">
        <f>'Information Input'!$H$35</f>
        <v>43555</v>
      </c>
      <c r="AS293" s="547" t="str">
        <f>'Information Input'!$J$22</f>
        <v>Quarterly</v>
      </c>
      <c r="AT293" s="538">
        <f>'Information Input'!$H$30</f>
        <v>43555</v>
      </c>
      <c r="AU293" s="547">
        <f>'Information Input'!$J$18</f>
        <v>2019</v>
      </c>
      <c r="AV293" s="547" t="s">
        <v>92</v>
      </c>
      <c r="AW293" s="547" t="s">
        <v>93</v>
      </c>
      <c r="AX293" s="547" t="s">
        <v>91</v>
      </c>
      <c r="AY293" s="548" t="s">
        <v>671</v>
      </c>
      <c r="AZ293" s="547">
        <v>40</v>
      </c>
      <c r="BA293" s="549" t="s">
        <v>182</v>
      </c>
      <c r="BB293" s="543" t="s">
        <v>238</v>
      </c>
      <c r="BC293" s="550">
        <f>'Report 2'!$O92</f>
        <v>0</v>
      </c>
      <c r="BD293" s="550">
        <f>'Report 2'!$P92</f>
        <v>0</v>
      </c>
      <c r="BE293" s="550">
        <f>'Report 2'!$Q92</f>
        <v>0</v>
      </c>
      <c r="BF293" s="550">
        <f>'Report 2'!$R92</f>
        <v>0</v>
      </c>
      <c r="BG293" s="550">
        <f>'Report 2'!$S92</f>
        <v>0</v>
      </c>
      <c r="BH293" s="550">
        <f>'Report 2'!$T92</f>
        <v>0</v>
      </c>
      <c r="BI293" s="550">
        <f>'Report 2'!$U92</f>
        <v>0</v>
      </c>
      <c r="BK293" s="541" t="s">
        <v>669</v>
      </c>
      <c r="BL293" s="537">
        <v>3</v>
      </c>
      <c r="BM293" s="537" t="str">
        <f>'Information Input'!$M$14</f>
        <v xml:space="preserve">      -      </v>
      </c>
      <c r="BN293" s="537" t="s">
        <v>139</v>
      </c>
      <c r="BO293" s="538">
        <f>'Information Input'!$H$33</f>
        <v>43466</v>
      </c>
      <c r="BP293" s="538">
        <f>'Information Input'!$H$34</f>
        <v>43555</v>
      </c>
      <c r="BQ293" s="538">
        <f>'Information Input'!$H$35</f>
        <v>43555</v>
      </c>
      <c r="BR293" s="537" t="str">
        <f>'Information Input'!$J$22</f>
        <v>Quarterly</v>
      </c>
      <c r="BS293" s="538">
        <f>'Information Input'!$H$30</f>
        <v>43555</v>
      </c>
      <c r="BT293" s="537">
        <f>'Information Input'!$J$18</f>
        <v>2019</v>
      </c>
      <c r="BU293" s="579" t="s">
        <v>97</v>
      </c>
      <c r="BV293" s="540" t="s">
        <v>98</v>
      </c>
      <c r="BW293" s="541" t="s">
        <v>96</v>
      </c>
      <c r="BX293" s="537">
        <v>3</v>
      </c>
      <c r="BY293" s="549" t="s">
        <v>164</v>
      </c>
      <c r="BZ293" s="549" t="s">
        <v>250</v>
      </c>
      <c r="CA293" s="543">
        <f>'Report 3'!$H$34</f>
        <v>0</v>
      </c>
      <c r="CC293" s="542" t="s">
        <v>669</v>
      </c>
      <c r="CD293" s="1014" t="s">
        <v>672</v>
      </c>
      <c r="CE293" s="1014" t="str">
        <f>'Information Input'!$M$14</f>
        <v xml:space="preserve">      -      </v>
      </c>
      <c r="CF293" s="551" t="s">
        <v>135</v>
      </c>
      <c r="CG293" s="552">
        <f t="shared" si="72"/>
        <v>43466</v>
      </c>
      <c r="CH293" s="552">
        <f t="shared" si="73"/>
        <v>43555</v>
      </c>
      <c r="CI293" s="552">
        <f>'Information Input'!$H$35</f>
        <v>43555</v>
      </c>
      <c r="CJ293" s="551" t="str">
        <f>'Information Input'!$J$22</f>
        <v>Quarterly</v>
      </c>
      <c r="CK293" s="552">
        <f>'Information Input'!$H$30</f>
        <v>43555</v>
      </c>
      <c r="CL293" s="551">
        <f>'Information Input'!$J$18</f>
        <v>2019</v>
      </c>
      <c r="CM293" s="551" t="s">
        <v>91</v>
      </c>
      <c r="CN293" s="1014" t="s">
        <v>240</v>
      </c>
      <c r="CO293" s="542" t="s">
        <v>240</v>
      </c>
      <c r="CP293" s="542" t="s">
        <v>671</v>
      </c>
      <c r="CQ293" s="551">
        <v>12</v>
      </c>
      <c r="CR293" s="542" t="s">
        <v>154</v>
      </c>
      <c r="CS293" s="542" t="s">
        <v>231</v>
      </c>
      <c r="CT293" s="1015">
        <f>'Report 1'!$AL$18</f>
        <v>0</v>
      </c>
      <c r="CU293" s="1016">
        <f>SUMIF('Report 4A'!$G$16:$G$95,$CQ293,'Report 4A'!$AT$16:$AT$95)</f>
        <v>0</v>
      </c>
      <c r="CV293" s="1017">
        <f t="shared" si="74"/>
        <v>0</v>
      </c>
      <c r="CX293" s="546" t="s">
        <v>669</v>
      </c>
      <c r="CY293" s="537" t="s">
        <v>308</v>
      </c>
      <c r="CZ293" s="537" t="str">
        <f>'Information Input'!$M$14</f>
        <v xml:space="preserve">      -      </v>
      </c>
      <c r="DA293" s="538">
        <f>'Information Input'!$H$35</f>
        <v>43555</v>
      </c>
      <c r="DB293" s="537" t="str">
        <f>'Information Input'!$J$22</f>
        <v>Quarterly</v>
      </c>
      <c r="DC293" s="552">
        <f>'Information Input'!$H$30</f>
        <v>43555</v>
      </c>
      <c r="DD293" s="553" t="str">
        <f t="shared" si="66"/>
        <v>201610</v>
      </c>
      <c r="DE293" s="541" t="s">
        <v>96</v>
      </c>
      <c r="DF293" s="541" t="s">
        <v>682</v>
      </c>
      <c r="DG293" s="544">
        <f>'Report 5H'!$AF$108</f>
        <v>0</v>
      </c>
      <c r="DH293" s="550">
        <f>'Report 5H'!$AF$109</f>
        <v>0</v>
      </c>
      <c r="DI293" s="544">
        <f>'Report 5H'!$AF$110</f>
        <v>0</v>
      </c>
      <c r="DJ293" s="544">
        <f>'Report 5H'!$AF$111</f>
        <v>0</v>
      </c>
      <c r="DK293" s="544">
        <f>'Report 5H'!$AF$112</f>
        <v>0</v>
      </c>
      <c r="DL293" s="544">
        <f>'Report 5H'!$AF$113</f>
        <v>0</v>
      </c>
      <c r="DM293" s="544">
        <f>'Report 5H'!$AF$114</f>
        <v>0</v>
      </c>
      <c r="DN293" s="544">
        <f>'Report 5H'!$AF$115</f>
        <v>0</v>
      </c>
      <c r="DO293" s="544">
        <f>'Report 5H'!$AF$116</f>
        <v>0</v>
      </c>
      <c r="DP293" s="544">
        <f>'Report 5H'!$AF$117</f>
        <v>0</v>
      </c>
      <c r="DQ293" s="544">
        <f>'Report 5H'!$AF$118</f>
        <v>0</v>
      </c>
    </row>
    <row r="294" spans="2:121">
      <c r="B294" s="535" t="s">
        <v>669</v>
      </c>
      <c r="C294" s="536">
        <v>1</v>
      </c>
      <c r="D294" s="537" t="str">
        <f>'Information Input'!$M$14</f>
        <v xml:space="preserve">      -      </v>
      </c>
      <c r="E294" s="537" t="s">
        <v>135</v>
      </c>
      <c r="F294" s="538">
        <f t="shared" si="70"/>
        <v>43466</v>
      </c>
      <c r="G294" s="538">
        <f t="shared" si="71"/>
        <v>43555</v>
      </c>
      <c r="H294" s="538">
        <f>'Information Input'!$H$35</f>
        <v>43555</v>
      </c>
      <c r="I294" s="537" t="str">
        <f>'Information Input'!$J$22</f>
        <v>Quarterly</v>
      </c>
      <c r="J294" s="538">
        <f>'Information Input'!$H$30</f>
        <v>43555</v>
      </c>
      <c r="K294" s="537">
        <f>'Information Input'!$J$18</f>
        <v>2019</v>
      </c>
      <c r="L294" s="579" t="s">
        <v>97</v>
      </c>
      <c r="M294" s="540" t="s">
        <v>98</v>
      </c>
      <c r="N294" s="541" t="s">
        <v>96</v>
      </c>
      <c r="O294" s="542" t="s">
        <v>680</v>
      </c>
      <c r="P294" s="537">
        <v>71</v>
      </c>
      <c r="Q294" s="541" t="s">
        <v>213</v>
      </c>
      <c r="R294" s="541" t="s">
        <v>239</v>
      </c>
      <c r="S294" s="543">
        <f>'Report 1'!$R$18</f>
        <v>0</v>
      </c>
      <c r="T294" s="544">
        <f>'Report 1'!$R$92</f>
        <v>0</v>
      </c>
      <c r="U294" s="545">
        <f>'Report 1'!$R$178</f>
        <v>0</v>
      </c>
      <c r="AL294" s="546" t="s">
        <v>669</v>
      </c>
      <c r="AM294" s="547">
        <v>2</v>
      </c>
      <c r="AN294" s="547" t="str">
        <f>'Information Input'!$M$14</f>
        <v xml:space="preserve">      -      </v>
      </c>
      <c r="AO294" s="547" t="s">
        <v>136</v>
      </c>
      <c r="AP294" s="538">
        <f t="shared" si="69"/>
        <v>43556</v>
      </c>
      <c r="AQ294" s="538">
        <f t="shared" si="68"/>
        <v>43646</v>
      </c>
      <c r="AR294" s="538">
        <f>'Information Input'!$H$35</f>
        <v>43555</v>
      </c>
      <c r="AS294" s="547" t="str">
        <f>'Information Input'!$J$22</f>
        <v>Quarterly</v>
      </c>
      <c r="AT294" s="538">
        <f>'Information Input'!$H$30</f>
        <v>43555</v>
      </c>
      <c r="AU294" s="547">
        <f>'Information Input'!$J$18</f>
        <v>2019</v>
      </c>
      <c r="AV294" s="547" t="s">
        <v>92</v>
      </c>
      <c r="AW294" s="547" t="s">
        <v>93</v>
      </c>
      <c r="AX294" s="547" t="s">
        <v>91</v>
      </c>
      <c r="AY294" s="548" t="s">
        <v>671</v>
      </c>
      <c r="AZ294" s="547">
        <v>41</v>
      </c>
      <c r="BA294" s="549" t="s">
        <v>183</v>
      </c>
      <c r="BB294" s="543" t="s">
        <v>238</v>
      </c>
      <c r="BC294" s="550">
        <f>'Report 2'!$O93</f>
        <v>0</v>
      </c>
      <c r="BD294" s="550">
        <f>'Report 2'!$P93</f>
        <v>0</v>
      </c>
      <c r="BE294" s="550">
        <f>'Report 2'!$Q93</f>
        <v>0</v>
      </c>
      <c r="BF294" s="550">
        <f>'Report 2'!$R93</f>
        <v>0</v>
      </c>
      <c r="BG294" s="550">
        <f>'Report 2'!$S93</f>
        <v>0</v>
      </c>
      <c r="BH294" s="550">
        <f>'Report 2'!$T93</f>
        <v>0</v>
      </c>
      <c r="BI294" s="550">
        <f>'Report 2'!$U93</f>
        <v>0</v>
      </c>
      <c r="BK294" s="541" t="s">
        <v>669</v>
      </c>
      <c r="BL294" s="537">
        <v>3</v>
      </c>
      <c r="BM294" s="537" t="str">
        <f>'Information Input'!$M$14</f>
        <v xml:space="preserve">      -      </v>
      </c>
      <c r="BN294" s="537" t="s">
        <v>139</v>
      </c>
      <c r="BO294" s="538">
        <f>'Information Input'!$H$33</f>
        <v>43466</v>
      </c>
      <c r="BP294" s="538">
        <f>'Information Input'!$H$34</f>
        <v>43555</v>
      </c>
      <c r="BQ294" s="538">
        <f>'Information Input'!$H$35</f>
        <v>43555</v>
      </c>
      <c r="BR294" s="537" t="str">
        <f>'Information Input'!$J$22</f>
        <v>Quarterly</v>
      </c>
      <c r="BS294" s="538">
        <f>'Information Input'!$H$30</f>
        <v>43555</v>
      </c>
      <c r="BT294" s="537">
        <f>'Information Input'!$J$18</f>
        <v>2019</v>
      </c>
      <c r="BU294" s="579" t="s">
        <v>97</v>
      </c>
      <c r="BV294" s="540" t="s">
        <v>98</v>
      </c>
      <c r="BW294" s="541" t="s">
        <v>96</v>
      </c>
      <c r="BX294" s="537">
        <v>4</v>
      </c>
      <c r="BY294" s="549" t="s">
        <v>164</v>
      </c>
      <c r="BZ294" s="549" t="s">
        <v>252</v>
      </c>
      <c r="CA294" s="543">
        <f>'Report 3'!$H$35</f>
        <v>0</v>
      </c>
      <c r="CC294" s="542" t="s">
        <v>669</v>
      </c>
      <c r="CD294" s="1014" t="s">
        <v>672</v>
      </c>
      <c r="CE294" s="1014" t="str">
        <f>'Information Input'!$M$14</f>
        <v xml:space="preserve">      -      </v>
      </c>
      <c r="CF294" s="551" t="s">
        <v>135</v>
      </c>
      <c r="CG294" s="552">
        <f t="shared" si="72"/>
        <v>43466</v>
      </c>
      <c r="CH294" s="552">
        <f t="shared" si="73"/>
        <v>43555</v>
      </c>
      <c r="CI294" s="552">
        <f>'Information Input'!$H$35</f>
        <v>43555</v>
      </c>
      <c r="CJ294" s="551" t="str">
        <f>'Information Input'!$J$22</f>
        <v>Quarterly</v>
      </c>
      <c r="CK294" s="552">
        <f>'Information Input'!$H$30</f>
        <v>43555</v>
      </c>
      <c r="CL294" s="551">
        <f>'Information Input'!$J$18</f>
        <v>2019</v>
      </c>
      <c r="CM294" s="551" t="s">
        <v>91</v>
      </c>
      <c r="CN294" s="1014" t="s">
        <v>240</v>
      </c>
      <c r="CO294" s="542" t="s">
        <v>240</v>
      </c>
      <c r="CP294" s="542" t="s">
        <v>671</v>
      </c>
      <c r="CQ294" s="551">
        <v>13</v>
      </c>
      <c r="CR294" s="542" t="s">
        <v>155</v>
      </c>
      <c r="CS294" s="542" t="s">
        <v>232</v>
      </c>
      <c r="CT294" s="1015">
        <f>'Report 1'!$AL$18</f>
        <v>0</v>
      </c>
      <c r="CU294" s="1016">
        <f>SUMIF('Report 4A'!$G$16:$G$95,$CQ294,'Report 4A'!$AT$16:$AT$95)</f>
        <v>0</v>
      </c>
      <c r="CV294" s="1017">
        <f t="shared" si="74"/>
        <v>0</v>
      </c>
      <c r="CX294" s="546" t="s">
        <v>669</v>
      </c>
      <c r="CY294" s="537" t="s">
        <v>308</v>
      </c>
      <c r="CZ294" s="537" t="str">
        <f>'Information Input'!$M$14</f>
        <v xml:space="preserve">      -      </v>
      </c>
      <c r="DA294" s="552">
        <f>'Information Input'!$H$35</f>
        <v>43555</v>
      </c>
      <c r="DB294" s="537" t="str">
        <f>'Information Input'!$J$22</f>
        <v>Quarterly</v>
      </c>
      <c r="DC294" s="552">
        <f>'Information Input'!$H$30</f>
        <v>43555</v>
      </c>
      <c r="DD294" s="553" t="str">
        <f t="shared" si="66"/>
        <v>201609</v>
      </c>
      <c r="DE294" s="541" t="s">
        <v>96</v>
      </c>
      <c r="DF294" s="541" t="s">
        <v>682</v>
      </c>
      <c r="DG294" s="544">
        <f>'Report 5H'!$AG$108</f>
        <v>0</v>
      </c>
      <c r="DH294" s="550">
        <f>'Report 5H'!$AG$109</f>
        <v>0</v>
      </c>
      <c r="DI294" s="544">
        <f>'Report 5H'!$AG$110</f>
        <v>0</v>
      </c>
      <c r="DJ294" s="544">
        <f>'Report 5H'!$AG$111</f>
        <v>0</v>
      </c>
      <c r="DK294" s="544">
        <f>'Report 5H'!$AG$112</f>
        <v>0</v>
      </c>
      <c r="DL294" s="544">
        <f>'Report 5H'!$AG$113</f>
        <v>0</v>
      </c>
      <c r="DM294" s="544">
        <f>'Report 5H'!$AG$114</f>
        <v>0</v>
      </c>
      <c r="DN294" s="544">
        <f>'Report 5H'!$AG$115</f>
        <v>0</v>
      </c>
      <c r="DO294" s="544">
        <f>'Report 5H'!$AG$116</f>
        <v>0</v>
      </c>
      <c r="DP294" s="544">
        <f>'Report 5H'!$AG$117</f>
        <v>0</v>
      </c>
      <c r="DQ294" s="544">
        <f>'Report 5H'!$AG$118</f>
        <v>0</v>
      </c>
    </row>
    <row r="295" spans="2:121">
      <c r="B295" s="573" t="s">
        <v>669</v>
      </c>
      <c r="C295" s="574">
        <v>1</v>
      </c>
      <c r="D295" s="562" t="str">
        <f>'Information Input'!$M$14</f>
        <v xml:space="preserve">      -      </v>
      </c>
      <c r="E295" s="562" t="s">
        <v>135</v>
      </c>
      <c r="F295" s="559">
        <f t="shared" si="70"/>
        <v>43466</v>
      </c>
      <c r="G295" s="559">
        <f t="shared" si="71"/>
        <v>43555</v>
      </c>
      <c r="H295" s="559">
        <f>'Information Input'!$H$35</f>
        <v>43555</v>
      </c>
      <c r="I295" s="562" t="str">
        <f>'Information Input'!$J$22</f>
        <v>Quarterly</v>
      </c>
      <c r="J295" s="559">
        <f>'Information Input'!$H$30</f>
        <v>43555</v>
      </c>
      <c r="K295" s="562">
        <f>'Information Input'!$J$18</f>
        <v>2019</v>
      </c>
      <c r="L295" s="580" t="s">
        <v>97</v>
      </c>
      <c r="M295" s="564" t="s">
        <v>98</v>
      </c>
      <c r="N295" s="561" t="s">
        <v>96</v>
      </c>
      <c r="O295" s="575" t="s">
        <v>674</v>
      </c>
      <c r="P295" s="537">
        <v>72</v>
      </c>
      <c r="Q295" s="541" t="s">
        <v>214</v>
      </c>
      <c r="R295" s="561" t="s">
        <v>239</v>
      </c>
      <c r="S295" s="560">
        <f>'Report 1'!$R$18</f>
        <v>0</v>
      </c>
      <c r="T295" s="568">
        <f>'Report 1'!$R$93</f>
        <v>0</v>
      </c>
      <c r="U295" s="571">
        <f>'Report 1'!$R$179</f>
        <v>0</v>
      </c>
      <c r="AL295" s="546" t="s">
        <v>669</v>
      </c>
      <c r="AM295" s="547">
        <v>2</v>
      </c>
      <c r="AN295" s="547" t="str">
        <f>'Information Input'!$M$14</f>
        <v xml:space="preserve">      -      </v>
      </c>
      <c r="AO295" s="547" t="s">
        <v>136</v>
      </c>
      <c r="AP295" s="538">
        <f t="shared" si="69"/>
        <v>43556</v>
      </c>
      <c r="AQ295" s="538">
        <f t="shared" si="68"/>
        <v>43646</v>
      </c>
      <c r="AR295" s="538">
        <f>'Information Input'!$H$35</f>
        <v>43555</v>
      </c>
      <c r="AS295" s="547" t="str">
        <f>'Information Input'!$J$22</f>
        <v>Quarterly</v>
      </c>
      <c r="AT295" s="538">
        <f>'Information Input'!$H$30</f>
        <v>43555</v>
      </c>
      <c r="AU295" s="547">
        <f>'Information Input'!$J$18</f>
        <v>2019</v>
      </c>
      <c r="AV295" s="547" t="s">
        <v>92</v>
      </c>
      <c r="AW295" s="547" t="s">
        <v>93</v>
      </c>
      <c r="AX295" s="547" t="s">
        <v>91</v>
      </c>
      <c r="AY295" s="548" t="s">
        <v>671</v>
      </c>
      <c r="AZ295" s="547">
        <v>42</v>
      </c>
      <c r="BA295" s="549" t="s">
        <v>184</v>
      </c>
      <c r="BB295" s="543" t="s">
        <v>233</v>
      </c>
      <c r="BC295" s="550">
        <f>'Report 2'!$O94</f>
        <v>0</v>
      </c>
      <c r="BD295" s="550">
        <f>'Report 2'!$P94</f>
        <v>0</v>
      </c>
      <c r="BE295" s="550">
        <f>'Report 2'!$Q94</f>
        <v>0</v>
      </c>
      <c r="BF295" s="550">
        <f>'Report 2'!$R94</f>
        <v>0</v>
      </c>
      <c r="BG295" s="550">
        <f>'Report 2'!$S94</f>
        <v>0</v>
      </c>
      <c r="BH295" s="550">
        <f>'Report 2'!$T94</f>
        <v>0</v>
      </c>
      <c r="BI295" s="550">
        <f>'Report 2'!$U94</f>
        <v>0</v>
      </c>
      <c r="BK295" s="541" t="s">
        <v>669</v>
      </c>
      <c r="BL295" s="537">
        <v>3</v>
      </c>
      <c r="BM295" s="537" t="str">
        <f>'Information Input'!$M$14</f>
        <v xml:space="preserve">      -      </v>
      </c>
      <c r="BN295" s="537" t="s">
        <v>139</v>
      </c>
      <c r="BO295" s="538">
        <f>'Information Input'!$H$33</f>
        <v>43466</v>
      </c>
      <c r="BP295" s="538">
        <f>'Information Input'!$H$34</f>
        <v>43555</v>
      </c>
      <c r="BQ295" s="538">
        <f>'Information Input'!$H$35</f>
        <v>43555</v>
      </c>
      <c r="BR295" s="537" t="str">
        <f>'Information Input'!$J$22</f>
        <v>Quarterly</v>
      </c>
      <c r="BS295" s="538">
        <f>'Information Input'!$H$30</f>
        <v>43555</v>
      </c>
      <c r="BT295" s="537">
        <f>'Information Input'!$J$18</f>
        <v>2019</v>
      </c>
      <c r="BU295" s="579" t="s">
        <v>97</v>
      </c>
      <c r="BV295" s="540" t="s">
        <v>98</v>
      </c>
      <c r="BW295" s="541" t="s">
        <v>96</v>
      </c>
      <c r="BX295" s="537">
        <v>5</v>
      </c>
      <c r="BY295" s="549" t="s">
        <v>253</v>
      </c>
      <c r="BZ295" s="549" t="s">
        <v>254</v>
      </c>
      <c r="CA295" s="543">
        <f>'Report 3'!$H$36</f>
        <v>0</v>
      </c>
      <c r="CC295" s="542" t="s">
        <v>669</v>
      </c>
      <c r="CD295" s="1014" t="s">
        <v>672</v>
      </c>
      <c r="CE295" s="1014" t="str">
        <f>'Information Input'!$M$14</f>
        <v xml:space="preserve">      -      </v>
      </c>
      <c r="CF295" s="551" t="s">
        <v>135</v>
      </c>
      <c r="CG295" s="552">
        <f t="shared" si="72"/>
        <v>43466</v>
      </c>
      <c r="CH295" s="552">
        <f t="shared" si="73"/>
        <v>43555</v>
      </c>
      <c r="CI295" s="552">
        <f>'Information Input'!$H$35</f>
        <v>43555</v>
      </c>
      <c r="CJ295" s="551" t="str">
        <f>'Information Input'!$J$22</f>
        <v>Quarterly</v>
      </c>
      <c r="CK295" s="552">
        <f>'Information Input'!$H$30</f>
        <v>43555</v>
      </c>
      <c r="CL295" s="551">
        <f>'Information Input'!$J$18</f>
        <v>2019</v>
      </c>
      <c r="CM295" s="551" t="s">
        <v>91</v>
      </c>
      <c r="CN295" s="1014" t="s">
        <v>240</v>
      </c>
      <c r="CO295" s="542" t="s">
        <v>240</v>
      </c>
      <c r="CP295" s="542" t="s">
        <v>671</v>
      </c>
      <c r="CQ295" s="551">
        <v>14</v>
      </c>
      <c r="CR295" s="542" t="s">
        <v>156</v>
      </c>
      <c r="CS295" s="542" t="s">
        <v>233</v>
      </c>
      <c r="CT295" s="1015">
        <f>'Report 1'!$AL$18</f>
        <v>0</v>
      </c>
      <c r="CU295" s="1016">
        <f>SUMIF('Report 4A'!$G$16:$G$95,$CQ295,'Report 4A'!$AT$16:$AT$95)</f>
        <v>0</v>
      </c>
      <c r="CV295" s="1017">
        <f t="shared" si="74"/>
        <v>0</v>
      </c>
      <c r="CX295" s="546" t="s">
        <v>669</v>
      </c>
      <c r="CY295" s="537" t="s">
        <v>308</v>
      </c>
      <c r="CZ295" s="537" t="str">
        <f>'Information Input'!$M$14</f>
        <v xml:space="preserve">      -      </v>
      </c>
      <c r="DA295" s="538">
        <f>'Information Input'!$H$35</f>
        <v>43555</v>
      </c>
      <c r="DB295" s="537" t="str">
        <f>'Information Input'!$J$22</f>
        <v>Quarterly</v>
      </c>
      <c r="DC295" s="552">
        <f>'Information Input'!$H$30</f>
        <v>43555</v>
      </c>
      <c r="DD295" s="553" t="str">
        <f t="shared" si="66"/>
        <v>201608</v>
      </c>
      <c r="DE295" s="541" t="s">
        <v>96</v>
      </c>
      <c r="DF295" s="541" t="s">
        <v>682</v>
      </c>
      <c r="DG295" s="544">
        <f>'Report 5H'!$AH$108</f>
        <v>0</v>
      </c>
      <c r="DH295" s="550">
        <f>'Report 5H'!$AH$109</f>
        <v>0</v>
      </c>
      <c r="DI295" s="544">
        <f>'Report 5H'!$AH$110</f>
        <v>0</v>
      </c>
      <c r="DJ295" s="544">
        <f>'Report 5H'!$AH$111</f>
        <v>0</v>
      </c>
      <c r="DK295" s="544">
        <f>'Report 5H'!$AH$112</f>
        <v>0</v>
      </c>
      <c r="DL295" s="544">
        <f>'Report 5H'!$AH$113</f>
        <v>0</v>
      </c>
      <c r="DM295" s="544">
        <f>'Report 5H'!$AH$114</f>
        <v>0</v>
      </c>
      <c r="DN295" s="544">
        <f>'Report 5H'!$AH$115</f>
        <v>0</v>
      </c>
      <c r="DO295" s="544">
        <f>'Report 5H'!$AH$116</f>
        <v>0</v>
      </c>
      <c r="DP295" s="544">
        <f>'Report 5H'!$AH$117</f>
        <v>0</v>
      </c>
      <c r="DQ295" s="544">
        <f>'Report 5H'!$AH$118</f>
        <v>0</v>
      </c>
    </row>
    <row r="296" spans="2:121">
      <c r="B296" s="515" t="s">
        <v>669</v>
      </c>
      <c r="C296" s="516">
        <v>1</v>
      </c>
      <c r="D296" s="517" t="str">
        <f>'Information Input'!$M$14</f>
        <v xml:space="preserve">      -      </v>
      </c>
      <c r="E296" s="517" t="s">
        <v>135</v>
      </c>
      <c r="F296" s="518">
        <f t="shared" si="70"/>
        <v>43466</v>
      </c>
      <c r="G296" s="518">
        <f t="shared" si="71"/>
        <v>43555</v>
      </c>
      <c r="H296" s="519">
        <f>'Information Input'!$H$35</f>
        <v>43555</v>
      </c>
      <c r="I296" s="517" t="str">
        <f>'Information Input'!$J$22</f>
        <v>Quarterly</v>
      </c>
      <c r="J296" s="519">
        <f>'Information Input'!$H$30</f>
        <v>43555</v>
      </c>
      <c r="K296" s="517">
        <f>'Information Input'!$J$18</f>
        <v>2019</v>
      </c>
      <c r="L296" s="578" t="s">
        <v>99</v>
      </c>
      <c r="M296" s="521" t="s">
        <v>100</v>
      </c>
      <c r="N296" s="522" t="s">
        <v>96</v>
      </c>
      <c r="O296" s="523" t="s">
        <v>670</v>
      </c>
      <c r="P296" s="517">
        <v>2</v>
      </c>
      <c r="Q296" s="522" t="s">
        <v>142</v>
      </c>
      <c r="R296" s="522" t="s">
        <v>239</v>
      </c>
      <c r="S296" s="524">
        <f>'Report 1'!$W$18</f>
        <v>0</v>
      </c>
      <c r="T296" s="525">
        <f>'Report 1'!$W$20</f>
        <v>0</v>
      </c>
      <c r="U296" s="526">
        <f>'Report 1'!$W$106</f>
        <v>0</v>
      </c>
      <c r="AL296" s="546" t="s">
        <v>669</v>
      </c>
      <c r="AM296" s="547">
        <v>2</v>
      </c>
      <c r="AN296" s="547" t="str">
        <f>'Information Input'!$M$14</f>
        <v xml:space="preserve">      -      </v>
      </c>
      <c r="AO296" s="547" t="s">
        <v>136</v>
      </c>
      <c r="AP296" s="538">
        <f t="shared" si="69"/>
        <v>43556</v>
      </c>
      <c r="AQ296" s="538">
        <f t="shared" si="68"/>
        <v>43646</v>
      </c>
      <c r="AR296" s="538">
        <f>'Information Input'!$H$35</f>
        <v>43555</v>
      </c>
      <c r="AS296" s="547" t="str">
        <f>'Information Input'!$J$22</f>
        <v>Quarterly</v>
      </c>
      <c r="AT296" s="538">
        <f>'Information Input'!$H$30</f>
        <v>43555</v>
      </c>
      <c r="AU296" s="547">
        <f>'Information Input'!$J$18</f>
        <v>2019</v>
      </c>
      <c r="AV296" s="547" t="s">
        <v>92</v>
      </c>
      <c r="AW296" s="547" t="s">
        <v>93</v>
      </c>
      <c r="AX296" s="547" t="s">
        <v>91</v>
      </c>
      <c r="AY296" s="548" t="s">
        <v>671</v>
      </c>
      <c r="AZ296" s="547">
        <v>43</v>
      </c>
      <c r="BA296" s="549" t="s">
        <v>185</v>
      </c>
      <c r="BB296" s="543" t="s">
        <v>233</v>
      </c>
      <c r="BC296" s="550">
        <f>'Report 2'!$O95</f>
        <v>0</v>
      </c>
      <c r="BD296" s="550">
        <f>'Report 2'!$P95</f>
        <v>0</v>
      </c>
      <c r="BE296" s="550">
        <f>'Report 2'!$Q95</f>
        <v>0</v>
      </c>
      <c r="BF296" s="550">
        <f>'Report 2'!$R95</f>
        <v>0</v>
      </c>
      <c r="BG296" s="550">
        <f>'Report 2'!$S95</f>
        <v>0</v>
      </c>
      <c r="BH296" s="550">
        <f>'Report 2'!$T95</f>
        <v>0</v>
      </c>
      <c r="BI296" s="550">
        <f>'Report 2'!$U95</f>
        <v>0</v>
      </c>
      <c r="BK296" s="541" t="s">
        <v>669</v>
      </c>
      <c r="BL296" s="537">
        <v>3</v>
      </c>
      <c r="BM296" s="537" t="str">
        <f>'Information Input'!$M$14</f>
        <v xml:space="preserve">      -      </v>
      </c>
      <c r="BN296" s="537" t="s">
        <v>139</v>
      </c>
      <c r="BO296" s="538">
        <f>'Information Input'!$H$33</f>
        <v>43466</v>
      </c>
      <c r="BP296" s="538">
        <f>'Information Input'!$H$34</f>
        <v>43555</v>
      </c>
      <c r="BQ296" s="538">
        <f>'Information Input'!$H$35</f>
        <v>43555</v>
      </c>
      <c r="BR296" s="537" t="str">
        <f>'Information Input'!$J$22</f>
        <v>Quarterly</v>
      </c>
      <c r="BS296" s="538">
        <f>'Information Input'!$H$30</f>
        <v>43555</v>
      </c>
      <c r="BT296" s="537">
        <f>'Information Input'!$J$18</f>
        <v>2019</v>
      </c>
      <c r="BU296" s="579" t="s">
        <v>97</v>
      </c>
      <c r="BV296" s="540" t="s">
        <v>98</v>
      </c>
      <c r="BW296" s="541" t="s">
        <v>96</v>
      </c>
      <c r="BX296" s="537">
        <v>6</v>
      </c>
      <c r="BY296" s="549" t="s">
        <v>255</v>
      </c>
      <c r="BZ296" s="549" t="s">
        <v>254</v>
      </c>
      <c r="CA296" s="543">
        <f>'Report 3'!$H$37</f>
        <v>0</v>
      </c>
      <c r="CC296" s="542" t="s">
        <v>669</v>
      </c>
      <c r="CD296" s="1014" t="s">
        <v>672</v>
      </c>
      <c r="CE296" s="1014" t="str">
        <f>'Information Input'!$M$14</f>
        <v xml:space="preserve">      -      </v>
      </c>
      <c r="CF296" s="551" t="s">
        <v>135</v>
      </c>
      <c r="CG296" s="552">
        <f t="shared" si="72"/>
        <v>43466</v>
      </c>
      <c r="CH296" s="552">
        <f t="shared" si="73"/>
        <v>43555</v>
      </c>
      <c r="CI296" s="552">
        <f>'Information Input'!$H$35</f>
        <v>43555</v>
      </c>
      <c r="CJ296" s="551" t="str">
        <f>'Information Input'!$J$22</f>
        <v>Quarterly</v>
      </c>
      <c r="CK296" s="552">
        <f>'Information Input'!$H$30</f>
        <v>43555</v>
      </c>
      <c r="CL296" s="551">
        <f>'Information Input'!$J$18</f>
        <v>2019</v>
      </c>
      <c r="CM296" s="551" t="s">
        <v>91</v>
      </c>
      <c r="CN296" s="1014" t="s">
        <v>240</v>
      </c>
      <c r="CO296" s="542" t="s">
        <v>240</v>
      </c>
      <c r="CP296" s="542" t="s">
        <v>671</v>
      </c>
      <c r="CQ296" s="551">
        <v>15</v>
      </c>
      <c r="CR296" s="542" t="s">
        <v>157</v>
      </c>
      <c r="CS296" s="542" t="s">
        <v>234</v>
      </c>
      <c r="CT296" s="1015">
        <f>'Report 1'!$AL$18</f>
        <v>0</v>
      </c>
      <c r="CU296" s="1016">
        <f>SUMIF('Report 4A'!$G$16:$G$95,$CQ296,'Report 4A'!$AT$16:$AT$95)</f>
        <v>0</v>
      </c>
      <c r="CV296" s="1017">
        <f t="shared" si="74"/>
        <v>0</v>
      </c>
      <c r="CX296" s="546" t="s">
        <v>669</v>
      </c>
      <c r="CY296" s="537" t="s">
        <v>308</v>
      </c>
      <c r="CZ296" s="537" t="str">
        <f>'Information Input'!$M$14</f>
        <v xml:space="preserve">      -      </v>
      </c>
      <c r="DA296" s="538">
        <f>'Information Input'!$H$35</f>
        <v>43555</v>
      </c>
      <c r="DB296" s="537" t="str">
        <f>'Information Input'!$J$22</f>
        <v>Quarterly</v>
      </c>
      <c r="DC296" s="552">
        <f>'Information Input'!$H$30</f>
        <v>43555</v>
      </c>
      <c r="DD296" s="553" t="str">
        <f t="shared" si="66"/>
        <v>201607</v>
      </c>
      <c r="DE296" s="541" t="s">
        <v>96</v>
      </c>
      <c r="DF296" s="541" t="s">
        <v>682</v>
      </c>
      <c r="DG296" s="544">
        <f>'Report 5H'!$AI$108</f>
        <v>0</v>
      </c>
      <c r="DH296" s="550">
        <f>'Report 5H'!$AI$109</f>
        <v>0</v>
      </c>
      <c r="DI296" s="544">
        <f>'Report 5H'!$AI$110</f>
        <v>0</v>
      </c>
      <c r="DJ296" s="544">
        <f>'Report 5H'!$AI$111</f>
        <v>0</v>
      </c>
      <c r="DK296" s="544">
        <f>'Report 5H'!$AI$112</f>
        <v>0</v>
      </c>
      <c r="DL296" s="544">
        <f>'Report 5H'!$AI$113</f>
        <v>0</v>
      </c>
      <c r="DM296" s="544">
        <f>'Report 5H'!$AI$114</f>
        <v>0</v>
      </c>
      <c r="DN296" s="544">
        <f>'Report 5H'!$AI$115</f>
        <v>0</v>
      </c>
      <c r="DO296" s="544">
        <f>'Report 5H'!$AI$116</f>
        <v>0</v>
      </c>
      <c r="DP296" s="544">
        <f>'Report 5H'!$AI$117</f>
        <v>0</v>
      </c>
      <c r="DQ296" s="544">
        <f>'Report 5H'!$AI$118</f>
        <v>0</v>
      </c>
    </row>
    <row r="297" spans="2:121">
      <c r="B297" s="535" t="s">
        <v>669</v>
      </c>
      <c r="C297" s="536">
        <v>1</v>
      </c>
      <c r="D297" s="537" t="str">
        <f>'Information Input'!$M$14</f>
        <v xml:space="preserve">      -      </v>
      </c>
      <c r="E297" s="537" t="s">
        <v>135</v>
      </c>
      <c r="F297" s="538">
        <f t="shared" si="70"/>
        <v>43466</v>
      </c>
      <c r="G297" s="538">
        <f t="shared" si="71"/>
        <v>43555</v>
      </c>
      <c r="H297" s="538">
        <f>'Information Input'!$H$35</f>
        <v>43555</v>
      </c>
      <c r="I297" s="537" t="str">
        <f>'Information Input'!$J$22</f>
        <v>Quarterly</v>
      </c>
      <c r="J297" s="538">
        <f>'Information Input'!$H$30</f>
        <v>43555</v>
      </c>
      <c r="K297" s="537">
        <f>'Information Input'!$J$18</f>
        <v>2019</v>
      </c>
      <c r="L297" s="579" t="s">
        <v>99</v>
      </c>
      <c r="M297" s="540" t="s">
        <v>100</v>
      </c>
      <c r="N297" s="541" t="s">
        <v>96</v>
      </c>
      <c r="O297" s="542" t="s">
        <v>670</v>
      </c>
      <c r="P297" s="537">
        <v>3</v>
      </c>
      <c r="Q297" s="541" t="s">
        <v>143</v>
      </c>
      <c r="R297" s="541" t="s">
        <v>239</v>
      </c>
      <c r="S297" s="543">
        <f>'Report 1'!$W$18</f>
        <v>0</v>
      </c>
      <c r="T297" s="544">
        <f>'Report 1'!$W$21</f>
        <v>0</v>
      </c>
      <c r="U297" s="545">
        <f>'Report 1'!$W$107</f>
        <v>0</v>
      </c>
      <c r="AL297" s="546" t="s">
        <v>669</v>
      </c>
      <c r="AM297" s="547">
        <v>2</v>
      </c>
      <c r="AN297" s="547" t="str">
        <f>'Information Input'!$M$14</f>
        <v xml:space="preserve">      -      </v>
      </c>
      <c r="AO297" s="547" t="s">
        <v>136</v>
      </c>
      <c r="AP297" s="538">
        <f t="shared" si="69"/>
        <v>43556</v>
      </c>
      <c r="AQ297" s="538">
        <f t="shared" si="68"/>
        <v>43646</v>
      </c>
      <c r="AR297" s="538">
        <f>'Information Input'!$H$35</f>
        <v>43555</v>
      </c>
      <c r="AS297" s="547" t="str">
        <f>'Information Input'!$J$22</f>
        <v>Quarterly</v>
      </c>
      <c r="AT297" s="538">
        <f>'Information Input'!$H$30</f>
        <v>43555</v>
      </c>
      <c r="AU297" s="547">
        <f>'Information Input'!$J$18</f>
        <v>2019</v>
      </c>
      <c r="AV297" s="547" t="s">
        <v>92</v>
      </c>
      <c r="AW297" s="547" t="s">
        <v>93</v>
      </c>
      <c r="AX297" s="547" t="s">
        <v>91</v>
      </c>
      <c r="AY297" s="548" t="s">
        <v>674</v>
      </c>
      <c r="AZ297" s="547">
        <v>44</v>
      </c>
      <c r="BA297" s="549" t="s">
        <v>186</v>
      </c>
      <c r="BB297" s="543" t="s">
        <v>239</v>
      </c>
      <c r="BC297" s="550">
        <f>'Report 2'!$O96</f>
        <v>0</v>
      </c>
      <c r="BD297" s="550">
        <f>'Report 2'!$P96</f>
        <v>0</v>
      </c>
      <c r="BE297" s="550">
        <f>'Report 2'!$Q96</f>
        <v>0</v>
      </c>
      <c r="BF297" s="550">
        <f>'Report 2'!$R96</f>
        <v>0</v>
      </c>
      <c r="BG297" s="550">
        <f>'Report 2'!$S96</f>
        <v>0</v>
      </c>
      <c r="BH297" s="550">
        <f>'Report 2'!$T96</f>
        <v>0</v>
      </c>
      <c r="BI297" s="550">
        <f>'Report 2'!$U96</f>
        <v>0</v>
      </c>
      <c r="BK297" s="541" t="s">
        <v>669</v>
      </c>
      <c r="BL297" s="537">
        <v>3</v>
      </c>
      <c r="BM297" s="537" t="str">
        <f>'Information Input'!$M$14</f>
        <v xml:space="preserve">      -      </v>
      </c>
      <c r="BN297" s="537" t="s">
        <v>139</v>
      </c>
      <c r="BO297" s="538">
        <f>'Information Input'!$H$33</f>
        <v>43466</v>
      </c>
      <c r="BP297" s="538">
        <f>'Information Input'!$H$34</f>
        <v>43555</v>
      </c>
      <c r="BQ297" s="538">
        <f>'Information Input'!$H$35</f>
        <v>43555</v>
      </c>
      <c r="BR297" s="537" t="str">
        <f>'Information Input'!$J$22</f>
        <v>Quarterly</v>
      </c>
      <c r="BS297" s="538">
        <f>'Information Input'!$H$30</f>
        <v>43555</v>
      </c>
      <c r="BT297" s="537">
        <f>'Information Input'!$J$18</f>
        <v>2019</v>
      </c>
      <c r="BU297" s="579" t="s">
        <v>97</v>
      </c>
      <c r="BV297" s="540" t="s">
        <v>98</v>
      </c>
      <c r="BW297" s="541" t="s">
        <v>96</v>
      </c>
      <c r="BX297" s="537">
        <v>7</v>
      </c>
      <c r="BY297" s="549" t="s">
        <v>256</v>
      </c>
      <c r="BZ297" s="549" t="s">
        <v>254</v>
      </c>
      <c r="CA297" s="543">
        <f>'Report 3'!$H$38</f>
        <v>0</v>
      </c>
      <c r="CC297" s="542" t="s">
        <v>669</v>
      </c>
      <c r="CD297" s="1014" t="s">
        <v>672</v>
      </c>
      <c r="CE297" s="1014" t="str">
        <f>'Information Input'!$M$14</f>
        <v xml:space="preserve">      -      </v>
      </c>
      <c r="CF297" s="551" t="s">
        <v>135</v>
      </c>
      <c r="CG297" s="552">
        <f t="shared" si="72"/>
        <v>43466</v>
      </c>
      <c r="CH297" s="552">
        <f t="shared" si="73"/>
        <v>43555</v>
      </c>
      <c r="CI297" s="552">
        <f>'Information Input'!$H$35</f>
        <v>43555</v>
      </c>
      <c r="CJ297" s="551" t="str">
        <f>'Information Input'!$J$22</f>
        <v>Quarterly</v>
      </c>
      <c r="CK297" s="552">
        <f>'Information Input'!$H$30</f>
        <v>43555</v>
      </c>
      <c r="CL297" s="551">
        <f>'Information Input'!$J$18</f>
        <v>2019</v>
      </c>
      <c r="CM297" s="551" t="s">
        <v>91</v>
      </c>
      <c r="CN297" s="1014" t="s">
        <v>240</v>
      </c>
      <c r="CO297" s="542" t="s">
        <v>240</v>
      </c>
      <c r="CP297" s="542" t="s">
        <v>671</v>
      </c>
      <c r="CQ297" s="551">
        <v>16</v>
      </c>
      <c r="CR297" s="542" t="s">
        <v>158</v>
      </c>
      <c r="CS297" s="542" t="s">
        <v>235</v>
      </c>
      <c r="CT297" s="1015">
        <f>'Report 1'!$AL$18</f>
        <v>0</v>
      </c>
      <c r="CU297" s="1016">
        <f>SUMIF('Report 4A'!$G$16:$G$95,$CQ297,'Report 4A'!$AT$16:$AT$95)</f>
        <v>0</v>
      </c>
      <c r="CV297" s="1017">
        <f t="shared" si="74"/>
        <v>0</v>
      </c>
      <c r="CX297" s="546" t="s">
        <v>669</v>
      </c>
      <c r="CY297" s="537" t="s">
        <v>308</v>
      </c>
      <c r="CZ297" s="537" t="str">
        <f>'Information Input'!$M$14</f>
        <v xml:space="preserve">      -      </v>
      </c>
      <c r="DA297" s="538">
        <f>'Information Input'!$H$35</f>
        <v>43555</v>
      </c>
      <c r="DB297" s="537" t="str">
        <f>'Information Input'!$J$22</f>
        <v>Quarterly</v>
      </c>
      <c r="DC297" s="552">
        <f>'Information Input'!$H$30</f>
        <v>43555</v>
      </c>
      <c r="DD297" s="553" t="str">
        <f t="shared" si="66"/>
        <v>201606</v>
      </c>
      <c r="DE297" s="541" t="s">
        <v>96</v>
      </c>
      <c r="DF297" s="541" t="s">
        <v>682</v>
      </c>
      <c r="DG297" s="544">
        <f>'Report 5H'!$AJ$108</f>
        <v>0</v>
      </c>
      <c r="DH297" s="550">
        <f>'Report 5H'!$AJ$109</f>
        <v>0</v>
      </c>
      <c r="DI297" s="544">
        <f>'Report 5H'!$AJ$110</f>
        <v>0</v>
      </c>
      <c r="DJ297" s="544">
        <f>'Report 5H'!$AJ$111</f>
        <v>0</v>
      </c>
      <c r="DK297" s="544">
        <f>'Report 5H'!$AJ$112</f>
        <v>0</v>
      </c>
      <c r="DL297" s="544">
        <f>'Report 5H'!$AJ$113</f>
        <v>0</v>
      </c>
      <c r="DM297" s="544">
        <f>'Report 5H'!$AJ$114</f>
        <v>0</v>
      </c>
      <c r="DN297" s="544">
        <f>'Report 5H'!$AJ$115</f>
        <v>0</v>
      </c>
      <c r="DO297" s="544">
        <f>'Report 5H'!$AJ$116</f>
        <v>0</v>
      </c>
      <c r="DP297" s="544">
        <f>'Report 5H'!$AJ$117</f>
        <v>0</v>
      </c>
      <c r="DQ297" s="544">
        <f>'Report 5H'!$AJ$118</f>
        <v>0</v>
      </c>
    </row>
    <row r="298" spans="2:121">
      <c r="B298" s="535" t="s">
        <v>669</v>
      </c>
      <c r="C298" s="536">
        <v>1</v>
      </c>
      <c r="D298" s="537" t="str">
        <f>'Information Input'!$M$14</f>
        <v xml:space="preserve">      -      </v>
      </c>
      <c r="E298" s="537" t="s">
        <v>135</v>
      </c>
      <c r="F298" s="538">
        <f t="shared" si="70"/>
        <v>43466</v>
      </c>
      <c r="G298" s="538">
        <f t="shared" si="71"/>
        <v>43555</v>
      </c>
      <c r="H298" s="538">
        <f>'Information Input'!$H$35</f>
        <v>43555</v>
      </c>
      <c r="I298" s="537" t="str">
        <f>'Information Input'!$J$22</f>
        <v>Quarterly</v>
      </c>
      <c r="J298" s="538">
        <f>'Information Input'!$H$30</f>
        <v>43555</v>
      </c>
      <c r="K298" s="537">
        <f>'Information Input'!$J$18</f>
        <v>2019</v>
      </c>
      <c r="L298" s="579" t="s">
        <v>99</v>
      </c>
      <c r="M298" s="540" t="s">
        <v>100</v>
      </c>
      <c r="N298" s="541" t="s">
        <v>96</v>
      </c>
      <c r="O298" s="542" t="s">
        <v>670</v>
      </c>
      <c r="P298" s="537">
        <v>4</v>
      </c>
      <c r="Q298" s="541" t="s">
        <v>144</v>
      </c>
      <c r="R298" s="541" t="s">
        <v>239</v>
      </c>
      <c r="S298" s="543">
        <f>'Report 1'!$W$18</f>
        <v>0</v>
      </c>
      <c r="T298" s="544">
        <f>'Report 1'!$W$22</f>
        <v>0</v>
      </c>
      <c r="U298" s="545">
        <f>'Report 1'!$W$108</f>
        <v>0</v>
      </c>
      <c r="AL298" s="546" t="s">
        <v>669</v>
      </c>
      <c r="AM298" s="547">
        <v>2</v>
      </c>
      <c r="AN298" s="547" t="str">
        <f>'Information Input'!$M$14</f>
        <v xml:space="preserve">      -      </v>
      </c>
      <c r="AO298" s="547" t="s">
        <v>136</v>
      </c>
      <c r="AP298" s="538">
        <f t="shared" si="69"/>
        <v>43556</v>
      </c>
      <c r="AQ298" s="538">
        <f t="shared" si="68"/>
        <v>43646</v>
      </c>
      <c r="AR298" s="538">
        <f>'Information Input'!$H$35</f>
        <v>43555</v>
      </c>
      <c r="AS298" s="547" t="str">
        <f>'Information Input'!$J$22</f>
        <v>Quarterly</v>
      </c>
      <c r="AT298" s="538">
        <f>'Information Input'!$H$30</f>
        <v>43555</v>
      </c>
      <c r="AU298" s="547">
        <f>'Information Input'!$J$18</f>
        <v>2019</v>
      </c>
      <c r="AV298" s="547" t="s">
        <v>92</v>
      </c>
      <c r="AW298" s="547" t="s">
        <v>93</v>
      </c>
      <c r="AX298" s="547" t="s">
        <v>91</v>
      </c>
      <c r="AY298" s="548" t="s">
        <v>675</v>
      </c>
      <c r="AZ298" s="547">
        <v>45</v>
      </c>
      <c r="BA298" s="549" t="s">
        <v>187</v>
      </c>
      <c r="BB298" s="543" t="s">
        <v>239</v>
      </c>
      <c r="BC298" s="550">
        <f>'Report 2'!$O97</f>
        <v>0</v>
      </c>
      <c r="BD298" s="550">
        <f>'Report 2'!$P97</f>
        <v>0</v>
      </c>
      <c r="BE298" s="550">
        <f>'Report 2'!$Q97</f>
        <v>0</v>
      </c>
      <c r="BF298" s="550">
        <f>'Report 2'!$R97</f>
        <v>0</v>
      </c>
      <c r="BG298" s="550">
        <f>'Report 2'!$S97</f>
        <v>0</v>
      </c>
      <c r="BH298" s="550">
        <f>'Report 2'!$T97</f>
        <v>0</v>
      </c>
      <c r="BI298" s="550">
        <f>'Report 2'!$U97</f>
        <v>0</v>
      </c>
      <c r="BK298" s="541" t="s">
        <v>669</v>
      </c>
      <c r="BL298" s="537">
        <v>3</v>
      </c>
      <c r="BM298" s="537" t="str">
        <f>'Information Input'!$M$14</f>
        <v xml:space="preserve">      -      </v>
      </c>
      <c r="BN298" s="537" t="s">
        <v>139</v>
      </c>
      <c r="BO298" s="538">
        <f>'Information Input'!$H$33</f>
        <v>43466</v>
      </c>
      <c r="BP298" s="538">
        <f>'Information Input'!$H$34</f>
        <v>43555</v>
      </c>
      <c r="BQ298" s="538">
        <f>'Information Input'!$H$35</f>
        <v>43555</v>
      </c>
      <c r="BR298" s="537" t="str">
        <f>'Information Input'!$J$22</f>
        <v>Quarterly</v>
      </c>
      <c r="BS298" s="538">
        <f>'Information Input'!$H$30</f>
        <v>43555</v>
      </c>
      <c r="BT298" s="537">
        <f>'Information Input'!$J$18</f>
        <v>2019</v>
      </c>
      <c r="BU298" s="579" t="s">
        <v>97</v>
      </c>
      <c r="BV298" s="540" t="s">
        <v>98</v>
      </c>
      <c r="BW298" s="541" t="s">
        <v>96</v>
      </c>
      <c r="BX298" s="537">
        <v>8</v>
      </c>
      <c r="BY298" s="549" t="s">
        <v>178</v>
      </c>
      <c r="BZ298" s="549" t="s">
        <v>257</v>
      </c>
      <c r="CA298" s="543">
        <f>'Report 3'!$H$39</f>
        <v>0</v>
      </c>
      <c r="CC298" s="542" t="s">
        <v>669</v>
      </c>
      <c r="CD298" s="1014" t="s">
        <v>672</v>
      </c>
      <c r="CE298" s="1014" t="str">
        <f>'Information Input'!$M$14</f>
        <v xml:space="preserve">      -      </v>
      </c>
      <c r="CF298" s="551" t="s">
        <v>135</v>
      </c>
      <c r="CG298" s="552">
        <f t="shared" si="72"/>
        <v>43466</v>
      </c>
      <c r="CH298" s="552">
        <f t="shared" si="73"/>
        <v>43555</v>
      </c>
      <c r="CI298" s="552">
        <f>'Information Input'!$H$35</f>
        <v>43555</v>
      </c>
      <c r="CJ298" s="551" t="str">
        <f>'Information Input'!$J$22</f>
        <v>Quarterly</v>
      </c>
      <c r="CK298" s="552">
        <f>'Information Input'!$H$30</f>
        <v>43555</v>
      </c>
      <c r="CL298" s="551">
        <f>'Information Input'!$J$18</f>
        <v>2019</v>
      </c>
      <c r="CM298" s="551" t="s">
        <v>91</v>
      </c>
      <c r="CN298" s="1014" t="s">
        <v>240</v>
      </c>
      <c r="CO298" s="542" t="s">
        <v>240</v>
      </c>
      <c r="CP298" s="542" t="s">
        <v>671</v>
      </c>
      <c r="CQ298" s="551">
        <v>17</v>
      </c>
      <c r="CR298" s="542" t="s">
        <v>159</v>
      </c>
      <c r="CS298" s="542" t="s">
        <v>235</v>
      </c>
      <c r="CT298" s="1015">
        <f>'Report 1'!$AL$18</f>
        <v>0</v>
      </c>
      <c r="CU298" s="1016">
        <f>SUMIF('Report 4A'!$G$16:$G$95,$CQ298,'Report 4A'!$AT$16:$AT$95)</f>
        <v>0</v>
      </c>
      <c r="CV298" s="1017">
        <f t="shared" si="74"/>
        <v>0</v>
      </c>
      <c r="CX298" s="546" t="s">
        <v>669</v>
      </c>
      <c r="CY298" s="537" t="s">
        <v>308</v>
      </c>
      <c r="CZ298" s="537" t="str">
        <f>'Information Input'!$M$14</f>
        <v xml:space="preserve">      -      </v>
      </c>
      <c r="DA298" s="538">
        <f>'Information Input'!$H$35</f>
        <v>43555</v>
      </c>
      <c r="DB298" s="537" t="str">
        <f>'Information Input'!$J$22</f>
        <v>Quarterly</v>
      </c>
      <c r="DC298" s="552">
        <f>'Information Input'!$H$30</f>
        <v>43555</v>
      </c>
      <c r="DD298" s="553" t="str">
        <f t="shared" si="66"/>
        <v>201605</v>
      </c>
      <c r="DE298" s="541" t="s">
        <v>96</v>
      </c>
      <c r="DF298" s="541" t="s">
        <v>682</v>
      </c>
      <c r="DG298" s="544">
        <f>'Report 5H'!$AK$108</f>
        <v>0</v>
      </c>
      <c r="DH298" s="550">
        <f>'Report 5H'!$AK$109</f>
        <v>0</v>
      </c>
      <c r="DI298" s="544">
        <f>'Report 5H'!$AK$110</f>
        <v>0</v>
      </c>
      <c r="DJ298" s="544">
        <f>'Report 5H'!$AK$111</f>
        <v>0</v>
      </c>
      <c r="DK298" s="544">
        <f>'Report 5H'!$AK$112</f>
        <v>0</v>
      </c>
      <c r="DL298" s="544">
        <f>'Report 5H'!$AK$113</f>
        <v>0</v>
      </c>
      <c r="DM298" s="544">
        <f>'Report 5H'!$AK$114</f>
        <v>0</v>
      </c>
      <c r="DN298" s="544">
        <f>'Report 5H'!$AK$115</f>
        <v>0</v>
      </c>
      <c r="DO298" s="544">
        <f>'Report 5H'!$AK$116</f>
        <v>0</v>
      </c>
      <c r="DP298" s="544">
        <f>'Report 5H'!$AK$117</f>
        <v>0</v>
      </c>
      <c r="DQ298" s="544">
        <f>'Report 5H'!$AK$118</f>
        <v>0</v>
      </c>
    </row>
    <row r="299" spans="2:121">
      <c r="B299" s="535" t="s">
        <v>669</v>
      </c>
      <c r="C299" s="536">
        <v>1</v>
      </c>
      <c r="D299" s="537" t="str">
        <f>'Information Input'!$M$14</f>
        <v xml:space="preserve">      -      </v>
      </c>
      <c r="E299" s="537" t="s">
        <v>135</v>
      </c>
      <c r="F299" s="538">
        <f t="shared" si="70"/>
        <v>43466</v>
      </c>
      <c r="G299" s="538">
        <f t="shared" si="71"/>
        <v>43555</v>
      </c>
      <c r="H299" s="538">
        <f>'Information Input'!$H$35</f>
        <v>43555</v>
      </c>
      <c r="I299" s="537" t="str">
        <f>'Information Input'!$J$22</f>
        <v>Quarterly</v>
      </c>
      <c r="J299" s="538">
        <f>'Information Input'!$H$30</f>
        <v>43555</v>
      </c>
      <c r="K299" s="537">
        <f>'Information Input'!$J$18</f>
        <v>2019</v>
      </c>
      <c r="L299" s="579" t="s">
        <v>99</v>
      </c>
      <c r="M299" s="540" t="s">
        <v>100</v>
      </c>
      <c r="N299" s="541" t="s">
        <v>96</v>
      </c>
      <c r="O299" s="542" t="s">
        <v>670</v>
      </c>
      <c r="P299" s="537">
        <v>5</v>
      </c>
      <c r="Q299" s="541" t="s">
        <v>145</v>
      </c>
      <c r="R299" s="541" t="s">
        <v>239</v>
      </c>
      <c r="S299" s="543">
        <f>'Report 1'!$W$18</f>
        <v>0</v>
      </c>
      <c r="T299" s="544">
        <f>'Report 1'!$W$23</f>
        <v>0</v>
      </c>
      <c r="U299" s="545">
        <f>'Report 1'!$W$109</f>
        <v>0</v>
      </c>
      <c r="AL299" s="546" t="s">
        <v>669</v>
      </c>
      <c r="AM299" s="547">
        <v>2</v>
      </c>
      <c r="AN299" s="547" t="str">
        <f>'Information Input'!$M$14</f>
        <v xml:space="preserve">      -      </v>
      </c>
      <c r="AO299" s="547" t="s">
        <v>136</v>
      </c>
      <c r="AP299" s="538">
        <f t="shared" si="69"/>
        <v>43556</v>
      </c>
      <c r="AQ299" s="538">
        <f t="shared" si="68"/>
        <v>43646</v>
      </c>
      <c r="AR299" s="538">
        <f>'Information Input'!$H$35</f>
        <v>43555</v>
      </c>
      <c r="AS299" s="547" t="str">
        <f>'Information Input'!$J$22</f>
        <v>Quarterly</v>
      </c>
      <c r="AT299" s="538">
        <f>'Information Input'!$H$30</f>
        <v>43555</v>
      </c>
      <c r="AU299" s="547">
        <f>'Information Input'!$J$18</f>
        <v>2019</v>
      </c>
      <c r="AV299" s="547" t="s">
        <v>92</v>
      </c>
      <c r="AW299" s="547" t="s">
        <v>93</v>
      </c>
      <c r="AX299" s="547" t="s">
        <v>91</v>
      </c>
      <c r="AY299" s="548" t="s">
        <v>675</v>
      </c>
      <c r="AZ299" s="547">
        <v>46</v>
      </c>
      <c r="BA299" s="549" t="s">
        <v>188</v>
      </c>
      <c r="BB299" s="543" t="s">
        <v>239</v>
      </c>
      <c r="BC299" s="550">
        <f>'Report 2'!$O98</f>
        <v>0</v>
      </c>
      <c r="BD299" s="550">
        <f>'Report 2'!$P98</f>
        <v>0</v>
      </c>
      <c r="BE299" s="550">
        <f>'Report 2'!$Q98</f>
        <v>0</v>
      </c>
      <c r="BF299" s="550">
        <f>'Report 2'!$R98</f>
        <v>0</v>
      </c>
      <c r="BG299" s="550">
        <f>'Report 2'!$S98</f>
        <v>0</v>
      </c>
      <c r="BH299" s="550">
        <f>'Report 2'!$T98</f>
        <v>0</v>
      </c>
      <c r="BI299" s="550">
        <f>'Report 2'!$U98</f>
        <v>0</v>
      </c>
      <c r="BK299" s="541" t="s">
        <v>669</v>
      </c>
      <c r="BL299" s="537">
        <v>3</v>
      </c>
      <c r="BM299" s="537" t="str">
        <f>'Information Input'!$M$14</f>
        <v xml:space="preserve">      -      </v>
      </c>
      <c r="BN299" s="537" t="s">
        <v>139</v>
      </c>
      <c r="BO299" s="538">
        <f>'Information Input'!$H$33</f>
        <v>43466</v>
      </c>
      <c r="BP299" s="538">
        <f>'Information Input'!$H$34</f>
        <v>43555</v>
      </c>
      <c r="BQ299" s="538">
        <f>'Information Input'!$H$35</f>
        <v>43555</v>
      </c>
      <c r="BR299" s="537" t="str">
        <f>'Information Input'!$J$22</f>
        <v>Quarterly</v>
      </c>
      <c r="BS299" s="538">
        <f>'Information Input'!$H$30</f>
        <v>43555</v>
      </c>
      <c r="BT299" s="537">
        <f>'Information Input'!$J$18</f>
        <v>2019</v>
      </c>
      <c r="BU299" s="579" t="s">
        <v>97</v>
      </c>
      <c r="BV299" s="540" t="s">
        <v>98</v>
      </c>
      <c r="BW299" s="541" t="s">
        <v>96</v>
      </c>
      <c r="BX299" s="537">
        <v>9</v>
      </c>
      <c r="BY299" s="549" t="s">
        <v>170</v>
      </c>
      <c r="BZ299" s="549" t="s">
        <v>258</v>
      </c>
      <c r="CA299" s="543">
        <f>'Report 3'!$H$40</f>
        <v>0</v>
      </c>
      <c r="CC299" s="542" t="s">
        <v>669</v>
      </c>
      <c r="CD299" s="1014" t="s">
        <v>672</v>
      </c>
      <c r="CE299" s="1014" t="str">
        <f>'Information Input'!$M$14</f>
        <v xml:space="preserve">      -      </v>
      </c>
      <c r="CF299" s="551" t="s">
        <v>135</v>
      </c>
      <c r="CG299" s="552">
        <f t="shared" si="72"/>
        <v>43466</v>
      </c>
      <c r="CH299" s="552">
        <f t="shared" si="73"/>
        <v>43555</v>
      </c>
      <c r="CI299" s="552">
        <f>'Information Input'!$H$35</f>
        <v>43555</v>
      </c>
      <c r="CJ299" s="551" t="str">
        <f>'Information Input'!$J$22</f>
        <v>Quarterly</v>
      </c>
      <c r="CK299" s="552">
        <f>'Information Input'!$H$30</f>
        <v>43555</v>
      </c>
      <c r="CL299" s="551">
        <f>'Information Input'!$J$18</f>
        <v>2019</v>
      </c>
      <c r="CM299" s="551" t="s">
        <v>91</v>
      </c>
      <c r="CN299" s="1014" t="s">
        <v>240</v>
      </c>
      <c r="CO299" s="542" t="s">
        <v>240</v>
      </c>
      <c r="CP299" s="542" t="s">
        <v>671</v>
      </c>
      <c r="CQ299" s="551">
        <v>18</v>
      </c>
      <c r="CR299" s="542" t="s">
        <v>160</v>
      </c>
      <c r="CS299" s="542" t="s">
        <v>235</v>
      </c>
      <c r="CT299" s="1015">
        <f>'Report 1'!$AL$18</f>
        <v>0</v>
      </c>
      <c r="CU299" s="1016">
        <f>SUMIF('Report 4A'!$G$16:$G$95,$CQ299,'Report 4A'!$AT$16:$AT$95)</f>
        <v>0</v>
      </c>
      <c r="CV299" s="1017">
        <f t="shared" si="74"/>
        <v>0</v>
      </c>
      <c r="CX299" s="557" t="s">
        <v>669</v>
      </c>
      <c r="CY299" s="562" t="s">
        <v>308</v>
      </c>
      <c r="CZ299" s="562" t="str">
        <f>'Information Input'!$M$14</f>
        <v xml:space="preserve">      -      </v>
      </c>
      <c r="DA299" s="559">
        <f>'Information Input'!$H$35</f>
        <v>43555</v>
      </c>
      <c r="DB299" s="562" t="str">
        <f>'Information Input'!$J$22</f>
        <v>Quarterly</v>
      </c>
      <c r="DC299" s="566">
        <f>'Information Input'!$H$30</f>
        <v>43555</v>
      </c>
      <c r="DD299" s="567" t="str">
        <f t="shared" si="66"/>
        <v>201604</v>
      </c>
      <c r="DE299" s="561" t="s">
        <v>96</v>
      </c>
      <c r="DF299" s="561" t="s">
        <v>682</v>
      </c>
      <c r="DG299" s="568">
        <f>'Report 5H'!$AL$108</f>
        <v>0</v>
      </c>
      <c r="DH299" s="569">
        <f>'Report 5H'!$AL$109</f>
        <v>0</v>
      </c>
      <c r="DI299" s="568">
        <f>'Report 5H'!$AL$110</f>
        <v>0</v>
      </c>
      <c r="DJ299" s="568">
        <f>'Report 5H'!$AL$111</f>
        <v>0</v>
      </c>
      <c r="DK299" s="568">
        <f>'Report 5H'!$AL$112</f>
        <v>0</v>
      </c>
      <c r="DL299" s="568">
        <f>'Report 5H'!$AL$113</f>
        <v>0</v>
      </c>
      <c r="DM299" s="568">
        <f>'Report 5H'!$AL$114</f>
        <v>0</v>
      </c>
      <c r="DN299" s="568">
        <f>'Report 5H'!$AL$115</f>
        <v>0</v>
      </c>
      <c r="DO299" s="568">
        <f>'Report 5H'!$AL$116</f>
        <v>0</v>
      </c>
      <c r="DP299" s="568">
        <f>'Report 5H'!$AL$117</f>
        <v>0</v>
      </c>
      <c r="DQ299" s="568">
        <f>'Report 5H'!$AL$118</f>
        <v>0</v>
      </c>
    </row>
    <row r="300" spans="2:121">
      <c r="B300" s="535" t="s">
        <v>669</v>
      </c>
      <c r="C300" s="536">
        <v>1</v>
      </c>
      <c r="D300" s="537" t="str">
        <f>'Information Input'!$M$14</f>
        <v xml:space="preserve">      -      </v>
      </c>
      <c r="E300" s="537" t="s">
        <v>135</v>
      </c>
      <c r="F300" s="538">
        <f t="shared" si="70"/>
        <v>43466</v>
      </c>
      <c r="G300" s="538">
        <f t="shared" si="71"/>
        <v>43555</v>
      </c>
      <c r="H300" s="538">
        <f>'Information Input'!$H$35</f>
        <v>43555</v>
      </c>
      <c r="I300" s="537" t="str">
        <f>'Information Input'!$J$22</f>
        <v>Quarterly</v>
      </c>
      <c r="J300" s="538">
        <f>'Information Input'!$H$30</f>
        <v>43555</v>
      </c>
      <c r="K300" s="537">
        <f>'Information Input'!$J$18</f>
        <v>2019</v>
      </c>
      <c r="L300" s="579" t="s">
        <v>99</v>
      </c>
      <c r="M300" s="540" t="s">
        <v>100</v>
      </c>
      <c r="N300" s="541" t="s">
        <v>96</v>
      </c>
      <c r="O300" s="542" t="s">
        <v>670</v>
      </c>
      <c r="P300" s="537">
        <v>6</v>
      </c>
      <c r="Q300" s="541" t="s">
        <v>146</v>
      </c>
      <c r="R300" s="541" t="s">
        <v>239</v>
      </c>
      <c r="S300" s="543">
        <f>'Report 1'!$W$18</f>
        <v>0</v>
      </c>
      <c r="T300" s="544">
        <f>'Report 1'!$W$24</f>
        <v>0</v>
      </c>
      <c r="U300" s="545">
        <f>'Report 1'!$W$110</f>
        <v>0</v>
      </c>
      <c r="AL300" s="546" t="s">
        <v>669</v>
      </c>
      <c r="AM300" s="547">
        <v>2</v>
      </c>
      <c r="AN300" s="547" t="str">
        <f>'Information Input'!$M$14</f>
        <v xml:space="preserve">      -      </v>
      </c>
      <c r="AO300" s="547" t="s">
        <v>136</v>
      </c>
      <c r="AP300" s="538">
        <f t="shared" si="69"/>
        <v>43556</v>
      </c>
      <c r="AQ300" s="538">
        <f t="shared" si="68"/>
        <v>43646</v>
      </c>
      <c r="AR300" s="538">
        <f>'Information Input'!$H$35</f>
        <v>43555</v>
      </c>
      <c r="AS300" s="547" t="str">
        <f>'Information Input'!$J$22</f>
        <v>Quarterly</v>
      </c>
      <c r="AT300" s="538">
        <f>'Information Input'!$H$30</f>
        <v>43555</v>
      </c>
      <c r="AU300" s="547">
        <f>'Information Input'!$J$18</f>
        <v>2019</v>
      </c>
      <c r="AV300" s="547" t="s">
        <v>92</v>
      </c>
      <c r="AW300" s="547" t="s">
        <v>93</v>
      </c>
      <c r="AX300" s="547" t="s">
        <v>91</v>
      </c>
      <c r="AY300" s="548" t="s">
        <v>675</v>
      </c>
      <c r="AZ300" s="547">
        <v>47</v>
      </c>
      <c r="BA300" s="549" t="s">
        <v>189</v>
      </c>
      <c r="BB300" s="543" t="s">
        <v>239</v>
      </c>
      <c r="BC300" s="550">
        <f>'Report 2'!$O99</f>
        <v>0</v>
      </c>
      <c r="BD300" s="550">
        <f>'Report 2'!$P99</f>
        <v>0</v>
      </c>
      <c r="BE300" s="550">
        <f>'Report 2'!$Q99</f>
        <v>0</v>
      </c>
      <c r="BF300" s="550">
        <f>'Report 2'!$R99</f>
        <v>0</v>
      </c>
      <c r="BG300" s="550">
        <f>'Report 2'!$S99</f>
        <v>0</v>
      </c>
      <c r="BH300" s="550">
        <f>'Report 2'!$T99</f>
        <v>0</v>
      </c>
      <c r="BI300" s="550">
        <f>'Report 2'!$U99</f>
        <v>0</v>
      </c>
      <c r="BK300" s="522" t="s">
        <v>669</v>
      </c>
      <c r="BL300" s="517">
        <v>3</v>
      </c>
      <c r="BM300" s="517" t="str">
        <f>'Information Input'!$M$14</f>
        <v xml:space="preserve">      -      </v>
      </c>
      <c r="BN300" s="517" t="s">
        <v>139</v>
      </c>
      <c r="BO300" s="518">
        <f>'Information Input'!$H$33</f>
        <v>43466</v>
      </c>
      <c r="BP300" s="518">
        <f>'Information Input'!$H$34</f>
        <v>43555</v>
      </c>
      <c r="BQ300" s="519">
        <f>'Information Input'!$H$35</f>
        <v>43555</v>
      </c>
      <c r="BR300" s="517" t="str">
        <f>'Information Input'!$J$22</f>
        <v>Quarterly</v>
      </c>
      <c r="BS300" s="519">
        <f>'Information Input'!$H$30</f>
        <v>43555</v>
      </c>
      <c r="BT300" s="517">
        <f>'Information Input'!$J$18</f>
        <v>2019</v>
      </c>
      <c r="BU300" s="578" t="s">
        <v>99</v>
      </c>
      <c r="BV300" s="521" t="s">
        <v>100</v>
      </c>
      <c r="BW300" s="522" t="s">
        <v>96</v>
      </c>
      <c r="BX300" s="517">
        <v>1</v>
      </c>
      <c r="BY300" s="530" t="s">
        <v>153</v>
      </c>
      <c r="BZ300" s="530" t="s">
        <v>250</v>
      </c>
      <c r="CA300" s="524">
        <f>'Report 3'!$M$32</f>
        <v>0</v>
      </c>
      <c r="CC300" s="542" t="s">
        <v>669</v>
      </c>
      <c r="CD300" s="1014" t="s">
        <v>672</v>
      </c>
      <c r="CE300" s="1014" t="str">
        <f>'Information Input'!$M$14</f>
        <v xml:space="preserve">      -      </v>
      </c>
      <c r="CF300" s="551" t="s">
        <v>135</v>
      </c>
      <c r="CG300" s="552">
        <f t="shared" si="72"/>
        <v>43466</v>
      </c>
      <c r="CH300" s="552">
        <f t="shared" si="73"/>
        <v>43555</v>
      </c>
      <c r="CI300" s="552">
        <f>'Information Input'!$H$35</f>
        <v>43555</v>
      </c>
      <c r="CJ300" s="551" t="str">
        <f>'Information Input'!$J$22</f>
        <v>Quarterly</v>
      </c>
      <c r="CK300" s="552">
        <f>'Information Input'!$H$30</f>
        <v>43555</v>
      </c>
      <c r="CL300" s="551">
        <f>'Information Input'!$J$18</f>
        <v>2019</v>
      </c>
      <c r="CM300" s="551" t="s">
        <v>91</v>
      </c>
      <c r="CN300" s="1014" t="s">
        <v>240</v>
      </c>
      <c r="CO300" s="542" t="s">
        <v>240</v>
      </c>
      <c r="CP300" s="542" t="s">
        <v>671</v>
      </c>
      <c r="CQ300" s="551">
        <v>19</v>
      </c>
      <c r="CR300" s="542" t="s">
        <v>161</v>
      </c>
      <c r="CS300" s="542" t="s">
        <v>235</v>
      </c>
      <c r="CT300" s="1015">
        <f>'Report 1'!$AL$18</f>
        <v>0</v>
      </c>
      <c r="CU300" s="1016">
        <f>SUMIF('Report 4A'!$G$16:$G$95,$CQ300,'Report 4A'!$AT$16:$AT$95)</f>
        <v>0</v>
      </c>
      <c r="CV300" s="1017">
        <f t="shared" si="74"/>
        <v>0</v>
      </c>
      <c r="CX300" s="527" t="s">
        <v>669</v>
      </c>
      <c r="CY300" s="517" t="s">
        <v>308</v>
      </c>
      <c r="CZ300" s="517" t="str">
        <f>'Information Input'!$M$14</f>
        <v xml:space="preserve">      -      </v>
      </c>
      <c r="DA300" s="519">
        <f>'Information Input'!$H$35</f>
        <v>43555</v>
      </c>
      <c r="DB300" s="517" t="str">
        <f>'Information Input'!$J$22</f>
        <v>Quarterly</v>
      </c>
      <c r="DC300" s="519">
        <f>'Information Input'!$H$30</f>
        <v>43555</v>
      </c>
      <c r="DD300" s="533" t="str">
        <f t="shared" si="66"/>
        <v>201903</v>
      </c>
      <c r="DE300" s="522" t="s">
        <v>103</v>
      </c>
      <c r="DF300" s="522" t="s">
        <v>682</v>
      </c>
      <c r="DG300" s="525">
        <f>'Report 5H'!$C$161</f>
        <v>0</v>
      </c>
      <c r="DH300" s="531">
        <f>'Report 5H'!$C$162</f>
        <v>0</v>
      </c>
      <c r="DI300" s="525">
        <f>'Report 5H'!$C$163</f>
        <v>0</v>
      </c>
      <c r="DJ300" s="525">
        <f>'Report 5H'!$C$164</f>
        <v>0</v>
      </c>
      <c r="DK300" s="525">
        <f>'Report 5H'!$C$165</f>
        <v>0</v>
      </c>
      <c r="DL300" s="525">
        <f>'Report 5H'!$C$166</f>
        <v>0</v>
      </c>
      <c r="DM300" s="525">
        <f>'Report 5H'!$C$167</f>
        <v>0</v>
      </c>
      <c r="DN300" s="525">
        <f>'Report 5H'!$C$168</f>
        <v>0</v>
      </c>
      <c r="DO300" s="525">
        <f>'Report 5H'!$C$169</f>
        <v>0</v>
      </c>
      <c r="DP300" s="525">
        <f>'Report 5H'!$C$170</f>
        <v>0</v>
      </c>
      <c r="DQ300" s="525">
        <f>'Report 5H'!$C$171</f>
        <v>0</v>
      </c>
    </row>
    <row r="301" spans="2:121">
      <c r="B301" s="535" t="s">
        <v>669</v>
      </c>
      <c r="C301" s="536">
        <v>1</v>
      </c>
      <c r="D301" s="537" t="str">
        <f>'Information Input'!$M$14</f>
        <v xml:space="preserve">      -      </v>
      </c>
      <c r="E301" s="537" t="s">
        <v>135</v>
      </c>
      <c r="F301" s="538">
        <f t="shared" si="70"/>
        <v>43466</v>
      </c>
      <c r="G301" s="538">
        <f t="shared" si="71"/>
        <v>43555</v>
      </c>
      <c r="H301" s="538">
        <f>'Information Input'!$H$35</f>
        <v>43555</v>
      </c>
      <c r="I301" s="537" t="str">
        <f>'Information Input'!$J$22</f>
        <v>Quarterly</v>
      </c>
      <c r="J301" s="538">
        <f>'Information Input'!$H$30</f>
        <v>43555</v>
      </c>
      <c r="K301" s="537">
        <f>'Information Input'!$J$18</f>
        <v>2019</v>
      </c>
      <c r="L301" s="579" t="s">
        <v>99</v>
      </c>
      <c r="M301" s="540" t="s">
        <v>100</v>
      </c>
      <c r="N301" s="541" t="s">
        <v>96</v>
      </c>
      <c r="O301" s="542" t="s">
        <v>674</v>
      </c>
      <c r="P301" s="537">
        <v>7</v>
      </c>
      <c r="Q301" s="541" t="s">
        <v>147</v>
      </c>
      <c r="R301" s="541" t="s">
        <v>239</v>
      </c>
      <c r="S301" s="543">
        <f>'Report 1'!$W$18</f>
        <v>0</v>
      </c>
      <c r="T301" s="544">
        <f>'Report 1'!$W$25</f>
        <v>0</v>
      </c>
      <c r="U301" s="545">
        <f>'Report 1'!$W$111</f>
        <v>0</v>
      </c>
      <c r="AL301" s="546" t="s">
        <v>669</v>
      </c>
      <c r="AM301" s="547">
        <v>2</v>
      </c>
      <c r="AN301" s="547" t="str">
        <f>'Information Input'!$M$14</f>
        <v xml:space="preserve">      -      </v>
      </c>
      <c r="AO301" s="547" t="s">
        <v>136</v>
      </c>
      <c r="AP301" s="538">
        <f t="shared" si="69"/>
        <v>43556</v>
      </c>
      <c r="AQ301" s="538">
        <f t="shared" si="68"/>
        <v>43646</v>
      </c>
      <c r="AR301" s="538">
        <f>'Information Input'!$H$35</f>
        <v>43555</v>
      </c>
      <c r="AS301" s="547" t="str">
        <f>'Information Input'!$J$22</f>
        <v>Quarterly</v>
      </c>
      <c r="AT301" s="538">
        <f>'Information Input'!$H$30</f>
        <v>43555</v>
      </c>
      <c r="AU301" s="547">
        <f>'Information Input'!$J$18</f>
        <v>2019</v>
      </c>
      <c r="AV301" s="547" t="s">
        <v>92</v>
      </c>
      <c r="AW301" s="547" t="s">
        <v>93</v>
      </c>
      <c r="AX301" s="547" t="s">
        <v>91</v>
      </c>
      <c r="AY301" s="548" t="s">
        <v>675</v>
      </c>
      <c r="AZ301" s="547">
        <v>48</v>
      </c>
      <c r="BA301" s="549" t="s">
        <v>190</v>
      </c>
      <c r="BB301" s="543" t="s">
        <v>239</v>
      </c>
      <c r="BC301" s="550">
        <f>'Report 2'!$O100</f>
        <v>0</v>
      </c>
      <c r="BD301" s="550">
        <f>'Report 2'!$P100</f>
        <v>0</v>
      </c>
      <c r="BE301" s="550">
        <f>'Report 2'!$Q100</f>
        <v>0</v>
      </c>
      <c r="BF301" s="550">
        <f>'Report 2'!$R100</f>
        <v>0</v>
      </c>
      <c r="BG301" s="550">
        <f>'Report 2'!$S100</f>
        <v>0</v>
      </c>
      <c r="BH301" s="550">
        <f>'Report 2'!$T100</f>
        <v>0</v>
      </c>
      <c r="BI301" s="550">
        <f>'Report 2'!$U100</f>
        <v>0</v>
      </c>
      <c r="BK301" s="541" t="s">
        <v>669</v>
      </c>
      <c r="BL301" s="537">
        <v>3</v>
      </c>
      <c r="BM301" s="537" t="str">
        <f>'Information Input'!$M$14</f>
        <v xml:space="preserve">      -      </v>
      </c>
      <c r="BN301" s="537" t="s">
        <v>139</v>
      </c>
      <c r="BO301" s="538">
        <f>'Information Input'!$H$33</f>
        <v>43466</v>
      </c>
      <c r="BP301" s="538">
        <f>'Information Input'!$H$34</f>
        <v>43555</v>
      </c>
      <c r="BQ301" s="538">
        <f>'Information Input'!$H$35</f>
        <v>43555</v>
      </c>
      <c r="BR301" s="537" t="str">
        <f>'Information Input'!$J$22</f>
        <v>Quarterly</v>
      </c>
      <c r="BS301" s="538">
        <f>'Information Input'!$H$30</f>
        <v>43555</v>
      </c>
      <c r="BT301" s="537">
        <f>'Information Input'!$J$18</f>
        <v>2019</v>
      </c>
      <c r="BU301" s="579" t="s">
        <v>99</v>
      </c>
      <c r="BV301" s="540" t="s">
        <v>100</v>
      </c>
      <c r="BW301" s="541" t="s">
        <v>96</v>
      </c>
      <c r="BX301" s="537">
        <v>2</v>
      </c>
      <c r="BY301" s="549" t="s">
        <v>154</v>
      </c>
      <c r="BZ301" s="549" t="s">
        <v>251</v>
      </c>
      <c r="CA301" s="543">
        <f>'Report 3'!$M$33</f>
        <v>0</v>
      </c>
      <c r="CC301" s="542" t="s">
        <v>669</v>
      </c>
      <c r="CD301" s="1014" t="s">
        <v>672</v>
      </c>
      <c r="CE301" s="1014" t="str">
        <f>'Information Input'!$M$14</f>
        <v xml:space="preserve">      -      </v>
      </c>
      <c r="CF301" s="551" t="s">
        <v>135</v>
      </c>
      <c r="CG301" s="552">
        <f t="shared" si="72"/>
        <v>43466</v>
      </c>
      <c r="CH301" s="552">
        <f t="shared" si="73"/>
        <v>43555</v>
      </c>
      <c r="CI301" s="552">
        <f>'Information Input'!$H$35</f>
        <v>43555</v>
      </c>
      <c r="CJ301" s="551" t="str">
        <f>'Information Input'!$J$22</f>
        <v>Quarterly</v>
      </c>
      <c r="CK301" s="552">
        <f>'Information Input'!$H$30</f>
        <v>43555</v>
      </c>
      <c r="CL301" s="551">
        <f>'Information Input'!$J$18</f>
        <v>2019</v>
      </c>
      <c r="CM301" s="551" t="s">
        <v>91</v>
      </c>
      <c r="CN301" s="1014" t="s">
        <v>240</v>
      </c>
      <c r="CO301" s="542" t="s">
        <v>240</v>
      </c>
      <c r="CP301" s="542" t="s">
        <v>671</v>
      </c>
      <c r="CQ301" s="551">
        <v>20</v>
      </c>
      <c r="CR301" s="542" t="s">
        <v>162</v>
      </c>
      <c r="CS301" s="542" t="s">
        <v>235</v>
      </c>
      <c r="CT301" s="1015">
        <f>'Report 1'!$AL$18</f>
        <v>0</v>
      </c>
      <c r="CU301" s="1016">
        <f>SUMIF('Report 4A'!$G$16:$G$95,$CQ301,'Report 4A'!$AT$16:$AT$95)</f>
        <v>0</v>
      </c>
      <c r="CV301" s="1017">
        <f t="shared" si="74"/>
        <v>0</v>
      </c>
      <c r="CX301" s="546" t="s">
        <v>669</v>
      </c>
      <c r="CY301" s="537" t="s">
        <v>308</v>
      </c>
      <c r="CZ301" s="537" t="str">
        <f>'Information Input'!$M$14</f>
        <v xml:space="preserve">      -      </v>
      </c>
      <c r="DA301" s="538">
        <f>'Information Input'!$H$35</f>
        <v>43555</v>
      </c>
      <c r="DB301" s="537" t="str">
        <f>'Information Input'!$J$22</f>
        <v>Quarterly</v>
      </c>
      <c r="DC301" s="552">
        <f>'Information Input'!$H$30</f>
        <v>43555</v>
      </c>
      <c r="DD301" s="553" t="str">
        <f t="shared" si="66"/>
        <v>201902</v>
      </c>
      <c r="DE301" s="541" t="s">
        <v>103</v>
      </c>
      <c r="DF301" s="541" t="s">
        <v>682</v>
      </c>
      <c r="DG301" s="544">
        <f>'Report 5H'!$D$161</f>
        <v>0</v>
      </c>
      <c r="DH301" s="550">
        <f>'Report 5H'!$D$162</f>
        <v>0</v>
      </c>
      <c r="DI301" s="544">
        <f>'Report 5H'!$D$163</f>
        <v>0</v>
      </c>
      <c r="DJ301" s="544">
        <f>'Report 5H'!$D$164</f>
        <v>0</v>
      </c>
      <c r="DK301" s="544">
        <f>'Report 5H'!$D$165</f>
        <v>0</v>
      </c>
      <c r="DL301" s="544">
        <f>'Report 5H'!$D$166</f>
        <v>0</v>
      </c>
      <c r="DM301" s="544">
        <f>'Report 5H'!$D$167</f>
        <v>0</v>
      </c>
      <c r="DN301" s="544">
        <f>'Report 5H'!$D$168</f>
        <v>0</v>
      </c>
      <c r="DO301" s="544">
        <f>'Report 5H'!$D$169</f>
        <v>0</v>
      </c>
      <c r="DP301" s="544">
        <f>'Report 5H'!$D$170</f>
        <v>0</v>
      </c>
      <c r="DQ301" s="544">
        <f>'Report 5H'!$D$171</f>
        <v>0</v>
      </c>
    </row>
    <row r="302" spans="2:121">
      <c r="B302" s="535" t="s">
        <v>669</v>
      </c>
      <c r="C302" s="536">
        <v>1</v>
      </c>
      <c r="D302" s="537" t="str">
        <f>'Information Input'!$M$14</f>
        <v xml:space="preserve">      -      </v>
      </c>
      <c r="E302" s="537" t="s">
        <v>135</v>
      </c>
      <c r="F302" s="538">
        <f t="shared" si="70"/>
        <v>43466</v>
      </c>
      <c r="G302" s="538">
        <f t="shared" si="71"/>
        <v>43555</v>
      </c>
      <c r="H302" s="538">
        <f>'Information Input'!$H$35</f>
        <v>43555</v>
      </c>
      <c r="I302" s="537" t="str">
        <f>'Information Input'!$J$22</f>
        <v>Quarterly</v>
      </c>
      <c r="J302" s="538">
        <f>'Information Input'!$H$30</f>
        <v>43555</v>
      </c>
      <c r="K302" s="537">
        <f>'Information Input'!$J$18</f>
        <v>2019</v>
      </c>
      <c r="L302" s="579" t="s">
        <v>99</v>
      </c>
      <c r="M302" s="540" t="s">
        <v>100</v>
      </c>
      <c r="N302" s="541" t="s">
        <v>96</v>
      </c>
      <c r="O302" s="542" t="s">
        <v>670</v>
      </c>
      <c r="P302" s="537">
        <v>8</v>
      </c>
      <c r="Q302" s="541" t="s">
        <v>148</v>
      </c>
      <c r="R302" s="541" t="s">
        <v>239</v>
      </c>
      <c r="S302" s="543">
        <f>'Report 1'!$W$18</f>
        <v>0</v>
      </c>
      <c r="T302" s="544">
        <f>'Report 1'!$W$26</f>
        <v>0</v>
      </c>
      <c r="U302" s="545">
        <f>'Report 1'!$W$112</f>
        <v>0</v>
      </c>
      <c r="AL302" s="546" t="s">
        <v>669</v>
      </c>
      <c r="AM302" s="547">
        <v>2</v>
      </c>
      <c r="AN302" s="547" t="str">
        <f>'Information Input'!$M$14</f>
        <v xml:space="preserve">      -      </v>
      </c>
      <c r="AO302" s="547" t="s">
        <v>136</v>
      </c>
      <c r="AP302" s="538">
        <f t="shared" si="69"/>
        <v>43556</v>
      </c>
      <c r="AQ302" s="538">
        <f t="shared" si="68"/>
        <v>43646</v>
      </c>
      <c r="AR302" s="538">
        <f>'Information Input'!$H$35</f>
        <v>43555</v>
      </c>
      <c r="AS302" s="547" t="str">
        <f>'Information Input'!$J$22</f>
        <v>Quarterly</v>
      </c>
      <c r="AT302" s="538">
        <f>'Information Input'!$H$30</f>
        <v>43555</v>
      </c>
      <c r="AU302" s="547">
        <f>'Information Input'!$J$18</f>
        <v>2019</v>
      </c>
      <c r="AV302" s="547" t="s">
        <v>92</v>
      </c>
      <c r="AW302" s="547" t="s">
        <v>93</v>
      </c>
      <c r="AX302" s="547" t="s">
        <v>91</v>
      </c>
      <c r="AY302" s="548" t="s">
        <v>675</v>
      </c>
      <c r="AZ302" s="547">
        <v>49</v>
      </c>
      <c r="BA302" s="549" t="s">
        <v>191</v>
      </c>
      <c r="BB302" s="543" t="s">
        <v>239</v>
      </c>
      <c r="BC302" s="550">
        <f>'Report 2'!$O101</f>
        <v>0</v>
      </c>
      <c r="BD302" s="550">
        <f>'Report 2'!$P101</f>
        <v>0</v>
      </c>
      <c r="BE302" s="550">
        <f>'Report 2'!$Q101</f>
        <v>0</v>
      </c>
      <c r="BF302" s="550">
        <f>'Report 2'!$R101</f>
        <v>0</v>
      </c>
      <c r="BG302" s="550">
        <f>'Report 2'!$S101</f>
        <v>0</v>
      </c>
      <c r="BH302" s="550">
        <f>'Report 2'!$T101</f>
        <v>0</v>
      </c>
      <c r="BI302" s="550">
        <f>'Report 2'!$U101</f>
        <v>0</v>
      </c>
      <c r="BK302" s="541" t="s">
        <v>669</v>
      </c>
      <c r="BL302" s="537">
        <v>3</v>
      </c>
      <c r="BM302" s="537" t="str">
        <f>'Information Input'!$M$14</f>
        <v xml:space="preserve">      -      </v>
      </c>
      <c r="BN302" s="537" t="s">
        <v>139</v>
      </c>
      <c r="BO302" s="538">
        <f>'Information Input'!$H$33</f>
        <v>43466</v>
      </c>
      <c r="BP302" s="538">
        <f>'Information Input'!$H$34</f>
        <v>43555</v>
      </c>
      <c r="BQ302" s="538">
        <f>'Information Input'!$H$35</f>
        <v>43555</v>
      </c>
      <c r="BR302" s="537" t="str">
        <f>'Information Input'!$J$22</f>
        <v>Quarterly</v>
      </c>
      <c r="BS302" s="538">
        <f>'Information Input'!$H$30</f>
        <v>43555</v>
      </c>
      <c r="BT302" s="537">
        <f>'Information Input'!$J$18</f>
        <v>2019</v>
      </c>
      <c r="BU302" s="579" t="s">
        <v>99</v>
      </c>
      <c r="BV302" s="540" t="s">
        <v>100</v>
      </c>
      <c r="BW302" s="541" t="s">
        <v>96</v>
      </c>
      <c r="BX302" s="537">
        <v>3</v>
      </c>
      <c r="BY302" s="549" t="s">
        <v>164</v>
      </c>
      <c r="BZ302" s="549" t="s">
        <v>250</v>
      </c>
      <c r="CA302" s="543">
        <f>'Report 3'!$M$34</f>
        <v>0</v>
      </c>
      <c r="CC302" s="542" t="s">
        <v>669</v>
      </c>
      <c r="CD302" s="1014" t="s">
        <v>672</v>
      </c>
      <c r="CE302" s="1014" t="str">
        <f>'Information Input'!$M$14</f>
        <v xml:space="preserve">      -      </v>
      </c>
      <c r="CF302" s="551" t="s">
        <v>135</v>
      </c>
      <c r="CG302" s="552">
        <f t="shared" si="72"/>
        <v>43466</v>
      </c>
      <c r="CH302" s="552">
        <f t="shared" si="73"/>
        <v>43555</v>
      </c>
      <c r="CI302" s="552">
        <f>'Information Input'!$H$35</f>
        <v>43555</v>
      </c>
      <c r="CJ302" s="551" t="str">
        <f>'Information Input'!$J$22</f>
        <v>Quarterly</v>
      </c>
      <c r="CK302" s="552">
        <f>'Information Input'!$H$30</f>
        <v>43555</v>
      </c>
      <c r="CL302" s="551">
        <f>'Information Input'!$J$18</f>
        <v>2019</v>
      </c>
      <c r="CM302" s="551" t="s">
        <v>91</v>
      </c>
      <c r="CN302" s="1014" t="s">
        <v>240</v>
      </c>
      <c r="CO302" s="542" t="s">
        <v>240</v>
      </c>
      <c r="CP302" s="542" t="s">
        <v>671</v>
      </c>
      <c r="CQ302" s="551">
        <v>21</v>
      </c>
      <c r="CR302" s="542" t="s">
        <v>163</v>
      </c>
      <c r="CS302" s="542" t="s">
        <v>235</v>
      </c>
      <c r="CT302" s="1015">
        <f>'Report 1'!$AL$18</f>
        <v>0</v>
      </c>
      <c r="CU302" s="1016">
        <f>SUMIF('Report 4A'!$G$16:$G$95,$CQ302,'Report 4A'!$AT$16:$AT$95)</f>
        <v>0</v>
      </c>
      <c r="CV302" s="1017">
        <f t="shared" si="74"/>
        <v>0</v>
      </c>
      <c r="CX302" s="546" t="s">
        <v>669</v>
      </c>
      <c r="CY302" s="537" t="s">
        <v>308</v>
      </c>
      <c r="CZ302" s="537" t="str">
        <f>'Information Input'!$M$14</f>
        <v xml:space="preserve">      -      </v>
      </c>
      <c r="DA302" s="538">
        <f>'Information Input'!$H$35</f>
        <v>43555</v>
      </c>
      <c r="DB302" s="537" t="str">
        <f>'Information Input'!$J$22</f>
        <v>Quarterly</v>
      </c>
      <c r="DC302" s="552">
        <f>'Information Input'!$H$30</f>
        <v>43555</v>
      </c>
      <c r="DD302" s="553" t="str">
        <f t="shared" si="66"/>
        <v>201901</v>
      </c>
      <c r="DE302" s="541" t="s">
        <v>103</v>
      </c>
      <c r="DF302" s="541" t="s">
        <v>682</v>
      </c>
      <c r="DG302" s="544">
        <f>'Report 5H'!$E$161</f>
        <v>0</v>
      </c>
      <c r="DH302" s="550">
        <f>'Report 5H'!$E$162</f>
        <v>0</v>
      </c>
      <c r="DI302" s="544">
        <f>'Report 5H'!$E$163</f>
        <v>0</v>
      </c>
      <c r="DJ302" s="544">
        <f>'Report 5H'!$E$164</f>
        <v>0</v>
      </c>
      <c r="DK302" s="544">
        <f>'Report 5H'!$E$165</f>
        <v>0</v>
      </c>
      <c r="DL302" s="544">
        <f>'Report 5H'!$E$166</f>
        <v>0</v>
      </c>
      <c r="DM302" s="544">
        <f>'Report 5H'!$E$167</f>
        <v>0</v>
      </c>
      <c r="DN302" s="544">
        <f>'Report 5H'!$E$168</f>
        <v>0</v>
      </c>
      <c r="DO302" s="544">
        <f>'Report 5H'!$E$169</f>
        <v>0</v>
      </c>
      <c r="DP302" s="544">
        <f>'Report 5H'!$E$170</f>
        <v>0</v>
      </c>
      <c r="DQ302" s="544">
        <f>'Report 5H'!$E$171</f>
        <v>0</v>
      </c>
    </row>
    <row r="303" spans="2:121">
      <c r="B303" s="535" t="s">
        <v>669</v>
      </c>
      <c r="C303" s="536">
        <v>1</v>
      </c>
      <c r="D303" s="537" t="str">
        <f>'Information Input'!$M$14</f>
        <v xml:space="preserve">      -      </v>
      </c>
      <c r="E303" s="537" t="s">
        <v>135</v>
      </c>
      <c r="F303" s="538">
        <f t="shared" si="70"/>
        <v>43466</v>
      </c>
      <c r="G303" s="538">
        <f t="shared" si="71"/>
        <v>43555</v>
      </c>
      <c r="H303" s="538">
        <f>'Information Input'!$H$35</f>
        <v>43555</v>
      </c>
      <c r="I303" s="537" t="str">
        <f>'Information Input'!$J$22</f>
        <v>Quarterly</v>
      </c>
      <c r="J303" s="538">
        <f>'Information Input'!$H$30</f>
        <v>43555</v>
      </c>
      <c r="K303" s="537">
        <f>'Information Input'!$J$18</f>
        <v>2019</v>
      </c>
      <c r="L303" s="579" t="s">
        <v>99</v>
      </c>
      <c r="M303" s="540" t="s">
        <v>100</v>
      </c>
      <c r="N303" s="541" t="s">
        <v>96</v>
      </c>
      <c r="O303" s="542" t="s">
        <v>670</v>
      </c>
      <c r="P303" s="537">
        <v>9</v>
      </c>
      <c r="Q303" s="541" t="s">
        <v>149</v>
      </c>
      <c r="R303" s="541" t="s">
        <v>239</v>
      </c>
      <c r="S303" s="543">
        <f>'Report 1'!$W$18</f>
        <v>0</v>
      </c>
      <c r="T303" s="544">
        <f>'Report 1'!$W$27</f>
        <v>0</v>
      </c>
      <c r="U303" s="545">
        <f>'Report 1'!$W$113</f>
        <v>0</v>
      </c>
      <c r="AL303" s="546" t="s">
        <v>669</v>
      </c>
      <c r="AM303" s="547">
        <v>2</v>
      </c>
      <c r="AN303" s="547" t="str">
        <f>'Information Input'!$M$14</f>
        <v xml:space="preserve">      -      </v>
      </c>
      <c r="AO303" s="547" t="s">
        <v>136</v>
      </c>
      <c r="AP303" s="538">
        <f t="shared" si="69"/>
        <v>43556</v>
      </c>
      <c r="AQ303" s="538">
        <f t="shared" si="68"/>
        <v>43646</v>
      </c>
      <c r="AR303" s="538">
        <f>'Information Input'!$H$35</f>
        <v>43555</v>
      </c>
      <c r="AS303" s="547" t="str">
        <f>'Information Input'!$J$22</f>
        <v>Quarterly</v>
      </c>
      <c r="AT303" s="538">
        <f>'Information Input'!$H$30</f>
        <v>43555</v>
      </c>
      <c r="AU303" s="547">
        <f>'Information Input'!$J$18</f>
        <v>2019</v>
      </c>
      <c r="AV303" s="547" t="s">
        <v>92</v>
      </c>
      <c r="AW303" s="547" t="s">
        <v>93</v>
      </c>
      <c r="AX303" s="547" t="s">
        <v>91</v>
      </c>
      <c r="AY303" s="548" t="s">
        <v>675</v>
      </c>
      <c r="AZ303" s="547">
        <v>50</v>
      </c>
      <c r="BA303" s="549" t="s">
        <v>192</v>
      </c>
      <c r="BB303" s="543" t="s">
        <v>239</v>
      </c>
      <c r="BC303" s="550">
        <f>'Report 2'!$O102</f>
        <v>0</v>
      </c>
      <c r="BD303" s="550">
        <f>'Report 2'!$P102</f>
        <v>0</v>
      </c>
      <c r="BE303" s="550">
        <f>'Report 2'!$Q102</f>
        <v>0</v>
      </c>
      <c r="BF303" s="550">
        <f>'Report 2'!$R102</f>
        <v>0</v>
      </c>
      <c r="BG303" s="550">
        <f>'Report 2'!$S102</f>
        <v>0</v>
      </c>
      <c r="BH303" s="550">
        <f>'Report 2'!$T102</f>
        <v>0</v>
      </c>
      <c r="BI303" s="550">
        <f>'Report 2'!$U102</f>
        <v>0</v>
      </c>
      <c r="BK303" s="541" t="s">
        <v>669</v>
      </c>
      <c r="BL303" s="537">
        <v>3</v>
      </c>
      <c r="BM303" s="537" t="str">
        <f>'Information Input'!$M$14</f>
        <v xml:space="preserve">      -      </v>
      </c>
      <c r="BN303" s="537" t="s">
        <v>139</v>
      </c>
      <c r="BO303" s="538">
        <f>'Information Input'!$H$33</f>
        <v>43466</v>
      </c>
      <c r="BP303" s="538">
        <f>'Information Input'!$H$34</f>
        <v>43555</v>
      </c>
      <c r="BQ303" s="538">
        <f>'Information Input'!$H$35</f>
        <v>43555</v>
      </c>
      <c r="BR303" s="537" t="str">
        <f>'Information Input'!$J$22</f>
        <v>Quarterly</v>
      </c>
      <c r="BS303" s="538">
        <f>'Information Input'!$H$30</f>
        <v>43555</v>
      </c>
      <c r="BT303" s="537">
        <f>'Information Input'!$J$18</f>
        <v>2019</v>
      </c>
      <c r="BU303" s="579" t="s">
        <v>99</v>
      </c>
      <c r="BV303" s="540" t="s">
        <v>100</v>
      </c>
      <c r="BW303" s="541" t="s">
        <v>96</v>
      </c>
      <c r="BX303" s="537">
        <v>4</v>
      </c>
      <c r="BY303" s="549" t="s">
        <v>164</v>
      </c>
      <c r="BZ303" s="549" t="s">
        <v>252</v>
      </c>
      <c r="CA303" s="543">
        <f>'Report 3'!$M$35</f>
        <v>0</v>
      </c>
      <c r="CC303" s="542" t="s">
        <v>669</v>
      </c>
      <c r="CD303" s="1014" t="s">
        <v>672</v>
      </c>
      <c r="CE303" s="1014" t="str">
        <f>'Information Input'!$M$14</f>
        <v xml:space="preserve">      -      </v>
      </c>
      <c r="CF303" s="551" t="s">
        <v>135</v>
      </c>
      <c r="CG303" s="552">
        <f t="shared" si="72"/>
        <v>43466</v>
      </c>
      <c r="CH303" s="552">
        <f t="shared" si="73"/>
        <v>43555</v>
      </c>
      <c r="CI303" s="552">
        <f>'Information Input'!$H$35</f>
        <v>43555</v>
      </c>
      <c r="CJ303" s="551" t="str">
        <f>'Information Input'!$J$22</f>
        <v>Quarterly</v>
      </c>
      <c r="CK303" s="552">
        <f>'Information Input'!$H$30</f>
        <v>43555</v>
      </c>
      <c r="CL303" s="551">
        <f>'Information Input'!$J$18</f>
        <v>2019</v>
      </c>
      <c r="CM303" s="551" t="s">
        <v>91</v>
      </c>
      <c r="CN303" s="1014" t="s">
        <v>240</v>
      </c>
      <c r="CO303" s="542" t="s">
        <v>240</v>
      </c>
      <c r="CP303" s="542" t="s">
        <v>671</v>
      </c>
      <c r="CQ303" s="551">
        <v>22</v>
      </c>
      <c r="CR303" s="542" t="s">
        <v>164</v>
      </c>
      <c r="CS303" s="542" t="s">
        <v>236</v>
      </c>
      <c r="CT303" s="1015">
        <f>'Report 1'!$AL$18</f>
        <v>0</v>
      </c>
      <c r="CU303" s="1016">
        <f>SUMIF('Report 4A'!$G$16:$G$95,$CQ303,'Report 4A'!$AT$16:$AT$95)</f>
        <v>0</v>
      </c>
      <c r="CV303" s="1017">
        <f t="shared" si="74"/>
        <v>0</v>
      </c>
      <c r="CX303" s="546" t="s">
        <v>669</v>
      </c>
      <c r="CY303" s="537" t="s">
        <v>308</v>
      </c>
      <c r="CZ303" s="537" t="str">
        <f>'Information Input'!$M$14</f>
        <v xml:space="preserve">      -      </v>
      </c>
      <c r="DA303" s="538">
        <f>'Information Input'!$H$35</f>
        <v>43555</v>
      </c>
      <c r="DB303" s="537" t="str">
        <f>'Information Input'!$J$22</f>
        <v>Quarterly</v>
      </c>
      <c r="DC303" s="552">
        <f>'Information Input'!$H$30</f>
        <v>43555</v>
      </c>
      <c r="DD303" s="553" t="str">
        <f t="shared" si="66"/>
        <v>201812</v>
      </c>
      <c r="DE303" s="541" t="s">
        <v>103</v>
      </c>
      <c r="DF303" s="541" t="s">
        <v>682</v>
      </c>
      <c r="DG303" s="544">
        <f>'Report 5H'!$F$161</f>
        <v>0</v>
      </c>
      <c r="DH303" s="550">
        <f>'Report 5H'!$F$162</f>
        <v>0</v>
      </c>
      <c r="DI303" s="544">
        <f>'Report 5H'!$F$163</f>
        <v>0</v>
      </c>
      <c r="DJ303" s="544">
        <f>'Report 5H'!$F$164</f>
        <v>0</v>
      </c>
      <c r="DK303" s="544">
        <f>'Report 5H'!$F$165</f>
        <v>0</v>
      </c>
      <c r="DL303" s="544">
        <f>'Report 5H'!$F$166</f>
        <v>0</v>
      </c>
      <c r="DM303" s="544">
        <f>'Report 5H'!$F$167</f>
        <v>0</v>
      </c>
      <c r="DN303" s="544">
        <f>'Report 5H'!$F$168</f>
        <v>0</v>
      </c>
      <c r="DO303" s="544">
        <f>'Report 5H'!$F$169</f>
        <v>0</v>
      </c>
      <c r="DP303" s="544">
        <f>'Report 5H'!$F$170</f>
        <v>0</v>
      </c>
      <c r="DQ303" s="544">
        <f>'Report 5H'!$F$171</f>
        <v>0</v>
      </c>
    </row>
    <row r="304" spans="2:121">
      <c r="B304" s="535" t="s">
        <v>669</v>
      </c>
      <c r="C304" s="536">
        <v>1</v>
      </c>
      <c r="D304" s="537" t="str">
        <f>'Information Input'!$M$14</f>
        <v xml:space="preserve">      -      </v>
      </c>
      <c r="E304" s="537" t="s">
        <v>135</v>
      </c>
      <c r="F304" s="538">
        <f t="shared" si="70"/>
        <v>43466</v>
      </c>
      <c r="G304" s="538">
        <f t="shared" si="71"/>
        <v>43555</v>
      </c>
      <c r="H304" s="538">
        <f>'Information Input'!$H$35</f>
        <v>43555</v>
      </c>
      <c r="I304" s="537" t="str">
        <f>'Information Input'!$J$22</f>
        <v>Quarterly</v>
      </c>
      <c r="J304" s="538">
        <f>'Information Input'!$H$30</f>
        <v>43555</v>
      </c>
      <c r="K304" s="537">
        <f>'Information Input'!$J$18</f>
        <v>2019</v>
      </c>
      <c r="L304" s="579" t="s">
        <v>99</v>
      </c>
      <c r="M304" s="540" t="s">
        <v>100</v>
      </c>
      <c r="N304" s="541" t="s">
        <v>96</v>
      </c>
      <c r="O304" s="542" t="s">
        <v>674</v>
      </c>
      <c r="P304" s="537">
        <v>10</v>
      </c>
      <c r="Q304" s="541" t="s">
        <v>150</v>
      </c>
      <c r="R304" s="541" t="s">
        <v>239</v>
      </c>
      <c r="S304" s="543">
        <f>'Report 1'!$W$18</f>
        <v>0</v>
      </c>
      <c r="T304" s="544">
        <f>'Report 1'!$W$28</f>
        <v>0</v>
      </c>
      <c r="U304" s="545">
        <f>'Report 1'!$W$114</f>
        <v>0</v>
      </c>
      <c r="AL304" s="546" t="s">
        <v>669</v>
      </c>
      <c r="AM304" s="547">
        <v>2</v>
      </c>
      <c r="AN304" s="547" t="str">
        <f>'Information Input'!$M$14</f>
        <v xml:space="preserve">      -      </v>
      </c>
      <c r="AO304" s="547" t="s">
        <v>136</v>
      </c>
      <c r="AP304" s="538">
        <f t="shared" si="69"/>
        <v>43556</v>
      </c>
      <c r="AQ304" s="538">
        <f t="shared" si="68"/>
        <v>43646</v>
      </c>
      <c r="AR304" s="538">
        <f>'Information Input'!$H$35</f>
        <v>43555</v>
      </c>
      <c r="AS304" s="547" t="str">
        <f>'Information Input'!$J$22</f>
        <v>Quarterly</v>
      </c>
      <c r="AT304" s="538">
        <f>'Information Input'!$H$30</f>
        <v>43555</v>
      </c>
      <c r="AU304" s="547">
        <f>'Information Input'!$J$18</f>
        <v>2019</v>
      </c>
      <c r="AV304" s="547" t="s">
        <v>92</v>
      </c>
      <c r="AW304" s="547" t="s">
        <v>93</v>
      </c>
      <c r="AX304" s="547" t="s">
        <v>91</v>
      </c>
      <c r="AY304" s="548" t="s">
        <v>675</v>
      </c>
      <c r="AZ304" s="547">
        <v>51</v>
      </c>
      <c r="BA304" s="549" t="s">
        <v>193</v>
      </c>
      <c r="BB304" s="543" t="s">
        <v>239</v>
      </c>
      <c r="BC304" s="550">
        <f>'Report 2'!$O103</f>
        <v>0</v>
      </c>
      <c r="BD304" s="550">
        <f>'Report 2'!$P103</f>
        <v>0</v>
      </c>
      <c r="BE304" s="550">
        <f>'Report 2'!$Q103</f>
        <v>0</v>
      </c>
      <c r="BF304" s="550">
        <f>'Report 2'!$R103</f>
        <v>0</v>
      </c>
      <c r="BG304" s="550">
        <f>'Report 2'!$S103</f>
        <v>0</v>
      </c>
      <c r="BH304" s="550">
        <f>'Report 2'!$T103</f>
        <v>0</v>
      </c>
      <c r="BI304" s="550">
        <f>'Report 2'!$U103</f>
        <v>0</v>
      </c>
      <c r="BK304" s="541" t="s">
        <v>669</v>
      </c>
      <c r="BL304" s="537">
        <v>3</v>
      </c>
      <c r="BM304" s="537" t="str">
        <f>'Information Input'!$M$14</f>
        <v xml:space="preserve">      -      </v>
      </c>
      <c r="BN304" s="537" t="s">
        <v>139</v>
      </c>
      <c r="BO304" s="538">
        <f>'Information Input'!$H$33</f>
        <v>43466</v>
      </c>
      <c r="BP304" s="538">
        <f>'Information Input'!$H$34</f>
        <v>43555</v>
      </c>
      <c r="BQ304" s="538">
        <f>'Information Input'!$H$35</f>
        <v>43555</v>
      </c>
      <c r="BR304" s="537" t="str">
        <f>'Information Input'!$J$22</f>
        <v>Quarterly</v>
      </c>
      <c r="BS304" s="538">
        <f>'Information Input'!$H$30</f>
        <v>43555</v>
      </c>
      <c r="BT304" s="537">
        <f>'Information Input'!$J$18</f>
        <v>2019</v>
      </c>
      <c r="BU304" s="579" t="s">
        <v>99</v>
      </c>
      <c r="BV304" s="540" t="s">
        <v>100</v>
      </c>
      <c r="BW304" s="541" t="s">
        <v>96</v>
      </c>
      <c r="BX304" s="537">
        <v>5</v>
      </c>
      <c r="BY304" s="549" t="s">
        <v>253</v>
      </c>
      <c r="BZ304" s="549" t="s">
        <v>254</v>
      </c>
      <c r="CA304" s="543">
        <f>'Report 3'!$M$36</f>
        <v>0</v>
      </c>
      <c r="CC304" s="542" t="s">
        <v>669</v>
      </c>
      <c r="CD304" s="1014" t="s">
        <v>672</v>
      </c>
      <c r="CE304" s="1014" t="str">
        <f>'Information Input'!$M$14</f>
        <v xml:space="preserve">      -      </v>
      </c>
      <c r="CF304" s="551" t="s">
        <v>135</v>
      </c>
      <c r="CG304" s="552">
        <f t="shared" si="72"/>
        <v>43466</v>
      </c>
      <c r="CH304" s="552">
        <f t="shared" si="73"/>
        <v>43555</v>
      </c>
      <c r="CI304" s="552">
        <f>'Information Input'!$H$35</f>
        <v>43555</v>
      </c>
      <c r="CJ304" s="551" t="str">
        <f>'Information Input'!$J$22</f>
        <v>Quarterly</v>
      </c>
      <c r="CK304" s="552">
        <f>'Information Input'!$H$30</f>
        <v>43555</v>
      </c>
      <c r="CL304" s="551">
        <f>'Information Input'!$J$18</f>
        <v>2019</v>
      </c>
      <c r="CM304" s="551" t="s">
        <v>91</v>
      </c>
      <c r="CN304" s="1014" t="s">
        <v>240</v>
      </c>
      <c r="CO304" s="542" t="s">
        <v>240</v>
      </c>
      <c r="CP304" s="542" t="s">
        <v>671</v>
      </c>
      <c r="CQ304" s="551">
        <v>23</v>
      </c>
      <c r="CR304" s="542" t="s">
        <v>165</v>
      </c>
      <c r="CS304" s="542" t="s">
        <v>236</v>
      </c>
      <c r="CT304" s="1015">
        <f>'Report 1'!$AL$18</f>
        <v>0</v>
      </c>
      <c r="CU304" s="1016">
        <f>SUMIF('Report 4A'!$G$16:$G$95,$CQ304,'Report 4A'!$AT$16:$AT$95)</f>
        <v>0</v>
      </c>
      <c r="CV304" s="1017">
        <f t="shared" si="74"/>
        <v>0</v>
      </c>
      <c r="CX304" s="546" t="s">
        <v>669</v>
      </c>
      <c r="CY304" s="537" t="s">
        <v>308</v>
      </c>
      <c r="CZ304" s="537" t="str">
        <f>'Information Input'!$M$14</f>
        <v xml:space="preserve">      -      </v>
      </c>
      <c r="DA304" s="538">
        <f>'Information Input'!$H$35</f>
        <v>43555</v>
      </c>
      <c r="DB304" s="537" t="str">
        <f>'Information Input'!$J$22</f>
        <v>Quarterly</v>
      </c>
      <c r="DC304" s="552">
        <f>'Information Input'!$H$30</f>
        <v>43555</v>
      </c>
      <c r="DD304" s="553" t="str">
        <f t="shared" ref="DD304:DD367" si="76">DD268</f>
        <v>201811</v>
      </c>
      <c r="DE304" s="541" t="s">
        <v>103</v>
      </c>
      <c r="DF304" s="541" t="s">
        <v>682</v>
      </c>
      <c r="DG304" s="544">
        <f>'Report 5H'!$G$161</f>
        <v>0</v>
      </c>
      <c r="DH304" s="550">
        <f>'Report 5H'!$G$162</f>
        <v>0</v>
      </c>
      <c r="DI304" s="544">
        <f>'Report 5H'!$G$163</f>
        <v>0</v>
      </c>
      <c r="DJ304" s="544">
        <f>'Report 5H'!$G$164</f>
        <v>0</v>
      </c>
      <c r="DK304" s="544">
        <f>'Report 5H'!$G$165</f>
        <v>0</v>
      </c>
      <c r="DL304" s="544">
        <f>'Report 5H'!$G$166</f>
        <v>0</v>
      </c>
      <c r="DM304" s="544">
        <f>'Report 5H'!$G$167</f>
        <v>0</v>
      </c>
      <c r="DN304" s="544">
        <f>'Report 5H'!$G$168</f>
        <v>0</v>
      </c>
      <c r="DO304" s="544">
        <f>'Report 5H'!$G$169</f>
        <v>0</v>
      </c>
      <c r="DP304" s="544">
        <f>'Report 5H'!$G$170</f>
        <v>0</v>
      </c>
      <c r="DQ304" s="544">
        <f>'Report 5H'!$G$171</f>
        <v>0</v>
      </c>
    </row>
    <row r="305" spans="2:121">
      <c r="B305" s="535" t="s">
        <v>669</v>
      </c>
      <c r="C305" s="536">
        <v>1</v>
      </c>
      <c r="D305" s="537" t="str">
        <f>'Information Input'!$M$14</f>
        <v xml:space="preserve">      -      </v>
      </c>
      <c r="E305" s="537" t="s">
        <v>135</v>
      </c>
      <c r="F305" s="538">
        <f t="shared" si="70"/>
        <v>43466</v>
      </c>
      <c r="G305" s="538">
        <f t="shared" si="71"/>
        <v>43555</v>
      </c>
      <c r="H305" s="538">
        <f>'Information Input'!$H$35</f>
        <v>43555</v>
      </c>
      <c r="I305" s="537" t="str">
        <f>'Information Input'!$J$22</f>
        <v>Quarterly</v>
      </c>
      <c r="J305" s="538">
        <f>'Information Input'!$H$30</f>
        <v>43555</v>
      </c>
      <c r="K305" s="537">
        <f>'Information Input'!$J$18</f>
        <v>2019</v>
      </c>
      <c r="L305" s="579" t="s">
        <v>99</v>
      </c>
      <c r="M305" s="540" t="s">
        <v>100</v>
      </c>
      <c r="N305" s="541" t="s">
        <v>96</v>
      </c>
      <c r="O305" s="542" t="s">
        <v>671</v>
      </c>
      <c r="P305" s="537">
        <v>11</v>
      </c>
      <c r="Q305" s="541" t="s">
        <v>153</v>
      </c>
      <c r="R305" s="541" t="s">
        <v>231</v>
      </c>
      <c r="S305" s="543">
        <f>'Report 1'!$W$18</f>
        <v>0</v>
      </c>
      <c r="T305" s="544">
        <f>'Report 1'!$W$31</f>
        <v>0</v>
      </c>
      <c r="U305" s="545">
        <f>'Report 1'!$W$117</f>
        <v>0</v>
      </c>
      <c r="AL305" s="557" t="s">
        <v>669</v>
      </c>
      <c r="AM305" s="558">
        <v>2</v>
      </c>
      <c r="AN305" s="558" t="str">
        <f>'Information Input'!$M$14</f>
        <v xml:space="preserve">      -      </v>
      </c>
      <c r="AO305" s="558" t="s">
        <v>136</v>
      </c>
      <c r="AP305" s="559">
        <f t="shared" si="69"/>
        <v>43556</v>
      </c>
      <c r="AQ305" s="559">
        <f t="shared" si="68"/>
        <v>43646</v>
      </c>
      <c r="AR305" s="559">
        <f>'Information Input'!$H$35</f>
        <v>43555</v>
      </c>
      <c r="AS305" s="558" t="str">
        <f>'Information Input'!$J$22</f>
        <v>Quarterly</v>
      </c>
      <c r="AT305" s="559">
        <f>'Information Input'!$H$30</f>
        <v>43555</v>
      </c>
      <c r="AU305" s="558">
        <f>'Information Input'!$J$18</f>
        <v>2019</v>
      </c>
      <c r="AV305" s="558" t="s">
        <v>92</v>
      </c>
      <c r="AW305" s="558" t="s">
        <v>93</v>
      </c>
      <c r="AX305" s="558" t="s">
        <v>91</v>
      </c>
      <c r="AY305" s="572" t="s">
        <v>674</v>
      </c>
      <c r="AZ305" s="558">
        <v>52</v>
      </c>
      <c r="BA305" s="557" t="s">
        <v>194</v>
      </c>
      <c r="BB305" s="560" t="s">
        <v>239</v>
      </c>
      <c r="BC305" s="569">
        <f>'Report 2'!$O104</f>
        <v>0</v>
      </c>
      <c r="BD305" s="569">
        <f>'Report 2'!$P104</f>
        <v>0</v>
      </c>
      <c r="BE305" s="569">
        <f>'Report 2'!$Q104</f>
        <v>0</v>
      </c>
      <c r="BF305" s="569">
        <f>'Report 2'!$R104</f>
        <v>0</v>
      </c>
      <c r="BG305" s="569">
        <f>'Report 2'!$S104</f>
        <v>0</v>
      </c>
      <c r="BH305" s="569">
        <f>'Report 2'!$T104</f>
        <v>0</v>
      </c>
      <c r="BI305" s="569">
        <f>'Report 2'!$U104</f>
        <v>0</v>
      </c>
      <c r="BK305" s="541" t="s">
        <v>669</v>
      </c>
      <c r="BL305" s="537">
        <v>3</v>
      </c>
      <c r="BM305" s="537" t="str">
        <f>'Information Input'!$M$14</f>
        <v xml:space="preserve">      -      </v>
      </c>
      <c r="BN305" s="537" t="s">
        <v>139</v>
      </c>
      <c r="BO305" s="538">
        <f>'Information Input'!$H$33</f>
        <v>43466</v>
      </c>
      <c r="BP305" s="538">
        <f>'Information Input'!$H$34</f>
        <v>43555</v>
      </c>
      <c r="BQ305" s="538">
        <f>'Information Input'!$H$35</f>
        <v>43555</v>
      </c>
      <c r="BR305" s="537" t="str">
        <f>'Information Input'!$J$22</f>
        <v>Quarterly</v>
      </c>
      <c r="BS305" s="538">
        <f>'Information Input'!$H$30</f>
        <v>43555</v>
      </c>
      <c r="BT305" s="537">
        <f>'Information Input'!$J$18</f>
        <v>2019</v>
      </c>
      <c r="BU305" s="579" t="s">
        <v>99</v>
      </c>
      <c r="BV305" s="540" t="s">
        <v>100</v>
      </c>
      <c r="BW305" s="541" t="s">
        <v>96</v>
      </c>
      <c r="BX305" s="537">
        <v>6</v>
      </c>
      <c r="BY305" s="549" t="s">
        <v>255</v>
      </c>
      <c r="BZ305" s="549" t="s">
        <v>254</v>
      </c>
      <c r="CA305" s="543">
        <f>'Report 3'!$M$37</f>
        <v>0</v>
      </c>
      <c r="CC305" s="542" t="s">
        <v>669</v>
      </c>
      <c r="CD305" s="1014" t="s">
        <v>672</v>
      </c>
      <c r="CE305" s="1014" t="str">
        <f>'Information Input'!$M$14</f>
        <v xml:space="preserve">      -      </v>
      </c>
      <c r="CF305" s="551" t="s">
        <v>135</v>
      </c>
      <c r="CG305" s="552">
        <f t="shared" si="72"/>
        <v>43466</v>
      </c>
      <c r="CH305" s="552">
        <f t="shared" si="73"/>
        <v>43555</v>
      </c>
      <c r="CI305" s="552">
        <f>'Information Input'!$H$35</f>
        <v>43555</v>
      </c>
      <c r="CJ305" s="551" t="str">
        <f>'Information Input'!$J$22</f>
        <v>Quarterly</v>
      </c>
      <c r="CK305" s="552">
        <f>'Information Input'!$H$30</f>
        <v>43555</v>
      </c>
      <c r="CL305" s="551">
        <f>'Information Input'!$J$18</f>
        <v>2019</v>
      </c>
      <c r="CM305" s="551" t="s">
        <v>91</v>
      </c>
      <c r="CN305" s="1014" t="s">
        <v>240</v>
      </c>
      <c r="CO305" s="542" t="s">
        <v>240</v>
      </c>
      <c r="CP305" s="542" t="s">
        <v>671</v>
      </c>
      <c r="CQ305" s="551">
        <v>24</v>
      </c>
      <c r="CR305" s="542" t="s">
        <v>166</v>
      </c>
      <c r="CS305" s="542" t="s">
        <v>233</v>
      </c>
      <c r="CT305" s="1015">
        <f>'Report 1'!$AL$18</f>
        <v>0</v>
      </c>
      <c r="CU305" s="1016">
        <f>SUMIF('Report 4A'!$G$16:$G$95,$CQ305,'Report 4A'!$AT$16:$AT$95)</f>
        <v>0</v>
      </c>
      <c r="CV305" s="1017">
        <f t="shared" si="74"/>
        <v>0</v>
      </c>
      <c r="CX305" s="546" t="s">
        <v>669</v>
      </c>
      <c r="CY305" s="537" t="s">
        <v>308</v>
      </c>
      <c r="CZ305" s="537" t="str">
        <f>'Information Input'!$M$14</f>
        <v xml:space="preserve">      -      </v>
      </c>
      <c r="DA305" s="538">
        <f>'Information Input'!$H$35</f>
        <v>43555</v>
      </c>
      <c r="DB305" s="537" t="str">
        <f>'Information Input'!$J$22</f>
        <v>Quarterly</v>
      </c>
      <c r="DC305" s="552">
        <f>'Information Input'!$H$30</f>
        <v>43555</v>
      </c>
      <c r="DD305" s="553" t="str">
        <f t="shared" si="76"/>
        <v>201810</v>
      </c>
      <c r="DE305" s="541" t="s">
        <v>103</v>
      </c>
      <c r="DF305" s="541" t="s">
        <v>682</v>
      </c>
      <c r="DG305" s="544">
        <f>'Report 5H'!$H$161</f>
        <v>0</v>
      </c>
      <c r="DH305" s="550">
        <f>'Report 5H'!$H$162</f>
        <v>0</v>
      </c>
      <c r="DI305" s="544">
        <f>'Report 5H'!$H$163</f>
        <v>0</v>
      </c>
      <c r="DJ305" s="544">
        <f>'Report 5H'!$H$164</f>
        <v>0</v>
      </c>
      <c r="DK305" s="544">
        <f>'Report 5H'!$H$165</f>
        <v>0</v>
      </c>
      <c r="DL305" s="544">
        <f>'Report 5H'!$H$166</f>
        <v>0</v>
      </c>
      <c r="DM305" s="544">
        <f>'Report 5H'!$H$167</f>
        <v>0</v>
      </c>
      <c r="DN305" s="544">
        <f>'Report 5H'!$H$168</f>
        <v>0</v>
      </c>
      <c r="DO305" s="544">
        <f>'Report 5H'!$H$169</f>
        <v>0</v>
      </c>
      <c r="DP305" s="544">
        <f>'Report 5H'!$H$170</f>
        <v>0</v>
      </c>
      <c r="DQ305" s="544">
        <f>'Report 5H'!$H$171</f>
        <v>0</v>
      </c>
    </row>
    <row r="306" spans="2:121">
      <c r="B306" s="535" t="s">
        <v>669</v>
      </c>
      <c r="C306" s="536">
        <v>1</v>
      </c>
      <c r="D306" s="537" t="str">
        <f>'Information Input'!$M$14</f>
        <v xml:space="preserve">      -      </v>
      </c>
      <c r="E306" s="537" t="s">
        <v>135</v>
      </c>
      <c r="F306" s="538">
        <f t="shared" si="70"/>
        <v>43466</v>
      </c>
      <c r="G306" s="538">
        <f t="shared" si="71"/>
        <v>43555</v>
      </c>
      <c r="H306" s="538">
        <f>'Information Input'!$H$35</f>
        <v>43555</v>
      </c>
      <c r="I306" s="537" t="str">
        <f>'Information Input'!$J$22</f>
        <v>Quarterly</v>
      </c>
      <c r="J306" s="538">
        <f>'Information Input'!$H$30</f>
        <v>43555</v>
      </c>
      <c r="K306" s="537">
        <f>'Information Input'!$J$18</f>
        <v>2019</v>
      </c>
      <c r="L306" s="579" t="s">
        <v>99</v>
      </c>
      <c r="M306" s="540" t="s">
        <v>100</v>
      </c>
      <c r="N306" s="541" t="s">
        <v>96</v>
      </c>
      <c r="O306" s="542" t="s">
        <v>671</v>
      </c>
      <c r="P306" s="537">
        <v>12</v>
      </c>
      <c r="Q306" s="541" t="s">
        <v>154</v>
      </c>
      <c r="R306" s="541" t="s">
        <v>231</v>
      </c>
      <c r="S306" s="543">
        <f>'Report 1'!$W$18</f>
        <v>0</v>
      </c>
      <c r="T306" s="544">
        <f>'Report 1'!$W$32</f>
        <v>0</v>
      </c>
      <c r="U306" s="545">
        <f>'Report 1'!$W$118</f>
        <v>0</v>
      </c>
      <c r="AL306" s="522" t="s">
        <v>669</v>
      </c>
      <c r="AM306" s="517">
        <v>2</v>
      </c>
      <c r="AN306" s="517" t="str">
        <f>'Information Input'!$M$14</f>
        <v xml:space="preserve">      -      </v>
      </c>
      <c r="AO306" s="517" t="s">
        <v>137</v>
      </c>
      <c r="AP306" s="518">
        <f>DATE(AU306,7,1)</f>
        <v>43647</v>
      </c>
      <c r="AQ306" s="518">
        <f>DATE(AU306,9,30)</f>
        <v>43738</v>
      </c>
      <c r="AR306" s="519">
        <f>'Information Input'!$H$35</f>
        <v>43555</v>
      </c>
      <c r="AS306" s="517" t="str">
        <f>'Information Input'!$J$22</f>
        <v>Quarterly</v>
      </c>
      <c r="AT306" s="519">
        <f>'Information Input'!$H$30</f>
        <v>43555</v>
      </c>
      <c r="AU306" s="517">
        <f>'Information Input'!$J$18</f>
        <v>2019</v>
      </c>
      <c r="AV306" s="517" t="s">
        <v>92</v>
      </c>
      <c r="AW306" s="517" t="s">
        <v>93</v>
      </c>
      <c r="AX306" s="528" t="s">
        <v>91</v>
      </c>
      <c r="AY306" s="529" t="s">
        <v>671</v>
      </c>
      <c r="AZ306" s="528">
        <v>11</v>
      </c>
      <c r="BA306" s="530" t="s">
        <v>153</v>
      </c>
      <c r="BB306" s="524" t="s">
        <v>231</v>
      </c>
      <c r="BC306" s="531">
        <f>'Report 2'!$V63</f>
        <v>0</v>
      </c>
      <c r="BD306" s="531">
        <f>'Report 2'!$W63</f>
        <v>0</v>
      </c>
      <c r="BE306" s="531">
        <f>'Report 2'!$X63</f>
        <v>0</v>
      </c>
      <c r="BF306" s="531">
        <f>'Report 2'!$Y63</f>
        <v>0</v>
      </c>
      <c r="BG306" s="531">
        <f>'Report 2'!$Z63</f>
        <v>0</v>
      </c>
      <c r="BH306" s="531">
        <f>'Report 2'!$AA63</f>
        <v>0</v>
      </c>
      <c r="BI306" s="531">
        <f>'Report 2'!$AB63</f>
        <v>0</v>
      </c>
      <c r="BK306" s="541" t="s">
        <v>669</v>
      </c>
      <c r="BL306" s="537">
        <v>3</v>
      </c>
      <c r="BM306" s="537" t="str">
        <f>'Information Input'!$M$14</f>
        <v xml:space="preserve">      -      </v>
      </c>
      <c r="BN306" s="537" t="s">
        <v>139</v>
      </c>
      <c r="BO306" s="538">
        <f>'Information Input'!$H$33</f>
        <v>43466</v>
      </c>
      <c r="BP306" s="538">
        <f>'Information Input'!$H$34</f>
        <v>43555</v>
      </c>
      <c r="BQ306" s="538">
        <f>'Information Input'!$H$35</f>
        <v>43555</v>
      </c>
      <c r="BR306" s="537" t="str">
        <f>'Information Input'!$J$22</f>
        <v>Quarterly</v>
      </c>
      <c r="BS306" s="538">
        <f>'Information Input'!$H$30</f>
        <v>43555</v>
      </c>
      <c r="BT306" s="537">
        <f>'Information Input'!$J$18</f>
        <v>2019</v>
      </c>
      <c r="BU306" s="579" t="s">
        <v>99</v>
      </c>
      <c r="BV306" s="540" t="s">
        <v>100</v>
      </c>
      <c r="BW306" s="541" t="s">
        <v>96</v>
      </c>
      <c r="BX306" s="537">
        <v>7</v>
      </c>
      <c r="BY306" s="549" t="s">
        <v>256</v>
      </c>
      <c r="BZ306" s="549" t="s">
        <v>254</v>
      </c>
      <c r="CA306" s="543">
        <f>'Report 3'!$M$38</f>
        <v>0</v>
      </c>
      <c r="CC306" s="542" t="s">
        <v>669</v>
      </c>
      <c r="CD306" s="1014" t="s">
        <v>672</v>
      </c>
      <c r="CE306" s="1014" t="str">
        <f>'Information Input'!$M$14</f>
        <v xml:space="preserve">      -      </v>
      </c>
      <c r="CF306" s="551" t="s">
        <v>135</v>
      </c>
      <c r="CG306" s="552">
        <f t="shared" si="72"/>
        <v>43466</v>
      </c>
      <c r="CH306" s="552">
        <f t="shared" si="73"/>
        <v>43555</v>
      </c>
      <c r="CI306" s="552">
        <f>'Information Input'!$H$35</f>
        <v>43555</v>
      </c>
      <c r="CJ306" s="551" t="str">
        <f>'Information Input'!$J$22</f>
        <v>Quarterly</v>
      </c>
      <c r="CK306" s="552">
        <f>'Information Input'!$H$30</f>
        <v>43555</v>
      </c>
      <c r="CL306" s="551">
        <f>'Information Input'!$J$18</f>
        <v>2019</v>
      </c>
      <c r="CM306" s="551" t="s">
        <v>91</v>
      </c>
      <c r="CN306" s="1014" t="s">
        <v>240</v>
      </c>
      <c r="CO306" s="542" t="s">
        <v>240</v>
      </c>
      <c r="CP306" s="542" t="s">
        <v>671</v>
      </c>
      <c r="CQ306" s="551">
        <v>25</v>
      </c>
      <c r="CR306" s="542" t="s">
        <v>167</v>
      </c>
      <c r="CS306" s="542" t="s">
        <v>233</v>
      </c>
      <c r="CT306" s="1015">
        <f>'Report 1'!$AL$18</f>
        <v>0</v>
      </c>
      <c r="CU306" s="1016">
        <f>SUMIF('Report 4A'!$G$16:$G$95,$CQ306,'Report 4A'!$AT$16:$AT$95)</f>
        <v>0</v>
      </c>
      <c r="CV306" s="1017">
        <f t="shared" si="74"/>
        <v>0</v>
      </c>
      <c r="CX306" s="546" t="s">
        <v>669</v>
      </c>
      <c r="CY306" s="537" t="s">
        <v>308</v>
      </c>
      <c r="CZ306" s="537" t="str">
        <f>'Information Input'!$M$14</f>
        <v xml:space="preserve">      -      </v>
      </c>
      <c r="DA306" s="538">
        <f>'Information Input'!$H$35</f>
        <v>43555</v>
      </c>
      <c r="DB306" s="537" t="str">
        <f>'Information Input'!$J$22</f>
        <v>Quarterly</v>
      </c>
      <c r="DC306" s="552">
        <f>'Information Input'!$H$30</f>
        <v>43555</v>
      </c>
      <c r="DD306" s="553" t="str">
        <f t="shared" si="76"/>
        <v>201809</v>
      </c>
      <c r="DE306" s="541" t="s">
        <v>103</v>
      </c>
      <c r="DF306" s="541" t="s">
        <v>682</v>
      </c>
      <c r="DG306" s="544">
        <f>'Report 5H'!$I$161</f>
        <v>0</v>
      </c>
      <c r="DH306" s="550">
        <f>'Report 5H'!$I$162</f>
        <v>0</v>
      </c>
      <c r="DI306" s="544">
        <f>'Report 5H'!$I$163</f>
        <v>0</v>
      </c>
      <c r="DJ306" s="544">
        <f>'Report 5H'!$I$164</f>
        <v>0</v>
      </c>
      <c r="DK306" s="544">
        <f>'Report 5H'!$I$165</f>
        <v>0</v>
      </c>
      <c r="DL306" s="544">
        <f>'Report 5H'!$I$166</f>
        <v>0</v>
      </c>
      <c r="DM306" s="544">
        <f>'Report 5H'!$I$167</f>
        <v>0</v>
      </c>
      <c r="DN306" s="544">
        <f>'Report 5H'!$I$168</f>
        <v>0</v>
      </c>
      <c r="DO306" s="544">
        <f>'Report 5H'!$I$169</f>
        <v>0</v>
      </c>
      <c r="DP306" s="544">
        <f>'Report 5H'!$I$170</f>
        <v>0</v>
      </c>
      <c r="DQ306" s="544">
        <f>'Report 5H'!$I$171</f>
        <v>0</v>
      </c>
    </row>
    <row r="307" spans="2:121">
      <c r="B307" s="535" t="s">
        <v>669</v>
      </c>
      <c r="C307" s="536">
        <v>1</v>
      </c>
      <c r="D307" s="537" t="str">
        <f>'Information Input'!$M$14</f>
        <v xml:space="preserve">      -      </v>
      </c>
      <c r="E307" s="537" t="s">
        <v>135</v>
      </c>
      <c r="F307" s="538">
        <f t="shared" si="70"/>
        <v>43466</v>
      </c>
      <c r="G307" s="538">
        <f t="shared" si="71"/>
        <v>43555</v>
      </c>
      <c r="H307" s="538">
        <f>'Information Input'!$H$35</f>
        <v>43555</v>
      </c>
      <c r="I307" s="537" t="str">
        <f>'Information Input'!$J$22</f>
        <v>Quarterly</v>
      </c>
      <c r="J307" s="538">
        <f>'Information Input'!$H$30</f>
        <v>43555</v>
      </c>
      <c r="K307" s="537">
        <f>'Information Input'!$J$18</f>
        <v>2019</v>
      </c>
      <c r="L307" s="579" t="s">
        <v>99</v>
      </c>
      <c r="M307" s="540" t="s">
        <v>100</v>
      </c>
      <c r="N307" s="541" t="s">
        <v>96</v>
      </c>
      <c r="O307" s="542" t="s">
        <v>671</v>
      </c>
      <c r="P307" s="537">
        <v>13</v>
      </c>
      <c r="Q307" s="541" t="s">
        <v>155</v>
      </c>
      <c r="R307" s="541" t="s">
        <v>232</v>
      </c>
      <c r="S307" s="543">
        <f>'Report 1'!$W$18</f>
        <v>0</v>
      </c>
      <c r="T307" s="544">
        <f>'Report 1'!$W$33</f>
        <v>0</v>
      </c>
      <c r="U307" s="545">
        <f>'Report 1'!$W$119</f>
        <v>0</v>
      </c>
      <c r="AL307" s="546" t="s">
        <v>669</v>
      </c>
      <c r="AM307" s="547">
        <v>2</v>
      </c>
      <c r="AN307" s="547" t="str">
        <f>'Information Input'!$M$14</f>
        <v xml:space="preserve">      -      </v>
      </c>
      <c r="AO307" s="547" t="s">
        <v>137</v>
      </c>
      <c r="AP307" s="538">
        <f t="shared" ref="AP307:AP347" si="77">DATE(AU307,7,1)</f>
        <v>43647</v>
      </c>
      <c r="AQ307" s="538">
        <f t="shared" ref="AQ307:AQ347" si="78">DATE(AU307,9,30)</f>
        <v>43738</v>
      </c>
      <c r="AR307" s="538">
        <f>'Information Input'!$H$35</f>
        <v>43555</v>
      </c>
      <c r="AS307" s="547" t="str">
        <f>'Information Input'!$J$22</f>
        <v>Quarterly</v>
      </c>
      <c r="AT307" s="538">
        <f>'Information Input'!$H$30</f>
        <v>43555</v>
      </c>
      <c r="AU307" s="547">
        <f>'Information Input'!$J$18</f>
        <v>2019</v>
      </c>
      <c r="AV307" s="547" t="s">
        <v>92</v>
      </c>
      <c r="AW307" s="547" t="s">
        <v>93</v>
      </c>
      <c r="AX307" s="547" t="s">
        <v>91</v>
      </c>
      <c r="AY307" s="548" t="s">
        <v>671</v>
      </c>
      <c r="AZ307" s="547">
        <v>12</v>
      </c>
      <c r="BA307" s="549" t="s">
        <v>154</v>
      </c>
      <c r="BB307" s="543" t="s">
        <v>231</v>
      </c>
      <c r="BC307" s="550">
        <f>'Report 2'!$V64</f>
        <v>0</v>
      </c>
      <c r="BD307" s="550">
        <f>'Report 2'!$W64</f>
        <v>0</v>
      </c>
      <c r="BE307" s="550">
        <f>'Report 2'!$X64</f>
        <v>0</v>
      </c>
      <c r="BF307" s="550">
        <f>'Report 2'!$Y64</f>
        <v>0</v>
      </c>
      <c r="BG307" s="550">
        <f>'Report 2'!$Z64</f>
        <v>0</v>
      </c>
      <c r="BH307" s="550">
        <f>'Report 2'!$AA64</f>
        <v>0</v>
      </c>
      <c r="BI307" s="550">
        <f>'Report 2'!$AB64</f>
        <v>0</v>
      </c>
      <c r="BK307" s="541" t="s">
        <v>669</v>
      </c>
      <c r="BL307" s="537">
        <v>3</v>
      </c>
      <c r="BM307" s="537" t="str">
        <f>'Information Input'!$M$14</f>
        <v xml:space="preserve">      -      </v>
      </c>
      <c r="BN307" s="537" t="s">
        <v>139</v>
      </c>
      <c r="BO307" s="538">
        <f>'Information Input'!$H$33</f>
        <v>43466</v>
      </c>
      <c r="BP307" s="538">
        <f>'Information Input'!$H$34</f>
        <v>43555</v>
      </c>
      <c r="BQ307" s="538">
        <f>'Information Input'!$H$35</f>
        <v>43555</v>
      </c>
      <c r="BR307" s="537" t="str">
        <f>'Information Input'!$J$22</f>
        <v>Quarterly</v>
      </c>
      <c r="BS307" s="538">
        <f>'Information Input'!$H$30</f>
        <v>43555</v>
      </c>
      <c r="BT307" s="537">
        <f>'Information Input'!$J$18</f>
        <v>2019</v>
      </c>
      <c r="BU307" s="579" t="s">
        <v>99</v>
      </c>
      <c r="BV307" s="540" t="s">
        <v>100</v>
      </c>
      <c r="BW307" s="541" t="s">
        <v>96</v>
      </c>
      <c r="BX307" s="537">
        <v>8</v>
      </c>
      <c r="BY307" s="549" t="s">
        <v>178</v>
      </c>
      <c r="BZ307" s="549" t="s">
        <v>257</v>
      </c>
      <c r="CA307" s="543">
        <f>'Report 3'!$M$39</f>
        <v>0</v>
      </c>
      <c r="CC307" s="542" t="s">
        <v>669</v>
      </c>
      <c r="CD307" s="1014" t="s">
        <v>672</v>
      </c>
      <c r="CE307" s="1014" t="str">
        <f>'Information Input'!$M$14</f>
        <v xml:space="preserve">      -      </v>
      </c>
      <c r="CF307" s="551" t="s">
        <v>135</v>
      </c>
      <c r="CG307" s="552">
        <f t="shared" si="72"/>
        <v>43466</v>
      </c>
      <c r="CH307" s="552">
        <f t="shared" si="73"/>
        <v>43555</v>
      </c>
      <c r="CI307" s="552">
        <f>'Information Input'!$H$35</f>
        <v>43555</v>
      </c>
      <c r="CJ307" s="551" t="str">
        <f>'Information Input'!$J$22</f>
        <v>Quarterly</v>
      </c>
      <c r="CK307" s="552">
        <f>'Information Input'!$H$30</f>
        <v>43555</v>
      </c>
      <c r="CL307" s="551">
        <f>'Information Input'!$J$18</f>
        <v>2019</v>
      </c>
      <c r="CM307" s="551" t="s">
        <v>91</v>
      </c>
      <c r="CN307" s="1014" t="s">
        <v>240</v>
      </c>
      <c r="CO307" s="542" t="s">
        <v>240</v>
      </c>
      <c r="CP307" s="542" t="s">
        <v>671</v>
      </c>
      <c r="CQ307" s="551">
        <v>26</v>
      </c>
      <c r="CR307" s="542" t="s">
        <v>168</v>
      </c>
      <c r="CS307" s="542" t="s">
        <v>237</v>
      </c>
      <c r="CT307" s="1015">
        <f>'Report 1'!$AL$18</f>
        <v>0</v>
      </c>
      <c r="CU307" s="1016">
        <f>SUMIF('Report 4A'!$G$16:$G$95,$CQ307,'Report 4A'!$AT$16:$AT$95)</f>
        <v>0</v>
      </c>
      <c r="CV307" s="1017">
        <f t="shared" si="74"/>
        <v>0</v>
      </c>
      <c r="CX307" s="546" t="s">
        <v>669</v>
      </c>
      <c r="CY307" s="537" t="s">
        <v>308</v>
      </c>
      <c r="CZ307" s="537" t="str">
        <f>'Information Input'!$M$14</f>
        <v xml:space="preserve">      -      </v>
      </c>
      <c r="DA307" s="538">
        <f>'Information Input'!$H$35</f>
        <v>43555</v>
      </c>
      <c r="DB307" s="537" t="str">
        <f>'Information Input'!$J$22</f>
        <v>Quarterly</v>
      </c>
      <c r="DC307" s="552">
        <f>'Information Input'!$H$30</f>
        <v>43555</v>
      </c>
      <c r="DD307" s="553" t="str">
        <f t="shared" si="76"/>
        <v>201808</v>
      </c>
      <c r="DE307" s="541" t="s">
        <v>103</v>
      </c>
      <c r="DF307" s="541" t="s">
        <v>682</v>
      </c>
      <c r="DG307" s="544">
        <f>'Report 5H'!$J$161</f>
        <v>0</v>
      </c>
      <c r="DH307" s="550">
        <f>'Report 5H'!$J$162</f>
        <v>0</v>
      </c>
      <c r="DI307" s="544">
        <f>'Report 5H'!$J$163</f>
        <v>0</v>
      </c>
      <c r="DJ307" s="544">
        <f>'Report 5H'!$J$164</f>
        <v>0</v>
      </c>
      <c r="DK307" s="544">
        <f>'Report 5H'!$J$165</f>
        <v>0</v>
      </c>
      <c r="DL307" s="544">
        <f>'Report 5H'!$J$166</f>
        <v>0</v>
      </c>
      <c r="DM307" s="544">
        <f>'Report 5H'!$J$167</f>
        <v>0</v>
      </c>
      <c r="DN307" s="544">
        <f>'Report 5H'!$J$168</f>
        <v>0</v>
      </c>
      <c r="DO307" s="544">
        <f>'Report 5H'!$J$169</f>
        <v>0</v>
      </c>
      <c r="DP307" s="544">
        <f>'Report 5H'!$J$170</f>
        <v>0</v>
      </c>
      <c r="DQ307" s="544">
        <f>'Report 5H'!$J$171</f>
        <v>0</v>
      </c>
    </row>
    <row r="308" spans="2:121">
      <c r="B308" s="535" t="s">
        <v>669</v>
      </c>
      <c r="C308" s="536">
        <v>1</v>
      </c>
      <c r="D308" s="537" t="str">
        <f>'Information Input'!$M$14</f>
        <v xml:space="preserve">      -      </v>
      </c>
      <c r="E308" s="537" t="s">
        <v>135</v>
      </c>
      <c r="F308" s="538">
        <f t="shared" si="70"/>
        <v>43466</v>
      </c>
      <c r="G308" s="538">
        <f t="shared" si="71"/>
        <v>43555</v>
      </c>
      <c r="H308" s="538">
        <f>'Information Input'!$H$35</f>
        <v>43555</v>
      </c>
      <c r="I308" s="537" t="str">
        <f>'Information Input'!$J$22</f>
        <v>Quarterly</v>
      </c>
      <c r="J308" s="538">
        <f>'Information Input'!$H$30</f>
        <v>43555</v>
      </c>
      <c r="K308" s="537">
        <f>'Information Input'!$J$18</f>
        <v>2019</v>
      </c>
      <c r="L308" s="579" t="s">
        <v>99</v>
      </c>
      <c r="M308" s="540" t="s">
        <v>100</v>
      </c>
      <c r="N308" s="541" t="s">
        <v>96</v>
      </c>
      <c r="O308" s="542" t="s">
        <v>671</v>
      </c>
      <c r="P308" s="537">
        <v>14</v>
      </c>
      <c r="Q308" s="541" t="s">
        <v>156</v>
      </c>
      <c r="R308" s="541" t="s">
        <v>233</v>
      </c>
      <c r="S308" s="543">
        <f>'Report 1'!$W$18</f>
        <v>0</v>
      </c>
      <c r="T308" s="544">
        <f>'Report 1'!$W$34</f>
        <v>0</v>
      </c>
      <c r="U308" s="545">
        <f>'Report 1'!$W$120</f>
        <v>0</v>
      </c>
      <c r="AL308" s="546" t="s">
        <v>669</v>
      </c>
      <c r="AM308" s="547">
        <v>2</v>
      </c>
      <c r="AN308" s="547" t="str">
        <f>'Information Input'!$M$14</f>
        <v xml:space="preserve">      -      </v>
      </c>
      <c r="AO308" s="547" t="s">
        <v>137</v>
      </c>
      <c r="AP308" s="538">
        <f t="shared" si="77"/>
        <v>43647</v>
      </c>
      <c r="AQ308" s="538">
        <f t="shared" si="78"/>
        <v>43738</v>
      </c>
      <c r="AR308" s="538">
        <f>'Information Input'!$H$35</f>
        <v>43555</v>
      </c>
      <c r="AS308" s="547" t="str">
        <f>'Information Input'!$J$22</f>
        <v>Quarterly</v>
      </c>
      <c r="AT308" s="538">
        <f>'Information Input'!$H$30</f>
        <v>43555</v>
      </c>
      <c r="AU308" s="547">
        <f>'Information Input'!$J$18</f>
        <v>2019</v>
      </c>
      <c r="AV308" s="547" t="s">
        <v>92</v>
      </c>
      <c r="AW308" s="547" t="s">
        <v>93</v>
      </c>
      <c r="AX308" s="547" t="s">
        <v>91</v>
      </c>
      <c r="AY308" s="548" t="s">
        <v>671</v>
      </c>
      <c r="AZ308" s="547">
        <v>13</v>
      </c>
      <c r="BA308" s="549" t="s">
        <v>155</v>
      </c>
      <c r="BB308" s="543" t="s">
        <v>232</v>
      </c>
      <c r="BC308" s="550">
        <f>'Report 2'!$V65</f>
        <v>0</v>
      </c>
      <c r="BD308" s="550">
        <f>'Report 2'!$W65</f>
        <v>0</v>
      </c>
      <c r="BE308" s="550">
        <f>'Report 2'!$X65</f>
        <v>0</v>
      </c>
      <c r="BF308" s="550">
        <f>'Report 2'!$Y65</f>
        <v>0</v>
      </c>
      <c r="BG308" s="550">
        <f>'Report 2'!$Z65</f>
        <v>0</v>
      </c>
      <c r="BH308" s="550">
        <f>'Report 2'!$AA65</f>
        <v>0</v>
      </c>
      <c r="BI308" s="550">
        <f>'Report 2'!$AB65</f>
        <v>0</v>
      </c>
      <c r="BK308" s="541" t="s">
        <v>669</v>
      </c>
      <c r="BL308" s="537">
        <v>3</v>
      </c>
      <c r="BM308" s="537" t="str">
        <f>'Information Input'!$M$14</f>
        <v xml:space="preserve">      -      </v>
      </c>
      <c r="BN308" s="537" t="s">
        <v>139</v>
      </c>
      <c r="BO308" s="538">
        <f>'Information Input'!$H$33</f>
        <v>43466</v>
      </c>
      <c r="BP308" s="538">
        <f>'Information Input'!$H$34</f>
        <v>43555</v>
      </c>
      <c r="BQ308" s="538">
        <f>'Information Input'!$H$35</f>
        <v>43555</v>
      </c>
      <c r="BR308" s="537" t="str">
        <f>'Information Input'!$J$22</f>
        <v>Quarterly</v>
      </c>
      <c r="BS308" s="538">
        <f>'Information Input'!$H$30</f>
        <v>43555</v>
      </c>
      <c r="BT308" s="537">
        <f>'Information Input'!$J$18</f>
        <v>2019</v>
      </c>
      <c r="BU308" s="579" t="s">
        <v>99</v>
      </c>
      <c r="BV308" s="540" t="s">
        <v>100</v>
      </c>
      <c r="BW308" s="541" t="s">
        <v>96</v>
      </c>
      <c r="BX308" s="537">
        <v>9</v>
      </c>
      <c r="BY308" s="549" t="s">
        <v>170</v>
      </c>
      <c r="BZ308" s="549" t="s">
        <v>258</v>
      </c>
      <c r="CA308" s="543">
        <f>'Report 3'!$M$40</f>
        <v>0</v>
      </c>
      <c r="CC308" s="542" t="s">
        <v>669</v>
      </c>
      <c r="CD308" s="1014" t="s">
        <v>672</v>
      </c>
      <c r="CE308" s="1014" t="str">
        <f>'Information Input'!$M$14</f>
        <v xml:space="preserve">      -      </v>
      </c>
      <c r="CF308" s="551" t="s">
        <v>135</v>
      </c>
      <c r="CG308" s="552">
        <f t="shared" si="72"/>
        <v>43466</v>
      </c>
      <c r="CH308" s="552">
        <f t="shared" si="73"/>
        <v>43555</v>
      </c>
      <c r="CI308" s="552">
        <f>'Information Input'!$H$35</f>
        <v>43555</v>
      </c>
      <c r="CJ308" s="551" t="str">
        <f>'Information Input'!$J$22</f>
        <v>Quarterly</v>
      </c>
      <c r="CK308" s="552">
        <f>'Information Input'!$H$30</f>
        <v>43555</v>
      </c>
      <c r="CL308" s="551">
        <f>'Information Input'!$J$18</f>
        <v>2019</v>
      </c>
      <c r="CM308" s="551" t="s">
        <v>91</v>
      </c>
      <c r="CN308" s="1014" t="s">
        <v>240</v>
      </c>
      <c r="CO308" s="542" t="s">
        <v>240</v>
      </c>
      <c r="CP308" s="542" t="s">
        <v>671</v>
      </c>
      <c r="CQ308" s="551">
        <v>27</v>
      </c>
      <c r="CR308" s="542" t="s">
        <v>169</v>
      </c>
      <c r="CS308" s="542" t="s">
        <v>235</v>
      </c>
      <c r="CT308" s="1015">
        <f>'Report 1'!$AL$18</f>
        <v>0</v>
      </c>
      <c r="CU308" s="1016">
        <f>SUMIF('Report 4A'!$G$16:$G$95,$CQ308,'Report 4A'!$AT$16:$AT$95)</f>
        <v>0</v>
      </c>
      <c r="CV308" s="1017">
        <f t="shared" si="74"/>
        <v>0</v>
      </c>
      <c r="CX308" s="546" t="s">
        <v>669</v>
      </c>
      <c r="CY308" s="537" t="s">
        <v>308</v>
      </c>
      <c r="CZ308" s="537" t="str">
        <f>'Information Input'!$M$14</f>
        <v xml:space="preserve">      -      </v>
      </c>
      <c r="DA308" s="538">
        <f>'Information Input'!$H$35</f>
        <v>43555</v>
      </c>
      <c r="DB308" s="537" t="str">
        <f>'Information Input'!$J$22</f>
        <v>Quarterly</v>
      </c>
      <c r="DC308" s="552">
        <f>'Information Input'!$H$30</f>
        <v>43555</v>
      </c>
      <c r="DD308" s="553" t="str">
        <f t="shared" si="76"/>
        <v>201807</v>
      </c>
      <c r="DE308" s="541" t="s">
        <v>103</v>
      </c>
      <c r="DF308" s="541" t="s">
        <v>682</v>
      </c>
      <c r="DG308" s="544">
        <f>'Report 5H'!$K$161</f>
        <v>0</v>
      </c>
      <c r="DH308" s="550">
        <f>'Report 5H'!$K$162</f>
        <v>0</v>
      </c>
      <c r="DI308" s="544">
        <f>'Report 5H'!$K$163</f>
        <v>0</v>
      </c>
      <c r="DJ308" s="544">
        <f>'Report 5H'!$K$164</f>
        <v>0</v>
      </c>
      <c r="DK308" s="544">
        <f>'Report 5H'!$K$165</f>
        <v>0</v>
      </c>
      <c r="DL308" s="544">
        <f>'Report 5H'!$K$166</f>
        <v>0</v>
      </c>
      <c r="DM308" s="544">
        <f>'Report 5H'!$K$167</f>
        <v>0</v>
      </c>
      <c r="DN308" s="544">
        <f>'Report 5H'!$K$168</f>
        <v>0</v>
      </c>
      <c r="DO308" s="544">
        <f>'Report 5H'!$K$169</f>
        <v>0</v>
      </c>
      <c r="DP308" s="544">
        <f>'Report 5H'!$K$170</f>
        <v>0</v>
      </c>
      <c r="DQ308" s="544">
        <f>'Report 5H'!$K$171</f>
        <v>0</v>
      </c>
    </row>
    <row r="309" spans="2:121">
      <c r="B309" s="535" t="s">
        <v>669</v>
      </c>
      <c r="C309" s="536">
        <v>1</v>
      </c>
      <c r="D309" s="537" t="str">
        <f>'Information Input'!$M$14</f>
        <v xml:space="preserve">      -      </v>
      </c>
      <c r="E309" s="537" t="s">
        <v>135</v>
      </c>
      <c r="F309" s="538">
        <f t="shared" si="70"/>
        <v>43466</v>
      </c>
      <c r="G309" s="538">
        <f t="shared" si="71"/>
        <v>43555</v>
      </c>
      <c r="H309" s="538">
        <f>'Information Input'!$H$35</f>
        <v>43555</v>
      </c>
      <c r="I309" s="537" t="str">
        <f>'Information Input'!$J$22</f>
        <v>Quarterly</v>
      </c>
      <c r="J309" s="538">
        <f>'Information Input'!$H$30</f>
        <v>43555</v>
      </c>
      <c r="K309" s="537">
        <f>'Information Input'!$J$18</f>
        <v>2019</v>
      </c>
      <c r="L309" s="579" t="s">
        <v>99</v>
      </c>
      <c r="M309" s="540" t="s">
        <v>100</v>
      </c>
      <c r="N309" s="541" t="s">
        <v>96</v>
      </c>
      <c r="O309" s="542" t="s">
        <v>671</v>
      </c>
      <c r="P309" s="537">
        <v>15</v>
      </c>
      <c r="Q309" s="541" t="s">
        <v>157</v>
      </c>
      <c r="R309" s="541" t="s">
        <v>234</v>
      </c>
      <c r="S309" s="543">
        <f>'Report 1'!$W$18</f>
        <v>0</v>
      </c>
      <c r="T309" s="544">
        <f>'Report 1'!$W$35</f>
        <v>0</v>
      </c>
      <c r="U309" s="545">
        <f>'Report 1'!$W$121</f>
        <v>0</v>
      </c>
      <c r="AL309" s="546" t="s">
        <v>669</v>
      </c>
      <c r="AM309" s="547">
        <v>2</v>
      </c>
      <c r="AN309" s="547" t="str">
        <f>'Information Input'!$M$14</f>
        <v xml:space="preserve">      -      </v>
      </c>
      <c r="AO309" s="547" t="s">
        <v>137</v>
      </c>
      <c r="AP309" s="538">
        <f t="shared" si="77"/>
        <v>43647</v>
      </c>
      <c r="AQ309" s="538">
        <f t="shared" si="78"/>
        <v>43738</v>
      </c>
      <c r="AR309" s="538">
        <f>'Information Input'!$H$35</f>
        <v>43555</v>
      </c>
      <c r="AS309" s="547" t="str">
        <f>'Information Input'!$J$22</f>
        <v>Quarterly</v>
      </c>
      <c r="AT309" s="538">
        <f>'Information Input'!$H$30</f>
        <v>43555</v>
      </c>
      <c r="AU309" s="547">
        <f>'Information Input'!$J$18</f>
        <v>2019</v>
      </c>
      <c r="AV309" s="547" t="s">
        <v>92</v>
      </c>
      <c r="AW309" s="547" t="s">
        <v>93</v>
      </c>
      <c r="AX309" s="547" t="s">
        <v>91</v>
      </c>
      <c r="AY309" s="548" t="s">
        <v>671</v>
      </c>
      <c r="AZ309" s="547">
        <v>14</v>
      </c>
      <c r="BA309" s="549" t="s">
        <v>156</v>
      </c>
      <c r="BB309" s="543" t="s">
        <v>233</v>
      </c>
      <c r="BC309" s="550">
        <f>'Report 2'!$V66</f>
        <v>0</v>
      </c>
      <c r="BD309" s="550">
        <f>'Report 2'!$W66</f>
        <v>0</v>
      </c>
      <c r="BE309" s="550">
        <f>'Report 2'!$X66</f>
        <v>0</v>
      </c>
      <c r="BF309" s="550">
        <f>'Report 2'!$Y66</f>
        <v>0</v>
      </c>
      <c r="BG309" s="550">
        <f>'Report 2'!$Z66</f>
        <v>0</v>
      </c>
      <c r="BH309" s="550">
        <f>'Report 2'!$AA66</f>
        <v>0</v>
      </c>
      <c r="BI309" s="550">
        <f>'Report 2'!$AB66</f>
        <v>0</v>
      </c>
      <c r="BK309" s="522" t="s">
        <v>669</v>
      </c>
      <c r="BL309" s="517">
        <v>3</v>
      </c>
      <c r="BM309" s="517" t="str">
        <f>'Information Input'!$M$14</f>
        <v xml:space="preserve">      -      </v>
      </c>
      <c r="BN309" s="517" t="s">
        <v>139</v>
      </c>
      <c r="BO309" s="518">
        <f>'Information Input'!$H$33</f>
        <v>43466</v>
      </c>
      <c r="BP309" s="518">
        <f>'Information Input'!$H$34</f>
        <v>43555</v>
      </c>
      <c r="BQ309" s="519">
        <f>'Information Input'!$H$35</f>
        <v>43555</v>
      </c>
      <c r="BR309" s="517" t="str">
        <f>'Information Input'!$J$22</f>
        <v>Quarterly</v>
      </c>
      <c r="BS309" s="519">
        <f>'Information Input'!$H$30</f>
        <v>43555</v>
      </c>
      <c r="BT309" s="517">
        <f>'Information Input'!$J$18</f>
        <v>2019</v>
      </c>
      <c r="BU309" s="578" t="s">
        <v>101</v>
      </c>
      <c r="BV309" s="521" t="s">
        <v>102</v>
      </c>
      <c r="BW309" s="522" t="s">
        <v>103</v>
      </c>
      <c r="BX309" s="517">
        <v>1</v>
      </c>
      <c r="BY309" s="530" t="s">
        <v>153</v>
      </c>
      <c r="BZ309" s="530" t="s">
        <v>250</v>
      </c>
      <c r="CA309" s="524">
        <f>'Report 3'!$R$32</f>
        <v>0</v>
      </c>
      <c r="CC309" s="542" t="s">
        <v>669</v>
      </c>
      <c r="CD309" s="1014" t="s">
        <v>672</v>
      </c>
      <c r="CE309" s="1014" t="str">
        <f>'Information Input'!$M$14</f>
        <v xml:space="preserve">      -      </v>
      </c>
      <c r="CF309" s="551" t="s">
        <v>135</v>
      </c>
      <c r="CG309" s="552">
        <f t="shared" si="72"/>
        <v>43466</v>
      </c>
      <c r="CH309" s="552">
        <f t="shared" si="73"/>
        <v>43555</v>
      </c>
      <c r="CI309" s="552">
        <f>'Information Input'!$H$35</f>
        <v>43555</v>
      </c>
      <c r="CJ309" s="551" t="str">
        <f>'Information Input'!$J$22</f>
        <v>Quarterly</v>
      </c>
      <c r="CK309" s="552">
        <f>'Information Input'!$H$30</f>
        <v>43555</v>
      </c>
      <c r="CL309" s="551">
        <f>'Information Input'!$J$18</f>
        <v>2019</v>
      </c>
      <c r="CM309" s="551" t="s">
        <v>91</v>
      </c>
      <c r="CN309" s="1014" t="s">
        <v>240</v>
      </c>
      <c r="CO309" s="542" t="s">
        <v>240</v>
      </c>
      <c r="CP309" s="542" t="s">
        <v>671</v>
      </c>
      <c r="CQ309" s="551">
        <v>28</v>
      </c>
      <c r="CR309" s="542" t="s">
        <v>170</v>
      </c>
      <c r="CS309" s="542" t="s">
        <v>235</v>
      </c>
      <c r="CT309" s="1015">
        <f>'Report 1'!$AL$18</f>
        <v>0</v>
      </c>
      <c r="CU309" s="1016">
        <f>SUMIF('Report 4A'!$G$16:$G$95,$CQ309,'Report 4A'!$AT$16:$AT$95)</f>
        <v>0</v>
      </c>
      <c r="CV309" s="1017">
        <f t="shared" si="74"/>
        <v>0</v>
      </c>
      <c r="CX309" s="546" t="s">
        <v>669</v>
      </c>
      <c r="CY309" s="537" t="s">
        <v>308</v>
      </c>
      <c r="CZ309" s="537" t="str">
        <f>'Information Input'!$M$14</f>
        <v xml:space="preserve">      -      </v>
      </c>
      <c r="DA309" s="538">
        <f>'Information Input'!$H$35</f>
        <v>43555</v>
      </c>
      <c r="DB309" s="537" t="str">
        <f>'Information Input'!$J$22</f>
        <v>Quarterly</v>
      </c>
      <c r="DC309" s="552">
        <f>'Information Input'!$H$30</f>
        <v>43555</v>
      </c>
      <c r="DD309" s="553" t="str">
        <f t="shared" si="76"/>
        <v>201806</v>
      </c>
      <c r="DE309" s="541" t="s">
        <v>103</v>
      </c>
      <c r="DF309" s="541" t="s">
        <v>682</v>
      </c>
      <c r="DG309" s="544">
        <f>'Report 5H'!$L$161</f>
        <v>0</v>
      </c>
      <c r="DH309" s="550">
        <f>'Report 5H'!$L$162</f>
        <v>0</v>
      </c>
      <c r="DI309" s="544">
        <f>'Report 5H'!$L$163</f>
        <v>0</v>
      </c>
      <c r="DJ309" s="544">
        <f>'Report 5H'!$L$164</f>
        <v>0</v>
      </c>
      <c r="DK309" s="544">
        <f>'Report 5H'!$L$165</f>
        <v>0</v>
      </c>
      <c r="DL309" s="544">
        <f>'Report 5H'!$L$166</f>
        <v>0</v>
      </c>
      <c r="DM309" s="544">
        <f>'Report 5H'!$L$167</f>
        <v>0</v>
      </c>
      <c r="DN309" s="544">
        <f>'Report 5H'!$L$168</f>
        <v>0</v>
      </c>
      <c r="DO309" s="544">
        <f>'Report 5H'!$L$169</f>
        <v>0</v>
      </c>
      <c r="DP309" s="544">
        <f>'Report 5H'!$L$170</f>
        <v>0</v>
      </c>
      <c r="DQ309" s="544">
        <f>'Report 5H'!$L$171</f>
        <v>0</v>
      </c>
    </row>
    <row r="310" spans="2:121">
      <c r="B310" s="535" t="s">
        <v>669</v>
      </c>
      <c r="C310" s="536">
        <v>1</v>
      </c>
      <c r="D310" s="537" t="str">
        <f>'Information Input'!$M$14</f>
        <v xml:space="preserve">      -      </v>
      </c>
      <c r="E310" s="537" t="s">
        <v>135</v>
      </c>
      <c r="F310" s="538">
        <f t="shared" si="70"/>
        <v>43466</v>
      </c>
      <c r="G310" s="538">
        <f t="shared" si="71"/>
        <v>43555</v>
      </c>
      <c r="H310" s="538">
        <f>'Information Input'!$H$35</f>
        <v>43555</v>
      </c>
      <c r="I310" s="537" t="str">
        <f>'Information Input'!$J$22</f>
        <v>Quarterly</v>
      </c>
      <c r="J310" s="538">
        <f>'Information Input'!$H$30</f>
        <v>43555</v>
      </c>
      <c r="K310" s="537">
        <f>'Information Input'!$J$18</f>
        <v>2019</v>
      </c>
      <c r="L310" s="579" t="s">
        <v>99</v>
      </c>
      <c r="M310" s="540" t="s">
        <v>100</v>
      </c>
      <c r="N310" s="541" t="s">
        <v>96</v>
      </c>
      <c r="O310" s="542" t="s">
        <v>671</v>
      </c>
      <c r="P310" s="537">
        <v>16</v>
      </c>
      <c r="Q310" s="541" t="s">
        <v>158</v>
      </c>
      <c r="R310" s="541" t="s">
        <v>235</v>
      </c>
      <c r="S310" s="543">
        <f>'Report 1'!$W$18</f>
        <v>0</v>
      </c>
      <c r="T310" s="544">
        <f>'Report 1'!$W$36</f>
        <v>0</v>
      </c>
      <c r="U310" s="545">
        <f>'Report 1'!$W$122</f>
        <v>0</v>
      </c>
      <c r="AL310" s="546" t="s">
        <v>669</v>
      </c>
      <c r="AM310" s="547">
        <v>2</v>
      </c>
      <c r="AN310" s="547" t="str">
        <f>'Information Input'!$M$14</f>
        <v xml:space="preserve">      -      </v>
      </c>
      <c r="AO310" s="547" t="s">
        <v>137</v>
      </c>
      <c r="AP310" s="538">
        <f t="shared" si="77"/>
        <v>43647</v>
      </c>
      <c r="AQ310" s="538">
        <f t="shared" si="78"/>
        <v>43738</v>
      </c>
      <c r="AR310" s="538">
        <f>'Information Input'!$H$35</f>
        <v>43555</v>
      </c>
      <c r="AS310" s="547" t="str">
        <f>'Information Input'!$J$22</f>
        <v>Quarterly</v>
      </c>
      <c r="AT310" s="538">
        <f>'Information Input'!$H$30</f>
        <v>43555</v>
      </c>
      <c r="AU310" s="547">
        <f>'Information Input'!$J$18</f>
        <v>2019</v>
      </c>
      <c r="AV310" s="547" t="s">
        <v>92</v>
      </c>
      <c r="AW310" s="547" t="s">
        <v>93</v>
      </c>
      <c r="AX310" s="547" t="s">
        <v>91</v>
      </c>
      <c r="AY310" s="548" t="s">
        <v>671</v>
      </c>
      <c r="AZ310" s="547">
        <v>15</v>
      </c>
      <c r="BA310" s="549" t="s">
        <v>157</v>
      </c>
      <c r="BB310" s="543" t="s">
        <v>234</v>
      </c>
      <c r="BC310" s="550">
        <f>'Report 2'!$V67</f>
        <v>0</v>
      </c>
      <c r="BD310" s="550">
        <f>'Report 2'!$W67</f>
        <v>0</v>
      </c>
      <c r="BE310" s="550">
        <f>'Report 2'!$X67</f>
        <v>0</v>
      </c>
      <c r="BF310" s="550">
        <f>'Report 2'!$Y67</f>
        <v>0</v>
      </c>
      <c r="BG310" s="550">
        <f>'Report 2'!$Z67</f>
        <v>0</v>
      </c>
      <c r="BH310" s="550">
        <f>'Report 2'!$AA67</f>
        <v>0</v>
      </c>
      <c r="BI310" s="550">
        <f>'Report 2'!$AB67</f>
        <v>0</v>
      </c>
      <c r="BK310" s="541" t="s">
        <v>669</v>
      </c>
      <c r="BL310" s="537">
        <v>3</v>
      </c>
      <c r="BM310" s="537" t="str">
        <f>'Information Input'!$M$14</f>
        <v xml:space="preserve">      -      </v>
      </c>
      <c r="BN310" s="537" t="s">
        <v>139</v>
      </c>
      <c r="BO310" s="538">
        <f>'Information Input'!$H$33</f>
        <v>43466</v>
      </c>
      <c r="BP310" s="538">
        <f>'Information Input'!$H$34</f>
        <v>43555</v>
      </c>
      <c r="BQ310" s="538">
        <f>'Information Input'!$H$35</f>
        <v>43555</v>
      </c>
      <c r="BR310" s="537" t="str">
        <f>'Information Input'!$J$22</f>
        <v>Quarterly</v>
      </c>
      <c r="BS310" s="538">
        <f>'Information Input'!$H$30</f>
        <v>43555</v>
      </c>
      <c r="BT310" s="537">
        <f>'Information Input'!$J$18</f>
        <v>2019</v>
      </c>
      <c r="BU310" s="579" t="s">
        <v>101</v>
      </c>
      <c r="BV310" s="540" t="s">
        <v>102</v>
      </c>
      <c r="BW310" s="541" t="s">
        <v>103</v>
      </c>
      <c r="BX310" s="537">
        <v>2</v>
      </c>
      <c r="BY310" s="549" t="s">
        <v>154</v>
      </c>
      <c r="BZ310" s="549" t="s">
        <v>251</v>
      </c>
      <c r="CA310" s="543">
        <f>'Report 3'!$R$33</f>
        <v>0</v>
      </c>
      <c r="CC310" s="542" t="s">
        <v>669</v>
      </c>
      <c r="CD310" s="1014" t="s">
        <v>672</v>
      </c>
      <c r="CE310" s="1014" t="str">
        <f>'Information Input'!$M$14</f>
        <v xml:space="preserve">      -      </v>
      </c>
      <c r="CF310" s="551" t="s">
        <v>135</v>
      </c>
      <c r="CG310" s="552">
        <f t="shared" si="72"/>
        <v>43466</v>
      </c>
      <c r="CH310" s="552">
        <f t="shared" si="73"/>
        <v>43555</v>
      </c>
      <c r="CI310" s="552">
        <f>'Information Input'!$H$35</f>
        <v>43555</v>
      </c>
      <c r="CJ310" s="551" t="str">
        <f>'Information Input'!$J$22</f>
        <v>Quarterly</v>
      </c>
      <c r="CK310" s="552">
        <f>'Information Input'!$H$30</f>
        <v>43555</v>
      </c>
      <c r="CL310" s="551">
        <f>'Information Input'!$J$18</f>
        <v>2019</v>
      </c>
      <c r="CM310" s="551" t="s">
        <v>91</v>
      </c>
      <c r="CN310" s="1014" t="s">
        <v>240</v>
      </c>
      <c r="CO310" s="542" t="s">
        <v>240</v>
      </c>
      <c r="CP310" s="542" t="s">
        <v>671</v>
      </c>
      <c r="CQ310" s="551">
        <v>29</v>
      </c>
      <c r="CR310" s="542" t="s">
        <v>171</v>
      </c>
      <c r="CS310" s="542" t="s">
        <v>238</v>
      </c>
      <c r="CT310" s="1015">
        <f>'Report 1'!$AL$18</f>
        <v>0</v>
      </c>
      <c r="CU310" s="1016">
        <f>SUMIF('Report 4A'!$G$16:$G$95,$CQ310,'Report 4A'!$AT$16:$AT$95)</f>
        <v>0</v>
      </c>
      <c r="CV310" s="1017">
        <f t="shared" si="74"/>
        <v>0</v>
      </c>
      <c r="CX310" s="546" t="s">
        <v>669</v>
      </c>
      <c r="CY310" s="537" t="s">
        <v>308</v>
      </c>
      <c r="CZ310" s="537" t="str">
        <f>'Information Input'!$M$14</f>
        <v xml:space="preserve">      -      </v>
      </c>
      <c r="DA310" s="538">
        <f>'Information Input'!$H$35</f>
        <v>43555</v>
      </c>
      <c r="DB310" s="537" t="str">
        <f>'Information Input'!$J$22</f>
        <v>Quarterly</v>
      </c>
      <c r="DC310" s="552">
        <f>'Information Input'!$H$30</f>
        <v>43555</v>
      </c>
      <c r="DD310" s="553" t="str">
        <f t="shared" si="76"/>
        <v>201805</v>
      </c>
      <c r="DE310" s="541" t="s">
        <v>103</v>
      </c>
      <c r="DF310" s="541" t="s">
        <v>682</v>
      </c>
      <c r="DG310" s="544">
        <f>'Report 5H'!$M$161</f>
        <v>0</v>
      </c>
      <c r="DH310" s="550">
        <f>'Report 5H'!$M$162</f>
        <v>0</v>
      </c>
      <c r="DI310" s="544">
        <f>'Report 5H'!$M$163</f>
        <v>0</v>
      </c>
      <c r="DJ310" s="544">
        <f>'Report 5H'!$M$164</f>
        <v>0</v>
      </c>
      <c r="DK310" s="544">
        <f>'Report 5H'!$M$165</f>
        <v>0</v>
      </c>
      <c r="DL310" s="544">
        <f>'Report 5H'!$M$166</f>
        <v>0</v>
      </c>
      <c r="DM310" s="544">
        <f>'Report 5H'!$M$167</f>
        <v>0</v>
      </c>
      <c r="DN310" s="544">
        <f>'Report 5H'!$M$168</f>
        <v>0</v>
      </c>
      <c r="DO310" s="544">
        <f>'Report 5H'!$M$169</f>
        <v>0</v>
      </c>
      <c r="DP310" s="544">
        <f>'Report 5H'!$M$170</f>
        <v>0</v>
      </c>
      <c r="DQ310" s="544">
        <f>'Report 5H'!$M$171</f>
        <v>0</v>
      </c>
    </row>
    <row r="311" spans="2:121">
      <c r="B311" s="535" t="s">
        <v>669</v>
      </c>
      <c r="C311" s="536">
        <v>1</v>
      </c>
      <c r="D311" s="537" t="str">
        <f>'Information Input'!$M$14</f>
        <v xml:space="preserve">      -      </v>
      </c>
      <c r="E311" s="537" t="s">
        <v>135</v>
      </c>
      <c r="F311" s="538">
        <f t="shared" si="70"/>
        <v>43466</v>
      </c>
      <c r="G311" s="538">
        <f t="shared" si="71"/>
        <v>43555</v>
      </c>
      <c r="H311" s="538">
        <f>'Information Input'!$H$35</f>
        <v>43555</v>
      </c>
      <c r="I311" s="537" t="str">
        <f>'Information Input'!$J$22</f>
        <v>Quarterly</v>
      </c>
      <c r="J311" s="538">
        <f>'Information Input'!$H$30</f>
        <v>43555</v>
      </c>
      <c r="K311" s="537">
        <f>'Information Input'!$J$18</f>
        <v>2019</v>
      </c>
      <c r="L311" s="579" t="s">
        <v>99</v>
      </c>
      <c r="M311" s="540" t="s">
        <v>100</v>
      </c>
      <c r="N311" s="541" t="s">
        <v>96</v>
      </c>
      <c r="O311" s="542" t="s">
        <v>671</v>
      </c>
      <c r="P311" s="537">
        <v>17</v>
      </c>
      <c r="Q311" s="541" t="s">
        <v>159</v>
      </c>
      <c r="R311" s="541" t="s">
        <v>235</v>
      </c>
      <c r="S311" s="543">
        <f>'Report 1'!$W$18</f>
        <v>0</v>
      </c>
      <c r="T311" s="544">
        <f>'Report 1'!$W$37</f>
        <v>0</v>
      </c>
      <c r="U311" s="545">
        <f>'Report 1'!$W$123</f>
        <v>0</v>
      </c>
      <c r="AL311" s="546" t="s">
        <v>669</v>
      </c>
      <c r="AM311" s="547">
        <v>2</v>
      </c>
      <c r="AN311" s="547" t="str">
        <f>'Information Input'!$M$14</f>
        <v xml:space="preserve">      -      </v>
      </c>
      <c r="AO311" s="547" t="s">
        <v>137</v>
      </c>
      <c r="AP311" s="538">
        <f t="shared" si="77"/>
        <v>43647</v>
      </c>
      <c r="AQ311" s="538">
        <f t="shared" si="78"/>
        <v>43738</v>
      </c>
      <c r="AR311" s="538">
        <f>'Information Input'!$H$35</f>
        <v>43555</v>
      </c>
      <c r="AS311" s="547" t="str">
        <f>'Information Input'!$J$22</f>
        <v>Quarterly</v>
      </c>
      <c r="AT311" s="538">
        <f>'Information Input'!$H$30</f>
        <v>43555</v>
      </c>
      <c r="AU311" s="547">
        <f>'Information Input'!$J$18</f>
        <v>2019</v>
      </c>
      <c r="AV311" s="547" t="s">
        <v>92</v>
      </c>
      <c r="AW311" s="547" t="s">
        <v>93</v>
      </c>
      <c r="AX311" s="547" t="s">
        <v>91</v>
      </c>
      <c r="AY311" s="548" t="s">
        <v>671</v>
      </c>
      <c r="AZ311" s="547">
        <v>16</v>
      </c>
      <c r="BA311" s="549" t="s">
        <v>158</v>
      </c>
      <c r="BB311" s="543" t="s">
        <v>235</v>
      </c>
      <c r="BC311" s="550">
        <f>'Report 2'!$V68</f>
        <v>0</v>
      </c>
      <c r="BD311" s="550">
        <f>'Report 2'!$W68</f>
        <v>0</v>
      </c>
      <c r="BE311" s="550">
        <f>'Report 2'!$X68</f>
        <v>0</v>
      </c>
      <c r="BF311" s="550">
        <f>'Report 2'!$Y68</f>
        <v>0</v>
      </c>
      <c r="BG311" s="550">
        <f>'Report 2'!$Z68</f>
        <v>0</v>
      </c>
      <c r="BH311" s="550">
        <f>'Report 2'!$AA68</f>
        <v>0</v>
      </c>
      <c r="BI311" s="550">
        <f>'Report 2'!$AB68</f>
        <v>0</v>
      </c>
      <c r="BK311" s="541" t="s">
        <v>669</v>
      </c>
      <c r="BL311" s="537">
        <v>3</v>
      </c>
      <c r="BM311" s="537" t="str">
        <f>'Information Input'!$M$14</f>
        <v xml:space="preserve">      -      </v>
      </c>
      <c r="BN311" s="537" t="s">
        <v>139</v>
      </c>
      <c r="BO311" s="538">
        <f>'Information Input'!$H$33</f>
        <v>43466</v>
      </c>
      <c r="BP311" s="538">
        <f>'Information Input'!$H$34</f>
        <v>43555</v>
      </c>
      <c r="BQ311" s="538">
        <f>'Information Input'!$H$35</f>
        <v>43555</v>
      </c>
      <c r="BR311" s="537" t="str">
        <f>'Information Input'!$J$22</f>
        <v>Quarterly</v>
      </c>
      <c r="BS311" s="538">
        <f>'Information Input'!$H$30</f>
        <v>43555</v>
      </c>
      <c r="BT311" s="537">
        <f>'Information Input'!$J$18</f>
        <v>2019</v>
      </c>
      <c r="BU311" s="579" t="s">
        <v>101</v>
      </c>
      <c r="BV311" s="540" t="s">
        <v>102</v>
      </c>
      <c r="BW311" s="541" t="s">
        <v>103</v>
      </c>
      <c r="BX311" s="537">
        <v>3</v>
      </c>
      <c r="BY311" s="549" t="s">
        <v>164</v>
      </c>
      <c r="BZ311" s="549" t="s">
        <v>250</v>
      </c>
      <c r="CA311" s="543">
        <f>'Report 3'!$R$34</f>
        <v>0</v>
      </c>
      <c r="CC311" s="542" t="s">
        <v>669</v>
      </c>
      <c r="CD311" s="1014" t="s">
        <v>672</v>
      </c>
      <c r="CE311" s="1014" t="str">
        <f>'Information Input'!$M$14</f>
        <v xml:space="preserve">      -      </v>
      </c>
      <c r="CF311" s="551" t="s">
        <v>135</v>
      </c>
      <c r="CG311" s="552">
        <f t="shared" si="72"/>
        <v>43466</v>
      </c>
      <c r="CH311" s="552">
        <f t="shared" si="73"/>
        <v>43555</v>
      </c>
      <c r="CI311" s="552">
        <f>'Information Input'!$H$35</f>
        <v>43555</v>
      </c>
      <c r="CJ311" s="551" t="str">
        <f>'Information Input'!$J$22</f>
        <v>Quarterly</v>
      </c>
      <c r="CK311" s="552">
        <f>'Information Input'!$H$30</f>
        <v>43555</v>
      </c>
      <c r="CL311" s="551">
        <f>'Information Input'!$J$18</f>
        <v>2019</v>
      </c>
      <c r="CM311" s="551" t="s">
        <v>91</v>
      </c>
      <c r="CN311" s="1014" t="s">
        <v>240</v>
      </c>
      <c r="CO311" s="542" t="s">
        <v>240</v>
      </c>
      <c r="CP311" s="542" t="s">
        <v>671</v>
      </c>
      <c r="CQ311" s="551">
        <v>30</v>
      </c>
      <c r="CR311" s="542" t="s">
        <v>172</v>
      </c>
      <c r="CS311" s="542" t="s">
        <v>238</v>
      </c>
      <c r="CT311" s="1015">
        <f>'Report 1'!$AL$18</f>
        <v>0</v>
      </c>
      <c r="CU311" s="1016">
        <f>SUMIF('Report 4A'!$G$16:$G$95,$CQ311,'Report 4A'!$AT$16:$AT$95)</f>
        <v>0</v>
      </c>
      <c r="CV311" s="1017">
        <f t="shared" si="74"/>
        <v>0</v>
      </c>
      <c r="CX311" s="546" t="s">
        <v>669</v>
      </c>
      <c r="CY311" s="537" t="s">
        <v>308</v>
      </c>
      <c r="CZ311" s="537" t="str">
        <f>'Information Input'!$M$14</f>
        <v xml:space="preserve">      -      </v>
      </c>
      <c r="DA311" s="538">
        <f>'Information Input'!$H$35</f>
        <v>43555</v>
      </c>
      <c r="DB311" s="537" t="str">
        <f>'Information Input'!$J$22</f>
        <v>Quarterly</v>
      </c>
      <c r="DC311" s="552">
        <f>'Information Input'!$H$30</f>
        <v>43555</v>
      </c>
      <c r="DD311" s="553" t="str">
        <f t="shared" si="76"/>
        <v>201804</v>
      </c>
      <c r="DE311" s="541" t="s">
        <v>103</v>
      </c>
      <c r="DF311" s="541" t="s">
        <v>682</v>
      </c>
      <c r="DG311" s="544">
        <f>'Report 5H'!$N$161</f>
        <v>0</v>
      </c>
      <c r="DH311" s="550">
        <f>'Report 5H'!$N$162</f>
        <v>0</v>
      </c>
      <c r="DI311" s="544">
        <f>'Report 5H'!$N$163</f>
        <v>0</v>
      </c>
      <c r="DJ311" s="544">
        <f>'Report 5H'!$N$164</f>
        <v>0</v>
      </c>
      <c r="DK311" s="544">
        <f>'Report 5H'!$N$165</f>
        <v>0</v>
      </c>
      <c r="DL311" s="544">
        <f>'Report 5H'!$N$166</f>
        <v>0</v>
      </c>
      <c r="DM311" s="544">
        <f>'Report 5H'!$N$167</f>
        <v>0</v>
      </c>
      <c r="DN311" s="544">
        <f>'Report 5H'!$N$168</f>
        <v>0</v>
      </c>
      <c r="DO311" s="544">
        <f>'Report 5H'!$N$169</f>
        <v>0</v>
      </c>
      <c r="DP311" s="544">
        <f>'Report 5H'!$N$170</f>
        <v>0</v>
      </c>
      <c r="DQ311" s="544">
        <f>'Report 5H'!$N$171</f>
        <v>0</v>
      </c>
    </row>
    <row r="312" spans="2:121">
      <c r="B312" s="535" t="s">
        <v>669</v>
      </c>
      <c r="C312" s="536">
        <v>1</v>
      </c>
      <c r="D312" s="537" t="str">
        <f>'Information Input'!$M$14</f>
        <v xml:space="preserve">      -      </v>
      </c>
      <c r="E312" s="537" t="s">
        <v>135</v>
      </c>
      <c r="F312" s="538">
        <f t="shared" si="70"/>
        <v>43466</v>
      </c>
      <c r="G312" s="538">
        <f t="shared" si="71"/>
        <v>43555</v>
      </c>
      <c r="H312" s="538">
        <f>'Information Input'!$H$35</f>
        <v>43555</v>
      </c>
      <c r="I312" s="537" t="str">
        <f>'Information Input'!$J$22</f>
        <v>Quarterly</v>
      </c>
      <c r="J312" s="538">
        <f>'Information Input'!$H$30</f>
        <v>43555</v>
      </c>
      <c r="K312" s="537">
        <f>'Information Input'!$J$18</f>
        <v>2019</v>
      </c>
      <c r="L312" s="579" t="s">
        <v>99</v>
      </c>
      <c r="M312" s="540" t="s">
        <v>100</v>
      </c>
      <c r="N312" s="541" t="s">
        <v>96</v>
      </c>
      <c r="O312" s="542" t="s">
        <v>671</v>
      </c>
      <c r="P312" s="537">
        <v>18</v>
      </c>
      <c r="Q312" s="541" t="s">
        <v>160</v>
      </c>
      <c r="R312" s="541" t="s">
        <v>235</v>
      </c>
      <c r="S312" s="543">
        <f>'Report 1'!$W$18</f>
        <v>0</v>
      </c>
      <c r="T312" s="544">
        <f>'Report 1'!$W$38</f>
        <v>0</v>
      </c>
      <c r="U312" s="545">
        <f>'Report 1'!$W$124</f>
        <v>0</v>
      </c>
      <c r="AL312" s="546" t="s">
        <v>669</v>
      </c>
      <c r="AM312" s="547">
        <v>2</v>
      </c>
      <c r="AN312" s="547" t="str">
        <f>'Information Input'!$M$14</f>
        <v xml:space="preserve">      -      </v>
      </c>
      <c r="AO312" s="547" t="s">
        <v>137</v>
      </c>
      <c r="AP312" s="538">
        <f t="shared" si="77"/>
        <v>43647</v>
      </c>
      <c r="AQ312" s="538">
        <f t="shared" si="78"/>
        <v>43738</v>
      </c>
      <c r="AR312" s="538">
        <f>'Information Input'!$H$35</f>
        <v>43555</v>
      </c>
      <c r="AS312" s="547" t="str">
        <f>'Information Input'!$J$22</f>
        <v>Quarterly</v>
      </c>
      <c r="AT312" s="538">
        <f>'Information Input'!$H$30</f>
        <v>43555</v>
      </c>
      <c r="AU312" s="547">
        <f>'Information Input'!$J$18</f>
        <v>2019</v>
      </c>
      <c r="AV312" s="547" t="s">
        <v>92</v>
      </c>
      <c r="AW312" s="547" t="s">
        <v>93</v>
      </c>
      <c r="AX312" s="547" t="s">
        <v>91</v>
      </c>
      <c r="AY312" s="548" t="s">
        <v>671</v>
      </c>
      <c r="AZ312" s="547">
        <v>17</v>
      </c>
      <c r="BA312" s="549" t="s">
        <v>159</v>
      </c>
      <c r="BB312" s="543" t="s">
        <v>235</v>
      </c>
      <c r="BC312" s="550">
        <f>'Report 2'!$V69</f>
        <v>0</v>
      </c>
      <c r="BD312" s="550">
        <f>'Report 2'!$W69</f>
        <v>0</v>
      </c>
      <c r="BE312" s="550">
        <f>'Report 2'!$X69</f>
        <v>0</v>
      </c>
      <c r="BF312" s="550">
        <f>'Report 2'!$Y69</f>
        <v>0</v>
      </c>
      <c r="BG312" s="550">
        <f>'Report 2'!$Z69</f>
        <v>0</v>
      </c>
      <c r="BH312" s="550">
        <f>'Report 2'!$AA69</f>
        <v>0</v>
      </c>
      <c r="BI312" s="550">
        <f>'Report 2'!$AB69</f>
        <v>0</v>
      </c>
      <c r="BK312" s="541" t="s">
        <v>669</v>
      </c>
      <c r="BL312" s="537">
        <v>3</v>
      </c>
      <c r="BM312" s="537" t="str">
        <f>'Information Input'!$M$14</f>
        <v xml:space="preserve">      -      </v>
      </c>
      <c r="BN312" s="537" t="s">
        <v>139</v>
      </c>
      <c r="BO312" s="538">
        <f>'Information Input'!$H$33</f>
        <v>43466</v>
      </c>
      <c r="BP312" s="538">
        <f>'Information Input'!$H$34</f>
        <v>43555</v>
      </c>
      <c r="BQ312" s="538">
        <f>'Information Input'!$H$35</f>
        <v>43555</v>
      </c>
      <c r="BR312" s="537" t="str">
        <f>'Information Input'!$J$22</f>
        <v>Quarterly</v>
      </c>
      <c r="BS312" s="538">
        <f>'Information Input'!$H$30</f>
        <v>43555</v>
      </c>
      <c r="BT312" s="537">
        <f>'Information Input'!$J$18</f>
        <v>2019</v>
      </c>
      <c r="BU312" s="579" t="s">
        <v>101</v>
      </c>
      <c r="BV312" s="540" t="s">
        <v>102</v>
      </c>
      <c r="BW312" s="541" t="s">
        <v>103</v>
      </c>
      <c r="BX312" s="537">
        <v>4</v>
      </c>
      <c r="BY312" s="549" t="s">
        <v>164</v>
      </c>
      <c r="BZ312" s="549" t="s">
        <v>252</v>
      </c>
      <c r="CA312" s="543">
        <f>'Report 3'!$R$35</f>
        <v>0</v>
      </c>
      <c r="CC312" s="542" t="s">
        <v>669</v>
      </c>
      <c r="CD312" s="1014" t="s">
        <v>672</v>
      </c>
      <c r="CE312" s="1014" t="str">
        <f>'Information Input'!$M$14</f>
        <v xml:space="preserve">      -      </v>
      </c>
      <c r="CF312" s="551" t="s">
        <v>135</v>
      </c>
      <c r="CG312" s="552">
        <f t="shared" si="72"/>
        <v>43466</v>
      </c>
      <c r="CH312" s="552">
        <f t="shared" si="73"/>
        <v>43555</v>
      </c>
      <c r="CI312" s="552">
        <f>'Information Input'!$H$35</f>
        <v>43555</v>
      </c>
      <c r="CJ312" s="551" t="str">
        <f>'Information Input'!$J$22</f>
        <v>Quarterly</v>
      </c>
      <c r="CK312" s="552">
        <f>'Information Input'!$H$30</f>
        <v>43555</v>
      </c>
      <c r="CL312" s="551">
        <f>'Information Input'!$J$18</f>
        <v>2019</v>
      </c>
      <c r="CM312" s="551" t="s">
        <v>91</v>
      </c>
      <c r="CN312" s="1014" t="s">
        <v>240</v>
      </c>
      <c r="CO312" s="542" t="s">
        <v>240</v>
      </c>
      <c r="CP312" s="542" t="s">
        <v>671</v>
      </c>
      <c r="CQ312" s="551">
        <v>31</v>
      </c>
      <c r="CR312" s="542" t="s">
        <v>173</v>
      </c>
      <c r="CS312" s="542" t="s">
        <v>233</v>
      </c>
      <c r="CT312" s="1015">
        <f>'Report 1'!$AL$18</f>
        <v>0</v>
      </c>
      <c r="CU312" s="1016">
        <f>SUMIF('Report 4A'!$G$16:$G$95,$CQ312,'Report 4A'!$AT$16:$AT$95)</f>
        <v>0</v>
      </c>
      <c r="CV312" s="1017">
        <f t="shared" si="74"/>
        <v>0</v>
      </c>
      <c r="CX312" s="546" t="s">
        <v>669</v>
      </c>
      <c r="CY312" s="537" t="s">
        <v>308</v>
      </c>
      <c r="CZ312" s="537" t="str">
        <f>'Information Input'!$M$14</f>
        <v xml:space="preserve">      -      </v>
      </c>
      <c r="DA312" s="538">
        <f>'Information Input'!$H$35</f>
        <v>43555</v>
      </c>
      <c r="DB312" s="537" t="str">
        <f>'Information Input'!$J$22</f>
        <v>Quarterly</v>
      </c>
      <c r="DC312" s="552">
        <f>'Information Input'!$H$30</f>
        <v>43555</v>
      </c>
      <c r="DD312" s="553" t="str">
        <f t="shared" si="76"/>
        <v>201803</v>
      </c>
      <c r="DE312" s="541" t="s">
        <v>103</v>
      </c>
      <c r="DF312" s="541" t="s">
        <v>682</v>
      </c>
      <c r="DG312" s="544">
        <f>'Report 5H'!$O$161</f>
        <v>0</v>
      </c>
      <c r="DH312" s="550">
        <f>'Report 5H'!$O$162</f>
        <v>0</v>
      </c>
      <c r="DI312" s="544">
        <f>'Report 5H'!$O$163</f>
        <v>0</v>
      </c>
      <c r="DJ312" s="544">
        <f>'Report 5H'!$O$164</f>
        <v>0</v>
      </c>
      <c r="DK312" s="544">
        <f>'Report 5H'!$O$165</f>
        <v>0</v>
      </c>
      <c r="DL312" s="544">
        <f>'Report 5H'!$O$166</f>
        <v>0</v>
      </c>
      <c r="DM312" s="544">
        <f>'Report 5H'!$O$167</f>
        <v>0</v>
      </c>
      <c r="DN312" s="544">
        <f>'Report 5H'!$O$168</f>
        <v>0</v>
      </c>
      <c r="DO312" s="544">
        <f>'Report 5H'!$O$169</f>
        <v>0</v>
      </c>
      <c r="DP312" s="544">
        <f>'Report 5H'!$O$170</f>
        <v>0</v>
      </c>
      <c r="DQ312" s="544">
        <f>'Report 5H'!$O$171</f>
        <v>0</v>
      </c>
    </row>
    <row r="313" spans="2:121">
      <c r="B313" s="535" t="s">
        <v>669</v>
      </c>
      <c r="C313" s="536">
        <v>1</v>
      </c>
      <c r="D313" s="537" t="str">
        <f>'Information Input'!$M$14</f>
        <v xml:space="preserve">      -      </v>
      </c>
      <c r="E313" s="537" t="s">
        <v>135</v>
      </c>
      <c r="F313" s="538">
        <f t="shared" si="70"/>
        <v>43466</v>
      </c>
      <c r="G313" s="538">
        <f t="shared" si="71"/>
        <v>43555</v>
      </c>
      <c r="H313" s="538">
        <f>'Information Input'!$H$35</f>
        <v>43555</v>
      </c>
      <c r="I313" s="537" t="str">
        <f>'Information Input'!$J$22</f>
        <v>Quarterly</v>
      </c>
      <c r="J313" s="538">
        <f>'Information Input'!$H$30</f>
        <v>43555</v>
      </c>
      <c r="K313" s="537">
        <f>'Information Input'!$J$18</f>
        <v>2019</v>
      </c>
      <c r="L313" s="579" t="s">
        <v>99</v>
      </c>
      <c r="M313" s="540" t="s">
        <v>100</v>
      </c>
      <c r="N313" s="541" t="s">
        <v>96</v>
      </c>
      <c r="O313" s="542" t="s">
        <v>671</v>
      </c>
      <c r="P313" s="537">
        <v>19</v>
      </c>
      <c r="Q313" s="541" t="s">
        <v>161</v>
      </c>
      <c r="R313" s="541" t="s">
        <v>235</v>
      </c>
      <c r="S313" s="543">
        <f>'Report 1'!$W$18</f>
        <v>0</v>
      </c>
      <c r="T313" s="544">
        <f>'Report 1'!$W$39</f>
        <v>0</v>
      </c>
      <c r="U313" s="545">
        <f>'Report 1'!$W$125</f>
        <v>0</v>
      </c>
      <c r="AL313" s="546" t="s">
        <v>669</v>
      </c>
      <c r="AM313" s="547">
        <v>2</v>
      </c>
      <c r="AN313" s="547" t="str">
        <f>'Information Input'!$M$14</f>
        <v xml:space="preserve">      -      </v>
      </c>
      <c r="AO313" s="547" t="s">
        <v>137</v>
      </c>
      <c r="AP313" s="538">
        <f t="shared" si="77"/>
        <v>43647</v>
      </c>
      <c r="AQ313" s="538">
        <f t="shared" si="78"/>
        <v>43738</v>
      </c>
      <c r="AR313" s="538">
        <f>'Information Input'!$H$35</f>
        <v>43555</v>
      </c>
      <c r="AS313" s="547" t="str">
        <f>'Information Input'!$J$22</f>
        <v>Quarterly</v>
      </c>
      <c r="AT313" s="538">
        <f>'Information Input'!$H$30</f>
        <v>43555</v>
      </c>
      <c r="AU313" s="547">
        <f>'Information Input'!$J$18</f>
        <v>2019</v>
      </c>
      <c r="AV313" s="547" t="s">
        <v>92</v>
      </c>
      <c r="AW313" s="547" t="s">
        <v>93</v>
      </c>
      <c r="AX313" s="547" t="s">
        <v>91</v>
      </c>
      <c r="AY313" s="548" t="s">
        <v>671</v>
      </c>
      <c r="AZ313" s="547">
        <v>18</v>
      </c>
      <c r="BA313" s="549" t="s">
        <v>160</v>
      </c>
      <c r="BB313" s="543" t="s">
        <v>235</v>
      </c>
      <c r="BC313" s="550">
        <f>'Report 2'!$V70</f>
        <v>0</v>
      </c>
      <c r="BD313" s="550">
        <f>'Report 2'!$W70</f>
        <v>0</v>
      </c>
      <c r="BE313" s="550">
        <f>'Report 2'!$X70</f>
        <v>0</v>
      </c>
      <c r="BF313" s="550">
        <f>'Report 2'!$Y70</f>
        <v>0</v>
      </c>
      <c r="BG313" s="550">
        <f>'Report 2'!$Z70</f>
        <v>0</v>
      </c>
      <c r="BH313" s="550">
        <f>'Report 2'!$AA70</f>
        <v>0</v>
      </c>
      <c r="BI313" s="550">
        <f>'Report 2'!$AB70</f>
        <v>0</v>
      </c>
      <c r="BK313" s="541" t="s">
        <v>669</v>
      </c>
      <c r="BL313" s="537">
        <v>3</v>
      </c>
      <c r="BM313" s="537" t="str">
        <f>'Information Input'!$M$14</f>
        <v xml:space="preserve">      -      </v>
      </c>
      <c r="BN313" s="537" t="s">
        <v>139</v>
      </c>
      <c r="BO313" s="538">
        <f>'Information Input'!$H$33</f>
        <v>43466</v>
      </c>
      <c r="BP313" s="538">
        <f>'Information Input'!$H$34</f>
        <v>43555</v>
      </c>
      <c r="BQ313" s="538">
        <f>'Information Input'!$H$35</f>
        <v>43555</v>
      </c>
      <c r="BR313" s="537" t="str">
        <f>'Information Input'!$J$22</f>
        <v>Quarterly</v>
      </c>
      <c r="BS313" s="538">
        <f>'Information Input'!$H$30</f>
        <v>43555</v>
      </c>
      <c r="BT313" s="537">
        <f>'Information Input'!$J$18</f>
        <v>2019</v>
      </c>
      <c r="BU313" s="579" t="s">
        <v>101</v>
      </c>
      <c r="BV313" s="540" t="s">
        <v>102</v>
      </c>
      <c r="BW313" s="541" t="s">
        <v>103</v>
      </c>
      <c r="BX313" s="537">
        <v>5</v>
      </c>
      <c r="BY313" s="549" t="s">
        <v>253</v>
      </c>
      <c r="BZ313" s="549" t="s">
        <v>254</v>
      </c>
      <c r="CA313" s="543">
        <f>'Report 3'!$R$36</f>
        <v>0</v>
      </c>
      <c r="CC313" s="542" t="s">
        <v>669</v>
      </c>
      <c r="CD313" s="1014" t="s">
        <v>672</v>
      </c>
      <c r="CE313" s="1014" t="str">
        <f>'Information Input'!$M$14</f>
        <v xml:space="preserve">      -      </v>
      </c>
      <c r="CF313" s="551" t="s">
        <v>135</v>
      </c>
      <c r="CG313" s="552">
        <f t="shared" si="72"/>
        <v>43466</v>
      </c>
      <c r="CH313" s="552">
        <f t="shared" si="73"/>
        <v>43555</v>
      </c>
      <c r="CI313" s="552">
        <f>'Information Input'!$H$35</f>
        <v>43555</v>
      </c>
      <c r="CJ313" s="551" t="str">
        <f>'Information Input'!$J$22</f>
        <v>Quarterly</v>
      </c>
      <c r="CK313" s="552">
        <f>'Information Input'!$H$30</f>
        <v>43555</v>
      </c>
      <c r="CL313" s="551">
        <f>'Information Input'!$J$18</f>
        <v>2019</v>
      </c>
      <c r="CM313" s="551" t="s">
        <v>91</v>
      </c>
      <c r="CN313" s="1014" t="s">
        <v>240</v>
      </c>
      <c r="CO313" s="542" t="s">
        <v>240</v>
      </c>
      <c r="CP313" s="542" t="s">
        <v>671</v>
      </c>
      <c r="CQ313" s="551">
        <v>32</v>
      </c>
      <c r="CR313" s="542" t="s">
        <v>174</v>
      </c>
      <c r="CS313" s="542" t="s">
        <v>238</v>
      </c>
      <c r="CT313" s="1015">
        <f>'Report 1'!$AL$18</f>
        <v>0</v>
      </c>
      <c r="CU313" s="1016">
        <f>SUMIF('Report 4A'!$G$16:$G$95,$CQ313,'Report 4A'!$AT$16:$AT$95)</f>
        <v>0</v>
      </c>
      <c r="CV313" s="1017">
        <f t="shared" si="74"/>
        <v>0</v>
      </c>
      <c r="CX313" s="546" t="s">
        <v>669</v>
      </c>
      <c r="CY313" s="537" t="s">
        <v>308</v>
      </c>
      <c r="CZ313" s="537" t="str">
        <f>'Information Input'!$M$14</f>
        <v xml:space="preserve">      -      </v>
      </c>
      <c r="DA313" s="538">
        <f>'Information Input'!$H$35</f>
        <v>43555</v>
      </c>
      <c r="DB313" s="537" t="str">
        <f>'Information Input'!$J$22</f>
        <v>Quarterly</v>
      </c>
      <c r="DC313" s="552">
        <f>'Information Input'!$H$30</f>
        <v>43555</v>
      </c>
      <c r="DD313" s="553" t="str">
        <f t="shared" si="76"/>
        <v>201802</v>
      </c>
      <c r="DE313" s="541" t="s">
        <v>103</v>
      </c>
      <c r="DF313" s="541" t="s">
        <v>682</v>
      </c>
      <c r="DG313" s="544">
        <f>'Report 5H'!$P$161</f>
        <v>0</v>
      </c>
      <c r="DH313" s="550">
        <f>'Report 5H'!$P$162</f>
        <v>0</v>
      </c>
      <c r="DI313" s="544">
        <f>'Report 5H'!$P$163</f>
        <v>0</v>
      </c>
      <c r="DJ313" s="544">
        <f>'Report 5H'!$P$164</f>
        <v>0</v>
      </c>
      <c r="DK313" s="544">
        <f>'Report 5H'!$P$165</f>
        <v>0</v>
      </c>
      <c r="DL313" s="544">
        <f>'Report 5H'!$P$166</f>
        <v>0</v>
      </c>
      <c r="DM313" s="544">
        <f>'Report 5H'!$P$167</f>
        <v>0</v>
      </c>
      <c r="DN313" s="544">
        <f>'Report 5H'!$P$168</f>
        <v>0</v>
      </c>
      <c r="DO313" s="544">
        <f>'Report 5H'!$P$169</f>
        <v>0</v>
      </c>
      <c r="DP313" s="544">
        <f>'Report 5H'!$P$170</f>
        <v>0</v>
      </c>
      <c r="DQ313" s="544">
        <f>'Report 5H'!$P$171</f>
        <v>0</v>
      </c>
    </row>
    <row r="314" spans="2:121">
      <c r="B314" s="535" t="s">
        <v>669</v>
      </c>
      <c r="C314" s="536">
        <v>1</v>
      </c>
      <c r="D314" s="537" t="str">
        <f>'Information Input'!$M$14</f>
        <v xml:space="preserve">      -      </v>
      </c>
      <c r="E314" s="537" t="s">
        <v>135</v>
      </c>
      <c r="F314" s="538">
        <f t="shared" si="70"/>
        <v>43466</v>
      </c>
      <c r="G314" s="538">
        <f t="shared" si="71"/>
        <v>43555</v>
      </c>
      <c r="H314" s="538">
        <f>'Information Input'!$H$35</f>
        <v>43555</v>
      </c>
      <c r="I314" s="537" t="str">
        <f>'Information Input'!$J$22</f>
        <v>Quarterly</v>
      </c>
      <c r="J314" s="538">
        <f>'Information Input'!$H$30</f>
        <v>43555</v>
      </c>
      <c r="K314" s="537">
        <f>'Information Input'!$J$18</f>
        <v>2019</v>
      </c>
      <c r="L314" s="579" t="s">
        <v>99</v>
      </c>
      <c r="M314" s="540" t="s">
        <v>100</v>
      </c>
      <c r="N314" s="541" t="s">
        <v>96</v>
      </c>
      <c r="O314" s="542" t="s">
        <v>671</v>
      </c>
      <c r="P314" s="537">
        <v>20</v>
      </c>
      <c r="Q314" s="541" t="s">
        <v>162</v>
      </c>
      <c r="R314" s="541" t="s">
        <v>235</v>
      </c>
      <c r="S314" s="543">
        <f>'Report 1'!$W$18</f>
        <v>0</v>
      </c>
      <c r="T314" s="544">
        <f>'Report 1'!$W$40</f>
        <v>0</v>
      </c>
      <c r="U314" s="545">
        <f>'Report 1'!$W$126</f>
        <v>0</v>
      </c>
      <c r="AL314" s="546" t="s">
        <v>669</v>
      </c>
      <c r="AM314" s="547">
        <v>2</v>
      </c>
      <c r="AN314" s="547" t="str">
        <f>'Information Input'!$M$14</f>
        <v xml:space="preserve">      -      </v>
      </c>
      <c r="AO314" s="547" t="s">
        <v>137</v>
      </c>
      <c r="AP314" s="538">
        <f t="shared" si="77"/>
        <v>43647</v>
      </c>
      <c r="AQ314" s="538">
        <f t="shared" si="78"/>
        <v>43738</v>
      </c>
      <c r="AR314" s="538">
        <f>'Information Input'!$H$35</f>
        <v>43555</v>
      </c>
      <c r="AS314" s="547" t="str">
        <f>'Information Input'!$J$22</f>
        <v>Quarterly</v>
      </c>
      <c r="AT314" s="538">
        <f>'Information Input'!$H$30</f>
        <v>43555</v>
      </c>
      <c r="AU314" s="547">
        <f>'Information Input'!$J$18</f>
        <v>2019</v>
      </c>
      <c r="AV314" s="547" t="s">
        <v>92</v>
      </c>
      <c r="AW314" s="547" t="s">
        <v>93</v>
      </c>
      <c r="AX314" s="547" t="s">
        <v>91</v>
      </c>
      <c r="AY314" s="548" t="s">
        <v>671</v>
      </c>
      <c r="AZ314" s="547">
        <v>19</v>
      </c>
      <c r="BA314" s="549" t="s">
        <v>161</v>
      </c>
      <c r="BB314" s="543" t="s">
        <v>235</v>
      </c>
      <c r="BC314" s="550">
        <f>'Report 2'!$V71</f>
        <v>0</v>
      </c>
      <c r="BD314" s="550">
        <f>'Report 2'!$W71</f>
        <v>0</v>
      </c>
      <c r="BE314" s="550">
        <f>'Report 2'!$X71</f>
        <v>0</v>
      </c>
      <c r="BF314" s="550">
        <f>'Report 2'!$Y71</f>
        <v>0</v>
      </c>
      <c r="BG314" s="550">
        <f>'Report 2'!$Z71</f>
        <v>0</v>
      </c>
      <c r="BH314" s="550">
        <f>'Report 2'!$AA71</f>
        <v>0</v>
      </c>
      <c r="BI314" s="550">
        <f>'Report 2'!$AB71</f>
        <v>0</v>
      </c>
      <c r="BK314" s="541" t="s">
        <v>669</v>
      </c>
      <c r="BL314" s="537">
        <v>3</v>
      </c>
      <c r="BM314" s="537" t="str">
        <f>'Information Input'!$M$14</f>
        <v xml:space="preserve">      -      </v>
      </c>
      <c r="BN314" s="537" t="s">
        <v>139</v>
      </c>
      <c r="BO314" s="538">
        <f>'Information Input'!$H$33</f>
        <v>43466</v>
      </c>
      <c r="BP314" s="538">
        <f>'Information Input'!$H$34</f>
        <v>43555</v>
      </c>
      <c r="BQ314" s="538">
        <f>'Information Input'!$H$35</f>
        <v>43555</v>
      </c>
      <c r="BR314" s="537" t="str">
        <f>'Information Input'!$J$22</f>
        <v>Quarterly</v>
      </c>
      <c r="BS314" s="538">
        <f>'Information Input'!$H$30</f>
        <v>43555</v>
      </c>
      <c r="BT314" s="537">
        <f>'Information Input'!$J$18</f>
        <v>2019</v>
      </c>
      <c r="BU314" s="579" t="s">
        <v>101</v>
      </c>
      <c r="BV314" s="540" t="s">
        <v>102</v>
      </c>
      <c r="BW314" s="541" t="s">
        <v>103</v>
      </c>
      <c r="BX314" s="537">
        <v>6</v>
      </c>
      <c r="BY314" s="549" t="s">
        <v>255</v>
      </c>
      <c r="BZ314" s="549" t="s">
        <v>254</v>
      </c>
      <c r="CA314" s="543">
        <f>'Report 3'!$R$37</f>
        <v>0</v>
      </c>
      <c r="CC314" s="542" t="s">
        <v>669</v>
      </c>
      <c r="CD314" s="1014" t="s">
        <v>672</v>
      </c>
      <c r="CE314" s="1014" t="str">
        <f>'Information Input'!$M$14</f>
        <v xml:space="preserve">      -      </v>
      </c>
      <c r="CF314" s="551" t="s">
        <v>135</v>
      </c>
      <c r="CG314" s="552">
        <f t="shared" si="72"/>
        <v>43466</v>
      </c>
      <c r="CH314" s="552">
        <f t="shared" si="73"/>
        <v>43555</v>
      </c>
      <c r="CI314" s="552">
        <f>'Information Input'!$H$35</f>
        <v>43555</v>
      </c>
      <c r="CJ314" s="551" t="str">
        <f>'Information Input'!$J$22</f>
        <v>Quarterly</v>
      </c>
      <c r="CK314" s="552">
        <f>'Information Input'!$H$30</f>
        <v>43555</v>
      </c>
      <c r="CL314" s="551">
        <f>'Information Input'!$J$18</f>
        <v>2019</v>
      </c>
      <c r="CM314" s="551" t="s">
        <v>91</v>
      </c>
      <c r="CN314" s="1014" t="s">
        <v>240</v>
      </c>
      <c r="CO314" s="542" t="s">
        <v>240</v>
      </c>
      <c r="CP314" s="542" t="s">
        <v>671</v>
      </c>
      <c r="CQ314" s="551">
        <v>33</v>
      </c>
      <c r="CR314" s="542" t="s">
        <v>175</v>
      </c>
      <c r="CS314" s="542" t="s">
        <v>233</v>
      </c>
      <c r="CT314" s="1015">
        <f>'Report 1'!$AL$18</f>
        <v>0</v>
      </c>
      <c r="CU314" s="1016">
        <f>SUMIF('Report 4A'!$G$16:$G$95,$CQ314,'Report 4A'!$AT$16:$AT$95)</f>
        <v>0</v>
      </c>
      <c r="CV314" s="1017">
        <f t="shared" si="74"/>
        <v>0</v>
      </c>
      <c r="CX314" s="546" t="s">
        <v>669</v>
      </c>
      <c r="CY314" s="537" t="s">
        <v>308</v>
      </c>
      <c r="CZ314" s="537" t="str">
        <f>'Information Input'!$M$14</f>
        <v xml:space="preserve">      -      </v>
      </c>
      <c r="DA314" s="538">
        <f>'Information Input'!$H$35</f>
        <v>43555</v>
      </c>
      <c r="DB314" s="537" t="str">
        <f>'Information Input'!$J$22</f>
        <v>Quarterly</v>
      </c>
      <c r="DC314" s="552">
        <f>'Information Input'!$H$30</f>
        <v>43555</v>
      </c>
      <c r="DD314" s="553" t="str">
        <f t="shared" si="76"/>
        <v>201801</v>
      </c>
      <c r="DE314" s="541" t="s">
        <v>103</v>
      </c>
      <c r="DF314" s="541" t="s">
        <v>682</v>
      </c>
      <c r="DG314" s="544">
        <f>'Report 5H'!$Q$161</f>
        <v>0</v>
      </c>
      <c r="DH314" s="550">
        <f>'Report 5H'!$Q$162</f>
        <v>0</v>
      </c>
      <c r="DI314" s="544">
        <f>'Report 5H'!$Q$163</f>
        <v>0</v>
      </c>
      <c r="DJ314" s="544">
        <f>'Report 5H'!$Q$164</f>
        <v>0</v>
      </c>
      <c r="DK314" s="544">
        <f>'Report 5H'!$Q$165</f>
        <v>0</v>
      </c>
      <c r="DL314" s="544">
        <f>'Report 5H'!$Q$166</f>
        <v>0</v>
      </c>
      <c r="DM314" s="544">
        <f>'Report 5H'!$Q$167</f>
        <v>0</v>
      </c>
      <c r="DN314" s="544">
        <f>'Report 5H'!$Q$168</f>
        <v>0</v>
      </c>
      <c r="DO314" s="544">
        <f>'Report 5H'!$Q$169</f>
        <v>0</v>
      </c>
      <c r="DP314" s="544">
        <f>'Report 5H'!$Q$170</f>
        <v>0</v>
      </c>
      <c r="DQ314" s="544">
        <f>'Report 5H'!$Q$171</f>
        <v>0</v>
      </c>
    </row>
    <row r="315" spans="2:121">
      <c r="B315" s="535" t="s">
        <v>669</v>
      </c>
      <c r="C315" s="536">
        <v>1</v>
      </c>
      <c r="D315" s="537" t="str">
        <f>'Information Input'!$M$14</f>
        <v xml:space="preserve">      -      </v>
      </c>
      <c r="E315" s="537" t="s">
        <v>135</v>
      </c>
      <c r="F315" s="538">
        <f t="shared" si="70"/>
        <v>43466</v>
      </c>
      <c r="G315" s="538">
        <f t="shared" si="71"/>
        <v>43555</v>
      </c>
      <c r="H315" s="538">
        <f>'Information Input'!$H$35</f>
        <v>43555</v>
      </c>
      <c r="I315" s="537" t="str">
        <f>'Information Input'!$J$22</f>
        <v>Quarterly</v>
      </c>
      <c r="J315" s="538">
        <f>'Information Input'!$H$30</f>
        <v>43555</v>
      </c>
      <c r="K315" s="537">
        <f>'Information Input'!$J$18</f>
        <v>2019</v>
      </c>
      <c r="L315" s="579" t="s">
        <v>99</v>
      </c>
      <c r="M315" s="540" t="s">
        <v>100</v>
      </c>
      <c r="N315" s="541" t="s">
        <v>96</v>
      </c>
      <c r="O315" s="542" t="s">
        <v>671</v>
      </c>
      <c r="P315" s="537">
        <v>21</v>
      </c>
      <c r="Q315" s="541" t="s">
        <v>163</v>
      </c>
      <c r="R315" s="541" t="s">
        <v>235</v>
      </c>
      <c r="S315" s="543">
        <f>'Report 1'!$W$18</f>
        <v>0</v>
      </c>
      <c r="T315" s="544">
        <f>'Report 1'!$W$41</f>
        <v>0</v>
      </c>
      <c r="U315" s="545">
        <f>'Report 1'!$W$127</f>
        <v>0</v>
      </c>
      <c r="AL315" s="546" t="s">
        <v>669</v>
      </c>
      <c r="AM315" s="547">
        <v>2</v>
      </c>
      <c r="AN315" s="547" t="str">
        <f>'Information Input'!$M$14</f>
        <v xml:space="preserve">      -      </v>
      </c>
      <c r="AO315" s="547" t="s">
        <v>137</v>
      </c>
      <c r="AP315" s="538">
        <f t="shared" si="77"/>
        <v>43647</v>
      </c>
      <c r="AQ315" s="538">
        <f t="shared" si="78"/>
        <v>43738</v>
      </c>
      <c r="AR315" s="538">
        <f>'Information Input'!$H$35</f>
        <v>43555</v>
      </c>
      <c r="AS315" s="547" t="str">
        <f>'Information Input'!$J$22</f>
        <v>Quarterly</v>
      </c>
      <c r="AT315" s="538">
        <f>'Information Input'!$H$30</f>
        <v>43555</v>
      </c>
      <c r="AU315" s="547">
        <f>'Information Input'!$J$18</f>
        <v>2019</v>
      </c>
      <c r="AV315" s="547" t="s">
        <v>92</v>
      </c>
      <c r="AW315" s="547" t="s">
        <v>93</v>
      </c>
      <c r="AX315" s="547" t="s">
        <v>91</v>
      </c>
      <c r="AY315" s="548" t="s">
        <v>671</v>
      </c>
      <c r="AZ315" s="547">
        <v>20</v>
      </c>
      <c r="BA315" s="549" t="s">
        <v>162</v>
      </c>
      <c r="BB315" s="543" t="s">
        <v>235</v>
      </c>
      <c r="BC315" s="550">
        <f>'Report 2'!$V72</f>
        <v>0</v>
      </c>
      <c r="BD315" s="550">
        <f>'Report 2'!$W72</f>
        <v>0</v>
      </c>
      <c r="BE315" s="550">
        <f>'Report 2'!$X72</f>
        <v>0</v>
      </c>
      <c r="BF315" s="550">
        <f>'Report 2'!$Y72</f>
        <v>0</v>
      </c>
      <c r="BG315" s="550">
        <f>'Report 2'!$Z72</f>
        <v>0</v>
      </c>
      <c r="BH315" s="550">
        <f>'Report 2'!$AA72</f>
        <v>0</v>
      </c>
      <c r="BI315" s="550">
        <f>'Report 2'!$AB72</f>
        <v>0</v>
      </c>
      <c r="BK315" s="541" t="s">
        <v>669</v>
      </c>
      <c r="BL315" s="537">
        <v>3</v>
      </c>
      <c r="BM315" s="537" t="str">
        <f>'Information Input'!$M$14</f>
        <v xml:space="preserve">      -      </v>
      </c>
      <c r="BN315" s="537" t="s">
        <v>139</v>
      </c>
      <c r="BO315" s="538">
        <f>'Information Input'!$H$33</f>
        <v>43466</v>
      </c>
      <c r="BP315" s="538">
        <f>'Information Input'!$H$34</f>
        <v>43555</v>
      </c>
      <c r="BQ315" s="538">
        <f>'Information Input'!$H$35</f>
        <v>43555</v>
      </c>
      <c r="BR315" s="537" t="str">
        <f>'Information Input'!$J$22</f>
        <v>Quarterly</v>
      </c>
      <c r="BS315" s="538">
        <f>'Information Input'!$H$30</f>
        <v>43555</v>
      </c>
      <c r="BT315" s="537">
        <f>'Information Input'!$J$18</f>
        <v>2019</v>
      </c>
      <c r="BU315" s="579" t="s">
        <v>101</v>
      </c>
      <c r="BV315" s="540" t="s">
        <v>102</v>
      </c>
      <c r="BW315" s="541" t="s">
        <v>103</v>
      </c>
      <c r="BX315" s="537">
        <v>7</v>
      </c>
      <c r="BY315" s="549" t="s">
        <v>256</v>
      </c>
      <c r="BZ315" s="549" t="s">
        <v>254</v>
      </c>
      <c r="CA315" s="543">
        <f>'Report 3'!$R$38</f>
        <v>0</v>
      </c>
      <c r="CC315" s="542" t="s">
        <v>669</v>
      </c>
      <c r="CD315" s="1014" t="s">
        <v>672</v>
      </c>
      <c r="CE315" s="1014" t="str">
        <f>'Information Input'!$M$14</f>
        <v xml:space="preserve">      -      </v>
      </c>
      <c r="CF315" s="551" t="s">
        <v>135</v>
      </c>
      <c r="CG315" s="552">
        <f t="shared" si="72"/>
        <v>43466</v>
      </c>
      <c r="CH315" s="552">
        <f t="shared" si="73"/>
        <v>43555</v>
      </c>
      <c r="CI315" s="552">
        <f>'Information Input'!$H$35</f>
        <v>43555</v>
      </c>
      <c r="CJ315" s="551" t="str">
        <f>'Information Input'!$J$22</f>
        <v>Quarterly</v>
      </c>
      <c r="CK315" s="552">
        <f>'Information Input'!$H$30</f>
        <v>43555</v>
      </c>
      <c r="CL315" s="551">
        <f>'Information Input'!$J$18</f>
        <v>2019</v>
      </c>
      <c r="CM315" s="551" t="s">
        <v>91</v>
      </c>
      <c r="CN315" s="1014" t="s">
        <v>240</v>
      </c>
      <c r="CO315" s="542" t="s">
        <v>240</v>
      </c>
      <c r="CP315" s="542" t="s">
        <v>671</v>
      </c>
      <c r="CQ315" s="551">
        <v>34</v>
      </c>
      <c r="CR315" s="542" t="s">
        <v>176</v>
      </c>
      <c r="CS315" s="542" t="s">
        <v>238</v>
      </c>
      <c r="CT315" s="1015">
        <f>'Report 1'!$AL$18</f>
        <v>0</v>
      </c>
      <c r="CU315" s="1016">
        <f>SUMIF('Report 4A'!$G$16:$G$95,$CQ315,'Report 4A'!$AT$16:$AT$95)</f>
        <v>0</v>
      </c>
      <c r="CV315" s="1017">
        <f t="shared" si="74"/>
        <v>0</v>
      </c>
      <c r="CX315" s="546" t="s">
        <v>669</v>
      </c>
      <c r="CY315" s="537" t="s">
        <v>308</v>
      </c>
      <c r="CZ315" s="537" t="str">
        <f>'Information Input'!$M$14</f>
        <v xml:space="preserve">      -      </v>
      </c>
      <c r="DA315" s="552">
        <f>'Information Input'!$H$35</f>
        <v>43555</v>
      </c>
      <c r="DB315" s="537" t="str">
        <f>'Information Input'!$J$22</f>
        <v>Quarterly</v>
      </c>
      <c r="DC315" s="552">
        <f>'Information Input'!$H$30</f>
        <v>43555</v>
      </c>
      <c r="DD315" s="553" t="str">
        <f t="shared" si="76"/>
        <v>201712</v>
      </c>
      <c r="DE315" s="541" t="s">
        <v>103</v>
      </c>
      <c r="DF315" s="541" t="s">
        <v>682</v>
      </c>
      <c r="DG315" s="544">
        <f>'Report 5H'!$R$161</f>
        <v>0</v>
      </c>
      <c r="DH315" s="550">
        <f>'Report 5H'!$R$162</f>
        <v>0</v>
      </c>
      <c r="DI315" s="544">
        <f>'Report 5H'!$R$163</f>
        <v>0</v>
      </c>
      <c r="DJ315" s="544">
        <f>'Report 5H'!$R$164</f>
        <v>0</v>
      </c>
      <c r="DK315" s="544">
        <f>'Report 5H'!$R$165</f>
        <v>0</v>
      </c>
      <c r="DL315" s="544">
        <f>'Report 5H'!$R$166</f>
        <v>0</v>
      </c>
      <c r="DM315" s="544">
        <f>'Report 5H'!$R$167</f>
        <v>0</v>
      </c>
      <c r="DN315" s="544">
        <f>'Report 5H'!$R$168</f>
        <v>0</v>
      </c>
      <c r="DO315" s="544">
        <f>'Report 5H'!$R$169</f>
        <v>0</v>
      </c>
      <c r="DP315" s="544">
        <f>'Report 5H'!$R$170</f>
        <v>0</v>
      </c>
      <c r="DQ315" s="544">
        <f>'Report 5H'!$R$171</f>
        <v>0</v>
      </c>
    </row>
    <row r="316" spans="2:121">
      <c r="B316" s="535" t="s">
        <v>669</v>
      </c>
      <c r="C316" s="536">
        <v>1</v>
      </c>
      <c r="D316" s="537" t="str">
        <f>'Information Input'!$M$14</f>
        <v xml:space="preserve">      -      </v>
      </c>
      <c r="E316" s="537" t="s">
        <v>135</v>
      </c>
      <c r="F316" s="538">
        <f t="shared" si="70"/>
        <v>43466</v>
      </c>
      <c r="G316" s="538">
        <f t="shared" si="71"/>
        <v>43555</v>
      </c>
      <c r="H316" s="538">
        <f>'Information Input'!$H$35</f>
        <v>43555</v>
      </c>
      <c r="I316" s="537" t="str">
        <f>'Information Input'!$J$22</f>
        <v>Quarterly</v>
      </c>
      <c r="J316" s="538">
        <f>'Information Input'!$H$30</f>
        <v>43555</v>
      </c>
      <c r="K316" s="537">
        <f>'Information Input'!$J$18</f>
        <v>2019</v>
      </c>
      <c r="L316" s="579" t="s">
        <v>99</v>
      </c>
      <c r="M316" s="540" t="s">
        <v>100</v>
      </c>
      <c r="N316" s="541" t="s">
        <v>96</v>
      </c>
      <c r="O316" s="542" t="s">
        <v>671</v>
      </c>
      <c r="P316" s="537">
        <v>22</v>
      </c>
      <c r="Q316" s="541" t="s">
        <v>164</v>
      </c>
      <c r="R316" s="541" t="s">
        <v>236</v>
      </c>
      <c r="S316" s="543">
        <f>'Report 1'!$W$18</f>
        <v>0</v>
      </c>
      <c r="T316" s="544">
        <f>'Report 1'!$W$42</f>
        <v>0</v>
      </c>
      <c r="U316" s="545">
        <f>'Report 1'!$W$128</f>
        <v>0</v>
      </c>
      <c r="AL316" s="546" t="s">
        <v>669</v>
      </c>
      <c r="AM316" s="547">
        <v>2</v>
      </c>
      <c r="AN316" s="547" t="str">
        <f>'Information Input'!$M$14</f>
        <v xml:space="preserve">      -      </v>
      </c>
      <c r="AO316" s="547" t="s">
        <v>137</v>
      </c>
      <c r="AP316" s="538">
        <f t="shared" si="77"/>
        <v>43647</v>
      </c>
      <c r="AQ316" s="538">
        <f t="shared" si="78"/>
        <v>43738</v>
      </c>
      <c r="AR316" s="538">
        <f>'Information Input'!$H$35</f>
        <v>43555</v>
      </c>
      <c r="AS316" s="547" t="str">
        <f>'Information Input'!$J$22</f>
        <v>Quarterly</v>
      </c>
      <c r="AT316" s="538">
        <f>'Information Input'!$H$30</f>
        <v>43555</v>
      </c>
      <c r="AU316" s="547">
        <f>'Information Input'!$J$18</f>
        <v>2019</v>
      </c>
      <c r="AV316" s="547" t="s">
        <v>92</v>
      </c>
      <c r="AW316" s="547" t="s">
        <v>93</v>
      </c>
      <c r="AX316" s="547" t="s">
        <v>91</v>
      </c>
      <c r="AY316" s="548" t="s">
        <v>671</v>
      </c>
      <c r="AZ316" s="547">
        <v>21</v>
      </c>
      <c r="BA316" s="549" t="s">
        <v>163</v>
      </c>
      <c r="BB316" s="543" t="s">
        <v>235</v>
      </c>
      <c r="BC316" s="550">
        <f>'Report 2'!$V73</f>
        <v>0</v>
      </c>
      <c r="BD316" s="550">
        <f>'Report 2'!$W73</f>
        <v>0</v>
      </c>
      <c r="BE316" s="550">
        <f>'Report 2'!$X73</f>
        <v>0</v>
      </c>
      <c r="BF316" s="550">
        <f>'Report 2'!$Y73</f>
        <v>0</v>
      </c>
      <c r="BG316" s="550">
        <f>'Report 2'!$Z73</f>
        <v>0</v>
      </c>
      <c r="BH316" s="550">
        <f>'Report 2'!$AA73</f>
        <v>0</v>
      </c>
      <c r="BI316" s="550">
        <f>'Report 2'!$AB73</f>
        <v>0</v>
      </c>
      <c r="BK316" s="541" t="s">
        <v>669</v>
      </c>
      <c r="BL316" s="537">
        <v>3</v>
      </c>
      <c r="BM316" s="537" t="str">
        <f>'Information Input'!$M$14</f>
        <v xml:space="preserve">      -      </v>
      </c>
      <c r="BN316" s="537" t="s">
        <v>139</v>
      </c>
      <c r="BO316" s="538">
        <f>'Information Input'!$H$33</f>
        <v>43466</v>
      </c>
      <c r="BP316" s="538">
        <f>'Information Input'!$H$34</f>
        <v>43555</v>
      </c>
      <c r="BQ316" s="538">
        <f>'Information Input'!$H$35</f>
        <v>43555</v>
      </c>
      <c r="BR316" s="537" t="str">
        <f>'Information Input'!$J$22</f>
        <v>Quarterly</v>
      </c>
      <c r="BS316" s="538">
        <f>'Information Input'!$H$30</f>
        <v>43555</v>
      </c>
      <c r="BT316" s="537">
        <f>'Information Input'!$J$18</f>
        <v>2019</v>
      </c>
      <c r="BU316" s="579" t="s">
        <v>101</v>
      </c>
      <c r="BV316" s="540" t="s">
        <v>102</v>
      </c>
      <c r="BW316" s="541" t="s">
        <v>103</v>
      </c>
      <c r="BX316" s="537">
        <v>8</v>
      </c>
      <c r="BY316" s="549" t="s">
        <v>178</v>
      </c>
      <c r="BZ316" s="549" t="s">
        <v>257</v>
      </c>
      <c r="CA316" s="543">
        <f>'Report 3'!$R$39</f>
        <v>0</v>
      </c>
      <c r="CC316" s="542" t="s">
        <v>669</v>
      </c>
      <c r="CD316" s="1014" t="s">
        <v>672</v>
      </c>
      <c r="CE316" s="1014" t="str">
        <f>'Information Input'!$M$14</f>
        <v xml:space="preserve">      -      </v>
      </c>
      <c r="CF316" s="551" t="s">
        <v>135</v>
      </c>
      <c r="CG316" s="552">
        <f t="shared" si="72"/>
        <v>43466</v>
      </c>
      <c r="CH316" s="552">
        <f t="shared" si="73"/>
        <v>43555</v>
      </c>
      <c r="CI316" s="552">
        <f>'Information Input'!$H$35</f>
        <v>43555</v>
      </c>
      <c r="CJ316" s="551" t="str">
        <f>'Information Input'!$J$22</f>
        <v>Quarterly</v>
      </c>
      <c r="CK316" s="552">
        <f>'Information Input'!$H$30</f>
        <v>43555</v>
      </c>
      <c r="CL316" s="551">
        <f>'Information Input'!$J$18</f>
        <v>2019</v>
      </c>
      <c r="CM316" s="551" t="s">
        <v>91</v>
      </c>
      <c r="CN316" s="1014" t="s">
        <v>240</v>
      </c>
      <c r="CO316" s="542" t="s">
        <v>240</v>
      </c>
      <c r="CP316" s="542" t="s">
        <v>671</v>
      </c>
      <c r="CQ316" s="551">
        <v>35</v>
      </c>
      <c r="CR316" s="542" t="s">
        <v>177</v>
      </c>
      <c r="CS316" s="542" t="s">
        <v>235</v>
      </c>
      <c r="CT316" s="1015">
        <f>'Report 1'!$AL$18</f>
        <v>0</v>
      </c>
      <c r="CU316" s="1016">
        <f>SUMIF('Report 4A'!$G$16:$G$95,$CQ316,'Report 4A'!$AT$16:$AT$95)</f>
        <v>0</v>
      </c>
      <c r="CV316" s="1017">
        <f t="shared" si="74"/>
        <v>0</v>
      </c>
      <c r="CX316" s="546" t="s">
        <v>669</v>
      </c>
      <c r="CY316" s="537" t="s">
        <v>308</v>
      </c>
      <c r="CZ316" s="537" t="str">
        <f>'Information Input'!$M$14</f>
        <v xml:space="preserve">      -      </v>
      </c>
      <c r="DA316" s="538">
        <f>'Information Input'!$H$35</f>
        <v>43555</v>
      </c>
      <c r="DB316" s="537" t="str">
        <f>'Information Input'!$J$22</f>
        <v>Quarterly</v>
      </c>
      <c r="DC316" s="552">
        <f>'Information Input'!$H$30</f>
        <v>43555</v>
      </c>
      <c r="DD316" s="553" t="str">
        <f t="shared" si="76"/>
        <v>201711</v>
      </c>
      <c r="DE316" s="541" t="s">
        <v>103</v>
      </c>
      <c r="DF316" s="541" t="s">
        <v>682</v>
      </c>
      <c r="DG316" s="544">
        <f>'Report 5H'!$S$161</f>
        <v>0</v>
      </c>
      <c r="DH316" s="550">
        <f>'Report 5H'!$S$162</f>
        <v>0</v>
      </c>
      <c r="DI316" s="544">
        <f>'Report 5H'!$S$163</f>
        <v>0</v>
      </c>
      <c r="DJ316" s="544">
        <f>'Report 5H'!$S$164</f>
        <v>0</v>
      </c>
      <c r="DK316" s="544">
        <f>'Report 5H'!$S$165</f>
        <v>0</v>
      </c>
      <c r="DL316" s="544">
        <f>'Report 5H'!$S$166</f>
        <v>0</v>
      </c>
      <c r="DM316" s="544">
        <f>'Report 5H'!$S$167</f>
        <v>0</v>
      </c>
      <c r="DN316" s="544">
        <f>'Report 5H'!$S$168</f>
        <v>0</v>
      </c>
      <c r="DO316" s="544">
        <f>'Report 5H'!$S$169</f>
        <v>0</v>
      </c>
      <c r="DP316" s="544">
        <f>'Report 5H'!$S$170</f>
        <v>0</v>
      </c>
      <c r="DQ316" s="544">
        <f>'Report 5H'!$S$171</f>
        <v>0</v>
      </c>
    </row>
    <row r="317" spans="2:121">
      <c r="B317" s="535" t="s">
        <v>669</v>
      </c>
      <c r="C317" s="536">
        <v>1</v>
      </c>
      <c r="D317" s="537" t="str">
        <f>'Information Input'!$M$14</f>
        <v xml:space="preserve">      -      </v>
      </c>
      <c r="E317" s="537" t="s">
        <v>135</v>
      </c>
      <c r="F317" s="538">
        <f t="shared" si="70"/>
        <v>43466</v>
      </c>
      <c r="G317" s="538">
        <f t="shared" si="71"/>
        <v>43555</v>
      </c>
      <c r="H317" s="538">
        <f>'Information Input'!$H$35</f>
        <v>43555</v>
      </c>
      <c r="I317" s="537" t="str">
        <f>'Information Input'!$J$22</f>
        <v>Quarterly</v>
      </c>
      <c r="J317" s="538">
        <f>'Information Input'!$H$30</f>
        <v>43555</v>
      </c>
      <c r="K317" s="537">
        <f>'Information Input'!$J$18</f>
        <v>2019</v>
      </c>
      <c r="L317" s="579" t="s">
        <v>99</v>
      </c>
      <c r="M317" s="540" t="s">
        <v>100</v>
      </c>
      <c r="N317" s="541" t="s">
        <v>96</v>
      </c>
      <c r="O317" s="542" t="s">
        <v>671</v>
      </c>
      <c r="P317" s="537">
        <v>23</v>
      </c>
      <c r="Q317" s="541" t="s">
        <v>165</v>
      </c>
      <c r="R317" s="541" t="s">
        <v>236</v>
      </c>
      <c r="S317" s="543">
        <f>'Report 1'!$W$18</f>
        <v>0</v>
      </c>
      <c r="T317" s="544">
        <f>'Report 1'!$W$43</f>
        <v>0</v>
      </c>
      <c r="U317" s="545">
        <f>'Report 1'!$W$129</f>
        <v>0</v>
      </c>
      <c r="AL317" s="546" t="s">
        <v>669</v>
      </c>
      <c r="AM317" s="547">
        <v>2</v>
      </c>
      <c r="AN317" s="547" t="str">
        <f>'Information Input'!$M$14</f>
        <v xml:space="preserve">      -      </v>
      </c>
      <c r="AO317" s="547" t="s">
        <v>137</v>
      </c>
      <c r="AP317" s="538">
        <f t="shared" si="77"/>
        <v>43647</v>
      </c>
      <c r="AQ317" s="538">
        <f t="shared" si="78"/>
        <v>43738</v>
      </c>
      <c r="AR317" s="538">
        <f>'Information Input'!$H$35</f>
        <v>43555</v>
      </c>
      <c r="AS317" s="547" t="str">
        <f>'Information Input'!$J$22</f>
        <v>Quarterly</v>
      </c>
      <c r="AT317" s="538">
        <f>'Information Input'!$H$30</f>
        <v>43555</v>
      </c>
      <c r="AU317" s="547">
        <f>'Information Input'!$J$18</f>
        <v>2019</v>
      </c>
      <c r="AV317" s="547" t="s">
        <v>92</v>
      </c>
      <c r="AW317" s="547" t="s">
        <v>93</v>
      </c>
      <c r="AX317" s="547" t="s">
        <v>91</v>
      </c>
      <c r="AY317" s="548" t="s">
        <v>671</v>
      </c>
      <c r="AZ317" s="547">
        <v>22</v>
      </c>
      <c r="BA317" s="549" t="s">
        <v>164</v>
      </c>
      <c r="BB317" s="543" t="s">
        <v>236</v>
      </c>
      <c r="BC317" s="550">
        <f>'Report 2'!$V74</f>
        <v>0</v>
      </c>
      <c r="BD317" s="550">
        <f>'Report 2'!$W74</f>
        <v>0</v>
      </c>
      <c r="BE317" s="550">
        <f>'Report 2'!$X74</f>
        <v>0</v>
      </c>
      <c r="BF317" s="550">
        <f>'Report 2'!$Y74</f>
        <v>0</v>
      </c>
      <c r="BG317" s="550">
        <f>'Report 2'!$Z74</f>
        <v>0</v>
      </c>
      <c r="BH317" s="550">
        <f>'Report 2'!$AA74</f>
        <v>0</v>
      </c>
      <c r="BI317" s="550">
        <f>'Report 2'!$AB74</f>
        <v>0</v>
      </c>
      <c r="BK317" s="541" t="s">
        <v>669</v>
      </c>
      <c r="BL317" s="537">
        <v>3</v>
      </c>
      <c r="BM317" s="537" t="str">
        <f>'Information Input'!$M$14</f>
        <v xml:space="preserve">      -      </v>
      </c>
      <c r="BN317" s="537" t="s">
        <v>139</v>
      </c>
      <c r="BO317" s="538">
        <f>'Information Input'!$H$33</f>
        <v>43466</v>
      </c>
      <c r="BP317" s="538">
        <f>'Information Input'!$H$34</f>
        <v>43555</v>
      </c>
      <c r="BQ317" s="538">
        <f>'Information Input'!$H$35</f>
        <v>43555</v>
      </c>
      <c r="BR317" s="537" t="str">
        <f>'Information Input'!$J$22</f>
        <v>Quarterly</v>
      </c>
      <c r="BS317" s="538">
        <f>'Information Input'!$H$30</f>
        <v>43555</v>
      </c>
      <c r="BT317" s="537">
        <f>'Information Input'!$J$18</f>
        <v>2019</v>
      </c>
      <c r="BU317" s="579" t="s">
        <v>101</v>
      </c>
      <c r="BV317" s="540" t="s">
        <v>102</v>
      </c>
      <c r="BW317" s="541" t="s">
        <v>103</v>
      </c>
      <c r="BX317" s="537">
        <v>9</v>
      </c>
      <c r="BY317" s="549" t="s">
        <v>170</v>
      </c>
      <c r="BZ317" s="549" t="s">
        <v>258</v>
      </c>
      <c r="CA317" s="543">
        <f>'Report 3'!$R$40</f>
        <v>0</v>
      </c>
      <c r="CC317" s="542" t="s">
        <v>669</v>
      </c>
      <c r="CD317" s="1014" t="s">
        <v>672</v>
      </c>
      <c r="CE317" s="1014" t="str">
        <f>'Information Input'!$M$14</f>
        <v xml:space="preserve">      -      </v>
      </c>
      <c r="CF317" s="551" t="s">
        <v>135</v>
      </c>
      <c r="CG317" s="552">
        <f t="shared" si="72"/>
        <v>43466</v>
      </c>
      <c r="CH317" s="552">
        <f t="shared" si="73"/>
        <v>43555</v>
      </c>
      <c r="CI317" s="552">
        <f>'Information Input'!$H$35</f>
        <v>43555</v>
      </c>
      <c r="CJ317" s="551" t="str">
        <f>'Information Input'!$J$22</f>
        <v>Quarterly</v>
      </c>
      <c r="CK317" s="552">
        <f>'Information Input'!$H$30</f>
        <v>43555</v>
      </c>
      <c r="CL317" s="551">
        <f>'Information Input'!$J$18</f>
        <v>2019</v>
      </c>
      <c r="CM317" s="551" t="s">
        <v>91</v>
      </c>
      <c r="CN317" s="1014" t="s">
        <v>240</v>
      </c>
      <c r="CO317" s="542" t="s">
        <v>240</v>
      </c>
      <c r="CP317" s="542" t="s">
        <v>671</v>
      </c>
      <c r="CQ317" s="551">
        <v>36</v>
      </c>
      <c r="CR317" s="542" t="s">
        <v>178</v>
      </c>
      <c r="CS317" s="542" t="s">
        <v>235</v>
      </c>
      <c r="CT317" s="1015">
        <f>'Report 1'!$AL$18</f>
        <v>0</v>
      </c>
      <c r="CU317" s="1016">
        <f>SUMIF('Report 4A'!$G$16:$G$95,$CQ317,'Report 4A'!$AT$16:$AT$95)</f>
        <v>0</v>
      </c>
      <c r="CV317" s="1017">
        <f t="shared" si="74"/>
        <v>0</v>
      </c>
      <c r="CX317" s="546" t="s">
        <v>669</v>
      </c>
      <c r="CY317" s="537" t="s">
        <v>308</v>
      </c>
      <c r="CZ317" s="537" t="str">
        <f>'Information Input'!$M$14</f>
        <v xml:space="preserve">      -      </v>
      </c>
      <c r="DA317" s="538">
        <f>'Information Input'!$H$35</f>
        <v>43555</v>
      </c>
      <c r="DB317" s="537" t="str">
        <f>'Information Input'!$J$22</f>
        <v>Quarterly</v>
      </c>
      <c r="DC317" s="552">
        <f>'Information Input'!$H$30</f>
        <v>43555</v>
      </c>
      <c r="DD317" s="553" t="str">
        <f t="shared" si="76"/>
        <v>201710</v>
      </c>
      <c r="DE317" s="541" t="s">
        <v>103</v>
      </c>
      <c r="DF317" s="541" t="s">
        <v>682</v>
      </c>
      <c r="DG317" s="544">
        <f>'Report 5H'!$T$161</f>
        <v>0</v>
      </c>
      <c r="DH317" s="550">
        <f>'Report 5H'!$T$162</f>
        <v>0</v>
      </c>
      <c r="DI317" s="544">
        <f>'Report 5H'!$T$163</f>
        <v>0</v>
      </c>
      <c r="DJ317" s="544">
        <f>'Report 5H'!$T$164</f>
        <v>0</v>
      </c>
      <c r="DK317" s="544">
        <f>'Report 5H'!$T$165</f>
        <v>0</v>
      </c>
      <c r="DL317" s="544">
        <f>'Report 5H'!$T$166</f>
        <v>0</v>
      </c>
      <c r="DM317" s="544">
        <f>'Report 5H'!$T$167</f>
        <v>0</v>
      </c>
      <c r="DN317" s="544">
        <f>'Report 5H'!$T$168</f>
        <v>0</v>
      </c>
      <c r="DO317" s="544">
        <f>'Report 5H'!$T$169</f>
        <v>0</v>
      </c>
      <c r="DP317" s="544">
        <f>'Report 5H'!$T$170</f>
        <v>0</v>
      </c>
      <c r="DQ317" s="544">
        <f>'Report 5H'!$T$171</f>
        <v>0</v>
      </c>
    </row>
    <row r="318" spans="2:121">
      <c r="B318" s="535" t="s">
        <v>669</v>
      </c>
      <c r="C318" s="536">
        <v>1</v>
      </c>
      <c r="D318" s="537" t="str">
        <f>'Information Input'!$M$14</f>
        <v xml:space="preserve">      -      </v>
      </c>
      <c r="E318" s="537" t="s">
        <v>135</v>
      </c>
      <c r="F318" s="538">
        <f t="shared" si="70"/>
        <v>43466</v>
      </c>
      <c r="G318" s="538">
        <f t="shared" si="71"/>
        <v>43555</v>
      </c>
      <c r="H318" s="538">
        <f>'Information Input'!$H$35</f>
        <v>43555</v>
      </c>
      <c r="I318" s="537" t="str">
        <f>'Information Input'!$J$22</f>
        <v>Quarterly</v>
      </c>
      <c r="J318" s="538">
        <f>'Information Input'!$H$30</f>
        <v>43555</v>
      </c>
      <c r="K318" s="537">
        <f>'Information Input'!$J$18</f>
        <v>2019</v>
      </c>
      <c r="L318" s="579" t="s">
        <v>99</v>
      </c>
      <c r="M318" s="540" t="s">
        <v>100</v>
      </c>
      <c r="N318" s="541" t="s">
        <v>96</v>
      </c>
      <c r="O318" s="542" t="s">
        <v>671</v>
      </c>
      <c r="P318" s="537">
        <v>24</v>
      </c>
      <c r="Q318" s="541" t="s">
        <v>166</v>
      </c>
      <c r="R318" s="541" t="s">
        <v>233</v>
      </c>
      <c r="S318" s="543">
        <f>'Report 1'!$W$18</f>
        <v>0</v>
      </c>
      <c r="T318" s="544">
        <f>'Report 1'!$W$44</f>
        <v>0</v>
      </c>
      <c r="U318" s="545">
        <f>'Report 1'!$W$130</f>
        <v>0</v>
      </c>
      <c r="AL318" s="546" t="s">
        <v>669</v>
      </c>
      <c r="AM318" s="547">
        <v>2</v>
      </c>
      <c r="AN318" s="547" t="str">
        <f>'Information Input'!$M$14</f>
        <v xml:space="preserve">      -      </v>
      </c>
      <c r="AO318" s="547" t="s">
        <v>137</v>
      </c>
      <c r="AP318" s="538">
        <f t="shared" si="77"/>
        <v>43647</v>
      </c>
      <c r="AQ318" s="538">
        <f t="shared" si="78"/>
        <v>43738</v>
      </c>
      <c r="AR318" s="538">
        <f>'Information Input'!$H$35</f>
        <v>43555</v>
      </c>
      <c r="AS318" s="547" t="str">
        <f>'Information Input'!$J$22</f>
        <v>Quarterly</v>
      </c>
      <c r="AT318" s="538">
        <f>'Information Input'!$H$30</f>
        <v>43555</v>
      </c>
      <c r="AU318" s="547">
        <f>'Information Input'!$J$18</f>
        <v>2019</v>
      </c>
      <c r="AV318" s="547" t="s">
        <v>92</v>
      </c>
      <c r="AW318" s="547" t="s">
        <v>93</v>
      </c>
      <c r="AX318" s="547" t="s">
        <v>91</v>
      </c>
      <c r="AY318" s="548" t="s">
        <v>671</v>
      </c>
      <c r="AZ318" s="547">
        <v>23</v>
      </c>
      <c r="BA318" s="549" t="s">
        <v>165</v>
      </c>
      <c r="BB318" s="543" t="s">
        <v>236</v>
      </c>
      <c r="BC318" s="550">
        <f>'Report 2'!$V75</f>
        <v>0</v>
      </c>
      <c r="BD318" s="550">
        <f>'Report 2'!$W75</f>
        <v>0</v>
      </c>
      <c r="BE318" s="550">
        <f>'Report 2'!$X75</f>
        <v>0</v>
      </c>
      <c r="BF318" s="550">
        <f>'Report 2'!$Y75</f>
        <v>0</v>
      </c>
      <c r="BG318" s="550">
        <f>'Report 2'!$Z75</f>
        <v>0</v>
      </c>
      <c r="BH318" s="550">
        <f>'Report 2'!$AA75</f>
        <v>0</v>
      </c>
      <c r="BI318" s="550">
        <f>'Report 2'!$AB75</f>
        <v>0</v>
      </c>
      <c r="BK318" s="522" t="s">
        <v>669</v>
      </c>
      <c r="BL318" s="517">
        <v>3</v>
      </c>
      <c r="BM318" s="517" t="str">
        <f>'Information Input'!$M$14</f>
        <v xml:space="preserve">      -      </v>
      </c>
      <c r="BN318" s="517" t="s">
        <v>139</v>
      </c>
      <c r="BO318" s="518">
        <f>'Information Input'!$H$33</f>
        <v>43466</v>
      </c>
      <c r="BP318" s="518">
        <f>'Information Input'!$H$34</f>
        <v>43555</v>
      </c>
      <c r="BQ318" s="519">
        <f>'Information Input'!$H$35</f>
        <v>43555</v>
      </c>
      <c r="BR318" s="517" t="str">
        <f>'Information Input'!$J$22</f>
        <v>Quarterly</v>
      </c>
      <c r="BS318" s="519">
        <f>'Information Input'!$H$30</f>
        <v>43555</v>
      </c>
      <c r="BT318" s="517">
        <f>'Information Input'!$J$18</f>
        <v>2019</v>
      </c>
      <c r="BU318" s="578" t="s">
        <v>104</v>
      </c>
      <c r="BV318" s="521" t="s">
        <v>105</v>
      </c>
      <c r="BW318" s="522" t="s">
        <v>103</v>
      </c>
      <c r="BX318" s="517">
        <v>1</v>
      </c>
      <c r="BY318" s="530" t="s">
        <v>153</v>
      </c>
      <c r="BZ318" s="530" t="s">
        <v>250</v>
      </c>
      <c r="CA318" s="524">
        <f>'Report 3'!$H$48</f>
        <v>0</v>
      </c>
      <c r="CC318" s="542" t="s">
        <v>669</v>
      </c>
      <c r="CD318" s="1014" t="s">
        <v>672</v>
      </c>
      <c r="CE318" s="1014" t="str">
        <f>'Information Input'!$M$14</f>
        <v xml:space="preserve">      -      </v>
      </c>
      <c r="CF318" s="551" t="s">
        <v>135</v>
      </c>
      <c r="CG318" s="552">
        <f t="shared" si="72"/>
        <v>43466</v>
      </c>
      <c r="CH318" s="552">
        <f t="shared" si="73"/>
        <v>43555</v>
      </c>
      <c r="CI318" s="552">
        <f>'Information Input'!$H$35</f>
        <v>43555</v>
      </c>
      <c r="CJ318" s="551" t="str">
        <f>'Information Input'!$J$22</f>
        <v>Quarterly</v>
      </c>
      <c r="CK318" s="552">
        <f>'Information Input'!$H$30</f>
        <v>43555</v>
      </c>
      <c r="CL318" s="551">
        <f>'Information Input'!$J$18</f>
        <v>2019</v>
      </c>
      <c r="CM318" s="551" t="s">
        <v>91</v>
      </c>
      <c r="CN318" s="1014" t="s">
        <v>240</v>
      </c>
      <c r="CO318" s="542" t="s">
        <v>240</v>
      </c>
      <c r="CP318" s="542" t="s">
        <v>671</v>
      </c>
      <c r="CQ318" s="551">
        <v>37</v>
      </c>
      <c r="CR318" s="542" t="s">
        <v>179</v>
      </c>
      <c r="CS318" s="542" t="s">
        <v>231</v>
      </c>
      <c r="CT318" s="1015">
        <f>'Report 1'!$AL$18</f>
        <v>0</v>
      </c>
      <c r="CU318" s="1016">
        <f>SUMIF('Report 4A'!$G$16:$G$95,$CQ318,'Report 4A'!$AT$16:$AT$95)</f>
        <v>0</v>
      </c>
      <c r="CV318" s="1017">
        <f t="shared" si="74"/>
        <v>0</v>
      </c>
      <c r="CX318" s="546" t="s">
        <v>669</v>
      </c>
      <c r="CY318" s="537" t="s">
        <v>308</v>
      </c>
      <c r="CZ318" s="537" t="str">
        <f>'Information Input'!$M$14</f>
        <v xml:space="preserve">      -      </v>
      </c>
      <c r="DA318" s="538">
        <f>'Information Input'!$H$35</f>
        <v>43555</v>
      </c>
      <c r="DB318" s="537" t="str">
        <f>'Information Input'!$J$22</f>
        <v>Quarterly</v>
      </c>
      <c r="DC318" s="552">
        <f>'Information Input'!$H$30</f>
        <v>43555</v>
      </c>
      <c r="DD318" s="553" t="str">
        <f t="shared" si="76"/>
        <v>201709</v>
      </c>
      <c r="DE318" s="541" t="s">
        <v>103</v>
      </c>
      <c r="DF318" s="541" t="s">
        <v>682</v>
      </c>
      <c r="DG318" s="544">
        <f>'Report 5H'!$U$161</f>
        <v>0</v>
      </c>
      <c r="DH318" s="550">
        <f>'Report 5H'!$U$162</f>
        <v>0</v>
      </c>
      <c r="DI318" s="544">
        <f>'Report 5H'!$U$163</f>
        <v>0</v>
      </c>
      <c r="DJ318" s="544">
        <f>'Report 5H'!$U$164</f>
        <v>0</v>
      </c>
      <c r="DK318" s="544">
        <f>'Report 5H'!$U$165</f>
        <v>0</v>
      </c>
      <c r="DL318" s="544">
        <f>'Report 5H'!$U$166</f>
        <v>0</v>
      </c>
      <c r="DM318" s="544">
        <f>'Report 5H'!$U$167</f>
        <v>0</v>
      </c>
      <c r="DN318" s="544">
        <f>'Report 5H'!$U$168</f>
        <v>0</v>
      </c>
      <c r="DO318" s="544">
        <f>'Report 5H'!$U$169</f>
        <v>0</v>
      </c>
      <c r="DP318" s="544">
        <f>'Report 5H'!$U$170</f>
        <v>0</v>
      </c>
      <c r="DQ318" s="544">
        <f>'Report 5H'!$U$171</f>
        <v>0</v>
      </c>
    </row>
    <row r="319" spans="2:121">
      <c r="B319" s="535" t="s">
        <v>669</v>
      </c>
      <c r="C319" s="536">
        <v>1</v>
      </c>
      <c r="D319" s="537" t="str">
        <f>'Information Input'!$M$14</f>
        <v xml:space="preserve">      -      </v>
      </c>
      <c r="E319" s="537" t="s">
        <v>135</v>
      </c>
      <c r="F319" s="538">
        <f t="shared" si="70"/>
        <v>43466</v>
      </c>
      <c r="G319" s="538">
        <f t="shared" si="71"/>
        <v>43555</v>
      </c>
      <c r="H319" s="538">
        <f>'Information Input'!$H$35</f>
        <v>43555</v>
      </c>
      <c r="I319" s="537" t="str">
        <f>'Information Input'!$J$22</f>
        <v>Quarterly</v>
      </c>
      <c r="J319" s="538">
        <f>'Information Input'!$H$30</f>
        <v>43555</v>
      </c>
      <c r="K319" s="537">
        <f>'Information Input'!$J$18</f>
        <v>2019</v>
      </c>
      <c r="L319" s="579" t="s">
        <v>99</v>
      </c>
      <c r="M319" s="540" t="s">
        <v>100</v>
      </c>
      <c r="N319" s="541" t="s">
        <v>96</v>
      </c>
      <c r="O319" s="542" t="s">
        <v>671</v>
      </c>
      <c r="P319" s="537">
        <v>25</v>
      </c>
      <c r="Q319" s="541" t="s">
        <v>167</v>
      </c>
      <c r="R319" s="541" t="s">
        <v>233</v>
      </c>
      <c r="S319" s="543">
        <f>'Report 1'!$W$18</f>
        <v>0</v>
      </c>
      <c r="T319" s="544">
        <f>'Report 1'!$W$45</f>
        <v>0</v>
      </c>
      <c r="U319" s="545">
        <f>'Report 1'!$W$131</f>
        <v>0</v>
      </c>
      <c r="AL319" s="546" t="s">
        <v>669</v>
      </c>
      <c r="AM319" s="547">
        <v>2</v>
      </c>
      <c r="AN319" s="547" t="str">
        <f>'Information Input'!$M$14</f>
        <v xml:space="preserve">      -      </v>
      </c>
      <c r="AO319" s="547" t="s">
        <v>137</v>
      </c>
      <c r="AP319" s="538">
        <f t="shared" si="77"/>
        <v>43647</v>
      </c>
      <c r="AQ319" s="538">
        <f t="shared" si="78"/>
        <v>43738</v>
      </c>
      <c r="AR319" s="538">
        <f>'Information Input'!$H$35</f>
        <v>43555</v>
      </c>
      <c r="AS319" s="547" t="str">
        <f>'Information Input'!$J$22</f>
        <v>Quarterly</v>
      </c>
      <c r="AT319" s="538">
        <f>'Information Input'!$H$30</f>
        <v>43555</v>
      </c>
      <c r="AU319" s="547">
        <f>'Information Input'!$J$18</f>
        <v>2019</v>
      </c>
      <c r="AV319" s="547" t="s">
        <v>92</v>
      </c>
      <c r="AW319" s="547" t="s">
        <v>93</v>
      </c>
      <c r="AX319" s="547" t="s">
        <v>91</v>
      </c>
      <c r="AY319" s="548" t="s">
        <v>671</v>
      </c>
      <c r="AZ319" s="547">
        <v>24</v>
      </c>
      <c r="BA319" s="549" t="s">
        <v>166</v>
      </c>
      <c r="BB319" s="543" t="s">
        <v>233</v>
      </c>
      <c r="BC319" s="550">
        <f>'Report 2'!$V76</f>
        <v>0</v>
      </c>
      <c r="BD319" s="550">
        <f>'Report 2'!$W76</f>
        <v>0</v>
      </c>
      <c r="BE319" s="550">
        <f>'Report 2'!$X76</f>
        <v>0</v>
      </c>
      <c r="BF319" s="550">
        <f>'Report 2'!$Y76</f>
        <v>0</v>
      </c>
      <c r="BG319" s="550">
        <f>'Report 2'!$Z76</f>
        <v>0</v>
      </c>
      <c r="BH319" s="550">
        <f>'Report 2'!$AA76</f>
        <v>0</v>
      </c>
      <c r="BI319" s="550">
        <f>'Report 2'!$AB76</f>
        <v>0</v>
      </c>
      <c r="BK319" s="541" t="s">
        <v>669</v>
      </c>
      <c r="BL319" s="537">
        <v>3</v>
      </c>
      <c r="BM319" s="537" t="str">
        <f>'Information Input'!$M$14</f>
        <v xml:space="preserve">      -      </v>
      </c>
      <c r="BN319" s="537" t="s">
        <v>139</v>
      </c>
      <c r="BO319" s="538">
        <f>'Information Input'!$H$33</f>
        <v>43466</v>
      </c>
      <c r="BP319" s="538">
        <f>'Information Input'!$H$34</f>
        <v>43555</v>
      </c>
      <c r="BQ319" s="538">
        <f>'Information Input'!$H$35</f>
        <v>43555</v>
      </c>
      <c r="BR319" s="537" t="str">
        <f>'Information Input'!$J$22</f>
        <v>Quarterly</v>
      </c>
      <c r="BS319" s="538">
        <f>'Information Input'!$H$30</f>
        <v>43555</v>
      </c>
      <c r="BT319" s="537">
        <f>'Information Input'!$J$18</f>
        <v>2019</v>
      </c>
      <c r="BU319" s="579" t="s">
        <v>104</v>
      </c>
      <c r="BV319" s="540" t="s">
        <v>105</v>
      </c>
      <c r="BW319" s="541" t="s">
        <v>103</v>
      </c>
      <c r="BX319" s="537">
        <v>2</v>
      </c>
      <c r="BY319" s="549" t="s">
        <v>154</v>
      </c>
      <c r="BZ319" s="549" t="s">
        <v>251</v>
      </c>
      <c r="CA319" s="543">
        <f>'Report 3'!$H$49</f>
        <v>0</v>
      </c>
      <c r="CC319" s="542" t="s">
        <v>669</v>
      </c>
      <c r="CD319" s="1014" t="s">
        <v>672</v>
      </c>
      <c r="CE319" s="1014" t="str">
        <f>'Information Input'!$M$14</f>
        <v xml:space="preserve">      -      </v>
      </c>
      <c r="CF319" s="551" t="s">
        <v>135</v>
      </c>
      <c r="CG319" s="552">
        <f t="shared" si="72"/>
        <v>43466</v>
      </c>
      <c r="CH319" s="552">
        <f t="shared" si="73"/>
        <v>43555</v>
      </c>
      <c r="CI319" s="552">
        <f>'Information Input'!$H$35</f>
        <v>43555</v>
      </c>
      <c r="CJ319" s="551" t="str">
        <f>'Information Input'!$J$22</f>
        <v>Quarterly</v>
      </c>
      <c r="CK319" s="552">
        <f>'Information Input'!$H$30</f>
        <v>43555</v>
      </c>
      <c r="CL319" s="551">
        <f>'Information Input'!$J$18</f>
        <v>2019</v>
      </c>
      <c r="CM319" s="551" t="s">
        <v>91</v>
      </c>
      <c r="CN319" s="1014" t="s">
        <v>240</v>
      </c>
      <c r="CO319" s="542" t="s">
        <v>240</v>
      </c>
      <c r="CP319" s="542" t="s">
        <v>671</v>
      </c>
      <c r="CQ319" s="551">
        <v>38</v>
      </c>
      <c r="CR319" s="542" t="s">
        <v>180</v>
      </c>
      <c r="CS319" s="542" t="s">
        <v>233</v>
      </c>
      <c r="CT319" s="1015">
        <f>'Report 1'!$AL$18</f>
        <v>0</v>
      </c>
      <c r="CU319" s="1016">
        <f>SUMIF('Report 4A'!$G$16:$G$95,$CQ319,'Report 4A'!$AT$16:$AT$95)</f>
        <v>0</v>
      </c>
      <c r="CV319" s="1017">
        <f t="shared" si="74"/>
        <v>0</v>
      </c>
      <c r="CX319" s="546" t="s">
        <v>669</v>
      </c>
      <c r="CY319" s="537" t="s">
        <v>308</v>
      </c>
      <c r="CZ319" s="537" t="str">
        <f>'Information Input'!$M$14</f>
        <v xml:space="preserve">      -      </v>
      </c>
      <c r="DA319" s="538">
        <f>'Information Input'!$H$35</f>
        <v>43555</v>
      </c>
      <c r="DB319" s="537" t="str">
        <f>'Information Input'!$J$22</f>
        <v>Quarterly</v>
      </c>
      <c r="DC319" s="552">
        <f>'Information Input'!$H$30</f>
        <v>43555</v>
      </c>
      <c r="DD319" s="553" t="str">
        <f t="shared" si="76"/>
        <v>201708</v>
      </c>
      <c r="DE319" s="541" t="s">
        <v>103</v>
      </c>
      <c r="DF319" s="541" t="s">
        <v>682</v>
      </c>
      <c r="DG319" s="544">
        <f>'Report 5H'!$V$161</f>
        <v>0</v>
      </c>
      <c r="DH319" s="550">
        <f>'Report 5H'!$V$162</f>
        <v>0</v>
      </c>
      <c r="DI319" s="544">
        <f>'Report 5H'!$V$163</f>
        <v>0</v>
      </c>
      <c r="DJ319" s="544">
        <f>'Report 5H'!$V$164</f>
        <v>0</v>
      </c>
      <c r="DK319" s="544">
        <f>'Report 5H'!$V$165</f>
        <v>0</v>
      </c>
      <c r="DL319" s="544">
        <f>'Report 5H'!$V$166</f>
        <v>0</v>
      </c>
      <c r="DM319" s="544">
        <f>'Report 5H'!$V$167</f>
        <v>0</v>
      </c>
      <c r="DN319" s="544">
        <f>'Report 5H'!$V$168</f>
        <v>0</v>
      </c>
      <c r="DO319" s="544">
        <f>'Report 5H'!$V$169</f>
        <v>0</v>
      </c>
      <c r="DP319" s="544">
        <f>'Report 5H'!$V$170</f>
        <v>0</v>
      </c>
      <c r="DQ319" s="544">
        <f>'Report 5H'!$V$171</f>
        <v>0</v>
      </c>
    </row>
    <row r="320" spans="2:121">
      <c r="B320" s="535" t="s">
        <v>669</v>
      </c>
      <c r="C320" s="536">
        <v>1</v>
      </c>
      <c r="D320" s="537" t="str">
        <f>'Information Input'!$M$14</f>
        <v xml:space="preserve">      -      </v>
      </c>
      <c r="E320" s="537" t="s">
        <v>135</v>
      </c>
      <c r="F320" s="538">
        <f t="shared" si="70"/>
        <v>43466</v>
      </c>
      <c r="G320" s="538">
        <f t="shared" si="71"/>
        <v>43555</v>
      </c>
      <c r="H320" s="538">
        <f>'Information Input'!$H$35</f>
        <v>43555</v>
      </c>
      <c r="I320" s="537" t="str">
        <f>'Information Input'!$J$22</f>
        <v>Quarterly</v>
      </c>
      <c r="J320" s="538">
        <f>'Information Input'!$H$30</f>
        <v>43555</v>
      </c>
      <c r="K320" s="537">
        <f>'Information Input'!$J$18</f>
        <v>2019</v>
      </c>
      <c r="L320" s="579" t="s">
        <v>99</v>
      </c>
      <c r="M320" s="540" t="s">
        <v>100</v>
      </c>
      <c r="N320" s="541" t="s">
        <v>96</v>
      </c>
      <c r="O320" s="542" t="s">
        <v>671</v>
      </c>
      <c r="P320" s="537">
        <v>26</v>
      </c>
      <c r="Q320" s="541" t="s">
        <v>168</v>
      </c>
      <c r="R320" s="541" t="s">
        <v>237</v>
      </c>
      <c r="S320" s="543">
        <f>'Report 1'!$W$18</f>
        <v>0</v>
      </c>
      <c r="T320" s="544">
        <f>'Report 1'!$W$46</f>
        <v>0</v>
      </c>
      <c r="U320" s="545">
        <f>'Report 1'!$W$132</f>
        <v>0</v>
      </c>
      <c r="AL320" s="546" t="s">
        <v>669</v>
      </c>
      <c r="AM320" s="547">
        <v>2</v>
      </c>
      <c r="AN320" s="547" t="str">
        <f>'Information Input'!$M$14</f>
        <v xml:space="preserve">      -      </v>
      </c>
      <c r="AO320" s="547" t="s">
        <v>137</v>
      </c>
      <c r="AP320" s="538">
        <f t="shared" si="77"/>
        <v>43647</v>
      </c>
      <c r="AQ320" s="538">
        <f t="shared" si="78"/>
        <v>43738</v>
      </c>
      <c r="AR320" s="538">
        <f>'Information Input'!$H$35</f>
        <v>43555</v>
      </c>
      <c r="AS320" s="547" t="str">
        <f>'Information Input'!$J$22</f>
        <v>Quarterly</v>
      </c>
      <c r="AT320" s="538">
        <f>'Information Input'!$H$30</f>
        <v>43555</v>
      </c>
      <c r="AU320" s="547">
        <f>'Information Input'!$J$18</f>
        <v>2019</v>
      </c>
      <c r="AV320" s="547" t="s">
        <v>92</v>
      </c>
      <c r="AW320" s="547" t="s">
        <v>93</v>
      </c>
      <c r="AX320" s="547" t="s">
        <v>91</v>
      </c>
      <c r="AY320" s="548" t="s">
        <v>671</v>
      </c>
      <c r="AZ320" s="547">
        <v>25</v>
      </c>
      <c r="BA320" s="549" t="s">
        <v>167</v>
      </c>
      <c r="BB320" s="543" t="s">
        <v>233</v>
      </c>
      <c r="BC320" s="550">
        <f>'Report 2'!$V77</f>
        <v>0</v>
      </c>
      <c r="BD320" s="550">
        <f>'Report 2'!$W77</f>
        <v>0</v>
      </c>
      <c r="BE320" s="550">
        <f>'Report 2'!$X77</f>
        <v>0</v>
      </c>
      <c r="BF320" s="550">
        <f>'Report 2'!$Y77</f>
        <v>0</v>
      </c>
      <c r="BG320" s="550">
        <f>'Report 2'!$Z77</f>
        <v>0</v>
      </c>
      <c r="BH320" s="550">
        <f>'Report 2'!$AA77</f>
        <v>0</v>
      </c>
      <c r="BI320" s="550">
        <f>'Report 2'!$AB77</f>
        <v>0</v>
      </c>
      <c r="BK320" s="541" t="s">
        <v>669</v>
      </c>
      <c r="BL320" s="537">
        <v>3</v>
      </c>
      <c r="BM320" s="537" t="str">
        <f>'Information Input'!$M$14</f>
        <v xml:space="preserve">      -      </v>
      </c>
      <c r="BN320" s="537" t="s">
        <v>139</v>
      </c>
      <c r="BO320" s="538">
        <f>'Information Input'!$H$33</f>
        <v>43466</v>
      </c>
      <c r="BP320" s="538">
        <f>'Information Input'!$H$34</f>
        <v>43555</v>
      </c>
      <c r="BQ320" s="538">
        <f>'Information Input'!$H$35</f>
        <v>43555</v>
      </c>
      <c r="BR320" s="537" t="str">
        <f>'Information Input'!$J$22</f>
        <v>Quarterly</v>
      </c>
      <c r="BS320" s="538">
        <f>'Information Input'!$H$30</f>
        <v>43555</v>
      </c>
      <c r="BT320" s="537">
        <f>'Information Input'!$J$18</f>
        <v>2019</v>
      </c>
      <c r="BU320" s="579" t="s">
        <v>104</v>
      </c>
      <c r="BV320" s="540" t="s">
        <v>105</v>
      </c>
      <c r="BW320" s="541" t="s">
        <v>103</v>
      </c>
      <c r="BX320" s="537">
        <v>3</v>
      </c>
      <c r="BY320" s="549" t="s">
        <v>164</v>
      </c>
      <c r="BZ320" s="549" t="s">
        <v>250</v>
      </c>
      <c r="CA320" s="543">
        <f>'Report 3'!$H$50</f>
        <v>0</v>
      </c>
      <c r="CC320" s="542" t="s">
        <v>669</v>
      </c>
      <c r="CD320" s="1014" t="s">
        <v>672</v>
      </c>
      <c r="CE320" s="1014" t="str">
        <f>'Information Input'!$M$14</f>
        <v xml:space="preserve">      -      </v>
      </c>
      <c r="CF320" s="551" t="s">
        <v>135</v>
      </c>
      <c r="CG320" s="552">
        <f t="shared" si="72"/>
        <v>43466</v>
      </c>
      <c r="CH320" s="552">
        <f t="shared" si="73"/>
        <v>43555</v>
      </c>
      <c r="CI320" s="552">
        <f>'Information Input'!$H$35</f>
        <v>43555</v>
      </c>
      <c r="CJ320" s="551" t="str">
        <f>'Information Input'!$J$22</f>
        <v>Quarterly</v>
      </c>
      <c r="CK320" s="552">
        <f>'Information Input'!$H$30</f>
        <v>43555</v>
      </c>
      <c r="CL320" s="551">
        <f>'Information Input'!$J$18</f>
        <v>2019</v>
      </c>
      <c r="CM320" s="551" t="s">
        <v>91</v>
      </c>
      <c r="CN320" s="1014" t="s">
        <v>240</v>
      </c>
      <c r="CO320" s="542" t="s">
        <v>240</v>
      </c>
      <c r="CP320" s="542" t="s">
        <v>671</v>
      </c>
      <c r="CQ320" s="551">
        <v>39</v>
      </c>
      <c r="CR320" s="542" t="s">
        <v>181</v>
      </c>
      <c r="CS320" s="542" t="s">
        <v>233</v>
      </c>
      <c r="CT320" s="1015">
        <f>'Report 1'!$AL$18</f>
        <v>0</v>
      </c>
      <c r="CU320" s="1016">
        <f>SUMIF('Report 4A'!$G$16:$G$95,$CQ320,'Report 4A'!$AT$16:$AT$95)</f>
        <v>0</v>
      </c>
      <c r="CV320" s="1017">
        <f t="shared" si="74"/>
        <v>0</v>
      </c>
      <c r="CX320" s="546" t="s">
        <v>669</v>
      </c>
      <c r="CY320" s="537" t="s">
        <v>308</v>
      </c>
      <c r="CZ320" s="537" t="str">
        <f>'Information Input'!$M$14</f>
        <v xml:space="preserve">      -      </v>
      </c>
      <c r="DA320" s="538">
        <f>'Information Input'!$H$35</f>
        <v>43555</v>
      </c>
      <c r="DB320" s="537" t="str">
        <f>'Information Input'!$J$22</f>
        <v>Quarterly</v>
      </c>
      <c r="DC320" s="552">
        <f>'Information Input'!$H$30</f>
        <v>43555</v>
      </c>
      <c r="DD320" s="553" t="str">
        <f t="shared" si="76"/>
        <v>201707</v>
      </c>
      <c r="DE320" s="541" t="s">
        <v>103</v>
      </c>
      <c r="DF320" s="541" t="s">
        <v>682</v>
      </c>
      <c r="DG320" s="544">
        <f>'Report 5H'!$W$161</f>
        <v>0</v>
      </c>
      <c r="DH320" s="550">
        <f>'Report 5H'!$W$162</f>
        <v>0</v>
      </c>
      <c r="DI320" s="544">
        <f>'Report 5H'!$W$163</f>
        <v>0</v>
      </c>
      <c r="DJ320" s="544">
        <f>'Report 5H'!$W$164</f>
        <v>0</v>
      </c>
      <c r="DK320" s="544">
        <f>'Report 5H'!$W$165</f>
        <v>0</v>
      </c>
      <c r="DL320" s="544">
        <f>'Report 5H'!$W$166</f>
        <v>0</v>
      </c>
      <c r="DM320" s="544">
        <f>'Report 5H'!$W$167</f>
        <v>0</v>
      </c>
      <c r="DN320" s="544">
        <f>'Report 5H'!$W$168</f>
        <v>0</v>
      </c>
      <c r="DO320" s="544">
        <f>'Report 5H'!$W$169</f>
        <v>0</v>
      </c>
      <c r="DP320" s="544">
        <f>'Report 5H'!$W$170</f>
        <v>0</v>
      </c>
      <c r="DQ320" s="544">
        <f>'Report 5H'!$W$171</f>
        <v>0</v>
      </c>
    </row>
    <row r="321" spans="2:121">
      <c r="B321" s="535" t="s">
        <v>669</v>
      </c>
      <c r="C321" s="536">
        <v>1</v>
      </c>
      <c r="D321" s="537" t="str">
        <f>'Information Input'!$M$14</f>
        <v xml:space="preserve">      -      </v>
      </c>
      <c r="E321" s="537" t="s">
        <v>135</v>
      </c>
      <c r="F321" s="538">
        <f t="shared" si="70"/>
        <v>43466</v>
      </c>
      <c r="G321" s="538">
        <f t="shared" si="71"/>
        <v>43555</v>
      </c>
      <c r="H321" s="538">
        <f>'Information Input'!$H$35</f>
        <v>43555</v>
      </c>
      <c r="I321" s="537" t="str">
        <f>'Information Input'!$J$22</f>
        <v>Quarterly</v>
      </c>
      <c r="J321" s="538">
        <f>'Information Input'!$H$30</f>
        <v>43555</v>
      </c>
      <c r="K321" s="537">
        <f>'Information Input'!$J$18</f>
        <v>2019</v>
      </c>
      <c r="L321" s="579" t="s">
        <v>99</v>
      </c>
      <c r="M321" s="540" t="s">
        <v>100</v>
      </c>
      <c r="N321" s="541" t="s">
        <v>96</v>
      </c>
      <c r="O321" s="542" t="s">
        <v>671</v>
      </c>
      <c r="P321" s="537">
        <v>27</v>
      </c>
      <c r="Q321" s="541" t="s">
        <v>169</v>
      </c>
      <c r="R321" s="541" t="s">
        <v>235</v>
      </c>
      <c r="S321" s="543">
        <f>'Report 1'!$W$18</f>
        <v>0</v>
      </c>
      <c r="T321" s="544">
        <f>'Report 1'!$W$47</f>
        <v>0</v>
      </c>
      <c r="U321" s="545">
        <f>'Report 1'!$W$133</f>
        <v>0</v>
      </c>
      <c r="AL321" s="546" t="s">
        <v>669</v>
      </c>
      <c r="AM321" s="547">
        <v>2</v>
      </c>
      <c r="AN321" s="547" t="str">
        <f>'Information Input'!$M$14</f>
        <v xml:space="preserve">      -      </v>
      </c>
      <c r="AO321" s="547" t="s">
        <v>137</v>
      </c>
      <c r="AP321" s="538">
        <f t="shared" si="77"/>
        <v>43647</v>
      </c>
      <c r="AQ321" s="538">
        <f t="shared" si="78"/>
        <v>43738</v>
      </c>
      <c r="AR321" s="538">
        <f>'Information Input'!$H$35</f>
        <v>43555</v>
      </c>
      <c r="AS321" s="547" t="str">
        <f>'Information Input'!$J$22</f>
        <v>Quarterly</v>
      </c>
      <c r="AT321" s="538">
        <f>'Information Input'!$H$30</f>
        <v>43555</v>
      </c>
      <c r="AU321" s="547">
        <f>'Information Input'!$J$18</f>
        <v>2019</v>
      </c>
      <c r="AV321" s="547" t="s">
        <v>92</v>
      </c>
      <c r="AW321" s="547" t="s">
        <v>93</v>
      </c>
      <c r="AX321" s="547" t="s">
        <v>91</v>
      </c>
      <c r="AY321" s="548" t="s">
        <v>671</v>
      </c>
      <c r="AZ321" s="547">
        <v>26</v>
      </c>
      <c r="BA321" s="549" t="s">
        <v>168</v>
      </c>
      <c r="BB321" s="543" t="s">
        <v>237</v>
      </c>
      <c r="BC321" s="550">
        <f>'Report 2'!$V78</f>
        <v>0</v>
      </c>
      <c r="BD321" s="550">
        <f>'Report 2'!$W78</f>
        <v>0</v>
      </c>
      <c r="BE321" s="550">
        <f>'Report 2'!$X78</f>
        <v>0</v>
      </c>
      <c r="BF321" s="550">
        <f>'Report 2'!$Y78</f>
        <v>0</v>
      </c>
      <c r="BG321" s="550">
        <f>'Report 2'!$Z78</f>
        <v>0</v>
      </c>
      <c r="BH321" s="550">
        <f>'Report 2'!$AA78</f>
        <v>0</v>
      </c>
      <c r="BI321" s="550">
        <f>'Report 2'!$AB78</f>
        <v>0</v>
      </c>
      <c r="BK321" s="541" t="s">
        <v>669</v>
      </c>
      <c r="BL321" s="537">
        <v>3</v>
      </c>
      <c r="BM321" s="537" t="str">
        <f>'Information Input'!$M$14</f>
        <v xml:space="preserve">      -      </v>
      </c>
      <c r="BN321" s="537" t="s">
        <v>139</v>
      </c>
      <c r="BO321" s="538">
        <f>'Information Input'!$H$33</f>
        <v>43466</v>
      </c>
      <c r="BP321" s="538">
        <f>'Information Input'!$H$34</f>
        <v>43555</v>
      </c>
      <c r="BQ321" s="538">
        <f>'Information Input'!$H$35</f>
        <v>43555</v>
      </c>
      <c r="BR321" s="537" t="str">
        <f>'Information Input'!$J$22</f>
        <v>Quarterly</v>
      </c>
      <c r="BS321" s="538">
        <f>'Information Input'!$H$30</f>
        <v>43555</v>
      </c>
      <c r="BT321" s="537">
        <f>'Information Input'!$J$18</f>
        <v>2019</v>
      </c>
      <c r="BU321" s="579" t="s">
        <v>104</v>
      </c>
      <c r="BV321" s="540" t="s">
        <v>105</v>
      </c>
      <c r="BW321" s="541" t="s">
        <v>103</v>
      </c>
      <c r="BX321" s="537">
        <v>4</v>
      </c>
      <c r="BY321" s="549" t="s">
        <v>164</v>
      </c>
      <c r="BZ321" s="549" t="s">
        <v>252</v>
      </c>
      <c r="CA321" s="543">
        <f>'Report 3'!$H$51</f>
        <v>0</v>
      </c>
      <c r="CC321" s="542" t="s">
        <v>669</v>
      </c>
      <c r="CD321" s="1014" t="s">
        <v>672</v>
      </c>
      <c r="CE321" s="1014" t="str">
        <f>'Information Input'!$M$14</f>
        <v xml:space="preserve">      -      </v>
      </c>
      <c r="CF321" s="551" t="s">
        <v>135</v>
      </c>
      <c r="CG321" s="552">
        <f t="shared" si="72"/>
        <v>43466</v>
      </c>
      <c r="CH321" s="552">
        <f t="shared" si="73"/>
        <v>43555</v>
      </c>
      <c r="CI321" s="552">
        <f>'Information Input'!$H$35</f>
        <v>43555</v>
      </c>
      <c r="CJ321" s="551" t="str">
        <f>'Information Input'!$J$22</f>
        <v>Quarterly</v>
      </c>
      <c r="CK321" s="552">
        <f>'Information Input'!$H$30</f>
        <v>43555</v>
      </c>
      <c r="CL321" s="551">
        <f>'Information Input'!$J$18</f>
        <v>2019</v>
      </c>
      <c r="CM321" s="551" t="s">
        <v>91</v>
      </c>
      <c r="CN321" s="1014" t="s">
        <v>240</v>
      </c>
      <c r="CO321" s="542" t="s">
        <v>240</v>
      </c>
      <c r="CP321" s="542" t="s">
        <v>671</v>
      </c>
      <c r="CQ321" s="551">
        <v>40</v>
      </c>
      <c r="CR321" s="542" t="s">
        <v>182</v>
      </c>
      <c r="CS321" s="542" t="s">
        <v>238</v>
      </c>
      <c r="CT321" s="1015">
        <f>'Report 1'!$AL$18</f>
        <v>0</v>
      </c>
      <c r="CU321" s="1016">
        <f>SUMIF('Report 4A'!$G$16:$G$95,$CQ321,'Report 4A'!$AT$16:$AT$95)</f>
        <v>0</v>
      </c>
      <c r="CV321" s="1017">
        <f t="shared" si="74"/>
        <v>0</v>
      </c>
      <c r="CX321" s="546" t="s">
        <v>669</v>
      </c>
      <c r="CY321" s="537" t="s">
        <v>308</v>
      </c>
      <c r="CZ321" s="537" t="str">
        <f>'Information Input'!$M$14</f>
        <v xml:space="preserve">      -      </v>
      </c>
      <c r="DA321" s="538">
        <f>'Information Input'!$H$35</f>
        <v>43555</v>
      </c>
      <c r="DB321" s="537" t="str">
        <f>'Information Input'!$J$22</f>
        <v>Quarterly</v>
      </c>
      <c r="DC321" s="552">
        <f>'Information Input'!$H$30</f>
        <v>43555</v>
      </c>
      <c r="DD321" s="553" t="str">
        <f t="shared" si="76"/>
        <v>201706</v>
      </c>
      <c r="DE321" s="541" t="s">
        <v>103</v>
      </c>
      <c r="DF321" s="541" t="s">
        <v>682</v>
      </c>
      <c r="DG321" s="544">
        <f>'Report 5H'!$X$161</f>
        <v>0</v>
      </c>
      <c r="DH321" s="550">
        <f>'Report 5H'!$X$162</f>
        <v>0</v>
      </c>
      <c r="DI321" s="544">
        <f>'Report 5H'!$X$163</f>
        <v>0</v>
      </c>
      <c r="DJ321" s="544">
        <f>'Report 5H'!$X$164</f>
        <v>0</v>
      </c>
      <c r="DK321" s="544">
        <f>'Report 5H'!$X$165</f>
        <v>0</v>
      </c>
      <c r="DL321" s="544">
        <f>'Report 5H'!$X$166</f>
        <v>0</v>
      </c>
      <c r="DM321" s="544">
        <f>'Report 5H'!$X$167</f>
        <v>0</v>
      </c>
      <c r="DN321" s="544">
        <f>'Report 5H'!$X$168</f>
        <v>0</v>
      </c>
      <c r="DO321" s="544">
        <f>'Report 5H'!$X$169</f>
        <v>0</v>
      </c>
      <c r="DP321" s="544">
        <f>'Report 5H'!$X$170</f>
        <v>0</v>
      </c>
      <c r="DQ321" s="544">
        <f>'Report 5H'!$X$171</f>
        <v>0</v>
      </c>
    </row>
    <row r="322" spans="2:121">
      <c r="B322" s="535" t="s">
        <v>669</v>
      </c>
      <c r="C322" s="536">
        <v>1</v>
      </c>
      <c r="D322" s="537" t="str">
        <f>'Information Input'!$M$14</f>
        <v xml:space="preserve">      -      </v>
      </c>
      <c r="E322" s="537" t="s">
        <v>135</v>
      </c>
      <c r="F322" s="538">
        <f t="shared" si="70"/>
        <v>43466</v>
      </c>
      <c r="G322" s="538">
        <f t="shared" si="71"/>
        <v>43555</v>
      </c>
      <c r="H322" s="538">
        <f>'Information Input'!$H$35</f>
        <v>43555</v>
      </c>
      <c r="I322" s="537" t="str">
        <f>'Information Input'!$J$22</f>
        <v>Quarterly</v>
      </c>
      <c r="J322" s="538">
        <f>'Information Input'!$H$30</f>
        <v>43555</v>
      </c>
      <c r="K322" s="537">
        <f>'Information Input'!$J$18</f>
        <v>2019</v>
      </c>
      <c r="L322" s="579" t="s">
        <v>99</v>
      </c>
      <c r="M322" s="540" t="s">
        <v>100</v>
      </c>
      <c r="N322" s="541" t="s">
        <v>96</v>
      </c>
      <c r="O322" s="542" t="s">
        <v>671</v>
      </c>
      <c r="P322" s="537">
        <v>28</v>
      </c>
      <c r="Q322" s="541" t="s">
        <v>170</v>
      </c>
      <c r="R322" s="541" t="s">
        <v>235</v>
      </c>
      <c r="S322" s="543">
        <f>'Report 1'!$W$18</f>
        <v>0</v>
      </c>
      <c r="T322" s="544">
        <f>'Report 1'!$W$48</f>
        <v>0</v>
      </c>
      <c r="U322" s="545">
        <f>'Report 1'!$W$134</f>
        <v>0</v>
      </c>
      <c r="AL322" s="546" t="s">
        <v>669</v>
      </c>
      <c r="AM322" s="547">
        <v>2</v>
      </c>
      <c r="AN322" s="547" t="str">
        <f>'Information Input'!$M$14</f>
        <v xml:space="preserve">      -      </v>
      </c>
      <c r="AO322" s="547" t="s">
        <v>137</v>
      </c>
      <c r="AP322" s="538">
        <f t="shared" si="77"/>
        <v>43647</v>
      </c>
      <c r="AQ322" s="538">
        <f t="shared" si="78"/>
        <v>43738</v>
      </c>
      <c r="AR322" s="538">
        <f>'Information Input'!$H$35</f>
        <v>43555</v>
      </c>
      <c r="AS322" s="547" t="str">
        <f>'Information Input'!$J$22</f>
        <v>Quarterly</v>
      </c>
      <c r="AT322" s="538">
        <f>'Information Input'!$H$30</f>
        <v>43555</v>
      </c>
      <c r="AU322" s="547">
        <f>'Information Input'!$J$18</f>
        <v>2019</v>
      </c>
      <c r="AV322" s="547" t="s">
        <v>92</v>
      </c>
      <c r="AW322" s="547" t="s">
        <v>93</v>
      </c>
      <c r="AX322" s="547" t="s">
        <v>91</v>
      </c>
      <c r="AY322" s="548" t="s">
        <v>671</v>
      </c>
      <c r="AZ322" s="547">
        <v>27</v>
      </c>
      <c r="BA322" s="549" t="s">
        <v>169</v>
      </c>
      <c r="BB322" s="543" t="s">
        <v>235</v>
      </c>
      <c r="BC322" s="550">
        <f>'Report 2'!$V79</f>
        <v>0</v>
      </c>
      <c r="BD322" s="550">
        <f>'Report 2'!$W79</f>
        <v>0</v>
      </c>
      <c r="BE322" s="550">
        <f>'Report 2'!$X79</f>
        <v>0</v>
      </c>
      <c r="BF322" s="550">
        <f>'Report 2'!$Y79</f>
        <v>0</v>
      </c>
      <c r="BG322" s="550">
        <f>'Report 2'!$Z79</f>
        <v>0</v>
      </c>
      <c r="BH322" s="550">
        <f>'Report 2'!$AA79</f>
        <v>0</v>
      </c>
      <c r="BI322" s="550">
        <f>'Report 2'!$AB79</f>
        <v>0</v>
      </c>
      <c r="BK322" s="541" t="s">
        <v>669</v>
      </c>
      <c r="BL322" s="537">
        <v>3</v>
      </c>
      <c r="BM322" s="537" t="str">
        <f>'Information Input'!$M$14</f>
        <v xml:space="preserve">      -      </v>
      </c>
      <c r="BN322" s="537" t="s">
        <v>139</v>
      </c>
      <c r="BO322" s="538">
        <f>'Information Input'!$H$33</f>
        <v>43466</v>
      </c>
      <c r="BP322" s="538">
        <f>'Information Input'!$H$34</f>
        <v>43555</v>
      </c>
      <c r="BQ322" s="538">
        <f>'Information Input'!$H$35</f>
        <v>43555</v>
      </c>
      <c r="BR322" s="537" t="str">
        <f>'Information Input'!$J$22</f>
        <v>Quarterly</v>
      </c>
      <c r="BS322" s="538">
        <f>'Information Input'!$H$30</f>
        <v>43555</v>
      </c>
      <c r="BT322" s="537">
        <f>'Information Input'!$J$18</f>
        <v>2019</v>
      </c>
      <c r="BU322" s="579" t="s">
        <v>104</v>
      </c>
      <c r="BV322" s="540" t="s">
        <v>105</v>
      </c>
      <c r="BW322" s="541" t="s">
        <v>103</v>
      </c>
      <c r="BX322" s="537">
        <v>5</v>
      </c>
      <c r="BY322" s="549" t="s">
        <v>253</v>
      </c>
      <c r="BZ322" s="549" t="s">
        <v>254</v>
      </c>
      <c r="CA322" s="543">
        <f>'Report 3'!$H$52</f>
        <v>0</v>
      </c>
      <c r="CC322" s="542" t="s">
        <v>669</v>
      </c>
      <c r="CD322" s="1014" t="s">
        <v>672</v>
      </c>
      <c r="CE322" s="1014" t="str">
        <f>'Information Input'!$M$14</f>
        <v xml:space="preserve">      -      </v>
      </c>
      <c r="CF322" s="551" t="s">
        <v>135</v>
      </c>
      <c r="CG322" s="552">
        <f t="shared" si="72"/>
        <v>43466</v>
      </c>
      <c r="CH322" s="552">
        <f t="shared" si="73"/>
        <v>43555</v>
      </c>
      <c r="CI322" s="552">
        <f>'Information Input'!$H$35</f>
        <v>43555</v>
      </c>
      <c r="CJ322" s="551" t="str">
        <f>'Information Input'!$J$22</f>
        <v>Quarterly</v>
      </c>
      <c r="CK322" s="552">
        <f>'Information Input'!$H$30</f>
        <v>43555</v>
      </c>
      <c r="CL322" s="551">
        <f>'Information Input'!$J$18</f>
        <v>2019</v>
      </c>
      <c r="CM322" s="551" t="s">
        <v>91</v>
      </c>
      <c r="CN322" s="1014" t="s">
        <v>240</v>
      </c>
      <c r="CO322" s="542" t="s">
        <v>240</v>
      </c>
      <c r="CP322" s="542" t="s">
        <v>671</v>
      </c>
      <c r="CQ322" s="551">
        <v>41</v>
      </c>
      <c r="CR322" s="542" t="s">
        <v>183</v>
      </c>
      <c r="CS322" s="542" t="s">
        <v>238</v>
      </c>
      <c r="CT322" s="1015">
        <f>'Report 1'!$AL$18</f>
        <v>0</v>
      </c>
      <c r="CU322" s="1016">
        <f>SUMIF('Report 4A'!$G$16:$G$95,$CQ322,'Report 4A'!$AT$16:$AT$95)</f>
        <v>0</v>
      </c>
      <c r="CV322" s="1017">
        <f t="shared" si="74"/>
        <v>0</v>
      </c>
      <c r="CX322" s="546" t="s">
        <v>669</v>
      </c>
      <c r="CY322" s="537" t="s">
        <v>308</v>
      </c>
      <c r="CZ322" s="537" t="str">
        <f>'Information Input'!$M$14</f>
        <v xml:space="preserve">      -      </v>
      </c>
      <c r="DA322" s="538">
        <f>'Information Input'!$H$35</f>
        <v>43555</v>
      </c>
      <c r="DB322" s="537" t="str">
        <f>'Information Input'!$J$22</f>
        <v>Quarterly</v>
      </c>
      <c r="DC322" s="552">
        <f>'Information Input'!$H$30</f>
        <v>43555</v>
      </c>
      <c r="DD322" s="553" t="str">
        <f t="shared" si="76"/>
        <v>201705</v>
      </c>
      <c r="DE322" s="541" t="s">
        <v>103</v>
      </c>
      <c r="DF322" s="541" t="s">
        <v>682</v>
      </c>
      <c r="DG322" s="544">
        <f>'Report 5H'!$Y$161</f>
        <v>0</v>
      </c>
      <c r="DH322" s="550">
        <f>'Report 5H'!$Y$162</f>
        <v>0</v>
      </c>
      <c r="DI322" s="544">
        <f>'Report 5H'!$Y$163</f>
        <v>0</v>
      </c>
      <c r="DJ322" s="544">
        <f>'Report 5H'!$Y$164</f>
        <v>0</v>
      </c>
      <c r="DK322" s="544">
        <f>'Report 5H'!$Y$165</f>
        <v>0</v>
      </c>
      <c r="DL322" s="544">
        <f>'Report 5H'!$Y$166</f>
        <v>0</v>
      </c>
      <c r="DM322" s="544">
        <f>'Report 5H'!$Y$167</f>
        <v>0</v>
      </c>
      <c r="DN322" s="544">
        <f>'Report 5H'!$Y$168</f>
        <v>0</v>
      </c>
      <c r="DO322" s="544">
        <f>'Report 5H'!$Y$169</f>
        <v>0</v>
      </c>
      <c r="DP322" s="544">
        <f>'Report 5H'!$Y$170</f>
        <v>0</v>
      </c>
      <c r="DQ322" s="544">
        <f>'Report 5H'!$Y$171</f>
        <v>0</v>
      </c>
    </row>
    <row r="323" spans="2:121">
      <c r="B323" s="535" t="s">
        <v>669</v>
      </c>
      <c r="C323" s="536">
        <v>1</v>
      </c>
      <c r="D323" s="537" t="str">
        <f>'Information Input'!$M$14</f>
        <v xml:space="preserve">      -      </v>
      </c>
      <c r="E323" s="537" t="s">
        <v>135</v>
      </c>
      <c r="F323" s="538">
        <f t="shared" si="70"/>
        <v>43466</v>
      </c>
      <c r="G323" s="538">
        <f t="shared" si="71"/>
        <v>43555</v>
      </c>
      <c r="H323" s="538">
        <f>'Information Input'!$H$35</f>
        <v>43555</v>
      </c>
      <c r="I323" s="537" t="str">
        <f>'Information Input'!$J$22</f>
        <v>Quarterly</v>
      </c>
      <c r="J323" s="538">
        <f>'Information Input'!$H$30</f>
        <v>43555</v>
      </c>
      <c r="K323" s="537">
        <f>'Information Input'!$J$18</f>
        <v>2019</v>
      </c>
      <c r="L323" s="579" t="s">
        <v>99</v>
      </c>
      <c r="M323" s="540" t="s">
        <v>100</v>
      </c>
      <c r="N323" s="541" t="s">
        <v>96</v>
      </c>
      <c r="O323" s="542" t="s">
        <v>671</v>
      </c>
      <c r="P323" s="537">
        <v>29</v>
      </c>
      <c r="Q323" s="541" t="s">
        <v>171</v>
      </c>
      <c r="R323" s="541" t="s">
        <v>238</v>
      </c>
      <c r="S323" s="543">
        <f>'Report 1'!$W$18</f>
        <v>0</v>
      </c>
      <c r="T323" s="544">
        <f>'Report 1'!$W$49</f>
        <v>0</v>
      </c>
      <c r="U323" s="545">
        <f>'Report 1'!$W$135</f>
        <v>0</v>
      </c>
      <c r="AL323" s="546" t="s">
        <v>669</v>
      </c>
      <c r="AM323" s="547">
        <v>2</v>
      </c>
      <c r="AN323" s="547" t="str">
        <f>'Information Input'!$M$14</f>
        <v xml:space="preserve">      -      </v>
      </c>
      <c r="AO323" s="547" t="s">
        <v>137</v>
      </c>
      <c r="AP323" s="538">
        <f t="shared" si="77"/>
        <v>43647</v>
      </c>
      <c r="AQ323" s="538">
        <f t="shared" si="78"/>
        <v>43738</v>
      </c>
      <c r="AR323" s="538">
        <f>'Information Input'!$H$35</f>
        <v>43555</v>
      </c>
      <c r="AS323" s="547" t="str">
        <f>'Information Input'!$J$22</f>
        <v>Quarterly</v>
      </c>
      <c r="AT323" s="538">
        <f>'Information Input'!$H$30</f>
        <v>43555</v>
      </c>
      <c r="AU323" s="547">
        <f>'Information Input'!$J$18</f>
        <v>2019</v>
      </c>
      <c r="AV323" s="547" t="s">
        <v>92</v>
      </c>
      <c r="AW323" s="547" t="s">
        <v>93</v>
      </c>
      <c r="AX323" s="547" t="s">
        <v>91</v>
      </c>
      <c r="AY323" s="548" t="s">
        <v>671</v>
      </c>
      <c r="AZ323" s="547">
        <v>28</v>
      </c>
      <c r="BA323" s="549" t="s">
        <v>170</v>
      </c>
      <c r="BB323" s="543" t="s">
        <v>235</v>
      </c>
      <c r="BC323" s="550">
        <f>'Report 2'!$V80</f>
        <v>0</v>
      </c>
      <c r="BD323" s="550">
        <f>'Report 2'!$W80</f>
        <v>0</v>
      </c>
      <c r="BE323" s="550">
        <f>'Report 2'!$X80</f>
        <v>0</v>
      </c>
      <c r="BF323" s="550">
        <f>'Report 2'!$Y80</f>
        <v>0</v>
      </c>
      <c r="BG323" s="550">
        <f>'Report 2'!$Z80</f>
        <v>0</v>
      </c>
      <c r="BH323" s="550">
        <f>'Report 2'!$AA80</f>
        <v>0</v>
      </c>
      <c r="BI323" s="550">
        <f>'Report 2'!$AB80</f>
        <v>0</v>
      </c>
      <c r="BK323" s="541" t="s">
        <v>669</v>
      </c>
      <c r="BL323" s="537">
        <v>3</v>
      </c>
      <c r="BM323" s="537" t="str">
        <f>'Information Input'!$M$14</f>
        <v xml:space="preserve">      -      </v>
      </c>
      <c r="BN323" s="537" t="s">
        <v>139</v>
      </c>
      <c r="BO323" s="538">
        <f>'Information Input'!$H$33</f>
        <v>43466</v>
      </c>
      <c r="BP323" s="538">
        <f>'Information Input'!$H$34</f>
        <v>43555</v>
      </c>
      <c r="BQ323" s="538">
        <f>'Information Input'!$H$35</f>
        <v>43555</v>
      </c>
      <c r="BR323" s="537" t="str">
        <f>'Information Input'!$J$22</f>
        <v>Quarterly</v>
      </c>
      <c r="BS323" s="538">
        <f>'Information Input'!$H$30</f>
        <v>43555</v>
      </c>
      <c r="BT323" s="537">
        <f>'Information Input'!$J$18</f>
        <v>2019</v>
      </c>
      <c r="BU323" s="579" t="s">
        <v>104</v>
      </c>
      <c r="BV323" s="540" t="s">
        <v>105</v>
      </c>
      <c r="BW323" s="541" t="s">
        <v>103</v>
      </c>
      <c r="BX323" s="537">
        <v>6</v>
      </c>
      <c r="BY323" s="549" t="s">
        <v>255</v>
      </c>
      <c r="BZ323" s="549" t="s">
        <v>254</v>
      </c>
      <c r="CA323" s="543">
        <f>'Report 3'!$H$53</f>
        <v>0</v>
      </c>
      <c r="CC323" s="542" t="s">
        <v>669</v>
      </c>
      <c r="CD323" s="1014" t="s">
        <v>672</v>
      </c>
      <c r="CE323" s="1014" t="str">
        <f>'Information Input'!$M$14</f>
        <v xml:space="preserve">      -      </v>
      </c>
      <c r="CF323" s="551" t="s">
        <v>135</v>
      </c>
      <c r="CG323" s="552">
        <f t="shared" si="72"/>
        <v>43466</v>
      </c>
      <c r="CH323" s="552">
        <f t="shared" si="73"/>
        <v>43555</v>
      </c>
      <c r="CI323" s="552">
        <f>'Information Input'!$H$35</f>
        <v>43555</v>
      </c>
      <c r="CJ323" s="551" t="str">
        <f>'Information Input'!$J$22</f>
        <v>Quarterly</v>
      </c>
      <c r="CK323" s="552">
        <f>'Information Input'!$H$30</f>
        <v>43555</v>
      </c>
      <c r="CL323" s="551">
        <f>'Information Input'!$J$18</f>
        <v>2019</v>
      </c>
      <c r="CM323" s="1018" t="s">
        <v>91</v>
      </c>
      <c r="CN323" s="1014" t="s">
        <v>240</v>
      </c>
      <c r="CO323" s="542" t="s">
        <v>240</v>
      </c>
      <c r="CP323" s="542" t="s">
        <v>671</v>
      </c>
      <c r="CQ323" s="551">
        <v>42</v>
      </c>
      <c r="CR323" s="542" t="s">
        <v>184</v>
      </c>
      <c r="CS323" s="542" t="s">
        <v>233</v>
      </c>
      <c r="CT323" s="1015">
        <f>'Report 1'!$AL$18</f>
        <v>0</v>
      </c>
      <c r="CU323" s="1016">
        <f>SUMIF('Report 4A'!$G$16:$G$95,$CQ323,'Report 4A'!$AT$16:$AT$95)</f>
        <v>0</v>
      </c>
      <c r="CV323" s="1017">
        <f t="shared" ref="CV323:CV324" si="79">IF(CT323&lt;&gt;0,CU323/CT323,0)</f>
        <v>0</v>
      </c>
      <c r="CX323" s="546" t="s">
        <v>669</v>
      </c>
      <c r="CY323" s="537" t="s">
        <v>308</v>
      </c>
      <c r="CZ323" s="537" t="str">
        <f>'Information Input'!$M$14</f>
        <v xml:space="preserve">      -      </v>
      </c>
      <c r="DA323" s="538">
        <f>'Information Input'!$H$35</f>
        <v>43555</v>
      </c>
      <c r="DB323" s="537" t="str">
        <f>'Information Input'!$J$22</f>
        <v>Quarterly</v>
      </c>
      <c r="DC323" s="552">
        <f>'Information Input'!$H$30</f>
        <v>43555</v>
      </c>
      <c r="DD323" s="553" t="str">
        <f t="shared" si="76"/>
        <v>201704</v>
      </c>
      <c r="DE323" s="541" t="s">
        <v>103</v>
      </c>
      <c r="DF323" s="541" t="s">
        <v>682</v>
      </c>
      <c r="DG323" s="544">
        <f>'Report 5H'!$Z$161</f>
        <v>0</v>
      </c>
      <c r="DH323" s="550">
        <f>'Report 5H'!$Z$162</f>
        <v>0</v>
      </c>
      <c r="DI323" s="544">
        <f>'Report 5H'!$Z$163</f>
        <v>0</v>
      </c>
      <c r="DJ323" s="544">
        <f>'Report 5H'!$Z$164</f>
        <v>0</v>
      </c>
      <c r="DK323" s="544">
        <f>'Report 5H'!$Z$165</f>
        <v>0</v>
      </c>
      <c r="DL323" s="544">
        <f>'Report 5H'!$Z$166</f>
        <v>0</v>
      </c>
      <c r="DM323" s="544">
        <f>'Report 5H'!$Z$167</f>
        <v>0</v>
      </c>
      <c r="DN323" s="544">
        <f>'Report 5H'!$Z$168</f>
        <v>0</v>
      </c>
      <c r="DO323" s="544">
        <f>'Report 5H'!$Z$169</f>
        <v>0</v>
      </c>
      <c r="DP323" s="544">
        <f>'Report 5H'!$Z$170</f>
        <v>0</v>
      </c>
      <c r="DQ323" s="544">
        <f>'Report 5H'!$Z$171</f>
        <v>0</v>
      </c>
    </row>
    <row r="324" spans="2:121">
      <c r="B324" s="535" t="s">
        <v>669</v>
      </c>
      <c r="C324" s="536">
        <v>1</v>
      </c>
      <c r="D324" s="537" t="str">
        <f>'Information Input'!$M$14</f>
        <v xml:space="preserve">      -      </v>
      </c>
      <c r="E324" s="537" t="s">
        <v>135</v>
      </c>
      <c r="F324" s="538">
        <f t="shared" si="70"/>
        <v>43466</v>
      </c>
      <c r="G324" s="538">
        <f t="shared" si="71"/>
        <v>43555</v>
      </c>
      <c r="H324" s="538">
        <f>'Information Input'!$H$35</f>
        <v>43555</v>
      </c>
      <c r="I324" s="537" t="str">
        <f>'Information Input'!$J$22</f>
        <v>Quarterly</v>
      </c>
      <c r="J324" s="538">
        <f>'Information Input'!$H$30</f>
        <v>43555</v>
      </c>
      <c r="K324" s="537">
        <f>'Information Input'!$J$18</f>
        <v>2019</v>
      </c>
      <c r="L324" s="579" t="s">
        <v>99</v>
      </c>
      <c r="M324" s="540" t="s">
        <v>100</v>
      </c>
      <c r="N324" s="541" t="s">
        <v>96</v>
      </c>
      <c r="O324" s="542" t="s">
        <v>671</v>
      </c>
      <c r="P324" s="537">
        <v>30</v>
      </c>
      <c r="Q324" s="541" t="s">
        <v>172</v>
      </c>
      <c r="R324" s="541" t="s">
        <v>238</v>
      </c>
      <c r="S324" s="543">
        <f>'Report 1'!$W$18</f>
        <v>0</v>
      </c>
      <c r="T324" s="544">
        <f>'Report 1'!$W$50</f>
        <v>0</v>
      </c>
      <c r="U324" s="545">
        <f>'Report 1'!$W$136</f>
        <v>0</v>
      </c>
      <c r="AL324" s="546" t="s">
        <v>669</v>
      </c>
      <c r="AM324" s="547">
        <v>2</v>
      </c>
      <c r="AN324" s="547" t="str">
        <f>'Information Input'!$M$14</f>
        <v xml:space="preserve">      -      </v>
      </c>
      <c r="AO324" s="547" t="s">
        <v>137</v>
      </c>
      <c r="AP324" s="538">
        <f t="shared" si="77"/>
        <v>43647</v>
      </c>
      <c r="AQ324" s="538">
        <f t="shared" si="78"/>
        <v>43738</v>
      </c>
      <c r="AR324" s="538">
        <f>'Information Input'!$H$35</f>
        <v>43555</v>
      </c>
      <c r="AS324" s="547" t="str">
        <f>'Information Input'!$J$22</f>
        <v>Quarterly</v>
      </c>
      <c r="AT324" s="538">
        <f>'Information Input'!$H$30</f>
        <v>43555</v>
      </c>
      <c r="AU324" s="547">
        <f>'Information Input'!$J$18</f>
        <v>2019</v>
      </c>
      <c r="AV324" s="547" t="s">
        <v>92</v>
      </c>
      <c r="AW324" s="547" t="s">
        <v>93</v>
      </c>
      <c r="AX324" s="547" t="s">
        <v>91</v>
      </c>
      <c r="AY324" s="548" t="s">
        <v>671</v>
      </c>
      <c r="AZ324" s="547">
        <v>29</v>
      </c>
      <c r="BA324" s="549" t="s">
        <v>171</v>
      </c>
      <c r="BB324" s="543" t="s">
        <v>238</v>
      </c>
      <c r="BC324" s="550">
        <f>'Report 2'!$V81</f>
        <v>0</v>
      </c>
      <c r="BD324" s="550">
        <f>'Report 2'!$W81</f>
        <v>0</v>
      </c>
      <c r="BE324" s="550">
        <f>'Report 2'!$X81</f>
        <v>0</v>
      </c>
      <c r="BF324" s="550">
        <f>'Report 2'!$Y81</f>
        <v>0</v>
      </c>
      <c r="BG324" s="550">
        <f>'Report 2'!$Z81</f>
        <v>0</v>
      </c>
      <c r="BH324" s="550">
        <f>'Report 2'!$AA81</f>
        <v>0</v>
      </c>
      <c r="BI324" s="550">
        <f>'Report 2'!$AB81</f>
        <v>0</v>
      </c>
      <c r="BK324" s="541" t="s">
        <v>669</v>
      </c>
      <c r="BL324" s="537">
        <v>3</v>
      </c>
      <c r="BM324" s="537" t="str">
        <f>'Information Input'!$M$14</f>
        <v xml:space="preserve">      -      </v>
      </c>
      <c r="BN324" s="537" t="s">
        <v>139</v>
      </c>
      <c r="BO324" s="538">
        <f>'Information Input'!$H$33</f>
        <v>43466</v>
      </c>
      <c r="BP324" s="538">
        <f>'Information Input'!$H$34</f>
        <v>43555</v>
      </c>
      <c r="BQ324" s="538">
        <f>'Information Input'!$H$35</f>
        <v>43555</v>
      </c>
      <c r="BR324" s="537" t="str">
        <f>'Information Input'!$J$22</f>
        <v>Quarterly</v>
      </c>
      <c r="BS324" s="538">
        <f>'Information Input'!$H$30</f>
        <v>43555</v>
      </c>
      <c r="BT324" s="537">
        <f>'Information Input'!$J$18</f>
        <v>2019</v>
      </c>
      <c r="BU324" s="579" t="s">
        <v>104</v>
      </c>
      <c r="BV324" s="540" t="s">
        <v>105</v>
      </c>
      <c r="BW324" s="541" t="s">
        <v>103</v>
      </c>
      <c r="BX324" s="537">
        <v>7</v>
      </c>
      <c r="BY324" s="549" t="s">
        <v>256</v>
      </c>
      <c r="BZ324" s="549" t="s">
        <v>254</v>
      </c>
      <c r="CA324" s="543">
        <f>'Report 3'!$H$54</f>
        <v>0</v>
      </c>
      <c r="CC324" s="542" t="s">
        <v>669</v>
      </c>
      <c r="CD324" s="1014" t="s">
        <v>672</v>
      </c>
      <c r="CE324" s="1014" t="str">
        <f>'Information Input'!$M$14</f>
        <v xml:space="preserve">      -      </v>
      </c>
      <c r="CF324" s="551" t="s">
        <v>135</v>
      </c>
      <c r="CG324" s="552">
        <f t="shared" si="72"/>
        <v>43466</v>
      </c>
      <c r="CH324" s="552">
        <f t="shared" si="73"/>
        <v>43555</v>
      </c>
      <c r="CI324" s="552">
        <f>'Information Input'!$H$35</f>
        <v>43555</v>
      </c>
      <c r="CJ324" s="551" t="str">
        <f>'Information Input'!$J$22</f>
        <v>Quarterly</v>
      </c>
      <c r="CK324" s="552">
        <f>'Information Input'!$H$30</f>
        <v>43555</v>
      </c>
      <c r="CL324" s="551">
        <f>'Information Input'!$J$18</f>
        <v>2019</v>
      </c>
      <c r="CM324" s="1018" t="s">
        <v>91</v>
      </c>
      <c r="CN324" s="1014" t="s">
        <v>240</v>
      </c>
      <c r="CO324" s="542" t="s">
        <v>240</v>
      </c>
      <c r="CP324" s="542" t="s">
        <v>671</v>
      </c>
      <c r="CQ324" s="551">
        <v>43</v>
      </c>
      <c r="CR324" s="542" t="s">
        <v>185</v>
      </c>
      <c r="CS324" s="542" t="s">
        <v>233</v>
      </c>
      <c r="CT324" s="1015">
        <f>'Report 1'!$AL$18</f>
        <v>0</v>
      </c>
      <c r="CU324" s="1016">
        <f>SUMIF('Report 4A'!$G$16:$G$95,$CQ324,'Report 4A'!$AT$16:$AT$95)</f>
        <v>0</v>
      </c>
      <c r="CV324" s="1017">
        <f t="shared" si="79"/>
        <v>0</v>
      </c>
      <c r="CX324" s="546" t="s">
        <v>669</v>
      </c>
      <c r="CY324" s="537" t="s">
        <v>308</v>
      </c>
      <c r="CZ324" s="537" t="str">
        <f>'Information Input'!$M$14</f>
        <v xml:space="preserve">      -      </v>
      </c>
      <c r="DA324" s="538">
        <f>'Information Input'!$H$35</f>
        <v>43555</v>
      </c>
      <c r="DB324" s="537" t="str">
        <f>'Information Input'!$J$22</f>
        <v>Quarterly</v>
      </c>
      <c r="DC324" s="552">
        <f>'Information Input'!$H$30</f>
        <v>43555</v>
      </c>
      <c r="DD324" s="553" t="str">
        <f t="shared" si="76"/>
        <v>201703</v>
      </c>
      <c r="DE324" s="541" t="s">
        <v>103</v>
      </c>
      <c r="DF324" s="541" t="s">
        <v>682</v>
      </c>
      <c r="DG324" s="544">
        <f>'Report 5H'!$AA$161</f>
        <v>0</v>
      </c>
      <c r="DH324" s="550">
        <f>'Report 5H'!$AA$162</f>
        <v>0</v>
      </c>
      <c r="DI324" s="544">
        <f>'Report 5H'!$AA$163</f>
        <v>0</v>
      </c>
      <c r="DJ324" s="544">
        <f>'Report 5H'!$AA$164</f>
        <v>0</v>
      </c>
      <c r="DK324" s="544">
        <f>'Report 5H'!$AA$165</f>
        <v>0</v>
      </c>
      <c r="DL324" s="544">
        <f>'Report 5H'!$AA$166</f>
        <v>0</v>
      </c>
      <c r="DM324" s="544">
        <f>'Report 5H'!$AA$167</f>
        <v>0</v>
      </c>
      <c r="DN324" s="544">
        <f>'Report 5H'!$AA$168</f>
        <v>0</v>
      </c>
      <c r="DO324" s="544">
        <f>'Report 5H'!$AA$169</f>
        <v>0</v>
      </c>
      <c r="DP324" s="544">
        <f>'Report 5H'!$AA$170</f>
        <v>0</v>
      </c>
      <c r="DQ324" s="544">
        <f>'Report 5H'!$AA$171</f>
        <v>0</v>
      </c>
    </row>
    <row r="325" spans="2:121">
      <c r="B325" s="535" t="s">
        <v>669</v>
      </c>
      <c r="C325" s="536">
        <v>1</v>
      </c>
      <c r="D325" s="537" t="str">
        <f>'Information Input'!$M$14</f>
        <v xml:space="preserve">      -      </v>
      </c>
      <c r="E325" s="537" t="s">
        <v>135</v>
      </c>
      <c r="F325" s="538">
        <f t="shared" si="70"/>
        <v>43466</v>
      </c>
      <c r="G325" s="538">
        <f t="shared" si="71"/>
        <v>43555</v>
      </c>
      <c r="H325" s="538">
        <f>'Information Input'!$H$35</f>
        <v>43555</v>
      </c>
      <c r="I325" s="537" t="str">
        <f>'Information Input'!$J$22</f>
        <v>Quarterly</v>
      </c>
      <c r="J325" s="538">
        <f>'Information Input'!$H$30</f>
        <v>43555</v>
      </c>
      <c r="K325" s="537">
        <f>'Information Input'!$J$18</f>
        <v>2019</v>
      </c>
      <c r="L325" s="579" t="s">
        <v>99</v>
      </c>
      <c r="M325" s="540" t="s">
        <v>100</v>
      </c>
      <c r="N325" s="541" t="s">
        <v>96</v>
      </c>
      <c r="O325" s="542" t="s">
        <v>671</v>
      </c>
      <c r="P325" s="537">
        <v>31</v>
      </c>
      <c r="Q325" s="541" t="s">
        <v>173</v>
      </c>
      <c r="R325" s="541" t="s">
        <v>233</v>
      </c>
      <c r="S325" s="543">
        <f>'Report 1'!$W$18</f>
        <v>0</v>
      </c>
      <c r="T325" s="544">
        <f>'Report 1'!$W$51</f>
        <v>0</v>
      </c>
      <c r="U325" s="545">
        <f>'Report 1'!$W$137</f>
        <v>0</v>
      </c>
      <c r="AL325" s="546" t="s">
        <v>669</v>
      </c>
      <c r="AM325" s="547">
        <v>2</v>
      </c>
      <c r="AN325" s="547" t="str">
        <f>'Information Input'!$M$14</f>
        <v xml:space="preserve">      -      </v>
      </c>
      <c r="AO325" s="547" t="s">
        <v>137</v>
      </c>
      <c r="AP325" s="538">
        <f t="shared" si="77"/>
        <v>43647</v>
      </c>
      <c r="AQ325" s="538">
        <f t="shared" si="78"/>
        <v>43738</v>
      </c>
      <c r="AR325" s="538">
        <f>'Information Input'!$H$35</f>
        <v>43555</v>
      </c>
      <c r="AS325" s="547" t="str">
        <f>'Information Input'!$J$22</f>
        <v>Quarterly</v>
      </c>
      <c r="AT325" s="538">
        <f>'Information Input'!$H$30</f>
        <v>43555</v>
      </c>
      <c r="AU325" s="547">
        <f>'Information Input'!$J$18</f>
        <v>2019</v>
      </c>
      <c r="AV325" s="547" t="s">
        <v>92</v>
      </c>
      <c r="AW325" s="547" t="s">
        <v>93</v>
      </c>
      <c r="AX325" s="547" t="s">
        <v>91</v>
      </c>
      <c r="AY325" s="548" t="s">
        <v>671</v>
      </c>
      <c r="AZ325" s="547">
        <v>30</v>
      </c>
      <c r="BA325" s="549" t="s">
        <v>172</v>
      </c>
      <c r="BB325" s="543" t="s">
        <v>238</v>
      </c>
      <c r="BC325" s="550">
        <f>'Report 2'!$V82</f>
        <v>0</v>
      </c>
      <c r="BD325" s="550">
        <f>'Report 2'!$W82</f>
        <v>0</v>
      </c>
      <c r="BE325" s="550">
        <f>'Report 2'!$X82</f>
        <v>0</v>
      </c>
      <c r="BF325" s="550">
        <f>'Report 2'!$Y82</f>
        <v>0</v>
      </c>
      <c r="BG325" s="550">
        <f>'Report 2'!$Z82</f>
        <v>0</v>
      </c>
      <c r="BH325" s="550">
        <f>'Report 2'!$AA82</f>
        <v>0</v>
      </c>
      <c r="BI325" s="550">
        <f>'Report 2'!$AB82</f>
        <v>0</v>
      </c>
      <c r="BK325" s="541" t="s">
        <v>669</v>
      </c>
      <c r="BL325" s="537">
        <v>3</v>
      </c>
      <c r="BM325" s="537" t="str">
        <f>'Information Input'!$M$14</f>
        <v xml:space="preserve">      -      </v>
      </c>
      <c r="BN325" s="537" t="s">
        <v>139</v>
      </c>
      <c r="BO325" s="538">
        <f>'Information Input'!$H$33</f>
        <v>43466</v>
      </c>
      <c r="BP325" s="538">
        <f>'Information Input'!$H$34</f>
        <v>43555</v>
      </c>
      <c r="BQ325" s="538">
        <f>'Information Input'!$H$35</f>
        <v>43555</v>
      </c>
      <c r="BR325" s="537" t="str">
        <f>'Information Input'!$J$22</f>
        <v>Quarterly</v>
      </c>
      <c r="BS325" s="538">
        <f>'Information Input'!$H$30</f>
        <v>43555</v>
      </c>
      <c r="BT325" s="537">
        <f>'Information Input'!$J$18</f>
        <v>2019</v>
      </c>
      <c r="BU325" s="579" t="s">
        <v>104</v>
      </c>
      <c r="BV325" s="540" t="s">
        <v>105</v>
      </c>
      <c r="BW325" s="541" t="s">
        <v>103</v>
      </c>
      <c r="BX325" s="537">
        <v>8</v>
      </c>
      <c r="BY325" s="549" t="s">
        <v>178</v>
      </c>
      <c r="BZ325" s="549" t="s">
        <v>257</v>
      </c>
      <c r="CA325" s="543">
        <f>'Report 3'!$H$55</f>
        <v>0</v>
      </c>
      <c r="CC325" s="542" t="s">
        <v>669</v>
      </c>
      <c r="CD325" s="1014" t="s">
        <v>672</v>
      </c>
      <c r="CE325" s="1014" t="str">
        <f>'Information Input'!$M$14</f>
        <v xml:space="preserve">      -      </v>
      </c>
      <c r="CF325" s="551" t="s">
        <v>135</v>
      </c>
      <c r="CG325" s="552">
        <f t="shared" si="72"/>
        <v>43466</v>
      </c>
      <c r="CH325" s="552">
        <f t="shared" si="73"/>
        <v>43555</v>
      </c>
      <c r="CI325" s="552">
        <f>'Information Input'!$H$35</f>
        <v>43555</v>
      </c>
      <c r="CJ325" s="551" t="str">
        <f>'Information Input'!$J$22</f>
        <v>Quarterly</v>
      </c>
      <c r="CK325" s="552">
        <f>'Information Input'!$H$30</f>
        <v>43555</v>
      </c>
      <c r="CL325" s="551">
        <f>'Information Input'!$J$18</f>
        <v>2019</v>
      </c>
      <c r="CM325" s="551" t="s">
        <v>91</v>
      </c>
      <c r="CN325" s="1014" t="s">
        <v>240</v>
      </c>
      <c r="CO325" s="542" t="s">
        <v>240</v>
      </c>
      <c r="CP325" s="542" t="s">
        <v>675</v>
      </c>
      <c r="CQ325" s="551">
        <v>45</v>
      </c>
      <c r="CR325" s="542" t="s">
        <v>187</v>
      </c>
      <c r="CS325" s="542" t="s">
        <v>239</v>
      </c>
      <c r="CT325" s="1015">
        <f>'Report 1'!$AL$18</f>
        <v>0</v>
      </c>
      <c r="CU325" s="1016">
        <f>SUMIF('Report 4A'!$G$16:$G$95,$CQ325,'Report 4A'!$AT$16:$AT$95)</f>
        <v>0</v>
      </c>
      <c r="CV325" s="1017">
        <f t="shared" si="74"/>
        <v>0</v>
      </c>
      <c r="CX325" s="546" t="s">
        <v>669</v>
      </c>
      <c r="CY325" s="537" t="s">
        <v>308</v>
      </c>
      <c r="CZ325" s="537" t="str">
        <f>'Information Input'!$M$14</f>
        <v xml:space="preserve">      -      </v>
      </c>
      <c r="DA325" s="538">
        <f>'Information Input'!$H$35</f>
        <v>43555</v>
      </c>
      <c r="DB325" s="537" t="str">
        <f>'Information Input'!$J$22</f>
        <v>Quarterly</v>
      </c>
      <c r="DC325" s="552">
        <f>'Information Input'!$H$30</f>
        <v>43555</v>
      </c>
      <c r="DD325" s="553" t="str">
        <f t="shared" si="76"/>
        <v>201702</v>
      </c>
      <c r="DE325" s="541" t="s">
        <v>103</v>
      </c>
      <c r="DF325" s="541" t="s">
        <v>682</v>
      </c>
      <c r="DG325" s="544">
        <f>'Report 5H'!$AB$161</f>
        <v>0</v>
      </c>
      <c r="DH325" s="550">
        <f>'Report 5H'!$AB$162</f>
        <v>0</v>
      </c>
      <c r="DI325" s="544">
        <f>'Report 5H'!$AB$163</f>
        <v>0</v>
      </c>
      <c r="DJ325" s="544">
        <f>'Report 5H'!$AB$164</f>
        <v>0</v>
      </c>
      <c r="DK325" s="544">
        <f>'Report 5H'!$AB$165</f>
        <v>0</v>
      </c>
      <c r="DL325" s="544">
        <f>'Report 5H'!$AB$166</f>
        <v>0</v>
      </c>
      <c r="DM325" s="544">
        <f>'Report 5H'!$AB$167</f>
        <v>0</v>
      </c>
      <c r="DN325" s="544">
        <f>'Report 5H'!$AB$168</f>
        <v>0</v>
      </c>
      <c r="DO325" s="544">
        <f>'Report 5H'!$AB$169</f>
        <v>0</v>
      </c>
      <c r="DP325" s="544">
        <f>'Report 5H'!$AB$170</f>
        <v>0</v>
      </c>
      <c r="DQ325" s="544">
        <f>'Report 5H'!$AB$171</f>
        <v>0</v>
      </c>
    </row>
    <row r="326" spans="2:121">
      <c r="B326" s="535" t="s">
        <v>669</v>
      </c>
      <c r="C326" s="536">
        <v>1</v>
      </c>
      <c r="D326" s="537" t="str">
        <f>'Information Input'!$M$14</f>
        <v xml:space="preserve">      -      </v>
      </c>
      <c r="E326" s="537" t="s">
        <v>135</v>
      </c>
      <c r="F326" s="538">
        <f t="shared" si="70"/>
        <v>43466</v>
      </c>
      <c r="G326" s="538">
        <f t="shared" si="71"/>
        <v>43555</v>
      </c>
      <c r="H326" s="538">
        <f>'Information Input'!$H$35</f>
        <v>43555</v>
      </c>
      <c r="I326" s="537" t="str">
        <f>'Information Input'!$J$22</f>
        <v>Quarterly</v>
      </c>
      <c r="J326" s="538">
        <f>'Information Input'!$H$30</f>
        <v>43555</v>
      </c>
      <c r="K326" s="537">
        <f>'Information Input'!$J$18</f>
        <v>2019</v>
      </c>
      <c r="L326" s="579" t="s">
        <v>99</v>
      </c>
      <c r="M326" s="540" t="s">
        <v>100</v>
      </c>
      <c r="N326" s="541" t="s">
        <v>96</v>
      </c>
      <c r="O326" s="542" t="s">
        <v>671</v>
      </c>
      <c r="P326" s="537">
        <v>32</v>
      </c>
      <c r="Q326" s="541" t="s">
        <v>174</v>
      </c>
      <c r="R326" s="541" t="s">
        <v>238</v>
      </c>
      <c r="S326" s="543">
        <f>'Report 1'!$W$18</f>
        <v>0</v>
      </c>
      <c r="T326" s="544">
        <f>'Report 1'!$W$52</f>
        <v>0</v>
      </c>
      <c r="U326" s="545">
        <f>'Report 1'!$W$138</f>
        <v>0</v>
      </c>
      <c r="AL326" s="546" t="s">
        <v>669</v>
      </c>
      <c r="AM326" s="547">
        <v>2</v>
      </c>
      <c r="AN326" s="547" t="str">
        <f>'Information Input'!$M$14</f>
        <v xml:space="preserve">      -      </v>
      </c>
      <c r="AO326" s="547" t="s">
        <v>137</v>
      </c>
      <c r="AP326" s="538">
        <f t="shared" si="77"/>
        <v>43647</v>
      </c>
      <c r="AQ326" s="538">
        <f t="shared" si="78"/>
        <v>43738</v>
      </c>
      <c r="AR326" s="538">
        <f>'Information Input'!$H$35</f>
        <v>43555</v>
      </c>
      <c r="AS326" s="547" t="str">
        <f>'Information Input'!$J$22</f>
        <v>Quarterly</v>
      </c>
      <c r="AT326" s="538">
        <f>'Information Input'!$H$30</f>
        <v>43555</v>
      </c>
      <c r="AU326" s="547">
        <f>'Information Input'!$J$18</f>
        <v>2019</v>
      </c>
      <c r="AV326" s="547" t="s">
        <v>92</v>
      </c>
      <c r="AW326" s="547" t="s">
        <v>93</v>
      </c>
      <c r="AX326" s="547" t="s">
        <v>91</v>
      </c>
      <c r="AY326" s="548" t="s">
        <v>671</v>
      </c>
      <c r="AZ326" s="547">
        <v>31</v>
      </c>
      <c r="BA326" s="549" t="s">
        <v>173</v>
      </c>
      <c r="BB326" s="543" t="s">
        <v>233</v>
      </c>
      <c r="BC326" s="550">
        <f>'Report 2'!$V83</f>
        <v>0</v>
      </c>
      <c r="BD326" s="550">
        <f>'Report 2'!$W83</f>
        <v>0</v>
      </c>
      <c r="BE326" s="550">
        <f>'Report 2'!$X83</f>
        <v>0</v>
      </c>
      <c r="BF326" s="550">
        <f>'Report 2'!$Y83</f>
        <v>0</v>
      </c>
      <c r="BG326" s="550">
        <f>'Report 2'!$Z83</f>
        <v>0</v>
      </c>
      <c r="BH326" s="550">
        <f>'Report 2'!$AA83</f>
        <v>0</v>
      </c>
      <c r="BI326" s="550">
        <f>'Report 2'!$AB83</f>
        <v>0</v>
      </c>
      <c r="BK326" s="561" t="s">
        <v>669</v>
      </c>
      <c r="BL326" s="562">
        <v>3</v>
      </c>
      <c r="BM326" s="562" t="str">
        <f>'Information Input'!$M$14</f>
        <v xml:space="preserve">      -      </v>
      </c>
      <c r="BN326" s="562" t="s">
        <v>139</v>
      </c>
      <c r="BO326" s="559">
        <f>'Information Input'!$H$33</f>
        <v>43466</v>
      </c>
      <c r="BP326" s="559">
        <f>'Information Input'!$H$34</f>
        <v>43555</v>
      </c>
      <c r="BQ326" s="559">
        <f>'Information Input'!$H$35</f>
        <v>43555</v>
      </c>
      <c r="BR326" s="562" t="str">
        <f>'Information Input'!$J$22</f>
        <v>Quarterly</v>
      </c>
      <c r="BS326" s="559">
        <f>'Information Input'!$H$30</f>
        <v>43555</v>
      </c>
      <c r="BT326" s="562">
        <f>'Information Input'!$J$18</f>
        <v>2019</v>
      </c>
      <c r="BU326" s="580" t="s">
        <v>104</v>
      </c>
      <c r="BV326" s="564" t="s">
        <v>105</v>
      </c>
      <c r="BW326" s="561" t="s">
        <v>103</v>
      </c>
      <c r="BX326" s="562">
        <v>9</v>
      </c>
      <c r="BY326" s="565" t="s">
        <v>170</v>
      </c>
      <c r="BZ326" s="565" t="s">
        <v>258</v>
      </c>
      <c r="CA326" s="560">
        <f>'Report 3'!$H$56</f>
        <v>0</v>
      </c>
      <c r="CC326" s="542" t="s">
        <v>669</v>
      </c>
      <c r="CD326" s="1014" t="s">
        <v>672</v>
      </c>
      <c r="CE326" s="1014" t="str">
        <f>'Information Input'!$M$14</f>
        <v xml:space="preserve">      -      </v>
      </c>
      <c r="CF326" s="551" t="s">
        <v>135</v>
      </c>
      <c r="CG326" s="552">
        <f t="shared" si="72"/>
        <v>43466</v>
      </c>
      <c r="CH326" s="552">
        <f t="shared" si="73"/>
        <v>43555</v>
      </c>
      <c r="CI326" s="552">
        <f>'Information Input'!$H$35</f>
        <v>43555</v>
      </c>
      <c r="CJ326" s="551" t="str">
        <f>'Information Input'!$J$22</f>
        <v>Quarterly</v>
      </c>
      <c r="CK326" s="552">
        <f>'Information Input'!$H$30</f>
        <v>43555</v>
      </c>
      <c r="CL326" s="551">
        <f>'Information Input'!$J$18</f>
        <v>2019</v>
      </c>
      <c r="CM326" s="551" t="s">
        <v>91</v>
      </c>
      <c r="CN326" s="1014" t="s">
        <v>240</v>
      </c>
      <c r="CO326" s="542" t="s">
        <v>240</v>
      </c>
      <c r="CP326" s="542" t="s">
        <v>675</v>
      </c>
      <c r="CQ326" s="551">
        <v>46</v>
      </c>
      <c r="CR326" s="542" t="s">
        <v>188</v>
      </c>
      <c r="CS326" s="542" t="s">
        <v>239</v>
      </c>
      <c r="CT326" s="1015">
        <f>'Report 1'!$AL$18</f>
        <v>0</v>
      </c>
      <c r="CU326" s="1016">
        <f>SUMIF('Report 4A'!$G$16:$G$95,$CQ326,'Report 4A'!$AT$16:$AT$95)</f>
        <v>0</v>
      </c>
      <c r="CV326" s="1017">
        <f t="shared" si="74"/>
        <v>0</v>
      </c>
      <c r="CX326" s="546" t="s">
        <v>669</v>
      </c>
      <c r="CY326" s="537" t="s">
        <v>308</v>
      </c>
      <c r="CZ326" s="537" t="str">
        <f>'Information Input'!$M$14</f>
        <v xml:space="preserve">      -      </v>
      </c>
      <c r="DA326" s="538">
        <f>'Information Input'!$H$35</f>
        <v>43555</v>
      </c>
      <c r="DB326" s="537" t="str">
        <f>'Information Input'!$J$22</f>
        <v>Quarterly</v>
      </c>
      <c r="DC326" s="552">
        <f>'Information Input'!$H$30</f>
        <v>43555</v>
      </c>
      <c r="DD326" s="553" t="str">
        <f t="shared" si="76"/>
        <v>201701</v>
      </c>
      <c r="DE326" s="541" t="s">
        <v>103</v>
      </c>
      <c r="DF326" s="541" t="s">
        <v>682</v>
      </c>
      <c r="DG326" s="544">
        <f>'Report 5H'!$AC$161</f>
        <v>0</v>
      </c>
      <c r="DH326" s="550">
        <f>'Report 5H'!$AC$162</f>
        <v>0</v>
      </c>
      <c r="DI326" s="544">
        <f>'Report 5H'!$AC$163</f>
        <v>0</v>
      </c>
      <c r="DJ326" s="544">
        <f>'Report 5H'!$AC$164</f>
        <v>0</v>
      </c>
      <c r="DK326" s="544">
        <f>'Report 5H'!$AC$165</f>
        <v>0</v>
      </c>
      <c r="DL326" s="544">
        <f>'Report 5H'!$AC$166</f>
        <v>0</v>
      </c>
      <c r="DM326" s="544">
        <f>'Report 5H'!$AC$167</f>
        <v>0</v>
      </c>
      <c r="DN326" s="544">
        <f>'Report 5H'!$AC$168</f>
        <v>0</v>
      </c>
      <c r="DO326" s="544">
        <f>'Report 5H'!$AC$169</f>
        <v>0</v>
      </c>
      <c r="DP326" s="544">
        <f>'Report 5H'!$AC$170</f>
        <v>0</v>
      </c>
      <c r="DQ326" s="544">
        <f>'Report 5H'!$AC$171</f>
        <v>0</v>
      </c>
    </row>
    <row r="327" spans="2:121">
      <c r="B327" s="535" t="s">
        <v>669</v>
      </c>
      <c r="C327" s="536">
        <v>1</v>
      </c>
      <c r="D327" s="537" t="str">
        <f>'Information Input'!$M$14</f>
        <v xml:space="preserve">      -      </v>
      </c>
      <c r="E327" s="537" t="s">
        <v>135</v>
      </c>
      <c r="F327" s="538">
        <f t="shared" si="70"/>
        <v>43466</v>
      </c>
      <c r="G327" s="538">
        <f t="shared" si="71"/>
        <v>43555</v>
      </c>
      <c r="H327" s="538">
        <f>'Information Input'!$H$35</f>
        <v>43555</v>
      </c>
      <c r="I327" s="537" t="str">
        <f>'Information Input'!$J$22</f>
        <v>Quarterly</v>
      </c>
      <c r="J327" s="538">
        <f>'Information Input'!$H$30</f>
        <v>43555</v>
      </c>
      <c r="K327" s="537">
        <f>'Information Input'!$J$18</f>
        <v>2019</v>
      </c>
      <c r="L327" s="579" t="s">
        <v>99</v>
      </c>
      <c r="M327" s="540" t="s">
        <v>100</v>
      </c>
      <c r="N327" s="541" t="s">
        <v>96</v>
      </c>
      <c r="O327" s="542" t="s">
        <v>671</v>
      </c>
      <c r="P327" s="537">
        <v>33</v>
      </c>
      <c r="Q327" s="541" t="s">
        <v>175</v>
      </c>
      <c r="R327" s="541" t="s">
        <v>233</v>
      </c>
      <c r="S327" s="543">
        <f>'Report 1'!$W$18</f>
        <v>0</v>
      </c>
      <c r="T327" s="544">
        <f>'Report 1'!$W$53</f>
        <v>0</v>
      </c>
      <c r="U327" s="545">
        <f>'Report 1'!$W$139</f>
        <v>0</v>
      </c>
      <c r="AL327" s="546" t="s">
        <v>669</v>
      </c>
      <c r="AM327" s="547">
        <v>2</v>
      </c>
      <c r="AN327" s="547" t="str">
        <f>'Information Input'!$M$14</f>
        <v xml:space="preserve">      -      </v>
      </c>
      <c r="AO327" s="547" t="s">
        <v>137</v>
      </c>
      <c r="AP327" s="538">
        <f t="shared" si="77"/>
        <v>43647</v>
      </c>
      <c r="AQ327" s="538">
        <f t="shared" si="78"/>
        <v>43738</v>
      </c>
      <c r="AR327" s="538">
        <f>'Information Input'!$H$35</f>
        <v>43555</v>
      </c>
      <c r="AS327" s="547" t="str">
        <f>'Information Input'!$J$22</f>
        <v>Quarterly</v>
      </c>
      <c r="AT327" s="538">
        <f>'Information Input'!$H$30</f>
        <v>43555</v>
      </c>
      <c r="AU327" s="547">
        <f>'Information Input'!$J$18</f>
        <v>2019</v>
      </c>
      <c r="AV327" s="547" t="s">
        <v>92</v>
      </c>
      <c r="AW327" s="547" t="s">
        <v>93</v>
      </c>
      <c r="AX327" s="547" t="s">
        <v>91</v>
      </c>
      <c r="AY327" s="548" t="s">
        <v>671</v>
      </c>
      <c r="AZ327" s="547">
        <v>32</v>
      </c>
      <c r="BA327" s="549" t="s">
        <v>174</v>
      </c>
      <c r="BB327" s="543" t="s">
        <v>238</v>
      </c>
      <c r="BC327" s="550">
        <f>'Report 2'!$V84</f>
        <v>0</v>
      </c>
      <c r="BD327" s="550">
        <f>'Report 2'!$W84</f>
        <v>0</v>
      </c>
      <c r="BE327" s="550">
        <f>'Report 2'!$X84</f>
        <v>0</v>
      </c>
      <c r="BF327" s="550">
        <f>'Report 2'!$Y84</f>
        <v>0</v>
      </c>
      <c r="BG327" s="550">
        <f>'Report 2'!$Z84</f>
        <v>0</v>
      </c>
      <c r="BH327" s="550">
        <f>'Report 2'!$AA84</f>
        <v>0</v>
      </c>
      <c r="BI327" s="550">
        <f>'Report 2'!$AB84</f>
        <v>0</v>
      </c>
      <c r="CC327" s="542" t="s">
        <v>669</v>
      </c>
      <c r="CD327" s="1014" t="s">
        <v>672</v>
      </c>
      <c r="CE327" s="1014" t="str">
        <f>'Information Input'!$M$14</f>
        <v xml:space="preserve">      -      </v>
      </c>
      <c r="CF327" s="551" t="s">
        <v>135</v>
      </c>
      <c r="CG327" s="552">
        <f t="shared" si="72"/>
        <v>43466</v>
      </c>
      <c r="CH327" s="552">
        <f t="shared" si="73"/>
        <v>43555</v>
      </c>
      <c r="CI327" s="552">
        <f>'Information Input'!$H$35</f>
        <v>43555</v>
      </c>
      <c r="CJ327" s="551" t="str">
        <f>'Information Input'!$J$22</f>
        <v>Quarterly</v>
      </c>
      <c r="CK327" s="552">
        <f>'Information Input'!$H$30</f>
        <v>43555</v>
      </c>
      <c r="CL327" s="551">
        <f>'Information Input'!$J$18</f>
        <v>2019</v>
      </c>
      <c r="CM327" s="551" t="s">
        <v>91</v>
      </c>
      <c r="CN327" s="1014" t="s">
        <v>240</v>
      </c>
      <c r="CO327" s="542" t="s">
        <v>240</v>
      </c>
      <c r="CP327" s="542" t="s">
        <v>675</v>
      </c>
      <c r="CQ327" s="551">
        <v>47</v>
      </c>
      <c r="CR327" s="542" t="s">
        <v>189</v>
      </c>
      <c r="CS327" s="542" t="s">
        <v>239</v>
      </c>
      <c r="CT327" s="1015">
        <f>'Report 1'!$AL$18</f>
        <v>0</v>
      </c>
      <c r="CU327" s="1016">
        <f>SUMIF('Report 4A'!$G$16:$G$95,$CQ327,'Report 4A'!$AT$16:$AT$95)</f>
        <v>0</v>
      </c>
      <c r="CV327" s="1017">
        <f t="shared" si="74"/>
        <v>0</v>
      </c>
      <c r="CX327" s="546" t="s">
        <v>669</v>
      </c>
      <c r="CY327" s="537" t="s">
        <v>308</v>
      </c>
      <c r="CZ327" s="537" t="str">
        <f>'Information Input'!$M$14</f>
        <v xml:space="preserve">      -      </v>
      </c>
      <c r="DA327" s="538">
        <f>'Information Input'!$H$35</f>
        <v>43555</v>
      </c>
      <c r="DB327" s="537" t="str">
        <f>'Information Input'!$J$22</f>
        <v>Quarterly</v>
      </c>
      <c r="DC327" s="552">
        <f>'Information Input'!$H$30</f>
        <v>43555</v>
      </c>
      <c r="DD327" s="553" t="str">
        <f t="shared" si="76"/>
        <v>201612</v>
      </c>
      <c r="DE327" s="541" t="s">
        <v>103</v>
      </c>
      <c r="DF327" s="541" t="s">
        <v>682</v>
      </c>
      <c r="DG327" s="544">
        <f>'Report 5H'!$AD$161</f>
        <v>0</v>
      </c>
      <c r="DH327" s="550">
        <f>'Report 5H'!$AD$162</f>
        <v>0</v>
      </c>
      <c r="DI327" s="544">
        <f>'Report 5H'!$AD$163</f>
        <v>0</v>
      </c>
      <c r="DJ327" s="544">
        <f>'Report 5H'!$AD$164</f>
        <v>0</v>
      </c>
      <c r="DK327" s="544">
        <f>'Report 5H'!$AD$165</f>
        <v>0</v>
      </c>
      <c r="DL327" s="544">
        <f>'Report 5H'!$AD$166</f>
        <v>0</v>
      </c>
      <c r="DM327" s="544">
        <f>'Report 5H'!$AD$167</f>
        <v>0</v>
      </c>
      <c r="DN327" s="544">
        <f>'Report 5H'!$AD$168</f>
        <v>0</v>
      </c>
      <c r="DO327" s="544">
        <f>'Report 5H'!$AD$169</f>
        <v>0</v>
      </c>
      <c r="DP327" s="544">
        <f>'Report 5H'!$AD$170</f>
        <v>0</v>
      </c>
      <c r="DQ327" s="544">
        <f>'Report 5H'!$AD$171</f>
        <v>0</v>
      </c>
    </row>
    <row r="328" spans="2:121">
      <c r="B328" s="535" t="s">
        <v>669</v>
      </c>
      <c r="C328" s="536">
        <v>1</v>
      </c>
      <c r="D328" s="537" t="str">
        <f>'Information Input'!$M$14</f>
        <v xml:space="preserve">      -      </v>
      </c>
      <c r="E328" s="537" t="s">
        <v>135</v>
      </c>
      <c r="F328" s="538">
        <f t="shared" si="70"/>
        <v>43466</v>
      </c>
      <c r="G328" s="538">
        <f t="shared" si="71"/>
        <v>43555</v>
      </c>
      <c r="H328" s="538">
        <f>'Information Input'!$H$35</f>
        <v>43555</v>
      </c>
      <c r="I328" s="537" t="str">
        <f>'Information Input'!$J$22</f>
        <v>Quarterly</v>
      </c>
      <c r="J328" s="538">
        <f>'Information Input'!$H$30</f>
        <v>43555</v>
      </c>
      <c r="K328" s="537">
        <f>'Information Input'!$J$18</f>
        <v>2019</v>
      </c>
      <c r="L328" s="579" t="s">
        <v>99</v>
      </c>
      <c r="M328" s="540" t="s">
        <v>100</v>
      </c>
      <c r="N328" s="541" t="s">
        <v>96</v>
      </c>
      <c r="O328" s="542" t="s">
        <v>671</v>
      </c>
      <c r="P328" s="537">
        <v>34</v>
      </c>
      <c r="Q328" s="541" t="s">
        <v>176</v>
      </c>
      <c r="R328" s="541" t="s">
        <v>238</v>
      </c>
      <c r="S328" s="543">
        <f>'Report 1'!$W$18</f>
        <v>0</v>
      </c>
      <c r="T328" s="544">
        <f>'Report 1'!$W$54</f>
        <v>0</v>
      </c>
      <c r="U328" s="545">
        <f>'Report 1'!$W$140</f>
        <v>0</v>
      </c>
      <c r="AL328" s="546" t="s">
        <v>669</v>
      </c>
      <c r="AM328" s="547">
        <v>2</v>
      </c>
      <c r="AN328" s="547" t="str">
        <f>'Information Input'!$M$14</f>
        <v xml:space="preserve">      -      </v>
      </c>
      <c r="AO328" s="547" t="s">
        <v>137</v>
      </c>
      <c r="AP328" s="538">
        <f t="shared" si="77"/>
        <v>43647</v>
      </c>
      <c r="AQ328" s="538">
        <f t="shared" si="78"/>
        <v>43738</v>
      </c>
      <c r="AR328" s="538">
        <f>'Information Input'!$H$35</f>
        <v>43555</v>
      </c>
      <c r="AS328" s="547" t="str">
        <f>'Information Input'!$J$22</f>
        <v>Quarterly</v>
      </c>
      <c r="AT328" s="538">
        <f>'Information Input'!$H$30</f>
        <v>43555</v>
      </c>
      <c r="AU328" s="547">
        <f>'Information Input'!$J$18</f>
        <v>2019</v>
      </c>
      <c r="AV328" s="547" t="s">
        <v>92</v>
      </c>
      <c r="AW328" s="547" t="s">
        <v>93</v>
      </c>
      <c r="AX328" s="547" t="s">
        <v>91</v>
      </c>
      <c r="AY328" s="548" t="s">
        <v>671</v>
      </c>
      <c r="AZ328" s="547">
        <v>33</v>
      </c>
      <c r="BA328" s="549" t="s">
        <v>175</v>
      </c>
      <c r="BB328" s="543" t="s">
        <v>233</v>
      </c>
      <c r="BC328" s="550">
        <f>'Report 2'!$V85</f>
        <v>0</v>
      </c>
      <c r="BD328" s="550">
        <f>'Report 2'!$W85</f>
        <v>0</v>
      </c>
      <c r="BE328" s="550">
        <f>'Report 2'!$X85</f>
        <v>0</v>
      </c>
      <c r="BF328" s="550">
        <f>'Report 2'!$Y85</f>
        <v>0</v>
      </c>
      <c r="BG328" s="550">
        <f>'Report 2'!$Z85</f>
        <v>0</v>
      </c>
      <c r="BH328" s="550">
        <f>'Report 2'!$AA85</f>
        <v>0</v>
      </c>
      <c r="BI328" s="550">
        <f>'Report 2'!$AB85</f>
        <v>0</v>
      </c>
      <c r="CC328" s="542" t="s">
        <v>669</v>
      </c>
      <c r="CD328" s="1014" t="s">
        <v>672</v>
      </c>
      <c r="CE328" s="1014" t="str">
        <f>'Information Input'!$M$14</f>
        <v xml:space="preserve">      -      </v>
      </c>
      <c r="CF328" s="551" t="s">
        <v>135</v>
      </c>
      <c r="CG328" s="552">
        <f t="shared" si="72"/>
        <v>43466</v>
      </c>
      <c r="CH328" s="552">
        <f t="shared" si="73"/>
        <v>43555</v>
      </c>
      <c r="CI328" s="552">
        <f>'Information Input'!$H$35</f>
        <v>43555</v>
      </c>
      <c r="CJ328" s="551" t="str">
        <f>'Information Input'!$J$22</f>
        <v>Quarterly</v>
      </c>
      <c r="CK328" s="552">
        <f>'Information Input'!$H$30</f>
        <v>43555</v>
      </c>
      <c r="CL328" s="551">
        <f>'Information Input'!$J$18</f>
        <v>2019</v>
      </c>
      <c r="CM328" s="551" t="s">
        <v>91</v>
      </c>
      <c r="CN328" s="1014" t="s">
        <v>240</v>
      </c>
      <c r="CO328" s="542" t="s">
        <v>240</v>
      </c>
      <c r="CP328" s="542" t="s">
        <v>675</v>
      </c>
      <c r="CQ328" s="551">
        <v>48</v>
      </c>
      <c r="CR328" s="542" t="s">
        <v>190</v>
      </c>
      <c r="CS328" s="542" t="s">
        <v>239</v>
      </c>
      <c r="CT328" s="1015">
        <f>'Report 1'!$AL$18</f>
        <v>0</v>
      </c>
      <c r="CU328" s="1016">
        <f>SUMIF('Report 4A'!$G$16:$G$95,$CQ328,'Report 4A'!$AT$16:$AT$95)</f>
        <v>0</v>
      </c>
      <c r="CV328" s="1017">
        <f t="shared" si="74"/>
        <v>0</v>
      </c>
      <c r="CX328" s="546" t="s">
        <v>669</v>
      </c>
      <c r="CY328" s="537" t="s">
        <v>308</v>
      </c>
      <c r="CZ328" s="537" t="str">
        <f>'Information Input'!$M$14</f>
        <v xml:space="preserve">      -      </v>
      </c>
      <c r="DA328" s="538">
        <f>'Information Input'!$H$35</f>
        <v>43555</v>
      </c>
      <c r="DB328" s="537" t="str">
        <f>'Information Input'!$J$22</f>
        <v>Quarterly</v>
      </c>
      <c r="DC328" s="552">
        <f>'Information Input'!$H$30</f>
        <v>43555</v>
      </c>
      <c r="DD328" s="553" t="str">
        <f t="shared" si="76"/>
        <v>201611</v>
      </c>
      <c r="DE328" s="541" t="s">
        <v>103</v>
      </c>
      <c r="DF328" s="541" t="s">
        <v>682</v>
      </c>
      <c r="DG328" s="544">
        <f>'Report 5H'!$AE$161</f>
        <v>0</v>
      </c>
      <c r="DH328" s="550">
        <f>'Report 5H'!$AE$162</f>
        <v>0</v>
      </c>
      <c r="DI328" s="544">
        <f>'Report 5H'!$AE$163</f>
        <v>0</v>
      </c>
      <c r="DJ328" s="544">
        <f>'Report 5H'!$AE$164</f>
        <v>0</v>
      </c>
      <c r="DK328" s="544">
        <f>'Report 5H'!$AE$165</f>
        <v>0</v>
      </c>
      <c r="DL328" s="544">
        <f>'Report 5H'!$AE$166</f>
        <v>0</v>
      </c>
      <c r="DM328" s="544">
        <f>'Report 5H'!$AE$167</f>
        <v>0</v>
      </c>
      <c r="DN328" s="544">
        <f>'Report 5H'!$AE$168</f>
        <v>0</v>
      </c>
      <c r="DO328" s="544">
        <f>'Report 5H'!$AE$169</f>
        <v>0</v>
      </c>
      <c r="DP328" s="544">
        <f>'Report 5H'!$AE$170</f>
        <v>0</v>
      </c>
      <c r="DQ328" s="544">
        <f>'Report 5H'!$AE$171</f>
        <v>0</v>
      </c>
    </row>
    <row r="329" spans="2:121">
      <c r="B329" s="535" t="s">
        <v>669</v>
      </c>
      <c r="C329" s="536">
        <v>1</v>
      </c>
      <c r="D329" s="537" t="str">
        <f>'Information Input'!$M$14</f>
        <v xml:space="preserve">      -      </v>
      </c>
      <c r="E329" s="537" t="s">
        <v>135</v>
      </c>
      <c r="F329" s="538">
        <f t="shared" si="70"/>
        <v>43466</v>
      </c>
      <c r="G329" s="538">
        <f t="shared" si="71"/>
        <v>43555</v>
      </c>
      <c r="H329" s="538">
        <f>'Information Input'!$H$35</f>
        <v>43555</v>
      </c>
      <c r="I329" s="537" t="str">
        <f>'Information Input'!$J$22</f>
        <v>Quarterly</v>
      </c>
      <c r="J329" s="538">
        <f>'Information Input'!$H$30</f>
        <v>43555</v>
      </c>
      <c r="K329" s="537">
        <f>'Information Input'!$J$18</f>
        <v>2019</v>
      </c>
      <c r="L329" s="579" t="s">
        <v>99</v>
      </c>
      <c r="M329" s="540" t="s">
        <v>100</v>
      </c>
      <c r="N329" s="541" t="s">
        <v>96</v>
      </c>
      <c r="O329" s="542" t="s">
        <v>671</v>
      </c>
      <c r="P329" s="537">
        <v>35</v>
      </c>
      <c r="Q329" s="541" t="s">
        <v>177</v>
      </c>
      <c r="R329" s="541" t="s">
        <v>235</v>
      </c>
      <c r="S329" s="543">
        <f>'Report 1'!$W$18</f>
        <v>0</v>
      </c>
      <c r="T329" s="544">
        <f>'Report 1'!$W$55</f>
        <v>0</v>
      </c>
      <c r="U329" s="545">
        <f>'Report 1'!$W$141</f>
        <v>0</v>
      </c>
      <c r="AL329" s="546" t="s">
        <v>669</v>
      </c>
      <c r="AM329" s="547">
        <v>2</v>
      </c>
      <c r="AN329" s="547" t="str">
        <f>'Information Input'!$M$14</f>
        <v xml:space="preserve">      -      </v>
      </c>
      <c r="AO329" s="547" t="s">
        <v>137</v>
      </c>
      <c r="AP329" s="538">
        <f t="shared" si="77"/>
        <v>43647</v>
      </c>
      <c r="AQ329" s="538">
        <f t="shared" si="78"/>
        <v>43738</v>
      </c>
      <c r="AR329" s="538">
        <f>'Information Input'!$H$35</f>
        <v>43555</v>
      </c>
      <c r="AS329" s="547" t="str">
        <f>'Information Input'!$J$22</f>
        <v>Quarterly</v>
      </c>
      <c r="AT329" s="538">
        <f>'Information Input'!$H$30</f>
        <v>43555</v>
      </c>
      <c r="AU329" s="547">
        <f>'Information Input'!$J$18</f>
        <v>2019</v>
      </c>
      <c r="AV329" s="547" t="s">
        <v>92</v>
      </c>
      <c r="AW329" s="547" t="s">
        <v>93</v>
      </c>
      <c r="AX329" s="547" t="s">
        <v>91</v>
      </c>
      <c r="AY329" s="548" t="s">
        <v>671</v>
      </c>
      <c r="AZ329" s="547">
        <v>34</v>
      </c>
      <c r="BA329" s="549" t="s">
        <v>176</v>
      </c>
      <c r="BB329" s="543" t="s">
        <v>238</v>
      </c>
      <c r="BC329" s="550">
        <f>'Report 2'!$V86</f>
        <v>0</v>
      </c>
      <c r="BD329" s="550">
        <f>'Report 2'!$W86</f>
        <v>0</v>
      </c>
      <c r="BE329" s="550">
        <f>'Report 2'!$X86</f>
        <v>0</v>
      </c>
      <c r="BF329" s="550">
        <f>'Report 2'!$Y86</f>
        <v>0</v>
      </c>
      <c r="BG329" s="550">
        <f>'Report 2'!$Z86</f>
        <v>0</v>
      </c>
      <c r="BH329" s="550">
        <f>'Report 2'!$AA86</f>
        <v>0</v>
      </c>
      <c r="BI329" s="550">
        <f>'Report 2'!$AB86</f>
        <v>0</v>
      </c>
      <c r="CC329" s="542" t="s">
        <v>669</v>
      </c>
      <c r="CD329" s="1014" t="s">
        <v>672</v>
      </c>
      <c r="CE329" s="1014" t="str">
        <f>'Information Input'!$M$14</f>
        <v xml:space="preserve">      -      </v>
      </c>
      <c r="CF329" s="551" t="s">
        <v>135</v>
      </c>
      <c r="CG329" s="552">
        <f t="shared" si="72"/>
        <v>43466</v>
      </c>
      <c r="CH329" s="552">
        <f t="shared" si="73"/>
        <v>43555</v>
      </c>
      <c r="CI329" s="552">
        <f>'Information Input'!$H$35</f>
        <v>43555</v>
      </c>
      <c r="CJ329" s="551" t="str">
        <f>'Information Input'!$J$22</f>
        <v>Quarterly</v>
      </c>
      <c r="CK329" s="552">
        <f>'Information Input'!$H$30</f>
        <v>43555</v>
      </c>
      <c r="CL329" s="551">
        <f>'Information Input'!$J$18</f>
        <v>2019</v>
      </c>
      <c r="CM329" s="551" t="s">
        <v>91</v>
      </c>
      <c r="CN329" s="1014" t="s">
        <v>240</v>
      </c>
      <c r="CO329" s="542" t="s">
        <v>240</v>
      </c>
      <c r="CP329" s="542" t="s">
        <v>675</v>
      </c>
      <c r="CQ329" s="551">
        <v>49</v>
      </c>
      <c r="CR329" s="542" t="s">
        <v>191</v>
      </c>
      <c r="CS329" s="542" t="s">
        <v>239</v>
      </c>
      <c r="CT329" s="1015">
        <f>'Report 1'!$AL$18</f>
        <v>0</v>
      </c>
      <c r="CU329" s="1016">
        <f>SUMIF('Report 4A'!$G$16:$G$95,$CQ329,'Report 4A'!$AT$16:$AT$95)</f>
        <v>0</v>
      </c>
      <c r="CV329" s="1017">
        <f t="shared" si="74"/>
        <v>0</v>
      </c>
      <c r="CX329" s="546" t="s">
        <v>669</v>
      </c>
      <c r="CY329" s="537" t="s">
        <v>308</v>
      </c>
      <c r="CZ329" s="537" t="str">
        <f>'Information Input'!$M$14</f>
        <v xml:space="preserve">      -      </v>
      </c>
      <c r="DA329" s="538">
        <f>'Information Input'!$H$35</f>
        <v>43555</v>
      </c>
      <c r="DB329" s="537" t="str">
        <f>'Information Input'!$J$22</f>
        <v>Quarterly</v>
      </c>
      <c r="DC329" s="552">
        <f>'Information Input'!$H$30</f>
        <v>43555</v>
      </c>
      <c r="DD329" s="553" t="str">
        <f t="shared" si="76"/>
        <v>201610</v>
      </c>
      <c r="DE329" s="541" t="s">
        <v>103</v>
      </c>
      <c r="DF329" s="541" t="s">
        <v>682</v>
      </c>
      <c r="DG329" s="544">
        <f>'Report 5H'!$AF$161</f>
        <v>0</v>
      </c>
      <c r="DH329" s="550">
        <f>'Report 5H'!$AF$162</f>
        <v>0</v>
      </c>
      <c r="DI329" s="544">
        <f>'Report 5H'!$AF$163</f>
        <v>0</v>
      </c>
      <c r="DJ329" s="544">
        <f>'Report 5H'!$AF$164</f>
        <v>0</v>
      </c>
      <c r="DK329" s="544">
        <f>'Report 5H'!$AF$165</f>
        <v>0</v>
      </c>
      <c r="DL329" s="544">
        <f>'Report 5H'!$AF$166</f>
        <v>0</v>
      </c>
      <c r="DM329" s="544">
        <f>'Report 5H'!$AF$167</f>
        <v>0</v>
      </c>
      <c r="DN329" s="544">
        <f>'Report 5H'!$AF$168</f>
        <v>0</v>
      </c>
      <c r="DO329" s="544">
        <f>'Report 5H'!$AF$169</f>
        <v>0</v>
      </c>
      <c r="DP329" s="544">
        <f>'Report 5H'!$AF$170</f>
        <v>0</v>
      </c>
      <c r="DQ329" s="544">
        <f>'Report 5H'!$AF$171</f>
        <v>0</v>
      </c>
    </row>
    <row r="330" spans="2:121">
      <c r="B330" s="535" t="s">
        <v>669</v>
      </c>
      <c r="C330" s="536">
        <v>1</v>
      </c>
      <c r="D330" s="537" t="str">
        <f>'Information Input'!$M$14</f>
        <v xml:space="preserve">      -      </v>
      </c>
      <c r="E330" s="537" t="s">
        <v>135</v>
      </c>
      <c r="F330" s="538">
        <f t="shared" si="70"/>
        <v>43466</v>
      </c>
      <c r="G330" s="538">
        <f t="shared" si="71"/>
        <v>43555</v>
      </c>
      <c r="H330" s="538">
        <f>'Information Input'!$H$35</f>
        <v>43555</v>
      </c>
      <c r="I330" s="537" t="str">
        <f>'Information Input'!$J$22</f>
        <v>Quarterly</v>
      </c>
      <c r="J330" s="538">
        <f>'Information Input'!$H$30</f>
        <v>43555</v>
      </c>
      <c r="K330" s="537">
        <f>'Information Input'!$J$18</f>
        <v>2019</v>
      </c>
      <c r="L330" s="579" t="s">
        <v>99</v>
      </c>
      <c r="M330" s="540" t="s">
        <v>100</v>
      </c>
      <c r="N330" s="541" t="s">
        <v>96</v>
      </c>
      <c r="O330" s="542" t="s">
        <v>671</v>
      </c>
      <c r="P330" s="537">
        <v>36</v>
      </c>
      <c r="Q330" s="541" t="s">
        <v>178</v>
      </c>
      <c r="R330" s="541" t="s">
        <v>235</v>
      </c>
      <c r="S330" s="543">
        <f>'Report 1'!$W$18</f>
        <v>0</v>
      </c>
      <c r="T330" s="544">
        <f>'Report 1'!$W$56</f>
        <v>0</v>
      </c>
      <c r="U330" s="545">
        <f>'Report 1'!$W$142</f>
        <v>0</v>
      </c>
      <c r="AL330" s="546" t="s">
        <v>669</v>
      </c>
      <c r="AM330" s="547">
        <v>2</v>
      </c>
      <c r="AN330" s="547" t="str">
        <f>'Information Input'!$M$14</f>
        <v xml:space="preserve">      -      </v>
      </c>
      <c r="AO330" s="547" t="s">
        <v>137</v>
      </c>
      <c r="AP330" s="538">
        <f t="shared" si="77"/>
        <v>43647</v>
      </c>
      <c r="AQ330" s="538">
        <f t="shared" si="78"/>
        <v>43738</v>
      </c>
      <c r="AR330" s="538">
        <f>'Information Input'!$H$35</f>
        <v>43555</v>
      </c>
      <c r="AS330" s="547" t="str">
        <f>'Information Input'!$J$22</f>
        <v>Quarterly</v>
      </c>
      <c r="AT330" s="538">
        <f>'Information Input'!$H$30</f>
        <v>43555</v>
      </c>
      <c r="AU330" s="547">
        <f>'Information Input'!$J$18</f>
        <v>2019</v>
      </c>
      <c r="AV330" s="547" t="s">
        <v>92</v>
      </c>
      <c r="AW330" s="547" t="s">
        <v>93</v>
      </c>
      <c r="AX330" s="547" t="s">
        <v>91</v>
      </c>
      <c r="AY330" s="548" t="s">
        <v>671</v>
      </c>
      <c r="AZ330" s="547">
        <v>35</v>
      </c>
      <c r="BA330" s="549" t="s">
        <v>177</v>
      </c>
      <c r="BB330" s="543" t="s">
        <v>235</v>
      </c>
      <c r="BC330" s="550">
        <f>'Report 2'!$V87</f>
        <v>0</v>
      </c>
      <c r="BD330" s="550">
        <f>'Report 2'!$W87</f>
        <v>0</v>
      </c>
      <c r="BE330" s="550">
        <f>'Report 2'!$X87</f>
        <v>0</v>
      </c>
      <c r="BF330" s="550">
        <f>'Report 2'!$Y87</f>
        <v>0</v>
      </c>
      <c r="BG330" s="550">
        <f>'Report 2'!$Z87</f>
        <v>0</v>
      </c>
      <c r="BH330" s="550">
        <f>'Report 2'!$AA87</f>
        <v>0</v>
      </c>
      <c r="BI330" s="550">
        <f>'Report 2'!$AB87</f>
        <v>0</v>
      </c>
      <c r="CC330" s="542" t="s">
        <v>669</v>
      </c>
      <c r="CD330" s="1014" t="s">
        <v>672</v>
      </c>
      <c r="CE330" s="1014" t="str">
        <f>'Information Input'!$M$14</f>
        <v xml:space="preserve">      -      </v>
      </c>
      <c r="CF330" s="551" t="s">
        <v>135</v>
      </c>
      <c r="CG330" s="552">
        <f t="shared" si="72"/>
        <v>43466</v>
      </c>
      <c r="CH330" s="552">
        <f t="shared" si="73"/>
        <v>43555</v>
      </c>
      <c r="CI330" s="552">
        <f>'Information Input'!$H$35</f>
        <v>43555</v>
      </c>
      <c r="CJ330" s="551" t="str">
        <f>'Information Input'!$J$22</f>
        <v>Quarterly</v>
      </c>
      <c r="CK330" s="552">
        <f>'Information Input'!$H$30</f>
        <v>43555</v>
      </c>
      <c r="CL330" s="551">
        <f>'Information Input'!$J$18</f>
        <v>2019</v>
      </c>
      <c r="CM330" s="551" t="s">
        <v>91</v>
      </c>
      <c r="CN330" s="1014" t="s">
        <v>240</v>
      </c>
      <c r="CO330" s="542" t="s">
        <v>240</v>
      </c>
      <c r="CP330" s="542" t="s">
        <v>675</v>
      </c>
      <c r="CQ330" s="551">
        <v>50</v>
      </c>
      <c r="CR330" s="542" t="s">
        <v>192</v>
      </c>
      <c r="CS330" s="542" t="s">
        <v>239</v>
      </c>
      <c r="CT330" s="1015">
        <f>'Report 1'!$AL$18</f>
        <v>0</v>
      </c>
      <c r="CU330" s="1016">
        <f>SUMIF('Report 4A'!$G$16:$G$95,$CQ330,'Report 4A'!$AT$16:$AT$95)</f>
        <v>0</v>
      </c>
      <c r="CV330" s="1017">
        <f t="shared" si="74"/>
        <v>0</v>
      </c>
      <c r="CX330" s="546" t="s">
        <v>669</v>
      </c>
      <c r="CY330" s="537" t="s">
        <v>308</v>
      </c>
      <c r="CZ330" s="537" t="str">
        <f>'Information Input'!$M$14</f>
        <v xml:space="preserve">      -      </v>
      </c>
      <c r="DA330" s="552">
        <f>'Information Input'!$H$35</f>
        <v>43555</v>
      </c>
      <c r="DB330" s="537" t="str">
        <f>'Information Input'!$J$22</f>
        <v>Quarterly</v>
      </c>
      <c r="DC330" s="552">
        <f>'Information Input'!$H$30</f>
        <v>43555</v>
      </c>
      <c r="DD330" s="553" t="str">
        <f t="shared" si="76"/>
        <v>201609</v>
      </c>
      <c r="DE330" s="541" t="s">
        <v>103</v>
      </c>
      <c r="DF330" s="541" t="s">
        <v>682</v>
      </c>
      <c r="DG330" s="544">
        <f>'Report 5H'!$AG$161</f>
        <v>0</v>
      </c>
      <c r="DH330" s="550">
        <f>'Report 5H'!$AG$162</f>
        <v>0</v>
      </c>
      <c r="DI330" s="544">
        <f>'Report 5H'!$AG$163</f>
        <v>0</v>
      </c>
      <c r="DJ330" s="544">
        <f>'Report 5H'!$AG$164</f>
        <v>0</v>
      </c>
      <c r="DK330" s="544">
        <f>'Report 5H'!$AG$165</f>
        <v>0</v>
      </c>
      <c r="DL330" s="544">
        <f>'Report 5H'!$AG$166</f>
        <v>0</v>
      </c>
      <c r="DM330" s="544">
        <f>'Report 5H'!$AG$167</f>
        <v>0</v>
      </c>
      <c r="DN330" s="544">
        <f>'Report 5H'!$AG$168</f>
        <v>0</v>
      </c>
      <c r="DO330" s="544">
        <f>'Report 5H'!$AG$169</f>
        <v>0</v>
      </c>
      <c r="DP330" s="544">
        <f>'Report 5H'!$AG$170</f>
        <v>0</v>
      </c>
      <c r="DQ330" s="544">
        <f>'Report 5H'!$AG$171</f>
        <v>0</v>
      </c>
    </row>
    <row r="331" spans="2:121">
      <c r="B331" s="535" t="s">
        <v>669</v>
      </c>
      <c r="C331" s="536">
        <v>1</v>
      </c>
      <c r="D331" s="537" t="str">
        <f>'Information Input'!$M$14</f>
        <v xml:space="preserve">      -      </v>
      </c>
      <c r="E331" s="537" t="s">
        <v>135</v>
      </c>
      <c r="F331" s="538">
        <f t="shared" si="70"/>
        <v>43466</v>
      </c>
      <c r="G331" s="538">
        <f t="shared" si="71"/>
        <v>43555</v>
      </c>
      <c r="H331" s="538">
        <f>'Information Input'!$H$35</f>
        <v>43555</v>
      </c>
      <c r="I331" s="537" t="str">
        <f>'Information Input'!$J$22</f>
        <v>Quarterly</v>
      </c>
      <c r="J331" s="538">
        <f>'Information Input'!$H$30</f>
        <v>43555</v>
      </c>
      <c r="K331" s="537">
        <f>'Information Input'!$J$18</f>
        <v>2019</v>
      </c>
      <c r="L331" s="579" t="s">
        <v>99</v>
      </c>
      <c r="M331" s="540" t="s">
        <v>100</v>
      </c>
      <c r="N331" s="541" t="s">
        <v>96</v>
      </c>
      <c r="O331" s="542" t="s">
        <v>671</v>
      </c>
      <c r="P331" s="537">
        <v>37</v>
      </c>
      <c r="Q331" s="541" t="s">
        <v>179</v>
      </c>
      <c r="R331" s="541" t="s">
        <v>231</v>
      </c>
      <c r="S331" s="543">
        <f>'Report 1'!$W$18</f>
        <v>0</v>
      </c>
      <c r="T331" s="544">
        <f>'Report 1'!$W$57</f>
        <v>0</v>
      </c>
      <c r="U331" s="545">
        <f>'Report 1'!$W$143</f>
        <v>0</v>
      </c>
      <c r="AL331" s="546" t="s">
        <v>669</v>
      </c>
      <c r="AM331" s="547">
        <v>2</v>
      </c>
      <c r="AN331" s="547" t="str">
        <f>'Information Input'!$M$14</f>
        <v xml:space="preserve">      -      </v>
      </c>
      <c r="AO331" s="547" t="s">
        <v>137</v>
      </c>
      <c r="AP331" s="538">
        <f t="shared" si="77"/>
        <v>43647</v>
      </c>
      <c r="AQ331" s="538">
        <f t="shared" si="78"/>
        <v>43738</v>
      </c>
      <c r="AR331" s="538">
        <f>'Information Input'!$H$35</f>
        <v>43555</v>
      </c>
      <c r="AS331" s="547" t="str">
        <f>'Information Input'!$J$22</f>
        <v>Quarterly</v>
      </c>
      <c r="AT331" s="538">
        <f>'Information Input'!$H$30</f>
        <v>43555</v>
      </c>
      <c r="AU331" s="547">
        <f>'Information Input'!$J$18</f>
        <v>2019</v>
      </c>
      <c r="AV331" s="547" t="s">
        <v>92</v>
      </c>
      <c r="AW331" s="547" t="s">
        <v>93</v>
      </c>
      <c r="AX331" s="547" t="s">
        <v>91</v>
      </c>
      <c r="AY331" s="548" t="s">
        <v>671</v>
      </c>
      <c r="AZ331" s="547">
        <v>36</v>
      </c>
      <c r="BA331" s="549" t="s">
        <v>178</v>
      </c>
      <c r="BB331" s="543" t="s">
        <v>235</v>
      </c>
      <c r="BC331" s="550">
        <f>'Report 2'!$V88</f>
        <v>0</v>
      </c>
      <c r="BD331" s="550">
        <f>'Report 2'!$W88</f>
        <v>0</v>
      </c>
      <c r="BE331" s="550">
        <f>'Report 2'!$X88</f>
        <v>0</v>
      </c>
      <c r="BF331" s="550">
        <f>'Report 2'!$Y88</f>
        <v>0</v>
      </c>
      <c r="BG331" s="550">
        <f>'Report 2'!$Z88</f>
        <v>0</v>
      </c>
      <c r="BH331" s="550">
        <f>'Report 2'!$AA88</f>
        <v>0</v>
      </c>
      <c r="BI331" s="550">
        <f>'Report 2'!$AB88</f>
        <v>0</v>
      </c>
      <c r="CC331" s="575" t="s">
        <v>669</v>
      </c>
      <c r="CD331" s="1019" t="s">
        <v>672</v>
      </c>
      <c r="CE331" s="1019" t="str">
        <f>'Information Input'!$M$14</f>
        <v xml:space="preserve">      -      </v>
      </c>
      <c r="CF331" s="570" t="s">
        <v>135</v>
      </c>
      <c r="CG331" s="566">
        <f t="shared" si="72"/>
        <v>43466</v>
      </c>
      <c r="CH331" s="566">
        <f t="shared" si="73"/>
        <v>43555</v>
      </c>
      <c r="CI331" s="566">
        <f>'Information Input'!$H$35</f>
        <v>43555</v>
      </c>
      <c r="CJ331" s="570" t="str">
        <f>'Information Input'!$J$22</f>
        <v>Quarterly</v>
      </c>
      <c r="CK331" s="566">
        <f>'Information Input'!$H$30</f>
        <v>43555</v>
      </c>
      <c r="CL331" s="570">
        <f>'Information Input'!$J$18</f>
        <v>2019</v>
      </c>
      <c r="CM331" s="570" t="s">
        <v>91</v>
      </c>
      <c r="CN331" s="1019" t="s">
        <v>240</v>
      </c>
      <c r="CO331" s="575" t="s">
        <v>240</v>
      </c>
      <c r="CP331" s="575" t="s">
        <v>675</v>
      </c>
      <c r="CQ331" s="570">
        <v>51</v>
      </c>
      <c r="CR331" s="575" t="s">
        <v>193</v>
      </c>
      <c r="CS331" s="575" t="s">
        <v>239</v>
      </c>
      <c r="CT331" s="1020">
        <f>'Report 1'!$AL$18</f>
        <v>0</v>
      </c>
      <c r="CU331" s="1021">
        <f>SUMIF('Report 4A'!$G$16:$G$95,$CQ331,'Report 4A'!$AT$16:$AT$95)</f>
        <v>0</v>
      </c>
      <c r="CV331" s="1022">
        <f t="shared" si="74"/>
        <v>0</v>
      </c>
      <c r="CX331" s="546" t="s">
        <v>669</v>
      </c>
      <c r="CY331" s="537" t="s">
        <v>308</v>
      </c>
      <c r="CZ331" s="537" t="str">
        <f>'Information Input'!$M$14</f>
        <v xml:space="preserve">      -      </v>
      </c>
      <c r="DA331" s="538">
        <f>'Information Input'!$H$35</f>
        <v>43555</v>
      </c>
      <c r="DB331" s="537" t="str">
        <f>'Information Input'!$J$22</f>
        <v>Quarterly</v>
      </c>
      <c r="DC331" s="552">
        <f>'Information Input'!$H$30</f>
        <v>43555</v>
      </c>
      <c r="DD331" s="553" t="str">
        <f t="shared" si="76"/>
        <v>201608</v>
      </c>
      <c r="DE331" s="541" t="s">
        <v>103</v>
      </c>
      <c r="DF331" s="541" t="s">
        <v>682</v>
      </c>
      <c r="DG331" s="544">
        <f>'Report 5H'!$AH$161</f>
        <v>0</v>
      </c>
      <c r="DH331" s="550">
        <f>'Report 5H'!$AH$162</f>
        <v>0</v>
      </c>
      <c r="DI331" s="544">
        <f>'Report 5H'!$AH$163</f>
        <v>0</v>
      </c>
      <c r="DJ331" s="544">
        <f>'Report 5H'!$AH$164</f>
        <v>0</v>
      </c>
      <c r="DK331" s="544">
        <f>'Report 5H'!$AH$165</f>
        <v>0</v>
      </c>
      <c r="DL331" s="544">
        <f>'Report 5H'!$AH$166</f>
        <v>0</v>
      </c>
      <c r="DM331" s="544">
        <f>'Report 5H'!$AH$167</f>
        <v>0</v>
      </c>
      <c r="DN331" s="544">
        <f>'Report 5H'!$AH$168</f>
        <v>0</v>
      </c>
      <c r="DO331" s="544">
        <f>'Report 5H'!$AH$169</f>
        <v>0</v>
      </c>
      <c r="DP331" s="544">
        <f>'Report 5H'!$AH$170</f>
        <v>0</v>
      </c>
      <c r="DQ331" s="544">
        <f>'Report 5H'!$AH$171</f>
        <v>0</v>
      </c>
    </row>
    <row r="332" spans="2:121">
      <c r="B332" s="535" t="s">
        <v>669</v>
      </c>
      <c r="C332" s="536">
        <v>1</v>
      </c>
      <c r="D332" s="537" t="str">
        <f>'Information Input'!$M$14</f>
        <v xml:space="preserve">      -      </v>
      </c>
      <c r="E332" s="537" t="s">
        <v>135</v>
      </c>
      <c r="F332" s="538">
        <f t="shared" ref="F332:F395" si="80">DATE(K332,1,1)</f>
        <v>43466</v>
      </c>
      <c r="G332" s="538">
        <f t="shared" ref="G332:G395" si="81">DATE(K332,3,31)</f>
        <v>43555</v>
      </c>
      <c r="H332" s="538">
        <f>'Information Input'!$H$35</f>
        <v>43555</v>
      </c>
      <c r="I332" s="537" t="str">
        <f>'Information Input'!$J$22</f>
        <v>Quarterly</v>
      </c>
      <c r="J332" s="538">
        <f>'Information Input'!$H$30</f>
        <v>43555</v>
      </c>
      <c r="K332" s="537">
        <f>'Information Input'!$J$18</f>
        <v>2019</v>
      </c>
      <c r="L332" s="579" t="s">
        <v>99</v>
      </c>
      <c r="M332" s="540" t="s">
        <v>100</v>
      </c>
      <c r="N332" s="541" t="s">
        <v>96</v>
      </c>
      <c r="O332" s="542" t="s">
        <v>671</v>
      </c>
      <c r="P332" s="537">
        <v>38</v>
      </c>
      <c r="Q332" s="541" t="s">
        <v>180</v>
      </c>
      <c r="R332" s="541" t="s">
        <v>233</v>
      </c>
      <c r="S332" s="543">
        <f>'Report 1'!$W$18</f>
        <v>0</v>
      </c>
      <c r="T332" s="544">
        <f>'Report 1'!$W$58</f>
        <v>0</v>
      </c>
      <c r="U332" s="545">
        <f>'Report 1'!$W$144</f>
        <v>0</v>
      </c>
      <c r="AL332" s="546" t="s">
        <v>669</v>
      </c>
      <c r="AM332" s="547">
        <v>2</v>
      </c>
      <c r="AN332" s="547" t="str">
        <f>'Information Input'!$M$14</f>
        <v xml:space="preserve">      -      </v>
      </c>
      <c r="AO332" s="547" t="s">
        <v>137</v>
      </c>
      <c r="AP332" s="538">
        <f t="shared" si="77"/>
        <v>43647</v>
      </c>
      <c r="AQ332" s="538">
        <f t="shared" si="78"/>
        <v>43738</v>
      </c>
      <c r="AR332" s="538">
        <f>'Information Input'!$H$35</f>
        <v>43555</v>
      </c>
      <c r="AS332" s="547" t="str">
        <f>'Information Input'!$J$22</f>
        <v>Quarterly</v>
      </c>
      <c r="AT332" s="538">
        <f>'Information Input'!$H$30</f>
        <v>43555</v>
      </c>
      <c r="AU332" s="547">
        <f>'Information Input'!$J$18</f>
        <v>2019</v>
      </c>
      <c r="AV332" s="547" t="s">
        <v>92</v>
      </c>
      <c r="AW332" s="547" t="s">
        <v>93</v>
      </c>
      <c r="AX332" s="547" t="s">
        <v>91</v>
      </c>
      <c r="AY332" s="548" t="s">
        <v>671</v>
      </c>
      <c r="AZ332" s="547">
        <v>37</v>
      </c>
      <c r="BA332" s="549" t="s">
        <v>179</v>
      </c>
      <c r="BB332" s="543" t="s">
        <v>231</v>
      </c>
      <c r="BC332" s="550">
        <f>'Report 2'!$V89</f>
        <v>0</v>
      </c>
      <c r="BD332" s="550">
        <f>'Report 2'!$W89</f>
        <v>0</v>
      </c>
      <c r="BE332" s="550">
        <f>'Report 2'!$X89</f>
        <v>0</v>
      </c>
      <c r="BF332" s="550">
        <f>'Report 2'!$Y89</f>
        <v>0</v>
      </c>
      <c r="BG332" s="550">
        <f>'Report 2'!$Z89</f>
        <v>0</v>
      </c>
      <c r="BH332" s="550">
        <f>'Report 2'!$AA89</f>
        <v>0</v>
      </c>
      <c r="BI332" s="550">
        <f>'Report 2'!$AB89</f>
        <v>0</v>
      </c>
      <c r="CC332" s="523" t="s">
        <v>669</v>
      </c>
      <c r="CD332" s="1010" t="s">
        <v>672</v>
      </c>
      <c r="CE332" s="1010" t="str">
        <f>'Information Input'!$M$14</f>
        <v xml:space="preserve">      -      </v>
      </c>
      <c r="CF332" s="532" t="s">
        <v>135</v>
      </c>
      <c r="CG332" s="519">
        <f t="shared" si="72"/>
        <v>43466</v>
      </c>
      <c r="CH332" s="519">
        <f t="shared" si="73"/>
        <v>43555</v>
      </c>
      <c r="CI332" s="519">
        <f>'Information Input'!$H$35</f>
        <v>43555</v>
      </c>
      <c r="CJ332" s="532" t="str">
        <f>'Information Input'!$J$22</f>
        <v>Quarterly</v>
      </c>
      <c r="CK332" s="519">
        <f>'Information Input'!$H$30</f>
        <v>43555</v>
      </c>
      <c r="CL332" s="532">
        <f>'Information Input'!$J$18</f>
        <v>2019</v>
      </c>
      <c r="CM332" s="532" t="s">
        <v>96</v>
      </c>
      <c r="CN332" s="1010" t="s">
        <v>241</v>
      </c>
      <c r="CO332" s="523" t="s">
        <v>241</v>
      </c>
      <c r="CP332" s="523" t="s">
        <v>671</v>
      </c>
      <c r="CQ332" s="532">
        <v>11</v>
      </c>
      <c r="CR332" s="523" t="s">
        <v>153</v>
      </c>
      <c r="CS332" s="523" t="s">
        <v>231</v>
      </c>
      <c r="CT332" s="1011">
        <f>'Report 1'!$AQ$18</f>
        <v>0</v>
      </c>
      <c r="CU332" s="1012">
        <f>SUMIF('Report 4A'!$G$16:$G$95,$CQ332,'Report 4A'!$AY$16:$AY$95)</f>
        <v>0</v>
      </c>
      <c r="CV332" s="1013">
        <f t="shared" si="74"/>
        <v>0</v>
      </c>
      <c r="CX332" s="546" t="s">
        <v>669</v>
      </c>
      <c r="CY332" s="537" t="s">
        <v>308</v>
      </c>
      <c r="CZ332" s="537" t="str">
        <f>'Information Input'!$M$14</f>
        <v xml:space="preserve">      -      </v>
      </c>
      <c r="DA332" s="538">
        <f>'Information Input'!$H$35</f>
        <v>43555</v>
      </c>
      <c r="DB332" s="537" t="str">
        <f>'Information Input'!$J$22</f>
        <v>Quarterly</v>
      </c>
      <c r="DC332" s="552">
        <f>'Information Input'!$H$30</f>
        <v>43555</v>
      </c>
      <c r="DD332" s="553" t="str">
        <f t="shared" si="76"/>
        <v>201607</v>
      </c>
      <c r="DE332" s="541" t="s">
        <v>103</v>
      </c>
      <c r="DF332" s="541" t="s">
        <v>682</v>
      </c>
      <c r="DG332" s="544">
        <f>'Report 5H'!$AI$161</f>
        <v>0</v>
      </c>
      <c r="DH332" s="550">
        <f>'Report 5H'!$AI$162</f>
        <v>0</v>
      </c>
      <c r="DI332" s="544">
        <f>'Report 5H'!$AI$163</f>
        <v>0</v>
      </c>
      <c r="DJ332" s="544">
        <f>'Report 5H'!$AI$164</f>
        <v>0</v>
      </c>
      <c r="DK332" s="544">
        <f>'Report 5H'!$AI$165</f>
        <v>0</v>
      </c>
      <c r="DL332" s="544">
        <f>'Report 5H'!$AI$166</f>
        <v>0</v>
      </c>
      <c r="DM332" s="544">
        <f>'Report 5H'!$AI$167</f>
        <v>0</v>
      </c>
      <c r="DN332" s="544">
        <f>'Report 5H'!$AI$168</f>
        <v>0</v>
      </c>
      <c r="DO332" s="544">
        <f>'Report 5H'!$AI$169</f>
        <v>0</v>
      </c>
      <c r="DP332" s="544">
        <f>'Report 5H'!$AI$170</f>
        <v>0</v>
      </c>
      <c r="DQ332" s="544">
        <f>'Report 5H'!$AI$171</f>
        <v>0</v>
      </c>
    </row>
    <row r="333" spans="2:121">
      <c r="B333" s="535" t="s">
        <v>669</v>
      </c>
      <c r="C333" s="536">
        <v>1</v>
      </c>
      <c r="D333" s="537" t="str">
        <f>'Information Input'!$M$14</f>
        <v xml:space="preserve">      -      </v>
      </c>
      <c r="E333" s="537" t="s">
        <v>135</v>
      </c>
      <c r="F333" s="538">
        <f t="shared" si="80"/>
        <v>43466</v>
      </c>
      <c r="G333" s="538">
        <f t="shared" si="81"/>
        <v>43555</v>
      </c>
      <c r="H333" s="538">
        <f>'Information Input'!$H$35</f>
        <v>43555</v>
      </c>
      <c r="I333" s="537" t="str">
        <f>'Information Input'!$J$22</f>
        <v>Quarterly</v>
      </c>
      <c r="J333" s="538">
        <f>'Information Input'!$H$30</f>
        <v>43555</v>
      </c>
      <c r="K333" s="537">
        <f>'Information Input'!$J$18</f>
        <v>2019</v>
      </c>
      <c r="L333" s="579" t="s">
        <v>99</v>
      </c>
      <c r="M333" s="540" t="s">
        <v>100</v>
      </c>
      <c r="N333" s="541" t="s">
        <v>96</v>
      </c>
      <c r="O333" s="542" t="s">
        <v>671</v>
      </c>
      <c r="P333" s="537">
        <v>39</v>
      </c>
      <c r="Q333" s="541" t="s">
        <v>181</v>
      </c>
      <c r="R333" s="541" t="s">
        <v>233</v>
      </c>
      <c r="S333" s="543">
        <f>'Report 1'!$W$18</f>
        <v>0</v>
      </c>
      <c r="T333" s="544">
        <f>'Report 1'!$W$59</f>
        <v>0</v>
      </c>
      <c r="U333" s="545">
        <f>'Report 1'!$W$145</f>
        <v>0</v>
      </c>
      <c r="AL333" s="546" t="s">
        <v>669</v>
      </c>
      <c r="AM333" s="547">
        <v>2</v>
      </c>
      <c r="AN333" s="547" t="str">
        <f>'Information Input'!$M$14</f>
        <v xml:space="preserve">      -      </v>
      </c>
      <c r="AO333" s="547" t="s">
        <v>137</v>
      </c>
      <c r="AP333" s="538">
        <f t="shared" si="77"/>
        <v>43647</v>
      </c>
      <c r="AQ333" s="538">
        <f t="shared" si="78"/>
        <v>43738</v>
      </c>
      <c r="AR333" s="538">
        <f>'Information Input'!$H$35</f>
        <v>43555</v>
      </c>
      <c r="AS333" s="547" t="str">
        <f>'Information Input'!$J$22</f>
        <v>Quarterly</v>
      </c>
      <c r="AT333" s="538">
        <f>'Information Input'!$H$30</f>
        <v>43555</v>
      </c>
      <c r="AU333" s="547">
        <f>'Information Input'!$J$18</f>
        <v>2019</v>
      </c>
      <c r="AV333" s="547" t="s">
        <v>92</v>
      </c>
      <c r="AW333" s="547" t="s">
        <v>93</v>
      </c>
      <c r="AX333" s="547" t="s">
        <v>91</v>
      </c>
      <c r="AY333" s="548" t="s">
        <v>671</v>
      </c>
      <c r="AZ333" s="547">
        <v>38</v>
      </c>
      <c r="BA333" s="549" t="s">
        <v>180</v>
      </c>
      <c r="BB333" s="543" t="s">
        <v>233</v>
      </c>
      <c r="BC333" s="550">
        <f>'Report 2'!$V90</f>
        <v>0</v>
      </c>
      <c r="BD333" s="550">
        <f>'Report 2'!$W90</f>
        <v>0</v>
      </c>
      <c r="BE333" s="550">
        <f>'Report 2'!$X90</f>
        <v>0</v>
      </c>
      <c r="BF333" s="550">
        <f>'Report 2'!$Y90</f>
        <v>0</v>
      </c>
      <c r="BG333" s="550">
        <f>'Report 2'!$Z90</f>
        <v>0</v>
      </c>
      <c r="BH333" s="550">
        <f>'Report 2'!$AA90</f>
        <v>0</v>
      </c>
      <c r="BI333" s="550">
        <f>'Report 2'!$AB90</f>
        <v>0</v>
      </c>
      <c r="CC333" s="542" t="s">
        <v>669</v>
      </c>
      <c r="CD333" s="1014" t="s">
        <v>672</v>
      </c>
      <c r="CE333" s="1014" t="str">
        <f>'Information Input'!$M$14</f>
        <v xml:space="preserve">      -      </v>
      </c>
      <c r="CF333" s="551" t="s">
        <v>135</v>
      </c>
      <c r="CG333" s="552">
        <f t="shared" ref="CG333:CG396" si="82">DATE(CL333,1,1)</f>
        <v>43466</v>
      </c>
      <c r="CH333" s="552">
        <f t="shared" ref="CH333:CH396" si="83">DATE(CL333,3,31)</f>
        <v>43555</v>
      </c>
      <c r="CI333" s="552">
        <f>'Information Input'!$H$35</f>
        <v>43555</v>
      </c>
      <c r="CJ333" s="551" t="str">
        <f>'Information Input'!$J$22</f>
        <v>Quarterly</v>
      </c>
      <c r="CK333" s="552">
        <f>'Information Input'!$H$30</f>
        <v>43555</v>
      </c>
      <c r="CL333" s="551">
        <f>'Information Input'!$J$18</f>
        <v>2019</v>
      </c>
      <c r="CM333" s="551" t="s">
        <v>96</v>
      </c>
      <c r="CN333" s="1014" t="s">
        <v>241</v>
      </c>
      <c r="CO333" s="542" t="s">
        <v>241</v>
      </c>
      <c r="CP333" s="542" t="s">
        <v>671</v>
      </c>
      <c r="CQ333" s="551">
        <v>12</v>
      </c>
      <c r="CR333" s="542" t="s">
        <v>154</v>
      </c>
      <c r="CS333" s="542" t="s">
        <v>231</v>
      </c>
      <c r="CT333" s="1015">
        <f>'Report 1'!$AQ$18</f>
        <v>0</v>
      </c>
      <c r="CU333" s="1016">
        <f>SUMIF('Report 4A'!$G$16:$G$95,$CQ333,'Report 4A'!$AY$16:$AY$95)</f>
        <v>0</v>
      </c>
      <c r="CV333" s="1017">
        <f t="shared" si="74"/>
        <v>0</v>
      </c>
      <c r="CX333" s="546" t="s">
        <v>669</v>
      </c>
      <c r="CY333" s="537" t="s">
        <v>308</v>
      </c>
      <c r="CZ333" s="537" t="str">
        <f>'Information Input'!$M$14</f>
        <v xml:space="preserve">      -      </v>
      </c>
      <c r="DA333" s="538">
        <f>'Information Input'!$H$35</f>
        <v>43555</v>
      </c>
      <c r="DB333" s="537" t="str">
        <f>'Information Input'!$J$22</f>
        <v>Quarterly</v>
      </c>
      <c r="DC333" s="552">
        <f>'Information Input'!$H$30</f>
        <v>43555</v>
      </c>
      <c r="DD333" s="553" t="str">
        <f t="shared" si="76"/>
        <v>201606</v>
      </c>
      <c r="DE333" s="541" t="s">
        <v>103</v>
      </c>
      <c r="DF333" s="541" t="s">
        <v>682</v>
      </c>
      <c r="DG333" s="544">
        <f>'Report 5H'!$AJ$161</f>
        <v>0</v>
      </c>
      <c r="DH333" s="550">
        <f>'Report 5H'!$AJ$162</f>
        <v>0</v>
      </c>
      <c r="DI333" s="544">
        <f>'Report 5H'!$AJ$163</f>
        <v>0</v>
      </c>
      <c r="DJ333" s="544">
        <f>'Report 5H'!$AJ$164</f>
        <v>0</v>
      </c>
      <c r="DK333" s="544">
        <f>'Report 5H'!$AJ$165</f>
        <v>0</v>
      </c>
      <c r="DL333" s="544">
        <f>'Report 5H'!$AJ$166</f>
        <v>0</v>
      </c>
      <c r="DM333" s="544">
        <f>'Report 5H'!$AJ$167</f>
        <v>0</v>
      </c>
      <c r="DN333" s="544">
        <f>'Report 5H'!$AJ$168</f>
        <v>0</v>
      </c>
      <c r="DO333" s="544">
        <f>'Report 5H'!$AJ$169</f>
        <v>0</v>
      </c>
      <c r="DP333" s="544">
        <f>'Report 5H'!$AJ$170</f>
        <v>0</v>
      </c>
      <c r="DQ333" s="544">
        <f>'Report 5H'!$AJ$171</f>
        <v>0</v>
      </c>
    </row>
    <row r="334" spans="2:121">
      <c r="B334" s="535" t="s">
        <v>669</v>
      </c>
      <c r="C334" s="536">
        <v>1</v>
      </c>
      <c r="D334" s="537" t="str">
        <f>'Information Input'!$M$14</f>
        <v xml:space="preserve">      -      </v>
      </c>
      <c r="E334" s="537" t="s">
        <v>135</v>
      </c>
      <c r="F334" s="538">
        <f t="shared" si="80"/>
        <v>43466</v>
      </c>
      <c r="G334" s="538">
        <f t="shared" si="81"/>
        <v>43555</v>
      </c>
      <c r="H334" s="538">
        <f>'Information Input'!$H$35</f>
        <v>43555</v>
      </c>
      <c r="I334" s="537" t="str">
        <f>'Information Input'!$J$22</f>
        <v>Quarterly</v>
      </c>
      <c r="J334" s="538">
        <f>'Information Input'!$H$30</f>
        <v>43555</v>
      </c>
      <c r="K334" s="537">
        <f>'Information Input'!$J$18</f>
        <v>2019</v>
      </c>
      <c r="L334" s="579" t="s">
        <v>99</v>
      </c>
      <c r="M334" s="540" t="s">
        <v>100</v>
      </c>
      <c r="N334" s="541" t="s">
        <v>96</v>
      </c>
      <c r="O334" s="542" t="s">
        <v>671</v>
      </c>
      <c r="P334" s="537">
        <v>40</v>
      </c>
      <c r="Q334" s="541" t="s">
        <v>182</v>
      </c>
      <c r="R334" s="541" t="s">
        <v>238</v>
      </c>
      <c r="S334" s="543">
        <f>'Report 1'!$W$18</f>
        <v>0</v>
      </c>
      <c r="T334" s="544">
        <f>'Report 1'!$W$60</f>
        <v>0</v>
      </c>
      <c r="U334" s="545">
        <f>'Report 1'!$W$146</f>
        <v>0</v>
      </c>
      <c r="AL334" s="546" t="s">
        <v>669</v>
      </c>
      <c r="AM334" s="547">
        <v>2</v>
      </c>
      <c r="AN334" s="547" t="str">
        <f>'Information Input'!$M$14</f>
        <v xml:space="preserve">      -      </v>
      </c>
      <c r="AO334" s="547" t="s">
        <v>137</v>
      </c>
      <c r="AP334" s="538">
        <f t="shared" si="77"/>
        <v>43647</v>
      </c>
      <c r="AQ334" s="538">
        <f t="shared" si="78"/>
        <v>43738</v>
      </c>
      <c r="AR334" s="538">
        <f>'Information Input'!$H$35</f>
        <v>43555</v>
      </c>
      <c r="AS334" s="547" t="str">
        <f>'Information Input'!$J$22</f>
        <v>Quarterly</v>
      </c>
      <c r="AT334" s="538">
        <f>'Information Input'!$H$30</f>
        <v>43555</v>
      </c>
      <c r="AU334" s="547">
        <f>'Information Input'!$J$18</f>
        <v>2019</v>
      </c>
      <c r="AV334" s="547" t="s">
        <v>92</v>
      </c>
      <c r="AW334" s="547" t="s">
        <v>93</v>
      </c>
      <c r="AX334" s="547" t="s">
        <v>91</v>
      </c>
      <c r="AY334" s="548" t="s">
        <v>671</v>
      </c>
      <c r="AZ334" s="547">
        <v>39</v>
      </c>
      <c r="BA334" s="549" t="s">
        <v>181</v>
      </c>
      <c r="BB334" s="543" t="s">
        <v>233</v>
      </c>
      <c r="BC334" s="550">
        <f>'Report 2'!$V91</f>
        <v>0</v>
      </c>
      <c r="BD334" s="550">
        <f>'Report 2'!$W91</f>
        <v>0</v>
      </c>
      <c r="BE334" s="550">
        <f>'Report 2'!$X91</f>
        <v>0</v>
      </c>
      <c r="BF334" s="550">
        <f>'Report 2'!$Y91</f>
        <v>0</v>
      </c>
      <c r="BG334" s="550">
        <f>'Report 2'!$Z91</f>
        <v>0</v>
      </c>
      <c r="BH334" s="550">
        <f>'Report 2'!$AA91</f>
        <v>0</v>
      </c>
      <c r="BI334" s="550">
        <f>'Report 2'!$AB91</f>
        <v>0</v>
      </c>
      <c r="CC334" s="542" t="s">
        <v>669</v>
      </c>
      <c r="CD334" s="1014" t="s">
        <v>672</v>
      </c>
      <c r="CE334" s="1014" t="str">
        <f>'Information Input'!$M$14</f>
        <v xml:space="preserve">      -      </v>
      </c>
      <c r="CF334" s="551" t="s">
        <v>135</v>
      </c>
      <c r="CG334" s="552">
        <f t="shared" si="82"/>
        <v>43466</v>
      </c>
      <c r="CH334" s="552">
        <f t="shared" si="83"/>
        <v>43555</v>
      </c>
      <c r="CI334" s="552">
        <f>'Information Input'!$H$35</f>
        <v>43555</v>
      </c>
      <c r="CJ334" s="551" t="str">
        <f>'Information Input'!$J$22</f>
        <v>Quarterly</v>
      </c>
      <c r="CK334" s="552">
        <f>'Information Input'!$H$30</f>
        <v>43555</v>
      </c>
      <c r="CL334" s="551">
        <f>'Information Input'!$J$18</f>
        <v>2019</v>
      </c>
      <c r="CM334" s="551" t="s">
        <v>96</v>
      </c>
      <c r="CN334" s="1014" t="s">
        <v>241</v>
      </c>
      <c r="CO334" s="542" t="s">
        <v>241</v>
      </c>
      <c r="CP334" s="542" t="s">
        <v>671</v>
      </c>
      <c r="CQ334" s="551">
        <v>13</v>
      </c>
      <c r="CR334" s="542" t="s">
        <v>155</v>
      </c>
      <c r="CS334" s="542" t="s">
        <v>232</v>
      </c>
      <c r="CT334" s="1015">
        <f>'Report 1'!$AQ$18</f>
        <v>0</v>
      </c>
      <c r="CU334" s="1016">
        <f>SUMIF('Report 4A'!$G$16:$G$95,$CQ334,'Report 4A'!$AY$16:$AY$95)</f>
        <v>0</v>
      </c>
      <c r="CV334" s="1017">
        <f t="shared" si="74"/>
        <v>0</v>
      </c>
      <c r="CX334" s="546" t="s">
        <v>669</v>
      </c>
      <c r="CY334" s="537" t="s">
        <v>308</v>
      </c>
      <c r="CZ334" s="537" t="str">
        <f>'Information Input'!$M$14</f>
        <v xml:space="preserve">      -      </v>
      </c>
      <c r="DA334" s="538">
        <f>'Information Input'!$H$35</f>
        <v>43555</v>
      </c>
      <c r="DB334" s="537" t="str">
        <f>'Information Input'!$J$22</f>
        <v>Quarterly</v>
      </c>
      <c r="DC334" s="552">
        <f>'Information Input'!$H$30</f>
        <v>43555</v>
      </c>
      <c r="DD334" s="553" t="str">
        <f t="shared" si="76"/>
        <v>201605</v>
      </c>
      <c r="DE334" s="541" t="s">
        <v>103</v>
      </c>
      <c r="DF334" s="541" t="s">
        <v>682</v>
      </c>
      <c r="DG334" s="544">
        <f>'Report 5H'!$AK$161</f>
        <v>0</v>
      </c>
      <c r="DH334" s="550">
        <f>'Report 5H'!$AK$162</f>
        <v>0</v>
      </c>
      <c r="DI334" s="544">
        <f>'Report 5H'!$AK$163</f>
        <v>0</v>
      </c>
      <c r="DJ334" s="544">
        <f>'Report 5H'!$AK$164</f>
        <v>0</v>
      </c>
      <c r="DK334" s="544">
        <f>'Report 5H'!$AK$165</f>
        <v>0</v>
      </c>
      <c r="DL334" s="544">
        <f>'Report 5H'!$AK$166</f>
        <v>0</v>
      </c>
      <c r="DM334" s="544">
        <f>'Report 5H'!$AK$167</f>
        <v>0</v>
      </c>
      <c r="DN334" s="544">
        <f>'Report 5H'!$AK$168</f>
        <v>0</v>
      </c>
      <c r="DO334" s="544">
        <f>'Report 5H'!$AK$169</f>
        <v>0</v>
      </c>
      <c r="DP334" s="544">
        <f>'Report 5H'!$AK$170</f>
        <v>0</v>
      </c>
      <c r="DQ334" s="544">
        <f>'Report 5H'!$AK$171</f>
        <v>0</v>
      </c>
    </row>
    <row r="335" spans="2:121">
      <c r="B335" s="535" t="s">
        <v>669</v>
      </c>
      <c r="C335" s="536">
        <v>1</v>
      </c>
      <c r="D335" s="537" t="str">
        <f>'Information Input'!$M$14</f>
        <v xml:space="preserve">      -      </v>
      </c>
      <c r="E335" s="537" t="s">
        <v>135</v>
      </c>
      <c r="F335" s="538">
        <f t="shared" si="80"/>
        <v>43466</v>
      </c>
      <c r="G335" s="538">
        <f t="shared" si="81"/>
        <v>43555</v>
      </c>
      <c r="H335" s="538">
        <f>'Information Input'!$H$35</f>
        <v>43555</v>
      </c>
      <c r="I335" s="537" t="str">
        <f>'Information Input'!$J$22</f>
        <v>Quarterly</v>
      </c>
      <c r="J335" s="538">
        <f>'Information Input'!$H$30</f>
        <v>43555</v>
      </c>
      <c r="K335" s="537">
        <f>'Information Input'!$J$18</f>
        <v>2019</v>
      </c>
      <c r="L335" s="579" t="s">
        <v>99</v>
      </c>
      <c r="M335" s="540" t="s">
        <v>100</v>
      </c>
      <c r="N335" s="541" t="s">
        <v>96</v>
      </c>
      <c r="O335" s="542" t="s">
        <v>671</v>
      </c>
      <c r="P335" s="537">
        <v>41</v>
      </c>
      <c r="Q335" s="541" t="s">
        <v>183</v>
      </c>
      <c r="R335" s="541" t="s">
        <v>238</v>
      </c>
      <c r="S335" s="543">
        <f>'Report 1'!$W$18</f>
        <v>0</v>
      </c>
      <c r="T335" s="544">
        <f>'Report 1'!$W$61</f>
        <v>0</v>
      </c>
      <c r="U335" s="545">
        <f>'Report 1'!$W$147</f>
        <v>0</v>
      </c>
      <c r="AL335" s="546" t="s">
        <v>669</v>
      </c>
      <c r="AM335" s="547">
        <v>2</v>
      </c>
      <c r="AN335" s="547" t="str">
        <f>'Information Input'!$M$14</f>
        <v xml:space="preserve">      -      </v>
      </c>
      <c r="AO335" s="547" t="s">
        <v>137</v>
      </c>
      <c r="AP335" s="538">
        <f t="shared" si="77"/>
        <v>43647</v>
      </c>
      <c r="AQ335" s="538">
        <f t="shared" si="78"/>
        <v>43738</v>
      </c>
      <c r="AR335" s="538">
        <f>'Information Input'!$H$35</f>
        <v>43555</v>
      </c>
      <c r="AS335" s="547" t="str">
        <f>'Information Input'!$J$22</f>
        <v>Quarterly</v>
      </c>
      <c r="AT335" s="538">
        <f>'Information Input'!$H$30</f>
        <v>43555</v>
      </c>
      <c r="AU335" s="547">
        <f>'Information Input'!$J$18</f>
        <v>2019</v>
      </c>
      <c r="AV335" s="547" t="s">
        <v>92</v>
      </c>
      <c r="AW335" s="547" t="s">
        <v>93</v>
      </c>
      <c r="AX335" s="547" t="s">
        <v>91</v>
      </c>
      <c r="AY335" s="548" t="s">
        <v>671</v>
      </c>
      <c r="AZ335" s="547">
        <v>40</v>
      </c>
      <c r="BA335" s="549" t="s">
        <v>182</v>
      </c>
      <c r="BB335" s="543" t="s">
        <v>238</v>
      </c>
      <c r="BC335" s="550">
        <f>'Report 2'!$V92</f>
        <v>0</v>
      </c>
      <c r="BD335" s="550">
        <f>'Report 2'!$W92</f>
        <v>0</v>
      </c>
      <c r="BE335" s="550">
        <f>'Report 2'!$X92</f>
        <v>0</v>
      </c>
      <c r="BF335" s="550">
        <f>'Report 2'!$Y92</f>
        <v>0</v>
      </c>
      <c r="BG335" s="550">
        <f>'Report 2'!$Z92</f>
        <v>0</v>
      </c>
      <c r="BH335" s="550">
        <f>'Report 2'!$AA92</f>
        <v>0</v>
      </c>
      <c r="BI335" s="550">
        <f>'Report 2'!$AB92</f>
        <v>0</v>
      </c>
      <c r="CC335" s="542" t="s">
        <v>669</v>
      </c>
      <c r="CD335" s="1014" t="s">
        <v>672</v>
      </c>
      <c r="CE335" s="1014" t="str">
        <f>'Information Input'!$M$14</f>
        <v xml:space="preserve">      -      </v>
      </c>
      <c r="CF335" s="551" t="s">
        <v>135</v>
      </c>
      <c r="CG335" s="552">
        <f t="shared" si="82"/>
        <v>43466</v>
      </c>
      <c r="CH335" s="552">
        <f t="shared" si="83"/>
        <v>43555</v>
      </c>
      <c r="CI335" s="552">
        <f>'Information Input'!$H$35</f>
        <v>43555</v>
      </c>
      <c r="CJ335" s="551" t="str">
        <f>'Information Input'!$J$22</f>
        <v>Quarterly</v>
      </c>
      <c r="CK335" s="552">
        <f>'Information Input'!$H$30</f>
        <v>43555</v>
      </c>
      <c r="CL335" s="551">
        <f>'Information Input'!$J$18</f>
        <v>2019</v>
      </c>
      <c r="CM335" s="551" t="s">
        <v>96</v>
      </c>
      <c r="CN335" s="1014" t="s">
        <v>241</v>
      </c>
      <c r="CO335" s="542" t="s">
        <v>241</v>
      </c>
      <c r="CP335" s="542" t="s">
        <v>671</v>
      </c>
      <c r="CQ335" s="551">
        <v>14</v>
      </c>
      <c r="CR335" s="542" t="s">
        <v>156</v>
      </c>
      <c r="CS335" s="542" t="s">
        <v>233</v>
      </c>
      <c r="CT335" s="1015">
        <f>'Report 1'!$AQ$18</f>
        <v>0</v>
      </c>
      <c r="CU335" s="1016">
        <f>SUMIF('Report 4A'!$G$16:$G$95,$CQ335,'Report 4A'!$AY$16:$AY$95)</f>
        <v>0</v>
      </c>
      <c r="CV335" s="1017">
        <f t="shared" si="74"/>
        <v>0</v>
      </c>
      <c r="CX335" s="557" t="s">
        <v>669</v>
      </c>
      <c r="CY335" s="562" t="s">
        <v>308</v>
      </c>
      <c r="CZ335" s="562" t="str">
        <f>'Information Input'!$M$14</f>
        <v xml:space="preserve">      -      </v>
      </c>
      <c r="DA335" s="559">
        <f>'Information Input'!$H$35</f>
        <v>43555</v>
      </c>
      <c r="DB335" s="562" t="str">
        <f>'Information Input'!$J$22</f>
        <v>Quarterly</v>
      </c>
      <c r="DC335" s="566">
        <f>'Information Input'!$H$30</f>
        <v>43555</v>
      </c>
      <c r="DD335" s="567" t="str">
        <f t="shared" si="76"/>
        <v>201604</v>
      </c>
      <c r="DE335" s="561" t="s">
        <v>103</v>
      </c>
      <c r="DF335" s="561" t="s">
        <v>682</v>
      </c>
      <c r="DG335" s="568">
        <f>'Report 5H'!$AL$161</f>
        <v>0</v>
      </c>
      <c r="DH335" s="569">
        <f>'Report 5H'!$AL$162</f>
        <v>0</v>
      </c>
      <c r="DI335" s="568">
        <f>'Report 5H'!$AL$163</f>
        <v>0</v>
      </c>
      <c r="DJ335" s="568">
        <f>'Report 5H'!$AL$164</f>
        <v>0</v>
      </c>
      <c r="DK335" s="568">
        <f>'Report 5H'!$AL$165</f>
        <v>0</v>
      </c>
      <c r="DL335" s="568">
        <f>'Report 5H'!$AL$166</f>
        <v>0</v>
      </c>
      <c r="DM335" s="568">
        <f>'Report 5H'!$AL$167</f>
        <v>0</v>
      </c>
      <c r="DN335" s="568">
        <f>'Report 5H'!$AL$168</f>
        <v>0</v>
      </c>
      <c r="DO335" s="568">
        <f>'Report 5H'!$AL$169</f>
        <v>0</v>
      </c>
      <c r="DP335" s="568">
        <f>'Report 5H'!$AL$170</f>
        <v>0</v>
      </c>
      <c r="DQ335" s="568">
        <f>'Report 5H'!$AL$171</f>
        <v>0</v>
      </c>
    </row>
    <row r="336" spans="2:121">
      <c r="B336" s="535" t="s">
        <v>669</v>
      </c>
      <c r="C336" s="536">
        <v>1</v>
      </c>
      <c r="D336" s="537" t="str">
        <f>'Information Input'!$M$14</f>
        <v xml:space="preserve">      -      </v>
      </c>
      <c r="E336" s="537" t="s">
        <v>135</v>
      </c>
      <c r="F336" s="538">
        <f t="shared" si="80"/>
        <v>43466</v>
      </c>
      <c r="G336" s="538">
        <f t="shared" si="81"/>
        <v>43555</v>
      </c>
      <c r="H336" s="538">
        <f>'Information Input'!$H$35</f>
        <v>43555</v>
      </c>
      <c r="I336" s="537" t="str">
        <f>'Information Input'!$J$22</f>
        <v>Quarterly</v>
      </c>
      <c r="J336" s="538">
        <f>'Information Input'!$H$30</f>
        <v>43555</v>
      </c>
      <c r="K336" s="537">
        <f>'Information Input'!$J$18</f>
        <v>2019</v>
      </c>
      <c r="L336" s="579" t="s">
        <v>99</v>
      </c>
      <c r="M336" s="540" t="s">
        <v>100</v>
      </c>
      <c r="N336" s="541" t="s">
        <v>96</v>
      </c>
      <c r="O336" s="542" t="s">
        <v>671</v>
      </c>
      <c r="P336" s="537">
        <v>42</v>
      </c>
      <c r="Q336" s="541" t="s">
        <v>184</v>
      </c>
      <c r="R336" s="541" t="s">
        <v>233</v>
      </c>
      <c r="S336" s="543">
        <f>'Report 1'!$W$18</f>
        <v>0</v>
      </c>
      <c r="T336" s="544">
        <f>'Report 1'!$W$62</f>
        <v>0</v>
      </c>
      <c r="U336" s="545">
        <f>'Report 1'!$W$148</f>
        <v>0</v>
      </c>
      <c r="AL336" s="546" t="s">
        <v>669</v>
      </c>
      <c r="AM336" s="547">
        <v>2</v>
      </c>
      <c r="AN336" s="547" t="str">
        <f>'Information Input'!$M$14</f>
        <v xml:space="preserve">      -      </v>
      </c>
      <c r="AO336" s="547" t="s">
        <v>137</v>
      </c>
      <c r="AP336" s="538">
        <f t="shared" si="77"/>
        <v>43647</v>
      </c>
      <c r="AQ336" s="538">
        <f t="shared" si="78"/>
        <v>43738</v>
      </c>
      <c r="AR336" s="538">
        <f>'Information Input'!$H$35</f>
        <v>43555</v>
      </c>
      <c r="AS336" s="547" t="str">
        <f>'Information Input'!$J$22</f>
        <v>Quarterly</v>
      </c>
      <c r="AT336" s="538">
        <f>'Information Input'!$H$30</f>
        <v>43555</v>
      </c>
      <c r="AU336" s="547">
        <f>'Information Input'!$J$18</f>
        <v>2019</v>
      </c>
      <c r="AV336" s="547" t="s">
        <v>92</v>
      </c>
      <c r="AW336" s="547" t="s">
        <v>93</v>
      </c>
      <c r="AX336" s="547" t="s">
        <v>91</v>
      </c>
      <c r="AY336" s="548" t="s">
        <v>671</v>
      </c>
      <c r="AZ336" s="547">
        <v>41</v>
      </c>
      <c r="BA336" s="549" t="s">
        <v>183</v>
      </c>
      <c r="BB336" s="543" t="s">
        <v>238</v>
      </c>
      <c r="BC336" s="550">
        <f>'Report 2'!$V93</f>
        <v>0</v>
      </c>
      <c r="BD336" s="550">
        <f>'Report 2'!$W93</f>
        <v>0</v>
      </c>
      <c r="BE336" s="550">
        <f>'Report 2'!$X93</f>
        <v>0</v>
      </c>
      <c r="BF336" s="550">
        <f>'Report 2'!$Y93</f>
        <v>0</v>
      </c>
      <c r="BG336" s="550">
        <f>'Report 2'!$Z93</f>
        <v>0</v>
      </c>
      <c r="BH336" s="550">
        <f>'Report 2'!$AA93</f>
        <v>0</v>
      </c>
      <c r="BI336" s="550">
        <f>'Report 2'!$AB93</f>
        <v>0</v>
      </c>
      <c r="CC336" s="542" t="s">
        <v>669</v>
      </c>
      <c r="CD336" s="1014" t="s">
        <v>672</v>
      </c>
      <c r="CE336" s="1014" t="str">
        <f>'Information Input'!$M$14</f>
        <v xml:space="preserve">      -      </v>
      </c>
      <c r="CF336" s="551" t="s">
        <v>135</v>
      </c>
      <c r="CG336" s="552">
        <f t="shared" si="82"/>
        <v>43466</v>
      </c>
      <c r="CH336" s="552">
        <f t="shared" si="83"/>
        <v>43555</v>
      </c>
      <c r="CI336" s="552">
        <f>'Information Input'!$H$35</f>
        <v>43555</v>
      </c>
      <c r="CJ336" s="551" t="str">
        <f>'Information Input'!$J$22</f>
        <v>Quarterly</v>
      </c>
      <c r="CK336" s="552">
        <f>'Information Input'!$H$30</f>
        <v>43555</v>
      </c>
      <c r="CL336" s="551">
        <f>'Information Input'!$J$18</f>
        <v>2019</v>
      </c>
      <c r="CM336" s="551" t="s">
        <v>96</v>
      </c>
      <c r="CN336" s="1014" t="s">
        <v>241</v>
      </c>
      <c r="CO336" s="542" t="s">
        <v>241</v>
      </c>
      <c r="CP336" s="542" t="s">
        <v>671</v>
      </c>
      <c r="CQ336" s="551">
        <v>15</v>
      </c>
      <c r="CR336" s="542" t="s">
        <v>157</v>
      </c>
      <c r="CS336" s="542" t="s">
        <v>234</v>
      </c>
      <c r="CT336" s="1015">
        <f>'Report 1'!$AQ$18</f>
        <v>0</v>
      </c>
      <c r="CU336" s="1016">
        <f>SUMIF('Report 4A'!$G$16:$G$95,$CQ336,'Report 4A'!$AY$16:$AY$95)</f>
        <v>0</v>
      </c>
      <c r="CV336" s="1017">
        <f t="shared" si="74"/>
        <v>0</v>
      </c>
      <c r="CX336" s="527" t="s">
        <v>669</v>
      </c>
      <c r="CY336" s="517" t="s">
        <v>300</v>
      </c>
      <c r="CZ336" s="517" t="str">
        <f>'Information Input'!$M$14</f>
        <v xml:space="preserve">      -      </v>
      </c>
      <c r="DA336" s="519">
        <f>'Information Input'!$H$35</f>
        <v>43555</v>
      </c>
      <c r="DB336" s="517" t="str">
        <f>'Information Input'!$J$22</f>
        <v>Quarterly</v>
      </c>
      <c r="DC336" s="519">
        <f>'Information Input'!$H$30</f>
        <v>43555</v>
      </c>
      <c r="DD336" s="533" t="str">
        <f t="shared" si="76"/>
        <v>201903</v>
      </c>
      <c r="DE336" s="522" t="s">
        <v>91</v>
      </c>
      <c r="DF336" s="522" t="s">
        <v>683</v>
      </c>
      <c r="DG336" s="525">
        <f>'Report 5I'!$C$55</f>
        <v>0</v>
      </c>
      <c r="DH336" s="531">
        <f>'Report 5I'!$C$56</f>
        <v>0</v>
      </c>
      <c r="DI336" s="525">
        <f>'Report 5I'!$C$57</f>
        <v>0</v>
      </c>
      <c r="DJ336" s="525">
        <f>'Report 5I'!$C$58</f>
        <v>0</v>
      </c>
      <c r="DK336" s="525">
        <f>'Report 5I'!$C$59</f>
        <v>0</v>
      </c>
      <c r="DL336" s="525">
        <f>'Report 5I'!$C$60</f>
        <v>0</v>
      </c>
      <c r="DM336" s="525">
        <f>'Report 5I'!$C$61</f>
        <v>0</v>
      </c>
      <c r="DN336" s="525">
        <f>'Report 5I'!$C$62</f>
        <v>0</v>
      </c>
      <c r="DO336" s="525">
        <f>'Report 5I'!$C$63</f>
        <v>0</v>
      </c>
      <c r="DP336" s="525">
        <f>'Report 5I'!$C$64</f>
        <v>0</v>
      </c>
      <c r="DQ336" s="525">
        <f>'Report 5I'!$C$65</f>
        <v>0</v>
      </c>
    </row>
    <row r="337" spans="2:121">
      <c r="B337" s="535" t="s">
        <v>669</v>
      </c>
      <c r="C337" s="536">
        <v>1</v>
      </c>
      <c r="D337" s="537" t="str">
        <f>'Information Input'!$M$14</f>
        <v xml:space="preserve">      -      </v>
      </c>
      <c r="E337" s="537" t="s">
        <v>135</v>
      </c>
      <c r="F337" s="538">
        <f t="shared" si="80"/>
        <v>43466</v>
      </c>
      <c r="G337" s="538">
        <f t="shared" si="81"/>
        <v>43555</v>
      </c>
      <c r="H337" s="538">
        <f>'Information Input'!$H$35</f>
        <v>43555</v>
      </c>
      <c r="I337" s="537" t="str">
        <f>'Information Input'!$J$22</f>
        <v>Quarterly</v>
      </c>
      <c r="J337" s="538">
        <f>'Information Input'!$H$30</f>
        <v>43555</v>
      </c>
      <c r="K337" s="537">
        <f>'Information Input'!$J$18</f>
        <v>2019</v>
      </c>
      <c r="L337" s="579" t="s">
        <v>99</v>
      </c>
      <c r="M337" s="540" t="s">
        <v>100</v>
      </c>
      <c r="N337" s="541" t="s">
        <v>96</v>
      </c>
      <c r="O337" s="542" t="s">
        <v>671</v>
      </c>
      <c r="P337" s="537">
        <v>43</v>
      </c>
      <c r="Q337" s="541" t="s">
        <v>185</v>
      </c>
      <c r="R337" s="541" t="s">
        <v>233</v>
      </c>
      <c r="S337" s="543">
        <f>'Report 1'!$W$18</f>
        <v>0</v>
      </c>
      <c r="T337" s="544">
        <f>'Report 1'!$W$63</f>
        <v>0</v>
      </c>
      <c r="U337" s="545">
        <f>'Report 1'!$W$149</f>
        <v>0</v>
      </c>
      <c r="AL337" s="546" t="s">
        <v>669</v>
      </c>
      <c r="AM337" s="547">
        <v>2</v>
      </c>
      <c r="AN337" s="547" t="str">
        <f>'Information Input'!$M$14</f>
        <v xml:space="preserve">      -      </v>
      </c>
      <c r="AO337" s="547" t="s">
        <v>137</v>
      </c>
      <c r="AP337" s="538">
        <f t="shared" si="77"/>
        <v>43647</v>
      </c>
      <c r="AQ337" s="538">
        <f t="shared" si="78"/>
        <v>43738</v>
      </c>
      <c r="AR337" s="538">
        <f>'Information Input'!$H$35</f>
        <v>43555</v>
      </c>
      <c r="AS337" s="547" t="str">
        <f>'Information Input'!$J$22</f>
        <v>Quarterly</v>
      </c>
      <c r="AT337" s="538">
        <f>'Information Input'!$H$30</f>
        <v>43555</v>
      </c>
      <c r="AU337" s="547">
        <f>'Information Input'!$J$18</f>
        <v>2019</v>
      </c>
      <c r="AV337" s="547" t="s">
        <v>92</v>
      </c>
      <c r="AW337" s="547" t="s">
        <v>93</v>
      </c>
      <c r="AX337" s="547" t="s">
        <v>91</v>
      </c>
      <c r="AY337" s="548" t="s">
        <v>671</v>
      </c>
      <c r="AZ337" s="547">
        <v>42</v>
      </c>
      <c r="BA337" s="549" t="s">
        <v>184</v>
      </c>
      <c r="BB337" s="543" t="s">
        <v>233</v>
      </c>
      <c r="BC337" s="550">
        <f>'Report 2'!$V94</f>
        <v>0</v>
      </c>
      <c r="BD337" s="550">
        <f>'Report 2'!$W94</f>
        <v>0</v>
      </c>
      <c r="BE337" s="550">
        <f>'Report 2'!$X94</f>
        <v>0</v>
      </c>
      <c r="BF337" s="550">
        <f>'Report 2'!$Y94</f>
        <v>0</v>
      </c>
      <c r="BG337" s="550">
        <f>'Report 2'!$Z94</f>
        <v>0</v>
      </c>
      <c r="BH337" s="550">
        <f>'Report 2'!$AA94</f>
        <v>0</v>
      </c>
      <c r="BI337" s="550">
        <f>'Report 2'!$AB94</f>
        <v>0</v>
      </c>
      <c r="CC337" s="542" t="s">
        <v>669</v>
      </c>
      <c r="CD337" s="1014" t="s">
        <v>672</v>
      </c>
      <c r="CE337" s="1014" t="str">
        <f>'Information Input'!$M$14</f>
        <v xml:space="preserve">      -      </v>
      </c>
      <c r="CF337" s="551" t="s">
        <v>135</v>
      </c>
      <c r="CG337" s="552">
        <f t="shared" si="82"/>
        <v>43466</v>
      </c>
      <c r="CH337" s="552">
        <f t="shared" si="83"/>
        <v>43555</v>
      </c>
      <c r="CI337" s="552">
        <f>'Information Input'!$H$35</f>
        <v>43555</v>
      </c>
      <c r="CJ337" s="551" t="str">
        <f>'Information Input'!$J$22</f>
        <v>Quarterly</v>
      </c>
      <c r="CK337" s="552">
        <f>'Information Input'!$H$30</f>
        <v>43555</v>
      </c>
      <c r="CL337" s="551">
        <f>'Information Input'!$J$18</f>
        <v>2019</v>
      </c>
      <c r="CM337" s="551" t="s">
        <v>96</v>
      </c>
      <c r="CN337" s="1014" t="s">
        <v>241</v>
      </c>
      <c r="CO337" s="542" t="s">
        <v>241</v>
      </c>
      <c r="CP337" s="542" t="s">
        <v>671</v>
      </c>
      <c r="CQ337" s="551">
        <v>16</v>
      </c>
      <c r="CR337" s="542" t="s">
        <v>158</v>
      </c>
      <c r="CS337" s="542" t="s">
        <v>235</v>
      </c>
      <c r="CT337" s="1015">
        <f>'Report 1'!$AQ$18</f>
        <v>0</v>
      </c>
      <c r="CU337" s="1016">
        <f>SUMIF('Report 4A'!$G$16:$G$95,$CQ337,'Report 4A'!$AY$16:$AY$95)</f>
        <v>0</v>
      </c>
      <c r="CV337" s="1017">
        <f t="shared" si="74"/>
        <v>0</v>
      </c>
      <c r="CX337" s="546" t="s">
        <v>669</v>
      </c>
      <c r="CY337" s="537" t="s">
        <v>300</v>
      </c>
      <c r="CZ337" s="537" t="str">
        <f>'Information Input'!$M$14</f>
        <v xml:space="preserve">      -      </v>
      </c>
      <c r="DA337" s="538">
        <f>'Information Input'!$H$35</f>
        <v>43555</v>
      </c>
      <c r="DB337" s="537" t="str">
        <f>'Information Input'!$J$22</f>
        <v>Quarterly</v>
      </c>
      <c r="DC337" s="552">
        <f>'Information Input'!$H$30</f>
        <v>43555</v>
      </c>
      <c r="DD337" s="553" t="str">
        <f t="shared" si="76"/>
        <v>201902</v>
      </c>
      <c r="DE337" s="541" t="s">
        <v>91</v>
      </c>
      <c r="DF337" s="541" t="s">
        <v>683</v>
      </c>
      <c r="DG337" s="544">
        <f>'Report 5I'!$D$55</f>
        <v>0</v>
      </c>
      <c r="DH337" s="550">
        <f>'Report 5I'!$D$56</f>
        <v>0</v>
      </c>
      <c r="DI337" s="544">
        <f>'Report 5I'!$D$57</f>
        <v>0</v>
      </c>
      <c r="DJ337" s="544">
        <f>'Report 5I'!$D$58</f>
        <v>0</v>
      </c>
      <c r="DK337" s="544">
        <f>'Report 5I'!$D$59</f>
        <v>0</v>
      </c>
      <c r="DL337" s="544">
        <f>'Report 5I'!$D$60</f>
        <v>0</v>
      </c>
      <c r="DM337" s="544">
        <f>'Report 5I'!$D$61</f>
        <v>0</v>
      </c>
      <c r="DN337" s="544">
        <f>'Report 5I'!$D$62</f>
        <v>0</v>
      </c>
      <c r="DO337" s="544">
        <f>'Report 5I'!$D$63</f>
        <v>0</v>
      </c>
      <c r="DP337" s="544">
        <f>'Report 5I'!$D$64</f>
        <v>0</v>
      </c>
      <c r="DQ337" s="544">
        <f>'Report 5I'!$D$65</f>
        <v>0</v>
      </c>
    </row>
    <row r="338" spans="2:121">
      <c r="B338" s="535" t="s">
        <v>669</v>
      </c>
      <c r="C338" s="536">
        <v>1</v>
      </c>
      <c r="D338" s="537" t="str">
        <f>'Information Input'!$M$14</f>
        <v xml:space="preserve">      -      </v>
      </c>
      <c r="E338" s="537" t="s">
        <v>135</v>
      </c>
      <c r="F338" s="538">
        <f t="shared" si="80"/>
        <v>43466</v>
      </c>
      <c r="G338" s="538">
        <f t="shared" si="81"/>
        <v>43555</v>
      </c>
      <c r="H338" s="538">
        <f>'Information Input'!$H$35</f>
        <v>43555</v>
      </c>
      <c r="I338" s="537" t="str">
        <f>'Information Input'!$J$22</f>
        <v>Quarterly</v>
      </c>
      <c r="J338" s="538">
        <f>'Information Input'!$H$30</f>
        <v>43555</v>
      </c>
      <c r="K338" s="537">
        <f>'Information Input'!$J$18</f>
        <v>2019</v>
      </c>
      <c r="L338" s="579" t="s">
        <v>99</v>
      </c>
      <c r="M338" s="540" t="s">
        <v>100</v>
      </c>
      <c r="N338" s="541" t="s">
        <v>96</v>
      </c>
      <c r="O338" s="542" t="s">
        <v>674</v>
      </c>
      <c r="P338" s="537">
        <v>44</v>
      </c>
      <c r="Q338" s="541" t="s">
        <v>186</v>
      </c>
      <c r="R338" s="541" t="s">
        <v>239</v>
      </c>
      <c r="S338" s="543">
        <f>'Report 1'!$W$18</f>
        <v>0</v>
      </c>
      <c r="T338" s="544">
        <f>'Report 1'!$W$64</f>
        <v>0</v>
      </c>
      <c r="U338" s="545">
        <f>'Report 1'!$W$150</f>
        <v>0</v>
      </c>
      <c r="AL338" s="546" t="s">
        <v>669</v>
      </c>
      <c r="AM338" s="547">
        <v>2</v>
      </c>
      <c r="AN338" s="547" t="str">
        <f>'Information Input'!$M$14</f>
        <v xml:space="preserve">      -      </v>
      </c>
      <c r="AO338" s="547" t="s">
        <v>137</v>
      </c>
      <c r="AP338" s="538">
        <f t="shared" si="77"/>
        <v>43647</v>
      </c>
      <c r="AQ338" s="538">
        <f t="shared" si="78"/>
        <v>43738</v>
      </c>
      <c r="AR338" s="538">
        <f>'Information Input'!$H$35</f>
        <v>43555</v>
      </c>
      <c r="AS338" s="547" t="str">
        <f>'Information Input'!$J$22</f>
        <v>Quarterly</v>
      </c>
      <c r="AT338" s="538">
        <f>'Information Input'!$H$30</f>
        <v>43555</v>
      </c>
      <c r="AU338" s="547">
        <f>'Information Input'!$J$18</f>
        <v>2019</v>
      </c>
      <c r="AV338" s="547" t="s">
        <v>92</v>
      </c>
      <c r="AW338" s="547" t="s">
        <v>93</v>
      </c>
      <c r="AX338" s="547" t="s">
        <v>91</v>
      </c>
      <c r="AY338" s="548" t="s">
        <v>671</v>
      </c>
      <c r="AZ338" s="547">
        <v>43</v>
      </c>
      <c r="BA338" s="549" t="s">
        <v>185</v>
      </c>
      <c r="BB338" s="543" t="s">
        <v>233</v>
      </c>
      <c r="BC338" s="550">
        <f>'Report 2'!$V95</f>
        <v>0</v>
      </c>
      <c r="BD338" s="550">
        <f>'Report 2'!$W95</f>
        <v>0</v>
      </c>
      <c r="BE338" s="550">
        <f>'Report 2'!$X95</f>
        <v>0</v>
      </c>
      <c r="BF338" s="550">
        <f>'Report 2'!$Y95</f>
        <v>0</v>
      </c>
      <c r="BG338" s="550">
        <f>'Report 2'!$Z95</f>
        <v>0</v>
      </c>
      <c r="BH338" s="550">
        <f>'Report 2'!$AA95</f>
        <v>0</v>
      </c>
      <c r="BI338" s="550">
        <f>'Report 2'!$AB95</f>
        <v>0</v>
      </c>
      <c r="CC338" s="542" t="s">
        <v>669</v>
      </c>
      <c r="CD338" s="1014" t="s">
        <v>672</v>
      </c>
      <c r="CE338" s="1014" t="str">
        <f>'Information Input'!$M$14</f>
        <v xml:space="preserve">      -      </v>
      </c>
      <c r="CF338" s="551" t="s">
        <v>135</v>
      </c>
      <c r="CG338" s="552">
        <f t="shared" si="82"/>
        <v>43466</v>
      </c>
      <c r="CH338" s="552">
        <f t="shared" si="83"/>
        <v>43555</v>
      </c>
      <c r="CI338" s="552">
        <f>'Information Input'!$H$35</f>
        <v>43555</v>
      </c>
      <c r="CJ338" s="551" t="str">
        <f>'Information Input'!$J$22</f>
        <v>Quarterly</v>
      </c>
      <c r="CK338" s="552">
        <f>'Information Input'!$H$30</f>
        <v>43555</v>
      </c>
      <c r="CL338" s="551">
        <f>'Information Input'!$J$18</f>
        <v>2019</v>
      </c>
      <c r="CM338" s="551" t="s">
        <v>96</v>
      </c>
      <c r="CN338" s="1014" t="s">
        <v>241</v>
      </c>
      <c r="CO338" s="542" t="s">
        <v>241</v>
      </c>
      <c r="CP338" s="542" t="s">
        <v>671</v>
      </c>
      <c r="CQ338" s="551">
        <v>17</v>
      </c>
      <c r="CR338" s="542" t="s">
        <v>159</v>
      </c>
      <c r="CS338" s="542" t="s">
        <v>235</v>
      </c>
      <c r="CT338" s="1015">
        <f>'Report 1'!$AQ$18</f>
        <v>0</v>
      </c>
      <c r="CU338" s="1016">
        <f>SUMIF('Report 4A'!$G$16:$G$95,$CQ338,'Report 4A'!$AY$16:$AY$95)</f>
        <v>0</v>
      </c>
      <c r="CV338" s="1017">
        <f t="shared" si="74"/>
        <v>0</v>
      </c>
      <c r="CX338" s="546" t="s">
        <v>669</v>
      </c>
      <c r="CY338" s="537" t="s">
        <v>300</v>
      </c>
      <c r="CZ338" s="537" t="str">
        <f>'Information Input'!$M$14</f>
        <v xml:space="preserve">      -      </v>
      </c>
      <c r="DA338" s="538">
        <f>'Information Input'!$H$35</f>
        <v>43555</v>
      </c>
      <c r="DB338" s="537" t="str">
        <f>'Information Input'!$J$22</f>
        <v>Quarterly</v>
      </c>
      <c r="DC338" s="552">
        <f>'Information Input'!$H$30</f>
        <v>43555</v>
      </c>
      <c r="DD338" s="553" t="str">
        <f t="shared" si="76"/>
        <v>201901</v>
      </c>
      <c r="DE338" s="541" t="s">
        <v>91</v>
      </c>
      <c r="DF338" s="541" t="s">
        <v>683</v>
      </c>
      <c r="DG338" s="544">
        <f>'Report 5I'!$E$55</f>
        <v>0</v>
      </c>
      <c r="DH338" s="550">
        <f>'Report 5I'!$E$56</f>
        <v>0</v>
      </c>
      <c r="DI338" s="544">
        <f>'Report 5I'!$E$57</f>
        <v>0</v>
      </c>
      <c r="DJ338" s="544">
        <f>'Report 5I'!$E$58</f>
        <v>0</v>
      </c>
      <c r="DK338" s="544">
        <f>'Report 5I'!$E$59</f>
        <v>0</v>
      </c>
      <c r="DL338" s="544">
        <f>'Report 5I'!$E$60</f>
        <v>0</v>
      </c>
      <c r="DM338" s="544">
        <f>'Report 5I'!$E$61</f>
        <v>0</v>
      </c>
      <c r="DN338" s="544">
        <f>'Report 5I'!$E$62</f>
        <v>0</v>
      </c>
      <c r="DO338" s="544">
        <f>'Report 5I'!$E$63</f>
        <v>0</v>
      </c>
      <c r="DP338" s="544">
        <f>'Report 5I'!$E$64</f>
        <v>0</v>
      </c>
      <c r="DQ338" s="544">
        <f>'Report 5I'!$E$65</f>
        <v>0</v>
      </c>
    </row>
    <row r="339" spans="2:121">
      <c r="B339" s="535" t="s">
        <v>669</v>
      </c>
      <c r="C339" s="536">
        <v>1</v>
      </c>
      <c r="D339" s="537" t="str">
        <f>'Information Input'!$M$14</f>
        <v xml:space="preserve">      -      </v>
      </c>
      <c r="E339" s="537" t="s">
        <v>135</v>
      </c>
      <c r="F339" s="538">
        <f t="shared" si="80"/>
        <v>43466</v>
      </c>
      <c r="G339" s="538">
        <f t="shared" si="81"/>
        <v>43555</v>
      </c>
      <c r="H339" s="538">
        <f>'Information Input'!$H$35</f>
        <v>43555</v>
      </c>
      <c r="I339" s="537" t="str">
        <f>'Information Input'!$J$22</f>
        <v>Quarterly</v>
      </c>
      <c r="J339" s="538">
        <f>'Information Input'!$H$30</f>
        <v>43555</v>
      </c>
      <c r="K339" s="537">
        <f>'Information Input'!$J$18</f>
        <v>2019</v>
      </c>
      <c r="L339" s="579" t="s">
        <v>99</v>
      </c>
      <c r="M339" s="540" t="s">
        <v>100</v>
      </c>
      <c r="N339" s="541" t="s">
        <v>96</v>
      </c>
      <c r="O339" s="542" t="s">
        <v>675</v>
      </c>
      <c r="P339" s="537">
        <v>45</v>
      </c>
      <c r="Q339" s="541" t="s">
        <v>187</v>
      </c>
      <c r="R339" s="541" t="s">
        <v>239</v>
      </c>
      <c r="S339" s="543">
        <f>'Report 1'!$W$18</f>
        <v>0</v>
      </c>
      <c r="T339" s="544">
        <f>'Report 1'!$W$65</f>
        <v>0</v>
      </c>
      <c r="U339" s="545">
        <f>'Report 1'!$W$151</f>
        <v>0</v>
      </c>
      <c r="AL339" s="546" t="s">
        <v>669</v>
      </c>
      <c r="AM339" s="547">
        <v>2</v>
      </c>
      <c r="AN339" s="547" t="str">
        <f>'Information Input'!$M$14</f>
        <v xml:space="preserve">      -      </v>
      </c>
      <c r="AO339" s="547" t="s">
        <v>137</v>
      </c>
      <c r="AP339" s="538">
        <f t="shared" si="77"/>
        <v>43647</v>
      </c>
      <c r="AQ339" s="538">
        <f t="shared" si="78"/>
        <v>43738</v>
      </c>
      <c r="AR339" s="538">
        <f>'Information Input'!$H$35</f>
        <v>43555</v>
      </c>
      <c r="AS339" s="547" t="str">
        <f>'Information Input'!$J$22</f>
        <v>Quarterly</v>
      </c>
      <c r="AT339" s="538">
        <f>'Information Input'!$H$30</f>
        <v>43555</v>
      </c>
      <c r="AU339" s="547">
        <f>'Information Input'!$J$18</f>
        <v>2019</v>
      </c>
      <c r="AV339" s="547" t="s">
        <v>92</v>
      </c>
      <c r="AW339" s="547" t="s">
        <v>93</v>
      </c>
      <c r="AX339" s="547" t="s">
        <v>91</v>
      </c>
      <c r="AY339" s="548" t="s">
        <v>674</v>
      </c>
      <c r="AZ339" s="547">
        <v>44</v>
      </c>
      <c r="BA339" s="549" t="s">
        <v>186</v>
      </c>
      <c r="BB339" s="543" t="s">
        <v>239</v>
      </c>
      <c r="BC339" s="550">
        <f>'Report 2'!$V96</f>
        <v>0</v>
      </c>
      <c r="BD339" s="550">
        <f>'Report 2'!$W96</f>
        <v>0</v>
      </c>
      <c r="BE339" s="550">
        <f>'Report 2'!$X96</f>
        <v>0</v>
      </c>
      <c r="BF339" s="550">
        <f>'Report 2'!$Y96</f>
        <v>0</v>
      </c>
      <c r="BG339" s="550">
        <f>'Report 2'!$Z96</f>
        <v>0</v>
      </c>
      <c r="BH339" s="550">
        <f>'Report 2'!$AA96</f>
        <v>0</v>
      </c>
      <c r="BI339" s="550">
        <f>'Report 2'!$AB96</f>
        <v>0</v>
      </c>
      <c r="CC339" s="542" t="s">
        <v>669</v>
      </c>
      <c r="CD339" s="1014" t="s">
        <v>672</v>
      </c>
      <c r="CE339" s="1014" t="str">
        <f>'Information Input'!$M$14</f>
        <v xml:space="preserve">      -      </v>
      </c>
      <c r="CF339" s="551" t="s">
        <v>135</v>
      </c>
      <c r="CG339" s="552">
        <f t="shared" si="82"/>
        <v>43466</v>
      </c>
      <c r="CH339" s="552">
        <f t="shared" si="83"/>
        <v>43555</v>
      </c>
      <c r="CI339" s="552">
        <f>'Information Input'!$H$35</f>
        <v>43555</v>
      </c>
      <c r="CJ339" s="551" t="str">
        <f>'Information Input'!$J$22</f>
        <v>Quarterly</v>
      </c>
      <c r="CK339" s="552">
        <f>'Information Input'!$H$30</f>
        <v>43555</v>
      </c>
      <c r="CL339" s="551">
        <f>'Information Input'!$J$18</f>
        <v>2019</v>
      </c>
      <c r="CM339" s="551" t="s">
        <v>96</v>
      </c>
      <c r="CN339" s="1014" t="s">
        <v>241</v>
      </c>
      <c r="CO339" s="542" t="s">
        <v>241</v>
      </c>
      <c r="CP339" s="542" t="s">
        <v>671</v>
      </c>
      <c r="CQ339" s="551">
        <v>18</v>
      </c>
      <c r="CR339" s="542" t="s">
        <v>160</v>
      </c>
      <c r="CS339" s="542" t="s">
        <v>235</v>
      </c>
      <c r="CT339" s="1015">
        <f>'Report 1'!$AQ$18</f>
        <v>0</v>
      </c>
      <c r="CU339" s="1016">
        <f>SUMIF('Report 4A'!$G$16:$G$95,$CQ339,'Report 4A'!$AY$16:$AY$95)</f>
        <v>0</v>
      </c>
      <c r="CV339" s="1017">
        <f t="shared" si="74"/>
        <v>0</v>
      </c>
      <c r="CX339" s="546" t="s">
        <v>669</v>
      </c>
      <c r="CY339" s="537" t="s">
        <v>300</v>
      </c>
      <c r="CZ339" s="537" t="str">
        <f>'Information Input'!$M$14</f>
        <v xml:space="preserve">      -      </v>
      </c>
      <c r="DA339" s="538">
        <f>'Information Input'!$H$35</f>
        <v>43555</v>
      </c>
      <c r="DB339" s="537" t="str">
        <f>'Information Input'!$J$22</f>
        <v>Quarterly</v>
      </c>
      <c r="DC339" s="552">
        <f>'Information Input'!$H$30</f>
        <v>43555</v>
      </c>
      <c r="DD339" s="553" t="str">
        <f t="shared" si="76"/>
        <v>201812</v>
      </c>
      <c r="DE339" s="541" t="s">
        <v>91</v>
      </c>
      <c r="DF339" s="541" t="s">
        <v>683</v>
      </c>
      <c r="DG339" s="544">
        <f>'Report 5I'!$F$55</f>
        <v>0</v>
      </c>
      <c r="DH339" s="550">
        <f>'Report 5I'!$F$56</f>
        <v>0</v>
      </c>
      <c r="DI339" s="544">
        <f>'Report 5I'!$F$57</f>
        <v>0</v>
      </c>
      <c r="DJ339" s="544">
        <f>'Report 5I'!$F$58</f>
        <v>0</v>
      </c>
      <c r="DK339" s="544">
        <f>'Report 5I'!$F$59</f>
        <v>0</v>
      </c>
      <c r="DL339" s="544">
        <f>'Report 5I'!$F$60</f>
        <v>0</v>
      </c>
      <c r="DM339" s="544">
        <f>'Report 5I'!$F$61</f>
        <v>0</v>
      </c>
      <c r="DN339" s="544">
        <f>'Report 5I'!$F$62</f>
        <v>0</v>
      </c>
      <c r="DO339" s="544">
        <f>'Report 5I'!$F$63</f>
        <v>0</v>
      </c>
      <c r="DP339" s="544">
        <f>'Report 5I'!$F$64</f>
        <v>0</v>
      </c>
      <c r="DQ339" s="544">
        <f>'Report 5I'!$F$65</f>
        <v>0</v>
      </c>
    </row>
    <row r="340" spans="2:121">
      <c r="B340" s="535" t="s">
        <v>669</v>
      </c>
      <c r="C340" s="536">
        <v>1</v>
      </c>
      <c r="D340" s="537" t="str">
        <f>'Information Input'!$M$14</f>
        <v xml:space="preserve">      -      </v>
      </c>
      <c r="E340" s="537" t="s">
        <v>135</v>
      </c>
      <c r="F340" s="538">
        <f t="shared" si="80"/>
        <v>43466</v>
      </c>
      <c r="G340" s="538">
        <f t="shared" si="81"/>
        <v>43555</v>
      </c>
      <c r="H340" s="538">
        <f>'Information Input'!$H$35</f>
        <v>43555</v>
      </c>
      <c r="I340" s="537" t="str">
        <f>'Information Input'!$J$22</f>
        <v>Quarterly</v>
      </c>
      <c r="J340" s="538">
        <f>'Information Input'!$H$30</f>
        <v>43555</v>
      </c>
      <c r="K340" s="537">
        <f>'Information Input'!$J$18</f>
        <v>2019</v>
      </c>
      <c r="L340" s="579" t="s">
        <v>99</v>
      </c>
      <c r="M340" s="540" t="s">
        <v>100</v>
      </c>
      <c r="N340" s="541" t="s">
        <v>96</v>
      </c>
      <c r="O340" s="542" t="s">
        <v>675</v>
      </c>
      <c r="P340" s="537">
        <v>46</v>
      </c>
      <c r="Q340" s="541" t="s">
        <v>188</v>
      </c>
      <c r="R340" s="541" t="s">
        <v>239</v>
      </c>
      <c r="S340" s="543">
        <f>'Report 1'!$W$18</f>
        <v>0</v>
      </c>
      <c r="T340" s="544">
        <f>'Report 1'!$W$66</f>
        <v>0</v>
      </c>
      <c r="U340" s="545">
        <f>'Report 1'!$W$152</f>
        <v>0</v>
      </c>
      <c r="AL340" s="546" t="s">
        <v>669</v>
      </c>
      <c r="AM340" s="547">
        <v>2</v>
      </c>
      <c r="AN340" s="547" t="str">
        <f>'Information Input'!$M$14</f>
        <v xml:space="preserve">      -      </v>
      </c>
      <c r="AO340" s="547" t="s">
        <v>137</v>
      </c>
      <c r="AP340" s="538">
        <f t="shared" si="77"/>
        <v>43647</v>
      </c>
      <c r="AQ340" s="538">
        <f t="shared" si="78"/>
        <v>43738</v>
      </c>
      <c r="AR340" s="538">
        <f>'Information Input'!$H$35</f>
        <v>43555</v>
      </c>
      <c r="AS340" s="547" t="str">
        <f>'Information Input'!$J$22</f>
        <v>Quarterly</v>
      </c>
      <c r="AT340" s="538">
        <f>'Information Input'!$H$30</f>
        <v>43555</v>
      </c>
      <c r="AU340" s="547">
        <f>'Information Input'!$J$18</f>
        <v>2019</v>
      </c>
      <c r="AV340" s="547" t="s">
        <v>92</v>
      </c>
      <c r="AW340" s="547" t="s">
        <v>93</v>
      </c>
      <c r="AX340" s="547" t="s">
        <v>91</v>
      </c>
      <c r="AY340" s="548" t="s">
        <v>675</v>
      </c>
      <c r="AZ340" s="547">
        <v>45</v>
      </c>
      <c r="BA340" s="549" t="s">
        <v>187</v>
      </c>
      <c r="BB340" s="543" t="s">
        <v>239</v>
      </c>
      <c r="BC340" s="550">
        <f>'Report 2'!$V97</f>
        <v>0</v>
      </c>
      <c r="BD340" s="550">
        <f>'Report 2'!$W97</f>
        <v>0</v>
      </c>
      <c r="BE340" s="550">
        <f>'Report 2'!$X97</f>
        <v>0</v>
      </c>
      <c r="BF340" s="550">
        <f>'Report 2'!$Y97</f>
        <v>0</v>
      </c>
      <c r="BG340" s="550">
        <f>'Report 2'!$Z97</f>
        <v>0</v>
      </c>
      <c r="BH340" s="550">
        <f>'Report 2'!$AA97</f>
        <v>0</v>
      </c>
      <c r="BI340" s="550">
        <f>'Report 2'!$AB97</f>
        <v>0</v>
      </c>
      <c r="CC340" s="542" t="s">
        <v>669</v>
      </c>
      <c r="CD340" s="1014" t="s">
        <v>672</v>
      </c>
      <c r="CE340" s="1014" t="str">
        <f>'Information Input'!$M$14</f>
        <v xml:space="preserve">      -      </v>
      </c>
      <c r="CF340" s="551" t="s">
        <v>135</v>
      </c>
      <c r="CG340" s="552">
        <f t="shared" si="82"/>
        <v>43466</v>
      </c>
      <c r="CH340" s="552">
        <f t="shared" si="83"/>
        <v>43555</v>
      </c>
      <c r="CI340" s="552">
        <f>'Information Input'!$H$35</f>
        <v>43555</v>
      </c>
      <c r="CJ340" s="551" t="str">
        <f>'Information Input'!$J$22</f>
        <v>Quarterly</v>
      </c>
      <c r="CK340" s="552">
        <f>'Information Input'!$H$30</f>
        <v>43555</v>
      </c>
      <c r="CL340" s="551">
        <f>'Information Input'!$J$18</f>
        <v>2019</v>
      </c>
      <c r="CM340" s="551" t="s">
        <v>96</v>
      </c>
      <c r="CN340" s="1014" t="s">
        <v>241</v>
      </c>
      <c r="CO340" s="542" t="s">
        <v>241</v>
      </c>
      <c r="CP340" s="542" t="s">
        <v>671</v>
      </c>
      <c r="CQ340" s="551">
        <v>19</v>
      </c>
      <c r="CR340" s="542" t="s">
        <v>161</v>
      </c>
      <c r="CS340" s="542" t="s">
        <v>235</v>
      </c>
      <c r="CT340" s="1015">
        <f>'Report 1'!$AQ$18</f>
        <v>0</v>
      </c>
      <c r="CU340" s="1016">
        <f>SUMIF('Report 4A'!$G$16:$G$95,$CQ340,'Report 4A'!$AY$16:$AY$95)</f>
        <v>0</v>
      </c>
      <c r="CV340" s="1017">
        <f t="shared" si="74"/>
        <v>0</v>
      </c>
      <c r="CX340" s="546" t="s">
        <v>669</v>
      </c>
      <c r="CY340" s="537" t="s">
        <v>300</v>
      </c>
      <c r="CZ340" s="537" t="str">
        <f>'Information Input'!$M$14</f>
        <v xml:space="preserve">      -      </v>
      </c>
      <c r="DA340" s="538">
        <f>'Information Input'!$H$35</f>
        <v>43555</v>
      </c>
      <c r="DB340" s="537" t="str">
        <f>'Information Input'!$J$22</f>
        <v>Quarterly</v>
      </c>
      <c r="DC340" s="552">
        <f>'Information Input'!$H$30</f>
        <v>43555</v>
      </c>
      <c r="DD340" s="553" t="str">
        <f t="shared" si="76"/>
        <v>201811</v>
      </c>
      <c r="DE340" s="541" t="s">
        <v>91</v>
      </c>
      <c r="DF340" s="541" t="s">
        <v>683</v>
      </c>
      <c r="DG340" s="544">
        <f>'Report 5I'!$G$55</f>
        <v>0</v>
      </c>
      <c r="DH340" s="550">
        <f>'Report 5I'!$G$56</f>
        <v>0</v>
      </c>
      <c r="DI340" s="544">
        <f>'Report 5I'!$G$57</f>
        <v>0</v>
      </c>
      <c r="DJ340" s="544">
        <f>'Report 5I'!$G$58</f>
        <v>0</v>
      </c>
      <c r="DK340" s="544">
        <f>'Report 5I'!$G$59</f>
        <v>0</v>
      </c>
      <c r="DL340" s="544">
        <f>'Report 5I'!$G$60</f>
        <v>0</v>
      </c>
      <c r="DM340" s="544">
        <f>'Report 5I'!$G$61</f>
        <v>0</v>
      </c>
      <c r="DN340" s="544">
        <f>'Report 5I'!$G$62</f>
        <v>0</v>
      </c>
      <c r="DO340" s="544">
        <f>'Report 5I'!$G$63</f>
        <v>0</v>
      </c>
      <c r="DP340" s="544">
        <f>'Report 5I'!$G$64</f>
        <v>0</v>
      </c>
      <c r="DQ340" s="544">
        <f>'Report 5I'!$G$65</f>
        <v>0</v>
      </c>
    </row>
    <row r="341" spans="2:121">
      <c r="B341" s="535" t="s">
        <v>669</v>
      </c>
      <c r="C341" s="536">
        <v>1</v>
      </c>
      <c r="D341" s="537" t="str">
        <f>'Information Input'!$M$14</f>
        <v xml:space="preserve">      -      </v>
      </c>
      <c r="E341" s="537" t="s">
        <v>135</v>
      </c>
      <c r="F341" s="538">
        <f t="shared" si="80"/>
        <v>43466</v>
      </c>
      <c r="G341" s="538">
        <f t="shared" si="81"/>
        <v>43555</v>
      </c>
      <c r="H341" s="538">
        <f>'Information Input'!$H$35</f>
        <v>43555</v>
      </c>
      <c r="I341" s="537" t="str">
        <f>'Information Input'!$J$22</f>
        <v>Quarterly</v>
      </c>
      <c r="J341" s="538">
        <f>'Information Input'!$H$30</f>
        <v>43555</v>
      </c>
      <c r="K341" s="537">
        <f>'Information Input'!$J$18</f>
        <v>2019</v>
      </c>
      <c r="L341" s="579" t="s">
        <v>99</v>
      </c>
      <c r="M341" s="540" t="s">
        <v>100</v>
      </c>
      <c r="N341" s="541" t="s">
        <v>96</v>
      </c>
      <c r="O341" s="542" t="s">
        <v>675</v>
      </c>
      <c r="P341" s="537">
        <v>47</v>
      </c>
      <c r="Q341" s="541" t="s">
        <v>189</v>
      </c>
      <c r="R341" s="541" t="s">
        <v>239</v>
      </c>
      <c r="S341" s="543">
        <f>'Report 1'!$W$18</f>
        <v>0</v>
      </c>
      <c r="T341" s="544">
        <f>'Report 1'!$W$67</f>
        <v>0</v>
      </c>
      <c r="U341" s="545">
        <f>'Report 1'!$W$153</f>
        <v>0</v>
      </c>
      <c r="AL341" s="546" t="s">
        <v>669</v>
      </c>
      <c r="AM341" s="547">
        <v>2</v>
      </c>
      <c r="AN341" s="547" t="str">
        <f>'Information Input'!$M$14</f>
        <v xml:space="preserve">      -      </v>
      </c>
      <c r="AO341" s="547" t="s">
        <v>137</v>
      </c>
      <c r="AP341" s="538">
        <f t="shared" si="77"/>
        <v>43647</v>
      </c>
      <c r="AQ341" s="538">
        <f t="shared" si="78"/>
        <v>43738</v>
      </c>
      <c r="AR341" s="538">
        <f>'Information Input'!$H$35</f>
        <v>43555</v>
      </c>
      <c r="AS341" s="547" t="str">
        <f>'Information Input'!$J$22</f>
        <v>Quarterly</v>
      </c>
      <c r="AT341" s="538">
        <f>'Information Input'!$H$30</f>
        <v>43555</v>
      </c>
      <c r="AU341" s="547">
        <f>'Information Input'!$J$18</f>
        <v>2019</v>
      </c>
      <c r="AV341" s="547" t="s">
        <v>92</v>
      </c>
      <c r="AW341" s="547" t="s">
        <v>93</v>
      </c>
      <c r="AX341" s="547" t="s">
        <v>91</v>
      </c>
      <c r="AY341" s="548" t="s">
        <v>675</v>
      </c>
      <c r="AZ341" s="547">
        <v>46</v>
      </c>
      <c r="BA341" s="549" t="s">
        <v>188</v>
      </c>
      <c r="BB341" s="543" t="s">
        <v>239</v>
      </c>
      <c r="BC341" s="550">
        <f>'Report 2'!$V98</f>
        <v>0</v>
      </c>
      <c r="BD341" s="550">
        <f>'Report 2'!$W98</f>
        <v>0</v>
      </c>
      <c r="BE341" s="550">
        <f>'Report 2'!$X98</f>
        <v>0</v>
      </c>
      <c r="BF341" s="550">
        <f>'Report 2'!$Y98</f>
        <v>0</v>
      </c>
      <c r="BG341" s="550">
        <f>'Report 2'!$Z98</f>
        <v>0</v>
      </c>
      <c r="BH341" s="550">
        <f>'Report 2'!$AA98</f>
        <v>0</v>
      </c>
      <c r="BI341" s="550">
        <f>'Report 2'!$AB98</f>
        <v>0</v>
      </c>
      <c r="CC341" s="542" t="s">
        <v>669</v>
      </c>
      <c r="CD341" s="1014" t="s">
        <v>672</v>
      </c>
      <c r="CE341" s="1014" t="str">
        <f>'Information Input'!$M$14</f>
        <v xml:space="preserve">      -      </v>
      </c>
      <c r="CF341" s="551" t="s">
        <v>135</v>
      </c>
      <c r="CG341" s="552">
        <f t="shared" si="82"/>
        <v>43466</v>
      </c>
      <c r="CH341" s="552">
        <f t="shared" si="83"/>
        <v>43555</v>
      </c>
      <c r="CI341" s="552">
        <f>'Information Input'!$H$35</f>
        <v>43555</v>
      </c>
      <c r="CJ341" s="551" t="str">
        <f>'Information Input'!$J$22</f>
        <v>Quarterly</v>
      </c>
      <c r="CK341" s="552">
        <f>'Information Input'!$H$30</f>
        <v>43555</v>
      </c>
      <c r="CL341" s="551">
        <f>'Information Input'!$J$18</f>
        <v>2019</v>
      </c>
      <c r="CM341" s="551" t="s">
        <v>96</v>
      </c>
      <c r="CN341" s="1014" t="s">
        <v>241</v>
      </c>
      <c r="CO341" s="542" t="s">
        <v>241</v>
      </c>
      <c r="CP341" s="542" t="s">
        <v>671</v>
      </c>
      <c r="CQ341" s="551">
        <v>20</v>
      </c>
      <c r="CR341" s="542" t="s">
        <v>162</v>
      </c>
      <c r="CS341" s="542" t="s">
        <v>235</v>
      </c>
      <c r="CT341" s="1015">
        <f>'Report 1'!$AQ$18</f>
        <v>0</v>
      </c>
      <c r="CU341" s="1016">
        <f>SUMIF('Report 4A'!$G$16:$G$95,$CQ341,'Report 4A'!$AY$16:$AY$95)</f>
        <v>0</v>
      </c>
      <c r="CV341" s="1017">
        <f t="shared" si="74"/>
        <v>0</v>
      </c>
      <c r="CX341" s="546" t="s">
        <v>669</v>
      </c>
      <c r="CY341" s="537" t="s">
        <v>300</v>
      </c>
      <c r="CZ341" s="537" t="str">
        <f>'Information Input'!$M$14</f>
        <v xml:space="preserve">      -      </v>
      </c>
      <c r="DA341" s="538">
        <f>'Information Input'!$H$35</f>
        <v>43555</v>
      </c>
      <c r="DB341" s="537" t="str">
        <f>'Information Input'!$J$22</f>
        <v>Quarterly</v>
      </c>
      <c r="DC341" s="552">
        <f>'Information Input'!$H$30</f>
        <v>43555</v>
      </c>
      <c r="DD341" s="553" t="str">
        <f t="shared" si="76"/>
        <v>201810</v>
      </c>
      <c r="DE341" s="541" t="s">
        <v>91</v>
      </c>
      <c r="DF341" s="541" t="s">
        <v>683</v>
      </c>
      <c r="DG341" s="544">
        <f>'Report 5I'!$H$55</f>
        <v>0</v>
      </c>
      <c r="DH341" s="550">
        <f>'Report 5I'!$H$56</f>
        <v>0</v>
      </c>
      <c r="DI341" s="544">
        <f>'Report 5I'!$H$57</f>
        <v>0</v>
      </c>
      <c r="DJ341" s="544">
        <f>'Report 5I'!$H$58</f>
        <v>0</v>
      </c>
      <c r="DK341" s="544">
        <f>'Report 5I'!$H$59</f>
        <v>0</v>
      </c>
      <c r="DL341" s="544">
        <f>'Report 5I'!$H$60</f>
        <v>0</v>
      </c>
      <c r="DM341" s="544">
        <f>'Report 5I'!$H$61</f>
        <v>0</v>
      </c>
      <c r="DN341" s="544">
        <f>'Report 5I'!$H$62</f>
        <v>0</v>
      </c>
      <c r="DO341" s="544">
        <f>'Report 5I'!$H$63</f>
        <v>0</v>
      </c>
      <c r="DP341" s="544">
        <f>'Report 5I'!$H$64</f>
        <v>0</v>
      </c>
      <c r="DQ341" s="544">
        <f>'Report 5I'!$H$65</f>
        <v>0</v>
      </c>
    </row>
    <row r="342" spans="2:121">
      <c r="B342" s="535" t="s">
        <v>669</v>
      </c>
      <c r="C342" s="536">
        <v>1</v>
      </c>
      <c r="D342" s="537" t="str">
        <f>'Information Input'!$M$14</f>
        <v xml:space="preserve">      -      </v>
      </c>
      <c r="E342" s="537" t="s">
        <v>135</v>
      </c>
      <c r="F342" s="538">
        <f t="shared" si="80"/>
        <v>43466</v>
      </c>
      <c r="G342" s="538">
        <f t="shared" si="81"/>
        <v>43555</v>
      </c>
      <c r="H342" s="538">
        <f>'Information Input'!$H$35</f>
        <v>43555</v>
      </c>
      <c r="I342" s="537" t="str">
        <f>'Information Input'!$J$22</f>
        <v>Quarterly</v>
      </c>
      <c r="J342" s="538">
        <f>'Information Input'!$H$30</f>
        <v>43555</v>
      </c>
      <c r="K342" s="537">
        <f>'Information Input'!$J$18</f>
        <v>2019</v>
      </c>
      <c r="L342" s="579" t="s">
        <v>99</v>
      </c>
      <c r="M342" s="540" t="s">
        <v>100</v>
      </c>
      <c r="N342" s="541" t="s">
        <v>96</v>
      </c>
      <c r="O342" s="542" t="s">
        <v>675</v>
      </c>
      <c r="P342" s="537">
        <v>48</v>
      </c>
      <c r="Q342" s="541" t="s">
        <v>190</v>
      </c>
      <c r="R342" s="541" t="s">
        <v>239</v>
      </c>
      <c r="S342" s="543">
        <f>'Report 1'!$W$18</f>
        <v>0</v>
      </c>
      <c r="T342" s="544">
        <f>'Report 1'!$W$68</f>
        <v>0</v>
      </c>
      <c r="U342" s="545">
        <f>'Report 1'!$W$154</f>
        <v>0</v>
      </c>
      <c r="AL342" s="546" t="s">
        <v>669</v>
      </c>
      <c r="AM342" s="547">
        <v>2</v>
      </c>
      <c r="AN342" s="547" t="str">
        <f>'Information Input'!$M$14</f>
        <v xml:space="preserve">      -      </v>
      </c>
      <c r="AO342" s="547" t="s">
        <v>137</v>
      </c>
      <c r="AP342" s="538">
        <f t="shared" si="77"/>
        <v>43647</v>
      </c>
      <c r="AQ342" s="538">
        <f t="shared" si="78"/>
        <v>43738</v>
      </c>
      <c r="AR342" s="538">
        <f>'Information Input'!$H$35</f>
        <v>43555</v>
      </c>
      <c r="AS342" s="547" t="str">
        <f>'Information Input'!$J$22</f>
        <v>Quarterly</v>
      </c>
      <c r="AT342" s="538">
        <f>'Information Input'!$H$30</f>
        <v>43555</v>
      </c>
      <c r="AU342" s="547">
        <f>'Information Input'!$J$18</f>
        <v>2019</v>
      </c>
      <c r="AV342" s="547" t="s">
        <v>92</v>
      </c>
      <c r="AW342" s="547" t="s">
        <v>93</v>
      </c>
      <c r="AX342" s="547" t="s">
        <v>91</v>
      </c>
      <c r="AY342" s="548" t="s">
        <v>675</v>
      </c>
      <c r="AZ342" s="547">
        <v>47</v>
      </c>
      <c r="BA342" s="549" t="s">
        <v>189</v>
      </c>
      <c r="BB342" s="543" t="s">
        <v>239</v>
      </c>
      <c r="BC342" s="550">
        <f>'Report 2'!$V99</f>
        <v>0</v>
      </c>
      <c r="BD342" s="550">
        <f>'Report 2'!$W99</f>
        <v>0</v>
      </c>
      <c r="BE342" s="550">
        <f>'Report 2'!$X99</f>
        <v>0</v>
      </c>
      <c r="BF342" s="550">
        <f>'Report 2'!$Y99</f>
        <v>0</v>
      </c>
      <c r="BG342" s="550">
        <f>'Report 2'!$Z99</f>
        <v>0</v>
      </c>
      <c r="BH342" s="550">
        <f>'Report 2'!$AA99</f>
        <v>0</v>
      </c>
      <c r="BI342" s="550">
        <f>'Report 2'!$AB99</f>
        <v>0</v>
      </c>
      <c r="CC342" s="542" t="s">
        <v>669</v>
      </c>
      <c r="CD342" s="1014" t="s">
        <v>672</v>
      </c>
      <c r="CE342" s="1014" t="str">
        <f>'Information Input'!$M$14</f>
        <v xml:space="preserve">      -      </v>
      </c>
      <c r="CF342" s="551" t="s">
        <v>135</v>
      </c>
      <c r="CG342" s="552">
        <f t="shared" si="82"/>
        <v>43466</v>
      </c>
      <c r="CH342" s="552">
        <f t="shared" si="83"/>
        <v>43555</v>
      </c>
      <c r="CI342" s="552">
        <f>'Information Input'!$H$35</f>
        <v>43555</v>
      </c>
      <c r="CJ342" s="551" t="str">
        <f>'Information Input'!$J$22</f>
        <v>Quarterly</v>
      </c>
      <c r="CK342" s="552">
        <f>'Information Input'!$H$30</f>
        <v>43555</v>
      </c>
      <c r="CL342" s="551">
        <f>'Information Input'!$J$18</f>
        <v>2019</v>
      </c>
      <c r="CM342" s="551" t="s">
        <v>96</v>
      </c>
      <c r="CN342" s="1014" t="s">
        <v>241</v>
      </c>
      <c r="CO342" s="542" t="s">
        <v>241</v>
      </c>
      <c r="CP342" s="542" t="s">
        <v>671</v>
      </c>
      <c r="CQ342" s="551">
        <v>21</v>
      </c>
      <c r="CR342" s="542" t="s">
        <v>163</v>
      </c>
      <c r="CS342" s="542" t="s">
        <v>235</v>
      </c>
      <c r="CT342" s="1015">
        <f>'Report 1'!$AQ$18</f>
        <v>0</v>
      </c>
      <c r="CU342" s="1016">
        <f>SUMIF('Report 4A'!$G$16:$G$95,$CQ342,'Report 4A'!$AY$16:$AY$95)</f>
        <v>0</v>
      </c>
      <c r="CV342" s="1017">
        <f t="shared" si="74"/>
        <v>0</v>
      </c>
      <c r="CX342" s="546" t="s">
        <v>669</v>
      </c>
      <c r="CY342" s="537" t="s">
        <v>300</v>
      </c>
      <c r="CZ342" s="537" t="str">
        <f>'Information Input'!$M$14</f>
        <v xml:space="preserve">      -      </v>
      </c>
      <c r="DA342" s="538">
        <f>'Information Input'!$H$35</f>
        <v>43555</v>
      </c>
      <c r="DB342" s="537" t="str">
        <f>'Information Input'!$J$22</f>
        <v>Quarterly</v>
      </c>
      <c r="DC342" s="552">
        <f>'Information Input'!$H$30</f>
        <v>43555</v>
      </c>
      <c r="DD342" s="553" t="str">
        <f t="shared" si="76"/>
        <v>201809</v>
      </c>
      <c r="DE342" s="541" t="s">
        <v>91</v>
      </c>
      <c r="DF342" s="541" t="s">
        <v>683</v>
      </c>
      <c r="DG342" s="544">
        <f>'Report 5I'!$I$55</f>
        <v>0</v>
      </c>
      <c r="DH342" s="550">
        <f>'Report 5I'!$I$56</f>
        <v>0</v>
      </c>
      <c r="DI342" s="544">
        <f>'Report 5I'!$I$57</f>
        <v>0</v>
      </c>
      <c r="DJ342" s="544">
        <f>'Report 5I'!$I$58</f>
        <v>0</v>
      </c>
      <c r="DK342" s="544">
        <f>'Report 5I'!$I$59</f>
        <v>0</v>
      </c>
      <c r="DL342" s="544">
        <f>'Report 5I'!$I$60</f>
        <v>0</v>
      </c>
      <c r="DM342" s="544">
        <f>'Report 5I'!$I$61</f>
        <v>0</v>
      </c>
      <c r="DN342" s="544">
        <f>'Report 5I'!$I$62</f>
        <v>0</v>
      </c>
      <c r="DO342" s="544">
        <f>'Report 5I'!$I$63</f>
        <v>0</v>
      </c>
      <c r="DP342" s="544">
        <f>'Report 5I'!$I$64</f>
        <v>0</v>
      </c>
      <c r="DQ342" s="544">
        <f>'Report 5I'!$I$65</f>
        <v>0</v>
      </c>
    </row>
    <row r="343" spans="2:121">
      <c r="B343" s="535" t="s">
        <v>669</v>
      </c>
      <c r="C343" s="536">
        <v>1</v>
      </c>
      <c r="D343" s="537" t="str">
        <f>'Information Input'!$M$14</f>
        <v xml:space="preserve">      -      </v>
      </c>
      <c r="E343" s="537" t="s">
        <v>135</v>
      </c>
      <c r="F343" s="538">
        <f t="shared" si="80"/>
        <v>43466</v>
      </c>
      <c r="G343" s="538">
        <f t="shared" si="81"/>
        <v>43555</v>
      </c>
      <c r="H343" s="538">
        <f>'Information Input'!$H$35</f>
        <v>43555</v>
      </c>
      <c r="I343" s="537" t="str">
        <f>'Information Input'!$J$22</f>
        <v>Quarterly</v>
      </c>
      <c r="J343" s="538">
        <f>'Information Input'!$H$30</f>
        <v>43555</v>
      </c>
      <c r="K343" s="537">
        <f>'Information Input'!$J$18</f>
        <v>2019</v>
      </c>
      <c r="L343" s="579" t="s">
        <v>99</v>
      </c>
      <c r="M343" s="540" t="s">
        <v>100</v>
      </c>
      <c r="N343" s="541" t="s">
        <v>96</v>
      </c>
      <c r="O343" s="542" t="s">
        <v>675</v>
      </c>
      <c r="P343" s="537">
        <v>49</v>
      </c>
      <c r="Q343" s="541" t="s">
        <v>191</v>
      </c>
      <c r="R343" s="541" t="s">
        <v>239</v>
      </c>
      <c r="S343" s="543">
        <f>'Report 1'!$W$18</f>
        <v>0</v>
      </c>
      <c r="T343" s="544">
        <f>'Report 1'!$W$69</f>
        <v>0</v>
      </c>
      <c r="U343" s="545">
        <f>'Report 1'!$W$155</f>
        <v>0</v>
      </c>
      <c r="AL343" s="546" t="s">
        <v>669</v>
      </c>
      <c r="AM343" s="547">
        <v>2</v>
      </c>
      <c r="AN343" s="547" t="str">
        <f>'Information Input'!$M$14</f>
        <v xml:space="preserve">      -      </v>
      </c>
      <c r="AO343" s="547" t="s">
        <v>137</v>
      </c>
      <c r="AP343" s="538">
        <f t="shared" si="77"/>
        <v>43647</v>
      </c>
      <c r="AQ343" s="538">
        <f t="shared" si="78"/>
        <v>43738</v>
      </c>
      <c r="AR343" s="538">
        <f>'Information Input'!$H$35</f>
        <v>43555</v>
      </c>
      <c r="AS343" s="547" t="str">
        <f>'Information Input'!$J$22</f>
        <v>Quarterly</v>
      </c>
      <c r="AT343" s="538">
        <f>'Information Input'!$H$30</f>
        <v>43555</v>
      </c>
      <c r="AU343" s="547">
        <f>'Information Input'!$J$18</f>
        <v>2019</v>
      </c>
      <c r="AV343" s="547" t="s">
        <v>92</v>
      </c>
      <c r="AW343" s="547" t="s">
        <v>93</v>
      </c>
      <c r="AX343" s="547" t="s">
        <v>91</v>
      </c>
      <c r="AY343" s="548" t="s">
        <v>675</v>
      </c>
      <c r="AZ343" s="547">
        <v>48</v>
      </c>
      <c r="BA343" s="549" t="s">
        <v>190</v>
      </c>
      <c r="BB343" s="543" t="s">
        <v>239</v>
      </c>
      <c r="BC343" s="550">
        <f>'Report 2'!$V100</f>
        <v>0</v>
      </c>
      <c r="BD343" s="550">
        <f>'Report 2'!$W100</f>
        <v>0</v>
      </c>
      <c r="BE343" s="550">
        <f>'Report 2'!$X100</f>
        <v>0</v>
      </c>
      <c r="BF343" s="550">
        <f>'Report 2'!$Y100</f>
        <v>0</v>
      </c>
      <c r="BG343" s="550">
        <f>'Report 2'!$Z100</f>
        <v>0</v>
      </c>
      <c r="BH343" s="550">
        <f>'Report 2'!$AA100</f>
        <v>0</v>
      </c>
      <c r="BI343" s="550">
        <f>'Report 2'!$AB100</f>
        <v>0</v>
      </c>
      <c r="CC343" s="542" t="s">
        <v>669</v>
      </c>
      <c r="CD343" s="1014" t="s">
        <v>672</v>
      </c>
      <c r="CE343" s="1014" t="str">
        <f>'Information Input'!$M$14</f>
        <v xml:space="preserve">      -      </v>
      </c>
      <c r="CF343" s="551" t="s">
        <v>135</v>
      </c>
      <c r="CG343" s="552">
        <f t="shared" si="82"/>
        <v>43466</v>
      </c>
      <c r="CH343" s="552">
        <f t="shared" si="83"/>
        <v>43555</v>
      </c>
      <c r="CI343" s="552">
        <f>'Information Input'!$H$35</f>
        <v>43555</v>
      </c>
      <c r="CJ343" s="551" t="str">
        <f>'Information Input'!$J$22</f>
        <v>Quarterly</v>
      </c>
      <c r="CK343" s="552">
        <f>'Information Input'!$H$30</f>
        <v>43555</v>
      </c>
      <c r="CL343" s="551">
        <f>'Information Input'!$J$18</f>
        <v>2019</v>
      </c>
      <c r="CM343" s="551" t="s">
        <v>96</v>
      </c>
      <c r="CN343" s="1014" t="s">
        <v>241</v>
      </c>
      <c r="CO343" s="542" t="s">
        <v>241</v>
      </c>
      <c r="CP343" s="542" t="s">
        <v>671</v>
      </c>
      <c r="CQ343" s="551">
        <v>22</v>
      </c>
      <c r="CR343" s="542" t="s">
        <v>164</v>
      </c>
      <c r="CS343" s="542" t="s">
        <v>236</v>
      </c>
      <c r="CT343" s="1015">
        <f>'Report 1'!$AQ$18</f>
        <v>0</v>
      </c>
      <c r="CU343" s="1016">
        <f>SUMIF('Report 4A'!$G$16:$G$95,$CQ343,'Report 4A'!$AY$16:$AY$95)</f>
        <v>0</v>
      </c>
      <c r="CV343" s="1017">
        <f t="shared" si="74"/>
        <v>0</v>
      </c>
      <c r="CX343" s="546" t="s">
        <v>669</v>
      </c>
      <c r="CY343" s="537" t="s">
        <v>300</v>
      </c>
      <c r="CZ343" s="537" t="str">
        <f>'Information Input'!$M$14</f>
        <v xml:space="preserve">      -      </v>
      </c>
      <c r="DA343" s="538">
        <f>'Information Input'!$H$35</f>
        <v>43555</v>
      </c>
      <c r="DB343" s="537" t="str">
        <f>'Information Input'!$J$22</f>
        <v>Quarterly</v>
      </c>
      <c r="DC343" s="552">
        <f>'Information Input'!$H$30</f>
        <v>43555</v>
      </c>
      <c r="DD343" s="553" t="str">
        <f t="shared" si="76"/>
        <v>201808</v>
      </c>
      <c r="DE343" s="541" t="s">
        <v>91</v>
      </c>
      <c r="DF343" s="541" t="s">
        <v>683</v>
      </c>
      <c r="DG343" s="544">
        <f>'Report 5I'!$J$55</f>
        <v>0</v>
      </c>
      <c r="DH343" s="550">
        <f>'Report 5I'!$J$56</f>
        <v>0</v>
      </c>
      <c r="DI343" s="544">
        <f>'Report 5I'!$J$57</f>
        <v>0</v>
      </c>
      <c r="DJ343" s="544">
        <f>'Report 5I'!$J$58</f>
        <v>0</v>
      </c>
      <c r="DK343" s="544">
        <f>'Report 5I'!$J$59</f>
        <v>0</v>
      </c>
      <c r="DL343" s="544">
        <f>'Report 5I'!$J$60</f>
        <v>0</v>
      </c>
      <c r="DM343" s="544">
        <f>'Report 5I'!$J$61</f>
        <v>0</v>
      </c>
      <c r="DN343" s="544">
        <f>'Report 5I'!$J$62</f>
        <v>0</v>
      </c>
      <c r="DO343" s="544">
        <f>'Report 5I'!$J$63</f>
        <v>0</v>
      </c>
      <c r="DP343" s="544">
        <f>'Report 5I'!$J$64</f>
        <v>0</v>
      </c>
      <c r="DQ343" s="544">
        <f>'Report 5I'!$J$65</f>
        <v>0</v>
      </c>
    </row>
    <row r="344" spans="2:121">
      <c r="B344" s="535" t="s">
        <v>669</v>
      </c>
      <c r="C344" s="536">
        <v>1</v>
      </c>
      <c r="D344" s="537" t="str">
        <f>'Information Input'!$M$14</f>
        <v xml:space="preserve">      -      </v>
      </c>
      <c r="E344" s="537" t="s">
        <v>135</v>
      </c>
      <c r="F344" s="538">
        <f t="shared" si="80"/>
        <v>43466</v>
      </c>
      <c r="G344" s="538">
        <f t="shared" si="81"/>
        <v>43555</v>
      </c>
      <c r="H344" s="538">
        <f>'Information Input'!$H$35</f>
        <v>43555</v>
      </c>
      <c r="I344" s="537" t="str">
        <f>'Information Input'!$J$22</f>
        <v>Quarterly</v>
      </c>
      <c r="J344" s="538">
        <f>'Information Input'!$H$30</f>
        <v>43555</v>
      </c>
      <c r="K344" s="537">
        <f>'Information Input'!$J$18</f>
        <v>2019</v>
      </c>
      <c r="L344" s="579" t="s">
        <v>99</v>
      </c>
      <c r="M344" s="540" t="s">
        <v>100</v>
      </c>
      <c r="N344" s="541" t="s">
        <v>96</v>
      </c>
      <c r="O344" s="542" t="s">
        <v>675</v>
      </c>
      <c r="P344" s="537">
        <v>50</v>
      </c>
      <c r="Q344" s="541" t="s">
        <v>192</v>
      </c>
      <c r="R344" s="541" t="s">
        <v>239</v>
      </c>
      <c r="S344" s="543">
        <f>'Report 1'!$W$18</f>
        <v>0</v>
      </c>
      <c r="T344" s="544">
        <f>'Report 1'!$W$70</f>
        <v>0</v>
      </c>
      <c r="U344" s="545">
        <f>'Report 1'!$W$156</f>
        <v>0</v>
      </c>
      <c r="AL344" s="546" t="s">
        <v>669</v>
      </c>
      <c r="AM344" s="547">
        <v>2</v>
      </c>
      <c r="AN344" s="547" t="str">
        <f>'Information Input'!$M$14</f>
        <v xml:space="preserve">      -      </v>
      </c>
      <c r="AO344" s="547" t="s">
        <v>137</v>
      </c>
      <c r="AP344" s="538">
        <f t="shared" si="77"/>
        <v>43647</v>
      </c>
      <c r="AQ344" s="538">
        <f t="shared" si="78"/>
        <v>43738</v>
      </c>
      <c r="AR344" s="538">
        <f>'Information Input'!$H$35</f>
        <v>43555</v>
      </c>
      <c r="AS344" s="547" t="str">
        <f>'Information Input'!$J$22</f>
        <v>Quarterly</v>
      </c>
      <c r="AT344" s="538">
        <f>'Information Input'!$H$30</f>
        <v>43555</v>
      </c>
      <c r="AU344" s="547">
        <f>'Information Input'!$J$18</f>
        <v>2019</v>
      </c>
      <c r="AV344" s="547" t="s">
        <v>92</v>
      </c>
      <c r="AW344" s="547" t="s">
        <v>93</v>
      </c>
      <c r="AX344" s="547" t="s">
        <v>91</v>
      </c>
      <c r="AY344" s="548" t="s">
        <v>675</v>
      </c>
      <c r="AZ344" s="547">
        <v>49</v>
      </c>
      <c r="BA344" s="549" t="s">
        <v>191</v>
      </c>
      <c r="BB344" s="543" t="s">
        <v>239</v>
      </c>
      <c r="BC344" s="550">
        <f>'Report 2'!$V101</f>
        <v>0</v>
      </c>
      <c r="BD344" s="550">
        <f>'Report 2'!$W101</f>
        <v>0</v>
      </c>
      <c r="BE344" s="550">
        <f>'Report 2'!$X101</f>
        <v>0</v>
      </c>
      <c r="BF344" s="550">
        <f>'Report 2'!$Y101</f>
        <v>0</v>
      </c>
      <c r="BG344" s="550">
        <f>'Report 2'!$Z101</f>
        <v>0</v>
      </c>
      <c r="BH344" s="550">
        <f>'Report 2'!$AA101</f>
        <v>0</v>
      </c>
      <c r="BI344" s="550">
        <f>'Report 2'!$AB101</f>
        <v>0</v>
      </c>
      <c r="CC344" s="542" t="s">
        <v>669</v>
      </c>
      <c r="CD344" s="1014" t="s">
        <v>672</v>
      </c>
      <c r="CE344" s="1014" t="str">
        <f>'Information Input'!$M$14</f>
        <v xml:space="preserve">      -      </v>
      </c>
      <c r="CF344" s="551" t="s">
        <v>135</v>
      </c>
      <c r="CG344" s="552">
        <f t="shared" si="82"/>
        <v>43466</v>
      </c>
      <c r="CH344" s="552">
        <f t="shared" si="83"/>
        <v>43555</v>
      </c>
      <c r="CI344" s="552">
        <f>'Information Input'!$H$35</f>
        <v>43555</v>
      </c>
      <c r="CJ344" s="551" t="str">
        <f>'Information Input'!$J$22</f>
        <v>Quarterly</v>
      </c>
      <c r="CK344" s="552">
        <f>'Information Input'!$H$30</f>
        <v>43555</v>
      </c>
      <c r="CL344" s="551">
        <f>'Information Input'!$J$18</f>
        <v>2019</v>
      </c>
      <c r="CM344" s="551" t="s">
        <v>96</v>
      </c>
      <c r="CN344" s="1014" t="s">
        <v>241</v>
      </c>
      <c r="CO344" s="542" t="s">
        <v>241</v>
      </c>
      <c r="CP344" s="542" t="s">
        <v>671</v>
      </c>
      <c r="CQ344" s="551">
        <v>23</v>
      </c>
      <c r="CR344" s="542" t="s">
        <v>165</v>
      </c>
      <c r="CS344" s="542" t="s">
        <v>236</v>
      </c>
      <c r="CT344" s="1015">
        <f>'Report 1'!$AQ$18</f>
        <v>0</v>
      </c>
      <c r="CU344" s="1016">
        <f>SUMIF('Report 4A'!$G$16:$G$95,$CQ344,'Report 4A'!$AY$16:$AY$95)</f>
        <v>0</v>
      </c>
      <c r="CV344" s="1017">
        <f t="shared" si="74"/>
        <v>0</v>
      </c>
      <c r="CX344" s="546" t="s">
        <v>669</v>
      </c>
      <c r="CY344" s="537" t="s">
        <v>300</v>
      </c>
      <c r="CZ344" s="537" t="str">
        <f>'Information Input'!$M$14</f>
        <v xml:space="preserve">      -      </v>
      </c>
      <c r="DA344" s="538">
        <f>'Information Input'!$H$35</f>
        <v>43555</v>
      </c>
      <c r="DB344" s="537" t="str">
        <f>'Information Input'!$J$22</f>
        <v>Quarterly</v>
      </c>
      <c r="DC344" s="552">
        <f>'Information Input'!$H$30</f>
        <v>43555</v>
      </c>
      <c r="DD344" s="553" t="str">
        <f t="shared" si="76"/>
        <v>201807</v>
      </c>
      <c r="DE344" s="541" t="s">
        <v>91</v>
      </c>
      <c r="DF344" s="541" t="s">
        <v>683</v>
      </c>
      <c r="DG344" s="544">
        <f>'Report 5I'!$K$55</f>
        <v>0</v>
      </c>
      <c r="DH344" s="550">
        <f>'Report 5I'!$K$56</f>
        <v>0</v>
      </c>
      <c r="DI344" s="544">
        <f>'Report 5I'!$K$57</f>
        <v>0</v>
      </c>
      <c r="DJ344" s="544">
        <f>'Report 5I'!$K$58</f>
        <v>0</v>
      </c>
      <c r="DK344" s="544">
        <f>'Report 5I'!$K$59</f>
        <v>0</v>
      </c>
      <c r="DL344" s="544">
        <f>'Report 5I'!$K$60</f>
        <v>0</v>
      </c>
      <c r="DM344" s="544">
        <f>'Report 5I'!$K$61</f>
        <v>0</v>
      </c>
      <c r="DN344" s="544">
        <f>'Report 5I'!$K$62</f>
        <v>0</v>
      </c>
      <c r="DO344" s="544">
        <f>'Report 5I'!$K$63</f>
        <v>0</v>
      </c>
      <c r="DP344" s="544">
        <f>'Report 5I'!$K$64</f>
        <v>0</v>
      </c>
      <c r="DQ344" s="544">
        <f>'Report 5I'!$K$65</f>
        <v>0</v>
      </c>
    </row>
    <row r="345" spans="2:121">
      <c r="B345" s="535" t="s">
        <v>669</v>
      </c>
      <c r="C345" s="536">
        <v>1</v>
      </c>
      <c r="D345" s="537" t="str">
        <f>'Information Input'!$M$14</f>
        <v xml:space="preserve">      -      </v>
      </c>
      <c r="E345" s="537" t="s">
        <v>135</v>
      </c>
      <c r="F345" s="538">
        <f t="shared" si="80"/>
        <v>43466</v>
      </c>
      <c r="G345" s="538">
        <f t="shared" si="81"/>
        <v>43555</v>
      </c>
      <c r="H345" s="538">
        <f>'Information Input'!$H$35</f>
        <v>43555</v>
      </c>
      <c r="I345" s="537" t="str">
        <f>'Information Input'!$J$22</f>
        <v>Quarterly</v>
      </c>
      <c r="J345" s="538">
        <f>'Information Input'!$H$30</f>
        <v>43555</v>
      </c>
      <c r="K345" s="537">
        <f>'Information Input'!$J$18</f>
        <v>2019</v>
      </c>
      <c r="L345" s="579" t="s">
        <v>99</v>
      </c>
      <c r="M345" s="540" t="s">
        <v>100</v>
      </c>
      <c r="N345" s="541" t="s">
        <v>96</v>
      </c>
      <c r="O345" s="542" t="s">
        <v>675</v>
      </c>
      <c r="P345" s="537">
        <v>51</v>
      </c>
      <c r="Q345" s="541" t="s">
        <v>193</v>
      </c>
      <c r="R345" s="541" t="s">
        <v>239</v>
      </c>
      <c r="S345" s="543">
        <f>'Report 1'!$W$18</f>
        <v>0</v>
      </c>
      <c r="T345" s="544">
        <f>'Report 1'!$W$71</f>
        <v>0</v>
      </c>
      <c r="U345" s="545">
        <f>'Report 1'!$W$157</f>
        <v>0</v>
      </c>
      <c r="AL345" s="546" t="s">
        <v>669</v>
      </c>
      <c r="AM345" s="547">
        <v>2</v>
      </c>
      <c r="AN345" s="547" t="str">
        <f>'Information Input'!$M$14</f>
        <v xml:space="preserve">      -      </v>
      </c>
      <c r="AO345" s="547" t="s">
        <v>137</v>
      </c>
      <c r="AP345" s="538">
        <f t="shared" si="77"/>
        <v>43647</v>
      </c>
      <c r="AQ345" s="538">
        <f t="shared" si="78"/>
        <v>43738</v>
      </c>
      <c r="AR345" s="538">
        <f>'Information Input'!$H$35</f>
        <v>43555</v>
      </c>
      <c r="AS345" s="547" t="str">
        <f>'Information Input'!$J$22</f>
        <v>Quarterly</v>
      </c>
      <c r="AT345" s="538">
        <f>'Information Input'!$H$30</f>
        <v>43555</v>
      </c>
      <c r="AU345" s="547">
        <f>'Information Input'!$J$18</f>
        <v>2019</v>
      </c>
      <c r="AV345" s="547" t="s">
        <v>92</v>
      </c>
      <c r="AW345" s="547" t="s">
        <v>93</v>
      </c>
      <c r="AX345" s="547" t="s">
        <v>91</v>
      </c>
      <c r="AY345" s="548" t="s">
        <v>675</v>
      </c>
      <c r="AZ345" s="547">
        <v>50</v>
      </c>
      <c r="BA345" s="549" t="s">
        <v>192</v>
      </c>
      <c r="BB345" s="543" t="s">
        <v>239</v>
      </c>
      <c r="BC345" s="550">
        <f>'Report 2'!$V102</f>
        <v>0</v>
      </c>
      <c r="BD345" s="550">
        <f>'Report 2'!$W102</f>
        <v>0</v>
      </c>
      <c r="BE345" s="550">
        <f>'Report 2'!$X102</f>
        <v>0</v>
      </c>
      <c r="BF345" s="550">
        <f>'Report 2'!$Y102</f>
        <v>0</v>
      </c>
      <c r="BG345" s="550">
        <f>'Report 2'!$Z102</f>
        <v>0</v>
      </c>
      <c r="BH345" s="550">
        <f>'Report 2'!$AA102</f>
        <v>0</v>
      </c>
      <c r="BI345" s="550">
        <f>'Report 2'!$AB102</f>
        <v>0</v>
      </c>
      <c r="CC345" s="542" t="s">
        <v>669</v>
      </c>
      <c r="CD345" s="1014" t="s">
        <v>672</v>
      </c>
      <c r="CE345" s="1014" t="str">
        <f>'Information Input'!$M$14</f>
        <v xml:space="preserve">      -      </v>
      </c>
      <c r="CF345" s="551" t="s">
        <v>135</v>
      </c>
      <c r="CG345" s="552">
        <f t="shared" si="82"/>
        <v>43466</v>
      </c>
      <c r="CH345" s="552">
        <f t="shared" si="83"/>
        <v>43555</v>
      </c>
      <c r="CI345" s="552">
        <f>'Information Input'!$H$35</f>
        <v>43555</v>
      </c>
      <c r="CJ345" s="551" t="str">
        <f>'Information Input'!$J$22</f>
        <v>Quarterly</v>
      </c>
      <c r="CK345" s="552">
        <f>'Information Input'!$H$30</f>
        <v>43555</v>
      </c>
      <c r="CL345" s="551">
        <f>'Information Input'!$J$18</f>
        <v>2019</v>
      </c>
      <c r="CM345" s="551" t="s">
        <v>96</v>
      </c>
      <c r="CN345" s="1014" t="s">
        <v>241</v>
      </c>
      <c r="CO345" s="542" t="s">
        <v>241</v>
      </c>
      <c r="CP345" s="542" t="s">
        <v>671</v>
      </c>
      <c r="CQ345" s="551">
        <v>24</v>
      </c>
      <c r="CR345" s="542" t="s">
        <v>166</v>
      </c>
      <c r="CS345" s="542" t="s">
        <v>233</v>
      </c>
      <c r="CT345" s="1015">
        <f>'Report 1'!$AQ$18</f>
        <v>0</v>
      </c>
      <c r="CU345" s="1016">
        <f>SUMIF('Report 4A'!$G$16:$G$95,$CQ345,'Report 4A'!$AY$16:$AY$95)</f>
        <v>0</v>
      </c>
      <c r="CV345" s="1017">
        <f t="shared" si="74"/>
        <v>0</v>
      </c>
      <c r="CX345" s="546" t="s">
        <v>669</v>
      </c>
      <c r="CY345" s="537" t="s">
        <v>300</v>
      </c>
      <c r="CZ345" s="537" t="str">
        <f>'Information Input'!$M$14</f>
        <v xml:space="preserve">      -      </v>
      </c>
      <c r="DA345" s="538">
        <f>'Information Input'!$H$35</f>
        <v>43555</v>
      </c>
      <c r="DB345" s="537" t="str">
        <f>'Information Input'!$J$22</f>
        <v>Quarterly</v>
      </c>
      <c r="DC345" s="552">
        <f>'Information Input'!$H$30</f>
        <v>43555</v>
      </c>
      <c r="DD345" s="553" t="str">
        <f t="shared" si="76"/>
        <v>201806</v>
      </c>
      <c r="DE345" s="541" t="s">
        <v>91</v>
      </c>
      <c r="DF345" s="541" t="s">
        <v>683</v>
      </c>
      <c r="DG345" s="544">
        <f>'Report 5I'!$L$55</f>
        <v>0</v>
      </c>
      <c r="DH345" s="550">
        <f>'Report 5I'!$L$56</f>
        <v>0</v>
      </c>
      <c r="DI345" s="544">
        <f>'Report 5I'!$L$57</f>
        <v>0</v>
      </c>
      <c r="DJ345" s="544">
        <f>'Report 5I'!$L$58</f>
        <v>0</v>
      </c>
      <c r="DK345" s="544">
        <f>'Report 5I'!$L$59</f>
        <v>0</v>
      </c>
      <c r="DL345" s="544">
        <f>'Report 5I'!$L$60</f>
        <v>0</v>
      </c>
      <c r="DM345" s="544">
        <f>'Report 5I'!$L$61</f>
        <v>0</v>
      </c>
      <c r="DN345" s="544">
        <f>'Report 5I'!$L$62</f>
        <v>0</v>
      </c>
      <c r="DO345" s="544">
        <f>'Report 5I'!$L$63</f>
        <v>0</v>
      </c>
      <c r="DP345" s="544">
        <f>'Report 5I'!$L$64</f>
        <v>0</v>
      </c>
      <c r="DQ345" s="544">
        <f>'Report 5I'!$L$65</f>
        <v>0</v>
      </c>
    </row>
    <row r="346" spans="2:121">
      <c r="B346" s="535" t="s">
        <v>669</v>
      </c>
      <c r="C346" s="536">
        <v>1</v>
      </c>
      <c r="D346" s="537" t="str">
        <f>'Information Input'!$M$14</f>
        <v xml:space="preserve">      -      </v>
      </c>
      <c r="E346" s="537" t="s">
        <v>135</v>
      </c>
      <c r="F346" s="538">
        <f t="shared" si="80"/>
        <v>43466</v>
      </c>
      <c r="G346" s="538">
        <f t="shared" si="81"/>
        <v>43555</v>
      </c>
      <c r="H346" s="538">
        <f>'Information Input'!$H$35</f>
        <v>43555</v>
      </c>
      <c r="I346" s="537" t="str">
        <f>'Information Input'!$J$22</f>
        <v>Quarterly</v>
      </c>
      <c r="J346" s="538">
        <f>'Information Input'!$H$30</f>
        <v>43555</v>
      </c>
      <c r="K346" s="537">
        <f>'Information Input'!$J$18</f>
        <v>2019</v>
      </c>
      <c r="L346" s="579" t="s">
        <v>99</v>
      </c>
      <c r="M346" s="540" t="s">
        <v>100</v>
      </c>
      <c r="N346" s="541" t="s">
        <v>96</v>
      </c>
      <c r="O346" s="542" t="s">
        <v>674</v>
      </c>
      <c r="P346" s="537">
        <v>52</v>
      </c>
      <c r="Q346" s="541" t="s">
        <v>194</v>
      </c>
      <c r="R346" s="541" t="s">
        <v>239</v>
      </c>
      <c r="S346" s="543">
        <f>'Report 1'!$W$18</f>
        <v>0</v>
      </c>
      <c r="T346" s="544">
        <f>'Report 1'!$W$72</f>
        <v>0</v>
      </c>
      <c r="U346" s="545">
        <f>'Report 1'!$W$158</f>
        <v>0</v>
      </c>
      <c r="AL346" s="546" t="s">
        <v>669</v>
      </c>
      <c r="AM346" s="547">
        <v>2</v>
      </c>
      <c r="AN346" s="547" t="str">
        <f>'Information Input'!$M$14</f>
        <v xml:space="preserve">      -      </v>
      </c>
      <c r="AO346" s="547" t="s">
        <v>137</v>
      </c>
      <c r="AP346" s="538">
        <f t="shared" si="77"/>
        <v>43647</v>
      </c>
      <c r="AQ346" s="538">
        <f t="shared" si="78"/>
        <v>43738</v>
      </c>
      <c r="AR346" s="538">
        <f>'Information Input'!$H$35</f>
        <v>43555</v>
      </c>
      <c r="AS346" s="547" t="str">
        <f>'Information Input'!$J$22</f>
        <v>Quarterly</v>
      </c>
      <c r="AT346" s="538">
        <f>'Information Input'!$H$30</f>
        <v>43555</v>
      </c>
      <c r="AU346" s="547">
        <f>'Information Input'!$J$18</f>
        <v>2019</v>
      </c>
      <c r="AV346" s="547" t="s">
        <v>92</v>
      </c>
      <c r="AW346" s="547" t="s">
        <v>93</v>
      </c>
      <c r="AX346" s="547" t="s">
        <v>91</v>
      </c>
      <c r="AY346" s="548" t="s">
        <v>675</v>
      </c>
      <c r="AZ346" s="547">
        <v>51</v>
      </c>
      <c r="BA346" s="549" t="s">
        <v>193</v>
      </c>
      <c r="BB346" s="543" t="s">
        <v>239</v>
      </c>
      <c r="BC346" s="550">
        <f>'Report 2'!$V103</f>
        <v>0</v>
      </c>
      <c r="BD346" s="550">
        <f>'Report 2'!$W103</f>
        <v>0</v>
      </c>
      <c r="BE346" s="550">
        <f>'Report 2'!$X103</f>
        <v>0</v>
      </c>
      <c r="BF346" s="550">
        <f>'Report 2'!$Y103</f>
        <v>0</v>
      </c>
      <c r="BG346" s="550">
        <f>'Report 2'!$Z103</f>
        <v>0</v>
      </c>
      <c r="BH346" s="550">
        <f>'Report 2'!$AA103</f>
        <v>0</v>
      </c>
      <c r="BI346" s="550">
        <f>'Report 2'!$AB103</f>
        <v>0</v>
      </c>
      <c r="CC346" s="542" t="s">
        <v>669</v>
      </c>
      <c r="CD346" s="1014" t="s">
        <v>672</v>
      </c>
      <c r="CE346" s="1014" t="str">
        <f>'Information Input'!$M$14</f>
        <v xml:space="preserve">      -      </v>
      </c>
      <c r="CF346" s="551" t="s">
        <v>135</v>
      </c>
      <c r="CG346" s="552">
        <f t="shared" si="82"/>
        <v>43466</v>
      </c>
      <c r="CH346" s="552">
        <f t="shared" si="83"/>
        <v>43555</v>
      </c>
      <c r="CI346" s="552">
        <f>'Information Input'!$H$35</f>
        <v>43555</v>
      </c>
      <c r="CJ346" s="551" t="str">
        <f>'Information Input'!$J$22</f>
        <v>Quarterly</v>
      </c>
      <c r="CK346" s="552">
        <f>'Information Input'!$H$30</f>
        <v>43555</v>
      </c>
      <c r="CL346" s="551">
        <f>'Information Input'!$J$18</f>
        <v>2019</v>
      </c>
      <c r="CM346" s="551" t="s">
        <v>96</v>
      </c>
      <c r="CN346" s="1014" t="s">
        <v>241</v>
      </c>
      <c r="CO346" s="542" t="s">
        <v>241</v>
      </c>
      <c r="CP346" s="542" t="s">
        <v>671</v>
      </c>
      <c r="CQ346" s="551">
        <v>25</v>
      </c>
      <c r="CR346" s="542" t="s">
        <v>167</v>
      </c>
      <c r="CS346" s="542" t="s">
        <v>233</v>
      </c>
      <c r="CT346" s="1015">
        <f>'Report 1'!$AQ$18</f>
        <v>0</v>
      </c>
      <c r="CU346" s="1016">
        <f>SUMIF('Report 4A'!$G$16:$G$95,$CQ346,'Report 4A'!$AY$16:$AY$95)</f>
        <v>0</v>
      </c>
      <c r="CV346" s="1017">
        <f t="shared" si="74"/>
        <v>0</v>
      </c>
      <c r="CX346" s="546" t="s">
        <v>669</v>
      </c>
      <c r="CY346" s="537" t="s">
        <v>300</v>
      </c>
      <c r="CZ346" s="537" t="str">
        <f>'Information Input'!$M$14</f>
        <v xml:space="preserve">      -      </v>
      </c>
      <c r="DA346" s="538">
        <f>'Information Input'!$H$35</f>
        <v>43555</v>
      </c>
      <c r="DB346" s="537" t="str">
        <f>'Information Input'!$J$22</f>
        <v>Quarterly</v>
      </c>
      <c r="DC346" s="552">
        <f>'Information Input'!$H$30</f>
        <v>43555</v>
      </c>
      <c r="DD346" s="553" t="str">
        <f t="shared" si="76"/>
        <v>201805</v>
      </c>
      <c r="DE346" s="541" t="s">
        <v>91</v>
      </c>
      <c r="DF346" s="541" t="s">
        <v>683</v>
      </c>
      <c r="DG346" s="544">
        <f>'Report 5I'!$M$55</f>
        <v>0</v>
      </c>
      <c r="DH346" s="550">
        <f>'Report 5I'!$M$56</f>
        <v>0</v>
      </c>
      <c r="DI346" s="544">
        <f>'Report 5I'!$M$57</f>
        <v>0</v>
      </c>
      <c r="DJ346" s="544">
        <f>'Report 5I'!$M$58</f>
        <v>0</v>
      </c>
      <c r="DK346" s="544">
        <f>'Report 5I'!$M$59</f>
        <v>0</v>
      </c>
      <c r="DL346" s="544">
        <f>'Report 5I'!$M$60</f>
        <v>0</v>
      </c>
      <c r="DM346" s="544">
        <f>'Report 5I'!$M$61</f>
        <v>0</v>
      </c>
      <c r="DN346" s="544">
        <f>'Report 5I'!$M$62</f>
        <v>0</v>
      </c>
      <c r="DO346" s="544">
        <f>'Report 5I'!$M$63</f>
        <v>0</v>
      </c>
      <c r="DP346" s="544">
        <f>'Report 5I'!$M$64</f>
        <v>0</v>
      </c>
      <c r="DQ346" s="544">
        <f>'Report 5I'!$M$65</f>
        <v>0</v>
      </c>
    </row>
    <row r="347" spans="2:121">
      <c r="B347" s="535" t="s">
        <v>669</v>
      </c>
      <c r="C347" s="536">
        <v>1</v>
      </c>
      <c r="D347" s="537" t="str">
        <f>'Information Input'!$M$14</f>
        <v xml:space="preserve">      -      </v>
      </c>
      <c r="E347" s="537" t="s">
        <v>135</v>
      </c>
      <c r="F347" s="538">
        <f t="shared" si="80"/>
        <v>43466</v>
      </c>
      <c r="G347" s="538">
        <f t="shared" si="81"/>
        <v>43555</v>
      </c>
      <c r="H347" s="538">
        <f>'Information Input'!$H$35</f>
        <v>43555</v>
      </c>
      <c r="I347" s="537" t="str">
        <f>'Information Input'!$J$22</f>
        <v>Quarterly</v>
      </c>
      <c r="J347" s="538">
        <f>'Information Input'!$H$30</f>
        <v>43555</v>
      </c>
      <c r="K347" s="537">
        <f>'Information Input'!$J$18</f>
        <v>2019</v>
      </c>
      <c r="L347" s="579" t="s">
        <v>99</v>
      </c>
      <c r="M347" s="540" t="s">
        <v>100</v>
      </c>
      <c r="N347" s="541" t="s">
        <v>96</v>
      </c>
      <c r="O347" s="542" t="s">
        <v>676</v>
      </c>
      <c r="P347" s="537">
        <v>53</v>
      </c>
      <c r="Q347" s="541" t="s">
        <v>195</v>
      </c>
      <c r="R347" s="541" t="s">
        <v>677</v>
      </c>
      <c r="S347" s="543">
        <f>'Report 1'!$W$18</f>
        <v>0</v>
      </c>
      <c r="T347" s="544">
        <f>'Report 1'!$W$73</f>
        <v>0</v>
      </c>
      <c r="U347" s="545">
        <f>'Report 1'!$W$159</f>
        <v>0</v>
      </c>
      <c r="AL347" s="557" t="s">
        <v>669</v>
      </c>
      <c r="AM347" s="558">
        <v>2</v>
      </c>
      <c r="AN347" s="558" t="str">
        <f>'Information Input'!$M$14</f>
        <v xml:space="preserve">      -      </v>
      </c>
      <c r="AO347" s="558" t="s">
        <v>137</v>
      </c>
      <c r="AP347" s="559">
        <f t="shared" si="77"/>
        <v>43647</v>
      </c>
      <c r="AQ347" s="559">
        <f t="shared" si="78"/>
        <v>43738</v>
      </c>
      <c r="AR347" s="559">
        <f>'Information Input'!$H$35</f>
        <v>43555</v>
      </c>
      <c r="AS347" s="558" t="str">
        <f>'Information Input'!$J$22</f>
        <v>Quarterly</v>
      </c>
      <c r="AT347" s="559">
        <f>'Information Input'!$H$30</f>
        <v>43555</v>
      </c>
      <c r="AU347" s="558">
        <f>'Information Input'!$J$18</f>
        <v>2019</v>
      </c>
      <c r="AV347" s="558" t="s">
        <v>92</v>
      </c>
      <c r="AW347" s="558" t="s">
        <v>93</v>
      </c>
      <c r="AX347" s="558" t="s">
        <v>91</v>
      </c>
      <c r="AY347" s="572" t="s">
        <v>674</v>
      </c>
      <c r="AZ347" s="558">
        <v>52</v>
      </c>
      <c r="BA347" s="557" t="s">
        <v>194</v>
      </c>
      <c r="BB347" s="560" t="s">
        <v>239</v>
      </c>
      <c r="BC347" s="569">
        <f>'Report 2'!$V104</f>
        <v>0</v>
      </c>
      <c r="BD347" s="569">
        <f>'Report 2'!$W104</f>
        <v>0</v>
      </c>
      <c r="BE347" s="569">
        <f>'Report 2'!$X104</f>
        <v>0</v>
      </c>
      <c r="BF347" s="569">
        <f>'Report 2'!$Y104</f>
        <v>0</v>
      </c>
      <c r="BG347" s="569">
        <f>'Report 2'!$Z104</f>
        <v>0</v>
      </c>
      <c r="BH347" s="569">
        <f>'Report 2'!$AA104</f>
        <v>0</v>
      </c>
      <c r="BI347" s="569">
        <f>'Report 2'!$AB104</f>
        <v>0</v>
      </c>
      <c r="CC347" s="542" t="s">
        <v>669</v>
      </c>
      <c r="CD347" s="1014" t="s">
        <v>672</v>
      </c>
      <c r="CE347" s="1014" t="str">
        <f>'Information Input'!$M$14</f>
        <v xml:space="preserve">      -      </v>
      </c>
      <c r="CF347" s="551" t="s">
        <v>135</v>
      </c>
      <c r="CG347" s="552">
        <f t="shared" si="82"/>
        <v>43466</v>
      </c>
      <c r="CH347" s="552">
        <f t="shared" si="83"/>
        <v>43555</v>
      </c>
      <c r="CI347" s="552">
        <f>'Information Input'!$H$35</f>
        <v>43555</v>
      </c>
      <c r="CJ347" s="551" t="str">
        <f>'Information Input'!$J$22</f>
        <v>Quarterly</v>
      </c>
      <c r="CK347" s="552">
        <f>'Information Input'!$H$30</f>
        <v>43555</v>
      </c>
      <c r="CL347" s="551">
        <f>'Information Input'!$J$18</f>
        <v>2019</v>
      </c>
      <c r="CM347" s="551" t="s">
        <v>96</v>
      </c>
      <c r="CN347" s="1014" t="s">
        <v>241</v>
      </c>
      <c r="CO347" s="542" t="s">
        <v>241</v>
      </c>
      <c r="CP347" s="542" t="s">
        <v>671</v>
      </c>
      <c r="CQ347" s="551">
        <v>26</v>
      </c>
      <c r="CR347" s="542" t="s">
        <v>168</v>
      </c>
      <c r="CS347" s="542" t="s">
        <v>237</v>
      </c>
      <c r="CT347" s="1015">
        <f>'Report 1'!$AQ$18</f>
        <v>0</v>
      </c>
      <c r="CU347" s="1016">
        <f>SUMIF('Report 4A'!$G$16:$G$95,$CQ347,'Report 4A'!$AY$16:$AY$95)</f>
        <v>0</v>
      </c>
      <c r="CV347" s="1017">
        <f t="shared" si="74"/>
        <v>0</v>
      </c>
      <c r="CX347" s="546" t="s">
        <v>669</v>
      </c>
      <c r="CY347" s="537" t="s">
        <v>300</v>
      </c>
      <c r="CZ347" s="537" t="str">
        <f>'Information Input'!$M$14</f>
        <v xml:space="preserve">      -      </v>
      </c>
      <c r="DA347" s="538">
        <f>'Information Input'!$H$35</f>
        <v>43555</v>
      </c>
      <c r="DB347" s="537" t="str">
        <f>'Information Input'!$J$22</f>
        <v>Quarterly</v>
      </c>
      <c r="DC347" s="552">
        <f>'Information Input'!$H$30</f>
        <v>43555</v>
      </c>
      <c r="DD347" s="553" t="str">
        <f t="shared" si="76"/>
        <v>201804</v>
      </c>
      <c r="DE347" s="541" t="s">
        <v>91</v>
      </c>
      <c r="DF347" s="541" t="s">
        <v>683</v>
      </c>
      <c r="DG347" s="544">
        <f>'Report 5I'!$N$55</f>
        <v>0</v>
      </c>
      <c r="DH347" s="550">
        <f>'Report 5I'!$N$56</f>
        <v>0</v>
      </c>
      <c r="DI347" s="544">
        <f>'Report 5I'!$N$57</f>
        <v>0</v>
      </c>
      <c r="DJ347" s="544">
        <f>'Report 5I'!$N$58</f>
        <v>0</v>
      </c>
      <c r="DK347" s="544">
        <f>'Report 5I'!$N$59</f>
        <v>0</v>
      </c>
      <c r="DL347" s="544">
        <f>'Report 5I'!$N$60</f>
        <v>0</v>
      </c>
      <c r="DM347" s="544">
        <f>'Report 5I'!$N$61</f>
        <v>0</v>
      </c>
      <c r="DN347" s="544">
        <f>'Report 5I'!$N$62</f>
        <v>0</v>
      </c>
      <c r="DO347" s="544">
        <f>'Report 5I'!$N$63</f>
        <v>0</v>
      </c>
      <c r="DP347" s="544">
        <f>'Report 5I'!$N$64</f>
        <v>0</v>
      </c>
      <c r="DQ347" s="544">
        <f>'Report 5I'!$N$65</f>
        <v>0</v>
      </c>
    </row>
    <row r="348" spans="2:121">
      <c r="B348" s="535" t="s">
        <v>669</v>
      </c>
      <c r="C348" s="536">
        <v>1</v>
      </c>
      <c r="D348" s="537" t="str">
        <f>'Information Input'!$M$14</f>
        <v xml:space="preserve">      -      </v>
      </c>
      <c r="E348" s="537" t="s">
        <v>135</v>
      </c>
      <c r="F348" s="538">
        <f t="shared" si="80"/>
        <v>43466</v>
      </c>
      <c r="G348" s="538">
        <f t="shared" si="81"/>
        <v>43555</v>
      </c>
      <c r="H348" s="538">
        <f>'Information Input'!$H$35</f>
        <v>43555</v>
      </c>
      <c r="I348" s="537" t="str">
        <f>'Information Input'!$J$22</f>
        <v>Quarterly</v>
      </c>
      <c r="J348" s="538">
        <f>'Information Input'!$H$30</f>
        <v>43555</v>
      </c>
      <c r="K348" s="537">
        <f>'Information Input'!$J$18</f>
        <v>2019</v>
      </c>
      <c r="L348" s="579" t="s">
        <v>99</v>
      </c>
      <c r="M348" s="540" t="s">
        <v>100</v>
      </c>
      <c r="N348" s="541" t="s">
        <v>96</v>
      </c>
      <c r="O348" s="542" t="s">
        <v>676</v>
      </c>
      <c r="P348" s="537">
        <v>54</v>
      </c>
      <c r="Q348" s="541" t="s">
        <v>196</v>
      </c>
      <c r="R348" s="541" t="s">
        <v>677</v>
      </c>
      <c r="S348" s="543">
        <f>'Report 1'!$W$18</f>
        <v>0</v>
      </c>
      <c r="T348" s="544">
        <f>'Report 1'!$W$74</f>
        <v>0</v>
      </c>
      <c r="U348" s="545">
        <f>'Report 1'!$W$160</f>
        <v>0</v>
      </c>
      <c r="AL348" s="522" t="s">
        <v>669</v>
      </c>
      <c r="AM348" s="517">
        <v>2</v>
      </c>
      <c r="AN348" s="517" t="str">
        <f>'Information Input'!$M$14</f>
        <v xml:space="preserve">      -      </v>
      </c>
      <c r="AO348" s="517" t="s">
        <v>138</v>
      </c>
      <c r="AP348" s="518">
        <f>DATE(AU348,10,1)</f>
        <v>43739</v>
      </c>
      <c r="AQ348" s="518">
        <f>DATE(AU348,12,31)</f>
        <v>43830</v>
      </c>
      <c r="AR348" s="519">
        <f>'Information Input'!$H$35</f>
        <v>43555</v>
      </c>
      <c r="AS348" s="517" t="str">
        <f>'Information Input'!$J$22</f>
        <v>Quarterly</v>
      </c>
      <c r="AT348" s="519">
        <f>'Information Input'!$H$30</f>
        <v>43555</v>
      </c>
      <c r="AU348" s="517">
        <f>'Information Input'!$J$18</f>
        <v>2019</v>
      </c>
      <c r="AV348" s="517" t="s">
        <v>92</v>
      </c>
      <c r="AW348" s="517" t="s">
        <v>93</v>
      </c>
      <c r="AX348" s="528" t="s">
        <v>91</v>
      </c>
      <c r="AY348" s="529" t="s">
        <v>671</v>
      </c>
      <c r="AZ348" s="528">
        <v>11</v>
      </c>
      <c r="BA348" s="530" t="s">
        <v>153</v>
      </c>
      <c r="BB348" s="524" t="s">
        <v>231</v>
      </c>
      <c r="BC348" s="531">
        <f>'Report 2'!$AC63</f>
        <v>0</v>
      </c>
      <c r="BD348" s="531">
        <f>'Report 2'!$AD63</f>
        <v>0</v>
      </c>
      <c r="BE348" s="531">
        <f>'Report 2'!$AE63</f>
        <v>0</v>
      </c>
      <c r="BF348" s="531">
        <f>'Report 2'!$AF63</f>
        <v>0</v>
      </c>
      <c r="BG348" s="531">
        <f>'Report 2'!$AG63</f>
        <v>0</v>
      </c>
      <c r="BH348" s="531">
        <f>'Report 2'!$AH63</f>
        <v>0</v>
      </c>
      <c r="BI348" s="531">
        <f>'Report 2'!$AI63</f>
        <v>0</v>
      </c>
      <c r="CC348" s="542" t="s">
        <v>669</v>
      </c>
      <c r="CD348" s="1014" t="s">
        <v>672</v>
      </c>
      <c r="CE348" s="1014" t="str">
        <f>'Information Input'!$M$14</f>
        <v xml:space="preserve">      -      </v>
      </c>
      <c r="CF348" s="551" t="s">
        <v>135</v>
      </c>
      <c r="CG348" s="552">
        <f t="shared" si="82"/>
        <v>43466</v>
      </c>
      <c r="CH348" s="552">
        <f t="shared" si="83"/>
        <v>43555</v>
      </c>
      <c r="CI348" s="552">
        <f>'Information Input'!$H$35</f>
        <v>43555</v>
      </c>
      <c r="CJ348" s="551" t="str">
        <f>'Information Input'!$J$22</f>
        <v>Quarterly</v>
      </c>
      <c r="CK348" s="552">
        <f>'Information Input'!$H$30</f>
        <v>43555</v>
      </c>
      <c r="CL348" s="551">
        <f>'Information Input'!$J$18</f>
        <v>2019</v>
      </c>
      <c r="CM348" s="551" t="s">
        <v>96</v>
      </c>
      <c r="CN348" s="1014" t="s">
        <v>241</v>
      </c>
      <c r="CO348" s="542" t="s">
        <v>241</v>
      </c>
      <c r="CP348" s="542" t="s">
        <v>671</v>
      </c>
      <c r="CQ348" s="551">
        <v>27</v>
      </c>
      <c r="CR348" s="542" t="s">
        <v>169</v>
      </c>
      <c r="CS348" s="542" t="s">
        <v>235</v>
      </c>
      <c r="CT348" s="1015">
        <f>'Report 1'!$AQ$18</f>
        <v>0</v>
      </c>
      <c r="CU348" s="1016">
        <f>SUMIF('Report 4A'!$G$16:$G$95,$CQ348,'Report 4A'!$AY$16:$AY$95)</f>
        <v>0</v>
      </c>
      <c r="CV348" s="1017">
        <f t="shared" ref="CV348:CV415" si="84">IF(CT348&lt;&gt;0,CU348/CT348,0)</f>
        <v>0</v>
      </c>
      <c r="CX348" s="546" t="s">
        <v>669</v>
      </c>
      <c r="CY348" s="537" t="s">
        <v>300</v>
      </c>
      <c r="CZ348" s="537" t="str">
        <f>'Information Input'!$M$14</f>
        <v xml:space="preserve">      -      </v>
      </c>
      <c r="DA348" s="538">
        <f>'Information Input'!$H$35</f>
        <v>43555</v>
      </c>
      <c r="DB348" s="537" t="str">
        <f>'Information Input'!$J$22</f>
        <v>Quarterly</v>
      </c>
      <c r="DC348" s="552">
        <f>'Information Input'!$H$30</f>
        <v>43555</v>
      </c>
      <c r="DD348" s="553" t="str">
        <f t="shared" si="76"/>
        <v>201803</v>
      </c>
      <c r="DE348" s="541" t="s">
        <v>91</v>
      </c>
      <c r="DF348" s="541" t="s">
        <v>683</v>
      </c>
      <c r="DG348" s="544">
        <f>'Report 5I'!$O$55</f>
        <v>0</v>
      </c>
      <c r="DH348" s="550">
        <f>'Report 5I'!$O$56</f>
        <v>0</v>
      </c>
      <c r="DI348" s="544">
        <f>'Report 5I'!$O$57</f>
        <v>0</v>
      </c>
      <c r="DJ348" s="544">
        <f>'Report 5I'!$O$58</f>
        <v>0</v>
      </c>
      <c r="DK348" s="544">
        <f>'Report 5I'!$O$59</f>
        <v>0</v>
      </c>
      <c r="DL348" s="544">
        <f>'Report 5I'!$O$60</f>
        <v>0</v>
      </c>
      <c r="DM348" s="544">
        <f>'Report 5I'!$O$61</f>
        <v>0</v>
      </c>
      <c r="DN348" s="544">
        <f>'Report 5I'!$O$62</f>
        <v>0</v>
      </c>
      <c r="DO348" s="544">
        <f>'Report 5I'!$O$63</f>
        <v>0</v>
      </c>
      <c r="DP348" s="544">
        <f>'Report 5I'!$O$64</f>
        <v>0</v>
      </c>
      <c r="DQ348" s="544">
        <f>'Report 5I'!$O$65</f>
        <v>0</v>
      </c>
    </row>
    <row r="349" spans="2:121">
      <c r="B349" s="535" t="s">
        <v>669</v>
      </c>
      <c r="C349" s="536">
        <v>1</v>
      </c>
      <c r="D349" s="537" t="str">
        <f>'Information Input'!$M$14</f>
        <v xml:space="preserve">      -      </v>
      </c>
      <c r="E349" s="537" t="s">
        <v>135</v>
      </c>
      <c r="F349" s="538">
        <f t="shared" si="80"/>
        <v>43466</v>
      </c>
      <c r="G349" s="538">
        <f t="shared" si="81"/>
        <v>43555</v>
      </c>
      <c r="H349" s="538">
        <f>'Information Input'!$H$35</f>
        <v>43555</v>
      </c>
      <c r="I349" s="537" t="str">
        <f>'Information Input'!$J$22</f>
        <v>Quarterly</v>
      </c>
      <c r="J349" s="538">
        <f>'Information Input'!$H$30</f>
        <v>43555</v>
      </c>
      <c r="K349" s="537">
        <f>'Information Input'!$J$18</f>
        <v>2019</v>
      </c>
      <c r="L349" s="579" t="s">
        <v>99</v>
      </c>
      <c r="M349" s="540" t="s">
        <v>100</v>
      </c>
      <c r="N349" s="541" t="s">
        <v>96</v>
      </c>
      <c r="O349" s="542" t="s">
        <v>676</v>
      </c>
      <c r="P349" s="537">
        <v>55</v>
      </c>
      <c r="Q349" s="541" t="s">
        <v>197</v>
      </c>
      <c r="R349" s="541" t="s">
        <v>677</v>
      </c>
      <c r="S349" s="543">
        <f>'Report 1'!$W$18</f>
        <v>0</v>
      </c>
      <c r="T349" s="544">
        <f>'Report 1'!$W$75</f>
        <v>0</v>
      </c>
      <c r="U349" s="545">
        <f>'Report 1'!$W$161</f>
        <v>0</v>
      </c>
      <c r="AL349" s="546" t="s">
        <v>669</v>
      </c>
      <c r="AM349" s="547">
        <v>2</v>
      </c>
      <c r="AN349" s="547" t="str">
        <f>'Information Input'!$M$14</f>
        <v xml:space="preserve">      -      </v>
      </c>
      <c r="AO349" s="547" t="s">
        <v>138</v>
      </c>
      <c r="AP349" s="538">
        <f t="shared" ref="AP349:AP389" si="85">DATE(AU349,10,1)</f>
        <v>43739</v>
      </c>
      <c r="AQ349" s="538">
        <f t="shared" ref="AQ349:AQ389" si="86">DATE(AU349,12,31)</f>
        <v>43830</v>
      </c>
      <c r="AR349" s="538">
        <f>'Information Input'!$H$35</f>
        <v>43555</v>
      </c>
      <c r="AS349" s="547" t="str">
        <f>'Information Input'!$J$22</f>
        <v>Quarterly</v>
      </c>
      <c r="AT349" s="538">
        <f>'Information Input'!$H$30</f>
        <v>43555</v>
      </c>
      <c r="AU349" s="547">
        <f>'Information Input'!$J$18</f>
        <v>2019</v>
      </c>
      <c r="AV349" s="547" t="s">
        <v>92</v>
      </c>
      <c r="AW349" s="547" t="s">
        <v>93</v>
      </c>
      <c r="AX349" s="547" t="s">
        <v>91</v>
      </c>
      <c r="AY349" s="548" t="s">
        <v>671</v>
      </c>
      <c r="AZ349" s="547">
        <v>12</v>
      </c>
      <c r="BA349" s="549" t="s">
        <v>154</v>
      </c>
      <c r="BB349" s="543" t="s">
        <v>231</v>
      </c>
      <c r="BC349" s="550">
        <f>'Report 2'!$AC64</f>
        <v>0</v>
      </c>
      <c r="BD349" s="550">
        <f>'Report 2'!$AD64</f>
        <v>0</v>
      </c>
      <c r="BE349" s="550">
        <f>'Report 2'!$AE64</f>
        <v>0</v>
      </c>
      <c r="BF349" s="550">
        <f>'Report 2'!$AF64</f>
        <v>0</v>
      </c>
      <c r="BG349" s="550">
        <f>'Report 2'!$AG64</f>
        <v>0</v>
      </c>
      <c r="BH349" s="550">
        <f>'Report 2'!$AH64</f>
        <v>0</v>
      </c>
      <c r="BI349" s="550">
        <f>'Report 2'!$AI64</f>
        <v>0</v>
      </c>
      <c r="CC349" s="542" t="s">
        <v>669</v>
      </c>
      <c r="CD349" s="1014" t="s">
        <v>672</v>
      </c>
      <c r="CE349" s="1014" t="str">
        <f>'Information Input'!$M$14</f>
        <v xml:space="preserve">      -      </v>
      </c>
      <c r="CF349" s="551" t="s">
        <v>135</v>
      </c>
      <c r="CG349" s="552">
        <f t="shared" si="82"/>
        <v>43466</v>
      </c>
      <c r="CH349" s="552">
        <f t="shared" si="83"/>
        <v>43555</v>
      </c>
      <c r="CI349" s="552">
        <f>'Information Input'!$H$35</f>
        <v>43555</v>
      </c>
      <c r="CJ349" s="551" t="str">
        <f>'Information Input'!$J$22</f>
        <v>Quarterly</v>
      </c>
      <c r="CK349" s="552">
        <f>'Information Input'!$H$30</f>
        <v>43555</v>
      </c>
      <c r="CL349" s="551">
        <f>'Information Input'!$J$18</f>
        <v>2019</v>
      </c>
      <c r="CM349" s="551" t="s">
        <v>96</v>
      </c>
      <c r="CN349" s="1014" t="s">
        <v>241</v>
      </c>
      <c r="CO349" s="542" t="s">
        <v>241</v>
      </c>
      <c r="CP349" s="542" t="s">
        <v>671</v>
      </c>
      <c r="CQ349" s="551">
        <v>28</v>
      </c>
      <c r="CR349" s="542" t="s">
        <v>170</v>
      </c>
      <c r="CS349" s="542" t="s">
        <v>235</v>
      </c>
      <c r="CT349" s="1015">
        <f>'Report 1'!$AQ$18</f>
        <v>0</v>
      </c>
      <c r="CU349" s="1016">
        <f>SUMIF('Report 4A'!$G$16:$G$95,$CQ349,'Report 4A'!$AY$16:$AY$95)</f>
        <v>0</v>
      </c>
      <c r="CV349" s="1017">
        <f t="shared" si="84"/>
        <v>0</v>
      </c>
      <c r="CX349" s="546" t="s">
        <v>669</v>
      </c>
      <c r="CY349" s="537" t="s">
        <v>300</v>
      </c>
      <c r="CZ349" s="537" t="str">
        <f>'Information Input'!$M$14</f>
        <v xml:space="preserve">      -      </v>
      </c>
      <c r="DA349" s="538">
        <f>'Information Input'!$H$35</f>
        <v>43555</v>
      </c>
      <c r="DB349" s="537" t="str">
        <f>'Information Input'!$J$22</f>
        <v>Quarterly</v>
      </c>
      <c r="DC349" s="552">
        <f>'Information Input'!$H$30</f>
        <v>43555</v>
      </c>
      <c r="DD349" s="553" t="str">
        <f t="shared" si="76"/>
        <v>201802</v>
      </c>
      <c r="DE349" s="541" t="s">
        <v>91</v>
      </c>
      <c r="DF349" s="541" t="s">
        <v>683</v>
      </c>
      <c r="DG349" s="544">
        <f>'Report 5I'!$P$55</f>
        <v>0</v>
      </c>
      <c r="DH349" s="550">
        <f>'Report 5I'!$P$56</f>
        <v>0</v>
      </c>
      <c r="DI349" s="544">
        <f>'Report 5I'!$P$57</f>
        <v>0</v>
      </c>
      <c r="DJ349" s="544">
        <f>'Report 5I'!$P$58</f>
        <v>0</v>
      </c>
      <c r="DK349" s="544">
        <f>'Report 5I'!$P$59</f>
        <v>0</v>
      </c>
      <c r="DL349" s="544">
        <f>'Report 5I'!$P$60</f>
        <v>0</v>
      </c>
      <c r="DM349" s="544">
        <f>'Report 5I'!$P$61</f>
        <v>0</v>
      </c>
      <c r="DN349" s="544">
        <f>'Report 5I'!$P$62</f>
        <v>0</v>
      </c>
      <c r="DO349" s="544">
        <f>'Report 5I'!$P$63</f>
        <v>0</v>
      </c>
      <c r="DP349" s="544">
        <f>'Report 5I'!$P$64</f>
        <v>0</v>
      </c>
      <c r="DQ349" s="544">
        <f>'Report 5I'!$P$65</f>
        <v>0</v>
      </c>
    </row>
    <row r="350" spans="2:121">
      <c r="B350" s="535" t="s">
        <v>669</v>
      </c>
      <c r="C350" s="536">
        <v>1</v>
      </c>
      <c r="D350" s="537" t="str">
        <f>'Information Input'!$M$14</f>
        <v xml:space="preserve">      -      </v>
      </c>
      <c r="E350" s="537" t="s">
        <v>135</v>
      </c>
      <c r="F350" s="538">
        <f t="shared" si="80"/>
        <v>43466</v>
      </c>
      <c r="G350" s="538">
        <f t="shared" si="81"/>
        <v>43555</v>
      </c>
      <c r="H350" s="538">
        <f>'Information Input'!$H$35</f>
        <v>43555</v>
      </c>
      <c r="I350" s="537" t="str">
        <f>'Information Input'!$J$22</f>
        <v>Quarterly</v>
      </c>
      <c r="J350" s="538">
        <f>'Information Input'!$H$30</f>
        <v>43555</v>
      </c>
      <c r="K350" s="537">
        <f>'Information Input'!$J$18</f>
        <v>2019</v>
      </c>
      <c r="L350" s="579" t="s">
        <v>99</v>
      </c>
      <c r="M350" s="540" t="s">
        <v>100</v>
      </c>
      <c r="N350" s="541" t="s">
        <v>96</v>
      </c>
      <c r="O350" s="542" t="s">
        <v>676</v>
      </c>
      <c r="P350" s="537">
        <v>56</v>
      </c>
      <c r="Q350" s="541" t="s">
        <v>198</v>
      </c>
      <c r="R350" s="541" t="s">
        <v>239</v>
      </c>
      <c r="S350" s="543">
        <f>'Report 1'!$W$18</f>
        <v>0</v>
      </c>
      <c r="T350" s="544">
        <f>'Report 1'!$W$76</f>
        <v>0</v>
      </c>
      <c r="U350" s="545">
        <f>'Report 1'!$W$162</f>
        <v>0</v>
      </c>
      <c r="AL350" s="546" t="s">
        <v>669</v>
      </c>
      <c r="AM350" s="547">
        <v>2</v>
      </c>
      <c r="AN350" s="547" t="str">
        <f>'Information Input'!$M$14</f>
        <v xml:space="preserve">      -      </v>
      </c>
      <c r="AO350" s="547" t="s">
        <v>138</v>
      </c>
      <c r="AP350" s="538">
        <f t="shared" si="85"/>
        <v>43739</v>
      </c>
      <c r="AQ350" s="538">
        <f t="shared" si="86"/>
        <v>43830</v>
      </c>
      <c r="AR350" s="538">
        <f>'Information Input'!$H$35</f>
        <v>43555</v>
      </c>
      <c r="AS350" s="547" t="str">
        <f>'Information Input'!$J$22</f>
        <v>Quarterly</v>
      </c>
      <c r="AT350" s="538">
        <f>'Information Input'!$H$30</f>
        <v>43555</v>
      </c>
      <c r="AU350" s="547">
        <f>'Information Input'!$J$18</f>
        <v>2019</v>
      </c>
      <c r="AV350" s="547" t="s">
        <v>92</v>
      </c>
      <c r="AW350" s="547" t="s">
        <v>93</v>
      </c>
      <c r="AX350" s="547" t="s">
        <v>91</v>
      </c>
      <c r="AY350" s="548" t="s">
        <v>671</v>
      </c>
      <c r="AZ350" s="547">
        <v>13</v>
      </c>
      <c r="BA350" s="549" t="s">
        <v>155</v>
      </c>
      <c r="BB350" s="543" t="s">
        <v>232</v>
      </c>
      <c r="BC350" s="550">
        <f>'Report 2'!$AC65</f>
        <v>0</v>
      </c>
      <c r="BD350" s="550">
        <f>'Report 2'!$AD65</f>
        <v>0</v>
      </c>
      <c r="BE350" s="550">
        <f>'Report 2'!$AE65</f>
        <v>0</v>
      </c>
      <c r="BF350" s="550">
        <f>'Report 2'!$AF65</f>
        <v>0</v>
      </c>
      <c r="BG350" s="550">
        <f>'Report 2'!$AG65</f>
        <v>0</v>
      </c>
      <c r="BH350" s="550">
        <f>'Report 2'!$AH65</f>
        <v>0</v>
      </c>
      <c r="BI350" s="550">
        <f>'Report 2'!$AI65</f>
        <v>0</v>
      </c>
      <c r="CC350" s="542" t="s">
        <v>669</v>
      </c>
      <c r="CD350" s="1014" t="s">
        <v>672</v>
      </c>
      <c r="CE350" s="1014" t="str">
        <f>'Information Input'!$M$14</f>
        <v xml:space="preserve">      -      </v>
      </c>
      <c r="CF350" s="551" t="s">
        <v>135</v>
      </c>
      <c r="CG350" s="552">
        <f t="shared" si="82"/>
        <v>43466</v>
      </c>
      <c r="CH350" s="552">
        <f t="shared" si="83"/>
        <v>43555</v>
      </c>
      <c r="CI350" s="552">
        <f>'Information Input'!$H$35</f>
        <v>43555</v>
      </c>
      <c r="CJ350" s="551" t="str">
        <f>'Information Input'!$J$22</f>
        <v>Quarterly</v>
      </c>
      <c r="CK350" s="552">
        <f>'Information Input'!$H$30</f>
        <v>43555</v>
      </c>
      <c r="CL350" s="551">
        <f>'Information Input'!$J$18</f>
        <v>2019</v>
      </c>
      <c r="CM350" s="551" t="s">
        <v>96</v>
      </c>
      <c r="CN350" s="1014" t="s">
        <v>241</v>
      </c>
      <c r="CO350" s="542" t="s">
        <v>241</v>
      </c>
      <c r="CP350" s="542" t="s">
        <v>671</v>
      </c>
      <c r="CQ350" s="551">
        <v>29</v>
      </c>
      <c r="CR350" s="542" t="s">
        <v>171</v>
      </c>
      <c r="CS350" s="542" t="s">
        <v>238</v>
      </c>
      <c r="CT350" s="1015">
        <f>'Report 1'!$AQ$18</f>
        <v>0</v>
      </c>
      <c r="CU350" s="1016">
        <f>SUMIF('Report 4A'!$G$16:$G$95,$CQ350,'Report 4A'!$AY$16:$AY$95)</f>
        <v>0</v>
      </c>
      <c r="CV350" s="1017">
        <f t="shared" si="84"/>
        <v>0</v>
      </c>
      <c r="CX350" s="546" t="s">
        <v>669</v>
      </c>
      <c r="CY350" s="537" t="s">
        <v>300</v>
      </c>
      <c r="CZ350" s="537" t="str">
        <f>'Information Input'!$M$14</f>
        <v xml:space="preserve">      -      </v>
      </c>
      <c r="DA350" s="538">
        <f>'Information Input'!$H$35</f>
        <v>43555</v>
      </c>
      <c r="DB350" s="537" t="str">
        <f>'Information Input'!$J$22</f>
        <v>Quarterly</v>
      </c>
      <c r="DC350" s="552">
        <f>'Information Input'!$H$30</f>
        <v>43555</v>
      </c>
      <c r="DD350" s="553" t="str">
        <f t="shared" si="76"/>
        <v>201801</v>
      </c>
      <c r="DE350" s="541" t="s">
        <v>91</v>
      </c>
      <c r="DF350" s="541" t="s">
        <v>683</v>
      </c>
      <c r="DG350" s="544">
        <f>'Report 5I'!$Q$55</f>
        <v>0</v>
      </c>
      <c r="DH350" s="550">
        <f>'Report 5I'!$Q$56</f>
        <v>0</v>
      </c>
      <c r="DI350" s="544">
        <f>'Report 5I'!$Q$57</f>
        <v>0</v>
      </c>
      <c r="DJ350" s="544">
        <f>'Report 5I'!$Q$58</f>
        <v>0</v>
      </c>
      <c r="DK350" s="544">
        <f>'Report 5I'!$Q$59</f>
        <v>0</v>
      </c>
      <c r="DL350" s="544">
        <f>'Report 5I'!$Q$60</f>
        <v>0</v>
      </c>
      <c r="DM350" s="544">
        <f>'Report 5I'!$Q$61</f>
        <v>0</v>
      </c>
      <c r="DN350" s="544">
        <f>'Report 5I'!$Q$62</f>
        <v>0</v>
      </c>
      <c r="DO350" s="544">
        <f>'Report 5I'!$Q$63</f>
        <v>0</v>
      </c>
      <c r="DP350" s="544">
        <f>'Report 5I'!$Q$64</f>
        <v>0</v>
      </c>
      <c r="DQ350" s="544">
        <f>'Report 5I'!$Q$65</f>
        <v>0</v>
      </c>
    </row>
    <row r="351" spans="2:121">
      <c r="B351" s="535" t="s">
        <v>669</v>
      </c>
      <c r="C351" s="536">
        <v>1</v>
      </c>
      <c r="D351" s="537" t="str">
        <f>'Information Input'!$M$14</f>
        <v xml:space="preserve">      -      </v>
      </c>
      <c r="E351" s="537" t="s">
        <v>135</v>
      </c>
      <c r="F351" s="538">
        <f t="shared" si="80"/>
        <v>43466</v>
      </c>
      <c r="G351" s="538">
        <f t="shared" si="81"/>
        <v>43555</v>
      </c>
      <c r="H351" s="538">
        <f>'Information Input'!$H$35</f>
        <v>43555</v>
      </c>
      <c r="I351" s="537" t="str">
        <f>'Information Input'!$J$22</f>
        <v>Quarterly</v>
      </c>
      <c r="J351" s="538">
        <f>'Information Input'!$H$30</f>
        <v>43555</v>
      </c>
      <c r="K351" s="537">
        <f>'Information Input'!$J$18</f>
        <v>2019</v>
      </c>
      <c r="L351" s="579" t="s">
        <v>99</v>
      </c>
      <c r="M351" s="540" t="s">
        <v>100</v>
      </c>
      <c r="N351" s="541" t="s">
        <v>96</v>
      </c>
      <c r="O351" s="542" t="s">
        <v>674</v>
      </c>
      <c r="P351" s="537">
        <v>57</v>
      </c>
      <c r="Q351" s="541" t="s">
        <v>199</v>
      </c>
      <c r="R351" s="542" t="s">
        <v>239</v>
      </c>
      <c r="S351" s="543">
        <f>'Report 1'!$W$18</f>
        <v>0</v>
      </c>
      <c r="T351" s="544">
        <f>'Report 1'!$W$77</f>
        <v>0</v>
      </c>
      <c r="U351" s="545">
        <f>'Report 1'!$W$163</f>
        <v>0</v>
      </c>
      <c r="AL351" s="546" t="s">
        <v>669</v>
      </c>
      <c r="AM351" s="547">
        <v>2</v>
      </c>
      <c r="AN351" s="547" t="str">
        <f>'Information Input'!$M$14</f>
        <v xml:space="preserve">      -      </v>
      </c>
      <c r="AO351" s="547" t="s">
        <v>138</v>
      </c>
      <c r="AP351" s="538">
        <f t="shared" si="85"/>
        <v>43739</v>
      </c>
      <c r="AQ351" s="538">
        <f t="shared" si="86"/>
        <v>43830</v>
      </c>
      <c r="AR351" s="538">
        <f>'Information Input'!$H$35</f>
        <v>43555</v>
      </c>
      <c r="AS351" s="547" t="str">
        <f>'Information Input'!$J$22</f>
        <v>Quarterly</v>
      </c>
      <c r="AT351" s="538">
        <f>'Information Input'!$H$30</f>
        <v>43555</v>
      </c>
      <c r="AU351" s="547">
        <f>'Information Input'!$J$18</f>
        <v>2019</v>
      </c>
      <c r="AV351" s="547" t="s">
        <v>92</v>
      </c>
      <c r="AW351" s="547" t="s">
        <v>93</v>
      </c>
      <c r="AX351" s="547" t="s">
        <v>91</v>
      </c>
      <c r="AY351" s="548" t="s">
        <v>671</v>
      </c>
      <c r="AZ351" s="547">
        <v>14</v>
      </c>
      <c r="BA351" s="549" t="s">
        <v>156</v>
      </c>
      <c r="BB351" s="543" t="s">
        <v>233</v>
      </c>
      <c r="BC351" s="550">
        <f>'Report 2'!$AC66</f>
        <v>0</v>
      </c>
      <c r="BD351" s="550">
        <f>'Report 2'!$AD66</f>
        <v>0</v>
      </c>
      <c r="BE351" s="550">
        <f>'Report 2'!$AE66</f>
        <v>0</v>
      </c>
      <c r="BF351" s="550">
        <f>'Report 2'!$AF66</f>
        <v>0</v>
      </c>
      <c r="BG351" s="550">
        <f>'Report 2'!$AG66</f>
        <v>0</v>
      </c>
      <c r="BH351" s="550">
        <f>'Report 2'!$AH66</f>
        <v>0</v>
      </c>
      <c r="BI351" s="550">
        <f>'Report 2'!$AI66</f>
        <v>0</v>
      </c>
      <c r="CC351" s="542" t="s">
        <v>669</v>
      </c>
      <c r="CD351" s="1014" t="s">
        <v>672</v>
      </c>
      <c r="CE351" s="1014" t="str">
        <f>'Information Input'!$M$14</f>
        <v xml:space="preserve">      -      </v>
      </c>
      <c r="CF351" s="551" t="s">
        <v>135</v>
      </c>
      <c r="CG351" s="552">
        <f t="shared" si="82"/>
        <v>43466</v>
      </c>
      <c r="CH351" s="552">
        <f t="shared" si="83"/>
        <v>43555</v>
      </c>
      <c r="CI351" s="552">
        <f>'Information Input'!$H$35</f>
        <v>43555</v>
      </c>
      <c r="CJ351" s="551" t="str">
        <f>'Information Input'!$J$22</f>
        <v>Quarterly</v>
      </c>
      <c r="CK351" s="552">
        <f>'Information Input'!$H$30</f>
        <v>43555</v>
      </c>
      <c r="CL351" s="551">
        <f>'Information Input'!$J$18</f>
        <v>2019</v>
      </c>
      <c r="CM351" s="551" t="s">
        <v>96</v>
      </c>
      <c r="CN351" s="1014" t="s">
        <v>241</v>
      </c>
      <c r="CO351" s="542" t="s">
        <v>241</v>
      </c>
      <c r="CP351" s="542" t="s">
        <v>671</v>
      </c>
      <c r="CQ351" s="551">
        <v>30</v>
      </c>
      <c r="CR351" s="542" t="s">
        <v>172</v>
      </c>
      <c r="CS351" s="542" t="s">
        <v>238</v>
      </c>
      <c r="CT351" s="1015">
        <f>'Report 1'!$AQ$18</f>
        <v>0</v>
      </c>
      <c r="CU351" s="1016">
        <f>SUMIF('Report 4A'!$G$16:$G$95,$CQ351,'Report 4A'!$AY$16:$AY$95)</f>
        <v>0</v>
      </c>
      <c r="CV351" s="1017">
        <f t="shared" si="84"/>
        <v>0</v>
      </c>
      <c r="CX351" s="546" t="s">
        <v>669</v>
      </c>
      <c r="CY351" s="537" t="s">
        <v>300</v>
      </c>
      <c r="CZ351" s="537" t="str">
        <f>'Information Input'!$M$14</f>
        <v xml:space="preserve">      -      </v>
      </c>
      <c r="DA351" s="552">
        <f>'Information Input'!$H$35</f>
        <v>43555</v>
      </c>
      <c r="DB351" s="537" t="str">
        <f>'Information Input'!$J$22</f>
        <v>Quarterly</v>
      </c>
      <c r="DC351" s="552">
        <f>'Information Input'!$H$30</f>
        <v>43555</v>
      </c>
      <c r="DD351" s="553" t="str">
        <f t="shared" si="76"/>
        <v>201712</v>
      </c>
      <c r="DE351" s="541" t="s">
        <v>91</v>
      </c>
      <c r="DF351" s="541" t="s">
        <v>683</v>
      </c>
      <c r="DG351" s="544">
        <f>'Report 5I'!$R$55</f>
        <v>0</v>
      </c>
      <c r="DH351" s="550">
        <f>'Report 5I'!$R$56</f>
        <v>0</v>
      </c>
      <c r="DI351" s="544">
        <f>'Report 5I'!$R$57</f>
        <v>0</v>
      </c>
      <c r="DJ351" s="544">
        <f>'Report 5I'!$R$58</f>
        <v>0</v>
      </c>
      <c r="DK351" s="544">
        <f>'Report 5I'!$R$59</f>
        <v>0</v>
      </c>
      <c r="DL351" s="544">
        <f>'Report 5I'!$R$60</f>
        <v>0</v>
      </c>
      <c r="DM351" s="544">
        <f>'Report 5I'!$R$61</f>
        <v>0</v>
      </c>
      <c r="DN351" s="544">
        <f>'Report 5I'!$R$62</f>
        <v>0</v>
      </c>
      <c r="DO351" s="544">
        <f>'Report 5I'!$R$63</f>
        <v>0</v>
      </c>
      <c r="DP351" s="544">
        <f>'Report 5I'!$R$64</f>
        <v>0</v>
      </c>
      <c r="DQ351" s="544">
        <f>'Report 5I'!$R$65</f>
        <v>0</v>
      </c>
    </row>
    <row r="352" spans="2:121">
      <c r="B352" s="535" t="s">
        <v>669</v>
      </c>
      <c r="C352" s="536">
        <v>1</v>
      </c>
      <c r="D352" s="537" t="str">
        <f>'Information Input'!$M$14</f>
        <v xml:space="preserve">      -      </v>
      </c>
      <c r="E352" s="537" t="s">
        <v>135</v>
      </c>
      <c r="F352" s="538">
        <f t="shared" si="80"/>
        <v>43466</v>
      </c>
      <c r="G352" s="538">
        <f t="shared" si="81"/>
        <v>43555</v>
      </c>
      <c r="H352" s="538">
        <f>'Information Input'!$H$35</f>
        <v>43555</v>
      </c>
      <c r="I352" s="537" t="str">
        <f>'Information Input'!$J$22</f>
        <v>Quarterly</v>
      </c>
      <c r="J352" s="538">
        <f>'Information Input'!$H$30</f>
        <v>43555</v>
      </c>
      <c r="K352" s="537">
        <f>'Information Input'!$J$18</f>
        <v>2019</v>
      </c>
      <c r="L352" s="579" t="s">
        <v>99</v>
      </c>
      <c r="M352" s="540" t="s">
        <v>100</v>
      </c>
      <c r="N352" s="541" t="s">
        <v>96</v>
      </c>
      <c r="O352" s="542" t="s">
        <v>678</v>
      </c>
      <c r="P352" s="537">
        <v>58</v>
      </c>
      <c r="Q352" s="541" t="s">
        <v>201</v>
      </c>
      <c r="R352" s="542" t="s">
        <v>239</v>
      </c>
      <c r="S352" s="543">
        <f>'Report 1'!$W$18</f>
        <v>0</v>
      </c>
      <c r="T352" s="544">
        <f>'Report 1'!$W$79</f>
        <v>0</v>
      </c>
      <c r="U352" s="545">
        <f>'Report 1'!$W$165</f>
        <v>0</v>
      </c>
      <c r="AL352" s="546" t="s">
        <v>669</v>
      </c>
      <c r="AM352" s="547">
        <v>2</v>
      </c>
      <c r="AN352" s="547" t="str">
        <f>'Information Input'!$M$14</f>
        <v xml:space="preserve">      -      </v>
      </c>
      <c r="AO352" s="547" t="s">
        <v>138</v>
      </c>
      <c r="AP352" s="538">
        <f t="shared" si="85"/>
        <v>43739</v>
      </c>
      <c r="AQ352" s="538">
        <f t="shared" si="86"/>
        <v>43830</v>
      </c>
      <c r="AR352" s="538">
        <f>'Information Input'!$H$35</f>
        <v>43555</v>
      </c>
      <c r="AS352" s="547" t="str">
        <f>'Information Input'!$J$22</f>
        <v>Quarterly</v>
      </c>
      <c r="AT352" s="538">
        <f>'Information Input'!$H$30</f>
        <v>43555</v>
      </c>
      <c r="AU352" s="547">
        <f>'Information Input'!$J$18</f>
        <v>2019</v>
      </c>
      <c r="AV352" s="547" t="s">
        <v>92</v>
      </c>
      <c r="AW352" s="547" t="s">
        <v>93</v>
      </c>
      <c r="AX352" s="547" t="s">
        <v>91</v>
      </c>
      <c r="AY352" s="548" t="s">
        <v>671</v>
      </c>
      <c r="AZ352" s="547">
        <v>15</v>
      </c>
      <c r="BA352" s="549" t="s">
        <v>157</v>
      </c>
      <c r="BB352" s="543" t="s">
        <v>234</v>
      </c>
      <c r="BC352" s="550">
        <f>'Report 2'!$AC67</f>
        <v>0</v>
      </c>
      <c r="BD352" s="550">
        <f>'Report 2'!$AD67</f>
        <v>0</v>
      </c>
      <c r="BE352" s="550">
        <f>'Report 2'!$AE67</f>
        <v>0</v>
      </c>
      <c r="BF352" s="550">
        <f>'Report 2'!$AF67</f>
        <v>0</v>
      </c>
      <c r="BG352" s="550">
        <f>'Report 2'!$AG67</f>
        <v>0</v>
      </c>
      <c r="BH352" s="550">
        <f>'Report 2'!$AH67</f>
        <v>0</v>
      </c>
      <c r="BI352" s="550">
        <f>'Report 2'!$AI67</f>
        <v>0</v>
      </c>
      <c r="CC352" s="542" t="s">
        <v>669</v>
      </c>
      <c r="CD352" s="1014" t="s">
        <v>672</v>
      </c>
      <c r="CE352" s="1014" t="str">
        <f>'Information Input'!$M$14</f>
        <v xml:space="preserve">      -      </v>
      </c>
      <c r="CF352" s="551" t="s">
        <v>135</v>
      </c>
      <c r="CG352" s="552">
        <f t="shared" si="82"/>
        <v>43466</v>
      </c>
      <c r="CH352" s="552">
        <f t="shared" si="83"/>
        <v>43555</v>
      </c>
      <c r="CI352" s="552">
        <f>'Information Input'!$H$35</f>
        <v>43555</v>
      </c>
      <c r="CJ352" s="551" t="str">
        <f>'Information Input'!$J$22</f>
        <v>Quarterly</v>
      </c>
      <c r="CK352" s="552">
        <f>'Information Input'!$H$30</f>
        <v>43555</v>
      </c>
      <c r="CL352" s="551">
        <f>'Information Input'!$J$18</f>
        <v>2019</v>
      </c>
      <c r="CM352" s="551" t="s">
        <v>96</v>
      </c>
      <c r="CN352" s="1014" t="s">
        <v>241</v>
      </c>
      <c r="CO352" s="542" t="s">
        <v>241</v>
      </c>
      <c r="CP352" s="542" t="s">
        <v>671</v>
      </c>
      <c r="CQ352" s="551">
        <v>31</v>
      </c>
      <c r="CR352" s="542" t="s">
        <v>173</v>
      </c>
      <c r="CS352" s="542" t="s">
        <v>233</v>
      </c>
      <c r="CT352" s="1015">
        <f>'Report 1'!$AQ$18</f>
        <v>0</v>
      </c>
      <c r="CU352" s="1016">
        <f>SUMIF('Report 4A'!$G$16:$G$95,$CQ352,'Report 4A'!$AY$16:$AY$95)</f>
        <v>0</v>
      </c>
      <c r="CV352" s="1017">
        <f t="shared" si="84"/>
        <v>0</v>
      </c>
      <c r="CX352" s="546" t="s">
        <v>669</v>
      </c>
      <c r="CY352" s="537" t="s">
        <v>300</v>
      </c>
      <c r="CZ352" s="537" t="str">
        <f>'Information Input'!$M$14</f>
        <v xml:space="preserve">      -      </v>
      </c>
      <c r="DA352" s="538">
        <f>'Information Input'!$H$35</f>
        <v>43555</v>
      </c>
      <c r="DB352" s="537" t="str">
        <f>'Information Input'!$J$22</f>
        <v>Quarterly</v>
      </c>
      <c r="DC352" s="552">
        <f>'Information Input'!$H$30</f>
        <v>43555</v>
      </c>
      <c r="DD352" s="553" t="str">
        <f t="shared" si="76"/>
        <v>201711</v>
      </c>
      <c r="DE352" s="541" t="s">
        <v>91</v>
      </c>
      <c r="DF352" s="541" t="s">
        <v>683</v>
      </c>
      <c r="DG352" s="544">
        <f>'Report 5I'!$S$55</f>
        <v>0</v>
      </c>
      <c r="DH352" s="550">
        <f>'Report 5I'!$S$56</f>
        <v>0</v>
      </c>
      <c r="DI352" s="544">
        <f>'Report 5I'!$S$57</f>
        <v>0</v>
      </c>
      <c r="DJ352" s="544">
        <f>'Report 5I'!$S$58</f>
        <v>0</v>
      </c>
      <c r="DK352" s="544">
        <f>'Report 5I'!$S$59</f>
        <v>0</v>
      </c>
      <c r="DL352" s="544">
        <f>'Report 5I'!$S$60</f>
        <v>0</v>
      </c>
      <c r="DM352" s="544">
        <f>'Report 5I'!$S$61</f>
        <v>0</v>
      </c>
      <c r="DN352" s="544">
        <f>'Report 5I'!$S$62</f>
        <v>0</v>
      </c>
      <c r="DO352" s="544">
        <f>'Report 5I'!$S$63</f>
        <v>0</v>
      </c>
      <c r="DP352" s="544">
        <f>'Report 5I'!$S$64</f>
        <v>0</v>
      </c>
      <c r="DQ352" s="544">
        <f>'Report 5I'!$S$65</f>
        <v>0</v>
      </c>
    </row>
    <row r="353" spans="2:121">
      <c r="B353" s="535" t="s">
        <v>669</v>
      </c>
      <c r="C353" s="536">
        <v>1</v>
      </c>
      <c r="D353" s="537" t="str">
        <f>'Information Input'!$M$14</f>
        <v xml:space="preserve">      -      </v>
      </c>
      <c r="E353" s="537" t="s">
        <v>135</v>
      </c>
      <c r="F353" s="538">
        <f t="shared" si="80"/>
        <v>43466</v>
      </c>
      <c r="G353" s="538">
        <f t="shared" si="81"/>
        <v>43555</v>
      </c>
      <c r="H353" s="538">
        <f>'Information Input'!$H$35</f>
        <v>43555</v>
      </c>
      <c r="I353" s="537" t="str">
        <f>'Information Input'!$J$22</f>
        <v>Quarterly</v>
      </c>
      <c r="J353" s="538">
        <f>'Information Input'!$H$30</f>
        <v>43555</v>
      </c>
      <c r="K353" s="537">
        <f>'Information Input'!$J$18</f>
        <v>2019</v>
      </c>
      <c r="L353" s="579" t="s">
        <v>99</v>
      </c>
      <c r="M353" s="540" t="s">
        <v>100</v>
      </c>
      <c r="N353" s="541" t="s">
        <v>96</v>
      </c>
      <c r="O353" s="542" t="s">
        <v>678</v>
      </c>
      <c r="P353" s="537">
        <v>59</v>
      </c>
      <c r="Q353" s="541" t="s">
        <v>202</v>
      </c>
      <c r="R353" s="542" t="s">
        <v>239</v>
      </c>
      <c r="S353" s="543">
        <f>'Report 1'!$W$18</f>
        <v>0</v>
      </c>
      <c r="T353" s="544">
        <f>'Report 1'!$W$80</f>
        <v>0</v>
      </c>
      <c r="U353" s="545">
        <f>'Report 1'!$W$166</f>
        <v>0</v>
      </c>
      <c r="AL353" s="546" t="s">
        <v>669</v>
      </c>
      <c r="AM353" s="547">
        <v>2</v>
      </c>
      <c r="AN353" s="547" t="str">
        <f>'Information Input'!$M$14</f>
        <v xml:space="preserve">      -      </v>
      </c>
      <c r="AO353" s="547" t="s">
        <v>138</v>
      </c>
      <c r="AP353" s="538">
        <f t="shared" si="85"/>
        <v>43739</v>
      </c>
      <c r="AQ353" s="538">
        <f t="shared" si="86"/>
        <v>43830</v>
      </c>
      <c r="AR353" s="538">
        <f>'Information Input'!$H$35</f>
        <v>43555</v>
      </c>
      <c r="AS353" s="547" t="str">
        <f>'Information Input'!$J$22</f>
        <v>Quarterly</v>
      </c>
      <c r="AT353" s="538">
        <f>'Information Input'!$H$30</f>
        <v>43555</v>
      </c>
      <c r="AU353" s="547">
        <f>'Information Input'!$J$18</f>
        <v>2019</v>
      </c>
      <c r="AV353" s="547" t="s">
        <v>92</v>
      </c>
      <c r="AW353" s="547" t="s">
        <v>93</v>
      </c>
      <c r="AX353" s="547" t="s">
        <v>91</v>
      </c>
      <c r="AY353" s="548" t="s">
        <v>671</v>
      </c>
      <c r="AZ353" s="547">
        <v>16</v>
      </c>
      <c r="BA353" s="549" t="s">
        <v>158</v>
      </c>
      <c r="BB353" s="543" t="s">
        <v>235</v>
      </c>
      <c r="BC353" s="550">
        <f>'Report 2'!$AC68</f>
        <v>0</v>
      </c>
      <c r="BD353" s="550">
        <f>'Report 2'!$AD68</f>
        <v>0</v>
      </c>
      <c r="BE353" s="550">
        <f>'Report 2'!$AE68</f>
        <v>0</v>
      </c>
      <c r="BF353" s="550">
        <f>'Report 2'!$AF68</f>
        <v>0</v>
      </c>
      <c r="BG353" s="550">
        <f>'Report 2'!$AG68</f>
        <v>0</v>
      </c>
      <c r="BH353" s="550">
        <f>'Report 2'!$AH68</f>
        <v>0</v>
      </c>
      <c r="BI353" s="550">
        <f>'Report 2'!$AI68</f>
        <v>0</v>
      </c>
      <c r="CC353" s="542" t="s">
        <v>669</v>
      </c>
      <c r="CD353" s="1014" t="s">
        <v>672</v>
      </c>
      <c r="CE353" s="1014" t="str">
        <f>'Information Input'!$M$14</f>
        <v xml:space="preserve">      -      </v>
      </c>
      <c r="CF353" s="551" t="s">
        <v>135</v>
      </c>
      <c r="CG353" s="552">
        <f t="shared" si="82"/>
        <v>43466</v>
      </c>
      <c r="CH353" s="552">
        <f t="shared" si="83"/>
        <v>43555</v>
      </c>
      <c r="CI353" s="552">
        <f>'Information Input'!$H$35</f>
        <v>43555</v>
      </c>
      <c r="CJ353" s="551" t="str">
        <f>'Information Input'!$J$22</f>
        <v>Quarterly</v>
      </c>
      <c r="CK353" s="552">
        <f>'Information Input'!$H$30</f>
        <v>43555</v>
      </c>
      <c r="CL353" s="551">
        <f>'Information Input'!$J$18</f>
        <v>2019</v>
      </c>
      <c r="CM353" s="551" t="s">
        <v>96</v>
      </c>
      <c r="CN353" s="1014" t="s">
        <v>241</v>
      </c>
      <c r="CO353" s="542" t="s">
        <v>241</v>
      </c>
      <c r="CP353" s="542" t="s">
        <v>671</v>
      </c>
      <c r="CQ353" s="551">
        <v>32</v>
      </c>
      <c r="CR353" s="542" t="s">
        <v>174</v>
      </c>
      <c r="CS353" s="542" t="s">
        <v>238</v>
      </c>
      <c r="CT353" s="1015">
        <f>'Report 1'!$AQ$18</f>
        <v>0</v>
      </c>
      <c r="CU353" s="1016">
        <f>SUMIF('Report 4A'!$G$16:$G$95,$CQ353,'Report 4A'!$AY$16:$AY$95)</f>
        <v>0</v>
      </c>
      <c r="CV353" s="1017">
        <f t="shared" si="84"/>
        <v>0</v>
      </c>
      <c r="CX353" s="546" t="s">
        <v>669</v>
      </c>
      <c r="CY353" s="537" t="s">
        <v>300</v>
      </c>
      <c r="CZ353" s="537" t="str">
        <f>'Information Input'!$M$14</f>
        <v xml:space="preserve">      -      </v>
      </c>
      <c r="DA353" s="538">
        <f>'Information Input'!$H$35</f>
        <v>43555</v>
      </c>
      <c r="DB353" s="537" t="str">
        <f>'Information Input'!$J$22</f>
        <v>Quarterly</v>
      </c>
      <c r="DC353" s="552">
        <f>'Information Input'!$H$30</f>
        <v>43555</v>
      </c>
      <c r="DD353" s="553" t="str">
        <f t="shared" si="76"/>
        <v>201710</v>
      </c>
      <c r="DE353" s="541" t="s">
        <v>91</v>
      </c>
      <c r="DF353" s="541" t="s">
        <v>683</v>
      </c>
      <c r="DG353" s="544">
        <f>'Report 5I'!$T$55</f>
        <v>0</v>
      </c>
      <c r="DH353" s="550">
        <f>'Report 5I'!$T$56</f>
        <v>0</v>
      </c>
      <c r="DI353" s="544">
        <f>'Report 5I'!$T$57</f>
        <v>0</v>
      </c>
      <c r="DJ353" s="544">
        <f>'Report 5I'!$T$58</f>
        <v>0</v>
      </c>
      <c r="DK353" s="544">
        <f>'Report 5I'!$T$59</f>
        <v>0</v>
      </c>
      <c r="DL353" s="544">
        <f>'Report 5I'!$T$60</f>
        <v>0</v>
      </c>
      <c r="DM353" s="544">
        <f>'Report 5I'!$T$61</f>
        <v>0</v>
      </c>
      <c r="DN353" s="544">
        <f>'Report 5I'!$T$62</f>
        <v>0</v>
      </c>
      <c r="DO353" s="544">
        <f>'Report 5I'!$T$63</f>
        <v>0</v>
      </c>
      <c r="DP353" s="544">
        <f>'Report 5I'!$T$64</f>
        <v>0</v>
      </c>
      <c r="DQ353" s="544">
        <f>'Report 5I'!$T$65</f>
        <v>0</v>
      </c>
    </row>
    <row r="354" spans="2:121">
      <c r="B354" s="535" t="s">
        <v>669</v>
      </c>
      <c r="C354" s="536">
        <v>1</v>
      </c>
      <c r="D354" s="537" t="str">
        <f>'Information Input'!$M$14</f>
        <v xml:space="preserve">      -      </v>
      </c>
      <c r="E354" s="537" t="s">
        <v>135</v>
      </c>
      <c r="F354" s="538">
        <f t="shared" si="80"/>
        <v>43466</v>
      </c>
      <c r="G354" s="538">
        <f t="shared" si="81"/>
        <v>43555</v>
      </c>
      <c r="H354" s="538">
        <f>'Information Input'!$H$35</f>
        <v>43555</v>
      </c>
      <c r="I354" s="537" t="str">
        <f>'Information Input'!$J$22</f>
        <v>Quarterly</v>
      </c>
      <c r="J354" s="538">
        <f>'Information Input'!$H$30</f>
        <v>43555</v>
      </c>
      <c r="K354" s="537">
        <f>'Information Input'!$J$18</f>
        <v>2019</v>
      </c>
      <c r="L354" s="579" t="s">
        <v>99</v>
      </c>
      <c r="M354" s="540" t="s">
        <v>100</v>
      </c>
      <c r="N354" s="541" t="s">
        <v>96</v>
      </c>
      <c r="O354" s="542" t="s">
        <v>678</v>
      </c>
      <c r="P354" s="537">
        <v>60</v>
      </c>
      <c r="Q354" s="541" t="s">
        <v>203</v>
      </c>
      <c r="R354" s="541" t="s">
        <v>239</v>
      </c>
      <c r="S354" s="543">
        <f>'Report 1'!$W$18</f>
        <v>0</v>
      </c>
      <c r="T354" s="544">
        <f>'Report 1'!$W$81</f>
        <v>0</v>
      </c>
      <c r="U354" s="545">
        <f>'Report 1'!$W$167</f>
        <v>0</v>
      </c>
      <c r="AL354" s="546" t="s">
        <v>669</v>
      </c>
      <c r="AM354" s="547">
        <v>2</v>
      </c>
      <c r="AN354" s="547" t="str">
        <f>'Information Input'!$M$14</f>
        <v xml:space="preserve">      -      </v>
      </c>
      <c r="AO354" s="547" t="s">
        <v>138</v>
      </c>
      <c r="AP354" s="538">
        <f t="shared" si="85"/>
        <v>43739</v>
      </c>
      <c r="AQ354" s="538">
        <f t="shared" si="86"/>
        <v>43830</v>
      </c>
      <c r="AR354" s="538">
        <f>'Information Input'!$H$35</f>
        <v>43555</v>
      </c>
      <c r="AS354" s="547" t="str">
        <f>'Information Input'!$J$22</f>
        <v>Quarterly</v>
      </c>
      <c r="AT354" s="538">
        <f>'Information Input'!$H$30</f>
        <v>43555</v>
      </c>
      <c r="AU354" s="547">
        <f>'Information Input'!$J$18</f>
        <v>2019</v>
      </c>
      <c r="AV354" s="547" t="s">
        <v>92</v>
      </c>
      <c r="AW354" s="547" t="s">
        <v>93</v>
      </c>
      <c r="AX354" s="547" t="s">
        <v>91</v>
      </c>
      <c r="AY354" s="548" t="s">
        <v>671</v>
      </c>
      <c r="AZ354" s="547">
        <v>17</v>
      </c>
      <c r="BA354" s="549" t="s">
        <v>159</v>
      </c>
      <c r="BB354" s="543" t="s">
        <v>235</v>
      </c>
      <c r="BC354" s="550">
        <f>'Report 2'!$AC69</f>
        <v>0</v>
      </c>
      <c r="BD354" s="550">
        <f>'Report 2'!$AD69</f>
        <v>0</v>
      </c>
      <c r="BE354" s="550">
        <f>'Report 2'!$AE69</f>
        <v>0</v>
      </c>
      <c r="BF354" s="550">
        <f>'Report 2'!$AF69</f>
        <v>0</v>
      </c>
      <c r="BG354" s="550">
        <f>'Report 2'!$AG69</f>
        <v>0</v>
      </c>
      <c r="BH354" s="550">
        <f>'Report 2'!$AH69</f>
        <v>0</v>
      </c>
      <c r="BI354" s="550">
        <f>'Report 2'!$AI69</f>
        <v>0</v>
      </c>
      <c r="CC354" s="542" t="s">
        <v>669</v>
      </c>
      <c r="CD354" s="1014" t="s">
        <v>672</v>
      </c>
      <c r="CE354" s="1014" t="str">
        <f>'Information Input'!$M$14</f>
        <v xml:space="preserve">      -      </v>
      </c>
      <c r="CF354" s="551" t="s">
        <v>135</v>
      </c>
      <c r="CG354" s="552">
        <f t="shared" si="82"/>
        <v>43466</v>
      </c>
      <c r="CH354" s="552">
        <f t="shared" si="83"/>
        <v>43555</v>
      </c>
      <c r="CI354" s="552">
        <f>'Information Input'!$H$35</f>
        <v>43555</v>
      </c>
      <c r="CJ354" s="551" t="str">
        <f>'Information Input'!$J$22</f>
        <v>Quarterly</v>
      </c>
      <c r="CK354" s="552">
        <f>'Information Input'!$H$30</f>
        <v>43555</v>
      </c>
      <c r="CL354" s="551">
        <f>'Information Input'!$J$18</f>
        <v>2019</v>
      </c>
      <c r="CM354" s="551" t="s">
        <v>96</v>
      </c>
      <c r="CN354" s="1014" t="s">
        <v>241</v>
      </c>
      <c r="CO354" s="542" t="s">
        <v>241</v>
      </c>
      <c r="CP354" s="542" t="s">
        <v>671</v>
      </c>
      <c r="CQ354" s="551">
        <v>33</v>
      </c>
      <c r="CR354" s="542" t="s">
        <v>175</v>
      </c>
      <c r="CS354" s="542" t="s">
        <v>233</v>
      </c>
      <c r="CT354" s="1015">
        <f>'Report 1'!$AQ$18</f>
        <v>0</v>
      </c>
      <c r="CU354" s="1016">
        <f>SUMIF('Report 4A'!$G$16:$G$95,$CQ354,'Report 4A'!$AY$16:$AY$95)</f>
        <v>0</v>
      </c>
      <c r="CV354" s="1017">
        <f t="shared" si="84"/>
        <v>0</v>
      </c>
      <c r="CX354" s="546" t="s">
        <v>669</v>
      </c>
      <c r="CY354" s="537" t="s">
        <v>300</v>
      </c>
      <c r="CZ354" s="537" t="str">
        <f>'Information Input'!$M$14</f>
        <v xml:space="preserve">      -      </v>
      </c>
      <c r="DA354" s="538">
        <f>'Information Input'!$H$35</f>
        <v>43555</v>
      </c>
      <c r="DB354" s="537" t="str">
        <f>'Information Input'!$J$22</f>
        <v>Quarterly</v>
      </c>
      <c r="DC354" s="552">
        <f>'Information Input'!$H$30</f>
        <v>43555</v>
      </c>
      <c r="DD354" s="553" t="str">
        <f t="shared" si="76"/>
        <v>201709</v>
      </c>
      <c r="DE354" s="541" t="s">
        <v>91</v>
      </c>
      <c r="DF354" s="541" t="s">
        <v>683</v>
      </c>
      <c r="DG354" s="544">
        <f>'Report 5I'!$U$55</f>
        <v>0</v>
      </c>
      <c r="DH354" s="550">
        <f>'Report 5I'!$U$56</f>
        <v>0</v>
      </c>
      <c r="DI354" s="544">
        <f>'Report 5I'!$U$57</f>
        <v>0</v>
      </c>
      <c r="DJ354" s="544">
        <f>'Report 5I'!$U$58</f>
        <v>0</v>
      </c>
      <c r="DK354" s="544">
        <f>'Report 5I'!$U$59</f>
        <v>0</v>
      </c>
      <c r="DL354" s="544">
        <f>'Report 5I'!$U$60</f>
        <v>0</v>
      </c>
      <c r="DM354" s="544">
        <f>'Report 5I'!$U$61</f>
        <v>0</v>
      </c>
      <c r="DN354" s="544">
        <f>'Report 5I'!$U$62</f>
        <v>0</v>
      </c>
      <c r="DO354" s="544">
        <f>'Report 5I'!$U$63</f>
        <v>0</v>
      </c>
      <c r="DP354" s="544">
        <f>'Report 5I'!$U$64</f>
        <v>0</v>
      </c>
      <c r="DQ354" s="544">
        <f>'Report 5I'!$U$65</f>
        <v>0</v>
      </c>
    </row>
    <row r="355" spans="2:121">
      <c r="B355" s="535" t="s">
        <v>669</v>
      </c>
      <c r="C355" s="536">
        <v>1</v>
      </c>
      <c r="D355" s="537" t="str">
        <f>'Information Input'!$M$14</f>
        <v xml:space="preserve">      -      </v>
      </c>
      <c r="E355" s="537" t="s">
        <v>135</v>
      </c>
      <c r="F355" s="538">
        <f t="shared" si="80"/>
        <v>43466</v>
      </c>
      <c r="G355" s="538">
        <f t="shared" si="81"/>
        <v>43555</v>
      </c>
      <c r="H355" s="538">
        <f>'Information Input'!$H$35</f>
        <v>43555</v>
      </c>
      <c r="I355" s="537" t="str">
        <f>'Information Input'!$J$22</f>
        <v>Quarterly</v>
      </c>
      <c r="J355" s="538">
        <f>'Information Input'!$H$30</f>
        <v>43555</v>
      </c>
      <c r="K355" s="537">
        <f>'Information Input'!$J$18</f>
        <v>2019</v>
      </c>
      <c r="L355" s="579" t="s">
        <v>99</v>
      </c>
      <c r="M355" s="540" t="s">
        <v>100</v>
      </c>
      <c r="N355" s="541" t="s">
        <v>96</v>
      </c>
      <c r="O355" s="542" t="s">
        <v>678</v>
      </c>
      <c r="P355" s="537">
        <v>61</v>
      </c>
      <c r="Q355" s="541" t="s">
        <v>204</v>
      </c>
      <c r="R355" s="541" t="s">
        <v>239</v>
      </c>
      <c r="S355" s="543">
        <f>'Report 1'!$W$18</f>
        <v>0</v>
      </c>
      <c r="T355" s="544">
        <f>'Report 1'!$W$82</f>
        <v>0</v>
      </c>
      <c r="U355" s="545">
        <f>'Report 1'!$W$168</f>
        <v>0</v>
      </c>
      <c r="AL355" s="546" t="s">
        <v>669</v>
      </c>
      <c r="AM355" s="547">
        <v>2</v>
      </c>
      <c r="AN355" s="547" t="str">
        <f>'Information Input'!$M$14</f>
        <v xml:space="preserve">      -      </v>
      </c>
      <c r="AO355" s="547" t="s">
        <v>138</v>
      </c>
      <c r="AP355" s="538">
        <f t="shared" si="85"/>
        <v>43739</v>
      </c>
      <c r="AQ355" s="538">
        <f t="shared" si="86"/>
        <v>43830</v>
      </c>
      <c r="AR355" s="538">
        <f>'Information Input'!$H$35</f>
        <v>43555</v>
      </c>
      <c r="AS355" s="547" t="str">
        <f>'Information Input'!$J$22</f>
        <v>Quarterly</v>
      </c>
      <c r="AT355" s="538">
        <f>'Information Input'!$H$30</f>
        <v>43555</v>
      </c>
      <c r="AU355" s="547">
        <f>'Information Input'!$J$18</f>
        <v>2019</v>
      </c>
      <c r="AV355" s="547" t="s">
        <v>92</v>
      </c>
      <c r="AW355" s="547" t="s">
        <v>93</v>
      </c>
      <c r="AX355" s="547" t="s">
        <v>91</v>
      </c>
      <c r="AY355" s="548" t="s">
        <v>671</v>
      </c>
      <c r="AZ355" s="547">
        <v>18</v>
      </c>
      <c r="BA355" s="549" t="s">
        <v>160</v>
      </c>
      <c r="BB355" s="543" t="s">
        <v>235</v>
      </c>
      <c r="BC355" s="550">
        <f>'Report 2'!$AC70</f>
        <v>0</v>
      </c>
      <c r="BD355" s="550">
        <f>'Report 2'!$AD70</f>
        <v>0</v>
      </c>
      <c r="BE355" s="550">
        <f>'Report 2'!$AE70</f>
        <v>0</v>
      </c>
      <c r="BF355" s="550">
        <f>'Report 2'!$AF70</f>
        <v>0</v>
      </c>
      <c r="BG355" s="550">
        <f>'Report 2'!$AG70</f>
        <v>0</v>
      </c>
      <c r="BH355" s="550">
        <f>'Report 2'!$AH70</f>
        <v>0</v>
      </c>
      <c r="BI355" s="550">
        <f>'Report 2'!$AI70</f>
        <v>0</v>
      </c>
      <c r="CC355" s="542" t="s">
        <v>669</v>
      </c>
      <c r="CD355" s="1014" t="s">
        <v>672</v>
      </c>
      <c r="CE355" s="1014" t="str">
        <f>'Information Input'!$M$14</f>
        <v xml:space="preserve">      -      </v>
      </c>
      <c r="CF355" s="551" t="s">
        <v>135</v>
      </c>
      <c r="CG355" s="552">
        <f t="shared" si="82"/>
        <v>43466</v>
      </c>
      <c r="CH355" s="552">
        <f t="shared" si="83"/>
        <v>43555</v>
      </c>
      <c r="CI355" s="552">
        <f>'Information Input'!$H$35</f>
        <v>43555</v>
      </c>
      <c r="CJ355" s="551" t="str">
        <f>'Information Input'!$J$22</f>
        <v>Quarterly</v>
      </c>
      <c r="CK355" s="552">
        <f>'Information Input'!$H$30</f>
        <v>43555</v>
      </c>
      <c r="CL355" s="551">
        <f>'Information Input'!$J$18</f>
        <v>2019</v>
      </c>
      <c r="CM355" s="551" t="s">
        <v>96</v>
      </c>
      <c r="CN355" s="1014" t="s">
        <v>241</v>
      </c>
      <c r="CO355" s="542" t="s">
        <v>241</v>
      </c>
      <c r="CP355" s="542" t="s">
        <v>671</v>
      </c>
      <c r="CQ355" s="551">
        <v>34</v>
      </c>
      <c r="CR355" s="542" t="s">
        <v>176</v>
      </c>
      <c r="CS355" s="542" t="s">
        <v>238</v>
      </c>
      <c r="CT355" s="1015">
        <f>'Report 1'!$AQ$18</f>
        <v>0</v>
      </c>
      <c r="CU355" s="1016">
        <f>SUMIF('Report 4A'!$G$16:$G$95,$CQ355,'Report 4A'!$AY$16:$AY$95)</f>
        <v>0</v>
      </c>
      <c r="CV355" s="1017">
        <f t="shared" si="84"/>
        <v>0</v>
      </c>
      <c r="CX355" s="546" t="s">
        <v>669</v>
      </c>
      <c r="CY355" s="537" t="s">
        <v>300</v>
      </c>
      <c r="CZ355" s="537" t="str">
        <f>'Information Input'!$M$14</f>
        <v xml:space="preserve">      -      </v>
      </c>
      <c r="DA355" s="538">
        <f>'Information Input'!$H$35</f>
        <v>43555</v>
      </c>
      <c r="DB355" s="537" t="str">
        <f>'Information Input'!$J$22</f>
        <v>Quarterly</v>
      </c>
      <c r="DC355" s="552">
        <f>'Information Input'!$H$30</f>
        <v>43555</v>
      </c>
      <c r="DD355" s="553" t="str">
        <f t="shared" si="76"/>
        <v>201708</v>
      </c>
      <c r="DE355" s="541" t="s">
        <v>91</v>
      </c>
      <c r="DF355" s="541" t="s">
        <v>683</v>
      </c>
      <c r="DG355" s="544">
        <f>'Report 5I'!$V$55</f>
        <v>0</v>
      </c>
      <c r="DH355" s="550">
        <f>'Report 5I'!$V$56</f>
        <v>0</v>
      </c>
      <c r="DI355" s="544">
        <f>'Report 5I'!$V$57</f>
        <v>0</v>
      </c>
      <c r="DJ355" s="544">
        <f>'Report 5I'!$V$58</f>
        <v>0</v>
      </c>
      <c r="DK355" s="544">
        <f>'Report 5I'!$V$59</f>
        <v>0</v>
      </c>
      <c r="DL355" s="544">
        <f>'Report 5I'!$V$60</f>
        <v>0</v>
      </c>
      <c r="DM355" s="544">
        <f>'Report 5I'!$V$61</f>
        <v>0</v>
      </c>
      <c r="DN355" s="544">
        <f>'Report 5I'!$V$62</f>
        <v>0</v>
      </c>
      <c r="DO355" s="544">
        <f>'Report 5I'!$V$63</f>
        <v>0</v>
      </c>
      <c r="DP355" s="544">
        <f>'Report 5I'!$V$64</f>
        <v>0</v>
      </c>
      <c r="DQ355" s="544">
        <f>'Report 5I'!$V$65</f>
        <v>0</v>
      </c>
    </row>
    <row r="356" spans="2:121">
      <c r="B356" s="535" t="s">
        <v>669</v>
      </c>
      <c r="C356" s="536">
        <v>1</v>
      </c>
      <c r="D356" s="537" t="str">
        <f>'Information Input'!$M$14</f>
        <v xml:space="preserve">      -      </v>
      </c>
      <c r="E356" s="537" t="s">
        <v>135</v>
      </c>
      <c r="F356" s="538">
        <f t="shared" si="80"/>
        <v>43466</v>
      </c>
      <c r="G356" s="538">
        <f t="shared" si="81"/>
        <v>43555</v>
      </c>
      <c r="H356" s="538">
        <f>'Information Input'!$H$35</f>
        <v>43555</v>
      </c>
      <c r="I356" s="537" t="str">
        <f>'Information Input'!$J$22</f>
        <v>Quarterly</v>
      </c>
      <c r="J356" s="538">
        <f>'Information Input'!$H$30</f>
        <v>43555</v>
      </c>
      <c r="K356" s="537">
        <f>'Information Input'!$J$18</f>
        <v>2019</v>
      </c>
      <c r="L356" s="579" t="s">
        <v>99</v>
      </c>
      <c r="M356" s="540" t="s">
        <v>100</v>
      </c>
      <c r="N356" s="541" t="s">
        <v>96</v>
      </c>
      <c r="O356" s="542" t="s">
        <v>678</v>
      </c>
      <c r="P356" s="537">
        <v>62</v>
      </c>
      <c r="Q356" s="541" t="s">
        <v>204</v>
      </c>
      <c r="R356" s="541" t="s">
        <v>239</v>
      </c>
      <c r="S356" s="543">
        <f>'Report 1'!$W$18</f>
        <v>0</v>
      </c>
      <c r="T356" s="544">
        <f>'Report 1'!$W$83</f>
        <v>0</v>
      </c>
      <c r="U356" s="545">
        <f>'Report 1'!$W$169</f>
        <v>0</v>
      </c>
      <c r="AL356" s="546" t="s">
        <v>669</v>
      </c>
      <c r="AM356" s="547">
        <v>2</v>
      </c>
      <c r="AN356" s="547" t="str">
        <f>'Information Input'!$M$14</f>
        <v xml:space="preserve">      -      </v>
      </c>
      <c r="AO356" s="547" t="s">
        <v>138</v>
      </c>
      <c r="AP356" s="538">
        <f t="shared" si="85"/>
        <v>43739</v>
      </c>
      <c r="AQ356" s="538">
        <f t="shared" si="86"/>
        <v>43830</v>
      </c>
      <c r="AR356" s="538">
        <f>'Information Input'!$H$35</f>
        <v>43555</v>
      </c>
      <c r="AS356" s="547" t="str">
        <f>'Information Input'!$J$22</f>
        <v>Quarterly</v>
      </c>
      <c r="AT356" s="538">
        <f>'Information Input'!$H$30</f>
        <v>43555</v>
      </c>
      <c r="AU356" s="547">
        <f>'Information Input'!$J$18</f>
        <v>2019</v>
      </c>
      <c r="AV356" s="547" t="s">
        <v>92</v>
      </c>
      <c r="AW356" s="547" t="s">
        <v>93</v>
      </c>
      <c r="AX356" s="547" t="s">
        <v>91</v>
      </c>
      <c r="AY356" s="548" t="s">
        <v>671</v>
      </c>
      <c r="AZ356" s="547">
        <v>19</v>
      </c>
      <c r="BA356" s="549" t="s">
        <v>161</v>
      </c>
      <c r="BB356" s="543" t="s">
        <v>235</v>
      </c>
      <c r="BC356" s="550">
        <f>'Report 2'!$AC71</f>
        <v>0</v>
      </c>
      <c r="BD356" s="550">
        <f>'Report 2'!$AD71</f>
        <v>0</v>
      </c>
      <c r="BE356" s="550">
        <f>'Report 2'!$AE71</f>
        <v>0</v>
      </c>
      <c r="BF356" s="550">
        <f>'Report 2'!$AF71</f>
        <v>0</v>
      </c>
      <c r="BG356" s="550">
        <f>'Report 2'!$AG71</f>
        <v>0</v>
      </c>
      <c r="BH356" s="550">
        <f>'Report 2'!$AH71</f>
        <v>0</v>
      </c>
      <c r="BI356" s="550">
        <f>'Report 2'!$AI71</f>
        <v>0</v>
      </c>
      <c r="CC356" s="542" t="s">
        <v>669</v>
      </c>
      <c r="CD356" s="1014" t="s">
        <v>672</v>
      </c>
      <c r="CE356" s="1014" t="str">
        <f>'Information Input'!$M$14</f>
        <v xml:space="preserve">      -      </v>
      </c>
      <c r="CF356" s="551" t="s">
        <v>135</v>
      </c>
      <c r="CG356" s="552">
        <f t="shared" si="82"/>
        <v>43466</v>
      </c>
      <c r="CH356" s="552">
        <f t="shared" si="83"/>
        <v>43555</v>
      </c>
      <c r="CI356" s="552">
        <f>'Information Input'!$H$35</f>
        <v>43555</v>
      </c>
      <c r="CJ356" s="551" t="str">
        <f>'Information Input'!$J$22</f>
        <v>Quarterly</v>
      </c>
      <c r="CK356" s="552">
        <f>'Information Input'!$H$30</f>
        <v>43555</v>
      </c>
      <c r="CL356" s="551">
        <f>'Information Input'!$J$18</f>
        <v>2019</v>
      </c>
      <c r="CM356" s="551" t="s">
        <v>96</v>
      </c>
      <c r="CN356" s="1014" t="s">
        <v>241</v>
      </c>
      <c r="CO356" s="542" t="s">
        <v>241</v>
      </c>
      <c r="CP356" s="542" t="s">
        <v>671</v>
      </c>
      <c r="CQ356" s="551">
        <v>35</v>
      </c>
      <c r="CR356" s="542" t="s">
        <v>177</v>
      </c>
      <c r="CS356" s="542" t="s">
        <v>235</v>
      </c>
      <c r="CT356" s="1015">
        <f>'Report 1'!$AQ$18</f>
        <v>0</v>
      </c>
      <c r="CU356" s="1016">
        <f>SUMIF('Report 4A'!$G$16:$G$95,$CQ356,'Report 4A'!$AY$16:$AY$95)</f>
        <v>0</v>
      </c>
      <c r="CV356" s="1017">
        <f t="shared" si="84"/>
        <v>0</v>
      </c>
      <c r="CX356" s="546" t="s">
        <v>669</v>
      </c>
      <c r="CY356" s="537" t="s">
        <v>300</v>
      </c>
      <c r="CZ356" s="537" t="str">
        <f>'Information Input'!$M$14</f>
        <v xml:space="preserve">      -      </v>
      </c>
      <c r="DA356" s="538">
        <f>'Information Input'!$H$35</f>
        <v>43555</v>
      </c>
      <c r="DB356" s="537" t="str">
        <f>'Information Input'!$J$22</f>
        <v>Quarterly</v>
      </c>
      <c r="DC356" s="552">
        <f>'Information Input'!$H$30</f>
        <v>43555</v>
      </c>
      <c r="DD356" s="553" t="str">
        <f t="shared" si="76"/>
        <v>201707</v>
      </c>
      <c r="DE356" s="541" t="s">
        <v>91</v>
      </c>
      <c r="DF356" s="541" t="s">
        <v>683</v>
      </c>
      <c r="DG356" s="544">
        <f>'Report 5I'!$W$55</f>
        <v>0</v>
      </c>
      <c r="DH356" s="550">
        <f>'Report 5I'!$W$56</f>
        <v>0</v>
      </c>
      <c r="DI356" s="544">
        <f>'Report 5I'!$W$57</f>
        <v>0</v>
      </c>
      <c r="DJ356" s="544">
        <f>'Report 5I'!$W$58</f>
        <v>0</v>
      </c>
      <c r="DK356" s="544">
        <f>'Report 5I'!$W$59</f>
        <v>0</v>
      </c>
      <c r="DL356" s="544">
        <f>'Report 5I'!$W$60</f>
        <v>0</v>
      </c>
      <c r="DM356" s="544">
        <f>'Report 5I'!$W$61</f>
        <v>0</v>
      </c>
      <c r="DN356" s="544">
        <f>'Report 5I'!$W$62</f>
        <v>0</v>
      </c>
      <c r="DO356" s="544">
        <f>'Report 5I'!$W$63</f>
        <v>0</v>
      </c>
      <c r="DP356" s="544">
        <f>'Report 5I'!$W$64</f>
        <v>0</v>
      </c>
      <c r="DQ356" s="544">
        <f>'Report 5I'!$W$65</f>
        <v>0</v>
      </c>
    </row>
    <row r="357" spans="2:121">
      <c r="B357" s="535" t="s">
        <v>669</v>
      </c>
      <c r="C357" s="536">
        <v>1</v>
      </c>
      <c r="D357" s="537" t="str">
        <f>'Information Input'!$M$14</f>
        <v xml:space="preserve">      -      </v>
      </c>
      <c r="E357" s="537" t="s">
        <v>135</v>
      </c>
      <c r="F357" s="538">
        <f t="shared" si="80"/>
        <v>43466</v>
      </c>
      <c r="G357" s="538">
        <f t="shared" si="81"/>
        <v>43555</v>
      </c>
      <c r="H357" s="538">
        <f>'Information Input'!$H$35</f>
        <v>43555</v>
      </c>
      <c r="I357" s="537" t="str">
        <f>'Information Input'!$J$22</f>
        <v>Quarterly</v>
      </c>
      <c r="J357" s="538">
        <f>'Information Input'!$H$30</f>
        <v>43555</v>
      </c>
      <c r="K357" s="537">
        <f>'Information Input'!$J$18</f>
        <v>2019</v>
      </c>
      <c r="L357" s="579" t="s">
        <v>99</v>
      </c>
      <c r="M357" s="540" t="s">
        <v>100</v>
      </c>
      <c r="N357" s="541" t="s">
        <v>96</v>
      </c>
      <c r="O357" s="542" t="s">
        <v>674</v>
      </c>
      <c r="P357" s="537">
        <v>63</v>
      </c>
      <c r="Q357" s="541" t="s">
        <v>205</v>
      </c>
      <c r="R357" s="541" t="s">
        <v>239</v>
      </c>
      <c r="S357" s="543">
        <f>'Report 1'!$W$18</f>
        <v>0</v>
      </c>
      <c r="T357" s="544">
        <f>'Report 1'!$W$84</f>
        <v>0</v>
      </c>
      <c r="U357" s="545">
        <f>'Report 1'!$W$170</f>
        <v>0</v>
      </c>
      <c r="AL357" s="546" t="s">
        <v>669</v>
      </c>
      <c r="AM357" s="547">
        <v>2</v>
      </c>
      <c r="AN357" s="547" t="str">
        <f>'Information Input'!$M$14</f>
        <v xml:space="preserve">      -      </v>
      </c>
      <c r="AO357" s="547" t="s">
        <v>138</v>
      </c>
      <c r="AP357" s="538">
        <f t="shared" si="85"/>
        <v>43739</v>
      </c>
      <c r="AQ357" s="538">
        <f t="shared" si="86"/>
        <v>43830</v>
      </c>
      <c r="AR357" s="538">
        <f>'Information Input'!$H$35</f>
        <v>43555</v>
      </c>
      <c r="AS357" s="547" t="str">
        <f>'Information Input'!$J$22</f>
        <v>Quarterly</v>
      </c>
      <c r="AT357" s="538">
        <f>'Information Input'!$H$30</f>
        <v>43555</v>
      </c>
      <c r="AU357" s="547">
        <f>'Information Input'!$J$18</f>
        <v>2019</v>
      </c>
      <c r="AV357" s="547" t="s">
        <v>92</v>
      </c>
      <c r="AW357" s="547" t="s">
        <v>93</v>
      </c>
      <c r="AX357" s="547" t="s">
        <v>91</v>
      </c>
      <c r="AY357" s="548" t="s">
        <v>671</v>
      </c>
      <c r="AZ357" s="547">
        <v>20</v>
      </c>
      <c r="BA357" s="549" t="s">
        <v>162</v>
      </c>
      <c r="BB357" s="543" t="s">
        <v>235</v>
      </c>
      <c r="BC357" s="550">
        <f>'Report 2'!$AC72</f>
        <v>0</v>
      </c>
      <c r="BD357" s="550">
        <f>'Report 2'!$AD72</f>
        <v>0</v>
      </c>
      <c r="BE357" s="550">
        <f>'Report 2'!$AE72</f>
        <v>0</v>
      </c>
      <c r="BF357" s="550">
        <f>'Report 2'!$AF72</f>
        <v>0</v>
      </c>
      <c r="BG357" s="550">
        <f>'Report 2'!$AG72</f>
        <v>0</v>
      </c>
      <c r="BH357" s="550">
        <f>'Report 2'!$AH72</f>
        <v>0</v>
      </c>
      <c r="BI357" s="550">
        <f>'Report 2'!$AI72</f>
        <v>0</v>
      </c>
      <c r="CC357" s="542" t="s">
        <v>669</v>
      </c>
      <c r="CD357" s="1014" t="s">
        <v>672</v>
      </c>
      <c r="CE357" s="1014" t="str">
        <f>'Information Input'!$M$14</f>
        <v xml:space="preserve">      -      </v>
      </c>
      <c r="CF357" s="551" t="s">
        <v>135</v>
      </c>
      <c r="CG357" s="552">
        <f t="shared" si="82"/>
        <v>43466</v>
      </c>
      <c r="CH357" s="552">
        <f t="shared" si="83"/>
        <v>43555</v>
      </c>
      <c r="CI357" s="552">
        <f>'Information Input'!$H$35</f>
        <v>43555</v>
      </c>
      <c r="CJ357" s="551" t="str">
        <f>'Information Input'!$J$22</f>
        <v>Quarterly</v>
      </c>
      <c r="CK357" s="552">
        <f>'Information Input'!$H$30</f>
        <v>43555</v>
      </c>
      <c r="CL357" s="551">
        <f>'Information Input'!$J$18</f>
        <v>2019</v>
      </c>
      <c r="CM357" s="551" t="s">
        <v>96</v>
      </c>
      <c r="CN357" s="1014" t="s">
        <v>241</v>
      </c>
      <c r="CO357" s="542" t="s">
        <v>241</v>
      </c>
      <c r="CP357" s="542" t="s">
        <v>671</v>
      </c>
      <c r="CQ357" s="551">
        <v>36</v>
      </c>
      <c r="CR357" s="542" t="s">
        <v>178</v>
      </c>
      <c r="CS357" s="542" t="s">
        <v>235</v>
      </c>
      <c r="CT357" s="1015">
        <f>'Report 1'!$AQ$18</f>
        <v>0</v>
      </c>
      <c r="CU357" s="1016">
        <f>SUMIF('Report 4A'!$G$16:$G$95,$CQ357,'Report 4A'!$AY$16:$AY$95)</f>
        <v>0</v>
      </c>
      <c r="CV357" s="1017">
        <f t="shared" si="84"/>
        <v>0</v>
      </c>
      <c r="CX357" s="546" t="s">
        <v>669</v>
      </c>
      <c r="CY357" s="537" t="s">
        <v>300</v>
      </c>
      <c r="CZ357" s="537" t="str">
        <f>'Information Input'!$M$14</f>
        <v xml:space="preserve">      -      </v>
      </c>
      <c r="DA357" s="538">
        <f>'Information Input'!$H$35</f>
        <v>43555</v>
      </c>
      <c r="DB357" s="537" t="str">
        <f>'Information Input'!$J$22</f>
        <v>Quarterly</v>
      </c>
      <c r="DC357" s="552">
        <f>'Information Input'!$H$30</f>
        <v>43555</v>
      </c>
      <c r="DD357" s="553" t="str">
        <f t="shared" si="76"/>
        <v>201706</v>
      </c>
      <c r="DE357" s="541" t="s">
        <v>91</v>
      </c>
      <c r="DF357" s="541" t="s">
        <v>683</v>
      </c>
      <c r="DG357" s="544">
        <f>'Report 5I'!$X$55</f>
        <v>0</v>
      </c>
      <c r="DH357" s="550">
        <f>'Report 5I'!$X$56</f>
        <v>0</v>
      </c>
      <c r="DI357" s="544">
        <f>'Report 5I'!$X$57</f>
        <v>0</v>
      </c>
      <c r="DJ357" s="544">
        <f>'Report 5I'!$X$58</f>
        <v>0</v>
      </c>
      <c r="DK357" s="544">
        <f>'Report 5I'!$X$59</f>
        <v>0</v>
      </c>
      <c r="DL357" s="544">
        <f>'Report 5I'!$X$60</f>
        <v>0</v>
      </c>
      <c r="DM357" s="544">
        <f>'Report 5I'!$X$61</f>
        <v>0</v>
      </c>
      <c r="DN357" s="544">
        <f>'Report 5I'!$X$62</f>
        <v>0</v>
      </c>
      <c r="DO357" s="544">
        <f>'Report 5I'!$X$63</f>
        <v>0</v>
      </c>
      <c r="DP357" s="544">
        <f>'Report 5I'!$X$64</f>
        <v>0</v>
      </c>
      <c r="DQ357" s="544">
        <f>'Report 5I'!$X$65</f>
        <v>0</v>
      </c>
    </row>
    <row r="358" spans="2:121">
      <c r="B358" s="535" t="s">
        <v>669</v>
      </c>
      <c r="C358" s="536">
        <v>1</v>
      </c>
      <c r="D358" s="537" t="str">
        <f>'Information Input'!$M$14</f>
        <v xml:space="preserve">      -      </v>
      </c>
      <c r="E358" s="537" t="s">
        <v>135</v>
      </c>
      <c r="F358" s="538">
        <f t="shared" si="80"/>
        <v>43466</v>
      </c>
      <c r="G358" s="538">
        <f t="shared" si="81"/>
        <v>43555</v>
      </c>
      <c r="H358" s="538">
        <f>'Information Input'!$H$35</f>
        <v>43555</v>
      </c>
      <c r="I358" s="537" t="str">
        <f>'Information Input'!$J$22</f>
        <v>Quarterly</v>
      </c>
      <c r="J358" s="538">
        <f>'Information Input'!$H$30</f>
        <v>43555</v>
      </c>
      <c r="K358" s="537">
        <f>'Information Input'!$J$18</f>
        <v>2019</v>
      </c>
      <c r="L358" s="579" t="s">
        <v>99</v>
      </c>
      <c r="M358" s="540" t="s">
        <v>100</v>
      </c>
      <c r="N358" s="541" t="s">
        <v>96</v>
      </c>
      <c r="O358" s="542" t="s">
        <v>674</v>
      </c>
      <c r="P358" s="537">
        <v>64</v>
      </c>
      <c r="Q358" s="541" t="s">
        <v>206</v>
      </c>
      <c r="R358" s="541" t="s">
        <v>239</v>
      </c>
      <c r="S358" s="543">
        <f>'Report 1'!$W$18</f>
        <v>0</v>
      </c>
      <c r="T358" s="544">
        <f>'Report 1'!$W$85</f>
        <v>0</v>
      </c>
      <c r="U358" s="545">
        <f>'Report 1'!$W$171</f>
        <v>0</v>
      </c>
      <c r="AL358" s="546" t="s">
        <v>669</v>
      </c>
      <c r="AM358" s="547">
        <v>2</v>
      </c>
      <c r="AN358" s="547" t="str">
        <f>'Information Input'!$M$14</f>
        <v xml:space="preserve">      -      </v>
      </c>
      <c r="AO358" s="547" t="s">
        <v>138</v>
      </c>
      <c r="AP358" s="538">
        <f t="shared" si="85"/>
        <v>43739</v>
      </c>
      <c r="AQ358" s="538">
        <f t="shared" si="86"/>
        <v>43830</v>
      </c>
      <c r="AR358" s="538">
        <f>'Information Input'!$H$35</f>
        <v>43555</v>
      </c>
      <c r="AS358" s="547" t="str">
        <f>'Information Input'!$J$22</f>
        <v>Quarterly</v>
      </c>
      <c r="AT358" s="538">
        <f>'Information Input'!$H$30</f>
        <v>43555</v>
      </c>
      <c r="AU358" s="547">
        <f>'Information Input'!$J$18</f>
        <v>2019</v>
      </c>
      <c r="AV358" s="547" t="s">
        <v>92</v>
      </c>
      <c r="AW358" s="547" t="s">
        <v>93</v>
      </c>
      <c r="AX358" s="547" t="s">
        <v>91</v>
      </c>
      <c r="AY358" s="548" t="s">
        <v>671</v>
      </c>
      <c r="AZ358" s="547">
        <v>21</v>
      </c>
      <c r="BA358" s="549" t="s">
        <v>163</v>
      </c>
      <c r="BB358" s="543" t="s">
        <v>235</v>
      </c>
      <c r="BC358" s="550">
        <f>'Report 2'!$AC73</f>
        <v>0</v>
      </c>
      <c r="BD358" s="550">
        <f>'Report 2'!$AD73</f>
        <v>0</v>
      </c>
      <c r="BE358" s="550">
        <f>'Report 2'!$AE73</f>
        <v>0</v>
      </c>
      <c r="BF358" s="550">
        <f>'Report 2'!$AF73</f>
        <v>0</v>
      </c>
      <c r="BG358" s="550">
        <f>'Report 2'!$AG73</f>
        <v>0</v>
      </c>
      <c r="BH358" s="550">
        <f>'Report 2'!$AH73</f>
        <v>0</v>
      </c>
      <c r="BI358" s="550">
        <f>'Report 2'!$AI73</f>
        <v>0</v>
      </c>
      <c r="CC358" s="542" t="s">
        <v>669</v>
      </c>
      <c r="CD358" s="1014" t="s">
        <v>672</v>
      </c>
      <c r="CE358" s="1014" t="str">
        <f>'Information Input'!$M$14</f>
        <v xml:space="preserve">      -      </v>
      </c>
      <c r="CF358" s="551" t="s">
        <v>135</v>
      </c>
      <c r="CG358" s="552">
        <f t="shared" si="82"/>
        <v>43466</v>
      </c>
      <c r="CH358" s="552">
        <f t="shared" si="83"/>
        <v>43555</v>
      </c>
      <c r="CI358" s="552">
        <f>'Information Input'!$H$35</f>
        <v>43555</v>
      </c>
      <c r="CJ358" s="551" t="str">
        <f>'Information Input'!$J$22</f>
        <v>Quarterly</v>
      </c>
      <c r="CK358" s="552">
        <f>'Information Input'!$H$30</f>
        <v>43555</v>
      </c>
      <c r="CL358" s="551">
        <f>'Information Input'!$J$18</f>
        <v>2019</v>
      </c>
      <c r="CM358" s="551" t="s">
        <v>96</v>
      </c>
      <c r="CN358" s="1014" t="s">
        <v>241</v>
      </c>
      <c r="CO358" s="542" t="s">
        <v>241</v>
      </c>
      <c r="CP358" s="542" t="s">
        <v>671</v>
      </c>
      <c r="CQ358" s="551">
        <v>37</v>
      </c>
      <c r="CR358" s="542" t="s">
        <v>179</v>
      </c>
      <c r="CS358" s="542" t="s">
        <v>231</v>
      </c>
      <c r="CT358" s="1015">
        <f>'Report 1'!$AQ$18</f>
        <v>0</v>
      </c>
      <c r="CU358" s="1016">
        <f>SUMIF('Report 4A'!$G$16:$G$95,$CQ358,'Report 4A'!$AY$16:$AY$95)</f>
        <v>0</v>
      </c>
      <c r="CV358" s="1017">
        <f t="shared" si="84"/>
        <v>0</v>
      </c>
      <c r="CX358" s="546" t="s">
        <v>669</v>
      </c>
      <c r="CY358" s="537" t="s">
        <v>300</v>
      </c>
      <c r="CZ358" s="537" t="str">
        <f>'Information Input'!$M$14</f>
        <v xml:space="preserve">      -      </v>
      </c>
      <c r="DA358" s="538">
        <f>'Information Input'!$H$35</f>
        <v>43555</v>
      </c>
      <c r="DB358" s="537" t="str">
        <f>'Information Input'!$J$22</f>
        <v>Quarterly</v>
      </c>
      <c r="DC358" s="552">
        <f>'Information Input'!$H$30</f>
        <v>43555</v>
      </c>
      <c r="DD358" s="553" t="str">
        <f t="shared" si="76"/>
        <v>201705</v>
      </c>
      <c r="DE358" s="541" t="s">
        <v>91</v>
      </c>
      <c r="DF358" s="541" t="s">
        <v>683</v>
      </c>
      <c r="DG358" s="544">
        <f>'Report 5I'!$Y$55</f>
        <v>0</v>
      </c>
      <c r="DH358" s="550">
        <f>'Report 5I'!$Y$56</f>
        <v>0</v>
      </c>
      <c r="DI358" s="544">
        <f>'Report 5I'!$Y$57</f>
        <v>0</v>
      </c>
      <c r="DJ358" s="544">
        <f>'Report 5I'!$Y$58</f>
        <v>0</v>
      </c>
      <c r="DK358" s="544">
        <f>'Report 5I'!$Y$59</f>
        <v>0</v>
      </c>
      <c r="DL358" s="544">
        <f>'Report 5I'!$Y$60</f>
        <v>0</v>
      </c>
      <c r="DM358" s="544">
        <f>'Report 5I'!$Y$61</f>
        <v>0</v>
      </c>
      <c r="DN358" s="544">
        <f>'Report 5I'!$Y$62</f>
        <v>0</v>
      </c>
      <c r="DO358" s="544">
        <f>'Report 5I'!$Y$63</f>
        <v>0</v>
      </c>
      <c r="DP358" s="544">
        <f>'Report 5I'!$Y$64</f>
        <v>0</v>
      </c>
      <c r="DQ358" s="544">
        <f>'Report 5I'!$Y$65</f>
        <v>0</v>
      </c>
    </row>
    <row r="359" spans="2:121">
      <c r="B359" s="535" t="s">
        <v>669</v>
      </c>
      <c r="C359" s="536">
        <v>1</v>
      </c>
      <c r="D359" s="537" t="str">
        <f>'Information Input'!$M$14</f>
        <v xml:space="preserve">      -      </v>
      </c>
      <c r="E359" s="537" t="s">
        <v>135</v>
      </c>
      <c r="F359" s="538">
        <f t="shared" si="80"/>
        <v>43466</v>
      </c>
      <c r="G359" s="538">
        <f t="shared" si="81"/>
        <v>43555</v>
      </c>
      <c r="H359" s="538">
        <f>'Information Input'!$H$35</f>
        <v>43555</v>
      </c>
      <c r="I359" s="537" t="str">
        <f>'Information Input'!$J$22</f>
        <v>Quarterly</v>
      </c>
      <c r="J359" s="538">
        <f>'Information Input'!$H$30</f>
        <v>43555</v>
      </c>
      <c r="K359" s="537">
        <f>'Information Input'!$J$18</f>
        <v>2019</v>
      </c>
      <c r="L359" s="579" t="s">
        <v>99</v>
      </c>
      <c r="M359" s="540" t="s">
        <v>100</v>
      </c>
      <c r="N359" s="541" t="s">
        <v>96</v>
      </c>
      <c r="O359" s="542" t="s">
        <v>674</v>
      </c>
      <c r="P359" s="537">
        <v>65</v>
      </c>
      <c r="Q359" s="541" t="s">
        <v>207</v>
      </c>
      <c r="R359" s="541" t="s">
        <v>239</v>
      </c>
      <c r="S359" s="543">
        <f>'Report 1'!$W$18</f>
        <v>0</v>
      </c>
      <c r="T359" s="544">
        <f>'Report 1'!$W$86</f>
        <v>0</v>
      </c>
      <c r="U359" s="545">
        <f>'Report 1'!$W$172</f>
        <v>0</v>
      </c>
      <c r="AL359" s="546" t="s">
        <v>669</v>
      </c>
      <c r="AM359" s="547">
        <v>2</v>
      </c>
      <c r="AN359" s="547" t="str">
        <f>'Information Input'!$M$14</f>
        <v xml:space="preserve">      -      </v>
      </c>
      <c r="AO359" s="547" t="s">
        <v>138</v>
      </c>
      <c r="AP359" s="538">
        <f t="shared" si="85"/>
        <v>43739</v>
      </c>
      <c r="AQ359" s="538">
        <f t="shared" si="86"/>
        <v>43830</v>
      </c>
      <c r="AR359" s="538">
        <f>'Information Input'!$H$35</f>
        <v>43555</v>
      </c>
      <c r="AS359" s="547" t="str">
        <f>'Information Input'!$J$22</f>
        <v>Quarterly</v>
      </c>
      <c r="AT359" s="538">
        <f>'Information Input'!$H$30</f>
        <v>43555</v>
      </c>
      <c r="AU359" s="547">
        <f>'Information Input'!$J$18</f>
        <v>2019</v>
      </c>
      <c r="AV359" s="547" t="s">
        <v>92</v>
      </c>
      <c r="AW359" s="547" t="s">
        <v>93</v>
      </c>
      <c r="AX359" s="547" t="s">
        <v>91</v>
      </c>
      <c r="AY359" s="548" t="s">
        <v>671</v>
      </c>
      <c r="AZ359" s="547">
        <v>22</v>
      </c>
      <c r="BA359" s="549" t="s">
        <v>164</v>
      </c>
      <c r="BB359" s="543" t="s">
        <v>236</v>
      </c>
      <c r="BC359" s="550">
        <f>'Report 2'!$AC74</f>
        <v>0</v>
      </c>
      <c r="BD359" s="550">
        <f>'Report 2'!$AD74</f>
        <v>0</v>
      </c>
      <c r="BE359" s="550">
        <f>'Report 2'!$AE74</f>
        <v>0</v>
      </c>
      <c r="BF359" s="550">
        <f>'Report 2'!$AF74</f>
        <v>0</v>
      </c>
      <c r="BG359" s="550">
        <f>'Report 2'!$AG74</f>
        <v>0</v>
      </c>
      <c r="BH359" s="550">
        <f>'Report 2'!$AH74</f>
        <v>0</v>
      </c>
      <c r="BI359" s="550">
        <f>'Report 2'!$AI74</f>
        <v>0</v>
      </c>
      <c r="CC359" s="542" t="s">
        <v>669</v>
      </c>
      <c r="CD359" s="1014" t="s">
        <v>672</v>
      </c>
      <c r="CE359" s="1014" t="str">
        <f>'Information Input'!$M$14</f>
        <v xml:space="preserve">      -      </v>
      </c>
      <c r="CF359" s="551" t="s">
        <v>135</v>
      </c>
      <c r="CG359" s="552">
        <f t="shared" si="82"/>
        <v>43466</v>
      </c>
      <c r="CH359" s="552">
        <f t="shared" si="83"/>
        <v>43555</v>
      </c>
      <c r="CI359" s="552">
        <f>'Information Input'!$H$35</f>
        <v>43555</v>
      </c>
      <c r="CJ359" s="551" t="str">
        <f>'Information Input'!$J$22</f>
        <v>Quarterly</v>
      </c>
      <c r="CK359" s="552">
        <f>'Information Input'!$H$30</f>
        <v>43555</v>
      </c>
      <c r="CL359" s="551">
        <f>'Information Input'!$J$18</f>
        <v>2019</v>
      </c>
      <c r="CM359" s="551" t="s">
        <v>96</v>
      </c>
      <c r="CN359" s="1014" t="s">
        <v>241</v>
      </c>
      <c r="CO359" s="542" t="s">
        <v>241</v>
      </c>
      <c r="CP359" s="542" t="s">
        <v>671</v>
      </c>
      <c r="CQ359" s="551">
        <v>38</v>
      </c>
      <c r="CR359" s="542" t="s">
        <v>180</v>
      </c>
      <c r="CS359" s="542" t="s">
        <v>233</v>
      </c>
      <c r="CT359" s="1015">
        <f>'Report 1'!$AQ$18</f>
        <v>0</v>
      </c>
      <c r="CU359" s="1016">
        <f>SUMIF('Report 4A'!$G$16:$G$95,$CQ359,'Report 4A'!$AY$16:$AY$95)</f>
        <v>0</v>
      </c>
      <c r="CV359" s="1017">
        <f t="shared" si="84"/>
        <v>0</v>
      </c>
      <c r="CX359" s="546" t="s">
        <v>669</v>
      </c>
      <c r="CY359" s="537" t="s">
        <v>300</v>
      </c>
      <c r="CZ359" s="537" t="str">
        <f>'Information Input'!$M$14</f>
        <v xml:space="preserve">      -      </v>
      </c>
      <c r="DA359" s="538">
        <f>'Information Input'!$H$35</f>
        <v>43555</v>
      </c>
      <c r="DB359" s="537" t="str">
        <f>'Information Input'!$J$22</f>
        <v>Quarterly</v>
      </c>
      <c r="DC359" s="552">
        <f>'Information Input'!$H$30</f>
        <v>43555</v>
      </c>
      <c r="DD359" s="553" t="str">
        <f t="shared" si="76"/>
        <v>201704</v>
      </c>
      <c r="DE359" s="541" t="s">
        <v>91</v>
      </c>
      <c r="DF359" s="541" t="s">
        <v>683</v>
      </c>
      <c r="DG359" s="544">
        <f>'Report 5I'!$Z$55</f>
        <v>0</v>
      </c>
      <c r="DH359" s="550">
        <f>'Report 5I'!$Z$56</f>
        <v>0</v>
      </c>
      <c r="DI359" s="544">
        <f>'Report 5I'!$Z$57</f>
        <v>0</v>
      </c>
      <c r="DJ359" s="544">
        <f>'Report 5I'!$Z$58</f>
        <v>0</v>
      </c>
      <c r="DK359" s="544">
        <f>'Report 5I'!$Z$59</f>
        <v>0</v>
      </c>
      <c r="DL359" s="544">
        <f>'Report 5I'!$Z$60</f>
        <v>0</v>
      </c>
      <c r="DM359" s="544">
        <f>'Report 5I'!$Z$61</f>
        <v>0</v>
      </c>
      <c r="DN359" s="544">
        <f>'Report 5I'!$Z$62</f>
        <v>0</v>
      </c>
      <c r="DO359" s="544">
        <f>'Report 5I'!$Z$63</f>
        <v>0</v>
      </c>
      <c r="DP359" s="544">
        <f>'Report 5I'!$Z$64</f>
        <v>0</v>
      </c>
      <c r="DQ359" s="544">
        <f>'Report 5I'!$Z$65</f>
        <v>0</v>
      </c>
    </row>
    <row r="360" spans="2:121">
      <c r="B360" s="535" t="s">
        <v>669</v>
      </c>
      <c r="C360" s="536">
        <v>1</v>
      </c>
      <c r="D360" s="537" t="str">
        <f>'Information Input'!$M$14</f>
        <v xml:space="preserve">      -      </v>
      </c>
      <c r="E360" s="537" t="s">
        <v>135</v>
      </c>
      <c r="F360" s="538">
        <f t="shared" si="80"/>
        <v>43466</v>
      </c>
      <c r="G360" s="538">
        <f t="shared" si="81"/>
        <v>43555</v>
      </c>
      <c r="H360" s="538">
        <f>'Information Input'!$H$35</f>
        <v>43555</v>
      </c>
      <c r="I360" s="537" t="str">
        <f>'Information Input'!$J$22</f>
        <v>Quarterly</v>
      </c>
      <c r="J360" s="538">
        <f>'Information Input'!$H$30</f>
        <v>43555</v>
      </c>
      <c r="K360" s="537">
        <f>'Information Input'!$J$18</f>
        <v>2019</v>
      </c>
      <c r="L360" s="579" t="s">
        <v>99</v>
      </c>
      <c r="M360" s="540" t="s">
        <v>100</v>
      </c>
      <c r="N360" s="541" t="s">
        <v>96</v>
      </c>
      <c r="O360" s="542" t="s">
        <v>679</v>
      </c>
      <c r="P360" s="537">
        <v>66</v>
      </c>
      <c r="Q360" s="541" t="s">
        <v>208</v>
      </c>
      <c r="R360" s="541" t="s">
        <v>239</v>
      </c>
      <c r="S360" s="543">
        <f>'Report 1'!$W$18</f>
        <v>0</v>
      </c>
      <c r="T360" s="544">
        <f>'Report 1'!$W$87</f>
        <v>0</v>
      </c>
      <c r="U360" s="545">
        <f>'Report 1'!$W$173</f>
        <v>0</v>
      </c>
      <c r="AL360" s="546" t="s">
        <v>669</v>
      </c>
      <c r="AM360" s="547">
        <v>2</v>
      </c>
      <c r="AN360" s="547" t="str">
        <f>'Information Input'!$M$14</f>
        <v xml:space="preserve">      -      </v>
      </c>
      <c r="AO360" s="547" t="s">
        <v>138</v>
      </c>
      <c r="AP360" s="538">
        <f t="shared" si="85"/>
        <v>43739</v>
      </c>
      <c r="AQ360" s="538">
        <f t="shared" si="86"/>
        <v>43830</v>
      </c>
      <c r="AR360" s="538">
        <f>'Information Input'!$H$35</f>
        <v>43555</v>
      </c>
      <c r="AS360" s="547" t="str">
        <f>'Information Input'!$J$22</f>
        <v>Quarterly</v>
      </c>
      <c r="AT360" s="538">
        <f>'Information Input'!$H$30</f>
        <v>43555</v>
      </c>
      <c r="AU360" s="547">
        <f>'Information Input'!$J$18</f>
        <v>2019</v>
      </c>
      <c r="AV360" s="547" t="s">
        <v>92</v>
      </c>
      <c r="AW360" s="547" t="s">
        <v>93</v>
      </c>
      <c r="AX360" s="547" t="s">
        <v>91</v>
      </c>
      <c r="AY360" s="548" t="s">
        <v>671</v>
      </c>
      <c r="AZ360" s="547">
        <v>23</v>
      </c>
      <c r="BA360" s="549" t="s">
        <v>165</v>
      </c>
      <c r="BB360" s="543" t="s">
        <v>236</v>
      </c>
      <c r="BC360" s="550">
        <f>'Report 2'!$AC75</f>
        <v>0</v>
      </c>
      <c r="BD360" s="550">
        <f>'Report 2'!$AD75</f>
        <v>0</v>
      </c>
      <c r="BE360" s="550">
        <f>'Report 2'!$AE75</f>
        <v>0</v>
      </c>
      <c r="BF360" s="550">
        <f>'Report 2'!$AF75</f>
        <v>0</v>
      </c>
      <c r="BG360" s="550">
        <f>'Report 2'!$AG75</f>
        <v>0</v>
      </c>
      <c r="BH360" s="550">
        <f>'Report 2'!$AH75</f>
        <v>0</v>
      </c>
      <c r="BI360" s="550">
        <f>'Report 2'!$AI75</f>
        <v>0</v>
      </c>
      <c r="CC360" s="542" t="s">
        <v>669</v>
      </c>
      <c r="CD360" s="1014" t="s">
        <v>672</v>
      </c>
      <c r="CE360" s="1014" t="str">
        <f>'Information Input'!$M$14</f>
        <v xml:space="preserve">      -      </v>
      </c>
      <c r="CF360" s="551" t="s">
        <v>135</v>
      </c>
      <c r="CG360" s="552">
        <f t="shared" si="82"/>
        <v>43466</v>
      </c>
      <c r="CH360" s="552">
        <f t="shared" si="83"/>
        <v>43555</v>
      </c>
      <c r="CI360" s="552">
        <f>'Information Input'!$H$35</f>
        <v>43555</v>
      </c>
      <c r="CJ360" s="551" t="str">
        <f>'Information Input'!$J$22</f>
        <v>Quarterly</v>
      </c>
      <c r="CK360" s="552">
        <f>'Information Input'!$H$30</f>
        <v>43555</v>
      </c>
      <c r="CL360" s="551">
        <f>'Information Input'!$J$18</f>
        <v>2019</v>
      </c>
      <c r="CM360" s="551" t="s">
        <v>96</v>
      </c>
      <c r="CN360" s="1014" t="s">
        <v>241</v>
      </c>
      <c r="CO360" s="542" t="s">
        <v>241</v>
      </c>
      <c r="CP360" s="542" t="s">
        <v>671</v>
      </c>
      <c r="CQ360" s="551">
        <v>39</v>
      </c>
      <c r="CR360" s="542" t="s">
        <v>181</v>
      </c>
      <c r="CS360" s="542" t="s">
        <v>233</v>
      </c>
      <c r="CT360" s="1015">
        <f>'Report 1'!$AQ$18</f>
        <v>0</v>
      </c>
      <c r="CU360" s="1016">
        <f>SUMIF('Report 4A'!$G$16:$G$95,$CQ360,'Report 4A'!$AY$16:$AY$95)</f>
        <v>0</v>
      </c>
      <c r="CV360" s="1017">
        <f t="shared" si="84"/>
        <v>0</v>
      </c>
      <c r="CX360" s="546" t="s">
        <v>669</v>
      </c>
      <c r="CY360" s="537" t="s">
        <v>300</v>
      </c>
      <c r="CZ360" s="537" t="str">
        <f>'Information Input'!$M$14</f>
        <v xml:space="preserve">      -      </v>
      </c>
      <c r="DA360" s="538">
        <f>'Information Input'!$H$35</f>
        <v>43555</v>
      </c>
      <c r="DB360" s="537" t="str">
        <f>'Information Input'!$J$22</f>
        <v>Quarterly</v>
      </c>
      <c r="DC360" s="552">
        <f>'Information Input'!$H$30</f>
        <v>43555</v>
      </c>
      <c r="DD360" s="553" t="str">
        <f t="shared" si="76"/>
        <v>201703</v>
      </c>
      <c r="DE360" s="541" t="s">
        <v>91</v>
      </c>
      <c r="DF360" s="541" t="s">
        <v>683</v>
      </c>
      <c r="DG360" s="544">
        <f>'Report 5I'!$AA$55</f>
        <v>0</v>
      </c>
      <c r="DH360" s="550">
        <f>'Report 5I'!$AA$56</f>
        <v>0</v>
      </c>
      <c r="DI360" s="544">
        <f>'Report 5I'!$AA$57</f>
        <v>0</v>
      </c>
      <c r="DJ360" s="544">
        <f>'Report 5I'!$AA$58</f>
        <v>0</v>
      </c>
      <c r="DK360" s="544">
        <f>'Report 5I'!$AA$59</f>
        <v>0</v>
      </c>
      <c r="DL360" s="544">
        <f>'Report 5I'!$AA$60</f>
        <v>0</v>
      </c>
      <c r="DM360" s="544">
        <f>'Report 5I'!$AA$61</f>
        <v>0</v>
      </c>
      <c r="DN360" s="544">
        <f>'Report 5I'!$AA$62</f>
        <v>0</v>
      </c>
      <c r="DO360" s="544">
        <f>'Report 5I'!$AA$63</f>
        <v>0</v>
      </c>
      <c r="DP360" s="544">
        <f>'Report 5I'!$AA$64</f>
        <v>0</v>
      </c>
      <c r="DQ360" s="544">
        <f>'Report 5I'!$AA$65</f>
        <v>0</v>
      </c>
    </row>
    <row r="361" spans="2:121">
      <c r="B361" s="535" t="s">
        <v>669</v>
      </c>
      <c r="C361" s="536">
        <v>1</v>
      </c>
      <c r="D361" s="537" t="str">
        <f>'Information Input'!$M$14</f>
        <v xml:space="preserve">      -      </v>
      </c>
      <c r="E361" s="537" t="s">
        <v>135</v>
      </c>
      <c r="F361" s="538">
        <f t="shared" si="80"/>
        <v>43466</v>
      </c>
      <c r="G361" s="538">
        <f t="shared" si="81"/>
        <v>43555</v>
      </c>
      <c r="H361" s="538">
        <f>'Information Input'!$H$35</f>
        <v>43555</v>
      </c>
      <c r="I361" s="537" t="str">
        <f>'Information Input'!$J$22</f>
        <v>Quarterly</v>
      </c>
      <c r="J361" s="538">
        <f>'Information Input'!$H$30</f>
        <v>43555</v>
      </c>
      <c r="K361" s="537">
        <f>'Information Input'!$J$18</f>
        <v>2019</v>
      </c>
      <c r="L361" s="579" t="s">
        <v>99</v>
      </c>
      <c r="M361" s="540" t="s">
        <v>100</v>
      </c>
      <c r="N361" s="541" t="s">
        <v>96</v>
      </c>
      <c r="O361" s="542" t="s">
        <v>679</v>
      </c>
      <c r="P361" s="537">
        <v>67</v>
      </c>
      <c r="Q361" s="541" t="s">
        <v>209</v>
      </c>
      <c r="R361" s="541" t="s">
        <v>239</v>
      </c>
      <c r="S361" s="543">
        <f>'Report 1'!$W$18</f>
        <v>0</v>
      </c>
      <c r="T361" s="544">
        <f>'Report 1'!$W$88</f>
        <v>0</v>
      </c>
      <c r="U361" s="545">
        <f>'Report 1'!$W$174</f>
        <v>0</v>
      </c>
      <c r="AL361" s="546" t="s">
        <v>669</v>
      </c>
      <c r="AM361" s="547">
        <v>2</v>
      </c>
      <c r="AN361" s="547" t="str">
        <f>'Information Input'!$M$14</f>
        <v xml:space="preserve">      -      </v>
      </c>
      <c r="AO361" s="547" t="s">
        <v>138</v>
      </c>
      <c r="AP361" s="538">
        <f t="shared" si="85"/>
        <v>43739</v>
      </c>
      <c r="AQ361" s="538">
        <f t="shared" si="86"/>
        <v>43830</v>
      </c>
      <c r="AR361" s="538">
        <f>'Information Input'!$H$35</f>
        <v>43555</v>
      </c>
      <c r="AS361" s="547" t="str">
        <f>'Information Input'!$J$22</f>
        <v>Quarterly</v>
      </c>
      <c r="AT361" s="538">
        <f>'Information Input'!$H$30</f>
        <v>43555</v>
      </c>
      <c r="AU361" s="547">
        <f>'Information Input'!$J$18</f>
        <v>2019</v>
      </c>
      <c r="AV361" s="547" t="s">
        <v>92</v>
      </c>
      <c r="AW361" s="547" t="s">
        <v>93</v>
      </c>
      <c r="AX361" s="547" t="s">
        <v>91</v>
      </c>
      <c r="AY361" s="548" t="s">
        <v>671</v>
      </c>
      <c r="AZ361" s="547">
        <v>24</v>
      </c>
      <c r="BA361" s="549" t="s">
        <v>166</v>
      </c>
      <c r="BB361" s="543" t="s">
        <v>233</v>
      </c>
      <c r="BC361" s="550">
        <f>'Report 2'!$AC76</f>
        <v>0</v>
      </c>
      <c r="BD361" s="550">
        <f>'Report 2'!$AD76</f>
        <v>0</v>
      </c>
      <c r="BE361" s="550">
        <f>'Report 2'!$AE76</f>
        <v>0</v>
      </c>
      <c r="BF361" s="550">
        <f>'Report 2'!$AF76</f>
        <v>0</v>
      </c>
      <c r="BG361" s="550">
        <f>'Report 2'!$AG76</f>
        <v>0</v>
      </c>
      <c r="BH361" s="550">
        <f>'Report 2'!$AH76</f>
        <v>0</v>
      </c>
      <c r="BI361" s="550">
        <f>'Report 2'!$AI76</f>
        <v>0</v>
      </c>
      <c r="CC361" s="542" t="s">
        <v>669</v>
      </c>
      <c r="CD361" s="1014" t="s">
        <v>672</v>
      </c>
      <c r="CE361" s="1014" t="str">
        <f>'Information Input'!$M$14</f>
        <v xml:space="preserve">      -      </v>
      </c>
      <c r="CF361" s="551" t="s">
        <v>135</v>
      </c>
      <c r="CG361" s="552">
        <f t="shared" si="82"/>
        <v>43466</v>
      </c>
      <c r="CH361" s="552">
        <f t="shared" si="83"/>
        <v>43555</v>
      </c>
      <c r="CI361" s="552">
        <f>'Information Input'!$H$35</f>
        <v>43555</v>
      </c>
      <c r="CJ361" s="551" t="str">
        <f>'Information Input'!$J$22</f>
        <v>Quarterly</v>
      </c>
      <c r="CK361" s="552">
        <f>'Information Input'!$H$30</f>
        <v>43555</v>
      </c>
      <c r="CL361" s="551">
        <f>'Information Input'!$J$18</f>
        <v>2019</v>
      </c>
      <c r="CM361" s="551" t="s">
        <v>96</v>
      </c>
      <c r="CN361" s="1014" t="s">
        <v>241</v>
      </c>
      <c r="CO361" s="542" t="s">
        <v>241</v>
      </c>
      <c r="CP361" s="542" t="s">
        <v>671</v>
      </c>
      <c r="CQ361" s="551">
        <v>40</v>
      </c>
      <c r="CR361" s="542" t="s">
        <v>182</v>
      </c>
      <c r="CS361" s="542" t="s">
        <v>238</v>
      </c>
      <c r="CT361" s="1015">
        <f>'Report 1'!$AQ$18</f>
        <v>0</v>
      </c>
      <c r="CU361" s="1016">
        <f>SUMIF('Report 4A'!$G$16:$G$95,$CQ361,'Report 4A'!$AY$16:$AY$95)</f>
        <v>0</v>
      </c>
      <c r="CV361" s="1017">
        <f t="shared" si="84"/>
        <v>0</v>
      </c>
      <c r="CX361" s="546" t="s">
        <v>669</v>
      </c>
      <c r="CY361" s="537" t="s">
        <v>300</v>
      </c>
      <c r="CZ361" s="537" t="str">
        <f>'Information Input'!$M$14</f>
        <v xml:space="preserve">      -      </v>
      </c>
      <c r="DA361" s="538">
        <f>'Information Input'!$H$35</f>
        <v>43555</v>
      </c>
      <c r="DB361" s="537" t="str">
        <f>'Information Input'!$J$22</f>
        <v>Quarterly</v>
      </c>
      <c r="DC361" s="552">
        <f>'Information Input'!$H$30</f>
        <v>43555</v>
      </c>
      <c r="DD361" s="553" t="str">
        <f t="shared" si="76"/>
        <v>201702</v>
      </c>
      <c r="DE361" s="541" t="s">
        <v>91</v>
      </c>
      <c r="DF361" s="541" t="s">
        <v>683</v>
      </c>
      <c r="DG361" s="544">
        <f>'Report 5I'!$AB$55</f>
        <v>0</v>
      </c>
      <c r="DH361" s="550">
        <f>'Report 5I'!$AB$56</f>
        <v>0</v>
      </c>
      <c r="DI361" s="544">
        <f>'Report 5I'!$AB$57</f>
        <v>0</v>
      </c>
      <c r="DJ361" s="544">
        <f>'Report 5I'!$AB$58</f>
        <v>0</v>
      </c>
      <c r="DK361" s="544">
        <f>'Report 5I'!$AB$59</f>
        <v>0</v>
      </c>
      <c r="DL361" s="544">
        <f>'Report 5I'!$AB$60</f>
        <v>0</v>
      </c>
      <c r="DM361" s="544">
        <f>'Report 5I'!$AB$61</f>
        <v>0</v>
      </c>
      <c r="DN361" s="544">
        <f>'Report 5I'!$AB$62</f>
        <v>0</v>
      </c>
      <c r="DO361" s="544">
        <f>'Report 5I'!$AB$63</f>
        <v>0</v>
      </c>
      <c r="DP361" s="544">
        <f>'Report 5I'!$AB$64</f>
        <v>0</v>
      </c>
      <c r="DQ361" s="544">
        <f>'Report 5I'!$AB$65</f>
        <v>0</v>
      </c>
    </row>
    <row r="362" spans="2:121">
      <c r="B362" s="535" t="s">
        <v>669</v>
      </c>
      <c r="C362" s="536">
        <v>1</v>
      </c>
      <c r="D362" s="537" t="str">
        <f>'Information Input'!$M$14</f>
        <v xml:space="preserve">      -      </v>
      </c>
      <c r="E362" s="537" t="s">
        <v>135</v>
      </c>
      <c r="F362" s="538">
        <f t="shared" si="80"/>
        <v>43466</v>
      </c>
      <c r="G362" s="538">
        <f t="shared" si="81"/>
        <v>43555</v>
      </c>
      <c r="H362" s="538">
        <f>'Information Input'!$H$35</f>
        <v>43555</v>
      </c>
      <c r="I362" s="537" t="str">
        <f>'Information Input'!$J$22</f>
        <v>Quarterly</v>
      </c>
      <c r="J362" s="538">
        <f>'Information Input'!$H$30</f>
        <v>43555</v>
      </c>
      <c r="K362" s="537">
        <f>'Information Input'!$J$18</f>
        <v>2019</v>
      </c>
      <c r="L362" s="579" t="s">
        <v>99</v>
      </c>
      <c r="M362" s="540" t="s">
        <v>100</v>
      </c>
      <c r="N362" s="541" t="s">
        <v>96</v>
      </c>
      <c r="O362" s="542" t="s">
        <v>679</v>
      </c>
      <c r="P362" s="537">
        <v>68</v>
      </c>
      <c r="Q362" s="541" t="s">
        <v>210</v>
      </c>
      <c r="R362" s="541" t="s">
        <v>239</v>
      </c>
      <c r="S362" s="543">
        <f>'Report 1'!$W$18</f>
        <v>0</v>
      </c>
      <c r="T362" s="544">
        <f>'Report 1'!$W$89</f>
        <v>0</v>
      </c>
      <c r="U362" s="545">
        <f>'Report 1'!$W$175</f>
        <v>0</v>
      </c>
      <c r="AL362" s="546" t="s">
        <v>669</v>
      </c>
      <c r="AM362" s="547">
        <v>2</v>
      </c>
      <c r="AN362" s="547" t="str">
        <f>'Information Input'!$M$14</f>
        <v xml:space="preserve">      -      </v>
      </c>
      <c r="AO362" s="547" t="s">
        <v>138</v>
      </c>
      <c r="AP362" s="538">
        <f t="shared" si="85"/>
        <v>43739</v>
      </c>
      <c r="AQ362" s="538">
        <f t="shared" si="86"/>
        <v>43830</v>
      </c>
      <c r="AR362" s="538">
        <f>'Information Input'!$H$35</f>
        <v>43555</v>
      </c>
      <c r="AS362" s="547" t="str">
        <f>'Information Input'!$J$22</f>
        <v>Quarterly</v>
      </c>
      <c r="AT362" s="538">
        <f>'Information Input'!$H$30</f>
        <v>43555</v>
      </c>
      <c r="AU362" s="547">
        <f>'Information Input'!$J$18</f>
        <v>2019</v>
      </c>
      <c r="AV362" s="547" t="s">
        <v>92</v>
      </c>
      <c r="AW362" s="547" t="s">
        <v>93</v>
      </c>
      <c r="AX362" s="547" t="s">
        <v>91</v>
      </c>
      <c r="AY362" s="548" t="s">
        <v>671</v>
      </c>
      <c r="AZ362" s="547">
        <v>25</v>
      </c>
      <c r="BA362" s="549" t="s">
        <v>167</v>
      </c>
      <c r="BB362" s="543" t="s">
        <v>233</v>
      </c>
      <c r="BC362" s="550">
        <f>'Report 2'!$AC77</f>
        <v>0</v>
      </c>
      <c r="BD362" s="550">
        <f>'Report 2'!$AD77</f>
        <v>0</v>
      </c>
      <c r="BE362" s="550">
        <f>'Report 2'!$AE77</f>
        <v>0</v>
      </c>
      <c r="BF362" s="550">
        <f>'Report 2'!$AF77</f>
        <v>0</v>
      </c>
      <c r="BG362" s="550">
        <f>'Report 2'!$AG77</f>
        <v>0</v>
      </c>
      <c r="BH362" s="550">
        <f>'Report 2'!$AH77</f>
        <v>0</v>
      </c>
      <c r="BI362" s="550">
        <f>'Report 2'!$AI77</f>
        <v>0</v>
      </c>
      <c r="CC362" s="542" t="s">
        <v>669</v>
      </c>
      <c r="CD362" s="1014" t="s">
        <v>672</v>
      </c>
      <c r="CE362" s="1014" t="str">
        <f>'Information Input'!$M$14</f>
        <v xml:space="preserve">      -      </v>
      </c>
      <c r="CF362" s="551" t="s">
        <v>135</v>
      </c>
      <c r="CG362" s="552">
        <f t="shared" si="82"/>
        <v>43466</v>
      </c>
      <c r="CH362" s="552">
        <f t="shared" si="83"/>
        <v>43555</v>
      </c>
      <c r="CI362" s="552">
        <f>'Information Input'!$H$35</f>
        <v>43555</v>
      </c>
      <c r="CJ362" s="551" t="str">
        <f>'Information Input'!$J$22</f>
        <v>Quarterly</v>
      </c>
      <c r="CK362" s="552">
        <f>'Information Input'!$H$30</f>
        <v>43555</v>
      </c>
      <c r="CL362" s="551">
        <f>'Information Input'!$J$18</f>
        <v>2019</v>
      </c>
      <c r="CM362" s="551" t="s">
        <v>96</v>
      </c>
      <c r="CN362" s="1014" t="s">
        <v>241</v>
      </c>
      <c r="CO362" s="542" t="s">
        <v>241</v>
      </c>
      <c r="CP362" s="542" t="s">
        <v>671</v>
      </c>
      <c r="CQ362" s="551">
        <v>41</v>
      </c>
      <c r="CR362" s="542" t="s">
        <v>183</v>
      </c>
      <c r="CS362" s="542" t="s">
        <v>238</v>
      </c>
      <c r="CT362" s="1015">
        <f>'Report 1'!$AQ$18</f>
        <v>0</v>
      </c>
      <c r="CU362" s="1016">
        <f>SUMIF('Report 4A'!$G$16:$G$95,$CQ362,'Report 4A'!$AY$16:$AY$95)</f>
        <v>0</v>
      </c>
      <c r="CV362" s="1017">
        <f t="shared" si="84"/>
        <v>0</v>
      </c>
      <c r="CX362" s="546" t="s">
        <v>669</v>
      </c>
      <c r="CY362" s="537" t="s">
        <v>300</v>
      </c>
      <c r="CZ362" s="537" t="str">
        <f>'Information Input'!$M$14</f>
        <v xml:space="preserve">      -      </v>
      </c>
      <c r="DA362" s="538">
        <f>'Information Input'!$H$35</f>
        <v>43555</v>
      </c>
      <c r="DB362" s="537" t="str">
        <f>'Information Input'!$J$22</f>
        <v>Quarterly</v>
      </c>
      <c r="DC362" s="552">
        <f>'Information Input'!$H$30</f>
        <v>43555</v>
      </c>
      <c r="DD362" s="553" t="str">
        <f t="shared" si="76"/>
        <v>201701</v>
      </c>
      <c r="DE362" s="541" t="s">
        <v>91</v>
      </c>
      <c r="DF362" s="541" t="s">
        <v>683</v>
      </c>
      <c r="DG362" s="544">
        <f>'Report 5I'!$AC$55</f>
        <v>0</v>
      </c>
      <c r="DH362" s="550">
        <f>'Report 5I'!$AC$56</f>
        <v>0</v>
      </c>
      <c r="DI362" s="544">
        <f>'Report 5I'!$AC$57</f>
        <v>0</v>
      </c>
      <c r="DJ362" s="544">
        <f>'Report 5I'!$AC$58</f>
        <v>0</v>
      </c>
      <c r="DK362" s="544">
        <f>'Report 5I'!$AC$59</f>
        <v>0</v>
      </c>
      <c r="DL362" s="544">
        <f>'Report 5I'!$AC$60</f>
        <v>0</v>
      </c>
      <c r="DM362" s="544">
        <f>'Report 5I'!$AC$61</f>
        <v>0</v>
      </c>
      <c r="DN362" s="544">
        <f>'Report 5I'!$AC$62</f>
        <v>0</v>
      </c>
      <c r="DO362" s="544">
        <f>'Report 5I'!$AC$63</f>
        <v>0</v>
      </c>
      <c r="DP362" s="544">
        <f>'Report 5I'!$AC$64</f>
        <v>0</v>
      </c>
      <c r="DQ362" s="544">
        <f>'Report 5I'!$AC$65</f>
        <v>0</v>
      </c>
    </row>
    <row r="363" spans="2:121">
      <c r="B363" s="535" t="s">
        <v>669</v>
      </c>
      <c r="C363" s="536">
        <v>1</v>
      </c>
      <c r="D363" s="537" t="str">
        <f>'Information Input'!$M$14</f>
        <v xml:space="preserve">      -      </v>
      </c>
      <c r="E363" s="537" t="s">
        <v>135</v>
      </c>
      <c r="F363" s="538">
        <f t="shared" si="80"/>
        <v>43466</v>
      </c>
      <c r="G363" s="538">
        <f t="shared" si="81"/>
        <v>43555</v>
      </c>
      <c r="H363" s="538">
        <f>'Information Input'!$H$35</f>
        <v>43555</v>
      </c>
      <c r="I363" s="537" t="str">
        <f>'Information Input'!$J$22</f>
        <v>Quarterly</v>
      </c>
      <c r="J363" s="538">
        <f>'Information Input'!$H$30</f>
        <v>43555</v>
      </c>
      <c r="K363" s="537">
        <f>'Information Input'!$J$18</f>
        <v>2019</v>
      </c>
      <c r="L363" s="579" t="s">
        <v>99</v>
      </c>
      <c r="M363" s="540" t="s">
        <v>100</v>
      </c>
      <c r="N363" s="541" t="s">
        <v>96</v>
      </c>
      <c r="O363" s="542" t="s">
        <v>679</v>
      </c>
      <c r="P363" s="537">
        <v>69</v>
      </c>
      <c r="Q363" s="541" t="s">
        <v>211</v>
      </c>
      <c r="R363" s="541" t="s">
        <v>239</v>
      </c>
      <c r="S363" s="543">
        <f>'Report 1'!$W$18</f>
        <v>0</v>
      </c>
      <c r="T363" s="544">
        <f>'Report 1'!$W$90</f>
        <v>0</v>
      </c>
      <c r="U363" s="545">
        <f>'Report 1'!$W$176</f>
        <v>0</v>
      </c>
      <c r="AL363" s="546" t="s">
        <v>669</v>
      </c>
      <c r="AM363" s="547">
        <v>2</v>
      </c>
      <c r="AN363" s="547" t="str">
        <f>'Information Input'!$M$14</f>
        <v xml:space="preserve">      -      </v>
      </c>
      <c r="AO363" s="547" t="s">
        <v>138</v>
      </c>
      <c r="AP363" s="538">
        <f t="shared" si="85"/>
        <v>43739</v>
      </c>
      <c r="AQ363" s="538">
        <f t="shared" si="86"/>
        <v>43830</v>
      </c>
      <c r="AR363" s="538">
        <f>'Information Input'!$H$35</f>
        <v>43555</v>
      </c>
      <c r="AS363" s="547" t="str">
        <f>'Information Input'!$J$22</f>
        <v>Quarterly</v>
      </c>
      <c r="AT363" s="538">
        <f>'Information Input'!$H$30</f>
        <v>43555</v>
      </c>
      <c r="AU363" s="547">
        <f>'Information Input'!$J$18</f>
        <v>2019</v>
      </c>
      <c r="AV363" s="547" t="s">
        <v>92</v>
      </c>
      <c r="AW363" s="547" t="s">
        <v>93</v>
      </c>
      <c r="AX363" s="547" t="s">
        <v>91</v>
      </c>
      <c r="AY363" s="548" t="s">
        <v>671</v>
      </c>
      <c r="AZ363" s="547">
        <v>26</v>
      </c>
      <c r="BA363" s="549" t="s">
        <v>168</v>
      </c>
      <c r="BB363" s="543" t="s">
        <v>237</v>
      </c>
      <c r="BC363" s="550">
        <f>'Report 2'!$AC78</f>
        <v>0</v>
      </c>
      <c r="BD363" s="550">
        <f>'Report 2'!$AD78</f>
        <v>0</v>
      </c>
      <c r="BE363" s="550">
        <f>'Report 2'!$AE78</f>
        <v>0</v>
      </c>
      <c r="BF363" s="550">
        <f>'Report 2'!$AF78</f>
        <v>0</v>
      </c>
      <c r="BG363" s="550">
        <f>'Report 2'!$AG78</f>
        <v>0</v>
      </c>
      <c r="BH363" s="550">
        <f>'Report 2'!$AH78</f>
        <v>0</v>
      </c>
      <c r="BI363" s="550">
        <f>'Report 2'!$AI78</f>
        <v>0</v>
      </c>
      <c r="CC363" s="542" t="s">
        <v>669</v>
      </c>
      <c r="CD363" s="1014" t="s">
        <v>672</v>
      </c>
      <c r="CE363" s="1014" t="str">
        <f>'Information Input'!$M$14</f>
        <v xml:space="preserve">      -      </v>
      </c>
      <c r="CF363" s="551" t="s">
        <v>135</v>
      </c>
      <c r="CG363" s="552">
        <f t="shared" si="82"/>
        <v>43466</v>
      </c>
      <c r="CH363" s="552">
        <f t="shared" si="83"/>
        <v>43555</v>
      </c>
      <c r="CI363" s="552">
        <f>'Information Input'!$H$35</f>
        <v>43555</v>
      </c>
      <c r="CJ363" s="551" t="str">
        <f>'Information Input'!$J$22</f>
        <v>Quarterly</v>
      </c>
      <c r="CK363" s="552">
        <f>'Information Input'!$H$30</f>
        <v>43555</v>
      </c>
      <c r="CL363" s="551">
        <f>'Information Input'!$J$18</f>
        <v>2019</v>
      </c>
      <c r="CM363" s="1018" t="s">
        <v>96</v>
      </c>
      <c r="CN363" s="1014" t="s">
        <v>241</v>
      </c>
      <c r="CO363" s="542" t="s">
        <v>241</v>
      </c>
      <c r="CP363" s="542" t="s">
        <v>671</v>
      </c>
      <c r="CQ363" s="551">
        <v>42</v>
      </c>
      <c r="CR363" s="542" t="s">
        <v>184</v>
      </c>
      <c r="CS363" s="542" t="s">
        <v>233</v>
      </c>
      <c r="CT363" s="1015">
        <f>'Report 1'!$AQ$18</f>
        <v>0</v>
      </c>
      <c r="CU363" s="1016">
        <f>SUMIF('Report 4A'!$G$16:$G$95,$CQ363,'Report 4A'!$AY$16:$AY$95)</f>
        <v>0</v>
      </c>
      <c r="CV363" s="1017">
        <f t="shared" ref="CV363:CV364" si="87">IF(CT363&lt;&gt;0,CU363/CT363,0)</f>
        <v>0</v>
      </c>
      <c r="CX363" s="546" t="s">
        <v>669</v>
      </c>
      <c r="CY363" s="537" t="s">
        <v>300</v>
      </c>
      <c r="CZ363" s="537" t="str">
        <f>'Information Input'!$M$14</f>
        <v xml:space="preserve">      -      </v>
      </c>
      <c r="DA363" s="538">
        <f>'Information Input'!$H$35</f>
        <v>43555</v>
      </c>
      <c r="DB363" s="537" t="str">
        <f>'Information Input'!$J$22</f>
        <v>Quarterly</v>
      </c>
      <c r="DC363" s="552">
        <f>'Information Input'!$H$30</f>
        <v>43555</v>
      </c>
      <c r="DD363" s="553" t="str">
        <f t="shared" si="76"/>
        <v>201612</v>
      </c>
      <c r="DE363" s="541" t="s">
        <v>91</v>
      </c>
      <c r="DF363" s="541" t="s">
        <v>683</v>
      </c>
      <c r="DG363" s="544">
        <f>'Report 5I'!$AD$55</f>
        <v>0</v>
      </c>
      <c r="DH363" s="550">
        <f>'Report 5I'!$AD$56</f>
        <v>0</v>
      </c>
      <c r="DI363" s="544">
        <f>'Report 5I'!$AD$57</f>
        <v>0</v>
      </c>
      <c r="DJ363" s="544">
        <f>'Report 5I'!$AD$58</f>
        <v>0</v>
      </c>
      <c r="DK363" s="544">
        <f>'Report 5I'!$AD$59</f>
        <v>0</v>
      </c>
      <c r="DL363" s="544">
        <f>'Report 5I'!$AD$60</f>
        <v>0</v>
      </c>
      <c r="DM363" s="544">
        <f>'Report 5I'!$AD$61</f>
        <v>0</v>
      </c>
      <c r="DN363" s="544">
        <f>'Report 5I'!$AD$62</f>
        <v>0</v>
      </c>
      <c r="DO363" s="544">
        <f>'Report 5I'!$AD$63</f>
        <v>0</v>
      </c>
      <c r="DP363" s="544">
        <f>'Report 5I'!$AD$64</f>
        <v>0</v>
      </c>
      <c r="DQ363" s="544">
        <f>'Report 5I'!$AD$65</f>
        <v>0</v>
      </c>
    </row>
    <row r="364" spans="2:121">
      <c r="B364" s="535" t="s">
        <v>669</v>
      </c>
      <c r="C364" s="536">
        <v>1</v>
      </c>
      <c r="D364" s="537" t="str">
        <f>'Information Input'!$M$14</f>
        <v xml:space="preserve">      -      </v>
      </c>
      <c r="E364" s="537" t="s">
        <v>135</v>
      </c>
      <c r="F364" s="538">
        <f t="shared" si="80"/>
        <v>43466</v>
      </c>
      <c r="G364" s="538">
        <f t="shared" si="81"/>
        <v>43555</v>
      </c>
      <c r="H364" s="538">
        <f>'Information Input'!$H$35</f>
        <v>43555</v>
      </c>
      <c r="I364" s="537" t="str">
        <f>'Information Input'!$J$22</f>
        <v>Quarterly</v>
      </c>
      <c r="J364" s="538">
        <f>'Information Input'!$H$30</f>
        <v>43555</v>
      </c>
      <c r="K364" s="537">
        <f>'Information Input'!$J$18</f>
        <v>2019</v>
      </c>
      <c r="L364" s="579" t="s">
        <v>99</v>
      </c>
      <c r="M364" s="540" t="s">
        <v>100</v>
      </c>
      <c r="N364" s="541" t="s">
        <v>96</v>
      </c>
      <c r="O364" s="542" t="s">
        <v>680</v>
      </c>
      <c r="P364" s="537">
        <v>70</v>
      </c>
      <c r="Q364" s="541" t="s">
        <v>212</v>
      </c>
      <c r="R364" s="541" t="s">
        <v>239</v>
      </c>
      <c r="S364" s="543">
        <f>'Report 1'!$W$18</f>
        <v>0</v>
      </c>
      <c r="T364" s="544">
        <f>'Report 1'!$W$91</f>
        <v>0</v>
      </c>
      <c r="U364" s="545">
        <f>'Report 1'!$W$177</f>
        <v>0</v>
      </c>
      <c r="AL364" s="546" t="s">
        <v>669</v>
      </c>
      <c r="AM364" s="547">
        <v>2</v>
      </c>
      <c r="AN364" s="547" t="str">
        <f>'Information Input'!$M$14</f>
        <v xml:space="preserve">      -      </v>
      </c>
      <c r="AO364" s="547" t="s">
        <v>138</v>
      </c>
      <c r="AP364" s="538">
        <f t="shared" si="85"/>
        <v>43739</v>
      </c>
      <c r="AQ364" s="538">
        <f t="shared" si="86"/>
        <v>43830</v>
      </c>
      <c r="AR364" s="538">
        <f>'Information Input'!$H$35</f>
        <v>43555</v>
      </c>
      <c r="AS364" s="547" t="str">
        <f>'Information Input'!$J$22</f>
        <v>Quarterly</v>
      </c>
      <c r="AT364" s="538">
        <f>'Information Input'!$H$30</f>
        <v>43555</v>
      </c>
      <c r="AU364" s="547">
        <f>'Information Input'!$J$18</f>
        <v>2019</v>
      </c>
      <c r="AV364" s="547" t="s">
        <v>92</v>
      </c>
      <c r="AW364" s="547" t="s">
        <v>93</v>
      </c>
      <c r="AX364" s="547" t="s">
        <v>91</v>
      </c>
      <c r="AY364" s="548" t="s">
        <v>671</v>
      </c>
      <c r="AZ364" s="547">
        <v>27</v>
      </c>
      <c r="BA364" s="549" t="s">
        <v>169</v>
      </c>
      <c r="BB364" s="543" t="s">
        <v>235</v>
      </c>
      <c r="BC364" s="550">
        <f>'Report 2'!$AC79</f>
        <v>0</v>
      </c>
      <c r="BD364" s="550">
        <f>'Report 2'!$AD79</f>
        <v>0</v>
      </c>
      <c r="BE364" s="550">
        <f>'Report 2'!$AE79</f>
        <v>0</v>
      </c>
      <c r="BF364" s="550">
        <f>'Report 2'!$AF79</f>
        <v>0</v>
      </c>
      <c r="BG364" s="550">
        <f>'Report 2'!$AG79</f>
        <v>0</v>
      </c>
      <c r="BH364" s="550">
        <f>'Report 2'!$AH79</f>
        <v>0</v>
      </c>
      <c r="BI364" s="550">
        <f>'Report 2'!$AI79</f>
        <v>0</v>
      </c>
      <c r="CC364" s="542" t="s">
        <v>669</v>
      </c>
      <c r="CD364" s="1014" t="s">
        <v>672</v>
      </c>
      <c r="CE364" s="1014" t="str">
        <f>'Information Input'!$M$14</f>
        <v xml:space="preserve">      -      </v>
      </c>
      <c r="CF364" s="551" t="s">
        <v>135</v>
      </c>
      <c r="CG364" s="552">
        <f t="shared" si="82"/>
        <v>43466</v>
      </c>
      <c r="CH364" s="552">
        <f t="shared" si="83"/>
        <v>43555</v>
      </c>
      <c r="CI364" s="552">
        <f>'Information Input'!$H$35</f>
        <v>43555</v>
      </c>
      <c r="CJ364" s="551" t="str">
        <f>'Information Input'!$J$22</f>
        <v>Quarterly</v>
      </c>
      <c r="CK364" s="552">
        <f>'Information Input'!$H$30</f>
        <v>43555</v>
      </c>
      <c r="CL364" s="551">
        <f>'Information Input'!$J$18</f>
        <v>2019</v>
      </c>
      <c r="CM364" s="1018" t="s">
        <v>96</v>
      </c>
      <c r="CN364" s="1014" t="s">
        <v>241</v>
      </c>
      <c r="CO364" s="542" t="s">
        <v>241</v>
      </c>
      <c r="CP364" s="542" t="s">
        <v>671</v>
      </c>
      <c r="CQ364" s="551">
        <v>43</v>
      </c>
      <c r="CR364" s="542" t="s">
        <v>185</v>
      </c>
      <c r="CS364" s="542" t="s">
        <v>233</v>
      </c>
      <c r="CT364" s="1015">
        <f>'Report 1'!$AQ$18</f>
        <v>0</v>
      </c>
      <c r="CU364" s="1016">
        <f>SUMIF('Report 4A'!$G$16:$G$95,$CQ364,'Report 4A'!$AY$16:$AY$95)</f>
        <v>0</v>
      </c>
      <c r="CV364" s="1017">
        <f t="shared" si="87"/>
        <v>0</v>
      </c>
      <c r="CX364" s="546" t="s">
        <v>669</v>
      </c>
      <c r="CY364" s="537" t="s">
        <v>300</v>
      </c>
      <c r="CZ364" s="537" t="str">
        <f>'Information Input'!$M$14</f>
        <v xml:space="preserve">      -      </v>
      </c>
      <c r="DA364" s="538">
        <f>'Information Input'!$H$35</f>
        <v>43555</v>
      </c>
      <c r="DB364" s="537" t="str">
        <f>'Information Input'!$J$22</f>
        <v>Quarterly</v>
      </c>
      <c r="DC364" s="552">
        <f>'Information Input'!$H$30</f>
        <v>43555</v>
      </c>
      <c r="DD364" s="553" t="str">
        <f t="shared" si="76"/>
        <v>201611</v>
      </c>
      <c r="DE364" s="541" t="s">
        <v>91</v>
      </c>
      <c r="DF364" s="541" t="s">
        <v>683</v>
      </c>
      <c r="DG364" s="544">
        <f>'Report 5I'!$AE$55</f>
        <v>0</v>
      </c>
      <c r="DH364" s="550">
        <f>'Report 5I'!$AE$56</f>
        <v>0</v>
      </c>
      <c r="DI364" s="544">
        <f>'Report 5I'!$AE$57</f>
        <v>0</v>
      </c>
      <c r="DJ364" s="544">
        <f>'Report 5I'!$AE$58</f>
        <v>0</v>
      </c>
      <c r="DK364" s="544">
        <f>'Report 5I'!$AE$59</f>
        <v>0</v>
      </c>
      <c r="DL364" s="544">
        <f>'Report 5I'!$AE$60</f>
        <v>0</v>
      </c>
      <c r="DM364" s="544">
        <f>'Report 5I'!$AE$61</f>
        <v>0</v>
      </c>
      <c r="DN364" s="544">
        <f>'Report 5I'!$AE$62</f>
        <v>0</v>
      </c>
      <c r="DO364" s="544">
        <f>'Report 5I'!$AE$63</f>
        <v>0</v>
      </c>
      <c r="DP364" s="544">
        <f>'Report 5I'!$AE$64</f>
        <v>0</v>
      </c>
      <c r="DQ364" s="544">
        <f>'Report 5I'!$AE$65</f>
        <v>0</v>
      </c>
    </row>
    <row r="365" spans="2:121">
      <c r="B365" s="535" t="s">
        <v>669</v>
      </c>
      <c r="C365" s="536">
        <v>1</v>
      </c>
      <c r="D365" s="537" t="str">
        <f>'Information Input'!$M$14</f>
        <v xml:space="preserve">      -      </v>
      </c>
      <c r="E365" s="537" t="s">
        <v>135</v>
      </c>
      <c r="F365" s="538">
        <f t="shared" si="80"/>
        <v>43466</v>
      </c>
      <c r="G365" s="538">
        <f t="shared" si="81"/>
        <v>43555</v>
      </c>
      <c r="H365" s="538">
        <f>'Information Input'!$H$35</f>
        <v>43555</v>
      </c>
      <c r="I365" s="537" t="str">
        <f>'Information Input'!$J$22</f>
        <v>Quarterly</v>
      </c>
      <c r="J365" s="538">
        <f>'Information Input'!$H$30</f>
        <v>43555</v>
      </c>
      <c r="K365" s="537">
        <f>'Information Input'!$J$18</f>
        <v>2019</v>
      </c>
      <c r="L365" s="579" t="s">
        <v>99</v>
      </c>
      <c r="M365" s="540" t="s">
        <v>100</v>
      </c>
      <c r="N365" s="541" t="s">
        <v>96</v>
      </c>
      <c r="O365" s="542" t="s">
        <v>680</v>
      </c>
      <c r="P365" s="537">
        <v>71</v>
      </c>
      <c r="Q365" s="541" t="s">
        <v>213</v>
      </c>
      <c r="R365" s="541" t="s">
        <v>239</v>
      </c>
      <c r="S365" s="543">
        <f>'Report 1'!$W$18</f>
        <v>0</v>
      </c>
      <c r="T365" s="544">
        <f>'Report 1'!$W$92</f>
        <v>0</v>
      </c>
      <c r="U365" s="545">
        <f>'Report 1'!$W$178</f>
        <v>0</v>
      </c>
      <c r="AL365" s="546" t="s">
        <v>669</v>
      </c>
      <c r="AM365" s="547">
        <v>2</v>
      </c>
      <c r="AN365" s="547" t="str">
        <f>'Information Input'!$M$14</f>
        <v xml:space="preserve">      -      </v>
      </c>
      <c r="AO365" s="547" t="s">
        <v>138</v>
      </c>
      <c r="AP365" s="538">
        <f t="shared" si="85"/>
        <v>43739</v>
      </c>
      <c r="AQ365" s="538">
        <f t="shared" si="86"/>
        <v>43830</v>
      </c>
      <c r="AR365" s="538">
        <f>'Information Input'!$H$35</f>
        <v>43555</v>
      </c>
      <c r="AS365" s="547" t="str">
        <f>'Information Input'!$J$22</f>
        <v>Quarterly</v>
      </c>
      <c r="AT365" s="538">
        <f>'Information Input'!$H$30</f>
        <v>43555</v>
      </c>
      <c r="AU365" s="547">
        <f>'Information Input'!$J$18</f>
        <v>2019</v>
      </c>
      <c r="AV365" s="547" t="s">
        <v>92</v>
      </c>
      <c r="AW365" s="547" t="s">
        <v>93</v>
      </c>
      <c r="AX365" s="547" t="s">
        <v>91</v>
      </c>
      <c r="AY365" s="548" t="s">
        <v>671</v>
      </c>
      <c r="AZ365" s="547">
        <v>28</v>
      </c>
      <c r="BA365" s="549" t="s">
        <v>170</v>
      </c>
      <c r="BB365" s="543" t="s">
        <v>235</v>
      </c>
      <c r="BC365" s="550">
        <f>'Report 2'!$AC80</f>
        <v>0</v>
      </c>
      <c r="BD365" s="550">
        <f>'Report 2'!$AD80</f>
        <v>0</v>
      </c>
      <c r="BE365" s="550">
        <f>'Report 2'!$AE80</f>
        <v>0</v>
      </c>
      <c r="BF365" s="550">
        <f>'Report 2'!$AF80</f>
        <v>0</v>
      </c>
      <c r="BG365" s="550">
        <f>'Report 2'!$AG80</f>
        <v>0</v>
      </c>
      <c r="BH365" s="550">
        <f>'Report 2'!$AH80</f>
        <v>0</v>
      </c>
      <c r="BI365" s="550">
        <f>'Report 2'!$AI80</f>
        <v>0</v>
      </c>
      <c r="CC365" s="542" t="s">
        <v>669</v>
      </c>
      <c r="CD365" s="1014" t="s">
        <v>672</v>
      </c>
      <c r="CE365" s="1014" t="str">
        <f>'Information Input'!$M$14</f>
        <v xml:space="preserve">      -      </v>
      </c>
      <c r="CF365" s="551" t="s">
        <v>135</v>
      </c>
      <c r="CG365" s="552">
        <f t="shared" si="82"/>
        <v>43466</v>
      </c>
      <c r="CH365" s="552">
        <f t="shared" si="83"/>
        <v>43555</v>
      </c>
      <c r="CI365" s="552">
        <f>'Information Input'!$H$35</f>
        <v>43555</v>
      </c>
      <c r="CJ365" s="551" t="str">
        <f>'Information Input'!$J$22</f>
        <v>Quarterly</v>
      </c>
      <c r="CK365" s="552">
        <f>'Information Input'!$H$30</f>
        <v>43555</v>
      </c>
      <c r="CL365" s="551">
        <f>'Information Input'!$J$18</f>
        <v>2019</v>
      </c>
      <c r="CM365" s="551" t="s">
        <v>96</v>
      </c>
      <c r="CN365" s="1014" t="s">
        <v>241</v>
      </c>
      <c r="CO365" s="542" t="s">
        <v>241</v>
      </c>
      <c r="CP365" s="542" t="s">
        <v>675</v>
      </c>
      <c r="CQ365" s="551">
        <v>45</v>
      </c>
      <c r="CR365" s="542" t="s">
        <v>187</v>
      </c>
      <c r="CS365" s="542" t="s">
        <v>239</v>
      </c>
      <c r="CT365" s="1015">
        <f>'Report 1'!$AQ$18</f>
        <v>0</v>
      </c>
      <c r="CU365" s="1016">
        <f>SUMIF('Report 4A'!$G$16:$G$95,$CQ365,'Report 4A'!$AY$16:$AY$95)</f>
        <v>0</v>
      </c>
      <c r="CV365" s="1017">
        <f t="shared" si="84"/>
        <v>0</v>
      </c>
      <c r="CX365" s="546" t="s">
        <v>669</v>
      </c>
      <c r="CY365" s="537" t="s">
        <v>300</v>
      </c>
      <c r="CZ365" s="537" t="str">
        <f>'Information Input'!$M$14</f>
        <v xml:space="preserve">      -      </v>
      </c>
      <c r="DA365" s="538">
        <f>'Information Input'!$H$35</f>
        <v>43555</v>
      </c>
      <c r="DB365" s="537" t="str">
        <f>'Information Input'!$J$22</f>
        <v>Quarterly</v>
      </c>
      <c r="DC365" s="552">
        <f>'Information Input'!$H$30</f>
        <v>43555</v>
      </c>
      <c r="DD365" s="553" t="str">
        <f t="shared" si="76"/>
        <v>201610</v>
      </c>
      <c r="DE365" s="541" t="s">
        <v>91</v>
      </c>
      <c r="DF365" s="541" t="s">
        <v>683</v>
      </c>
      <c r="DG365" s="544">
        <f>'Report 5I'!$AF$55</f>
        <v>0</v>
      </c>
      <c r="DH365" s="550">
        <f>'Report 5I'!$AF$56</f>
        <v>0</v>
      </c>
      <c r="DI365" s="544">
        <f>'Report 5I'!$AF$57</f>
        <v>0</v>
      </c>
      <c r="DJ365" s="544">
        <f>'Report 5I'!$AF$58</f>
        <v>0</v>
      </c>
      <c r="DK365" s="544">
        <f>'Report 5I'!$AF$59</f>
        <v>0</v>
      </c>
      <c r="DL365" s="544">
        <f>'Report 5I'!$AF$60</f>
        <v>0</v>
      </c>
      <c r="DM365" s="544">
        <f>'Report 5I'!$AF$61</f>
        <v>0</v>
      </c>
      <c r="DN365" s="544">
        <f>'Report 5I'!$AF$62</f>
        <v>0</v>
      </c>
      <c r="DO365" s="544">
        <f>'Report 5I'!$AF$63</f>
        <v>0</v>
      </c>
      <c r="DP365" s="544">
        <f>'Report 5I'!$AF$64</f>
        <v>0</v>
      </c>
      <c r="DQ365" s="544">
        <f>'Report 5I'!$AF$65</f>
        <v>0</v>
      </c>
    </row>
    <row r="366" spans="2:121">
      <c r="B366" s="573" t="s">
        <v>669</v>
      </c>
      <c r="C366" s="574">
        <v>1</v>
      </c>
      <c r="D366" s="562" t="str">
        <f>'Information Input'!$M$14</f>
        <v xml:space="preserve">      -      </v>
      </c>
      <c r="E366" s="562" t="s">
        <v>135</v>
      </c>
      <c r="F366" s="559">
        <f t="shared" si="80"/>
        <v>43466</v>
      </c>
      <c r="G366" s="559">
        <f t="shared" si="81"/>
        <v>43555</v>
      </c>
      <c r="H366" s="559">
        <f>'Information Input'!$H$35</f>
        <v>43555</v>
      </c>
      <c r="I366" s="562" t="str">
        <f>'Information Input'!$J$22</f>
        <v>Quarterly</v>
      </c>
      <c r="J366" s="559">
        <f>'Information Input'!$H$30</f>
        <v>43555</v>
      </c>
      <c r="K366" s="562">
        <f>'Information Input'!$J$18</f>
        <v>2019</v>
      </c>
      <c r="L366" s="580" t="s">
        <v>99</v>
      </c>
      <c r="M366" s="564" t="s">
        <v>100</v>
      </c>
      <c r="N366" s="561" t="s">
        <v>96</v>
      </c>
      <c r="O366" s="575" t="s">
        <v>674</v>
      </c>
      <c r="P366" s="537">
        <v>72</v>
      </c>
      <c r="Q366" s="541" t="s">
        <v>214</v>
      </c>
      <c r="R366" s="561" t="s">
        <v>239</v>
      </c>
      <c r="S366" s="560">
        <f>'Report 1'!$W$18</f>
        <v>0</v>
      </c>
      <c r="T366" s="568">
        <f>'Report 1'!$W$93</f>
        <v>0</v>
      </c>
      <c r="U366" s="571">
        <f>'Report 1'!$W$179</f>
        <v>0</v>
      </c>
      <c r="AL366" s="546" t="s">
        <v>669</v>
      </c>
      <c r="AM366" s="547">
        <v>2</v>
      </c>
      <c r="AN366" s="547" t="str">
        <f>'Information Input'!$M$14</f>
        <v xml:space="preserve">      -      </v>
      </c>
      <c r="AO366" s="547" t="s">
        <v>138</v>
      </c>
      <c r="AP366" s="538">
        <f t="shared" si="85"/>
        <v>43739</v>
      </c>
      <c r="AQ366" s="538">
        <f t="shared" si="86"/>
        <v>43830</v>
      </c>
      <c r="AR366" s="538">
        <f>'Information Input'!$H$35</f>
        <v>43555</v>
      </c>
      <c r="AS366" s="547" t="str">
        <f>'Information Input'!$J$22</f>
        <v>Quarterly</v>
      </c>
      <c r="AT366" s="538">
        <f>'Information Input'!$H$30</f>
        <v>43555</v>
      </c>
      <c r="AU366" s="547">
        <f>'Information Input'!$J$18</f>
        <v>2019</v>
      </c>
      <c r="AV366" s="547" t="s">
        <v>92</v>
      </c>
      <c r="AW366" s="547" t="s">
        <v>93</v>
      </c>
      <c r="AX366" s="547" t="s">
        <v>91</v>
      </c>
      <c r="AY366" s="548" t="s">
        <v>671</v>
      </c>
      <c r="AZ366" s="547">
        <v>29</v>
      </c>
      <c r="BA366" s="549" t="s">
        <v>171</v>
      </c>
      <c r="BB366" s="543" t="s">
        <v>238</v>
      </c>
      <c r="BC366" s="550">
        <f>'Report 2'!$AC81</f>
        <v>0</v>
      </c>
      <c r="BD366" s="550">
        <f>'Report 2'!$AD81</f>
        <v>0</v>
      </c>
      <c r="BE366" s="550">
        <f>'Report 2'!$AE81</f>
        <v>0</v>
      </c>
      <c r="BF366" s="550">
        <f>'Report 2'!$AF81</f>
        <v>0</v>
      </c>
      <c r="BG366" s="550">
        <f>'Report 2'!$AG81</f>
        <v>0</v>
      </c>
      <c r="BH366" s="550">
        <f>'Report 2'!$AH81</f>
        <v>0</v>
      </c>
      <c r="BI366" s="550">
        <f>'Report 2'!$AI81</f>
        <v>0</v>
      </c>
      <c r="CC366" s="542" t="s">
        <v>669</v>
      </c>
      <c r="CD366" s="1014" t="s">
        <v>672</v>
      </c>
      <c r="CE366" s="1014" t="str">
        <f>'Information Input'!$M$14</f>
        <v xml:space="preserve">      -      </v>
      </c>
      <c r="CF366" s="551" t="s">
        <v>135</v>
      </c>
      <c r="CG366" s="552">
        <f t="shared" si="82"/>
        <v>43466</v>
      </c>
      <c r="CH366" s="552">
        <f t="shared" si="83"/>
        <v>43555</v>
      </c>
      <c r="CI366" s="552">
        <f>'Information Input'!$H$35</f>
        <v>43555</v>
      </c>
      <c r="CJ366" s="551" t="str">
        <f>'Information Input'!$J$22</f>
        <v>Quarterly</v>
      </c>
      <c r="CK366" s="552">
        <f>'Information Input'!$H$30</f>
        <v>43555</v>
      </c>
      <c r="CL366" s="551">
        <f>'Information Input'!$J$18</f>
        <v>2019</v>
      </c>
      <c r="CM366" s="551" t="s">
        <v>96</v>
      </c>
      <c r="CN366" s="1014" t="s">
        <v>241</v>
      </c>
      <c r="CO366" s="542" t="s">
        <v>241</v>
      </c>
      <c r="CP366" s="542" t="s">
        <v>675</v>
      </c>
      <c r="CQ366" s="551">
        <v>46</v>
      </c>
      <c r="CR366" s="542" t="s">
        <v>188</v>
      </c>
      <c r="CS366" s="542" t="s">
        <v>239</v>
      </c>
      <c r="CT366" s="1015">
        <f>'Report 1'!$AQ$18</f>
        <v>0</v>
      </c>
      <c r="CU366" s="1016">
        <f>SUMIF('Report 4A'!$G$16:$G$95,$CQ366,'Report 4A'!$AY$16:$AY$95)</f>
        <v>0</v>
      </c>
      <c r="CV366" s="1017">
        <f t="shared" si="84"/>
        <v>0</v>
      </c>
      <c r="CX366" s="546" t="s">
        <v>669</v>
      </c>
      <c r="CY366" s="537" t="s">
        <v>300</v>
      </c>
      <c r="CZ366" s="537" t="str">
        <f>'Information Input'!$M$14</f>
        <v xml:space="preserve">      -      </v>
      </c>
      <c r="DA366" s="552">
        <f>'Information Input'!$H$35</f>
        <v>43555</v>
      </c>
      <c r="DB366" s="537" t="str">
        <f>'Information Input'!$J$22</f>
        <v>Quarterly</v>
      </c>
      <c r="DC366" s="552">
        <f>'Information Input'!$H$30</f>
        <v>43555</v>
      </c>
      <c r="DD366" s="553" t="str">
        <f t="shared" si="76"/>
        <v>201609</v>
      </c>
      <c r="DE366" s="541" t="s">
        <v>91</v>
      </c>
      <c r="DF366" s="541" t="s">
        <v>683</v>
      </c>
      <c r="DG366" s="544">
        <f>'Report 5I'!$AG$55</f>
        <v>0</v>
      </c>
      <c r="DH366" s="550">
        <f>'Report 5I'!$AG$56</f>
        <v>0</v>
      </c>
      <c r="DI366" s="544">
        <f>'Report 5I'!$AG$57</f>
        <v>0</v>
      </c>
      <c r="DJ366" s="544">
        <f>'Report 5I'!$AG$58</f>
        <v>0</v>
      </c>
      <c r="DK366" s="544">
        <f>'Report 5I'!$AG$59</f>
        <v>0</v>
      </c>
      <c r="DL366" s="544">
        <f>'Report 5I'!$AG$60</f>
        <v>0</v>
      </c>
      <c r="DM366" s="544">
        <f>'Report 5I'!$AG$61</f>
        <v>0</v>
      </c>
      <c r="DN366" s="544">
        <f>'Report 5I'!$AG$62</f>
        <v>0</v>
      </c>
      <c r="DO366" s="544">
        <f>'Report 5I'!$AG$63</f>
        <v>0</v>
      </c>
      <c r="DP366" s="544">
        <f>'Report 5I'!$AG$64</f>
        <v>0</v>
      </c>
      <c r="DQ366" s="544">
        <f>'Report 5I'!$AG$65</f>
        <v>0</v>
      </c>
    </row>
    <row r="367" spans="2:121">
      <c r="B367" s="515" t="s">
        <v>669</v>
      </c>
      <c r="C367" s="516">
        <v>1</v>
      </c>
      <c r="D367" s="517" t="str">
        <f>'Information Input'!$M$14</f>
        <v xml:space="preserve">      -      </v>
      </c>
      <c r="E367" s="517" t="s">
        <v>135</v>
      </c>
      <c r="F367" s="518">
        <f t="shared" si="80"/>
        <v>43466</v>
      </c>
      <c r="G367" s="518">
        <f t="shared" si="81"/>
        <v>43555</v>
      </c>
      <c r="H367" s="519">
        <f>'Information Input'!$H$35</f>
        <v>43555</v>
      </c>
      <c r="I367" s="517" t="str">
        <f>'Information Input'!$J$22</f>
        <v>Quarterly</v>
      </c>
      <c r="J367" s="519">
        <f>'Information Input'!$H$30</f>
        <v>43555</v>
      </c>
      <c r="K367" s="517">
        <f>'Information Input'!$J$18</f>
        <v>2019</v>
      </c>
      <c r="L367" s="578" t="s">
        <v>101</v>
      </c>
      <c r="M367" s="521" t="s">
        <v>102</v>
      </c>
      <c r="N367" s="522" t="s">
        <v>103</v>
      </c>
      <c r="O367" s="523" t="s">
        <v>670</v>
      </c>
      <c r="P367" s="517">
        <v>2</v>
      </c>
      <c r="Q367" s="522" t="s">
        <v>142</v>
      </c>
      <c r="R367" s="522" t="s">
        <v>239</v>
      </c>
      <c r="S367" s="524">
        <f>'Report 1'!$AB$18</f>
        <v>0</v>
      </c>
      <c r="T367" s="525">
        <f>'Report 1'!$AB$20</f>
        <v>0</v>
      </c>
      <c r="U367" s="526">
        <f>'Report 1'!$AB$106</f>
        <v>0</v>
      </c>
      <c r="AL367" s="546" t="s">
        <v>669</v>
      </c>
      <c r="AM367" s="547">
        <v>2</v>
      </c>
      <c r="AN367" s="547" t="str">
        <f>'Information Input'!$M$14</f>
        <v xml:space="preserve">      -      </v>
      </c>
      <c r="AO367" s="547" t="s">
        <v>138</v>
      </c>
      <c r="AP367" s="538">
        <f t="shared" si="85"/>
        <v>43739</v>
      </c>
      <c r="AQ367" s="538">
        <f t="shared" si="86"/>
        <v>43830</v>
      </c>
      <c r="AR367" s="538">
        <f>'Information Input'!$H$35</f>
        <v>43555</v>
      </c>
      <c r="AS367" s="547" t="str">
        <f>'Information Input'!$J$22</f>
        <v>Quarterly</v>
      </c>
      <c r="AT367" s="538">
        <f>'Information Input'!$H$30</f>
        <v>43555</v>
      </c>
      <c r="AU367" s="547">
        <f>'Information Input'!$J$18</f>
        <v>2019</v>
      </c>
      <c r="AV367" s="547" t="s">
        <v>92</v>
      </c>
      <c r="AW367" s="547" t="s">
        <v>93</v>
      </c>
      <c r="AX367" s="547" t="s">
        <v>91</v>
      </c>
      <c r="AY367" s="548" t="s">
        <v>671</v>
      </c>
      <c r="AZ367" s="547">
        <v>30</v>
      </c>
      <c r="BA367" s="549" t="s">
        <v>172</v>
      </c>
      <c r="BB367" s="543" t="s">
        <v>238</v>
      </c>
      <c r="BC367" s="550">
        <f>'Report 2'!$AC82</f>
        <v>0</v>
      </c>
      <c r="BD367" s="550">
        <f>'Report 2'!$AD82</f>
        <v>0</v>
      </c>
      <c r="BE367" s="550">
        <f>'Report 2'!$AE82</f>
        <v>0</v>
      </c>
      <c r="BF367" s="550">
        <f>'Report 2'!$AF82</f>
        <v>0</v>
      </c>
      <c r="BG367" s="550">
        <f>'Report 2'!$AG82</f>
        <v>0</v>
      </c>
      <c r="BH367" s="550">
        <f>'Report 2'!$AH82</f>
        <v>0</v>
      </c>
      <c r="BI367" s="550">
        <f>'Report 2'!$AI82</f>
        <v>0</v>
      </c>
      <c r="CC367" s="542" t="s">
        <v>669</v>
      </c>
      <c r="CD367" s="1014" t="s">
        <v>672</v>
      </c>
      <c r="CE367" s="1014" t="str">
        <f>'Information Input'!$M$14</f>
        <v xml:space="preserve">      -      </v>
      </c>
      <c r="CF367" s="551" t="s">
        <v>135</v>
      </c>
      <c r="CG367" s="552">
        <f t="shared" si="82"/>
        <v>43466</v>
      </c>
      <c r="CH367" s="552">
        <f t="shared" si="83"/>
        <v>43555</v>
      </c>
      <c r="CI367" s="552">
        <f>'Information Input'!$H$35</f>
        <v>43555</v>
      </c>
      <c r="CJ367" s="551" t="str">
        <f>'Information Input'!$J$22</f>
        <v>Quarterly</v>
      </c>
      <c r="CK367" s="552">
        <f>'Information Input'!$H$30</f>
        <v>43555</v>
      </c>
      <c r="CL367" s="551">
        <f>'Information Input'!$J$18</f>
        <v>2019</v>
      </c>
      <c r="CM367" s="551" t="s">
        <v>96</v>
      </c>
      <c r="CN367" s="1014" t="s">
        <v>241</v>
      </c>
      <c r="CO367" s="542" t="s">
        <v>241</v>
      </c>
      <c r="CP367" s="542" t="s">
        <v>675</v>
      </c>
      <c r="CQ367" s="551">
        <v>47</v>
      </c>
      <c r="CR367" s="542" t="s">
        <v>189</v>
      </c>
      <c r="CS367" s="542" t="s">
        <v>239</v>
      </c>
      <c r="CT367" s="1015">
        <f>'Report 1'!$AQ$18</f>
        <v>0</v>
      </c>
      <c r="CU367" s="1016">
        <f>SUMIF('Report 4A'!$G$16:$G$95,$CQ367,'Report 4A'!$AY$16:$AY$95)</f>
        <v>0</v>
      </c>
      <c r="CV367" s="1017">
        <f t="shared" si="84"/>
        <v>0</v>
      </c>
      <c r="CX367" s="546" t="s">
        <v>669</v>
      </c>
      <c r="CY367" s="537" t="s">
        <v>300</v>
      </c>
      <c r="CZ367" s="537" t="str">
        <f>'Information Input'!$M$14</f>
        <v xml:space="preserve">      -      </v>
      </c>
      <c r="DA367" s="538">
        <f>'Information Input'!$H$35</f>
        <v>43555</v>
      </c>
      <c r="DB367" s="537" t="str">
        <f>'Information Input'!$J$22</f>
        <v>Quarterly</v>
      </c>
      <c r="DC367" s="552">
        <f>'Information Input'!$H$30</f>
        <v>43555</v>
      </c>
      <c r="DD367" s="553" t="str">
        <f t="shared" si="76"/>
        <v>201608</v>
      </c>
      <c r="DE367" s="541" t="s">
        <v>91</v>
      </c>
      <c r="DF367" s="541" t="s">
        <v>683</v>
      </c>
      <c r="DG367" s="544">
        <f>'Report 5I'!$AH$55</f>
        <v>0</v>
      </c>
      <c r="DH367" s="550">
        <f>'Report 5I'!$AH$56</f>
        <v>0</v>
      </c>
      <c r="DI367" s="544">
        <f>'Report 5I'!$AH$57</f>
        <v>0</v>
      </c>
      <c r="DJ367" s="544">
        <f>'Report 5I'!$AH$58</f>
        <v>0</v>
      </c>
      <c r="DK367" s="544">
        <f>'Report 5I'!$AH$59</f>
        <v>0</v>
      </c>
      <c r="DL367" s="544">
        <f>'Report 5I'!$AH$60</f>
        <v>0</v>
      </c>
      <c r="DM367" s="544">
        <f>'Report 5I'!$AH$61</f>
        <v>0</v>
      </c>
      <c r="DN367" s="544">
        <f>'Report 5I'!$AH$62</f>
        <v>0</v>
      </c>
      <c r="DO367" s="544">
        <f>'Report 5I'!$AH$63</f>
        <v>0</v>
      </c>
      <c r="DP367" s="544">
        <f>'Report 5I'!$AH$64</f>
        <v>0</v>
      </c>
      <c r="DQ367" s="544">
        <f>'Report 5I'!$AH$65</f>
        <v>0</v>
      </c>
    </row>
    <row r="368" spans="2:121">
      <c r="B368" s="535" t="s">
        <v>669</v>
      </c>
      <c r="C368" s="536">
        <v>1</v>
      </c>
      <c r="D368" s="537" t="str">
        <f>'Information Input'!$M$14</f>
        <v xml:space="preserve">      -      </v>
      </c>
      <c r="E368" s="537" t="s">
        <v>135</v>
      </c>
      <c r="F368" s="538">
        <f t="shared" si="80"/>
        <v>43466</v>
      </c>
      <c r="G368" s="538">
        <f t="shared" si="81"/>
        <v>43555</v>
      </c>
      <c r="H368" s="538">
        <f>'Information Input'!$H$35</f>
        <v>43555</v>
      </c>
      <c r="I368" s="537" t="str">
        <f>'Information Input'!$J$22</f>
        <v>Quarterly</v>
      </c>
      <c r="J368" s="538">
        <f>'Information Input'!$H$30</f>
        <v>43555</v>
      </c>
      <c r="K368" s="537">
        <f>'Information Input'!$J$18</f>
        <v>2019</v>
      </c>
      <c r="L368" s="579" t="s">
        <v>101</v>
      </c>
      <c r="M368" s="540" t="s">
        <v>102</v>
      </c>
      <c r="N368" s="541" t="s">
        <v>103</v>
      </c>
      <c r="O368" s="542" t="s">
        <v>670</v>
      </c>
      <c r="P368" s="537">
        <v>3</v>
      </c>
      <c r="Q368" s="541" t="s">
        <v>143</v>
      </c>
      <c r="R368" s="541" t="s">
        <v>239</v>
      </c>
      <c r="S368" s="543">
        <f>'Report 1'!$AB$18</f>
        <v>0</v>
      </c>
      <c r="T368" s="544">
        <f>'Report 1'!$AB$21</f>
        <v>0</v>
      </c>
      <c r="U368" s="545">
        <f>'Report 1'!$AB$107</f>
        <v>0</v>
      </c>
      <c r="AL368" s="546" t="s">
        <v>669</v>
      </c>
      <c r="AM368" s="547">
        <v>2</v>
      </c>
      <c r="AN368" s="547" t="str">
        <f>'Information Input'!$M$14</f>
        <v xml:space="preserve">      -      </v>
      </c>
      <c r="AO368" s="547" t="s">
        <v>138</v>
      </c>
      <c r="AP368" s="538">
        <f t="shared" si="85"/>
        <v>43739</v>
      </c>
      <c r="AQ368" s="538">
        <f t="shared" si="86"/>
        <v>43830</v>
      </c>
      <c r="AR368" s="538">
        <f>'Information Input'!$H$35</f>
        <v>43555</v>
      </c>
      <c r="AS368" s="547" t="str">
        <f>'Information Input'!$J$22</f>
        <v>Quarterly</v>
      </c>
      <c r="AT368" s="538">
        <f>'Information Input'!$H$30</f>
        <v>43555</v>
      </c>
      <c r="AU368" s="547">
        <f>'Information Input'!$J$18</f>
        <v>2019</v>
      </c>
      <c r="AV368" s="547" t="s">
        <v>92</v>
      </c>
      <c r="AW368" s="547" t="s">
        <v>93</v>
      </c>
      <c r="AX368" s="547" t="s">
        <v>91</v>
      </c>
      <c r="AY368" s="548" t="s">
        <v>671</v>
      </c>
      <c r="AZ368" s="547">
        <v>31</v>
      </c>
      <c r="BA368" s="549" t="s">
        <v>173</v>
      </c>
      <c r="BB368" s="543" t="s">
        <v>233</v>
      </c>
      <c r="BC368" s="550">
        <f>'Report 2'!$AC83</f>
        <v>0</v>
      </c>
      <c r="BD368" s="550">
        <f>'Report 2'!$AD83</f>
        <v>0</v>
      </c>
      <c r="BE368" s="550">
        <f>'Report 2'!$AE83</f>
        <v>0</v>
      </c>
      <c r="BF368" s="550">
        <f>'Report 2'!$AF83</f>
        <v>0</v>
      </c>
      <c r="BG368" s="550">
        <f>'Report 2'!$AG83</f>
        <v>0</v>
      </c>
      <c r="BH368" s="550">
        <f>'Report 2'!$AH83</f>
        <v>0</v>
      </c>
      <c r="BI368" s="550">
        <f>'Report 2'!$AI83</f>
        <v>0</v>
      </c>
      <c r="CC368" s="542" t="s">
        <v>669</v>
      </c>
      <c r="CD368" s="1014" t="s">
        <v>672</v>
      </c>
      <c r="CE368" s="1014" t="str">
        <f>'Information Input'!$M$14</f>
        <v xml:space="preserve">      -      </v>
      </c>
      <c r="CF368" s="551" t="s">
        <v>135</v>
      </c>
      <c r="CG368" s="552">
        <f t="shared" si="82"/>
        <v>43466</v>
      </c>
      <c r="CH368" s="552">
        <f t="shared" si="83"/>
        <v>43555</v>
      </c>
      <c r="CI368" s="552">
        <f>'Information Input'!$H$35</f>
        <v>43555</v>
      </c>
      <c r="CJ368" s="551" t="str">
        <f>'Information Input'!$J$22</f>
        <v>Quarterly</v>
      </c>
      <c r="CK368" s="552">
        <f>'Information Input'!$H$30</f>
        <v>43555</v>
      </c>
      <c r="CL368" s="551">
        <f>'Information Input'!$J$18</f>
        <v>2019</v>
      </c>
      <c r="CM368" s="551" t="s">
        <v>96</v>
      </c>
      <c r="CN368" s="1014" t="s">
        <v>241</v>
      </c>
      <c r="CO368" s="542" t="s">
        <v>241</v>
      </c>
      <c r="CP368" s="542" t="s">
        <v>675</v>
      </c>
      <c r="CQ368" s="551">
        <v>48</v>
      </c>
      <c r="CR368" s="542" t="s">
        <v>190</v>
      </c>
      <c r="CS368" s="542" t="s">
        <v>239</v>
      </c>
      <c r="CT368" s="1015">
        <f>'Report 1'!$AQ$18</f>
        <v>0</v>
      </c>
      <c r="CU368" s="1016">
        <f>SUMIF('Report 4A'!$G$16:$G$95,$CQ368,'Report 4A'!$AY$16:$AY$95)</f>
        <v>0</v>
      </c>
      <c r="CV368" s="1017">
        <f t="shared" si="84"/>
        <v>0</v>
      </c>
      <c r="CX368" s="546" t="s">
        <v>669</v>
      </c>
      <c r="CY368" s="537" t="s">
        <v>300</v>
      </c>
      <c r="CZ368" s="537" t="str">
        <f>'Information Input'!$M$14</f>
        <v xml:space="preserve">      -      </v>
      </c>
      <c r="DA368" s="538">
        <f>'Information Input'!$H$35</f>
        <v>43555</v>
      </c>
      <c r="DB368" s="537" t="str">
        <f>'Information Input'!$J$22</f>
        <v>Quarterly</v>
      </c>
      <c r="DC368" s="552">
        <f>'Information Input'!$H$30</f>
        <v>43555</v>
      </c>
      <c r="DD368" s="553" t="str">
        <f t="shared" ref="DD368:DD431" si="88">DD332</f>
        <v>201607</v>
      </c>
      <c r="DE368" s="541" t="s">
        <v>91</v>
      </c>
      <c r="DF368" s="541" t="s">
        <v>683</v>
      </c>
      <c r="DG368" s="544">
        <f>'Report 5I'!$AI$55</f>
        <v>0</v>
      </c>
      <c r="DH368" s="550">
        <f>'Report 5I'!$AI$56</f>
        <v>0</v>
      </c>
      <c r="DI368" s="544">
        <f>'Report 5I'!$AI$57</f>
        <v>0</v>
      </c>
      <c r="DJ368" s="544">
        <f>'Report 5I'!$AI$58</f>
        <v>0</v>
      </c>
      <c r="DK368" s="544">
        <f>'Report 5I'!$AI$59</f>
        <v>0</v>
      </c>
      <c r="DL368" s="544">
        <f>'Report 5I'!$AI$60</f>
        <v>0</v>
      </c>
      <c r="DM368" s="544">
        <f>'Report 5I'!$AI$61</f>
        <v>0</v>
      </c>
      <c r="DN368" s="544">
        <f>'Report 5I'!$AI$62</f>
        <v>0</v>
      </c>
      <c r="DO368" s="544">
        <f>'Report 5I'!$AI$63</f>
        <v>0</v>
      </c>
      <c r="DP368" s="544">
        <f>'Report 5I'!$AI$64</f>
        <v>0</v>
      </c>
      <c r="DQ368" s="544">
        <f>'Report 5I'!$AI$65</f>
        <v>0</v>
      </c>
    </row>
    <row r="369" spans="2:121">
      <c r="B369" s="535" t="s">
        <v>669</v>
      </c>
      <c r="C369" s="536">
        <v>1</v>
      </c>
      <c r="D369" s="537" t="str">
        <f>'Information Input'!$M$14</f>
        <v xml:space="preserve">      -      </v>
      </c>
      <c r="E369" s="537" t="s">
        <v>135</v>
      </c>
      <c r="F369" s="538">
        <f t="shared" si="80"/>
        <v>43466</v>
      </c>
      <c r="G369" s="538">
        <f t="shared" si="81"/>
        <v>43555</v>
      </c>
      <c r="H369" s="538">
        <f>'Information Input'!$H$35</f>
        <v>43555</v>
      </c>
      <c r="I369" s="537" t="str">
        <f>'Information Input'!$J$22</f>
        <v>Quarterly</v>
      </c>
      <c r="J369" s="538">
        <f>'Information Input'!$H$30</f>
        <v>43555</v>
      </c>
      <c r="K369" s="537">
        <f>'Information Input'!$J$18</f>
        <v>2019</v>
      </c>
      <c r="L369" s="579" t="s">
        <v>101</v>
      </c>
      <c r="M369" s="540" t="s">
        <v>102</v>
      </c>
      <c r="N369" s="541" t="s">
        <v>103</v>
      </c>
      <c r="O369" s="542" t="s">
        <v>670</v>
      </c>
      <c r="P369" s="537">
        <v>4</v>
      </c>
      <c r="Q369" s="541" t="s">
        <v>144</v>
      </c>
      <c r="R369" s="541" t="s">
        <v>239</v>
      </c>
      <c r="S369" s="543">
        <f>'Report 1'!$AB$18</f>
        <v>0</v>
      </c>
      <c r="T369" s="544">
        <f>'Report 1'!$AB$22</f>
        <v>0</v>
      </c>
      <c r="U369" s="545">
        <f>'Report 1'!$AB$108</f>
        <v>0</v>
      </c>
      <c r="AL369" s="546" t="s">
        <v>669</v>
      </c>
      <c r="AM369" s="547">
        <v>2</v>
      </c>
      <c r="AN369" s="547" t="str">
        <f>'Information Input'!$M$14</f>
        <v xml:space="preserve">      -      </v>
      </c>
      <c r="AO369" s="547" t="s">
        <v>138</v>
      </c>
      <c r="AP369" s="538">
        <f t="shared" si="85"/>
        <v>43739</v>
      </c>
      <c r="AQ369" s="538">
        <f t="shared" si="86"/>
        <v>43830</v>
      </c>
      <c r="AR369" s="538">
        <f>'Information Input'!$H$35</f>
        <v>43555</v>
      </c>
      <c r="AS369" s="547" t="str">
        <f>'Information Input'!$J$22</f>
        <v>Quarterly</v>
      </c>
      <c r="AT369" s="538">
        <f>'Information Input'!$H$30</f>
        <v>43555</v>
      </c>
      <c r="AU369" s="547">
        <f>'Information Input'!$J$18</f>
        <v>2019</v>
      </c>
      <c r="AV369" s="547" t="s">
        <v>92</v>
      </c>
      <c r="AW369" s="547" t="s">
        <v>93</v>
      </c>
      <c r="AX369" s="547" t="s">
        <v>91</v>
      </c>
      <c r="AY369" s="548" t="s">
        <v>671</v>
      </c>
      <c r="AZ369" s="547">
        <v>32</v>
      </c>
      <c r="BA369" s="549" t="s">
        <v>174</v>
      </c>
      <c r="BB369" s="543" t="s">
        <v>238</v>
      </c>
      <c r="BC369" s="550">
        <f>'Report 2'!$AC84</f>
        <v>0</v>
      </c>
      <c r="BD369" s="550">
        <f>'Report 2'!$AD84</f>
        <v>0</v>
      </c>
      <c r="BE369" s="550">
        <f>'Report 2'!$AE84</f>
        <v>0</v>
      </c>
      <c r="BF369" s="550">
        <f>'Report 2'!$AF84</f>
        <v>0</v>
      </c>
      <c r="BG369" s="550">
        <f>'Report 2'!$AG84</f>
        <v>0</v>
      </c>
      <c r="BH369" s="550">
        <f>'Report 2'!$AH84</f>
        <v>0</v>
      </c>
      <c r="BI369" s="550">
        <f>'Report 2'!$AI84</f>
        <v>0</v>
      </c>
      <c r="CC369" s="542" t="s">
        <v>669</v>
      </c>
      <c r="CD369" s="1014" t="s">
        <v>672</v>
      </c>
      <c r="CE369" s="1014" t="str">
        <f>'Information Input'!$M$14</f>
        <v xml:space="preserve">      -      </v>
      </c>
      <c r="CF369" s="551" t="s">
        <v>135</v>
      </c>
      <c r="CG369" s="552">
        <f t="shared" si="82"/>
        <v>43466</v>
      </c>
      <c r="CH369" s="552">
        <f t="shared" si="83"/>
        <v>43555</v>
      </c>
      <c r="CI369" s="552">
        <f>'Information Input'!$H$35</f>
        <v>43555</v>
      </c>
      <c r="CJ369" s="551" t="str">
        <f>'Information Input'!$J$22</f>
        <v>Quarterly</v>
      </c>
      <c r="CK369" s="552">
        <f>'Information Input'!$H$30</f>
        <v>43555</v>
      </c>
      <c r="CL369" s="551">
        <f>'Information Input'!$J$18</f>
        <v>2019</v>
      </c>
      <c r="CM369" s="551" t="s">
        <v>96</v>
      </c>
      <c r="CN369" s="1014" t="s">
        <v>241</v>
      </c>
      <c r="CO369" s="542" t="s">
        <v>241</v>
      </c>
      <c r="CP369" s="542" t="s">
        <v>675</v>
      </c>
      <c r="CQ369" s="551">
        <v>49</v>
      </c>
      <c r="CR369" s="542" t="s">
        <v>191</v>
      </c>
      <c r="CS369" s="542" t="s">
        <v>239</v>
      </c>
      <c r="CT369" s="1015">
        <f>'Report 1'!$AQ$18</f>
        <v>0</v>
      </c>
      <c r="CU369" s="1016">
        <f>SUMIF('Report 4A'!$G$16:$G$95,$CQ369,'Report 4A'!$AY$16:$AY$95)</f>
        <v>0</v>
      </c>
      <c r="CV369" s="1017">
        <f t="shared" si="84"/>
        <v>0</v>
      </c>
      <c r="CX369" s="546" t="s">
        <v>669</v>
      </c>
      <c r="CY369" s="537" t="s">
        <v>300</v>
      </c>
      <c r="CZ369" s="537" t="str">
        <f>'Information Input'!$M$14</f>
        <v xml:space="preserve">      -      </v>
      </c>
      <c r="DA369" s="538">
        <f>'Information Input'!$H$35</f>
        <v>43555</v>
      </c>
      <c r="DB369" s="537" t="str">
        <f>'Information Input'!$J$22</f>
        <v>Quarterly</v>
      </c>
      <c r="DC369" s="552">
        <f>'Information Input'!$H$30</f>
        <v>43555</v>
      </c>
      <c r="DD369" s="553" t="str">
        <f t="shared" si="88"/>
        <v>201606</v>
      </c>
      <c r="DE369" s="541" t="s">
        <v>91</v>
      </c>
      <c r="DF369" s="541" t="s">
        <v>683</v>
      </c>
      <c r="DG369" s="544">
        <f>'Report 5I'!$AJ$55</f>
        <v>0</v>
      </c>
      <c r="DH369" s="550">
        <f>'Report 5I'!$AJ$56</f>
        <v>0</v>
      </c>
      <c r="DI369" s="544">
        <f>'Report 5I'!$AJ$57</f>
        <v>0</v>
      </c>
      <c r="DJ369" s="544">
        <f>'Report 5I'!$AJ$58</f>
        <v>0</v>
      </c>
      <c r="DK369" s="544">
        <f>'Report 5I'!$AJ$59</f>
        <v>0</v>
      </c>
      <c r="DL369" s="544">
        <f>'Report 5I'!$AJ$60</f>
        <v>0</v>
      </c>
      <c r="DM369" s="544">
        <f>'Report 5I'!$AJ$61</f>
        <v>0</v>
      </c>
      <c r="DN369" s="544">
        <f>'Report 5I'!$AJ$62</f>
        <v>0</v>
      </c>
      <c r="DO369" s="544">
        <f>'Report 5I'!$AJ$63</f>
        <v>0</v>
      </c>
      <c r="DP369" s="544">
        <f>'Report 5I'!$AJ$64</f>
        <v>0</v>
      </c>
      <c r="DQ369" s="544">
        <f>'Report 5I'!$AJ$65</f>
        <v>0</v>
      </c>
    </row>
    <row r="370" spans="2:121">
      <c r="B370" s="535" t="s">
        <v>669</v>
      </c>
      <c r="C370" s="536">
        <v>1</v>
      </c>
      <c r="D370" s="537" t="str">
        <f>'Information Input'!$M$14</f>
        <v xml:space="preserve">      -      </v>
      </c>
      <c r="E370" s="537" t="s">
        <v>135</v>
      </c>
      <c r="F370" s="538">
        <f t="shared" si="80"/>
        <v>43466</v>
      </c>
      <c r="G370" s="538">
        <f t="shared" si="81"/>
        <v>43555</v>
      </c>
      <c r="H370" s="538">
        <f>'Information Input'!$H$35</f>
        <v>43555</v>
      </c>
      <c r="I370" s="537" t="str">
        <f>'Information Input'!$J$22</f>
        <v>Quarterly</v>
      </c>
      <c r="J370" s="538">
        <f>'Information Input'!$H$30</f>
        <v>43555</v>
      </c>
      <c r="K370" s="537">
        <f>'Information Input'!$J$18</f>
        <v>2019</v>
      </c>
      <c r="L370" s="579" t="s">
        <v>101</v>
      </c>
      <c r="M370" s="540" t="s">
        <v>102</v>
      </c>
      <c r="N370" s="541" t="s">
        <v>103</v>
      </c>
      <c r="O370" s="542" t="s">
        <v>670</v>
      </c>
      <c r="P370" s="537">
        <v>5</v>
      </c>
      <c r="Q370" s="541" t="s">
        <v>145</v>
      </c>
      <c r="R370" s="541" t="s">
        <v>239</v>
      </c>
      <c r="S370" s="543">
        <f>'Report 1'!$AB$18</f>
        <v>0</v>
      </c>
      <c r="T370" s="544">
        <f>'Report 1'!$AB$23</f>
        <v>0</v>
      </c>
      <c r="U370" s="545">
        <f>'Report 1'!$AB$109</f>
        <v>0</v>
      </c>
      <c r="AL370" s="546" t="s">
        <v>669</v>
      </c>
      <c r="AM370" s="547">
        <v>2</v>
      </c>
      <c r="AN370" s="547" t="str">
        <f>'Information Input'!$M$14</f>
        <v xml:space="preserve">      -      </v>
      </c>
      <c r="AO370" s="547" t="s">
        <v>138</v>
      </c>
      <c r="AP370" s="538">
        <f t="shared" si="85"/>
        <v>43739</v>
      </c>
      <c r="AQ370" s="538">
        <f t="shared" si="86"/>
        <v>43830</v>
      </c>
      <c r="AR370" s="538">
        <f>'Information Input'!$H$35</f>
        <v>43555</v>
      </c>
      <c r="AS370" s="547" t="str">
        <f>'Information Input'!$J$22</f>
        <v>Quarterly</v>
      </c>
      <c r="AT370" s="538">
        <f>'Information Input'!$H$30</f>
        <v>43555</v>
      </c>
      <c r="AU370" s="547">
        <f>'Information Input'!$J$18</f>
        <v>2019</v>
      </c>
      <c r="AV370" s="547" t="s">
        <v>92</v>
      </c>
      <c r="AW370" s="547" t="s">
        <v>93</v>
      </c>
      <c r="AX370" s="547" t="s">
        <v>91</v>
      </c>
      <c r="AY370" s="548" t="s">
        <v>671</v>
      </c>
      <c r="AZ370" s="547">
        <v>33</v>
      </c>
      <c r="BA370" s="549" t="s">
        <v>175</v>
      </c>
      <c r="BB370" s="543" t="s">
        <v>233</v>
      </c>
      <c r="BC370" s="550">
        <f>'Report 2'!$AC85</f>
        <v>0</v>
      </c>
      <c r="BD370" s="550">
        <f>'Report 2'!$AD85</f>
        <v>0</v>
      </c>
      <c r="BE370" s="550">
        <f>'Report 2'!$AE85</f>
        <v>0</v>
      </c>
      <c r="BF370" s="550">
        <f>'Report 2'!$AF85</f>
        <v>0</v>
      </c>
      <c r="BG370" s="550">
        <f>'Report 2'!$AG85</f>
        <v>0</v>
      </c>
      <c r="BH370" s="550">
        <f>'Report 2'!$AH85</f>
        <v>0</v>
      </c>
      <c r="BI370" s="550">
        <f>'Report 2'!$AI85</f>
        <v>0</v>
      </c>
      <c r="CC370" s="542" t="s">
        <v>669</v>
      </c>
      <c r="CD370" s="1014" t="s">
        <v>672</v>
      </c>
      <c r="CE370" s="1014" t="str">
        <f>'Information Input'!$M$14</f>
        <v xml:space="preserve">      -      </v>
      </c>
      <c r="CF370" s="551" t="s">
        <v>135</v>
      </c>
      <c r="CG370" s="552">
        <f t="shared" si="82"/>
        <v>43466</v>
      </c>
      <c r="CH370" s="552">
        <f t="shared" si="83"/>
        <v>43555</v>
      </c>
      <c r="CI370" s="552">
        <f>'Information Input'!$H$35</f>
        <v>43555</v>
      </c>
      <c r="CJ370" s="551" t="str">
        <f>'Information Input'!$J$22</f>
        <v>Quarterly</v>
      </c>
      <c r="CK370" s="552">
        <f>'Information Input'!$H$30</f>
        <v>43555</v>
      </c>
      <c r="CL370" s="551">
        <f>'Information Input'!$J$18</f>
        <v>2019</v>
      </c>
      <c r="CM370" s="551" t="s">
        <v>96</v>
      </c>
      <c r="CN370" s="1014" t="s">
        <v>241</v>
      </c>
      <c r="CO370" s="542" t="s">
        <v>241</v>
      </c>
      <c r="CP370" s="542" t="s">
        <v>675</v>
      </c>
      <c r="CQ370" s="551">
        <v>50</v>
      </c>
      <c r="CR370" s="542" t="s">
        <v>192</v>
      </c>
      <c r="CS370" s="542" t="s">
        <v>239</v>
      </c>
      <c r="CT370" s="1015">
        <f>'Report 1'!$AQ$18</f>
        <v>0</v>
      </c>
      <c r="CU370" s="1016">
        <f>SUMIF('Report 4A'!$G$16:$G$95,$CQ370,'Report 4A'!$AY$16:$AY$95)</f>
        <v>0</v>
      </c>
      <c r="CV370" s="1017">
        <f t="shared" si="84"/>
        <v>0</v>
      </c>
      <c r="CX370" s="546" t="s">
        <v>669</v>
      </c>
      <c r="CY370" s="537" t="s">
        <v>300</v>
      </c>
      <c r="CZ370" s="537" t="str">
        <f>'Information Input'!$M$14</f>
        <v xml:space="preserve">      -      </v>
      </c>
      <c r="DA370" s="538">
        <f>'Information Input'!$H$35</f>
        <v>43555</v>
      </c>
      <c r="DB370" s="537" t="str">
        <f>'Information Input'!$J$22</f>
        <v>Quarterly</v>
      </c>
      <c r="DC370" s="552">
        <f>'Information Input'!$H$30</f>
        <v>43555</v>
      </c>
      <c r="DD370" s="553" t="str">
        <f t="shared" si="88"/>
        <v>201605</v>
      </c>
      <c r="DE370" s="541" t="s">
        <v>91</v>
      </c>
      <c r="DF370" s="541" t="s">
        <v>683</v>
      </c>
      <c r="DG370" s="544">
        <f>'Report 5I'!$AK$55</f>
        <v>0</v>
      </c>
      <c r="DH370" s="550">
        <f>'Report 5I'!$AK$56</f>
        <v>0</v>
      </c>
      <c r="DI370" s="544">
        <f>'Report 5I'!$AK$57</f>
        <v>0</v>
      </c>
      <c r="DJ370" s="544">
        <f>'Report 5I'!$AK$58</f>
        <v>0</v>
      </c>
      <c r="DK370" s="544">
        <f>'Report 5I'!$AK$59</f>
        <v>0</v>
      </c>
      <c r="DL370" s="544">
        <f>'Report 5I'!$AK$60</f>
        <v>0</v>
      </c>
      <c r="DM370" s="544">
        <f>'Report 5I'!$AK$61</f>
        <v>0</v>
      </c>
      <c r="DN370" s="544">
        <f>'Report 5I'!$AK$62</f>
        <v>0</v>
      </c>
      <c r="DO370" s="544">
        <f>'Report 5I'!$AK$63</f>
        <v>0</v>
      </c>
      <c r="DP370" s="544">
        <f>'Report 5I'!$AK$64</f>
        <v>0</v>
      </c>
      <c r="DQ370" s="544">
        <f>'Report 5I'!$AK$65</f>
        <v>0</v>
      </c>
    </row>
    <row r="371" spans="2:121">
      <c r="B371" s="535" t="s">
        <v>669</v>
      </c>
      <c r="C371" s="536">
        <v>1</v>
      </c>
      <c r="D371" s="537" t="str">
        <f>'Information Input'!$M$14</f>
        <v xml:space="preserve">      -      </v>
      </c>
      <c r="E371" s="537" t="s">
        <v>135</v>
      </c>
      <c r="F371" s="538">
        <f t="shared" si="80"/>
        <v>43466</v>
      </c>
      <c r="G371" s="538">
        <f t="shared" si="81"/>
        <v>43555</v>
      </c>
      <c r="H371" s="538">
        <f>'Information Input'!$H$35</f>
        <v>43555</v>
      </c>
      <c r="I371" s="537" t="str">
        <f>'Information Input'!$J$22</f>
        <v>Quarterly</v>
      </c>
      <c r="J371" s="538">
        <f>'Information Input'!$H$30</f>
        <v>43555</v>
      </c>
      <c r="K371" s="537">
        <f>'Information Input'!$J$18</f>
        <v>2019</v>
      </c>
      <c r="L371" s="579" t="s">
        <v>101</v>
      </c>
      <c r="M371" s="540" t="s">
        <v>102</v>
      </c>
      <c r="N371" s="541" t="s">
        <v>103</v>
      </c>
      <c r="O371" s="542" t="s">
        <v>670</v>
      </c>
      <c r="P371" s="537">
        <v>6</v>
      </c>
      <c r="Q371" s="541" t="s">
        <v>146</v>
      </c>
      <c r="R371" s="541" t="s">
        <v>239</v>
      </c>
      <c r="S371" s="543">
        <f>'Report 1'!$AB$18</f>
        <v>0</v>
      </c>
      <c r="T371" s="544">
        <f>'Report 1'!$AB$24</f>
        <v>0</v>
      </c>
      <c r="U371" s="545">
        <f>'Report 1'!$AB$110</f>
        <v>0</v>
      </c>
      <c r="AL371" s="546" t="s">
        <v>669</v>
      </c>
      <c r="AM371" s="547">
        <v>2</v>
      </c>
      <c r="AN371" s="547" t="str">
        <f>'Information Input'!$M$14</f>
        <v xml:space="preserve">      -      </v>
      </c>
      <c r="AO371" s="547" t="s">
        <v>138</v>
      </c>
      <c r="AP371" s="538">
        <f t="shared" si="85"/>
        <v>43739</v>
      </c>
      <c r="AQ371" s="538">
        <f t="shared" si="86"/>
        <v>43830</v>
      </c>
      <c r="AR371" s="538">
        <f>'Information Input'!$H$35</f>
        <v>43555</v>
      </c>
      <c r="AS371" s="547" t="str">
        <f>'Information Input'!$J$22</f>
        <v>Quarterly</v>
      </c>
      <c r="AT371" s="538">
        <f>'Information Input'!$H$30</f>
        <v>43555</v>
      </c>
      <c r="AU371" s="547">
        <f>'Information Input'!$J$18</f>
        <v>2019</v>
      </c>
      <c r="AV371" s="547" t="s">
        <v>92</v>
      </c>
      <c r="AW371" s="547" t="s">
        <v>93</v>
      </c>
      <c r="AX371" s="547" t="s">
        <v>91</v>
      </c>
      <c r="AY371" s="548" t="s">
        <v>671</v>
      </c>
      <c r="AZ371" s="547">
        <v>34</v>
      </c>
      <c r="BA371" s="549" t="s">
        <v>176</v>
      </c>
      <c r="BB371" s="543" t="s">
        <v>238</v>
      </c>
      <c r="BC371" s="550">
        <f>'Report 2'!$AC86</f>
        <v>0</v>
      </c>
      <c r="BD371" s="550">
        <f>'Report 2'!$AD86</f>
        <v>0</v>
      </c>
      <c r="BE371" s="550">
        <f>'Report 2'!$AE86</f>
        <v>0</v>
      </c>
      <c r="BF371" s="550">
        <f>'Report 2'!$AF86</f>
        <v>0</v>
      </c>
      <c r="BG371" s="550">
        <f>'Report 2'!$AG86</f>
        <v>0</v>
      </c>
      <c r="BH371" s="550">
        <f>'Report 2'!$AH86</f>
        <v>0</v>
      </c>
      <c r="BI371" s="550">
        <f>'Report 2'!$AI86</f>
        <v>0</v>
      </c>
      <c r="CC371" s="575" t="s">
        <v>669</v>
      </c>
      <c r="CD371" s="1019" t="s">
        <v>672</v>
      </c>
      <c r="CE371" s="1019" t="str">
        <f>'Information Input'!$M$14</f>
        <v xml:space="preserve">      -      </v>
      </c>
      <c r="CF371" s="570" t="s">
        <v>135</v>
      </c>
      <c r="CG371" s="566">
        <f t="shared" si="82"/>
        <v>43466</v>
      </c>
      <c r="CH371" s="566">
        <f t="shared" si="83"/>
        <v>43555</v>
      </c>
      <c r="CI371" s="566">
        <f>'Information Input'!$H$35</f>
        <v>43555</v>
      </c>
      <c r="CJ371" s="570" t="str">
        <f>'Information Input'!$J$22</f>
        <v>Quarterly</v>
      </c>
      <c r="CK371" s="566">
        <f>'Information Input'!$H$30</f>
        <v>43555</v>
      </c>
      <c r="CL371" s="570">
        <f>'Information Input'!$J$18</f>
        <v>2019</v>
      </c>
      <c r="CM371" s="570" t="s">
        <v>96</v>
      </c>
      <c r="CN371" s="1019" t="s">
        <v>241</v>
      </c>
      <c r="CO371" s="575" t="s">
        <v>241</v>
      </c>
      <c r="CP371" s="575" t="s">
        <v>675</v>
      </c>
      <c r="CQ371" s="570">
        <v>51</v>
      </c>
      <c r="CR371" s="575" t="s">
        <v>193</v>
      </c>
      <c r="CS371" s="575" t="s">
        <v>239</v>
      </c>
      <c r="CT371" s="1020">
        <f>'Report 1'!$AQ$18</f>
        <v>0</v>
      </c>
      <c r="CU371" s="1021">
        <f>SUMIF('Report 4A'!$G$16:$G$95,$CQ371,'Report 4A'!$AY$16:$AY$95)</f>
        <v>0</v>
      </c>
      <c r="CV371" s="1022">
        <f t="shared" si="84"/>
        <v>0</v>
      </c>
      <c r="CX371" s="557" t="s">
        <v>669</v>
      </c>
      <c r="CY371" s="562" t="s">
        <v>300</v>
      </c>
      <c r="CZ371" s="562" t="str">
        <f>'Information Input'!$M$14</f>
        <v xml:space="preserve">      -      </v>
      </c>
      <c r="DA371" s="559">
        <f>'Information Input'!$H$35</f>
        <v>43555</v>
      </c>
      <c r="DB371" s="562" t="str">
        <f>'Information Input'!$J$22</f>
        <v>Quarterly</v>
      </c>
      <c r="DC371" s="566">
        <f>'Information Input'!$H$30</f>
        <v>43555</v>
      </c>
      <c r="DD371" s="567" t="str">
        <f t="shared" si="88"/>
        <v>201604</v>
      </c>
      <c r="DE371" s="561" t="s">
        <v>91</v>
      </c>
      <c r="DF371" s="561" t="s">
        <v>683</v>
      </c>
      <c r="DG371" s="568">
        <f>'Report 5I'!$AL$55</f>
        <v>0</v>
      </c>
      <c r="DH371" s="569">
        <f>'Report 5I'!$AL$56</f>
        <v>0</v>
      </c>
      <c r="DI371" s="568">
        <f>'Report 5I'!$AL$57</f>
        <v>0</v>
      </c>
      <c r="DJ371" s="568">
        <f>'Report 5I'!$AL$58</f>
        <v>0</v>
      </c>
      <c r="DK371" s="568">
        <f>'Report 5I'!$AL$59</f>
        <v>0</v>
      </c>
      <c r="DL371" s="568">
        <f>'Report 5I'!$AL$60</f>
        <v>0</v>
      </c>
      <c r="DM371" s="568">
        <f>'Report 5I'!$AL$61</f>
        <v>0</v>
      </c>
      <c r="DN371" s="568">
        <f>'Report 5I'!$AL$62</f>
        <v>0</v>
      </c>
      <c r="DO371" s="568">
        <f>'Report 5I'!$AL$63</f>
        <v>0</v>
      </c>
      <c r="DP371" s="568">
        <f>'Report 5I'!$AL$64</f>
        <v>0</v>
      </c>
      <c r="DQ371" s="568">
        <f>'Report 5I'!$AL$65</f>
        <v>0</v>
      </c>
    </row>
    <row r="372" spans="2:121">
      <c r="B372" s="535" t="s">
        <v>669</v>
      </c>
      <c r="C372" s="536">
        <v>1</v>
      </c>
      <c r="D372" s="537" t="str">
        <f>'Information Input'!$M$14</f>
        <v xml:space="preserve">      -      </v>
      </c>
      <c r="E372" s="537" t="s">
        <v>135</v>
      </c>
      <c r="F372" s="538">
        <f t="shared" si="80"/>
        <v>43466</v>
      </c>
      <c r="G372" s="538">
        <f t="shared" si="81"/>
        <v>43555</v>
      </c>
      <c r="H372" s="538">
        <f>'Information Input'!$H$35</f>
        <v>43555</v>
      </c>
      <c r="I372" s="537" t="str">
        <f>'Information Input'!$J$22</f>
        <v>Quarterly</v>
      </c>
      <c r="J372" s="538">
        <f>'Information Input'!$H$30</f>
        <v>43555</v>
      </c>
      <c r="K372" s="537">
        <f>'Information Input'!$J$18</f>
        <v>2019</v>
      </c>
      <c r="L372" s="579" t="s">
        <v>101</v>
      </c>
      <c r="M372" s="540" t="s">
        <v>102</v>
      </c>
      <c r="N372" s="541" t="s">
        <v>103</v>
      </c>
      <c r="O372" s="542" t="s">
        <v>674</v>
      </c>
      <c r="P372" s="537">
        <v>7</v>
      </c>
      <c r="Q372" s="541" t="s">
        <v>147</v>
      </c>
      <c r="R372" s="541" t="s">
        <v>239</v>
      </c>
      <c r="S372" s="543">
        <f>'Report 1'!$AB$18</f>
        <v>0</v>
      </c>
      <c r="T372" s="544">
        <f>'Report 1'!$AB$25</f>
        <v>0</v>
      </c>
      <c r="U372" s="545">
        <f>'Report 1'!$AB$111</f>
        <v>0</v>
      </c>
      <c r="AL372" s="546" t="s">
        <v>669</v>
      </c>
      <c r="AM372" s="547">
        <v>2</v>
      </c>
      <c r="AN372" s="547" t="str">
        <f>'Information Input'!$M$14</f>
        <v xml:space="preserve">      -      </v>
      </c>
      <c r="AO372" s="547" t="s">
        <v>138</v>
      </c>
      <c r="AP372" s="538">
        <f t="shared" si="85"/>
        <v>43739</v>
      </c>
      <c r="AQ372" s="538">
        <f t="shared" si="86"/>
        <v>43830</v>
      </c>
      <c r="AR372" s="538">
        <f>'Information Input'!$H$35</f>
        <v>43555</v>
      </c>
      <c r="AS372" s="547" t="str">
        <f>'Information Input'!$J$22</f>
        <v>Quarterly</v>
      </c>
      <c r="AT372" s="538">
        <f>'Information Input'!$H$30</f>
        <v>43555</v>
      </c>
      <c r="AU372" s="547">
        <f>'Information Input'!$J$18</f>
        <v>2019</v>
      </c>
      <c r="AV372" s="547" t="s">
        <v>92</v>
      </c>
      <c r="AW372" s="547" t="s">
        <v>93</v>
      </c>
      <c r="AX372" s="547" t="s">
        <v>91</v>
      </c>
      <c r="AY372" s="548" t="s">
        <v>671</v>
      </c>
      <c r="AZ372" s="547">
        <v>35</v>
      </c>
      <c r="BA372" s="549" t="s">
        <v>177</v>
      </c>
      <c r="BB372" s="543" t="s">
        <v>235</v>
      </c>
      <c r="BC372" s="550">
        <f>'Report 2'!$AC87</f>
        <v>0</v>
      </c>
      <c r="BD372" s="550">
        <f>'Report 2'!$AD87</f>
        <v>0</v>
      </c>
      <c r="BE372" s="550">
        <f>'Report 2'!$AE87</f>
        <v>0</v>
      </c>
      <c r="BF372" s="550">
        <f>'Report 2'!$AF87</f>
        <v>0</v>
      </c>
      <c r="BG372" s="550">
        <f>'Report 2'!$AG87</f>
        <v>0</v>
      </c>
      <c r="BH372" s="550">
        <f>'Report 2'!$AH87</f>
        <v>0</v>
      </c>
      <c r="BI372" s="550">
        <f>'Report 2'!$AI87</f>
        <v>0</v>
      </c>
      <c r="CC372" s="523" t="s">
        <v>669</v>
      </c>
      <c r="CD372" s="1010" t="s">
        <v>672</v>
      </c>
      <c r="CE372" s="1010" t="str">
        <f>'Information Input'!$M$14</f>
        <v xml:space="preserve">      -      </v>
      </c>
      <c r="CF372" s="532" t="s">
        <v>135</v>
      </c>
      <c r="CG372" s="519">
        <f t="shared" si="82"/>
        <v>43466</v>
      </c>
      <c r="CH372" s="519">
        <f t="shared" si="83"/>
        <v>43555</v>
      </c>
      <c r="CI372" s="519">
        <f>'Information Input'!$H$35</f>
        <v>43555</v>
      </c>
      <c r="CJ372" s="532" t="str">
        <f>'Information Input'!$J$22</f>
        <v>Quarterly</v>
      </c>
      <c r="CK372" s="519">
        <f>'Information Input'!$H$30</f>
        <v>43555</v>
      </c>
      <c r="CL372" s="532">
        <f>'Information Input'!$J$18</f>
        <v>2019</v>
      </c>
      <c r="CM372" s="532" t="s">
        <v>103</v>
      </c>
      <c r="CN372" s="1010" t="s">
        <v>242</v>
      </c>
      <c r="CO372" s="523" t="s">
        <v>242</v>
      </c>
      <c r="CP372" s="523" t="s">
        <v>671</v>
      </c>
      <c r="CQ372" s="532">
        <v>11</v>
      </c>
      <c r="CR372" s="523" t="s">
        <v>153</v>
      </c>
      <c r="CS372" s="523" t="s">
        <v>231</v>
      </c>
      <c r="CT372" s="1011">
        <f>'Report 1'!$AV$18</f>
        <v>0</v>
      </c>
      <c r="CU372" s="1012">
        <f>SUMIF('Report 4A'!$G$16:$G$95,$CQ372,'Report 4A'!$BD$16:$BD$95)</f>
        <v>0</v>
      </c>
      <c r="CV372" s="1013">
        <f t="shared" si="84"/>
        <v>0</v>
      </c>
      <c r="CX372" s="527" t="s">
        <v>669</v>
      </c>
      <c r="CY372" s="517" t="s">
        <v>300</v>
      </c>
      <c r="CZ372" s="517" t="str">
        <f>'Information Input'!$M$14</f>
        <v xml:space="preserve">      -      </v>
      </c>
      <c r="DA372" s="519">
        <f>'Information Input'!$H$35</f>
        <v>43555</v>
      </c>
      <c r="DB372" s="517" t="str">
        <f>'Information Input'!$J$22</f>
        <v>Quarterly</v>
      </c>
      <c r="DC372" s="519">
        <f>'Information Input'!$H$30</f>
        <v>43555</v>
      </c>
      <c r="DD372" s="533" t="str">
        <f t="shared" si="88"/>
        <v>201903</v>
      </c>
      <c r="DE372" s="522" t="s">
        <v>96</v>
      </c>
      <c r="DF372" s="522" t="s">
        <v>683</v>
      </c>
      <c r="DG372" s="525">
        <f>'Report 5I'!$C$108</f>
        <v>0</v>
      </c>
      <c r="DH372" s="531">
        <f>'Report 5I'!$C$109</f>
        <v>0</v>
      </c>
      <c r="DI372" s="525">
        <f>'Report 5I'!$C$110</f>
        <v>0</v>
      </c>
      <c r="DJ372" s="525">
        <f>'Report 5I'!$C$111</f>
        <v>0</v>
      </c>
      <c r="DK372" s="525">
        <f>'Report 5I'!$C$112</f>
        <v>0</v>
      </c>
      <c r="DL372" s="525">
        <f>'Report 5I'!$C$113</f>
        <v>0</v>
      </c>
      <c r="DM372" s="525">
        <f>'Report 5I'!$C$114</f>
        <v>0</v>
      </c>
      <c r="DN372" s="525">
        <f>'Report 5I'!$C$115</f>
        <v>0</v>
      </c>
      <c r="DO372" s="525">
        <f>'Report 5I'!$C$116</f>
        <v>0</v>
      </c>
      <c r="DP372" s="525">
        <f>'Report 5I'!$C$117</f>
        <v>0</v>
      </c>
      <c r="DQ372" s="525">
        <f>'Report 5I'!$C$118</f>
        <v>0</v>
      </c>
    </row>
    <row r="373" spans="2:121">
      <c r="B373" s="535" t="s">
        <v>669</v>
      </c>
      <c r="C373" s="536">
        <v>1</v>
      </c>
      <c r="D373" s="537" t="str">
        <f>'Information Input'!$M$14</f>
        <v xml:space="preserve">      -      </v>
      </c>
      <c r="E373" s="537" t="s">
        <v>135</v>
      </c>
      <c r="F373" s="538">
        <f t="shared" si="80"/>
        <v>43466</v>
      </c>
      <c r="G373" s="538">
        <f t="shared" si="81"/>
        <v>43555</v>
      </c>
      <c r="H373" s="538">
        <f>'Information Input'!$H$35</f>
        <v>43555</v>
      </c>
      <c r="I373" s="537" t="str">
        <f>'Information Input'!$J$22</f>
        <v>Quarterly</v>
      </c>
      <c r="J373" s="538">
        <f>'Information Input'!$H$30</f>
        <v>43555</v>
      </c>
      <c r="K373" s="537">
        <f>'Information Input'!$J$18</f>
        <v>2019</v>
      </c>
      <c r="L373" s="579" t="s">
        <v>101</v>
      </c>
      <c r="M373" s="540" t="s">
        <v>102</v>
      </c>
      <c r="N373" s="541" t="s">
        <v>103</v>
      </c>
      <c r="O373" s="542" t="s">
        <v>670</v>
      </c>
      <c r="P373" s="537">
        <v>8</v>
      </c>
      <c r="Q373" s="541" t="s">
        <v>148</v>
      </c>
      <c r="R373" s="541" t="s">
        <v>239</v>
      </c>
      <c r="S373" s="543">
        <f>'Report 1'!$AB$18</f>
        <v>0</v>
      </c>
      <c r="T373" s="544">
        <f>'Report 1'!$AB$26</f>
        <v>0</v>
      </c>
      <c r="U373" s="545">
        <f>'Report 1'!$AB$112</f>
        <v>0</v>
      </c>
      <c r="AL373" s="546" t="s">
        <v>669</v>
      </c>
      <c r="AM373" s="547">
        <v>2</v>
      </c>
      <c r="AN373" s="547" t="str">
        <f>'Information Input'!$M$14</f>
        <v xml:space="preserve">      -      </v>
      </c>
      <c r="AO373" s="547" t="s">
        <v>138</v>
      </c>
      <c r="AP373" s="538">
        <f t="shared" si="85"/>
        <v>43739</v>
      </c>
      <c r="AQ373" s="538">
        <f t="shared" si="86"/>
        <v>43830</v>
      </c>
      <c r="AR373" s="538">
        <f>'Information Input'!$H$35</f>
        <v>43555</v>
      </c>
      <c r="AS373" s="547" t="str">
        <f>'Information Input'!$J$22</f>
        <v>Quarterly</v>
      </c>
      <c r="AT373" s="538">
        <f>'Information Input'!$H$30</f>
        <v>43555</v>
      </c>
      <c r="AU373" s="547">
        <f>'Information Input'!$J$18</f>
        <v>2019</v>
      </c>
      <c r="AV373" s="547" t="s">
        <v>92</v>
      </c>
      <c r="AW373" s="547" t="s">
        <v>93</v>
      </c>
      <c r="AX373" s="547" t="s">
        <v>91</v>
      </c>
      <c r="AY373" s="548" t="s">
        <v>671</v>
      </c>
      <c r="AZ373" s="547">
        <v>36</v>
      </c>
      <c r="BA373" s="549" t="s">
        <v>178</v>
      </c>
      <c r="BB373" s="543" t="s">
        <v>235</v>
      </c>
      <c r="BC373" s="550">
        <f>'Report 2'!$AC88</f>
        <v>0</v>
      </c>
      <c r="BD373" s="550">
        <f>'Report 2'!$AD88</f>
        <v>0</v>
      </c>
      <c r="BE373" s="550">
        <f>'Report 2'!$AE88</f>
        <v>0</v>
      </c>
      <c r="BF373" s="550">
        <f>'Report 2'!$AF88</f>
        <v>0</v>
      </c>
      <c r="BG373" s="550">
        <f>'Report 2'!$AG88</f>
        <v>0</v>
      </c>
      <c r="BH373" s="550">
        <f>'Report 2'!$AH88</f>
        <v>0</v>
      </c>
      <c r="BI373" s="550">
        <f>'Report 2'!$AI88</f>
        <v>0</v>
      </c>
      <c r="CC373" s="542" t="s">
        <v>669</v>
      </c>
      <c r="CD373" s="1014" t="s">
        <v>672</v>
      </c>
      <c r="CE373" s="1014" t="str">
        <f>'Information Input'!$M$14</f>
        <v xml:space="preserve">      -      </v>
      </c>
      <c r="CF373" s="551" t="s">
        <v>135</v>
      </c>
      <c r="CG373" s="552">
        <f t="shared" si="82"/>
        <v>43466</v>
      </c>
      <c r="CH373" s="552">
        <f t="shared" si="83"/>
        <v>43555</v>
      </c>
      <c r="CI373" s="552">
        <f>'Information Input'!$H$35</f>
        <v>43555</v>
      </c>
      <c r="CJ373" s="551" t="str">
        <f>'Information Input'!$J$22</f>
        <v>Quarterly</v>
      </c>
      <c r="CK373" s="552">
        <f>'Information Input'!$H$30</f>
        <v>43555</v>
      </c>
      <c r="CL373" s="551">
        <f>'Information Input'!$J$18</f>
        <v>2019</v>
      </c>
      <c r="CM373" s="551" t="s">
        <v>103</v>
      </c>
      <c r="CN373" s="1014" t="s">
        <v>242</v>
      </c>
      <c r="CO373" s="542" t="s">
        <v>242</v>
      </c>
      <c r="CP373" s="542" t="s">
        <v>671</v>
      </c>
      <c r="CQ373" s="551">
        <v>12</v>
      </c>
      <c r="CR373" s="542" t="s">
        <v>154</v>
      </c>
      <c r="CS373" s="542" t="s">
        <v>231</v>
      </c>
      <c r="CT373" s="1015">
        <f>'Report 1'!$AV$18</f>
        <v>0</v>
      </c>
      <c r="CU373" s="1016">
        <f>SUMIF('Report 4A'!$G$16:$G$95,$CQ373,'Report 4A'!$BD$16:$BD$95)</f>
        <v>0</v>
      </c>
      <c r="CV373" s="1017">
        <f t="shared" si="84"/>
        <v>0</v>
      </c>
      <c r="CX373" s="546" t="s">
        <v>669</v>
      </c>
      <c r="CY373" s="537" t="s">
        <v>300</v>
      </c>
      <c r="CZ373" s="537" t="str">
        <f>'Information Input'!$M$14</f>
        <v xml:space="preserve">      -      </v>
      </c>
      <c r="DA373" s="538">
        <f>'Information Input'!$H$35</f>
        <v>43555</v>
      </c>
      <c r="DB373" s="537" t="str">
        <f>'Information Input'!$J$22</f>
        <v>Quarterly</v>
      </c>
      <c r="DC373" s="552">
        <f>'Information Input'!$H$30</f>
        <v>43555</v>
      </c>
      <c r="DD373" s="553" t="str">
        <f t="shared" si="88"/>
        <v>201902</v>
      </c>
      <c r="DE373" s="541" t="s">
        <v>96</v>
      </c>
      <c r="DF373" s="541" t="s">
        <v>683</v>
      </c>
      <c r="DG373" s="544">
        <f>'Report 5I'!$D$108</f>
        <v>0</v>
      </c>
      <c r="DH373" s="550">
        <f>'Report 5I'!$D$109</f>
        <v>0</v>
      </c>
      <c r="DI373" s="544">
        <f>'Report 5I'!$D$110</f>
        <v>0</v>
      </c>
      <c r="DJ373" s="544">
        <f>'Report 5I'!$D$111</f>
        <v>0</v>
      </c>
      <c r="DK373" s="544">
        <f>'Report 5I'!$D$112</f>
        <v>0</v>
      </c>
      <c r="DL373" s="544">
        <f>'Report 5I'!$D$113</f>
        <v>0</v>
      </c>
      <c r="DM373" s="544">
        <f>'Report 5I'!$D$114</f>
        <v>0</v>
      </c>
      <c r="DN373" s="544">
        <f>'Report 5I'!$D$115</f>
        <v>0</v>
      </c>
      <c r="DO373" s="544">
        <f>'Report 5I'!$D$116</f>
        <v>0</v>
      </c>
      <c r="DP373" s="544">
        <f>'Report 5I'!$D$117</f>
        <v>0</v>
      </c>
      <c r="DQ373" s="544">
        <f>'Report 5I'!$D$118</f>
        <v>0</v>
      </c>
    </row>
    <row r="374" spans="2:121">
      <c r="B374" s="535" t="s">
        <v>669</v>
      </c>
      <c r="C374" s="536">
        <v>1</v>
      </c>
      <c r="D374" s="537" t="str">
        <f>'Information Input'!$M$14</f>
        <v xml:space="preserve">      -      </v>
      </c>
      <c r="E374" s="537" t="s">
        <v>135</v>
      </c>
      <c r="F374" s="538">
        <f t="shared" si="80"/>
        <v>43466</v>
      </c>
      <c r="G374" s="538">
        <f t="shared" si="81"/>
        <v>43555</v>
      </c>
      <c r="H374" s="538">
        <f>'Information Input'!$H$35</f>
        <v>43555</v>
      </c>
      <c r="I374" s="537" t="str">
        <f>'Information Input'!$J$22</f>
        <v>Quarterly</v>
      </c>
      <c r="J374" s="538">
        <f>'Information Input'!$H$30</f>
        <v>43555</v>
      </c>
      <c r="K374" s="537">
        <f>'Information Input'!$J$18</f>
        <v>2019</v>
      </c>
      <c r="L374" s="579" t="s">
        <v>101</v>
      </c>
      <c r="M374" s="540" t="s">
        <v>102</v>
      </c>
      <c r="N374" s="541" t="s">
        <v>103</v>
      </c>
      <c r="O374" s="542" t="s">
        <v>670</v>
      </c>
      <c r="P374" s="537">
        <v>9</v>
      </c>
      <c r="Q374" s="541" t="s">
        <v>149</v>
      </c>
      <c r="R374" s="541" t="s">
        <v>239</v>
      </c>
      <c r="S374" s="543">
        <f>'Report 1'!$AB$18</f>
        <v>0</v>
      </c>
      <c r="T374" s="544">
        <f>'Report 1'!$AB$27</f>
        <v>0</v>
      </c>
      <c r="U374" s="545">
        <f>'Report 1'!$AB$113</f>
        <v>0</v>
      </c>
      <c r="AL374" s="546" t="s">
        <v>669</v>
      </c>
      <c r="AM374" s="547">
        <v>2</v>
      </c>
      <c r="AN374" s="547" t="str">
        <f>'Information Input'!$M$14</f>
        <v xml:space="preserve">      -      </v>
      </c>
      <c r="AO374" s="547" t="s">
        <v>138</v>
      </c>
      <c r="AP374" s="538">
        <f t="shared" si="85"/>
        <v>43739</v>
      </c>
      <c r="AQ374" s="538">
        <f t="shared" si="86"/>
        <v>43830</v>
      </c>
      <c r="AR374" s="538">
        <f>'Information Input'!$H$35</f>
        <v>43555</v>
      </c>
      <c r="AS374" s="547" t="str">
        <f>'Information Input'!$J$22</f>
        <v>Quarterly</v>
      </c>
      <c r="AT374" s="538">
        <f>'Information Input'!$H$30</f>
        <v>43555</v>
      </c>
      <c r="AU374" s="547">
        <f>'Information Input'!$J$18</f>
        <v>2019</v>
      </c>
      <c r="AV374" s="547" t="s">
        <v>92</v>
      </c>
      <c r="AW374" s="547" t="s">
        <v>93</v>
      </c>
      <c r="AX374" s="547" t="s">
        <v>91</v>
      </c>
      <c r="AY374" s="548" t="s">
        <v>671</v>
      </c>
      <c r="AZ374" s="547">
        <v>37</v>
      </c>
      <c r="BA374" s="549" t="s">
        <v>179</v>
      </c>
      <c r="BB374" s="543" t="s">
        <v>231</v>
      </c>
      <c r="BC374" s="550">
        <f>'Report 2'!$AC89</f>
        <v>0</v>
      </c>
      <c r="BD374" s="550">
        <f>'Report 2'!$AD89</f>
        <v>0</v>
      </c>
      <c r="BE374" s="550">
        <f>'Report 2'!$AE89</f>
        <v>0</v>
      </c>
      <c r="BF374" s="550">
        <f>'Report 2'!$AF89</f>
        <v>0</v>
      </c>
      <c r="BG374" s="550">
        <f>'Report 2'!$AG89</f>
        <v>0</v>
      </c>
      <c r="BH374" s="550">
        <f>'Report 2'!$AH89</f>
        <v>0</v>
      </c>
      <c r="BI374" s="550">
        <f>'Report 2'!$AI89</f>
        <v>0</v>
      </c>
      <c r="CC374" s="542" t="s">
        <v>669</v>
      </c>
      <c r="CD374" s="1014" t="s">
        <v>672</v>
      </c>
      <c r="CE374" s="1014" t="str">
        <f>'Information Input'!$M$14</f>
        <v xml:space="preserve">      -      </v>
      </c>
      <c r="CF374" s="551" t="s">
        <v>135</v>
      </c>
      <c r="CG374" s="552">
        <f t="shared" si="82"/>
        <v>43466</v>
      </c>
      <c r="CH374" s="552">
        <f t="shared" si="83"/>
        <v>43555</v>
      </c>
      <c r="CI374" s="552">
        <f>'Information Input'!$H$35</f>
        <v>43555</v>
      </c>
      <c r="CJ374" s="551" t="str">
        <f>'Information Input'!$J$22</f>
        <v>Quarterly</v>
      </c>
      <c r="CK374" s="552">
        <f>'Information Input'!$H$30</f>
        <v>43555</v>
      </c>
      <c r="CL374" s="551">
        <f>'Information Input'!$J$18</f>
        <v>2019</v>
      </c>
      <c r="CM374" s="551" t="s">
        <v>103</v>
      </c>
      <c r="CN374" s="1014" t="s">
        <v>242</v>
      </c>
      <c r="CO374" s="542" t="s">
        <v>242</v>
      </c>
      <c r="CP374" s="542" t="s">
        <v>671</v>
      </c>
      <c r="CQ374" s="551">
        <v>13</v>
      </c>
      <c r="CR374" s="542" t="s">
        <v>155</v>
      </c>
      <c r="CS374" s="542" t="s">
        <v>232</v>
      </c>
      <c r="CT374" s="1015">
        <f>'Report 1'!$AV$18</f>
        <v>0</v>
      </c>
      <c r="CU374" s="1016">
        <f>SUMIF('Report 4A'!$G$16:$G$95,$CQ374,'Report 4A'!$BD$16:$BD$95)</f>
        <v>0</v>
      </c>
      <c r="CV374" s="1017">
        <f t="shared" si="84"/>
        <v>0</v>
      </c>
      <c r="CX374" s="546" t="s">
        <v>669</v>
      </c>
      <c r="CY374" s="537" t="s">
        <v>300</v>
      </c>
      <c r="CZ374" s="537" t="str">
        <f>'Information Input'!$M$14</f>
        <v xml:space="preserve">      -      </v>
      </c>
      <c r="DA374" s="538">
        <f>'Information Input'!$H$35</f>
        <v>43555</v>
      </c>
      <c r="DB374" s="537" t="str">
        <f>'Information Input'!$J$22</f>
        <v>Quarterly</v>
      </c>
      <c r="DC374" s="552">
        <f>'Information Input'!$H$30</f>
        <v>43555</v>
      </c>
      <c r="DD374" s="553" t="str">
        <f t="shared" si="88"/>
        <v>201901</v>
      </c>
      <c r="DE374" s="541" t="s">
        <v>96</v>
      </c>
      <c r="DF374" s="541" t="s">
        <v>683</v>
      </c>
      <c r="DG374" s="544">
        <f>'Report 5I'!$E$108</f>
        <v>0</v>
      </c>
      <c r="DH374" s="550">
        <f>'Report 5I'!$E$109</f>
        <v>0</v>
      </c>
      <c r="DI374" s="544">
        <f>'Report 5I'!$E$110</f>
        <v>0</v>
      </c>
      <c r="DJ374" s="544">
        <f>'Report 5I'!$E$111</f>
        <v>0</v>
      </c>
      <c r="DK374" s="544">
        <f>'Report 5I'!$E$112</f>
        <v>0</v>
      </c>
      <c r="DL374" s="544">
        <f>'Report 5I'!$E$113</f>
        <v>0</v>
      </c>
      <c r="DM374" s="544">
        <f>'Report 5I'!$E$114</f>
        <v>0</v>
      </c>
      <c r="DN374" s="544">
        <f>'Report 5I'!$E$115</f>
        <v>0</v>
      </c>
      <c r="DO374" s="544">
        <f>'Report 5I'!$E$116</f>
        <v>0</v>
      </c>
      <c r="DP374" s="544">
        <f>'Report 5I'!$E$117</f>
        <v>0</v>
      </c>
      <c r="DQ374" s="544">
        <f>'Report 5I'!$E$118</f>
        <v>0</v>
      </c>
    </row>
    <row r="375" spans="2:121">
      <c r="B375" s="535" t="s">
        <v>669</v>
      </c>
      <c r="C375" s="536">
        <v>1</v>
      </c>
      <c r="D375" s="537" t="str">
        <f>'Information Input'!$M$14</f>
        <v xml:space="preserve">      -      </v>
      </c>
      <c r="E375" s="537" t="s">
        <v>135</v>
      </c>
      <c r="F375" s="538">
        <f t="shared" si="80"/>
        <v>43466</v>
      </c>
      <c r="G375" s="538">
        <f t="shared" si="81"/>
        <v>43555</v>
      </c>
      <c r="H375" s="538">
        <f>'Information Input'!$H$35</f>
        <v>43555</v>
      </c>
      <c r="I375" s="537" t="str">
        <f>'Information Input'!$J$22</f>
        <v>Quarterly</v>
      </c>
      <c r="J375" s="538">
        <f>'Information Input'!$H$30</f>
        <v>43555</v>
      </c>
      <c r="K375" s="537">
        <f>'Information Input'!$J$18</f>
        <v>2019</v>
      </c>
      <c r="L375" s="579" t="s">
        <v>101</v>
      </c>
      <c r="M375" s="540" t="s">
        <v>102</v>
      </c>
      <c r="N375" s="541" t="s">
        <v>103</v>
      </c>
      <c r="O375" s="542" t="s">
        <v>674</v>
      </c>
      <c r="P375" s="537">
        <v>10</v>
      </c>
      <c r="Q375" s="541" t="s">
        <v>150</v>
      </c>
      <c r="R375" s="541" t="s">
        <v>239</v>
      </c>
      <c r="S375" s="543">
        <f>'Report 1'!$AB$18</f>
        <v>0</v>
      </c>
      <c r="T375" s="544">
        <f>'Report 1'!$AB$28</f>
        <v>0</v>
      </c>
      <c r="U375" s="545">
        <f>'Report 1'!$AB$114</f>
        <v>0</v>
      </c>
      <c r="AL375" s="546" t="s">
        <v>669</v>
      </c>
      <c r="AM375" s="547">
        <v>2</v>
      </c>
      <c r="AN375" s="547" t="str">
        <f>'Information Input'!$M$14</f>
        <v xml:space="preserve">      -      </v>
      </c>
      <c r="AO375" s="547" t="s">
        <v>138</v>
      </c>
      <c r="AP375" s="538">
        <f t="shared" si="85"/>
        <v>43739</v>
      </c>
      <c r="AQ375" s="538">
        <f t="shared" si="86"/>
        <v>43830</v>
      </c>
      <c r="AR375" s="538">
        <f>'Information Input'!$H$35</f>
        <v>43555</v>
      </c>
      <c r="AS375" s="547" t="str">
        <f>'Information Input'!$J$22</f>
        <v>Quarterly</v>
      </c>
      <c r="AT375" s="538">
        <f>'Information Input'!$H$30</f>
        <v>43555</v>
      </c>
      <c r="AU375" s="547">
        <f>'Information Input'!$J$18</f>
        <v>2019</v>
      </c>
      <c r="AV375" s="547" t="s">
        <v>92</v>
      </c>
      <c r="AW375" s="547" t="s">
        <v>93</v>
      </c>
      <c r="AX375" s="547" t="s">
        <v>91</v>
      </c>
      <c r="AY375" s="548" t="s">
        <v>671</v>
      </c>
      <c r="AZ375" s="547">
        <v>38</v>
      </c>
      <c r="BA375" s="549" t="s">
        <v>180</v>
      </c>
      <c r="BB375" s="543" t="s">
        <v>233</v>
      </c>
      <c r="BC375" s="550">
        <f>'Report 2'!$AC90</f>
        <v>0</v>
      </c>
      <c r="BD375" s="550">
        <f>'Report 2'!$AD90</f>
        <v>0</v>
      </c>
      <c r="BE375" s="550">
        <f>'Report 2'!$AE90</f>
        <v>0</v>
      </c>
      <c r="BF375" s="550">
        <f>'Report 2'!$AF90</f>
        <v>0</v>
      </c>
      <c r="BG375" s="550">
        <f>'Report 2'!$AG90</f>
        <v>0</v>
      </c>
      <c r="BH375" s="550">
        <f>'Report 2'!$AH90</f>
        <v>0</v>
      </c>
      <c r="BI375" s="550">
        <f>'Report 2'!$AI90</f>
        <v>0</v>
      </c>
      <c r="CC375" s="542" t="s">
        <v>669</v>
      </c>
      <c r="CD375" s="1014" t="s">
        <v>672</v>
      </c>
      <c r="CE375" s="1014" t="str">
        <f>'Information Input'!$M$14</f>
        <v xml:space="preserve">      -      </v>
      </c>
      <c r="CF375" s="551" t="s">
        <v>135</v>
      </c>
      <c r="CG375" s="552">
        <f t="shared" si="82"/>
        <v>43466</v>
      </c>
      <c r="CH375" s="552">
        <f t="shared" si="83"/>
        <v>43555</v>
      </c>
      <c r="CI375" s="552">
        <f>'Information Input'!$H$35</f>
        <v>43555</v>
      </c>
      <c r="CJ375" s="551" t="str">
        <f>'Information Input'!$J$22</f>
        <v>Quarterly</v>
      </c>
      <c r="CK375" s="552">
        <f>'Information Input'!$H$30</f>
        <v>43555</v>
      </c>
      <c r="CL375" s="551">
        <f>'Information Input'!$J$18</f>
        <v>2019</v>
      </c>
      <c r="CM375" s="551" t="s">
        <v>103</v>
      </c>
      <c r="CN375" s="1014" t="s">
        <v>242</v>
      </c>
      <c r="CO375" s="542" t="s">
        <v>242</v>
      </c>
      <c r="CP375" s="542" t="s">
        <v>671</v>
      </c>
      <c r="CQ375" s="551">
        <v>14</v>
      </c>
      <c r="CR375" s="542" t="s">
        <v>156</v>
      </c>
      <c r="CS375" s="542" t="s">
        <v>233</v>
      </c>
      <c r="CT375" s="1015">
        <f>'Report 1'!$AV$18</f>
        <v>0</v>
      </c>
      <c r="CU375" s="1016">
        <f>SUMIF('Report 4A'!$G$16:$G$95,$CQ375,'Report 4A'!$BD$16:$BD$95)</f>
        <v>0</v>
      </c>
      <c r="CV375" s="1017">
        <f t="shared" si="84"/>
        <v>0</v>
      </c>
      <c r="CX375" s="546" t="s">
        <v>669</v>
      </c>
      <c r="CY375" s="537" t="s">
        <v>300</v>
      </c>
      <c r="CZ375" s="537" t="str">
        <f>'Information Input'!$M$14</f>
        <v xml:space="preserve">      -      </v>
      </c>
      <c r="DA375" s="538">
        <f>'Information Input'!$H$35</f>
        <v>43555</v>
      </c>
      <c r="DB375" s="537" t="str">
        <f>'Information Input'!$J$22</f>
        <v>Quarterly</v>
      </c>
      <c r="DC375" s="552">
        <f>'Information Input'!$H$30</f>
        <v>43555</v>
      </c>
      <c r="DD375" s="553" t="str">
        <f t="shared" si="88"/>
        <v>201812</v>
      </c>
      <c r="DE375" s="541" t="s">
        <v>96</v>
      </c>
      <c r="DF375" s="541" t="s">
        <v>683</v>
      </c>
      <c r="DG375" s="544">
        <f>'Report 5I'!$F$108</f>
        <v>0</v>
      </c>
      <c r="DH375" s="550">
        <f>'Report 5I'!$F$109</f>
        <v>0</v>
      </c>
      <c r="DI375" s="544">
        <f>'Report 5I'!$F$110</f>
        <v>0</v>
      </c>
      <c r="DJ375" s="544">
        <f>'Report 5I'!$F$111</f>
        <v>0</v>
      </c>
      <c r="DK375" s="544">
        <f>'Report 5I'!$F$112</f>
        <v>0</v>
      </c>
      <c r="DL375" s="544">
        <f>'Report 5I'!$F$113</f>
        <v>0</v>
      </c>
      <c r="DM375" s="544">
        <f>'Report 5I'!$F$114</f>
        <v>0</v>
      </c>
      <c r="DN375" s="544">
        <f>'Report 5I'!$F$115</f>
        <v>0</v>
      </c>
      <c r="DO375" s="544">
        <f>'Report 5I'!$F$116</f>
        <v>0</v>
      </c>
      <c r="DP375" s="544">
        <f>'Report 5I'!$F$117</f>
        <v>0</v>
      </c>
      <c r="DQ375" s="544">
        <f>'Report 5I'!$F$118</f>
        <v>0</v>
      </c>
    </row>
    <row r="376" spans="2:121">
      <c r="B376" s="535" t="s">
        <v>669</v>
      </c>
      <c r="C376" s="536">
        <v>1</v>
      </c>
      <c r="D376" s="537" t="str">
        <f>'Information Input'!$M$14</f>
        <v xml:space="preserve">      -      </v>
      </c>
      <c r="E376" s="537" t="s">
        <v>135</v>
      </c>
      <c r="F376" s="538">
        <f t="shared" si="80"/>
        <v>43466</v>
      </c>
      <c r="G376" s="538">
        <f t="shared" si="81"/>
        <v>43555</v>
      </c>
      <c r="H376" s="538">
        <f>'Information Input'!$H$35</f>
        <v>43555</v>
      </c>
      <c r="I376" s="537" t="str">
        <f>'Information Input'!$J$22</f>
        <v>Quarterly</v>
      </c>
      <c r="J376" s="538">
        <f>'Information Input'!$H$30</f>
        <v>43555</v>
      </c>
      <c r="K376" s="537">
        <f>'Information Input'!$J$18</f>
        <v>2019</v>
      </c>
      <c r="L376" s="579" t="s">
        <v>101</v>
      </c>
      <c r="M376" s="540" t="s">
        <v>102</v>
      </c>
      <c r="N376" s="541" t="s">
        <v>103</v>
      </c>
      <c r="O376" s="542" t="s">
        <v>671</v>
      </c>
      <c r="P376" s="537">
        <v>11</v>
      </c>
      <c r="Q376" s="541" t="s">
        <v>153</v>
      </c>
      <c r="R376" s="541" t="s">
        <v>231</v>
      </c>
      <c r="S376" s="543">
        <f>'Report 1'!$AB$18</f>
        <v>0</v>
      </c>
      <c r="T376" s="544">
        <f>'Report 1'!$AB$31</f>
        <v>0</v>
      </c>
      <c r="U376" s="545">
        <f>'Report 1'!$AB$117</f>
        <v>0</v>
      </c>
      <c r="AL376" s="546" t="s">
        <v>669</v>
      </c>
      <c r="AM376" s="547">
        <v>2</v>
      </c>
      <c r="AN376" s="547" t="str">
        <f>'Information Input'!$M$14</f>
        <v xml:space="preserve">      -      </v>
      </c>
      <c r="AO376" s="547" t="s">
        <v>138</v>
      </c>
      <c r="AP376" s="538">
        <f t="shared" si="85"/>
        <v>43739</v>
      </c>
      <c r="AQ376" s="538">
        <f t="shared" si="86"/>
        <v>43830</v>
      </c>
      <c r="AR376" s="538">
        <f>'Information Input'!$H$35</f>
        <v>43555</v>
      </c>
      <c r="AS376" s="547" t="str">
        <f>'Information Input'!$J$22</f>
        <v>Quarterly</v>
      </c>
      <c r="AT376" s="538">
        <f>'Information Input'!$H$30</f>
        <v>43555</v>
      </c>
      <c r="AU376" s="547">
        <f>'Information Input'!$J$18</f>
        <v>2019</v>
      </c>
      <c r="AV376" s="547" t="s">
        <v>92</v>
      </c>
      <c r="AW376" s="547" t="s">
        <v>93</v>
      </c>
      <c r="AX376" s="547" t="s">
        <v>91</v>
      </c>
      <c r="AY376" s="548" t="s">
        <v>671</v>
      </c>
      <c r="AZ376" s="547">
        <v>39</v>
      </c>
      <c r="BA376" s="549" t="s">
        <v>181</v>
      </c>
      <c r="BB376" s="543" t="s">
        <v>233</v>
      </c>
      <c r="BC376" s="550">
        <f>'Report 2'!$AC91</f>
        <v>0</v>
      </c>
      <c r="BD376" s="550">
        <f>'Report 2'!$AD91</f>
        <v>0</v>
      </c>
      <c r="BE376" s="550">
        <f>'Report 2'!$AE91</f>
        <v>0</v>
      </c>
      <c r="BF376" s="550">
        <f>'Report 2'!$AF91</f>
        <v>0</v>
      </c>
      <c r="BG376" s="550">
        <f>'Report 2'!$AG91</f>
        <v>0</v>
      </c>
      <c r="BH376" s="550">
        <f>'Report 2'!$AH91</f>
        <v>0</v>
      </c>
      <c r="BI376" s="550">
        <f>'Report 2'!$AI91</f>
        <v>0</v>
      </c>
      <c r="CC376" s="542" t="s">
        <v>669</v>
      </c>
      <c r="CD376" s="1014" t="s">
        <v>672</v>
      </c>
      <c r="CE376" s="1014" t="str">
        <f>'Information Input'!$M$14</f>
        <v xml:space="preserve">      -      </v>
      </c>
      <c r="CF376" s="551" t="s">
        <v>135</v>
      </c>
      <c r="CG376" s="552">
        <f t="shared" si="82"/>
        <v>43466</v>
      </c>
      <c r="CH376" s="552">
        <f t="shared" si="83"/>
        <v>43555</v>
      </c>
      <c r="CI376" s="552">
        <f>'Information Input'!$H$35</f>
        <v>43555</v>
      </c>
      <c r="CJ376" s="551" t="str">
        <f>'Information Input'!$J$22</f>
        <v>Quarterly</v>
      </c>
      <c r="CK376" s="552">
        <f>'Information Input'!$H$30</f>
        <v>43555</v>
      </c>
      <c r="CL376" s="551">
        <f>'Information Input'!$J$18</f>
        <v>2019</v>
      </c>
      <c r="CM376" s="551" t="s">
        <v>103</v>
      </c>
      <c r="CN376" s="1014" t="s">
        <v>242</v>
      </c>
      <c r="CO376" s="542" t="s">
        <v>242</v>
      </c>
      <c r="CP376" s="542" t="s">
        <v>671</v>
      </c>
      <c r="CQ376" s="551">
        <v>15</v>
      </c>
      <c r="CR376" s="542" t="s">
        <v>157</v>
      </c>
      <c r="CS376" s="542" t="s">
        <v>234</v>
      </c>
      <c r="CT376" s="1015">
        <f>'Report 1'!$AV$18</f>
        <v>0</v>
      </c>
      <c r="CU376" s="1016">
        <f>SUMIF('Report 4A'!$G$16:$G$95,$CQ376,'Report 4A'!$BD$16:$BD$95)</f>
        <v>0</v>
      </c>
      <c r="CV376" s="1017">
        <f t="shared" si="84"/>
        <v>0</v>
      </c>
      <c r="CX376" s="546" t="s">
        <v>669</v>
      </c>
      <c r="CY376" s="537" t="s">
        <v>300</v>
      </c>
      <c r="CZ376" s="537" t="str">
        <f>'Information Input'!$M$14</f>
        <v xml:space="preserve">      -      </v>
      </c>
      <c r="DA376" s="538">
        <f>'Information Input'!$H$35</f>
        <v>43555</v>
      </c>
      <c r="DB376" s="537" t="str">
        <f>'Information Input'!$J$22</f>
        <v>Quarterly</v>
      </c>
      <c r="DC376" s="552">
        <f>'Information Input'!$H$30</f>
        <v>43555</v>
      </c>
      <c r="DD376" s="553" t="str">
        <f t="shared" si="88"/>
        <v>201811</v>
      </c>
      <c r="DE376" s="541" t="s">
        <v>96</v>
      </c>
      <c r="DF376" s="541" t="s">
        <v>683</v>
      </c>
      <c r="DG376" s="544">
        <f>'Report 5I'!$G$108</f>
        <v>0</v>
      </c>
      <c r="DH376" s="550">
        <f>'Report 5I'!$G$109</f>
        <v>0</v>
      </c>
      <c r="DI376" s="544">
        <f>'Report 5I'!$G$110</f>
        <v>0</v>
      </c>
      <c r="DJ376" s="544">
        <f>'Report 5I'!$G$111</f>
        <v>0</v>
      </c>
      <c r="DK376" s="544">
        <f>'Report 5I'!$G$112</f>
        <v>0</v>
      </c>
      <c r="DL376" s="544">
        <f>'Report 5I'!$G$113</f>
        <v>0</v>
      </c>
      <c r="DM376" s="544">
        <f>'Report 5I'!$G$114</f>
        <v>0</v>
      </c>
      <c r="DN376" s="544">
        <f>'Report 5I'!$G$115</f>
        <v>0</v>
      </c>
      <c r="DO376" s="544">
        <f>'Report 5I'!$G$116</f>
        <v>0</v>
      </c>
      <c r="DP376" s="544">
        <f>'Report 5I'!$G$117</f>
        <v>0</v>
      </c>
      <c r="DQ376" s="544">
        <f>'Report 5I'!$G$118</f>
        <v>0</v>
      </c>
    </row>
    <row r="377" spans="2:121">
      <c r="B377" s="535" t="s">
        <v>669</v>
      </c>
      <c r="C377" s="536">
        <v>1</v>
      </c>
      <c r="D377" s="537" t="str">
        <f>'Information Input'!$M$14</f>
        <v xml:space="preserve">      -      </v>
      </c>
      <c r="E377" s="537" t="s">
        <v>135</v>
      </c>
      <c r="F377" s="538">
        <f t="shared" si="80"/>
        <v>43466</v>
      </c>
      <c r="G377" s="538">
        <f t="shared" si="81"/>
        <v>43555</v>
      </c>
      <c r="H377" s="538">
        <f>'Information Input'!$H$35</f>
        <v>43555</v>
      </c>
      <c r="I377" s="537" t="str">
        <f>'Information Input'!$J$22</f>
        <v>Quarterly</v>
      </c>
      <c r="J377" s="538">
        <f>'Information Input'!$H$30</f>
        <v>43555</v>
      </c>
      <c r="K377" s="537">
        <f>'Information Input'!$J$18</f>
        <v>2019</v>
      </c>
      <c r="L377" s="579" t="s">
        <v>101</v>
      </c>
      <c r="M377" s="540" t="s">
        <v>102</v>
      </c>
      <c r="N377" s="541" t="s">
        <v>103</v>
      </c>
      <c r="O377" s="542" t="s">
        <v>671</v>
      </c>
      <c r="P377" s="537">
        <v>12</v>
      </c>
      <c r="Q377" s="541" t="s">
        <v>154</v>
      </c>
      <c r="R377" s="541" t="s">
        <v>231</v>
      </c>
      <c r="S377" s="543">
        <f>'Report 1'!$AB$18</f>
        <v>0</v>
      </c>
      <c r="T377" s="544">
        <f>'Report 1'!$AB$32</f>
        <v>0</v>
      </c>
      <c r="U377" s="545">
        <f>'Report 1'!$AB$118</f>
        <v>0</v>
      </c>
      <c r="AL377" s="546" t="s">
        <v>669</v>
      </c>
      <c r="AM377" s="547">
        <v>2</v>
      </c>
      <c r="AN377" s="547" t="str">
        <f>'Information Input'!$M$14</f>
        <v xml:space="preserve">      -      </v>
      </c>
      <c r="AO377" s="547" t="s">
        <v>138</v>
      </c>
      <c r="AP377" s="538">
        <f t="shared" si="85"/>
        <v>43739</v>
      </c>
      <c r="AQ377" s="538">
        <f t="shared" si="86"/>
        <v>43830</v>
      </c>
      <c r="AR377" s="538">
        <f>'Information Input'!$H$35</f>
        <v>43555</v>
      </c>
      <c r="AS377" s="547" t="str">
        <f>'Information Input'!$J$22</f>
        <v>Quarterly</v>
      </c>
      <c r="AT377" s="538">
        <f>'Information Input'!$H$30</f>
        <v>43555</v>
      </c>
      <c r="AU377" s="547">
        <f>'Information Input'!$J$18</f>
        <v>2019</v>
      </c>
      <c r="AV377" s="547" t="s">
        <v>92</v>
      </c>
      <c r="AW377" s="547" t="s">
        <v>93</v>
      </c>
      <c r="AX377" s="547" t="s">
        <v>91</v>
      </c>
      <c r="AY377" s="548" t="s">
        <v>671</v>
      </c>
      <c r="AZ377" s="547">
        <v>40</v>
      </c>
      <c r="BA377" s="549" t="s">
        <v>182</v>
      </c>
      <c r="BB377" s="543" t="s">
        <v>238</v>
      </c>
      <c r="BC377" s="550">
        <f>'Report 2'!$AC92</f>
        <v>0</v>
      </c>
      <c r="BD377" s="550">
        <f>'Report 2'!$AD92</f>
        <v>0</v>
      </c>
      <c r="BE377" s="550">
        <f>'Report 2'!$AE92</f>
        <v>0</v>
      </c>
      <c r="BF377" s="550">
        <f>'Report 2'!$AF92</f>
        <v>0</v>
      </c>
      <c r="BG377" s="550">
        <f>'Report 2'!$AG92</f>
        <v>0</v>
      </c>
      <c r="BH377" s="550">
        <f>'Report 2'!$AH92</f>
        <v>0</v>
      </c>
      <c r="BI377" s="550">
        <f>'Report 2'!$AI92</f>
        <v>0</v>
      </c>
      <c r="CC377" s="542" t="s">
        <v>669</v>
      </c>
      <c r="CD377" s="1014" t="s">
        <v>672</v>
      </c>
      <c r="CE377" s="1014" t="str">
        <f>'Information Input'!$M$14</f>
        <v xml:space="preserve">      -      </v>
      </c>
      <c r="CF377" s="551" t="s">
        <v>135</v>
      </c>
      <c r="CG377" s="552">
        <f t="shared" si="82"/>
        <v>43466</v>
      </c>
      <c r="CH377" s="552">
        <f t="shared" si="83"/>
        <v>43555</v>
      </c>
      <c r="CI377" s="552">
        <f>'Information Input'!$H$35</f>
        <v>43555</v>
      </c>
      <c r="CJ377" s="551" t="str">
        <f>'Information Input'!$J$22</f>
        <v>Quarterly</v>
      </c>
      <c r="CK377" s="552">
        <f>'Information Input'!$H$30</f>
        <v>43555</v>
      </c>
      <c r="CL377" s="551">
        <f>'Information Input'!$J$18</f>
        <v>2019</v>
      </c>
      <c r="CM377" s="551" t="s">
        <v>103</v>
      </c>
      <c r="CN377" s="1014" t="s">
        <v>242</v>
      </c>
      <c r="CO377" s="542" t="s">
        <v>242</v>
      </c>
      <c r="CP377" s="542" t="s">
        <v>671</v>
      </c>
      <c r="CQ377" s="551">
        <v>16</v>
      </c>
      <c r="CR377" s="542" t="s">
        <v>158</v>
      </c>
      <c r="CS377" s="542" t="s">
        <v>235</v>
      </c>
      <c r="CT377" s="1015">
        <f>'Report 1'!$AV$18</f>
        <v>0</v>
      </c>
      <c r="CU377" s="1016">
        <f>SUMIF('Report 4A'!$G$16:$G$95,$CQ377,'Report 4A'!$BD$16:$BD$95)</f>
        <v>0</v>
      </c>
      <c r="CV377" s="1017">
        <f t="shared" si="84"/>
        <v>0</v>
      </c>
      <c r="CX377" s="546" t="s">
        <v>669</v>
      </c>
      <c r="CY377" s="537" t="s">
        <v>300</v>
      </c>
      <c r="CZ377" s="537" t="str">
        <f>'Information Input'!$M$14</f>
        <v xml:space="preserve">      -      </v>
      </c>
      <c r="DA377" s="538">
        <f>'Information Input'!$H$35</f>
        <v>43555</v>
      </c>
      <c r="DB377" s="537" t="str">
        <f>'Information Input'!$J$22</f>
        <v>Quarterly</v>
      </c>
      <c r="DC377" s="552">
        <f>'Information Input'!$H$30</f>
        <v>43555</v>
      </c>
      <c r="DD377" s="553" t="str">
        <f t="shared" si="88"/>
        <v>201810</v>
      </c>
      <c r="DE377" s="541" t="s">
        <v>96</v>
      </c>
      <c r="DF377" s="541" t="s">
        <v>683</v>
      </c>
      <c r="DG377" s="544">
        <f>'Report 5I'!$H$108</f>
        <v>0</v>
      </c>
      <c r="DH377" s="550">
        <f>'Report 5I'!$H$109</f>
        <v>0</v>
      </c>
      <c r="DI377" s="544">
        <f>'Report 5I'!$H$110</f>
        <v>0</v>
      </c>
      <c r="DJ377" s="544">
        <f>'Report 5I'!$H$111</f>
        <v>0</v>
      </c>
      <c r="DK377" s="544">
        <f>'Report 5I'!$H$112</f>
        <v>0</v>
      </c>
      <c r="DL377" s="544">
        <f>'Report 5I'!$H$113</f>
        <v>0</v>
      </c>
      <c r="DM377" s="544">
        <f>'Report 5I'!$H$114</f>
        <v>0</v>
      </c>
      <c r="DN377" s="544">
        <f>'Report 5I'!$H$115</f>
        <v>0</v>
      </c>
      <c r="DO377" s="544">
        <f>'Report 5I'!$H$116</f>
        <v>0</v>
      </c>
      <c r="DP377" s="544">
        <f>'Report 5I'!$H$117</f>
        <v>0</v>
      </c>
      <c r="DQ377" s="544">
        <f>'Report 5I'!$H$118</f>
        <v>0</v>
      </c>
    </row>
    <row r="378" spans="2:121">
      <c r="B378" s="535" t="s">
        <v>669</v>
      </c>
      <c r="C378" s="536">
        <v>1</v>
      </c>
      <c r="D378" s="537" t="str">
        <f>'Information Input'!$M$14</f>
        <v xml:space="preserve">      -      </v>
      </c>
      <c r="E378" s="537" t="s">
        <v>135</v>
      </c>
      <c r="F378" s="538">
        <f t="shared" si="80"/>
        <v>43466</v>
      </c>
      <c r="G378" s="538">
        <f t="shared" si="81"/>
        <v>43555</v>
      </c>
      <c r="H378" s="538">
        <f>'Information Input'!$H$35</f>
        <v>43555</v>
      </c>
      <c r="I378" s="537" t="str">
        <f>'Information Input'!$J$22</f>
        <v>Quarterly</v>
      </c>
      <c r="J378" s="538">
        <f>'Information Input'!$H$30</f>
        <v>43555</v>
      </c>
      <c r="K378" s="537">
        <f>'Information Input'!$J$18</f>
        <v>2019</v>
      </c>
      <c r="L378" s="579" t="s">
        <v>101</v>
      </c>
      <c r="M378" s="540" t="s">
        <v>102</v>
      </c>
      <c r="N378" s="541" t="s">
        <v>103</v>
      </c>
      <c r="O378" s="542" t="s">
        <v>671</v>
      </c>
      <c r="P378" s="537">
        <v>13</v>
      </c>
      <c r="Q378" s="541" t="s">
        <v>155</v>
      </c>
      <c r="R378" s="541" t="s">
        <v>232</v>
      </c>
      <c r="S378" s="543">
        <f>'Report 1'!$AB$18</f>
        <v>0</v>
      </c>
      <c r="T378" s="544">
        <f>'Report 1'!$AB$33</f>
        <v>0</v>
      </c>
      <c r="U378" s="545">
        <f>'Report 1'!$AB$119</f>
        <v>0</v>
      </c>
      <c r="AL378" s="546" t="s">
        <v>669</v>
      </c>
      <c r="AM378" s="547">
        <v>2</v>
      </c>
      <c r="AN378" s="547" t="str">
        <f>'Information Input'!$M$14</f>
        <v xml:space="preserve">      -      </v>
      </c>
      <c r="AO378" s="547" t="s">
        <v>138</v>
      </c>
      <c r="AP378" s="538">
        <f t="shared" si="85"/>
        <v>43739</v>
      </c>
      <c r="AQ378" s="538">
        <f t="shared" si="86"/>
        <v>43830</v>
      </c>
      <c r="AR378" s="538">
        <f>'Information Input'!$H$35</f>
        <v>43555</v>
      </c>
      <c r="AS378" s="547" t="str">
        <f>'Information Input'!$J$22</f>
        <v>Quarterly</v>
      </c>
      <c r="AT378" s="538">
        <f>'Information Input'!$H$30</f>
        <v>43555</v>
      </c>
      <c r="AU378" s="547">
        <f>'Information Input'!$J$18</f>
        <v>2019</v>
      </c>
      <c r="AV378" s="547" t="s">
        <v>92</v>
      </c>
      <c r="AW378" s="547" t="s">
        <v>93</v>
      </c>
      <c r="AX378" s="547" t="s">
        <v>91</v>
      </c>
      <c r="AY378" s="548" t="s">
        <v>671</v>
      </c>
      <c r="AZ378" s="547">
        <v>41</v>
      </c>
      <c r="BA378" s="549" t="s">
        <v>183</v>
      </c>
      <c r="BB378" s="543" t="s">
        <v>238</v>
      </c>
      <c r="BC378" s="550">
        <f>'Report 2'!$AC93</f>
        <v>0</v>
      </c>
      <c r="BD378" s="550">
        <f>'Report 2'!$AD93</f>
        <v>0</v>
      </c>
      <c r="BE378" s="550">
        <f>'Report 2'!$AE93</f>
        <v>0</v>
      </c>
      <c r="BF378" s="550">
        <f>'Report 2'!$AF93</f>
        <v>0</v>
      </c>
      <c r="BG378" s="550">
        <f>'Report 2'!$AG93</f>
        <v>0</v>
      </c>
      <c r="BH378" s="550">
        <f>'Report 2'!$AH93</f>
        <v>0</v>
      </c>
      <c r="BI378" s="550">
        <f>'Report 2'!$AI93</f>
        <v>0</v>
      </c>
      <c r="CC378" s="542" t="s">
        <v>669</v>
      </c>
      <c r="CD378" s="1014" t="s">
        <v>672</v>
      </c>
      <c r="CE378" s="1014" t="str">
        <f>'Information Input'!$M$14</f>
        <v xml:space="preserve">      -      </v>
      </c>
      <c r="CF378" s="551" t="s">
        <v>135</v>
      </c>
      <c r="CG378" s="552">
        <f t="shared" si="82"/>
        <v>43466</v>
      </c>
      <c r="CH378" s="552">
        <f t="shared" si="83"/>
        <v>43555</v>
      </c>
      <c r="CI378" s="552">
        <f>'Information Input'!$H$35</f>
        <v>43555</v>
      </c>
      <c r="CJ378" s="551" t="str">
        <f>'Information Input'!$J$22</f>
        <v>Quarterly</v>
      </c>
      <c r="CK378" s="552">
        <f>'Information Input'!$H$30</f>
        <v>43555</v>
      </c>
      <c r="CL378" s="551">
        <f>'Information Input'!$J$18</f>
        <v>2019</v>
      </c>
      <c r="CM378" s="551" t="s">
        <v>103</v>
      </c>
      <c r="CN378" s="1014" t="s">
        <v>242</v>
      </c>
      <c r="CO378" s="542" t="s">
        <v>242</v>
      </c>
      <c r="CP378" s="542" t="s">
        <v>671</v>
      </c>
      <c r="CQ378" s="551">
        <v>17</v>
      </c>
      <c r="CR378" s="542" t="s">
        <v>159</v>
      </c>
      <c r="CS378" s="542" t="s">
        <v>235</v>
      </c>
      <c r="CT378" s="1015">
        <f>'Report 1'!$AV$18</f>
        <v>0</v>
      </c>
      <c r="CU378" s="1016">
        <f>SUMIF('Report 4A'!$G$16:$G$95,$CQ378,'Report 4A'!$BD$16:$BD$95)</f>
        <v>0</v>
      </c>
      <c r="CV378" s="1017">
        <f t="shared" si="84"/>
        <v>0</v>
      </c>
      <c r="CX378" s="546" t="s">
        <v>669</v>
      </c>
      <c r="CY378" s="537" t="s">
        <v>300</v>
      </c>
      <c r="CZ378" s="537" t="str">
        <f>'Information Input'!$M$14</f>
        <v xml:space="preserve">      -      </v>
      </c>
      <c r="DA378" s="538">
        <f>'Information Input'!$H$35</f>
        <v>43555</v>
      </c>
      <c r="DB378" s="537" t="str">
        <f>'Information Input'!$J$22</f>
        <v>Quarterly</v>
      </c>
      <c r="DC378" s="552">
        <f>'Information Input'!$H$30</f>
        <v>43555</v>
      </c>
      <c r="DD378" s="553" t="str">
        <f t="shared" si="88"/>
        <v>201809</v>
      </c>
      <c r="DE378" s="541" t="s">
        <v>96</v>
      </c>
      <c r="DF378" s="541" t="s">
        <v>683</v>
      </c>
      <c r="DG378" s="544">
        <f>'Report 5I'!$I$108</f>
        <v>0</v>
      </c>
      <c r="DH378" s="550">
        <f>'Report 5I'!$I$109</f>
        <v>0</v>
      </c>
      <c r="DI378" s="544">
        <f>'Report 5I'!$I$110</f>
        <v>0</v>
      </c>
      <c r="DJ378" s="544">
        <f>'Report 5I'!$I$111</f>
        <v>0</v>
      </c>
      <c r="DK378" s="544">
        <f>'Report 5I'!$I$112</f>
        <v>0</v>
      </c>
      <c r="DL378" s="544">
        <f>'Report 5I'!$I$113</f>
        <v>0</v>
      </c>
      <c r="DM378" s="544">
        <f>'Report 5I'!$I$114</f>
        <v>0</v>
      </c>
      <c r="DN378" s="544">
        <f>'Report 5I'!$I$115</f>
        <v>0</v>
      </c>
      <c r="DO378" s="544">
        <f>'Report 5I'!$I$116</f>
        <v>0</v>
      </c>
      <c r="DP378" s="544">
        <f>'Report 5I'!$I$117</f>
        <v>0</v>
      </c>
      <c r="DQ378" s="544">
        <f>'Report 5I'!$I$118</f>
        <v>0</v>
      </c>
    </row>
    <row r="379" spans="2:121">
      <c r="B379" s="535" t="s">
        <v>669</v>
      </c>
      <c r="C379" s="536">
        <v>1</v>
      </c>
      <c r="D379" s="537" t="str">
        <f>'Information Input'!$M$14</f>
        <v xml:space="preserve">      -      </v>
      </c>
      <c r="E379" s="537" t="s">
        <v>135</v>
      </c>
      <c r="F379" s="538">
        <f t="shared" si="80"/>
        <v>43466</v>
      </c>
      <c r="G379" s="538">
        <f t="shared" si="81"/>
        <v>43555</v>
      </c>
      <c r="H379" s="538">
        <f>'Information Input'!$H$35</f>
        <v>43555</v>
      </c>
      <c r="I379" s="537" t="str">
        <f>'Information Input'!$J$22</f>
        <v>Quarterly</v>
      </c>
      <c r="J379" s="538">
        <f>'Information Input'!$H$30</f>
        <v>43555</v>
      </c>
      <c r="K379" s="537">
        <f>'Information Input'!$J$18</f>
        <v>2019</v>
      </c>
      <c r="L379" s="579" t="s">
        <v>101</v>
      </c>
      <c r="M379" s="540" t="s">
        <v>102</v>
      </c>
      <c r="N379" s="541" t="s">
        <v>103</v>
      </c>
      <c r="O379" s="542" t="s">
        <v>671</v>
      </c>
      <c r="P379" s="537">
        <v>14</v>
      </c>
      <c r="Q379" s="541" t="s">
        <v>156</v>
      </c>
      <c r="R379" s="541" t="s">
        <v>233</v>
      </c>
      <c r="S379" s="543">
        <f>'Report 1'!$AB$18</f>
        <v>0</v>
      </c>
      <c r="T379" s="544">
        <f>'Report 1'!$AB$34</f>
        <v>0</v>
      </c>
      <c r="U379" s="545">
        <f>'Report 1'!$AB$120</f>
        <v>0</v>
      </c>
      <c r="AL379" s="546" t="s">
        <v>669</v>
      </c>
      <c r="AM379" s="547">
        <v>2</v>
      </c>
      <c r="AN379" s="547" t="str">
        <f>'Information Input'!$M$14</f>
        <v xml:space="preserve">      -      </v>
      </c>
      <c r="AO379" s="547" t="s">
        <v>138</v>
      </c>
      <c r="AP379" s="538">
        <f t="shared" si="85"/>
        <v>43739</v>
      </c>
      <c r="AQ379" s="538">
        <f t="shared" si="86"/>
        <v>43830</v>
      </c>
      <c r="AR379" s="538">
        <f>'Information Input'!$H$35</f>
        <v>43555</v>
      </c>
      <c r="AS379" s="547" t="str">
        <f>'Information Input'!$J$22</f>
        <v>Quarterly</v>
      </c>
      <c r="AT379" s="538">
        <f>'Information Input'!$H$30</f>
        <v>43555</v>
      </c>
      <c r="AU379" s="547">
        <f>'Information Input'!$J$18</f>
        <v>2019</v>
      </c>
      <c r="AV379" s="547" t="s">
        <v>92</v>
      </c>
      <c r="AW379" s="547" t="s">
        <v>93</v>
      </c>
      <c r="AX379" s="547" t="s">
        <v>91</v>
      </c>
      <c r="AY379" s="548" t="s">
        <v>671</v>
      </c>
      <c r="AZ379" s="547">
        <v>42</v>
      </c>
      <c r="BA379" s="549" t="s">
        <v>184</v>
      </c>
      <c r="BB379" s="543" t="s">
        <v>233</v>
      </c>
      <c r="BC379" s="550">
        <f>'Report 2'!$AC94</f>
        <v>0</v>
      </c>
      <c r="BD379" s="550">
        <f>'Report 2'!$AD94</f>
        <v>0</v>
      </c>
      <c r="BE379" s="550">
        <f>'Report 2'!$AE94</f>
        <v>0</v>
      </c>
      <c r="BF379" s="550">
        <f>'Report 2'!$AF94</f>
        <v>0</v>
      </c>
      <c r="BG379" s="550">
        <f>'Report 2'!$AG94</f>
        <v>0</v>
      </c>
      <c r="BH379" s="550">
        <f>'Report 2'!$AH94</f>
        <v>0</v>
      </c>
      <c r="BI379" s="550">
        <f>'Report 2'!$AI94</f>
        <v>0</v>
      </c>
      <c r="CC379" s="542" t="s">
        <v>669</v>
      </c>
      <c r="CD379" s="1014" t="s">
        <v>672</v>
      </c>
      <c r="CE379" s="1014" t="str">
        <f>'Information Input'!$M$14</f>
        <v xml:space="preserve">      -      </v>
      </c>
      <c r="CF379" s="551" t="s">
        <v>135</v>
      </c>
      <c r="CG379" s="552">
        <f t="shared" si="82"/>
        <v>43466</v>
      </c>
      <c r="CH379" s="552">
        <f t="shared" si="83"/>
        <v>43555</v>
      </c>
      <c r="CI379" s="552">
        <f>'Information Input'!$H$35</f>
        <v>43555</v>
      </c>
      <c r="CJ379" s="551" t="str">
        <f>'Information Input'!$J$22</f>
        <v>Quarterly</v>
      </c>
      <c r="CK379" s="552">
        <f>'Information Input'!$H$30</f>
        <v>43555</v>
      </c>
      <c r="CL379" s="551">
        <f>'Information Input'!$J$18</f>
        <v>2019</v>
      </c>
      <c r="CM379" s="551" t="s">
        <v>103</v>
      </c>
      <c r="CN379" s="1014" t="s">
        <v>242</v>
      </c>
      <c r="CO379" s="542" t="s">
        <v>242</v>
      </c>
      <c r="CP379" s="542" t="s">
        <v>671</v>
      </c>
      <c r="CQ379" s="551">
        <v>18</v>
      </c>
      <c r="CR379" s="542" t="s">
        <v>160</v>
      </c>
      <c r="CS379" s="542" t="s">
        <v>235</v>
      </c>
      <c r="CT379" s="1015">
        <f>'Report 1'!$AV$18</f>
        <v>0</v>
      </c>
      <c r="CU379" s="1016">
        <f>SUMIF('Report 4A'!$G$16:$G$95,$CQ379,'Report 4A'!$BD$16:$BD$95)</f>
        <v>0</v>
      </c>
      <c r="CV379" s="1017">
        <f t="shared" si="84"/>
        <v>0</v>
      </c>
      <c r="CX379" s="546" t="s">
        <v>669</v>
      </c>
      <c r="CY379" s="537" t="s">
        <v>300</v>
      </c>
      <c r="CZ379" s="537" t="str">
        <f>'Information Input'!$M$14</f>
        <v xml:space="preserve">      -      </v>
      </c>
      <c r="DA379" s="538">
        <f>'Information Input'!$H$35</f>
        <v>43555</v>
      </c>
      <c r="DB379" s="537" t="str">
        <f>'Information Input'!$J$22</f>
        <v>Quarterly</v>
      </c>
      <c r="DC379" s="552">
        <f>'Information Input'!$H$30</f>
        <v>43555</v>
      </c>
      <c r="DD379" s="553" t="str">
        <f t="shared" si="88"/>
        <v>201808</v>
      </c>
      <c r="DE379" s="541" t="s">
        <v>96</v>
      </c>
      <c r="DF379" s="541" t="s">
        <v>683</v>
      </c>
      <c r="DG379" s="544">
        <f>'Report 5I'!$J$108</f>
        <v>0</v>
      </c>
      <c r="DH379" s="550">
        <f>'Report 5I'!$J$109</f>
        <v>0</v>
      </c>
      <c r="DI379" s="544">
        <f>'Report 5I'!$J$110</f>
        <v>0</v>
      </c>
      <c r="DJ379" s="544">
        <f>'Report 5I'!$J$111</f>
        <v>0</v>
      </c>
      <c r="DK379" s="544">
        <f>'Report 5I'!$J$112</f>
        <v>0</v>
      </c>
      <c r="DL379" s="544">
        <f>'Report 5I'!$J$113</f>
        <v>0</v>
      </c>
      <c r="DM379" s="544">
        <f>'Report 5I'!$J$114</f>
        <v>0</v>
      </c>
      <c r="DN379" s="544">
        <f>'Report 5I'!$J$115</f>
        <v>0</v>
      </c>
      <c r="DO379" s="544">
        <f>'Report 5I'!$J$116</f>
        <v>0</v>
      </c>
      <c r="DP379" s="544">
        <f>'Report 5I'!$J$117</f>
        <v>0</v>
      </c>
      <c r="DQ379" s="544">
        <f>'Report 5I'!$J$118</f>
        <v>0</v>
      </c>
    </row>
    <row r="380" spans="2:121">
      <c r="B380" s="535" t="s">
        <v>669</v>
      </c>
      <c r="C380" s="536">
        <v>1</v>
      </c>
      <c r="D380" s="537" t="str">
        <f>'Information Input'!$M$14</f>
        <v xml:space="preserve">      -      </v>
      </c>
      <c r="E380" s="537" t="s">
        <v>135</v>
      </c>
      <c r="F380" s="538">
        <f t="shared" si="80"/>
        <v>43466</v>
      </c>
      <c r="G380" s="538">
        <f t="shared" si="81"/>
        <v>43555</v>
      </c>
      <c r="H380" s="538">
        <f>'Information Input'!$H$35</f>
        <v>43555</v>
      </c>
      <c r="I380" s="537" t="str">
        <f>'Information Input'!$J$22</f>
        <v>Quarterly</v>
      </c>
      <c r="J380" s="538">
        <f>'Information Input'!$H$30</f>
        <v>43555</v>
      </c>
      <c r="K380" s="537">
        <f>'Information Input'!$J$18</f>
        <v>2019</v>
      </c>
      <c r="L380" s="579" t="s">
        <v>101</v>
      </c>
      <c r="M380" s="540" t="s">
        <v>102</v>
      </c>
      <c r="N380" s="541" t="s">
        <v>103</v>
      </c>
      <c r="O380" s="542" t="s">
        <v>671</v>
      </c>
      <c r="P380" s="537">
        <v>15</v>
      </c>
      <c r="Q380" s="541" t="s">
        <v>157</v>
      </c>
      <c r="R380" s="541" t="s">
        <v>234</v>
      </c>
      <c r="S380" s="543">
        <f>'Report 1'!$AB$18</f>
        <v>0</v>
      </c>
      <c r="T380" s="544">
        <f>'Report 1'!$AB$35</f>
        <v>0</v>
      </c>
      <c r="U380" s="545">
        <f>'Report 1'!$AB$121</f>
        <v>0</v>
      </c>
      <c r="AL380" s="546" t="s">
        <v>669</v>
      </c>
      <c r="AM380" s="547">
        <v>2</v>
      </c>
      <c r="AN380" s="547" t="str">
        <f>'Information Input'!$M$14</f>
        <v xml:space="preserve">      -      </v>
      </c>
      <c r="AO380" s="547" t="s">
        <v>138</v>
      </c>
      <c r="AP380" s="538">
        <f t="shared" si="85"/>
        <v>43739</v>
      </c>
      <c r="AQ380" s="538">
        <f t="shared" si="86"/>
        <v>43830</v>
      </c>
      <c r="AR380" s="538">
        <f>'Information Input'!$H$35</f>
        <v>43555</v>
      </c>
      <c r="AS380" s="547" t="str">
        <f>'Information Input'!$J$22</f>
        <v>Quarterly</v>
      </c>
      <c r="AT380" s="538">
        <f>'Information Input'!$H$30</f>
        <v>43555</v>
      </c>
      <c r="AU380" s="547">
        <f>'Information Input'!$J$18</f>
        <v>2019</v>
      </c>
      <c r="AV380" s="547" t="s">
        <v>92</v>
      </c>
      <c r="AW380" s="547" t="s">
        <v>93</v>
      </c>
      <c r="AX380" s="547" t="s">
        <v>91</v>
      </c>
      <c r="AY380" s="548" t="s">
        <v>671</v>
      </c>
      <c r="AZ380" s="547">
        <v>43</v>
      </c>
      <c r="BA380" s="549" t="s">
        <v>185</v>
      </c>
      <c r="BB380" s="543" t="s">
        <v>233</v>
      </c>
      <c r="BC380" s="550">
        <f>'Report 2'!$AC95</f>
        <v>0</v>
      </c>
      <c r="BD380" s="550">
        <f>'Report 2'!$AD95</f>
        <v>0</v>
      </c>
      <c r="BE380" s="550">
        <f>'Report 2'!$AE95</f>
        <v>0</v>
      </c>
      <c r="BF380" s="550">
        <f>'Report 2'!$AF95</f>
        <v>0</v>
      </c>
      <c r="BG380" s="550">
        <f>'Report 2'!$AG95</f>
        <v>0</v>
      </c>
      <c r="BH380" s="550">
        <f>'Report 2'!$AH95</f>
        <v>0</v>
      </c>
      <c r="BI380" s="550">
        <f>'Report 2'!$AI95</f>
        <v>0</v>
      </c>
      <c r="CC380" s="542" t="s">
        <v>669</v>
      </c>
      <c r="CD380" s="1014" t="s">
        <v>672</v>
      </c>
      <c r="CE380" s="1014" t="str">
        <f>'Information Input'!$M$14</f>
        <v xml:space="preserve">      -      </v>
      </c>
      <c r="CF380" s="551" t="s">
        <v>135</v>
      </c>
      <c r="CG380" s="552">
        <f t="shared" si="82"/>
        <v>43466</v>
      </c>
      <c r="CH380" s="552">
        <f t="shared" si="83"/>
        <v>43555</v>
      </c>
      <c r="CI380" s="552">
        <f>'Information Input'!$H$35</f>
        <v>43555</v>
      </c>
      <c r="CJ380" s="551" t="str">
        <f>'Information Input'!$J$22</f>
        <v>Quarterly</v>
      </c>
      <c r="CK380" s="552">
        <f>'Information Input'!$H$30</f>
        <v>43555</v>
      </c>
      <c r="CL380" s="551">
        <f>'Information Input'!$J$18</f>
        <v>2019</v>
      </c>
      <c r="CM380" s="551" t="s">
        <v>103</v>
      </c>
      <c r="CN380" s="1014" t="s">
        <v>242</v>
      </c>
      <c r="CO380" s="542" t="s">
        <v>242</v>
      </c>
      <c r="CP380" s="542" t="s">
        <v>671</v>
      </c>
      <c r="CQ380" s="551">
        <v>19</v>
      </c>
      <c r="CR380" s="542" t="s">
        <v>161</v>
      </c>
      <c r="CS380" s="542" t="s">
        <v>235</v>
      </c>
      <c r="CT380" s="1015">
        <f>'Report 1'!$AV$18</f>
        <v>0</v>
      </c>
      <c r="CU380" s="1016">
        <f>SUMIF('Report 4A'!$G$16:$G$95,$CQ380,'Report 4A'!$BD$16:$BD$95)</f>
        <v>0</v>
      </c>
      <c r="CV380" s="1017">
        <f t="shared" si="84"/>
        <v>0</v>
      </c>
      <c r="CX380" s="546" t="s">
        <v>669</v>
      </c>
      <c r="CY380" s="537" t="s">
        <v>300</v>
      </c>
      <c r="CZ380" s="537" t="str">
        <f>'Information Input'!$M$14</f>
        <v xml:space="preserve">      -      </v>
      </c>
      <c r="DA380" s="538">
        <f>'Information Input'!$H$35</f>
        <v>43555</v>
      </c>
      <c r="DB380" s="537" t="str">
        <f>'Information Input'!$J$22</f>
        <v>Quarterly</v>
      </c>
      <c r="DC380" s="552">
        <f>'Information Input'!$H$30</f>
        <v>43555</v>
      </c>
      <c r="DD380" s="553" t="str">
        <f t="shared" si="88"/>
        <v>201807</v>
      </c>
      <c r="DE380" s="541" t="s">
        <v>96</v>
      </c>
      <c r="DF380" s="541" t="s">
        <v>683</v>
      </c>
      <c r="DG380" s="544">
        <f>'Report 5I'!$K$108</f>
        <v>0</v>
      </c>
      <c r="DH380" s="550">
        <f>'Report 5I'!$K$109</f>
        <v>0</v>
      </c>
      <c r="DI380" s="544">
        <f>'Report 5I'!$K$110</f>
        <v>0</v>
      </c>
      <c r="DJ380" s="544">
        <f>'Report 5I'!$K$111</f>
        <v>0</v>
      </c>
      <c r="DK380" s="544">
        <f>'Report 5I'!$K$112</f>
        <v>0</v>
      </c>
      <c r="DL380" s="544">
        <f>'Report 5I'!$K$113</f>
        <v>0</v>
      </c>
      <c r="DM380" s="544">
        <f>'Report 5I'!$K$114</f>
        <v>0</v>
      </c>
      <c r="DN380" s="544">
        <f>'Report 5I'!$K$115</f>
        <v>0</v>
      </c>
      <c r="DO380" s="544">
        <f>'Report 5I'!$K$116</f>
        <v>0</v>
      </c>
      <c r="DP380" s="544">
        <f>'Report 5I'!$K$117</f>
        <v>0</v>
      </c>
      <c r="DQ380" s="544">
        <f>'Report 5I'!$K$118</f>
        <v>0</v>
      </c>
    </row>
    <row r="381" spans="2:121">
      <c r="B381" s="535" t="s">
        <v>669</v>
      </c>
      <c r="C381" s="536">
        <v>1</v>
      </c>
      <c r="D381" s="537" t="str">
        <f>'Information Input'!$M$14</f>
        <v xml:space="preserve">      -      </v>
      </c>
      <c r="E381" s="537" t="s">
        <v>135</v>
      </c>
      <c r="F381" s="538">
        <f t="shared" si="80"/>
        <v>43466</v>
      </c>
      <c r="G381" s="538">
        <f t="shared" si="81"/>
        <v>43555</v>
      </c>
      <c r="H381" s="538">
        <f>'Information Input'!$H$35</f>
        <v>43555</v>
      </c>
      <c r="I381" s="537" t="str">
        <f>'Information Input'!$J$22</f>
        <v>Quarterly</v>
      </c>
      <c r="J381" s="538">
        <f>'Information Input'!$H$30</f>
        <v>43555</v>
      </c>
      <c r="K381" s="537">
        <f>'Information Input'!$J$18</f>
        <v>2019</v>
      </c>
      <c r="L381" s="579" t="s">
        <v>101</v>
      </c>
      <c r="M381" s="540" t="s">
        <v>102</v>
      </c>
      <c r="N381" s="541" t="s">
        <v>103</v>
      </c>
      <c r="O381" s="542" t="s">
        <v>671</v>
      </c>
      <c r="P381" s="537">
        <v>16</v>
      </c>
      <c r="Q381" s="541" t="s">
        <v>158</v>
      </c>
      <c r="R381" s="541" t="s">
        <v>235</v>
      </c>
      <c r="S381" s="543">
        <f>'Report 1'!$AB$18</f>
        <v>0</v>
      </c>
      <c r="T381" s="544">
        <f>'Report 1'!$AB$36</f>
        <v>0</v>
      </c>
      <c r="U381" s="545">
        <f>'Report 1'!$AB$122</f>
        <v>0</v>
      </c>
      <c r="AL381" s="546" t="s">
        <v>669</v>
      </c>
      <c r="AM381" s="547">
        <v>2</v>
      </c>
      <c r="AN381" s="547" t="str">
        <f>'Information Input'!$M$14</f>
        <v xml:space="preserve">      -      </v>
      </c>
      <c r="AO381" s="547" t="s">
        <v>138</v>
      </c>
      <c r="AP381" s="538">
        <f t="shared" si="85"/>
        <v>43739</v>
      </c>
      <c r="AQ381" s="538">
        <f t="shared" si="86"/>
        <v>43830</v>
      </c>
      <c r="AR381" s="538">
        <f>'Information Input'!$H$35</f>
        <v>43555</v>
      </c>
      <c r="AS381" s="547" t="str">
        <f>'Information Input'!$J$22</f>
        <v>Quarterly</v>
      </c>
      <c r="AT381" s="538">
        <f>'Information Input'!$H$30</f>
        <v>43555</v>
      </c>
      <c r="AU381" s="547">
        <f>'Information Input'!$J$18</f>
        <v>2019</v>
      </c>
      <c r="AV381" s="547" t="s">
        <v>92</v>
      </c>
      <c r="AW381" s="547" t="s">
        <v>93</v>
      </c>
      <c r="AX381" s="547" t="s">
        <v>91</v>
      </c>
      <c r="AY381" s="548" t="s">
        <v>674</v>
      </c>
      <c r="AZ381" s="547">
        <v>44</v>
      </c>
      <c r="BA381" s="549" t="s">
        <v>186</v>
      </c>
      <c r="BB381" s="543" t="s">
        <v>239</v>
      </c>
      <c r="BC381" s="550">
        <f>'Report 2'!$AC96</f>
        <v>0</v>
      </c>
      <c r="BD381" s="550">
        <f>'Report 2'!$AD96</f>
        <v>0</v>
      </c>
      <c r="BE381" s="550">
        <f>'Report 2'!$AE96</f>
        <v>0</v>
      </c>
      <c r="BF381" s="550">
        <f>'Report 2'!$AF96</f>
        <v>0</v>
      </c>
      <c r="BG381" s="550">
        <f>'Report 2'!$AG96</f>
        <v>0</v>
      </c>
      <c r="BH381" s="550">
        <f>'Report 2'!$AH96</f>
        <v>0</v>
      </c>
      <c r="BI381" s="550">
        <f>'Report 2'!$AI96</f>
        <v>0</v>
      </c>
      <c r="CC381" s="542" t="s">
        <v>669</v>
      </c>
      <c r="CD381" s="1014" t="s">
        <v>672</v>
      </c>
      <c r="CE381" s="1014" t="str">
        <f>'Information Input'!$M$14</f>
        <v xml:space="preserve">      -      </v>
      </c>
      <c r="CF381" s="551" t="s">
        <v>135</v>
      </c>
      <c r="CG381" s="552">
        <f t="shared" si="82"/>
        <v>43466</v>
      </c>
      <c r="CH381" s="552">
        <f t="shared" si="83"/>
        <v>43555</v>
      </c>
      <c r="CI381" s="552">
        <f>'Information Input'!$H$35</f>
        <v>43555</v>
      </c>
      <c r="CJ381" s="551" t="str">
        <f>'Information Input'!$J$22</f>
        <v>Quarterly</v>
      </c>
      <c r="CK381" s="552">
        <f>'Information Input'!$H$30</f>
        <v>43555</v>
      </c>
      <c r="CL381" s="551">
        <f>'Information Input'!$J$18</f>
        <v>2019</v>
      </c>
      <c r="CM381" s="551" t="s">
        <v>103</v>
      </c>
      <c r="CN381" s="1014" t="s">
        <v>242</v>
      </c>
      <c r="CO381" s="542" t="s">
        <v>242</v>
      </c>
      <c r="CP381" s="542" t="s">
        <v>671</v>
      </c>
      <c r="CQ381" s="551">
        <v>20</v>
      </c>
      <c r="CR381" s="542" t="s">
        <v>162</v>
      </c>
      <c r="CS381" s="542" t="s">
        <v>235</v>
      </c>
      <c r="CT381" s="1015">
        <f>'Report 1'!$AV$18</f>
        <v>0</v>
      </c>
      <c r="CU381" s="1016">
        <f>SUMIF('Report 4A'!$G$16:$G$95,$CQ381,'Report 4A'!$BD$16:$BD$95)</f>
        <v>0</v>
      </c>
      <c r="CV381" s="1017">
        <f t="shared" si="84"/>
        <v>0</v>
      </c>
      <c r="CX381" s="546" t="s">
        <v>669</v>
      </c>
      <c r="CY381" s="537" t="s">
        <v>300</v>
      </c>
      <c r="CZ381" s="537" t="str">
        <f>'Information Input'!$M$14</f>
        <v xml:space="preserve">      -      </v>
      </c>
      <c r="DA381" s="538">
        <f>'Information Input'!$H$35</f>
        <v>43555</v>
      </c>
      <c r="DB381" s="537" t="str">
        <f>'Information Input'!$J$22</f>
        <v>Quarterly</v>
      </c>
      <c r="DC381" s="552">
        <f>'Information Input'!$H$30</f>
        <v>43555</v>
      </c>
      <c r="DD381" s="553" t="str">
        <f t="shared" si="88"/>
        <v>201806</v>
      </c>
      <c r="DE381" s="541" t="s">
        <v>96</v>
      </c>
      <c r="DF381" s="541" t="s">
        <v>683</v>
      </c>
      <c r="DG381" s="544">
        <f>'Report 5I'!$L$108</f>
        <v>0</v>
      </c>
      <c r="DH381" s="550">
        <f>'Report 5I'!$L$109</f>
        <v>0</v>
      </c>
      <c r="DI381" s="544">
        <f>'Report 5I'!$L$110</f>
        <v>0</v>
      </c>
      <c r="DJ381" s="544">
        <f>'Report 5I'!$L$111</f>
        <v>0</v>
      </c>
      <c r="DK381" s="544">
        <f>'Report 5I'!$L$112</f>
        <v>0</v>
      </c>
      <c r="DL381" s="544">
        <f>'Report 5I'!$L$113</f>
        <v>0</v>
      </c>
      <c r="DM381" s="544">
        <f>'Report 5I'!$L$114</f>
        <v>0</v>
      </c>
      <c r="DN381" s="544">
        <f>'Report 5I'!$L$115</f>
        <v>0</v>
      </c>
      <c r="DO381" s="544">
        <f>'Report 5I'!$L$116</f>
        <v>0</v>
      </c>
      <c r="DP381" s="544">
        <f>'Report 5I'!$L$117</f>
        <v>0</v>
      </c>
      <c r="DQ381" s="544">
        <f>'Report 5I'!$L$118</f>
        <v>0</v>
      </c>
    </row>
    <row r="382" spans="2:121">
      <c r="B382" s="535" t="s">
        <v>669</v>
      </c>
      <c r="C382" s="536">
        <v>1</v>
      </c>
      <c r="D382" s="537" t="str">
        <f>'Information Input'!$M$14</f>
        <v xml:space="preserve">      -      </v>
      </c>
      <c r="E382" s="537" t="s">
        <v>135</v>
      </c>
      <c r="F382" s="538">
        <f t="shared" si="80"/>
        <v>43466</v>
      </c>
      <c r="G382" s="538">
        <f t="shared" si="81"/>
        <v>43555</v>
      </c>
      <c r="H382" s="538">
        <f>'Information Input'!$H$35</f>
        <v>43555</v>
      </c>
      <c r="I382" s="537" t="str">
        <f>'Information Input'!$J$22</f>
        <v>Quarterly</v>
      </c>
      <c r="J382" s="538">
        <f>'Information Input'!$H$30</f>
        <v>43555</v>
      </c>
      <c r="K382" s="537">
        <f>'Information Input'!$J$18</f>
        <v>2019</v>
      </c>
      <c r="L382" s="579" t="s">
        <v>101</v>
      </c>
      <c r="M382" s="540" t="s">
        <v>102</v>
      </c>
      <c r="N382" s="541" t="s">
        <v>103</v>
      </c>
      <c r="O382" s="542" t="s">
        <v>671</v>
      </c>
      <c r="P382" s="537">
        <v>17</v>
      </c>
      <c r="Q382" s="541" t="s">
        <v>159</v>
      </c>
      <c r="R382" s="541" t="s">
        <v>235</v>
      </c>
      <c r="S382" s="543">
        <f>'Report 1'!$AB$18</f>
        <v>0</v>
      </c>
      <c r="T382" s="544">
        <f>'Report 1'!$AB$37</f>
        <v>0</v>
      </c>
      <c r="U382" s="545">
        <f>'Report 1'!$AB$123</f>
        <v>0</v>
      </c>
      <c r="AL382" s="546" t="s">
        <v>669</v>
      </c>
      <c r="AM382" s="547">
        <v>2</v>
      </c>
      <c r="AN382" s="547" t="str">
        <f>'Information Input'!$M$14</f>
        <v xml:space="preserve">      -      </v>
      </c>
      <c r="AO382" s="547" t="s">
        <v>138</v>
      </c>
      <c r="AP382" s="538">
        <f t="shared" si="85"/>
        <v>43739</v>
      </c>
      <c r="AQ382" s="538">
        <f t="shared" si="86"/>
        <v>43830</v>
      </c>
      <c r="AR382" s="538">
        <f>'Information Input'!$H$35</f>
        <v>43555</v>
      </c>
      <c r="AS382" s="547" t="str">
        <f>'Information Input'!$J$22</f>
        <v>Quarterly</v>
      </c>
      <c r="AT382" s="538">
        <f>'Information Input'!$H$30</f>
        <v>43555</v>
      </c>
      <c r="AU382" s="547">
        <f>'Information Input'!$J$18</f>
        <v>2019</v>
      </c>
      <c r="AV382" s="547" t="s">
        <v>92</v>
      </c>
      <c r="AW382" s="547" t="s">
        <v>93</v>
      </c>
      <c r="AX382" s="547" t="s">
        <v>91</v>
      </c>
      <c r="AY382" s="548" t="s">
        <v>675</v>
      </c>
      <c r="AZ382" s="547">
        <v>45</v>
      </c>
      <c r="BA382" s="549" t="s">
        <v>187</v>
      </c>
      <c r="BB382" s="543" t="s">
        <v>239</v>
      </c>
      <c r="BC382" s="550">
        <f>'Report 2'!$AC97</f>
        <v>0</v>
      </c>
      <c r="BD382" s="550">
        <f>'Report 2'!$AD97</f>
        <v>0</v>
      </c>
      <c r="BE382" s="550">
        <f>'Report 2'!$AE97</f>
        <v>0</v>
      </c>
      <c r="BF382" s="550">
        <f>'Report 2'!$AF97</f>
        <v>0</v>
      </c>
      <c r="BG382" s="550">
        <f>'Report 2'!$AG97</f>
        <v>0</v>
      </c>
      <c r="BH382" s="550">
        <f>'Report 2'!$AH97</f>
        <v>0</v>
      </c>
      <c r="BI382" s="550">
        <f>'Report 2'!$AI97</f>
        <v>0</v>
      </c>
      <c r="CC382" s="542" t="s">
        <v>669</v>
      </c>
      <c r="CD382" s="1014" t="s">
        <v>672</v>
      </c>
      <c r="CE382" s="1014" t="str">
        <f>'Information Input'!$M$14</f>
        <v xml:space="preserve">      -      </v>
      </c>
      <c r="CF382" s="551" t="s">
        <v>135</v>
      </c>
      <c r="CG382" s="552">
        <f t="shared" si="82"/>
        <v>43466</v>
      </c>
      <c r="CH382" s="552">
        <f t="shared" si="83"/>
        <v>43555</v>
      </c>
      <c r="CI382" s="552">
        <f>'Information Input'!$H$35</f>
        <v>43555</v>
      </c>
      <c r="CJ382" s="551" t="str">
        <f>'Information Input'!$J$22</f>
        <v>Quarterly</v>
      </c>
      <c r="CK382" s="552">
        <f>'Information Input'!$H$30</f>
        <v>43555</v>
      </c>
      <c r="CL382" s="551">
        <f>'Information Input'!$J$18</f>
        <v>2019</v>
      </c>
      <c r="CM382" s="551" t="s">
        <v>103</v>
      </c>
      <c r="CN382" s="1014" t="s">
        <v>242</v>
      </c>
      <c r="CO382" s="542" t="s">
        <v>242</v>
      </c>
      <c r="CP382" s="542" t="s">
        <v>671</v>
      </c>
      <c r="CQ382" s="551">
        <v>21</v>
      </c>
      <c r="CR382" s="542" t="s">
        <v>163</v>
      </c>
      <c r="CS382" s="542" t="s">
        <v>235</v>
      </c>
      <c r="CT382" s="1015">
        <f>'Report 1'!$AV$18</f>
        <v>0</v>
      </c>
      <c r="CU382" s="1016">
        <f>SUMIF('Report 4A'!$G$16:$G$95,$CQ382,'Report 4A'!$BD$16:$BD$95)</f>
        <v>0</v>
      </c>
      <c r="CV382" s="1017">
        <f t="shared" si="84"/>
        <v>0</v>
      </c>
      <c r="CX382" s="546" t="s">
        <v>669</v>
      </c>
      <c r="CY382" s="537" t="s">
        <v>300</v>
      </c>
      <c r="CZ382" s="537" t="str">
        <f>'Information Input'!$M$14</f>
        <v xml:space="preserve">      -      </v>
      </c>
      <c r="DA382" s="538">
        <f>'Information Input'!$H$35</f>
        <v>43555</v>
      </c>
      <c r="DB382" s="537" t="str">
        <f>'Information Input'!$J$22</f>
        <v>Quarterly</v>
      </c>
      <c r="DC382" s="552">
        <f>'Information Input'!$H$30</f>
        <v>43555</v>
      </c>
      <c r="DD382" s="553" t="str">
        <f t="shared" si="88"/>
        <v>201805</v>
      </c>
      <c r="DE382" s="541" t="s">
        <v>96</v>
      </c>
      <c r="DF382" s="541" t="s">
        <v>683</v>
      </c>
      <c r="DG382" s="544">
        <f>'Report 5I'!$M$108</f>
        <v>0</v>
      </c>
      <c r="DH382" s="550">
        <f>'Report 5I'!$M$109</f>
        <v>0</v>
      </c>
      <c r="DI382" s="544">
        <f>'Report 5I'!$M$110</f>
        <v>0</v>
      </c>
      <c r="DJ382" s="544">
        <f>'Report 5I'!$M$111</f>
        <v>0</v>
      </c>
      <c r="DK382" s="544">
        <f>'Report 5I'!$M$112</f>
        <v>0</v>
      </c>
      <c r="DL382" s="544">
        <f>'Report 5I'!$M$113</f>
        <v>0</v>
      </c>
      <c r="DM382" s="544">
        <f>'Report 5I'!$M$114</f>
        <v>0</v>
      </c>
      <c r="DN382" s="544">
        <f>'Report 5I'!$M$115</f>
        <v>0</v>
      </c>
      <c r="DO382" s="544">
        <f>'Report 5I'!$M$116</f>
        <v>0</v>
      </c>
      <c r="DP382" s="544">
        <f>'Report 5I'!$M$117</f>
        <v>0</v>
      </c>
      <c r="DQ382" s="544">
        <f>'Report 5I'!$M$118</f>
        <v>0</v>
      </c>
    </row>
    <row r="383" spans="2:121">
      <c r="B383" s="535" t="s">
        <v>669</v>
      </c>
      <c r="C383" s="536">
        <v>1</v>
      </c>
      <c r="D383" s="537" t="str">
        <f>'Information Input'!$M$14</f>
        <v xml:space="preserve">      -      </v>
      </c>
      <c r="E383" s="537" t="s">
        <v>135</v>
      </c>
      <c r="F383" s="538">
        <f t="shared" si="80"/>
        <v>43466</v>
      </c>
      <c r="G383" s="538">
        <f t="shared" si="81"/>
        <v>43555</v>
      </c>
      <c r="H383" s="538">
        <f>'Information Input'!$H$35</f>
        <v>43555</v>
      </c>
      <c r="I383" s="537" t="str">
        <f>'Information Input'!$J$22</f>
        <v>Quarterly</v>
      </c>
      <c r="J383" s="538">
        <f>'Information Input'!$H$30</f>
        <v>43555</v>
      </c>
      <c r="K383" s="537">
        <f>'Information Input'!$J$18</f>
        <v>2019</v>
      </c>
      <c r="L383" s="579" t="s">
        <v>101</v>
      </c>
      <c r="M383" s="540" t="s">
        <v>102</v>
      </c>
      <c r="N383" s="541" t="s">
        <v>103</v>
      </c>
      <c r="O383" s="542" t="s">
        <v>671</v>
      </c>
      <c r="P383" s="537">
        <v>18</v>
      </c>
      <c r="Q383" s="541" t="s">
        <v>160</v>
      </c>
      <c r="R383" s="541" t="s">
        <v>235</v>
      </c>
      <c r="S383" s="543">
        <f>'Report 1'!$AB$18</f>
        <v>0</v>
      </c>
      <c r="T383" s="544">
        <f>'Report 1'!$AB$38</f>
        <v>0</v>
      </c>
      <c r="U383" s="545">
        <f>'Report 1'!$AB$124</f>
        <v>0</v>
      </c>
      <c r="AL383" s="546" t="s">
        <v>669</v>
      </c>
      <c r="AM383" s="547">
        <v>2</v>
      </c>
      <c r="AN383" s="547" t="str">
        <f>'Information Input'!$M$14</f>
        <v xml:space="preserve">      -      </v>
      </c>
      <c r="AO383" s="547" t="s">
        <v>138</v>
      </c>
      <c r="AP383" s="538">
        <f t="shared" si="85"/>
        <v>43739</v>
      </c>
      <c r="AQ383" s="538">
        <f t="shared" si="86"/>
        <v>43830</v>
      </c>
      <c r="AR383" s="538">
        <f>'Information Input'!$H$35</f>
        <v>43555</v>
      </c>
      <c r="AS383" s="547" t="str">
        <f>'Information Input'!$J$22</f>
        <v>Quarterly</v>
      </c>
      <c r="AT383" s="538">
        <f>'Information Input'!$H$30</f>
        <v>43555</v>
      </c>
      <c r="AU383" s="547">
        <f>'Information Input'!$J$18</f>
        <v>2019</v>
      </c>
      <c r="AV383" s="547" t="s">
        <v>92</v>
      </c>
      <c r="AW383" s="547" t="s">
        <v>93</v>
      </c>
      <c r="AX383" s="547" t="s">
        <v>91</v>
      </c>
      <c r="AY383" s="548" t="s">
        <v>675</v>
      </c>
      <c r="AZ383" s="547">
        <v>46</v>
      </c>
      <c r="BA383" s="549" t="s">
        <v>188</v>
      </c>
      <c r="BB383" s="543" t="s">
        <v>239</v>
      </c>
      <c r="BC383" s="550">
        <f>'Report 2'!$AC98</f>
        <v>0</v>
      </c>
      <c r="BD383" s="550">
        <f>'Report 2'!$AD98</f>
        <v>0</v>
      </c>
      <c r="BE383" s="550">
        <f>'Report 2'!$AE98</f>
        <v>0</v>
      </c>
      <c r="BF383" s="550">
        <f>'Report 2'!$AF98</f>
        <v>0</v>
      </c>
      <c r="BG383" s="550">
        <f>'Report 2'!$AG98</f>
        <v>0</v>
      </c>
      <c r="BH383" s="550">
        <f>'Report 2'!$AH98</f>
        <v>0</v>
      </c>
      <c r="BI383" s="550">
        <f>'Report 2'!$AI98</f>
        <v>0</v>
      </c>
      <c r="CC383" s="542" t="s">
        <v>669</v>
      </c>
      <c r="CD383" s="1014" t="s">
        <v>672</v>
      </c>
      <c r="CE383" s="1014" t="str">
        <f>'Information Input'!$M$14</f>
        <v xml:space="preserve">      -      </v>
      </c>
      <c r="CF383" s="551" t="s">
        <v>135</v>
      </c>
      <c r="CG383" s="552">
        <f t="shared" si="82"/>
        <v>43466</v>
      </c>
      <c r="CH383" s="552">
        <f t="shared" si="83"/>
        <v>43555</v>
      </c>
      <c r="CI383" s="552">
        <f>'Information Input'!$H$35</f>
        <v>43555</v>
      </c>
      <c r="CJ383" s="551" t="str">
        <f>'Information Input'!$J$22</f>
        <v>Quarterly</v>
      </c>
      <c r="CK383" s="552">
        <f>'Information Input'!$H$30</f>
        <v>43555</v>
      </c>
      <c r="CL383" s="551">
        <f>'Information Input'!$J$18</f>
        <v>2019</v>
      </c>
      <c r="CM383" s="551" t="s">
        <v>103</v>
      </c>
      <c r="CN383" s="1014" t="s">
        <v>242</v>
      </c>
      <c r="CO383" s="542" t="s">
        <v>242</v>
      </c>
      <c r="CP383" s="542" t="s">
        <v>671</v>
      </c>
      <c r="CQ383" s="551">
        <v>22</v>
      </c>
      <c r="CR383" s="542" t="s">
        <v>164</v>
      </c>
      <c r="CS383" s="542" t="s">
        <v>236</v>
      </c>
      <c r="CT383" s="1015">
        <f>'Report 1'!$AV$18</f>
        <v>0</v>
      </c>
      <c r="CU383" s="1016">
        <f>SUMIF('Report 4A'!$G$16:$G$95,$CQ383,'Report 4A'!$BD$16:$BD$95)</f>
        <v>0</v>
      </c>
      <c r="CV383" s="1017">
        <f t="shared" si="84"/>
        <v>0</v>
      </c>
      <c r="CX383" s="546" t="s">
        <v>669</v>
      </c>
      <c r="CY383" s="537" t="s">
        <v>300</v>
      </c>
      <c r="CZ383" s="537" t="str">
        <f>'Information Input'!$M$14</f>
        <v xml:space="preserve">      -      </v>
      </c>
      <c r="DA383" s="538">
        <f>'Information Input'!$H$35</f>
        <v>43555</v>
      </c>
      <c r="DB383" s="537" t="str">
        <f>'Information Input'!$J$22</f>
        <v>Quarterly</v>
      </c>
      <c r="DC383" s="552">
        <f>'Information Input'!$H$30</f>
        <v>43555</v>
      </c>
      <c r="DD383" s="553" t="str">
        <f t="shared" si="88"/>
        <v>201804</v>
      </c>
      <c r="DE383" s="541" t="s">
        <v>96</v>
      </c>
      <c r="DF383" s="541" t="s">
        <v>683</v>
      </c>
      <c r="DG383" s="544">
        <f>'Report 5I'!$N$108</f>
        <v>0</v>
      </c>
      <c r="DH383" s="550">
        <f>'Report 5I'!$N$109</f>
        <v>0</v>
      </c>
      <c r="DI383" s="544">
        <f>'Report 5I'!$N$110</f>
        <v>0</v>
      </c>
      <c r="DJ383" s="544">
        <f>'Report 5I'!$N$111</f>
        <v>0</v>
      </c>
      <c r="DK383" s="544">
        <f>'Report 5I'!$N$112</f>
        <v>0</v>
      </c>
      <c r="DL383" s="544">
        <f>'Report 5I'!$N$113</f>
        <v>0</v>
      </c>
      <c r="DM383" s="544">
        <f>'Report 5I'!$N$114</f>
        <v>0</v>
      </c>
      <c r="DN383" s="544">
        <f>'Report 5I'!$N$115</f>
        <v>0</v>
      </c>
      <c r="DO383" s="544">
        <f>'Report 5I'!$N$116</f>
        <v>0</v>
      </c>
      <c r="DP383" s="544">
        <f>'Report 5I'!$N$117</f>
        <v>0</v>
      </c>
      <c r="DQ383" s="544">
        <f>'Report 5I'!$N$118</f>
        <v>0</v>
      </c>
    </row>
    <row r="384" spans="2:121">
      <c r="B384" s="535" t="s">
        <v>669</v>
      </c>
      <c r="C384" s="536">
        <v>1</v>
      </c>
      <c r="D384" s="537" t="str">
        <f>'Information Input'!$M$14</f>
        <v xml:space="preserve">      -      </v>
      </c>
      <c r="E384" s="537" t="s">
        <v>135</v>
      </c>
      <c r="F384" s="538">
        <f t="shared" si="80"/>
        <v>43466</v>
      </c>
      <c r="G384" s="538">
        <f t="shared" si="81"/>
        <v>43555</v>
      </c>
      <c r="H384" s="538">
        <f>'Information Input'!$H$35</f>
        <v>43555</v>
      </c>
      <c r="I384" s="537" t="str">
        <f>'Information Input'!$J$22</f>
        <v>Quarterly</v>
      </c>
      <c r="J384" s="538">
        <f>'Information Input'!$H$30</f>
        <v>43555</v>
      </c>
      <c r="K384" s="537">
        <f>'Information Input'!$J$18</f>
        <v>2019</v>
      </c>
      <c r="L384" s="579" t="s">
        <v>101</v>
      </c>
      <c r="M384" s="540" t="s">
        <v>102</v>
      </c>
      <c r="N384" s="541" t="s">
        <v>103</v>
      </c>
      <c r="O384" s="542" t="s">
        <v>671</v>
      </c>
      <c r="P384" s="537">
        <v>19</v>
      </c>
      <c r="Q384" s="541" t="s">
        <v>161</v>
      </c>
      <c r="R384" s="541" t="s">
        <v>235</v>
      </c>
      <c r="S384" s="543">
        <f>'Report 1'!$AB$18</f>
        <v>0</v>
      </c>
      <c r="T384" s="544">
        <f>'Report 1'!$AB$39</f>
        <v>0</v>
      </c>
      <c r="U384" s="545">
        <f>'Report 1'!$AB$125</f>
        <v>0</v>
      </c>
      <c r="AL384" s="546" t="s">
        <v>669</v>
      </c>
      <c r="AM384" s="547">
        <v>2</v>
      </c>
      <c r="AN384" s="547" t="str">
        <f>'Information Input'!$M$14</f>
        <v xml:space="preserve">      -      </v>
      </c>
      <c r="AO384" s="547" t="s">
        <v>138</v>
      </c>
      <c r="AP384" s="538">
        <f t="shared" si="85"/>
        <v>43739</v>
      </c>
      <c r="AQ384" s="538">
        <f t="shared" si="86"/>
        <v>43830</v>
      </c>
      <c r="AR384" s="538">
        <f>'Information Input'!$H$35</f>
        <v>43555</v>
      </c>
      <c r="AS384" s="547" t="str">
        <f>'Information Input'!$J$22</f>
        <v>Quarterly</v>
      </c>
      <c r="AT384" s="538">
        <f>'Information Input'!$H$30</f>
        <v>43555</v>
      </c>
      <c r="AU384" s="547">
        <f>'Information Input'!$J$18</f>
        <v>2019</v>
      </c>
      <c r="AV384" s="547" t="s">
        <v>92</v>
      </c>
      <c r="AW384" s="547" t="s">
        <v>93</v>
      </c>
      <c r="AX384" s="547" t="s">
        <v>91</v>
      </c>
      <c r="AY384" s="548" t="s">
        <v>675</v>
      </c>
      <c r="AZ384" s="547">
        <v>47</v>
      </c>
      <c r="BA384" s="549" t="s">
        <v>189</v>
      </c>
      <c r="BB384" s="543" t="s">
        <v>239</v>
      </c>
      <c r="BC384" s="550">
        <f>'Report 2'!$AC99</f>
        <v>0</v>
      </c>
      <c r="BD384" s="550">
        <f>'Report 2'!$AD99</f>
        <v>0</v>
      </c>
      <c r="BE384" s="550">
        <f>'Report 2'!$AE99</f>
        <v>0</v>
      </c>
      <c r="BF384" s="550">
        <f>'Report 2'!$AF99</f>
        <v>0</v>
      </c>
      <c r="BG384" s="550">
        <f>'Report 2'!$AG99</f>
        <v>0</v>
      </c>
      <c r="BH384" s="550">
        <f>'Report 2'!$AH99</f>
        <v>0</v>
      </c>
      <c r="BI384" s="550">
        <f>'Report 2'!$AI99</f>
        <v>0</v>
      </c>
      <c r="CC384" s="542" t="s">
        <v>669</v>
      </c>
      <c r="CD384" s="1014" t="s">
        <v>672</v>
      </c>
      <c r="CE384" s="1014" t="str">
        <f>'Information Input'!$M$14</f>
        <v xml:space="preserve">      -      </v>
      </c>
      <c r="CF384" s="551" t="s">
        <v>135</v>
      </c>
      <c r="CG384" s="552">
        <f t="shared" si="82"/>
        <v>43466</v>
      </c>
      <c r="CH384" s="552">
        <f t="shared" si="83"/>
        <v>43555</v>
      </c>
      <c r="CI384" s="552">
        <f>'Information Input'!$H$35</f>
        <v>43555</v>
      </c>
      <c r="CJ384" s="551" t="str">
        <f>'Information Input'!$J$22</f>
        <v>Quarterly</v>
      </c>
      <c r="CK384" s="552">
        <f>'Information Input'!$H$30</f>
        <v>43555</v>
      </c>
      <c r="CL384" s="551">
        <f>'Information Input'!$J$18</f>
        <v>2019</v>
      </c>
      <c r="CM384" s="551" t="s">
        <v>103</v>
      </c>
      <c r="CN384" s="1014" t="s">
        <v>242</v>
      </c>
      <c r="CO384" s="542" t="s">
        <v>242</v>
      </c>
      <c r="CP384" s="542" t="s">
        <v>671</v>
      </c>
      <c r="CQ384" s="551">
        <v>23</v>
      </c>
      <c r="CR384" s="542" t="s">
        <v>165</v>
      </c>
      <c r="CS384" s="542" t="s">
        <v>236</v>
      </c>
      <c r="CT384" s="1015">
        <f>'Report 1'!$AV$18</f>
        <v>0</v>
      </c>
      <c r="CU384" s="1016">
        <f>SUMIF('Report 4A'!$G$16:$G$95,$CQ384,'Report 4A'!$BD$16:$BD$95)</f>
        <v>0</v>
      </c>
      <c r="CV384" s="1017">
        <f t="shared" si="84"/>
        <v>0</v>
      </c>
      <c r="CX384" s="546" t="s">
        <v>669</v>
      </c>
      <c r="CY384" s="537" t="s">
        <v>300</v>
      </c>
      <c r="CZ384" s="537" t="str">
        <f>'Information Input'!$M$14</f>
        <v xml:space="preserve">      -      </v>
      </c>
      <c r="DA384" s="538">
        <f>'Information Input'!$H$35</f>
        <v>43555</v>
      </c>
      <c r="DB384" s="537" t="str">
        <f>'Information Input'!$J$22</f>
        <v>Quarterly</v>
      </c>
      <c r="DC384" s="552">
        <f>'Information Input'!$H$30</f>
        <v>43555</v>
      </c>
      <c r="DD384" s="553" t="str">
        <f t="shared" si="88"/>
        <v>201803</v>
      </c>
      <c r="DE384" s="541" t="s">
        <v>96</v>
      </c>
      <c r="DF384" s="541" t="s">
        <v>683</v>
      </c>
      <c r="DG384" s="544">
        <f>'Report 5I'!$O$108</f>
        <v>0</v>
      </c>
      <c r="DH384" s="550">
        <f>'Report 5I'!$O$109</f>
        <v>0</v>
      </c>
      <c r="DI384" s="544">
        <f>'Report 5I'!$O$110</f>
        <v>0</v>
      </c>
      <c r="DJ384" s="544">
        <f>'Report 5I'!$O$111</f>
        <v>0</v>
      </c>
      <c r="DK384" s="544">
        <f>'Report 5I'!$O$112</f>
        <v>0</v>
      </c>
      <c r="DL384" s="544">
        <f>'Report 5I'!$O$113</f>
        <v>0</v>
      </c>
      <c r="DM384" s="544">
        <f>'Report 5I'!$O$114</f>
        <v>0</v>
      </c>
      <c r="DN384" s="544">
        <f>'Report 5I'!$O$115</f>
        <v>0</v>
      </c>
      <c r="DO384" s="544">
        <f>'Report 5I'!$O$116</f>
        <v>0</v>
      </c>
      <c r="DP384" s="544">
        <f>'Report 5I'!$O$117</f>
        <v>0</v>
      </c>
      <c r="DQ384" s="544">
        <f>'Report 5I'!$O$118</f>
        <v>0</v>
      </c>
    </row>
    <row r="385" spans="2:121">
      <c r="B385" s="535" t="s">
        <v>669</v>
      </c>
      <c r="C385" s="536">
        <v>1</v>
      </c>
      <c r="D385" s="537" t="str">
        <f>'Information Input'!$M$14</f>
        <v xml:space="preserve">      -      </v>
      </c>
      <c r="E385" s="537" t="s">
        <v>135</v>
      </c>
      <c r="F385" s="538">
        <f t="shared" si="80"/>
        <v>43466</v>
      </c>
      <c r="G385" s="538">
        <f t="shared" si="81"/>
        <v>43555</v>
      </c>
      <c r="H385" s="538">
        <f>'Information Input'!$H$35</f>
        <v>43555</v>
      </c>
      <c r="I385" s="537" t="str">
        <f>'Information Input'!$J$22</f>
        <v>Quarterly</v>
      </c>
      <c r="J385" s="538">
        <f>'Information Input'!$H$30</f>
        <v>43555</v>
      </c>
      <c r="K385" s="537">
        <f>'Information Input'!$J$18</f>
        <v>2019</v>
      </c>
      <c r="L385" s="579" t="s">
        <v>101</v>
      </c>
      <c r="M385" s="540" t="s">
        <v>102</v>
      </c>
      <c r="N385" s="541" t="s">
        <v>103</v>
      </c>
      <c r="O385" s="542" t="s">
        <v>671</v>
      </c>
      <c r="P385" s="537">
        <v>20</v>
      </c>
      <c r="Q385" s="541" t="s">
        <v>162</v>
      </c>
      <c r="R385" s="541" t="s">
        <v>235</v>
      </c>
      <c r="S385" s="543">
        <f>'Report 1'!$AB$18</f>
        <v>0</v>
      </c>
      <c r="T385" s="544">
        <f>'Report 1'!$AB$40</f>
        <v>0</v>
      </c>
      <c r="U385" s="545">
        <f>'Report 1'!$AB$126</f>
        <v>0</v>
      </c>
      <c r="AL385" s="546" t="s">
        <v>669</v>
      </c>
      <c r="AM385" s="547">
        <v>2</v>
      </c>
      <c r="AN385" s="547" t="str">
        <f>'Information Input'!$M$14</f>
        <v xml:space="preserve">      -      </v>
      </c>
      <c r="AO385" s="547" t="s">
        <v>138</v>
      </c>
      <c r="AP385" s="538">
        <f t="shared" si="85"/>
        <v>43739</v>
      </c>
      <c r="AQ385" s="538">
        <f t="shared" si="86"/>
        <v>43830</v>
      </c>
      <c r="AR385" s="538">
        <f>'Information Input'!$H$35</f>
        <v>43555</v>
      </c>
      <c r="AS385" s="547" t="str">
        <f>'Information Input'!$J$22</f>
        <v>Quarterly</v>
      </c>
      <c r="AT385" s="538">
        <f>'Information Input'!$H$30</f>
        <v>43555</v>
      </c>
      <c r="AU385" s="547">
        <f>'Information Input'!$J$18</f>
        <v>2019</v>
      </c>
      <c r="AV385" s="547" t="s">
        <v>92</v>
      </c>
      <c r="AW385" s="547" t="s">
        <v>93</v>
      </c>
      <c r="AX385" s="547" t="s">
        <v>91</v>
      </c>
      <c r="AY385" s="548" t="s">
        <v>675</v>
      </c>
      <c r="AZ385" s="547">
        <v>48</v>
      </c>
      <c r="BA385" s="549" t="s">
        <v>190</v>
      </c>
      <c r="BB385" s="543" t="s">
        <v>239</v>
      </c>
      <c r="BC385" s="550">
        <f>'Report 2'!$AC100</f>
        <v>0</v>
      </c>
      <c r="BD385" s="550">
        <f>'Report 2'!$AD100</f>
        <v>0</v>
      </c>
      <c r="BE385" s="550">
        <f>'Report 2'!$AE100</f>
        <v>0</v>
      </c>
      <c r="BF385" s="550">
        <f>'Report 2'!$AF100</f>
        <v>0</v>
      </c>
      <c r="BG385" s="550">
        <f>'Report 2'!$AG100</f>
        <v>0</v>
      </c>
      <c r="BH385" s="550">
        <f>'Report 2'!$AH100</f>
        <v>0</v>
      </c>
      <c r="BI385" s="550">
        <f>'Report 2'!$AI100</f>
        <v>0</v>
      </c>
      <c r="CC385" s="542" t="s">
        <v>669</v>
      </c>
      <c r="CD385" s="1014" t="s">
        <v>672</v>
      </c>
      <c r="CE385" s="1014" t="str">
        <f>'Information Input'!$M$14</f>
        <v xml:space="preserve">      -      </v>
      </c>
      <c r="CF385" s="551" t="s">
        <v>135</v>
      </c>
      <c r="CG385" s="552">
        <f t="shared" si="82"/>
        <v>43466</v>
      </c>
      <c r="CH385" s="552">
        <f t="shared" si="83"/>
        <v>43555</v>
      </c>
      <c r="CI385" s="552">
        <f>'Information Input'!$H$35</f>
        <v>43555</v>
      </c>
      <c r="CJ385" s="551" t="str">
        <f>'Information Input'!$J$22</f>
        <v>Quarterly</v>
      </c>
      <c r="CK385" s="552">
        <f>'Information Input'!$H$30</f>
        <v>43555</v>
      </c>
      <c r="CL385" s="551">
        <f>'Information Input'!$J$18</f>
        <v>2019</v>
      </c>
      <c r="CM385" s="551" t="s">
        <v>103</v>
      </c>
      <c r="CN385" s="1014" t="s">
        <v>242</v>
      </c>
      <c r="CO385" s="542" t="s">
        <v>242</v>
      </c>
      <c r="CP385" s="542" t="s">
        <v>671</v>
      </c>
      <c r="CQ385" s="551">
        <v>24</v>
      </c>
      <c r="CR385" s="542" t="s">
        <v>166</v>
      </c>
      <c r="CS385" s="542" t="s">
        <v>233</v>
      </c>
      <c r="CT385" s="1015">
        <f>'Report 1'!$AV$18</f>
        <v>0</v>
      </c>
      <c r="CU385" s="1016">
        <f>SUMIF('Report 4A'!$G$16:$G$95,$CQ385,'Report 4A'!$BD$16:$BD$95)</f>
        <v>0</v>
      </c>
      <c r="CV385" s="1017">
        <f t="shared" si="84"/>
        <v>0</v>
      </c>
      <c r="CX385" s="546" t="s">
        <v>669</v>
      </c>
      <c r="CY385" s="537" t="s">
        <v>300</v>
      </c>
      <c r="CZ385" s="537" t="str">
        <f>'Information Input'!$M$14</f>
        <v xml:space="preserve">      -      </v>
      </c>
      <c r="DA385" s="538">
        <f>'Information Input'!$H$35</f>
        <v>43555</v>
      </c>
      <c r="DB385" s="537" t="str">
        <f>'Information Input'!$J$22</f>
        <v>Quarterly</v>
      </c>
      <c r="DC385" s="552">
        <f>'Information Input'!$H$30</f>
        <v>43555</v>
      </c>
      <c r="DD385" s="553" t="str">
        <f t="shared" si="88"/>
        <v>201802</v>
      </c>
      <c r="DE385" s="541" t="s">
        <v>96</v>
      </c>
      <c r="DF385" s="541" t="s">
        <v>683</v>
      </c>
      <c r="DG385" s="544">
        <f>'Report 5I'!$P$108</f>
        <v>0</v>
      </c>
      <c r="DH385" s="550">
        <f>'Report 5I'!$P$109</f>
        <v>0</v>
      </c>
      <c r="DI385" s="544">
        <f>'Report 5I'!$P$110</f>
        <v>0</v>
      </c>
      <c r="DJ385" s="544">
        <f>'Report 5I'!$P$111</f>
        <v>0</v>
      </c>
      <c r="DK385" s="544">
        <f>'Report 5I'!$P$112</f>
        <v>0</v>
      </c>
      <c r="DL385" s="544">
        <f>'Report 5I'!$P$113</f>
        <v>0</v>
      </c>
      <c r="DM385" s="544">
        <f>'Report 5I'!$P$114</f>
        <v>0</v>
      </c>
      <c r="DN385" s="544">
        <f>'Report 5I'!$P$115</f>
        <v>0</v>
      </c>
      <c r="DO385" s="544">
        <f>'Report 5I'!$P$116</f>
        <v>0</v>
      </c>
      <c r="DP385" s="544">
        <f>'Report 5I'!$P$117</f>
        <v>0</v>
      </c>
      <c r="DQ385" s="544">
        <f>'Report 5I'!$P$118</f>
        <v>0</v>
      </c>
    </row>
    <row r="386" spans="2:121">
      <c r="B386" s="535" t="s">
        <v>669</v>
      </c>
      <c r="C386" s="536">
        <v>1</v>
      </c>
      <c r="D386" s="537" t="str">
        <f>'Information Input'!$M$14</f>
        <v xml:space="preserve">      -      </v>
      </c>
      <c r="E386" s="537" t="s">
        <v>135</v>
      </c>
      <c r="F386" s="538">
        <f t="shared" si="80"/>
        <v>43466</v>
      </c>
      <c r="G386" s="538">
        <f t="shared" si="81"/>
        <v>43555</v>
      </c>
      <c r="H386" s="538">
        <f>'Information Input'!$H$35</f>
        <v>43555</v>
      </c>
      <c r="I386" s="537" t="str">
        <f>'Information Input'!$J$22</f>
        <v>Quarterly</v>
      </c>
      <c r="J386" s="538">
        <f>'Information Input'!$H$30</f>
        <v>43555</v>
      </c>
      <c r="K386" s="537">
        <f>'Information Input'!$J$18</f>
        <v>2019</v>
      </c>
      <c r="L386" s="579" t="s">
        <v>101</v>
      </c>
      <c r="M386" s="540" t="s">
        <v>102</v>
      </c>
      <c r="N386" s="541" t="s">
        <v>103</v>
      </c>
      <c r="O386" s="542" t="s">
        <v>671</v>
      </c>
      <c r="P386" s="537">
        <v>21</v>
      </c>
      <c r="Q386" s="541" t="s">
        <v>163</v>
      </c>
      <c r="R386" s="541" t="s">
        <v>235</v>
      </c>
      <c r="S386" s="543">
        <f>'Report 1'!$AB$18</f>
        <v>0</v>
      </c>
      <c r="T386" s="544">
        <f>'Report 1'!$AB$41</f>
        <v>0</v>
      </c>
      <c r="U386" s="545">
        <f>'Report 1'!$AB$127</f>
        <v>0</v>
      </c>
      <c r="AL386" s="546" t="s">
        <v>669</v>
      </c>
      <c r="AM386" s="547">
        <v>2</v>
      </c>
      <c r="AN386" s="547" t="str">
        <f>'Information Input'!$M$14</f>
        <v xml:space="preserve">      -      </v>
      </c>
      <c r="AO386" s="547" t="s">
        <v>138</v>
      </c>
      <c r="AP386" s="538">
        <f t="shared" si="85"/>
        <v>43739</v>
      </c>
      <c r="AQ386" s="538">
        <f t="shared" si="86"/>
        <v>43830</v>
      </c>
      <c r="AR386" s="538">
        <f>'Information Input'!$H$35</f>
        <v>43555</v>
      </c>
      <c r="AS386" s="547" t="str">
        <f>'Information Input'!$J$22</f>
        <v>Quarterly</v>
      </c>
      <c r="AT386" s="538">
        <f>'Information Input'!$H$30</f>
        <v>43555</v>
      </c>
      <c r="AU386" s="547">
        <f>'Information Input'!$J$18</f>
        <v>2019</v>
      </c>
      <c r="AV386" s="547" t="s">
        <v>92</v>
      </c>
      <c r="AW386" s="547" t="s">
        <v>93</v>
      </c>
      <c r="AX386" s="547" t="s">
        <v>91</v>
      </c>
      <c r="AY386" s="548" t="s">
        <v>675</v>
      </c>
      <c r="AZ386" s="547">
        <v>49</v>
      </c>
      <c r="BA386" s="549" t="s">
        <v>191</v>
      </c>
      <c r="BB386" s="543" t="s">
        <v>239</v>
      </c>
      <c r="BC386" s="550">
        <f>'Report 2'!$AC101</f>
        <v>0</v>
      </c>
      <c r="BD386" s="550">
        <f>'Report 2'!$AD101</f>
        <v>0</v>
      </c>
      <c r="BE386" s="550">
        <f>'Report 2'!$AE101</f>
        <v>0</v>
      </c>
      <c r="BF386" s="550">
        <f>'Report 2'!$AF101</f>
        <v>0</v>
      </c>
      <c r="BG386" s="550">
        <f>'Report 2'!$AG101</f>
        <v>0</v>
      </c>
      <c r="BH386" s="550">
        <f>'Report 2'!$AH101</f>
        <v>0</v>
      </c>
      <c r="BI386" s="550">
        <f>'Report 2'!$AI101</f>
        <v>0</v>
      </c>
      <c r="CC386" s="542" t="s">
        <v>669</v>
      </c>
      <c r="CD386" s="1014" t="s">
        <v>672</v>
      </c>
      <c r="CE386" s="1014" t="str">
        <f>'Information Input'!$M$14</f>
        <v xml:space="preserve">      -      </v>
      </c>
      <c r="CF386" s="551" t="s">
        <v>135</v>
      </c>
      <c r="CG386" s="552">
        <f t="shared" si="82"/>
        <v>43466</v>
      </c>
      <c r="CH386" s="552">
        <f t="shared" si="83"/>
        <v>43555</v>
      </c>
      <c r="CI386" s="552">
        <f>'Information Input'!$H$35</f>
        <v>43555</v>
      </c>
      <c r="CJ386" s="551" t="str">
        <f>'Information Input'!$J$22</f>
        <v>Quarterly</v>
      </c>
      <c r="CK386" s="552">
        <f>'Information Input'!$H$30</f>
        <v>43555</v>
      </c>
      <c r="CL386" s="551">
        <f>'Information Input'!$J$18</f>
        <v>2019</v>
      </c>
      <c r="CM386" s="551" t="s">
        <v>103</v>
      </c>
      <c r="CN386" s="1014" t="s">
        <v>242</v>
      </c>
      <c r="CO386" s="542" t="s">
        <v>242</v>
      </c>
      <c r="CP386" s="542" t="s">
        <v>671</v>
      </c>
      <c r="CQ386" s="551">
        <v>25</v>
      </c>
      <c r="CR386" s="542" t="s">
        <v>167</v>
      </c>
      <c r="CS386" s="542" t="s">
        <v>233</v>
      </c>
      <c r="CT386" s="1015">
        <f>'Report 1'!$AV$18</f>
        <v>0</v>
      </c>
      <c r="CU386" s="1016">
        <f>SUMIF('Report 4A'!$G$16:$G$95,$CQ386,'Report 4A'!$BD$16:$BD$95)</f>
        <v>0</v>
      </c>
      <c r="CV386" s="1017">
        <f t="shared" si="84"/>
        <v>0</v>
      </c>
      <c r="CX386" s="546" t="s">
        <v>669</v>
      </c>
      <c r="CY386" s="537" t="s">
        <v>300</v>
      </c>
      <c r="CZ386" s="537" t="str">
        <f>'Information Input'!$M$14</f>
        <v xml:space="preserve">      -      </v>
      </c>
      <c r="DA386" s="538">
        <f>'Information Input'!$H$35</f>
        <v>43555</v>
      </c>
      <c r="DB386" s="537" t="str">
        <f>'Information Input'!$J$22</f>
        <v>Quarterly</v>
      </c>
      <c r="DC386" s="552">
        <f>'Information Input'!$H$30</f>
        <v>43555</v>
      </c>
      <c r="DD386" s="553" t="str">
        <f t="shared" si="88"/>
        <v>201801</v>
      </c>
      <c r="DE386" s="541" t="s">
        <v>96</v>
      </c>
      <c r="DF386" s="541" t="s">
        <v>683</v>
      </c>
      <c r="DG386" s="544">
        <f>'Report 5I'!$Q$108</f>
        <v>0</v>
      </c>
      <c r="DH386" s="550">
        <f>'Report 5I'!$Q$109</f>
        <v>0</v>
      </c>
      <c r="DI386" s="544">
        <f>'Report 5I'!$Q$110</f>
        <v>0</v>
      </c>
      <c r="DJ386" s="544">
        <f>'Report 5I'!$Q$111</f>
        <v>0</v>
      </c>
      <c r="DK386" s="544">
        <f>'Report 5I'!$Q$112</f>
        <v>0</v>
      </c>
      <c r="DL386" s="544">
        <f>'Report 5I'!$Q$113</f>
        <v>0</v>
      </c>
      <c r="DM386" s="544">
        <f>'Report 5I'!$Q$114</f>
        <v>0</v>
      </c>
      <c r="DN386" s="544">
        <f>'Report 5I'!$Q$115</f>
        <v>0</v>
      </c>
      <c r="DO386" s="544">
        <f>'Report 5I'!$Q$116</f>
        <v>0</v>
      </c>
      <c r="DP386" s="544">
        <f>'Report 5I'!$Q$117</f>
        <v>0</v>
      </c>
      <c r="DQ386" s="544">
        <f>'Report 5I'!$Q$118</f>
        <v>0</v>
      </c>
    </row>
    <row r="387" spans="2:121">
      <c r="B387" s="535" t="s">
        <v>669</v>
      </c>
      <c r="C387" s="536">
        <v>1</v>
      </c>
      <c r="D387" s="537" t="str">
        <f>'Information Input'!$M$14</f>
        <v xml:space="preserve">      -      </v>
      </c>
      <c r="E387" s="537" t="s">
        <v>135</v>
      </c>
      <c r="F387" s="538">
        <f t="shared" si="80"/>
        <v>43466</v>
      </c>
      <c r="G387" s="538">
        <f t="shared" si="81"/>
        <v>43555</v>
      </c>
      <c r="H387" s="538">
        <f>'Information Input'!$H$35</f>
        <v>43555</v>
      </c>
      <c r="I387" s="537" t="str">
        <f>'Information Input'!$J$22</f>
        <v>Quarterly</v>
      </c>
      <c r="J387" s="538">
        <f>'Information Input'!$H$30</f>
        <v>43555</v>
      </c>
      <c r="K387" s="537">
        <f>'Information Input'!$J$18</f>
        <v>2019</v>
      </c>
      <c r="L387" s="579" t="s">
        <v>101</v>
      </c>
      <c r="M387" s="540" t="s">
        <v>102</v>
      </c>
      <c r="N387" s="541" t="s">
        <v>103</v>
      </c>
      <c r="O387" s="542" t="s">
        <v>671</v>
      </c>
      <c r="P387" s="537">
        <v>22</v>
      </c>
      <c r="Q387" s="541" t="s">
        <v>164</v>
      </c>
      <c r="R387" s="541" t="s">
        <v>236</v>
      </c>
      <c r="S387" s="543">
        <f>'Report 1'!$AB$18</f>
        <v>0</v>
      </c>
      <c r="T387" s="544">
        <f>'Report 1'!$AB$42</f>
        <v>0</v>
      </c>
      <c r="U387" s="545">
        <f>'Report 1'!$AB$128</f>
        <v>0</v>
      </c>
      <c r="AL387" s="546" t="s">
        <v>669</v>
      </c>
      <c r="AM387" s="547">
        <v>2</v>
      </c>
      <c r="AN387" s="547" t="str">
        <f>'Information Input'!$M$14</f>
        <v xml:space="preserve">      -      </v>
      </c>
      <c r="AO387" s="547" t="s">
        <v>138</v>
      </c>
      <c r="AP387" s="538">
        <f t="shared" si="85"/>
        <v>43739</v>
      </c>
      <c r="AQ387" s="538">
        <f t="shared" si="86"/>
        <v>43830</v>
      </c>
      <c r="AR387" s="538">
        <f>'Information Input'!$H$35</f>
        <v>43555</v>
      </c>
      <c r="AS387" s="547" t="str">
        <f>'Information Input'!$J$22</f>
        <v>Quarterly</v>
      </c>
      <c r="AT387" s="538">
        <f>'Information Input'!$H$30</f>
        <v>43555</v>
      </c>
      <c r="AU387" s="547">
        <f>'Information Input'!$J$18</f>
        <v>2019</v>
      </c>
      <c r="AV387" s="547" t="s">
        <v>92</v>
      </c>
      <c r="AW387" s="547" t="s">
        <v>93</v>
      </c>
      <c r="AX387" s="547" t="s">
        <v>91</v>
      </c>
      <c r="AY387" s="548" t="s">
        <v>675</v>
      </c>
      <c r="AZ387" s="547">
        <v>50</v>
      </c>
      <c r="BA387" s="549" t="s">
        <v>192</v>
      </c>
      <c r="BB387" s="543" t="s">
        <v>239</v>
      </c>
      <c r="BC387" s="550">
        <f>'Report 2'!$AC102</f>
        <v>0</v>
      </c>
      <c r="BD387" s="550">
        <f>'Report 2'!$AD102</f>
        <v>0</v>
      </c>
      <c r="BE387" s="550">
        <f>'Report 2'!$AE102</f>
        <v>0</v>
      </c>
      <c r="BF387" s="550">
        <f>'Report 2'!$AF102</f>
        <v>0</v>
      </c>
      <c r="BG387" s="550">
        <f>'Report 2'!$AG102</f>
        <v>0</v>
      </c>
      <c r="BH387" s="550">
        <f>'Report 2'!$AH102</f>
        <v>0</v>
      </c>
      <c r="BI387" s="550">
        <f>'Report 2'!$AI102</f>
        <v>0</v>
      </c>
      <c r="CC387" s="542" t="s">
        <v>669</v>
      </c>
      <c r="CD387" s="1014" t="s">
        <v>672</v>
      </c>
      <c r="CE387" s="1014" t="str">
        <f>'Information Input'!$M$14</f>
        <v xml:space="preserve">      -      </v>
      </c>
      <c r="CF387" s="551" t="s">
        <v>135</v>
      </c>
      <c r="CG387" s="552">
        <f t="shared" si="82"/>
        <v>43466</v>
      </c>
      <c r="CH387" s="552">
        <f t="shared" si="83"/>
        <v>43555</v>
      </c>
      <c r="CI387" s="552">
        <f>'Information Input'!$H$35</f>
        <v>43555</v>
      </c>
      <c r="CJ387" s="551" t="str">
        <f>'Information Input'!$J$22</f>
        <v>Quarterly</v>
      </c>
      <c r="CK387" s="552">
        <f>'Information Input'!$H$30</f>
        <v>43555</v>
      </c>
      <c r="CL387" s="551">
        <f>'Information Input'!$J$18</f>
        <v>2019</v>
      </c>
      <c r="CM387" s="551" t="s">
        <v>103</v>
      </c>
      <c r="CN387" s="1014" t="s">
        <v>242</v>
      </c>
      <c r="CO387" s="542" t="s">
        <v>242</v>
      </c>
      <c r="CP387" s="542" t="s">
        <v>671</v>
      </c>
      <c r="CQ387" s="551">
        <v>26</v>
      </c>
      <c r="CR387" s="542" t="s">
        <v>168</v>
      </c>
      <c r="CS387" s="542" t="s">
        <v>237</v>
      </c>
      <c r="CT387" s="1015">
        <f>'Report 1'!$AV$18</f>
        <v>0</v>
      </c>
      <c r="CU387" s="1016">
        <f>SUMIF('Report 4A'!$G$16:$G$95,$CQ387,'Report 4A'!$BD$16:$BD$95)</f>
        <v>0</v>
      </c>
      <c r="CV387" s="1017">
        <f t="shared" si="84"/>
        <v>0</v>
      </c>
      <c r="CX387" s="546" t="s">
        <v>669</v>
      </c>
      <c r="CY387" s="537" t="s">
        <v>300</v>
      </c>
      <c r="CZ387" s="537" t="str">
        <f>'Information Input'!$M$14</f>
        <v xml:space="preserve">      -      </v>
      </c>
      <c r="DA387" s="552">
        <f>'Information Input'!$H$35</f>
        <v>43555</v>
      </c>
      <c r="DB387" s="537" t="str">
        <f>'Information Input'!$J$22</f>
        <v>Quarterly</v>
      </c>
      <c r="DC387" s="552">
        <f>'Information Input'!$H$30</f>
        <v>43555</v>
      </c>
      <c r="DD387" s="553" t="str">
        <f t="shared" si="88"/>
        <v>201712</v>
      </c>
      <c r="DE387" s="541" t="s">
        <v>96</v>
      </c>
      <c r="DF387" s="541" t="s">
        <v>683</v>
      </c>
      <c r="DG387" s="544">
        <f>'Report 5I'!$R$108</f>
        <v>0</v>
      </c>
      <c r="DH387" s="550">
        <f>'Report 5I'!$R$109</f>
        <v>0</v>
      </c>
      <c r="DI387" s="544">
        <f>'Report 5I'!$R$110</f>
        <v>0</v>
      </c>
      <c r="DJ387" s="544">
        <f>'Report 5I'!$R$111</f>
        <v>0</v>
      </c>
      <c r="DK387" s="544">
        <f>'Report 5I'!$R$112</f>
        <v>0</v>
      </c>
      <c r="DL387" s="544">
        <f>'Report 5I'!$R$113</f>
        <v>0</v>
      </c>
      <c r="DM387" s="544">
        <f>'Report 5I'!$R$114</f>
        <v>0</v>
      </c>
      <c r="DN387" s="544">
        <f>'Report 5I'!$R$115</f>
        <v>0</v>
      </c>
      <c r="DO387" s="544">
        <f>'Report 5I'!$R$116</f>
        <v>0</v>
      </c>
      <c r="DP387" s="544">
        <f>'Report 5I'!$R$117</f>
        <v>0</v>
      </c>
      <c r="DQ387" s="544">
        <f>'Report 5I'!$R$118</f>
        <v>0</v>
      </c>
    </row>
    <row r="388" spans="2:121">
      <c r="B388" s="535" t="s">
        <v>669</v>
      </c>
      <c r="C388" s="536">
        <v>1</v>
      </c>
      <c r="D388" s="537" t="str">
        <f>'Information Input'!$M$14</f>
        <v xml:space="preserve">      -      </v>
      </c>
      <c r="E388" s="537" t="s">
        <v>135</v>
      </c>
      <c r="F388" s="538">
        <f t="shared" si="80"/>
        <v>43466</v>
      </c>
      <c r="G388" s="538">
        <f t="shared" si="81"/>
        <v>43555</v>
      </c>
      <c r="H388" s="538">
        <f>'Information Input'!$H$35</f>
        <v>43555</v>
      </c>
      <c r="I388" s="537" t="str">
        <f>'Information Input'!$J$22</f>
        <v>Quarterly</v>
      </c>
      <c r="J388" s="538">
        <f>'Information Input'!$H$30</f>
        <v>43555</v>
      </c>
      <c r="K388" s="537">
        <f>'Information Input'!$J$18</f>
        <v>2019</v>
      </c>
      <c r="L388" s="579" t="s">
        <v>101</v>
      </c>
      <c r="M388" s="540" t="s">
        <v>102</v>
      </c>
      <c r="N388" s="541" t="s">
        <v>103</v>
      </c>
      <c r="O388" s="542" t="s">
        <v>671</v>
      </c>
      <c r="P388" s="537">
        <v>23</v>
      </c>
      <c r="Q388" s="541" t="s">
        <v>165</v>
      </c>
      <c r="R388" s="541" t="s">
        <v>236</v>
      </c>
      <c r="S388" s="543">
        <f>'Report 1'!$AB$18</f>
        <v>0</v>
      </c>
      <c r="T388" s="544">
        <f>'Report 1'!$AB$43</f>
        <v>0</v>
      </c>
      <c r="U388" s="545">
        <f>'Report 1'!$AB$129</f>
        <v>0</v>
      </c>
      <c r="AL388" s="546" t="s">
        <v>669</v>
      </c>
      <c r="AM388" s="547">
        <v>2</v>
      </c>
      <c r="AN388" s="547" t="str">
        <f>'Information Input'!$M$14</f>
        <v xml:space="preserve">      -      </v>
      </c>
      <c r="AO388" s="547" t="s">
        <v>138</v>
      </c>
      <c r="AP388" s="538">
        <f t="shared" si="85"/>
        <v>43739</v>
      </c>
      <c r="AQ388" s="538">
        <f t="shared" si="86"/>
        <v>43830</v>
      </c>
      <c r="AR388" s="538">
        <f>'Information Input'!$H$35</f>
        <v>43555</v>
      </c>
      <c r="AS388" s="547" t="str">
        <f>'Information Input'!$J$22</f>
        <v>Quarterly</v>
      </c>
      <c r="AT388" s="538">
        <f>'Information Input'!$H$30</f>
        <v>43555</v>
      </c>
      <c r="AU388" s="547">
        <f>'Information Input'!$J$18</f>
        <v>2019</v>
      </c>
      <c r="AV388" s="547" t="s">
        <v>92</v>
      </c>
      <c r="AW388" s="547" t="s">
        <v>93</v>
      </c>
      <c r="AX388" s="547" t="s">
        <v>91</v>
      </c>
      <c r="AY388" s="548" t="s">
        <v>675</v>
      </c>
      <c r="AZ388" s="547">
        <v>51</v>
      </c>
      <c r="BA388" s="549" t="s">
        <v>193</v>
      </c>
      <c r="BB388" s="543" t="s">
        <v>239</v>
      </c>
      <c r="BC388" s="550">
        <f>'Report 2'!$AC103</f>
        <v>0</v>
      </c>
      <c r="BD388" s="550">
        <f>'Report 2'!$AD103</f>
        <v>0</v>
      </c>
      <c r="BE388" s="550">
        <f>'Report 2'!$AE103</f>
        <v>0</v>
      </c>
      <c r="BF388" s="550">
        <f>'Report 2'!$AF103</f>
        <v>0</v>
      </c>
      <c r="BG388" s="550">
        <f>'Report 2'!$AG103</f>
        <v>0</v>
      </c>
      <c r="BH388" s="550">
        <f>'Report 2'!$AH103</f>
        <v>0</v>
      </c>
      <c r="BI388" s="550">
        <f>'Report 2'!$AI103</f>
        <v>0</v>
      </c>
      <c r="CC388" s="542" t="s">
        <v>669</v>
      </c>
      <c r="CD388" s="1014" t="s">
        <v>672</v>
      </c>
      <c r="CE388" s="1014" t="str">
        <f>'Information Input'!$M$14</f>
        <v xml:space="preserve">      -      </v>
      </c>
      <c r="CF388" s="551" t="s">
        <v>135</v>
      </c>
      <c r="CG388" s="552">
        <f t="shared" si="82"/>
        <v>43466</v>
      </c>
      <c r="CH388" s="552">
        <f t="shared" si="83"/>
        <v>43555</v>
      </c>
      <c r="CI388" s="552">
        <f>'Information Input'!$H$35</f>
        <v>43555</v>
      </c>
      <c r="CJ388" s="551" t="str">
        <f>'Information Input'!$J$22</f>
        <v>Quarterly</v>
      </c>
      <c r="CK388" s="552">
        <f>'Information Input'!$H$30</f>
        <v>43555</v>
      </c>
      <c r="CL388" s="551">
        <f>'Information Input'!$J$18</f>
        <v>2019</v>
      </c>
      <c r="CM388" s="551" t="s">
        <v>103</v>
      </c>
      <c r="CN388" s="1014" t="s">
        <v>242</v>
      </c>
      <c r="CO388" s="542" t="s">
        <v>242</v>
      </c>
      <c r="CP388" s="542" t="s">
        <v>671</v>
      </c>
      <c r="CQ388" s="551">
        <v>27</v>
      </c>
      <c r="CR388" s="542" t="s">
        <v>169</v>
      </c>
      <c r="CS388" s="542" t="s">
        <v>235</v>
      </c>
      <c r="CT388" s="1015">
        <f>'Report 1'!$AV$18</f>
        <v>0</v>
      </c>
      <c r="CU388" s="1016">
        <f>SUMIF('Report 4A'!$G$16:$G$95,$CQ388,'Report 4A'!$BD$16:$BD$95)</f>
        <v>0</v>
      </c>
      <c r="CV388" s="1017">
        <f t="shared" si="84"/>
        <v>0</v>
      </c>
      <c r="CX388" s="546" t="s">
        <v>669</v>
      </c>
      <c r="CY388" s="537" t="s">
        <v>300</v>
      </c>
      <c r="CZ388" s="537" t="str">
        <f>'Information Input'!$M$14</f>
        <v xml:space="preserve">      -      </v>
      </c>
      <c r="DA388" s="538">
        <f>'Information Input'!$H$35</f>
        <v>43555</v>
      </c>
      <c r="DB388" s="537" t="str">
        <f>'Information Input'!$J$22</f>
        <v>Quarterly</v>
      </c>
      <c r="DC388" s="552">
        <f>'Information Input'!$H$30</f>
        <v>43555</v>
      </c>
      <c r="DD388" s="553" t="str">
        <f t="shared" si="88"/>
        <v>201711</v>
      </c>
      <c r="DE388" s="541" t="s">
        <v>96</v>
      </c>
      <c r="DF388" s="541" t="s">
        <v>683</v>
      </c>
      <c r="DG388" s="544">
        <f>'Report 5I'!$S$108</f>
        <v>0</v>
      </c>
      <c r="DH388" s="550">
        <f>'Report 5I'!$S$109</f>
        <v>0</v>
      </c>
      <c r="DI388" s="544">
        <f>'Report 5I'!$S$110</f>
        <v>0</v>
      </c>
      <c r="DJ388" s="544">
        <f>'Report 5I'!$S$111</f>
        <v>0</v>
      </c>
      <c r="DK388" s="544">
        <f>'Report 5I'!$S$112</f>
        <v>0</v>
      </c>
      <c r="DL388" s="544">
        <f>'Report 5I'!$S$113</f>
        <v>0</v>
      </c>
      <c r="DM388" s="544">
        <f>'Report 5I'!$S$114</f>
        <v>0</v>
      </c>
      <c r="DN388" s="544">
        <f>'Report 5I'!$S$115</f>
        <v>0</v>
      </c>
      <c r="DO388" s="544">
        <f>'Report 5I'!$S$116</f>
        <v>0</v>
      </c>
      <c r="DP388" s="544">
        <f>'Report 5I'!$S$117</f>
        <v>0</v>
      </c>
      <c r="DQ388" s="544">
        <f>'Report 5I'!$S$118</f>
        <v>0</v>
      </c>
    </row>
    <row r="389" spans="2:121">
      <c r="B389" s="535" t="s">
        <v>669</v>
      </c>
      <c r="C389" s="536">
        <v>1</v>
      </c>
      <c r="D389" s="537" t="str">
        <f>'Information Input'!$M$14</f>
        <v xml:space="preserve">      -      </v>
      </c>
      <c r="E389" s="537" t="s">
        <v>135</v>
      </c>
      <c r="F389" s="538">
        <f t="shared" si="80"/>
        <v>43466</v>
      </c>
      <c r="G389" s="538">
        <f t="shared" si="81"/>
        <v>43555</v>
      </c>
      <c r="H389" s="538">
        <f>'Information Input'!$H$35</f>
        <v>43555</v>
      </c>
      <c r="I389" s="537" t="str">
        <f>'Information Input'!$J$22</f>
        <v>Quarterly</v>
      </c>
      <c r="J389" s="538">
        <f>'Information Input'!$H$30</f>
        <v>43555</v>
      </c>
      <c r="K389" s="537">
        <f>'Information Input'!$J$18</f>
        <v>2019</v>
      </c>
      <c r="L389" s="579" t="s">
        <v>101</v>
      </c>
      <c r="M389" s="540" t="s">
        <v>102</v>
      </c>
      <c r="N389" s="541" t="s">
        <v>103</v>
      </c>
      <c r="O389" s="542" t="s">
        <v>671</v>
      </c>
      <c r="P389" s="537">
        <v>24</v>
      </c>
      <c r="Q389" s="541" t="s">
        <v>166</v>
      </c>
      <c r="R389" s="541" t="s">
        <v>233</v>
      </c>
      <c r="S389" s="543">
        <f>'Report 1'!$AB$18</f>
        <v>0</v>
      </c>
      <c r="T389" s="544">
        <f>'Report 1'!$AB$44</f>
        <v>0</v>
      </c>
      <c r="U389" s="545">
        <f>'Report 1'!$AB$130</f>
        <v>0</v>
      </c>
      <c r="AL389" s="557" t="s">
        <v>669</v>
      </c>
      <c r="AM389" s="558">
        <v>2</v>
      </c>
      <c r="AN389" s="558" t="str">
        <f>'Information Input'!$M$14</f>
        <v xml:space="preserve">      -      </v>
      </c>
      <c r="AO389" s="558" t="s">
        <v>138</v>
      </c>
      <c r="AP389" s="559">
        <f t="shared" si="85"/>
        <v>43739</v>
      </c>
      <c r="AQ389" s="559">
        <f t="shared" si="86"/>
        <v>43830</v>
      </c>
      <c r="AR389" s="559">
        <f>'Information Input'!$H$35</f>
        <v>43555</v>
      </c>
      <c r="AS389" s="558" t="str">
        <f>'Information Input'!$J$22</f>
        <v>Quarterly</v>
      </c>
      <c r="AT389" s="559">
        <f>'Information Input'!$H$30</f>
        <v>43555</v>
      </c>
      <c r="AU389" s="558">
        <f>'Information Input'!$J$18</f>
        <v>2019</v>
      </c>
      <c r="AV389" s="558" t="s">
        <v>92</v>
      </c>
      <c r="AW389" s="558" t="s">
        <v>93</v>
      </c>
      <c r="AX389" s="558" t="s">
        <v>91</v>
      </c>
      <c r="AY389" s="572" t="s">
        <v>674</v>
      </c>
      <c r="AZ389" s="558">
        <v>52</v>
      </c>
      <c r="BA389" s="557" t="s">
        <v>194</v>
      </c>
      <c r="BB389" s="560" t="s">
        <v>239</v>
      </c>
      <c r="BC389" s="569">
        <f>'Report 2'!$AC104</f>
        <v>0</v>
      </c>
      <c r="BD389" s="569">
        <f>'Report 2'!$AD104</f>
        <v>0</v>
      </c>
      <c r="BE389" s="569">
        <f>'Report 2'!$AE104</f>
        <v>0</v>
      </c>
      <c r="BF389" s="569">
        <f>'Report 2'!$AF104</f>
        <v>0</v>
      </c>
      <c r="BG389" s="569">
        <f>'Report 2'!$AG104</f>
        <v>0</v>
      </c>
      <c r="BH389" s="569">
        <f>'Report 2'!$AH104</f>
        <v>0</v>
      </c>
      <c r="BI389" s="569">
        <f>'Report 2'!$AI104</f>
        <v>0</v>
      </c>
      <c r="CC389" s="542" t="s">
        <v>669</v>
      </c>
      <c r="CD389" s="1014" t="s">
        <v>672</v>
      </c>
      <c r="CE389" s="1014" t="str">
        <f>'Information Input'!$M$14</f>
        <v xml:space="preserve">      -      </v>
      </c>
      <c r="CF389" s="551" t="s">
        <v>135</v>
      </c>
      <c r="CG389" s="552">
        <f t="shared" si="82"/>
        <v>43466</v>
      </c>
      <c r="CH389" s="552">
        <f t="shared" si="83"/>
        <v>43555</v>
      </c>
      <c r="CI389" s="552">
        <f>'Information Input'!$H$35</f>
        <v>43555</v>
      </c>
      <c r="CJ389" s="551" t="str">
        <f>'Information Input'!$J$22</f>
        <v>Quarterly</v>
      </c>
      <c r="CK389" s="552">
        <f>'Information Input'!$H$30</f>
        <v>43555</v>
      </c>
      <c r="CL389" s="551">
        <f>'Information Input'!$J$18</f>
        <v>2019</v>
      </c>
      <c r="CM389" s="551" t="s">
        <v>103</v>
      </c>
      <c r="CN389" s="1014" t="s">
        <v>242</v>
      </c>
      <c r="CO389" s="542" t="s">
        <v>242</v>
      </c>
      <c r="CP389" s="542" t="s">
        <v>671</v>
      </c>
      <c r="CQ389" s="551">
        <v>28</v>
      </c>
      <c r="CR389" s="542" t="s">
        <v>170</v>
      </c>
      <c r="CS389" s="542" t="s">
        <v>235</v>
      </c>
      <c r="CT389" s="1015">
        <f>'Report 1'!$AV$18</f>
        <v>0</v>
      </c>
      <c r="CU389" s="1016">
        <f>SUMIF('Report 4A'!$G$16:$G$95,$CQ389,'Report 4A'!$BD$16:$BD$95)</f>
        <v>0</v>
      </c>
      <c r="CV389" s="1017">
        <f t="shared" si="84"/>
        <v>0</v>
      </c>
      <c r="CX389" s="546" t="s">
        <v>669</v>
      </c>
      <c r="CY389" s="537" t="s">
        <v>300</v>
      </c>
      <c r="CZ389" s="537" t="str">
        <f>'Information Input'!$M$14</f>
        <v xml:space="preserve">      -      </v>
      </c>
      <c r="DA389" s="538">
        <f>'Information Input'!$H$35</f>
        <v>43555</v>
      </c>
      <c r="DB389" s="537" t="str">
        <f>'Information Input'!$J$22</f>
        <v>Quarterly</v>
      </c>
      <c r="DC389" s="552">
        <f>'Information Input'!$H$30</f>
        <v>43555</v>
      </c>
      <c r="DD389" s="553" t="str">
        <f t="shared" si="88"/>
        <v>201710</v>
      </c>
      <c r="DE389" s="541" t="s">
        <v>96</v>
      </c>
      <c r="DF389" s="541" t="s">
        <v>683</v>
      </c>
      <c r="DG389" s="544">
        <f>'Report 5I'!$T$108</f>
        <v>0</v>
      </c>
      <c r="DH389" s="550">
        <f>'Report 5I'!$T$109</f>
        <v>0</v>
      </c>
      <c r="DI389" s="544">
        <f>'Report 5I'!$T$110</f>
        <v>0</v>
      </c>
      <c r="DJ389" s="544">
        <f>'Report 5I'!$T$111</f>
        <v>0</v>
      </c>
      <c r="DK389" s="544">
        <f>'Report 5I'!$T$112</f>
        <v>0</v>
      </c>
      <c r="DL389" s="544">
        <f>'Report 5I'!$T$113</f>
        <v>0</v>
      </c>
      <c r="DM389" s="544">
        <f>'Report 5I'!$T$114</f>
        <v>0</v>
      </c>
      <c r="DN389" s="544">
        <f>'Report 5I'!$T$115</f>
        <v>0</v>
      </c>
      <c r="DO389" s="544">
        <f>'Report 5I'!$T$116</f>
        <v>0</v>
      </c>
      <c r="DP389" s="544">
        <f>'Report 5I'!$T$117</f>
        <v>0</v>
      </c>
      <c r="DQ389" s="544">
        <f>'Report 5I'!$T$118</f>
        <v>0</v>
      </c>
    </row>
    <row r="390" spans="2:121">
      <c r="B390" s="535" t="s">
        <v>669</v>
      </c>
      <c r="C390" s="536">
        <v>1</v>
      </c>
      <c r="D390" s="537" t="str">
        <f>'Information Input'!$M$14</f>
        <v xml:space="preserve">      -      </v>
      </c>
      <c r="E390" s="537" t="s">
        <v>135</v>
      </c>
      <c r="F390" s="538">
        <f t="shared" si="80"/>
        <v>43466</v>
      </c>
      <c r="G390" s="538">
        <f t="shared" si="81"/>
        <v>43555</v>
      </c>
      <c r="H390" s="538">
        <f>'Information Input'!$H$35</f>
        <v>43555</v>
      </c>
      <c r="I390" s="537" t="str">
        <f>'Information Input'!$J$22</f>
        <v>Quarterly</v>
      </c>
      <c r="J390" s="538">
        <f>'Information Input'!$H$30</f>
        <v>43555</v>
      </c>
      <c r="K390" s="537">
        <f>'Information Input'!$J$18</f>
        <v>2019</v>
      </c>
      <c r="L390" s="579" t="s">
        <v>101</v>
      </c>
      <c r="M390" s="540" t="s">
        <v>102</v>
      </c>
      <c r="N390" s="541" t="s">
        <v>103</v>
      </c>
      <c r="O390" s="542" t="s">
        <v>671</v>
      </c>
      <c r="P390" s="537">
        <v>25</v>
      </c>
      <c r="Q390" s="541" t="s">
        <v>167</v>
      </c>
      <c r="R390" s="541" t="s">
        <v>233</v>
      </c>
      <c r="S390" s="543">
        <f>'Report 1'!$AB$18</f>
        <v>0</v>
      </c>
      <c r="T390" s="544">
        <f>'Report 1'!$AB$45</f>
        <v>0</v>
      </c>
      <c r="U390" s="545">
        <f>'Report 1'!$AB$131</f>
        <v>0</v>
      </c>
      <c r="AL390" s="522" t="s">
        <v>669</v>
      </c>
      <c r="AM390" s="517">
        <v>2</v>
      </c>
      <c r="AN390" s="517" t="str">
        <f>'Information Input'!$M$14</f>
        <v xml:space="preserve">      -      </v>
      </c>
      <c r="AO390" s="517" t="s">
        <v>139</v>
      </c>
      <c r="AP390" s="518">
        <f>'Information Input'!$H$33</f>
        <v>43466</v>
      </c>
      <c r="AQ390" s="518">
        <f>'Information Input'!$H$34</f>
        <v>43555</v>
      </c>
      <c r="AR390" s="519">
        <f>'Information Input'!$H$35</f>
        <v>43555</v>
      </c>
      <c r="AS390" s="517" t="str">
        <f>'Information Input'!$J$22</f>
        <v>Quarterly</v>
      </c>
      <c r="AT390" s="519">
        <f>'Information Input'!$H$30</f>
        <v>43555</v>
      </c>
      <c r="AU390" s="517">
        <f>'Information Input'!$J$18</f>
        <v>2019</v>
      </c>
      <c r="AV390" s="517" t="s">
        <v>92</v>
      </c>
      <c r="AW390" s="517" t="s">
        <v>93</v>
      </c>
      <c r="AX390" s="528" t="s">
        <v>91</v>
      </c>
      <c r="AY390" s="529" t="s">
        <v>671</v>
      </c>
      <c r="AZ390" s="528">
        <v>11</v>
      </c>
      <c r="BA390" s="530" t="s">
        <v>153</v>
      </c>
      <c r="BB390" s="524" t="s">
        <v>231</v>
      </c>
      <c r="BC390" s="531">
        <f>'Report 2'!$AJ63</f>
        <v>0</v>
      </c>
      <c r="BD390" s="531">
        <f>'Report 2'!$AK63</f>
        <v>0</v>
      </c>
      <c r="BE390" s="531">
        <f>'Report 2'!$AL63</f>
        <v>0</v>
      </c>
      <c r="BF390" s="531">
        <f>'Report 2'!$AM63</f>
        <v>0</v>
      </c>
      <c r="BG390" s="531">
        <f>'Report 2'!$AN63</f>
        <v>0</v>
      </c>
      <c r="BH390" s="531">
        <f>'Report 2'!$AO63</f>
        <v>0</v>
      </c>
      <c r="BI390" s="531">
        <f>'Report 2'!$AP63</f>
        <v>0</v>
      </c>
      <c r="CC390" s="542" t="s">
        <v>669</v>
      </c>
      <c r="CD390" s="1014" t="s">
        <v>672</v>
      </c>
      <c r="CE390" s="1014" t="str">
        <f>'Information Input'!$M$14</f>
        <v xml:space="preserve">      -      </v>
      </c>
      <c r="CF390" s="551" t="s">
        <v>135</v>
      </c>
      <c r="CG390" s="552">
        <f t="shared" si="82"/>
        <v>43466</v>
      </c>
      <c r="CH390" s="552">
        <f t="shared" si="83"/>
        <v>43555</v>
      </c>
      <c r="CI390" s="552">
        <f>'Information Input'!$H$35</f>
        <v>43555</v>
      </c>
      <c r="CJ390" s="551" t="str">
        <f>'Information Input'!$J$22</f>
        <v>Quarterly</v>
      </c>
      <c r="CK390" s="552">
        <f>'Information Input'!$H$30</f>
        <v>43555</v>
      </c>
      <c r="CL390" s="551">
        <f>'Information Input'!$J$18</f>
        <v>2019</v>
      </c>
      <c r="CM390" s="551" t="s">
        <v>103</v>
      </c>
      <c r="CN390" s="1014" t="s">
        <v>242</v>
      </c>
      <c r="CO390" s="542" t="s">
        <v>242</v>
      </c>
      <c r="CP390" s="542" t="s">
        <v>671</v>
      </c>
      <c r="CQ390" s="551">
        <v>29</v>
      </c>
      <c r="CR390" s="542" t="s">
        <v>171</v>
      </c>
      <c r="CS390" s="542" t="s">
        <v>238</v>
      </c>
      <c r="CT390" s="1015">
        <f>'Report 1'!$AV$18</f>
        <v>0</v>
      </c>
      <c r="CU390" s="1016">
        <f>SUMIF('Report 4A'!$G$16:$G$95,$CQ390,'Report 4A'!$BD$16:$BD$95)</f>
        <v>0</v>
      </c>
      <c r="CV390" s="1017">
        <f t="shared" si="84"/>
        <v>0</v>
      </c>
      <c r="CX390" s="546" t="s">
        <v>669</v>
      </c>
      <c r="CY390" s="537" t="s">
        <v>300</v>
      </c>
      <c r="CZ390" s="537" t="str">
        <f>'Information Input'!$M$14</f>
        <v xml:space="preserve">      -      </v>
      </c>
      <c r="DA390" s="538">
        <f>'Information Input'!$H$35</f>
        <v>43555</v>
      </c>
      <c r="DB390" s="537" t="str">
        <f>'Information Input'!$J$22</f>
        <v>Quarterly</v>
      </c>
      <c r="DC390" s="552">
        <f>'Information Input'!$H$30</f>
        <v>43555</v>
      </c>
      <c r="DD390" s="553" t="str">
        <f t="shared" si="88"/>
        <v>201709</v>
      </c>
      <c r="DE390" s="541" t="s">
        <v>96</v>
      </c>
      <c r="DF390" s="541" t="s">
        <v>683</v>
      </c>
      <c r="DG390" s="544">
        <f>'Report 5I'!$U$108</f>
        <v>0</v>
      </c>
      <c r="DH390" s="550">
        <f>'Report 5I'!$U$109</f>
        <v>0</v>
      </c>
      <c r="DI390" s="544">
        <f>'Report 5I'!$U$110</f>
        <v>0</v>
      </c>
      <c r="DJ390" s="544">
        <f>'Report 5I'!$U$111</f>
        <v>0</v>
      </c>
      <c r="DK390" s="544">
        <f>'Report 5I'!$U$112</f>
        <v>0</v>
      </c>
      <c r="DL390" s="544">
        <f>'Report 5I'!$U$113</f>
        <v>0</v>
      </c>
      <c r="DM390" s="544">
        <f>'Report 5I'!$U$114</f>
        <v>0</v>
      </c>
      <c r="DN390" s="544">
        <f>'Report 5I'!$U$115</f>
        <v>0</v>
      </c>
      <c r="DO390" s="544">
        <f>'Report 5I'!$U$116</f>
        <v>0</v>
      </c>
      <c r="DP390" s="544">
        <f>'Report 5I'!$U$117</f>
        <v>0</v>
      </c>
      <c r="DQ390" s="544">
        <f>'Report 5I'!$U$118</f>
        <v>0</v>
      </c>
    </row>
    <row r="391" spans="2:121">
      <c r="B391" s="535" t="s">
        <v>669</v>
      </c>
      <c r="C391" s="536">
        <v>1</v>
      </c>
      <c r="D391" s="537" t="str">
        <f>'Information Input'!$M$14</f>
        <v xml:space="preserve">      -      </v>
      </c>
      <c r="E391" s="537" t="s">
        <v>135</v>
      </c>
      <c r="F391" s="538">
        <f t="shared" si="80"/>
        <v>43466</v>
      </c>
      <c r="G391" s="538">
        <f t="shared" si="81"/>
        <v>43555</v>
      </c>
      <c r="H391" s="538">
        <f>'Information Input'!$H$35</f>
        <v>43555</v>
      </c>
      <c r="I391" s="537" t="str">
        <f>'Information Input'!$J$22</f>
        <v>Quarterly</v>
      </c>
      <c r="J391" s="538">
        <f>'Information Input'!$H$30</f>
        <v>43555</v>
      </c>
      <c r="K391" s="537">
        <f>'Information Input'!$J$18</f>
        <v>2019</v>
      </c>
      <c r="L391" s="579" t="s">
        <v>101</v>
      </c>
      <c r="M391" s="540" t="s">
        <v>102</v>
      </c>
      <c r="N391" s="541" t="s">
        <v>103</v>
      </c>
      <c r="O391" s="542" t="s">
        <v>671</v>
      </c>
      <c r="P391" s="537">
        <v>26</v>
      </c>
      <c r="Q391" s="541" t="s">
        <v>168</v>
      </c>
      <c r="R391" s="541" t="s">
        <v>237</v>
      </c>
      <c r="S391" s="543">
        <f>'Report 1'!$AB$18</f>
        <v>0</v>
      </c>
      <c r="T391" s="544">
        <f>'Report 1'!$AB$46</f>
        <v>0</v>
      </c>
      <c r="U391" s="545">
        <f>'Report 1'!$AB$132</f>
        <v>0</v>
      </c>
      <c r="AL391" s="546" t="s">
        <v>669</v>
      </c>
      <c r="AM391" s="547">
        <v>2</v>
      </c>
      <c r="AN391" s="547" t="str">
        <f>'Information Input'!$M$14</f>
        <v xml:space="preserve">      -      </v>
      </c>
      <c r="AO391" s="547" t="s">
        <v>139</v>
      </c>
      <c r="AP391" s="538">
        <f>'Information Input'!$H$33</f>
        <v>43466</v>
      </c>
      <c r="AQ391" s="538">
        <f>'Information Input'!$H$34</f>
        <v>43555</v>
      </c>
      <c r="AR391" s="538">
        <f>'Information Input'!$H$35</f>
        <v>43555</v>
      </c>
      <c r="AS391" s="547" t="str">
        <f>'Information Input'!$J$22</f>
        <v>Quarterly</v>
      </c>
      <c r="AT391" s="538">
        <f>'Information Input'!$H$30</f>
        <v>43555</v>
      </c>
      <c r="AU391" s="547">
        <f>'Information Input'!$J$18</f>
        <v>2019</v>
      </c>
      <c r="AV391" s="547" t="s">
        <v>92</v>
      </c>
      <c r="AW391" s="547" t="s">
        <v>93</v>
      </c>
      <c r="AX391" s="547" t="s">
        <v>91</v>
      </c>
      <c r="AY391" s="548" t="s">
        <v>671</v>
      </c>
      <c r="AZ391" s="547">
        <v>12</v>
      </c>
      <c r="BA391" s="549" t="s">
        <v>154</v>
      </c>
      <c r="BB391" s="543" t="s">
        <v>231</v>
      </c>
      <c r="BC391" s="550">
        <f>'Report 2'!$AJ64</f>
        <v>0</v>
      </c>
      <c r="BD391" s="550">
        <f>'Report 2'!$AK64</f>
        <v>0</v>
      </c>
      <c r="BE391" s="550">
        <f>'Report 2'!$AL64</f>
        <v>0</v>
      </c>
      <c r="BF391" s="550">
        <f>'Report 2'!$AM64</f>
        <v>0</v>
      </c>
      <c r="BG391" s="550">
        <f>'Report 2'!$AN64</f>
        <v>0</v>
      </c>
      <c r="BH391" s="550">
        <f>'Report 2'!$AO64</f>
        <v>0</v>
      </c>
      <c r="BI391" s="550">
        <f>'Report 2'!$AP64</f>
        <v>0</v>
      </c>
      <c r="CC391" s="542" t="s">
        <v>669</v>
      </c>
      <c r="CD391" s="1014" t="s">
        <v>672</v>
      </c>
      <c r="CE391" s="1014" t="str">
        <f>'Information Input'!$M$14</f>
        <v xml:space="preserve">      -      </v>
      </c>
      <c r="CF391" s="551" t="s">
        <v>135</v>
      </c>
      <c r="CG391" s="552">
        <f t="shared" si="82"/>
        <v>43466</v>
      </c>
      <c r="CH391" s="552">
        <f t="shared" si="83"/>
        <v>43555</v>
      </c>
      <c r="CI391" s="552">
        <f>'Information Input'!$H$35</f>
        <v>43555</v>
      </c>
      <c r="CJ391" s="551" t="str">
        <f>'Information Input'!$J$22</f>
        <v>Quarterly</v>
      </c>
      <c r="CK391" s="552">
        <f>'Information Input'!$H$30</f>
        <v>43555</v>
      </c>
      <c r="CL391" s="551">
        <f>'Information Input'!$J$18</f>
        <v>2019</v>
      </c>
      <c r="CM391" s="551" t="s">
        <v>103</v>
      </c>
      <c r="CN391" s="1014" t="s">
        <v>242</v>
      </c>
      <c r="CO391" s="542" t="s">
        <v>242</v>
      </c>
      <c r="CP391" s="542" t="s">
        <v>671</v>
      </c>
      <c r="CQ391" s="551">
        <v>30</v>
      </c>
      <c r="CR391" s="542" t="s">
        <v>172</v>
      </c>
      <c r="CS391" s="542" t="s">
        <v>238</v>
      </c>
      <c r="CT391" s="1015">
        <f>'Report 1'!$AV$18</f>
        <v>0</v>
      </c>
      <c r="CU391" s="1016">
        <f>SUMIF('Report 4A'!$G$16:$G$95,$CQ391,'Report 4A'!$BD$16:$BD$95)</f>
        <v>0</v>
      </c>
      <c r="CV391" s="1017">
        <f t="shared" si="84"/>
        <v>0</v>
      </c>
      <c r="CX391" s="546" t="s">
        <v>669</v>
      </c>
      <c r="CY391" s="537" t="s">
        <v>300</v>
      </c>
      <c r="CZ391" s="537" t="str">
        <f>'Information Input'!$M$14</f>
        <v xml:space="preserve">      -      </v>
      </c>
      <c r="DA391" s="538">
        <f>'Information Input'!$H$35</f>
        <v>43555</v>
      </c>
      <c r="DB391" s="537" t="str">
        <f>'Information Input'!$J$22</f>
        <v>Quarterly</v>
      </c>
      <c r="DC391" s="552">
        <f>'Information Input'!$H$30</f>
        <v>43555</v>
      </c>
      <c r="DD391" s="553" t="str">
        <f t="shared" si="88"/>
        <v>201708</v>
      </c>
      <c r="DE391" s="541" t="s">
        <v>96</v>
      </c>
      <c r="DF391" s="541" t="s">
        <v>683</v>
      </c>
      <c r="DG391" s="544">
        <f>'Report 5I'!$V$108</f>
        <v>0</v>
      </c>
      <c r="DH391" s="550">
        <f>'Report 5I'!$V$109</f>
        <v>0</v>
      </c>
      <c r="DI391" s="544">
        <f>'Report 5I'!$V$110</f>
        <v>0</v>
      </c>
      <c r="DJ391" s="544">
        <f>'Report 5I'!$V$111</f>
        <v>0</v>
      </c>
      <c r="DK391" s="544">
        <f>'Report 5I'!$V$112</f>
        <v>0</v>
      </c>
      <c r="DL391" s="544">
        <f>'Report 5I'!$V$113</f>
        <v>0</v>
      </c>
      <c r="DM391" s="544">
        <f>'Report 5I'!$V$114</f>
        <v>0</v>
      </c>
      <c r="DN391" s="544">
        <f>'Report 5I'!$V$115</f>
        <v>0</v>
      </c>
      <c r="DO391" s="544">
        <f>'Report 5I'!$V$116</f>
        <v>0</v>
      </c>
      <c r="DP391" s="544">
        <f>'Report 5I'!$V$117</f>
        <v>0</v>
      </c>
      <c r="DQ391" s="544">
        <f>'Report 5I'!$V$118</f>
        <v>0</v>
      </c>
    </row>
    <row r="392" spans="2:121">
      <c r="B392" s="535" t="s">
        <v>669</v>
      </c>
      <c r="C392" s="536">
        <v>1</v>
      </c>
      <c r="D392" s="537" t="str">
        <f>'Information Input'!$M$14</f>
        <v xml:space="preserve">      -      </v>
      </c>
      <c r="E392" s="537" t="s">
        <v>135</v>
      </c>
      <c r="F392" s="538">
        <f t="shared" si="80"/>
        <v>43466</v>
      </c>
      <c r="G392" s="538">
        <f t="shared" si="81"/>
        <v>43555</v>
      </c>
      <c r="H392" s="538">
        <f>'Information Input'!$H$35</f>
        <v>43555</v>
      </c>
      <c r="I392" s="537" t="str">
        <f>'Information Input'!$J$22</f>
        <v>Quarterly</v>
      </c>
      <c r="J392" s="538">
        <f>'Information Input'!$H$30</f>
        <v>43555</v>
      </c>
      <c r="K392" s="537">
        <f>'Information Input'!$J$18</f>
        <v>2019</v>
      </c>
      <c r="L392" s="579" t="s">
        <v>101</v>
      </c>
      <c r="M392" s="540" t="s">
        <v>102</v>
      </c>
      <c r="N392" s="541" t="s">
        <v>103</v>
      </c>
      <c r="O392" s="542" t="s">
        <v>671</v>
      </c>
      <c r="P392" s="537">
        <v>27</v>
      </c>
      <c r="Q392" s="541" t="s">
        <v>169</v>
      </c>
      <c r="R392" s="541" t="s">
        <v>235</v>
      </c>
      <c r="S392" s="543">
        <f>'Report 1'!$AB$18</f>
        <v>0</v>
      </c>
      <c r="T392" s="544">
        <f>'Report 1'!$AB$47</f>
        <v>0</v>
      </c>
      <c r="U392" s="545">
        <f>'Report 1'!$AB$133</f>
        <v>0</v>
      </c>
      <c r="AL392" s="546" t="s">
        <v>669</v>
      </c>
      <c r="AM392" s="547">
        <v>2</v>
      </c>
      <c r="AN392" s="547" t="str">
        <f>'Information Input'!$M$14</f>
        <v xml:space="preserve">      -      </v>
      </c>
      <c r="AO392" s="547" t="s">
        <v>139</v>
      </c>
      <c r="AP392" s="538">
        <f>'Information Input'!$H$33</f>
        <v>43466</v>
      </c>
      <c r="AQ392" s="538">
        <f>'Information Input'!$H$34</f>
        <v>43555</v>
      </c>
      <c r="AR392" s="538">
        <f>'Information Input'!$H$35</f>
        <v>43555</v>
      </c>
      <c r="AS392" s="547" t="str">
        <f>'Information Input'!$J$22</f>
        <v>Quarterly</v>
      </c>
      <c r="AT392" s="538">
        <f>'Information Input'!$H$30</f>
        <v>43555</v>
      </c>
      <c r="AU392" s="547">
        <f>'Information Input'!$J$18</f>
        <v>2019</v>
      </c>
      <c r="AV392" s="547" t="s">
        <v>92</v>
      </c>
      <c r="AW392" s="547" t="s">
        <v>93</v>
      </c>
      <c r="AX392" s="547" t="s">
        <v>91</v>
      </c>
      <c r="AY392" s="548" t="s">
        <v>671</v>
      </c>
      <c r="AZ392" s="547">
        <v>13</v>
      </c>
      <c r="BA392" s="549" t="s">
        <v>155</v>
      </c>
      <c r="BB392" s="543" t="s">
        <v>232</v>
      </c>
      <c r="BC392" s="550">
        <f>'Report 2'!$AJ65</f>
        <v>0</v>
      </c>
      <c r="BD392" s="550">
        <f>'Report 2'!$AK65</f>
        <v>0</v>
      </c>
      <c r="BE392" s="550">
        <f>'Report 2'!$AL65</f>
        <v>0</v>
      </c>
      <c r="BF392" s="550">
        <f>'Report 2'!$AM65</f>
        <v>0</v>
      </c>
      <c r="BG392" s="550">
        <f>'Report 2'!$AN65</f>
        <v>0</v>
      </c>
      <c r="BH392" s="550">
        <f>'Report 2'!$AO65</f>
        <v>0</v>
      </c>
      <c r="BI392" s="550">
        <f>'Report 2'!$AP65</f>
        <v>0</v>
      </c>
      <c r="CC392" s="542" t="s">
        <v>669</v>
      </c>
      <c r="CD392" s="1014" t="s">
        <v>672</v>
      </c>
      <c r="CE392" s="1014" t="str">
        <f>'Information Input'!$M$14</f>
        <v xml:space="preserve">      -      </v>
      </c>
      <c r="CF392" s="551" t="s">
        <v>135</v>
      </c>
      <c r="CG392" s="552">
        <f t="shared" si="82"/>
        <v>43466</v>
      </c>
      <c r="CH392" s="552">
        <f t="shared" si="83"/>
        <v>43555</v>
      </c>
      <c r="CI392" s="552">
        <f>'Information Input'!$H$35</f>
        <v>43555</v>
      </c>
      <c r="CJ392" s="551" t="str">
        <f>'Information Input'!$J$22</f>
        <v>Quarterly</v>
      </c>
      <c r="CK392" s="552">
        <f>'Information Input'!$H$30</f>
        <v>43555</v>
      </c>
      <c r="CL392" s="551">
        <f>'Information Input'!$J$18</f>
        <v>2019</v>
      </c>
      <c r="CM392" s="551" t="s">
        <v>103</v>
      </c>
      <c r="CN392" s="1014" t="s">
        <v>242</v>
      </c>
      <c r="CO392" s="542" t="s">
        <v>242</v>
      </c>
      <c r="CP392" s="542" t="s">
        <v>671</v>
      </c>
      <c r="CQ392" s="551">
        <v>31</v>
      </c>
      <c r="CR392" s="542" t="s">
        <v>173</v>
      </c>
      <c r="CS392" s="542" t="s">
        <v>233</v>
      </c>
      <c r="CT392" s="1015">
        <f>'Report 1'!$AV$18</f>
        <v>0</v>
      </c>
      <c r="CU392" s="1016">
        <f>SUMIF('Report 4A'!$G$16:$G$95,$CQ392,'Report 4A'!$BD$16:$BD$95)</f>
        <v>0</v>
      </c>
      <c r="CV392" s="1017">
        <f t="shared" si="84"/>
        <v>0</v>
      </c>
      <c r="CX392" s="546" t="s">
        <v>669</v>
      </c>
      <c r="CY392" s="537" t="s">
        <v>300</v>
      </c>
      <c r="CZ392" s="537" t="str">
        <f>'Information Input'!$M$14</f>
        <v xml:space="preserve">      -      </v>
      </c>
      <c r="DA392" s="538">
        <f>'Information Input'!$H$35</f>
        <v>43555</v>
      </c>
      <c r="DB392" s="537" t="str">
        <f>'Information Input'!$J$22</f>
        <v>Quarterly</v>
      </c>
      <c r="DC392" s="552">
        <f>'Information Input'!$H$30</f>
        <v>43555</v>
      </c>
      <c r="DD392" s="553" t="str">
        <f t="shared" si="88"/>
        <v>201707</v>
      </c>
      <c r="DE392" s="541" t="s">
        <v>96</v>
      </c>
      <c r="DF392" s="541" t="s">
        <v>683</v>
      </c>
      <c r="DG392" s="544">
        <f>'Report 5I'!$W$108</f>
        <v>0</v>
      </c>
      <c r="DH392" s="550">
        <f>'Report 5I'!$W$109</f>
        <v>0</v>
      </c>
      <c r="DI392" s="544">
        <f>'Report 5I'!$W$110</f>
        <v>0</v>
      </c>
      <c r="DJ392" s="544">
        <f>'Report 5I'!$W$111</f>
        <v>0</v>
      </c>
      <c r="DK392" s="544">
        <f>'Report 5I'!$W$112</f>
        <v>0</v>
      </c>
      <c r="DL392" s="544">
        <f>'Report 5I'!$W$113</f>
        <v>0</v>
      </c>
      <c r="DM392" s="544">
        <f>'Report 5I'!$W$114</f>
        <v>0</v>
      </c>
      <c r="DN392" s="544">
        <f>'Report 5I'!$W$115</f>
        <v>0</v>
      </c>
      <c r="DO392" s="544">
        <f>'Report 5I'!$W$116</f>
        <v>0</v>
      </c>
      <c r="DP392" s="544">
        <f>'Report 5I'!$W$117</f>
        <v>0</v>
      </c>
      <c r="DQ392" s="544">
        <f>'Report 5I'!$W$118</f>
        <v>0</v>
      </c>
    </row>
    <row r="393" spans="2:121">
      <c r="B393" s="535" t="s">
        <v>669</v>
      </c>
      <c r="C393" s="536">
        <v>1</v>
      </c>
      <c r="D393" s="537" t="str">
        <f>'Information Input'!$M$14</f>
        <v xml:space="preserve">      -      </v>
      </c>
      <c r="E393" s="537" t="s">
        <v>135</v>
      </c>
      <c r="F393" s="538">
        <f t="shared" si="80"/>
        <v>43466</v>
      </c>
      <c r="G393" s="538">
        <f t="shared" si="81"/>
        <v>43555</v>
      </c>
      <c r="H393" s="538">
        <f>'Information Input'!$H$35</f>
        <v>43555</v>
      </c>
      <c r="I393" s="537" t="str">
        <f>'Information Input'!$J$22</f>
        <v>Quarterly</v>
      </c>
      <c r="J393" s="538">
        <f>'Information Input'!$H$30</f>
        <v>43555</v>
      </c>
      <c r="K393" s="537">
        <f>'Information Input'!$J$18</f>
        <v>2019</v>
      </c>
      <c r="L393" s="579" t="s">
        <v>101</v>
      </c>
      <c r="M393" s="540" t="s">
        <v>102</v>
      </c>
      <c r="N393" s="541" t="s">
        <v>103</v>
      </c>
      <c r="O393" s="542" t="s">
        <v>671</v>
      </c>
      <c r="P393" s="537">
        <v>28</v>
      </c>
      <c r="Q393" s="541" t="s">
        <v>170</v>
      </c>
      <c r="R393" s="541" t="s">
        <v>235</v>
      </c>
      <c r="S393" s="543">
        <f>'Report 1'!$AB$18</f>
        <v>0</v>
      </c>
      <c r="T393" s="544">
        <f>'Report 1'!$AB$48</f>
        <v>0</v>
      </c>
      <c r="U393" s="545">
        <f>'Report 1'!$AB$134</f>
        <v>0</v>
      </c>
      <c r="AL393" s="546" t="s">
        <v>669</v>
      </c>
      <c r="AM393" s="547">
        <v>2</v>
      </c>
      <c r="AN393" s="547" t="str">
        <f>'Information Input'!$M$14</f>
        <v xml:space="preserve">      -      </v>
      </c>
      <c r="AO393" s="547" t="s">
        <v>139</v>
      </c>
      <c r="AP393" s="538">
        <f>'Information Input'!$H$33</f>
        <v>43466</v>
      </c>
      <c r="AQ393" s="538">
        <f>'Information Input'!$H$34</f>
        <v>43555</v>
      </c>
      <c r="AR393" s="538">
        <f>'Information Input'!$H$35</f>
        <v>43555</v>
      </c>
      <c r="AS393" s="547" t="str">
        <f>'Information Input'!$J$22</f>
        <v>Quarterly</v>
      </c>
      <c r="AT393" s="538">
        <f>'Information Input'!$H$30</f>
        <v>43555</v>
      </c>
      <c r="AU393" s="547">
        <f>'Information Input'!$J$18</f>
        <v>2019</v>
      </c>
      <c r="AV393" s="547" t="s">
        <v>92</v>
      </c>
      <c r="AW393" s="547" t="s">
        <v>93</v>
      </c>
      <c r="AX393" s="547" t="s">
        <v>91</v>
      </c>
      <c r="AY393" s="548" t="s">
        <v>671</v>
      </c>
      <c r="AZ393" s="547">
        <v>14</v>
      </c>
      <c r="BA393" s="549" t="s">
        <v>156</v>
      </c>
      <c r="BB393" s="543" t="s">
        <v>233</v>
      </c>
      <c r="BC393" s="550">
        <f>'Report 2'!$AJ66</f>
        <v>0</v>
      </c>
      <c r="BD393" s="550">
        <f>'Report 2'!$AK66</f>
        <v>0</v>
      </c>
      <c r="BE393" s="550">
        <f>'Report 2'!$AL66</f>
        <v>0</v>
      </c>
      <c r="BF393" s="550">
        <f>'Report 2'!$AM66</f>
        <v>0</v>
      </c>
      <c r="BG393" s="550">
        <f>'Report 2'!$AN66</f>
        <v>0</v>
      </c>
      <c r="BH393" s="550">
        <f>'Report 2'!$AO66</f>
        <v>0</v>
      </c>
      <c r="BI393" s="550">
        <f>'Report 2'!$AP66</f>
        <v>0</v>
      </c>
      <c r="CC393" s="542" t="s">
        <v>669</v>
      </c>
      <c r="CD393" s="1014" t="s">
        <v>672</v>
      </c>
      <c r="CE393" s="1014" t="str">
        <f>'Information Input'!$M$14</f>
        <v xml:space="preserve">      -      </v>
      </c>
      <c r="CF393" s="551" t="s">
        <v>135</v>
      </c>
      <c r="CG393" s="552">
        <f t="shared" si="82"/>
        <v>43466</v>
      </c>
      <c r="CH393" s="552">
        <f t="shared" si="83"/>
        <v>43555</v>
      </c>
      <c r="CI393" s="552">
        <f>'Information Input'!$H$35</f>
        <v>43555</v>
      </c>
      <c r="CJ393" s="551" t="str">
        <f>'Information Input'!$J$22</f>
        <v>Quarterly</v>
      </c>
      <c r="CK393" s="552">
        <f>'Information Input'!$H$30</f>
        <v>43555</v>
      </c>
      <c r="CL393" s="551">
        <f>'Information Input'!$J$18</f>
        <v>2019</v>
      </c>
      <c r="CM393" s="551" t="s">
        <v>103</v>
      </c>
      <c r="CN393" s="1014" t="s">
        <v>242</v>
      </c>
      <c r="CO393" s="542" t="s">
        <v>242</v>
      </c>
      <c r="CP393" s="542" t="s">
        <v>671</v>
      </c>
      <c r="CQ393" s="551">
        <v>32</v>
      </c>
      <c r="CR393" s="542" t="s">
        <v>174</v>
      </c>
      <c r="CS393" s="542" t="s">
        <v>238</v>
      </c>
      <c r="CT393" s="1015">
        <f>'Report 1'!$AV$18</f>
        <v>0</v>
      </c>
      <c r="CU393" s="1016">
        <f>SUMIF('Report 4A'!$G$16:$G$95,$CQ393,'Report 4A'!$BD$16:$BD$95)</f>
        <v>0</v>
      </c>
      <c r="CV393" s="1017">
        <f t="shared" si="84"/>
        <v>0</v>
      </c>
      <c r="CX393" s="546" t="s">
        <v>669</v>
      </c>
      <c r="CY393" s="537" t="s">
        <v>300</v>
      </c>
      <c r="CZ393" s="537" t="str">
        <f>'Information Input'!$M$14</f>
        <v xml:space="preserve">      -      </v>
      </c>
      <c r="DA393" s="538">
        <f>'Information Input'!$H$35</f>
        <v>43555</v>
      </c>
      <c r="DB393" s="537" t="str">
        <f>'Information Input'!$J$22</f>
        <v>Quarterly</v>
      </c>
      <c r="DC393" s="552">
        <f>'Information Input'!$H$30</f>
        <v>43555</v>
      </c>
      <c r="DD393" s="553" t="str">
        <f t="shared" si="88"/>
        <v>201706</v>
      </c>
      <c r="DE393" s="541" t="s">
        <v>96</v>
      </c>
      <c r="DF393" s="541" t="s">
        <v>683</v>
      </c>
      <c r="DG393" s="544">
        <f>'Report 5I'!$X$108</f>
        <v>0</v>
      </c>
      <c r="DH393" s="550">
        <f>'Report 5I'!$X$109</f>
        <v>0</v>
      </c>
      <c r="DI393" s="544">
        <f>'Report 5I'!$X$110</f>
        <v>0</v>
      </c>
      <c r="DJ393" s="544">
        <f>'Report 5I'!$X$111</f>
        <v>0</v>
      </c>
      <c r="DK393" s="544">
        <f>'Report 5I'!$X$112</f>
        <v>0</v>
      </c>
      <c r="DL393" s="544">
        <f>'Report 5I'!$X$113</f>
        <v>0</v>
      </c>
      <c r="DM393" s="544">
        <f>'Report 5I'!$X$114</f>
        <v>0</v>
      </c>
      <c r="DN393" s="544">
        <f>'Report 5I'!$X$115</f>
        <v>0</v>
      </c>
      <c r="DO393" s="544">
        <f>'Report 5I'!$X$116</f>
        <v>0</v>
      </c>
      <c r="DP393" s="544">
        <f>'Report 5I'!$X$117</f>
        <v>0</v>
      </c>
      <c r="DQ393" s="544">
        <f>'Report 5I'!$X$118</f>
        <v>0</v>
      </c>
    </row>
    <row r="394" spans="2:121">
      <c r="B394" s="535" t="s">
        <v>669</v>
      </c>
      <c r="C394" s="536">
        <v>1</v>
      </c>
      <c r="D394" s="537" t="str">
        <f>'Information Input'!$M$14</f>
        <v xml:space="preserve">      -      </v>
      </c>
      <c r="E394" s="537" t="s">
        <v>135</v>
      </c>
      <c r="F394" s="538">
        <f t="shared" si="80"/>
        <v>43466</v>
      </c>
      <c r="G394" s="538">
        <f t="shared" si="81"/>
        <v>43555</v>
      </c>
      <c r="H394" s="538">
        <f>'Information Input'!$H$35</f>
        <v>43555</v>
      </c>
      <c r="I394" s="537" t="str">
        <f>'Information Input'!$J$22</f>
        <v>Quarterly</v>
      </c>
      <c r="J394" s="538">
        <f>'Information Input'!$H$30</f>
        <v>43555</v>
      </c>
      <c r="K394" s="537">
        <f>'Information Input'!$J$18</f>
        <v>2019</v>
      </c>
      <c r="L394" s="579" t="s">
        <v>101</v>
      </c>
      <c r="M394" s="540" t="s">
        <v>102</v>
      </c>
      <c r="N394" s="541" t="s">
        <v>103</v>
      </c>
      <c r="O394" s="542" t="s">
        <v>671</v>
      </c>
      <c r="P394" s="537">
        <v>29</v>
      </c>
      <c r="Q394" s="541" t="s">
        <v>171</v>
      </c>
      <c r="R394" s="541" t="s">
        <v>238</v>
      </c>
      <c r="S394" s="543">
        <f>'Report 1'!$AB$18</f>
        <v>0</v>
      </c>
      <c r="T394" s="544">
        <f>'Report 1'!$AB$49</f>
        <v>0</v>
      </c>
      <c r="U394" s="545">
        <f>'Report 1'!$AB$135</f>
        <v>0</v>
      </c>
      <c r="AL394" s="546" t="s">
        <v>669</v>
      </c>
      <c r="AM394" s="547">
        <v>2</v>
      </c>
      <c r="AN394" s="547" t="str">
        <f>'Information Input'!$M$14</f>
        <v xml:space="preserve">      -      </v>
      </c>
      <c r="AO394" s="547" t="s">
        <v>139</v>
      </c>
      <c r="AP394" s="538">
        <f>'Information Input'!$H$33</f>
        <v>43466</v>
      </c>
      <c r="AQ394" s="538">
        <f>'Information Input'!$H$34</f>
        <v>43555</v>
      </c>
      <c r="AR394" s="538">
        <f>'Information Input'!$H$35</f>
        <v>43555</v>
      </c>
      <c r="AS394" s="547" t="str">
        <f>'Information Input'!$J$22</f>
        <v>Quarterly</v>
      </c>
      <c r="AT394" s="538">
        <f>'Information Input'!$H$30</f>
        <v>43555</v>
      </c>
      <c r="AU394" s="547">
        <f>'Information Input'!$J$18</f>
        <v>2019</v>
      </c>
      <c r="AV394" s="547" t="s">
        <v>92</v>
      </c>
      <c r="AW394" s="547" t="s">
        <v>93</v>
      </c>
      <c r="AX394" s="547" t="s">
        <v>91</v>
      </c>
      <c r="AY394" s="548" t="s">
        <v>671</v>
      </c>
      <c r="AZ394" s="547">
        <v>15</v>
      </c>
      <c r="BA394" s="549" t="s">
        <v>157</v>
      </c>
      <c r="BB394" s="543" t="s">
        <v>234</v>
      </c>
      <c r="BC394" s="550">
        <f>'Report 2'!$AJ67</f>
        <v>0</v>
      </c>
      <c r="BD394" s="550">
        <f>'Report 2'!$AK67</f>
        <v>0</v>
      </c>
      <c r="BE394" s="550">
        <f>'Report 2'!$AL67</f>
        <v>0</v>
      </c>
      <c r="BF394" s="550">
        <f>'Report 2'!$AM67</f>
        <v>0</v>
      </c>
      <c r="BG394" s="550">
        <f>'Report 2'!$AN67</f>
        <v>0</v>
      </c>
      <c r="BH394" s="550">
        <f>'Report 2'!$AO67</f>
        <v>0</v>
      </c>
      <c r="BI394" s="550">
        <f>'Report 2'!$AP67</f>
        <v>0</v>
      </c>
      <c r="CC394" s="542" t="s">
        <v>669</v>
      </c>
      <c r="CD394" s="1014" t="s">
        <v>672</v>
      </c>
      <c r="CE394" s="1014" t="str">
        <f>'Information Input'!$M$14</f>
        <v xml:space="preserve">      -      </v>
      </c>
      <c r="CF394" s="551" t="s">
        <v>135</v>
      </c>
      <c r="CG394" s="552">
        <f t="shared" si="82"/>
        <v>43466</v>
      </c>
      <c r="CH394" s="552">
        <f t="shared" si="83"/>
        <v>43555</v>
      </c>
      <c r="CI394" s="552">
        <f>'Information Input'!$H$35</f>
        <v>43555</v>
      </c>
      <c r="CJ394" s="551" t="str">
        <f>'Information Input'!$J$22</f>
        <v>Quarterly</v>
      </c>
      <c r="CK394" s="552">
        <f>'Information Input'!$H$30</f>
        <v>43555</v>
      </c>
      <c r="CL394" s="551">
        <f>'Information Input'!$J$18</f>
        <v>2019</v>
      </c>
      <c r="CM394" s="551" t="s">
        <v>103</v>
      </c>
      <c r="CN394" s="1014" t="s">
        <v>242</v>
      </c>
      <c r="CO394" s="542" t="s">
        <v>242</v>
      </c>
      <c r="CP394" s="542" t="s">
        <v>671</v>
      </c>
      <c r="CQ394" s="551">
        <v>33</v>
      </c>
      <c r="CR394" s="542" t="s">
        <v>175</v>
      </c>
      <c r="CS394" s="542" t="s">
        <v>233</v>
      </c>
      <c r="CT394" s="1015">
        <f>'Report 1'!$AV$18</f>
        <v>0</v>
      </c>
      <c r="CU394" s="1016">
        <f>SUMIF('Report 4A'!$G$16:$G$95,$CQ394,'Report 4A'!$BD$16:$BD$95)</f>
        <v>0</v>
      </c>
      <c r="CV394" s="1017">
        <f t="shared" si="84"/>
        <v>0</v>
      </c>
      <c r="CX394" s="546" t="s">
        <v>669</v>
      </c>
      <c r="CY394" s="537" t="s">
        <v>300</v>
      </c>
      <c r="CZ394" s="537" t="str">
        <f>'Information Input'!$M$14</f>
        <v xml:space="preserve">      -      </v>
      </c>
      <c r="DA394" s="538">
        <f>'Information Input'!$H$35</f>
        <v>43555</v>
      </c>
      <c r="DB394" s="537" t="str">
        <f>'Information Input'!$J$22</f>
        <v>Quarterly</v>
      </c>
      <c r="DC394" s="552">
        <f>'Information Input'!$H$30</f>
        <v>43555</v>
      </c>
      <c r="DD394" s="553" t="str">
        <f t="shared" si="88"/>
        <v>201705</v>
      </c>
      <c r="DE394" s="541" t="s">
        <v>96</v>
      </c>
      <c r="DF394" s="541" t="s">
        <v>683</v>
      </c>
      <c r="DG394" s="544">
        <f>'Report 5I'!$Y$108</f>
        <v>0</v>
      </c>
      <c r="DH394" s="550">
        <f>'Report 5I'!$Y$109</f>
        <v>0</v>
      </c>
      <c r="DI394" s="544">
        <f>'Report 5I'!$Y$110</f>
        <v>0</v>
      </c>
      <c r="DJ394" s="544">
        <f>'Report 5I'!$Y$111</f>
        <v>0</v>
      </c>
      <c r="DK394" s="544">
        <f>'Report 5I'!$Y$112</f>
        <v>0</v>
      </c>
      <c r="DL394" s="544">
        <f>'Report 5I'!$Y$113</f>
        <v>0</v>
      </c>
      <c r="DM394" s="544">
        <f>'Report 5I'!$Y$114</f>
        <v>0</v>
      </c>
      <c r="DN394" s="544">
        <f>'Report 5I'!$Y$115</f>
        <v>0</v>
      </c>
      <c r="DO394" s="544">
        <f>'Report 5I'!$Y$116</f>
        <v>0</v>
      </c>
      <c r="DP394" s="544">
        <f>'Report 5I'!$Y$117</f>
        <v>0</v>
      </c>
      <c r="DQ394" s="544">
        <f>'Report 5I'!$Y$118</f>
        <v>0</v>
      </c>
    </row>
    <row r="395" spans="2:121">
      <c r="B395" s="535" t="s">
        <v>669</v>
      </c>
      <c r="C395" s="536">
        <v>1</v>
      </c>
      <c r="D395" s="537" t="str">
        <f>'Information Input'!$M$14</f>
        <v xml:space="preserve">      -      </v>
      </c>
      <c r="E395" s="537" t="s">
        <v>135</v>
      </c>
      <c r="F395" s="538">
        <f t="shared" si="80"/>
        <v>43466</v>
      </c>
      <c r="G395" s="538">
        <f t="shared" si="81"/>
        <v>43555</v>
      </c>
      <c r="H395" s="538">
        <f>'Information Input'!$H$35</f>
        <v>43555</v>
      </c>
      <c r="I395" s="537" t="str">
        <f>'Information Input'!$J$22</f>
        <v>Quarterly</v>
      </c>
      <c r="J395" s="538">
        <f>'Information Input'!$H$30</f>
        <v>43555</v>
      </c>
      <c r="K395" s="537">
        <f>'Information Input'!$J$18</f>
        <v>2019</v>
      </c>
      <c r="L395" s="579" t="s">
        <v>101</v>
      </c>
      <c r="M395" s="540" t="s">
        <v>102</v>
      </c>
      <c r="N395" s="541" t="s">
        <v>103</v>
      </c>
      <c r="O395" s="542" t="s">
        <v>671</v>
      </c>
      <c r="P395" s="537">
        <v>30</v>
      </c>
      <c r="Q395" s="541" t="s">
        <v>172</v>
      </c>
      <c r="R395" s="541" t="s">
        <v>238</v>
      </c>
      <c r="S395" s="543">
        <f>'Report 1'!$AB$18</f>
        <v>0</v>
      </c>
      <c r="T395" s="544">
        <f>'Report 1'!$AB$50</f>
        <v>0</v>
      </c>
      <c r="U395" s="545">
        <f>'Report 1'!$AB$136</f>
        <v>0</v>
      </c>
      <c r="AL395" s="546" t="s">
        <v>669</v>
      </c>
      <c r="AM395" s="547">
        <v>2</v>
      </c>
      <c r="AN395" s="547" t="str">
        <f>'Information Input'!$M$14</f>
        <v xml:space="preserve">      -      </v>
      </c>
      <c r="AO395" s="547" t="s">
        <v>139</v>
      </c>
      <c r="AP395" s="538">
        <f>'Information Input'!$H$33</f>
        <v>43466</v>
      </c>
      <c r="AQ395" s="538">
        <f>'Information Input'!$H$34</f>
        <v>43555</v>
      </c>
      <c r="AR395" s="538">
        <f>'Information Input'!$H$35</f>
        <v>43555</v>
      </c>
      <c r="AS395" s="547" t="str">
        <f>'Information Input'!$J$22</f>
        <v>Quarterly</v>
      </c>
      <c r="AT395" s="538">
        <f>'Information Input'!$H$30</f>
        <v>43555</v>
      </c>
      <c r="AU395" s="547">
        <f>'Information Input'!$J$18</f>
        <v>2019</v>
      </c>
      <c r="AV395" s="547" t="s">
        <v>92</v>
      </c>
      <c r="AW395" s="547" t="s">
        <v>93</v>
      </c>
      <c r="AX395" s="547" t="s">
        <v>91</v>
      </c>
      <c r="AY395" s="548" t="s">
        <v>671</v>
      </c>
      <c r="AZ395" s="547">
        <v>16</v>
      </c>
      <c r="BA395" s="549" t="s">
        <v>158</v>
      </c>
      <c r="BB395" s="543" t="s">
        <v>235</v>
      </c>
      <c r="BC395" s="550">
        <f>'Report 2'!$AJ68</f>
        <v>0</v>
      </c>
      <c r="BD395" s="550">
        <f>'Report 2'!$AK68</f>
        <v>0</v>
      </c>
      <c r="BE395" s="550">
        <f>'Report 2'!$AL68</f>
        <v>0</v>
      </c>
      <c r="BF395" s="550">
        <f>'Report 2'!$AM68</f>
        <v>0</v>
      </c>
      <c r="BG395" s="550">
        <f>'Report 2'!$AN68</f>
        <v>0</v>
      </c>
      <c r="BH395" s="550">
        <f>'Report 2'!$AO68</f>
        <v>0</v>
      </c>
      <c r="BI395" s="550">
        <f>'Report 2'!$AP68</f>
        <v>0</v>
      </c>
      <c r="CC395" s="542" t="s">
        <v>669</v>
      </c>
      <c r="CD395" s="1014" t="s">
        <v>672</v>
      </c>
      <c r="CE395" s="1014" t="str">
        <f>'Information Input'!$M$14</f>
        <v xml:space="preserve">      -      </v>
      </c>
      <c r="CF395" s="551" t="s">
        <v>135</v>
      </c>
      <c r="CG395" s="552">
        <f t="shared" si="82"/>
        <v>43466</v>
      </c>
      <c r="CH395" s="552">
        <f t="shared" si="83"/>
        <v>43555</v>
      </c>
      <c r="CI395" s="552">
        <f>'Information Input'!$H$35</f>
        <v>43555</v>
      </c>
      <c r="CJ395" s="551" t="str">
        <f>'Information Input'!$J$22</f>
        <v>Quarterly</v>
      </c>
      <c r="CK395" s="552">
        <f>'Information Input'!$H$30</f>
        <v>43555</v>
      </c>
      <c r="CL395" s="551">
        <f>'Information Input'!$J$18</f>
        <v>2019</v>
      </c>
      <c r="CM395" s="551" t="s">
        <v>103</v>
      </c>
      <c r="CN395" s="1014" t="s">
        <v>242</v>
      </c>
      <c r="CO395" s="542" t="s">
        <v>242</v>
      </c>
      <c r="CP395" s="542" t="s">
        <v>671</v>
      </c>
      <c r="CQ395" s="551">
        <v>34</v>
      </c>
      <c r="CR395" s="542" t="s">
        <v>176</v>
      </c>
      <c r="CS395" s="542" t="s">
        <v>238</v>
      </c>
      <c r="CT395" s="1015">
        <f>'Report 1'!$AV$18</f>
        <v>0</v>
      </c>
      <c r="CU395" s="1016">
        <f>SUMIF('Report 4A'!$G$16:$G$95,$CQ395,'Report 4A'!$BD$16:$BD$95)</f>
        <v>0</v>
      </c>
      <c r="CV395" s="1017">
        <f t="shared" si="84"/>
        <v>0</v>
      </c>
      <c r="CX395" s="546" t="s">
        <v>669</v>
      </c>
      <c r="CY395" s="537" t="s">
        <v>300</v>
      </c>
      <c r="CZ395" s="537" t="str">
        <f>'Information Input'!$M$14</f>
        <v xml:space="preserve">      -      </v>
      </c>
      <c r="DA395" s="538">
        <f>'Information Input'!$H$35</f>
        <v>43555</v>
      </c>
      <c r="DB395" s="537" t="str">
        <f>'Information Input'!$J$22</f>
        <v>Quarterly</v>
      </c>
      <c r="DC395" s="552">
        <f>'Information Input'!$H$30</f>
        <v>43555</v>
      </c>
      <c r="DD395" s="553" t="str">
        <f t="shared" si="88"/>
        <v>201704</v>
      </c>
      <c r="DE395" s="541" t="s">
        <v>96</v>
      </c>
      <c r="DF395" s="541" t="s">
        <v>683</v>
      </c>
      <c r="DG395" s="544">
        <f>'Report 5I'!$Z$108</f>
        <v>0</v>
      </c>
      <c r="DH395" s="550">
        <f>'Report 5I'!$Z$109</f>
        <v>0</v>
      </c>
      <c r="DI395" s="544">
        <f>'Report 5I'!$Z$110</f>
        <v>0</v>
      </c>
      <c r="DJ395" s="544">
        <f>'Report 5I'!$Z$111</f>
        <v>0</v>
      </c>
      <c r="DK395" s="544">
        <f>'Report 5I'!$Z$112</f>
        <v>0</v>
      </c>
      <c r="DL395" s="544">
        <f>'Report 5I'!$Z$113</f>
        <v>0</v>
      </c>
      <c r="DM395" s="544">
        <f>'Report 5I'!$Z$114</f>
        <v>0</v>
      </c>
      <c r="DN395" s="544">
        <f>'Report 5I'!$Z$115</f>
        <v>0</v>
      </c>
      <c r="DO395" s="544">
        <f>'Report 5I'!$Z$116</f>
        <v>0</v>
      </c>
      <c r="DP395" s="544">
        <f>'Report 5I'!$Z$117</f>
        <v>0</v>
      </c>
      <c r="DQ395" s="544">
        <f>'Report 5I'!$Z$118</f>
        <v>0</v>
      </c>
    </row>
    <row r="396" spans="2:121">
      <c r="B396" s="535" t="s">
        <v>669</v>
      </c>
      <c r="C396" s="536">
        <v>1</v>
      </c>
      <c r="D396" s="537" t="str">
        <f>'Information Input'!$M$14</f>
        <v xml:space="preserve">      -      </v>
      </c>
      <c r="E396" s="537" t="s">
        <v>135</v>
      </c>
      <c r="F396" s="538">
        <f t="shared" ref="F396:F459" si="89">DATE(K396,1,1)</f>
        <v>43466</v>
      </c>
      <c r="G396" s="538">
        <f t="shared" ref="G396:G459" si="90">DATE(K396,3,31)</f>
        <v>43555</v>
      </c>
      <c r="H396" s="538">
        <f>'Information Input'!$H$35</f>
        <v>43555</v>
      </c>
      <c r="I396" s="537" t="str">
        <f>'Information Input'!$J$22</f>
        <v>Quarterly</v>
      </c>
      <c r="J396" s="538">
        <f>'Information Input'!$H$30</f>
        <v>43555</v>
      </c>
      <c r="K396" s="537">
        <f>'Information Input'!$J$18</f>
        <v>2019</v>
      </c>
      <c r="L396" s="579" t="s">
        <v>101</v>
      </c>
      <c r="M396" s="540" t="s">
        <v>102</v>
      </c>
      <c r="N396" s="541" t="s">
        <v>103</v>
      </c>
      <c r="O396" s="542" t="s">
        <v>671</v>
      </c>
      <c r="P396" s="537">
        <v>31</v>
      </c>
      <c r="Q396" s="541" t="s">
        <v>173</v>
      </c>
      <c r="R396" s="541" t="s">
        <v>233</v>
      </c>
      <c r="S396" s="543">
        <f>'Report 1'!$AB$18</f>
        <v>0</v>
      </c>
      <c r="T396" s="544">
        <f>'Report 1'!$AB$51</f>
        <v>0</v>
      </c>
      <c r="U396" s="545">
        <f>'Report 1'!$AB$137</f>
        <v>0</v>
      </c>
      <c r="AL396" s="546" t="s">
        <v>669</v>
      </c>
      <c r="AM396" s="547">
        <v>2</v>
      </c>
      <c r="AN396" s="547" t="str">
        <f>'Information Input'!$M$14</f>
        <v xml:space="preserve">      -      </v>
      </c>
      <c r="AO396" s="547" t="s">
        <v>139</v>
      </c>
      <c r="AP396" s="538">
        <f>'Information Input'!$H$33</f>
        <v>43466</v>
      </c>
      <c r="AQ396" s="538">
        <f>'Information Input'!$H$34</f>
        <v>43555</v>
      </c>
      <c r="AR396" s="538">
        <f>'Information Input'!$H$35</f>
        <v>43555</v>
      </c>
      <c r="AS396" s="547" t="str">
        <f>'Information Input'!$J$22</f>
        <v>Quarterly</v>
      </c>
      <c r="AT396" s="538">
        <f>'Information Input'!$H$30</f>
        <v>43555</v>
      </c>
      <c r="AU396" s="547">
        <f>'Information Input'!$J$18</f>
        <v>2019</v>
      </c>
      <c r="AV396" s="547" t="s">
        <v>92</v>
      </c>
      <c r="AW396" s="547" t="s">
        <v>93</v>
      </c>
      <c r="AX396" s="547" t="s">
        <v>91</v>
      </c>
      <c r="AY396" s="548" t="s">
        <v>671</v>
      </c>
      <c r="AZ396" s="547">
        <v>17</v>
      </c>
      <c r="BA396" s="549" t="s">
        <v>159</v>
      </c>
      <c r="BB396" s="543" t="s">
        <v>235</v>
      </c>
      <c r="BC396" s="550">
        <f>'Report 2'!$AJ69</f>
        <v>0</v>
      </c>
      <c r="BD396" s="550">
        <f>'Report 2'!$AK69</f>
        <v>0</v>
      </c>
      <c r="BE396" s="550">
        <f>'Report 2'!$AL69</f>
        <v>0</v>
      </c>
      <c r="BF396" s="550">
        <f>'Report 2'!$AM69</f>
        <v>0</v>
      </c>
      <c r="BG396" s="550">
        <f>'Report 2'!$AN69</f>
        <v>0</v>
      </c>
      <c r="BH396" s="550">
        <f>'Report 2'!$AO69</f>
        <v>0</v>
      </c>
      <c r="BI396" s="550">
        <f>'Report 2'!$AP69</f>
        <v>0</v>
      </c>
      <c r="CC396" s="542" t="s">
        <v>669</v>
      </c>
      <c r="CD396" s="1014" t="s">
        <v>672</v>
      </c>
      <c r="CE396" s="1014" t="str">
        <f>'Information Input'!$M$14</f>
        <v xml:space="preserve">      -      </v>
      </c>
      <c r="CF396" s="551" t="s">
        <v>135</v>
      </c>
      <c r="CG396" s="552">
        <f t="shared" si="82"/>
        <v>43466</v>
      </c>
      <c r="CH396" s="552">
        <f t="shared" si="83"/>
        <v>43555</v>
      </c>
      <c r="CI396" s="552">
        <f>'Information Input'!$H$35</f>
        <v>43555</v>
      </c>
      <c r="CJ396" s="551" t="str">
        <f>'Information Input'!$J$22</f>
        <v>Quarterly</v>
      </c>
      <c r="CK396" s="552">
        <f>'Information Input'!$H$30</f>
        <v>43555</v>
      </c>
      <c r="CL396" s="551">
        <f>'Information Input'!$J$18</f>
        <v>2019</v>
      </c>
      <c r="CM396" s="551" t="s">
        <v>103</v>
      </c>
      <c r="CN396" s="1014" t="s">
        <v>242</v>
      </c>
      <c r="CO396" s="542" t="s">
        <v>242</v>
      </c>
      <c r="CP396" s="542" t="s">
        <v>671</v>
      </c>
      <c r="CQ396" s="551">
        <v>35</v>
      </c>
      <c r="CR396" s="542" t="s">
        <v>177</v>
      </c>
      <c r="CS396" s="542" t="s">
        <v>235</v>
      </c>
      <c r="CT396" s="1015">
        <f>'Report 1'!$AV$18</f>
        <v>0</v>
      </c>
      <c r="CU396" s="1016">
        <f>SUMIF('Report 4A'!$G$16:$G$95,$CQ396,'Report 4A'!$BD$16:$BD$95)</f>
        <v>0</v>
      </c>
      <c r="CV396" s="1017">
        <f t="shared" si="84"/>
        <v>0</v>
      </c>
      <c r="CX396" s="546" t="s">
        <v>669</v>
      </c>
      <c r="CY396" s="537" t="s">
        <v>300</v>
      </c>
      <c r="CZ396" s="537" t="str">
        <f>'Information Input'!$M$14</f>
        <v xml:space="preserve">      -      </v>
      </c>
      <c r="DA396" s="538">
        <f>'Information Input'!$H$35</f>
        <v>43555</v>
      </c>
      <c r="DB396" s="537" t="str">
        <f>'Information Input'!$J$22</f>
        <v>Quarterly</v>
      </c>
      <c r="DC396" s="552">
        <f>'Information Input'!$H$30</f>
        <v>43555</v>
      </c>
      <c r="DD396" s="553" t="str">
        <f t="shared" si="88"/>
        <v>201703</v>
      </c>
      <c r="DE396" s="541" t="s">
        <v>96</v>
      </c>
      <c r="DF396" s="541" t="s">
        <v>683</v>
      </c>
      <c r="DG396" s="544">
        <f>'Report 5I'!$AA$108</f>
        <v>0</v>
      </c>
      <c r="DH396" s="550">
        <f>'Report 5I'!$AA$109</f>
        <v>0</v>
      </c>
      <c r="DI396" s="544">
        <f>'Report 5I'!$AA$110</f>
        <v>0</v>
      </c>
      <c r="DJ396" s="544">
        <f>'Report 5I'!$AA$111</f>
        <v>0</v>
      </c>
      <c r="DK396" s="544">
        <f>'Report 5I'!$AA$112</f>
        <v>0</v>
      </c>
      <c r="DL396" s="544">
        <f>'Report 5I'!$AA$113</f>
        <v>0</v>
      </c>
      <c r="DM396" s="544">
        <f>'Report 5I'!$AA$114</f>
        <v>0</v>
      </c>
      <c r="DN396" s="544">
        <f>'Report 5I'!$AA$115</f>
        <v>0</v>
      </c>
      <c r="DO396" s="544">
        <f>'Report 5I'!$AA$116</f>
        <v>0</v>
      </c>
      <c r="DP396" s="544">
        <f>'Report 5I'!$AA$117</f>
        <v>0</v>
      </c>
      <c r="DQ396" s="544">
        <f>'Report 5I'!$AA$118</f>
        <v>0</v>
      </c>
    </row>
    <row r="397" spans="2:121">
      <c r="B397" s="535" t="s">
        <v>669</v>
      </c>
      <c r="C397" s="536">
        <v>1</v>
      </c>
      <c r="D397" s="537" t="str">
        <f>'Information Input'!$M$14</f>
        <v xml:space="preserve">      -      </v>
      </c>
      <c r="E397" s="537" t="s">
        <v>135</v>
      </c>
      <c r="F397" s="538">
        <f t="shared" si="89"/>
        <v>43466</v>
      </c>
      <c r="G397" s="538">
        <f t="shared" si="90"/>
        <v>43555</v>
      </c>
      <c r="H397" s="538">
        <f>'Information Input'!$H$35</f>
        <v>43555</v>
      </c>
      <c r="I397" s="537" t="str">
        <f>'Information Input'!$J$22</f>
        <v>Quarterly</v>
      </c>
      <c r="J397" s="538">
        <f>'Information Input'!$H$30</f>
        <v>43555</v>
      </c>
      <c r="K397" s="537">
        <f>'Information Input'!$J$18</f>
        <v>2019</v>
      </c>
      <c r="L397" s="579" t="s">
        <v>101</v>
      </c>
      <c r="M397" s="540" t="s">
        <v>102</v>
      </c>
      <c r="N397" s="541" t="s">
        <v>103</v>
      </c>
      <c r="O397" s="542" t="s">
        <v>671</v>
      </c>
      <c r="P397" s="537">
        <v>32</v>
      </c>
      <c r="Q397" s="541" t="s">
        <v>174</v>
      </c>
      <c r="R397" s="541" t="s">
        <v>238</v>
      </c>
      <c r="S397" s="543">
        <f>'Report 1'!$AB$18</f>
        <v>0</v>
      </c>
      <c r="T397" s="544">
        <f>'Report 1'!$AB$52</f>
        <v>0</v>
      </c>
      <c r="U397" s="545">
        <f>'Report 1'!$AB$138</f>
        <v>0</v>
      </c>
      <c r="AL397" s="546" t="s">
        <v>669</v>
      </c>
      <c r="AM397" s="547">
        <v>2</v>
      </c>
      <c r="AN397" s="547" t="str">
        <f>'Information Input'!$M$14</f>
        <v xml:space="preserve">      -      </v>
      </c>
      <c r="AO397" s="547" t="s">
        <v>139</v>
      </c>
      <c r="AP397" s="538">
        <f>'Information Input'!$H$33</f>
        <v>43466</v>
      </c>
      <c r="AQ397" s="538">
        <f>'Information Input'!$H$34</f>
        <v>43555</v>
      </c>
      <c r="AR397" s="538">
        <f>'Information Input'!$H$35</f>
        <v>43555</v>
      </c>
      <c r="AS397" s="547" t="str">
        <f>'Information Input'!$J$22</f>
        <v>Quarterly</v>
      </c>
      <c r="AT397" s="538">
        <f>'Information Input'!$H$30</f>
        <v>43555</v>
      </c>
      <c r="AU397" s="547">
        <f>'Information Input'!$J$18</f>
        <v>2019</v>
      </c>
      <c r="AV397" s="547" t="s">
        <v>92</v>
      </c>
      <c r="AW397" s="547" t="s">
        <v>93</v>
      </c>
      <c r="AX397" s="547" t="s">
        <v>91</v>
      </c>
      <c r="AY397" s="548" t="s">
        <v>671</v>
      </c>
      <c r="AZ397" s="547">
        <v>18</v>
      </c>
      <c r="BA397" s="549" t="s">
        <v>160</v>
      </c>
      <c r="BB397" s="543" t="s">
        <v>235</v>
      </c>
      <c r="BC397" s="550">
        <f>'Report 2'!$AJ70</f>
        <v>0</v>
      </c>
      <c r="BD397" s="550">
        <f>'Report 2'!$AK70</f>
        <v>0</v>
      </c>
      <c r="BE397" s="550">
        <f>'Report 2'!$AL70</f>
        <v>0</v>
      </c>
      <c r="BF397" s="550">
        <f>'Report 2'!$AM70</f>
        <v>0</v>
      </c>
      <c r="BG397" s="550">
        <f>'Report 2'!$AN70</f>
        <v>0</v>
      </c>
      <c r="BH397" s="550">
        <f>'Report 2'!$AO70</f>
        <v>0</v>
      </c>
      <c r="BI397" s="550">
        <f>'Report 2'!$AP70</f>
        <v>0</v>
      </c>
      <c r="CC397" s="542" t="s">
        <v>669</v>
      </c>
      <c r="CD397" s="1014" t="s">
        <v>672</v>
      </c>
      <c r="CE397" s="1014" t="str">
        <f>'Information Input'!$M$14</f>
        <v xml:space="preserve">      -      </v>
      </c>
      <c r="CF397" s="551" t="s">
        <v>135</v>
      </c>
      <c r="CG397" s="552">
        <f t="shared" ref="CG397:CG451" si="91">DATE(CL397,1,1)</f>
        <v>43466</v>
      </c>
      <c r="CH397" s="552">
        <f t="shared" ref="CH397:CH451" si="92">DATE(CL397,3,31)</f>
        <v>43555</v>
      </c>
      <c r="CI397" s="552">
        <f>'Information Input'!$H$35</f>
        <v>43555</v>
      </c>
      <c r="CJ397" s="551" t="str">
        <f>'Information Input'!$J$22</f>
        <v>Quarterly</v>
      </c>
      <c r="CK397" s="552">
        <f>'Information Input'!$H$30</f>
        <v>43555</v>
      </c>
      <c r="CL397" s="551">
        <f>'Information Input'!$J$18</f>
        <v>2019</v>
      </c>
      <c r="CM397" s="551" t="s">
        <v>103</v>
      </c>
      <c r="CN397" s="1014" t="s">
        <v>242</v>
      </c>
      <c r="CO397" s="542" t="s">
        <v>242</v>
      </c>
      <c r="CP397" s="542" t="s">
        <v>671</v>
      </c>
      <c r="CQ397" s="551">
        <v>36</v>
      </c>
      <c r="CR397" s="542" t="s">
        <v>178</v>
      </c>
      <c r="CS397" s="542" t="s">
        <v>235</v>
      </c>
      <c r="CT397" s="1015">
        <f>'Report 1'!$AV$18</f>
        <v>0</v>
      </c>
      <c r="CU397" s="1016">
        <f>SUMIF('Report 4A'!$G$16:$G$95,$CQ397,'Report 4A'!$BD$16:$BD$95)</f>
        <v>0</v>
      </c>
      <c r="CV397" s="1017">
        <f t="shared" si="84"/>
        <v>0</v>
      </c>
      <c r="CX397" s="546" t="s">
        <v>669</v>
      </c>
      <c r="CY397" s="537" t="s">
        <v>300</v>
      </c>
      <c r="CZ397" s="537" t="str">
        <f>'Information Input'!$M$14</f>
        <v xml:space="preserve">      -      </v>
      </c>
      <c r="DA397" s="538">
        <f>'Information Input'!$H$35</f>
        <v>43555</v>
      </c>
      <c r="DB397" s="537" t="str">
        <f>'Information Input'!$J$22</f>
        <v>Quarterly</v>
      </c>
      <c r="DC397" s="552">
        <f>'Information Input'!$H$30</f>
        <v>43555</v>
      </c>
      <c r="DD397" s="553" t="str">
        <f t="shared" si="88"/>
        <v>201702</v>
      </c>
      <c r="DE397" s="541" t="s">
        <v>96</v>
      </c>
      <c r="DF397" s="541" t="s">
        <v>683</v>
      </c>
      <c r="DG397" s="544">
        <f>'Report 5I'!$AB$108</f>
        <v>0</v>
      </c>
      <c r="DH397" s="550">
        <f>'Report 5I'!$AB$109</f>
        <v>0</v>
      </c>
      <c r="DI397" s="544">
        <f>'Report 5I'!$AB$110</f>
        <v>0</v>
      </c>
      <c r="DJ397" s="544">
        <f>'Report 5I'!$AB$111</f>
        <v>0</v>
      </c>
      <c r="DK397" s="544">
        <f>'Report 5I'!$AB$112</f>
        <v>0</v>
      </c>
      <c r="DL397" s="544">
        <f>'Report 5I'!$AB$113</f>
        <v>0</v>
      </c>
      <c r="DM397" s="544">
        <f>'Report 5I'!$AB$114</f>
        <v>0</v>
      </c>
      <c r="DN397" s="544">
        <f>'Report 5I'!$AB$115</f>
        <v>0</v>
      </c>
      <c r="DO397" s="544">
        <f>'Report 5I'!$AB$116</f>
        <v>0</v>
      </c>
      <c r="DP397" s="544">
        <f>'Report 5I'!$AB$117</f>
        <v>0</v>
      </c>
      <c r="DQ397" s="544">
        <f>'Report 5I'!$AB$118</f>
        <v>0</v>
      </c>
    </row>
    <row r="398" spans="2:121">
      <c r="B398" s="535" t="s">
        <v>669</v>
      </c>
      <c r="C398" s="536">
        <v>1</v>
      </c>
      <c r="D398" s="537" t="str">
        <f>'Information Input'!$M$14</f>
        <v xml:space="preserve">      -      </v>
      </c>
      <c r="E398" s="537" t="s">
        <v>135</v>
      </c>
      <c r="F398" s="538">
        <f t="shared" si="89"/>
        <v>43466</v>
      </c>
      <c r="G398" s="538">
        <f t="shared" si="90"/>
        <v>43555</v>
      </c>
      <c r="H398" s="538">
        <f>'Information Input'!$H$35</f>
        <v>43555</v>
      </c>
      <c r="I398" s="537" t="str">
        <f>'Information Input'!$J$22</f>
        <v>Quarterly</v>
      </c>
      <c r="J398" s="538">
        <f>'Information Input'!$H$30</f>
        <v>43555</v>
      </c>
      <c r="K398" s="537">
        <f>'Information Input'!$J$18</f>
        <v>2019</v>
      </c>
      <c r="L398" s="579" t="s">
        <v>101</v>
      </c>
      <c r="M398" s="540" t="s">
        <v>102</v>
      </c>
      <c r="N398" s="541" t="s">
        <v>103</v>
      </c>
      <c r="O398" s="542" t="s">
        <v>671</v>
      </c>
      <c r="P398" s="537">
        <v>33</v>
      </c>
      <c r="Q398" s="541" t="s">
        <v>175</v>
      </c>
      <c r="R398" s="541" t="s">
        <v>233</v>
      </c>
      <c r="S398" s="543">
        <f>'Report 1'!$AB$18</f>
        <v>0</v>
      </c>
      <c r="T398" s="544">
        <f>'Report 1'!$AB$53</f>
        <v>0</v>
      </c>
      <c r="U398" s="545">
        <f>'Report 1'!$AB$139</f>
        <v>0</v>
      </c>
      <c r="AL398" s="546" t="s">
        <v>669</v>
      </c>
      <c r="AM398" s="547">
        <v>2</v>
      </c>
      <c r="AN398" s="547" t="str">
        <f>'Information Input'!$M$14</f>
        <v xml:space="preserve">      -      </v>
      </c>
      <c r="AO398" s="547" t="s">
        <v>139</v>
      </c>
      <c r="AP398" s="538">
        <f>'Information Input'!$H$33</f>
        <v>43466</v>
      </c>
      <c r="AQ398" s="538">
        <f>'Information Input'!$H$34</f>
        <v>43555</v>
      </c>
      <c r="AR398" s="538">
        <f>'Information Input'!$H$35</f>
        <v>43555</v>
      </c>
      <c r="AS398" s="547" t="str">
        <f>'Information Input'!$J$22</f>
        <v>Quarterly</v>
      </c>
      <c r="AT398" s="538">
        <f>'Information Input'!$H$30</f>
        <v>43555</v>
      </c>
      <c r="AU398" s="547">
        <f>'Information Input'!$J$18</f>
        <v>2019</v>
      </c>
      <c r="AV398" s="547" t="s">
        <v>92</v>
      </c>
      <c r="AW398" s="547" t="s">
        <v>93</v>
      </c>
      <c r="AX398" s="547" t="s">
        <v>91</v>
      </c>
      <c r="AY398" s="548" t="s">
        <v>671</v>
      </c>
      <c r="AZ398" s="547">
        <v>19</v>
      </c>
      <c r="BA398" s="549" t="s">
        <v>161</v>
      </c>
      <c r="BB398" s="543" t="s">
        <v>235</v>
      </c>
      <c r="BC398" s="550">
        <f>'Report 2'!$AJ71</f>
        <v>0</v>
      </c>
      <c r="BD398" s="550">
        <f>'Report 2'!$AK71</f>
        <v>0</v>
      </c>
      <c r="BE398" s="550">
        <f>'Report 2'!$AL71</f>
        <v>0</v>
      </c>
      <c r="BF398" s="550">
        <f>'Report 2'!$AM71</f>
        <v>0</v>
      </c>
      <c r="BG398" s="550">
        <f>'Report 2'!$AN71</f>
        <v>0</v>
      </c>
      <c r="BH398" s="550">
        <f>'Report 2'!$AO71</f>
        <v>0</v>
      </c>
      <c r="BI398" s="550">
        <f>'Report 2'!$AP71</f>
        <v>0</v>
      </c>
      <c r="CC398" s="542" t="s">
        <v>669</v>
      </c>
      <c r="CD398" s="1014" t="s">
        <v>672</v>
      </c>
      <c r="CE398" s="1014" t="str">
        <f>'Information Input'!$M$14</f>
        <v xml:space="preserve">      -      </v>
      </c>
      <c r="CF398" s="551" t="s">
        <v>135</v>
      </c>
      <c r="CG398" s="552">
        <f t="shared" si="91"/>
        <v>43466</v>
      </c>
      <c r="CH398" s="552">
        <f t="shared" si="92"/>
        <v>43555</v>
      </c>
      <c r="CI398" s="552">
        <f>'Information Input'!$H$35</f>
        <v>43555</v>
      </c>
      <c r="CJ398" s="551" t="str">
        <f>'Information Input'!$J$22</f>
        <v>Quarterly</v>
      </c>
      <c r="CK398" s="552">
        <f>'Information Input'!$H$30</f>
        <v>43555</v>
      </c>
      <c r="CL398" s="551">
        <f>'Information Input'!$J$18</f>
        <v>2019</v>
      </c>
      <c r="CM398" s="551" t="s">
        <v>103</v>
      </c>
      <c r="CN398" s="1014" t="s">
        <v>242</v>
      </c>
      <c r="CO398" s="542" t="s">
        <v>242</v>
      </c>
      <c r="CP398" s="542" t="s">
        <v>671</v>
      </c>
      <c r="CQ398" s="551">
        <v>37</v>
      </c>
      <c r="CR398" s="542" t="s">
        <v>179</v>
      </c>
      <c r="CS398" s="542" t="s">
        <v>231</v>
      </c>
      <c r="CT398" s="1015">
        <f>'Report 1'!$AV$18</f>
        <v>0</v>
      </c>
      <c r="CU398" s="1016">
        <f>SUMIF('Report 4A'!$G$16:$G$95,$CQ398,'Report 4A'!$BD$16:$BD$95)</f>
        <v>0</v>
      </c>
      <c r="CV398" s="1017">
        <f t="shared" si="84"/>
        <v>0</v>
      </c>
      <c r="CX398" s="546" t="s">
        <v>669</v>
      </c>
      <c r="CY398" s="537" t="s">
        <v>300</v>
      </c>
      <c r="CZ398" s="537" t="str">
        <f>'Information Input'!$M$14</f>
        <v xml:space="preserve">      -      </v>
      </c>
      <c r="DA398" s="538">
        <f>'Information Input'!$H$35</f>
        <v>43555</v>
      </c>
      <c r="DB398" s="537" t="str">
        <f>'Information Input'!$J$22</f>
        <v>Quarterly</v>
      </c>
      <c r="DC398" s="552">
        <f>'Information Input'!$H$30</f>
        <v>43555</v>
      </c>
      <c r="DD398" s="553" t="str">
        <f t="shared" si="88"/>
        <v>201701</v>
      </c>
      <c r="DE398" s="541" t="s">
        <v>96</v>
      </c>
      <c r="DF398" s="541" t="s">
        <v>683</v>
      </c>
      <c r="DG398" s="544">
        <f>'Report 5I'!$AC$108</f>
        <v>0</v>
      </c>
      <c r="DH398" s="550">
        <f>'Report 5I'!$AC$109</f>
        <v>0</v>
      </c>
      <c r="DI398" s="544">
        <f>'Report 5I'!$AC$110</f>
        <v>0</v>
      </c>
      <c r="DJ398" s="544">
        <f>'Report 5I'!$AC$111</f>
        <v>0</v>
      </c>
      <c r="DK398" s="544">
        <f>'Report 5I'!$AC$112</f>
        <v>0</v>
      </c>
      <c r="DL398" s="544">
        <f>'Report 5I'!$AC$113</f>
        <v>0</v>
      </c>
      <c r="DM398" s="544">
        <f>'Report 5I'!$AC$114</f>
        <v>0</v>
      </c>
      <c r="DN398" s="544">
        <f>'Report 5I'!$AC$115</f>
        <v>0</v>
      </c>
      <c r="DO398" s="544">
        <f>'Report 5I'!$AC$116</f>
        <v>0</v>
      </c>
      <c r="DP398" s="544">
        <f>'Report 5I'!$AC$117</f>
        <v>0</v>
      </c>
      <c r="DQ398" s="544">
        <f>'Report 5I'!$AC$118</f>
        <v>0</v>
      </c>
    </row>
    <row r="399" spans="2:121">
      <c r="B399" s="535" t="s">
        <v>669</v>
      </c>
      <c r="C399" s="536">
        <v>1</v>
      </c>
      <c r="D399" s="537" t="str">
        <f>'Information Input'!$M$14</f>
        <v xml:space="preserve">      -      </v>
      </c>
      <c r="E399" s="537" t="s">
        <v>135</v>
      </c>
      <c r="F399" s="538">
        <f t="shared" si="89"/>
        <v>43466</v>
      </c>
      <c r="G399" s="538">
        <f t="shared" si="90"/>
        <v>43555</v>
      </c>
      <c r="H399" s="538">
        <f>'Information Input'!$H$35</f>
        <v>43555</v>
      </c>
      <c r="I399" s="537" t="str">
        <f>'Information Input'!$J$22</f>
        <v>Quarterly</v>
      </c>
      <c r="J399" s="538">
        <f>'Information Input'!$H$30</f>
        <v>43555</v>
      </c>
      <c r="K399" s="537">
        <f>'Information Input'!$J$18</f>
        <v>2019</v>
      </c>
      <c r="L399" s="579" t="s">
        <v>101</v>
      </c>
      <c r="M399" s="540" t="s">
        <v>102</v>
      </c>
      <c r="N399" s="541" t="s">
        <v>103</v>
      </c>
      <c r="O399" s="542" t="s">
        <v>671</v>
      </c>
      <c r="P399" s="537">
        <v>34</v>
      </c>
      <c r="Q399" s="541" t="s">
        <v>176</v>
      </c>
      <c r="R399" s="541" t="s">
        <v>238</v>
      </c>
      <c r="S399" s="543">
        <f>'Report 1'!$AB$18</f>
        <v>0</v>
      </c>
      <c r="T399" s="544">
        <f>'Report 1'!$AB$54</f>
        <v>0</v>
      </c>
      <c r="U399" s="545">
        <f>'Report 1'!$AB$140</f>
        <v>0</v>
      </c>
      <c r="AL399" s="546" t="s">
        <v>669</v>
      </c>
      <c r="AM399" s="547">
        <v>2</v>
      </c>
      <c r="AN399" s="547" t="str">
        <f>'Information Input'!$M$14</f>
        <v xml:space="preserve">      -      </v>
      </c>
      <c r="AO399" s="547" t="s">
        <v>139</v>
      </c>
      <c r="AP399" s="538">
        <f>'Information Input'!$H$33</f>
        <v>43466</v>
      </c>
      <c r="AQ399" s="538">
        <f>'Information Input'!$H$34</f>
        <v>43555</v>
      </c>
      <c r="AR399" s="538">
        <f>'Information Input'!$H$35</f>
        <v>43555</v>
      </c>
      <c r="AS399" s="547" t="str">
        <f>'Information Input'!$J$22</f>
        <v>Quarterly</v>
      </c>
      <c r="AT399" s="538">
        <f>'Information Input'!$H$30</f>
        <v>43555</v>
      </c>
      <c r="AU399" s="547">
        <f>'Information Input'!$J$18</f>
        <v>2019</v>
      </c>
      <c r="AV399" s="547" t="s">
        <v>92</v>
      </c>
      <c r="AW399" s="547" t="s">
        <v>93</v>
      </c>
      <c r="AX399" s="547" t="s">
        <v>91</v>
      </c>
      <c r="AY399" s="548" t="s">
        <v>671</v>
      </c>
      <c r="AZ399" s="547">
        <v>20</v>
      </c>
      <c r="BA399" s="549" t="s">
        <v>162</v>
      </c>
      <c r="BB399" s="543" t="s">
        <v>235</v>
      </c>
      <c r="BC399" s="550">
        <f>'Report 2'!$AJ72</f>
        <v>0</v>
      </c>
      <c r="BD399" s="550">
        <f>'Report 2'!$AK72</f>
        <v>0</v>
      </c>
      <c r="BE399" s="550">
        <f>'Report 2'!$AL72</f>
        <v>0</v>
      </c>
      <c r="BF399" s="550">
        <f>'Report 2'!$AM72</f>
        <v>0</v>
      </c>
      <c r="BG399" s="550">
        <f>'Report 2'!$AN72</f>
        <v>0</v>
      </c>
      <c r="BH399" s="550">
        <f>'Report 2'!$AO72</f>
        <v>0</v>
      </c>
      <c r="BI399" s="550">
        <f>'Report 2'!$AP72</f>
        <v>0</v>
      </c>
      <c r="CC399" s="542" t="s">
        <v>669</v>
      </c>
      <c r="CD399" s="1014" t="s">
        <v>672</v>
      </c>
      <c r="CE399" s="1014" t="str">
        <f>'Information Input'!$M$14</f>
        <v xml:space="preserve">      -      </v>
      </c>
      <c r="CF399" s="551" t="s">
        <v>135</v>
      </c>
      <c r="CG399" s="552">
        <f t="shared" si="91"/>
        <v>43466</v>
      </c>
      <c r="CH399" s="552">
        <f t="shared" si="92"/>
        <v>43555</v>
      </c>
      <c r="CI399" s="552">
        <f>'Information Input'!$H$35</f>
        <v>43555</v>
      </c>
      <c r="CJ399" s="551" t="str">
        <f>'Information Input'!$J$22</f>
        <v>Quarterly</v>
      </c>
      <c r="CK399" s="552">
        <f>'Information Input'!$H$30</f>
        <v>43555</v>
      </c>
      <c r="CL399" s="551">
        <f>'Information Input'!$J$18</f>
        <v>2019</v>
      </c>
      <c r="CM399" s="551" t="s">
        <v>103</v>
      </c>
      <c r="CN399" s="1014" t="s">
        <v>242</v>
      </c>
      <c r="CO399" s="542" t="s">
        <v>242</v>
      </c>
      <c r="CP399" s="542" t="s">
        <v>671</v>
      </c>
      <c r="CQ399" s="551">
        <v>38</v>
      </c>
      <c r="CR399" s="542" t="s">
        <v>180</v>
      </c>
      <c r="CS399" s="542" t="s">
        <v>233</v>
      </c>
      <c r="CT399" s="1015">
        <f>'Report 1'!$AV$18</f>
        <v>0</v>
      </c>
      <c r="CU399" s="1016">
        <f>SUMIF('Report 4A'!$G$16:$G$95,$CQ399,'Report 4A'!$BD$16:$BD$95)</f>
        <v>0</v>
      </c>
      <c r="CV399" s="1017">
        <f t="shared" si="84"/>
        <v>0</v>
      </c>
      <c r="CX399" s="546" t="s">
        <v>669</v>
      </c>
      <c r="CY399" s="537" t="s">
        <v>300</v>
      </c>
      <c r="CZ399" s="537" t="str">
        <f>'Information Input'!$M$14</f>
        <v xml:space="preserve">      -      </v>
      </c>
      <c r="DA399" s="538">
        <f>'Information Input'!$H$35</f>
        <v>43555</v>
      </c>
      <c r="DB399" s="537" t="str">
        <f>'Information Input'!$J$22</f>
        <v>Quarterly</v>
      </c>
      <c r="DC399" s="552">
        <f>'Information Input'!$H$30</f>
        <v>43555</v>
      </c>
      <c r="DD399" s="553" t="str">
        <f t="shared" si="88"/>
        <v>201612</v>
      </c>
      <c r="DE399" s="541" t="s">
        <v>96</v>
      </c>
      <c r="DF399" s="541" t="s">
        <v>683</v>
      </c>
      <c r="DG399" s="544">
        <f>'Report 5I'!$AD$108</f>
        <v>0</v>
      </c>
      <c r="DH399" s="550">
        <f>'Report 5I'!$AD$109</f>
        <v>0</v>
      </c>
      <c r="DI399" s="544">
        <f>'Report 5I'!$AD$110</f>
        <v>0</v>
      </c>
      <c r="DJ399" s="544">
        <f>'Report 5I'!$AD$111</f>
        <v>0</v>
      </c>
      <c r="DK399" s="544">
        <f>'Report 5I'!$AD$112</f>
        <v>0</v>
      </c>
      <c r="DL399" s="544">
        <f>'Report 5I'!$AD$113</f>
        <v>0</v>
      </c>
      <c r="DM399" s="544">
        <f>'Report 5I'!$AD$114</f>
        <v>0</v>
      </c>
      <c r="DN399" s="544">
        <f>'Report 5I'!$AD$115</f>
        <v>0</v>
      </c>
      <c r="DO399" s="544">
        <f>'Report 5I'!$AD$116</f>
        <v>0</v>
      </c>
      <c r="DP399" s="544">
        <f>'Report 5I'!$AD$117</f>
        <v>0</v>
      </c>
      <c r="DQ399" s="544">
        <f>'Report 5I'!$AD$118</f>
        <v>0</v>
      </c>
    </row>
    <row r="400" spans="2:121">
      <c r="B400" s="535" t="s">
        <v>669</v>
      </c>
      <c r="C400" s="536">
        <v>1</v>
      </c>
      <c r="D400" s="537" t="str">
        <f>'Information Input'!$M$14</f>
        <v xml:space="preserve">      -      </v>
      </c>
      <c r="E400" s="537" t="s">
        <v>135</v>
      </c>
      <c r="F400" s="538">
        <f t="shared" si="89"/>
        <v>43466</v>
      </c>
      <c r="G400" s="538">
        <f t="shared" si="90"/>
        <v>43555</v>
      </c>
      <c r="H400" s="538">
        <f>'Information Input'!$H$35</f>
        <v>43555</v>
      </c>
      <c r="I400" s="537" t="str">
        <f>'Information Input'!$J$22</f>
        <v>Quarterly</v>
      </c>
      <c r="J400" s="538">
        <f>'Information Input'!$H$30</f>
        <v>43555</v>
      </c>
      <c r="K400" s="537">
        <f>'Information Input'!$J$18</f>
        <v>2019</v>
      </c>
      <c r="L400" s="579" t="s">
        <v>101</v>
      </c>
      <c r="M400" s="540" t="s">
        <v>102</v>
      </c>
      <c r="N400" s="541" t="s">
        <v>103</v>
      </c>
      <c r="O400" s="542" t="s">
        <v>671</v>
      </c>
      <c r="P400" s="537">
        <v>35</v>
      </c>
      <c r="Q400" s="541" t="s">
        <v>177</v>
      </c>
      <c r="R400" s="541" t="s">
        <v>235</v>
      </c>
      <c r="S400" s="543">
        <f>'Report 1'!$AB$18</f>
        <v>0</v>
      </c>
      <c r="T400" s="544">
        <f>'Report 1'!$AB$55</f>
        <v>0</v>
      </c>
      <c r="U400" s="545">
        <f>'Report 1'!$AB$141</f>
        <v>0</v>
      </c>
      <c r="AL400" s="546" t="s">
        <v>669</v>
      </c>
      <c r="AM400" s="547">
        <v>2</v>
      </c>
      <c r="AN400" s="547" t="str">
        <f>'Information Input'!$M$14</f>
        <v xml:space="preserve">      -      </v>
      </c>
      <c r="AO400" s="547" t="s">
        <v>139</v>
      </c>
      <c r="AP400" s="538">
        <f>'Information Input'!$H$33</f>
        <v>43466</v>
      </c>
      <c r="AQ400" s="538">
        <f>'Information Input'!$H$34</f>
        <v>43555</v>
      </c>
      <c r="AR400" s="538">
        <f>'Information Input'!$H$35</f>
        <v>43555</v>
      </c>
      <c r="AS400" s="547" t="str">
        <f>'Information Input'!$J$22</f>
        <v>Quarterly</v>
      </c>
      <c r="AT400" s="538">
        <f>'Information Input'!$H$30</f>
        <v>43555</v>
      </c>
      <c r="AU400" s="547">
        <f>'Information Input'!$J$18</f>
        <v>2019</v>
      </c>
      <c r="AV400" s="547" t="s">
        <v>92</v>
      </c>
      <c r="AW400" s="547" t="s">
        <v>93</v>
      </c>
      <c r="AX400" s="547" t="s">
        <v>91</v>
      </c>
      <c r="AY400" s="548" t="s">
        <v>671</v>
      </c>
      <c r="AZ400" s="547">
        <v>21</v>
      </c>
      <c r="BA400" s="549" t="s">
        <v>163</v>
      </c>
      <c r="BB400" s="543" t="s">
        <v>235</v>
      </c>
      <c r="BC400" s="550">
        <f>'Report 2'!$AJ73</f>
        <v>0</v>
      </c>
      <c r="BD400" s="550">
        <f>'Report 2'!$AK73</f>
        <v>0</v>
      </c>
      <c r="BE400" s="550">
        <f>'Report 2'!$AL73</f>
        <v>0</v>
      </c>
      <c r="BF400" s="550">
        <f>'Report 2'!$AM73</f>
        <v>0</v>
      </c>
      <c r="BG400" s="550">
        <f>'Report 2'!$AN73</f>
        <v>0</v>
      </c>
      <c r="BH400" s="550">
        <f>'Report 2'!$AO73</f>
        <v>0</v>
      </c>
      <c r="BI400" s="550">
        <f>'Report 2'!$AP73</f>
        <v>0</v>
      </c>
      <c r="CC400" s="542" t="s">
        <v>669</v>
      </c>
      <c r="CD400" s="1014" t="s">
        <v>672</v>
      </c>
      <c r="CE400" s="1014" t="str">
        <f>'Information Input'!$M$14</f>
        <v xml:space="preserve">      -      </v>
      </c>
      <c r="CF400" s="551" t="s">
        <v>135</v>
      </c>
      <c r="CG400" s="552">
        <f t="shared" si="91"/>
        <v>43466</v>
      </c>
      <c r="CH400" s="552">
        <f t="shared" si="92"/>
        <v>43555</v>
      </c>
      <c r="CI400" s="552">
        <f>'Information Input'!$H$35</f>
        <v>43555</v>
      </c>
      <c r="CJ400" s="551" t="str">
        <f>'Information Input'!$J$22</f>
        <v>Quarterly</v>
      </c>
      <c r="CK400" s="552">
        <f>'Information Input'!$H$30</f>
        <v>43555</v>
      </c>
      <c r="CL400" s="551">
        <f>'Information Input'!$J$18</f>
        <v>2019</v>
      </c>
      <c r="CM400" s="551" t="s">
        <v>103</v>
      </c>
      <c r="CN400" s="1014" t="s">
        <v>242</v>
      </c>
      <c r="CO400" s="542" t="s">
        <v>242</v>
      </c>
      <c r="CP400" s="542" t="s">
        <v>671</v>
      </c>
      <c r="CQ400" s="551">
        <v>39</v>
      </c>
      <c r="CR400" s="542" t="s">
        <v>181</v>
      </c>
      <c r="CS400" s="542" t="s">
        <v>233</v>
      </c>
      <c r="CT400" s="1015">
        <f>'Report 1'!$AV$18</f>
        <v>0</v>
      </c>
      <c r="CU400" s="1016">
        <f>SUMIF('Report 4A'!$G$16:$G$95,$CQ400,'Report 4A'!$BD$16:$BD$95)</f>
        <v>0</v>
      </c>
      <c r="CV400" s="1017">
        <f t="shared" si="84"/>
        <v>0</v>
      </c>
      <c r="CX400" s="546" t="s">
        <v>669</v>
      </c>
      <c r="CY400" s="537" t="s">
        <v>300</v>
      </c>
      <c r="CZ400" s="537" t="str">
        <f>'Information Input'!$M$14</f>
        <v xml:space="preserve">      -      </v>
      </c>
      <c r="DA400" s="538">
        <f>'Information Input'!$H$35</f>
        <v>43555</v>
      </c>
      <c r="DB400" s="537" t="str">
        <f>'Information Input'!$J$22</f>
        <v>Quarterly</v>
      </c>
      <c r="DC400" s="552">
        <f>'Information Input'!$H$30</f>
        <v>43555</v>
      </c>
      <c r="DD400" s="553" t="str">
        <f t="shared" si="88"/>
        <v>201611</v>
      </c>
      <c r="DE400" s="541" t="s">
        <v>96</v>
      </c>
      <c r="DF400" s="541" t="s">
        <v>683</v>
      </c>
      <c r="DG400" s="544">
        <f>'Report 5I'!$AE$108</f>
        <v>0</v>
      </c>
      <c r="DH400" s="550">
        <f>'Report 5I'!$AE$109</f>
        <v>0</v>
      </c>
      <c r="DI400" s="544">
        <f>'Report 5I'!$AE$110</f>
        <v>0</v>
      </c>
      <c r="DJ400" s="544">
        <f>'Report 5I'!$AE$111</f>
        <v>0</v>
      </c>
      <c r="DK400" s="544">
        <f>'Report 5I'!$AE$112</f>
        <v>0</v>
      </c>
      <c r="DL400" s="544">
        <f>'Report 5I'!$AE$113</f>
        <v>0</v>
      </c>
      <c r="DM400" s="544">
        <f>'Report 5I'!$AE$114</f>
        <v>0</v>
      </c>
      <c r="DN400" s="544">
        <f>'Report 5I'!$AE$115</f>
        <v>0</v>
      </c>
      <c r="DO400" s="544">
        <f>'Report 5I'!$AE$116</f>
        <v>0</v>
      </c>
      <c r="DP400" s="544">
        <f>'Report 5I'!$AE$117</f>
        <v>0</v>
      </c>
      <c r="DQ400" s="544">
        <f>'Report 5I'!$AE$118</f>
        <v>0</v>
      </c>
    </row>
    <row r="401" spans="2:121">
      <c r="B401" s="535" t="s">
        <v>669</v>
      </c>
      <c r="C401" s="536">
        <v>1</v>
      </c>
      <c r="D401" s="537" t="str">
        <f>'Information Input'!$M$14</f>
        <v xml:space="preserve">      -      </v>
      </c>
      <c r="E401" s="537" t="s">
        <v>135</v>
      </c>
      <c r="F401" s="538">
        <f t="shared" si="89"/>
        <v>43466</v>
      </c>
      <c r="G401" s="538">
        <f t="shared" si="90"/>
        <v>43555</v>
      </c>
      <c r="H401" s="538">
        <f>'Information Input'!$H$35</f>
        <v>43555</v>
      </c>
      <c r="I401" s="537" t="str">
        <f>'Information Input'!$J$22</f>
        <v>Quarterly</v>
      </c>
      <c r="J401" s="538">
        <f>'Information Input'!$H$30</f>
        <v>43555</v>
      </c>
      <c r="K401" s="537">
        <f>'Information Input'!$J$18</f>
        <v>2019</v>
      </c>
      <c r="L401" s="579" t="s">
        <v>101</v>
      </c>
      <c r="M401" s="540" t="s">
        <v>102</v>
      </c>
      <c r="N401" s="541" t="s">
        <v>103</v>
      </c>
      <c r="O401" s="542" t="s">
        <v>671</v>
      </c>
      <c r="P401" s="537">
        <v>36</v>
      </c>
      <c r="Q401" s="541" t="s">
        <v>178</v>
      </c>
      <c r="R401" s="541" t="s">
        <v>235</v>
      </c>
      <c r="S401" s="543">
        <f>'Report 1'!$AB$18</f>
        <v>0</v>
      </c>
      <c r="T401" s="544">
        <f>'Report 1'!$AB$56</f>
        <v>0</v>
      </c>
      <c r="U401" s="545">
        <f>'Report 1'!$AB$142</f>
        <v>0</v>
      </c>
      <c r="AL401" s="546" t="s">
        <v>669</v>
      </c>
      <c r="AM401" s="547">
        <v>2</v>
      </c>
      <c r="AN401" s="547" t="str">
        <f>'Information Input'!$M$14</f>
        <v xml:space="preserve">      -      </v>
      </c>
      <c r="AO401" s="547" t="s">
        <v>139</v>
      </c>
      <c r="AP401" s="538">
        <f>'Information Input'!$H$33</f>
        <v>43466</v>
      </c>
      <c r="AQ401" s="538">
        <f>'Information Input'!$H$34</f>
        <v>43555</v>
      </c>
      <c r="AR401" s="538">
        <f>'Information Input'!$H$35</f>
        <v>43555</v>
      </c>
      <c r="AS401" s="547" t="str">
        <f>'Information Input'!$J$22</f>
        <v>Quarterly</v>
      </c>
      <c r="AT401" s="538">
        <f>'Information Input'!$H$30</f>
        <v>43555</v>
      </c>
      <c r="AU401" s="547">
        <f>'Information Input'!$J$18</f>
        <v>2019</v>
      </c>
      <c r="AV401" s="547" t="s">
        <v>92</v>
      </c>
      <c r="AW401" s="547" t="s">
        <v>93</v>
      </c>
      <c r="AX401" s="547" t="s">
        <v>91</v>
      </c>
      <c r="AY401" s="548" t="s">
        <v>671</v>
      </c>
      <c r="AZ401" s="547">
        <v>22</v>
      </c>
      <c r="BA401" s="549" t="s">
        <v>164</v>
      </c>
      <c r="BB401" s="543" t="s">
        <v>236</v>
      </c>
      <c r="BC401" s="550">
        <f>'Report 2'!$AJ74</f>
        <v>0</v>
      </c>
      <c r="BD401" s="550">
        <f>'Report 2'!$AK74</f>
        <v>0</v>
      </c>
      <c r="BE401" s="550">
        <f>'Report 2'!$AL74</f>
        <v>0</v>
      </c>
      <c r="BF401" s="550">
        <f>'Report 2'!$AM74</f>
        <v>0</v>
      </c>
      <c r="BG401" s="550">
        <f>'Report 2'!$AN74</f>
        <v>0</v>
      </c>
      <c r="BH401" s="550">
        <f>'Report 2'!$AO74</f>
        <v>0</v>
      </c>
      <c r="BI401" s="550">
        <f>'Report 2'!$AP74</f>
        <v>0</v>
      </c>
      <c r="CC401" s="542" t="s">
        <v>669</v>
      </c>
      <c r="CD401" s="1014" t="s">
        <v>672</v>
      </c>
      <c r="CE401" s="1014" t="str">
        <f>'Information Input'!$M$14</f>
        <v xml:space="preserve">      -      </v>
      </c>
      <c r="CF401" s="551" t="s">
        <v>135</v>
      </c>
      <c r="CG401" s="552">
        <f t="shared" si="91"/>
        <v>43466</v>
      </c>
      <c r="CH401" s="552">
        <f t="shared" si="92"/>
        <v>43555</v>
      </c>
      <c r="CI401" s="552">
        <f>'Information Input'!$H$35</f>
        <v>43555</v>
      </c>
      <c r="CJ401" s="551" t="str">
        <f>'Information Input'!$J$22</f>
        <v>Quarterly</v>
      </c>
      <c r="CK401" s="552">
        <f>'Information Input'!$H$30</f>
        <v>43555</v>
      </c>
      <c r="CL401" s="551">
        <f>'Information Input'!$J$18</f>
        <v>2019</v>
      </c>
      <c r="CM401" s="551" t="s">
        <v>103</v>
      </c>
      <c r="CN401" s="1014" t="s">
        <v>242</v>
      </c>
      <c r="CO401" s="542" t="s">
        <v>242</v>
      </c>
      <c r="CP401" s="542" t="s">
        <v>671</v>
      </c>
      <c r="CQ401" s="551">
        <v>40</v>
      </c>
      <c r="CR401" s="542" t="s">
        <v>182</v>
      </c>
      <c r="CS401" s="542" t="s">
        <v>238</v>
      </c>
      <c r="CT401" s="1015">
        <f>'Report 1'!$AV$18</f>
        <v>0</v>
      </c>
      <c r="CU401" s="1016">
        <f>SUMIF('Report 4A'!$G$16:$G$95,$CQ401,'Report 4A'!$BD$16:$BD$95)</f>
        <v>0</v>
      </c>
      <c r="CV401" s="1017">
        <f t="shared" si="84"/>
        <v>0</v>
      </c>
      <c r="CX401" s="546" t="s">
        <v>669</v>
      </c>
      <c r="CY401" s="537" t="s">
        <v>300</v>
      </c>
      <c r="CZ401" s="537" t="str">
        <f>'Information Input'!$M$14</f>
        <v xml:space="preserve">      -      </v>
      </c>
      <c r="DA401" s="538">
        <f>'Information Input'!$H$35</f>
        <v>43555</v>
      </c>
      <c r="DB401" s="537" t="str">
        <f>'Information Input'!$J$22</f>
        <v>Quarterly</v>
      </c>
      <c r="DC401" s="552">
        <f>'Information Input'!$H$30</f>
        <v>43555</v>
      </c>
      <c r="DD401" s="553" t="str">
        <f t="shared" si="88"/>
        <v>201610</v>
      </c>
      <c r="DE401" s="541" t="s">
        <v>96</v>
      </c>
      <c r="DF401" s="541" t="s">
        <v>683</v>
      </c>
      <c r="DG401" s="544">
        <f>'Report 5I'!$AF$108</f>
        <v>0</v>
      </c>
      <c r="DH401" s="550">
        <f>'Report 5I'!$AF$109</f>
        <v>0</v>
      </c>
      <c r="DI401" s="544">
        <f>'Report 5I'!$AF$110</f>
        <v>0</v>
      </c>
      <c r="DJ401" s="544">
        <f>'Report 5I'!$AF$111</f>
        <v>0</v>
      </c>
      <c r="DK401" s="544">
        <f>'Report 5I'!$AF$112</f>
        <v>0</v>
      </c>
      <c r="DL401" s="544">
        <f>'Report 5I'!$AF$113</f>
        <v>0</v>
      </c>
      <c r="DM401" s="544">
        <f>'Report 5I'!$AF$114</f>
        <v>0</v>
      </c>
      <c r="DN401" s="544">
        <f>'Report 5I'!$AF$115</f>
        <v>0</v>
      </c>
      <c r="DO401" s="544">
        <f>'Report 5I'!$AF$116</f>
        <v>0</v>
      </c>
      <c r="DP401" s="544">
        <f>'Report 5I'!$AF$117</f>
        <v>0</v>
      </c>
      <c r="DQ401" s="544">
        <f>'Report 5I'!$AF$118</f>
        <v>0</v>
      </c>
    </row>
    <row r="402" spans="2:121">
      <c r="B402" s="535" t="s">
        <v>669</v>
      </c>
      <c r="C402" s="536">
        <v>1</v>
      </c>
      <c r="D402" s="537" t="str">
        <f>'Information Input'!$M$14</f>
        <v xml:space="preserve">      -      </v>
      </c>
      <c r="E402" s="537" t="s">
        <v>135</v>
      </c>
      <c r="F402" s="538">
        <f t="shared" si="89"/>
        <v>43466</v>
      </c>
      <c r="G402" s="538">
        <f t="shared" si="90"/>
        <v>43555</v>
      </c>
      <c r="H402" s="538">
        <f>'Information Input'!$H$35</f>
        <v>43555</v>
      </c>
      <c r="I402" s="537" t="str">
        <f>'Information Input'!$J$22</f>
        <v>Quarterly</v>
      </c>
      <c r="J402" s="538">
        <f>'Information Input'!$H$30</f>
        <v>43555</v>
      </c>
      <c r="K402" s="537">
        <f>'Information Input'!$J$18</f>
        <v>2019</v>
      </c>
      <c r="L402" s="579" t="s">
        <v>101</v>
      </c>
      <c r="M402" s="540" t="s">
        <v>102</v>
      </c>
      <c r="N402" s="541" t="s">
        <v>103</v>
      </c>
      <c r="O402" s="542" t="s">
        <v>671</v>
      </c>
      <c r="P402" s="537">
        <v>37</v>
      </c>
      <c r="Q402" s="541" t="s">
        <v>179</v>
      </c>
      <c r="R402" s="541" t="s">
        <v>231</v>
      </c>
      <c r="S402" s="543">
        <f>'Report 1'!$AB$18</f>
        <v>0</v>
      </c>
      <c r="T402" s="544">
        <f>'Report 1'!$AB$57</f>
        <v>0</v>
      </c>
      <c r="U402" s="545">
        <f>'Report 1'!$AB$143</f>
        <v>0</v>
      </c>
      <c r="AL402" s="546" t="s">
        <v>669</v>
      </c>
      <c r="AM402" s="547">
        <v>2</v>
      </c>
      <c r="AN402" s="547" t="str">
        <f>'Information Input'!$M$14</f>
        <v xml:space="preserve">      -      </v>
      </c>
      <c r="AO402" s="547" t="s">
        <v>139</v>
      </c>
      <c r="AP402" s="538">
        <f>'Information Input'!$H$33</f>
        <v>43466</v>
      </c>
      <c r="AQ402" s="538">
        <f>'Information Input'!$H$34</f>
        <v>43555</v>
      </c>
      <c r="AR402" s="538">
        <f>'Information Input'!$H$35</f>
        <v>43555</v>
      </c>
      <c r="AS402" s="547" t="str">
        <f>'Information Input'!$J$22</f>
        <v>Quarterly</v>
      </c>
      <c r="AT402" s="538">
        <f>'Information Input'!$H$30</f>
        <v>43555</v>
      </c>
      <c r="AU402" s="547">
        <f>'Information Input'!$J$18</f>
        <v>2019</v>
      </c>
      <c r="AV402" s="547" t="s">
        <v>92</v>
      </c>
      <c r="AW402" s="547" t="s">
        <v>93</v>
      </c>
      <c r="AX402" s="547" t="s">
        <v>91</v>
      </c>
      <c r="AY402" s="548" t="s">
        <v>671</v>
      </c>
      <c r="AZ402" s="547">
        <v>23</v>
      </c>
      <c r="BA402" s="549" t="s">
        <v>165</v>
      </c>
      <c r="BB402" s="543" t="s">
        <v>236</v>
      </c>
      <c r="BC402" s="550">
        <f>'Report 2'!$AJ75</f>
        <v>0</v>
      </c>
      <c r="BD402" s="550">
        <f>'Report 2'!$AK75</f>
        <v>0</v>
      </c>
      <c r="BE402" s="550">
        <f>'Report 2'!$AL75</f>
        <v>0</v>
      </c>
      <c r="BF402" s="550">
        <f>'Report 2'!$AM75</f>
        <v>0</v>
      </c>
      <c r="BG402" s="550">
        <f>'Report 2'!$AN75</f>
        <v>0</v>
      </c>
      <c r="BH402" s="550">
        <f>'Report 2'!$AO75</f>
        <v>0</v>
      </c>
      <c r="BI402" s="550">
        <f>'Report 2'!$AP75</f>
        <v>0</v>
      </c>
      <c r="CC402" s="542" t="s">
        <v>669</v>
      </c>
      <c r="CD402" s="1014" t="s">
        <v>672</v>
      </c>
      <c r="CE402" s="1014" t="str">
        <f>'Information Input'!$M$14</f>
        <v xml:space="preserve">      -      </v>
      </c>
      <c r="CF402" s="551" t="s">
        <v>135</v>
      </c>
      <c r="CG402" s="552">
        <f t="shared" si="91"/>
        <v>43466</v>
      </c>
      <c r="CH402" s="552">
        <f t="shared" si="92"/>
        <v>43555</v>
      </c>
      <c r="CI402" s="552">
        <f>'Information Input'!$H$35</f>
        <v>43555</v>
      </c>
      <c r="CJ402" s="551" t="str">
        <f>'Information Input'!$J$22</f>
        <v>Quarterly</v>
      </c>
      <c r="CK402" s="552">
        <f>'Information Input'!$H$30</f>
        <v>43555</v>
      </c>
      <c r="CL402" s="551">
        <f>'Information Input'!$J$18</f>
        <v>2019</v>
      </c>
      <c r="CM402" s="551" t="s">
        <v>103</v>
      </c>
      <c r="CN402" s="1014" t="s">
        <v>242</v>
      </c>
      <c r="CO402" s="542" t="s">
        <v>242</v>
      </c>
      <c r="CP402" s="542" t="s">
        <v>671</v>
      </c>
      <c r="CQ402" s="551">
        <v>41</v>
      </c>
      <c r="CR402" s="542" t="s">
        <v>183</v>
      </c>
      <c r="CS402" s="542" t="s">
        <v>238</v>
      </c>
      <c r="CT402" s="1015">
        <f>'Report 1'!$AV$18</f>
        <v>0</v>
      </c>
      <c r="CU402" s="1016">
        <f>SUMIF('Report 4A'!$G$16:$G$95,$CQ402,'Report 4A'!$BD$16:$BD$95)</f>
        <v>0</v>
      </c>
      <c r="CV402" s="1017">
        <f t="shared" si="84"/>
        <v>0</v>
      </c>
      <c r="CX402" s="546" t="s">
        <v>669</v>
      </c>
      <c r="CY402" s="537" t="s">
        <v>300</v>
      </c>
      <c r="CZ402" s="537" t="str">
        <f>'Information Input'!$M$14</f>
        <v xml:space="preserve">      -      </v>
      </c>
      <c r="DA402" s="552">
        <f>'Information Input'!$H$35</f>
        <v>43555</v>
      </c>
      <c r="DB402" s="537" t="str">
        <f>'Information Input'!$J$22</f>
        <v>Quarterly</v>
      </c>
      <c r="DC402" s="552">
        <f>'Information Input'!$H$30</f>
        <v>43555</v>
      </c>
      <c r="DD402" s="553" t="str">
        <f t="shared" si="88"/>
        <v>201609</v>
      </c>
      <c r="DE402" s="541" t="s">
        <v>96</v>
      </c>
      <c r="DF402" s="541" t="s">
        <v>683</v>
      </c>
      <c r="DG402" s="544">
        <f>'Report 5I'!$AG$108</f>
        <v>0</v>
      </c>
      <c r="DH402" s="550">
        <f>'Report 5I'!$AG$109</f>
        <v>0</v>
      </c>
      <c r="DI402" s="544">
        <f>'Report 5I'!$AG$110</f>
        <v>0</v>
      </c>
      <c r="DJ402" s="544">
        <f>'Report 5I'!$AG$111</f>
        <v>0</v>
      </c>
      <c r="DK402" s="544">
        <f>'Report 5I'!$AG$112</f>
        <v>0</v>
      </c>
      <c r="DL402" s="544">
        <f>'Report 5I'!$AG$113</f>
        <v>0</v>
      </c>
      <c r="DM402" s="544">
        <f>'Report 5I'!$AG$114</f>
        <v>0</v>
      </c>
      <c r="DN402" s="544">
        <f>'Report 5I'!$AG$115</f>
        <v>0</v>
      </c>
      <c r="DO402" s="544">
        <f>'Report 5I'!$AG$116</f>
        <v>0</v>
      </c>
      <c r="DP402" s="544">
        <f>'Report 5I'!$AG$117</f>
        <v>0</v>
      </c>
      <c r="DQ402" s="544">
        <f>'Report 5I'!$AG$118</f>
        <v>0</v>
      </c>
    </row>
    <row r="403" spans="2:121">
      <c r="B403" s="535" t="s">
        <v>669</v>
      </c>
      <c r="C403" s="536">
        <v>1</v>
      </c>
      <c r="D403" s="537" t="str">
        <f>'Information Input'!$M$14</f>
        <v xml:space="preserve">      -      </v>
      </c>
      <c r="E403" s="537" t="s">
        <v>135</v>
      </c>
      <c r="F403" s="538">
        <f t="shared" si="89"/>
        <v>43466</v>
      </c>
      <c r="G403" s="538">
        <f t="shared" si="90"/>
        <v>43555</v>
      </c>
      <c r="H403" s="538">
        <f>'Information Input'!$H$35</f>
        <v>43555</v>
      </c>
      <c r="I403" s="537" t="str">
        <f>'Information Input'!$J$22</f>
        <v>Quarterly</v>
      </c>
      <c r="J403" s="538">
        <f>'Information Input'!$H$30</f>
        <v>43555</v>
      </c>
      <c r="K403" s="537">
        <f>'Information Input'!$J$18</f>
        <v>2019</v>
      </c>
      <c r="L403" s="579" t="s">
        <v>101</v>
      </c>
      <c r="M403" s="540" t="s">
        <v>102</v>
      </c>
      <c r="N403" s="541" t="s">
        <v>103</v>
      </c>
      <c r="O403" s="542" t="s">
        <v>671</v>
      </c>
      <c r="P403" s="537">
        <v>38</v>
      </c>
      <c r="Q403" s="541" t="s">
        <v>180</v>
      </c>
      <c r="R403" s="541" t="s">
        <v>233</v>
      </c>
      <c r="S403" s="543">
        <f>'Report 1'!$AB$18</f>
        <v>0</v>
      </c>
      <c r="T403" s="544">
        <f>'Report 1'!$AB$58</f>
        <v>0</v>
      </c>
      <c r="U403" s="545">
        <f>'Report 1'!$AB$144</f>
        <v>0</v>
      </c>
      <c r="AL403" s="546" t="s">
        <v>669</v>
      </c>
      <c r="AM403" s="547">
        <v>2</v>
      </c>
      <c r="AN403" s="547" t="str">
        <f>'Information Input'!$M$14</f>
        <v xml:space="preserve">      -      </v>
      </c>
      <c r="AO403" s="547" t="s">
        <v>139</v>
      </c>
      <c r="AP403" s="538">
        <f>'Information Input'!$H$33</f>
        <v>43466</v>
      </c>
      <c r="AQ403" s="538">
        <f>'Information Input'!$H$34</f>
        <v>43555</v>
      </c>
      <c r="AR403" s="538">
        <f>'Information Input'!$H$35</f>
        <v>43555</v>
      </c>
      <c r="AS403" s="547" t="str">
        <f>'Information Input'!$J$22</f>
        <v>Quarterly</v>
      </c>
      <c r="AT403" s="538">
        <f>'Information Input'!$H$30</f>
        <v>43555</v>
      </c>
      <c r="AU403" s="547">
        <f>'Information Input'!$J$18</f>
        <v>2019</v>
      </c>
      <c r="AV403" s="547" t="s">
        <v>92</v>
      </c>
      <c r="AW403" s="547" t="s">
        <v>93</v>
      </c>
      <c r="AX403" s="547" t="s">
        <v>91</v>
      </c>
      <c r="AY403" s="548" t="s">
        <v>671</v>
      </c>
      <c r="AZ403" s="547">
        <v>24</v>
      </c>
      <c r="BA403" s="549" t="s">
        <v>166</v>
      </c>
      <c r="BB403" s="543" t="s">
        <v>233</v>
      </c>
      <c r="BC403" s="550">
        <f>'Report 2'!$AJ76</f>
        <v>0</v>
      </c>
      <c r="BD403" s="550">
        <f>'Report 2'!$AK76</f>
        <v>0</v>
      </c>
      <c r="BE403" s="550">
        <f>'Report 2'!$AL76</f>
        <v>0</v>
      </c>
      <c r="BF403" s="550">
        <f>'Report 2'!$AM76</f>
        <v>0</v>
      </c>
      <c r="BG403" s="550">
        <f>'Report 2'!$AN76</f>
        <v>0</v>
      </c>
      <c r="BH403" s="550">
        <f>'Report 2'!$AO76</f>
        <v>0</v>
      </c>
      <c r="BI403" s="550">
        <f>'Report 2'!$AP76</f>
        <v>0</v>
      </c>
      <c r="CC403" s="542" t="s">
        <v>669</v>
      </c>
      <c r="CD403" s="1014" t="s">
        <v>672</v>
      </c>
      <c r="CE403" s="1014" t="str">
        <f>'Information Input'!$M$14</f>
        <v xml:space="preserve">      -      </v>
      </c>
      <c r="CF403" s="551" t="s">
        <v>135</v>
      </c>
      <c r="CG403" s="552">
        <f t="shared" si="91"/>
        <v>43466</v>
      </c>
      <c r="CH403" s="552">
        <f t="shared" si="92"/>
        <v>43555</v>
      </c>
      <c r="CI403" s="552">
        <f>'Information Input'!$H$35</f>
        <v>43555</v>
      </c>
      <c r="CJ403" s="551" t="str">
        <f>'Information Input'!$J$22</f>
        <v>Quarterly</v>
      </c>
      <c r="CK403" s="552">
        <f>'Information Input'!$H$30</f>
        <v>43555</v>
      </c>
      <c r="CL403" s="551">
        <f>'Information Input'!$J$18</f>
        <v>2019</v>
      </c>
      <c r="CM403" s="1018" t="s">
        <v>103</v>
      </c>
      <c r="CN403" s="1014" t="s">
        <v>242</v>
      </c>
      <c r="CO403" s="542" t="s">
        <v>242</v>
      </c>
      <c r="CP403" s="542" t="s">
        <v>671</v>
      </c>
      <c r="CQ403" s="551">
        <v>42</v>
      </c>
      <c r="CR403" s="542" t="s">
        <v>184</v>
      </c>
      <c r="CS403" s="542" t="s">
        <v>233</v>
      </c>
      <c r="CT403" s="1015">
        <f>'Report 1'!$AV$18</f>
        <v>0</v>
      </c>
      <c r="CU403" s="1016">
        <f>SUMIF('Report 4A'!$G$16:$G$95,$CQ403,'Report 4A'!$BD$16:$BD$95)</f>
        <v>0</v>
      </c>
      <c r="CV403" s="1017">
        <f t="shared" ref="CV403:CV404" si="93">IF(CT403&lt;&gt;0,CU403/CT403,0)</f>
        <v>0</v>
      </c>
      <c r="CX403" s="546" t="s">
        <v>669</v>
      </c>
      <c r="CY403" s="537" t="s">
        <v>300</v>
      </c>
      <c r="CZ403" s="537" t="str">
        <f>'Information Input'!$M$14</f>
        <v xml:space="preserve">      -      </v>
      </c>
      <c r="DA403" s="538">
        <f>'Information Input'!$H$35</f>
        <v>43555</v>
      </c>
      <c r="DB403" s="537" t="str">
        <f>'Information Input'!$J$22</f>
        <v>Quarterly</v>
      </c>
      <c r="DC403" s="552">
        <f>'Information Input'!$H$30</f>
        <v>43555</v>
      </c>
      <c r="DD403" s="553" t="str">
        <f t="shared" si="88"/>
        <v>201608</v>
      </c>
      <c r="DE403" s="541" t="s">
        <v>96</v>
      </c>
      <c r="DF403" s="541" t="s">
        <v>683</v>
      </c>
      <c r="DG403" s="544">
        <f>'Report 5I'!$AH$108</f>
        <v>0</v>
      </c>
      <c r="DH403" s="550">
        <f>'Report 5I'!$AH$109</f>
        <v>0</v>
      </c>
      <c r="DI403" s="544">
        <f>'Report 5I'!$AH$110</f>
        <v>0</v>
      </c>
      <c r="DJ403" s="544">
        <f>'Report 5I'!$AH$111</f>
        <v>0</v>
      </c>
      <c r="DK403" s="544">
        <f>'Report 5I'!$AH$112</f>
        <v>0</v>
      </c>
      <c r="DL403" s="544">
        <f>'Report 5I'!$AH$113</f>
        <v>0</v>
      </c>
      <c r="DM403" s="544">
        <f>'Report 5I'!$AH$114</f>
        <v>0</v>
      </c>
      <c r="DN403" s="544">
        <f>'Report 5I'!$AH$115</f>
        <v>0</v>
      </c>
      <c r="DO403" s="544">
        <f>'Report 5I'!$AH$116</f>
        <v>0</v>
      </c>
      <c r="DP403" s="544">
        <f>'Report 5I'!$AH$117</f>
        <v>0</v>
      </c>
      <c r="DQ403" s="544">
        <f>'Report 5I'!$AH$118</f>
        <v>0</v>
      </c>
    </row>
    <row r="404" spans="2:121">
      <c r="B404" s="535" t="s">
        <v>669</v>
      </c>
      <c r="C404" s="536">
        <v>1</v>
      </c>
      <c r="D404" s="537" t="str">
        <f>'Information Input'!$M$14</f>
        <v xml:space="preserve">      -      </v>
      </c>
      <c r="E404" s="537" t="s">
        <v>135</v>
      </c>
      <c r="F404" s="538">
        <f t="shared" si="89"/>
        <v>43466</v>
      </c>
      <c r="G404" s="538">
        <f t="shared" si="90"/>
        <v>43555</v>
      </c>
      <c r="H404" s="538">
        <f>'Information Input'!$H$35</f>
        <v>43555</v>
      </c>
      <c r="I404" s="537" t="str">
        <f>'Information Input'!$J$22</f>
        <v>Quarterly</v>
      </c>
      <c r="J404" s="538">
        <f>'Information Input'!$H$30</f>
        <v>43555</v>
      </c>
      <c r="K404" s="537">
        <f>'Information Input'!$J$18</f>
        <v>2019</v>
      </c>
      <c r="L404" s="579" t="s">
        <v>101</v>
      </c>
      <c r="M404" s="540" t="s">
        <v>102</v>
      </c>
      <c r="N404" s="541" t="s">
        <v>103</v>
      </c>
      <c r="O404" s="542" t="s">
        <v>671</v>
      </c>
      <c r="P404" s="537">
        <v>39</v>
      </c>
      <c r="Q404" s="541" t="s">
        <v>181</v>
      </c>
      <c r="R404" s="541" t="s">
        <v>233</v>
      </c>
      <c r="S404" s="543">
        <f>'Report 1'!$AB$18</f>
        <v>0</v>
      </c>
      <c r="T404" s="544">
        <f>'Report 1'!$AB$59</f>
        <v>0</v>
      </c>
      <c r="U404" s="545">
        <f>'Report 1'!$AB$145</f>
        <v>0</v>
      </c>
      <c r="AL404" s="546" t="s">
        <v>669</v>
      </c>
      <c r="AM404" s="547">
        <v>2</v>
      </c>
      <c r="AN404" s="547" t="str">
        <f>'Information Input'!$M$14</f>
        <v xml:space="preserve">      -      </v>
      </c>
      <c r="AO404" s="547" t="s">
        <v>139</v>
      </c>
      <c r="AP404" s="538">
        <f>'Information Input'!$H$33</f>
        <v>43466</v>
      </c>
      <c r="AQ404" s="538">
        <f>'Information Input'!$H$34</f>
        <v>43555</v>
      </c>
      <c r="AR404" s="538">
        <f>'Information Input'!$H$35</f>
        <v>43555</v>
      </c>
      <c r="AS404" s="547" t="str">
        <f>'Information Input'!$J$22</f>
        <v>Quarterly</v>
      </c>
      <c r="AT404" s="538">
        <f>'Information Input'!$H$30</f>
        <v>43555</v>
      </c>
      <c r="AU404" s="547">
        <f>'Information Input'!$J$18</f>
        <v>2019</v>
      </c>
      <c r="AV404" s="547" t="s">
        <v>92</v>
      </c>
      <c r="AW404" s="547" t="s">
        <v>93</v>
      </c>
      <c r="AX404" s="547" t="s">
        <v>91</v>
      </c>
      <c r="AY404" s="548" t="s">
        <v>671</v>
      </c>
      <c r="AZ404" s="547">
        <v>25</v>
      </c>
      <c r="BA404" s="549" t="s">
        <v>167</v>
      </c>
      <c r="BB404" s="543" t="s">
        <v>233</v>
      </c>
      <c r="BC404" s="550">
        <f>'Report 2'!$AJ77</f>
        <v>0</v>
      </c>
      <c r="BD404" s="550">
        <f>'Report 2'!$AK77</f>
        <v>0</v>
      </c>
      <c r="BE404" s="550">
        <f>'Report 2'!$AL77</f>
        <v>0</v>
      </c>
      <c r="BF404" s="550">
        <f>'Report 2'!$AM77</f>
        <v>0</v>
      </c>
      <c r="BG404" s="550">
        <f>'Report 2'!$AN77</f>
        <v>0</v>
      </c>
      <c r="BH404" s="550">
        <f>'Report 2'!$AO77</f>
        <v>0</v>
      </c>
      <c r="BI404" s="550">
        <f>'Report 2'!$AP77</f>
        <v>0</v>
      </c>
      <c r="CC404" s="542" t="s">
        <v>669</v>
      </c>
      <c r="CD404" s="1014" t="s">
        <v>672</v>
      </c>
      <c r="CE404" s="1014" t="str">
        <f>'Information Input'!$M$14</f>
        <v xml:space="preserve">      -      </v>
      </c>
      <c r="CF404" s="551" t="s">
        <v>135</v>
      </c>
      <c r="CG404" s="552">
        <f t="shared" si="91"/>
        <v>43466</v>
      </c>
      <c r="CH404" s="552">
        <f t="shared" si="92"/>
        <v>43555</v>
      </c>
      <c r="CI404" s="552">
        <f>'Information Input'!$H$35</f>
        <v>43555</v>
      </c>
      <c r="CJ404" s="551" t="str">
        <f>'Information Input'!$J$22</f>
        <v>Quarterly</v>
      </c>
      <c r="CK404" s="552">
        <f>'Information Input'!$H$30</f>
        <v>43555</v>
      </c>
      <c r="CL404" s="551">
        <f>'Information Input'!$J$18</f>
        <v>2019</v>
      </c>
      <c r="CM404" s="1018" t="s">
        <v>103</v>
      </c>
      <c r="CN404" s="1014" t="s">
        <v>242</v>
      </c>
      <c r="CO404" s="542" t="s">
        <v>242</v>
      </c>
      <c r="CP404" s="542" t="s">
        <v>671</v>
      </c>
      <c r="CQ404" s="551">
        <v>43</v>
      </c>
      <c r="CR404" s="542" t="s">
        <v>185</v>
      </c>
      <c r="CS404" s="542" t="s">
        <v>233</v>
      </c>
      <c r="CT404" s="1015">
        <f>'Report 1'!$AV$18</f>
        <v>0</v>
      </c>
      <c r="CU404" s="1016">
        <f>SUMIF('Report 4A'!$G$16:$G$95,$CQ404,'Report 4A'!$BD$16:$BD$95)</f>
        <v>0</v>
      </c>
      <c r="CV404" s="1017">
        <f t="shared" si="93"/>
        <v>0</v>
      </c>
      <c r="CX404" s="546" t="s">
        <v>669</v>
      </c>
      <c r="CY404" s="537" t="s">
        <v>300</v>
      </c>
      <c r="CZ404" s="537" t="str">
        <f>'Information Input'!$M$14</f>
        <v xml:space="preserve">      -      </v>
      </c>
      <c r="DA404" s="538">
        <f>'Information Input'!$H$35</f>
        <v>43555</v>
      </c>
      <c r="DB404" s="537" t="str">
        <f>'Information Input'!$J$22</f>
        <v>Quarterly</v>
      </c>
      <c r="DC404" s="552">
        <f>'Information Input'!$H$30</f>
        <v>43555</v>
      </c>
      <c r="DD404" s="553" t="str">
        <f t="shared" si="88"/>
        <v>201607</v>
      </c>
      <c r="DE404" s="541" t="s">
        <v>96</v>
      </c>
      <c r="DF404" s="541" t="s">
        <v>683</v>
      </c>
      <c r="DG404" s="544">
        <f>'Report 5I'!$AI$108</f>
        <v>0</v>
      </c>
      <c r="DH404" s="550">
        <f>'Report 5I'!$AI$109</f>
        <v>0</v>
      </c>
      <c r="DI404" s="544">
        <f>'Report 5I'!$AI$110</f>
        <v>0</v>
      </c>
      <c r="DJ404" s="544">
        <f>'Report 5I'!$AI$111</f>
        <v>0</v>
      </c>
      <c r="DK404" s="544">
        <f>'Report 5I'!$AI$112</f>
        <v>0</v>
      </c>
      <c r="DL404" s="544">
        <f>'Report 5I'!$AI$113</f>
        <v>0</v>
      </c>
      <c r="DM404" s="544">
        <f>'Report 5I'!$AI$114</f>
        <v>0</v>
      </c>
      <c r="DN404" s="544">
        <f>'Report 5I'!$AI$115</f>
        <v>0</v>
      </c>
      <c r="DO404" s="544">
        <f>'Report 5I'!$AI$116</f>
        <v>0</v>
      </c>
      <c r="DP404" s="544">
        <f>'Report 5I'!$AI$117</f>
        <v>0</v>
      </c>
      <c r="DQ404" s="544">
        <f>'Report 5I'!$AI$118</f>
        <v>0</v>
      </c>
    </row>
    <row r="405" spans="2:121">
      <c r="B405" s="535" t="s">
        <v>669</v>
      </c>
      <c r="C405" s="536">
        <v>1</v>
      </c>
      <c r="D405" s="537" t="str">
        <f>'Information Input'!$M$14</f>
        <v xml:space="preserve">      -      </v>
      </c>
      <c r="E405" s="537" t="s">
        <v>135</v>
      </c>
      <c r="F405" s="538">
        <f t="shared" si="89"/>
        <v>43466</v>
      </c>
      <c r="G405" s="538">
        <f t="shared" si="90"/>
        <v>43555</v>
      </c>
      <c r="H405" s="538">
        <f>'Information Input'!$H$35</f>
        <v>43555</v>
      </c>
      <c r="I405" s="537" t="str">
        <f>'Information Input'!$J$22</f>
        <v>Quarterly</v>
      </c>
      <c r="J405" s="538">
        <f>'Information Input'!$H$30</f>
        <v>43555</v>
      </c>
      <c r="K405" s="537">
        <f>'Information Input'!$J$18</f>
        <v>2019</v>
      </c>
      <c r="L405" s="579" t="s">
        <v>101</v>
      </c>
      <c r="M405" s="540" t="s">
        <v>102</v>
      </c>
      <c r="N405" s="541" t="s">
        <v>103</v>
      </c>
      <c r="O405" s="542" t="s">
        <v>671</v>
      </c>
      <c r="P405" s="537">
        <v>40</v>
      </c>
      <c r="Q405" s="541" t="s">
        <v>182</v>
      </c>
      <c r="R405" s="541" t="s">
        <v>238</v>
      </c>
      <c r="S405" s="543">
        <f>'Report 1'!$AB$18</f>
        <v>0</v>
      </c>
      <c r="T405" s="544">
        <f>'Report 1'!$AB$60</f>
        <v>0</v>
      </c>
      <c r="U405" s="545">
        <f>'Report 1'!$AB$146</f>
        <v>0</v>
      </c>
      <c r="AL405" s="546" t="s">
        <v>669</v>
      </c>
      <c r="AM405" s="547">
        <v>2</v>
      </c>
      <c r="AN405" s="547" t="str">
        <f>'Information Input'!$M$14</f>
        <v xml:space="preserve">      -      </v>
      </c>
      <c r="AO405" s="547" t="s">
        <v>139</v>
      </c>
      <c r="AP405" s="538">
        <f>'Information Input'!$H$33</f>
        <v>43466</v>
      </c>
      <c r="AQ405" s="538">
        <f>'Information Input'!$H$34</f>
        <v>43555</v>
      </c>
      <c r="AR405" s="538">
        <f>'Information Input'!$H$35</f>
        <v>43555</v>
      </c>
      <c r="AS405" s="547" t="str">
        <f>'Information Input'!$J$22</f>
        <v>Quarterly</v>
      </c>
      <c r="AT405" s="538">
        <f>'Information Input'!$H$30</f>
        <v>43555</v>
      </c>
      <c r="AU405" s="547">
        <f>'Information Input'!$J$18</f>
        <v>2019</v>
      </c>
      <c r="AV405" s="547" t="s">
        <v>92</v>
      </c>
      <c r="AW405" s="547" t="s">
        <v>93</v>
      </c>
      <c r="AX405" s="547" t="s">
        <v>91</v>
      </c>
      <c r="AY405" s="548" t="s">
        <v>671</v>
      </c>
      <c r="AZ405" s="547">
        <v>26</v>
      </c>
      <c r="BA405" s="549" t="s">
        <v>168</v>
      </c>
      <c r="BB405" s="543" t="s">
        <v>237</v>
      </c>
      <c r="BC405" s="550">
        <f>'Report 2'!$AJ78</f>
        <v>0</v>
      </c>
      <c r="BD405" s="550">
        <f>'Report 2'!$AK78</f>
        <v>0</v>
      </c>
      <c r="BE405" s="550">
        <f>'Report 2'!$AL78</f>
        <v>0</v>
      </c>
      <c r="BF405" s="550">
        <f>'Report 2'!$AM78</f>
        <v>0</v>
      </c>
      <c r="BG405" s="550">
        <f>'Report 2'!$AN78</f>
        <v>0</v>
      </c>
      <c r="BH405" s="550">
        <f>'Report 2'!$AO78</f>
        <v>0</v>
      </c>
      <c r="BI405" s="550">
        <f>'Report 2'!$AP78</f>
        <v>0</v>
      </c>
      <c r="CC405" s="542" t="s">
        <v>669</v>
      </c>
      <c r="CD405" s="1014" t="s">
        <v>672</v>
      </c>
      <c r="CE405" s="1014" t="str">
        <f>'Information Input'!$M$14</f>
        <v xml:space="preserve">      -      </v>
      </c>
      <c r="CF405" s="551" t="s">
        <v>135</v>
      </c>
      <c r="CG405" s="552">
        <f t="shared" si="91"/>
        <v>43466</v>
      </c>
      <c r="CH405" s="552">
        <f t="shared" si="92"/>
        <v>43555</v>
      </c>
      <c r="CI405" s="552">
        <f>'Information Input'!$H$35</f>
        <v>43555</v>
      </c>
      <c r="CJ405" s="551" t="str">
        <f>'Information Input'!$J$22</f>
        <v>Quarterly</v>
      </c>
      <c r="CK405" s="552">
        <f>'Information Input'!$H$30</f>
        <v>43555</v>
      </c>
      <c r="CL405" s="551">
        <f>'Information Input'!$J$18</f>
        <v>2019</v>
      </c>
      <c r="CM405" s="551" t="s">
        <v>103</v>
      </c>
      <c r="CN405" s="1014" t="s">
        <v>242</v>
      </c>
      <c r="CO405" s="542" t="s">
        <v>242</v>
      </c>
      <c r="CP405" s="542" t="s">
        <v>675</v>
      </c>
      <c r="CQ405" s="551">
        <v>45</v>
      </c>
      <c r="CR405" s="542" t="s">
        <v>187</v>
      </c>
      <c r="CS405" s="542" t="s">
        <v>239</v>
      </c>
      <c r="CT405" s="1015">
        <f>'Report 1'!$AV$18</f>
        <v>0</v>
      </c>
      <c r="CU405" s="1016">
        <f>SUMIF('Report 4A'!$G$16:$G$95,$CQ405,'Report 4A'!$BD$16:$BD$95)</f>
        <v>0</v>
      </c>
      <c r="CV405" s="1017">
        <f t="shared" si="84"/>
        <v>0</v>
      </c>
      <c r="CX405" s="546" t="s">
        <v>669</v>
      </c>
      <c r="CY405" s="537" t="s">
        <v>300</v>
      </c>
      <c r="CZ405" s="537" t="str">
        <f>'Information Input'!$M$14</f>
        <v xml:space="preserve">      -      </v>
      </c>
      <c r="DA405" s="538">
        <f>'Information Input'!$H$35</f>
        <v>43555</v>
      </c>
      <c r="DB405" s="537" t="str">
        <f>'Information Input'!$J$22</f>
        <v>Quarterly</v>
      </c>
      <c r="DC405" s="552">
        <f>'Information Input'!$H$30</f>
        <v>43555</v>
      </c>
      <c r="DD405" s="553" t="str">
        <f t="shared" si="88"/>
        <v>201606</v>
      </c>
      <c r="DE405" s="541" t="s">
        <v>96</v>
      </c>
      <c r="DF405" s="541" t="s">
        <v>683</v>
      </c>
      <c r="DG405" s="544">
        <f>'Report 5I'!$AJ$108</f>
        <v>0</v>
      </c>
      <c r="DH405" s="550">
        <f>'Report 5I'!$AJ$109</f>
        <v>0</v>
      </c>
      <c r="DI405" s="544">
        <f>'Report 5I'!$AJ$110</f>
        <v>0</v>
      </c>
      <c r="DJ405" s="544">
        <f>'Report 5I'!$AJ$111</f>
        <v>0</v>
      </c>
      <c r="DK405" s="544">
        <f>'Report 5I'!$AJ$112</f>
        <v>0</v>
      </c>
      <c r="DL405" s="544">
        <f>'Report 5I'!$AJ$113</f>
        <v>0</v>
      </c>
      <c r="DM405" s="544">
        <f>'Report 5I'!$AJ$114</f>
        <v>0</v>
      </c>
      <c r="DN405" s="544">
        <f>'Report 5I'!$AJ$115</f>
        <v>0</v>
      </c>
      <c r="DO405" s="544">
        <f>'Report 5I'!$AJ$116</f>
        <v>0</v>
      </c>
      <c r="DP405" s="544">
        <f>'Report 5I'!$AJ$117</f>
        <v>0</v>
      </c>
      <c r="DQ405" s="544">
        <f>'Report 5I'!$AJ$118</f>
        <v>0</v>
      </c>
    </row>
    <row r="406" spans="2:121">
      <c r="B406" s="535" t="s">
        <v>669</v>
      </c>
      <c r="C406" s="536">
        <v>1</v>
      </c>
      <c r="D406" s="537" t="str">
        <f>'Information Input'!$M$14</f>
        <v xml:space="preserve">      -      </v>
      </c>
      <c r="E406" s="537" t="s">
        <v>135</v>
      </c>
      <c r="F406" s="538">
        <f t="shared" si="89"/>
        <v>43466</v>
      </c>
      <c r="G406" s="538">
        <f t="shared" si="90"/>
        <v>43555</v>
      </c>
      <c r="H406" s="538">
        <f>'Information Input'!$H$35</f>
        <v>43555</v>
      </c>
      <c r="I406" s="537" t="str">
        <f>'Information Input'!$J$22</f>
        <v>Quarterly</v>
      </c>
      <c r="J406" s="538">
        <f>'Information Input'!$H$30</f>
        <v>43555</v>
      </c>
      <c r="K406" s="537">
        <f>'Information Input'!$J$18</f>
        <v>2019</v>
      </c>
      <c r="L406" s="579" t="s">
        <v>101</v>
      </c>
      <c r="M406" s="540" t="s">
        <v>102</v>
      </c>
      <c r="N406" s="541" t="s">
        <v>103</v>
      </c>
      <c r="O406" s="542" t="s">
        <v>671</v>
      </c>
      <c r="P406" s="537">
        <v>41</v>
      </c>
      <c r="Q406" s="541" t="s">
        <v>183</v>
      </c>
      <c r="R406" s="541" t="s">
        <v>238</v>
      </c>
      <c r="S406" s="543">
        <f>'Report 1'!$AB$18</f>
        <v>0</v>
      </c>
      <c r="T406" s="544">
        <f>'Report 1'!$AB$61</f>
        <v>0</v>
      </c>
      <c r="U406" s="545">
        <f>'Report 1'!$AB$147</f>
        <v>0</v>
      </c>
      <c r="AL406" s="546" t="s">
        <v>669</v>
      </c>
      <c r="AM406" s="547">
        <v>2</v>
      </c>
      <c r="AN406" s="547" t="str">
        <f>'Information Input'!$M$14</f>
        <v xml:space="preserve">      -      </v>
      </c>
      <c r="AO406" s="547" t="s">
        <v>139</v>
      </c>
      <c r="AP406" s="538">
        <f>'Information Input'!$H$33</f>
        <v>43466</v>
      </c>
      <c r="AQ406" s="538">
        <f>'Information Input'!$H$34</f>
        <v>43555</v>
      </c>
      <c r="AR406" s="538">
        <f>'Information Input'!$H$35</f>
        <v>43555</v>
      </c>
      <c r="AS406" s="547" t="str">
        <f>'Information Input'!$J$22</f>
        <v>Quarterly</v>
      </c>
      <c r="AT406" s="538">
        <f>'Information Input'!$H$30</f>
        <v>43555</v>
      </c>
      <c r="AU406" s="547">
        <f>'Information Input'!$J$18</f>
        <v>2019</v>
      </c>
      <c r="AV406" s="547" t="s">
        <v>92</v>
      </c>
      <c r="AW406" s="547" t="s">
        <v>93</v>
      </c>
      <c r="AX406" s="547" t="s">
        <v>91</v>
      </c>
      <c r="AY406" s="548" t="s">
        <v>671</v>
      </c>
      <c r="AZ406" s="547">
        <v>27</v>
      </c>
      <c r="BA406" s="549" t="s">
        <v>169</v>
      </c>
      <c r="BB406" s="543" t="s">
        <v>235</v>
      </c>
      <c r="BC406" s="550">
        <f>'Report 2'!$AJ79</f>
        <v>0</v>
      </c>
      <c r="BD406" s="550">
        <f>'Report 2'!$AK79</f>
        <v>0</v>
      </c>
      <c r="BE406" s="550">
        <f>'Report 2'!$AL79</f>
        <v>0</v>
      </c>
      <c r="BF406" s="550">
        <f>'Report 2'!$AM79</f>
        <v>0</v>
      </c>
      <c r="BG406" s="550">
        <f>'Report 2'!$AN79</f>
        <v>0</v>
      </c>
      <c r="BH406" s="550">
        <f>'Report 2'!$AO79</f>
        <v>0</v>
      </c>
      <c r="BI406" s="550">
        <f>'Report 2'!$AP79</f>
        <v>0</v>
      </c>
      <c r="CC406" s="542" t="s">
        <v>669</v>
      </c>
      <c r="CD406" s="1014" t="s">
        <v>672</v>
      </c>
      <c r="CE406" s="1014" t="str">
        <f>'Information Input'!$M$14</f>
        <v xml:space="preserve">      -      </v>
      </c>
      <c r="CF406" s="551" t="s">
        <v>135</v>
      </c>
      <c r="CG406" s="552">
        <f t="shared" si="91"/>
        <v>43466</v>
      </c>
      <c r="CH406" s="552">
        <f t="shared" si="92"/>
        <v>43555</v>
      </c>
      <c r="CI406" s="552">
        <f>'Information Input'!$H$35</f>
        <v>43555</v>
      </c>
      <c r="CJ406" s="551" t="str">
        <f>'Information Input'!$J$22</f>
        <v>Quarterly</v>
      </c>
      <c r="CK406" s="552">
        <f>'Information Input'!$H$30</f>
        <v>43555</v>
      </c>
      <c r="CL406" s="551">
        <f>'Information Input'!$J$18</f>
        <v>2019</v>
      </c>
      <c r="CM406" s="551" t="s">
        <v>103</v>
      </c>
      <c r="CN406" s="1014" t="s">
        <v>242</v>
      </c>
      <c r="CO406" s="542" t="s">
        <v>242</v>
      </c>
      <c r="CP406" s="542" t="s">
        <v>675</v>
      </c>
      <c r="CQ406" s="551">
        <v>46</v>
      </c>
      <c r="CR406" s="542" t="s">
        <v>188</v>
      </c>
      <c r="CS406" s="542" t="s">
        <v>239</v>
      </c>
      <c r="CT406" s="1015">
        <f>'Report 1'!$AV$18</f>
        <v>0</v>
      </c>
      <c r="CU406" s="1016">
        <f>SUMIF('Report 4A'!$G$16:$G$95,$CQ406,'Report 4A'!$BD$16:$BD$95)</f>
        <v>0</v>
      </c>
      <c r="CV406" s="1017">
        <f t="shared" si="84"/>
        <v>0</v>
      </c>
      <c r="CX406" s="546" t="s">
        <v>669</v>
      </c>
      <c r="CY406" s="537" t="s">
        <v>300</v>
      </c>
      <c r="CZ406" s="537" t="str">
        <f>'Information Input'!$M$14</f>
        <v xml:space="preserve">      -      </v>
      </c>
      <c r="DA406" s="538">
        <f>'Information Input'!$H$35</f>
        <v>43555</v>
      </c>
      <c r="DB406" s="537" t="str">
        <f>'Information Input'!$J$22</f>
        <v>Quarterly</v>
      </c>
      <c r="DC406" s="552">
        <f>'Information Input'!$H$30</f>
        <v>43555</v>
      </c>
      <c r="DD406" s="553" t="str">
        <f t="shared" si="88"/>
        <v>201605</v>
      </c>
      <c r="DE406" s="541" t="s">
        <v>96</v>
      </c>
      <c r="DF406" s="541" t="s">
        <v>683</v>
      </c>
      <c r="DG406" s="544">
        <f>'Report 5I'!$AK$108</f>
        <v>0</v>
      </c>
      <c r="DH406" s="550">
        <f>'Report 5I'!$AK$109</f>
        <v>0</v>
      </c>
      <c r="DI406" s="544">
        <f>'Report 5I'!$AK$110</f>
        <v>0</v>
      </c>
      <c r="DJ406" s="544">
        <f>'Report 5I'!$AK$111</f>
        <v>0</v>
      </c>
      <c r="DK406" s="544">
        <f>'Report 5I'!$AK$112</f>
        <v>0</v>
      </c>
      <c r="DL406" s="544">
        <f>'Report 5I'!$AK$113</f>
        <v>0</v>
      </c>
      <c r="DM406" s="544">
        <f>'Report 5I'!$AK$114</f>
        <v>0</v>
      </c>
      <c r="DN406" s="544">
        <f>'Report 5I'!$AK$115</f>
        <v>0</v>
      </c>
      <c r="DO406" s="544">
        <f>'Report 5I'!$AK$116</f>
        <v>0</v>
      </c>
      <c r="DP406" s="544">
        <f>'Report 5I'!$AK$117</f>
        <v>0</v>
      </c>
      <c r="DQ406" s="544">
        <f>'Report 5I'!$AK$118</f>
        <v>0</v>
      </c>
    </row>
    <row r="407" spans="2:121">
      <c r="B407" s="535" t="s">
        <v>669</v>
      </c>
      <c r="C407" s="536">
        <v>1</v>
      </c>
      <c r="D407" s="537" t="str">
        <f>'Information Input'!$M$14</f>
        <v xml:space="preserve">      -      </v>
      </c>
      <c r="E407" s="537" t="s">
        <v>135</v>
      </c>
      <c r="F407" s="538">
        <f t="shared" si="89"/>
        <v>43466</v>
      </c>
      <c r="G407" s="538">
        <f t="shared" si="90"/>
        <v>43555</v>
      </c>
      <c r="H407" s="538">
        <f>'Information Input'!$H$35</f>
        <v>43555</v>
      </c>
      <c r="I407" s="537" t="str">
        <f>'Information Input'!$J$22</f>
        <v>Quarterly</v>
      </c>
      <c r="J407" s="538">
        <f>'Information Input'!$H$30</f>
        <v>43555</v>
      </c>
      <c r="K407" s="537">
        <f>'Information Input'!$J$18</f>
        <v>2019</v>
      </c>
      <c r="L407" s="579" t="s">
        <v>101</v>
      </c>
      <c r="M407" s="540" t="s">
        <v>102</v>
      </c>
      <c r="N407" s="541" t="s">
        <v>103</v>
      </c>
      <c r="O407" s="542" t="s">
        <v>671</v>
      </c>
      <c r="P407" s="537">
        <v>42</v>
      </c>
      <c r="Q407" s="541" t="s">
        <v>184</v>
      </c>
      <c r="R407" s="541" t="s">
        <v>233</v>
      </c>
      <c r="S407" s="543">
        <f>'Report 1'!$AB$18</f>
        <v>0</v>
      </c>
      <c r="T407" s="544">
        <f>'Report 1'!$AB$62</f>
        <v>0</v>
      </c>
      <c r="U407" s="545">
        <f>'Report 1'!$AB$148</f>
        <v>0</v>
      </c>
      <c r="AL407" s="546" t="s">
        <v>669</v>
      </c>
      <c r="AM407" s="547">
        <v>2</v>
      </c>
      <c r="AN407" s="547" t="str">
        <f>'Information Input'!$M$14</f>
        <v xml:space="preserve">      -      </v>
      </c>
      <c r="AO407" s="547" t="s">
        <v>139</v>
      </c>
      <c r="AP407" s="538">
        <f>'Information Input'!$H$33</f>
        <v>43466</v>
      </c>
      <c r="AQ407" s="538">
        <f>'Information Input'!$H$34</f>
        <v>43555</v>
      </c>
      <c r="AR407" s="538">
        <f>'Information Input'!$H$35</f>
        <v>43555</v>
      </c>
      <c r="AS407" s="547" t="str">
        <f>'Information Input'!$J$22</f>
        <v>Quarterly</v>
      </c>
      <c r="AT407" s="538">
        <f>'Information Input'!$H$30</f>
        <v>43555</v>
      </c>
      <c r="AU407" s="547">
        <f>'Information Input'!$J$18</f>
        <v>2019</v>
      </c>
      <c r="AV407" s="547" t="s">
        <v>92</v>
      </c>
      <c r="AW407" s="547" t="s">
        <v>93</v>
      </c>
      <c r="AX407" s="547" t="s">
        <v>91</v>
      </c>
      <c r="AY407" s="548" t="s">
        <v>671</v>
      </c>
      <c r="AZ407" s="547">
        <v>28</v>
      </c>
      <c r="BA407" s="549" t="s">
        <v>170</v>
      </c>
      <c r="BB407" s="543" t="s">
        <v>235</v>
      </c>
      <c r="BC407" s="550">
        <f>'Report 2'!$AJ80</f>
        <v>0</v>
      </c>
      <c r="BD407" s="550">
        <f>'Report 2'!$AK80</f>
        <v>0</v>
      </c>
      <c r="BE407" s="550">
        <f>'Report 2'!$AL80</f>
        <v>0</v>
      </c>
      <c r="BF407" s="550">
        <f>'Report 2'!$AM80</f>
        <v>0</v>
      </c>
      <c r="BG407" s="550">
        <f>'Report 2'!$AN80</f>
        <v>0</v>
      </c>
      <c r="BH407" s="550">
        <f>'Report 2'!$AO80</f>
        <v>0</v>
      </c>
      <c r="BI407" s="550">
        <f>'Report 2'!$AP80</f>
        <v>0</v>
      </c>
      <c r="CC407" s="542" t="s">
        <v>669</v>
      </c>
      <c r="CD407" s="1014" t="s">
        <v>672</v>
      </c>
      <c r="CE407" s="1014" t="str">
        <f>'Information Input'!$M$14</f>
        <v xml:space="preserve">      -      </v>
      </c>
      <c r="CF407" s="551" t="s">
        <v>135</v>
      </c>
      <c r="CG407" s="552">
        <f t="shared" si="91"/>
        <v>43466</v>
      </c>
      <c r="CH407" s="552">
        <f t="shared" si="92"/>
        <v>43555</v>
      </c>
      <c r="CI407" s="552">
        <f>'Information Input'!$H$35</f>
        <v>43555</v>
      </c>
      <c r="CJ407" s="551" t="str">
        <f>'Information Input'!$J$22</f>
        <v>Quarterly</v>
      </c>
      <c r="CK407" s="552">
        <f>'Information Input'!$H$30</f>
        <v>43555</v>
      </c>
      <c r="CL407" s="551">
        <f>'Information Input'!$J$18</f>
        <v>2019</v>
      </c>
      <c r="CM407" s="551" t="s">
        <v>103</v>
      </c>
      <c r="CN407" s="1014" t="s">
        <v>242</v>
      </c>
      <c r="CO407" s="542" t="s">
        <v>242</v>
      </c>
      <c r="CP407" s="542" t="s">
        <v>675</v>
      </c>
      <c r="CQ407" s="551">
        <v>47</v>
      </c>
      <c r="CR407" s="542" t="s">
        <v>189</v>
      </c>
      <c r="CS407" s="542" t="s">
        <v>239</v>
      </c>
      <c r="CT407" s="1015">
        <f>'Report 1'!$AV$18</f>
        <v>0</v>
      </c>
      <c r="CU407" s="1016">
        <f>SUMIF('Report 4A'!$G$16:$G$95,$CQ407,'Report 4A'!$BD$16:$BD$95)</f>
        <v>0</v>
      </c>
      <c r="CV407" s="1017">
        <f t="shared" si="84"/>
        <v>0</v>
      </c>
      <c r="CX407" s="557" t="s">
        <v>669</v>
      </c>
      <c r="CY407" s="562" t="s">
        <v>300</v>
      </c>
      <c r="CZ407" s="562" t="str">
        <f>'Information Input'!$M$14</f>
        <v xml:space="preserve">      -      </v>
      </c>
      <c r="DA407" s="559">
        <f>'Information Input'!$H$35</f>
        <v>43555</v>
      </c>
      <c r="DB407" s="562" t="str">
        <f>'Information Input'!$J$22</f>
        <v>Quarterly</v>
      </c>
      <c r="DC407" s="566">
        <f>'Information Input'!$H$30</f>
        <v>43555</v>
      </c>
      <c r="DD407" s="567" t="str">
        <f t="shared" si="88"/>
        <v>201604</v>
      </c>
      <c r="DE407" s="561" t="s">
        <v>96</v>
      </c>
      <c r="DF407" s="561" t="s">
        <v>683</v>
      </c>
      <c r="DG407" s="568">
        <f>'Report 5I'!$AL$108</f>
        <v>0</v>
      </c>
      <c r="DH407" s="569">
        <f>'Report 5I'!$AL$109</f>
        <v>0</v>
      </c>
      <c r="DI407" s="568">
        <f>'Report 5I'!$AL$110</f>
        <v>0</v>
      </c>
      <c r="DJ407" s="568">
        <f>'Report 5I'!$AL$111</f>
        <v>0</v>
      </c>
      <c r="DK407" s="568">
        <f>'Report 5I'!$AL$112</f>
        <v>0</v>
      </c>
      <c r="DL407" s="568">
        <f>'Report 5I'!$AL$113</f>
        <v>0</v>
      </c>
      <c r="DM407" s="568">
        <f>'Report 5I'!$AL$114</f>
        <v>0</v>
      </c>
      <c r="DN407" s="568">
        <f>'Report 5I'!$AL$115</f>
        <v>0</v>
      </c>
      <c r="DO407" s="568">
        <f>'Report 5I'!$AL$116</f>
        <v>0</v>
      </c>
      <c r="DP407" s="568">
        <f>'Report 5I'!$AL$117</f>
        <v>0</v>
      </c>
      <c r="DQ407" s="568">
        <f>'Report 5I'!$AL$118</f>
        <v>0</v>
      </c>
    </row>
    <row r="408" spans="2:121">
      <c r="B408" s="535" t="s">
        <v>669</v>
      </c>
      <c r="C408" s="536">
        <v>1</v>
      </c>
      <c r="D408" s="537" t="str">
        <f>'Information Input'!$M$14</f>
        <v xml:space="preserve">      -      </v>
      </c>
      <c r="E408" s="537" t="s">
        <v>135</v>
      </c>
      <c r="F408" s="538">
        <f t="shared" si="89"/>
        <v>43466</v>
      </c>
      <c r="G408" s="538">
        <f t="shared" si="90"/>
        <v>43555</v>
      </c>
      <c r="H408" s="538">
        <f>'Information Input'!$H$35</f>
        <v>43555</v>
      </c>
      <c r="I408" s="537" t="str">
        <f>'Information Input'!$J$22</f>
        <v>Quarterly</v>
      </c>
      <c r="J408" s="538">
        <f>'Information Input'!$H$30</f>
        <v>43555</v>
      </c>
      <c r="K408" s="537">
        <f>'Information Input'!$J$18</f>
        <v>2019</v>
      </c>
      <c r="L408" s="579" t="s">
        <v>101</v>
      </c>
      <c r="M408" s="540" t="s">
        <v>102</v>
      </c>
      <c r="N408" s="541" t="s">
        <v>103</v>
      </c>
      <c r="O408" s="542" t="s">
        <v>671</v>
      </c>
      <c r="P408" s="537">
        <v>43</v>
      </c>
      <c r="Q408" s="541" t="s">
        <v>185</v>
      </c>
      <c r="R408" s="541" t="s">
        <v>233</v>
      </c>
      <c r="S408" s="543">
        <f>'Report 1'!$AB$18</f>
        <v>0</v>
      </c>
      <c r="T408" s="544">
        <f>'Report 1'!$AB$63</f>
        <v>0</v>
      </c>
      <c r="U408" s="545">
        <f>'Report 1'!$AB$149</f>
        <v>0</v>
      </c>
      <c r="AL408" s="546" t="s">
        <v>669</v>
      </c>
      <c r="AM408" s="547">
        <v>2</v>
      </c>
      <c r="AN408" s="547" t="str">
        <f>'Information Input'!$M$14</f>
        <v xml:space="preserve">      -      </v>
      </c>
      <c r="AO408" s="547" t="s">
        <v>139</v>
      </c>
      <c r="AP408" s="538">
        <f>'Information Input'!$H$33</f>
        <v>43466</v>
      </c>
      <c r="AQ408" s="538">
        <f>'Information Input'!$H$34</f>
        <v>43555</v>
      </c>
      <c r="AR408" s="538">
        <f>'Information Input'!$H$35</f>
        <v>43555</v>
      </c>
      <c r="AS408" s="547" t="str">
        <f>'Information Input'!$J$22</f>
        <v>Quarterly</v>
      </c>
      <c r="AT408" s="538">
        <f>'Information Input'!$H$30</f>
        <v>43555</v>
      </c>
      <c r="AU408" s="547">
        <f>'Information Input'!$J$18</f>
        <v>2019</v>
      </c>
      <c r="AV408" s="547" t="s">
        <v>92</v>
      </c>
      <c r="AW408" s="547" t="s">
        <v>93</v>
      </c>
      <c r="AX408" s="547" t="s">
        <v>91</v>
      </c>
      <c r="AY408" s="548" t="s">
        <v>671</v>
      </c>
      <c r="AZ408" s="547">
        <v>29</v>
      </c>
      <c r="BA408" s="549" t="s">
        <v>171</v>
      </c>
      <c r="BB408" s="543" t="s">
        <v>238</v>
      </c>
      <c r="BC408" s="550">
        <f>'Report 2'!$AJ81</f>
        <v>0</v>
      </c>
      <c r="BD408" s="550">
        <f>'Report 2'!$AK81</f>
        <v>0</v>
      </c>
      <c r="BE408" s="550">
        <f>'Report 2'!$AL81</f>
        <v>0</v>
      </c>
      <c r="BF408" s="550">
        <f>'Report 2'!$AM81</f>
        <v>0</v>
      </c>
      <c r="BG408" s="550">
        <f>'Report 2'!$AN81</f>
        <v>0</v>
      </c>
      <c r="BH408" s="550">
        <f>'Report 2'!$AO81</f>
        <v>0</v>
      </c>
      <c r="BI408" s="550">
        <f>'Report 2'!$AP81</f>
        <v>0</v>
      </c>
      <c r="CC408" s="542" t="s">
        <v>669</v>
      </c>
      <c r="CD408" s="1014" t="s">
        <v>672</v>
      </c>
      <c r="CE408" s="1014" t="str">
        <f>'Information Input'!$M$14</f>
        <v xml:space="preserve">      -      </v>
      </c>
      <c r="CF408" s="551" t="s">
        <v>135</v>
      </c>
      <c r="CG408" s="552">
        <f t="shared" si="91"/>
        <v>43466</v>
      </c>
      <c r="CH408" s="552">
        <f t="shared" si="92"/>
        <v>43555</v>
      </c>
      <c r="CI408" s="552">
        <f>'Information Input'!$H$35</f>
        <v>43555</v>
      </c>
      <c r="CJ408" s="551" t="str">
        <f>'Information Input'!$J$22</f>
        <v>Quarterly</v>
      </c>
      <c r="CK408" s="552">
        <f>'Information Input'!$H$30</f>
        <v>43555</v>
      </c>
      <c r="CL408" s="551">
        <f>'Information Input'!$J$18</f>
        <v>2019</v>
      </c>
      <c r="CM408" s="551" t="s">
        <v>103</v>
      </c>
      <c r="CN408" s="1014" t="s">
        <v>242</v>
      </c>
      <c r="CO408" s="542" t="s">
        <v>242</v>
      </c>
      <c r="CP408" s="542" t="s">
        <v>675</v>
      </c>
      <c r="CQ408" s="551">
        <v>48</v>
      </c>
      <c r="CR408" s="542" t="s">
        <v>190</v>
      </c>
      <c r="CS408" s="542" t="s">
        <v>239</v>
      </c>
      <c r="CT408" s="1015">
        <f>'Report 1'!$AV$18</f>
        <v>0</v>
      </c>
      <c r="CU408" s="1016">
        <f>SUMIF('Report 4A'!$G$16:$G$95,$CQ408,'Report 4A'!$BD$16:$BD$95)</f>
        <v>0</v>
      </c>
      <c r="CV408" s="1017">
        <f t="shared" si="84"/>
        <v>0</v>
      </c>
      <c r="CX408" s="527" t="s">
        <v>669</v>
      </c>
      <c r="CY408" s="517" t="s">
        <v>300</v>
      </c>
      <c r="CZ408" s="517" t="str">
        <f>'Information Input'!$M$14</f>
        <v xml:space="preserve">      -      </v>
      </c>
      <c r="DA408" s="519">
        <f>'Information Input'!$H$35</f>
        <v>43555</v>
      </c>
      <c r="DB408" s="517" t="str">
        <f>'Information Input'!$J$22</f>
        <v>Quarterly</v>
      </c>
      <c r="DC408" s="519">
        <f>'Information Input'!$H$30</f>
        <v>43555</v>
      </c>
      <c r="DD408" s="533" t="str">
        <f t="shared" si="88"/>
        <v>201903</v>
      </c>
      <c r="DE408" s="522" t="s">
        <v>103</v>
      </c>
      <c r="DF408" s="522" t="s">
        <v>683</v>
      </c>
      <c r="DG408" s="525">
        <f>'Report 5I'!$C$161</f>
        <v>0</v>
      </c>
      <c r="DH408" s="531">
        <f>'Report 5I'!$C$162</f>
        <v>0</v>
      </c>
      <c r="DI408" s="525">
        <f>'Report 5I'!$C$163</f>
        <v>0</v>
      </c>
      <c r="DJ408" s="525">
        <f>'Report 5I'!$C$164</f>
        <v>0</v>
      </c>
      <c r="DK408" s="525">
        <f>'Report 5I'!$C$165</f>
        <v>0</v>
      </c>
      <c r="DL408" s="525">
        <f>'Report 5I'!$C$166</f>
        <v>0</v>
      </c>
      <c r="DM408" s="525">
        <f>'Report 5I'!$C$167</f>
        <v>0</v>
      </c>
      <c r="DN408" s="525">
        <f>'Report 5I'!$C$168</f>
        <v>0</v>
      </c>
      <c r="DO408" s="525">
        <f>'Report 5I'!$C$169</f>
        <v>0</v>
      </c>
      <c r="DP408" s="525">
        <f>'Report 5I'!$C$170</f>
        <v>0</v>
      </c>
      <c r="DQ408" s="525">
        <f>'Report 5I'!$C$171</f>
        <v>0</v>
      </c>
    </row>
    <row r="409" spans="2:121">
      <c r="B409" s="535" t="s">
        <v>669</v>
      </c>
      <c r="C409" s="536">
        <v>1</v>
      </c>
      <c r="D409" s="537" t="str">
        <f>'Information Input'!$M$14</f>
        <v xml:space="preserve">      -      </v>
      </c>
      <c r="E409" s="537" t="s">
        <v>135</v>
      </c>
      <c r="F409" s="538">
        <f t="shared" si="89"/>
        <v>43466</v>
      </c>
      <c r="G409" s="538">
        <f t="shared" si="90"/>
        <v>43555</v>
      </c>
      <c r="H409" s="538">
        <f>'Information Input'!$H$35</f>
        <v>43555</v>
      </c>
      <c r="I409" s="537" t="str">
        <f>'Information Input'!$J$22</f>
        <v>Quarterly</v>
      </c>
      <c r="J409" s="538">
        <f>'Information Input'!$H$30</f>
        <v>43555</v>
      </c>
      <c r="K409" s="537">
        <f>'Information Input'!$J$18</f>
        <v>2019</v>
      </c>
      <c r="L409" s="579" t="s">
        <v>101</v>
      </c>
      <c r="M409" s="540" t="s">
        <v>102</v>
      </c>
      <c r="N409" s="541" t="s">
        <v>103</v>
      </c>
      <c r="O409" s="542" t="s">
        <v>674</v>
      </c>
      <c r="P409" s="537">
        <v>44</v>
      </c>
      <c r="Q409" s="541" t="s">
        <v>186</v>
      </c>
      <c r="R409" s="541" t="s">
        <v>239</v>
      </c>
      <c r="S409" s="543">
        <f>'Report 1'!$AB$18</f>
        <v>0</v>
      </c>
      <c r="T409" s="544">
        <f>'Report 1'!$AB$64</f>
        <v>0</v>
      </c>
      <c r="U409" s="545">
        <f>'Report 1'!$AB$150</f>
        <v>0</v>
      </c>
      <c r="AL409" s="546" t="s">
        <v>669</v>
      </c>
      <c r="AM409" s="547">
        <v>2</v>
      </c>
      <c r="AN409" s="547" t="str">
        <f>'Information Input'!$M$14</f>
        <v xml:space="preserve">      -      </v>
      </c>
      <c r="AO409" s="547" t="s">
        <v>139</v>
      </c>
      <c r="AP409" s="538">
        <f>'Information Input'!$H$33</f>
        <v>43466</v>
      </c>
      <c r="AQ409" s="538">
        <f>'Information Input'!$H$34</f>
        <v>43555</v>
      </c>
      <c r="AR409" s="538">
        <f>'Information Input'!$H$35</f>
        <v>43555</v>
      </c>
      <c r="AS409" s="547" t="str">
        <f>'Information Input'!$J$22</f>
        <v>Quarterly</v>
      </c>
      <c r="AT409" s="538">
        <f>'Information Input'!$H$30</f>
        <v>43555</v>
      </c>
      <c r="AU409" s="547">
        <f>'Information Input'!$J$18</f>
        <v>2019</v>
      </c>
      <c r="AV409" s="547" t="s">
        <v>92</v>
      </c>
      <c r="AW409" s="547" t="s">
        <v>93</v>
      </c>
      <c r="AX409" s="547" t="s">
        <v>91</v>
      </c>
      <c r="AY409" s="548" t="s">
        <v>671</v>
      </c>
      <c r="AZ409" s="547">
        <v>30</v>
      </c>
      <c r="BA409" s="549" t="s">
        <v>172</v>
      </c>
      <c r="BB409" s="543" t="s">
        <v>238</v>
      </c>
      <c r="BC409" s="550">
        <f>'Report 2'!$AJ82</f>
        <v>0</v>
      </c>
      <c r="BD409" s="550">
        <f>'Report 2'!$AK82</f>
        <v>0</v>
      </c>
      <c r="BE409" s="550">
        <f>'Report 2'!$AL82</f>
        <v>0</v>
      </c>
      <c r="BF409" s="550">
        <f>'Report 2'!$AM82</f>
        <v>0</v>
      </c>
      <c r="BG409" s="550">
        <f>'Report 2'!$AN82</f>
        <v>0</v>
      </c>
      <c r="BH409" s="550">
        <f>'Report 2'!$AO82</f>
        <v>0</v>
      </c>
      <c r="BI409" s="550">
        <f>'Report 2'!$AP82</f>
        <v>0</v>
      </c>
      <c r="CC409" s="542" t="s">
        <v>669</v>
      </c>
      <c r="CD409" s="1014" t="s">
        <v>672</v>
      </c>
      <c r="CE409" s="1014" t="str">
        <f>'Information Input'!$M$14</f>
        <v xml:space="preserve">      -      </v>
      </c>
      <c r="CF409" s="551" t="s">
        <v>135</v>
      </c>
      <c r="CG409" s="552">
        <f t="shared" si="91"/>
        <v>43466</v>
      </c>
      <c r="CH409" s="552">
        <f t="shared" si="92"/>
        <v>43555</v>
      </c>
      <c r="CI409" s="552">
        <f>'Information Input'!$H$35</f>
        <v>43555</v>
      </c>
      <c r="CJ409" s="551" t="str">
        <f>'Information Input'!$J$22</f>
        <v>Quarterly</v>
      </c>
      <c r="CK409" s="552">
        <f>'Information Input'!$H$30</f>
        <v>43555</v>
      </c>
      <c r="CL409" s="551">
        <f>'Information Input'!$J$18</f>
        <v>2019</v>
      </c>
      <c r="CM409" s="551" t="s">
        <v>103</v>
      </c>
      <c r="CN409" s="1014" t="s">
        <v>242</v>
      </c>
      <c r="CO409" s="542" t="s">
        <v>242</v>
      </c>
      <c r="CP409" s="542" t="s">
        <v>675</v>
      </c>
      <c r="CQ409" s="551">
        <v>49</v>
      </c>
      <c r="CR409" s="542" t="s">
        <v>191</v>
      </c>
      <c r="CS409" s="542" t="s">
        <v>239</v>
      </c>
      <c r="CT409" s="1015">
        <f>'Report 1'!$AV$18</f>
        <v>0</v>
      </c>
      <c r="CU409" s="1016">
        <f>SUMIF('Report 4A'!$G$16:$G$95,$CQ409,'Report 4A'!$BD$16:$BD$95)</f>
        <v>0</v>
      </c>
      <c r="CV409" s="1017">
        <f t="shared" si="84"/>
        <v>0</v>
      </c>
      <c r="CX409" s="546" t="s">
        <v>669</v>
      </c>
      <c r="CY409" s="537" t="s">
        <v>300</v>
      </c>
      <c r="CZ409" s="537" t="str">
        <f>'Information Input'!$M$14</f>
        <v xml:space="preserve">      -      </v>
      </c>
      <c r="DA409" s="538">
        <f>'Information Input'!$H$35</f>
        <v>43555</v>
      </c>
      <c r="DB409" s="537" t="str">
        <f>'Information Input'!$J$22</f>
        <v>Quarterly</v>
      </c>
      <c r="DC409" s="552">
        <f>'Information Input'!$H$30</f>
        <v>43555</v>
      </c>
      <c r="DD409" s="553" t="str">
        <f t="shared" si="88"/>
        <v>201902</v>
      </c>
      <c r="DE409" s="541" t="s">
        <v>103</v>
      </c>
      <c r="DF409" s="541" t="s">
        <v>683</v>
      </c>
      <c r="DG409" s="544">
        <f>'Report 5I'!$D$161</f>
        <v>0</v>
      </c>
      <c r="DH409" s="550">
        <f>'Report 5I'!$D$162</f>
        <v>0</v>
      </c>
      <c r="DI409" s="544">
        <f>'Report 5I'!$D$163</f>
        <v>0</v>
      </c>
      <c r="DJ409" s="544">
        <f>'Report 5I'!$D$164</f>
        <v>0</v>
      </c>
      <c r="DK409" s="544">
        <f>'Report 5I'!$D$165</f>
        <v>0</v>
      </c>
      <c r="DL409" s="544">
        <f>'Report 5I'!$D$166</f>
        <v>0</v>
      </c>
      <c r="DM409" s="544">
        <f>'Report 5I'!$D$167</f>
        <v>0</v>
      </c>
      <c r="DN409" s="544">
        <f>'Report 5I'!$D$168</f>
        <v>0</v>
      </c>
      <c r="DO409" s="544">
        <f>'Report 5I'!$D$169</f>
        <v>0</v>
      </c>
      <c r="DP409" s="544">
        <f>'Report 5I'!$D$170</f>
        <v>0</v>
      </c>
      <c r="DQ409" s="544">
        <f>'Report 5I'!$D$171</f>
        <v>0</v>
      </c>
    </row>
    <row r="410" spans="2:121">
      <c r="B410" s="535" t="s">
        <v>669</v>
      </c>
      <c r="C410" s="536">
        <v>1</v>
      </c>
      <c r="D410" s="537" t="str">
        <f>'Information Input'!$M$14</f>
        <v xml:space="preserve">      -      </v>
      </c>
      <c r="E410" s="537" t="s">
        <v>135</v>
      </c>
      <c r="F410" s="538">
        <f t="shared" si="89"/>
        <v>43466</v>
      </c>
      <c r="G410" s="538">
        <f t="shared" si="90"/>
        <v>43555</v>
      </c>
      <c r="H410" s="538">
        <f>'Information Input'!$H$35</f>
        <v>43555</v>
      </c>
      <c r="I410" s="537" t="str">
        <f>'Information Input'!$J$22</f>
        <v>Quarterly</v>
      </c>
      <c r="J410" s="538">
        <f>'Information Input'!$H$30</f>
        <v>43555</v>
      </c>
      <c r="K410" s="537">
        <f>'Information Input'!$J$18</f>
        <v>2019</v>
      </c>
      <c r="L410" s="579" t="s">
        <v>101</v>
      </c>
      <c r="M410" s="540" t="s">
        <v>102</v>
      </c>
      <c r="N410" s="541" t="s">
        <v>103</v>
      </c>
      <c r="O410" s="542" t="s">
        <v>675</v>
      </c>
      <c r="P410" s="537">
        <v>45</v>
      </c>
      <c r="Q410" s="541" t="s">
        <v>187</v>
      </c>
      <c r="R410" s="541" t="s">
        <v>239</v>
      </c>
      <c r="S410" s="543">
        <f>'Report 1'!$AB$18</f>
        <v>0</v>
      </c>
      <c r="T410" s="544">
        <f>'Report 1'!$AB$65</f>
        <v>0</v>
      </c>
      <c r="U410" s="545">
        <f>'Report 1'!$AB$151</f>
        <v>0</v>
      </c>
      <c r="AL410" s="546" t="s">
        <v>669</v>
      </c>
      <c r="AM410" s="547">
        <v>2</v>
      </c>
      <c r="AN410" s="547" t="str">
        <f>'Information Input'!$M$14</f>
        <v xml:space="preserve">      -      </v>
      </c>
      <c r="AO410" s="547" t="s">
        <v>139</v>
      </c>
      <c r="AP410" s="538">
        <f>'Information Input'!$H$33</f>
        <v>43466</v>
      </c>
      <c r="AQ410" s="538">
        <f>'Information Input'!$H$34</f>
        <v>43555</v>
      </c>
      <c r="AR410" s="538">
        <f>'Information Input'!$H$35</f>
        <v>43555</v>
      </c>
      <c r="AS410" s="547" t="str">
        <f>'Information Input'!$J$22</f>
        <v>Quarterly</v>
      </c>
      <c r="AT410" s="538">
        <f>'Information Input'!$H$30</f>
        <v>43555</v>
      </c>
      <c r="AU410" s="547">
        <f>'Information Input'!$J$18</f>
        <v>2019</v>
      </c>
      <c r="AV410" s="547" t="s">
        <v>92</v>
      </c>
      <c r="AW410" s="547" t="s">
        <v>93</v>
      </c>
      <c r="AX410" s="547" t="s">
        <v>91</v>
      </c>
      <c r="AY410" s="548" t="s">
        <v>671</v>
      </c>
      <c r="AZ410" s="547">
        <v>31</v>
      </c>
      <c r="BA410" s="549" t="s">
        <v>173</v>
      </c>
      <c r="BB410" s="543" t="s">
        <v>233</v>
      </c>
      <c r="BC410" s="550">
        <f>'Report 2'!$AJ83</f>
        <v>0</v>
      </c>
      <c r="BD410" s="550">
        <f>'Report 2'!$AK83</f>
        <v>0</v>
      </c>
      <c r="BE410" s="550">
        <f>'Report 2'!$AL83</f>
        <v>0</v>
      </c>
      <c r="BF410" s="550">
        <f>'Report 2'!$AM83</f>
        <v>0</v>
      </c>
      <c r="BG410" s="550">
        <f>'Report 2'!$AN83</f>
        <v>0</v>
      </c>
      <c r="BH410" s="550">
        <f>'Report 2'!$AO83</f>
        <v>0</v>
      </c>
      <c r="BI410" s="550">
        <f>'Report 2'!$AP83</f>
        <v>0</v>
      </c>
      <c r="CC410" s="542" t="s">
        <v>669</v>
      </c>
      <c r="CD410" s="1014" t="s">
        <v>672</v>
      </c>
      <c r="CE410" s="1014" t="str">
        <f>'Information Input'!$M$14</f>
        <v xml:space="preserve">      -      </v>
      </c>
      <c r="CF410" s="551" t="s">
        <v>135</v>
      </c>
      <c r="CG410" s="552">
        <f t="shared" si="91"/>
        <v>43466</v>
      </c>
      <c r="CH410" s="552">
        <f t="shared" si="92"/>
        <v>43555</v>
      </c>
      <c r="CI410" s="552">
        <f>'Information Input'!$H$35</f>
        <v>43555</v>
      </c>
      <c r="CJ410" s="551" t="str">
        <f>'Information Input'!$J$22</f>
        <v>Quarterly</v>
      </c>
      <c r="CK410" s="552">
        <f>'Information Input'!$H$30</f>
        <v>43555</v>
      </c>
      <c r="CL410" s="551">
        <f>'Information Input'!$J$18</f>
        <v>2019</v>
      </c>
      <c r="CM410" s="551" t="s">
        <v>103</v>
      </c>
      <c r="CN410" s="1014" t="s">
        <v>242</v>
      </c>
      <c r="CO410" s="542" t="s">
        <v>242</v>
      </c>
      <c r="CP410" s="542" t="s">
        <v>675</v>
      </c>
      <c r="CQ410" s="551">
        <v>50</v>
      </c>
      <c r="CR410" s="542" t="s">
        <v>192</v>
      </c>
      <c r="CS410" s="542" t="s">
        <v>239</v>
      </c>
      <c r="CT410" s="1015">
        <f>'Report 1'!$AV$18</f>
        <v>0</v>
      </c>
      <c r="CU410" s="1016">
        <f>SUMIF('Report 4A'!$G$16:$G$95,$CQ410,'Report 4A'!$BD$16:$BD$95)</f>
        <v>0</v>
      </c>
      <c r="CV410" s="1017">
        <f t="shared" si="84"/>
        <v>0</v>
      </c>
      <c r="CX410" s="546" t="s">
        <v>669</v>
      </c>
      <c r="CY410" s="537" t="s">
        <v>300</v>
      </c>
      <c r="CZ410" s="537" t="str">
        <f>'Information Input'!$M$14</f>
        <v xml:space="preserve">      -      </v>
      </c>
      <c r="DA410" s="538">
        <f>'Information Input'!$H$35</f>
        <v>43555</v>
      </c>
      <c r="DB410" s="537" t="str">
        <f>'Information Input'!$J$22</f>
        <v>Quarterly</v>
      </c>
      <c r="DC410" s="552">
        <f>'Information Input'!$H$30</f>
        <v>43555</v>
      </c>
      <c r="DD410" s="553" t="str">
        <f t="shared" si="88"/>
        <v>201901</v>
      </c>
      <c r="DE410" s="541" t="s">
        <v>103</v>
      </c>
      <c r="DF410" s="541" t="s">
        <v>683</v>
      </c>
      <c r="DG410" s="544">
        <f>'Report 5I'!$E$161</f>
        <v>0</v>
      </c>
      <c r="DH410" s="550">
        <f>'Report 5I'!$E$162</f>
        <v>0</v>
      </c>
      <c r="DI410" s="544">
        <f>'Report 5I'!$E$163</f>
        <v>0</v>
      </c>
      <c r="DJ410" s="544">
        <f>'Report 5I'!$E$164</f>
        <v>0</v>
      </c>
      <c r="DK410" s="544">
        <f>'Report 5I'!$E$165</f>
        <v>0</v>
      </c>
      <c r="DL410" s="544">
        <f>'Report 5I'!$E$166</f>
        <v>0</v>
      </c>
      <c r="DM410" s="544">
        <f>'Report 5I'!$E$167</f>
        <v>0</v>
      </c>
      <c r="DN410" s="544">
        <f>'Report 5I'!$E$168</f>
        <v>0</v>
      </c>
      <c r="DO410" s="544">
        <f>'Report 5I'!$E$169</f>
        <v>0</v>
      </c>
      <c r="DP410" s="544">
        <f>'Report 5I'!$E$170</f>
        <v>0</v>
      </c>
      <c r="DQ410" s="544">
        <f>'Report 5I'!$E$171</f>
        <v>0</v>
      </c>
    </row>
    <row r="411" spans="2:121">
      <c r="B411" s="535" t="s">
        <v>669</v>
      </c>
      <c r="C411" s="536">
        <v>1</v>
      </c>
      <c r="D411" s="537" t="str">
        <f>'Information Input'!$M$14</f>
        <v xml:space="preserve">      -      </v>
      </c>
      <c r="E411" s="537" t="s">
        <v>135</v>
      </c>
      <c r="F411" s="538">
        <f t="shared" si="89"/>
        <v>43466</v>
      </c>
      <c r="G411" s="538">
        <f t="shared" si="90"/>
        <v>43555</v>
      </c>
      <c r="H411" s="538">
        <f>'Information Input'!$H$35</f>
        <v>43555</v>
      </c>
      <c r="I411" s="537" t="str">
        <f>'Information Input'!$J$22</f>
        <v>Quarterly</v>
      </c>
      <c r="J411" s="538">
        <f>'Information Input'!$H$30</f>
        <v>43555</v>
      </c>
      <c r="K411" s="537">
        <f>'Information Input'!$J$18</f>
        <v>2019</v>
      </c>
      <c r="L411" s="579" t="s">
        <v>101</v>
      </c>
      <c r="M411" s="540" t="s">
        <v>102</v>
      </c>
      <c r="N411" s="541" t="s">
        <v>103</v>
      </c>
      <c r="O411" s="542" t="s">
        <v>675</v>
      </c>
      <c r="P411" s="537">
        <v>46</v>
      </c>
      <c r="Q411" s="541" t="s">
        <v>188</v>
      </c>
      <c r="R411" s="541" t="s">
        <v>239</v>
      </c>
      <c r="S411" s="543">
        <f>'Report 1'!$AB$18</f>
        <v>0</v>
      </c>
      <c r="T411" s="544">
        <f>'Report 1'!$AB$66</f>
        <v>0</v>
      </c>
      <c r="U411" s="545">
        <f>'Report 1'!$AB$152</f>
        <v>0</v>
      </c>
      <c r="AL411" s="546" t="s">
        <v>669</v>
      </c>
      <c r="AM411" s="547">
        <v>2</v>
      </c>
      <c r="AN411" s="547" t="str">
        <f>'Information Input'!$M$14</f>
        <v xml:space="preserve">      -      </v>
      </c>
      <c r="AO411" s="547" t="s">
        <v>139</v>
      </c>
      <c r="AP411" s="538">
        <f>'Information Input'!$H$33</f>
        <v>43466</v>
      </c>
      <c r="AQ411" s="538">
        <f>'Information Input'!$H$34</f>
        <v>43555</v>
      </c>
      <c r="AR411" s="538">
        <f>'Information Input'!$H$35</f>
        <v>43555</v>
      </c>
      <c r="AS411" s="547" t="str">
        <f>'Information Input'!$J$22</f>
        <v>Quarterly</v>
      </c>
      <c r="AT411" s="538">
        <f>'Information Input'!$H$30</f>
        <v>43555</v>
      </c>
      <c r="AU411" s="547">
        <f>'Information Input'!$J$18</f>
        <v>2019</v>
      </c>
      <c r="AV411" s="547" t="s">
        <v>92</v>
      </c>
      <c r="AW411" s="547" t="s">
        <v>93</v>
      </c>
      <c r="AX411" s="547" t="s">
        <v>91</v>
      </c>
      <c r="AY411" s="548" t="s">
        <v>671</v>
      </c>
      <c r="AZ411" s="547">
        <v>32</v>
      </c>
      <c r="BA411" s="549" t="s">
        <v>174</v>
      </c>
      <c r="BB411" s="543" t="s">
        <v>238</v>
      </c>
      <c r="BC411" s="550">
        <f>'Report 2'!$AJ84</f>
        <v>0</v>
      </c>
      <c r="BD411" s="550">
        <f>'Report 2'!$AK84</f>
        <v>0</v>
      </c>
      <c r="BE411" s="550">
        <f>'Report 2'!$AL84</f>
        <v>0</v>
      </c>
      <c r="BF411" s="550">
        <f>'Report 2'!$AM84</f>
        <v>0</v>
      </c>
      <c r="BG411" s="550">
        <f>'Report 2'!$AN84</f>
        <v>0</v>
      </c>
      <c r="BH411" s="550">
        <f>'Report 2'!$AO84</f>
        <v>0</v>
      </c>
      <c r="BI411" s="550">
        <f>'Report 2'!$AP84</f>
        <v>0</v>
      </c>
      <c r="CC411" s="575" t="s">
        <v>669</v>
      </c>
      <c r="CD411" s="1019" t="s">
        <v>672</v>
      </c>
      <c r="CE411" s="1019" t="str">
        <f>'Information Input'!$M$14</f>
        <v xml:space="preserve">      -      </v>
      </c>
      <c r="CF411" s="570" t="s">
        <v>135</v>
      </c>
      <c r="CG411" s="566">
        <f t="shared" si="91"/>
        <v>43466</v>
      </c>
      <c r="CH411" s="566">
        <f t="shared" si="92"/>
        <v>43555</v>
      </c>
      <c r="CI411" s="566">
        <f>'Information Input'!$H$35</f>
        <v>43555</v>
      </c>
      <c r="CJ411" s="570" t="str">
        <f>'Information Input'!$J$22</f>
        <v>Quarterly</v>
      </c>
      <c r="CK411" s="566">
        <f>'Information Input'!$H$30</f>
        <v>43555</v>
      </c>
      <c r="CL411" s="570">
        <f>'Information Input'!$J$18</f>
        <v>2019</v>
      </c>
      <c r="CM411" s="570" t="s">
        <v>103</v>
      </c>
      <c r="CN411" s="1019" t="s">
        <v>242</v>
      </c>
      <c r="CO411" s="575" t="s">
        <v>242</v>
      </c>
      <c r="CP411" s="575" t="s">
        <v>675</v>
      </c>
      <c r="CQ411" s="570">
        <v>51</v>
      </c>
      <c r="CR411" s="575" t="s">
        <v>193</v>
      </c>
      <c r="CS411" s="575" t="s">
        <v>239</v>
      </c>
      <c r="CT411" s="1020">
        <f>'Report 1'!$AV$18</f>
        <v>0</v>
      </c>
      <c r="CU411" s="1021">
        <f>SUMIF('Report 4A'!$G$16:$G$95,$CQ411,'Report 4A'!$BD$16:$BD$95)</f>
        <v>0</v>
      </c>
      <c r="CV411" s="1022">
        <f t="shared" si="84"/>
        <v>0</v>
      </c>
      <c r="CX411" s="546" t="s">
        <v>669</v>
      </c>
      <c r="CY411" s="537" t="s">
        <v>300</v>
      </c>
      <c r="CZ411" s="537" t="str">
        <f>'Information Input'!$M$14</f>
        <v xml:space="preserve">      -      </v>
      </c>
      <c r="DA411" s="538">
        <f>'Information Input'!$H$35</f>
        <v>43555</v>
      </c>
      <c r="DB411" s="537" t="str">
        <f>'Information Input'!$J$22</f>
        <v>Quarterly</v>
      </c>
      <c r="DC411" s="552">
        <f>'Information Input'!$H$30</f>
        <v>43555</v>
      </c>
      <c r="DD411" s="553" t="str">
        <f t="shared" si="88"/>
        <v>201812</v>
      </c>
      <c r="DE411" s="541" t="s">
        <v>103</v>
      </c>
      <c r="DF411" s="541" t="s">
        <v>683</v>
      </c>
      <c r="DG411" s="544">
        <f>'Report 5I'!$F$161</f>
        <v>0</v>
      </c>
      <c r="DH411" s="550">
        <f>'Report 5I'!$F$162</f>
        <v>0</v>
      </c>
      <c r="DI411" s="544">
        <f>'Report 5I'!$F$163</f>
        <v>0</v>
      </c>
      <c r="DJ411" s="544">
        <f>'Report 5I'!$F$164</f>
        <v>0</v>
      </c>
      <c r="DK411" s="544">
        <f>'Report 5I'!$F$165</f>
        <v>0</v>
      </c>
      <c r="DL411" s="544">
        <f>'Report 5I'!$F$166</f>
        <v>0</v>
      </c>
      <c r="DM411" s="544">
        <f>'Report 5I'!$F$167</f>
        <v>0</v>
      </c>
      <c r="DN411" s="544">
        <f>'Report 5I'!$F$168</f>
        <v>0</v>
      </c>
      <c r="DO411" s="544">
        <f>'Report 5I'!$F$169</f>
        <v>0</v>
      </c>
      <c r="DP411" s="544">
        <f>'Report 5I'!$F$170</f>
        <v>0</v>
      </c>
      <c r="DQ411" s="544">
        <f>'Report 5I'!$F$171</f>
        <v>0</v>
      </c>
    </row>
    <row r="412" spans="2:121">
      <c r="B412" s="535" t="s">
        <v>669</v>
      </c>
      <c r="C412" s="536">
        <v>1</v>
      </c>
      <c r="D412" s="537" t="str">
        <f>'Information Input'!$M$14</f>
        <v xml:space="preserve">      -      </v>
      </c>
      <c r="E412" s="537" t="s">
        <v>135</v>
      </c>
      <c r="F412" s="538">
        <f t="shared" si="89"/>
        <v>43466</v>
      </c>
      <c r="G412" s="538">
        <f t="shared" si="90"/>
        <v>43555</v>
      </c>
      <c r="H412" s="538">
        <f>'Information Input'!$H$35</f>
        <v>43555</v>
      </c>
      <c r="I412" s="537" t="str">
        <f>'Information Input'!$J$22</f>
        <v>Quarterly</v>
      </c>
      <c r="J412" s="538">
        <f>'Information Input'!$H$30</f>
        <v>43555</v>
      </c>
      <c r="K412" s="537">
        <f>'Information Input'!$J$18</f>
        <v>2019</v>
      </c>
      <c r="L412" s="579" t="s">
        <v>101</v>
      </c>
      <c r="M412" s="540" t="s">
        <v>102</v>
      </c>
      <c r="N412" s="541" t="s">
        <v>103</v>
      </c>
      <c r="O412" s="542" t="s">
        <v>675</v>
      </c>
      <c r="P412" s="537">
        <v>47</v>
      </c>
      <c r="Q412" s="541" t="s">
        <v>189</v>
      </c>
      <c r="R412" s="541" t="s">
        <v>239</v>
      </c>
      <c r="S412" s="543">
        <f>'Report 1'!$AB$18</f>
        <v>0</v>
      </c>
      <c r="T412" s="544">
        <f>'Report 1'!$AB$67</f>
        <v>0</v>
      </c>
      <c r="U412" s="545">
        <f>'Report 1'!$AB$153</f>
        <v>0</v>
      </c>
      <c r="AL412" s="546" t="s">
        <v>669</v>
      </c>
      <c r="AM412" s="547">
        <v>2</v>
      </c>
      <c r="AN412" s="547" t="str">
        <f>'Information Input'!$M$14</f>
        <v xml:space="preserve">      -      </v>
      </c>
      <c r="AO412" s="547" t="s">
        <v>139</v>
      </c>
      <c r="AP412" s="538">
        <f>'Information Input'!$H$33</f>
        <v>43466</v>
      </c>
      <c r="AQ412" s="538">
        <f>'Information Input'!$H$34</f>
        <v>43555</v>
      </c>
      <c r="AR412" s="538">
        <f>'Information Input'!$H$35</f>
        <v>43555</v>
      </c>
      <c r="AS412" s="547" t="str">
        <f>'Information Input'!$J$22</f>
        <v>Quarterly</v>
      </c>
      <c r="AT412" s="538">
        <f>'Information Input'!$H$30</f>
        <v>43555</v>
      </c>
      <c r="AU412" s="547">
        <f>'Information Input'!$J$18</f>
        <v>2019</v>
      </c>
      <c r="AV412" s="547" t="s">
        <v>92</v>
      </c>
      <c r="AW412" s="547" t="s">
        <v>93</v>
      </c>
      <c r="AX412" s="547" t="s">
        <v>91</v>
      </c>
      <c r="AY412" s="548" t="s">
        <v>671</v>
      </c>
      <c r="AZ412" s="547">
        <v>33</v>
      </c>
      <c r="BA412" s="549" t="s">
        <v>175</v>
      </c>
      <c r="BB412" s="543" t="s">
        <v>233</v>
      </c>
      <c r="BC412" s="550">
        <f>'Report 2'!$AJ85</f>
        <v>0</v>
      </c>
      <c r="BD412" s="550">
        <f>'Report 2'!$AK85</f>
        <v>0</v>
      </c>
      <c r="BE412" s="550">
        <f>'Report 2'!$AL85</f>
        <v>0</v>
      </c>
      <c r="BF412" s="550">
        <f>'Report 2'!$AM85</f>
        <v>0</v>
      </c>
      <c r="BG412" s="550">
        <f>'Report 2'!$AN85</f>
        <v>0</v>
      </c>
      <c r="BH412" s="550">
        <f>'Report 2'!$AO85</f>
        <v>0</v>
      </c>
      <c r="BI412" s="550">
        <f>'Report 2'!$AP85</f>
        <v>0</v>
      </c>
      <c r="CC412" s="523" t="s">
        <v>669</v>
      </c>
      <c r="CD412" s="1010" t="s">
        <v>672</v>
      </c>
      <c r="CE412" s="1010" t="str">
        <f>'Information Input'!$M$14</f>
        <v xml:space="preserve">      -      </v>
      </c>
      <c r="CF412" s="532" t="s">
        <v>135</v>
      </c>
      <c r="CG412" s="519">
        <f t="shared" si="91"/>
        <v>43466</v>
      </c>
      <c r="CH412" s="519">
        <f t="shared" si="92"/>
        <v>43555</v>
      </c>
      <c r="CI412" s="519">
        <f>'Information Input'!$H$35</f>
        <v>43555</v>
      </c>
      <c r="CJ412" s="532" t="str">
        <f>'Information Input'!$J$22</f>
        <v>Quarterly</v>
      </c>
      <c r="CK412" s="519">
        <f>'Information Input'!$H$30</f>
        <v>43555</v>
      </c>
      <c r="CL412" s="532">
        <f>'Information Input'!$J$18</f>
        <v>2019</v>
      </c>
      <c r="CM412" s="532" t="s">
        <v>243</v>
      </c>
      <c r="CN412" s="1010" t="s">
        <v>230</v>
      </c>
      <c r="CO412" s="523" t="s">
        <v>230</v>
      </c>
      <c r="CP412" s="523" t="s">
        <v>671</v>
      </c>
      <c r="CQ412" s="532">
        <v>11</v>
      </c>
      <c r="CR412" s="523" t="s">
        <v>153</v>
      </c>
      <c r="CS412" s="523" t="s">
        <v>231</v>
      </c>
      <c r="CT412" s="1011">
        <f>'Report 1'!$BA$18</f>
        <v>0</v>
      </c>
      <c r="CU412" s="1012">
        <f>SUMIF('Report 4A'!$G$16:$G$95,$CQ412,'Report 4A'!$BI$16:$BI$95)</f>
        <v>0</v>
      </c>
      <c r="CV412" s="1013">
        <f t="shared" si="84"/>
        <v>0</v>
      </c>
      <c r="CX412" s="546" t="s">
        <v>669</v>
      </c>
      <c r="CY412" s="537" t="s">
        <v>300</v>
      </c>
      <c r="CZ412" s="537" t="str">
        <f>'Information Input'!$M$14</f>
        <v xml:space="preserve">      -      </v>
      </c>
      <c r="DA412" s="538">
        <f>'Information Input'!$H$35</f>
        <v>43555</v>
      </c>
      <c r="DB412" s="537" t="str">
        <f>'Information Input'!$J$22</f>
        <v>Quarterly</v>
      </c>
      <c r="DC412" s="552">
        <f>'Information Input'!$H$30</f>
        <v>43555</v>
      </c>
      <c r="DD412" s="553" t="str">
        <f t="shared" si="88"/>
        <v>201811</v>
      </c>
      <c r="DE412" s="541" t="s">
        <v>103</v>
      </c>
      <c r="DF412" s="541" t="s">
        <v>683</v>
      </c>
      <c r="DG412" s="544">
        <f>'Report 5I'!$G$161</f>
        <v>0</v>
      </c>
      <c r="DH412" s="550">
        <f>'Report 5I'!$G$162</f>
        <v>0</v>
      </c>
      <c r="DI412" s="544">
        <f>'Report 5I'!$G$163</f>
        <v>0</v>
      </c>
      <c r="DJ412" s="544">
        <f>'Report 5I'!$G$164</f>
        <v>0</v>
      </c>
      <c r="DK412" s="544">
        <f>'Report 5I'!$G$165</f>
        <v>0</v>
      </c>
      <c r="DL412" s="544">
        <f>'Report 5I'!$G$166</f>
        <v>0</v>
      </c>
      <c r="DM412" s="544">
        <f>'Report 5I'!$G$167</f>
        <v>0</v>
      </c>
      <c r="DN412" s="544">
        <f>'Report 5I'!$G$168</f>
        <v>0</v>
      </c>
      <c r="DO412" s="544">
        <f>'Report 5I'!$G$169</f>
        <v>0</v>
      </c>
      <c r="DP412" s="544">
        <f>'Report 5I'!$G$170</f>
        <v>0</v>
      </c>
      <c r="DQ412" s="544">
        <f>'Report 5I'!$G$171</f>
        <v>0</v>
      </c>
    </row>
    <row r="413" spans="2:121">
      <c r="B413" s="535" t="s">
        <v>669</v>
      </c>
      <c r="C413" s="536">
        <v>1</v>
      </c>
      <c r="D413" s="537" t="str">
        <f>'Information Input'!$M$14</f>
        <v xml:space="preserve">      -      </v>
      </c>
      <c r="E413" s="537" t="s">
        <v>135</v>
      </c>
      <c r="F413" s="538">
        <f t="shared" si="89"/>
        <v>43466</v>
      </c>
      <c r="G413" s="538">
        <f t="shared" si="90"/>
        <v>43555</v>
      </c>
      <c r="H413" s="538">
        <f>'Information Input'!$H$35</f>
        <v>43555</v>
      </c>
      <c r="I413" s="537" t="str">
        <f>'Information Input'!$J$22</f>
        <v>Quarterly</v>
      </c>
      <c r="J413" s="538">
        <f>'Information Input'!$H$30</f>
        <v>43555</v>
      </c>
      <c r="K413" s="537">
        <f>'Information Input'!$J$18</f>
        <v>2019</v>
      </c>
      <c r="L413" s="579" t="s">
        <v>101</v>
      </c>
      <c r="M413" s="540" t="s">
        <v>102</v>
      </c>
      <c r="N413" s="541" t="s">
        <v>103</v>
      </c>
      <c r="O413" s="542" t="s">
        <v>675</v>
      </c>
      <c r="P413" s="537">
        <v>48</v>
      </c>
      <c r="Q413" s="541" t="s">
        <v>190</v>
      </c>
      <c r="R413" s="541" t="s">
        <v>239</v>
      </c>
      <c r="S413" s="543">
        <f>'Report 1'!$AB$18</f>
        <v>0</v>
      </c>
      <c r="T413" s="544">
        <f>'Report 1'!$AB$68</f>
        <v>0</v>
      </c>
      <c r="U413" s="545">
        <f>'Report 1'!$AB$154</f>
        <v>0</v>
      </c>
      <c r="AL413" s="546" t="s">
        <v>669</v>
      </c>
      <c r="AM413" s="547">
        <v>2</v>
      </c>
      <c r="AN413" s="547" t="str">
        <f>'Information Input'!$M$14</f>
        <v xml:space="preserve">      -      </v>
      </c>
      <c r="AO413" s="547" t="s">
        <v>139</v>
      </c>
      <c r="AP413" s="538">
        <f>'Information Input'!$H$33</f>
        <v>43466</v>
      </c>
      <c r="AQ413" s="538">
        <f>'Information Input'!$H$34</f>
        <v>43555</v>
      </c>
      <c r="AR413" s="538">
        <f>'Information Input'!$H$35</f>
        <v>43555</v>
      </c>
      <c r="AS413" s="547" t="str">
        <f>'Information Input'!$J$22</f>
        <v>Quarterly</v>
      </c>
      <c r="AT413" s="538">
        <f>'Information Input'!$H$30</f>
        <v>43555</v>
      </c>
      <c r="AU413" s="547">
        <f>'Information Input'!$J$18</f>
        <v>2019</v>
      </c>
      <c r="AV413" s="547" t="s">
        <v>92</v>
      </c>
      <c r="AW413" s="547" t="s">
        <v>93</v>
      </c>
      <c r="AX413" s="547" t="s">
        <v>91</v>
      </c>
      <c r="AY413" s="548" t="s">
        <v>671</v>
      </c>
      <c r="AZ413" s="547">
        <v>34</v>
      </c>
      <c r="BA413" s="549" t="s">
        <v>176</v>
      </c>
      <c r="BB413" s="543" t="s">
        <v>238</v>
      </c>
      <c r="BC413" s="550">
        <f>'Report 2'!$AJ86</f>
        <v>0</v>
      </c>
      <c r="BD413" s="550">
        <f>'Report 2'!$AK86</f>
        <v>0</v>
      </c>
      <c r="BE413" s="550">
        <f>'Report 2'!$AL86</f>
        <v>0</v>
      </c>
      <c r="BF413" s="550">
        <f>'Report 2'!$AM86</f>
        <v>0</v>
      </c>
      <c r="BG413" s="550">
        <f>'Report 2'!$AN86</f>
        <v>0</v>
      </c>
      <c r="BH413" s="550">
        <f>'Report 2'!$AO86</f>
        <v>0</v>
      </c>
      <c r="BI413" s="550">
        <f>'Report 2'!$AP86</f>
        <v>0</v>
      </c>
      <c r="CC413" s="542" t="s">
        <v>669</v>
      </c>
      <c r="CD413" s="1014" t="s">
        <v>672</v>
      </c>
      <c r="CE413" s="1014" t="str">
        <f>'Information Input'!$M$14</f>
        <v xml:space="preserve">      -      </v>
      </c>
      <c r="CF413" s="551" t="s">
        <v>135</v>
      </c>
      <c r="CG413" s="552">
        <f t="shared" si="91"/>
        <v>43466</v>
      </c>
      <c r="CH413" s="552">
        <f t="shared" si="92"/>
        <v>43555</v>
      </c>
      <c r="CI413" s="552">
        <f>'Information Input'!$H$35</f>
        <v>43555</v>
      </c>
      <c r="CJ413" s="551" t="str">
        <f>'Information Input'!$J$22</f>
        <v>Quarterly</v>
      </c>
      <c r="CK413" s="552">
        <f>'Information Input'!$H$30</f>
        <v>43555</v>
      </c>
      <c r="CL413" s="551">
        <f>'Information Input'!$J$18</f>
        <v>2019</v>
      </c>
      <c r="CM413" s="551" t="s">
        <v>243</v>
      </c>
      <c r="CN413" s="1014" t="s">
        <v>230</v>
      </c>
      <c r="CO413" s="542" t="s">
        <v>230</v>
      </c>
      <c r="CP413" s="542" t="s">
        <v>671</v>
      </c>
      <c r="CQ413" s="551">
        <v>12</v>
      </c>
      <c r="CR413" s="542" t="s">
        <v>154</v>
      </c>
      <c r="CS413" s="542" t="s">
        <v>231</v>
      </c>
      <c r="CT413" s="1015">
        <f>'Report 1'!$BA$18</f>
        <v>0</v>
      </c>
      <c r="CU413" s="1016">
        <f>SUMIF('Report 4A'!$G$16:$G$95,$CQ413,'Report 4A'!$BI$16:$BI$95)</f>
        <v>0</v>
      </c>
      <c r="CV413" s="1017">
        <f t="shared" si="84"/>
        <v>0</v>
      </c>
      <c r="CX413" s="546" t="s">
        <v>669</v>
      </c>
      <c r="CY413" s="537" t="s">
        <v>300</v>
      </c>
      <c r="CZ413" s="537" t="str">
        <f>'Information Input'!$M$14</f>
        <v xml:space="preserve">      -      </v>
      </c>
      <c r="DA413" s="538">
        <f>'Information Input'!$H$35</f>
        <v>43555</v>
      </c>
      <c r="DB413" s="537" t="str">
        <f>'Information Input'!$J$22</f>
        <v>Quarterly</v>
      </c>
      <c r="DC413" s="552">
        <f>'Information Input'!$H$30</f>
        <v>43555</v>
      </c>
      <c r="DD413" s="553" t="str">
        <f t="shared" si="88"/>
        <v>201810</v>
      </c>
      <c r="DE413" s="541" t="s">
        <v>103</v>
      </c>
      <c r="DF413" s="541" t="s">
        <v>683</v>
      </c>
      <c r="DG413" s="544">
        <f>'Report 5I'!$H$161</f>
        <v>0</v>
      </c>
      <c r="DH413" s="550">
        <f>'Report 5I'!$H$162</f>
        <v>0</v>
      </c>
      <c r="DI413" s="544">
        <f>'Report 5I'!$H$163</f>
        <v>0</v>
      </c>
      <c r="DJ413" s="544">
        <f>'Report 5I'!$H$164</f>
        <v>0</v>
      </c>
      <c r="DK413" s="544">
        <f>'Report 5I'!$H$165</f>
        <v>0</v>
      </c>
      <c r="DL413" s="544">
        <f>'Report 5I'!$H$166</f>
        <v>0</v>
      </c>
      <c r="DM413" s="544">
        <f>'Report 5I'!$H$167</f>
        <v>0</v>
      </c>
      <c r="DN413" s="544">
        <f>'Report 5I'!$H$168</f>
        <v>0</v>
      </c>
      <c r="DO413" s="544">
        <f>'Report 5I'!$H$169</f>
        <v>0</v>
      </c>
      <c r="DP413" s="544">
        <f>'Report 5I'!$H$170</f>
        <v>0</v>
      </c>
      <c r="DQ413" s="544">
        <f>'Report 5I'!$H$171</f>
        <v>0</v>
      </c>
    </row>
    <row r="414" spans="2:121">
      <c r="B414" s="535" t="s">
        <v>669</v>
      </c>
      <c r="C414" s="536">
        <v>1</v>
      </c>
      <c r="D414" s="537" t="str">
        <f>'Information Input'!$M$14</f>
        <v xml:space="preserve">      -      </v>
      </c>
      <c r="E414" s="537" t="s">
        <v>135</v>
      </c>
      <c r="F414" s="538">
        <f t="shared" si="89"/>
        <v>43466</v>
      </c>
      <c r="G414" s="538">
        <f t="shared" si="90"/>
        <v>43555</v>
      </c>
      <c r="H414" s="538">
        <f>'Information Input'!$H$35</f>
        <v>43555</v>
      </c>
      <c r="I414" s="537" t="str">
        <f>'Information Input'!$J$22</f>
        <v>Quarterly</v>
      </c>
      <c r="J414" s="538">
        <f>'Information Input'!$H$30</f>
        <v>43555</v>
      </c>
      <c r="K414" s="537">
        <f>'Information Input'!$J$18</f>
        <v>2019</v>
      </c>
      <c r="L414" s="579" t="s">
        <v>101</v>
      </c>
      <c r="M414" s="540" t="s">
        <v>102</v>
      </c>
      <c r="N414" s="541" t="s">
        <v>103</v>
      </c>
      <c r="O414" s="542" t="s">
        <v>675</v>
      </c>
      <c r="P414" s="537">
        <v>49</v>
      </c>
      <c r="Q414" s="541" t="s">
        <v>191</v>
      </c>
      <c r="R414" s="541" t="s">
        <v>239</v>
      </c>
      <c r="S414" s="543">
        <f>'Report 1'!$AB$18</f>
        <v>0</v>
      </c>
      <c r="T414" s="544">
        <f>'Report 1'!$AB$69</f>
        <v>0</v>
      </c>
      <c r="U414" s="545">
        <f>'Report 1'!$AB$155</f>
        <v>0</v>
      </c>
      <c r="AL414" s="546" t="s">
        <v>669</v>
      </c>
      <c r="AM414" s="547">
        <v>2</v>
      </c>
      <c r="AN414" s="547" t="str">
        <f>'Information Input'!$M$14</f>
        <v xml:space="preserve">      -      </v>
      </c>
      <c r="AO414" s="547" t="s">
        <v>139</v>
      </c>
      <c r="AP414" s="538">
        <f>'Information Input'!$H$33</f>
        <v>43466</v>
      </c>
      <c r="AQ414" s="538">
        <f>'Information Input'!$H$34</f>
        <v>43555</v>
      </c>
      <c r="AR414" s="538">
        <f>'Information Input'!$H$35</f>
        <v>43555</v>
      </c>
      <c r="AS414" s="547" t="str">
        <f>'Information Input'!$J$22</f>
        <v>Quarterly</v>
      </c>
      <c r="AT414" s="538">
        <f>'Information Input'!$H$30</f>
        <v>43555</v>
      </c>
      <c r="AU414" s="547">
        <f>'Information Input'!$J$18</f>
        <v>2019</v>
      </c>
      <c r="AV414" s="547" t="s">
        <v>92</v>
      </c>
      <c r="AW414" s="547" t="s">
        <v>93</v>
      </c>
      <c r="AX414" s="547" t="s">
        <v>91</v>
      </c>
      <c r="AY414" s="548" t="s">
        <v>671</v>
      </c>
      <c r="AZ414" s="547">
        <v>35</v>
      </c>
      <c r="BA414" s="549" t="s">
        <v>177</v>
      </c>
      <c r="BB414" s="543" t="s">
        <v>235</v>
      </c>
      <c r="BC414" s="550">
        <f>'Report 2'!$AJ87</f>
        <v>0</v>
      </c>
      <c r="BD414" s="550">
        <f>'Report 2'!$AK87</f>
        <v>0</v>
      </c>
      <c r="BE414" s="550">
        <f>'Report 2'!$AL87</f>
        <v>0</v>
      </c>
      <c r="BF414" s="550">
        <f>'Report 2'!$AM87</f>
        <v>0</v>
      </c>
      <c r="BG414" s="550">
        <f>'Report 2'!$AN87</f>
        <v>0</v>
      </c>
      <c r="BH414" s="550">
        <f>'Report 2'!$AO87</f>
        <v>0</v>
      </c>
      <c r="BI414" s="550">
        <f>'Report 2'!$AP87</f>
        <v>0</v>
      </c>
      <c r="CC414" s="542" t="s">
        <v>669</v>
      </c>
      <c r="CD414" s="1014" t="s">
        <v>672</v>
      </c>
      <c r="CE414" s="1014" t="str">
        <f>'Information Input'!$M$14</f>
        <v xml:space="preserve">      -      </v>
      </c>
      <c r="CF414" s="551" t="s">
        <v>135</v>
      </c>
      <c r="CG414" s="552">
        <f t="shared" si="91"/>
        <v>43466</v>
      </c>
      <c r="CH414" s="552">
        <f t="shared" si="92"/>
        <v>43555</v>
      </c>
      <c r="CI414" s="552">
        <f>'Information Input'!$H$35</f>
        <v>43555</v>
      </c>
      <c r="CJ414" s="551" t="str">
        <f>'Information Input'!$J$22</f>
        <v>Quarterly</v>
      </c>
      <c r="CK414" s="552">
        <f>'Information Input'!$H$30</f>
        <v>43555</v>
      </c>
      <c r="CL414" s="551">
        <f>'Information Input'!$J$18</f>
        <v>2019</v>
      </c>
      <c r="CM414" s="551" t="s">
        <v>243</v>
      </c>
      <c r="CN414" s="1014" t="s">
        <v>230</v>
      </c>
      <c r="CO414" s="542" t="s">
        <v>230</v>
      </c>
      <c r="CP414" s="542" t="s">
        <v>671</v>
      </c>
      <c r="CQ414" s="551">
        <v>13</v>
      </c>
      <c r="CR414" s="542" t="s">
        <v>155</v>
      </c>
      <c r="CS414" s="542" t="s">
        <v>232</v>
      </c>
      <c r="CT414" s="1015">
        <f>'Report 1'!$BA$18</f>
        <v>0</v>
      </c>
      <c r="CU414" s="1016">
        <f>SUMIF('Report 4A'!$G$16:$G$95,$CQ414,'Report 4A'!$BI$16:$BI$95)</f>
        <v>0</v>
      </c>
      <c r="CV414" s="1017">
        <f t="shared" si="84"/>
        <v>0</v>
      </c>
      <c r="CX414" s="546" t="s">
        <v>669</v>
      </c>
      <c r="CY414" s="537" t="s">
        <v>300</v>
      </c>
      <c r="CZ414" s="537" t="str">
        <f>'Information Input'!$M$14</f>
        <v xml:space="preserve">      -      </v>
      </c>
      <c r="DA414" s="538">
        <f>'Information Input'!$H$35</f>
        <v>43555</v>
      </c>
      <c r="DB414" s="537" t="str">
        <f>'Information Input'!$J$22</f>
        <v>Quarterly</v>
      </c>
      <c r="DC414" s="552">
        <f>'Information Input'!$H$30</f>
        <v>43555</v>
      </c>
      <c r="DD414" s="553" t="str">
        <f t="shared" si="88"/>
        <v>201809</v>
      </c>
      <c r="DE414" s="541" t="s">
        <v>103</v>
      </c>
      <c r="DF414" s="541" t="s">
        <v>683</v>
      </c>
      <c r="DG414" s="544">
        <f>'Report 5I'!$I$161</f>
        <v>0</v>
      </c>
      <c r="DH414" s="550">
        <f>'Report 5I'!$I$162</f>
        <v>0</v>
      </c>
      <c r="DI414" s="544">
        <f>'Report 5I'!$I$163</f>
        <v>0</v>
      </c>
      <c r="DJ414" s="544">
        <f>'Report 5I'!$I$164</f>
        <v>0</v>
      </c>
      <c r="DK414" s="544">
        <f>'Report 5I'!$I$165</f>
        <v>0</v>
      </c>
      <c r="DL414" s="544">
        <f>'Report 5I'!$I$166</f>
        <v>0</v>
      </c>
      <c r="DM414" s="544">
        <f>'Report 5I'!$I$167</f>
        <v>0</v>
      </c>
      <c r="DN414" s="544">
        <f>'Report 5I'!$I$168</f>
        <v>0</v>
      </c>
      <c r="DO414" s="544">
        <f>'Report 5I'!$I$169</f>
        <v>0</v>
      </c>
      <c r="DP414" s="544">
        <f>'Report 5I'!$I$170</f>
        <v>0</v>
      </c>
      <c r="DQ414" s="544">
        <f>'Report 5I'!$I$171</f>
        <v>0</v>
      </c>
    </row>
    <row r="415" spans="2:121">
      <c r="B415" s="535" t="s">
        <v>669</v>
      </c>
      <c r="C415" s="536">
        <v>1</v>
      </c>
      <c r="D415" s="537" t="str">
        <f>'Information Input'!$M$14</f>
        <v xml:space="preserve">      -      </v>
      </c>
      <c r="E415" s="537" t="s">
        <v>135</v>
      </c>
      <c r="F415" s="538">
        <f t="shared" si="89"/>
        <v>43466</v>
      </c>
      <c r="G415" s="538">
        <f t="shared" si="90"/>
        <v>43555</v>
      </c>
      <c r="H415" s="538">
        <f>'Information Input'!$H$35</f>
        <v>43555</v>
      </c>
      <c r="I415" s="537" t="str">
        <f>'Information Input'!$J$22</f>
        <v>Quarterly</v>
      </c>
      <c r="J415" s="538">
        <f>'Information Input'!$H$30</f>
        <v>43555</v>
      </c>
      <c r="K415" s="537">
        <f>'Information Input'!$J$18</f>
        <v>2019</v>
      </c>
      <c r="L415" s="579" t="s">
        <v>101</v>
      </c>
      <c r="M415" s="540" t="s">
        <v>102</v>
      </c>
      <c r="N415" s="541" t="s">
        <v>103</v>
      </c>
      <c r="O415" s="542" t="s">
        <v>675</v>
      </c>
      <c r="P415" s="537">
        <v>50</v>
      </c>
      <c r="Q415" s="541" t="s">
        <v>192</v>
      </c>
      <c r="R415" s="541" t="s">
        <v>239</v>
      </c>
      <c r="S415" s="543">
        <f>'Report 1'!$AB$18</f>
        <v>0</v>
      </c>
      <c r="T415" s="544">
        <f>'Report 1'!$AB$70</f>
        <v>0</v>
      </c>
      <c r="U415" s="545">
        <f>'Report 1'!$AB$156</f>
        <v>0</v>
      </c>
      <c r="AL415" s="546" t="s">
        <v>669</v>
      </c>
      <c r="AM415" s="547">
        <v>2</v>
      </c>
      <c r="AN415" s="547" t="str">
        <f>'Information Input'!$M$14</f>
        <v xml:space="preserve">      -      </v>
      </c>
      <c r="AO415" s="547" t="s">
        <v>139</v>
      </c>
      <c r="AP415" s="538">
        <f>'Information Input'!$H$33</f>
        <v>43466</v>
      </c>
      <c r="AQ415" s="538">
        <f>'Information Input'!$H$34</f>
        <v>43555</v>
      </c>
      <c r="AR415" s="538">
        <f>'Information Input'!$H$35</f>
        <v>43555</v>
      </c>
      <c r="AS415" s="547" t="str">
        <f>'Information Input'!$J$22</f>
        <v>Quarterly</v>
      </c>
      <c r="AT415" s="538">
        <f>'Information Input'!$H$30</f>
        <v>43555</v>
      </c>
      <c r="AU415" s="547">
        <f>'Information Input'!$J$18</f>
        <v>2019</v>
      </c>
      <c r="AV415" s="547" t="s">
        <v>92</v>
      </c>
      <c r="AW415" s="547" t="s">
        <v>93</v>
      </c>
      <c r="AX415" s="547" t="s">
        <v>91</v>
      </c>
      <c r="AY415" s="548" t="s">
        <v>671</v>
      </c>
      <c r="AZ415" s="547">
        <v>36</v>
      </c>
      <c r="BA415" s="549" t="s">
        <v>178</v>
      </c>
      <c r="BB415" s="543" t="s">
        <v>235</v>
      </c>
      <c r="BC415" s="550">
        <f>'Report 2'!$AJ88</f>
        <v>0</v>
      </c>
      <c r="BD415" s="550">
        <f>'Report 2'!$AK88</f>
        <v>0</v>
      </c>
      <c r="BE415" s="550">
        <f>'Report 2'!$AL88</f>
        <v>0</v>
      </c>
      <c r="BF415" s="550">
        <f>'Report 2'!$AM88</f>
        <v>0</v>
      </c>
      <c r="BG415" s="550">
        <f>'Report 2'!$AN88</f>
        <v>0</v>
      </c>
      <c r="BH415" s="550">
        <f>'Report 2'!$AO88</f>
        <v>0</v>
      </c>
      <c r="BI415" s="550">
        <f>'Report 2'!$AP88</f>
        <v>0</v>
      </c>
      <c r="CC415" s="542" t="s">
        <v>669</v>
      </c>
      <c r="CD415" s="1014" t="s">
        <v>672</v>
      </c>
      <c r="CE415" s="1014" t="str">
        <f>'Information Input'!$M$14</f>
        <v xml:space="preserve">      -      </v>
      </c>
      <c r="CF415" s="551" t="s">
        <v>135</v>
      </c>
      <c r="CG415" s="552">
        <f t="shared" si="91"/>
        <v>43466</v>
      </c>
      <c r="CH415" s="552">
        <f t="shared" si="92"/>
        <v>43555</v>
      </c>
      <c r="CI415" s="552">
        <f>'Information Input'!$H$35</f>
        <v>43555</v>
      </c>
      <c r="CJ415" s="551" t="str">
        <f>'Information Input'!$J$22</f>
        <v>Quarterly</v>
      </c>
      <c r="CK415" s="552">
        <f>'Information Input'!$H$30</f>
        <v>43555</v>
      </c>
      <c r="CL415" s="551">
        <f>'Information Input'!$J$18</f>
        <v>2019</v>
      </c>
      <c r="CM415" s="551" t="s">
        <v>243</v>
      </c>
      <c r="CN415" s="1014" t="s">
        <v>230</v>
      </c>
      <c r="CO415" s="542" t="s">
        <v>230</v>
      </c>
      <c r="CP415" s="542" t="s">
        <v>671</v>
      </c>
      <c r="CQ415" s="551">
        <v>14</v>
      </c>
      <c r="CR415" s="542" t="s">
        <v>156</v>
      </c>
      <c r="CS415" s="542" t="s">
        <v>233</v>
      </c>
      <c r="CT415" s="1015">
        <f>'Report 1'!$BA$18</f>
        <v>0</v>
      </c>
      <c r="CU415" s="1016">
        <f>SUMIF('Report 4A'!$G$16:$G$95,$CQ415,'Report 4A'!$BI$16:$BI$95)</f>
        <v>0</v>
      </c>
      <c r="CV415" s="1017">
        <f t="shared" si="84"/>
        <v>0</v>
      </c>
      <c r="CX415" s="546" t="s">
        <v>669</v>
      </c>
      <c r="CY415" s="537" t="s">
        <v>300</v>
      </c>
      <c r="CZ415" s="537" t="str">
        <f>'Information Input'!$M$14</f>
        <v xml:space="preserve">      -      </v>
      </c>
      <c r="DA415" s="538">
        <f>'Information Input'!$H$35</f>
        <v>43555</v>
      </c>
      <c r="DB415" s="537" t="str">
        <f>'Information Input'!$J$22</f>
        <v>Quarterly</v>
      </c>
      <c r="DC415" s="552">
        <f>'Information Input'!$H$30</f>
        <v>43555</v>
      </c>
      <c r="DD415" s="553" t="str">
        <f t="shared" si="88"/>
        <v>201808</v>
      </c>
      <c r="DE415" s="541" t="s">
        <v>103</v>
      </c>
      <c r="DF415" s="541" t="s">
        <v>683</v>
      </c>
      <c r="DG415" s="544">
        <f>'Report 5I'!$J$161</f>
        <v>0</v>
      </c>
      <c r="DH415" s="550">
        <f>'Report 5I'!$J$162</f>
        <v>0</v>
      </c>
      <c r="DI415" s="544">
        <f>'Report 5I'!$J$163</f>
        <v>0</v>
      </c>
      <c r="DJ415" s="544">
        <f>'Report 5I'!$J$164</f>
        <v>0</v>
      </c>
      <c r="DK415" s="544">
        <f>'Report 5I'!$J$165</f>
        <v>0</v>
      </c>
      <c r="DL415" s="544">
        <f>'Report 5I'!$J$166</f>
        <v>0</v>
      </c>
      <c r="DM415" s="544">
        <f>'Report 5I'!$J$167</f>
        <v>0</v>
      </c>
      <c r="DN415" s="544">
        <f>'Report 5I'!$J$168</f>
        <v>0</v>
      </c>
      <c r="DO415" s="544">
        <f>'Report 5I'!$J$169</f>
        <v>0</v>
      </c>
      <c r="DP415" s="544">
        <f>'Report 5I'!$J$170</f>
        <v>0</v>
      </c>
      <c r="DQ415" s="544">
        <f>'Report 5I'!$J$171</f>
        <v>0</v>
      </c>
    </row>
    <row r="416" spans="2:121">
      <c r="B416" s="535" t="s">
        <v>669</v>
      </c>
      <c r="C416" s="536">
        <v>1</v>
      </c>
      <c r="D416" s="537" t="str">
        <f>'Information Input'!$M$14</f>
        <v xml:space="preserve">      -      </v>
      </c>
      <c r="E416" s="537" t="s">
        <v>135</v>
      </c>
      <c r="F416" s="538">
        <f t="shared" si="89"/>
        <v>43466</v>
      </c>
      <c r="G416" s="538">
        <f t="shared" si="90"/>
        <v>43555</v>
      </c>
      <c r="H416" s="538">
        <f>'Information Input'!$H$35</f>
        <v>43555</v>
      </c>
      <c r="I416" s="537" t="str">
        <f>'Information Input'!$J$22</f>
        <v>Quarterly</v>
      </c>
      <c r="J416" s="538">
        <f>'Information Input'!$H$30</f>
        <v>43555</v>
      </c>
      <c r="K416" s="537">
        <f>'Information Input'!$J$18</f>
        <v>2019</v>
      </c>
      <c r="L416" s="579" t="s">
        <v>101</v>
      </c>
      <c r="M416" s="540" t="s">
        <v>102</v>
      </c>
      <c r="N416" s="541" t="s">
        <v>103</v>
      </c>
      <c r="O416" s="542" t="s">
        <v>675</v>
      </c>
      <c r="P416" s="537">
        <v>51</v>
      </c>
      <c r="Q416" s="541" t="s">
        <v>193</v>
      </c>
      <c r="R416" s="541" t="s">
        <v>239</v>
      </c>
      <c r="S416" s="543">
        <f>'Report 1'!$AB$18</f>
        <v>0</v>
      </c>
      <c r="T416" s="544">
        <f>'Report 1'!$AB$71</f>
        <v>0</v>
      </c>
      <c r="U416" s="545">
        <f>'Report 1'!$AB$157</f>
        <v>0</v>
      </c>
      <c r="AL416" s="546" t="s">
        <v>669</v>
      </c>
      <c r="AM416" s="547">
        <v>2</v>
      </c>
      <c r="AN416" s="547" t="str">
        <f>'Information Input'!$M$14</f>
        <v xml:space="preserve">      -      </v>
      </c>
      <c r="AO416" s="547" t="s">
        <v>139</v>
      </c>
      <c r="AP416" s="538">
        <f>'Information Input'!$H$33</f>
        <v>43466</v>
      </c>
      <c r="AQ416" s="538">
        <f>'Information Input'!$H$34</f>
        <v>43555</v>
      </c>
      <c r="AR416" s="538">
        <f>'Information Input'!$H$35</f>
        <v>43555</v>
      </c>
      <c r="AS416" s="547" t="str">
        <f>'Information Input'!$J$22</f>
        <v>Quarterly</v>
      </c>
      <c r="AT416" s="538">
        <f>'Information Input'!$H$30</f>
        <v>43555</v>
      </c>
      <c r="AU416" s="547">
        <f>'Information Input'!$J$18</f>
        <v>2019</v>
      </c>
      <c r="AV416" s="547" t="s">
        <v>92</v>
      </c>
      <c r="AW416" s="547" t="s">
        <v>93</v>
      </c>
      <c r="AX416" s="547" t="s">
        <v>91</v>
      </c>
      <c r="AY416" s="548" t="s">
        <v>671</v>
      </c>
      <c r="AZ416" s="547">
        <v>37</v>
      </c>
      <c r="BA416" s="549" t="s">
        <v>179</v>
      </c>
      <c r="BB416" s="543" t="s">
        <v>231</v>
      </c>
      <c r="BC416" s="550">
        <f>'Report 2'!$AJ89</f>
        <v>0</v>
      </c>
      <c r="BD416" s="550">
        <f>'Report 2'!$AK89</f>
        <v>0</v>
      </c>
      <c r="BE416" s="550">
        <f>'Report 2'!$AL89</f>
        <v>0</v>
      </c>
      <c r="BF416" s="550">
        <f>'Report 2'!$AM89</f>
        <v>0</v>
      </c>
      <c r="BG416" s="550">
        <f>'Report 2'!$AN89</f>
        <v>0</v>
      </c>
      <c r="BH416" s="550">
        <f>'Report 2'!$AO89</f>
        <v>0</v>
      </c>
      <c r="BI416" s="550">
        <f>'Report 2'!$AP89</f>
        <v>0</v>
      </c>
      <c r="CC416" s="542" t="s">
        <v>669</v>
      </c>
      <c r="CD416" s="1014" t="s">
        <v>672</v>
      </c>
      <c r="CE416" s="1014" t="str">
        <f>'Information Input'!$M$14</f>
        <v xml:space="preserve">      -      </v>
      </c>
      <c r="CF416" s="551" t="s">
        <v>135</v>
      </c>
      <c r="CG416" s="552">
        <f t="shared" si="91"/>
        <v>43466</v>
      </c>
      <c r="CH416" s="552">
        <f t="shared" si="92"/>
        <v>43555</v>
      </c>
      <c r="CI416" s="552">
        <f>'Information Input'!$H$35</f>
        <v>43555</v>
      </c>
      <c r="CJ416" s="551" t="str">
        <f>'Information Input'!$J$22</f>
        <v>Quarterly</v>
      </c>
      <c r="CK416" s="552">
        <f>'Information Input'!$H$30</f>
        <v>43555</v>
      </c>
      <c r="CL416" s="551">
        <f>'Information Input'!$J$18</f>
        <v>2019</v>
      </c>
      <c r="CM416" s="551" t="s">
        <v>243</v>
      </c>
      <c r="CN416" s="1014" t="s">
        <v>230</v>
      </c>
      <c r="CO416" s="542" t="s">
        <v>230</v>
      </c>
      <c r="CP416" s="542" t="s">
        <v>671</v>
      </c>
      <c r="CQ416" s="551">
        <v>15</v>
      </c>
      <c r="CR416" s="542" t="s">
        <v>157</v>
      </c>
      <c r="CS416" s="542" t="s">
        <v>234</v>
      </c>
      <c r="CT416" s="1015">
        <f>'Report 1'!$BA$18</f>
        <v>0</v>
      </c>
      <c r="CU416" s="1016">
        <f>SUMIF('Report 4A'!$G$16:$G$95,$CQ416,'Report 4A'!$BI$16:$BI$95)</f>
        <v>0</v>
      </c>
      <c r="CV416" s="1017">
        <f t="shared" ref="CV416:CV481" si="94">IF(CT416&lt;&gt;0,CU416/CT416,0)</f>
        <v>0</v>
      </c>
      <c r="CX416" s="546" t="s">
        <v>669</v>
      </c>
      <c r="CY416" s="537" t="s">
        <v>300</v>
      </c>
      <c r="CZ416" s="537" t="str">
        <f>'Information Input'!$M$14</f>
        <v xml:space="preserve">      -      </v>
      </c>
      <c r="DA416" s="538">
        <f>'Information Input'!$H$35</f>
        <v>43555</v>
      </c>
      <c r="DB416" s="537" t="str">
        <f>'Information Input'!$J$22</f>
        <v>Quarterly</v>
      </c>
      <c r="DC416" s="552">
        <f>'Information Input'!$H$30</f>
        <v>43555</v>
      </c>
      <c r="DD416" s="553" t="str">
        <f t="shared" si="88"/>
        <v>201807</v>
      </c>
      <c r="DE416" s="541" t="s">
        <v>103</v>
      </c>
      <c r="DF416" s="541" t="s">
        <v>683</v>
      </c>
      <c r="DG416" s="544">
        <f>'Report 5I'!$K$161</f>
        <v>0</v>
      </c>
      <c r="DH416" s="550">
        <f>'Report 5I'!$K$162</f>
        <v>0</v>
      </c>
      <c r="DI416" s="544">
        <f>'Report 5I'!$K$163</f>
        <v>0</v>
      </c>
      <c r="DJ416" s="544">
        <f>'Report 5I'!$K$164</f>
        <v>0</v>
      </c>
      <c r="DK416" s="544">
        <f>'Report 5I'!$K$165</f>
        <v>0</v>
      </c>
      <c r="DL416" s="544">
        <f>'Report 5I'!$K$166</f>
        <v>0</v>
      </c>
      <c r="DM416" s="544">
        <f>'Report 5I'!$K$167</f>
        <v>0</v>
      </c>
      <c r="DN416" s="544">
        <f>'Report 5I'!$K$168</f>
        <v>0</v>
      </c>
      <c r="DO416" s="544">
        <f>'Report 5I'!$K$169</f>
        <v>0</v>
      </c>
      <c r="DP416" s="544">
        <f>'Report 5I'!$K$170</f>
        <v>0</v>
      </c>
      <c r="DQ416" s="544">
        <f>'Report 5I'!$K$171</f>
        <v>0</v>
      </c>
    </row>
    <row r="417" spans="2:121">
      <c r="B417" s="535" t="s">
        <v>669</v>
      </c>
      <c r="C417" s="536">
        <v>1</v>
      </c>
      <c r="D417" s="537" t="str">
        <f>'Information Input'!$M$14</f>
        <v xml:space="preserve">      -      </v>
      </c>
      <c r="E417" s="537" t="s">
        <v>135</v>
      </c>
      <c r="F417" s="538">
        <f t="shared" si="89"/>
        <v>43466</v>
      </c>
      <c r="G417" s="538">
        <f t="shared" si="90"/>
        <v>43555</v>
      </c>
      <c r="H417" s="538">
        <f>'Information Input'!$H$35</f>
        <v>43555</v>
      </c>
      <c r="I417" s="537" t="str">
        <f>'Information Input'!$J$22</f>
        <v>Quarterly</v>
      </c>
      <c r="J417" s="538">
        <f>'Information Input'!$H$30</f>
        <v>43555</v>
      </c>
      <c r="K417" s="537">
        <f>'Information Input'!$J$18</f>
        <v>2019</v>
      </c>
      <c r="L417" s="579" t="s">
        <v>101</v>
      </c>
      <c r="M417" s="540" t="s">
        <v>102</v>
      </c>
      <c r="N417" s="541" t="s">
        <v>103</v>
      </c>
      <c r="O417" s="542" t="s">
        <v>674</v>
      </c>
      <c r="P417" s="537">
        <v>52</v>
      </c>
      <c r="Q417" s="541" t="s">
        <v>194</v>
      </c>
      <c r="R417" s="541" t="s">
        <v>239</v>
      </c>
      <c r="S417" s="543">
        <f>'Report 1'!$AB$18</f>
        <v>0</v>
      </c>
      <c r="T417" s="544">
        <f>'Report 1'!$AB$72</f>
        <v>0</v>
      </c>
      <c r="U417" s="545">
        <f>'Report 1'!$AB$158</f>
        <v>0</v>
      </c>
      <c r="AL417" s="546" t="s">
        <v>669</v>
      </c>
      <c r="AM417" s="547">
        <v>2</v>
      </c>
      <c r="AN417" s="547" t="str">
        <f>'Information Input'!$M$14</f>
        <v xml:space="preserve">      -      </v>
      </c>
      <c r="AO417" s="547" t="s">
        <v>139</v>
      </c>
      <c r="AP417" s="538">
        <f>'Information Input'!$H$33</f>
        <v>43466</v>
      </c>
      <c r="AQ417" s="538">
        <f>'Information Input'!$H$34</f>
        <v>43555</v>
      </c>
      <c r="AR417" s="538">
        <f>'Information Input'!$H$35</f>
        <v>43555</v>
      </c>
      <c r="AS417" s="547" t="str">
        <f>'Information Input'!$J$22</f>
        <v>Quarterly</v>
      </c>
      <c r="AT417" s="538">
        <f>'Information Input'!$H$30</f>
        <v>43555</v>
      </c>
      <c r="AU417" s="547">
        <f>'Information Input'!$J$18</f>
        <v>2019</v>
      </c>
      <c r="AV417" s="547" t="s">
        <v>92</v>
      </c>
      <c r="AW417" s="547" t="s">
        <v>93</v>
      </c>
      <c r="AX417" s="547" t="s">
        <v>91</v>
      </c>
      <c r="AY417" s="548" t="s">
        <v>671</v>
      </c>
      <c r="AZ417" s="547">
        <v>38</v>
      </c>
      <c r="BA417" s="549" t="s">
        <v>180</v>
      </c>
      <c r="BB417" s="543" t="s">
        <v>233</v>
      </c>
      <c r="BC417" s="550">
        <f>'Report 2'!$AJ90</f>
        <v>0</v>
      </c>
      <c r="BD417" s="550">
        <f>'Report 2'!$AK90</f>
        <v>0</v>
      </c>
      <c r="BE417" s="550">
        <f>'Report 2'!$AL90</f>
        <v>0</v>
      </c>
      <c r="BF417" s="550">
        <f>'Report 2'!$AM90</f>
        <v>0</v>
      </c>
      <c r="BG417" s="550">
        <f>'Report 2'!$AN90</f>
        <v>0</v>
      </c>
      <c r="BH417" s="550">
        <f>'Report 2'!$AO90</f>
        <v>0</v>
      </c>
      <c r="BI417" s="550">
        <f>'Report 2'!$AP90</f>
        <v>0</v>
      </c>
      <c r="CC417" s="542" t="s">
        <v>669</v>
      </c>
      <c r="CD417" s="1014" t="s">
        <v>672</v>
      </c>
      <c r="CE417" s="1014" t="str">
        <f>'Information Input'!$M$14</f>
        <v xml:space="preserve">      -      </v>
      </c>
      <c r="CF417" s="551" t="s">
        <v>135</v>
      </c>
      <c r="CG417" s="552">
        <f t="shared" si="91"/>
        <v>43466</v>
      </c>
      <c r="CH417" s="552">
        <f t="shared" si="92"/>
        <v>43555</v>
      </c>
      <c r="CI417" s="552">
        <f>'Information Input'!$H$35</f>
        <v>43555</v>
      </c>
      <c r="CJ417" s="551" t="str">
        <f>'Information Input'!$J$22</f>
        <v>Quarterly</v>
      </c>
      <c r="CK417" s="552">
        <f>'Information Input'!$H$30</f>
        <v>43555</v>
      </c>
      <c r="CL417" s="551">
        <f>'Information Input'!$J$18</f>
        <v>2019</v>
      </c>
      <c r="CM417" s="551" t="s">
        <v>243</v>
      </c>
      <c r="CN417" s="1014" t="s">
        <v>230</v>
      </c>
      <c r="CO417" s="542" t="s">
        <v>230</v>
      </c>
      <c r="CP417" s="542" t="s">
        <v>671</v>
      </c>
      <c r="CQ417" s="551">
        <v>16</v>
      </c>
      <c r="CR417" s="542" t="s">
        <v>158</v>
      </c>
      <c r="CS417" s="542" t="s">
        <v>235</v>
      </c>
      <c r="CT417" s="1015">
        <f>'Report 1'!$BA$18</f>
        <v>0</v>
      </c>
      <c r="CU417" s="1016">
        <f>SUMIF('Report 4A'!$G$16:$G$95,$CQ417,'Report 4A'!$BI$16:$BI$95)</f>
        <v>0</v>
      </c>
      <c r="CV417" s="1017">
        <f t="shared" si="94"/>
        <v>0</v>
      </c>
      <c r="CX417" s="546" t="s">
        <v>669</v>
      </c>
      <c r="CY417" s="537" t="s">
        <v>300</v>
      </c>
      <c r="CZ417" s="537" t="str">
        <f>'Information Input'!$M$14</f>
        <v xml:space="preserve">      -      </v>
      </c>
      <c r="DA417" s="538">
        <f>'Information Input'!$H$35</f>
        <v>43555</v>
      </c>
      <c r="DB417" s="537" t="str">
        <f>'Information Input'!$J$22</f>
        <v>Quarterly</v>
      </c>
      <c r="DC417" s="552">
        <f>'Information Input'!$H$30</f>
        <v>43555</v>
      </c>
      <c r="DD417" s="553" t="str">
        <f t="shared" si="88"/>
        <v>201806</v>
      </c>
      <c r="DE417" s="541" t="s">
        <v>103</v>
      </c>
      <c r="DF417" s="541" t="s">
        <v>683</v>
      </c>
      <c r="DG417" s="544">
        <f>'Report 5I'!$L$161</f>
        <v>0</v>
      </c>
      <c r="DH417" s="550">
        <f>'Report 5I'!$L$162</f>
        <v>0</v>
      </c>
      <c r="DI417" s="544">
        <f>'Report 5I'!$L$163</f>
        <v>0</v>
      </c>
      <c r="DJ417" s="544">
        <f>'Report 5I'!$L$164</f>
        <v>0</v>
      </c>
      <c r="DK417" s="544">
        <f>'Report 5I'!$L$165</f>
        <v>0</v>
      </c>
      <c r="DL417" s="544">
        <f>'Report 5I'!$L$166</f>
        <v>0</v>
      </c>
      <c r="DM417" s="544">
        <f>'Report 5I'!$L$167</f>
        <v>0</v>
      </c>
      <c r="DN417" s="544">
        <f>'Report 5I'!$L$168</f>
        <v>0</v>
      </c>
      <c r="DO417" s="544">
        <f>'Report 5I'!$L$169</f>
        <v>0</v>
      </c>
      <c r="DP417" s="544">
        <f>'Report 5I'!$L$170</f>
        <v>0</v>
      </c>
      <c r="DQ417" s="544">
        <f>'Report 5I'!$L$171</f>
        <v>0</v>
      </c>
    </row>
    <row r="418" spans="2:121">
      <c r="B418" s="535" t="s">
        <v>669</v>
      </c>
      <c r="C418" s="536">
        <v>1</v>
      </c>
      <c r="D418" s="537" t="str">
        <f>'Information Input'!$M$14</f>
        <v xml:space="preserve">      -      </v>
      </c>
      <c r="E418" s="537" t="s">
        <v>135</v>
      </c>
      <c r="F418" s="538">
        <f t="shared" si="89"/>
        <v>43466</v>
      </c>
      <c r="G418" s="538">
        <f t="shared" si="90"/>
        <v>43555</v>
      </c>
      <c r="H418" s="538">
        <f>'Information Input'!$H$35</f>
        <v>43555</v>
      </c>
      <c r="I418" s="537" t="str">
        <f>'Information Input'!$J$22</f>
        <v>Quarterly</v>
      </c>
      <c r="J418" s="538">
        <f>'Information Input'!$H$30</f>
        <v>43555</v>
      </c>
      <c r="K418" s="537">
        <f>'Information Input'!$J$18</f>
        <v>2019</v>
      </c>
      <c r="L418" s="579" t="s">
        <v>101</v>
      </c>
      <c r="M418" s="540" t="s">
        <v>102</v>
      </c>
      <c r="N418" s="541" t="s">
        <v>103</v>
      </c>
      <c r="O418" s="542" t="s">
        <v>676</v>
      </c>
      <c r="P418" s="537">
        <v>53</v>
      </c>
      <c r="Q418" s="541" t="s">
        <v>195</v>
      </c>
      <c r="R418" s="541" t="s">
        <v>677</v>
      </c>
      <c r="S418" s="543">
        <f>'Report 1'!$AB$18</f>
        <v>0</v>
      </c>
      <c r="T418" s="544">
        <f>'Report 1'!$AB$73</f>
        <v>0</v>
      </c>
      <c r="U418" s="545">
        <f>'Report 1'!$AB$159</f>
        <v>0</v>
      </c>
      <c r="AL418" s="546" t="s">
        <v>669</v>
      </c>
      <c r="AM418" s="547">
        <v>2</v>
      </c>
      <c r="AN418" s="547" t="str">
        <f>'Information Input'!$M$14</f>
        <v xml:space="preserve">      -      </v>
      </c>
      <c r="AO418" s="547" t="s">
        <v>139</v>
      </c>
      <c r="AP418" s="538">
        <f>'Information Input'!$H$33</f>
        <v>43466</v>
      </c>
      <c r="AQ418" s="538">
        <f>'Information Input'!$H$34</f>
        <v>43555</v>
      </c>
      <c r="AR418" s="538">
        <f>'Information Input'!$H$35</f>
        <v>43555</v>
      </c>
      <c r="AS418" s="547" t="str">
        <f>'Information Input'!$J$22</f>
        <v>Quarterly</v>
      </c>
      <c r="AT418" s="538">
        <f>'Information Input'!$H$30</f>
        <v>43555</v>
      </c>
      <c r="AU418" s="547">
        <f>'Information Input'!$J$18</f>
        <v>2019</v>
      </c>
      <c r="AV418" s="547" t="s">
        <v>92</v>
      </c>
      <c r="AW418" s="547" t="s">
        <v>93</v>
      </c>
      <c r="AX418" s="547" t="s">
        <v>91</v>
      </c>
      <c r="AY418" s="548" t="s">
        <v>671</v>
      </c>
      <c r="AZ418" s="547">
        <v>39</v>
      </c>
      <c r="BA418" s="549" t="s">
        <v>181</v>
      </c>
      <c r="BB418" s="543" t="s">
        <v>233</v>
      </c>
      <c r="BC418" s="550">
        <f>'Report 2'!$AJ91</f>
        <v>0</v>
      </c>
      <c r="BD418" s="550">
        <f>'Report 2'!$AK91</f>
        <v>0</v>
      </c>
      <c r="BE418" s="550">
        <f>'Report 2'!$AL91</f>
        <v>0</v>
      </c>
      <c r="BF418" s="550">
        <f>'Report 2'!$AM91</f>
        <v>0</v>
      </c>
      <c r="BG418" s="550">
        <f>'Report 2'!$AN91</f>
        <v>0</v>
      </c>
      <c r="BH418" s="550">
        <f>'Report 2'!$AO91</f>
        <v>0</v>
      </c>
      <c r="BI418" s="550">
        <f>'Report 2'!$AP91</f>
        <v>0</v>
      </c>
      <c r="CC418" s="542" t="s">
        <v>669</v>
      </c>
      <c r="CD418" s="1014" t="s">
        <v>672</v>
      </c>
      <c r="CE418" s="1014" t="str">
        <f>'Information Input'!$M$14</f>
        <v xml:space="preserve">      -      </v>
      </c>
      <c r="CF418" s="551" t="s">
        <v>135</v>
      </c>
      <c r="CG418" s="552">
        <f t="shared" si="91"/>
        <v>43466</v>
      </c>
      <c r="CH418" s="552">
        <f t="shared" si="92"/>
        <v>43555</v>
      </c>
      <c r="CI418" s="552">
        <f>'Information Input'!$H$35</f>
        <v>43555</v>
      </c>
      <c r="CJ418" s="551" t="str">
        <f>'Information Input'!$J$22</f>
        <v>Quarterly</v>
      </c>
      <c r="CK418" s="552">
        <f>'Information Input'!$H$30</f>
        <v>43555</v>
      </c>
      <c r="CL418" s="551">
        <f>'Information Input'!$J$18</f>
        <v>2019</v>
      </c>
      <c r="CM418" s="551" t="s">
        <v>243</v>
      </c>
      <c r="CN418" s="1014" t="s">
        <v>230</v>
      </c>
      <c r="CO418" s="542" t="s">
        <v>230</v>
      </c>
      <c r="CP418" s="542" t="s">
        <v>671</v>
      </c>
      <c r="CQ418" s="551">
        <v>17</v>
      </c>
      <c r="CR418" s="542" t="s">
        <v>159</v>
      </c>
      <c r="CS418" s="542" t="s">
        <v>235</v>
      </c>
      <c r="CT418" s="1015">
        <f>'Report 1'!$BA$18</f>
        <v>0</v>
      </c>
      <c r="CU418" s="1016">
        <f>SUMIF('Report 4A'!$G$16:$G$95,$CQ418,'Report 4A'!$BI$16:$BI$95)</f>
        <v>0</v>
      </c>
      <c r="CV418" s="1017">
        <f t="shared" si="94"/>
        <v>0</v>
      </c>
      <c r="CX418" s="546" t="s">
        <v>669</v>
      </c>
      <c r="CY418" s="537" t="s">
        <v>300</v>
      </c>
      <c r="CZ418" s="537" t="str">
        <f>'Information Input'!$M$14</f>
        <v xml:space="preserve">      -      </v>
      </c>
      <c r="DA418" s="538">
        <f>'Information Input'!$H$35</f>
        <v>43555</v>
      </c>
      <c r="DB418" s="537" t="str">
        <f>'Information Input'!$J$22</f>
        <v>Quarterly</v>
      </c>
      <c r="DC418" s="552">
        <f>'Information Input'!$H$30</f>
        <v>43555</v>
      </c>
      <c r="DD418" s="553" t="str">
        <f t="shared" si="88"/>
        <v>201805</v>
      </c>
      <c r="DE418" s="541" t="s">
        <v>103</v>
      </c>
      <c r="DF418" s="541" t="s">
        <v>683</v>
      </c>
      <c r="DG418" s="544">
        <f>'Report 5I'!$M$161</f>
        <v>0</v>
      </c>
      <c r="DH418" s="550">
        <f>'Report 5I'!$M$162</f>
        <v>0</v>
      </c>
      <c r="DI418" s="544">
        <f>'Report 5I'!$M$163</f>
        <v>0</v>
      </c>
      <c r="DJ418" s="544">
        <f>'Report 5I'!$M$164</f>
        <v>0</v>
      </c>
      <c r="DK418" s="544">
        <f>'Report 5I'!$M$165</f>
        <v>0</v>
      </c>
      <c r="DL418" s="544">
        <f>'Report 5I'!$M$166</f>
        <v>0</v>
      </c>
      <c r="DM418" s="544">
        <f>'Report 5I'!$M$167</f>
        <v>0</v>
      </c>
      <c r="DN418" s="544">
        <f>'Report 5I'!$M$168</f>
        <v>0</v>
      </c>
      <c r="DO418" s="544">
        <f>'Report 5I'!$M$169</f>
        <v>0</v>
      </c>
      <c r="DP418" s="544">
        <f>'Report 5I'!$M$170</f>
        <v>0</v>
      </c>
      <c r="DQ418" s="544">
        <f>'Report 5I'!$M$171</f>
        <v>0</v>
      </c>
    </row>
    <row r="419" spans="2:121">
      <c r="B419" s="535" t="s">
        <v>669</v>
      </c>
      <c r="C419" s="536">
        <v>1</v>
      </c>
      <c r="D419" s="537" t="str">
        <f>'Information Input'!$M$14</f>
        <v xml:space="preserve">      -      </v>
      </c>
      <c r="E419" s="537" t="s">
        <v>135</v>
      </c>
      <c r="F419" s="538">
        <f t="shared" si="89"/>
        <v>43466</v>
      </c>
      <c r="G419" s="538">
        <f t="shared" si="90"/>
        <v>43555</v>
      </c>
      <c r="H419" s="538">
        <f>'Information Input'!$H$35</f>
        <v>43555</v>
      </c>
      <c r="I419" s="537" t="str">
        <f>'Information Input'!$J$22</f>
        <v>Quarterly</v>
      </c>
      <c r="J419" s="538">
        <f>'Information Input'!$H$30</f>
        <v>43555</v>
      </c>
      <c r="K419" s="537">
        <f>'Information Input'!$J$18</f>
        <v>2019</v>
      </c>
      <c r="L419" s="579" t="s">
        <v>101</v>
      </c>
      <c r="M419" s="540" t="s">
        <v>102</v>
      </c>
      <c r="N419" s="541" t="s">
        <v>103</v>
      </c>
      <c r="O419" s="542" t="s">
        <v>676</v>
      </c>
      <c r="P419" s="537">
        <v>54</v>
      </c>
      <c r="Q419" s="541" t="s">
        <v>196</v>
      </c>
      <c r="R419" s="541" t="s">
        <v>677</v>
      </c>
      <c r="S419" s="543">
        <f>'Report 1'!$AB$18</f>
        <v>0</v>
      </c>
      <c r="T419" s="544">
        <f>'Report 1'!$AB$74</f>
        <v>0</v>
      </c>
      <c r="U419" s="545">
        <f>'Report 1'!$AB$160</f>
        <v>0</v>
      </c>
      <c r="AL419" s="546" t="s">
        <v>669</v>
      </c>
      <c r="AM419" s="547">
        <v>2</v>
      </c>
      <c r="AN419" s="547" t="str">
        <f>'Information Input'!$M$14</f>
        <v xml:space="preserve">      -      </v>
      </c>
      <c r="AO419" s="547" t="s">
        <v>139</v>
      </c>
      <c r="AP419" s="538">
        <f>'Information Input'!$H$33</f>
        <v>43466</v>
      </c>
      <c r="AQ419" s="538">
        <f>'Information Input'!$H$34</f>
        <v>43555</v>
      </c>
      <c r="AR419" s="538">
        <f>'Information Input'!$H$35</f>
        <v>43555</v>
      </c>
      <c r="AS419" s="547" t="str">
        <f>'Information Input'!$J$22</f>
        <v>Quarterly</v>
      </c>
      <c r="AT419" s="538">
        <f>'Information Input'!$H$30</f>
        <v>43555</v>
      </c>
      <c r="AU419" s="547">
        <f>'Information Input'!$J$18</f>
        <v>2019</v>
      </c>
      <c r="AV419" s="547" t="s">
        <v>92</v>
      </c>
      <c r="AW419" s="547" t="s">
        <v>93</v>
      </c>
      <c r="AX419" s="547" t="s">
        <v>91</v>
      </c>
      <c r="AY419" s="548" t="s">
        <v>671</v>
      </c>
      <c r="AZ419" s="547">
        <v>40</v>
      </c>
      <c r="BA419" s="549" t="s">
        <v>182</v>
      </c>
      <c r="BB419" s="543" t="s">
        <v>238</v>
      </c>
      <c r="BC419" s="550">
        <f>'Report 2'!$AJ92</f>
        <v>0</v>
      </c>
      <c r="BD419" s="550">
        <f>'Report 2'!$AK92</f>
        <v>0</v>
      </c>
      <c r="BE419" s="550">
        <f>'Report 2'!$AL92</f>
        <v>0</v>
      </c>
      <c r="BF419" s="550">
        <f>'Report 2'!$AM92</f>
        <v>0</v>
      </c>
      <c r="BG419" s="550">
        <f>'Report 2'!$AN92</f>
        <v>0</v>
      </c>
      <c r="BH419" s="550">
        <f>'Report 2'!$AO92</f>
        <v>0</v>
      </c>
      <c r="BI419" s="550">
        <f>'Report 2'!$AP92</f>
        <v>0</v>
      </c>
      <c r="CC419" s="542" t="s">
        <v>669</v>
      </c>
      <c r="CD419" s="1014" t="s">
        <v>672</v>
      </c>
      <c r="CE419" s="1014" t="str">
        <f>'Information Input'!$M$14</f>
        <v xml:space="preserve">      -      </v>
      </c>
      <c r="CF419" s="551" t="s">
        <v>135</v>
      </c>
      <c r="CG419" s="552">
        <f t="shared" si="91"/>
        <v>43466</v>
      </c>
      <c r="CH419" s="552">
        <f t="shared" si="92"/>
        <v>43555</v>
      </c>
      <c r="CI419" s="552">
        <f>'Information Input'!$H$35</f>
        <v>43555</v>
      </c>
      <c r="CJ419" s="551" t="str">
        <f>'Information Input'!$J$22</f>
        <v>Quarterly</v>
      </c>
      <c r="CK419" s="552">
        <f>'Information Input'!$H$30</f>
        <v>43555</v>
      </c>
      <c r="CL419" s="551">
        <f>'Information Input'!$J$18</f>
        <v>2019</v>
      </c>
      <c r="CM419" s="551" t="s">
        <v>243</v>
      </c>
      <c r="CN419" s="1014" t="s">
        <v>230</v>
      </c>
      <c r="CO419" s="542" t="s">
        <v>230</v>
      </c>
      <c r="CP419" s="542" t="s">
        <v>671</v>
      </c>
      <c r="CQ419" s="551">
        <v>18</v>
      </c>
      <c r="CR419" s="542" t="s">
        <v>160</v>
      </c>
      <c r="CS419" s="542" t="s">
        <v>235</v>
      </c>
      <c r="CT419" s="1015">
        <f>'Report 1'!$BA$18</f>
        <v>0</v>
      </c>
      <c r="CU419" s="1016">
        <f>SUMIF('Report 4A'!$G$16:$G$95,$CQ419,'Report 4A'!$BI$16:$BI$95)</f>
        <v>0</v>
      </c>
      <c r="CV419" s="1017">
        <f t="shared" si="94"/>
        <v>0</v>
      </c>
      <c r="CX419" s="546" t="s">
        <v>669</v>
      </c>
      <c r="CY419" s="537" t="s">
        <v>300</v>
      </c>
      <c r="CZ419" s="537" t="str">
        <f>'Information Input'!$M$14</f>
        <v xml:space="preserve">      -      </v>
      </c>
      <c r="DA419" s="538">
        <f>'Information Input'!$H$35</f>
        <v>43555</v>
      </c>
      <c r="DB419" s="537" t="str">
        <f>'Information Input'!$J$22</f>
        <v>Quarterly</v>
      </c>
      <c r="DC419" s="552">
        <f>'Information Input'!$H$30</f>
        <v>43555</v>
      </c>
      <c r="DD419" s="553" t="str">
        <f t="shared" si="88"/>
        <v>201804</v>
      </c>
      <c r="DE419" s="541" t="s">
        <v>103</v>
      </c>
      <c r="DF419" s="541" t="s">
        <v>683</v>
      </c>
      <c r="DG419" s="544">
        <f>'Report 5I'!$N$161</f>
        <v>0</v>
      </c>
      <c r="DH419" s="550">
        <f>'Report 5I'!$N$162</f>
        <v>0</v>
      </c>
      <c r="DI419" s="544">
        <f>'Report 5I'!$N$163</f>
        <v>0</v>
      </c>
      <c r="DJ419" s="544">
        <f>'Report 5I'!$N$164</f>
        <v>0</v>
      </c>
      <c r="DK419" s="544">
        <f>'Report 5I'!$N$165</f>
        <v>0</v>
      </c>
      <c r="DL419" s="544">
        <f>'Report 5I'!$N$166</f>
        <v>0</v>
      </c>
      <c r="DM419" s="544">
        <f>'Report 5I'!$N$167</f>
        <v>0</v>
      </c>
      <c r="DN419" s="544">
        <f>'Report 5I'!$N$168</f>
        <v>0</v>
      </c>
      <c r="DO419" s="544">
        <f>'Report 5I'!$N$169</f>
        <v>0</v>
      </c>
      <c r="DP419" s="544">
        <f>'Report 5I'!$N$170</f>
        <v>0</v>
      </c>
      <c r="DQ419" s="544">
        <f>'Report 5I'!$N$171</f>
        <v>0</v>
      </c>
    </row>
    <row r="420" spans="2:121">
      <c r="B420" s="535" t="s">
        <v>669</v>
      </c>
      <c r="C420" s="536">
        <v>1</v>
      </c>
      <c r="D420" s="537" t="str">
        <f>'Information Input'!$M$14</f>
        <v xml:space="preserve">      -      </v>
      </c>
      <c r="E420" s="537" t="s">
        <v>135</v>
      </c>
      <c r="F420" s="538">
        <f t="shared" si="89"/>
        <v>43466</v>
      </c>
      <c r="G420" s="538">
        <f t="shared" si="90"/>
        <v>43555</v>
      </c>
      <c r="H420" s="538">
        <f>'Information Input'!$H$35</f>
        <v>43555</v>
      </c>
      <c r="I420" s="537" t="str">
        <f>'Information Input'!$J$22</f>
        <v>Quarterly</v>
      </c>
      <c r="J420" s="538">
        <f>'Information Input'!$H$30</f>
        <v>43555</v>
      </c>
      <c r="K420" s="537">
        <f>'Information Input'!$J$18</f>
        <v>2019</v>
      </c>
      <c r="L420" s="579" t="s">
        <v>101</v>
      </c>
      <c r="M420" s="540" t="s">
        <v>102</v>
      </c>
      <c r="N420" s="541" t="s">
        <v>103</v>
      </c>
      <c r="O420" s="542" t="s">
        <v>676</v>
      </c>
      <c r="P420" s="537">
        <v>55</v>
      </c>
      <c r="Q420" s="541" t="s">
        <v>197</v>
      </c>
      <c r="R420" s="541" t="s">
        <v>677</v>
      </c>
      <c r="S420" s="543">
        <f>'Report 1'!$AB$18</f>
        <v>0</v>
      </c>
      <c r="T420" s="544">
        <f>'Report 1'!$AB$75</f>
        <v>0</v>
      </c>
      <c r="U420" s="545">
        <f>'Report 1'!$AB$161</f>
        <v>0</v>
      </c>
      <c r="AL420" s="546" t="s">
        <v>669</v>
      </c>
      <c r="AM420" s="547">
        <v>2</v>
      </c>
      <c r="AN420" s="547" t="str">
        <f>'Information Input'!$M$14</f>
        <v xml:space="preserve">      -      </v>
      </c>
      <c r="AO420" s="547" t="s">
        <v>139</v>
      </c>
      <c r="AP420" s="538">
        <f>'Information Input'!$H$33</f>
        <v>43466</v>
      </c>
      <c r="AQ420" s="538">
        <f>'Information Input'!$H$34</f>
        <v>43555</v>
      </c>
      <c r="AR420" s="538">
        <f>'Information Input'!$H$35</f>
        <v>43555</v>
      </c>
      <c r="AS420" s="547" t="str">
        <f>'Information Input'!$J$22</f>
        <v>Quarterly</v>
      </c>
      <c r="AT420" s="538">
        <f>'Information Input'!$H$30</f>
        <v>43555</v>
      </c>
      <c r="AU420" s="547">
        <f>'Information Input'!$J$18</f>
        <v>2019</v>
      </c>
      <c r="AV420" s="547" t="s">
        <v>92</v>
      </c>
      <c r="AW420" s="547" t="s">
        <v>93</v>
      </c>
      <c r="AX420" s="547" t="s">
        <v>91</v>
      </c>
      <c r="AY420" s="548" t="s">
        <v>671</v>
      </c>
      <c r="AZ420" s="547">
        <v>41</v>
      </c>
      <c r="BA420" s="549" t="s">
        <v>183</v>
      </c>
      <c r="BB420" s="543" t="s">
        <v>238</v>
      </c>
      <c r="BC420" s="550">
        <f>'Report 2'!$AJ93</f>
        <v>0</v>
      </c>
      <c r="BD420" s="550">
        <f>'Report 2'!$AK93</f>
        <v>0</v>
      </c>
      <c r="BE420" s="550">
        <f>'Report 2'!$AL93</f>
        <v>0</v>
      </c>
      <c r="BF420" s="550">
        <f>'Report 2'!$AM93</f>
        <v>0</v>
      </c>
      <c r="BG420" s="550">
        <f>'Report 2'!$AN93</f>
        <v>0</v>
      </c>
      <c r="BH420" s="550">
        <f>'Report 2'!$AO93</f>
        <v>0</v>
      </c>
      <c r="BI420" s="550">
        <f>'Report 2'!$AP93</f>
        <v>0</v>
      </c>
      <c r="CC420" s="542" t="s">
        <v>669</v>
      </c>
      <c r="CD420" s="1014" t="s">
        <v>672</v>
      </c>
      <c r="CE420" s="1014" t="str">
        <f>'Information Input'!$M$14</f>
        <v xml:space="preserve">      -      </v>
      </c>
      <c r="CF420" s="551" t="s">
        <v>135</v>
      </c>
      <c r="CG420" s="552">
        <f t="shared" si="91"/>
        <v>43466</v>
      </c>
      <c r="CH420" s="552">
        <f t="shared" si="92"/>
        <v>43555</v>
      </c>
      <c r="CI420" s="552">
        <f>'Information Input'!$H$35</f>
        <v>43555</v>
      </c>
      <c r="CJ420" s="551" t="str">
        <f>'Information Input'!$J$22</f>
        <v>Quarterly</v>
      </c>
      <c r="CK420" s="552">
        <f>'Information Input'!$H$30</f>
        <v>43555</v>
      </c>
      <c r="CL420" s="551">
        <f>'Information Input'!$J$18</f>
        <v>2019</v>
      </c>
      <c r="CM420" s="551" t="s">
        <v>243</v>
      </c>
      <c r="CN420" s="1014" t="s">
        <v>230</v>
      </c>
      <c r="CO420" s="542" t="s">
        <v>230</v>
      </c>
      <c r="CP420" s="542" t="s">
        <v>671</v>
      </c>
      <c r="CQ420" s="551">
        <v>19</v>
      </c>
      <c r="CR420" s="542" t="s">
        <v>161</v>
      </c>
      <c r="CS420" s="542" t="s">
        <v>235</v>
      </c>
      <c r="CT420" s="1015">
        <f>'Report 1'!$BA$18</f>
        <v>0</v>
      </c>
      <c r="CU420" s="1016">
        <f>SUMIF('Report 4A'!$G$16:$G$95,$CQ420,'Report 4A'!$BI$16:$BI$95)</f>
        <v>0</v>
      </c>
      <c r="CV420" s="1017">
        <f t="shared" si="94"/>
        <v>0</v>
      </c>
      <c r="CX420" s="546" t="s">
        <v>669</v>
      </c>
      <c r="CY420" s="537" t="s">
        <v>300</v>
      </c>
      <c r="CZ420" s="537" t="str">
        <f>'Information Input'!$M$14</f>
        <v xml:space="preserve">      -      </v>
      </c>
      <c r="DA420" s="538">
        <f>'Information Input'!$H$35</f>
        <v>43555</v>
      </c>
      <c r="DB420" s="537" t="str">
        <f>'Information Input'!$J$22</f>
        <v>Quarterly</v>
      </c>
      <c r="DC420" s="552">
        <f>'Information Input'!$H$30</f>
        <v>43555</v>
      </c>
      <c r="DD420" s="553" t="str">
        <f t="shared" si="88"/>
        <v>201803</v>
      </c>
      <c r="DE420" s="541" t="s">
        <v>103</v>
      </c>
      <c r="DF420" s="541" t="s">
        <v>683</v>
      </c>
      <c r="DG420" s="544">
        <f>'Report 5I'!$O$161</f>
        <v>0</v>
      </c>
      <c r="DH420" s="550">
        <f>'Report 5I'!$O$162</f>
        <v>0</v>
      </c>
      <c r="DI420" s="544">
        <f>'Report 5I'!$O$163</f>
        <v>0</v>
      </c>
      <c r="DJ420" s="544">
        <f>'Report 5I'!$O$164</f>
        <v>0</v>
      </c>
      <c r="DK420" s="544">
        <f>'Report 5I'!$O$165</f>
        <v>0</v>
      </c>
      <c r="DL420" s="544">
        <f>'Report 5I'!$O$166</f>
        <v>0</v>
      </c>
      <c r="DM420" s="544">
        <f>'Report 5I'!$O$167</f>
        <v>0</v>
      </c>
      <c r="DN420" s="544">
        <f>'Report 5I'!$O$168</f>
        <v>0</v>
      </c>
      <c r="DO420" s="544">
        <f>'Report 5I'!$O$169</f>
        <v>0</v>
      </c>
      <c r="DP420" s="544">
        <f>'Report 5I'!$O$170</f>
        <v>0</v>
      </c>
      <c r="DQ420" s="544">
        <f>'Report 5I'!$O$171</f>
        <v>0</v>
      </c>
    </row>
    <row r="421" spans="2:121">
      <c r="B421" s="535" t="s">
        <v>669</v>
      </c>
      <c r="C421" s="536">
        <v>1</v>
      </c>
      <c r="D421" s="537" t="str">
        <f>'Information Input'!$M$14</f>
        <v xml:space="preserve">      -      </v>
      </c>
      <c r="E421" s="537" t="s">
        <v>135</v>
      </c>
      <c r="F421" s="538">
        <f t="shared" si="89"/>
        <v>43466</v>
      </c>
      <c r="G421" s="538">
        <f t="shared" si="90"/>
        <v>43555</v>
      </c>
      <c r="H421" s="538">
        <f>'Information Input'!$H$35</f>
        <v>43555</v>
      </c>
      <c r="I421" s="537" t="str">
        <f>'Information Input'!$J$22</f>
        <v>Quarterly</v>
      </c>
      <c r="J421" s="538">
        <f>'Information Input'!$H$30</f>
        <v>43555</v>
      </c>
      <c r="K421" s="537">
        <f>'Information Input'!$J$18</f>
        <v>2019</v>
      </c>
      <c r="L421" s="579" t="s">
        <v>101</v>
      </c>
      <c r="M421" s="540" t="s">
        <v>102</v>
      </c>
      <c r="N421" s="541" t="s">
        <v>103</v>
      </c>
      <c r="O421" s="542" t="s">
        <v>676</v>
      </c>
      <c r="P421" s="537">
        <v>56</v>
      </c>
      <c r="Q421" s="541" t="s">
        <v>198</v>
      </c>
      <c r="R421" s="541" t="s">
        <v>239</v>
      </c>
      <c r="S421" s="543">
        <f>'Report 1'!$AB$18</f>
        <v>0</v>
      </c>
      <c r="T421" s="544">
        <f>'Report 1'!$AB$76</f>
        <v>0</v>
      </c>
      <c r="U421" s="545">
        <f>'Report 1'!$AB$162</f>
        <v>0</v>
      </c>
      <c r="AL421" s="546" t="s">
        <v>669</v>
      </c>
      <c r="AM421" s="547">
        <v>2</v>
      </c>
      <c r="AN421" s="547" t="str">
        <f>'Information Input'!$M$14</f>
        <v xml:space="preserve">      -      </v>
      </c>
      <c r="AO421" s="547" t="s">
        <v>139</v>
      </c>
      <c r="AP421" s="538">
        <f>'Information Input'!$H$33</f>
        <v>43466</v>
      </c>
      <c r="AQ421" s="538">
        <f>'Information Input'!$H$34</f>
        <v>43555</v>
      </c>
      <c r="AR421" s="538">
        <f>'Information Input'!$H$35</f>
        <v>43555</v>
      </c>
      <c r="AS421" s="547" t="str">
        <f>'Information Input'!$J$22</f>
        <v>Quarterly</v>
      </c>
      <c r="AT421" s="538">
        <f>'Information Input'!$H$30</f>
        <v>43555</v>
      </c>
      <c r="AU421" s="547">
        <f>'Information Input'!$J$18</f>
        <v>2019</v>
      </c>
      <c r="AV421" s="547" t="s">
        <v>92</v>
      </c>
      <c r="AW421" s="547" t="s">
        <v>93</v>
      </c>
      <c r="AX421" s="547" t="s">
        <v>91</v>
      </c>
      <c r="AY421" s="548" t="s">
        <v>671</v>
      </c>
      <c r="AZ421" s="547">
        <v>42</v>
      </c>
      <c r="BA421" s="549" t="s">
        <v>184</v>
      </c>
      <c r="BB421" s="543" t="s">
        <v>233</v>
      </c>
      <c r="BC421" s="550">
        <f>'Report 2'!$AJ94</f>
        <v>0</v>
      </c>
      <c r="BD421" s="550">
        <f>'Report 2'!$AK94</f>
        <v>0</v>
      </c>
      <c r="BE421" s="550">
        <f>'Report 2'!$AL94</f>
        <v>0</v>
      </c>
      <c r="BF421" s="550">
        <f>'Report 2'!$AM94</f>
        <v>0</v>
      </c>
      <c r="BG421" s="550">
        <f>'Report 2'!$AN94</f>
        <v>0</v>
      </c>
      <c r="BH421" s="550">
        <f>'Report 2'!$AO94</f>
        <v>0</v>
      </c>
      <c r="BI421" s="550">
        <f>'Report 2'!$AP94</f>
        <v>0</v>
      </c>
      <c r="CC421" s="542" t="s">
        <v>669</v>
      </c>
      <c r="CD421" s="1014" t="s">
        <v>672</v>
      </c>
      <c r="CE421" s="1014" t="str">
        <f>'Information Input'!$M$14</f>
        <v xml:space="preserve">      -      </v>
      </c>
      <c r="CF421" s="551" t="s">
        <v>135</v>
      </c>
      <c r="CG421" s="552">
        <f t="shared" si="91"/>
        <v>43466</v>
      </c>
      <c r="CH421" s="552">
        <f t="shared" si="92"/>
        <v>43555</v>
      </c>
      <c r="CI421" s="552">
        <f>'Information Input'!$H$35</f>
        <v>43555</v>
      </c>
      <c r="CJ421" s="551" t="str">
        <f>'Information Input'!$J$22</f>
        <v>Quarterly</v>
      </c>
      <c r="CK421" s="552">
        <f>'Information Input'!$H$30</f>
        <v>43555</v>
      </c>
      <c r="CL421" s="551">
        <f>'Information Input'!$J$18</f>
        <v>2019</v>
      </c>
      <c r="CM421" s="551" t="s">
        <v>243</v>
      </c>
      <c r="CN421" s="1014" t="s">
        <v>230</v>
      </c>
      <c r="CO421" s="542" t="s">
        <v>230</v>
      </c>
      <c r="CP421" s="542" t="s">
        <v>671</v>
      </c>
      <c r="CQ421" s="551">
        <v>20</v>
      </c>
      <c r="CR421" s="542" t="s">
        <v>162</v>
      </c>
      <c r="CS421" s="542" t="s">
        <v>235</v>
      </c>
      <c r="CT421" s="1015">
        <f>'Report 1'!$BA$18</f>
        <v>0</v>
      </c>
      <c r="CU421" s="1016">
        <f>SUMIF('Report 4A'!$G$16:$G$95,$CQ421,'Report 4A'!$BI$16:$BI$95)</f>
        <v>0</v>
      </c>
      <c r="CV421" s="1017">
        <f t="shared" si="94"/>
        <v>0</v>
      </c>
      <c r="CX421" s="546" t="s">
        <v>669</v>
      </c>
      <c r="CY421" s="537" t="s">
        <v>300</v>
      </c>
      <c r="CZ421" s="537" t="str">
        <f>'Information Input'!$M$14</f>
        <v xml:space="preserve">      -      </v>
      </c>
      <c r="DA421" s="538">
        <f>'Information Input'!$H$35</f>
        <v>43555</v>
      </c>
      <c r="DB421" s="537" t="str">
        <f>'Information Input'!$J$22</f>
        <v>Quarterly</v>
      </c>
      <c r="DC421" s="552">
        <f>'Information Input'!$H$30</f>
        <v>43555</v>
      </c>
      <c r="DD421" s="553" t="str">
        <f t="shared" si="88"/>
        <v>201802</v>
      </c>
      <c r="DE421" s="541" t="s">
        <v>103</v>
      </c>
      <c r="DF421" s="541" t="s">
        <v>683</v>
      </c>
      <c r="DG421" s="544">
        <f>'Report 5I'!$P$161</f>
        <v>0</v>
      </c>
      <c r="DH421" s="550">
        <f>'Report 5I'!$P$162</f>
        <v>0</v>
      </c>
      <c r="DI421" s="544">
        <f>'Report 5I'!$P$163</f>
        <v>0</v>
      </c>
      <c r="DJ421" s="544">
        <f>'Report 5I'!$P$164</f>
        <v>0</v>
      </c>
      <c r="DK421" s="544">
        <f>'Report 5I'!$P$165</f>
        <v>0</v>
      </c>
      <c r="DL421" s="544">
        <f>'Report 5I'!$P$166</f>
        <v>0</v>
      </c>
      <c r="DM421" s="544">
        <f>'Report 5I'!$P$167</f>
        <v>0</v>
      </c>
      <c r="DN421" s="544">
        <f>'Report 5I'!$P$168</f>
        <v>0</v>
      </c>
      <c r="DO421" s="544">
        <f>'Report 5I'!$P$169</f>
        <v>0</v>
      </c>
      <c r="DP421" s="544">
        <f>'Report 5I'!$P$170</f>
        <v>0</v>
      </c>
      <c r="DQ421" s="544">
        <f>'Report 5I'!$P$171</f>
        <v>0</v>
      </c>
    </row>
    <row r="422" spans="2:121">
      <c r="B422" s="535" t="s">
        <v>669</v>
      </c>
      <c r="C422" s="536">
        <v>1</v>
      </c>
      <c r="D422" s="537" t="str">
        <f>'Information Input'!$M$14</f>
        <v xml:space="preserve">      -      </v>
      </c>
      <c r="E422" s="537" t="s">
        <v>135</v>
      </c>
      <c r="F422" s="538">
        <f t="shared" si="89"/>
        <v>43466</v>
      </c>
      <c r="G422" s="538">
        <f t="shared" si="90"/>
        <v>43555</v>
      </c>
      <c r="H422" s="538">
        <f>'Information Input'!$H$35</f>
        <v>43555</v>
      </c>
      <c r="I422" s="537" t="str">
        <f>'Information Input'!$J$22</f>
        <v>Quarterly</v>
      </c>
      <c r="J422" s="538">
        <f>'Information Input'!$H$30</f>
        <v>43555</v>
      </c>
      <c r="K422" s="537">
        <f>'Information Input'!$J$18</f>
        <v>2019</v>
      </c>
      <c r="L422" s="579" t="s">
        <v>101</v>
      </c>
      <c r="M422" s="540" t="s">
        <v>102</v>
      </c>
      <c r="N422" s="541" t="s">
        <v>103</v>
      </c>
      <c r="O422" s="542" t="s">
        <v>674</v>
      </c>
      <c r="P422" s="537">
        <v>57</v>
      </c>
      <c r="Q422" s="541" t="s">
        <v>199</v>
      </c>
      <c r="R422" s="542" t="s">
        <v>239</v>
      </c>
      <c r="S422" s="543">
        <f>'Report 1'!$AB$18</f>
        <v>0</v>
      </c>
      <c r="T422" s="544">
        <f>'Report 1'!$AB$77</f>
        <v>0</v>
      </c>
      <c r="U422" s="545">
        <f>'Report 1'!$AB$163</f>
        <v>0</v>
      </c>
      <c r="AL422" s="546" t="s">
        <v>669</v>
      </c>
      <c r="AM422" s="547">
        <v>2</v>
      </c>
      <c r="AN422" s="547" t="str">
        <f>'Information Input'!$M$14</f>
        <v xml:space="preserve">      -      </v>
      </c>
      <c r="AO422" s="547" t="s">
        <v>139</v>
      </c>
      <c r="AP422" s="538">
        <f>'Information Input'!$H$33</f>
        <v>43466</v>
      </c>
      <c r="AQ422" s="538">
        <f>'Information Input'!$H$34</f>
        <v>43555</v>
      </c>
      <c r="AR422" s="538">
        <f>'Information Input'!$H$35</f>
        <v>43555</v>
      </c>
      <c r="AS422" s="547" t="str">
        <f>'Information Input'!$J$22</f>
        <v>Quarterly</v>
      </c>
      <c r="AT422" s="538">
        <f>'Information Input'!$H$30</f>
        <v>43555</v>
      </c>
      <c r="AU422" s="547">
        <f>'Information Input'!$J$18</f>
        <v>2019</v>
      </c>
      <c r="AV422" s="547" t="s">
        <v>92</v>
      </c>
      <c r="AW422" s="547" t="s">
        <v>93</v>
      </c>
      <c r="AX422" s="547" t="s">
        <v>91</v>
      </c>
      <c r="AY422" s="548" t="s">
        <v>671</v>
      </c>
      <c r="AZ422" s="547">
        <v>43</v>
      </c>
      <c r="BA422" s="549" t="s">
        <v>185</v>
      </c>
      <c r="BB422" s="543" t="s">
        <v>233</v>
      </c>
      <c r="BC422" s="550">
        <f>'Report 2'!$AJ95</f>
        <v>0</v>
      </c>
      <c r="BD422" s="550">
        <f>'Report 2'!$AK95</f>
        <v>0</v>
      </c>
      <c r="BE422" s="550">
        <f>'Report 2'!$AL95</f>
        <v>0</v>
      </c>
      <c r="BF422" s="550">
        <f>'Report 2'!$AM95</f>
        <v>0</v>
      </c>
      <c r="BG422" s="550">
        <f>'Report 2'!$AN95</f>
        <v>0</v>
      </c>
      <c r="BH422" s="550">
        <f>'Report 2'!$AO95</f>
        <v>0</v>
      </c>
      <c r="BI422" s="550">
        <f>'Report 2'!$AP95</f>
        <v>0</v>
      </c>
      <c r="CC422" s="542" t="s">
        <v>669</v>
      </c>
      <c r="CD422" s="1014" t="s">
        <v>672</v>
      </c>
      <c r="CE422" s="1014" t="str">
        <f>'Information Input'!$M$14</f>
        <v xml:space="preserve">      -      </v>
      </c>
      <c r="CF422" s="551" t="s">
        <v>135</v>
      </c>
      <c r="CG422" s="552">
        <f t="shared" si="91"/>
        <v>43466</v>
      </c>
      <c r="CH422" s="552">
        <f t="shared" si="92"/>
        <v>43555</v>
      </c>
      <c r="CI422" s="552">
        <f>'Information Input'!$H$35</f>
        <v>43555</v>
      </c>
      <c r="CJ422" s="551" t="str">
        <f>'Information Input'!$J$22</f>
        <v>Quarterly</v>
      </c>
      <c r="CK422" s="552">
        <f>'Information Input'!$H$30</f>
        <v>43555</v>
      </c>
      <c r="CL422" s="551">
        <f>'Information Input'!$J$18</f>
        <v>2019</v>
      </c>
      <c r="CM422" s="551" t="s">
        <v>243</v>
      </c>
      <c r="CN422" s="1014" t="s">
        <v>230</v>
      </c>
      <c r="CO422" s="542" t="s">
        <v>230</v>
      </c>
      <c r="CP422" s="542" t="s">
        <v>671</v>
      </c>
      <c r="CQ422" s="551">
        <v>21</v>
      </c>
      <c r="CR422" s="542" t="s">
        <v>163</v>
      </c>
      <c r="CS422" s="542" t="s">
        <v>235</v>
      </c>
      <c r="CT422" s="1015">
        <f>'Report 1'!$BA$18</f>
        <v>0</v>
      </c>
      <c r="CU422" s="1016">
        <f>SUMIF('Report 4A'!$G$16:$G$95,$CQ422,'Report 4A'!$BI$16:$BI$95)</f>
        <v>0</v>
      </c>
      <c r="CV422" s="1017">
        <f t="shared" si="94"/>
        <v>0</v>
      </c>
      <c r="CX422" s="546" t="s">
        <v>669</v>
      </c>
      <c r="CY422" s="537" t="s">
        <v>300</v>
      </c>
      <c r="CZ422" s="537" t="str">
        <f>'Information Input'!$M$14</f>
        <v xml:space="preserve">      -      </v>
      </c>
      <c r="DA422" s="538">
        <f>'Information Input'!$H$35</f>
        <v>43555</v>
      </c>
      <c r="DB422" s="537" t="str">
        <f>'Information Input'!$J$22</f>
        <v>Quarterly</v>
      </c>
      <c r="DC422" s="552">
        <f>'Information Input'!$H$30</f>
        <v>43555</v>
      </c>
      <c r="DD422" s="553" t="str">
        <f t="shared" si="88"/>
        <v>201801</v>
      </c>
      <c r="DE422" s="541" t="s">
        <v>103</v>
      </c>
      <c r="DF422" s="541" t="s">
        <v>683</v>
      </c>
      <c r="DG422" s="544">
        <f>'Report 5I'!$Q$161</f>
        <v>0</v>
      </c>
      <c r="DH422" s="550">
        <f>'Report 5I'!$Q$162</f>
        <v>0</v>
      </c>
      <c r="DI422" s="544">
        <f>'Report 5I'!$Q$163</f>
        <v>0</v>
      </c>
      <c r="DJ422" s="544">
        <f>'Report 5I'!$Q$164</f>
        <v>0</v>
      </c>
      <c r="DK422" s="544">
        <f>'Report 5I'!$Q$165</f>
        <v>0</v>
      </c>
      <c r="DL422" s="544">
        <f>'Report 5I'!$Q$166</f>
        <v>0</v>
      </c>
      <c r="DM422" s="544">
        <f>'Report 5I'!$Q$167</f>
        <v>0</v>
      </c>
      <c r="DN422" s="544">
        <f>'Report 5I'!$Q$168</f>
        <v>0</v>
      </c>
      <c r="DO422" s="544">
        <f>'Report 5I'!$Q$169</f>
        <v>0</v>
      </c>
      <c r="DP422" s="544">
        <f>'Report 5I'!$Q$170</f>
        <v>0</v>
      </c>
      <c r="DQ422" s="544">
        <f>'Report 5I'!$Q$171</f>
        <v>0</v>
      </c>
    </row>
    <row r="423" spans="2:121">
      <c r="B423" s="535" t="s">
        <v>669</v>
      </c>
      <c r="C423" s="536">
        <v>1</v>
      </c>
      <c r="D423" s="537" t="str">
        <f>'Information Input'!$M$14</f>
        <v xml:space="preserve">      -      </v>
      </c>
      <c r="E423" s="537" t="s">
        <v>135</v>
      </c>
      <c r="F423" s="538">
        <f t="shared" si="89"/>
        <v>43466</v>
      </c>
      <c r="G423" s="538">
        <f t="shared" si="90"/>
        <v>43555</v>
      </c>
      <c r="H423" s="538">
        <f>'Information Input'!$H$35</f>
        <v>43555</v>
      </c>
      <c r="I423" s="537" t="str">
        <f>'Information Input'!$J$22</f>
        <v>Quarterly</v>
      </c>
      <c r="J423" s="538">
        <f>'Information Input'!$H$30</f>
        <v>43555</v>
      </c>
      <c r="K423" s="537">
        <f>'Information Input'!$J$18</f>
        <v>2019</v>
      </c>
      <c r="L423" s="579" t="s">
        <v>101</v>
      </c>
      <c r="M423" s="540" t="s">
        <v>102</v>
      </c>
      <c r="N423" s="541" t="s">
        <v>103</v>
      </c>
      <c r="O423" s="542" t="s">
        <v>678</v>
      </c>
      <c r="P423" s="537">
        <v>58</v>
      </c>
      <c r="Q423" s="541" t="s">
        <v>201</v>
      </c>
      <c r="R423" s="542" t="s">
        <v>239</v>
      </c>
      <c r="S423" s="543">
        <f>'Report 1'!$AB$18</f>
        <v>0</v>
      </c>
      <c r="T423" s="544">
        <f>'Report 1'!$AB$79</f>
        <v>0</v>
      </c>
      <c r="U423" s="545">
        <f>'Report 1'!$AB$165</f>
        <v>0</v>
      </c>
      <c r="AL423" s="546" t="s">
        <v>669</v>
      </c>
      <c r="AM423" s="547">
        <v>2</v>
      </c>
      <c r="AN423" s="547" t="str">
        <f>'Information Input'!$M$14</f>
        <v xml:space="preserve">      -      </v>
      </c>
      <c r="AO423" s="547" t="s">
        <v>139</v>
      </c>
      <c r="AP423" s="538">
        <f>'Information Input'!$H$33</f>
        <v>43466</v>
      </c>
      <c r="AQ423" s="538">
        <f>'Information Input'!$H$34</f>
        <v>43555</v>
      </c>
      <c r="AR423" s="538">
        <f>'Information Input'!$H$35</f>
        <v>43555</v>
      </c>
      <c r="AS423" s="547" t="str">
        <f>'Information Input'!$J$22</f>
        <v>Quarterly</v>
      </c>
      <c r="AT423" s="538">
        <f>'Information Input'!$H$30</f>
        <v>43555</v>
      </c>
      <c r="AU423" s="547">
        <f>'Information Input'!$J$18</f>
        <v>2019</v>
      </c>
      <c r="AV423" s="547" t="s">
        <v>92</v>
      </c>
      <c r="AW423" s="547" t="s">
        <v>93</v>
      </c>
      <c r="AX423" s="547" t="s">
        <v>91</v>
      </c>
      <c r="AY423" s="548" t="s">
        <v>674</v>
      </c>
      <c r="AZ423" s="547">
        <v>44</v>
      </c>
      <c r="BA423" s="549" t="s">
        <v>186</v>
      </c>
      <c r="BB423" s="543" t="s">
        <v>239</v>
      </c>
      <c r="BC423" s="550">
        <f>'Report 2'!$AJ96</f>
        <v>0</v>
      </c>
      <c r="BD423" s="550">
        <f>'Report 2'!$AK96</f>
        <v>0</v>
      </c>
      <c r="BE423" s="550">
        <f>'Report 2'!$AL96</f>
        <v>0</v>
      </c>
      <c r="BF423" s="550">
        <f>'Report 2'!$AM96</f>
        <v>0</v>
      </c>
      <c r="BG423" s="550">
        <f>'Report 2'!$AN96</f>
        <v>0</v>
      </c>
      <c r="BH423" s="550">
        <f>'Report 2'!$AO96</f>
        <v>0</v>
      </c>
      <c r="BI423" s="550">
        <f>'Report 2'!$AP96</f>
        <v>0</v>
      </c>
      <c r="CC423" s="542" t="s">
        <v>669</v>
      </c>
      <c r="CD423" s="1014" t="s">
        <v>672</v>
      </c>
      <c r="CE423" s="1014" t="str">
        <f>'Information Input'!$M$14</f>
        <v xml:space="preserve">      -      </v>
      </c>
      <c r="CF423" s="551" t="s">
        <v>135</v>
      </c>
      <c r="CG423" s="552">
        <f t="shared" si="91"/>
        <v>43466</v>
      </c>
      <c r="CH423" s="552">
        <f t="shared" si="92"/>
        <v>43555</v>
      </c>
      <c r="CI423" s="552">
        <f>'Information Input'!$H$35</f>
        <v>43555</v>
      </c>
      <c r="CJ423" s="551" t="str">
        <f>'Information Input'!$J$22</f>
        <v>Quarterly</v>
      </c>
      <c r="CK423" s="552">
        <f>'Information Input'!$H$30</f>
        <v>43555</v>
      </c>
      <c r="CL423" s="551">
        <f>'Information Input'!$J$18</f>
        <v>2019</v>
      </c>
      <c r="CM423" s="551" t="s">
        <v>243</v>
      </c>
      <c r="CN423" s="1014" t="s">
        <v>230</v>
      </c>
      <c r="CO423" s="542" t="s">
        <v>230</v>
      </c>
      <c r="CP423" s="542" t="s">
        <v>671</v>
      </c>
      <c r="CQ423" s="551">
        <v>22</v>
      </c>
      <c r="CR423" s="542" t="s">
        <v>164</v>
      </c>
      <c r="CS423" s="542" t="s">
        <v>236</v>
      </c>
      <c r="CT423" s="1015">
        <f>'Report 1'!$BA$18</f>
        <v>0</v>
      </c>
      <c r="CU423" s="1016">
        <f>SUMIF('Report 4A'!$G$16:$G$95,$CQ423,'Report 4A'!$BI$16:$BI$95)</f>
        <v>0</v>
      </c>
      <c r="CV423" s="1017">
        <f t="shared" si="94"/>
        <v>0</v>
      </c>
      <c r="CX423" s="546" t="s">
        <v>669</v>
      </c>
      <c r="CY423" s="537" t="s">
        <v>300</v>
      </c>
      <c r="CZ423" s="537" t="str">
        <f>'Information Input'!$M$14</f>
        <v xml:space="preserve">      -      </v>
      </c>
      <c r="DA423" s="552">
        <f>'Information Input'!$H$35</f>
        <v>43555</v>
      </c>
      <c r="DB423" s="537" t="str">
        <f>'Information Input'!$J$22</f>
        <v>Quarterly</v>
      </c>
      <c r="DC423" s="552">
        <f>'Information Input'!$H$30</f>
        <v>43555</v>
      </c>
      <c r="DD423" s="553" t="str">
        <f t="shared" si="88"/>
        <v>201712</v>
      </c>
      <c r="DE423" s="541" t="s">
        <v>103</v>
      </c>
      <c r="DF423" s="541" t="s">
        <v>683</v>
      </c>
      <c r="DG423" s="544">
        <f>'Report 5I'!$R$161</f>
        <v>0</v>
      </c>
      <c r="DH423" s="550">
        <f>'Report 5I'!$R$162</f>
        <v>0</v>
      </c>
      <c r="DI423" s="544">
        <f>'Report 5I'!$R$163</f>
        <v>0</v>
      </c>
      <c r="DJ423" s="544">
        <f>'Report 5I'!$R$164</f>
        <v>0</v>
      </c>
      <c r="DK423" s="544">
        <f>'Report 5I'!$R$165</f>
        <v>0</v>
      </c>
      <c r="DL423" s="544">
        <f>'Report 5I'!$R$166</f>
        <v>0</v>
      </c>
      <c r="DM423" s="544">
        <f>'Report 5I'!$R$167</f>
        <v>0</v>
      </c>
      <c r="DN423" s="544">
        <f>'Report 5I'!$R$168</f>
        <v>0</v>
      </c>
      <c r="DO423" s="544">
        <f>'Report 5I'!$R$169</f>
        <v>0</v>
      </c>
      <c r="DP423" s="544">
        <f>'Report 5I'!$R$170</f>
        <v>0</v>
      </c>
      <c r="DQ423" s="544">
        <f>'Report 5I'!$R$171</f>
        <v>0</v>
      </c>
    </row>
    <row r="424" spans="2:121">
      <c r="B424" s="535" t="s">
        <v>669</v>
      </c>
      <c r="C424" s="536">
        <v>1</v>
      </c>
      <c r="D424" s="537" t="str">
        <f>'Information Input'!$M$14</f>
        <v xml:space="preserve">      -      </v>
      </c>
      <c r="E424" s="537" t="s">
        <v>135</v>
      </c>
      <c r="F424" s="538">
        <f t="shared" si="89"/>
        <v>43466</v>
      </c>
      <c r="G424" s="538">
        <f t="shared" si="90"/>
        <v>43555</v>
      </c>
      <c r="H424" s="538">
        <f>'Information Input'!$H$35</f>
        <v>43555</v>
      </c>
      <c r="I424" s="537" t="str">
        <f>'Information Input'!$J$22</f>
        <v>Quarterly</v>
      </c>
      <c r="J424" s="538">
        <f>'Information Input'!$H$30</f>
        <v>43555</v>
      </c>
      <c r="K424" s="537">
        <f>'Information Input'!$J$18</f>
        <v>2019</v>
      </c>
      <c r="L424" s="579" t="s">
        <v>101</v>
      </c>
      <c r="M424" s="540" t="s">
        <v>102</v>
      </c>
      <c r="N424" s="541" t="s">
        <v>103</v>
      </c>
      <c r="O424" s="542" t="s">
        <v>678</v>
      </c>
      <c r="P424" s="537">
        <v>59</v>
      </c>
      <c r="Q424" s="541" t="s">
        <v>202</v>
      </c>
      <c r="R424" s="542" t="s">
        <v>239</v>
      </c>
      <c r="S424" s="543">
        <f>'Report 1'!$AB$18</f>
        <v>0</v>
      </c>
      <c r="T424" s="544">
        <f>'Report 1'!$AB$80</f>
        <v>0</v>
      </c>
      <c r="U424" s="545">
        <f>'Report 1'!$AB$166</f>
        <v>0</v>
      </c>
      <c r="AL424" s="546" t="s">
        <v>669</v>
      </c>
      <c r="AM424" s="547">
        <v>2</v>
      </c>
      <c r="AN424" s="547" t="str">
        <f>'Information Input'!$M$14</f>
        <v xml:space="preserve">      -      </v>
      </c>
      <c r="AO424" s="547" t="s">
        <v>139</v>
      </c>
      <c r="AP424" s="538">
        <f>'Information Input'!$H$33</f>
        <v>43466</v>
      </c>
      <c r="AQ424" s="538">
        <f>'Information Input'!$H$34</f>
        <v>43555</v>
      </c>
      <c r="AR424" s="538">
        <f>'Information Input'!$H$35</f>
        <v>43555</v>
      </c>
      <c r="AS424" s="547" t="str">
        <f>'Information Input'!$J$22</f>
        <v>Quarterly</v>
      </c>
      <c r="AT424" s="538">
        <f>'Information Input'!$H$30</f>
        <v>43555</v>
      </c>
      <c r="AU424" s="547">
        <f>'Information Input'!$J$18</f>
        <v>2019</v>
      </c>
      <c r="AV424" s="547" t="s">
        <v>92</v>
      </c>
      <c r="AW424" s="547" t="s">
        <v>93</v>
      </c>
      <c r="AX424" s="547" t="s">
        <v>91</v>
      </c>
      <c r="AY424" s="548" t="s">
        <v>675</v>
      </c>
      <c r="AZ424" s="547">
        <v>45</v>
      </c>
      <c r="BA424" s="549" t="s">
        <v>187</v>
      </c>
      <c r="BB424" s="543" t="s">
        <v>239</v>
      </c>
      <c r="BC424" s="550">
        <f>'Report 2'!$AJ97</f>
        <v>0</v>
      </c>
      <c r="BD424" s="550">
        <f>'Report 2'!$AK97</f>
        <v>0</v>
      </c>
      <c r="BE424" s="550">
        <f>'Report 2'!$AL97</f>
        <v>0</v>
      </c>
      <c r="BF424" s="550">
        <f>'Report 2'!$AM97</f>
        <v>0</v>
      </c>
      <c r="BG424" s="550">
        <f>'Report 2'!$AN97</f>
        <v>0</v>
      </c>
      <c r="BH424" s="550">
        <f>'Report 2'!$AO97</f>
        <v>0</v>
      </c>
      <c r="BI424" s="550">
        <f>'Report 2'!$AP97</f>
        <v>0</v>
      </c>
      <c r="CC424" s="542" t="s">
        <v>669</v>
      </c>
      <c r="CD424" s="1014" t="s">
        <v>672</v>
      </c>
      <c r="CE424" s="1014" t="str">
        <f>'Information Input'!$M$14</f>
        <v xml:space="preserve">      -      </v>
      </c>
      <c r="CF424" s="551" t="s">
        <v>135</v>
      </c>
      <c r="CG424" s="552">
        <f t="shared" si="91"/>
        <v>43466</v>
      </c>
      <c r="CH424" s="552">
        <f t="shared" si="92"/>
        <v>43555</v>
      </c>
      <c r="CI424" s="552">
        <f>'Information Input'!$H$35</f>
        <v>43555</v>
      </c>
      <c r="CJ424" s="551" t="str">
        <f>'Information Input'!$J$22</f>
        <v>Quarterly</v>
      </c>
      <c r="CK424" s="552">
        <f>'Information Input'!$H$30</f>
        <v>43555</v>
      </c>
      <c r="CL424" s="551">
        <f>'Information Input'!$J$18</f>
        <v>2019</v>
      </c>
      <c r="CM424" s="551" t="s">
        <v>243</v>
      </c>
      <c r="CN424" s="1014" t="s">
        <v>230</v>
      </c>
      <c r="CO424" s="542" t="s">
        <v>230</v>
      </c>
      <c r="CP424" s="542" t="s">
        <v>671</v>
      </c>
      <c r="CQ424" s="551">
        <v>23</v>
      </c>
      <c r="CR424" s="542" t="s">
        <v>165</v>
      </c>
      <c r="CS424" s="542" t="s">
        <v>236</v>
      </c>
      <c r="CT424" s="1015">
        <f>'Report 1'!$BA$18</f>
        <v>0</v>
      </c>
      <c r="CU424" s="1016">
        <f>SUMIF('Report 4A'!$G$16:$G$95,$CQ424,'Report 4A'!$BI$16:$BI$95)</f>
        <v>0</v>
      </c>
      <c r="CV424" s="1017">
        <f t="shared" si="94"/>
        <v>0</v>
      </c>
      <c r="CX424" s="546" t="s">
        <v>669</v>
      </c>
      <c r="CY424" s="537" t="s">
        <v>300</v>
      </c>
      <c r="CZ424" s="537" t="str">
        <f>'Information Input'!$M$14</f>
        <v xml:space="preserve">      -      </v>
      </c>
      <c r="DA424" s="538">
        <f>'Information Input'!$H$35</f>
        <v>43555</v>
      </c>
      <c r="DB424" s="537" t="str">
        <f>'Information Input'!$J$22</f>
        <v>Quarterly</v>
      </c>
      <c r="DC424" s="552">
        <f>'Information Input'!$H$30</f>
        <v>43555</v>
      </c>
      <c r="DD424" s="553" t="str">
        <f t="shared" si="88"/>
        <v>201711</v>
      </c>
      <c r="DE424" s="541" t="s">
        <v>103</v>
      </c>
      <c r="DF424" s="541" t="s">
        <v>683</v>
      </c>
      <c r="DG424" s="544">
        <f>'Report 5I'!$S$161</f>
        <v>0</v>
      </c>
      <c r="DH424" s="550">
        <f>'Report 5I'!$S$162</f>
        <v>0</v>
      </c>
      <c r="DI424" s="544">
        <f>'Report 5I'!$S$163</f>
        <v>0</v>
      </c>
      <c r="DJ424" s="544">
        <f>'Report 5I'!$S$164</f>
        <v>0</v>
      </c>
      <c r="DK424" s="544">
        <f>'Report 5I'!$S$165</f>
        <v>0</v>
      </c>
      <c r="DL424" s="544">
        <f>'Report 5I'!$S$166</f>
        <v>0</v>
      </c>
      <c r="DM424" s="544">
        <f>'Report 5I'!$S$167</f>
        <v>0</v>
      </c>
      <c r="DN424" s="544">
        <f>'Report 5I'!$S$168</f>
        <v>0</v>
      </c>
      <c r="DO424" s="544">
        <f>'Report 5I'!$S$169</f>
        <v>0</v>
      </c>
      <c r="DP424" s="544">
        <f>'Report 5I'!$S$170</f>
        <v>0</v>
      </c>
      <c r="DQ424" s="544">
        <f>'Report 5I'!$S$171</f>
        <v>0</v>
      </c>
    </row>
    <row r="425" spans="2:121">
      <c r="B425" s="535" t="s">
        <v>669</v>
      </c>
      <c r="C425" s="536">
        <v>1</v>
      </c>
      <c r="D425" s="537" t="str">
        <f>'Information Input'!$M$14</f>
        <v xml:space="preserve">      -      </v>
      </c>
      <c r="E425" s="537" t="s">
        <v>135</v>
      </c>
      <c r="F425" s="538">
        <f t="shared" si="89"/>
        <v>43466</v>
      </c>
      <c r="G425" s="538">
        <f t="shared" si="90"/>
        <v>43555</v>
      </c>
      <c r="H425" s="538">
        <f>'Information Input'!$H$35</f>
        <v>43555</v>
      </c>
      <c r="I425" s="537" t="str">
        <f>'Information Input'!$J$22</f>
        <v>Quarterly</v>
      </c>
      <c r="J425" s="538">
        <f>'Information Input'!$H$30</f>
        <v>43555</v>
      </c>
      <c r="K425" s="537">
        <f>'Information Input'!$J$18</f>
        <v>2019</v>
      </c>
      <c r="L425" s="579" t="s">
        <v>101</v>
      </c>
      <c r="M425" s="540" t="s">
        <v>102</v>
      </c>
      <c r="N425" s="541" t="s">
        <v>103</v>
      </c>
      <c r="O425" s="542" t="s">
        <v>678</v>
      </c>
      <c r="P425" s="537">
        <v>60</v>
      </c>
      <c r="Q425" s="541" t="s">
        <v>203</v>
      </c>
      <c r="R425" s="541" t="s">
        <v>239</v>
      </c>
      <c r="S425" s="543">
        <f>'Report 1'!$AB$18</f>
        <v>0</v>
      </c>
      <c r="T425" s="544">
        <f>'Report 1'!$AB$81</f>
        <v>0</v>
      </c>
      <c r="U425" s="545">
        <f>'Report 1'!$AB$167</f>
        <v>0</v>
      </c>
      <c r="AL425" s="546" t="s">
        <v>669</v>
      </c>
      <c r="AM425" s="547">
        <v>2</v>
      </c>
      <c r="AN425" s="547" t="str">
        <f>'Information Input'!$M$14</f>
        <v xml:space="preserve">      -      </v>
      </c>
      <c r="AO425" s="547" t="s">
        <v>139</v>
      </c>
      <c r="AP425" s="538">
        <f>'Information Input'!$H$33</f>
        <v>43466</v>
      </c>
      <c r="AQ425" s="538">
        <f>'Information Input'!$H$34</f>
        <v>43555</v>
      </c>
      <c r="AR425" s="538">
        <f>'Information Input'!$H$35</f>
        <v>43555</v>
      </c>
      <c r="AS425" s="547" t="str">
        <f>'Information Input'!$J$22</f>
        <v>Quarterly</v>
      </c>
      <c r="AT425" s="538">
        <f>'Information Input'!$H$30</f>
        <v>43555</v>
      </c>
      <c r="AU425" s="547">
        <f>'Information Input'!$J$18</f>
        <v>2019</v>
      </c>
      <c r="AV425" s="547" t="s">
        <v>92</v>
      </c>
      <c r="AW425" s="547" t="s">
        <v>93</v>
      </c>
      <c r="AX425" s="547" t="s">
        <v>91</v>
      </c>
      <c r="AY425" s="548" t="s">
        <v>675</v>
      </c>
      <c r="AZ425" s="547">
        <v>46</v>
      </c>
      <c r="BA425" s="549" t="s">
        <v>188</v>
      </c>
      <c r="BB425" s="543" t="s">
        <v>239</v>
      </c>
      <c r="BC425" s="550">
        <f>'Report 2'!$AJ98</f>
        <v>0</v>
      </c>
      <c r="BD425" s="550">
        <f>'Report 2'!$AK98</f>
        <v>0</v>
      </c>
      <c r="BE425" s="550">
        <f>'Report 2'!$AL98</f>
        <v>0</v>
      </c>
      <c r="BF425" s="550">
        <f>'Report 2'!$AM98</f>
        <v>0</v>
      </c>
      <c r="BG425" s="550">
        <f>'Report 2'!$AN98</f>
        <v>0</v>
      </c>
      <c r="BH425" s="550">
        <f>'Report 2'!$AO98</f>
        <v>0</v>
      </c>
      <c r="BI425" s="550">
        <f>'Report 2'!$AP98</f>
        <v>0</v>
      </c>
      <c r="CC425" s="542" t="s">
        <v>669</v>
      </c>
      <c r="CD425" s="1014" t="s">
        <v>672</v>
      </c>
      <c r="CE425" s="1014" t="str">
        <f>'Information Input'!$M$14</f>
        <v xml:space="preserve">      -      </v>
      </c>
      <c r="CF425" s="551" t="s">
        <v>135</v>
      </c>
      <c r="CG425" s="552">
        <f t="shared" si="91"/>
        <v>43466</v>
      </c>
      <c r="CH425" s="552">
        <f t="shared" si="92"/>
        <v>43555</v>
      </c>
      <c r="CI425" s="552">
        <f>'Information Input'!$H$35</f>
        <v>43555</v>
      </c>
      <c r="CJ425" s="551" t="str">
        <f>'Information Input'!$J$22</f>
        <v>Quarterly</v>
      </c>
      <c r="CK425" s="552">
        <f>'Information Input'!$H$30</f>
        <v>43555</v>
      </c>
      <c r="CL425" s="551">
        <f>'Information Input'!$J$18</f>
        <v>2019</v>
      </c>
      <c r="CM425" s="551" t="s">
        <v>243</v>
      </c>
      <c r="CN425" s="1014" t="s">
        <v>230</v>
      </c>
      <c r="CO425" s="542" t="s">
        <v>230</v>
      </c>
      <c r="CP425" s="542" t="s">
        <v>671</v>
      </c>
      <c r="CQ425" s="551">
        <v>24</v>
      </c>
      <c r="CR425" s="542" t="s">
        <v>166</v>
      </c>
      <c r="CS425" s="542" t="s">
        <v>233</v>
      </c>
      <c r="CT425" s="1015">
        <f>'Report 1'!$BA$18</f>
        <v>0</v>
      </c>
      <c r="CU425" s="1016">
        <f>SUMIF('Report 4A'!$G$16:$G$95,$CQ425,'Report 4A'!$BI$16:$BI$95)</f>
        <v>0</v>
      </c>
      <c r="CV425" s="1017">
        <f t="shared" si="94"/>
        <v>0</v>
      </c>
      <c r="CX425" s="546" t="s">
        <v>669</v>
      </c>
      <c r="CY425" s="537" t="s">
        <v>300</v>
      </c>
      <c r="CZ425" s="537" t="str">
        <f>'Information Input'!$M$14</f>
        <v xml:space="preserve">      -      </v>
      </c>
      <c r="DA425" s="538">
        <f>'Information Input'!$H$35</f>
        <v>43555</v>
      </c>
      <c r="DB425" s="537" t="str">
        <f>'Information Input'!$J$22</f>
        <v>Quarterly</v>
      </c>
      <c r="DC425" s="552">
        <f>'Information Input'!$H$30</f>
        <v>43555</v>
      </c>
      <c r="DD425" s="553" t="str">
        <f t="shared" si="88"/>
        <v>201710</v>
      </c>
      <c r="DE425" s="541" t="s">
        <v>103</v>
      </c>
      <c r="DF425" s="541" t="s">
        <v>683</v>
      </c>
      <c r="DG425" s="544">
        <f>'Report 5I'!$T$161</f>
        <v>0</v>
      </c>
      <c r="DH425" s="550">
        <f>'Report 5I'!$T$162</f>
        <v>0</v>
      </c>
      <c r="DI425" s="544">
        <f>'Report 5I'!$T$163</f>
        <v>0</v>
      </c>
      <c r="DJ425" s="544">
        <f>'Report 5I'!$T$164</f>
        <v>0</v>
      </c>
      <c r="DK425" s="544">
        <f>'Report 5I'!$T$165</f>
        <v>0</v>
      </c>
      <c r="DL425" s="544">
        <f>'Report 5I'!$T$166</f>
        <v>0</v>
      </c>
      <c r="DM425" s="544">
        <f>'Report 5I'!$T$167</f>
        <v>0</v>
      </c>
      <c r="DN425" s="544">
        <f>'Report 5I'!$T$168</f>
        <v>0</v>
      </c>
      <c r="DO425" s="544">
        <f>'Report 5I'!$T$169</f>
        <v>0</v>
      </c>
      <c r="DP425" s="544">
        <f>'Report 5I'!$T$170</f>
        <v>0</v>
      </c>
      <c r="DQ425" s="544">
        <f>'Report 5I'!$T$171</f>
        <v>0</v>
      </c>
    </row>
    <row r="426" spans="2:121">
      <c r="B426" s="535" t="s">
        <v>669</v>
      </c>
      <c r="C426" s="536">
        <v>1</v>
      </c>
      <c r="D426" s="537" t="str">
        <f>'Information Input'!$M$14</f>
        <v xml:space="preserve">      -      </v>
      </c>
      <c r="E426" s="537" t="s">
        <v>135</v>
      </c>
      <c r="F426" s="538">
        <f t="shared" si="89"/>
        <v>43466</v>
      </c>
      <c r="G426" s="538">
        <f t="shared" si="90"/>
        <v>43555</v>
      </c>
      <c r="H426" s="538">
        <f>'Information Input'!$H$35</f>
        <v>43555</v>
      </c>
      <c r="I426" s="537" t="str">
        <f>'Information Input'!$J$22</f>
        <v>Quarterly</v>
      </c>
      <c r="J426" s="538">
        <f>'Information Input'!$H$30</f>
        <v>43555</v>
      </c>
      <c r="K426" s="537">
        <f>'Information Input'!$J$18</f>
        <v>2019</v>
      </c>
      <c r="L426" s="579" t="s">
        <v>101</v>
      </c>
      <c r="M426" s="540" t="s">
        <v>102</v>
      </c>
      <c r="N426" s="541" t="s">
        <v>103</v>
      </c>
      <c r="O426" s="542" t="s">
        <v>678</v>
      </c>
      <c r="P426" s="537">
        <v>61</v>
      </c>
      <c r="Q426" s="541" t="s">
        <v>204</v>
      </c>
      <c r="R426" s="541" t="s">
        <v>239</v>
      </c>
      <c r="S426" s="543">
        <f>'Report 1'!$AB$18</f>
        <v>0</v>
      </c>
      <c r="T426" s="544">
        <f>'Report 1'!$AB$82</f>
        <v>0</v>
      </c>
      <c r="U426" s="545">
        <f>'Report 1'!$AB$168</f>
        <v>0</v>
      </c>
      <c r="AL426" s="546" t="s">
        <v>669</v>
      </c>
      <c r="AM426" s="547">
        <v>2</v>
      </c>
      <c r="AN426" s="547" t="str">
        <f>'Information Input'!$M$14</f>
        <v xml:space="preserve">      -      </v>
      </c>
      <c r="AO426" s="547" t="s">
        <v>139</v>
      </c>
      <c r="AP426" s="538">
        <f>'Information Input'!$H$33</f>
        <v>43466</v>
      </c>
      <c r="AQ426" s="538">
        <f>'Information Input'!$H$34</f>
        <v>43555</v>
      </c>
      <c r="AR426" s="538">
        <f>'Information Input'!$H$35</f>
        <v>43555</v>
      </c>
      <c r="AS426" s="547" t="str">
        <f>'Information Input'!$J$22</f>
        <v>Quarterly</v>
      </c>
      <c r="AT426" s="538">
        <f>'Information Input'!$H$30</f>
        <v>43555</v>
      </c>
      <c r="AU426" s="547">
        <f>'Information Input'!$J$18</f>
        <v>2019</v>
      </c>
      <c r="AV426" s="547" t="s">
        <v>92</v>
      </c>
      <c r="AW426" s="547" t="s">
        <v>93</v>
      </c>
      <c r="AX426" s="547" t="s">
        <v>91</v>
      </c>
      <c r="AY426" s="548" t="s">
        <v>675</v>
      </c>
      <c r="AZ426" s="547">
        <v>47</v>
      </c>
      <c r="BA426" s="549" t="s">
        <v>189</v>
      </c>
      <c r="BB426" s="543" t="s">
        <v>239</v>
      </c>
      <c r="BC426" s="550">
        <f>'Report 2'!$AJ99</f>
        <v>0</v>
      </c>
      <c r="BD426" s="550">
        <f>'Report 2'!$AK99</f>
        <v>0</v>
      </c>
      <c r="BE426" s="550">
        <f>'Report 2'!$AL99</f>
        <v>0</v>
      </c>
      <c r="BF426" s="550">
        <f>'Report 2'!$AM99</f>
        <v>0</v>
      </c>
      <c r="BG426" s="550">
        <f>'Report 2'!$AN99</f>
        <v>0</v>
      </c>
      <c r="BH426" s="550">
        <f>'Report 2'!$AO99</f>
        <v>0</v>
      </c>
      <c r="BI426" s="550">
        <f>'Report 2'!$AP99</f>
        <v>0</v>
      </c>
      <c r="CC426" s="542" t="s">
        <v>669</v>
      </c>
      <c r="CD426" s="1014" t="s">
        <v>672</v>
      </c>
      <c r="CE426" s="1014" t="str">
        <f>'Information Input'!$M$14</f>
        <v xml:space="preserve">      -      </v>
      </c>
      <c r="CF426" s="551" t="s">
        <v>135</v>
      </c>
      <c r="CG426" s="552">
        <f t="shared" si="91"/>
        <v>43466</v>
      </c>
      <c r="CH426" s="552">
        <f t="shared" si="92"/>
        <v>43555</v>
      </c>
      <c r="CI426" s="552">
        <f>'Information Input'!$H$35</f>
        <v>43555</v>
      </c>
      <c r="CJ426" s="551" t="str">
        <f>'Information Input'!$J$22</f>
        <v>Quarterly</v>
      </c>
      <c r="CK426" s="552">
        <f>'Information Input'!$H$30</f>
        <v>43555</v>
      </c>
      <c r="CL426" s="551">
        <f>'Information Input'!$J$18</f>
        <v>2019</v>
      </c>
      <c r="CM426" s="551" t="s">
        <v>243</v>
      </c>
      <c r="CN426" s="1014" t="s">
        <v>230</v>
      </c>
      <c r="CO426" s="542" t="s">
        <v>230</v>
      </c>
      <c r="CP426" s="542" t="s">
        <v>671</v>
      </c>
      <c r="CQ426" s="551">
        <v>25</v>
      </c>
      <c r="CR426" s="542" t="s">
        <v>167</v>
      </c>
      <c r="CS426" s="542" t="s">
        <v>233</v>
      </c>
      <c r="CT426" s="1015">
        <f>'Report 1'!$BA$18</f>
        <v>0</v>
      </c>
      <c r="CU426" s="1016">
        <f>SUMIF('Report 4A'!$G$16:$G$95,$CQ426,'Report 4A'!$BI$16:$BI$95)</f>
        <v>0</v>
      </c>
      <c r="CV426" s="1017">
        <f t="shared" si="94"/>
        <v>0</v>
      </c>
      <c r="CX426" s="546" t="s">
        <v>669</v>
      </c>
      <c r="CY426" s="537" t="s">
        <v>300</v>
      </c>
      <c r="CZ426" s="537" t="str">
        <f>'Information Input'!$M$14</f>
        <v xml:space="preserve">      -      </v>
      </c>
      <c r="DA426" s="538">
        <f>'Information Input'!$H$35</f>
        <v>43555</v>
      </c>
      <c r="DB426" s="537" t="str">
        <f>'Information Input'!$J$22</f>
        <v>Quarterly</v>
      </c>
      <c r="DC426" s="552">
        <f>'Information Input'!$H$30</f>
        <v>43555</v>
      </c>
      <c r="DD426" s="553" t="str">
        <f t="shared" si="88"/>
        <v>201709</v>
      </c>
      <c r="DE426" s="541" t="s">
        <v>103</v>
      </c>
      <c r="DF426" s="541" t="s">
        <v>683</v>
      </c>
      <c r="DG426" s="544">
        <f>'Report 5I'!$U$161</f>
        <v>0</v>
      </c>
      <c r="DH426" s="550">
        <f>'Report 5I'!$U$162</f>
        <v>0</v>
      </c>
      <c r="DI426" s="544">
        <f>'Report 5I'!$U$163</f>
        <v>0</v>
      </c>
      <c r="DJ426" s="544">
        <f>'Report 5I'!$U$164</f>
        <v>0</v>
      </c>
      <c r="DK426" s="544">
        <f>'Report 5I'!$U$165</f>
        <v>0</v>
      </c>
      <c r="DL426" s="544">
        <f>'Report 5I'!$U$166</f>
        <v>0</v>
      </c>
      <c r="DM426" s="544">
        <f>'Report 5I'!$U$167</f>
        <v>0</v>
      </c>
      <c r="DN426" s="544">
        <f>'Report 5I'!$U$168</f>
        <v>0</v>
      </c>
      <c r="DO426" s="544">
        <f>'Report 5I'!$U$169</f>
        <v>0</v>
      </c>
      <c r="DP426" s="544">
        <f>'Report 5I'!$U$170</f>
        <v>0</v>
      </c>
      <c r="DQ426" s="544">
        <f>'Report 5I'!$U$171</f>
        <v>0</v>
      </c>
    </row>
    <row r="427" spans="2:121">
      <c r="B427" s="535" t="s">
        <v>669</v>
      </c>
      <c r="C427" s="536">
        <v>1</v>
      </c>
      <c r="D427" s="537" t="str">
        <f>'Information Input'!$M$14</f>
        <v xml:space="preserve">      -      </v>
      </c>
      <c r="E427" s="537" t="s">
        <v>135</v>
      </c>
      <c r="F427" s="538">
        <f t="shared" si="89"/>
        <v>43466</v>
      </c>
      <c r="G427" s="538">
        <f t="shared" si="90"/>
        <v>43555</v>
      </c>
      <c r="H427" s="538">
        <f>'Information Input'!$H$35</f>
        <v>43555</v>
      </c>
      <c r="I427" s="537" t="str">
        <f>'Information Input'!$J$22</f>
        <v>Quarterly</v>
      </c>
      <c r="J427" s="538">
        <f>'Information Input'!$H$30</f>
        <v>43555</v>
      </c>
      <c r="K427" s="537">
        <f>'Information Input'!$J$18</f>
        <v>2019</v>
      </c>
      <c r="L427" s="579" t="s">
        <v>101</v>
      </c>
      <c r="M427" s="540" t="s">
        <v>102</v>
      </c>
      <c r="N427" s="541" t="s">
        <v>103</v>
      </c>
      <c r="O427" s="542" t="s">
        <v>678</v>
      </c>
      <c r="P427" s="537">
        <v>62</v>
      </c>
      <c r="Q427" s="541" t="s">
        <v>204</v>
      </c>
      <c r="R427" s="541" t="s">
        <v>239</v>
      </c>
      <c r="S427" s="543">
        <f>'Report 1'!$AB$18</f>
        <v>0</v>
      </c>
      <c r="T427" s="544">
        <f>'Report 1'!$AB$83</f>
        <v>0</v>
      </c>
      <c r="U427" s="545">
        <f>'Report 1'!$AB$169</f>
        <v>0</v>
      </c>
      <c r="AL427" s="546" t="s">
        <v>669</v>
      </c>
      <c r="AM427" s="547">
        <v>2</v>
      </c>
      <c r="AN427" s="547" t="str">
        <f>'Information Input'!$M$14</f>
        <v xml:space="preserve">      -      </v>
      </c>
      <c r="AO427" s="547" t="s">
        <v>139</v>
      </c>
      <c r="AP427" s="538">
        <f>'Information Input'!$H$33</f>
        <v>43466</v>
      </c>
      <c r="AQ427" s="538">
        <f>'Information Input'!$H$34</f>
        <v>43555</v>
      </c>
      <c r="AR427" s="538">
        <f>'Information Input'!$H$35</f>
        <v>43555</v>
      </c>
      <c r="AS427" s="547" t="str">
        <f>'Information Input'!$J$22</f>
        <v>Quarterly</v>
      </c>
      <c r="AT427" s="538">
        <f>'Information Input'!$H$30</f>
        <v>43555</v>
      </c>
      <c r="AU427" s="547">
        <f>'Information Input'!$J$18</f>
        <v>2019</v>
      </c>
      <c r="AV427" s="547" t="s">
        <v>92</v>
      </c>
      <c r="AW427" s="547" t="s">
        <v>93</v>
      </c>
      <c r="AX427" s="547" t="s">
        <v>91</v>
      </c>
      <c r="AY427" s="548" t="s">
        <v>675</v>
      </c>
      <c r="AZ427" s="547">
        <v>48</v>
      </c>
      <c r="BA427" s="549" t="s">
        <v>190</v>
      </c>
      <c r="BB427" s="543" t="s">
        <v>239</v>
      </c>
      <c r="BC427" s="550">
        <f>'Report 2'!$AJ100</f>
        <v>0</v>
      </c>
      <c r="BD427" s="550">
        <f>'Report 2'!$AK100</f>
        <v>0</v>
      </c>
      <c r="BE427" s="550">
        <f>'Report 2'!$AL100</f>
        <v>0</v>
      </c>
      <c r="BF427" s="550">
        <f>'Report 2'!$AM100</f>
        <v>0</v>
      </c>
      <c r="BG427" s="550">
        <f>'Report 2'!$AN100</f>
        <v>0</v>
      </c>
      <c r="BH427" s="550">
        <f>'Report 2'!$AO100</f>
        <v>0</v>
      </c>
      <c r="BI427" s="550">
        <f>'Report 2'!$AP100</f>
        <v>0</v>
      </c>
      <c r="CC427" s="542" t="s">
        <v>669</v>
      </c>
      <c r="CD427" s="1014" t="s">
        <v>672</v>
      </c>
      <c r="CE427" s="1014" t="str">
        <f>'Information Input'!$M$14</f>
        <v xml:space="preserve">      -      </v>
      </c>
      <c r="CF427" s="551" t="s">
        <v>135</v>
      </c>
      <c r="CG427" s="552">
        <f t="shared" si="91"/>
        <v>43466</v>
      </c>
      <c r="CH427" s="552">
        <f t="shared" si="92"/>
        <v>43555</v>
      </c>
      <c r="CI427" s="552">
        <f>'Information Input'!$H$35</f>
        <v>43555</v>
      </c>
      <c r="CJ427" s="551" t="str">
        <f>'Information Input'!$J$22</f>
        <v>Quarterly</v>
      </c>
      <c r="CK427" s="552">
        <f>'Information Input'!$H$30</f>
        <v>43555</v>
      </c>
      <c r="CL427" s="551">
        <f>'Information Input'!$J$18</f>
        <v>2019</v>
      </c>
      <c r="CM427" s="551" t="s">
        <v>243</v>
      </c>
      <c r="CN427" s="1014" t="s">
        <v>230</v>
      </c>
      <c r="CO427" s="542" t="s">
        <v>230</v>
      </c>
      <c r="CP427" s="542" t="s">
        <v>671</v>
      </c>
      <c r="CQ427" s="551">
        <v>26</v>
      </c>
      <c r="CR427" s="542" t="s">
        <v>168</v>
      </c>
      <c r="CS427" s="542" t="s">
        <v>237</v>
      </c>
      <c r="CT427" s="1015">
        <f>'Report 1'!$BA$18</f>
        <v>0</v>
      </c>
      <c r="CU427" s="1016">
        <f>SUMIF('Report 4A'!$G$16:$G$95,$CQ427,'Report 4A'!$BI$16:$BI$95)</f>
        <v>0</v>
      </c>
      <c r="CV427" s="1017">
        <f t="shared" si="94"/>
        <v>0</v>
      </c>
      <c r="CX427" s="546" t="s">
        <v>669</v>
      </c>
      <c r="CY427" s="537" t="s">
        <v>300</v>
      </c>
      <c r="CZ427" s="537" t="str">
        <f>'Information Input'!$M$14</f>
        <v xml:space="preserve">      -      </v>
      </c>
      <c r="DA427" s="538">
        <f>'Information Input'!$H$35</f>
        <v>43555</v>
      </c>
      <c r="DB427" s="537" t="str">
        <f>'Information Input'!$J$22</f>
        <v>Quarterly</v>
      </c>
      <c r="DC427" s="552">
        <f>'Information Input'!$H$30</f>
        <v>43555</v>
      </c>
      <c r="DD427" s="553" t="str">
        <f t="shared" si="88"/>
        <v>201708</v>
      </c>
      <c r="DE427" s="541" t="s">
        <v>103</v>
      </c>
      <c r="DF427" s="541" t="s">
        <v>683</v>
      </c>
      <c r="DG427" s="544">
        <f>'Report 5I'!$V$161</f>
        <v>0</v>
      </c>
      <c r="DH427" s="550">
        <f>'Report 5I'!$V$162</f>
        <v>0</v>
      </c>
      <c r="DI427" s="544">
        <f>'Report 5I'!$V$163</f>
        <v>0</v>
      </c>
      <c r="DJ427" s="544">
        <f>'Report 5I'!$V$164</f>
        <v>0</v>
      </c>
      <c r="DK427" s="544">
        <f>'Report 5I'!$V$165</f>
        <v>0</v>
      </c>
      <c r="DL427" s="544">
        <f>'Report 5I'!$V$166</f>
        <v>0</v>
      </c>
      <c r="DM427" s="544">
        <f>'Report 5I'!$V$167</f>
        <v>0</v>
      </c>
      <c r="DN427" s="544">
        <f>'Report 5I'!$V$168</f>
        <v>0</v>
      </c>
      <c r="DO427" s="544">
        <f>'Report 5I'!$V$169</f>
        <v>0</v>
      </c>
      <c r="DP427" s="544">
        <f>'Report 5I'!$V$170</f>
        <v>0</v>
      </c>
      <c r="DQ427" s="544">
        <f>'Report 5I'!$V$171</f>
        <v>0</v>
      </c>
    </row>
    <row r="428" spans="2:121">
      <c r="B428" s="535" t="s">
        <v>669</v>
      </c>
      <c r="C428" s="536">
        <v>1</v>
      </c>
      <c r="D428" s="537" t="str">
        <f>'Information Input'!$M$14</f>
        <v xml:space="preserve">      -      </v>
      </c>
      <c r="E428" s="537" t="s">
        <v>135</v>
      </c>
      <c r="F428" s="538">
        <f t="shared" si="89"/>
        <v>43466</v>
      </c>
      <c r="G428" s="538">
        <f t="shared" si="90"/>
        <v>43555</v>
      </c>
      <c r="H428" s="538">
        <f>'Information Input'!$H$35</f>
        <v>43555</v>
      </c>
      <c r="I428" s="537" t="str">
        <f>'Information Input'!$J$22</f>
        <v>Quarterly</v>
      </c>
      <c r="J428" s="538">
        <f>'Information Input'!$H$30</f>
        <v>43555</v>
      </c>
      <c r="K428" s="537">
        <f>'Information Input'!$J$18</f>
        <v>2019</v>
      </c>
      <c r="L428" s="579" t="s">
        <v>101</v>
      </c>
      <c r="M428" s="540" t="s">
        <v>102</v>
      </c>
      <c r="N428" s="541" t="s">
        <v>103</v>
      </c>
      <c r="O428" s="542" t="s">
        <v>674</v>
      </c>
      <c r="P428" s="537">
        <v>63</v>
      </c>
      <c r="Q428" s="541" t="s">
        <v>205</v>
      </c>
      <c r="R428" s="541" t="s">
        <v>239</v>
      </c>
      <c r="S428" s="543">
        <f>'Report 1'!$AB$18</f>
        <v>0</v>
      </c>
      <c r="T428" s="544">
        <f>'Report 1'!$AB$84</f>
        <v>0</v>
      </c>
      <c r="U428" s="545">
        <f>'Report 1'!$AB$170</f>
        <v>0</v>
      </c>
      <c r="AL428" s="546" t="s">
        <v>669</v>
      </c>
      <c r="AM428" s="547">
        <v>2</v>
      </c>
      <c r="AN428" s="547" t="str">
        <f>'Information Input'!$M$14</f>
        <v xml:space="preserve">      -      </v>
      </c>
      <c r="AO428" s="547" t="s">
        <v>139</v>
      </c>
      <c r="AP428" s="538">
        <f>'Information Input'!$H$33</f>
        <v>43466</v>
      </c>
      <c r="AQ428" s="538">
        <f>'Information Input'!$H$34</f>
        <v>43555</v>
      </c>
      <c r="AR428" s="538">
        <f>'Information Input'!$H$35</f>
        <v>43555</v>
      </c>
      <c r="AS428" s="547" t="str">
        <f>'Information Input'!$J$22</f>
        <v>Quarterly</v>
      </c>
      <c r="AT428" s="538">
        <f>'Information Input'!$H$30</f>
        <v>43555</v>
      </c>
      <c r="AU428" s="547">
        <f>'Information Input'!$J$18</f>
        <v>2019</v>
      </c>
      <c r="AV428" s="547" t="s">
        <v>92</v>
      </c>
      <c r="AW428" s="547" t="s">
        <v>93</v>
      </c>
      <c r="AX428" s="547" t="s">
        <v>91</v>
      </c>
      <c r="AY428" s="548" t="s">
        <v>675</v>
      </c>
      <c r="AZ428" s="547">
        <v>49</v>
      </c>
      <c r="BA428" s="549" t="s">
        <v>191</v>
      </c>
      <c r="BB428" s="543" t="s">
        <v>239</v>
      </c>
      <c r="BC428" s="550">
        <f>'Report 2'!$AJ101</f>
        <v>0</v>
      </c>
      <c r="BD428" s="550">
        <f>'Report 2'!$AK101</f>
        <v>0</v>
      </c>
      <c r="BE428" s="550">
        <f>'Report 2'!$AL101</f>
        <v>0</v>
      </c>
      <c r="BF428" s="550">
        <f>'Report 2'!$AM101</f>
        <v>0</v>
      </c>
      <c r="BG428" s="550">
        <f>'Report 2'!$AN101</f>
        <v>0</v>
      </c>
      <c r="BH428" s="550">
        <f>'Report 2'!$AO101</f>
        <v>0</v>
      </c>
      <c r="BI428" s="550">
        <f>'Report 2'!$AP101</f>
        <v>0</v>
      </c>
      <c r="CC428" s="542" t="s">
        <v>669</v>
      </c>
      <c r="CD428" s="1014" t="s">
        <v>672</v>
      </c>
      <c r="CE428" s="1014" t="str">
        <f>'Information Input'!$M$14</f>
        <v xml:space="preserve">      -      </v>
      </c>
      <c r="CF428" s="551" t="s">
        <v>135</v>
      </c>
      <c r="CG428" s="552">
        <f t="shared" si="91"/>
        <v>43466</v>
      </c>
      <c r="CH428" s="552">
        <f t="shared" si="92"/>
        <v>43555</v>
      </c>
      <c r="CI428" s="552">
        <f>'Information Input'!$H$35</f>
        <v>43555</v>
      </c>
      <c r="CJ428" s="551" t="str">
        <f>'Information Input'!$J$22</f>
        <v>Quarterly</v>
      </c>
      <c r="CK428" s="552">
        <f>'Information Input'!$H$30</f>
        <v>43555</v>
      </c>
      <c r="CL428" s="551">
        <f>'Information Input'!$J$18</f>
        <v>2019</v>
      </c>
      <c r="CM428" s="551" t="s">
        <v>243</v>
      </c>
      <c r="CN428" s="1014" t="s">
        <v>230</v>
      </c>
      <c r="CO428" s="542" t="s">
        <v>230</v>
      </c>
      <c r="CP428" s="542" t="s">
        <v>671</v>
      </c>
      <c r="CQ428" s="551">
        <v>27</v>
      </c>
      <c r="CR428" s="542" t="s">
        <v>169</v>
      </c>
      <c r="CS428" s="542" t="s">
        <v>235</v>
      </c>
      <c r="CT428" s="1015">
        <f>'Report 1'!$BA$18</f>
        <v>0</v>
      </c>
      <c r="CU428" s="1016">
        <f>SUMIF('Report 4A'!$G$16:$G$95,$CQ428,'Report 4A'!$BI$16:$BI$95)</f>
        <v>0</v>
      </c>
      <c r="CV428" s="1017">
        <f t="shared" si="94"/>
        <v>0</v>
      </c>
      <c r="CX428" s="546" t="s">
        <v>669</v>
      </c>
      <c r="CY428" s="537" t="s">
        <v>300</v>
      </c>
      <c r="CZ428" s="537" t="str">
        <f>'Information Input'!$M$14</f>
        <v xml:space="preserve">      -      </v>
      </c>
      <c r="DA428" s="538">
        <f>'Information Input'!$H$35</f>
        <v>43555</v>
      </c>
      <c r="DB428" s="537" t="str">
        <f>'Information Input'!$J$22</f>
        <v>Quarterly</v>
      </c>
      <c r="DC428" s="552">
        <f>'Information Input'!$H$30</f>
        <v>43555</v>
      </c>
      <c r="DD428" s="553" t="str">
        <f t="shared" si="88"/>
        <v>201707</v>
      </c>
      <c r="DE428" s="541" t="s">
        <v>103</v>
      </c>
      <c r="DF428" s="541" t="s">
        <v>683</v>
      </c>
      <c r="DG428" s="544">
        <f>'Report 5I'!$W$161</f>
        <v>0</v>
      </c>
      <c r="DH428" s="550">
        <f>'Report 5I'!$W$162</f>
        <v>0</v>
      </c>
      <c r="DI428" s="544">
        <f>'Report 5I'!$W$163</f>
        <v>0</v>
      </c>
      <c r="DJ428" s="544">
        <f>'Report 5I'!$W$164</f>
        <v>0</v>
      </c>
      <c r="DK428" s="544">
        <f>'Report 5I'!$W$165</f>
        <v>0</v>
      </c>
      <c r="DL428" s="544">
        <f>'Report 5I'!$W$166</f>
        <v>0</v>
      </c>
      <c r="DM428" s="544">
        <f>'Report 5I'!$W$167</f>
        <v>0</v>
      </c>
      <c r="DN428" s="544">
        <f>'Report 5I'!$W$168</f>
        <v>0</v>
      </c>
      <c r="DO428" s="544">
        <f>'Report 5I'!$W$169</f>
        <v>0</v>
      </c>
      <c r="DP428" s="544">
        <f>'Report 5I'!$W$170</f>
        <v>0</v>
      </c>
      <c r="DQ428" s="544">
        <f>'Report 5I'!$W$171</f>
        <v>0</v>
      </c>
    </row>
    <row r="429" spans="2:121">
      <c r="B429" s="535" t="s">
        <v>669</v>
      </c>
      <c r="C429" s="536">
        <v>1</v>
      </c>
      <c r="D429" s="537" t="str">
        <f>'Information Input'!$M$14</f>
        <v xml:space="preserve">      -      </v>
      </c>
      <c r="E429" s="537" t="s">
        <v>135</v>
      </c>
      <c r="F429" s="538">
        <f t="shared" si="89"/>
        <v>43466</v>
      </c>
      <c r="G429" s="538">
        <f t="shared" si="90"/>
        <v>43555</v>
      </c>
      <c r="H429" s="538">
        <f>'Information Input'!$H$35</f>
        <v>43555</v>
      </c>
      <c r="I429" s="537" t="str">
        <f>'Information Input'!$J$22</f>
        <v>Quarterly</v>
      </c>
      <c r="J429" s="538">
        <f>'Information Input'!$H$30</f>
        <v>43555</v>
      </c>
      <c r="K429" s="537">
        <f>'Information Input'!$J$18</f>
        <v>2019</v>
      </c>
      <c r="L429" s="579" t="s">
        <v>101</v>
      </c>
      <c r="M429" s="540" t="s">
        <v>102</v>
      </c>
      <c r="N429" s="541" t="s">
        <v>103</v>
      </c>
      <c r="O429" s="542" t="s">
        <v>674</v>
      </c>
      <c r="P429" s="537">
        <v>64</v>
      </c>
      <c r="Q429" s="541" t="s">
        <v>206</v>
      </c>
      <c r="R429" s="541" t="s">
        <v>239</v>
      </c>
      <c r="S429" s="543">
        <f>'Report 1'!$AB$18</f>
        <v>0</v>
      </c>
      <c r="T429" s="544">
        <f>'Report 1'!$AB$85</f>
        <v>0</v>
      </c>
      <c r="U429" s="545">
        <f>'Report 1'!$AB$171</f>
        <v>0</v>
      </c>
      <c r="AL429" s="546" t="s">
        <v>669</v>
      </c>
      <c r="AM429" s="547">
        <v>2</v>
      </c>
      <c r="AN429" s="547" t="str">
        <f>'Information Input'!$M$14</f>
        <v xml:space="preserve">      -      </v>
      </c>
      <c r="AO429" s="547" t="s">
        <v>139</v>
      </c>
      <c r="AP429" s="538">
        <f>'Information Input'!$H$33</f>
        <v>43466</v>
      </c>
      <c r="AQ429" s="538">
        <f>'Information Input'!$H$34</f>
        <v>43555</v>
      </c>
      <c r="AR429" s="538">
        <f>'Information Input'!$H$35</f>
        <v>43555</v>
      </c>
      <c r="AS429" s="547" t="str">
        <f>'Information Input'!$J$22</f>
        <v>Quarterly</v>
      </c>
      <c r="AT429" s="538">
        <f>'Information Input'!$H$30</f>
        <v>43555</v>
      </c>
      <c r="AU429" s="547">
        <f>'Information Input'!$J$18</f>
        <v>2019</v>
      </c>
      <c r="AV429" s="547" t="s">
        <v>92</v>
      </c>
      <c r="AW429" s="547" t="s">
        <v>93</v>
      </c>
      <c r="AX429" s="547" t="s">
        <v>91</v>
      </c>
      <c r="AY429" s="548" t="s">
        <v>675</v>
      </c>
      <c r="AZ429" s="547">
        <v>50</v>
      </c>
      <c r="BA429" s="549" t="s">
        <v>192</v>
      </c>
      <c r="BB429" s="543" t="s">
        <v>239</v>
      </c>
      <c r="BC429" s="550">
        <f>'Report 2'!$AJ102</f>
        <v>0</v>
      </c>
      <c r="BD429" s="550">
        <f>'Report 2'!$AK102</f>
        <v>0</v>
      </c>
      <c r="BE429" s="550">
        <f>'Report 2'!$AL102</f>
        <v>0</v>
      </c>
      <c r="BF429" s="550">
        <f>'Report 2'!$AM102</f>
        <v>0</v>
      </c>
      <c r="BG429" s="550">
        <f>'Report 2'!$AN102</f>
        <v>0</v>
      </c>
      <c r="BH429" s="550">
        <f>'Report 2'!$AO102</f>
        <v>0</v>
      </c>
      <c r="BI429" s="550">
        <f>'Report 2'!$AP102</f>
        <v>0</v>
      </c>
      <c r="CC429" s="542" t="s">
        <v>669</v>
      </c>
      <c r="CD429" s="1014" t="s">
        <v>672</v>
      </c>
      <c r="CE429" s="1014" t="str">
        <f>'Information Input'!$M$14</f>
        <v xml:space="preserve">      -      </v>
      </c>
      <c r="CF429" s="551" t="s">
        <v>135</v>
      </c>
      <c r="CG429" s="552">
        <f t="shared" si="91"/>
        <v>43466</v>
      </c>
      <c r="CH429" s="552">
        <f t="shared" si="92"/>
        <v>43555</v>
      </c>
      <c r="CI429" s="552">
        <f>'Information Input'!$H$35</f>
        <v>43555</v>
      </c>
      <c r="CJ429" s="551" t="str">
        <f>'Information Input'!$J$22</f>
        <v>Quarterly</v>
      </c>
      <c r="CK429" s="552">
        <f>'Information Input'!$H$30</f>
        <v>43555</v>
      </c>
      <c r="CL429" s="551">
        <f>'Information Input'!$J$18</f>
        <v>2019</v>
      </c>
      <c r="CM429" s="551" t="s">
        <v>243</v>
      </c>
      <c r="CN429" s="1014" t="s">
        <v>230</v>
      </c>
      <c r="CO429" s="542" t="s">
        <v>230</v>
      </c>
      <c r="CP429" s="542" t="s">
        <v>671</v>
      </c>
      <c r="CQ429" s="551">
        <v>28</v>
      </c>
      <c r="CR429" s="542" t="s">
        <v>170</v>
      </c>
      <c r="CS429" s="542" t="s">
        <v>235</v>
      </c>
      <c r="CT429" s="1015">
        <f>'Report 1'!$BA$18</f>
        <v>0</v>
      </c>
      <c r="CU429" s="1016">
        <f>SUMIF('Report 4A'!$G$16:$G$95,$CQ429,'Report 4A'!$BI$16:$BI$95)</f>
        <v>0</v>
      </c>
      <c r="CV429" s="1017">
        <f t="shared" si="94"/>
        <v>0</v>
      </c>
      <c r="CX429" s="546" t="s">
        <v>669</v>
      </c>
      <c r="CY429" s="537" t="s">
        <v>300</v>
      </c>
      <c r="CZ429" s="537" t="str">
        <f>'Information Input'!$M$14</f>
        <v xml:space="preserve">      -      </v>
      </c>
      <c r="DA429" s="538">
        <f>'Information Input'!$H$35</f>
        <v>43555</v>
      </c>
      <c r="DB429" s="537" t="str">
        <f>'Information Input'!$J$22</f>
        <v>Quarterly</v>
      </c>
      <c r="DC429" s="552">
        <f>'Information Input'!$H$30</f>
        <v>43555</v>
      </c>
      <c r="DD429" s="553" t="str">
        <f t="shared" si="88"/>
        <v>201706</v>
      </c>
      <c r="DE429" s="541" t="s">
        <v>103</v>
      </c>
      <c r="DF429" s="541" t="s">
        <v>683</v>
      </c>
      <c r="DG429" s="544">
        <f>'Report 5I'!$X$161</f>
        <v>0</v>
      </c>
      <c r="DH429" s="550">
        <f>'Report 5I'!$X$162</f>
        <v>0</v>
      </c>
      <c r="DI429" s="544">
        <f>'Report 5I'!$X$163</f>
        <v>0</v>
      </c>
      <c r="DJ429" s="544">
        <f>'Report 5I'!$X$164</f>
        <v>0</v>
      </c>
      <c r="DK429" s="544">
        <f>'Report 5I'!$X$165</f>
        <v>0</v>
      </c>
      <c r="DL429" s="544">
        <f>'Report 5I'!$X$166</f>
        <v>0</v>
      </c>
      <c r="DM429" s="544">
        <f>'Report 5I'!$X$167</f>
        <v>0</v>
      </c>
      <c r="DN429" s="544">
        <f>'Report 5I'!$X$168</f>
        <v>0</v>
      </c>
      <c r="DO429" s="544">
        <f>'Report 5I'!$X$169</f>
        <v>0</v>
      </c>
      <c r="DP429" s="544">
        <f>'Report 5I'!$X$170</f>
        <v>0</v>
      </c>
      <c r="DQ429" s="544">
        <f>'Report 5I'!$X$171</f>
        <v>0</v>
      </c>
    </row>
    <row r="430" spans="2:121">
      <c r="B430" s="535" t="s">
        <v>669</v>
      </c>
      <c r="C430" s="536">
        <v>1</v>
      </c>
      <c r="D430" s="537" t="str">
        <f>'Information Input'!$M$14</f>
        <v xml:space="preserve">      -      </v>
      </c>
      <c r="E430" s="537" t="s">
        <v>135</v>
      </c>
      <c r="F430" s="538">
        <f t="shared" si="89"/>
        <v>43466</v>
      </c>
      <c r="G430" s="538">
        <f t="shared" si="90"/>
        <v>43555</v>
      </c>
      <c r="H430" s="538">
        <f>'Information Input'!$H$35</f>
        <v>43555</v>
      </c>
      <c r="I430" s="537" t="str">
        <f>'Information Input'!$J$22</f>
        <v>Quarterly</v>
      </c>
      <c r="J430" s="538">
        <f>'Information Input'!$H$30</f>
        <v>43555</v>
      </c>
      <c r="K430" s="537">
        <f>'Information Input'!$J$18</f>
        <v>2019</v>
      </c>
      <c r="L430" s="579" t="s">
        <v>101</v>
      </c>
      <c r="M430" s="540" t="s">
        <v>102</v>
      </c>
      <c r="N430" s="541" t="s">
        <v>103</v>
      </c>
      <c r="O430" s="542" t="s">
        <v>674</v>
      </c>
      <c r="P430" s="537">
        <v>65</v>
      </c>
      <c r="Q430" s="541" t="s">
        <v>207</v>
      </c>
      <c r="R430" s="541" t="s">
        <v>239</v>
      </c>
      <c r="S430" s="543">
        <f>'Report 1'!$AB$18</f>
        <v>0</v>
      </c>
      <c r="T430" s="544">
        <f>'Report 1'!$AB$86</f>
        <v>0</v>
      </c>
      <c r="U430" s="545">
        <f>'Report 1'!$AB$172</f>
        <v>0</v>
      </c>
      <c r="AL430" s="546" t="s">
        <v>669</v>
      </c>
      <c r="AM430" s="547">
        <v>2</v>
      </c>
      <c r="AN430" s="547" t="str">
        <f>'Information Input'!$M$14</f>
        <v xml:space="preserve">      -      </v>
      </c>
      <c r="AO430" s="547" t="s">
        <v>139</v>
      </c>
      <c r="AP430" s="538">
        <f>'Information Input'!$H$33</f>
        <v>43466</v>
      </c>
      <c r="AQ430" s="538">
        <f>'Information Input'!$H$34</f>
        <v>43555</v>
      </c>
      <c r="AR430" s="538">
        <f>'Information Input'!$H$35</f>
        <v>43555</v>
      </c>
      <c r="AS430" s="547" t="str">
        <f>'Information Input'!$J$22</f>
        <v>Quarterly</v>
      </c>
      <c r="AT430" s="538">
        <f>'Information Input'!$H$30</f>
        <v>43555</v>
      </c>
      <c r="AU430" s="547">
        <f>'Information Input'!$J$18</f>
        <v>2019</v>
      </c>
      <c r="AV430" s="547" t="s">
        <v>92</v>
      </c>
      <c r="AW430" s="547" t="s">
        <v>93</v>
      </c>
      <c r="AX430" s="547" t="s">
        <v>91</v>
      </c>
      <c r="AY430" s="548" t="s">
        <v>675</v>
      </c>
      <c r="AZ430" s="547">
        <v>51</v>
      </c>
      <c r="BA430" s="549" t="s">
        <v>193</v>
      </c>
      <c r="BB430" s="543" t="s">
        <v>239</v>
      </c>
      <c r="BC430" s="550">
        <f>'Report 2'!$AJ103</f>
        <v>0</v>
      </c>
      <c r="BD430" s="550">
        <f>'Report 2'!$AK103</f>
        <v>0</v>
      </c>
      <c r="BE430" s="550">
        <f>'Report 2'!$AL103</f>
        <v>0</v>
      </c>
      <c r="BF430" s="550">
        <f>'Report 2'!$AM103</f>
        <v>0</v>
      </c>
      <c r="BG430" s="550">
        <f>'Report 2'!$AN103</f>
        <v>0</v>
      </c>
      <c r="BH430" s="550">
        <f>'Report 2'!$AO103</f>
        <v>0</v>
      </c>
      <c r="BI430" s="550">
        <f>'Report 2'!$AP103</f>
        <v>0</v>
      </c>
      <c r="CC430" s="542" t="s">
        <v>669</v>
      </c>
      <c r="CD430" s="1014" t="s">
        <v>672</v>
      </c>
      <c r="CE430" s="1014" t="str">
        <f>'Information Input'!$M$14</f>
        <v xml:space="preserve">      -      </v>
      </c>
      <c r="CF430" s="551" t="s">
        <v>135</v>
      </c>
      <c r="CG430" s="552">
        <f t="shared" si="91"/>
        <v>43466</v>
      </c>
      <c r="CH430" s="552">
        <f t="shared" si="92"/>
        <v>43555</v>
      </c>
      <c r="CI430" s="552">
        <f>'Information Input'!$H$35</f>
        <v>43555</v>
      </c>
      <c r="CJ430" s="551" t="str">
        <f>'Information Input'!$J$22</f>
        <v>Quarterly</v>
      </c>
      <c r="CK430" s="552">
        <f>'Information Input'!$H$30</f>
        <v>43555</v>
      </c>
      <c r="CL430" s="551">
        <f>'Information Input'!$J$18</f>
        <v>2019</v>
      </c>
      <c r="CM430" s="551" t="s">
        <v>243</v>
      </c>
      <c r="CN430" s="1014" t="s">
        <v>230</v>
      </c>
      <c r="CO430" s="542" t="s">
        <v>230</v>
      </c>
      <c r="CP430" s="542" t="s">
        <v>671</v>
      </c>
      <c r="CQ430" s="551">
        <v>29</v>
      </c>
      <c r="CR430" s="542" t="s">
        <v>171</v>
      </c>
      <c r="CS430" s="542" t="s">
        <v>238</v>
      </c>
      <c r="CT430" s="1015">
        <f>'Report 1'!$BA$18</f>
        <v>0</v>
      </c>
      <c r="CU430" s="1016">
        <f>SUMIF('Report 4A'!$G$16:$G$95,$CQ430,'Report 4A'!$BI$16:$BI$95)</f>
        <v>0</v>
      </c>
      <c r="CV430" s="1017">
        <f t="shared" si="94"/>
        <v>0</v>
      </c>
      <c r="CX430" s="546" t="s">
        <v>669</v>
      </c>
      <c r="CY430" s="537" t="s">
        <v>300</v>
      </c>
      <c r="CZ430" s="537" t="str">
        <f>'Information Input'!$M$14</f>
        <v xml:space="preserve">      -      </v>
      </c>
      <c r="DA430" s="538">
        <f>'Information Input'!$H$35</f>
        <v>43555</v>
      </c>
      <c r="DB430" s="537" t="str">
        <f>'Information Input'!$J$22</f>
        <v>Quarterly</v>
      </c>
      <c r="DC430" s="552">
        <f>'Information Input'!$H$30</f>
        <v>43555</v>
      </c>
      <c r="DD430" s="553" t="str">
        <f t="shared" si="88"/>
        <v>201705</v>
      </c>
      <c r="DE430" s="541" t="s">
        <v>103</v>
      </c>
      <c r="DF430" s="541" t="s">
        <v>683</v>
      </c>
      <c r="DG430" s="544">
        <f>'Report 5I'!$Y$161</f>
        <v>0</v>
      </c>
      <c r="DH430" s="550">
        <f>'Report 5I'!$Y$162</f>
        <v>0</v>
      </c>
      <c r="DI430" s="544">
        <f>'Report 5I'!$Y$163</f>
        <v>0</v>
      </c>
      <c r="DJ430" s="544">
        <f>'Report 5I'!$Y$164</f>
        <v>0</v>
      </c>
      <c r="DK430" s="544">
        <f>'Report 5I'!$Y$165</f>
        <v>0</v>
      </c>
      <c r="DL430" s="544">
        <f>'Report 5I'!$Y$166</f>
        <v>0</v>
      </c>
      <c r="DM430" s="544">
        <f>'Report 5I'!$Y$167</f>
        <v>0</v>
      </c>
      <c r="DN430" s="544">
        <f>'Report 5I'!$Y$168</f>
        <v>0</v>
      </c>
      <c r="DO430" s="544">
        <f>'Report 5I'!$Y$169</f>
        <v>0</v>
      </c>
      <c r="DP430" s="544">
        <f>'Report 5I'!$Y$170</f>
        <v>0</v>
      </c>
      <c r="DQ430" s="544">
        <f>'Report 5I'!$Y$171</f>
        <v>0</v>
      </c>
    </row>
    <row r="431" spans="2:121">
      <c r="B431" s="535" t="s">
        <v>669</v>
      </c>
      <c r="C431" s="536">
        <v>1</v>
      </c>
      <c r="D431" s="537" t="str">
        <f>'Information Input'!$M$14</f>
        <v xml:space="preserve">      -      </v>
      </c>
      <c r="E431" s="537" t="s">
        <v>135</v>
      </c>
      <c r="F431" s="538">
        <f t="shared" si="89"/>
        <v>43466</v>
      </c>
      <c r="G431" s="538">
        <f t="shared" si="90"/>
        <v>43555</v>
      </c>
      <c r="H431" s="538">
        <f>'Information Input'!$H$35</f>
        <v>43555</v>
      </c>
      <c r="I431" s="537" t="str">
        <f>'Information Input'!$J$22</f>
        <v>Quarterly</v>
      </c>
      <c r="J431" s="538">
        <f>'Information Input'!$H$30</f>
        <v>43555</v>
      </c>
      <c r="K431" s="537">
        <f>'Information Input'!$J$18</f>
        <v>2019</v>
      </c>
      <c r="L431" s="579" t="s">
        <v>101</v>
      </c>
      <c r="M431" s="540" t="s">
        <v>102</v>
      </c>
      <c r="N431" s="541" t="s">
        <v>103</v>
      </c>
      <c r="O431" s="542" t="s">
        <v>679</v>
      </c>
      <c r="P431" s="537">
        <v>66</v>
      </c>
      <c r="Q431" s="541" t="s">
        <v>208</v>
      </c>
      <c r="R431" s="541" t="s">
        <v>239</v>
      </c>
      <c r="S431" s="543">
        <f>'Report 1'!$AB$18</f>
        <v>0</v>
      </c>
      <c r="T431" s="544">
        <f>'Report 1'!$AB$87</f>
        <v>0</v>
      </c>
      <c r="U431" s="545">
        <f>'Report 1'!$AB$173</f>
        <v>0</v>
      </c>
      <c r="AL431" s="557" t="s">
        <v>669</v>
      </c>
      <c r="AM431" s="558">
        <v>2</v>
      </c>
      <c r="AN431" s="558" t="str">
        <f>'Information Input'!$M$14</f>
        <v xml:space="preserve">      -      </v>
      </c>
      <c r="AO431" s="558" t="s">
        <v>139</v>
      </c>
      <c r="AP431" s="559">
        <f>'Information Input'!$H$33</f>
        <v>43466</v>
      </c>
      <c r="AQ431" s="559">
        <f>'Information Input'!$H$34</f>
        <v>43555</v>
      </c>
      <c r="AR431" s="559">
        <f>'Information Input'!$H$35</f>
        <v>43555</v>
      </c>
      <c r="AS431" s="558" t="str">
        <f>'Information Input'!$J$22</f>
        <v>Quarterly</v>
      </c>
      <c r="AT431" s="559">
        <f>'Information Input'!$H$30</f>
        <v>43555</v>
      </c>
      <c r="AU431" s="558">
        <f>'Information Input'!$J$18</f>
        <v>2019</v>
      </c>
      <c r="AV431" s="558" t="s">
        <v>92</v>
      </c>
      <c r="AW431" s="558" t="s">
        <v>93</v>
      </c>
      <c r="AX431" s="558" t="s">
        <v>91</v>
      </c>
      <c r="AY431" s="572" t="s">
        <v>674</v>
      </c>
      <c r="AZ431" s="558">
        <v>52</v>
      </c>
      <c r="BA431" s="557" t="s">
        <v>194</v>
      </c>
      <c r="BB431" s="560" t="s">
        <v>239</v>
      </c>
      <c r="BC431" s="569">
        <f>'Report 2'!$AJ104</f>
        <v>0</v>
      </c>
      <c r="BD431" s="569">
        <f>'Report 2'!$AK104</f>
        <v>0</v>
      </c>
      <c r="BE431" s="569">
        <f>'Report 2'!$AL104</f>
        <v>0</v>
      </c>
      <c r="BF431" s="569">
        <f>'Report 2'!$AM104</f>
        <v>0</v>
      </c>
      <c r="BG431" s="569">
        <f>'Report 2'!$AN104</f>
        <v>0</v>
      </c>
      <c r="BH431" s="569">
        <f>'Report 2'!$AO104</f>
        <v>0</v>
      </c>
      <c r="BI431" s="569">
        <f>'Report 2'!$AP104</f>
        <v>0</v>
      </c>
      <c r="CC431" s="542" t="s">
        <v>669</v>
      </c>
      <c r="CD431" s="1014" t="s">
        <v>672</v>
      </c>
      <c r="CE431" s="1014" t="str">
        <f>'Information Input'!$M$14</f>
        <v xml:space="preserve">      -      </v>
      </c>
      <c r="CF431" s="551" t="s">
        <v>135</v>
      </c>
      <c r="CG431" s="552">
        <f t="shared" si="91"/>
        <v>43466</v>
      </c>
      <c r="CH431" s="552">
        <f t="shared" si="92"/>
        <v>43555</v>
      </c>
      <c r="CI431" s="552">
        <f>'Information Input'!$H$35</f>
        <v>43555</v>
      </c>
      <c r="CJ431" s="551" t="str">
        <f>'Information Input'!$J$22</f>
        <v>Quarterly</v>
      </c>
      <c r="CK431" s="552">
        <f>'Information Input'!$H$30</f>
        <v>43555</v>
      </c>
      <c r="CL431" s="551">
        <f>'Information Input'!$J$18</f>
        <v>2019</v>
      </c>
      <c r="CM431" s="551" t="s">
        <v>243</v>
      </c>
      <c r="CN431" s="1014" t="s">
        <v>230</v>
      </c>
      <c r="CO431" s="542" t="s">
        <v>230</v>
      </c>
      <c r="CP431" s="542" t="s">
        <v>671</v>
      </c>
      <c r="CQ431" s="551">
        <v>30</v>
      </c>
      <c r="CR431" s="542" t="s">
        <v>172</v>
      </c>
      <c r="CS431" s="542" t="s">
        <v>238</v>
      </c>
      <c r="CT431" s="1015">
        <f>'Report 1'!$BA$18</f>
        <v>0</v>
      </c>
      <c r="CU431" s="1016">
        <f>SUMIF('Report 4A'!$G$16:$G$95,$CQ431,'Report 4A'!$BI$16:$BI$95)</f>
        <v>0</v>
      </c>
      <c r="CV431" s="1017">
        <f t="shared" si="94"/>
        <v>0</v>
      </c>
      <c r="CX431" s="546" t="s">
        <v>669</v>
      </c>
      <c r="CY431" s="537" t="s">
        <v>300</v>
      </c>
      <c r="CZ431" s="537" t="str">
        <f>'Information Input'!$M$14</f>
        <v xml:space="preserve">      -      </v>
      </c>
      <c r="DA431" s="538">
        <f>'Information Input'!$H$35</f>
        <v>43555</v>
      </c>
      <c r="DB431" s="537" t="str">
        <f>'Information Input'!$J$22</f>
        <v>Quarterly</v>
      </c>
      <c r="DC431" s="552">
        <f>'Information Input'!$H$30</f>
        <v>43555</v>
      </c>
      <c r="DD431" s="553" t="str">
        <f t="shared" si="88"/>
        <v>201704</v>
      </c>
      <c r="DE431" s="541" t="s">
        <v>103</v>
      </c>
      <c r="DF431" s="541" t="s">
        <v>683</v>
      </c>
      <c r="DG431" s="544">
        <f>'Report 5I'!$Z$161</f>
        <v>0</v>
      </c>
      <c r="DH431" s="550">
        <f>'Report 5I'!$Z$162</f>
        <v>0</v>
      </c>
      <c r="DI431" s="544">
        <f>'Report 5I'!$Z$163</f>
        <v>0</v>
      </c>
      <c r="DJ431" s="544">
        <f>'Report 5I'!$Z$164</f>
        <v>0</v>
      </c>
      <c r="DK431" s="544">
        <f>'Report 5I'!$Z$165</f>
        <v>0</v>
      </c>
      <c r="DL431" s="544">
        <f>'Report 5I'!$Z$166</f>
        <v>0</v>
      </c>
      <c r="DM431" s="544">
        <f>'Report 5I'!$Z$167</f>
        <v>0</v>
      </c>
      <c r="DN431" s="544">
        <f>'Report 5I'!$Z$168</f>
        <v>0</v>
      </c>
      <c r="DO431" s="544">
        <f>'Report 5I'!$Z$169</f>
        <v>0</v>
      </c>
      <c r="DP431" s="544">
        <f>'Report 5I'!$Z$170</f>
        <v>0</v>
      </c>
      <c r="DQ431" s="544">
        <f>'Report 5I'!$Z$171</f>
        <v>0</v>
      </c>
    </row>
    <row r="432" spans="2:121">
      <c r="B432" s="535" t="s">
        <v>669</v>
      </c>
      <c r="C432" s="536">
        <v>1</v>
      </c>
      <c r="D432" s="537" t="str">
        <f>'Information Input'!$M$14</f>
        <v xml:space="preserve">      -      </v>
      </c>
      <c r="E432" s="537" t="s">
        <v>135</v>
      </c>
      <c r="F432" s="538">
        <f t="shared" si="89"/>
        <v>43466</v>
      </c>
      <c r="G432" s="538">
        <f t="shared" si="90"/>
        <v>43555</v>
      </c>
      <c r="H432" s="538">
        <f>'Information Input'!$H$35</f>
        <v>43555</v>
      </c>
      <c r="I432" s="537" t="str">
        <f>'Information Input'!$J$22</f>
        <v>Quarterly</v>
      </c>
      <c r="J432" s="538">
        <f>'Information Input'!$H$30</f>
        <v>43555</v>
      </c>
      <c r="K432" s="537">
        <f>'Information Input'!$J$18</f>
        <v>2019</v>
      </c>
      <c r="L432" s="579" t="s">
        <v>101</v>
      </c>
      <c r="M432" s="540" t="s">
        <v>102</v>
      </c>
      <c r="N432" s="541" t="s">
        <v>103</v>
      </c>
      <c r="O432" s="542" t="s">
        <v>679</v>
      </c>
      <c r="P432" s="537">
        <v>67</v>
      </c>
      <c r="Q432" s="541" t="s">
        <v>209</v>
      </c>
      <c r="R432" s="541" t="s">
        <v>239</v>
      </c>
      <c r="S432" s="543">
        <f>'Report 1'!$AB$18</f>
        <v>0</v>
      </c>
      <c r="T432" s="544">
        <f>'Report 1'!$AB$88</f>
        <v>0</v>
      </c>
      <c r="U432" s="545">
        <f>'Report 1'!$AB$174</f>
        <v>0</v>
      </c>
      <c r="AL432" s="522" t="s">
        <v>669</v>
      </c>
      <c r="AM432" s="517">
        <v>2</v>
      </c>
      <c r="AN432" s="517" t="str">
        <f>'Information Input'!$M$14</f>
        <v xml:space="preserve">      -      </v>
      </c>
      <c r="AO432" s="517" t="s">
        <v>135</v>
      </c>
      <c r="AP432" s="518">
        <f t="shared" ref="AP432:AP473" si="95">DATE(AU432,1,1)</f>
        <v>43466</v>
      </c>
      <c r="AQ432" s="518">
        <f t="shared" ref="AQ432:AQ473" si="96">DATE(AU432,3,31)</f>
        <v>43555</v>
      </c>
      <c r="AR432" s="519">
        <f>'Information Input'!$H$35</f>
        <v>43555</v>
      </c>
      <c r="AS432" s="517" t="str">
        <f>'Information Input'!$J$22</f>
        <v>Quarterly</v>
      </c>
      <c r="AT432" s="519">
        <f>'Information Input'!$H$30</f>
        <v>43555</v>
      </c>
      <c r="AU432" s="517">
        <f>'Information Input'!$J$18</f>
        <v>2019</v>
      </c>
      <c r="AV432" s="517" t="s">
        <v>94</v>
      </c>
      <c r="AW432" s="517" t="s">
        <v>95</v>
      </c>
      <c r="AX432" s="528" t="s">
        <v>96</v>
      </c>
      <c r="AY432" s="529" t="s">
        <v>671</v>
      </c>
      <c r="AZ432" s="528">
        <v>11</v>
      </c>
      <c r="BA432" s="530" t="s">
        <v>153</v>
      </c>
      <c r="BB432" s="524" t="s">
        <v>231</v>
      </c>
      <c r="BC432" s="531">
        <f>'Report 2'!$H108</f>
        <v>0</v>
      </c>
      <c r="BD432" s="531">
        <f>'Report 2'!$I108</f>
        <v>0</v>
      </c>
      <c r="BE432" s="531">
        <f>'Report 2'!$J108</f>
        <v>0</v>
      </c>
      <c r="BF432" s="531">
        <f>'Report 2'!$K108</f>
        <v>0</v>
      </c>
      <c r="BG432" s="531">
        <f>'Report 2'!$L108</f>
        <v>0</v>
      </c>
      <c r="BH432" s="531">
        <f>'Report 2'!$M108</f>
        <v>0</v>
      </c>
      <c r="BI432" s="531">
        <f>'Report 2'!$N108</f>
        <v>0</v>
      </c>
      <c r="CC432" s="542" t="s">
        <v>669</v>
      </c>
      <c r="CD432" s="1014" t="s">
        <v>672</v>
      </c>
      <c r="CE432" s="1014" t="str">
        <f>'Information Input'!$M$14</f>
        <v xml:space="preserve">      -      </v>
      </c>
      <c r="CF432" s="551" t="s">
        <v>135</v>
      </c>
      <c r="CG432" s="552">
        <f t="shared" si="91"/>
        <v>43466</v>
      </c>
      <c r="CH432" s="552">
        <f t="shared" si="92"/>
        <v>43555</v>
      </c>
      <c r="CI432" s="552">
        <f>'Information Input'!$H$35</f>
        <v>43555</v>
      </c>
      <c r="CJ432" s="551" t="str">
        <f>'Information Input'!$J$22</f>
        <v>Quarterly</v>
      </c>
      <c r="CK432" s="552">
        <f>'Information Input'!$H$30</f>
        <v>43555</v>
      </c>
      <c r="CL432" s="551">
        <f>'Information Input'!$J$18</f>
        <v>2019</v>
      </c>
      <c r="CM432" s="551" t="s">
        <v>243</v>
      </c>
      <c r="CN432" s="1014" t="s">
        <v>230</v>
      </c>
      <c r="CO432" s="542" t="s">
        <v>230</v>
      </c>
      <c r="CP432" s="542" t="s">
        <v>671</v>
      </c>
      <c r="CQ432" s="551">
        <v>31</v>
      </c>
      <c r="CR432" s="542" t="s">
        <v>173</v>
      </c>
      <c r="CS432" s="542" t="s">
        <v>233</v>
      </c>
      <c r="CT432" s="1015">
        <f>'Report 1'!$BA$18</f>
        <v>0</v>
      </c>
      <c r="CU432" s="1016">
        <f>SUMIF('Report 4A'!$G$16:$G$95,$CQ432,'Report 4A'!$BI$16:$BI$95)</f>
        <v>0</v>
      </c>
      <c r="CV432" s="1017">
        <f t="shared" si="94"/>
        <v>0</v>
      </c>
      <c r="CX432" s="546" t="s">
        <v>669</v>
      </c>
      <c r="CY432" s="537" t="s">
        <v>300</v>
      </c>
      <c r="CZ432" s="537" t="str">
        <f>'Information Input'!$M$14</f>
        <v xml:space="preserve">      -      </v>
      </c>
      <c r="DA432" s="538">
        <f>'Information Input'!$H$35</f>
        <v>43555</v>
      </c>
      <c r="DB432" s="537" t="str">
        <f>'Information Input'!$J$22</f>
        <v>Quarterly</v>
      </c>
      <c r="DC432" s="552">
        <f>'Information Input'!$H$30</f>
        <v>43555</v>
      </c>
      <c r="DD432" s="553" t="str">
        <f t="shared" ref="DD432:DD495" si="97">DD396</f>
        <v>201703</v>
      </c>
      <c r="DE432" s="541" t="s">
        <v>103</v>
      </c>
      <c r="DF432" s="541" t="s">
        <v>683</v>
      </c>
      <c r="DG432" s="544">
        <f>'Report 5I'!$AA$161</f>
        <v>0</v>
      </c>
      <c r="DH432" s="550">
        <f>'Report 5I'!$AA$162</f>
        <v>0</v>
      </c>
      <c r="DI432" s="544">
        <f>'Report 5I'!$AA$163</f>
        <v>0</v>
      </c>
      <c r="DJ432" s="544">
        <f>'Report 5I'!$AA$164</f>
        <v>0</v>
      </c>
      <c r="DK432" s="544">
        <f>'Report 5I'!$AA$165</f>
        <v>0</v>
      </c>
      <c r="DL432" s="544">
        <f>'Report 5I'!$AA$166</f>
        <v>0</v>
      </c>
      <c r="DM432" s="544">
        <f>'Report 5I'!$AA$167</f>
        <v>0</v>
      </c>
      <c r="DN432" s="544">
        <f>'Report 5I'!$AA$168</f>
        <v>0</v>
      </c>
      <c r="DO432" s="544">
        <f>'Report 5I'!$AA$169</f>
        <v>0</v>
      </c>
      <c r="DP432" s="544">
        <f>'Report 5I'!$AA$170</f>
        <v>0</v>
      </c>
      <c r="DQ432" s="544">
        <f>'Report 5I'!$AA$171</f>
        <v>0</v>
      </c>
    </row>
    <row r="433" spans="2:121">
      <c r="B433" s="535" t="s">
        <v>669</v>
      </c>
      <c r="C433" s="536">
        <v>1</v>
      </c>
      <c r="D433" s="537" t="str">
        <f>'Information Input'!$M$14</f>
        <v xml:space="preserve">      -      </v>
      </c>
      <c r="E433" s="537" t="s">
        <v>135</v>
      </c>
      <c r="F433" s="538">
        <f t="shared" si="89"/>
        <v>43466</v>
      </c>
      <c r="G433" s="538">
        <f t="shared" si="90"/>
        <v>43555</v>
      </c>
      <c r="H433" s="538">
        <f>'Information Input'!$H$35</f>
        <v>43555</v>
      </c>
      <c r="I433" s="537" t="str">
        <f>'Information Input'!$J$22</f>
        <v>Quarterly</v>
      </c>
      <c r="J433" s="538">
        <f>'Information Input'!$H$30</f>
        <v>43555</v>
      </c>
      <c r="K433" s="537">
        <f>'Information Input'!$J$18</f>
        <v>2019</v>
      </c>
      <c r="L433" s="579" t="s">
        <v>101</v>
      </c>
      <c r="M433" s="540" t="s">
        <v>102</v>
      </c>
      <c r="N433" s="541" t="s">
        <v>103</v>
      </c>
      <c r="O433" s="542" t="s">
        <v>679</v>
      </c>
      <c r="P433" s="537">
        <v>68</v>
      </c>
      <c r="Q433" s="541" t="s">
        <v>210</v>
      </c>
      <c r="R433" s="541" t="s">
        <v>239</v>
      </c>
      <c r="S433" s="543">
        <f>'Report 1'!$AB$18</f>
        <v>0</v>
      </c>
      <c r="T433" s="544">
        <f>'Report 1'!$AB$89</f>
        <v>0</v>
      </c>
      <c r="U433" s="545">
        <f>'Report 1'!$AB$175</f>
        <v>0</v>
      </c>
      <c r="AL433" s="546" t="s">
        <v>669</v>
      </c>
      <c r="AM433" s="547">
        <v>2</v>
      </c>
      <c r="AN433" s="547" t="str">
        <f>'Information Input'!$M$14</f>
        <v xml:space="preserve">      -      </v>
      </c>
      <c r="AO433" s="547" t="s">
        <v>135</v>
      </c>
      <c r="AP433" s="538">
        <f t="shared" si="95"/>
        <v>43466</v>
      </c>
      <c r="AQ433" s="538">
        <f t="shared" si="96"/>
        <v>43555</v>
      </c>
      <c r="AR433" s="538">
        <f>'Information Input'!$H$35</f>
        <v>43555</v>
      </c>
      <c r="AS433" s="547" t="str">
        <f>'Information Input'!$J$22</f>
        <v>Quarterly</v>
      </c>
      <c r="AT433" s="538">
        <f>'Information Input'!$H$30</f>
        <v>43555</v>
      </c>
      <c r="AU433" s="547">
        <f>'Information Input'!$J$18</f>
        <v>2019</v>
      </c>
      <c r="AV433" s="547" t="s">
        <v>94</v>
      </c>
      <c r="AW433" s="547" t="s">
        <v>95</v>
      </c>
      <c r="AX433" s="547" t="s">
        <v>96</v>
      </c>
      <c r="AY433" s="548" t="s">
        <v>671</v>
      </c>
      <c r="AZ433" s="547">
        <v>12</v>
      </c>
      <c r="BA433" s="549" t="s">
        <v>154</v>
      </c>
      <c r="BB433" s="543" t="s">
        <v>231</v>
      </c>
      <c r="BC433" s="550">
        <f>'Report 2'!$H109</f>
        <v>0</v>
      </c>
      <c r="BD433" s="550">
        <f>'Report 2'!$I109</f>
        <v>0</v>
      </c>
      <c r="BE433" s="550">
        <f>'Report 2'!$J109</f>
        <v>0</v>
      </c>
      <c r="BF433" s="550">
        <f>'Report 2'!$K109</f>
        <v>0</v>
      </c>
      <c r="BG433" s="550">
        <f>'Report 2'!$L109</f>
        <v>0</v>
      </c>
      <c r="BH433" s="550">
        <f>'Report 2'!$M109</f>
        <v>0</v>
      </c>
      <c r="BI433" s="550">
        <f>'Report 2'!$N109</f>
        <v>0</v>
      </c>
      <c r="CC433" s="542" t="s">
        <v>669</v>
      </c>
      <c r="CD433" s="1014" t="s">
        <v>672</v>
      </c>
      <c r="CE433" s="1014" t="str">
        <f>'Information Input'!$M$14</f>
        <v xml:space="preserve">      -      </v>
      </c>
      <c r="CF433" s="551" t="s">
        <v>135</v>
      </c>
      <c r="CG433" s="552">
        <f t="shared" si="91"/>
        <v>43466</v>
      </c>
      <c r="CH433" s="552">
        <f t="shared" si="92"/>
        <v>43555</v>
      </c>
      <c r="CI433" s="552">
        <f>'Information Input'!$H$35</f>
        <v>43555</v>
      </c>
      <c r="CJ433" s="551" t="str">
        <f>'Information Input'!$J$22</f>
        <v>Quarterly</v>
      </c>
      <c r="CK433" s="552">
        <f>'Information Input'!$H$30</f>
        <v>43555</v>
      </c>
      <c r="CL433" s="551">
        <f>'Information Input'!$J$18</f>
        <v>2019</v>
      </c>
      <c r="CM433" s="551" t="s">
        <v>243</v>
      </c>
      <c r="CN433" s="1014" t="s">
        <v>230</v>
      </c>
      <c r="CO433" s="542" t="s">
        <v>230</v>
      </c>
      <c r="CP433" s="542" t="s">
        <v>671</v>
      </c>
      <c r="CQ433" s="551">
        <v>32</v>
      </c>
      <c r="CR433" s="542" t="s">
        <v>174</v>
      </c>
      <c r="CS433" s="542" t="s">
        <v>238</v>
      </c>
      <c r="CT433" s="1015">
        <f>'Report 1'!$BA$18</f>
        <v>0</v>
      </c>
      <c r="CU433" s="1016">
        <f>SUMIF('Report 4A'!$G$16:$G$95,$CQ433,'Report 4A'!$BI$16:$BI$95)</f>
        <v>0</v>
      </c>
      <c r="CV433" s="1017">
        <f t="shared" si="94"/>
        <v>0</v>
      </c>
      <c r="CX433" s="546" t="s">
        <v>669</v>
      </c>
      <c r="CY433" s="537" t="s">
        <v>300</v>
      </c>
      <c r="CZ433" s="537" t="str">
        <f>'Information Input'!$M$14</f>
        <v xml:space="preserve">      -      </v>
      </c>
      <c r="DA433" s="538">
        <f>'Information Input'!$H$35</f>
        <v>43555</v>
      </c>
      <c r="DB433" s="537" t="str">
        <f>'Information Input'!$J$22</f>
        <v>Quarterly</v>
      </c>
      <c r="DC433" s="552">
        <f>'Information Input'!$H$30</f>
        <v>43555</v>
      </c>
      <c r="DD433" s="553" t="str">
        <f t="shared" si="97"/>
        <v>201702</v>
      </c>
      <c r="DE433" s="541" t="s">
        <v>103</v>
      </c>
      <c r="DF433" s="541" t="s">
        <v>683</v>
      </c>
      <c r="DG433" s="544">
        <f>'Report 5I'!$AB$161</f>
        <v>0</v>
      </c>
      <c r="DH433" s="550">
        <f>'Report 5I'!$AB$162</f>
        <v>0</v>
      </c>
      <c r="DI433" s="544">
        <f>'Report 5I'!$AB$163</f>
        <v>0</v>
      </c>
      <c r="DJ433" s="544">
        <f>'Report 5I'!$AB$164</f>
        <v>0</v>
      </c>
      <c r="DK433" s="544">
        <f>'Report 5I'!$AB$165</f>
        <v>0</v>
      </c>
      <c r="DL433" s="544">
        <f>'Report 5I'!$AB$166</f>
        <v>0</v>
      </c>
      <c r="DM433" s="544">
        <f>'Report 5I'!$AB$167</f>
        <v>0</v>
      </c>
      <c r="DN433" s="544">
        <f>'Report 5I'!$AB$168</f>
        <v>0</v>
      </c>
      <c r="DO433" s="544">
        <f>'Report 5I'!$AB$169</f>
        <v>0</v>
      </c>
      <c r="DP433" s="544">
        <f>'Report 5I'!$AB$170</f>
        <v>0</v>
      </c>
      <c r="DQ433" s="544">
        <f>'Report 5I'!$AB$171</f>
        <v>0</v>
      </c>
    </row>
    <row r="434" spans="2:121">
      <c r="B434" s="535" t="s">
        <v>669</v>
      </c>
      <c r="C434" s="536">
        <v>1</v>
      </c>
      <c r="D434" s="537" t="str">
        <f>'Information Input'!$M$14</f>
        <v xml:space="preserve">      -      </v>
      </c>
      <c r="E434" s="537" t="s">
        <v>135</v>
      </c>
      <c r="F434" s="538">
        <f t="shared" si="89"/>
        <v>43466</v>
      </c>
      <c r="G434" s="538">
        <f t="shared" si="90"/>
        <v>43555</v>
      </c>
      <c r="H434" s="538">
        <f>'Information Input'!$H$35</f>
        <v>43555</v>
      </c>
      <c r="I434" s="537" t="str">
        <f>'Information Input'!$J$22</f>
        <v>Quarterly</v>
      </c>
      <c r="J434" s="538">
        <f>'Information Input'!$H$30</f>
        <v>43555</v>
      </c>
      <c r="K434" s="537">
        <f>'Information Input'!$J$18</f>
        <v>2019</v>
      </c>
      <c r="L434" s="579" t="s">
        <v>101</v>
      </c>
      <c r="M434" s="540" t="s">
        <v>102</v>
      </c>
      <c r="N434" s="541" t="s">
        <v>103</v>
      </c>
      <c r="O434" s="542" t="s">
        <v>679</v>
      </c>
      <c r="P434" s="537">
        <v>69</v>
      </c>
      <c r="Q434" s="541" t="s">
        <v>211</v>
      </c>
      <c r="R434" s="541" t="s">
        <v>239</v>
      </c>
      <c r="S434" s="543">
        <f>'Report 1'!$AB$18</f>
        <v>0</v>
      </c>
      <c r="T434" s="544">
        <f>'Report 1'!$AB$90</f>
        <v>0</v>
      </c>
      <c r="U434" s="545">
        <f>'Report 1'!$AB$176</f>
        <v>0</v>
      </c>
      <c r="AL434" s="546" t="s">
        <v>669</v>
      </c>
      <c r="AM434" s="547">
        <v>2</v>
      </c>
      <c r="AN434" s="547" t="str">
        <f>'Information Input'!$M$14</f>
        <v xml:space="preserve">      -      </v>
      </c>
      <c r="AO434" s="547" t="s">
        <v>135</v>
      </c>
      <c r="AP434" s="538">
        <f t="shared" si="95"/>
        <v>43466</v>
      </c>
      <c r="AQ434" s="538">
        <f t="shared" si="96"/>
        <v>43555</v>
      </c>
      <c r="AR434" s="538">
        <f>'Information Input'!$H$35</f>
        <v>43555</v>
      </c>
      <c r="AS434" s="547" t="str">
        <f>'Information Input'!$J$22</f>
        <v>Quarterly</v>
      </c>
      <c r="AT434" s="538">
        <f>'Information Input'!$H$30</f>
        <v>43555</v>
      </c>
      <c r="AU434" s="547">
        <f>'Information Input'!$J$18</f>
        <v>2019</v>
      </c>
      <c r="AV434" s="547" t="s">
        <v>94</v>
      </c>
      <c r="AW434" s="547" t="s">
        <v>95</v>
      </c>
      <c r="AX434" s="547" t="s">
        <v>96</v>
      </c>
      <c r="AY434" s="548" t="s">
        <v>671</v>
      </c>
      <c r="AZ434" s="547">
        <v>13</v>
      </c>
      <c r="BA434" s="549" t="s">
        <v>155</v>
      </c>
      <c r="BB434" s="543" t="s">
        <v>232</v>
      </c>
      <c r="BC434" s="550">
        <f>'Report 2'!$H110</f>
        <v>0</v>
      </c>
      <c r="BD434" s="550">
        <f>'Report 2'!$I110</f>
        <v>0</v>
      </c>
      <c r="BE434" s="550">
        <f>'Report 2'!$J110</f>
        <v>0</v>
      </c>
      <c r="BF434" s="550">
        <f>'Report 2'!$K110</f>
        <v>0</v>
      </c>
      <c r="BG434" s="550">
        <f>'Report 2'!$L110</f>
        <v>0</v>
      </c>
      <c r="BH434" s="550">
        <f>'Report 2'!$M110</f>
        <v>0</v>
      </c>
      <c r="BI434" s="550">
        <f>'Report 2'!$N110</f>
        <v>0</v>
      </c>
      <c r="CC434" s="542" t="s">
        <v>669</v>
      </c>
      <c r="CD434" s="1014" t="s">
        <v>672</v>
      </c>
      <c r="CE434" s="1014" t="str">
        <f>'Information Input'!$M$14</f>
        <v xml:space="preserve">      -      </v>
      </c>
      <c r="CF434" s="551" t="s">
        <v>135</v>
      </c>
      <c r="CG434" s="552">
        <f t="shared" si="91"/>
        <v>43466</v>
      </c>
      <c r="CH434" s="552">
        <f t="shared" si="92"/>
        <v>43555</v>
      </c>
      <c r="CI434" s="552">
        <f>'Information Input'!$H$35</f>
        <v>43555</v>
      </c>
      <c r="CJ434" s="551" t="str">
        <f>'Information Input'!$J$22</f>
        <v>Quarterly</v>
      </c>
      <c r="CK434" s="552">
        <f>'Information Input'!$H$30</f>
        <v>43555</v>
      </c>
      <c r="CL434" s="551">
        <f>'Information Input'!$J$18</f>
        <v>2019</v>
      </c>
      <c r="CM434" s="551" t="s">
        <v>243</v>
      </c>
      <c r="CN434" s="1014" t="s">
        <v>230</v>
      </c>
      <c r="CO434" s="542" t="s">
        <v>230</v>
      </c>
      <c r="CP434" s="542" t="s">
        <v>671</v>
      </c>
      <c r="CQ434" s="551">
        <v>33</v>
      </c>
      <c r="CR434" s="542" t="s">
        <v>175</v>
      </c>
      <c r="CS434" s="542" t="s">
        <v>233</v>
      </c>
      <c r="CT434" s="1015">
        <f>'Report 1'!$BA$18</f>
        <v>0</v>
      </c>
      <c r="CU434" s="1016">
        <f>SUMIF('Report 4A'!$G$16:$G$95,$CQ434,'Report 4A'!$BI$16:$BI$95)</f>
        <v>0</v>
      </c>
      <c r="CV434" s="1017">
        <f t="shared" si="94"/>
        <v>0</v>
      </c>
      <c r="CX434" s="546" t="s">
        <v>669</v>
      </c>
      <c r="CY434" s="537" t="s">
        <v>300</v>
      </c>
      <c r="CZ434" s="537" t="str">
        <f>'Information Input'!$M$14</f>
        <v xml:space="preserve">      -      </v>
      </c>
      <c r="DA434" s="538">
        <f>'Information Input'!$H$35</f>
        <v>43555</v>
      </c>
      <c r="DB434" s="537" t="str">
        <f>'Information Input'!$J$22</f>
        <v>Quarterly</v>
      </c>
      <c r="DC434" s="552">
        <f>'Information Input'!$H$30</f>
        <v>43555</v>
      </c>
      <c r="DD434" s="553" t="str">
        <f t="shared" si="97"/>
        <v>201701</v>
      </c>
      <c r="DE434" s="541" t="s">
        <v>103</v>
      </c>
      <c r="DF434" s="541" t="s">
        <v>683</v>
      </c>
      <c r="DG434" s="544">
        <f>'Report 5I'!$AC$161</f>
        <v>0</v>
      </c>
      <c r="DH434" s="550">
        <f>'Report 5I'!$AC$162</f>
        <v>0</v>
      </c>
      <c r="DI434" s="544">
        <f>'Report 5I'!$AC$163</f>
        <v>0</v>
      </c>
      <c r="DJ434" s="544">
        <f>'Report 5I'!$AC$164</f>
        <v>0</v>
      </c>
      <c r="DK434" s="544">
        <f>'Report 5I'!$AC$165</f>
        <v>0</v>
      </c>
      <c r="DL434" s="544">
        <f>'Report 5I'!$AC$166</f>
        <v>0</v>
      </c>
      <c r="DM434" s="544">
        <f>'Report 5I'!$AC$167</f>
        <v>0</v>
      </c>
      <c r="DN434" s="544">
        <f>'Report 5I'!$AC$168</f>
        <v>0</v>
      </c>
      <c r="DO434" s="544">
        <f>'Report 5I'!$AC$169</f>
        <v>0</v>
      </c>
      <c r="DP434" s="544">
        <f>'Report 5I'!$AC$170</f>
        <v>0</v>
      </c>
      <c r="DQ434" s="544">
        <f>'Report 5I'!$AC$171</f>
        <v>0</v>
      </c>
    </row>
    <row r="435" spans="2:121">
      <c r="B435" s="535" t="s">
        <v>669</v>
      </c>
      <c r="C435" s="536">
        <v>1</v>
      </c>
      <c r="D435" s="537" t="str">
        <f>'Information Input'!$M$14</f>
        <v xml:space="preserve">      -      </v>
      </c>
      <c r="E435" s="537" t="s">
        <v>135</v>
      </c>
      <c r="F435" s="538">
        <f t="shared" si="89"/>
        <v>43466</v>
      </c>
      <c r="G435" s="538">
        <f t="shared" si="90"/>
        <v>43555</v>
      </c>
      <c r="H435" s="538">
        <f>'Information Input'!$H$35</f>
        <v>43555</v>
      </c>
      <c r="I435" s="537" t="str">
        <f>'Information Input'!$J$22</f>
        <v>Quarterly</v>
      </c>
      <c r="J435" s="538">
        <f>'Information Input'!$H$30</f>
        <v>43555</v>
      </c>
      <c r="K435" s="537">
        <f>'Information Input'!$J$18</f>
        <v>2019</v>
      </c>
      <c r="L435" s="579" t="s">
        <v>101</v>
      </c>
      <c r="M435" s="540" t="s">
        <v>102</v>
      </c>
      <c r="N435" s="541" t="s">
        <v>103</v>
      </c>
      <c r="O435" s="542" t="s">
        <v>680</v>
      </c>
      <c r="P435" s="537">
        <v>70</v>
      </c>
      <c r="Q435" s="541" t="s">
        <v>212</v>
      </c>
      <c r="R435" s="541" t="s">
        <v>239</v>
      </c>
      <c r="S435" s="543">
        <f>'Report 1'!$AB$18</f>
        <v>0</v>
      </c>
      <c r="T435" s="544">
        <f>'Report 1'!$AB$91</f>
        <v>0</v>
      </c>
      <c r="U435" s="545">
        <f>'Report 1'!$AB$177</f>
        <v>0</v>
      </c>
      <c r="AL435" s="546" t="s">
        <v>669</v>
      </c>
      <c r="AM435" s="547">
        <v>2</v>
      </c>
      <c r="AN435" s="547" t="str">
        <f>'Information Input'!$M$14</f>
        <v xml:space="preserve">      -      </v>
      </c>
      <c r="AO435" s="547" t="s">
        <v>135</v>
      </c>
      <c r="AP435" s="538">
        <f t="shared" si="95"/>
        <v>43466</v>
      </c>
      <c r="AQ435" s="538">
        <f t="shared" si="96"/>
        <v>43555</v>
      </c>
      <c r="AR435" s="538">
        <f>'Information Input'!$H$35</f>
        <v>43555</v>
      </c>
      <c r="AS435" s="547" t="str">
        <f>'Information Input'!$J$22</f>
        <v>Quarterly</v>
      </c>
      <c r="AT435" s="538">
        <f>'Information Input'!$H$30</f>
        <v>43555</v>
      </c>
      <c r="AU435" s="547">
        <f>'Information Input'!$J$18</f>
        <v>2019</v>
      </c>
      <c r="AV435" s="547" t="s">
        <v>94</v>
      </c>
      <c r="AW435" s="547" t="s">
        <v>95</v>
      </c>
      <c r="AX435" s="547" t="s">
        <v>96</v>
      </c>
      <c r="AY435" s="548" t="s">
        <v>671</v>
      </c>
      <c r="AZ435" s="547">
        <v>14</v>
      </c>
      <c r="BA435" s="549" t="s">
        <v>156</v>
      </c>
      <c r="BB435" s="543" t="s">
        <v>233</v>
      </c>
      <c r="BC435" s="550">
        <f>'Report 2'!$H111</f>
        <v>0</v>
      </c>
      <c r="BD435" s="550">
        <f>'Report 2'!$I111</f>
        <v>0</v>
      </c>
      <c r="BE435" s="550">
        <f>'Report 2'!$J111</f>
        <v>0</v>
      </c>
      <c r="BF435" s="550">
        <f>'Report 2'!$K111</f>
        <v>0</v>
      </c>
      <c r="BG435" s="550">
        <f>'Report 2'!$L111</f>
        <v>0</v>
      </c>
      <c r="BH435" s="550">
        <f>'Report 2'!$M111</f>
        <v>0</v>
      </c>
      <c r="BI435" s="550">
        <f>'Report 2'!$N111</f>
        <v>0</v>
      </c>
      <c r="CC435" s="542" t="s">
        <v>669</v>
      </c>
      <c r="CD435" s="1014" t="s">
        <v>672</v>
      </c>
      <c r="CE435" s="1014" t="str">
        <f>'Information Input'!$M$14</f>
        <v xml:space="preserve">      -      </v>
      </c>
      <c r="CF435" s="551" t="s">
        <v>135</v>
      </c>
      <c r="CG435" s="552">
        <f t="shared" si="91"/>
        <v>43466</v>
      </c>
      <c r="CH435" s="552">
        <f t="shared" si="92"/>
        <v>43555</v>
      </c>
      <c r="CI435" s="552">
        <f>'Information Input'!$H$35</f>
        <v>43555</v>
      </c>
      <c r="CJ435" s="551" t="str">
        <f>'Information Input'!$J$22</f>
        <v>Quarterly</v>
      </c>
      <c r="CK435" s="552">
        <f>'Information Input'!$H$30</f>
        <v>43555</v>
      </c>
      <c r="CL435" s="551">
        <f>'Information Input'!$J$18</f>
        <v>2019</v>
      </c>
      <c r="CM435" s="551" t="s">
        <v>243</v>
      </c>
      <c r="CN435" s="1014" t="s">
        <v>230</v>
      </c>
      <c r="CO435" s="542" t="s">
        <v>230</v>
      </c>
      <c r="CP435" s="542" t="s">
        <v>671</v>
      </c>
      <c r="CQ435" s="551">
        <v>34</v>
      </c>
      <c r="CR435" s="542" t="s">
        <v>176</v>
      </c>
      <c r="CS435" s="542" t="s">
        <v>238</v>
      </c>
      <c r="CT435" s="1015">
        <f>'Report 1'!$BA$18</f>
        <v>0</v>
      </c>
      <c r="CU435" s="1016">
        <f>SUMIF('Report 4A'!$G$16:$G$95,$CQ435,'Report 4A'!$BI$16:$BI$95)</f>
        <v>0</v>
      </c>
      <c r="CV435" s="1017">
        <f t="shared" si="94"/>
        <v>0</v>
      </c>
      <c r="CX435" s="546" t="s">
        <v>669</v>
      </c>
      <c r="CY435" s="537" t="s">
        <v>300</v>
      </c>
      <c r="CZ435" s="537" t="str">
        <f>'Information Input'!$M$14</f>
        <v xml:space="preserve">      -      </v>
      </c>
      <c r="DA435" s="538">
        <f>'Information Input'!$H$35</f>
        <v>43555</v>
      </c>
      <c r="DB435" s="537" t="str">
        <f>'Information Input'!$J$22</f>
        <v>Quarterly</v>
      </c>
      <c r="DC435" s="552">
        <f>'Information Input'!$H$30</f>
        <v>43555</v>
      </c>
      <c r="DD435" s="553" t="str">
        <f t="shared" si="97"/>
        <v>201612</v>
      </c>
      <c r="DE435" s="541" t="s">
        <v>103</v>
      </c>
      <c r="DF435" s="541" t="s">
        <v>683</v>
      </c>
      <c r="DG435" s="544">
        <f>'Report 5I'!$AD$161</f>
        <v>0</v>
      </c>
      <c r="DH435" s="550">
        <f>'Report 5I'!$AD$162</f>
        <v>0</v>
      </c>
      <c r="DI435" s="544">
        <f>'Report 5I'!$AD$163</f>
        <v>0</v>
      </c>
      <c r="DJ435" s="544">
        <f>'Report 5I'!$AD$164</f>
        <v>0</v>
      </c>
      <c r="DK435" s="544">
        <f>'Report 5I'!$AD$165</f>
        <v>0</v>
      </c>
      <c r="DL435" s="544">
        <f>'Report 5I'!$AD$166</f>
        <v>0</v>
      </c>
      <c r="DM435" s="544">
        <f>'Report 5I'!$AD$167</f>
        <v>0</v>
      </c>
      <c r="DN435" s="544">
        <f>'Report 5I'!$AD$168</f>
        <v>0</v>
      </c>
      <c r="DO435" s="544">
        <f>'Report 5I'!$AD$169</f>
        <v>0</v>
      </c>
      <c r="DP435" s="544">
        <f>'Report 5I'!$AD$170</f>
        <v>0</v>
      </c>
      <c r="DQ435" s="544">
        <f>'Report 5I'!$AD$171</f>
        <v>0</v>
      </c>
    </row>
    <row r="436" spans="2:121">
      <c r="B436" s="535" t="s">
        <v>669</v>
      </c>
      <c r="C436" s="536">
        <v>1</v>
      </c>
      <c r="D436" s="537" t="str">
        <f>'Information Input'!$M$14</f>
        <v xml:space="preserve">      -      </v>
      </c>
      <c r="E436" s="537" t="s">
        <v>135</v>
      </c>
      <c r="F436" s="538">
        <f t="shared" si="89"/>
        <v>43466</v>
      </c>
      <c r="G436" s="538">
        <f t="shared" si="90"/>
        <v>43555</v>
      </c>
      <c r="H436" s="538">
        <f>'Information Input'!$H$35</f>
        <v>43555</v>
      </c>
      <c r="I436" s="537" t="str">
        <f>'Information Input'!$J$22</f>
        <v>Quarterly</v>
      </c>
      <c r="J436" s="538">
        <f>'Information Input'!$H$30</f>
        <v>43555</v>
      </c>
      <c r="K436" s="537">
        <f>'Information Input'!$J$18</f>
        <v>2019</v>
      </c>
      <c r="L436" s="579" t="s">
        <v>101</v>
      </c>
      <c r="M436" s="540" t="s">
        <v>102</v>
      </c>
      <c r="N436" s="541" t="s">
        <v>103</v>
      </c>
      <c r="O436" s="542" t="s">
        <v>680</v>
      </c>
      <c r="P436" s="537">
        <v>71</v>
      </c>
      <c r="Q436" s="541" t="s">
        <v>213</v>
      </c>
      <c r="R436" s="541" t="s">
        <v>239</v>
      </c>
      <c r="S436" s="543">
        <f>'Report 1'!$AB$18</f>
        <v>0</v>
      </c>
      <c r="T436" s="544">
        <f>'Report 1'!$AB$92</f>
        <v>0</v>
      </c>
      <c r="U436" s="545">
        <f>'Report 1'!$AB$178</f>
        <v>0</v>
      </c>
      <c r="AL436" s="546" t="s">
        <v>669</v>
      </c>
      <c r="AM436" s="547">
        <v>2</v>
      </c>
      <c r="AN436" s="547" t="str">
        <f>'Information Input'!$M$14</f>
        <v xml:space="preserve">      -      </v>
      </c>
      <c r="AO436" s="547" t="s">
        <v>135</v>
      </c>
      <c r="AP436" s="538">
        <f t="shared" si="95"/>
        <v>43466</v>
      </c>
      <c r="AQ436" s="538">
        <f t="shared" si="96"/>
        <v>43555</v>
      </c>
      <c r="AR436" s="538">
        <f>'Information Input'!$H$35</f>
        <v>43555</v>
      </c>
      <c r="AS436" s="547" t="str">
        <f>'Information Input'!$J$22</f>
        <v>Quarterly</v>
      </c>
      <c r="AT436" s="538">
        <f>'Information Input'!$H$30</f>
        <v>43555</v>
      </c>
      <c r="AU436" s="547">
        <f>'Information Input'!$J$18</f>
        <v>2019</v>
      </c>
      <c r="AV436" s="547" t="s">
        <v>94</v>
      </c>
      <c r="AW436" s="547" t="s">
        <v>95</v>
      </c>
      <c r="AX436" s="547" t="s">
        <v>96</v>
      </c>
      <c r="AY436" s="548" t="s">
        <v>671</v>
      </c>
      <c r="AZ436" s="547">
        <v>15</v>
      </c>
      <c r="BA436" s="549" t="s">
        <v>157</v>
      </c>
      <c r="BB436" s="543" t="s">
        <v>234</v>
      </c>
      <c r="BC436" s="550">
        <f>'Report 2'!$H112</f>
        <v>0</v>
      </c>
      <c r="BD436" s="550">
        <f>'Report 2'!$I112</f>
        <v>0</v>
      </c>
      <c r="BE436" s="550">
        <f>'Report 2'!$J112</f>
        <v>0</v>
      </c>
      <c r="BF436" s="550">
        <f>'Report 2'!$K112</f>
        <v>0</v>
      </c>
      <c r="BG436" s="550">
        <f>'Report 2'!$L112</f>
        <v>0</v>
      </c>
      <c r="BH436" s="550">
        <f>'Report 2'!$M112</f>
        <v>0</v>
      </c>
      <c r="BI436" s="550">
        <f>'Report 2'!$N112</f>
        <v>0</v>
      </c>
      <c r="CC436" s="542" t="s">
        <v>669</v>
      </c>
      <c r="CD436" s="1014" t="s">
        <v>672</v>
      </c>
      <c r="CE436" s="1014" t="str">
        <f>'Information Input'!$M$14</f>
        <v xml:space="preserve">      -      </v>
      </c>
      <c r="CF436" s="551" t="s">
        <v>135</v>
      </c>
      <c r="CG436" s="552">
        <f t="shared" si="91"/>
        <v>43466</v>
      </c>
      <c r="CH436" s="552">
        <f t="shared" si="92"/>
        <v>43555</v>
      </c>
      <c r="CI436" s="552">
        <f>'Information Input'!$H$35</f>
        <v>43555</v>
      </c>
      <c r="CJ436" s="551" t="str">
        <f>'Information Input'!$J$22</f>
        <v>Quarterly</v>
      </c>
      <c r="CK436" s="552">
        <f>'Information Input'!$H$30</f>
        <v>43555</v>
      </c>
      <c r="CL436" s="551">
        <f>'Information Input'!$J$18</f>
        <v>2019</v>
      </c>
      <c r="CM436" s="551" t="s">
        <v>243</v>
      </c>
      <c r="CN436" s="1014" t="s">
        <v>230</v>
      </c>
      <c r="CO436" s="542" t="s">
        <v>230</v>
      </c>
      <c r="CP436" s="542" t="s">
        <v>671</v>
      </c>
      <c r="CQ436" s="551">
        <v>35</v>
      </c>
      <c r="CR436" s="542" t="s">
        <v>177</v>
      </c>
      <c r="CS436" s="542" t="s">
        <v>235</v>
      </c>
      <c r="CT436" s="1015">
        <f>'Report 1'!$BA$18</f>
        <v>0</v>
      </c>
      <c r="CU436" s="1016">
        <f>SUMIF('Report 4A'!$G$16:$G$95,$CQ436,'Report 4A'!$BI$16:$BI$95)</f>
        <v>0</v>
      </c>
      <c r="CV436" s="1017">
        <f t="shared" si="94"/>
        <v>0</v>
      </c>
      <c r="CX436" s="546" t="s">
        <v>669</v>
      </c>
      <c r="CY436" s="537" t="s">
        <v>300</v>
      </c>
      <c r="CZ436" s="537" t="str">
        <f>'Information Input'!$M$14</f>
        <v xml:space="preserve">      -      </v>
      </c>
      <c r="DA436" s="538">
        <f>'Information Input'!$H$35</f>
        <v>43555</v>
      </c>
      <c r="DB436" s="537" t="str">
        <f>'Information Input'!$J$22</f>
        <v>Quarterly</v>
      </c>
      <c r="DC436" s="552">
        <f>'Information Input'!$H$30</f>
        <v>43555</v>
      </c>
      <c r="DD436" s="553" t="str">
        <f t="shared" si="97"/>
        <v>201611</v>
      </c>
      <c r="DE436" s="541" t="s">
        <v>103</v>
      </c>
      <c r="DF436" s="541" t="s">
        <v>683</v>
      </c>
      <c r="DG436" s="544">
        <f>'Report 5I'!$AE$161</f>
        <v>0</v>
      </c>
      <c r="DH436" s="550">
        <f>'Report 5I'!$AE$162</f>
        <v>0</v>
      </c>
      <c r="DI436" s="544">
        <f>'Report 5I'!$AE$163</f>
        <v>0</v>
      </c>
      <c r="DJ436" s="544">
        <f>'Report 5I'!$AE$164</f>
        <v>0</v>
      </c>
      <c r="DK436" s="544">
        <f>'Report 5I'!$AE$165</f>
        <v>0</v>
      </c>
      <c r="DL436" s="544">
        <f>'Report 5I'!$AE$166</f>
        <v>0</v>
      </c>
      <c r="DM436" s="544">
        <f>'Report 5I'!$AE$167</f>
        <v>0</v>
      </c>
      <c r="DN436" s="544">
        <f>'Report 5I'!$AE$168</f>
        <v>0</v>
      </c>
      <c r="DO436" s="544">
        <f>'Report 5I'!$AE$169</f>
        <v>0</v>
      </c>
      <c r="DP436" s="544">
        <f>'Report 5I'!$AE$170</f>
        <v>0</v>
      </c>
      <c r="DQ436" s="544">
        <f>'Report 5I'!$AE$171</f>
        <v>0</v>
      </c>
    </row>
    <row r="437" spans="2:121">
      <c r="B437" s="573" t="s">
        <v>669</v>
      </c>
      <c r="C437" s="574">
        <v>1</v>
      </c>
      <c r="D437" s="562" t="str">
        <f>'Information Input'!$M$14</f>
        <v xml:space="preserve">      -      </v>
      </c>
      <c r="E437" s="562" t="s">
        <v>135</v>
      </c>
      <c r="F437" s="559">
        <f t="shared" si="89"/>
        <v>43466</v>
      </c>
      <c r="G437" s="559">
        <f t="shared" si="90"/>
        <v>43555</v>
      </c>
      <c r="H437" s="559">
        <f>'Information Input'!$H$35</f>
        <v>43555</v>
      </c>
      <c r="I437" s="562" t="str">
        <f>'Information Input'!$J$22</f>
        <v>Quarterly</v>
      </c>
      <c r="J437" s="559">
        <f>'Information Input'!$H$30</f>
        <v>43555</v>
      </c>
      <c r="K437" s="562">
        <f>'Information Input'!$J$18</f>
        <v>2019</v>
      </c>
      <c r="L437" s="580" t="s">
        <v>101</v>
      </c>
      <c r="M437" s="564" t="s">
        <v>102</v>
      </c>
      <c r="N437" s="561" t="s">
        <v>103</v>
      </c>
      <c r="O437" s="575" t="s">
        <v>674</v>
      </c>
      <c r="P437" s="537">
        <v>72</v>
      </c>
      <c r="Q437" s="541" t="s">
        <v>214</v>
      </c>
      <c r="R437" s="561" t="s">
        <v>239</v>
      </c>
      <c r="S437" s="560">
        <f>'Report 1'!$AB$18</f>
        <v>0</v>
      </c>
      <c r="T437" s="568">
        <f>'Report 1'!$AB$93</f>
        <v>0</v>
      </c>
      <c r="U437" s="571">
        <f>'Report 1'!$AB$179</f>
        <v>0</v>
      </c>
      <c r="AL437" s="546" t="s">
        <v>669</v>
      </c>
      <c r="AM437" s="547">
        <v>2</v>
      </c>
      <c r="AN437" s="547" t="str">
        <f>'Information Input'!$M$14</f>
        <v xml:space="preserve">      -      </v>
      </c>
      <c r="AO437" s="547" t="s">
        <v>135</v>
      </c>
      <c r="AP437" s="538">
        <f t="shared" si="95"/>
        <v>43466</v>
      </c>
      <c r="AQ437" s="538">
        <f t="shared" si="96"/>
        <v>43555</v>
      </c>
      <c r="AR437" s="538">
        <f>'Information Input'!$H$35</f>
        <v>43555</v>
      </c>
      <c r="AS437" s="547" t="str">
        <f>'Information Input'!$J$22</f>
        <v>Quarterly</v>
      </c>
      <c r="AT437" s="538">
        <f>'Information Input'!$H$30</f>
        <v>43555</v>
      </c>
      <c r="AU437" s="547">
        <f>'Information Input'!$J$18</f>
        <v>2019</v>
      </c>
      <c r="AV437" s="547" t="s">
        <v>94</v>
      </c>
      <c r="AW437" s="547" t="s">
        <v>95</v>
      </c>
      <c r="AX437" s="547" t="s">
        <v>96</v>
      </c>
      <c r="AY437" s="548" t="s">
        <v>671</v>
      </c>
      <c r="AZ437" s="547">
        <v>16</v>
      </c>
      <c r="BA437" s="549" t="s">
        <v>158</v>
      </c>
      <c r="BB437" s="543" t="s">
        <v>235</v>
      </c>
      <c r="BC437" s="550">
        <f>'Report 2'!$H113</f>
        <v>0</v>
      </c>
      <c r="BD437" s="550">
        <f>'Report 2'!$I113</f>
        <v>0</v>
      </c>
      <c r="BE437" s="550">
        <f>'Report 2'!$J113</f>
        <v>0</v>
      </c>
      <c r="BF437" s="550">
        <f>'Report 2'!$K113</f>
        <v>0</v>
      </c>
      <c r="BG437" s="550">
        <f>'Report 2'!$L113</f>
        <v>0</v>
      </c>
      <c r="BH437" s="550">
        <f>'Report 2'!$M113</f>
        <v>0</v>
      </c>
      <c r="BI437" s="550">
        <f>'Report 2'!$N113</f>
        <v>0</v>
      </c>
      <c r="CC437" s="542" t="s">
        <v>669</v>
      </c>
      <c r="CD437" s="1014" t="s">
        <v>672</v>
      </c>
      <c r="CE437" s="1014" t="str">
        <f>'Information Input'!$M$14</f>
        <v xml:space="preserve">      -      </v>
      </c>
      <c r="CF437" s="551" t="s">
        <v>135</v>
      </c>
      <c r="CG437" s="552">
        <f t="shared" si="91"/>
        <v>43466</v>
      </c>
      <c r="CH437" s="552">
        <f t="shared" si="92"/>
        <v>43555</v>
      </c>
      <c r="CI437" s="552">
        <f>'Information Input'!$H$35</f>
        <v>43555</v>
      </c>
      <c r="CJ437" s="551" t="str">
        <f>'Information Input'!$J$22</f>
        <v>Quarterly</v>
      </c>
      <c r="CK437" s="552">
        <f>'Information Input'!$H$30</f>
        <v>43555</v>
      </c>
      <c r="CL437" s="551">
        <f>'Information Input'!$J$18</f>
        <v>2019</v>
      </c>
      <c r="CM437" s="551" t="s">
        <v>243</v>
      </c>
      <c r="CN437" s="1014" t="s">
        <v>230</v>
      </c>
      <c r="CO437" s="542" t="s">
        <v>230</v>
      </c>
      <c r="CP437" s="542" t="s">
        <v>671</v>
      </c>
      <c r="CQ437" s="551">
        <v>36</v>
      </c>
      <c r="CR437" s="542" t="s">
        <v>178</v>
      </c>
      <c r="CS437" s="542" t="s">
        <v>235</v>
      </c>
      <c r="CT437" s="1015">
        <f>'Report 1'!$BA$18</f>
        <v>0</v>
      </c>
      <c r="CU437" s="1016">
        <f>SUMIF('Report 4A'!$G$16:$G$95,$CQ437,'Report 4A'!$BI$16:$BI$95)</f>
        <v>0</v>
      </c>
      <c r="CV437" s="1017">
        <f t="shared" si="94"/>
        <v>0</v>
      </c>
      <c r="CX437" s="546" t="s">
        <v>669</v>
      </c>
      <c r="CY437" s="537" t="s">
        <v>300</v>
      </c>
      <c r="CZ437" s="537" t="str">
        <f>'Information Input'!$M$14</f>
        <v xml:space="preserve">      -      </v>
      </c>
      <c r="DA437" s="538">
        <f>'Information Input'!$H$35</f>
        <v>43555</v>
      </c>
      <c r="DB437" s="537" t="str">
        <f>'Information Input'!$J$22</f>
        <v>Quarterly</v>
      </c>
      <c r="DC437" s="552">
        <f>'Information Input'!$H$30</f>
        <v>43555</v>
      </c>
      <c r="DD437" s="553" t="str">
        <f t="shared" si="97"/>
        <v>201610</v>
      </c>
      <c r="DE437" s="541" t="s">
        <v>103</v>
      </c>
      <c r="DF437" s="541" t="s">
        <v>683</v>
      </c>
      <c r="DG437" s="544">
        <f>'Report 5I'!$AF$161</f>
        <v>0</v>
      </c>
      <c r="DH437" s="550">
        <f>'Report 5I'!$AF$162</f>
        <v>0</v>
      </c>
      <c r="DI437" s="544">
        <f>'Report 5I'!$AF$163</f>
        <v>0</v>
      </c>
      <c r="DJ437" s="544">
        <f>'Report 5I'!$AF$164</f>
        <v>0</v>
      </c>
      <c r="DK437" s="544">
        <f>'Report 5I'!$AF$165</f>
        <v>0</v>
      </c>
      <c r="DL437" s="544">
        <f>'Report 5I'!$AF$166</f>
        <v>0</v>
      </c>
      <c r="DM437" s="544">
        <f>'Report 5I'!$AF$167</f>
        <v>0</v>
      </c>
      <c r="DN437" s="544">
        <f>'Report 5I'!$AF$168</f>
        <v>0</v>
      </c>
      <c r="DO437" s="544">
        <f>'Report 5I'!$AF$169</f>
        <v>0</v>
      </c>
      <c r="DP437" s="544">
        <f>'Report 5I'!$AF$170</f>
        <v>0</v>
      </c>
      <c r="DQ437" s="544">
        <f>'Report 5I'!$AF$171</f>
        <v>0</v>
      </c>
    </row>
    <row r="438" spans="2:121">
      <c r="B438" s="515" t="s">
        <v>669</v>
      </c>
      <c r="C438" s="516">
        <v>1</v>
      </c>
      <c r="D438" s="517" t="str">
        <f>'Information Input'!$M$14</f>
        <v xml:space="preserve">      -      </v>
      </c>
      <c r="E438" s="517" t="s">
        <v>135</v>
      </c>
      <c r="F438" s="518">
        <f t="shared" si="89"/>
        <v>43466</v>
      </c>
      <c r="G438" s="518">
        <f t="shared" si="90"/>
        <v>43555</v>
      </c>
      <c r="H438" s="519">
        <f>'Information Input'!$H$35</f>
        <v>43555</v>
      </c>
      <c r="I438" s="517" t="str">
        <f>'Information Input'!$J$22</f>
        <v>Quarterly</v>
      </c>
      <c r="J438" s="519">
        <f>'Information Input'!$H$30</f>
        <v>43555</v>
      </c>
      <c r="K438" s="517">
        <f>'Information Input'!$J$18</f>
        <v>2019</v>
      </c>
      <c r="L438" s="578" t="s">
        <v>104</v>
      </c>
      <c r="M438" s="521" t="s">
        <v>105</v>
      </c>
      <c r="N438" s="522" t="s">
        <v>103</v>
      </c>
      <c r="O438" s="523" t="s">
        <v>670</v>
      </c>
      <c r="P438" s="517">
        <v>2</v>
      </c>
      <c r="Q438" s="522" t="s">
        <v>142</v>
      </c>
      <c r="R438" s="522" t="s">
        <v>239</v>
      </c>
      <c r="S438" s="524">
        <f>'Report 1'!$AG$18</f>
        <v>0</v>
      </c>
      <c r="T438" s="525">
        <f>'Report 1'!$AG$20</f>
        <v>0</v>
      </c>
      <c r="U438" s="526">
        <f>'Report 1'!$AG$106</f>
        <v>0</v>
      </c>
      <c r="AL438" s="546" t="s">
        <v>669</v>
      </c>
      <c r="AM438" s="547">
        <v>2</v>
      </c>
      <c r="AN438" s="547" t="str">
        <f>'Information Input'!$M$14</f>
        <v xml:space="preserve">      -      </v>
      </c>
      <c r="AO438" s="547" t="s">
        <v>135</v>
      </c>
      <c r="AP438" s="538">
        <f t="shared" si="95"/>
        <v>43466</v>
      </c>
      <c r="AQ438" s="538">
        <f t="shared" si="96"/>
        <v>43555</v>
      </c>
      <c r="AR438" s="538">
        <f>'Information Input'!$H$35</f>
        <v>43555</v>
      </c>
      <c r="AS438" s="547" t="str">
        <f>'Information Input'!$J$22</f>
        <v>Quarterly</v>
      </c>
      <c r="AT438" s="538">
        <f>'Information Input'!$H$30</f>
        <v>43555</v>
      </c>
      <c r="AU438" s="547">
        <f>'Information Input'!$J$18</f>
        <v>2019</v>
      </c>
      <c r="AV438" s="547" t="s">
        <v>94</v>
      </c>
      <c r="AW438" s="547" t="s">
        <v>95</v>
      </c>
      <c r="AX438" s="547" t="s">
        <v>96</v>
      </c>
      <c r="AY438" s="548" t="s">
        <v>671</v>
      </c>
      <c r="AZ438" s="547">
        <v>17</v>
      </c>
      <c r="BA438" s="549" t="s">
        <v>159</v>
      </c>
      <c r="BB438" s="543" t="s">
        <v>235</v>
      </c>
      <c r="BC438" s="550">
        <f>'Report 2'!$H114</f>
        <v>0</v>
      </c>
      <c r="BD438" s="550">
        <f>'Report 2'!$I114</f>
        <v>0</v>
      </c>
      <c r="BE438" s="550">
        <f>'Report 2'!$J114</f>
        <v>0</v>
      </c>
      <c r="BF438" s="550">
        <f>'Report 2'!$K114</f>
        <v>0</v>
      </c>
      <c r="BG438" s="550">
        <f>'Report 2'!$L114</f>
        <v>0</v>
      </c>
      <c r="BH438" s="550">
        <f>'Report 2'!$M114</f>
        <v>0</v>
      </c>
      <c r="BI438" s="550">
        <f>'Report 2'!$N114</f>
        <v>0</v>
      </c>
      <c r="CC438" s="542" t="s">
        <v>669</v>
      </c>
      <c r="CD438" s="1014" t="s">
        <v>672</v>
      </c>
      <c r="CE438" s="1014" t="str">
        <f>'Information Input'!$M$14</f>
        <v xml:space="preserve">      -      </v>
      </c>
      <c r="CF438" s="551" t="s">
        <v>135</v>
      </c>
      <c r="CG438" s="552">
        <f t="shared" si="91"/>
        <v>43466</v>
      </c>
      <c r="CH438" s="552">
        <f t="shared" si="92"/>
        <v>43555</v>
      </c>
      <c r="CI438" s="552">
        <f>'Information Input'!$H$35</f>
        <v>43555</v>
      </c>
      <c r="CJ438" s="551" t="str">
        <f>'Information Input'!$J$22</f>
        <v>Quarterly</v>
      </c>
      <c r="CK438" s="552">
        <f>'Information Input'!$H$30</f>
        <v>43555</v>
      </c>
      <c r="CL438" s="551">
        <f>'Information Input'!$J$18</f>
        <v>2019</v>
      </c>
      <c r="CM438" s="551" t="s">
        <v>243</v>
      </c>
      <c r="CN438" s="1014" t="s">
        <v>230</v>
      </c>
      <c r="CO438" s="542" t="s">
        <v>230</v>
      </c>
      <c r="CP438" s="542" t="s">
        <v>671</v>
      </c>
      <c r="CQ438" s="551">
        <v>37</v>
      </c>
      <c r="CR438" s="542" t="s">
        <v>179</v>
      </c>
      <c r="CS438" s="542" t="s">
        <v>231</v>
      </c>
      <c r="CT438" s="1015">
        <f>'Report 1'!$BA$18</f>
        <v>0</v>
      </c>
      <c r="CU438" s="1016">
        <f>SUMIF('Report 4A'!$G$16:$G$95,$CQ438,'Report 4A'!$BI$16:$BI$95)</f>
        <v>0</v>
      </c>
      <c r="CV438" s="1017">
        <f t="shared" si="94"/>
        <v>0</v>
      </c>
      <c r="CX438" s="546" t="s">
        <v>669</v>
      </c>
      <c r="CY438" s="537" t="s">
        <v>300</v>
      </c>
      <c r="CZ438" s="537" t="str">
        <f>'Information Input'!$M$14</f>
        <v xml:space="preserve">      -      </v>
      </c>
      <c r="DA438" s="552">
        <f>'Information Input'!$H$35</f>
        <v>43555</v>
      </c>
      <c r="DB438" s="537" t="str">
        <f>'Information Input'!$J$22</f>
        <v>Quarterly</v>
      </c>
      <c r="DC438" s="552">
        <f>'Information Input'!$H$30</f>
        <v>43555</v>
      </c>
      <c r="DD438" s="553" t="str">
        <f t="shared" si="97"/>
        <v>201609</v>
      </c>
      <c r="DE438" s="541" t="s">
        <v>103</v>
      </c>
      <c r="DF438" s="541" t="s">
        <v>683</v>
      </c>
      <c r="DG438" s="544">
        <f>'Report 5I'!$AG$161</f>
        <v>0</v>
      </c>
      <c r="DH438" s="550">
        <f>'Report 5I'!$AG$162</f>
        <v>0</v>
      </c>
      <c r="DI438" s="544">
        <f>'Report 5I'!$AG$163</f>
        <v>0</v>
      </c>
      <c r="DJ438" s="544">
        <f>'Report 5I'!$AG$164</f>
        <v>0</v>
      </c>
      <c r="DK438" s="544">
        <f>'Report 5I'!$AG$165</f>
        <v>0</v>
      </c>
      <c r="DL438" s="544">
        <f>'Report 5I'!$AG$166</f>
        <v>0</v>
      </c>
      <c r="DM438" s="544">
        <f>'Report 5I'!$AG$167</f>
        <v>0</v>
      </c>
      <c r="DN438" s="544">
        <f>'Report 5I'!$AG$168</f>
        <v>0</v>
      </c>
      <c r="DO438" s="544">
        <f>'Report 5I'!$AG$169</f>
        <v>0</v>
      </c>
      <c r="DP438" s="544">
        <f>'Report 5I'!$AG$170</f>
        <v>0</v>
      </c>
      <c r="DQ438" s="544">
        <f>'Report 5I'!$AG$171</f>
        <v>0</v>
      </c>
    </row>
    <row r="439" spans="2:121">
      <c r="B439" s="535" t="s">
        <v>669</v>
      </c>
      <c r="C439" s="536">
        <v>1</v>
      </c>
      <c r="D439" s="537" t="str">
        <f>'Information Input'!$M$14</f>
        <v xml:space="preserve">      -      </v>
      </c>
      <c r="E439" s="537" t="s">
        <v>135</v>
      </c>
      <c r="F439" s="538">
        <f t="shared" si="89"/>
        <v>43466</v>
      </c>
      <c r="G439" s="538">
        <f t="shared" si="90"/>
        <v>43555</v>
      </c>
      <c r="H439" s="538">
        <f>'Information Input'!$H$35</f>
        <v>43555</v>
      </c>
      <c r="I439" s="537" t="str">
        <f>'Information Input'!$J$22</f>
        <v>Quarterly</v>
      </c>
      <c r="J439" s="538">
        <f>'Information Input'!$H$30</f>
        <v>43555</v>
      </c>
      <c r="K439" s="537">
        <f>'Information Input'!$J$18</f>
        <v>2019</v>
      </c>
      <c r="L439" s="579" t="s">
        <v>104</v>
      </c>
      <c r="M439" s="540" t="s">
        <v>105</v>
      </c>
      <c r="N439" s="541" t="s">
        <v>103</v>
      </c>
      <c r="O439" s="542" t="s">
        <v>670</v>
      </c>
      <c r="P439" s="537">
        <v>3</v>
      </c>
      <c r="Q439" s="541" t="s">
        <v>143</v>
      </c>
      <c r="R439" s="541" t="s">
        <v>239</v>
      </c>
      <c r="S439" s="543">
        <f>'Report 1'!$AG$18</f>
        <v>0</v>
      </c>
      <c r="T439" s="544">
        <f>'Report 1'!$AG$21</f>
        <v>0</v>
      </c>
      <c r="U439" s="545">
        <f>'Report 1'!$AG$107</f>
        <v>0</v>
      </c>
      <c r="AL439" s="546" t="s">
        <v>669</v>
      </c>
      <c r="AM439" s="547">
        <v>2</v>
      </c>
      <c r="AN439" s="547" t="str">
        <f>'Information Input'!$M$14</f>
        <v xml:space="preserve">      -      </v>
      </c>
      <c r="AO439" s="547" t="s">
        <v>135</v>
      </c>
      <c r="AP439" s="538">
        <f t="shared" si="95"/>
        <v>43466</v>
      </c>
      <c r="AQ439" s="538">
        <f t="shared" si="96"/>
        <v>43555</v>
      </c>
      <c r="AR439" s="538">
        <f>'Information Input'!$H$35</f>
        <v>43555</v>
      </c>
      <c r="AS439" s="547" t="str">
        <f>'Information Input'!$J$22</f>
        <v>Quarterly</v>
      </c>
      <c r="AT439" s="538">
        <f>'Information Input'!$H$30</f>
        <v>43555</v>
      </c>
      <c r="AU439" s="547">
        <f>'Information Input'!$J$18</f>
        <v>2019</v>
      </c>
      <c r="AV439" s="547" t="s">
        <v>94</v>
      </c>
      <c r="AW439" s="547" t="s">
        <v>95</v>
      </c>
      <c r="AX439" s="547" t="s">
        <v>96</v>
      </c>
      <c r="AY439" s="548" t="s">
        <v>671</v>
      </c>
      <c r="AZ439" s="547">
        <v>18</v>
      </c>
      <c r="BA439" s="549" t="s">
        <v>160</v>
      </c>
      <c r="BB439" s="543" t="s">
        <v>235</v>
      </c>
      <c r="BC439" s="550">
        <f>'Report 2'!$H115</f>
        <v>0</v>
      </c>
      <c r="BD439" s="550">
        <f>'Report 2'!$I115</f>
        <v>0</v>
      </c>
      <c r="BE439" s="550">
        <f>'Report 2'!$J115</f>
        <v>0</v>
      </c>
      <c r="BF439" s="550">
        <f>'Report 2'!$K115</f>
        <v>0</v>
      </c>
      <c r="BG439" s="550">
        <f>'Report 2'!$L115</f>
        <v>0</v>
      </c>
      <c r="BH439" s="550">
        <f>'Report 2'!$M115</f>
        <v>0</v>
      </c>
      <c r="BI439" s="550">
        <f>'Report 2'!$N115</f>
        <v>0</v>
      </c>
      <c r="CC439" s="542" t="s">
        <v>669</v>
      </c>
      <c r="CD439" s="1014" t="s">
        <v>672</v>
      </c>
      <c r="CE439" s="1014" t="str">
        <f>'Information Input'!$M$14</f>
        <v xml:space="preserve">      -      </v>
      </c>
      <c r="CF439" s="551" t="s">
        <v>135</v>
      </c>
      <c r="CG439" s="552">
        <f t="shared" si="91"/>
        <v>43466</v>
      </c>
      <c r="CH439" s="552">
        <f t="shared" si="92"/>
        <v>43555</v>
      </c>
      <c r="CI439" s="552">
        <f>'Information Input'!$H$35</f>
        <v>43555</v>
      </c>
      <c r="CJ439" s="551" t="str">
        <f>'Information Input'!$J$22</f>
        <v>Quarterly</v>
      </c>
      <c r="CK439" s="552">
        <f>'Information Input'!$H$30</f>
        <v>43555</v>
      </c>
      <c r="CL439" s="551">
        <f>'Information Input'!$J$18</f>
        <v>2019</v>
      </c>
      <c r="CM439" s="551" t="s">
        <v>243</v>
      </c>
      <c r="CN439" s="1014" t="s">
        <v>230</v>
      </c>
      <c r="CO439" s="542" t="s">
        <v>230</v>
      </c>
      <c r="CP439" s="542" t="s">
        <v>671</v>
      </c>
      <c r="CQ439" s="551">
        <v>38</v>
      </c>
      <c r="CR439" s="542" t="s">
        <v>180</v>
      </c>
      <c r="CS439" s="542" t="s">
        <v>233</v>
      </c>
      <c r="CT439" s="1015">
        <f>'Report 1'!$BA$18</f>
        <v>0</v>
      </c>
      <c r="CU439" s="1016">
        <f>SUMIF('Report 4A'!$G$16:$G$95,$CQ439,'Report 4A'!$BI$16:$BI$95)</f>
        <v>0</v>
      </c>
      <c r="CV439" s="1017">
        <f t="shared" si="94"/>
        <v>0</v>
      </c>
      <c r="CX439" s="546" t="s">
        <v>669</v>
      </c>
      <c r="CY439" s="537" t="s">
        <v>300</v>
      </c>
      <c r="CZ439" s="537" t="str">
        <f>'Information Input'!$M$14</f>
        <v xml:space="preserve">      -      </v>
      </c>
      <c r="DA439" s="538">
        <f>'Information Input'!$H$35</f>
        <v>43555</v>
      </c>
      <c r="DB439" s="537" t="str">
        <f>'Information Input'!$J$22</f>
        <v>Quarterly</v>
      </c>
      <c r="DC439" s="552">
        <f>'Information Input'!$H$30</f>
        <v>43555</v>
      </c>
      <c r="DD439" s="553" t="str">
        <f t="shared" si="97"/>
        <v>201608</v>
      </c>
      <c r="DE439" s="541" t="s">
        <v>103</v>
      </c>
      <c r="DF439" s="541" t="s">
        <v>683</v>
      </c>
      <c r="DG439" s="544">
        <f>'Report 5I'!$AH$161</f>
        <v>0</v>
      </c>
      <c r="DH439" s="550">
        <f>'Report 5I'!$AH$162</f>
        <v>0</v>
      </c>
      <c r="DI439" s="544">
        <f>'Report 5I'!$AH$163</f>
        <v>0</v>
      </c>
      <c r="DJ439" s="544">
        <f>'Report 5I'!$AH$164</f>
        <v>0</v>
      </c>
      <c r="DK439" s="544">
        <f>'Report 5I'!$AH$165</f>
        <v>0</v>
      </c>
      <c r="DL439" s="544">
        <f>'Report 5I'!$AH$166</f>
        <v>0</v>
      </c>
      <c r="DM439" s="544">
        <f>'Report 5I'!$AH$167</f>
        <v>0</v>
      </c>
      <c r="DN439" s="544">
        <f>'Report 5I'!$AH$168</f>
        <v>0</v>
      </c>
      <c r="DO439" s="544">
        <f>'Report 5I'!$AH$169</f>
        <v>0</v>
      </c>
      <c r="DP439" s="544">
        <f>'Report 5I'!$AH$170</f>
        <v>0</v>
      </c>
      <c r="DQ439" s="544">
        <f>'Report 5I'!$AH$171</f>
        <v>0</v>
      </c>
    </row>
    <row r="440" spans="2:121">
      <c r="B440" s="535" t="s">
        <v>669</v>
      </c>
      <c r="C440" s="536">
        <v>1</v>
      </c>
      <c r="D440" s="537" t="str">
        <f>'Information Input'!$M$14</f>
        <v xml:space="preserve">      -      </v>
      </c>
      <c r="E440" s="537" t="s">
        <v>135</v>
      </c>
      <c r="F440" s="538">
        <f t="shared" si="89"/>
        <v>43466</v>
      </c>
      <c r="G440" s="538">
        <f t="shared" si="90"/>
        <v>43555</v>
      </c>
      <c r="H440" s="538">
        <f>'Information Input'!$H$35</f>
        <v>43555</v>
      </c>
      <c r="I440" s="537" t="str">
        <f>'Information Input'!$J$22</f>
        <v>Quarterly</v>
      </c>
      <c r="J440" s="538">
        <f>'Information Input'!$H$30</f>
        <v>43555</v>
      </c>
      <c r="K440" s="537">
        <f>'Information Input'!$J$18</f>
        <v>2019</v>
      </c>
      <c r="L440" s="579" t="s">
        <v>104</v>
      </c>
      <c r="M440" s="540" t="s">
        <v>105</v>
      </c>
      <c r="N440" s="541" t="s">
        <v>103</v>
      </c>
      <c r="O440" s="542" t="s">
        <v>670</v>
      </c>
      <c r="P440" s="537">
        <v>4</v>
      </c>
      <c r="Q440" s="541" t="s">
        <v>144</v>
      </c>
      <c r="R440" s="541" t="s">
        <v>239</v>
      </c>
      <c r="S440" s="543">
        <f>'Report 1'!$AG$18</f>
        <v>0</v>
      </c>
      <c r="T440" s="544">
        <f>'Report 1'!$AG$22</f>
        <v>0</v>
      </c>
      <c r="U440" s="545">
        <f>'Report 1'!$AG$108</f>
        <v>0</v>
      </c>
      <c r="AL440" s="546" t="s">
        <v>669</v>
      </c>
      <c r="AM440" s="547">
        <v>2</v>
      </c>
      <c r="AN440" s="547" t="str">
        <f>'Information Input'!$M$14</f>
        <v xml:space="preserve">      -      </v>
      </c>
      <c r="AO440" s="547" t="s">
        <v>135</v>
      </c>
      <c r="AP440" s="538">
        <f t="shared" si="95"/>
        <v>43466</v>
      </c>
      <c r="AQ440" s="538">
        <f t="shared" si="96"/>
        <v>43555</v>
      </c>
      <c r="AR440" s="538">
        <f>'Information Input'!$H$35</f>
        <v>43555</v>
      </c>
      <c r="AS440" s="547" t="str">
        <f>'Information Input'!$J$22</f>
        <v>Quarterly</v>
      </c>
      <c r="AT440" s="538">
        <f>'Information Input'!$H$30</f>
        <v>43555</v>
      </c>
      <c r="AU440" s="547">
        <f>'Information Input'!$J$18</f>
        <v>2019</v>
      </c>
      <c r="AV440" s="547" t="s">
        <v>94</v>
      </c>
      <c r="AW440" s="547" t="s">
        <v>95</v>
      </c>
      <c r="AX440" s="547" t="s">
        <v>96</v>
      </c>
      <c r="AY440" s="548" t="s">
        <v>671</v>
      </c>
      <c r="AZ440" s="547">
        <v>19</v>
      </c>
      <c r="BA440" s="549" t="s">
        <v>161</v>
      </c>
      <c r="BB440" s="543" t="s">
        <v>235</v>
      </c>
      <c r="BC440" s="550">
        <f>'Report 2'!$H116</f>
        <v>0</v>
      </c>
      <c r="BD440" s="550">
        <f>'Report 2'!$I116</f>
        <v>0</v>
      </c>
      <c r="BE440" s="550">
        <f>'Report 2'!$J116</f>
        <v>0</v>
      </c>
      <c r="BF440" s="550">
        <f>'Report 2'!$K116</f>
        <v>0</v>
      </c>
      <c r="BG440" s="550">
        <f>'Report 2'!$L116</f>
        <v>0</v>
      </c>
      <c r="BH440" s="550">
        <f>'Report 2'!$M116</f>
        <v>0</v>
      </c>
      <c r="BI440" s="550">
        <f>'Report 2'!$N116</f>
        <v>0</v>
      </c>
      <c r="CC440" s="542" t="s">
        <v>669</v>
      </c>
      <c r="CD440" s="1014" t="s">
        <v>672</v>
      </c>
      <c r="CE440" s="1014" t="str">
        <f>'Information Input'!$M$14</f>
        <v xml:space="preserve">      -      </v>
      </c>
      <c r="CF440" s="551" t="s">
        <v>135</v>
      </c>
      <c r="CG440" s="552">
        <f t="shared" si="91"/>
        <v>43466</v>
      </c>
      <c r="CH440" s="552">
        <f t="shared" si="92"/>
        <v>43555</v>
      </c>
      <c r="CI440" s="552">
        <f>'Information Input'!$H$35</f>
        <v>43555</v>
      </c>
      <c r="CJ440" s="551" t="str">
        <f>'Information Input'!$J$22</f>
        <v>Quarterly</v>
      </c>
      <c r="CK440" s="552">
        <f>'Information Input'!$H$30</f>
        <v>43555</v>
      </c>
      <c r="CL440" s="551">
        <f>'Information Input'!$J$18</f>
        <v>2019</v>
      </c>
      <c r="CM440" s="551" t="s">
        <v>243</v>
      </c>
      <c r="CN440" s="1014" t="s">
        <v>230</v>
      </c>
      <c r="CO440" s="542" t="s">
        <v>230</v>
      </c>
      <c r="CP440" s="542" t="s">
        <v>671</v>
      </c>
      <c r="CQ440" s="551">
        <v>39</v>
      </c>
      <c r="CR440" s="542" t="s">
        <v>181</v>
      </c>
      <c r="CS440" s="542" t="s">
        <v>233</v>
      </c>
      <c r="CT440" s="1015">
        <f>'Report 1'!$BA$18</f>
        <v>0</v>
      </c>
      <c r="CU440" s="1016">
        <f>SUMIF('Report 4A'!$G$16:$G$95,$CQ440,'Report 4A'!$BI$16:$BI$95)</f>
        <v>0</v>
      </c>
      <c r="CV440" s="1017">
        <f t="shared" si="94"/>
        <v>0</v>
      </c>
      <c r="CX440" s="546" t="s">
        <v>669</v>
      </c>
      <c r="CY440" s="537" t="s">
        <v>300</v>
      </c>
      <c r="CZ440" s="537" t="str">
        <f>'Information Input'!$M$14</f>
        <v xml:space="preserve">      -      </v>
      </c>
      <c r="DA440" s="538">
        <f>'Information Input'!$H$35</f>
        <v>43555</v>
      </c>
      <c r="DB440" s="537" t="str">
        <f>'Information Input'!$J$22</f>
        <v>Quarterly</v>
      </c>
      <c r="DC440" s="552">
        <f>'Information Input'!$H$30</f>
        <v>43555</v>
      </c>
      <c r="DD440" s="553" t="str">
        <f t="shared" si="97"/>
        <v>201607</v>
      </c>
      <c r="DE440" s="541" t="s">
        <v>103</v>
      </c>
      <c r="DF440" s="541" t="s">
        <v>683</v>
      </c>
      <c r="DG440" s="544">
        <f>'Report 5I'!$AI$161</f>
        <v>0</v>
      </c>
      <c r="DH440" s="550">
        <f>'Report 5I'!$AI$162</f>
        <v>0</v>
      </c>
      <c r="DI440" s="544">
        <f>'Report 5I'!$AI$163</f>
        <v>0</v>
      </c>
      <c r="DJ440" s="544">
        <f>'Report 5I'!$AI$164</f>
        <v>0</v>
      </c>
      <c r="DK440" s="544">
        <f>'Report 5I'!$AI$165</f>
        <v>0</v>
      </c>
      <c r="DL440" s="544">
        <f>'Report 5I'!$AI$166</f>
        <v>0</v>
      </c>
      <c r="DM440" s="544">
        <f>'Report 5I'!$AI$167</f>
        <v>0</v>
      </c>
      <c r="DN440" s="544">
        <f>'Report 5I'!$AI$168</f>
        <v>0</v>
      </c>
      <c r="DO440" s="544">
        <f>'Report 5I'!$AI$169</f>
        <v>0</v>
      </c>
      <c r="DP440" s="544">
        <f>'Report 5I'!$AI$170</f>
        <v>0</v>
      </c>
      <c r="DQ440" s="544">
        <f>'Report 5I'!$AI$171</f>
        <v>0</v>
      </c>
    </row>
    <row r="441" spans="2:121">
      <c r="B441" s="535" t="s">
        <v>669</v>
      </c>
      <c r="C441" s="536">
        <v>1</v>
      </c>
      <c r="D441" s="537" t="str">
        <f>'Information Input'!$M$14</f>
        <v xml:space="preserve">      -      </v>
      </c>
      <c r="E441" s="537" t="s">
        <v>135</v>
      </c>
      <c r="F441" s="538">
        <f t="shared" si="89"/>
        <v>43466</v>
      </c>
      <c r="G441" s="538">
        <f t="shared" si="90"/>
        <v>43555</v>
      </c>
      <c r="H441" s="538">
        <f>'Information Input'!$H$35</f>
        <v>43555</v>
      </c>
      <c r="I441" s="537" t="str">
        <f>'Information Input'!$J$22</f>
        <v>Quarterly</v>
      </c>
      <c r="J441" s="538">
        <f>'Information Input'!$H$30</f>
        <v>43555</v>
      </c>
      <c r="K441" s="537">
        <f>'Information Input'!$J$18</f>
        <v>2019</v>
      </c>
      <c r="L441" s="579" t="s">
        <v>104</v>
      </c>
      <c r="M441" s="540" t="s">
        <v>105</v>
      </c>
      <c r="N441" s="541" t="s">
        <v>103</v>
      </c>
      <c r="O441" s="542" t="s">
        <v>670</v>
      </c>
      <c r="P441" s="537">
        <v>5</v>
      </c>
      <c r="Q441" s="541" t="s">
        <v>145</v>
      </c>
      <c r="R441" s="541" t="s">
        <v>239</v>
      </c>
      <c r="S441" s="543">
        <f>'Report 1'!$AG$18</f>
        <v>0</v>
      </c>
      <c r="T441" s="544">
        <f>'Report 1'!$AG$23</f>
        <v>0</v>
      </c>
      <c r="U441" s="545">
        <f>'Report 1'!$AG$109</f>
        <v>0</v>
      </c>
      <c r="AL441" s="546" t="s">
        <v>669</v>
      </c>
      <c r="AM441" s="547">
        <v>2</v>
      </c>
      <c r="AN441" s="547" t="str">
        <f>'Information Input'!$M$14</f>
        <v xml:space="preserve">      -      </v>
      </c>
      <c r="AO441" s="547" t="s">
        <v>135</v>
      </c>
      <c r="AP441" s="538">
        <f t="shared" si="95"/>
        <v>43466</v>
      </c>
      <c r="AQ441" s="538">
        <f t="shared" si="96"/>
        <v>43555</v>
      </c>
      <c r="AR441" s="538">
        <f>'Information Input'!$H$35</f>
        <v>43555</v>
      </c>
      <c r="AS441" s="547" t="str">
        <f>'Information Input'!$J$22</f>
        <v>Quarterly</v>
      </c>
      <c r="AT441" s="538">
        <f>'Information Input'!$H$30</f>
        <v>43555</v>
      </c>
      <c r="AU441" s="547">
        <f>'Information Input'!$J$18</f>
        <v>2019</v>
      </c>
      <c r="AV441" s="547" t="s">
        <v>94</v>
      </c>
      <c r="AW441" s="547" t="s">
        <v>95</v>
      </c>
      <c r="AX441" s="547" t="s">
        <v>96</v>
      </c>
      <c r="AY441" s="548" t="s">
        <v>671</v>
      </c>
      <c r="AZ441" s="547">
        <v>20</v>
      </c>
      <c r="BA441" s="549" t="s">
        <v>162</v>
      </c>
      <c r="BB441" s="543" t="s">
        <v>235</v>
      </c>
      <c r="BC441" s="550">
        <f>'Report 2'!$H117</f>
        <v>0</v>
      </c>
      <c r="BD441" s="550">
        <f>'Report 2'!$I117</f>
        <v>0</v>
      </c>
      <c r="BE441" s="550">
        <f>'Report 2'!$J117</f>
        <v>0</v>
      </c>
      <c r="BF441" s="550">
        <f>'Report 2'!$K117</f>
        <v>0</v>
      </c>
      <c r="BG441" s="550">
        <f>'Report 2'!$L117</f>
        <v>0</v>
      </c>
      <c r="BH441" s="550">
        <f>'Report 2'!$M117</f>
        <v>0</v>
      </c>
      <c r="BI441" s="550">
        <f>'Report 2'!$N117</f>
        <v>0</v>
      </c>
      <c r="CC441" s="542" t="s">
        <v>669</v>
      </c>
      <c r="CD441" s="1014" t="s">
        <v>672</v>
      </c>
      <c r="CE441" s="1014" t="str">
        <f>'Information Input'!$M$14</f>
        <v xml:space="preserve">      -      </v>
      </c>
      <c r="CF441" s="551" t="s">
        <v>135</v>
      </c>
      <c r="CG441" s="552">
        <f t="shared" si="91"/>
        <v>43466</v>
      </c>
      <c r="CH441" s="552">
        <f t="shared" si="92"/>
        <v>43555</v>
      </c>
      <c r="CI441" s="552">
        <f>'Information Input'!$H$35</f>
        <v>43555</v>
      </c>
      <c r="CJ441" s="551" t="str">
        <f>'Information Input'!$J$22</f>
        <v>Quarterly</v>
      </c>
      <c r="CK441" s="552">
        <f>'Information Input'!$H$30</f>
        <v>43555</v>
      </c>
      <c r="CL441" s="551">
        <f>'Information Input'!$J$18</f>
        <v>2019</v>
      </c>
      <c r="CM441" s="551" t="s">
        <v>243</v>
      </c>
      <c r="CN441" s="1014" t="s">
        <v>230</v>
      </c>
      <c r="CO441" s="542" t="s">
        <v>230</v>
      </c>
      <c r="CP441" s="542" t="s">
        <v>671</v>
      </c>
      <c r="CQ441" s="551">
        <v>40</v>
      </c>
      <c r="CR441" s="542" t="s">
        <v>182</v>
      </c>
      <c r="CS441" s="542" t="s">
        <v>238</v>
      </c>
      <c r="CT441" s="1015">
        <f>'Report 1'!$BA$18</f>
        <v>0</v>
      </c>
      <c r="CU441" s="1016">
        <f>SUMIF('Report 4A'!$G$16:$G$95,$CQ441,'Report 4A'!$BI$16:$BI$95)</f>
        <v>0</v>
      </c>
      <c r="CV441" s="1017">
        <f t="shared" si="94"/>
        <v>0</v>
      </c>
      <c r="CX441" s="546" t="s">
        <v>669</v>
      </c>
      <c r="CY441" s="537" t="s">
        <v>300</v>
      </c>
      <c r="CZ441" s="537" t="str">
        <f>'Information Input'!$M$14</f>
        <v xml:space="preserve">      -      </v>
      </c>
      <c r="DA441" s="538">
        <f>'Information Input'!$H$35</f>
        <v>43555</v>
      </c>
      <c r="DB441" s="537" t="str">
        <f>'Information Input'!$J$22</f>
        <v>Quarterly</v>
      </c>
      <c r="DC441" s="552">
        <f>'Information Input'!$H$30</f>
        <v>43555</v>
      </c>
      <c r="DD441" s="553" t="str">
        <f t="shared" si="97"/>
        <v>201606</v>
      </c>
      <c r="DE441" s="541" t="s">
        <v>103</v>
      </c>
      <c r="DF441" s="541" t="s">
        <v>683</v>
      </c>
      <c r="DG441" s="544">
        <f>'Report 5I'!$AJ$161</f>
        <v>0</v>
      </c>
      <c r="DH441" s="550">
        <f>'Report 5I'!$AJ$162</f>
        <v>0</v>
      </c>
      <c r="DI441" s="544">
        <f>'Report 5I'!$AJ$163</f>
        <v>0</v>
      </c>
      <c r="DJ441" s="544">
        <f>'Report 5I'!$AJ$164</f>
        <v>0</v>
      </c>
      <c r="DK441" s="544">
        <f>'Report 5I'!$AJ$165</f>
        <v>0</v>
      </c>
      <c r="DL441" s="544">
        <f>'Report 5I'!$AJ$166</f>
        <v>0</v>
      </c>
      <c r="DM441" s="544">
        <f>'Report 5I'!$AJ$167</f>
        <v>0</v>
      </c>
      <c r="DN441" s="544">
        <f>'Report 5I'!$AJ$168</f>
        <v>0</v>
      </c>
      <c r="DO441" s="544">
        <f>'Report 5I'!$AJ$169</f>
        <v>0</v>
      </c>
      <c r="DP441" s="544">
        <f>'Report 5I'!$AJ$170</f>
        <v>0</v>
      </c>
      <c r="DQ441" s="544">
        <f>'Report 5I'!$AJ$171</f>
        <v>0</v>
      </c>
    </row>
    <row r="442" spans="2:121">
      <c r="B442" s="535" t="s">
        <v>669</v>
      </c>
      <c r="C442" s="536">
        <v>1</v>
      </c>
      <c r="D442" s="537" t="str">
        <f>'Information Input'!$M$14</f>
        <v xml:space="preserve">      -      </v>
      </c>
      <c r="E442" s="537" t="s">
        <v>135</v>
      </c>
      <c r="F442" s="538">
        <f t="shared" si="89"/>
        <v>43466</v>
      </c>
      <c r="G442" s="538">
        <f t="shared" si="90"/>
        <v>43555</v>
      </c>
      <c r="H442" s="538">
        <f>'Information Input'!$H$35</f>
        <v>43555</v>
      </c>
      <c r="I442" s="537" t="str">
        <f>'Information Input'!$J$22</f>
        <v>Quarterly</v>
      </c>
      <c r="J442" s="538">
        <f>'Information Input'!$H$30</f>
        <v>43555</v>
      </c>
      <c r="K442" s="537">
        <f>'Information Input'!$J$18</f>
        <v>2019</v>
      </c>
      <c r="L442" s="579" t="s">
        <v>104</v>
      </c>
      <c r="M442" s="540" t="s">
        <v>105</v>
      </c>
      <c r="N442" s="541" t="s">
        <v>103</v>
      </c>
      <c r="O442" s="542" t="s">
        <v>670</v>
      </c>
      <c r="P442" s="537">
        <v>6</v>
      </c>
      <c r="Q442" s="541" t="s">
        <v>146</v>
      </c>
      <c r="R442" s="541" t="s">
        <v>239</v>
      </c>
      <c r="S442" s="543">
        <f>'Report 1'!$AG$18</f>
        <v>0</v>
      </c>
      <c r="T442" s="544">
        <f>'Report 1'!$AG$24</f>
        <v>0</v>
      </c>
      <c r="U442" s="545">
        <f>'Report 1'!$AG$110</f>
        <v>0</v>
      </c>
      <c r="AL442" s="546" t="s">
        <v>669</v>
      </c>
      <c r="AM442" s="547">
        <v>2</v>
      </c>
      <c r="AN442" s="547" t="str">
        <f>'Information Input'!$M$14</f>
        <v xml:space="preserve">      -      </v>
      </c>
      <c r="AO442" s="547" t="s">
        <v>135</v>
      </c>
      <c r="AP442" s="538">
        <f t="shared" si="95"/>
        <v>43466</v>
      </c>
      <c r="AQ442" s="538">
        <f t="shared" si="96"/>
        <v>43555</v>
      </c>
      <c r="AR442" s="538">
        <f>'Information Input'!$H$35</f>
        <v>43555</v>
      </c>
      <c r="AS442" s="547" t="str">
        <f>'Information Input'!$J$22</f>
        <v>Quarterly</v>
      </c>
      <c r="AT442" s="538">
        <f>'Information Input'!$H$30</f>
        <v>43555</v>
      </c>
      <c r="AU442" s="547">
        <f>'Information Input'!$J$18</f>
        <v>2019</v>
      </c>
      <c r="AV442" s="547" t="s">
        <v>94</v>
      </c>
      <c r="AW442" s="547" t="s">
        <v>95</v>
      </c>
      <c r="AX442" s="547" t="s">
        <v>96</v>
      </c>
      <c r="AY442" s="548" t="s">
        <v>671</v>
      </c>
      <c r="AZ442" s="547">
        <v>21</v>
      </c>
      <c r="BA442" s="549" t="s">
        <v>163</v>
      </c>
      <c r="BB442" s="543" t="s">
        <v>235</v>
      </c>
      <c r="BC442" s="550">
        <f>'Report 2'!$H118</f>
        <v>0</v>
      </c>
      <c r="BD442" s="550">
        <f>'Report 2'!$I118</f>
        <v>0</v>
      </c>
      <c r="BE442" s="550">
        <f>'Report 2'!$J118</f>
        <v>0</v>
      </c>
      <c r="BF442" s="550">
        <f>'Report 2'!$K118</f>
        <v>0</v>
      </c>
      <c r="BG442" s="550">
        <f>'Report 2'!$L118</f>
        <v>0</v>
      </c>
      <c r="BH442" s="550">
        <f>'Report 2'!$M118</f>
        <v>0</v>
      </c>
      <c r="BI442" s="550">
        <f>'Report 2'!$N118</f>
        <v>0</v>
      </c>
      <c r="CC442" s="542" t="s">
        <v>669</v>
      </c>
      <c r="CD442" s="1014" t="s">
        <v>672</v>
      </c>
      <c r="CE442" s="1014" t="str">
        <f>'Information Input'!$M$14</f>
        <v xml:space="preserve">      -      </v>
      </c>
      <c r="CF442" s="551" t="s">
        <v>135</v>
      </c>
      <c r="CG442" s="552">
        <f t="shared" si="91"/>
        <v>43466</v>
      </c>
      <c r="CH442" s="552">
        <f t="shared" si="92"/>
        <v>43555</v>
      </c>
      <c r="CI442" s="552">
        <f>'Information Input'!$H$35</f>
        <v>43555</v>
      </c>
      <c r="CJ442" s="551" t="str">
        <f>'Information Input'!$J$22</f>
        <v>Quarterly</v>
      </c>
      <c r="CK442" s="552">
        <f>'Information Input'!$H$30</f>
        <v>43555</v>
      </c>
      <c r="CL442" s="551">
        <f>'Information Input'!$J$18</f>
        <v>2019</v>
      </c>
      <c r="CM442" s="551" t="s">
        <v>243</v>
      </c>
      <c r="CN442" s="1014" t="s">
        <v>230</v>
      </c>
      <c r="CO442" s="542" t="s">
        <v>230</v>
      </c>
      <c r="CP442" s="542" t="s">
        <v>671</v>
      </c>
      <c r="CQ442" s="551">
        <v>41</v>
      </c>
      <c r="CR442" s="542" t="s">
        <v>183</v>
      </c>
      <c r="CS442" s="542" t="s">
        <v>238</v>
      </c>
      <c r="CT442" s="1015">
        <f>'Report 1'!$BA$18</f>
        <v>0</v>
      </c>
      <c r="CU442" s="1016">
        <f>SUMIF('Report 4A'!$G$16:$G$95,$CQ442,'Report 4A'!$BI$16:$BI$95)</f>
        <v>0</v>
      </c>
      <c r="CV442" s="1017">
        <f t="shared" si="94"/>
        <v>0</v>
      </c>
      <c r="CX442" s="546" t="s">
        <v>669</v>
      </c>
      <c r="CY442" s="537" t="s">
        <v>300</v>
      </c>
      <c r="CZ442" s="537" t="str">
        <f>'Information Input'!$M$14</f>
        <v xml:space="preserve">      -      </v>
      </c>
      <c r="DA442" s="538">
        <f>'Information Input'!$H$35</f>
        <v>43555</v>
      </c>
      <c r="DB442" s="537" t="str">
        <f>'Information Input'!$J$22</f>
        <v>Quarterly</v>
      </c>
      <c r="DC442" s="552">
        <f>'Information Input'!$H$30</f>
        <v>43555</v>
      </c>
      <c r="DD442" s="553" t="str">
        <f t="shared" si="97"/>
        <v>201605</v>
      </c>
      <c r="DE442" s="541" t="s">
        <v>103</v>
      </c>
      <c r="DF442" s="541" t="s">
        <v>683</v>
      </c>
      <c r="DG442" s="544">
        <f>'Report 5I'!$AK$161</f>
        <v>0</v>
      </c>
      <c r="DH442" s="550">
        <f>'Report 5I'!$AK$162</f>
        <v>0</v>
      </c>
      <c r="DI442" s="544">
        <f>'Report 5I'!$AK$163</f>
        <v>0</v>
      </c>
      <c r="DJ442" s="544">
        <f>'Report 5I'!$AK$164</f>
        <v>0</v>
      </c>
      <c r="DK442" s="544">
        <f>'Report 5I'!$AK$165</f>
        <v>0</v>
      </c>
      <c r="DL442" s="544">
        <f>'Report 5I'!$AK$166</f>
        <v>0</v>
      </c>
      <c r="DM442" s="544">
        <f>'Report 5I'!$AK$167</f>
        <v>0</v>
      </c>
      <c r="DN442" s="544">
        <f>'Report 5I'!$AK$168</f>
        <v>0</v>
      </c>
      <c r="DO442" s="544">
        <f>'Report 5I'!$AK$169</f>
        <v>0</v>
      </c>
      <c r="DP442" s="544">
        <f>'Report 5I'!$AK$170</f>
        <v>0</v>
      </c>
      <c r="DQ442" s="544">
        <f>'Report 5I'!$AK$171</f>
        <v>0</v>
      </c>
    </row>
    <row r="443" spans="2:121">
      <c r="B443" s="535" t="s">
        <v>669</v>
      </c>
      <c r="C443" s="536">
        <v>1</v>
      </c>
      <c r="D443" s="537" t="str">
        <f>'Information Input'!$M$14</f>
        <v xml:space="preserve">      -      </v>
      </c>
      <c r="E443" s="537" t="s">
        <v>135</v>
      </c>
      <c r="F443" s="538">
        <f t="shared" si="89"/>
        <v>43466</v>
      </c>
      <c r="G443" s="538">
        <f t="shared" si="90"/>
        <v>43555</v>
      </c>
      <c r="H443" s="538">
        <f>'Information Input'!$H$35</f>
        <v>43555</v>
      </c>
      <c r="I443" s="537" t="str">
        <f>'Information Input'!$J$22</f>
        <v>Quarterly</v>
      </c>
      <c r="J443" s="538">
        <f>'Information Input'!$H$30</f>
        <v>43555</v>
      </c>
      <c r="K443" s="537">
        <f>'Information Input'!$J$18</f>
        <v>2019</v>
      </c>
      <c r="L443" s="579" t="s">
        <v>104</v>
      </c>
      <c r="M443" s="540" t="s">
        <v>105</v>
      </c>
      <c r="N443" s="541" t="s">
        <v>103</v>
      </c>
      <c r="O443" s="542" t="s">
        <v>674</v>
      </c>
      <c r="P443" s="537">
        <v>7</v>
      </c>
      <c r="Q443" s="541" t="s">
        <v>147</v>
      </c>
      <c r="R443" s="541" t="s">
        <v>239</v>
      </c>
      <c r="S443" s="543">
        <f>'Report 1'!$AG$18</f>
        <v>0</v>
      </c>
      <c r="T443" s="544">
        <f>'Report 1'!$AG$25</f>
        <v>0</v>
      </c>
      <c r="U443" s="545">
        <f>'Report 1'!$AG$111</f>
        <v>0</v>
      </c>
      <c r="AL443" s="546" t="s">
        <v>669</v>
      </c>
      <c r="AM443" s="547">
        <v>2</v>
      </c>
      <c r="AN443" s="547" t="str">
        <f>'Information Input'!$M$14</f>
        <v xml:space="preserve">      -      </v>
      </c>
      <c r="AO443" s="547" t="s">
        <v>135</v>
      </c>
      <c r="AP443" s="538">
        <f t="shared" si="95"/>
        <v>43466</v>
      </c>
      <c r="AQ443" s="538">
        <f t="shared" si="96"/>
        <v>43555</v>
      </c>
      <c r="AR443" s="538">
        <f>'Information Input'!$H$35</f>
        <v>43555</v>
      </c>
      <c r="AS443" s="547" t="str">
        <f>'Information Input'!$J$22</f>
        <v>Quarterly</v>
      </c>
      <c r="AT443" s="538">
        <f>'Information Input'!$H$30</f>
        <v>43555</v>
      </c>
      <c r="AU443" s="547">
        <f>'Information Input'!$J$18</f>
        <v>2019</v>
      </c>
      <c r="AV443" s="547" t="s">
        <v>94</v>
      </c>
      <c r="AW443" s="547" t="s">
        <v>95</v>
      </c>
      <c r="AX443" s="547" t="s">
        <v>96</v>
      </c>
      <c r="AY443" s="548" t="s">
        <v>671</v>
      </c>
      <c r="AZ443" s="547">
        <v>22</v>
      </c>
      <c r="BA443" s="549" t="s">
        <v>164</v>
      </c>
      <c r="BB443" s="543" t="s">
        <v>236</v>
      </c>
      <c r="BC443" s="550">
        <f>'Report 2'!$H119</f>
        <v>0</v>
      </c>
      <c r="BD443" s="550">
        <f>'Report 2'!$I119</f>
        <v>0</v>
      </c>
      <c r="BE443" s="550">
        <f>'Report 2'!$J119</f>
        <v>0</v>
      </c>
      <c r="BF443" s="550">
        <f>'Report 2'!$K119</f>
        <v>0</v>
      </c>
      <c r="BG443" s="550">
        <f>'Report 2'!$L119</f>
        <v>0</v>
      </c>
      <c r="BH443" s="550">
        <f>'Report 2'!$M119</f>
        <v>0</v>
      </c>
      <c r="BI443" s="550">
        <f>'Report 2'!$N119</f>
        <v>0</v>
      </c>
      <c r="CC443" s="542" t="s">
        <v>669</v>
      </c>
      <c r="CD443" s="1014" t="s">
        <v>672</v>
      </c>
      <c r="CE443" s="1014" t="str">
        <f>'Information Input'!$M$14</f>
        <v xml:space="preserve">      -      </v>
      </c>
      <c r="CF443" s="551" t="s">
        <v>135</v>
      </c>
      <c r="CG443" s="552">
        <f t="shared" si="91"/>
        <v>43466</v>
      </c>
      <c r="CH443" s="552">
        <f t="shared" si="92"/>
        <v>43555</v>
      </c>
      <c r="CI443" s="552">
        <f>'Information Input'!$H$35</f>
        <v>43555</v>
      </c>
      <c r="CJ443" s="551" t="str">
        <f>'Information Input'!$J$22</f>
        <v>Quarterly</v>
      </c>
      <c r="CK443" s="552">
        <f>'Information Input'!$H$30</f>
        <v>43555</v>
      </c>
      <c r="CL443" s="551">
        <f>'Information Input'!$J$18</f>
        <v>2019</v>
      </c>
      <c r="CM443" s="1018" t="s">
        <v>243</v>
      </c>
      <c r="CN443" s="1014" t="s">
        <v>230</v>
      </c>
      <c r="CO443" s="542" t="s">
        <v>230</v>
      </c>
      <c r="CP443" s="542" t="s">
        <v>671</v>
      </c>
      <c r="CQ443" s="551">
        <v>42</v>
      </c>
      <c r="CR443" s="542" t="s">
        <v>184</v>
      </c>
      <c r="CS443" s="542" t="s">
        <v>233</v>
      </c>
      <c r="CT443" s="1015">
        <f>'Report 1'!$BA$18</f>
        <v>0</v>
      </c>
      <c r="CU443" s="1016">
        <f>SUMIF('Report 4A'!$G$16:$G$95,$CQ443,'Report 4A'!$BI$16:$BI$95)</f>
        <v>0</v>
      </c>
      <c r="CV443" s="1017">
        <f t="shared" ref="CV443:CV444" si="98">IF(CT443&lt;&gt;0,CU443/CT443,0)</f>
        <v>0</v>
      </c>
      <c r="CX443" s="557" t="s">
        <v>669</v>
      </c>
      <c r="CY443" s="562" t="s">
        <v>300</v>
      </c>
      <c r="CZ443" s="562" t="str">
        <f>'Information Input'!$M$14</f>
        <v xml:space="preserve">      -      </v>
      </c>
      <c r="DA443" s="559">
        <f>'Information Input'!$H$35</f>
        <v>43555</v>
      </c>
      <c r="DB443" s="562" t="str">
        <f>'Information Input'!$J$22</f>
        <v>Quarterly</v>
      </c>
      <c r="DC443" s="566">
        <f>'Information Input'!$H$30</f>
        <v>43555</v>
      </c>
      <c r="DD443" s="567" t="str">
        <f t="shared" si="97"/>
        <v>201604</v>
      </c>
      <c r="DE443" s="561" t="s">
        <v>103</v>
      </c>
      <c r="DF443" s="561" t="s">
        <v>683</v>
      </c>
      <c r="DG443" s="568">
        <f>'Report 5I'!$AL$161</f>
        <v>0</v>
      </c>
      <c r="DH443" s="569">
        <f>'Report 5I'!$AL$162</f>
        <v>0</v>
      </c>
      <c r="DI443" s="568">
        <f>'Report 5I'!$AL$163</f>
        <v>0</v>
      </c>
      <c r="DJ443" s="568">
        <f>'Report 5I'!$AL$164</f>
        <v>0</v>
      </c>
      <c r="DK443" s="568">
        <f>'Report 5I'!$AL$165</f>
        <v>0</v>
      </c>
      <c r="DL443" s="568">
        <f>'Report 5I'!$AL$166</f>
        <v>0</v>
      </c>
      <c r="DM443" s="568">
        <f>'Report 5I'!$AL$167</f>
        <v>0</v>
      </c>
      <c r="DN443" s="568">
        <f>'Report 5I'!$AL$168</f>
        <v>0</v>
      </c>
      <c r="DO443" s="568">
        <f>'Report 5I'!$AL$169</f>
        <v>0</v>
      </c>
      <c r="DP443" s="568">
        <f>'Report 5I'!$AL$170</f>
        <v>0</v>
      </c>
      <c r="DQ443" s="568">
        <f>'Report 5I'!$AL$171</f>
        <v>0</v>
      </c>
    </row>
    <row r="444" spans="2:121">
      <c r="B444" s="535" t="s">
        <v>669</v>
      </c>
      <c r="C444" s="536">
        <v>1</v>
      </c>
      <c r="D444" s="537" t="str">
        <f>'Information Input'!$M$14</f>
        <v xml:space="preserve">      -      </v>
      </c>
      <c r="E444" s="537" t="s">
        <v>135</v>
      </c>
      <c r="F444" s="538">
        <f t="shared" si="89"/>
        <v>43466</v>
      </c>
      <c r="G444" s="538">
        <f t="shared" si="90"/>
        <v>43555</v>
      </c>
      <c r="H444" s="538">
        <f>'Information Input'!$H$35</f>
        <v>43555</v>
      </c>
      <c r="I444" s="537" t="str">
        <f>'Information Input'!$J$22</f>
        <v>Quarterly</v>
      </c>
      <c r="J444" s="538">
        <f>'Information Input'!$H$30</f>
        <v>43555</v>
      </c>
      <c r="K444" s="537">
        <f>'Information Input'!$J$18</f>
        <v>2019</v>
      </c>
      <c r="L444" s="579" t="s">
        <v>104</v>
      </c>
      <c r="M444" s="540" t="s">
        <v>105</v>
      </c>
      <c r="N444" s="541" t="s">
        <v>103</v>
      </c>
      <c r="O444" s="542" t="s">
        <v>670</v>
      </c>
      <c r="P444" s="537">
        <v>8</v>
      </c>
      <c r="Q444" s="541" t="s">
        <v>148</v>
      </c>
      <c r="R444" s="541" t="s">
        <v>239</v>
      </c>
      <c r="S444" s="543">
        <f>'Report 1'!$AG$18</f>
        <v>0</v>
      </c>
      <c r="T444" s="544">
        <f>'Report 1'!$AG$26</f>
        <v>0</v>
      </c>
      <c r="U444" s="545">
        <f>'Report 1'!$AG$112</f>
        <v>0</v>
      </c>
      <c r="AL444" s="546" t="s">
        <v>669</v>
      </c>
      <c r="AM444" s="547">
        <v>2</v>
      </c>
      <c r="AN444" s="547" t="str">
        <f>'Information Input'!$M$14</f>
        <v xml:space="preserve">      -      </v>
      </c>
      <c r="AO444" s="547" t="s">
        <v>135</v>
      </c>
      <c r="AP444" s="538">
        <f t="shared" si="95"/>
        <v>43466</v>
      </c>
      <c r="AQ444" s="538">
        <f t="shared" si="96"/>
        <v>43555</v>
      </c>
      <c r="AR444" s="538">
        <f>'Information Input'!$H$35</f>
        <v>43555</v>
      </c>
      <c r="AS444" s="547" t="str">
        <f>'Information Input'!$J$22</f>
        <v>Quarterly</v>
      </c>
      <c r="AT444" s="538">
        <f>'Information Input'!$H$30</f>
        <v>43555</v>
      </c>
      <c r="AU444" s="547">
        <f>'Information Input'!$J$18</f>
        <v>2019</v>
      </c>
      <c r="AV444" s="547" t="s">
        <v>94</v>
      </c>
      <c r="AW444" s="547" t="s">
        <v>95</v>
      </c>
      <c r="AX444" s="547" t="s">
        <v>96</v>
      </c>
      <c r="AY444" s="548" t="s">
        <v>671</v>
      </c>
      <c r="AZ444" s="547">
        <v>23</v>
      </c>
      <c r="BA444" s="549" t="s">
        <v>165</v>
      </c>
      <c r="BB444" s="543" t="s">
        <v>236</v>
      </c>
      <c r="BC444" s="550">
        <f>'Report 2'!$H120</f>
        <v>0</v>
      </c>
      <c r="BD444" s="550">
        <f>'Report 2'!$I120</f>
        <v>0</v>
      </c>
      <c r="BE444" s="550">
        <f>'Report 2'!$J120</f>
        <v>0</v>
      </c>
      <c r="BF444" s="550">
        <f>'Report 2'!$K120</f>
        <v>0</v>
      </c>
      <c r="BG444" s="550">
        <f>'Report 2'!$L120</f>
        <v>0</v>
      </c>
      <c r="BH444" s="550">
        <f>'Report 2'!$M120</f>
        <v>0</v>
      </c>
      <c r="BI444" s="550">
        <f>'Report 2'!$N120</f>
        <v>0</v>
      </c>
      <c r="CC444" s="542" t="s">
        <v>669</v>
      </c>
      <c r="CD444" s="1014" t="s">
        <v>672</v>
      </c>
      <c r="CE444" s="1014" t="str">
        <f>'Information Input'!$M$14</f>
        <v xml:space="preserve">      -      </v>
      </c>
      <c r="CF444" s="551" t="s">
        <v>135</v>
      </c>
      <c r="CG444" s="552">
        <f t="shared" si="91"/>
        <v>43466</v>
      </c>
      <c r="CH444" s="552">
        <f t="shared" si="92"/>
        <v>43555</v>
      </c>
      <c r="CI444" s="552">
        <f>'Information Input'!$H$35</f>
        <v>43555</v>
      </c>
      <c r="CJ444" s="551" t="str">
        <f>'Information Input'!$J$22</f>
        <v>Quarterly</v>
      </c>
      <c r="CK444" s="552">
        <f>'Information Input'!$H$30</f>
        <v>43555</v>
      </c>
      <c r="CL444" s="551">
        <f>'Information Input'!$J$18</f>
        <v>2019</v>
      </c>
      <c r="CM444" s="1018" t="s">
        <v>243</v>
      </c>
      <c r="CN444" s="1014" t="s">
        <v>230</v>
      </c>
      <c r="CO444" s="542" t="s">
        <v>230</v>
      </c>
      <c r="CP444" s="542" t="s">
        <v>671</v>
      </c>
      <c r="CQ444" s="551">
        <v>43</v>
      </c>
      <c r="CR444" s="542" t="s">
        <v>185</v>
      </c>
      <c r="CS444" s="542" t="s">
        <v>233</v>
      </c>
      <c r="CT444" s="1015">
        <f>'Report 1'!$BA$18</f>
        <v>0</v>
      </c>
      <c r="CU444" s="1016">
        <f>SUMIF('Report 4A'!$G$16:$G$95,$CQ444,'Report 4A'!$BI$16:$BI$95)</f>
        <v>0</v>
      </c>
      <c r="CV444" s="1017">
        <f t="shared" si="98"/>
        <v>0</v>
      </c>
      <c r="CX444" s="527" t="s">
        <v>669</v>
      </c>
      <c r="CY444" s="517" t="s">
        <v>302</v>
      </c>
      <c r="CZ444" s="517" t="str">
        <f>'Information Input'!$M$14</f>
        <v xml:space="preserve">      -      </v>
      </c>
      <c r="DA444" s="519">
        <f>'Information Input'!$H$35</f>
        <v>43555</v>
      </c>
      <c r="DB444" s="517" t="str">
        <f>'Information Input'!$J$22</f>
        <v>Quarterly</v>
      </c>
      <c r="DC444" s="519">
        <f>'Information Input'!$H$30</f>
        <v>43555</v>
      </c>
      <c r="DD444" s="533" t="str">
        <f t="shared" si="97"/>
        <v>201903</v>
      </c>
      <c r="DE444" s="522" t="s">
        <v>91</v>
      </c>
      <c r="DF444" s="522" t="s">
        <v>684</v>
      </c>
      <c r="DG444" s="525">
        <f>'Report 5J'!$C$55</f>
        <v>0</v>
      </c>
      <c r="DH444" s="531">
        <f>'Report 5J'!$C$56</f>
        <v>0</v>
      </c>
      <c r="DI444" s="525">
        <f>'Report 5J'!$C$57</f>
        <v>0</v>
      </c>
      <c r="DJ444" s="525">
        <f>'Report 5J'!$C$58</f>
        <v>0</v>
      </c>
      <c r="DK444" s="525">
        <f>'Report 5J'!$C$59</f>
        <v>0</v>
      </c>
      <c r="DL444" s="525">
        <f>'Report 5J'!$C$60</f>
        <v>0</v>
      </c>
      <c r="DM444" s="525">
        <f>'Report 5J'!$C$61</f>
        <v>0</v>
      </c>
      <c r="DN444" s="525">
        <f>'Report 5J'!$C$62</f>
        <v>0</v>
      </c>
      <c r="DO444" s="525">
        <f>'Report 5J'!$C$63</f>
        <v>0</v>
      </c>
      <c r="DP444" s="525">
        <f>'Report 5J'!$C$64</f>
        <v>0</v>
      </c>
      <c r="DQ444" s="525">
        <f>'Report 5J'!$C$65</f>
        <v>0</v>
      </c>
    </row>
    <row r="445" spans="2:121">
      <c r="B445" s="535" t="s">
        <v>669</v>
      </c>
      <c r="C445" s="536">
        <v>1</v>
      </c>
      <c r="D445" s="537" t="str">
        <f>'Information Input'!$M$14</f>
        <v xml:space="preserve">      -      </v>
      </c>
      <c r="E445" s="537" t="s">
        <v>135</v>
      </c>
      <c r="F445" s="538">
        <f t="shared" si="89"/>
        <v>43466</v>
      </c>
      <c r="G445" s="538">
        <f t="shared" si="90"/>
        <v>43555</v>
      </c>
      <c r="H445" s="538">
        <f>'Information Input'!$H$35</f>
        <v>43555</v>
      </c>
      <c r="I445" s="537" t="str">
        <f>'Information Input'!$J$22</f>
        <v>Quarterly</v>
      </c>
      <c r="J445" s="538">
        <f>'Information Input'!$H$30</f>
        <v>43555</v>
      </c>
      <c r="K445" s="537">
        <f>'Information Input'!$J$18</f>
        <v>2019</v>
      </c>
      <c r="L445" s="579" t="s">
        <v>104</v>
      </c>
      <c r="M445" s="540" t="s">
        <v>105</v>
      </c>
      <c r="N445" s="541" t="s">
        <v>103</v>
      </c>
      <c r="O445" s="542" t="s">
        <v>670</v>
      </c>
      <c r="P445" s="537">
        <v>9</v>
      </c>
      <c r="Q445" s="541" t="s">
        <v>149</v>
      </c>
      <c r="R445" s="541" t="s">
        <v>239</v>
      </c>
      <c r="S445" s="543">
        <f>'Report 1'!$AG$18</f>
        <v>0</v>
      </c>
      <c r="T445" s="544">
        <f>'Report 1'!$AG$27</f>
        <v>0</v>
      </c>
      <c r="U445" s="545">
        <f>'Report 1'!$AG$113</f>
        <v>0</v>
      </c>
      <c r="AL445" s="546" t="s">
        <v>669</v>
      </c>
      <c r="AM445" s="547">
        <v>2</v>
      </c>
      <c r="AN445" s="547" t="str">
        <f>'Information Input'!$M$14</f>
        <v xml:space="preserve">      -      </v>
      </c>
      <c r="AO445" s="547" t="s">
        <v>135</v>
      </c>
      <c r="AP445" s="538">
        <f t="shared" si="95"/>
        <v>43466</v>
      </c>
      <c r="AQ445" s="538">
        <f t="shared" si="96"/>
        <v>43555</v>
      </c>
      <c r="AR445" s="538">
        <f>'Information Input'!$H$35</f>
        <v>43555</v>
      </c>
      <c r="AS445" s="547" t="str">
        <f>'Information Input'!$J$22</f>
        <v>Quarterly</v>
      </c>
      <c r="AT445" s="538">
        <f>'Information Input'!$H$30</f>
        <v>43555</v>
      </c>
      <c r="AU445" s="547">
        <f>'Information Input'!$J$18</f>
        <v>2019</v>
      </c>
      <c r="AV445" s="547" t="s">
        <v>94</v>
      </c>
      <c r="AW445" s="547" t="s">
        <v>95</v>
      </c>
      <c r="AX445" s="547" t="s">
        <v>96</v>
      </c>
      <c r="AY445" s="548" t="s">
        <v>671</v>
      </c>
      <c r="AZ445" s="547">
        <v>24</v>
      </c>
      <c r="BA445" s="549" t="s">
        <v>166</v>
      </c>
      <c r="BB445" s="543" t="s">
        <v>233</v>
      </c>
      <c r="BC445" s="550">
        <f>'Report 2'!$H121</f>
        <v>0</v>
      </c>
      <c r="BD445" s="550">
        <f>'Report 2'!$I121</f>
        <v>0</v>
      </c>
      <c r="BE445" s="550">
        <f>'Report 2'!$J121</f>
        <v>0</v>
      </c>
      <c r="BF445" s="550">
        <f>'Report 2'!$K121</f>
        <v>0</v>
      </c>
      <c r="BG445" s="550">
        <f>'Report 2'!$L121</f>
        <v>0</v>
      </c>
      <c r="BH445" s="550">
        <f>'Report 2'!$M121</f>
        <v>0</v>
      </c>
      <c r="BI445" s="550">
        <f>'Report 2'!$N121</f>
        <v>0</v>
      </c>
      <c r="CC445" s="542" t="s">
        <v>669</v>
      </c>
      <c r="CD445" s="1014" t="s">
        <v>672</v>
      </c>
      <c r="CE445" s="1014" t="str">
        <f>'Information Input'!$M$14</f>
        <v xml:space="preserve">      -      </v>
      </c>
      <c r="CF445" s="551" t="s">
        <v>135</v>
      </c>
      <c r="CG445" s="552">
        <f t="shared" si="91"/>
        <v>43466</v>
      </c>
      <c r="CH445" s="552">
        <f t="shared" si="92"/>
        <v>43555</v>
      </c>
      <c r="CI445" s="552">
        <f>'Information Input'!$H$35</f>
        <v>43555</v>
      </c>
      <c r="CJ445" s="551" t="str">
        <f>'Information Input'!$J$22</f>
        <v>Quarterly</v>
      </c>
      <c r="CK445" s="552">
        <f>'Information Input'!$H$30</f>
        <v>43555</v>
      </c>
      <c r="CL445" s="551">
        <f>'Information Input'!$J$18</f>
        <v>2019</v>
      </c>
      <c r="CM445" s="551" t="s">
        <v>243</v>
      </c>
      <c r="CN445" s="1014" t="s">
        <v>230</v>
      </c>
      <c r="CO445" s="542" t="s">
        <v>230</v>
      </c>
      <c r="CP445" s="542" t="s">
        <v>675</v>
      </c>
      <c r="CQ445" s="551">
        <v>45</v>
      </c>
      <c r="CR445" s="542" t="s">
        <v>187</v>
      </c>
      <c r="CS445" s="542" t="s">
        <v>239</v>
      </c>
      <c r="CT445" s="1015">
        <f>'Report 1'!$BA$18</f>
        <v>0</v>
      </c>
      <c r="CU445" s="1016">
        <f>SUMIF('Report 4A'!$G$16:$G$95,$CQ445,'Report 4A'!$BI$16:$BI$95)</f>
        <v>0</v>
      </c>
      <c r="CV445" s="1017">
        <f t="shared" si="94"/>
        <v>0</v>
      </c>
      <c r="CX445" s="546" t="s">
        <v>669</v>
      </c>
      <c r="CY445" s="537" t="s">
        <v>302</v>
      </c>
      <c r="CZ445" s="537" t="str">
        <f>'Information Input'!$M$14</f>
        <v xml:space="preserve">      -      </v>
      </c>
      <c r="DA445" s="538">
        <f>'Information Input'!$H$35</f>
        <v>43555</v>
      </c>
      <c r="DB445" s="537" t="str">
        <f>'Information Input'!$J$22</f>
        <v>Quarterly</v>
      </c>
      <c r="DC445" s="552">
        <f>'Information Input'!$H$30</f>
        <v>43555</v>
      </c>
      <c r="DD445" s="553" t="str">
        <f t="shared" si="97"/>
        <v>201902</v>
      </c>
      <c r="DE445" s="541" t="s">
        <v>91</v>
      </c>
      <c r="DF445" s="541" t="s">
        <v>684</v>
      </c>
      <c r="DG445" s="544">
        <f>'Report 5J'!$D$55</f>
        <v>0</v>
      </c>
      <c r="DH445" s="550">
        <f>'Report 5J'!$D$56</f>
        <v>0</v>
      </c>
      <c r="DI445" s="544">
        <f>'Report 5J'!$D$57</f>
        <v>0</v>
      </c>
      <c r="DJ445" s="544">
        <f>'Report 5J'!$D$58</f>
        <v>0</v>
      </c>
      <c r="DK445" s="544">
        <f>'Report 5J'!$D$59</f>
        <v>0</v>
      </c>
      <c r="DL445" s="544">
        <f>'Report 5J'!$D$60</f>
        <v>0</v>
      </c>
      <c r="DM445" s="544">
        <f>'Report 5J'!$D$61</f>
        <v>0</v>
      </c>
      <c r="DN445" s="544">
        <f>'Report 5J'!$D$62</f>
        <v>0</v>
      </c>
      <c r="DO445" s="544">
        <f>'Report 5J'!$D$63</f>
        <v>0</v>
      </c>
      <c r="DP445" s="544">
        <f>'Report 5J'!$D$64</f>
        <v>0</v>
      </c>
      <c r="DQ445" s="544">
        <f>'Report 5J'!$D$65</f>
        <v>0</v>
      </c>
    </row>
    <row r="446" spans="2:121">
      <c r="B446" s="535" t="s">
        <v>669</v>
      </c>
      <c r="C446" s="536">
        <v>1</v>
      </c>
      <c r="D446" s="537" t="str">
        <f>'Information Input'!$M$14</f>
        <v xml:space="preserve">      -      </v>
      </c>
      <c r="E446" s="537" t="s">
        <v>135</v>
      </c>
      <c r="F446" s="538">
        <f t="shared" si="89"/>
        <v>43466</v>
      </c>
      <c r="G446" s="538">
        <f t="shared" si="90"/>
        <v>43555</v>
      </c>
      <c r="H446" s="538">
        <f>'Information Input'!$H$35</f>
        <v>43555</v>
      </c>
      <c r="I446" s="537" t="str">
        <f>'Information Input'!$J$22</f>
        <v>Quarterly</v>
      </c>
      <c r="J446" s="538">
        <f>'Information Input'!$H$30</f>
        <v>43555</v>
      </c>
      <c r="K446" s="537">
        <f>'Information Input'!$J$18</f>
        <v>2019</v>
      </c>
      <c r="L446" s="579" t="s">
        <v>104</v>
      </c>
      <c r="M446" s="540" t="s">
        <v>105</v>
      </c>
      <c r="N446" s="541" t="s">
        <v>103</v>
      </c>
      <c r="O446" s="542" t="s">
        <v>674</v>
      </c>
      <c r="P446" s="537">
        <v>10</v>
      </c>
      <c r="Q446" s="541" t="s">
        <v>150</v>
      </c>
      <c r="R446" s="541" t="s">
        <v>239</v>
      </c>
      <c r="S446" s="543">
        <f>'Report 1'!$AG$18</f>
        <v>0</v>
      </c>
      <c r="T446" s="544">
        <f>'Report 1'!$AG$28</f>
        <v>0</v>
      </c>
      <c r="U446" s="545">
        <f>'Report 1'!$AG$114</f>
        <v>0</v>
      </c>
      <c r="AL446" s="546" t="s">
        <v>669</v>
      </c>
      <c r="AM446" s="547">
        <v>2</v>
      </c>
      <c r="AN446" s="547" t="str">
        <f>'Information Input'!$M$14</f>
        <v xml:space="preserve">      -      </v>
      </c>
      <c r="AO446" s="547" t="s">
        <v>135</v>
      </c>
      <c r="AP446" s="538">
        <f t="shared" si="95"/>
        <v>43466</v>
      </c>
      <c r="AQ446" s="538">
        <f t="shared" si="96"/>
        <v>43555</v>
      </c>
      <c r="AR446" s="538">
        <f>'Information Input'!$H$35</f>
        <v>43555</v>
      </c>
      <c r="AS446" s="547" t="str">
        <f>'Information Input'!$J$22</f>
        <v>Quarterly</v>
      </c>
      <c r="AT446" s="538">
        <f>'Information Input'!$H$30</f>
        <v>43555</v>
      </c>
      <c r="AU446" s="547">
        <f>'Information Input'!$J$18</f>
        <v>2019</v>
      </c>
      <c r="AV446" s="547" t="s">
        <v>94</v>
      </c>
      <c r="AW446" s="547" t="s">
        <v>95</v>
      </c>
      <c r="AX446" s="547" t="s">
        <v>96</v>
      </c>
      <c r="AY446" s="548" t="s">
        <v>671</v>
      </c>
      <c r="AZ446" s="547">
        <v>25</v>
      </c>
      <c r="BA446" s="549" t="s">
        <v>167</v>
      </c>
      <c r="BB446" s="543" t="s">
        <v>233</v>
      </c>
      <c r="BC446" s="550">
        <f>'Report 2'!$H122</f>
        <v>0</v>
      </c>
      <c r="BD446" s="550">
        <f>'Report 2'!$I122</f>
        <v>0</v>
      </c>
      <c r="BE446" s="550">
        <f>'Report 2'!$J122</f>
        <v>0</v>
      </c>
      <c r="BF446" s="550">
        <f>'Report 2'!$K122</f>
        <v>0</v>
      </c>
      <c r="BG446" s="550">
        <f>'Report 2'!$L122</f>
        <v>0</v>
      </c>
      <c r="BH446" s="550">
        <f>'Report 2'!$M122</f>
        <v>0</v>
      </c>
      <c r="BI446" s="550">
        <f>'Report 2'!$N122</f>
        <v>0</v>
      </c>
      <c r="CC446" s="542" t="s">
        <v>669</v>
      </c>
      <c r="CD446" s="1014" t="s">
        <v>672</v>
      </c>
      <c r="CE446" s="1014" t="str">
        <f>'Information Input'!$M$14</f>
        <v xml:space="preserve">      -      </v>
      </c>
      <c r="CF446" s="551" t="s">
        <v>135</v>
      </c>
      <c r="CG446" s="552">
        <f t="shared" si="91"/>
        <v>43466</v>
      </c>
      <c r="CH446" s="552">
        <f t="shared" si="92"/>
        <v>43555</v>
      </c>
      <c r="CI446" s="552">
        <f>'Information Input'!$H$35</f>
        <v>43555</v>
      </c>
      <c r="CJ446" s="551" t="str">
        <f>'Information Input'!$J$22</f>
        <v>Quarterly</v>
      </c>
      <c r="CK446" s="552">
        <f>'Information Input'!$H$30</f>
        <v>43555</v>
      </c>
      <c r="CL446" s="551">
        <f>'Information Input'!$J$18</f>
        <v>2019</v>
      </c>
      <c r="CM446" s="551" t="s">
        <v>243</v>
      </c>
      <c r="CN446" s="1014" t="s">
        <v>230</v>
      </c>
      <c r="CO446" s="542" t="s">
        <v>230</v>
      </c>
      <c r="CP446" s="542" t="s">
        <v>675</v>
      </c>
      <c r="CQ446" s="551">
        <v>46</v>
      </c>
      <c r="CR446" s="542" t="s">
        <v>188</v>
      </c>
      <c r="CS446" s="542" t="s">
        <v>239</v>
      </c>
      <c r="CT446" s="1015">
        <f>'Report 1'!$BA$18</f>
        <v>0</v>
      </c>
      <c r="CU446" s="1016">
        <f>SUMIF('Report 4A'!$G$16:$G$95,$CQ446,'Report 4A'!$BI$16:$BI$95)</f>
        <v>0</v>
      </c>
      <c r="CV446" s="1017">
        <f t="shared" si="94"/>
        <v>0</v>
      </c>
      <c r="CX446" s="546" t="s">
        <v>669</v>
      </c>
      <c r="CY446" s="537" t="s">
        <v>302</v>
      </c>
      <c r="CZ446" s="537" t="str">
        <f>'Information Input'!$M$14</f>
        <v xml:space="preserve">      -      </v>
      </c>
      <c r="DA446" s="538">
        <f>'Information Input'!$H$35</f>
        <v>43555</v>
      </c>
      <c r="DB446" s="537" t="str">
        <f>'Information Input'!$J$22</f>
        <v>Quarterly</v>
      </c>
      <c r="DC446" s="552">
        <f>'Information Input'!$H$30</f>
        <v>43555</v>
      </c>
      <c r="DD446" s="553" t="str">
        <f t="shared" si="97"/>
        <v>201901</v>
      </c>
      <c r="DE446" s="541" t="s">
        <v>91</v>
      </c>
      <c r="DF446" s="541" t="s">
        <v>684</v>
      </c>
      <c r="DG446" s="544">
        <f>'Report 5J'!$E$55</f>
        <v>0</v>
      </c>
      <c r="DH446" s="550">
        <f>'Report 5J'!$E$56</f>
        <v>0</v>
      </c>
      <c r="DI446" s="544">
        <f>'Report 5J'!$E$57</f>
        <v>0</v>
      </c>
      <c r="DJ446" s="544">
        <f>'Report 5J'!$E$58</f>
        <v>0</v>
      </c>
      <c r="DK446" s="544">
        <f>'Report 5J'!$E$59</f>
        <v>0</v>
      </c>
      <c r="DL446" s="544">
        <f>'Report 5J'!$E$60</f>
        <v>0</v>
      </c>
      <c r="DM446" s="544">
        <f>'Report 5J'!$E$61</f>
        <v>0</v>
      </c>
      <c r="DN446" s="544">
        <f>'Report 5J'!$E$62</f>
        <v>0</v>
      </c>
      <c r="DO446" s="544">
        <f>'Report 5J'!$E$63</f>
        <v>0</v>
      </c>
      <c r="DP446" s="544">
        <f>'Report 5J'!$E$64</f>
        <v>0</v>
      </c>
      <c r="DQ446" s="544">
        <f>'Report 5J'!$E$65</f>
        <v>0</v>
      </c>
    </row>
    <row r="447" spans="2:121">
      <c r="B447" s="535" t="s">
        <v>669</v>
      </c>
      <c r="C447" s="536">
        <v>1</v>
      </c>
      <c r="D447" s="537" t="str">
        <f>'Information Input'!$M$14</f>
        <v xml:space="preserve">      -      </v>
      </c>
      <c r="E447" s="537" t="s">
        <v>135</v>
      </c>
      <c r="F447" s="538">
        <f t="shared" si="89"/>
        <v>43466</v>
      </c>
      <c r="G447" s="538">
        <f t="shared" si="90"/>
        <v>43555</v>
      </c>
      <c r="H447" s="538">
        <f>'Information Input'!$H$35</f>
        <v>43555</v>
      </c>
      <c r="I447" s="537" t="str">
        <f>'Information Input'!$J$22</f>
        <v>Quarterly</v>
      </c>
      <c r="J447" s="538">
        <f>'Information Input'!$H$30</f>
        <v>43555</v>
      </c>
      <c r="K447" s="537">
        <f>'Information Input'!$J$18</f>
        <v>2019</v>
      </c>
      <c r="L447" s="579" t="s">
        <v>104</v>
      </c>
      <c r="M447" s="540" t="s">
        <v>105</v>
      </c>
      <c r="N447" s="541" t="s">
        <v>103</v>
      </c>
      <c r="O447" s="542" t="s">
        <v>671</v>
      </c>
      <c r="P447" s="537">
        <v>11</v>
      </c>
      <c r="Q447" s="541" t="s">
        <v>153</v>
      </c>
      <c r="R447" s="541" t="s">
        <v>231</v>
      </c>
      <c r="S447" s="543">
        <f>'Report 1'!$AG$18</f>
        <v>0</v>
      </c>
      <c r="T447" s="544">
        <f>'Report 1'!$AG$31</f>
        <v>0</v>
      </c>
      <c r="U447" s="545">
        <f>'Report 1'!$AG$117</f>
        <v>0</v>
      </c>
      <c r="AL447" s="546" t="s">
        <v>669</v>
      </c>
      <c r="AM447" s="547">
        <v>2</v>
      </c>
      <c r="AN447" s="547" t="str">
        <f>'Information Input'!$M$14</f>
        <v xml:space="preserve">      -      </v>
      </c>
      <c r="AO447" s="547" t="s">
        <v>135</v>
      </c>
      <c r="AP447" s="538">
        <f t="shared" si="95"/>
        <v>43466</v>
      </c>
      <c r="AQ447" s="538">
        <f t="shared" si="96"/>
        <v>43555</v>
      </c>
      <c r="AR447" s="538">
        <f>'Information Input'!$H$35</f>
        <v>43555</v>
      </c>
      <c r="AS447" s="547" t="str">
        <f>'Information Input'!$J$22</f>
        <v>Quarterly</v>
      </c>
      <c r="AT447" s="538">
        <f>'Information Input'!$H$30</f>
        <v>43555</v>
      </c>
      <c r="AU447" s="547">
        <f>'Information Input'!$J$18</f>
        <v>2019</v>
      </c>
      <c r="AV447" s="547" t="s">
        <v>94</v>
      </c>
      <c r="AW447" s="547" t="s">
        <v>95</v>
      </c>
      <c r="AX447" s="547" t="s">
        <v>96</v>
      </c>
      <c r="AY447" s="548" t="s">
        <v>671</v>
      </c>
      <c r="AZ447" s="547">
        <v>26</v>
      </c>
      <c r="BA447" s="549" t="s">
        <v>168</v>
      </c>
      <c r="BB447" s="543" t="s">
        <v>237</v>
      </c>
      <c r="BC447" s="550">
        <f>'Report 2'!$H123</f>
        <v>0</v>
      </c>
      <c r="BD447" s="550">
        <f>'Report 2'!$I123</f>
        <v>0</v>
      </c>
      <c r="BE447" s="550">
        <f>'Report 2'!$J123</f>
        <v>0</v>
      </c>
      <c r="BF447" s="550">
        <f>'Report 2'!$K123</f>
        <v>0</v>
      </c>
      <c r="BG447" s="550">
        <f>'Report 2'!$L123</f>
        <v>0</v>
      </c>
      <c r="BH447" s="550">
        <f>'Report 2'!$M123</f>
        <v>0</v>
      </c>
      <c r="BI447" s="550">
        <f>'Report 2'!$N123</f>
        <v>0</v>
      </c>
      <c r="CC447" s="542" t="s">
        <v>669</v>
      </c>
      <c r="CD447" s="1014" t="s">
        <v>672</v>
      </c>
      <c r="CE447" s="1014" t="str">
        <f>'Information Input'!$M$14</f>
        <v xml:space="preserve">      -      </v>
      </c>
      <c r="CF447" s="551" t="s">
        <v>135</v>
      </c>
      <c r="CG447" s="552">
        <f t="shared" si="91"/>
        <v>43466</v>
      </c>
      <c r="CH447" s="552">
        <f t="shared" si="92"/>
        <v>43555</v>
      </c>
      <c r="CI447" s="552">
        <f>'Information Input'!$H$35</f>
        <v>43555</v>
      </c>
      <c r="CJ447" s="551" t="str">
        <f>'Information Input'!$J$22</f>
        <v>Quarterly</v>
      </c>
      <c r="CK447" s="552">
        <f>'Information Input'!$H$30</f>
        <v>43555</v>
      </c>
      <c r="CL447" s="551">
        <f>'Information Input'!$J$18</f>
        <v>2019</v>
      </c>
      <c r="CM447" s="551" t="s">
        <v>243</v>
      </c>
      <c r="CN447" s="1014" t="s">
        <v>230</v>
      </c>
      <c r="CO447" s="542" t="s">
        <v>230</v>
      </c>
      <c r="CP447" s="542" t="s">
        <v>675</v>
      </c>
      <c r="CQ447" s="551">
        <v>47</v>
      </c>
      <c r="CR447" s="542" t="s">
        <v>189</v>
      </c>
      <c r="CS447" s="542" t="s">
        <v>239</v>
      </c>
      <c r="CT447" s="1015">
        <f>'Report 1'!$BA$18</f>
        <v>0</v>
      </c>
      <c r="CU447" s="1016">
        <f>SUMIF('Report 4A'!$G$16:$G$95,$CQ447,'Report 4A'!$BI$16:$BI$95)</f>
        <v>0</v>
      </c>
      <c r="CV447" s="1017">
        <f t="shared" si="94"/>
        <v>0</v>
      </c>
      <c r="CX447" s="546" t="s">
        <v>669</v>
      </c>
      <c r="CY447" s="537" t="s">
        <v>302</v>
      </c>
      <c r="CZ447" s="537" t="str">
        <f>'Information Input'!$M$14</f>
        <v xml:space="preserve">      -      </v>
      </c>
      <c r="DA447" s="538">
        <f>'Information Input'!$H$35</f>
        <v>43555</v>
      </c>
      <c r="DB447" s="537" t="str">
        <f>'Information Input'!$J$22</f>
        <v>Quarterly</v>
      </c>
      <c r="DC447" s="552">
        <f>'Information Input'!$H$30</f>
        <v>43555</v>
      </c>
      <c r="DD447" s="553" t="str">
        <f t="shared" si="97"/>
        <v>201812</v>
      </c>
      <c r="DE447" s="541" t="s">
        <v>91</v>
      </c>
      <c r="DF447" s="541" t="s">
        <v>684</v>
      </c>
      <c r="DG447" s="544">
        <f>'Report 5J'!$F$55</f>
        <v>0</v>
      </c>
      <c r="DH447" s="550">
        <f>'Report 5J'!$F$56</f>
        <v>0</v>
      </c>
      <c r="DI447" s="544">
        <f>'Report 5J'!$F$57</f>
        <v>0</v>
      </c>
      <c r="DJ447" s="544">
        <f>'Report 5J'!$F$58</f>
        <v>0</v>
      </c>
      <c r="DK447" s="544">
        <f>'Report 5J'!$F$59</f>
        <v>0</v>
      </c>
      <c r="DL447" s="544">
        <f>'Report 5J'!$F$60</f>
        <v>0</v>
      </c>
      <c r="DM447" s="544">
        <f>'Report 5J'!$F$61</f>
        <v>0</v>
      </c>
      <c r="DN447" s="544">
        <f>'Report 5J'!$F$62</f>
        <v>0</v>
      </c>
      <c r="DO447" s="544">
        <f>'Report 5J'!$F$63</f>
        <v>0</v>
      </c>
      <c r="DP447" s="544">
        <f>'Report 5J'!$F$64</f>
        <v>0</v>
      </c>
      <c r="DQ447" s="544">
        <f>'Report 5J'!$F$65</f>
        <v>0</v>
      </c>
    </row>
    <row r="448" spans="2:121">
      <c r="B448" s="535" t="s">
        <v>669</v>
      </c>
      <c r="C448" s="536">
        <v>1</v>
      </c>
      <c r="D448" s="537" t="str">
        <f>'Information Input'!$M$14</f>
        <v xml:space="preserve">      -      </v>
      </c>
      <c r="E448" s="537" t="s">
        <v>135</v>
      </c>
      <c r="F448" s="538">
        <f t="shared" si="89"/>
        <v>43466</v>
      </c>
      <c r="G448" s="538">
        <f t="shared" si="90"/>
        <v>43555</v>
      </c>
      <c r="H448" s="538">
        <f>'Information Input'!$H$35</f>
        <v>43555</v>
      </c>
      <c r="I448" s="537" t="str">
        <f>'Information Input'!$J$22</f>
        <v>Quarterly</v>
      </c>
      <c r="J448" s="538">
        <f>'Information Input'!$H$30</f>
        <v>43555</v>
      </c>
      <c r="K448" s="537">
        <f>'Information Input'!$J$18</f>
        <v>2019</v>
      </c>
      <c r="L448" s="579" t="s">
        <v>104</v>
      </c>
      <c r="M448" s="540" t="s">
        <v>105</v>
      </c>
      <c r="N448" s="541" t="s">
        <v>103</v>
      </c>
      <c r="O448" s="542" t="s">
        <v>671</v>
      </c>
      <c r="P448" s="537">
        <v>12</v>
      </c>
      <c r="Q448" s="541" t="s">
        <v>154</v>
      </c>
      <c r="R448" s="541" t="s">
        <v>231</v>
      </c>
      <c r="S448" s="543">
        <f>'Report 1'!$AG$18</f>
        <v>0</v>
      </c>
      <c r="T448" s="544">
        <f>'Report 1'!$AG$32</f>
        <v>0</v>
      </c>
      <c r="U448" s="545">
        <f>'Report 1'!$AG$118</f>
        <v>0</v>
      </c>
      <c r="AL448" s="546" t="s">
        <v>669</v>
      </c>
      <c r="AM448" s="547">
        <v>2</v>
      </c>
      <c r="AN448" s="547" t="str">
        <f>'Information Input'!$M$14</f>
        <v xml:space="preserve">      -      </v>
      </c>
      <c r="AO448" s="547" t="s">
        <v>135</v>
      </c>
      <c r="AP448" s="538">
        <f t="shared" si="95"/>
        <v>43466</v>
      </c>
      <c r="AQ448" s="538">
        <f t="shared" si="96"/>
        <v>43555</v>
      </c>
      <c r="AR448" s="538">
        <f>'Information Input'!$H$35</f>
        <v>43555</v>
      </c>
      <c r="AS448" s="547" t="str">
        <f>'Information Input'!$J$22</f>
        <v>Quarterly</v>
      </c>
      <c r="AT448" s="538">
        <f>'Information Input'!$H$30</f>
        <v>43555</v>
      </c>
      <c r="AU448" s="547">
        <f>'Information Input'!$J$18</f>
        <v>2019</v>
      </c>
      <c r="AV448" s="547" t="s">
        <v>94</v>
      </c>
      <c r="AW448" s="547" t="s">
        <v>95</v>
      </c>
      <c r="AX448" s="547" t="s">
        <v>96</v>
      </c>
      <c r="AY448" s="548" t="s">
        <v>671</v>
      </c>
      <c r="AZ448" s="547">
        <v>27</v>
      </c>
      <c r="BA448" s="549" t="s">
        <v>169</v>
      </c>
      <c r="BB448" s="543" t="s">
        <v>235</v>
      </c>
      <c r="BC448" s="550">
        <f>'Report 2'!$H124</f>
        <v>0</v>
      </c>
      <c r="BD448" s="550">
        <f>'Report 2'!$I124</f>
        <v>0</v>
      </c>
      <c r="BE448" s="550">
        <f>'Report 2'!$J124</f>
        <v>0</v>
      </c>
      <c r="BF448" s="550">
        <f>'Report 2'!$K124</f>
        <v>0</v>
      </c>
      <c r="BG448" s="550">
        <f>'Report 2'!$L124</f>
        <v>0</v>
      </c>
      <c r="BH448" s="550">
        <f>'Report 2'!$M124</f>
        <v>0</v>
      </c>
      <c r="BI448" s="550">
        <f>'Report 2'!$N124</f>
        <v>0</v>
      </c>
      <c r="CC448" s="542" t="s">
        <v>669</v>
      </c>
      <c r="CD448" s="1014" t="s">
        <v>672</v>
      </c>
      <c r="CE448" s="1014" t="str">
        <f>'Information Input'!$M$14</f>
        <v xml:space="preserve">      -      </v>
      </c>
      <c r="CF448" s="551" t="s">
        <v>135</v>
      </c>
      <c r="CG448" s="552">
        <f t="shared" si="91"/>
        <v>43466</v>
      </c>
      <c r="CH448" s="552">
        <f t="shared" si="92"/>
        <v>43555</v>
      </c>
      <c r="CI448" s="552">
        <f>'Information Input'!$H$35</f>
        <v>43555</v>
      </c>
      <c r="CJ448" s="551" t="str">
        <f>'Information Input'!$J$22</f>
        <v>Quarterly</v>
      </c>
      <c r="CK448" s="552">
        <f>'Information Input'!$H$30</f>
        <v>43555</v>
      </c>
      <c r="CL448" s="551">
        <f>'Information Input'!$J$18</f>
        <v>2019</v>
      </c>
      <c r="CM448" s="551" t="s">
        <v>243</v>
      </c>
      <c r="CN448" s="1014" t="s">
        <v>230</v>
      </c>
      <c r="CO448" s="542" t="s">
        <v>230</v>
      </c>
      <c r="CP448" s="542" t="s">
        <v>675</v>
      </c>
      <c r="CQ448" s="551">
        <v>48</v>
      </c>
      <c r="CR448" s="542" t="s">
        <v>190</v>
      </c>
      <c r="CS448" s="542" t="s">
        <v>239</v>
      </c>
      <c r="CT448" s="1015">
        <f>'Report 1'!$BA$18</f>
        <v>0</v>
      </c>
      <c r="CU448" s="1016">
        <f>SUMIF('Report 4A'!$G$16:$G$95,$CQ448,'Report 4A'!$BI$16:$BI$95)</f>
        <v>0</v>
      </c>
      <c r="CV448" s="1017">
        <f t="shared" si="94"/>
        <v>0</v>
      </c>
      <c r="CX448" s="546" t="s">
        <v>669</v>
      </c>
      <c r="CY448" s="537" t="s">
        <v>302</v>
      </c>
      <c r="CZ448" s="537" t="str">
        <f>'Information Input'!$M$14</f>
        <v xml:space="preserve">      -      </v>
      </c>
      <c r="DA448" s="538">
        <f>'Information Input'!$H$35</f>
        <v>43555</v>
      </c>
      <c r="DB448" s="537" t="str">
        <f>'Information Input'!$J$22</f>
        <v>Quarterly</v>
      </c>
      <c r="DC448" s="552">
        <f>'Information Input'!$H$30</f>
        <v>43555</v>
      </c>
      <c r="DD448" s="553" t="str">
        <f t="shared" si="97"/>
        <v>201811</v>
      </c>
      <c r="DE448" s="541" t="s">
        <v>91</v>
      </c>
      <c r="DF448" s="541" t="s">
        <v>684</v>
      </c>
      <c r="DG448" s="544">
        <f>'Report 5J'!$G$55</f>
        <v>0</v>
      </c>
      <c r="DH448" s="550">
        <f>'Report 5J'!$G$56</f>
        <v>0</v>
      </c>
      <c r="DI448" s="544">
        <f>'Report 5J'!$G$57</f>
        <v>0</v>
      </c>
      <c r="DJ448" s="544">
        <f>'Report 5J'!$G$58</f>
        <v>0</v>
      </c>
      <c r="DK448" s="544">
        <f>'Report 5J'!$G$59</f>
        <v>0</v>
      </c>
      <c r="DL448" s="544">
        <f>'Report 5J'!$G$60</f>
        <v>0</v>
      </c>
      <c r="DM448" s="544">
        <f>'Report 5J'!$G$61</f>
        <v>0</v>
      </c>
      <c r="DN448" s="544">
        <f>'Report 5J'!$G$62</f>
        <v>0</v>
      </c>
      <c r="DO448" s="544">
        <f>'Report 5J'!$G$63</f>
        <v>0</v>
      </c>
      <c r="DP448" s="544">
        <f>'Report 5J'!$G$64</f>
        <v>0</v>
      </c>
      <c r="DQ448" s="544">
        <f>'Report 5J'!$G$65</f>
        <v>0</v>
      </c>
    </row>
    <row r="449" spans="2:121">
      <c r="B449" s="535" t="s">
        <v>669</v>
      </c>
      <c r="C449" s="536">
        <v>1</v>
      </c>
      <c r="D449" s="537" t="str">
        <f>'Information Input'!$M$14</f>
        <v xml:space="preserve">      -      </v>
      </c>
      <c r="E449" s="537" t="s">
        <v>135</v>
      </c>
      <c r="F449" s="538">
        <f t="shared" si="89"/>
        <v>43466</v>
      </c>
      <c r="G449" s="538">
        <f t="shared" si="90"/>
        <v>43555</v>
      </c>
      <c r="H449" s="538">
        <f>'Information Input'!$H$35</f>
        <v>43555</v>
      </c>
      <c r="I449" s="537" t="str">
        <f>'Information Input'!$J$22</f>
        <v>Quarterly</v>
      </c>
      <c r="J449" s="538">
        <f>'Information Input'!$H$30</f>
        <v>43555</v>
      </c>
      <c r="K449" s="537">
        <f>'Information Input'!$J$18</f>
        <v>2019</v>
      </c>
      <c r="L449" s="579" t="s">
        <v>104</v>
      </c>
      <c r="M449" s="540" t="s">
        <v>105</v>
      </c>
      <c r="N449" s="541" t="s">
        <v>103</v>
      </c>
      <c r="O449" s="542" t="s">
        <v>671</v>
      </c>
      <c r="P449" s="537">
        <v>13</v>
      </c>
      <c r="Q449" s="541" t="s">
        <v>155</v>
      </c>
      <c r="R449" s="541" t="s">
        <v>232</v>
      </c>
      <c r="S449" s="543">
        <f>'Report 1'!$AG$18</f>
        <v>0</v>
      </c>
      <c r="T449" s="544">
        <f>'Report 1'!$AG$33</f>
        <v>0</v>
      </c>
      <c r="U449" s="545">
        <f>'Report 1'!$AG$119</f>
        <v>0</v>
      </c>
      <c r="AL449" s="546" t="s">
        <v>669</v>
      </c>
      <c r="AM449" s="547">
        <v>2</v>
      </c>
      <c r="AN449" s="547" t="str">
        <f>'Information Input'!$M$14</f>
        <v xml:space="preserve">      -      </v>
      </c>
      <c r="AO449" s="547" t="s">
        <v>135</v>
      </c>
      <c r="AP449" s="538">
        <f t="shared" si="95"/>
        <v>43466</v>
      </c>
      <c r="AQ449" s="538">
        <f t="shared" si="96"/>
        <v>43555</v>
      </c>
      <c r="AR449" s="538">
        <f>'Information Input'!$H$35</f>
        <v>43555</v>
      </c>
      <c r="AS449" s="547" t="str">
        <f>'Information Input'!$J$22</f>
        <v>Quarterly</v>
      </c>
      <c r="AT449" s="538">
        <f>'Information Input'!$H$30</f>
        <v>43555</v>
      </c>
      <c r="AU449" s="547">
        <f>'Information Input'!$J$18</f>
        <v>2019</v>
      </c>
      <c r="AV449" s="547" t="s">
        <v>94</v>
      </c>
      <c r="AW449" s="547" t="s">
        <v>95</v>
      </c>
      <c r="AX449" s="547" t="s">
        <v>96</v>
      </c>
      <c r="AY449" s="548" t="s">
        <v>671</v>
      </c>
      <c r="AZ449" s="547">
        <v>28</v>
      </c>
      <c r="BA449" s="549" t="s">
        <v>170</v>
      </c>
      <c r="BB449" s="543" t="s">
        <v>235</v>
      </c>
      <c r="BC449" s="550">
        <f>'Report 2'!$H125</f>
        <v>0</v>
      </c>
      <c r="BD449" s="550">
        <f>'Report 2'!$I125</f>
        <v>0</v>
      </c>
      <c r="BE449" s="550">
        <f>'Report 2'!$J125</f>
        <v>0</v>
      </c>
      <c r="BF449" s="550">
        <f>'Report 2'!$K125</f>
        <v>0</v>
      </c>
      <c r="BG449" s="550">
        <f>'Report 2'!$L125</f>
        <v>0</v>
      </c>
      <c r="BH449" s="550">
        <f>'Report 2'!$M125</f>
        <v>0</v>
      </c>
      <c r="BI449" s="550">
        <f>'Report 2'!$N125</f>
        <v>0</v>
      </c>
      <c r="CC449" s="542" t="s">
        <v>669</v>
      </c>
      <c r="CD449" s="1014" t="s">
        <v>672</v>
      </c>
      <c r="CE449" s="1014" t="str">
        <f>'Information Input'!$M$14</f>
        <v xml:space="preserve">      -      </v>
      </c>
      <c r="CF449" s="551" t="s">
        <v>135</v>
      </c>
      <c r="CG449" s="552">
        <f t="shared" si="91"/>
        <v>43466</v>
      </c>
      <c r="CH449" s="552">
        <f t="shared" si="92"/>
        <v>43555</v>
      </c>
      <c r="CI449" s="552">
        <f>'Information Input'!$H$35</f>
        <v>43555</v>
      </c>
      <c r="CJ449" s="551" t="str">
        <f>'Information Input'!$J$22</f>
        <v>Quarterly</v>
      </c>
      <c r="CK449" s="552">
        <f>'Information Input'!$H$30</f>
        <v>43555</v>
      </c>
      <c r="CL449" s="551">
        <f>'Information Input'!$J$18</f>
        <v>2019</v>
      </c>
      <c r="CM449" s="551" t="s">
        <v>243</v>
      </c>
      <c r="CN449" s="1014" t="s">
        <v>230</v>
      </c>
      <c r="CO449" s="542" t="s">
        <v>230</v>
      </c>
      <c r="CP449" s="542" t="s">
        <v>675</v>
      </c>
      <c r="CQ449" s="551">
        <v>49</v>
      </c>
      <c r="CR449" s="542" t="s">
        <v>191</v>
      </c>
      <c r="CS449" s="542" t="s">
        <v>239</v>
      </c>
      <c r="CT449" s="1015">
        <f>'Report 1'!$BA$18</f>
        <v>0</v>
      </c>
      <c r="CU449" s="1016">
        <f>SUMIF('Report 4A'!$G$16:$G$95,$CQ449,'Report 4A'!$BI$16:$BI$95)</f>
        <v>0</v>
      </c>
      <c r="CV449" s="1017">
        <f t="shared" si="94"/>
        <v>0</v>
      </c>
      <c r="CX449" s="546" t="s">
        <v>669</v>
      </c>
      <c r="CY449" s="537" t="s">
        <v>302</v>
      </c>
      <c r="CZ449" s="537" t="str">
        <f>'Information Input'!$M$14</f>
        <v xml:space="preserve">      -      </v>
      </c>
      <c r="DA449" s="538">
        <f>'Information Input'!$H$35</f>
        <v>43555</v>
      </c>
      <c r="DB449" s="537" t="str">
        <f>'Information Input'!$J$22</f>
        <v>Quarterly</v>
      </c>
      <c r="DC449" s="552">
        <f>'Information Input'!$H$30</f>
        <v>43555</v>
      </c>
      <c r="DD449" s="553" t="str">
        <f t="shared" si="97"/>
        <v>201810</v>
      </c>
      <c r="DE449" s="541" t="s">
        <v>91</v>
      </c>
      <c r="DF449" s="541" t="s">
        <v>684</v>
      </c>
      <c r="DG449" s="544">
        <f>'Report 5J'!$H$55</f>
        <v>0</v>
      </c>
      <c r="DH449" s="550">
        <f>'Report 5J'!$H$56</f>
        <v>0</v>
      </c>
      <c r="DI449" s="544">
        <f>'Report 5J'!$H$57</f>
        <v>0</v>
      </c>
      <c r="DJ449" s="544">
        <f>'Report 5J'!$H$58</f>
        <v>0</v>
      </c>
      <c r="DK449" s="544">
        <f>'Report 5J'!$H$59</f>
        <v>0</v>
      </c>
      <c r="DL449" s="544">
        <f>'Report 5J'!$H$60</f>
        <v>0</v>
      </c>
      <c r="DM449" s="544">
        <f>'Report 5J'!$H$61</f>
        <v>0</v>
      </c>
      <c r="DN449" s="544">
        <f>'Report 5J'!$H$62</f>
        <v>0</v>
      </c>
      <c r="DO449" s="544">
        <f>'Report 5J'!$H$63</f>
        <v>0</v>
      </c>
      <c r="DP449" s="544">
        <f>'Report 5J'!$H$64</f>
        <v>0</v>
      </c>
      <c r="DQ449" s="544">
        <f>'Report 5J'!$H$65</f>
        <v>0</v>
      </c>
    </row>
    <row r="450" spans="2:121">
      <c r="B450" s="535" t="s">
        <v>669</v>
      </c>
      <c r="C450" s="536">
        <v>1</v>
      </c>
      <c r="D450" s="537" t="str">
        <f>'Information Input'!$M$14</f>
        <v xml:space="preserve">      -      </v>
      </c>
      <c r="E450" s="537" t="s">
        <v>135</v>
      </c>
      <c r="F450" s="538">
        <f t="shared" si="89"/>
        <v>43466</v>
      </c>
      <c r="G450" s="538">
        <f t="shared" si="90"/>
        <v>43555</v>
      </c>
      <c r="H450" s="538">
        <f>'Information Input'!$H$35</f>
        <v>43555</v>
      </c>
      <c r="I450" s="537" t="str">
        <f>'Information Input'!$J$22</f>
        <v>Quarterly</v>
      </c>
      <c r="J450" s="538">
        <f>'Information Input'!$H$30</f>
        <v>43555</v>
      </c>
      <c r="K450" s="537">
        <f>'Information Input'!$J$18</f>
        <v>2019</v>
      </c>
      <c r="L450" s="579" t="s">
        <v>104</v>
      </c>
      <c r="M450" s="540" t="s">
        <v>105</v>
      </c>
      <c r="N450" s="541" t="s">
        <v>103</v>
      </c>
      <c r="O450" s="542" t="s">
        <v>671</v>
      </c>
      <c r="P450" s="537">
        <v>14</v>
      </c>
      <c r="Q450" s="541" t="s">
        <v>156</v>
      </c>
      <c r="R450" s="541" t="s">
        <v>233</v>
      </c>
      <c r="S450" s="543">
        <f>'Report 1'!$AG$18</f>
        <v>0</v>
      </c>
      <c r="T450" s="544">
        <f>'Report 1'!$AG$34</f>
        <v>0</v>
      </c>
      <c r="U450" s="545">
        <f>'Report 1'!$AG$120</f>
        <v>0</v>
      </c>
      <c r="AL450" s="546" t="s">
        <v>669</v>
      </c>
      <c r="AM450" s="547">
        <v>2</v>
      </c>
      <c r="AN450" s="547" t="str">
        <f>'Information Input'!$M$14</f>
        <v xml:space="preserve">      -      </v>
      </c>
      <c r="AO450" s="547" t="s">
        <v>135</v>
      </c>
      <c r="AP450" s="538">
        <f t="shared" si="95"/>
        <v>43466</v>
      </c>
      <c r="AQ450" s="538">
        <f t="shared" si="96"/>
        <v>43555</v>
      </c>
      <c r="AR450" s="538">
        <f>'Information Input'!$H$35</f>
        <v>43555</v>
      </c>
      <c r="AS450" s="547" t="str">
        <f>'Information Input'!$J$22</f>
        <v>Quarterly</v>
      </c>
      <c r="AT450" s="538">
        <f>'Information Input'!$H$30</f>
        <v>43555</v>
      </c>
      <c r="AU450" s="547">
        <f>'Information Input'!$J$18</f>
        <v>2019</v>
      </c>
      <c r="AV450" s="547" t="s">
        <v>94</v>
      </c>
      <c r="AW450" s="547" t="s">
        <v>95</v>
      </c>
      <c r="AX450" s="547" t="s">
        <v>96</v>
      </c>
      <c r="AY450" s="548" t="s">
        <v>671</v>
      </c>
      <c r="AZ450" s="547">
        <v>29</v>
      </c>
      <c r="BA450" s="549" t="s">
        <v>171</v>
      </c>
      <c r="BB450" s="543" t="s">
        <v>238</v>
      </c>
      <c r="BC450" s="550">
        <f>'Report 2'!$H126</f>
        <v>0</v>
      </c>
      <c r="BD450" s="550">
        <f>'Report 2'!$I126</f>
        <v>0</v>
      </c>
      <c r="BE450" s="550">
        <f>'Report 2'!$J126</f>
        <v>0</v>
      </c>
      <c r="BF450" s="550">
        <f>'Report 2'!$K126</f>
        <v>0</v>
      </c>
      <c r="BG450" s="550">
        <f>'Report 2'!$L126</f>
        <v>0</v>
      </c>
      <c r="BH450" s="550">
        <f>'Report 2'!$M126</f>
        <v>0</v>
      </c>
      <c r="BI450" s="550">
        <f>'Report 2'!$N126</f>
        <v>0</v>
      </c>
      <c r="CC450" s="542" t="s">
        <v>669</v>
      </c>
      <c r="CD450" s="1014" t="s">
        <v>672</v>
      </c>
      <c r="CE450" s="1014" t="str">
        <f>'Information Input'!$M$14</f>
        <v xml:space="preserve">      -      </v>
      </c>
      <c r="CF450" s="551" t="s">
        <v>135</v>
      </c>
      <c r="CG450" s="552">
        <f t="shared" si="91"/>
        <v>43466</v>
      </c>
      <c r="CH450" s="552">
        <f t="shared" si="92"/>
        <v>43555</v>
      </c>
      <c r="CI450" s="552">
        <f>'Information Input'!$H$35</f>
        <v>43555</v>
      </c>
      <c r="CJ450" s="551" t="str">
        <f>'Information Input'!$J$22</f>
        <v>Quarterly</v>
      </c>
      <c r="CK450" s="552">
        <f>'Information Input'!$H$30</f>
        <v>43555</v>
      </c>
      <c r="CL450" s="551">
        <f>'Information Input'!$J$18</f>
        <v>2019</v>
      </c>
      <c r="CM450" s="551" t="s">
        <v>243</v>
      </c>
      <c r="CN450" s="1014" t="s">
        <v>230</v>
      </c>
      <c r="CO450" s="542" t="s">
        <v>230</v>
      </c>
      <c r="CP450" s="542" t="s">
        <v>675</v>
      </c>
      <c r="CQ450" s="551">
        <v>50</v>
      </c>
      <c r="CR450" s="542" t="s">
        <v>192</v>
      </c>
      <c r="CS450" s="542" t="s">
        <v>239</v>
      </c>
      <c r="CT450" s="1015">
        <f>'Report 1'!$BA$18</f>
        <v>0</v>
      </c>
      <c r="CU450" s="1016">
        <f>SUMIF('Report 4A'!$G$16:$G$95,$CQ450,'Report 4A'!$BI$16:$BI$95)</f>
        <v>0</v>
      </c>
      <c r="CV450" s="1017">
        <f t="shared" si="94"/>
        <v>0</v>
      </c>
      <c r="CX450" s="546" t="s">
        <v>669</v>
      </c>
      <c r="CY450" s="537" t="s">
        <v>302</v>
      </c>
      <c r="CZ450" s="537" t="str">
        <f>'Information Input'!$M$14</f>
        <v xml:space="preserve">      -      </v>
      </c>
      <c r="DA450" s="538">
        <f>'Information Input'!$H$35</f>
        <v>43555</v>
      </c>
      <c r="DB450" s="537" t="str">
        <f>'Information Input'!$J$22</f>
        <v>Quarterly</v>
      </c>
      <c r="DC450" s="552">
        <f>'Information Input'!$H$30</f>
        <v>43555</v>
      </c>
      <c r="DD450" s="553" t="str">
        <f t="shared" si="97"/>
        <v>201809</v>
      </c>
      <c r="DE450" s="541" t="s">
        <v>91</v>
      </c>
      <c r="DF450" s="541" t="s">
        <v>684</v>
      </c>
      <c r="DG450" s="544">
        <f>'Report 5J'!$I$55</f>
        <v>0</v>
      </c>
      <c r="DH450" s="550">
        <f>'Report 5J'!$I$56</f>
        <v>0</v>
      </c>
      <c r="DI450" s="544">
        <f>'Report 5J'!$I$57</f>
        <v>0</v>
      </c>
      <c r="DJ450" s="544">
        <f>'Report 5J'!$I$58</f>
        <v>0</v>
      </c>
      <c r="DK450" s="544">
        <f>'Report 5J'!$I$59</f>
        <v>0</v>
      </c>
      <c r="DL450" s="544">
        <f>'Report 5J'!$I$60</f>
        <v>0</v>
      </c>
      <c r="DM450" s="544">
        <f>'Report 5J'!$I$61</f>
        <v>0</v>
      </c>
      <c r="DN450" s="544">
        <f>'Report 5J'!$I$62</f>
        <v>0</v>
      </c>
      <c r="DO450" s="544">
        <f>'Report 5J'!$I$63</f>
        <v>0</v>
      </c>
      <c r="DP450" s="544">
        <f>'Report 5J'!$I$64</f>
        <v>0</v>
      </c>
      <c r="DQ450" s="544">
        <f>'Report 5J'!$I$65</f>
        <v>0</v>
      </c>
    </row>
    <row r="451" spans="2:121">
      <c r="B451" s="535" t="s">
        <v>669</v>
      </c>
      <c r="C451" s="536">
        <v>1</v>
      </c>
      <c r="D451" s="537" t="str">
        <f>'Information Input'!$M$14</f>
        <v xml:space="preserve">      -      </v>
      </c>
      <c r="E451" s="537" t="s">
        <v>135</v>
      </c>
      <c r="F451" s="538">
        <f t="shared" si="89"/>
        <v>43466</v>
      </c>
      <c r="G451" s="538">
        <f t="shared" si="90"/>
        <v>43555</v>
      </c>
      <c r="H451" s="538">
        <f>'Information Input'!$H$35</f>
        <v>43555</v>
      </c>
      <c r="I451" s="537" t="str">
        <f>'Information Input'!$J$22</f>
        <v>Quarterly</v>
      </c>
      <c r="J451" s="538">
        <f>'Information Input'!$H$30</f>
        <v>43555</v>
      </c>
      <c r="K451" s="537">
        <f>'Information Input'!$J$18</f>
        <v>2019</v>
      </c>
      <c r="L451" s="579" t="s">
        <v>104</v>
      </c>
      <c r="M451" s="540" t="s">
        <v>105</v>
      </c>
      <c r="N451" s="541" t="s">
        <v>103</v>
      </c>
      <c r="O451" s="542" t="s">
        <v>671</v>
      </c>
      <c r="P451" s="537">
        <v>15</v>
      </c>
      <c r="Q451" s="541" t="s">
        <v>157</v>
      </c>
      <c r="R451" s="541" t="s">
        <v>234</v>
      </c>
      <c r="S451" s="543">
        <f>'Report 1'!$AG$18</f>
        <v>0</v>
      </c>
      <c r="T451" s="544">
        <f>'Report 1'!$AG$35</f>
        <v>0</v>
      </c>
      <c r="U451" s="545">
        <f>'Report 1'!$AG$121</f>
        <v>0</v>
      </c>
      <c r="AL451" s="546" t="s">
        <v>669</v>
      </c>
      <c r="AM451" s="547">
        <v>2</v>
      </c>
      <c r="AN451" s="547" t="str">
        <f>'Information Input'!$M$14</f>
        <v xml:space="preserve">      -      </v>
      </c>
      <c r="AO451" s="547" t="s">
        <v>135</v>
      </c>
      <c r="AP451" s="538">
        <f t="shared" si="95"/>
        <v>43466</v>
      </c>
      <c r="AQ451" s="538">
        <f t="shared" si="96"/>
        <v>43555</v>
      </c>
      <c r="AR451" s="538">
        <f>'Information Input'!$H$35</f>
        <v>43555</v>
      </c>
      <c r="AS451" s="547" t="str">
        <f>'Information Input'!$J$22</f>
        <v>Quarterly</v>
      </c>
      <c r="AT451" s="538">
        <f>'Information Input'!$H$30</f>
        <v>43555</v>
      </c>
      <c r="AU451" s="547">
        <f>'Information Input'!$J$18</f>
        <v>2019</v>
      </c>
      <c r="AV451" s="547" t="s">
        <v>94</v>
      </c>
      <c r="AW451" s="547" t="s">
        <v>95</v>
      </c>
      <c r="AX451" s="547" t="s">
        <v>96</v>
      </c>
      <c r="AY451" s="548" t="s">
        <v>671</v>
      </c>
      <c r="AZ451" s="547">
        <v>30</v>
      </c>
      <c r="BA451" s="549" t="s">
        <v>172</v>
      </c>
      <c r="BB451" s="543" t="s">
        <v>238</v>
      </c>
      <c r="BC451" s="550">
        <f>'Report 2'!$H127</f>
        <v>0</v>
      </c>
      <c r="BD451" s="550">
        <f>'Report 2'!$I127</f>
        <v>0</v>
      </c>
      <c r="BE451" s="550">
        <f>'Report 2'!$J127</f>
        <v>0</v>
      </c>
      <c r="BF451" s="550">
        <f>'Report 2'!$K127</f>
        <v>0</v>
      </c>
      <c r="BG451" s="550">
        <f>'Report 2'!$L127</f>
        <v>0</v>
      </c>
      <c r="BH451" s="550">
        <f>'Report 2'!$M127</f>
        <v>0</v>
      </c>
      <c r="BI451" s="550">
        <f>'Report 2'!$N127</f>
        <v>0</v>
      </c>
      <c r="CC451" s="575" t="s">
        <v>669</v>
      </c>
      <c r="CD451" s="1019" t="s">
        <v>672</v>
      </c>
      <c r="CE451" s="1019" t="str">
        <f>'Information Input'!$M$14</f>
        <v xml:space="preserve">      -      </v>
      </c>
      <c r="CF451" s="570" t="s">
        <v>135</v>
      </c>
      <c r="CG451" s="566">
        <f t="shared" si="91"/>
        <v>43466</v>
      </c>
      <c r="CH451" s="566">
        <f t="shared" si="92"/>
        <v>43555</v>
      </c>
      <c r="CI451" s="566">
        <f>'Information Input'!$H$35</f>
        <v>43555</v>
      </c>
      <c r="CJ451" s="570" t="str">
        <f>'Information Input'!$J$22</f>
        <v>Quarterly</v>
      </c>
      <c r="CK451" s="566">
        <f>'Information Input'!$H$30</f>
        <v>43555</v>
      </c>
      <c r="CL451" s="570">
        <f>'Information Input'!$J$18</f>
        <v>2019</v>
      </c>
      <c r="CM451" s="570" t="s">
        <v>243</v>
      </c>
      <c r="CN451" s="1019" t="s">
        <v>230</v>
      </c>
      <c r="CO451" s="575" t="s">
        <v>230</v>
      </c>
      <c r="CP451" s="575" t="s">
        <v>675</v>
      </c>
      <c r="CQ451" s="570">
        <v>51</v>
      </c>
      <c r="CR451" s="575" t="s">
        <v>193</v>
      </c>
      <c r="CS451" s="575" t="s">
        <v>239</v>
      </c>
      <c r="CT451" s="1020">
        <f>'Report 1'!$BA$18</f>
        <v>0</v>
      </c>
      <c r="CU451" s="1021">
        <f>SUMIF('Report 4A'!$G$16:$G$95,$CQ451,'Report 4A'!$BI$16:$BI$95)</f>
        <v>0</v>
      </c>
      <c r="CV451" s="1022">
        <f t="shared" si="94"/>
        <v>0</v>
      </c>
      <c r="CX451" s="546" t="s">
        <v>669</v>
      </c>
      <c r="CY451" s="537" t="s">
        <v>302</v>
      </c>
      <c r="CZ451" s="537" t="str">
        <f>'Information Input'!$M$14</f>
        <v xml:space="preserve">      -      </v>
      </c>
      <c r="DA451" s="538">
        <f>'Information Input'!$H$35</f>
        <v>43555</v>
      </c>
      <c r="DB451" s="537" t="str">
        <f>'Information Input'!$J$22</f>
        <v>Quarterly</v>
      </c>
      <c r="DC451" s="552">
        <f>'Information Input'!$H$30</f>
        <v>43555</v>
      </c>
      <c r="DD451" s="553" t="str">
        <f t="shared" si="97"/>
        <v>201808</v>
      </c>
      <c r="DE451" s="541" t="s">
        <v>91</v>
      </c>
      <c r="DF451" s="541" t="s">
        <v>684</v>
      </c>
      <c r="DG451" s="544">
        <f>'Report 5J'!$J$55</f>
        <v>0</v>
      </c>
      <c r="DH451" s="550">
        <f>'Report 5J'!$J$56</f>
        <v>0</v>
      </c>
      <c r="DI451" s="544">
        <f>'Report 5J'!$J$57</f>
        <v>0</v>
      </c>
      <c r="DJ451" s="544">
        <f>'Report 5J'!$J$58</f>
        <v>0</v>
      </c>
      <c r="DK451" s="544">
        <f>'Report 5J'!$J$59</f>
        <v>0</v>
      </c>
      <c r="DL451" s="544">
        <f>'Report 5J'!$J$60</f>
        <v>0</v>
      </c>
      <c r="DM451" s="544">
        <f>'Report 5J'!$J$61</f>
        <v>0</v>
      </c>
      <c r="DN451" s="544">
        <f>'Report 5J'!$J$62</f>
        <v>0</v>
      </c>
      <c r="DO451" s="544">
        <f>'Report 5J'!$J$63</f>
        <v>0</v>
      </c>
      <c r="DP451" s="544">
        <f>'Report 5J'!$J$64</f>
        <v>0</v>
      </c>
      <c r="DQ451" s="544">
        <f>'Report 5J'!$J$65</f>
        <v>0</v>
      </c>
    </row>
    <row r="452" spans="2:121">
      <c r="B452" s="535" t="s">
        <v>669</v>
      </c>
      <c r="C452" s="536">
        <v>1</v>
      </c>
      <c r="D452" s="537" t="str">
        <f>'Information Input'!$M$14</f>
        <v xml:space="preserve">      -      </v>
      </c>
      <c r="E452" s="537" t="s">
        <v>135</v>
      </c>
      <c r="F452" s="538">
        <f t="shared" si="89"/>
        <v>43466</v>
      </c>
      <c r="G452" s="538">
        <f t="shared" si="90"/>
        <v>43555</v>
      </c>
      <c r="H452" s="538">
        <f>'Information Input'!$H$35</f>
        <v>43555</v>
      </c>
      <c r="I452" s="537" t="str">
        <f>'Information Input'!$J$22</f>
        <v>Quarterly</v>
      </c>
      <c r="J452" s="538">
        <f>'Information Input'!$H$30</f>
        <v>43555</v>
      </c>
      <c r="K452" s="537">
        <f>'Information Input'!$J$18</f>
        <v>2019</v>
      </c>
      <c r="L452" s="579" t="s">
        <v>104</v>
      </c>
      <c r="M452" s="540" t="s">
        <v>105</v>
      </c>
      <c r="N452" s="541" t="s">
        <v>103</v>
      </c>
      <c r="O452" s="542" t="s">
        <v>671</v>
      </c>
      <c r="P452" s="537">
        <v>16</v>
      </c>
      <c r="Q452" s="541" t="s">
        <v>158</v>
      </c>
      <c r="R452" s="541" t="s">
        <v>235</v>
      </c>
      <c r="S452" s="543">
        <f>'Report 1'!$AG$18</f>
        <v>0</v>
      </c>
      <c r="T452" s="544">
        <f>'Report 1'!$AG$36</f>
        <v>0</v>
      </c>
      <c r="U452" s="545">
        <f>'Report 1'!$AG$122</f>
        <v>0</v>
      </c>
      <c r="AL452" s="546" t="s">
        <v>669</v>
      </c>
      <c r="AM452" s="547">
        <v>2</v>
      </c>
      <c r="AN452" s="547" t="str">
        <f>'Information Input'!$M$14</f>
        <v xml:space="preserve">      -      </v>
      </c>
      <c r="AO452" s="547" t="s">
        <v>135</v>
      </c>
      <c r="AP452" s="538">
        <f t="shared" si="95"/>
        <v>43466</v>
      </c>
      <c r="AQ452" s="538">
        <f t="shared" si="96"/>
        <v>43555</v>
      </c>
      <c r="AR452" s="538">
        <f>'Information Input'!$H$35</f>
        <v>43555</v>
      </c>
      <c r="AS452" s="547" t="str">
        <f>'Information Input'!$J$22</f>
        <v>Quarterly</v>
      </c>
      <c r="AT452" s="538">
        <f>'Information Input'!$H$30</f>
        <v>43555</v>
      </c>
      <c r="AU452" s="547">
        <f>'Information Input'!$J$18</f>
        <v>2019</v>
      </c>
      <c r="AV452" s="547" t="s">
        <v>94</v>
      </c>
      <c r="AW452" s="547" t="s">
        <v>95</v>
      </c>
      <c r="AX452" s="547" t="s">
        <v>96</v>
      </c>
      <c r="AY452" s="548" t="s">
        <v>671</v>
      </c>
      <c r="AZ452" s="547">
        <v>31</v>
      </c>
      <c r="BA452" s="549" t="s">
        <v>173</v>
      </c>
      <c r="BB452" s="543" t="s">
        <v>233</v>
      </c>
      <c r="BC452" s="550">
        <f>'Report 2'!$H128</f>
        <v>0</v>
      </c>
      <c r="BD452" s="550">
        <f>'Report 2'!$I128</f>
        <v>0</v>
      </c>
      <c r="BE452" s="550">
        <f>'Report 2'!$J128</f>
        <v>0</v>
      </c>
      <c r="BF452" s="550">
        <f>'Report 2'!$K128</f>
        <v>0</v>
      </c>
      <c r="BG452" s="550">
        <f>'Report 2'!$L128</f>
        <v>0</v>
      </c>
      <c r="BH452" s="550">
        <f>'Report 2'!$M128</f>
        <v>0</v>
      </c>
      <c r="BI452" s="550">
        <f>'Report 2'!$N128</f>
        <v>0</v>
      </c>
      <c r="CC452" s="523" t="s">
        <v>669</v>
      </c>
      <c r="CD452" s="1010" t="s">
        <v>672</v>
      </c>
      <c r="CE452" s="1010" t="str">
        <f>'Information Input'!$M$14</f>
        <v xml:space="preserve">      -      </v>
      </c>
      <c r="CF452" s="532" t="s">
        <v>136</v>
      </c>
      <c r="CG452" s="519">
        <f t="shared" ref="CG452:CG515" si="99">DATE(CL452,4,1)</f>
        <v>43556</v>
      </c>
      <c r="CH452" s="519">
        <f t="shared" ref="CH452:CH515" si="100">DATE(CL452,6,30)</f>
        <v>43646</v>
      </c>
      <c r="CI452" s="519">
        <f>'Information Input'!$H$35</f>
        <v>43555</v>
      </c>
      <c r="CJ452" s="532" t="str">
        <f>'Information Input'!$J$22</f>
        <v>Quarterly</v>
      </c>
      <c r="CK452" s="519">
        <f>'Information Input'!$H$30</f>
        <v>43555</v>
      </c>
      <c r="CL452" s="532">
        <f>'Information Input'!$J$18</f>
        <v>2019</v>
      </c>
      <c r="CM452" s="532" t="s">
        <v>89</v>
      </c>
      <c r="CN452" s="1010" t="s">
        <v>90</v>
      </c>
      <c r="CO452" s="523" t="s">
        <v>91</v>
      </c>
      <c r="CP452" s="523" t="s">
        <v>671</v>
      </c>
      <c r="CQ452" s="532">
        <v>11</v>
      </c>
      <c r="CR452" s="523" t="s">
        <v>153</v>
      </c>
      <c r="CS452" s="523" t="s">
        <v>231</v>
      </c>
      <c r="CT452" s="1011">
        <f>'Report 1'!$D$18</f>
        <v>0</v>
      </c>
      <c r="CU452" s="1012">
        <f>SUMIF('Report 4A'!$G$16:$G$95,$CQ452,'Report 4A'!$L$16:$L$95)</f>
        <v>0</v>
      </c>
      <c r="CV452" s="1013">
        <f t="shared" si="94"/>
        <v>0</v>
      </c>
      <c r="CX452" s="546" t="s">
        <v>669</v>
      </c>
      <c r="CY452" s="537" t="s">
        <v>302</v>
      </c>
      <c r="CZ452" s="537" t="str">
        <f>'Information Input'!$M$14</f>
        <v xml:space="preserve">      -      </v>
      </c>
      <c r="DA452" s="538">
        <f>'Information Input'!$H$35</f>
        <v>43555</v>
      </c>
      <c r="DB452" s="537" t="str">
        <f>'Information Input'!$J$22</f>
        <v>Quarterly</v>
      </c>
      <c r="DC452" s="552">
        <f>'Information Input'!$H$30</f>
        <v>43555</v>
      </c>
      <c r="DD452" s="553" t="str">
        <f t="shared" si="97"/>
        <v>201807</v>
      </c>
      <c r="DE452" s="541" t="s">
        <v>91</v>
      </c>
      <c r="DF452" s="541" t="s">
        <v>684</v>
      </c>
      <c r="DG452" s="544">
        <f>'Report 5J'!$K$55</f>
        <v>0</v>
      </c>
      <c r="DH452" s="550">
        <f>'Report 5J'!$K$56</f>
        <v>0</v>
      </c>
      <c r="DI452" s="544">
        <f>'Report 5J'!$K$57</f>
        <v>0</v>
      </c>
      <c r="DJ452" s="544">
        <f>'Report 5J'!$K$58</f>
        <v>0</v>
      </c>
      <c r="DK452" s="544">
        <f>'Report 5J'!$K$59</f>
        <v>0</v>
      </c>
      <c r="DL452" s="544">
        <f>'Report 5J'!$K$60</f>
        <v>0</v>
      </c>
      <c r="DM452" s="544">
        <f>'Report 5J'!$K$61</f>
        <v>0</v>
      </c>
      <c r="DN452" s="544">
        <f>'Report 5J'!$K$62</f>
        <v>0</v>
      </c>
      <c r="DO452" s="544">
        <f>'Report 5J'!$K$63</f>
        <v>0</v>
      </c>
      <c r="DP452" s="544">
        <f>'Report 5J'!$K$64</f>
        <v>0</v>
      </c>
      <c r="DQ452" s="544">
        <f>'Report 5J'!$K$65</f>
        <v>0</v>
      </c>
    </row>
    <row r="453" spans="2:121">
      <c r="B453" s="535" t="s">
        <v>669</v>
      </c>
      <c r="C453" s="536">
        <v>1</v>
      </c>
      <c r="D453" s="537" t="str">
        <f>'Information Input'!$M$14</f>
        <v xml:space="preserve">      -      </v>
      </c>
      <c r="E453" s="537" t="s">
        <v>135</v>
      </c>
      <c r="F453" s="538">
        <f t="shared" si="89"/>
        <v>43466</v>
      </c>
      <c r="G453" s="538">
        <f t="shared" si="90"/>
        <v>43555</v>
      </c>
      <c r="H453" s="538">
        <f>'Information Input'!$H$35</f>
        <v>43555</v>
      </c>
      <c r="I453" s="537" t="str">
        <f>'Information Input'!$J$22</f>
        <v>Quarterly</v>
      </c>
      <c r="J453" s="538">
        <f>'Information Input'!$H$30</f>
        <v>43555</v>
      </c>
      <c r="K453" s="537">
        <f>'Information Input'!$J$18</f>
        <v>2019</v>
      </c>
      <c r="L453" s="579" t="s">
        <v>104</v>
      </c>
      <c r="M453" s="540" t="s">
        <v>105</v>
      </c>
      <c r="N453" s="541" t="s">
        <v>103</v>
      </c>
      <c r="O453" s="542" t="s">
        <v>671</v>
      </c>
      <c r="P453" s="537">
        <v>17</v>
      </c>
      <c r="Q453" s="541" t="s">
        <v>159</v>
      </c>
      <c r="R453" s="541" t="s">
        <v>235</v>
      </c>
      <c r="S453" s="543">
        <f>'Report 1'!$AG$18</f>
        <v>0</v>
      </c>
      <c r="T453" s="544">
        <f>'Report 1'!$AG$37</f>
        <v>0</v>
      </c>
      <c r="U453" s="545">
        <f>'Report 1'!$AG$123</f>
        <v>0</v>
      </c>
      <c r="AL453" s="546" t="s">
        <v>669</v>
      </c>
      <c r="AM453" s="547">
        <v>2</v>
      </c>
      <c r="AN453" s="547" t="str">
        <f>'Information Input'!$M$14</f>
        <v xml:space="preserve">      -      </v>
      </c>
      <c r="AO453" s="547" t="s">
        <v>135</v>
      </c>
      <c r="AP453" s="538">
        <f t="shared" si="95"/>
        <v>43466</v>
      </c>
      <c r="AQ453" s="538">
        <f t="shared" si="96"/>
        <v>43555</v>
      </c>
      <c r="AR453" s="538">
        <f>'Information Input'!$H$35</f>
        <v>43555</v>
      </c>
      <c r="AS453" s="547" t="str">
        <f>'Information Input'!$J$22</f>
        <v>Quarterly</v>
      </c>
      <c r="AT453" s="538">
        <f>'Information Input'!$H$30</f>
        <v>43555</v>
      </c>
      <c r="AU453" s="547">
        <f>'Information Input'!$J$18</f>
        <v>2019</v>
      </c>
      <c r="AV453" s="547" t="s">
        <v>94</v>
      </c>
      <c r="AW453" s="547" t="s">
        <v>95</v>
      </c>
      <c r="AX453" s="547" t="s">
        <v>96</v>
      </c>
      <c r="AY453" s="548" t="s">
        <v>671</v>
      </c>
      <c r="AZ453" s="547">
        <v>32</v>
      </c>
      <c r="BA453" s="549" t="s">
        <v>174</v>
      </c>
      <c r="BB453" s="543" t="s">
        <v>238</v>
      </c>
      <c r="BC453" s="550">
        <f>'Report 2'!$H129</f>
        <v>0</v>
      </c>
      <c r="BD453" s="550">
        <f>'Report 2'!$I129</f>
        <v>0</v>
      </c>
      <c r="BE453" s="550">
        <f>'Report 2'!$J129</f>
        <v>0</v>
      </c>
      <c r="BF453" s="550">
        <f>'Report 2'!$K129</f>
        <v>0</v>
      </c>
      <c r="BG453" s="550">
        <f>'Report 2'!$L129</f>
        <v>0</v>
      </c>
      <c r="BH453" s="550">
        <f>'Report 2'!$M129</f>
        <v>0</v>
      </c>
      <c r="BI453" s="550">
        <f>'Report 2'!$N129</f>
        <v>0</v>
      </c>
      <c r="CC453" s="542" t="s">
        <v>669</v>
      </c>
      <c r="CD453" s="1014" t="s">
        <v>672</v>
      </c>
      <c r="CE453" s="1014" t="str">
        <f>'Information Input'!$M$14</f>
        <v xml:space="preserve">      -      </v>
      </c>
      <c r="CF453" s="551" t="s">
        <v>136</v>
      </c>
      <c r="CG453" s="552">
        <f t="shared" si="99"/>
        <v>43556</v>
      </c>
      <c r="CH453" s="552">
        <f t="shared" si="100"/>
        <v>43646</v>
      </c>
      <c r="CI453" s="552">
        <f>'Information Input'!$H$35</f>
        <v>43555</v>
      </c>
      <c r="CJ453" s="551" t="str">
        <f>'Information Input'!$J$22</f>
        <v>Quarterly</v>
      </c>
      <c r="CK453" s="552">
        <f>'Information Input'!$H$30</f>
        <v>43555</v>
      </c>
      <c r="CL453" s="551">
        <f>'Information Input'!$J$18</f>
        <v>2019</v>
      </c>
      <c r="CM453" s="551" t="s">
        <v>89</v>
      </c>
      <c r="CN453" s="1014" t="s">
        <v>90</v>
      </c>
      <c r="CO453" s="542" t="s">
        <v>91</v>
      </c>
      <c r="CP453" s="542" t="s">
        <v>671</v>
      </c>
      <c r="CQ453" s="551">
        <v>12</v>
      </c>
      <c r="CR453" s="542" t="s">
        <v>154</v>
      </c>
      <c r="CS453" s="542" t="s">
        <v>231</v>
      </c>
      <c r="CT453" s="1015">
        <f>'Report 1'!$D$18</f>
        <v>0</v>
      </c>
      <c r="CU453" s="1016">
        <f>SUMIF('Report 4A'!$G$16:$G$95,$CQ453,'Report 4A'!$L$16:$L$95)</f>
        <v>0</v>
      </c>
      <c r="CV453" s="1017">
        <f t="shared" si="94"/>
        <v>0</v>
      </c>
      <c r="CX453" s="546" t="s">
        <v>669</v>
      </c>
      <c r="CY453" s="537" t="s">
        <v>302</v>
      </c>
      <c r="CZ453" s="537" t="str">
        <f>'Information Input'!$M$14</f>
        <v xml:space="preserve">      -      </v>
      </c>
      <c r="DA453" s="538">
        <f>'Information Input'!$H$35</f>
        <v>43555</v>
      </c>
      <c r="DB453" s="537" t="str">
        <f>'Information Input'!$J$22</f>
        <v>Quarterly</v>
      </c>
      <c r="DC453" s="552">
        <f>'Information Input'!$H$30</f>
        <v>43555</v>
      </c>
      <c r="DD453" s="553" t="str">
        <f t="shared" si="97"/>
        <v>201806</v>
      </c>
      <c r="DE453" s="541" t="s">
        <v>91</v>
      </c>
      <c r="DF453" s="541" t="s">
        <v>684</v>
      </c>
      <c r="DG453" s="544">
        <f>'Report 5J'!$L$55</f>
        <v>0</v>
      </c>
      <c r="DH453" s="550">
        <f>'Report 5J'!$L$56</f>
        <v>0</v>
      </c>
      <c r="DI453" s="544">
        <f>'Report 5J'!$L$57</f>
        <v>0</v>
      </c>
      <c r="DJ453" s="544">
        <f>'Report 5J'!$L$58</f>
        <v>0</v>
      </c>
      <c r="DK453" s="544">
        <f>'Report 5J'!$L$59</f>
        <v>0</v>
      </c>
      <c r="DL453" s="544">
        <f>'Report 5J'!$L$60</f>
        <v>0</v>
      </c>
      <c r="DM453" s="544">
        <f>'Report 5J'!$L$61</f>
        <v>0</v>
      </c>
      <c r="DN453" s="544">
        <f>'Report 5J'!$L$62</f>
        <v>0</v>
      </c>
      <c r="DO453" s="544">
        <f>'Report 5J'!$L$63</f>
        <v>0</v>
      </c>
      <c r="DP453" s="544">
        <f>'Report 5J'!$L$64</f>
        <v>0</v>
      </c>
      <c r="DQ453" s="544">
        <f>'Report 5J'!$L$65</f>
        <v>0</v>
      </c>
    </row>
    <row r="454" spans="2:121">
      <c r="B454" s="535" t="s">
        <v>669</v>
      </c>
      <c r="C454" s="536">
        <v>1</v>
      </c>
      <c r="D454" s="537" t="str">
        <f>'Information Input'!$M$14</f>
        <v xml:space="preserve">      -      </v>
      </c>
      <c r="E454" s="537" t="s">
        <v>135</v>
      </c>
      <c r="F454" s="538">
        <f t="shared" si="89"/>
        <v>43466</v>
      </c>
      <c r="G454" s="538">
        <f t="shared" si="90"/>
        <v>43555</v>
      </c>
      <c r="H454" s="538">
        <f>'Information Input'!$H$35</f>
        <v>43555</v>
      </c>
      <c r="I454" s="537" t="str">
        <f>'Information Input'!$J$22</f>
        <v>Quarterly</v>
      </c>
      <c r="J454" s="538">
        <f>'Information Input'!$H$30</f>
        <v>43555</v>
      </c>
      <c r="K454" s="537">
        <f>'Information Input'!$J$18</f>
        <v>2019</v>
      </c>
      <c r="L454" s="579" t="s">
        <v>104</v>
      </c>
      <c r="M454" s="540" t="s">
        <v>105</v>
      </c>
      <c r="N454" s="541" t="s">
        <v>103</v>
      </c>
      <c r="O454" s="542" t="s">
        <v>671</v>
      </c>
      <c r="P454" s="537">
        <v>18</v>
      </c>
      <c r="Q454" s="541" t="s">
        <v>160</v>
      </c>
      <c r="R454" s="541" t="s">
        <v>235</v>
      </c>
      <c r="S454" s="543">
        <f>'Report 1'!$AG$18</f>
        <v>0</v>
      </c>
      <c r="T454" s="544">
        <f>'Report 1'!$AG$38</f>
        <v>0</v>
      </c>
      <c r="U454" s="545">
        <f>'Report 1'!$AG$124</f>
        <v>0</v>
      </c>
      <c r="AL454" s="546" t="s">
        <v>669</v>
      </c>
      <c r="AM454" s="547">
        <v>2</v>
      </c>
      <c r="AN454" s="547" t="str">
        <f>'Information Input'!$M$14</f>
        <v xml:space="preserve">      -      </v>
      </c>
      <c r="AO454" s="547" t="s">
        <v>135</v>
      </c>
      <c r="AP454" s="538">
        <f t="shared" si="95"/>
        <v>43466</v>
      </c>
      <c r="AQ454" s="538">
        <f t="shared" si="96"/>
        <v>43555</v>
      </c>
      <c r="AR454" s="538">
        <f>'Information Input'!$H$35</f>
        <v>43555</v>
      </c>
      <c r="AS454" s="547" t="str">
        <f>'Information Input'!$J$22</f>
        <v>Quarterly</v>
      </c>
      <c r="AT454" s="538">
        <f>'Information Input'!$H$30</f>
        <v>43555</v>
      </c>
      <c r="AU454" s="547">
        <f>'Information Input'!$J$18</f>
        <v>2019</v>
      </c>
      <c r="AV454" s="547" t="s">
        <v>94</v>
      </c>
      <c r="AW454" s="547" t="s">
        <v>95</v>
      </c>
      <c r="AX454" s="547" t="s">
        <v>96</v>
      </c>
      <c r="AY454" s="548" t="s">
        <v>671</v>
      </c>
      <c r="AZ454" s="547">
        <v>33</v>
      </c>
      <c r="BA454" s="549" t="s">
        <v>175</v>
      </c>
      <c r="BB454" s="543" t="s">
        <v>233</v>
      </c>
      <c r="BC454" s="550">
        <f>'Report 2'!$H130</f>
        <v>0</v>
      </c>
      <c r="BD454" s="550">
        <f>'Report 2'!$I130</f>
        <v>0</v>
      </c>
      <c r="BE454" s="550">
        <f>'Report 2'!$J130</f>
        <v>0</v>
      </c>
      <c r="BF454" s="550">
        <f>'Report 2'!$K130</f>
        <v>0</v>
      </c>
      <c r="BG454" s="550">
        <f>'Report 2'!$L130</f>
        <v>0</v>
      </c>
      <c r="BH454" s="550">
        <f>'Report 2'!$M130</f>
        <v>0</v>
      </c>
      <c r="BI454" s="550">
        <f>'Report 2'!$N130</f>
        <v>0</v>
      </c>
      <c r="CC454" s="542" t="s">
        <v>669</v>
      </c>
      <c r="CD454" s="1014" t="s">
        <v>672</v>
      </c>
      <c r="CE454" s="1014" t="str">
        <f>'Information Input'!$M$14</f>
        <v xml:space="preserve">      -      </v>
      </c>
      <c r="CF454" s="551" t="s">
        <v>136</v>
      </c>
      <c r="CG454" s="552">
        <f t="shared" si="99"/>
        <v>43556</v>
      </c>
      <c r="CH454" s="552">
        <f t="shared" si="100"/>
        <v>43646</v>
      </c>
      <c r="CI454" s="552">
        <f>'Information Input'!$H$35</f>
        <v>43555</v>
      </c>
      <c r="CJ454" s="551" t="str">
        <f>'Information Input'!$J$22</f>
        <v>Quarterly</v>
      </c>
      <c r="CK454" s="552">
        <f>'Information Input'!$H$30</f>
        <v>43555</v>
      </c>
      <c r="CL454" s="551">
        <f>'Information Input'!$J$18</f>
        <v>2019</v>
      </c>
      <c r="CM454" s="551" t="s">
        <v>89</v>
      </c>
      <c r="CN454" s="1014" t="s">
        <v>90</v>
      </c>
      <c r="CO454" s="542" t="s">
        <v>91</v>
      </c>
      <c r="CP454" s="542" t="s">
        <v>671</v>
      </c>
      <c r="CQ454" s="551">
        <v>13</v>
      </c>
      <c r="CR454" s="542" t="s">
        <v>155</v>
      </c>
      <c r="CS454" s="542" t="s">
        <v>232</v>
      </c>
      <c r="CT454" s="1015">
        <f>'Report 1'!$D$18</f>
        <v>0</v>
      </c>
      <c r="CU454" s="1016">
        <f>SUMIF('Report 4A'!$G$16:$G$95,$CQ454,'Report 4A'!$L$16:$L$95)</f>
        <v>0</v>
      </c>
      <c r="CV454" s="1017">
        <f t="shared" si="94"/>
        <v>0</v>
      </c>
      <c r="CX454" s="546" t="s">
        <v>669</v>
      </c>
      <c r="CY454" s="537" t="s">
        <v>302</v>
      </c>
      <c r="CZ454" s="537" t="str">
        <f>'Information Input'!$M$14</f>
        <v xml:space="preserve">      -      </v>
      </c>
      <c r="DA454" s="538">
        <f>'Information Input'!$H$35</f>
        <v>43555</v>
      </c>
      <c r="DB454" s="537" t="str">
        <f>'Information Input'!$J$22</f>
        <v>Quarterly</v>
      </c>
      <c r="DC454" s="552">
        <f>'Information Input'!$H$30</f>
        <v>43555</v>
      </c>
      <c r="DD454" s="553" t="str">
        <f t="shared" si="97"/>
        <v>201805</v>
      </c>
      <c r="DE454" s="541" t="s">
        <v>91</v>
      </c>
      <c r="DF454" s="541" t="s">
        <v>684</v>
      </c>
      <c r="DG454" s="544">
        <f>'Report 5J'!$M$55</f>
        <v>0</v>
      </c>
      <c r="DH454" s="550">
        <f>'Report 5J'!$M$56</f>
        <v>0</v>
      </c>
      <c r="DI454" s="544">
        <f>'Report 5J'!$M$57</f>
        <v>0</v>
      </c>
      <c r="DJ454" s="544">
        <f>'Report 5J'!$M$58</f>
        <v>0</v>
      </c>
      <c r="DK454" s="544">
        <f>'Report 5J'!$M$59</f>
        <v>0</v>
      </c>
      <c r="DL454" s="544">
        <f>'Report 5J'!$M$60</f>
        <v>0</v>
      </c>
      <c r="DM454" s="544">
        <f>'Report 5J'!$M$61</f>
        <v>0</v>
      </c>
      <c r="DN454" s="544">
        <f>'Report 5J'!$M$62</f>
        <v>0</v>
      </c>
      <c r="DO454" s="544">
        <f>'Report 5J'!$M$63</f>
        <v>0</v>
      </c>
      <c r="DP454" s="544">
        <f>'Report 5J'!$M$64</f>
        <v>0</v>
      </c>
      <c r="DQ454" s="544">
        <f>'Report 5J'!$M$65</f>
        <v>0</v>
      </c>
    </row>
    <row r="455" spans="2:121">
      <c r="B455" s="535" t="s">
        <v>669</v>
      </c>
      <c r="C455" s="536">
        <v>1</v>
      </c>
      <c r="D455" s="537" t="str">
        <f>'Information Input'!$M$14</f>
        <v xml:space="preserve">      -      </v>
      </c>
      <c r="E455" s="537" t="s">
        <v>135</v>
      </c>
      <c r="F455" s="538">
        <f t="shared" si="89"/>
        <v>43466</v>
      </c>
      <c r="G455" s="538">
        <f t="shared" si="90"/>
        <v>43555</v>
      </c>
      <c r="H455" s="538">
        <f>'Information Input'!$H$35</f>
        <v>43555</v>
      </c>
      <c r="I455" s="537" t="str">
        <f>'Information Input'!$J$22</f>
        <v>Quarterly</v>
      </c>
      <c r="J455" s="538">
        <f>'Information Input'!$H$30</f>
        <v>43555</v>
      </c>
      <c r="K455" s="537">
        <f>'Information Input'!$J$18</f>
        <v>2019</v>
      </c>
      <c r="L455" s="579" t="s">
        <v>104</v>
      </c>
      <c r="M455" s="540" t="s">
        <v>105</v>
      </c>
      <c r="N455" s="541" t="s">
        <v>103</v>
      </c>
      <c r="O455" s="542" t="s">
        <v>671</v>
      </c>
      <c r="P455" s="537">
        <v>19</v>
      </c>
      <c r="Q455" s="541" t="s">
        <v>161</v>
      </c>
      <c r="R455" s="541" t="s">
        <v>235</v>
      </c>
      <c r="S455" s="543">
        <f>'Report 1'!$AG$18</f>
        <v>0</v>
      </c>
      <c r="T455" s="544">
        <f>'Report 1'!$AG$39</f>
        <v>0</v>
      </c>
      <c r="U455" s="545">
        <f>'Report 1'!$AG$125</f>
        <v>0</v>
      </c>
      <c r="AL455" s="546" t="s">
        <v>669</v>
      </c>
      <c r="AM455" s="547">
        <v>2</v>
      </c>
      <c r="AN455" s="547" t="str">
        <f>'Information Input'!$M$14</f>
        <v xml:space="preserve">      -      </v>
      </c>
      <c r="AO455" s="547" t="s">
        <v>135</v>
      </c>
      <c r="AP455" s="538">
        <f t="shared" si="95"/>
        <v>43466</v>
      </c>
      <c r="AQ455" s="538">
        <f t="shared" si="96"/>
        <v>43555</v>
      </c>
      <c r="AR455" s="538">
        <f>'Information Input'!$H$35</f>
        <v>43555</v>
      </c>
      <c r="AS455" s="547" t="str">
        <f>'Information Input'!$J$22</f>
        <v>Quarterly</v>
      </c>
      <c r="AT455" s="538">
        <f>'Information Input'!$H$30</f>
        <v>43555</v>
      </c>
      <c r="AU455" s="547">
        <f>'Information Input'!$J$18</f>
        <v>2019</v>
      </c>
      <c r="AV455" s="547" t="s">
        <v>94</v>
      </c>
      <c r="AW455" s="547" t="s">
        <v>95</v>
      </c>
      <c r="AX455" s="547" t="s">
        <v>96</v>
      </c>
      <c r="AY455" s="548" t="s">
        <v>671</v>
      </c>
      <c r="AZ455" s="547">
        <v>34</v>
      </c>
      <c r="BA455" s="549" t="s">
        <v>176</v>
      </c>
      <c r="BB455" s="543" t="s">
        <v>238</v>
      </c>
      <c r="BC455" s="550">
        <f>'Report 2'!$H131</f>
        <v>0</v>
      </c>
      <c r="BD455" s="550">
        <f>'Report 2'!$I131</f>
        <v>0</v>
      </c>
      <c r="BE455" s="550">
        <f>'Report 2'!$J131</f>
        <v>0</v>
      </c>
      <c r="BF455" s="550">
        <f>'Report 2'!$K131</f>
        <v>0</v>
      </c>
      <c r="BG455" s="550">
        <f>'Report 2'!$L131</f>
        <v>0</v>
      </c>
      <c r="BH455" s="550">
        <f>'Report 2'!$M131</f>
        <v>0</v>
      </c>
      <c r="BI455" s="550">
        <f>'Report 2'!$N131</f>
        <v>0</v>
      </c>
      <c r="CC455" s="542" t="s">
        <v>669</v>
      </c>
      <c r="CD455" s="1014" t="s">
        <v>672</v>
      </c>
      <c r="CE455" s="1014" t="str">
        <f>'Information Input'!$M$14</f>
        <v xml:space="preserve">      -      </v>
      </c>
      <c r="CF455" s="551" t="s">
        <v>136</v>
      </c>
      <c r="CG455" s="552">
        <f t="shared" si="99"/>
        <v>43556</v>
      </c>
      <c r="CH455" s="552">
        <f t="shared" si="100"/>
        <v>43646</v>
      </c>
      <c r="CI455" s="552">
        <f>'Information Input'!$H$35</f>
        <v>43555</v>
      </c>
      <c r="CJ455" s="551" t="str">
        <f>'Information Input'!$J$22</f>
        <v>Quarterly</v>
      </c>
      <c r="CK455" s="552">
        <f>'Information Input'!$H$30</f>
        <v>43555</v>
      </c>
      <c r="CL455" s="551">
        <f>'Information Input'!$J$18</f>
        <v>2019</v>
      </c>
      <c r="CM455" s="551" t="s">
        <v>89</v>
      </c>
      <c r="CN455" s="1014" t="s">
        <v>90</v>
      </c>
      <c r="CO455" s="542" t="s">
        <v>91</v>
      </c>
      <c r="CP455" s="542" t="s">
        <v>671</v>
      </c>
      <c r="CQ455" s="551">
        <v>14</v>
      </c>
      <c r="CR455" s="542" t="s">
        <v>156</v>
      </c>
      <c r="CS455" s="542" t="s">
        <v>233</v>
      </c>
      <c r="CT455" s="1015">
        <f>'Report 1'!$D$18</f>
        <v>0</v>
      </c>
      <c r="CU455" s="1016">
        <f>SUMIF('Report 4A'!$G$16:$G$95,$CQ455,'Report 4A'!$L$16:$L$95)</f>
        <v>0</v>
      </c>
      <c r="CV455" s="1017">
        <f t="shared" si="94"/>
        <v>0</v>
      </c>
      <c r="CX455" s="546" t="s">
        <v>669</v>
      </c>
      <c r="CY455" s="537" t="s">
        <v>302</v>
      </c>
      <c r="CZ455" s="537" t="str">
        <f>'Information Input'!$M$14</f>
        <v xml:space="preserve">      -      </v>
      </c>
      <c r="DA455" s="538">
        <f>'Information Input'!$H$35</f>
        <v>43555</v>
      </c>
      <c r="DB455" s="537" t="str">
        <f>'Information Input'!$J$22</f>
        <v>Quarterly</v>
      </c>
      <c r="DC455" s="552">
        <f>'Information Input'!$H$30</f>
        <v>43555</v>
      </c>
      <c r="DD455" s="553" t="str">
        <f t="shared" si="97"/>
        <v>201804</v>
      </c>
      <c r="DE455" s="541" t="s">
        <v>91</v>
      </c>
      <c r="DF455" s="541" t="s">
        <v>684</v>
      </c>
      <c r="DG455" s="544">
        <f>'Report 5J'!$N$55</f>
        <v>0</v>
      </c>
      <c r="DH455" s="550">
        <f>'Report 5J'!$N$56</f>
        <v>0</v>
      </c>
      <c r="DI455" s="544">
        <f>'Report 5J'!$N$57</f>
        <v>0</v>
      </c>
      <c r="DJ455" s="544">
        <f>'Report 5J'!$N$58</f>
        <v>0</v>
      </c>
      <c r="DK455" s="544">
        <f>'Report 5J'!$N$59</f>
        <v>0</v>
      </c>
      <c r="DL455" s="544">
        <f>'Report 5J'!$N$60</f>
        <v>0</v>
      </c>
      <c r="DM455" s="544">
        <f>'Report 5J'!$N$61</f>
        <v>0</v>
      </c>
      <c r="DN455" s="544">
        <f>'Report 5J'!$N$62</f>
        <v>0</v>
      </c>
      <c r="DO455" s="544">
        <f>'Report 5J'!$N$63</f>
        <v>0</v>
      </c>
      <c r="DP455" s="544">
        <f>'Report 5J'!$N$64</f>
        <v>0</v>
      </c>
      <c r="DQ455" s="544">
        <f>'Report 5J'!$N$65</f>
        <v>0</v>
      </c>
    </row>
    <row r="456" spans="2:121">
      <c r="B456" s="535" t="s">
        <v>669</v>
      </c>
      <c r="C456" s="536">
        <v>1</v>
      </c>
      <c r="D456" s="537" t="str">
        <f>'Information Input'!$M$14</f>
        <v xml:space="preserve">      -      </v>
      </c>
      <c r="E456" s="537" t="s">
        <v>135</v>
      </c>
      <c r="F456" s="538">
        <f t="shared" si="89"/>
        <v>43466</v>
      </c>
      <c r="G456" s="538">
        <f t="shared" si="90"/>
        <v>43555</v>
      </c>
      <c r="H456" s="538">
        <f>'Information Input'!$H$35</f>
        <v>43555</v>
      </c>
      <c r="I456" s="537" t="str">
        <f>'Information Input'!$J$22</f>
        <v>Quarterly</v>
      </c>
      <c r="J456" s="538">
        <f>'Information Input'!$H$30</f>
        <v>43555</v>
      </c>
      <c r="K456" s="537">
        <f>'Information Input'!$J$18</f>
        <v>2019</v>
      </c>
      <c r="L456" s="579" t="s">
        <v>104</v>
      </c>
      <c r="M456" s="540" t="s">
        <v>105</v>
      </c>
      <c r="N456" s="541" t="s">
        <v>103</v>
      </c>
      <c r="O456" s="542" t="s">
        <v>671</v>
      </c>
      <c r="P456" s="537">
        <v>20</v>
      </c>
      <c r="Q456" s="541" t="s">
        <v>162</v>
      </c>
      <c r="R456" s="541" t="s">
        <v>235</v>
      </c>
      <c r="S456" s="543">
        <f>'Report 1'!$AG$18</f>
        <v>0</v>
      </c>
      <c r="T456" s="544">
        <f>'Report 1'!$AG$40</f>
        <v>0</v>
      </c>
      <c r="U456" s="545">
        <f>'Report 1'!$AG$126</f>
        <v>0</v>
      </c>
      <c r="AL456" s="546" t="s">
        <v>669</v>
      </c>
      <c r="AM456" s="547">
        <v>2</v>
      </c>
      <c r="AN456" s="547" t="str">
        <f>'Information Input'!$M$14</f>
        <v xml:space="preserve">      -      </v>
      </c>
      <c r="AO456" s="547" t="s">
        <v>135</v>
      </c>
      <c r="AP456" s="538">
        <f t="shared" si="95"/>
        <v>43466</v>
      </c>
      <c r="AQ456" s="538">
        <f t="shared" si="96"/>
        <v>43555</v>
      </c>
      <c r="AR456" s="538">
        <f>'Information Input'!$H$35</f>
        <v>43555</v>
      </c>
      <c r="AS456" s="547" t="str">
        <f>'Information Input'!$J$22</f>
        <v>Quarterly</v>
      </c>
      <c r="AT456" s="538">
        <f>'Information Input'!$H$30</f>
        <v>43555</v>
      </c>
      <c r="AU456" s="547">
        <f>'Information Input'!$J$18</f>
        <v>2019</v>
      </c>
      <c r="AV456" s="547" t="s">
        <v>94</v>
      </c>
      <c r="AW456" s="547" t="s">
        <v>95</v>
      </c>
      <c r="AX456" s="547" t="s">
        <v>96</v>
      </c>
      <c r="AY456" s="548" t="s">
        <v>671</v>
      </c>
      <c r="AZ456" s="547">
        <v>35</v>
      </c>
      <c r="BA456" s="549" t="s">
        <v>177</v>
      </c>
      <c r="BB456" s="543" t="s">
        <v>235</v>
      </c>
      <c r="BC456" s="550">
        <f>'Report 2'!$H132</f>
        <v>0</v>
      </c>
      <c r="BD456" s="550">
        <f>'Report 2'!$I132</f>
        <v>0</v>
      </c>
      <c r="BE456" s="550">
        <f>'Report 2'!$J132</f>
        <v>0</v>
      </c>
      <c r="BF456" s="550">
        <f>'Report 2'!$K132</f>
        <v>0</v>
      </c>
      <c r="BG456" s="550">
        <f>'Report 2'!$L132</f>
        <v>0</v>
      </c>
      <c r="BH456" s="550">
        <f>'Report 2'!$M132</f>
        <v>0</v>
      </c>
      <c r="BI456" s="550">
        <f>'Report 2'!$N132</f>
        <v>0</v>
      </c>
      <c r="CC456" s="542" t="s">
        <v>669</v>
      </c>
      <c r="CD456" s="1014" t="s">
        <v>672</v>
      </c>
      <c r="CE456" s="1014" t="str">
        <f>'Information Input'!$M$14</f>
        <v xml:space="preserve">      -      </v>
      </c>
      <c r="CF456" s="551" t="s">
        <v>136</v>
      </c>
      <c r="CG456" s="552">
        <f t="shared" si="99"/>
        <v>43556</v>
      </c>
      <c r="CH456" s="552">
        <f t="shared" si="100"/>
        <v>43646</v>
      </c>
      <c r="CI456" s="552">
        <f>'Information Input'!$H$35</f>
        <v>43555</v>
      </c>
      <c r="CJ456" s="551" t="str">
        <f>'Information Input'!$J$22</f>
        <v>Quarterly</v>
      </c>
      <c r="CK456" s="552">
        <f>'Information Input'!$H$30</f>
        <v>43555</v>
      </c>
      <c r="CL456" s="551">
        <f>'Information Input'!$J$18</f>
        <v>2019</v>
      </c>
      <c r="CM456" s="551" t="s">
        <v>89</v>
      </c>
      <c r="CN456" s="1014" t="s">
        <v>90</v>
      </c>
      <c r="CO456" s="542" t="s">
        <v>91</v>
      </c>
      <c r="CP456" s="542" t="s">
        <v>671</v>
      </c>
      <c r="CQ456" s="551">
        <v>15</v>
      </c>
      <c r="CR456" s="542" t="s">
        <v>157</v>
      </c>
      <c r="CS456" s="542" t="s">
        <v>234</v>
      </c>
      <c r="CT456" s="1015">
        <f>'Report 1'!$D$18</f>
        <v>0</v>
      </c>
      <c r="CU456" s="1016">
        <f>SUMIF('Report 4A'!$G$16:$G$95,$CQ456,'Report 4A'!$L$16:$L$95)</f>
        <v>0</v>
      </c>
      <c r="CV456" s="1017">
        <f t="shared" si="94"/>
        <v>0</v>
      </c>
      <c r="CX456" s="546" t="s">
        <v>669</v>
      </c>
      <c r="CY456" s="537" t="s">
        <v>302</v>
      </c>
      <c r="CZ456" s="537" t="str">
        <f>'Information Input'!$M$14</f>
        <v xml:space="preserve">      -      </v>
      </c>
      <c r="DA456" s="538">
        <f>'Information Input'!$H$35</f>
        <v>43555</v>
      </c>
      <c r="DB456" s="537" t="str">
        <f>'Information Input'!$J$22</f>
        <v>Quarterly</v>
      </c>
      <c r="DC456" s="552">
        <f>'Information Input'!$H$30</f>
        <v>43555</v>
      </c>
      <c r="DD456" s="553" t="str">
        <f t="shared" si="97"/>
        <v>201803</v>
      </c>
      <c r="DE456" s="541" t="s">
        <v>91</v>
      </c>
      <c r="DF456" s="541" t="s">
        <v>684</v>
      </c>
      <c r="DG456" s="544">
        <f>'Report 5J'!$O$55</f>
        <v>0</v>
      </c>
      <c r="DH456" s="550">
        <f>'Report 5J'!$O$56</f>
        <v>0</v>
      </c>
      <c r="DI456" s="544">
        <f>'Report 5J'!$O$57</f>
        <v>0</v>
      </c>
      <c r="DJ456" s="544">
        <f>'Report 5J'!$O$58</f>
        <v>0</v>
      </c>
      <c r="DK456" s="544">
        <f>'Report 5J'!$O$59</f>
        <v>0</v>
      </c>
      <c r="DL456" s="544">
        <f>'Report 5J'!$O$60</f>
        <v>0</v>
      </c>
      <c r="DM456" s="544">
        <f>'Report 5J'!$O$61</f>
        <v>0</v>
      </c>
      <c r="DN456" s="544">
        <f>'Report 5J'!$O$62</f>
        <v>0</v>
      </c>
      <c r="DO456" s="544">
        <f>'Report 5J'!$O$63</f>
        <v>0</v>
      </c>
      <c r="DP456" s="544">
        <f>'Report 5J'!$O$64</f>
        <v>0</v>
      </c>
      <c r="DQ456" s="544">
        <f>'Report 5J'!$O$65</f>
        <v>0</v>
      </c>
    </row>
    <row r="457" spans="2:121">
      <c r="B457" s="535" t="s">
        <v>669</v>
      </c>
      <c r="C457" s="536">
        <v>1</v>
      </c>
      <c r="D457" s="537" t="str">
        <f>'Information Input'!$M$14</f>
        <v xml:space="preserve">      -      </v>
      </c>
      <c r="E457" s="537" t="s">
        <v>135</v>
      </c>
      <c r="F457" s="538">
        <f t="shared" si="89"/>
        <v>43466</v>
      </c>
      <c r="G457" s="538">
        <f t="shared" si="90"/>
        <v>43555</v>
      </c>
      <c r="H457" s="538">
        <f>'Information Input'!$H$35</f>
        <v>43555</v>
      </c>
      <c r="I457" s="537" t="str">
        <f>'Information Input'!$J$22</f>
        <v>Quarterly</v>
      </c>
      <c r="J457" s="538">
        <f>'Information Input'!$H$30</f>
        <v>43555</v>
      </c>
      <c r="K457" s="537">
        <f>'Information Input'!$J$18</f>
        <v>2019</v>
      </c>
      <c r="L457" s="579" t="s">
        <v>104</v>
      </c>
      <c r="M457" s="540" t="s">
        <v>105</v>
      </c>
      <c r="N457" s="541" t="s">
        <v>103</v>
      </c>
      <c r="O457" s="542" t="s">
        <v>671</v>
      </c>
      <c r="P457" s="537">
        <v>21</v>
      </c>
      <c r="Q457" s="541" t="s">
        <v>163</v>
      </c>
      <c r="R457" s="541" t="s">
        <v>235</v>
      </c>
      <c r="S457" s="543">
        <f>'Report 1'!$AG$18</f>
        <v>0</v>
      </c>
      <c r="T457" s="544">
        <f>'Report 1'!$AG$41</f>
        <v>0</v>
      </c>
      <c r="U457" s="545">
        <f>'Report 1'!$AG$127</f>
        <v>0</v>
      </c>
      <c r="AL457" s="546" t="s">
        <v>669</v>
      </c>
      <c r="AM457" s="547">
        <v>2</v>
      </c>
      <c r="AN457" s="547" t="str">
        <f>'Information Input'!$M$14</f>
        <v xml:space="preserve">      -      </v>
      </c>
      <c r="AO457" s="547" t="s">
        <v>135</v>
      </c>
      <c r="AP457" s="538">
        <f t="shared" si="95"/>
        <v>43466</v>
      </c>
      <c r="AQ457" s="538">
        <f t="shared" si="96"/>
        <v>43555</v>
      </c>
      <c r="AR457" s="538">
        <f>'Information Input'!$H$35</f>
        <v>43555</v>
      </c>
      <c r="AS457" s="547" t="str">
        <f>'Information Input'!$J$22</f>
        <v>Quarterly</v>
      </c>
      <c r="AT457" s="538">
        <f>'Information Input'!$H$30</f>
        <v>43555</v>
      </c>
      <c r="AU457" s="547">
        <f>'Information Input'!$J$18</f>
        <v>2019</v>
      </c>
      <c r="AV457" s="547" t="s">
        <v>94</v>
      </c>
      <c r="AW457" s="547" t="s">
        <v>95</v>
      </c>
      <c r="AX457" s="547" t="s">
        <v>96</v>
      </c>
      <c r="AY457" s="548" t="s">
        <v>671</v>
      </c>
      <c r="AZ457" s="547">
        <v>36</v>
      </c>
      <c r="BA457" s="549" t="s">
        <v>178</v>
      </c>
      <c r="BB457" s="543" t="s">
        <v>235</v>
      </c>
      <c r="BC457" s="550">
        <f>'Report 2'!$H133</f>
        <v>0</v>
      </c>
      <c r="BD457" s="550">
        <f>'Report 2'!$I133</f>
        <v>0</v>
      </c>
      <c r="BE457" s="550">
        <f>'Report 2'!$J133</f>
        <v>0</v>
      </c>
      <c r="BF457" s="550">
        <f>'Report 2'!$K133</f>
        <v>0</v>
      </c>
      <c r="BG457" s="550">
        <f>'Report 2'!$L133</f>
        <v>0</v>
      </c>
      <c r="BH457" s="550">
        <f>'Report 2'!$M133</f>
        <v>0</v>
      </c>
      <c r="BI457" s="550">
        <f>'Report 2'!$N133</f>
        <v>0</v>
      </c>
      <c r="CC457" s="542" t="s">
        <v>669</v>
      </c>
      <c r="CD457" s="1014" t="s">
        <v>672</v>
      </c>
      <c r="CE457" s="1014" t="str">
        <f>'Information Input'!$M$14</f>
        <v xml:space="preserve">      -      </v>
      </c>
      <c r="CF457" s="551" t="s">
        <v>136</v>
      </c>
      <c r="CG457" s="552">
        <f t="shared" si="99"/>
        <v>43556</v>
      </c>
      <c r="CH457" s="552">
        <f t="shared" si="100"/>
        <v>43646</v>
      </c>
      <c r="CI457" s="552">
        <f>'Information Input'!$H$35</f>
        <v>43555</v>
      </c>
      <c r="CJ457" s="551" t="str">
        <f>'Information Input'!$J$22</f>
        <v>Quarterly</v>
      </c>
      <c r="CK457" s="552">
        <f>'Information Input'!$H$30</f>
        <v>43555</v>
      </c>
      <c r="CL457" s="551">
        <f>'Information Input'!$J$18</f>
        <v>2019</v>
      </c>
      <c r="CM457" s="551" t="s">
        <v>89</v>
      </c>
      <c r="CN457" s="1014" t="s">
        <v>90</v>
      </c>
      <c r="CO457" s="542" t="s">
        <v>91</v>
      </c>
      <c r="CP457" s="542" t="s">
        <v>671</v>
      </c>
      <c r="CQ457" s="551">
        <v>16</v>
      </c>
      <c r="CR457" s="542" t="s">
        <v>158</v>
      </c>
      <c r="CS457" s="542" t="s">
        <v>235</v>
      </c>
      <c r="CT457" s="1015">
        <f>'Report 1'!$D$18</f>
        <v>0</v>
      </c>
      <c r="CU457" s="1016">
        <f>SUMIF('Report 4A'!$G$16:$G$95,$CQ457,'Report 4A'!$L$16:$L$95)</f>
        <v>0</v>
      </c>
      <c r="CV457" s="1017">
        <f t="shared" si="94"/>
        <v>0</v>
      </c>
      <c r="CX457" s="546" t="s">
        <v>669</v>
      </c>
      <c r="CY457" s="537" t="s">
        <v>302</v>
      </c>
      <c r="CZ457" s="537" t="str">
        <f>'Information Input'!$M$14</f>
        <v xml:space="preserve">      -      </v>
      </c>
      <c r="DA457" s="538">
        <f>'Information Input'!$H$35</f>
        <v>43555</v>
      </c>
      <c r="DB457" s="537" t="str">
        <f>'Information Input'!$J$22</f>
        <v>Quarterly</v>
      </c>
      <c r="DC457" s="552">
        <f>'Information Input'!$H$30</f>
        <v>43555</v>
      </c>
      <c r="DD457" s="553" t="str">
        <f t="shared" si="97"/>
        <v>201802</v>
      </c>
      <c r="DE457" s="541" t="s">
        <v>91</v>
      </c>
      <c r="DF457" s="541" t="s">
        <v>684</v>
      </c>
      <c r="DG457" s="544">
        <f>'Report 5J'!$P$55</f>
        <v>0</v>
      </c>
      <c r="DH457" s="550">
        <f>'Report 5J'!$P$56</f>
        <v>0</v>
      </c>
      <c r="DI457" s="544">
        <f>'Report 5J'!$P$57</f>
        <v>0</v>
      </c>
      <c r="DJ457" s="544">
        <f>'Report 5J'!$P$58</f>
        <v>0</v>
      </c>
      <c r="DK457" s="544">
        <f>'Report 5J'!$P$59</f>
        <v>0</v>
      </c>
      <c r="DL457" s="544">
        <f>'Report 5J'!$P$60</f>
        <v>0</v>
      </c>
      <c r="DM457" s="544">
        <f>'Report 5J'!$P$61</f>
        <v>0</v>
      </c>
      <c r="DN457" s="544">
        <f>'Report 5J'!$P$62</f>
        <v>0</v>
      </c>
      <c r="DO457" s="544">
        <f>'Report 5J'!$P$63</f>
        <v>0</v>
      </c>
      <c r="DP457" s="544">
        <f>'Report 5J'!$P$64</f>
        <v>0</v>
      </c>
      <c r="DQ457" s="544">
        <f>'Report 5J'!$P$65</f>
        <v>0</v>
      </c>
    </row>
    <row r="458" spans="2:121">
      <c r="B458" s="535" t="s">
        <v>669</v>
      </c>
      <c r="C458" s="536">
        <v>1</v>
      </c>
      <c r="D458" s="537" t="str">
        <f>'Information Input'!$M$14</f>
        <v xml:space="preserve">      -      </v>
      </c>
      <c r="E458" s="537" t="s">
        <v>135</v>
      </c>
      <c r="F458" s="538">
        <f t="shared" si="89"/>
        <v>43466</v>
      </c>
      <c r="G458" s="538">
        <f t="shared" si="90"/>
        <v>43555</v>
      </c>
      <c r="H458" s="538">
        <f>'Information Input'!$H$35</f>
        <v>43555</v>
      </c>
      <c r="I458" s="537" t="str">
        <f>'Information Input'!$J$22</f>
        <v>Quarterly</v>
      </c>
      <c r="J458" s="538">
        <f>'Information Input'!$H$30</f>
        <v>43555</v>
      </c>
      <c r="K458" s="537">
        <f>'Information Input'!$J$18</f>
        <v>2019</v>
      </c>
      <c r="L458" s="579" t="s">
        <v>104</v>
      </c>
      <c r="M458" s="540" t="s">
        <v>105</v>
      </c>
      <c r="N458" s="541" t="s">
        <v>103</v>
      </c>
      <c r="O458" s="542" t="s">
        <v>671</v>
      </c>
      <c r="P458" s="537">
        <v>22</v>
      </c>
      <c r="Q458" s="541" t="s">
        <v>164</v>
      </c>
      <c r="R458" s="541" t="s">
        <v>236</v>
      </c>
      <c r="S458" s="543">
        <f>'Report 1'!$AG$18</f>
        <v>0</v>
      </c>
      <c r="T458" s="544">
        <f>'Report 1'!$AG$42</f>
        <v>0</v>
      </c>
      <c r="U458" s="545">
        <f>'Report 1'!$AG$128</f>
        <v>0</v>
      </c>
      <c r="AL458" s="546" t="s">
        <v>669</v>
      </c>
      <c r="AM458" s="547">
        <v>2</v>
      </c>
      <c r="AN458" s="547" t="str">
        <f>'Information Input'!$M$14</f>
        <v xml:space="preserve">      -      </v>
      </c>
      <c r="AO458" s="547" t="s">
        <v>135</v>
      </c>
      <c r="AP458" s="538">
        <f t="shared" si="95"/>
        <v>43466</v>
      </c>
      <c r="AQ458" s="538">
        <f t="shared" si="96"/>
        <v>43555</v>
      </c>
      <c r="AR458" s="538">
        <f>'Information Input'!$H$35</f>
        <v>43555</v>
      </c>
      <c r="AS458" s="547" t="str">
        <f>'Information Input'!$J$22</f>
        <v>Quarterly</v>
      </c>
      <c r="AT458" s="538">
        <f>'Information Input'!$H$30</f>
        <v>43555</v>
      </c>
      <c r="AU458" s="547">
        <f>'Information Input'!$J$18</f>
        <v>2019</v>
      </c>
      <c r="AV458" s="547" t="s">
        <v>94</v>
      </c>
      <c r="AW458" s="547" t="s">
        <v>95</v>
      </c>
      <c r="AX458" s="547" t="s">
        <v>96</v>
      </c>
      <c r="AY458" s="548" t="s">
        <v>671</v>
      </c>
      <c r="AZ458" s="547">
        <v>37</v>
      </c>
      <c r="BA458" s="549" t="s">
        <v>179</v>
      </c>
      <c r="BB458" s="543" t="s">
        <v>231</v>
      </c>
      <c r="BC458" s="550">
        <f>'Report 2'!$H134</f>
        <v>0</v>
      </c>
      <c r="BD458" s="550">
        <f>'Report 2'!$I134</f>
        <v>0</v>
      </c>
      <c r="BE458" s="550">
        <f>'Report 2'!$J134</f>
        <v>0</v>
      </c>
      <c r="BF458" s="550">
        <f>'Report 2'!$K134</f>
        <v>0</v>
      </c>
      <c r="BG458" s="550">
        <f>'Report 2'!$L134</f>
        <v>0</v>
      </c>
      <c r="BH458" s="550">
        <f>'Report 2'!$M134</f>
        <v>0</v>
      </c>
      <c r="BI458" s="550">
        <f>'Report 2'!$N134</f>
        <v>0</v>
      </c>
      <c r="CC458" s="542" t="s">
        <v>669</v>
      </c>
      <c r="CD458" s="1014" t="s">
        <v>672</v>
      </c>
      <c r="CE458" s="1014" t="str">
        <f>'Information Input'!$M$14</f>
        <v xml:space="preserve">      -      </v>
      </c>
      <c r="CF458" s="551" t="s">
        <v>136</v>
      </c>
      <c r="CG458" s="552">
        <f t="shared" si="99"/>
        <v>43556</v>
      </c>
      <c r="CH458" s="552">
        <f t="shared" si="100"/>
        <v>43646</v>
      </c>
      <c r="CI458" s="552">
        <f>'Information Input'!$H$35</f>
        <v>43555</v>
      </c>
      <c r="CJ458" s="551" t="str">
        <f>'Information Input'!$J$22</f>
        <v>Quarterly</v>
      </c>
      <c r="CK458" s="552">
        <f>'Information Input'!$H$30</f>
        <v>43555</v>
      </c>
      <c r="CL458" s="551">
        <f>'Information Input'!$J$18</f>
        <v>2019</v>
      </c>
      <c r="CM458" s="551" t="s">
        <v>89</v>
      </c>
      <c r="CN458" s="1014" t="s">
        <v>90</v>
      </c>
      <c r="CO458" s="542" t="s">
        <v>91</v>
      </c>
      <c r="CP458" s="542" t="s">
        <v>671</v>
      </c>
      <c r="CQ458" s="551">
        <v>17</v>
      </c>
      <c r="CR458" s="542" t="s">
        <v>159</v>
      </c>
      <c r="CS458" s="542" t="s">
        <v>235</v>
      </c>
      <c r="CT458" s="1015">
        <f>'Report 1'!$D$18</f>
        <v>0</v>
      </c>
      <c r="CU458" s="1016">
        <f>SUMIF('Report 4A'!$G$16:$G$95,$CQ458,'Report 4A'!$L$16:$L$95)</f>
        <v>0</v>
      </c>
      <c r="CV458" s="1017">
        <f t="shared" si="94"/>
        <v>0</v>
      </c>
      <c r="CX458" s="546" t="s">
        <v>669</v>
      </c>
      <c r="CY458" s="537" t="s">
        <v>302</v>
      </c>
      <c r="CZ458" s="537" t="str">
        <f>'Information Input'!$M$14</f>
        <v xml:space="preserve">      -      </v>
      </c>
      <c r="DA458" s="538">
        <f>'Information Input'!$H$35</f>
        <v>43555</v>
      </c>
      <c r="DB458" s="537" t="str">
        <f>'Information Input'!$J$22</f>
        <v>Quarterly</v>
      </c>
      <c r="DC458" s="552">
        <f>'Information Input'!$H$30</f>
        <v>43555</v>
      </c>
      <c r="DD458" s="553" t="str">
        <f t="shared" si="97"/>
        <v>201801</v>
      </c>
      <c r="DE458" s="541" t="s">
        <v>91</v>
      </c>
      <c r="DF458" s="541" t="s">
        <v>684</v>
      </c>
      <c r="DG458" s="544">
        <f>'Report 5J'!$Q$55</f>
        <v>0</v>
      </c>
      <c r="DH458" s="550">
        <f>'Report 5J'!$Q$56</f>
        <v>0</v>
      </c>
      <c r="DI458" s="544">
        <f>'Report 5J'!$Q$57</f>
        <v>0</v>
      </c>
      <c r="DJ458" s="544">
        <f>'Report 5J'!$Q$58</f>
        <v>0</v>
      </c>
      <c r="DK458" s="544">
        <f>'Report 5J'!$Q$59</f>
        <v>0</v>
      </c>
      <c r="DL458" s="544">
        <f>'Report 5J'!$Q$60</f>
        <v>0</v>
      </c>
      <c r="DM458" s="544">
        <f>'Report 5J'!$Q$61</f>
        <v>0</v>
      </c>
      <c r="DN458" s="544">
        <f>'Report 5J'!$Q$62</f>
        <v>0</v>
      </c>
      <c r="DO458" s="544">
        <f>'Report 5J'!$Q$63</f>
        <v>0</v>
      </c>
      <c r="DP458" s="544">
        <f>'Report 5J'!$Q$64</f>
        <v>0</v>
      </c>
      <c r="DQ458" s="544">
        <f>'Report 5J'!$Q$65</f>
        <v>0</v>
      </c>
    </row>
    <row r="459" spans="2:121">
      <c r="B459" s="535" t="s">
        <v>669</v>
      </c>
      <c r="C459" s="536">
        <v>1</v>
      </c>
      <c r="D459" s="537" t="str">
        <f>'Information Input'!$M$14</f>
        <v xml:space="preserve">      -      </v>
      </c>
      <c r="E459" s="537" t="s">
        <v>135</v>
      </c>
      <c r="F459" s="538">
        <f t="shared" si="89"/>
        <v>43466</v>
      </c>
      <c r="G459" s="538">
        <f t="shared" si="90"/>
        <v>43555</v>
      </c>
      <c r="H459" s="538">
        <f>'Information Input'!$H$35</f>
        <v>43555</v>
      </c>
      <c r="I459" s="537" t="str">
        <f>'Information Input'!$J$22</f>
        <v>Quarterly</v>
      </c>
      <c r="J459" s="538">
        <f>'Information Input'!$H$30</f>
        <v>43555</v>
      </c>
      <c r="K459" s="537">
        <f>'Information Input'!$J$18</f>
        <v>2019</v>
      </c>
      <c r="L459" s="579" t="s">
        <v>104</v>
      </c>
      <c r="M459" s="540" t="s">
        <v>105</v>
      </c>
      <c r="N459" s="541" t="s">
        <v>103</v>
      </c>
      <c r="O459" s="542" t="s">
        <v>671</v>
      </c>
      <c r="P459" s="537">
        <v>23</v>
      </c>
      <c r="Q459" s="541" t="s">
        <v>165</v>
      </c>
      <c r="R459" s="541" t="s">
        <v>236</v>
      </c>
      <c r="S459" s="543">
        <f>'Report 1'!$AG$18</f>
        <v>0</v>
      </c>
      <c r="T459" s="544">
        <f>'Report 1'!$AG$43</f>
        <v>0</v>
      </c>
      <c r="U459" s="545">
        <f>'Report 1'!$AG$129</f>
        <v>0</v>
      </c>
      <c r="AL459" s="546" t="s">
        <v>669</v>
      </c>
      <c r="AM459" s="547">
        <v>2</v>
      </c>
      <c r="AN459" s="547" t="str">
        <f>'Information Input'!$M$14</f>
        <v xml:space="preserve">      -      </v>
      </c>
      <c r="AO459" s="547" t="s">
        <v>135</v>
      </c>
      <c r="AP459" s="538">
        <f t="shared" si="95"/>
        <v>43466</v>
      </c>
      <c r="AQ459" s="538">
        <f t="shared" si="96"/>
        <v>43555</v>
      </c>
      <c r="AR459" s="538">
        <f>'Information Input'!$H$35</f>
        <v>43555</v>
      </c>
      <c r="AS459" s="547" t="str">
        <f>'Information Input'!$J$22</f>
        <v>Quarterly</v>
      </c>
      <c r="AT459" s="538">
        <f>'Information Input'!$H$30</f>
        <v>43555</v>
      </c>
      <c r="AU459" s="547">
        <f>'Information Input'!$J$18</f>
        <v>2019</v>
      </c>
      <c r="AV459" s="547" t="s">
        <v>94</v>
      </c>
      <c r="AW459" s="547" t="s">
        <v>95</v>
      </c>
      <c r="AX459" s="547" t="s">
        <v>96</v>
      </c>
      <c r="AY459" s="548" t="s">
        <v>671</v>
      </c>
      <c r="AZ459" s="547">
        <v>38</v>
      </c>
      <c r="BA459" s="549" t="s">
        <v>180</v>
      </c>
      <c r="BB459" s="543" t="s">
        <v>233</v>
      </c>
      <c r="BC459" s="550">
        <f>'Report 2'!$H135</f>
        <v>0</v>
      </c>
      <c r="BD459" s="550">
        <f>'Report 2'!$I135</f>
        <v>0</v>
      </c>
      <c r="BE459" s="550">
        <f>'Report 2'!$J135</f>
        <v>0</v>
      </c>
      <c r="BF459" s="550">
        <f>'Report 2'!$K135</f>
        <v>0</v>
      </c>
      <c r="BG459" s="550">
        <f>'Report 2'!$L135</f>
        <v>0</v>
      </c>
      <c r="BH459" s="550">
        <f>'Report 2'!$M135</f>
        <v>0</v>
      </c>
      <c r="BI459" s="550">
        <f>'Report 2'!$N135</f>
        <v>0</v>
      </c>
      <c r="CC459" s="542" t="s">
        <v>669</v>
      </c>
      <c r="CD459" s="1014" t="s">
        <v>672</v>
      </c>
      <c r="CE459" s="1014" t="str">
        <f>'Information Input'!$M$14</f>
        <v xml:space="preserve">      -      </v>
      </c>
      <c r="CF459" s="551" t="s">
        <v>136</v>
      </c>
      <c r="CG459" s="552">
        <f t="shared" si="99"/>
        <v>43556</v>
      </c>
      <c r="CH459" s="552">
        <f t="shared" si="100"/>
        <v>43646</v>
      </c>
      <c r="CI459" s="552">
        <f>'Information Input'!$H$35</f>
        <v>43555</v>
      </c>
      <c r="CJ459" s="551" t="str">
        <f>'Information Input'!$J$22</f>
        <v>Quarterly</v>
      </c>
      <c r="CK459" s="552">
        <f>'Information Input'!$H$30</f>
        <v>43555</v>
      </c>
      <c r="CL459" s="551">
        <f>'Information Input'!$J$18</f>
        <v>2019</v>
      </c>
      <c r="CM459" s="551" t="s">
        <v>89</v>
      </c>
      <c r="CN459" s="1014" t="s">
        <v>90</v>
      </c>
      <c r="CO459" s="542" t="s">
        <v>91</v>
      </c>
      <c r="CP459" s="542" t="s">
        <v>671</v>
      </c>
      <c r="CQ459" s="551">
        <v>18</v>
      </c>
      <c r="CR459" s="542" t="s">
        <v>160</v>
      </c>
      <c r="CS459" s="542" t="s">
        <v>235</v>
      </c>
      <c r="CT459" s="1015">
        <f>'Report 1'!$D$18</f>
        <v>0</v>
      </c>
      <c r="CU459" s="1016">
        <f>SUMIF('Report 4A'!$G$16:$G$95,$CQ459,'Report 4A'!$L$16:$L$95)</f>
        <v>0</v>
      </c>
      <c r="CV459" s="1017">
        <f t="shared" si="94"/>
        <v>0</v>
      </c>
      <c r="CX459" s="546" t="s">
        <v>669</v>
      </c>
      <c r="CY459" s="537" t="s">
        <v>302</v>
      </c>
      <c r="CZ459" s="537" t="str">
        <f>'Information Input'!$M$14</f>
        <v xml:space="preserve">      -      </v>
      </c>
      <c r="DA459" s="552">
        <f>'Information Input'!$H$35</f>
        <v>43555</v>
      </c>
      <c r="DB459" s="537" t="str">
        <f>'Information Input'!$J$22</f>
        <v>Quarterly</v>
      </c>
      <c r="DC459" s="552">
        <f>'Information Input'!$H$30</f>
        <v>43555</v>
      </c>
      <c r="DD459" s="553" t="str">
        <f t="shared" si="97"/>
        <v>201712</v>
      </c>
      <c r="DE459" s="541" t="s">
        <v>91</v>
      </c>
      <c r="DF459" s="541" t="s">
        <v>684</v>
      </c>
      <c r="DG459" s="544">
        <f>'Report 5J'!$R$55</f>
        <v>0</v>
      </c>
      <c r="DH459" s="550">
        <f>'Report 5J'!$R$56</f>
        <v>0</v>
      </c>
      <c r="DI459" s="544">
        <f>'Report 5J'!$R$57</f>
        <v>0</v>
      </c>
      <c r="DJ459" s="544">
        <f>'Report 5J'!$R$58</f>
        <v>0</v>
      </c>
      <c r="DK459" s="544">
        <f>'Report 5J'!$R$59</f>
        <v>0</v>
      </c>
      <c r="DL459" s="544">
        <f>'Report 5J'!$R$60</f>
        <v>0</v>
      </c>
      <c r="DM459" s="544">
        <f>'Report 5J'!$R$61</f>
        <v>0</v>
      </c>
      <c r="DN459" s="544">
        <f>'Report 5J'!$R$62</f>
        <v>0</v>
      </c>
      <c r="DO459" s="544">
        <f>'Report 5J'!$R$63</f>
        <v>0</v>
      </c>
      <c r="DP459" s="544">
        <f>'Report 5J'!$R$64</f>
        <v>0</v>
      </c>
      <c r="DQ459" s="544">
        <f>'Report 5J'!$R$65</f>
        <v>0</v>
      </c>
    </row>
    <row r="460" spans="2:121">
      <c r="B460" s="535" t="s">
        <v>669</v>
      </c>
      <c r="C460" s="536">
        <v>1</v>
      </c>
      <c r="D460" s="537" t="str">
        <f>'Information Input'!$M$14</f>
        <v xml:space="preserve">      -      </v>
      </c>
      <c r="E460" s="537" t="s">
        <v>135</v>
      </c>
      <c r="F460" s="538">
        <f t="shared" ref="F460:F523" si="101">DATE(K460,1,1)</f>
        <v>43466</v>
      </c>
      <c r="G460" s="538">
        <f t="shared" ref="G460:G523" si="102">DATE(K460,3,31)</f>
        <v>43555</v>
      </c>
      <c r="H460" s="538">
        <f>'Information Input'!$H$35</f>
        <v>43555</v>
      </c>
      <c r="I460" s="537" t="str">
        <f>'Information Input'!$J$22</f>
        <v>Quarterly</v>
      </c>
      <c r="J460" s="538">
        <f>'Information Input'!$H$30</f>
        <v>43555</v>
      </c>
      <c r="K460" s="537">
        <f>'Information Input'!$J$18</f>
        <v>2019</v>
      </c>
      <c r="L460" s="579" t="s">
        <v>104</v>
      </c>
      <c r="M460" s="540" t="s">
        <v>105</v>
      </c>
      <c r="N460" s="541" t="s">
        <v>103</v>
      </c>
      <c r="O460" s="542" t="s">
        <v>671</v>
      </c>
      <c r="P460" s="537">
        <v>24</v>
      </c>
      <c r="Q460" s="541" t="s">
        <v>166</v>
      </c>
      <c r="R460" s="541" t="s">
        <v>233</v>
      </c>
      <c r="S460" s="543">
        <f>'Report 1'!$AG$18</f>
        <v>0</v>
      </c>
      <c r="T460" s="544">
        <f>'Report 1'!$AG$44</f>
        <v>0</v>
      </c>
      <c r="U460" s="545">
        <f>'Report 1'!$AG$130</f>
        <v>0</v>
      </c>
      <c r="AL460" s="546" t="s">
        <v>669</v>
      </c>
      <c r="AM460" s="547">
        <v>2</v>
      </c>
      <c r="AN460" s="547" t="str">
        <f>'Information Input'!$M$14</f>
        <v xml:space="preserve">      -      </v>
      </c>
      <c r="AO460" s="547" t="s">
        <v>135</v>
      </c>
      <c r="AP460" s="538">
        <f t="shared" si="95"/>
        <v>43466</v>
      </c>
      <c r="AQ460" s="538">
        <f t="shared" si="96"/>
        <v>43555</v>
      </c>
      <c r="AR460" s="538">
        <f>'Information Input'!$H$35</f>
        <v>43555</v>
      </c>
      <c r="AS460" s="547" t="str">
        <f>'Information Input'!$J$22</f>
        <v>Quarterly</v>
      </c>
      <c r="AT460" s="538">
        <f>'Information Input'!$H$30</f>
        <v>43555</v>
      </c>
      <c r="AU460" s="547">
        <f>'Information Input'!$J$18</f>
        <v>2019</v>
      </c>
      <c r="AV460" s="547" t="s">
        <v>94</v>
      </c>
      <c r="AW460" s="547" t="s">
        <v>95</v>
      </c>
      <c r="AX460" s="547" t="s">
        <v>96</v>
      </c>
      <c r="AY460" s="548" t="s">
        <v>671</v>
      </c>
      <c r="AZ460" s="547">
        <v>39</v>
      </c>
      <c r="BA460" s="549" t="s">
        <v>181</v>
      </c>
      <c r="BB460" s="543" t="s">
        <v>233</v>
      </c>
      <c r="BC460" s="550">
        <f>'Report 2'!$H136</f>
        <v>0</v>
      </c>
      <c r="BD460" s="550">
        <f>'Report 2'!$I136</f>
        <v>0</v>
      </c>
      <c r="BE460" s="550">
        <f>'Report 2'!$J136</f>
        <v>0</v>
      </c>
      <c r="BF460" s="550">
        <f>'Report 2'!$K136</f>
        <v>0</v>
      </c>
      <c r="BG460" s="550">
        <f>'Report 2'!$L136</f>
        <v>0</v>
      </c>
      <c r="BH460" s="550">
        <f>'Report 2'!$M136</f>
        <v>0</v>
      </c>
      <c r="BI460" s="550">
        <f>'Report 2'!$N136</f>
        <v>0</v>
      </c>
      <c r="CC460" s="542" t="s">
        <v>669</v>
      </c>
      <c r="CD460" s="1014" t="s">
        <v>672</v>
      </c>
      <c r="CE460" s="1014" t="str">
        <f>'Information Input'!$M$14</f>
        <v xml:space="preserve">      -      </v>
      </c>
      <c r="CF460" s="551" t="s">
        <v>136</v>
      </c>
      <c r="CG460" s="552">
        <f t="shared" si="99"/>
        <v>43556</v>
      </c>
      <c r="CH460" s="552">
        <f t="shared" si="100"/>
        <v>43646</v>
      </c>
      <c r="CI460" s="552">
        <f>'Information Input'!$H$35</f>
        <v>43555</v>
      </c>
      <c r="CJ460" s="551" t="str">
        <f>'Information Input'!$J$22</f>
        <v>Quarterly</v>
      </c>
      <c r="CK460" s="552">
        <f>'Information Input'!$H$30</f>
        <v>43555</v>
      </c>
      <c r="CL460" s="551">
        <f>'Information Input'!$J$18</f>
        <v>2019</v>
      </c>
      <c r="CM460" s="551" t="s">
        <v>89</v>
      </c>
      <c r="CN460" s="1014" t="s">
        <v>90</v>
      </c>
      <c r="CO460" s="542" t="s">
        <v>91</v>
      </c>
      <c r="CP460" s="542" t="s">
        <v>671</v>
      </c>
      <c r="CQ460" s="551">
        <v>19</v>
      </c>
      <c r="CR460" s="542" t="s">
        <v>161</v>
      </c>
      <c r="CS460" s="542" t="s">
        <v>235</v>
      </c>
      <c r="CT460" s="1015">
        <f>'Report 1'!$D$18</f>
        <v>0</v>
      </c>
      <c r="CU460" s="1016">
        <f>SUMIF('Report 4A'!$G$16:$G$95,$CQ460,'Report 4A'!$L$16:$L$95)</f>
        <v>0</v>
      </c>
      <c r="CV460" s="1017">
        <f t="shared" si="94"/>
        <v>0</v>
      </c>
      <c r="CX460" s="546" t="s">
        <v>669</v>
      </c>
      <c r="CY460" s="537" t="s">
        <v>302</v>
      </c>
      <c r="CZ460" s="537" t="str">
        <f>'Information Input'!$M$14</f>
        <v xml:space="preserve">      -      </v>
      </c>
      <c r="DA460" s="538">
        <f>'Information Input'!$H$35</f>
        <v>43555</v>
      </c>
      <c r="DB460" s="537" t="str">
        <f>'Information Input'!$J$22</f>
        <v>Quarterly</v>
      </c>
      <c r="DC460" s="552">
        <f>'Information Input'!$H$30</f>
        <v>43555</v>
      </c>
      <c r="DD460" s="553" t="str">
        <f t="shared" si="97"/>
        <v>201711</v>
      </c>
      <c r="DE460" s="541" t="s">
        <v>91</v>
      </c>
      <c r="DF460" s="541" t="s">
        <v>684</v>
      </c>
      <c r="DG460" s="544">
        <f>'Report 5J'!$S$55</f>
        <v>0</v>
      </c>
      <c r="DH460" s="550">
        <f>'Report 5J'!$S$56</f>
        <v>0</v>
      </c>
      <c r="DI460" s="544">
        <f>'Report 5J'!$S$57</f>
        <v>0</v>
      </c>
      <c r="DJ460" s="544">
        <f>'Report 5J'!$S$58</f>
        <v>0</v>
      </c>
      <c r="DK460" s="544">
        <f>'Report 5J'!$S$59</f>
        <v>0</v>
      </c>
      <c r="DL460" s="544">
        <f>'Report 5J'!$S$60</f>
        <v>0</v>
      </c>
      <c r="DM460" s="544">
        <f>'Report 5J'!$S$61</f>
        <v>0</v>
      </c>
      <c r="DN460" s="544">
        <f>'Report 5J'!$S$62</f>
        <v>0</v>
      </c>
      <c r="DO460" s="544">
        <f>'Report 5J'!$S$63</f>
        <v>0</v>
      </c>
      <c r="DP460" s="544">
        <f>'Report 5J'!$S$64</f>
        <v>0</v>
      </c>
      <c r="DQ460" s="544">
        <f>'Report 5J'!$S$65</f>
        <v>0</v>
      </c>
    </row>
    <row r="461" spans="2:121">
      <c r="B461" s="535" t="s">
        <v>669</v>
      </c>
      <c r="C461" s="536">
        <v>1</v>
      </c>
      <c r="D461" s="537" t="str">
        <f>'Information Input'!$M$14</f>
        <v xml:space="preserve">      -      </v>
      </c>
      <c r="E461" s="537" t="s">
        <v>135</v>
      </c>
      <c r="F461" s="538">
        <f t="shared" si="101"/>
        <v>43466</v>
      </c>
      <c r="G461" s="538">
        <f t="shared" si="102"/>
        <v>43555</v>
      </c>
      <c r="H461" s="538">
        <f>'Information Input'!$H$35</f>
        <v>43555</v>
      </c>
      <c r="I461" s="537" t="str">
        <f>'Information Input'!$J$22</f>
        <v>Quarterly</v>
      </c>
      <c r="J461" s="538">
        <f>'Information Input'!$H$30</f>
        <v>43555</v>
      </c>
      <c r="K461" s="537">
        <f>'Information Input'!$J$18</f>
        <v>2019</v>
      </c>
      <c r="L461" s="579" t="s">
        <v>104</v>
      </c>
      <c r="M461" s="540" t="s">
        <v>105</v>
      </c>
      <c r="N461" s="541" t="s">
        <v>103</v>
      </c>
      <c r="O461" s="542" t="s">
        <v>671</v>
      </c>
      <c r="P461" s="537">
        <v>25</v>
      </c>
      <c r="Q461" s="541" t="s">
        <v>167</v>
      </c>
      <c r="R461" s="541" t="s">
        <v>233</v>
      </c>
      <c r="S461" s="543">
        <f>'Report 1'!$AG$18</f>
        <v>0</v>
      </c>
      <c r="T461" s="544">
        <f>'Report 1'!$AG$45</f>
        <v>0</v>
      </c>
      <c r="U461" s="545">
        <f>'Report 1'!$AG$131</f>
        <v>0</v>
      </c>
      <c r="AL461" s="546" t="s">
        <v>669</v>
      </c>
      <c r="AM461" s="547">
        <v>2</v>
      </c>
      <c r="AN461" s="547" t="str">
        <f>'Information Input'!$M$14</f>
        <v xml:space="preserve">      -      </v>
      </c>
      <c r="AO461" s="547" t="s">
        <v>135</v>
      </c>
      <c r="AP461" s="538">
        <f t="shared" si="95"/>
        <v>43466</v>
      </c>
      <c r="AQ461" s="538">
        <f t="shared" si="96"/>
        <v>43555</v>
      </c>
      <c r="AR461" s="538">
        <f>'Information Input'!$H$35</f>
        <v>43555</v>
      </c>
      <c r="AS461" s="547" t="str">
        <f>'Information Input'!$J$22</f>
        <v>Quarterly</v>
      </c>
      <c r="AT461" s="538">
        <f>'Information Input'!$H$30</f>
        <v>43555</v>
      </c>
      <c r="AU461" s="547">
        <f>'Information Input'!$J$18</f>
        <v>2019</v>
      </c>
      <c r="AV461" s="547" t="s">
        <v>94</v>
      </c>
      <c r="AW461" s="547" t="s">
        <v>95</v>
      </c>
      <c r="AX461" s="547" t="s">
        <v>96</v>
      </c>
      <c r="AY461" s="548" t="s">
        <v>671</v>
      </c>
      <c r="AZ461" s="547">
        <v>40</v>
      </c>
      <c r="BA461" s="549" t="s">
        <v>182</v>
      </c>
      <c r="BB461" s="543" t="s">
        <v>238</v>
      </c>
      <c r="BC461" s="550">
        <f>'Report 2'!$H137</f>
        <v>0</v>
      </c>
      <c r="BD461" s="550">
        <f>'Report 2'!$I137</f>
        <v>0</v>
      </c>
      <c r="BE461" s="550">
        <f>'Report 2'!$J137</f>
        <v>0</v>
      </c>
      <c r="BF461" s="550">
        <f>'Report 2'!$K137</f>
        <v>0</v>
      </c>
      <c r="BG461" s="550">
        <f>'Report 2'!$L137</f>
        <v>0</v>
      </c>
      <c r="BH461" s="550">
        <f>'Report 2'!$M137</f>
        <v>0</v>
      </c>
      <c r="BI461" s="550">
        <f>'Report 2'!$N137</f>
        <v>0</v>
      </c>
      <c r="CC461" s="542" t="s">
        <v>669</v>
      </c>
      <c r="CD461" s="1014" t="s">
        <v>672</v>
      </c>
      <c r="CE461" s="1014" t="str">
        <f>'Information Input'!$M$14</f>
        <v xml:space="preserve">      -      </v>
      </c>
      <c r="CF461" s="551" t="s">
        <v>136</v>
      </c>
      <c r="CG461" s="552">
        <f t="shared" si="99"/>
        <v>43556</v>
      </c>
      <c r="CH461" s="552">
        <f t="shared" si="100"/>
        <v>43646</v>
      </c>
      <c r="CI461" s="552">
        <f>'Information Input'!$H$35</f>
        <v>43555</v>
      </c>
      <c r="CJ461" s="551" t="str">
        <f>'Information Input'!$J$22</f>
        <v>Quarterly</v>
      </c>
      <c r="CK461" s="552">
        <f>'Information Input'!$H$30</f>
        <v>43555</v>
      </c>
      <c r="CL461" s="551">
        <f>'Information Input'!$J$18</f>
        <v>2019</v>
      </c>
      <c r="CM461" s="551" t="s">
        <v>89</v>
      </c>
      <c r="CN461" s="1014" t="s">
        <v>90</v>
      </c>
      <c r="CO461" s="542" t="s">
        <v>91</v>
      </c>
      <c r="CP461" s="542" t="s">
        <v>671</v>
      </c>
      <c r="CQ461" s="551">
        <v>20</v>
      </c>
      <c r="CR461" s="542" t="s">
        <v>162</v>
      </c>
      <c r="CS461" s="542" t="s">
        <v>235</v>
      </c>
      <c r="CT461" s="1015">
        <f>'Report 1'!$D$18</f>
        <v>0</v>
      </c>
      <c r="CU461" s="1016">
        <f>SUMIF('Report 4A'!$G$16:$G$95,$CQ461,'Report 4A'!$L$16:$L$95)</f>
        <v>0</v>
      </c>
      <c r="CV461" s="1017">
        <f t="shared" si="94"/>
        <v>0</v>
      </c>
      <c r="CX461" s="546" t="s">
        <v>669</v>
      </c>
      <c r="CY461" s="537" t="s">
        <v>302</v>
      </c>
      <c r="CZ461" s="537" t="str">
        <f>'Information Input'!$M$14</f>
        <v xml:space="preserve">      -      </v>
      </c>
      <c r="DA461" s="538">
        <f>'Information Input'!$H$35</f>
        <v>43555</v>
      </c>
      <c r="DB461" s="537" t="str">
        <f>'Information Input'!$J$22</f>
        <v>Quarterly</v>
      </c>
      <c r="DC461" s="552">
        <f>'Information Input'!$H$30</f>
        <v>43555</v>
      </c>
      <c r="DD461" s="553" t="str">
        <f t="shared" si="97"/>
        <v>201710</v>
      </c>
      <c r="DE461" s="541" t="s">
        <v>91</v>
      </c>
      <c r="DF461" s="541" t="s">
        <v>684</v>
      </c>
      <c r="DG461" s="544">
        <f>'Report 5J'!$T$55</f>
        <v>0</v>
      </c>
      <c r="DH461" s="550">
        <f>'Report 5J'!$T$56</f>
        <v>0</v>
      </c>
      <c r="DI461" s="544">
        <f>'Report 5J'!$T$57</f>
        <v>0</v>
      </c>
      <c r="DJ461" s="544">
        <f>'Report 5J'!$T$58</f>
        <v>0</v>
      </c>
      <c r="DK461" s="544">
        <f>'Report 5J'!$T$59</f>
        <v>0</v>
      </c>
      <c r="DL461" s="544">
        <f>'Report 5J'!$T$60</f>
        <v>0</v>
      </c>
      <c r="DM461" s="544">
        <f>'Report 5J'!$T$61</f>
        <v>0</v>
      </c>
      <c r="DN461" s="544">
        <f>'Report 5J'!$T$62</f>
        <v>0</v>
      </c>
      <c r="DO461" s="544">
        <f>'Report 5J'!$T$63</f>
        <v>0</v>
      </c>
      <c r="DP461" s="544">
        <f>'Report 5J'!$T$64</f>
        <v>0</v>
      </c>
      <c r="DQ461" s="544">
        <f>'Report 5J'!$T$65</f>
        <v>0</v>
      </c>
    </row>
    <row r="462" spans="2:121">
      <c r="B462" s="535" t="s">
        <v>669</v>
      </c>
      <c r="C462" s="536">
        <v>1</v>
      </c>
      <c r="D462" s="537" t="str">
        <f>'Information Input'!$M$14</f>
        <v xml:space="preserve">      -      </v>
      </c>
      <c r="E462" s="537" t="s">
        <v>135</v>
      </c>
      <c r="F462" s="538">
        <f t="shared" si="101"/>
        <v>43466</v>
      </c>
      <c r="G462" s="538">
        <f t="shared" si="102"/>
        <v>43555</v>
      </c>
      <c r="H462" s="538">
        <f>'Information Input'!$H$35</f>
        <v>43555</v>
      </c>
      <c r="I462" s="537" t="str">
        <f>'Information Input'!$J$22</f>
        <v>Quarterly</v>
      </c>
      <c r="J462" s="538">
        <f>'Information Input'!$H$30</f>
        <v>43555</v>
      </c>
      <c r="K462" s="537">
        <f>'Information Input'!$J$18</f>
        <v>2019</v>
      </c>
      <c r="L462" s="579" t="s">
        <v>104</v>
      </c>
      <c r="M462" s="540" t="s">
        <v>105</v>
      </c>
      <c r="N462" s="541" t="s">
        <v>103</v>
      </c>
      <c r="O462" s="542" t="s">
        <v>671</v>
      </c>
      <c r="P462" s="537">
        <v>26</v>
      </c>
      <c r="Q462" s="541" t="s">
        <v>168</v>
      </c>
      <c r="R462" s="541" t="s">
        <v>237</v>
      </c>
      <c r="S462" s="543">
        <f>'Report 1'!$AG$18</f>
        <v>0</v>
      </c>
      <c r="T462" s="544">
        <f>'Report 1'!$AG$46</f>
        <v>0</v>
      </c>
      <c r="U462" s="545">
        <f>'Report 1'!$AG$132</f>
        <v>0</v>
      </c>
      <c r="AL462" s="546" t="s">
        <v>669</v>
      </c>
      <c r="AM462" s="547">
        <v>2</v>
      </c>
      <c r="AN462" s="547" t="str">
        <f>'Information Input'!$M$14</f>
        <v xml:space="preserve">      -      </v>
      </c>
      <c r="AO462" s="547" t="s">
        <v>135</v>
      </c>
      <c r="AP462" s="538">
        <f t="shared" si="95"/>
        <v>43466</v>
      </c>
      <c r="AQ462" s="538">
        <f t="shared" si="96"/>
        <v>43555</v>
      </c>
      <c r="AR462" s="538">
        <f>'Information Input'!$H$35</f>
        <v>43555</v>
      </c>
      <c r="AS462" s="547" t="str">
        <f>'Information Input'!$J$22</f>
        <v>Quarterly</v>
      </c>
      <c r="AT462" s="538">
        <f>'Information Input'!$H$30</f>
        <v>43555</v>
      </c>
      <c r="AU462" s="547">
        <f>'Information Input'!$J$18</f>
        <v>2019</v>
      </c>
      <c r="AV462" s="547" t="s">
        <v>94</v>
      </c>
      <c r="AW462" s="547" t="s">
        <v>95</v>
      </c>
      <c r="AX462" s="547" t="s">
        <v>96</v>
      </c>
      <c r="AY462" s="548" t="s">
        <v>671</v>
      </c>
      <c r="AZ462" s="547">
        <v>41</v>
      </c>
      <c r="BA462" s="549" t="s">
        <v>183</v>
      </c>
      <c r="BB462" s="543" t="s">
        <v>238</v>
      </c>
      <c r="BC462" s="550">
        <f>'Report 2'!$H138</f>
        <v>0</v>
      </c>
      <c r="BD462" s="550">
        <f>'Report 2'!$I138</f>
        <v>0</v>
      </c>
      <c r="BE462" s="550">
        <f>'Report 2'!$J138</f>
        <v>0</v>
      </c>
      <c r="BF462" s="550">
        <f>'Report 2'!$K138</f>
        <v>0</v>
      </c>
      <c r="BG462" s="550">
        <f>'Report 2'!$L138</f>
        <v>0</v>
      </c>
      <c r="BH462" s="550">
        <f>'Report 2'!$M138</f>
        <v>0</v>
      </c>
      <c r="BI462" s="550">
        <f>'Report 2'!$N138</f>
        <v>0</v>
      </c>
      <c r="CC462" s="542" t="s">
        <v>669</v>
      </c>
      <c r="CD462" s="1014" t="s">
        <v>672</v>
      </c>
      <c r="CE462" s="1014" t="str">
        <f>'Information Input'!$M$14</f>
        <v xml:space="preserve">      -      </v>
      </c>
      <c r="CF462" s="551" t="s">
        <v>136</v>
      </c>
      <c r="CG462" s="552">
        <f t="shared" si="99"/>
        <v>43556</v>
      </c>
      <c r="CH462" s="552">
        <f t="shared" si="100"/>
        <v>43646</v>
      </c>
      <c r="CI462" s="552">
        <f>'Information Input'!$H$35</f>
        <v>43555</v>
      </c>
      <c r="CJ462" s="551" t="str">
        <f>'Information Input'!$J$22</f>
        <v>Quarterly</v>
      </c>
      <c r="CK462" s="552">
        <f>'Information Input'!$H$30</f>
        <v>43555</v>
      </c>
      <c r="CL462" s="551">
        <f>'Information Input'!$J$18</f>
        <v>2019</v>
      </c>
      <c r="CM462" s="551" t="s">
        <v>89</v>
      </c>
      <c r="CN462" s="1014" t="s">
        <v>90</v>
      </c>
      <c r="CO462" s="542" t="s">
        <v>91</v>
      </c>
      <c r="CP462" s="542" t="s">
        <v>671</v>
      </c>
      <c r="CQ462" s="551">
        <v>21</v>
      </c>
      <c r="CR462" s="542" t="s">
        <v>163</v>
      </c>
      <c r="CS462" s="542" t="s">
        <v>235</v>
      </c>
      <c r="CT462" s="1015">
        <f>'Report 1'!$D$18</f>
        <v>0</v>
      </c>
      <c r="CU462" s="1016">
        <f>SUMIF('Report 4A'!$G$16:$G$95,$CQ462,'Report 4A'!$L$16:$L$95)</f>
        <v>0</v>
      </c>
      <c r="CV462" s="1017">
        <f t="shared" si="94"/>
        <v>0</v>
      </c>
      <c r="CX462" s="546" t="s">
        <v>669</v>
      </c>
      <c r="CY462" s="537" t="s">
        <v>302</v>
      </c>
      <c r="CZ462" s="537" t="str">
        <f>'Information Input'!$M$14</f>
        <v xml:space="preserve">      -      </v>
      </c>
      <c r="DA462" s="538">
        <f>'Information Input'!$H$35</f>
        <v>43555</v>
      </c>
      <c r="DB462" s="537" t="str">
        <f>'Information Input'!$J$22</f>
        <v>Quarterly</v>
      </c>
      <c r="DC462" s="552">
        <f>'Information Input'!$H$30</f>
        <v>43555</v>
      </c>
      <c r="DD462" s="553" t="str">
        <f t="shared" si="97"/>
        <v>201709</v>
      </c>
      <c r="DE462" s="541" t="s">
        <v>91</v>
      </c>
      <c r="DF462" s="541" t="s">
        <v>684</v>
      </c>
      <c r="DG462" s="544">
        <f>'Report 5J'!$U$55</f>
        <v>0</v>
      </c>
      <c r="DH462" s="550">
        <f>'Report 5J'!$U$56</f>
        <v>0</v>
      </c>
      <c r="DI462" s="544">
        <f>'Report 5J'!$U$57</f>
        <v>0</v>
      </c>
      <c r="DJ462" s="544">
        <f>'Report 5J'!$U$58</f>
        <v>0</v>
      </c>
      <c r="DK462" s="544">
        <f>'Report 5J'!$U$59</f>
        <v>0</v>
      </c>
      <c r="DL462" s="544">
        <f>'Report 5J'!$U$60</f>
        <v>0</v>
      </c>
      <c r="DM462" s="544">
        <f>'Report 5J'!$U$61</f>
        <v>0</v>
      </c>
      <c r="DN462" s="544">
        <f>'Report 5J'!$U$62</f>
        <v>0</v>
      </c>
      <c r="DO462" s="544">
        <f>'Report 5J'!$U$63</f>
        <v>0</v>
      </c>
      <c r="DP462" s="544">
        <f>'Report 5J'!$U$64</f>
        <v>0</v>
      </c>
      <c r="DQ462" s="544">
        <f>'Report 5J'!$U$65</f>
        <v>0</v>
      </c>
    </row>
    <row r="463" spans="2:121">
      <c r="B463" s="535" t="s">
        <v>669</v>
      </c>
      <c r="C463" s="536">
        <v>1</v>
      </c>
      <c r="D463" s="537" t="str">
        <f>'Information Input'!$M$14</f>
        <v xml:space="preserve">      -      </v>
      </c>
      <c r="E463" s="537" t="s">
        <v>135</v>
      </c>
      <c r="F463" s="538">
        <f t="shared" si="101"/>
        <v>43466</v>
      </c>
      <c r="G463" s="538">
        <f t="shared" si="102"/>
        <v>43555</v>
      </c>
      <c r="H463" s="538">
        <f>'Information Input'!$H$35</f>
        <v>43555</v>
      </c>
      <c r="I463" s="537" t="str">
        <f>'Information Input'!$J$22</f>
        <v>Quarterly</v>
      </c>
      <c r="J463" s="538">
        <f>'Information Input'!$H$30</f>
        <v>43555</v>
      </c>
      <c r="K463" s="537">
        <f>'Information Input'!$J$18</f>
        <v>2019</v>
      </c>
      <c r="L463" s="579" t="s">
        <v>104</v>
      </c>
      <c r="M463" s="540" t="s">
        <v>105</v>
      </c>
      <c r="N463" s="541" t="s">
        <v>103</v>
      </c>
      <c r="O463" s="542" t="s">
        <v>671</v>
      </c>
      <c r="P463" s="537">
        <v>27</v>
      </c>
      <c r="Q463" s="541" t="s">
        <v>169</v>
      </c>
      <c r="R463" s="541" t="s">
        <v>235</v>
      </c>
      <c r="S463" s="543">
        <f>'Report 1'!$AG$18</f>
        <v>0</v>
      </c>
      <c r="T463" s="544">
        <f>'Report 1'!$AG$47</f>
        <v>0</v>
      </c>
      <c r="U463" s="545">
        <f>'Report 1'!$AG$133</f>
        <v>0</v>
      </c>
      <c r="AL463" s="546" t="s">
        <v>669</v>
      </c>
      <c r="AM463" s="547">
        <v>2</v>
      </c>
      <c r="AN463" s="547" t="str">
        <f>'Information Input'!$M$14</f>
        <v xml:space="preserve">      -      </v>
      </c>
      <c r="AO463" s="547" t="s">
        <v>135</v>
      </c>
      <c r="AP463" s="538">
        <f t="shared" si="95"/>
        <v>43466</v>
      </c>
      <c r="AQ463" s="538">
        <f t="shared" si="96"/>
        <v>43555</v>
      </c>
      <c r="AR463" s="538">
        <f>'Information Input'!$H$35</f>
        <v>43555</v>
      </c>
      <c r="AS463" s="547" t="str">
        <f>'Information Input'!$J$22</f>
        <v>Quarterly</v>
      </c>
      <c r="AT463" s="538">
        <f>'Information Input'!$H$30</f>
        <v>43555</v>
      </c>
      <c r="AU463" s="547">
        <f>'Information Input'!$J$18</f>
        <v>2019</v>
      </c>
      <c r="AV463" s="547" t="s">
        <v>94</v>
      </c>
      <c r="AW463" s="547" t="s">
        <v>95</v>
      </c>
      <c r="AX463" s="547" t="s">
        <v>96</v>
      </c>
      <c r="AY463" s="548" t="s">
        <v>671</v>
      </c>
      <c r="AZ463" s="547">
        <v>42</v>
      </c>
      <c r="BA463" s="549" t="s">
        <v>184</v>
      </c>
      <c r="BB463" s="543" t="s">
        <v>233</v>
      </c>
      <c r="BC463" s="550">
        <f>'Report 2'!$H139</f>
        <v>0</v>
      </c>
      <c r="BD463" s="550">
        <f>'Report 2'!$I139</f>
        <v>0</v>
      </c>
      <c r="BE463" s="550">
        <f>'Report 2'!$J139</f>
        <v>0</v>
      </c>
      <c r="BF463" s="550">
        <f>'Report 2'!$K139</f>
        <v>0</v>
      </c>
      <c r="BG463" s="550">
        <f>'Report 2'!$L139</f>
        <v>0</v>
      </c>
      <c r="BH463" s="550">
        <f>'Report 2'!$M139</f>
        <v>0</v>
      </c>
      <c r="BI463" s="550">
        <f>'Report 2'!$N139</f>
        <v>0</v>
      </c>
      <c r="CC463" s="542" t="s">
        <v>669</v>
      </c>
      <c r="CD463" s="1014" t="s">
        <v>672</v>
      </c>
      <c r="CE463" s="1014" t="str">
        <f>'Information Input'!$M$14</f>
        <v xml:space="preserve">      -      </v>
      </c>
      <c r="CF463" s="551" t="s">
        <v>136</v>
      </c>
      <c r="CG463" s="552">
        <f t="shared" si="99"/>
        <v>43556</v>
      </c>
      <c r="CH463" s="552">
        <f t="shared" si="100"/>
        <v>43646</v>
      </c>
      <c r="CI463" s="552">
        <f>'Information Input'!$H$35</f>
        <v>43555</v>
      </c>
      <c r="CJ463" s="551" t="str">
        <f>'Information Input'!$J$22</f>
        <v>Quarterly</v>
      </c>
      <c r="CK463" s="552">
        <f>'Information Input'!$H$30</f>
        <v>43555</v>
      </c>
      <c r="CL463" s="551">
        <f>'Information Input'!$J$18</f>
        <v>2019</v>
      </c>
      <c r="CM463" s="551" t="s">
        <v>89</v>
      </c>
      <c r="CN463" s="1014" t="s">
        <v>90</v>
      </c>
      <c r="CO463" s="542" t="s">
        <v>91</v>
      </c>
      <c r="CP463" s="542" t="s">
        <v>671</v>
      </c>
      <c r="CQ463" s="551">
        <v>22</v>
      </c>
      <c r="CR463" s="542" t="s">
        <v>164</v>
      </c>
      <c r="CS463" s="542" t="s">
        <v>236</v>
      </c>
      <c r="CT463" s="1015">
        <f>'Report 1'!$D$18</f>
        <v>0</v>
      </c>
      <c r="CU463" s="1016">
        <f>SUMIF('Report 4A'!$G$16:$G$95,$CQ463,'Report 4A'!$L$16:$L$95)</f>
        <v>0</v>
      </c>
      <c r="CV463" s="1017">
        <f t="shared" si="94"/>
        <v>0</v>
      </c>
      <c r="CX463" s="546" t="s">
        <v>669</v>
      </c>
      <c r="CY463" s="537" t="s">
        <v>302</v>
      </c>
      <c r="CZ463" s="537" t="str">
        <f>'Information Input'!$M$14</f>
        <v xml:space="preserve">      -      </v>
      </c>
      <c r="DA463" s="538">
        <f>'Information Input'!$H$35</f>
        <v>43555</v>
      </c>
      <c r="DB463" s="537" t="str">
        <f>'Information Input'!$J$22</f>
        <v>Quarterly</v>
      </c>
      <c r="DC463" s="552">
        <f>'Information Input'!$H$30</f>
        <v>43555</v>
      </c>
      <c r="DD463" s="553" t="str">
        <f t="shared" si="97"/>
        <v>201708</v>
      </c>
      <c r="DE463" s="541" t="s">
        <v>91</v>
      </c>
      <c r="DF463" s="541" t="s">
        <v>684</v>
      </c>
      <c r="DG463" s="544">
        <f>'Report 5J'!$V$55</f>
        <v>0</v>
      </c>
      <c r="DH463" s="550">
        <f>'Report 5J'!$V$56</f>
        <v>0</v>
      </c>
      <c r="DI463" s="544">
        <f>'Report 5J'!$V$57</f>
        <v>0</v>
      </c>
      <c r="DJ463" s="544">
        <f>'Report 5J'!$V$58</f>
        <v>0</v>
      </c>
      <c r="DK463" s="544">
        <f>'Report 5J'!$V$59</f>
        <v>0</v>
      </c>
      <c r="DL463" s="544">
        <f>'Report 5J'!$V$60</f>
        <v>0</v>
      </c>
      <c r="DM463" s="544">
        <f>'Report 5J'!$V$61</f>
        <v>0</v>
      </c>
      <c r="DN463" s="544">
        <f>'Report 5J'!$V$62</f>
        <v>0</v>
      </c>
      <c r="DO463" s="544">
        <f>'Report 5J'!$V$63</f>
        <v>0</v>
      </c>
      <c r="DP463" s="544">
        <f>'Report 5J'!$V$64</f>
        <v>0</v>
      </c>
      <c r="DQ463" s="544">
        <f>'Report 5J'!$V$65</f>
        <v>0</v>
      </c>
    </row>
    <row r="464" spans="2:121">
      <c r="B464" s="535" t="s">
        <v>669</v>
      </c>
      <c r="C464" s="536">
        <v>1</v>
      </c>
      <c r="D464" s="537" t="str">
        <f>'Information Input'!$M$14</f>
        <v xml:space="preserve">      -      </v>
      </c>
      <c r="E464" s="537" t="s">
        <v>135</v>
      </c>
      <c r="F464" s="538">
        <f t="shared" si="101"/>
        <v>43466</v>
      </c>
      <c r="G464" s="538">
        <f t="shared" si="102"/>
        <v>43555</v>
      </c>
      <c r="H464" s="538">
        <f>'Information Input'!$H$35</f>
        <v>43555</v>
      </c>
      <c r="I464" s="537" t="str">
        <f>'Information Input'!$J$22</f>
        <v>Quarterly</v>
      </c>
      <c r="J464" s="538">
        <f>'Information Input'!$H$30</f>
        <v>43555</v>
      </c>
      <c r="K464" s="537">
        <f>'Information Input'!$J$18</f>
        <v>2019</v>
      </c>
      <c r="L464" s="579" t="s">
        <v>104</v>
      </c>
      <c r="M464" s="540" t="s">
        <v>105</v>
      </c>
      <c r="N464" s="541" t="s">
        <v>103</v>
      </c>
      <c r="O464" s="542" t="s">
        <v>671</v>
      </c>
      <c r="P464" s="537">
        <v>28</v>
      </c>
      <c r="Q464" s="541" t="s">
        <v>170</v>
      </c>
      <c r="R464" s="541" t="s">
        <v>235</v>
      </c>
      <c r="S464" s="543">
        <f>'Report 1'!$AG$18</f>
        <v>0</v>
      </c>
      <c r="T464" s="544">
        <f>'Report 1'!$AG$48</f>
        <v>0</v>
      </c>
      <c r="U464" s="545">
        <f>'Report 1'!$AG$134</f>
        <v>0</v>
      </c>
      <c r="AL464" s="546" t="s">
        <v>669</v>
      </c>
      <c r="AM464" s="547">
        <v>2</v>
      </c>
      <c r="AN464" s="547" t="str">
        <f>'Information Input'!$M$14</f>
        <v xml:space="preserve">      -      </v>
      </c>
      <c r="AO464" s="547" t="s">
        <v>135</v>
      </c>
      <c r="AP464" s="538">
        <f t="shared" si="95"/>
        <v>43466</v>
      </c>
      <c r="AQ464" s="538">
        <f t="shared" si="96"/>
        <v>43555</v>
      </c>
      <c r="AR464" s="538">
        <f>'Information Input'!$H$35</f>
        <v>43555</v>
      </c>
      <c r="AS464" s="547" t="str">
        <f>'Information Input'!$J$22</f>
        <v>Quarterly</v>
      </c>
      <c r="AT464" s="538">
        <f>'Information Input'!$H$30</f>
        <v>43555</v>
      </c>
      <c r="AU464" s="547">
        <f>'Information Input'!$J$18</f>
        <v>2019</v>
      </c>
      <c r="AV464" s="547" t="s">
        <v>94</v>
      </c>
      <c r="AW464" s="547" t="s">
        <v>95</v>
      </c>
      <c r="AX464" s="547" t="s">
        <v>96</v>
      </c>
      <c r="AY464" s="548" t="s">
        <v>671</v>
      </c>
      <c r="AZ464" s="547">
        <v>43</v>
      </c>
      <c r="BA464" s="549" t="s">
        <v>185</v>
      </c>
      <c r="BB464" s="543" t="s">
        <v>233</v>
      </c>
      <c r="BC464" s="550">
        <f>'Report 2'!$H140</f>
        <v>0</v>
      </c>
      <c r="BD464" s="550">
        <f>'Report 2'!$I140</f>
        <v>0</v>
      </c>
      <c r="BE464" s="550">
        <f>'Report 2'!$J140</f>
        <v>0</v>
      </c>
      <c r="BF464" s="550">
        <f>'Report 2'!$K140</f>
        <v>0</v>
      </c>
      <c r="BG464" s="550">
        <f>'Report 2'!$L140</f>
        <v>0</v>
      </c>
      <c r="BH464" s="550">
        <f>'Report 2'!$M140</f>
        <v>0</v>
      </c>
      <c r="BI464" s="550">
        <f>'Report 2'!$N140</f>
        <v>0</v>
      </c>
      <c r="CC464" s="542" t="s">
        <v>669</v>
      </c>
      <c r="CD464" s="1014" t="s">
        <v>672</v>
      </c>
      <c r="CE464" s="1014" t="str">
        <f>'Information Input'!$M$14</f>
        <v xml:space="preserve">      -      </v>
      </c>
      <c r="CF464" s="551" t="s">
        <v>136</v>
      </c>
      <c r="CG464" s="552">
        <f t="shared" si="99"/>
        <v>43556</v>
      </c>
      <c r="CH464" s="552">
        <f t="shared" si="100"/>
        <v>43646</v>
      </c>
      <c r="CI464" s="552">
        <f>'Information Input'!$H$35</f>
        <v>43555</v>
      </c>
      <c r="CJ464" s="551" t="str">
        <f>'Information Input'!$J$22</f>
        <v>Quarterly</v>
      </c>
      <c r="CK464" s="552">
        <f>'Information Input'!$H$30</f>
        <v>43555</v>
      </c>
      <c r="CL464" s="551">
        <f>'Information Input'!$J$18</f>
        <v>2019</v>
      </c>
      <c r="CM464" s="551" t="s">
        <v>89</v>
      </c>
      <c r="CN464" s="1014" t="s">
        <v>90</v>
      </c>
      <c r="CO464" s="542" t="s">
        <v>91</v>
      </c>
      <c r="CP464" s="542" t="s">
        <v>671</v>
      </c>
      <c r="CQ464" s="551">
        <v>23</v>
      </c>
      <c r="CR464" s="542" t="s">
        <v>165</v>
      </c>
      <c r="CS464" s="542" t="s">
        <v>236</v>
      </c>
      <c r="CT464" s="1015">
        <f>'Report 1'!$D$18</f>
        <v>0</v>
      </c>
      <c r="CU464" s="1016">
        <f>SUMIF('Report 4A'!$G$16:$G$95,$CQ464,'Report 4A'!$L$16:$L$95)</f>
        <v>0</v>
      </c>
      <c r="CV464" s="1017">
        <f t="shared" si="94"/>
        <v>0</v>
      </c>
      <c r="CX464" s="546" t="s">
        <v>669</v>
      </c>
      <c r="CY464" s="537" t="s">
        <v>302</v>
      </c>
      <c r="CZ464" s="537" t="str">
        <f>'Information Input'!$M$14</f>
        <v xml:space="preserve">      -      </v>
      </c>
      <c r="DA464" s="538">
        <f>'Information Input'!$H$35</f>
        <v>43555</v>
      </c>
      <c r="DB464" s="537" t="str">
        <f>'Information Input'!$J$22</f>
        <v>Quarterly</v>
      </c>
      <c r="DC464" s="552">
        <f>'Information Input'!$H$30</f>
        <v>43555</v>
      </c>
      <c r="DD464" s="553" t="str">
        <f t="shared" si="97"/>
        <v>201707</v>
      </c>
      <c r="DE464" s="541" t="s">
        <v>91</v>
      </c>
      <c r="DF464" s="541" t="s">
        <v>684</v>
      </c>
      <c r="DG464" s="544">
        <f>'Report 5J'!$W$55</f>
        <v>0</v>
      </c>
      <c r="DH464" s="550">
        <f>'Report 5J'!$W$56</f>
        <v>0</v>
      </c>
      <c r="DI464" s="544">
        <f>'Report 5J'!$W$57</f>
        <v>0</v>
      </c>
      <c r="DJ464" s="544">
        <f>'Report 5J'!$W$58</f>
        <v>0</v>
      </c>
      <c r="DK464" s="544">
        <f>'Report 5J'!$W$59</f>
        <v>0</v>
      </c>
      <c r="DL464" s="544">
        <f>'Report 5J'!$W$60</f>
        <v>0</v>
      </c>
      <c r="DM464" s="544">
        <f>'Report 5J'!$W$61</f>
        <v>0</v>
      </c>
      <c r="DN464" s="544">
        <f>'Report 5J'!$W$62</f>
        <v>0</v>
      </c>
      <c r="DO464" s="544">
        <f>'Report 5J'!$W$63</f>
        <v>0</v>
      </c>
      <c r="DP464" s="544">
        <f>'Report 5J'!$W$64</f>
        <v>0</v>
      </c>
      <c r="DQ464" s="544">
        <f>'Report 5J'!$W$65</f>
        <v>0</v>
      </c>
    </row>
    <row r="465" spans="2:121">
      <c r="B465" s="535" t="s">
        <v>669</v>
      </c>
      <c r="C465" s="536">
        <v>1</v>
      </c>
      <c r="D465" s="537" t="str">
        <f>'Information Input'!$M$14</f>
        <v xml:space="preserve">      -      </v>
      </c>
      <c r="E465" s="537" t="s">
        <v>135</v>
      </c>
      <c r="F465" s="538">
        <f t="shared" si="101"/>
        <v>43466</v>
      </c>
      <c r="G465" s="538">
        <f t="shared" si="102"/>
        <v>43555</v>
      </c>
      <c r="H465" s="538">
        <f>'Information Input'!$H$35</f>
        <v>43555</v>
      </c>
      <c r="I465" s="537" t="str">
        <f>'Information Input'!$J$22</f>
        <v>Quarterly</v>
      </c>
      <c r="J465" s="538">
        <f>'Information Input'!$H$30</f>
        <v>43555</v>
      </c>
      <c r="K465" s="537">
        <f>'Information Input'!$J$18</f>
        <v>2019</v>
      </c>
      <c r="L465" s="579" t="s">
        <v>104</v>
      </c>
      <c r="M465" s="540" t="s">
        <v>105</v>
      </c>
      <c r="N465" s="541" t="s">
        <v>103</v>
      </c>
      <c r="O465" s="542" t="s">
        <v>671</v>
      </c>
      <c r="P465" s="537">
        <v>29</v>
      </c>
      <c r="Q465" s="541" t="s">
        <v>171</v>
      </c>
      <c r="R465" s="541" t="s">
        <v>238</v>
      </c>
      <c r="S465" s="543">
        <f>'Report 1'!$AG$18</f>
        <v>0</v>
      </c>
      <c r="T465" s="544">
        <f>'Report 1'!$AG$49</f>
        <v>0</v>
      </c>
      <c r="U465" s="545">
        <f>'Report 1'!$AG$135</f>
        <v>0</v>
      </c>
      <c r="AL465" s="546" t="s">
        <v>669</v>
      </c>
      <c r="AM465" s="547">
        <v>2</v>
      </c>
      <c r="AN465" s="547" t="str">
        <f>'Information Input'!$M$14</f>
        <v xml:space="preserve">      -      </v>
      </c>
      <c r="AO465" s="547" t="s">
        <v>135</v>
      </c>
      <c r="AP465" s="538">
        <f t="shared" si="95"/>
        <v>43466</v>
      </c>
      <c r="AQ465" s="538">
        <f t="shared" si="96"/>
        <v>43555</v>
      </c>
      <c r="AR465" s="538">
        <f>'Information Input'!$H$35</f>
        <v>43555</v>
      </c>
      <c r="AS465" s="547" t="str">
        <f>'Information Input'!$J$22</f>
        <v>Quarterly</v>
      </c>
      <c r="AT465" s="538">
        <f>'Information Input'!$H$30</f>
        <v>43555</v>
      </c>
      <c r="AU465" s="547">
        <f>'Information Input'!$J$18</f>
        <v>2019</v>
      </c>
      <c r="AV465" s="547" t="s">
        <v>94</v>
      </c>
      <c r="AW465" s="547" t="s">
        <v>95</v>
      </c>
      <c r="AX465" s="547" t="s">
        <v>96</v>
      </c>
      <c r="AY465" s="548" t="s">
        <v>674</v>
      </c>
      <c r="AZ465" s="547">
        <v>44</v>
      </c>
      <c r="BA465" s="549" t="s">
        <v>186</v>
      </c>
      <c r="BB465" s="543" t="s">
        <v>239</v>
      </c>
      <c r="BC465" s="550">
        <f>'Report 2'!$H141</f>
        <v>0</v>
      </c>
      <c r="BD465" s="550">
        <f>'Report 2'!$I141</f>
        <v>0</v>
      </c>
      <c r="BE465" s="550">
        <f>'Report 2'!$J141</f>
        <v>0</v>
      </c>
      <c r="BF465" s="550">
        <f>'Report 2'!$K141</f>
        <v>0</v>
      </c>
      <c r="BG465" s="550">
        <f>'Report 2'!$L141</f>
        <v>0</v>
      </c>
      <c r="BH465" s="550">
        <f>'Report 2'!$M141</f>
        <v>0</v>
      </c>
      <c r="BI465" s="550">
        <f>'Report 2'!$N141</f>
        <v>0</v>
      </c>
      <c r="CC465" s="542" t="s">
        <v>669</v>
      </c>
      <c r="CD465" s="1014" t="s">
        <v>672</v>
      </c>
      <c r="CE465" s="1014" t="str">
        <f>'Information Input'!$M$14</f>
        <v xml:space="preserve">      -      </v>
      </c>
      <c r="CF465" s="551" t="s">
        <v>136</v>
      </c>
      <c r="CG465" s="552">
        <f t="shared" si="99"/>
        <v>43556</v>
      </c>
      <c r="CH465" s="552">
        <f t="shared" si="100"/>
        <v>43646</v>
      </c>
      <c r="CI465" s="552">
        <f>'Information Input'!$H$35</f>
        <v>43555</v>
      </c>
      <c r="CJ465" s="551" t="str">
        <f>'Information Input'!$J$22</f>
        <v>Quarterly</v>
      </c>
      <c r="CK465" s="552">
        <f>'Information Input'!$H$30</f>
        <v>43555</v>
      </c>
      <c r="CL465" s="551">
        <f>'Information Input'!$J$18</f>
        <v>2019</v>
      </c>
      <c r="CM465" s="551" t="s">
        <v>89</v>
      </c>
      <c r="CN465" s="1014" t="s">
        <v>90</v>
      </c>
      <c r="CO465" s="542" t="s">
        <v>91</v>
      </c>
      <c r="CP465" s="542" t="s">
        <v>671</v>
      </c>
      <c r="CQ465" s="551">
        <v>24</v>
      </c>
      <c r="CR465" s="542" t="s">
        <v>166</v>
      </c>
      <c r="CS465" s="542" t="s">
        <v>233</v>
      </c>
      <c r="CT465" s="1015">
        <f>'Report 1'!$D$18</f>
        <v>0</v>
      </c>
      <c r="CU465" s="1016">
        <f>SUMIF('Report 4A'!$G$16:$G$95,$CQ465,'Report 4A'!$L$16:$L$95)</f>
        <v>0</v>
      </c>
      <c r="CV465" s="1017">
        <f t="shared" si="94"/>
        <v>0</v>
      </c>
      <c r="CX465" s="546" t="s">
        <v>669</v>
      </c>
      <c r="CY465" s="537" t="s">
        <v>302</v>
      </c>
      <c r="CZ465" s="537" t="str">
        <f>'Information Input'!$M$14</f>
        <v xml:space="preserve">      -      </v>
      </c>
      <c r="DA465" s="538">
        <f>'Information Input'!$H$35</f>
        <v>43555</v>
      </c>
      <c r="DB465" s="537" t="str">
        <f>'Information Input'!$J$22</f>
        <v>Quarterly</v>
      </c>
      <c r="DC465" s="552">
        <f>'Information Input'!$H$30</f>
        <v>43555</v>
      </c>
      <c r="DD465" s="553" t="str">
        <f t="shared" si="97"/>
        <v>201706</v>
      </c>
      <c r="DE465" s="541" t="s">
        <v>91</v>
      </c>
      <c r="DF465" s="541" t="s">
        <v>684</v>
      </c>
      <c r="DG465" s="544">
        <f>'Report 5J'!$X$55</f>
        <v>0</v>
      </c>
      <c r="DH465" s="550">
        <f>'Report 5J'!$X$56</f>
        <v>0</v>
      </c>
      <c r="DI465" s="544">
        <f>'Report 5J'!$X$57</f>
        <v>0</v>
      </c>
      <c r="DJ465" s="544">
        <f>'Report 5J'!$X$58</f>
        <v>0</v>
      </c>
      <c r="DK465" s="544">
        <f>'Report 5J'!$X$59</f>
        <v>0</v>
      </c>
      <c r="DL465" s="544">
        <f>'Report 5J'!$X$60</f>
        <v>0</v>
      </c>
      <c r="DM465" s="544">
        <f>'Report 5J'!$X$61</f>
        <v>0</v>
      </c>
      <c r="DN465" s="544">
        <f>'Report 5J'!$X$62</f>
        <v>0</v>
      </c>
      <c r="DO465" s="544">
        <f>'Report 5J'!$X$63</f>
        <v>0</v>
      </c>
      <c r="DP465" s="544">
        <f>'Report 5J'!$X$64</f>
        <v>0</v>
      </c>
      <c r="DQ465" s="544">
        <f>'Report 5J'!$X$65</f>
        <v>0</v>
      </c>
    </row>
    <row r="466" spans="2:121">
      <c r="B466" s="535" t="s">
        <v>669</v>
      </c>
      <c r="C466" s="536">
        <v>1</v>
      </c>
      <c r="D466" s="537" t="str">
        <f>'Information Input'!$M$14</f>
        <v xml:space="preserve">      -      </v>
      </c>
      <c r="E466" s="537" t="s">
        <v>135</v>
      </c>
      <c r="F466" s="538">
        <f t="shared" si="101"/>
        <v>43466</v>
      </c>
      <c r="G466" s="538">
        <f t="shared" si="102"/>
        <v>43555</v>
      </c>
      <c r="H466" s="538">
        <f>'Information Input'!$H$35</f>
        <v>43555</v>
      </c>
      <c r="I466" s="537" t="str">
        <f>'Information Input'!$J$22</f>
        <v>Quarterly</v>
      </c>
      <c r="J466" s="538">
        <f>'Information Input'!$H$30</f>
        <v>43555</v>
      </c>
      <c r="K466" s="537">
        <f>'Information Input'!$J$18</f>
        <v>2019</v>
      </c>
      <c r="L466" s="579" t="s">
        <v>104</v>
      </c>
      <c r="M466" s="540" t="s">
        <v>105</v>
      </c>
      <c r="N466" s="541" t="s">
        <v>103</v>
      </c>
      <c r="O466" s="542" t="s">
        <v>671</v>
      </c>
      <c r="P466" s="537">
        <v>30</v>
      </c>
      <c r="Q466" s="541" t="s">
        <v>172</v>
      </c>
      <c r="R466" s="541" t="s">
        <v>238</v>
      </c>
      <c r="S466" s="543">
        <f>'Report 1'!$AG$18</f>
        <v>0</v>
      </c>
      <c r="T466" s="544">
        <f>'Report 1'!$AG$50</f>
        <v>0</v>
      </c>
      <c r="U466" s="545">
        <f>'Report 1'!$AG$136</f>
        <v>0</v>
      </c>
      <c r="AL466" s="546" t="s">
        <v>669</v>
      </c>
      <c r="AM466" s="547">
        <v>2</v>
      </c>
      <c r="AN466" s="547" t="str">
        <f>'Information Input'!$M$14</f>
        <v xml:space="preserve">      -      </v>
      </c>
      <c r="AO466" s="547" t="s">
        <v>135</v>
      </c>
      <c r="AP466" s="538">
        <f t="shared" si="95"/>
        <v>43466</v>
      </c>
      <c r="AQ466" s="538">
        <f t="shared" si="96"/>
        <v>43555</v>
      </c>
      <c r="AR466" s="538">
        <f>'Information Input'!$H$35</f>
        <v>43555</v>
      </c>
      <c r="AS466" s="547" t="str">
        <f>'Information Input'!$J$22</f>
        <v>Quarterly</v>
      </c>
      <c r="AT466" s="538">
        <f>'Information Input'!$H$30</f>
        <v>43555</v>
      </c>
      <c r="AU466" s="547">
        <f>'Information Input'!$J$18</f>
        <v>2019</v>
      </c>
      <c r="AV466" s="547" t="s">
        <v>94</v>
      </c>
      <c r="AW466" s="547" t="s">
        <v>95</v>
      </c>
      <c r="AX466" s="547" t="s">
        <v>96</v>
      </c>
      <c r="AY466" s="548" t="s">
        <v>675</v>
      </c>
      <c r="AZ466" s="547">
        <v>45</v>
      </c>
      <c r="BA466" s="549" t="s">
        <v>187</v>
      </c>
      <c r="BB466" s="543" t="s">
        <v>239</v>
      </c>
      <c r="BC466" s="550">
        <f>'Report 2'!$H142</f>
        <v>0</v>
      </c>
      <c r="BD466" s="550">
        <f>'Report 2'!$I142</f>
        <v>0</v>
      </c>
      <c r="BE466" s="550">
        <f>'Report 2'!$J142</f>
        <v>0</v>
      </c>
      <c r="BF466" s="550">
        <f>'Report 2'!$K142</f>
        <v>0</v>
      </c>
      <c r="BG466" s="550">
        <f>'Report 2'!$L142</f>
        <v>0</v>
      </c>
      <c r="BH466" s="550">
        <f>'Report 2'!$M142</f>
        <v>0</v>
      </c>
      <c r="BI466" s="550">
        <f>'Report 2'!$N142</f>
        <v>0</v>
      </c>
      <c r="CC466" s="542" t="s">
        <v>669</v>
      </c>
      <c r="CD466" s="1014" t="s">
        <v>672</v>
      </c>
      <c r="CE466" s="1014" t="str">
        <f>'Information Input'!$M$14</f>
        <v xml:space="preserve">      -      </v>
      </c>
      <c r="CF466" s="551" t="s">
        <v>136</v>
      </c>
      <c r="CG466" s="552">
        <f t="shared" si="99"/>
        <v>43556</v>
      </c>
      <c r="CH466" s="552">
        <f t="shared" si="100"/>
        <v>43646</v>
      </c>
      <c r="CI466" s="552">
        <f>'Information Input'!$H$35</f>
        <v>43555</v>
      </c>
      <c r="CJ466" s="551" t="str">
        <f>'Information Input'!$J$22</f>
        <v>Quarterly</v>
      </c>
      <c r="CK466" s="552">
        <f>'Information Input'!$H$30</f>
        <v>43555</v>
      </c>
      <c r="CL466" s="551">
        <f>'Information Input'!$J$18</f>
        <v>2019</v>
      </c>
      <c r="CM466" s="551" t="s">
        <v>89</v>
      </c>
      <c r="CN466" s="1014" t="s">
        <v>90</v>
      </c>
      <c r="CO466" s="542" t="s">
        <v>91</v>
      </c>
      <c r="CP466" s="542" t="s">
        <v>671</v>
      </c>
      <c r="CQ466" s="551">
        <v>25</v>
      </c>
      <c r="CR466" s="542" t="s">
        <v>167</v>
      </c>
      <c r="CS466" s="542" t="s">
        <v>233</v>
      </c>
      <c r="CT466" s="1015">
        <f>'Report 1'!$D$18</f>
        <v>0</v>
      </c>
      <c r="CU466" s="1016">
        <f>SUMIF('Report 4A'!$G$16:$G$95,$CQ466,'Report 4A'!$L$16:$L$95)</f>
        <v>0</v>
      </c>
      <c r="CV466" s="1017">
        <f t="shared" si="94"/>
        <v>0</v>
      </c>
      <c r="CX466" s="546" t="s">
        <v>669</v>
      </c>
      <c r="CY466" s="537" t="s">
        <v>302</v>
      </c>
      <c r="CZ466" s="537" t="str">
        <f>'Information Input'!$M$14</f>
        <v xml:space="preserve">      -      </v>
      </c>
      <c r="DA466" s="538">
        <f>'Information Input'!$H$35</f>
        <v>43555</v>
      </c>
      <c r="DB466" s="537" t="str">
        <f>'Information Input'!$J$22</f>
        <v>Quarterly</v>
      </c>
      <c r="DC466" s="552">
        <f>'Information Input'!$H$30</f>
        <v>43555</v>
      </c>
      <c r="DD466" s="553" t="str">
        <f t="shared" si="97"/>
        <v>201705</v>
      </c>
      <c r="DE466" s="541" t="s">
        <v>91</v>
      </c>
      <c r="DF466" s="541" t="s">
        <v>684</v>
      </c>
      <c r="DG466" s="544">
        <f>'Report 5J'!$Y$55</f>
        <v>0</v>
      </c>
      <c r="DH466" s="550">
        <f>'Report 5J'!$Y$56</f>
        <v>0</v>
      </c>
      <c r="DI466" s="544">
        <f>'Report 5J'!$Y$57</f>
        <v>0</v>
      </c>
      <c r="DJ466" s="544">
        <f>'Report 5J'!$Y$58</f>
        <v>0</v>
      </c>
      <c r="DK466" s="544">
        <f>'Report 5J'!$Y$59</f>
        <v>0</v>
      </c>
      <c r="DL466" s="544">
        <f>'Report 5J'!$Y$60</f>
        <v>0</v>
      </c>
      <c r="DM466" s="544">
        <f>'Report 5J'!$Y$61</f>
        <v>0</v>
      </c>
      <c r="DN466" s="544">
        <f>'Report 5J'!$Y$62</f>
        <v>0</v>
      </c>
      <c r="DO466" s="544">
        <f>'Report 5J'!$Y$63</f>
        <v>0</v>
      </c>
      <c r="DP466" s="544">
        <f>'Report 5J'!$Y$64</f>
        <v>0</v>
      </c>
      <c r="DQ466" s="544">
        <f>'Report 5J'!$Y$65</f>
        <v>0</v>
      </c>
    </row>
    <row r="467" spans="2:121">
      <c r="B467" s="535" t="s">
        <v>669</v>
      </c>
      <c r="C467" s="536">
        <v>1</v>
      </c>
      <c r="D467" s="537" t="str">
        <f>'Information Input'!$M$14</f>
        <v xml:space="preserve">      -      </v>
      </c>
      <c r="E467" s="537" t="s">
        <v>135</v>
      </c>
      <c r="F467" s="538">
        <f t="shared" si="101"/>
        <v>43466</v>
      </c>
      <c r="G467" s="538">
        <f t="shared" si="102"/>
        <v>43555</v>
      </c>
      <c r="H467" s="538">
        <f>'Information Input'!$H$35</f>
        <v>43555</v>
      </c>
      <c r="I467" s="537" t="str">
        <f>'Information Input'!$J$22</f>
        <v>Quarterly</v>
      </c>
      <c r="J467" s="538">
        <f>'Information Input'!$H$30</f>
        <v>43555</v>
      </c>
      <c r="K467" s="537">
        <f>'Information Input'!$J$18</f>
        <v>2019</v>
      </c>
      <c r="L467" s="579" t="s">
        <v>104</v>
      </c>
      <c r="M467" s="540" t="s">
        <v>105</v>
      </c>
      <c r="N467" s="541" t="s">
        <v>103</v>
      </c>
      <c r="O467" s="542" t="s">
        <v>671</v>
      </c>
      <c r="P467" s="537">
        <v>31</v>
      </c>
      <c r="Q467" s="541" t="s">
        <v>173</v>
      </c>
      <c r="R467" s="541" t="s">
        <v>233</v>
      </c>
      <c r="S467" s="543">
        <f>'Report 1'!$AG$18</f>
        <v>0</v>
      </c>
      <c r="T467" s="544">
        <f>'Report 1'!$AG$51</f>
        <v>0</v>
      </c>
      <c r="U467" s="545">
        <f>'Report 1'!$AG$137</f>
        <v>0</v>
      </c>
      <c r="AL467" s="546" t="s">
        <v>669</v>
      </c>
      <c r="AM467" s="547">
        <v>2</v>
      </c>
      <c r="AN467" s="547" t="str">
        <f>'Information Input'!$M$14</f>
        <v xml:space="preserve">      -      </v>
      </c>
      <c r="AO467" s="547" t="s">
        <v>135</v>
      </c>
      <c r="AP467" s="538">
        <f t="shared" si="95"/>
        <v>43466</v>
      </c>
      <c r="AQ467" s="538">
        <f t="shared" si="96"/>
        <v>43555</v>
      </c>
      <c r="AR467" s="538">
        <f>'Information Input'!$H$35</f>
        <v>43555</v>
      </c>
      <c r="AS467" s="547" t="str">
        <f>'Information Input'!$J$22</f>
        <v>Quarterly</v>
      </c>
      <c r="AT467" s="538">
        <f>'Information Input'!$H$30</f>
        <v>43555</v>
      </c>
      <c r="AU467" s="547">
        <f>'Information Input'!$J$18</f>
        <v>2019</v>
      </c>
      <c r="AV467" s="547" t="s">
        <v>94</v>
      </c>
      <c r="AW467" s="547" t="s">
        <v>95</v>
      </c>
      <c r="AX467" s="547" t="s">
        <v>96</v>
      </c>
      <c r="AY467" s="548" t="s">
        <v>675</v>
      </c>
      <c r="AZ467" s="547">
        <v>46</v>
      </c>
      <c r="BA467" s="549" t="s">
        <v>188</v>
      </c>
      <c r="BB467" s="543" t="s">
        <v>239</v>
      </c>
      <c r="BC467" s="550">
        <f>'Report 2'!$H143</f>
        <v>0</v>
      </c>
      <c r="BD467" s="550">
        <f>'Report 2'!$I143</f>
        <v>0</v>
      </c>
      <c r="BE467" s="550">
        <f>'Report 2'!$J143</f>
        <v>0</v>
      </c>
      <c r="BF467" s="550">
        <f>'Report 2'!$K143</f>
        <v>0</v>
      </c>
      <c r="BG467" s="550">
        <f>'Report 2'!$L143</f>
        <v>0</v>
      </c>
      <c r="BH467" s="550">
        <f>'Report 2'!$M143</f>
        <v>0</v>
      </c>
      <c r="BI467" s="550">
        <f>'Report 2'!$N143</f>
        <v>0</v>
      </c>
      <c r="CC467" s="542" t="s">
        <v>669</v>
      </c>
      <c r="CD467" s="1014" t="s">
        <v>672</v>
      </c>
      <c r="CE467" s="1014" t="str">
        <f>'Information Input'!$M$14</f>
        <v xml:space="preserve">      -      </v>
      </c>
      <c r="CF467" s="551" t="s">
        <v>136</v>
      </c>
      <c r="CG467" s="552">
        <f t="shared" si="99"/>
        <v>43556</v>
      </c>
      <c r="CH467" s="552">
        <f t="shared" si="100"/>
        <v>43646</v>
      </c>
      <c r="CI467" s="552">
        <f>'Information Input'!$H$35</f>
        <v>43555</v>
      </c>
      <c r="CJ467" s="551" t="str">
        <f>'Information Input'!$J$22</f>
        <v>Quarterly</v>
      </c>
      <c r="CK467" s="552">
        <f>'Information Input'!$H$30</f>
        <v>43555</v>
      </c>
      <c r="CL467" s="551">
        <f>'Information Input'!$J$18</f>
        <v>2019</v>
      </c>
      <c r="CM467" s="551" t="s">
        <v>89</v>
      </c>
      <c r="CN467" s="1014" t="s">
        <v>90</v>
      </c>
      <c r="CO467" s="542" t="s">
        <v>91</v>
      </c>
      <c r="CP467" s="542" t="s">
        <v>671</v>
      </c>
      <c r="CQ467" s="551">
        <v>26</v>
      </c>
      <c r="CR467" s="542" t="s">
        <v>168</v>
      </c>
      <c r="CS467" s="542" t="s">
        <v>237</v>
      </c>
      <c r="CT467" s="1015">
        <f>'Report 1'!$D$18</f>
        <v>0</v>
      </c>
      <c r="CU467" s="1016">
        <f>SUMIF('Report 4A'!$G$16:$G$95,$CQ467,'Report 4A'!$L$16:$L$95)</f>
        <v>0</v>
      </c>
      <c r="CV467" s="1017">
        <f t="shared" si="94"/>
        <v>0</v>
      </c>
      <c r="CX467" s="546" t="s">
        <v>669</v>
      </c>
      <c r="CY467" s="537" t="s">
        <v>302</v>
      </c>
      <c r="CZ467" s="537" t="str">
        <f>'Information Input'!$M$14</f>
        <v xml:space="preserve">      -      </v>
      </c>
      <c r="DA467" s="538">
        <f>'Information Input'!$H$35</f>
        <v>43555</v>
      </c>
      <c r="DB467" s="537" t="str">
        <f>'Information Input'!$J$22</f>
        <v>Quarterly</v>
      </c>
      <c r="DC467" s="552">
        <f>'Information Input'!$H$30</f>
        <v>43555</v>
      </c>
      <c r="DD467" s="553" t="str">
        <f t="shared" si="97"/>
        <v>201704</v>
      </c>
      <c r="DE467" s="541" t="s">
        <v>91</v>
      </c>
      <c r="DF467" s="541" t="s">
        <v>684</v>
      </c>
      <c r="DG467" s="544">
        <f>'Report 5J'!$Z$55</f>
        <v>0</v>
      </c>
      <c r="DH467" s="550">
        <f>'Report 5J'!$Z$56</f>
        <v>0</v>
      </c>
      <c r="DI467" s="544">
        <f>'Report 5J'!$Z$57</f>
        <v>0</v>
      </c>
      <c r="DJ467" s="544">
        <f>'Report 5J'!$Z$58</f>
        <v>0</v>
      </c>
      <c r="DK467" s="544">
        <f>'Report 5J'!$Z$59</f>
        <v>0</v>
      </c>
      <c r="DL467" s="544">
        <f>'Report 5J'!$Z$60</f>
        <v>0</v>
      </c>
      <c r="DM467" s="544">
        <f>'Report 5J'!$Z$61</f>
        <v>0</v>
      </c>
      <c r="DN467" s="544">
        <f>'Report 5J'!$Z$62</f>
        <v>0</v>
      </c>
      <c r="DO467" s="544">
        <f>'Report 5J'!$Z$63</f>
        <v>0</v>
      </c>
      <c r="DP467" s="544">
        <f>'Report 5J'!$Z$64</f>
        <v>0</v>
      </c>
      <c r="DQ467" s="544">
        <f>'Report 5J'!$Z$65</f>
        <v>0</v>
      </c>
    </row>
    <row r="468" spans="2:121">
      <c r="B468" s="535" t="s">
        <v>669</v>
      </c>
      <c r="C468" s="536">
        <v>1</v>
      </c>
      <c r="D468" s="537" t="str">
        <f>'Information Input'!$M$14</f>
        <v xml:space="preserve">      -      </v>
      </c>
      <c r="E468" s="537" t="s">
        <v>135</v>
      </c>
      <c r="F468" s="538">
        <f t="shared" si="101"/>
        <v>43466</v>
      </c>
      <c r="G468" s="538">
        <f t="shared" si="102"/>
        <v>43555</v>
      </c>
      <c r="H468" s="538">
        <f>'Information Input'!$H$35</f>
        <v>43555</v>
      </c>
      <c r="I468" s="537" t="str">
        <f>'Information Input'!$J$22</f>
        <v>Quarterly</v>
      </c>
      <c r="J468" s="538">
        <f>'Information Input'!$H$30</f>
        <v>43555</v>
      </c>
      <c r="K468" s="537">
        <f>'Information Input'!$J$18</f>
        <v>2019</v>
      </c>
      <c r="L468" s="579" t="s">
        <v>104</v>
      </c>
      <c r="M468" s="540" t="s">
        <v>105</v>
      </c>
      <c r="N468" s="541" t="s">
        <v>103</v>
      </c>
      <c r="O468" s="542" t="s">
        <v>671</v>
      </c>
      <c r="P468" s="537">
        <v>32</v>
      </c>
      <c r="Q468" s="541" t="s">
        <v>174</v>
      </c>
      <c r="R468" s="541" t="s">
        <v>238</v>
      </c>
      <c r="S468" s="543">
        <f>'Report 1'!$AG$18</f>
        <v>0</v>
      </c>
      <c r="T468" s="544">
        <f>'Report 1'!$AG$52</f>
        <v>0</v>
      </c>
      <c r="U468" s="545">
        <f>'Report 1'!$AG$138</f>
        <v>0</v>
      </c>
      <c r="AL468" s="546" t="s">
        <v>669</v>
      </c>
      <c r="AM468" s="547">
        <v>2</v>
      </c>
      <c r="AN468" s="547" t="str">
        <f>'Information Input'!$M$14</f>
        <v xml:space="preserve">      -      </v>
      </c>
      <c r="AO468" s="547" t="s">
        <v>135</v>
      </c>
      <c r="AP468" s="538">
        <f t="shared" si="95"/>
        <v>43466</v>
      </c>
      <c r="AQ468" s="538">
        <f t="shared" si="96"/>
        <v>43555</v>
      </c>
      <c r="AR468" s="538">
        <f>'Information Input'!$H$35</f>
        <v>43555</v>
      </c>
      <c r="AS468" s="547" t="str">
        <f>'Information Input'!$J$22</f>
        <v>Quarterly</v>
      </c>
      <c r="AT468" s="538">
        <f>'Information Input'!$H$30</f>
        <v>43555</v>
      </c>
      <c r="AU468" s="547">
        <f>'Information Input'!$J$18</f>
        <v>2019</v>
      </c>
      <c r="AV468" s="547" t="s">
        <v>94</v>
      </c>
      <c r="AW468" s="547" t="s">
        <v>95</v>
      </c>
      <c r="AX468" s="547" t="s">
        <v>96</v>
      </c>
      <c r="AY468" s="548" t="s">
        <v>675</v>
      </c>
      <c r="AZ468" s="547">
        <v>47</v>
      </c>
      <c r="BA468" s="549" t="s">
        <v>189</v>
      </c>
      <c r="BB468" s="543" t="s">
        <v>239</v>
      </c>
      <c r="BC468" s="550">
        <f>'Report 2'!$H144</f>
        <v>0</v>
      </c>
      <c r="BD468" s="550">
        <f>'Report 2'!$I144</f>
        <v>0</v>
      </c>
      <c r="BE468" s="550">
        <f>'Report 2'!$J144</f>
        <v>0</v>
      </c>
      <c r="BF468" s="550">
        <f>'Report 2'!$K144</f>
        <v>0</v>
      </c>
      <c r="BG468" s="550">
        <f>'Report 2'!$L144</f>
        <v>0</v>
      </c>
      <c r="BH468" s="550">
        <f>'Report 2'!$M144</f>
        <v>0</v>
      </c>
      <c r="BI468" s="550">
        <f>'Report 2'!$N144</f>
        <v>0</v>
      </c>
      <c r="CC468" s="542" t="s">
        <v>669</v>
      </c>
      <c r="CD468" s="1014" t="s">
        <v>672</v>
      </c>
      <c r="CE468" s="1014" t="str">
        <f>'Information Input'!$M$14</f>
        <v xml:space="preserve">      -      </v>
      </c>
      <c r="CF468" s="551" t="s">
        <v>136</v>
      </c>
      <c r="CG468" s="552">
        <f t="shared" si="99"/>
        <v>43556</v>
      </c>
      <c r="CH468" s="552">
        <f t="shared" si="100"/>
        <v>43646</v>
      </c>
      <c r="CI468" s="552">
        <f>'Information Input'!$H$35</f>
        <v>43555</v>
      </c>
      <c r="CJ468" s="551" t="str">
        <f>'Information Input'!$J$22</f>
        <v>Quarterly</v>
      </c>
      <c r="CK468" s="552">
        <f>'Information Input'!$H$30</f>
        <v>43555</v>
      </c>
      <c r="CL468" s="551">
        <f>'Information Input'!$J$18</f>
        <v>2019</v>
      </c>
      <c r="CM468" s="551" t="s">
        <v>89</v>
      </c>
      <c r="CN468" s="1014" t="s">
        <v>90</v>
      </c>
      <c r="CO468" s="542" t="s">
        <v>91</v>
      </c>
      <c r="CP468" s="542" t="s">
        <v>671</v>
      </c>
      <c r="CQ468" s="551">
        <v>27</v>
      </c>
      <c r="CR468" s="542" t="s">
        <v>169</v>
      </c>
      <c r="CS468" s="542" t="s">
        <v>235</v>
      </c>
      <c r="CT468" s="1015">
        <f>'Report 1'!$D$18</f>
        <v>0</v>
      </c>
      <c r="CU468" s="1016">
        <f>SUMIF('Report 4A'!$G$16:$G$95,$CQ468,'Report 4A'!$L$16:$L$95)</f>
        <v>0</v>
      </c>
      <c r="CV468" s="1017">
        <f t="shared" si="94"/>
        <v>0</v>
      </c>
      <c r="CX468" s="546" t="s">
        <v>669</v>
      </c>
      <c r="CY468" s="537" t="s">
        <v>302</v>
      </c>
      <c r="CZ468" s="537" t="str">
        <f>'Information Input'!$M$14</f>
        <v xml:space="preserve">      -      </v>
      </c>
      <c r="DA468" s="538">
        <f>'Information Input'!$H$35</f>
        <v>43555</v>
      </c>
      <c r="DB468" s="537" t="str">
        <f>'Information Input'!$J$22</f>
        <v>Quarterly</v>
      </c>
      <c r="DC468" s="552">
        <f>'Information Input'!$H$30</f>
        <v>43555</v>
      </c>
      <c r="DD468" s="553" t="str">
        <f t="shared" si="97"/>
        <v>201703</v>
      </c>
      <c r="DE468" s="541" t="s">
        <v>91</v>
      </c>
      <c r="DF468" s="541" t="s">
        <v>684</v>
      </c>
      <c r="DG468" s="544">
        <f>'Report 5J'!$AA$55</f>
        <v>0</v>
      </c>
      <c r="DH468" s="550">
        <f>'Report 5J'!$AA$56</f>
        <v>0</v>
      </c>
      <c r="DI468" s="544">
        <f>'Report 5J'!$AA$57</f>
        <v>0</v>
      </c>
      <c r="DJ468" s="544">
        <f>'Report 5J'!$AA$58</f>
        <v>0</v>
      </c>
      <c r="DK468" s="544">
        <f>'Report 5J'!$AA$59</f>
        <v>0</v>
      </c>
      <c r="DL468" s="544">
        <f>'Report 5J'!$AA$60</f>
        <v>0</v>
      </c>
      <c r="DM468" s="544">
        <f>'Report 5J'!$AA$61</f>
        <v>0</v>
      </c>
      <c r="DN468" s="544">
        <f>'Report 5J'!$AA$62</f>
        <v>0</v>
      </c>
      <c r="DO468" s="544">
        <f>'Report 5J'!$AA$63</f>
        <v>0</v>
      </c>
      <c r="DP468" s="544">
        <f>'Report 5J'!$AA$64</f>
        <v>0</v>
      </c>
      <c r="DQ468" s="544">
        <f>'Report 5J'!$AA$65</f>
        <v>0</v>
      </c>
    </row>
    <row r="469" spans="2:121">
      <c r="B469" s="535" t="s">
        <v>669</v>
      </c>
      <c r="C469" s="536">
        <v>1</v>
      </c>
      <c r="D469" s="537" t="str">
        <f>'Information Input'!$M$14</f>
        <v xml:space="preserve">      -      </v>
      </c>
      <c r="E469" s="537" t="s">
        <v>135</v>
      </c>
      <c r="F469" s="538">
        <f t="shared" si="101"/>
        <v>43466</v>
      </c>
      <c r="G469" s="538">
        <f t="shared" si="102"/>
        <v>43555</v>
      </c>
      <c r="H469" s="538">
        <f>'Information Input'!$H$35</f>
        <v>43555</v>
      </c>
      <c r="I469" s="537" t="str">
        <f>'Information Input'!$J$22</f>
        <v>Quarterly</v>
      </c>
      <c r="J469" s="538">
        <f>'Information Input'!$H$30</f>
        <v>43555</v>
      </c>
      <c r="K469" s="537">
        <f>'Information Input'!$J$18</f>
        <v>2019</v>
      </c>
      <c r="L469" s="579" t="s">
        <v>104</v>
      </c>
      <c r="M469" s="540" t="s">
        <v>105</v>
      </c>
      <c r="N469" s="541" t="s">
        <v>103</v>
      </c>
      <c r="O469" s="542" t="s">
        <v>671</v>
      </c>
      <c r="P469" s="537">
        <v>33</v>
      </c>
      <c r="Q469" s="541" t="s">
        <v>175</v>
      </c>
      <c r="R469" s="541" t="s">
        <v>233</v>
      </c>
      <c r="S469" s="543">
        <f>'Report 1'!$AG$18</f>
        <v>0</v>
      </c>
      <c r="T469" s="544">
        <f>'Report 1'!$AG$53</f>
        <v>0</v>
      </c>
      <c r="U469" s="545">
        <f>'Report 1'!$AG$139</f>
        <v>0</v>
      </c>
      <c r="AL469" s="546" t="s">
        <v>669</v>
      </c>
      <c r="AM469" s="547">
        <v>2</v>
      </c>
      <c r="AN469" s="547" t="str">
        <f>'Information Input'!$M$14</f>
        <v xml:space="preserve">      -      </v>
      </c>
      <c r="AO469" s="547" t="s">
        <v>135</v>
      </c>
      <c r="AP469" s="538">
        <f t="shared" si="95"/>
        <v>43466</v>
      </c>
      <c r="AQ469" s="538">
        <f t="shared" si="96"/>
        <v>43555</v>
      </c>
      <c r="AR469" s="538">
        <f>'Information Input'!$H$35</f>
        <v>43555</v>
      </c>
      <c r="AS469" s="547" t="str">
        <f>'Information Input'!$J$22</f>
        <v>Quarterly</v>
      </c>
      <c r="AT469" s="538">
        <f>'Information Input'!$H$30</f>
        <v>43555</v>
      </c>
      <c r="AU469" s="547">
        <f>'Information Input'!$J$18</f>
        <v>2019</v>
      </c>
      <c r="AV469" s="547" t="s">
        <v>94</v>
      </c>
      <c r="AW469" s="547" t="s">
        <v>95</v>
      </c>
      <c r="AX469" s="547" t="s">
        <v>96</v>
      </c>
      <c r="AY469" s="548" t="s">
        <v>675</v>
      </c>
      <c r="AZ469" s="547">
        <v>48</v>
      </c>
      <c r="BA469" s="549" t="s">
        <v>190</v>
      </c>
      <c r="BB469" s="543" t="s">
        <v>239</v>
      </c>
      <c r="BC469" s="550">
        <f>'Report 2'!$H145</f>
        <v>0</v>
      </c>
      <c r="BD469" s="550">
        <f>'Report 2'!$I145</f>
        <v>0</v>
      </c>
      <c r="BE469" s="550">
        <f>'Report 2'!$J145</f>
        <v>0</v>
      </c>
      <c r="BF469" s="550">
        <f>'Report 2'!$K145</f>
        <v>0</v>
      </c>
      <c r="BG469" s="550">
        <f>'Report 2'!$L145</f>
        <v>0</v>
      </c>
      <c r="BH469" s="550">
        <f>'Report 2'!$M145</f>
        <v>0</v>
      </c>
      <c r="BI469" s="550">
        <f>'Report 2'!$N145</f>
        <v>0</v>
      </c>
      <c r="CC469" s="542" t="s">
        <v>669</v>
      </c>
      <c r="CD469" s="1014" t="s">
        <v>672</v>
      </c>
      <c r="CE469" s="1014" t="str">
        <f>'Information Input'!$M$14</f>
        <v xml:space="preserve">      -      </v>
      </c>
      <c r="CF469" s="551" t="s">
        <v>136</v>
      </c>
      <c r="CG469" s="552">
        <f t="shared" si="99"/>
        <v>43556</v>
      </c>
      <c r="CH469" s="552">
        <f t="shared" si="100"/>
        <v>43646</v>
      </c>
      <c r="CI469" s="552">
        <f>'Information Input'!$H$35</f>
        <v>43555</v>
      </c>
      <c r="CJ469" s="551" t="str">
        <f>'Information Input'!$J$22</f>
        <v>Quarterly</v>
      </c>
      <c r="CK469" s="552">
        <f>'Information Input'!$H$30</f>
        <v>43555</v>
      </c>
      <c r="CL469" s="551">
        <f>'Information Input'!$J$18</f>
        <v>2019</v>
      </c>
      <c r="CM469" s="551" t="s">
        <v>89</v>
      </c>
      <c r="CN469" s="1014" t="s">
        <v>90</v>
      </c>
      <c r="CO469" s="542" t="s">
        <v>91</v>
      </c>
      <c r="CP469" s="542" t="s">
        <v>671</v>
      </c>
      <c r="CQ469" s="551">
        <v>28</v>
      </c>
      <c r="CR469" s="542" t="s">
        <v>170</v>
      </c>
      <c r="CS469" s="542" t="s">
        <v>235</v>
      </c>
      <c r="CT469" s="1015">
        <f>'Report 1'!$D$18</f>
        <v>0</v>
      </c>
      <c r="CU469" s="1016">
        <f>SUMIF('Report 4A'!$G$16:$G$95,$CQ469,'Report 4A'!$L$16:$L$95)</f>
        <v>0</v>
      </c>
      <c r="CV469" s="1017">
        <f t="shared" si="94"/>
        <v>0</v>
      </c>
      <c r="CX469" s="546" t="s">
        <v>669</v>
      </c>
      <c r="CY469" s="537" t="s">
        <v>302</v>
      </c>
      <c r="CZ469" s="537" t="str">
        <f>'Information Input'!$M$14</f>
        <v xml:space="preserve">      -      </v>
      </c>
      <c r="DA469" s="538">
        <f>'Information Input'!$H$35</f>
        <v>43555</v>
      </c>
      <c r="DB469" s="537" t="str">
        <f>'Information Input'!$J$22</f>
        <v>Quarterly</v>
      </c>
      <c r="DC469" s="552">
        <f>'Information Input'!$H$30</f>
        <v>43555</v>
      </c>
      <c r="DD469" s="553" t="str">
        <f t="shared" si="97"/>
        <v>201702</v>
      </c>
      <c r="DE469" s="541" t="s">
        <v>91</v>
      </c>
      <c r="DF469" s="541" t="s">
        <v>684</v>
      </c>
      <c r="DG469" s="544">
        <f>'Report 5J'!$AB$55</f>
        <v>0</v>
      </c>
      <c r="DH469" s="550">
        <f>'Report 5J'!$AB$56</f>
        <v>0</v>
      </c>
      <c r="DI469" s="544">
        <f>'Report 5J'!$AB$57</f>
        <v>0</v>
      </c>
      <c r="DJ469" s="544">
        <f>'Report 5J'!$AB$58</f>
        <v>0</v>
      </c>
      <c r="DK469" s="544">
        <f>'Report 5J'!$AB$59</f>
        <v>0</v>
      </c>
      <c r="DL469" s="544">
        <f>'Report 5J'!$AB$60</f>
        <v>0</v>
      </c>
      <c r="DM469" s="544">
        <f>'Report 5J'!$AB$61</f>
        <v>0</v>
      </c>
      <c r="DN469" s="544">
        <f>'Report 5J'!$AB$62</f>
        <v>0</v>
      </c>
      <c r="DO469" s="544">
        <f>'Report 5J'!$AB$63</f>
        <v>0</v>
      </c>
      <c r="DP469" s="544">
        <f>'Report 5J'!$AB$64</f>
        <v>0</v>
      </c>
      <c r="DQ469" s="544">
        <f>'Report 5J'!$AB$65</f>
        <v>0</v>
      </c>
    </row>
    <row r="470" spans="2:121">
      <c r="B470" s="535" t="s">
        <v>669</v>
      </c>
      <c r="C470" s="536">
        <v>1</v>
      </c>
      <c r="D470" s="537" t="str">
        <f>'Information Input'!$M$14</f>
        <v xml:space="preserve">      -      </v>
      </c>
      <c r="E470" s="537" t="s">
        <v>135</v>
      </c>
      <c r="F470" s="538">
        <f t="shared" si="101"/>
        <v>43466</v>
      </c>
      <c r="G470" s="538">
        <f t="shared" si="102"/>
        <v>43555</v>
      </c>
      <c r="H470" s="538">
        <f>'Information Input'!$H$35</f>
        <v>43555</v>
      </c>
      <c r="I470" s="537" t="str">
        <f>'Information Input'!$J$22</f>
        <v>Quarterly</v>
      </c>
      <c r="J470" s="538">
        <f>'Information Input'!$H$30</f>
        <v>43555</v>
      </c>
      <c r="K470" s="537">
        <f>'Information Input'!$J$18</f>
        <v>2019</v>
      </c>
      <c r="L470" s="579" t="s">
        <v>104</v>
      </c>
      <c r="M470" s="540" t="s">
        <v>105</v>
      </c>
      <c r="N470" s="541" t="s">
        <v>103</v>
      </c>
      <c r="O470" s="542" t="s">
        <v>671</v>
      </c>
      <c r="P470" s="537">
        <v>34</v>
      </c>
      <c r="Q470" s="541" t="s">
        <v>176</v>
      </c>
      <c r="R470" s="541" t="s">
        <v>238</v>
      </c>
      <c r="S470" s="543">
        <f>'Report 1'!$AG$18</f>
        <v>0</v>
      </c>
      <c r="T470" s="544">
        <f>'Report 1'!$AG$54</f>
        <v>0</v>
      </c>
      <c r="U470" s="545">
        <f>'Report 1'!$AG$140</f>
        <v>0</v>
      </c>
      <c r="AL470" s="546" t="s">
        <v>669</v>
      </c>
      <c r="AM470" s="547">
        <v>2</v>
      </c>
      <c r="AN470" s="547" t="str">
        <f>'Information Input'!$M$14</f>
        <v xml:space="preserve">      -      </v>
      </c>
      <c r="AO470" s="547" t="s">
        <v>135</v>
      </c>
      <c r="AP470" s="538">
        <f t="shared" si="95"/>
        <v>43466</v>
      </c>
      <c r="AQ470" s="538">
        <f t="shared" si="96"/>
        <v>43555</v>
      </c>
      <c r="AR470" s="538">
        <f>'Information Input'!$H$35</f>
        <v>43555</v>
      </c>
      <c r="AS470" s="547" t="str">
        <f>'Information Input'!$J$22</f>
        <v>Quarterly</v>
      </c>
      <c r="AT470" s="538">
        <f>'Information Input'!$H$30</f>
        <v>43555</v>
      </c>
      <c r="AU470" s="547">
        <f>'Information Input'!$J$18</f>
        <v>2019</v>
      </c>
      <c r="AV470" s="547" t="s">
        <v>94</v>
      </c>
      <c r="AW470" s="547" t="s">
        <v>95</v>
      </c>
      <c r="AX470" s="547" t="s">
        <v>96</v>
      </c>
      <c r="AY470" s="548" t="s">
        <v>675</v>
      </c>
      <c r="AZ470" s="547">
        <v>49</v>
      </c>
      <c r="BA470" s="549" t="s">
        <v>191</v>
      </c>
      <c r="BB470" s="543" t="s">
        <v>239</v>
      </c>
      <c r="BC470" s="550">
        <f>'Report 2'!$H146</f>
        <v>0</v>
      </c>
      <c r="BD470" s="550">
        <f>'Report 2'!$I146</f>
        <v>0</v>
      </c>
      <c r="BE470" s="550">
        <f>'Report 2'!$J146</f>
        <v>0</v>
      </c>
      <c r="BF470" s="550">
        <f>'Report 2'!$K146</f>
        <v>0</v>
      </c>
      <c r="BG470" s="550">
        <f>'Report 2'!$L146</f>
        <v>0</v>
      </c>
      <c r="BH470" s="550">
        <f>'Report 2'!$M146</f>
        <v>0</v>
      </c>
      <c r="BI470" s="550">
        <f>'Report 2'!$N146</f>
        <v>0</v>
      </c>
      <c r="CC470" s="542" t="s">
        <v>669</v>
      </c>
      <c r="CD470" s="1014" t="s">
        <v>672</v>
      </c>
      <c r="CE470" s="1014" t="str">
        <f>'Information Input'!$M$14</f>
        <v xml:space="preserve">      -      </v>
      </c>
      <c r="CF470" s="551" t="s">
        <v>136</v>
      </c>
      <c r="CG470" s="552">
        <f t="shared" si="99"/>
        <v>43556</v>
      </c>
      <c r="CH470" s="552">
        <f t="shared" si="100"/>
        <v>43646</v>
      </c>
      <c r="CI470" s="552">
        <f>'Information Input'!$H$35</f>
        <v>43555</v>
      </c>
      <c r="CJ470" s="551" t="str">
        <f>'Information Input'!$J$22</f>
        <v>Quarterly</v>
      </c>
      <c r="CK470" s="552">
        <f>'Information Input'!$H$30</f>
        <v>43555</v>
      </c>
      <c r="CL470" s="551">
        <f>'Information Input'!$J$18</f>
        <v>2019</v>
      </c>
      <c r="CM470" s="551" t="s">
        <v>89</v>
      </c>
      <c r="CN470" s="1014" t="s">
        <v>90</v>
      </c>
      <c r="CO470" s="542" t="s">
        <v>91</v>
      </c>
      <c r="CP470" s="542" t="s">
        <v>671</v>
      </c>
      <c r="CQ470" s="551">
        <v>29</v>
      </c>
      <c r="CR470" s="542" t="s">
        <v>171</v>
      </c>
      <c r="CS470" s="542" t="s">
        <v>238</v>
      </c>
      <c r="CT470" s="1015">
        <f>'Report 1'!$D$18</f>
        <v>0</v>
      </c>
      <c r="CU470" s="1016">
        <f>SUMIF('Report 4A'!$G$16:$G$95,$CQ470,'Report 4A'!$L$16:$L$95)</f>
        <v>0</v>
      </c>
      <c r="CV470" s="1017">
        <f t="shared" si="94"/>
        <v>0</v>
      </c>
      <c r="CX470" s="546" t="s">
        <v>669</v>
      </c>
      <c r="CY470" s="537" t="s">
        <v>302</v>
      </c>
      <c r="CZ470" s="537" t="str">
        <f>'Information Input'!$M$14</f>
        <v xml:space="preserve">      -      </v>
      </c>
      <c r="DA470" s="538">
        <f>'Information Input'!$H$35</f>
        <v>43555</v>
      </c>
      <c r="DB470" s="537" t="str">
        <f>'Information Input'!$J$22</f>
        <v>Quarterly</v>
      </c>
      <c r="DC470" s="552">
        <f>'Information Input'!$H$30</f>
        <v>43555</v>
      </c>
      <c r="DD470" s="553" t="str">
        <f t="shared" si="97"/>
        <v>201701</v>
      </c>
      <c r="DE470" s="541" t="s">
        <v>91</v>
      </c>
      <c r="DF470" s="541" t="s">
        <v>684</v>
      </c>
      <c r="DG470" s="544">
        <f>'Report 5J'!$AC$55</f>
        <v>0</v>
      </c>
      <c r="DH470" s="550">
        <f>'Report 5J'!$AC$56</f>
        <v>0</v>
      </c>
      <c r="DI470" s="544">
        <f>'Report 5J'!$AC$57</f>
        <v>0</v>
      </c>
      <c r="DJ470" s="544">
        <f>'Report 5J'!$AC$58</f>
        <v>0</v>
      </c>
      <c r="DK470" s="544">
        <f>'Report 5J'!$AC$59</f>
        <v>0</v>
      </c>
      <c r="DL470" s="544">
        <f>'Report 5J'!$AC$60</f>
        <v>0</v>
      </c>
      <c r="DM470" s="544">
        <f>'Report 5J'!$AC$61</f>
        <v>0</v>
      </c>
      <c r="DN470" s="544">
        <f>'Report 5J'!$AC$62</f>
        <v>0</v>
      </c>
      <c r="DO470" s="544">
        <f>'Report 5J'!$AC$63</f>
        <v>0</v>
      </c>
      <c r="DP470" s="544">
        <f>'Report 5J'!$AC$64</f>
        <v>0</v>
      </c>
      <c r="DQ470" s="544">
        <f>'Report 5J'!$AC$65</f>
        <v>0</v>
      </c>
    </row>
    <row r="471" spans="2:121">
      <c r="B471" s="535" t="s">
        <v>669</v>
      </c>
      <c r="C471" s="536">
        <v>1</v>
      </c>
      <c r="D471" s="537" t="str">
        <f>'Information Input'!$M$14</f>
        <v xml:space="preserve">      -      </v>
      </c>
      <c r="E471" s="537" t="s">
        <v>135</v>
      </c>
      <c r="F471" s="538">
        <f t="shared" si="101"/>
        <v>43466</v>
      </c>
      <c r="G471" s="538">
        <f t="shared" si="102"/>
        <v>43555</v>
      </c>
      <c r="H471" s="538">
        <f>'Information Input'!$H$35</f>
        <v>43555</v>
      </c>
      <c r="I471" s="537" t="str">
        <f>'Information Input'!$J$22</f>
        <v>Quarterly</v>
      </c>
      <c r="J471" s="538">
        <f>'Information Input'!$H$30</f>
        <v>43555</v>
      </c>
      <c r="K471" s="537">
        <f>'Information Input'!$J$18</f>
        <v>2019</v>
      </c>
      <c r="L471" s="579" t="s">
        <v>104</v>
      </c>
      <c r="M471" s="540" t="s">
        <v>105</v>
      </c>
      <c r="N471" s="541" t="s">
        <v>103</v>
      </c>
      <c r="O471" s="542" t="s">
        <v>671</v>
      </c>
      <c r="P471" s="537">
        <v>35</v>
      </c>
      <c r="Q471" s="541" t="s">
        <v>177</v>
      </c>
      <c r="R471" s="541" t="s">
        <v>235</v>
      </c>
      <c r="S471" s="543">
        <f>'Report 1'!$AG$18</f>
        <v>0</v>
      </c>
      <c r="T471" s="544">
        <f>'Report 1'!$AG$55</f>
        <v>0</v>
      </c>
      <c r="U471" s="545">
        <f>'Report 1'!$AG$141</f>
        <v>0</v>
      </c>
      <c r="AL471" s="546" t="s">
        <v>669</v>
      </c>
      <c r="AM471" s="547">
        <v>2</v>
      </c>
      <c r="AN471" s="547" t="str">
        <f>'Information Input'!$M$14</f>
        <v xml:space="preserve">      -      </v>
      </c>
      <c r="AO471" s="547" t="s">
        <v>135</v>
      </c>
      <c r="AP471" s="538">
        <f t="shared" si="95"/>
        <v>43466</v>
      </c>
      <c r="AQ471" s="538">
        <f t="shared" si="96"/>
        <v>43555</v>
      </c>
      <c r="AR471" s="538">
        <f>'Information Input'!$H$35</f>
        <v>43555</v>
      </c>
      <c r="AS471" s="547" t="str">
        <f>'Information Input'!$J$22</f>
        <v>Quarterly</v>
      </c>
      <c r="AT471" s="538">
        <f>'Information Input'!$H$30</f>
        <v>43555</v>
      </c>
      <c r="AU471" s="547">
        <f>'Information Input'!$J$18</f>
        <v>2019</v>
      </c>
      <c r="AV471" s="547" t="s">
        <v>94</v>
      </c>
      <c r="AW471" s="547" t="s">
        <v>95</v>
      </c>
      <c r="AX471" s="547" t="s">
        <v>96</v>
      </c>
      <c r="AY471" s="548" t="s">
        <v>675</v>
      </c>
      <c r="AZ471" s="547">
        <v>50</v>
      </c>
      <c r="BA471" s="549" t="s">
        <v>192</v>
      </c>
      <c r="BB471" s="543" t="s">
        <v>239</v>
      </c>
      <c r="BC471" s="550">
        <f>'Report 2'!$H147</f>
        <v>0</v>
      </c>
      <c r="BD471" s="550">
        <f>'Report 2'!$I147</f>
        <v>0</v>
      </c>
      <c r="BE471" s="550">
        <f>'Report 2'!$J147</f>
        <v>0</v>
      </c>
      <c r="BF471" s="550">
        <f>'Report 2'!$K147</f>
        <v>0</v>
      </c>
      <c r="BG471" s="550">
        <f>'Report 2'!$L147</f>
        <v>0</v>
      </c>
      <c r="BH471" s="550">
        <f>'Report 2'!$M147</f>
        <v>0</v>
      </c>
      <c r="BI471" s="550">
        <f>'Report 2'!$N147</f>
        <v>0</v>
      </c>
      <c r="CC471" s="542" t="s">
        <v>669</v>
      </c>
      <c r="CD471" s="1014" t="s">
        <v>672</v>
      </c>
      <c r="CE471" s="1014" t="str">
        <f>'Information Input'!$M$14</f>
        <v xml:space="preserve">      -      </v>
      </c>
      <c r="CF471" s="551" t="s">
        <v>136</v>
      </c>
      <c r="CG471" s="552">
        <f t="shared" si="99"/>
        <v>43556</v>
      </c>
      <c r="CH471" s="552">
        <f t="shared" si="100"/>
        <v>43646</v>
      </c>
      <c r="CI471" s="552">
        <f>'Information Input'!$H$35</f>
        <v>43555</v>
      </c>
      <c r="CJ471" s="551" t="str">
        <f>'Information Input'!$J$22</f>
        <v>Quarterly</v>
      </c>
      <c r="CK471" s="552">
        <f>'Information Input'!$H$30</f>
        <v>43555</v>
      </c>
      <c r="CL471" s="551">
        <f>'Information Input'!$J$18</f>
        <v>2019</v>
      </c>
      <c r="CM471" s="551" t="s">
        <v>89</v>
      </c>
      <c r="CN471" s="1014" t="s">
        <v>90</v>
      </c>
      <c r="CO471" s="542" t="s">
        <v>91</v>
      </c>
      <c r="CP471" s="542" t="s">
        <v>671</v>
      </c>
      <c r="CQ471" s="551">
        <v>30</v>
      </c>
      <c r="CR471" s="542" t="s">
        <v>172</v>
      </c>
      <c r="CS471" s="542" t="s">
        <v>238</v>
      </c>
      <c r="CT471" s="1015">
        <f>'Report 1'!$D$18</f>
        <v>0</v>
      </c>
      <c r="CU471" s="1016">
        <f>SUMIF('Report 4A'!$G$16:$G$95,$CQ471,'Report 4A'!$L$16:$L$95)</f>
        <v>0</v>
      </c>
      <c r="CV471" s="1017">
        <f t="shared" si="94"/>
        <v>0</v>
      </c>
      <c r="CX471" s="546" t="s">
        <v>669</v>
      </c>
      <c r="CY471" s="537" t="s">
        <v>302</v>
      </c>
      <c r="CZ471" s="537" t="str">
        <f>'Information Input'!$M$14</f>
        <v xml:space="preserve">      -      </v>
      </c>
      <c r="DA471" s="538">
        <f>'Information Input'!$H$35</f>
        <v>43555</v>
      </c>
      <c r="DB471" s="537" t="str">
        <f>'Information Input'!$J$22</f>
        <v>Quarterly</v>
      </c>
      <c r="DC471" s="552">
        <f>'Information Input'!$H$30</f>
        <v>43555</v>
      </c>
      <c r="DD471" s="553" t="str">
        <f t="shared" si="97"/>
        <v>201612</v>
      </c>
      <c r="DE471" s="541" t="s">
        <v>91</v>
      </c>
      <c r="DF471" s="541" t="s">
        <v>684</v>
      </c>
      <c r="DG471" s="544">
        <f>'Report 5J'!$AD$55</f>
        <v>0</v>
      </c>
      <c r="DH471" s="550">
        <f>'Report 5J'!$AD$56</f>
        <v>0</v>
      </c>
      <c r="DI471" s="544">
        <f>'Report 5J'!$AD$57</f>
        <v>0</v>
      </c>
      <c r="DJ471" s="544">
        <f>'Report 5J'!$AD$58</f>
        <v>0</v>
      </c>
      <c r="DK471" s="544">
        <f>'Report 5J'!$AD$59</f>
        <v>0</v>
      </c>
      <c r="DL471" s="544">
        <f>'Report 5J'!$AD$60</f>
        <v>0</v>
      </c>
      <c r="DM471" s="544">
        <f>'Report 5J'!$AD$61</f>
        <v>0</v>
      </c>
      <c r="DN471" s="544">
        <f>'Report 5J'!$AD$62</f>
        <v>0</v>
      </c>
      <c r="DO471" s="544">
        <f>'Report 5J'!$AD$63</f>
        <v>0</v>
      </c>
      <c r="DP471" s="544">
        <f>'Report 5J'!$AD$64</f>
        <v>0</v>
      </c>
      <c r="DQ471" s="544">
        <f>'Report 5J'!$AD$65</f>
        <v>0</v>
      </c>
    </row>
    <row r="472" spans="2:121">
      <c r="B472" s="535" t="s">
        <v>669</v>
      </c>
      <c r="C472" s="536">
        <v>1</v>
      </c>
      <c r="D472" s="537" t="str">
        <f>'Information Input'!$M$14</f>
        <v xml:space="preserve">      -      </v>
      </c>
      <c r="E472" s="537" t="s">
        <v>135</v>
      </c>
      <c r="F472" s="538">
        <f t="shared" si="101"/>
        <v>43466</v>
      </c>
      <c r="G472" s="538">
        <f t="shared" si="102"/>
        <v>43555</v>
      </c>
      <c r="H472" s="538">
        <f>'Information Input'!$H$35</f>
        <v>43555</v>
      </c>
      <c r="I472" s="537" t="str">
        <f>'Information Input'!$J$22</f>
        <v>Quarterly</v>
      </c>
      <c r="J472" s="538">
        <f>'Information Input'!$H$30</f>
        <v>43555</v>
      </c>
      <c r="K472" s="537">
        <f>'Information Input'!$J$18</f>
        <v>2019</v>
      </c>
      <c r="L472" s="579" t="s">
        <v>104</v>
      </c>
      <c r="M472" s="540" t="s">
        <v>105</v>
      </c>
      <c r="N472" s="541" t="s">
        <v>103</v>
      </c>
      <c r="O472" s="542" t="s">
        <v>671</v>
      </c>
      <c r="P472" s="537">
        <v>36</v>
      </c>
      <c r="Q472" s="541" t="s">
        <v>178</v>
      </c>
      <c r="R472" s="541" t="s">
        <v>235</v>
      </c>
      <c r="S472" s="543">
        <f>'Report 1'!$AG$18</f>
        <v>0</v>
      </c>
      <c r="T472" s="544">
        <f>'Report 1'!$AG$56</f>
        <v>0</v>
      </c>
      <c r="U472" s="545">
        <f>'Report 1'!$AG$142</f>
        <v>0</v>
      </c>
      <c r="AL472" s="546" t="s">
        <v>669</v>
      </c>
      <c r="AM472" s="547">
        <v>2</v>
      </c>
      <c r="AN472" s="547" t="str">
        <f>'Information Input'!$M$14</f>
        <v xml:space="preserve">      -      </v>
      </c>
      <c r="AO472" s="547" t="s">
        <v>135</v>
      </c>
      <c r="AP472" s="538">
        <f t="shared" si="95"/>
        <v>43466</v>
      </c>
      <c r="AQ472" s="538">
        <f t="shared" si="96"/>
        <v>43555</v>
      </c>
      <c r="AR472" s="538">
        <f>'Information Input'!$H$35</f>
        <v>43555</v>
      </c>
      <c r="AS472" s="547" t="str">
        <f>'Information Input'!$J$22</f>
        <v>Quarterly</v>
      </c>
      <c r="AT472" s="538">
        <f>'Information Input'!$H$30</f>
        <v>43555</v>
      </c>
      <c r="AU472" s="547">
        <f>'Information Input'!$J$18</f>
        <v>2019</v>
      </c>
      <c r="AV472" s="547" t="s">
        <v>94</v>
      </c>
      <c r="AW472" s="547" t="s">
        <v>95</v>
      </c>
      <c r="AX472" s="547" t="s">
        <v>96</v>
      </c>
      <c r="AY472" s="548" t="s">
        <v>675</v>
      </c>
      <c r="AZ472" s="547">
        <v>51</v>
      </c>
      <c r="BA472" s="549" t="s">
        <v>193</v>
      </c>
      <c r="BB472" s="543" t="s">
        <v>239</v>
      </c>
      <c r="BC472" s="550">
        <f>'Report 2'!$H148</f>
        <v>0</v>
      </c>
      <c r="BD472" s="550">
        <f>'Report 2'!$I148</f>
        <v>0</v>
      </c>
      <c r="BE472" s="550">
        <f>'Report 2'!$J148</f>
        <v>0</v>
      </c>
      <c r="BF472" s="550">
        <f>'Report 2'!$K148</f>
        <v>0</v>
      </c>
      <c r="BG472" s="550">
        <f>'Report 2'!$L148</f>
        <v>0</v>
      </c>
      <c r="BH472" s="550">
        <f>'Report 2'!$M148</f>
        <v>0</v>
      </c>
      <c r="BI472" s="550">
        <f>'Report 2'!$N148</f>
        <v>0</v>
      </c>
      <c r="CC472" s="542" t="s">
        <v>669</v>
      </c>
      <c r="CD472" s="1014" t="s">
        <v>672</v>
      </c>
      <c r="CE472" s="1014" t="str">
        <f>'Information Input'!$M$14</f>
        <v xml:space="preserve">      -      </v>
      </c>
      <c r="CF472" s="551" t="s">
        <v>136</v>
      </c>
      <c r="CG472" s="552">
        <f t="shared" si="99"/>
        <v>43556</v>
      </c>
      <c r="CH472" s="552">
        <f t="shared" si="100"/>
        <v>43646</v>
      </c>
      <c r="CI472" s="552">
        <f>'Information Input'!$H$35</f>
        <v>43555</v>
      </c>
      <c r="CJ472" s="551" t="str">
        <f>'Information Input'!$J$22</f>
        <v>Quarterly</v>
      </c>
      <c r="CK472" s="552">
        <f>'Information Input'!$H$30</f>
        <v>43555</v>
      </c>
      <c r="CL472" s="551">
        <f>'Information Input'!$J$18</f>
        <v>2019</v>
      </c>
      <c r="CM472" s="551" t="s">
        <v>89</v>
      </c>
      <c r="CN472" s="1014" t="s">
        <v>90</v>
      </c>
      <c r="CO472" s="542" t="s">
        <v>91</v>
      </c>
      <c r="CP472" s="542" t="s">
        <v>671</v>
      </c>
      <c r="CQ472" s="551">
        <v>31</v>
      </c>
      <c r="CR472" s="542" t="s">
        <v>173</v>
      </c>
      <c r="CS472" s="542" t="s">
        <v>233</v>
      </c>
      <c r="CT472" s="1015">
        <f>'Report 1'!$D$18</f>
        <v>0</v>
      </c>
      <c r="CU472" s="1016">
        <f>SUMIF('Report 4A'!$G$16:$G$95,$CQ472,'Report 4A'!$L$16:$L$95)</f>
        <v>0</v>
      </c>
      <c r="CV472" s="1017">
        <f t="shared" si="94"/>
        <v>0</v>
      </c>
      <c r="CX472" s="546" t="s">
        <v>669</v>
      </c>
      <c r="CY472" s="537" t="s">
        <v>302</v>
      </c>
      <c r="CZ472" s="537" t="str">
        <f>'Information Input'!$M$14</f>
        <v xml:space="preserve">      -      </v>
      </c>
      <c r="DA472" s="538">
        <f>'Information Input'!$H$35</f>
        <v>43555</v>
      </c>
      <c r="DB472" s="537" t="str">
        <f>'Information Input'!$J$22</f>
        <v>Quarterly</v>
      </c>
      <c r="DC472" s="552">
        <f>'Information Input'!$H$30</f>
        <v>43555</v>
      </c>
      <c r="DD472" s="553" t="str">
        <f t="shared" si="97"/>
        <v>201611</v>
      </c>
      <c r="DE472" s="541" t="s">
        <v>91</v>
      </c>
      <c r="DF472" s="541" t="s">
        <v>684</v>
      </c>
      <c r="DG472" s="544">
        <f>'Report 5J'!$AE$55</f>
        <v>0</v>
      </c>
      <c r="DH472" s="550">
        <f>'Report 5J'!$AE$56</f>
        <v>0</v>
      </c>
      <c r="DI472" s="544">
        <f>'Report 5J'!$AE$57</f>
        <v>0</v>
      </c>
      <c r="DJ472" s="544">
        <f>'Report 5J'!$AE$58</f>
        <v>0</v>
      </c>
      <c r="DK472" s="544">
        <f>'Report 5J'!$AE$59</f>
        <v>0</v>
      </c>
      <c r="DL472" s="544">
        <f>'Report 5J'!$AE$60</f>
        <v>0</v>
      </c>
      <c r="DM472" s="544">
        <f>'Report 5J'!$AE$61</f>
        <v>0</v>
      </c>
      <c r="DN472" s="544">
        <f>'Report 5J'!$AE$62</f>
        <v>0</v>
      </c>
      <c r="DO472" s="544">
        <f>'Report 5J'!$AE$63</f>
        <v>0</v>
      </c>
      <c r="DP472" s="544">
        <f>'Report 5J'!$AE$64</f>
        <v>0</v>
      </c>
      <c r="DQ472" s="544">
        <f>'Report 5J'!$AE$65</f>
        <v>0</v>
      </c>
    </row>
    <row r="473" spans="2:121">
      <c r="B473" s="535" t="s">
        <v>669</v>
      </c>
      <c r="C473" s="536">
        <v>1</v>
      </c>
      <c r="D473" s="537" t="str">
        <f>'Information Input'!$M$14</f>
        <v xml:space="preserve">      -      </v>
      </c>
      <c r="E473" s="537" t="s">
        <v>135</v>
      </c>
      <c r="F473" s="538">
        <f t="shared" si="101"/>
        <v>43466</v>
      </c>
      <c r="G473" s="538">
        <f t="shared" si="102"/>
        <v>43555</v>
      </c>
      <c r="H473" s="538">
        <f>'Information Input'!$H$35</f>
        <v>43555</v>
      </c>
      <c r="I473" s="537" t="str">
        <f>'Information Input'!$J$22</f>
        <v>Quarterly</v>
      </c>
      <c r="J473" s="538">
        <f>'Information Input'!$H$30</f>
        <v>43555</v>
      </c>
      <c r="K473" s="537">
        <f>'Information Input'!$J$18</f>
        <v>2019</v>
      </c>
      <c r="L473" s="579" t="s">
        <v>104</v>
      </c>
      <c r="M473" s="540" t="s">
        <v>105</v>
      </c>
      <c r="N473" s="541" t="s">
        <v>103</v>
      </c>
      <c r="O473" s="542" t="s">
        <v>671</v>
      </c>
      <c r="P473" s="537">
        <v>37</v>
      </c>
      <c r="Q473" s="541" t="s">
        <v>179</v>
      </c>
      <c r="R473" s="541" t="s">
        <v>231</v>
      </c>
      <c r="S473" s="543">
        <f>'Report 1'!$AG$18</f>
        <v>0</v>
      </c>
      <c r="T473" s="544">
        <f>'Report 1'!$AG$57</f>
        <v>0</v>
      </c>
      <c r="U473" s="545">
        <f>'Report 1'!$AG$143</f>
        <v>0</v>
      </c>
      <c r="AL473" s="557" t="s">
        <v>669</v>
      </c>
      <c r="AM473" s="558">
        <v>2</v>
      </c>
      <c r="AN473" s="558" t="str">
        <f>'Information Input'!$M$14</f>
        <v xml:space="preserve">      -      </v>
      </c>
      <c r="AO473" s="558" t="s">
        <v>135</v>
      </c>
      <c r="AP473" s="559">
        <f t="shared" si="95"/>
        <v>43466</v>
      </c>
      <c r="AQ473" s="559">
        <f t="shared" si="96"/>
        <v>43555</v>
      </c>
      <c r="AR473" s="559">
        <f>'Information Input'!$H$35</f>
        <v>43555</v>
      </c>
      <c r="AS473" s="558" t="str">
        <f>'Information Input'!$J$22</f>
        <v>Quarterly</v>
      </c>
      <c r="AT473" s="559">
        <f>'Information Input'!$H$30</f>
        <v>43555</v>
      </c>
      <c r="AU473" s="558">
        <f>'Information Input'!$J$18</f>
        <v>2019</v>
      </c>
      <c r="AV473" s="558" t="s">
        <v>94</v>
      </c>
      <c r="AW473" s="558" t="s">
        <v>95</v>
      </c>
      <c r="AX473" s="558" t="s">
        <v>96</v>
      </c>
      <c r="AY473" s="572" t="s">
        <v>674</v>
      </c>
      <c r="AZ473" s="558">
        <v>52</v>
      </c>
      <c r="BA473" s="557" t="s">
        <v>194</v>
      </c>
      <c r="BB473" s="560" t="s">
        <v>239</v>
      </c>
      <c r="BC473" s="569">
        <f>'Report 2'!$H149</f>
        <v>0</v>
      </c>
      <c r="BD473" s="569">
        <f>'Report 2'!$I149</f>
        <v>0</v>
      </c>
      <c r="BE473" s="569">
        <f>'Report 2'!$J149</f>
        <v>0</v>
      </c>
      <c r="BF473" s="569">
        <f>'Report 2'!$K149</f>
        <v>0</v>
      </c>
      <c r="BG473" s="569">
        <f>'Report 2'!$L149</f>
        <v>0</v>
      </c>
      <c r="BH473" s="569">
        <f>'Report 2'!$M149</f>
        <v>0</v>
      </c>
      <c r="BI473" s="569">
        <f>'Report 2'!$N149</f>
        <v>0</v>
      </c>
      <c r="CC473" s="542" t="s">
        <v>669</v>
      </c>
      <c r="CD473" s="1014" t="s">
        <v>672</v>
      </c>
      <c r="CE473" s="1014" t="str">
        <f>'Information Input'!$M$14</f>
        <v xml:space="preserve">      -      </v>
      </c>
      <c r="CF473" s="551" t="s">
        <v>136</v>
      </c>
      <c r="CG473" s="552">
        <f t="shared" si="99"/>
        <v>43556</v>
      </c>
      <c r="CH473" s="552">
        <f t="shared" si="100"/>
        <v>43646</v>
      </c>
      <c r="CI473" s="552">
        <f>'Information Input'!$H$35</f>
        <v>43555</v>
      </c>
      <c r="CJ473" s="551" t="str">
        <f>'Information Input'!$J$22</f>
        <v>Quarterly</v>
      </c>
      <c r="CK473" s="552">
        <f>'Information Input'!$H$30</f>
        <v>43555</v>
      </c>
      <c r="CL473" s="551">
        <f>'Information Input'!$J$18</f>
        <v>2019</v>
      </c>
      <c r="CM473" s="551" t="s">
        <v>89</v>
      </c>
      <c r="CN473" s="1014" t="s">
        <v>90</v>
      </c>
      <c r="CO473" s="542" t="s">
        <v>91</v>
      </c>
      <c r="CP473" s="542" t="s">
        <v>671</v>
      </c>
      <c r="CQ473" s="551">
        <v>32</v>
      </c>
      <c r="CR473" s="542" t="s">
        <v>174</v>
      </c>
      <c r="CS473" s="542" t="s">
        <v>238</v>
      </c>
      <c r="CT473" s="1015">
        <f>'Report 1'!$D$18</f>
        <v>0</v>
      </c>
      <c r="CU473" s="1016">
        <f>SUMIF('Report 4A'!$G$16:$G$95,$CQ473,'Report 4A'!$L$16:$L$95)</f>
        <v>0</v>
      </c>
      <c r="CV473" s="1017">
        <f t="shared" si="94"/>
        <v>0</v>
      </c>
      <c r="CX473" s="546" t="s">
        <v>669</v>
      </c>
      <c r="CY473" s="537" t="s">
        <v>302</v>
      </c>
      <c r="CZ473" s="537" t="str">
        <f>'Information Input'!$M$14</f>
        <v xml:space="preserve">      -      </v>
      </c>
      <c r="DA473" s="538">
        <f>'Information Input'!$H$35</f>
        <v>43555</v>
      </c>
      <c r="DB473" s="537" t="str">
        <f>'Information Input'!$J$22</f>
        <v>Quarterly</v>
      </c>
      <c r="DC473" s="552">
        <f>'Information Input'!$H$30</f>
        <v>43555</v>
      </c>
      <c r="DD473" s="553" t="str">
        <f t="shared" si="97"/>
        <v>201610</v>
      </c>
      <c r="DE473" s="541" t="s">
        <v>91</v>
      </c>
      <c r="DF473" s="541" t="s">
        <v>684</v>
      </c>
      <c r="DG473" s="544">
        <f>'Report 5J'!$AF$55</f>
        <v>0</v>
      </c>
      <c r="DH473" s="550">
        <f>'Report 5J'!$AF$56</f>
        <v>0</v>
      </c>
      <c r="DI473" s="544">
        <f>'Report 5J'!$AF$57</f>
        <v>0</v>
      </c>
      <c r="DJ473" s="544">
        <f>'Report 5J'!$AF$58</f>
        <v>0</v>
      </c>
      <c r="DK473" s="544">
        <f>'Report 5J'!$AF$59</f>
        <v>0</v>
      </c>
      <c r="DL473" s="544">
        <f>'Report 5J'!$AF$60</f>
        <v>0</v>
      </c>
      <c r="DM473" s="544">
        <f>'Report 5J'!$AF$61</f>
        <v>0</v>
      </c>
      <c r="DN473" s="544">
        <f>'Report 5J'!$AF$62</f>
        <v>0</v>
      </c>
      <c r="DO473" s="544">
        <f>'Report 5J'!$AF$63</f>
        <v>0</v>
      </c>
      <c r="DP473" s="544">
        <f>'Report 5J'!$AF$64</f>
        <v>0</v>
      </c>
      <c r="DQ473" s="544">
        <f>'Report 5J'!$AF$65</f>
        <v>0</v>
      </c>
    </row>
    <row r="474" spans="2:121">
      <c r="B474" s="535" t="s">
        <v>669</v>
      </c>
      <c r="C474" s="536">
        <v>1</v>
      </c>
      <c r="D474" s="537" t="str">
        <f>'Information Input'!$M$14</f>
        <v xml:space="preserve">      -      </v>
      </c>
      <c r="E474" s="537" t="s">
        <v>135</v>
      </c>
      <c r="F474" s="538">
        <f t="shared" si="101"/>
        <v>43466</v>
      </c>
      <c r="G474" s="538">
        <f t="shared" si="102"/>
        <v>43555</v>
      </c>
      <c r="H474" s="538">
        <f>'Information Input'!$H$35</f>
        <v>43555</v>
      </c>
      <c r="I474" s="537" t="str">
        <f>'Information Input'!$J$22</f>
        <v>Quarterly</v>
      </c>
      <c r="J474" s="538">
        <f>'Information Input'!$H$30</f>
        <v>43555</v>
      </c>
      <c r="K474" s="537">
        <f>'Information Input'!$J$18</f>
        <v>2019</v>
      </c>
      <c r="L474" s="579" t="s">
        <v>104</v>
      </c>
      <c r="M474" s="540" t="s">
        <v>105</v>
      </c>
      <c r="N474" s="541" t="s">
        <v>103</v>
      </c>
      <c r="O474" s="542" t="s">
        <v>671</v>
      </c>
      <c r="P474" s="537">
        <v>38</v>
      </c>
      <c r="Q474" s="541" t="s">
        <v>180</v>
      </c>
      <c r="R474" s="541" t="s">
        <v>233</v>
      </c>
      <c r="S474" s="543">
        <f>'Report 1'!$AG$18</f>
        <v>0</v>
      </c>
      <c r="T474" s="544">
        <f>'Report 1'!$AG$58</f>
        <v>0</v>
      </c>
      <c r="U474" s="545">
        <f>'Report 1'!$AG$144</f>
        <v>0</v>
      </c>
      <c r="AL474" s="522" t="s">
        <v>669</v>
      </c>
      <c r="AM474" s="517">
        <v>2</v>
      </c>
      <c r="AN474" s="517" t="str">
        <f>'Information Input'!$M$14</f>
        <v xml:space="preserve">      -      </v>
      </c>
      <c r="AO474" s="517" t="s">
        <v>136</v>
      </c>
      <c r="AP474" s="518">
        <f>DATE(AU474,4,1)</f>
        <v>43556</v>
      </c>
      <c r="AQ474" s="518">
        <f t="shared" ref="AQ474:AQ515" si="103">DATE(AU474,6,30)</f>
        <v>43646</v>
      </c>
      <c r="AR474" s="519">
        <f>'Information Input'!$H$35</f>
        <v>43555</v>
      </c>
      <c r="AS474" s="517" t="str">
        <f>'Information Input'!$J$22</f>
        <v>Quarterly</v>
      </c>
      <c r="AT474" s="519">
        <f>'Information Input'!$H$30</f>
        <v>43555</v>
      </c>
      <c r="AU474" s="517">
        <f>'Information Input'!$J$18</f>
        <v>2019</v>
      </c>
      <c r="AV474" s="517" t="s">
        <v>94</v>
      </c>
      <c r="AW474" s="517" t="s">
        <v>95</v>
      </c>
      <c r="AX474" s="528" t="s">
        <v>96</v>
      </c>
      <c r="AY474" s="529" t="s">
        <v>671</v>
      </c>
      <c r="AZ474" s="528">
        <v>11</v>
      </c>
      <c r="BA474" s="530" t="s">
        <v>153</v>
      </c>
      <c r="BB474" s="524" t="s">
        <v>231</v>
      </c>
      <c r="BC474" s="531">
        <f>'Report 2'!$O108</f>
        <v>0</v>
      </c>
      <c r="BD474" s="531">
        <f>'Report 2'!$P108</f>
        <v>0</v>
      </c>
      <c r="BE474" s="531">
        <f>'Report 2'!$Q108</f>
        <v>0</v>
      </c>
      <c r="BF474" s="531">
        <f>'Report 2'!$R108</f>
        <v>0</v>
      </c>
      <c r="BG474" s="531">
        <f>'Report 2'!$S108</f>
        <v>0</v>
      </c>
      <c r="BH474" s="531">
        <f>'Report 2'!$T108</f>
        <v>0</v>
      </c>
      <c r="BI474" s="531">
        <f>'Report 2'!$U108</f>
        <v>0</v>
      </c>
      <c r="CC474" s="542" t="s">
        <v>669</v>
      </c>
      <c r="CD474" s="1014" t="s">
        <v>672</v>
      </c>
      <c r="CE474" s="1014" t="str">
        <f>'Information Input'!$M$14</f>
        <v xml:space="preserve">      -      </v>
      </c>
      <c r="CF474" s="551" t="s">
        <v>136</v>
      </c>
      <c r="CG474" s="552">
        <f t="shared" si="99"/>
        <v>43556</v>
      </c>
      <c r="CH474" s="552">
        <f t="shared" si="100"/>
        <v>43646</v>
      </c>
      <c r="CI474" s="552">
        <f>'Information Input'!$H$35</f>
        <v>43555</v>
      </c>
      <c r="CJ474" s="551" t="str">
        <f>'Information Input'!$J$22</f>
        <v>Quarterly</v>
      </c>
      <c r="CK474" s="552">
        <f>'Information Input'!$H$30</f>
        <v>43555</v>
      </c>
      <c r="CL474" s="551">
        <f>'Information Input'!$J$18</f>
        <v>2019</v>
      </c>
      <c r="CM474" s="551" t="s">
        <v>89</v>
      </c>
      <c r="CN474" s="1014" t="s">
        <v>90</v>
      </c>
      <c r="CO474" s="542" t="s">
        <v>91</v>
      </c>
      <c r="CP474" s="542" t="s">
        <v>671</v>
      </c>
      <c r="CQ474" s="551">
        <v>33</v>
      </c>
      <c r="CR474" s="542" t="s">
        <v>175</v>
      </c>
      <c r="CS474" s="542" t="s">
        <v>233</v>
      </c>
      <c r="CT474" s="1015">
        <f>'Report 1'!$D$18</f>
        <v>0</v>
      </c>
      <c r="CU474" s="1016">
        <f>SUMIF('Report 4A'!$G$16:$G$95,$CQ474,'Report 4A'!$L$16:$L$95)</f>
        <v>0</v>
      </c>
      <c r="CV474" s="1017">
        <f t="shared" si="94"/>
        <v>0</v>
      </c>
      <c r="CX474" s="546" t="s">
        <v>669</v>
      </c>
      <c r="CY474" s="537" t="s">
        <v>302</v>
      </c>
      <c r="CZ474" s="537" t="str">
        <f>'Information Input'!$M$14</f>
        <v xml:space="preserve">      -      </v>
      </c>
      <c r="DA474" s="552">
        <f>'Information Input'!$H$35</f>
        <v>43555</v>
      </c>
      <c r="DB474" s="537" t="str">
        <f>'Information Input'!$J$22</f>
        <v>Quarterly</v>
      </c>
      <c r="DC474" s="552">
        <f>'Information Input'!$H$30</f>
        <v>43555</v>
      </c>
      <c r="DD474" s="553" t="str">
        <f t="shared" si="97"/>
        <v>201609</v>
      </c>
      <c r="DE474" s="541" t="s">
        <v>91</v>
      </c>
      <c r="DF474" s="541" t="s">
        <v>684</v>
      </c>
      <c r="DG474" s="544">
        <f>'Report 5J'!$AG$55</f>
        <v>0</v>
      </c>
      <c r="DH474" s="550">
        <f>'Report 5J'!$AG$56</f>
        <v>0</v>
      </c>
      <c r="DI474" s="544">
        <f>'Report 5J'!$AG$57</f>
        <v>0</v>
      </c>
      <c r="DJ474" s="544">
        <f>'Report 5J'!$AG$58</f>
        <v>0</v>
      </c>
      <c r="DK474" s="544">
        <f>'Report 5J'!$AG$59</f>
        <v>0</v>
      </c>
      <c r="DL474" s="544">
        <f>'Report 5J'!$AG$60</f>
        <v>0</v>
      </c>
      <c r="DM474" s="544">
        <f>'Report 5J'!$AG$61</f>
        <v>0</v>
      </c>
      <c r="DN474" s="544">
        <f>'Report 5J'!$AG$62</f>
        <v>0</v>
      </c>
      <c r="DO474" s="544">
        <f>'Report 5J'!$AG$63</f>
        <v>0</v>
      </c>
      <c r="DP474" s="544">
        <f>'Report 5J'!$AG$64</f>
        <v>0</v>
      </c>
      <c r="DQ474" s="544">
        <f>'Report 5J'!$AG$65</f>
        <v>0</v>
      </c>
    </row>
    <row r="475" spans="2:121">
      <c r="B475" s="535" t="s">
        <v>669</v>
      </c>
      <c r="C475" s="536">
        <v>1</v>
      </c>
      <c r="D475" s="537" t="str">
        <f>'Information Input'!$M$14</f>
        <v xml:space="preserve">      -      </v>
      </c>
      <c r="E475" s="537" t="s">
        <v>135</v>
      </c>
      <c r="F475" s="538">
        <f t="shared" si="101"/>
        <v>43466</v>
      </c>
      <c r="G475" s="538">
        <f t="shared" si="102"/>
        <v>43555</v>
      </c>
      <c r="H475" s="538">
        <f>'Information Input'!$H$35</f>
        <v>43555</v>
      </c>
      <c r="I475" s="537" t="str">
        <f>'Information Input'!$J$22</f>
        <v>Quarterly</v>
      </c>
      <c r="J475" s="538">
        <f>'Information Input'!$H$30</f>
        <v>43555</v>
      </c>
      <c r="K475" s="537">
        <f>'Information Input'!$J$18</f>
        <v>2019</v>
      </c>
      <c r="L475" s="579" t="s">
        <v>104</v>
      </c>
      <c r="M475" s="540" t="s">
        <v>105</v>
      </c>
      <c r="N475" s="541" t="s">
        <v>103</v>
      </c>
      <c r="O475" s="542" t="s">
        <v>671</v>
      </c>
      <c r="P475" s="537">
        <v>39</v>
      </c>
      <c r="Q475" s="541" t="s">
        <v>181</v>
      </c>
      <c r="R475" s="541" t="s">
        <v>233</v>
      </c>
      <c r="S475" s="543">
        <f>'Report 1'!$AG$18</f>
        <v>0</v>
      </c>
      <c r="T475" s="544">
        <f>'Report 1'!$AG$59</f>
        <v>0</v>
      </c>
      <c r="U475" s="545">
        <f>'Report 1'!$AG$145</f>
        <v>0</v>
      </c>
      <c r="AL475" s="546" t="s">
        <v>669</v>
      </c>
      <c r="AM475" s="547">
        <v>2</v>
      </c>
      <c r="AN475" s="547" t="str">
        <f>'Information Input'!$M$14</f>
        <v xml:space="preserve">      -      </v>
      </c>
      <c r="AO475" s="547" t="s">
        <v>136</v>
      </c>
      <c r="AP475" s="538">
        <f t="shared" ref="AP475:AP515" si="104">DATE(AU475,4,1)</f>
        <v>43556</v>
      </c>
      <c r="AQ475" s="538">
        <f t="shared" si="103"/>
        <v>43646</v>
      </c>
      <c r="AR475" s="538">
        <f>'Information Input'!$H$35</f>
        <v>43555</v>
      </c>
      <c r="AS475" s="547" t="str">
        <f>'Information Input'!$J$22</f>
        <v>Quarterly</v>
      </c>
      <c r="AT475" s="538">
        <f>'Information Input'!$H$30</f>
        <v>43555</v>
      </c>
      <c r="AU475" s="547">
        <f>'Information Input'!$J$18</f>
        <v>2019</v>
      </c>
      <c r="AV475" s="547" t="s">
        <v>94</v>
      </c>
      <c r="AW475" s="547" t="s">
        <v>95</v>
      </c>
      <c r="AX475" s="547" t="s">
        <v>96</v>
      </c>
      <c r="AY475" s="548" t="s">
        <v>671</v>
      </c>
      <c r="AZ475" s="547">
        <v>12</v>
      </c>
      <c r="BA475" s="549" t="s">
        <v>154</v>
      </c>
      <c r="BB475" s="543" t="s">
        <v>231</v>
      </c>
      <c r="BC475" s="550">
        <f>'Report 2'!$O109</f>
        <v>0</v>
      </c>
      <c r="BD475" s="550">
        <f>'Report 2'!$P109</f>
        <v>0</v>
      </c>
      <c r="BE475" s="550">
        <f>'Report 2'!$Q109</f>
        <v>0</v>
      </c>
      <c r="BF475" s="550">
        <f>'Report 2'!$R109</f>
        <v>0</v>
      </c>
      <c r="BG475" s="550">
        <f>'Report 2'!$S109</f>
        <v>0</v>
      </c>
      <c r="BH475" s="550">
        <f>'Report 2'!$T109</f>
        <v>0</v>
      </c>
      <c r="BI475" s="550">
        <f>'Report 2'!$U109</f>
        <v>0</v>
      </c>
      <c r="CC475" s="542" t="s">
        <v>669</v>
      </c>
      <c r="CD475" s="1014" t="s">
        <v>672</v>
      </c>
      <c r="CE475" s="1014" t="str">
        <f>'Information Input'!$M$14</f>
        <v xml:space="preserve">      -      </v>
      </c>
      <c r="CF475" s="551" t="s">
        <v>136</v>
      </c>
      <c r="CG475" s="552">
        <f t="shared" si="99"/>
        <v>43556</v>
      </c>
      <c r="CH475" s="552">
        <f t="shared" si="100"/>
        <v>43646</v>
      </c>
      <c r="CI475" s="552">
        <f>'Information Input'!$H$35</f>
        <v>43555</v>
      </c>
      <c r="CJ475" s="551" t="str">
        <f>'Information Input'!$J$22</f>
        <v>Quarterly</v>
      </c>
      <c r="CK475" s="552">
        <f>'Information Input'!$H$30</f>
        <v>43555</v>
      </c>
      <c r="CL475" s="551">
        <f>'Information Input'!$J$18</f>
        <v>2019</v>
      </c>
      <c r="CM475" s="551" t="s">
        <v>89</v>
      </c>
      <c r="CN475" s="1014" t="s">
        <v>90</v>
      </c>
      <c r="CO475" s="542" t="s">
        <v>91</v>
      </c>
      <c r="CP475" s="542" t="s">
        <v>671</v>
      </c>
      <c r="CQ475" s="551">
        <v>34</v>
      </c>
      <c r="CR475" s="542" t="s">
        <v>176</v>
      </c>
      <c r="CS475" s="542" t="s">
        <v>238</v>
      </c>
      <c r="CT475" s="1015">
        <f>'Report 1'!$D$18</f>
        <v>0</v>
      </c>
      <c r="CU475" s="1016">
        <f>SUMIF('Report 4A'!$G$16:$G$95,$CQ475,'Report 4A'!$L$16:$L$95)</f>
        <v>0</v>
      </c>
      <c r="CV475" s="1017">
        <f t="shared" si="94"/>
        <v>0</v>
      </c>
      <c r="CX475" s="546" t="s">
        <v>669</v>
      </c>
      <c r="CY475" s="537" t="s">
        <v>302</v>
      </c>
      <c r="CZ475" s="537" t="str">
        <f>'Information Input'!$M$14</f>
        <v xml:space="preserve">      -      </v>
      </c>
      <c r="DA475" s="538">
        <f>'Information Input'!$H$35</f>
        <v>43555</v>
      </c>
      <c r="DB475" s="537" t="str">
        <f>'Information Input'!$J$22</f>
        <v>Quarterly</v>
      </c>
      <c r="DC475" s="552">
        <f>'Information Input'!$H$30</f>
        <v>43555</v>
      </c>
      <c r="DD475" s="553" t="str">
        <f t="shared" si="97"/>
        <v>201608</v>
      </c>
      <c r="DE475" s="541" t="s">
        <v>91</v>
      </c>
      <c r="DF475" s="541" t="s">
        <v>684</v>
      </c>
      <c r="DG475" s="544">
        <f>'Report 5J'!$AH$55</f>
        <v>0</v>
      </c>
      <c r="DH475" s="550">
        <f>'Report 5J'!$AH$56</f>
        <v>0</v>
      </c>
      <c r="DI475" s="544">
        <f>'Report 5J'!$AH$57</f>
        <v>0</v>
      </c>
      <c r="DJ475" s="544">
        <f>'Report 5J'!$AH$58</f>
        <v>0</v>
      </c>
      <c r="DK475" s="544">
        <f>'Report 5J'!$AH$59</f>
        <v>0</v>
      </c>
      <c r="DL475" s="544">
        <f>'Report 5J'!$AH$60</f>
        <v>0</v>
      </c>
      <c r="DM475" s="544">
        <f>'Report 5J'!$AH$61</f>
        <v>0</v>
      </c>
      <c r="DN475" s="544">
        <f>'Report 5J'!$AH$62</f>
        <v>0</v>
      </c>
      <c r="DO475" s="544">
        <f>'Report 5J'!$AH$63</f>
        <v>0</v>
      </c>
      <c r="DP475" s="544">
        <f>'Report 5J'!$AH$64</f>
        <v>0</v>
      </c>
      <c r="DQ475" s="544">
        <f>'Report 5J'!$AH$65</f>
        <v>0</v>
      </c>
    </row>
    <row r="476" spans="2:121">
      <c r="B476" s="535" t="s">
        <v>669</v>
      </c>
      <c r="C476" s="536">
        <v>1</v>
      </c>
      <c r="D476" s="537" t="str">
        <f>'Information Input'!$M$14</f>
        <v xml:space="preserve">      -      </v>
      </c>
      <c r="E476" s="537" t="s">
        <v>135</v>
      </c>
      <c r="F476" s="538">
        <f t="shared" si="101"/>
        <v>43466</v>
      </c>
      <c r="G476" s="538">
        <f t="shared" si="102"/>
        <v>43555</v>
      </c>
      <c r="H476" s="538">
        <f>'Information Input'!$H$35</f>
        <v>43555</v>
      </c>
      <c r="I476" s="537" t="str">
        <f>'Information Input'!$J$22</f>
        <v>Quarterly</v>
      </c>
      <c r="J476" s="538">
        <f>'Information Input'!$H$30</f>
        <v>43555</v>
      </c>
      <c r="K476" s="537">
        <f>'Information Input'!$J$18</f>
        <v>2019</v>
      </c>
      <c r="L476" s="579" t="s">
        <v>104</v>
      </c>
      <c r="M476" s="540" t="s">
        <v>105</v>
      </c>
      <c r="N476" s="541" t="s">
        <v>103</v>
      </c>
      <c r="O476" s="542" t="s">
        <v>671</v>
      </c>
      <c r="P476" s="537">
        <v>40</v>
      </c>
      <c r="Q476" s="541" t="s">
        <v>182</v>
      </c>
      <c r="R476" s="541" t="s">
        <v>238</v>
      </c>
      <c r="S476" s="543">
        <f>'Report 1'!$AG$18</f>
        <v>0</v>
      </c>
      <c r="T476" s="544">
        <f>'Report 1'!$AG$60</f>
        <v>0</v>
      </c>
      <c r="U476" s="545">
        <f>'Report 1'!$AG$146</f>
        <v>0</v>
      </c>
      <c r="AL476" s="546" t="s">
        <v>669</v>
      </c>
      <c r="AM476" s="547">
        <v>2</v>
      </c>
      <c r="AN476" s="547" t="str">
        <f>'Information Input'!$M$14</f>
        <v xml:space="preserve">      -      </v>
      </c>
      <c r="AO476" s="547" t="s">
        <v>136</v>
      </c>
      <c r="AP476" s="538">
        <f t="shared" si="104"/>
        <v>43556</v>
      </c>
      <c r="AQ476" s="538">
        <f t="shared" si="103"/>
        <v>43646</v>
      </c>
      <c r="AR476" s="538">
        <f>'Information Input'!$H$35</f>
        <v>43555</v>
      </c>
      <c r="AS476" s="547" t="str">
        <f>'Information Input'!$J$22</f>
        <v>Quarterly</v>
      </c>
      <c r="AT476" s="538">
        <f>'Information Input'!$H$30</f>
        <v>43555</v>
      </c>
      <c r="AU476" s="547">
        <f>'Information Input'!$J$18</f>
        <v>2019</v>
      </c>
      <c r="AV476" s="547" t="s">
        <v>94</v>
      </c>
      <c r="AW476" s="547" t="s">
        <v>95</v>
      </c>
      <c r="AX476" s="547" t="s">
        <v>96</v>
      </c>
      <c r="AY476" s="548" t="s">
        <v>671</v>
      </c>
      <c r="AZ476" s="547">
        <v>13</v>
      </c>
      <c r="BA476" s="549" t="s">
        <v>155</v>
      </c>
      <c r="BB476" s="543" t="s">
        <v>232</v>
      </c>
      <c r="BC476" s="550">
        <f>'Report 2'!$O110</f>
        <v>0</v>
      </c>
      <c r="BD476" s="550">
        <f>'Report 2'!$P110</f>
        <v>0</v>
      </c>
      <c r="BE476" s="550">
        <f>'Report 2'!$Q110</f>
        <v>0</v>
      </c>
      <c r="BF476" s="550">
        <f>'Report 2'!$R110</f>
        <v>0</v>
      </c>
      <c r="BG476" s="550">
        <f>'Report 2'!$S110</f>
        <v>0</v>
      </c>
      <c r="BH476" s="550">
        <f>'Report 2'!$T110</f>
        <v>0</v>
      </c>
      <c r="BI476" s="550">
        <f>'Report 2'!$U110</f>
        <v>0</v>
      </c>
      <c r="CC476" s="542" t="s">
        <v>669</v>
      </c>
      <c r="CD476" s="1014" t="s">
        <v>672</v>
      </c>
      <c r="CE476" s="1014" t="str">
        <f>'Information Input'!$M$14</f>
        <v xml:space="preserve">      -      </v>
      </c>
      <c r="CF476" s="551" t="s">
        <v>136</v>
      </c>
      <c r="CG476" s="552">
        <f t="shared" si="99"/>
        <v>43556</v>
      </c>
      <c r="CH476" s="552">
        <f t="shared" si="100"/>
        <v>43646</v>
      </c>
      <c r="CI476" s="552">
        <f>'Information Input'!$H$35</f>
        <v>43555</v>
      </c>
      <c r="CJ476" s="551" t="str">
        <f>'Information Input'!$J$22</f>
        <v>Quarterly</v>
      </c>
      <c r="CK476" s="552">
        <f>'Information Input'!$H$30</f>
        <v>43555</v>
      </c>
      <c r="CL476" s="551">
        <f>'Information Input'!$J$18</f>
        <v>2019</v>
      </c>
      <c r="CM476" s="551" t="s">
        <v>89</v>
      </c>
      <c r="CN476" s="1014" t="s">
        <v>90</v>
      </c>
      <c r="CO476" s="542" t="s">
        <v>91</v>
      </c>
      <c r="CP476" s="542" t="s">
        <v>671</v>
      </c>
      <c r="CQ476" s="551">
        <v>35</v>
      </c>
      <c r="CR476" s="542" t="s">
        <v>177</v>
      </c>
      <c r="CS476" s="542" t="s">
        <v>235</v>
      </c>
      <c r="CT476" s="1015">
        <f>'Report 1'!$D$18</f>
        <v>0</v>
      </c>
      <c r="CU476" s="1016">
        <f>SUMIF('Report 4A'!$G$16:$G$95,$CQ476,'Report 4A'!$L$16:$L$95)</f>
        <v>0</v>
      </c>
      <c r="CV476" s="1017">
        <f t="shared" si="94"/>
        <v>0</v>
      </c>
      <c r="CX476" s="546" t="s">
        <v>669</v>
      </c>
      <c r="CY476" s="537" t="s">
        <v>302</v>
      </c>
      <c r="CZ476" s="537" t="str">
        <f>'Information Input'!$M$14</f>
        <v xml:space="preserve">      -      </v>
      </c>
      <c r="DA476" s="538">
        <f>'Information Input'!$H$35</f>
        <v>43555</v>
      </c>
      <c r="DB476" s="537" t="str">
        <f>'Information Input'!$J$22</f>
        <v>Quarterly</v>
      </c>
      <c r="DC476" s="552">
        <f>'Information Input'!$H$30</f>
        <v>43555</v>
      </c>
      <c r="DD476" s="553" t="str">
        <f t="shared" si="97"/>
        <v>201607</v>
      </c>
      <c r="DE476" s="541" t="s">
        <v>91</v>
      </c>
      <c r="DF476" s="541" t="s">
        <v>684</v>
      </c>
      <c r="DG476" s="544">
        <f>'Report 5J'!$AI$55</f>
        <v>0</v>
      </c>
      <c r="DH476" s="550">
        <f>'Report 5J'!$AI$56</f>
        <v>0</v>
      </c>
      <c r="DI476" s="544">
        <f>'Report 5J'!$AI$57</f>
        <v>0</v>
      </c>
      <c r="DJ476" s="544">
        <f>'Report 5J'!$AI$58</f>
        <v>0</v>
      </c>
      <c r="DK476" s="544">
        <f>'Report 5J'!$AI$59</f>
        <v>0</v>
      </c>
      <c r="DL476" s="544">
        <f>'Report 5J'!$AI$60</f>
        <v>0</v>
      </c>
      <c r="DM476" s="544">
        <f>'Report 5J'!$AI$61</f>
        <v>0</v>
      </c>
      <c r="DN476" s="544">
        <f>'Report 5J'!$AI$62</f>
        <v>0</v>
      </c>
      <c r="DO476" s="544">
        <f>'Report 5J'!$AI$63</f>
        <v>0</v>
      </c>
      <c r="DP476" s="544">
        <f>'Report 5J'!$AI$64</f>
        <v>0</v>
      </c>
      <c r="DQ476" s="544">
        <f>'Report 5J'!$AI$65</f>
        <v>0</v>
      </c>
    </row>
    <row r="477" spans="2:121">
      <c r="B477" s="535" t="s">
        <v>669</v>
      </c>
      <c r="C477" s="536">
        <v>1</v>
      </c>
      <c r="D477" s="537" t="str">
        <f>'Information Input'!$M$14</f>
        <v xml:space="preserve">      -      </v>
      </c>
      <c r="E477" s="537" t="s">
        <v>135</v>
      </c>
      <c r="F477" s="538">
        <f t="shared" si="101"/>
        <v>43466</v>
      </c>
      <c r="G477" s="538">
        <f t="shared" si="102"/>
        <v>43555</v>
      </c>
      <c r="H477" s="538">
        <f>'Information Input'!$H$35</f>
        <v>43555</v>
      </c>
      <c r="I477" s="537" t="str">
        <f>'Information Input'!$J$22</f>
        <v>Quarterly</v>
      </c>
      <c r="J477" s="538">
        <f>'Information Input'!$H$30</f>
        <v>43555</v>
      </c>
      <c r="K477" s="537">
        <f>'Information Input'!$J$18</f>
        <v>2019</v>
      </c>
      <c r="L477" s="579" t="s">
        <v>104</v>
      </c>
      <c r="M477" s="540" t="s">
        <v>105</v>
      </c>
      <c r="N477" s="541" t="s">
        <v>103</v>
      </c>
      <c r="O477" s="542" t="s">
        <v>671</v>
      </c>
      <c r="P477" s="537">
        <v>41</v>
      </c>
      <c r="Q477" s="541" t="s">
        <v>183</v>
      </c>
      <c r="R477" s="541" t="s">
        <v>238</v>
      </c>
      <c r="S477" s="543">
        <f>'Report 1'!$AG$18</f>
        <v>0</v>
      </c>
      <c r="T477" s="544">
        <f>'Report 1'!$AG$61</f>
        <v>0</v>
      </c>
      <c r="U477" s="545">
        <f>'Report 1'!$AG$147</f>
        <v>0</v>
      </c>
      <c r="AL477" s="546" t="s">
        <v>669</v>
      </c>
      <c r="AM477" s="547">
        <v>2</v>
      </c>
      <c r="AN477" s="547" t="str">
        <f>'Information Input'!$M$14</f>
        <v xml:space="preserve">      -      </v>
      </c>
      <c r="AO477" s="547" t="s">
        <v>136</v>
      </c>
      <c r="AP477" s="538">
        <f t="shared" si="104"/>
        <v>43556</v>
      </c>
      <c r="AQ477" s="538">
        <f t="shared" si="103"/>
        <v>43646</v>
      </c>
      <c r="AR477" s="538">
        <f>'Information Input'!$H$35</f>
        <v>43555</v>
      </c>
      <c r="AS477" s="547" t="str">
        <f>'Information Input'!$J$22</f>
        <v>Quarterly</v>
      </c>
      <c r="AT477" s="538">
        <f>'Information Input'!$H$30</f>
        <v>43555</v>
      </c>
      <c r="AU477" s="547">
        <f>'Information Input'!$J$18</f>
        <v>2019</v>
      </c>
      <c r="AV477" s="547" t="s">
        <v>94</v>
      </c>
      <c r="AW477" s="547" t="s">
        <v>95</v>
      </c>
      <c r="AX477" s="547" t="s">
        <v>96</v>
      </c>
      <c r="AY477" s="548" t="s">
        <v>671</v>
      </c>
      <c r="AZ477" s="547">
        <v>14</v>
      </c>
      <c r="BA477" s="549" t="s">
        <v>156</v>
      </c>
      <c r="BB477" s="543" t="s">
        <v>233</v>
      </c>
      <c r="BC477" s="550">
        <f>'Report 2'!$O111</f>
        <v>0</v>
      </c>
      <c r="BD477" s="550">
        <f>'Report 2'!$P111</f>
        <v>0</v>
      </c>
      <c r="BE477" s="550">
        <f>'Report 2'!$Q111</f>
        <v>0</v>
      </c>
      <c r="BF477" s="550">
        <f>'Report 2'!$R111</f>
        <v>0</v>
      </c>
      <c r="BG477" s="550">
        <f>'Report 2'!$S111</f>
        <v>0</v>
      </c>
      <c r="BH477" s="550">
        <f>'Report 2'!$T111</f>
        <v>0</v>
      </c>
      <c r="BI477" s="550">
        <f>'Report 2'!$U111</f>
        <v>0</v>
      </c>
      <c r="CC477" s="542" t="s">
        <v>669</v>
      </c>
      <c r="CD477" s="1014" t="s">
        <v>672</v>
      </c>
      <c r="CE477" s="1014" t="str">
        <f>'Information Input'!$M$14</f>
        <v xml:space="preserve">      -      </v>
      </c>
      <c r="CF477" s="551" t="s">
        <v>136</v>
      </c>
      <c r="CG477" s="552">
        <f t="shared" si="99"/>
        <v>43556</v>
      </c>
      <c r="CH477" s="552">
        <f t="shared" si="100"/>
        <v>43646</v>
      </c>
      <c r="CI477" s="552">
        <f>'Information Input'!$H$35</f>
        <v>43555</v>
      </c>
      <c r="CJ477" s="551" t="str">
        <f>'Information Input'!$J$22</f>
        <v>Quarterly</v>
      </c>
      <c r="CK477" s="552">
        <f>'Information Input'!$H$30</f>
        <v>43555</v>
      </c>
      <c r="CL477" s="551">
        <f>'Information Input'!$J$18</f>
        <v>2019</v>
      </c>
      <c r="CM477" s="551" t="s">
        <v>89</v>
      </c>
      <c r="CN477" s="1014" t="s">
        <v>90</v>
      </c>
      <c r="CO477" s="542" t="s">
        <v>91</v>
      </c>
      <c r="CP477" s="542" t="s">
        <v>671</v>
      </c>
      <c r="CQ477" s="551">
        <v>36</v>
      </c>
      <c r="CR477" s="542" t="s">
        <v>178</v>
      </c>
      <c r="CS477" s="542" t="s">
        <v>235</v>
      </c>
      <c r="CT477" s="1015">
        <f>'Report 1'!$D$18</f>
        <v>0</v>
      </c>
      <c r="CU477" s="1016">
        <f>SUMIF('Report 4A'!$G$16:$G$95,$CQ477,'Report 4A'!$L$16:$L$95)</f>
        <v>0</v>
      </c>
      <c r="CV477" s="1017">
        <f t="shared" si="94"/>
        <v>0</v>
      </c>
      <c r="CX477" s="546" t="s">
        <v>669</v>
      </c>
      <c r="CY477" s="537" t="s">
        <v>302</v>
      </c>
      <c r="CZ477" s="537" t="str">
        <f>'Information Input'!$M$14</f>
        <v xml:space="preserve">      -      </v>
      </c>
      <c r="DA477" s="538">
        <f>'Information Input'!$H$35</f>
        <v>43555</v>
      </c>
      <c r="DB477" s="537" t="str">
        <f>'Information Input'!$J$22</f>
        <v>Quarterly</v>
      </c>
      <c r="DC477" s="552">
        <f>'Information Input'!$H$30</f>
        <v>43555</v>
      </c>
      <c r="DD477" s="553" t="str">
        <f t="shared" si="97"/>
        <v>201606</v>
      </c>
      <c r="DE477" s="541" t="s">
        <v>91</v>
      </c>
      <c r="DF477" s="541" t="s">
        <v>684</v>
      </c>
      <c r="DG477" s="544">
        <f>'Report 5J'!$AJ$55</f>
        <v>0</v>
      </c>
      <c r="DH477" s="550">
        <f>'Report 5J'!$AJ$56</f>
        <v>0</v>
      </c>
      <c r="DI477" s="544">
        <f>'Report 5J'!$AJ$57</f>
        <v>0</v>
      </c>
      <c r="DJ477" s="544">
        <f>'Report 5J'!$AJ$58</f>
        <v>0</v>
      </c>
      <c r="DK477" s="544">
        <f>'Report 5J'!$AJ$59</f>
        <v>0</v>
      </c>
      <c r="DL477" s="544">
        <f>'Report 5J'!$AJ$60</f>
        <v>0</v>
      </c>
      <c r="DM477" s="544">
        <f>'Report 5J'!$AJ$61</f>
        <v>0</v>
      </c>
      <c r="DN477" s="544">
        <f>'Report 5J'!$AJ$62</f>
        <v>0</v>
      </c>
      <c r="DO477" s="544">
        <f>'Report 5J'!$AJ$63</f>
        <v>0</v>
      </c>
      <c r="DP477" s="544">
        <f>'Report 5J'!$AJ$64</f>
        <v>0</v>
      </c>
      <c r="DQ477" s="544">
        <f>'Report 5J'!$AJ$65</f>
        <v>0</v>
      </c>
    </row>
    <row r="478" spans="2:121">
      <c r="B478" s="535" t="s">
        <v>669</v>
      </c>
      <c r="C478" s="536">
        <v>1</v>
      </c>
      <c r="D478" s="537" t="str">
        <f>'Information Input'!$M$14</f>
        <v xml:space="preserve">      -      </v>
      </c>
      <c r="E478" s="537" t="s">
        <v>135</v>
      </c>
      <c r="F478" s="538">
        <f t="shared" si="101"/>
        <v>43466</v>
      </c>
      <c r="G478" s="538">
        <f t="shared" si="102"/>
        <v>43555</v>
      </c>
      <c r="H478" s="538">
        <f>'Information Input'!$H$35</f>
        <v>43555</v>
      </c>
      <c r="I478" s="537" t="str">
        <f>'Information Input'!$J$22</f>
        <v>Quarterly</v>
      </c>
      <c r="J478" s="538">
        <f>'Information Input'!$H$30</f>
        <v>43555</v>
      </c>
      <c r="K478" s="537">
        <f>'Information Input'!$J$18</f>
        <v>2019</v>
      </c>
      <c r="L478" s="579" t="s">
        <v>104</v>
      </c>
      <c r="M478" s="540" t="s">
        <v>105</v>
      </c>
      <c r="N478" s="541" t="s">
        <v>103</v>
      </c>
      <c r="O478" s="542" t="s">
        <v>671</v>
      </c>
      <c r="P478" s="537">
        <v>42</v>
      </c>
      <c r="Q478" s="541" t="s">
        <v>184</v>
      </c>
      <c r="R478" s="541" t="s">
        <v>233</v>
      </c>
      <c r="S478" s="543">
        <f>'Report 1'!$AG$18</f>
        <v>0</v>
      </c>
      <c r="T478" s="544">
        <f>'Report 1'!$AG$62</f>
        <v>0</v>
      </c>
      <c r="U478" s="545">
        <f>'Report 1'!$AG$148</f>
        <v>0</v>
      </c>
      <c r="AL478" s="546" t="s">
        <v>669</v>
      </c>
      <c r="AM478" s="547">
        <v>2</v>
      </c>
      <c r="AN478" s="547" t="str">
        <f>'Information Input'!$M$14</f>
        <v xml:space="preserve">      -      </v>
      </c>
      <c r="AO478" s="547" t="s">
        <v>136</v>
      </c>
      <c r="AP478" s="538">
        <f t="shared" si="104"/>
        <v>43556</v>
      </c>
      <c r="AQ478" s="538">
        <f t="shared" si="103"/>
        <v>43646</v>
      </c>
      <c r="AR478" s="538">
        <f>'Information Input'!$H$35</f>
        <v>43555</v>
      </c>
      <c r="AS478" s="547" t="str">
        <f>'Information Input'!$J$22</f>
        <v>Quarterly</v>
      </c>
      <c r="AT478" s="538">
        <f>'Information Input'!$H$30</f>
        <v>43555</v>
      </c>
      <c r="AU478" s="547">
        <f>'Information Input'!$J$18</f>
        <v>2019</v>
      </c>
      <c r="AV478" s="547" t="s">
        <v>94</v>
      </c>
      <c r="AW478" s="547" t="s">
        <v>95</v>
      </c>
      <c r="AX478" s="547" t="s">
        <v>96</v>
      </c>
      <c r="AY478" s="548" t="s">
        <v>671</v>
      </c>
      <c r="AZ478" s="547">
        <v>15</v>
      </c>
      <c r="BA478" s="549" t="s">
        <v>157</v>
      </c>
      <c r="BB478" s="543" t="s">
        <v>234</v>
      </c>
      <c r="BC478" s="550">
        <f>'Report 2'!$O112</f>
        <v>0</v>
      </c>
      <c r="BD478" s="550">
        <f>'Report 2'!$P112</f>
        <v>0</v>
      </c>
      <c r="BE478" s="550">
        <f>'Report 2'!$Q112</f>
        <v>0</v>
      </c>
      <c r="BF478" s="550">
        <f>'Report 2'!$R112</f>
        <v>0</v>
      </c>
      <c r="BG478" s="550">
        <f>'Report 2'!$S112</f>
        <v>0</v>
      </c>
      <c r="BH478" s="550">
        <f>'Report 2'!$T112</f>
        <v>0</v>
      </c>
      <c r="BI478" s="550">
        <f>'Report 2'!$U112</f>
        <v>0</v>
      </c>
      <c r="CC478" s="542" t="s">
        <v>669</v>
      </c>
      <c r="CD478" s="1014" t="s">
        <v>672</v>
      </c>
      <c r="CE478" s="1014" t="str">
        <f>'Information Input'!$M$14</f>
        <v xml:space="preserve">      -      </v>
      </c>
      <c r="CF478" s="551" t="s">
        <v>136</v>
      </c>
      <c r="CG478" s="552">
        <f t="shared" si="99"/>
        <v>43556</v>
      </c>
      <c r="CH478" s="552">
        <f t="shared" si="100"/>
        <v>43646</v>
      </c>
      <c r="CI478" s="552">
        <f>'Information Input'!$H$35</f>
        <v>43555</v>
      </c>
      <c r="CJ478" s="551" t="str">
        <f>'Information Input'!$J$22</f>
        <v>Quarterly</v>
      </c>
      <c r="CK478" s="552">
        <f>'Information Input'!$H$30</f>
        <v>43555</v>
      </c>
      <c r="CL478" s="551">
        <f>'Information Input'!$J$18</f>
        <v>2019</v>
      </c>
      <c r="CM478" s="551" t="s">
        <v>89</v>
      </c>
      <c r="CN478" s="1014" t="s">
        <v>90</v>
      </c>
      <c r="CO478" s="542" t="s">
        <v>91</v>
      </c>
      <c r="CP478" s="542" t="s">
        <v>671</v>
      </c>
      <c r="CQ478" s="551">
        <v>37</v>
      </c>
      <c r="CR478" s="542" t="s">
        <v>179</v>
      </c>
      <c r="CS478" s="542" t="s">
        <v>231</v>
      </c>
      <c r="CT478" s="1015">
        <f>'Report 1'!$D$18</f>
        <v>0</v>
      </c>
      <c r="CU478" s="1016">
        <f>SUMIF('Report 4A'!$G$16:$G$95,$CQ478,'Report 4A'!$L$16:$L$95)</f>
        <v>0</v>
      </c>
      <c r="CV478" s="1017">
        <f t="shared" si="94"/>
        <v>0</v>
      </c>
      <c r="CX478" s="546" t="s">
        <v>669</v>
      </c>
      <c r="CY478" s="537" t="s">
        <v>302</v>
      </c>
      <c r="CZ478" s="537" t="str">
        <f>'Information Input'!$M$14</f>
        <v xml:space="preserve">      -      </v>
      </c>
      <c r="DA478" s="538">
        <f>'Information Input'!$H$35</f>
        <v>43555</v>
      </c>
      <c r="DB478" s="537" t="str">
        <f>'Information Input'!$J$22</f>
        <v>Quarterly</v>
      </c>
      <c r="DC478" s="552">
        <f>'Information Input'!$H$30</f>
        <v>43555</v>
      </c>
      <c r="DD478" s="553" t="str">
        <f t="shared" si="97"/>
        <v>201605</v>
      </c>
      <c r="DE478" s="541" t="s">
        <v>91</v>
      </c>
      <c r="DF478" s="541" t="s">
        <v>684</v>
      </c>
      <c r="DG478" s="544">
        <f>'Report 5J'!$AK$55</f>
        <v>0</v>
      </c>
      <c r="DH478" s="550">
        <f>'Report 5J'!$AK$56</f>
        <v>0</v>
      </c>
      <c r="DI478" s="544">
        <f>'Report 5J'!$AK$57</f>
        <v>0</v>
      </c>
      <c r="DJ478" s="544">
        <f>'Report 5J'!$AK$58</f>
        <v>0</v>
      </c>
      <c r="DK478" s="544">
        <f>'Report 5J'!$AK$59</f>
        <v>0</v>
      </c>
      <c r="DL478" s="544">
        <f>'Report 5J'!$AK$60</f>
        <v>0</v>
      </c>
      <c r="DM478" s="544">
        <f>'Report 5J'!$AK$61</f>
        <v>0</v>
      </c>
      <c r="DN478" s="544">
        <f>'Report 5J'!$AK$62</f>
        <v>0</v>
      </c>
      <c r="DO478" s="544">
        <f>'Report 5J'!$AK$63</f>
        <v>0</v>
      </c>
      <c r="DP478" s="544">
        <f>'Report 5J'!$AK$64</f>
        <v>0</v>
      </c>
      <c r="DQ478" s="544">
        <f>'Report 5J'!$AK$65</f>
        <v>0</v>
      </c>
    </row>
    <row r="479" spans="2:121">
      <c r="B479" s="535" t="s">
        <v>669</v>
      </c>
      <c r="C479" s="536">
        <v>1</v>
      </c>
      <c r="D479" s="537" t="str">
        <f>'Information Input'!$M$14</f>
        <v xml:space="preserve">      -      </v>
      </c>
      <c r="E479" s="537" t="s">
        <v>135</v>
      </c>
      <c r="F479" s="538">
        <f t="shared" si="101"/>
        <v>43466</v>
      </c>
      <c r="G479" s="538">
        <f t="shared" si="102"/>
        <v>43555</v>
      </c>
      <c r="H479" s="538">
        <f>'Information Input'!$H$35</f>
        <v>43555</v>
      </c>
      <c r="I479" s="537" t="str">
        <f>'Information Input'!$J$22</f>
        <v>Quarterly</v>
      </c>
      <c r="J479" s="538">
        <f>'Information Input'!$H$30</f>
        <v>43555</v>
      </c>
      <c r="K479" s="537">
        <f>'Information Input'!$J$18</f>
        <v>2019</v>
      </c>
      <c r="L479" s="579" t="s">
        <v>104</v>
      </c>
      <c r="M479" s="540" t="s">
        <v>105</v>
      </c>
      <c r="N479" s="541" t="s">
        <v>103</v>
      </c>
      <c r="O479" s="542" t="s">
        <v>671</v>
      </c>
      <c r="P479" s="537">
        <v>43</v>
      </c>
      <c r="Q479" s="541" t="s">
        <v>185</v>
      </c>
      <c r="R479" s="541" t="s">
        <v>233</v>
      </c>
      <c r="S479" s="543">
        <f>'Report 1'!$AG$18</f>
        <v>0</v>
      </c>
      <c r="T479" s="544">
        <f>'Report 1'!$AG$63</f>
        <v>0</v>
      </c>
      <c r="U479" s="545">
        <f>'Report 1'!$AG$149</f>
        <v>0</v>
      </c>
      <c r="AL479" s="546" t="s">
        <v>669</v>
      </c>
      <c r="AM479" s="547">
        <v>2</v>
      </c>
      <c r="AN479" s="547" t="str">
        <f>'Information Input'!$M$14</f>
        <v xml:space="preserve">      -      </v>
      </c>
      <c r="AO479" s="547" t="s">
        <v>136</v>
      </c>
      <c r="AP479" s="538">
        <f t="shared" si="104"/>
        <v>43556</v>
      </c>
      <c r="AQ479" s="538">
        <f t="shared" si="103"/>
        <v>43646</v>
      </c>
      <c r="AR479" s="538">
        <f>'Information Input'!$H$35</f>
        <v>43555</v>
      </c>
      <c r="AS479" s="547" t="str">
        <f>'Information Input'!$J$22</f>
        <v>Quarterly</v>
      </c>
      <c r="AT479" s="538">
        <f>'Information Input'!$H$30</f>
        <v>43555</v>
      </c>
      <c r="AU479" s="547">
        <f>'Information Input'!$J$18</f>
        <v>2019</v>
      </c>
      <c r="AV479" s="547" t="s">
        <v>94</v>
      </c>
      <c r="AW479" s="547" t="s">
        <v>95</v>
      </c>
      <c r="AX479" s="547" t="s">
        <v>96</v>
      </c>
      <c r="AY479" s="548" t="s">
        <v>671</v>
      </c>
      <c r="AZ479" s="547">
        <v>16</v>
      </c>
      <c r="BA479" s="549" t="s">
        <v>158</v>
      </c>
      <c r="BB479" s="543" t="s">
        <v>235</v>
      </c>
      <c r="BC479" s="550">
        <f>'Report 2'!$O113</f>
        <v>0</v>
      </c>
      <c r="BD479" s="550">
        <f>'Report 2'!$P113</f>
        <v>0</v>
      </c>
      <c r="BE479" s="550">
        <f>'Report 2'!$Q113</f>
        <v>0</v>
      </c>
      <c r="BF479" s="550">
        <f>'Report 2'!$R113</f>
        <v>0</v>
      </c>
      <c r="BG479" s="550">
        <f>'Report 2'!$S113</f>
        <v>0</v>
      </c>
      <c r="BH479" s="550">
        <f>'Report 2'!$T113</f>
        <v>0</v>
      </c>
      <c r="BI479" s="550">
        <f>'Report 2'!$U113</f>
        <v>0</v>
      </c>
      <c r="CC479" s="542" t="s">
        <v>669</v>
      </c>
      <c r="CD479" s="1014" t="s">
        <v>672</v>
      </c>
      <c r="CE479" s="1014" t="str">
        <f>'Information Input'!$M$14</f>
        <v xml:space="preserve">      -      </v>
      </c>
      <c r="CF479" s="551" t="s">
        <v>136</v>
      </c>
      <c r="CG479" s="552">
        <f t="shared" si="99"/>
        <v>43556</v>
      </c>
      <c r="CH479" s="552">
        <f t="shared" si="100"/>
        <v>43646</v>
      </c>
      <c r="CI479" s="552">
        <f>'Information Input'!$H$35</f>
        <v>43555</v>
      </c>
      <c r="CJ479" s="551" t="str">
        <f>'Information Input'!$J$22</f>
        <v>Quarterly</v>
      </c>
      <c r="CK479" s="552">
        <f>'Information Input'!$H$30</f>
        <v>43555</v>
      </c>
      <c r="CL479" s="551">
        <f>'Information Input'!$J$18</f>
        <v>2019</v>
      </c>
      <c r="CM479" s="551" t="s">
        <v>89</v>
      </c>
      <c r="CN479" s="1014" t="s">
        <v>90</v>
      </c>
      <c r="CO479" s="542" t="s">
        <v>91</v>
      </c>
      <c r="CP479" s="542" t="s">
        <v>671</v>
      </c>
      <c r="CQ479" s="551">
        <v>38</v>
      </c>
      <c r="CR479" s="542" t="s">
        <v>180</v>
      </c>
      <c r="CS479" s="542" t="s">
        <v>233</v>
      </c>
      <c r="CT479" s="1015">
        <f>'Report 1'!$D$18</f>
        <v>0</v>
      </c>
      <c r="CU479" s="1016">
        <f>SUMIF('Report 4A'!$G$16:$G$95,$CQ479,'Report 4A'!$L$16:$L$95)</f>
        <v>0</v>
      </c>
      <c r="CV479" s="1017">
        <f t="shared" si="94"/>
        <v>0</v>
      </c>
      <c r="CX479" s="557" t="s">
        <v>669</v>
      </c>
      <c r="CY479" s="562" t="s">
        <v>302</v>
      </c>
      <c r="CZ479" s="562" t="str">
        <f>'Information Input'!$M$14</f>
        <v xml:space="preserve">      -      </v>
      </c>
      <c r="DA479" s="559">
        <f>'Information Input'!$H$35</f>
        <v>43555</v>
      </c>
      <c r="DB479" s="562" t="str">
        <f>'Information Input'!$J$22</f>
        <v>Quarterly</v>
      </c>
      <c r="DC479" s="566">
        <f>'Information Input'!$H$30</f>
        <v>43555</v>
      </c>
      <c r="DD479" s="567" t="str">
        <f t="shared" si="97"/>
        <v>201604</v>
      </c>
      <c r="DE479" s="561" t="s">
        <v>91</v>
      </c>
      <c r="DF479" s="561" t="s">
        <v>684</v>
      </c>
      <c r="DG479" s="568">
        <f>'Report 5J'!$AL$55</f>
        <v>0</v>
      </c>
      <c r="DH479" s="569">
        <f>'Report 5J'!$AL$56</f>
        <v>0</v>
      </c>
      <c r="DI479" s="568">
        <f>'Report 5J'!$AL$57</f>
        <v>0</v>
      </c>
      <c r="DJ479" s="568">
        <f>'Report 5J'!$AL$58</f>
        <v>0</v>
      </c>
      <c r="DK479" s="568">
        <f>'Report 5J'!$AL$59</f>
        <v>0</v>
      </c>
      <c r="DL479" s="568">
        <f>'Report 5J'!$AL$60</f>
        <v>0</v>
      </c>
      <c r="DM479" s="568">
        <f>'Report 5J'!$AL$61</f>
        <v>0</v>
      </c>
      <c r="DN479" s="568">
        <f>'Report 5J'!$AL$62</f>
        <v>0</v>
      </c>
      <c r="DO479" s="568">
        <f>'Report 5J'!$AL$63</f>
        <v>0</v>
      </c>
      <c r="DP479" s="568">
        <f>'Report 5J'!$AL$64</f>
        <v>0</v>
      </c>
      <c r="DQ479" s="568">
        <f>'Report 5J'!$AL$65</f>
        <v>0</v>
      </c>
    </row>
    <row r="480" spans="2:121">
      <c r="B480" s="535" t="s">
        <v>669</v>
      </c>
      <c r="C480" s="536">
        <v>1</v>
      </c>
      <c r="D480" s="537" t="str">
        <f>'Information Input'!$M$14</f>
        <v xml:space="preserve">      -      </v>
      </c>
      <c r="E480" s="537" t="s">
        <v>135</v>
      </c>
      <c r="F480" s="538">
        <f t="shared" si="101"/>
        <v>43466</v>
      </c>
      <c r="G480" s="538">
        <f t="shared" si="102"/>
        <v>43555</v>
      </c>
      <c r="H480" s="538">
        <f>'Information Input'!$H$35</f>
        <v>43555</v>
      </c>
      <c r="I480" s="537" t="str">
        <f>'Information Input'!$J$22</f>
        <v>Quarterly</v>
      </c>
      <c r="J480" s="538">
        <f>'Information Input'!$H$30</f>
        <v>43555</v>
      </c>
      <c r="K480" s="537">
        <f>'Information Input'!$J$18</f>
        <v>2019</v>
      </c>
      <c r="L480" s="579" t="s">
        <v>104</v>
      </c>
      <c r="M480" s="540" t="s">
        <v>105</v>
      </c>
      <c r="N480" s="541" t="s">
        <v>103</v>
      </c>
      <c r="O480" s="542" t="s">
        <v>674</v>
      </c>
      <c r="P480" s="537">
        <v>44</v>
      </c>
      <c r="Q480" s="541" t="s">
        <v>186</v>
      </c>
      <c r="R480" s="541" t="s">
        <v>239</v>
      </c>
      <c r="S480" s="543">
        <f>'Report 1'!$AG$18</f>
        <v>0</v>
      </c>
      <c r="T480" s="544">
        <f>'Report 1'!$AG$64</f>
        <v>0</v>
      </c>
      <c r="U480" s="545">
        <f>'Report 1'!$AG$150</f>
        <v>0</v>
      </c>
      <c r="AL480" s="546" t="s">
        <v>669</v>
      </c>
      <c r="AM480" s="547">
        <v>2</v>
      </c>
      <c r="AN480" s="547" t="str">
        <f>'Information Input'!$M$14</f>
        <v xml:space="preserve">      -      </v>
      </c>
      <c r="AO480" s="547" t="s">
        <v>136</v>
      </c>
      <c r="AP480" s="538">
        <f t="shared" si="104"/>
        <v>43556</v>
      </c>
      <c r="AQ480" s="538">
        <f t="shared" si="103"/>
        <v>43646</v>
      </c>
      <c r="AR480" s="538">
        <f>'Information Input'!$H$35</f>
        <v>43555</v>
      </c>
      <c r="AS480" s="547" t="str">
        <f>'Information Input'!$J$22</f>
        <v>Quarterly</v>
      </c>
      <c r="AT480" s="538">
        <f>'Information Input'!$H$30</f>
        <v>43555</v>
      </c>
      <c r="AU480" s="547">
        <f>'Information Input'!$J$18</f>
        <v>2019</v>
      </c>
      <c r="AV480" s="547" t="s">
        <v>94</v>
      </c>
      <c r="AW480" s="547" t="s">
        <v>95</v>
      </c>
      <c r="AX480" s="547" t="s">
        <v>96</v>
      </c>
      <c r="AY480" s="548" t="s">
        <v>671</v>
      </c>
      <c r="AZ480" s="547">
        <v>17</v>
      </c>
      <c r="BA480" s="549" t="s">
        <v>159</v>
      </c>
      <c r="BB480" s="543" t="s">
        <v>235</v>
      </c>
      <c r="BC480" s="550">
        <f>'Report 2'!$O114</f>
        <v>0</v>
      </c>
      <c r="BD480" s="550">
        <f>'Report 2'!$P114</f>
        <v>0</v>
      </c>
      <c r="BE480" s="550">
        <f>'Report 2'!$Q114</f>
        <v>0</v>
      </c>
      <c r="BF480" s="550">
        <f>'Report 2'!$R114</f>
        <v>0</v>
      </c>
      <c r="BG480" s="550">
        <f>'Report 2'!$S114</f>
        <v>0</v>
      </c>
      <c r="BH480" s="550">
        <f>'Report 2'!$T114</f>
        <v>0</v>
      </c>
      <c r="BI480" s="550">
        <f>'Report 2'!$U114</f>
        <v>0</v>
      </c>
      <c r="CC480" s="542" t="s">
        <v>669</v>
      </c>
      <c r="CD480" s="1014" t="s">
        <v>672</v>
      </c>
      <c r="CE480" s="1014" t="str">
        <f>'Information Input'!$M$14</f>
        <v xml:space="preserve">      -      </v>
      </c>
      <c r="CF480" s="551" t="s">
        <v>136</v>
      </c>
      <c r="CG480" s="552">
        <f t="shared" si="99"/>
        <v>43556</v>
      </c>
      <c r="CH480" s="552">
        <f t="shared" si="100"/>
        <v>43646</v>
      </c>
      <c r="CI480" s="552">
        <f>'Information Input'!$H$35</f>
        <v>43555</v>
      </c>
      <c r="CJ480" s="551" t="str">
        <f>'Information Input'!$J$22</f>
        <v>Quarterly</v>
      </c>
      <c r="CK480" s="552">
        <f>'Information Input'!$H$30</f>
        <v>43555</v>
      </c>
      <c r="CL480" s="551">
        <f>'Information Input'!$J$18</f>
        <v>2019</v>
      </c>
      <c r="CM480" s="551" t="s">
        <v>89</v>
      </c>
      <c r="CN480" s="1014" t="s">
        <v>90</v>
      </c>
      <c r="CO480" s="542" t="s">
        <v>91</v>
      </c>
      <c r="CP480" s="542" t="s">
        <v>671</v>
      </c>
      <c r="CQ480" s="551">
        <v>39</v>
      </c>
      <c r="CR480" s="542" t="s">
        <v>181</v>
      </c>
      <c r="CS480" s="542" t="s">
        <v>233</v>
      </c>
      <c r="CT480" s="1015">
        <f>'Report 1'!$D$18</f>
        <v>0</v>
      </c>
      <c r="CU480" s="1016">
        <f>SUMIF('Report 4A'!$G$16:$G$95,$CQ480,'Report 4A'!$L$16:$L$95)</f>
        <v>0</v>
      </c>
      <c r="CV480" s="1017">
        <f t="shared" si="94"/>
        <v>0</v>
      </c>
      <c r="CX480" s="527" t="s">
        <v>669</v>
      </c>
      <c r="CY480" s="517" t="s">
        <v>302</v>
      </c>
      <c r="CZ480" s="517" t="str">
        <f>'Information Input'!$M$14</f>
        <v xml:space="preserve">      -      </v>
      </c>
      <c r="DA480" s="519">
        <f>'Information Input'!$H$35</f>
        <v>43555</v>
      </c>
      <c r="DB480" s="517" t="str">
        <f>'Information Input'!$J$22</f>
        <v>Quarterly</v>
      </c>
      <c r="DC480" s="519">
        <f>'Information Input'!$H$30</f>
        <v>43555</v>
      </c>
      <c r="DD480" s="533" t="str">
        <f t="shared" si="97"/>
        <v>201903</v>
      </c>
      <c r="DE480" s="522" t="s">
        <v>96</v>
      </c>
      <c r="DF480" s="522" t="s">
        <v>684</v>
      </c>
      <c r="DG480" s="525">
        <f>'Report 5J'!$C$108</f>
        <v>0</v>
      </c>
      <c r="DH480" s="531">
        <f>'Report 5J'!$C$109</f>
        <v>0</v>
      </c>
      <c r="DI480" s="525">
        <f>'Report 5J'!$C$110</f>
        <v>0</v>
      </c>
      <c r="DJ480" s="525">
        <f>'Report 5J'!$C$111</f>
        <v>0</v>
      </c>
      <c r="DK480" s="525">
        <f>'Report 5J'!$C$112</f>
        <v>0</v>
      </c>
      <c r="DL480" s="525">
        <f>'Report 5J'!$C$113</f>
        <v>0</v>
      </c>
      <c r="DM480" s="525">
        <f>'Report 5J'!$C$114</f>
        <v>0</v>
      </c>
      <c r="DN480" s="525">
        <f>'Report 5J'!$C$115</f>
        <v>0</v>
      </c>
      <c r="DO480" s="525">
        <f>'Report 5J'!$C$116</f>
        <v>0</v>
      </c>
      <c r="DP480" s="525">
        <f>'Report 5J'!$C$117</f>
        <v>0</v>
      </c>
      <c r="DQ480" s="525">
        <f>'Report 5J'!$C$118</f>
        <v>0</v>
      </c>
    </row>
    <row r="481" spans="2:121">
      <c r="B481" s="535" t="s">
        <v>669</v>
      </c>
      <c r="C481" s="536">
        <v>1</v>
      </c>
      <c r="D481" s="537" t="str">
        <f>'Information Input'!$M$14</f>
        <v xml:space="preserve">      -      </v>
      </c>
      <c r="E481" s="537" t="s">
        <v>135</v>
      </c>
      <c r="F481" s="538">
        <f t="shared" si="101"/>
        <v>43466</v>
      </c>
      <c r="G481" s="538">
        <f t="shared" si="102"/>
        <v>43555</v>
      </c>
      <c r="H481" s="538">
        <f>'Information Input'!$H$35</f>
        <v>43555</v>
      </c>
      <c r="I481" s="537" t="str">
        <f>'Information Input'!$J$22</f>
        <v>Quarterly</v>
      </c>
      <c r="J481" s="538">
        <f>'Information Input'!$H$30</f>
        <v>43555</v>
      </c>
      <c r="K481" s="537">
        <f>'Information Input'!$J$18</f>
        <v>2019</v>
      </c>
      <c r="L481" s="579" t="s">
        <v>104</v>
      </c>
      <c r="M481" s="540" t="s">
        <v>105</v>
      </c>
      <c r="N481" s="541" t="s">
        <v>103</v>
      </c>
      <c r="O481" s="542" t="s">
        <v>675</v>
      </c>
      <c r="P481" s="537">
        <v>45</v>
      </c>
      <c r="Q481" s="541" t="s">
        <v>187</v>
      </c>
      <c r="R481" s="541" t="s">
        <v>239</v>
      </c>
      <c r="S481" s="543">
        <f>'Report 1'!$AG$18</f>
        <v>0</v>
      </c>
      <c r="T481" s="544">
        <f>'Report 1'!$AG$65</f>
        <v>0</v>
      </c>
      <c r="U481" s="545">
        <f>'Report 1'!$AG$151</f>
        <v>0</v>
      </c>
      <c r="AL481" s="546" t="s">
        <v>669</v>
      </c>
      <c r="AM481" s="547">
        <v>2</v>
      </c>
      <c r="AN481" s="547" t="str">
        <f>'Information Input'!$M$14</f>
        <v xml:space="preserve">      -      </v>
      </c>
      <c r="AO481" s="547" t="s">
        <v>136</v>
      </c>
      <c r="AP481" s="538">
        <f t="shared" si="104"/>
        <v>43556</v>
      </c>
      <c r="AQ481" s="538">
        <f t="shared" si="103"/>
        <v>43646</v>
      </c>
      <c r="AR481" s="538">
        <f>'Information Input'!$H$35</f>
        <v>43555</v>
      </c>
      <c r="AS481" s="547" t="str">
        <f>'Information Input'!$J$22</f>
        <v>Quarterly</v>
      </c>
      <c r="AT481" s="538">
        <f>'Information Input'!$H$30</f>
        <v>43555</v>
      </c>
      <c r="AU481" s="547">
        <f>'Information Input'!$J$18</f>
        <v>2019</v>
      </c>
      <c r="AV481" s="547" t="s">
        <v>94</v>
      </c>
      <c r="AW481" s="547" t="s">
        <v>95</v>
      </c>
      <c r="AX481" s="547" t="s">
        <v>96</v>
      </c>
      <c r="AY481" s="548" t="s">
        <v>671</v>
      </c>
      <c r="AZ481" s="547">
        <v>18</v>
      </c>
      <c r="BA481" s="549" t="s">
        <v>160</v>
      </c>
      <c r="BB481" s="543" t="s">
        <v>235</v>
      </c>
      <c r="BC481" s="550">
        <f>'Report 2'!$O115</f>
        <v>0</v>
      </c>
      <c r="BD481" s="550">
        <f>'Report 2'!$P115</f>
        <v>0</v>
      </c>
      <c r="BE481" s="550">
        <f>'Report 2'!$Q115</f>
        <v>0</v>
      </c>
      <c r="BF481" s="550">
        <f>'Report 2'!$R115</f>
        <v>0</v>
      </c>
      <c r="BG481" s="550">
        <f>'Report 2'!$S115</f>
        <v>0</v>
      </c>
      <c r="BH481" s="550">
        <f>'Report 2'!$T115</f>
        <v>0</v>
      </c>
      <c r="BI481" s="550">
        <f>'Report 2'!$U115</f>
        <v>0</v>
      </c>
      <c r="CC481" s="542" t="s">
        <v>669</v>
      </c>
      <c r="CD481" s="1014" t="s">
        <v>672</v>
      </c>
      <c r="CE481" s="1014" t="str">
        <f>'Information Input'!$M$14</f>
        <v xml:space="preserve">      -      </v>
      </c>
      <c r="CF481" s="551" t="s">
        <v>136</v>
      </c>
      <c r="CG481" s="552">
        <f t="shared" si="99"/>
        <v>43556</v>
      </c>
      <c r="CH481" s="552">
        <f t="shared" si="100"/>
        <v>43646</v>
      </c>
      <c r="CI481" s="552">
        <f>'Information Input'!$H$35</f>
        <v>43555</v>
      </c>
      <c r="CJ481" s="551" t="str">
        <f>'Information Input'!$J$22</f>
        <v>Quarterly</v>
      </c>
      <c r="CK481" s="552">
        <f>'Information Input'!$H$30</f>
        <v>43555</v>
      </c>
      <c r="CL481" s="551">
        <f>'Information Input'!$J$18</f>
        <v>2019</v>
      </c>
      <c r="CM481" s="551" t="s">
        <v>89</v>
      </c>
      <c r="CN481" s="1014" t="s">
        <v>90</v>
      </c>
      <c r="CO481" s="542" t="s">
        <v>91</v>
      </c>
      <c r="CP481" s="542" t="s">
        <v>671</v>
      </c>
      <c r="CQ481" s="551">
        <v>40</v>
      </c>
      <c r="CR481" s="542" t="s">
        <v>182</v>
      </c>
      <c r="CS481" s="542" t="s">
        <v>238</v>
      </c>
      <c r="CT481" s="1015">
        <f>'Report 1'!$D$18</f>
        <v>0</v>
      </c>
      <c r="CU481" s="1016">
        <f>SUMIF('Report 4A'!$G$16:$G$95,$CQ481,'Report 4A'!$L$16:$L$95)</f>
        <v>0</v>
      </c>
      <c r="CV481" s="1017">
        <f t="shared" si="94"/>
        <v>0</v>
      </c>
      <c r="CX481" s="546" t="s">
        <v>669</v>
      </c>
      <c r="CY481" s="537" t="s">
        <v>302</v>
      </c>
      <c r="CZ481" s="537" t="str">
        <f>'Information Input'!$M$14</f>
        <v xml:space="preserve">      -      </v>
      </c>
      <c r="DA481" s="538">
        <f>'Information Input'!$H$35</f>
        <v>43555</v>
      </c>
      <c r="DB481" s="537" t="str">
        <f>'Information Input'!$J$22</f>
        <v>Quarterly</v>
      </c>
      <c r="DC481" s="552">
        <f>'Information Input'!$H$30</f>
        <v>43555</v>
      </c>
      <c r="DD481" s="553" t="str">
        <f t="shared" si="97"/>
        <v>201902</v>
      </c>
      <c r="DE481" s="541" t="s">
        <v>96</v>
      </c>
      <c r="DF481" s="541" t="s">
        <v>684</v>
      </c>
      <c r="DG481" s="544">
        <f>'Report 5J'!$D$108</f>
        <v>0</v>
      </c>
      <c r="DH481" s="550">
        <f>'Report 5J'!$D$109</f>
        <v>0</v>
      </c>
      <c r="DI481" s="544">
        <f>'Report 5J'!$D$110</f>
        <v>0</v>
      </c>
      <c r="DJ481" s="544">
        <f>'Report 5J'!$D$111</f>
        <v>0</v>
      </c>
      <c r="DK481" s="544">
        <f>'Report 5J'!$D$112</f>
        <v>0</v>
      </c>
      <c r="DL481" s="544">
        <f>'Report 5J'!$D$113</f>
        <v>0</v>
      </c>
      <c r="DM481" s="544">
        <f>'Report 5J'!$D$114</f>
        <v>0</v>
      </c>
      <c r="DN481" s="544">
        <f>'Report 5J'!$D$115</f>
        <v>0</v>
      </c>
      <c r="DO481" s="544">
        <f>'Report 5J'!$D$116</f>
        <v>0</v>
      </c>
      <c r="DP481" s="544">
        <f>'Report 5J'!$D$117</f>
        <v>0</v>
      </c>
      <c r="DQ481" s="544">
        <f>'Report 5J'!$D$118</f>
        <v>0</v>
      </c>
    </row>
    <row r="482" spans="2:121">
      <c r="B482" s="535" t="s">
        <v>669</v>
      </c>
      <c r="C482" s="536">
        <v>1</v>
      </c>
      <c r="D482" s="537" t="str">
        <f>'Information Input'!$M$14</f>
        <v xml:space="preserve">      -      </v>
      </c>
      <c r="E482" s="537" t="s">
        <v>135</v>
      </c>
      <c r="F482" s="538">
        <f t="shared" si="101"/>
        <v>43466</v>
      </c>
      <c r="G482" s="538">
        <f t="shared" si="102"/>
        <v>43555</v>
      </c>
      <c r="H482" s="538">
        <f>'Information Input'!$H$35</f>
        <v>43555</v>
      </c>
      <c r="I482" s="537" t="str">
        <f>'Information Input'!$J$22</f>
        <v>Quarterly</v>
      </c>
      <c r="J482" s="538">
        <f>'Information Input'!$H$30</f>
        <v>43555</v>
      </c>
      <c r="K482" s="537">
        <f>'Information Input'!$J$18</f>
        <v>2019</v>
      </c>
      <c r="L482" s="579" t="s">
        <v>104</v>
      </c>
      <c r="M482" s="540" t="s">
        <v>105</v>
      </c>
      <c r="N482" s="541" t="s">
        <v>103</v>
      </c>
      <c r="O482" s="542" t="s">
        <v>675</v>
      </c>
      <c r="P482" s="537">
        <v>46</v>
      </c>
      <c r="Q482" s="541" t="s">
        <v>188</v>
      </c>
      <c r="R482" s="541" t="s">
        <v>239</v>
      </c>
      <c r="S482" s="543">
        <f>'Report 1'!$AG$18</f>
        <v>0</v>
      </c>
      <c r="T482" s="544">
        <f>'Report 1'!$AG$66</f>
        <v>0</v>
      </c>
      <c r="U482" s="545">
        <f>'Report 1'!$AG$152</f>
        <v>0</v>
      </c>
      <c r="AL482" s="546" t="s">
        <v>669</v>
      </c>
      <c r="AM482" s="547">
        <v>2</v>
      </c>
      <c r="AN482" s="547" t="str">
        <f>'Information Input'!$M$14</f>
        <v xml:space="preserve">      -      </v>
      </c>
      <c r="AO482" s="547" t="s">
        <v>136</v>
      </c>
      <c r="AP482" s="538">
        <f t="shared" si="104"/>
        <v>43556</v>
      </c>
      <c r="AQ482" s="538">
        <f t="shared" si="103"/>
        <v>43646</v>
      </c>
      <c r="AR482" s="538">
        <f>'Information Input'!$H$35</f>
        <v>43555</v>
      </c>
      <c r="AS482" s="547" t="str">
        <f>'Information Input'!$J$22</f>
        <v>Quarterly</v>
      </c>
      <c r="AT482" s="538">
        <f>'Information Input'!$H$30</f>
        <v>43555</v>
      </c>
      <c r="AU482" s="547">
        <f>'Information Input'!$J$18</f>
        <v>2019</v>
      </c>
      <c r="AV482" s="547" t="s">
        <v>94</v>
      </c>
      <c r="AW482" s="547" t="s">
        <v>95</v>
      </c>
      <c r="AX482" s="547" t="s">
        <v>96</v>
      </c>
      <c r="AY482" s="548" t="s">
        <v>671</v>
      </c>
      <c r="AZ482" s="547">
        <v>19</v>
      </c>
      <c r="BA482" s="549" t="s">
        <v>161</v>
      </c>
      <c r="BB482" s="543" t="s">
        <v>235</v>
      </c>
      <c r="BC482" s="550">
        <f>'Report 2'!$O116</f>
        <v>0</v>
      </c>
      <c r="BD482" s="550">
        <f>'Report 2'!$P116</f>
        <v>0</v>
      </c>
      <c r="BE482" s="550">
        <f>'Report 2'!$Q116</f>
        <v>0</v>
      </c>
      <c r="BF482" s="550">
        <f>'Report 2'!$R116</f>
        <v>0</v>
      </c>
      <c r="BG482" s="550">
        <f>'Report 2'!$S116</f>
        <v>0</v>
      </c>
      <c r="BH482" s="550">
        <f>'Report 2'!$T116</f>
        <v>0</v>
      </c>
      <c r="BI482" s="550">
        <f>'Report 2'!$U116</f>
        <v>0</v>
      </c>
      <c r="CC482" s="542" t="s">
        <v>669</v>
      </c>
      <c r="CD482" s="1014" t="s">
        <v>672</v>
      </c>
      <c r="CE482" s="1014" t="str">
        <f>'Information Input'!$M$14</f>
        <v xml:space="preserve">      -      </v>
      </c>
      <c r="CF482" s="551" t="s">
        <v>136</v>
      </c>
      <c r="CG482" s="552">
        <f t="shared" si="99"/>
        <v>43556</v>
      </c>
      <c r="CH482" s="552">
        <f t="shared" si="100"/>
        <v>43646</v>
      </c>
      <c r="CI482" s="552">
        <f>'Information Input'!$H$35</f>
        <v>43555</v>
      </c>
      <c r="CJ482" s="551" t="str">
        <f>'Information Input'!$J$22</f>
        <v>Quarterly</v>
      </c>
      <c r="CK482" s="552">
        <f>'Information Input'!$H$30</f>
        <v>43555</v>
      </c>
      <c r="CL482" s="551">
        <f>'Information Input'!$J$18</f>
        <v>2019</v>
      </c>
      <c r="CM482" s="551" t="s">
        <v>89</v>
      </c>
      <c r="CN482" s="1014" t="s">
        <v>90</v>
      </c>
      <c r="CO482" s="542" t="s">
        <v>91</v>
      </c>
      <c r="CP482" s="542" t="s">
        <v>671</v>
      </c>
      <c r="CQ482" s="551">
        <v>41</v>
      </c>
      <c r="CR482" s="542" t="s">
        <v>183</v>
      </c>
      <c r="CS482" s="542" t="s">
        <v>238</v>
      </c>
      <c r="CT482" s="1015">
        <f>'Report 1'!$D$18</f>
        <v>0</v>
      </c>
      <c r="CU482" s="1016">
        <f>SUMIF('Report 4A'!$G$16:$G$95,$CQ482,'Report 4A'!$L$16:$L$95)</f>
        <v>0</v>
      </c>
      <c r="CV482" s="1017">
        <f t="shared" ref="CV482:CV549" si="105">IF(CT482&lt;&gt;0,CU482/CT482,0)</f>
        <v>0</v>
      </c>
      <c r="CX482" s="546" t="s">
        <v>669</v>
      </c>
      <c r="CY482" s="537" t="s">
        <v>302</v>
      </c>
      <c r="CZ482" s="537" t="str">
        <f>'Information Input'!$M$14</f>
        <v xml:space="preserve">      -      </v>
      </c>
      <c r="DA482" s="538">
        <f>'Information Input'!$H$35</f>
        <v>43555</v>
      </c>
      <c r="DB482" s="537" t="str">
        <f>'Information Input'!$J$22</f>
        <v>Quarterly</v>
      </c>
      <c r="DC482" s="552">
        <f>'Information Input'!$H$30</f>
        <v>43555</v>
      </c>
      <c r="DD482" s="553" t="str">
        <f t="shared" si="97"/>
        <v>201901</v>
      </c>
      <c r="DE482" s="541" t="s">
        <v>96</v>
      </c>
      <c r="DF482" s="541" t="s">
        <v>684</v>
      </c>
      <c r="DG482" s="544">
        <f>'Report 5J'!$E$108</f>
        <v>0</v>
      </c>
      <c r="DH482" s="550">
        <f>'Report 5J'!$E$109</f>
        <v>0</v>
      </c>
      <c r="DI482" s="544">
        <f>'Report 5J'!$E$110</f>
        <v>0</v>
      </c>
      <c r="DJ482" s="544">
        <f>'Report 5J'!$E$111</f>
        <v>0</v>
      </c>
      <c r="DK482" s="544">
        <f>'Report 5J'!$E$112</f>
        <v>0</v>
      </c>
      <c r="DL482" s="544">
        <f>'Report 5J'!$E$113</f>
        <v>0</v>
      </c>
      <c r="DM482" s="544">
        <f>'Report 5J'!$E$114</f>
        <v>0</v>
      </c>
      <c r="DN482" s="544">
        <f>'Report 5J'!$E$115</f>
        <v>0</v>
      </c>
      <c r="DO482" s="544">
        <f>'Report 5J'!$E$116</f>
        <v>0</v>
      </c>
      <c r="DP482" s="544">
        <f>'Report 5J'!$E$117</f>
        <v>0</v>
      </c>
      <c r="DQ482" s="544">
        <f>'Report 5J'!$E$118</f>
        <v>0</v>
      </c>
    </row>
    <row r="483" spans="2:121">
      <c r="B483" s="535" t="s">
        <v>669</v>
      </c>
      <c r="C483" s="536">
        <v>1</v>
      </c>
      <c r="D483" s="537" t="str">
        <f>'Information Input'!$M$14</f>
        <v xml:space="preserve">      -      </v>
      </c>
      <c r="E483" s="537" t="s">
        <v>135</v>
      </c>
      <c r="F483" s="538">
        <f t="shared" si="101"/>
        <v>43466</v>
      </c>
      <c r="G483" s="538">
        <f t="shared" si="102"/>
        <v>43555</v>
      </c>
      <c r="H483" s="538">
        <f>'Information Input'!$H$35</f>
        <v>43555</v>
      </c>
      <c r="I483" s="537" t="str">
        <f>'Information Input'!$J$22</f>
        <v>Quarterly</v>
      </c>
      <c r="J483" s="538">
        <f>'Information Input'!$H$30</f>
        <v>43555</v>
      </c>
      <c r="K483" s="537">
        <f>'Information Input'!$J$18</f>
        <v>2019</v>
      </c>
      <c r="L483" s="579" t="s">
        <v>104</v>
      </c>
      <c r="M483" s="540" t="s">
        <v>105</v>
      </c>
      <c r="N483" s="541" t="s">
        <v>103</v>
      </c>
      <c r="O483" s="542" t="s">
        <v>675</v>
      </c>
      <c r="P483" s="537">
        <v>47</v>
      </c>
      <c r="Q483" s="541" t="s">
        <v>189</v>
      </c>
      <c r="R483" s="541" t="s">
        <v>239</v>
      </c>
      <c r="S483" s="543">
        <f>'Report 1'!$AG$18</f>
        <v>0</v>
      </c>
      <c r="T483" s="544">
        <f>'Report 1'!$AG$67</f>
        <v>0</v>
      </c>
      <c r="U483" s="545">
        <f>'Report 1'!$AG$153</f>
        <v>0</v>
      </c>
      <c r="AL483" s="546" t="s">
        <v>669</v>
      </c>
      <c r="AM483" s="547">
        <v>2</v>
      </c>
      <c r="AN483" s="547" t="str">
        <f>'Information Input'!$M$14</f>
        <v xml:space="preserve">      -      </v>
      </c>
      <c r="AO483" s="547" t="s">
        <v>136</v>
      </c>
      <c r="AP483" s="538">
        <f t="shared" si="104"/>
        <v>43556</v>
      </c>
      <c r="AQ483" s="538">
        <f t="shared" si="103"/>
        <v>43646</v>
      </c>
      <c r="AR483" s="538">
        <f>'Information Input'!$H$35</f>
        <v>43555</v>
      </c>
      <c r="AS483" s="547" t="str">
        <f>'Information Input'!$J$22</f>
        <v>Quarterly</v>
      </c>
      <c r="AT483" s="538">
        <f>'Information Input'!$H$30</f>
        <v>43555</v>
      </c>
      <c r="AU483" s="547">
        <f>'Information Input'!$J$18</f>
        <v>2019</v>
      </c>
      <c r="AV483" s="547" t="s">
        <v>94</v>
      </c>
      <c r="AW483" s="547" t="s">
        <v>95</v>
      </c>
      <c r="AX483" s="547" t="s">
        <v>96</v>
      </c>
      <c r="AY483" s="548" t="s">
        <v>671</v>
      </c>
      <c r="AZ483" s="547">
        <v>20</v>
      </c>
      <c r="BA483" s="549" t="s">
        <v>162</v>
      </c>
      <c r="BB483" s="543" t="s">
        <v>235</v>
      </c>
      <c r="BC483" s="550">
        <f>'Report 2'!$O117</f>
        <v>0</v>
      </c>
      <c r="BD483" s="550">
        <f>'Report 2'!$P117</f>
        <v>0</v>
      </c>
      <c r="BE483" s="550">
        <f>'Report 2'!$Q117</f>
        <v>0</v>
      </c>
      <c r="BF483" s="550">
        <f>'Report 2'!$R117</f>
        <v>0</v>
      </c>
      <c r="BG483" s="550">
        <f>'Report 2'!$S117</f>
        <v>0</v>
      </c>
      <c r="BH483" s="550">
        <f>'Report 2'!$T117</f>
        <v>0</v>
      </c>
      <c r="BI483" s="550">
        <f>'Report 2'!$U117</f>
        <v>0</v>
      </c>
      <c r="CC483" s="542" t="s">
        <v>669</v>
      </c>
      <c r="CD483" s="1014" t="s">
        <v>672</v>
      </c>
      <c r="CE483" s="1014" t="str">
        <f>'Information Input'!$M$14</f>
        <v xml:space="preserve">      -      </v>
      </c>
      <c r="CF483" s="551" t="s">
        <v>136</v>
      </c>
      <c r="CG483" s="552">
        <f t="shared" si="99"/>
        <v>43556</v>
      </c>
      <c r="CH483" s="552">
        <f t="shared" si="100"/>
        <v>43646</v>
      </c>
      <c r="CI483" s="552">
        <f>'Information Input'!$H$35</f>
        <v>43555</v>
      </c>
      <c r="CJ483" s="551" t="str">
        <f>'Information Input'!$J$22</f>
        <v>Quarterly</v>
      </c>
      <c r="CK483" s="552">
        <f>'Information Input'!$H$30</f>
        <v>43555</v>
      </c>
      <c r="CL483" s="551">
        <f>'Information Input'!$J$18</f>
        <v>2019</v>
      </c>
      <c r="CM483" s="1018" t="s">
        <v>89</v>
      </c>
      <c r="CN483" s="1014" t="s">
        <v>90</v>
      </c>
      <c r="CO483" s="542" t="s">
        <v>91</v>
      </c>
      <c r="CP483" s="542" t="s">
        <v>671</v>
      </c>
      <c r="CQ483" s="551">
        <v>42</v>
      </c>
      <c r="CR483" s="542" t="s">
        <v>184</v>
      </c>
      <c r="CS483" s="542" t="s">
        <v>233</v>
      </c>
      <c r="CT483" s="1015">
        <f>'Report 1'!$D$18</f>
        <v>0</v>
      </c>
      <c r="CU483" s="1016">
        <f>SUMIF('Report 4A'!$G$16:$G$95,$CQ483,'Report 4A'!$L$16:$L$95)</f>
        <v>0</v>
      </c>
      <c r="CV483" s="1017">
        <f t="shared" ref="CV483:CV484" si="106">IF(CT483&lt;&gt;0,CU483/CT483,0)</f>
        <v>0</v>
      </c>
      <c r="CX483" s="546" t="s">
        <v>669</v>
      </c>
      <c r="CY483" s="537" t="s">
        <v>302</v>
      </c>
      <c r="CZ483" s="537" t="str">
        <f>'Information Input'!$M$14</f>
        <v xml:space="preserve">      -      </v>
      </c>
      <c r="DA483" s="538">
        <f>'Information Input'!$H$35</f>
        <v>43555</v>
      </c>
      <c r="DB483" s="537" t="str">
        <f>'Information Input'!$J$22</f>
        <v>Quarterly</v>
      </c>
      <c r="DC483" s="552">
        <f>'Information Input'!$H$30</f>
        <v>43555</v>
      </c>
      <c r="DD483" s="553" t="str">
        <f t="shared" si="97"/>
        <v>201812</v>
      </c>
      <c r="DE483" s="541" t="s">
        <v>96</v>
      </c>
      <c r="DF483" s="541" t="s">
        <v>684</v>
      </c>
      <c r="DG483" s="544">
        <f>'Report 5J'!$F$108</f>
        <v>0</v>
      </c>
      <c r="DH483" s="550">
        <f>'Report 5J'!$F$109</f>
        <v>0</v>
      </c>
      <c r="DI483" s="544">
        <f>'Report 5J'!$F$110</f>
        <v>0</v>
      </c>
      <c r="DJ483" s="544">
        <f>'Report 5J'!$F$111</f>
        <v>0</v>
      </c>
      <c r="DK483" s="544">
        <f>'Report 5J'!$F$112</f>
        <v>0</v>
      </c>
      <c r="DL483" s="544">
        <f>'Report 5J'!$F$113</f>
        <v>0</v>
      </c>
      <c r="DM483" s="544">
        <f>'Report 5J'!$F$114</f>
        <v>0</v>
      </c>
      <c r="DN483" s="544">
        <f>'Report 5J'!$F$115</f>
        <v>0</v>
      </c>
      <c r="DO483" s="544">
        <f>'Report 5J'!$F$116</f>
        <v>0</v>
      </c>
      <c r="DP483" s="544">
        <f>'Report 5J'!$F$117</f>
        <v>0</v>
      </c>
      <c r="DQ483" s="544">
        <f>'Report 5J'!$F$118</f>
        <v>0</v>
      </c>
    </row>
    <row r="484" spans="2:121">
      <c r="B484" s="535" t="s">
        <v>669</v>
      </c>
      <c r="C484" s="536">
        <v>1</v>
      </c>
      <c r="D484" s="537" t="str">
        <f>'Information Input'!$M$14</f>
        <v xml:space="preserve">      -      </v>
      </c>
      <c r="E484" s="537" t="s">
        <v>135</v>
      </c>
      <c r="F484" s="538">
        <f t="shared" si="101"/>
        <v>43466</v>
      </c>
      <c r="G484" s="538">
        <f t="shared" si="102"/>
        <v>43555</v>
      </c>
      <c r="H484" s="538">
        <f>'Information Input'!$H$35</f>
        <v>43555</v>
      </c>
      <c r="I484" s="537" t="str">
        <f>'Information Input'!$J$22</f>
        <v>Quarterly</v>
      </c>
      <c r="J484" s="538">
        <f>'Information Input'!$H$30</f>
        <v>43555</v>
      </c>
      <c r="K484" s="537">
        <f>'Information Input'!$J$18</f>
        <v>2019</v>
      </c>
      <c r="L484" s="579" t="s">
        <v>104</v>
      </c>
      <c r="M484" s="540" t="s">
        <v>105</v>
      </c>
      <c r="N484" s="541" t="s">
        <v>103</v>
      </c>
      <c r="O484" s="542" t="s">
        <v>675</v>
      </c>
      <c r="P484" s="537">
        <v>48</v>
      </c>
      <c r="Q484" s="541" t="s">
        <v>190</v>
      </c>
      <c r="R484" s="541" t="s">
        <v>239</v>
      </c>
      <c r="S484" s="543">
        <f>'Report 1'!$AG$18</f>
        <v>0</v>
      </c>
      <c r="T484" s="544">
        <f>'Report 1'!$AG$68</f>
        <v>0</v>
      </c>
      <c r="U484" s="545">
        <f>'Report 1'!$AG$154</f>
        <v>0</v>
      </c>
      <c r="AL484" s="546" t="s">
        <v>669</v>
      </c>
      <c r="AM484" s="547">
        <v>2</v>
      </c>
      <c r="AN484" s="547" t="str">
        <f>'Information Input'!$M$14</f>
        <v xml:space="preserve">      -      </v>
      </c>
      <c r="AO484" s="547" t="s">
        <v>136</v>
      </c>
      <c r="AP484" s="538">
        <f t="shared" si="104"/>
        <v>43556</v>
      </c>
      <c r="AQ484" s="538">
        <f t="shared" si="103"/>
        <v>43646</v>
      </c>
      <c r="AR484" s="538">
        <f>'Information Input'!$H$35</f>
        <v>43555</v>
      </c>
      <c r="AS484" s="547" t="str">
        <f>'Information Input'!$J$22</f>
        <v>Quarterly</v>
      </c>
      <c r="AT484" s="538">
        <f>'Information Input'!$H$30</f>
        <v>43555</v>
      </c>
      <c r="AU484" s="547">
        <f>'Information Input'!$J$18</f>
        <v>2019</v>
      </c>
      <c r="AV484" s="547" t="s">
        <v>94</v>
      </c>
      <c r="AW484" s="547" t="s">
        <v>95</v>
      </c>
      <c r="AX484" s="547" t="s">
        <v>96</v>
      </c>
      <c r="AY484" s="548" t="s">
        <v>671</v>
      </c>
      <c r="AZ484" s="547">
        <v>21</v>
      </c>
      <c r="BA484" s="549" t="s">
        <v>163</v>
      </c>
      <c r="BB484" s="543" t="s">
        <v>235</v>
      </c>
      <c r="BC484" s="550">
        <f>'Report 2'!$O118</f>
        <v>0</v>
      </c>
      <c r="BD484" s="550">
        <f>'Report 2'!$P118</f>
        <v>0</v>
      </c>
      <c r="BE484" s="550">
        <f>'Report 2'!$Q118</f>
        <v>0</v>
      </c>
      <c r="BF484" s="550">
        <f>'Report 2'!$R118</f>
        <v>0</v>
      </c>
      <c r="BG484" s="550">
        <f>'Report 2'!$S118</f>
        <v>0</v>
      </c>
      <c r="BH484" s="550">
        <f>'Report 2'!$T118</f>
        <v>0</v>
      </c>
      <c r="BI484" s="550">
        <f>'Report 2'!$U118</f>
        <v>0</v>
      </c>
      <c r="CC484" s="542" t="s">
        <v>669</v>
      </c>
      <c r="CD484" s="1014" t="s">
        <v>672</v>
      </c>
      <c r="CE484" s="1014" t="str">
        <f>'Information Input'!$M$14</f>
        <v xml:space="preserve">      -      </v>
      </c>
      <c r="CF484" s="551" t="s">
        <v>136</v>
      </c>
      <c r="CG484" s="552">
        <f t="shared" si="99"/>
        <v>43556</v>
      </c>
      <c r="CH484" s="552">
        <f t="shared" si="100"/>
        <v>43646</v>
      </c>
      <c r="CI484" s="552">
        <f>'Information Input'!$H$35</f>
        <v>43555</v>
      </c>
      <c r="CJ484" s="551" t="str">
        <f>'Information Input'!$J$22</f>
        <v>Quarterly</v>
      </c>
      <c r="CK484" s="552">
        <f>'Information Input'!$H$30</f>
        <v>43555</v>
      </c>
      <c r="CL484" s="551">
        <f>'Information Input'!$J$18</f>
        <v>2019</v>
      </c>
      <c r="CM484" s="1018" t="s">
        <v>89</v>
      </c>
      <c r="CN484" s="1014" t="s">
        <v>90</v>
      </c>
      <c r="CO484" s="542" t="s">
        <v>91</v>
      </c>
      <c r="CP484" s="542" t="s">
        <v>671</v>
      </c>
      <c r="CQ484" s="551">
        <v>43</v>
      </c>
      <c r="CR484" s="542" t="s">
        <v>185</v>
      </c>
      <c r="CS484" s="542" t="s">
        <v>233</v>
      </c>
      <c r="CT484" s="1015">
        <f>'Report 1'!$D$18</f>
        <v>0</v>
      </c>
      <c r="CU484" s="1016">
        <f>SUMIF('Report 4A'!$G$16:$G$95,$CQ484,'Report 4A'!$L$16:$L$95)</f>
        <v>0</v>
      </c>
      <c r="CV484" s="1017">
        <f t="shared" si="106"/>
        <v>0</v>
      </c>
      <c r="CX484" s="546" t="s">
        <v>669</v>
      </c>
      <c r="CY484" s="537" t="s">
        <v>302</v>
      </c>
      <c r="CZ484" s="537" t="str">
        <f>'Information Input'!$M$14</f>
        <v xml:space="preserve">      -      </v>
      </c>
      <c r="DA484" s="538">
        <f>'Information Input'!$H$35</f>
        <v>43555</v>
      </c>
      <c r="DB484" s="537" t="str">
        <f>'Information Input'!$J$22</f>
        <v>Quarterly</v>
      </c>
      <c r="DC484" s="552">
        <f>'Information Input'!$H$30</f>
        <v>43555</v>
      </c>
      <c r="DD484" s="553" t="str">
        <f t="shared" si="97"/>
        <v>201811</v>
      </c>
      <c r="DE484" s="541" t="s">
        <v>96</v>
      </c>
      <c r="DF484" s="541" t="s">
        <v>684</v>
      </c>
      <c r="DG484" s="544">
        <f>'Report 5J'!$G$108</f>
        <v>0</v>
      </c>
      <c r="DH484" s="550">
        <f>'Report 5J'!$G$109</f>
        <v>0</v>
      </c>
      <c r="DI484" s="544">
        <f>'Report 5J'!$G$110</f>
        <v>0</v>
      </c>
      <c r="DJ484" s="544">
        <f>'Report 5J'!$G$111</f>
        <v>0</v>
      </c>
      <c r="DK484" s="544">
        <f>'Report 5J'!$G$112</f>
        <v>0</v>
      </c>
      <c r="DL484" s="544">
        <f>'Report 5J'!$G$113</f>
        <v>0</v>
      </c>
      <c r="DM484" s="544">
        <f>'Report 5J'!$G$114</f>
        <v>0</v>
      </c>
      <c r="DN484" s="544">
        <f>'Report 5J'!$G$115</f>
        <v>0</v>
      </c>
      <c r="DO484" s="544">
        <f>'Report 5J'!$G$116</f>
        <v>0</v>
      </c>
      <c r="DP484" s="544">
        <f>'Report 5J'!$G$117</f>
        <v>0</v>
      </c>
      <c r="DQ484" s="544">
        <f>'Report 5J'!$G$118</f>
        <v>0</v>
      </c>
    </row>
    <row r="485" spans="2:121">
      <c r="B485" s="535" t="s">
        <v>669</v>
      </c>
      <c r="C485" s="536">
        <v>1</v>
      </c>
      <c r="D485" s="537" t="str">
        <f>'Information Input'!$M$14</f>
        <v xml:space="preserve">      -      </v>
      </c>
      <c r="E485" s="537" t="s">
        <v>135</v>
      </c>
      <c r="F485" s="538">
        <f t="shared" si="101"/>
        <v>43466</v>
      </c>
      <c r="G485" s="538">
        <f t="shared" si="102"/>
        <v>43555</v>
      </c>
      <c r="H485" s="538">
        <f>'Information Input'!$H$35</f>
        <v>43555</v>
      </c>
      <c r="I485" s="537" t="str">
        <f>'Information Input'!$J$22</f>
        <v>Quarterly</v>
      </c>
      <c r="J485" s="538">
        <f>'Information Input'!$H$30</f>
        <v>43555</v>
      </c>
      <c r="K485" s="537">
        <f>'Information Input'!$J$18</f>
        <v>2019</v>
      </c>
      <c r="L485" s="579" t="s">
        <v>104</v>
      </c>
      <c r="M485" s="540" t="s">
        <v>105</v>
      </c>
      <c r="N485" s="541" t="s">
        <v>103</v>
      </c>
      <c r="O485" s="542" t="s">
        <v>675</v>
      </c>
      <c r="P485" s="537">
        <v>49</v>
      </c>
      <c r="Q485" s="541" t="s">
        <v>191</v>
      </c>
      <c r="R485" s="541" t="s">
        <v>239</v>
      </c>
      <c r="S485" s="543">
        <f>'Report 1'!$AG$18</f>
        <v>0</v>
      </c>
      <c r="T485" s="544">
        <f>'Report 1'!$AG$69</f>
        <v>0</v>
      </c>
      <c r="U485" s="545">
        <f>'Report 1'!$AG$155</f>
        <v>0</v>
      </c>
      <c r="AL485" s="546" t="s">
        <v>669</v>
      </c>
      <c r="AM485" s="547">
        <v>2</v>
      </c>
      <c r="AN485" s="547" t="str">
        <f>'Information Input'!$M$14</f>
        <v xml:space="preserve">      -      </v>
      </c>
      <c r="AO485" s="547" t="s">
        <v>136</v>
      </c>
      <c r="AP485" s="538">
        <f t="shared" si="104"/>
        <v>43556</v>
      </c>
      <c r="AQ485" s="538">
        <f t="shared" si="103"/>
        <v>43646</v>
      </c>
      <c r="AR485" s="538">
        <f>'Information Input'!$H$35</f>
        <v>43555</v>
      </c>
      <c r="AS485" s="547" t="str">
        <f>'Information Input'!$J$22</f>
        <v>Quarterly</v>
      </c>
      <c r="AT485" s="538">
        <f>'Information Input'!$H$30</f>
        <v>43555</v>
      </c>
      <c r="AU485" s="547">
        <f>'Information Input'!$J$18</f>
        <v>2019</v>
      </c>
      <c r="AV485" s="547" t="s">
        <v>94</v>
      </c>
      <c r="AW485" s="547" t="s">
        <v>95</v>
      </c>
      <c r="AX485" s="547" t="s">
        <v>96</v>
      </c>
      <c r="AY485" s="548" t="s">
        <v>671</v>
      </c>
      <c r="AZ485" s="547">
        <v>22</v>
      </c>
      <c r="BA485" s="549" t="s">
        <v>164</v>
      </c>
      <c r="BB485" s="543" t="s">
        <v>236</v>
      </c>
      <c r="BC485" s="550">
        <f>'Report 2'!$O119</f>
        <v>0</v>
      </c>
      <c r="BD485" s="550">
        <f>'Report 2'!$P119</f>
        <v>0</v>
      </c>
      <c r="BE485" s="550">
        <f>'Report 2'!$Q119</f>
        <v>0</v>
      </c>
      <c r="BF485" s="550">
        <f>'Report 2'!$R119</f>
        <v>0</v>
      </c>
      <c r="BG485" s="550">
        <f>'Report 2'!$S119</f>
        <v>0</v>
      </c>
      <c r="BH485" s="550">
        <f>'Report 2'!$T119</f>
        <v>0</v>
      </c>
      <c r="BI485" s="550">
        <f>'Report 2'!$U119</f>
        <v>0</v>
      </c>
      <c r="CC485" s="542" t="s">
        <v>669</v>
      </c>
      <c r="CD485" s="1014" t="s">
        <v>672</v>
      </c>
      <c r="CE485" s="1014" t="str">
        <f>'Information Input'!$M$14</f>
        <v xml:space="preserve">      -      </v>
      </c>
      <c r="CF485" s="551" t="s">
        <v>136</v>
      </c>
      <c r="CG485" s="552">
        <f t="shared" si="99"/>
        <v>43556</v>
      </c>
      <c r="CH485" s="552">
        <f t="shared" si="100"/>
        <v>43646</v>
      </c>
      <c r="CI485" s="552">
        <f>'Information Input'!$H$35</f>
        <v>43555</v>
      </c>
      <c r="CJ485" s="551" t="str">
        <f>'Information Input'!$J$22</f>
        <v>Quarterly</v>
      </c>
      <c r="CK485" s="552">
        <f>'Information Input'!$H$30</f>
        <v>43555</v>
      </c>
      <c r="CL485" s="551">
        <f>'Information Input'!$J$18</f>
        <v>2019</v>
      </c>
      <c r="CM485" s="551" t="s">
        <v>89</v>
      </c>
      <c r="CN485" s="1014" t="s">
        <v>90</v>
      </c>
      <c r="CO485" s="542" t="s">
        <v>91</v>
      </c>
      <c r="CP485" s="542" t="s">
        <v>675</v>
      </c>
      <c r="CQ485" s="551">
        <v>45</v>
      </c>
      <c r="CR485" s="542" t="s">
        <v>187</v>
      </c>
      <c r="CS485" s="542" t="s">
        <v>239</v>
      </c>
      <c r="CT485" s="1015">
        <f>'Report 1'!$D$18</f>
        <v>0</v>
      </c>
      <c r="CU485" s="1016">
        <f>SUMIF('Report 4A'!$G$16:$G$95,$CQ485,'Report 4A'!$L$16:$L$95)</f>
        <v>0</v>
      </c>
      <c r="CV485" s="1017">
        <f t="shared" si="105"/>
        <v>0</v>
      </c>
      <c r="CX485" s="546" t="s">
        <v>669</v>
      </c>
      <c r="CY485" s="537" t="s">
        <v>302</v>
      </c>
      <c r="CZ485" s="537" t="str">
        <f>'Information Input'!$M$14</f>
        <v xml:space="preserve">      -      </v>
      </c>
      <c r="DA485" s="538">
        <f>'Information Input'!$H$35</f>
        <v>43555</v>
      </c>
      <c r="DB485" s="537" t="str">
        <f>'Information Input'!$J$22</f>
        <v>Quarterly</v>
      </c>
      <c r="DC485" s="552">
        <f>'Information Input'!$H$30</f>
        <v>43555</v>
      </c>
      <c r="DD485" s="553" t="str">
        <f t="shared" si="97"/>
        <v>201810</v>
      </c>
      <c r="DE485" s="541" t="s">
        <v>96</v>
      </c>
      <c r="DF485" s="541" t="s">
        <v>684</v>
      </c>
      <c r="DG485" s="544">
        <f>'Report 5J'!$H$108</f>
        <v>0</v>
      </c>
      <c r="DH485" s="550">
        <f>'Report 5J'!$H$109</f>
        <v>0</v>
      </c>
      <c r="DI485" s="544">
        <f>'Report 5J'!$H$110</f>
        <v>0</v>
      </c>
      <c r="DJ485" s="544">
        <f>'Report 5J'!$H$111</f>
        <v>0</v>
      </c>
      <c r="DK485" s="544">
        <f>'Report 5J'!$H$112</f>
        <v>0</v>
      </c>
      <c r="DL485" s="544">
        <f>'Report 5J'!$H$113</f>
        <v>0</v>
      </c>
      <c r="DM485" s="544">
        <f>'Report 5J'!$H$114</f>
        <v>0</v>
      </c>
      <c r="DN485" s="544">
        <f>'Report 5J'!$H$115</f>
        <v>0</v>
      </c>
      <c r="DO485" s="544">
        <f>'Report 5J'!$H$116</f>
        <v>0</v>
      </c>
      <c r="DP485" s="544">
        <f>'Report 5J'!$H$117</f>
        <v>0</v>
      </c>
      <c r="DQ485" s="544">
        <f>'Report 5J'!$H$118</f>
        <v>0</v>
      </c>
    </row>
    <row r="486" spans="2:121">
      <c r="B486" s="535" t="s">
        <v>669</v>
      </c>
      <c r="C486" s="536">
        <v>1</v>
      </c>
      <c r="D486" s="537" t="str">
        <f>'Information Input'!$M$14</f>
        <v xml:space="preserve">      -      </v>
      </c>
      <c r="E486" s="537" t="s">
        <v>135</v>
      </c>
      <c r="F486" s="538">
        <f t="shared" si="101"/>
        <v>43466</v>
      </c>
      <c r="G486" s="538">
        <f t="shared" si="102"/>
        <v>43555</v>
      </c>
      <c r="H486" s="538">
        <f>'Information Input'!$H$35</f>
        <v>43555</v>
      </c>
      <c r="I486" s="537" t="str">
        <f>'Information Input'!$J$22</f>
        <v>Quarterly</v>
      </c>
      <c r="J486" s="538">
        <f>'Information Input'!$H$30</f>
        <v>43555</v>
      </c>
      <c r="K486" s="537">
        <f>'Information Input'!$J$18</f>
        <v>2019</v>
      </c>
      <c r="L486" s="579" t="s">
        <v>104</v>
      </c>
      <c r="M486" s="540" t="s">
        <v>105</v>
      </c>
      <c r="N486" s="541" t="s">
        <v>103</v>
      </c>
      <c r="O486" s="542" t="s">
        <v>675</v>
      </c>
      <c r="P486" s="537">
        <v>50</v>
      </c>
      <c r="Q486" s="541" t="s">
        <v>192</v>
      </c>
      <c r="R486" s="541" t="s">
        <v>239</v>
      </c>
      <c r="S486" s="543">
        <f>'Report 1'!$AG$18</f>
        <v>0</v>
      </c>
      <c r="T486" s="544">
        <f>'Report 1'!$AG$70</f>
        <v>0</v>
      </c>
      <c r="U486" s="545">
        <f>'Report 1'!$AG$156</f>
        <v>0</v>
      </c>
      <c r="AL486" s="546" t="s">
        <v>669</v>
      </c>
      <c r="AM486" s="547">
        <v>2</v>
      </c>
      <c r="AN486" s="547" t="str">
        <f>'Information Input'!$M$14</f>
        <v xml:space="preserve">      -      </v>
      </c>
      <c r="AO486" s="547" t="s">
        <v>136</v>
      </c>
      <c r="AP486" s="538">
        <f t="shared" si="104"/>
        <v>43556</v>
      </c>
      <c r="AQ486" s="538">
        <f t="shared" si="103"/>
        <v>43646</v>
      </c>
      <c r="AR486" s="538">
        <f>'Information Input'!$H$35</f>
        <v>43555</v>
      </c>
      <c r="AS486" s="547" t="str">
        <f>'Information Input'!$J$22</f>
        <v>Quarterly</v>
      </c>
      <c r="AT486" s="538">
        <f>'Information Input'!$H$30</f>
        <v>43555</v>
      </c>
      <c r="AU486" s="547">
        <f>'Information Input'!$J$18</f>
        <v>2019</v>
      </c>
      <c r="AV486" s="547" t="s">
        <v>94</v>
      </c>
      <c r="AW486" s="547" t="s">
        <v>95</v>
      </c>
      <c r="AX486" s="547" t="s">
        <v>96</v>
      </c>
      <c r="AY486" s="548" t="s">
        <v>671</v>
      </c>
      <c r="AZ486" s="547">
        <v>23</v>
      </c>
      <c r="BA486" s="549" t="s">
        <v>165</v>
      </c>
      <c r="BB486" s="543" t="s">
        <v>236</v>
      </c>
      <c r="BC486" s="550">
        <f>'Report 2'!$O120</f>
        <v>0</v>
      </c>
      <c r="BD486" s="550">
        <f>'Report 2'!$P120</f>
        <v>0</v>
      </c>
      <c r="BE486" s="550">
        <f>'Report 2'!$Q120</f>
        <v>0</v>
      </c>
      <c r="BF486" s="550">
        <f>'Report 2'!$R120</f>
        <v>0</v>
      </c>
      <c r="BG486" s="550">
        <f>'Report 2'!$S120</f>
        <v>0</v>
      </c>
      <c r="BH486" s="550">
        <f>'Report 2'!$T120</f>
        <v>0</v>
      </c>
      <c r="BI486" s="550">
        <f>'Report 2'!$U120</f>
        <v>0</v>
      </c>
      <c r="CC486" s="542" t="s">
        <v>669</v>
      </c>
      <c r="CD486" s="1014" t="s">
        <v>672</v>
      </c>
      <c r="CE486" s="1014" t="str">
        <f>'Information Input'!$M$14</f>
        <v xml:space="preserve">      -      </v>
      </c>
      <c r="CF486" s="551" t="s">
        <v>136</v>
      </c>
      <c r="CG486" s="552">
        <f t="shared" si="99"/>
        <v>43556</v>
      </c>
      <c r="CH486" s="552">
        <f t="shared" si="100"/>
        <v>43646</v>
      </c>
      <c r="CI486" s="552">
        <f>'Information Input'!$H$35</f>
        <v>43555</v>
      </c>
      <c r="CJ486" s="551" t="str">
        <f>'Information Input'!$J$22</f>
        <v>Quarterly</v>
      </c>
      <c r="CK486" s="552">
        <f>'Information Input'!$H$30</f>
        <v>43555</v>
      </c>
      <c r="CL486" s="551">
        <f>'Information Input'!$J$18</f>
        <v>2019</v>
      </c>
      <c r="CM486" s="551" t="s">
        <v>89</v>
      </c>
      <c r="CN486" s="1014" t="s">
        <v>90</v>
      </c>
      <c r="CO486" s="542" t="s">
        <v>91</v>
      </c>
      <c r="CP486" s="542" t="s">
        <v>675</v>
      </c>
      <c r="CQ486" s="551">
        <v>46</v>
      </c>
      <c r="CR486" s="542" t="s">
        <v>188</v>
      </c>
      <c r="CS486" s="542" t="s">
        <v>239</v>
      </c>
      <c r="CT486" s="1015">
        <f>'Report 1'!$D$18</f>
        <v>0</v>
      </c>
      <c r="CU486" s="1016">
        <f>SUMIF('Report 4A'!$G$16:$G$95,$CQ486,'Report 4A'!$L$16:$L$95)</f>
        <v>0</v>
      </c>
      <c r="CV486" s="1017">
        <f t="shared" si="105"/>
        <v>0</v>
      </c>
      <c r="CX486" s="546" t="s">
        <v>669</v>
      </c>
      <c r="CY486" s="537" t="s">
        <v>302</v>
      </c>
      <c r="CZ486" s="537" t="str">
        <f>'Information Input'!$M$14</f>
        <v xml:space="preserve">      -      </v>
      </c>
      <c r="DA486" s="538">
        <f>'Information Input'!$H$35</f>
        <v>43555</v>
      </c>
      <c r="DB486" s="537" t="str">
        <f>'Information Input'!$J$22</f>
        <v>Quarterly</v>
      </c>
      <c r="DC486" s="552">
        <f>'Information Input'!$H$30</f>
        <v>43555</v>
      </c>
      <c r="DD486" s="553" t="str">
        <f t="shared" si="97"/>
        <v>201809</v>
      </c>
      <c r="DE486" s="541" t="s">
        <v>96</v>
      </c>
      <c r="DF486" s="541" t="s">
        <v>684</v>
      </c>
      <c r="DG486" s="544">
        <f>'Report 5J'!$I$108</f>
        <v>0</v>
      </c>
      <c r="DH486" s="550">
        <f>'Report 5J'!$I$109</f>
        <v>0</v>
      </c>
      <c r="DI486" s="544">
        <f>'Report 5J'!$I$110</f>
        <v>0</v>
      </c>
      <c r="DJ486" s="544">
        <f>'Report 5J'!$I$111</f>
        <v>0</v>
      </c>
      <c r="DK486" s="544">
        <f>'Report 5J'!$I$112</f>
        <v>0</v>
      </c>
      <c r="DL486" s="544">
        <f>'Report 5J'!$I$113</f>
        <v>0</v>
      </c>
      <c r="DM486" s="544">
        <f>'Report 5J'!$I$114</f>
        <v>0</v>
      </c>
      <c r="DN486" s="544">
        <f>'Report 5J'!$I$115</f>
        <v>0</v>
      </c>
      <c r="DO486" s="544">
        <f>'Report 5J'!$I$116</f>
        <v>0</v>
      </c>
      <c r="DP486" s="544">
        <f>'Report 5J'!$I$117</f>
        <v>0</v>
      </c>
      <c r="DQ486" s="544">
        <f>'Report 5J'!$I$118</f>
        <v>0</v>
      </c>
    </row>
    <row r="487" spans="2:121">
      <c r="B487" s="535" t="s">
        <v>669</v>
      </c>
      <c r="C487" s="536">
        <v>1</v>
      </c>
      <c r="D487" s="537" t="str">
        <f>'Information Input'!$M$14</f>
        <v xml:space="preserve">      -      </v>
      </c>
      <c r="E487" s="537" t="s">
        <v>135</v>
      </c>
      <c r="F487" s="538">
        <f t="shared" si="101"/>
        <v>43466</v>
      </c>
      <c r="G487" s="538">
        <f t="shared" si="102"/>
        <v>43555</v>
      </c>
      <c r="H487" s="538">
        <f>'Information Input'!$H$35</f>
        <v>43555</v>
      </c>
      <c r="I487" s="537" t="str">
        <f>'Information Input'!$J$22</f>
        <v>Quarterly</v>
      </c>
      <c r="J487" s="538">
        <f>'Information Input'!$H$30</f>
        <v>43555</v>
      </c>
      <c r="K487" s="537">
        <f>'Information Input'!$J$18</f>
        <v>2019</v>
      </c>
      <c r="L487" s="579" t="s">
        <v>104</v>
      </c>
      <c r="M487" s="540" t="s">
        <v>105</v>
      </c>
      <c r="N487" s="541" t="s">
        <v>103</v>
      </c>
      <c r="O487" s="542" t="s">
        <v>675</v>
      </c>
      <c r="P487" s="537">
        <v>51</v>
      </c>
      <c r="Q487" s="541" t="s">
        <v>193</v>
      </c>
      <c r="R487" s="541" t="s">
        <v>239</v>
      </c>
      <c r="S487" s="543">
        <f>'Report 1'!$AG$18</f>
        <v>0</v>
      </c>
      <c r="T487" s="544">
        <f>'Report 1'!$AG$71</f>
        <v>0</v>
      </c>
      <c r="U487" s="545">
        <f>'Report 1'!$AG$157</f>
        <v>0</v>
      </c>
      <c r="AL487" s="546" t="s">
        <v>669</v>
      </c>
      <c r="AM487" s="547">
        <v>2</v>
      </c>
      <c r="AN487" s="547" t="str">
        <f>'Information Input'!$M$14</f>
        <v xml:space="preserve">      -      </v>
      </c>
      <c r="AO487" s="547" t="s">
        <v>136</v>
      </c>
      <c r="AP487" s="538">
        <f t="shared" si="104"/>
        <v>43556</v>
      </c>
      <c r="AQ487" s="538">
        <f t="shared" si="103"/>
        <v>43646</v>
      </c>
      <c r="AR487" s="538">
        <f>'Information Input'!$H$35</f>
        <v>43555</v>
      </c>
      <c r="AS487" s="547" t="str">
        <f>'Information Input'!$J$22</f>
        <v>Quarterly</v>
      </c>
      <c r="AT487" s="538">
        <f>'Information Input'!$H$30</f>
        <v>43555</v>
      </c>
      <c r="AU487" s="547">
        <f>'Information Input'!$J$18</f>
        <v>2019</v>
      </c>
      <c r="AV487" s="547" t="s">
        <v>94</v>
      </c>
      <c r="AW487" s="547" t="s">
        <v>95</v>
      </c>
      <c r="AX487" s="547" t="s">
        <v>96</v>
      </c>
      <c r="AY487" s="548" t="s">
        <v>671</v>
      </c>
      <c r="AZ487" s="547">
        <v>24</v>
      </c>
      <c r="BA487" s="549" t="s">
        <v>166</v>
      </c>
      <c r="BB487" s="543" t="s">
        <v>233</v>
      </c>
      <c r="BC487" s="550">
        <f>'Report 2'!$O121</f>
        <v>0</v>
      </c>
      <c r="BD487" s="550">
        <f>'Report 2'!$P121</f>
        <v>0</v>
      </c>
      <c r="BE487" s="550">
        <f>'Report 2'!$Q121</f>
        <v>0</v>
      </c>
      <c r="BF487" s="550">
        <f>'Report 2'!$R121</f>
        <v>0</v>
      </c>
      <c r="BG487" s="550">
        <f>'Report 2'!$S121</f>
        <v>0</v>
      </c>
      <c r="BH487" s="550">
        <f>'Report 2'!$T121</f>
        <v>0</v>
      </c>
      <c r="BI487" s="550">
        <f>'Report 2'!$U121</f>
        <v>0</v>
      </c>
      <c r="CC487" s="542" t="s">
        <v>669</v>
      </c>
      <c r="CD487" s="1014" t="s">
        <v>672</v>
      </c>
      <c r="CE487" s="1014" t="str">
        <f>'Information Input'!$M$14</f>
        <v xml:space="preserve">      -      </v>
      </c>
      <c r="CF487" s="551" t="s">
        <v>136</v>
      </c>
      <c r="CG487" s="552">
        <f t="shared" si="99"/>
        <v>43556</v>
      </c>
      <c r="CH487" s="552">
        <f t="shared" si="100"/>
        <v>43646</v>
      </c>
      <c r="CI487" s="552">
        <f>'Information Input'!$H$35</f>
        <v>43555</v>
      </c>
      <c r="CJ487" s="551" t="str">
        <f>'Information Input'!$J$22</f>
        <v>Quarterly</v>
      </c>
      <c r="CK487" s="552">
        <f>'Information Input'!$H$30</f>
        <v>43555</v>
      </c>
      <c r="CL487" s="551">
        <f>'Information Input'!$J$18</f>
        <v>2019</v>
      </c>
      <c r="CM487" s="551" t="s">
        <v>89</v>
      </c>
      <c r="CN487" s="1014" t="s">
        <v>90</v>
      </c>
      <c r="CO487" s="542" t="s">
        <v>91</v>
      </c>
      <c r="CP487" s="542" t="s">
        <v>675</v>
      </c>
      <c r="CQ487" s="551">
        <v>47</v>
      </c>
      <c r="CR487" s="542" t="s">
        <v>189</v>
      </c>
      <c r="CS487" s="542" t="s">
        <v>239</v>
      </c>
      <c r="CT487" s="1015">
        <f>'Report 1'!$D$18</f>
        <v>0</v>
      </c>
      <c r="CU487" s="1016">
        <f>SUMIF('Report 4A'!$G$16:$G$95,$CQ487,'Report 4A'!$L$16:$L$95)</f>
        <v>0</v>
      </c>
      <c r="CV487" s="1017">
        <f t="shared" si="105"/>
        <v>0</v>
      </c>
      <c r="CX487" s="546" t="s">
        <v>669</v>
      </c>
      <c r="CY487" s="537" t="s">
        <v>302</v>
      </c>
      <c r="CZ487" s="537" t="str">
        <f>'Information Input'!$M$14</f>
        <v xml:space="preserve">      -      </v>
      </c>
      <c r="DA487" s="538">
        <f>'Information Input'!$H$35</f>
        <v>43555</v>
      </c>
      <c r="DB487" s="537" t="str">
        <f>'Information Input'!$J$22</f>
        <v>Quarterly</v>
      </c>
      <c r="DC487" s="552">
        <f>'Information Input'!$H$30</f>
        <v>43555</v>
      </c>
      <c r="DD487" s="553" t="str">
        <f t="shared" si="97"/>
        <v>201808</v>
      </c>
      <c r="DE487" s="541" t="s">
        <v>96</v>
      </c>
      <c r="DF487" s="541" t="s">
        <v>684</v>
      </c>
      <c r="DG487" s="544">
        <f>'Report 5J'!$J$108</f>
        <v>0</v>
      </c>
      <c r="DH487" s="550">
        <f>'Report 5J'!$J$109</f>
        <v>0</v>
      </c>
      <c r="DI487" s="544">
        <f>'Report 5J'!$J$110</f>
        <v>0</v>
      </c>
      <c r="DJ487" s="544">
        <f>'Report 5J'!$J$111</f>
        <v>0</v>
      </c>
      <c r="DK487" s="544">
        <f>'Report 5J'!$J$112</f>
        <v>0</v>
      </c>
      <c r="DL487" s="544">
        <f>'Report 5J'!$J$113</f>
        <v>0</v>
      </c>
      <c r="DM487" s="544">
        <f>'Report 5J'!$J$114</f>
        <v>0</v>
      </c>
      <c r="DN487" s="544">
        <f>'Report 5J'!$J$115</f>
        <v>0</v>
      </c>
      <c r="DO487" s="544">
        <f>'Report 5J'!$J$116</f>
        <v>0</v>
      </c>
      <c r="DP487" s="544">
        <f>'Report 5J'!$J$117</f>
        <v>0</v>
      </c>
      <c r="DQ487" s="544">
        <f>'Report 5J'!$J$118</f>
        <v>0</v>
      </c>
    </row>
    <row r="488" spans="2:121">
      <c r="B488" s="535" t="s">
        <v>669</v>
      </c>
      <c r="C488" s="536">
        <v>1</v>
      </c>
      <c r="D488" s="537" t="str">
        <f>'Information Input'!$M$14</f>
        <v xml:space="preserve">      -      </v>
      </c>
      <c r="E488" s="537" t="s">
        <v>135</v>
      </c>
      <c r="F488" s="538">
        <f t="shared" si="101"/>
        <v>43466</v>
      </c>
      <c r="G488" s="538">
        <f t="shared" si="102"/>
        <v>43555</v>
      </c>
      <c r="H488" s="538">
        <f>'Information Input'!$H$35</f>
        <v>43555</v>
      </c>
      <c r="I488" s="537" t="str">
        <f>'Information Input'!$J$22</f>
        <v>Quarterly</v>
      </c>
      <c r="J488" s="538">
        <f>'Information Input'!$H$30</f>
        <v>43555</v>
      </c>
      <c r="K488" s="537">
        <f>'Information Input'!$J$18</f>
        <v>2019</v>
      </c>
      <c r="L488" s="579" t="s">
        <v>104</v>
      </c>
      <c r="M488" s="540" t="s">
        <v>105</v>
      </c>
      <c r="N488" s="541" t="s">
        <v>103</v>
      </c>
      <c r="O488" s="542" t="s">
        <v>674</v>
      </c>
      <c r="P488" s="537">
        <v>52</v>
      </c>
      <c r="Q488" s="541" t="s">
        <v>194</v>
      </c>
      <c r="R488" s="541" t="s">
        <v>239</v>
      </c>
      <c r="S488" s="543">
        <f>'Report 1'!$AG$18</f>
        <v>0</v>
      </c>
      <c r="T488" s="544">
        <f>'Report 1'!$AG$72</f>
        <v>0</v>
      </c>
      <c r="U488" s="545">
        <f>'Report 1'!$AG$158</f>
        <v>0</v>
      </c>
      <c r="AL488" s="546" t="s">
        <v>669</v>
      </c>
      <c r="AM488" s="547">
        <v>2</v>
      </c>
      <c r="AN488" s="547" t="str">
        <f>'Information Input'!$M$14</f>
        <v xml:space="preserve">      -      </v>
      </c>
      <c r="AO488" s="547" t="s">
        <v>136</v>
      </c>
      <c r="AP488" s="538">
        <f t="shared" si="104"/>
        <v>43556</v>
      </c>
      <c r="AQ488" s="538">
        <f t="shared" si="103"/>
        <v>43646</v>
      </c>
      <c r="AR488" s="538">
        <f>'Information Input'!$H$35</f>
        <v>43555</v>
      </c>
      <c r="AS488" s="547" t="str">
        <f>'Information Input'!$J$22</f>
        <v>Quarterly</v>
      </c>
      <c r="AT488" s="538">
        <f>'Information Input'!$H$30</f>
        <v>43555</v>
      </c>
      <c r="AU488" s="547">
        <f>'Information Input'!$J$18</f>
        <v>2019</v>
      </c>
      <c r="AV488" s="547" t="s">
        <v>94</v>
      </c>
      <c r="AW488" s="547" t="s">
        <v>95</v>
      </c>
      <c r="AX488" s="547" t="s">
        <v>96</v>
      </c>
      <c r="AY488" s="548" t="s">
        <v>671</v>
      </c>
      <c r="AZ488" s="547">
        <v>25</v>
      </c>
      <c r="BA488" s="549" t="s">
        <v>167</v>
      </c>
      <c r="BB488" s="543" t="s">
        <v>233</v>
      </c>
      <c r="BC488" s="550">
        <f>'Report 2'!$O122</f>
        <v>0</v>
      </c>
      <c r="BD488" s="550">
        <f>'Report 2'!$P122</f>
        <v>0</v>
      </c>
      <c r="BE488" s="550">
        <f>'Report 2'!$Q122</f>
        <v>0</v>
      </c>
      <c r="BF488" s="550">
        <f>'Report 2'!$R122</f>
        <v>0</v>
      </c>
      <c r="BG488" s="550">
        <f>'Report 2'!$S122</f>
        <v>0</v>
      </c>
      <c r="BH488" s="550">
        <f>'Report 2'!$T122</f>
        <v>0</v>
      </c>
      <c r="BI488" s="550">
        <f>'Report 2'!$U122</f>
        <v>0</v>
      </c>
      <c r="CC488" s="542" t="s">
        <v>669</v>
      </c>
      <c r="CD488" s="1014" t="s">
        <v>672</v>
      </c>
      <c r="CE488" s="1014" t="str">
        <f>'Information Input'!$M$14</f>
        <v xml:space="preserve">      -      </v>
      </c>
      <c r="CF488" s="551" t="s">
        <v>136</v>
      </c>
      <c r="CG488" s="552">
        <f t="shared" si="99"/>
        <v>43556</v>
      </c>
      <c r="CH488" s="552">
        <f t="shared" si="100"/>
        <v>43646</v>
      </c>
      <c r="CI488" s="552">
        <f>'Information Input'!$H$35</f>
        <v>43555</v>
      </c>
      <c r="CJ488" s="551" t="str">
        <f>'Information Input'!$J$22</f>
        <v>Quarterly</v>
      </c>
      <c r="CK488" s="552">
        <f>'Information Input'!$H$30</f>
        <v>43555</v>
      </c>
      <c r="CL488" s="551">
        <f>'Information Input'!$J$18</f>
        <v>2019</v>
      </c>
      <c r="CM488" s="551" t="s">
        <v>89</v>
      </c>
      <c r="CN488" s="1014" t="s">
        <v>90</v>
      </c>
      <c r="CO488" s="542" t="s">
        <v>91</v>
      </c>
      <c r="CP488" s="542" t="s">
        <v>675</v>
      </c>
      <c r="CQ488" s="551">
        <v>48</v>
      </c>
      <c r="CR488" s="542" t="s">
        <v>190</v>
      </c>
      <c r="CS488" s="542" t="s">
        <v>239</v>
      </c>
      <c r="CT488" s="1015">
        <f>'Report 1'!$D$18</f>
        <v>0</v>
      </c>
      <c r="CU488" s="1016">
        <f>SUMIF('Report 4A'!$G$16:$G$95,$CQ488,'Report 4A'!$L$16:$L$95)</f>
        <v>0</v>
      </c>
      <c r="CV488" s="1017">
        <f t="shared" si="105"/>
        <v>0</v>
      </c>
      <c r="CX488" s="546" t="s">
        <v>669</v>
      </c>
      <c r="CY488" s="537" t="s">
        <v>302</v>
      </c>
      <c r="CZ488" s="537" t="str">
        <f>'Information Input'!$M$14</f>
        <v xml:space="preserve">      -      </v>
      </c>
      <c r="DA488" s="538">
        <f>'Information Input'!$H$35</f>
        <v>43555</v>
      </c>
      <c r="DB488" s="537" t="str">
        <f>'Information Input'!$J$22</f>
        <v>Quarterly</v>
      </c>
      <c r="DC488" s="552">
        <f>'Information Input'!$H$30</f>
        <v>43555</v>
      </c>
      <c r="DD488" s="553" t="str">
        <f t="shared" si="97"/>
        <v>201807</v>
      </c>
      <c r="DE488" s="541" t="s">
        <v>96</v>
      </c>
      <c r="DF488" s="541" t="s">
        <v>684</v>
      </c>
      <c r="DG488" s="544">
        <f>'Report 5J'!$K$108</f>
        <v>0</v>
      </c>
      <c r="DH488" s="550">
        <f>'Report 5J'!$K$109</f>
        <v>0</v>
      </c>
      <c r="DI488" s="544">
        <f>'Report 5J'!$K$110</f>
        <v>0</v>
      </c>
      <c r="DJ488" s="544">
        <f>'Report 5J'!$K$111</f>
        <v>0</v>
      </c>
      <c r="DK488" s="544">
        <f>'Report 5J'!$K$112</f>
        <v>0</v>
      </c>
      <c r="DL488" s="544">
        <f>'Report 5J'!$K$113</f>
        <v>0</v>
      </c>
      <c r="DM488" s="544">
        <f>'Report 5J'!$K$114</f>
        <v>0</v>
      </c>
      <c r="DN488" s="544">
        <f>'Report 5J'!$K$115</f>
        <v>0</v>
      </c>
      <c r="DO488" s="544">
        <f>'Report 5J'!$K$116</f>
        <v>0</v>
      </c>
      <c r="DP488" s="544">
        <f>'Report 5J'!$K$117</f>
        <v>0</v>
      </c>
      <c r="DQ488" s="544">
        <f>'Report 5J'!$K$118</f>
        <v>0</v>
      </c>
    </row>
    <row r="489" spans="2:121">
      <c r="B489" s="535" t="s">
        <v>669</v>
      </c>
      <c r="C489" s="536">
        <v>1</v>
      </c>
      <c r="D489" s="537" t="str">
        <f>'Information Input'!$M$14</f>
        <v xml:space="preserve">      -      </v>
      </c>
      <c r="E489" s="537" t="s">
        <v>135</v>
      </c>
      <c r="F489" s="538">
        <f t="shared" si="101"/>
        <v>43466</v>
      </c>
      <c r="G489" s="538">
        <f t="shared" si="102"/>
        <v>43555</v>
      </c>
      <c r="H489" s="538">
        <f>'Information Input'!$H$35</f>
        <v>43555</v>
      </c>
      <c r="I489" s="537" t="str">
        <f>'Information Input'!$J$22</f>
        <v>Quarterly</v>
      </c>
      <c r="J489" s="538">
        <f>'Information Input'!$H$30</f>
        <v>43555</v>
      </c>
      <c r="K489" s="537">
        <f>'Information Input'!$J$18</f>
        <v>2019</v>
      </c>
      <c r="L489" s="579" t="s">
        <v>104</v>
      </c>
      <c r="M489" s="540" t="s">
        <v>105</v>
      </c>
      <c r="N489" s="541" t="s">
        <v>103</v>
      </c>
      <c r="O489" s="542" t="s">
        <v>676</v>
      </c>
      <c r="P489" s="537">
        <v>53</v>
      </c>
      <c r="Q489" s="541" t="s">
        <v>195</v>
      </c>
      <c r="R489" s="541" t="s">
        <v>677</v>
      </c>
      <c r="S489" s="543">
        <f>'Report 1'!$AG$18</f>
        <v>0</v>
      </c>
      <c r="T489" s="544">
        <f>'Report 1'!$AG$73</f>
        <v>0</v>
      </c>
      <c r="U489" s="545">
        <f>'Report 1'!$AG$159</f>
        <v>0</v>
      </c>
      <c r="AL489" s="546" t="s">
        <v>669</v>
      </c>
      <c r="AM489" s="547">
        <v>2</v>
      </c>
      <c r="AN489" s="547" t="str">
        <f>'Information Input'!$M$14</f>
        <v xml:space="preserve">      -      </v>
      </c>
      <c r="AO489" s="547" t="s">
        <v>136</v>
      </c>
      <c r="AP489" s="538">
        <f t="shared" si="104"/>
        <v>43556</v>
      </c>
      <c r="AQ489" s="538">
        <f t="shared" si="103"/>
        <v>43646</v>
      </c>
      <c r="AR489" s="538">
        <f>'Information Input'!$H$35</f>
        <v>43555</v>
      </c>
      <c r="AS489" s="547" t="str">
        <f>'Information Input'!$J$22</f>
        <v>Quarterly</v>
      </c>
      <c r="AT489" s="538">
        <f>'Information Input'!$H$30</f>
        <v>43555</v>
      </c>
      <c r="AU489" s="547">
        <f>'Information Input'!$J$18</f>
        <v>2019</v>
      </c>
      <c r="AV489" s="547" t="s">
        <v>94</v>
      </c>
      <c r="AW489" s="547" t="s">
        <v>95</v>
      </c>
      <c r="AX489" s="547" t="s">
        <v>96</v>
      </c>
      <c r="AY489" s="548" t="s">
        <v>671</v>
      </c>
      <c r="AZ489" s="547">
        <v>26</v>
      </c>
      <c r="BA489" s="549" t="s">
        <v>168</v>
      </c>
      <c r="BB489" s="543" t="s">
        <v>237</v>
      </c>
      <c r="BC489" s="550">
        <f>'Report 2'!$O123</f>
        <v>0</v>
      </c>
      <c r="BD489" s="550">
        <f>'Report 2'!$P123</f>
        <v>0</v>
      </c>
      <c r="BE489" s="550">
        <f>'Report 2'!$Q123</f>
        <v>0</v>
      </c>
      <c r="BF489" s="550">
        <f>'Report 2'!$R123</f>
        <v>0</v>
      </c>
      <c r="BG489" s="550">
        <f>'Report 2'!$S123</f>
        <v>0</v>
      </c>
      <c r="BH489" s="550">
        <f>'Report 2'!$T123</f>
        <v>0</v>
      </c>
      <c r="BI489" s="550">
        <f>'Report 2'!$U123</f>
        <v>0</v>
      </c>
      <c r="CC489" s="542" t="s">
        <v>669</v>
      </c>
      <c r="CD489" s="1014" t="s">
        <v>672</v>
      </c>
      <c r="CE489" s="1014" t="str">
        <f>'Information Input'!$M$14</f>
        <v xml:space="preserve">      -      </v>
      </c>
      <c r="CF489" s="551" t="s">
        <v>136</v>
      </c>
      <c r="CG489" s="552">
        <f t="shared" si="99"/>
        <v>43556</v>
      </c>
      <c r="CH489" s="552">
        <f t="shared" si="100"/>
        <v>43646</v>
      </c>
      <c r="CI489" s="552">
        <f>'Information Input'!$H$35</f>
        <v>43555</v>
      </c>
      <c r="CJ489" s="551" t="str">
        <f>'Information Input'!$J$22</f>
        <v>Quarterly</v>
      </c>
      <c r="CK489" s="552">
        <f>'Information Input'!$H$30</f>
        <v>43555</v>
      </c>
      <c r="CL489" s="551">
        <f>'Information Input'!$J$18</f>
        <v>2019</v>
      </c>
      <c r="CM489" s="551" t="s">
        <v>89</v>
      </c>
      <c r="CN489" s="1014" t="s">
        <v>90</v>
      </c>
      <c r="CO489" s="542" t="s">
        <v>91</v>
      </c>
      <c r="CP489" s="542" t="s">
        <v>675</v>
      </c>
      <c r="CQ489" s="551">
        <v>49</v>
      </c>
      <c r="CR489" s="542" t="s">
        <v>191</v>
      </c>
      <c r="CS489" s="542" t="s">
        <v>239</v>
      </c>
      <c r="CT489" s="1015">
        <f>'Report 1'!$D$18</f>
        <v>0</v>
      </c>
      <c r="CU489" s="1016">
        <f>SUMIF('Report 4A'!$G$16:$G$95,$CQ489,'Report 4A'!$L$16:$L$95)</f>
        <v>0</v>
      </c>
      <c r="CV489" s="1017">
        <f t="shared" si="105"/>
        <v>0</v>
      </c>
      <c r="CX489" s="546" t="s">
        <v>669</v>
      </c>
      <c r="CY489" s="537" t="s">
        <v>302</v>
      </c>
      <c r="CZ489" s="537" t="str">
        <f>'Information Input'!$M$14</f>
        <v xml:space="preserve">      -      </v>
      </c>
      <c r="DA489" s="538">
        <f>'Information Input'!$H$35</f>
        <v>43555</v>
      </c>
      <c r="DB489" s="537" t="str">
        <f>'Information Input'!$J$22</f>
        <v>Quarterly</v>
      </c>
      <c r="DC489" s="552">
        <f>'Information Input'!$H$30</f>
        <v>43555</v>
      </c>
      <c r="DD489" s="553" t="str">
        <f t="shared" si="97"/>
        <v>201806</v>
      </c>
      <c r="DE489" s="541" t="s">
        <v>96</v>
      </c>
      <c r="DF489" s="541" t="s">
        <v>684</v>
      </c>
      <c r="DG489" s="544">
        <f>'Report 5J'!$L$108</f>
        <v>0</v>
      </c>
      <c r="DH489" s="550">
        <f>'Report 5J'!$L$109</f>
        <v>0</v>
      </c>
      <c r="DI489" s="544">
        <f>'Report 5J'!$L$110</f>
        <v>0</v>
      </c>
      <c r="DJ489" s="544">
        <f>'Report 5J'!$L$111</f>
        <v>0</v>
      </c>
      <c r="DK489" s="544">
        <f>'Report 5J'!$L$112</f>
        <v>0</v>
      </c>
      <c r="DL489" s="544">
        <f>'Report 5J'!$L$113</f>
        <v>0</v>
      </c>
      <c r="DM489" s="544">
        <f>'Report 5J'!$L$114</f>
        <v>0</v>
      </c>
      <c r="DN489" s="544">
        <f>'Report 5J'!$L$115</f>
        <v>0</v>
      </c>
      <c r="DO489" s="544">
        <f>'Report 5J'!$L$116</f>
        <v>0</v>
      </c>
      <c r="DP489" s="544">
        <f>'Report 5J'!$L$117</f>
        <v>0</v>
      </c>
      <c r="DQ489" s="544">
        <f>'Report 5J'!$L$118</f>
        <v>0</v>
      </c>
    </row>
    <row r="490" spans="2:121">
      <c r="B490" s="535" t="s">
        <v>669</v>
      </c>
      <c r="C490" s="536">
        <v>1</v>
      </c>
      <c r="D490" s="537" t="str">
        <f>'Information Input'!$M$14</f>
        <v xml:space="preserve">      -      </v>
      </c>
      <c r="E490" s="537" t="s">
        <v>135</v>
      </c>
      <c r="F490" s="538">
        <f t="shared" si="101"/>
        <v>43466</v>
      </c>
      <c r="G490" s="538">
        <f t="shared" si="102"/>
        <v>43555</v>
      </c>
      <c r="H490" s="538">
        <f>'Information Input'!$H$35</f>
        <v>43555</v>
      </c>
      <c r="I490" s="537" t="str">
        <f>'Information Input'!$J$22</f>
        <v>Quarterly</v>
      </c>
      <c r="J490" s="538">
        <f>'Information Input'!$H$30</f>
        <v>43555</v>
      </c>
      <c r="K490" s="537">
        <f>'Information Input'!$J$18</f>
        <v>2019</v>
      </c>
      <c r="L490" s="579" t="s">
        <v>104</v>
      </c>
      <c r="M490" s="540" t="s">
        <v>105</v>
      </c>
      <c r="N490" s="541" t="s">
        <v>103</v>
      </c>
      <c r="O490" s="542" t="s">
        <v>676</v>
      </c>
      <c r="P490" s="537">
        <v>54</v>
      </c>
      <c r="Q490" s="541" t="s">
        <v>196</v>
      </c>
      <c r="R490" s="541" t="s">
        <v>677</v>
      </c>
      <c r="S490" s="543">
        <f>'Report 1'!$AG$18</f>
        <v>0</v>
      </c>
      <c r="T490" s="544">
        <f>'Report 1'!$AG$74</f>
        <v>0</v>
      </c>
      <c r="U490" s="545">
        <f>'Report 1'!$AG$160</f>
        <v>0</v>
      </c>
      <c r="AL490" s="546" t="s">
        <v>669</v>
      </c>
      <c r="AM490" s="547">
        <v>2</v>
      </c>
      <c r="AN490" s="547" t="str">
        <f>'Information Input'!$M$14</f>
        <v xml:space="preserve">      -      </v>
      </c>
      <c r="AO490" s="547" t="s">
        <v>136</v>
      </c>
      <c r="AP490" s="538">
        <f t="shared" si="104"/>
        <v>43556</v>
      </c>
      <c r="AQ490" s="538">
        <f t="shared" si="103"/>
        <v>43646</v>
      </c>
      <c r="AR490" s="538">
        <f>'Information Input'!$H$35</f>
        <v>43555</v>
      </c>
      <c r="AS490" s="547" t="str">
        <f>'Information Input'!$J$22</f>
        <v>Quarterly</v>
      </c>
      <c r="AT490" s="538">
        <f>'Information Input'!$H$30</f>
        <v>43555</v>
      </c>
      <c r="AU490" s="547">
        <f>'Information Input'!$J$18</f>
        <v>2019</v>
      </c>
      <c r="AV490" s="547" t="s">
        <v>94</v>
      </c>
      <c r="AW490" s="547" t="s">
        <v>95</v>
      </c>
      <c r="AX490" s="547" t="s">
        <v>96</v>
      </c>
      <c r="AY490" s="548" t="s">
        <v>671</v>
      </c>
      <c r="AZ490" s="547">
        <v>27</v>
      </c>
      <c r="BA490" s="549" t="s">
        <v>169</v>
      </c>
      <c r="BB490" s="543" t="s">
        <v>235</v>
      </c>
      <c r="BC490" s="550">
        <f>'Report 2'!$O124</f>
        <v>0</v>
      </c>
      <c r="BD490" s="550">
        <f>'Report 2'!$P124</f>
        <v>0</v>
      </c>
      <c r="BE490" s="550">
        <f>'Report 2'!$Q124</f>
        <v>0</v>
      </c>
      <c r="BF490" s="550">
        <f>'Report 2'!$R124</f>
        <v>0</v>
      </c>
      <c r="BG490" s="550">
        <f>'Report 2'!$S124</f>
        <v>0</v>
      </c>
      <c r="BH490" s="550">
        <f>'Report 2'!$T124</f>
        <v>0</v>
      </c>
      <c r="BI490" s="550">
        <f>'Report 2'!$U124</f>
        <v>0</v>
      </c>
      <c r="CC490" s="542" t="s">
        <v>669</v>
      </c>
      <c r="CD490" s="1014" t="s">
        <v>672</v>
      </c>
      <c r="CE490" s="1014" t="str">
        <f>'Information Input'!$M$14</f>
        <v xml:space="preserve">      -      </v>
      </c>
      <c r="CF490" s="551" t="s">
        <v>136</v>
      </c>
      <c r="CG490" s="552">
        <f t="shared" si="99"/>
        <v>43556</v>
      </c>
      <c r="CH490" s="552">
        <f t="shared" si="100"/>
        <v>43646</v>
      </c>
      <c r="CI490" s="552">
        <f>'Information Input'!$H$35</f>
        <v>43555</v>
      </c>
      <c r="CJ490" s="551" t="str">
        <f>'Information Input'!$J$22</f>
        <v>Quarterly</v>
      </c>
      <c r="CK490" s="552">
        <f>'Information Input'!$H$30</f>
        <v>43555</v>
      </c>
      <c r="CL490" s="551">
        <f>'Information Input'!$J$18</f>
        <v>2019</v>
      </c>
      <c r="CM490" s="551" t="s">
        <v>89</v>
      </c>
      <c r="CN490" s="1014" t="s">
        <v>90</v>
      </c>
      <c r="CO490" s="542" t="s">
        <v>91</v>
      </c>
      <c r="CP490" s="542" t="s">
        <v>675</v>
      </c>
      <c r="CQ490" s="551">
        <v>50</v>
      </c>
      <c r="CR490" s="542" t="s">
        <v>192</v>
      </c>
      <c r="CS490" s="542" t="s">
        <v>239</v>
      </c>
      <c r="CT490" s="1015">
        <f>'Report 1'!$D$18</f>
        <v>0</v>
      </c>
      <c r="CU490" s="1016">
        <f>SUMIF('Report 4A'!$G$16:$G$95,$CQ490,'Report 4A'!$L$16:$L$95)</f>
        <v>0</v>
      </c>
      <c r="CV490" s="1017">
        <f t="shared" si="105"/>
        <v>0</v>
      </c>
      <c r="CX490" s="546" t="s">
        <v>669</v>
      </c>
      <c r="CY490" s="537" t="s">
        <v>302</v>
      </c>
      <c r="CZ490" s="537" t="str">
        <f>'Information Input'!$M$14</f>
        <v xml:space="preserve">      -      </v>
      </c>
      <c r="DA490" s="538">
        <f>'Information Input'!$H$35</f>
        <v>43555</v>
      </c>
      <c r="DB490" s="537" t="str">
        <f>'Information Input'!$J$22</f>
        <v>Quarterly</v>
      </c>
      <c r="DC490" s="552">
        <f>'Information Input'!$H$30</f>
        <v>43555</v>
      </c>
      <c r="DD490" s="553" t="str">
        <f t="shared" si="97"/>
        <v>201805</v>
      </c>
      <c r="DE490" s="541" t="s">
        <v>96</v>
      </c>
      <c r="DF490" s="541" t="s">
        <v>684</v>
      </c>
      <c r="DG490" s="544">
        <f>'Report 5J'!$M$108</f>
        <v>0</v>
      </c>
      <c r="DH490" s="550">
        <f>'Report 5J'!$M$109</f>
        <v>0</v>
      </c>
      <c r="DI490" s="544">
        <f>'Report 5J'!$M$110</f>
        <v>0</v>
      </c>
      <c r="DJ490" s="544">
        <f>'Report 5J'!$M$111</f>
        <v>0</v>
      </c>
      <c r="DK490" s="544">
        <f>'Report 5J'!$M$112</f>
        <v>0</v>
      </c>
      <c r="DL490" s="544">
        <f>'Report 5J'!$M$113</f>
        <v>0</v>
      </c>
      <c r="DM490" s="544">
        <f>'Report 5J'!$M$114</f>
        <v>0</v>
      </c>
      <c r="DN490" s="544">
        <f>'Report 5J'!$M$115</f>
        <v>0</v>
      </c>
      <c r="DO490" s="544">
        <f>'Report 5J'!$M$116</f>
        <v>0</v>
      </c>
      <c r="DP490" s="544">
        <f>'Report 5J'!$M$117</f>
        <v>0</v>
      </c>
      <c r="DQ490" s="544">
        <f>'Report 5J'!$M$118</f>
        <v>0</v>
      </c>
    </row>
    <row r="491" spans="2:121">
      <c r="B491" s="535" t="s">
        <v>669</v>
      </c>
      <c r="C491" s="536">
        <v>1</v>
      </c>
      <c r="D491" s="537" t="str">
        <f>'Information Input'!$M$14</f>
        <v xml:space="preserve">      -      </v>
      </c>
      <c r="E491" s="537" t="s">
        <v>135</v>
      </c>
      <c r="F491" s="538">
        <f t="shared" si="101"/>
        <v>43466</v>
      </c>
      <c r="G491" s="538">
        <f t="shared" si="102"/>
        <v>43555</v>
      </c>
      <c r="H491" s="538">
        <f>'Information Input'!$H$35</f>
        <v>43555</v>
      </c>
      <c r="I491" s="537" t="str">
        <f>'Information Input'!$J$22</f>
        <v>Quarterly</v>
      </c>
      <c r="J491" s="538">
        <f>'Information Input'!$H$30</f>
        <v>43555</v>
      </c>
      <c r="K491" s="537">
        <f>'Information Input'!$J$18</f>
        <v>2019</v>
      </c>
      <c r="L491" s="579" t="s">
        <v>104</v>
      </c>
      <c r="M491" s="540" t="s">
        <v>105</v>
      </c>
      <c r="N491" s="541" t="s">
        <v>103</v>
      </c>
      <c r="O491" s="542" t="s">
        <v>676</v>
      </c>
      <c r="P491" s="537">
        <v>55</v>
      </c>
      <c r="Q491" s="541" t="s">
        <v>197</v>
      </c>
      <c r="R491" s="541" t="s">
        <v>677</v>
      </c>
      <c r="S491" s="543">
        <f>'Report 1'!$AG$18</f>
        <v>0</v>
      </c>
      <c r="T491" s="544">
        <f>'Report 1'!$AG$75</f>
        <v>0</v>
      </c>
      <c r="U491" s="545">
        <f>'Report 1'!$AG$161</f>
        <v>0</v>
      </c>
      <c r="AL491" s="546" t="s">
        <v>669</v>
      </c>
      <c r="AM491" s="547">
        <v>2</v>
      </c>
      <c r="AN491" s="547" t="str">
        <f>'Information Input'!$M$14</f>
        <v xml:space="preserve">      -      </v>
      </c>
      <c r="AO491" s="547" t="s">
        <v>136</v>
      </c>
      <c r="AP491" s="538">
        <f t="shared" si="104"/>
        <v>43556</v>
      </c>
      <c r="AQ491" s="538">
        <f t="shared" si="103"/>
        <v>43646</v>
      </c>
      <c r="AR491" s="538">
        <f>'Information Input'!$H$35</f>
        <v>43555</v>
      </c>
      <c r="AS491" s="547" t="str">
        <f>'Information Input'!$J$22</f>
        <v>Quarterly</v>
      </c>
      <c r="AT491" s="538">
        <f>'Information Input'!$H$30</f>
        <v>43555</v>
      </c>
      <c r="AU491" s="547">
        <f>'Information Input'!$J$18</f>
        <v>2019</v>
      </c>
      <c r="AV491" s="547" t="s">
        <v>94</v>
      </c>
      <c r="AW491" s="547" t="s">
        <v>95</v>
      </c>
      <c r="AX491" s="547" t="s">
        <v>96</v>
      </c>
      <c r="AY491" s="548" t="s">
        <v>671</v>
      </c>
      <c r="AZ491" s="547">
        <v>28</v>
      </c>
      <c r="BA491" s="549" t="s">
        <v>170</v>
      </c>
      <c r="BB491" s="543" t="s">
        <v>235</v>
      </c>
      <c r="BC491" s="550">
        <f>'Report 2'!$O125</f>
        <v>0</v>
      </c>
      <c r="BD491" s="550">
        <f>'Report 2'!$P125</f>
        <v>0</v>
      </c>
      <c r="BE491" s="550">
        <f>'Report 2'!$Q125</f>
        <v>0</v>
      </c>
      <c r="BF491" s="550">
        <f>'Report 2'!$R125</f>
        <v>0</v>
      </c>
      <c r="BG491" s="550">
        <f>'Report 2'!$S125</f>
        <v>0</v>
      </c>
      <c r="BH491" s="550">
        <f>'Report 2'!$T125</f>
        <v>0</v>
      </c>
      <c r="BI491" s="550">
        <f>'Report 2'!$U125</f>
        <v>0</v>
      </c>
      <c r="CC491" s="575" t="s">
        <v>669</v>
      </c>
      <c r="CD491" s="1019" t="s">
        <v>672</v>
      </c>
      <c r="CE491" s="1019" t="str">
        <f>'Information Input'!$M$14</f>
        <v xml:space="preserve">      -      </v>
      </c>
      <c r="CF491" s="570" t="s">
        <v>136</v>
      </c>
      <c r="CG491" s="566">
        <f t="shared" si="99"/>
        <v>43556</v>
      </c>
      <c r="CH491" s="566">
        <f t="shared" si="100"/>
        <v>43646</v>
      </c>
      <c r="CI491" s="566">
        <f>'Information Input'!$H$35</f>
        <v>43555</v>
      </c>
      <c r="CJ491" s="570" t="str">
        <f>'Information Input'!$J$22</f>
        <v>Quarterly</v>
      </c>
      <c r="CK491" s="566">
        <f>'Information Input'!$H$30</f>
        <v>43555</v>
      </c>
      <c r="CL491" s="570">
        <f>'Information Input'!$J$18</f>
        <v>2019</v>
      </c>
      <c r="CM491" s="570" t="s">
        <v>89</v>
      </c>
      <c r="CN491" s="1019" t="s">
        <v>90</v>
      </c>
      <c r="CO491" s="575" t="s">
        <v>91</v>
      </c>
      <c r="CP491" s="575" t="s">
        <v>675</v>
      </c>
      <c r="CQ491" s="570">
        <v>51</v>
      </c>
      <c r="CR491" s="575" t="s">
        <v>193</v>
      </c>
      <c r="CS491" s="575" t="s">
        <v>239</v>
      </c>
      <c r="CT491" s="1020">
        <f>'Report 1'!$D$18</f>
        <v>0</v>
      </c>
      <c r="CU491" s="1021">
        <f>SUMIF('Report 4A'!$G$16:$G$95,$CQ491,'Report 4A'!$L$16:$L$95)</f>
        <v>0</v>
      </c>
      <c r="CV491" s="1022">
        <f t="shared" si="105"/>
        <v>0</v>
      </c>
      <c r="CX491" s="546" t="s">
        <v>669</v>
      </c>
      <c r="CY491" s="537" t="s">
        <v>302</v>
      </c>
      <c r="CZ491" s="537" t="str">
        <f>'Information Input'!$M$14</f>
        <v xml:space="preserve">      -      </v>
      </c>
      <c r="DA491" s="538">
        <f>'Information Input'!$H$35</f>
        <v>43555</v>
      </c>
      <c r="DB491" s="537" t="str">
        <f>'Information Input'!$J$22</f>
        <v>Quarterly</v>
      </c>
      <c r="DC491" s="552">
        <f>'Information Input'!$H$30</f>
        <v>43555</v>
      </c>
      <c r="DD491" s="553" t="str">
        <f t="shared" si="97"/>
        <v>201804</v>
      </c>
      <c r="DE491" s="541" t="s">
        <v>96</v>
      </c>
      <c r="DF491" s="541" t="s">
        <v>684</v>
      </c>
      <c r="DG491" s="544">
        <f>'Report 5J'!$N$108</f>
        <v>0</v>
      </c>
      <c r="DH491" s="550">
        <f>'Report 5J'!$N$109</f>
        <v>0</v>
      </c>
      <c r="DI491" s="544">
        <f>'Report 5J'!$N$110</f>
        <v>0</v>
      </c>
      <c r="DJ491" s="544">
        <f>'Report 5J'!$N$111</f>
        <v>0</v>
      </c>
      <c r="DK491" s="544">
        <f>'Report 5J'!$N$112</f>
        <v>0</v>
      </c>
      <c r="DL491" s="544">
        <f>'Report 5J'!$N$113</f>
        <v>0</v>
      </c>
      <c r="DM491" s="544">
        <f>'Report 5J'!$N$114</f>
        <v>0</v>
      </c>
      <c r="DN491" s="544">
        <f>'Report 5J'!$N$115</f>
        <v>0</v>
      </c>
      <c r="DO491" s="544">
        <f>'Report 5J'!$N$116</f>
        <v>0</v>
      </c>
      <c r="DP491" s="544">
        <f>'Report 5J'!$N$117</f>
        <v>0</v>
      </c>
      <c r="DQ491" s="544">
        <f>'Report 5J'!$N$118</f>
        <v>0</v>
      </c>
    </row>
    <row r="492" spans="2:121">
      <c r="B492" s="535" t="s">
        <v>669</v>
      </c>
      <c r="C492" s="536">
        <v>1</v>
      </c>
      <c r="D492" s="537" t="str">
        <f>'Information Input'!$M$14</f>
        <v xml:space="preserve">      -      </v>
      </c>
      <c r="E492" s="537" t="s">
        <v>135</v>
      </c>
      <c r="F492" s="538">
        <f t="shared" si="101"/>
        <v>43466</v>
      </c>
      <c r="G492" s="538">
        <f t="shared" si="102"/>
        <v>43555</v>
      </c>
      <c r="H492" s="538">
        <f>'Information Input'!$H$35</f>
        <v>43555</v>
      </c>
      <c r="I492" s="537" t="str">
        <f>'Information Input'!$J$22</f>
        <v>Quarterly</v>
      </c>
      <c r="J492" s="538">
        <f>'Information Input'!$H$30</f>
        <v>43555</v>
      </c>
      <c r="K492" s="537">
        <f>'Information Input'!$J$18</f>
        <v>2019</v>
      </c>
      <c r="L492" s="579" t="s">
        <v>104</v>
      </c>
      <c r="M492" s="540" t="s">
        <v>105</v>
      </c>
      <c r="N492" s="541" t="s">
        <v>103</v>
      </c>
      <c r="O492" s="542" t="s">
        <v>676</v>
      </c>
      <c r="P492" s="537">
        <v>56</v>
      </c>
      <c r="Q492" s="541" t="s">
        <v>198</v>
      </c>
      <c r="R492" s="541" t="s">
        <v>239</v>
      </c>
      <c r="S492" s="543">
        <f>'Report 1'!$AG$18</f>
        <v>0</v>
      </c>
      <c r="T492" s="544">
        <f>'Report 1'!$AG$76</f>
        <v>0</v>
      </c>
      <c r="U492" s="545">
        <f>'Report 1'!$AG$162</f>
        <v>0</v>
      </c>
      <c r="AL492" s="546" t="s">
        <v>669</v>
      </c>
      <c r="AM492" s="547">
        <v>2</v>
      </c>
      <c r="AN492" s="547" t="str">
        <f>'Information Input'!$M$14</f>
        <v xml:space="preserve">      -      </v>
      </c>
      <c r="AO492" s="547" t="s">
        <v>136</v>
      </c>
      <c r="AP492" s="538">
        <f t="shared" si="104"/>
        <v>43556</v>
      </c>
      <c r="AQ492" s="538">
        <f t="shared" si="103"/>
        <v>43646</v>
      </c>
      <c r="AR492" s="538">
        <f>'Information Input'!$H$35</f>
        <v>43555</v>
      </c>
      <c r="AS492" s="547" t="str">
        <f>'Information Input'!$J$22</f>
        <v>Quarterly</v>
      </c>
      <c r="AT492" s="538">
        <f>'Information Input'!$H$30</f>
        <v>43555</v>
      </c>
      <c r="AU492" s="547">
        <f>'Information Input'!$J$18</f>
        <v>2019</v>
      </c>
      <c r="AV492" s="547" t="s">
        <v>94</v>
      </c>
      <c r="AW492" s="547" t="s">
        <v>95</v>
      </c>
      <c r="AX492" s="547" t="s">
        <v>96</v>
      </c>
      <c r="AY492" s="548" t="s">
        <v>671</v>
      </c>
      <c r="AZ492" s="547">
        <v>29</v>
      </c>
      <c r="BA492" s="549" t="s">
        <v>171</v>
      </c>
      <c r="BB492" s="543" t="s">
        <v>238</v>
      </c>
      <c r="BC492" s="550">
        <f>'Report 2'!$O126</f>
        <v>0</v>
      </c>
      <c r="BD492" s="550">
        <f>'Report 2'!$P126</f>
        <v>0</v>
      </c>
      <c r="BE492" s="550">
        <f>'Report 2'!$Q126</f>
        <v>0</v>
      </c>
      <c r="BF492" s="550">
        <f>'Report 2'!$R126</f>
        <v>0</v>
      </c>
      <c r="BG492" s="550">
        <f>'Report 2'!$S126</f>
        <v>0</v>
      </c>
      <c r="BH492" s="550">
        <f>'Report 2'!$T126</f>
        <v>0</v>
      </c>
      <c r="BI492" s="550">
        <f>'Report 2'!$U126</f>
        <v>0</v>
      </c>
      <c r="CC492" s="523" t="s">
        <v>669</v>
      </c>
      <c r="CD492" s="1010" t="s">
        <v>672</v>
      </c>
      <c r="CE492" s="1010" t="str">
        <f>'Information Input'!$M$14</f>
        <v xml:space="preserve">      -      </v>
      </c>
      <c r="CF492" s="532" t="s">
        <v>136</v>
      </c>
      <c r="CG492" s="519">
        <f t="shared" si="99"/>
        <v>43556</v>
      </c>
      <c r="CH492" s="519">
        <f t="shared" si="100"/>
        <v>43646</v>
      </c>
      <c r="CI492" s="519">
        <f>'Information Input'!$H$35</f>
        <v>43555</v>
      </c>
      <c r="CJ492" s="532" t="str">
        <f>'Information Input'!$J$22</f>
        <v>Quarterly</v>
      </c>
      <c r="CK492" s="519">
        <f>'Information Input'!$H$30</f>
        <v>43555</v>
      </c>
      <c r="CL492" s="532">
        <f>'Information Input'!$J$18</f>
        <v>2019</v>
      </c>
      <c r="CM492" s="532" t="s">
        <v>92</v>
      </c>
      <c r="CN492" s="1010" t="s">
        <v>93</v>
      </c>
      <c r="CO492" s="523" t="s">
        <v>91</v>
      </c>
      <c r="CP492" s="523" t="s">
        <v>671</v>
      </c>
      <c r="CQ492" s="532">
        <v>11</v>
      </c>
      <c r="CR492" s="523" t="s">
        <v>153</v>
      </c>
      <c r="CS492" s="523" t="s">
        <v>231</v>
      </c>
      <c r="CT492" s="1011">
        <f>'Report 1'!$I$18</f>
        <v>0</v>
      </c>
      <c r="CU492" s="1012">
        <f>SUMIF('Report 4A'!$G$16:$G$95,$CQ492,'Report 4A'!$Q$16:$Q$95)</f>
        <v>0</v>
      </c>
      <c r="CV492" s="1013">
        <f t="shared" si="105"/>
        <v>0</v>
      </c>
      <c r="CX492" s="546" t="s">
        <v>669</v>
      </c>
      <c r="CY492" s="537" t="s">
        <v>302</v>
      </c>
      <c r="CZ492" s="537" t="str">
        <f>'Information Input'!$M$14</f>
        <v xml:space="preserve">      -      </v>
      </c>
      <c r="DA492" s="538">
        <f>'Information Input'!$H$35</f>
        <v>43555</v>
      </c>
      <c r="DB492" s="537" t="str">
        <f>'Information Input'!$J$22</f>
        <v>Quarterly</v>
      </c>
      <c r="DC492" s="552">
        <f>'Information Input'!$H$30</f>
        <v>43555</v>
      </c>
      <c r="DD492" s="553" t="str">
        <f t="shared" si="97"/>
        <v>201803</v>
      </c>
      <c r="DE492" s="541" t="s">
        <v>96</v>
      </c>
      <c r="DF492" s="541" t="s">
        <v>684</v>
      </c>
      <c r="DG492" s="544">
        <f>'Report 5J'!$O$108</f>
        <v>0</v>
      </c>
      <c r="DH492" s="550">
        <f>'Report 5J'!$O$109</f>
        <v>0</v>
      </c>
      <c r="DI492" s="544">
        <f>'Report 5J'!$O$110</f>
        <v>0</v>
      </c>
      <c r="DJ492" s="544">
        <f>'Report 5J'!$O$111</f>
        <v>0</v>
      </c>
      <c r="DK492" s="544">
        <f>'Report 5J'!$O$112</f>
        <v>0</v>
      </c>
      <c r="DL492" s="544">
        <f>'Report 5J'!$O$113</f>
        <v>0</v>
      </c>
      <c r="DM492" s="544">
        <f>'Report 5J'!$O$114</f>
        <v>0</v>
      </c>
      <c r="DN492" s="544">
        <f>'Report 5J'!$O$115</f>
        <v>0</v>
      </c>
      <c r="DO492" s="544">
        <f>'Report 5J'!$O$116</f>
        <v>0</v>
      </c>
      <c r="DP492" s="544">
        <f>'Report 5J'!$O$117</f>
        <v>0</v>
      </c>
      <c r="DQ492" s="544">
        <f>'Report 5J'!$O$118</f>
        <v>0</v>
      </c>
    </row>
    <row r="493" spans="2:121">
      <c r="B493" s="535" t="s">
        <v>669</v>
      </c>
      <c r="C493" s="536">
        <v>1</v>
      </c>
      <c r="D493" s="537" t="str">
        <f>'Information Input'!$M$14</f>
        <v xml:space="preserve">      -      </v>
      </c>
      <c r="E493" s="537" t="s">
        <v>135</v>
      </c>
      <c r="F493" s="538">
        <f t="shared" si="101"/>
        <v>43466</v>
      </c>
      <c r="G493" s="538">
        <f t="shared" si="102"/>
        <v>43555</v>
      </c>
      <c r="H493" s="538">
        <f>'Information Input'!$H$35</f>
        <v>43555</v>
      </c>
      <c r="I493" s="537" t="str">
        <f>'Information Input'!$J$22</f>
        <v>Quarterly</v>
      </c>
      <c r="J493" s="538">
        <f>'Information Input'!$H$30</f>
        <v>43555</v>
      </c>
      <c r="K493" s="537">
        <f>'Information Input'!$J$18</f>
        <v>2019</v>
      </c>
      <c r="L493" s="579" t="s">
        <v>104</v>
      </c>
      <c r="M493" s="540" t="s">
        <v>105</v>
      </c>
      <c r="N493" s="541" t="s">
        <v>103</v>
      </c>
      <c r="O493" s="542" t="s">
        <v>674</v>
      </c>
      <c r="P493" s="537">
        <v>57</v>
      </c>
      <c r="Q493" s="541" t="s">
        <v>199</v>
      </c>
      <c r="R493" s="542" t="s">
        <v>239</v>
      </c>
      <c r="S493" s="543">
        <f>'Report 1'!$AG$18</f>
        <v>0</v>
      </c>
      <c r="T493" s="544">
        <f>'Report 1'!$AG$77</f>
        <v>0</v>
      </c>
      <c r="U493" s="545">
        <f>'Report 1'!$AG$163</f>
        <v>0</v>
      </c>
      <c r="AL493" s="546" t="s">
        <v>669</v>
      </c>
      <c r="AM493" s="547">
        <v>2</v>
      </c>
      <c r="AN493" s="547" t="str">
        <f>'Information Input'!$M$14</f>
        <v xml:space="preserve">      -      </v>
      </c>
      <c r="AO493" s="547" t="s">
        <v>136</v>
      </c>
      <c r="AP493" s="538">
        <f t="shared" si="104"/>
        <v>43556</v>
      </c>
      <c r="AQ493" s="538">
        <f t="shared" si="103"/>
        <v>43646</v>
      </c>
      <c r="AR493" s="538">
        <f>'Information Input'!$H$35</f>
        <v>43555</v>
      </c>
      <c r="AS493" s="547" t="str">
        <f>'Information Input'!$J$22</f>
        <v>Quarterly</v>
      </c>
      <c r="AT493" s="538">
        <f>'Information Input'!$H$30</f>
        <v>43555</v>
      </c>
      <c r="AU493" s="547">
        <f>'Information Input'!$J$18</f>
        <v>2019</v>
      </c>
      <c r="AV493" s="547" t="s">
        <v>94</v>
      </c>
      <c r="AW493" s="547" t="s">
        <v>95</v>
      </c>
      <c r="AX493" s="547" t="s">
        <v>96</v>
      </c>
      <c r="AY493" s="548" t="s">
        <v>671</v>
      </c>
      <c r="AZ493" s="547">
        <v>30</v>
      </c>
      <c r="BA493" s="549" t="s">
        <v>172</v>
      </c>
      <c r="BB493" s="543" t="s">
        <v>238</v>
      </c>
      <c r="BC493" s="550">
        <f>'Report 2'!$O127</f>
        <v>0</v>
      </c>
      <c r="BD493" s="550">
        <f>'Report 2'!$P127</f>
        <v>0</v>
      </c>
      <c r="BE493" s="550">
        <f>'Report 2'!$Q127</f>
        <v>0</v>
      </c>
      <c r="BF493" s="550">
        <f>'Report 2'!$R127</f>
        <v>0</v>
      </c>
      <c r="BG493" s="550">
        <f>'Report 2'!$S127</f>
        <v>0</v>
      </c>
      <c r="BH493" s="550">
        <f>'Report 2'!$T127</f>
        <v>0</v>
      </c>
      <c r="BI493" s="550">
        <f>'Report 2'!$U127</f>
        <v>0</v>
      </c>
      <c r="CC493" s="542" t="s">
        <v>669</v>
      </c>
      <c r="CD493" s="1014" t="s">
        <v>672</v>
      </c>
      <c r="CE493" s="1014" t="str">
        <f>'Information Input'!$M$14</f>
        <v xml:space="preserve">      -      </v>
      </c>
      <c r="CF493" s="551" t="s">
        <v>136</v>
      </c>
      <c r="CG493" s="552">
        <f t="shared" si="99"/>
        <v>43556</v>
      </c>
      <c r="CH493" s="552">
        <f t="shared" si="100"/>
        <v>43646</v>
      </c>
      <c r="CI493" s="552">
        <f>'Information Input'!$H$35</f>
        <v>43555</v>
      </c>
      <c r="CJ493" s="551" t="str">
        <f>'Information Input'!$J$22</f>
        <v>Quarterly</v>
      </c>
      <c r="CK493" s="552">
        <f>'Information Input'!$H$30</f>
        <v>43555</v>
      </c>
      <c r="CL493" s="551">
        <f>'Information Input'!$J$18</f>
        <v>2019</v>
      </c>
      <c r="CM493" s="551" t="s">
        <v>92</v>
      </c>
      <c r="CN493" s="1014" t="s">
        <v>93</v>
      </c>
      <c r="CO493" s="542" t="s">
        <v>91</v>
      </c>
      <c r="CP493" s="542" t="s">
        <v>671</v>
      </c>
      <c r="CQ493" s="551">
        <v>12</v>
      </c>
      <c r="CR493" s="542" t="s">
        <v>154</v>
      </c>
      <c r="CS493" s="542" t="s">
        <v>231</v>
      </c>
      <c r="CT493" s="1015">
        <f>'Report 1'!$I$18</f>
        <v>0</v>
      </c>
      <c r="CU493" s="1016">
        <f>SUMIF('Report 4A'!$G$16:$G$95,$CQ493,'Report 4A'!$Q$16:$Q$95)</f>
        <v>0</v>
      </c>
      <c r="CV493" s="1017">
        <f t="shared" si="105"/>
        <v>0</v>
      </c>
      <c r="CX493" s="546" t="s">
        <v>669</v>
      </c>
      <c r="CY493" s="537" t="s">
        <v>302</v>
      </c>
      <c r="CZ493" s="537" t="str">
        <f>'Information Input'!$M$14</f>
        <v xml:space="preserve">      -      </v>
      </c>
      <c r="DA493" s="538">
        <f>'Information Input'!$H$35</f>
        <v>43555</v>
      </c>
      <c r="DB493" s="537" t="str">
        <f>'Information Input'!$J$22</f>
        <v>Quarterly</v>
      </c>
      <c r="DC493" s="552">
        <f>'Information Input'!$H$30</f>
        <v>43555</v>
      </c>
      <c r="DD493" s="553" t="str">
        <f t="shared" si="97"/>
        <v>201802</v>
      </c>
      <c r="DE493" s="541" t="s">
        <v>96</v>
      </c>
      <c r="DF493" s="541" t="s">
        <v>684</v>
      </c>
      <c r="DG493" s="544">
        <f>'Report 5J'!$P$108</f>
        <v>0</v>
      </c>
      <c r="DH493" s="550">
        <f>'Report 5J'!$P$109</f>
        <v>0</v>
      </c>
      <c r="DI493" s="544">
        <f>'Report 5J'!$P$110</f>
        <v>0</v>
      </c>
      <c r="DJ493" s="544">
        <f>'Report 5J'!$P$111</f>
        <v>0</v>
      </c>
      <c r="DK493" s="544">
        <f>'Report 5J'!$P$112</f>
        <v>0</v>
      </c>
      <c r="DL493" s="544">
        <f>'Report 5J'!$P$113</f>
        <v>0</v>
      </c>
      <c r="DM493" s="544">
        <f>'Report 5J'!$P$114</f>
        <v>0</v>
      </c>
      <c r="DN493" s="544">
        <f>'Report 5J'!$P$115</f>
        <v>0</v>
      </c>
      <c r="DO493" s="544">
        <f>'Report 5J'!$P$116</f>
        <v>0</v>
      </c>
      <c r="DP493" s="544">
        <f>'Report 5J'!$P$117</f>
        <v>0</v>
      </c>
      <c r="DQ493" s="544">
        <f>'Report 5J'!$P$118</f>
        <v>0</v>
      </c>
    </row>
    <row r="494" spans="2:121">
      <c r="B494" s="535" t="s">
        <v>669</v>
      </c>
      <c r="C494" s="536">
        <v>1</v>
      </c>
      <c r="D494" s="537" t="str">
        <f>'Information Input'!$M$14</f>
        <v xml:space="preserve">      -      </v>
      </c>
      <c r="E494" s="537" t="s">
        <v>135</v>
      </c>
      <c r="F494" s="538">
        <f t="shared" si="101"/>
        <v>43466</v>
      </c>
      <c r="G494" s="538">
        <f t="shared" si="102"/>
        <v>43555</v>
      </c>
      <c r="H494" s="538">
        <f>'Information Input'!$H$35</f>
        <v>43555</v>
      </c>
      <c r="I494" s="537" t="str">
        <f>'Information Input'!$J$22</f>
        <v>Quarterly</v>
      </c>
      <c r="J494" s="538">
        <f>'Information Input'!$H$30</f>
        <v>43555</v>
      </c>
      <c r="K494" s="537">
        <f>'Information Input'!$J$18</f>
        <v>2019</v>
      </c>
      <c r="L494" s="579" t="s">
        <v>104</v>
      </c>
      <c r="M494" s="540" t="s">
        <v>105</v>
      </c>
      <c r="N494" s="541" t="s">
        <v>103</v>
      </c>
      <c r="O494" s="542" t="s">
        <v>678</v>
      </c>
      <c r="P494" s="537">
        <v>58</v>
      </c>
      <c r="Q494" s="541" t="s">
        <v>201</v>
      </c>
      <c r="R494" s="542" t="s">
        <v>239</v>
      </c>
      <c r="S494" s="543">
        <f>'Report 1'!$AG$18</f>
        <v>0</v>
      </c>
      <c r="T494" s="544">
        <f>'Report 1'!$AG$79</f>
        <v>0</v>
      </c>
      <c r="U494" s="545">
        <f>'Report 1'!$AG$165</f>
        <v>0</v>
      </c>
      <c r="AL494" s="546" t="s">
        <v>669</v>
      </c>
      <c r="AM494" s="547">
        <v>2</v>
      </c>
      <c r="AN494" s="547" t="str">
        <f>'Information Input'!$M$14</f>
        <v xml:space="preserve">      -      </v>
      </c>
      <c r="AO494" s="547" t="s">
        <v>136</v>
      </c>
      <c r="AP494" s="538">
        <f t="shared" si="104"/>
        <v>43556</v>
      </c>
      <c r="AQ494" s="538">
        <f t="shared" si="103"/>
        <v>43646</v>
      </c>
      <c r="AR494" s="538">
        <f>'Information Input'!$H$35</f>
        <v>43555</v>
      </c>
      <c r="AS494" s="547" t="str">
        <f>'Information Input'!$J$22</f>
        <v>Quarterly</v>
      </c>
      <c r="AT494" s="538">
        <f>'Information Input'!$H$30</f>
        <v>43555</v>
      </c>
      <c r="AU494" s="547">
        <f>'Information Input'!$J$18</f>
        <v>2019</v>
      </c>
      <c r="AV494" s="547" t="s">
        <v>94</v>
      </c>
      <c r="AW494" s="547" t="s">
        <v>95</v>
      </c>
      <c r="AX494" s="547" t="s">
        <v>96</v>
      </c>
      <c r="AY494" s="548" t="s">
        <v>671</v>
      </c>
      <c r="AZ494" s="547">
        <v>31</v>
      </c>
      <c r="BA494" s="549" t="s">
        <v>173</v>
      </c>
      <c r="BB494" s="543" t="s">
        <v>233</v>
      </c>
      <c r="BC494" s="550">
        <f>'Report 2'!$O128</f>
        <v>0</v>
      </c>
      <c r="BD494" s="550">
        <f>'Report 2'!$P128</f>
        <v>0</v>
      </c>
      <c r="BE494" s="550">
        <f>'Report 2'!$Q128</f>
        <v>0</v>
      </c>
      <c r="BF494" s="550">
        <f>'Report 2'!$R128</f>
        <v>0</v>
      </c>
      <c r="BG494" s="550">
        <f>'Report 2'!$S128</f>
        <v>0</v>
      </c>
      <c r="BH494" s="550">
        <f>'Report 2'!$T128</f>
        <v>0</v>
      </c>
      <c r="BI494" s="550">
        <f>'Report 2'!$U128</f>
        <v>0</v>
      </c>
      <c r="CC494" s="542" t="s">
        <v>669</v>
      </c>
      <c r="CD494" s="1014" t="s">
        <v>672</v>
      </c>
      <c r="CE494" s="1014" t="str">
        <f>'Information Input'!$M$14</f>
        <v xml:space="preserve">      -      </v>
      </c>
      <c r="CF494" s="551" t="s">
        <v>136</v>
      </c>
      <c r="CG494" s="552">
        <f t="shared" si="99"/>
        <v>43556</v>
      </c>
      <c r="CH494" s="552">
        <f t="shared" si="100"/>
        <v>43646</v>
      </c>
      <c r="CI494" s="552">
        <f>'Information Input'!$H$35</f>
        <v>43555</v>
      </c>
      <c r="CJ494" s="551" t="str">
        <f>'Information Input'!$J$22</f>
        <v>Quarterly</v>
      </c>
      <c r="CK494" s="552">
        <f>'Information Input'!$H$30</f>
        <v>43555</v>
      </c>
      <c r="CL494" s="551">
        <f>'Information Input'!$J$18</f>
        <v>2019</v>
      </c>
      <c r="CM494" s="551" t="s">
        <v>92</v>
      </c>
      <c r="CN494" s="1014" t="s">
        <v>93</v>
      </c>
      <c r="CO494" s="542" t="s">
        <v>91</v>
      </c>
      <c r="CP494" s="542" t="s">
        <v>671</v>
      </c>
      <c r="CQ494" s="551">
        <v>13</v>
      </c>
      <c r="CR494" s="542" t="s">
        <v>155</v>
      </c>
      <c r="CS494" s="542" t="s">
        <v>232</v>
      </c>
      <c r="CT494" s="1015">
        <f>'Report 1'!$I$18</f>
        <v>0</v>
      </c>
      <c r="CU494" s="1016">
        <f>SUMIF('Report 4A'!$G$16:$G$95,$CQ494,'Report 4A'!$Q$16:$Q$95)</f>
        <v>0</v>
      </c>
      <c r="CV494" s="1017">
        <f t="shared" si="105"/>
        <v>0</v>
      </c>
      <c r="CX494" s="546" t="s">
        <v>669</v>
      </c>
      <c r="CY494" s="537" t="s">
        <v>302</v>
      </c>
      <c r="CZ494" s="537" t="str">
        <f>'Information Input'!$M$14</f>
        <v xml:space="preserve">      -      </v>
      </c>
      <c r="DA494" s="538">
        <f>'Information Input'!$H$35</f>
        <v>43555</v>
      </c>
      <c r="DB494" s="537" t="str">
        <f>'Information Input'!$J$22</f>
        <v>Quarterly</v>
      </c>
      <c r="DC494" s="552">
        <f>'Information Input'!$H$30</f>
        <v>43555</v>
      </c>
      <c r="DD494" s="553" t="str">
        <f t="shared" si="97"/>
        <v>201801</v>
      </c>
      <c r="DE494" s="541" t="s">
        <v>96</v>
      </c>
      <c r="DF494" s="541" t="s">
        <v>684</v>
      </c>
      <c r="DG494" s="544">
        <f>'Report 5J'!$Q$108</f>
        <v>0</v>
      </c>
      <c r="DH494" s="550">
        <f>'Report 5J'!$Q$109</f>
        <v>0</v>
      </c>
      <c r="DI494" s="544">
        <f>'Report 5J'!$Q$110</f>
        <v>0</v>
      </c>
      <c r="DJ494" s="544">
        <f>'Report 5J'!$Q$111</f>
        <v>0</v>
      </c>
      <c r="DK494" s="544">
        <f>'Report 5J'!$Q$112</f>
        <v>0</v>
      </c>
      <c r="DL494" s="544">
        <f>'Report 5J'!$Q$113</f>
        <v>0</v>
      </c>
      <c r="DM494" s="544">
        <f>'Report 5J'!$Q$114</f>
        <v>0</v>
      </c>
      <c r="DN494" s="544">
        <f>'Report 5J'!$Q$115</f>
        <v>0</v>
      </c>
      <c r="DO494" s="544">
        <f>'Report 5J'!$Q$116</f>
        <v>0</v>
      </c>
      <c r="DP494" s="544">
        <f>'Report 5J'!$Q$117</f>
        <v>0</v>
      </c>
      <c r="DQ494" s="544">
        <f>'Report 5J'!$Q$118</f>
        <v>0</v>
      </c>
    </row>
    <row r="495" spans="2:121">
      <c r="B495" s="535" t="s">
        <v>669</v>
      </c>
      <c r="C495" s="536">
        <v>1</v>
      </c>
      <c r="D495" s="537" t="str">
        <f>'Information Input'!$M$14</f>
        <v xml:space="preserve">      -      </v>
      </c>
      <c r="E495" s="537" t="s">
        <v>135</v>
      </c>
      <c r="F495" s="538">
        <f t="shared" si="101"/>
        <v>43466</v>
      </c>
      <c r="G495" s="538">
        <f t="shared" si="102"/>
        <v>43555</v>
      </c>
      <c r="H495" s="538">
        <f>'Information Input'!$H$35</f>
        <v>43555</v>
      </c>
      <c r="I495" s="537" t="str">
        <f>'Information Input'!$J$22</f>
        <v>Quarterly</v>
      </c>
      <c r="J495" s="538">
        <f>'Information Input'!$H$30</f>
        <v>43555</v>
      </c>
      <c r="K495" s="537">
        <f>'Information Input'!$J$18</f>
        <v>2019</v>
      </c>
      <c r="L495" s="579" t="s">
        <v>104</v>
      </c>
      <c r="M495" s="540" t="s">
        <v>105</v>
      </c>
      <c r="N495" s="541" t="s">
        <v>103</v>
      </c>
      <c r="O495" s="542" t="s">
        <v>678</v>
      </c>
      <c r="P495" s="537">
        <v>59</v>
      </c>
      <c r="Q495" s="541" t="s">
        <v>202</v>
      </c>
      <c r="R495" s="542" t="s">
        <v>239</v>
      </c>
      <c r="S495" s="543">
        <f>'Report 1'!$AG$18</f>
        <v>0</v>
      </c>
      <c r="T495" s="544">
        <f>'Report 1'!$AG$80</f>
        <v>0</v>
      </c>
      <c r="U495" s="545">
        <f>'Report 1'!$AG$166</f>
        <v>0</v>
      </c>
      <c r="AL495" s="546" t="s">
        <v>669</v>
      </c>
      <c r="AM495" s="547">
        <v>2</v>
      </c>
      <c r="AN495" s="547" t="str">
        <f>'Information Input'!$M$14</f>
        <v xml:space="preserve">      -      </v>
      </c>
      <c r="AO495" s="547" t="s">
        <v>136</v>
      </c>
      <c r="AP495" s="538">
        <f t="shared" si="104"/>
        <v>43556</v>
      </c>
      <c r="AQ495" s="538">
        <f t="shared" si="103"/>
        <v>43646</v>
      </c>
      <c r="AR495" s="538">
        <f>'Information Input'!$H$35</f>
        <v>43555</v>
      </c>
      <c r="AS495" s="547" t="str">
        <f>'Information Input'!$J$22</f>
        <v>Quarterly</v>
      </c>
      <c r="AT495" s="538">
        <f>'Information Input'!$H$30</f>
        <v>43555</v>
      </c>
      <c r="AU495" s="547">
        <f>'Information Input'!$J$18</f>
        <v>2019</v>
      </c>
      <c r="AV495" s="547" t="s">
        <v>94</v>
      </c>
      <c r="AW495" s="547" t="s">
        <v>95</v>
      </c>
      <c r="AX495" s="547" t="s">
        <v>96</v>
      </c>
      <c r="AY495" s="548" t="s">
        <v>671</v>
      </c>
      <c r="AZ495" s="547">
        <v>32</v>
      </c>
      <c r="BA495" s="549" t="s">
        <v>174</v>
      </c>
      <c r="BB495" s="543" t="s">
        <v>238</v>
      </c>
      <c r="BC495" s="550">
        <f>'Report 2'!$O129</f>
        <v>0</v>
      </c>
      <c r="BD495" s="550">
        <f>'Report 2'!$P129</f>
        <v>0</v>
      </c>
      <c r="BE495" s="550">
        <f>'Report 2'!$Q129</f>
        <v>0</v>
      </c>
      <c r="BF495" s="550">
        <f>'Report 2'!$R129</f>
        <v>0</v>
      </c>
      <c r="BG495" s="550">
        <f>'Report 2'!$S129</f>
        <v>0</v>
      </c>
      <c r="BH495" s="550">
        <f>'Report 2'!$T129</f>
        <v>0</v>
      </c>
      <c r="BI495" s="550">
        <f>'Report 2'!$U129</f>
        <v>0</v>
      </c>
      <c r="CC495" s="542" t="s">
        <v>669</v>
      </c>
      <c r="CD495" s="1014" t="s">
        <v>672</v>
      </c>
      <c r="CE495" s="1014" t="str">
        <f>'Information Input'!$M$14</f>
        <v xml:space="preserve">      -      </v>
      </c>
      <c r="CF495" s="551" t="s">
        <v>136</v>
      </c>
      <c r="CG495" s="552">
        <f t="shared" si="99"/>
        <v>43556</v>
      </c>
      <c r="CH495" s="552">
        <f t="shared" si="100"/>
        <v>43646</v>
      </c>
      <c r="CI495" s="552">
        <f>'Information Input'!$H$35</f>
        <v>43555</v>
      </c>
      <c r="CJ495" s="551" t="str">
        <f>'Information Input'!$J$22</f>
        <v>Quarterly</v>
      </c>
      <c r="CK495" s="552">
        <f>'Information Input'!$H$30</f>
        <v>43555</v>
      </c>
      <c r="CL495" s="551">
        <f>'Information Input'!$J$18</f>
        <v>2019</v>
      </c>
      <c r="CM495" s="551" t="s">
        <v>92</v>
      </c>
      <c r="CN495" s="1014" t="s">
        <v>93</v>
      </c>
      <c r="CO495" s="542" t="s">
        <v>91</v>
      </c>
      <c r="CP495" s="542" t="s">
        <v>671</v>
      </c>
      <c r="CQ495" s="551">
        <v>14</v>
      </c>
      <c r="CR495" s="542" t="s">
        <v>156</v>
      </c>
      <c r="CS495" s="542" t="s">
        <v>233</v>
      </c>
      <c r="CT495" s="1015">
        <f>'Report 1'!$I$18</f>
        <v>0</v>
      </c>
      <c r="CU495" s="1016">
        <f>SUMIF('Report 4A'!$G$16:$G$95,$CQ495,'Report 4A'!$Q$16:$Q$95)</f>
        <v>0</v>
      </c>
      <c r="CV495" s="1017">
        <f t="shared" si="105"/>
        <v>0</v>
      </c>
      <c r="CX495" s="546" t="s">
        <v>669</v>
      </c>
      <c r="CY495" s="537" t="s">
        <v>302</v>
      </c>
      <c r="CZ495" s="537" t="str">
        <f>'Information Input'!$M$14</f>
        <v xml:space="preserve">      -      </v>
      </c>
      <c r="DA495" s="552">
        <f>'Information Input'!$H$35</f>
        <v>43555</v>
      </c>
      <c r="DB495" s="537" t="str">
        <f>'Information Input'!$J$22</f>
        <v>Quarterly</v>
      </c>
      <c r="DC495" s="552">
        <f>'Information Input'!$H$30</f>
        <v>43555</v>
      </c>
      <c r="DD495" s="553" t="str">
        <f t="shared" si="97"/>
        <v>201712</v>
      </c>
      <c r="DE495" s="541" t="s">
        <v>96</v>
      </c>
      <c r="DF495" s="541" t="s">
        <v>684</v>
      </c>
      <c r="DG495" s="544">
        <f>'Report 5J'!$R$108</f>
        <v>0</v>
      </c>
      <c r="DH495" s="550">
        <f>'Report 5J'!$R$109</f>
        <v>0</v>
      </c>
      <c r="DI495" s="544">
        <f>'Report 5J'!$R$110</f>
        <v>0</v>
      </c>
      <c r="DJ495" s="544">
        <f>'Report 5J'!$R$111</f>
        <v>0</v>
      </c>
      <c r="DK495" s="544">
        <f>'Report 5J'!$R$112</f>
        <v>0</v>
      </c>
      <c r="DL495" s="544">
        <f>'Report 5J'!$R$113</f>
        <v>0</v>
      </c>
      <c r="DM495" s="544">
        <f>'Report 5J'!$R$114</f>
        <v>0</v>
      </c>
      <c r="DN495" s="544">
        <f>'Report 5J'!$R$115</f>
        <v>0</v>
      </c>
      <c r="DO495" s="544">
        <f>'Report 5J'!$R$116</f>
        <v>0</v>
      </c>
      <c r="DP495" s="544">
        <f>'Report 5J'!$R$117</f>
        <v>0</v>
      </c>
      <c r="DQ495" s="544">
        <f>'Report 5J'!$R$118</f>
        <v>0</v>
      </c>
    </row>
    <row r="496" spans="2:121">
      <c r="B496" s="535" t="s">
        <v>669</v>
      </c>
      <c r="C496" s="536">
        <v>1</v>
      </c>
      <c r="D496" s="537" t="str">
        <f>'Information Input'!$M$14</f>
        <v xml:space="preserve">      -      </v>
      </c>
      <c r="E496" s="537" t="s">
        <v>135</v>
      </c>
      <c r="F496" s="538">
        <f t="shared" si="101"/>
        <v>43466</v>
      </c>
      <c r="G496" s="538">
        <f t="shared" si="102"/>
        <v>43555</v>
      </c>
      <c r="H496" s="538">
        <f>'Information Input'!$H$35</f>
        <v>43555</v>
      </c>
      <c r="I496" s="537" t="str">
        <f>'Information Input'!$J$22</f>
        <v>Quarterly</v>
      </c>
      <c r="J496" s="538">
        <f>'Information Input'!$H$30</f>
        <v>43555</v>
      </c>
      <c r="K496" s="537">
        <f>'Information Input'!$J$18</f>
        <v>2019</v>
      </c>
      <c r="L496" s="579" t="s">
        <v>104</v>
      </c>
      <c r="M496" s="540" t="s">
        <v>105</v>
      </c>
      <c r="N496" s="541" t="s">
        <v>103</v>
      </c>
      <c r="O496" s="542" t="s">
        <v>678</v>
      </c>
      <c r="P496" s="537">
        <v>60</v>
      </c>
      <c r="Q496" s="541" t="s">
        <v>203</v>
      </c>
      <c r="R496" s="541" t="s">
        <v>239</v>
      </c>
      <c r="S496" s="543">
        <f>'Report 1'!$AG$18</f>
        <v>0</v>
      </c>
      <c r="T496" s="544">
        <f>'Report 1'!$AG$81</f>
        <v>0</v>
      </c>
      <c r="U496" s="545">
        <f>'Report 1'!$AG$167</f>
        <v>0</v>
      </c>
      <c r="AL496" s="546" t="s">
        <v>669</v>
      </c>
      <c r="AM496" s="547">
        <v>2</v>
      </c>
      <c r="AN496" s="547" t="str">
        <f>'Information Input'!$M$14</f>
        <v xml:space="preserve">      -      </v>
      </c>
      <c r="AO496" s="547" t="s">
        <v>136</v>
      </c>
      <c r="AP496" s="538">
        <f t="shared" si="104"/>
        <v>43556</v>
      </c>
      <c r="AQ496" s="538">
        <f t="shared" si="103"/>
        <v>43646</v>
      </c>
      <c r="AR496" s="538">
        <f>'Information Input'!$H$35</f>
        <v>43555</v>
      </c>
      <c r="AS496" s="547" t="str">
        <f>'Information Input'!$J$22</f>
        <v>Quarterly</v>
      </c>
      <c r="AT496" s="538">
        <f>'Information Input'!$H$30</f>
        <v>43555</v>
      </c>
      <c r="AU496" s="547">
        <f>'Information Input'!$J$18</f>
        <v>2019</v>
      </c>
      <c r="AV496" s="547" t="s">
        <v>94</v>
      </c>
      <c r="AW496" s="547" t="s">
        <v>95</v>
      </c>
      <c r="AX496" s="547" t="s">
        <v>96</v>
      </c>
      <c r="AY496" s="548" t="s">
        <v>671</v>
      </c>
      <c r="AZ496" s="547">
        <v>33</v>
      </c>
      <c r="BA496" s="549" t="s">
        <v>175</v>
      </c>
      <c r="BB496" s="543" t="s">
        <v>233</v>
      </c>
      <c r="BC496" s="550">
        <f>'Report 2'!$O130</f>
        <v>0</v>
      </c>
      <c r="BD496" s="550">
        <f>'Report 2'!$P130</f>
        <v>0</v>
      </c>
      <c r="BE496" s="550">
        <f>'Report 2'!$Q130</f>
        <v>0</v>
      </c>
      <c r="BF496" s="550">
        <f>'Report 2'!$R130</f>
        <v>0</v>
      </c>
      <c r="BG496" s="550">
        <f>'Report 2'!$S130</f>
        <v>0</v>
      </c>
      <c r="BH496" s="550">
        <f>'Report 2'!$T130</f>
        <v>0</v>
      </c>
      <c r="BI496" s="550">
        <f>'Report 2'!$U130</f>
        <v>0</v>
      </c>
      <c r="CC496" s="542" t="s">
        <v>669</v>
      </c>
      <c r="CD496" s="1014" t="s">
        <v>672</v>
      </c>
      <c r="CE496" s="1014" t="str">
        <f>'Information Input'!$M$14</f>
        <v xml:space="preserve">      -      </v>
      </c>
      <c r="CF496" s="551" t="s">
        <v>136</v>
      </c>
      <c r="CG496" s="552">
        <f t="shared" si="99"/>
        <v>43556</v>
      </c>
      <c r="CH496" s="552">
        <f t="shared" si="100"/>
        <v>43646</v>
      </c>
      <c r="CI496" s="552">
        <f>'Information Input'!$H$35</f>
        <v>43555</v>
      </c>
      <c r="CJ496" s="551" t="str">
        <f>'Information Input'!$J$22</f>
        <v>Quarterly</v>
      </c>
      <c r="CK496" s="552">
        <f>'Information Input'!$H$30</f>
        <v>43555</v>
      </c>
      <c r="CL496" s="551">
        <f>'Information Input'!$J$18</f>
        <v>2019</v>
      </c>
      <c r="CM496" s="551" t="s">
        <v>92</v>
      </c>
      <c r="CN496" s="1014" t="s">
        <v>93</v>
      </c>
      <c r="CO496" s="542" t="s">
        <v>91</v>
      </c>
      <c r="CP496" s="542" t="s">
        <v>671</v>
      </c>
      <c r="CQ496" s="551">
        <v>15</v>
      </c>
      <c r="CR496" s="542" t="s">
        <v>157</v>
      </c>
      <c r="CS496" s="542" t="s">
        <v>234</v>
      </c>
      <c r="CT496" s="1015">
        <f>'Report 1'!$I$18</f>
        <v>0</v>
      </c>
      <c r="CU496" s="1016">
        <f>SUMIF('Report 4A'!$G$16:$G$95,$CQ496,'Report 4A'!$Q$16:$Q$95)</f>
        <v>0</v>
      </c>
      <c r="CV496" s="1017">
        <f t="shared" si="105"/>
        <v>0</v>
      </c>
      <c r="CX496" s="546" t="s">
        <v>669</v>
      </c>
      <c r="CY496" s="537" t="s">
        <v>302</v>
      </c>
      <c r="CZ496" s="537" t="str">
        <f>'Information Input'!$M$14</f>
        <v xml:space="preserve">      -      </v>
      </c>
      <c r="DA496" s="538">
        <f>'Information Input'!$H$35</f>
        <v>43555</v>
      </c>
      <c r="DB496" s="537" t="str">
        <f>'Information Input'!$J$22</f>
        <v>Quarterly</v>
      </c>
      <c r="DC496" s="552">
        <f>'Information Input'!$H$30</f>
        <v>43555</v>
      </c>
      <c r="DD496" s="553" t="str">
        <f t="shared" ref="DD496:DD559" si="107">DD460</f>
        <v>201711</v>
      </c>
      <c r="DE496" s="541" t="s">
        <v>96</v>
      </c>
      <c r="DF496" s="541" t="s">
        <v>684</v>
      </c>
      <c r="DG496" s="544">
        <f>'Report 5J'!$S$108</f>
        <v>0</v>
      </c>
      <c r="DH496" s="550">
        <f>'Report 5J'!$S$109</f>
        <v>0</v>
      </c>
      <c r="DI496" s="544">
        <f>'Report 5J'!$S$110</f>
        <v>0</v>
      </c>
      <c r="DJ496" s="544">
        <f>'Report 5J'!$S$111</f>
        <v>0</v>
      </c>
      <c r="DK496" s="544">
        <f>'Report 5J'!$S$112</f>
        <v>0</v>
      </c>
      <c r="DL496" s="544">
        <f>'Report 5J'!$S$113</f>
        <v>0</v>
      </c>
      <c r="DM496" s="544">
        <f>'Report 5J'!$S$114</f>
        <v>0</v>
      </c>
      <c r="DN496" s="544">
        <f>'Report 5J'!$S$115</f>
        <v>0</v>
      </c>
      <c r="DO496" s="544">
        <f>'Report 5J'!$S$116</f>
        <v>0</v>
      </c>
      <c r="DP496" s="544">
        <f>'Report 5J'!$S$117</f>
        <v>0</v>
      </c>
      <c r="DQ496" s="544">
        <f>'Report 5J'!$S$118</f>
        <v>0</v>
      </c>
    </row>
    <row r="497" spans="2:121">
      <c r="B497" s="535" t="s">
        <v>669</v>
      </c>
      <c r="C497" s="536">
        <v>1</v>
      </c>
      <c r="D497" s="537" t="str">
        <f>'Information Input'!$M$14</f>
        <v xml:space="preserve">      -      </v>
      </c>
      <c r="E497" s="537" t="s">
        <v>135</v>
      </c>
      <c r="F497" s="538">
        <f t="shared" si="101"/>
        <v>43466</v>
      </c>
      <c r="G497" s="538">
        <f t="shared" si="102"/>
        <v>43555</v>
      </c>
      <c r="H497" s="538">
        <f>'Information Input'!$H$35</f>
        <v>43555</v>
      </c>
      <c r="I497" s="537" t="str">
        <f>'Information Input'!$J$22</f>
        <v>Quarterly</v>
      </c>
      <c r="J497" s="538">
        <f>'Information Input'!$H$30</f>
        <v>43555</v>
      </c>
      <c r="K497" s="537">
        <f>'Information Input'!$J$18</f>
        <v>2019</v>
      </c>
      <c r="L497" s="579" t="s">
        <v>104</v>
      </c>
      <c r="M497" s="540" t="s">
        <v>105</v>
      </c>
      <c r="N497" s="541" t="s">
        <v>103</v>
      </c>
      <c r="O497" s="542" t="s">
        <v>678</v>
      </c>
      <c r="P497" s="537">
        <v>61</v>
      </c>
      <c r="Q497" s="541" t="s">
        <v>204</v>
      </c>
      <c r="R497" s="541" t="s">
        <v>239</v>
      </c>
      <c r="S497" s="543">
        <f>'Report 1'!$AG$18</f>
        <v>0</v>
      </c>
      <c r="T497" s="544">
        <f>'Report 1'!$AG$82</f>
        <v>0</v>
      </c>
      <c r="U497" s="545">
        <f>'Report 1'!$AG$168</f>
        <v>0</v>
      </c>
      <c r="AL497" s="546" t="s">
        <v>669</v>
      </c>
      <c r="AM497" s="547">
        <v>2</v>
      </c>
      <c r="AN497" s="547" t="str">
        <f>'Information Input'!$M$14</f>
        <v xml:space="preserve">      -      </v>
      </c>
      <c r="AO497" s="547" t="s">
        <v>136</v>
      </c>
      <c r="AP497" s="538">
        <f t="shared" si="104"/>
        <v>43556</v>
      </c>
      <c r="AQ497" s="538">
        <f t="shared" si="103"/>
        <v>43646</v>
      </c>
      <c r="AR497" s="538">
        <f>'Information Input'!$H$35</f>
        <v>43555</v>
      </c>
      <c r="AS497" s="547" t="str">
        <f>'Information Input'!$J$22</f>
        <v>Quarterly</v>
      </c>
      <c r="AT497" s="538">
        <f>'Information Input'!$H$30</f>
        <v>43555</v>
      </c>
      <c r="AU497" s="547">
        <f>'Information Input'!$J$18</f>
        <v>2019</v>
      </c>
      <c r="AV497" s="547" t="s">
        <v>94</v>
      </c>
      <c r="AW497" s="547" t="s">
        <v>95</v>
      </c>
      <c r="AX497" s="547" t="s">
        <v>96</v>
      </c>
      <c r="AY497" s="548" t="s">
        <v>671</v>
      </c>
      <c r="AZ497" s="547">
        <v>34</v>
      </c>
      <c r="BA497" s="549" t="s">
        <v>176</v>
      </c>
      <c r="BB497" s="543" t="s">
        <v>238</v>
      </c>
      <c r="BC497" s="550">
        <f>'Report 2'!$O131</f>
        <v>0</v>
      </c>
      <c r="BD497" s="550">
        <f>'Report 2'!$P131</f>
        <v>0</v>
      </c>
      <c r="BE497" s="550">
        <f>'Report 2'!$Q131</f>
        <v>0</v>
      </c>
      <c r="BF497" s="550">
        <f>'Report 2'!$R131</f>
        <v>0</v>
      </c>
      <c r="BG497" s="550">
        <f>'Report 2'!$S131</f>
        <v>0</v>
      </c>
      <c r="BH497" s="550">
        <f>'Report 2'!$T131</f>
        <v>0</v>
      </c>
      <c r="BI497" s="550">
        <f>'Report 2'!$U131</f>
        <v>0</v>
      </c>
      <c r="CC497" s="542" t="s">
        <v>669</v>
      </c>
      <c r="CD497" s="1014" t="s">
        <v>672</v>
      </c>
      <c r="CE497" s="1014" t="str">
        <f>'Information Input'!$M$14</f>
        <v xml:space="preserve">      -      </v>
      </c>
      <c r="CF497" s="551" t="s">
        <v>136</v>
      </c>
      <c r="CG497" s="552">
        <f t="shared" si="99"/>
        <v>43556</v>
      </c>
      <c r="CH497" s="552">
        <f t="shared" si="100"/>
        <v>43646</v>
      </c>
      <c r="CI497" s="552">
        <f>'Information Input'!$H$35</f>
        <v>43555</v>
      </c>
      <c r="CJ497" s="551" t="str">
        <f>'Information Input'!$J$22</f>
        <v>Quarterly</v>
      </c>
      <c r="CK497" s="552">
        <f>'Information Input'!$H$30</f>
        <v>43555</v>
      </c>
      <c r="CL497" s="551">
        <f>'Information Input'!$J$18</f>
        <v>2019</v>
      </c>
      <c r="CM497" s="551" t="s">
        <v>92</v>
      </c>
      <c r="CN497" s="1014" t="s">
        <v>93</v>
      </c>
      <c r="CO497" s="542" t="s">
        <v>91</v>
      </c>
      <c r="CP497" s="542" t="s">
        <v>671</v>
      </c>
      <c r="CQ497" s="551">
        <v>16</v>
      </c>
      <c r="CR497" s="542" t="s">
        <v>158</v>
      </c>
      <c r="CS497" s="542" t="s">
        <v>235</v>
      </c>
      <c r="CT497" s="1015">
        <f>'Report 1'!$I$18</f>
        <v>0</v>
      </c>
      <c r="CU497" s="1016">
        <f>SUMIF('Report 4A'!$G$16:$G$95,$CQ497,'Report 4A'!$Q$16:$Q$95)</f>
        <v>0</v>
      </c>
      <c r="CV497" s="1017">
        <f t="shared" si="105"/>
        <v>0</v>
      </c>
      <c r="CX497" s="546" t="s">
        <v>669</v>
      </c>
      <c r="CY497" s="537" t="s">
        <v>302</v>
      </c>
      <c r="CZ497" s="537" t="str">
        <f>'Information Input'!$M$14</f>
        <v xml:space="preserve">      -      </v>
      </c>
      <c r="DA497" s="538">
        <f>'Information Input'!$H$35</f>
        <v>43555</v>
      </c>
      <c r="DB497" s="537" t="str">
        <f>'Information Input'!$J$22</f>
        <v>Quarterly</v>
      </c>
      <c r="DC497" s="552">
        <f>'Information Input'!$H$30</f>
        <v>43555</v>
      </c>
      <c r="DD497" s="553" t="str">
        <f t="shared" si="107"/>
        <v>201710</v>
      </c>
      <c r="DE497" s="541" t="s">
        <v>96</v>
      </c>
      <c r="DF497" s="541" t="s">
        <v>684</v>
      </c>
      <c r="DG497" s="544">
        <f>'Report 5J'!$T$108</f>
        <v>0</v>
      </c>
      <c r="DH497" s="550">
        <f>'Report 5J'!$T$109</f>
        <v>0</v>
      </c>
      <c r="DI497" s="544">
        <f>'Report 5J'!$T$110</f>
        <v>0</v>
      </c>
      <c r="DJ497" s="544">
        <f>'Report 5J'!$T$111</f>
        <v>0</v>
      </c>
      <c r="DK497" s="544">
        <f>'Report 5J'!$T$112</f>
        <v>0</v>
      </c>
      <c r="DL497" s="544">
        <f>'Report 5J'!$T$113</f>
        <v>0</v>
      </c>
      <c r="DM497" s="544">
        <f>'Report 5J'!$T$114</f>
        <v>0</v>
      </c>
      <c r="DN497" s="544">
        <f>'Report 5J'!$T$115</f>
        <v>0</v>
      </c>
      <c r="DO497" s="544">
        <f>'Report 5J'!$T$116</f>
        <v>0</v>
      </c>
      <c r="DP497" s="544">
        <f>'Report 5J'!$T$117</f>
        <v>0</v>
      </c>
      <c r="DQ497" s="544">
        <f>'Report 5J'!$T$118</f>
        <v>0</v>
      </c>
    </row>
    <row r="498" spans="2:121">
      <c r="B498" s="535" t="s">
        <v>669</v>
      </c>
      <c r="C498" s="536">
        <v>1</v>
      </c>
      <c r="D498" s="537" t="str">
        <f>'Information Input'!$M$14</f>
        <v xml:space="preserve">      -      </v>
      </c>
      <c r="E498" s="537" t="s">
        <v>135</v>
      </c>
      <c r="F498" s="538">
        <f t="shared" si="101"/>
        <v>43466</v>
      </c>
      <c r="G498" s="538">
        <f t="shared" si="102"/>
        <v>43555</v>
      </c>
      <c r="H498" s="538">
        <f>'Information Input'!$H$35</f>
        <v>43555</v>
      </c>
      <c r="I498" s="537" t="str">
        <f>'Information Input'!$J$22</f>
        <v>Quarterly</v>
      </c>
      <c r="J498" s="538">
        <f>'Information Input'!$H$30</f>
        <v>43555</v>
      </c>
      <c r="K498" s="537">
        <f>'Information Input'!$J$18</f>
        <v>2019</v>
      </c>
      <c r="L498" s="579" t="s">
        <v>104</v>
      </c>
      <c r="M498" s="540" t="s">
        <v>105</v>
      </c>
      <c r="N498" s="541" t="s">
        <v>103</v>
      </c>
      <c r="O498" s="542" t="s">
        <v>678</v>
      </c>
      <c r="P498" s="537">
        <v>62</v>
      </c>
      <c r="Q498" s="541" t="s">
        <v>204</v>
      </c>
      <c r="R498" s="541" t="s">
        <v>239</v>
      </c>
      <c r="S498" s="543">
        <f>'Report 1'!$AG$18</f>
        <v>0</v>
      </c>
      <c r="T498" s="544">
        <f>'Report 1'!$AG$83</f>
        <v>0</v>
      </c>
      <c r="U498" s="545">
        <f>'Report 1'!$AG$169</f>
        <v>0</v>
      </c>
      <c r="AL498" s="546" t="s">
        <v>669</v>
      </c>
      <c r="AM498" s="547">
        <v>2</v>
      </c>
      <c r="AN498" s="547" t="str">
        <f>'Information Input'!$M$14</f>
        <v xml:space="preserve">      -      </v>
      </c>
      <c r="AO498" s="547" t="s">
        <v>136</v>
      </c>
      <c r="AP498" s="538">
        <f t="shared" si="104"/>
        <v>43556</v>
      </c>
      <c r="AQ498" s="538">
        <f t="shared" si="103"/>
        <v>43646</v>
      </c>
      <c r="AR498" s="538">
        <f>'Information Input'!$H$35</f>
        <v>43555</v>
      </c>
      <c r="AS498" s="547" t="str">
        <f>'Information Input'!$J$22</f>
        <v>Quarterly</v>
      </c>
      <c r="AT498" s="538">
        <f>'Information Input'!$H$30</f>
        <v>43555</v>
      </c>
      <c r="AU498" s="547">
        <f>'Information Input'!$J$18</f>
        <v>2019</v>
      </c>
      <c r="AV498" s="547" t="s">
        <v>94</v>
      </c>
      <c r="AW498" s="547" t="s">
        <v>95</v>
      </c>
      <c r="AX498" s="547" t="s">
        <v>96</v>
      </c>
      <c r="AY498" s="548" t="s">
        <v>671</v>
      </c>
      <c r="AZ498" s="547">
        <v>35</v>
      </c>
      <c r="BA498" s="549" t="s">
        <v>177</v>
      </c>
      <c r="BB498" s="543" t="s">
        <v>235</v>
      </c>
      <c r="BC498" s="550">
        <f>'Report 2'!$O132</f>
        <v>0</v>
      </c>
      <c r="BD498" s="550">
        <f>'Report 2'!$P132</f>
        <v>0</v>
      </c>
      <c r="BE498" s="550">
        <f>'Report 2'!$Q132</f>
        <v>0</v>
      </c>
      <c r="BF498" s="550">
        <f>'Report 2'!$R132</f>
        <v>0</v>
      </c>
      <c r="BG498" s="550">
        <f>'Report 2'!$S132</f>
        <v>0</v>
      </c>
      <c r="BH498" s="550">
        <f>'Report 2'!$T132</f>
        <v>0</v>
      </c>
      <c r="BI498" s="550">
        <f>'Report 2'!$U132</f>
        <v>0</v>
      </c>
      <c r="CC498" s="542" t="s">
        <v>669</v>
      </c>
      <c r="CD498" s="1014" t="s">
        <v>672</v>
      </c>
      <c r="CE498" s="1014" t="str">
        <f>'Information Input'!$M$14</f>
        <v xml:space="preserve">      -      </v>
      </c>
      <c r="CF498" s="551" t="s">
        <v>136</v>
      </c>
      <c r="CG498" s="552">
        <f t="shared" si="99"/>
        <v>43556</v>
      </c>
      <c r="CH498" s="552">
        <f t="shared" si="100"/>
        <v>43646</v>
      </c>
      <c r="CI498" s="552">
        <f>'Information Input'!$H$35</f>
        <v>43555</v>
      </c>
      <c r="CJ498" s="551" t="str">
        <f>'Information Input'!$J$22</f>
        <v>Quarterly</v>
      </c>
      <c r="CK498" s="552">
        <f>'Information Input'!$H$30</f>
        <v>43555</v>
      </c>
      <c r="CL498" s="551">
        <f>'Information Input'!$J$18</f>
        <v>2019</v>
      </c>
      <c r="CM498" s="551" t="s">
        <v>92</v>
      </c>
      <c r="CN498" s="1014" t="s">
        <v>93</v>
      </c>
      <c r="CO498" s="542" t="s">
        <v>91</v>
      </c>
      <c r="CP498" s="542" t="s">
        <v>671</v>
      </c>
      <c r="CQ498" s="551">
        <v>17</v>
      </c>
      <c r="CR498" s="542" t="s">
        <v>159</v>
      </c>
      <c r="CS498" s="542" t="s">
        <v>235</v>
      </c>
      <c r="CT498" s="1015">
        <f>'Report 1'!$I$18</f>
        <v>0</v>
      </c>
      <c r="CU498" s="1016">
        <f>SUMIF('Report 4A'!$G$16:$G$95,$CQ498,'Report 4A'!$Q$16:$Q$95)</f>
        <v>0</v>
      </c>
      <c r="CV498" s="1017">
        <f t="shared" si="105"/>
        <v>0</v>
      </c>
      <c r="CX498" s="546" t="s">
        <v>669</v>
      </c>
      <c r="CY498" s="537" t="s">
        <v>302</v>
      </c>
      <c r="CZ498" s="537" t="str">
        <f>'Information Input'!$M$14</f>
        <v xml:space="preserve">      -      </v>
      </c>
      <c r="DA498" s="538">
        <f>'Information Input'!$H$35</f>
        <v>43555</v>
      </c>
      <c r="DB498" s="537" t="str">
        <f>'Information Input'!$J$22</f>
        <v>Quarterly</v>
      </c>
      <c r="DC498" s="552">
        <f>'Information Input'!$H$30</f>
        <v>43555</v>
      </c>
      <c r="DD498" s="553" t="str">
        <f t="shared" si="107"/>
        <v>201709</v>
      </c>
      <c r="DE498" s="541" t="s">
        <v>96</v>
      </c>
      <c r="DF498" s="541" t="s">
        <v>684</v>
      </c>
      <c r="DG498" s="544">
        <f>'Report 5J'!$U$108</f>
        <v>0</v>
      </c>
      <c r="DH498" s="550">
        <f>'Report 5J'!$U$109</f>
        <v>0</v>
      </c>
      <c r="DI498" s="544">
        <f>'Report 5J'!$U$110</f>
        <v>0</v>
      </c>
      <c r="DJ498" s="544">
        <f>'Report 5J'!$U$111</f>
        <v>0</v>
      </c>
      <c r="DK498" s="544">
        <f>'Report 5J'!$U$112</f>
        <v>0</v>
      </c>
      <c r="DL498" s="544">
        <f>'Report 5J'!$U$113</f>
        <v>0</v>
      </c>
      <c r="DM498" s="544">
        <f>'Report 5J'!$U$114</f>
        <v>0</v>
      </c>
      <c r="DN498" s="544">
        <f>'Report 5J'!$U$115</f>
        <v>0</v>
      </c>
      <c r="DO498" s="544">
        <f>'Report 5J'!$U$116</f>
        <v>0</v>
      </c>
      <c r="DP498" s="544">
        <f>'Report 5J'!$U$117</f>
        <v>0</v>
      </c>
      <c r="DQ498" s="544">
        <f>'Report 5J'!$U$118</f>
        <v>0</v>
      </c>
    </row>
    <row r="499" spans="2:121">
      <c r="B499" s="535" t="s">
        <v>669</v>
      </c>
      <c r="C499" s="536">
        <v>1</v>
      </c>
      <c r="D499" s="537" t="str">
        <f>'Information Input'!$M$14</f>
        <v xml:space="preserve">      -      </v>
      </c>
      <c r="E499" s="537" t="s">
        <v>135</v>
      </c>
      <c r="F499" s="538">
        <f t="shared" si="101"/>
        <v>43466</v>
      </c>
      <c r="G499" s="538">
        <f t="shared" si="102"/>
        <v>43555</v>
      </c>
      <c r="H499" s="538">
        <f>'Information Input'!$H$35</f>
        <v>43555</v>
      </c>
      <c r="I499" s="537" t="str">
        <f>'Information Input'!$J$22</f>
        <v>Quarterly</v>
      </c>
      <c r="J499" s="538">
        <f>'Information Input'!$H$30</f>
        <v>43555</v>
      </c>
      <c r="K499" s="537">
        <f>'Information Input'!$J$18</f>
        <v>2019</v>
      </c>
      <c r="L499" s="579" t="s">
        <v>104</v>
      </c>
      <c r="M499" s="540" t="s">
        <v>105</v>
      </c>
      <c r="N499" s="541" t="s">
        <v>103</v>
      </c>
      <c r="O499" s="542" t="s">
        <v>674</v>
      </c>
      <c r="P499" s="537">
        <v>63</v>
      </c>
      <c r="Q499" s="541" t="s">
        <v>205</v>
      </c>
      <c r="R499" s="541" t="s">
        <v>239</v>
      </c>
      <c r="S499" s="543">
        <f>'Report 1'!$AG$18</f>
        <v>0</v>
      </c>
      <c r="T499" s="544">
        <f>'Report 1'!$AG$84</f>
        <v>0</v>
      </c>
      <c r="U499" s="545">
        <f>'Report 1'!$AG$170</f>
        <v>0</v>
      </c>
      <c r="AL499" s="546" t="s">
        <v>669</v>
      </c>
      <c r="AM499" s="547">
        <v>2</v>
      </c>
      <c r="AN499" s="547" t="str">
        <f>'Information Input'!$M$14</f>
        <v xml:space="preserve">      -      </v>
      </c>
      <c r="AO499" s="547" t="s">
        <v>136</v>
      </c>
      <c r="AP499" s="538">
        <f t="shared" si="104"/>
        <v>43556</v>
      </c>
      <c r="AQ499" s="538">
        <f t="shared" si="103"/>
        <v>43646</v>
      </c>
      <c r="AR499" s="538">
        <f>'Information Input'!$H$35</f>
        <v>43555</v>
      </c>
      <c r="AS499" s="547" t="str">
        <f>'Information Input'!$J$22</f>
        <v>Quarterly</v>
      </c>
      <c r="AT499" s="538">
        <f>'Information Input'!$H$30</f>
        <v>43555</v>
      </c>
      <c r="AU499" s="547">
        <f>'Information Input'!$J$18</f>
        <v>2019</v>
      </c>
      <c r="AV499" s="547" t="s">
        <v>94</v>
      </c>
      <c r="AW499" s="547" t="s">
        <v>95</v>
      </c>
      <c r="AX499" s="547" t="s">
        <v>96</v>
      </c>
      <c r="AY499" s="548" t="s">
        <v>671</v>
      </c>
      <c r="AZ499" s="547">
        <v>36</v>
      </c>
      <c r="BA499" s="549" t="s">
        <v>178</v>
      </c>
      <c r="BB499" s="543" t="s">
        <v>235</v>
      </c>
      <c r="BC499" s="550">
        <f>'Report 2'!$O133</f>
        <v>0</v>
      </c>
      <c r="BD499" s="550">
        <f>'Report 2'!$P133</f>
        <v>0</v>
      </c>
      <c r="BE499" s="550">
        <f>'Report 2'!$Q133</f>
        <v>0</v>
      </c>
      <c r="BF499" s="550">
        <f>'Report 2'!$R133</f>
        <v>0</v>
      </c>
      <c r="BG499" s="550">
        <f>'Report 2'!$S133</f>
        <v>0</v>
      </c>
      <c r="BH499" s="550">
        <f>'Report 2'!$T133</f>
        <v>0</v>
      </c>
      <c r="BI499" s="550">
        <f>'Report 2'!$U133</f>
        <v>0</v>
      </c>
      <c r="CC499" s="542" t="s">
        <v>669</v>
      </c>
      <c r="CD499" s="1014" t="s">
        <v>672</v>
      </c>
      <c r="CE499" s="1014" t="str">
        <f>'Information Input'!$M$14</f>
        <v xml:space="preserve">      -      </v>
      </c>
      <c r="CF499" s="551" t="s">
        <v>136</v>
      </c>
      <c r="CG499" s="552">
        <f t="shared" si="99"/>
        <v>43556</v>
      </c>
      <c r="CH499" s="552">
        <f t="shared" si="100"/>
        <v>43646</v>
      </c>
      <c r="CI499" s="552">
        <f>'Information Input'!$H$35</f>
        <v>43555</v>
      </c>
      <c r="CJ499" s="551" t="str">
        <f>'Information Input'!$J$22</f>
        <v>Quarterly</v>
      </c>
      <c r="CK499" s="552">
        <f>'Information Input'!$H$30</f>
        <v>43555</v>
      </c>
      <c r="CL499" s="551">
        <f>'Information Input'!$J$18</f>
        <v>2019</v>
      </c>
      <c r="CM499" s="551" t="s">
        <v>92</v>
      </c>
      <c r="CN499" s="1014" t="s">
        <v>93</v>
      </c>
      <c r="CO499" s="542" t="s">
        <v>91</v>
      </c>
      <c r="CP499" s="542" t="s">
        <v>671</v>
      </c>
      <c r="CQ499" s="551">
        <v>18</v>
      </c>
      <c r="CR499" s="542" t="s">
        <v>160</v>
      </c>
      <c r="CS499" s="542" t="s">
        <v>235</v>
      </c>
      <c r="CT499" s="1015">
        <f>'Report 1'!$I$18</f>
        <v>0</v>
      </c>
      <c r="CU499" s="1016">
        <f>SUMIF('Report 4A'!$G$16:$G$95,$CQ499,'Report 4A'!$Q$16:$Q$95)</f>
        <v>0</v>
      </c>
      <c r="CV499" s="1017">
        <f t="shared" si="105"/>
        <v>0</v>
      </c>
      <c r="CX499" s="546" t="s">
        <v>669</v>
      </c>
      <c r="CY499" s="537" t="s">
        <v>302</v>
      </c>
      <c r="CZ499" s="537" t="str">
        <f>'Information Input'!$M$14</f>
        <v xml:space="preserve">      -      </v>
      </c>
      <c r="DA499" s="538">
        <f>'Information Input'!$H$35</f>
        <v>43555</v>
      </c>
      <c r="DB499" s="537" t="str">
        <f>'Information Input'!$J$22</f>
        <v>Quarterly</v>
      </c>
      <c r="DC499" s="552">
        <f>'Information Input'!$H$30</f>
        <v>43555</v>
      </c>
      <c r="DD499" s="553" t="str">
        <f t="shared" si="107"/>
        <v>201708</v>
      </c>
      <c r="DE499" s="541" t="s">
        <v>96</v>
      </c>
      <c r="DF499" s="541" t="s">
        <v>684</v>
      </c>
      <c r="DG499" s="544">
        <f>'Report 5J'!$V$108</f>
        <v>0</v>
      </c>
      <c r="DH499" s="550">
        <f>'Report 5J'!$V$109</f>
        <v>0</v>
      </c>
      <c r="DI499" s="544">
        <f>'Report 5J'!$V$110</f>
        <v>0</v>
      </c>
      <c r="DJ499" s="544">
        <f>'Report 5J'!$V$111</f>
        <v>0</v>
      </c>
      <c r="DK499" s="544">
        <f>'Report 5J'!$V$112</f>
        <v>0</v>
      </c>
      <c r="DL499" s="544">
        <f>'Report 5J'!$V$113</f>
        <v>0</v>
      </c>
      <c r="DM499" s="544">
        <f>'Report 5J'!$V$114</f>
        <v>0</v>
      </c>
      <c r="DN499" s="544">
        <f>'Report 5J'!$V$115</f>
        <v>0</v>
      </c>
      <c r="DO499" s="544">
        <f>'Report 5J'!$V$116</f>
        <v>0</v>
      </c>
      <c r="DP499" s="544">
        <f>'Report 5J'!$V$117</f>
        <v>0</v>
      </c>
      <c r="DQ499" s="544">
        <f>'Report 5J'!$V$118</f>
        <v>0</v>
      </c>
    </row>
    <row r="500" spans="2:121">
      <c r="B500" s="535" t="s">
        <v>669</v>
      </c>
      <c r="C500" s="536">
        <v>1</v>
      </c>
      <c r="D500" s="537" t="str">
        <f>'Information Input'!$M$14</f>
        <v xml:space="preserve">      -      </v>
      </c>
      <c r="E500" s="537" t="s">
        <v>135</v>
      </c>
      <c r="F500" s="538">
        <f t="shared" si="101"/>
        <v>43466</v>
      </c>
      <c r="G500" s="538">
        <f t="shared" si="102"/>
        <v>43555</v>
      </c>
      <c r="H500" s="538">
        <f>'Information Input'!$H$35</f>
        <v>43555</v>
      </c>
      <c r="I500" s="537" t="str">
        <f>'Information Input'!$J$22</f>
        <v>Quarterly</v>
      </c>
      <c r="J500" s="538">
        <f>'Information Input'!$H$30</f>
        <v>43555</v>
      </c>
      <c r="K500" s="537">
        <f>'Information Input'!$J$18</f>
        <v>2019</v>
      </c>
      <c r="L500" s="579" t="s">
        <v>104</v>
      </c>
      <c r="M500" s="540" t="s">
        <v>105</v>
      </c>
      <c r="N500" s="541" t="s">
        <v>103</v>
      </c>
      <c r="O500" s="542" t="s">
        <v>674</v>
      </c>
      <c r="P500" s="537">
        <v>64</v>
      </c>
      <c r="Q500" s="541" t="s">
        <v>206</v>
      </c>
      <c r="R500" s="541" t="s">
        <v>239</v>
      </c>
      <c r="S500" s="543">
        <f>'Report 1'!$AG$18</f>
        <v>0</v>
      </c>
      <c r="T500" s="544">
        <f>'Report 1'!$AG$85</f>
        <v>0</v>
      </c>
      <c r="U500" s="545">
        <f>'Report 1'!$AG$171</f>
        <v>0</v>
      </c>
      <c r="AL500" s="546" t="s">
        <v>669</v>
      </c>
      <c r="AM500" s="547">
        <v>2</v>
      </c>
      <c r="AN500" s="547" t="str">
        <f>'Information Input'!$M$14</f>
        <v xml:space="preserve">      -      </v>
      </c>
      <c r="AO500" s="547" t="s">
        <v>136</v>
      </c>
      <c r="AP500" s="538">
        <f t="shared" si="104"/>
        <v>43556</v>
      </c>
      <c r="AQ500" s="538">
        <f t="shared" si="103"/>
        <v>43646</v>
      </c>
      <c r="AR500" s="538">
        <f>'Information Input'!$H$35</f>
        <v>43555</v>
      </c>
      <c r="AS500" s="547" t="str">
        <f>'Information Input'!$J$22</f>
        <v>Quarterly</v>
      </c>
      <c r="AT500" s="538">
        <f>'Information Input'!$H$30</f>
        <v>43555</v>
      </c>
      <c r="AU500" s="547">
        <f>'Information Input'!$J$18</f>
        <v>2019</v>
      </c>
      <c r="AV500" s="547" t="s">
        <v>94</v>
      </c>
      <c r="AW500" s="547" t="s">
        <v>95</v>
      </c>
      <c r="AX500" s="547" t="s">
        <v>96</v>
      </c>
      <c r="AY500" s="548" t="s">
        <v>671</v>
      </c>
      <c r="AZ500" s="547">
        <v>37</v>
      </c>
      <c r="BA500" s="549" t="s">
        <v>179</v>
      </c>
      <c r="BB500" s="543" t="s">
        <v>231</v>
      </c>
      <c r="BC500" s="550">
        <f>'Report 2'!$O134</f>
        <v>0</v>
      </c>
      <c r="BD500" s="550">
        <f>'Report 2'!$P134</f>
        <v>0</v>
      </c>
      <c r="BE500" s="550">
        <f>'Report 2'!$Q134</f>
        <v>0</v>
      </c>
      <c r="BF500" s="550">
        <f>'Report 2'!$R134</f>
        <v>0</v>
      </c>
      <c r="BG500" s="550">
        <f>'Report 2'!$S134</f>
        <v>0</v>
      </c>
      <c r="BH500" s="550">
        <f>'Report 2'!$T134</f>
        <v>0</v>
      </c>
      <c r="BI500" s="550">
        <f>'Report 2'!$U134</f>
        <v>0</v>
      </c>
      <c r="CC500" s="542" t="s">
        <v>669</v>
      </c>
      <c r="CD500" s="1014" t="s">
        <v>672</v>
      </c>
      <c r="CE500" s="1014" t="str">
        <f>'Information Input'!$M$14</f>
        <v xml:space="preserve">      -      </v>
      </c>
      <c r="CF500" s="551" t="s">
        <v>136</v>
      </c>
      <c r="CG500" s="552">
        <f t="shared" si="99"/>
        <v>43556</v>
      </c>
      <c r="CH500" s="552">
        <f t="shared" si="100"/>
        <v>43646</v>
      </c>
      <c r="CI500" s="552">
        <f>'Information Input'!$H$35</f>
        <v>43555</v>
      </c>
      <c r="CJ500" s="551" t="str">
        <f>'Information Input'!$J$22</f>
        <v>Quarterly</v>
      </c>
      <c r="CK500" s="552">
        <f>'Information Input'!$H$30</f>
        <v>43555</v>
      </c>
      <c r="CL500" s="551">
        <f>'Information Input'!$J$18</f>
        <v>2019</v>
      </c>
      <c r="CM500" s="551" t="s">
        <v>92</v>
      </c>
      <c r="CN500" s="1014" t="s">
        <v>93</v>
      </c>
      <c r="CO500" s="542" t="s">
        <v>91</v>
      </c>
      <c r="CP500" s="542" t="s">
        <v>671</v>
      </c>
      <c r="CQ500" s="551">
        <v>19</v>
      </c>
      <c r="CR500" s="542" t="s">
        <v>161</v>
      </c>
      <c r="CS500" s="542" t="s">
        <v>235</v>
      </c>
      <c r="CT500" s="1015">
        <f>'Report 1'!$I$18</f>
        <v>0</v>
      </c>
      <c r="CU500" s="1016">
        <f>SUMIF('Report 4A'!$G$16:$G$95,$CQ500,'Report 4A'!$Q$16:$Q$95)</f>
        <v>0</v>
      </c>
      <c r="CV500" s="1017">
        <f t="shared" si="105"/>
        <v>0</v>
      </c>
      <c r="CX500" s="546" t="s">
        <v>669</v>
      </c>
      <c r="CY500" s="537" t="s">
        <v>302</v>
      </c>
      <c r="CZ500" s="537" t="str">
        <f>'Information Input'!$M$14</f>
        <v xml:space="preserve">      -      </v>
      </c>
      <c r="DA500" s="538">
        <f>'Information Input'!$H$35</f>
        <v>43555</v>
      </c>
      <c r="DB500" s="537" t="str">
        <f>'Information Input'!$J$22</f>
        <v>Quarterly</v>
      </c>
      <c r="DC500" s="552">
        <f>'Information Input'!$H$30</f>
        <v>43555</v>
      </c>
      <c r="DD500" s="553" t="str">
        <f t="shared" si="107"/>
        <v>201707</v>
      </c>
      <c r="DE500" s="541" t="s">
        <v>96</v>
      </c>
      <c r="DF500" s="541" t="s">
        <v>684</v>
      </c>
      <c r="DG500" s="544">
        <f>'Report 5J'!$W$108</f>
        <v>0</v>
      </c>
      <c r="DH500" s="550">
        <f>'Report 5J'!$W$109</f>
        <v>0</v>
      </c>
      <c r="DI500" s="544">
        <f>'Report 5J'!$W$110</f>
        <v>0</v>
      </c>
      <c r="DJ500" s="544">
        <f>'Report 5J'!$W$111</f>
        <v>0</v>
      </c>
      <c r="DK500" s="544">
        <f>'Report 5J'!$W$112</f>
        <v>0</v>
      </c>
      <c r="DL500" s="544">
        <f>'Report 5J'!$W$113</f>
        <v>0</v>
      </c>
      <c r="DM500" s="544">
        <f>'Report 5J'!$W$114</f>
        <v>0</v>
      </c>
      <c r="DN500" s="544">
        <f>'Report 5J'!$W$115</f>
        <v>0</v>
      </c>
      <c r="DO500" s="544">
        <f>'Report 5J'!$W$116</f>
        <v>0</v>
      </c>
      <c r="DP500" s="544">
        <f>'Report 5J'!$W$117</f>
        <v>0</v>
      </c>
      <c r="DQ500" s="544">
        <f>'Report 5J'!$W$118</f>
        <v>0</v>
      </c>
    </row>
    <row r="501" spans="2:121">
      <c r="B501" s="535" t="s">
        <v>669</v>
      </c>
      <c r="C501" s="536">
        <v>1</v>
      </c>
      <c r="D501" s="537" t="str">
        <f>'Information Input'!$M$14</f>
        <v xml:space="preserve">      -      </v>
      </c>
      <c r="E501" s="537" t="s">
        <v>135</v>
      </c>
      <c r="F501" s="538">
        <f t="shared" si="101"/>
        <v>43466</v>
      </c>
      <c r="G501" s="538">
        <f t="shared" si="102"/>
        <v>43555</v>
      </c>
      <c r="H501" s="538">
        <f>'Information Input'!$H$35</f>
        <v>43555</v>
      </c>
      <c r="I501" s="537" t="str">
        <f>'Information Input'!$J$22</f>
        <v>Quarterly</v>
      </c>
      <c r="J501" s="538">
        <f>'Information Input'!$H$30</f>
        <v>43555</v>
      </c>
      <c r="K501" s="537">
        <f>'Information Input'!$J$18</f>
        <v>2019</v>
      </c>
      <c r="L501" s="579" t="s">
        <v>104</v>
      </c>
      <c r="M501" s="540" t="s">
        <v>105</v>
      </c>
      <c r="N501" s="541" t="s">
        <v>103</v>
      </c>
      <c r="O501" s="542" t="s">
        <v>674</v>
      </c>
      <c r="P501" s="537">
        <v>65</v>
      </c>
      <c r="Q501" s="541" t="s">
        <v>207</v>
      </c>
      <c r="R501" s="541" t="s">
        <v>239</v>
      </c>
      <c r="S501" s="543">
        <f>'Report 1'!$AG$18</f>
        <v>0</v>
      </c>
      <c r="T501" s="544">
        <f>'Report 1'!$AG$86</f>
        <v>0</v>
      </c>
      <c r="U501" s="545">
        <f>'Report 1'!$AG$172</f>
        <v>0</v>
      </c>
      <c r="AL501" s="546" t="s">
        <v>669</v>
      </c>
      <c r="AM501" s="547">
        <v>2</v>
      </c>
      <c r="AN501" s="547" t="str">
        <f>'Information Input'!$M$14</f>
        <v xml:space="preserve">      -      </v>
      </c>
      <c r="AO501" s="547" t="s">
        <v>136</v>
      </c>
      <c r="AP501" s="538">
        <f t="shared" si="104"/>
        <v>43556</v>
      </c>
      <c r="AQ501" s="538">
        <f t="shared" si="103"/>
        <v>43646</v>
      </c>
      <c r="AR501" s="538">
        <f>'Information Input'!$H$35</f>
        <v>43555</v>
      </c>
      <c r="AS501" s="547" t="str">
        <f>'Information Input'!$J$22</f>
        <v>Quarterly</v>
      </c>
      <c r="AT501" s="538">
        <f>'Information Input'!$H$30</f>
        <v>43555</v>
      </c>
      <c r="AU501" s="547">
        <f>'Information Input'!$J$18</f>
        <v>2019</v>
      </c>
      <c r="AV501" s="547" t="s">
        <v>94</v>
      </c>
      <c r="AW501" s="547" t="s">
        <v>95</v>
      </c>
      <c r="AX501" s="547" t="s">
        <v>96</v>
      </c>
      <c r="AY501" s="548" t="s">
        <v>671</v>
      </c>
      <c r="AZ501" s="547">
        <v>38</v>
      </c>
      <c r="BA501" s="549" t="s">
        <v>180</v>
      </c>
      <c r="BB501" s="543" t="s">
        <v>233</v>
      </c>
      <c r="BC501" s="550">
        <f>'Report 2'!$O135</f>
        <v>0</v>
      </c>
      <c r="BD501" s="550">
        <f>'Report 2'!$P135</f>
        <v>0</v>
      </c>
      <c r="BE501" s="550">
        <f>'Report 2'!$Q135</f>
        <v>0</v>
      </c>
      <c r="BF501" s="550">
        <f>'Report 2'!$R135</f>
        <v>0</v>
      </c>
      <c r="BG501" s="550">
        <f>'Report 2'!$S135</f>
        <v>0</v>
      </c>
      <c r="BH501" s="550">
        <f>'Report 2'!$T135</f>
        <v>0</v>
      </c>
      <c r="BI501" s="550">
        <f>'Report 2'!$U135</f>
        <v>0</v>
      </c>
      <c r="CC501" s="542" t="s">
        <v>669</v>
      </c>
      <c r="CD501" s="1014" t="s">
        <v>672</v>
      </c>
      <c r="CE501" s="1014" t="str">
        <f>'Information Input'!$M$14</f>
        <v xml:space="preserve">      -      </v>
      </c>
      <c r="CF501" s="551" t="s">
        <v>136</v>
      </c>
      <c r="CG501" s="552">
        <f t="shared" si="99"/>
        <v>43556</v>
      </c>
      <c r="CH501" s="552">
        <f t="shared" si="100"/>
        <v>43646</v>
      </c>
      <c r="CI501" s="552">
        <f>'Information Input'!$H$35</f>
        <v>43555</v>
      </c>
      <c r="CJ501" s="551" t="str">
        <f>'Information Input'!$J$22</f>
        <v>Quarterly</v>
      </c>
      <c r="CK501" s="552">
        <f>'Information Input'!$H$30</f>
        <v>43555</v>
      </c>
      <c r="CL501" s="551">
        <f>'Information Input'!$J$18</f>
        <v>2019</v>
      </c>
      <c r="CM501" s="551" t="s">
        <v>92</v>
      </c>
      <c r="CN501" s="1014" t="s">
        <v>93</v>
      </c>
      <c r="CO501" s="542" t="s">
        <v>91</v>
      </c>
      <c r="CP501" s="542" t="s">
        <v>671</v>
      </c>
      <c r="CQ501" s="551">
        <v>20</v>
      </c>
      <c r="CR501" s="542" t="s">
        <v>162</v>
      </c>
      <c r="CS501" s="542" t="s">
        <v>235</v>
      </c>
      <c r="CT501" s="1015">
        <f>'Report 1'!$I$18</f>
        <v>0</v>
      </c>
      <c r="CU501" s="1016">
        <f>SUMIF('Report 4A'!$G$16:$G$95,$CQ501,'Report 4A'!$Q$16:$Q$95)</f>
        <v>0</v>
      </c>
      <c r="CV501" s="1017">
        <f t="shared" si="105"/>
        <v>0</v>
      </c>
      <c r="CX501" s="546" t="s">
        <v>669</v>
      </c>
      <c r="CY501" s="537" t="s">
        <v>302</v>
      </c>
      <c r="CZ501" s="537" t="str">
        <f>'Information Input'!$M$14</f>
        <v xml:space="preserve">      -      </v>
      </c>
      <c r="DA501" s="538">
        <f>'Information Input'!$H$35</f>
        <v>43555</v>
      </c>
      <c r="DB501" s="537" t="str">
        <f>'Information Input'!$J$22</f>
        <v>Quarterly</v>
      </c>
      <c r="DC501" s="552">
        <f>'Information Input'!$H$30</f>
        <v>43555</v>
      </c>
      <c r="DD501" s="553" t="str">
        <f t="shared" si="107"/>
        <v>201706</v>
      </c>
      <c r="DE501" s="541" t="s">
        <v>96</v>
      </c>
      <c r="DF501" s="541" t="s">
        <v>684</v>
      </c>
      <c r="DG501" s="544">
        <f>'Report 5J'!$X$108</f>
        <v>0</v>
      </c>
      <c r="DH501" s="550">
        <f>'Report 5J'!$X$109</f>
        <v>0</v>
      </c>
      <c r="DI501" s="544">
        <f>'Report 5J'!$X$110</f>
        <v>0</v>
      </c>
      <c r="DJ501" s="544">
        <f>'Report 5J'!$X$111</f>
        <v>0</v>
      </c>
      <c r="DK501" s="544">
        <f>'Report 5J'!$X$112</f>
        <v>0</v>
      </c>
      <c r="DL501" s="544">
        <f>'Report 5J'!$X$113</f>
        <v>0</v>
      </c>
      <c r="DM501" s="544">
        <f>'Report 5J'!$X$114</f>
        <v>0</v>
      </c>
      <c r="DN501" s="544">
        <f>'Report 5J'!$X$115</f>
        <v>0</v>
      </c>
      <c r="DO501" s="544">
        <f>'Report 5J'!$X$116</f>
        <v>0</v>
      </c>
      <c r="DP501" s="544">
        <f>'Report 5J'!$X$117</f>
        <v>0</v>
      </c>
      <c r="DQ501" s="544">
        <f>'Report 5J'!$X$118</f>
        <v>0</v>
      </c>
    </row>
    <row r="502" spans="2:121">
      <c r="B502" s="535" t="s">
        <v>669</v>
      </c>
      <c r="C502" s="536">
        <v>1</v>
      </c>
      <c r="D502" s="537" t="str">
        <f>'Information Input'!$M$14</f>
        <v xml:space="preserve">      -      </v>
      </c>
      <c r="E502" s="537" t="s">
        <v>135</v>
      </c>
      <c r="F502" s="538">
        <f t="shared" si="101"/>
        <v>43466</v>
      </c>
      <c r="G502" s="538">
        <f t="shared" si="102"/>
        <v>43555</v>
      </c>
      <c r="H502" s="538">
        <f>'Information Input'!$H$35</f>
        <v>43555</v>
      </c>
      <c r="I502" s="537" t="str">
        <f>'Information Input'!$J$22</f>
        <v>Quarterly</v>
      </c>
      <c r="J502" s="538">
        <f>'Information Input'!$H$30</f>
        <v>43555</v>
      </c>
      <c r="K502" s="537">
        <f>'Information Input'!$J$18</f>
        <v>2019</v>
      </c>
      <c r="L502" s="579" t="s">
        <v>104</v>
      </c>
      <c r="M502" s="540" t="s">
        <v>105</v>
      </c>
      <c r="N502" s="541" t="s">
        <v>103</v>
      </c>
      <c r="O502" s="542" t="s">
        <v>679</v>
      </c>
      <c r="P502" s="537">
        <v>66</v>
      </c>
      <c r="Q502" s="541" t="s">
        <v>208</v>
      </c>
      <c r="R502" s="541" t="s">
        <v>239</v>
      </c>
      <c r="S502" s="543">
        <f>'Report 1'!$AG$18</f>
        <v>0</v>
      </c>
      <c r="T502" s="544">
        <f>'Report 1'!$AG$87</f>
        <v>0</v>
      </c>
      <c r="U502" s="545">
        <f>'Report 1'!$AG$173</f>
        <v>0</v>
      </c>
      <c r="AL502" s="546" t="s">
        <v>669</v>
      </c>
      <c r="AM502" s="547">
        <v>2</v>
      </c>
      <c r="AN502" s="547" t="str">
        <f>'Information Input'!$M$14</f>
        <v xml:space="preserve">      -      </v>
      </c>
      <c r="AO502" s="547" t="s">
        <v>136</v>
      </c>
      <c r="AP502" s="538">
        <f t="shared" si="104"/>
        <v>43556</v>
      </c>
      <c r="AQ502" s="538">
        <f t="shared" si="103"/>
        <v>43646</v>
      </c>
      <c r="AR502" s="538">
        <f>'Information Input'!$H$35</f>
        <v>43555</v>
      </c>
      <c r="AS502" s="547" t="str">
        <f>'Information Input'!$J$22</f>
        <v>Quarterly</v>
      </c>
      <c r="AT502" s="538">
        <f>'Information Input'!$H$30</f>
        <v>43555</v>
      </c>
      <c r="AU502" s="547">
        <f>'Information Input'!$J$18</f>
        <v>2019</v>
      </c>
      <c r="AV502" s="547" t="s">
        <v>94</v>
      </c>
      <c r="AW502" s="547" t="s">
        <v>95</v>
      </c>
      <c r="AX502" s="547" t="s">
        <v>96</v>
      </c>
      <c r="AY502" s="548" t="s">
        <v>671</v>
      </c>
      <c r="AZ502" s="547">
        <v>39</v>
      </c>
      <c r="BA502" s="549" t="s">
        <v>181</v>
      </c>
      <c r="BB502" s="543" t="s">
        <v>233</v>
      </c>
      <c r="BC502" s="550">
        <f>'Report 2'!$O136</f>
        <v>0</v>
      </c>
      <c r="BD502" s="550">
        <f>'Report 2'!$P136</f>
        <v>0</v>
      </c>
      <c r="BE502" s="550">
        <f>'Report 2'!$Q136</f>
        <v>0</v>
      </c>
      <c r="BF502" s="550">
        <f>'Report 2'!$R136</f>
        <v>0</v>
      </c>
      <c r="BG502" s="550">
        <f>'Report 2'!$S136</f>
        <v>0</v>
      </c>
      <c r="BH502" s="550">
        <f>'Report 2'!$T136</f>
        <v>0</v>
      </c>
      <c r="BI502" s="550">
        <f>'Report 2'!$U136</f>
        <v>0</v>
      </c>
      <c r="CC502" s="542" t="s">
        <v>669</v>
      </c>
      <c r="CD502" s="1014" t="s">
        <v>672</v>
      </c>
      <c r="CE502" s="1014" t="str">
        <f>'Information Input'!$M$14</f>
        <v xml:space="preserve">      -      </v>
      </c>
      <c r="CF502" s="551" t="s">
        <v>136</v>
      </c>
      <c r="CG502" s="552">
        <f t="shared" si="99"/>
        <v>43556</v>
      </c>
      <c r="CH502" s="552">
        <f t="shared" si="100"/>
        <v>43646</v>
      </c>
      <c r="CI502" s="552">
        <f>'Information Input'!$H$35</f>
        <v>43555</v>
      </c>
      <c r="CJ502" s="551" t="str">
        <f>'Information Input'!$J$22</f>
        <v>Quarterly</v>
      </c>
      <c r="CK502" s="552">
        <f>'Information Input'!$H$30</f>
        <v>43555</v>
      </c>
      <c r="CL502" s="551">
        <f>'Information Input'!$J$18</f>
        <v>2019</v>
      </c>
      <c r="CM502" s="551" t="s">
        <v>92</v>
      </c>
      <c r="CN502" s="1014" t="s">
        <v>93</v>
      </c>
      <c r="CO502" s="542" t="s">
        <v>91</v>
      </c>
      <c r="CP502" s="542" t="s">
        <v>671</v>
      </c>
      <c r="CQ502" s="551">
        <v>21</v>
      </c>
      <c r="CR502" s="542" t="s">
        <v>163</v>
      </c>
      <c r="CS502" s="542" t="s">
        <v>235</v>
      </c>
      <c r="CT502" s="1015">
        <f>'Report 1'!$I$18</f>
        <v>0</v>
      </c>
      <c r="CU502" s="1016">
        <f>SUMIF('Report 4A'!$G$16:$G$95,$CQ502,'Report 4A'!$Q$16:$Q$95)</f>
        <v>0</v>
      </c>
      <c r="CV502" s="1017">
        <f t="shared" si="105"/>
        <v>0</v>
      </c>
      <c r="CX502" s="546" t="s">
        <v>669</v>
      </c>
      <c r="CY502" s="537" t="s">
        <v>302</v>
      </c>
      <c r="CZ502" s="537" t="str">
        <f>'Information Input'!$M$14</f>
        <v xml:space="preserve">      -      </v>
      </c>
      <c r="DA502" s="538">
        <f>'Information Input'!$H$35</f>
        <v>43555</v>
      </c>
      <c r="DB502" s="537" t="str">
        <f>'Information Input'!$J$22</f>
        <v>Quarterly</v>
      </c>
      <c r="DC502" s="552">
        <f>'Information Input'!$H$30</f>
        <v>43555</v>
      </c>
      <c r="DD502" s="553" t="str">
        <f t="shared" si="107"/>
        <v>201705</v>
      </c>
      <c r="DE502" s="541" t="s">
        <v>96</v>
      </c>
      <c r="DF502" s="541" t="s">
        <v>684</v>
      </c>
      <c r="DG502" s="544">
        <f>'Report 5J'!$Y$108</f>
        <v>0</v>
      </c>
      <c r="DH502" s="550">
        <f>'Report 5J'!$Y$109</f>
        <v>0</v>
      </c>
      <c r="DI502" s="544">
        <f>'Report 5J'!$Y$110</f>
        <v>0</v>
      </c>
      <c r="DJ502" s="544">
        <f>'Report 5J'!$Y$111</f>
        <v>0</v>
      </c>
      <c r="DK502" s="544">
        <f>'Report 5J'!$Y$112</f>
        <v>0</v>
      </c>
      <c r="DL502" s="544">
        <f>'Report 5J'!$Y$113</f>
        <v>0</v>
      </c>
      <c r="DM502" s="544">
        <f>'Report 5J'!$Y$114</f>
        <v>0</v>
      </c>
      <c r="DN502" s="544">
        <f>'Report 5J'!$Y$115</f>
        <v>0</v>
      </c>
      <c r="DO502" s="544">
        <f>'Report 5J'!$Y$116</f>
        <v>0</v>
      </c>
      <c r="DP502" s="544">
        <f>'Report 5J'!$Y$117</f>
        <v>0</v>
      </c>
      <c r="DQ502" s="544">
        <f>'Report 5J'!$Y$118</f>
        <v>0</v>
      </c>
    </row>
    <row r="503" spans="2:121">
      <c r="B503" s="535" t="s">
        <v>669</v>
      </c>
      <c r="C503" s="536">
        <v>1</v>
      </c>
      <c r="D503" s="537" t="str">
        <f>'Information Input'!$M$14</f>
        <v xml:space="preserve">      -      </v>
      </c>
      <c r="E503" s="537" t="s">
        <v>135</v>
      </c>
      <c r="F503" s="538">
        <f t="shared" si="101"/>
        <v>43466</v>
      </c>
      <c r="G503" s="538">
        <f t="shared" si="102"/>
        <v>43555</v>
      </c>
      <c r="H503" s="538">
        <f>'Information Input'!$H$35</f>
        <v>43555</v>
      </c>
      <c r="I503" s="537" t="str">
        <f>'Information Input'!$J$22</f>
        <v>Quarterly</v>
      </c>
      <c r="J503" s="538">
        <f>'Information Input'!$H$30</f>
        <v>43555</v>
      </c>
      <c r="K503" s="537">
        <f>'Information Input'!$J$18</f>
        <v>2019</v>
      </c>
      <c r="L503" s="579" t="s">
        <v>104</v>
      </c>
      <c r="M503" s="540" t="s">
        <v>105</v>
      </c>
      <c r="N503" s="541" t="s">
        <v>103</v>
      </c>
      <c r="O503" s="542" t="s">
        <v>679</v>
      </c>
      <c r="P503" s="537">
        <v>67</v>
      </c>
      <c r="Q503" s="541" t="s">
        <v>209</v>
      </c>
      <c r="R503" s="541" t="s">
        <v>239</v>
      </c>
      <c r="S503" s="543">
        <f>'Report 1'!$AG$18</f>
        <v>0</v>
      </c>
      <c r="T503" s="544">
        <f>'Report 1'!$AG$88</f>
        <v>0</v>
      </c>
      <c r="U503" s="545">
        <f>'Report 1'!$AG$174</f>
        <v>0</v>
      </c>
      <c r="AL503" s="546" t="s">
        <v>669</v>
      </c>
      <c r="AM503" s="547">
        <v>2</v>
      </c>
      <c r="AN503" s="547" t="str">
        <f>'Information Input'!$M$14</f>
        <v xml:space="preserve">      -      </v>
      </c>
      <c r="AO503" s="547" t="s">
        <v>136</v>
      </c>
      <c r="AP503" s="538">
        <f t="shared" si="104"/>
        <v>43556</v>
      </c>
      <c r="AQ503" s="538">
        <f t="shared" si="103"/>
        <v>43646</v>
      </c>
      <c r="AR503" s="538">
        <f>'Information Input'!$H$35</f>
        <v>43555</v>
      </c>
      <c r="AS503" s="547" t="str">
        <f>'Information Input'!$J$22</f>
        <v>Quarterly</v>
      </c>
      <c r="AT503" s="538">
        <f>'Information Input'!$H$30</f>
        <v>43555</v>
      </c>
      <c r="AU503" s="547">
        <f>'Information Input'!$J$18</f>
        <v>2019</v>
      </c>
      <c r="AV503" s="547" t="s">
        <v>94</v>
      </c>
      <c r="AW503" s="547" t="s">
        <v>95</v>
      </c>
      <c r="AX503" s="547" t="s">
        <v>96</v>
      </c>
      <c r="AY503" s="548" t="s">
        <v>671</v>
      </c>
      <c r="AZ503" s="547">
        <v>40</v>
      </c>
      <c r="BA503" s="549" t="s">
        <v>182</v>
      </c>
      <c r="BB503" s="543" t="s">
        <v>238</v>
      </c>
      <c r="BC503" s="550">
        <f>'Report 2'!$O137</f>
        <v>0</v>
      </c>
      <c r="BD503" s="550">
        <f>'Report 2'!$P137</f>
        <v>0</v>
      </c>
      <c r="BE503" s="550">
        <f>'Report 2'!$Q137</f>
        <v>0</v>
      </c>
      <c r="BF503" s="550">
        <f>'Report 2'!$R137</f>
        <v>0</v>
      </c>
      <c r="BG503" s="550">
        <f>'Report 2'!$S137</f>
        <v>0</v>
      </c>
      <c r="BH503" s="550">
        <f>'Report 2'!$T137</f>
        <v>0</v>
      </c>
      <c r="BI503" s="550">
        <f>'Report 2'!$U137</f>
        <v>0</v>
      </c>
      <c r="CC503" s="542" t="s">
        <v>669</v>
      </c>
      <c r="CD503" s="1014" t="s">
        <v>672</v>
      </c>
      <c r="CE503" s="1014" t="str">
        <f>'Information Input'!$M$14</f>
        <v xml:space="preserve">      -      </v>
      </c>
      <c r="CF503" s="551" t="s">
        <v>136</v>
      </c>
      <c r="CG503" s="552">
        <f t="shared" si="99"/>
        <v>43556</v>
      </c>
      <c r="CH503" s="552">
        <f t="shared" si="100"/>
        <v>43646</v>
      </c>
      <c r="CI503" s="552">
        <f>'Information Input'!$H$35</f>
        <v>43555</v>
      </c>
      <c r="CJ503" s="551" t="str">
        <f>'Information Input'!$J$22</f>
        <v>Quarterly</v>
      </c>
      <c r="CK503" s="552">
        <f>'Information Input'!$H$30</f>
        <v>43555</v>
      </c>
      <c r="CL503" s="551">
        <f>'Information Input'!$J$18</f>
        <v>2019</v>
      </c>
      <c r="CM503" s="551" t="s">
        <v>92</v>
      </c>
      <c r="CN503" s="1014" t="s">
        <v>93</v>
      </c>
      <c r="CO503" s="542" t="s">
        <v>91</v>
      </c>
      <c r="CP503" s="542" t="s">
        <v>671</v>
      </c>
      <c r="CQ503" s="551">
        <v>22</v>
      </c>
      <c r="CR503" s="542" t="s">
        <v>164</v>
      </c>
      <c r="CS503" s="542" t="s">
        <v>236</v>
      </c>
      <c r="CT503" s="1015">
        <f>'Report 1'!$I$18</f>
        <v>0</v>
      </c>
      <c r="CU503" s="1016">
        <f>SUMIF('Report 4A'!$G$16:$G$95,$CQ503,'Report 4A'!$Q$16:$Q$95)</f>
        <v>0</v>
      </c>
      <c r="CV503" s="1017">
        <f t="shared" si="105"/>
        <v>0</v>
      </c>
      <c r="CX503" s="546" t="s">
        <v>669</v>
      </c>
      <c r="CY503" s="537" t="s">
        <v>302</v>
      </c>
      <c r="CZ503" s="537" t="str">
        <f>'Information Input'!$M$14</f>
        <v xml:space="preserve">      -      </v>
      </c>
      <c r="DA503" s="538">
        <f>'Information Input'!$H$35</f>
        <v>43555</v>
      </c>
      <c r="DB503" s="537" t="str">
        <f>'Information Input'!$J$22</f>
        <v>Quarterly</v>
      </c>
      <c r="DC503" s="552">
        <f>'Information Input'!$H$30</f>
        <v>43555</v>
      </c>
      <c r="DD503" s="553" t="str">
        <f t="shared" si="107"/>
        <v>201704</v>
      </c>
      <c r="DE503" s="541" t="s">
        <v>96</v>
      </c>
      <c r="DF503" s="541" t="s">
        <v>684</v>
      </c>
      <c r="DG503" s="544">
        <f>'Report 5J'!$Z$108</f>
        <v>0</v>
      </c>
      <c r="DH503" s="550">
        <f>'Report 5J'!$Z$109</f>
        <v>0</v>
      </c>
      <c r="DI503" s="544">
        <f>'Report 5J'!$Z$110</f>
        <v>0</v>
      </c>
      <c r="DJ503" s="544">
        <f>'Report 5J'!$Z$111</f>
        <v>0</v>
      </c>
      <c r="DK503" s="544">
        <f>'Report 5J'!$Z$112</f>
        <v>0</v>
      </c>
      <c r="DL503" s="544">
        <f>'Report 5J'!$Z$113</f>
        <v>0</v>
      </c>
      <c r="DM503" s="544">
        <f>'Report 5J'!$Z$114</f>
        <v>0</v>
      </c>
      <c r="DN503" s="544">
        <f>'Report 5J'!$Z$115</f>
        <v>0</v>
      </c>
      <c r="DO503" s="544">
        <f>'Report 5J'!$Z$116</f>
        <v>0</v>
      </c>
      <c r="DP503" s="544">
        <f>'Report 5J'!$Z$117</f>
        <v>0</v>
      </c>
      <c r="DQ503" s="544">
        <f>'Report 5J'!$Z$118</f>
        <v>0</v>
      </c>
    </row>
    <row r="504" spans="2:121">
      <c r="B504" s="535" t="s">
        <v>669</v>
      </c>
      <c r="C504" s="536">
        <v>1</v>
      </c>
      <c r="D504" s="537" t="str">
        <f>'Information Input'!$M$14</f>
        <v xml:space="preserve">      -      </v>
      </c>
      <c r="E504" s="537" t="s">
        <v>135</v>
      </c>
      <c r="F504" s="538">
        <f t="shared" si="101"/>
        <v>43466</v>
      </c>
      <c r="G504" s="538">
        <f t="shared" si="102"/>
        <v>43555</v>
      </c>
      <c r="H504" s="538">
        <f>'Information Input'!$H$35</f>
        <v>43555</v>
      </c>
      <c r="I504" s="537" t="str">
        <f>'Information Input'!$J$22</f>
        <v>Quarterly</v>
      </c>
      <c r="J504" s="538">
        <f>'Information Input'!$H$30</f>
        <v>43555</v>
      </c>
      <c r="K504" s="537">
        <f>'Information Input'!$J$18</f>
        <v>2019</v>
      </c>
      <c r="L504" s="579" t="s">
        <v>104</v>
      </c>
      <c r="M504" s="540" t="s">
        <v>105</v>
      </c>
      <c r="N504" s="541" t="s">
        <v>103</v>
      </c>
      <c r="O504" s="542" t="s">
        <v>679</v>
      </c>
      <c r="P504" s="537">
        <v>68</v>
      </c>
      <c r="Q504" s="541" t="s">
        <v>210</v>
      </c>
      <c r="R504" s="541" t="s">
        <v>239</v>
      </c>
      <c r="S504" s="543">
        <f>'Report 1'!$AG$18</f>
        <v>0</v>
      </c>
      <c r="T504" s="544">
        <f>'Report 1'!$AG$89</f>
        <v>0</v>
      </c>
      <c r="U504" s="545">
        <f>'Report 1'!$AG$175</f>
        <v>0</v>
      </c>
      <c r="AL504" s="546" t="s">
        <v>669</v>
      </c>
      <c r="AM504" s="547">
        <v>2</v>
      </c>
      <c r="AN504" s="547" t="str">
        <f>'Information Input'!$M$14</f>
        <v xml:space="preserve">      -      </v>
      </c>
      <c r="AO504" s="547" t="s">
        <v>136</v>
      </c>
      <c r="AP504" s="538">
        <f t="shared" si="104"/>
        <v>43556</v>
      </c>
      <c r="AQ504" s="538">
        <f t="shared" si="103"/>
        <v>43646</v>
      </c>
      <c r="AR504" s="538">
        <f>'Information Input'!$H$35</f>
        <v>43555</v>
      </c>
      <c r="AS504" s="547" t="str">
        <f>'Information Input'!$J$22</f>
        <v>Quarterly</v>
      </c>
      <c r="AT504" s="538">
        <f>'Information Input'!$H$30</f>
        <v>43555</v>
      </c>
      <c r="AU504" s="547">
        <f>'Information Input'!$J$18</f>
        <v>2019</v>
      </c>
      <c r="AV504" s="547" t="s">
        <v>94</v>
      </c>
      <c r="AW504" s="547" t="s">
        <v>95</v>
      </c>
      <c r="AX504" s="547" t="s">
        <v>96</v>
      </c>
      <c r="AY504" s="548" t="s">
        <v>671</v>
      </c>
      <c r="AZ504" s="547">
        <v>41</v>
      </c>
      <c r="BA504" s="549" t="s">
        <v>183</v>
      </c>
      <c r="BB504" s="543" t="s">
        <v>238</v>
      </c>
      <c r="BC504" s="550">
        <f>'Report 2'!$O138</f>
        <v>0</v>
      </c>
      <c r="BD504" s="550">
        <f>'Report 2'!$P138</f>
        <v>0</v>
      </c>
      <c r="BE504" s="550">
        <f>'Report 2'!$Q138</f>
        <v>0</v>
      </c>
      <c r="BF504" s="550">
        <f>'Report 2'!$R138</f>
        <v>0</v>
      </c>
      <c r="BG504" s="550">
        <f>'Report 2'!$S138</f>
        <v>0</v>
      </c>
      <c r="BH504" s="550">
        <f>'Report 2'!$T138</f>
        <v>0</v>
      </c>
      <c r="BI504" s="550">
        <f>'Report 2'!$U138</f>
        <v>0</v>
      </c>
      <c r="CC504" s="542" t="s">
        <v>669</v>
      </c>
      <c r="CD504" s="1014" t="s">
        <v>672</v>
      </c>
      <c r="CE504" s="1014" t="str">
        <f>'Information Input'!$M$14</f>
        <v xml:space="preserve">      -      </v>
      </c>
      <c r="CF504" s="551" t="s">
        <v>136</v>
      </c>
      <c r="CG504" s="552">
        <f t="shared" si="99"/>
        <v>43556</v>
      </c>
      <c r="CH504" s="552">
        <f t="shared" si="100"/>
        <v>43646</v>
      </c>
      <c r="CI504" s="552">
        <f>'Information Input'!$H$35</f>
        <v>43555</v>
      </c>
      <c r="CJ504" s="551" t="str">
        <f>'Information Input'!$J$22</f>
        <v>Quarterly</v>
      </c>
      <c r="CK504" s="552">
        <f>'Information Input'!$H$30</f>
        <v>43555</v>
      </c>
      <c r="CL504" s="551">
        <f>'Information Input'!$J$18</f>
        <v>2019</v>
      </c>
      <c r="CM504" s="551" t="s">
        <v>92</v>
      </c>
      <c r="CN504" s="1014" t="s">
        <v>93</v>
      </c>
      <c r="CO504" s="542" t="s">
        <v>91</v>
      </c>
      <c r="CP504" s="542" t="s">
        <v>671</v>
      </c>
      <c r="CQ504" s="551">
        <v>23</v>
      </c>
      <c r="CR504" s="542" t="s">
        <v>165</v>
      </c>
      <c r="CS504" s="542" t="s">
        <v>236</v>
      </c>
      <c r="CT504" s="1015">
        <f>'Report 1'!$I$18</f>
        <v>0</v>
      </c>
      <c r="CU504" s="1016">
        <f>SUMIF('Report 4A'!$G$16:$G$95,$CQ504,'Report 4A'!$Q$16:$Q$95)</f>
        <v>0</v>
      </c>
      <c r="CV504" s="1017">
        <f t="shared" si="105"/>
        <v>0</v>
      </c>
      <c r="CX504" s="546" t="s">
        <v>669</v>
      </c>
      <c r="CY504" s="537" t="s">
        <v>302</v>
      </c>
      <c r="CZ504" s="537" t="str">
        <f>'Information Input'!$M$14</f>
        <v xml:space="preserve">      -      </v>
      </c>
      <c r="DA504" s="538">
        <f>'Information Input'!$H$35</f>
        <v>43555</v>
      </c>
      <c r="DB504" s="537" t="str">
        <f>'Information Input'!$J$22</f>
        <v>Quarterly</v>
      </c>
      <c r="DC504" s="552">
        <f>'Information Input'!$H$30</f>
        <v>43555</v>
      </c>
      <c r="DD504" s="553" t="str">
        <f t="shared" si="107"/>
        <v>201703</v>
      </c>
      <c r="DE504" s="541" t="s">
        <v>96</v>
      </c>
      <c r="DF504" s="541" t="s">
        <v>684</v>
      </c>
      <c r="DG504" s="544">
        <f>'Report 5J'!$AA$108</f>
        <v>0</v>
      </c>
      <c r="DH504" s="550">
        <f>'Report 5J'!$AA$109</f>
        <v>0</v>
      </c>
      <c r="DI504" s="544">
        <f>'Report 5J'!$AA$110</f>
        <v>0</v>
      </c>
      <c r="DJ504" s="544">
        <f>'Report 5J'!$AA$111</f>
        <v>0</v>
      </c>
      <c r="DK504" s="544">
        <f>'Report 5J'!$AA$112</f>
        <v>0</v>
      </c>
      <c r="DL504" s="544">
        <f>'Report 5J'!$AA$113</f>
        <v>0</v>
      </c>
      <c r="DM504" s="544">
        <f>'Report 5J'!$AA$114</f>
        <v>0</v>
      </c>
      <c r="DN504" s="544">
        <f>'Report 5J'!$AA$115</f>
        <v>0</v>
      </c>
      <c r="DO504" s="544">
        <f>'Report 5J'!$AA$116</f>
        <v>0</v>
      </c>
      <c r="DP504" s="544">
        <f>'Report 5J'!$AA$117</f>
        <v>0</v>
      </c>
      <c r="DQ504" s="544">
        <f>'Report 5J'!$AA$118</f>
        <v>0</v>
      </c>
    </row>
    <row r="505" spans="2:121">
      <c r="B505" s="535" t="s">
        <v>669</v>
      </c>
      <c r="C505" s="536">
        <v>1</v>
      </c>
      <c r="D505" s="537" t="str">
        <f>'Information Input'!$M$14</f>
        <v xml:space="preserve">      -      </v>
      </c>
      <c r="E505" s="537" t="s">
        <v>135</v>
      </c>
      <c r="F505" s="538">
        <f t="shared" si="101"/>
        <v>43466</v>
      </c>
      <c r="G505" s="538">
        <f t="shared" si="102"/>
        <v>43555</v>
      </c>
      <c r="H505" s="538">
        <f>'Information Input'!$H$35</f>
        <v>43555</v>
      </c>
      <c r="I505" s="537" t="str">
        <f>'Information Input'!$J$22</f>
        <v>Quarterly</v>
      </c>
      <c r="J505" s="538">
        <f>'Information Input'!$H$30</f>
        <v>43555</v>
      </c>
      <c r="K505" s="537">
        <f>'Information Input'!$J$18</f>
        <v>2019</v>
      </c>
      <c r="L505" s="579" t="s">
        <v>104</v>
      </c>
      <c r="M505" s="540" t="s">
        <v>105</v>
      </c>
      <c r="N505" s="541" t="s">
        <v>103</v>
      </c>
      <c r="O505" s="542" t="s">
        <v>679</v>
      </c>
      <c r="P505" s="537">
        <v>69</v>
      </c>
      <c r="Q505" s="541" t="s">
        <v>211</v>
      </c>
      <c r="R505" s="541" t="s">
        <v>239</v>
      </c>
      <c r="S505" s="543">
        <f>'Report 1'!$AG$18</f>
        <v>0</v>
      </c>
      <c r="T505" s="544">
        <f>'Report 1'!$AG$90</f>
        <v>0</v>
      </c>
      <c r="U505" s="545">
        <f>'Report 1'!$AG$176</f>
        <v>0</v>
      </c>
      <c r="AL505" s="546" t="s">
        <v>669</v>
      </c>
      <c r="AM505" s="547">
        <v>2</v>
      </c>
      <c r="AN505" s="547" t="str">
        <f>'Information Input'!$M$14</f>
        <v xml:space="preserve">      -      </v>
      </c>
      <c r="AO505" s="547" t="s">
        <v>136</v>
      </c>
      <c r="AP505" s="538">
        <f t="shared" si="104"/>
        <v>43556</v>
      </c>
      <c r="AQ505" s="538">
        <f t="shared" si="103"/>
        <v>43646</v>
      </c>
      <c r="AR505" s="538">
        <f>'Information Input'!$H$35</f>
        <v>43555</v>
      </c>
      <c r="AS505" s="547" t="str">
        <f>'Information Input'!$J$22</f>
        <v>Quarterly</v>
      </c>
      <c r="AT505" s="538">
        <f>'Information Input'!$H$30</f>
        <v>43555</v>
      </c>
      <c r="AU505" s="547">
        <f>'Information Input'!$J$18</f>
        <v>2019</v>
      </c>
      <c r="AV505" s="547" t="s">
        <v>94</v>
      </c>
      <c r="AW505" s="547" t="s">
        <v>95</v>
      </c>
      <c r="AX505" s="547" t="s">
        <v>96</v>
      </c>
      <c r="AY505" s="548" t="s">
        <v>671</v>
      </c>
      <c r="AZ505" s="547">
        <v>42</v>
      </c>
      <c r="BA505" s="549" t="s">
        <v>184</v>
      </c>
      <c r="BB505" s="543" t="s">
        <v>233</v>
      </c>
      <c r="BC505" s="550">
        <f>'Report 2'!$O139</f>
        <v>0</v>
      </c>
      <c r="BD505" s="550">
        <f>'Report 2'!$P139</f>
        <v>0</v>
      </c>
      <c r="BE505" s="550">
        <f>'Report 2'!$Q139</f>
        <v>0</v>
      </c>
      <c r="BF505" s="550">
        <f>'Report 2'!$R139</f>
        <v>0</v>
      </c>
      <c r="BG505" s="550">
        <f>'Report 2'!$S139</f>
        <v>0</v>
      </c>
      <c r="BH505" s="550">
        <f>'Report 2'!$T139</f>
        <v>0</v>
      </c>
      <c r="BI505" s="550">
        <f>'Report 2'!$U139</f>
        <v>0</v>
      </c>
      <c r="CC505" s="542" t="s">
        <v>669</v>
      </c>
      <c r="CD505" s="1014" t="s">
        <v>672</v>
      </c>
      <c r="CE505" s="1014" t="str">
        <f>'Information Input'!$M$14</f>
        <v xml:space="preserve">      -      </v>
      </c>
      <c r="CF505" s="551" t="s">
        <v>136</v>
      </c>
      <c r="CG505" s="552">
        <f t="shared" si="99"/>
        <v>43556</v>
      </c>
      <c r="CH505" s="552">
        <f t="shared" si="100"/>
        <v>43646</v>
      </c>
      <c r="CI505" s="552">
        <f>'Information Input'!$H$35</f>
        <v>43555</v>
      </c>
      <c r="CJ505" s="551" t="str">
        <f>'Information Input'!$J$22</f>
        <v>Quarterly</v>
      </c>
      <c r="CK505" s="552">
        <f>'Information Input'!$H$30</f>
        <v>43555</v>
      </c>
      <c r="CL505" s="551">
        <f>'Information Input'!$J$18</f>
        <v>2019</v>
      </c>
      <c r="CM505" s="551" t="s">
        <v>92</v>
      </c>
      <c r="CN505" s="1014" t="s">
        <v>93</v>
      </c>
      <c r="CO505" s="542" t="s">
        <v>91</v>
      </c>
      <c r="CP505" s="542" t="s">
        <v>671</v>
      </c>
      <c r="CQ505" s="551">
        <v>24</v>
      </c>
      <c r="CR505" s="542" t="s">
        <v>166</v>
      </c>
      <c r="CS505" s="542" t="s">
        <v>233</v>
      </c>
      <c r="CT505" s="1015">
        <f>'Report 1'!$I$18</f>
        <v>0</v>
      </c>
      <c r="CU505" s="1016">
        <f>SUMIF('Report 4A'!$G$16:$G$95,$CQ505,'Report 4A'!$Q$16:$Q$95)</f>
        <v>0</v>
      </c>
      <c r="CV505" s="1017">
        <f t="shared" si="105"/>
        <v>0</v>
      </c>
      <c r="CX505" s="546" t="s">
        <v>669</v>
      </c>
      <c r="CY505" s="537" t="s">
        <v>302</v>
      </c>
      <c r="CZ505" s="537" t="str">
        <f>'Information Input'!$M$14</f>
        <v xml:space="preserve">      -      </v>
      </c>
      <c r="DA505" s="538">
        <f>'Information Input'!$H$35</f>
        <v>43555</v>
      </c>
      <c r="DB505" s="537" t="str">
        <f>'Information Input'!$J$22</f>
        <v>Quarterly</v>
      </c>
      <c r="DC505" s="552">
        <f>'Information Input'!$H$30</f>
        <v>43555</v>
      </c>
      <c r="DD505" s="553" t="str">
        <f t="shared" si="107"/>
        <v>201702</v>
      </c>
      <c r="DE505" s="541" t="s">
        <v>96</v>
      </c>
      <c r="DF505" s="541" t="s">
        <v>684</v>
      </c>
      <c r="DG505" s="544">
        <f>'Report 5J'!$AB$108</f>
        <v>0</v>
      </c>
      <c r="DH505" s="550">
        <f>'Report 5J'!$AB$109</f>
        <v>0</v>
      </c>
      <c r="DI505" s="544">
        <f>'Report 5J'!$AB$110</f>
        <v>0</v>
      </c>
      <c r="DJ505" s="544">
        <f>'Report 5J'!$AB$111</f>
        <v>0</v>
      </c>
      <c r="DK505" s="544">
        <f>'Report 5J'!$AB$112</f>
        <v>0</v>
      </c>
      <c r="DL505" s="544">
        <f>'Report 5J'!$AB$113</f>
        <v>0</v>
      </c>
      <c r="DM505" s="544">
        <f>'Report 5J'!$AB$114</f>
        <v>0</v>
      </c>
      <c r="DN505" s="544">
        <f>'Report 5J'!$AB$115</f>
        <v>0</v>
      </c>
      <c r="DO505" s="544">
        <f>'Report 5J'!$AB$116</f>
        <v>0</v>
      </c>
      <c r="DP505" s="544">
        <f>'Report 5J'!$AB$117</f>
        <v>0</v>
      </c>
      <c r="DQ505" s="544">
        <f>'Report 5J'!$AB$118</f>
        <v>0</v>
      </c>
    </row>
    <row r="506" spans="2:121">
      <c r="B506" s="535" t="s">
        <v>669</v>
      </c>
      <c r="C506" s="536">
        <v>1</v>
      </c>
      <c r="D506" s="537" t="str">
        <f>'Information Input'!$M$14</f>
        <v xml:space="preserve">      -      </v>
      </c>
      <c r="E506" s="537" t="s">
        <v>135</v>
      </c>
      <c r="F506" s="538">
        <f t="shared" si="101"/>
        <v>43466</v>
      </c>
      <c r="G506" s="538">
        <f t="shared" si="102"/>
        <v>43555</v>
      </c>
      <c r="H506" s="538">
        <f>'Information Input'!$H$35</f>
        <v>43555</v>
      </c>
      <c r="I506" s="537" t="str">
        <f>'Information Input'!$J$22</f>
        <v>Quarterly</v>
      </c>
      <c r="J506" s="538">
        <f>'Information Input'!$H$30</f>
        <v>43555</v>
      </c>
      <c r="K506" s="537">
        <f>'Information Input'!$J$18</f>
        <v>2019</v>
      </c>
      <c r="L506" s="579" t="s">
        <v>104</v>
      </c>
      <c r="M506" s="540" t="s">
        <v>105</v>
      </c>
      <c r="N506" s="541" t="s">
        <v>103</v>
      </c>
      <c r="O506" s="542" t="s">
        <v>680</v>
      </c>
      <c r="P506" s="537">
        <v>70</v>
      </c>
      <c r="Q506" s="541" t="s">
        <v>212</v>
      </c>
      <c r="R506" s="541" t="s">
        <v>239</v>
      </c>
      <c r="S506" s="543">
        <f>'Report 1'!$AG$18</f>
        <v>0</v>
      </c>
      <c r="T506" s="544">
        <f>'Report 1'!$AG$91</f>
        <v>0</v>
      </c>
      <c r="U506" s="545">
        <f>'Report 1'!$AG$177</f>
        <v>0</v>
      </c>
      <c r="AL506" s="546" t="s">
        <v>669</v>
      </c>
      <c r="AM506" s="547">
        <v>2</v>
      </c>
      <c r="AN506" s="547" t="str">
        <f>'Information Input'!$M$14</f>
        <v xml:space="preserve">      -      </v>
      </c>
      <c r="AO506" s="547" t="s">
        <v>136</v>
      </c>
      <c r="AP506" s="538">
        <f t="shared" si="104"/>
        <v>43556</v>
      </c>
      <c r="AQ506" s="538">
        <f t="shared" si="103"/>
        <v>43646</v>
      </c>
      <c r="AR506" s="538">
        <f>'Information Input'!$H$35</f>
        <v>43555</v>
      </c>
      <c r="AS506" s="547" t="str">
        <f>'Information Input'!$J$22</f>
        <v>Quarterly</v>
      </c>
      <c r="AT506" s="538">
        <f>'Information Input'!$H$30</f>
        <v>43555</v>
      </c>
      <c r="AU506" s="547">
        <f>'Information Input'!$J$18</f>
        <v>2019</v>
      </c>
      <c r="AV506" s="547" t="s">
        <v>94</v>
      </c>
      <c r="AW506" s="547" t="s">
        <v>95</v>
      </c>
      <c r="AX506" s="547" t="s">
        <v>96</v>
      </c>
      <c r="AY506" s="548" t="s">
        <v>671</v>
      </c>
      <c r="AZ506" s="547">
        <v>43</v>
      </c>
      <c r="BA506" s="549" t="s">
        <v>185</v>
      </c>
      <c r="BB506" s="543" t="s">
        <v>233</v>
      </c>
      <c r="BC506" s="550">
        <f>'Report 2'!$O140</f>
        <v>0</v>
      </c>
      <c r="BD506" s="550">
        <f>'Report 2'!$P140</f>
        <v>0</v>
      </c>
      <c r="BE506" s="550">
        <f>'Report 2'!$Q140</f>
        <v>0</v>
      </c>
      <c r="BF506" s="550">
        <f>'Report 2'!$R140</f>
        <v>0</v>
      </c>
      <c r="BG506" s="550">
        <f>'Report 2'!$S140</f>
        <v>0</v>
      </c>
      <c r="BH506" s="550">
        <f>'Report 2'!$T140</f>
        <v>0</v>
      </c>
      <c r="BI506" s="550">
        <f>'Report 2'!$U140</f>
        <v>0</v>
      </c>
      <c r="CC506" s="542" t="s">
        <v>669</v>
      </c>
      <c r="CD506" s="1014" t="s">
        <v>672</v>
      </c>
      <c r="CE506" s="1014" t="str">
        <f>'Information Input'!$M$14</f>
        <v xml:space="preserve">      -      </v>
      </c>
      <c r="CF506" s="551" t="s">
        <v>136</v>
      </c>
      <c r="CG506" s="552">
        <f t="shared" si="99"/>
        <v>43556</v>
      </c>
      <c r="CH506" s="552">
        <f t="shared" si="100"/>
        <v>43646</v>
      </c>
      <c r="CI506" s="552">
        <f>'Information Input'!$H$35</f>
        <v>43555</v>
      </c>
      <c r="CJ506" s="551" t="str">
        <f>'Information Input'!$J$22</f>
        <v>Quarterly</v>
      </c>
      <c r="CK506" s="552">
        <f>'Information Input'!$H$30</f>
        <v>43555</v>
      </c>
      <c r="CL506" s="551">
        <f>'Information Input'!$J$18</f>
        <v>2019</v>
      </c>
      <c r="CM506" s="551" t="s">
        <v>92</v>
      </c>
      <c r="CN506" s="1014" t="s">
        <v>93</v>
      </c>
      <c r="CO506" s="542" t="s">
        <v>91</v>
      </c>
      <c r="CP506" s="542" t="s">
        <v>671</v>
      </c>
      <c r="CQ506" s="551">
        <v>25</v>
      </c>
      <c r="CR506" s="542" t="s">
        <v>167</v>
      </c>
      <c r="CS506" s="542" t="s">
        <v>233</v>
      </c>
      <c r="CT506" s="1015">
        <f>'Report 1'!$I$18</f>
        <v>0</v>
      </c>
      <c r="CU506" s="1016">
        <f>SUMIF('Report 4A'!$G$16:$G$95,$CQ506,'Report 4A'!$Q$16:$Q$95)</f>
        <v>0</v>
      </c>
      <c r="CV506" s="1017">
        <f t="shared" si="105"/>
        <v>0</v>
      </c>
      <c r="CX506" s="546" t="s">
        <v>669</v>
      </c>
      <c r="CY506" s="537" t="s">
        <v>302</v>
      </c>
      <c r="CZ506" s="537" t="str">
        <f>'Information Input'!$M$14</f>
        <v xml:space="preserve">      -      </v>
      </c>
      <c r="DA506" s="538">
        <f>'Information Input'!$H$35</f>
        <v>43555</v>
      </c>
      <c r="DB506" s="537" t="str">
        <f>'Information Input'!$J$22</f>
        <v>Quarterly</v>
      </c>
      <c r="DC506" s="552">
        <f>'Information Input'!$H$30</f>
        <v>43555</v>
      </c>
      <c r="DD506" s="553" t="str">
        <f t="shared" si="107"/>
        <v>201701</v>
      </c>
      <c r="DE506" s="541" t="s">
        <v>96</v>
      </c>
      <c r="DF506" s="541" t="s">
        <v>684</v>
      </c>
      <c r="DG506" s="544">
        <f>'Report 5J'!$AC$108</f>
        <v>0</v>
      </c>
      <c r="DH506" s="550">
        <f>'Report 5J'!$AC$109</f>
        <v>0</v>
      </c>
      <c r="DI506" s="544">
        <f>'Report 5J'!$AC$110</f>
        <v>0</v>
      </c>
      <c r="DJ506" s="544">
        <f>'Report 5J'!$AC$111</f>
        <v>0</v>
      </c>
      <c r="DK506" s="544">
        <f>'Report 5J'!$AC$112</f>
        <v>0</v>
      </c>
      <c r="DL506" s="544">
        <f>'Report 5J'!$AC$113</f>
        <v>0</v>
      </c>
      <c r="DM506" s="544">
        <f>'Report 5J'!$AC$114</f>
        <v>0</v>
      </c>
      <c r="DN506" s="544">
        <f>'Report 5J'!$AC$115</f>
        <v>0</v>
      </c>
      <c r="DO506" s="544">
        <f>'Report 5J'!$AC$116</f>
        <v>0</v>
      </c>
      <c r="DP506" s="544">
        <f>'Report 5J'!$AC$117</f>
        <v>0</v>
      </c>
      <c r="DQ506" s="544">
        <f>'Report 5J'!$AC$118</f>
        <v>0</v>
      </c>
    </row>
    <row r="507" spans="2:121">
      <c r="B507" s="535" t="s">
        <v>669</v>
      </c>
      <c r="C507" s="536">
        <v>1</v>
      </c>
      <c r="D507" s="537" t="str">
        <f>'Information Input'!$M$14</f>
        <v xml:space="preserve">      -      </v>
      </c>
      <c r="E507" s="537" t="s">
        <v>135</v>
      </c>
      <c r="F507" s="538">
        <f t="shared" si="101"/>
        <v>43466</v>
      </c>
      <c r="G507" s="538">
        <f t="shared" si="102"/>
        <v>43555</v>
      </c>
      <c r="H507" s="538">
        <f>'Information Input'!$H$35</f>
        <v>43555</v>
      </c>
      <c r="I507" s="537" t="str">
        <f>'Information Input'!$J$22</f>
        <v>Quarterly</v>
      </c>
      <c r="J507" s="538">
        <f>'Information Input'!$H$30</f>
        <v>43555</v>
      </c>
      <c r="K507" s="537">
        <f>'Information Input'!$J$18</f>
        <v>2019</v>
      </c>
      <c r="L507" s="579" t="s">
        <v>104</v>
      </c>
      <c r="M507" s="540" t="s">
        <v>105</v>
      </c>
      <c r="N507" s="541" t="s">
        <v>103</v>
      </c>
      <c r="O507" s="542" t="s">
        <v>680</v>
      </c>
      <c r="P507" s="537">
        <v>71</v>
      </c>
      <c r="Q507" s="541" t="s">
        <v>213</v>
      </c>
      <c r="R507" s="541" t="s">
        <v>239</v>
      </c>
      <c r="S507" s="543">
        <f>'Report 1'!$AG$18</f>
        <v>0</v>
      </c>
      <c r="T507" s="544">
        <f>'Report 1'!$AG$92</f>
        <v>0</v>
      </c>
      <c r="U507" s="545">
        <f>'Report 1'!$AG$178</f>
        <v>0</v>
      </c>
      <c r="AL507" s="546" t="s">
        <v>669</v>
      </c>
      <c r="AM507" s="547">
        <v>2</v>
      </c>
      <c r="AN507" s="547" t="str">
        <f>'Information Input'!$M$14</f>
        <v xml:space="preserve">      -      </v>
      </c>
      <c r="AO507" s="547" t="s">
        <v>136</v>
      </c>
      <c r="AP507" s="538">
        <f t="shared" si="104"/>
        <v>43556</v>
      </c>
      <c r="AQ507" s="538">
        <f t="shared" si="103"/>
        <v>43646</v>
      </c>
      <c r="AR507" s="538">
        <f>'Information Input'!$H$35</f>
        <v>43555</v>
      </c>
      <c r="AS507" s="547" t="str">
        <f>'Information Input'!$J$22</f>
        <v>Quarterly</v>
      </c>
      <c r="AT507" s="538">
        <f>'Information Input'!$H$30</f>
        <v>43555</v>
      </c>
      <c r="AU507" s="547">
        <f>'Information Input'!$J$18</f>
        <v>2019</v>
      </c>
      <c r="AV507" s="547" t="s">
        <v>94</v>
      </c>
      <c r="AW507" s="547" t="s">
        <v>95</v>
      </c>
      <c r="AX507" s="547" t="s">
        <v>96</v>
      </c>
      <c r="AY507" s="548" t="s">
        <v>674</v>
      </c>
      <c r="AZ507" s="547">
        <v>44</v>
      </c>
      <c r="BA507" s="549" t="s">
        <v>186</v>
      </c>
      <c r="BB507" s="543" t="s">
        <v>239</v>
      </c>
      <c r="BC507" s="550">
        <f>'Report 2'!$O141</f>
        <v>0</v>
      </c>
      <c r="BD507" s="550">
        <f>'Report 2'!$P141</f>
        <v>0</v>
      </c>
      <c r="BE507" s="550">
        <f>'Report 2'!$Q141</f>
        <v>0</v>
      </c>
      <c r="BF507" s="550">
        <f>'Report 2'!$R141</f>
        <v>0</v>
      </c>
      <c r="BG507" s="550">
        <f>'Report 2'!$S141</f>
        <v>0</v>
      </c>
      <c r="BH507" s="550">
        <f>'Report 2'!$T141</f>
        <v>0</v>
      </c>
      <c r="BI507" s="550">
        <f>'Report 2'!$U141</f>
        <v>0</v>
      </c>
      <c r="CC507" s="542" t="s">
        <v>669</v>
      </c>
      <c r="CD507" s="1014" t="s">
        <v>672</v>
      </c>
      <c r="CE507" s="1014" t="str">
        <f>'Information Input'!$M$14</f>
        <v xml:space="preserve">      -      </v>
      </c>
      <c r="CF507" s="551" t="s">
        <v>136</v>
      </c>
      <c r="CG507" s="552">
        <f t="shared" si="99"/>
        <v>43556</v>
      </c>
      <c r="CH507" s="552">
        <f t="shared" si="100"/>
        <v>43646</v>
      </c>
      <c r="CI507" s="552">
        <f>'Information Input'!$H$35</f>
        <v>43555</v>
      </c>
      <c r="CJ507" s="551" t="str">
        <f>'Information Input'!$J$22</f>
        <v>Quarterly</v>
      </c>
      <c r="CK507" s="552">
        <f>'Information Input'!$H$30</f>
        <v>43555</v>
      </c>
      <c r="CL507" s="551">
        <f>'Information Input'!$J$18</f>
        <v>2019</v>
      </c>
      <c r="CM507" s="551" t="s">
        <v>92</v>
      </c>
      <c r="CN507" s="1014" t="s">
        <v>93</v>
      </c>
      <c r="CO507" s="542" t="s">
        <v>91</v>
      </c>
      <c r="CP507" s="542" t="s">
        <v>671</v>
      </c>
      <c r="CQ507" s="551">
        <v>26</v>
      </c>
      <c r="CR507" s="542" t="s">
        <v>168</v>
      </c>
      <c r="CS507" s="542" t="s">
        <v>237</v>
      </c>
      <c r="CT507" s="1015">
        <f>'Report 1'!$I$18</f>
        <v>0</v>
      </c>
      <c r="CU507" s="1016">
        <f>SUMIF('Report 4A'!$G$16:$G$95,$CQ507,'Report 4A'!$Q$16:$Q$95)</f>
        <v>0</v>
      </c>
      <c r="CV507" s="1017">
        <f t="shared" si="105"/>
        <v>0</v>
      </c>
      <c r="CX507" s="546" t="s">
        <v>669</v>
      </c>
      <c r="CY507" s="537" t="s">
        <v>302</v>
      </c>
      <c r="CZ507" s="537" t="str">
        <f>'Information Input'!$M$14</f>
        <v xml:space="preserve">      -      </v>
      </c>
      <c r="DA507" s="538">
        <f>'Information Input'!$H$35</f>
        <v>43555</v>
      </c>
      <c r="DB507" s="537" t="str">
        <f>'Information Input'!$J$22</f>
        <v>Quarterly</v>
      </c>
      <c r="DC507" s="552">
        <f>'Information Input'!$H$30</f>
        <v>43555</v>
      </c>
      <c r="DD507" s="553" t="str">
        <f t="shared" si="107"/>
        <v>201612</v>
      </c>
      <c r="DE507" s="541" t="s">
        <v>96</v>
      </c>
      <c r="DF507" s="541" t="s">
        <v>684</v>
      </c>
      <c r="DG507" s="544">
        <f>'Report 5J'!$AD$108</f>
        <v>0</v>
      </c>
      <c r="DH507" s="550">
        <f>'Report 5J'!$AD$109</f>
        <v>0</v>
      </c>
      <c r="DI507" s="544">
        <f>'Report 5J'!$AD$110</f>
        <v>0</v>
      </c>
      <c r="DJ507" s="544">
        <f>'Report 5J'!$AD$111</f>
        <v>0</v>
      </c>
      <c r="DK507" s="544">
        <f>'Report 5J'!$AD$112</f>
        <v>0</v>
      </c>
      <c r="DL507" s="544">
        <f>'Report 5J'!$AD$113</f>
        <v>0</v>
      </c>
      <c r="DM507" s="544">
        <f>'Report 5J'!$AD$114</f>
        <v>0</v>
      </c>
      <c r="DN507" s="544">
        <f>'Report 5J'!$AD$115</f>
        <v>0</v>
      </c>
      <c r="DO507" s="544">
        <f>'Report 5J'!$AD$116</f>
        <v>0</v>
      </c>
      <c r="DP507" s="544">
        <f>'Report 5J'!$AD$117</f>
        <v>0</v>
      </c>
      <c r="DQ507" s="544">
        <f>'Report 5J'!$AD$118</f>
        <v>0</v>
      </c>
    </row>
    <row r="508" spans="2:121">
      <c r="B508" s="573" t="s">
        <v>669</v>
      </c>
      <c r="C508" s="574">
        <v>1</v>
      </c>
      <c r="D508" s="562" t="str">
        <f>'Information Input'!$M$14</f>
        <v xml:space="preserve">      -      </v>
      </c>
      <c r="E508" s="562" t="s">
        <v>135</v>
      </c>
      <c r="F508" s="559">
        <f t="shared" si="101"/>
        <v>43466</v>
      </c>
      <c r="G508" s="559">
        <f t="shared" si="102"/>
        <v>43555</v>
      </c>
      <c r="H508" s="559">
        <f>'Information Input'!$H$35</f>
        <v>43555</v>
      </c>
      <c r="I508" s="562" t="str">
        <f>'Information Input'!$J$22</f>
        <v>Quarterly</v>
      </c>
      <c r="J508" s="559">
        <f>'Information Input'!$H$30</f>
        <v>43555</v>
      </c>
      <c r="K508" s="562">
        <f>'Information Input'!$J$18</f>
        <v>2019</v>
      </c>
      <c r="L508" s="580" t="s">
        <v>104</v>
      </c>
      <c r="M508" s="564" t="s">
        <v>105</v>
      </c>
      <c r="N508" s="561" t="s">
        <v>103</v>
      </c>
      <c r="O508" s="575" t="s">
        <v>674</v>
      </c>
      <c r="P508" s="537">
        <v>72</v>
      </c>
      <c r="Q508" s="541" t="s">
        <v>214</v>
      </c>
      <c r="R508" s="561" t="s">
        <v>239</v>
      </c>
      <c r="S508" s="560">
        <f>'Report 1'!$AG$18</f>
        <v>0</v>
      </c>
      <c r="T508" s="568">
        <f>'Report 1'!$AG$93</f>
        <v>0</v>
      </c>
      <c r="U508" s="571">
        <f>'Report 1'!$AG$179</f>
        <v>0</v>
      </c>
      <c r="AL508" s="546" t="s">
        <v>669</v>
      </c>
      <c r="AM508" s="547">
        <v>2</v>
      </c>
      <c r="AN508" s="547" t="str">
        <f>'Information Input'!$M$14</f>
        <v xml:space="preserve">      -      </v>
      </c>
      <c r="AO508" s="547" t="s">
        <v>136</v>
      </c>
      <c r="AP508" s="538">
        <f t="shared" si="104"/>
        <v>43556</v>
      </c>
      <c r="AQ508" s="538">
        <f t="shared" si="103"/>
        <v>43646</v>
      </c>
      <c r="AR508" s="538">
        <f>'Information Input'!$H$35</f>
        <v>43555</v>
      </c>
      <c r="AS508" s="547" t="str">
        <f>'Information Input'!$J$22</f>
        <v>Quarterly</v>
      </c>
      <c r="AT508" s="538">
        <f>'Information Input'!$H$30</f>
        <v>43555</v>
      </c>
      <c r="AU508" s="547">
        <f>'Information Input'!$J$18</f>
        <v>2019</v>
      </c>
      <c r="AV508" s="547" t="s">
        <v>94</v>
      </c>
      <c r="AW508" s="547" t="s">
        <v>95</v>
      </c>
      <c r="AX508" s="547" t="s">
        <v>96</v>
      </c>
      <c r="AY508" s="548" t="s">
        <v>675</v>
      </c>
      <c r="AZ508" s="547">
        <v>45</v>
      </c>
      <c r="BA508" s="549" t="s">
        <v>187</v>
      </c>
      <c r="BB508" s="543" t="s">
        <v>239</v>
      </c>
      <c r="BC508" s="550">
        <f>'Report 2'!$O142</f>
        <v>0</v>
      </c>
      <c r="BD508" s="550">
        <f>'Report 2'!$P142</f>
        <v>0</v>
      </c>
      <c r="BE508" s="550">
        <f>'Report 2'!$Q142</f>
        <v>0</v>
      </c>
      <c r="BF508" s="550">
        <f>'Report 2'!$R142</f>
        <v>0</v>
      </c>
      <c r="BG508" s="550">
        <f>'Report 2'!$S142</f>
        <v>0</v>
      </c>
      <c r="BH508" s="550">
        <f>'Report 2'!$T142</f>
        <v>0</v>
      </c>
      <c r="BI508" s="550">
        <f>'Report 2'!$U142</f>
        <v>0</v>
      </c>
      <c r="CC508" s="542" t="s">
        <v>669</v>
      </c>
      <c r="CD508" s="1014" t="s">
        <v>672</v>
      </c>
      <c r="CE508" s="1014" t="str">
        <f>'Information Input'!$M$14</f>
        <v xml:space="preserve">      -      </v>
      </c>
      <c r="CF508" s="551" t="s">
        <v>136</v>
      </c>
      <c r="CG508" s="552">
        <f t="shared" si="99"/>
        <v>43556</v>
      </c>
      <c r="CH508" s="552">
        <f t="shared" si="100"/>
        <v>43646</v>
      </c>
      <c r="CI508" s="552">
        <f>'Information Input'!$H$35</f>
        <v>43555</v>
      </c>
      <c r="CJ508" s="551" t="str">
        <f>'Information Input'!$J$22</f>
        <v>Quarterly</v>
      </c>
      <c r="CK508" s="552">
        <f>'Information Input'!$H$30</f>
        <v>43555</v>
      </c>
      <c r="CL508" s="551">
        <f>'Information Input'!$J$18</f>
        <v>2019</v>
      </c>
      <c r="CM508" s="551" t="s">
        <v>92</v>
      </c>
      <c r="CN508" s="1014" t="s">
        <v>93</v>
      </c>
      <c r="CO508" s="542" t="s">
        <v>91</v>
      </c>
      <c r="CP508" s="542" t="s">
        <v>671</v>
      </c>
      <c r="CQ508" s="551">
        <v>27</v>
      </c>
      <c r="CR508" s="542" t="s">
        <v>169</v>
      </c>
      <c r="CS508" s="542" t="s">
        <v>235</v>
      </c>
      <c r="CT508" s="1015">
        <f>'Report 1'!$I$18</f>
        <v>0</v>
      </c>
      <c r="CU508" s="1016">
        <f>SUMIF('Report 4A'!$G$16:$G$95,$CQ508,'Report 4A'!$Q$16:$Q$95)</f>
        <v>0</v>
      </c>
      <c r="CV508" s="1017">
        <f t="shared" si="105"/>
        <v>0</v>
      </c>
      <c r="CX508" s="546" t="s">
        <v>669</v>
      </c>
      <c r="CY508" s="537" t="s">
        <v>302</v>
      </c>
      <c r="CZ508" s="537" t="str">
        <f>'Information Input'!$M$14</f>
        <v xml:space="preserve">      -      </v>
      </c>
      <c r="DA508" s="538">
        <f>'Information Input'!$H$35</f>
        <v>43555</v>
      </c>
      <c r="DB508" s="537" t="str">
        <f>'Information Input'!$J$22</f>
        <v>Quarterly</v>
      </c>
      <c r="DC508" s="552">
        <f>'Information Input'!$H$30</f>
        <v>43555</v>
      </c>
      <c r="DD508" s="553" t="str">
        <f t="shared" si="107"/>
        <v>201611</v>
      </c>
      <c r="DE508" s="541" t="s">
        <v>96</v>
      </c>
      <c r="DF508" s="541" t="s">
        <v>684</v>
      </c>
      <c r="DG508" s="544">
        <f>'Report 5J'!$AE$108</f>
        <v>0</v>
      </c>
      <c r="DH508" s="550">
        <f>'Report 5J'!$AE$109</f>
        <v>0</v>
      </c>
      <c r="DI508" s="544">
        <f>'Report 5J'!$AE$110</f>
        <v>0</v>
      </c>
      <c r="DJ508" s="544">
        <f>'Report 5J'!$AE$111</f>
        <v>0</v>
      </c>
      <c r="DK508" s="544">
        <f>'Report 5J'!$AE$112</f>
        <v>0</v>
      </c>
      <c r="DL508" s="544">
        <f>'Report 5J'!$AE$113</f>
        <v>0</v>
      </c>
      <c r="DM508" s="544">
        <f>'Report 5J'!$AE$114</f>
        <v>0</v>
      </c>
      <c r="DN508" s="544">
        <f>'Report 5J'!$AE$115</f>
        <v>0</v>
      </c>
      <c r="DO508" s="544">
        <f>'Report 5J'!$AE$116</f>
        <v>0</v>
      </c>
      <c r="DP508" s="544">
        <f>'Report 5J'!$AE$117</f>
        <v>0</v>
      </c>
      <c r="DQ508" s="544">
        <f>'Report 5J'!$AE$118</f>
        <v>0</v>
      </c>
    </row>
    <row r="509" spans="2:121">
      <c r="B509" s="515" t="s">
        <v>669</v>
      </c>
      <c r="C509" s="516">
        <v>1</v>
      </c>
      <c r="D509" s="517" t="str">
        <f>'Information Input'!$M$14</f>
        <v xml:space="preserve">      -      </v>
      </c>
      <c r="E509" s="517" t="s">
        <v>135</v>
      </c>
      <c r="F509" s="518">
        <f t="shared" si="101"/>
        <v>43466</v>
      </c>
      <c r="G509" s="518">
        <f t="shared" si="102"/>
        <v>43555</v>
      </c>
      <c r="H509" s="519">
        <f>'Information Input'!$H$35</f>
        <v>43555</v>
      </c>
      <c r="I509" s="517" t="str">
        <f>'Information Input'!$J$22</f>
        <v>Quarterly</v>
      </c>
      <c r="J509" s="519">
        <f>'Information Input'!$H$30</f>
        <v>43555</v>
      </c>
      <c r="K509" s="517">
        <f>'Information Input'!$J$18</f>
        <v>2019</v>
      </c>
      <c r="L509" s="520" t="s">
        <v>91</v>
      </c>
      <c r="M509" s="521" t="s">
        <v>240</v>
      </c>
      <c r="N509" s="522" t="s">
        <v>240</v>
      </c>
      <c r="O509" s="523" t="s">
        <v>670</v>
      </c>
      <c r="P509" s="517">
        <v>2</v>
      </c>
      <c r="Q509" s="522" t="s">
        <v>142</v>
      </c>
      <c r="R509" s="522" t="s">
        <v>239</v>
      </c>
      <c r="S509" s="524">
        <f>'Report 1'!$AL$18</f>
        <v>0</v>
      </c>
      <c r="T509" s="525">
        <f>'Report 1'!$AL$20</f>
        <v>0</v>
      </c>
      <c r="U509" s="526">
        <f>'Report 1'!$AL$106</f>
        <v>0</v>
      </c>
      <c r="AL509" s="546" t="s">
        <v>669</v>
      </c>
      <c r="AM509" s="547">
        <v>2</v>
      </c>
      <c r="AN509" s="547" t="str">
        <f>'Information Input'!$M$14</f>
        <v xml:space="preserve">      -      </v>
      </c>
      <c r="AO509" s="547" t="s">
        <v>136</v>
      </c>
      <c r="AP509" s="538">
        <f t="shared" si="104"/>
        <v>43556</v>
      </c>
      <c r="AQ509" s="538">
        <f t="shared" si="103"/>
        <v>43646</v>
      </c>
      <c r="AR509" s="538">
        <f>'Information Input'!$H$35</f>
        <v>43555</v>
      </c>
      <c r="AS509" s="547" t="str">
        <f>'Information Input'!$J$22</f>
        <v>Quarterly</v>
      </c>
      <c r="AT509" s="538">
        <f>'Information Input'!$H$30</f>
        <v>43555</v>
      </c>
      <c r="AU509" s="547">
        <f>'Information Input'!$J$18</f>
        <v>2019</v>
      </c>
      <c r="AV509" s="547" t="s">
        <v>94</v>
      </c>
      <c r="AW509" s="547" t="s">
        <v>95</v>
      </c>
      <c r="AX509" s="547" t="s">
        <v>96</v>
      </c>
      <c r="AY509" s="548" t="s">
        <v>675</v>
      </c>
      <c r="AZ509" s="547">
        <v>46</v>
      </c>
      <c r="BA509" s="549" t="s">
        <v>188</v>
      </c>
      <c r="BB509" s="543" t="s">
        <v>239</v>
      </c>
      <c r="BC509" s="550">
        <f>'Report 2'!$O143</f>
        <v>0</v>
      </c>
      <c r="BD509" s="550">
        <f>'Report 2'!$P143</f>
        <v>0</v>
      </c>
      <c r="BE509" s="550">
        <f>'Report 2'!$Q143</f>
        <v>0</v>
      </c>
      <c r="BF509" s="550">
        <f>'Report 2'!$R143</f>
        <v>0</v>
      </c>
      <c r="BG509" s="550">
        <f>'Report 2'!$S143</f>
        <v>0</v>
      </c>
      <c r="BH509" s="550">
        <f>'Report 2'!$T143</f>
        <v>0</v>
      </c>
      <c r="BI509" s="550">
        <f>'Report 2'!$U143</f>
        <v>0</v>
      </c>
      <c r="CC509" s="542" t="s">
        <v>669</v>
      </c>
      <c r="CD509" s="1014" t="s">
        <v>672</v>
      </c>
      <c r="CE509" s="1014" t="str">
        <f>'Information Input'!$M$14</f>
        <v xml:space="preserve">      -      </v>
      </c>
      <c r="CF509" s="551" t="s">
        <v>136</v>
      </c>
      <c r="CG509" s="552">
        <f t="shared" si="99"/>
        <v>43556</v>
      </c>
      <c r="CH509" s="552">
        <f t="shared" si="100"/>
        <v>43646</v>
      </c>
      <c r="CI509" s="552">
        <f>'Information Input'!$H$35</f>
        <v>43555</v>
      </c>
      <c r="CJ509" s="551" t="str">
        <f>'Information Input'!$J$22</f>
        <v>Quarterly</v>
      </c>
      <c r="CK509" s="552">
        <f>'Information Input'!$H$30</f>
        <v>43555</v>
      </c>
      <c r="CL509" s="551">
        <f>'Information Input'!$J$18</f>
        <v>2019</v>
      </c>
      <c r="CM509" s="551" t="s">
        <v>92</v>
      </c>
      <c r="CN509" s="1014" t="s">
        <v>93</v>
      </c>
      <c r="CO509" s="542" t="s">
        <v>91</v>
      </c>
      <c r="CP509" s="542" t="s">
        <v>671</v>
      </c>
      <c r="CQ509" s="551">
        <v>28</v>
      </c>
      <c r="CR509" s="542" t="s">
        <v>170</v>
      </c>
      <c r="CS509" s="542" t="s">
        <v>235</v>
      </c>
      <c r="CT509" s="1015">
        <f>'Report 1'!$I$18</f>
        <v>0</v>
      </c>
      <c r="CU509" s="1016">
        <f>SUMIF('Report 4A'!$G$16:$G$95,$CQ509,'Report 4A'!$Q$16:$Q$95)</f>
        <v>0</v>
      </c>
      <c r="CV509" s="1017">
        <f t="shared" si="105"/>
        <v>0</v>
      </c>
      <c r="CX509" s="546" t="s">
        <v>669</v>
      </c>
      <c r="CY509" s="537" t="s">
        <v>302</v>
      </c>
      <c r="CZ509" s="537" t="str">
        <f>'Information Input'!$M$14</f>
        <v xml:space="preserve">      -      </v>
      </c>
      <c r="DA509" s="538">
        <f>'Information Input'!$H$35</f>
        <v>43555</v>
      </c>
      <c r="DB509" s="537" t="str">
        <f>'Information Input'!$J$22</f>
        <v>Quarterly</v>
      </c>
      <c r="DC509" s="552">
        <f>'Information Input'!$H$30</f>
        <v>43555</v>
      </c>
      <c r="DD509" s="553" t="str">
        <f t="shared" si="107"/>
        <v>201610</v>
      </c>
      <c r="DE509" s="541" t="s">
        <v>96</v>
      </c>
      <c r="DF509" s="541" t="s">
        <v>684</v>
      </c>
      <c r="DG509" s="544">
        <f>'Report 5J'!$AF$108</f>
        <v>0</v>
      </c>
      <c r="DH509" s="550">
        <f>'Report 5J'!$AF$109</f>
        <v>0</v>
      </c>
      <c r="DI509" s="544">
        <f>'Report 5J'!$AF$110</f>
        <v>0</v>
      </c>
      <c r="DJ509" s="544">
        <f>'Report 5J'!$AF$111</f>
        <v>0</v>
      </c>
      <c r="DK509" s="544">
        <f>'Report 5J'!$AF$112</f>
        <v>0</v>
      </c>
      <c r="DL509" s="544">
        <f>'Report 5J'!$AF$113</f>
        <v>0</v>
      </c>
      <c r="DM509" s="544">
        <f>'Report 5J'!$AF$114</f>
        <v>0</v>
      </c>
      <c r="DN509" s="544">
        <f>'Report 5J'!$AF$115</f>
        <v>0</v>
      </c>
      <c r="DO509" s="544">
        <f>'Report 5J'!$AF$116</f>
        <v>0</v>
      </c>
      <c r="DP509" s="544">
        <f>'Report 5J'!$AF$117</f>
        <v>0</v>
      </c>
      <c r="DQ509" s="544">
        <f>'Report 5J'!$AF$118</f>
        <v>0</v>
      </c>
    </row>
    <row r="510" spans="2:121">
      <c r="B510" s="535" t="s">
        <v>669</v>
      </c>
      <c r="C510" s="536">
        <v>1</v>
      </c>
      <c r="D510" s="537" t="str">
        <f>'Information Input'!$M$14</f>
        <v xml:space="preserve">      -      </v>
      </c>
      <c r="E510" s="537" t="s">
        <v>135</v>
      </c>
      <c r="F510" s="538">
        <f t="shared" si="101"/>
        <v>43466</v>
      </c>
      <c r="G510" s="538">
        <f t="shared" si="102"/>
        <v>43555</v>
      </c>
      <c r="H510" s="538">
        <f>'Information Input'!$H$35</f>
        <v>43555</v>
      </c>
      <c r="I510" s="537" t="str">
        <f>'Information Input'!$J$22</f>
        <v>Quarterly</v>
      </c>
      <c r="J510" s="538">
        <f>'Information Input'!$H$30</f>
        <v>43555</v>
      </c>
      <c r="K510" s="537">
        <f>'Information Input'!$J$18</f>
        <v>2019</v>
      </c>
      <c r="L510" s="539" t="s">
        <v>91</v>
      </c>
      <c r="M510" s="540" t="s">
        <v>240</v>
      </c>
      <c r="N510" s="541" t="s">
        <v>240</v>
      </c>
      <c r="O510" s="542" t="s">
        <v>670</v>
      </c>
      <c r="P510" s="537">
        <v>3</v>
      </c>
      <c r="Q510" s="541" t="s">
        <v>143</v>
      </c>
      <c r="R510" s="541" t="s">
        <v>239</v>
      </c>
      <c r="S510" s="543">
        <f>'Report 1'!$AL$18</f>
        <v>0</v>
      </c>
      <c r="T510" s="544">
        <f>'Report 1'!$AL$21</f>
        <v>0</v>
      </c>
      <c r="U510" s="545">
        <f>'Report 1'!$AL$107</f>
        <v>0</v>
      </c>
      <c r="AL510" s="546" t="s">
        <v>669</v>
      </c>
      <c r="AM510" s="547">
        <v>2</v>
      </c>
      <c r="AN510" s="547" t="str">
        <f>'Information Input'!$M$14</f>
        <v xml:space="preserve">      -      </v>
      </c>
      <c r="AO510" s="547" t="s">
        <v>136</v>
      </c>
      <c r="AP510" s="538">
        <f t="shared" si="104"/>
        <v>43556</v>
      </c>
      <c r="AQ510" s="538">
        <f t="shared" si="103"/>
        <v>43646</v>
      </c>
      <c r="AR510" s="538">
        <f>'Information Input'!$H$35</f>
        <v>43555</v>
      </c>
      <c r="AS510" s="547" t="str">
        <f>'Information Input'!$J$22</f>
        <v>Quarterly</v>
      </c>
      <c r="AT510" s="538">
        <f>'Information Input'!$H$30</f>
        <v>43555</v>
      </c>
      <c r="AU510" s="547">
        <f>'Information Input'!$J$18</f>
        <v>2019</v>
      </c>
      <c r="AV510" s="547" t="s">
        <v>94</v>
      </c>
      <c r="AW510" s="547" t="s">
        <v>95</v>
      </c>
      <c r="AX510" s="547" t="s">
        <v>96</v>
      </c>
      <c r="AY510" s="548" t="s">
        <v>675</v>
      </c>
      <c r="AZ510" s="547">
        <v>47</v>
      </c>
      <c r="BA510" s="549" t="s">
        <v>189</v>
      </c>
      <c r="BB510" s="543" t="s">
        <v>239</v>
      </c>
      <c r="BC510" s="550">
        <f>'Report 2'!$O144</f>
        <v>0</v>
      </c>
      <c r="BD510" s="550">
        <f>'Report 2'!$P144</f>
        <v>0</v>
      </c>
      <c r="BE510" s="550">
        <f>'Report 2'!$Q144</f>
        <v>0</v>
      </c>
      <c r="BF510" s="550">
        <f>'Report 2'!$R144</f>
        <v>0</v>
      </c>
      <c r="BG510" s="550">
        <f>'Report 2'!$S144</f>
        <v>0</v>
      </c>
      <c r="BH510" s="550">
        <f>'Report 2'!$T144</f>
        <v>0</v>
      </c>
      <c r="BI510" s="550">
        <f>'Report 2'!$U144</f>
        <v>0</v>
      </c>
      <c r="CC510" s="542" t="s">
        <v>669</v>
      </c>
      <c r="CD510" s="1014" t="s">
        <v>672</v>
      </c>
      <c r="CE510" s="1014" t="str">
        <f>'Information Input'!$M$14</f>
        <v xml:space="preserve">      -      </v>
      </c>
      <c r="CF510" s="551" t="s">
        <v>136</v>
      </c>
      <c r="CG510" s="552">
        <f t="shared" si="99"/>
        <v>43556</v>
      </c>
      <c r="CH510" s="552">
        <f t="shared" si="100"/>
        <v>43646</v>
      </c>
      <c r="CI510" s="552">
        <f>'Information Input'!$H$35</f>
        <v>43555</v>
      </c>
      <c r="CJ510" s="551" t="str">
        <f>'Information Input'!$J$22</f>
        <v>Quarterly</v>
      </c>
      <c r="CK510" s="552">
        <f>'Information Input'!$H$30</f>
        <v>43555</v>
      </c>
      <c r="CL510" s="551">
        <f>'Information Input'!$J$18</f>
        <v>2019</v>
      </c>
      <c r="CM510" s="551" t="s">
        <v>92</v>
      </c>
      <c r="CN510" s="1014" t="s">
        <v>93</v>
      </c>
      <c r="CO510" s="542" t="s">
        <v>91</v>
      </c>
      <c r="CP510" s="542" t="s">
        <v>671</v>
      </c>
      <c r="CQ510" s="551">
        <v>29</v>
      </c>
      <c r="CR510" s="542" t="s">
        <v>171</v>
      </c>
      <c r="CS510" s="542" t="s">
        <v>238</v>
      </c>
      <c r="CT510" s="1015">
        <f>'Report 1'!$I$18</f>
        <v>0</v>
      </c>
      <c r="CU510" s="1016">
        <f>SUMIF('Report 4A'!$G$16:$G$95,$CQ510,'Report 4A'!$Q$16:$Q$95)</f>
        <v>0</v>
      </c>
      <c r="CV510" s="1017">
        <f t="shared" si="105"/>
        <v>0</v>
      </c>
      <c r="CX510" s="546" t="s">
        <v>669</v>
      </c>
      <c r="CY510" s="537" t="s">
        <v>302</v>
      </c>
      <c r="CZ510" s="537" t="str">
        <f>'Information Input'!$M$14</f>
        <v xml:space="preserve">      -      </v>
      </c>
      <c r="DA510" s="552">
        <f>'Information Input'!$H$35</f>
        <v>43555</v>
      </c>
      <c r="DB510" s="537" t="str">
        <f>'Information Input'!$J$22</f>
        <v>Quarterly</v>
      </c>
      <c r="DC510" s="552">
        <f>'Information Input'!$H$30</f>
        <v>43555</v>
      </c>
      <c r="DD510" s="553" t="str">
        <f t="shared" si="107"/>
        <v>201609</v>
      </c>
      <c r="DE510" s="541" t="s">
        <v>96</v>
      </c>
      <c r="DF510" s="541" t="s">
        <v>684</v>
      </c>
      <c r="DG510" s="544">
        <f>'Report 5J'!$AG$108</f>
        <v>0</v>
      </c>
      <c r="DH510" s="550">
        <f>'Report 5J'!$AG$109</f>
        <v>0</v>
      </c>
      <c r="DI510" s="544">
        <f>'Report 5J'!$AG$110</f>
        <v>0</v>
      </c>
      <c r="DJ510" s="544">
        <f>'Report 5J'!$AG$111</f>
        <v>0</v>
      </c>
      <c r="DK510" s="544">
        <f>'Report 5J'!$AG$112</f>
        <v>0</v>
      </c>
      <c r="DL510" s="544">
        <f>'Report 5J'!$AG$113</f>
        <v>0</v>
      </c>
      <c r="DM510" s="544">
        <f>'Report 5J'!$AG$114</f>
        <v>0</v>
      </c>
      <c r="DN510" s="544">
        <f>'Report 5J'!$AG$115</f>
        <v>0</v>
      </c>
      <c r="DO510" s="544">
        <f>'Report 5J'!$AG$116</f>
        <v>0</v>
      </c>
      <c r="DP510" s="544">
        <f>'Report 5J'!$AG$117</f>
        <v>0</v>
      </c>
      <c r="DQ510" s="544">
        <f>'Report 5J'!$AG$118</f>
        <v>0</v>
      </c>
    </row>
    <row r="511" spans="2:121">
      <c r="B511" s="535" t="s">
        <v>669</v>
      </c>
      <c r="C511" s="536">
        <v>1</v>
      </c>
      <c r="D511" s="537" t="str">
        <f>'Information Input'!$M$14</f>
        <v xml:space="preserve">      -      </v>
      </c>
      <c r="E511" s="537" t="s">
        <v>135</v>
      </c>
      <c r="F511" s="538">
        <f t="shared" si="101"/>
        <v>43466</v>
      </c>
      <c r="G511" s="538">
        <f t="shared" si="102"/>
        <v>43555</v>
      </c>
      <c r="H511" s="538">
        <f>'Information Input'!$H$35</f>
        <v>43555</v>
      </c>
      <c r="I511" s="537" t="str">
        <f>'Information Input'!$J$22</f>
        <v>Quarterly</v>
      </c>
      <c r="J511" s="538">
        <f>'Information Input'!$H$30</f>
        <v>43555</v>
      </c>
      <c r="K511" s="537">
        <f>'Information Input'!$J$18</f>
        <v>2019</v>
      </c>
      <c r="L511" s="539" t="s">
        <v>91</v>
      </c>
      <c r="M511" s="540" t="s">
        <v>240</v>
      </c>
      <c r="N511" s="541" t="s">
        <v>240</v>
      </c>
      <c r="O511" s="542" t="s">
        <v>670</v>
      </c>
      <c r="P511" s="537">
        <v>4</v>
      </c>
      <c r="Q511" s="541" t="s">
        <v>144</v>
      </c>
      <c r="R511" s="541" t="s">
        <v>239</v>
      </c>
      <c r="S511" s="543">
        <f>'Report 1'!$AL$18</f>
        <v>0</v>
      </c>
      <c r="T511" s="544">
        <f>'Report 1'!$AL$22</f>
        <v>0</v>
      </c>
      <c r="U511" s="545">
        <f>'Report 1'!$AL$108</f>
        <v>0</v>
      </c>
      <c r="AL511" s="546" t="s">
        <v>669</v>
      </c>
      <c r="AM511" s="547">
        <v>2</v>
      </c>
      <c r="AN511" s="547" t="str">
        <f>'Information Input'!$M$14</f>
        <v xml:space="preserve">      -      </v>
      </c>
      <c r="AO511" s="547" t="s">
        <v>136</v>
      </c>
      <c r="AP511" s="538">
        <f t="shared" si="104"/>
        <v>43556</v>
      </c>
      <c r="AQ511" s="538">
        <f t="shared" si="103"/>
        <v>43646</v>
      </c>
      <c r="AR511" s="538">
        <f>'Information Input'!$H$35</f>
        <v>43555</v>
      </c>
      <c r="AS511" s="547" t="str">
        <f>'Information Input'!$J$22</f>
        <v>Quarterly</v>
      </c>
      <c r="AT511" s="538">
        <f>'Information Input'!$H$30</f>
        <v>43555</v>
      </c>
      <c r="AU511" s="547">
        <f>'Information Input'!$J$18</f>
        <v>2019</v>
      </c>
      <c r="AV511" s="547" t="s">
        <v>94</v>
      </c>
      <c r="AW511" s="547" t="s">
        <v>95</v>
      </c>
      <c r="AX511" s="547" t="s">
        <v>96</v>
      </c>
      <c r="AY511" s="548" t="s">
        <v>675</v>
      </c>
      <c r="AZ511" s="547">
        <v>48</v>
      </c>
      <c r="BA511" s="549" t="s">
        <v>190</v>
      </c>
      <c r="BB511" s="543" t="s">
        <v>239</v>
      </c>
      <c r="BC511" s="550">
        <f>'Report 2'!$O145</f>
        <v>0</v>
      </c>
      <c r="BD511" s="550">
        <f>'Report 2'!$P145</f>
        <v>0</v>
      </c>
      <c r="BE511" s="550">
        <f>'Report 2'!$Q145</f>
        <v>0</v>
      </c>
      <c r="BF511" s="550">
        <f>'Report 2'!$R145</f>
        <v>0</v>
      </c>
      <c r="BG511" s="550">
        <f>'Report 2'!$S145</f>
        <v>0</v>
      </c>
      <c r="BH511" s="550">
        <f>'Report 2'!$T145</f>
        <v>0</v>
      </c>
      <c r="BI511" s="550">
        <f>'Report 2'!$U145</f>
        <v>0</v>
      </c>
      <c r="CC511" s="542" t="s">
        <v>669</v>
      </c>
      <c r="CD511" s="1014" t="s">
        <v>672</v>
      </c>
      <c r="CE511" s="1014" t="str">
        <f>'Information Input'!$M$14</f>
        <v xml:space="preserve">      -      </v>
      </c>
      <c r="CF511" s="551" t="s">
        <v>136</v>
      </c>
      <c r="CG511" s="552">
        <f t="shared" si="99"/>
        <v>43556</v>
      </c>
      <c r="CH511" s="552">
        <f t="shared" si="100"/>
        <v>43646</v>
      </c>
      <c r="CI511" s="552">
        <f>'Information Input'!$H$35</f>
        <v>43555</v>
      </c>
      <c r="CJ511" s="551" t="str">
        <f>'Information Input'!$J$22</f>
        <v>Quarterly</v>
      </c>
      <c r="CK511" s="552">
        <f>'Information Input'!$H$30</f>
        <v>43555</v>
      </c>
      <c r="CL511" s="551">
        <f>'Information Input'!$J$18</f>
        <v>2019</v>
      </c>
      <c r="CM511" s="551" t="s">
        <v>92</v>
      </c>
      <c r="CN511" s="1014" t="s">
        <v>93</v>
      </c>
      <c r="CO511" s="542" t="s">
        <v>91</v>
      </c>
      <c r="CP511" s="542" t="s">
        <v>671</v>
      </c>
      <c r="CQ511" s="551">
        <v>30</v>
      </c>
      <c r="CR511" s="542" t="s">
        <v>172</v>
      </c>
      <c r="CS511" s="542" t="s">
        <v>238</v>
      </c>
      <c r="CT511" s="1015">
        <f>'Report 1'!$I$18</f>
        <v>0</v>
      </c>
      <c r="CU511" s="1016">
        <f>SUMIF('Report 4A'!$G$16:$G$95,$CQ511,'Report 4A'!$Q$16:$Q$95)</f>
        <v>0</v>
      </c>
      <c r="CV511" s="1017">
        <f t="shared" si="105"/>
        <v>0</v>
      </c>
      <c r="CX511" s="546" t="s">
        <v>669</v>
      </c>
      <c r="CY511" s="537" t="s">
        <v>302</v>
      </c>
      <c r="CZ511" s="537" t="str">
        <f>'Information Input'!$M$14</f>
        <v xml:space="preserve">      -      </v>
      </c>
      <c r="DA511" s="538">
        <f>'Information Input'!$H$35</f>
        <v>43555</v>
      </c>
      <c r="DB511" s="537" t="str">
        <f>'Information Input'!$J$22</f>
        <v>Quarterly</v>
      </c>
      <c r="DC511" s="552">
        <f>'Information Input'!$H$30</f>
        <v>43555</v>
      </c>
      <c r="DD511" s="553" t="str">
        <f t="shared" si="107"/>
        <v>201608</v>
      </c>
      <c r="DE511" s="541" t="s">
        <v>96</v>
      </c>
      <c r="DF511" s="541" t="s">
        <v>684</v>
      </c>
      <c r="DG511" s="544">
        <f>'Report 5J'!$AH$108</f>
        <v>0</v>
      </c>
      <c r="DH511" s="550">
        <f>'Report 5J'!$AH$109</f>
        <v>0</v>
      </c>
      <c r="DI511" s="544">
        <f>'Report 5J'!$AH$110</f>
        <v>0</v>
      </c>
      <c r="DJ511" s="544">
        <f>'Report 5J'!$AH$111</f>
        <v>0</v>
      </c>
      <c r="DK511" s="544">
        <f>'Report 5J'!$AH$112</f>
        <v>0</v>
      </c>
      <c r="DL511" s="544">
        <f>'Report 5J'!$AH$113</f>
        <v>0</v>
      </c>
      <c r="DM511" s="544">
        <f>'Report 5J'!$AH$114</f>
        <v>0</v>
      </c>
      <c r="DN511" s="544">
        <f>'Report 5J'!$AH$115</f>
        <v>0</v>
      </c>
      <c r="DO511" s="544">
        <f>'Report 5J'!$AH$116</f>
        <v>0</v>
      </c>
      <c r="DP511" s="544">
        <f>'Report 5J'!$AH$117</f>
        <v>0</v>
      </c>
      <c r="DQ511" s="544">
        <f>'Report 5J'!$AH$118</f>
        <v>0</v>
      </c>
    </row>
    <row r="512" spans="2:121">
      <c r="B512" s="535" t="s">
        <v>669</v>
      </c>
      <c r="C512" s="536">
        <v>1</v>
      </c>
      <c r="D512" s="537" t="str">
        <f>'Information Input'!$M$14</f>
        <v xml:space="preserve">      -      </v>
      </c>
      <c r="E512" s="537" t="s">
        <v>135</v>
      </c>
      <c r="F512" s="538">
        <f t="shared" si="101"/>
        <v>43466</v>
      </c>
      <c r="G512" s="538">
        <f t="shared" si="102"/>
        <v>43555</v>
      </c>
      <c r="H512" s="538">
        <f>'Information Input'!$H$35</f>
        <v>43555</v>
      </c>
      <c r="I512" s="537" t="str">
        <f>'Information Input'!$J$22</f>
        <v>Quarterly</v>
      </c>
      <c r="J512" s="538">
        <f>'Information Input'!$H$30</f>
        <v>43555</v>
      </c>
      <c r="K512" s="537">
        <f>'Information Input'!$J$18</f>
        <v>2019</v>
      </c>
      <c r="L512" s="539" t="s">
        <v>91</v>
      </c>
      <c r="M512" s="540" t="s">
        <v>240</v>
      </c>
      <c r="N512" s="541" t="s">
        <v>240</v>
      </c>
      <c r="O512" s="542" t="s">
        <v>670</v>
      </c>
      <c r="P512" s="537">
        <v>5</v>
      </c>
      <c r="Q512" s="541" t="s">
        <v>145</v>
      </c>
      <c r="R512" s="541" t="s">
        <v>239</v>
      </c>
      <c r="S512" s="543">
        <f>'Report 1'!$AL$18</f>
        <v>0</v>
      </c>
      <c r="T512" s="544">
        <f>'Report 1'!$AL$23</f>
        <v>0</v>
      </c>
      <c r="U512" s="545">
        <f>'Report 1'!$AL$109</f>
        <v>0</v>
      </c>
      <c r="AL512" s="546" t="s">
        <v>669</v>
      </c>
      <c r="AM512" s="547">
        <v>2</v>
      </c>
      <c r="AN512" s="547" t="str">
        <f>'Information Input'!$M$14</f>
        <v xml:space="preserve">      -      </v>
      </c>
      <c r="AO512" s="547" t="s">
        <v>136</v>
      </c>
      <c r="AP512" s="538">
        <f t="shared" si="104"/>
        <v>43556</v>
      </c>
      <c r="AQ512" s="538">
        <f t="shared" si="103"/>
        <v>43646</v>
      </c>
      <c r="AR512" s="538">
        <f>'Information Input'!$H$35</f>
        <v>43555</v>
      </c>
      <c r="AS512" s="547" t="str">
        <f>'Information Input'!$J$22</f>
        <v>Quarterly</v>
      </c>
      <c r="AT512" s="538">
        <f>'Information Input'!$H$30</f>
        <v>43555</v>
      </c>
      <c r="AU512" s="547">
        <f>'Information Input'!$J$18</f>
        <v>2019</v>
      </c>
      <c r="AV512" s="547" t="s">
        <v>94</v>
      </c>
      <c r="AW512" s="547" t="s">
        <v>95</v>
      </c>
      <c r="AX512" s="547" t="s">
        <v>96</v>
      </c>
      <c r="AY512" s="548" t="s">
        <v>675</v>
      </c>
      <c r="AZ512" s="547">
        <v>49</v>
      </c>
      <c r="BA512" s="549" t="s">
        <v>191</v>
      </c>
      <c r="BB512" s="543" t="s">
        <v>239</v>
      </c>
      <c r="BC512" s="550">
        <f>'Report 2'!$O146</f>
        <v>0</v>
      </c>
      <c r="BD512" s="550">
        <f>'Report 2'!$P146</f>
        <v>0</v>
      </c>
      <c r="BE512" s="550">
        <f>'Report 2'!$Q146</f>
        <v>0</v>
      </c>
      <c r="BF512" s="550">
        <f>'Report 2'!$R146</f>
        <v>0</v>
      </c>
      <c r="BG512" s="550">
        <f>'Report 2'!$S146</f>
        <v>0</v>
      </c>
      <c r="BH512" s="550">
        <f>'Report 2'!$T146</f>
        <v>0</v>
      </c>
      <c r="BI512" s="550">
        <f>'Report 2'!$U146</f>
        <v>0</v>
      </c>
      <c r="CC512" s="542" t="s">
        <v>669</v>
      </c>
      <c r="CD512" s="1014" t="s">
        <v>672</v>
      </c>
      <c r="CE512" s="1014" t="str">
        <f>'Information Input'!$M$14</f>
        <v xml:space="preserve">      -      </v>
      </c>
      <c r="CF512" s="551" t="s">
        <v>136</v>
      </c>
      <c r="CG512" s="552">
        <f t="shared" si="99"/>
        <v>43556</v>
      </c>
      <c r="CH512" s="552">
        <f t="shared" si="100"/>
        <v>43646</v>
      </c>
      <c r="CI512" s="552">
        <f>'Information Input'!$H$35</f>
        <v>43555</v>
      </c>
      <c r="CJ512" s="551" t="str">
        <f>'Information Input'!$J$22</f>
        <v>Quarterly</v>
      </c>
      <c r="CK512" s="552">
        <f>'Information Input'!$H$30</f>
        <v>43555</v>
      </c>
      <c r="CL512" s="551">
        <f>'Information Input'!$J$18</f>
        <v>2019</v>
      </c>
      <c r="CM512" s="551" t="s">
        <v>92</v>
      </c>
      <c r="CN512" s="1014" t="s">
        <v>93</v>
      </c>
      <c r="CO512" s="542" t="s">
        <v>91</v>
      </c>
      <c r="CP512" s="542" t="s">
        <v>671</v>
      </c>
      <c r="CQ512" s="551">
        <v>31</v>
      </c>
      <c r="CR512" s="542" t="s">
        <v>173</v>
      </c>
      <c r="CS512" s="542" t="s">
        <v>233</v>
      </c>
      <c r="CT512" s="1015">
        <f>'Report 1'!$I$18</f>
        <v>0</v>
      </c>
      <c r="CU512" s="1016">
        <f>SUMIF('Report 4A'!$G$16:$G$95,$CQ512,'Report 4A'!$Q$16:$Q$95)</f>
        <v>0</v>
      </c>
      <c r="CV512" s="1017">
        <f t="shared" si="105"/>
        <v>0</v>
      </c>
      <c r="CX512" s="546" t="s">
        <v>669</v>
      </c>
      <c r="CY512" s="537" t="s">
        <v>302</v>
      </c>
      <c r="CZ512" s="537" t="str">
        <f>'Information Input'!$M$14</f>
        <v xml:space="preserve">      -      </v>
      </c>
      <c r="DA512" s="538">
        <f>'Information Input'!$H$35</f>
        <v>43555</v>
      </c>
      <c r="DB512" s="537" t="str">
        <f>'Information Input'!$J$22</f>
        <v>Quarterly</v>
      </c>
      <c r="DC512" s="552">
        <f>'Information Input'!$H$30</f>
        <v>43555</v>
      </c>
      <c r="DD512" s="553" t="str">
        <f t="shared" si="107"/>
        <v>201607</v>
      </c>
      <c r="DE512" s="541" t="s">
        <v>96</v>
      </c>
      <c r="DF512" s="541" t="s">
        <v>684</v>
      </c>
      <c r="DG512" s="544">
        <f>'Report 5J'!$AI$108</f>
        <v>0</v>
      </c>
      <c r="DH512" s="550">
        <f>'Report 5J'!$AI$109</f>
        <v>0</v>
      </c>
      <c r="DI512" s="544">
        <f>'Report 5J'!$AI$110</f>
        <v>0</v>
      </c>
      <c r="DJ512" s="544">
        <f>'Report 5J'!$AI$111</f>
        <v>0</v>
      </c>
      <c r="DK512" s="544">
        <f>'Report 5J'!$AI$112</f>
        <v>0</v>
      </c>
      <c r="DL512" s="544">
        <f>'Report 5J'!$AI$113</f>
        <v>0</v>
      </c>
      <c r="DM512" s="544">
        <f>'Report 5J'!$AI$114</f>
        <v>0</v>
      </c>
      <c r="DN512" s="544">
        <f>'Report 5J'!$AI$115</f>
        <v>0</v>
      </c>
      <c r="DO512" s="544">
        <f>'Report 5J'!$AI$116</f>
        <v>0</v>
      </c>
      <c r="DP512" s="544">
        <f>'Report 5J'!$AI$117</f>
        <v>0</v>
      </c>
      <c r="DQ512" s="544">
        <f>'Report 5J'!$AI$118</f>
        <v>0</v>
      </c>
    </row>
    <row r="513" spans="2:121">
      <c r="B513" s="535" t="s">
        <v>669</v>
      </c>
      <c r="C513" s="536">
        <v>1</v>
      </c>
      <c r="D513" s="537" t="str">
        <f>'Information Input'!$M$14</f>
        <v xml:space="preserve">      -      </v>
      </c>
      <c r="E513" s="537" t="s">
        <v>135</v>
      </c>
      <c r="F513" s="538">
        <f t="shared" si="101"/>
        <v>43466</v>
      </c>
      <c r="G513" s="538">
        <f t="shared" si="102"/>
        <v>43555</v>
      </c>
      <c r="H513" s="538">
        <f>'Information Input'!$H$35</f>
        <v>43555</v>
      </c>
      <c r="I513" s="537" t="str">
        <f>'Information Input'!$J$22</f>
        <v>Quarterly</v>
      </c>
      <c r="J513" s="538">
        <f>'Information Input'!$H$30</f>
        <v>43555</v>
      </c>
      <c r="K513" s="537">
        <f>'Information Input'!$J$18</f>
        <v>2019</v>
      </c>
      <c r="L513" s="539" t="s">
        <v>91</v>
      </c>
      <c r="M513" s="540" t="s">
        <v>240</v>
      </c>
      <c r="N513" s="541" t="s">
        <v>240</v>
      </c>
      <c r="O513" s="542" t="s">
        <v>670</v>
      </c>
      <c r="P513" s="537">
        <v>6</v>
      </c>
      <c r="Q513" s="541" t="s">
        <v>146</v>
      </c>
      <c r="R513" s="541" t="s">
        <v>239</v>
      </c>
      <c r="S513" s="543">
        <f>'Report 1'!$AL$18</f>
        <v>0</v>
      </c>
      <c r="T513" s="544">
        <f>'Report 1'!$AL$24</f>
        <v>0</v>
      </c>
      <c r="U513" s="545">
        <f>'Report 1'!$AL$110</f>
        <v>0</v>
      </c>
      <c r="AL513" s="546" t="s">
        <v>669</v>
      </c>
      <c r="AM513" s="547">
        <v>2</v>
      </c>
      <c r="AN513" s="547" t="str">
        <f>'Information Input'!$M$14</f>
        <v xml:space="preserve">      -      </v>
      </c>
      <c r="AO513" s="547" t="s">
        <v>136</v>
      </c>
      <c r="AP513" s="538">
        <f t="shared" si="104"/>
        <v>43556</v>
      </c>
      <c r="AQ513" s="538">
        <f t="shared" si="103"/>
        <v>43646</v>
      </c>
      <c r="AR513" s="538">
        <f>'Information Input'!$H$35</f>
        <v>43555</v>
      </c>
      <c r="AS513" s="547" t="str">
        <f>'Information Input'!$J$22</f>
        <v>Quarterly</v>
      </c>
      <c r="AT513" s="538">
        <f>'Information Input'!$H$30</f>
        <v>43555</v>
      </c>
      <c r="AU513" s="547">
        <f>'Information Input'!$J$18</f>
        <v>2019</v>
      </c>
      <c r="AV513" s="547" t="s">
        <v>94</v>
      </c>
      <c r="AW513" s="547" t="s">
        <v>95</v>
      </c>
      <c r="AX513" s="547" t="s">
        <v>96</v>
      </c>
      <c r="AY513" s="548" t="s">
        <v>675</v>
      </c>
      <c r="AZ513" s="547">
        <v>50</v>
      </c>
      <c r="BA513" s="549" t="s">
        <v>192</v>
      </c>
      <c r="BB513" s="543" t="s">
        <v>239</v>
      </c>
      <c r="BC513" s="550">
        <f>'Report 2'!$O147</f>
        <v>0</v>
      </c>
      <c r="BD513" s="550">
        <f>'Report 2'!$P147</f>
        <v>0</v>
      </c>
      <c r="BE513" s="550">
        <f>'Report 2'!$Q147</f>
        <v>0</v>
      </c>
      <c r="BF513" s="550">
        <f>'Report 2'!$R147</f>
        <v>0</v>
      </c>
      <c r="BG513" s="550">
        <f>'Report 2'!$S147</f>
        <v>0</v>
      </c>
      <c r="BH513" s="550">
        <f>'Report 2'!$T147</f>
        <v>0</v>
      </c>
      <c r="BI513" s="550">
        <f>'Report 2'!$U147</f>
        <v>0</v>
      </c>
      <c r="CC513" s="542" t="s">
        <v>669</v>
      </c>
      <c r="CD513" s="1014" t="s">
        <v>672</v>
      </c>
      <c r="CE513" s="1014" t="str">
        <f>'Information Input'!$M$14</f>
        <v xml:space="preserve">      -      </v>
      </c>
      <c r="CF513" s="551" t="s">
        <v>136</v>
      </c>
      <c r="CG513" s="552">
        <f t="shared" si="99"/>
        <v>43556</v>
      </c>
      <c r="CH513" s="552">
        <f t="shared" si="100"/>
        <v>43646</v>
      </c>
      <c r="CI513" s="552">
        <f>'Information Input'!$H$35</f>
        <v>43555</v>
      </c>
      <c r="CJ513" s="551" t="str">
        <f>'Information Input'!$J$22</f>
        <v>Quarterly</v>
      </c>
      <c r="CK513" s="552">
        <f>'Information Input'!$H$30</f>
        <v>43555</v>
      </c>
      <c r="CL513" s="551">
        <f>'Information Input'!$J$18</f>
        <v>2019</v>
      </c>
      <c r="CM513" s="551" t="s">
        <v>92</v>
      </c>
      <c r="CN513" s="1014" t="s">
        <v>93</v>
      </c>
      <c r="CO513" s="542" t="s">
        <v>91</v>
      </c>
      <c r="CP513" s="542" t="s">
        <v>671</v>
      </c>
      <c r="CQ513" s="551">
        <v>32</v>
      </c>
      <c r="CR513" s="542" t="s">
        <v>174</v>
      </c>
      <c r="CS513" s="542" t="s">
        <v>238</v>
      </c>
      <c r="CT513" s="1015">
        <f>'Report 1'!$I$18</f>
        <v>0</v>
      </c>
      <c r="CU513" s="1016">
        <f>SUMIF('Report 4A'!$G$16:$G$95,$CQ513,'Report 4A'!$Q$16:$Q$95)</f>
        <v>0</v>
      </c>
      <c r="CV513" s="1017">
        <f t="shared" si="105"/>
        <v>0</v>
      </c>
      <c r="CX513" s="546" t="s">
        <v>669</v>
      </c>
      <c r="CY513" s="537" t="s">
        <v>302</v>
      </c>
      <c r="CZ513" s="537" t="str">
        <f>'Information Input'!$M$14</f>
        <v xml:space="preserve">      -      </v>
      </c>
      <c r="DA513" s="538">
        <f>'Information Input'!$H$35</f>
        <v>43555</v>
      </c>
      <c r="DB513" s="537" t="str">
        <f>'Information Input'!$J$22</f>
        <v>Quarterly</v>
      </c>
      <c r="DC513" s="552">
        <f>'Information Input'!$H$30</f>
        <v>43555</v>
      </c>
      <c r="DD513" s="553" t="str">
        <f t="shared" si="107"/>
        <v>201606</v>
      </c>
      <c r="DE513" s="541" t="s">
        <v>96</v>
      </c>
      <c r="DF513" s="541" t="s">
        <v>684</v>
      </c>
      <c r="DG513" s="544">
        <f>'Report 5J'!$AJ$108</f>
        <v>0</v>
      </c>
      <c r="DH513" s="550">
        <f>'Report 5J'!$AJ$109</f>
        <v>0</v>
      </c>
      <c r="DI513" s="544">
        <f>'Report 5J'!$AJ$110</f>
        <v>0</v>
      </c>
      <c r="DJ513" s="544">
        <f>'Report 5J'!$AJ$111</f>
        <v>0</v>
      </c>
      <c r="DK513" s="544">
        <f>'Report 5J'!$AJ$112</f>
        <v>0</v>
      </c>
      <c r="DL513" s="544">
        <f>'Report 5J'!$AJ$113</f>
        <v>0</v>
      </c>
      <c r="DM513" s="544">
        <f>'Report 5J'!$AJ$114</f>
        <v>0</v>
      </c>
      <c r="DN513" s="544">
        <f>'Report 5J'!$AJ$115</f>
        <v>0</v>
      </c>
      <c r="DO513" s="544">
        <f>'Report 5J'!$AJ$116</f>
        <v>0</v>
      </c>
      <c r="DP513" s="544">
        <f>'Report 5J'!$AJ$117</f>
        <v>0</v>
      </c>
      <c r="DQ513" s="544">
        <f>'Report 5J'!$AJ$118</f>
        <v>0</v>
      </c>
    </row>
    <row r="514" spans="2:121">
      <c r="B514" s="535" t="s">
        <v>669</v>
      </c>
      <c r="C514" s="536">
        <v>1</v>
      </c>
      <c r="D514" s="537" t="str">
        <f>'Information Input'!$M$14</f>
        <v xml:space="preserve">      -      </v>
      </c>
      <c r="E514" s="537" t="s">
        <v>135</v>
      </c>
      <c r="F514" s="538">
        <f t="shared" si="101"/>
        <v>43466</v>
      </c>
      <c r="G514" s="538">
        <f t="shared" si="102"/>
        <v>43555</v>
      </c>
      <c r="H514" s="538">
        <f>'Information Input'!$H$35</f>
        <v>43555</v>
      </c>
      <c r="I514" s="537" t="str">
        <f>'Information Input'!$J$22</f>
        <v>Quarterly</v>
      </c>
      <c r="J514" s="538">
        <f>'Information Input'!$H$30</f>
        <v>43555</v>
      </c>
      <c r="K514" s="537">
        <f>'Information Input'!$J$18</f>
        <v>2019</v>
      </c>
      <c r="L514" s="539" t="s">
        <v>91</v>
      </c>
      <c r="M514" s="540" t="s">
        <v>240</v>
      </c>
      <c r="N514" s="541" t="s">
        <v>240</v>
      </c>
      <c r="O514" s="542" t="s">
        <v>674</v>
      </c>
      <c r="P514" s="537">
        <v>7</v>
      </c>
      <c r="Q514" s="541" t="s">
        <v>147</v>
      </c>
      <c r="R514" s="541" t="s">
        <v>239</v>
      </c>
      <c r="S514" s="543">
        <f>'Report 1'!$AL$18</f>
        <v>0</v>
      </c>
      <c r="T514" s="544">
        <f>'Report 1'!$AL$25</f>
        <v>0</v>
      </c>
      <c r="U514" s="545">
        <f>'Report 1'!$AL$111</f>
        <v>0</v>
      </c>
      <c r="AL514" s="546" t="s">
        <v>669</v>
      </c>
      <c r="AM514" s="547">
        <v>2</v>
      </c>
      <c r="AN514" s="547" t="str">
        <f>'Information Input'!$M$14</f>
        <v xml:space="preserve">      -      </v>
      </c>
      <c r="AO514" s="547" t="s">
        <v>136</v>
      </c>
      <c r="AP514" s="538">
        <f t="shared" si="104"/>
        <v>43556</v>
      </c>
      <c r="AQ514" s="538">
        <f t="shared" si="103"/>
        <v>43646</v>
      </c>
      <c r="AR514" s="538">
        <f>'Information Input'!$H$35</f>
        <v>43555</v>
      </c>
      <c r="AS514" s="547" t="str">
        <f>'Information Input'!$J$22</f>
        <v>Quarterly</v>
      </c>
      <c r="AT514" s="538">
        <f>'Information Input'!$H$30</f>
        <v>43555</v>
      </c>
      <c r="AU514" s="547">
        <f>'Information Input'!$J$18</f>
        <v>2019</v>
      </c>
      <c r="AV514" s="547" t="s">
        <v>94</v>
      </c>
      <c r="AW514" s="547" t="s">
        <v>95</v>
      </c>
      <c r="AX514" s="547" t="s">
        <v>96</v>
      </c>
      <c r="AY514" s="548" t="s">
        <v>675</v>
      </c>
      <c r="AZ514" s="547">
        <v>51</v>
      </c>
      <c r="BA514" s="549" t="s">
        <v>193</v>
      </c>
      <c r="BB514" s="543" t="s">
        <v>239</v>
      </c>
      <c r="BC514" s="550">
        <f>'Report 2'!$O148</f>
        <v>0</v>
      </c>
      <c r="BD514" s="550">
        <f>'Report 2'!$P148</f>
        <v>0</v>
      </c>
      <c r="BE514" s="550">
        <f>'Report 2'!$Q148</f>
        <v>0</v>
      </c>
      <c r="BF514" s="550">
        <f>'Report 2'!$R148</f>
        <v>0</v>
      </c>
      <c r="BG514" s="550">
        <f>'Report 2'!$S148</f>
        <v>0</v>
      </c>
      <c r="BH514" s="550">
        <f>'Report 2'!$T148</f>
        <v>0</v>
      </c>
      <c r="BI514" s="550">
        <f>'Report 2'!$U148</f>
        <v>0</v>
      </c>
      <c r="CC514" s="542" t="s">
        <v>669</v>
      </c>
      <c r="CD514" s="1014" t="s">
        <v>672</v>
      </c>
      <c r="CE514" s="1014" t="str">
        <f>'Information Input'!$M$14</f>
        <v xml:space="preserve">      -      </v>
      </c>
      <c r="CF514" s="551" t="s">
        <v>136</v>
      </c>
      <c r="CG514" s="552">
        <f t="shared" si="99"/>
        <v>43556</v>
      </c>
      <c r="CH514" s="552">
        <f t="shared" si="100"/>
        <v>43646</v>
      </c>
      <c r="CI514" s="552">
        <f>'Information Input'!$H$35</f>
        <v>43555</v>
      </c>
      <c r="CJ514" s="551" t="str">
        <f>'Information Input'!$J$22</f>
        <v>Quarterly</v>
      </c>
      <c r="CK514" s="552">
        <f>'Information Input'!$H$30</f>
        <v>43555</v>
      </c>
      <c r="CL514" s="551">
        <f>'Information Input'!$J$18</f>
        <v>2019</v>
      </c>
      <c r="CM514" s="551" t="s">
        <v>92</v>
      </c>
      <c r="CN514" s="1014" t="s">
        <v>93</v>
      </c>
      <c r="CO514" s="542" t="s">
        <v>91</v>
      </c>
      <c r="CP514" s="542" t="s">
        <v>671</v>
      </c>
      <c r="CQ514" s="551">
        <v>33</v>
      </c>
      <c r="CR514" s="542" t="s">
        <v>175</v>
      </c>
      <c r="CS514" s="542" t="s">
        <v>233</v>
      </c>
      <c r="CT514" s="1015">
        <f>'Report 1'!$I$18</f>
        <v>0</v>
      </c>
      <c r="CU514" s="1016">
        <f>SUMIF('Report 4A'!$G$16:$G$95,$CQ514,'Report 4A'!$Q$16:$Q$95)</f>
        <v>0</v>
      </c>
      <c r="CV514" s="1017">
        <f t="shared" si="105"/>
        <v>0</v>
      </c>
      <c r="CX514" s="546" t="s">
        <v>669</v>
      </c>
      <c r="CY514" s="537" t="s">
        <v>302</v>
      </c>
      <c r="CZ514" s="537" t="str">
        <f>'Information Input'!$M$14</f>
        <v xml:space="preserve">      -      </v>
      </c>
      <c r="DA514" s="538">
        <f>'Information Input'!$H$35</f>
        <v>43555</v>
      </c>
      <c r="DB514" s="537" t="str">
        <f>'Information Input'!$J$22</f>
        <v>Quarterly</v>
      </c>
      <c r="DC514" s="552">
        <f>'Information Input'!$H$30</f>
        <v>43555</v>
      </c>
      <c r="DD514" s="553" t="str">
        <f t="shared" si="107"/>
        <v>201605</v>
      </c>
      <c r="DE514" s="541" t="s">
        <v>96</v>
      </c>
      <c r="DF514" s="541" t="s">
        <v>684</v>
      </c>
      <c r="DG514" s="544">
        <f>'Report 5J'!$AK$108</f>
        <v>0</v>
      </c>
      <c r="DH514" s="550">
        <f>'Report 5J'!$AK$109</f>
        <v>0</v>
      </c>
      <c r="DI514" s="544">
        <f>'Report 5J'!$AK$110</f>
        <v>0</v>
      </c>
      <c r="DJ514" s="544">
        <f>'Report 5J'!$AK$111</f>
        <v>0</v>
      </c>
      <c r="DK514" s="544">
        <f>'Report 5J'!$AK$112</f>
        <v>0</v>
      </c>
      <c r="DL514" s="544">
        <f>'Report 5J'!$AK$113</f>
        <v>0</v>
      </c>
      <c r="DM514" s="544">
        <f>'Report 5J'!$AK$114</f>
        <v>0</v>
      </c>
      <c r="DN514" s="544">
        <f>'Report 5J'!$AK$115</f>
        <v>0</v>
      </c>
      <c r="DO514" s="544">
        <f>'Report 5J'!$AK$116</f>
        <v>0</v>
      </c>
      <c r="DP514" s="544">
        <f>'Report 5J'!$AK$117</f>
        <v>0</v>
      </c>
      <c r="DQ514" s="544">
        <f>'Report 5J'!$AK$118</f>
        <v>0</v>
      </c>
    </row>
    <row r="515" spans="2:121">
      <c r="B515" s="535" t="s">
        <v>669</v>
      </c>
      <c r="C515" s="536">
        <v>1</v>
      </c>
      <c r="D515" s="537" t="str">
        <f>'Information Input'!$M$14</f>
        <v xml:space="preserve">      -      </v>
      </c>
      <c r="E515" s="537" t="s">
        <v>135</v>
      </c>
      <c r="F515" s="538">
        <f t="shared" si="101"/>
        <v>43466</v>
      </c>
      <c r="G515" s="538">
        <f t="shared" si="102"/>
        <v>43555</v>
      </c>
      <c r="H515" s="538">
        <f>'Information Input'!$H$35</f>
        <v>43555</v>
      </c>
      <c r="I515" s="537" t="str">
        <f>'Information Input'!$J$22</f>
        <v>Quarterly</v>
      </c>
      <c r="J515" s="538">
        <f>'Information Input'!$H$30</f>
        <v>43555</v>
      </c>
      <c r="K515" s="537">
        <f>'Information Input'!$J$18</f>
        <v>2019</v>
      </c>
      <c r="L515" s="539" t="s">
        <v>91</v>
      </c>
      <c r="M515" s="540" t="s">
        <v>240</v>
      </c>
      <c r="N515" s="541" t="s">
        <v>240</v>
      </c>
      <c r="O515" s="542" t="s">
        <v>670</v>
      </c>
      <c r="P515" s="537">
        <v>8</v>
      </c>
      <c r="Q515" s="541" t="s">
        <v>148</v>
      </c>
      <c r="R515" s="541" t="s">
        <v>239</v>
      </c>
      <c r="S515" s="543">
        <f>'Report 1'!$AL$18</f>
        <v>0</v>
      </c>
      <c r="T515" s="544">
        <f>'Report 1'!$AL$26</f>
        <v>0</v>
      </c>
      <c r="U515" s="545">
        <f>'Report 1'!$AL$112</f>
        <v>0</v>
      </c>
      <c r="AL515" s="557" t="s">
        <v>669</v>
      </c>
      <c r="AM515" s="558">
        <v>2</v>
      </c>
      <c r="AN515" s="558" t="str">
        <f>'Information Input'!$M$14</f>
        <v xml:space="preserve">      -      </v>
      </c>
      <c r="AO515" s="558" t="s">
        <v>136</v>
      </c>
      <c r="AP515" s="559">
        <f t="shared" si="104"/>
        <v>43556</v>
      </c>
      <c r="AQ515" s="559">
        <f t="shared" si="103"/>
        <v>43646</v>
      </c>
      <c r="AR515" s="559">
        <f>'Information Input'!$H$35</f>
        <v>43555</v>
      </c>
      <c r="AS515" s="558" t="str">
        <f>'Information Input'!$J$22</f>
        <v>Quarterly</v>
      </c>
      <c r="AT515" s="559">
        <f>'Information Input'!$H$30</f>
        <v>43555</v>
      </c>
      <c r="AU515" s="558">
        <f>'Information Input'!$J$18</f>
        <v>2019</v>
      </c>
      <c r="AV515" s="558" t="s">
        <v>94</v>
      </c>
      <c r="AW515" s="558" t="s">
        <v>95</v>
      </c>
      <c r="AX515" s="558" t="s">
        <v>96</v>
      </c>
      <c r="AY515" s="572" t="s">
        <v>674</v>
      </c>
      <c r="AZ515" s="558">
        <v>52</v>
      </c>
      <c r="BA515" s="557" t="s">
        <v>194</v>
      </c>
      <c r="BB515" s="560" t="s">
        <v>239</v>
      </c>
      <c r="BC515" s="569">
        <f>'Report 2'!$O149</f>
        <v>0</v>
      </c>
      <c r="BD515" s="569">
        <f>'Report 2'!$P149</f>
        <v>0</v>
      </c>
      <c r="BE515" s="569">
        <f>'Report 2'!$Q149</f>
        <v>0</v>
      </c>
      <c r="BF515" s="569">
        <f>'Report 2'!$R149</f>
        <v>0</v>
      </c>
      <c r="BG515" s="569">
        <f>'Report 2'!$S149</f>
        <v>0</v>
      </c>
      <c r="BH515" s="569">
        <f>'Report 2'!$T149</f>
        <v>0</v>
      </c>
      <c r="BI515" s="569">
        <f>'Report 2'!$U149</f>
        <v>0</v>
      </c>
      <c r="CC515" s="542" t="s">
        <v>669</v>
      </c>
      <c r="CD515" s="1014" t="s">
        <v>672</v>
      </c>
      <c r="CE515" s="1014" t="str">
        <f>'Information Input'!$M$14</f>
        <v xml:space="preserve">      -      </v>
      </c>
      <c r="CF515" s="551" t="s">
        <v>136</v>
      </c>
      <c r="CG515" s="552">
        <f t="shared" si="99"/>
        <v>43556</v>
      </c>
      <c r="CH515" s="552">
        <f t="shared" si="100"/>
        <v>43646</v>
      </c>
      <c r="CI515" s="552">
        <f>'Information Input'!$H$35</f>
        <v>43555</v>
      </c>
      <c r="CJ515" s="551" t="str">
        <f>'Information Input'!$J$22</f>
        <v>Quarterly</v>
      </c>
      <c r="CK515" s="552">
        <f>'Information Input'!$H$30</f>
        <v>43555</v>
      </c>
      <c r="CL515" s="551">
        <f>'Information Input'!$J$18</f>
        <v>2019</v>
      </c>
      <c r="CM515" s="551" t="s">
        <v>92</v>
      </c>
      <c r="CN515" s="1014" t="s">
        <v>93</v>
      </c>
      <c r="CO515" s="542" t="s">
        <v>91</v>
      </c>
      <c r="CP515" s="542" t="s">
        <v>671</v>
      </c>
      <c r="CQ515" s="551">
        <v>34</v>
      </c>
      <c r="CR515" s="542" t="s">
        <v>176</v>
      </c>
      <c r="CS515" s="542" t="s">
        <v>238</v>
      </c>
      <c r="CT515" s="1015">
        <f>'Report 1'!$I$18</f>
        <v>0</v>
      </c>
      <c r="CU515" s="1016">
        <f>SUMIF('Report 4A'!$G$16:$G$95,$CQ515,'Report 4A'!$Q$16:$Q$95)</f>
        <v>0</v>
      </c>
      <c r="CV515" s="1017">
        <f t="shared" si="105"/>
        <v>0</v>
      </c>
      <c r="CX515" s="557" t="s">
        <v>669</v>
      </c>
      <c r="CY515" s="562" t="s">
        <v>302</v>
      </c>
      <c r="CZ515" s="562" t="str">
        <f>'Information Input'!$M$14</f>
        <v xml:space="preserve">      -      </v>
      </c>
      <c r="DA515" s="559">
        <f>'Information Input'!$H$35</f>
        <v>43555</v>
      </c>
      <c r="DB515" s="562" t="str">
        <f>'Information Input'!$J$22</f>
        <v>Quarterly</v>
      </c>
      <c r="DC515" s="566">
        <f>'Information Input'!$H$30</f>
        <v>43555</v>
      </c>
      <c r="DD515" s="567" t="str">
        <f t="shared" si="107"/>
        <v>201604</v>
      </c>
      <c r="DE515" s="561" t="s">
        <v>96</v>
      </c>
      <c r="DF515" s="561" t="s">
        <v>684</v>
      </c>
      <c r="DG515" s="568">
        <f>'Report 5J'!$AL$108</f>
        <v>0</v>
      </c>
      <c r="DH515" s="569">
        <f>'Report 5J'!$AL$109</f>
        <v>0</v>
      </c>
      <c r="DI515" s="568">
        <f>'Report 5J'!$AL$110</f>
        <v>0</v>
      </c>
      <c r="DJ515" s="568">
        <f>'Report 5J'!$AL$111</f>
        <v>0</v>
      </c>
      <c r="DK515" s="568">
        <f>'Report 5J'!$AL$112</f>
        <v>0</v>
      </c>
      <c r="DL515" s="568">
        <f>'Report 5J'!$AL$113</f>
        <v>0</v>
      </c>
      <c r="DM515" s="568">
        <f>'Report 5J'!$AL$114</f>
        <v>0</v>
      </c>
      <c r="DN515" s="568">
        <f>'Report 5J'!$AL$115</f>
        <v>0</v>
      </c>
      <c r="DO515" s="568">
        <f>'Report 5J'!$AL$116</f>
        <v>0</v>
      </c>
      <c r="DP515" s="568">
        <f>'Report 5J'!$AL$117</f>
        <v>0</v>
      </c>
      <c r="DQ515" s="568">
        <f>'Report 5J'!$AL$118</f>
        <v>0</v>
      </c>
    </row>
    <row r="516" spans="2:121">
      <c r="B516" s="535" t="s">
        <v>669</v>
      </c>
      <c r="C516" s="536">
        <v>1</v>
      </c>
      <c r="D516" s="537" t="str">
        <f>'Information Input'!$M$14</f>
        <v xml:space="preserve">      -      </v>
      </c>
      <c r="E516" s="537" t="s">
        <v>135</v>
      </c>
      <c r="F516" s="538">
        <f t="shared" si="101"/>
        <v>43466</v>
      </c>
      <c r="G516" s="538">
        <f t="shared" si="102"/>
        <v>43555</v>
      </c>
      <c r="H516" s="538">
        <f>'Information Input'!$H$35</f>
        <v>43555</v>
      </c>
      <c r="I516" s="537" t="str">
        <f>'Information Input'!$J$22</f>
        <v>Quarterly</v>
      </c>
      <c r="J516" s="538">
        <f>'Information Input'!$H$30</f>
        <v>43555</v>
      </c>
      <c r="K516" s="537">
        <f>'Information Input'!$J$18</f>
        <v>2019</v>
      </c>
      <c r="L516" s="539" t="s">
        <v>91</v>
      </c>
      <c r="M516" s="540" t="s">
        <v>240</v>
      </c>
      <c r="N516" s="541" t="s">
        <v>240</v>
      </c>
      <c r="O516" s="542" t="s">
        <v>670</v>
      </c>
      <c r="P516" s="537">
        <v>9</v>
      </c>
      <c r="Q516" s="541" t="s">
        <v>149</v>
      </c>
      <c r="R516" s="541" t="s">
        <v>239</v>
      </c>
      <c r="S516" s="543">
        <f>'Report 1'!$AL$18</f>
        <v>0</v>
      </c>
      <c r="T516" s="544">
        <f>'Report 1'!$AL$27</f>
        <v>0</v>
      </c>
      <c r="U516" s="545">
        <f>'Report 1'!$AL$113</f>
        <v>0</v>
      </c>
      <c r="AL516" s="522" t="s">
        <v>669</v>
      </c>
      <c r="AM516" s="517">
        <v>2</v>
      </c>
      <c r="AN516" s="517" t="str">
        <f>'Information Input'!$M$14</f>
        <v xml:space="preserve">      -      </v>
      </c>
      <c r="AO516" s="517" t="s">
        <v>137</v>
      </c>
      <c r="AP516" s="518">
        <f>DATE(AU516,7,1)</f>
        <v>43647</v>
      </c>
      <c r="AQ516" s="518">
        <f>DATE(AU516,9,30)</f>
        <v>43738</v>
      </c>
      <c r="AR516" s="519">
        <f>'Information Input'!$H$35</f>
        <v>43555</v>
      </c>
      <c r="AS516" s="517" t="str">
        <f>'Information Input'!$J$22</f>
        <v>Quarterly</v>
      </c>
      <c r="AT516" s="519">
        <f>'Information Input'!$H$30</f>
        <v>43555</v>
      </c>
      <c r="AU516" s="517">
        <f>'Information Input'!$J$18</f>
        <v>2019</v>
      </c>
      <c r="AV516" s="517" t="s">
        <v>94</v>
      </c>
      <c r="AW516" s="517" t="s">
        <v>95</v>
      </c>
      <c r="AX516" s="528" t="s">
        <v>96</v>
      </c>
      <c r="AY516" s="529" t="s">
        <v>671</v>
      </c>
      <c r="AZ516" s="528">
        <v>11</v>
      </c>
      <c r="BA516" s="530" t="s">
        <v>153</v>
      </c>
      <c r="BB516" s="524" t="s">
        <v>231</v>
      </c>
      <c r="BC516" s="531">
        <f>'Report 2'!$V108</f>
        <v>0</v>
      </c>
      <c r="BD516" s="531">
        <f>'Report 2'!$W108</f>
        <v>0</v>
      </c>
      <c r="BE516" s="531">
        <f>'Report 2'!$X108</f>
        <v>0</v>
      </c>
      <c r="BF516" s="531">
        <f>'Report 2'!$Y108</f>
        <v>0</v>
      </c>
      <c r="BG516" s="531">
        <f>'Report 2'!$Z108</f>
        <v>0</v>
      </c>
      <c r="BH516" s="531">
        <f>'Report 2'!$AA108</f>
        <v>0</v>
      </c>
      <c r="BI516" s="531">
        <f>'Report 2'!$AB108</f>
        <v>0</v>
      </c>
      <c r="CC516" s="542" t="s">
        <v>669</v>
      </c>
      <c r="CD516" s="1014" t="s">
        <v>672</v>
      </c>
      <c r="CE516" s="1014" t="str">
        <f>'Information Input'!$M$14</f>
        <v xml:space="preserve">      -      </v>
      </c>
      <c r="CF516" s="551" t="s">
        <v>136</v>
      </c>
      <c r="CG516" s="552">
        <f t="shared" ref="CG516:CG579" si="108">DATE(CL516,4,1)</f>
        <v>43556</v>
      </c>
      <c r="CH516" s="552">
        <f t="shared" ref="CH516:CH579" si="109">DATE(CL516,6,30)</f>
        <v>43646</v>
      </c>
      <c r="CI516" s="552">
        <f>'Information Input'!$H$35</f>
        <v>43555</v>
      </c>
      <c r="CJ516" s="551" t="str">
        <f>'Information Input'!$J$22</f>
        <v>Quarterly</v>
      </c>
      <c r="CK516" s="552">
        <f>'Information Input'!$H$30</f>
        <v>43555</v>
      </c>
      <c r="CL516" s="551">
        <f>'Information Input'!$J$18</f>
        <v>2019</v>
      </c>
      <c r="CM516" s="551" t="s">
        <v>92</v>
      </c>
      <c r="CN516" s="1014" t="s">
        <v>93</v>
      </c>
      <c r="CO516" s="542" t="s">
        <v>91</v>
      </c>
      <c r="CP516" s="542" t="s">
        <v>671</v>
      </c>
      <c r="CQ516" s="551">
        <v>35</v>
      </c>
      <c r="CR516" s="542" t="s">
        <v>177</v>
      </c>
      <c r="CS516" s="542" t="s">
        <v>235</v>
      </c>
      <c r="CT516" s="1015">
        <f>'Report 1'!$I$18</f>
        <v>0</v>
      </c>
      <c r="CU516" s="1016">
        <f>SUMIF('Report 4A'!$G$16:$G$95,$CQ516,'Report 4A'!$Q$16:$Q$95)</f>
        <v>0</v>
      </c>
      <c r="CV516" s="1017">
        <f t="shared" si="105"/>
        <v>0</v>
      </c>
      <c r="CX516" s="527" t="s">
        <v>669</v>
      </c>
      <c r="CY516" s="517" t="s">
        <v>302</v>
      </c>
      <c r="CZ516" s="517" t="str">
        <f>'Information Input'!$M$14</f>
        <v xml:space="preserve">      -      </v>
      </c>
      <c r="DA516" s="519">
        <f>'Information Input'!$H$35</f>
        <v>43555</v>
      </c>
      <c r="DB516" s="517" t="str">
        <f>'Information Input'!$J$22</f>
        <v>Quarterly</v>
      </c>
      <c r="DC516" s="519">
        <f>'Information Input'!$H$30</f>
        <v>43555</v>
      </c>
      <c r="DD516" s="533" t="str">
        <f t="shared" si="107"/>
        <v>201903</v>
      </c>
      <c r="DE516" s="522" t="s">
        <v>103</v>
      </c>
      <c r="DF516" s="522" t="s">
        <v>684</v>
      </c>
      <c r="DG516" s="525">
        <f>'Report 5J'!$C$161</f>
        <v>0</v>
      </c>
      <c r="DH516" s="531">
        <f>'Report 5J'!$C$162</f>
        <v>0</v>
      </c>
      <c r="DI516" s="525">
        <f>'Report 5J'!$C$163</f>
        <v>0</v>
      </c>
      <c r="DJ516" s="525">
        <f>'Report 5J'!$C$164</f>
        <v>0</v>
      </c>
      <c r="DK516" s="525">
        <f>'Report 5J'!$C$165</f>
        <v>0</v>
      </c>
      <c r="DL516" s="525">
        <f>'Report 5J'!$C$166</f>
        <v>0</v>
      </c>
      <c r="DM516" s="525">
        <f>'Report 5J'!$C$167</f>
        <v>0</v>
      </c>
      <c r="DN516" s="525">
        <f>'Report 5J'!$C$168</f>
        <v>0</v>
      </c>
      <c r="DO516" s="525">
        <f>'Report 5J'!$C$169</f>
        <v>0</v>
      </c>
      <c r="DP516" s="525">
        <f>'Report 5J'!$C$170</f>
        <v>0</v>
      </c>
      <c r="DQ516" s="525">
        <f>'Report 5J'!$C$171</f>
        <v>0</v>
      </c>
    </row>
    <row r="517" spans="2:121">
      <c r="B517" s="535" t="s">
        <v>669</v>
      </c>
      <c r="C517" s="536">
        <v>1</v>
      </c>
      <c r="D517" s="537" t="str">
        <f>'Information Input'!$M$14</f>
        <v xml:space="preserve">      -      </v>
      </c>
      <c r="E517" s="537" t="s">
        <v>135</v>
      </c>
      <c r="F517" s="538">
        <f t="shared" si="101"/>
        <v>43466</v>
      </c>
      <c r="G517" s="538">
        <f t="shared" si="102"/>
        <v>43555</v>
      </c>
      <c r="H517" s="538">
        <f>'Information Input'!$H$35</f>
        <v>43555</v>
      </c>
      <c r="I517" s="537" t="str">
        <f>'Information Input'!$J$22</f>
        <v>Quarterly</v>
      </c>
      <c r="J517" s="538">
        <f>'Information Input'!$H$30</f>
        <v>43555</v>
      </c>
      <c r="K517" s="537">
        <f>'Information Input'!$J$18</f>
        <v>2019</v>
      </c>
      <c r="L517" s="539" t="s">
        <v>91</v>
      </c>
      <c r="M517" s="540" t="s">
        <v>240</v>
      </c>
      <c r="N517" s="541" t="s">
        <v>240</v>
      </c>
      <c r="O517" s="542" t="s">
        <v>674</v>
      </c>
      <c r="P517" s="537">
        <v>10</v>
      </c>
      <c r="Q517" s="541" t="s">
        <v>150</v>
      </c>
      <c r="R517" s="541" t="s">
        <v>239</v>
      </c>
      <c r="S517" s="543">
        <f>'Report 1'!$AL$18</f>
        <v>0</v>
      </c>
      <c r="T517" s="544">
        <f>'Report 1'!$AL$28</f>
        <v>0</v>
      </c>
      <c r="U517" s="545">
        <f>'Report 1'!$AL$114</f>
        <v>0</v>
      </c>
      <c r="AL517" s="546" t="s">
        <v>669</v>
      </c>
      <c r="AM517" s="547">
        <v>2</v>
      </c>
      <c r="AN517" s="547" t="str">
        <f>'Information Input'!$M$14</f>
        <v xml:space="preserve">      -      </v>
      </c>
      <c r="AO517" s="547" t="s">
        <v>137</v>
      </c>
      <c r="AP517" s="538">
        <f t="shared" ref="AP517:AP557" si="110">DATE(AU517,7,1)</f>
        <v>43647</v>
      </c>
      <c r="AQ517" s="538">
        <f t="shared" ref="AQ517:AQ557" si="111">DATE(AU517,9,30)</f>
        <v>43738</v>
      </c>
      <c r="AR517" s="538">
        <f>'Information Input'!$H$35</f>
        <v>43555</v>
      </c>
      <c r="AS517" s="547" t="str">
        <f>'Information Input'!$J$22</f>
        <v>Quarterly</v>
      </c>
      <c r="AT517" s="538">
        <f>'Information Input'!$H$30</f>
        <v>43555</v>
      </c>
      <c r="AU517" s="547">
        <f>'Information Input'!$J$18</f>
        <v>2019</v>
      </c>
      <c r="AV517" s="547" t="s">
        <v>94</v>
      </c>
      <c r="AW517" s="547" t="s">
        <v>95</v>
      </c>
      <c r="AX517" s="547" t="s">
        <v>96</v>
      </c>
      <c r="AY517" s="548" t="s">
        <v>671</v>
      </c>
      <c r="AZ517" s="547">
        <v>12</v>
      </c>
      <c r="BA517" s="549" t="s">
        <v>154</v>
      </c>
      <c r="BB517" s="543" t="s">
        <v>231</v>
      </c>
      <c r="BC517" s="550">
        <f>'Report 2'!$V109</f>
        <v>0</v>
      </c>
      <c r="BD517" s="550">
        <f>'Report 2'!$W109</f>
        <v>0</v>
      </c>
      <c r="BE517" s="550">
        <f>'Report 2'!$X109</f>
        <v>0</v>
      </c>
      <c r="BF517" s="550">
        <f>'Report 2'!$Y109</f>
        <v>0</v>
      </c>
      <c r="BG517" s="550">
        <f>'Report 2'!$Z109</f>
        <v>0</v>
      </c>
      <c r="BH517" s="550">
        <f>'Report 2'!$AA109</f>
        <v>0</v>
      </c>
      <c r="BI517" s="550">
        <f>'Report 2'!$AB109</f>
        <v>0</v>
      </c>
      <c r="CC517" s="542" t="s">
        <v>669</v>
      </c>
      <c r="CD517" s="1014" t="s">
        <v>672</v>
      </c>
      <c r="CE517" s="1014" t="str">
        <f>'Information Input'!$M$14</f>
        <v xml:space="preserve">      -      </v>
      </c>
      <c r="CF517" s="551" t="s">
        <v>136</v>
      </c>
      <c r="CG517" s="552">
        <f t="shared" si="108"/>
        <v>43556</v>
      </c>
      <c r="CH517" s="552">
        <f t="shared" si="109"/>
        <v>43646</v>
      </c>
      <c r="CI517" s="552">
        <f>'Information Input'!$H$35</f>
        <v>43555</v>
      </c>
      <c r="CJ517" s="551" t="str">
        <f>'Information Input'!$J$22</f>
        <v>Quarterly</v>
      </c>
      <c r="CK517" s="552">
        <f>'Information Input'!$H$30</f>
        <v>43555</v>
      </c>
      <c r="CL517" s="551">
        <f>'Information Input'!$J$18</f>
        <v>2019</v>
      </c>
      <c r="CM517" s="551" t="s">
        <v>92</v>
      </c>
      <c r="CN517" s="1014" t="s">
        <v>93</v>
      </c>
      <c r="CO517" s="542" t="s">
        <v>91</v>
      </c>
      <c r="CP517" s="542" t="s">
        <v>671</v>
      </c>
      <c r="CQ517" s="551">
        <v>36</v>
      </c>
      <c r="CR517" s="542" t="s">
        <v>178</v>
      </c>
      <c r="CS517" s="542" t="s">
        <v>235</v>
      </c>
      <c r="CT517" s="1015">
        <f>'Report 1'!$I$18</f>
        <v>0</v>
      </c>
      <c r="CU517" s="1016">
        <f>SUMIF('Report 4A'!$G$16:$G$95,$CQ517,'Report 4A'!$Q$16:$Q$95)</f>
        <v>0</v>
      </c>
      <c r="CV517" s="1017">
        <f t="shared" si="105"/>
        <v>0</v>
      </c>
      <c r="CX517" s="546" t="s">
        <v>669</v>
      </c>
      <c r="CY517" s="537" t="s">
        <v>302</v>
      </c>
      <c r="CZ517" s="537" t="str">
        <f>'Information Input'!$M$14</f>
        <v xml:space="preserve">      -      </v>
      </c>
      <c r="DA517" s="538">
        <f>'Information Input'!$H$35</f>
        <v>43555</v>
      </c>
      <c r="DB517" s="537" t="str">
        <f>'Information Input'!$J$22</f>
        <v>Quarterly</v>
      </c>
      <c r="DC517" s="552">
        <f>'Information Input'!$H$30</f>
        <v>43555</v>
      </c>
      <c r="DD517" s="553" t="str">
        <f t="shared" si="107"/>
        <v>201902</v>
      </c>
      <c r="DE517" s="541" t="s">
        <v>103</v>
      </c>
      <c r="DF517" s="541" t="s">
        <v>684</v>
      </c>
      <c r="DG517" s="544">
        <f>'Report 5J'!$D$161</f>
        <v>0</v>
      </c>
      <c r="DH517" s="550">
        <f>'Report 5J'!$D$162</f>
        <v>0</v>
      </c>
      <c r="DI517" s="544">
        <f>'Report 5J'!$D$163</f>
        <v>0</v>
      </c>
      <c r="DJ517" s="544">
        <f>'Report 5J'!$D$164</f>
        <v>0</v>
      </c>
      <c r="DK517" s="544">
        <f>'Report 5J'!$D$165</f>
        <v>0</v>
      </c>
      <c r="DL517" s="544">
        <f>'Report 5J'!$D$166</f>
        <v>0</v>
      </c>
      <c r="DM517" s="544">
        <f>'Report 5J'!$D$167</f>
        <v>0</v>
      </c>
      <c r="DN517" s="544">
        <f>'Report 5J'!$D$168</f>
        <v>0</v>
      </c>
      <c r="DO517" s="544">
        <f>'Report 5J'!$D$169</f>
        <v>0</v>
      </c>
      <c r="DP517" s="544">
        <f>'Report 5J'!$D$170</f>
        <v>0</v>
      </c>
      <c r="DQ517" s="544">
        <f>'Report 5J'!$D$171</f>
        <v>0</v>
      </c>
    </row>
    <row r="518" spans="2:121">
      <c r="B518" s="535" t="s">
        <v>669</v>
      </c>
      <c r="C518" s="536">
        <v>1</v>
      </c>
      <c r="D518" s="537" t="str">
        <f>'Information Input'!$M$14</f>
        <v xml:space="preserve">      -      </v>
      </c>
      <c r="E518" s="537" t="s">
        <v>135</v>
      </c>
      <c r="F518" s="538">
        <f t="shared" si="101"/>
        <v>43466</v>
      </c>
      <c r="G518" s="538">
        <f t="shared" si="102"/>
        <v>43555</v>
      </c>
      <c r="H518" s="538">
        <f>'Information Input'!$H$35</f>
        <v>43555</v>
      </c>
      <c r="I518" s="537" t="str">
        <f>'Information Input'!$J$22</f>
        <v>Quarterly</v>
      </c>
      <c r="J518" s="538">
        <f>'Information Input'!$H$30</f>
        <v>43555</v>
      </c>
      <c r="K518" s="537">
        <f>'Information Input'!$J$18</f>
        <v>2019</v>
      </c>
      <c r="L518" s="539" t="s">
        <v>91</v>
      </c>
      <c r="M518" s="540" t="s">
        <v>240</v>
      </c>
      <c r="N518" s="541" t="s">
        <v>240</v>
      </c>
      <c r="O518" s="542" t="s">
        <v>671</v>
      </c>
      <c r="P518" s="537">
        <v>11</v>
      </c>
      <c r="Q518" s="541" t="s">
        <v>153</v>
      </c>
      <c r="R518" s="541" t="s">
        <v>231</v>
      </c>
      <c r="S518" s="543">
        <f>'Report 1'!$AL$18</f>
        <v>0</v>
      </c>
      <c r="T518" s="544">
        <f>'Report 1'!$AL$31</f>
        <v>0</v>
      </c>
      <c r="U518" s="545">
        <f>'Report 1'!$AL$117</f>
        <v>0</v>
      </c>
      <c r="AL518" s="546" t="s">
        <v>669</v>
      </c>
      <c r="AM518" s="547">
        <v>2</v>
      </c>
      <c r="AN518" s="547" t="str">
        <f>'Information Input'!$M$14</f>
        <v xml:space="preserve">      -      </v>
      </c>
      <c r="AO518" s="547" t="s">
        <v>137</v>
      </c>
      <c r="AP518" s="538">
        <f t="shared" si="110"/>
        <v>43647</v>
      </c>
      <c r="AQ518" s="538">
        <f t="shared" si="111"/>
        <v>43738</v>
      </c>
      <c r="AR518" s="538">
        <f>'Information Input'!$H$35</f>
        <v>43555</v>
      </c>
      <c r="AS518" s="547" t="str">
        <f>'Information Input'!$J$22</f>
        <v>Quarterly</v>
      </c>
      <c r="AT518" s="538">
        <f>'Information Input'!$H$30</f>
        <v>43555</v>
      </c>
      <c r="AU518" s="547">
        <f>'Information Input'!$J$18</f>
        <v>2019</v>
      </c>
      <c r="AV518" s="547" t="s">
        <v>94</v>
      </c>
      <c r="AW518" s="547" t="s">
        <v>95</v>
      </c>
      <c r="AX518" s="547" t="s">
        <v>96</v>
      </c>
      <c r="AY518" s="548" t="s">
        <v>671</v>
      </c>
      <c r="AZ518" s="547">
        <v>13</v>
      </c>
      <c r="BA518" s="549" t="s">
        <v>155</v>
      </c>
      <c r="BB518" s="543" t="s">
        <v>232</v>
      </c>
      <c r="BC518" s="550">
        <f>'Report 2'!$V110</f>
        <v>0</v>
      </c>
      <c r="BD518" s="550">
        <f>'Report 2'!$W110</f>
        <v>0</v>
      </c>
      <c r="BE518" s="550">
        <f>'Report 2'!$X110</f>
        <v>0</v>
      </c>
      <c r="BF518" s="550">
        <f>'Report 2'!$Y110</f>
        <v>0</v>
      </c>
      <c r="BG518" s="550">
        <f>'Report 2'!$Z110</f>
        <v>0</v>
      </c>
      <c r="BH518" s="550">
        <f>'Report 2'!$AA110</f>
        <v>0</v>
      </c>
      <c r="BI518" s="550">
        <f>'Report 2'!$AB110</f>
        <v>0</v>
      </c>
      <c r="CC518" s="542" t="s">
        <v>669</v>
      </c>
      <c r="CD518" s="1014" t="s">
        <v>672</v>
      </c>
      <c r="CE518" s="1014" t="str">
        <f>'Information Input'!$M$14</f>
        <v xml:space="preserve">      -      </v>
      </c>
      <c r="CF518" s="551" t="s">
        <v>136</v>
      </c>
      <c r="CG518" s="552">
        <f t="shared" si="108"/>
        <v>43556</v>
      </c>
      <c r="CH518" s="552">
        <f t="shared" si="109"/>
        <v>43646</v>
      </c>
      <c r="CI518" s="552">
        <f>'Information Input'!$H$35</f>
        <v>43555</v>
      </c>
      <c r="CJ518" s="551" t="str">
        <f>'Information Input'!$J$22</f>
        <v>Quarterly</v>
      </c>
      <c r="CK518" s="552">
        <f>'Information Input'!$H$30</f>
        <v>43555</v>
      </c>
      <c r="CL518" s="551">
        <f>'Information Input'!$J$18</f>
        <v>2019</v>
      </c>
      <c r="CM518" s="551" t="s">
        <v>92</v>
      </c>
      <c r="CN518" s="1014" t="s">
        <v>93</v>
      </c>
      <c r="CO518" s="542" t="s">
        <v>91</v>
      </c>
      <c r="CP518" s="542" t="s">
        <v>671</v>
      </c>
      <c r="CQ518" s="551">
        <v>37</v>
      </c>
      <c r="CR518" s="542" t="s">
        <v>179</v>
      </c>
      <c r="CS518" s="542" t="s">
        <v>231</v>
      </c>
      <c r="CT518" s="1015">
        <f>'Report 1'!$I$18</f>
        <v>0</v>
      </c>
      <c r="CU518" s="1016">
        <f>SUMIF('Report 4A'!$G$16:$G$95,$CQ518,'Report 4A'!$Q$16:$Q$95)</f>
        <v>0</v>
      </c>
      <c r="CV518" s="1017">
        <f t="shared" si="105"/>
        <v>0</v>
      </c>
      <c r="CX518" s="546" t="s">
        <v>669</v>
      </c>
      <c r="CY518" s="537" t="s">
        <v>302</v>
      </c>
      <c r="CZ518" s="537" t="str">
        <f>'Information Input'!$M$14</f>
        <v xml:space="preserve">      -      </v>
      </c>
      <c r="DA518" s="538">
        <f>'Information Input'!$H$35</f>
        <v>43555</v>
      </c>
      <c r="DB518" s="537" t="str">
        <f>'Information Input'!$J$22</f>
        <v>Quarterly</v>
      </c>
      <c r="DC518" s="552">
        <f>'Information Input'!$H$30</f>
        <v>43555</v>
      </c>
      <c r="DD518" s="553" t="str">
        <f t="shared" si="107"/>
        <v>201901</v>
      </c>
      <c r="DE518" s="541" t="s">
        <v>103</v>
      </c>
      <c r="DF518" s="541" t="s">
        <v>684</v>
      </c>
      <c r="DG518" s="544">
        <f>'Report 5J'!$E$161</f>
        <v>0</v>
      </c>
      <c r="DH518" s="550">
        <f>'Report 5J'!$E$162</f>
        <v>0</v>
      </c>
      <c r="DI518" s="544">
        <f>'Report 5J'!$E$163</f>
        <v>0</v>
      </c>
      <c r="DJ518" s="544">
        <f>'Report 5J'!$E$164</f>
        <v>0</v>
      </c>
      <c r="DK518" s="544">
        <f>'Report 5J'!$E$165</f>
        <v>0</v>
      </c>
      <c r="DL518" s="544">
        <f>'Report 5J'!$E$166</f>
        <v>0</v>
      </c>
      <c r="DM518" s="544">
        <f>'Report 5J'!$E$167</f>
        <v>0</v>
      </c>
      <c r="DN518" s="544">
        <f>'Report 5J'!$E$168</f>
        <v>0</v>
      </c>
      <c r="DO518" s="544">
        <f>'Report 5J'!$E$169</f>
        <v>0</v>
      </c>
      <c r="DP518" s="544">
        <f>'Report 5J'!$E$170</f>
        <v>0</v>
      </c>
      <c r="DQ518" s="544">
        <f>'Report 5J'!$E$171</f>
        <v>0</v>
      </c>
    </row>
    <row r="519" spans="2:121">
      <c r="B519" s="535" t="s">
        <v>669</v>
      </c>
      <c r="C519" s="536">
        <v>1</v>
      </c>
      <c r="D519" s="537" t="str">
        <f>'Information Input'!$M$14</f>
        <v xml:space="preserve">      -      </v>
      </c>
      <c r="E519" s="537" t="s">
        <v>135</v>
      </c>
      <c r="F519" s="538">
        <f t="shared" si="101"/>
        <v>43466</v>
      </c>
      <c r="G519" s="538">
        <f t="shared" si="102"/>
        <v>43555</v>
      </c>
      <c r="H519" s="538">
        <f>'Information Input'!$H$35</f>
        <v>43555</v>
      </c>
      <c r="I519" s="537" t="str">
        <f>'Information Input'!$J$22</f>
        <v>Quarterly</v>
      </c>
      <c r="J519" s="538">
        <f>'Information Input'!$H$30</f>
        <v>43555</v>
      </c>
      <c r="K519" s="537">
        <f>'Information Input'!$J$18</f>
        <v>2019</v>
      </c>
      <c r="L519" s="539" t="s">
        <v>91</v>
      </c>
      <c r="M519" s="540" t="s">
        <v>240</v>
      </c>
      <c r="N519" s="541" t="s">
        <v>240</v>
      </c>
      <c r="O519" s="542" t="s">
        <v>671</v>
      </c>
      <c r="P519" s="537">
        <v>12</v>
      </c>
      <c r="Q519" s="541" t="s">
        <v>154</v>
      </c>
      <c r="R519" s="541" t="s">
        <v>231</v>
      </c>
      <c r="S519" s="543">
        <f>'Report 1'!$AL$18</f>
        <v>0</v>
      </c>
      <c r="T519" s="544">
        <f>'Report 1'!$AL$32</f>
        <v>0</v>
      </c>
      <c r="U519" s="545">
        <f>'Report 1'!$AL$118</f>
        <v>0</v>
      </c>
      <c r="AL519" s="546" t="s">
        <v>669</v>
      </c>
      <c r="AM519" s="547">
        <v>2</v>
      </c>
      <c r="AN519" s="547" t="str">
        <f>'Information Input'!$M$14</f>
        <v xml:space="preserve">      -      </v>
      </c>
      <c r="AO519" s="547" t="s">
        <v>137</v>
      </c>
      <c r="AP519" s="538">
        <f t="shared" si="110"/>
        <v>43647</v>
      </c>
      <c r="AQ519" s="538">
        <f t="shared" si="111"/>
        <v>43738</v>
      </c>
      <c r="AR519" s="538">
        <f>'Information Input'!$H$35</f>
        <v>43555</v>
      </c>
      <c r="AS519" s="547" t="str">
        <f>'Information Input'!$J$22</f>
        <v>Quarterly</v>
      </c>
      <c r="AT519" s="538">
        <f>'Information Input'!$H$30</f>
        <v>43555</v>
      </c>
      <c r="AU519" s="547">
        <f>'Information Input'!$J$18</f>
        <v>2019</v>
      </c>
      <c r="AV519" s="547" t="s">
        <v>94</v>
      </c>
      <c r="AW519" s="547" t="s">
        <v>95</v>
      </c>
      <c r="AX519" s="547" t="s">
        <v>96</v>
      </c>
      <c r="AY519" s="548" t="s">
        <v>671</v>
      </c>
      <c r="AZ519" s="547">
        <v>14</v>
      </c>
      <c r="BA519" s="549" t="s">
        <v>156</v>
      </c>
      <c r="BB519" s="543" t="s">
        <v>233</v>
      </c>
      <c r="BC519" s="550">
        <f>'Report 2'!$V111</f>
        <v>0</v>
      </c>
      <c r="BD519" s="550">
        <f>'Report 2'!$W111</f>
        <v>0</v>
      </c>
      <c r="BE519" s="550">
        <f>'Report 2'!$X111</f>
        <v>0</v>
      </c>
      <c r="BF519" s="550">
        <f>'Report 2'!$Y111</f>
        <v>0</v>
      </c>
      <c r="BG519" s="550">
        <f>'Report 2'!$Z111</f>
        <v>0</v>
      </c>
      <c r="BH519" s="550">
        <f>'Report 2'!$AA111</f>
        <v>0</v>
      </c>
      <c r="BI519" s="550">
        <f>'Report 2'!$AB111</f>
        <v>0</v>
      </c>
      <c r="CC519" s="542" t="s">
        <v>669</v>
      </c>
      <c r="CD519" s="1014" t="s">
        <v>672</v>
      </c>
      <c r="CE519" s="1014" t="str">
        <f>'Information Input'!$M$14</f>
        <v xml:space="preserve">      -      </v>
      </c>
      <c r="CF519" s="551" t="s">
        <v>136</v>
      </c>
      <c r="CG519" s="552">
        <f t="shared" si="108"/>
        <v>43556</v>
      </c>
      <c r="CH519" s="552">
        <f t="shared" si="109"/>
        <v>43646</v>
      </c>
      <c r="CI519" s="552">
        <f>'Information Input'!$H$35</f>
        <v>43555</v>
      </c>
      <c r="CJ519" s="551" t="str">
        <f>'Information Input'!$J$22</f>
        <v>Quarterly</v>
      </c>
      <c r="CK519" s="552">
        <f>'Information Input'!$H$30</f>
        <v>43555</v>
      </c>
      <c r="CL519" s="551">
        <f>'Information Input'!$J$18</f>
        <v>2019</v>
      </c>
      <c r="CM519" s="551" t="s">
        <v>92</v>
      </c>
      <c r="CN519" s="1014" t="s">
        <v>93</v>
      </c>
      <c r="CO519" s="542" t="s">
        <v>91</v>
      </c>
      <c r="CP519" s="542" t="s">
        <v>671</v>
      </c>
      <c r="CQ519" s="551">
        <v>38</v>
      </c>
      <c r="CR519" s="542" t="s">
        <v>180</v>
      </c>
      <c r="CS519" s="542" t="s">
        <v>233</v>
      </c>
      <c r="CT519" s="1015">
        <f>'Report 1'!$I$18</f>
        <v>0</v>
      </c>
      <c r="CU519" s="1016">
        <f>SUMIF('Report 4A'!$G$16:$G$95,$CQ519,'Report 4A'!$Q$16:$Q$95)</f>
        <v>0</v>
      </c>
      <c r="CV519" s="1017">
        <f t="shared" si="105"/>
        <v>0</v>
      </c>
      <c r="CX519" s="546" t="s">
        <v>669</v>
      </c>
      <c r="CY519" s="537" t="s">
        <v>302</v>
      </c>
      <c r="CZ519" s="537" t="str">
        <f>'Information Input'!$M$14</f>
        <v xml:space="preserve">      -      </v>
      </c>
      <c r="DA519" s="538">
        <f>'Information Input'!$H$35</f>
        <v>43555</v>
      </c>
      <c r="DB519" s="537" t="str">
        <f>'Information Input'!$J$22</f>
        <v>Quarterly</v>
      </c>
      <c r="DC519" s="552">
        <f>'Information Input'!$H$30</f>
        <v>43555</v>
      </c>
      <c r="DD519" s="553" t="str">
        <f t="shared" si="107"/>
        <v>201812</v>
      </c>
      <c r="DE519" s="541" t="s">
        <v>103</v>
      </c>
      <c r="DF519" s="541" t="s">
        <v>684</v>
      </c>
      <c r="DG519" s="544">
        <f>'Report 5J'!$F$161</f>
        <v>0</v>
      </c>
      <c r="DH519" s="550">
        <f>'Report 5J'!$F$162</f>
        <v>0</v>
      </c>
      <c r="DI519" s="544">
        <f>'Report 5J'!$F$163</f>
        <v>0</v>
      </c>
      <c r="DJ519" s="544">
        <f>'Report 5J'!$F$164</f>
        <v>0</v>
      </c>
      <c r="DK519" s="544">
        <f>'Report 5J'!$F$165</f>
        <v>0</v>
      </c>
      <c r="DL519" s="544">
        <f>'Report 5J'!$F$166</f>
        <v>0</v>
      </c>
      <c r="DM519" s="544">
        <f>'Report 5J'!$F$167</f>
        <v>0</v>
      </c>
      <c r="DN519" s="544">
        <f>'Report 5J'!$F$168</f>
        <v>0</v>
      </c>
      <c r="DO519" s="544">
        <f>'Report 5J'!$F$169</f>
        <v>0</v>
      </c>
      <c r="DP519" s="544">
        <f>'Report 5J'!$F$170</f>
        <v>0</v>
      </c>
      <c r="DQ519" s="544">
        <f>'Report 5J'!$F$171</f>
        <v>0</v>
      </c>
    </row>
    <row r="520" spans="2:121">
      <c r="B520" s="535" t="s">
        <v>669</v>
      </c>
      <c r="C520" s="536">
        <v>1</v>
      </c>
      <c r="D520" s="537" t="str">
        <f>'Information Input'!$M$14</f>
        <v xml:space="preserve">      -      </v>
      </c>
      <c r="E520" s="537" t="s">
        <v>135</v>
      </c>
      <c r="F520" s="538">
        <f t="shared" si="101"/>
        <v>43466</v>
      </c>
      <c r="G520" s="538">
        <f t="shared" si="102"/>
        <v>43555</v>
      </c>
      <c r="H520" s="538">
        <f>'Information Input'!$H$35</f>
        <v>43555</v>
      </c>
      <c r="I520" s="537" t="str">
        <f>'Information Input'!$J$22</f>
        <v>Quarterly</v>
      </c>
      <c r="J520" s="538">
        <f>'Information Input'!$H$30</f>
        <v>43555</v>
      </c>
      <c r="K520" s="537">
        <f>'Information Input'!$J$18</f>
        <v>2019</v>
      </c>
      <c r="L520" s="539" t="s">
        <v>91</v>
      </c>
      <c r="M520" s="540" t="s">
        <v>240</v>
      </c>
      <c r="N520" s="541" t="s">
        <v>240</v>
      </c>
      <c r="O520" s="542" t="s">
        <v>671</v>
      </c>
      <c r="P520" s="537">
        <v>13</v>
      </c>
      <c r="Q520" s="541" t="s">
        <v>155</v>
      </c>
      <c r="R520" s="541" t="s">
        <v>232</v>
      </c>
      <c r="S520" s="543">
        <f>'Report 1'!$AL$18</f>
        <v>0</v>
      </c>
      <c r="T520" s="544">
        <f>'Report 1'!$AL$33</f>
        <v>0</v>
      </c>
      <c r="U520" s="545">
        <f>'Report 1'!$AL$119</f>
        <v>0</v>
      </c>
      <c r="AL520" s="546" t="s">
        <v>669</v>
      </c>
      <c r="AM520" s="547">
        <v>2</v>
      </c>
      <c r="AN520" s="547" t="str">
        <f>'Information Input'!$M$14</f>
        <v xml:space="preserve">      -      </v>
      </c>
      <c r="AO520" s="547" t="s">
        <v>137</v>
      </c>
      <c r="AP520" s="538">
        <f t="shared" si="110"/>
        <v>43647</v>
      </c>
      <c r="AQ520" s="538">
        <f t="shared" si="111"/>
        <v>43738</v>
      </c>
      <c r="AR520" s="538">
        <f>'Information Input'!$H$35</f>
        <v>43555</v>
      </c>
      <c r="AS520" s="547" t="str">
        <f>'Information Input'!$J$22</f>
        <v>Quarterly</v>
      </c>
      <c r="AT520" s="538">
        <f>'Information Input'!$H$30</f>
        <v>43555</v>
      </c>
      <c r="AU520" s="547">
        <f>'Information Input'!$J$18</f>
        <v>2019</v>
      </c>
      <c r="AV520" s="547" t="s">
        <v>94</v>
      </c>
      <c r="AW520" s="547" t="s">
        <v>95</v>
      </c>
      <c r="AX520" s="547" t="s">
        <v>96</v>
      </c>
      <c r="AY520" s="548" t="s">
        <v>671</v>
      </c>
      <c r="AZ520" s="547">
        <v>15</v>
      </c>
      <c r="BA520" s="549" t="s">
        <v>157</v>
      </c>
      <c r="BB520" s="543" t="s">
        <v>234</v>
      </c>
      <c r="BC520" s="550">
        <f>'Report 2'!$V112</f>
        <v>0</v>
      </c>
      <c r="BD520" s="550">
        <f>'Report 2'!$W112</f>
        <v>0</v>
      </c>
      <c r="BE520" s="550">
        <f>'Report 2'!$X112</f>
        <v>0</v>
      </c>
      <c r="BF520" s="550">
        <f>'Report 2'!$Y112</f>
        <v>0</v>
      </c>
      <c r="BG520" s="550">
        <f>'Report 2'!$Z112</f>
        <v>0</v>
      </c>
      <c r="BH520" s="550">
        <f>'Report 2'!$AA112</f>
        <v>0</v>
      </c>
      <c r="BI520" s="550">
        <f>'Report 2'!$AB112</f>
        <v>0</v>
      </c>
      <c r="CC520" s="542" t="s">
        <v>669</v>
      </c>
      <c r="CD520" s="1014" t="s">
        <v>672</v>
      </c>
      <c r="CE520" s="1014" t="str">
        <f>'Information Input'!$M$14</f>
        <v xml:space="preserve">      -      </v>
      </c>
      <c r="CF520" s="551" t="s">
        <v>136</v>
      </c>
      <c r="CG520" s="552">
        <f t="shared" si="108"/>
        <v>43556</v>
      </c>
      <c r="CH520" s="552">
        <f t="shared" si="109"/>
        <v>43646</v>
      </c>
      <c r="CI520" s="552">
        <f>'Information Input'!$H$35</f>
        <v>43555</v>
      </c>
      <c r="CJ520" s="551" t="str">
        <f>'Information Input'!$J$22</f>
        <v>Quarterly</v>
      </c>
      <c r="CK520" s="552">
        <f>'Information Input'!$H$30</f>
        <v>43555</v>
      </c>
      <c r="CL520" s="551">
        <f>'Information Input'!$J$18</f>
        <v>2019</v>
      </c>
      <c r="CM520" s="551" t="s">
        <v>92</v>
      </c>
      <c r="CN520" s="1014" t="s">
        <v>93</v>
      </c>
      <c r="CO520" s="542" t="s">
        <v>91</v>
      </c>
      <c r="CP520" s="542" t="s">
        <v>671</v>
      </c>
      <c r="CQ520" s="551">
        <v>39</v>
      </c>
      <c r="CR520" s="542" t="s">
        <v>181</v>
      </c>
      <c r="CS520" s="542" t="s">
        <v>233</v>
      </c>
      <c r="CT520" s="1015">
        <f>'Report 1'!$I$18</f>
        <v>0</v>
      </c>
      <c r="CU520" s="1016">
        <f>SUMIF('Report 4A'!$G$16:$G$95,$CQ520,'Report 4A'!$Q$16:$Q$95)</f>
        <v>0</v>
      </c>
      <c r="CV520" s="1017">
        <f t="shared" si="105"/>
        <v>0</v>
      </c>
      <c r="CX520" s="546" t="s">
        <v>669</v>
      </c>
      <c r="CY520" s="537" t="s">
        <v>302</v>
      </c>
      <c r="CZ520" s="537" t="str">
        <f>'Information Input'!$M$14</f>
        <v xml:space="preserve">      -      </v>
      </c>
      <c r="DA520" s="538">
        <f>'Information Input'!$H$35</f>
        <v>43555</v>
      </c>
      <c r="DB520" s="537" t="str">
        <f>'Information Input'!$J$22</f>
        <v>Quarterly</v>
      </c>
      <c r="DC520" s="552">
        <f>'Information Input'!$H$30</f>
        <v>43555</v>
      </c>
      <c r="DD520" s="553" t="str">
        <f t="shared" si="107"/>
        <v>201811</v>
      </c>
      <c r="DE520" s="541" t="s">
        <v>103</v>
      </c>
      <c r="DF520" s="541" t="s">
        <v>684</v>
      </c>
      <c r="DG520" s="544">
        <f>'Report 5J'!$G$161</f>
        <v>0</v>
      </c>
      <c r="DH520" s="550">
        <f>'Report 5J'!$G$162</f>
        <v>0</v>
      </c>
      <c r="DI520" s="544">
        <f>'Report 5J'!$G$163</f>
        <v>0</v>
      </c>
      <c r="DJ520" s="544">
        <f>'Report 5J'!$G$164</f>
        <v>0</v>
      </c>
      <c r="DK520" s="544">
        <f>'Report 5J'!$G$165</f>
        <v>0</v>
      </c>
      <c r="DL520" s="544">
        <f>'Report 5J'!$G$166</f>
        <v>0</v>
      </c>
      <c r="DM520" s="544">
        <f>'Report 5J'!$G$167</f>
        <v>0</v>
      </c>
      <c r="DN520" s="544">
        <f>'Report 5J'!$G$168</f>
        <v>0</v>
      </c>
      <c r="DO520" s="544">
        <f>'Report 5J'!$G$169</f>
        <v>0</v>
      </c>
      <c r="DP520" s="544">
        <f>'Report 5J'!$G$170</f>
        <v>0</v>
      </c>
      <c r="DQ520" s="544">
        <f>'Report 5J'!$G$171</f>
        <v>0</v>
      </c>
    </row>
    <row r="521" spans="2:121">
      <c r="B521" s="535" t="s">
        <v>669</v>
      </c>
      <c r="C521" s="536">
        <v>1</v>
      </c>
      <c r="D521" s="537" t="str">
        <f>'Information Input'!$M$14</f>
        <v xml:space="preserve">      -      </v>
      </c>
      <c r="E521" s="537" t="s">
        <v>135</v>
      </c>
      <c r="F521" s="538">
        <f t="shared" si="101"/>
        <v>43466</v>
      </c>
      <c r="G521" s="538">
        <f t="shared" si="102"/>
        <v>43555</v>
      </c>
      <c r="H521" s="538">
        <f>'Information Input'!$H$35</f>
        <v>43555</v>
      </c>
      <c r="I521" s="537" t="str">
        <f>'Information Input'!$J$22</f>
        <v>Quarterly</v>
      </c>
      <c r="J521" s="538">
        <f>'Information Input'!$H$30</f>
        <v>43555</v>
      </c>
      <c r="K521" s="537">
        <f>'Information Input'!$J$18</f>
        <v>2019</v>
      </c>
      <c r="L521" s="539" t="s">
        <v>91</v>
      </c>
      <c r="M521" s="540" t="s">
        <v>240</v>
      </c>
      <c r="N521" s="541" t="s">
        <v>240</v>
      </c>
      <c r="O521" s="542" t="s">
        <v>671</v>
      </c>
      <c r="P521" s="537">
        <v>14</v>
      </c>
      <c r="Q521" s="541" t="s">
        <v>156</v>
      </c>
      <c r="R521" s="541" t="s">
        <v>233</v>
      </c>
      <c r="S521" s="543">
        <f>'Report 1'!$AL$18</f>
        <v>0</v>
      </c>
      <c r="T521" s="544">
        <f>'Report 1'!$AL$34</f>
        <v>0</v>
      </c>
      <c r="U521" s="545">
        <f>'Report 1'!$AL$120</f>
        <v>0</v>
      </c>
      <c r="AL521" s="546" t="s">
        <v>669</v>
      </c>
      <c r="AM521" s="547">
        <v>2</v>
      </c>
      <c r="AN521" s="547" t="str">
        <f>'Information Input'!$M$14</f>
        <v xml:space="preserve">      -      </v>
      </c>
      <c r="AO521" s="547" t="s">
        <v>137</v>
      </c>
      <c r="AP521" s="538">
        <f t="shared" si="110"/>
        <v>43647</v>
      </c>
      <c r="AQ521" s="538">
        <f t="shared" si="111"/>
        <v>43738</v>
      </c>
      <c r="AR521" s="538">
        <f>'Information Input'!$H$35</f>
        <v>43555</v>
      </c>
      <c r="AS521" s="547" t="str">
        <f>'Information Input'!$J$22</f>
        <v>Quarterly</v>
      </c>
      <c r="AT521" s="538">
        <f>'Information Input'!$H$30</f>
        <v>43555</v>
      </c>
      <c r="AU521" s="547">
        <f>'Information Input'!$J$18</f>
        <v>2019</v>
      </c>
      <c r="AV521" s="547" t="s">
        <v>94</v>
      </c>
      <c r="AW521" s="547" t="s">
        <v>95</v>
      </c>
      <c r="AX521" s="547" t="s">
        <v>96</v>
      </c>
      <c r="AY521" s="548" t="s">
        <v>671</v>
      </c>
      <c r="AZ521" s="547">
        <v>16</v>
      </c>
      <c r="BA521" s="549" t="s">
        <v>158</v>
      </c>
      <c r="BB521" s="543" t="s">
        <v>235</v>
      </c>
      <c r="BC521" s="550">
        <f>'Report 2'!$V113</f>
        <v>0</v>
      </c>
      <c r="BD521" s="550">
        <f>'Report 2'!$W113</f>
        <v>0</v>
      </c>
      <c r="BE521" s="550">
        <f>'Report 2'!$X113</f>
        <v>0</v>
      </c>
      <c r="BF521" s="550">
        <f>'Report 2'!$Y113</f>
        <v>0</v>
      </c>
      <c r="BG521" s="550">
        <f>'Report 2'!$Z113</f>
        <v>0</v>
      </c>
      <c r="BH521" s="550">
        <f>'Report 2'!$AA113</f>
        <v>0</v>
      </c>
      <c r="BI521" s="550">
        <f>'Report 2'!$AB113</f>
        <v>0</v>
      </c>
      <c r="CC521" s="542" t="s">
        <v>669</v>
      </c>
      <c r="CD521" s="1014" t="s">
        <v>672</v>
      </c>
      <c r="CE521" s="1014" t="str">
        <f>'Information Input'!$M$14</f>
        <v xml:space="preserve">      -      </v>
      </c>
      <c r="CF521" s="551" t="s">
        <v>136</v>
      </c>
      <c r="CG521" s="552">
        <f t="shared" si="108"/>
        <v>43556</v>
      </c>
      <c r="CH521" s="552">
        <f t="shared" si="109"/>
        <v>43646</v>
      </c>
      <c r="CI521" s="552">
        <f>'Information Input'!$H$35</f>
        <v>43555</v>
      </c>
      <c r="CJ521" s="551" t="str">
        <f>'Information Input'!$J$22</f>
        <v>Quarterly</v>
      </c>
      <c r="CK521" s="552">
        <f>'Information Input'!$H$30</f>
        <v>43555</v>
      </c>
      <c r="CL521" s="551">
        <f>'Information Input'!$J$18</f>
        <v>2019</v>
      </c>
      <c r="CM521" s="551" t="s">
        <v>92</v>
      </c>
      <c r="CN521" s="1014" t="s">
        <v>93</v>
      </c>
      <c r="CO521" s="542" t="s">
        <v>91</v>
      </c>
      <c r="CP521" s="542" t="s">
        <v>671</v>
      </c>
      <c r="CQ521" s="551">
        <v>40</v>
      </c>
      <c r="CR521" s="542" t="s">
        <v>182</v>
      </c>
      <c r="CS521" s="542" t="s">
        <v>238</v>
      </c>
      <c r="CT521" s="1015">
        <f>'Report 1'!$I$18</f>
        <v>0</v>
      </c>
      <c r="CU521" s="1016">
        <f>SUMIF('Report 4A'!$G$16:$G$95,$CQ521,'Report 4A'!$Q$16:$Q$95)</f>
        <v>0</v>
      </c>
      <c r="CV521" s="1017">
        <f t="shared" si="105"/>
        <v>0</v>
      </c>
      <c r="CX521" s="546" t="s">
        <v>669</v>
      </c>
      <c r="CY521" s="537" t="s">
        <v>302</v>
      </c>
      <c r="CZ521" s="537" t="str">
        <f>'Information Input'!$M$14</f>
        <v xml:space="preserve">      -      </v>
      </c>
      <c r="DA521" s="538">
        <f>'Information Input'!$H$35</f>
        <v>43555</v>
      </c>
      <c r="DB521" s="537" t="str">
        <f>'Information Input'!$J$22</f>
        <v>Quarterly</v>
      </c>
      <c r="DC521" s="552">
        <f>'Information Input'!$H$30</f>
        <v>43555</v>
      </c>
      <c r="DD521" s="553" t="str">
        <f t="shared" si="107"/>
        <v>201810</v>
      </c>
      <c r="DE521" s="541" t="s">
        <v>103</v>
      </c>
      <c r="DF521" s="541" t="s">
        <v>684</v>
      </c>
      <c r="DG521" s="544">
        <f>'Report 5J'!$H$161</f>
        <v>0</v>
      </c>
      <c r="DH521" s="550">
        <f>'Report 5J'!$H$162</f>
        <v>0</v>
      </c>
      <c r="DI521" s="544">
        <f>'Report 5J'!$H$163</f>
        <v>0</v>
      </c>
      <c r="DJ521" s="544">
        <f>'Report 5J'!$H$164</f>
        <v>0</v>
      </c>
      <c r="DK521" s="544">
        <f>'Report 5J'!$H$165</f>
        <v>0</v>
      </c>
      <c r="DL521" s="544">
        <f>'Report 5J'!$H$166</f>
        <v>0</v>
      </c>
      <c r="DM521" s="544">
        <f>'Report 5J'!$H$167</f>
        <v>0</v>
      </c>
      <c r="DN521" s="544">
        <f>'Report 5J'!$H$168</f>
        <v>0</v>
      </c>
      <c r="DO521" s="544">
        <f>'Report 5J'!$H$169</f>
        <v>0</v>
      </c>
      <c r="DP521" s="544">
        <f>'Report 5J'!$H$170</f>
        <v>0</v>
      </c>
      <c r="DQ521" s="544">
        <f>'Report 5J'!$H$171</f>
        <v>0</v>
      </c>
    </row>
    <row r="522" spans="2:121">
      <c r="B522" s="535" t="s">
        <v>669</v>
      </c>
      <c r="C522" s="536">
        <v>1</v>
      </c>
      <c r="D522" s="537" t="str">
        <f>'Information Input'!$M$14</f>
        <v xml:space="preserve">      -      </v>
      </c>
      <c r="E522" s="537" t="s">
        <v>135</v>
      </c>
      <c r="F522" s="538">
        <f t="shared" si="101"/>
        <v>43466</v>
      </c>
      <c r="G522" s="538">
        <f t="shared" si="102"/>
        <v>43555</v>
      </c>
      <c r="H522" s="538">
        <f>'Information Input'!$H$35</f>
        <v>43555</v>
      </c>
      <c r="I522" s="537" t="str">
        <f>'Information Input'!$J$22</f>
        <v>Quarterly</v>
      </c>
      <c r="J522" s="538">
        <f>'Information Input'!$H$30</f>
        <v>43555</v>
      </c>
      <c r="K522" s="537">
        <f>'Information Input'!$J$18</f>
        <v>2019</v>
      </c>
      <c r="L522" s="539" t="s">
        <v>91</v>
      </c>
      <c r="M522" s="540" t="s">
        <v>240</v>
      </c>
      <c r="N522" s="541" t="s">
        <v>240</v>
      </c>
      <c r="O522" s="542" t="s">
        <v>671</v>
      </c>
      <c r="P522" s="537">
        <v>15</v>
      </c>
      <c r="Q522" s="541" t="s">
        <v>157</v>
      </c>
      <c r="R522" s="541" t="s">
        <v>234</v>
      </c>
      <c r="S522" s="543">
        <f>'Report 1'!$AL$18</f>
        <v>0</v>
      </c>
      <c r="T522" s="544">
        <f>'Report 1'!$AL$35</f>
        <v>0</v>
      </c>
      <c r="U522" s="545">
        <f>'Report 1'!$AL$121</f>
        <v>0</v>
      </c>
      <c r="AL522" s="546" t="s">
        <v>669</v>
      </c>
      <c r="AM522" s="547">
        <v>2</v>
      </c>
      <c r="AN522" s="547" t="str">
        <f>'Information Input'!$M$14</f>
        <v xml:space="preserve">      -      </v>
      </c>
      <c r="AO522" s="547" t="s">
        <v>137</v>
      </c>
      <c r="AP522" s="538">
        <f t="shared" si="110"/>
        <v>43647</v>
      </c>
      <c r="AQ522" s="538">
        <f t="shared" si="111"/>
        <v>43738</v>
      </c>
      <c r="AR522" s="538">
        <f>'Information Input'!$H$35</f>
        <v>43555</v>
      </c>
      <c r="AS522" s="547" t="str">
        <f>'Information Input'!$J$22</f>
        <v>Quarterly</v>
      </c>
      <c r="AT522" s="538">
        <f>'Information Input'!$H$30</f>
        <v>43555</v>
      </c>
      <c r="AU522" s="547">
        <f>'Information Input'!$J$18</f>
        <v>2019</v>
      </c>
      <c r="AV522" s="547" t="s">
        <v>94</v>
      </c>
      <c r="AW522" s="547" t="s">
        <v>95</v>
      </c>
      <c r="AX522" s="547" t="s">
        <v>96</v>
      </c>
      <c r="AY522" s="548" t="s">
        <v>671</v>
      </c>
      <c r="AZ522" s="547">
        <v>17</v>
      </c>
      <c r="BA522" s="549" t="s">
        <v>159</v>
      </c>
      <c r="BB522" s="543" t="s">
        <v>235</v>
      </c>
      <c r="BC522" s="550">
        <f>'Report 2'!$V114</f>
        <v>0</v>
      </c>
      <c r="BD522" s="550">
        <f>'Report 2'!$W114</f>
        <v>0</v>
      </c>
      <c r="BE522" s="550">
        <f>'Report 2'!$X114</f>
        <v>0</v>
      </c>
      <c r="BF522" s="550">
        <f>'Report 2'!$Y114</f>
        <v>0</v>
      </c>
      <c r="BG522" s="550">
        <f>'Report 2'!$Z114</f>
        <v>0</v>
      </c>
      <c r="BH522" s="550">
        <f>'Report 2'!$AA114</f>
        <v>0</v>
      </c>
      <c r="BI522" s="550">
        <f>'Report 2'!$AB114</f>
        <v>0</v>
      </c>
      <c r="CC522" s="542" t="s">
        <v>669</v>
      </c>
      <c r="CD522" s="1014" t="s">
        <v>672</v>
      </c>
      <c r="CE522" s="1014" t="str">
        <f>'Information Input'!$M$14</f>
        <v xml:space="preserve">      -      </v>
      </c>
      <c r="CF522" s="551" t="s">
        <v>136</v>
      </c>
      <c r="CG522" s="552">
        <f t="shared" si="108"/>
        <v>43556</v>
      </c>
      <c r="CH522" s="552">
        <f t="shared" si="109"/>
        <v>43646</v>
      </c>
      <c r="CI522" s="552">
        <f>'Information Input'!$H$35</f>
        <v>43555</v>
      </c>
      <c r="CJ522" s="551" t="str">
        <f>'Information Input'!$J$22</f>
        <v>Quarterly</v>
      </c>
      <c r="CK522" s="552">
        <f>'Information Input'!$H$30</f>
        <v>43555</v>
      </c>
      <c r="CL522" s="551">
        <f>'Information Input'!$J$18</f>
        <v>2019</v>
      </c>
      <c r="CM522" s="551" t="s">
        <v>92</v>
      </c>
      <c r="CN522" s="1014" t="s">
        <v>93</v>
      </c>
      <c r="CO522" s="542" t="s">
        <v>91</v>
      </c>
      <c r="CP522" s="542" t="s">
        <v>671</v>
      </c>
      <c r="CQ522" s="551">
        <v>41</v>
      </c>
      <c r="CR522" s="542" t="s">
        <v>183</v>
      </c>
      <c r="CS522" s="542" t="s">
        <v>238</v>
      </c>
      <c r="CT522" s="1015">
        <f>'Report 1'!$I$18</f>
        <v>0</v>
      </c>
      <c r="CU522" s="1016">
        <f>SUMIF('Report 4A'!$G$16:$G$95,$CQ522,'Report 4A'!$Q$16:$Q$95)</f>
        <v>0</v>
      </c>
      <c r="CV522" s="1017">
        <f t="shared" si="105"/>
        <v>0</v>
      </c>
      <c r="CX522" s="546" t="s">
        <v>669</v>
      </c>
      <c r="CY522" s="537" t="s">
        <v>302</v>
      </c>
      <c r="CZ522" s="537" t="str">
        <f>'Information Input'!$M$14</f>
        <v xml:space="preserve">      -      </v>
      </c>
      <c r="DA522" s="538">
        <f>'Information Input'!$H$35</f>
        <v>43555</v>
      </c>
      <c r="DB522" s="537" t="str">
        <f>'Information Input'!$J$22</f>
        <v>Quarterly</v>
      </c>
      <c r="DC522" s="552">
        <f>'Information Input'!$H$30</f>
        <v>43555</v>
      </c>
      <c r="DD522" s="553" t="str">
        <f t="shared" si="107"/>
        <v>201809</v>
      </c>
      <c r="DE522" s="541" t="s">
        <v>103</v>
      </c>
      <c r="DF522" s="541" t="s">
        <v>684</v>
      </c>
      <c r="DG522" s="544">
        <f>'Report 5J'!$I$161</f>
        <v>0</v>
      </c>
      <c r="DH522" s="550">
        <f>'Report 5J'!$I$162</f>
        <v>0</v>
      </c>
      <c r="DI522" s="544">
        <f>'Report 5J'!$I$163</f>
        <v>0</v>
      </c>
      <c r="DJ522" s="544">
        <f>'Report 5J'!$I$164</f>
        <v>0</v>
      </c>
      <c r="DK522" s="544">
        <f>'Report 5J'!$I$165</f>
        <v>0</v>
      </c>
      <c r="DL522" s="544">
        <f>'Report 5J'!$I$166</f>
        <v>0</v>
      </c>
      <c r="DM522" s="544">
        <f>'Report 5J'!$I$167</f>
        <v>0</v>
      </c>
      <c r="DN522" s="544">
        <f>'Report 5J'!$I$168</f>
        <v>0</v>
      </c>
      <c r="DO522" s="544">
        <f>'Report 5J'!$I$169</f>
        <v>0</v>
      </c>
      <c r="DP522" s="544">
        <f>'Report 5J'!$I$170</f>
        <v>0</v>
      </c>
      <c r="DQ522" s="544">
        <f>'Report 5J'!$I$171</f>
        <v>0</v>
      </c>
    </row>
    <row r="523" spans="2:121">
      <c r="B523" s="535" t="s">
        <v>669</v>
      </c>
      <c r="C523" s="536">
        <v>1</v>
      </c>
      <c r="D523" s="537" t="str">
        <f>'Information Input'!$M$14</f>
        <v xml:space="preserve">      -      </v>
      </c>
      <c r="E523" s="537" t="s">
        <v>135</v>
      </c>
      <c r="F523" s="538">
        <f t="shared" si="101"/>
        <v>43466</v>
      </c>
      <c r="G523" s="538">
        <f t="shared" si="102"/>
        <v>43555</v>
      </c>
      <c r="H523" s="538">
        <f>'Information Input'!$H$35</f>
        <v>43555</v>
      </c>
      <c r="I523" s="537" t="str">
        <f>'Information Input'!$J$22</f>
        <v>Quarterly</v>
      </c>
      <c r="J523" s="538">
        <f>'Information Input'!$H$30</f>
        <v>43555</v>
      </c>
      <c r="K523" s="537">
        <f>'Information Input'!$J$18</f>
        <v>2019</v>
      </c>
      <c r="L523" s="539" t="s">
        <v>91</v>
      </c>
      <c r="M523" s="540" t="s">
        <v>240</v>
      </c>
      <c r="N523" s="541" t="s">
        <v>240</v>
      </c>
      <c r="O523" s="542" t="s">
        <v>671</v>
      </c>
      <c r="P523" s="537">
        <v>16</v>
      </c>
      <c r="Q523" s="541" t="s">
        <v>158</v>
      </c>
      <c r="R523" s="541" t="s">
        <v>235</v>
      </c>
      <c r="S523" s="543">
        <f>'Report 1'!$AL$18</f>
        <v>0</v>
      </c>
      <c r="T523" s="544">
        <f>'Report 1'!$AL$36</f>
        <v>0</v>
      </c>
      <c r="U523" s="545">
        <f>'Report 1'!$AL$122</f>
        <v>0</v>
      </c>
      <c r="AL523" s="546" t="s">
        <v>669</v>
      </c>
      <c r="AM523" s="547">
        <v>2</v>
      </c>
      <c r="AN523" s="547" t="str">
        <f>'Information Input'!$M$14</f>
        <v xml:space="preserve">      -      </v>
      </c>
      <c r="AO523" s="547" t="s">
        <v>137</v>
      </c>
      <c r="AP523" s="538">
        <f t="shared" si="110"/>
        <v>43647</v>
      </c>
      <c r="AQ523" s="538">
        <f t="shared" si="111"/>
        <v>43738</v>
      </c>
      <c r="AR523" s="538">
        <f>'Information Input'!$H$35</f>
        <v>43555</v>
      </c>
      <c r="AS523" s="547" t="str">
        <f>'Information Input'!$J$22</f>
        <v>Quarterly</v>
      </c>
      <c r="AT523" s="538">
        <f>'Information Input'!$H$30</f>
        <v>43555</v>
      </c>
      <c r="AU523" s="547">
        <f>'Information Input'!$J$18</f>
        <v>2019</v>
      </c>
      <c r="AV523" s="547" t="s">
        <v>94</v>
      </c>
      <c r="AW523" s="547" t="s">
        <v>95</v>
      </c>
      <c r="AX523" s="547" t="s">
        <v>96</v>
      </c>
      <c r="AY523" s="548" t="s">
        <v>671</v>
      </c>
      <c r="AZ523" s="547">
        <v>18</v>
      </c>
      <c r="BA523" s="549" t="s">
        <v>160</v>
      </c>
      <c r="BB523" s="543" t="s">
        <v>235</v>
      </c>
      <c r="BC523" s="550">
        <f>'Report 2'!$V115</f>
        <v>0</v>
      </c>
      <c r="BD523" s="550">
        <f>'Report 2'!$W115</f>
        <v>0</v>
      </c>
      <c r="BE523" s="550">
        <f>'Report 2'!$X115</f>
        <v>0</v>
      </c>
      <c r="BF523" s="550">
        <f>'Report 2'!$Y115</f>
        <v>0</v>
      </c>
      <c r="BG523" s="550">
        <f>'Report 2'!$Z115</f>
        <v>0</v>
      </c>
      <c r="BH523" s="550">
        <f>'Report 2'!$AA115</f>
        <v>0</v>
      </c>
      <c r="BI523" s="550">
        <f>'Report 2'!$AB115</f>
        <v>0</v>
      </c>
      <c r="CC523" s="542" t="s">
        <v>669</v>
      </c>
      <c r="CD523" s="1014" t="s">
        <v>672</v>
      </c>
      <c r="CE523" s="1014" t="str">
        <f>'Information Input'!$M$14</f>
        <v xml:space="preserve">      -      </v>
      </c>
      <c r="CF523" s="551" t="s">
        <v>136</v>
      </c>
      <c r="CG523" s="552">
        <f t="shared" si="108"/>
        <v>43556</v>
      </c>
      <c r="CH523" s="552">
        <f t="shared" si="109"/>
        <v>43646</v>
      </c>
      <c r="CI523" s="552">
        <f>'Information Input'!$H$35</f>
        <v>43555</v>
      </c>
      <c r="CJ523" s="551" t="str">
        <f>'Information Input'!$J$22</f>
        <v>Quarterly</v>
      </c>
      <c r="CK523" s="552">
        <f>'Information Input'!$H$30</f>
        <v>43555</v>
      </c>
      <c r="CL523" s="551">
        <f>'Information Input'!$J$18</f>
        <v>2019</v>
      </c>
      <c r="CM523" s="1018" t="s">
        <v>92</v>
      </c>
      <c r="CN523" s="1014" t="s">
        <v>93</v>
      </c>
      <c r="CO523" s="542" t="s">
        <v>91</v>
      </c>
      <c r="CP523" s="542" t="s">
        <v>671</v>
      </c>
      <c r="CQ523" s="551">
        <v>42</v>
      </c>
      <c r="CR523" s="542" t="s">
        <v>184</v>
      </c>
      <c r="CS523" s="542" t="s">
        <v>233</v>
      </c>
      <c r="CT523" s="1015">
        <f>'Report 1'!$I$18</f>
        <v>0</v>
      </c>
      <c r="CU523" s="1016">
        <f>SUMIF('Report 4A'!$G$16:$G$95,$CQ523,'Report 4A'!$Q$16:$Q$95)</f>
        <v>0</v>
      </c>
      <c r="CV523" s="1017">
        <f t="shared" ref="CV523:CV524" si="112">IF(CT523&lt;&gt;0,CU523/CT523,0)</f>
        <v>0</v>
      </c>
      <c r="CX523" s="546" t="s">
        <v>669</v>
      </c>
      <c r="CY523" s="537" t="s">
        <v>302</v>
      </c>
      <c r="CZ523" s="537" t="str">
        <f>'Information Input'!$M$14</f>
        <v xml:space="preserve">      -      </v>
      </c>
      <c r="DA523" s="538">
        <f>'Information Input'!$H$35</f>
        <v>43555</v>
      </c>
      <c r="DB523" s="537" t="str">
        <f>'Information Input'!$J$22</f>
        <v>Quarterly</v>
      </c>
      <c r="DC523" s="552">
        <f>'Information Input'!$H$30</f>
        <v>43555</v>
      </c>
      <c r="DD523" s="553" t="str">
        <f t="shared" si="107"/>
        <v>201808</v>
      </c>
      <c r="DE523" s="541" t="s">
        <v>103</v>
      </c>
      <c r="DF523" s="541" t="s">
        <v>684</v>
      </c>
      <c r="DG523" s="544">
        <f>'Report 5J'!$J$161</f>
        <v>0</v>
      </c>
      <c r="DH523" s="550">
        <f>'Report 5J'!$J$162</f>
        <v>0</v>
      </c>
      <c r="DI523" s="544">
        <f>'Report 5J'!$J$163</f>
        <v>0</v>
      </c>
      <c r="DJ523" s="544">
        <f>'Report 5J'!$J$164</f>
        <v>0</v>
      </c>
      <c r="DK523" s="544">
        <f>'Report 5J'!$J$165</f>
        <v>0</v>
      </c>
      <c r="DL523" s="544">
        <f>'Report 5J'!$J$166</f>
        <v>0</v>
      </c>
      <c r="DM523" s="544">
        <f>'Report 5J'!$J$167</f>
        <v>0</v>
      </c>
      <c r="DN523" s="544">
        <f>'Report 5J'!$J$168</f>
        <v>0</v>
      </c>
      <c r="DO523" s="544">
        <f>'Report 5J'!$J$169</f>
        <v>0</v>
      </c>
      <c r="DP523" s="544">
        <f>'Report 5J'!$J$170</f>
        <v>0</v>
      </c>
      <c r="DQ523" s="544">
        <f>'Report 5J'!$J$171</f>
        <v>0</v>
      </c>
    </row>
    <row r="524" spans="2:121">
      <c r="B524" s="535" t="s">
        <v>669</v>
      </c>
      <c r="C524" s="536">
        <v>1</v>
      </c>
      <c r="D524" s="537" t="str">
        <f>'Information Input'!$M$14</f>
        <v xml:space="preserve">      -      </v>
      </c>
      <c r="E524" s="537" t="s">
        <v>135</v>
      </c>
      <c r="F524" s="538">
        <f t="shared" ref="F524:F587" si="113">DATE(K524,1,1)</f>
        <v>43466</v>
      </c>
      <c r="G524" s="538">
        <f t="shared" ref="G524:G587" si="114">DATE(K524,3,31)</f>
        <v>43555</v>
      </c>
      <c r="H524" s="538">
        <f>'Information Input'!$H$35</f>
        <v>43555</v>
      </c>
      <c r="I524" s="537" t="str">
        <f>'Information Input'!$J$22</f>
        <v>Quarterly</v>
      </c>
      <c r="J524" s="538">
        <f>'Information Input'!$H$30</f>
        <v>43555</v>
      </c>
      <c r="K524" s="537">
        <f>'Information Input'!$J$18</f>
        <v>2019</v>
      </c>
      <c r="L524" s="539" t="s">
        <v>91</v>
      </c>
      <c r="M524" s="540" t="s">
        <v>240</v>
      </c>
      <c r="N524" s="541" t="s">
        <v>240</v>
      </c>
      <c r="O524" s="542" t="s">
        <v>671</v>
      </c>
      <c r="P524" s="537">
        <v>17</v>
      </c>
      <c r="Q524" s="541" t="s">
        <v>159</v>
      </c>
      <c r="R524" s="541" t="s">
        <v>235</v>
      </c>
      <c r="S524" s="543">
        <f>'Report 1'!$AL$18</f>
        <v>0</v>
      </c>
      <c r="T524" s="544">
        <f>'Report 1'!$AL$37</f>
        <v>0</v>
      </c>
      <c r="U524" s="545">
        <f>'Report 1'!$AL$123</f>
        <v>0</v>
      </c>
      <c r="AL524" s="546" t="s">
        <v>669</v>
      </c>
      <c r="AM524" s="547">
        <v>2</v>
      </c>
      <c r="AN524" s="547" t="str">
        <f>'Information Input'!$M$14</f>
        <v xml:space="preserve">      -      </v>
      </c>
      <c r="AO524" s="547" t="s">
        <v>137</v>
      </c>
      <c r="AP524" s="538">
        <f t="shared" si="110"/>
        <v>43647</v>
      </c>
      <c r="AQ524" s="538">
        <f t="shared" si="111"/>
        <v>43738</v>
      </c>
      <c r="AR524" s="538">
        <f>'Information Input'!$H$35</f>
        <v>43555</v>
      </c>
      <c r="AS524" s="547" t="str">
        <f>'Information Input'!$J$22</f>
        <v>Quarterly</v>
      </c>
      <c r="AT524" s="538">
        <f>'Information Input'!$H$30</f>
        <v>43555</v>
      </c>
      <c r="AU524" s="547">
        <f>'Information Input'!$J$18</f>
        <v>2019</v>
      </c>
      <c r="AV524" s="547" t="s">
        <v>94</v>
      </c>
      <c r="AW524" s="547" t="s">
        <v>95</v>
      </c>
      <c r="AX524" s="547" t="s">
        <v>96</v>
      </c>
      <c r="AY524" s="548" t="s">
        <v>671</v>
      </c>
      <c r="AZ524" s="547">
        <v>19</v>
      </c>
      <c r="BA524" s="549" t="s">
        <v>161</v>
      </c>
      <c r="BB524" s="543" t="s">
        <v>235</v>
      </c>
      <c r="BC524" s="550">
        <f>'Report 2'!$V116</f>
        <v>0</v>
      </c>
      <c r="BD524" s="550">
        <f>'Report 2'!$W116</f>
        <v>0</v>
      </c>
      <c r="BE524" s="550">
        <f>'Report 2'!$X116</f>
        <v>0</v>
      </c>
      <c r="BF524" s="550">
        <f>'Report 2'!$Y116</f>
        <v>0</v>
      </c>
      <c r="BG524" s="550">
        <f>'Report 2'!$Z116</f>
        <v>0</v>
      </c>
      <c r="BH524" s="550">
        <f>'Report 2'!$AA116</f>
        <v>0</v>
      </c>
      <c r="BI524" s="550">
        <f>'Report 2'!$AB116</f>
        <v>0</v>
      </c>
      <c r="CC524" s="542" t="s">
        <v>669</v>
      </c>
      <c r="CD524" s="1014" t="s">
        <v>672</v>
      </c>
      <c r="CE524" s="1014" t="str">
        <f>'Information Input'!$M$14</f>
        <v xml:space="preserve">      -      </v>
      </c>
      <c r="CF524" s="551" t="s">
        <v>136</v>
      </c>
      <c r="CG524" s="552">
        <f t="shared" si="108"/>
        <v>43556</v>
      </c>
      <c r="CH524" s="552">
        <f t="shared" si="109"/>
        <v>43646</v>
      </c>
      <c r="CI524" s="552">
        <f>'Information Input'!$H$35</f>
        <v>43555</v>
      </c>
      <c r="CJ524" s="551" t="str">
        <f>'Information Input'!$J$22</f>
        <v>Quarterly</v>
      </c>
      <c r="CK524" s="552">
        <f>'Information Input'!$H$30</f>
        <v>43555</v>
      </c>
      <c r="CL524" s="551">
        <f>'Information Input'!$J$18</f>
        <v>2019</v>
      </c>
      <c r="CM524" s="1018" t="s">
        <v>92</v>
      </c>
      <c r="CN524" s="1014" t="s">
        <v>93</v>
      </c>
      <c r="CO524" s="542" t="s">
        <v>91</v>
      </c>
      <c r="CP524" s="542" t="s">
        <v>671</v>
      </c>
      <c r="CQ524" s="551">
        <v>43</v>
      </c>
      <c r="CR524" s="542" t="s">
        <v>185</v>
      </c>
      <c r="CS524" s="542" t="s">
        <v>233</v>
      </c>
      <c r="CT524" s="1015">
        <f>'Report 1'!$I$18</f>
        <v>0</v>
      </c>
      <c r="CU524" s="1016">
        <f>SUMIF('Report 4A'!$G$16:$G$95,$CQ524,'Report 4A'!$Q$16:$Q$95)</f>
        <v>0</v>
      </c>
      <c r="CV524" s="1017">
        <f t="shared" si="112"/>
        <v>0</v>
      </c>
      <c r="CX524" s="546" t="s">
        <v>669</v>
      </c>
      <c r="CY524" s="537" t="s">
        <v>302</v>
      </c>
      <c r="CZ524" s="537" t="str">
        <f>'Information Input'!$M$14</f>
        <v xml:space="preserve">      -      </v>
      </c>
      <c r="DA524" s="538">
        <f>'Information Input'!$H$35</f>
        <v>43555</v>
      </c>
      <c r="DB524" s="537" t="str">
        <f>'Information Input'!$J$22</f>
        <v>Quarterly</v>
      </c>
      <c r="DC524" s="552">
        <f>'Information Input'!$H$30</f>
        <v>43555</v>
      </c>
      <c r="DD524" s="553" t="str">
        <f t="shared" si="107"/>
        <v>201807</v>
      </c>
      <c r="DE524" s="541" t="s">
        <v>103</v>
      </c>
      <c r="DF524" s="541" t="s">
        <v>684</v>
      </c>
      <c r="DG524" s="544">
        <f>'Report 5J'!$K$161</f>
        <v>0</v>
      </c>
      <c r="DH524" s="550">
        <f>'Report 5J'!$K$162</f>
        <v>0</v>
      </c>
      <c r="DI524" s="544">
        <f>'Report 5J'!$K$163</f>
        <v>0</v>
      </c>
      <c r="DJ524" s="544">
        <f>'Report 5J'!$K$164</f>
        <v>0</v>
      </c>
      <c r="DK524" s="544">
        <f>'Report 5J'!$K$165</f>
        <v>0</v>
      </c>
      <c r="DL524" s="544">
        <f>'Report 5J'!$K$166</f>
        <v>0</v>
      </c>
      <c r="DM524" s="544">
        <f>'Report 5J'!$K$167</f>
        <v>0</v>
      </c>
      <c r="DN524" s="544">
        <f>'Report 5J'!$K$168</f>
        <v>0</v>
      </c>
      <c r="DO524" s="544">
        <f>'Report 5J'!$K$169</f>
        <v>0</v>
      </c>
      <c r="DP524" s="544">
        <f>'Report 5J'!$K$170</f>
        <v>0</v>
      </c>
      <c r="DQ524" s="544">
        <f>'Report 5J'!$K$171</f>
        <v>0</v>
      </c>
    </row>
    <row r="525" spans="2:121">
      <c r="B525" s="535" t="s">
        <v>669</v>
      </c>
      <c r="C525" s="536">
        <v>1</v>
      </c>
      <c r="D525" s="537" t="str">
        <f>'Information Input'!$M$14</f>
        <v xml:space="preserve">      -      </v>
      </c>
      <c r="E525" s="537" t="s">
        <v>135</v>
      </c>
      <c r="F525" s="538">
        <f t="shared" si="113"/>
        <v>43466</v>
      </c>
      <c r="G525" s="538">
        <f t="shared" si="114"/>
        <v>43555</v>
      </c>
      <c r="H525" s="538">
        <f>'Information Input'!$H$35</f>
        <v>43555</v>
      </c>
      <c r="I525" s="537" t="str">
        <f>'Information Input'!$J$22</f>
        <v>Quarterly</v>
      </c>
      <c r="J525" s="538">
        <f>'Information Input'!$H$30</f>
        <v>43555</v>
      </c>
      <c r="K525" s="537">
        <f>'Information Input'!$J$18</f>
        <v>2019</v>
      </c>
      <c r="L525" s="539" t="s">
        <v>91</v>
      </c>
      <c r="M525" s="540" t="s">
        <v>240</v>
      </c>
      <c r="N525" s="541" t="s">
        <v>240</v>
      </c>
      <c r="O525" s="542" t="s">
        <v>671</v>
      </c>
      <c r="P525" s="537">
        <v>18</v>
      </c>
      <c r="Q525" s="541" t="s">
        <v>160</v>
      </c>
      <c r="R525" s="541" t="s">
        <v>235</v>
      </c>
      <c r="S525" s="543">
        <f>'Report 1'!$AL$18</f>
        <v>0</v>
      </c>
      <c r="T525" s="544">
        <f>'Report 1'!$AL$38</f>
        <v>0</v>
      </c>
      <c r="U525" s="545">
        <f>'Report 1'!$AL$124</f>
        <v>0</v>
      </c>
      <c r="AL525" s="546" t="s">
        <v>669</v>
      </c>
      <c r="AM525" s="547">
        <v>2</v>
      </c>
      <c r="AN525" s="547" t="str">
        <f>'Information Input'!$M$14</f>
        <v xml:space="preserve">      -      </v>
      </c>
      <c r="AO525" s="547" t="s">
        <v>137</v>
      </c>
      <c r="AP525" s="538">
        <f t="shared" si="110"/>
        <v>43647</v>
      </c>
      <c r="AQ525" s="538">
        <f t="shared" si="111"/>
        <v>43738</v>
      </c>
      <c r="AR525" s="538">
        <f>'Information Input'!$H$35</f>
        <v>43555</v>
      </c>
      <c r="AS525" s="547" t="str">
        <f>'Information Input'!$J$22</f>
        <v>Quarterly</v>
      </c>
      <c r="AT525" s="538">
        <f>'Information Input'!$H$30</f>
        <v>43555</v>
      </c>
      <c r="AU525" s="547">
        <f>'Information Input'!$J$18</f>
        <v>2019</v>
      </c>
      <c r="AV525" s="547" t="s">
        <v>94</v>
      </c>
      <c r="AW525" s="547" t="s">
        <v>95</v>
      </c>
      <c r="AX525" s="547" t="s">
        <v>96</v>
      </c>
      <c r="AY525" s="548" t="s">
        <v>671</v>
      </c>
      <c r="AZ525" s="547">
        <v>20</v>
      </c>
      <c r="BA525" s="549" t="s">
        <v>162</v>
      </c>
      <c r="BB525" s="543" t="s">
        <v>235</v>
      </c>
      <c r="BC525" s="550">
        <f>'Report 2'!$V117</f>
        <v>0</v>
      </c>
      <c r="BD525" s="550">
        <f>'Report 2'!$W117</f>
        <v>0</v>
      </c>
      <c r="BE525" s="550">
        <f>'Report 2'!$X117</f>
        <v>0</v>
      </c>
      <c r="BF525" s="550">
        <f>'Report 2'!$Y117</f>
        <v>0</v>
      </c>
      <c r="BG525" s="550">
        <f>'Report 2'!$Z117</f>
        <v>0</v>
      </c>
      <c r="BH525" s="550">
        <f>'Report 2'!$AA117</f>
        <v>0</v>
      </c>
      <c r="BI525" s="550">
        <f>'Report 2'!$AB117</f>
        <v>0</v>
      </c>
      <c r="CC525" s="542" t="s">
        <v>669</v>
      </c>
      <c r="CD525" s="1014" t="s">
        <v>672</v>
      </c>
      <c r="CE525" s="1014" t="str">
        <f>'Information Input'!$M$14</f>
        <v xml:space="preserve">      -      </v>
      </c>
      <c r="CF525" s="551" t="s">
        <v>136</v>
      </c>
      <c r="CG525" s="552">
        <f t="shared" si="108"/>
        <v>43556</v>
      </c>
      <c r="CH525" s="552">
        <f t="shared" si="109"/>
        <v>43646</v>
      </c>
      <c r="CI525" s="552">
        <f>'Information Input'!$H$35</f>
        <v>43555</v>
      </c>
      <c r="CJ525" s="551" t="str">
        <f>'Information Input'!$J$22</f>
        <v>Quarterly</v>
      </c>
      <c r="CK525" s="552">
        <f>'Information Input'!$H$30</f>
        <v>43555</v>
      </c>
      <c r="CL525" s="551">
        <f>'Information Input'!$J$18</f>
        <v>2019</v>
      </c>
      <c r="CM525" s="551" t="s">
        <v>92</v>
      </c>
      <c r="CN525" s="1014" t="s">
        <v>93</v>
      </c>
      <c r="CO525" s="542" t="s">
        <v>91</v>
      </c>
      <c r="CP525" s="542" t="s">
        <v>675</v>
      </c>
      <c r="CQ525" s="551">
        <v>45</v>
      </c>
      <c r="CR525" s="542" t="s">
        <v>187</v>
      </c>
      <c r="CS525" s="542" t="s">
        <v>239</v>
      </c>
      <c r="CT525" s="1015">
        <f>'Report 1'!$I$18</f>
        <v>0</v>
      </c>
      <c r="CU525" s="1016">
        <f>SUMIF('Report 4A'!$G$16:$G$95,$CQ525,'Report 4A'!$Q$16:$Q$95)</f>
        <v>0</v>
      </c>
      <c r="CV525" s="1017">
        <f t="shared" si="105"/>
        <v>0</v>
      </c>
      <c r="CX525" s="546" t="s">
        <v>669</v>
      </c>
      <c r="CY525" s="537" t="s">
        <v>302</v>
      </c>
      <c r="CZ525" s="537" t="str">
        <f>'Information Input'!$M$14</f>
        <v xml:space="preserve">      -      </v>
      </c>
      <c r="DA525" s="538">
        <f>'Information Input'!$H$35</f>
        <v>43555</v>
      </c>
      <c r="DB525" s="537" t="str">
        <f>'Information Input'!$J$22</f>
        <v>Quarterly</v>
      </c>
      <c r="DC525" s="552">
        <f>'Information Input'!$H$30</f>
        <v>43555</v>
      </c>
      <c r="DD525" s="553" t="str">
        <f t="shared" si="107"/>
        <v>201806</v>
      </c>
      <c r="DE525" s="541" t="s">
        <v>103</v>
      </c>
      <c r="DF525" s="541" t="s">
        <v>684</v>
      </c>
      <c r="DG525" s="544">
        <f>'Report 5J'!$L$161</f>
        <v>0</v>
      </c>
      <c r="DH525" s="550">
        <f>'Report 5J'!$L$162</f>
        <v>0</v>
      </c>
      <c r="DI525" s="544">
        <f>'Report 5J'!$L$163</f>
        <v>0</v>
      </c>
      <c r="DJ525" s="544">
        <f>'Report 5J'!$L$164</f>
        <v>0</v>
      </c>
      <c r="DK525" s="544">
        <f>'Report 5J'!$L$165</f>
        <v>0</v>
      </c>
      <c r="DL525" s="544">
        <f>'Report 5J'!$L$166</f>
        <v>0</v>
      </c>
      <c r="DM525" s="544">
        <f>'Report 5J'!$L$167</f>
        <v>0</v>
      </c>
      <c r="DN525" s="544">
        <f>'Report 5J'!$L$168</f>
        <v>0</v>
      </c>
      <c r="DO525" s="544">
        <f>'Report 5J'!$L$169</f>
        <v>0</v>
      </c>
      <c r="DP525" s="544">
        <f>'Report 5J'!$L$170</f>
        <v>0</v>
      </c>
      <c r="DQ525" s="544">
        <f>'Report 5J'!$L$171</f>
        <v>0</v>
      </c>
    </row>
    <row r="526" spans="2:121">
      <c r="B526" s="535" t="s">
        <v>669</v>
      </c>
      <c r="C526" s="536">
        <v>1</v>
      </c>
      <c r="D526" s="537" t="str">
        <f>'Information Input'!$M$14</f>
        <v xml:space="preserve">      -      </v>
      </c>
      <c r="E526" s="537" t="s">
        <v>135</v>
      </c>
      <c r="F526" s="538">
        <f t="shared" si="113"/>
        <v>43466</v>
      </c>
      <c r="G526" s="538">
        <f t="shared" si="114"/>
        <v>43555</v>
      </c>
      <c r="H526" s="538">
        <f>'Information Input'!$H$35</f>
        <v>43555</v>
      </c>
      <c r="I526" s="537" t="str">
        <f>'Information Input'!$J$22</f>
        <v>Quarterly</v>
      </c>
      <c r="J526" s="538">
        <f>'Information Input'!$H$30</f>
        <v>43555</v>
      </c>
      <c r="K526" s="537">
        <f>'Information Input'!$J$18</f>
        <v>2019</v>
      </c>
      <c r="L526" s="539" t="s">
        <v>91</v>
      </c>
      <c r="M526" s="540" t="s">
        <v>240</v>
      </c>
      <c r="N526" s="541" t="s">
        <v>240</v>
      </c>
      <c r="O526" s="542" t="s">
        <v>671</v>
      </c>
      <c r="P526" s="537">
        <v>19</v>
      </c>
      <c r="Q526" s="541" t="s">
        <v>161</v>
      </c>
      <c r="R526" s="541" t="s">
        <v>235</v>
      </c>
      <c r="S526" s="543">
        <f>'Report 1'!$AL$18</f>
        <v>0</v>
      </c>
      <c r="T526" s="544">
        <f>'Report 1'!$AL$39</f>
        <v>0</v>
      </c>
      <c r="U526" s="545">
        <f>'Report 1'!$AL$125</f>
        <v>0</v>
      </c>
      <c r="AL526" s="546" t="s">
        <v>669</v>
      </c>
      <c r="AM526" s="547">
        <v>2</v>
      </c>
      <c r="AN526" s="547" t="str">
        <f>'Information Input'!$M$14</f>
        <v xml:space="preserve">      -      </v>
      </c>
      <c r="AO526" s="547" t="s">
        <v>137</v>
      </c>
      <c r="AP526" s="538">
        <f t="shared" si="110"/>
        <v>43647</v>
      </c>
      <c r="AQ526" s="538">
        <f t="shared" si="111"/>
        <v>43738</v>
      </c>
      <c r="AR526" s="538">
        <f>'Information Input'!$H$35</f>
        <v>43555</v>
      </c>
      <c r="AS526" s="547" t="str">
        <f>'Information Input'!$J$22</f>
        <v>Quarterly</v>
      </c>
      <c r="AT526" s="538">
        <f>'Information Input'!$H$30</f>
        <v>43555</v>
      </c>
      <c r="AU526" s="547">
        <f>'Information Input'!$J$18</f>
        <v>2019</v>
      </c>
      <c r="AV526" s="547" t="s">
        <v>94</v>
      </c>
      <c r="AW526" s="547" t="s">
        <v>95</v>
      </c>
      <c r="AX526" s="547" t="s">
        <v>96</v>
      </c>
      <c r="AY526" s="548" t="s">
        <v>671</v>
      </c>
      <c r="AZ526" s="547">
        <v>21</v>
      </c>
      <c r="BA526" s="549" t="s">
        <v>163</v>
      </c>
      <c r="BB526" s="543" t="s">
        <v>235</v>
      </c>
      <c r="BC526" s="550">
        <f>'Report 2'!$V118</f>
        <v>0</v>
      </c>
      <c r="BD526" s="550">
        <f>'Report 2'!$W118</f>
        <v>0</v>
      </c>
      <c r="BE526" s="550">
        <f>'Report 2'!$X118</f>
        <v>0</v>
      </c>
      <c r="BF526" s="550">
        <f>'Report 2'!$Y118</f>
        <v>0</v>
      </c>
      <c r="BG526" s="550">
        <f>'Report 2'!$Z118</f>
        <v>0</v>
      </c>
      <c r="BH526" s="550">
        <f>'Report 2'!$AA118</f>
        <v>0</v>
      </c>
      <c r="BI526" s="550">
        <f>'Report 2'!$AB118</f>
        <v>0</v>
      </c>
      <c r="CC526" s="542" t="s">
        <v>669</v>
      </c>
      <c r="CD526" s="1014" t="s">
        <v>672</v>
      </c>
      <c r="CE526" s="1014" t="str">
        <f>'Information Input'!$M$14</f>
        <v xml:space="preserve">      -      </v>
      </c>
      <c r="CF526" s="551" t="s">
        <v>136</v>
      </c>
      <c r="CG526" s="552">
        <f t="shared" si="108"/>
        <v>43556</v>
      </c>
      <c r="CH526" s="552">
        <f t="shared" si="109"/>
        <v>43646</v>
      </c>
      <c r="CI526" s="552">
        <f>'Information Input'!$H$35</f>
        <v>43555</v>
      </c>
      <c r="CJ526" s="551" t="str">
        <f>'Information Input'!$J$22</f>
        <v>Quarterly</v>
      </c>
      <c r="CK526" s="552">
        <f>'Information Input'!$H$30</f>
        <v>43555</v>
      </c>
      <c r="CL526" s="551">
        <f>'Information Input'!$J$18</f>
        <v>2019</v>
      </c>
      <c r="CM526" s="551" t="s">
        <v>92</v>
      </c>
      <c r="CN526" s="1014" t="s">
        <v>93</v>
      </c>
      <c r="CO526" s="542" t="s">
        <v>91</v>
      </c>
      <c r="CP526" s="542" t="s">
        <v>675</v>
      </c>
      <c r="CQ526" s="551">
        <v>46</v>
      </c>
      <c r="CR526" s="542" t="s">
        <v>188</v>
      </c>
      <c r="CS526" s="542" t="s">
        <v>239</v>
      </c>
      <c r="CT526" s="1015">
        <f>'Report 1'!$I$18</f>
        <v>0</v>
      </c>
      <c r="CU526" s="1016">
        <f>SUMIF('Report 4A'!$G$16:$G$95,$CQ526,'Report 4A'!$Q$16:$Q$95)</f>
        <v>0</v>
      </c>
      <c r="CV526" s="1017">
        <f t="shared" si="105"/>
        <v>0</v>
      </c>
      <c r="CX526" s="546" t="s">
        <v>669</v>
      </c>
      <c r="CY526" s="537" t="s">
        <v>302</v>
      </c>
      <c r="CZ526" s="537" t="str">
        <f>'Information Input'!$M$14</f>
        <v xml:space="preserve">      -      </v>
      </c>
      <c r="DA526" s="538">
        <f>'Information Input'!$H$35</f>
        <v>43555</v>
      </c>
      <c r="DB526" s="537" t="str">
        <f>'Information Input'!$J$22</f>
        <v>Quarterly</v>
      </c>
      <c r="DC526" s="552">
        <f>'Information Input'!$H$30</f>
        <v>43555</v>
      </c>
      <c r="DD526" s="553" t="str">
        <f t="shared" si="107"/>
        <v>201805</v>
      </c>
      <c r="DE526" s="541" t="s">
        <v>103</v>
      </c>
      <c r="DF526" s="541" t="s">
        <v>684</v>
      </c>
      <c r="DG526" s="544">
        <f>'Report 5J'!$M$161</f>
        <v>0</v>
      </c>
      <c r="DH526" s="550">
        <f>'Report 5J'!$M$162</f>
        <v>0</v>
      </c>
      <c r="DI526" s="544">
        <f>'Report 5J'!$M$163</f>
        <v>0</v>
      </c>
      <c r="DJ526" s="544">
        <f>'Report 5J'!$M$164</f>
        <v>0</v>
      </c>
      <c r="DK526" s="544">
        <f>'Report 5J'!$M$165</f>
        <v>0</v>
      </c>
      <c r="DL526" s="544">
        <f>'Report 5J'!$M$166</f>
        <v>0</v>
      </c>
      <c r="DM526" s="544">
        <f>'Report 5J'!$M$167</f>
        <v>0</v>
      </c>
      <c r="DN526" s="544">
        <f>'Report 5J'!$M$168</f>
        <v>0</v>
      </c>
      <c r="DO526" s="544">
        <f>'Report 5J'!$M$169</f>
        <v>0</v>
      </c>
      <c r="DP526" s="544">
        <f>'Report 5J'!$M$170</f>
        <v>0</v>
      </c>
      <c r="DQ526" s="544">
        <f>'Report 5J'!$M$171</f>
        <v>0</v>
      </c>
    </row>
    <row r="527" spans="2:121">
      <c r="B527" s="535" t="s">
        <v>669</v>
      </c>
      <c r="C527" s="536">
        <v>1</v>
      </c>
      <c r="D527" s="537" t="str">
        <f>'Information Input'!$M$14</f>
        <v xml:space="preserve">      -      </v>
      </c>
      <c r="E527" s="537" t="s">
        <v>135</v>
      </c>
      <c r="F527" s="538">
        <f t="shared" si="113"/>
        <v>43466</v>
      </c>
      <c r="G527" s="538">
        <f t="shared" si="114"/>
        <v>43555</v>
      </c>
      <c r="H527" s="538">
        <f>'Information Input'!$H$35</f>
        <v>43555</v>
      </c>
      <c r="I527" s="537" t="str">
        <f>'Information Input'!$J$22</f>
        <v>Quarterly</v>
      </c>
      <c r="J527" s="538">
        <f>'Information Input'!$H$30</f>
        <v>43555</v>
      </c>
      <c r="K527" s="537">
        <f>'Information Input'!$J$18</f>
        <v>2019</v>
      </c>
      <c r="L527" s="539" t="s">
        <v>91</v>
      </c>
      <c r="M527" s="540" t="s">
        <v>240</v>
      </c>
      <c r="N527" s="541" t="s">
        <v>240</v>
      </c>
      <c r="O527" s="542" t="s">
        <v>671</v>
      </c>
      <c r="P527" s="537">
        <v>20</v>
      </c>
      <c r="Q527" s="541" t="s">
        <v>162</v>
      </c>
      <c r="R527" s="541" t="s">
        <v>235</v>
      </c>
      <c r="S527" s="543">
        <f>'Report 1'!$AL$18</f>
        <v>0</v>
      </c>
      <c r="T527" s="544">
        <f>'Report 1'!$AL$40</f>
        <v>0</v>
      </c>
      <c r="U527" s="545">
        <f>'Report 1'!$AL$126</f>
        <v>0</v>
      </c>
      <c r="AL527" s="546" t="s">
        <v>669</v>
      </c>
      <c r="AM527" s="547">
        <v>2</v>
      </c>
      <c r="AN527" s="547" t="str">
        <f>'Information Input'!$M$14</f>
        <v xml:space="preserve">      -      </v>
      </c>
      <c r="AO527" s="547" t="s">
        <v>137</v>
      </c>
      <c r="AP527" s="538">
        <f t="shared" si="110"/>
        <v>43647</v>
      </c>
      <c r="AQ527" s="538">
        <f t="shared" si="111"/>
        <v>43738</v>
      </c>
      <c r="AR527" s="538">
        <f>'Information Input'!$H$35</f>
        <v>43555</v>
      </c>
      <c r="AS527" s="547" t="str">
        <f>'Information Input'!$J$22</f>
        <v>Quarterly</v>
      </c>
      <c r="AT527" s="538">
        <f>'Information Input'!$H$30</f>
        <v>43555</v>
      </c>
      <c r="AU527" s="547">
        <f>'Information Input'!$J$18</f>
        <v>2019</v>
      </c>
      <c r="AV527" s="547" t="s">
        <v>94</v>
      </c>
      <c r="AW527" s="547" t="s">
        <v>95</v>
      </c>
      <c r="AX527" s="547" t="s">
        <v>96</v>
      </c>
      <c r="AY527" s="548" t="s">
        <v>671</v>
      </c>
      <c r="AZ527" s="547">
        <v>22</v>
      </c>
      <c r="BA527" s="549" t="s">
        <v>164</v>
      </c>
      <c r="BB527" s="543" t="s">
        <v>236</v>
      </c>
      <c r="BC527" s="550">
        <f>'Report 2'!$V119</f>
        <v>0</v>
      </c>
      <c r="BD527" s="550">
        <f>'Report 2'!$W119</f>
        <v>0</v>
      </c>
      <c r="BE527" s="550">
        <f>'Report 2'!$X119</f>
        <v>0</v>
      </c>
      <c r="BF527" s="550">
        <f>'Report 2'!$Y119</f>
        <v>0</v>
      </c>
      <c r="BG527" s="550">
        <f>'Report 2'!$Z119</f>
        <v>0</v>
      </c>
      <c r="BH527" s="550">
        <f>'Report 2'!$AA119</f>
        <v>0</v>
      </c>
      <c r="BI527" s="550">
        <f>'Report 2'!$AB119</f>
        <v>0</v>
      </c>
      <c r="CC527" s="542" t="s">
        <v>669</v>
      </c>
      <c r="CD527" s="1014" t="s">
        <v>672</v>
      </c>
      <c r="CE527" s="1014" t="str">
        <f>'Information Input'!$M$14</f>
        <v xml:space="preserve">      -      </v>
      </c>
      <c r="CF527" s="551" t="s">
        <v>136</v>
      </c>
      <c r="CG527" s="552">
        <f t="shared" si="108"/>
        <v>43556</v>
      </c>
      <c r="CH527" s="552">
        <f t="shared" si="109"/>
        <v>43646</v>
      </c>
      <c r="CI527" s="552">
        <f>'Information Input'!$H$35</f>
        <v>43555</v>
      </c>
      <c r="CJ527" s="551" t="str">
        <f>'Information Input'!$J$22</f>
        <v>Quarterly</v>
      </c>
      <c r="CK527" s="552">
        <f>'Information Input'!$H$30</f>
        <v>43555</v>
      </c>
      <c r="CL527" s="551">
        <f>'Information Input'!$J$18</f>
        <v>2019</v>
      </c>
      <c r="CM527" s="551" t="s">
        <v>92</v>
      </c>
      <c r="CN527" s="1014" t="s">
        <v>93</v>
      </c>
      <c r="CO527" s="542" t="s">
        <v>91</v>
      </c>
      <c r="CP527" s="542" t="s">
        <v>675</v>
      </c>
      <c r="CQ527" s="551">
        <v>47</v>
      </c>
      <c r="CR527" s="542" t="s">
        <v>189</v>
      </c>
      <c r="CS527" s="542" t="s">
        <v>239</v>
      </c>
      <c r="CT527" s="1015">
        <f>'Report 1'!$I$18</f>
        <v>0</v>
      </c>
      <c r="CU527" s="1016">
        <f>SUMIF('Report 4A'!$G$16:$G$95,$CQ527,'Report 4A'!$Q$16:$Q$95)</f>
        <v>0</v>
      </c>
      <c r="CV527" s="1017">
        <f t="shared" si="105"/>
        <v>0</v>
      </c>
      <c r="CX527" s="546" t="s">
        <v>669</v>
      </c>
      <c r="CY527" s="537" t="s">
        <v>302</v>
      </c>
      <c r="CZ527" s="537" t="str">
        <f>'Information Input'!$M$14</f>
        <v xml:space="preserve">      -      </v>
      </c>
      <c r="DA527" s="538">
        <f>'Information Input'!$H$35</f>
        <v>43555</v>
      </c>
      <c r="DB527" s="537" t="str">
        <f>'Information Input'!$J$22</f>
        <v>Quarterly</v>
      </c>
      <c r="DC527" s="552">
        <f>'Information Input'!$H$30</f>
        <v>43555</v>
      </c>
      <c r="DD527" s="553" t="str">
        <f t="shared" si="107"/>
        <v>201804</v>
      </c>
      <c r="DE527" s="541" t="s">
        <v>103</v>
      </c>
      <c r="DF527" s="541" t="s">
        <v>684</v>
      </c>
      <c r="DG527" s="544">
        <f>'Report 5J'!$N$161</f>
        <v>0</v>
      </c>
      <c r="DH527" s="550">
        <f>'Report 5J'!$N$162</f>
        <v>0</v>
      </c>
      <c r="DI527" s="544">
        <f>'Report 5J'!$N$163</f>
        <v>0</v>
      </c>
      <c r="DJ527" s="544">
        <f>'Report 5J'!$N$164</f>
        <v>0</v>
      </c>
      <c r="DK527" s="544">
        <f>'Report 5J'!$N$165</f>
        <v>0</v>
      </c>
      <c r="DL527" s="544">
        <f>'Report 5J'!$N$166</f>
        <v>0</v>
      </c>
      <c r="DM527" s="544">
        <f>'Report 5J'!$N$167</f>
        <v>0</v>
      </c>
      <c r="DN527" s="544">
        <f>'Report 5J'!$N$168</f>
        <v>0</v>
      </c>
      <c r="DO527" s="544">
        <f>'Report 5J'!$N$169</f>
        <v>0</v>
      </c>
      <c r="DP527" s="544">
        <f>'Report 5J'!$N$170</f>
        <v>0</v>
      </c>
      <c r="DQ527" s="544">
        <f>'Report 5J'!$N$171</f>
        <v>0</v>
      </c>
    </row>
    <row r="528" spans="2:121">
      <c r="B528" s="535" t="s">
        <v>669</v>
      </c>
      <c r="C528" s="536">
        <v>1</v>
      </c>
      <c r="D528" s="537" t="str">
        <f>'Information Input'!$M$14</f>
        <v xml:space="preserve">      -      </v>
      </c>
      <c r="E528" s="537" t="s">
        <v>135</v>
      </c>
      <c r="F528" s="538">
        <f t="shared" si="113"/>
        <v>43466</v>
      </c>
      <c r="G528" s="538">
        <f t="shared" si="114"/>
        <v>43555</v>
      </c>
      <c r="H528" s="538">
        <f>'Information Input'!$H$35</f>
        <v>43555</v>
      </c>
      <c r="I528" s="537" t="str">
        <f>'Information Input'!$J$22</f>
        <v>Quarterly</v>
      </c>
      <c r="J528" s="538">
        <f>'Information Input'!$H$30</f>
        <v>43555</v>
      </c>
      <c r="K528" s="537">
        <f>'Information Input'!$J$18</f>
        <v>2019</v>
      </c>
      <c r="L528" s="539" t="s">
        <v>91</v>
      </c>
      <c r="M528" s="540" t="s">
        <v>240</v>
      </c>
      <c r="N528" s="541" t="s">
        <v>240</v>
      </c>
      <c r="O528" s="542" t="s">
        <v>671</v>
      </c>
      <c r="P528" s="537">
        <v>21</v>
      </c>
      <c r="Q528" s="541" t="s">
        <v>163</v>
      </c>
      <c r="R528" s="541" t="s">
        <v>235</v>
      </c>
      <c r="S528" s="543">
        <f>'Report 1'!$AL$18</f>
        <v>0</v>
      </c>
      <c r="T528" s="544">
        <f>'Report 1'!$AL$41</f>
        <v>0</v>
      </c>
      <c r="U528" s="545">
        <f>'Report 1'!$AL$127</f>
        <v>0</v>
      </c>
      <c r="AL528" s="546" t="s">
        <v>669</v>
      </c>
      <c r="AM528" s="547">
        <v>2</v>
      </c>
      <c r="AN528" s="547" t="str">
        <f>'Information Input'!$M$14</f>
        <v xml:space="preserve">      -      </v>
      </c>
      <c r="AO528" s="547" t="s">
        <v>137</v>
      </c>
      <c r="AP528" s="538">
        <f t="shared" si="110"/>
        <v>43647</v>
      </c>
      <c r="AQ528" s="538">
        <f t="shared" si="111"/>
        <v>43738</v>
      </c>
      <c r="AR528" s="538">
        <f>'Information Input'!$H$35</f>
        <v>43555</v>
      </c>
      <c r="AS528" s="547" t="str">
        <f>'Information Input'!$J$22</f>
        <v>Quarterly</v>
      </c>
      <c r="AT528" s="538">
        <f>'Information Input'!$H$30</f>
        <v>43555</v>
      </c>
      <c r="AU528" s="547">
        <f>'Information Input'!$J$18</f>
        <v>2019</v>
      </c>
      <c r="AV528" s="547" t="s">
        <v>94</v>
      </c>
      <c r="AW528" s="547" t="s">
        <v>95</v>
      </c>
      <c r="AX528" s="547" t="s">
        <v>96</v>
      </c>
      <c r="AY528" s="548" t="s">
        <v>671</v>
      </c>
      <c r="AZ528" s="547">
        <v>23</v>
      </c>
      <c r="BA528" s="549" t="s">
        <v>165</v>
      </c>
      <c r="BB528" s="543" t="s">
        <v>236</v>
      </c>
      <c r="BC528" s="550">
        <f>'Report 2'!$V120</f>
        <v>0</v>
      </c>
      <c r="BD528" s="550">
        <f>'Report 2'!$W120</f>
        <v>0</v>
      </c>
      <c r="BE528" s="550">
        <f>'Report 2'!$X120</f>
        <v>0</v>
      </c>
      <c r="BF528" s="550">
        <f>'Report 2'!$Y120</f>
        <v>0</v>
      </c>
      <c r="BG528" s="550">
        <f>'Report 2'!$Z120</f>
        <v>0</v>
      </c>
      <c r="BH528" s="550">
        <f>'Report 2'!$AA120</f>
        <v>0</v>
      </c>
      <c r="BI528" s="550">
        <f>'Report 2'!$AB120</f>
        <v>0</v>
      </c>
      <c r="CC528" s="542" t="s">
        <v>669</v>
      </c>
      <c r="CD528" s="1014" t="s">
        <v>672</v>
      </c>
      <c r="CE528" s="1014" t="str">
        <f>'Information Input'!$M$14</f>
        <v xml:space="preserve">      -      </v>
      </c>
      <c r="CF528" s="551" t="s">
        <v>136</v>
      </c>
      <c r="CG528" s="552">
        <f t="shared" si="108"/>
        <v>43556</v>
      </c>
      <c r="CH528" s="552">
        <f t="shared" si="109"/>
        <v>43646</v>
      </c>
      <c r="CI528" s="552">
        <f>'Information Input'!$H$35</f>
        <v>43555</v>
      </c>
      <c r="CJ528" s="551" t="str">
        <f>'Information Input'!$J$22</f>
        <v>Quarterly</v>
      </c>
      <c r="CK528" s="552">
        <f>'Information Input'!$H$30</f>
        <v>43555</v>
      </c>
      <c r="CL528" s="551">
        <f>'Information Input'!$J$18</f>
        <v>2019</v>
      </c>
      <c r="CM528" s="551" t="s">
        <v>92</v>
      </c>
      <c r="CN528" s="1014" t="s">
        <v>93</v>
      </c>
      <c r="CO528" s="542" t="s">
        <v>91</v>
      </c>
      <c r="CP528" s="542" t="s">
        <v>675</v>
      </c>
      <c r="CQ528" s="551">
        <v>48</v>
      </c>
      <c r="CR528" s="542" t="s">
        <v>190</v>
      </c>
      <c r="CS528" s="542" t="s">
        <v>239</v>
      </c>
      <c r="CT528" s="1015">
        <f>'Report 1'!$I$18</f>
        <v>0</v>
      </c>
      <c r="CU528" s="1016">
        <f>SUMIF('Report 4A'!$G$16:$G$95,$CQ528,'Report 4A'!$Q$16:$Q$95)</f>
        <v>0</v>
      </c>
      <c r="CV528" s="1017">
        <f t="shared" si="105"/>
        <v>0</v>
      </c>
      <c r="CX528" s="546" t="s">
        <v>669</v>
      </c>
      <c r="CY528" s="537" t="s">
        <v>302</v>
      </c>
      <c r="CZ528" s="537" t="str">
        <f>'Information Input'!$M$14</f>
        <v xml:space="preserve">      -      </v>
      </c>
      <c r="DA528" s="538">
        <f>'Information Input'!$H$35</f>
        <v>43555</v>
      </c>
      <c r="DB528" s="537" t="str">
        <f>'Information Input'!$J$22</f>
        <v>Quarterly</v>
      </c>
      <c r="DC528" s="552">
        <f>'Information Input'!$H$30</f>
        <v>43555</v>
      </c>
      <c r="DD528" s="553" t="str">
        <f t="shared" si="107"/>
        <v>201803</v>
      </c>
      <c r="DE528" s="541" t="s">
        <v>103</v>
      </c>
      <c r="DF528" s="541" t="s">
        <v>684</v>
      </c>
      <c r="DG528" s="544">
        <f>'Report 5J'!$O$161</f>
        <v>0</v>
      </c>
      <c r="DH528" s="550">
        <f>'Report 5J'!$O$162</f>
        <v>0</v>
      </c>
      <c r="DI528" s="544">
        <f>'Report 5J'!$O$163</f>
        <v>0</v>
      </c>
      <c r="DJ528" s="544">
        <f>'Report 5J'!$O$164</f>
        <v>0</v>
      </c>
      <c r="DK528" s="544">
        <f>'Report 5J'!$O$165</f>
        <v>0</v>
      </c>
      <c r="DL528" s="544">
        <f>'Report 5J'!$O$166</f>
        <v>0</v>
      </c>
      <c r="DM528" s="544">
        <f>'Report 5J'!$O$167</f>
        <v>0</v>
      </c>
      <c r="DN528" s="544">
        <f>'Report 5J'!$O$168</f>
        <v>0</v>
      </c>
      <c r="DO528" s="544">
        <f>'Report 5J'!$O$169</f>
        <v>0</v>
      </c>
      <c r="DP528" s="544">
        <f>'Report 5J'!$O$170</f>
        <v>0</v>
      </c>
      <c r="DQ528" s="544">
        <f>'Report 5J'!$O$171</f>
        <v>0</v>
      </c>
    </row>
    <row r="529" spans="2:121">
      <c r="B529" s="535" t="s">
        <v>669</v>
      </c>
      <c r="C529" s="536">
        <v>1</v>
      </c>
      <c r="D529" s="537" t="str">
        <f>'Information Input'!$M$14</f>
        <v xml:space="preserve">      -      </v>
      </c>
      <c r="E529" s="537" t="s">
        <v>135</v>
      </c>
      <c r="F529" s="538">
        <f t="shared" si="113"/>
        <v>43466</v>
      </c>
      <c r="G529" s="538">
        <f t="shared" si="114"/>
        <v>43555</v>
      </c>
      <c r="H529" s="538">
        <f>'Information Input'!$H$35</f>
        <v>43555</v>
      </c>
      <c r="I529" s="537" t="str">
        <f>'Information Input'!$J$22</f>
        <v>Quarterly</v>
      </c>
      <c r="J529" s="538">
        <f>'Information Input'!$H$30</f>
        <v>43555</v>
      </c>
      <c r="K529" s="537">
        <f>'Information Input'!$J$18</f>
        <v>2019</v>
      </c>
      <c r="L529" s="539" t="s">
        <v>91</v>
      </c>
      <c r="M529" s="540" t="s">
        <v>240</v>
      </c>
      <c r="N529" s="541" t="s">
        <v>240</v>
      </c>
      <c r="O529" s="542" t="s">
        <v>671</v>
      </c>
      <c r="P529" s="537">
        <v>22</v>
      </c>
      <c r="Q529" s="541" t="s">
        <v>164</v>
      </c>
      <c r="R529" s="541" t="s">
        <v>236</v>
      </c>
      <c r="S529" s="543">
        <f>'Report 1'!$AL$18</f>
        <v>0</v>
      </c>
      <c r="T529" s="544">
        <f>'Report 1'!$AL$42</f>
        <v>0</v>
      </c>
      <c r="U529" s="545">
        <f>'Report 1'!$AL$128</f>
        <v>0</v>
      </c>
      <c r="AL529" s="546" t="s">
        <v>669</v>
      </c>
      <c r="AM529" s="547">
        <v>2</v>
      </c>
      <c r="AN529" s="547" t="str">
        <f>'Information Input'!$M$14</f>
        <v xml:space="preserve">      -      </v>
      </c>
      <c r="AO529" s="547" t="s">
        <v>137</v>
      </c>
      <c r="AP529" s="538">
        <f t="shared" si="110"/>
        <v>43647</v>
      </c>
      <c r="AQ529" s="538">
        <f t="shared" si="111"/>
        <v>43738</v>
      </c>
      <c r="AR529" s="538">
        <f>'Information Input'!$H$35</f>
        <v>43555</v>
      </c>
      <c r="AS529" s="547" t="str">
        <f>'Information Input'!$J$22</f>
        <v>Quarterly</v>
      </c>
      <c r="AT529" s="538">
        <f>'Information Input'!$H$30</f>
        <v>43555</v>
      </c>
      <c r="AU529" s="547">
        <f>'Information Input'!$J$18</f>
        <v>2019</v>
      </c>
      <c r="AV529" s="547" t="s">
        <v>94</v>
      </c>
      <c r="AW529" s="547" t="s">
        <v>95</v>
      </c>
      <c r="AX529" s="547" t="s">
        <v>96</v>
      </c>
      <c r="AY529" s="548" t="s">
        <v>671</v>
      </c>
      <c r="AZ529" s="547">
        <v>24</v>
      </c>
      <c r="BA529" s="549" t="s">
        <v>166</v>
      </c>
      <c r="BB529" s="543" t="s">
        <v>233</v>
      </c>
      <c r="BC529" s="550">
        <f>'Report 2'!$V121</f>
        <v>0</v>
      </c>
      <c r="BD529" s="550">
        <f>'Report 2'!$W121</f>
        <v>0</v>
      </c>
      <c r="BE529" s="550">
        <f>'Report 2'!$X121</f>
        <v>0</v>
      </c>
      <c r="BF529" s="550">
        <f>'Report 2'!$Y121</f>
        <v>0</v>
      </c>
      <c r="BG529" s="550">
        <f>'Report 2'!$Z121</f>
        <v>0</v>
      </c>
      <c r="BH529" s="550">
        <f>'Report 2'!$AA121</f>
        <v>0</v>
      </c>
      <c r="BI529" s="550">
        <f>'Report 2'!$AB121</f>
        <v>0</v>
      </c>
      <c r="CC529" s="542" t="s">
        <v>669</v>
      </c>
      <c r="CD529" s="1014" t="s">
        <v>672</v>
      </c>
      <c r="CE529" s="1014" t="str">
        <f>'Information Input'!$M$14</f>
        <v xml:space="preserve">      -      </v>
      </c>
      <c r="CF529" s="551" t="s">
        <v>136</v>
      </c>
      <c r="CG529" s="552">
        <f t="shared" si="108"/>
        <v>43556</v>
      </c>
      <c r="CH529" s="552">
        <f t="shared" si="109"/>
        <v>43646</v>
      </c>
      <c r="CI529" s="552">
        <f>'Information Input'!$H$35</f>
        <v>43555</v>
      </c>
      <c r="CJ529" s="551" t="str">
        <f>'Information Input'!$J$22</f>
        <v>Quarterly</v>
      </c>
      <c r="CK529" s="552">
        <f>'Information Input'!$H$30</f>
        <v>43555</v>
      </c>
      <c r="CL529" s="551">
        <f>'Information Input'!$J$18</f>
        <v>2019</v>
      </c>
      <c r="CM529" s="551" t="s">
        <v>92</v>
      </c>
      <c r="CN529" s="1014" t="s">
        <v>93</v>
      </c>
      <c r="CO529" s="542" t="s">
        <v>91</v>
      </c>
      <c r="CP529" s="542" t="s">
        <v>675</v>
      </c>
      <c r="CQ529" s="551">
        <v>49</v>
      </c>
      <c r="CR529" s="542" t="s">
        <v>191</v>
      </c>
      <c r="CS529" s="542" t="s">
        <v>239</v>
      </c>
      <c r="CT529" s="1015">
        <f>'Report 1'!$I$18</f>
        <v>0</v>
      </c>
      <c r="CU529" s="1016">
        <f>SUMIF('Report 4A'!$G$16:$G$95,$CQ529,'Report 4A'!$Q$16:$Q$95)</f>
        <v>0</v>
      </c>
      <c r="CV529" s="1017">
        <f t="shared" si="105"/>
        <v>0</v>
      </c>
      <c r="CX529" s="546" t="s">
        <v>669</v>
      </c>
      <c r="CY529" s="537" t="s">
        <v>302</v>
      </c>
      <c r="CZ529" s="537" t="str">
        <f>'Information Input'!$M$14</f>
        <v xml:space="preserve">      -      </v>
      </c>
      <c r="DA529" s="538">
        <f>'Information Input'!$H$35</f>
        <v>43555</v>
      </c>
      <c r="DB529" s="537" t="str">
        <f>'Information Input'!$J$22</f>
        <v>Quarterly</v>
      </c>
      <c r="DC529" s="552">
        <f>'Information Input'!$H$30</f>
        <v>43555</v>
      </c>
      <c r="DD529" s="553" t="str">
        <f t="shared" si="107"/>
        <v>201802</v>
      </c>
      <c r="DE529" s="541" t="s">
        <v>103</v>
      </c>
      <c r="DF529" s="541" t="s">
        <v>684</v>
      </c>
      <c r="DG529" s="544">
        <f>'Report 5J'!$P$161</f>
        <v>0</v>
      </c>
      <c r="DH529" s="550">
        <f>'Report 5J'!$P$162</f>
        <v>0</v>
      </c>
      <c r="DI529" s="544">
        <f>'Report 5J'!$P$163</f>
        <v>0</v>
      </c>
      <c r="DJ529" s="544">
        <f>'Report 5J'!$P$164</f>
        <v>0</v>
      </c>
      <c r="DK529" s="544">
        <f>'Report 5J'!$P$165</f>
        <v>0</v>
      </c>
      <c r="DL529" s="544">
        <f>'Report 5J'!$P$166</f>
        <v>0</v>
      </c>
      <c r="DM529" s="544">
        <f>'Report 5J'!$P$167</f>
        <v>0</v>
      </c>
      <c r="DN529" s="544">
        <f>'Report 5J'!$P$168</f>
        <v>0</v>
      </c>
      <c r="DO529" s="544">
        <f>'Report 5J'!$P$169</f>
        <v>0</v>
      </c>
      <c r="DP529" s="544">
        <f>'Report 5J'!$P$170</f>
        <v>0</v>
      </c>
      <c r="DQ529" s="544">
        <f>'Report 5J'!$P$171</f>
        <v>0</v>
      </c>
    </row>
    <row r="530" spans="2:121">
      <c r="B530" s="535" t="s">
        <v>669</v>
      </c>
      <c r="C530" s="536">
        <v>1</v>
      </c>
      <c r="D530" s="537" t="str">
        <f>'Information Input'!$M$14</f>
        <v xml:space="preserve">      -      </v>
      </c>
      <c r="E530" s="537" t="s">
        <v>135</v>
      </c>
      <c r="F530" s="538">
        <f t="shared" si="113"/>
        <v>43466</v>
      </c>
      <c r="G530" s="538">
        <f t="shared" si="114"/>
        <v>43555</v>
      </c>
      <c r="H530" s="538">
        <f>'Information Input'!$H$35</f>
        <v>43555</v>
      </c>
      <c r="I530" s="537" t="str">
        <f>'Information Input'!$J$22</f>
        <v>Quarterly</v>
      </c>
      <c r="J530" s="538">
        <f>'Information Input'!$H$30</f>
        <v>43555</v>
      </c>
      <c r="K530" s="537">
        <f>'Information Input'!$J$18</f>
        <v>2019</v>
      </c>
      <c r="L530" s="539" t="s">
        <v>91</v>
      </c>
      <c r="M530" s="540" t="s">
        <v>240</v>
      </c>
      <c r="N530" s="541" t="s">
        <v>240</v>
      </c>
      <c r="O530" s="542" t="s">
        <v>671</v>
      </c>
      <c r="P530" s="537">
        <v>23</v>
      </c>
      <c r="Q530" s="541" t="s">
        <v>165</v>
      </c>
      <c r="R530" s="541" t="s">
        <v>236</v>
      </c>
      <c r="S530" s="543">
        <f>'Report 1'!$AL$18</f>
        <v>0</v>
      </c>
      <c r="T530" s="544">
        <f>'Report 1'!$AL$43</f>
        <v>0</v>
      </c>
      <c r="U530" s="545">
        <f>'Report 1'!$AL$129</f>
        <v>0</v>
      </c>
      <c r="AL530" s="546" t="s">
        <v>669</v>
      </c>
      <c r="AM530" s="547">
        <v>2</v>
      </c>
      <c r="AN530" s="547" t="str">
        <f>'Information Input'!$M$14</f>
        <v xml:space="preserve">      -      </v>
      </c>
      <c r="AO530" s="547" t="s">
        <v>137</v>
      </c>
      <c r="AP530" s="538">
        <f t="shared" si="110"/>
        <v>43647</v>
      </c>
      <c r="AQ530" s="538">
        <f t="shared" si="111"/>
        <v>43738</v>
      </c>
      <c r="AR530" s="538">
        <f>'Information Input'!$H$35</f>
        <v>43555</v>
      </c>
      <c r="AS530" s="547" t="str">
        <f>'Information Input'!$J$22</f>
        <v>Quarterly</v>
      </c>
      <c r="AT530" s="538">
        <f>'Information Input'!$H$30</f>
        <v>43555</v>
      </c>
      <c r="AU530" s="547">
        <f>'Information Input'!$J$18</f>
        <v>2019</v>
      </c>
      <c r="AV530" s="547" t="s">
        <v>94</v>
      </c>
      <c r="AW530" s="547" t="s">
        <v>95</v>
      </c>
      <c r="AX530" s="547" t="s">
        <v>96</v>
      </c>
      <c r="AY530" s="548" t="s">
        <v>671</v>
      </c>
      <c r="AZ530" s="547">
        <v>25</v>
      </c>
      <c r="BA530" s="549" t="s">
        <v>167</v>
      </c>
      <c r="BB530" s="543" t="s">
        <v>233</v>
      </c>
      <c r="BC530" s="550">
        <f>'Report 2'!$V122</f>
        <v>0</v>
      </c>
      <c r="BD530" s="550">
        <f>'Report 2'!$W122</f>
        <v>0</v>
      </c>
      <c r="BE530" s="550">
        <f>'Report 2'!$X122</f>
        <v>0</v>
      </c>
      <c r="BF530" s="550">
        <f>'Report 2'!$Y122</f>
        <v>0</v>
      </c>
      <c r="BG530" s="550">
        <f>'Report 2'!$Z122</f>
        <v>0</v>
      </c>
      <c r="BH530" s="550">
        <f>'Report 2'!$AA122</f>
        <v>0</v>
      </c>
      <c r="BI530" s="550">
        <f>'Report 2'!$AB122</f>
        <v>0</v>
      </c>
      <c r="CC530" s="542" t="s">
        <v>669</v>
      </c>
      <c r="CD530" s="1014" t="s">
        <v>672</v>
      </c>
      <c r="CE530" s="1014" t="str">
        <f>'Information Input'!$M$14</f>
        <v xml:space="preserve">      -      </v>
      </c>
      <c r="CF530" s="551" t="s">
        <v>136</v>
      </c>
      <c r="CG530" s="552">
        <f t="shared" si="108"/>
        <v>43556</v>
      </c>
      <c r="CH530" s="552">
        <f t="shared" si="109"/>
        <v>43646</v>
      </c>
      <c r="CI530" s="552">
        <f>'Information Input'!$H$35</f>
        <v>43555</v>
      </c>
      <c r="CJ530" s="551" t="str">
        <f>'Information Input'!$J$22</f>
        <v>Quarterly</v>
      </c>
      <c r="CK530" s="552">
        <f>'Information Input'!$H$30</f>
        <v>43555</v>
      </c>
      <c r="CL530" s="551">
        <f>'Information Input'!$J$18</f>
        <v>2019</v>
      </c>
      <c r="CM530" s="551" t="s">
        <v>92</v>
      </c>
      <c r="CN530" s="1014" t="s">
        <v>93</v>
      </c>
      <c r="CO530" s="542" t="s">
        <v>91</v>
      </c>
      <c r="CP530" s="542" t="s">
        <v>675</v>
      </c>
      <c r="CQ530" s="551">
        <v>50</v>
      </c>
      <c r="CR530" s="542" t="s">
        <v>192</v>
      </c>
      <c r="CS530" s="542" t="s">
        <v>239</v>
      </c>
      <c r="CT530" s="1015">
        <f>'Report 1'!$I$18</f>
        <v>0</v>
      </c>
      <c r="CU530" s="1016">
        <f>SUMIF('Report 4A'!$G$16:$G$95,$CQ530,'Report 4A'!$Q$16:$Q$95)</f>
        <v>0</v>
      </c>
      <c r="CV530" s="1017">
        <f t="shared" si="105"/>
        <v>0</v>
      </c>
      <c r="CX530" s="546" t="s">
        <v>669</v>
      </c>
      <c r="CY530" s="537" t="s">
        <v>302</v>
      </c>
      <c r="CZ530" s="537" t="str">
        <f>'Information Input'!$M$14</f>
        <v xml:space="preserve">      -      </v>
      </c>
      <c r="DA530" s="538">
        <f>'Information Input'!$H$35</f>
        <v>43555</v>
      </c>
      <c r="DB530" s="537" t="str">
        <f>'Information Input'!$J$22</f>
        <v>Quarterly</v>
      </c>
      <c r="DC530" s="552">
        <f>'Information Input'!$H$30</f>
        <v>43555</v>
      </c>
      <c r="DD530" s="553" t="str">
        <f t="shared" si="107"/>
        <v>201801</v>
      </c>
      <c r="DE530" s="541" t="s">
        <v>103</v>
      </c>
      <c r="DF530" s="541" t="s">
        <v>684</v>
      </c>
      <c r="DG530" s="544">
        <f>'Report 5J'!$Q$161</f>
        <v>0</v>
      </c>
      <c r="DH530" s="550">
        <f>'Report 5J'!$Q$162</f>
        <v>0</v>
      </c>
      <c r="DI530" s="544">
        <f>'Report 5J'!$Q$163</f>
        <v>0</v>
      </c>
      <c r="DJ530" s="544">
        <f>'Report 5J'!$Q$164</f>
        <v>0</v>
      </c>
      <c r="DK530" s="544">
        <f>'Report 5J'!$Q$165</f>
        <v>0</v>
      </c>
      <c r="DL530" s="544">
        <f>'Report 5J'!$Q$166</f>
        <v>0</v>
      </c>
      <c r="DM530" s="544">
        <f>'Report 5J'!$Q$167</f>
        <v>0</v>
      </c>
      <c r="DN530" s="544">
        <f>'Report 5J'!$Q$168</f>
        <v>0</v>
      </c>
      <c r="DO530" s="544">
        <f>'Report 5J'!$Q$169</f>
        <v>0</v>
      </c>
      <c r="DP530" s="544">
        <f>'Report 5J'!$Q$170</f>
        <v>0</v>
      </c>
      <c r="DQ530" s="544">
        <f>'Report 5J'!$Q$171</f>
        <v>0</v>
      </c>
    </row>
    <row r="531" spans="2:121">
      <c r="B531" s="535" t="s">
        <v>669</v>
      </c>
      <c r="C531" s="536">
        <v>1</v>
      </c>
      <c r="D531" s="537" t="str">
        <f>'Information Input'!$M$14</f>
        <v xml:space="preserve">      -      </v>
      </c>
      <c r="E531" s="537" t="s">
        <v>135</v>
      </c>
      <c r="F531" s="538">
        <f t="shared" si="113"/>
        <v>43466</v>
      </c>
      <c r="G531" s="538">
        <f t="shared" si="114"/>
        <v>43555</v>
      </c>
      <c r="H531" s="538">
        <f>'Information Input'!$H$35</f>
        <v>43555</v>
      </c>
      <c r="I531" s="537" t="str">
        <f>'Information Input'!$J$22</f>
        <v>Quarterly</v>
      </c>
      <c r="J531" s="538">
        <f>'Information Input'!$H$30</f>
        <v>43555</v>
      </c>
      <c r="K531" s="537">
        <f>'Information Input'!$J$18</f>
        <v>2019</v>
      </c>
      <c r="L531" s="539" t="s">
        <v>91</v>
      </c>
      <c r="M531" s="540" t="s">
        <v>240</v>
      </c>
      <c r="N531" s="541" t="s">
        <v>240</v>
      </c>
      <c r="O531" s="542" t="s">
        <v>671</v>
      </c>
      <c r="P531" s="537">
        <v>24</v>
      </c>
      <c r="Q531" s="541" t="s">
        <v>166</v>
      </c>
      <c r="R531" s="541" t="s">
        <v>233</v>
      </c>
      <c r="S531" s="543">
        <f>'Report 1'!$AL$18</f>
        <v>0</v>
      </c>
      <c r="T531" s="544">
        <f>'Report 1'!$AL$44</f>
        <v>0</v>
      </c>
      <c r="U531" s="545">
        <f>'Report 1'!$AL$130</f>
        <v>0</v>
      </c>
      <c r="AL531" s="546" t="s">
        <v>669</v>
      </c>
      <c r="AM531" s="547">
        <v>2</v>
      </c>
      <c r="AN531" s="547" t="str">
        <f>'Information Input'!$M$14</f>
        <v xml:space="preserve">      -      </v>
      </c>
      <c r="AO531" s="547" t="s">
        <v>137</v>
      </c>
      <c r="AP531" s="538">
        <f t="shared" si="110"/>
        <v>43647</v>
      </c>
      <c r="AQ531" s="538">
        <f t="shared" si="111"/>
        <v>43738</v>
      </c>
      <c r="AR531" s="538">
        <f>'Information Input'!$H$35</f>
        <v>43555</v>
      </c>
      <c r="AS531" s="547" t="str">
        <f>'Information Input'!$J$22</f>
        <v>Quarterly</v>
      </c>
      <c r="AT531" s="538">
        <f>'Information Input'!$H$30</f>
        <v>43555</v>
      </c>
      <c r="AU531" s="547">
        <f>'Information Input'!$J$18</f>
        <v>2019</v>
      </c>
      <c r="AV531" s="547" t="s">
        <v>94</v>
      </c>
      <c r="AW531" s="547" t="s">
        <v>95</v>
      </c>
      <c r="AX531" s="547" t="s">
        <v>96</v>
      </c>
      <c r="AY531" s="548" t="s">
        <v>671</v>
      </c>
      <c r="AZ531" s="547">
        <v>26</v>
      </c>
      <c r="BA531" s="549" t="s">
        <v>168</v>
      </c>
      <c r="BB531" s="543" t="s">
        <v>237</v>
      </c>
      <c r="BC531" s="550">
        <f>'Report 2'!$V123</f>
        <v>0</v>
      </c>
      <c r="BD531" s="550">
        <f>'Report 2'!$W123</f>
        <v>0</v>
      </c>
      <c r="BE531" s="550">
        <f>'Report 2'!$X123</f>
        <v>0</v>
      </c>
      <c r="BF531" s="550">
        <f>'Report 2'!$Y123</f>
        <v>0</v>
      </c>
      <c r="BG531" s="550">
        <f>'Report 2'!$Z123</f>
        <v>0</v>
      </c>
      <c r="BH531" s="550">
        <f>'Report 2'!$AA123</f>
        <v>0</v>
      </c>
      <c r="BI531" s="550">
        <f>'Report 2'!$AB123</f>
        <v>0</v>
      </c>
      <c r="CC531" s="575" t="s">
        <v>669</v>
      </c>
      <c r="CD531" s="1019" t="s">
        <v>672</v>
      </c>
      <c r="CE531" s="1019" t="str">
        <f>'Information Input'!$M$14</f>
        <v xml:space="preserve">      -      </v>
      </c>
      <c r="CF531" s="570" t="s">
        <v>136</v>
      </c>
      <c r="CG531" s="566">
        <f t="shared" si="108"/>
        <v>43556</v>
      </c>
      <c r="CH531" s="566">
        <f t="shared" si="109"/>
        <v>43646</v>
      </c>
      <c r="CI531" s="566">
        <f>'Information Input'!$H$35</f>
        <v>43555</v>
      </c>
      <c r="CJ531" s="570" t="str">
        <f>'Information Input'!$J$22</f>
        <v>Quarterly</v>
      </c>
      <c r="CK531" s="566">
        <f>'Information Input'!$H$30</f>
        <v>43555</v>
      </c>
      <c r="CL531" s="570">
        <f>'Information Input'!$J$18</f>
        <v>2019</v>
      </c>
      <c r="CM531" s="570" t="s">
        <v>92</v>
      </c>
      <c r="CN531" s="1019" t="s">
        <v>93</v>
      </c>
      <c r="CO531" s="575" t="s">
        <v>91</v>
      </c>
      <c r="CP531" s="575" t="s">
        <v>675</v>
      </c>
      <c r="CQ531" s="570">
        <v>51</v>
      </c>
      <c r="CR531" s="575" t="s">
        <v>193</v>
      </c>
      <c r="CS531" s="575" t="s">
        <v>239</v>
      </c>
      <c r="CT531" s="1020">
        <f>'Report 1'!$I$18</f>
        <v>0</v>
      </c>
      <c r="CU531" s="1021">
        <f>SUMIF('Report 4A'!$G$16:$G$95,$CQ531,'Report 4A'!$Q$16:$Q$95)</f>
        <v>0</v>
      </c>
      <c r="CV531" s="1022">
        <f t="shared" si="105"/>
        <v>0</v>
      </c>
      <c r="CX531" s="546" t="s">
        <v>669</v>
      </c>
      <c r="CY531" s="537" t="s">
        <v>302</v>
      </c>
      <c r="CZ531" s="537" t="str">
        <f>'Information Input'!$M$14</f>
        <v xml:space="preserve">      -      </v>
      </c>
      <c r="DA531" s="552">
        <f>'Information Input'!$H$35</f>
        <v>43555</v>
      </c>
      <c r="DB531" s="537" t="str">
        <f>'Information Input'!$J$22</f>
        <v>Quarterly</v>
      </c>
      <c r="DC531" s="552">
        <f>'Information Input'!$H$30</f>
        <v>43555</v>
      </c>
      <c r="DD531" s="553" t="str">
        <f t="shared" si="107"/>
        <v>201712</v>
      </c>
      <c r="DE531" s="541" t="s">
        <v>103</v>
      </c>
      <c r="DF531" s="541" t="s">
        <v>684</v>
      </c>
      <c r="DG531" s="544">
        <f>'Report 5J'!$R$161</f>
        <v>0</v>
      </c>
      <c r="DH531" s="550">
        <f>'Report 5J'!$R$162</f>
        <v>0</v>
      </c>
      <c r="DI531" s="544">
        <f>'Report 5J'!$R$163</f>
        <v>0</v>
      </c>
      <c r="DJ531" s="544">
        <f>'Report 5J'!$R$164</f>
        <v>0</v>
      </c>
      <c r="DK531" s="544">
        <f>'Report 5J'!$R$165</f>
        <v>0</v>
      </c>
      <c r="DL531" s="544">
        <f>'Report 5J'!$R$166</f>
        <v>0</v>
      </c>
      <c r="DM531" s="544">
        <f>'Report 5J'!$R$167</f>
        <v>0</v>
      </c>
      <c r="DN531" s="544">
        <f>'Report 5J'!$R$168</f>
        <v>0</v>
      </c>
      <c r="DO531" s="544">
        <f>'Report 5J'!$R$169</f>
        <v>0</v>
      </c>
      <c r="DP531" s="544">
        <f>'Report 5J'!$R$170</f>
        <v>0</v>
      </c>
      <c r="DQ531" s="544">
        <f>'Report 5J'!$R$171</f>
        <v>0</v>
      </c>
    </row>
    <row r="532" spans="2:121">
      <c r="B532" s="535" t="s">
        <v>669</v>
      </c>
      <c r="C532" s="536">
        <v>1</v>
      </c>
      <c r="D532" s="537" t="str">
        <f>'Information Input'!$M$14</f>
        <v xml:space="preserve">      -      </v>
      </c>
      <c r="E532" s="537" t="s">
        <v>135</v>
      </c>
      <c r="F532" s="538">
        <f t="shared" si="113"/>
        <v>43466</v>
      </c>
      <c r="G532" s="538">
        <f t="shared" si="114"/>
        <v>43555</v>
      </c>
      <c r="H532" s="538">
        <f>'Information Input'!$H$35</f>
        <v>43555</v>
      </c>
      <c r="I532" s="537" t="str">
        <f>'Information Input'!$J$22</f>
        <v>Quarterly</v>
      </c>
      <c r="J532" s="538">
        <f>'Information Input'!$H$30</f>
        <v>43555</v>
      </c>
      <c r="K532" s="537">
        <f>'Information Input'!$J$18</f>
        <v>2019</v>
      </c>
      <c r="L532" s="539" t="s">
        <v>91</v>
      </c>
      <c r="M532" s="540" t="s">
        <v>240</v>
      </c>
      <c r="N532" s="541" t="s">
        <v>240</v>
      </c>
      <c r="O532" s="542" t="s">
        <v>671</v>
      </c>
      <c r="P532" s="537">
        <v>25</v>
      </c>
      <c r="Q532" s="541" t="s">
        <v>167</v>
      </c>
      <c r="R532" s="541" t="s">
        <v>233</v>
      </c>
      <c r="S532" s="543">
        <f>'Report 1'!$AL$18</f>
        <v>0</v>
      </c>
      <c r="T532" s="544">
        <f>'Report 1'!$AL$45</f>
        <v>0</v>
      </c>
      <c r="U532" s="545">
        <f>'Report 1'!$AL$131</f>
        <v>0</v>
      </c>
      <c r="AL532" s="546" t="s">
        <v>669</v>
      </c>
      <c r="AM532" s="547">
        <v>2</v>
      </c>
      <c r="AN532" s="547" t="str">
        <f>'Information Input'!$M$14</f>
        <v xml:space="preserve">      -      </v>
      </c>
      <c r="AO532" s="547" t="s">
        <v>137</v>
      </c>
      <c r="AP532" s="538">
        <f t="shared" si="110"/>
        <v>43647</v>
      </c>
      <c r="AQ532" s="538">
        <f t="shared" si="111"/>
        <v>43738</v>
      </c>
      <c r="AR532" s="538">
        <f>'Information Input'!$H$35</f>
        <v>43555</v>
      </c>
      <c r="AS532" s="547" t="str">
        <f>'Information Input'!$J$22</f>
        <v>Quarterly</v>
      </c>
      <c r="AT532" s="538">
        <f>'Information Input'!$H$30</f>
        <v>43555</v>
      </c>
      <c r="AU532" s="547">
        <f>'Information Input'!$J$18</f>
        <v>2019</v>
      </c>
      <c r="AV532" s="547" t="s">
        <v>94</v>
      </c>
      <c r="AW532" s="547" t="s">
        <v>95</v>
      </c>
      <c r="AX532" s="547" t="s">
        <v>96</v>
      </c>
      <c r="AY532" s="548" t="s">
        <v>671</v>
      </c>
      <c r="AZ532" s="547">
        <v>27</v>
      </c>
      <c r="BA532" s="549" t="s">
        <v>169</v>
      </c>
      <c r="BB532" s="543" t="s">
        <v>235</v>
      </c>
      <c r="BC532" s="550">
        <f>'Report 2'!$V124</f>
        <v>0</v>
      </c>
      <c r="BD532" s="550">
        <f>'Report 2'!$W124</f>
        <v>0</v>
      </c>
      <c r="BE532" s="550">
        <f>'Report 2'!$X124</f>
        <v>0</v>
      </c>
      <c r="BF532" s="550">
        <f>'Report 2'!$Y124</f>
        <v>0</v>
      </c>
      <c r="BG532" s="550">
        <f>'Report 2'!$Z124</f>
        <v>0</v>
      </c>
      <c r="BH532" s="550">
        <f>'Report 2'!$AA124</f>
        <v>0</v>
      </c>
      <c r="BI532" s="550">
        <f>'Report 2'!$AB124</f>
        <v>0</v>
      </c>
      <c r="CC532" s="523" t="s">
        <v>669</v>
      </c>
      <c r="CD532" s="1010" t="s">
        <v>672</v>
      </c>
      <c r="CE532" s="1010" t="str">
        <f>'Information Input'!$M$14</f>
        <v xml:space="preserve">      -      </v>
      </c>
      <c r="CF532" s="532" t="s">
        <v>136</v>
      </c>
      <c r="CG532" s="519">
        <f t="shared" si="108"/>
        <v>43556</v>
      </c>
      <c r="CH532" s="519">
        <f t="shared" si="109"/>
        <v>43646</v>
      </c>
      <c r="CI532" s="519">
        <f>'Information Input'!$H$35</f>
        <v>43555</v>
      </c>
      <c r="CJ532" s="532" t="str">
        <f>'Information Input'!$J$22</f>
        <v>Quarterly</v>
      </c>
      <c r="CK532" s="519">
        <f>'Information Input'!$H$30</f>
        <v>43555</v>
      </c>
      <c r="CL532" s="532">
        <f>'Information Input'!$J$18</f>
        <v>2019</v>
      </c>
      <c r="CM532" s="532" t="s">
        <v>94</v>
      </c>
      <c r="CN532" s="1010" t="s">
        <v>95</v>
      </c>
      <c r="CO532" s="523" t="s">
        <v>96</v>
      </c>
      <c r="CP532" s="523" t="s">
        <v>671</v>
      </c>
      <c r="CQ532" s="532">
        <v>11</v>
      </c>
      <c r="CR532" s="523" t="s">
        <v>153</v>
      </c>
      <c r="CS532" s="523" t="s">
        <v>231</v>
      </c>
      <c r="CT532" s="1011">
        <f>'Report 1'!$N$18</f>
        <v>0</v>
      </c>
      <c r="CU532" s="1012">
        <f>SUMIF('Report 4A'!$G$16:$G$95,$CQ532,'Report 4A'!$V$16:$V$95)</f>
        <v>0</v>
      </c>
      <c r="CV532" s="1013">
        <f t="shared" si="105"/>
        <v>0</v>
      </c>
      <c r="CX532" s="546" t="s">
        <v>669</v>
      </c>
      <c r="CY532" s="537" t="s">
        <v>302</v>
      </c>
      <c r="CZ532" s="537" t="str">
        <f>'Information Input'!$M$14</f>
        <v xml:space="preserve">      -      </v>
      </c>
      <c r="DA532" s="538">
        <f>'Information Input'!$H$35</f>
        <v>43555</v>
      </c>
      <c r="DB532" s="537" t="str">
        <f>'Information Input'!$J$22</f>
        <v>Quarterly</v>
      </c>
      <c r="DC532" s="552">
        <f>'Information Input'!$H$30</f>
        <v>43555</v>
      </c>
      <c r="DD532" s="553" t="str">
        <f t="shared" si="107"/>
        <v>201711</v>
      </c>
      <c r="DE532" s="541" t="s">
        <v>103</v>
      </c>
      <c r="DF532" s="541" t="s">
        <v>684</v>
      </c>
      <c r="DG532" s="544">
        <f>'Report 5J'!$S$161</f>
        <v>0</v>
      </c>
      <c r="DH532" s="550">
        <f>'Report 5J'!$S$162</f>
        <v>0</v>
      </c>
      <c r="DI532" s="544">
        <f>'Report 5J'!$S$163</f>
        <v>0</v>
      </c>
      <c r="DJ532" s="544">
        <f>'Report 5J'!$S$164</f>
        <v>0</v>
      </c>
      <c r="DK532" s="544">
        <f>'Report 5J'!$S$165</f>
        <v>0</v>
      </c>
      <c r="DL532" s="544">
        <f>'Report 5J'!$S$166</f>
        <v>0</v>
      </c>
      <c r="DM532" s="544">
        <f>'Report 5J'!$S$167</f>
        <v>0</v>
      </c>
      <c r="DN532" s="544">
        <f>'Report 5J'!$S$168</f>
        <v>0</v>
      </c>
      <c r="DO532" s="544">
        <f>'Report 5J'!$S$169</f>
        <v>0</v>
      </c>
      <c r="DP532" s="544">
        <f>'Report 5J'!$S$170</f>
        <v>0</v>
      </c>
      <c r="DQ532" s="544">
        <f>'Report 5J'!$S$171</f>
        <v>0</v>
      </c>
    </row>
    <row r="533" spans="2:121">
      <c r="B533" s="535" t="s">
        <v>669</v>
      </c>
      <c r="C533" s="536">
        <v>1</v>
      </c>
      <c r="D533" s="537" t="str">
        <f>'Information Input'!$M$14</f>
        <v xml:space="preserve">      -      </v>
      </c>
      <c r="E533" s="537" t="s">
        <v>135</v>
      </c>
      <c r="F533" s="538">
        <f t="shared" si="113"/>
        <v>43466</v>
      </c>
      <c r="G533" s="538">
        <f t="shared" si="114"/>
        <v>43555</v>
      </c>
      <c r="H533" s="538">
        <f>'Information Input'!$H$35</f>
        <v>43555</v>
      </c>
      <c r="I533" s="537" t="str">
        <f>'Information Input'!$J$22</f>
        <v>Quarterly</v>
      </c>
      <c r="J533" s="538">
        <f>'Information Input'!$H$30</f>
        <v>43555</v>
      </c>
      <c r="K533" s="537">
        <f>'Information Input'!$J$18</f>
        <v>2019</v>
      </c>
      <c r="L533" s="539" t="s">
        <v>91</v>
      </c>
      <c r="M533" s="540" t="s">
        <v>240</v>
      </c>
      <c r="N533" s="541" t="s">
        <v>240</v>
      </c>
      <c r="O533" s="542" t="s">
        <v>671</v>
      </c>
      <c r="P533" s="537">
        <v>26</v>
      </c>
      <c r="Q533" s="541" t="s">
        <v>168</v>
      </c>
      <c r="R533" s="541" t="s">
        <v>237</v>
      </c>
      <c r="S533" s="543">
        <f>'Report 1'!$AL$18</f>
        <v>0</v>
      </c>
      <c r="T533" s="544">
        <f>'Report 1'!$AL$46</f>
        <v>0</v>
      </c>
      <c r="U533" s="545">
        <f>'Report 1'!$AL$132</f>
        <v>0</v>
      </c>
      <c r="AL533" s="546" t="s">
        <v>669</v>
      </c>
      <c r="AM533" s="547">
        <v>2</v>
      </c>
      <c r="AN533" s="547" t="str">
        <f>'Information Input'!$M$14</f>
        <v xml:space="preserve">      -      </v>
      </c>
      <c r="AO533" s="547" t="s">
        <v>137</v>
      </c>
      <c r="AP533" s="538">
        <f t="shared" si="110"/>
        <v>43647</v>
      </c>
      <c r="AQ533" s="538">
        <f t="shared" si="111"/>
        <v>43738</v>
      </c>
      <c r="AR533" s="538">
        <f>'Information Input'!$H$35</f>
        <v>43555</v>
      </c>
      <c r="AS533" s="547" t="str">
        <f>'Information Input'!$J$22</f>
        <v>Quarterly</v>
      </c>
      <c r="AT533" s="538">
        <f>'Information Input'!$H$30</f>
        <v>43555</v>
      </c>
      <c r="AU533" s="547">
        <f>'Information Input'!$J$18</f>
        <v>2019</v>
      </c>
      <c r="AV533" s="547" t="s">
        <v>94</v>
      </c>
      <c r="AW533" s="547" t="s">
        <v>95</v>
      </c>
      <c r="AX533" s="547" t="s">
        <v>96</v>
      </c>
      <c r="AY533" s="548" t="s">
        <v>671</v>
      </c>
      <c r="AZ533" s="547">
        <v>28</v>
      </c>
      <c r="BA533" s="549" t="s">
        <v>170</v>
      </c>
      <c r="BB533" s="543" t="s">
        <v>235</v>
      </c>
      <c r="BC533" s="550">
        <f>'Report 2'!$V125</f>
        <v>0</v>
      </c>
      <c r="BD533" s="550">
        <f>'Report 2'!$W125</f>
        <v>0</v>
      </c>
      <c r="BE533" s="550">
        <f>'Report 2'!$X125</f>
        <v>0</v>
      </c>
      <c r="BF533" s="550">
        <f>'Report 2'!$Y125</f>
        <v>0</v>
      </c>
      <c r="BG533" s="550">
        <f>'Report 2'!$Z125</f>
        <v>0</v>
      </c>
      <c r="BH533" s="550">
        <f>'Report 2'!$AA125</f>
        <v>0</v>
      </c>
      <c r="BI533" s="550">
        <f>'Report 2'!$AB125</f>
        <v>0</v>
      </c>
      <c r="CC533" s="542" t="s">
        <v>669</v>
      </c>
      <c r="CD533" s="1014" t="s">
        <v>672</v>
      </c>
      <c r="CE533" s="1014" t="str">
        <f>'Information Input'!$M$14</f>
        <v xml:space="preserve">      -      </v>
      </c>
      <c r="CF533" s="551" t="s">
        <v>136</v>
      </c>
      <c r="CG533" s="552">
        <f t="shared" si="108"/>
        <v>43556</v>
      </c>
      <c r="CH533" s="552">
        <f t="shared" si="109"/>
        <v>43646</v>
      </c>
      <c r="CI533" s="552">
        <f>'Information Input'!$H$35</f>
        <v>43555</v>
      </c>
      <c r="CJ533" s="551" t="str">
        <f>'Information Input'!$J$22</f>
        <v>Quarterly</v>
      </c>
      <c r="CK533" s="552">
        <f>'Information Input'!$H$30</f>
        <v>43555</v>
      </c>
      <c r="CL533" s="551">
        <f>'Information Input'!$J$18</f>
        <v>2019</v>
      </c>
      <c r="CM533" s="551" t="s">
        <v>94</v>
      </c>
      <c r="CN533" s="1014" t="s">
        <v>95</v>
      </c>
      <c r="CO533" s="542" t="s">
        <v>96</v>
      </c>
      <c r="CP533" s="542" t="s">
        <v>671</v>
      </c>
      <c r="CQ533" s="551">
        <v>12</v>
      </c>
      <c r="CR533" s="542" t="s">
        <v>154</v>
      </c>
      <c r="CS533" s="542" t="s">
        <v>231</v>
      </c>
      <c r="CT533" s="1015">
        <f>'Report 1'!$N$18</f>
        <v>0</v>
      </c>
      <c r="CU533" s="1016">
        <f>SUMIF('Report 4A'!$G$16:$G$95,$CQ533,'Report 4A'!$V$16:$V$95)</f>
        <v>0</v>
      </c>
      <c r="CV533" s="1017">
        <f t="shared" si="105"/>
        <v>0</v>
      </c>
      <c r="CX533" s="546" t="s">
        <v>669</v>
      </c>
      <c r="CY533" s="537" t="s">
        <v>302</v>
      </c>
      <c r="CZ533" s="537" t="str">
        <f>'Information Input'!$M$14</f>
        <v xml:space="preserve">      -      </v>
      </c>
      <c r="DA533" s="538">
        <f>'Information Input'!$H$35</f>
        <v>43555</v>
      </c>
      <c r="DB533" s="537" t="str">
        <f>'Information Input'!$J$22</f>
        <v>Quarterly</v>
      </c>
      <c r="DC533" s="552">
        <f>'Information Input'!$H$30</f>
        <v>43555</v>
      </c>
      <c r="DD533" s="553" t="str">
        <f t="shared" si="107"/>
        <v>201710</v>
      </c>
      <c r="DE533" s="541" t="s">
        <v>103</v>
      </c>
      <c r="DF533" s="541" t="s">
        <v>684</v>
      </c>
      <c r="DG533" s="544">
        <f>'Report 5J'!$T$161</f>
        <v>0</v>
      </c>
      <c r="DH533" s="550">
        <f>'Report 5J'!$T$162</f>
        <v>0</v>
      </c>
      <c r="DI533" s="544">
        <f>'Report 5J'!$T$163</f>
        <v>0</v>
      </c>
      <c r="DJ533" s="544">
        <f>'Report 5J'!$T$164</f>
        <v>0</v>
      </c>
      <c r="DK533" s="544">
        <f>'Report 5J'!$T$165</f>
        <v>0</v>
      </c>
      <c r="DL533" s="544">
        <f>'Report 5J'!$T$166</f>
        <v>0</v>
      </c>
      <c r="DM533" s="544">
        <f>'Report 5J'!$T$167</f>
        <v>0</v>
      </c>
      <c r="DN533" s="544">
        <f>'Report 5J'!$T$168</f>
        <v>0</v>
      </c>
      <c r="DO533" s="544">
        <f>'Report 5J'!$T$169</f>
        <v>0</v>
      </c>
      <c r="DP533" s="544">
        <f>'Report 5J'!$T$170</f>
        <v>0</v>
      </c>
      <c r="DQ533" s="544">
        <f>'Report 5J'!$T$171</f>
        <v>0</v>
      </c>
    </row>
    <row r="534" spans="2:121">
      <c r="B534" s="535" t="s">
        <v>669</v>
      </c>
      <c r="C534" s="536">
        <v>1</v>
      </c>
      <c r="D534" s="537" t="str">
        <f>'Information Input'!$M$14</f>
        <v xml:space="preserve">      -      </v>
      </c>
      <c r="E534" s="537" t="s">
        <v>135</v>
      </c>
      <c r="F534" s="538">
        <f t="shared" si="113"/>
        <v>43466</v>
      </c>
      <c r="G534" s="538">
        <f t="shared" si="114"/>
        <v>43555</v>
      </c>
      <c r="H534" s="538">
        <f>'Information Input'!$H$35</f>
        <v>43555</v>
      </c>
      <c r="I534" s="537" t="str">
        <f>'Information Input'!$J$22</f>
        <v>Quarterly</v>
      </c>
      <c r="J534" s="538">
        <f>'Information Input'!$H$30</f>
        <v>43555</v>
      </c>
      <c r="K534" s="537">
        <f>'Information Input'!$J$18</f>
        <v>2019</v>
      </c>
      <c r="L534" s="539" t="s">
        <v>91</v>
      </c>
      <c r="M534" s="540" t="s">
        <v>240</v>
      </c>
      <c r="N534" s="541" t="s">
        <v>240</v>
      </c>
      <c r="O534" s="542" t="s">
        <v>671</v>
      </c>
      <c r="P534" s="537">
        <v>27</v>
      </c>
      <c r="Q534" s="541" t="s">
        <v>169</v>
      </c>
      <c r="R534" s="541" t="s">
        <v>235</v>
      </c>
      <c r="S534" s="543">
        <f>'Report 1'!$AL$18</f>
        <v>0</v>
      </c>
      <c r="T534" s="544">
        <f>'Report 1'!$AL$47</f>
        <v>0</v>
      </c>
      <c r="U534" s="545">
        <f>'Report 1'!$AL$133</f>
        <v>0</v>
      </c>
      <c r="AL534" s="546" t="s">
        <v>669</v>
      </c>
      <c r="AM534" s="547">
        <v>2</v>
      </c>
      <c r="AN534" s="547" t="str">
        <f>'Information Input'!$M$14</f>
        <v xml:space="preserve">      -      </v>
      </c>
      <c r="AO534" s="547" t="s">
        <v>137</v>
      </c>
      <c r="AP534" s="538">
        <f t="shared" si="110"/>
        <v>43647</v>
      </c>
      <c r="AQ534" s="538">
        <f t="shared" si="111"/>
        <v>43738</v>
      </c>
      <c r="AR534" s="538">
        <f>'Information Input'!$H$35</f>
        <v>43555</v>
      </c>
      <c r="AS534" s="547" t="str">
        <f>'Information Input'!$J$22</f>
        <v>Quarterly</v>
      </c>
      <c r="AT534" s="538">
        <f>'Information Input'!$H$30</f>
        <v>43555</v>
      </c>
      <c r="AU534" s="547">
        <f>'Information Input'!$J$18</f>
        <v>2019</v>
      </c>
      <c r="AV534" s="547" t="s">
        <v>94</v>
      </c>
      <c r="AW534" s="547" t="s">
        <v>95</v>
      </c>
      <c r="AX534" s="547" t="s">
        <v>96</v>
      </c>
      <c r="AY534" s="548" t="s">
        <v>671</v>
      </c>
      <c r="AZ534" s="547">
        <v>29</v>
      </c>
      <c r="BA534" s="549" t="s">
        <v>171</v>
      </c>
      <c r="BB534" s="543" t="s">
        <v>238</v>
      </c>
      <c r="BC534" s="550">
        <f>'Report 2'!$V126</f>
        <v>0</v>
      </c>
      <c r="BD534" s="550">
        <f>'Report 2'!$W126</f>
        <v>0</v>
      </c>
      <c r="BE534" s="550">
        <f>'Report 2'!$X126</f>
        <v>0</v>
      </c>
      <c r="BF534" s="550">
        <f>'Report 2'!$Y126</f>
        <v>0</v>
      </c>
      <c r="BG534" s="550">
        <f>'Report 2'!$Z126</f>
        <v>0</v>
      </c>
      <c r="BH534" s="550">
        <f>'Report 2'!$AA126</f>
        <v>0</v>
      </c>
      <c r="BI534" s="550">
        <f>'Report 2'!$AB126</f>
        <v>0</v>
      </c>
      <c r="CC534" s="542" t="s">
        <v>669</v>
      </c>
      <c r="CD534" s="1014" t="s">
        <v>672</v>
      </c>
      <c r="CE534" s="1014" t="str">
        <f>'Information Input'!$M$14</f>
        <v xml:space="preserve">      -      </v>
      </c>
      <c r="CF534" s="551" t="s">
        <v>136</v>
      </c>
      <c r="CG534" s="552">
        <f t="shared" si="108"/>
        <v>43556</v>
      </c>
      <c r="CH534" s="552">
        <f t="shared" si="109"/>
        <v>43646</v>
      </c>
      <c r="CI534" s="552">
        <f>'Information Input'!$H$35</f>
        <v>43555</v>
      </c>
      <c r="CJ534" s="551" t="str">
        <f>'Information Input'!$J$22</f>
        <v>Quarterly</v>
      </c>
      <c r="CK534" s="552">
        <f>'Information Input'!$H$30</f>
        <v>43555</v>
      </c>
      <c r="CL534" s="551">
        <f>'Information Input'!$J$18</f>
        <v>2019</v>
      </c>
      <c r="CM534" s="551" t="s">
        <v>94</v>
      </c>
      <c r="CN534" s="1014" t="s">
        <v>95</v>
      </c>
      <c r="CO534" s="542" t="s">
        <v>96</v>
      </c>
      <c r="CP534" s="542" t="s">
        <v>671</v>
      </c>
      <c r="CQ534" s="551">
        <v>13</v>
      </c>
      <c r="CR534" s="542" t="s">
        <v>155</v>
      </c>
      <c r="CS534" s="542" t="s">
        <v>232</v>
      </c>
      <c r="CT534" s="1015">
        <f>'Report 1'!$N$18</f>
        <v>0</v>
      </c>
      <c r="CU534" s="1016">
        <f>SUMIF('Report 4A'!$G$16:$G$95,$CQ534,'Report 4A'!$V$16:$V$95)</f>
        <v>0</v>
      </c>
      <c r="CV534" s="1017">
        <f t="shared" si="105"/>
        <v>0</v>
      </c>
      <c r="CX534" s="546" t="s">
        <v>669</v>
      </c>
      <c r="CY534" s="537" t="s">
        <v>302</v>
      </c>
      <c r="CZ534" s="537" t="str">
        <f>'Information Input'!$M$14</f>
        <v xml:space="preserve">      -      </v>
      </c>
      <c r="DA534" s="538">
        <f>'Information Input'!$H$35</f>
        <v>43555</v>
      </c>
      <c r="DB534" s="537" t="str">
        <f>'Information Input'!$J$22</f>
        <v>Quarterly</v>
      </c>
      <c r="DC534" s="552">
        <f>'Information Input'!$H$30</f>
        <v>43555</v>
      </c>
      <c r="DD534" s="553" t="str">
        <f t="shared" si="107"/>
        <v>201709</v>
      </c>
      <c r="DE534" s="541" t="s">
        <v>103</v>
      </c>
      <c r="DF534" s="541" t="s">
        <v>684</v>
      </c>
      <c r="DG534" s="544">
        <f>'Report 5J'!$U$161</f>
        <v>0</v>
      </c>
      <c r="DH534" s="550">
        <f>'Report 5J'!$U$162</f>
        <v>0</v>
      </c>
      <c r="DI534" s="544">
        <f>'Report 5J'!$U$163</f>
        <v>0</v>
      </c>
      <c r="DJ534" s="544">
        <f>'Report 5J'!$U$164</f>
        <v>0</v>
      </c>
      <c r="DK534" s="544">
        <f>'Report 5J'!$U$165</f>
        <v>0</v>
      </c>
      <c r="DL534" s="544">
        <f>'Report 5J'!$U$166</f>
        <v>0</v>
      </c>
      <c r="DM534" s="544">
        <f>'Report 5J'!$U$167</f>
        <v>0</v>
      </c>
      <c r="DN534" s="544">
        <f>'Report 5J'!$U$168</f>
        <v>0</v>
      </c>
      <c r="DO534" s="544">
        <f>'Report 5J'!$U$169</f>
        <v>0</v>
      </c>
      <c r="DP534" s="544">
        <f>'Report 5J'!$U$170</f>
        <v>0</v>
      </c>
      <c r="DQ534" s="544">
        <f>'Report 5J'!$U$171</f>
        <v>0</v>
      </c>
    </row>
    <row r="535" spans="2:121">
      <c r="B535" s="535" t="s">
        <v>669</v>
      </c>
      <c r="C535" s="536">
        <v>1</v>
      </c>
      <c r="D535" s="537" t="str">
        <f>'Information Input'!$M$14</f>
        <v xml:space="preserve">      -      </v>
      </c>
      <c r="E535" s="537" t="s">
        <v>135</v>
      </c>
      <c r="F535" s="538">
        <f t="shared" si="113"/>
        <v>43466</v>
      </c>
      <c r="G535" s="538">
        <f t="shared" si="114"/>
        <v>43555</v>
      </c>
      <c r="H535" s="538">
        <f>'Information Input'!$H$35</f>
        <v>43555</v>
      </c>
      <c r="I535" s="537" t="str">
        <f>'Information Input'!$J$22</f>
        <v>Quarterly</v>
      </c>
      <c r="J535" s="538">
        <f>'Information Input'!$H$30</f>
        <v>43555</v>
      </c>
      <c r="K535" s="537">
        <f>'Information Input'!$J$18</f>
        <v>2019</v>
      </c>
      <c r="L535" s="539" t="s">
        <v>91</v>
      </c>
      <c r="M535" s="540" t="s">
        <v>240</v>
      </c>
      <c r="N535" s="541" t="s">
        <v>240</v>
      </c>
      <c r="O535" s="542" t="s">
        <v>671</v>
      </c>
      <c r="P535" s="537">
        <v>28</v>
      </c>
      <c r="Q535" s="541" t="s">
        <v>170</v>
      </c>
      <c r="R535" s="541" t="s">
        <v>235</v>
      </c>
      <c r="S535" s="543">
        <f>'Report 1'!$AL$18</f>
        <v>0</v>
      </c>
      <c r="T535" s="544">
        <f>'Report 1'!$AL$48</f>
        <v>0</v>
      </c>
      <c r="U535" s="545">
        <f>'Report 1'!$AL$134</f>
        <v>0</v>
      </c>
      <c r="AL535" s="546" t="s">
        <v>669</v>
      </c>
      <c r="AM535" s="547">
        <v>2</v>
      </c>
      <c r="AN535" s="547" t="str">
        <f>'Information Input'!$M$14</f>
        <v xml:space="preserve">      -      </v>
      </c>
      <c r="AO535" s="547" t="s">
        <v>137</v>
      </c>
      <c r="AP535" s="538">
        <f t="shared" si="110"/>
        <v>43647</v>
      </c>
      <c r="AQ535" s="538">
        <f t="shared" si="111"/>
        <v>43738</v>
      </c>
      <c r="AR535" s="538">
        <f>'Information Input'!$H$35</f>
        <v>43555</v>
      </c>
      <c r="AS535" s="547" t="str">
        <f>'Information Input'!$J$22</f>
        <v>Quarterly</v>
      </c>
      <c r="AT535" s="538">
        <f>'Information Input'!$H$30</f>
        <v>43555</v>
      </c>
      <c r="AU535" s="547">
        <f>'Information Input'!$J$18</f>
        <v>2019</v>
      </c>
      <c r="AV535" s="547" t="s">
        <v>94</v>
      </c>
      <c r="AW535" s="547" t="s">
        <v>95</v>
      </c>
      <c r="AX535" s="547" t="s">
        <v>96</v>
      </c>
      <c r="AY535" s="548" t="s">
        <v>671</v>
      </c>
      <c r="AZ535" s="547">
        <v>30</v>
      </c>
      <c r="BA535" s="549" t="s">
        <v>172</v>
      </c>
      <c r="BB535" s="543" t="s">
        <v>238</v>
      </c>
      <c r="BC535" s="550">
        <f>'Report 2'!$V127</f>
        <v>0</v>
      </c>
      <c r="BD535" s="550">
        <f>'Report 2'!$W127</f>
        <v>0</v>
      </c>
      <c r="BE535" s="550">
        <f>'Report 2'!$X127</f>
        <v>0</v>
      </c>
      <c r="BF535" s="550">
        <f>'Report 2'!$Y127</f>
        <v>0</v>
      </c>
      <c r="BG535" s="550">
        <f>'Report 2'!$Z127</f>
        <v>0</v>
      </c>
      <c r="BH535" s="550">
        <f>'Report 2'!$AA127</f>
        <v>0</v>
      </c>
      <c r="BI535" s="550">
        <f>'Report 2'!$AB127</f>
        <v>0</v>
      </c>
      <c r="CC535" s="542" t="s">
        <v>669</v>
      </c>
      <c r="CD535" s="1014" t="s">
        <v>672</v>
      </c>
      <c r="CE535" s="1014" t="str">
        <f>'Information Input'!$M$14</f>
        <v xml:space="preserve">      -      </v>
      </c>
      <c r="CF535" s="551" t="s">
        <v>136</v>
      </c>
      <c r="CG535" s="552">
        <f t="shared" si="108"/>
        <v>43556</v>
      </c>
      <c r="CH535" s="552">
        <f t="shared" si="109"/>
        <v>43646</v>
      </c>
      <c r="CI535" s="552">
        <f>'Information Input'!$H$35</f>
        <v>43555</v>
      </c>
      <c r="CJ535" s="551" t="str">
        <f>'Information Input'!$J$22</f>
        <v>Quarterly</v>
      </c>
      <c r="CK535" s="552">
        <f>'Information Input'!$H$30</f>
        <v>43555</v>
      </c>
      <c r="CL535" s="551">
        <f>'Information Input'!$J$18</f>
        <v>2019</v>
      </c>
      <c r="CM535" s="551" t="s">
        <v>94</v>
      </c>
      <c r="CN535" s="1014" t="s">
        <v>95</v>
      </c>
      <c r="CO535" s="542" t="s">
        <v>96</v>
      </c>
      <c r="CP535" s="542" t="s">
        <v>671</v>
      </c>
      <c r="CQ535" s="551">
        <v>14</v>
      </c>
      <c r="CR535" s="542" t="s">
        <v>156</v>
      </c>
      <c r="CS535" s="542" t="s">
        <v>233</v>
      </c>
      <c r="CT535" s="1015">
        <f>'Report 1'!$N$18</f>
        <v>0</v>
      </c>
      <c r="CU535" s="1016">
        <f>SUMIF('Report 4A'!$G$16:$G$95,$CQ535,'Report 4A'!$V$16:$V$95)</f>
        <v>0</v>
      </c>
      <c r="CV535" s="1017">
        <f t="shared" si="105"/>
        <v>0</v>
      </c>
      <c r="CX535" s="546" t="s">
        <v>669</v>
      </c>
      <c r="CY535" s="537" t="s">
        <v>302</v>
      </c>
      <c r="CZ535" s="537" t="str">
        <f>'Information Input'!$M$14</f>
        <v xml:space="preserve">      -      </v>
      </c>
      <c r="DA535" s="538">
        <f>'Information Input'!$H$35</f>
        <v>43555</v>
      </c>
      <c r="DB535" s="537" t="str">
        <f>'Information Input'!$J$22</f>
        <v>Quarterly</v>
      </c>
      <c r="DC535" s="552">
        <f>'Information Input'!$H$30</f>
        <v>43555</v>
      </c>
      <c r="DD535" s="553" t="str">
        <f t="shared" si="107"/>
        <v>201708</v>
      </c>
      <c r="DE535" s="541" t="s">
        <v>103</v>
      </c>
      <c r="DF535" s="541" t="s">
        <v>684</v>
      </c>
      <c r="DG535" s="544">
        <f>'Report 5J'!$V$161</f>
        <v>0</v>
      </c>
      <c r="DH535" s="550">
        <f>'Report 5J'!$V$162</f>
        <v>0</v>
      </c>
      <c r="DI535" s="544">
        <f>'Report 5J'!$V$163</f>
        <v>0</v>
      </c>
      <c r="DJ535" s="544">
        <f>'Report 5J'!$V$164</f>
        <v>0</v>
      </c>
      <c r="DK535" s="544">
        <f>'Report 5J'!$V$165</f>
        <v>0</v>
      </c>
      <c r="DL535" s="544">
        <f>'Report 5J'!$V$166</f>
        <v>0</v>
      </c>
      <c r="DM535" s="544">
        <f>'Report 5J'!$V$167</f>
        <v>0</v>
      </c>
      <c r="DN535" s="544">
        <f>'Report 5J'!$V$168</f>
        <v>0</v>
      </c>
      <c r="DO535" s="544">
        <f>'Report 5J'!$V$169</f>
        <v>0</v>
      </c>
      <c r="DP535" s="544">
        <f>'Report 5J'!$V$170</f>
        <v>0</v>
      </c>
      <c r="DQ535" s="544">
        <f>'Report 5J'!$V$171</f>
        <v>0</v>
      </c>
    </row>
    <row r="536" spans="2:121">
      <c r="B536" s="535" t="s">
        <v>669</v>
      </c>
      <c r="C536" s="536">
        <v>1</v>
      </c>
      <c r="D536" s="537" t="str">
        <f>'Information Input'!$M$14</f>
        <v xml:space="preserve">      -      </v>
      </c>
      <c r="E536" s="537" t="s">
        <v>135</v>
      </c>
      <c r="F536" s="538">
        <f t="shared" si="113"/>
        <v>43466</v>
      </c>
      <c r="G536" s="538">
        <f t="shared" si="114"/>
        <v>43555</v>
      </c>
      <c r="H536" s="538">
        <f>'Information Input'!$H$35</f>
        <v>43555</v>
      </c>
      <c r="I536" s="537" t="str">
        <f>'Information Input'!$J$22</f>
        <v>Quarterly</v>
      </c>
      <c r="J536" s="538">
        <f>'Information Input'!$H$30</f>
        <v>43555</v>
      </c>
      <c r="K536" s="537">
        <f>'Information Input'!$J$18</f>
        <v>2019</v>
      </c>
      <c r="L536" s="539" t="s">
        <v>91</v>
      </c>
      <c r="M536" s="540" t="s">
        <v>240</v>
      </c>
      <c r="N536" s="541" t="s">
        <v>240</v>
      </c>
      <c r="O536" s="542" t="s">
        <v>671</v>
      </c>
      <c r="P536" s="537">
        <v>29</v>
      </c>
      <c r="Q536" s="541" t="s">
        <v>171</v>
      </c>
      <c r="R536" s="541" t="s">
        <v>238</v>
      </c>
      <c r="S536" s="543">
        <f>'Report 1'!$AL$18</f>
        <v>0</v>
      </c>
      <c r="T536" s="544">
        <f>'Report 1'!$AL$49</f>
        <v>0</v>
      </c>
      <c r="U536" s="545">
        <f>'Report 1'!$AL$135</f>
        <v>0</v>
      </c>
      <c r="AL536" s="546" t="s">
        <v>669</v>
      </c>
      <c r="AM536" s="547">
        <v>2</v>
      </c>
      <c r="AN536" s="547" t="str">
        <f>'Information Input'!$M$14</f>
        <v xml:space="preserve">      -      </v>
      </c>
      <c r="AO536" s="547" t="s">
        <v>137</v>
      </c>
      <c r="AP536" s="538">
        <f t="shared" si="110"/>
        <v>43647</v>
      </c>
      <c r="AQ536" s="538">
        <f t="shared" si="111"/>
        <v>43738</v>
      </c>
      <c r="AR536" s="538">
        <f>'Information Input'!$H$35</f>
        <v>43555</v>
      </c>
      <c r="AS536" s="547" t="str">
        <f>'Information Input'!$J$22</f>
        <v>Quarterly</v>
      </c>
      <c r="AT536" s="538">
        <f>'Information Input'!$H$30</f>
        <v>43555</v>
      </c>
      <c r="AU536" s="547">
        <f>'Information Input'!$J$18</f>
        <v>2019</v>
      </c>
      <c r="AV536" s="547" t="s">
        <v>94</v>
      </c>
      <c r="AW536" s="547" t="s">
        <v>95</v>
      </c>
      <c r="AX536" s="547" t="s">
        <v>96</v>
      </c>
      <c r="AY536" s="548" t="s">
        <v>671</v>
      </c>
      <c r="AZ536" s="547">
        <v>31</v>
      </c>
      <c r="BA536" s="549" t="s">
        <v>173</v>
      </c>
      <c r="BB536" s="543" t="s">
        <v>233</v>
      </c>
      <c r="BC536" s="550">
        <f>'Report 2'!$V128</f>
        <v>0</v>
      </c>
      <c r="BD536" s="550">
        <f>'Report 2'!$W128</f>
        <v>0</v>
      </c>
      <c r="BE536" s="550">
        <f>'Report 2'!$X128</f>
        <v>0</v>
      </c>
      <c r="BF536" s="550">
        <f>'Report 2'!$Y128</f>
        <v>0</v>
      </c>
      <c r="BG536" s="550">
        <f>'Report 2'!$Z128</f>
        <v>0</v>
      </c>
      <c r="BH536" s="550">
        <f>'Report 2'!$AA128</f>
        <v>0</v>
      </c>
      <c r="BI536" s="550">
        <f>'Report 2'!$AB128</f>
        <v>0</v>
      </c>
      <c r="CC536" s="542" t="s">
        <v>669</v>
      </c>
      <c r="CD536" s="1014" t="s">
        <v>672</v>
      </c>
      <c r="CE536" s="1014" t="str">
        <f>'Information Input'!$M$14</f>
        <v xml:space="preserve">      -      </v>
      </c>
      <c r="CF536" s="551" t="s">
        <v>136</v>
      </c>
      <c r="CG536" s="552">
        <f t="shared" si="108"/>
        <v>43556</v>
      </c>
      <c r="CH536" s="552">
        <f t="shared" si="109"/>
        <v>43646</v>
      </c>
      <c r="CI536" s="552">
        <f>'Information Input'!$H$35</f>
        <v>43555</v>
      </c>
      <c r="CJ536" s="551" t="str">
        <f>'Information Input'!$J$22</f>
        <v>Quarterly</v>
      </c>
      <c r="CK536" s="552">
        <f>'Information Input'!$H$30</f>
        <v>43555</v>
      </c>
      <c r="CL536" s="551">
        <f>'Information Input'!$J$18</f>
        <v>2019</v>
      </c>
      <c r="CM536" s="551" t="s">
        <v>94</v>
      </c>
      <c r="CN536" s="1014" t="s">
        <v>95</v>
      </c>
      <c r="CO536" s="542" t="s">
        <v>96</v>
      </c>
      <c r="CP536" s="542" t="s">
        <v>671</v>
      </c>
      <c r="CQ536" s="551">
        <v>15</v>
      </c>
      <c r="CR536" s="542" t="s">
        <v>157</v>
      </c>
      <c r="CS536" s="542" t="s">
        <v>234</v>
      </c>
      <c r="CT536" s="1015">
        <f>'Report 1'!$N$18</f>
        <v>0</v>
      </c>
      <c r="CU536" s="1016">
        <f>SUMIF('Report 4A'!$G$16:$G$95,$CQ536,'Report 4A'!$V$16:$V$95)</f>
        <v>0</v>
      </c>
      <c r="CV536" s="1017">
        <f t="shared" si="105"/>
        <v>0</v>
      </c>
      <c r="CX536" s="546" t="s">
        <v>669</v>
      </c>
      <c r="CY536" s="537" t="s">
        <v>302</v>
      </c>
      <c r="CZ536" s="537" t="str">
        <f>'Information Input'!$M$14</f>
        <v xml:space="preserve">      -      </v>
      </c>
      <c r="DA536" s="538">
        <f>'Information Input'!$H$35</f>
        <v>43555</v>
      </c>
      <c r="DB536" s="537" t="str">
        <f>'Information Input'!$J$22</f>
        <v>Quarterly</v>
      </c>
      <c r="DC536" s="552">
        <f>'Information Input'!$H$30</f>
        <v>43555</v>
      </c>
      <c r="DD536" s="553" t="str">
        <f t="shared" si="107"/>
        <v>201707</v>
      </c>
      <c r="DE536" s="541" t="s">
        <v>103</v>
      </c>
      <c r="DF536" s="541" t="s">
        <v>684</v>
      </c>
      <c r="DG536" s="544">
        <f>'Report 5J'!$W$161</f>
        <v>0</v>
      </c>
      <c r="DH536" s="550">
        <f>'Report 5J'!$W$162</f>
        <v>0</v>
      </c>
      <c r="DI536" s="544">
        <f>'Report 5J'!$W$163</f>
        <v>0</v>
      </c>
      <c r="DJ536" s="544">
        <f>'Report 5J'!$W$164</f>
        <v>0</v>
      </c>
      <c r="DK536" s="544">
        <f>'Report 5J'!$W$165</f>
        <v>0</v>
      </c>
      <c r="DL536" s="544">
        <f>'Report 5J'!$W$166</f>
        <v>0</v>
      </c>
      <c r="DM536" s="544">
        <f>'Report 5J'!$W$167</f>
        <v>0</v>
      </c>
      <c r="DN536" s="544">
        <f>'Report 5J'!$W$168</f>
        <v>0</v>
      </c>
      <c r="DO536" s="544">
        <f>'Report 5J'!$W$169</f>
        <v>0</v>
      </c>
      <c r="DP536" s="544">
        <f>'Report 5J'!$W$170</f>
        <v>0</v>
      </c>
      <c r="DQ536" s="544">
        <f>'Report 5J'!$W$171</f>
        <v>0</v>
      </c>
    </row>
    <row r="537" spans="2:121">
      <c r="B537" s="535" t="s">
        <v>669</v>
      </c>
      <c r="C537" s="536">
        <v>1</v>
      </c>
      <c r="D537" s="537" t="str">
        <f>'Information Input'!$M$14</f>
        <v xml:space="preserve">      -      </v>
      </c>
      <c r="E537" s="537" t="s">
        <v>135</v>
      </c>
      <c r="F537" s="538">
        <f t="shared" si="113"/>
        <v>43466</v>
      </c>
      <c r="G537" s="538">
        <f t="shared" si="114"/>
        <v>43555</v>
      </c>
      <c r="H537" s="538">
        <f>'Information Input'!$H$35</f>
        <v>43555</v>
      </c>
      <c r="I537" s="537" t="str">
        <f>'Information Input'!$J$22</f>
        <v>Quarterly</v>
      </c>
      <c r="J537" s="538">
        <f>'Information Input'!$H$30</f>
        <v>43555</v>
      </c>
      <c r="K537" s="537">
        <f>'Information Input'!$J$18</f>
        <v>2019</v>
      </c>
      <c r="L537" s="539" t="s">
        <v>91</v>
      </c>
      <c r="M537" s="540" t="s">
        <v>240</v>
      </c>
      <c r="N537" s="541" t="s">
        <v>240</v>
      </c>
      <c r="O537" s="542" t="s">
        <v>671</v>
      </c>
      <c r="P537" s="537">
        <v>30</v>
      </c>
      <c r="Q537" s="541" t="s">
        <v>172</v>
      </c>
      <c r="R537" s="541" t="s">
        <v>238</v>
      </c>
      <c r="S537" s="543">
        <f>'Report 1'!$AL$18</f>
        <v>0</v>
      </c>
      <c r="T537" s="544">
        <f>'Report 1'!$AL$50</f>
        <v>0</v>
      </c>
      <c r="U537" s="545">
        <f>'Report 1'!$AL$136</f>
        <v>0</v>
      </c>
      <c r="AL537" s="546" t="s">
        <v>669</v>
      </c>
      <c r="AM537" s="547">
        <v>2</v>
      </c>
      <c r="AN537" s="547" t="str">
        <f>'Information Input'!$M$14</f>
        <v xml:space="preserve">      -      </v>
      </c>
      <c r="AO537" s="547" t="s">
        <v>137</v>
      </c>
      <c r="AP537" s="538">
        <f t="shared" si="110"/>
        <v>43647</v>
      </c>
      <c r="AQ537" s="538">
        <f t="shared" si="111"/>
        <v>43738</v>
      </c>
      <c r="AR537" s="538">
        <f>'Information Input'!$H$35</f>
        <v>43555</v>
      </c>
      <c r="AS537" s="547" t="str">
        <f>'Information Input'!$J$22</f>
        <v>Quarterly</v>
      </c>
      <c r="AT537" s="538">
        <f>'Information Input'!$H$30</f>
        <v>43555</v>
      </c>
      <c r="AU537" s="547">
        <f>'Information Input'!$J$18</f>
        <v>2019</v>
      </c>
      <c r="AV537" s="547" t="s">
        <v>94</v>
      </c>
      <c r="AW537" s="547" t="s">
        <v>95</v>
      </c>
      <c r="AX537" s="547" t="s">
        <v>96</v>
      </c>
      <c r="AY537" s="548" t="s">
        <v>671</v>
      </c>
      <c r="AZ537" s="547">
        <v>32</v>
      </c>
      <c r="BA537" s="549" t="s">
        <v>174</v>
      </c>
      <c r="BB537" s="543" t="s">
        <v>238</v>
      </c>
      <c r="BC537" s="550">
        <f>'Report 2'!$V129</f>
        <v>0</v>
      </c>
      <c r="BD537" s="550">
        <f>'Report 2'!$W129</f>
        <v>0</v>
      </c>
      <c r="BE537" s="550">
        <f>'Report 2'!$X129</f>
        <v>0</v>
      </c>
      <c r="BF537" s="550">
        <f>'Report 2'!$Y129</f>
        <v>0</v>
      </c>
      <c r="BG537" s="550">
        <f>'Report 2'!$Z129</f>
        <v>0</v>
      </c>
      <c r="BH537" s="550">
        <f>'Report 2'!$AA129</f>
        <v>0</v>
      </c>
      <c r="BI537" s="550">
        <f>'Report 2'!$AB129</f>
        <v>0</v>
      </c>
      <c r="CC537" s="542" t="s">
        <v>669</v>
      </c>
      <c r="CD537" s="1014" t="s">
        <v>672</v>
      </c>
      <c r="CE537" s="1014" t="str">
        <f>'Information Input'!$M$14</f>
        <v xml:space="preserve">      -      </v>
      </c>
      <c r="CF537" s="551" t="s">
        <v>136</v>
      </c>
      <c r="CG537" s="552">
        <f t="shared" si="108"/>
        <v>43556</v>
      </c>
      <c r="CH537" s="552">
        <f t="shared" si="109"/>
        <v>43646</v>
      </c>
      <c r="CI537" s="552">
        <f>'Information Input'!$H$35</f>
        <v>43555</v>
      </c>
      <c r="CJ537" s="551" t="str">
        <f>'Information Input'!$J$22</f>
        <v>Quarterly</v>
      </c>
      <c r="CK537" s="552">
        <f>'Information Input'!$H$30</f>
        <v>43555</v>
      </c>
      <c r="CL537" s="551">
        <f>'Information Input'!$J$18</f>
        <v>2019</v>
      </c>
      <c r="CM537" s="551" t="s">
        <v>94</v>
      </c>
      <c r="CN537" s="1014" t="s">
        <v>95</v>
      </c>
      <c r="CO537" s="542" t="s">
        <v>96</v>
      </c>
      <c r="CP537" s="542" t="s">
        <v>671</v>
      </c>
      <c r="CQ537" s="551">
        <v>16</v>
      </c>
      <c r="CR537" s="542" t="s">
        <v>158</v>
      </c>
      <c r="CS537" s="542" t="s">
        <v>235</v>
      </c>
      <c r="CT537" s="1015">
        <f>'Report 1'!$N$18</f>
        <v>0</v>
      </c>
      <c r="CU537" s="1016">
        <f>SUMIF('Report 4A'!$G$16:$G$95,$CQ537,'Report 4A'!$V$16:$V$95)</f>
        <v>0</v>
      </c>
      <c r="CV537" s="1017">
        <f t="shared" si="105"/>
        <v>0</v>
      </c>
      <c r="CX537" s="546" t="s">
        <v>669</v>
      </c>
      <c r="CY537" s="537" t="s">
        <v>302</v>
      </c>
      <c r="CZ537" s="537" t="str">
        <f>'Information Input'!$M$14</f>
        <v xml:space="preserve">      -      </v>
      </c>
      <c r="DA537" s="538">
        <f>'Information Input'!$H$35</f>
        <v>43555</v>
      </c>
      <c r="DB537" s="537" t="str">
        <f>'Information Input'!$J$22</f>
        <v>Quarterly</v>
      </c>
      <c r="DC537" s="552">
        <f>'Information Input'!$H$30</f>
        <v>43555</v>
      </c>
      <c r="DD537" s="553" t="str">
        <f t="shared" si="107"/>
        <v>201706</v>
      </c>
      <c r="DE537" s="541" t="s">
        <v>103</v>
      </c>
      <c r="DF537" s="541" t="s">
        <v>684</v>
      </c>
      <c r="DG537" s="544">
        <f>'Report 5J'!$X$161</f>
        <v>0</v>
      </c>
      <c r="DH537" s="550">
        <f>'Report 5J'!$X$162</f>
        <v>0</v>
      </c>
      <c r="DI537" s="544">
        <f>'Report 5J'!$X$163</f>
        <v>0</v>
      </c>
      <c r="DJ537" s="544">
        <f>'Report 5J'!$X$164</f>
        <v>0</v>
      </c>
      <c r="DK537" s="544">
        <f>'Report 5J'!$X$165</f>
        <v>0</v>
      </c>
      <c r="DL537" s="544">
        <f>'Report 5J'!$X$166</f>
        <v>0</v>
      </c>
      <c r="DM537" s="544">
        <f>'Report 5J'!$X$167</f>
        <v>0</v>
      </c>
      <c r="DN537" s="544">
        <f>'Report 5J'!$X$168</f>
        <v>0</v>
      </c>
      <c r="DO537" s="544">
        <f>'Report 5J'!$X$169</f>
        <v>0</v>
      </c>
      <c r="DP537" s="544">
        <f>'Report 5J'!$X$170</f>
        <v>0</v>
      </c>
      <c r="DQ537" s="544">
        <f>'Report 5J'!$X$171</f>
        <v>0</v>
      </c>
    </row>
    <row r="538" spans="2:121">
      <c r="B538" s="535" t="s">
        <v>669</v>
      </c>
      <c r="C538" s="536">
        <v>1</v>
      </c>
      <c r="D538" s="537" t="str">
        <f>'Information Input'!$M$14</f>
        <v xml:space="preserve">      -      </v>
      </c>
      <c r="E538" s="537" t="s">
        <v>135</v>
      </c>
      <c r="F538" s="538">
        <f t="shared" si="113"/>
        <v>43466</v>
      </c>
      <c r="G538" s="538">
        <f t="shared" si="114"/>
        <v>43555</v>
      </c>
      <c r="H538" s="538">
        <f>'Information Input'!$H$35</f>
        <v>43555</v>
      </c>
      <c r="I538" s="537" t="str">
        <f>'Information Input'!$J$22</f>
        <v>Quarterly</v>
      </c>
      <c r="J538" s="538">
        <f>'Information Input'!$H$30</f>
        <v>43555</v>
      </c>
      <c r="K538" s="537">
        <f>'Information Input'!$J$18</f>
        <v>2019</v>
      </c>
      <c r="L538" s="539" t="s">
        <v>91</v>
      </c>
      <c r="M538" s="540" t="s">
        <v>240</v>
      </c>
      <c r="N538" s="541" t="s">
        <v>240</v>
      </c>
      <c r="O538" s="542" t="s">
        <v>671</v>
      </c>
      <c r="P538" s="537">
        <v>31</v>
      </c>
      <c r="Q538" s="541" t="s">
        <v>173</v>
      </c>
      <c r="R538" s="541" t="s">
        <v>233</v>
      </c>
      <c r="S538" s="543">
        <f>'Report 1'!$AL$18</f>
        <v>0</v>
      </c>
      <c r="T538" s="544">
        <f>'Report 1'!$AL$51</f>
        <v>0</v>
      </c>
      <c r="U538" s="545">
        <f>'Report 1'!$AL$137</f>
        <v>0</v>
      </c>
      <c r="AL538" s="546" t="s">
        <v>669</v>
      </c>
      <c r="AM538" s="547">
        <v>2</v>
      </c>
      <c r="AN538" s="547" t="str">
        <f>'Information Input'!$M$14</f>
        <v xml:space="preserve">      -      </v>
      </c>
      <c r="AO538" s="547" t="s">
        <v>137</v>
      </c>
      <c r="AP538" s="538">
        <f t="shared" si="110"/>
        <v>43647</v>
      </c>
      <c r="AQ538" s="538">
        <f t="shared" si="111"/>
        <v>43738</v>
      </c>
      <c r="AR538" s="538">
        <f>'Information Input'!$H$35</f>
        <v>43555</v>
      </c>
      <c r="AS538" s="547" t="str">
        <f>'Information Input'!$J$22</f>
        <v>Quarterly</v>
      </c>
      <c r="AT538" s="538">
        <f>'Information Input'!$H$30</f>
        <v>43555</v>
      </c>
      <c r="AU538" s="547">
        <f>'Information Input'!$J$18</f>
        <v>2019</v>
      </c>
      <c r="AV538" s="547" t="s">
        <v>94</v>
      </c>
      <c r="AW538" s="547" t="s">
        <v>95</v>
      </c>
      <c r="AX538" s="547" t="s">
        <v>96</v>
      </c>
      <c r="AY538" s="548" t="s">
        <v>671</v>
      </c>
      <c r="AZ538" s="547">
        <v>33</v>
      </c>
      <c r="BA538" s="549" t="s">
        <v>175</v>
      </c>
      <c r="BB538" s="543" t="s">
        <v>233</v>
      </c>
      <c r="BC538" s="550">
        <f>'Report 2'!$V130</f>
        <v>0</v>
      </c>
      <c r="BD538" s="550">
        <f>'Report 2'!$W130</f>
        <v>0</v>
      </c>
      <c r="BE538" s="550">
        <f>'Report 2'!$X130</f>
        <v>0</v>
      </c>
      <c r="BF538" s="550">
        <f>'Report 2'!$Y130</f>
        <v>0</v>
      </c>
      <c r="BG538" s="550">
        <f>'Report 2'!$Z130</f>
        <v>0</v>
      </c>
      <c r="BH538" s="550">
        <f>'Report 2'!$AA130</f>
        <v>0</v>
      </c>
      <c r="BI538" s="550">
        <f>'Report 2'!$AB130</f>
        <v>0</v>
      </c>
      <c r="CC538" s="542" t="s">
        <v>669</v>
      </c>
      <c r="CD538" s="1014" t="s">
        <v>672</v>
      </c>
      <c r="CE538" s="1014" t="str">
        <f>'Information Input'!$M$14</f>
        <v xml:space="preserve">      -      </v>
      </c>
      <c r="CF538" s="551" t="s">
        <v>136</v>
      </c>
      <c r="CG538" s="552">
        <f t="shared" si="108"/>
        <v>43556</v>
      </c>
      <c r="CH538" s="552">
        <f t="shared" si="109"/>
        <v>43646</v>
      </c>
      <c r="CI538" s="552">
        <f>'Information Input'!$H$35</f>
        <v>43555</v>
      </c>
      <c r="CJ538" s="551" t="str">
        <f>'Information Input'!$J$22</f>
        <v>Quarterly</v>
      </c>
      <c r="CK538" s="552">
        <f>'Information Input'!$H$30</f>
        <v>43555</v>
      </c>
      <c r="CL538" s="551">
        <f>'Information Input'!$J$18</f>
        <v>2019</v>
      </c>
      <c r="CM538" s="551" t="s">
        <v>94</v>
      </c>
      <c r="CN538" s="1014" t="s">
        <v>95</v>
      </c>
      <c r="CO538" s="542" t="s">
        <v>96</v>
      </c>
      <c r="CP538" s="542" t="s">
        <v>671</v>
      </c>
      <c r="CQ538" s="551">
        <v>17</v>
      </c>
      <c r="CR538" s="542" t="s">
        <v>159</v>
      </c>
      <c r="CS538" s="542" t="s">
        <v>235</v>
      </c>
      <c r="CT538" s="1015">
        <f>'Report 1'!$N$18</f>
        <v>0</v>
      </c>
      <c r="CU538" s="1016">
        <f>SUMIF('Report 4A'!$G$16:$G$95,$CQ538,'Report 4A'!$V$16:$V$95)</f>
        <v>0</v>
      </c>
      <c r="CV538" s="1017">
        <f t="shared" si="105"/>
        <v>0</v>
      </c>
      <c r="CX538" s="546" t="s">
        <v>669</v>
      </c>
      <c r="CY538" s="537" t="s">
        <v>302</v>
      </c>
      <c r="CZ538" s="537" t="str">
        <f>'Information Input'!$M$14</f>
        <v xml:space="preserve">      -      </v>
      </c>
      <c r="DA538" s="538">
        <f>'Information Input'!$H$35</f>
        <v>43555</v>
      </c>
      <c r="DB538" s="537" t="str">
        <f>'Information Input'!$J$22</f>
        <v>Quarterly</v>
      </c>
      <c r="DC538" s="552">
        <f>'Information Input'!$H$30</f>
        <v>43555</v>
      </c>
      <c r="DD538" s="553" t="str">
        <f t="shared" si="107"/>
        <v>201705</v>
      </c>
      <c r="DE538" s="541" t="s">
        <v>103</v>
      </c>
      <c r="DF538" s="541" t="s">
        <v>684</v>
      </c>
      <c r="DG538" s="544">
        <f>'Report 5J'!$Y$161</f>
        <v>0</v>
      </c>
      <c r="DH538" s="550">
        <f>'Report 5J'!$Y$162</f>
        <v>0</v>
      </c>
      <c r="DI538" s="544">
        <f>'Report 5J'!$Y$163</f>
        <v>0</v>
      </c>
      <c r="DJ538" s="544">
        <f>'Report 5J'!$Y$164</f>
        <v>0</v>
      </c>
      <c r="DK538" s="544">
        <f>'Report 5J'!$Y$165</f>
        <v>0</v>
      </c>
      <c r="DL538" s="544">
        <f>'Report 5J'!$Y$166</f>
        <v>0</v>
      </c>
      <c r="DM538" s="544">
        <f>'Report 5J'!$Y$167</f>
        <v>0</v>
      </c>
      <c r="DN538" s="544">
        <f>'Report 5J'!$Y$168</f>
        <v>0</v>
      </c>
      <c r="DO538" s="544">
        <f>'Report 5J'!$Y$169</f>
        <v>0</v>
      </c>
      <c r="DP538" s="544">
        <f>'Report 5J'!$Y$170</f>
        <v>0</v>
      </c>
      <c r="DQ538" s="544">
        <f>'Report 5J'!$Y$171</f>
        <v>0</v>
      </c>
    </row>
    <row r="539" spans="2:121">
      <c r="B539" s="535" t="s">
        <v>669</v>
      </c>
      <c r="C539" s="536">
        <v>1</v>
      </c>
      <c r="D539" s="537" t="str">
        <f>'Information Input'!$M$14</f>
        <v xml:space="preserve">      -      </v>
      </c>
      <c r="E539" s="537" t="s">
        <v>135</v>
      </c>
      <c r="F539" s="538">
        <f t="shared" si="113"/>
        <v>43466</v>
      </c>
      <c r="G539" s="538">
        <f t="shared" si="114"/>
        <v>43555</v>
      </c>
      <c r="H539" s="538">
        <f>'Information Input'!$H$35</f>
        <v>43555</v>
      </c>
      <c r="I539" s="537" t="str">
        <f>'Information Input'!$J$22</f>
        <v>Quarterly</v>
      </c>
      <c r="J539" s="538">
        <f>'Information Input'!$H$30</f>
        <v>43555</v>
      </c>
      <c r="K539" s="537">
        <f>'Information Input'!$J$18</f>
        <v>2019</v>
      </c>
      <c r="L539" s="539" t="s">
        <v>91</v>
      </c>
      <c r="M539" s="540" t="s">
        <v>240</v>
      </c>
      <c r="N539" s="541" t="s">
        <v>240</v>
      </c>
      <c r="O539" s="542" t="s">
        <v>671</v>
      </c>
      <c r="P539" s="537">
        <v>32</v>
      </c>
      <c r="Q539" s="541" t="s">
        <v>174</v>
      </c>
      <c r="R539" s="541" t="s">
        <v>238</v>
      </c>
      <c r="S539" s="543">
        <f>'Report 1'!$AL$18</f>
        <v>0</v>
      </c>
      <c r="T539" s="544">
        <f>'Report 1'!$AL$52</f>
        <v>0</v>
      </c>
      <c r="U539" s="545">
        <f>'Report 1'!$AL$138</f>
        <v>0</v>
      </c>
      <c r="AL539" s="546" t="s">
        <v>669</v>
      </c>
      <c r="AM539" s="547">
        <v>2</v>
      </c>
      <c r="AN539" s="547" t="str">
        <f>'Information Input'!$M$14</f>
        <v xml:space="preserve">      -      </v>
      </c>
      <c r="AO539" s="547" t="s">
        <v>137</v>
      </c>
      <c r="AP539" s="538">
        <f t="shared" si="110"/>
        <v>43647</v>
      </c>
      <c r="AQ539" s="538">
        <f t="shared" si="111"/>
        <v>43738</v>
      </c>
      <c r="AR539" s="538">
        <f>'Information Input'!$H$35</f>
        <v>43555</v>
      </c>
      <c r="AS539" s="547" t="str">
        <f>'Information Input'!$J$22</f>
        <v>Quarterly</v>
      </c>
      <c r="AT539" s="538">
        <f>'Information Input'!$H$30</f>
        <v>43555</v>
      </c>
      <c r="AU539" s="547">
        <f>'Information Input'!$J$18</f>
        <v>2019</v>
      </c>
      <c r="AV539" s="547" t="s">
        <v>94</v>
      </c>
      <c r="AW539" s="547" t="s">
        <v>95</v>
      </c>
      <c r="AX539" s="547" t="s">
        <v>96</v>
      </c>
      <c r="AY539" s="548" t="s">
        <v>671</v>
      </c>
      <c r="AZ539" s="547">
        <v>34</v>
      </c>
      <c r="BA539" s="549" t="s">
        <v>176</v>
      </c>
      <c r="BB539" s="543" t="s">
        <v>238</v>
      </c>
      <c r="BC539" s="550">
        <f>'Report 2'!$V131</f>
        <v>0</v>
      </c>
      <c r="BD539" s="550">
        <f>'Report 2'!$W131</f>
        <v>0</v>
      </c>
      <c r="BE539" s="550">
        <f>'Report 2'!$X131</f>
        <v>0</v>
      </c>
      <c r="BF539" s="550">
        <f>'Report 2'!$Y131</f>
        <v>0</v>
      </c>
      <c r="BG539" s="550">
        <f>'Report 2'!$Z131</f>
        <v>0</v>
      </c>
      <c r="BH539" s="550">
        <f>'Report 2'!$AA131</f>
        <v>0</v>
      </c>
      <c r="BI539" s="550">
        <f>'Report 2'!$AB131</f>
        <v>0</v>
      </c>
      <c r="CC539" s="542" t="s">
        <v>669</v>
      </c>
      <c r="CD539" s="1014" t="s">
        <v>672</v>
      </c>
      <c r="CE539" s="1014" t="str">
        <f>'Information Input'!$M$14</f>
        <v xml:space="preserve">      -      </v>
      </c>
      <c r="CF539" s="551" t="s">
        <v>136</v>
      </c>
      <c r="CG539" s="552">
        <f t="shared" si="108"/>
        <v>43556</v>
      </c>
      <c r="CH539" s="552">
        <f t="shared" si="109"/>
        <v>43646</v>
      </c>
      <c r="CI539" s="552">
        <f>'Information Input'!$H$35</f>
        <v>43555</v>
      </c>
      <c r="CJ539" s="551" t="str">
        <f>'Information Input'!$J$22</f>
        <v>Quarterly</v>
      </c>
      <c r="CK539" s="552">
        <f>'Information Input'!$H$30</f>
        <v>43555</v>
      </c>
      <c r="CL539" s="551">
        <f>'Information Input'!$J$18</f>
        <v>2019</v>
      </c>
      <c r="CM539" s="551" t="s">
        <v>94</v>
      </c>
      <c r="CN539" s="1014" t="s">
        <v>95</v>
      </c>
      <c r="CO539" s="542" t="s">
        <v>96</v>
      </c>
      <c r="CP539" s="542" t="s">
        <v>671</v>
      </c>
      <c r="CQ539" s="551">
        <v>18</v>
      </c>
      <c r="CR539" s="542" t="s">
        <v>160</v>
      </c>
      <c r="CS539" s="542" t="s">
        <v>235</v>
      </c>
      <c r="CT539" s="1015">
        <f>'Report 1'!$N$18</f>
        <v>0</v>
      </c>
      <c r="CU539" s="1016">
        <f>SUMIF('Report 4A'!$G$16:$G$95,$CQ539,'Report 4A'!$V$16:$V$95)</f>
        <v>0</v>
      </c>
      <c r="CV539" s="1017">
        <f t="shared" si="105"/>
        <v>0</v>
      </c>
      <c r="CX539" s="546" t="s">
        <v>669</v>
      </c>
      <c r="CY539" s="537" t="s">
        <v>302</v>
      </c>
      <c r="CZ539" s="537" t="str">
        <f>'Information Input'!$M$14</f>
        <v xml:space="preserve">      -      </v>
      </c>
      <c r="DA539" s="538">
        <f>'Information Input'!$H$35</f>
        <v>43555</v>
      </c>
      <c r="DB539" s="537" t="str">
        <f>'Information Input'!$J$22</f>
        <v>Quarterly</v>
      </c>
      <c r="DC539" s="552">
        <f>'Information Input'!$H$30</f>
        <v>43555</v>
      </c>
      <c r="DD539" s="553" t="str">
        <f t="shared" si="107"/>
        <v>201704</v>
      </c>
      <c r="DE539" s="541" t="s">
        <v>103</v>
      </c>
      <c r="DF539" s="541" t="s">
        <v>684</v>
      </c>
      <c r="DG539" s="544">
        <f>'Report 5J'!$Z$161</f>
        <v>0</v>
      </c>
      <c r="DH539" s="550">
        <f>'Report 5J'!$Z$162</f>
        <v>0</v>
      </c>
      <c r="DI539" s="544">
        <f>'Report 5J'!$Z$163</f>
        <v>0</v>
      </c>
      <c r="DJ539" s="544">
        <f>'Report 5J'!$Z$164</f>
        <v>0</v>
      </c>
      <c r="DK539" s="544">
        <f>'Report 5J'!$Z$165</f>
        <v>0</v>
      </c>
      <c r="DL539" s="544">
        <f>'Report 5J'!$Z$166</f>
        <v>0</v>
      </c>
      <c r="DM539" s="544">
        <f>'Report 5J'!$Z$167</f>
        <v>0</v>
      </c>
      <c r="DN539" s="544">
        <f>'Report 5J'!$Z$168</f>
        <v>0</v>
      </c>
      <c r="DO539" s="544">
        <f>'Report 5J'!$Z$169</f>
        <v>0</v>
      </c>
      <c r="DP539" s="544">
        <f>'Report 5J'!$Z$170</f>
        <v>0</v>
      </c>
      <c r="DQ539" s="544">
        <f>'Report 5J'!$Z$171</f>
        <v>0</v>
      </c>
    </row>
    <row r="540" spans="2:121">
      <c r="B540" s="535" t="s">
        <v>669</v>
      </c>
      <c r="C540" s="536">
        <v>1</v>
      </c>
      <c r="D540" s="537" t="str">
        <f>'Information Input'!$M$14</f>
        <v xml:space="preserve">      -      </v>
      </c>
      <c r="E540" s="537" t="s">
        <v>135</v>
      </c>
      <c r="F540" s="538">
        <f t="shared" si="113"/>
        <v>43466</v>
      </c>
      <c r="G540" s="538">
        <f t="shared" si="114"/>
        <v>43555</v>
      </c>
      <c r="H540" s="538">
        <f>'Information Input'!$H$35</f>
        <v>43555</v>
      </c>
      <c r="I540" s="537" t="str">
        <f>'Information Input'!$J$22</f>
        <v>Quarterly</v>
      </c>
      <c r="J540" s="538">
        <f>'Information Input'!$H$30</f>
        <v>43555</v>
      </c>
      <c r="K540" s="537">
        <f>'Information Input'!$J$18</f>
        <v>2019</v>
      </c>
      <c r="L540" s="539" t="s">
        <v>91</v>
      </c>
      <c r="M540" s="540" t="s">
        <v>240</v>
      </c>
      <c r="N540" s="541" t="s">
        <v>240</v>
      </c>
      <c r="O540" s="542" t="s">
        <v>671</v>
      </c>
      <c r="P540" s="537">
        <v>33</v>
      </c>
      <c r="Q540" s="541" t="s">
        <v>175</v>
      </c>
      <c r="R540" s="541" t="s">
        <v>233</v>
      </c>
      <c r="S540" s="543">
        <f>'Report 1'!$AL$18</f>
        <v>0</v>
      </c>
      <c r="T540" s="544">
        <f>'Report 1'!$AL$53</f>
        <v>0</v>
      </c>
      <c r="U540" s="545">
        <f>'Report 1'!$AL$139</f>
        <v>0</v>
      </c>
      <c r="AL540" s="546" t="s">
        <v>669</v>
      </c>
      <c r="AM540" s="547">
        <v>2</v>
      </c>
      <c r="AN540" s="547" t="str">
        <f>'Information Input'!$M$14</f>
        <v xml:space="preserve">      -      </v>
      </c>
      <c r="AO540" s="547" t="s">
        <v>137</v>
      </c>
      <c r="AP540" s="538">
        <f t="shared" si="110"/>
        <v>43647</v>
      </c>
      <c r="AQ540" s="538">
        <f t="shared" si="111"/>
        <v>43738</v>
      </c>
      <c r="AR540" s="538">
        <f>'Information Input'!$H$35</f>
        <v>43555</v>
      </c>
      <c r="AS540" s="547" t="str">
        <f>'Information Input'!$J$22</f>
        <v>Quarterly</v>
      </c>
      <c r="AT540" s="538">
        <f>'Information Input'!$H$30</f>
        <v>43555</v>
      </c>
      <c r="AU540" s="547">
        <f>'Information Input'!$J$18</f>
        <v>2019</v>
      </c>
      <c r="AV540" s="547" t="s">
        <v>94</v>
      </c>
      <c r="AW540" s="547" t="s">
        <v>95</v>
      </c>
      <c r="AX540" s="547" t="s">
        <v>96</v>
      </c>
      <c r="AY540" s="548" t="s">
        <v>671</v>
      </c>
      <c r="AZ540" s="547">
        <v>35</v>
      </c>
      <c r="BA540" s="549" t="s">
        <v>177</v>
      </c>
      <c r="BB540" s="543" t="s">
        <v>235</v>
      </c>
      <c r="BC540" s="550">
        <f>'Report 2'!$V132</f>
        <v>0</v>
      </c>
      <c r="BD540" s="550">
        <f>'Report 2'!$W132</f>
        <v>0</v>
      </c>
      <c r="BE540" s="550">
        <f>'Report 2'!$X132</f>
        <v>0</v>
      </c>
      <c r="BF540" s="550">
        <f>'Report 2'!$Y132</f>
        <v>0</v>
      </c>
      <c r="BG540" s="550">
        <f>'Report 2'!$Z132</f>
        <v>0</v>
      </c>
      <c r="BH540" s="550">
        <f>'Report 2'!$AA132</f>
        <v>0</v>
      </c>
      <c r="BI540" s="550">
        <f>'Report 2'!$AB132</f>
        <v>0</v>
      </c>
      <c r="CC540" s="542" t="s">
        <v>669</v>
      </c>
      <c r="CD540" s="1014" t="s">
        <v>672</v>
      </c>
      <c r="CE540" s="1014" t="str">
        <f>'Information Input'!$M$14</f>
        <v xml:space="preserve">      -      </v>
      </c>
      <c r="CF540" s="551" t="s">
        <v>136</v>
      </c>
      <c r="CG540" s="552">
        <f t="shared" si="108"/>
        <v>43556</v>
      </c>
      <c r="CH540" s="552">
        <f t="shared" si="109"/>
        <v>43646</v>
      </c>
      <c r="CI540" s="552">
        <f>'Information Input'!$H$35</f>
        <v>43555</v>
      </c>
      <c r="CJ540" s="551" t="str">
        <f>'Information Input'!$J$22</f>
        <v>Quarterly</v>
      </c>
      <c r="CK540" s="552">
        <f>'Information Input'!$H$30</f>
        <v>43555</v>
      </c>
      <c r="CL540" s="551">
        <f>'Information Input'!$J$18</f>
        <v>2019</v>
      </c>
      <c r="CM540" s="551" t="s">
        <v>94</v>
      </c>
      <c r="CN540" s="1014" t="s">
        <v>95</v>
      </c>
      <c r="CO540" s="542" t="s">
        <v>96</v>
      </c>
      <c r="CP540" s="542" t="s">
        <v>671</v>
      </c>
      <c r="CQ540" s="551">
        <v>19</v>
      </c>
      <c r="CR540" s="542" t="s">
        <v>161</v>
      </c>
      <c r="CS540" s="542" t="s">
        <v>235</v>
      </c>
      <c r="CT540" s="1015">
        <f>'Report 1'!$N$18</f>
        <v>0</v>
      </c>
      <c r="CU540" s="1016">
        <f>SUMIF('Report 4A'!$G$16:$G$95,$CQ540,'Report 4A'!$V$16:$V$95)</f>
        <v>0</v>
      </c>
      <c r="CV540" s="1017">
        <f t="shared" si="105"/>
        <v>0</v>
      </c>
      <c r="CX540" s="546" t="s">
        <v>669</v>
      </c>
      <c r="CY540" s="537" t="s">
        <v>302</v>
      </c>
      <c r="CZ540" s="537" t="str">
        <f>'Information Input'!$M$14</f>
        <v xml:space="preserve">      -      </v>
      </c>
      <c r="DA540" s="538">
        <f>'Information Input'!$H$35</f>
        <v>43555</v>
      </c>
      <c r="DB540" s="537" t="str">
        <f>'Information Input'!$J$22</f>
        <v>Quarterly</v>
      </c>
      <c r="DC540" s="552">
        <f>'Information Input'!$H$30</f>
        <v>43555</v>
      </c>
      <c r="DD540" s="553" t="str">
        <f t="shared" si="107"/>
        <v>201703</v>
      </c>
      <c r="DE540" s="541" t="s">
        <v>103</v>
      </c>
      <c r="DF540" s="541" t="s">
        <v>684</v>
      </c>
      <c r="DG540" s="544">
        <f>'Report 5J'!$AA$161</f>
        <v>0</v>
      </c>
      <c r="DH540" s="550">
        <f>'Report 5J'!$AA$162</f>
        <v>0</v>
      </c>
      <c r="DI540" s="544">
        <f>'Report 5J'!$AA$163</f>
        <v>0</v>
      </c>
      <c r="DJ540" s="544">
        <f>'Report 5J'!$AA$164</f>
        <v>0</v>
      </c>
      <c r="DK540" s="544">
        <f>'Report 5J'!$AA$165</f>
        <v>0</v>
      </c>
      <c r="DL540" s="544">
        <f>'Report 5J'!$AA$166</f>
        <v>0</v>
      </c>
      <c r="DM540" s="544">
        <f>'Report 5J'!$AA$167</f>
        <v>0</v>
      </c>
      <c r="DN540" s="544">
        <f>'Report 5J'!$AA$168</f>
        <v>0</v>
      </c>
      <c r="DO540" s="544">
        <f>'Report 5J'!$AA$169</f>
        <v>0</v>
      </c>
      <c r="DP540" s="544">
        <f>'Report 5J'!$AA$170</f>
        <v>0</v>
      </c>
      <c r="DQ540" s="544">
        <f>'Report 5J'!$AA$171</f>
        <v>0</v>
      </c>
    </row>
    <row r="541" spans="2:121">
      <c r="B541" s="535" t="s">
        <v>669</v>
      </c>
      <c r="C541" s="536">
        <v>1</v>
      </c>
      <c r="D541" s="537" t="str">
        <f>'Information Input'!$M$14</f>
        <v xml:space="preserve">      -      </v>
      </c>
      <c r="E541" s="537" t="s">
        <v>135</v>
      </c>
      <c r="F541" s="538">
        <f t="shared" si="113"/>
        <v>43466</v>
      </c>
      <c r="G541" s="538">
        <f t="shared" si="114"/>
        <v>43555</v>
      </c>
      <c r="H541" s="538">
        <f>'Information Input'!$H$35</f>
        <v>43555</v>
      </c>
      <c r="I541" s="537" t="str">
        <f>'Information Input'!$J$22</f>
        <v>Quarterly</v>
      </c>
      <c r="J541" s="538">
        <f>'Information Input'!$H$30</f>
        <v>43555</v>
      </c>
      <c r="K541" s="537">
        <f>'Information Input'!$J$18</f>
        <v>2019</v>
      </c>
      <c r="L541" s="539" t="s">
        <v>91</v>
      </c>
      <c r="M541" s="540" t="s">
        <v>240</v>
      </c>
      <c r="N541" s="541" t="s">
        <v>240</v>
      </c>
      <c r="O541" s="542" t="s">
        <v>671</v>
      </c>
      <c r="P541" s="537">
        <v>34</v>
      </c>
      <c r="Q541" s="541" t="s">
        <v>176</v>
      </c>
      <c r="R541" s="541" t="s">
        <v>238</v>
      </c>
      <c r="S541" s="543">
        <f>'Report 1'!$AL$18</f>
        <v>0</v>
      </c>
      <c r="T541" s="544">
        <f>'Report 1'!$AL$54</f>
        <v>0</v>
      </c>
      <c r="U541" s="545">
        <f>'Report 1'!$AL$140</f>
        <v>0</v>
      </c>
      <c r="AL541" s="546" t="s">
        <v>669</v>
      </c>
      <c r="AM541" s="547">
        <v>2</v>
      </c>
      <c r="AN541" s="547" t="str">
        <f>'Information Input'!$M$14</f>
        <v xml:space="preserve">      -      </v>
      </c>
      <c r="AO541" s="547" t="s">
        <v>137</v>
      </c>
      <c r="AP541" s="538">
        <f t="shared" si="110"/>
        <v>43647</v>
      </c>
      <c r="AQ541" s="538">
        <f t="shared" si="111"/>
        <v>43738</v>
      </c>
      <c r="AR541" s="538">
        <f>'Information Input'!$H$35</f>
        <v>43555</v>
      </c>
      <c r="AS541" s="547" t="str">
        <f>'Information Input'!$J$22</f>
        <v>Quarterly</v>
      </c>
      <c r="AT541" s="538">
        <f>'Information Input'!$H$30</f>
        <v>43555</v>
      </c>
      <c r="AU541" s="547">
        <f>'Information Input'!$J$18</f>
        <v>2019</v>
      </c>
      <c r="AV541" s="547" t="s">
        <v>94</v>
      </c>
      <c r="AW541" s="547" t="s">
        <v>95</v>
      </c>
      <c r="AX541" s="547" t="s">
        <v>96</v>
      </c>
      <c r="AY541" s="548" t="s">
        <v>671</v>
      </c>
      <c r="AZ541" s="547">
        <v>36</v>
      </c>
      <c r="BA541" s="549" t="s">
        <v>178</v>
      </c>
      <c r="BB541" s="543" t="s">
        <v>235</v>
      </c>
      <c r="BC541" s="550">
        <f>'Report 2'!$V133</f>
        <v>0</v>
      </c>
      <c r="BD541" s="550">
        <f>'Report 2'!$W133</f>
        <v>0</v>
      </c>
      <c r="BE541" s="550">
        <f>'Report 2'!$X133</f>
        <v>0</v>
      </c>
      <c r="BF541" s="550">
        <f>'Report 2'!$Y133</f>
        <v>0</v>
      </c>
      <c r="BG541" s="550">
        <f>'Report 2'!$Z133</f>
        <v>0</v>
      </c>
      <c r="BH541" s="550">
        <f>'Report 2'!$AA133</f>
        <v>0</v>
      </c>
      <c r="BI541" s="550">
        <f>'Report 2'!$AB133</f>
        <v>0</v>
      </c>
      <c r="CC541" s="542" t="s">
        <v>669</v>
      </c>
      <c r="CD541" s="1014" t="s">
        <v>672</v>
      </c>
      <c r="CE541" s="1014" t="str">
        <f>'Information Input'!$M$14</f>
        <v xml:space="preserve">      -      </v>
      </c>
      <c r="CF541" s="551" t="s">
        <v>136</v>
      </c>
      <c r="CG541" s="552">
        <f t="shared" si="108"/>
        <v>43556</v>
      </c>
      <c r="CH541" s="552">
        <f t="shared" si="109"/>
        <v>43646</v>
      </c>
      <c r="CI541" s="552">
        <f>'Information Input'!$H$35</f>
        <v>43555</v>
      </c>
      <c r="CJ541" s="551" t="str">
        <f>'Information Input'!$J$22</f>
        <v>Quarterly</v>
      </c>
      <c r="CK541" s="552">
        <f>'Information Input'!$H$30</f>
        <v>43555</v>
      </c>
      <c r="CL541" s="551">
        <f>'Information Input'!$J$18</f>
        <v>2019</v>
      </c>
      <c r="CM541" s="551" t="s">
        <v>94</v>
      </c>
      <c r="CN541" s="1014" t="s">
        <v>95</v>
      </c>
      <c r="CO541" s="542" t="s">
        <v>96</v>
      </c>
      <c r="CP541" s="542" t="s">
        <v>671</v>
      </c>
      <c r="CQ541" s="551">
        <v>20</v>
      </c>
      <c r="CR541" s="542" t="s">
        <v>162</v>
      </c>
      <c r="CS541" s="542" t="s">
        <v>235</v>
      </c>
      <c r="CT541" s="1015">
        <f>'Report 1'!$N$18</f>
        <v>0</v>
      </c>
      <c r="CU541" s="1016">
        <f>SUMIF('Report 4A'!$G$16:$G$95,$CQ541,'Report 4A'!$V$16:$V$95)</f>
        <v>0</v>
      </c>
      <c r="CV541" s="1017">
        <f t="shared" si="105"/>
        <v>0</v>
      </c>
      <c r="CX541" s="546" t="s">
        <v>669</v>
      </c>
      <c r="CY541" s="537" t="s">
        <v>302</v>
      </c>
      <c r="CZ541" s="537" t="str">
        <f>'Information Input'!$M$14</f>
        <v xml:space="preserve">      -      </v>
      </c>
      <c r="DA541" s="538">
        <f>'Information Input'!$H$35</f>
        <v>43555</v>
      </c>
      <c r="DB541" s="537" t="str">
        <f>'Information Input'!$J$22</f>
        <v>Quarterly</v>
      </c>
      <c r="DC541" s="552">
        <f>'Information Input'!$H$30</f>
        <v>43555</v>
      </c>
      <c r="DD541" s="553" t="str">
        <f t="shared" si="107"/>
        <v>201702</v>
      </c>
      <c r="DE541" s="541" t="s">
        <v>103</v>
      </c>
      <c r="DF541" s="541" t="s">
        <v>684</v>
      </c>
      <c r="DG541" s="544">
        <f>'Report 5J'!$AB$161</f>
        <v>0</v>
      </c>
      <c r="DH541" s="550">
        <f>'Report 5J'!$AB$162</f>
        <v>0</v>
      </c>
      <c r="DI541" s="544">
        <f>'Report 5J'!$AB$163</f>
        <v>0</v>
      </c>
      <c r="DJ541" s="544">
        <f>'Report 5J'!$AB$164</f>
        <v>0</v>
      </c>
      <c r="DK541" s="544">
        <f>'Report 5J'!$AB$165</f>
        <v>0</v>
      </c>
      <c r="DL541" s="544">
        <f>'Report 5J'!$AB$166</f>
        <v>0</v>
      </c>
      <c r="DM541" s="544">
        <f>'Report 5J'!$AB$167</f>
        <v>0</v>
      </c>
      <c r="DN541" s="544">
        <f>'Report 5J'!$AB$168</f>
        <v>0</v>
      </c>
      <c r="DO541" s="544">
        <f>'Report 5J'!$AB$169</f>
        <v>0</v>
      </c>
      <c r="DP541" s="544">
        <f>'Report 5J'!$AB$170</f>
        <v>0</v>
      </c>
      <c r="DQ541" s="544">
        <f>'Report 5J'!$AB$171</f>
        <v>0</v>
      </c>
    </row>
    <row r="542" spans="2:121">
      <c r="B542" s="535" t="s">
        <v>669</v>
      </c>
      <c r="C542" s="536">
        <v>1</v>
      </c>
      <c r="D542" s="537" t="str">
        <f>'Information Input'!$M$14</f>
        <v xml:space="preserve">      -      </v>
      </c>
      <c r="E542" s="537" t="s">
        <v>135</v>
      </c>
      <c r="F542" s="538">
        <f t="shared" si="113"/>
        <v>43466</v>
      </c>
      <c r="G542" s="538">
        <f t="shared" si="114"/>
        <v>43555</v>
      </c>
      <c r="H542" s="538">
        <f>'Information Input'!$H$35</f>
        <v>43555</v>
      </c>
      <c r="I542" s="537" t="str">
        <f>'Information Input'!$J$22</f>
        <v>Quarterly</v>
      </c>
      <c r="J542" s="538">
        <f>'Information Input'!$H$30</f>
        <v>43555</v>
      </c>
      <c r="K542" s="537">
        <f>'Information Input'!$J$18</f>
        <v>2019</v>
      </c>
      <c r="L542" s="539" t="s">
        <v>91</v>
      </c>
      <c r="M542" s="540" t="s">
        <v>240</v>
      </c>
      <c r="N542" s="541" t="s">
        <v>240</v>
      </c>
      <c r="O542" s="542" t="s">
        <v>671</v>
      </c>
      <c r="P542" s="537">
        <v>35</v>
      </c>
      <c r="Q542" s="541" t="s">
        <v>177</v>
      </c>
      <c r="R542" s="541" t="s">
        <v>235</v>
      </c>
      <c r="S542" s="543">
        <f>'Report 1'!$AL$18</f>
        <v>0</v>
      </c>
      <c r="T542" s="544">
        <f>'Report 1'!$AL$55</f>
        <v>0</v>
      </c>
      <c r="U542" s="545">
        <f>'Report 1'!$AL$141</f>
        <v>0</v>
      </c>
      <c r="AL542" s="546" t="s">
        <v>669</v>
      </c>
      <c r="AM542" s="547">
        <v>2</v>
      </c>
      <c r="AN542" s="547" t="str">
        <f>'Information Input'!$M$14</f>
        <v xml:space="preserve">      -      </v>
      </c>
      <c r="AO542" s="547" t="s">
        <v>137</v>
      </c>
      <c r="AP542" s="538">
        <f t="shared" si="110"/>
        <v>43647</v>
      </c>
      <c r="AQ542" s="538">
        <f t="shared" si="111"/>
        <v>43738</v>
      </c>
      <c r="AR542" s="538">
        <f>'Information Input'!$H$35</f>
        <v>43555</v>
      </c>
      <c r="AS542" s="547" t="str">
        <f>'Information Input'!$J$22</f>
        <v>Quarterly</v>
      </c>
      <c r="AT542" s="538">
        <f>'Information Input'!$H$30</f>
        <v>43555</v>
      </c>
      <c r="AU542" s="547">
        <f>'Information Input'!$J$18</f>
        <v>2019</v>
      </c>
      <c r="AV542" s="547" t="s">
        <v>94</v>
      </c>
      <c r="AW542" s="547" t="s">
        <v>95</v>
      </c>
      <c r="AX542" s="547" t="s">
        <v>96</v>
      </c>
      <c r="AY542" s="548" t="s">
        <v>671</v>
      </c>
      <c r="AZ542" s="547">
        <v>37</v>
      </c>
      <c r="BA542" s="549" t="s">
        <v>179</v>
      </c>
      <c r="BB542" s="543" t="s">
        <v>231</v>
      </c>
      <c r="BC542" s="550">
        <f>'Report 2'!$V134</f>
        <v>0</v>
      </c>
      <c r="BD542" s="550">
        <f>'Report 2'!$W134</f>
        <v>0</v>
      </c>
      <c r="BE542" s="550">
        <f>'Report 2'!$X134</f>
        <v>0</v>
      </c>
      <c r="BF542" s="550">
        <f>'Report 2'!$Y134</f>
        <v>0</v>
      </c>
      <c r="BG542" s="550">
        <f>'Report 2'!$Z134</f>
        <v>0</v>
      </c>
      <c r="BH542" s="550">
        <f>'Report 2'!$AA134</f>
        <v>0</v>
      </c>
      <c r="BI542" s="550">
        <f>'Report 2'!$AB134</f>
        <v>0</v>
      </c>
      <c r="CC542" s="542" t="s">
        <v>669</v>
      </c>
      <c r="CD542" s="1014" t="s">
        <v>672</v>
      </c>
      <c r="CE542" s="1014" t="str">
        <f>'Information Input'!$M$14</f>
        <v xml:space="preserve">      -      </v>
      </c>
      <c r="CF542" s="551" t="s">
        <v>136</v>
      </c>
      <c r="CG542" s="552">
        <f t="shared" si="108"/>
        <v>43556</v>
      </c>
      <c r="CH542" s="552">
        <f t="shared" si="109"/>
        <v>43646</v>
      </c>
      <c r="CI542" s="552">
        <f>'Information Input'!$H$35</f>
        <v>43555</v>
      </c>
      <c r="CJ542" s="551" t="str">
        <f>'Information Input'!$J$22</f>
        <v>Quarterly</v>
      </c>
      <c r="CK542" s="552">
        <f>'Information Input'!$H$30</f>
        <v>43555</v>
      </c>
      <c r="CL542" s="551">
        <f>'Information Input'!$J$18</f>
        <v>2019</v>
      </c>
      <c r="CM542" s="551" t="s">
        <v>94</v>
      </c>
      <c r="CN542" s="1014" t="s">
        <v>95</v>
      </c>
      <c r="CO542" s="542" t="s">
        <v>96</v>
      </c>
      <c r="CP542" s="542" t="s">
        <v>671</v>
      </c>
      <c r="CQ542" s="551">
        <v>21</v>
      </c>
      <c r="CR542" s="542" t="s">
        <v>163</v>
      </c>
      <c r="CS542" s="542" t="s">
        <v>235</v>
      </c>
      <c r="CT542" s="1015">
        <f>'Report 1'!$N$18</f>
        <v>0</v>
      </c>
      <c r="CU542" s="1016">
        <f>SUMIF('Report 4A'!$G$16:$G$95,$CQ542,'Report 4A'!$V$16:$V$95)</f>
        <v>0</v>
      </c>
      <c r="CV542" s="1017">
        <f t="shared" si="105"/>
        <v>0</v>
      </c>
      <c r="CX542" s="546" t="s">
        <v>669</v>
      </c>
      <c r="CY542" s="537" t="s">
        <v>302</v>
      </c>
      <c r="CZ542" s="537" t="str">
        <f>'Information Input'!$M$14</f>
        <v xml:space="preserve">      -      </v>
      </c>
      <c r="DA542" s="538">
        <f>'Information Input'!$H$35</f>
        <v>43555</v>
      </c>
      <c r="DB542" s="537" t="str">
        <f>'Information Input'!$J$22</f>
        <v>Quarterly</v>
      </c>
      <c r="DC542" s="552">
        <f>'Information Input'!$H$30</f>
        <v>43555</v>
      </c>
      <c r="DD542" s="553" t="str">
        <f t="shared" si="107"/>
        <v>201701</v>
      </c>
      <c r="DE542" s="541" t="s">
        <v>103</v>
      </c>
      <c r="DF542" s="541" t="s">
        <v>684</v>
      </c>
      <c r="DG542" s="544">
        <f>'Report 5J'!$AC$161</f>
        <v>0</v>
      </c>
      <c r="DH542" s="550">
        <f>'Report 5J'!$AC$162</f>
        <v>0</v>
      </c>
      <c r="DI542" s="544">
        <f>'Report 5J'!$AC$163</f>
        <v>0</v>
      </c>
      <c r="DJ542" s="544">
        <f>'Report 5J'!$AC$164</f>
        <v>0</v>
      </c>
      <c r="DK542" s="544">
        <f>'Report 5J'!$AC$165</f>
        <v>0</v>
      </c>
      <c r="DL542" s="544">
        <f>'Report 5J'!$AC$166</f>
        <v>0</v>
      </c>
      <c r="DM542" s="544">
        <f>'Report 5J'!$AC$167</f>
        <v>0</v>
      </c>
      <c r="DN542" s="544">
        <f>'Report 5J'!$AC$168</f>
        <v>0</v>
      </c>
      <c r="DO542" s="544">
        <f>'Report 5J'!$AC$169</f>
        <v>0</v>
      </c>
      <c r="DP542" s="544">
        <f>'Report 5J'!$AC$170</f>
        <v>0</v>
      </c>
      <c r="DQ542" s="544">
        <f>'Report 5J'!$AC$171</f>
        <v>0</v>
      </c>
    </row>
    <row r="543" spans="2:121">
      <c r="B543" s="535" t="s">
        <v>669</v>
      </c>
      <c r="C543" s="536">
        <v>1</v>
      </c>
      <c r="D543" s="537" t="str">
        <f>'Information Input'!$M$14</f>
        <v xml:space="preserve">      -      </v>
      </c>
      <c r="E543" s="537" t="s">
        <v>135</v>
      </c>
      <c r="F543" s="538">
        <f t="shared" si="113"/>
        <v>43466</v>
      </c>
      <c r="G543" s="538">
        <f t="shared" si="114"/>
        <v>43555</v>
      </c>
      <c r="H543" s="538">
        <f>'Information Input'!$H$35</f>
        <v>43555</v>
      </c>
      <c r="I543" s="537" t="str">
        <f>'Information Input'!$J$22</f>
        <v>Quarterly</v>
      </c>
      <c r="J543" s="538">
        <f>'Information Input'!$H$30</f>
        <v>43555</v>
      </c>
      <c r="K543" s="537">
        <f>'Information Input'!$J$18</f>
        <v>2019</v>
      </c>
      <c r="L543" s="539" t="s">
        <v>91</v>
      </c>
      <c r="M543" s="540" t="s">
        <v>240</v>
      </c>
      <c r="N543" s="541" t="s">
        <v>240</v>
      </c>
      <c r="O543" s="542" t="s">
        <v>671</v>
      </c>
      <c r="P543" s="537">
        <v>36</v>
      </c>
      <c r="Q543" s="541" t="s">
        <v>178</v>
      </c>
      <c r="R543" s="541" t="s">
        <v>235</v>
      </c>
      <c r="S543" s="543">
        <f>'Report 1'!$AL$18</f>
        <v>0</v>
      </c>
      <c r="T543" s="544">
        <f>'Report 1'!$AL$56</f>
        <v>0</v>
      </c>
      <c r="U543" s="545">
        <f>'Report 1'!$AL$142</f>
        <v>0</v>
      </c>
      <c r="AL543" s="546" t="s">
        <v>669</v>
      </c>
      <c r="AM543" s="547">
        <v>2</v>
      </c>
      <c r="AN543" s="547" t="str">
        <f>'Information Input'!$M$14</f>
        <v xml:space="preserve">      -      </v>
      </c>
      <c r="AO543" s="547" t="s">
        <v>137</v>
      </c>
      <c r="AP543" s="538">
        <f t="shared" si="110"/>
        <v>43647</v>
      </c>
      <c r="AQ543" s="538">
        <f t="shared" si="111"/>
        <v>43738</v>
      </c>
      <c r="AR543" s="538">
        <f>'Information Input'!$H$35</f>
        <v>43555</v>
      </c>
      <c r="AS543" s="547" t="str">
        <f>'Information Input'!$J$22</f>
        <v>Quarterly</v>
      </c>
      <c r="AT543" s="538">
        <f>'Information Input'!$H$30</f>
        <v>43555</v>
      </c>
      <c r="AU543" s="547">
        <f>'Information Input'!$J$18</f>
        <v>2019</v>
      </c>
      <c r="AV543" s="547" t="s">
        <v>94</v>
      </c>
      <c r="AW543" s="547" t="s">
        <v>95</v>
      </c>
      <c r="AX543" s="547" t="s">
        <v>96</v>
      </c>
      <c r="AY543" s="548" t="s">
        <v>671</v>
      </c>
      <c r="AZ543" s="547">
        <v>38</v>
      </c>
      <c r="BA543" s="549" t="s">
        <v>180</v>
      </c>
      <c r="BB543" s="543" t="s">
        <v>233</v>
      </c>
      <c r="BC543" s="550">
        <f>'Report 2'!$V135</f>
        <v>0</v>
      </c>
      <c r="BD543" s="550">
        <f>'Report 2'!$W135</f>
        <v>0</v>
      </c>
      <c r="BE543" s="550">
        <f>'Report 2'!$X135</f>
        <v>0</v>
      </c>
      <c r="BF543" s="550">
        <f>'Report 2'!$Y135</f>
        <v>0</v>
      </c>
      <c r="BG543" s="550">
        <f>'Report 2'!$Z135</f>
        <v>0</v>
      </c>
      <c r="BH543" s="550">
        <f>'Report 2'!$AA135</f>
        <v>0</v>
      </c>
      <c r="BI543" s="550">
        <f>'Report 2'!$AB135</f>
        <v>0</v>
      </c>
      <c r="CC543" s="542" t="s">
        <v>669</v>
      </c>
      <c r="CD543" s="1014" t="s">
        <v>672</v>
      </c>
      <c r="CE543" s="1014" t="str">
        <f>'Information Input'!$M$14</f>
        <v xml:space="preserve">      -      </v>
      </c>
      <c r="CF543" s="551" t="s">
        <v>136</v>
      </c>
      <c r="CG543" s="552">
        <f t="shared" si="108"/>
        <v>43556</v>
      </c>
      <c r="CH543" s="552">
        <f t="shared" si="109"/>
        <v>43646</v>
      </c>
      <c r="CI543" s="552">
        <f>'Information Input'!$H$35</f>
        <v>43555</v>
      </c>
      <c r="CJ543" s="551" t="str">
        <f>'Information Input'!$J$22</f>
        <v>Quarterly</v>
      </c>
      <c r="CK543" s="552">
        <f>'Information Input'!$H$30</f>
        <v>43555</v>
      </c>
      <c r="CL543" s="551">
        <f>'Information Input'!$J$18</f>
        <v>2019</v>
      </c>
      <c r="CM543" s="551" t="s">
        <v>94</v>
      </c>
      <c r="CN543" s="1014" t="s">
        <v>95</v>
      </c>
      <c r="CO543" s="542" t="s">
        <v>96</v>
      </c>
      <c r="CP543" s="542" t="s">
        <v>671</v>
      </c>
      <c r="CQ543" s="551">
        <v>22</v>
      </c>
      <c r="CR543" s="542" t="s">
        <v>164</v>
      </c>
      <c r="CS543" s="542" t="s">
        <v>236</v>
      </c>
      <c r="CT543" s="1015">
        <f>'Report 1'!$N$18</f>
        <v>0</v>
      </c>
      <c r="CU543" s="1016">
        <f>SUMIF('Report 4A'!$G$16:$G$95,$CQ543,'Report 4A'!$V$16:$V$95)</f>
        <v>0</v>
      </c>
      <c r="CV543" s="1017">
        <f t="shared" si="105"/>
        <v>0</v>
      </c>
      <c r="CX543" s="546" t="s">
        <v>669</v>
      </c>
      <c r="CY543" s="537" t="s">
        <v>302</v>
      </c>
      <c r="CZ543" s="537" t="str">
        <f>'Information Input'!$M$14</f>
        <v xml:space="preserve">      -      </v>
      </c>
      <c r="DA543" s="538">
        <f>'Information Input'!$H$35</f>
        <v>43555</v>
      </c>
      <c r="DB543" s="537" t="str">
        <f>'Information Input'!$J$22</f>
        <v>Quarterly</v>
      </c>
      <c r="DC543" s="552">
        <f>'Information Input'!$H$30</f>
        <v>43555</v>
      </c>
      <c r="DD543" s="553" t="str">
        <f t="shared" si="107"/>
        <v>201612</v>
      </c>
      <c r="DE543" s="541" t="s">
        <v>103</v>
      </c>
      <c r="DF543" s="541" t="s">
        <v>684</v>
      </c>
      <c r="DG543" s="544">
        <f>'Report 5J'!$AD$161</f>
        <v>0</v>
      </c>
      <c r="DH543" s="550">
        <f>'Report 5J'!$AD$162</f>
        <v>0</v>
      </c>
      <c r="DI543" s="544">
        <f>'Report 5J'!$AD$163</f>
        <v>0</v>
      </c>
      <c r="DJ543" s="544">
        <f>'Report 5J'!$AD$164</f>
        <v>0</v>
      </c>
      <c r="DK543" s="544">
        <f>'Report 5J'!$AD$165</f>
        <v>0</v>
      </c>
      <c r="DL543" s="544">
        <f>'Report 5J'!$AD$166</f>
        <v>0</v>
      </c>
      <c r="DM543" s="544">
        <f>'Report 5J'!$AD$167</f>
        <v>0</v>
      </c>
      <c r="DN543" s="544">
        <f>'Report 5J'!$AD$168</f>
        <v>0</v>
      </c>
      <c r="DO543" s="544">
        <f>'Report 5J'!$AD$169</f>
        <v>0</v>
      </c>
      <c r="DP543" s="544">
        <f>'Report 5J'!$AD$170</f>
        <v>0</v>
      </c>
      <c r="DQ543" s="544">
        <f>'Report 5J'!$AD$171</f>
        <v>0</v>
      </c>
    </row>
    <row r="544" spans="2:121">
      <c r="B544" s="535" t="s">
        <v>669</v>
      </c>
      <c r="C544" s="536">
        <v>1</v>
      </c>
      <c r="D544" s="537" t="str">
        <f>'Information Input'!$M$14</f>
        <v xml:space="preserve">      -      </v>
      </c>
      <c r="E544" s="537" t="s">
        <v>135</v>
      </c>
      <c r="F544" s="538">
        <f t="shared" si="113"/>
        <v>43466</v>
      </c>
      <c r="G544" s="538">
        <f t="shared" si="114"/>
        <v>43555</v>
      </c>
      <c r="H544" s="538">
        <f>'Information Input'!$H$35</f>
        <v>43555</v>
      </c>
      <c r="I544" s="537" t="str">
        <f>'Information Input'!$J$22</f>
        <v>Quarterly</v>
      </c>
      <c r="J544" s="538">
        <f>'Information Input'!$H$30</f>
        <v>43555</v>
      </c>
      <c r="K544" s="537">
        <f>'Information Input'!$J$18</f>
        <v>2019</v>
      </c>
      <c r="L544" s="539" t="s">
        <v>91</v>
      </c>
      <c r="M544" s="540" t="s">
        <v>240</v>
      </c>
      <c r="N544" s="541" t="s">
        <v>240</v>
      </c>
      <c r="O544" s="542" t="s">
        <v>671</v>
      </c>
      <c r="P544" s="537">
        <v>37</v>
      </c>
      <c r="Q544" s="541" t="s">
        <v>179</v>
      </c>
      <c r="R544" s="541" t="s">
        <v>231</v>
      </c>
      <c r="S544" s="543">
        <f>'Report 1'!$AL$18</f>
        <v>0</v>
      </c>
      <c r="T544" s="544">
        <f>'Report 1'!$AL$57</f>
        <v>0</v>
      </c>
      <c r="U544" s="545">
        <f>'Report 1'!$AL$143</f>
        <v>0</v>
      </c>
      <c r="AL544" s="546" t="s">
        <v>669</v>
      </c>
      <c r="AM544" s="547">
        <v>2</v>
      </c>
      <c r="AN544" s="547" t="str">
        <f>'Information Input'!$M$14</f>
        <v xml:space="preserve">      -      </v>
      </c>
      <c r="AO544" s="547" t="s">
        <v>137</v>
      </c>
      <c r="AP544" s="538">
        <f t="shared" si="110"/>
        <v>43647</v>
      </c>
      <c r="AQ544" s="538">
        <f t="shared" si="111"/>
        <v>43738</v>
      </c>
      <c r="AR544" s="538">
        <f>'Information Input'!$H$35</f>
        <v>43555</v>
      </c>
      <c r="AS544" s="547" t="str">
        <f>'Information Input'!$J$22</f>
        <v>Quarterly</v>
      </c>
      <c r="AT544" s="538">
        <f>'Information Input'!$H$30</f>
        <v>43555</v>
      </c>
      <c r="AU544" s="547">
        <f>'Information Input'!$J$18</f>
        <v>2019</v>
      </c>
      <c r="AV544" s="547" t="s">
        <v>94</v>
      </c>
      <c r="AW544" s="547" t="s">
        <v>95</v>
      </c>
      <c r="AX544" s="547" t="s">
        <v>96</v>
      </c>
      <c r="AY544" s="548" t="s">
        <v>671</v>
      </c>
      <c r="AZ544" s="547">
        <v>39</v>
      </c>
      <c r="BA544" s="549" t="s">
        <v>181</v>
      </c>
      <c r="BB544" s="543" t="s">
        <v>233</v>
      </c>
      <c r="BC544" s="550">
        <f>'Report 2'!$V136</f>
        <v>0</v>
      </c>
      <c r="BD544" s="550">
        <f>'Report 2'!$W136</f>
        <v>0</v>
      </c>
      <c r="BE544" s="550">
        <f>'Report 2'!$X136</f>
        <v>0</v>
      </c>
      <c r="BF544" s="550">
        <f>'Report 2'!$Y136</f>
        <v>0</v>
      </c>
      <c r="BG544" s="550">
        <f>'Report 2'!$Z136</f>
        <v>0</v>
      </c>
      <c r="BH544" s="550">
        <f>'Report 2'!$AA136</f>
        <v>0</v>
      </c>
      <c r="BI544" s="550">
        <f>'Report 2'!$AB136</f>
        <v>0</v>
      </c>
      <c r="CC544" s="542" t="s">
        <v>669</v>
      </c>
      <c r="CD544" s="1014" t="s">
        <v>672</v>
      </c>
      <c r="CE544" s="1014" t="str">
        <f>'Information Input'!$M$14</f>
        <v xml:space="preserve">      -      </v>
      </c>
      <c r="CF544" s="551" t="s">
        <v>136</v>
      </c>
      <c r="CG544" s="552">
        <f t="shared" si="108"/>
        <v>43556</v>
      </c>
      <c r="CH544" s="552">
        <f t="shared" si="109"/>
        <v>43646</v>
      </c>
      <c r="CI544" s="552">
        <f>'Information Input'!$H$35</f>
        <v>43555</v>
      </c>
      <c r="CJ544" s="551" t="str">
        <f>'Information Input'!$J$22</f>
        <v>Quarterly</v>
      </c>
      <c r="CK544" s="552">
        <f>'Information Input'!$H$30</f>
        <v>43555</v>
      </c>
      <c r="CL544" s="551">
        <f>'Information Input'!$J$18</f>
        <v>2019</v>
      </c>
      <c r="CM544" s="551" t="s">
        <v>94</v>
      </c>
      <c r="CN544" s="1014" t="s">
        <v>95</v>
      </c>
      <c r="CO544" s="542" t="s">
        <v>96</v>
      </c>
      <c r="CP544" s="542" t="s">
        <v>671</v>
      </c>
      <c r="CQ544" s="551">
        <v>23</v>
      </c>
      <c r="CR544" s="542" t="s">
        <v>165</v>
      </c>
      <c r="CS544" s="542" t="s">
        <v>236</v>
      </c>
      <c r="CT544" s="1015">
        <f>'Report 1'!$N$18</f>
        <v>0</v>
      </c>
      <c r="CU544" s="1016">
        <f>SUMIF('Report 4A'!$G$16:$G$95,$CQ544,'Report 4A'!$V$16:$V$95)</f>
        <v>0</v>
      </c>
      <c r="CV544" s="1017">
        <f t="shared" si="105"/>
        <v>0</v>
      </c>
      <c r="CX544" s="546" t="s">
        <v>669</v>
      </c>
      <c r="CY544" s="537" t="s">
        <v>302</v>
      </c>
      <c r="CZ544" s="537" t="str">
        <f>'Information Input'!$M$14</f>
        <v xml:space="preserve">      -      </v>
      </c>
      <c r="DA544" s="538">
        <f>'Information Input'!$H$35</f>
        <v>43555</v>
      </c>
      <c r="DB544" s="537" t="str">
        <f>'Information Input'!$J$22</f>
        <v>Quarterly</v>
      </c>
      <c r="DC544" s="552">
        <f>'Information Input'!$H$30</f>
        <v>43555</v>
      </c>
      <c r="DD544" s="553" t="str">
        <f t="shared" si="107"/>
        <v>201611</v>
      </c>
      <c r="DE544" s="541" t="s">
        <v>103</v>
      </c>
      <c r="DF544" s="541" t="s">
        <v>684</v>
      </c>
      <c r="DG544" s="544">
        <f>'Report 5J'!$AE$161</f>
        <v>0</v>
      </c>
      <c r="DH544" s="550">
        <f>'Report 5J'!$AE$162</f>
        <v>0</v>
      </c>
      <c r="DI544" s="544">
        <f>'Report 5J'!$AE$163</f>
        <v>0</v>
      </c>
      <c r="DJ544" s="544">
        <f>'Report 5J'!$AE$164</f>
        <v>0</v>
      </c>
      <c r="DK544" s="544">
        <f>'Report 5J'!$AE$165</f>
        <v>0</v>
      </c>
      <c r="DL544" s="544">
        <f>'Report 5J'!$AE$166</f>
        <v>0</v>
      </c>
      <c r="DM544" s="544">
        <f>'Report 5J'!$AE$167</f>
        <v>0</v>
      </c>
      <c r="DN544" s="544">
        <f>'Report 5J'!$AE$168</f>
        <v>0</v>
      </c>
      <c r="DO544" s="544">
        <f>'Report 5J'!$AE$169</f>
        <v>0</v>
      </c>
      <c r="DP544" s="544">
        <f>'Report 5J'!$AE$170</f>
        <v>0</v>
      </c>
      <c r="DQ544" s="544">
        <f>'Report 5J'!$AE$171</f>
        <v>0</v>
      </c>
    </row>
    <row r="545" spans="2:121">
      <c r="B545" s="535" t="s">
        <v>669</v>
      </c>
      <c r="C545" s="536">
        <v>1</v>
      </c>
      <c r="D545" s="537" t="str">
        <f>'Information Input'!$M$14</f>
        <v xml:space="preserve">      -      </v>
      </c>
      <c r="E545" s="537" t="s">
        <v>135</v>
      </c>
      <c r="F545" s="538">
        <f t="shared" si="113"/>
        <v>43466</v>
      </c>
      <c r="G545" s="538">
        <f t="shared" si="114"/>
        <v>43555</v>
      </c>
      <c r="H545" s="538">
        <f>'Information Input'!$H$35</f>
        <v>43555</v>
      </c>
      <c r="I545" s="537" t="str">
        <f>'Information Input'!$J$22</f>
        <v>Quarterly</v>
      </c>
      <c r="J545" s="538">
        <f>'Information Input'!$H$30</f>
        <v>43555</v>
      </c>
      <c r="K545" s="537">
        <f>'Information Input'!$J$18</f>
        <v>2019</v>
      </c>
      <c r="L545" s="539" t="s">
        <v>91</v>
      </c>
      <c r="M545" s="540" t="s">
        <v>240</v>
      </c>
      <c r="N545" s="541" t="s">
        <v>240</v>
      </c>
      <c r="O545" s="542" t="s">
        <v>671</v>
      </c>
      <c r="P545" s="537">
        <v>38</v>
      </c>
      <c r="Q545" s="541" t="s">
        <v>180</v>
      </c>
      <c r="R545" s="541" t="s">
        <v>233</v>
      </c>
      <c r="S545" s="543">
        <f>'Report 1'!$AL$18</f>
        <v>0</v>
      </c>
      <c r="T545" s="544">
        <f>'Report 1'!$AL$58</f>
        <v>0</v>
      </c>
      <c r="U545" s="545">
        <f>'Report 1'!$AL$144</f>
        <v>0</v>
      </c>
      <c r="AL545" s="546" t="s">
        <v>669</v>
      </c>
      <c r="AM545" s="547">
        <v>2</v>
      </c>
      <c r="AN545" s="547" t="str">
        <f>'Information Input'!$M$14</f>
        <v xml:space="preserve">      -      </v>
      </c>
      <c r="AO545" s="547" t="s">
        <v>137</v>
      </c>
      <c r="AP545" s="538">
        <f t="shared" si="110"/>
        <v>43647</v>
      </c>
      <c r="AQ545" s="538">
        <f t="shared" si="111"/>
        <v>43738</v>
      </c>
      <c r="AR545" s="538">
        <f>'Information Input'!$H$35</f>
        <v>43555</v>
      </c>
      <c r="AS545" s="547" t="str">
        <f>'Information Input'!$J$22</f>
        <v>Quarterly</v>
      </c>
      <c r="AT545" s="538">
        <f>'Information Input'!$H$30</f>
        <v>43555</v>
      </c>
      <c r="AU545" s="547">
        <f>'Information Input'!$J$18</f>
        <v>2019</v>
      </c>
      <c r="AV545" s="547" t="s">
        <v>94</v>
      </c>
      <c r="AW545" s="547" t="s">
        <v>95</v>
      </c>
      <c r="AX545" s="547" t="s">
        <v>96</v>
      </c>
      <c r="AY545" s="548" t="s">
        <v>671</v>
      </c>
      <c r="AZ545" s="547">
        <v>40</v>
      </c>
      <c r="BA545" s="549" t="s">
        <v>182</v>
      </c>
      <c r="BB545" s="543" t="s">
        <v>238</v>
      </c>
      <c r="BC545" s="550">
        <f>'Report 2'!$V137</f>
        <v>0</v>
      </c>
      <c r="BD545" s="550">
        <f>'Report 2'!$W137</f>
        <v>0</v>
      </c>
      <c r="BE545" s="550">
        <f>'Report 2'!$X137</f>
        <v>0</v>
      </c>
      <c r="BF545" s="550">
        <f>'Report 2'!$Y137</f>
        <v>0</v>
      </c>
      <c r="BG545" s="550">
        <f>'Report 2'!$Z137</f>
        <v>0</v>
      </c>
      <c r="BH545" s="550">
        <f>'Report 2'!$AA137</f>
        <v>0</v>
      </c>
      <c r="BI545" s="550">
        <f>'Report 2'!$AB137</f>
        <v>0</v>
      </c>
      <c r="CC545" s="542" t="s">
        <v>669</v>
      </c>
      <c r="CD545" s="1014" t="s">
        <v>672</v>
      </c>
      <c r="CE545" s="1014" t="str">
        <f>'Information Input'!$M$14</f>
        <v xml:space="preserve">      -      </v>
      </c>
      <c r="CF545" s="551" t="s">
        <v>136</v>
      </c>
      <c r="CG545" s="552">
        <f t="shared" si="108"/>
        <v>43556</v>
      </c>
      <c r="CH545" s="552">
        <f t="shared" si="109"/>
        <v>43646</v>
      </c>
      <c r="CI545" s="552">
        <f>'Information Input'!$H$35</f>
        <v>43555</v>
      </c>
      <c r="CJ545" s="551" t="str">
        <f>'Information Input'!$J$22</f>
        <v>Quarterly</v>
      </c>
      <c r="CK545" s="552">
        <f>'Information Input'!$H$30</f>
        <v>43555</v>
      </c>
      <c r="CL545" s="551">
        <f>'Information Input'!$J$18</f>
        <v>2019</v>
      </c>
      <c r="CM545" s="551" t="s">
        <v>94</v>
      </c>
      <c r="CN545" s="1014" t="s">
        <v>95</v>
      </c>
      <c r="CO545" s="542" t="s">
        <v>96</v>
      </c>
      <c r="CP545" s="542" t="s">
        <v>671</v>
      </c>
      <c r="CQ545" s="551">
        <v>24</v>
      </c>
      <c r="CR545" s="542" t="s">
        <v>166</v>
      </c>
      <c r="CS545" s="542" t="s">
        <v>233</v>
      </c>
      <c r="CT545" s="1015">
        <f>'Report 1'!$N$18</f>
        <v>0</v>
      </c>
      <c r="CU545" s="1016">
        <f>SUMIF('Report 4A'!$G$16:$G$95,$CQ545,'Report 4A'!$V$16:$V$95)</f>
        <v>0</v>
      </c>
      <c r="CV545" s="1017">
        <f t="shared" si="105"/>
        <v>0</v>
      </c>
      <c r="CX545" s="546" t="s">
        <v>669</v>
      </c>
      <c r="CY545" s="537" t="s">
        <v>302</v>
      </c>
      <c r="CZ545" s="537" t="str">
        <f>'Information Input'!$M$14</f>
        <v xml:space="preserve">      -      </v>
      </c>
      <c r="DA545" s="538">
        <f>'Information Input'!$H$35</f>
        <v>43555</v>
      </c>
      <c r="DB545" s="537" t="str">
        <f>'Information Input'!$J$22</f>
        <v>Quarterly</v>
      </c>
      <c r="DC545" s="552">
        <f>'Information Input'!$H$30</f>
        <v>43555</v>
      </c>
      <c r="DD545" s="553" t="str">
        <f t="shared" si="107"/>
        <v>201610</v>
      </c>
      <c r="DE545" s="541" t="s">
        <v>103</v>
      </c>
      <c r="DF545" s="541" t="s">
        <v>684</v>
      </c>
      <c r="DG545" s="544">
        <f>'Report 5J'!$AF$161</f>
        <v>0</v>
      </c>
      <c r="DH545" s="550">
        <f>'Report 5J'!$AF$162</f>
        <v>0</v>
      </c>
      <c r="DI545" s="544">
        <f>'Report 5J'!$AF$163</f>
        <v>0</v>
      </c>
      <c r="DJ545" s="544">
        <f>'Report 5J'!$AF$164</f>
        <v>0</v>
      </c>
      <c r="DK545" s="544">
        <f>'Report 5J'!$AF$165</f>
        <v>0</v>
      </c>
      <c r="DL545" s="544">
        <f>'Report 5J'!$AF$166</f>
        <v>0</v>
      </c>
      <c r="DM545" s="544">
        <f>'Report 5J'!$AF$167</f>
        <v>0</v>
      </c>
      <c r="DN545" s="544">
        <f>'Report 5J'!$AF$168</f>
        <v>0</v>
      </c>
      <c r="DO545" s="544">
        <f>'Report 5J'!$AF$169</f>
        <v>0</v>
      </c>
      <c r="DP545" s="544">
        <f>'Report 5J'!$AF$170</f>
        <v>0</v>
      </c>
      <c r="DQ545" s="544">
        <f>'Report 5J'!$AF$171</f>
        <v>0</v>
      </c>
    </row>
    <row r="546" spans="2:121">
      <c r="B546" s="535" t="s">
        <v>669</v>
      </c>
      <c r="C546" s="536">
        <v>1</v>
      </c>
      <c r="D546" s="537" t="str">
        <f>'Information Input'!$M$14</f>
        <v xml:space="preserve">      -      </v>
      </c>
      <c r="E546" s="537" t="s">
        <v>135</v>
      </c>
      <c r="F546" s="538">
        <f t="shared" si="113"/>
        <v>43466</v>
      </c>
      <c r="G546" s="538">
        <f t="shared" si="114"/>
        <v>43555</v>
      </c>
      <c r="H546" s="538">
        <f>'Information Input'!$H$35</f>
        <v>43555</v>
      </c>
      <c r="I546" s="537" t="str">
        <f>'Information Input'!$J$22</f>
        <v>Quarterly</v>
      </c>
      <c r="J546" s="538">
        <f>'Information Input'!$H$30</f>
        <v>43555</v>
      </c>
      <c r="K546" s="537">
        <f>'Information Input'!$J$18</f>
        <v>2019</v>
      </c>
      <c r="L546" s="539" t="s">
        <v>91</v>
      </c>
      <c r="M546" s="540" t="s">
        <v>240</v>
      </c>
      <c r="N546" s="541" t="s">
        <v>240</v>
      </c>
      <c r="O546" s="542" t="s">
        <v>671</v>
      </c>
      <c r="P546" s="537">
        <v>39</v>
      </c>
      <c r="Q546" s="541" t="s">
        <v>181</v>
      </c>
      <c r="R546" s="541" t="s">
        <v>233</v>
      </c>
      <c r="S546" s="543">
        <f>'Report 1'!$AL$18</f>
        <v>0</v>
      </c>
      <c r="T546" s="544">
        <f>'Report 1'!$AL$59</f>
        <v>0</v>
      </c>
      <c r="U546" s="545">
        <f>'Report 1'!$AL$145</f>
        <v>0</v>
      </c>
      <c r="AL546" s="546" t="s">
        <v>669</v>
      </c>
      <c r="AM546" s="547">
        <v>2</v>
      </c>
      <c r="AN546" s="547" t="str">
        <f>'Information Input'!$M$14</f>
        <v xml:space="preserve">      -      </v>
      </c>
      <c r="AO546" s="547" t="s">
        <v>137</v>
      </c>
      <c r="AP546" s="538">
        <f t="shared" si="110"/>
        <v>43647</v>
      </c>
      <c r="AQ546" s="538">
        <f t="shared" si="111"/>
        <v>43738</v>
      </c>
      <c r="AR546" s="538">
        <f>'Information Input'!$H$35</f>
        <v>43555</v>
      </c>
      <c r="AS546" s="547" t="str">
        <f>'Information Input'!$J$22</f>
        <v>Quarterly</v>
      </c>
      <c r="AT546" s="538">
        <f>'Information Input'!$H$30</f>
        <v>43555</v>
      </c>
      <c r="AU546" s="547">
        <f>'Information Input'!$J$18</f>
        <v>2019</v>
      </c>
      <c r="AV546" s="547" t="s">
        <v>94</v>
      </c>
      <c r="AW546" s="547" t="s">
        <v>95</v>
      </c>
      <c r="AX546" s="547" t="s">
        <v>96</v>
      </c>
      <c r="AY546" s="548" t="s">
        <v>671</v>
      </c>
      <c r="AZ546" s="547">
        <v>41</v>
      </c>
      <c r="BA546" s="549" t="s">
        <v>183</v>
      </c>
      <c r="BB546" s="543" t="s">
        <v>238</v>
      </c>
      <c r="BC546" s="550">
        <f>'Report 2'!$V138</f>
        <v>0</v>
      </c>
      <c r="BD546" s="550">
        <f>'Report 2'!$W138</f>
        <v>0</v>
      </c>
      <c r="BE546" s="550">
        <f>'Report 2'!$X138</f>
        <v>0</v>
      </c>
      <c r="BF546" s="550">
        <f>'Report 2'!$Y138</f>
        <v>0</v>
      </c>
      <c r="BG546" s="550">
        <f>'Report 2'!$Z138</f>
        <v>0</v>
      </c>
      <c r="BH546" s="550">
        <f>'Report 2'!$AA138</f>
        <v>0</v>
      </c>
      <c r="BI546" s="550">
        <f>'Report 2'!$AB138</f>
        <v>0</v>
      </c>
      <c r="CC546" s="542" t="s">
        <v>669</v>
      </c>
      <c r="CD546" s="1014" t="s">
        <v>672</v>
      </c>
      <c r="CE546" s="1014" t="str">
        <f>'Information Input'!$M$14</f>
        <v xml:space="preserve">      -      </v>
      </c>
      <c r="CF546" s="551" t="s">
        <v>136</v>
      </c>
      <c r="CG546" s="552">
        <f t="shared" si="108"/>
        <v>43556</v>
      </c>
      <c r="CH546" s="552">
        <f t="shared" si="109"/>
        <v>43646</v>
      </c>
      <c r="CI546" s="552">
        <f>'Information Input'!$H$35</f>
        <v>43555</v>
      </c>
      <c r="CJ546" s="551" t="str">
        <f>'Information Input'!$J$22</f>
        <v>Quarterly</v>
      </c>
      <c r="CK546" s="552">
        <f>'Information Input'!$H$30</f>
        <v>43555</v>
      </c>
      <c r="CL546" s="551">
        <f>'Information Input'!$J$18</f>
        <v>2019</v>
      </c>
      <c r="CM546" s="551" t="s">
        <v>94</v>
      </c>
      <c r="CN546" s="1014" t="s">
        <v>95</v>
      </c>
      <c r="CO546" s="542" t="s">
        <v>96</v>
      </c>
      <c r="CP546" s="542" t="s">
        <v>671</v>
      </c>
      <c r="CQ546" s="551">
        <v>25</v>
      </c>
      <c r="CR546" s="542" t="s">
        <v>167</v>
      </c>
      <c r="CS546" s="542" t="s">
        <v>233</v>
      </c>
      <c r="CT546" s="1015">
        <f>'Report 1'!$N$18</f>
        <v>0</v>
      </c>
      <c r="CU546" s="1016">
        <f>SUMIF('Report 4A'!$G$16:$G$95,$CQ546,'Report 4A'!$V$16:$V$95)</f>
        <v>0</v>
      </c>
      <c r="CV546" s="1017">
        <f t="shared" si="105"/>
        <v>0</v>
      </c>
      <c r="CX546" s="546" t="s">
        <v>669</v>
      </c>
      <c r="CY546" s="537" t="s">
        <v>302</v>
      </c>
      <c r="CZ546" s="537" t="str">
        <f>'Information Input'!$M$14</f>
        <v xml:space="preserve">      -      </v>
      </c>
      <c r="DA546" s="552">
        <f>'Information Input'!$H$35</f>
        <v>43555</v>
      </c>
      <c r="DB546" s="537" t="str">
        <f>'Information Input'!$J$22</f>
        <v>Quarterly</v>
      </c>
      <c r="DC546" s="552">
        <f>'Information Input'!$H$30</f>
        <v>43555</v>
      </c>
      <c r="DD546" s="553" t="str">
        <f t="shared" si="107"/>
        <v>201609</v>
      </c>
      <c r="DE546" s="541" t="s">
        <v>103</v>
      </c>
      <c r="DF546" s="541" t="s">
        <v>684</v>
      </c>
      <c r="DG546" s="544">
        <f>'Report 5J'!$AG$161</f>
        <v>0</v>
      </c>
      <c r="DH546" s="550">
        <f>'Report 5J'!$AG$162</f>
        <v>0</v>
      </c>
      <c r="DI546" s="544">
        <f>'Report 5J'!$AG$163</f>
        <v>0</v>
      </c>
      <c r="DJ546" s="544">
        <f>'Report 5J'!$AG$164</f>
        <v>0</v>
      </c>
      <c r="DK546" s="544">
        <f>'Report 5J'!$AG$165</f>
        <v>0</v>
      </c>
      <c r="DL546" s="544">
        <f>'Report 5J'!$AG$166</f>
        <v>0</v>
      </c>
      <c r="DM546" s="544">
        <f>'Report 5J'!$AG$167</f>
        <v>0</v>
      </c>
      <c r="DN546" s="544">
        <f>'Report 5J'!$AG$168</f>
        <v>0</v>
      </c>
      <c r="DO546" s="544">
        <f>'Report 5J'!$AG$169</f>
        <v>0</v>
      </c>
      <c r="DP546" s="544">
        <f>'Report 5J'!$AG$170</f>
        <v>0</v>
      </c>
      <c r="DQ546" s="544">
        <f>'Report 5J'!$AG$171</f>
        <v>0</v>
      </c>
    </row>
    <row r="547" spans="2:121">
      <c r="B547" s="535" t="s">
        <v>669</v>
      </c>
      <c r="C547" s="536">
        <v>1</v>
      </c>
      <c r="D547" s="537" t="str">
        <f>'Information Input'!$M$14</f>
        <v xml:space="preserve">      -      </v>
      </c>
      <c r="E547" s="537" t="s">
        <v>135</v>
      </c>
      <c r="F547" s="538">
        <f t="shared" si="113"/>
        <v>43466</v>
      </c>
      <c r="G547" s="538">
        <f t="shared" si="114"/>
        <v>43555</v>
      </c>
      <c r="H547" s="538">
        <f>'Information Input'!$H$35</f>
        <v>43555</v>
      </c>
      <c r="I547" s="537" t="str">
        <f>'Information Input'!$J$22</f>
        <v>Quarterly</v>
      </c>
      <c r="J547" s="538">
        <f>'Information Input'!$H$30</f>
        <v>43555</v>
      </c>
      <c r="K547" s="537">
        <f>'Information Input'!$J$18</f>
        <v>2019</v>
      </c>
      <c r="L547" s="539" t="s">
        <v>91</v>
      </c>
      <c r="M547" s="540" t="s">
        <v>240</v>
      </c>
      <c r="N547" s="541" t="s">
        <v>240</v>
      </c>
      <c r="O547" s="542" t="s">
        <v>671</v>
      </c>
      <c r="P547" s="537">
        <v>40</v>
      </c>
      <c r="Q547" s="541" t="s">
        <v>182</v>
      </c>
      <c r="R547" s="541" t="s">
        <v>238</v>
      </c>
      <c r="S547" s="543">
        <f>'Report 1'!$AL$18</f>
        <v>0</v>
      </c>
      <c r="T547" s="544">
        <f>'Report 1'!$AL$60</f>
        <v>0</v>
      </c>
      <c r="U547" s="545">
        <f>'Report 1'!$AL$146</f>
        <v>0</v>
      </c>
      <c r="AL547" s="546" t="s">
        <v>669</v>
      </c>
      <c r="AM547" s="547">
        <v>2</v>
      </c>
      <c r="AN547" s="547" t="str">
        <f>'Information Input'!$M$14</f>
        <v xml:space="preserve">      -      </v>
      </c>
      <c r="AO547" s="547" t="s">
        <v>137</v>
      </c>
      <c r="AP547" s="538">
        <f t="shared" si="110"/>
        <v>43647</v>
      </c>
      <c r="AQ547" s="538">
        <f t="shared" si="111"/>
        <v>43738</v>
      </c>
      <c r="AR547" s="538">
        <f>'Information Input'!$H$35</f>
        <v>43555</v>
      </c>
      <c r="AS547" s="547" t="str">
        <f>'Information Input'!$J$22</f>
        <v>Quarterly</v>
      </c>
      <c r="AT547" s="538">
        <f>'Information Input'!$H$30</f>
        <v>43555</v>
      </c>
      <c r="AU547" s="547">
        <f>'Information Input'!$J$18</f>
        <v>2019</v>
      </c>
      <c r="AV547" s="547" t="s">
        <v>94</v>
      </c>
      <c r="AW547" s="547" t="s">
        <v>95</v>
      </c>
      <c r="AX547" s="547" t="s">
        <v>96</v>
      </c>
      <c r="AY547" s="548" t="s">
        <v>671</v>
      </c>
      <c r="AZ547" s="547">
        <v>42</v>
      </c>
      <c r="BA547" s="549" t="s">
        <v>184</v>
      </c>
      <c r="BB547" s="543" t="s">
        <v>233</v>
      </c>
      <c r="BC547" s="550">
        <f>'Report 2'!$V139</f>
        <v>0</v>
      </c>
      <c r="BD547" s="550">
        <f>'Report 2'!$W139</f>
        <v>0</v>
      </c>
      <c r="BE547" s="550">
        <f>'Report 2'!$X139</f>
        <v>0</v>
      </c>
      <c r="BF547" s="550">
        <f>'Report 2'!$Y139</f>
        <v>0</v>
      </c>
      <c r="BG547" s="550">
        <f>'Report 2'!$Z139</f>
        <v>0</v>
      </c>
      <c r="BH547" s="550">
        <f>'Report 2'!$AA139</f>
        <v>0</v>
      </c>
      <c r="BI547" s="550">
        <f>'Report 2'!$AB139</f>
        <v>0</v>
      </c>
      <c r="CC547" s="542" t="s">
        <v>669</v>
      </c>
      <c r="CD547" s="1014" t="s">
        <v>672</v>
      </c>
      <c r="CE547" s="1014" t="str">
        <f>'Information Input'!$M$14</f>
        <v xml:space="preserve">      -      </v>
      </c>
      <c r="CF547" s="551" t="s">
        <v>136</v>
      </c>
      <c r="CG547" s="552">
        <f t="shared" si="108"/>
        <v>43556</v>
      </c>
      <c r="CH547" s="552">
        <f t="shared" si="109"/>
        <v>43646</v>
      </c>
      <c r="CI547" s="552">
        <f>'Information Input'!$H$35</f>
        <v>43555</v>
      </c>
      <c r="CJ547" s="551" t="str">
        <f>'Information Input'!$J$22</f>
        <v>Quarterly</v>
      </c>
      <c r="CK547" s="552">
        <f>'Information Input'!$H$30</f>
        <v>43555</v>
      </c>
      <c r="CL547" s="551">
        <f>'Information Input'!$J$18</f>
        <v>2019</v>
      </c>
      <c r="CM547" s="551" t="s">
        <v>94</v>
      </c>
      <c r="CN547" s="1014" t="s">
        <v>95</v>
      </c>
      <c r="CO547" s="542" t="s">
        <v>96</v>
      </c>
      <c r="CP547" s="542" t="s">
        <v>671</v>
      </c>
      <c r="CQ547" s="551">
        <v>26</v>
      </c>
      <c r="CR547" s="542" t="s">
        <v>168</v>
      </c>
      <c r="CS547" s="542" t="s">
        <v>237</v>
      </c>
      <c r="CT547" s="1015">
        <f>'Report 1'!$N$18</f>
        <v>0</v>
      </c>
      <c r="CU547" s="1016">
        <f>SUMIF('Report 4A'!$G$16:$G$95,$CQ547,'Report 4A'!$V$16:$V$95)</f>
        <v>0</v>
      </c>
      <c r="CV547" s="1017">
        <f t="shared" si="105"/>
        <v>0</v>
      </c>
      <c r="CX547" s="546" t="s">
        <v>669</v>
      </c>
      <c r="CY547" s="537" t="s">
        <v>302</v>
      </c>
      <c r="CZ547" s="537" t="str">
        <f>'Information Input'!$M$14</f>
        <v xml:space="preserve">      -      </v>
      </c>
      <c r="DA547" s="538">
        <f>'Information Input'!$H$35</f>
        <v>43555</v>
      </c>
      <c r="DB547" s="537" t="str">
        <f>'Information Input'!$J$22</f>
        <v>Quarterly</v>
      </c>
      <c r="DC547" s="552">
        <f>'Information Input'!$H$30</f>
        <v>43555</v>
      </c>
      <c r="DD547" s="553" t="str">
        <f t="shared" si="107"/>
        <v>201608</v>
      </c>
      <c r="DE547" s="541" t="s">
        <v>103</v>
      </c>
      <c r="DF547" s="541" t="s">
        <v>684</v>
      </c>
      <c r="DG547" s="544">
        <f>'Report 5J'!$AH$161</f>
        <v>0</v>
      </c>
      <c r="DH547" s="550">
        <f>'Report 5J'!$AH$162</f>
        <v>0</v>
      </c>
      <c r="DI547" s="544">
        <f>'Report 5J'!$AH$163</f>
        <v>0</v>
      </c>
      <c r="DJ547" s="544">
        <f>'Report 5J'!$AH$164</f>
        <v>0</v>
      </c>
      <c r="DK547" s="544">
        <f>'Report 5J'!$AH$165</f>
        <v>0</v>
      </c>
      <c r="DL547" s="544">
        <f>'Report 5J'!$AH$166</f>
        <v>0</v>
      </c>
      <c r="DM547" s="544">
        <f>'Report 5J'!$AH$167</f>
        <v>0</v>
      </c>
      <c r="DN547" s="544">
        <f>'Report 5J'!$AH$168</f>
        <v>0</v>
      </c>
      <c r="DO547" s="544">
        <f>'Report 5J'!$AH$169</f>
        <v>0</v>
      </c>
      <c r="DP547" s="544">
        <f>'Report 5J'!$AH$170</f>
        <v>0</v>
      </c>
      <c r="DQ547" s="544">
        <f>'Report 5J'!$AH$171</f>
        <v>0</v>
      </c>
    </row>
    <row r="548" spans="2:121">
      <c r="B548" s="535" t="s">
        <v>669</v>
      </c>
      <c r="C548" s="536">
        <v>1</v>
      </c>
      <c r="D548" s="537" t="str">
        <f>'Information Input'!$M$14</f>
        <v xml:space="preserve">      -      </v>
      </c>
      <c r="E548" s="537" t="s">
        <v>135</v>
      </c>
      <c r="F548" s="538">
        <f t="shared" si="113"/>
        <v>43466</v>
      </c>
      <c r="G548" s="538">
        <f t="shared" si="114"/>
        <v>43555</v>
      </c>
      <c r="H548" s="538">
        <f>'Information Input'!$H$35</f>
        <v>43555</v>
      </c>
      <c r="I548" s="537" t="str">
        <f>'Information Input'!$J$22</f>
        <v>Quarterly</v>
      </c>
      <c r="J548" s="538">
        <f>'Information Input'!$H$30</f>
        <v>43555</v>
      </c>
      <c r="K548" s="537">
        <f>'Information Input'!$J$18</f>
        <v>2019</v>
      </c>
      <c r="L548" s="539" t="s">
        <v>91</v>
      </c>
      <c r="M548" s="540" t="s">
        <v>240</v>
      </c>
      <c r="N548" s="541" t="s">
        <v>240</v>
      </c>
      <c r="O548" s="542" t="s">
        <v>671</v>
      </c>
      <c r="P548" s="537">
        <v>41</v>
      </c>
      <c r="Q548" s="541" t="s">
        <v>183</v>
      </c>
      <c r="R548" s="541" t="s">
        <v>238</v>
      </c>
      <c r="S548" s="543">
        <f>'Report 1'!$AL$18</f>
        <v>0</v>
      </c>
      <c r="T548" s="544">
        <f>'Report 1'!$AL$61</f>
        <v>0</v>
      </c>
      <c r="U548" s="545">
        <f>'Report 1'!$AL$147</f>
        <v>0</v>
      </c>
      <c r="AL548" s="546" t="s">
        <v>669</v>
      </c>
      <c r="AM548" s="547">
        <v>2</v>
      </c>
      <c r="AN548" s="547" t="str">
        <f>'Information Input'!$M$14</f>
        <v xml:space="preserve">      -      </v>
      </c>
      <c r="AO548" s="547" t="s">
        <v>137</v>
      </c>
      <c r="AP548" s="538">
        <f t="shared" si="110"/>
        <v>43647</v>
      </c>
      <c r="AQ548" s="538">
        <f t="shared" si="111"/>
        <v>43738</v>
      </c>
      <c r="AR548" s="538">
        <f>'Information Input'!$H$35</f>
        <v>43555</v>
      </c>
      <c r="AS548" s="547" t="str">
        <f>'Information Input'!$J$22</f>
        <v>Quarterly</v>
      </c>
      <c r="AT548" s="538">
        <f>'Information Input'!$H$30</f>
        <v>43555</v>
      </c>
      <c r="AU548" s="547">
        <f>'Information Input'!$J$18</f>
        <v>2019</v>
      </c>
      <c r="AV548" s="547" t="s">
        <v>94</v>
      </c>
      <c r="AW548" s="547" t="s">
        <v>95</v>
      </c>
      <c r="AX548" s="547" t="s">
        <v>96</v>
      </c>
      <c r="AY548" s="548" t="s">
        <v>671</v>
      </c>
      <c r="AZ548" s="547">
        <v>43</v>
      </c>
      <c r="BA548" s="549" t="s">
        <v>185</v>
      </c>
      <c r="BB548" s="543" t="s">
        <v>233</v>
      </c>
      <c r="BC548" s="550">
        <f>'Report 2'!$V140</f>
        <v>0</v>
      </c>
      <c r="BD548" s="550">
        <f>'Report 2'!$W140</f>
        <v>0</v>
      </c>
      <c r="BE548" s="550">
        <f>'Report 2'!$X140</f>
        <v>0</v>
      </c>
      <c r="BF548" s="550">
        <f>'Report 2'!$Y140</f>
        <v>0</v>
      </c>
      <c r="BG548" s="550">
        <f>'Report 2'!$Z140</f>
        <v>0</v>
      </c>
      <c r="BH548" s="550">
        <f>'Report 2'!$AA140</f>
        <v>0</v>
      </c>
      <c r="BI548" s="550">
        <f>'Report 2'!$AB140</f>
        <v>0</v>
      </c>
      <c r="CC548" s="542" t="s">
        <v>669</v>
      </c>
      <c r="CD548" s="1014" t="s">
        <v>672</v>
      </c>
      <c r="CE548" s="1014" t="str">
        <f>'Information Input'!$M$14</f>
        <v xml:space="preserve">      -      </v>
      </c>
      <c r="CF548" s="551" t="s">
        <v>136</v>
      </c>
      <c r="CG548" s="552">
        <f t="shared" si="108"/>
        <v>43556</v>
      </c>
      <c r="CH548" s="552">
        <f t="shared" si="109"/>
        <v>43646</v>
      </c>
      <c r="CI548" s="552">
        <f>'Information Input'!$H$35</f>
        <v>43555</v>
      </c>
      <c r="CJ548" s="551" t="str">
        <f>'Information Input'!$J$22</f>
        <v>Quarterly</v>
      </c>
      <c r="CK548" s="552">
        <f>'Information Input'!$H$30</f>
        <v>43555</v>
      </c>
      <c r="CL548" s="551">
        <f>'Information Input'!$J$18</f>
        <v>2019</v>
      </c>
      <c r="CM548" s="551" t="s">
        <v>94</v>
      </c>
      <c r="CN548" s="1014" t="s">
        <v>95</v>
      </c>
      <c r="CO548" s="542" t="s">
        <v>96</v>
      </c>
      <c r="CP548" s="542" t="s">
        <v>671</v>
      </c>
      <c r="CQ548" s="551">
        <v>27</v>
      </c>
      <c r="CR548" s="542" t="s">
        <v>169</v>
      </c>
      <c r="CS548" s="542" t="s">
        <v>235</v>
      </c>
      <c r="CT548" s="1015">
        <f>'Report 1'!$N$18</f>
        <v>0</v>
      </c>
      <c r="CU548" s="1016">
        <f>SUMIF('Report 4A'!$G$16:$G$95,$CQ548,'Report 4A'!$V$16:$V$95)</f>
        <v>0</v>
      </c>
      <c r="CV548" s="1017">
        <f t="shared" si="105"/>
        <v>0</v>
      </c>
      <c r="CX548" s="546" t="s">
        <v>669</v>
      </c>
      <c r="CY548" s="537" t="s">
        <v>302</v>
      </c>
      <c r="CZ548" s="537" t="str">
        <f>'Information Input'!$M$14</f>
        <v xml:space="preserve">      -      </v>
      </c>
      <c r="DA548" s="538">
        <f>'Information Input'!$H$35</f>
        <v>43555</v>
      </c>
      <c r="DB548" s="537" t="str">
        <f>'Information Input'!$J$22</f>
        <v>Quarterly</v>
      </c>
      <c r="DC548" s="552">
        <f>'Information Input'!$H$30</f>
        <v>43555</v>
      </c>
      <c r="DD548" s="553" t="str">
        <f t="shared" si="107"/>
        <v>201607</v>
      </c>
      <c r="DE548" s="541" t="s">
        <v>103</v>
      </c>
      <c r="DF548" s="541" t="s">
        <v>684</v>
      </c>
      <c r="DG548" s="544">
        <f>'Report 5J'!$AI$161</f>
        <v>0</v>
      </c>
      <c r="DH548" s="550">
        <f>'Report 5J'!$AI$162</f>
        <v>0</v>
      </c>
      <c r="DI548" s="544">
        <f>'Report 5J'!$AI$163</f>
        <v>0</v>
      </c>
      <c r="DJ548" s="544">
        <f>'Report 5J'!$AI$164</f>
        <v>0</v>
      </c>
      <c r="DK548" s="544">
        <f>'Report 5J'!$AI$165</f>
        <v>0</v>
      </c>
      <c r="DL548" s="544">
        <f>'Report 5J'!$AI$166</f>
        <v>0</v>
      </c>
      <c r="DM548" s="544">
        <f>'Report 5J'!$AI$167</f>
        <v>0</v>
      </c>
      <c r="DN548" s="544">
        <f>'Report 5J'!$AI$168</f>
        <v>0</v>
      </c>
      <c r="DO548" s="544">
        <f>'Report 5J'!$AI$169</f>
        <v>0</v>
      </c>
      <c r="DP548" s="544">
        <f>'Report 5J'!$AI$170</f>
        <v>0</v>
      </c>
      <c r="DQ548" s="544">
        <f>'Report 5J'!$AI$171</f>
        <v>0</v>
      </c>
    </row>
    <row r="549" spans="2:121">
      <c r="B549" s="535" t="s">
        <v>669</v>
      </c>
      <c r="C549" s="536">
        <v>1</v>
      </c>
      <c r="D549" s="537" t="str">
        <f>'Information Input'!$M$14</f>
        <v xml:space="preserve">      -      </v>
      </c>
      <c r="E549" s="537" t="s">
        <v>135</v>
      </c>
      <c r="F549" s="538">
        <f t="shared" si="113"/>
        <v>43466</v>
      </c>
      <c r="G549" s="538">
        <f t="shared" si="114"/>
        <v>43555</v>
      </c>
      <c r="H549" s="538">
        <f>'Information Input'!$H$35</f>
        <v>43555</v>
      </c>
      <c r="I549" s="537" t="str">
        <f>'Information Input'!$J$22</f>
        <v>Quarterly</v>
      </c>
      <c r="J549" s="538">
        <f>'Information Input'!$H$30</f>
        <v>43555</v>
      </c>
      <c r="K549" s="537">
        <f>'Information Input'!$J$18</f>
        <v>2019</v>
      </c>
      <c r="L549" s="539" t="s">
        <v>91</v>
      </c>
      <c r="M549" s="540" t="s">
        <v>240</v>
      </c>
      <c r="N549" s="541" t="s">
        <v>240</v>
      </c>
      <c r="O549" s="542" t="s">
        <v>671</v>
      </c>
      <c r="P549" s="537">
        <v>42</v>
      </c>
      <c r="Q549" s="541" t="s">
        <v>184</v>
      </c>
      <c r="R549" s="541" t="s">
        <v>233</v>
      </c>
      <c r="S549" s="543">
        <f>'Report 1'!$AL$18</f>
        <v>0</v>
      </c>
      <c r="T549" s="544">
        <f>'Report 1'!$AL$62</f>
        <v>0</v>
      </c>
      <c r="U549" s="545">
        <f>'Report 1'!$AL$148</f>
        <v>0</v>
      </c>
      <c r="AL549" s="546" t="s">
        <v>669</v>
      </c>
      <c r="AM549" s="547">
        <v>2</v>
      </c>
      <c r="AN549" s="547" t="str">
        <f>'Information Input'!$M$14</f>
        <v xml:space="preserve">      -      </v>
      </c>
      <c r="AO549" s="547" t="s">
        <v>137</v>
      </c>
      <c r="AP549" s="538">
        <f t="shared" si="110"/>
        <v>43647</v>
      </c>
      <c r="AQ549" s="538">
        <f t="shared" si="111"/>
        <v>43738</v>
      </c>
      <c r="AR549" s="538">
        <f>'Information Input'!$H$35</f>
        <v>43555</v>
      </c>
      <c r="AS549" s="547" t="str">
        <f>'Information Input'!$J$22</f>
        <v>Quarterly</v>
      </c>
      <c r="AT549" s="538">
        <f>'Information Input'!$H$30</f>
        <v>43555</v>
      </c>
      <c r="AU549" s="547">
        <f>'Information Input'!$J$18</f>
        <v>2019</v>
      </c>
      <c r="AV549" s="547" t="s">
        <v>94</v>
      </c>
      <c r="AW549" s="547" t="s">
        <v>95</v>
      </c>
      <c r="AX549" s="547" t="s">
        <v>96</v>
      </c>
      <c r="AY549" s="548" t="s">
        <v>674</v>
      </c>
      <c r="AZ549" s="547">
        <v>44</v>
      </c>
      <c r="BA549" s="549" t="s">
        <v>186</v>
      </c>
      <c r="BB549" s="543" t="s">
        <v>239</v>
      </c>
      <c r="BC549" s="550">
        <f>'Report 2'!$V141</f>
        <v>0</v>
      </c>
      <c r="BD549" s="550">
        <f>'Report 2'!$W141</f>
        <v>0</v>
      </c>
      <c r="BE549" s="550">
        <f>'Report 2'!$X141</f>
        <v>0</v>
      </c>
      <c r="BF549" s="550">
        <f>'Report 2'!$Y141</f>
        <v>0</v>
      </c>
      <c r="BG549" s="550">
        <f>'Report 2'!$Z141</f>
        <v>0</v>
      </c>
      <c r="BH549" s="550">
        <f>'Report 2'!$AA141</f>
        <v>0</v>
      </c>
      <c r="BI549" s="550">
        <f>'Report 2'!$AB141</f>
        <v>0</v>
      </c>
      <c r="CC549" s="542" t="s">
        <v>669</v>
      </c>
      <c r="CD549" s="1014" t="s">
        <v>672</v>
      </c>
      <c r="CE549" s="1014" t="str">
        <f>'Information Input'!$M$14</f>
        <v xml:space="preserve">      -      </v>
      </c>
      <c r="CF549" s="551" t="s">
        <v>136</v>
      </c>
      <c r="CG549" s="552">
        <f t="shared" si="108"/>
        <v>43556</v>
      </c>
      <c r="CH549" s="552">
        <f t="shared" si="109"/>
        <v>43646</v>
      </c>
      <c r="CI549" s="552">
        <f>'Information Input'!$H$35</f>
        <v>43555</v>
      </c>
      <c r="CJ549" s="551" t="str">
        <f>'Information Input'!$J$22</f>
        <v>Quarterly</v>
      </c>
      <c r="CK549" s="552">
        <f>'Information Input'!$H$30</f>
        <v>43555</v>
      </c>
      <c r="CL549" s="551">
        <f>'Information Input'!$J$18</f>
        <v>2019</v>
      </c>
      <c r="CM549" s="551" t="s">
        <v>94</v>
      </c>
      <c r="CN549" s="1014" t="s">
        <v>95</v>
      </c>
      <c r="CO549" s="542" t="s">
        <v>96</v>
      </c>
      <c r="CP549" s="542" t="s">
        <v>671</v>
      </c>
      <c r="CQ549" s="551">
        <v>28</v>
      </c>
      <c r="CR549" s="542" t="s">
        <v>170</v>
      </c>
      <c r="CS549" s="542" t="s">
        <v>235</v>
      </c>
      <c r="CT549" s="1015">
        <f>'Report 1'!$N$18</f>
        <v>0</v>
      </c>
      <c r="CU549" s="1016">
        <f>SUMIF('Report 4A'!$G$16:$G$95,$CQ549,'Report 4A'!$V$16:$V$95)</f>
        <v>0</v>
      </c>
      <c r="CV549" s="1017">
        <f t="shared" si="105"/>
        <v>0</v>
      </c>
      <c r="CX549" s="546" t="s">
        <v>669</v>
      </c>
      <c r="CY549" s="537" t="s">
        <v>302</v>
      </c>
      <c r="CZ549" s="537" t="str">
        <f>'Information Input'!$M$14</f>
        <v xml:space="preserve">      -      </v>
      </c>
      <c r="DA549" s="538">
        <f>'Information Input'!$H$35</f>
        <v>43555</v>
      </c>
      <c r="DB549" s="537" t="str">
        <f>'Information Input'!$J$22</f>
        <v>Quarterly</v>
      </c>
      <c r="DC549" s="552">
        <f>'Information Input'!$H$30</f>
        <v>43555</v>
      </c>
      <c r="DD549" s="553" t="str">
        <f t="shared" si="107"/>
        <v>201606</v>
      </c>
      <c r="DE549" s="541" t="s">
        <v>103</v>
      </c>
      <c r="DF549" s="541" t="s">
        <v>684</v>
      </c>
      <c r="DG549" s="544">
        <f>'Report 5J'!$AJ$161</f>
        <v>0</v>
      </c>
      <c r="DH549" s="550">
        <f>'Report 5J'!$AJ$162</f>
        <v>0</v>
      </c>
      <c r="DI549" s="544">
        <f>'Report 5J'!$AJ$163</f>
        <v>0</v>
      </c>
      <c r="DJ549" s="544">
        <f>'Report 5J'!$AJ$164</f>
        <v>0</v>
      </c>
      <c r="DK549" s="544">
        <f>'Report 5J'!$AJ$165</f>
        <v>0</v>
      </c>
      <c r="DL549" s="544">
        <f>'Report 5J'!$AJ$166</f>
        <v>0</v>
      </c>
      <c r="DM549" s="544">
        <f>'Report 5J'!$AJ$167</f>
        <v>0</v>
      </c>
      <c r="DN549" s="544">
        <f>'Report 5J'!$AJ$168</f>
        <v>0</v>
      </c>
      <c r="DO549" s="544">
        <f>'Report 5J'!$AJ$169</f>
        <v>0</v>
      </c>
      <c r="DP549" s="544">
        <f>'Report 5J'!$AJ$170</f>
        <v>0</v>
      </c>
      <c r="DQ549" s="544">
        <f>'Report 5J'!$AJ$171</f>
        <v>0</v>
      </c>
    </row>
    <row r="550" spans="2:121">
      <c r="B550" s="535" t="s">
        <v>669</v>
      </c>
      <c r="C550" s="536">
        <v>1</v>
      </c>
      <c r="D550" s="537" t="str">
        <f>'Information Input'!$M$14</f>
        <v xml:space="preserve">      -      </v>
      </c>
      <c r="E550" s="537" t="s">
        <v>135</v>
      </c>
      <c r="F550" s="538">
        <f t="shared" si="113"/>
        <v>43466</v>
      </c>
      <c r="G550" s="538">
        <f t="shared" si="114"/>
        <v>43555</v>
      </c>
      <c r="H550" s="538">
        <f>'Information Input'!$H$35</f>
        <v>43555</v>
      </c>
      <c r="I550" s="537" t="str">
        <f>'Information Input'!$J$22</f>
        <v>Quarterly</v>
      </c>
      <c r="J550" s="538">
        <f>'Information Input'!$H$30</f>
        <v>43555</v>
      </c>
      <c r="K550" s="537">
        <f>'Information Input'!$J$18</f>
        <v>2019</v>
      </c>
      <c r="L550" s="539" t="s">
        <v>91</v>
      </c>
      <c r="M550" s="540" t="s">
        <v>240</v>
      </c>
      <c r="N550" s="541" t="s">
        <v>240</v>
      </c>
      <c r="O550" s="542" t="s">
        <v>671</v>
      </c>
      <c r="P550" s="537">
        <v>43</v>
      </c>
      <c r="Q550" s="541" t="s">
        <v>185</v>
      </c>
      <c r="R550" s="541" t="s">
        <v>233</v>
      </c>
      <c r="S550" s="543">
        <f>'Report 1'!$AL$18</f>
        <v>0</v>
      </c>
      <c r="T550" s="544">
        <f>'Report 1'!$AL$63</f>
        <v>0</v>
      </c>
      <c r="U550" s="545">
        <f>'Report 1'!$AL$149</f>
        <v>0</v>
      </c>
      <c r="AL550" s="546" t="s">
        <v>669</v>
      </c>
      <c r="AM550" s="547">
        <v>2</v>
      </c>
      <c r="AN550" s="547" t="str">
        <f>'Information Input'!$M$14</f>
        <v xml:space="preserve">      -      </v>
      </c>
      <c r="AO550" s="547" t="s">
        <v>137</v>
      </c>
      <c r="AP550" s="538">
        <f t="shared" si="110"/>
        <v>43647</v>
      </c>
      <c r="AQ550" s="538">
        <f t="shared" si="111"/>
        <v>43738</v>
      </c>
      <c r="AR550" s="538">
        <f>'Information Input'!$H$35</f>
        <v>43555</v>
      </c>
      <c r="AS550" s="547" t="str">
        <f>'Information Input'!$J$22</f>
        <v>Quarterly</v>
      </c>
      <c r="AT550" s="538">
        <f>'Information Input'!$H$30</f>
        <v>43555</v>
      </c>
      <c r="AU550" s="547">
        <f>'Information Input'!$J$18</f>
        <v>2019</v>
      </c>
      <c r="AV550" s="547" t="s">
        <v>94</v>
      </c>
      <c r="AW550" s="547" t="s">
        <v>95</v>
      </c>
      <c r="AX550" s="547" t="s">
        <v>96</v>
      </c>
      <c r="AY550" s="548" t="s">
        <v>675</v>
      </c>
      <c r="AZ550" s="547">
        <v>45</v>
      </c>
      <c r="BA550" s="549" t="s">
        <v>187</v>
      </c>
      <c r="BB550" s="543" t="s">
        <v>239</v>
      </c>
      <c r="BC550" s="550">
        <f>'Report 2'!$V142</f>
        <v>0</v>
      </c>
      <c r="BD550" s="550">
        <f>'Report 2'!$W142</f>
        <v>0</v>
      </c>
      <c r="BE550" s="550">
        <f>'Report 2'!$X142</f>
        <v>0</v>
      </c>
      <c r="BF550" s="550">
        <f>'Report 2'!$Y142</f>
        <v>0</v>
      </c>
      <c r="BG550" s="550">
        <f>'Report 2'!$Z142</f>
        <v>0</v>
      </c>
      <c r="BH550" s="550">
        <f>'Report 2'!$AA142</f>
        <v>0</v>
      </c>
      <c r="BI550" s="550">
        <f>'Report 2'!$AB142</f>
        <v>0</v>
      </c>
      <c r="CC550" s="542" t="s">
        <v>669</v>
      </c>
      <c r="CD550" s="1014" t="s">
        <v>672</v>
      </c>
      <c r="CE550" s="1014" t="str">
        <f>'Information Input'!$M$14</f>
        <v xml:space="preserve">      -      </v>
      </c>
      <c r="CF550" s="551" t="s">
        <v>136</v>
      </c>
      <c r="CG550" s="552">
        <f t="shared" si="108"/>
        <v>43556</v>
      </c>
      <c r="CH550" s="552">
        <f t="shared" si="109"/>
        <v>43646</v>
      </c>
      <c r="CI550" s="552">
        <f>'Information Input'!$H$35</f>
        <v>43555</v>
      </c>
      <c r="CJ550" s="551" t="str">
        <f>'Information Input'!$J$22</f>
        <v>Quarterly</v>
      </c>
      <c r="CK550" s="552">
        <f>'Information Input'!$H$30</f>
        <v>43555</v>
      </c>
      <c r="CL550" s="551">
        <f>'Information Input'!$J$18</f>
        <v>2019</v>
      </c>
      <c r="CM550" s="551" t="s">
        <v>94</v>
      </c>
      <c r="CN550" s="1014" t="s">
        <v>95</v>
      </c>
      <c r="CO550" s="542" t="s">
        <v>96</v>
      </c>
      <c r="CP550" s="542" t="s">
        <v>671</v>
      </c>
      <c r="CQ550" s="551">
        <v>29</v>
      </c>
      <c r="CR550" s="542" t="s">
        <v>171</v>
      </c>
      <c r="CS550" s="542" t="s">
        <v>238</v>
      </c>
      <c r="CT550" s="1015">
        <f>'Report 1'!$N$18</f>
        <v>0</v>
      </c>
      <c r="CU550" s="1016">
        <f>SUMIF('Report 4A'!$G$16:$G$95,$CQ550,'Report 4A'!$V$16:$V$95)</f>
        <v>0</v>
      </c>
      <c r="CV550" s="1017">
        <f t="shared" ref="CV550:CV617" si="115">IF(CT550&lt;&gt;0,CU550/CT550,0)</f>
        <v>0</v>
      </c>
      <c r="CX550" s="546" t="s">
        <v>669</v>
      </c>
      <c r="CY550" s="537" t="s">
        <v>302</v>
      </c>
      <c r="CZ550" s="537" t="str">
        <f>'Information Input'!$M$14</f>
        <v xml:space="preserve">      -      </v>
      </c>
      <c r="DA550" s="538">
        <f>'Information Input'!$H$35</f>
        <v>43555</v>
      </c>
      <c r="DB550" s="537" t="str">
        <f>'Information Input'!$J$22</f>
        <v>Quarterly</v>
      </c>
      <c r="DC550" s="552">
        <f>'Information Input'!$H$30</f>
        <v>43555</v>
      </c>
      <c r="DD550" s="553" t="str">
        <f t="shared" si="107"/>
        <v>201605</v>
      </c>
      <c r="DE550" s="541" t="s">
        <v>103</v>
      </c>
      <c r="DF550" s="541" t="s">
        <v>684</v>
      </c>
      <c r="DG550" s="544">
        <f>'Report 5J'!$AK$161</f>
        <v>0</v>
      </c>
      <c r="DH550" s="550">
        <f>'Report 5J'!$AK$162</f>
        <v>0</v>
      </c>
      <c r="DI550" s="544">
        <f>'Report 5J'!$AK$163</f>
        <v>0</v>
      </c>
      <c r="DJ550" s="544">
        <f>'Report 5J'!$AK$164</f>
        <v>0</v>
      </c>
      <c r="DK550" s="544">
        <f>'Report 5J'!$AK$165</f>
        <v>0</v>
      </c>
      <c r="DL550" s="544">
        <f>'Report 5J'!$AK$166</f>
        <v>0</v>
      </c>
      <c r="DM550" s="544">
        <f>'Report 5J'!$AK$167</f>
        <v>0</v>
      </c>
      <c r="DN550" s="544">
        <f>'Report 5J'!$AK$168</f>
        <v>0</v>
      </c>
      <c r="DO550" s="544">
        <f>'Report 5J'!$AK$169</f>
        <v>0</v>
      </c>
      <c r="DP550" s="544">
        <f>'Report 5J'!$AK$170</f>
        <v>0</v>
      </c>
      <c r="DQ550" s="544">
        <f>'Report 5J'!$AK$171</f>
        <v>0</v>
      </c>
    </row>
    <row r="551" spans="2:121">
      <c r="B551" s="535" t="s">
        <v>669</v>
      </c>
      <c r="C551" s="536">
        <v>1</v>
      </c>
      <c r="D551" s="537" t="str">
        <f>'Information Input'!$M$14</f>
        <v xml:space="preserve">      -      </v>
      </c>
      <c r="E551" s="537" t="s">
        <v>135</v>
      </c>
      <c r="F551" s="538">
        <f t="shared" si="113"/>
        <v>43466</v>
      </c>
      <c r="G551" s="538">
        <f t="shared" si="114"/>
        <v>43555</v>
      </c>
      <c r="H551" s="538">
        <f>'Information Input'!$H$35</f>
        <v>43555</v>
      </c>
      <c r="I551" s="537" t="str">
        <f>'Information Input'!$J$22</f>
        <v>Quarterly</v>
      </c>
      <c r="J551" s="538">
        <f>'Information Input'!$H$30</f>
        <v>43555</v>
      </c>
      <c r="K551" s="537">
        <f>'Information Input'!$J$18</f>
        <v>2019</v>
      </c>
      <c r="L551" s="539" t="s">
        <v>91</v>
      </c>
      <c r="M551" s="540" t="s">
        <v>240</v>
      </c>
      <c r="N551" s="541" t="s">
        <v>240</v>
      </c>
      <c r="O551" s="542" t="s">
        <v>674</v>
      </c>
      <c r="P551" s="537">
        <v>44</v>
      </c>
      <c r="Q551" s="541" t="s">
        <v>186</v>
      </c>
      <c r="R551" s="541" t="s">
        <v>239</v>
      </c>
      <c r="S551" s="543">
        <f>'Report 1'!$AL$18</f>
        <v>0</v>
      </c>
      <c r="T551" s="544">
        <f>'Report 1'!$AL$64</f>
        <v>0</v>
      </c>
      <c r="U551" s="545">
        <f>'Report 1'!$AL$150</f>
        <v>0</v>
      </c>
      <c r="AL551" s="546" t="s">
        <v>669</v>
      </c>
      <c r="AM551" s="547">
        <v>2</v>
      </c>
      <c r="AN551" s="547" t="str">
        <f>'Information Input'!$M$14</f>
        <v xml:space="preserve">      -      </v>
      </c>
      <c r="AO551" s="547" t="s">
        <v>137</v>
      </c>
      <c r="AP551" s="538">
        <f t="shared" si="110"/>
        <v>43647</v>
      </c>
      <c r="AQ551" s="538">
        <f t="shared" si="111"/>
        <v>43738</v>
      </c>
      <c r="AR551" s="538">
        <f>'Information Input'!$H$35</f>
        <v>43555</v>
      </c>
      <c r="AS551" s="547" t="str">
        <f>'Information Input'!$J$22</f>
        <v>Quarterly</v>
      </c>
      <c r="AT551" s="538">
        <f>'Information Input'!$H$30</f>
        <v>43555</v>
      </c>
      <c r="AU551" s="547">
        <f>'Information Input'!$J$18</f>
        <v>2019</v>
      </c>
      <c r="AV551" s="547" t="s">
        <v>94</v>
      </c>
      <c r="AW551" s="547" t="s">
        <v>95</v>
      </c>
      <c r="AX551" s="547" t="s">
        <v>96</v>
      </c>
      <c r="AY551" s="548" t="s">
        <v>675</v>
      </c>
      <c r="AZ551" s="547">
        <v>46</v>
      </c>
      <c r="BA551" s="549" t="s">
        <v>188</v>
      </c>
      <c r="BB551" s="543" t="s">
        <v>239</v>
      </c>
      <c r="BC551" s="550">
        <f>'Report 2'!$V143</f>
        <v>0</v>
      </c>
      <c r="BD551" s="550">
        <f>'Report 2'!$W143</f>
        <v>0</v>
      </c>
      <c r="BE551" s="550">
        <f>'Report 2'!$X143</f>
        <v>0</v>
      </c>
      <c r="BF551" s="550">
        <f>'Report 2'!$Y143</f>
        <v>0</v>
      </c>
      <c r="BG551" s="550">
        <f>'Report 2'!$Z143</f>
        <v>0</v>
      </c>
      <c r="BH551" s="550">
        <f>'Report 2'!$AA143</f>
        <v>0</v>
      </c>
      <c r="BI551" s="550">
        <f>'Report 2'!$AB143</f>
        <v>0</v>
      </c>
      <c r="CC551" s="542" t="s">
        <v>669</v>
      </c>
      <c r="CD551" s="1014" t="s">
        <v>672</v>
      </c>
      <c r="CE551" s="1014" t="str">
        <f>'Information Input'!$M$14</f>
        <v xml:space="preserve">      -      </v>
      </c>
      <c r="CF551" s="551" t="s">
        <v>136</v>
      </c>
      <c r="CG551" s="552">
        <f t="shared" si="108"/>
        <v>43556</v>
      </c>
      <c r="CH551" s="552">
        <f t="shared" si="109"/>
        <v>43646</v>
      </c>
      <c r="CI551" s="552">
        <f>'Information Input'!$H$35</f>
        <v>43555</v>
      </c>
      <c r="CJ551" s="551" t="str">
        <f>'Information Input'!$J$22</f>
        <v>Quarterly</v>
      </c>
      <c r="CK551" s="552">
        <f>'Information Input'!$H$30</f>
        <v>43555</v>
      </c>
      <c r="CL551" s="551">
        <f>'Information Input'!$J$18</f>
        <v>2019</v>
      </c>
      <c r="CM551" s="551" t="s">
        <v>94</v>
      </c>
      <c r="CN551" s="1014" t="s">
        <v>95</v>
      </c>
      <c r="CO551" s="542" t="s">
        <v>96</v>
      </c>
      <c r="CP551" s="542" t="s">
        <v>671</v>
      </c>
      <c r="CQ551" s="551">
        <v>30</v>
      </c>
      <c r="CR551" s="542" t="s">
        <v>172</v>
      </c>
      <c r="CS551" s="542" t="s">
        <v>238</v>
      </c>
      <c r="CT551" s="1015">
        <f>'Report 1'!$N$18</f>
        <v>0</v>
      </c>
      <c r="CU551" s="1016">
        <f>SUMIF('Report 4A'!$G$16:$G$95,$CQ551,'Report 4A'!$V$16:$V$95)</f>
        <v>0</v>
      </c>
      <c r="CV551" s="1017">
        <f t="shared" si="115"/>
        <v>0</v>
      </c>
      <c r="CX551" s="557" t="s">
        <v>669</v>
      </c>
      <c r="CY551" s="562" t="s">
        <v>302</v>
      </c>
      <c r="CZ551" s="562" t="str">
        <f>'Information Input'!$M$14</f>
        <v xml:space="preserve">      -      </v>
      </c>
      <c r="DA551" s="559">
        <f>'Information Input'!$H$35</f>
        <v>43555</v>
      </c>
      <c r="DB551" s="562" t="str">
        <f>'Information Input'!$J$22</f>
        <v>Quarterly</v>
      </c>
      <c r="DC551" s="566">
        <f>'Information Input'!$H$30</f>
        <v>43555</v>
      </c>
      <c r="DD551" s="567" t="str">
        <f t="shared" si="107"/>
        <v>201604</v>
      </c>
      <c r="DE551" s="561" t="s">
        <v>103</v>
      </c>
      <c r="DF551" s="561" t="s">
        <v>684</v>
      </c>
      <c r="DG551" s="568">
        <f>'Report 5J'!$AL$161</f>
        <v>0</v>
      </c>
      <c r="DH551" s="569">
        <f>'Report 5J'!$AL$162</f>
        <v>0</v>
      </c>
      <c r="DI551" s="568">
        <f>'Report 5J'!$AL$163</f>
        <v>0</v>
      </c>
      <c r="DJ551" s="568">
        <f>'Report 5J'!$AL$164</f>
        <v>0</v>
      </c>
      <c r="DK551" s="568">
        <f>'Report 5J'!$AL$165</f>
        <v>0</v>
      </c>
      <c r="DL551" s="568">
        <f>'Report 5J'!$AL$166</f>
        <v>0</v>
      </c>
      <c r="DM551" s="568">
        <f>'Report 5J'!$AL$167</f>
        <v>0</v>
      </c>
      <c r="DN551" s="568">
        <f>'Report 5J'!$AL$168</f>
        <v>0</v>
      </c>
      <c r="DO551" s="568">
        <f>'Report 5J'!$AL$169</f>
        <v>0</v>
      </c>
      <c r="DP551" s="568">
        <f>'Report 5J'!$AL$170</f>
        <v>0</v>
      </c>
      <c r="DQ551" s="568">
        <f>'Report 5J'!$AL$171</f>
        <v>0</v>
      </c>
    </row>
    <row r="552" spans="2:121">
      <c r="B552" s="535" t="s">
        <v>669</v>
      </c>
      <c r="C552" s="536">
        <v>1</v>
      </c>
      <c r="D552" s="537" t="str">
        <f>'Information Input'!$M$14</f>
        <v xml:space="preserve">      -      </v>
      </c>
      <c r="E552" s="537" t="s">
        <v>135</v>
      </c>
      <c r="F552" s="538">
        <f t="shared" si="113"/>
        <v>43466</v>
      </c>
      <c r="G552" s="538">
        <f t="shared" si="114"/>
        <v>43555</v>
      </c>
      <c r="H552" s="538">
        <f>'Information Input'!$H$35</f>
        <v>43555</v>
      </c>
      <c r="I552" s="537" t="str">
        <f>'Information Input'!$J$22</f>
        <v>Quarterly</v>
      </c>
      <c r="J552" s="538">
        <f>'Information Input'!$H$30</f>
        <v>43555</v>
      </c>
      <c r="K552" s="537">
        <f>'Information Input'!$J$18</f>
        <v>2019</v>
      </c>
      <c r="L552" s="539" t="s">
        <v>91</v>
      </c>
      <c r="M552" s="540" t="s">
        <v>240</v>
      </c>
      <c r="N552" s="541" t="s">
        <v>240</v>
      </c>
      <c r="O552" s="542" t="s">
        <v>675</v>
      </c>
      <c r="P552" s="537">
        <v>45</v>
      </c>
      <c r="Q552" s="541" t="s">
        <v>187</v>
      </c>
      <c r="R552" s="541" t="s">
        <v>239</v>
      </c>
      <c r="S552" s="543">
        <f>'Report 1'!$AL$18</f>
        <v>0</v>
      </c>
      <c r="T552" s="544">
        <f>'Report 1'!$AL$65</f>
        <v>0</v>
      </c>
      <c r="U552" s="545">
        <f>'Report 1'!$AL$151</f>
        <v>0</v>
      </c>
      <c r="AL552" s="546" t="s">
        <v>669</v>
      </c>
      <c r="AM552" s="547">
        <v>2</v>
      </c>
      <c r="AN552" s="547" t="str">
        <f>'Information Input'!$M$14</f>
        <v xml:space="preserve">      -      </v>
      </c>
      <c r="AO552" s="547" t="s">
        <v>137</v>
      </c>
      <c r="AP552" s="538">
        <f t="shared" si="110"/>
        <v>43647</v>
      </c>
      <c r="AQ552" s="538">
        <f t="shared" si="111"/>
        <v>43738</v>
      </c>
      <c r="AR552" s="538">
        <f>'Information Input'!$H$35</f>
        <v>43555</v>
      </c>
      <c r="AS552" s="547" t="str">
        <f>'Information Input'!$J$22</f>
        <v>Quarterly</v>
      </c>
      <c r="AT552" s="538">
        <f>'Information Input'!$H$30</f>
        <v>43555</v>
      </c>
      <c r="AU552" s="547">
        <f>'Information Input'!$J$18</f>
        <v>2019</v>
      </c>
      <c r="AV552" s="547" t="s">
        <v>94</v>
      </c>
      <c r="AW552" s="547" t="s">
        <v>95</v>
      </c>
      <c r="AX552" s="547" t="s">
        <v>96</v>
      </c>
      <c r="AY552" s="548" t="s">
        <v>675</v>
      </c>
      <c r="AZ552" s="547">
        <v>47</v>
      </c>
      <c r="BA552" s="549" t="s">
        <v>189</v>
      </c>
      <c r="BB552" s="543" t="s">
        <v>239</v>
      </c>
      <c r="BC552" s="550">
        <f>'Report 2'!$V144</f>
        <v>0</v>
      </c>
      <c r="BD552" s="550">
        <f>'Report 2'!$W144</f>
        <v>0</v>
      </c>
      <c r="BE552" s="550">
        <f>'Report 2'!$X144</f>
        <v>0</v>
      </c>
      <c r="BF552" s="550">
        <f>'Report 2'!$Y144</f>
        <v>0</v>
      </c>
      <c r="BG552" s="550">
        <f>'Report 2'!$Z144</f>
        <v>0</v>
      </c>
      <c r="BH552" s="550">
        <f>'Report 2'!$AA144</f>
        <v>0</v>
      </c>
      <c r="BI552" s="550">
        <f>'Report 2'!$AB144</f>
        <v>0</v>
      </c>
      <c r="CC552" s="542" t="s">
        <v>669</v>
      </c>
      <c r="CD552" s="1014" t="s">
        <v>672</v>
      </c>
      <c r="CE552" s="1014" t="str">
        <f>'Information Input'!$M$14</f>
        <v xml:space="preserve">      -      </v>
      </c>
      <c r="CF552" s="551" t="s">
        <v>136</v>
      </c>
      <c r="CG552" s="552">
        <f t="shared" si="108"/>
        <v>43556</v>
      </c>
      <c r="CH552" s="552">
        <f t="shared" si="109"/>
        <v>43646</v>
      </c>
      <c r="CI552" s="552">
        <f>'Information Input'!$H$35</f>
        <v>43555</v>
      </c>
      <c r="CJ552" s="551" t="str">
        <f>'Information Input'!$J$22</f>
        <v>Quarterly</v>
      </c>
      <c r="CK552" s="552">
        <f>'Information Input'!$H$30</f>
        <v>43555</v>
      </c>
      <c r="CL552" s="551">
        <f>'Information Input'!$J$18</f>
        <v>2019</v>
      </c>
      <c r="CM552" s="551" t="s">
        <v>94</v>
      </c>
      <c r="CN552" s="1014" t="s">
        <v>95</v>
      </c>
      <c r="CO552" s="542" t="s">
        <v>96</v>
      </c>
      <c r="CP552" s="542" t="s">
        <v>671</v>
      </c>
      <c r="CQ552" s="551">
        <v>31</v>
      </c>
      <c r="CR552" s="542" t="s">
        <v>173</v>
      </c>
      <c r="CS552" s="542" t="s">
        <v>233</v>
      </c>
      <c r="CT552" s="1015">
        <f>'Report 1'!$N$18</f>
        <v>0</v>
      </c>
      <c r="CU552" s="1016">
        <f>SUMIF('Report 4A'!$G$16:$G$95,$CQ552,'Report 4A'!$V$16:$V$95)</f>
        <v>0</v>
      </c>
      <c r="CV552" s="1017">
        <f t="shared" si="115"/>
        <v>0</v>
      </c>
      <c r="CX552" s="527" t="s">
        <v>669</v>
      </c>
      <c r="CY552" s="517" t="s">
        <v>304</v>
      </c>
      <c r="CZ552" s="517" t="str">
        <f>'Information Input'!$M$14</f>
        <v xml:space="preserve">      -      </v>
      </c>
      <c r="DA552" s="519">
        <f>'Information Input'!$H$35</f>
        <v>43555</v>
      </c>
      <c r="DB552" s="517" t="str">
        <f>'Information Input'!$J$22</f>
        <v>Quarterly</v>
      </c>
      <c r="DC552" s="519">
        <f>'Information Input'!$H$30</f>
        <v>43555</v>
      </c>
      <c r="DD552" s="533" t="str">
        <f t="shared" si="107"/>
        <v>201903</v>
      </c>
      <c r="DE552" s="522" t="s">
        <v>91</v>
      </c>
      <c r="DF552" s="522" t="s">
        <v>685</v>
      </c>
      <c r="DG552" s="525">
        <f>'Report 5K'!$C$55</f>
        <v>0</v>
      </c>
      <c r="DH552" s="531">
        <f>'Report 5K'!$C$56</f>
        <v>0</v>
      </c>
      <c r="DI552" s="525">
        <f>'Report 5K'!$C$57</f>
        <v>0</v>
      </c>
      <c r="DJ552" s="525">
        <f>'Report 5K'!$C$58</f>
        <v>0</v>
      </c>
      <c r="DK552" s="525">
        <f>'Report 5K'!$C$59</f>
        <v>0</v>
      </c>
      <c r="DL552" s="525">
        <f>'Report 5K'!$C$60</f>
        <v>0</v>
      </c>
      <c r="DM552" s="525">
        <f>'Report 5K'!$C$61</f>
        <v>0</v>
      </c>
      <c r="DN552" s="525">
        <f>'Report 5K'!$C$62</f>
        <v>0</v>
      </c>
      <c r="DO552" s="525">
        <f>'Report 5K'!$C$63</f>
        <v>0</v>
      </c>
      <c r="DP552" s="525">
        <f>'Report 5K'!$C$64</f>
        <v>0</v>
      </c>
      <c r="DQ552" s="525">
        <f>'Report 5K'!$C$65</f>
        <v>0</v>
      </c>
    </row>
    <row r="553" spans="2:121">
      <c r="B553" s="535" t="s">
        <v>669</v>
      </c>
      <c r="C553" s="536">
        <v>1</v>
      </c>
      <c r="D553" s="537" t="str">
        <f>'Information Input'!$M$14</f>
        <v xml:space="preserve">      -      </v>
      </c>
      <c r="E553" s="537" t="s">
        <v>135</v>
      </c>
      <c r="F553" s="538">
        <f t="shared" si="113"/>
        <v>43466</v>
      </c>
      <c r="G553" s="538">
        <f t="shared" si="114"/>
        <v>43555</v>
      </c>
      <c r="H553" s="538">
        <f>'Information Input'!$H$35</f>
        <v>43555</v>
      </c>
      <c r="I553" s="537" t="str">
        <f>'Information Input'!$J$22</f>
        <v>Quarterly</v>
      </c>
      <c r="J553" s="538">
        <f>'Information Input'!$H$30</f>
        <v>43555</v>
      </c>
      <c r="K553" s="537">
        <f>'Information Input'!$J$18</f>
        <v>2019</v>
      </c>
      <c r="L553" s="539" t="s">
        <v>91</v>
      </c>
      <c r="M553" s="540" t="s">
        <v>240</v>
      </c>
      <c r="N553" s="541" t="s">
        <v>240</v>
      </c>
      <c r="O553" s="542" t="s">
        <v>675</v>
      </c>
      <c r="P553" s="537">
        <v>46</v>
      </c>
      <c r="Q553" s="541" t="s">
        <v>188</v>
      </c>
      <c r="R553" s="541" t="s">
        <v>239</v>
      </c>
      <c r="S553" s="543">
        <f>'Report 1'!$AL$18</f>
        <v>0</v>
      </c>
      <c r="T553" s="544">
        <f>'Report 1'!$AL$66</f>
        <v>0</v>
      </c>
      <c r="U553" s="545">
        <f>'Report 1'!$AL$152</f>
        <v>0</v>
      </c>
      <c r="AL553" s="546" t="s">
        <v>669</v>
      </c>
      <c r="AM553" s="547">
        <v>2</v>
      </c>
      <c r="AN553" s="547" t="str">
        <f>'Information Input'!$M$14</f>
        <v xml:space="preserve">      -      </v>
      </c>
      <c r="AO553" s="547" t="s">
        <v>137</v>
      </c>
      <c r="AP553" s="538">
        <f t="shared" si="110"/>
        <v>43647</v>
      </c>
      <c r="AQ553" s="538">
        <f t="shared" si="111"/>
        <v>43738</v>
      </c>
      <c r="AR553" s="538">
        <f>'Information Input'!$H$35</f>
        <v>43555</v>
      </c>
      <c r="AS553" s="547" t="str">
        <f>'Information Input'!$J$22</f>
        <v>Quarterly</v>
      </c>
      <c r="AT553" s="538">
        <f>'Information Input'!$H$30</f>
        <v>43555</v>
      </c>
      <c r="AU553" s="547">
        <f>'Information Input'!$J$18</f>
        <v>2019</v>
      </c>
      <c r="AV553" s="547" t="s">
        <v>94</v>
      </c>
      <c r="AW553" s="547" t="s">
        <v>95</v>
      </c>
      <c r="AX553" s="547" t="s">
        <v>96</v>
      </c>
      <c r="AY553" s="548" t="s">
        <v>675</v>
      </c>
      <c r="AZ553" s="547">
        <v>48</v>
      </c>
      <c r="BA553" s="549" t="s">
        <v>190</v>
      </c>
      <c r="BB553" s="543" t="s">
        <v>239</v>
      </c>
      <c r="BC553" s="550">
        <f>'Report 2'!$V145</f>
        <v>0</v>
      </c>
      <c r="BD553" s="550">
        <f>'Report 2'!$W145</f>
        <v>0</v>
      </c>
      <c r="BE553" s="550">
        <f>'Report 2'!$X145</f>
        <v>0</v>
      </c>
      <c r="BF553" s="550">
        <f>'Report 2'!$Y145</f>
        <v>0</v>
      </c>
      <c r="BG553" s="550">
        <f>'Report 2'!$Z145</f>
        <v>0</v>
      </c>
      <c r="BH553" s="550">
        <f>'Report 2'!$AA145</f>
        <v>0</v>
      </c>
      <c r="BI553" s="550">
        <f>'Report 2'!$AB145</f>
        <v>0</v>
      </c>
      <c r="CC553" s="542" t="s">
        <v>669</v>
      </c>
      <c r="CD553" s="1014" t="s">
        <v>672</v>
      </c>
      <c r="CE553" s="1014" t="str">
        <f>'Information Input'!$M$14</f>
        <v xml:space="preserve">      -      </v>
      </c>
      <c r="CF553" s="551" t="s">
        <v>136</v>
      </c>
      <c r="CG553" s="552">
        <f t="shared" si="108"/>
        <v>43556</v>
      </c>
      <c r="CH553" s="552">
        <f t="shared" si="109"/>
        <v>43646</v>
      </c>
      <c r="CI553" s="552">
        <f>'Information Input'!$H$35</f>
        <v>43555</v>
      </c>
      <c r="CJ553" s="551" t="str">
        <f>'Information Input'!$J$22</f>
        <v>Quarterly</v>
      </c>
      <c r="CK553" s="552">
        <f>'Information Input'!$H$30</f>
        <v>43555</v>
      </c>
      <c r="CL553" s="551">
        <f>'Information Input'!$J$18</f>
        <v>2019</v>
      </c>
      <c r="CM553" s="551" t="s">
        <v>94</v>
      </c>
      <c r="CN553" s="1014" t="s">
        <v>95</v>
      </c>
      <c r="CO553" s="542" t="s">
        <v>96</v>
      </c>
      <c r="CP553" s="542" t="s">
        <v>671</v>
      </c>
      <c r="CQ553" s="551">
        <v>32</v>
      </c>
      <c r="CR553" s="542" t="s">
        <v>174</v>
      </c>
      <c r="CS553" s="542" t="s">
        <v>238</v>
      </c>
      <c r="CT553" s="1015">
        <f>'Report 1'!$N$18</f>
        <v>0</v>
      </c>
      <c r="CU553" s="1016">
        <f>SUMIF('Report 4A'!$G$16:$G$95,$CQ553,'Report 4A'!$V$16:$V$95)</f>
        <v>0</v>
      </c>
      <c r="CV553" s="1017">
        <f t="shared" si="115"/>
        <v>0</v>
      </c>
      <c r="CX553" s="546" t="s">
        <v>669</v>
      </c>
      <c r="CY553" s="537" t="s">
        <v>304</v>
      </c>
      <c r="CZ553" s="537" t="str">
        <f>'Information Input'!$M$14</f>
        <v xml:space="preserve">      -      </v>
      </c>
      <c r="DA553" s="538">
        <f>'Information Input'!$H$35</f>
        <v>43555</v>
      </c>
      <c r="DB553" s="537" t="str">
        <f>'Information Input'!$J$22</f>
        <v>Quarterly</v>
      </c>
      <c r="DC553" s="552">
        <f>'Information Input'!$H$30</f>
        <v>43555</v>
      </c>
      <c r="DD553" s="553" t="str">
        <f t="shared" si="107"/>
        <v>201902</v>
      </c>
      <c r="DE553" s="541" t="s">
        <v>91</v>
      </c>
      <c r="DF553" s="541" t="s">
        <v>685</v>
      </c>
      <c r="DG553" s="544">
        <f>'Report 5K'!$D$55</f>
        <v>0</v>
      </c>
      <c r="DH553" s="550">
        <f>'Report 5K'!$D$56</f>
        <v>0</v>
      </c>
      <c r="DI553" s="544">
        <f>'Report 5K'!$D$57</f>
        <v>0</v>
      </c>
      <c r="DJ553" s="544">
        <f>'Report 5K'!$D$58</f>
        <v>0</v>
      </c>
      <c r="DK553" s="544">
        <f>'Report 5K'!$D$59</f>
        <v>0</v>
      </c>
      <c r="DL553" s="544">
        <f>'Report 5K'!$D$60</f>
        <v>0</v>
      </c>
      <c r="DM553" s="544">
        <f>'Report 5K'!$D$61</f>
        <v>0</v>
      </c>
      <c r="DN553" s="544">
        <f>'Report 5K'!$D$62</f>
        <v>0</v>
      </c>
      <c r="DO553" s="544">
        <f>'Report 5K'!$D$63</f>
        <v>0</v>
      </c>
      <c r="DP553" s="544">
        <f>'Report 5K'!$D$64</f>
        <v>0</v>
      </c>
      <c r="DQ553" s="544">
        <f>'Report 5K'!$D$65</f>
        <v>0</v>
      </c>
    </row>
    <row r="554" spans="2:121">
      <c r="B554" s="535" t="s">
        <v>669</v>
      </c>
      <c r="C554" s="536">
        <v>1</v>
      </c>
      <c r="D554" s="537" t="str">
        <f>'Information Input'!$M$14</f>
        <v xml:space="preserve">      -      </v>
      </c>
      <c r="E554" s="537" t="s">
        <v>135</v>
      </c>
      <c r="F554" s="538">
        <f t="shared" si="113"/>
        <v>43466</v>
      </c>
      <c r="G554" s="538">
        <f t="shared" si="114"/>
        <v>43555</v>
      </c>
      <c r="H554" s="538">
        <f>'Information Input'!$H$35</f>
        <v>43555</v>
      </c>
      <c r="I554" s="537" t="str">
        <f>'Information Input'!$J$22</f>
        <v>Quarterly</v>
      </c>
      <c r="J554" s="538">
        <f>'Information Input'!$H$30</f>
        <v>43555</v>
      </c>
      <c r="K554" s="537">
        <f>'Information Input'!$J$18</f>
        <v>2019</v>
      </c>
      <c r="L554" s="539" t="s">
        <v>91</v>
      </c>
      <c r="M554" s="540" t="s">
        <v>240</v>
      </c>
      <c r="N554" s="541" t="s">
        <v>240</v>
      </c>
      <c r="O554" s="542" t="s">
        <v>675</v>
      </c>
      <c r="P554" s="537">
        <v>47</v>
      </c>
      <c r="Q554" s="541" t="s">
        <v>189</v>
      </c>
      <c r="R554" s="541" t="s">
        <v>239</v>
      </c>
      <c r="S554" s="543">
        <f>'Report 1'!$AL$18</f>
        <v>0</v>
      </c>
      <c r="T554" s="544">
        <f>'Report 1'!$AL$67</f>
        <v>0</v>
      </c>
      <c r="U554" s="545">
        <f>'Report 1'!$AL$153</f>
        <v>0</v>
      </c>
      <c r="AL554" s="546" t="s">
        <v>669</v>
      </c>
      <c r="AM554" s="547">
        <v>2</v>
      </c>
      <c r="AN554" s="547" t="str">
        <f>'Information Input'!$M$14</f>
        <v xml:space="preserve">      -      </v>
      </c>
      <c r="AO554" s="547" t="s">
        <v>137</v>
      </c>
      <c r="AP554" s="538">
        <f t="shared" si="110"/>
        <v>43647</v>
      </c>
      <c r="AQ554" s="538">
        <f t="shared" si="111"/>
        <v>43738</v>
      </c>
      <c r="AR554" s="538">
        <f>'Information Input'!$H$35</f>
        <v>43555</v>
      </c>
      <c r="AS554" s="547" t="str">
        <f>'Information Input'!$J$22</f>
        <v>Quarterly</v>
      </c>
      <c r="AT554" s="538">
        <f>'Information Input'!$H$30</f>
        <v>43555</v>
      </c>
      <c r="AU554" s="547">
        <f>'Information Input'!$J$18</f>
        <v>2019</v>
      </c>
      <c r="AV554" s="547" t="s">
        <v>94</v>
      </c>
      <c r="AW554" s="547" t="s">
        <v>95</v>
      </c>
      <c r="AX554" s="547" t="s">
        <v>96</v>
      </c>
      <c r="AY554" s="548" t="s">
        <v>675</v>
      </c>
      <c r="AZ554" s="547">
        <v>49</v>
      </c>
      <c r="BA554" s="549" t="s">
        <v>191</v>
      </c>
      <c r="BB554" s="543" t="s">
        <v>239</v>
      </c>
      <c r="BC554" s="550">
        <f>'Report 2'!$V146</f>
        <v>0</v>
      </c>
      <c r="BD554" s="550">
        <f>'Report 2'!$W146</f>
        <v>0</v>
      </c>
      <c r="BE554" s="550">
        <f>'Report 2'!$X146</f>
        <v>0</v>
      </c>
      <c r="BF554" s="550">
        <f>'Report 2'!$Y146</f>
        <v>0</v>
      </c>
      <c r="BG554" s="550">
        <f>'Report 2'!$Z146</f>
        <v>0</v>
      </c>
      <c r="BH554" s="550">
        <f>'Report 2'!$AA146</f>
        <v>0</v>
      </c>
      <c r="BI554" s="550">
        <f>'Report 2'!$AB146</f>
        <v>0</v>
      </c>
      <c r="CC554" s="542" t="s">
        <v>669</v>
      </c>
      <c r="CD554" s="1014" t="s">
        <v>672</v>
      </c>
      <c r="CE554" s="1014" t="str">
        <f>'Information Input'!$M$14</f>
        <v xml:space="preserve">      -      </v>
      </c>
      <c r="CF554" s="551" t="s">
        <v>136</v>
      </c>
      <c r="CG554" s="552">
        <f t="shared" si="108"/>
        <v>43556</v>
      </c>
      <c r="CH554" s="552">
        <f t="shared" si="109"/>
        <v>43646</v>
      </c>
      <c r="CI554" s="552">
        <f>'Information Input'!$H$35</f>
        <v>43555</v>
      </c>
      <c r="CJ554" s="551" t="str">
        <f>'Information Input'!$J$22</f>
        <v>Quarterly</v>
      </c>
      <c r="CK554" s="552">
        <f>'Information Input'!$H$30</f>
        <v>43555</v>
      </c>
      <c r="CL554" s="551">
        <f>'Information Input'!$J$18</f>
        <v>2019</v>
      </c>
      <c r="CM554" s="551" t="s">
        <v>94</v>
      </c>
      <c r="CN554" s="1014" t="s">
        <v>95</v>
      </c>
      <c r="CO554" s="542" t="s">
        <v>96</v>
      </c>
      <c r="CP554" s="542" t="s">
        <v>671</v>
      </c>
      <c r="CQ554" s="551">
        <v>33</v>
      </c>
      <c r="CR554" s="542" t="s">
        <v>175</v>
      </c>
      <c r="CS554" s="542" t="s">
        <v>233</v>
      </c>
      <c r="CT554" s="1015">
        <f>'Report 1'!$N$18</f>
        <v>0</v>
      </c>
      <c r="CU554" s="1016">
        <f>SUMIF('Report 4A'!$G$16:$G$95,$CQ554,'Report 4A'!$V$16:$V$95)</f>
        <v>0</v>
      </c>
      <c r="CV554" s="1017">
        <f t="shared" si="115"/>
        <v>0</v>
      </c>
      <c r="CX554" s="546" t="s">
        <v>669</v>
      </c>
      <c r="CY554" s="537" t="s">
        <v>304</v>
      </c>
      <c r="CZ554" s="537" t="str">
        <f>'Information Input'!$M$14</f>
        <v xml:space="preserve">      -      </v>
      </c>
      <c r="DA554" s="538">
        <f>'Information Input'!$H$35</f>
        <v>43555</v>
      </c>
      <c r="DB554" s="537" t="str">
        <f>'Information Input'!$J$22</f>
        <v>Quarterly</v>
      </c>
      <c r="DC554" s="552">
        <f>'Information Input'!$H$30</f>
        <v>43555</v>
      </c>
      <c r="DD554" s="553" t="str">
        <f t="shared" si="107"/>
        <v>201901</v>
      </c>
      <c r="DE554" s="541" t="s">
        <v>91</v>
      </c>
      <c r="DF554" s="541" t="s">
        <v>685</v>
      </c>
      <c r="DG554" s="544">
        <f>'Report 5K'!$E$55</f>
        <v>0</v>
      </c>
      <c r="DH554" s="550">
        <f>'Report 5K'!$E$56</f>
        <v>0</v>
      </c>
      <c r="DI554" s="544">
        <f>'Report 5K'!$E$57</f>
        <v>0</v>
      </c>
      <c r="DJ554" s="544">
        <f>'Report 5K'!$E$58</f>
        <v>0</v>
      </c>
      <c r="DK554" s="544">
        <f>'Report 5K'!$E$59</f>
        <v>0</v>
      </c>
      <c r="DL554" s="544">
        <f>'Report 5K'!$E$60</f>
        <v>0</v>
      </c>
      <c r="DM554" s="544">
        <f>'Report 5K'!$E$61</f>
        <v>0</v>
      </c>
      <c r="DN554" s="544">
        <f>'Report 5K'!$E$62</f>
        <v>0</v>
      </c>
      <c r="DO554" s="544">
        <f>'Report 5K'!$E$63</f>
        <v>0</v>
      </c>
      <c r="DP554" s="544">
        <f>'Report 5K'!$E$64</f>
        <v>0</v>
      </c>
      <c r="DQ554" s="544">
        <f>'Report 5K'!$E$65</f>
        <v>0</v>
      </c>
    </row>
    <row r="555" spans="2:121">
      <c r="B555" s="535" t="s">
        <v>669</v>
      </c>
      <c r="C555" s="536">
        <v>1</v>
      </c>
      <c r="D555" s="537" t="str">
        <f>'Information Input'!$M$14</f>
        <v xml:space="preserve">      -      </v>
      </c>
      <c r="E555" s="537" t="s">
        <v>135</v>
      </c>
      <c r="F555" s="538">
        <f t="shared" si="113"/>
        <v>43466</v>
      </c>
      <c r="G555" s="538">
        <f t="shared" si="114"/>
        <v>43555</v>
      </c>
      <c r="H555" s="538">
        <f>'Information Input'!$H$35</f>
        <v>43555</v>
      </c>
      <c r="I555" s="537" t="str">
        <f>'Information Input'!$J$22</f>
        <v>Quarterly</v>
      </c>
      <c r="J555" s="538">
        <f>'Information Input'!$H$30</f>
        <v>43555</v>
      </c>
      <c r="K555" s="537">
        <f>'Information Input'!$J$18</f>
        <v>2019</v>
      </c>
      <c r="L555" s="539" t="s">
        <v>91</v>
      </c>
      <c r="M555" s="540" t="s">
        <v>240</v>
      </c>
      <c r="N555" s="541" t="s">
        <v>240</v>
      </c>
      <c r="O555" s="542" t="s">
        <v>675</v>
      </c>
      <c r="P555" s="537">
        <v>48</v>
      </c>
      <c r="Q555" s="541" t="s">
        <v>190</v>
      </c>
      <c r="R555" s="541" t="s">
        <v>239</v>
      </c>
      <c r="S555" s="543">
        <f>'Report 1'!$AL$18</f>
        <v>0</v>
      </c>
      <c r="T555" s="544">
        <f>'Report 1'!$AL$68</f>
        <v>0</v>
      </c>
      <c r="U555" s="545">
        <f>'Report 1'!$AL$154</f>
        <v>0</v>
      </c>
      <c r="AL555" s="546" t="s">
        <v>669</v>
      </c>
      <c r="AM555" s="547">
        <v>2</v>
      </c>
      <c r="AN555" s="547" t="str">
        <f>'Information Input'!$M$14</f>
        <v xml:space="preserve">      -      </v>
      </c>
      <c r="AO555" s="547" t="s">
        <v>137</v>
      </c>
      <c r="AP555" s="538">
        <f t="shared" si="110"/>
        <v>43647</v>
      </c>
      <c r="AQ555" s="538">
        <f t="shared" si="111"/>
        <v>43738</v>
      </c>
      <c r="AR555" s="538">
        <f>'Information Input'!$H$35</f>
        <v>43555</v>
      </c>
      <c r="AS555" s="547" t="str">
        <f>'Information Input'!$J$22</f>
        <v>Quarterly</v>
      </c>
      <c r="AT555" s="538">
        <f>'Information Input'!$H$30</f>
        <v>43555</v>
      </c>
      <c r="AU555" s="547">
        <f>'Information Input'!$J$18</f>
        <v>2019</v>
      </c>
      <c r="AV555" s="547" t="s">
        <v>94</v>
      </c>
      <c r="AW555" s="547" t="s">
        <v>95</v>
      </c>
      <c r="AX555" s="547" t="s">
        <v>96</v>
      </c>
      <c r="AY555" s="548" t="s">
        <v>675</v>
      </c>
      <c r="AZ555" s="547">
        <v>50</v>
      </c>
      <c r="BA555" s="549" t="s">
        <v>192</v>
      </c>
      <c r="BB555" s="543" t="s">
        <v>239</v>
      </c>
      <c r="BC555" s="550">
        <f>'Report 2'!$V147</f>
        <v>0</v>
      </c>
      <c r="BD555" s="550">
        <f>'Report 2'!$W147</f>
        <v>0</v>
      </c>
      <c r="BE555" s="550">
        <f>'Report 2'!$X147</f>
        <v>0</v>
      </c>
      <c r="BF555" s="550">
        <f>'Report 2'!$Y147</f>
        <v>0</v>
      </c>
      <c r="BG555" s="550">
        <f>'Report 2'!$Z147</f>
        <v>0</v>
      </c>
      <c r="BH555" s="550">
        <f>'Report 2'!$AA147</f>
        <v>0</v>
      </c>
      <c r="BI555" s="550">
        <f>'Report 2'!$AB147</f>
        <v>0</v>
      </c>
      <c r="CC555" s="542" t="s">
        <v>669</v>
      </c>
      <c r="CD555" s="1014" t="s">
        <v>672</v>
      </c>
      <c r="CE555" s="1014" t="str">
        <f>'Information Input'!$M$14</f>
        <v xml:space="preserve">      -      </v>
      </c>
      <c r="CF555" s="551" t="s">
        <v>136</v>
      </c>
      <c r="CG555" s="552">
        <f t="shared" si="108"/>
        <v>43556</v>
      </c>
      <c r="CH555" s="552">
        <f t="shared" si="109"/>
        <v>43646</v>
      </c>
      <c r="CI555" s="552">
        <f>'Information Input'!$H$35</f>
        <v>43555</v>
      </c>
      <c r="CJ555" s="551" t="str">
        <f>'Information Input'!$J$22</f>
        <v>Quarterly</v>
      </c>
      <c r="CK555" s="552">
        <f>'Information Input'!$H$30</f>
        <v>43555</v>
      </c>
      <c r="CL555" s="551">
        <f>'Information Input'!$J$18</f>
        <v>2019</v>
      </c>
      <c r="CM555" s="551" t="s">
        <v>94</v>
      </c>
      <c r="CN555" s="1014" t="s">
        <v>95</v>
      </c>
      <c r="CO555" s="542" t="s">
        <v>96</v>
      </c>
      <c r="CP555" s="542" t="s">
        <v>671</v>
      </c>
      <c r="CQ555" s="551">
        <v>34</v>
      </c>
      <c r="CR555" s="542" t="s">
        <v>176</v>
      </c>
      <c r="CS555" s="542" t="s">
        <v>238</v>
      </c>
      <c r="CT555" s="1015">
        <f>'Report 1'!$N$18</f>
        <v>0</v>
      </c>
      <c r="CU555" s="1016">
        <f>SUMIF('Report 4A'!$G$16:$G$95,$CQ555,'Report 4A'!$V$16:$V$95)</f>
        <v>0</v>
      </c>
      <c r="CV555" s="1017">
        <f t="shared" si="115"/>
        <v>0</v>
      </c>
      <c r="CX555" s="546" t="s">
        <v>669</v>
      </c>
      <c r="CY555" s="537" t="s">
        <v>304</v>
      </c>
      <c r="CZ555" s="537" t="str">
        <f>'Information Input'!$M$14</f>
        <v xml:space="preserve">      -      </v>
      </c>
      <c r="DA555" s="538">
        <f>'Information Input'!$H$35</f>
        <v>43555</v>
      </c>
      <c r="DB555" s="537" t="str">
        <f>'Information Input'!$J$22</f>
        <v>Quarterly</v>
      </c>
      <c r="DC555" s="552">
        <f>'Information Input'!$H$30</f>
        <v>43555</v>
      </c>
      <c r="DD555" s="553" t="str">
        <f t="shared" si="107"/>
        <v>201812</v>
      </c>
      <c r="DE555" s="541" t="s">
        <v>91</v>
      </c>
      <c r="DF555" s="541" t="s">
        <v>685</v>
      </c>
      <c r="DG555" s="544">
        <f>'Report 5K'!$F$55</f>
        <v>0</v>
      </c>
      <c r="DH555" s="550">
        <f>'Report 5K'!$F$56</f>
        <v>0</v>
      </c>
      <c r="DI555" s="544">
        <f>'Report 5K'!$F$57</f>
        <v>0</v>
      </c>
      <c r="DJ555" s="544">
        <f>'Report 5K'!$F$58</f>
        <v>0</v>
      </c>
      <c r="DK555" s="544">
        <f>'Report 5K'!$F$59</f>
        <v>0</v>
      </c>
      <c r="DL555" s="544">
        <f>'Report 5K'!$F$60</f>
        <v>0</v>
      </c>
      <c r="DM555" s="544">
        <f>'Report 5K'!$F$61</f>
        <v>0</v>
      </c>
      <c r="DN555" s="544">
        <f>'Report 5K'!$F$62</f>
        <v>0</v>
      </c>
      <c r="DO555" s="544">
        <f>'Report 5K'!$F$63</f>
        <v>0</v>
      </c>
      <c r="DP555" s="544">
        <f>'Report 5K'!$F$64</f>
        <v>0</v>
      </c>
      <c r="DQ555" s="544">
        <f>'Report 5K'!$F$65</f>
        <v>0</v>
      </c>
    </row>
    <row r="556" spans="2:121">
      <c r="B556" s="535" t="s">
        <v>669</v>
      </c>
      <c r="C556" s="536">
        <v>1</v>
      </c>
      <c r="D556" s="537" t="str">
        <f>'Information Input'!$M$14</f>
        <v xml:space="preserve">      -      </v>
      </c>
      <c r="E556" s="537" t="s">
        <v>135</v>
      </c>
      <c r="F556" s="538">
        <f t="shared" si="113"/>
        <v>43466</v>
      </c>
      <c r="G556" s="538">
        <f t="shared" si="114"/>
        <v>43555</v>
      </c>
      <c r="H556" s="538">
        <f>'Information Input'!$H$35</f>
        <v>43555</v>
      </c>
      <c r="I556" s="537" t="str">
        <f>'Information Input'!$J$22</f>
        <v>Quarterly</v>
      </c>
      <c r="J556" s="538">
        <f>'Information Input'!$H$30</f>
        <v>43555</v>
      </c>
      <c r="K556" s="537">
        <f>'Information Input'!$J$18</f>
        <v>2019</v>
      </c>
      <c r="L556" s="539" t="s">
        <v>91</v>
      </c>
      <c r="M556" s="540" t="s">
        <v>240</v>
      </c>
      <c r="N556" s="541" t="s">
        <v>240</v>
      </c>
      <c r="O556" s="542" t="s">
        <v>675</v>
      </c>
      <c r="P556" s="537">
        <v>49</v>
      </c>
      <c r="Q556" s="541" t="s">
        <v>191</v>
      </c>
      <c r="R556" s="541" t="s">
        <v>239</v>
      </c>
      <c r="S556" s="543">
        <f>'Report 1'!$AL$18</f>
        <v>0</v>
      </c>
      <c r="T556" s="544">
        <f>'Report 1'!$AL$69</f>
        <v>0</v>
      </c>
      <c r="U556" s="545">
        <f>'Report 1'!$AL$155</f>
        <v>0</v>
      </c>
      <c r="AL556" s="546" t="s">
        <v>669</v>
      </c>
      <c r="AM556" s="547">
        <v>2</v>
      </c>
      <c r="AN556" s="547" t="str">
        <f>'Information Input'!$M$14</f>
        <v xml:space="preserve">      -      </v>
      </c>
      <c r="AO556" s="547" t="s">
        <v>137</v>
      </c>
      <c r="AP556" s="538">
        <f t="shared" si="110"/>
        <v>43647</v>
      </c>
      <c r="AQ556" s="538">
        <f t="shared" si="111"/>
        <v>43738</v>
      </c>
      <c r="AR556" s="538">
        <f>'Information Input'!$H$35</f>
        <v>43555</v>
      </c>
      <c r="AS556" s="547" t="str">
        <f>'Information Input'!$J$22</f>
        <v>Quarterly</v>
      </c>
      <c r="AT556" s="538">
        <f>'Information Input'!$H$30</f>
        <v>43555</v>
      </c>
      <c r="AU556" s="547">
        <f>'Information Input'!$J$18</f>
        <v>2019</v>
      </c>
      <c r="AV556" s="547" t="s">
        <v>94</v>
      </c>
      <c r="AW556" s="547" t="s">
        <v>95</v>
      </c>
      <c r="AX556" s="547" t="s">
        <v>96</v>
      </c>
      <c r="AY556" s="548" t="s">
        <v>675</v>
      </c>
      <c r="AZ556" s="547">
        <v>51</v>
      </c>
      <c r="BA556" s="549" t="s">
        <v>193</v>
      </c>
      <c r="BB556" s="543" t="s">
        <v>239</v>
      </c>
      <c r="BC556" s="550">
        <f>'Report 2'!$V148</f>
        <v>0</v>
      </c>
      <c r="BD556" s="550">
        <f>'Report 2'!$W148</f>
        <v>0</v>
      </c>
      <c r="BE556" s="550">
        <f>'Report 2'!$X148</f>
        <v>0</v>
      </c>
      <c r="BF556" s="550">
        <f>'Report 2'!$Y148</f>
        <v>0</v>
      </c>
      <c r="BG556" s="550">
        <f>'Report 2'!$Z148</f>
        <v>0</v>
      </c>
      <c r="BH556" s="550">
        <f>'Report 2'!$AA148</f>
        <v>0</v>
      </c>
      <c r="BI556" s="550">
        <f>'Report 2'!$AB148</f>
        <v>0</v>
      </c>
      <c r="CC556" s="542" t="s">
        <v>669</v>
      </c>
      <c r="CD556" s="1014" t="s">
        <v>672</v>
      </c>
      <c r="CE556" s="1014" t="str">
        <f>'Information Input'!$M$14</f>
        <v xml:space="preserve">      -      </v>
      </c>
      <c r="CF556" s="551" t="s">
        <v>136</v>
      </c>
      <c r="CG556" s="552">
        <f t="shared" si="108"/>
        <v>43556</v>
      </c>
      <c r="CH556" s="552">
        <f t="shared" si="109"/>
        <v>43646</v>
      </c>
      <c r="CI556" s="552">
        <f>'Information Input'!$H$35</f>
        <v>43555</v>
      </c>
      <c r="CJ556" s="551" t="str">
        <f>'Information Input'!$J$22</f>
        <v>Quarterly</v>
      </c>
      <c r="CK556" s="552">
        <f>'Information Input'!$H$30</f>
        <v>43555</v>
      </c>
      <c r="CL556" s="551">
        <f>'Information Input'!$J$18</f>
        <v>2019</v>
      </c>
      <c r="CM556" s="551" t="s">
        <v>94</v>
      </c>
      <c r="CN556" s="1014" t="s">
        <v>95</v>
      </c>
      <c r="CO556" s="542" t="s">
        <v>96</v>
      </c>
      <c r="CP556" s="542" t="s">
        <v>671</v>
      </c>
      <c r="CQ556" s="551">
        <v>35</v>
      </c>
      <c r="CR556" s="542" t="s">
        <v>177</v>
      </c>
      <c r="CS556" s="542" t="s">
        <v>235</v>
      </c>
      <c r="CT556" s="1015">
        <f>'Report 1'!$N$18</f>
        <v>0</v>
      </c>
      <c r="CU556" s="1016">
        <f>SUMIF('Report 4A'!$G$16:$G$95,$CQ556,'Report 4A'!$V$16:$V$95)</f>
        <v>0</v>
      </c>
      <c r="CV556" s="1017">
        <f t="shared" si="115"/>
        <v>0</v>
      </c>
      <c r="CX556" s="546" t="s">
        <v>669</v>
      </c>
      <c r="CY556" s="537" t="s">
        <v>304</v>
      </c>
      <c r="CZ556" s="537" t="str">
        <f>'Information Input'!$M$14</f>
        <v xml:space="preserve">      -      </v>
      </c>
      <c r="DA556" s="538">
        <f>'Information Input'!$H$35</f>
        <v>43555</v>
      </c>
      <c r="DB556" s="537" t="str">
        <f>'Information Input'!$J$22</f>
        <v>Quarterly</v>
      </c>
      <c r="DC556" s="552">
        <f>'Information Input'!$H$30</f>
        <v>43555</v>
      </c>
      <c r="DD556" s="553" t="str">
        <f t="shared" si="107"/>
        <v>201811</v>
      </c>
      <c r="DE556" s="541" t="s">
        <v>91</v>
      </c>
      <c r="DF556" s="541" t="s">
        <v>685</v>
      </c>
      <c r="DG556" s="544">
        <f>'Report 5K'!$G$55</f>
        <v>0</v>
      </c>
      <c r="DH556" s="550">
        <f>'Report 5K'!$G$56</f>
        <v>0</v>
      </c>
      <c r="DI556" s="544">
        <f>'Report 5K'!$G$57</f>
        <v>0</v>
      </c>
      <c r="DJ556" s="544">
        <f>'Report 5K'!$G$58</f>
        <v>0</v>
      </c>
      <c r="DK556" s="544">
        <f>'Report 5K'!$G$59</f>
        <v>0</v>
      </c>
      <c r="DL556" s="544">
        <f>'Report 5K'!$G$60</f>
        <v>0</v>
      </c>
      <c r="DM556" s="544">
        <f>'Report 5K'!$G$61</f>
        <v>0</v>
      </c>
      <c r="DN556" s="544">
        <f>'Report 5K'!$G$62</f>
        <v>0</v>
      </c>
      <c r="DO556" s="544">
        <f>'Report 5K'!$G$63</f>
        <v>0</v>
      </c>
      <c r="DP556" s="544">
        <f>'Report 5K'!$G$64</f>
        <v>0</v>
      </c>
      <c r="DQ556" s="544">
        <f>'Report 5K'!$G$65</f>
        <v>0</v>
      </c>
    </row>
    <row r="557" spans="2:121">
      <c r="B557" s="535" t="s">
        <v>669</v>
      </c>
      <c r="C557" s="536">
        <v>1</v>
      </c>
      <c r="D557" s="537" t="str">
        <f>'Information Input'!$M$14</f>
        <v xml:space="preserve">      -      </v>
      </c>
      <c r="E557" s="537" t="s">
        <v>135</v>
      </c>
      <c r="F557" s="538">
        <f t="shared" si="113"/>
        <v>43466</v>
      </c>
      <c r="G557" s="538">
        <f t="shared" si="114"/>
        <v>43555</v>
      </c>
      <c r="H557" s="538">
        <f>'Information Input'!$H$35</f>
        <v>43555</v>
      </c>
      <c r="I557" s="537" t="str">
        <f>'Information Input'!$J$22</f>
        <v>Quarterly</v>
      </c>
      <c r="J557" s="538">
        <f>'Information Input'!$H$30</f>
        <v>43555</v>
      </c>
      <c r="K557" s="537">
        <f>'Information Input'!$J$18</f>
        <v>2019</v>
      </c>
      <c r="L557" s="539" t="s">
        <v>91</v>
      </c>
      <c r="M557" s="540" t="s">
        <v>240</v>
      </c>
      <c r="N557" s="541" t="s">
        <v>240</v>
      </c>
      <c r="O557" s="542" t="s">
        <v>675</v>
      </c>
      <c r="P557" s="537">
        <v>50</v>
      </c>
      <c r="Q557" s="541" t="s">
        <v>192</v>
      </c>
      <c r="R557" s="541" t="s">
        <v>239</v>
      </c>
      <c r="S557" s="543">
        <f>'Report 1'!$AL$18</f>
        <v>0</v>
      </c>
      <c r="T557" s="544">
        <f>'Report 1'!$AL$70</f>
        <v>0</v>
      </c>
      <c r="U557" s="545">
        <f>'Report 1'!$AL$156</f>
        <v>0</v>
      </c>
      <c r="AL557" s="557" t="s">
        <v>669</v>
      </c>
      <c r="AM557" s="558">
        <v>2</v>
      </c>
      <c r="AN557" s="558" t="str">
        <f>'Information Input'!$M$14</f>
        <v xml:space="preserve">      -      </v>
      </c>
      <c r="AO557" s="558" t="s">
        <v>137</v>
      </c>
      <c r="AP557" s="559">
        <f t="shared" si="110"/>
        <v>43647</v>
      </c>
      <c r="AQ557" s="559">
        <f t="shared" si="111"/>
        <v>43738</v>
      </c>
      <c r="AR557" s="559">
        <f>'Information Input'!$H$35</f>
        <v>43555</v>
      </c>
      <c r="AS557" s="558" t="str">
        <f>'Information Input'!$J$22</f>
        <v>Quarterly</v>
      </c>
      <c r="AT557" s="559">
        <f>'Information Input'!$H$30</f>
        <v>43555</v>
      </c>
      <c r="AU557" s="558">
        <f>'Information Input'!$J$18</f>
        <v>2019</v>
      </c>
      <c r="AV557" s="558" t="s">
        <v>94</v>
      </c>
      <c r="AW557" s="558" t="s">
        <v>95</v>
      </c>
      <c r="AX557" s="558" t="s">
        <v>96</v>
      </c>
      <c r="AY557" s="572" t="s">
        <v>674</v>
      </c>
      <c r="AZ557" s="558">
        <v>52</v>
      </c>
      <c r="BA557" s="557" t="s">
        <v>194</v>
      </c>
      <c r="BB557" s="560" t="s">
        <v>239</v>
      </c>
      <c r="BC557" s="569">
        <f>'Report 2'!$V149</f>
        <v>0</v>
      </c>
      <c r="BD557" s="569">
        <f>'Report 2'!$W149</f>
        <v>0</v>
      </c>
      <c r="BE557" s="569">
        <f>'Report 2'!$X149</f>
        <v>0</v>
      </c>
      <c r="BF557" s="569">
        <f>'Report 2'!$Y149</f>
        <v>0</v>
      </c>
      <c r="BG557" s="569">
        <f>'Report 2'!$Z149</f>
        <v>0</v>
      </c>
      <c r="BH557" s="569">
        <f>'Report 2'!$AA149</f>
        <v>0</v>
      </c>
      <c r="BI557" s="569">
        <f>'Report 2'!$AB149</f>
        <v>0</v>
      </c>
      <c r="CC557" s="542" t="s">
        <v>669</v>
      </c>
      <c r="CD557" s="1014" t="s">
        <v>672</v>
      </c>
      <c r="CE557" s="1014" t="str">
        <f>'Information Input'!$M$14</f>
        <v xml:space="preserve">      -      </v>
      </c>
      <c r="CF557" s="551" t="s">
        <v>136</v>
      </c>
      <c r="CG557" s="552">
        <f t="shared" si="108"/>
        <v>43556</v>
      </c>
      <c r="CH557" s="552">
        <f t="shared" si="109"/>
        <v>43646</v>
      </c>
      <c r="CI557" s="552">
        <f>'Information Input'!$H$35</f>
        <v>43555</v>
      </c>
      <c r="CJ557" s="551" t="str">
        <f>'Information Input'!$J$22</f>
        <v>Quarterly</v>
      </c>
      <c r="CK557" s="552">
        <f>'Information Input'!$H$30</f>
        <v>43555</v>
      </c>
      <c r="CL557" s="551">
        <f>'Information Input'!$J$18</f>
        <v>2019</v>
      </c>
      <c r="CM557" s="551" t="s">
        <v>94</v>
      </c>
      <c r="CN557" s="1014" t="s">
        <v>95</v>
      </c>
      <c r="CO557" s="542" t="s">
        <v>96</v>
      </c>
      <c r="CP557" s="542" t="s">
        <v>671</v>
      </c>
      <c r="CQ557" s="551">
        <v>36</v>
      </c>
      <c r="CR557" s="542" t="s">
        <v>178</v>
      </c>
      <c r="CS557" s="542" t="s">
        <v>235</v>
      </c>
      <c r="CT557" s="1015">
        <f>'Report 1'!$N$18</f>
        <v>0</v>
      </c>
      <c r="CU557" s="1016">
        <f>SUMIF('Report 4A'!$G$16:$G$95,$CQ557,'Report 4A'!$V$16:$V$95)</f>
        <v>0</v>
      </c>
      <c r="CV557" s="1017">
        <f t="shared" si="115"/>
        <v>0</v>
      </c>
      <c r="CX557" s="546" t="s">
        <v>669</v>
      </c>
      <c r="CY557" s="537" t="s">
        <v>304</v>
      </c>
      <c r="CZ557" s="537" t="str">
        <f>'Information Input'!$M$14</f>
        <v xml:space="preserve">      -      </v>
      </c>
      <c r="DA557" s="538">
        <f>'Information Input'!$H$35</f>
        <v>43555</v>
      </c>
      <c r="DB557" s="537" t="str">
        <f>'Information Input'!$J$22</f>
        <v>Quarterly</v>
      </c>
      <c r="DC557" s="552">
        <f>'Information Input'!$H$30</f>
        <v>43555</v>
      </c>
      <c r="DD557" s="553" t="str">
        <f t="shared" si="107"/>
        <v>201810</v>
      </c>
      <c r="DE557" s="541" t="s">
        <v>91</v>
      </c>
      <c r="DF557" s="541" t="s">
        <v>685</v>
      </c>
      <c r="DG557" s="544">
        <f>'Report 5K'!$H$55</f>
        <v>0</v>
      </c>
      <c r="DH557" s="550">
        <f>'Report 5K'!$H$56</f>
        <v>0</v>
      </c>
      <c r="DI557" s="544">
        <f>'Report 5K'!$H$57</f>
        <v>0</v>
      </c>
      <c r="DJ557" s="544">
        <f>'Report 5K'!$H$58</f>
        <v>0</v>
      </c>
      <c r="DK557" s="544">
        <f>'Report 5K'!$H$59</f>
        <v>0</v>
      </c>
      <c r="DL557" s="544">
        <f>'Report 5K'!$H$60</f>
        <v>0</v>
      </c>
      <c r="DM557" s="544">
        <f>'Report 5K'!$H$61</f>
        <v>0</v>
      </c>
      <c r="DN557" s="544">
        <f>'Report 5K'!$H$62</f>
        <v>0</v>
      </c>
      <c r="DO557" s="544">
        <f>'Report 5K'!$H$63</f>
        <v>0</v>
      </c>
      <c r="DP557" s="544">
        <f>'Report 5K'!$H$64</f>
        <v>0</v>
      </c>
      <c r="DQ557" s="544">
        <f>'Report 5K'!$H$65</f>
        <v>0</v>
      </c>
    </row>
    <row r="558" spans="2:121">
      <c r="B558" s="535" t="s">
        <v>669</v>
      </c>
      <c r="C558" s="536">
        <v>1</v>
      </c>
      <c r="D558" s="537" t="str">
        <f>'Information Input'!$M$14</f>
        <v xml:space="preserve">      -      </v>
      </c>
      <c r="E558" s="537" t="s">
        <v>135</v>
      </c>
      <c r="F558" s="538">
        <f t="shared" si="113"/>
        <v>43466</v>
      </c>
      <c r="G558" s="538">
        <f t="shared" si="114"/>
        <v>43555</v>
      </c>
      <c r="H558" s="538">
        <f>'Information Input'!$H$35</f>
        <v>43555</v>
      </c>
      <c r="I558" s="537" t="str">
        <f>'Information Input'!$J$22</f>
        <v>Quarterly</v>
      </c>
      <c r="J558" s="538">
        <f>'Information Input'!$H$30</f>
        <v>43555</v>
      </c>
      <c r="K558" s="537">
        <f>'Information Input'!$J$18</f>
        <v>2019</v>
      </c>
      <c r="L558" s="539" t="s">
        <v>91</v>
      </c>
      <c r="M558" s="540" t="s">
        <v>240</v>
      </c>
      <c r="N558" s="541" t="s">
        <v>240</v>
      </c>
      <c r="O558" s="542" t="s">
        <v>675</v>
      </c>
      <c r="P558" s="537">
        <v>51</v>
      </c>
      <c r="Q558" s="541" t="s">
        <v>193</v>
      </c>
      <c r="R558" s="541" t="s">
        <v>239</v>
      </c>
      <c r="S558" s="543">
        <f>'Report 1'!$AL$18</f>
        <v>0</v>
      </c>
      <c r="T558" s="544">
        <f>'Report 1'!$AL$71</f>
        <v>0</v>
      </c>
      <c r="U558" s="545">
        <f>'Report 1'!$AL$157</f>
        <v>0</v>
      </c>
      <c r="AL558" s="522" t="s">
        <v>669</v>
      </c>
      <c r="AM558" s="517">
        <v>2</v>
      </c>
      <c r="AN558" s="517" t="str">
        <f>'Information Input'!$M$14</f>
        <v xml:space="preserve">      -      </v>
      </c>
      <c r="AO558" s="517" t="s">
        <v>138</v>
      </c>
      <c r="AP558" s="518">
        <f>DATE(AU558,10,1)</f>
        <v>43739</v>
      </c>
      <c r="AQ558" s="518">
        <f>DATE(AU558,12,31)</f>
        <v>43830</v>
      </c>
      <c r="AR558" s="519">
        <f>'Information Input'!$H$35</f>
        <v>43555</v>
      </c>
      <c r="AS558" s="517" t="str">
        <f>'Information Input'!$J$22</f>
        <v>Quarterly</v>
      </c>
      <c r="AT558" s="519">
        <f>'Information Input'!$H$30</f>
        <v>43555</v>
      </c>
      <c r="AU558" s="517">
        <f>'Information Input'!$J$18</f>
        <v>2019</v>
      </c>
      <c r="AV558" s="517" t="s">
        <v>94</v>
      </c>
      <c r="AW558" s="517" t="s">
        <v>95</v>
      </c>
      <c r="AX558" s="528" t="s">
        <v>96</v>
      </c>
      <c r="AY558" s="529" t="s">
        <v>671</v>
      </c>
      <c r="AZ558" s="528">
        <v>11</v>
      </c>
      <c r="BA558" s="530" t="s">
        <v>153</v>
      </c>
      <c r="BB558" s="524" t="s">
        <v>231</v>
      </c>
      <c r="BC558" s="531">
        <f>'Report 2'!$AC108</f>
        <v>0</v>
      </c>
      <c r="BD558" s="531">
        <f>'Report 2'!$AD108</f>
        <v>0</v>
      </c>
      <c r="BE558" s="531">
        <f>'Report 2'!$AE108</f>
        <v>0</v>
      </c>
      <c r="BF558" s="531">
        <f>'Report 2'!$AF108</f>
        <v>0</v>
      </c>
      <c r="BG558" s="531">
        <f>'Report 2'!$AG108</f>
        <v>0</v>
      </c>
      <c r="BH558" s="531">
        <f>'Report 2'!$AH108</f>
        <v>0</v>
      </c>
      <c r="BI558" s="531">
        <f>'Report 2'!$AI108</f>
        <v>0</v>
      </c>
      <c r="CC558" s="542" t="s">
        <v>669</v>
      </c>
      <c r="CD558" s="1014" t="s">
        <v>672</v>
      </c>
      <c r="CE558" s="1014" t="str">
        <f>'Information Input'!$M$14</f>
        <v xml:space="preserve">      -      </v>
      </c>
      <c r="CF558" s="551" t="s">
        <v>136</v>
      </c>
      <c r="CG558" s="552">
        <f t="shared" si="108"/>
        <v>43556</v>
      </c>
      <c r="CH558" s="552">
        <f t="shared" si="109"/>
        <v>43646</v>
      </c>
      <c r="CI558" s="552">
        <f>'Information Input'!$H$35</f>
        <v>43555</v>
      </c>
      <c r="CJ558" s="551" t="str">
        <f>'Information Input'!$J$22</f>
        <v>Quarterly</v>
      </c>
      <c r="CK558" s="552">
        <f>'Information Input'!$H$30</f>
        <v>43555</v>
      </c>
      <c r="CL558" s="551">
        <f>'Information Input'!$J$18</f>
        <v>2019</v>
      </c>
      <c r="CM558" s="551" t="s">
        <v>94</v>
      </c>
      <c r="CN558" s="1014" t="s">
        <v>95</v>
      </c>
      <c r="CO558" s="542" t="s">
        <v>96</v>
      </c>
      <c r="CP558" s="542" t="s">
        <v>671</v>
      </c>
      <c r="CQ558" s="551">
        <v>37</v>
      </c>
      <c r="CR558" s="542" t="s">
        <v>179</v>
      </c>
      <c r="CS558" s="542" t="s">
        <v>231</v>
      </c>
      <c r="CT558" s="1015">
        <f>'Report 1'!$N$18</f>
        <v>0</v>
      </c>
      <c r="CU558" s="1016">
        <f>SUMIF('Report 4A'!$G$16:$G$95,$CQ558,'Report 4A'!$V$16:$V$95)</f>
        <v>0</v>
      </c>
      <c r="CV558" s="1017">
        <f t="shared" si="115"/>
        <v>0</v>
      </c>
      <c r="CX558" s="546" t="s">
        <v>669</v>
      </c>
      <c r="CY558" s="537" t="s">
        <v>304</v>
      </c>
      <c r="CZ558" s="537" t="str">
        <f>'Information Input'!$M$14</f>
        <v xml:space="preserve">      -      </v>
      </c>
      <c r="DA558" s="538">
        <f>'Information Input'!$H$35</f>
        <v>43555</v>
      </c>
      <c r="DB558" s="537" t="str">
        <f>'Information Input'!$J$22</f>
        <v>Quarterly</v>
      </c>
      <c r="DC558" s="552">
        <f>'Information Input'!$H$30</f>
        <v>43555</v>
      </c>
      <c r="DD558" s="553" t="str">
        <f t="shared" si="107"/>
        <v>201809</v>
      </c>
      <c r="DE558" s="541" t="s">
        <v>91</v>
      </c>
      <c r="DF558" s="541" t="s">
        <v>685</v>
      </c>
      <c r="DG558" s="544">
        <f>'Report 5K'!$I$55</f>
        <v>0</v>
      </c>
      <c r="DH558" s="550">
        <f>'Report 5K'!$I$56</f>
        <v>0</v>
      </c>
      <c r="DI558" s="544">
        <f>'Report 5K'!$I$57</f>
        <v>0</v>
      </c>
      <c r="DJ558" s="544">
        <f>'Report 5K'!$I$58</f>
        <v>0</v>
      </c>
      <c r="DK558" s="544">
        <f>'Report 5K'!$I$59</f>
        <v>0</v>
      </c>
      <c r="DL558" s="544">
        <f>'Report 5K'!$I$60</f>
        <v>0</v>
      </c>
      <c r="DM558" s="544">
        <f>'Report 5K'!$I$61</f>
        <v>0</v>
      </c>
      <c r="DN558" s="544">
        <f>'Report 5K'!$I$62</f>
        <v>0</v>
      </c>
      <c r="DO558" s="544">
        <f>'Report 5K'!$I$63</f>
        <v>0</v>
      </c>
      <c r="DP558" s="544">
        <f>'Report 5K'!$I$64</f>
        <v>0</v>
      </c>
      <c r="DQ558" s="544">
        <f>'Report 5K'!$I$65</f>
        <v>0</v>
      </c>
    </row>
    <row r="559" spans="2:121">
      <c r="B559" s="535" t="s">
        <v>669</v>
      </c>
      <c r="C559" s="536">
        <v>1</v>
      </c>
      <c r="D559" s="537" t="str">
        <f>'Information Input'!$M$14</f>
        <v xml:space="preserve">      -      </v>
      </c>
      <c r="E559" s="537" t="s">
        <v>135</v>
      </c>
      <c r="F559" s="538">
        <f t="shared" si="113"/>
        <v>43466</v>
      </c>
      <c r="G559" s="538">
        <f t="shared" si="114"/>
        <v>43555</v>
      </c>
      <c r="H559" s="538">
        <f>'Information Input'!$H$35</f>
        <v>43555</v>
      </c>
      <c r="I559" s="537" t="str">
        <f>'Information Input'!$J$22</f>
        <v>Quarterly</v>
      </c>
      <c r="J559" s="538">
        <f>'Information Input'!$H$30</f>
        <v>43555</v>
      </c>
      <c r="K559" s="537">
        <f>'Information Input'!$J$18</f>
        <v>2019</v>
      </c>
      <c r="L559" s="539" t="s">
        <v>91</v>
      </c>
      <c r="M559" s="540" t="s">
        <v>240</v>
      </c>
      <c r="N559" s="541" t="s">
        <v>240</v>
      </c>
      <c r="O559" s="542" t="s">
        <v>674</v>
      </c>
      <c r="P559" s="537">
        <v>52</v>
      </c>
      <c r="Q559" s="541" t="s">
        <v>194</v>
      </c>
      <c r="R559" s="541" t="s">
        <v>239</v>
      </c>
      <c r="S559" s="543">
        <f>'Report 1'!$AL$18</f>
        <v>0</v>
      </c>
      <c r="T559" s="544">
        <f>'Report 1'!$AL$72</f>
        <v>0</v>
      </c>
      <c r="U559" s="545">
        <f>'Report 1'!$AL$158</f>
        <v>0</v>
      </c>
      <c r="AL559" s="546" t="s">
        <v>669</v>
      </c>
      <c r="AM559" s="547">
        <v>2</v>
      </c>
      <c r="AN559" s="547" t="str">
        <f>'Information Input'!$M$14</f>
        <v xml:space="preserve">      -      </v>
      </c>
      <c r="AO559" s="547" t="s">
        <v>138</v>
      </c>
      <c r="AP559" s="538">
        <f t="shared" ref="AP559:AP599" si="116">DATE(AU559,10,1)</f>
        <v>43739</v>
      </c>
      <c r="AQ559" s="538">
        <f t="shared" ref="AQ559:AQ599" si="117">DATE(AU559,12,31)</f>
        <v>43830</v>
      </c>
      <c r="AR559" s="538">
        <f>'Information Input'!$H$35</f>
        <v>43555</v>
      </c>
      <c r="AS559" s="547" t="str">
        <f>'Information Input'!$J$22</f>
        <v>Quarterly</v>
      </c>
      <c r="AT559" s="538">
        <f>'Information Input'!$H$30</f>
        <v>43555</v>
      </c>
      <c r="AU559" s="547">
        <f>'Information Input'!$J$18</f>
        <v>2019</v>
      </c>
      <c r="AV559" s="547" t="s">
        <v>94</v>
      </c>
      <c r="AW559" s="547" t="s">
        <v>95</v>
      </c>
      <c r="AX559" s="547" t="s">
        <v>96</v>
      </c>
      <c r="AY559" s="548" t="s">
        <v>671</v>
      </c>
      <c r="AZ559" s="547">
        <v>12</v>
      </c>
      <c r="BA559" s="549" t="s">
        <v>154</v>
      </c>
      <c r="BB559" s="543" t="s">
        <v>231</v>
      </c>
      <c r="BC559" s="550">
        <f>'Report 2'!$AC109</f>
        <v>0</v>
      </c>
      <c r="BD559" s="550">
        <f>'Report 2'!$AD109</f>
        <v>0</v>
      </c>
      <c r="BE559" s="550">
        <f>'Report 2'!$AE109</f>
        <v>0</v>
      </c>
      <c r="BF559" s="550">
        <f>'Report 2'!$AF109</f>
        <v>0</v>
      </c>
      <c r="BG559" s="550">
        <f>'Report 2'!$AG109</f>
        <v>0</v>
      </c>
      <c r="BH559" s="550">
        <f>'Report 2'!$AH109</f>
        <v>0</v>
      </c>
      <c r="BI559" s="550">
        <f>'Report 2'!$AI109</f>
        <v>0</v>
      </c>
      <c r="CC559" s="542" t="s">
        <v>669</v>
      </c>
      <c r="CD559" s="1014" t="s">
        <v>672</v>
      </c>
      <c r="CE559" s="1014" t="str">
        <f>'Information Input'!$M$14</f>
        <v xml:space="preserve">      -      </v>
      </c>
      <c r="CF559" s="551" t="s">
        <v>136</v>
      </c>
      <c r="CG559" s="552">
        <f t="shared" si="108"/>
        <v>43556</v>
      </c>
      <c r="CH559" s="552">
        <f t="shared" si="109"/>
        <v>43646</v>
      </c>
      <c r="CI559" s="552">
        <f>'Information Input'!$H$35</f>
        <v>43555</v>
      </c>
      <c r="CJ559" s="551" t="str">
        <f>'Information Input'!$J$22</f>
        <v>Quarterly</v>
      </c>
      <c r="CK559" s="552">
        <f>'Information Input'!$H$30</f>
        <v>43555</v>
      </c>
      <c r="CL559" s="551">
        <f>'Information Input'!$J$18</f>
        <v>2019</v>
      </c>
      <c r="CM559" s="551" t="s">
        <v>94</v>
      </c>
      <c r="CN559" s="1014" t="s">
        <v>95</v>
      </c>
      <c r="CO559" s="542" t="s">
        <v>96</v>
      </c>
      <c r="CP559" s="542" t="s">
        <v>671</v>
      </c>
      <c r="CQ559" s="551">
        <v>38</v>
      </c>
      <c r="CR559" s="542" t="s">
        <v>180</v>
      </c>
      <c r="CS559" s="542" t="s">
        <v>233</v>
      </c>
      <c r="CT559" s="1015">
        <f>'Report 1'!$N$18</f>
        <v>0</v>
      </c>
      <c r="CU559" s="1016">
        <f>SUMIF('Report 4A'!$G$16:$G$95,$CQ559,'Report 4A'!$V$16:$V$95)</f>
        <v>0</v>
      </c>
      <c r="CV559" s="1017">
        <f t="shared" si="115"/>
        <v>0</v>
      </c>
      <c r="CX559" s="546" t="s">
        <v>669</v>
      </c>
      <c r="CY559" s="537" t="s">
        <v>304</v>
      </c>
      <c r="CZ559" s="537" t="str">
        <f>'Information Input'!$M$14</f>
        <v xml:space="preserve">      -      </v>
      </c>
      <c r="DA559" s="538">
        <f>'Information Input'!$H$35</f>
        <v>43555</v>
      </c>
      <c r="DB559" s="537" t="str">
        <f>'Information Input'!$J$22</f>
        <v>Quarterly</v>
      </c>
      <c r="DC559" s="552">
        <f>'Information Input'!$H$30</f>
        <v>43555</v>
      </c>
      <c r="DD559" s="553" t="str">
        <f t="shared" si="107"/>
        <v>201808</v>
      </c>
      <c r="DE559" s="541" t="s">
        <v>91</v>
      </c>
      <c r="DF559" s="541" t="s">
        <v>685</v>
      </c>
      <c r="DG559" s="544">
        <f>'Report 5K'!$J$55</f>
        <v>0</v>
      </c>
      <c r="DH559" s="550">
        <f>'Report 5K'!$J$56</f>
        <v>0</v>
      </c>
      <c r="DI559" s="544">
        <f>'Report 5K'!$J$57</f>
        <v>0</v>
      </c>
      <c r="DJ559" s="544">
        <f>'Report 5K'!$J$58</f>
        <v>0</v>
      </c>
      <c r="DK559" s="544">
        <f>'Report 5K'!$J$59</f>
        <v>0</v>
      </c>
      <c r="DL559" s="544">
        <f>'Report 5K'!$J$60</f>
        <v>0</v>
      </c>
      <c r="DM559" s="544">
        <f>'Report 5K'!$J$61</f>
        <v>0</v>
      </c>
      <c r="DN559" s="544">
        <f>'Report 5K'!$J$62</f>
        <v>0</v>
      </c>
      <c r="DO559" s="544">
        <f>'Report 5K'!$J$63</f>
        <v>0</v>
      </c>
      <c r="DP559" s="544">
        <f>'Report 5K'!$J$64</f>
        <v>0</v>
      </c>
      <c r="DQ559" s="544">
        <f>'Report 5K'!$J$65</f>
        <v>0</v>
      </c>
    </row>
    <row r="560" spans="2:121">
      <c r="B560" s="535" t="s">
        <v>669</v>
      </c>
      <c r="C560" s="536">
        <v>1</v>
      </c>
      <c r="D560" s="537" t="str">
        <f>'Information Input'!$M$14</f>
        <v xml:space="preserve">      -      </v>
      </c>
      <c r="E560" s="537" t="s">
        <v>135</v>
      </c>
      <c r="F560" s="538">
        <f t="shared" si="113"/>
        <v>43466</v>
      </c>
      <c r="G560" s="538">
        <f t="shared" si="114"/>
        <v>43555</v>
      </c>
      <c r="H560" s="538">
        <f>'Information Input'!$H$35</f>
        <v>43555</v>
      </c>
      <c r="I560" s="537" t="str">
        <f>'Information Input'!$J$22</f>
        <v>Quarterly</v>
      </c>
      <c r="J560" s="538">
        <f>'Information Input'!$H$30</f>
        <v>43555</v>
      </c>
      <c r="K560" s="537">
        <f>'Information Input'!$J$18</f>
        <v>2019</v>
      </c>
      <c r="L560" s="539" t="s">
        <v>91</v>
      </c>
      <c r="M560" s="540" t="s">
        <v>240</v>
      </c>
      <c r="N560" s="541" t="s">
        <v>240</v>
      </c>
      <c r="O560" s="542" t="s">
        <v>676</v>
      </c>
      <c r="P560" s="537">
        <v>53</v>
      </c>
      <c r="Q560" s="541" t="s">
        <v>195</v>
      </c>
      <c r="R560" s="541" t="s">
        <v>677</v>
      </c>
      <c r="S560" s="543">
        <f>'Report 1'!$AL$18</f>
        <v>0</v>
      </c>
      <c r="T560" s="544">
        <f>'Report 1'!$AL$73</f>
        <v>0</v>
      </c>
      <c r="U560" s="545">
        <f>'Report 1'!$AL$159</f>
        <v>0</v>
      </c>
      <c r="AL560" s="546" t="s">
        <v>669</v>
      </c>
      <c r="AM560" s="547">
        <v>2</v>
      </c>
      <c r="AN560" s="547" t="str">
        <f>'Information Input'!$M$14</f>
        <v xml:space="preserve">      -      </v>
      </c>
      <c r="AO560" s="547" t="s">
        <v>138</v>
      </c>
      <c r="AP560" s="538">
        <f t="shared" si="116"/>
        <v>43739</v>
      </c>
      <c r="AQ560" s="538">
        <f t="shared" si="117"/>
        <v>43830</v>
      </c>
      <c r="AR560" s="538">
        <f>'Information Input'!$H$35</f>
        <v>43555</v>
      </c>
      <c r="AS560" s="547" t="str">
        <f>'Information Input'!$J$22</f>
        <v>Quarterly</v>
      </c>
      <c r="AT560" s="538">
        <f>'Information Input'!$H$30</f>
        <v>43555</v>
      </c>
      <c r="AU560" s="547">
        <f>'Information Input'!$J$18</f>
        <v>2019</v>
      </c>
      <c r="AV560" s="547" t="s">
        <v>94</v>
      </c>
      <c r="AW560" s="547" t="s">
        <v>95</v>
      </c>
      <c r="AX560" s="547" t="s">
        <v>96</v>
      </c>
      <c r="AY560" s="548" t="s">
        <v>671</v>
      </c>
      <c r="AZ560" s="547">
        <v>13</v>
      </c>
      <c r="BA560" s="549" t="s">
        <v>155</v>
      </c>
      <c r="BB560" s="543" t="s">
        <v>232</v>
      </c>
      <c r="BC560" s="550">
        <f>'Report 2'!$AC110</f>
        <v>0</v>
      </c>
      <c r="BD560" s="550">
        <f>'Report 2'!$AD110</f>
        <v>0</v>
      </c>
      <c r="BE560" s="550">
        <f>'Report 2'!$AE110</f>
        <v>0</v>
      </c>
      <c r="BF560" s="550">
        <f>'Report 2'!$AF110</f>
        <v>0</v>
      </c>
      <c r="BG560" s="550">
        <f>'Report 2'!$AG110</f>
        <v>0</v>
      </c>
      <c r="BH560" s="550">
        <f>'Report 2'!$AH110</f>
        <v>0</v>
      </c>
      <c r="BI560" s="550">
        <f>'Report 2'!$AI110</f>
        <v>0</v>
      </c>
      <c r="CC560" s="542" t="s">
        <v>669</v>
      </c>
      <c r="CD560" s="1014" t="s">
        <v>672</v>
      </c>
      <c r="CE560" s="1014" t="str">
        <f>'Information Input'!$M$14</f>
        <v xml:space="preserve">      -      </v>
      </c>
      <c r="CF560" s="551" t="s">
        <v>136</v>
      </c>
      <c r="CG560" s="552">
        <f t="shared" si="108"/>
        <v>43556</v>
      </c>
      <c r="CH560" s="552">
        <f t="shared" si="109"/>
        <v>43646</v>
      </c>
      <c r="CI560" s="552">
        <f>'Information Input'!$H$35</f>
        <v>43555</v>
      </c>
      <c r="CJ560" s="551" t="str">
        <f>'Information Input'!$J$22</f>
        <v>Quarterly</v>
      </c>
      <c r="CK560" s="552">
        <f>'Information Input'!$H$30</f>
        <v>43555</v>
      </c>
      <c r="CL560" s="551">
        <f>'Information Input'!$J$18</f>
        <v>2019</v>
      </c>
      <c r="CM560" s="551" t="s">
        <v>94</v>
      </c>
      <c r="CN560" s="1014" t="s">
        <v>95</v>
      </c>
      <c r="CO560" s="542" t="s">
        <v>96</v>
      </c>
      <c r="CP560" s="542" t="s">
        <v>671</v>
      </c>
      <c r="CQ560" s="551">
        <v>39</v>
      </c>
      <c r="CR560" s="542" t="s">
        <v>181</v>
      </c>
      <c r="CS560" s="542" t="s">
        <v>233</v>
      </c>
      <c r="CT560" s="1015">
        <f>'Report 1'!$N$18</f>
        <v>0</v>
      </c>
      <c r="CU560" s="1016">
        <f>SUMIF('Report 4A'!$G$16:$G$95,$CQ560,'Report 4A'!$V$16:$V$95)</f>
        <v>0</v>
      </c>
      <c r="CV560" s="1017">
        <f t="shared" si="115"/>
        <v>0</v>
      </c>
      <c r="CX560" s="546" t="s">
        <v>669</v>
      </c>
      <c r="CY560" s="537" t="s">
        <v>304</v>
      </c>
      <c r="CZ560" s="537" t="str">
        <f>'Information Input'!$M$14</f>
        <v xml:space="preserve">      -      </v>
      </c>
      <c r="DA560" s="538">
        <f>'Information Input'!$H$35</f>
        <v>43555</v>
      </c>
      <c r="DB560" s="537" t="str">
        <f>'Information Input'!$J$22</f>
        <v>Quarterly</v>
      </c>
      <c r="DC560" s="552">
        <f>'Information Input'!$H$30</f>
        <v>43555</v>
      </c>
      <c r="DD560" s="553" t="str">
        <f t="shared" ref="DD560:DD623" si="118">DD524</f>
        <v>201807</v>
      </c>
      <c r="DE560" s="541" t="s">
        <v>91</v>
      </c>
      <c r="DF560" s="541" t="s">
        <v>685</v>
      </c>
      <c r="DG560" s="544">
        <f>'Report 5K'!$K$55</f>
        <v>0</v>
      </c>
      <c r="DH560" s="550">
        <f>'Report 5K'!$K$56</f>
        <v>0</v>
      </c>
      <c r="DI560" s="544">
        <f>'Report 5K'!$K$57</f>
        <v>0</v>
      </c>
      <c r="DJ560" s="544">
        <f>'Report 5K'!$K$58</f>
        <v>0</v>
      </c>
      <c r="DK560" s="544">
        <f>'Report 5K'!$K$59</f>
        <v>0</v>
      </c>
      <c r="DL560" s="544">
        <f>'Report 5K'!$K$60</f>
        <v>0</v>
      </c>
      <c r="DM560" s="544">
        <f>'Report 5K'!$K$61</f>
        <v>0</v>
      </c>
      <c r="DN560" s="544">
        <f>'Report 5K'!$K$62</f>
        <v>0</v>
      </c>
      <c r="DO560" s="544">
        <f>'Report 5K'!$K$63</f>
        <v>0</v>
      </c>
      <c r="DP560" s="544">
        <f>'Report 5K'!$K$64</f>
        <v>0</v>
      </c>
      <c r="DQ560" s="544">
        <f>'Report 5K'!$K$65</f>
        <v>0</v>
      </c>
    </row>
    <row r="561" spans="2:121">
      <c r="B561" s="535" t="s">
        <v>669</v>
      </c>
      <c r="C561" s="536">
        <v>1</v>
      </c>
      <c r="D561" s="537" t="str">
        <f>'Information Input'!$M$14</f>
        <v xml:space="preserve">      -      </v>
      </c>
      <c r="E561" s="537" t="s">
        <v>135</v>
      </c>
      <c r="F561" s="538">
        <f t="shared" si="113"/>
        <v>43466</v>
      </c>
      <c r="G561" s="538">
        <f t="shared" si="114"/>
        <v>43555</v>
      </c>
      <c r="H561" s="538">
        <f>'Information Input'!$H$35</f>
        <v>43555</v>
      </c>
      <c r="I561" s="537" t="str">
        <f>'Information Input'!$J$22</f>
        <v>Quarterly</v>
      </c>
      <c r="J561" s="538">
        <f>'Information Input'!$H$30</f>
        <v>43555</v>
      </c>
      <c r="K561" s="537">
        <f>'Information Input'!$J$18</f>
        <v>2019</v>
      </c>
      <c r="L561" s="539" t="s">
        <v>91</v>
      </c>
      <c r="M561" s="540" t="s">
        <v>240</v>
      </c>
      <c r="N561" s="541" t="s">
        <v>240</v>
      </c>
      <c r="O561" s="542" t="s">
        <v>676</v>
      </c>
      <c r="P561" s="537">
        <v>54</v>
      </c>
      <c r="Q561" s="541" t="s">
        <v>196</v>
      </c>
      <c r="R561" s="541" t="s">
        <v>677</v>
      </c>
      <c r="S561" s="543">
        <f>'Report 1'!$AL$18</f>
        <v>0</v>
      </c>
      <c r="T561" s="544">
        <f>'Report 1'!$AL$74</f>
        <v>0</v>
      </c>
      <c r="U561" s="545">
        <f>'Report 1'!$AL$160</f>
        <v>0</v>
      </c>
      <c r="AL561" s="546" t="s">
        <v>669</v>
      </c>
      <c r="AM561" s="547">
        <v>2</v>
      </c>
      <c r="AN561" s="547" t="str">
        <f>'Information Input'!$M$14</f>
        <v xml:space="preserve">      -      </v>
      </c>
      <c r="AO561" s="547" t="s">
        <v>138</v>
      </c>
      <c r="AP561" s="538">
        <f t="shared" si="116"/>
        <v>43739</v>
      </c>
      <c r="AQ561" s="538">
        <f t="shared" si="117"/>
        <v>43830</v>
      </c>
      <c r="AR561" s="538">
        <f>'Information Input'!$H$35</f>
        <v>43555</v>
      </c>
      <c r="AS561" s="547" t="str">
        <f>'Information Input'!$J$22</f>
        <v>Quarterly</v>
      </c>
      <c r="AT561" s="538">
        <f>'Information Input'!$H$30</f>
        <v>43555</v>
      </c>
      <c r="AU561" s="547">
        <f>'Information Input'!$J$18</f>
        <v>2019</v>
      </c>
      <c r="AV561" s="547" t="s">
        <v>94</v>
      </c>
      <c r="AW561" s="547" t="s">
        <v>95</v>
      </c>
      <c r="AX561" s="547" t="s">
        <v>96</v>
      </c>
      <c r="AY561" s="548" t="s">
        <v>671</v>
      </c>
      <c r="AZ561" s="547">
        <v>14</v>
      </c>
      <c r="BA561" s="549" t="s">
        <v>156</v>
      </c>
      <c r="BB561" s="543" t="s">
        <v>233</v>
      </c>
      <c r="BC561" s="550">
        <f>'Report 2'!$AC111</f>
        <v>0</v>
      </c>
      <c r="BD561" s="550">
        <f>'Report 2'!$AD111</f>
        <v>0</v>
      </c>
      <c r="BE561" s="550">
        <f>'Report 2'!$AE111</f>
        <v>0</v>
      </c>
      <c r="BF561" s="550">
        <f>'Report 2'!$AF111</f>
        <v>0</v>
      </c>
      <c r="BG561" s="550">
        <f>'Report 2'!$AG111</f>
        <v>0</v>
      </c>
      <c r="BH561" s="550">
        <f>'Report 2'!$AH111</f>
        <v>0</v>
      </c>
      <c r="BI561" s="550">
        <f>'Report 2'!$AI111</f>
        <v>0</v>
      </c>
      <c r="CC561" s="542" t="s">
        <v>669</v>
      </c>
      <c r="CD561" s="1014" t="s">
        <v>672</v>
      </c>
      <c r="CE561" s="1014" t="str">
        <f>'Information Input'!$M$14</f>
        <v xml:space="preserve">      -      </v>
      </c>
      <c r="CF561" s="551" t="s">
        <v>136</v>
      </c>
      <c r="CG561" s="552">
        <f t="shared" si="108"/>
        <v>43556</v>
      </c>
      <c r="CH561" s="552">
        <f t="shared" si="109"/>
        <v>43646</v>
      </c>
      <c r="CI561" s="552">
        <f>'Information Input'!$H$35</f>
        <v>43555</v>
      </c>
      <c r="CJ561" s="551" t="str">
        <f>'Information Input'!$J$22</f>
        <v>Quarterly</v>
      </c>
      <c r="CK561" s="552">
        <f>'Information Input'!$H$30</f>
        <v>43555</v>
      </c>
      <c r="CL561" s="551">
        <f>'Information Input'!$J$18</f>
        <v>2019</v>
      </c>
      <c r="CM561" s="551" t="s">
        <v>94</v>
      </c>
      <c r="CN561" s="1014" t="s">
        <v>95</v>
      </c>
      <c r="CO561" s="542" t="s">
        <v>96</v>
      </c>
      <c r="CP561" s="542" t="s">
        <v>671</v>
      </c>
      <c r="CQ561" s="551">
        <v>40</v>
      </c>
      <c r="CR561" s="542" t="s">
        <v>182</v>
      </c>
      <c r="CS561" s="542" t="s">
        <v>238</v>
      </c>
      <c r="CT561" s="1015">
        <f>'Report 1'!$N$18</f>
        <v>0</v>
      </c>
      <c r="CU561" s="1016">
        <f>SUMIF('Report 4A'!$G$16:$G$95,$CQ561,'Report 4A'!$V$16:$V$95)</f>
        <v>0</v>
      </c>
      <c r="CV561" s="1017">
        <f t="shared" si="115"/>
        <v>0</v>
      </c>
      <c r="CX561" s="546" t="s">
        <v>669</v>
      </c>
      <c r="CY561" s="537" t="s">
        <v>304</v>
      </c>
      <c r="CZ561" s="537" t="str">
        <f>'Information Input'!$M$14</f>
        <v xml:space="preserve">      -      </v>
      </c>
      <c r="DA561" s="538">
        <f>'Information Input'!$H$35</f>
        <v>43555</v>
      </c>
      <c r="DB561" s="537" t="str">
        <f>'Information Input'!$J$22</f>
        <v>Quarterly</v>
      </c>
      <c r="DC561" s="552">
        <f>'Information Input'!$H$30</f>
        <v>43555</v>
      </c>
      <c r="DD561" s="553" t="str">
        <f t="shared" si="118"/>
        <v>201806</v>
      </c>
      <c r="DE561" s="541" t="s">
        <v>91</v>
      </c>
      <c r="DF561" s="541" t="s">
        <v>685</v>
      </c>
      <c r="DG561" s="544">
        <f>'Report 5K'!$L$55</f>
        <v>0</v>
      </c>
      <c r="DH561" s="550">
        <f>'Report 5K'!$L$56</f>
        <v>0</v>
      </c>
      <c r="DI561" s="544">
        <f>'Report 5K'!$L$57</f>
        <v>0</v>
      </c>
      <c r="DJ561" s="544">
        <f>'Report 5K'!$L$58</f>
        <v>0</v>
      </c>
      <c r="DK561" s="544">
        <f>'Report 5K'!$L$59</f>
        <v>0</v>
      </c>
      <c r="DL561" s="544">
        <f>'Report 5K'!$L$60</f>
        <v>0</v>
      </c>
      <c r="DM561" s="544">
        <f>'Report 5K'!$L$61</f>
        <v>0</v>
      </c>
      <c r="DN561" s="544">
        <f>'Report 5K'!$L$62</f>
        <v>0</v>
      </c>
      <c r="DO561" s="544">
        <f>'Report 5K'!$L$63</f>
        <v>0</v>
      </c>
      <c r="DP561" s="544">
        <f>'Report 5K'!$L$64</f>
        <v>0</v>
      </c>
      <c r="DQ561" s="544">
        <f>'Report 5K'!$L$65</f>
        <v>0</v>
      </c>
    </row>
    <row r="562" spans="2:121">
      <c r="B562" s="535" t="s">
        <v>669</v>
      </c>
      <c r="C562" s="536">
        <v>1</v>
      </c>
      <c r="D562" s="537" t="str">
        <f>'Information Input'!$M$14</f>
        <v xml:space="preserve">      -      </v>
      </c>
      <c r="E562" s="537" t="s">
        <v>135</v>
      </c>
      <c r="F562" s="538">
        <f t="shared" si="113"/>
        <v>43466</v>
      </c>
      <c r="G562" s="538">
        <f t="shared" si="114"/>
        <v>43555</v>
      </c>
      <c r="H562" s="538">
        <f>'Information Input'!$H$35</f>
        <v>43555</v>
      </c>
      <c r="I562" s="537" t="str">
        <f>'Information Input'!$J$22</f>
        <v>Quarterly</v>
      </c>
      <c r="J562" s="538">
        <f>'Information Input'!$H$30</f>
        <v>43555</v>
      </c>
      <c r="K562" s="537">
        <f>'Information Input'!$J$18</f>
        <v>2019</v>
      </c>
      <c r="L562" s="539" t="s">
        <v>91</v>
      </c>
      <c r="M562" s="540" t="s">
        <v>240</v>
      </c>
      <c r="N562" s="541" t="s">
        <v>240</v>
      </c>
      <c r="O562" s="542" t="s">
        <v>676</v>
      </c>
      <c r="P562" s="537">
        <v>55</v>
      </c>
      <c r="Q562" s="541" t="s">
        <v>197</v>
      </c>
      <c r="R562" s="541" t="s">
        <v>677</v>
      </c>
      <c r="S562" s="543">
        <f>'Report 1'!$AL$18</f>
        <v>0</v>
      </c>
      <c r="T562" s="544">
        <f>'Report 1'!$AL$75</f>
        <v>0</v>
      </c>
      <c r="U562" s="545">
        <f>'Report 1'!$AL$161</f>
        <v>0</v>
      </c>
      <c r="AL562" s="546" t="s">
        <v>669</v>
      </c>
      <c r="AM562" s="547">
        <v>2</v>
      </c>
      <c r="AN562" s="547" t="str">
        <f>'Information Input'!$M$14</f>
        <v xml:space="preserve">      -      </v>
      </c>
      <c r="AO562" s="547" t="s">
        <v>138</v>
      </c>
      <c r="AP562" s="538">
        <f t="shared" si="116"/>
        <v>43739</v>
      </c>
      <c r="AQ562" s="538">
        <f t="shared" si="117"/>
        <v>43830</v>
      </c>
      <c r="AR562" s="538">
        <f>'Information Input'!$H$35</f>
        <v>43555</v>
      </c>
      <c r="AS562" s="547" t="str">
        <f>'Information Input'!$J$22</f>
        <v>Quarterly</v>
      </c>
      <c r="AT562" s="538">
        <f>'Information Input'!$H$30</f>
        <v>43555</v>
      </c>
      <c r="AU562" s="547">
        <f>'Information Input'!$J$18</f>
        <v>2019</v>
      </c>
      <c r="AV562" s="547" t="s">
        <v>94</v>
      </c>
      <c r="AW562" s="547" t="s">
        <v>95</v>
      </c>
      <c r="AX562" s="547" t="s">
        <v>96</v>
      </c>
      <c r="AY562" s="548" t="s">
        <v>671</v>
      </c>
      <c r="AZ562" s="547">
        <v>15</v>
      </c>
      <c r="BA562" s="549" t="s">
        <v>157</v>
      </c>
      <c r="BB562" s="543" t="s">
        <v>234</v>
      </c>
      <c r="BC562" s="550">
        <f>'Report 2'!$AC112</f>
        <v>0</v>
      </c>
      <c r="BD562" s="550">
        <f>'Report 2'!$AD112</f>
        <v>0</v>
      </c>
      <c r="BE562" s="550">
        <f>'Report 2'!$AE112</f>
        <v>0</v>
      </c>
      <c r="BF562" s="550">
        <f>'Report 2'!$AF112</f>
        <v>0</v>
      </c>
      <c r="BG562" s="550">
        <f>'Report 2'!$AG112</f>
        <v>0</v>
      </c>
      <c r="BH562" s="550">
        <f>'Report 2'!$AH112</f>
        <v>0</v>
      </c>
      <c r="BI562" s="550">
        <f>'Report 2'!$AI112</f>
        <v>0</v>
      </c>
      <c r="CC562" s="542" t="s">
        <v>669</v>
      </c>
      <c r="CD562" s="1014" t="s">
        <v>672</v>
      </c>
      <c r="CE562" s="1014" t="str">
        <f>'Information Input'!$M$14</f>
        <v xml:space="preserve">      -      </v>
      </c>
      <c r="CF562" s="551" t="s">
        <v>136</v>
      </c>
      <c r="CG562" s="552">
        <f t="shared" si="108"/>
        <v>43556</v>
      </c>
      <c r="CH562" s="552">
        <f t="shared" si="109"/>
        <v>43646</v>
      </c>
      <c r="CI562" s="552">
        <f>'Information Input'!$H$35</f>
        <v>43555</v>
      </c>
      <c r="CJ562" s="551" t="str">
        <f>'Information Input'!$J$22</f>
        <v>Quarterly</v>
      </c>
      <c r="CK562" s="552">
        <f>'Information Input'!$H$30</f>
        <v>43555</v>
      </c>
      <c r="CL562" s="551">
        <f>'Information Input'!$J$18</f>
        <v>2019</v>
      </c>
      <c r="CM562" s="551" t="s">
        <v>94</v>
      </c>
      <c r="CN562" s="1014" t="s">
        <v>95</v>
      </c>
      <c r="CO562" s="542" t="s">
        <v>96</v>
      </c>
      <c r="CP562" s="542" t="s">
        <v>671</v>
      </c>
      <c r="CQ562" s="551">
        <v>41</v>
      </c>
      <c r="CR562" s="542" t="s">
        <v>183</v>
      </c>
      <c r="CS562" s="542" t="s">
        <v>238</v>
      </c>
      <c r="CT562" s="1015">
        <f>'Report 1'!$N$18</f>
        <v>0</v>
      </c>
      <c r="CU562" s="1016">
        <f>SUMIF('Report 4A'!$G$16:$G$95,$CQ562,'Report 4A'!$V$16:$V$95)</f>
        <v>0</v>
      </c>
      <c r="CV562" s="1017">
        <f t="shared" si="115"/>
        <v>0</v>
      </c>
      <c r="CX562" s="546" t="s">
        <v>669</v>
      </c>
      <c r="CY562" s="537" t="s">
        <v>304</v>
      </c>
      <c r="CZ562" s="537" t="str">
        <f>'Information Input'!$M$14</f>
        <v xml:space="preserve">      -      </v>
      </c>
      <c r="DA562" s="538">
        <f>'Information Input'!$H$35</f>
        <v>43555</v>
      </c>
      <c r="DB562" s="537" t="str">
        <f>'Information Input'!$J$22</f>
        <v>Quarterly</v>
      </c>
      <c r="DC562" s="552">
        <f>'Information Input'!$H$30</f>
        <v>43555</v>
      </c>
      <c r="DD562" s="553" t="str">
        <f t="shared" si="118"/>
        <v>201805</v>
      </c>
      <c r="DE562" s="541" t="s">
        <v>91</v>
      </c>
      <c r="DF562" s="541" t="s">
        <v>685</v>
      </c>
      <c r="DG562" s="544">
        <f>'Report 5K'!$M$55</f>
        <v>0</v>
      </c>
      <c r="DH562" s="550">
        <f>'Report 5K'!$M$56</f>
        <v>0</v>
      </c>
      <c r="DI562" s="544">
        <f>'Report 5K'!$M$57</f>
        <v>0</v>
      </c>
      <c r="DJ562" s="544">
        <f>'Report 5K'!$M$58</f>
        <v>0</v>
      </c>
      <c r="DK562" s="544">
        <f>'Report 5K'!$M$59</f>
        <v>0</v>
      </c>
      <c r="DL562" s="544">
        <f>'Report 5K'!$M$60</f>
        <v>0</v>
      </c>
      <c r="DM562" s="544">
        <f>'Report 5K'!$M$61</f>
        <v>0</v>
      </c>
      <c r="DN562" s="544">
        <f>'Report 5K'!$M$62</f>
        <v>0</v>
      </c>
      <c r="DO562" s="544">
        <f>'Report 5K'!$M$63</f>
        <v>0</v>
      </c>
      <c r="DP562" s="544">
        <f>'Report 5K'!$M$64</f>
        <v>0</v>
      </c>
      <c r="DQ562" s="544">
        <f>'Report 5K'!$M$65</f>
        <v>0</v>
      </c>
    </row>
    <row r="563" spans="2:121">
      <c r="B563" s="535" t="s">
        <v>669</v>
      </c>
      <c r="C563" s="536">
        <v>1</v>
      </c>
      <c r="D563" s="537" t="str">
        <f>'Information Input'!$M$14</f>
        <v xml:space="preserve">      -      </v>
      </c>
      <c r="E563" s="537" t="s">
        <v>135</v>
      </c>
      <c r="F563" s="538">
        <f t="shared" si="113"/>
        <v>43466</v>
      </c>
      <c r="G563" s="538">
        <f t="shared" si="114"/>
        <v>43555</v>
      </c>
      <c r="H563" s="538">
        <f>'Information Input'!$H$35</f>
        <v>43555</v>
      </c>
      <c r="I563" s="537" t="str">
        <f>'Information Input'!$J$22</f>
        <v>Quarterly</v>
      </c>
      <c r="J563" s="538">
        <f>'Information Input'!$H$30</f>
        <v>43555</v>
      </c>
      <c r="K563" s="537">
        <f>'Information Input'!$J$18</f>
        <v>2019</v>
      </c>
      <c r="L563" s="539" t="s">
        <v>91</v>
      </c>
      <c r="M563" s="540" t="s">
        <v>240</v>
      </c>
      <c r="N563" s="541" t="s">
        <v>240</v>
      </c>
      <c r="O563" s="542" t="s">
        <v>676</v>
      </c>
      <c r="P563" s="537">
        <v>56</v>
      </c>
      <c r="Q563" s="541" t="s">
        <v>198</v>
      </c>
      <c r="R563" s="541" t="s">
        <v>239</v>
      </c>
      <c r="S563" s="543">
        <f>'Report 1'!$AL$18</f>
        <v>0</v>
      </c>
      <c r="T563" s="544">
        <f>'Report 1'!$AL$76</f>
        <v>0</v>
      </c>
      <c r="U563" s="545">
        <f>'Report 1'!$AL$162</f>
        <v>0</v>
      </c>
      <c r="AL563" s="546" t="s">
        <v>669</v>
      </c>
      <c r="AM563" s="547">
        <v>2</v>
      </c>
      <c r="AN563" s="547" t="str">
        <f>'Information Input'!$M$14</f>
        <v xml:space="preserve">      -      </v>
      </c>
      <c r="AO563" s="547" t="s">
        <v>138</v>
      </c>
      <c r="AP563" s="538">
        <f t="shared" si="116"/>
        <v>43739</v>
      </c>
      <c r="AQ563" s="538">
        <f t="shared" si="117"/>
        <v>43830</v>
      </c>
      <c r="AR563" s="538">
        <f>'Information Input'!$H$35</f>
        <v>43555</v>
      </c>
      <c r="AS563" s="547" t="str">
        <f>'Information Input'!$J$22</f>
        <v>Quarterly</v>
      </c>
      <c r="AT563" s="538">
        <f>'Information Input'!$H$30</f>
        <v>43555</v>
      </c>
      <c r="AU563" s="547">
        <f>'Information Input'!$J$18</f>
        <v>2019</v>
      </c>
      <c r="AV563" s="547" t="s">
        <v>94</v>
      </c>
      <c r="AW563" s="547" t="s">
        <v>95</v>
      </c>
      <c r="AX563" s="547" t="s">
        <v>96</v>
      </c>
      <c r="AY563" s="548" t="s">
        <v>671</v>
      </c>
      <c r="AZ563" s="547">
        <v>16</v>
      </c>
      <c r="BA563" s="549" t="s">
        <v>158</v>
      </c>
      <c r="BB563" s="543" t="s">
        <v>235</v>
      </c>
      <c r="BC563" s="550">
        <f>'Report 2'!$AC113</f>
        <v>0</v>
      </c>
      <c r="BD563" s="550">
        <f>'Report 2'!$AD113</f>
        <v>0</v>
      </c>
      <c r="BE563" s="550">
        <f>'Report 2'!$AE113</f>
        <v>0</v>
      </c>
      <c r="BF563" s="550">
        <f>'Report 2'!$AF113</f>
        <v>0</v>
      </c>
      <c r="BG563" s="550">
        <f>'Report 2'!$AG113</f>
        <v>0</v>
      </c>
      <c r="BH563" s="550">
        <f>'Report 2'!$AH113</f>
        <v>0</v>
      </c>
      <c r="BI563" s="550">
        <f>'Report 2'!$AI113</f>
        <v>0</v>
      </c>
      <c r="CC563" s="542" t="s">
        <v>669</v>
      </c>
      <c r="CD563" s="1014" t="s">
        <v>672</v>
      </c>
      <c r="CE563" s="1014" t="str">
        <f>'Information Input'!$M$14</f>
        <v xml:space="preserve">      -      </v>
      </c>
      <c r="CF563" s="551" t="s">
        <v>136</v>
      </c>
      <c r="CG563" s="552">
        <f t="shared" si="108"/>
        <v>43556</v>
      </c>
      <c r="CH563" s="552">
        <f t="shared" si="109"/>
        <v>43646</v>
      </c>
      <c r="CI563" s="552">
        <f>'Information Input'!$H$35</f>
        <v>43555</v>
      </c>
      <c r="CJ563" s="551" t="str">
        <f>'Information Input'!$J$22</f>
        <v>Quarterly</v>
      </c>
      <c r="CK563" s="552">
        <f>'Information Input'!$H$30</f>
        <v>43555</v>
      </c>
      <c r="CL563" s="551">
        <f>'Information Input'!$J$18</f>
        <v>2019</v>
      </c>
      <c r="CM563" s="1018" t="s">
        <v>94</v>
      </c>
      <c r="CN563" s="1014" t="s">
        <v>95</v>
      </c>
      <c r="CO563" s="542" t="s">
        <v>96</v>
      </c>
      <c r="CP563" s="542" t="s">
        <v>671</v>
      </c>
      <c r="CQ563" s="551">
        <v>42</v>
      </c>
      <c r="CR563" s="542" t="s">
        <v>184</v>
      </c>
      <c r="CS563" s="542" t="s">
        <v>233</v>
      </c>
      <c r="CT563" s="1015">
        <f>'Report 1'!$N$18</f>
        <v>0</v>
      </c>
      <c r="CU563" s="1016">
        <f>SUMIF('Report 4A'!$G$16:$G$95,$CQ563,'Report 4A'!$V$16:$V$95)</f>
        <v>0</v>
      </c>
      <c r="CV563" s="1017">
        <f t="shared" ref="CV563:CV564" si="119">IF(CT563&lt;&gt;0,CU563/CT563,0)</f>
        <v>0</v>
      </c>
      <c r="CX563" s="546" t="s">
        <v>669</v>
      </c>
      <c r="CY563" s="537" t="s">
        <v>304</v>
      </c>
      <c r="CZ563" s="537" t="str">
        <f>'Information Input'!$M$14</f>
        <v xml:space="preserve">      -      </v>
      </c>
      <c r="DA563" s="538">
        <f>'Information Input'!$H$35</f>
        <v>43555</v>
      </c>
      <c r="DB563" s="537" t="str">
        <f>'Information Input'!$J$22</f>
        <v>Quarterly</v>
      </c>
      <c r="DC563" s="552">
        <f>'Information Input'!$H$30</f>
        <v>43555</v>
      </c>
      <c r="DD563" s="553" t="str">
        <f t="shared" si="118"/>
        <v>201804</v>
      </c>
      <c r="DE563" s="541" t="s">
        <v>91</v>
      </c>
      <c r="DF563" s="541" t="s">
        <v>685</v>
      </c>
      <c r="DG563" s="544">
        <f>'Report 5K'!$N$55</f>
        <v>0</v>
      </c>
      <c r="DH563" s="550">
        <f>'Report 5K'!$N$56</f>
        <v>0</v>
      </c>
      <c r="DI563" s="544">
        <f>'Report 5K'!$N$57</f>
        <v>0</v>
      </c>
      <c r="DJ563" s="544">
        <f>'Report 5K'!$N$58</f>
        <v>0</v>
      </c>
      <c r="DK563" s="544">
        <f>'Report 5K'!$N$59</f>
        <v>0</v>
      </c>
      <c r="DL563" s="544">
        <f>'Report 5K'!$N$60</f>
        <v>0</v>
      </c>
      <c r="DM563" s="544">
        <f>'Report 5K'!$N$61</f>
        <v>0</v>
      </c>
      <c r="DN563" s="544">
        <f>'Report 5K'!$N$62</f>
        <v>0</v>
      </c>
      <c r="DO563" s="544">
        <f>'Report 5K'!$N$63</f>
        <v>0</v>
      </c>
      <c r="DP563" s="544">
        <f>'Report 5K'!$N$64</f>
        <v>0</v>
      </c>
      <c r="DQ563" s="544">
        <f>'Report 5K'!$N$65</f>
        <v>0</v>
      </c>
    </row>
    <row r="564" spans="2:121">
      <c r="B564" s="535" t="s">
        <v>669</v>
      </c>
      <c r="C564" s="536">
        <v>1</v>
      </c>
      <c r="D564" s="537" t="str">
        <f>'Information Input'!$M$14</f>
        <v xml:space="preserve">      -      </v>
      </c>
      <c r="E564" s="537" t="s">
        <v>135</v>
      </c>
      <c r="F564" s="538">
        <f t="shared" si="113"/>
        <v>43466</v>
      </c>
      <c r="G564" s="538">
        <f t="shared" si="114"/>
        <v>43555</v>
      </c>
      <c r="H564" s="538">
        <f>'Information Input'!$H$35</f>
        <v>43555</v>
      </c>
      <c r="I564" s="537" t="str">
        <f>'Information Input'!$J$22</f>
        <v>Quarterly</v>
      </c>
      <c r="J564" s="538">
        <f>'Information Input'!$H$30</f>
        <v>43555</v>
      </c>
      <c r="K564" s="537">
        <f>'Information Input'!$J$18</f>
        <v>2019</v>
      </c>
      <c r="L564" s="539" t="s">
        <v>91</v>
      </c>
      <c r="M564" s="540" t="s">
        <v>240</v>
      </c>
      <c r="N564" s="541" t="s">
        <v>240</v>
      </c>
      <c r="O564" s="542" t="s">
        <v>674</v>
      </c>
      <c r="P564" s="537">
        <v>57</v>
      </c>
      <c r="Q564" s="541" t="s">
        <v>199</v>
      </c>
      <c r="R564" s="542" t="s">
        <v>239</v>
      </c>
      <c r="S564" s="543">
        <f>'Report 1'!$AL$18</f>
        <v>0</v>
      </c>
      <c r="T564" s="544">
        <f>'Report 1'!$AL$77</f>
        <v>0</v>
      </c>
      <c r="U564" s="545">
        <f>'Report 1'!$AL$163</f>
        <v>0</v>
      </c>
      <c r="AL564" s="546" t="s">
        <v>669</v>
      </c>
      <c r="AM564" s="547">
        <v>2</v>
      </c>
      <c r="AN564" s="547" t="str">
        <f>'Information Input'!$M$14</f>
        <v xml:space="preserve">      -      </v>
      </c>
      <c r="AO564" s="547" t="s">
        <v>138</v>
      </c>
      <c r="AP564" s="538">
        <f t="shared" si="116"/>
        <v>43739</v>
      </c>
      <c r="AQ564" s="538">
        <f t="shared" si="117"/>
        <v>43830</v>
      </c>
      <c r="AR564" s="538">
        <f>'Information Input'!$H$35</f>
        <v>43555</v>
      </c>
      <c r="AS564" s="547" t="str">
        <f>'Information Input'!$J$22</f>
        <v>Quarterly</v>
      </c>
      <c r="AT564" s="538">
        <f>'Information Input'!$H$30</f>
        <v>43555</v>
      </c>
      <c r="AU564" s="547">
        <f>'Information Input'!$J$18</f>
        <v>2019</v>
      </c>
      <c r="AV564" s="547" t="s">
        <v>94</v>
      </c>
      <c r="AW564" s="547" t="s">
        <v>95</v>
      </c>
      <c r="AX564" s="547" t="s">
        <v>96</v>
      </c>
      <c r="AY564" s="548" t="s">
        <v>671</v>
      </c>
      <c r="AZ564" s="547">
        <v>17</v>
      </c>
      <c r="BA564" s="549" t="s">
        <v>159</v>
      </c>
      <c r="BB564" s="543" t="s">
        <v>235</v>
      </c>
      <c r="BC564" s="550">
        <f>'Report 2'!$AC114</f>
        <v>0</v>
      </c>
      <c r="BD564" s="550">
        <f>'Report 2'!$AD114</f>
        <v>0</v>
      </c>
      <c r="BE564" s="550">
        <f>'Report 2'!$AE114</f>
        <v>0</v>
      </c>
      <c r="BF564" s="550">
        <f>'Report 2'!$AF114</f>
        <v>0</v>
      </c>
      <c r="BG564" s="550">
        <f>'Report 2'!$AG114</f>
        <v>0</v>
      </c>
      <c r="BH564" s="550">
        <f>'Report 2'!$AH114</f>
        <v>0</v>
      </c>
      <c r="BI564" s="550">
        <f>'Report 2'!$AI114</f>
        <v>0</v>
      </c>
      <c r="CC564" s="542" t="s">
        <v>669</v>
      </c>
      <c r="CD564" s="1014" t="s">
        <v>672</v>
      </c>
      <c r="CE564" s="1014" t="str">
        <f>'Information Input'!$M$14</f>
        <v xml:space="preserve">      -      </v>
      </c>
      <c r="CF564" s="551" t="s">
        <v>136</v>
      </c>
      <c r="CG564" s="552">
        <f t="shared" si="108"/>
        <v>43556</v>
      </c>
      <c r="CH564" s="552">
        <f t="shared" si="109"/>
        <v>43646</v>
      </c>
      <c r="CI564" s="552">
        <f>'Information Input'!$H$35</f>
        <v>43555</v>
      </c>
      <c r="CJ564" s="551" t="str">
        <f>'Information Input'!$J$22</f>
        <v>Quarterly</v>
      </c>
      <c r="CK564" s="552">
        <f>'Information Input'!$H$30</f>
        <v>43555</v>
      </c>
      <c r="CL564" s="551">
        <f>'Information Input'!$J$18</f>
        <v>2019</v>
      </c>
      <c r="CM564" s="1018" t="s">
        <v>94</v>
      </c>
      <c r="CN564" s="1014" t="s">
        <v>95</v>
      </c>
      <c r="CO564" s="542" t="s">
        <v>96</v>
      </c>
      <c r="CP564" s="542" t="s">
        <v>671</v>
      </c>
      <c r="CQ564" s="551">
        <v>43</v>
      </c>
      <c r="CR564" s="542" t="s">
        <v>185</v>
      </c>
      <c r="CS564" s="542" t="s">
        <v>233</v>
      </c>
      <c r="CT564" s="1015">
        <f>'Report 1'!$N$18</f>
        <v>0</v>
      </c>
      <c r="CU564" s="1016">
        <f>SUMIF('Report 4A'!$G$16:$G$95,$CQ564,'Report 4A'!$V$16:$V$95)</f>
        <v>0</v>
      </c>
      <c r="CV564" s="1017">
        <f t="shared" si="119"/>
        <v>0</v>
      </c>
      <c r="CX564" s="546" t="s">
        <v>669</v>
      </c>
      <c r="CY564" s="537" t="s">
        <v>304</v>
      </c>
      <c r="CZ564" s="537" t="str">
        <f>'Information Input'!$M$14</f>
        <v xml:space="preserve">      -      </v>
      </c>
      <c r="DA564" s="538">
        <f>'Information Input'!$H$35</f>
        <v>43555</v>
      </c>
      <c r="DB564" s="537" t="str">
        <f>'Information Input'!$J$22</f>
        <v>Quarterly</v>
      </c>
      <c r="DC564" s="552">
        <f>'Information Input'!$H$30</f>
        <v>43555</v>
      </c>
      <c r="DD564" s="553" t="str">
        <f t="shared" si="118"/>
        <v>201803</v>
      </c>
      <c r="DE564" s="541" t="s">
        <v>91</v>
      </c>
      <c r="DF564" s="541" t="s">
        <v>685</v>
      </c>
      <c r="DG564" s="544">
        <f>'Report 5K'!$O$55</f>
        <v>0</v>
      </c>
      <c r="DH564" s="550">
        <f>'Report 5K'!$O$56</f>
        <v>0</v>
      </c>
      <c r="DI564" s="544">
        <f>'Report 5K'!$O$57</f>
        <v>0</v>
      </c>
      <c r="DJ564" s="544">
        <f>'Report 5K'!$O$58</f>
        <v>0</v>
      </c>
      <c r="DK564" s="544">
        <f>'Report 5K'!$O$59</f>
        <v>0</v>
      </c>
      <c r="DL564" s="544">
        <f>'Report 5K'!$O$60</f>
        <v>0</v>
      </c>
      <c r="DM564" s="544">
        <f>'Report 5K'!$O$61</f>
        <v>0</v>
      </c>
      <c r="DN564" s="544">
        <f>'Report 5K'!$O$62</f>
        <v>0</v>
      </c>
      <c r="DO564" s="544">
        <f>'Report 5K'!$O$63</f>
        <v>0</v>
      </c>
      <c r="DP564" s="544">
        <f>'Report 5K'!$O$64</f>
        <v>0</v>
      </c>
      <c r="DQ564" s="544">
        <f>'Report 5K'!$O$65</f>
        <v>0</v>
      </c>
    </row>
    <row r="565" spans="2:121">
      <c r="B565" s="535" t="s">
        <v>669</v>
      </c>
      <c r="C565" s="536">
        <v>1</v>
      </c>
      <c r="D565" s="537" t="str">
        <f>'Information Input'!$M$14</f>
        <v xml:space="preserve">      -      </v>
      </c>
      <c r="E565" s="537" t="s">
        <v>135</v>
      </c>
      <c r="F565" s="538">
        <f t="shared" si="113"/>
        <v>43466</v>
      </c>
      <c r="G565" s="538">
        <f t="shared" si="114"/>
        <v>43555</v>
      </c>
      <c r="H565" s="538">
        <f>'Information Input'!$H$35</f>
        <v>43555</v>
      </c>
      <c r="I565" s="537" t="str">
        <f>'Information Input'!$J$22</f>
        <v>Quarterly</v>
      </c>
      <c r="J565" s="538">
        <f>'Information Input'!$H$30</f>
        <v>43555</v>
      </c>
      <c r="K565" s="537">
        <f>'Information Input'!$J$18</f>
        <v>2019</v>
      </c>
      <c r="L565" s="539" t="s">
        <v>91</v>
      </c>
      <c r="M565" s="540" t="s">
        <v>240</v>
      </c>
      <c r="N565" s="541" t="s">
        <v>240</v>
      </c>
      <c r="O565" s="542" t="s">
        <v>678</v>
      </c>
      <c r="P565" s="537">
        <v>58</v>
      </c>
      <c r="Q565" s="541" t="s">
        <v>201</v>
      </c>
      <c r="R565" s="542" t="s">
        <v>239</v>
      </c>
      <c r="S565" s="543">
        <f>'Report 1'!$AL$18</f>
        <v>0</v>
      </c>
      <c r="T565" s="544">
        <f>'Report 1'!$AL$79</f>
        <v>0</v>
      </c>
      <c r="U565" s="545">
        <f>'Report 1'!$AL$165</f>
        <v>0</v>
      </c>
      <c r="AL565" s="546" t="s">
        <v>669</v>
      </c>
      <c r="AM565" s="547">
        <v>2</v>
      </c>
      <c r="AN565" s="547" t="str">
        <f>'Information Input'!$M$14</f>
        <v xml:space="preserve">      -      </v>
      </c>
      <c r="AO565" s="547" t="s">
        <v>138</v>
      </c>
      <c r="AP565" s="538">
        <f t="shared" si="116"/>
        <v>43739</v>
      </c>
      <c r="AQ565" s="538">
        <f t="shared" si="117"/>
        <v>43830</v>
      </c>
      <c r="AR565" s="538">
        <f>'Information Input'!$H$35</f>
        <v>43555</v>
      </c>
      <c r="AS565" s="547" t="str">
        <f>'Information Input'!$J$22</f>
        <v>Quarterly</v>
      </c>
      <c r="AT565" s="538">
        <f>'Information Input'!$H$30</f>
        <v>43555</v>
      </c>
      <c r="AU565" s="547">
        <f>'Information Input'!$J$18</f>
        <v>2019</v>
      </c>
      <c r="AV565" s="547" t="s">
        <v>94</v>
      </c>
      <c r="AW565" s="547" t="s">
        <v>95</v>
      </c>
      <c r="AX565" s="547" t="s">
        <v>96</v>
      </c>
      <c r="AY565" s="548" t="s">
        <v>671</v>
      </c>
      <c r="AZ565" s="547">
        <v>18</v>
      </c>
      <c r="BA565" s="549" t="s">
        <v>160</v>
      </c>
      <c r="BB565" s="543" t="s">
        <v>235</v>
      </c>
      <c r="BC565" s="550">
        <f>'Report 2'!$AC115</f>
        <v>0</v>
      </c>
      <c r="BD565" s="550">
        <f>'Report 2'!$AD115</f>
        <v>0</v>
      </c>
      <c r="BE565" s="550">
        <f>'Report 2'!$AE115</f>
        <v>0</v>
      </c>
      <c r="BF565" s="550">
        <f>'Report 2'!$AF115</f>
        <v>0</v>
      </c>
      <c r="BG565" s="550">
        <f>'Report 2'!$AG115</f>
        <v>0</v>
      </c>
      <c r="BH565" s="550">
        <f>'Report 2'!$AH115</f>
        <v>0</v>
      </c>
      <c r="BI565" s="550">
        <f>'Report 2'!$AI115</f>
        <v>0</v>
      </c>
      <c r="CC565" s="542" t="s">
        <v>669</v>
      </c>
      <c r="CD565" s="1014" t="s">
        <v>672</v>
      </c>
      <c r="CE565" s="1014" t="str">
        <f>'Information Input'!$M$14</f>
        <v xml:space="preserve">      -      </v>
      </c>
      <c r="CF565" s="551" t="s">
        <v>136</v>
      </c>
      <c r="CG565" s="552">
        <f t="shared" si="108"/>
        <v>43556</v>
      </c>
      <c r="CH565" s="552">
        <f t="shared" si="109"/>
        <v>43646</v>
      </c>
      <c r="CI565" s="552">
        <f>'Information Input'!$H$35</f>
        <v>43555</v>
      </c>
      <c r="CJ565" s="551" t="str">
        <f>'Information Input'!$J$22</f>
        <v>Quarterly</v>
      </c>
      <c r="CK565" s="552">
        <f>'Information Input'!$H$30</f>
        <v>43555</v>
      </c>
      <c r="CL565" s="551">
        <f>'Information Input'!$J$18</f>
        <v>2019</v>
      </c>
      <c r="CM565" s="551" t="s">
        <v>94</v>
      </c>
      <c r="CN565" s="1014" t="s">
        <v>95</v>
      </c>
      <c r="CO565" s="542" t="s">
        <v>96</v>
      </c>
      <c r="CP565" s="542" t="s">
        <v>675</v>
      </c>
      <c r="CQ565" s="551">
        <v>45</v>
      </c>
      <c r="CR565" s="542" t="s">
        <v>187</v>
      </c>
      <c r="CS565" s="542" t="s">
        <v>239</v>
      </c>
      <c r="CT565" s="1015">
        <f>'Report 1'!$N$18</f>
        <v>0</v>
      </c>
      <c r="CU565" s="1016">
        <f>SUMIF('Report 4A'!$G$16:$G$95,$CQ565,'Report 4A'!$V$16:$V$95)</f>
        <v>0</v>
      </c>
      <c r="CV565" s="1017">
        <f t="shared" si="115"/>
        <v>0</v>
      </c>
      <c r="CX565" s="546" t="s">
        <v>669</v>
      </c>
      <c r="CY565" s="537" t="s">
        <v>304</v>
      </c>
      <c r="CZ565" s="537" t="str">
        <f>'Information Input'!$M$14</f>
        <v xml:space="preserve">      -      </v>
      </c>
      <c r="DA565" s="538">
        <f>'Information Input'!$H$35</f>
        <v>43555</v>
      </c>
      <c r="DB565" s="537" t="str">
        <f>'Information Input'!$J$22</f>
        <v>Quarterly</v>
      </c>
      <c r="DC565" s="552">
        <f>'Information Input'!$H$30</f>
        <v>43555</v>
      </c>
      <c r="DD565" s="553" t="str">
        <f t="shared" si="118"/>
        <v>201802</v>
      </c>
      <c r="DE565" s="541" t="s">
        <v>91</v>
      </c>
      <c r="DF565" s="541" t="s">
        <v>685</v>
      </c>
      <c r="DG565" s="544">
        <f>'Report 5K'!$P$55</f>
        <v>0</v>
      </c>
      <c r="DH565" s="550">
        <f>'Report 5K'!$P$56</f>
        <v>0</v>
      </c>
      <c r="DI565" s="544">
        <f>'Report 5K'!$P$57</f>
        <v>0</v>
      </c>
      <c r="DJ565" s="544">
        <f>'Report 5K'!$P$58</f>
        <v>0</v>
      </c>
      <c r="DK565" s="544">
        <f>'Report 5K'!$P$59</f>
        <v>0</v>
      </c>
      <c r="DL565" s="544">
        <f>'Report 5K'!$P$60</f>
        <v>0</v>
      </c>
      <c r="DM565" s="544">
        <f>'Report 5K'!$P$61</f>
        <v>0</v>
      </c>
      <c r="DN565" s="544">
        <f>'Report 5K'!$P$62</f>
        <v>0</v>
      </c>
      <c r="DO565" s="544">
        <f>'Report 5K'!$P$63</f>
        <v>0</v>
      </c>
      <c r="DP565" s="544">
        <f>'Report 5K'!$P$64</f>
        <v>0</v>
      </c>
      <c r="DQ565" s="544">
        <f>'Report 5K'!$P$65</f>
        <v>0</v>
      </c>
    </row>
    <row r="566" spans="2:121">
      <c r="B566" s="535" t="s">
        <v>669</v>
      </c>
      <c r="C566" s="536">
        <v>1</v>
      </c>
      <c r="D566" s="537" t="str">
        <f>'Information Input'!$M$14</f>
        <v xml:space="preserve">      -      </v>
      </c>
      <c r="E566" s="537" t="s">
        <v>135</v>
      </c>
      <c r="F566" s="538">
        <f t="shared" si="113"/>
        <v>43466</v>
      </c>
      <c r="G566" s="538">
        <f t="shared" si="114"/>
        <v>43555</v>
      </c>
      <c r="H566" s="538">
        <f>'Information Input'!$H$35</f>
        <v>43555</v>
      </c>
      <c r="I566" s="537" t="str">
        <f>'Information Input'!$J$22</f>
        <v>Quarterly</v>
      </c>
      <c r="J566" s="538">
        <f>'Information Input'!$H$30</f>
        <v>43555</v>
      </c>
      <c r="K566" s="537">
        <f>'Information Input'!$J$18</f>
        <v>2019</v>
      </c>
      <c r="L566" s="539" t="s">
        <v>91</v>
      </c>
      <c r="M566" s="540" t="s">
        <v>240</v>
      </c>
      <c r="N566" s="541" t="s">
        <v>240</v>
      </c>
      <c r="O566" s="542" t="s">
        <v>678</v>
      </c>
      <c r="P566" s="537">
        <v>59</v>
      </c>
      <c r="Q566" s="541" t="s">
        <v>202</v>
      </c>
      <c r="R566" s="542" t="s">
        <v>239</v>
      </c>
      <c r="S566" s="543">
        <f>'Report 1'!$AL$18</f>
        <v>0</v>
      </c>
      <c r="T566" s="544">
        <f>'Report 1'!$AL$80</f>
        <v>0</v>
      </c>
      <c r="U566" s="545">
        <f>'Report 1'!$AL$166</f>
        <v>0</v>
      </c>
      <c r="AL566" s="546" t="s">
        <v>669</v>
      </c>
      <c r="AM566" s="547">
        <v>2</v>
      </c>
      <c r="AN566" s="547" t="str">
        <f>'Information Input'!$M$14</f>
        <v xml:space="preserve">      -      </v>
      </c>
      <c r="AO566" s="547" t="s">
        <v>138</v>
      </c>
      <c r="AP566" s="538">
        <f t="shared" si="116"/>
        <v>43739</v>
      </c>
      <c r="AQ566" s="538">
        <f t="shared" si="117"/>
        <v>43830</v>
      </c>
      <c r="AR566" s="538">
        <f>'Information Input'!$H$35</f>
        <v>43555</v>
      </c>
      <c r="AS566" s="547" t="str">
        <f>'Information Input'!$J$22</f>
        <v>Quarterly</v>
      </c>
      <c r="AT566" s="538">
        <f>'Information Input'!$H$30</f>
        <v>43555</v>
      </c>
      <c r="AU566" s="547">
        <f>'Information Input'!$J$18</f>
        <v>2019</v>
      </c>
      <c r="AV566" s="547" t="s">
        <v>94</v>
      </c>
      <c r="AW566" s="547" t="s">
        <v>95</v>
      </c>
      <c r="AX566" s="547" t="s">
        <v>96</v>
      </c>
      <c r="AY566" s="548" t="s">
        <v>671</v>
      </c>
      <c r="AZ566" s="547">
        <v>19</v>
      </c>
      <c r="BA566" s="549" t="s">
        <v>161</v>
      </c>
      <c r="BB566" s="543" t="s">
        <v>235</v>
      </c>
      <c r="BC566" s="550">
        <f>'Report 2'!$AC116</f>
        <v>0</v>
      </c>
      <c r="BD566" s="550">
        <f>'Report 2'!$AD116</f>
        <v>0</v>
      </c>
      <c r="BE566" s="550">
        <f>'Report 2'!$AE116</f>
        <v>0</v>
      </c>
      <c r="BF566" s="550">
        <f>'Report 2'!$AF116</f>
        <v>0</v>
      </c>
      <c r="BG566" s="550">
        <f>'Report 2'!$AG116</f>
        <v>0</v>
      </c>
      <c r="BH566" s="550">
        <f>'Report 2'!$AH116</f>
        <v>0</v>
      </c>
      <c r="BI566" s="550">
        <f>'Report 2'!$AI116</f>
        <v>0</v>
      </c>
      <c r="CC566" s="542" t="s">
        <v>669</v>
      </c>
      <c r="CD566" s="1014" t="s">
        <v>672</v>
      </c>
      <c r="CE566" s="1014" t="str">
        <f>'Information Input'!$M$14</f>
        <v xml:space="preserve">      -      </v>
      </c>
      <c r="CF566" s="551" t="s">
        <v>136</v>
      </c>
      <c r="CG566" s="552">
        <f t="shared" si="108"/>
        <v>43556</v>
      </c>
      <c r="CH566" s="552">
        <f t="shared" si="109"/>
        <v>43646</v>
      </c>
      <c r="CI566" s="552">
        <f>'Information Input'!$H$35</f>
        <v>43555</v>
      </c>
      <c r="CJ566" s="551" t="str">
        <f>'Information Input'!$J$22</f>
        <v>Quarterly</v>
      </c>
      <c r="CK566" s="552">
        <f>'Information Input'!$H$30</f>
        <v>43555</v>
      </c>
      <c r="CL566" s="551">
        <f>'Information Input'!$J$18</f>
        <v>2019</v>
      </c>
      <c r="CM566" s="551" t="s">
        <v>94</v>
      </c>
      <c r="CN566" s="1014" t="s">
        <v>95</v>
      </c>
      <c r="CO566" s="542" t="s">
        <v>96</v>
      </c>
      <c r="CP566" s="542" t="s">
        <v>675</v>
      </c>
      <c r="CQ566" s="551">
        <v>46</v>
      </c>
      <c r="CR566" s="542" t="s">
        <v>188</v>
      </c>
      <c r="CS566" s="542" t="s">
        <v>239</v>
      </c>
      <c r="CT566" s="1015">
        <f>'Report 1'!$N$18</f>
        <v>0</v>
      </c>
      <c r="CU566" s="1016">
        <f>SUMIF('Report 4A'!$G$16:$G$95,$CQ566,'Report 4A'!$V$16:$V$95)</f>
        <v>0</v>
      </c>
      <c r="CV566" s="1017">
        <f t="shared" si="115"/>
        <v>0</v>
      </c>
      <c r="CX566" s="546" t="s">
        <v>669</v>
      </c>
      <c r="CY566" s="537" t="s">
        <v>304</v>
      </c>
      <c r="CZ566" s="537" t="str">
        <f>'Information Input'!$M$14</f>
        <v xml:space="preserve">      -      </v>
      </c>
      <c r="DA566" s="538">
        <f>'Information Input'!$H$35</f>
        <v>43555</v>
      </c>
      <c r="DB566" s="537" t="str">
        <f>'Information Input'!$J$22</f>
        <v>Quarterly</v>
      </c>
      <c r="DC566" s="552">
        <f>'Information Input'!$H$30</f>
        <v>43555</v>
      </c>
      <c r="DD566" s="553" t="str">
        <f t="shared" si="118"/>
        <v>201801</v>
      </c>
      <c r="DE566" s="541" t="s">
        <v>91</v>
      </c>
      <c r="DF566" s="541" t="s">
        <v>685</v>
      </c>
      <c r="DG566" s="544">
        <f>'Report 5K'!$Q$55</f>
        <v>0</v>
      </c>
      <c r="DH566" s="550">
        <f>'Report 5K'!$Q$56</f>
        <v>0</v>
      </c>
      <c r="DI566" s="544">
        <f>'Report 5K'!$Q$57</f>
        <v>0</v>
      </c>
      <c r="DJ566" s="544">
        <f>'Report 5K'!$Q$58</f>
        <v>0</v>
      </c>
      <c r="DK566" s="544">
        <f>'Report 5K'!$Q$59</f>
        <v>0</v>
      </c>
      <c r="DL566" s="544">
        <f>'Report 5K'!$Q$60</f>
        <v>0</v>
      </c>
      <c r="DM566" s="544">
        <f>'Report 5K'!$Q$61</f>
        <v>0</v>
      </c>
      <c r="DN566" s="544">
        <f>'Report 5K'!$Q$62</f>
        <v>0</v>
      </c>
      <c r="DO566" s="544">
        <f>'Report 5K'!$Q$63</f>
        <v>0</v>
      </c>
      <c r="DP566" s="544">
        <f>'Report 5K'!$Q$64</f>
        <v>0</v>
      </c>
      <c r="DQ566" s="544">
        <f>'Report 5K'!$Q$65</f>
        <v>0</v>
      </c>
    </row>
    <row r="567" spans="2:121">
      <c r="B567" s="535" t="s">
        <v>669</v>
      </c>
      <c r="C567" s="536">
        <v>1</v>
      </c>
      <c r="D567" s="537" t="str">
        <f>'Information Input'!$M$14</f>
        <v xml:space="preserve">      -      </v>
      </c>
      <c r="E567" s="537" t="s">
        <v>135</v>
      </c>
      <c r="F567" s="538">
        <f t="shared" si="113"/>
        <v>43466</v>
      </c>
      <c r="G567" s="538">
        <f t="shared" si="114"/>
        <v>43555</v>
      </c>
      <c r="H567" s="538">
        <f>'Information Input'!$H$35</f>
        <v>43555</v>
      </c>
      <c r="I567" s="537" t="str">
        <f>'Information Input'!$J$22</f>
        <v>Quarterly</v>
      </c>
      <c r="J567" s="538">
        <f>'Information Input'!$H$30</f>
        <v>43555</v>
      </c>
      <c r="K567" s="537">
        <f>'Information Input'!$J$18</f>
        <v>2019</v>
      </c>
      <c r="L567" s="539" t="s">
        <v>91</v>
      </c>
      <c r="M567" s="540" t="s">
        <v>240</v>
      </c>
      <c r="N567" s="541" t="s">
        <v>240</v>
      </c>
      <c r="O567" s="542" t="s">
        <v>678</v>
      </c>
      <c r="P567" s="537">
        <v>60</v>
      </c>
      <c r="Q567" s="541" t="s">
        <v>203</v>
      </c>
      <c r="R567" s="541" t="s">
        <v>239</v>
      </c>
      <c r="S567" s="543">
        <f>'Report 1'!$AL$18</f>
        <v>0</v>
      </c>
      <c r="T567" s="544">
        <f>'Report 1'!$AL$81</f>
        <v>0</v>
      </c>
      <c r="U567" s="545">
        <f>'Report 1'!$AL$167</f>
        <v>0</v>
      </c>
      <c r="AL567" s="546" t="s">
        <v>669</v>
      </c>
      <c r="AM567" s="547">
        <v>2</v>
      </c>
      <c r="AN567" s="547" t="str">
        <f>'Information Input'!$M$14</f>
        <v xml:space="preserve">      -      </v>
      </c>
      <c r="AO567" s="547" t="s">
        <v>138</v>
      </c>
      <c r="AP567" s="538">
        <f t="shared" si="116"/>
        <v>43739</v>
      </c>
      <c r="AQ567" s="538">
        <f t="shared" si="117"/>
        <v>43830</v>
      </c>
      <c r="AR567" s="538">
        <f>'Information Input'!$H$35</f>
        <v>43555</v>
      </c>
      <c r="AS567" s="547" t="str">
        <f>'Information Input'!$J$22</f>
        <v>Quarterly</v>
      </c>
      <c r="AT567" s="538">
        <f>'Information Input'!$H$30</f>
        <v>43555</v>
      </c>
      <c r="AU567" s="547">
        <f>'Information Input'!$J$18</f>
        <v>2019</v>
      </c>
      <c r="AV567" s="547" t="s">
        <v>94</v>
      </c>
      <c r="AW567" s="547" t="s">
        <v>95</v>
      </c>
      <c r="AX567" s="547" t="s">
        <v>96</v>
      </c>
      <c r="AY567" s="548" t="s">
        <v>671</v>
      </c>
      <c r="AZ567" s="547">
        <v>20</v>
      </c>
      <c r="BA567" s="549" t="s">
        <v>162</v>
      </c>
      <c r="BB567" s="543" t="s">
        <v>235</v>
      </c>
      <c r="BC567" s="550">
        <f>'Report 2'!$AC117</f>
        <v>0</v>
      </c>
      <c r="BD567" s="550">
        <f>'Report 2'!$AD117</f>
        <v>0</v>
      </c>
      <c r="BE567" s="550">
        <f>'Report 2'!$AE117</f>
        <v>0</v>
      </c>
      <c r="BF567" s="550">
        <f>'Report 2'!$AF117</f>
        <v>0</v>
      </c>
      <c r="BG567" s="550">
        <f>'Report 2'!$AG117</f>
        <v>0</v>
      </c>
      <c r="BH567" s="550">
        <f>'Report 2'!$AH117</f>
        <v>0</v>
      </c>
      <c r="BI567" s="550">
        <f>'Report 2'!$AI117</f>
        <v>0</v>
      </c>
      <c r="CC567" s="542" t="s">
        <v>669</v>
      </c>
      <c r="CD567" s="1014" t="s">
        <v>672</v>
      </c>
      <c r="CE567" s="1014" t="str">
        <f>'Information Input'!$M$14</f>
        <v xml:space="preserve">      -      </v>
      </c>
      <c r="CF567" s="551" t="s">
        <v>136</v>
      </c>
      <c r="CG567" s="552">
        <f t="shared" si="108"/>
        <v>43556</v>
      </c>
      <c r="CH567" s="552">
        <f t="shared" si="109"/>
        <v>43646</v>
      </c>
      <c r="CI567" s="552">
        <f>'Information Input'!$H$35</f>
        <v>43555</v>
      </c>
      <c r="CJ567" s="551" t="str">
        <f>'Information Input'!$J$22</f>
        <v>Quarterly</v>
      </c>
      <c r="CK567" s="552">
        <f>'Information Input'!$H$30</f>
        <v>43555</v>
      </c>
      <c r="CL567" s="551">
        <f>'Information Input'!$J$18</f>
        <v>2019</v>
      </c>
      <c r="CM567" s="551" t="s">
        <v>94</v>
      </c>
      <c r="CN567" s="1014" t="s">
        <v>95</v>
      </c>
      <c r="CO567" s="542" t="s">
        <v>96</v>
      </c>
      <c r="CP567" s="542" t="s">
        <v>675</v>
      </c>
      <c r="CQ567" s="551">
        <v>47</v>
      </c>
      <c r="CR567" s="542" t="s">
        <v>189</v>
      </c>
      <c r="CS567" s="542" t="s">
        <v>239</v>
      </c>
      <c r="CT567" s="1015">
        <f>'Report 1'!$N$18</f>
        <v>0</v>
      </c>
      <c r="CU567" s="1016">
        <f>SUMIF('Report 4A'!$G$16:$G$95,$CQ567,'Report 4A'!$V$16:$V$95)</f>
        <v>0</v>
      </c>
      <c r="CV567" s="1017">
        <f t="shared" si="115"/>
        <v>0</v>
      </c>
      <c r="CX567" s="546" t="s">
        <v>669</v>
      </c>
      <c r="CY567" s="537" t="s">
        <v>304</v>
      </c>
      <c r="CZ567" s="537" t="str">
        <f>'Information Input'!$M$14</f>
        <v xml:space="preserve">      -      </v>
      </c>
      <c r="DA567" s="552">
        <f>'Information Input'!$H$35</f>
        <v>43555</v>
      </c>
      <c r="DB567" s="537" t="str">
        <f>'Information Input'!$J$22</f>
        <v>Quarterly</v>
      </c>
      <c r="DC567" s="552">
        <f>'Information Input'!$H$30</f>
        <v>43555</v>
      </c>
      <c r="DD567" s="553" t="str">
        <f t="shared" si="118"/>
        <v>201712</v>
      </c>
      <c r="DE567" s="541" t="s">
        <v>91</v>
      </c>
      <c r="DF567" s="541" t="s">
        <v>685</v>
      </c>
      <c r="DG567" s="544">
        <f>'Report 5K'!$R$55</f>
        <v>0</v>
      </c>
      <c r="DH567" s="550">
        <f>'Report 5K'!$R$56</f>
        <v>0</v>
      </c>
      <c r="DI567" s="544">
        <f>'Report 5K'!$R$57</f>
        <v>0</v>
      </c>
      <c r="DJ567" s="544">
        <f>'Report 5K'!$R$58</f>
        <v>0</v>
      </c>
      <c r="DK567" s="544">
        <f>'Report 5K'!$R$59</f>
        <v>0</v>
      </c>
      <c r="DL567" s="544">
        <f>'Report 5K'!$R$60</f>
        <v>0</v>
      </c>
      <c r="DM567" s="544">
        <f>'Report 5K'!$R$61</f>
        <v>0</v>
      </c>
      <c r="DN567" s="544">
        <f>'Report 5K'!$R$62</f>
        <v>0</v>
      </c>
      <c r="DO567" s="544">
        <f>'Report 5K'!$R$63</f>
        <v>0</v>
      </c>
      <c r="DP567" s="544">
        <f>'Report 5K'!$R$64</f>
        <v>0</v>
      </c>
      <c r="DQ567" s="544">
        <f>'Report 5K'!$R$65</f>
        <v>0</v>
      </c>
    </row>
    <row r="568" spans="2:121">
      <c r="B568" s="535" t="s">
        <v>669</v>
      </c>
      <c r="C568" s="536">
        <v>1</v>
      </c>
      <c r="D568" s="537" t="str">
        <f>'Information Input'!$M$14</f>
        <v xml:space="preserve">      -      </v>
      </c>
      <c r="E568" s="537" t="s">
        <v>135</v>
      </c>
      <c r="F568" s="538">
        <f t="shared" si="113"/>
        <v>43466</v>
      </c>
      <c r="G568" s="538">
        <f t="shared" si="114"/>
        <v>43555</v>
      </c>
      <c r="H568" s="538">
        <f>'Information Input'!$H$35</f>
        <v>43555</v>
      </c>
      <c r="I568" s="537" t="str">
        <f>'Information Input'!$J$22</f>
        <v>Quarterly</v>
      </c>
      <c r="J568" s="538">
        <f>'Information Input'!$H$30</f>
        <v>43555</v>
      </c>
      <c r="K568" s="537">
        <f>'Information Input'!$J$18</f>
        <v>2019</v>
      </c>
      <c r="L568" s="539" t="s">
        <v>91</v>
      </c>
      <c r="M568" s="540" t="s">
        <v>240</v>
      </c>
      <c r="N568" s="541" t="s">
        <v>240</v>
      </c>
      <c r="O568" s="542" t="s">
        <v>678</v>
      </c>
      <c r="P568" s="537">
        <v>61</v>
      </c>
      <c r="Q568" s="541" t="s">
        <v>204</v>
      </c>
      <c r="R568" s="541" t="s">
        <v>239</v>
      </c>
      <c r="S568" s="543">
        <f>'Report 1'!$AL$18</f>
        <v>0</v>
      </c>
      <c r="T568" s="544">
        <f>'Report 1'!$AL$82</f>
        <v>0</v>
      </c>
      <c r="U568" s="545">
        <f>'Report 1'!$AL$168</f>
        <v>0</v>
      </c>
      <c r="AL568" s="546" t="s">
        <v>669</v>
      </c>
      <c r="AM568" s="547">
        <v>2</v>
      </c>
      <c r="AN568" s="547" t="str">
        <f>'Information Input'!$M$14</f>
        <v xml:space="preserve">      -      </v>
      </c>
      <c r="AO568" s="547" t="s">
        <v>138</v>
      </c>
      <c r="AP568" s="538">
        <f t="shared" si="116"/>
        <v>43739</v>
      </c>
      <c r="AQ568" s="538">
        <f t="shared" si="117"/>
        <v>43830</v>
      </c>
      <c r="AR568" s="538">
        <f>'Information Input'!$H$35</f>
        <v>43555</v>
      </c>
      <c r="AS568" s="547" t="str">
        <f>'Information Input'!$J$22</f>
        <v>Quarterly</v>
      </c>
      <c r="AT568" s="538">
        <f>'Information Input'!$H$30</f>
        <v>43555</v>
      </c>
      <c r="AU568" s="547">
        <f>'Information Input'!$J$18</f>
        <v>2019</v>
      </c>
      <c r="AV568" s="547" t="s">
        <v>94</v>
      </c>
      <c r="AW568" s="547" t="s">
        <v>95</v>
      </c>
      <c r="AX568" s="547" t="s">
        <v>96</v>
      </c>
      <c r="AY568" s="548" t="s">
        <v>671</v>
      </c>
      <c r="AZ568" s="547">
        <v>21</v>
      </c>
      <c r="BA568" s="549" t="s">
        <v>163</v>
      </c>
      <c r="BB568" s="543" t="s">
        <v>235</v>
      </c>
      <c r="BC568" s="550">
        <f>'Report 2'!$AC118</f>
        <v>0</v>
      </c>
      <c r="BD568" s="550">
        <f>'Report 2'!$AD118</f>
        <v>0</v>
      </c>
      <c r="BE568" s="550">
        <f>'Report 2'!$AE118</f>
        <v>0</v>
      </c>
      <c r="BF568" s="550">
        <f>'Report 2'!$AF118</f>
        <v>0</v>
      </c>
      <c r="BG568" s="550">
        <f>'Report 2'!$AG118</f>
        <v>0</v>
      </c>
      <c r="BH568" s="550">
        <f>'Report 2'!$AH118</f>
        <v>0</v>
      </c>
      <c r="BI568" s="550">
        <f>'Report 2'!$AI118</f>
        <v>0</v>
      </c>
      <c r="CC568" s="542" t="s">
        <v>669</v>
      </c>
      <c r="CD568" s="1014" t="s">
        <v>672</v>
      </c>
      <c r="CE568" s="1014" t="str">
        <f>'Information Input'!$M$14</f>
        <v xml:space="preserve">      -      </v>
      </c>
      <c r="CF568" s="551" t="s">
        <v>136</v>
      </c>
      <c r="CG568" s="552">
        <f t="shared" si="108"/>
        <v>43556</v>
      </c>
      <c r="CH568" s="552">
        <f t="shared" si="109"/>
        <v>43646</v>
      </c>
      <c r="CI568" s="552">
        <f>'Information Input'!$H$35</f>
        <v>43555</v>
      </c>
      <c r="CJ568" s="551" t="str">
        <f>'Information Input'!$J$22</f>
        <v>Quarterly</v>
      </c>
      <c r="CK568" s="552">
        <f>'Information Input'!$H$30</f>
        <v>43555</v>
      </c>
      <c r="CL568" s="551">
        <f>'Information Input'!$J$18</f>
        <v>2019</v>
      </c>
      <c r="CM568" s="551" t="s">
        <v>94</v>
      </c>
      <c r="CN568" s="1014" t="s">
        <v>95</v>
      </c>
      <c r="CO568" s="542" t="s">
        <v>96</v>
      </c>
      <c r="CP568" s="542" t="s">
        <v>675</v>
      </c>
      <c r="CQ568" s="551">
        <v>48</v>
      </c>
      <c r="CR568" s="542" t="s">
        <v>190</v>
      </c>
      <c r="CS568" s="542" t="s">
        <v>239</v>
      </c>
      <c r="CT568" s="1015">
        <f>'Report 1'!$N$18</f>
        <v>0</v>
      </c>
      <c r="CU568" s="1016">
        <f>SUMIF('Report 4A'!$G$16:$G$95,$CQ568,'Report 4A'!$V$16:$V$95)</f>
        <v>0</v>
      </c>
      <c r="CV568" s="1017">
        <f t="shared" si="115"/>
        <v>0</v>
      </c>
      <c r="CX568" s="546" t="s">
        <v>669</v>
      </c>
      <c r="CY568" s="537" t="s">
        <v>304</v>
      </c>
      <c r="CZ568" s="537" t="str">
        <f>'Information Input'!$M$14</f>
        <v xml:space="preserve">      -      </v>
      </c>
      <c r="DA568" s="538">
        <f>'Information Input'!$H$35</f>
        <v>43555</v>
      </c>
      <c r="DB568" s="537" t="str">
        <f>'Information Input'!$J$22</f>
        <v>Quarterly</v>
      </c>
      <c r="DC568" s="552">
        <f>'Information Input'!$H$30</f>
        <v>43555</v>
      </c>
      <c r="DD568" s="553" t="str">
        <f t="shared" si="118"/>
        <v>201711</v>
      </c>
      <c r="DE568" s="541" t="s">
        <v>91</v>
      </c>
      <c r="DF568" s="541" t="s">
        <v>685</v>
      </c>
      <c r="DG568" s="544">
        <f>'Report 5K'!$S$55</f>
        <v>0</v>
      </c>
      <c r="DH568" s="550">
        <f>'Report 5K'!$S$56</f>
        <v>0</v>
      </c>
      <c r="DI568" s="544">
        <f>'Report 5K'!$S$57</f>
        <v>0</v>
      </c>
      <c r="DJ568" s="544">
        <f>'Report 5K'!$S$58</f>
        <v>0</v>
      </c>
      <c r="DK568" s="544">
        <f>'Report 5K'!$S$59</f>
        <v>0</v>
      </c>
      <c r="DL568" s="544">
        <f>'Report 5K'!$S$60</f>
        <v>0</v>
      </c>
      <c r="DM568" s="544">
        <f>'Report 5K'!$S$61</f>
        <v>0</v>
      </c>
      <c r="DN568" s="544">
        <f>'Report 5K'!$S$62</f>
        <v>0</v>
      </c>
      <c r="DO568" s="544">
        <f>'Report 5K'!$S$63</f>
        <v>0</v>
      </c>
      <c r="DP568" s="544">
        <f>'Report 5K'!$S$64</f>
        <v>0</v>
      </c>
      <c r="DQ568" s="544">
        <f>'Report 5K'!$S$65</f>
        <v>0</v>
      </c>
    </row>
    <row r="569" spans="2:121">
      <c r="B569" s="535" t="s">
        <v>669</v>
      </c>
      <c r="C569" s="536">
        <v>1</v>
      </c>
      <c r="D569" s="537" t="str">
        <f>'Information Input'!$M$14</f>
        <v xml:space="preserve">      -      </v>
      </c>
      <c r="E569" s="537" t="s">
        <v>135</v>
      </c>
      <c r="F569" s="538">
        <f t="shared" si="113"/>
        <v>43466</v>
      </c>
      <c r="G569" s="538">
        <f t="shared" si="114"/>
        <v>43555</v>
      </c>
      <c r="H569" s="538">
        <f>'Information Input'!$H$35</f>
        <v>43555</v>
      </c>
      <c r="I569" s="537" t="str">
        <f>'Information Input'!$J$22</f>
        <v>Quarterly</v>
      </c>
      <c r="J569" s="538">
        <f>'Information Input'!$H$30</f>
        <v>43555</v>
      </c>
      <c r="K569" s="537">
        <f>'Information Input'!$J$18</f>
        <v>2019</v>
      </c>
      <c r="L569" s="539" t="s">
        <v>91</v>
      </c>
      <c r="M569" s="540" t="s">
        <v>240</v>
      </c>
      <c r="N569" s="541" t="s">
        <v>240</v>
      </c>
      <c r="O569" s="542" t="s">
        <v>678</v>
      </c>
      <c r="P569" s="537">
        <v>62</v>
      </c>
      <c r="Q569" s="541" t="s">
        <v>204</v>
      </c>
      <c r="R569" s="541" t="s">
        <v>239</v>
      </c>
      <c r="S569" s="543">
        <f>'Report 1'!$AL$18</f>
        <v>0</v>
      </c>
      <c r="T569" s="544">
        <f>'Report 1'!$AL$83</f>
        <v>0</v>
      </c>
      <c r="U569" s="545">
        <f>'Report 1'!$AL$169</f>
        <v>0</v>
      </c>
      <c r="AL569" s="546" t="s">
        <v>669</v>
      </c>
      <c r="AM569" s="547">
        <v>2</v>
      </c>
      <c r="AN569" s="547" t="str">
        <f>'Information Input'!$M$14</f>
        <v xml:space="preserve">      -      </v>
      </c>
      <c r="AO569" s="547" t="s">
        <v>138</v>
      </c>
      <c r="AP569" s="538">
        <f t="shared" si="116"/>
        <v>43739</v>
      </c>
      <c r="AQ569" s="538">
        <f t="shared" si="117"/>
        <v>43830</v>
      </c>
      <c r="AR569" s="538">
        <f>'Information Input'!$H$35</f>
        <v>43555</v>
      </c>
      <c r="AS569" s="547" t="str">
        <f>'Information Input'!$J$22</f>
        <v>Quarterly</v>
      </c>
      <c r="AT569" s="538">
        <f>'Information Input'!$H$30</f>
        <v>43555</v>
      </c>
      <c r="AU569" s="547">
        <f>'Information Input'!$J$18</f>
        <v>2019</v>
      </c>
      <c r="AV569" s="547" t="s">
        <v>94</v>
      </c>
      <c r="AW569" s="547" t="s">
        <v>95</v>
      </c>
      <c r="AX569" s="547" t="s">
        <v>96</v>
      </c>
      <c r="AY569" s="548" t="s">
        <v>671</v>
      </c>
      <c r="AZ569" s="547">
        <v>22</v>
      </c>
      <c r="BA569" s="549" t="s">
        <v>164</v>
      </c>
      <c r="BB569" s="543" t="s">
        <v>236</v>
      </c>
      <c r="BC569" s="550">
        <f>'Report 2'!$AC119</f>
        <v>0</v>
      </c>
      <c r="BD569" s="550">
        <f>'Report 2'!$AD119</f>
        <v>0</v>
      </c>
      <c r="BE569" s="550">
        <f>'Report 2'!$AE119</f>
        <v>0</v>
      </c>
      <c r="BF569" s="550">
        <f>'Report 2'!$AF119</f>
        <v>0</v>
      </c>
      <c r="BG569" s="550">
        <f>'Report 2'!$AG119</f>
        <v>0</v>
      </c>
      <c r="BH569" s="550">
        <f>'Report 2'!$AH119</f>
        <v>0</v>
      </c>
      <c r="BI569" s="550">
        <f>'Report 2'!$AI119</f>
        <v>0</v>
      </c>
      <c r="CC569" s="542" t="s">
        <v>669</v>
      </c>
      <c r="CD569" s="1014" t="s">
        <v>672</v>
      </c>
      <c r="CE569" s="1014" t="str">
        <f>'Information Input'!$M$14</f>
        <v xml:space="preserve">      -      </v>
      </c>
      <c r="CF569" s="551" t="s">
        <v>136</v>
      </c>
      <c r="CG569" s="552">
        <f t="shared" si="108"/>
        <v>43556</v>
      </c>
      <c r="CH569" s="552">
        <f t="shared" si="109"/>
        <v>43646</v>
      </c>
      <c r="CI569" s="552">
        <f>'Information Input'!$H$35</f>
        <v>43555</v>
      </c>
      <c r="CJ569" s="551" t="str">
        <f>'Information Input'!$J$22</f>
        <v>Quarterly</v>
      </c>
      <c r="CK569" s="552">
        <f>'Information Input'!$H$30</f>
        <v>43555</v>
      </c>
      <c r="CL569" s="551">
        <f>'Information Input'!$J$18</f>
        <v>2019</v>
      </c>
      <c r="CM569" s="551" t="s">
        <v>94</v>
      </c>
      <c r="CN569" s="1014" t="s">
        <v>95</v>
      </c>
      <c r="CO569" s="542" t="s">
        <v>96</v>
      </c>
      <c r="CP569" s="542" t="s">
        <v>675</v>
      </c>
      <c r="CQ569" s="551">
        <v>49</v>
      </c>
      <c r="CR569" s="542" t="s">
        <v>191</v>
      </c>
      <c r="CS569" s="542" t="s">
        <v>239</v>
      </c>
      <c r="CT569" s="1015">
        <f>'Report 1'!$N$18</f>
        <v>0</v>
      </c>
      <c r="CU569" s="1016">
        <f>SUMIF('Report 4A'!$G$16:$G$95,$CQ569,'Report 4A'!$V$16:$V$95)</f>
        <v>0</v>
      </c>
      <c r="CV569" s="1017">
        <f t="shared" si="115"/>
        <v>0</v>
      </c>
      <c r="CX569" s="546" t="s">
        <v>669</v>
      </c>
      <c r="CY569" s="537" t="s">
        <v>304</v>
      </c>
      <c r="CZ569" s="537" t="str">
        <f>'Information Input'!$M$14</f>
        <v xml:space="preserve">      -      </v>
      </c>
      <c r="DA569" s="538">
        <f>'Information Input'!$H$35</f>
        <v>43555</v>
      </c>
      <c r="DB569" s="537" t="str">
        <f>'Information Input'!$J$22</f>
        <v>Quarterly</v>
      </c>
      <c r="DC569" s="552">
        <f>'Information Input'!$H$30</f>
        <v>43555</v>
      </c>
      <c r="DD569" s="553" t="str">
        <f t="shared" si="118"/>
        <v>201710</v>
      </c>
      <c r="DE569" s="541" t="s">
        <v>91</v>
      </c>
      <c r="DF569" s="541" t="s">
        <v>685</v>
      </c>
      <c r="DG569" s="544">
        <f>'Report 5K'!$T$55</f>
        <v>0</v>
      </c>
      <c r="DH569" s="550">
        <f>'Report 5K'!$T$56</f>
        <v>0</v>
      </c>
      <c r="DI569" s="544">
        <f>'Report 5K'!$T$57</f>
        <v>0</v>
      </c>
      <c r="DJ569" s="544">
        <f>'Report 5K'!$T$58</f>
        <v>0</v>
      </c>
      <c r="DK569" s="544">
        <f>'Report 5K'!$T$59</f>
        <v>0</v>
      </c>
      <c r="DL569" s="544">
        <f>'Report 5K'!$T$60</f>
        <v>0</v>
      </c>
      <c r="DM569" s="544">
        <f>'Report 5K'!$T$61</f>
        <v>0</v>
      </c>
      <c r="DN569" s="544">
        <f>'Report 5K'!$T$62</f>
        <v>0</v>
      </c>
      <c r="DO569" s="544">
        <f>'Report 5K'!$T$63</f>
        <v>0</v>
      </c>
      <c r="DP569" s="544">
        <f>'Report 5K'!$T$64</f>
        <v>0</v>
      </c>
      <c r="DQ569" s="544">
        <f>'Report 5K'!$T$65</f>
        <v>0</v>
      </c>
    </row>
    <row r="570" spans="2:121">
      <c r="B570" s="535" t="s">
        <v>669</v>
      </c>
      <c r="C570" s="536">
        <v>1</v>
      </c>
      <c r="D570" s="537" t="str">
        <f>'Information Input'!$M$14</f>
        <v xml:space="preserve">      -      </v>
      </c>
      <c r="E570" s="537" t="s">
        <v>135</v>
      </c>
      <c r="F570" s="538">
        <f t="shared" si="113"/>
        <v>43466</v>
      </c>
      <c r="G570" s="538">
        <f t="shared" si="114"/>
        <v>43555</v>
      </c>
      <c r="H570" s="538">
        <f>'Information Input'!$H$35</f>
        <v>43555</v>
      </c>
      <c r="I570" s="537" t="str">
        <f>'Information Input'!$J$22</f>
        <v>Quarterly</v>
      </c>
      <c r="J570" s="538">
        <f>'Information Input'!$H$30</f>
        <v>43555</v>
      </c>
      <c r="K570" s="537">
        <f>'Information Input'!$J$18</f>
        <v>2019</v>
      </c>
      <c r="L570" s="539" t="s">
        <v>91</v>
      </c>
      <c r="M570" s="540" t="s">
        <v>240</v>
      </c>
      <c r="N570" s="541" t="s">
        <v>240</v>
      </c>
      <c r="O570" s="542" t="s">
        <v>674</v>
      </c>
      <c r="P570" s="537">
        <v>63</v>
      </c>
      <c r="Q570" s="541" t="s">
        <v>205</v>
      </c>
      <c r="R570" s="541" t="s">
        <v>239</v>
      </c>
      <c r="S570" s="543">
        <f>'Report 1'!$AL$18</f>
        <v>0</v>
      </c>
      <c r="T570" s="544">
        <f>'Report 1'!$AL$84</f>
        <v>0</v>
      </c>
      <c r="U570" s="545">
        <f>'Report 1'!$AL$170</f>
        <v>0</v>
      </c>
      <c r="AL570" s="546" t="s">
        <v>669</v>
      </c>
      <c r="AM570" s="547">
        <v>2</v>
      </c>
      <c r="AN570" s="547" t="str">
        <f>'Information Input'!$M$14</f>
        <v xml:space="preserve">      -      </v>
      </c>
      <c r="AO570" s="547" t="s">
        <v>138</v>
      </c>
      <c r="AP570" s="538">
        <f t="shared" si="116"/>
        <v>43739</v>
      </c>
      <c r="AQ570" s="538">
        <f t="shared" si="117"/>
        <v>43830</v>
      </c>
      <c r="AR570" s="538">
        <f>'Information Input'!$H$35</f>
        <v>43555</v>
      </c>
      <c r="AS570" s="547" t="str">
        <f>'Information Input'!$J$22</f>
        <v>Quarterly</v>
      </c>
      <c r="AT570" s="538">
        <f>'Information Input'!$H$30</f>
        <v>43555</v>
      </c>
      <c r="AU570" s="547">
        <f>'Information Input'!$J$18</f>
        <v>2019</v>
      </c>
      <c r="AV570" s="547" t="s">
        <v>94</v>
      </c>
      <c r="AW570" s="547" t="s">
        <v>95</v>
      </c>
      <c r="AX570" s="547" t="s">
        <v>96</v>
      </c>
      <c r="AY570" s="548" t="s">
        <v>671</v>
      </c>
      <c r="AZ570" s="547">
        <v>23</v>
      </c>
      <c r="BA570" s="549" t="s">
        <v>165</v>
      </c>
      <c r="BB570" s="543" t="s">
        <v>236</v>
      </c>
      <c r="BC570" s="550">
        <f>'Report 2'!$AC120</f>
        <v>0</v>
      </c>
      <c r="BD570" s="550">
        <f>'Report 2'!$AD120</f>
        <v>0</v>
      </c>
      <c r="BE570" s="550">
        <f>'Report 2'!$AE120</f>
        <v>0</v>
      </c>
      <c r="BF570" s="550">
        <f>'Report 2'!$AF120</f>
        <v>0</v>
      </c>
      <c r="BG570" s="550">
        <f>'Report 2'!$AG120</f>
        <v>0</v>
      </c>
      <c r="BH570" s="550">
        <f>'Report 2'!$AH120</f>
        <v>0</v>
      </c>
      <c r="BI570" s="550">
        <f>'Report 2'!$AI120</f>
        <v>0</v>
      </c>
      <c r="CC570" s="542" t="s">
        <v>669</v>
      </c>
      <c r="CD570" s="1014" t="s">
        <v>672</v>
      </c>
      <c r="CE570" s="1014" t="str">
        <f>'Information Input'!$M$14</f>
        <v xml:space="preserve">      -      </v>
      </c>
      <c r="CF570" s="551" t="s">
        <v>136</v>
      </c>
      <c r="CG570" s="552">
        <f t="shared" si="108"/>
        <v>43556</v>
      </c>
      <c r="CH570" s="552">
        <f t="shared" si="109"/>
        <v>43646</v>
      </c>
      <c r="CI570" s="552">
        <f>'Information Input'!$H$35</f>
        <v>43555</v>
      </c>
      <c r="CJ570" s="551" t="str">
        <f>'Information Input'!$J$22</f>
        <v>Quarterly</v>
      </c>
      <c r="CK570" s="552">
        <f>'Information Input'!$H$30</f>
        <v>43555</v>
      </c>
      <c r="CL570" s="551">
        <f>'Information Input'!$J$18</f>
        <v>2019</v>
      </c>
      <c r="CM570" s="551" t="s">
        <v>94</v>
      </c>
      <c r="CN570" s="1014" t="s">
        <v>95</v>
      </c>
      <c r="CO570" s="542" t="s">
        <v>96</v>
      </c>
      <c r="CP570" s="542" t="s">
        <v>675</v>
      </c>
      <c r="CQ570" s="551">
        <v>50</v>
      </c>
      <c r="CR570" s="542" t="s">
        <v>192</v>
      </c>
      <c r="CS570" s="542" t="s">
        <v>239</v>
      </c>
      <c r="CT570" s="1015">
        <f>'Report 1'!$N$18</f>
        <v>0</v>
      </c>
      <c r="CU570" s="1016">
        <f>SUMIF('Report 4A'!$G$16:$G$95,$CQ570,'Report 4A'!$V$16:$V$95)</f>
        <v>0</v>
      </c>
      <c r="CV570" s="1017">
        <f t="shared" si="115"/>
        <v>0</v>
      </c>
      <c r="CX570" s="546" t="s">
        <v>669</v>
      </c>
      <c r="CY570" s="537" t="s">
        <v>304</v>
      </c>
      <c r="CZ570" s="537" t="str">
        <f>'Information Input'!$M$14</f>
        <v xml:space="preserve">      -      </v>
      </c>
      <c r="DA570" s="538">
        <f>'Information Input'!$H$35</f>
        <v>43555</v>
      </c>
      <c r="DB570" s="537" t="str">
        <f>'Information Input'!$J$22</f>
        <v>Quarterly</v>
      </c>
      <c r="DC570" s="552">
        <f>'Information Input'!$H$30</f>
        <v>43555</v>
      </c>
      <c r="DD570" s="553" t="str">
        <f t="shared" si="118"/>
        <v>201709</v>
      </c>
      <c r="DE570" s="541" t="s">
        <v>91</v>
      </c>
      <c r="DF570" s="541" t="s">
        <v>685</v>
      </c>
      <c r="DG570" s="544">
        <f>'Report 5K'!$U$55</f>
        <v>0</v>
      </c>
      <c r="DH570" s="550">
        <f>'Report 5K'!$U$56</f>
        <v>0</v>
      </c>
      <c r="DI570" s="544">
        <f>'Report 5K'!$U$57</f>
        <v>0</v>
      </c>
      <c r="DJ570" s="544">
        <f>'Report 5K'!$U$58</f>
        <v>0</v>
      </c>
      <c r="DK570" s="544">
        <f>'Report 5K'!$U$59</f>
        <v>0</v>
      </c>
      <c r="DL570" s="544">
        <f>'Report 5K'!$U$60</f>
        <v>0</v>
      </c>
      <c r="DM570" s="544">
        <f>'Report 5K'!$U$61</f>
        <v>0</v>
      </c>
      <c r="DN570" s="544">
        <f>'Report 5K'!$U$62</f>
        <v>0</v>
      </c>
      <c r="DO570" s="544">
        <f>'Report 5K'!$U$63</f>
        <v>0</v>
      </c>
      <c r="DP570" s="544">
        <f>'Report 5K'!$U$64</f>
        <v>0</v>
      </c>
      <c r="DQ570" s="544">
        <f>'Report 5K'!$U$65</f>
        <v>0</v>
      </c>
    </row>
    <row r="571" spans="2:121">
      <c r="B571" s="535" t="s">
        <v>669</v>
      </c>
      <c r="C571" s="536">
        <v>1</v>
      </c>
      <c r="D571" s="537" t="str">
        <f>'Information Input'!$M$14</f>
        <v xml:space="preserve">      -      </v>
      </c>
      <c r="E571" s="537" t="s">
        <v>135</v>
      </c>
      <c r="F571" s="538">
        <f t="shared" si="113"/>
        <v>43466</v>
      </c>
      <c r="G571" s="538">
        <f t="shared" si="114"/>
        <v>43555</v>
      </c>
      <c r="H571" s="538">
        <f>'Information Input'!$H$35</f>
        <v>43555</v>
      </c>
      <c r="I571" s="537" t="str">
        <f>'Information Input'!$J$22</f>
        <v>Quarterly</v>
      </c>
      <c r="J571" s="538">
        <f>'Information Input'!$H$30</f>
        <v>43555</v>
      </c>
      <c r="K571" s="537">
        <f>'Information Input'!$J$18</f>
        <v>2019</v>
      </c>
      <c r="L571" s="539" t="s">
        <v>91</v>
      </c>
      <c r="M571" s="540" t="s">
        <v>240</v>
      </c>
      <c r="N571" s="541" t="s">
        <v>240</v>
      </c>
      <c r="O571" s="542" t="s">
        <v>674</v>
      </c>
      <c r="P571" s="537">
        <v>64</v>
      </c>
      <c r="Q571" s="541" t="s">
        <v>206</v>
      </c>
      <c r="R571" s="541" t="s">
        <v>239</v>
      </c>
      <c r="S571" s="543">
        <f>'Report 1'!$AL$18</f>
        <v>0</v>
      </c>
      <c r="T571" s="544">
        <f>'Report 1'!$AL$85</f>
        <v>0</v>
      </c>
      <c r="U571" s="545">
        <f>'Report 1'!$AL$171</f>
        <v>0</v>
      </c>
      <c r="AL571" s="546" t="s">
        <v>669</v>
      </c>
      <c r="AM571" s="547">
        <v>2</v>
      </c>
      <c r="AN571" s="547" t="str">
        <f>'Information Input'!$M$14</f>
        <v xml:space="preserve">      -      </v>
      </c>
      <c r="AO571" s="547" t="s">
        <v>138</v>
      </c>
      <c r="AP571" s="538">
        <f t="shared" si="116"/>
        <v>43739</v>
      </c>
      <c r="AQ571" s="538">
        <f t="shared" si="117"/>
        <v>43830</v>
      </c>
      <c r="AR571" s="538">
        <f>'Information Input'!$H$35</f>
        <v>43555</v>
      </c>
      <c r="AS571" s="547" t="str">
        <f>'Information Input'!$J$22</f>
        <v>Quarterly</v>
      </c>
      <c r="AT571" s="538">
        <f>'Information Input'!$H$30</f>
        <v>43555</v>
      </c>
      <c r="AU571" s="547">
        <f>'Information Input'!$J$18</f>
        <v>2019</v>
      </c>
      <c r="AV571" s="547" t="s">
        <v>94</v>
      </c>
      <c r="AW571" s="547" t="s">
        <v>95</v>
      </c>
      <c r="AX571" s="547" t="s">
        <v>96</v>
      </c>
      <c r="AY571" s="548" t="s">
        <v>671</v>
      </c>
      <c r="AZ571" s="547">
        <v>24</v>
      </c>
      <c r="BA571" s="549" t="s">
        <v>166</v>
      </c>
      <c r="BB571" s="543" t="s">
        <v>233</v>
      </c>
      <c r="BC571" s="550">
        <f>'Report 2'!$AC121</f>
        <v>0</v>
      </c>
      <c r="BD571" s="550">
        <f>'Report 2'!$AD121</f>
        <v>0</v>
      </c>
      <c r="BE571" s="550">
        <f>'Report 2'!$AE121</f>
        <v>0</v>
      </c>
      <c r="BF571" s="550">
        <f>'Report 2'!$AF121</f>
        <v>0</v>
      </c>
      <c r="BG571" s="550">
        <f>'Report 2'!$AG121</f>
        <v>0</v>
      </c>
      <c r="BH571" s="550">
        <f>'Report 2'!$AH121</f>
        <v>0</v>
      </c>
      <c r="BI571" s="550">
        <f>'Report 2'!$AI121</f>
        <v>0</v>
      </c>
      <c r="CC571" s="575" t="s">
        <v>669</v>
      </c>
      <c r="CD571" s="1019" t="s">
        <v>672</v>
      </c>
      <c r="CE571" s="1019" t="str">
        <f>'Information Input'!$M$14</f>
        <v xml:space="preserve">      -      </v>
      </c>
      <c r="CF571" s="570" t="s">
        <v>136</v>
      </c>
      <c r="CG571" s="566">
        <f t="shared" si="108"/>
        <v>43556</v>
      </c>
      <c r="CH571" s="566">
        <f t="shared" si="109"/>
        <v>43646</v>
      </c>
      <c r="CI571" s="566">
        <f>'Information Input'!$H$35</f>
        <v>43555</v>
      </c>
      <c r="CJ571" s="570" t="str">
        <f>'Information Input'!$J$22</f>
        <v>Quarterly</v>
      </c>
      <c r="CK571" s="566">
        <f>'Information Input'!$H$30</f>
        <v>43555</v>
      </c>
      <c r="CL571" s="570">
        <f>'Information Input'!$J$18</f>
        <v>2019</v>
      </c>
      <c r="CM571" s="570" t="s">
        <v>94</v>
      </c>
      <c r="CN571" s="1019" t="s">
        <v>95</v>
      </c>
      <c r="CO571" s="575" t="s">
        <v>96</v>
      </c>
      <c r="CP571" s="575" t="s">
        <v>675</v>
      </c>
      <c r="CQ571" s="570">
        <v>51</v>
      </c>
      <c r="CR571" s="575" t="s">
        <v>193</v>
      </c>
      <c r="CS571" s="575" t="s">
        <v>239</v>
      </c>
      <c r="CT571" s="1020">
        <f>'Report 1'!$N$18</f>
        <v>0</v>
      </c>
      <c r="CU571" s="1021">
        <f>SUMIF('Report 4A'!$G$16:$G$95,$CQ571,'Report 4A'!$V$16:$V$95)</f>
        <v>0</v>
      </c>
      <c r="CV571" s="1022">
        <f t="shared" si="115"/>
        <v>0</v>
      </c>
      <c r="CX571" s="546" t="s">
        <v>669</v>
      </c>
      <c r="CY571" s="537" t="s">
        <v>304</v>
      </c>
      <c r="CZ571" s="537" t="str">
        <f>'Information Input'!$M$14</f>
        <v xml:space="preserve">      -      </v>
      </c>
      <c r="DA571" s="538">
        <f>'Information Input'!$H$35</f>
        <v>43555</v>
      </c>
      <c r="DB571" s="537" t="str">
        <f>'Information Input'!$J$22</f>
        <v>Quarterly</v>
      </c>
      <c r="DC571" s="552">
        <f>'Information Input'!$H$30</f>
        <v>43555</v>
      </c>
      <c r="DD571" s="553" t="str">
        <f t="shared" si="118"/>
        <v>201708</v>
      </c>
      <c r="DE571" s="541" t="s">
        <v>91</v>
      </c>
      <c r="DF571" s="541" t="s">
        <v>685</v>
      </c>
      <c r="DG571" s="544">
        <f>'Report 5K'!$V$55</f>
        <v>0</v>
      </c>
      <c r="DH571" s="550">
        <f>'Report 5K'!$V$56</f>
        <v>0</v>
      </c>
      <c r="DI571" s="544">
        <f>'Report 5K'!$V$57</f>
        <v>0</v>
      </c>
      <c r="DJ571" s="544">
        <f>'Report 5K'!$V$58</f>
        <v>0</v>
      </c>
      <c r="DK571" s="544">
        <f>'Report 5K'!$V$59</f>
        <v>0</v>
      </c>
      <c r="DL571" s="544">
        <f>'Report 5K'!$V$60</f>
        <v>0</v>
      </c>
      <c r="DM571" s="544">
        <f>'Report 5K'!$V$61</f>
        <v>0</v>
      </c>
      <c r="DN571" s="544">
        <f>'Report 5K'!$V$62</f>
        <v>0</v>
      </c>
      <c r="DO571" s="544">
        <f>'Report 5K'!$V$63</f>
        <v>0</v>
      </c>
      <c r="DP571" s="544">
        <f>'Report 5K'!$V$64</f>
        <v>0</v>
      </c>
      <c r="DQ571" s="544">
        <f>'Report 5K'!$V$65</f>
        <v>0</v>
      </c>
    </row>
    <row r="572" spans="2:121">
      <c r="B572" s="535" t="s">
        <v>669</v>
      </c>
      <c r="C572" s="536">
        <v>1</v>
      </c>
      <c r="D572" s="537" t="str">
        <f>'Information Input'!$M$14</f>
        <v xml:space="preserve">      -      </v>
      </c>
      <c r="E572" s="537" t="s">
        <v>135</v>
      </c>
      <c r="F572" s="538">
        <f t="shared" si="113"/>
        <v>43466</v>
      </c>
      <c r="G572" s="538">
        <f t="shared" si="114"/>
        <v>43555</v>
      </c>
      <c r="H572" s="538">
        <f>'Information Input'!$H$35</f>
        <v>43555</v>
      </c>
      <c r="I572" s="537" t="str">
        <f>'Information Input'!$J$22</f>
        <v>Quarterly</v>
      </c>
      <c r="J572" s="538">
        <f>'Information Input'!$H$30</f>
        <v>43555</v>
      </c>
      <c r="K572" s="537">
        <f>'Information Input'!$J$18</f>
        <v>2019</v>
      </c>
      <c r="L572" s="539" t="s">
        <v>91</v>
      </c>
      <c r="M572" s="540" t="s">
        <v>240</v>
      </c>
      <c r="N572" s="541" t="s">
        <v>240</v>
      </c>
      <c r="O572" s="542" t="s">
        <v>674</v>
      </c>
      <c r="P572" s="537">
        <v>65</v>
      </c>
      <c r="Q572" s="541" t="s">
        <v>207</v>
      </c>
      <c r="R572" s="541" t="s">
        <v>239</v>
      </c>
      <c r="S572" s="543">
        <f>'Report 1'!$AL$18</f>
        <v>0</v>
      </c>
      <c r="T572" s="544">
        <f>'Report 1'!$AL$86</f>
        <v>0</v>
      </c>
      <c r="U572" s="545">
        <f>'Report 1'!$AL$172</f>
        <v>0</v>
      </c>
      <c r="AL572" s="546" t="s">
        <v>669</v>
      </c>
      <c r="AM572" s="547">
        <v>2</v>
      </c>
      <c r="AN572" s="547" t="str">
        <f>'Information Input'!$M$14</f>
        <v xml:space="preserve">      -      </v>
      </c>
      <c r="AO572" s="547" t="s">
        <v>138</v>
      </c>
      <c r="AP572" s="538">
        <f t="shared" si="116"/>
        <v>43739</v>
      </c>
      <c r="AQ572" s="538">
        <f t="shared" si="117"/>
        <v>43830</v>
      </c>
      <c r="AR572" s="538">
        <f>'Information Input'!$H$35</f>
        <v>43555</v>
      </c>
      <c r="AS572" s="547" t="str">
        <f>'Information Input'!$J$22</f>
        <v>Quarterly</v>
      </c>
      <c r="AT572" s="538">
        <f>'Information Input'!$H$30</f>
        <v>43555</v>
      </c>
      <c r="AU572" s="547">
        <f>'Information Input'!$J$18</f>
        <v>2019</v>
      </c>
      <c r="AV572" s="547" t="s">
        <v>94</v>
      </c>
      <c r="AW572" s="547" t="s">
        <v>95</v>
      </c>
      <c r="AX572" s="547" t="s">
        <v>96</v>
      </c>
      <c r="AY572" s="548" t="s">
        <v>671</v>
      </c>
      <c r="AZ572" s="547">
        <v>25</v>
      </c>
      <c r="BA572" s="549" t="s">
        <v>167</v>
      </c>
      <c r="BB572" s="543" t="s">
        <v>233</v>
      </c>
      <c r="BC572" s="550">
        <f>'Report 2'!$AC122</f>
        <v>0</v>
      </c>
      <c r="BD572" s="550">
        <f>'Report 2'!$AD122</f>
        <v>0</v>
      </c>
      <c r="BE572" s="550">
        <f>'Report 2'!$AE122</f>
        <v>0</v>
      </c>
      <c r="BF572" s="550">
        <f>'Report 2'!$AF122</f>
        <v>0</v>
      </c>
      <c r="BG572" s="550">
        <f>'Report 2'!$AG122</f>
        <v>0</v>
      </c>
      <c r="BH572" s="550">
        <f>'Report 2'!$AH122</f>
        <v>0</v>
      </c>
      <c r="BI572" s="550">
        <f>'Report 2'!$AI122</f>
        <v>0</v>
      </c>
      <c r="CC572" s="523" t="s">
        <v>669</v>
      </c>
      <c r="CD572" s="1010" t="s">
        <v>672</v>
      </c>
      <c r="CE572" s="1010" t="str">
        <f>'Information Input'!$M$14</f>
        <v xml:space="preserve">      -      </v>
      </c>
      <c r="CF572" s="532" t="s">
        <v>136</v>
      </c>
      <c r="CG572" s="519">
        <f t="shared" si="108"/>
        <v>43556</v>
      </c>
      <c r="CH572" s="519">
        <f t="shared" si="109"/>
        <v>43646</v>
      </c>
      <c r="CI572" s="519">
        <f>'Information Input'!$H$35</f>
        <v>43555</v>
      </c>
      <c r="CJ572" s="532" t="str">
        <f>'Information Input'!$J$22</f>
        <v>Quarterly</v>
      </c>
      <c r="CK572" s="519">
        <f>'Information Input'!$H$30</f>
        <v>43555</v>
      </c>
      <c r="CL572" s="532">
        <f>'Information Input'!$J$18</f>
        <v>2019</v>
      </c>
      <c r="CM572" s="532" t="s">
        <v>97</v>
      </c>
      <c r="CN572" s="1010" t="s">
        <v>98</v>
      </c>
      <c r="CO572" s="523" t="s">
        <v>96</v>
      </c>
      <c r="CP572" s="523" t="s">
        <v>671</v>
      </c>
      <c r="CQ572" s="532">
        <v>11</v>
      </c>
      <c r="CR572" s="523" t="s">
        <v>153</v>
      </c>
      <c r="CS572" s="523" t="s">
        <v>231</v>
      </c>
      <c r="CT572" s="1011">
        <f>'Report 1'!$S$18</f>
        <v>0</v>
      </c>
      <c r="CU572" s="1012">
        <f>SUMIF('Report 4A'!$G$16:$G$95,$CQ572,'Report 4A'!$AA$16:$AA$95)</f>
        <v>0</v>
      </c>
      <c r="CV572" s="1013">
        <f t="shared" si="115"/>
        <v>0</v>
      </c>
      <c r="CX572" s="546" t="s">
        <v>669</v>
      </c>
      <c r="CY572" s="537" t="s">
        <v>304</v>
      </c>
      <c r="CZ572" s="537" t="str">
        <f>'Information Input'!$M$14</f>
        <v xml:space="preserve">      -      </v>
      </c>
      <c r="DA572" s="538">
        <f>'Information Input'!$H$35</f>
        <v>43555</v>
      </c>
      <c r="DB572" s="537" t="str">
        <f>'Information Input'!$J$22</f>
        <v>Quarterly</v>
      </c>
      <c r="DC572" s="552">
        <f>'Information Input'!$H$30</f>
        <v>43555</v>
      </c>
      <c r="DD572" s="553" t="str">
        <f t="shared" si="118"/>
        <v>201707</v>
      </c>
      <c r="DE572" s="541" t="s">
        <v>91</v>
      </c>
      <c r="DF572" s="541" t="s">
        <v>685</v>
      </c>
      <c r="DG572" s="544">
        <f>'Report 5K'!$W$55</f>
        <v>0</v>
      </c>
      <c r="DH572" s="550">
        <f>'Report 5K'!$W$56</f>
        <v>0</v>
      </c>
      <c r="DI572" s="544">
        <f>'Report 5K'!$W$57</f>
        <v>0</v>
      </c>
      <c r="DJ572" s="544">
        <f>'Report 5K'!$W$58</f>
        <v>0</v>
      </c>
      <c r="DK572" s="544">
        <f>'Report 5K'!$W$59</f>
        <v>0</v>
      </c>
      <c r="DL572" s="544">
        <f>'Report 5K'!$W$60</f>
        <v>0</v>
      </c>
      <c r="DM572" s="544">
        <f>'Report 5K'!$W$61</f>
        <v>0</v>
      </c>
      <c r="DN572" s="544">
        <f>'Report 5K'!$W$62</f>
        <v>0</v>
      </c>
      <c r="DO572" s="544">
        <f>'Report 5K'!$W$63</f>
        <v>0</v>
      </c>
      <c r="DP572" s="544">
        <f>'Report 5K'!$W$64</f>
        <v>0</v>
      </c>
      <c r="DQ572" s="544">
        <f>'Report 5K'!$W$65</f>
        <v>0</v>
      </c>
    </row>
    <row r="573" spans="2:121">
      <c r="B573" s="535" t="s">
        <v>669</v>
      </c>
      <c r="C573" s="536">
        <v>1</v>
      </c>
      <c r="D573" s="537" t="str">
        <f>'Information Input'!$M$14</f>
        <v xml:space="preserve">      -      </v>
      </c>
      <c r="E573" s="537" t="s">
        <v>135</v>
      </c>
      <c r="F573" s="538">
        <f t="shared" si="113"/>
        <v>43466</v>
      </c>
      <c r="G573" s="538">
        <f t="shared" si="114"/>
        <v>43555</v>
      </c>
      <c r="H573" s="538">
        <f>'Information Input'!$H$35</f>
        <v>43555</v>
      </c>
      <c r="I573" s="537" t="str">
        <f>'Information Input'!$J$22</f>
        <v>Quarterly</v>
      </c>
      <c r="J573" s="538">
        <f>'Information Input'!$H$30</f>
        <v>43555</v>
      </c>
      <c r="K573" s="537">
        <f>'Information Input'!$J$18</f>
        <v>2019</v>
      </c>
      <c r="L573" s="539" t="s">
        <v>91</v>
      </c>
      <c r="M573" s="540" t="s">
        <v>240</v>
      </c>
      <c r="N573" s="541" t="s">
        <v>240</v>
      </c>
      <c r="O573" s="542" t="s">
        <v>679</v>
      </c>
      <c r="P573" s="537">
        <v>66</v>
      </c>
      <c r="Q573" s="541" t="s">
        <v>208</v>
      </c>
      <c r="R573" s="541" t="s">
        <v>239</v>
      </c>
      <c r="S573" s="543">
        <f>'Report 1'!$AL$18</f>
        <v>0</v>
      </c>
      <c r="T573" s="544">
        <f>'Report 1'!$AL$87</f>
        <v>0</v>
      </c>
      <c r="U573" s="545">
        <f>'Report 1'!$AL$173</f>
        <v>0</v>
      </c>
      <c r="AL573" s="546" t="s">
        <v>669</v>
      </c>
      <c r="AM573" s="547">
        <v>2</v>
      </c>
      <c r="AN573" s="547" t="str">
        <f>'Information Input'!$M$14</f>
        <v xml:space="preserve">      -      </v>
      </c>
      <c r="AO573" s="547" t="s">
        <v>138</v>
      </c>
      <c r="AP573" s="538">
        <f t="shared" si="116"/>
        <v>43739</v>
      </c>
      <c r="AQ573" s="538">
        <f t="shared" si="117"/>
        <v>43830</v>
      </c>
      <c r="AR573" s="538">
        <f>'Information Input'!$H$35</f>
        <v>43555</v>
      </c>
      <c r="AS573" s="547" t="str">
        <f>'Information Input'!$J$22</f>
        <v>Quarterly</v>
      </c>
      <c r="AT573" s="538">
        <f>'Information Input'!$H$30</f>
        <v>43555</v>
      </c>
      <c r="AU573" s="547">
        <f>'Information Input'!$J$18</f>
        <v>2019</v>
      </c>
      <c r="AV573" s="547" t="s">
        <v>94</v>
      </c>
      <c r="AW573" s="547" t="s">
        <v>95</v>
      </c>
      <c r="AX573" s="547" t="s">
        <v>96</v>
      </c>
      <c r="AY573" s="548" t="s">
        <v>671</v>
      </c>
      <c r="AZ573" s="547">
        <v>26</v>
      </c>
      <c r="BA573" s="549" t="s">
        <v>168</v>
      </c>
      <c r="BB573" s="543" t="s">
        <v>237</v>
      </c>
      <c r="BC573" s="550">
        <f>'Report 2'!$AC123</f>
        <v>0</v>
      </c>
      <c r="BD573" s="550">
        <f>'Report 2'!$AD123</f>
        <v>0</v>
      </c>
      <c r="BE573" s="550">
        <f>'Report 2'!$AE123</f>
        <v>0</v>
      </c>
      <c r="BF573" s="550">
        <f>'Report 2'!$AF123</f>
        <v>0</v>
      </c>
      <c r="BG573" s="550">
        <f>'Report 2'!$AG123</f>
        <v>0</v>
      </c>
      <c r="BH573" s="550">
        <f>'Report 2'!$AH123</f>
        <v>0</v>
      </c>
      <c r="BI573" s="550">
        <f>'Report 2'!$AI123</f>
        <v>0</v>
      </c>
      <c r="CC573" s="542" t="s">
        <v>669</v>
      </c>
      <c r="CD573" s="1014" t="s">
        <v>672</v>
      </c>
      <c r="CE573" s="1014" t="str">
        <f>'Information Input'!$M$14</f>
        <v xml:space="preserve">      -      </v>
      </c>
      <c r="CF573" s="551" t="s">
        <v>136</v>
      </c>
      <c r="CG573" s="552">
        <f t="shared" si="108"/>
        <v>43556</v>
      </c>
      <c r="CH573" s="552">
        <f t="shared" si="109"/>
        <v>43646</v>
      </c>
      <c r="CI573" s="552">
        <f>'Information Input'!$H$35</f>
        <v>43555</v>
      </c>
      <c r="CJ573" s="551" t="str">
        <f>'Information Input'!$J$22</f>
        <v>Quarterly</v>
      </c>
      <c r="CK573" s="552">
        <f>'Information Input'!$H$30</f>
        <v>43555</v>
      </c>
      <c r="CL573" s="551">
        <f>'Information Input'!$J$18</f>
        <v>2019</v>
      </c>
      <c r="CM573" s="551" t="s">
        <v>97</v>
      </c>
      <c r="CN573" s="1014" t="s">
        <v>98</v>
      </c>
      <c r="CO573" s="542" t="s">
        <v>96</v>
      </c>
      <c r="CP573" s="542" t="s">
        <v>671</v>
      </c>
      <c r="CQ573" s="551">
        <v>12</v>
      </c>
      <c r="CR573" s="542" t="s">
        <v>154</v>
      </c>
      <c r="CS573" s="542" t="s">
        <v>231</v>
      </c>
      <c r="CT573" s="1015">
        <f>'Report 1'!$S$18</f>
        <v>0</v>
      </c>
      <c r="CU573" s="1016">
        <f>SUMIF('Report 4A'!$G$16:$G$95,$CQ573,'Report 4A'!$AA$16:$AA$95)</f>
        <v>0</v>
      </c>
      <c r="CV573" s="1017">
        <f t="shared" si="115"/>
        <v>0</v>
      </c>
      <c r="CX573" s="546" t="s">
        <v>669</v>
      </c>
      <c r="CY573" s="537" t="s">
        <v>304</v>
      </c>
      <c r="CZ573" s="537" t="str">
        <f>'Information Input'!$M$14</f>
        <v xml:space="preserve">      -      </v>
      </c>
      <c r="DA573" s="538">
        <f>'Information Input'!$H$35</f>
        <v>43555</v>
      </c>
      <c r="DB573" s="537" t="str">
        <f>'Information Input'!$J$22</f>
        <v>Quarterly</v>
      </c>
      <c r="DC573" s="552">
        <f>'Information Input'!$H$30</f>
        <v>43555</v>
      </c>
      <c r="DD573" s="553" t="str">
        <f t="shared" si="118"/>
        <v>201706</v>
      </c>
      <c r="DE573" s="541" t="s">
        <v>91</v>
      </c>
      <c r="DF573" s="541" t="s">
        <v>685</v>
      </c>
      <c r="DG573" s="544">
        <f>'Report 5K'!$X$55</f>
        <v>0</v>
      </c>
      <c r="DH573" s="550">
        <f>'Report 5K'!$X$56</f>
        <v>0</v>
      </c>
      <c r="DI573" s="544">
        <f>'Report 5K'!$X$57</f>
        <v>0</v>
      </c>
      <c r="DJ573" s="544">
        <f>'Report 5K'!$X$58</f>
        <v>0</v>
      </c>
      <c r="DK573" s="544">
        <f>'Report 5K'!$X$59</f>
        <v>0</v>
      </c>
      <c r="DL573" s="544">
        <f>'Report 5K'!$X$60</f>
        <v>0</v>
      </c>
      <c r="DM573" s="544">
        <f>'Report 5K'!$X$61</f>
        <v>0</v>
      </c>
      <c r="DN573" s="544">
        <f>'Report 5K'!$X$62</f>
        <v>0</v>
      </c>
      <c r="DO573" s="544">
        <f>'Report 5K'!$X$63</f>
        <v>0</v>
      </c>
      <c r="DP573" s="544">
        <f>'Report 5K'!$X$64</f>
        <v>0</v>
      </c>
      <c r="DQ573" s="544">
        <f>'Report 5K'!$X$65</f>
        <v>0</v>
      </c>
    </row>
    <row r="574" spans="2:121">
      <c r="B574" s="535" t="s">
        <v>669</v>
      </c>
      <c r="C574" s="536">
        <v>1</v>
      </c>
      <c r="D574" s="537" t="str">
        <f>'Information Input'!$M$14</f>
        <v xml:space="preserve">      -      </v>
      </c>
      <c r="E574" s="537" t="s">
        <v>135</v>
      </c>
      <c r="F574" s="538">
        <f t="shared" si="113"/>
        <v>43466</v>
      </c>
      <c r="G574" s="538">
        <f t="shared" si="114"/>
        <v>43555</v>
      </c>
      <c r="H574" s="538">
        <f>'Information Input'!$H$35</f>
        <v>43555</v>
      </c>
      <c r="I574" s="537" t="str">
        <f>'Information Input'!$J$22</f>
        <v>Quarterly</v>
      </c>
      <c r="J574" s="538">
        <f>'Information Input'!$H$30</f>
        <v>43555</v>
      </c>
      <c r="K574" s="537">
        <f>'Information Input'!$J$18</f>
        <v>2019</v>
      </c>
      <c r="L574" s="539" t="s">
        <v>91</v>
      </c>
      <c r="M574" s="540" t="s">
        <v>240</v>
      </c>
      <c r="N574" s="541" t="s">
        <v>240</v>
      </c>
      <c r="O574" s="542" t="s">
        <v>679</v>
      </c>
      <c r="P574" s="537">
        <v>67</v>
      </c>
      <c r="Q574" s="541" t="s">
        <v>209</v>
      </c>
      <c r="R574" s="541" t="s">
        <v>239</v>
      </c>
      <c r="S574" s="543">
        <f>'Report 1'!$AL$18</f>
        <v>0</v>
      </c>
      <c r="T574" s="544">
        <f>'Report 1'!$AL$88</f>
        <v>0</v>
      </c>
      <c r="U574" s="545">
        <f>'Report 1'!$AL$174</f>
        <v>0</v>
      </c>
      <c r="AL574" s="546" t="s">
        <v>669</v>
      </c>
      <c r="AM574" s="547">
        <v>2</v>
      </c>
      <c r="AN574" s="547" t="str">
        <f>'Information Input'!$M$14</f>
        <v xml:space="preserve">      -      </v>
      </c>
      <c r="AO574" s="547" t="s">
        <v>138</v>
      </c>
      <c r="AP574" s="538">
        <f t="shared" si="116"/>
        <v>43739</v>
      </c>
      <c r="AQ574" s="538">
        <f t="shared" si="117"/>
        <v>43830</v>
      </c>
      <c r="AR574" s="538">
        <f>'Information Input'!$H$35</f>
        <v>43555</v>
      </c>
      <c r="AS574" s="547" t="str">
        <f>'Information Input'!$J$22</f>
        <v>Quarterly</v>
      </c>
      <c r="AT574" s="538">
        <f>'Information Input'!$H$30</f>
        <v>43555</v>
      </c>
      <c r="AU574" s="547">
        <f>'Information Input'!$J$18</f>
        <v>2019</v>
      </c>
      <c r="AV574" s="547" t="s">
        <v>94</v>
      </c>
      <c r="AW574" s="547" t="s">
        <v>95</v>
      </c>
      <c r="AX574" s="547" t="s">
        <v>96</v>
      </c>
      <c r="AY574" s="548" t="s">
        <v>671</v>
      </c>
      <c r="AZ574" s="547">
        <v>27</v>
      </c>
      <c r="BA574" s="549" t="s">
        <v>169</v>
      </c>
      <c r="BB574" s="543" t="s">
        <v>235</v>
      </c>
      <c r="BC574" s="550">
        <f>'Report 2'!$AC124</f>
        <v>0</v>
      </c>
      <c r="BD574" s="550">
        <f>'Report 2'!$AD124</f>
        <v>0</v>
      </c>
      <c r="BE574" s="550">
        <f>'Report 2'!$AE124</f>
        <v>0</v>
      </c>
      <c r="BF574" s="550">
        <f>'Report 2'!$AF124</f>
        <v>0</v>
      </c>
      <c r="BG574" s="550">
        <f>'Report 2'!$AG124</f>
        <v>0</v>
      </c>
      <c r="BH574" s="550">
        <f>'Report 2'!$AH124</f>
        <v>0</v>
      </c>
      <c r="BI574" s="550">
        <f>'Report 2'!$AI124</f>
        <v>0</v>
      </c>
      <c r="CC574" s="542" t="s">
        <v>669</v>
      </c>
      <c r="CD574" s="1014" t="s">
        <v>672</v>
      </c>
      <c r="CE574" s="1014" t="str">
        <f>'Information Input'!$M$14</f>
        <v xml:space="preserve">      -      </v>
      </c>
      <c r="CF574" s="551" t="s">
        <v>136</v>
      </c>
      <c r="CG574" s="552">
        <f t="shared" si="108"/>
        <v>43556</v>
      </c>
      <c r="CH574" s="552">
        <f t="shared" si="109"/>
        <v>43646</v>
      </c>
      <c r="CI574" s="552">
        <f>'Information Input'!$H$35</f>
        <v>43555</v>
      </c>
      <c r="CJ574" s="551" t="str">
        <f>'Information Input'!$J$22</f>
        <v>Quarterly</v>
      </c>
      <c r="CK574" s="552">
        <f>'Information Input'!$H$30</f>
        <v>43555</v>
      </c>
      <c r="CL574" s="551">
        <f>'Information Input'!$J$18</f>
        <v>2019</v>
      </c>
      <c r="CM574" s="551" t="s">
        <v>97</v>
      </c>
      <c r="CN574" s="1014" t="s">
        <v>98</v>
      </c>
      <c r="CO574" s="542" t="s">
        <v>96</v>
      </c>
      <c r="CP574" s="542" t="s">
        <v>671</v>
      </c>
      <c r="CQ574" s="551">
        <v>13</v>
      </c>
      <c r="CR574" s="542" t="s">
        <v>155</v>
      </c>
      <c r="CS574" s="542" t="s">
        <v>232</v>
      </c>
      <c r="CT574" s="1015">
        <f>'Report 1'!$S$18</f>
        <v>0</v>
      </c>
      <c r="CU574" s="1016">
        <f>SUMIF('Report 4A'!$G$16:$G$95,$CQ574,'Report 4A'!$AA$16:$AA$95)</f>
        <v>0</v>
      </c>
      <c r="CV574" s="1017">
        <f t="shared" si="115"/>
        <v>0</v>
      </c>
      <c r="CX574" s="546" t="s">
        <v>669</v>
      </c>
      <c r="CY574" s="537" t="s">
        <v>304</v>
      </c>
      <c r="CZ574" s="537" t="str">
        <f>'Information Input'!$M$14</f>
        <v xml:space="preserve">      -      </v>
      </c>
      <c r="DA574" s="538">
        <f>'Information Input'!$H$35</f>
        <v>43555</v>
      </c>
      <c r="DB574" s="537" t="str">
        <f>'Information Input'!$J$22</f>
        <v>Quarterly</v>
      </c>
      <c r="DC574" s="552">
        <f>'Information Input'!$H$30</f>
        <v>43555</v>
      </c>
      <c r="DD574" s="553" t="str">
        <f t="shared" si="118"/>
        <v>201705</v>
      </c>
      <c r="DE574" s="541" t="s">
        <v>91</v>
      </c>
      <c r="DF574" s="541" t="s">
        <v>685</v>
      </c>
      <c r="DG574" s="544">
        <f>'Report 5K'!$Y$55</f>
        <v>0</v>
      </c>
      <c r="DH574" s="550">
        <f>'Report 5K'!$Y$56</f>
        <v>0</v>
      </c>
      <c r="DI574" s="544">
        <f>'Report 5K'!$Y$57</f>
        <v>0</v>
      </c>
      <c r="DJ574" s="544">
        <f>'Report 5K'!$Y$58</f>
        <v>0</v>
      </c>
      <c r="DK574" s="544">
        <f>'Report 5K'!$Y$59</f>
        <v>0</v>
      </c>
      <c r="DL574" s="544">
        <f>'Report 5K'!$Y$60</f>
        <v>0</v>
      </c>
      <c r="DM574" s="544">
        <f>'Report 5K'!$Y$61</f>
        <v>0</v>
      </c>
      <c r="DN574" s="544">
        <f>'Report 5K'!$Y$62</f>
        <v>0</v>
      </c>
      <c r="DO574" s="544">
        <f>'Report 5K'!$Y$63</f>
        <v>0</v>
      </c>
      <c r="DP574" s="544">
        <f>'Report 5K'!$Y$64</f>
        <v>0</v>
      </c>
      <c r="DQ574" s="544">
        <f>'Report 5K'!$Y$65</f>
        <v>0</v>
      </c>
    </row>
    <row r="575" spans="2:121">
      <c r="B575" s="535" t="s">
        <v>669</v>
      </c>
      <c r="C575" s="536">
        <v>1</v>
      </c>
      <c r="D575" s="537" t="str">
        <f>'Information Input'!$M$14</f>
        <v xml:space="preserve">      -      </v>
      </c>
      <c r="E575" s="537" t="s">
        <v>135</v>
      </c>
      <c r="F575" s="538">
        <f t="shared" si="113"/>
        <v>43466</v>
      </c>
      <c r="G575" s="538">
        <f t="shared" si="114"/>
        <v>43555</v>
      </c>
      <c r="H575" s="538">
        <f>'Information Input'!$H$35</f>
        <v>43555</v>
      </c>
      <c r="I575" s="537" t="str">
        <f>'Information Input'!$J$22</f>
        <v>Quarterly</v>
      </c>
      <c r="J575" s="538">
        <f>'Information Input'!$H$30</f>
        <v>43555</v>
      </c>
      <c r="K575" s="537">
        <f>'Information Input'!$J$18</f>
        <v>2019</v>
      </c>
      <c r="L575" s="539" t="s">
        <v>91</v>
      </c>
      <c r="M575" s="540" t="s">
        <v>240</v>
      </c>
      <c r="N575" s="541" t="s">
        <v>240</v>
      </c>
      <c r="O575" s="542" t="s">
        <v>679</v>
      </c>
      <c r="P575" s="537">
        <v>68</v>
      </c>
      <c r="Q575" s="541" t="s">
        <v>210</v>
      </c>
      <c r="R575" s="541" t="s">
        <v>239</v>
      </c>
      <c r="S575" s="543">
        <f>'Report 1'!$AL$18</f>
        <v>0</v>
      </c>
      <c r="T575" s="544">
        <f>'Report 1'!$AL$89</f>
        <v>0</v>
      </c>
      <c r="U575" s="545">
        <f>'Report 1'!$AL$175</f>
        <v>0</v>
      </c>
      <c r="AL575" s="546" t="s">
        <v>669</v>
      </c>
      <c r="AM575" s="547">
        <v>2</v>
      </c>
      <c r="AN575" s="547" t="str">
        <f>'Information Input'!$M$14</f>
        <v xml:space="preserve">      -      </v>
      </c>
      <c r="AO575" s="547" t="s">
        <v>138</v>
      </c>
      <c r="AP575" s="538">
        <f t="shared" si="116"/>
        <v>43739</v>
      </c>
      <c r="AQ575" s="538">
        <f t="shared" si="117"/>
        <v>43830</v>
      </c>
      <c r="AR575" s="538">
        <f>'Information Input'!$H$35</f>
        <v>43555</v>
      </c>
      <c r="AS575" s="547" t="str">
        <f>'Information Input'!$J$22</f>
        <v>Quarterly</v>
      </c>
      <c r="AT575" s="538">
        <f>'Information Input'!$H$30</f>
        <v>43555</v>
      </c>
      <c r="AU575" s="547">
        <f>'Information Input'!$J$18</f>
        <v>2019</v>
      </c>
      <c r="AV575" s="547" t="s">
        <v>94</v>
      </c>
      <c r="AW575" s="547" t="s">
        <v>95</v>
      </c>
      <c r="AX575" s="547" t="s">
        <v>96</v>
      </c>
      <c r="AY575" s="548" t="s">
        <v>671</v>
      </c>
      <c r="AZ575" s="547">
        <v>28</v>
      </c>
      <c r="BA575" s="549" t="s">
        <v>170</v>
      </c>
      <c r="BB575" s="543" t="s">
        <v>235</v>
      </c>
      <c r="BC575" s="550">
        <f>'Report 2'!$AC125</f>
        <v>0</v>
      </c>
      <c r="BD575" s="550">
        <f>'Report 2'!$AD125</f>
        <v>0</v>
      </c>
      <c r="BE575" s="550">
        <f>'Report 2'!$AE125</f>
        <v>0</v>
      </c>
      <c r="BF575" s="550">
        <f>'Report 2'!$AF125</f>
        <v>0</v>
      </c>
      <c r="BG575" s="550">
        <f>'Report 2'!$AG125</f>
        <v>0</v>
      </c>
      <c r="BH575" s="550">
        <f>'Report 2'!$AH125</f>
        <v>0</v>
      </c>
      <c r="BI575" s="550">
        <f>'Report 2'!$AI125</f>
        <v>0</v>
      </c>
      <c r="CC575" s="542" t="s">
        <v>669</v>
      </c>
      <c r="CD575" s="1014" t="s">
        <v>672</v>
      </c>
      <c r="CE575" s="1014" t="str">
        <f>'Information Input'!$M$14</f>
        <v xml:space="preserve">      -      </v>
      </c>
      <c r="CF575" s="551" t="s">
        <v>136</v>
      </c>
      <c r="CG575" s="552">
        <f t="shared" si="108"/>
        <v>43556</v>
      </c>
      <c r="CH575" s="552">
        <f t="shared" si="109"/>
        <v>43646</v>
      </c>
      <c r="CI575" s="552">
        <f>'Information Input'!$H$35</f>
        <v>43555</v>
      </c>
      <c r="CJ575" s="551" t="str">
        <f>'Information Input'!$J$22</f>
        <v>Quarterly</v>
      </c>
      <c r="CK575" s="552">
        <f>'Information Input'!$H$30</f>
        <v>43555</v>
      </c>
      <c r="CL575" s="551">
        <f>'Information Input'!$J$18</f>
        <v>2019</v>
      </c>
      <c r="CM575" s="551" t="s">
        <v>97</v>
      </c>
      <c r="CN575" s="1014" t="s">
        <v>98</v>
      </c>
      <c r="CO575" s="542" t="s">
        <v>96</v>
      </c>
      <c r="CP575" s="542" t="s">
        <v>671</v>
      </c>
      <c r="CQ575" s="551">
        <v>14</v>
      </c>
      <c r="CR575" s="542" t="s">
        <v>156</v>
      </c>
      <c r="CS575" s="542" t="s">
        <v>233</v>
      </c>
      <c r="CT575" s="1015">
        <f>'Report 1'!$S$18</f>
        <v>0</v>
      </c>
      <c r="CU575" s="1016">
        <f>SUMIF('Report 4A'!$G$16:$G$95,$CQ575,'Report 4A'!$AA$16:$AA$95)</f>
        <v>0</v>
      </c>
      <c r="CV575" s="1017">
        <f t="shared" si="115"/>
        <v>0</v>
      </c>
      <c r="CX575" s="546" t="s">
        <v>669</v>
      </c>
      <c r="CY575" s="537" t="s">
        <v>304</v>
      </c>
      <c r="CZ575" s="537" t="str">
        <f>'Information Input'!$M$14</f>
        <v xml:space="preserve">      -      </v>
      </c>
      <c r="DA575" s="538">
        <f>'Information Input'!$H$35</f>
        <v>43555</v>
      </c>
      <c r="DB575" s="537" t="str">
        <f>'Information Input'!$J$22</f>
        <v>Quarterly</v>
      </c>
      <c r="DC575" s="552">
        <f>'Information Input'!$H$30</f>
        <v>43555</v>
      </c>
      <c r="DD575" s="553" t="str">
        <f t="shared" si="118"/>
        <v>201704</v>
      </c>
      <c r="DE575" s="541" t="s">
        <v>91</v>
      </c>
      <c r="DF575" s="541" t="s">
        <v>685</v>
      </c>
      <c r="DG575" s="544">
        <f>'Report 5K'!$Z$55</f>
        <v>0</v>
      </c>
      <c r="DH575" s="550">
        <f>'Report 5K'!$Z$56</f>
        <v>0</v>
      </c>
      <c r="DI575" s="544">
        <f>'Report 5K'!$Z$57</f>
        <v>0</v>
      </c>
      <c r="DJ575" s="544">
        <f>'Report 5K'!$Z$58</f>
        <v>0</v>
      </c>
      <c r="DK575" s="544">
        <f>'Report 5K'!$Z$59</f>
        <v>0</v>
      </c>
      <c r="DL575" s="544">
        <f>'Report 5K'!$Z$60</f>
        <v>0</v>
      </c>
      <c r="DM575" s="544">
        <f>'Report 5K'!$Z$61</f>
        <v>0</v>
      </c>
      <c r="DN575" s="544">
        <f>'Report 5K'!$Z$62</f>
        <v>0</v>
      </c>
      <c r="DO575" s="544">
        <f>'Report 5K'!$Z$63</f>
        <v>0</v>
      </c>
      <c r="DP575" s="544">
        <f>'Report 5K'!$Z$64</f>
        <v>0</v>
      </c>
      <c r="DQ575" s="544">
        <f>'Report 5K'!$Z$65</f>
        <v>0</v>
      </c>
    </row>
    <row r="576" spans="2:121">
      <c r="B576" s="535" t="s">
        <v>669</v>
      </c>
      <c r="C576" s="536">
        <v>1</v>
      </c>
      <c r="D576" s="537" t="str">
        <f>'Information Input'!$M$14</f>
        <v xml:space="preserve">      -      </v>
      </c>
      <c r="E576" s="537" t="s">
        <v>135</v>
      </c>
      <c r="F576" s="538">
        <f t="shared" si="113"/>
        <v>43466</v>
      </c>
      <c r="G576" s="538">
        <f t="shared" si="114"/>
        <v>43555</v>
      </c>
      <c r="H576" s="538">
        <f>'Information Input'!$H$35</f>
        <v>43555</v>
      </c>
      <c r="I576" s="537" t="str">
        <f>'Information Input'!$J$22</f>
        <v>Quarterly</v>
      </c>
      <c r="J576" s="538">
        <f>'Information Input'!$H$30</f>
        <v>43555</v>
      </c>
      <c r="K576" s="537">
        <f>'Information Input'!$J$18</f>
        <v>2019</v>
      </c>
      <c r="L576" s="539" t="s">
        <v>91</v>
      </c>
      <c r="M576" s="540" t="s">
        <v>240</v>
      </c>
      <c r="N576" s="541" t="s">
        <v>240</v>
      </c>
      <c r="O576" s="542" t="s">
        <v>679</v>
      </c>
      <c r="P576" s="537">
        <v>69</v>
      </c>
      <c r="Q576" s="541" t="s">
        <v>211</v>
      </c>
      <c r="R576" s="541" t="s">
        <v>239</v>
      </c>
      <c r="S576" s="543">
        <f>'Report 1'!$AL$18</f>
        <v>0</v>
      </c>
      <c r="T576" s="544">
        <f>'Report 1'!$AL$90</f>
        <v>0</v>
      </c>
      <c r="U576" s="545">
        <f>'Report 1'!$AL$176</f>
        <v>0</v>
      </c>
      <c r="AL576" s="546" t="s">
        <v>669</v>
      </c>
      <c r="AM576" s="547">
        <v>2</v>
      </c>
      <c r="AN576" s="547" t="str">
        <f>'Information Input'!$M$14</f>
        <v xml:space="preserve">      -      </v>
      </c>
      <c r="AO576" s="547" t="s">
        <v>138</v>
      </c>
      <c r="AP576" s="538">
        <f t="shared" si="116"/>
        <v>43739</v>
      </c>
      <c r="AQ576" s="538">
        <f t="shared" si="117"/>
        <v>43830</v>
      </c>
      <c r="AR576" s="538">
        <f>'Information Input'!$H$35</f>
        <v>43555</v>
      </c>
      <c r="AS576" s="547" t="str">
        <f>'Information Input'!$J$22</f>
        <v>Quarterly</v>
      </c>
      <c r="AT576" s="538">
        <f>'Information Input'!$H$30</f>
        <v>43555</v>
      </c>
      <c r="AU576" s="547">
        <f>'Information Input'!$J$18</f>
        <v>2019</v>
      </c>
      <c r="AV576" s="547" t="s">
        <v>94</v>
      </c>
      <c r="AW576" s="547" t="s">
        <v>95</v>
      </c>
      <c r="AX576" s="547" t="s">
        <v>96</v>
      </c>
      <c r="AY576" s="548" t="s">
        <v>671</v>
      </c>
      <c r="AZ576" s="547">
        <v>29</v>
      </c>
      <c r="BA576" s="549" t="s">
        <v>171</v>
      </c>
      <c r="BB576" s="543" t="s">
        <v>238</v>
      </c>
      <c r="BC576" s="550">
        <f>'Report 2'!$AC126</f>
        <v>0</v>
      </c>
      <c r="BD576" s="550">
        <f>'Report 2'!$AD126</f>
        <v>0</v>
      </c>
      <c r="BE576" s="550">
        <f>'Report 2'!$AE126</f>
        <v>0</v>
      </c>
      <c r="BF576" s="550">
        <f>'Report 2'!$AF126</f>
        <v>0</v>
      </c>
      <c r="BG576" s="550">
        <f>'Report 2'!$AG126</f>
        <v>0</v>
      </c>
      <c r="BH576" s="550">
        <f>'Report 2'!$AH126</f>
        <v>0</v>
      </c>
      <c r="BI576" s="550">
        <f>'Report 2'!$AI126</f>
        <v>0</v>
      </c>
      <c r="CC576" s="542" t="s">
        <v>669</v>
      </c>
      <c r="CD576" s="1014" t="s">
        <v>672</v>
      </c>
      <c r="CE576" s="1014" t="str">
        <f>'Information Input'!$M$14</f>
        <v xml:space="preserve">      -      </v>
      </c>
      <c r="CF576" s="551" t="s">
        <v>136</v>
      </c>
      <c r="CG576" s="552">
        <f t="shared" si="108"/>
        <v>43556</v>
      </c>
      <c r="CH576" s="552">
        <f t="shared" si="109"/>
        <v>43646</v>
      </c>
      <c r="CI576" s="552">
        <f>'Information Input'!$H$35</f>
        <v>43555</v>
      </c>
      <c r="CJ576" s="551" t="str">
        <f>'Information Input'!$J$22</f>
        <v>Quarterly</v>
      </c>
      <c r="CK576" s="552">
        <f>'Information Input'!$H$30</f>
        <v>43555</v>
      </c>
      <c r="CL576" s="551">
        <f>'Information Input'!$J$18</f>
        <v>2019</v>
      </c>
      <c r="CM576" s="551" t="s">
        <v>97</v>
      </c>
      <c r="CN576" s="1014" t="s">
        <v>98</v>
      </c>
      <c r="CO576" s="542" t="s">
        <v>96</v>
      </c>
      <c r="CP576" s="542" t="s">
        <v>671</v>
      </c>
      <c r="CQ576" s="551">
        <v>15</v>
      </c>
      <c r="CR576" s="542" t="s">
        <v>157</v>
      </c>
      <c r="CS576" s="542" t="s">
        <v>234</v>
      </c>
      <c r="CT576" s="1015">
        <f>'Report 1'!$S$18</f>
        <v>0</v>
      </c>
      <c r="CU576" s="1016">
        <f>SUMIF('Report 4A'!$G$16:$G$95,$CQ576,'Report 4A'!$AA$16:$AA$95)</f>
        <v>0</v>
      </c>
      <c r="CV576" s="1017">
        <f t="shared" si="115"/>
        <v>0</v>
      </c>
      <c r="CX576" s="546" t="s">
        <v>669</v>
      </c>
      <c r="CY576" s="537" t="s">
        <v>304</v>
      </c>
      <c r="CZ576" s="537" t="str">
        <f>'Information Input'!$M$14</f>
        <v xml:space="preserve">      -      </v>
      </c>
      <c r="DA576" s="538">
        <f>'Information Input'!$H$35</f>
        <v>43555</v>
      </c>
      <c r="DB576" s="537" t="str">
        <f>'Information Input'!$J$22</f>
        <v>Quarterly</v>
      </c>
      <c r="DC576" s="552">
        <f>'Information Input'!$H$30</f>
        <v>43555</v>
      </c>
      <c r="DD576" s="553" t="str">
        <f t="shared" si="118"/>
        <v>201703</v>
      </c>
      <c r="DE576" s="541" t="s">
        <v>91</v>
      </c>
      <c r="DF576" s="541" t="s">
        <v>685</v>
      </c>
      <c r="DG576" s="544">
        <f>'Report 5K'!$AA$55</f>
        <v>0</v>
      </c>
      <c r="DH576" s="550">
        <f>'Report 5K'!$AA$56</f>
        <v>0</v>
      </c>
      <c r="DI576" s="544">
        <f>'Report 5K'!$AA$57</f>
        <v>0</v>
      </c>
      <c r="DJ576" s="544">
        <f>'Report 5K'!$AA$58</f>
        <v>0</v>
      </c>
      <c r="DK576" s="544">
        <f>'Report 5K'!$AA$59</f>
        <v>0</v>
      </c>
      <c r="DL576" s="544">
        <f>'Report 5K'!$AA$60</f>
        <v>0</v>
      </c>
      <c r="DM576" s="544">
        <f>'Report 5K'!$AA$61</f>
        <v>0</v>
      </c>
      <c r="DN576" s="544">
        <f>'Report 5K'!$AA$62</f>
        <v>0</v>
      </c>
      <c r="DO576" s="544">
        <f>'Report 5K'!$AA$63</f>
        <v>0</v>
      </c>
      <c r="DP576" s="544">
        <f>'Report 5K'!$AA$64</f>
        <v>0</v>
      </c>
      <c r="DQ576" s="544">
        <f>'Report 5K'!$AA$65</f>
        <v>0</v>
      </c>
    </row>
    <row r="577" spans="2:121">
      <c r="B577" s="535" t="s">
        <v>669</v>
      </c>
      <c r="C577" s="536">
        <v>1</v>
      </c>
      <c r="D577" s="537" t="str">
        <f>'Information Input'!$M$14</f>
        <v xml:space="preserve">      -      </v>
      </c>
      <c r="E577" s="537" t="s">
        <v>135</v>
      </c>
      <c r="F577" s="538">
        <f t="shared" si="113"/>
        <v>43466</v>
      </c>
      <c r="G577" s="538">
        <f t="shared" si="114"/>
        <v>43555</v>
      </c>
      <c r="H577" s="538">
        <f>'Information Input'!$H$35</f>
        <v>43555</v>
      </c>
      <c r="I577" s="537" t="str">
        <f>'Information Input'!$J$22</f>
        <v>Quarterly</v>
      </c>
      <c r="J577" s="538">
        <f>'Information Input'!$H$30</f>
        <v>43555</v>
      </c>
      <c r="K577" s="537">
        <f>'Information Input'!$J$18</f>
        <v>2019</v>
      </c>
      <c r="L577" s="539" t="s">
        <v>91</v>
      </c>
      <c r="M577" s="540" t="s">
        <v>240</v>
      </c>
      <c r="N577" s="541" t="s">
        <v>240</v>
      </c>
      <c r="O577" s="542" t="s">
        <v>680</v>
      </c>
      <c r="P577" s="537">
        <v>70</v>
      </c>
      <c r="Q577" s="541" t="s">
        <v>212</v>
      </c>
      <c r="R577" s="541" t="s">
        <v>239</v>
      </c>
      <c r="S577" s="543">
        <f>'Report 1'!$AL$18</f>
        <v>0</v>
      </c>
      <c r="T577" s="544">
        <f>'Report 1'!$AL$91</f>
        <v>0</v>
      </c>
      <c r="U577" s="545">
        <f>'Report 1'!$AL$177</f>
        <v>0</v>
      </c>
      <c r="AL577" s="546" t="s">
        <v>669</v>
      </c>
      <c r="AM577" s="547">
        <v>2</v>
      </c>
      <c r="AN577" s="547" t="str">
        <f>'Information Input'!$M$14</f>
        <v xml:space="preserve">      -      </v>
      </c>
      <c r="AO577" s="547" t="s">
        <v>138</v>
      </c>
      <c r="AP577" s="538">
        <f t="shared" si="116"/>
        <v>43739</v>
      </c>
      <c r="AQ577" s="538">
        <f t="shared" si="117"/>
        <v>43830</v>
      </c>
      <c r="AR577" s="538">
        <f>'Information Input'!$H$35</f>
        <v>43555</v>
      </c>
      <c r="AS577" s="547" t="str">
        <f>'Information Input'!$J$22</f>
        <v>Quarterly</v>
      </c>
      <c r="AT577" s="538">
        <f>'Information Input'!$H$30</f>
        <v>43555</v>
      </c>
      <c r="AU577" s="547">
        <f>'Information Input'!$J$18</f>
        <v>2019</v>
      </c>
      <c r="AV577" s="547" t="s">
        <v>94</v>
      </c>
      <c r="AW577" s="547" t="s">
        <v>95</v>
      </c>
      <c r="AX577" s="547" t="s">
        <v>96</v>
      </c>
      <c r="AY577" s="548" t="s">
        <v>671</v>
      </c>
      <c r="AZ577" s="547">
        <v>30</v>
      </c>
      <c r="BA577" s="549" t="s">
        <v>172</v>
      </c>
      <c r="BB577" s="543" t="s">
        <v>238</v>
      </c>
      <c r="BC577" s="550">
        <f>'Report 2'!$AC127</f>
        <v>0</v>
      </c>
      <c r="BD577" s="550">
        <f>'Report 2'!$AD127</f>
        <v>0</v>
      </c>
      <c r="BE577" s="550">
        <f>'Report 2'!$AE127</f>
        <v>0</v>
      </c>
      <c r="BF577" s="550">
        <f>'Report 2'!$AF127</f>
        <v>0</v>
      </c>
      <c r="BG577" s="550">
        <f>'Report 2'!$AG127</f>
        <v>0</v>
      </c>
      <c r="BH577" s="550">
        <f>'Report 2'!$AH127</f>
        <v>0</v>
      </c>
      <c r="BI577" s="550">
        <f>'Report 2'!$AI127</f>
        <v>0</v>
      </c>
      <c r="CC577" s="542" t="s">
        <v>669</v>
      </c>
      <c r="CD577" s="1014" t="s">
        <v>672</v>
      </c>
      <c r="CE577" s="1014" t="str">
        <f>'Information Input'!$M$14</f>
        <v xml:space="preserve">      -      </v>
      </c>
      <c r="CF577" s="551" t="s">
        <v>136</v>
      </c>
      <c r="CG577" s="552">
        <f t="shared" si="108"/>
        <v>43556</v>
      </c>
      <c r="CH577" s="552">
        <f t="shared" si="109"/>
        <v>43646</v>
      </c>
      <c r="CI577" s="552">
        <f>'Information Input'!$H$35</f>
        <v>43555</v>
      </c>
      <c r="CJ577" s="551" t="str">
        <f>'Information Input'!$J$22</f>
        <v>Quarterly</v>
      </c>
      <c r="CK577" s="552">
        <f>'Information Input'!$H$30</f>
        <v>43555</v>
      </c>
      <c r="CL577" s="551">
        <f>'Information Input'!$J$18</f>
        <v>2019</v>
      </c>
      <c r="CM577" s="551" t="s">
        <v>97</v>
      </c>
      <c r="CN577" s="1014" t="s">
        <v>98</v>
      </c>
      <c r="CO577" s="542" t="s">
        <v>96</v>
      </c>
      <c r="CP577" s="542" t="s">
        <v>671</v>
      </c>
      <c r="CQ577" s="551">
        <v>16</v>
      </c>
      <c r="CR577" s="542" t="s">
        <v>158</v>
      </c>
      <c r="CS577" s="542" t="s">
        <v>235</v>
      </c>
      <c r="CT577" s="1015">
        <f>'Report 1'!$S$18</f>
        <v>0</v>
      </c>
      <c r="CU577" s="1016">
        <f>SUMIF('Report 4A'!$G$16:$G$95,$CQ577,'Report 4A'!$AA$16:$AA$95)</f>
        <v>0</v>
      </c>
      <c r="CV577" s="1017">
        <f t="shared" si="115"/>
        <v>0</v>
      </c>
      <c r="CX577" s="546" t="s">
        <v>669</v>
      </c>
      <c r="CY577" s="537" t="s">
        <v>304</v>
      </c>
      <c r="CZ577" s="537" t="str">
        <f>'Information Input'!$M$14</f>
        <v xml:space="preserve">      -      </v>
      </c>
      <c r="DA577" s="538">
        <f>'Information Input'!$H$35</f>
        <v>43555</v>
      </c>
      <c r="DB577" s="537" t="str">
        <f>'Information Input'!$J$22</f>
        <v>Quarterly</v>
      </c>
      <c r="DC577" s="552">
        <f>'Information Input'!$H$30</f>
        <v>43555</v>
      </c>
      <c r="DD577" s="553" t="str">
        <f t="shared" si="118"/>
        <v>201702</v>
      </c>
      <c r="DE577" s="541" t="s">
        <v>91</v>
      </c>
      <c r="DF577" s="541" t="s">
        <v>685</v>
      </c>
      <c r="DG577" s="544">
        <f>'Report 5K'!$AB$55</f>
        <v>0</v>
      </c>
      <c r="DH577" s="550">
        <f>'Report 5K'!$AB$56</f>
        <v>0</v>
      </c>
      <c r="DI577" s="544">
        <f>'Report 5K'!$AB$57</f>
        <v>0</v>
      </c>
      <c r="DJ577" s="544">
        <f>'Report 5K'!$AB$58</f>
        <v>0</v>
      </c>
      <c r="DK577" s="544">
        <f>'Report 5K'!$AB$59</f>
        <v>0</v>
      </c>
      <c r="DL577" s="544">
        <f>'Report 5K'!$AB$60</f>
        <v>0</v>
      </c>
      <c r="DM577" s="544">
        <f>'Report 5K'!$AB$61</f>
        <v>0</v>
      </c>
      <c r="DN577" s="544">
        <f>'Report 5K'!$AB$62</f>
        <v>0</v>
      </c>
      <c r="DO577" s="544">
        <f>'Report 5K'!$AB$63</f>
        <v>0</v>
      </c>
      <c r="DP577" s="544">
        <f>'Report 5K'!$AB$64</f>
        <v>0</v>
      </c>
      <c r="DQ577" s="544">
        <f>'Report 5K'!$AB$65</f>
        <v>0</v>
      </c>
    </row>
    <row r="578" spans="2:121">
      <c r="B578" s="535" t="s">
        <v>669</v>
      </c>
      <c r="C578" s="536">
        <v>1</v>
      </c>
      <c r="D578" s="537" t="str">
        <f>'Information Input'!$M$14</f>
        <v xml:space="preserve">      -      </v>
      </c>
      <c r="E578" s="537" t="s">
        <v>135</v>
      </c>
      <c r="F578" s="538">
        <f t="shared" si="113"/>
        <v>43466</v>
      </c>
      <c r="G578" s="538">
        <f t="shared" si="114"/>
        <v>43555</v>
      </c>
      <c r="H578" s="538">
        <f>'Information Input'!$H$35</f>
        <v>43555</v>
      </c>
      <c r="I578" s="537" t="str">
        <f>'Information Input'!$J$22</f>
        <v>Quarterly</v>
      </c>
      <c r="J578" s="538">
        <f>'Information Input'!$H$30</f>
        <v>43555</v>
      </c>
      <c r="K578" s="537">
        <f>'Information Input'!$J$18</f>
        <v>2019</v>
      </c>
      <c r="L578" s="539" t="s">
        <v>91</v>
      </c>
      <c r="M578" s="540" t="s">
        <v>240</v>
      </c>
      <c r="N578" s="541" t="s">
        <v>240</v>
      </c>
      <c r="O578" s="542" t="s">
        <v>680</v>
      </c>
      <c r="P578" s="537">
        <v>71</v>
      </c>
      <c r="Q578" s="541" t="s">
        <v>213</v>
      </c>
      <c r="R578" s="541" t="s">
        <v>239</v>
      </c>
      <c r="S578" s="543">
        <f>'Report 1'!$AL$18</f>
        <v>0</v>
      </c>
      <c r="T578" s="544">
        <f>'Report 1'!$AL$92</f>
        <v>0</v>
      </c>
      <c r="U578" s="545">
        <f>'Report 1'!$AL$178</f>
        <v>0</v>
      </c>
      <c r="AL578" s="546" t="s">
        <v>669</v>
      </c>
      <c r="AM578" s="547">
        <v>2</v>
      </c>
      <c r="AN578" s="547" t="str">
        <f>'Information Input'!$M$14</f>
        <v xml:space="preserve">      -      </v>
      </c>
      <c r="AO578" s="547" t="s">
        <v>138</v>
      </c>
      <c r="AP578" s="538">
        <f t="shared" si="116"/>
        <v>43739</v>
      </c>
      <c r="AQ578" s="538">
        <f t="shared" si="117"/>
        <v>43830</v>
      </c>
      <c r="AR578" s="538">
        <f>'Information Input'!$H$35</f>
        <v>43555</v>
      </c>
      <c r="AS578" s="547" t="str">
        <f>'Information Input'!$J$22</f>
        <v>Quarterly</v>
      </c>
      <c r="AT578" s="538">
        <f>'Information Input'!$H$30</f>
        <v>43555</v>
      </c>
      <c r="AU578" s="547">
        <f>'Information Input'!$J$18</f>
        <v>2019</v>
      </c>
      <c r="AV578" s="547" t="s">
        <v>94</v>
      </c>
      <c r="AW578" s="547" t="s">
        <v>95</v>
      </c>
      <c r="AX578" s="547" t="s">
        <v>96</v>
      </c>
      <c r="AY578" s="548" t="s">
        <v>671</v>
      </c>
      <c r="AZ578" s="547">
        <v>31</v>
      </c>
      <c r="BA578" s="549" t="s">
        <v>173</v>
      </c>
      <c r="BB578" s="543" t="s">
        <v>233</v>
      </c>
      <c r="BC578" s="550">
        <f>'Report 2'!$AC128</f>
        <v>0</v>
      </c>
      <c r="BD578" s="550">
        <f>'Report 2'!$AD128</f>
        <v>0</v>
      </c>
      <c r="BE578" s="550">
        <f>'Report 2'!$AE128</f>
        <v>0</v>
      </c>
      <c r="BF578" s="550">
        <f>'Report 2'!$AF128</f>
        <v>0</v>
      </c>
      <c r="BG578" s="550">
        <f>'Report 2'!$AG128</f>
        <v>0</v>
      </c>
      <c r="BH578" s="550">
        <f>'Report 2'!$AH128</f>
        <v>0</v>
      </c>
      <c r="BI578" s="550">
        <f>'Report 2'!$AI128</f>
        <v>0</v>
      </c>
      <c r="CC578" s="542" t="s">
        <v>669</v>
      </c>
      <c r="CD578" s="1014" t="s">
        <v>672</v>
      </c>
      <c r="CE578" s="1014" t="str">
        <f>'Information Input'!$M$14</f>
        <v xml:space="preserve">      -      </v>
      </c>
      <c r="CF578" s="551" t="s">
        <v>136</v>
      </c>
      <c r="CG578" s="552">
        <f t="shared" si="108"/>
        <v>43556</v>
      </c>
      <c r="CH578" s="552">
        <f t="shared" si="109"/>
        <v>43646</v>
      </c>
      <c r="CI578" s="552">
        <f>'Information Input'!$H$35</f>
        <v>43555</v>
      </c>
      <c r="CJ578" s="551" t="str">
        <f>'Information Input'!$J$22</f>
        <v>Quarterly</v>
      </c>
      <c r="CK578" s="552">
        <f>'Information Input'!$H$30</f>
        <v>43555</v>
      </c>
      <c r="CL578" s="551">
        <f>'Information Input'!$J$18</f>
        <v>2019</v>
      </c>
      <c r="CM578" s="551" t="s">
        <v>97</v>
      </c>
      <c r="CN578" s="1014" t="s">
        <v>98</v>
      </c>
      <c r="CO578" s="542" t="s">
        <v>96</v>
      </c>
      <c r="CP578" s="542" t="s">
        <v>671</v>
      </c>
      <c r="CQ578" s="551">
        <v>17</v>
      </c>
      <c r="CR578" s="542" t="s">
        <v>159</v>
      </c>
      <c r="CS578" s="542" t="s">
        <v>235</v>
      </c>
      <c r="CT578" s="1015">
        <f>'Report 1'!$S$18</f>
        <v>0</v>
      </c>
      <c r="CU578" s="1016">
        <f>SUMIF('Report 4A'!$G$16:$G$95,$CQ578,'Report 4A'!$AA$16:$AA$95)</f>
        <v>0</v>
      </c>
      <c r="CV578" s="1017">
        <f t="shared" si="115"/>
        <v>0</v>
      </c>
      <c r="CX578" s="546" t="s">
        <v>669</v>
      </c>
      <c r="CY578" s="537" t="s">
        <v>304</v>
      </c>
      <c r="CZ578" s="537" t="str">
        <f>'Information Input'!$M$14</f>
        <v xml:space="preserve">      -      </v>
      </c>
      <c r="DA578" s="538">
        <f>'Information Input'!$H$35</f>
        <v>43555</v>
      </c>
      <c r="DB578" s="537" t="str">
        <f>'Information Input'!$J$22</f>
        <v>Quarterly</v>
      </c>
      <c r="DC578" s="552">
        <f>'Information Input'!$H$30</f>
        <v>43555</v>
      </c>
      <c r="DD578" s="553" t="str">
        <f t="shared" si="118"/>
        <v>201701</v>
      </c>
      <c r="DE578" s="541" t="s">
        <v>91</v>
      </c>
      <c r="DF578" s="541" t="s">
        <v>685</v>
      </c>
      <c r="DG578" s="544">
        <f>'Report 5K'!$AC$55</f>
        <v>0</v>
      </c>
      <c r="DH578" s="550">
        <f>'Report 5K'!$AC$56</f>
        <v>0</v>
      </c>
      <c r="DI578" s="544">
        <f>'Report 5K'!$AC$57</f>
        <v>0</v>
      </c>
      <c r="DJ578" s="544">
        <f>'Report 5K'!$AC$58</f>
        <v>0</v>
      </c>
      <c r="DK578" s="544">
        <f>'Report 5K'!$AC$59</f>
        <v>0</v>
      </c>
      <c r="DL578" s="544">
        <f>'Report 5K'!$AC$60</f>
        <v>0</v>
      </c>
      <c r="DM578" s="544">
        <f>'Report 5K'!$AC$61</f>
        <v>0</v>
      </c>
      <c r="DN578" s="544">
        <f>'Report 5K'!$AC$62</f>
        <v>0</v>
      </c>
      <c r="DO578" s="544">
        <f>'Report 5K'!$AC$63</f>
        <v>0</v>
      </c>
      <c r="DP578" s="544">
        <f>'Report 5K'!$AC$64</f>
        <v>0</v>
      </c>
      <c r="DQ578" s="544">
        <f>'Report 5K'!$AC$65</f>
        <v>0</v>
      </c>
    </row>
    <row r="579" spans="2:121">
      <c r="B579" s="573" t="s">
        <v>669</v>
      </c>
      <c r="C579" s="574">
        <v>1</v>
      </c>
      <c r="D579" s="562" t="str">
        <f>'Information Input'!$M$14</f>
        <v xml:space="preserve">      -      </v>
      </c>
      <c r="E579" s="562" t="s">
        <v>135</v>
      </c>
      <c r="F579" s="559">
        <f t="shared" si="113"/>
        <v>43466</v>
      </c>
      <c r="G579" s="559">
        <f t="shared" si="114"/>
        <v>43555</v>
      </c>
      <c r="H579" s="559">
        <f>'Information Input'!$H$35</f>
        <v>43555</v>
      </c>
      <c r="I579" s="562" t="str">
        <f>'Information Input'!$J$22</f>
        <v>Quarterly</v>
      </c>
      <c r="J579" s="559">
        <f>'Information Input'!$H$30</f>
        <v>43555</v>
      </c>
      <c r="K579" s="562">
        <f>'Information Input'!$J$18</f>
        <v>2019</v>
      </c>
      <c r="L579" s="563" t="s">
        <v>91</v>
      </c>
      <c r="M579" s="564" t="s">
        <v>240</v>
      </c>
      <c r="N579" s="561" t="s">
        <v>240</v>
      </c>
      <c r="O579" s="575" t="s">
        <v>674</v>
      </c>
      <c r="P579" s="537">
        <v>72</v>
      </c>
      <c r="Q579" s="541" t="s">
        <v>214</v>
      </c>
      <c r="R579" s="561" t="s">
        <v>239</v>
      </c>
      <c r="S579" s="560">
        <f>'Report 1'!$AL$18</f>
        <v>0</v>
      </c>
      <c r="T579" s="568">
        <f>'Report 1'!$AL$93</f>
        <v>0</v>
      </c>
      <c r="U579" s="571">
        <f>'Report 1'!$AL$179</f>
        <v>0</v>
      </c>
      <c r="AL579" s="546" t="s">
        <v>669</v>
      </c>
      <c r="AM579" s="547">
        <v>2</v>
      </c>
      <c r="AN579" s="547" t="str">
        <f>'Information Input'!$M$14</f>
        <v xml:space="preserve">      -      </v>
      </c>
      <c r="AO579" s="547" t="s">
        <v>138</v>
      </c>
      <c r="AP579" s="538">
        <f t="shared" si="116"/>
        <v>43739</v>
      </c>
      <c r="AQ579" s="538">
        <f t="shared" si="117"/>
        <v>43830</v>
      </c>
      <c r="AR579" s="538">
        <f>'Information Input'!$H$35</f>
        <v>43555</v>
      </c>
      <c r="AS579" s="547" t="str">
        <f>'Information Input'!$J$22</f>
        <v>Quarterly</v>
      </c>
      <c r="AT579" s="538">
        <f>'Information Input'!$H$30</f>
        <v>43555</v>
      </c>
      <c r="AU579" s="547">
        <f>'Information Input'!$J$18</f>
        <v>2019</v>
      </c>
      <c r="AV579" s="547" t="s">
        <v>94</v>
      </c>
      <c r="AW579" s="547" t="s">
        <v>95</v>
      </c>
      <c r="AX579" s="547" t="s">
        <v>96</v>
      </c>
      <c r="AY579" s="548" t="s">
        <v>671</v>
      </c>
      <c r="AZ579" s="547">
        <v>32</v>
      </c>
      <c r="BA579" s="549" t="s">
        <v>174</v>
      </c>
      <c r="BB579" s="543" t="s">
        <v>238</v>
      </c>
      <c r="BC579" s="550">
        <f>'Report 2'!$AC129</f>
        <v>0</v>
      </c>
      <c r="BD579" s="550">
        <f>'Report 2'!$AD129</f>
        <v>0</v>
      </c>
      <c r="BE579" s="550">
        <f>'Report 2'!$AE129</f>
        <v>0</v>
      </c>
      <c r="BF579" s="550">
        <f>'Report 2'!$AF129</f>
        <v>0</v>
      </c>
      <c r="BG579" s="550">
        <f>'Report 2'!$AG129</f>
        <v>0</v>
      </c>
      <c r="BH579" s="550">
        <f>'Report 2'!$AH129</f>
        <v>0</v>
      </c>
      <c r="BI579" s="550">
        <f>'Report 2'!$AI129</f>
        <v>0</v>
      </c>
      <c r="CC579" s="542" t="s">
        <v>669</v>
      </c>
      <c r="CD579" s="1014" t="s">
        <v>672</v>
      </c>
      <c r="CE579" s="1014" t="str">
        <f>'Information Input'!$M$14</f>
        <v xml:space="preserve">      -      </v>
      </c>
      <c r="CF579" s="551" t="s">
        <v>136</v>
      </c>
      <c r="CG579" s="552">
        <f t="shared" si="108"/>
        <v>43556</v>
      </c>
      <c r="CH579" s="552">
        <f t="shared" si="109"/>
        <v>43646</v>
      </c>
      <c r="CI579" s="552">
        <f>'Information Input'!$H$35</f>
        <v>43555</v>
      </c>
      <c r="CJ579" s="551" t="str">
        <f>'Information Input'!$J$22</f>
        <v>Quarterly</v>
      </c>
      <c r="CK579" s="552">
        <f>'Information Input'!$H$30</f>
        <v>43555</v>
      </c>
      <c r="CL579" s="551">
        <f>'Information Input'!$J$18</f>
        <v>2019</v>
      </c>
      <c r="CM579" s="551" t="s">
        <v>97</v>
      </c>
      <c r="CN579" s="1014" t="s">
        <v>98</v>
      </c>
      <c r="CO579" s="542" t="s">
        <v>96</v>
      </c>
      <c r="CP579" s="542" t="s">
        <v>671</v>
      </c>
      <c r="CQ579" s="551">
        <v>18</v>
      </c>
      <c r="CR579" s="542" t="s">
        <v>160</v>
      </c>
      <c r="CS579" s="542" t="s">
        <v>235</v>
      </c>
      <c r="CT579" s="1015">
        <f>'Report 1'!$S$18</f>
        <v>0</v>
      </c>
      <c r="CU579" s="1016">
        <f>SUMIF('Report 4A'!$G$16:$G$95,$CQ579,'Report 4A'!$AA$16:$AA$95)</f>
        <v>0</v>
      </c>
      <c r="CV579" s="1017">
        <f t="shared" si="115"/>
        <v>0</v>
      </c>
      <c r="CX579" s="546" t="s">
        <v>669</v>
      </c>
      <c r="CY579" s="537" t="s">
        <v>304</v>
      </c>
      <c r="CZ579" s="537" t="str">
        <f>'Information Input'!$M$14</f>
        <v xml:space="preserve">      -      </v>
      </c>
      <c r="DA579" s="538">
        <f>'Information Input'!$H$35</f>
        <v>43555</v>
      </c>
      <c r="DB579" s="537" t="str">
        <f>'Information Input'!$J$22</f>
        <v>Quarterly</v>
      </c>
      <c r="DC579" s="552">
        <f>'Information Input'!$H$30</f>
        <v>43555</v>
      </c>
      <c r="DD579" s="553" t="str">
        <f t="shared" si="118"/>
        <v>201612</v>
      </c>
      <c r="DE579" s="541" t="s">
        <v>91</v>
      </c>
      <c r="DF579" s="541" t="s">
        <v>685</v>
      </c>
      <c r="DG579" s="544">
        <f>'Report 5K'!$AD$55</f>
        <v>0</v>
      </c>
      <c r="DH579" s="550">
        <f>'Report 5K'!$AD$56</f>
        <v>0</v>
      </c>
      <c r="DI579" s="544">
        <f>'Report 5K'!$AD$57</f>
        <v>0</v>
      </c>
      <c r="DJ579" s="544">
        <f>'Report 5K'!$AD$58</f>
        <v>0</v>
      </c>
      <c r="DK579" s="544">
        <f>'Report 5K'!$AD$59</f>
        <v>0</v>
      </c>
      <c r="DL579" s="544">
        <f>'Report 5K'!$AD$60</f>
        <v>0</v>
      </c>
      <c r="DM579" s="544">
        <f>'Report 5K'!$AD$61</f>
        <v>0</v>
      </c>
      <c r="DN579" s="544">
        <f>'Report 5K'!$AD$62</f>
        <v>0</v>
      </c>
      <c r="DO579" s="544">
        <f>'Report 5K'!$AD$63</f>
        <v>0</v>
      </c>
      <c r="DP579" s="544">
        <f>'Report 5K'!$AD$64</f>
        <v>0</v>
      </c>
      <c r="DQ579" s="544">
        <f>'Report 5K'!$AD$65</f>
        <v>0</v>
      </c>
    </row>
    <row r="580" spans="2:121">
      <c r="B580" s="515" t="s">
        <v>669</v>
      </c>
      <c r="C580" s="516">
        <v>1</v>
      </c>
      <c r="D580" s="517" t="str">
        <f>'Information Input'!$M$14</f>
        <v xml:space="preserve">      -      </v>
      </c>
      <c r="E580" s="517" t="s">
        <v>135</v>
      </c>
      <c r="F580" s="518">
        <f t="shared" si="113"/>
        <v>43466</v>
      </c>
      <c r="G580" s="518">
        <f t="shared" si="114"/>
        <v>43555</v>
      </c>
      <c r="H580" s="519">
        <f>'Information Input'!$H$35</f>
        <v>43555</v>
      </c>
      <c r="I580" s="517" t="str">
        <f>'Information Input'!$J$22</f>
        <v>Quarterly</v>
      </c>
      <c r="J580" s="519">
        <f>'Information Input'!$H$30</f>
        <v>43555</v>
      </c>
      <c r="K580" s="517">
        <f>'Information Input'!$J$18</f>
        <v>2019</v>
      </c>
      <c r="L580" s="520" t="s">
        <v>96</v>
      </c>
      <c r="M580" s="521" t="s">
        <v>241</v>
      </c>
      <c r="N580" s="522" t="s">
        <v>241</v>
      </c>
      <c r="O580" s="523" t="s">
        <v>670</v>
      </c>
      <c r="P580" s="517">
        <v>2</v>
      </c>
      <c r="Q580" s="522" t="s">
        <v>142</v>
      </c>
      <c r="R580" s="522" t="s">
        <v>239</v>
      </c>
      <c r="S580" s="524">
        <f>'Report 1'!$AQ$18</f>
        <v>0</v>
      </c>
      <c r="T580" s="525">
        <f>'Report 1'!$AQ$20</f>
        <v>0</v>
      </c>
      <c r="U580" s="526">
        <f>'Report 1'!$AQ$106</f>
        <v>0</v>
      </c>
      <c r="AL580" s="546" t="s">
        <v>669</v>
      </c>
      <c r="AM580" s="547">
        <v>2</v>
      </c>
      <c r="AN580" s="547" t="str">
        <f>'Information Input'!$M$14</f>
        <v xml:space="preserve">      -      </v>
      </c>
      <c r="AO580" s="547" t="s">
        <v>138</v>
      </c>
      <c r="AP580" s="538">
        <f t="shared" si="116"/>
        <v>43739</v>
      </c>
      <c r="AQ580" s="538">
        <f t="shared" si="117"/>
        <v>43830</v>
      </c>
      <c r="AR580" s="538">
        <f>'Information Input'!$H$35</f>
        <v>43555</v>
      </c>
      <c r="AS580" s="547" t="str">
        <f>'Information Input'!$J$22</f>
        <v>Quarterly</v>
      </c>
      <c r="AT580" s="538">
        <f>'Information Input'!$H$30</f>
        <v>43555</v>
      </c>
      <c r="AU580" s="547">
        <f>'Information Input'!$J$18</f>
        <v>2019</v>
      </c>
      <c r="AV580" s="547" t="s">
        <v>94</v>
      </c>
      <c r="AW580" s="547" t="s">
        <v>95</v>
      </c>
      <c r="AX580" s="547" t="s">
        <v>96</v>
      </c>
      <c r="AY580" s="548" t="s">
        <v>671</v>
      </c>
      <c r="AZ580" s="547">
        <v>33</v>
      </c>
      <c r="BA580" s="549" t="s">
        <v>175</v>
      </c>
      <c r="BB580" s="543" t="s">
        <v>233</v>
      </c>
      <c r="BC580" s="550">
        <f>'Report 2'!$AC130</f>
        <v>0</v>
      </c>
      <c r="BD580" s="550">
        <f>'Report 2'!$AD130</f>
        <v>0</v>
      </c>
      <c r="BE580" s="550">
        <f>'Report 2'!$AE130</f>
        <v>0</v>
      </c>
      <c r="BF580" s="550">
        <f>'Report 2'!$AF130</f>
        <v>0</v>
      </c>
      <c r="BG580" s="550">
        <f>'Report 2'!$AG130</f>
        <v>0</v>
      </c>
      <c r="BH580" s="550">
        <f>'Report 2'!$AH130</f>
        <v>0</v>
      </c>
      <c r="BI580" s="550">
        <f>'Report 2'!$AI130</f>
        <v>0</v>
      </c>
      <c r="CC580" s="542" t="s">
        <v>669</v>
      </c>
      <c r="CD580" s="1014" t="s">
        <v>672</v>
      </c>
      <c r="CE580" s="1014" t="str">
        <f>'Information Input'!$M$14</f>
        <v xml:space="preserve">      -      </v>
      </c>
      <c r="CF580" s="551" t="s">
        <v>136</v>
      </c>
      <c r="CG580" s="552">
        <f t="shared" ref="CG580:CG643" si="120">DATE(CL580,4,1)</f>
        <v>43556</v>
      </c>
      <c r="CH580" s="552">
        <f t="shared" ref="CH580:CH643" si="121">DATE(CL580,6,30)</f>
        <v>43646</v>
      </c>
      <c r="CI580" s="552">
        <f>'Information Input'!$H$35</f>
        <v>43555</v>
      </c>
      <c r="CJ580" s="551" t="str">
        <f>'Information Input'!$J$22</f>
        <v>Quarterly</v>
      </c>
      <c r="CK580" s="552">
        <f>'Information Input'!$H$30</f>
        <v>43555</v>
      </c>
      <c r="CL580" s="551">
        <f>'Information Input'!$J$18</f>
        <v>2019</v>
      </c>
      <c r="CM580" s="551" t="s">
        <v>97</v>
      </c>
      <c r="CN580" s="1014" t="s">
        <v>98</v>
      </c>
      <c r="CO580" s="542" t="s">
        <v>96</v>
      </c>
      <c r="CP580" s="542" t="s">
        <v>671</v>
      </c>
      <c r="CQ580" s="551">
        <v>19</v>
      </c>
      <c r="CR580" s="542" t="s">
        <v>161</v>
      </c>
      <c r="CS580" s="542" t="s">
        <v>235</v>
      </c>
      <c r="CT580" s="1015">
        <f>'Report 1'!$S$18</f>
        <v>0</v>
      </c>
      <c r="CU580" s="1016">
        <f>SUMIF('Report 4A'!$G$16:$G$95,$CQ580,'Report 4A'!$AA$16:$AA$95)</f>
        <v>0</v>
      </c>
      <c r="CV580" s="1017">
        <f t="shared" si="115"/>
        <v>0</v>
      </c>
      <c r="CX580" s="546" t="s">
        <v>669</v>
      </c>
      <c r="CY580" s="537" t="s">
        <v>304</v>
      </c>
      <c r="CZ580" s="537" t="str">
        <f>'Information Input'!$M$14</f>
        <v xml:space="preserve">      -      </v>
      </c>
      <c r="DA580" s="538">
        <f>'Information Input'!$H$35</f>
        <v>43555</v>
      </c>
      <c r="DB580" s="537" t="str">
        <f>'Information Input'!$J$22</f>
        <v>Quarterly</v>
      </c>
      <c r="DC580" s="552">
        <f>'Information Input'!$H$30</f>
        <v>43555</v>
      </c>
      <c r="DD580" s="553" t="str">
        <f t="shared" si="118"/>
        <v>201611</v>
      </c>
      <c r="DE580" s="541" t="s">
        <v>91</v>
      </c>
      <c r="DF580" s="541" t="s">
        <v>685</v>
      </c>
      <c r="DG580" s="544">
        <f>'Report 5K'!$AE$55</f>
        <v>0</v>
      </c>
      <c r="DH580" s="550">
        <f>'Report 5K'!$AE$56</f>
        <v>0</v>
      </c>
      <c r="DI580" s="544">
        <f>'Report 5K'!$AE$57</f>
        <v>0</v>
      </c>
      <c r="DJ580" s="544">
        <f>'Report 5K'!$AE$58</f>
        <v>0</v>
      </c>
      <c r="DK580" s="544">
        <f>'Report 5K'!$AE$59</f>
        <v>0</v>
      </c>
      <c r="DL580" s="544">
        <f>'Report 5K'!$AE$60</f>
        <v>0</v>
      </c>
      <c r="DM580" s="544">
        <f>'Report 5K'!$AE$61</f>
        <v>0</v>
      </c>
      <c r="DN580" s="544">
        <f>'Report 5K'!$AE$62</f>
        <v>0</v>
      </c>
      <c r="DO580" s="544">
        <f>'Report 5K'!$AE$63</f>
        <v>0</v>
      </c>
      <c r="DP580" s="544">
        <f>'Report 5K'!$AE$64</f>
        <v>0</v>
      </c>
      <c r="DQ580" s="544">
        <f>'Report 5K'!$AE$65</f>
        <v>0</v>
      </c>
    </row>
    <row r="581" spans="2:121">
      <c r="B581" s="535" t="s">
        <v>669</v>
      </c>
      <c r="C581" s="536">
        <v>1</v>
      </c>
      <c r="D581" s="537" t="str">
        <f>'Information Input'!$M$14</f>
        <v xml:space="preserve">      -      </v>
      </c>
      <c r="E581" s="537" t="s">
        <v>135</v>
      </c>
      <c r="F581" s="538">
        <f t="shared" si="113"/>
        <v>43466</v>
      </c>
      <c r="G581" s="538">
        <f t="shared" si="114"/>
        <v>43555</v>
      </c>
      <c r="H581" s="538">
        <f>'Information Input'!$H$35</f>
        <v>43555</v>
      </c>
      <c r="I581" s="537" t="str">
        <f>'Information Input'!$J$22</f>
        <v>Quarterly</v>
      </c>
      <c r="J581" s="538">
        <f>'Information Input'!$H$30</f>
        <v>43555</v>
      </c>
      <c r="K581" s="537">
        <f>'Information Input'!$J$18</f>
        <v>2019</v>
      </c>
      <c r="L581" s="539" t="s">
        <v>96</v>
      </c>
      <c r="M581" s="540" t="s">
        <v>241</v>
      </c>
      <c r="N581" s="541" t="s">
        <v>241</v>
      </c>
      <c r="O581" s="542" t="s">
        <v>670</v>
      </c>
      <c r="P581" s="537">
        <v>3</v>
      </c>
      <c r="Q581" s="541" t="s">
        <v>143</v>
      </c>
      <c r="R581" s="541" t="s">
        <v>239</v>
      </c>
      <c r="S581" s="543">
        <f>'Report 1'!$AQ$18</f>
        <v>0</v>
      </c>
      <c r="T581" s="544">
        <f>'Report 1'!$AQ$21</f>
        <v>0</v>
      </c>
      <c r="U581" s="545">
        <f>'Report 1'!$AQ$107</f>
        <v>0</v>
      </c>
      <c r="AL581" s="546" t="s">
        <v>669</v>
      </c>
      <c r="AM581" s="547">
        <v>2</v>
      </c>
      <c r="AN581" s="547" t="str">
        <f>'Information Input'!$M$14</f>
        <v xml:space="preserve">      -      </v>
      </c>
      <c r="AO581" s="547" t="s">
        <v>138</v>
      </c>
      <c r="AP581" s="538">
        <f t="shared" si="116"/>
        <v>43739</v>
      </c>
      <c r="AQ581" s="538">
        <f t="shared" si="117"/>
        <v>43830</v>
      </c>
      <c r="AR581" s="538">
        <f>'Information Input'!$H$35</f>
        <v>43555</v>
      </c>
      <c r="AS581" s="547" t="str">
        <f>'Information Input'!$J$22</f>
        <v>Quarterly</v>
      </c>
      <c r="AT581" s="538">
        <f>'Information Input'!$H$30</f>
        <v>43555</v>
      </c>
      <c r="AU581" s="547">
        <f>'Information Input'!$J$18</f>
        <v>2019</v>
      </c>
      <c r="AV581" s="547" t="s">
        <v>94</v>
      </c>
      <c r="AW581" s="547" t="s">
        <v>95</v>
      </c>
      <c r="AX581" s="547" t="s">
        <v>96</v>
      </c>
      <c r="AY581" s="548" t="s">
        <v>671</v>
      </c>
      <c r="AZ581" s="547">
        <v>34</v>
      </c>
      <c r="BA581" s="549" t="s">
        <v>176</v>
      </c>
      <c r="BB581" s="543" t="s">
        <v>238</v>
      </c>
      <c r="BC581" s="550">
        <f>'Report 2'!$AC131</f>
        <v>0</v>
      </c>
      <c r="BD581" s="550">
        <f>'Report 2'!$AD131</f>
        <v>0</v>
      </c>
      <c r="BE581" s="550">
        <f>'Report 2'!$AE131</f>
        <v>0</v>
      </c>
      <c r="BF581" s="550">
        <f>'Report 2'!$AF131</f>
        <v>0</v>
      </c>
      <c r="BG581" s="550">
        <f>'Report 2'!$AG131</f>
        <v>0</v>
      </c>
      <c r="BH581" s="550">
        <f>'Report 2'!$AH131</f>
        <v>0</v>
      </c>
      <c r="BI581" s="550">
        <f>'Report 2'!$AI131</f>
        <v>0</v>
      </c>
      <c r="CC581" s="542" t="s">
        <v>669</v>
      </c>
      <c r="CD581" s="1014" t="s">
        <v>672</v>
      </c>
      <c r="CE581" s="1014" t="str">
        <f>'Information Input'!$M$14</f>
        <v xml:space="preserve">      -      </v>
      </c>
      <c r="CF581" s="551" t="s">
        <v>136</v>
      </c>
      <c r="CG581" s="552">
        <f t="shared" si="120"/>
        <v>43556</v>
      </c>
      <c r="CH581" s="552">
        <f t="shared" si="121"/>
        <v>43646</v>
      </c>
      <c r="CI581" s="552">
        <f>'Information Input'!$H$35</f>
        <v>43555</v>
      </c>
      <c r="CJ581" s="551" t="str">
        <f>'Information Input'!$J$22</f>
        <v>Quarterly</v>
      </c>
      <c r="CK581" s="552">
        <f>'Information Input'!$H$30</f>
        <v>43555</v>
      </c>
      <c r="CL581" s="551">
        <f>'Information Input'!$J$18</f>
        <v>2019</v>
      </c>
      <c r="CM581" s="551" t="s">
        <v>97</v>
      </c>
      <c r="CN581" s="1014" t="s">
        <v>98</v>
      </c>
      <c r="CO581" s="542" t="s">
        <v>96</v>
      </c>
      <c r="CP581" s="542" t="s">
        <v>671</v>
      </c>
      <c r="CQ581" s="551">
        <v>20</v>
      </c>
      <c r="CR581" s="542" t="s">
        <v>162</v>
      </c>
      <c r="CS581" s="542" t="s">
        <v>235</v>
      </c>
      <c r="CT581" s="1015">
        <f>'Report 1'!$S$18</f>
        <v>0</v>
      </c>
      <c r="CU581" s="1016">
        <f>SUMIF('Report 4A'!$G$16:$G$95,$CQ581,'Report 4A'!$AA$16:$AA$95)</f>
        <v>0</v>
      </c>
      <c r="CV581" s="1017">
        <f t="shared" si="115"/>
        <v>0</v>
      </c>
      <c r="CX581" s="546" t="s">
        <v>669</v>
      </c>
      <c r="CY581" s="537" t="s">
        <v>304</v>
      </c>
      <c r="CZ581" s="537" t="str">
        <f>'Information Input'!$M$14</f>
        <v xml:space="preserve">      -      </v>
      </c>
      <c r="DA581" s="538">
        <f>'Information Input'!$H$35</f>
        <v>43555</v>
      </c>
      <c r="DB581" s="537" t="str">
        <f>'Information Input'!$J$22</f>
        <v>Quarterly</v>
      </c>
      <c r="DC581" s="552">
        <f>'Information Input'!$H$30</f>
        <v>43555</v>
      </c>
      <c r="DD581" s="553" t="str">
        <f t="shared" si="118"/>
        <v>201610</v>
      </c>
      <c r="DE581" s="541" t="s">
        <v>91</v>
      </c>
      <c r="DF581" s="541" t="s">
        <v>685</v>
      </c>
      <c r="DG581" s="544">
        <f>'Report 5K'!$AF$55</f>
        <v>0</v>
      </c>
      <c r="DH581" s="550">
        <f>'Report 5K'!$AF$56</f>
        <v>0</v>
      </c>
      <c r="DI581" s="544">
        <f>'Report 5K'!$AF$57</f>
        <v>0</v>
      </c>
      <c r="DJ581" s="544">
        <f>'Report 5K'!$AF$58</f>
        <v>0</v>
      </c>
      <c r="DK581" s="544">
        <f>'Report 5K'!$AF$59</f>
        <v>0</v>
      </c>
      <c r="DL581" s="544">
        <f>'Report 5K'!$AF$60</f>
        <v>0</v>
      </c>
      <c r="DM581" s="544">
        <f>'Report 5K'!$AF$61</f>
        <v>0</v>
      </c>
      <c r="DN581" s="544">
        <f>'Report 5K'!$AF$62</f>
        <v>0</v>
      </c>
      <c r="DO581" s="544">
        <f>'Report 5K'!$AF$63</f>
        <v>0</v>
      </c>
      <c r="DP581" s="544">
        <f>'Report 5K'!$AF$64</f>
        <v>0</v>
      </c>
      <c r="DQ581" s="544">
        <f>'Report 5K'!$AF$65</f>
        <v>0</v>
      </c>
    </row>
    <row r="582" spans="2:121">
      <c r="B582" s="535" t="s">
        <v>669</v>
      </c>
      <c r="C582" s="536">
        <v>1</v>
      </c>
      <c r="D582" s="537" t="str">
        <f>'Information Input'!$M$14</f>
        <v xml:space="preserve">      -      </v>
      </c>
      <c r="E582" s="537" t="s">
        <v>135</v>
      </c>
      <c r="F582" s="538">
        <f t="shared" si="113"/>
        <v>43466</v>
      </c>
      <c r="G582" s="538">
        <f t="shared" si="114"/>
        <v>43555</v>
      </c>
      <c r="H582" s="538">
        <f>'Information Input'!$H$35</f>
        <v>43555</v>
      </c>
      <c r="I582" s="537" t="str">
        <f>'Information Input'!$J$22</f>
        <v>Quarterly</v>
      </c>
      <c r="J582" s="538">
        <f>'Information Input'!$H$30</f>
        <v>43555</v>
      </c>
      <c r="K582" s="537">
        <f>'Information Input'!$J$18</f>
        <v>2019</v>
      </c>
      <c r="L582" s="539" t="s">
        <v>96</v>
      </c>
      <c r="M582" s="540" t="s">
        <v>241</v>
      </c>
      <c r="N582" s="541" t="s">
        <v>241</v>
      </c>
      <c r="O582" s="542" t="s">
        <v>670</v>
      </c>
      <c r="P582" s="537">
        <v>4</v>
      </c>
      <c r="Q582" s="541" t="s">
        <v>144</v>
      </c>
      <c r="R582" s="541" t="s">
        <v>239</v>
      </c>
      <c r="S582" s="543">
        <f>'Report 1'!$AQ$18</f>
        <v>0</v>
      </c>
      <c r="T582" s="544">
        <f>'Report 1'!$AQ$22</f>
        <v>0</v>
      </c>
      <c r="U582" s="545">
        <f>'Report 1'!$AQ$108</f>
        <v>0</v>
      </c>
      <c r="AL582" s="546" t="s">
        <v>669</v>
      </c>
      <c r="AM582" s="547">
        <v>2</v>
      </c>
      <c r="AN582" s="547" t="str">
        <f>'Information Input'!$M$14</f>
        <v xml:space="preserve">      -      </v>
      </c>
      <c r="AO582" s="547" t="s">
        <v>138</v>
      </c>
      <c r="AP582" s="538">
        <f t="shared" si="116"/>
        <v>43739</v>
      </c>
      <c r="AQ582" s="538">
        <f t="shared" si="117"/>
        <v>43830</v>
      </c>
      <c r="AR582" s="538">
        <f>'Information Input'!$H$35</f>
        <v>43555</v>
      </c>
      <c r="AS582" s="547" t="str">
        <f>'Information Input'!$J$22</f>
        <v>Quarterly</v>
      </c>
      <c r="AT582" s="538">
        <f>'Information Input'!$H$30</f>
        <v>43555</v>
      </c>
      <c r="AU582" s="547">
        <f>'Information Input'!$J$18</f>
        <v>2019</v>
      </c>
      <c r="AV582" s="547" t="s">
        <v>94</v>
      </c>
      <c r="AW582" s="547" t="s">
        <v>95</v>
      </c>
      <c r="AX582" s="547" t="s">
        <v>96</v>
      </c>
      <c r="AY582" s="548" t="s">
        <v>671</v>
      </c>
      <c r="AZ582" s="547">
        <v>35</v>
      </c>
      <c r="BA582" s="549" t="s">
        <v>177</v>
      </c>
      <c r="BB582" s="543" t="s">
        <v>235</v>
      </c>
      <c r="BC582" s="550">
        <f>'Report 2'!$AC132</f>
        <v>0</v>
      </c>
      <c r="BD582" s="550">
        <f>'Report 2'!$AD132</f>
        <v>0</v>
      </c>
      <c r="BE582" s="550">
        <f>'Report 2'!$AE132</f>
        <v>0</v>
      </c>
      <c r="BF582" s="550">
        <f>'Report 2'!$AF132</f>
        <v>0</v>
      </c>
      <c r="BG582" s="550">
        <f>'Report 2'!$AG132</f>
        <v>0</v>
      </c>
      <c r="BH582" s="550">
        <f>'Report 2'!$AH132</f>
        <v>0</v>
      </c>
      <c r="BI582" s="550">
        <f>'Report 2'!$AI132</f>
        <v>0</v>
      </c>
      <c r="CC582" s="542" t="s">
        <v>669</v>
      </c>
      <c r="CD582" s="1014" t="s">
        <v>672</v>
      </c>
      <c r="CE582" s="1014" t="str">
        <f>'Information Input'!$M$14</f>
        <v xml:space="preserve">      -      </v>
      </c>
      <c r="CF582" s="551" t="s">
        <v>136</v>
      </c>
      <c r="CG582" s="552">
        <f t="shared" si="120"/>
        <v>43556</v>
      </c>
      <c r="CH582" s="552">
        <f t="shared" si="121"/>
        <v>43646</v>
      </c>
      <c r="CI582" s="552">
        <f>'Information Input'!$H$35</f>
        <v>43555</v>
      </c>
      <c r="CJ582" s="551" t="str">
        <f>'Information Input'!$J$22</f>
        <v>Quarterly</v>
      </c>
      <c r="CK582" s="552">
        <f>'Information Input'!$H$30</f>
        <v>43555</v>
      </c>
      <c r="CL582" s="551">
        <f>'Information Input'!$J$18</f>
        <v>2019</v>
      </c>
      <c r="CM582" s="551" t="s">
        <v>97</v>
      </c>
      <c r="CN582" s="1014" t="s">
        <v>98</v>
      </c>
      <c r="CO582" s="542" t="s">
        <v>96</v>
      </c>
      <c r="CP582" s="542" t="s">
        <v>671</v>
      </c>
      <c r="CQ582" s="551">
        <v>21</v>
      </c>
      <c r="CR582" s="542" t="s">
        <v>163</v>
      </c>
      <c r="CS582" s="542" t="s">
        <v>235</v>
      </c>
      <c r="CT582" s="1015">
        <f>'Report 1'!$S$18</f>
        <v>0</v>
      </c>
      <c r="CU582" s="1016">
        <f>SUMIF('Report 4A'!$G$16:$G$95,$CQ582,'Report 4A'!$AA$16:$AA$95)</f>
        <v>0</v>
      </c>
      <c r="CV582" s="1017">
        <f t="shared" si="115"/>
        <v>0</v>
      </c>
      <c r="CX582" s="546" t="s">
        <v>669</v>
      </c>
      <c r="CY582" s="537" t="s">
        <v>304</v>
      </c>
      <c r="CZ582" s="537" t="str">
        <f>'Information Input'!$M$14</f>
        <v xml:space="preserve">      -      </v>
      </c>
      <c r="DA582" s="552">
        <f>'Information Input'!$H$35</f>
        <v>43555</v>
      </c>
      <c r="DB582" s="537" t="str">
        <f>'Information Input'!$J$22</f>
        <v>Quarterly</v>
      </c>
      <c r="DC582" s="552">
        <f>'Information Input'!$H$30</f>
        <v>43555</v>
      </c>
      <c r="DD582" s="553" t="str">
        <f t="shared" si="118"/>
        <v>201609</v>
      </c>
      <c r="DE582" s="541" t="s">
        <v>91</v>
      </c>
      <c r="DF582" s="541" t="s">
        <v>685</v>
      </c>
      <c r="DG582" s="544">
        <f>'Report 5K'!$AG$55</f>
        <v>0</v>
      </c>
      <c r="DH582" s="550">
        <f>'Report 5K'!$AG$56</f>
        <v>0</v>
      </c>
      <c r="DI582" s="544">
        <f>'Report 5K'!$AG$57</f>
        <v>0</v>
      </c>
      <c r="DJ582" s="544">
        <f>'Report 5K'!$AG$58</f>
        <v>0</v>
      </c>
      <c r="DK582" s="544">
        <f>'Report 5K'!$AG$59</f>
        <v>0</v>
      </c>
      <c r="DL582" s="544">
        <f>'Report 5K'!$AG$60</f>
        <v>0</v>
      </c>
      <c r="DM582" s="544">
        <f>'Report 5K'!$AG$61</f>
        <v>0</v>
      </c>
      <c r="DN582" s="544">
        <f>'Report 5K'!$AG$62</f>
        <v>0</v>
      </c>
      <c r="DO582" s="544">
        <f>'Report 5K'!$AG$63</f>
        <v>0</v>
      </c>
      <c r="DP582" s="544">
        <f>'Report 5K'!$AG$64</f>
        <v>0</v>
      </c>
      <c r="DQ582" s="544">
        <f>'Report 5K'!$AG$65</f>
        <v>0</v>
      </c>
    </row>
    <row r="583" spans="2:121">
      <c r="B583" s="535" t="s">
        <v>669</v>
      </c>
      <c r="C583" s="536">
        <v>1</v>
      </c>
      <c r="D583" s="537" t="str">
        <f>'Information Input'!$M$14</f>
        <v xml:space="preserve">      -      </v>
      </c>
      <c r="E583" s="537" t="s">
        <v>135</v>
      </c>
      <c r="F583" s="538">
        <f t="shared" si="113"/>
        <v>43466</v>
      </c>
      <c r="G583" s="538">
        <f t="shared" si="114"/>
        <v>43555</v>
      </c>
      <c r="H583" s="538">
        <f>'Information Input'!$H$35</f>
        <v>43555</v>
      </c>
      <c r="I583" s="537" t="str">
        <f>'Information Input'!$J$22</f>
        <v>Quarterly</v>
      </c>
      <c r="J583" s="538">
        <f>'Information Input'!$H$30</f>
        <v>43555</v>
      </c>
      <c r="K583" s="537">
        <f>'Information Input'!$J$18</f>
        <v>2019</v>
      </c>
      <c r="L583" s="539" t="s">
        <v>96</v>
      </c>
      <c r="M583" s="540" t="s">
        <v>241</v>
      </c>
      <c r="N583" s="541" t="s">
        <v>241</v>
      </c>
      <c r="O583" s="542" t="s">
        <v>670</v>
      </c>
      <c r="P583" s="537">
        <v>5</v>
      </c>
      <c r="Q583" s="541" t="s">
        <v>145</v>
      </c>
      <c r="R583" s="541" t="s">
        <v>239</v>
      </c>
      <c r="S583" s="543">
        <f>'Report 1'!$AQ$18</f>
        <v>0</v>
      </c>
      <c r="T583" s="544">
        <f>'Report 1'!$AQ$23</f>
        <v>0</v>
      </c>
      <c r="U583" s="545">
        <f>'Report 1'!$AQ$109</f>
        <v>0</v>
      </c>
      <c r="AL583" s="546" t="s">
        <v>669</v>
      </c>
      <c r="AM583" s="547">
        <v>2</v>
      </c>
      <c r="AN583" s="547" t="str">
        <f>'Information Input'!$M$14</f>
        <v xml:space="preserve">      -      </v>
      </c>
      <c r="AO583" s="547" t="s">
        <v>138</v>
      </c>
      <c r="AP583" s="538">
        <f t="shared" si="116"/>
        <v>43739</v>
      </c>
      <c r="AQ583" s="538">
        <f t="shared" si="117"/>
        <v>43830</v>
      </c>
      <c r="AR583" s="538">
        <f>'Information Input'!$H$35</f>
        <v>43555</v>
      </c>
      <c r="AS583" s="547" t="str">
        <f>'Information Input'!$J$22</f>
        <v>Quarterly</v>
      </c>
      <c r="AT583" s="538">
        <f>'Information Input'!$H$30</f>
        <v>43555</v>
      </c>
      <c r="AU583" s="547">
        <f>'Information Input'!$J$18</f>
        <v>2019</v>
      </c>
      <c r="AV583" s="547" t="s">
        <v>94</v>
      </c>
      <c r="AW583" s="547" t="s">
        <v>95</v>
      </c>
      <c r="AX583" s="547" t="s">
        <v>96</v>
      </c>
      <c r="AY583" s="548" t="s">
        <v>671</v>
      </c>
      <c r="AZ583" s="547">
        <v>36</v>
      </c>
      <c r="BA583" s="549" t="s">
        <v>178</v>
      </c>
      <c r="BB583" s="543" t="s">
        <v>235</v>
      </c>
      <c r="BC583" s="550">
        <f>'Report 2'!$AC133</f>
        <v>0</v>
      </c>
      <c r="BD583" s="550">
        <f>'Report 2'!$AD133</f>
        <v>0</v>
      </c>
      <c r="BE583" s="550">
        <f>'Report 2'!$AE133</f>
        <v>0</v>
      </c>
      <c r="BF583" s="550">
        <f>'Report 2'!$AF133</f>
        <v>0</v>
      </c>
      <c r="BG583" s="550">
        <f>'Report 2'!$AG133</f>
        <v>0</v>
      </c>
      <c r="BH583" s="550">
        <f>'Report 2'!$AH133</f>
        <v>0</v>
      </c>
      <c r="BI583" s="550">
        <f>'Report 2'!$AI133</f>
        <v>0</v>
      </c>
      <c r="CC583" s="542" t="s">
        <v>669</v>
      </c>
      <c r="CD583" s="1014" t="s">
        <v>672</v>
      </c>
      <c r="CE583" s="1014" t="str">
        <f>'Information Input'!$M$14</f>
        <v xml:space="preserve">      -      </v>
      </c>
      <c r="CF583" s="551" t="s">
        <v>136</v>
      </c>
      <c r="CG583" s="552">
        <f t="shared" si="120"/>
        <v>43556</v>
      </c>
      <c r="CH583" s="552">
        <f t="shared" si="121"/>
        <v>43646</v>
      </c>
      <c r="CI583" s="552">
        <f>'Information Input'!$H$35</f>
        <v>43555</v>
      </c>
      <c r="CJ583" s="551" t="str">
        <f>'Information Input'!$J$22</f>
        <v>Quarterly</v>
      </c>
      <c r="CK583" s="552">
        <f>'Information Input'!$H$30</f>
        <v>43555</v>
      </c>
      <c r="CL583" s="551">
        <f>'Information Input'!$J$18</f>
        <v>2019</v>
      </c>
      <c r="CM583" s="551" t="s">
        <v>97</v>
      </c>
      <c r="CN583" s="1014" t="s">
        <v>98</v>
      </c>
      <c r="CO583" s="542" t="s">
        <v>96</v>
      </c>
      <c r="CP583" s="542" t="s">
        <v>671</v>
      </c>
      <c r="CQ583" s="551">
        <v>22</v>
      </c>
      <c r="CR583" s="542" t="s">
        <v>164</v>
      </c>
      <c r="CS583" s="542" t="s">
        <v>236</v>
      </c>
      <c r="CT583" s="1015">
        <f>'Report 1'!$S$18</f>
        <v>0</v>
      </c>
      <c r="CU583" s="1016">
        <f>SUMIF('Report 4A'!$G$16:$G$95,$CQ583,'Report 4A'!$AA$16:$AA$95)</f>
        <v>0</v>
      </c>
      <c r="CV583" s="1017">
        <f t="shared" si="115"/>
        <v>0</v>
      </c>
      <c r="CX583" s="546" t="s">
        <v>669</v>
      </c>
      <c r="CY583" s="537" t="s">
        <v>304</v>
      </c>
      <c r="CZ583" s="537" t="str">
        <f>'Information Input'!$M$14</f>
        <v xml:space="preserve">      -      </v>
      </c>
      <c r="DA583" s="538">
        <f>'Information Input'!$H$35</f>
        <v>43555</v>
      </c>
      <c r="DB583" s="537" t="str">
        <f>'Information Input'!$J$22</f>
        <v>Quarterly</v>
      </c>
      <c r="DC583" s="552">
        <f>'Information Input'!$H$30</f>
        <v>43555</v>
      </c>
      <c r="DD583" s="553" t="str">
        <f t="shared" si="118"/>
        <v>201608</v>
      </c>
      <c r="DE583" s="541" t="s">
        <v>91</v>
      </c>
      <c r="DF583" s="541" t="s">
        <v>685</v>
      </c>
      <c r="DG583" s="544">
        <f>'Report 5K'!$AH$55</f>
        <v>0</v>
      </c>
      <c r="DH583" s="550">
        <f>'Report 5K'!$AH$56</f>
        <v>0</v>
      </c>
      <c r="DI583" s="544">
        <f>'Report 5K'!$AH$57</f>
        <v>0</v>
      </c>
      <c r="DJ583" s="544">
        <f>'Report 5K'!$AH$58</f>
        <v>0</v>
      </c>
      <c r="DK583" s="544">
        <f>'Report 5K'!$AH$59</f>
        <v>0</v>
      </c>
      <c r="DL583" s="544">
        <f>'Report 5K'!$AH$60</f>
        <v>0</v>
      </c>
      <c r="DM583" s="544">
        <f>'Report 5K'!$AH$61</f>
        <v>0</v>
      </c>
      <c r="DN583" s="544">
        <f>'Report 5K'!$AH$62</f>
        <v>0</v>
      </c>
      <c r="DO583" s="544">
        <f>'Report 5K'!$AH$63</f>
        <v>0</v>
      </c>
      <c r="DP583" s="544">
        <f>'Report 5K'!$AH$64</f>
        <v>0</v>
      </c>
      <c r="DQ583" s="544">
        <f>'Report 5K'!$AH$65</f>
        <v>0</v>
      </c>
    </row>
    <row r="584" spans="2:121">
      <c r="B584" s="535" t="s">
        <v>669</v>
      </c>
      <c r="C584" s="536">
        <v>1</v>
      </c>
      <c r="D584" s="537" t="str">
        <f>'Information Input'!$M$14</f>
        <v xml:space="preserve">      -      </v>
      </c>
      <c r="E584" s="537" t="s">
        <v>135</v>
      </c>
      <c r="F584" s="538">
        <f t="shared" si="113"/>
        <v>43466</v>
      </c>
      <c r="G584" s="538">
        <f t="shared" si="114"/>
        <v>43555</v>
      </c>
      <c r="H584" s="538">
        <f>'Information Input'!$H$35</f>
        <v>43555</v>
      </c>
      <c r="I584" s="537" t="str">
        <f>'Information Input'!$J$22</f>
        <v>Quarterly</v>
      </c>
      <c r="J584" s="538">
        <f>'Information Input'!$H$30</f>
        <v>43555</v>
      </c>
      <c r="K584" s="537">
        <f>'Information Input'!$J$18</f>
        <v>2019</v>
      </c>
      <c r="L584" s="539" t="s">
        <v>96</v>
      </c>
      <c r="M584" s="540" t="s">
        <v>241</v>
      </c>
      <c r="N584" s="541" t="s">
        <v>241</v>
      </c>
      <c r="O584" s="542" t="s">
        <v>670</v>
      </c>
      <c r="P584" s="537">
        <v>6</v>
      </c>
      <c r="Q584" s="541" t="s">
        <v>146</v>
      </c>
      <c r="R584" s="541" t="s">
        <v>239</v>
      </c>
      <c r="S584" s="543">
        <f>'Report 1'!$AQ$18</f>
        <v>0</v>
      </c>
      <c r="T584" s="544">
        <f>'Report 1'!$AQ$24</f>
        <v>0</v>
      </c>
      <c r="U584" s="545">
        <f>'Report 1'!$AQ$110</f>
        <v>0</v>
      </c>
      <c r="AL584" s="546" t="s">
        <v>669</v>
      </c>
      <c r="AM584" s="547">
        <v>2</v>
      </c>
      <c r="AN584" s="547" t="str">
        <f>'Information Input'!$M$14</f>
        <v xml:space="preserve">      -      </v>
      </c>
      <c r="AO584" s="547" t="s">
        <v>138</v>
      </c>
      <c r="AP584" s="538">
        <f t="shared" si="116"/>
        <v>43739</v>
      </c>
      <c r="AQ584" s="538">
        <f t="shared" si="117"/>
        <v>43830</v>
      </c>
      <c r="AR584" s="538">
        <f>'Information Input'!$H$35</f>
        <v>43555</v>
      </c>
      <c r="AS584" s="547" t="str">
        <f>'Information Input'!$J$22</f>
        <v>Quarterly</v>
      </c>
      <c r="AT584" s="538">
        <f>'Information Input'!$H$30</f>
        <v>43555</v>
      </c>
      <c r="AU584" s="547">
        <f>'Information Input'!$J$18</f>
        <v>2019</v>
      </c>
      <c r="AV584" s="547" t="s">
        <v>94</v>
      </c>
      <c r="AW584" s="547" t="s">
        <v>95</v>
      </c>
      <c r="AX584" s="547" t="s">
        <v>96</v>
      </c>
      <c r="AY584" s="548" t="s">
        <v>671</v>
      </c>
      <c r="AZ584" s="547">
        <v>37</v>
      </c>
      <c r="BA584" s="549" t="s">
        <v>179</v>
      </c>
      <c r="BB584" s="543" t="s">
        <v>231</v>
      </c>
      <c r="BC584" s="550">
        <f>'Report 2'!$AC134</f>
        <v>0</v>
      </c>
      <c r="BD584" s="550">
        <f>'Report 2'!$AD134</f>
        <v>0</v>
      </c>
      <c r="BE584" s="550">
        <f>'Report 2'!$AE134</f>
        <v>0</v>
      </c>
      <c r="BF584" s="550">
        <f>'Report 2'!$AF134</f>
        <v>0</v>
      </c>
      <c r="BG584" s="550">
        <f>'Report 2'!$AG134</f>
        <v>0</v>
      </c>
      <c r="BH584" s="550">
        <f>'Report 2'!$AH134</f>
        <v>0</v>
      </c>
      <c r="BI584" s="550">
        <f>'Report 2'!$AI134</f>
        <v>0</v>
      </c>
      <c r="CC584" s="542" t="s">
        <v>669</v>
      </c>
      <c r="CD584" s="1014" t="s">
        <v>672</v>
      </c>
      <c r="CE584" s="1014" t="str">
        <f>'Information Input'!$M$14</f>
        <v xml:space="preserve">      -      </v>
      </c>
      <c r="CF584" s="551" t="s">
        <v>136</v>
      </c>
      <c r="CG584" s="552">
        <f t="shared" si="120"/>
        <v>43556</v>
      </c>
      <c r="CH584" s="552">
        <f t="shared" si="121"/>
        <v>43646</v>
      </c>
      <c r="CI584" s="552">
        <f>'Information Input'!$H$35</f>
        <v>43555</v>
      </c>
      <c r="CJ584" s="551" t="str">
        <f>'Information Input'!$J$22</f>
        <v>Quarterly</v>
      </c>
      <c r="CK584" s="552">
        <f>'Information Input'!$H$30</f>
        <v>43555</v>
      </c>
      <c r="CL584" s="551">
        <f>'Information Input'!$J$18</f>
        <v>2019</v>
      </c>
      <c r="CM584" s="551" t="s">
        <v>97</v>
      </c>
      <c r="CN584" s="1014" t="s">
        <v>98</v>
      </c>
      <c r="CO584" s="542" t="s">
        <v>96</v>
      </c>
      <c r="CP584" s="542" t="s">
        <v>671</v>
      </c>
      <c r="CQ584" s="551">
        <v>23</v>
      </c>
      <c r="CR584" s="542" t="s">
        <v>165</v>
      </c>
      <c r="CS584" s="542" t="s">
        <v>236</v>
      </c>
      <c r="CT584" s="1015">
        <f>'Report 1'!$S$18</f>
        <v>0</v>
      </c>
      <c r="CU584" s="1016">
        <f>SUMIF('Report 4A'!$G$16:$G$95,$CQ584,'Report 4A'!$AA$16:$AA$95)</f>
        <v>0</v>
      </c>
      <c r="CV584" s="1017">
        <f t="shared" si="115"/>
        <v>0</v>
      </c>
      <c r="CX584" s="546" t="s">
        <v>669</v>
      </c>
      <c r="CY584" s="537" t="s">
        <v>304</v>
      </c>
      <c r="CZ584" s="537" t="str">
        <f>'Information Input'!$M$14</f>
        <v xml:space="preserve">      -      </v>
      </c>
      <c r="DA584" s="538">
        <f>'Information Input'!$H$35</f>
        <v>43555</v>
      </c>
      <c r="DB584" s="537" t="str">
        <f>'Information Input'!$J$22</f>
        <v>Quarterly</v>
      </c>
      <c r="DC584" s="552">
        <f>'Information Input'!$H$30</f>
        <v>43555</v>
      </c>
      <c r="DD584" s="553" t="str">
        <f t="shared" si="118"/>
        <v>201607</v>
      </c>
      <c r="DE584" s="541" t="s">
        <v>91</v>
      </c>
      <c r="DF584" s="541" t="s">
        <v>685</v>
      </c>
      <c r="DG584" s="544">
        <f>'Report 5K'!$AI$55</f>
        <v>0</v>
      </c>
      <c r="DH584" s="550">
        <f>'Report 5K'!$AI$56</f>
        <v>0</v>
      </c>
      <c r="DI584" s="544">
        <f>'Report 5K'!$AI$57</f>
        <v>0</v>
      </c>
      <c r="DJ584" s="544">
        <f>'Report 5K'!$AI$58</f>
        <v>0</v>
      </c>
      <c r="DK584" s="544">
        <f>'Report 5K'!$AI$59</f>
        <v>0</v>
      </c>
      <c r="DL584" s="544">
        <f>'Report 5K'!$AI$60</f>
        <v>0</v>
      </c>
      <c r="DM584" s="544">
        <f>'Report 5K'!$AI$61</f>
        <v>0</v>
      </c>
      <c r="DN584" s="544">
        <f>'Report 5K'!$AI$62</f>
        <v>0</v>
      </c>
      <c r="DO584" s="544">
        <f>'Report 5K'!$AI$63</f>
        <v>0</v>
      </c>
      <c r="DP584" s="544">
        <f>'Report 5K'!$AI$64</f>
        <v>0</v>
      </c>
      <c r="DQ584" s="544">
        <f>'Report 5K'!$AI$65</f>
        <v>0</v>
      </c>
    </row>
    <row r="585" spans="2:121">
      <c r="B585" s="535" t="s">
        <v>669</v>
      </c>
      <c r="C585" s="536">
        <v>1</v>
      </c>
      <c r="D585" s="537" t="str">
        <f>'Information Input'!$M$14</f>
        <v xml:space="preserve">      -      </v>
      </c>
      <c r="E585" s="537" t="s">
        <v>135</v>
      </c>
      <c r="F585" s="538">
        <f t="shared" si="113"/>
        <v>43466</v>
      </c>
      <c r="G585" s="538">
        <f t="shared" si="114"/>
        <v>43555</v>
      </c>
      <c r="H585" s="538">
        <f>'Information Input'!$H$35</f>
        <v>43555</v>
      </c>
      <c r="I585" s="537" t="str">
        <f>'Information Input'!$J$22</f>
        <v>Quarterly</v>
      </c>
      <c r="J585" s="538">
        <f>'Information Input'!$H$30</f>
        <v>43555</v>
      </c>
      <c r="K585" s="537">
        <f>'Information Input'!$J$18</f>
        <v>2019</v>
      </c>
      <c r="L585" s="539" t="s">
        <v>96</v>
      </c>
      <c r="M585" s="540" t="s">
        <v>241</v>
      </c>
      <c r="N585" s="541" t="s">
        <v>241</v>
      </c>
      <c r="O585" s="542" t="s">
        <v>674</v>
      </c>
      <c r="P585" s="537">
        <v>7</v>
      </c>
      <c r="Q585" s="541" t="s">
        <v>147</v>
      </c>
      <c r="R585" s="541" t="s">
        <v>239</v>
      </c>
      <c r="S585" s="543">
        <f>'Report 1'!$AQ$18</f>
        <v>0</v>
      </c>
      <c r="T585" s="544">
        <f>'Report 1'!$AQ$25</f>
        <v>0</v>
      </c>
      <c r="U585" s="545">
        <f>'Report 1'!$AQ$111</f>
        <v>0</v>
      </c>
      <c r="AL585" s="546" t="s">
        <v>669</v>
      </c>
      <c r="AM585" s="547">
        <v>2</v>
      </c>
      <c r="AN585" s="547" t="str">
        <f>'Information Input'!$M$14</f>
        <v xml:space="preserve">      -      </v>
      </c>
      <c r="AO585" s="547" t="s">
        <v>138</v>
      </c>
      <c r="AP585" s="538">
        <f t="shared" si="116"/>
        <v>43739</v>
      </c>
      <c r="AQ585" s="538">
        <f t="shared" si="117"/>
        <v>43830</v>
      </c>
      <c r="AR585" s="538">
        <f>'Information Input'!$H$35</f>
        <v>43555</v>
      </c>
      <c r="AS585" s="547" t="str">
        <f>'Information Input'!$J$22</f>
        <v>Quarterly</v>
      </c>
      <c r="AT585" s="538">
        <f>'Information Input'!$H$30</f>
        <v>43555</v>
      </c>
      <c r="AU585" s="547">
        <f>'Information Input'!$J$18</f>
        <v>2019</v>
      </c>
      <c r="AV585" s="547" t="s">
        <v>94</v>
      </c>
      <c r="AW585" s="547" t="s">
        <v>95</v>
      </c>
      <c r="AX585" s="547" t="s">
        <v>96</v>
      </c>
      <c r="AY585" s="548" t="s">
        <v>671</v>
      </c>
      <c r="AZ585" s="547">
        <v>38</v>
      </c>
      <c r="BA585" s="549" t="s">
        <v>180</v>
      </c>
      <c r="BB585" s="543" t="s">
        <v>233</v>
      </c>
      <c r="BC585" s="550">
        <f>'Report 2'!$AC135</f>
        <v>0</v>
      </c>
      <c r="BD585" s="550">
        <f>'Report 2'!$AD135</f>
        <v>0</v>
      </c>
      <c r="BE585" s="550">
        <f>'Report 2'!$AE135</f>
        <v>0</v>
      </c>
      <c r="BF585" s="550">
        <f>'Report 2'!$AF135</f>
        <v>0</v>
      </c>
      <c r="BG585" s="550">
        <f>'Report 2'!$AG135</f>
        <v>0</v>
      </c>
      <c r="BH585" s="550">
        <f>'Report 2'!$AH135</f>
        <v>0</v>
      </c>
      <c r="BI585" s="550">
        <f>'Report 2'!$AI135</f>
        <v>0</v>
      </c>
      <c r="CC585" s="542" t="s">
        <v>669</v>
      </c>
      <c r="CD585" s="1014" t="s">
        <v>672</v>
      </c>
      <c r="CE585" s="1014" t="str">
        <f>'Information Input'!$M$14</f>
        <v xml:space="preserve">      -      </v>
      </c>
      <c r="CF585" s="551" t="s">
        <v>136</v>
      </c>
      <c r="CG585" s="552">
        <f t="shared" si="120"/>
        <v>43556</v>
      </c>
      <c r="CH585" s="552">
        <f t="shared" si="121"/>
        <v>43646</v>
      </c>
      <c r="CI585" s="552">
        <f>'Information Input'!$H$35</f>
        <v>43555</v>
      </c>
      <c r="CJ585" s="551" t="str">
        <f>'Information Input'!$J$22</f>
        <v>Quarterly</v>
      </c>
      <c r="CK585" s="552">
        <f>'Information Input'!$H$30</f>
        <v>43555</v>
      </c>
      <c r="CL585" s="551">
        <f>'Information Input'!$J$18</f>
        <v>2019</v>
      </c>
      <c r="CM585" s="551" t="s">
        <v>97</v>
      </c>
      <c r="CN585" s="1014" t="s">
        <v>98</v>
      </c>
      <c r="CO585" s="542" t="s">
        <v>96</v>
      </c>
      <c r="CP585" s="542" t="s">
        <v>671</v>
      </c>
      <c r="CQ585" s="551">
        <v>24</v>
      </c>
      <c r="CR585" s="542" t="s">
        <v>166</v>
      </c>
      <c r="CS585" s="542" t="s">
        <v>233</v>
      </c>
      <c r="CT585" s="1015">
        <f>'Report 1'!$S$18</f>
        <v>0</v>
      </c>
      <c r="CU585" s="1016">
        <f>SUMIF('Report 4A'!$G$16:$G$95,$CQ585,'Report 4A'!$AA$16:$AA$95)</f>
        <v>0</v>
      </c>
      <c r="CV585" s="1017">
        <f t="shared" si="115"/>
        <v>0</v>
      </c>
      <c r="CX585" s="546" t="s">
        <v>669</v>
      </c>
      <c r="CY585" s="537" t="s">
        <v>304</v>
      </c>
      <c r="CZ585" s="537" t="str">
        <f>'Information Input'!$M$14</f>
        <v xml:space="preserve">      -      </v>
      </c>
      <c r="DA585" s="538">
        <f>'Information Input'!$H$35</f>
        <v>43555</v>
      </c>
      <c r="DB585" s="537" t="str">
        <f>'Information Input'!$J$22</f>
        <v>Quarterly</v>
      </c>
      <c r="DC585" s="552">
        <f>'Information Input'!$H$30</f>
        <v>43555</v>
      </c>
      <c r="DD585" s="553" t="str">
        <f t="shared" si="118"/>
        <v>201606</v>
      </c>
      <c r="DE585" s="541" t="s">
        <v>91</v>
      </c>
      <c r="DF585" s="541" t="s">
        <v>685</v>
      </c>
      <c r="DG585" s="544">
        <f>'Report 5K'!$AJ$55</f>
        <v>0</v>
      </c>
      <c r="DH585" s="550">
        <f>'Report 5K'!$AJ$56</f>
        <v>0</v>
      </c>
      <c r="DI585" s="544">
        <f>'Report 5K'!$AJ$57</f>
        <v>0</v>
      </c>
      <c r="DJ585" s="544">
        <f>'Report 5K'!$AJ$58</f>
        <v>0</v>
      </c>
      <c r="DK585" s="544">
        <f>'Report 5K'!$AJ$59</f>
        <v>0</v>
      </c>
      <c r="DL585" s="544">
        <f>'Report 5K'!$AJ$60</f>
        <v>0</v>
      </c>
      <c r="DM585" s="544">
        <f>'Report 5K'!$AJ$61</f>
        <v>0</v>
      </c>
      <c r="DN585" s="544">
        <f>'Report 5K'!$AJ$62</f>
        <v>0</v>
      </c>
      <c r="DO585" s="544">
        <f>'Report 5K'!$AJ$63</f>
        <v>0</v>
      </c>
      <c r="DP585" s="544">
        <f>'Report 5K'!$AJ$64</f>
        <v>0</v>
      </c>
      <c r="DQ585" s="544">
        <f>'Report 5K'!$AJ$65</f>
        <v>0</v>
      </c>
    </row>
    <row r="586" spans="2:121">
      <c r="B586" s="535" t="s">
        <v>669</v>
      </c>
      <c r="C586" s="536">
        <v>1</v>
      </c>
      <c r="D586" s="537" t="str">
        <f>'Information Input'!$M$14</f>
        <v xml:space="preserve">      -      </v>
      </c>
      <c r="E586" s="537" t="s">
        <v>135</v>
      </c>
      <c r="F586" s="538">
        <f t="shared" si="113"/>
        <v>43466</v>
      </c>
      <c r="G586" s="538">
        <f t="shared" si="114"/>
        <v>43555</v>
      </c>
      <c r="H586" s="538">
        <f>'Information Input'!$H$35</f>
        <v>43555</v>
      </c>
      <c r="I586" s="537" t="str">
        <f>'Information Input'!$J$22</f>
        <v>Quarterly</v>
      </c>
      <c r="J586" s="538">
        <f>'Information Input'!$H$30</f>
        <v>43555</v>
      </c>
      <c r="K586" s="537">
        <f>'Information Input'!$J$18</f>
        <v>2019</v>
      </c>
      <c r="L586" s="539" t="s">
        <v>96</v>
      </c>
      <c r="M586" s="540" t="s">
        <v>241</v>
      </c>
      <c r="N586" s="541" t="s">
        <v>241</v>
      </c>
      <c r="O586" s="542" t="s">
        <v>670</v>
      </c>
      <c r="P586" s="537">
        <v>8</v>
      </c>
      <c r="Q586" s="541" t="s">
        <v>148</v>
      </c>
      <c r="R586" s="541" t="s">
        <v>239</v>
      </c>
      <c r="S586" s="543">
        <f>'Report 1'!$AQ$18</f>
        <v>0</v>
      </c>
      <c r="T586" s="544">
        <f>'Report 1'!$AQ$26</f>
        <v>0</v>
      </c>
      <c r="U586" s="545">
        <f>'Report 1'!$AQ$112</f>
        <v>0</v>
      </c>
      <c r="AL586" s="546" t="s">
        <v>669</v>
      </c>
      <c r="AM586" s="547">
        <v>2</v>
      </c>
      <c r="AN586" s="547" t="str">
        <f>'Information Input'!$M$14</f>
        <v xml:space="preserve">      -      </v>
      </c>
      <c r="AO586" s="547" t="s">
        <v>138</v>
      </c>
      <c r="AP586" s="538">
        <f t="shared" si="116"/>
        <v>43739</v>
      </c>
      <c r="AQ586" s="538">
        <f t="shared" si="117"/>
        <v>43830</v>
      </c>
      <c r="AR586" s="538">
        <f>'Information Input'!$H$35</f>
        <v>43555</v>
      </c>
      <c r="AS586" s="547" t="str">
        <f>'Information Input'!$J$22</f>
        <v>Quarterly</v>
      </c>
      <c r="AT586" s="538">
        <f>'Information Input'!$H$30</f>
        <v>43555</v>
      </c>
      <c r="AU586" s="547">
        <f>'Information Input'!$J$18</f>
        <v>2019</v>
      </c>
      <c r="AV586" s="547" t="s">
        <v>94</v>
      </c>
      <c r="AW586" s="547" t="s">
        <v>95</v>
      </c>
      <c r="AX586" s="547" t="s">
        <v>96</v>
      </c>
      <c r="AY586" s="548" t="s">
        <v>671</v>
      </c>
      <c r="AZ586" s="547">
        <v>39</v>
      </c>
      <c r="BA586" s="549" t="s">
        <v>181</v>
      </c>
      <c r="BB586" s="543" t="s">
        <v>233</v>
      </c>
      <c r="BC586" s="550">
        <f>'Report 2'!$AC136</f>
        <v>0</v>
      </c>
      <c r="BD586" s="550">
        <f>'Report 2'!$AD136</f>
        <v>0</v>
      </c>
      <c r="BE586" s="550">
        <f>'Report 2'!$AE136</f>
        <v>0</v>
      </c>
      <c r="BF586" s="550">
        <f>'Report 2'!$AF136</f>
        <v>0</v>
      </c>
      <c r="BG586" s="550">
        <f>'Report 2'!$AG136</f>
        <v>0</v>
      </c>
      <c r="BH586" s="550">
        <f>'Report 2'!$AH136</f>
        <v>0</v>
      </c>
      <c r="BI586" s="550">
        <f>'Report 2'!$AI136</f>
        <v>0</v>
      </c>
      <c r="CC586" s="542" t="s">
        <v>669</v>
      </c>
      <c r="CD586" s="1014" t="s">
        <v>672</v>
      </c>
      <c r="CE586" s="1014" t="str">
        <f>'Information Input'!$M$14</f>
        <v xml:space="preserve">      -      </v>
      </c>
      <c r="CF586" s="551" t="s">
        <v>136</v>
      </c>
      <c r="CG586" s="552">
        <f t="shared" si="120"/>
        <v>43556</v>
      </c>
      <c r="CH586" s="552">
        <f t="shared" si="121"/>
        <v>43646</v>
      </c>
      <c r="CI586" s="552">
        <f>'Information Input'!$H$35</f>
        <v>43555</v>
      </c>
      <c r="CJ586" s="551" t="str">
        <f>'Information Input'!$J$22</f>
        <v>Quarterly</v>
      </c>
      <c r="CK586" s="552">
        <f>'Information Input'!$H$30</f>
        <v>43555</v>
      </c>
      <c r="CL586" s="551">
        <f>'Information Input'!$J$18</f>
        <v>2019</v>
      </c>
      <c r="CM586" s="551" t="s">
        <v>97</v>
      </c>
      <c r="CN586" s="1014" t="s">
        <v>98</v>
      </c>
      <c r="CO586" s="542" t="s">
        <v>96</v>
      </c>
      <c r="CP586" s="542" t="s">
        <v>671</v>
      </c>
      <c r="CQ586" s="551">
        <v>25</v>
      </c>
      <c r="CR586" s="542" t="s">
        <v>167</v>
      </c>
      <c r="CS586" s="542" t="s">
        <v>233</v>
      </c>
      <c r="CT586" s="1015">
        <f>'Report 1'!$S$18</f>
        <v>0</v>
      </c>
      <c r="CU586" s="1016">
        <f>SUMIF('Report 4A'!$G$16:$G$95,$CQ586,'Report 4A'!$AA$16:$AA$95)</f>
        <v>0</v>
      </c>
      <c r="CV586" s="1017">
        <f t="shared" si="115"/>
        <v>0</v>
      </c>
      <c r="CX586" s="546" t="s">
        <v>669</v>
      </c>
      <c r="CY586" s="537" t="s">
        <v>304</v>
      </c>
      <c r="CZ586" s="537" t="str">
        <f>'Information Input'!$M$14</f>
        <v xml:space="preserve">      -      </v>
      </c>
      <c r="DA586" s="538">
        <f>'Information Input'!$H$35</f>
        <v>43555</v>
      </c>
      <c r="DB586" s="537" t="str">
        <f>'Information Input'!$J$22</f>
        <v>Quarterly</v>
      </c>
      <c r="DC586" s="552">
        <f>'Information Input'!$H$30</f>
        <v>43555</v>
      </c>
      <c r="DD586" s="553" t="str">
        <f t="shared" si="118"/>
        <v>201605</v>
      </c>
      <c r="DE586" s="541" t="s">
        <v>91</v>
      </c>
      <c r="DF586" s="541" t="s">
        <v>685</v>
      </c>
      <c r="DG586" s="544">
        <f>'Report 5K'!$AK$55</f>
        <v>0</v>
      </c>
      <c r="DH586" s="550">
        <f>'Report 5K'!$AK$56</f>
        <v>0</v>
      </c>
      <c r="DI586" s="544">
        <f>'Report 5K'!$AK$57</f>
        <v>0</v>
      </c>
      <c r="DJ586" s="544">
        <f>'Report 5K'!$AK$58</f>
        <v>0</v>
      </c>
      <c r="DK586" s="544">
        <f>'Report 5K'!$AK$59</f>
        <v>0</v>
      </c>
      <c r="DL586" s="544">
        <f>'Report 5K'!$AK$60</f>
        <v>0</v>
      </c>
      <c r="DM586" s="544">
        <f>'Report 5K'!$AK$61</f>
        <v>0</v>
      </c>
      <c r="DN586" s="544">
        <f>'Report 5K'!$AK$62</f>
        <v>0</v>
      </c>
      <c r="DO586" s="544">
        <f>'Report 5K'!$AK$63</f>
        <v>0</v>
      </c>
      <c r="DP586" s="544">
        <f>'Report 5K'!$AK$64</f>
        <v>0</v>
      </c>
      <c r="DQ586" s="544">
        <f>'Report 5K'!$AK$65</f>
        <v>0</v>
      </c>
    </row>
    <row r="587" spans="2:121">
      <c r="B587" s="535" t="s">
        <v>669</v>
      </c>
      <c r="C587" s="536">
        <v>1</v>
      </c>
      <c r="D587" s="537" t="str">
        <f>'Information Input'!$M$14</f>
        <v xml:space="preserve">      -      </v>
      </c>
      <c r="E587" s="537" t="s">
        <v>135</v>
      </c>
      <c r="F587" s="538">
        <f t="shared" si="113"/>
        <v>43466</v>
      </c>
      <c r="G587" s="538">
        <f t="shared" si="114"/>
        <v>43555</v>
      </c>
      <c r="H587" s="538">
        <f>'Information Input'!$H$35</f>
        <v>43555</v>
      </c>
      <c r="I587" s="537" t="str">
        <f>'Information Input'!$J$22</f>
        <v>Quarterly</v>
      </c>
      <c r="J587" s="538">
        <f>'Information Input'!$H$30</f>
        <v>43555</v>
      </c>
      <c r="K587" s="537">
        <f>'Information Input'!$J$18</f>
        <v>2019</v>
      </c>
      <c r="L587" s="539" t="s">
        <v>96</v>
      </c>
      <c r="M587" s="540" t="s">
        <v>241</v>
      </c>
      <c r="N587" s="541" t="s">
        <v>241</v>
      </c>
      <c r="O587" s="542" t="s">
        <v>670</v>
      </c>
      <c r="P587" s="537">
        <v>9</v>
      </c>
      <c r="Q587" s="541" t="s">
        <v>149</v>
      </c>
      <c r="R587" s="541" t="s">
        <v>239</v>
      </c>
      <c r="S587" s="543">
        <f>'Report 1'!$AQ$18</f>
        <v>0</v>
      </c>
      <c r="T587" s="544">
        <f>'Report 1'!$AQ$27</f>
        <v>0</v>
      </c>
      <c r="U587" s="545">
        <f>'Report 1'!$AQ$113</f>
        <v>0</v>
      </c>
      <c r="AL587" s="546" t="s">
        <v>669</v>
      </c>
      <c r="AM587" s="547">
        <v>2</v>
      </c>
      <c r="AN587" s="547" t="str">
        <f>'Information Input'!$M$14</f>
        <v xml:space="preserve">      -      </v>
      </c>
      <c r="AO587" s="547" t="s">
        <v>138</v>
      </c>
      <c r="AP587" s="538">
        <f t="shared" si="116"/>
        <v>43739</v>
      </c>
      <c r="AQ587" s="538">
        <f t="shared" si="117"/>
        <v>43830</v>
      </c>
      <c r="AR587" s="538">
        <f>'Information Input'!$H$35</f>
        <v>43555</v>
      </c>
      <c r="AS587" s="547" t="str">
        <f>'Information Input'!$J$22</f>
        <v>Quarterly</v>
      </c>
      <c r="AT587" s="538">
        <f>'Information Input'!$H$30</f>
        <v>43555</v>
      </c>
      <c r="AU587" s="547">
        <f>'Information Input'!$J$18</f>
        <v>2019</v>
      </c>
      <c r="AV587" s="547" t="s">
        <v>94</v>
      </c>
      <c r="AW587" s="547" t="s">
        <v>95</v>
      </c>
      <c r="AX587" s="547" t="s">
        <v>96</v>
      </c>
      <c r="AY587" s="548" t="s">
        <v>671</v>
      </c>
      <c r="AZ587" s="547">
        <v>40</v>
      </c>
      <c r="BA587" s="549" t="s">
        <v>182</v>
      </c>
      <c r="BB587" s="543" t="s">
        <v>238</v>
      </c>
      <c r="BC587" s="550">
        <f>'Report 2'!$AC137</f>
        <v>0</v>
      </c>
      <c r="BD587" s="550">
        <f>'Report 2'!$AD137</f>
        <v>0</v>
      </c>
      <c r="BE587" s="550">
        <f>'Report 2'!$AE137</f>
        <v>0</v>
      </c>
      <c r="BF587" s="550">
        <f>'Report 2'!$AF137</f>
        <v>0</v>
      </c>
      <c r="BG587" s="550">
        <f>'Report 2'!$AG137</f>
        <v>0</v>
      </c>
      <c r="BH587" s="550">
        <f>'Report 2'!$AH137</f>
        <v>0</v>
      </c>
      <c r="BI587" s="550">
        <f>'Report 2'!$AI137</f>
        <v>0</v>
      </c>
      <c r="CC587" s="542" t="s">
        <v>669</v>
      </c>
      <c r="CD587" s="1014" t="s">
        <v>672</v>
      </c>
      <c r="CE587" s="1014" t="str">
        <f>'Information Input'!$M$14</f>
        <v xml:space="preserve">      -      </v>
      </c>
      <c r="CF587" s="551" t="s">
        <v>136</v>
      </c>
      <c r="CG587" s="552">
        <f t="shared" si="120"/>
        <v>43556</v>
      </c>
      <c r="CH587" s="552">
        <f t="shared" si="121"/>
        <v>43646</v>
      </c>
      <c r="CI587" s="552">
        <f>'Information Input'!$H$35</f>
        <v>43555</v>
      </c>
      <c r="CJ587" s="551" t="str">
        <f>'Information Input'!$J$22</f>
        <v>Quarterly</v>
      </c>
      <c r="CK587" s="552">
        <f>'Information Input'!$H$30</f>
        <v>43555</v>
      </c>
      <c r="CL587" s="551">
        <f>'Information Input'!$J$18</f>
        <v>2019</v>
      </c>
      <c r="CM587" s="551" t="s">
        <v>97</v>
      </c>
      <c r="CN587" s="1014" t="s">
        <v>98</v>
      </c>
      <c r="CO587" s="542" t="s">
        <v>96</v>
      </c>
      <c r="CP587" s="542" t="s">
        <v>671</v>
      </c>
      <c r="CQ587" s="551">
        <v>26</v>
      </c>
      <c r="CR587" s="542" t="s">
        <v>168</v>
      </c>
      <c r="CS587" s="542" t="s">
        <v>237</v>
      </c>
      <c r="CT587" s="1015">
        <f>'Report 1'!$S$18</f>
        <v>0</v>
      </c>
      <c r="CU587" s="1016">
        <f>SUMIF('Report 4A'!$G$16:$G$95,$CQ587,'Report 4A'!$AA$16:$AA$95)</f>
        <v>0</v>
      </c>
      <c r="CV587" s="1017">
        <f t="shared" si="115"/>
        <v>0</v>
      </c>
      <c r="CX587" s="557" t="s">
        <v>669</v>
      </c>
      <c r="CY587" s="562" t="s">
        <v>304</v>
      </c>
      <c r="CZ587" s="562" t="str">
        <f>'Information Input'!$M$14</f>
        <v xml:space="preserve">      -      </v>
      </c>
      <c r="DA587" s="559">
        <f>'Information Input'!$H$35</f>
        <v>43555</v>
      </c>
      <c r="DB587" s="562" t="str">
        <f>'Information Input'!$J$22</f>
        <v>Quarterly</v>
      </c>
      <c r="DC587" s="566">
        <f>'Information Input'!$H$30</f>
        <v>43555</v>
      </c>
      <c r="DD587" s="567" t="str">
        <f t="shared" si="118"/>
        <v>201604</v>
      </c>
      <c r="DE587" s="561" t="s">
        <v>91</v>
      </c>
      <c r="DF587" s="561" t="s">
        <v>685</v>
      </c>
      <c r="DG587" s="568">
        <f>'Report 5K'!$AL$55</f>
        <v>0</v>
      </c>
      <c r="DH587" s="569">
        <f>'Report 5K'!$AL$56</f>
        <v>0</v>
      </c>
      <c r="DI587" s="568">
        <f>'Report 5K'!$AL$57</f>
        <v>0</v>
      </c>
      <c r="DJ587" s="568">
        <f>'Report 5K'!$AL$58</f>
        <v>0</v>
      </c>
      <c r="DK587" s="568">
        <f>'Report 5K'!$AL$59</f>
        <v>0</v>
      </c>
      <c r="DL587" s="568">
        <f>'Report 5K'!$AL$60</f>
        <v>0</v>
      </c>
      <c r="DM587" s="568">
        <f>'Report 5K'!$AL$61</f>
        <v>0</v>
      </c>
      <c r="DN587" s="568">
        <f>'Report 5K'!$AL$62</f>
        <v>0</v>
      </c>
      <c r="DO587" s="568">
        <f>'Report 5K'!$AL$63</f>
        <v>0</v>
      </c>
      <c r="DP587" s="568">
        <f>'Report 5K'!$AL$64</f>
        <v>0</v>
      </c>
      <c r="DQ587" s="568">
        <f>'Report 5K'!$AL$65</f>
        <v>0</v>
      </c>
    </row>
    <row r="588" spans="2:121">
      <c r="B588" s="535" t="s">
        <v>669</v>
      </c>
      <c r="C588" s="536">
        <v>1</v>
      </c>
      <c r="D588" s="537" t="str">
        <f>'Information Input'!$M$14</f>
        <v xml:space="preserve">      -      </v>
      </c>
      <c r="E588" s="537" t="s">
        <v>135</v>
      </c>
      <c r="F588" s="538">
        <f t="shared" ref="F588:F651" si="122">DATE(K588,1,1)</f>
        <v>43466</v>
      </c>
      <c r="G588" s="538">
        <f t="shared" ref="G588:G651" si="123">DATE(K588,3,31)</f>
        <v>43555</v>
      </c>
      <c r="H588" s="538">
        <f>'Information Input'!$H$35</f>
        <v>43555</v>
      </c>
      <c r="I588" s="537" t="str">
        <f>'Information Input'!$J$22</f>
        <v>Quarterly</v>
      </c>
      <c r="J588" s="538">
        <f>'Information Input'!$H$30</f>
        <v>43555</v>
      </c>
      <c r="K588" s="537">
        <f>'Information Input'!$J$18</f>
        <v>2019</v>
      </c>
      <c r="L588" s="539" t="s">
        <v>96</v>
      </c>
      <c r="M588" s="540" t="s">
        <v>241</v>
      </c>
      <c r="N588" s="541" t="s">
        <v>241</v>
      </c>
      <c r="O588" s="542" t="s">
        <v>674</v>
      </c>
      <c r="P588" s="537">
        <v>10</v>
      </c>
      <c r="Q588" s="541" t="s">
        <v>150</v>
      </c>
      <c r="R588" s="541" t="s">
        <v>239</v>
      </c>
      <c r="S588" s="543">
        <f>'Report 1'!$AQ$18</f>
        <v>0</v>
      </c>
      <c r="T588" s="544">
        <f>'Report 1'!$AQ$28</f>
        <v>0</v>
      </c>
      <c r="U588" s="545">
        <f>'Report 1'!$AQ$114</f>
        <v>0</v>
      </c>
      <c r="AL588" s="546" t="s">
        <v>669</v>
      </c>
      <c r="AM588" s="547">
        <v>2</v>
      </c>
      <c r="AN588" s="547" t="str">
        <f>'Information Input'!$M$14</f>
        <v xml:space="preserve">      -      </v>
      </c>
      <c r="AO588" s="547" t="s">
        <v>138</v>
      </c>
      <c r="AP588" s="538">
        <f t="shared" si="116"/>
        <v>43739</v>
      </c>
      <c r="AQ588" s="538">
        <f t="shared" si="117"/>
        <v>43830</v>
      </c>
      <c r="AR588" s="538">
        <f>'Information Input'!$H$35</f>
        <v>43555</v>
      </c>
      <c r="AS588" s="547" t="str">
        <f>'Information Input'!$J$22</f>
        <v>Quarterly</v>
      </c>
      <c r="AT588" s="538">
        <f>'Information Input'!$H$30</f>
        <v>43555</v>
      </c>
      <c r="AU588" s="547">
        <f>'Information Input'!$J$18</f>
        <v>2019</v>
      </c>
      <c r="AV588" s="547" t="s">
        <v>94</v>
      </c>
      <c r="AW588" s="547" t="s">
        <v>95</v>
      </c>
      <c r="AX588" s="547" t="s">
        <v>96</v>
      </c>
      <c r="AY588" s="548" t="s">
        <v>671</v>
      </c>
      <c r="AZ588" s="547">
        <v>41</v>
      </c>
      <c r="BA588" s="549" t="s">
        <v>183</v>
      </c>
      <c r="BB588" s="543" t="s">
        <v>238</v>
      </c>
      <c r="BC588" s="550">
        <f>'Report 2'!$AC138</f>
        <v>0</v>
      </c>
      <c r="BD588" s="550">
        <f>'Report 2'!$AD138</f>
        <v>0</v>
      </c>
      <c r="BE588" s="550">
        <f>'Report 2'!$AE138</f>
        <v>0</v>
      </c>
      <c r="BF588" s="550">
        <f>'Report 2'!$AF138</f>
        <v>0</v>
      </c>
      <c r="BG588" s="550">
        <f>'Report 2'!$AG138</f>
        <v>0</v>
      </c>
      <c r="BH588" s="550">
        <f>'Report 2'!$AH138</f>
        <v>0</v>
      </c>
      <c r="BI588" s="550">
        <f>'Report 2'!$AI138</f>
        <v>0</v>
      </c>
      <c r="CC588" s="542" t="s">
        <v>669</v>
      </c>
      <c r="CD588" s="1014" t="s">
        <v>672</v>
      </c>
      <c r="CE588" s="1014" t="str">
        <f>'Information Input'!$M$14</f>
        <v xml:space="preserve">      -      </v>
      </c>
      <c r="CF588" s="551" t="s">
        <v>136</v>
      </c>
      <c r="CG588" s="552">
        <f t="shared" si="120"/>
        <v>43556</v>
      </c>
      <c r="CH588" s="552">
        <f t="shared" si="121"/>
        <v>43646</v>
      </c>
      <c r="CI588" s="552">
        <f>'Information Input'!$H$35</f>
        <v>43555</v>
      </c>
      <c r="CJ588" s="551" t="str">
        <f>'Information Input'!$J$22</f>
        <v>Quarterly</v>
      </c>
      <c r="CK588" s="552">
        <f>'Information Input'!$H$30</f>
        <v>43555</v>
      </c>
      <c r="CL588" s="551">
        <f>'Information Input'!$J$18</f>
        <v>2019</v>
      </c>
      <c r="CM588" s="551" t="s">
        <v>97</v>
      </c>
      <c r="CN588" s="1014" t="s">
        <v>98</v>
      </c>
      <c r="CO588" s="542" t="s">
        <v>96</v>
      </c>
      <c r="CP588" s="542" t="s">
        <v>671</v>
      </c>
      <c r="CQ588" s="551">
        <v>27</v>
      </c>
      <c r="CR588" s="542" t="s">
        <v>169</v>
      </c>
      <c r="CS588" s="542" t="s">
        <v>235</v>
      </c>
      <c r="CT588" s="1015">
        <f>'Report 1'!$S$18</f>
        <v>0</v>
      </c>
      <c r="CU588" s="1016">
        <f>SUMIF('Report 4A'!$G$16:$G$95,$CQ588,'Report 4A'!$AA$16:$AA$95)</f>
        <v>0</v>
      </c>
      <c r="CV588" s="1017">
        <f t="shared" si="115"/>
        <v>0</v>
      </c>
      <c r="CX588" s="527" t="s">
        <v>669</v>
      </c>
      <c r="CY588" s="517" t="s">
        <v>304</v>
      </c>
      <c r="CZ588" s="517" t="str">
        <f>'Information Input'!$M$14</f>
        <v xml:space="preserve">      -      </v>
      </c>
      <c r="DA588" s="519">
        <f>'Information Input'!$H$35</f>
        <v>43555</v>
      </c>
      <c r="DB588" s="517" t="str">
        <f>'Information Input'!$J$22</f>
        <v>Quarterly</v>
      </c>
      <c r="DC588" s="519">
        <f>'Information Input'!$H$30</f>
        <v>43555</v>
      </c>
      <c r="DD588" s="533" t="str">
        <f t="shared" si="118"/>
        <v>201903</v>
      </c>
      <c r="DE588" s="522" t="s">
        <v>96</v>
      </c>
      <c r="DF588" s="522" t="s">
        <v>685</v>
      </c>
      <c r="DG588" s="525">
        <f>'Report 5K'!$C$108</f>
        <v>0</v>
      </c>
      <c r="DH588" s="531">
        <f>'Report 5K'!$C$109</f>
        <v>0</v>
      </c>
      <c r="DI588" s="525">
        <f>'Report 5K'!$C$110</f>
        <v>0</v>
      </c>
      <c r="DJ588" s="525">
        <f>'Report 5K'!$C$111</f>
        <v>0</v>
      </c>
      <c r="DK588" s="525">
        <f>'Report 5K'!$C$112</f>
        <v>0</v>
      </c>
      <c r="DL588" s="525">
        <f>'Report 5K'!$C$113</f>
        <v>0</v>
      </c>
      <c r="DM588" s="525">
        <f>'Report 5K'!$C$114</f>
        <v>0</v>
      </c>
      <c r="DN588" s="525">
        <f>'Report 5K'!$C$115</f>
        <v>0</v>
      </c>
      <c r="DO588" s="525">
        <f>'Report 5K'!$C$116</f>
        <v>0</v>
      </c>
      <c r="DP588" s="525">
        <f>'Report 5K'!$C$117</f>
        <v>0</v>
      </c>
      <c r="DQ588" s="525">
        <f>'Report 5K'!$C$118</f>
        <v>0</v>
      </c>
    </row>
    <row r="589" spans="2:121">
      <c r="B589" s="535" t="s">
        <v>669</v>
      </c>
      <c r="C589" s="536">
        <v>1</v>
      </c>
      <c r="D589" s="537" t="str">
        <f>'Information Input'!$M$14</f>
        <v xml:space="preserve">      -      </v>
      </c>
      <c r="E589" s="537" t="s">
        <v>135</v>
      </c>
      <c r="F589" s="538">
        <f t="shared" si="122"/>
        <v>43466</v>
      </c>
      <c r="G589" s="538">
        <f t="shared" si="123"/>
        <v>43555</v>
      </c>
      <c r="H589" s="538">
        <f>'Information Input'!$H$35</f>
        <v>43555</v>
      </c>
      <c r="I589" s="537" t="str">
        <f>'Information Input'!$J$22</f>
        <v>Quarterly</v>
      </c>
      <c r="J589" s="538">
        <f>'Information Input'!$H$30</f>
        <v>43555</v>
      </c>
      <c r="K589" s="537">
        <f>'Information Input'!$J$18</f>
        <v>2019</v>
      </c>
      <c r="L589" s="539" t="s">
        <v>96</v>
      </c>
      <c r="M589" s="540" t="s">
        <v>241</v>
      </c>
      <c r="N589" s="541" t="s">
        <v>241</v>
      </c>
      <c r="O589" s="542" t="s">
        <v>671</v>
      </c>
      <c r="P589" s="537">
        <v>11</v>
      </c>
      <c r="Q589" s="541" t="s">
        <v>153</v>
      </c>
      <c r="R589" s="541" t="s">
        <v>231</v>
      </c>
      <c r="S589" s="543">
        <f>'Report 1'!$AQ$18</f>
        <v>0</v>
      </c>
      <c r="T589" s="544">
        <f>'Report 1'!$AQ$31</f>
        <v>0</v>
      </c>
      <c r="U589" s="545">
        <f>'Report 1'!$AQ$117</f>
        <v>0</v>
      </c>
      <c r="AL589" s="546" t="s">
        <v>669</v>
      </c>
      <c r="AM589" s="547">
        <v>2</v>
      </c>
      <c r="AN589" s="547" t="str">
        <f>'Information Input'!$M$14</f>
        <v xml:space="preserve">      -      </v>
      </c>
      <c r="AO589" s="547" t="s">
        <v>138</v>
      </c>
      <c r="AP589" s="538">
        <f t="shared" si="116"/>
        <v>43739</v>
      </c>
      <c r="AQ589" s="538">
        <f t="shared" si="117"/>
        <v>43830</v>
      </c>
      <c r="AR589" s="538">
        <f>'Information Input'!$H$35</f>
        <v>43555</v>
      </c>
      <c r="AS589" s="547" t="str">
        <f>'Information Input'!$J$22</f>
        <v>Quarterly</v>
      </c>
      <c r="AT589" s="538">
        <f>'Information Input'!$H$30</f>
        <v>43555</v>
      </c>
      <c r="AU589" s="547">
        <f>'Information Input'!$J$18</f>
        <v>2019</v>
      </c>
      <c r="AV589" s="547" t="s">
        <v>94</v>
      </c>
      <c r="AW589" s="547" t="s">
        <v>95</v>
      </c>
      <c r="AX589" s="547" t="s">
        <v>96</v>
      </c>
      <c r="AY589" s="548" t="s">
        <v>671</v>
      </c>
      <c r="AZ589" s="547">
        <v>42</v>
      </c>
      <c r="BA589" s="549" t="s">
        <v>184</v>
      </c>
      <c r="BB589" s="543" t="s">
        <v>233</v>
      </c>
      <c r="BC589" s="550">
        <f>'Report 2'!$AC139</f>
        <v>0</v>
      </c>
      <c r="BD589" s="550">
        <f>'Report 2'!$AD139</f>
        <v>0</v>
      </c>
      <c r="BE589" s="550">
        <f>'Report 2'!$AE139</f>
        <v>0</v>
      </c>
      <c r="BF589" s="550">
        <f>'Report 2'!$AF139</f>
        <v>0</v>
      </c>
      <c r="BG589" s="550">
        <f>'Report 2'!$AG139</f>
        <v>0</v>
      </c>
      <c r="BH589" s="550">
        <f>'Report 2'!$AH139</f>
        <v>0</v>
      </c>
      <c r="BI589" s="550">
        <f>'Report 2'!$AI139</f>
        <v>0</v>
      </c>
      <c r="CC589" s="542" t="s">
        <v>669</v>
      </c>
      <c r="CD589" s="1014" t="s">
        <v>672</v>
      </c>
      <c r="CE589" s="1014" t="str">
        <f>'Information Input'!$M$14</f>
        <v xml:space="preserve">      -      </v>
      </c>
      <c r="CF589" s="551" t="s">
        <v>136</v>
      </c>
      <c r="CG589" s="552">
        <f t="shared" si="120"/>
        <v>43556</v>
      </c>
      <c r="CH589" s="552">
        <f t="shared" si="121"/>
        <v>43646</v>
      </c>
      <c r="CI589" s="552">
        <f>'Information Input'!$H$35</f>
        <v>43555</v>
      </c>
      <c r="CJ589" s="551" t="str">
        <f>'Information Input'!$J$22</f>
        <v>Quarterly</v>
      </c>
      <c r="CK589" s="552">
        <f>'Information Input'!$H$30</f>
        <v>43555</v>
      </c>
      <c r="CL589" s="551">
        <f>'Information Input'!$J$18</f>
        <v>2019</v>
      </c>
      <c r="CM589" s="551" t="s">
        <v>97</v>
      </c>
      <c r="CN589" s="1014" t="s">
        <v>98</v>
      </c>
      <c r="CO589" s="542" t="s">
        <v>96</v>
      </c>
      <c r="CP589" s="542" t="s">
        <v>671</v>
      </c>
      <c r="CQ589" s="551">
        <v>28</v>
      </c>
      <c r="CR589" s="542" t="s">
        <v>170</v>
      </c>
      <c r="CS589" s="542" t="s">
        <v>235</v>
      </c>
      <c r="CT589" s="1015">
        <f>'Report 1'!$S$18</f>
        <v>0</v>
      </c>
      <c r="CU589" s="1016">
        <f>SUMIF('Report 4A'!$G$16:$G$95,$CQ589,'Report 4A'!$AA$16:$AA$95)</f>
        <v>0</v>
      </c>
      <c r="CV589" s="1017">
        <f t="shared" si="115"/>
        <v>0</v>
      </c>
      <c r="CX589" s="546" t="s">
        <v>669</v>
      </c>
      <c r="CY589" s="537" t="s">
        <v>304</v>
      </c>
      <c r="CZ589" s="537" t="str">
        <f>'Information Input'!$M$14</f>
        <v xml:space="preserve">      -      </v>
      </c>
      <c r="DA589" s="538">
        <f>'Information Input'!$H$35</f>
        <v>43555</v>
      </c>
      <c r="DB589" s="537" t="str">
        <f>'Information Input'!$J$22</f>
        <v>Quarterly</v>
      </c>
      <c r="DC589" s="552">
        <f>'Information Input'!$H$30</f>
        <v>43555</v>
      </c>
      <c r="DD589" s="553" t="str">
        <f t="shared" si="118"/>
        <v>201902</v>
      </c>
      <c r="DE589" s="541" t="s">
        <v>96</v>
      </c>
      <c r="DF589" s="541" t="s">
        <v>685</v>
      </c>
      <c r="DG589" s="544">
        <f>'Report 5K'!$D$108</f>
        <v>0</v>
      </c>
      <c r="DH589" s="550">
        <f>'Report 5K'!$D$109</f>
        <v>0</v>
      </c>
      <c r="DI589" s="544">
        <f>'Report 5K'!$D$110</f>
        <v>0</v>
      </c>
      <c r="DJ589" s="544">
        <f>'Report 5K'!$D$111</f>
        <v>0</v>
      </c>
      <c r="DK589" s="544">
        <f>'Report 5K'!$D$112</f>
        <v>0</v>
      </c>
      <c r="DL589" s="544">
        <f>'Report 5K'!$D$113</f>
        <v>0</v>
      </c>
      <c r="DM589" s="544">
        <f>'Report 5K'!$D$114</f>
        <v>0</v>
      </c>
      <c r="DN589" s="544">
        <f>'Report 5K'!$D$115</f>
        <v>0</v>
      </c>
      <c r="DO589" s="544">
        <f>'Report 5K'!$D$116</f>
        <v>0</v>
      </c>
      <c r="DP589" s="544">
        <f>'Report 5K'!$D$117</f>
        <v>0</v>
      </c>
      <c r="DQ589" s="544">
        <f>'Report 5K'!$D$118</f>
        <v>0</v>
      </c>
    </row>
    <row r="590" spans="2:121">
      <c r="B590" s="535" t="s">
        <v>669</v>
      </c>
      <c r="C590" s="536">
        <v>1</v>
      </c>
      <c r="D590" s="537" t="str">
        <f>'Information Input'!$M$14</f>
        <v xml:space="preserve">      -      </v>
      </c>
      <c r="E590" s="537" t="s">
        <v>135</v>
      </c>
      <c r="F590" s="538">
        <f t="shared" si="122"/>
        <v>43466</v>
      </c>
      <c r="G590" s="538">
        <f t="shared" si="123"/>
        <v>43555</v>
      </c>
      <c r="H590" s="538">
        <f>'Information Input'!$H$35</f>
        <v>43555</v>
      </c>
      <c r="I590" s="537" t="str">
        <f>'Information Input'!$J$22</f>
        <v>Quarterly</v>
      </c>
      <c r="J590" s="538">
        <f>'Information Input'!$H$30</f>
        <v>43555</v>
      </c>
      <c r="K590" s="537">
        <f>'Information Input'!$J$18</f>
        <v>2019</v>
      </c>
      <c r="L590" s="539" t="s">
        <v>96</v>
      </c>
      <c r="M590" s="540" t="s">
        <v>241</v>
      </c>
      <c r="N590" s="541" t="s">
        <v>241</v>
      </c>
      <c r="O590" s="542" t="s">
        <v>671</v>
      </c>
      <c r="P590" s="537">
        <v>12</v>
      </c>
      <c r="Q590" s="541" t="s">
        <v>154</v>
      </c>
      <c r="R590" s="541" t="s">
        <v>231</v>
      </c>
      <c r="S590" s="543">
        <f>'Report 1'!$AQ$18</f>
        <v>0</v>
      </c>
      <c r="T590" s="544">
        <f>'Report 1'!$AQ$32</f>
        <v>0</v>
      </c>
      <c r="U590" s="545">
        <f>'Report 1'!$AQ$118</f>
        <v>0</v>
      </c>
      <c r="AL590" s="546" t="s">
        <v>669</v>
      </c>
      <c r="AM590" s="547">
        <v>2</v>
      </c>
      <c r="AN590" s="547" t="str">
        <f>'Information Input'!$M$14</f>
        <v xml:space="preserve">      -      </v>
      </c>
      <c r="AO590" s="547" t="s">
        <v>138</v>
      </c>
      <c r="AP590" s="538">
        <f t="shared" si="116"/>
        <v>43739</v>
      </c>
      <c r="AQ590" s="538">
        <f t="shared" si="117"/>
        <v>43830</v>
      </c>
      <c r="AR590" s="538">
        <f>'Information Input'!$H$35</f>
        <v>43555</v>
      </c>
      <c r="AS590" s="547" t="str">
        <f>'Information Input'!$J$22</f>
        <v>Quarterly</v>
      </c>
      <c r="AT590" s="538">
        <f>'Information Input'!$H$30</f>
        <v>43555</v>
      </c>
      <c r="AU590" s="547">
        <f>'Information Input'!$J$18</f>
        <v>2019</v>
      </c>
      <c r="AV590" s="547" t="s">
        <v>94</v>
      </c>
      <c r="AW590" s="547" t="s">
        <v>95</v>
      </c>
      <c r="AX590" s="547" t="s">
        <v>96</v>
      </c>
      <c r="AY590" s="548" t="s">
        <v>671</v>
      </c>
      <c r="AZ590" s="547">
        <v>43</v>
      </c>
      <c r="BA590" s="549" t="s">
        <v>185</v>
      </c>
      <c r="BB590" s="543" t="s">
        <v>233</v>
      </c>
      <c r="BC590" s="550">
        <f>'Report 2'!$AC140</f>
        <v>0</v>
      </c>
      <c r="BD590" s="550">
        <f>'Report 2'!$AD140</f>
        <v>0</v>
      </c>
      <c r="BE590" s="550">
        <f>'Report 2'!$AE140</f>
        <v>0</v>
      </c>
      <c r="BF590" s="550">
        <f>'Report 2'!$AF140</f>
        <v>0</v>
      </c>
      <c r="BG590" s="550">
        <f>'Report 2'!$AG140</f>
        <v>0</v>
      </c>
      <c r="BH590" s="550">
        <f>'Report 2'!$AH140</f>
        <v>0</v>
      </c>
      <c r="BI590" s="550">
        <f>'Report 2'!$AI140</f>
        <v>0</v>
      </c>
      <c r="CC590" s="542" t="s">
        <v>669</v>
      </c>
      <c r="CD590" s="1014" t="s">
        <v>672</v>
      </c>
      <c r="CE590" s="1014" t="str">
        <f>'Information Input'!$M$14</f>
        <v xml:space="preserve">      -      </v>
      </c>
      <c r="CF590" s="551" t="s">
        <v>136</v>
      </c>
      <c r="CG590" s="552">
        <f t="shared" si="120"/>
        <v>43556</v>
      </c>
      <c r="CH590" s="552">
        <f t="shared" si="121"/>
        <v>43646</v>
      </c>
      <c r="CI590" s="552">
        <f>'Information Input'!$H$35</f>
        <v>43555</v>
      </c>
      <c r="CJ590" s="551" t="str">
        <f>'Information Input'!$J$22</f>
        <v>Quarterly</v>
      </c>
      <c r="CK590" s="552">
        <f>'Information Input'!$H$30</f>
        <v>43555</v>
      </c>
      <c r="CL590" s="551">
        <f>'Information Input'!$J$18</f>
        <v>2019</v>
      </c>
      <c r="CM590" s="551" t="s">
        <v>97</v>
      </c>
      <c r="CN590" s="1014" t="s">
        <v>98</v>
      </c>
      <c r="CO590" s="542" t="s">
        <v>96</v>
      </c>
      <c r="CP590" s="542" t="s">
        <v>671</v>
      </c>
      <c r="CQ590" s="551">
        <v>29</v>
      </c>
      <c r="CR590" s="542" t="s">
        <v>171</v>
      </c>
      <c r="CS590" s="542" t="s">
        <v>238</v>
      </c>
      <c r="CT590" s="1015">
        <f>'Report 1'!$S$18</f>
        <v>0</v>
      </c>
      <c r="CU590" s="1016">
        <f>SUMIF('Report 4A'!$G$16:$G$95,$CQ590,'Report 4A'!$AA$16:$AA$95)</f>
        <v>0</v>
      </c>
      <c r="CV590" s="1017">
        <f t="shared" si="115"/>
        <v>0</v>
      </c>
      <c r="CX590" s="546" t="s">
        <v>669</v>
      </c>
      <c r="CY590" s="537" t="s">
        <v>304</v>
      </c>
      <c r="CZ590" s="537" t="str">
        <f>'Information Input'!$M$14</f>
        <v xml:space="preserve">      -      </v>
      </c>
      <c r="DA590" s="538">
        <f>'Information Input'!$H$35</f>
        <v>43555</v>
      </c>
      <c r="DB590" s="537" t="str">
        <f>'Information Input'!$J$22</f>
        <v>Quarterly</v>
      </c>
      <c r="DC590" s="552">
        <f>'Information Input'!$H$30</f>
        <v>43555</v>
      </c>
      <c r="DD590" s="553" t="str">
        <f t="shared" si="118"/>
        <v>201901</v>
      </c>
      <c r="DE590" s="541" t="s">
        <v>96</v>
      </c>
      <c r="DF590" s="541" t="s">
        <v>685</v>
      </c>
      <c r="DG590" s="544">
        <f>'Report 5K'!$E$108</f>
        <v>0</v>
      </c>
      <c r="DH590" s="550">
        <f>'Report 5K'!$E$109</f>
        <v>0</v>
      </c>
      <c r="DI590" s="544">
        <f>'Report 5K'!$E$110</f>
        <v>0</v>
      </c>
      <c r="DJ590" s="544">
        <f>'Report 5K'!$E$111</f>
        <v>0</v>
      </c>
      <c r="DK590" s="544">
        <f>'Report 5K'!$E$112</f>
        <v>0</v>
      </c>
      <c r="DL590" s="544">
        <f>'Report 5K'!$E$113</f>
        <v>0</v>
      </c>
      <c r="DM590" s="544">
        <f>'Report 5K'!$E$114</f>
        <v>0</v>
      </c>
      <c r="DN590" s="544">
        <f>'Report 5K'!$E$115</f>
        <v>0</v>
      </c>
      <c r="DO590" s="544">
        <f>'Report 5K'!$E$116</f>
        <v>0</v>
      </c>
      <c r="DP590" s="544">
        <f>'Report 5K'!$E$117</f>
        <v>0</v>
      </c>
      <c r="DQ590" s="544">
        <f>'Report 5K'!$E$118</f>
        <v>0</v>
      </c>
    </row>
    <row r="591" spans="2:121">
      <c r="B591" s="535" t="s">
        <v>669</v>
      </c>
      <c r="C591" s="536">
        <v>1</v>
      </c>
      <c r="D591" s="537" t="str">
        <f>'Information Input'!$M$14</f>
        <v xml:space="preserve">      -      </v>
      </c>
      <c r="E591" s="537" t="s">
        <v>135</v>
      </c>
      <c r="F591" s="538">
        <f t="shared" si="122"/>
        <v>43466</v>
      </c>
      <c r="G591" s="538">
        <f t="shared" si="123"/>
        <v>43555</v>
      </c>
      <c r="H591" s="538">
        <f>'Information Input'!$H$35</f>
        <v>43555</v>
      </c>
      <c r="I591" s="537" t="str">
        <f>'Information Input'!$J$22</f>
        <v>Quarterly</v>
      </c>
      <c r="J591" s="538">
        <f>'Information Input'!$H$30</f>
        <v>43555</v>
      </c>
      <c r="K591" s="537">
        <f>'Information Input'!$J$18</f>
        <v>2019</v>
      </c>
      <c r="L591" s="539" t="s">
        <v>96</v>
      </c>
      <c r="M591" s="540" t="s">
        <v>241</v>
      </c>
      <c r="N591" s="541" t="s">
        <v>241</v>
      </c>
      <c r="O591" s="542" t="s">
        <v>671</v>
      </c>
      <c r="P591" s="537">
        <v>13</v>
      </c>
      <c r="Q591" s="541" t="s">
        <v>155</v>
      </c>
      <c r="R591" s="541" t="s">
        <v>232</v>
      </c>
      <c r="S591" s="543">
        <f>'Report 1'!$AQ$18</f>
        <v>0</v>
      </c>
      <c r="T591" s="544">
        <f>'Report 1'!$AQ$33</f>
        <v>0</v>
      </c>
      <c r="U591" s="545">
        <f>'Report 1'!$AQ$119</f>
        <v>0</v>
      </c>
      <c r="AL591" s="546" t="s">
        <v>669</v>
      </c>
      <c r="AM591" s="547">
        <v>2</v>
      </c>
      <c r="AN591" s="547" t="str">
        <f>'Information Input'!$M$14</f>
        <v xml:space="preserve">      -      </v>
      </c>
      <c r="AO591" s="547" t="s">
        <v>138</v>
      </c>
      <c r="AP591" s="538">
        <f t="shared" si="116"/>
        <v>43739</v>
      </c>
      <c r="AQ591" s="538">
        <f t="shared" si="117"/>
        <v>43830</v>
      </c>
      <c r="AR591" s="538">
        <f>'Information Input'!$H$35</f>
        <v>43555</v>
      </c>
      <c r="AS591" s="547" t="str">
        <f>'Information Input'!$J$22</f>
        <v>Quarterly</v>
      </c>
      <c r="AT591" s="538">
        <f>'Information Input'!$H$30</f>
        <v>43555</v>
      </c>
      <c r="AU591" s="547">
        <f>'Information Input'!$J$18</f>
        <v>2019</v>
      </c>
      <c r="AV591" s="547" t="s">
        <v>94</v>
      </c>
      <c r="AW591" s="547" t="s">
        <v>95</v>
      </c>
      <c r="AX591" s="547" t="s">
        <v>96</v>
      </c>
      <c r="AY591" s="548" t="s">
        <v>674</v>
      </c>
      <c r="AZ591" s="547">
        <v>44</v>
      </c>
      <c r="BA591" s="549" t="s">
        <v>186</v>
      </c>
      <c r="BB591" s="543" t="s">
        <v>239</v>
      </c>
      <c r="BC591" s="550">
        <f>'Report 2'!$AC141</f>
        <v>0</v>
      </c>
      <c r="BD591" s="550">
        <f>'Report 2'!$AD141</f>
        <v>0</v>
      </c>
      <c r="BE591" s="550">
        <f>'Report 2'!$AE141</f>
        <v>0</v>
      </c>
      <c r="BF591" s="550">
        <f>'Report 2'!$AF141</f>
        <v>0</v>
      </c>
      <c r="BG591" s="550">
        <f>'Report 2'!$AG141</f>
        <v>0</v>
      </c>
      <c r="BH591" s="550">
        <f>'Report 2'!$AH141</f>
        <v>0</v>
      </c>
      <c r="BI591" s="550">
        <f>'Report 2'!$AI141</f>
        <v>0</v>
      </c>
      <c r="CC591" s="542" t="s">
        <v>669</v>
      </c>
      <c r="CD591" s="1014" t="s">
        <v>672</v>
      </c>
      <c r="CE591" s="1014" t="str">
        <f>'Information Input'!$M$14</f>
        <v xml:space="preserve">      -      </v>
      </c>
      <c r="CF591" s="551" t="s">
        <v>136</v>
      </c>
      <c r="CG591" s="552">
        <f t="shared" si="120"/>
        <v>43556</v>
      </c>
      <c r="CH591" s="552">
        <f t="shared" si="121"/>
        <v>43646</v>
      </c>
      <c r="CI591" s="552">
        <f>'Information Input'!$H$35</f>
        <v>43555</v>
      </c>
      <c r="CJ591" s="551" t="str">
        <f>'Information Input'!$J$22</f>
        <v>Quarterly</v>
      </c>
      <c r="CK591" s="552">
        <f>'Information Input'!$H$30</f>
        <v>43555</v>
      </c>
      <c r="CL591" s="551">
        <f>'Information Input'!$J$18</f>
        <v>2019</v>
      </c>
      <c r="CM591" s="551" t="s">
        <v>97</v>
      </c>
      <c r="CN591" s="1014" t="s">
        <v>98</v>
      </c>
      <c r="CO591" s="542" t="s">
        <v>96</v>
      </c>
      <c r="CP591" s="542" t="s">
        <v>671</v>
      </c>
      <c r="CQ591" s="551">
        <v>30</v>
      </c>
      <c r="CR591" s="542" t="s">
        <v>172</v>
      </c>
      <c r="CS591" s="542" t="s">
        <v>238</v>
      </c>
      <c r="CT591" s="1015">
        <f>'Report 1'!$S$18</f>
        <v>0</v>
      </c>
      <c r="CU591" s="1016">
        <f>SUMIF('Report 4A'!$G$16:$G$95,$CQ591,'Report 4A'!$AA$16:$AA$95)</f>
        <v>0</v>
      </c>
      <c r="CV591" s="1017">
        <f t="shared" si="115"/>
        <v>0</v>
      </c>
      <c r="CX591" s="546" t="s">
        <v>669</v>
      </c>
      <c r="CY591" s="537" t="s">
        <v>304</v>
      </c>
      <c r="CZ591" s="537" t="str">
        <f>'Information Input'!$M$14</f>
        <v xml:space="preserve">      -      </v>
      </c>
      <c r="DA591" s="538">
        <f>'Information Input'!$H$35</f>
        <v>43555</v>
      </c>
      <c r="DB591" s="537" t="str">
        <f>'Information Input'!$J$22</f>
        <v>Quarterly</v>
      </c>
      <c r="DC591" s="552">
        <f>'Information Input'!$H$30</f>
        <v>43555</v>
      </c>
      <c r="DD591" s="553" t="str">
        <f t="shared" si="118"/>
        <v>201812</v>
      </c>
      <c r="DE591" s="541" t="s">
        <v>96</v>
      </c>
      <c r="DF591" s="541" t="s">
        <v>685</v>
      </c>
      <c r="DG591" s="544">
        <f>'Report 5K'!$F$108</f>
        <v>0</v>
      </c>
      <c r="DH591" s="550">
        <f>'Report 5K'!$F$109</f>
        <v>0</v>
      </c>
      <c r="DI591" s="544">
        <f>'Report 5K'!$F$110</f>
        <v>0</v>
      </c>
      <c r="DJ591" s="544">
        <f>'Report 5K'!$F$111</f>
        <v>0</v>
      </c>
      <c r="DK591" s="544">
        <f>'Report 5K'!$F$112</f>
        <v>0</v>
      </c>
      <c r="DL591" s="544">
        <f>'Report 5K'!$F$113</f>
        <v>0</v>
      </c>
      <c r="DM591" s="544">
        <f>'Report 5K'!$F$114</f>
        <v>0</v>
      </c>
      <c r="DN591" s="544">
        <f>'Report 5K'!$F$115</f>
        <v>0</v>
      </c>
      <c r="DO591" s="544">
        <f>'Report 5K'!$F$116</f>
        <v>0</v>
      </c>
      <c r="DP591" s="544">
        <f>'Report 5K'!$F$117</f>
        <v>0</v>
      </c>
      <c r="DQ591" s="544">
        <f>'Report 5K'!$F$118</f>
        <v>0</v>
      </c>
    </row>
    <row r="592" spans="2:121">
      <c r="B592" s="535" t="s">
        <v>669</v>
      </c>
      <c r="C592" s="536">
        <v>1</v>
      </c>
      <c r="D592" s="537" t="str">
        <f>'Information Input'!$M$14</f>
        <v xml:space="preserve">      -      </v>
      </c>
      <c r="E592" s="537" t="s">
        <v>135</v>
      </c>
      <c r="F592" s="538">
        <f t="shared" si="122"/>
        <v>43466</v>
      </c>
      <c r="G592" s="538">
        <f t="shared" si="123"/>
        <v>43555</v>
      </c>
      <c r="H592" s="538">
        <f>'Information Input'!$H$35</f>
        <v>43555</v>
      </c>
      <c r="I592" s="537" t="str">
        <f>'Information Input'!$J$22</f>
        <v>Quarterly</v>
      </c>
      <c r="J592" s="538">
        <f>'Information Input'!$H$30</f>
        <v>43555</v>
      </c>
      <c r="K592" s="537">
        <f>'Information Input'!$J$18</f>
        <v>2019</v>
      </c>
      <c r="L592" s="539" t="s">
        <v>96</v>
      </c>
      <c r="M592" s="540" t="s">
        <v>241</v>
      </c>
      <c r="N592" s="541" t="s">
        <v>241</v>
      </c>
      <c r="O592" s="542" t="s">
        <v>671</v>
      </c>
      <c r="P592" s="537">
        <v>14</v>
      </c>
      <c r="Q592" s="541" t="s">
        <v>156</v>
      </c>
      <c r="R592" s="541" t="s">
        <v>233</v>
      </c>
      <c r="S592" s="543">
        <f>'Report 1'!$AQ$18</f>
        <v>0</v>
      </c>
      <c r="T592" s="544">
        <f>'Report 1'!$AQ$34</f>
        <v>0</v>
      </c>
      <c r="U592" s="545">
        <f>'Report 1'!$AQ$120</f>
        <v>0</v>
      </c>
      <c r="AL592" s="546" t="s">
        <v>669</v>
      </c>
      <c r="AM592" s="547">
        <v>2</v>
      </c>
      <c r="AN592" s="547" t="str">
        <f>'Information Input'!$M$14</f>
        <v xml:space="preserve">      -      </v>
      </c>
      <c r="AO592" s="547" t="s">
        <v>138</v>
      </c>
      <c r="AP592" s="538">
        <f t="shared" si="116"/>
        <v>43739</v>
      </c>
      <c r="AQ592" s="538">
        <f t="shared" si="117"/>
        <v>43830</v>
      </c>
      <c r="AR592" s="538">
        <f>'Information Input'!$H$35</f>
        <v>43555</v>
      </c>
      <c r="AS592" s="547" t="str">
        <f>'Information Input'!$J$22</f>
        <v>Quarterly</v>
      </c>
      <c r="AT592" s="538">
        <f>'Information Input'!$H$30</f>
        <v>43555</v>
      </c>
      <c r="AU592" s="547">
        <f>'Information Input'!$J$18</f>
        <v>2019</v>
      </c>
      <c r="AV592" s="547" t="s">
        <v>94</v>
      </c>
      <c r="AW592" s="547" t="s">
        <v>95</v>
      </c>
      <c r="AX592" s="547" t="s">
        <v>96</v>
      </c>
      <c r="AY592" s="548" t="s">
        <v>675</v>
      </c>
      <c r="AZ592" s="547">
        <v>45</v>
      </c>
      <c r="BA592" s="549" t="s">
        <v>187</v>
      </c>
      <c r="BB592" s="543" t="s">
        <v>239</v>
      </c>
      <c r="BC592" s="550">
        <f>'Report 2'!$AC142</f>
        <v>0</v>
      </c>
      <c r="BD592" s="550">
        <f>'Report 2'!$AD142</f>
        <v>0</v>
      </c>
      <c r="BE592" s="550">
        <f>'Report 2'!$AE142</f>
        <v>0</v>
      </c>
      <c r="BF592" s="550">
        <f>'Report 2'!$AF142</f>
        <v>0</v>
      </c>
      <c r="BG592" s="550">
        <f>'Report 2'!$AG142</f>
        <v>0</v>
      </c>
      <c r="BH592" s="550">
        <f>'Report 2'!$AH142</f>
        <v>0</v>
      </c>
      <c r="BI592" s="550">
        <f>'Report 2'!$AI142</f>
        <v>0</v>
      </c>
      <c r="CC592" s="542" t="s">
        <v>669</v>
      </c>
      <c r="CD592" s="1014" t="s">
        <v>672</v>
      </c>
      <c r="CE592" s="1014" t="str">
        <f>'Information Input'!$M$14</f>
        <v xml:space="preserve">      -      </v>
      </c>
      <c r="CF592" s="551" t="s">
        <v>136</v>
      </c>
      <c r="CG592" s="552">
        <f t="shared" si="120"/>
        <v>43556</v>
      </c>
      <c r="CH592" s="552">
        <f t="shared" si="121"/>
        <v>43646</v>
      </c>
      <c r="CI592" s="552">
        <f>'Information Input'!$H$35</f>
        <v>43555</v>
      </c>
      <c r="CJ592" s="551" t="str">
        <f>'Information Input'!$J$22</f>
        <v>Quarterly</v>
      </c>
      <c r="CK592" s="552">
        <f>'Information Input'!$H$30</f>
        <v>43555</v>
      </c>
      <c r="CL592" s="551">
        <f>'Information Input'!$J$18</f>
        <v>2019</v>
      </c>
      <c r="CM592" s="551" t="s">
        <v>97</v>
      </c>
      <c r="CN592" s="1014" t="s">
        <v>98</v>
      </c>
      <c r="CO592" s="542" t="s">
        <v>96</v>
      </c>
      <c r="CP592" s="542" t="s">
        <v>671</v>
      </c>
      <c r="CQ592" s="551">
        <v>31</v>
      </c>
      <c r="CR592" s="542" t="s">
        <v>173</v>
      </c>
      <c r="CS592" s="542" t="s">
        <v>233</v>
      </c>
      <c r="CT592" s="1015">
        <f>'Report 1'!$S$18</f>
        <v>0</v>
      </c>
      <c r="CU592" s="1016">
        <f>SUMIF('Report 4A'!$G$16:$G$95,$CQ592,'Report 4A'!$AA$16:$AA$95)</f>
        <v>0</v>
      </c>
      <c r="CV592" s="1017">
        <f t="shared" si="115"/>
        <v>0</v>
      </c>
      <c r="CX592" s="546" t="s">
        <v>669</v>
      </c>
      <c r="CY592" s="537" t="s">
        <v>304</v>
      </c>
      <c r="CZ592" s="537" t="str">
        <f>'Information Input'!$M$14</f>
        <v xml:space="preserve">      -      </v>
      </c>
      <c r="DA592" s="538">
        <f>'Information Input'!$H$35</f>
        <v>43555</v>
      </c>
      <c r="DB592" s="537" t="str">
        <f>'Information Input'!$J$22</f>
        <v>Quarterly</v>
      </c>
      <c r="DC592" s="552">
        <f>'Information Input'!$H$30</f>
        <v>43555</v>
      </c>
      <c r="DD592" s="553" t="str">
        <f t="shared" si="118"/>
        <v>201811</v>
      </c>
      <c r="DE592" s="541" t="s">
        <v>96</v>
      </c>
      <c r="DF592" s="541" t="s">
        <v>685</v>
      </c>
      <c r="DG592" s="544">
        <f>'Report 5K'!$G$108</f>
        <v>0</v>
      </c>
      <c r="DH592" s="550">
        <f>'Report 5K'!$G$109</f>
        <v>0</v>
      </c>
      <c r="DI592" s="544">
        <f>'Report 5K'!$G$110</f>
        <v>0</v>
      </c>
      <c r="DJ592" s="544">
        <f>'Report 5K'!$G$111</f>
        <v>0</v>
      </c>
      <c r="DK592" s="544">
        <f>'Report 5K'!$G$112</f>
        <v>0</v>
      </c>
      <c r="DL592" s="544">
        <f>'Report 5K'!$G$113</f>
        <v>0</v>
      </c>
      <c r="DM592" s="544">
        <f>'Report 5K'!$G$114</f>
        <v>0</v>
      </c>
      <c r="DN592" s="544">
        <f>'Report 5K'!$G$115</f>
        <v>0</v>
      </c>
      <c r="DO592" s="544">
        <f>'Report 5K'!$G$116</f>
        <v>0</v>
      </c>
      <c r="DP592" s="544">
        <f>'Report 5K'!$G$117</f>
        <v>0</v>
      </c>
      <c r="DQ592" s="544">
        <f>'Report 5K'!$G$118</f>
        <v>0</v>
      </c>
    </row>
    <row r="593" spans="2:121">
      <c r="B593" s="535" t="s">
        <v>669</v>
      </c>
      <c r="C593" s="536">
        <v>1</v>
      </c>
      <c r="D593" s="537" t="str">
        <f>'Information Input'!$M$14</f>
        <v xml:space="preserve">      -      </v>
      </c>
      <c r="E593" s="537" t="s">
        <v>135</v>
      </c>
      <c r="F593" s="538">
        <f t="shared" si="122"/>
        <v>43466</v>
      </c>
      <c r="G593" s="538">
        <f t="shared" si="123"/>
        <v>43555</v>
      </c>
      <c r="H593" s="538">
        <f>'Information Input'!$H$35</f>
        <v>43555</v>
      </c>
      <c r="I593" s="537" t="str">
        <f>'Information Input'!$J$22</f>
        <v>Quarterly</v>
      </c>
      <c r="J593" s="538">
        <f>'Information Input'!$H$30</f>
        <v>43555</v>
      </c>
      <c r="K593" s="537">
        <f>'Information Input'!$J$18</f>
        <v>2019</v>
      </c>
      <c r="L593" s="539" t="s">
        <v>96</v>
      </c>
      <c r="M593" s="540" t="s">
        <v>241</v>
      </c>
      <c r="N593" s="541" t="s">
        <v>241</v>
      </c>
      <c r="O593" s="542" t="s">
        <v>671</v>
      </c>
      <c r="P593" s="537">
        <v>15</v>
      </c>
      <c r="Q593" s="541" t="s">
        <v>157</v>
      </c>
      <c r="R593" s="541" t="s">
        <v>234</v>
      </c>
      <c r="S593" s="543">
        <f>'Report 1'!$AQ$18</f>
        <v>0</v>
      </c>
      <c r="T593" s="544">
        <f>'Report 1'!$AQ$35</f>
        <v>0</v>
      </c>
      <c r="U593" s="545">
        <f>'Report 1'!$AQ$121</f>
        <v>0</v>
      </c>
      <c r="AL593" s="546" t="s">
        <v>669</v>
      </c>
      <c r="AM593" s="547">
        <v>2</v>
      </c>
      <c r="AN593" s="547" t="str">
        <f>'Information Input'!$M$14</f>
        <v xml:space="preserve">      -      </v>
      </c>
      <c r="AO593" s="547" t="s">
        <v>138</v>
      </c>
      <c r="AP593" s="538">
        <f t="shared" si="116"/>
        <v>43739</v>
      </c>
      <c r="AQ593" s="538">
        <f t="shared" si="117"/>
        <v>43830</v>
      </c>
      <c r="AR593" s="538">
        <f>'Information Input'!$H$35</f>
        <v>43555</v>
      </c>
      <c r="AS593" s="547" t="str">
        <f>'Information Input'!$J$22</f>
        <v>Quarterly</v>
      </c>
      <c r="AT593" s="538">
        <f>'Information Input'!$H$30</f>
        <v>43555</v>
      </c>
      <c r="AU593" s="547">
        <f>'Information Input'!$J$18</f>
        <v>2019</v>
      </c>
      <c r="AV593" s="547" t="s">
        <v>94</v>
      </c>
      <c r="AW593" s="547" t="s">
        <v>95</v>
      </c>
      <c r="AX593" s="547" t="s">
        <v>96</v>
      </c>
      <c r="AY593" s="548" t="s">
        <v>675</v>
      </c>
      <c r="AZ593" s="547">
        <v>46</v>
      </c>
      <c r="BA593" s="549" t="s">
        <v>188</v>
      </c>
      <c r="BB593" s="543" t="s">
        <v>239</v>
      </c>
      <c r="BC593" s="550">
        <f>'Report 2'!$AC143</f>
        <v>0</v>
      </c>
      <c r="BD593" s="550">
        <f>'Report 2'!$AD143</f>
        <v>0</v>
      </c>
      <c r="BE593" s="550">
        <f>'Report 2'!$AE143</f>
        <v>0</v>
      </c>
      <c r="BF593" s="550">
        <f>'Report 2'!$AF143</f>
        <v>0</v>
      </c>
      <c r="BG593" s="550">
        <f>'Report 2'!$AG143</f>
        <v>0</v>
      </c>
      <c r="BH593" s="550">
        <f>'Report 2'!$AH143</f>
        <v>0</v>
      </c>
      <c r="BI593" s="550">
        <f>'Report 2'!$AI143</f>
        <v>0</v>
      </c>
      <c r="CC593" s="542" t="s">
        <v>669</v>
      </c>
      <c r="CD593" s="1014" t="s">
        <v>672</v>
      </c>
      <c r="CE593" s="1014" t="str">
        <f>'Information Input'!$M$14</f>
        <v xml:space="preserve">      -      </v>
      </c>
      <c r="CF593" s="551" t="s">
        <v>136</v>
      </c>
      <c r="CG593" s="552">
        <f t="shared" si="120"/>
        <v>43556</v>
      </c>
      <c r="CH593" s="552">
        <f t="shared" si="121"/>
        <v>43646</v>
      </c>
      <c r="CI593" s="552">
        <f>'Information Input'!$H$35</f>
        <v>43555</v>
      </c>
      <c r="CJ593" s="551" t="str">
        <f>'Information Input'!$J$22</f>
        <v>Quarterly</v>
      </c>
      <c r="CK593" s="552">
        <f>'Information Input'!$H$30</f>
        <v>43555</v>
      </c>
      <c r="CL593" s="551">
        <f>'Information Input'!$J$18</f>
        <v>2019</v>
      </c>
      <c r="CM593" s="551" t="s">
        <v>97</v>
      </c>
      <c r="CN593" s="1014" t="s">
        <v>98</v>
      </c>
      <c r="CO593" s="542" t="s">
        <v>96</v>
      </c>
      <c r="CP593" s="542" t="s">
        <v>671</v>
      </c>
      <c r="CQ593" s="551">
        <v>32</v>
      </c>
      <c r="CR593" s="542" t="s">
        <v>174</v>
      </c>
      <c r="CS593" s="542" t="s">
        <v>238</v>
      </c>
      <c r="CT593" s="1015">
        <f>'Report 1'!$S$18</f>
        <v>0</v>
      </c>
      <c r="CU593" s="1016">
        <f>SUMIF('Report 4A'!$G$16:$G$95,$CQ593,'Report 4A'!$AA$16:$AA$95)</f>
        <v>0</v>
      </c>
      <c r="CV593" s="1017">
        <f t="shared" si="115"/>
        <v>0</v>
      </c>
      <c r="CX593" s="546" t="s">
        <v>669</v>
      </c>
      <c r="CY593" s="537" t="s">
        <v>304</v>
      </c>
      <c r="CZ593" s="537" t="str">
        <f>'Information Input'!$M$14</f>
        <v xml:space="preserve">      -      </v>
      </c>
      <c r="DA593" s="538">
        <f>'Information Input'!$H$35</f>
        <v>43555</v>
      </c>
      <c r="DB593" s="537" t="str">
        <f>'Information Input'!$J$22</f>
        <v>Quarterly</v>
      </c>
      <c r="DC593" s="552">
        <f>'Information Input'!$H$30</f>
        <v>43555</v>
      </c>
      <c r="DD593" s="553" t="str">
        <f t="shared" si="118"/>
        <v>201810</v>
      </c>
      <c r="DE593" s="541" t="s">
        <v>96</v>
      </c>
      <c r="DF593" s="541" t="s">
        <v>685</v>
      </c>
      <c r="DG593" s="544">
        <f>'Report 5K'!$H$108</f>
        <v>0</v>
      </c>
      <c r="DH593" s="550">
        <f>'Report 5K'!$H$109</f>
        <v>0</v>
      </c>
      <c r="DI593" s="544">
        <f>'Report 5K'!$H$110</f>
        <v>0</v>
      </c>
      <c r="DJ593" s="544">
        <f>'Report 5K'!$H$111</f>
        <v>0</v>
      </c>
      <c r="DK593" s="544">
        <f>'Report 5K'!$H$112</f>
        <v>0</v>
      </c>
      <c r="DL593" s="544">
        <f>'Report 5K'!$H$113</f>
        <v>0</v>
      </c>
      <c r="DM593" s="544">
        <f>'Report 5K'!$H$114</f>
        <v>0</v>
      </c>
      <c r="DN593" s="544">
        <f>'Report 5K'!$H$115</f>
        <v>0</v>
      </c>
      <c r="DO593" s="544">
        <f>'Report 5K'!$H$116</f>
        <v>0</v>
      </c>
      <c r="DP593" s="544">
        <f>'Report 5K'!$H$117</f>
        <v>0</v>
      </c>
      <c r="DQ593" s="544">
        <f>'Report 5K'!$H$118</f>
        <v>0</v>
      </c>
    </row>
    <row r="594" spans="2:121">
      <c r="B594" s="535" t="s">
        <v>669</v>
      </c>
      <c r="C594" s="536">
        <v>1</v>
      </c>
      <c r="D594" s="537" t="str">
        <f>'Information Input'!$M$14</f>
        <v xml:space="preserve">      -      </v>
      </c>
      <c r="E594" s="537" t="s">
        <v>135</v>
      </c>
      <c r="F594" s="538">
        <f t="shared" si="122"/>
        <v>43466</v>
      </c>
      <c r="G594" s="538">
        <f t="shared" si="123"/>
        <v>43555</v>
      </c>
      <c r="H594" s="538">
        <f>'Information Input'!$H$35</f>
        <v>43555</v>
      </c>
      <c r="I594" s="537" t="str">
        <f>'Information Input'!$J$22</f>
        <v>Quarterly</v>
      </c>
      <c r="J594" s="538">
        <f>'Information Input'!$H$30</f>
        <v>43555</v>
      </c>
      <c r="K594" s="537">
        <f>'Information Input'!$J$18</f>
        <v>2019</v>
      </c>
      <c r="L594" s="539" t="s">
        <v>96</v>
      </c>
      <c r="M594" s="540" t="s">
        <v>241</v>
      </c>
      <c r="N594" s="541" t="s">
        <v>241</v>
      </c>
      <c r="O594" s="542" t="s">
        <v>671</v>
      </c>
      <c r="P594" s="537">
        <v>16</v>
      </c>
      <c r="Q594" s="541" t="s">
        <v>158</v>
      </c>
      <c r="R594" s="541" t="s">
        <v>235</v>
      </c>
      <c r="S594" s="543">
        <f>'Report 1'!$AQ$18</f>
        <v>0</v>
      </c>
      <c r="T594" s="544">
        <f>'Report 1'!$AQ$36</f>
        <v>0</v>
      </c>
      <c r="U594" s="545">
        <f>'Report 1'!$AQ$122</f>
        <v>0</v>
      </c>
      <c r="AL594" s="546" t="s">
        <v>669</v>
      </c>
      <c r="AM594" s="547">
        <v>2</v>
      </c>
      <c r="AN594" s="547" t="str">
        <f>'Information Input'!$M$14</f>
        <v xml:space="preserve">      -      </v>
      </c>
      <c r="AO594" s="547" t="s">
        <v>138</v>
      </c>
      <c r="AP594" s="538">
        <f t="shared" si="116"/>
        <v>43739</v>
      </c>
      <c r="AQ594" s="538">
        <f t="shared" si="117"/>
        <v>43830</v>
      </c>
      <c r="AR594" s="538">
        <f>'Information Input'!$H$35</f>
        <v>43555</v>
      </c>
      <c r="AS594" s="547" t="str">
        <f>'Information Input'!$J$22</f>
        <v>Quarterly</v>
      </c>
      <c r="AT594" s="538">
        <f>'Information Input'!$H$30</f>
        <v>43555</v>
      </c>
      <c r="AU594" s="547">
        <f>'Information Input'!$J$18</f>
        <v>2019</v>
      </c>
      <c r="AV594" s="547" t="s">
        <v>94</v>
      </c>
      <c r="AW594" s="547" t="s">
        <v>95</v>
      </c>
      <c r="AX594" s="547" t="s">
        <v>96</v>
      </c>
      <c r="AY594" s="548" t="s">
        <v>675</v>
      </c>
      <c r="AZ594" s="547">
        <v>47</v>
      </c>
      <c r="BA594" s="549" t="s">
        <v>189</v>
      </c>
      <c r="BB594" s="543" t="s">
        <v>239</v>
      </c>
      <c r="BC594" s="550">
        <f>'Report 2'!$AC144</f>
        <v>0</v>
      </c>
      <c r="BD594" s="550">
        <f>'Report 2'!$AD144</f>
        <v>0</v>
      </c>
      <c r="BE594" s="550">
        <f>'Report 2'!$AE144</f>
        <v>0</v>
      </c>
      <c r="BF594" s="550">
        <f>'Report 2'!$AF144</f>
        <v>0</v>
      </c>
      <c r="BG594" s="550">
        <f>'Report 2'!$AG144</f>
        <v>0</v>
      </c>
      <c r="BH594" s="550">
        <f>'Report 2'!$AH144</f>
        <v>0</v>
      </c>
      <c r="BI594" s="550">
        <f>'Report 2'!$AI144</f>
        <v>0</v>
      </c>
      <c r="CC594" s="542" t="s">
        <v>669</v>
      </c>
      <c r="CD594" s="1014" t="s">
        <v>672</v>
      </c>
      <c r="CE594" s="1014" t="str">
        <f>'Information Input'!$M$14</f>
        <v xml:space="preserve">      -      </v>
      </c>
      <c r="CF594" s="551" t="s">
        <v>136</v>
      </c>
      <c r="CG594" s="552">
        <f t="shared" si="120"/>
        <v>43556</v>
      </c>
      <c r="CH594" s="552">
        <f t="shared" si="121"/>
        <v>43646</v>
      </c>
      <c r="CI594" s="552">
        <f>'Information Input'!$H$35</f>
        <v>43555</v>
      </c>
      <c r="CJ594" s="551" t="str">
        <f>'Information Input'!$J$22</f>
        <v>Quarterly</v>
      </c>
      <c r="CK594" s="552">
        <f>'Information Input'!$H$30</f>
        <v>43555</v>
      </c>
      <c r="CL594" s="551">
        <f>'Information Input'!$J$18</f>
        <v>2019</v>
      </c>
      <c r="CM594" s="551" t="s">
        <v>97</v>
      </c>
      <c r="CN594" s="1014" t="s">
        <v>98</v>
      </c>
      <c r="CO594" s="542" t="s">
        <v>96</v>
      </c>
      <c r="CP594" s="542" t="s">
        <v>671</v>
      </c>
      <c r="CQ594" s="551">
        <v>33</v>
      </c>
      <c r="CR594" s="542" t="s">
        <v>175</v>
      </c>
      <c r="CS594" s="542" t="s">
        <v>233</v>
      </c>
      <c r="CT594" s="1015">
        <f>'Report 1'!$S$18</f>
        <v>0</v>
      </c>
      <c r="CU594" s="1016">
        <f>SUMIF('Report 4A'!$G$16:$G$95,$CQ594,'Report 4A'!$AA$16:$AA$95)</f>
        <v>0</v>
      </c>
      <c r="CV594" s="1017">
        <f t="shared" si="115"/>
        <v>0</v>
      </c>
      <c r="CX594" s="546" t="s">
        <v>669</v>
      </c>
      <c r="CY594" s="537" t="s">
        <v>304</v>
      </c>
      <c r="CZ594" s="537" t="str">
        <f>'Information Input'!$M$14</f>
        <v xml:space="preserve">      -      </v>
      </c>
      <c r="DA594" s="538">
        <f>'Information Input'!$H$35</f>
        <v>43555</v>
      </c>
      <c r="DB594" s="537" t="str">
        <f>'Information Input'!$J$22</f>
        <v>Quarterly</v>
      </c>
      <c r="DC594" s="552">
        <f>'Information Input'!$H$30</f>
        <v>43555</v>
      </c>
      <c r="DD594" s="553" t="str">
        <f t="shared" si="118"/>
        <v>201809</v>
      </c>
      <c r="DE594" s="541" t="s">
        <v>96</v>
      </c>
      <c r="DF594" s="541" t="s">
        <v>685</v>
      </c>
      <c r="DG594" s="544">
        <f>'Report 5K'!$I$108</f>
        <v>0</v>
      </c>
      <c r="DH594" s="550">
        <f>'Report 5K'!$I$109</f>
        <v>0</v>
      </c>
      <c r="DI594" s="544">
        <f>'Report 5K'!$I$110</f>
        <v>0</v>
      </c>
      <c r="DJ594" s="544">
        <f>'Report 5K'!$I$111</f>
        <v>0</v>
      </c>
      <c r="DK594" s="544">
        <f>'Report 5K'!$I$112</f>
        <v>0</v>
      </c>
      <c r="DL594" s="544">
        <f>'Report 5K'!$I$113</f>
        <v>0</v>
      </c>
      <c r="DM594" s="544">
        <f>'Report 5K'!$I$114</f>
        <v>0</v>
      </c>
      <c r="DN594" s="544">
        <f>'Report 5K'!$I$115</f>
        <v>0</v>
      </c>
      <c r="DO594" s="544">
        <f>'Report 5K'!$I$116</f>
        <v>0</v>
      </c>
      <c r="DP594" s="544">
        <f>'Report 5K'!$I$117</f>
        <v>0</v>
      </c>
      <c r="DQ594" s="544">
        <f>'Report 5K'!$I$118</f>
        <v>0</v>
      </c>
    </row>
    <row r="595" spans="2:121">
      <c r="B595" s="535" t="s">
        <v>669</v>
      </c>
      <c r="C595" s="536">
        <v>1</v>
      </c>
      <c r="D595" s="537" t="str">
        <f>'Information Input'!$M$14</f>
        <v xml:space="preserve">      -      </v>
      </c>
      <c r="E595" s="537" t="s">
        <v>135</v>
      </c>
      <c r="F595" s="538">
        <f t="shared" si="122"/>
        <v>43466</v>
      </c>
      <c r="G595" s="538">
        <f t="shared" si="123"/>
        <v>43555</v>
      </c>
      <c r="H595" s="538">
        <f>'Information Input'!$H$35</f>
        <v>43555</v>
      </c>
      <c r="I595" s="537" t="str">
        <f>'Information Input'!$J$22</f>
        <v>Quarterly</v>
      </c>
      <c r="J595" s="538">
        <f>'Information Input'!$H$30</f>
        <v>43555</v>
      </c>
      <c r="K595" s="537">
        <f>'Information Input'!$J$18</f>
        <v>2019</v>
      </c>
      <c r="L595" s="539" t="s">
        <v>96</v>
      </c>
      <c r="M595" s="540" t="s">
        <v>241</v>
      </c>
      <c r="N595" s="541" t="s">
        <v>241</v>
      </c>
      <c r="O595" s="542" t="s">
        <v>671</v>
      </c>
      <c r="P595" s="537">
        <v>17</v>
      </c>
      <c r="Q595" s="541" t="s">
        <v>159</v>
      </c>
      <c r="R595" s="541" t="s">
        <v>235</v>
      </c>
      <c r="S595" s="543">
        <f>'Report 1'!$AQ$18</f>
        <v>0</v>
      </c>
      <c r="T595" s="544">
        <f>'Report 1'!$AQ$37</f>
        <v>0</v>
      </c>
      <c r="U595" s="545">
        <f>'Report 1'!$AQ$123</f>
        <v>0</v>
      </c>
      <c r="AL595" s="546" t="s">
        <v>669</v>
      </c>
      <c r="AM595" s="547">
        <v>2</v>
      </c>
      <c r="AN595" s="547" t="str">
        <f>'Information Input'!$M$14</f>
        <v xml:space="preserve">      -      </v>
      </c>
      <c r="AO595" s="547" t="s">
        <v>138</v>
      </c>
      <c r="AP595" s="538">
        <f t="shared" si="116"/>
        <v>43739</v>
      </c>
      <c r="AQ595" s="538">
        <f t="shared" si="117"/>
        <v>43830</v>
      </c>
      <c r="AR595" s="538">
        <f>'Information Input'!$H$35</f>
        <v>43555</v>
      </c>
      <c r="AS595" s="547" t="str">
        <f>'Information Input'!$J$22</f>
        <v>Quarterly</v>
      </c>
      <c r="AT595" s="538">
        <f>'Information Input'!$H$30</f>
        <v>43555</v>
      </c>
      <c r="AU595" s="547">
        <f>'Information Input'!$J$18</f>
        <v>2019</v>
      </c>
      <c r="AV595" s="547" t="s">
        <v>94</v>
      </c>
      <c r="AW595" s="547" t="s">
        <v>95</v>
      </c>
      <c r="AX595" s="547" t="s">
        <v>96</v>
      </c>
      <c r="AY595" s="548" t="s">
        <v>675</v>
      </c>
      <c r="AZ595" s="547">
        <v>48</v>
      </c>
      <c r="BA595" s="549" t="s">
        <v>190</v>
      </c>
      <c r="BB595" s="543" t="s">
        <v>239</v>
      </c>
      <c r="BC595" s="550">
        <f>'Report 2'!$AC145</f>
        <v>0</v>
      </c>
      <c r="BD595" s="550">
        <f>'Report 2'!$AD145</f>
        <v>0</v>
      </c>
      <c r="BE595" s="550">
        <f>'Report 2'!$AE145</f>
        <v>0</v>
      </c>
      <c r="BF595" s="550">
        <f>'Report 2'!$AF145</f>
        <v>0</v>
      </c>
      <c r="BG595" s="550">
        <f>'Report 2'!$AG145</f>
        <v>0</v>
      </c>
      <c r="BH595" s="550">
        <f>'Report 2'!$AH145</f>
        <v>0</v>
      </c>
      <c r="BI595" s="550">
        <f>'Report 2'!$AI145</f>
        <v>0</v>
      </c>
      <c r="CC595" s="542" t="s">
        <v>669</v>
      </c>
      <c r="CD595" s="1014" t="s">
        <v>672</v>
      </c>
      <c r="CE595" s="1014" t="str">
        <f>'Information Input'!$M$14</f>
        <v xml:space="preserve">      -      </v>
      </c>
      <c r="CF595" s="551" t="s">
        <v>136</v>
      </c>
      <c r="CG595" s="552">
        <f t="shared" si="120"/>
        <v>43556</v>
      </c>
      <c r="CH595" s="552">
        <f t="shared" si="121"/>
        <v>43646</v>
      </c>
      <c r="CI595" s="552">
        <f>'Information Input'!$H$35</f>
        <v>43555</v>
      </c>
      <c r="CJ595" s="551" t="str">
        <f>'Information Input'!$J$22</f>
        <v>Quarterly</v>
      </c>
      <c r="CK595" s="552">
        <f>'Information Input'!$H$30</f>
        <v>43555</v>
      </c>
      <c r="CL595" s="551">
        <f>'Information Input'!$J$18</f>
        <v>2019</v>
      </c>
      <c r="CM595" s="551" t="s">
        <v>97</v>
      </c>
      <c r="CN595" s="1014" t="s">
        <v>98</v>
      </c>
      <c r="CO595" s="542" t="s">
        <v>96</v>
      </c>
      <c r="CP595" s="542" t="s">
        <v>671</v>
      </c>
      <c r="CQ595" s="551">
        <v>34</v>
      </c>
      <c r="CR595" s="542" t="s">
        <v>176</v>
      </c>
      <c r="CS595" s="542" t="s">
        <v>238</v>
      </c>
      <c r="CT595" s="1015">
        <f>'Report 1'!$S$18</f>
        <v>0</v>
      </c>
      <c r="CU595" s="1016">
        <f>SUMIF('Report 4A'!$G$16:$G$95,$CQ595,'Report 4A'!$AA$16:$AA$95)</f>
        <v>0</v>
      </c>
      <c r="CV595" s="1017">
        <f t="shared" si="115"/>
        <v>0</v>
      </c>
      <c r="CX595" s="546" t="s">
        <v>669</v>
      </c>
      <c r="CY595" s="537" t="s">
        <v>304</v>
      </c>
      <c r="CZ595" s="537" t="str">
        <f>'Information Input'!$M$14</f>
        <v xml:space="preserve">      -      </v>
      </c>
      <c r="DA595" s="538">
        <f>'Information Input'!$H$35</f>
        <v>43555</v>
      </c>
      <c r="DB595" s="537" t="str">
        <f>'Information Input'!$J$22</f>
        <v>Quarterly</v>
      </c>
      <c r="DC595" s="552">
        <f>'Information Input'!$H$30</f>
        <v>43555</v>
      </c>
      <c r="DD595" s="553" t="str">
        <f t="shared" si="118"/>
        <v>201808</v>
      </c>
      <c r="DE595" s="541" t="s">
        <v>96</v>
      </c>
      <c r="DF595" s="541" t="s">
        <v>685</v>
      </c>
      <c r="DG595" s="544">
        <f>'Report 5K'!$J$108</f>
        <v>0</v>
      </c>
      <c r="DH595" s="550">
        <f>'Report 5K'!$J$109</f>
        <v>0</v>
      </c>
      <c r="DI595" s="544">
        <f>'Report 5K'!$J$110</f>
        <v>0</v>
      </c>
      <c r="DJ595" s="544">
        <f>'Report 5K'!$J$111</f>
        <v>0</v>
      </c>
      <c r="DK595" s="544">
        <f>'Report 5K'!$J$112</f>
        <v>0</v>
      </c>
      <c r="DL595" s="544">
        <f>'Report 5K'!$J$113</f>
        <v>0</v>
      </c>
      <c r="DM595" s="544">
        <f>'Report 5K'!$J$114</f>
        <v>0</v>
      </c>
      <c r="DN595" s="544">
        <f>'Report 5K'!$J$115</f>
        <v>0</v>
      </c>
      <c r="DO595" s="544">
        <f>'Report 5K'!$J$116</f>
        <v>0</v>
      </c>
      <c r="DP595" s="544">
        <f>'Report 5K'!$J$117</f>
        <v>0</v>
      </c>
      <c r="DQ595" s="544">
        <f>'Report 5K'!$J$118</f>
        <v>0</v>
      </c>
    </row>
    <row r="596" spans="2:121">
      <c r="B596" s="535" t="s">
        <v>669</v>
      </c>
      <c r="C596" s="536">
        <v>1</v>
      </c>
      <c r="D596" s="537" t="str">
        <f>'Information Input'!$M$14</f>
        <v xml:space="preserve">      -      </v>
      </c>
      <c r="E596" s="537" t="s">
        <v>135</v>
      </c>
      <c r="F596" s="538">
        <f t="shared" si="122"/>
        <v>43466</v>
      </c>
      <c r="G596" s="538">
        <f t="shared" si="123"/>
        <v>43555</v>
      </c>
      <c r="H596" s="538">
        <f>'Information Input'!$H$35</f>
        <v>43555</v>
      </c>
      <c r="I596" s="537" t="str">
        <f>'Information Input'!$J$22</f>
        <v>Quarterly</v>
      </c>
      <c r="J596" s="538">
        <f>'Information Input'!$H$30</f>
        <v>43555</v>
      </c>
      <c r="K596" s="537">
        <f>'Information Input'!$J$18</f>
        <v>2019</v>
      </c>
      <c r="L596" s="539" t="s">
        <v>96</v>
      </c>
      <c r="M596" s="540" t="s">
        <v>241</v>
      </c>
      <c r="N596" s="541" t="s">
        <v>241</v>
      </c>
      <c r="O596" s="542" t="s">
        <v>671</v>
      </c>
      <c r="P596" s="537">
        <v>18</v>
      </c>
      <c r="Q596" s="541" t="s">
        <v>160</v>
      </c>
      <c r="R596" s="541" t="s">
        <v>235</v>
      </c>
      <c r="S596" s="543">
        <f>'Report 1'!$AQ$18</f>
        <v>0</v>
      </c>
      <c r="T596" s="544">
        <f>'Report 1'!$AQ$38</f>
        <v>0</v>
      </c>
      <c r="U596" s="545">
        <f>'Report 1'!$AQ$124</f>
        <v>0</v>
      </c>
      <c r="AL596" s="546" t="s">
        <v>669</v>
      </c>
      <c r="AM596" s="547">
        <v>2</v>
      </c>
      <c r="AN596" s="547" t="str">
        <f>'Information Input'!$M$14</f>
        <v xml:space="preserve">      -      </v>
      </c>
      <c r="AO596" s="547" t="s">
        <v>138</v>
      </c>
      <c r="AP596" s="538">
        <f t="shared" si="116"/>
        <v>43739</v>
      </c>
      <c r="AQ596" s="538">
        <f t="shared" si="117"/>
        <v>43830</v>
      </c>
      <c r="AR596" s="538">
        <f>'Information Input'!$H$35</f>
        <v>43555</v>
      </c>
      <c r="AS596" s="547" t="str">
        <f>'Information Input'!$J$22</f>
        <v>Quarterly</v>
      </c>
      <c r="AT596" s="538">
        <f>'Information Input'!$H$30</f>
        <v>43555</v>
      </c>
      <c r="AU596" s="547">
        <f>'Information Input'!$J$18</f>
        <v>2019</v>
      </c>
      <c r="AV596" s="547" t="s">
        <v>94</v>
      </c>
      <c r="AW596" s="547" t="s">
        <v>95</v>
      </c>
      <c r="AX596" s="547" t="s">
        <v>96</v>
      </c>
      <c r="AY596" s="548" t="s">
        <v>675</v>
      </c>
      <c r="AZ596" s="547">
        <v>49</v>
      </c>
      <c r="BA596" s="549" t="s">
        <v>191</v>
      </c>
      <c r="BB596" s="543" t="s">
        <v>239</v>
      </c>
      <c r="BC596" s="550">
        <f>'Report 2'!$AC146</f>
        <v>0</v>
      </c>
      <c r="BD596" s="550">
        <f>'Report 2'!$AD146</f>
        <v>0</v>
      </c>
      <c r="BE596" s="550">
        <f>'Report 2'!$AE146</f>
        <v>0</v>
      </c>
      <c r="BF596" s="550">
        <f>'Report 2'!$AF146</f>
        <v>0</v>
      </c>
      <c r="BG596" s="550">
        <f>'Report 2'!$AG146</f>
        <v>0</v>
      </c>
      <c r="BH596" s="550">
        <f>'Report 2'!$AH146</f>
        <v>0</v>
      </c>
      <c r="BI596" s="550">
        <f>'Report 2'!$AI146</f>
        <v>0</v>
      </c>
      <c r="CC596" s="542" t="s">
        <v>669</v>
      </c>
      <c r="CD596" s="1014" t="s">
        <v>672</v>
      </c>
      <c r="CE596" s="1014" t="str">
        <f>'Information Input'!$M$14</f>
        <v xml:space="preserve">      -      </v>
      </c>
      <c r="CF596" s="551" t="s">
        <v>136</v>
      </c>
      <c r="CG596" s="552">
        <f t="shared" si="120"/>
        <v>43556</v>
      </c>
      <c r="CH596" s="552">
        <f t="shared" si="121"/>
        <v>43646</v>
      </c>
      <c r="CI596" s="552">
        <f>'Information Input'!$H$35</f>
        <v>43555</v>
      </c>
      <c r="CJ596" s="551" t="str">
        <f>'Information Input'!$J$22</f>
        <v>Quarterly</v>
      </c>
      <c r="CK596" s="552">
        <f>'Information Input'!$H$30</f>
        <v>43555</v>
      </c>
      <c r="CL596" s="551">
        <f>'Information Input'!$J$18</f>
        <v>2019</v>
      </c>
      <c r="CM596" s="551" t="s">
        <v>97</v>
      </c>
      <c r="CN596" s="1014" t="s">
        <v>98</v>
      </c>
      <c r="CO596" s="542" t="s">
        <v>96</v>
      </c>
      <c r="CP596" s="542" t="s">
        <v>671</v>
      </c>
      <c r="CQ596" s="551">
        <v>35</v>
      </c>
      <c r="CR596" s="542" t="s">
        <v>177</v>
      </c>
      <c r="CS596" s="542" t="s">
        <v>235</v>
      </c>
      <c r="CT596" s="1015">
        <f>'Report 1'!$S$18</f>
        <v>0</v>
      </c>
      <c r="CU596" s="1016">
        <f>SUMIF('Report 4A'!$G$16:$G$95,$CQ596,'Report 4A'!$AA$16:$AA$95)</f>
        <v>0</v>
      </c>
      <c r="CV596" s="1017">
        <f t="shared" si="115"/>
        <v>0</v>
      </c>
      <c r="CX596" s="546" t="s">
        <v>669</v>
      </c>
      <c r="CY596" s="537" t="s">
        <v>304</v>
      </c>
      <c r="CZ596" s="537" t="str">
        <f>'Information Input'!$M$14</f>
        <v xml:space="preserve">      -      </v>
      </c>
      <c r="DA596" s="538">
        <f>'Information Input'!$H$35</f>
        <v>43555</v>
      </c>
      <c r="DB596" s="537" t="str">
        <f>'Information Input'!$J$22</f>
        <v>Quarterly</v>
      </c>
      <c r="DC596" s="552">
        <f>'Information Input'!$H$30</f>
        <v>43555</v>
      </c>
      <c r="DD596" s="553" t="str">
        <f t="shared" si="118"/>
        <v>201807</v>
      </c>
      <c r="DE596" s="541" t="s">
        <v>96</v>
      </c>
      <c r="DF596" s="541" t="s">
        <v>685</v>
      </c>
      <c r="DG596" s="544">
        <f>'Report 5K'!$K$108</f>
        <v>0</v>
      </c>
      <c r="DH596" s="550">
        <f>'Report 5K'!$K$109</f>
        <v>0</v>
      </c>
      <c r="DI596" s="544">
        <f>'Report 5K'!$K$110</f>
        <v>0</v>
      </c>
      <c r="DJ596" s="544">
        <f>'Report 5K'!$K$111</f>
        <v>0</v>
      </c>
      <c r="DK596" s="544">
        <f>'Report 5K'!$K$112</f>
        <v>0</v>
      </c>
      <c r="DL596" s="544">
        <f>'Report 5K'!$K$113</f>
        <v>0</v>
      </c>
      <c r="DM596" s="544">
        <f>'Report 5K'!$K$114</f>
        <v>0</v>
      </c>
      <c r="DN596" s="544">
        <f>'Report 5K'!$K$115</f>
        <v>0</v>
      </c>
      <c r="DO596" s="544">
        <f>'Report 5K'!$K$116</f>
        <v>0</v>
      </c>
      <c r="DP596" s="544">
        <f>'Report 5K'!$K$117</f>
        <v>0</v>
      </c>
      <c r="DQ596" s="544">
        <f>'Report 5K'!$K$118</f>
        <v>0</v>
      </c>
    </row>
    <row r="597" spans="2:121">
      <c r="B597" s="535" t="s">
        <v>669</v>
      </c>
      <c r="C597" s="536">
        <v>1</v>
      </c>
      <c r="D597" s="537" t="str">
        <f>'Information Input'!$M$14</f>
        <v xml:space="preserve">      -      </v>
      </c>
      <c r="E597" s="537" t="s">
        <v>135</v>
      </c>
      <c r="F597" s="538">
        <f t="shared" si="122"/>
        <v>43466</v>
      </c>
      <c r="G597" s="538">
        <f t="shared" si="123"/>
        <v>43555</v>
      </c>
      <c r="H597" s="538">
        <f>'Information Input'!$H$35</f>
        <v>43555</v>
      </c>
      <c r="I597" s="537" t="str">
        <f>'Information Input'!$J$22</f>
        <v>Quarterly</v>
      </c>
      <c r="J597" s="538">
        <f>'Information Input'!$H$30</f>
        <v>43555</v>
      </c>
      <c r="K597" s="537">
        <f>'Information Input'!$J$18</f>
        <v>2019</v>
      </c>
      <c r="L597" s="539" t="s">
        <v>96</v>
      </c>
      <c r="M597" s="540" t="s">
        <v>241</v>
      </c>
      <c r="N597" s="541" t="s">
        <v>241</v>
      </c>
      <c r="O597" s="542" t="s">
        <v>671</v>
      </c>
      <c r="P597" s="537">
        <v>19</v>
      </c>
      <c r="Q597" s="541" t="s">
        <v>161</v>
      </c>
      <c r="R597" s="541" t="s">
        <v>235</v>
      </c>
      <c r="S597" s="543">
        <f>'Report 1'!$AQ$18</f>
        <v>0</v>
      </c>
      <c r="T597" s="544">
        <f>'Report 1'!$AQ$39</f>
        <v>0</v>
      </c>
      <c r="U597" s="545">
        <f>'Report 1'!$AQ$125</f>
        <v>0</v>
      </c>
      <c r="AL597" s="546" t="s">
        <v>669</v>
      </c>
      <c r="AM597" s="547">
        <v>2</v>
      </c>
      <c r="AN597" s="547" t="str">
        <f>'Information Input'!$M$14</f>
        <v xml:space="preserve">      -      </v>
      </c>
      <c r="AO597" s="547" t="s">
        <v>138</v>
      </c>
      <c r="AP597" s="538">
        <f t="shared" si="116"/>
        <v>43739</v>
      </c>
      <c r="AQ597" s="538">
        <f t="shared" si="117"/>
        <v>43830</v>
      </c>
      <c r="AR597" s="538">
        <f>'Information Input'!$H$35</f>
        <v>43555</v>
      </c>
      <c r="AS597" s="547" t="str">
        <f>'Information Input'!$J$22</f>
        <v>Quarterly</v>
      </c>
      <c r="AT597" s="538">
        <f>'Information Input'!$H$30</f>
        <v>43555</v>
      </c>
      <c r="AU597" s="547">
        <f>'Information Input'!$J$18</f>
        <v>2019</v>
      </c>
      <c r="AV597" s="547" t="s">
        <v>94</v>
      </c>
      <c r="AW597" s="547" t="s">
        <v>95</v>
      </c>
      <c r="AX597" s="547" t="s">
        <v>96</v>
      </c>
      <c r="AY597" s="548" t="s">
        <v>675</v>
      </c>
      <c r="AZ597" s="547">
        <v>50</v>
      </c>
      <c r="BA597" s="549" t="s">
        <v>192</v>
      </c>
      <c r="BB597" s="543" t="s">
        <v>239</v>
      </c>
      <c r="BC597" s="550">
        <f>'Report 2'!$AC147</f>
        <v>0</v>
      </c>
      <c r="BD597" s="550">
        <f>'Report 2'!$AD147</f>
        <v>0</v>
      </c>
      <c r="BE597" s="550">
        <f>'Report 2'!$AE147</f>
        <v>0</v>
      </c>
      <c r="BF597" s="550">
        <f>'Report 2'!$AF147</f>
        <v>0</v>
      </c>
      <c r="BG597" s="550">
        <f>'Report 2'!$AG147</f>
        <v>0</v>
      </c>
      <c r="BH597" s="550">
        <f>'Report 2'!$AH147</f>
        <v>0</v>
      </c>
      <c r="BI597" s="550">
        <f>'Report 2'!$AI147</f>
        <v>0</v>
      </c>
      <c r="CC597" s="542" t="s">
        <v>669</v>
      </c>
      <c r="CD597" s="1014" t="s">
        <v>672</v>
      </c>
      <c r="CE597" s="1014" t="str">
        <f>'Information Input'!$M$14</f>
        <v xml:space="preserve">      -      </v>
      </c>
      <c r="CF597" s="551" t="s">
        <v>136</v>
      </c>
      <c r="CG597" s="552">
        <f t="shared" si="120"/>
        <v>43556</v>
      </c>
      <c r="CH597" s="552">
        <f t="shared" si="121"/>
        <v>43646</v>
      </c>
      <c r="CI597" s="552">
        <f>'Information Input'!$H$35</f>
        <v>43555</v>
      </c>
      <c r="CJ597" s="551" t="str">
        <f>'Information Input'!$J$22</f>
        <v>Quarterly</v>
      </c>
      <c r="CK597" s="552">
        <f>'Information Input'!$H$30</f>
        <v>43555</v>
      </c>
      <c r="CL597" s="551">
        <f>'Information Input'!$J$18</f>
        <v>2019</v>
      </c>
      <c r="CM597" s="551" t="s">
        <v>97</v>
      </c>
      <c r="CN597" s="1014" t="s">
        <v>98</v>
      </c>
      <c r="CO597" s="542" t="s">
        <v>96</v>
      </c>
      <c r="CP597" s="542" t="s">
        <v>671</v>
      </c>
      <c r="CQ597" s="551">
        <v>36</v>
      </c>
      <c r="CR597" s="542" t="s">
        <v>178</v>
      </c>
      <c r="CS597" s="542" t="s">
        <v>235</v>
      </c>
      <c r="CT597" s="1015">
        <f>'Report 1'!$S$18</f>
        <v>0</v>
      </c>
      <c r="CU597" s="1016">
        <f>SUMIF('Report 4A'!$G$16:$G$95,$CQ597,'Report 4A'!$AA$16:$AA$95)</f>
        <v>0</v>
      </c>
      <c r="CV597" s="1017">
        <f t="shared" si="115"/>
        <v>0</v>
      </c>
      <c r="CX597" s="546" t="s">
        <v>669</v>
      </c>
      <c r="CY597" s="537" t="s">
        <v>304</v>
      </c>
      <c r="CZ597" s="537" t="str">
        <f>'Information Input'!$M$14</f>
        <v xml:space="preserve">      -      </v>
      </c>
      <c r="DA597" s="538">
        <f>'Information Input'!$H$35</f>
        <v>43555</v>
      </c>
      <c r="DB597" s="537" t="str">
        <f>'Information Input'!$J$22</f>
        <v>Quarterly</v>
      </c>
      <c r="DC597" s="552">
        <f>'Information Input'!$H$30</f>
        <v>43555</v>
      </c>
      <c r="DD597" s="553" t="str">
        <f t="shared" si="118"/>
        <v>201806</v>
      </c>
      <c r="DE597" s="541" t="s">
        <v>96</v>
      </c>
      <c r="DF597" s="541" t="s">
        <v>685</v>
      </c>
      <c r="DG597" s="544">
        <f>'Report 5K'!$L$108</f>
        <v>0</v>
      </c>
      <c r="DH597" s="550">
        <f>'Report 5K'!$L$109</f>
        <v>0</v>
      </c>
      <c r="DI597" s="544">
        <f>'Report 5K'!$L$110</f>
        <v>0</v>
      </c>
      <c r="DJ597" s="544">
        <f>'Report 5K'!$L$111</f>
        <v>0</v>
      </c>
      <c r="DK597" s="544">
        <f>'Report 5K'!$L$112</f>
        <v>0</v>
      </c>
      <c r="DL597" s="544">
        <f>'Report 5K'!$L$113</f>
        <v>0</v>
      </c>
      <c r="DM597" s="544">
        <f>'Report 5K'!$L$114</f>
        <v>0</v>
      </c>
      <c r="DN597" s="544">
        <f>'Report 5K'!$L$115</f>
        <v>0</v>
      </c>
      <c r="DO597" s="544">
        <f>'Report 5K'!$L$116</f>
        <v>0</v>
      </c>
      <c r="DP597" s="544">
        <f>'Report 5K'!$L$117</f>
        <v>0</v>
      </c>
      <c r="DQ597" s="544">
        <f>'Report 5K'!$L$118</f>
        <v>0</v>
      </c>
    </row>
    <row r="598" spans="2:121">
      <c r="B598" s="535" t="s">
        <v>669</v>
      </c>
      <c r="C598" s="536">
        <v>1</v>
      </c>
      <c r="D598" s="537" t="str">
        <f>'Information Input'!$M$14</f>
        <v xml:space="preserve">      -      </v>
      </c>
      <c r="E598" s="537" t="s">
        <v>135</v>
      </c>
      <c r="F598" s="538">
        <f t="shared" si="122"/>
        <v>43466</v>
      </c>
      <c r="G598" s="538">
        <f t="shared" si="123"/>
        <v>43555</v>
      </c>
      <c r="H598" s="538">
        <f>'Information Input'!$H$35</f>
        <v>43555</v>
      </c>
      <c r="I598" s="537" t="str">
        <f>'Information Input'!$J$22</f>
        <v>Quarterly</v>
      </c>
      <c r="J598" s="538">
        <f>'Information Input'!$H$30</f>
        <v>43555</v>
      </c>
      <c r="K598" s="537">
        <f>'Information Input'!$J$18</f>
        <v>2019</v>
      </c>
      <c r="L598" s="539" t="s">
        <v>96</v>
      </c>
      <c r="M598" s="540" t="s">
        <v>241</v>
      </c>
      <c r="N598" s="541" t="s">
        <v>241</v>
      </c>
      <c r="O598" s="542" t="s">
        <v>671</v>
      </c>
      <c r="P598" s="537">
        <v>20</v>
      </c>
      <c r="Q598" s="541" t="s">
        <v>162</v>
      </c>
      <c r="R598" s="541" t="s">
        <v>235</v>
      </c>
      <c r="S598" s="543">
        <f>'Report 1'!$AQ$18</f>
        <v>0</v>
      </c>
      <c r="T598" s="544">
        <f>'Report 1'!$AQ$40</f>
        <v>0</v>
      </c>
      <c r="U598" s="545">
        <f>'Report 1'!$AQ$126</f>
        <v>0</v>
      </c>
      <c r="AL598" s="546" t="s">
        <v>669</v>
      </c>
      <c r="AM598" s="547">
        <v>2</v>
      </c>
      <c r="AN598" s="547" t="str">
        <f>'Information Input'!$M$14</f>
        <v xml:space="preserve">      -      </v>
      </c>
      <c r="AO598" s="547" t="s">
        <v>138</v>
      </c>
      <c r="AP598" s="538">
        <f t="shared" si="116"/>
        <v>43739</v>
      </c>
      <c r="AQ598" s="538">
        <f t="shared" si="117"/>
        <v>43830</v>
      </c>
      <c r="AR598" s="538">
        <f>'Information Input'!$H$35</f>
        <v>43555</v>
      </c>
      <c r="AS598" s="547" t="str">
        <f>'Information Input'!$J$22</f>
        <v>Quarterly</v>
      </c>
      <c r="AT598" s="538">
        <f>'Information Input'!$H$30</f>
        <v>43555</v>
      </c>
      <c r="AU598" s="547">
        <f>'Information Input'!$J$18</f>
        <v>2019</v>
      </c>
      <c r="AV598" s="547" t="s">
        <v>94</v>
      </c>
      <c r="AW598" s="547" t="s">
        <v>95</v>
      </c>
      <c r="AX598" s="547" t="s">
        <v>96</v>
      </c>
      <c r="AY598" s="548" t="s">
        <v>675</v>
      </c>
      <c r="AZ598" s="547">
        <v>51</v>
      </c>
      <c r="BA598" s="549" t="s">
        <v>193</v>
      </c>
      <c r="BB598" s="543" t="s">
        <v>239</v>
      </c>
      <c r="BC598" s="550">
        <f>'Report 2'!$AC148</f>
        <v>0</v>
      </c>
      <c r="BD598" s="550">
        <f>'Report 2'!$AD148</f>
        <v>0</v>
      </c>
      <c r="BE598" s="550">
        <f>'Report 2'!$AE148</f>
        <v>0</v>
      </c>
      <c r="BF598" s="550">
        <f>'Report 2'!$AF148</f>
        <v>0</v>
      </c>
      <c r="BG598" s="550">
        <f>'Report 2'!$AG148</f>
        <v>0</v>
      </c>
      <c r="BH598" s="550">
        <f>'Report 2'!$AH148</f>
        <v>0</v>
      </c>
      <c r="BI598" s="550">
        <f>'Report 2'!$AI148</f>
        <v>0</v>
      </c>
      <c r="CC598" s="542" t="s">
        <v>669</v>
      </c>
      <c r="CD598" s="1014" t="s">
        <v>672</v>
      </c>
      <c r="CE598" s="1014" t="str">
        <f>'Information Input'!$M$14</f>
        <v xml:space="preserve">      -      </v>
      </c>
      <c r="CF598" s="551" t="s">
        <v>136</v>
      </c>
      <c r="CG598" s="552">
        <f t="shared" si="120"/>
        <v>43556</v>
      </c>
      <c r="CH598" s="552">
        <f t="shared" si="121"/>
        <v>43646</v>
      </c>
      <c r="CI598" s="552">
        <f>'Information Input'!$H$35</f>
        <v>43555</v>
      </c>
      <c r="CJ598" s="551" t="str">
        <f>'Information Input'!$J$22</f>
        <v>Quarterly</v>
      </c>
      <c r="CK598" s="552">
        <f>'Information Input'!$H$30</f>
        <v>43555</v>
      </c>
      <c r="CL598" s="551">
        <f>'Information Input'!$J$18</f>
        <v>2019</v>
      </c>
      <c r="CM598" s="551" t="s">
        <v>97</v>
      </c>
      <c r="CN598" s="1014" t="s">
        <v>98</v>
      </c>
      <c r="CO598" s="542" t="s">
        <v>96</v>
      </c>
      <c r="CP598" s="542" t="s">
        <v>671</v>
      </c>
      <c r="CQ598" s="551">
        <v>37</v>
      </c>
      <c r="CR598" s="542" t="s">
        <v>179</v>
      </c>
      <c r="CS598" s="542" t="s">
        <v>231</v>
      </c>
      <c r="CT598" s="1015">
        <f>'Report 1'!$S$18</f>
        <v>0</v>
      </c>
      <c r="CU598" s="1016">
        <f>SUMIF('Report 4A'!$G$16:$G$95,$CQ598,'Report 4A'!$AA$16:$AA$95)</f>
        <v>0</v>
      </c>
      <c r="CV598" s="1017">
        <f t="shared" si="115"/>
        <v>0</v>
      </c>
      <c r="CX598" s="546" t="s">
        <v>669</v>
      </c>
      <c r="CY598" s="537" t="s">
        <v>304</v>
      </c>
      <c r="CZ598" s="537" t="str">
        <f>'Information Input'!$M$14</f>
        <v xml:space="preserve">      -      </v>
      </c>
      <c r="DA598" s="538">
        <f>'Information Input'!$H$35</f>
        <v>43555</v>
      </c>
      <c r="DB598" s="537" t="str">
        <f>'Information Input'!$J$22</f>
        <v>Quarterly</v>
      </c>
      <c r="DC598" s="552">
        <f>'Information Input'!$H$30</f>
        <v>43555</v>
      </c>
      <c r="DD598" s="553" t="str">
        <f t="shared" si="118"/>
        <v>201805</v>
      </c>
      <c r="DE598" s="541" t="s">
        <v>96</v>
      </c>
      <c r="DF598" s="541" t="s">
        <v>685</v>
      </c>
      <c r="DG598" s="544">
        <f>'Report 5K'!$M$108</f>
        <v>0</v>
      </c>
      <c r="DH598" s="550">
        <f>'Report 5K'!$M$109</f>
        <v>0</v>
      </c>
      <c r="DI598" s="544">
        <f>'Report 5K'!$M$110</f>
        <v>0</v>
      </c>
      <c r="DJ598" s="544">
        <f>'Report 5K'!$M$111</f>
        <v>0</v>
      </c>
      <c r="DK598" s="544">
        <f>'Report 5K'!$M$112</f>
        <v>0</v>
      </c>
      <c r="DL598" s="544">
        <f>'Report 5K'!$M$113</f>
        <v>0</v>
      </c>
      <c r="DM598" s="544">
        <f>'Report 5K'!$M$114</f>
        <v>0</v>
      </c>
      <c r="DN598" s="544">
        <f>'Report 5K'!$M$115</f>
        <v>0</v>
      </c>
      <c r="DO598" s="544">
        <f>'Report 5K'!$M$116</f>
        <v>0</v>
      </c>
      <c r="DP598" s="544">
        <f>'Report 5K'!$M$117</f>
        <v>0</v>
      </c>
      <c r="DQ598" s="544">
        <f>'Report 5K'!$M$118</f>
        <v>0</v>
      </c>
    </row>
    <row r="599" spans="2:121">
      <c r="B599" s="535" t="s">
        <v>669</v>
      </c>
      <c r="C599" s="536">
        <v>1</v>
      </c>
      <c r="D599" s="537" t="str">
        <f>'Information Input'!$M$14</f>
        <v xml:space="preserve">      -      </v>
      </c>
      <c r="E599" s="537" t="s">
        <v>135</v>
      </c>
      <c r="F599" s="538">
        <f t="shared" si="122"/>
        <v>43466</v>
      </c>
      <c r="G599" s="538">
        <f t="shared" si="123"/>
        <v>43555</v>
      </c>
      <c r="H599" s="538">
        <f>'Information Input'!$H$35</f>
        <v>43555</v>
      </c>
      <c r="I599" s="537" t="str">
        <f>'Information Input'!$J$22</f>
        <v>Quarterly</v>
      </c>
      <c r="J599" s="538">
        <f>'Information Input'!$H$30</f>
        <v>43555</v>
      </c>
      <c r="K599" s="537">
        <f>'Information Input'!$J$18</f>
        <v>2019</v>
      </c>
      <c r="L599" s="539" t="s">
        <v>96</v>
      </c>
      <c r="M599" s="540" t="s">
        <v>241</v>
      </c>
      <c r="N599" s="541" t="s">
        <v>241</v>
      </c>
      <c r="O599" s="542" t="s">
        <v>671</v>
      </c>
      <c r="P599" s="537">
        <v>21</v>
      </c>
      <c r="Q599" s="541" t="s">
        <v>163</v>
      </c>
      <c r="R599" s="541" t="s">
        <v>235</v>
      </c>
      <c r="S599" s="543">
        <f>'Report 1'!$AQ$18</f>
        <v>0</v>
      </c>
      <c r="T599" s="544">
        <f>'Report 1'!$AQ$41</f>
        <v>0</v>
      </c>
      <c r="U599" s="545">
        <f>'Report 1'!$AQ$127</f>
        <v>0</v>
      </c>
      <c r="AL599" s="557" t="s">
        <v>669</v>
      </c>
      <c r="AM599" s="558">
        <v>2</v>
      </c>
      <c r="AN599" s="558" t="str">
        <f>'Information Input'!$M$14</f>
        <v xml:space="preserve">      -      </v>
      </c>
      <c r="AO599" s="558" t="s">
        <v>138</v>
      </c>
      <c r="AP599" s="559">
        <f t="shared" si="116"/>
        <v>43739</v>
      </c>
      <c r="AQ599" s="559">
        <f t="shared" si="117"/>
        <v>43830</v>
      </c>
      <c r="AR599" s="559">
        <f>'Information Input'!$H$35</f>
        <v>43555</v>
      </c>
      <c r="AS599" s="558" t="str">
        <f>'Information Input'!$J$22</f>
        <v>Quarterly</v>
      </c>
      <c r="AT599" s="559">
        <f>'Information Input'!$H$30</f>
        <v>43555</v>
      </c>
      <c r="AU599" s="558">
        <f>'Information Input'!$J$18</f>
        <v>2019</v>
      </c>
      <c r="AV599" s="558" t="s">
        <v>94</v>
      </c>
      <c r="AW599" s="558" t="s">
        <v>95</v>
      </c>
      <c r="AX599" s="558" t="s">
        <v>96</v>
      </c>
      <c r="AY599" s="572" t="s">
        <v>674</v>
      </c>
      <c r="AZ599" s="558">
        <v>52</v>
      </c>
      <c r="BA599" s="557" t="s">
        <v>194</v>
      </c>
      <c r="BB599" s="560" t="s">
        <v>239</v>
      </c>
      <c r="BC599" s="569">
        <f>'Report 2'!$AC149</f>
        <v>0</v>
      </c>
      <c r="BD599" s="569">
        <f>'Report 2'!$AD149</f>
        <v>0</v>
      </c>
      <c r="BE599" s="569">
        <f>'Report 2'!$AE149</f>
        <v>0</v>
      </c>
      <c r="BF599" s="569">
        <f>'Report 2'!$AF149</f>
        <v>0</v>
      </c>
      <c r="BG599" s="569">
        <f>'Report 2'!$AG149</f>
        <v>0</v>
      </c>
      <c r="BH599" s="569">
        <f>'Report 2'!$AH149</f>
        <v>0</v>
      </c>
      <c r="BI599" s="569">
        <f>'Report 2'!$AI149</f>
        <v>0</v>
      </c>
      <c r="CC599" s="542" t="s">
        <v>669</v>
      </c>
      <c r="CD599" s="1014" t="s">
        <v>672</v>
      </c>
      <c r="CE599" s="1014" t="str">
        <f>'Information Input'!$M$14</f>
        <v xml:space="preserve">      -      </v>
      </c>
      <c r="CF599" s="551" t="s">
        <v>136</v>
      </c>
      <c r="CG599" s="552">
        <f t="shared" si="120"/>
        <v>43556</v>
      </c>
      <c r="CH599" s="552">
        <f t="shared" si="121"/>
        <v>43646</v>
      </c>
      <c r="CI599" s="552">
        <f>'Information Input'!$H$35</f>
        <v>43555</v>
      </c>
      <c r="CJ599" s="551" t="str">
        <f>'Information Input'!$J$22</f>
        <v>Quarterly</v>
      </c>
      <c r="CK599" s="552">
        <f>'Information Input'!$H$30</f>
        <v>43555</v>
      </c>
      <c r="CL599" s="551">
        <f>'Information Input'!$J$18</f>
        <v>2019</v>
      </c>
      <c r="CM599" s="551" t="s">
        <v>97</v>
      </c>
      <c r="CN599" s="1014" t="s">
        <v>98</v>
      </c>
      <c r="CO599" s="542" t="s">
        <v>96</v>
      </c>
      <c r="CP599" s="542" t="s">
        <v>671</v>
      </c>
      <c r="CQ599" s="551">
        <v>38</v>
      </c>
      <c r="CR599" s="542" t="s">
        <v>180</v>
      </c>
      <c r="CS599" s="542" t="s">
        <v>233</v>
      </c>
      <c r="CT599" s="1015">
        <f>'Report 1'!$S$18</f>
        <v>0</v>
      </c>
      <c r="CU599" s="1016">
        <f>SUMIF('Report 4A'!$G$16:$G$95,$CQ599,'Report 4A'!$AA$16:$AA$95)</f>
        <v>0</v>
      </c>
      <c r="CV599" s="1017">
        <f t="shared" si="115"/>
        <v>0</v>
      </c>
      <c r="CX599" s="546" t="s">
        <v>669</v>
      </c>
      <c r="CY599" s="537" t="s">
        <v>304</v>
      </c>
      <c r="CZ599" s="537" t="str">
        <f>'Information Input'!$M$14</f>
        <v xml:space="preserve">      -      </v>
      </c>
      <c r="DA599" s="538">
        <f>'Information Input'!$H$35</f>
        <v>43555</v>
      </c>
      <c r="DB599" s="537" t="str">
        <f>'Information Input'!$J$22</f>
        <v>Quarterly</v>
      </c>
      <c r="DC599" s="552">
        <f>'Information Input'!$H$30</f>
        <v>43555</v>
      </c>
      <c r="DD599" s="553" t="str">
        <f t="shared" si="118"/>
        <v>201804</v>
      </c>
      <c r="DE599" s="541" t="s">
        <v>96</v>
      </c>
      <c r="DF599" s="541" t="s">
        <v>685</v>
      </c>
      <c r="DG599" s="544">
        <f>'Report 5K'!$N$108</f>
        <v>0</v>
      </c>
      <c r="DH599" s="550">
        <f>'Report 5K'!$N$109</f>
        <v>0</v>
      </c>
      <c r="DI599" s="544">
        <f>'Report 5K'!$N$110</f>
        <v>0</v>
      </c>
      <c r="DJ599" s="544">
        <f>'Report 5K'!$N$111</f>
        <v>0</v>
      </c>
      <c r="DK599" s="544">
        <f>'Report 5K'!$N$112</f>
        <v>0</v>
      </c>
      <c r="DL599" s="544">
        <f>'Report 5K'!$N$113</f>
        <v>0</v>
      </c>
      <c r="DM599" s="544">
        <f>'Report 5K'!$N$114</f>
        <v>0</v>
      </c>
      <c r="DN599" s="544">
        <f>'Report 5K'!$N$115</f>
        <v>0</v>
      </c>
      <c r="DO599" s="544">
        <f>'Report 5K'!$N$116</f>
        <v>0</v>
      </c>
      <c r="DP599" s="544">
        <f>'Report 5K'!$N$117</f>
        <v>0</v>
      </c>
      <c r="DQ599" s="544">
        <f>'Report 5K'!$N$118</f>
        <v>0</v>
      </c>
    </row>
    <row r="600" spans="2:121">
      <c r="B600" s="535" t="s">
        <v>669</v>
      </c>
      <c r="C600" s="536">
        <v>1</v>
      </c>
      <c r="D600" s="537" t="str">
        <f>'Information Input'!$M$14</f>
        <v xml:space="preserve">      -      </v>
      </c>
      <c r="E600" s="537" t="s">
        <v>135</v>
      </c>
      <c r="F600" s="538">
        <f t="shared" si="122"/>
        <v>43466</v>
      </c>
      <c r="G600" s="538">
        <f t="shared" si="123"/>
        <v>43555</v>
      </c>
      <c r="H600" s="538">
        <f>'Information Input'!$H$35</f>
        <v>43555</v>
      </c>
      <c r="I600" s="537" t="str">
        <f>'Information Input'!$J$22</f>
        <v>Quarterly</v>
      </c>
      <c r="J600" s="538">
        <f>'Information Input'!$H$30</f>
        <v>43555</v>
      </c>
      <c r="K600" s="537">
        <f>'Information Input'!$J$18</f>
        <v>2019</v>
      </c>
      <c r="L600" s="539" t="s">
        <v>96</v>
      </c>
      <c r="M600" s="540" t="s">
        <v>241</v>
      </c>
      <c r="N600" s="541" t="s">
        <v>241</v>
      </c>
      <c r="O600" s="542" t="s">
        <v>671</v>
      </c>
      <c r="P600" s="537">
        <v>22</v>
      </c>
      <c r="Q600" s="541" t="s">
        <v>164</v>
      </c>
      <c r="R600" s="541" t="s">
        <v>236</v>
      </c>
      <c r="S600" s="543">
        <f>'Report 1'!$AQ$18</f>
        <v>0</v>
      </c>
      <c r="T600" s="544">
        <f>'Report 1'!$AQ$42</f>
        <v>0</v>
      </c>
      <c r="U600" s="545">
        <f>'Report 1'!$AQ$128</f>
        <v>0</v>
      </c>
      <c r="AL600" s="522" t="s">
        <v>669</v>
      </c>
      <c r="AM600" s="517">
        <v>2</v>
      </c>
      <c r="AN600" s="517" t="str">
        <f>'Information Input'!$M$14</f>
        <v xml:space="preserve">      -      </v>
      </c>
      <c r="AO600" s="517" t="s">
        <v>139</v>
      </c>
      <c r="AP600" s="518">
        <f>'Information Input'!$H$33</f>
        <v>43466</v>
      </c>
      <c r="AQ600" s="518">
        <f>'Information Input'!$H$34</f>
        <v>43555</v>
      </c>
      <c r="AR600" s="519">
        <f>'Information Input'!$H$35</f>
        <v>43555</v>
      </c>
      <c r="AS600" s="517" t="str">
        <f>'Information Input'!$J$22</f>
        <v>Quarterly</v>
      </c>
      <c r="AT600" s="519">
        <f>'Information Input'!$H$30</f>
        <v>43555</v>
      </c>
      <c r="AU600" s="517">
        <f>'Information Input'!$J$18</f>
        <v>2019</v>
      </c>
      <c r="AV600" s="517" t="s">
        <v>94</v>
      </c>
      <c r="AW600" s="517" t="s">
        <v>95</v>
      </c>
      <c r="AX600" s="528" t="s">
        <v>96</v>
      </c>
      <c r="AY600" s="529" t="s">
        <v>671</v>
      </c>
      <c r="AZ600" s="528">
        <v>11</v>
      </c>
      <c r="BA600" s="530" t="s">
        <v>153</v>
      </c>
      <c r="BB600" s="524" t="s">
        <v>231</v>
      </c>
      <c r="BC600" s="531">
        <f>'Report 2'!$AJ108</f>
        <v>0</v>
      </c>
      <c r="BD600" s="531">
        <f>'Report 2'!$AK108</f>
        <v>0</v>
      </c>
      <c r="BE600" s="531">
        <f>'Report 2'!$AL108</f>
        <v>0</v>
      </c>
      <c r="BF600" s="531">
        <f>'Report 2'!$AM108</f>
        <v>0</v>
      </c>
      <c r="BG600" s="531">
        <f>'Report 2'!$AN108</f>
        <v>0</v>
      </c>
      <c r="BH600" s="531">
        <f>'Report 2'!$AO108</f>
        <v>0</v>
      </c>
      <c r="BI600" s="531">
        <f>'Report 2'!$AP108</f>
        <v>0</v>
      </c>
      <c r="CC600" s="542" t="s">
        <v>669</v>
      </c>
      <c r="CD600" s="1014" t="s">
        <v>672</v>
      </c>
      <c r="CE600" s="1014" t="str">
        <f>'Information Input'!$M$14</f>
        <v xml:space="preserve">      -      </v>
      </c>
      <c r="CF600" s="551" t="s">
        <v>136</v>
      </c>
      <c r="CG600" s="552">
        <f t="shared" si="120"/>
        <v>43556</v>
      </c>
      <c r="CH600" s="552">
        <f t="shared" si="121"/>
        <v>43646</v>
      </c>
      <c r="CI600" s="552">
        <f>'Information Input'!$H$35</f>
        <v>43555</v>
      </c>
      <c r="CJ600" s="551" t="str">
        <f>'Information Input'!$J$22</f>
        <v>Quarterly</v>
      </c>
      <c r="CK600" s="552">
        <f>'Information Input'!$H$30</f>
        <v>43555</v>
      </c>
      <c r="CL600" s="551">
        <f>'Information Input'!$J$18</f>
        <v>2019</v>
      </c>
      <c r="CM600" s="551" t="s">
        <v>97</v>
      </c>
      <c r="CN600" s="1014" t="s">
        <v>98</v>
      </c>
      <c r="CO600" s="542" t="s">
        <v>96</v>
      </c>
      <c r="CP600" s="542" t="s">
        <v>671</v>
      </c>
      <c r="CQ600" s="551">
        <v>39</v>
      </c>
      <c r="CR600" s="542" t="s">
        <v>181</v>
      </c>
      <c r="CS600" s="542" t="s">
        <v>233</v>
      </c>
      <c r="CT600" s="1015">
        <f>'Report 1'!$S$18</f>
        <v>0</v>
      </c>
      <c r="CU600" s="1016">
        <f>SUMIF('Report 4A'!$G$16:$G$95,$CQ600,'Report 4A'!$AA$16:$AA$95)</f>
        <v>0</v>
      </c>
      <c r="CV600" s="1017">
        <f t="shared" si="115"/>
        <v>0</v>
      </c>
      <c r="CX600" s="546" t="s">
        <v>669</v>
      </c>
      <c r="CY600" s="537" t="s">
        <v>304</v>
      </c>
      <c r="CZ600" s="537" t="str">
        <f>'Information Input'!$M$14</f>
        <v xml:space="preserve">      -      </v>
      </c>
      <c r="DA600" s="538">
        <f>'Information Input'!$H$35</f>
        <v>43555</v>
      </c>
      <c r="DB600" s="537" t="str">
        <f>'Information Input'!$J$22</f>
        <v>Quarterly</v>
      </c>
      <c r="DC600" s="552">
        <f>'Information Input'!$H$30</f>
        <v>43555</v>
      </c>
      <c r="DD600" s="553" t="str">
        <f t="shared" si="118"/>
        <v>201803</v>
      </c>
      <c r="DE600" s="541" t="s">
        <v>96</v>
      </c>
      <c r="DF600" s="541" t="s">
        <v>685</v>
      </c>
      <c r="DG600" s="544">
        <f>'Report 5K'!$O$108</f>
        <v>0</v>
      </c>
      <c r="DH600" s="550">
        <f>'Report 5K'!$O$109</f>
        <v>0</v>
      </c>
      <c r="DI600" s="544">
        <f>'Report 5K'!$O$110</f>
        <v>0</v>
      </c>
      <c r="DJ600" s="544">
        <f>'Report 5K'!$O$111</f>
        <v>0</v>
      </c>
      <c r="DK600" s="544">
        <f>'Report 5K'!$O$112</f>
        <v>0</v>
      </c>
      <c r="DL600" s="544">
        <f>'Report 5K'!$O$113</f>
        <v>0</v>
      </c>
      <c r="DM600" s="544">
        <f>'Report 5K'!$O$114</f>
        <v>0</v>
      </c>
      <c r="DN600" s="544">
        <f>'Report 5K'!$O$115</f>
        <v>0</v>
      </c>
      <c r="DO600" s="544">
        <f>'Report 5K'!$O$116</f>
        <v>0</v>
      </c>
      <c r="DP600" s="544">
        <f>'Report 5K'!$O$117</f>
        <v>0</v>
      </c>
      <c r="DQ600" s="544">
        <f>'Report 5K'!$O$118</f>
        <v>0</v>
      </c>
    </row>
    <row r="601" spans="2:121">
      <c r="B601" s="535" t="s">
        <v>669</v>
      </c>
      <c r="C601" s="536">
        <v>1</v>
      </c>
      <c r="D601" s="537" t="str">
        <f>'Information Input'!$M$14</f>
        <v xml:space="preserve">      -      </v>
      </c>
      <c r="E601" s="537" t="s">
        <v>135</v>
      </c>
      <c r="F601" s="538">
        <f t="shared" si="122"/>
        <v>43466</v>
      </c>
      <c r="G601" s="538">
        <f t="shared" si="123"/>
        <v>43555</v>
      </c>
      <c r="H601" s="538">
        <f>'Information Input'!$H$35</f>
        <v>43555</v>
      </c>
      <c r="I601" s="537" t="str">
        <f>'Information Input'!$J$22</f>
        <v>Quarterly</v>
      </c>
      <c r="J601" s="538">
        <f>'Information Input'!$H$30</f>
        <v>43555</v>
      </c>
      <c r="K601" s="537">
        <f>'Information Input'!$J$18</f>
        <v>2019</v>
      </c>
      <c r="L601" s="539" t="s">
        <v>96</v>
      </c>
      <c r="M601" s="540" t="s">
        <v>241</v>
      </c>
      <c r="N601" s="541" t="s">
        <v>241</v>
      </c>
      <c r="O601" s="542" t="s">
        <v>671</v>
      </c>
      <c r="P601" s="537">
        <v>23</v>
      </c>
      <c r="Q601" s="541" t="s">
        <v>165</v>
      </c>
      <c r="R601" s="541" t="s">
        <v>236</v>
      </c>
      <c r="S601" s="543">
        <f>'Report 1'!$AQ$18</f>
        <v>0</v>
      </c>
      <c r="T601" s="544">
        <f>'Report 1'!$AQ$43</f>
        <v>0</v>
      </c>
      <c r="U601" s="545">
        <f>'Report 1'!$AQ$129</f>
        <v>0</v>
      </c>
      <c r="AL601" s="546" t="s">
        <v>669</v>
      </c>
      <c r="AM601" s="547">
        <v>2</v>
      </c>
      <c r="AN601" s="547" t="str">
        <f>'Information Input'!$M$14</f>
        <v xml:space="preserve">      -      </v>
      </c>
      <c r="AO601" s="547" t="s">
        <v>139</v>
      </c>
      <c r="AP601" s="538">
        <f>'Information Input'!$H$33</f>
        <v>43466</v>
      </c>
      <c r="AQ601" s="538">
        <f>'Information Input'!$H$34</f>
        <v>43555</v>
      </c>
      <c r="AR601" s="538">
        <f>'Information Input'!$H$35</f>
        <v>43555</v>
      </c>
      <c r="AS601" s="547" t="str">
        <f>'Information Input'!$J$22</f>
        <v>Quarterly</v>
      </c>
      <c r="AT601" s="538">
        <f>'Information Input'!$H$30</f>
        <v>43555</v>
      </c>
      <c r="AU601" s="547">
        <f>'Information Input'!$J$18</f>
        <v>2019</v>
      </c>
      <c r="AV601" s="547" t="s">
        <v>94</v>
      </c>
      <c r="AW601" s="547" t="s">
        <v>95</v>
      </c>
      <c r="AX601" s="547" t="s">
        <v>96</v>
      </c>
      <c r="AY601" s="548" t="s">
        <v>671</v>
      </c>
      <c r="AZ601" s="547">
        <v>12</v>
      </c>
      <c r="BA601" s="549" t="s">
        <v>154</v>
      </c>
      <c r="BB601" s="543" t="s">
        <v>231</v>
      </c>
      <c r="BC601" s="550">
        <f>'Report 2'!$AJ109</f>
        <v>0</v>
      </c>
      <c r="BD601" s="550">
        <f>'Report 2'!$AK109</f>
        <v>0</v>
      </c>
      <c r="BE601" s="550">
        <f>'Report 2'!$AL109</f>
        <v>0</v>
      </c>
      <c r="BF601" s="550">
        <f>'Report 2'!$AM109</f>
        <v>0</v>
      </c>
      <c r="BG601" s="550">
        <f>'Report 2'!$AN109</f>
        <v>0</v>
      </c>
      <c r="BH601" s="550">
        <f>'Report 2'!$AO109</f>
        <v>0</v>
      </c>
      <c r="BI601" s="550">
        <f>'Report 2'!$AP109</f>
        <v>0</v>
      </c>
      <c r="CC601" s="542" t="s">
        <v>669</v>
      </c>
      <c r="CD601" s="1014" t="s">
        <v>672</v>
      </c>
      <c r="CE601" s="1014" t="str">
        <f>'Information Input'!$M$14</f>
        <v xml:space="preserve">      -      </v>
      </c>
      <c r="CF601" s="551" t="s">
        <v>136</v>
      </c>
      <c r="CG601" s="552">
        <f t="shared" si="120"/>
        <v>43556</v>
      </c>
      <c r="CH601" s="552">
        <f t="shared" si="121"/>
        <v>43646</v>
      </c>
      <c r="CI601" s="552">
        <f>'Information Input'!$H$35</f>
        <v>43555</v>
      </c>
      <c r="CJ601" s="551" t="str">
        <f>'Information Input'!$J$22</f>
        <v>Quarterly</v>
      </c>
      <c r="CK601" s="552">
        <f>'Information Input'!$H$30</f>
        <v>43555</v>
      </c>
      <c r="CL601" s="551">
        <f>'Information Input'!$J$18</f>
        <v>2019</v>
      </c>
      <c r="CM601" s="551" t="s">
        <v>97</v>
      </c>
      <c r="CN601" s="1014" t="s">
        <v>98</v>
      </c>
      <c r="CO601" s="542" t="s">
        <v>96</v>
      </c>
      <c r="CP601" s="542" t="s">
        <v>671</v>
      </c>
      <c r="CQ601" s="551">
        <v>40</v>
      </c>
      <c r="CR601" s="542" t="s">
        <v>182</v>
      </c>
      <c r="CS601" s="542" t="s">
        <v>238</v>
      </c>
      <c r="CT601" s="1015">
        <f>'Report 1'!$S$18</f>
        <v>0</v>
      </c>
      <c r="CU601" s="1016">
        <f>SUMIF('Report 4A'!$G$16:$G$95,$CQ601,'Report 4A'!$AA$16:$AA$95)</f>
        <v>0</v>
      </c>
      <c r="CV601" s="1017">
        <f t="shared" si="115"/>
        <v>0</v>
      </c>
      <c r="CX601" s="546" t="s">
        <v>669</v>
      </c>
      <c r="CY601" s="537" t="s">
        <v>304</v>
      </c>
      <c r="CZ601" s="537" t="str">
        <f>'Information Input'!$M$14</f>
        <v xml:space="preserve">      -      </v>
      </c>
      <c r="DA601" s="538">
        <f>'Information Input'!$H$35</f>
        <v>43555</v>
      </c>
      <c r="DB601" s="537" t="str">
        <f>'Information Input'!$J$22</f>
        <v>Quarterly</v>
      </c>
      <c r="DC601" s="552">
        <f>'Information Input'!$H$30</f>
        <v>43555</v>
      </c>
      <c r="DD601" s="553" t="str">
        <f t="shared" si="118"/>
        <v>201802</v>
      </c>
      <c r="DE601" s="541" t="s">
        <v>96</v>
      </c>
      <c r="DF601" s="541" t="s">
        <v>685</v>
      </c>
      <c r="DG601" s="544">
        <f>'Report 5K'!$P$108</f>
        <v>0</v>
      </c>
      <c r="DH601" s="550">
        <f>'Report 5K'!$P$109</f>
        <v>0</v>
      </c>
      <c r="DI601" s="544">
        <f>'Report 5K'!$P$110</f>
        <v>0</v>
      </c>
      <c r="DJ601" s="544">
        <f>'Report 5K'!$P$111</f>
        <v>0</v>
      </c>
      <c r="DK601" s="544">
        <f>'Report 5K'!$P$112</f>
        <v>0</v>
      </c>
      <c r="DL601" s="544">
        <f>'Report 5K'!$P$113</f>
        <v>0</v>
      </c>
      <c r="DM601" s="544">
        <f>'Report 5K'!$P$114</f>
        <v>0</v>
      </c>
      <c r="DN601" s="544">
        <f>'Report 5K'!$P$115</f>
        <v>0</v>
      </c>
      <c r="DO601" s="544">
        <f>'Report 5K'!$P$116</f>
        <v>0</v>
      </c>
      <c r="DP601" s="544">
        <f>'Report 5K'!$P$117</f>
        <v>0</v>
      </c>
      <c r="DQ601" s="544">
        <f>'Report 5K'!$P$118</f>
        <v>0</v>
      </c>
    </row>
    <row r="602" spans="2:121">
      <c r="B602" s="535" t="s">
        <v>669</v>
      </c>
      <c r="C602" s="536">
        <v>1</v>
      </c>
      <c r="D602" s="537" t="str">
        <f>'Information Input'!$M$14</f>
        <v xml:space="preserve">      -      </v>
      </c>
      <c r="E602" s="537" t="s">
        <v>135</v>
      </c>
      <c r="F602" s="538">
        <f t="shared" si="122"/>
        <v>43466</v>
      </c>
      <c r="G602" s="538">
        <f t="shared" si="123"/>
        <v>43555</v>
      </c>
      <c r="H602" s="538">
        <f>'Information Input'!$H$35</f>
        <v>43555</v>
      </c>
      <c r="I602" s="537" t="str">
        <f>'Information Input'!$J$22</f>
        <v>Quarterly</v>
      </c>
      <c r="J602" s="538">
        <f>'Information Input'!$H$30</f>
        <v>43555</v>
      </c>
      <c r="K602" s="537">
        <f>'Information Input'!$J$18</f>
        <v>2019</v>
      </c>
      <c r="L602" s="539" t="s">
        <v>96</v>
      </c>
      <c r="M602" s="540" t="s">
        <v>241</v>
      </c>
      <c r="N602" s="541" t="s">
        <v>241</v>
      </c>
      <c r="O602" s="542" t="s">
        <v>671</v>
      </c>
      <c r="P602" s="537">
        <v>24</v>
      </c>
      <c r="Q602" s="541" t="s">
        <v>166</v>
      </c>
      <c r="R602" s="541" t="s">
        <v>233</v>
      </c>
      <c r="S602" s="543">
        <f>'Report 1'!$AQ$18</f>
        <v>0</v>
      </c>
      <c r="T602" s="544">
        <f>'Report 1'!$AQ$44</f>
        <v>0</v>
      </c>
      <c r="U602" s="545">
        <f>'Report 1'!$AQ$130</f>
        <v>0</v>
      </c>
      <c r="AL602" s="546" t="s">
        <v>669</v>
      </c>
      <c r="AM602" s="547">
        <v>2</v>
      </c>
      <c r="AN602" s="547" t="str">
        <f>'Information Input'!$M$14</f>
        <v xml:space="preserve">      -      </v>
      </c>
      <c r="AO602" s="547" t="s">
        <v>139</v>
      </c>
      <c r="AP602" s="538">
        <f>'Information Input'!$H$33</f>
        <v>43466</v>
      </c>
      <c r="AQ602" s="538">
        <f>'Information Input'!$H$34</f>
        <v>43555</v>
      </c>
      <c r="AR602" s="538">
        <f>'Information Input'!$H$35</f>
        <v>43555</v>
      </c>
      <c r="AS602" s="547" t="str">
        <f>'Information Input'!$J$22</f>
        <v>Quarterly</v>
      </c>
      <c r="AT602" s="538">
        <f>'Information Input'!$H$30</f>
        <v>43555</v>
      </c>
      <c r="AU602" s="547">
        <f>'Information Input'!$J$18</f>
        <v>2019</v>
      </c>
      <c r="AV602" s="547" t="s">
        <v>94</v>
      </c>
      <c r="AW602" s="547" t="s">
        <v>95</v>
      </c>
      <c r="AX602" s="547" t="s">
        <v>96</v>
      </c>
      <c r="AY602" s="548" t="s">
        <v>671</v>
      </c>
      <c r="AZ602" s="547">
        <v>13</v>
      </c>
      <c r="BA602" s="549" t="s">
        <v>155</v>
      </c>
      <c r="BB602" s="543" t="s">
        <v>232</v>
      </c>
      <c r="BC602" s="550">
        <f>'Report 2'!$AJ110</f>
        <v>0</v>
      </c>
      <c r="BD602" s="550">
        <f>'Report 2'!$AK110</f>
        <v>0</v>
      </c>
      <c r="BE602" s="550">
        <f>'Report 2'!$AL110</f>
        <v>0</v>
      </c>
      <c r="BF602" s="550">
        <f>'Report 2'!$AM110</f>
        <v>0</v>
      </c>
      <c r="BG602" s="550">
        <f>'Report 2'!$AN110</f>
        <v>0</v>
      </c>
      <c r="BH602" s="550">
        <f>'Report 2'!$AO110</f>
        <v>0</v>
      </c>
      <c r="BI602" s="550">
        <f>'Report 2'!$AP110</f>
        <v>0</v>
      </c>
      <c r="CC602" s="542" t="s">
        <v>669</v>
      </c>
      <c r="CD602" s="1014" t="s">
        <v>672</v>
      </c>
      <c r="CE602" s="1014" t="str">
        <f>'Information Input'!$M$14</f>
        <v xml:space="preserve">      -      </v>
      </c>
      <c r="CF602" s="551" t="s">
        <v>136</v>
      </c>
      <c r="CG602" s="552">
        <f t="shared" si="120"/>
        <v>43556</v>
      </c>
      <c r="CH602" s="552">
        <f t="shared" si="121"/>
        <v>43646</v>
      </c>
      <c r="CI602" s="552">
        <f>'Information Input'!$H$35</f>
        <v>43555</v>
      </c>
      <c r="CJ602" s="551" t="str">
        <f>'Information Input'!$J$22</f>
        <v>Quarterly</v>
      </c>
      <c r="CK602" s="552">
        <f>'Information Input'!$H$30</f>
        <v>43555</v>
      </c>
      <c r="CL602" s="551">
        <f>'Information Input'!$J$18</f>
        <v>2019</v>
      </c>
      <c r="CM602" s="551" t="s">
        <v>97</v>
      </c>
      <c r="CN602" s="1014" t="s">
        <v>98</v>
      </c>
      <c r="CO602" s="542" t="s">
        <v>96</v>
      </c>
      <c r="CP602" s="542" t="s">
        <v>671</v>
      </c>
      <c r="CQ602" s="551">
        <v>41</v>
      </c>
      <c r="CR602" s="542" t="s">
        <v>183</v>
      </c>
      <c r="CS602" s="542" t="s">
        <v>238</v>
      </c>
      <c r="CT602" s="1015">
        <f>'Report 1'!$S$18</f>
        <v>0</v>
      </c>
      <c r="CU602" s="1016">
        <f>SUMIF('Report 4A'!$G$16:$G$95,$CQ602,'Report 4A'!$AA$16:$AA$95)</f>
        <v>0</v>
      </c>
      <c r="CV602" s="1017">
        <f t="shared" si="115"/>
        <v>0</v>
      </c>
      <c r="CX602" s="546" t="s">
        <v>669</v>
      </c>
      <c r="CY602" s="537" t="s">
        <v>304</v>
      </c>
      <c r="CZ602" s="537" t="str">
        <f>'Information Input'!$M$14</f>
        <v xml:space="preserve">      -      </v>
      </c>
      <c r="DA602" s="538">
        <f>'Information Input'!$H$35</f>
        <v>43555</v>
      </c>
      <c r="DB602" s="537" t="str">
        <f>'Information Input'!$J$22</f>
        <v>Quarterly</v>
      </c>
      <c r="DC602" s="552">
        <f>'Information Input'!$H$30</f>
        <v>43555</v>
      </c>
      <c r="DD602" s="553" t="str">
        <f t="shared" si="118"/>
        <v>201801</v>
      </c>
      <c r="DE602" s="541" t="s">
        <v>96</v>
      </c>
      <c r="DF602" s="541" t="s">
        <v>685</v>
      </c>
      <c r="DG602" s="544">
        <f>'Report 5K'!$Q$108</f>
        <v>0</v>
      </c>
      <c r="DH602" s="550">
        <f>'Report 5K'!$Q$109</f>
        <v>0</v>
      </c>
      <c r="DI602" s="544">
        <f>'Report 5K'!$Q$110</f>
        <v>0</v>
      </c>
      <c r="DJ602" s="544">
        <f>'Report 5K'!$Q$111</f>
        <v>0</v>
      </c>
      <c r="DK602" s="544">
        <f>'Report 5K'!$Q$112</f>
        <v>0</v>
      </c>
      <c r="DL602" s="544">
        <f>'Report 5K'!$Q$113</f>
        <v>0</v>
      </c>
      <c r="DM602" s="544">
        <f>'Report 5K'!$Q$114</f>
        <v>0</v>
      </c>
      <c r="DN602" s="544">
        <f>'Report 5K'!$Q$115</f>
        <v>0</v>
      </c>
      <c r="DO602" s="544">
        <f>'Report 5K'!$Q$116</f>
        <v>0</v>
      </c>
      <c r="DP602" s="544">
        <f>'Report 5K'!$Q$117</f>
        <v>0</v>
      </c>
      <c r="DQ602" s="544">
        <f>'Report 5K'!$Q$118</f>
        <v>0</v>
      </c>
    </row>
    <row r="603" spans="2:121">
      <c r="B603" s="535" t="s">
        <v>669</v>
      </c>
      <c r="C603" s="536">
        <v>1</v>
      </c>
      <c r="D603" s="537" t="str">
        <f>'Information Input'!$M$14</f>
        <v xml:space="preserve">      -      </v>
      </c>
      <c r="E603" s="537" t="s">
        <v>135</v>
      </c>
      <c r="F603" s="538">
        <f t="shared" si="122"/>
        <v>43466</v>
      </c>
      <c r="G603" s="538">
        <f t="shared" si="123"/>
        <v>43555</v>
      </c>
      <c r="H603" s="538">
        <f>'Information Input'!$H$35</f>
        <v>43555</v>
      </c>
      <c r="I603" s="537" t="str">
        <f>'Information Input'!$J$22</f>
        <v>Quarterly</v>
      </c>
      <c r="J603" s="538">
        <f>'Information Input'!$H$30</f>
        <v>43555</v>
      </c>
      <c r="K603" s="537">
        <f>'Information Input'!$J$18</f>
        <v>2019</v>
      </c>
      <c r="L603" s="539" t="s">
        <v>96</v>
      </c>
      <c r="M603" s="540" t="s">
        <v>241</v>
      </c>
      <c r="N603" s="541" t="s">
        <v>241</v>
      </c>
      <c r="O603" s="542" t="s">
        <v>671</v>
      </c>
      <c r="P603" s="537">
        <v>25</v>
      </c>
      <c r="Q603" s="541" t="s">
        <v>167</v>
      </c>
      <c r="R603" s="541" t="s">
        <v>233</v>
      </c>
      <c r="S603" s="543">
        <f>'Report 1'!$AQ$18</f>
        <v>0</v>
      </c>
      <c r="T603" s="544">
        <f>'Report 1'!$AQ$45</f>
        <v>0</v>
      </c>
      <c r="U603" s="545">
        <f>'Report 1'!$AQ$131</f>
        <v>0</v>
      </c>
      <c r="AL603" s="546" t="s">
        <v>669</v>
      </c>
      <c r="AM603" s="547">
        <v>2</v>
      </c>
      <c r="AN603" s="547" t="str">
        <f>'Information Input'!$M$14</f>
        <v xml:space="preserve">      -      </v>
      </c>
      <c r="AO603" s="547" t="s">
        <v>139</v>
      </c>
      <c r="AP603" s="538">
        <f>'Information Input'!$H$33</f>
        <v>43466</v>
      </c>
      <c r="AQ603" s="538">
        <f>'Information Input'!$H$34</f>
        <v>43555</v>
      </c>
      <c r="AR603" s="538">
        <f>'Information Input'!$H$35</f>
        <v>43555</v>
      </c>
      <c r="AS603" s="547" t="str">
        <f>'Information Input'!$J$22</f>
        <v>Quarterly</v>
      </c>
      <c r="AT603" s="538">
        <f>'Information Input'!$H$30</f>
        <v>43555</v>
      </c>
      <c r="AU603" s="547">
        <f>'Information Input'!$J$18</f>
        <v>2019</v>
      </c>
      <c r="AV603" s="547" t="s">
        <v>94</v>
      </c>
      <c r="AW603" s="547" t="s">
        <v>95</v>
      </c>
      <c r="AX603" s="547" t="s">
        <v>96</v>
      </c>
      <c r="AY603" s="548" t="s">
        <v>671</v>
      </c>
      <c r="AZ603" s="547">
        <v>14</v>
      </c>
      <c r="BA603" s="549" t="s">
        <v>156</v>
      </c>
      <c r="BB603" s="543" t="s">
        <v>233</v>
      </c>
      <c r="BC603" s="550">
        <f>'Report 2'!$AJ111</f>
        <v>0</v>
      </c>
      <c r="BD603" s="550">
        <f>'Report 2'!$AK111</f>
        <v>0</v>
      </c>
      <c r="BE603" s="550">
        <f>'Report 2'!$AL111</f>
        <v>0</v>
      </c>
      <c r="BF603" s="550">
        <f>'Report 2'!$AM111</f>
        <v>0</v>
      </c>
      <c r="BG603" s="550">
        <f>'Report 2'!$AN111</f>
        <v>0</v>
      </c>
      <c r="BH603" s="550">
        <f>'Report 2'!$AO111</f>
        <v>0</v>
      </c>
      <c r="BI603" s="550">
        <f>'Report 2'!$AP111</f>
        <v>0</v>
      </c>
      <c r="CC603" s="542" t="s">
        <v>669</v>
      </c>
      <c r="CD603" s="1014" t="s">
        <v>672</v>
      </c>
      <c r="CE603" s="1014" t="str">
        <f>'Information Input'!$M$14</f>
        <v xml:space="preserve">      -      </v>
      </c>
      <c r="CF603" s="551" t="s">
        <v>136</v>
      </c>
      <c r="CG603" s="552">
        <f t="shared" si="120"/>
        <v>43556</v>
      </c>
      <c r="CH603" s="552">
        <f t="shared" si="121"/>
        <v>43646</v>
      </c>
      <c r="CI603" s="552">
        <f>'Information Input'!$H$35</f>
        <v>43555</v>
      </c>
      <c r="CJ603" s="551" t="str">
        <f>'Information Input'!$J$22</f>
        <v>Quarterly</v>
      </c>
      <c r="CK603" s="552">
        <f>'Information Input'!$H$30</f>
        <v>43555</v>
      </c>
      <c r="CL603" s="551">
        <f>'Information Input'!$J$18</f>
        <v>2019</v>
      </c>
      <c r="CM603" s="1018" t="s">
        <v>97</v>
      </c>
      <c r="CN603" s="1014" t="s">
        <v>98</v>
      </c>
      <c r="CO603" s="542" t="s">
        <v>96</v>
      </c>
      <c r="CP603" s="542" t="s">
        <v>671</v>
      </c>
      <c r="CQ603" s="551">
        <v>42</v>
      </c>
      <c r="CR603" s="542" t="s">
        <v>184</v>
      </c>
      <c r="CS603" s="542" t="s">
        <v>233</v>
      </c>
      <c r="CT603" s="1015">
        <f>'Report 1'!$S$18</f>
        <v>0</v>
      </c>
      <c r="CU603" s="1016">
        <f>SUMIF('Report 4A'!$G$16:$G$95,$CQ603,'Report 4A'!$AA$16:$AA$95)</f>
        <v>0</v>
      </c>
      <c r="CV603" s="1017">
        <f t="shared" ref="CV603:CV604" si="124">IF(CT603&lt;&gt;0,CU603/CT603,0)</f>
        <v>0</v>
      </c>
      <c r="CX603" s="546" t="s">
        <v>669</v>
      </c>
      <c r="CY603" s="537" t="s">
        <v>304</v>
      </c>
      <c r="CZ603" s="537" t="str">
        <f>'Information Input'!$M$14</f>
        <v xml:space="preserve">      -      </v>
      </c>
      <c r="DA603" s="552">
        <f>'Information Input'!$H$35</f>
        <v>43555</v>
      </c>
      <c r="DB603" s="537" t="str">
        <f>'Information Input'!$J$22</f>
        <v>Quarterly</v>
      </c>
      <c r="DC603" s="552">
        <f>'Information Input'!$H$30</f>
        <v>43555</v>
      </c>
      <c r="DD603" s="553" t="str">
        <f t="shared" si="118"/>
        <v>201712</v>
      </c>
      <c r="DE603" s="541" t="s">
        <v>96</v>
      </c>
      <c r="DF603" s="541" t="s">
        <v>685</v>
      </c>
      <c r="DG603" s="544">
        <f>'Report 5K'!$R$108</f>
        <v>0</v>
      </c>
      <c r="DH603" s="550">
        <f>'Report 5K'!$R$109</f>
        <v>0</v>
      </c>
      <c r="DI603" s="544">
        <f>'Report 5K'!$R$110</f>
        <v>0</v>
      </c>
      <c r="DJ603" s="544">
        <f>'Report 5K'!$R$111</f>
        <v>0</v>
      </c>
      <c r="DK603" s="544">
        <f>'Report 5K'!$R$112</f>
        <v>0</v>
      </c>
      <c r="DL603" s="544">
        <f>'Report 5K'!$R$113</f>
        <v>0</v>
      </c>
      <c r="DM603" s="544">
        <f>'Report 5K'!$R$114</f>
        <v>0</v>
      </c>
      <c r="DN603" s="544">
        <f>'Report 5K'!$R$115</f>
        <v>0</v>
      </c>
      <c r="DO603" s="544">
        <f>'Report 5K'!$R$116</f>
        <v>0</v>
      </c>
      <c r="DP603" s="544">
        <f>'Report 5K'!$R$117</f>
        <v>0</v>
      </c>
      <c r="DQ603" s="544">
        <f>'Report 5K'!$R$118</f>
        <v>0</v>
      </c>
    </row>
    <row r="604" spans="2:121">
      <c r="B604" s="535" t="s">
        <v>669</v>
      </c>
      <c r="C604" s="536">
        <v>1</v>
      </c>
      <c r="D604" s="537" t="str">
        <f>'Information Input'!$M$14</f>
        <v xml:space="preserve">      -      </v>
      </c>
      <c r="E604" s="537" t="s">
        <v>135</v>
      </c>
      <c r="F604" s="538">
        <f t="shared" si="122"/>
        <v>43466</v>
      </c>
      <c r="G604" s="538">
        <f t="shared" si="123"/>
        <v>43555</v>
      </c>
      <c r="H604" s="538">
        <f>'Information Input'!$H$35</f>
        <v>43555</v>
      </c>
      <c r="I604" s="537" t="str">
        <f>'Information Input'!$J$22</f>
        <v>Quarterly</v>
      </c>
      <c r="J604" s="538">
        <f>'Information Input'!$H$30</f>
        <v>43555</v>
      </c>
      <c r="K604" s="537">
        <f>'Information Input'!$J$18</f>
        <v>2019</v>
      </c>
      <c r="L604" s="539" t="s">
        <v>96</v>
      </c>
      <c r="M604" s="540" t="s">
        <v>241</v>
      </c>
      <c r="N604" s="541" t="s">
        <v>241</v>
      </c>
      <c r="O604" s="542" t="s">
        <v>671</v>
      </c>
      <c r="P604" s="537">
        <v>26</v>
      </c>
      <c r="Q604" s="541" t="s">
        <v>168</v>
      </c>
      <c r="R604" s="541" t="s">
        <v>237</v>
      </c>
      <c r="S604" s="543">
        <f>'Report 1'!$AQ$18</f>
        <v>0</v>
      </c>
      <c r="T604" s="544">
        <f>'Report 1'!$AQ$46</f>
        <v>0</v>
      </c>
      <c r="U604" s="545">
        <f>'Report 1'!$AQ$132</f>
        <v>0</v>
      </c>
      <c r="AL604" s="546" t="s">
        <v>669</v>
      </c>
      <c r="AM604" s="547">
        <v>2</v>
      </c>
      <c r="AN604" s="547" t="str">
        <f>'Information Input'!$M$14</f>
        <v xml:space="preserve">      -      </v>
      </c>
      <c r="AO604" s="547" t="s">
        <v>139</v>
      </c>
      <c r="AP604" s="538">
        <f>'Information Input'!$H$33</f>
        <v>43466</v>
      </c>
      <c r="AQ604" s="538">
        <f>'Information Input'!$H$34</f>
        <v>43555</v>
      </c>
      <c r="AR604" s="538">
        <f>'Information Input'!$H$35</f>
        <v>43555</v>
      </c>
      <c r="AS604" s="547" t="str">
        <f>'Information Input'!$J$22</f>
        <v>Quarterly</v>
      </c>
      <c r="AT604" s="538">
        <f>'Information Input'!$H$30</f>
        <v>43555</v>
      </c>
      <c r="AU604" s="547">
        <f>'Information Input'!$J$18</f>
        <v>2019</v>
      </c>
      <c r="AV604" s="547" t="s">
        <v>94</v>
      </c>
      <c r="AW604" s="547" t="s">
        <v>95</v>
      </c>
      <c r="AX604" s="547" t="s">
        <v>96</v>
      </c>
      <c r="AY604" s="548" t="s">
        <v>671</v>
      </c>
      <c r="AZ604" s="547">
        <v>15</v>
      </c>
      <c r="BA604" s="549" t="s">
        <v>157</v>
      </c>
      <c r="BB604" s="543" t="s">
        <v>234</v>
      </c>
      <c r="BC604" s="550">
        <f>'Report 2'!$AJ112</f>
        <v>0</v>
      </c>
      <c r="BD604" s="550">
        <f>'Report 2'!$AK112</f>
        <v>0</v>
      </c>
      <c r="BE604" s="550">
        <f>'Report 2'!$AL112</f>
        <v>0</v>
      </c>
      <c r="BF604" s="550">
        <f>'Report 2'!$AM112</f>
        <v>0</v>
      </c>
      <c r="BG604" s="550">
        <f>'Report 2'!$AN112</f>
        <v>0</v>
      </c>
      <c r="BH604" s="550">
        <f>'Report 2'!$AO112</f>
        <v>0</v>
      </c>
      <c r="BI604" s="550">
        <f>'Report 2'!$AP112</f>
        <v>0</v>
      </c>
      <c r="CC604" s="542" t="s">
        <v>669</v>
      </c>
      <c r="CD604" s="1014" t="s">
        <v>672</v>
      </c>
      <c r="CE604" s="1014" t="str">
        <f>'Information Input'!$M$14</f>
        <v xml:space="preserve">      -      </v>
      </c>
      <c r="CF604" s="551" t="s">
        <v>136</v>
      </c>
      <c r="CG604" s="552">
        <f t="shared" si="120"/>
        <v>43556</v>
      </c>
      <c r="CH604" s="552">
        <f t="shared" si="121"/>
        <v>43646</v>
      </c>
      <c r="CI604" s="552">
        <f>'Information Input'!$H$35</f>
        <v>43555</v>
      </c>
      <c r="CJ604" s="551" t="str">
        <f>'Information Input'!$J$22</f>
        <v>Quarterly</v>
      </c>
      <c r="CK604" s="552">
        <f>'Information Input'!$H$30</f>
        <v>43555</v>
      </c>
      <c r="CL604" s="551">
        <f>'Information Input'!$J$18</f>
        <v>2019</v>
      </c>
      <c r="CM604" s="1018" t="s">
        <v>97</v>
      </c>
      <c r="CN604" s="1014" t="s">
        <v>98</v>
      </c>
      <c r="CO604" s="542" t="s">
        <v>96</v>
      </c>
      <c r="CP604" s="542" t="s">
        <v>671</v>
      </c>
      <c r="CQ604" s="551">
        <v>43</v>
      </c>
      <c r="CR604" s="542" t="s">
        <v>185</v>
      </c>
      <c r="CS604" s="542" t="s">
        <v>233</v>
      </c>
      <c r="CT604" s="1015">
        <f>'Report 1'!$S$18</f>
        <v>0</v>
      </c>
      <c r="CU604" s="1016">
        <f>SUMIF('Report 4A'!$G$16:$G$95,$CQ604,'Report 4A'!$AA$16:$AA$95)</f>
        <v>0</v>
      </c>
      <c r="CV604" s="1017">
        <f t="shared" si="124"/>
        <v>0</v>
      </c>
      <c r="CX604" s="546" t="s">
        <v>669</v>
      </c>
      <c r="CY604" s="537" t="s">
        <v>304</v>
      </c>
      <c r="CZ604" s="537" t="str">
        <f>'Information Input'!$M$14</f>
        <v xml:space="preserve">      -      </v>
      </c>
      <c r="DA604" s="538">
        <f>'Information Input'!$H$35</f>
        <v>43555</v>
      </c>
      <c r="DB604" s="537" t="str">
        <f>'Information Input'!$J$22</f>
        <v>Quarterly</v>
      </c>
      <c r="DC604" s="552">
        <f>'Information Input'!$H$30</f>
        <v>43555</v>
      </c>
      <c r="DD604" s="553" t="str">
        <f t="shared" si="118"/>
        <v>201711</v>
      </c>
      <c r="DE604" s="541" t="s">
        <v>96</v>
      </c>
      <c r="DF604" s="541" t="s">
        <v>685</v>
      </c>
      <c r="DG604" s="544">
        <f>'Report 5K'!$S$108</f>
        <v>0</v>
      </c>
      <c r="DH604" s="550">
        <f>'Report 5K'!$S$109</f>
        <v>0</v>
      </c>
      <c r="DI604" s="544">
        <f>'Report 5K'!$S$110</f>
        <v>0</v>
      </c>
      <c r="DJ604" s="544">
        <f>'Report 5K'!$S$111</f>
        <v>0</v>
      </c>
      <c r="DK604" s="544">
        <f>'Report 5K'!$S$112</f>
        <v>0</v>
      </c>
      <c r="DL604" s="544">
        <f>'Report 5K'!$S$113</f>
        <v>0</v>
      </c>
      <c r="DM604" s="544">
        <f>'Report 5K'!$S$114</f>
        <v>0</v>
      </c>
      <c r="DN604" s="544">
        <f>'Report 5K'!$S$115</f>
        <v>0</v>
      </c>
      <c r="DO604" s="544">
        <f>'Report 5K'!$S$116</f>
        <v>0</v>
      </c>
      <c r="DP604" s="544">
        <f>'Report 5K'!$S$117</f>
        <v>0</v>
      </c>
      <c r="DQ604" s="544">
        <f>'Report 5K'!$S$118</f>
        <v>0</v>
      </c>
    </row>
    <row r="605" spans="2:121">
      <c r="B605" s="535" t="s">
        <v>669</v>
      </c>
      <c r="C605" s="536">
        <v>1</v>
      </c>
      <c r="D605" s="537" t="str">
        <f>'Information Input'!$M$14</f>
        <v xml:space="preserve">      -      </v>
      </c>
      <c r="E605" s="537" t="s">
        <v>135</v>
      </c>
      <c r="F605" s="538">
        <f t="shared" si="122"/>
        <v>43466</v>
      </c>
      <c r="G605" s="538">
        <f t="shared" si="123"/>
        <v>43555</v>
      </c>
      <c r="H605" s="538">
        <f>'Information Input'!$H$35</f>
        <v>43555</v>
      </c>
      <c r="I605" s="537" t="str">
        <f>'Information Input'!$J$22</f>
        <v>Quarterly</v>
      </c>
      <c r="J605" s="538">
        <f>'Information Input'!$H$30</f>
        <v>43555</v>
      </c>
      <c r="K605" s="537">
        <f>'Information Input'!$J$18</f>
        <v>2019</v>
      </c>
      <c r="L605" s="539" t="s">
        <v>96</v>
      </c>
      <c r="M605" s="540" t="s">
        <v>241</v>
      </c>
      <c r="N605" s="541" t="s">
        <v>241</v>
      </c>
      <c r="O605" s="542" t="s">
        <v>671</v>
      </c>
      <c r="P605" s="537">
        <v>27</v>
      </c>
      <c r="Q605" s="541" t="s">
        <v>169</v>
      </c>
      <c r="R605" s="541" t="s">
        <v>235</v>
      </c>
      <c r="S605" s="543">
        <f>'Report 1'!$AQ$18</f>
        <v>0</v>
      </c>
      <c r="T605" s="544">
        <f>'Report 1'!$AQ$47</f>
        <v>0</v>
      </c>
      <c r="U605" s="545">
        <f>'Report 1'!$AQ$133</f>
        <v>0</v>
      </c>
      <c r="AL605" s="546" t="s">
        <v>669</v>
      </c>
      <c r="AM605" s="547">
        <v>2</v>
      </c>
      <c r="AN605" s="547" t="str">
        <f>'Information Input'!$M$14</f>
        <v xml:space="preserve">      -      </v>
      </c>
      <c r="AO605" s="547" t="s">
        <v>139</v>
      </c>
      <c r="AP605" s="538">
        <f>'Information Input'!$H$33</f>
        <v>43466</v>
      </c>
      <c r="AQ605" s="538">
        <f>'Information Input'!$H$34</f>
        <v>43555</v>
      </c>
      <c r="AR605" s="538">
        <f>'Information Input'!$H$35</f>
        <v>43555</v>
      </c>
      <c r="AS605" s="547" t="str">
        <f>'Information Input'!$J$22</f>
        <v>Quarterly</v>
      </c>
      <c r="AT605" s="538">
        <f>'Information Input'!$H$30</f>
        <v>43555</v>
      </c>
      <c r="AU605" s="547">
        <f>'Information Input'!$J$18</f>
        <v>2019</v>
      </c>
      <c r="AV605" s="547" t="s">
        <v>94</v>
      </c>
      <c r="AW605" s="547" t="s">
        <v>95</v>
      </c>
      <c r="AX605" s="547" t="s">
        <v>96</v>
      </c>
      <c r="AY605" s="548" t="s">
        <v>671</v>
      </c>
      <c r="AZ605" s="547">
        <v>16</v>
      </c>
      <c r="BA605" s="549" t="s">
        <v>158</v>
      </c>
      <c r="BB605" s="543" t="s">
        <v>235</v>
      </c>
      <c r="BC605" s="550">
        <f>'Report 2'!$AJ113</f>
        <v>0</v>
      </c>
      <c r="BD605" s="550">
        <f>'Report 2'!$AK113</f>
        <v>0</v>
      </c>
      <c r="BE605" s="550">
        <f>'Report 2'!$AL113</f>
        <v>0</v>
      </c>
      <c r="BF605" s="550">
        <f>'Report 2'!$AM113</f>
        <v>0</v>
      </c>
      <c r="BG605" s="550">
        <f>'Report 2'!$AN113</f>
        <v>0</v>
      </c>
      <c r="BH605" s="550">
        <f>'Report 2'!$AO113</f>
        <v>0</v>
      </c>
      <c r="BI605" s="550">
        <f>'Report 2'!$AP113</f>
        <v>0</v>
      </c>
      <c r="CC605" s="542" t="s">
        <v>669</v>
      </c>
      <c r="CD605" s="1014" t="s">
        <v>672</v>
      </c>
      <c r="CE605" s="1014" t="str">
        <f>'Information Input'!$M$14</f>
        <v xml:space="preserve">      -      </v>
      </c>
      <c r="CF605" s="551" t="s">
        <v>136</v>
      </c>
      <c r="CG605" s="552">
        <f t="shared" si="120"/>
        <v>43556</v>
      </c>
      <c r="CH605" s="552">
        <f t="shared" si="121"/>
        <v>43646</v>
      </c>
      <c r="CI605" s="552">
        <f>'Information Input'!$H$35</f>
        <v>43555</v>
      </c>
      <c r="CJ605" s="551" t="str">
        <f>'Information Input'!$J$22</f>
        <v>Quarterly</v>
      </c>
      <c r="CK605" s="552">
        <f>'Information Input'!$H$30</f>
        <v>43555</v>
      </c>
      <c r="CL605" s="551">
        <f>'Information Input'!$J$18</f>
        <v>2019</v>
      </c>
      <c r="CM605" s="551" t="s">
        <v>97</v>
      </c>
      <c r="CN605" s="1014" t="s">
        <v>98</v>
      </c>
      <c r="CO605" s="542" t="s">
        <v>96</v>
      </c>
      <c r="CP605" s="542" t="s">
        <v>675</v>
      </c>
      <c r="CQ605" s="551">
        <v>45</v>
      </c>
      <c r="CR605" s="542" t="s">
        <v>187</v>
      </c>
      <c r="CS605" s="542" t="s">
        <v>239</v>
      </c>
      <c r="CT605" s="1015">
        <f>'Report 1'!$S$18</f>
        <v>0</v>
      </c>
      <c r="CU605" s="1016">
        <f>SUMIF('Report 4A'!$G$16:$G$95,$CQ605,'Report 4A'!$AA$16:$AA$95)</f>
        <v>0</v>
      </c>
      <c r="CV605" s="1017">
        <f t="shared" si="115"/>
        <v>0</v>
      </c>
      <c r="CX605" s="546" t="s">
        <v>669</v>
      </c>
      <c r="CY605" s="537" t="s">
        <v>304</v>
      </c>
      <c r="CZ605" s="537" t="str">
        <f>'Information Input'!$M$14</f>
        <v xml:space="preserve">      -      </v>
      </c>
      <c r="DA605" s="538">
        <f>'Information Input'!$H$35</f>
        <v>43555</v>
      </c>
      <c r="DB605" s="537" t="str">
        <f>'Information Input'!$J$22</f>
        <v>Quarterly</v>
      </c>
      <c r="DC605" s="552">
        <f>'Information Input'!$H$30</f>
        <v>43555</v>
      </c>
      <c r="DD605" s="553" t="str">
        <f t="shared" si="118"/>
        <v>201710</v>
      </c>
      <c r="DE605" s="541" t="s">
        <v>96</v>
      </c>
      <c r="DF605" s="541" t="s">
        <v>685</v>
      </c>
      <c r="DG605" s="544">
        <f>'Report 5K'!$T$108</f>
        <v>0</v>
      </c>
      <c r="DH605" s="550">
        <f>'Report 5K'!$T$109</f>
        <v>0</v>
      </c>
      <c r="DI605" s="544">
        <f>'Report 5K'!$T$110</f>
        <v>0</v>
      </c>
      <c r="DJ605" s="544">
        <f>'Report 5K'!$T$111</f>
        <v>0</v>
      </c>
      <c r="DK605" s="544">
        <f>'Report 5K'!$T$112</f>
        <v>0</v>
      </c>
      <c r="DL605" s="544">
        <f>'Report 5K'!$T$113</f>
        <v>0</v>
      </c>
      <c r="DM605" s="544">
        <f>'Report 5K'!$T$114</f>
        <v>0</v>
      </c>
      <c r="DN605" s="544">
        <f>'Report 5K'!$T$115</f>
        <v>0</v>
      </c>
      <c r="DO605" s="544">
        <f>'Report 5K'!$T$116</f>
        <v>0</v>
      </c>
      <c r="DP605" s="544">
        <f>'Report 5K'!$T$117</f>
        <v>0</v>
      </c>
      <c r="DQ605" s="544">
        <f>'Report 5K'!$T$118</f>
        <v>0</v>
      </c>
    </row>
    <row r="606" spans="2:121">
      <c r="B606" s="535" t="s">
        <v>669</v>
      </c>
      <c r="C606" s="536">
        <v>1</v>
      </c>
      <c r="D606" s="537" t="str">
        <f>'Information Input'!$M$14</f>
        <v xml:space="preserve">      -      </v>
      </c>
      <c r="E606" s="537" t="s">
        <v>135</v>
      </c>
      <c r="F606" s="538">
        <f t="shared" si="122"/>
        <v>43466</v>
      </c>
      <c r="G606" s="538">
        <f t="shared" si="123"/>
        <v>43555</v>
      </c>
      <c r="H606" s="538">
        <f>'Information Input'!$H$35</f>
        <v>43555</v>
      </c>
      <c r="I606" s="537" t="str">
        <f>'Information Input'!$J$22</f>
        <v>Quarterly</v>
      </c>
      <c r="J606" s="538">
        <f>'Information Input'!$H$30</f>
        <v>43555</v>
      </c>
      <c r="K606" s="537">
        <f>'Information Input'!$J$18</f>
        <v>2019</v>
      </c>
      <c r="L606" s="539" t="s">
        <v>96</v>
      </c>
      <c r="M606" s="540" t="s">
        <v>241</v>
      </c>
      <c r="N606" s="541" t="s">
        <v>241</v>
      </c>
      <c r="O606" s="542" t="s">
        <v>671</v>
      </c>
      <c r="P606" s="537">
        <v>28</v>
      </c>
      <c r="Q606" s="541" t="s">
        <v>170</v>
      </c>
      <c r="R606" s="541" t="s">
        <v>235</v>
      </c>
      <c r="S606" s="543">
        <f>'Report 1'!$AQ$18</f>
        <v>0</v>
      </c>
      <c r="T606" s="544">
        <f>'Report 1'!$AQ$48</f>
        <v>0</v>
      </c>
      <c r="U606" s="545">
        <f>'Report 1'!$AQ$134</f>
        <v>0</v>
      </c>
      <c r="AL606" s="546" t="s">
        <v>669</v>
      </c>
      <c r="AM606" s="547">
        <v>2</v>
      </c>
      <c r="AN606" s="547" t="str">
        <f>'Information Input'!$M$14</f>
        <v xml:space="preserve">      -      </v>
      </c>
      <c r="AO606" s="547" t="s">
        <v>139</v>
      </c>
      <c r="AP606" s="538">
        <f>'Information Input'!$H$33</f>
        <v>43466</v>
      </c>
      <c r="AQ606" s="538">
        <f>'Information Input'!$H$34</f>
        <v>43555</v>
      </c>
      <c r="AR606" s="538">
        <f>'Information Input'!$H$35</f>
        <v>43555</v>
      </c>
      <c r="AS606" s="547" t="str">
        <f>'Information Input'!$J$22</f>
        <v>Quarterly</v>
      </c>
      <c r="AT606" s="538">
        <f>'Information Input'!$H$30</f>
        <v>43555</v>
      </c>
      <c r="AU606" s="547">
        <f>'Information Input'!$J$18</f>
        <v>2019</v>
      </c>
      <c r="AV606" s="547" t="s">
        <v>94</v>
      </c>
      <c r="AW606" s="547" t="s">
        <v>95</v>
      </c>
      <c r="AX606" s="547" t="s">
        <v>96</v>
      </c>
      <c r="AY606" s="548" t="s">
        <v>671</v>
      </c>
      <c r="AZ606" s="547">
        <v>17</v>
      </c>
      <c r="BA606" s="549" t="s">
        <v>159</v>
      </c>
      <c r="BB606" s="543" t="s">
        <v>235</v>
      </c>
      <c r="BC606" s="550">
        <f>'Report 2'!$AJ114</f>
        <v>0</v>
      </c>
      <c r="BD606" s="550">
        <f>'Report 2'!$AK114</f>
        <v>0</v>
      </c>
      <c r="BE606" s="550">
        <f>'Report 2'!$AL114</f>
        <v>0</v>
      </c>
      <c r="BF606" s="550">
        <f>'Report 2'!$AM114</f>
        <v>0</v>
      </c>
      <c r="BG606" s="550">
        <f>'Report 2'!$AN114</f>
        <v>0</v>
      </c>
      <c r="BH606" s="550">
        <f>'Report 2'!$AO114</f>
        <v>0</v>
      </c>
      <c r="BI606" s="550">
        <f>'Report 2'!$AP114</f>
        <v>0</v>
      </c>
      <c r="CC606" s="542" t="s">
        <v>669</v>
      </c>
      <c r="CD606" s="1014" t="s">
        <v>672</v>
      </c>
      <c r="CE606" s="1014" t="str">
        <f>'Information Input'!$M$14</f>
        <v xml:space="preserve">      -      </v>
      </c>
      <c r="CF606" s="551" t="s">
        <v>136</v>
      </c>
      <c r="CG606" s="552">
        <f t="shared" si="120"/>
        <v>43556</v>
      </c>
      <c r="CH606" s="552">
        <f t="shared" si="121"/>
        <v>43646</v>
      </c>
      <c r="CI606" s="552">
        <f>'Information Input'!$H$35</f>
        <v>43555</v>
      </c>
      <c r="CJ606" s="551" t="str">
        <f>'Information Input'!$J$22</f>
        <v>Quarterly</v>
      </c>
      <c r="CK606" s="552">
        <f>'Information Input'!$H$30</f>
        <v>43555</v>
      </c>
      <c r="CL606" s="551">
        <f>'Information Input'!$J$18</f>
        <v>2019</v>
      </c>
      <c r="CM606" s="551" t="s">
        <v>97</v>
      </c>
      <c r="CN606" s="1014" t="s">
        <v>98</v>
      </c>
      <c r="CO606" s="542" t="s">
        <v>96</v>
      </c>
      <c r="CP606" s="542" t="s">
        <v>675</v>
      </c>
      <c r="CQ606" s="551">
        <v>46</v>
      </c>
      <c r="CR606" s="542" t="s">
        <v>188</v>
      </c>
      <c r="CS606" s="542" t="s">
        <v>239</v>
      </c>
      <c r="CT606" s="1015">
        <f>'Report 1'!$S$18</f>
        <v>0</v>
      </c>
      <c r="CU606" s="1016">
        <f>SUMIF('Report 4A'!$G$16:$G$95,$CQ606,'Report 4A'!$AA$16:$AA$95)</f>
        <v>0</v>
      </c>
      <c r="CV606" s="1017">
        <f t="shared" si="115"/>
        <v>0</v>
      </c>
      <c r="CX606" s="546" t="s">
        <v>669</v>
      </c>
      <c r="CY606" s="537" t="s">
        <v>304</v>
      </c>
      <c r="CZ606" s="537" t="str">
        <f>'Information Input'!$M$14</f>
        <v xml:space="preserve">      -      </v>
      </c>
      <c r="DA606" s="538">
        <f>'Information Input'!$H$35</f>
        <v>43555</v>
      </c>
      <c r="DB606" s="537" t="str">
        <f>'Information Input'!$J$22</f>
        <v>Quarterly</v>
      </c>
      <c r="DC606" s="552">
        <f>'Information Input'!$H$30</f>
        <v>43555</v>
      </c>
      <c r="DD606" s="553" t="str">
        <f t="shared" si="118"/>
        <v>201709</v>
      </c>
      <c r="DE606" s="541" t="s">
        <v>96</v>
      </c>
      <c r="DF606" s="541" t="s">
        <v>685</v>
      </c>
      <c r="DG606" s="544">
        <f>'Report 5K'!$U$108</f>
        <v>0</v>
      </c>
      <c r="DH606" s="550">
        <f>'Report 5K'!$U$109</f>
        <v>0</v>
      </c>
      <c r="DI606" s="544">
        <f>'Report 5K'!$U$110</f>
        <v>0</v>
      </c>
      <c r="DJ606" s="544">
        <f>'Report 5K'!$U$111</f>
        <v>0</v>
      </c>
      <c r="DK606" s="544">
        <f>'Report 5K'!$U$112</f>
        <v>0</v>
      </c>
      <c r="DL606" s="544">
        <f>'Report 5K'!$U$113</f>
        <v>0</v>
      </c>
      <c r="DM606" s="544">
        <f>'Report 5K'!$U$114</f>
        <v>0</v>
      </c>
      <c r="DN606" s="544">
        <f>'Report 5K'!$U$115</f>
        <v>0</v>
      </c>
      <c r="DO606" s="544">
        <f>'Report 5K'!$U$116</f>
        <v>0</v>
      </c>
      <c r="DP606" s="544">
        <f>'Report 5K'!$U$117</f>
        <v>0</v>
      </c>
      <c r="DQ606" s="544">
        <f>'Report 5K'!$U$118</f>
        <v>0</v>
      </c>
    </row>
    <row r="607" spans="2:121">
      <c r="B607" s="535" t="s">
        <v>669</v>
      </c>
      <c r="C607" s="536">
        <v>1</v>
      </c>
      <c r="D607" s="537" t="str">
        <f>'Information Input'!$M$14</f>
        <v xml:space="preserve">      -      </v>
      </c>
      <c r="E607" s="537" t="s">
        <v>135</v>
      </c>
      <c r="F607" s="538">
        <f t="shared" si="122"/>
        <v>43466</v>
      </c>
      <c r="G607" s="538">
        <f t="shared" si="123"/>
        <v>43555</v>
      </c>
      <c r="H607" s="538">
        <f>'Information Input'!$H$35</f>
        <v>43555</v>
      </c>
      <c r="I607" s="537" t="str">
        <f>'Information Input'!$J$22</f>
        <v>Quarterly</v>
      </c>
      <c r="J607" s="538">
        <f>'Information Input'!$H$30</f>
        <v>43555</v>
      </c>
      <c r="K607" s="537">
        <f>'Information Input'!$J$18</f>
        <v>2019</v>
      </c>
      <c r="L607" s="539" t="s">
        <v>96</v>
      </c>
      <c r="M607" s="540" t="s">
        <v>241</v>
      </c>
      <c r="N607" s="541" t="s">
        <v>241</v>
      </c>
      <c r="O607" s="542" t="s">
        <v>671</v>
      </c>
      <c r="P607" s="537">
        <v>29</v>
      </c>
      <c r="Q607" s="541" t="s">
        <v>171</v>
      </c>
      <c r="R607" s="541" t="s">
        <v>238</v>
      </c>
      <c r="S607" s="543">
        <f>'Report 1'!$AQ$18</f>
        <v>0</v>
      </c>
      <c r="T607" s="544">
        <f>'Report 1'!$AQ$49</f>
        <v>0</v>
      </c>
      <c r="U607" s="545">
        <f>'Report 1'!$AQ$135</f>
        <v>0</v>
      </c>
      <c r="AL607" s="546" t="s">
        <v>669</v>
      </c>
      <c r="AM607" s="547">
        <v>2</v>
      </c>
      <c r="AN607" s="547" t="str">
        <f>'Information Input'!$M$14</f>
        <v xml:space="preserve">      -      </v>
      </c>
      <c r="AO607" s="547" t="s">
        <v>139</v>
      </c>
      <c r="AP607" s="538">
        <f>'Information Input'!$H$33</f>
        <v>43466</v>
      </c>
      <c r="AQ607" s="538">
        <f>'Information Input'!$H$34</f>
        <v>43555</v>
      </c>
      <c r="AR607" s="538">
        <f>'Information Input'!$H$35</f>
        <v>43555</v>
      </c>
      <c r="AS607" s="547" t="str">
        <f>'Information Input'!$J$22</f>
        <v>Quarterly</v>
      </c>
      <c r="AT607" s="538">
        <f>'Information Input'!$H$30</f>
        <v>43555</v>
      </c>
      <c r="AU607" s="547">
        <f>'Information Input'!$J$18</f>
        <v>2019</v>
      </c>
      <c r="AV607" s="547" t="s">
        <v>94</v>
      </c>
      <c r="AW607" s="547" t="s">
        <v>95</v>
      </c>
      <c r="AX607" s="547" t="s">
        <v>96</v>
      </c>
      <c r="AY607" s="548" t="s">
        <v>671</v>
      </c>
      <c r="AZ607" s="547">
        <v>18</v>
      </c>
      <c r="BA607" s="549" t="s">
        <v>160</v>
      </c>
      <c r="BB607" s="543" t="s">
        <v>235</v>
      </c>
      <c r="BC607" s="550">
        <f>'Report 2'!$AJ115</f>
        <v>0</v>
      </c>
      <c r="BD607" s="550">
        <f>'Report 2'!$AK115</f>
        <v>0</v>
      </c>
      <c r="BE607" s="550">
        <f>'Report 2'!$AL115</f>
        <v>0</v>
      </c>
      <c r="BF607" s="550">
        <f>'Report 2'!$AM115</f>
        <v>0</v>
      </c>
      <c r="BG607" s="550">
        <f>'Report 2'!$AN115</f>
        <v>0</v>
      </c>
      <c r="BH607" s="550">
        <f>'Report 2'!$AO115</f>
        <v>0</v>
      </c>
      <c r="BI607" s="550">
        <f>'Report 2'!$AP115</f>
        <v>0</v>
      </c>
      <c r="CC607" s="542" t="s">
        <v>669</v>
      </c>
      <c r="CD607" s="1014" t="s">
        <v>672</v>
      </c>
      <c r="CE607" s="1014" t="str">
        <f>'Information Input'!$M$14</f>
        <v xml:space="preserve">      -      </v>
      </c>
      <c r="CF607" s="551" t="s">
        <v>136</v>
      </c>
      <c r="CG607" s="552">
        <f t="shared" si="120"/>
        <v>43556</v>
      </c>
      <c r="CH607" s="552">
        <f t="shared" si="121"/>
        <v>43646</v>
      </c>
      <c r="CI607" s="552">
        <f>'Information Input'!$H$35</f>
        <v>43555</v>
      </c>
      <c r="CJ607" s="551" t="str">
        <f>'Information Input'!$J$22</f>
        <v>Quarterly</v>
      </c>
      <c r="CK607" s="552">
        <f>'Information Input'!$H$30</f>
        <v>43555</v>
      </c>
      <c r="CL607" s="551">
        <f>'Information Input'!$J$18</f>
        <v>2019</v>
      </c>
      <c r="CM607" s="551" t="s">
        <v>97</v>
      </c>
      <c r="CN607" s="1014" t="s">
        <v>98</v>
      </c>
      <c r="CO607" s="542" t="s">
        <v>96</v>
      </c>
      <c r="CP607" s="542" t="s">
        <v>675</v>
      </c>
      <c r="CQ607" s="551">
        <v>47</v>
      </c>
      <c r="CR607" s="542" t="s">
        <v>189</v>
      </c>
      <c r="CS607" s="542" t="s">
        <v>239</v>
      </c>
      <c r="CT607" s="1015">
        <f>'Report 1'!$S$18</f>
        <v>0</v>
      </c>
      <c r="CU607" s="1016">
        <f>SUMIF('Report 4A'!$G$16:$G$95,$CQ607,'Report 4A'!$AA$16:$AA$95)</f>
        <v>0</v>
      </c>
      <c r="CV607" s="1017">
        <f t="shared" si="115"/>
        <v>0</v>
      </c>
      <c r="CX607" s="546" t="s">
        <v>669</v>
      </c>
      <c r="CY607" s="537" t="s">
        <v>304</v>
      </c>
      <c r="CZ607" s="537" t="str">
        <f>'Information Input'!$M$14</f>
        <v xml:space="preserve">      -      </v>
      </c>
      <c r="DA607" s="538">
        <f>'Information Input'!$H$35</f>
        <v>43555</v>
      </c>
      <c r="DB607" s="537" t="str">
        <f>'Information Input'!$J$22</f>
        <v>Quarterly</v>
      </c>
      <c r="DC607" s="552">
        <f>'Information Input'!$H$30</f>
        <v>43555</v>
      </c>
      <c r="DD607" s="553" t="str">
        <f t="shared" si="118"/>
        <v>201708</v>
      </c>
      <c r="DE607" s="541" t="s">
        <v>96</v>
      </c>
      <c r="DF607" s="541" t="s">
        <v>685</v>
      </c>
      <c r="DG607" s="544">
        <f>'Report 5K'!$V$108</f>
        <v>0</v>
      </c>
      <c r="DH607" s="550">
        <f>'Report 5K'!$V$109</f>
        <v>0</v>
      </c>
      <c r="DI607" s="544">
        <f>'Report 5K'!$V$110</f>
        <v>0</v>
      </c>
      <c r="DJ607" s="544">
        <f>'Report 5K'!$V$111</f>
        <v>0</v>
      </c>
      <c r="DK607" s="544">
        <f>'Report 5K'!$V$112</f>
        <v>0</v>
      </c>
      <c r="DL607" s="544">
        <f>'Report 5K'!$V$113</f>
        <v>0</v>
      </c>
      <c r="DM607" s="544">
        <f>'Report 5K'!$V$114</f>
        <v>0</v>
      </c>
      <c r="DN607" s="544">
        <f>'Report 5K'!$V$115</f>
        <v>0</v>
      </c>
      <c r="DO607" s="544">
        <f>'Report 5K'!$V$116</f>
        <v>0</v>
      </c>
      <c r="DP607" s="544">
        <f>'Report 5K'!$V$117</f>
        <v>0</v>
      </c>
      <c r="DQ607" s="544">
        <f>'Report 5K'!$V$118</f>
        <v>0</v>
      </c>
    </row>
    <row r="608" spans="2:121">
      <c r="B608" s="535" t="s">
        <v>669</v>
      </c>
      <c r="C608" s="536">
        <v>1</v>
      </c>
      <c r="D608" s="537" t="str">
        <f>'Information Input'!$M$14</f>
        <v xml:space="preserve">      -      </v>
      </c>
      <c r="E608" s="537" t="s">
        <v>135</v>
      </c>
      <c r="F608" s="538">
        <f t="shared" si="122"/>
        <v>43466</v>
      </c>
      <c r="G608" s="538">
        <f t="shared" si="123"/>
        <v>43555</v>
      </c>
      <c r="H608" s="538">
        <f>'Information Input'!$H$35</f>
        <v>43555</v>
      </c>
      <c r="I608" s="537" t="str">
        <f>'Information Input'!$J$22</f>
        <v>Quarterly</v>
      </c>
      <c r="J608" s="538">
        <f>'Information Input'!$H$30</f>
        <v>43555</v>
      </c>
      <c r="K608" s="537">
        <f>'Information Input'!$J$18</f>
        <v>2019</v>
      </c>
      <c r="L608" s="539" t="s">
        <v>96</v>
      </c>
      <c r="M608" s="540" t="s">
        <v>241</v>
      </c>
      <c r="N608" s="541" t="s">
        <v>241</v>
      </c>
      <c r="O608" s="542" t="s">
        <v>671</v>
      </c>
      <c r="P608" s="537">
        <v>30</v>
      </c>
      <c r="Q608" s="541" t="s">
        <v>172</v>
      </c>
      <c r="R608" s="541" t="s">
        <v>238</v>
      </c>
      <c r="S608" s="543">
        <f>'Report 1'!$AQ$18</f>
        <v>0</v>
      </c>
      <c r="T608" s="544">
        <f>'Report 1'!$AQ$50</f>
        <v>0</v>
      </c>
      <c r="U608" s="545">
        <f>'Report 1'!$AQ$136</f>
        <v>0</v>
      </c>
      <c r="AL608" s="546" t="s">
        <v>669</v>
      </c>
      <c r="AM608" s="547">
        <v>2</v>
      </c>
      <c r="AN608" s="547" t="str">
        <f>'Information Input'!$M$14</f>
        <v xml:space="preserve">      -      </v>
      </c>
      <c r="AO608" s="547" t="s">
        <v>139</v>
      </c>
      <c r="AP608" s="538">
        <f>'Information Input'!$H$33</f>
        <v>43466</v>
      </c>
      <c r="AQ608" s="538">
        <f>'Information Input'!$H$34</f>
        <v>43555</v>
      </c>
      <c r="AR608" s="538">
        <f>'Information Input'!$H$35</f>
        <v>43555</v>
      </c>
      <c r="AS608" s="547" t="str">
        <f>'Information Input'!$J$22</f>
        <v>Quarterly</v>
      </c>
      <c r="AT608" s="538">
        <f>'Information Input'!$H$30</f>
        <v>43555</v>
      </c>
      <c r="AU608" s="547">
        <f>'Information Input'!$J$18</f>
        <v>2019</v>
      </c>
      <c r="AV608" s="547" t="s">
        <v>94</v>
      </c>
      <c r="AW608" s="547" t="s">
        <v>95</v>
      </c>
      <c r="AX608" s="547" t="s">
        <v>96</v>
      </c>
      <c r="AY608" s="548" t="s">
        <v>671</v>
      </c>
      <c r="AZ608" s="547">
        <v>19</v>
      </c>
      <c r="BA608" s="549" t="s">
        <v>161</v>
      </c>
      <c r="BB608" s="543" t="s">
        <v>235</v>
      </c>
      <c r="BC608" s="550">
        <f>'Report 2'!$AJ116</f>
        <v>0</v>
      </c>
      <c r="BD608" s="550">
        <f>'Report 2'!$AK116</f>
        <v>0</v>
      </c>
      <c r="BE608" s="550">
        <f>'Report 2'!$AL116</f>
        <v>0</v>
      </c>
      <c r="BF608" s="550">
        <f>'Report 2'!$AM116</f>
        <v>0</v>
      </c>
      <c r="BG608" s="550">
        <f>'Report 2'!$AN116</f>
        <v>0</v>
      </c>
      <c r="BH608" s="550">
        <f>'Report 2'!$AO116</f>
        <v>0</v>
      </c>
      <c r="BI608" s="550">
        <f>'Report 2'!$AP116</f>
        <v>0</v>
      </c>
      <c r="CC608" s="542" t="s">
        <v>669</v>
      </c>
      <c r="CD608" s="1014" t="s">
        <v>672</v>
      </c>
      <c r="CE608" s="1014" t="str">
        <f>'Information Input'!$M$14</f>
        <v xml:space="preserve">      -      </v>
      </c>
      <c r="CF608" s="551" t="s">
        <v>136</v>
      </c>
      <c r="CG608" s="552">
        <f t="shared" si="120"/>
        <v>43556</v>
      </c>
      <c r="CH608" s="552">
        <f t="shared" si="121"/>
        <v>43646</v>
      </c>
      <c r="CI608" s="552">
        <f>'Information Input'!$H$35</f>
        <v>43555</v>
      </c>
      <c r="CJ608" s="551" t="str">
        <f>'Information Input'!$J$22</f>
        <v>Quarterly</v>
      </c>
      <c r="CK608" s="552">
        <f>'Information Input'!$H$30</f>
        <v>43555</v>
      </c>
      <c r="CL608" s="551">
        <f>'Information Input'!$J$18</f>
        <v>2019</v>
      </c>
      <c r="CM608" s="551" t="s">
        <v>97</v>
      </c>
      <c r="CN608" s="1014" t="s">
        <v>98</v>
      </c>
      <c r="CO608" s="542" t="s">
        <v>96</v>
      </c>
      <c r="CP608" s="542" t="s">
        <v>675</v>
      </c>
      <c r="CQ608" s="551">
        <v>48</v>
      </c>
      <c r="CR608" s="542" t="s">
        <v>190</v>
      </c>
      <c r="CS608" s="542" t="s">
        <v>239</v>
      </c>
      <c r="CT608" s="1015">
        <f>'Report 1'!$S$18</f>
        <v>0</v>
      </c>
      <c r="CU608" s="1016">
        <f>SUMIF('Report 4A'!$G$16:$G$95,$CQ608,'Report 4A'!$AA$16:$AA$95)</f>
        <v>0</v>
      </c>
      <c r="CV608" s="1017">
        <f t="shared" si="115"/>
        <v>0</v>
      </c>
      <c r="CX608" s="546" t="s">
        <v>669</v>
      </c>
      <c r="CY608" s="537" t="s">
        <v>304</v>
      </c>
      <c r="CZ608" s="537" t="str">
        <f>'Information Input'!$M$14</f>
        <v xml:space="preserve">      -      </v>
      </c>
      <c r="DA608" s="538">
        <f>'Information Input'!$H$35</f>
        <v>43555</v>
      </c>
      <c r="DB608" s="537" t="str">
        <f>'Information Input'!$J$22</f>
        <v>Quarterly</v>
      </c>
      <c r="DC608" s="552">
        <f>'Information Input'!$H$30</f>
        <v>43555</v>
      </c>
      <c r="DD608" s="553" t="str">
        <f t="shared" si="118"/>
        <v>201707</v>
      </c>
      <c r="DE608" s="541" t="s">
        <v>96</v>
      </c>
      <c r="DF608" s="541" t="s">
        <v>685</v>
      </c>
      <c r="DG608" s="544">
        <f>'Report 5K'!$W$108</f>
        <v>0</v>
      </c>
      <c r="DH608" s="550">
        <f>'Report 5K'!$W$109</f>
        <v>0</v>
      </c>
      <c r="DI608" s="544">
        <f>'Report 5K'!$W$110</f>
        <v>0</v>
      </c>
      <c r="DJ608" s="544">
        <f>'Report 5K'!$W$111</f>
        <v>0</v>
      </c>
      <c r="DK608" s="544">
        <f>'Report 5K'!$W$112</f>
        <v>0</v>
      </c>
      <c r="DL608" s="544">
        <f>'Report 5K'!$W$113</f>
        <v>0</v>
      </c>
      <c r="DM608" s="544">
        <f>'Report 5K'!$W$114</f>
        <v>0</v>
      </c>
      <c r="DN608" s="544">
        <f>'Report 5K'!$W$115</f>
        <v>0</v>
      </c>
      <c r="DO608" s="544">
        <f>'Report 5K'!$W$116</f>
        <v>0</v>
      </c>
      <c r="DP608" s="544">
        <f>'Report 5K'!$W$117</f>
        <v>0</v>
      </c>
      <c r="DQ608" s="544">
        <f>'Report 5K'!$W$118</f>
        <v>0</v>
      </c>
    </row>
    <row r="609" spans="2:121">
      <c r="B609" s="535" t="s">
        <v>669</v>
      </c>
      <c r="C609" s="536">
        <v>1</v>
      </c>
      <c r="D609" s="537" t="str">
        <f>'Information Input'!$M$14</f>
        <v xml:space="preserve">      -      </v>
      </c>
      <c r="E609" s="537" t="s">
        <v>135</v>
      </c>
      <c r="F609" s="538">
        <f t="shared" si="122"/>
        <v>43466</v>
      </c>
      <c r="G609" s="538">
        <f t="shared" si="123"/>
        <v>43555</v>
      </c>
      <c r="H609" s="538">
        <f>'Information Input'!$H$35</f>
        <v>43555</v>
      </c>
      <c r="I609" s="537" t="str">
        <f>'Information Input'!$J$22</f>
        <v>Quarterly</v>
      </c>
      <c r="J609" s="538">
        <f>'Information Input'!$H$30</f>
        <v>43555</v>
      </c>
      <c r="K609" s="537">
        <f>'Information Input'!$J$18</f>
        <v>2019</v>
      </c>
      <c r="L609" s="539" t="s">
        <v>96</v>
      </c>
      <c r="M609" s="540" t="s">
        <v>241</v>
      </c>
      <c r="N609" s="541" t="s">
        <v>241</v>
      </c>
      <c r="O609" s="542" t="s">
        <v>671</v>
      </c>
      <c r="P609" s="537">
        <v>31</v>
      </c>
      <c r="Q609" s="541" t="s">
        <v>173</v>
      </c>
      <c r="R609" s="541" t="s">
        <v>233</v>
      </c>
      <c r="S609" s="543">
        <f>'Report 1'!$AQ$18</f>
        <v>0</v>
      </c>
      <c r="T609" s="544">
        <f>'Report 1'!$AQ$51</f>
        <v>0</v>
      </c>
      <c r="U609" s="545">
        <f>'Report 1'!$AQ$137</f>
        <v>0</v>
      </c>
      <c r="AL609" s="546" t="s">
        <v>669</v>
      </c>
      <c r="AM609" s="547">
        <v>2</v>
      </c>
      <c r="AN609" s="547" t="str">
        <f>'Information Input'!$M$14</f>
        <v xml:space="preserve">      -      </v>
      </c>
      <c r="AO609" s="547" t="s">
        <v>139</v>
      </c>
      <c r="AP609" s="538">
        <f>'Information Input'!$H$33</f>
        <v>43466</v>
      </c>
      <c r="AQ609" s="538">
        <f>'Information Input'!$H$34</f>
        <v>43555</v>
      </c>
      <c r="AR609" s="538">
        <f>'Information Input'!$H$35</f>
        <v>43555</v>
      </c>
      <c r="AS609" s="547" t="str">
        <f>'Information Input'!$J$22</f>
        <v>Quarterly</v>
      </c>
      <c r="AT609" s="538">
        <f>'Information Input'!$H$30</f>
        <v>43555</v>
      </c>
      <c r="AU609" s="547">
        <f>'Information Input'!$J$18</f>
        <v>2019</v>
      </c>
      <c r="AV609" s="547" t="s">
        <v>94</v>
      </c>
      <c r="AW609" s="547" t="s">
        <v>95</v>
      </c>
      <c r="AX609" s="547" t="s">
        <v>96</v>
      </c>
      <c r="AY609" s="548" t="s">
        <v>671</v>
      </c>
      <c r="AZ609" s="547">
        <v>20</v>
      </c>
      <c r="BA609" s="549" t="s">
        <v>162</v>
      </c>
      <c r="BB609" s="543" t="s">
        <v>235</v>
      </c>
      <c r="BC609" s="550">
        <f>'Report 2'!$AJ117</f>
        <v>0</v>
      </c>
      <c r="BD609" s="550">
        <f>'Report 2'!$AK117</f>
        <v>0</v>
      </c>
      <c r="BE609" s="550">
        <f>'Report 2'!$AL117</f>
        <v>0</v>
      </c>
      <c r="BF609" s="550">
        <f>'Report 2'!$AM117</f>
        <v>0</v>
      </c>
      <c r="BG609" s="550">
        <f>'Report 2'!$AN117</f>
        <v>0</v>
      </c>
      <c r="BH609" s="550">
        <f>'Report 2'!$AO117</f>
        <v>0</v>
      </c>
      <c r="BI609" s="550">
        <f>'Report 2'!$AP117</f>
        <v>0</v>
      </c>
      <c r="CC609" s="542" t="s">
        <v>669</v>
      </c>
      <c r="CD609" s="1014" t="s">
        <v>672</v>
      </c>
      <c r="CE609" s="1014" t="str">
        <f>'Information Input'!$M$14</f>
        <v xml:space="preserve">      -      </v>
      </c>
      <c r="CF609" s="551" t="s">
        <v>136</v>
      </c>
      <c r="CG609" s="552">
        <f t="shared" si="120"/>
        <v>43556</v>
      </c>
      <c r="CH609" s="552">
        <f t="shared" si="121"/>
        <v>43646</v>
      </c>
      <c r="CI609" s="552">
        <f>'Information Input'!$H$35</f>
        <v>43555</v>
      </c>
      <c r="CJ609" s="551" t="str">
        <f>'Information Input'!$J$22</f>
        <v>Quarterly</v>
      </c>
      <c r="CK609" s="552">
        <f>'Information Input'!$H$30</f>
        <v>43555</v>
      </c>
      <c r="CL609" s="551">
        <f>'Information Input'!$J$18</f>
        <v>2019</v>
      </c>
      <c r="CM609" s="551" t="s">
        <v>97</v>
      </c>
      <c r="CN609" s="1014" t="s">
        <v>98</v>
      </c>
      <c r="CO609" s="542" t="s">
        <v>96</v>
      </c>
      <c r="CP609" s="542" t="s">
        <v>675</v>
      </c>
      <c r="CQ609" s="551">
        <v>49</v>
      </c>
      <c r="CR609" s="542" t="s">
        <v>191</v>
      </c>
      <c r="CS609" s="542" t="s">
        <v>239</v>
      </c>
      <c r="CT609" s="1015">
        <f>'Report 1'!$S$18</f>
        <v>0</v>
      </c>
      <c r="CU609" s="1016">
        <f>SUMIF('Report 4A'!$G$16:$G$95,$CQ609,'Report 4A'!$AA$16:$AA$95)</f>
        <v>0</v>
      </c>
      <c r="CV609" s="1017">
        <f t="shared" si="115"/>
        <v>0</v>
      </c>
      <c r="CX609" s="546" t="s">
        <v>669</v>
      </c>
      <c r="CY609" s="537" t="s">
        <v>304</v>
      </c>
      <c r="CZ609" s="537" t="str">
        <f>'Information Input'!$M$14</f>
        <v xml:space="preserve">      -      </v>
      </c>
      <c r="DA609" s="538">
        <f>'Information Input'!$H$35</f>
        <v>43555</v>
      </c>
      <c r="DB609" s="537" t="str">
        <f>'Information Input'!$J$22</f>
        <v>Quarterly</v>
      </c>
      <c r="DC609" s="552">
        <f>'Information Input'!$H$30</f>
        <v>43555</v>
      </c>
      <c r="DD609" s="553" t="str">
        <f t="shared" si="118"/>
        <v>201706</v>
      </c>
      <c r="DE609" s="541" t="s">
        <v>96</v>
      </c>
      <c r="DF609" s="541" t="s">
        <v>685</v>
      </c>
      <c r="DG609" s="544">
        <f>'Report 5K'!$X$108</f>
        <v>0</v>
      </c>
      <c r="DH609" s="550">
        <f>'Report 5K'!$X$109</f>
        <v>0</v>
      </c>
      <c r="DI609" s="544">
        <f>'Report 5K'!$X$110</f>
        <v>0</v>
      </c>
      <c r="DJ609" s="544">
        <f>'Report 5K'!$X$111</f>
        <v>0</v>
      </c>
      <c r="DK609" s="544">
        <f>'Report 5K'!$X$112</f>
        <v>0</v>
      </c>
      <c r="DL609" s="544">
        <f>'Report 5K'!$X$113</f>
        <v>0</v>
      </c>
      <c r="DM609" s="544">
        <f>'Report 5K'!$X$114</f>
        <v>0</v>
      </c>
      <c r="DN609" s="544">
        <f>'Report 5K'!$X$115</f>
        <v>0</v>
      </c>
      <c r="DO609" s="544">
        <f>'Report 5K'!$X$116</f>
        <v>0</v>
      </c>
      <c r="DP609" s="544">
        <f>'Report 5K'!$X$117</f>
        <v>0</v>
      </c>
      <c r="DQ609" s="544">
        <f>'Report 5K'!$X$118</f>
        <v>0</v>
      </c>
    </row>
    <row r="610" spans="2:121">
      <c r="B610" s="535" t="s">
        <v>669</v>
      </c>
      <c r="C610" s="536">
        <v>1</v>
      </c>
      <c r="D610" s="537" t="str">
        <f>'Information Input'!$M$14</f>
        <v xml:space="preserve">      -      </v>
      </c>
      <c r="E610" s="537" t="s">
        <v>135</v>
      </c>
      <c r="F610" s="538">
        <f t="shared" si="122"/>
        <v>43466</v>
      </c>
      <c r="G610" s="538">
        <f t="shared" si="123"/>
        <v>43555</v>
      </c>
      <c r="H610" s="538">
        <f>'Information Input'!$H$35</f>
        <v>43555</v>
      </c>
      <c r="I610" s="537" t="str">
        <f>'Information Input'!$J$22</f>
        <v>Quarterly</v>
      </c>
      <c r="J610" s="538">
        <f>'Information Input'!$H$30</f>
        <v>43555</v>
      </c>
      <c r="K610" s="537">
        <f>'Information Input'!$J$18</f>
        <v>2019</v>
      </c>
      <c r="L610" s="539" t="s">
        <v>96</v>
      </c>
      <c r="M610" s="540" t="s">
        <v>241</v>
      </c>
      <c r="N610" s="541" t="s">
        <v>241</v>
      </c>
      <c r="O610" s="542" t="s">
        <v>671</v>
      </c>
      <c r="P610" s="537">
        <v>32</v>
      </c>
      <c r="Q610" s="541" t="s">
        <v>174</v>
      </c>
      <c r="R610" s="541" t="s">
        <v>238</v>
      </c>
      <c r="S610" s="543">
        <f>'Report 1'!$AQ$18</f>
        <v>0</v>
      </c>
      <c r="T610" s="544">
        <f>'Report 1'!$AQ$52</f>
        <v>0</v>
      </c>
      <c r="U610" s="545">
        <f>'Report 1'!$AQ$138</f>
        <v>0</v>
      </c>
      <c r="AL610" s="546" t="s">
        <v>669</v>
      </c>
      <c r="AM610" s="547">
        <v>2</v>
      </c>
      <c r="AN610" s="547" t="str">
        <f>'Information Input'!$M$14</f>
        <v xml:space="preserve">      -      </v>
      </c>
      <c r="AO610" s="547" t="s">
        <v>139</v>
      </c>
      <c r="AP610" s="538">
        <f>'Information Input'!$H$33</f>
        <v>43466</v>
      </c>
      <c r="AQ610" s="538">
        <f>'Information Input'!$H$34</f>
        <v>43555</v>
      </c>
      <c r="AR610" s="538">
        <f>'Information Input'!$H$35</f>
        <v>43555</v>
      </c>
      <c r="AS610" s="547" t="str">
        <f>'Information Input'!$J$22</f>
        <v>Quarterly</v>
      </c>
      <c r="AT610" s="538">
        <f>'Information Input'!$H$30</f>
        <v>43555</v>
      </c>
      <c r="AU610" s="547">
        <f>'Information Input'!$J$18</f>
        <v>2019</v>
      </c>
      <c r="AV610" s="547" t="s">
        <v>94</v>
      </c>
      <c r="AW610" s="547" t="s">
        <v>95</v>
      </c>
      <c r="AX610" s="547" t="s">
        <v>96</v>
      </c>
      <c r="AY610" s="548" t="s">
        <v>671</v>
      </c>
      <c r="AZ610" s="547">
        <v>21</v>
      </c>
      <c r="BA610" s="549" t="s">
        <v>163</v>
      </c>
      <c r="BB610" s="543" t="s">
        <v>235</v>
      </c>
      <c r="BC610" s="550">
        <f>'Report 2'!$AJ118</f>
        <v>0</v>
      </c>
      <c r="BD610" s="550">
        <f>'Report 2'!$AK118</f>
        <v>0</v>
      </c>
      <c r="BE610" s="550">
        <f>'Report 2'!$AL118</f>
        <v>0</v>
      </c>
      <c r="BF610" s="550">
        <f>'Report 2'!$AM118</f>
        <v>0</v>
      </c>
      <c r="BG610" s="550">
        <f>'Report 2'!$AN118</f>
        <v>0</v>
      </c>
      <c r="BH610" s="550">
        <f>'Report 2'!$AO118</f>
        <v>0</v>
      </c>
      <c r="BI610" s="550">
        <f>'Report 2'!$AP118</f>
        <v>0</v>
      </c>
      <c r="CC610" s="542" t="s">
        <v>669</v>
      </c>
      <c r="CD610" s="1014" t="s">
        <v>672</v>
      </c>
      <c r="CE610" s="1014" t="str">
        <f>'Information Input'!$M$14</f>
        <v xml:space="preserve">      -      </v>
      </c>
      <c r="CF610" s="551" t="s">
        <v>136</v>
      </c>
      <c r="CG610" s="552">
        <f t="shared" si="120"/>
        <v>43556</v>
      </c>
      <c r="CH610" s="552">
        <f t="shared" si="121"/>
        <v>43646</v>
      </c>
      <c r="CI610" s="552">
        <f>'Information Input'!$H$35</f>
        <v>43555</v>
      </c>
      <c r="CJ610" s="551" t="str">
        <f>'Information Input'!$J$22</f>
        <v>Quarterly</v>
      </c>
      <c r="CK610" s="552">
        <f>'Information Input'!$H$30</f>
        <v>43555</v>
      </c>
      <c r="CL610" s="551">
        <f>'Information Input'!$J$18</f>
        <v>2019</v>
      </c>
      <c r="CM610" s="551" t="s">
        <v>97</v>
      </c>
      <c r="CN610" s="1014" t="s">
        <v>98</v>
      </c>
      <c r="CO610" s="542" t="s">
        <v>96</v>
      </c>
      <c r="CP610" s="542" t="s">
        <v>675</v>
      </c>
      <c r="CQ610" s="551">
        <v>50</v>
      </c>
      <c r="CR610" s="542" t="s">
        <v>192</v>
      </c>
      <c r="CS610" s="542" t="s">
        <v>239</v>
      </c>
      <c r="CT610" s="1015">
        <f>'Report 1'!$S$18</f>
        <v>0</v>
      </c>
      <c r="CU610" s="1016">
        <f>SUMIF('Report 4A'!$G$16:$G$95,$CQ610,'Report 4A'!$AA$16:$AA$95)</f>
        <v>0</v>
      </c>
      <c r="CV610" s="1017">
        <f t="shared" si="115"/>
        <v>0</v>
      </c>
      <c r="CX610" s="546" t="s">
        <v>669</v>
      </c>
      <c r="CY610" s="537" t="s">
        <v>304</v>
      </c>
      <c r="CZ610" s="537" t="str">
        <f>'Information Input'!$M$14</f>
        <v xml:space="preserve">      -      </v>
      </c>
      <c r="DA610" s="538">
        <f>'Information Input'!$H$35</f>
        <v>43555</v>
      </c>
      <c r="DB610" s="537" t="str">
        <f>'Information Input'!$J$22</f>
        <v>Quarterly</v>
      </c>
      <c r="DC610" s="552">
        <f>'Information Input'!$H$30</f>
        <v>43555</v>
      </c>
      <c r="DD610" s="553" t="str">
        <f t="shared" si="118"/>
        <v>201705</v>
      </c>
      <c r="DE610" s="541" t="s">
        <v>96</v>
      </c>
      <c r="DF610" s="541" t="s">
        <v>685</v>
      </c>
      <c r="DG610" s="544">
        <f>'Report 5K'!$Y$108</f>
        <v>0</v>
      </c>
      <c r="DH610" s="550">
        <f>'Report 5K'!$Y$109</f>
        <v>0</v>
      </c>
      <c r="DI610" s="544">
        <f>'Report 5K'!$Y$110</f>
        <v>0</v>
      </c>
      <c r="DJ610" s="544">
        <f>'Report 5K'!$Y$111</f>
        <v>0</v>
      </c>
      <c r="DK610" s="544">
        <f>'Report 5K'!$Y$112</f>
        <v>0</v>
      </c>
      <c r="DL610" s="544">
        <f>'Report 5K'!$Y$113</f>
        <v>0</v>
      </c>
      <c r="DM610" s="544">
        <f>'Report 5K'!$Y$114</f>
        <v>0</v>
      </c>
      <c r="DN610" s="544">
        <f>'Report 5K'!$Y$115</f>
        <v>0</v>
      </c>
      <c r="DO610" s="544">
        <f>'Report 5K'!$Y$116</f>
        <v>0</v>
      </c>
      <c r="DP610" s="544">
        <f>'Report 5K'!$Y$117</f>
        <v>0</v>
      </c>
      <c r="DQ610" s="544">
        <f>'Report 5K'!$Y$118</f>
        <v>0</v>
      </c>
    </row>
    <row r="611" spans="2:121">
      <c r="B611" s="535" t="s">
        <v>669</v>
      </c>
      <c r="C611" s="536">
        <v>1</v>
      </c>
      <c r="D611" s="537" t="str">
        <f>'Information Input'!$M$14</f>
        <v xml:space="preserve">      -      </v>
      </c>
      <c r="E611" s="537" t="s">
        <v>135</v>
      </c>
      <c r="F611" s="538">
        <f t="shared" si="122"/>
        <v>43466</v>
      </c>
      <c r="G611" s="538">
        <f t="shared" si="123"/>
        <v>43555</v>
      </c>
      <c r="H611" s="538">
        <f>'Information Input'!$H$35</f>
        <v>43555</v>
      </c>
      <c r="I611" s="537" t="str">
        <f>'Information Input'!$J$22</f>
        <v>Quarterly</v>
      </c>
      <c r="J611" s="538">
        <f>'Information Input'!$H$30</f>
        <v>43555</v>
      </c>
      <c r="K611" s="537">
        <f>'Information Input'!$J$18</f>
        <v>2019</v>
      </c>
      <c r="L611" s="539" t="s">
        <v>96</v>
      </c>
      <c r="M611" s="540" t="s">
        <v>241</v>
      </c>
      <c r="N611" s="541" t="s">
        <v>241</v>
      </c>
      <c r="O611" s="542" t="s">
        <v>671</v>
      </c>
      <c r="P611" s="537">
        <v>33</v>
      </c>
      <c r="Q611" s="541" t="s">
        <v>175</v>
      </c>
      <c r="R611" s="541" t="s">
        <v>233</v>
      </c>
      <c r="S611" s="543">
        <f>'Report 1'!$AQ$18</f>
        <v>0</v>
      </c>
      <c r="T611" s="544">
        <f>'Report 1'!$AQ$53</f>
        <v>0</v>
      </c>
      <c r="U611" s="545">
        <f>'Report 1'!$AQ$139</f>
        <v>0</v>
      </c>
      <c r="AL611" s="546" t="s">
        <v>669</v>
      </c>
      <c r="AM611" s="547">
        <v>2</v>
      </c>
      <c r="AN611" s="547" t="str">
        <f>'Information Input'!$M$14</f>
        <v xml:space="preserve">      -      </v>
      </c>
      <c r="AO611" s="547" t="s">
        <v>139</v>
      </c>
      <c r="AP611" s="538">
        <f>'Information Input'!$H$33</f>
        <v>43466</v>
      </c>
      <c r="AQ611" s="538">
        <f>'Information Input'!$H$34</f>
        <v>43555</v>
      </c>
      <c r="AR611" s="538">
        <f>'Information Input'!$H$35</f>
        <v>43555</v>
      </c>
      <c r="AS611" s="547" t="str">
        <f>'Information Input'!$J$22</f>
        <v>Quarterly</v>
      </c>
      <c r="AT611" s="538">
        <f>'Information Input'!$H$30</f>
        <v>43555</v>
      </c>
      <c r="AU611" s="547">
        <f>'Information Input'!$J$18</f>
        <v>2019</v>
      </c>
      <c r="AV611" s="547" t="s">
        <v>94</v>
      </c>
      <c r="AW611" s="547" t="s">
        <v>95</v>
      </c>
      <c r="AX611" s="547" t="s">
        <v>96</v>
      </c>
      <c r="AY611" s="548" t="s">
        <v>671</v>
      </c>
      <c r="AZ611" s="547">
        <v>22</v>
      </c>
      <c r="BA611" s="549" t="s">
        <v>164</v>
      </c>
      <c r="BB611" s="543" t="s">
        <v>236</v>
      </c>
      <c r="BC611" s="550">
        <f>'Report 2'!$AJ119</f>
        <v>0</v>
      </c>
      <c r="BD611" s="550">
        <f>'Report 2'!$AK119</f>
        <v>0</v>
      </c>
      <c r="BE611" s="550">
        <f>'Report 2'!$AL119</f>
        <v>0</v>
      </c>
      <c r="BF611" s="550">
        <f>'Report 2'!$AM119</f>
        <v>0</v>
      </c>
      <c r="BG611" s="550">
        <f>'Report 2'!$AN119</f>
        <v>0</v>
      </c>
      <c r="BH611" s="550">
        <f>'Report 2'!$AO119</f>
        <v>0</v>
      </c>
      <c r="BI611" s="550">
        <f>'Report 2'!$AP119</f>
        <v>0</v>
      </c>
      <c r="CC611" s="575" t="s">
        <v>669</v>
      </c>
      <c r="CD611" s="1019" t="s">
        <v>672</v>
      </c>
      <c r="CE611" s="1019" t="str">
        <f>'Information Input'!$M$14</f>
        <v xml:space="preserve">      -      </v>
      </c>
      <c r="CF611" s="570" t="s">
        <v>136</v>
      </c>
      <c r="CG611" s="566">
        <f t="shared" si="120"/>
        <v>43556</v>
      </c>
      <c r="CH611" s="566">
        <f t="shared" si="121"/>
        <v>43646</v>
      </c>
      <c r="CI611" s="566">
        <f>'Information Input'!$H$35</f>
        <v>43555</v>
      </c>
      <c r="CJ611" s="570" t="str">
        <f>'Information Input'!$J$22</f>
        <v>Quarterly</v>
      </c>
      <c r="CK611" s="566">
        <f>'Information Input'!$H$30</f>
        <v>43555</v>
      </c>
      <c r="CL611" s="570">
        <f>'Information Input'!$J$18</f>
        <v>2019</v>
      </c>
      <c r="CM611" s="570" t="s">
        <v>97</v>
      </c>
      <c r="CN611" s="1019" t="s">
        <v>98</v>
      </c>
      <c r="CO611" s="575" t="s">
        <v>96</v>
      </c>
      <c r="CP611" s="575" t="s">
        <v>675</v>
      </c>
      <c r="CQ611" s="570">
        <v>51</v>
      </c>
      <c r="CR611" s="575" t="s">
        <v>193</v>
      </c>
      <c r="CS611" s="575" t="s">
        <v>239</v>
      </c>
      <c r="CT611" s="1020">
        <f>'Report 1'!$S$18</f>
        <v>0</v>
      </c>
      <c r="CU611" s="1021">
        <f>SUMIF('Report 4A'!$G$16:$G$95,$CQ611,'Report 4A'!$AA$16:$AA$95)</f>
        <v>0</v>
      </c>
      <c r="CV611" s="1022">
        <f t="shared" si="115"/>
        <v>0</v>
      </c>
      <c r="CX611" s="546" t="s">
        <v>669</v>
      </c>
      <c r="CY611" s="537" t="s">
        <v>304</v>
      </c>
      <c r="CZ611" s="537" t="str">
        <f>'Information Input'!$M$14</f>
        <v xml:space="preserve">      -      </v>
      </c>
      <c r="DA611" s="538">
        <f>'Information Input'!$H$35</f>
        <v>43555</v>
      </c>
      <c r="DB611" s="537" t="str">
        <f>'Information Input'!$J$22</f>
        <v>Quarterly</v>
      </c>
      <c r="DC611" s="552">
        <f>'Information Input'!$H$30</f>
        <v>43555</v>
      </c>
      <c r="DD611" s="553" t="str">
        <f t="shared" si="118"/>
        <v>201704</v>
      </c>
      <c r="DE611" s="541" t="s">
        <v>96</v>
      </c>
      <c r="DF611" s="541" t="s">
        <v>685</v>
      </c>
      <c r="DG611" s="544">
        <f>'Report 5K'!$Z$108</f>
        <v>0</v>
      </c>
      <c r="DH611" s="550">
        <f>'Report 5K'!$Z$109</f>
        <v>0</v>
      </c>
      <c r="DI611" s="544">
        <f>'Report 5K'!$Z$110</f>
        <v>0</v>
      </c>
      <c r="DJ611" s="544">
        <f>'Report 5K'!$Z$111</f>
        <v>0</v>
      </c>
      <c r="DK611" s="544">
        <f>'Report 5K'!$Z$112</f>
        <v>0</v>
      </c>
      <c r="DL611" s="544">
        <f>'Report 5K'!$Z$113</f>
        <v>0</v>
      </c>
      <c r="DM611" s="544">
        <f>'Report 5K'!$Z$114</f>
        <v>0</v>
      </c>
      <c r="DN611" s="544">
        <f>'Report 5K'!$Z$115</f>
        <v>0</v>
      </c>
      <c r="DO611" s="544">
        <f>'Report 5K'!$Z$116</f>
        <v>0</v>
      </c>
      <c r="DP611" s="544">
        <f>'Report 5K'!$Z$117</f>
        <v>0</v>
      </c>
      <c r="DQ611" s="544">
        <f>'Report 5K'!$Z$118</f>
        <v>0</v>
      </c>
    </row>
    <row r="612" spans="2:121">
      <c r="B612" s="535" t="s">
        <v>669</v>
      </c>
      <c r="C612" s="536">
        <v>1</v>
      </c>
      <c r="D612" s="537" t="str">
        <f>'Information Input'!$M$14</f>
        <v xml:space="preserve">      -      </v>
      </c>
      <c r="E612" s="537" t="s">
        <v>135</v>
      </c>
      <c r="F612" s="538">
        <f t="shared" si="122"/>
        <v>43466</v>
      </c>
      <c r="G612" s="538">
        <f t="shared" si="123"/>
        <v>43555</v>
      </c>
      <c r="H612" s="538">
        <f>'Information Input'!$H$35</f>
        <v>43555</v>
      </c>
      <c r="I612" s="537" t="str">
        <f>'Information Input'!$J$22</f>
        <v>Quarterly</v>
      </c>
      <c r="J612" s="538">
        <f>'Information Input'!$H$30</f>
        <v>43555</v>
      </c>
      <c r="K612" s="537">
        <f>'Information Input'!$J$18</f>
        <v>2019</v>
      </c>
      <c r="L612" s="539" t="s">
        <v>96</v>
      </c>
      <c r="M612" s="540" t="s">
        <v>241</v>
      </c>
      <c r="N612" s="541" t="s">
        <v>241</v>
      </c>
      <c r="O612" s="542" t="s">
        <v>671</v>
      </c>
      <c r="P612" s="537">
        <v>34</v>
      </c>
      <c r="Q612" s="541" t="s">
        <v>176</v>
      </c>
      <c r="R612" s="541" t="s">
        <v>238</v>
      </c>
      <c r="S612" s="543">
        <f>'Report 1'!$AQ$18</f>
        <v>0</v>
      </c>
      <c r="T612" s="544">
        <f>'Report 1'!$AQ$54</f>
        <v>0</v>
      </c>
      <c r="U612" s="545">
        <f>'Report 1'!$AQ$140</f>
        <v>0</v>
      </c>
      <c r="AL612" s="546" t="s">
        <v>669</v>
      </c>
      <c r="AM612" s="547">
        <v>2</v>
      </c>
      <c r="AN612" s="547" t="str">
        <f>'Information Input'!$M$14</f>
        <v xml:space="preserve">      -      </v>
      </c>
      <c r="AO612" s="547" t="s">
        <v>139</v>
      </c>
      <c r="AP612" s="538">
        <f>'Information Input'!$H$33</f>
        <v>43466</v>
      </c>
      <c r="AQ612" s="538">
        <f>'Information Input'!$H$34</f>
        <v>43555</v>
      </c>
      <c r="AR612" s="538">
        <f>'Information Input'!$H$35</f>
        <v>43555</v>
      </c>
      <c r="AS612" s="547" t="str">
        <f>'Information Input'!$J$22</f>
        <v>Quarterly</v>
      </c>
      <c r="AT612" s="538">
        <f>'Information Input'!$H$30</f>
        <v>43555</v>
      </c>
      <c r="AU612" s="547">
        <f>'Information Input'!$J$18</f>
        <v>2019</v>
      </c>
      <c r="AV612" s="547" t="s">
        <v>94</v>
      </c>
      <c r="AW612" s="547" t="s">
        <v>95</v>
      </c>
      <c r="AX612" s="547" t="s">
        <v>96</v>
      </c>
      <c r="AY612" s="548" t="s">
        <v>671</v>
      </c>
      <c r="AZ612" s="547">
        <v>23</v>
      </c>
      <c r="BA612" s="549" t="s">
        <v>165</v>
      </c>
      <c r="BB612" s="543" t="s">
        <v>236</v>
      </c>
      <c r="BC612" s="550">
        <f>'Report 2'!$AJ120</f>
        <v>0</v>
      </c>
      <c r="BD612" s="550">
        <f>'Report 2'!$AK120</f>
        <v>0</v>
      </c>
      <c r="BE612" s="550">
        <f>'Report 2'!$AL120</f>
        <v>0</v>
      </c>
      <c r="BF612" s="550">
        <f>'Report 2'!$AM120</f>
        <v>0</v>
      </c>
      <c r="BG612" s="550">
        <f>'Report 2'!$AN120</f>
        <v>0</v>
      </c>
      <c r="BH612" s="550">
        <f>'Report 2'!$AO120</f>
        <v>0</v>
      </c>
      <c r="BI612" s="550">
        <f>'Report 2'!$AP120</f>
        <v>0</v>
      </c>
      <c r="CC612" s="523" t="s">
        <v>669</v>
      </c>
      <c r="CD612" s="1010" t="s">
        <v>672</v>
      </c>
      <c r="CE612" s="1010" t="str">
        <f>'Information Input'!$M$14</f>
        <v xml:space="preserve">      -      </v>
      </c>
      <c r="CF612" s="532" t="s">
        <v>136</v>
      </c>
      <c r="CG612" s="519">
        <f t="shared" si="120"/>
        <v>43556</v>
      </c>
      <c r="CH612" s="519">
        <f t="shared" si="121"/>
        <v>43646</v>
      </c>
      <c r="CI612" s="519">
        <f>'Information Input'!$H$35</f>
        <v>43555</v>
      </c>
      <c r="CJ612" s="532" t="str">
        <f>'Information Input'!$J$22</f>
        <v>Quarterly</v>
      </c>
      <c r="CK612" s="519">
        <f>'Information Input'!$H$30</f>
        <v>43555</v>
      </c>
      <c r="CL612" s="532">
        <f>'Information Input'!$J$18</f>
        <v>2019</v>
      </c>
      <c r="CM612" s="532" t="s">
        <v>99</v>
      </c>
      <c r="CN612" s="1010" t="s">
        <v>100</v>
      </c>
      <c r="CO612" s="523" t="s">
        <v>96</v>
      </c>
      <c r="CP612" s="523" t="s">
        <v>671</v>
      </c>
      <c r="CQ612" s="532">
        <v>11</v>
      </c>
      <c r="CR612" s="523" t="s">
        <v>153</v>
      </c>
      <c r="CS612" s="523" t="s">
        <v>231</v>
      </c>
      <c r="CT612" s="1011">
        <f>'Report 1'!$X$18</f>
        <v>0</v>
      </c>
      <c r="CU612" s="1012">
        <f>SUMIF('Report 4A'!$G$16:$G$95,$CQ612,'Report 4A'!$AF$16:$AF$95)</f>
        <v>0</v>
      </c>
      <c r="CV612" s="1013">
        <f t="shared" si="115"/>
        <v>0</v>
      </c>
      <c r="CX612" s="546" t="s">
        <v>669</v>
      </c>
      <c r="CY612" s="537" t="s">
        <v>304</v>
      </c>
      <c r="CZ612" s="537" t="str">
        <f>'Information Input'!$M$14</f>
        <v xml:space="preserve">      -      </v>
      </c>
      <c r="DA612" s="538">
        <f>'Information Input'!$H$35</f>
        <v>43555</v>
      </c>
      <c r="DB612" s="537" t="str">
        <f>'Information Input'!$J$22</f>
        <v>Quarterly</v>
      </c>
      <c r="DC612" s="552">
        <f>'Information Input'!$H$30</f>
        <v>43555</v>
      </c>
      <c r="DD612" s="553" t="str">
        <f t="shared" si="118"/>
        <v>201703</v>
      </c>
      <c r="DE612" s="541" t="s">
        <v>96</v>
      </c>
      <c r="DF612" s="541" t="s">
        <v>685</v>
      </c>
      <c r="DG612" s="544">
        <f>'Report 5K'!$AA$108</f>
        <v>0</v>
      </c>
      <c r="DH612" s="550">
        <f>'Report 5K'!$AA$109</f>
        <v>0</v>
      </c>
      <c r="DI612" s="544">
        <f>'Report 5K'!$AA$110</f>
        <v>0</v>
      </c>
      <c r="DJ612" s="544">
        <f>'Report 5K'!$AA$111</f>
        <v>0</v>
      </c>
      <c r="DK612" s="544">
        <f>'Report 5K'!$AA$112</f>
        <v>0</v>
      </c>
      <c r="DL612" s="544">
        <f>'Report 5K'!$AA$113</f>
        <v>0</v>
      </c>
      <c r="DM612" s="544">
        <f>'Report 5K'!$AA$114</f>
        <v>0</v>
      </c>
      <c r="DN612" s="544">
        <f>'Report 5K'!$AA$115</f>
        <v>0</v>
      </c>
      <c r="DO612" s="544">
        <f>'Report 5K'!$AA$116</f>
        <v>0</v>
      </c>
      <c r="DP612" s="544">
        <f>'Report 5K'!$AA$117</f>
        <v>0</v>
      </c>
      <c r="DQ612" s="544">
        <f>'Report 5K'!$AA$118</f>
        <v>0</v>
      </c>
    </row>
    <row r="613" spans="2:121">
      <c r="B613" s="535" t="s">
        <v>669</v>
      </c>
      <c r="C613" s="536">
        <v>1</v>
      </c>
      <c r="D613" s="537" t="str">
        <f>'Information Input'!$M$14</f>
        <v xml:space="preserve">      -      </v>
      </c>
      <c r="E613" s="537" t="s">
        <v>135</v>
      </c>
      <c r="F613" s="538">
        <f t="shared" si="122"/>
        <v>43466</v>
      </c>
      <c r="G613" s="538">
        <f t="shared" si="123"/>
        <v>43555</v>
      </c>
      <c r="H613" s="538">
        <f>'Information Input'!$H$35</f>
        <v>43555</v>
      </c>
      <c r="I613" s="537" t="str">
        <f>'Information Input'!$J$22</f>
        <v>Quarterly</v>
      </c>
      <c r="J613" s="538">
        <f>'Information Input'!$H$30</f>
        <v>43555</v>
      </c>
      <c r="K613" s="537">
        <f>'Information Input'!$J$18</f>
        <v>2019</v>
      </c>
      <c r="L613" s="539" t="s">
        <v>96</v>
      </c>
      <c r="M613" s="540" t="s">
        <v>241</v>
      </c>
      <c r="N613" s="541" t="s">
        <v>241</v>
      </c>
      <c r="O613" s="542" t="s">
        <v>671</v>
      </c>
      <c r="P613" s="537">
        <v>35</v>
      </c>
      <c r="Q613" s="541" t="s">
        <v>177</v>
      </c>
      <c r="R613" s="541" t="s">
        <v>235</v>
      </c>
      <c r="S613" s="543">
        <f>'Report 1'!$AQ$18</f>
        <v>0</v>
      </c>
      <c r="T613" s="544">
        <f>'Report 1'!$AQ$55</f>
        <v>0</v>
      </c>
      <c r="U613" s="545">
        <f>'Report 1'!$AQ$141</f>
        <v>0</v>
      </c>
      <c r="AL613" s="546" t="s">
        <v>669</v>
      </c>
      <c r="AM613" s="547">
        <v>2</v>
      </c>
      <c r="AN613" s="547" t="str">
        <f>'Information Input'!$M$14</f>
        <v xml:space="preserve">      -      </v>
      </c>
      <c r="AO613" s="547" t="s">
        <v>139</v>
      </c>
      <c r="AP613" s="538">
        <f>'Information Input'!$H$33</f>
        <v>43466</v>
      </c>
      <c r="AQ613" s="538">
        <f>'Information Input'!$H$34</f>
        <v>43555</v>
      </c>
      <c r="AR613" s="538">
        <f>'Information Input'!$H$35</f>
        <v>43555</v>
      </c>
      <c r="AS613" s="547" t="str">
        <f>'Information Input'!$J$22</f>
        <v>Quarterly</v>
      </c>
      <c r="AT613" s="538">
        <f>'Information Input'!$H$30</f>
        <v>43555</v>
      </c>
      <c r="AU613" s="547">
        <f>'Information Input'!$J$18</f>
        <v>2019</v>
      </c>
      <c r="AV613" s="547" t="s">
        <v>94</v>
      </c>
      <c r="AW613" s="547" t="s">
        <v>95</v>
      </c>
      <c r="AX613" s="547" t="s">
        <v>96</v>
      </c>
      <c r="AY613" s="548" t="s">
        <v>671</v>
      </c>
      <c r="AZ613" s="547">
        <v>24</v>
      </c>
      <c r="BA613" s="549" t="s">
        <v>166</v>
      </c>
      <c r="BB613" s="543" t="s">
        <v>233</v>
      </c>
      <c r="BC613" s="550">
        <f>'Report 2'!$AJ121</f>
        <v>0</v>
      </c>
      <c r="BD613" s="550">
        <f>'Report 2'!$AK121</f>
        <v>0</v>
      </c>
      <c r="BE613" s="550">
        <f>'Report 2'!$AL121</f>
        <v>0</v>
      </c>
      <c r="BF613" s="550">
        <f>'Report 2'!$AM121</f>
        <v>0</v>
      </c>
      <c r="BG613" s="550">
        <f>'Report 2'!$AN121</f>
        <v>0</v>
      </c>
      <c r="BH613" s="550">
        <f>'Report 2'!$AO121</f>
        <v>0</v>
      </c>
      <c r="BI613" s="550">
        <f>'Report 2'!$AP121</f>
        <v>0</v>
      </c>
      <c r="CC613" s="542" t="s">
        <v>669</v>
      </c>
      <c r="CD613" s="1014" t="s">
        <v>672</v>
      </c>
      <c r="CE613" s="1014" t="str">
        <f>'Information Input'!$M$14</f>
        <v xml:space="preserve">      -      </v>
      </c>
      <c r="CF613" s="551" t="s">
        <v>136</v>
      </c>
      <c r="CG613" s="552">
        <f t="shared" si="120"/>
        <v>43556</v>
      </c>
      <c r="CH613" s="552">
        <f t="shared" si="121"/>
        <v>43646</v>
      </c>
      <c r="CI613" s="552">
        <f>'Information Input'!$H$35</f>
        <v>43555</v>
      </c>
      <c r="CJ613" s="551" t="str">
        <f>'Information Input'!$J$22</f>
        <v>Quarterly</v>
      </c>
      <c r="CK613" s="552">
        <f>'Information Input'!$H$30</f>
        <v>43555</v>
      </c>
      <c r="CL613" s="551">
        <f>'Information Input'!$J$18</f>
        <v>2019</v>
      </c>
      <c r="CM613" s="551" t="s">
        <v>99</v>
      </c>
      <c r="CN613" s="1014" t="s">
        <v>100</v>
      </c>
      <c r="CO613" s="542" t="s">
        <v>96</v>
      </c>
      <c r="CP613" s="542" t="s">
        <v>671</v>
      </c>
      <c r="CQ613" s="551">
        <v>12</v>
      </c>
      <c r="CR613" s="542" t="s">
        <v>154</v>
      </c>
      <c r="CS613" s="542" t="s">
        <v>231</v>
      </c>
      <c r="CT613" s="1015">
        <f>'Report 1'!$X$18</f>
        <v>0</v>
      </c>
      <c r="CU613" s="1016">
        <f>SUMIF('Report 4A'!$G$16:$G$95,$CQ613,'Report 4A'!$AF$16:$AF$95)</f>
        <v>0</v>
      </c>
      <c r="CV613" s="1017">
        <f t="shared" si="115"/>
        <v>0</v>
      </c>
      <c r="CX613" s="546" t="s">
        <v>669</v>
      </c>
      <c r="CY613" s="537" t="s">
        <v>304</v>
      </c>
      <c r="CZ613" s="537" t="str">
        <f>'Information Input'!$M$14</f>
        <v xml:space="preserve">      -      </v>
      </c>
      <c r="DA613" s="538">
        <f>'Information Input'!$H$35</f>
        <v>43555</v>
      </c>
      <c r="DB613" s="537" t="str">
        <f>'Information Input'!$J$22</f>
        <v>Quarterly</v>
      </c>
      <c r="DC613" s="552">
        <f>'Information Input'!$H$30</f>
        <v>43555</v>
      </c>
      <c r="DD613" s="553" t="str">
        <f t="shared" si="118"/>
        <v>201702</v>
      </c>
      <c r="DE613" s="541" t="s">
        <v>96</v>
      </c>
      <c r="DF613" s="541" t="s">
        <v>685</v>
      </c>
      <c r="DG613" s="544">
        <f>'Report 5K'!$AB$108</f>
        <v>0</v>
      </c>
      <c r="DH613" s="550">
        <f>'Report 5K'!$AB$109</f>
        <v>0</v>
      </c>
      <c r="DI613" s="544">
        <f>'Report 5K'!$AB$110</f>
        <v>0</v>
      </c>
      <c r="DJ613" s="544">
        <f>'Report 5K'!$AB$111</f>
        <v>0</v>
      </c>
      <c r="DK613" s="544">
        <f>'Report 5K'!$AB$112</f>
        <v>0</v>
      </c>
      <c r="DL613" s="544">
        <f>'Report 5K'!$AB$113</f>
        <v>0</v>
      </c>
      <c r="DM613" s="544">
        <f>'Report 5K'!$AB$114</f>
        <v>0</v>
      </c>
      <c r="DN613" s="544">
        <f>'Report 5K'!$AB$115</f>
        <v>0</v>
      </c>
      <c r="DO613" s="544">
        <f>'Report 5K'!$AB$116</f>
        <v>0</v>
      </c>
      <c r="DP613" s="544">
        <f>'Report 5K'!$AB$117</f>
        <v>0</v>
      </c>
      <c r="DQ613" s="544">
        <f>'Report 5K'!$AB$118</f>
        <v>0</v>
      </c>
    </row>
    <row r="614" spans="2:121">
      <c r="B614" s="535" t="s">
        <v>669</v>
      </c>
      <c r="C614" s="536">
        <v>1</v>
      </c>
      <c r="D614" s="537" t="str">
        <f>'Information Input'!$M$14</f>
        <v xml:space="preserve">      -      </v>
      </c>
      <c r="E614" s="537" t="s">
        <v>135</v>
      </c>
      <c r="F614" s="538">
        <f t="shared" si="122"/>
        <v>43466</v>
      </c>
      <c r="G614" s="538">
        <f t="shared" si="123"/>
        <v>43555</v>
      </c>
      <c r="H614" s="538">
        <f>'Information Input'!$H$35</f>
        <v>43555</v>
      </c>
      <c r="I614" s="537" t="str">
        <f>'Information Input'!$J$22</f>
        <v>Quarterly</v>
      </c>
      <c r="J614" s="538">
        <f>'Information Input'!$H$30</f>
        <v>43555</v>
      </c>
      <c r="K614" s="537">
        <f>'Information Input'!$J$18</f>
        <v>2019</v>
      </c>
      <c r="L614" s="539" t="s">
        <v>96</v>
      </c>
      <c r="M614" s="540" t="s">
        <v>241</v>
      </c>
      <c r="N614" s="541" t="s">
        <v>241</v>
      </c>
      <c r="O614" s="542" t="s">
        <v>671</v>
      </c>
      <c r="P614" s="537">
        <v>36</v>
      </c>
      <c r="Q614" s="541" t="s">
        <v>178</v>
      </c>
      <c r="R614" s="541" t="s">
        <v>235</v>
      </c>
      <c r="S614" s="543">
        <f>'Report 1'!$AQ$18</f>
        <v>0</v>
      </c>
      <c r="T614" s="544">
        <f>'Report 1'!$AQ$56</f>
        <v>0</v>
      </c>
      <c r="U614" s="545">
        <f>'Report 1'!$AQ$142</f>
        <v>0</v>
      </c>
      <c r="AL614" s="546" t="s">
        <v>669</v>
      </c>
      <c r="AM614" s="547">
        <v>2</v>
      </c>
      <c r="AN614" s="547" t="str">
        <f>'Information Input'!$M$14</f>
        <v xml:space="preserve">      -      </v>
      </c>
      <c r="AO614" s="547" t="s">
        <v>139</v>
      </c>
      <c r="AP614" s="538">
        <f>'Information Input'!$H$33</f>
        <v>43466</v>
      </c>
      <c r="AQ614" s="538">
        <f>'Information Input'!$H$34</f>
        <v>43555</v>
      </c>
      <c r="AR614" s="538">
        <f>'Information Input'!$H$35</f>
        <v>43555</v>
      </c>
      <c r="AS614" s="547" t="str">
        <f>'Information Input'!$J$22</f>
        <v>Quarterly</v>
      </c>
      <c r="AT614" s="538">
        <f>'Information Input'!$H$30</f>
        <v>43555</v>
      </c>
      <c r="AU614" s="547">
        <f>'Information Input'!$J$18</f>
        <v>2019</v>
      </c>
      <c r="AV614" s="547" t="s">
        <v>94</v>
      </c>
      <c r="AW614" s="547" t="s">
        <v>95</v>
      </c>
      <c r="AX614" s="547" t="s">
        <v>96</v>
      </c>
      <c r="AY614" s="548" t="s">
        <v>671</v>
      </c>
      <c r="AZ614" s="547">
        <v>25</v>
      </c>
      <c r="BA614" s="549" t="s">
        <v>167</v>
      </c>
      <c r="BB614" s="543" t="s">
        <v>233</v>
      </c>
      <c r="BC614" s="550">
        <f>'Report 2'!$AJ122</f>
        <v>0</v>
      </c>
      <c r="BD614" s="550">
        <f>'Report 2'!$AK122</f>
        <v>0</v>
      </c>
      <c r="BE614" s="550">
        <f>'Report 2'!$AL122</f>
        <v>0</v>
      </c>
      <c r="BF614" s="550">
        <f>'Report 2'!$AM122</f>
        <v>0</v>
      </c>
      <c r="BG614" s="550">
        <f>'Report 2'!$AN122</f>
        <v>0</v>
      </c>
      <c r="BH614" s="550">
        <f>'Report 2'!$AO122</f>
        <v>0</v>
      </c>
      <c r="BI614" s="550">
        <f>'Report 2'!$AP122</f>
        <v>0</v>
      </c>
      <c r="CC614" s="542" t="s">
        <v>669</v>
      </c>
      <c r="CD614" s="1014" t="s">
        <v>672</v>
      </c>
      <c r="CE614" s="1014" t="str">
        <f>'Information Input'!$M$14</f>
        <v xml:space="preserve">      -      </v>
      </c>
      <c r="CF614" s="551" t="s">
        <v>136</v>
      </c>
      <c r="CG614" s="552">
        <f t="shared" si="120"/>
        <v>43556</v>
      </c>
      <c r="CH614" s="552">
        <f t="shared" si="121"/>
        <v>43646</v>
      </c>
      <c r="CI614" s="552">
        <f>'Information Input'!$H$35</f>
        <v>43555</v>
      </c>
      <c r="CJ614" s="551" t="str">
        <f>'Information Input'!$J$22</f>
        <v>Quarterly</v>
      </c>
      <c r="CK614" s="552">
        <f>'Information Input'!$H$30</f>
        <v>43555</v>
      </c>
      <c r="CL614" s="551">
        <f>'Information Input'!$J$18</f>
        <v>2019</v>
      </c>
      <c r="CM614" s="551" t="s">
        <v>99</v>
      </c>
      <c r="CN614" s="1014" t="s">
        <v>100</v>
      </c>
      <c r="CO614" s="542" t="s">
        <v>96</v>
      </c>
      <c r="CP614" s="542" t="s">
        <v>671</v>
      </c>
      <c r="CQ614" s="551">
        <v>13</v>
      </c>
      <c r="CR614" s="542" t="s">
        <v>155</v>
      </c>
      <c r="CS614" s="542" t="s">
        <v>232</v>
      </c>
      <c r="CT614" s="1015">
        <f>'Report 1'!$X$18</f>
        <v>0</v>
      </c>
      <c r="CU614" s="1016">
        <f>SUMIF('Report 4A'!$G$16:$G$95,$CQ614,'Report 4A'!$AF$16:$AF$95)</f>
        <v>0</v>
      </c>
      <c r="CV614" s="1017">
        <f t="shared" si="115"/>
        <v>0</v>
      </c>
      <c r="CX614" s="546" t="s">
        <v>669</v>
      </c>
      <c r="CY614" s="537" t="s">
        <v>304</v>
      </c>
      <c r="CZ614" s="537" t="str">
        <f>'Information Input'!$M$14</f>
        <v xml:space="preserve">      -      </v>
      </c>
      <c r="DA614" s="538">
        <f>'Information Input'!$H$35</f>
        <v>43555</v>
      </c>
      <c r="DB614" s="537" t="str">
        <f>'Information Input'!$J$22</f>
        <v>Quarterly</v>
      </c>
      <c r="DC614" s="552">
        <f>'Information Input'!$H$30</f>
        <v>43555</v>
      </c>
      <c r="DD614" s="553" t="str">
        <f t="shared" si="118"/>
        <v>201701</v>
      </c>
      <c r="DE614" s="541" t="s">
        <v>96</v>
      </c>
      <c r="DF614" s="541" t="s">
        <v>685</v>
      </c>
      <c r="DG614" s="544">
        <f>'Report 5K'!$AC$108</f>
        <v>0</v>
      </c>
      <c r="DH614" s="550">
        <f>'Report 5K'!$AC$109</f>
        <v>0</v>
      </c>
      <c r="DI614" s="544">
        <f>'Report 5K'!$AC$110</f>
        <v>0</v>
      </c>
      <c r="DJ614" s="544">
        <f>'Report 5K'!$AC$111</f>
        <v>0</v>
      </c>
      <c r="DK614" s="544">
        <f>'Report 5K'!$AC$112</f>
        <v>0</v>
      </c>
      <c r="DL614" s="544">
        <f>'Report 5K'!$AC$113</f>
        <v>0</v>
      </c>
      <c r="DM614" s="544">
        <f>'Report 5K'!$AC$114</f>
        <v>0</v>
      </c>
      <c r="DN614" s="544">
        <f>'Report 5K'!$AC$115</f>
        <v>0</v>
      </c>
      <c r="DO614" s="544">
        <f>'Report 5K'!$AC$116</f>
        <v>0</v>
      </c>
      <c r="DP614" s="544">
        <f>'Report 5K'!$AC$117</f>
        <v>0</v>
      </c>
      <c r="DQ614" s="544">
        <f>'Report 5K'!$AC$118</f>
        <v>0</v>
      </c>
    </row>
    <row r="615" spans="2:121">
      <c r="B615" s="535" t="s">
        <v>669</v>
      </c>
      <c r="C615" s="536">
        <v>1</v>
      </c>
      <c r="D615" s="537" t="str">
        <f>'Information Input'!$M$14</f>
        <v xml:space="preserve">      -      </v>
      </c>
      <c r="E615" s="537" t="s">
        <v>135</v>
      </c>
      <c r="F615" s="538">
        <f t="shared" si="122"/>
        <v>43466</v>
      </c>
      <c r="G615" s="538">
        <f t="shared" si="123"/>
        <v>43555</v>
      </c>
      <c r="H615" s="538">
        <f>'Information Input'!$H$35</f>
        <v>43555</v>
      </c>
      <c r="I615" s="537" t="str">
        <f>'Information Input'!$J$22</f>
        <v>Quarterly</v>
      </c>
      <c r="J615" s="538">
        <f>'Information Input'!$H$30</f>
        <v>43555</v>
      </c>
      <c r="K615" s="537">
        <f>'Information Input'!$J$18</f>
        <v>2019</v>
      </c>
      <c r="L615" s="539" t="s">
        <v>96</v>
      </c>
      <c r="M615" s="540" t="s">
        <v>241</v>
      </c>
      <c r="N615" s="541" t="s">
        <v>241</v>
      </c>
      <c r="O615" s="542" t="s">
        <v>671</v>
      </c>
      <c r="P615" s="537">
        <v>37</v>
      </c>
      <c r="Q615" s="541" t="s">
        <v>179</v>
      </c>
      <c r="R615" s="541" t="s">
        <v>231</v>
      </c>
      <c r="S615" s="543">
        <f>'Report 1'!$AQ$18</f>
        <v>0</v>
      </c>
      <c r="T615" s="544">
        <f>'Report 1'!$AQ$57</f>
        <v>0</v>
      </c>
      <c r="U615" s="545">
        <f>'Report 1'!$AQ$143</f>
        <v>0</v>
      </c>
      <c r="AL615" s="546" t="s">
        <v>669</v>
      </c>
      <c r="AM615" s="547">
        <v>2</v>
      </c>
      <c r="AN615" s="547" t="str">
        <f>'Information Input'!$M$14</f>
        <v xml:space="preserve">      -      </v>
      </c>
      <c r="AO615" s="547" t="s">
        <v>139</v>
      </c>
      <c r="AP615" s="538">
        <f>'Information Input'!$H$33</f>
        <v>43466</v>
      </c>
      <c r="AQ615" s="538">
        <f>'Information Input'!$H$34</f>
        <v>43555</v>
      </c>
      <c r="AR615" s="538">
        <f>'Information Input'!$H$35</f>
        <v>43555</v>
      </c>
      <c r="AS615" s="547" t="str">
        <f>'Information Input'!$J$22</f>
        <v>Quarterly</v>
      </c>
      <c r="AT615" s="538">
        <f>'Information Input'!$H$30</f>
        <v>43555</v>
      </c>
      <c r="AU615" s="547">
        <f>'Information Input'!$J$18</f>
        <v>2019</v>
      </c>
      <c r="AV615" s="547" t="s">
        <v>94</v>
      </c>
      <c r="AW615" s="547" t="s">
        <v>95</v>
      </c>
      <c r="AX615" s="547" t="s">
        <v>96</v>
      </c>
      <c r="AY615" s="548" t="s">
        <v>671</v>
      </c>
      <c r="AZ615" s="547">
        <v>26</v>
      </c>
      <c r="BA615" s="549" t="s">
        <v>168</v>
      </c>
      <c r="BB615" s="543" t="s">
        <v>237</v>
      </c>
      <c r="BC615" s="550">
        <f>'Report 2'!$AJ123</f>
        <v>0</v>
      </c>
      <c r="BD615" s="550">
        <f>'Report 2'!$AK123</f>
        <v>0</v>
      </c>
      <c r="BE615" s="550">
        <f>'Report 2'!$AL123</f>
        <v>0</v>
      </c>
      <c r="BF615" s="550">
        <f>'Report 2'!$AM123</f>
        <v>0</v>
      </c>
      <c r="BG615" s="550">
        <f>'Report 2'!$AN123</f>
        <v>0</v>
      </c>
      <c r="BH615" s="550">
        <f>'Report 2'!$AO123</f>
        <v>0</v>
      </c>
      <c r="BI615" s="550">
        <f>'Report 2'!$AP123</f>
        <v>0</v>
      </c>
      <c r="CC615" s="542" t="s">
        <v>669</v>
      </c>
      <c r="CD615" s="1014" t="s">
        <v>672</v>
      </c>
      <c r="CE615" s="1014" t="str">
        <f>'Information Input'!$M$14</f>
        <v xml:space="preserve">      -      </v>
      </c>
      <c r="CF615" s="551" t="s">
        <v>136</v>
      </c>
      <c r="CG615" s="552">
        <f t="shared" si="120"/>
        <v>43556</v>
      </c>
      <c r="CH615" s="552">
        <f t="shared" si="121"/>
        <v>43646</v>
      </c>
      <c r="CI615" s="552">
        <f>'Information Input'!$H$35</f>
        <v>43555</v>
      </c>
      <c r="CJ615" s="551" t="str">
        <f>'Information Input'!$J$22</f>
        <v>Quarterly</v>
      </c>
      <c r="CK615" s="552">
        <f>'Information Input'!$H$30</f>
        <v>43555</v>
      </c>
      <c r="CL615" s="551">
        <f>'Information Input'!$J$18</f>
        <v>2019</v>
      </c>
      <c r="CM615" s="551" t="s">
        <v>99</v>
      </c>
      <c r="CN615" s="1014" t="s">
        <v>100</v>
      </c>
      <c r="CO615" s="542" t="s">
        <v>96</v>
      </c>
      <c r="CP615" s="542" t="s">
        <v>671</v>
      </c>
      <c r="CQ615" s="551">
        <v>14</v>
      </c>
      <c r="CR615" s="542" t="s">
        <v>156</v>
      </c>
      <c r="CS615" s="542" t="s">
        <v>233</v>
      </c>
      <c r="CT615" s="1015">
        <f>'Report 1'!$X$18</f>
        <v>0</v>
      </c>
      <c r="CU615" s="1016">
        <f>SUMIF('Report 4A'!$G$16:$G$95,$CQ615,'Report 4A'!$AF$16:$AF$95)</f>
        <v>0</v>
      </c>
      <c r="CV615" s="1017">
        <f t="shared" si="115"/>
        <v>0</v>
      </c>
      <c r="CX615" s="546" t="s">
        <v>669</v>
      </c>
      <c r="CY615" s="537" t="s">
        <v>304</v>
      </c>
      <c r="CZ615" s="537" t="str">
        <f>'Information Input'!$M$14</f>
        <v xml:space="preserve">      -      </v>
      </c>
      <c r="DA615" s="538">
        <f>'Information Input'!$H$35</f>
        <v>43555</v>
      </c>
      <c r="DB615" s="537" t="str">
        <f>'Information Input'!$J$22</f>
        <v>Quarterly</v>
      </c>
      <c r="DC615" s="552">
        <f>'Information Input'!$H$30</f>
        <v>43555</v>
      </c>
      <c r="DD615" s="553" t="str">
        <f t="shared" si="118"/>
        <v>201612</v>
      </c>
      <c r="DE615" s="541" t="s">
        <v>96</v>
      </c>
      <c r="DF615" s="541" t="s">
        <v>685</v>
      </c>
      <c r="DG615" s="544">
        <f>'Report 5K'!$AD$108</f>
        <v>0</v>
      </c>
      <c r="DH615" s="550">
        <f>'Report 5K'!$AD$109</f>
        <v>0</v>
      </c>
      <c r="DI615" s="544">
        <f>'Report 5K'!$AD$110</f>
        <v>0</v>
      </c>
      <c r="DJ615" s="544">
        <f>'Report 5K'!$AD$111</f>
        <v>0</v>
      </c>
      <c r="DK615" s="544">
        <f>'Report 5K'!$AD$112</f>
        <v>0</v>
      </c>
      <c r="DL615" s="544">
        <f>'Report 5K'!$AD$113</f>
        <v>0</v>
      </c>
      <c r="DM615" s="544">
        <f>'Report 5K'!$AD$114</f>
        <v>0</v>
      </c>
      <c r="DN615" s="544">
        <f>'Report 5K'!$AD$115</f>
        <v>0</v>
      </c>
      <c r="DO615" s="544">
        <f>'Report 5K'!$AD$116</f>
        <v>0</v>
      </c>
      <c r="DP615" s="544">
        <f>'Report 5K'!$AD$117</f>
        <v>0</v>
      </c>
      <c r="DQ615" s="544">
        <f>'Report 5K'!$AD$118</f>
        <v>0</v>
      </c>
    </row>
    <row r="616" spans="2:121">
      <c r="B616" s="535" t="s">
        <v>669</v>
      </c>
      <c r="C616" s="536">
        <v>1</v>
      </c>
      <c r="D616" s="537" t="str">
        <f>'Information Input'!$M$14</f>
        <v xml:space="preserve">      -      </v>
      </c>
      <c r="E616" s="537" t="s">
        <v>135</v>
      </c>
      <c r="F616" s="538">
        <f t="shared" si="122"/>
        <v>43466</v>
      </c>
      <c r="G616" s="538">
        <f t="shared" si="123"/>
        <v>43555</v>
      </c>
      <c r="H616" s="538">
        <f>'Information Input'!$H$35</f>
        <v>43555</v>
      </c>
      <c r="I616" s="537" t="str">
        <f>'Information Input'!$J$22</f>
        <v>Quarterly</v>
      </c>
      <c r="J616" s="538">
        <f>'Information Input'!$H$30</f>
        <v>43555</v>
      </c>
      <c r="K616" s="537">
        <f>'Information Input'!$J$18</f>
        <v>2019</v>
      </c>
      <c r="L616" s="539" t="s">
        <v>96</v>
      </c>
      <c r="M616" s="540" t="s">
        <v>241</v>
      </c>
      <c r="N616" s="541" t="s">
        <v>241</v>
      </c>
      <c r="O616" s="542" t="s">
        <v>671</v>
      </c>
      <c r="P616" s="537">
        <v>38</v>
      </c>
      <c r="Q616" s="541" t="s">
        <v>180</v>
      </c>
      <c r="R616" s="541" t="s">
        <v>233</v>
      </c>
      <c r="S616" s="543">
        <f>'Report 1'!$AQ$18</f>
        <v>0</v>
      </c>
      <c r="T616" s="544">
        <f>'Report 1'!$AQ$58</f>
        <v>0</v>
      </c>
      <c r="U616" s="545">
        <f>'Report 1'!$AQ$144</f>
        <v>0</v>
      </c>
      <c r="AL616" s="546" t="s">
        <v>669</v>
      </c>
      <c r="AM616" s="547">
        <v>2</v>
      </c>
      <c r="AN616" s="547" t="str">
        <f>'Information Input'!$M$14</f>
        <v xml:space="preserve">      -      </v>
      </c>
      <c r="AO616" s="547" t="s">
        <v>139</v>
      </c>
      <c r="AP616" s="538">
        <f>'Information Input'!$H$33</f>
        <v>43466</v>
      </c>
      <c r="AQ616" s="538">
        <f>'Information Input'!$H$34</f>
        <v>43555</v>
      </c>
      <c r="AR616" s="538">
        <f>'Information Input'!$H$35</f>
        <v>43555</v>
      </c>
      <c r="AS616" s="547" t="str">
        <f>'Information Input'!$J$22</f>
        <v>Quarterly</v>
      </c>
      <c r="AT616" s="538">
        <f>'Information Input'!$H$30</f>
        <v>43555</v>
      </c>
      <c r="AU616" s="547">
        <f>'Information Input'!$J$18</f>
        <v>2019</v>
      </c>
      <c r="AV616" s="547" t="s">
        <v>94</v>
      </c>
      <c r="AW616" s="547" t="s">
        <v>95</v>
      </c>
      <c r="AX616" s="547" t="s">
        <v>96</v>
      </c>
      <c r="AY616" s="548" t="s">
        <v>671</v>
      </c>
      <c r="AZ616" s="547">
        <v>27</v>
      </c>
      <c r="BA616" s="549" t="s">
        <v>169</v>
      </c>
      <c r="BB616" s="543" t="s">
        <v>235</v>
      </c>
      <c r="BC616" s="550">
        <f>'Report 2'!$AJ124</f>
        <v>0</v>
      </c>
      <c r="BD616" s="550">
        <f>'Report 2'!$AK124</f>
        <v>0</v>
      </c>
      <c r="BE616" s="550">
        <f>'Report 2'!$AL124</f>
        <v>0</v>
      </c>
      <c r="BF616" s="550">
        <f>'Report 2'!$AM124</f>
        <v>0</v>
      </c>
      <c r="BG616" s="550">
        <f>'Report 2'!$AN124</f>
        <v>0</v>
      </c>
      <c r="BH616" s="550">
        <f>'Report 2'!$AO124</f>
        <v>0</v>
      </c>
      <c r="BI616" s="550">
        <f>'Report 2'!$AP124</f>
        <v>0</v>
      </c>
      <c r="CC616" s="542" t="s">
        <v>669</v>
      </c>
      <c r="CD616" s="1014" t="s">
        <v>672</v>
      </c>
      <c r="CE616" s="1014" t="str">
        <f>'Information Input'!$M$14</f>
        <v xml:space="preserve">      -      </v>
      </c>
      <c r="CF616" s="551" t="s">
        <v>136</v>
      </c>
      <c r="CG616" s="552">
        <f t="shared" si="120"/>
        <v>43556</v>
      </c>
      <c r="CH616" s="552">
        <f t="shared" si="121"/>
        <v>43646</v>
      </c>
      <c r="CI616" s="552">
        <f>'Information Input'!$H$35</f>
        <v>43555</v>
      </c>
      <c r="CJ616" s="551" t="str">
        <f>'Information Input'!$J$22</f>
        <v>Quarterly</v>
      </c>
      <c r="CK616" s="552">
        <f>'Information Input'!$H$30</f>
        <v>43555</v>
      </c>
      <c r="CL616" s="551">
        <f>'Information Input'!$J$18</f>
        <v>2019</v>
      </c>
      <c r="CM616" s="551" t="s">
        <v>99</v>
      </c>
      <c r="CN616" s="1014" t="s">
        <v>100</v>
      </c>
      <c r="CO616" s="542" t="s">
        <v>96</v>
      </c>
      <c r="CP616" s="542" t="s">
        <v>671</v>
      </c>
      <c r="CQ616" s="551">
        <v>15</v>
      </c>
      <c r="CR616" s="542" t="s">
        <v>157</v>
      </c>
      <c r="CS616" s="542" t="s">
        <v>234</v>
      </c>
      <c r="CT616" s="1015">
        <f>'Report 1'!$X$18</f>
        <v>0</v>
      </c>
      <c r="CU616" s="1016">
        <f>SUMIF('Report 4A'!$G$16:$G$95,$CQ616,'Report 4A'!$AF$16:$AF$95)</f>
        <v>0</v>
      </c>
      <c r="CV616" s="1017">
        <f t="shared" si="115"/>
        <v>0</v>
      </c>
      <c r="CX616" s="546" t="s">
        <v>669</v>
      </c>
      <c r="CY616" s="537" t="s">
        <v>304</v>
      </c>
      <c r="CZ616" s="537" t="str">
        <f>'Information Input'!$M$14</f>
        <v xml:space="preserve">      -      </v>
      </c>
      <c r="DA616" s="538">
        <f>'Information Input'!$H$35</f>
        <v>43555</v>
      </c>
      <c r="DB616" s="537" t="str">
        <f>'Information Input'!$J$22</f>
        <v>Quarterly</v>
      </c>
      <c r="DC616" s="552">
        <f>'Information Input'!$H$30</f>
        <v>43555</v>
      </c>
      <c r="DD616" s="553" t="str">
        <f t="shared" si="118"/>
        <v>201611</v>
      </c>
      <c r="DE616" s="541" t="s">
        <v>96</v>
      </c>
      <c r="DF616" s="541" t="s">
        <v>685</v>
      </c>
      <c r="DG616" s="544">
        <f>'Report 5K'!$AE$108</f>
        <v>0</v>
      </c>
      <c r="DH616" s="550">
        <f>'Report 5K'!$AE$109</f>
        <v>0</v>
      </c>
      <c r="DI616" s="544">
        <f>'Report 5K'!$AE$110</f>
        <v>0</v>
      </c>
      <c r="DJ616" s="544">
        <f>'Report 5K'!$AE$111</f>
        <v>0</v>
      </c>
      <c r="DK616" s="544">
        <f>'Report 5K'!$AE$112</f>
        <v>0</v>
      </c>
      <c r="DL616" s="544">
        <f>'Report 5K'!$AE$113</f>
        <v>0</v>
      </c>
      <c r="DM616" s="544">
        <f>'Report 5K'!$AE$114</f>
        <v>0</v>
      </c>
      <c r="DN616" s="544">
        <f>'Report 5K'!$AE$115</f>
        <v>0</v>
      </c>
      <c r="DO616" s="544">
        <f>'Report 5K'!$AE$116</f>
        <v>0</v>
      </c>
      <c r="DP616" s="544">
        <f>'Report 5K'!$AE$117</f>
        <v>0</v>
      </c>
      <c r="DQ616" s="544">
        <f>'Report 5K'!$AE$118</f>
        <v>0</v>
      </c>
    </row>
    <row r="617" spans="2:121">
      <c r="B617" s="535" t="s">
        <v>669</v>
      </c>
      <c r="C617" s="536">
        <v>1</v>
      </c>
      <c r="D617" s="537" t="str">
        <f>'Information Input'!$M$14</f>
        <v xml:space="preserve">      -      </v>
      </c>
      <c r="E617" s="537" t="s">
        <v>135</v>
      </c>
      <c r="F617" s="538">
        <f t="shared" si="122"/>
        <v>43466</v>
      </c>
      <c r="G617" s="538">
        <f t="shared" si="123"/>
        <v>43555</v>
      </c>
      <c r="H617" s="538">
        <f>'Information Input'!$H$35</f>
        <v>43555</v>
      </c>
      <c r="I617" s="537" t="str">
        <f>'Information Input'!$J$22</f>
        <v>Quarterly</v>
      </c>
      <c r="J617" s="538">
        <f>'Information Input'!$H$30</f>
        <v>43555</v>
      </c>
      <c r="K617" s="537">
        <f>'Information Input'!$J$18</f>
        <v>2019</v>
      </c>
      <c r="L617" s="539" t="s">
        <v>96</v>
      </c>
      <c r="M617" s="540" t="s">
        <v>241</v>
      </c>
      <c r="N617" s="541" t="s">
        <v>241</v>
      </c>
      <c r="O617" s="542" t="s">
        <v>671</v>
      </c>
      <c r="P617" s="537">
        <v>39</v>
      </c>
      <c r="Q617" s="541" t="s">
        <v>181</v>
      </c>
      <c r="R617" s="541" t="s">
        <v>233</v>
      </c>
      <c r="S617" s="543">
        <f>'Report 1'!$AQ$18</f>
        <v>0</v>
      </c>
      <c r="T617" s="544">
        <f>'Report 1'!$AQ$59</f>
        <v>0</v>
      </c>
      <c r="U617" s="545">
        <f>'Report 1'!$AQ$145</f>
        <v>0</v>
      </c>
      <c r="AL617" s="546" t="s">
        <v>669</v>
      </c>
      <c r="AM617" s="547">
        <v>2</v>
      </c>
      <c r="AN617" s="547" t="str">
        <f>'Information Input'!$M$14</f>
        <v xml:space="preserve">      -      </v>
      </c>
      <c r="AO617" s="547" t="s">
        <v>139</v>
      </c>
      <c r="AP617" s="538">
        <f>'Information Input'!$H$33</f>
        <v>43466</v>
      </c>
      <c r="AQ617" s="538">
        <f>'Information Input'!$H$34</f>
        <v>43555</v>
      </c>
      <c r="AR617" s="538">
        <f>'Information Input'!$H$35</f>
        <v>43555</v>
      </c>
      <c r="AS617" s="547" t="str">
        <f>'Information Input'!$J$22</f>
        <v>Quarterly</v>
      </c>
      <c r="AT617" s="538">
        <f>'Information Input'!$H$30</f>
        <v>43555</v>
      </c>
      <c r="AU617" s="547">
        <f>'Information Input'!$J$18</f>
        <v>2019</v>
      </c>
      <c r="AV617" s="547" t="s">
        <v>94</v>
      </c>
      <c r="AW617" s="547" t="s">
        <v>95</v>
      </c>
      <c r="AX617" s="547" t="s">
        <v>96</v>
      </c>
      <c r="AY617" s="548" t="s">
        <v>671</v>
      </c>
      <c r="AZ617" s="547">
        <v>28</v>
      </c>
      <c r="BA617" s="549" t="s">
        <v>170</v>
      </c>
      <c r="BB617" s="543" t="s">
        <v>235</v>
      </c>
      <c r="BC617" s="550">
        <f>'Report 2'!$AJ125</f>
        <v>0</v>
      </c>
      <c r="BD617" s="550">
        <f>'Report 2'!$AK125</f>
        <v>0</v>
      </c>
      <c r="BE617" s="550">
        <f>'Report 2'!$AL125</f>
        <v>0</v>
      </c>
      <c r="BF617" s="550">
        <f>'Report 2'!$AM125</f>
        <v>0</v>
      </c>
      <c r="BG617" s="550">
        <f>'Report 2'!$AN125</f>
        <v>0</v>
      </c>
      <c r="BH617" s="550">
        <f>'Report 2'!$AO125</f>
        <v>0</v>
      </c>
      <c r="BI617" s="550">
        <f>'Report 2'!$AP125</f>
        <v>0</v>
      </c>
      <c r="CC617" s="542" t="s">
        <v>669</v>
      </c>
      <c r="CD617" s="1014" t="s">
        <v>672</v>
      </c>
      <c r="CE617" s="1014" t="str">
        <f>'Information Input'!$M$14</f>
        <v xml:space="preserve">      -      </v>
      </c>
      <c r="CF617" s="551" t="s">
        <v>136</v>
      </c>
      <c r="CG617" s="552">
        <f t="shared" si="120"/>
        <v>43556</v>
      </c>
      <c r="CH617" s="552">
        <f t="shared" si="121"/>
        <v>43646</v>
      </c>
      <c r="CI617" s="552">
        <f>'Information Input'!$H$35</f>
        <v>43555</v>
      </c>
      <c r="CJ617" s="551" t="str">
        <f>'Information Input'!$J$22</f>
        <v>Quarterly</v>
      </c>
      <c r="CK617" s="552">
        <f>'Information Input'!$H$30</f>
        <v>43555</v>
      </c>
      <c r="CL617" s="551">
        <f>'Information Input'!$J$18</f>
        <v>2019</v>
      </c>
      <c r="CM617" s="551" t="s">
        <v>99</v>
      </c>
      <c r="CN617" s="1014" t="s">
        <v>100</v>
      </c>
      <c r="CO617" s="542" t="s">
        <v>96</v>
      </c>
      <c r="CP617" s="542" t="s">
        <v>671</v>
      </c>
      <c r="CQ617" s="551">
        <v>16</v>
      </c>
      <c r="CR617" s="542" t="s">
        <v>158</v>
      </c>
      <c r="CS617" s="542" t="s">
        <v>235</v>
      </c>
      <c r="CT617" s="1015">
        <f>'Report 1'!$X$18</f>
        <v>0</v>
      </c>
      <c r="CU617" s="1016">
        <f>SUMIF('Report 4A'!$G$16:$G$95,$CQ617,'Report 4A'!$AF$16:$AF$95)</f>
        <v>0</v>
      </c>
      <c r="CV617" s="1017">
        <f t="shared" si="115"/>
        <v>0</v>
      </c>
      <c r="CX617" s="546" t="s">
        <v>669</v>
      </c>
      <c r="CY617" s="537" t="s">
        <v>304</v>
      </c>
      <c r="CZ617" s="537" t="str">
        <f>'Information Input'!$M$14</f>
        <v xml:space="preserve">      -      </v>
      </c>
      <c r="DA617" s="538">
        <f>'Information Input'!$H$35</f>
        <v>43555</v>
      </c>
      <c r="DB617" s="537" t="str">
        <f>'Information Input'!$J$22</f>
        <v>Quarterly</v>
      </c>
      <c r="DC617" s="552">
        <f>'Information Input'!$H$30</f>
        <v>43555</v>
      </c>
      <c r="DD617" s="553" t="str">
        <f t="shared" si="118"/>
        <v>201610</v>
      </c>
      <c r="DE617" s="541" t="s">
        <v>96</v>
      </c>
      <c r="DF617" s="541" t="s">
        <v>685</v>
      </c>
      <c r="DG617" s="544">
        <f>'Report 5K'!$AF$108</f>
        <v>0</v>
      </c>
      <c r="DH617" s="550">
        <f>'Report 5K'!$AF$109</f>
        <v>0</v>
      </c>
      <c r="DI617" s="544">
        <f>'Report 5K'!$AF$110</f>
        <v>0</v>
      </c>
      <c r="DJ617" s="544">
        <f>'Report 5K'!$AF$111</f>
        <v>0</v>
      </c>
      <c r="DK617" s="544">
        <f>'Report 5K'!$AF$112</f>
        <v>0</v>
      </c>
      <c r="DL617" s="544">
        <f>'Report 5K'!$AF$113</f>
        <v>0</v>
      </c>
      <c r="DM617" s="544">
        <f>'Report 5K'!$AF$114</f>
        <v>0</v>
      </c>
      <c r="DN617" s="544">
        <f>'Report 5K'!$AF$115</f>
        <v>0</v>
      </c>
      <c r="DO617" s="544">
        <f>'Report 5K'!$AF$116</f>
        <v>0</v>
      </c>
      <c r="DP617" s="544">
        <f>'Report 5K'!$AF$117</f>
        <v>0</v>
      </c>
      <c r="DQ617" s="544">
        <f>'Report 5K'!$AF$118</f>
        <v>0</v>
      </c>
    </row>
    <row r="618" spans="2:121">
      <c r="B618" s="535" t="s">
        <v>669</v>
      </c>
      <c r="C618" s="536">
        <v>1</v>
      </c>
      <c r="D618" s="537" t="str">
        <f>'Information Input'!$M$14</f>
        <v xml:space="preserve">      -      </v>
      </c>
      <c r="E618" s="537" t="s">
        <v>135</v>
      </c>
      <c r="F618" s="538">
        <f t="shared" si="122"/>
        <v>43466</v>
      </c>
      <c r="G618" s="538">
        <f t="shared" si="123"/>
        <v>43555</v>
      </c>
      <c r="H618" s="538">
        <f>'Information Input'!$H$35</f>
        <v>43555</v>
      </c>
      <c r="I618" s="537" t="str">
        <f>'Information Input'!$J$22</f>
        <v>Quarterly</v>
      </c>
      <c r="J618" s="538">
        <f>'Information Input'!$H$30</f>
        <v>43555</v>
      </c>
      <c r="K618" s="537">
        <f>'Information Input'!$J$18</f>
        <v>2019</v>
      </c>
      <c r="L618" s="539" t="s">
        <v>96</v>
      </c>
      <c r="M618" s="540" t="s">
        <v>241</v>
      </c>
      <c r="N618" s="541" t="s">
        <v>241</v>
      </c>
      <c r="O618" s="542" t="s">
        <v>671</v>
      </c>
      <c r="P618" s="537">
        <v>40</v>
      </c>
      <c r="Q618" s="541" t="s">
        <v>182</v>
      </c>
      <c r="R618" s="541" t="s">
        <v>238</v>
      </c>
      <c r="S618" s="543">
        <f>'Report 1'!$AQ$18</f>
        <v>0</v>
      </c>
      <c r="T618" s="544">
        <f>'Report 1'!$AQ$60</f>
        <v>0</v>
      </c>
      <c r="U618" s="545">
        <f>'Report 1'!$AQ$146</f>
        <v>0</v>
      </c>
      <c r="AL618" s="546" t="s">
        <v>669</v>
      </c>
      <c r="AM618" s="547">
        <v>2</v>
      </c>
      <c r="AN618" s="547" t="str">
        <f>'Information Input'!$M$14</f>
        <v xml:space="preserve">      -      </v>
      </c>
      <c r="AO618" s="547" t="s">
        <v>139</v>
      </c>
      <c r="AP618" s="538">
        <f>'Information Input'!$H$33</f>
        <v>43466</v>
      </c>
      <c r="AQ618" s="538">
        <f>'Information Input'!$H$34</f>
        <v>43555</v>
      </c>
      <c r="AR618" s="538">
        <f>'Information Input'!$H$35</f>
        <v>43555</v>
      </c>
      <c r="AS618" s="547" t="str">
        <f>'Information Input'!$J$22</f>
        <v>Quarterly</v>
      </c>
      <c r="AT618" s="538">
        <f>'Information Input'!$H$30</f>
        <v>43555</v>
      </c>
      <c r="AU618" s="547">
        <f>'Information Input'!$J$18</f>
        <v>2019</v>
      </c>
      <c r="AV618" s="547" t="s">
        <v>94</v>
      </c>
      <c r="AW618" s="547" t="s">
        <v>95</v>
      </c>
      <c r="AX618" s="547" t="s">
        <v>96</v>
      </c>
      <c r="AY618" s="548" t="s">
        <v>671</v>
      </c>
      <c r="AZ618" s="547">
        <v>29</v>
      </c>
      <c r="BA618" s="549" t="s">
        <v>171</v>
      </c>
      <c r="BB618" s="543" t="s">
        <v>238</v>
      </c>
      <c r="BC618" s="550">
        <f>'Report 2'!$AJ126</f>
        <v>0</v>
      </c>
      <c r="BD618" s="550">
        <f>'Report 2'!$AK126</f>
        <v>0</v>
      </c>
      <c r="BE618" s="550">
        <f>'Report 2'!$AL126</f>
        <v>0</v>
      </c>
      <c r="BF618" s="550">
        <f>'Report 2'!$AM126</f>
        <v>0</v>
      </c>
      <c r="BG618" s="550">
        <f>'Report 2'!$AN126</f>
        <v>0</v>
      </c>
      <c r="BH618" s="550">
        <f>'Report 2'!$AO126</f>
        <v>0</v>
      </c>
      <c r="BI618" s="550">
        <f>'Report 2'!$AP126</f>
        <v>0</v>
      </c>
      <c r="CC618" s="542" t="s">
        <v>669</v>
      </c>
      <c r="CD618" s="1014" t="s">
        <v>672</v>
      </c>
      <c r="CE618" s="1014" t="str">
        <f>'Information Input'!$M$14</f>
        <v xml:space="preserve">      -      </v>
      </c>
      <c r="CF618" s="551" t="s">
        <v>136</v>
      </c>
      <c r="CG618" s="552">
        <f t="shared" si="120"/>
        <v>43556</v>
      </c>
      <c r="CH618" s="552">
        <f t="shared" si="121"/>
        <v>43646</v>
      </c>
      <c r="CI618" s="552">
        <f>'Information Input'!$H$35</f>
        <v>43555</v>
      </c>
      <c r="CJ618" s="551" t="str">
        <f>'Information Input'!$J$22</f>
        <v>Quarterly</v>
      </c>
      <c r="CK618" s="552">
        <f>'Information Input'!$H$30</f>
        <v>43555</v>
      </c>
      <c r="CL618" s="551">
        <f>'Information Input'!$J$18</f>
        <v>2019</v>
      </c>
      <c r="CM618" s="551" t="s">
        <v>99</v>
      </c>
      <c r="CN618" s="1014" t="s">
        <v>100</v>
      </c>
      <c r="CO618" s="542" t="s">
        <v>96</v>
      </c>
      <c r="CP618" s="542" t="s">
        <v>671</v>
      </c>
      <c r="CQ618" s="551">
        <v>17</v>
      </c>
      <c r="CR618" s="542" t="s">
        <v>159</v>
      </c>
      <c r="CS618" s="542" t="s">
        <v>235</v>
      </c>
      <c r="CT618" s="1015">
        <f>'Report 1'!$X$18</f>
        <v>0</v>
      </c>
      <c r="CU618" s="1016">
        <f>SUMIF('Report 4A'!$G$16:$G$95,$CQ618,'Report 4A'!$AF$16:$AF$95)</f>
        <v>0</v>
      </c>
      <c r="CV618" s="1017">
        <f t="shared" ref="CV618:CV685" si="125">IF(CT618&lt;&gt;0,CU618/CT618,0)</f>
        <v>0</v>
      </c>
      <c r="CX618" s="546" t="s">
        <v>669</v>
      </c>
      <c r="CY618" s="537" t="s">
        <v>304</v>
      </c>
      <c r="CZ618" s="537" t="str">
        <f>'Information Input'!$M$14</f>
        <v xml:space="preserve">      -      </v>
      </c>
      <c r="DA618" s="552">
        <f>'Information Input'!$H$35</f>
        <v>43555</v>
      </c>
      <c r="DB618" s="537" t="str">
        <f>'Information Input'!$J$22</f>
        <v>Quarterly</v>
      </c>
      <c r="DC618" s="552">
        <f>'Information Input'!$H$30</f>
        <v>43555</v>
      </c>
      <c r="DD618" s="553" t="str">
        <f t="shared" si="118"/>
        <v>201609</v>
      </c>
      <c r="DE618" s="541" t="s">
        <v>96</v>
      </c>
      <c r="DF618" s="541" t="s">
        <v>685</v>
      </c>
      <c r="DG618" s="544">
        <f>'Report 5K'!$AG$108</f>
        <v>0</v>
      </c>
      <c r="DH618" s="550">
        <f>'Report 5K'!$AG$109</f>
        <v>0</v>
      </c>
      <c r="DI618" s="544">
        <f>'Report 5K'!$AG$110</f>
        <v>0</v>
      </c>
      <c r="DJ618" s="544">
        <f>'Report 5K'!$AG$111</f>
        <v>0</v>
      </c>
      <c r="DK618" s="544">
        <f>'Report 5K'!$AG$112</f>
        <v>0</v>
      </c>
      <c r="DL618" s="544">
        <f>'Report 5K'!$AG$113</f>
        <v>0</v>
      </c>
      <c r="DM618" s="544">
        <f>'Report 5K'!$AG$114</f>
        <v>0</v>
      </c>
      <c r="DN618" s="544">
        <f>'Report 5K'!$AG$115</f>
        <v>0</v>
      </c>
      <c r="DO618" s="544">
        <f>'Report 5K'!$AG$116</f>
        <v>0</v>
      </c>
      <c r="DP618" s="544">
        <f>'Report 5K'!$AG$117</f>
        <v>0</v>
      </c>
      <c r="DQ618" s="544">
        <f>'Report 5K'!$AG$118</f>
        <v>0</v>
      </c>
    </row>
    <row r="619" spans="2:121">
      <c r="B619" s="535" t="s">
        <v>669</v>
      </c>
      <c r="C619" s="536">
        <v>1</v>
      </c>
      <c r="D619" s="537" t="str">
        <f>'Information Input'!$M$14</f>
        <v xml:space="preserve">      -      </v>
      </c>
      <c r="E619" s="537" t="s">
        <v>135</v>
      </c>
      <c r="F619" s="538">
        <f t="shared" si="122"/>
        <v>43466</v>
      </c>
      <c r="G619" s="538">
        <f t="shared" si="123"/>
        <v>43555</v>
      </c>
      <c r="H619" s="538">
        <f>'Information Input'!$H$35</f>
        <v>43555</v>
      </c>
      <c r="I619" s="537" t="str">
        <f>'Information Input'!$J$22</f>
        <v>Quarterly</v>
      </c>
      <c r="J619" s="538">
        <f>'Information Input'!$H$30</f>
        <v>43555</v>
      </c>
      <c r="K619" s="537">
        <f>'Information Input'!$J$18</f>
        <v>2019</v>
      </c>
      <c r="L619" s="539" t="s">
        <v>96</v>
      </c>
      <c r="M619" s="540" t="s">
        <v>241</v>
      </c>
      <c r="N619" s="541" t="s">
        <v>241</v>
      </c>
      <c r="O619" s="542" t="s">
        <v>671</v>
      </c>
      <c r="P619" s="537">
        <v>41</v>
      </c>
      <c r="Q619" s="541" t="s">
        <v>183</v>
      </c>
      <c r="R619" s="541" t="s">
        <v>238</v>
      </c>
      <c r="S619" s="543">
        <f>'Report 1'!$AQ$18</f>
        <v>0</v>
      </c>
      <c r="T619" s="544">
        <f>'Report 1'!$AQ$61</f>
        <v>0</v>
      </c>
      <c r="U619" s="545">
        <f>'Report 1'!$AQ$147</f>
        <v>0</v>
      </c>
      <c r="AL619" s="546" t="s">
        <v>669</v>
      </c>
      <c r="AM619" s="547">
        <v>2</v>
      </c>
      <c r="AN619" s="547" t="str">
        <f>'Information Input'!$M$14</f>
        <v xml:space="preserve">      -      </v>
      </c>
      <c r="AO619" s="547" t="s">
        <v>139</v>
      </c>
      <c r="AP619" s="538">
        <f>'Information Input'!$H$33</f>
        <v>43466</v>
      </c>
      <c r="AQ619" s="538">
        <f>'Information Input'!$H$34</f>
        <v>43555</v>
      </c>
      <c r="AR619" s="538">
        <f>'Information Input'!$H$35</f>
        <v>43555</v>
      </c>
      <c r="AS619" s="547" t="str">
        <f>'Information Input'!$J$22</f>
        <v>Quarterly</v>
      </c>
      <c r="AT619" s="538">
        <f>'Information Input'!$H$30</f>
        <v>43555</v>
      </c>
      <c r="AU619" s="547">
        <f>'Information Input'!$J$18</f>
        <v>2019</v>
      </c>
      <c r="AV619" s="547" t="s">
        <v>94</v>
      </c>
      <c r="AW619" s="547" t="s">
        <v>95</v>
      </c>
      <c r="AX619" s="547" t="s">
        <v>96</v>
      </c>
      <c r="AY619" s="548" t="s">
        <v>671</v>
      </c>
      <c r="AZ619" s="547">
        <v>30</v>
      </c>
      <c r="BA619" s="549" t="s">
        <v>172</v>
      </c>
      <c r="BB619" s="543" t="s">
        <v>238</v>
      </c>
      <c r="BC619" s="550">
        <f>'Report 2'!$AJ127</f>
        <v>0</v>
      </c>
      <c r="BD619" s="550">
        <f>'Report 2'!$AK127</f>
        <v>0</v>
      </c>
      <c r="BE619" s="550">
        <f>'Report 2'!$AL127</f>
        <v>0</v>
      </c>
      <c r="BF619" s="550">
        <f>'Report 2'!$AM127</f>
        <v>0</v>
      </c>
      <c r="BG619" s="550">
        <f>'Report 2'!$AN127</f>
        <v>0</v>
      </c>
      <c r="BH619" s="550">
        <f>'Report 2'!$AO127</f>
        <v>0</v>
      </c>
      <c r="BI619" s="550">
        <f>'Report 2'!$AP127</f>
        <v>0</v>
      </c>
      <c r="CC619" s="542" t="s">
        <v>669</v>
      </c>
      <c r="CD619" s="1014" t="s">
        <v>672</v>
      </c>
      <c r="CE619" s="1014" t="str">
        <f>'Information Input'!$M$14</f>
        <v xml:space="preserve">      -      </v>
      </c>
      <c r="CF619" s="551" t="s">
        <v>136</v>
      </c>
      <c r="CG619" s="552">
        <f t="shared" si="120"/>
        <v>43556</v>
      </c>
      <c r="CH619" s="552">
        <f t="shared" si="121"/>
        <v>43646</v>
      </c>
      <c r="CI619" s="552">
        <f>'Information Input'!$H$35</f>
        <v>43555</v>
      </c>
      <c r="CJ619" s="551" t="str">
        <f>'Information Input'!$J$22</f>
        <v>Quarterly</v>
      </c>
      <c r="CK619" s="552">
        <f>'Information Input'!$H$30</f>
        <v>43555</v>
      </c>
      <c r="CL619" s="551">
        <f>'Information Input'!$J$18</f>
        <v>2019</v>
      </c>
      <c r="CM619" s="551" t="s">
        <v>99</v>
      </c>
      <c r="CN619" s="1014" t="s">
        <v>100</v>
      </c>
      <c r="CO619" s="542" t="s">
        <v>96</v>
      </c>
      <c r="CP619" s="542" t="s">
        <v>671</v>
      </c>
      <c r="CQ619" s="551">
        <v>18</v>
      </c>
      <c r="CR619" s="542" t="s">
        <v>160</v>
      </c>
      <c r="CS619" s="542" t="s">
        <v>235</v>
      </c>
      <c r="CT619" s="1015">
        <f>'Report 1'!$X$18</f>
        <v>0</v>
      </c>
      <c r="CU619" s="1016">
        <f>SUMIF('Report 4A'!$G$16:$G$95,$CQ619,'Report 4A'!$AF$16:$AF$95)</f>
        <v>0</v>
      </c>
      <c r="CV619" s="1017">
        <f t="shared" si="125"/>
        <v>0</v>
      </c>
      <c r="CX619" s="546" t="s">
        <v>669</v>
      </c>
      <c r="CY619" s="537" t="s">
        <v>304</v>
      </c>
      <c r="CZ619" s="537" t="str">
        <f>'Information Input'!$M$14</f>
        <v xml:space="preserve">      -      </v>
      </c>
      <c r="DA619" s="538">
        <f>'Information Input'!$H$35</f>
        <v>43555</v>
      </c>
      <c r="DB619" s="537" t="str">
        <f>'Information Input'!$J$22</f>
        <v>Quarterly</v>
      </c>
      <c r="DC619" s="552">
        <f>'Information Input'!$H$30</f>
        <v>43555</v>
      </c>
      <c r="DD619" s="553" t="str">
        <f t="shared" si="118"/>
        <v>201608</v>
      </c>
      <c r="DE619" s="541" t="s">
        <v>96</v>
      </c>
      <c r="DF619" s="541" t="s">
        <v>685</v>
      </c>
      <c r="DG619" s="544">
        <f>'Report 5K'!$AH$108</f>
        <v>0</v>
      </c>
      <c r="DH619" s="550">
        <f>'Report 5K'!$AH$109</f>
        <v>0</v>
      </c>
      <c r="DI619" s="544">
        <f>'Report 5K'!$AH$110</f>
        <v>0</v>
      </c>
      <c r="DJ619" s="544">
        <f>'Report 5K'!$AH$111</f>
        <v>0</v>
      </c>
      <c r="DK619" s="544">
        <f>'Report 5K'!$AH$112</f>
        <v>0</v>
      </c>
      <c r="DL619" s="544">
        <f>'Report 5K'!$AH$113</f>
        <v>0</v>
      </c>
      <c r="DM619" s="544">
        <f>'Report 5K'!$AH$114</f>
        <v>0</v>
      </c>
      <c r="DN619" s="544">
        <f>'Report 5K'!$AH$115</f>
        <v>0</v>
      </c>
      <c r="DO619" s="544">
        <f>'Report 5K'!$AH$116</f>
        <v>0</v>
      </c>
      <c r="DP619" s="544">
        <f>'Report 5K'!$AH$117</f>
        <v>0</v>
      </c>
      <c r="DQ619" s="544">
        <f>'Report 5K'!$AH$118</f>
        <v>0</v>
      </c>
    </row>
    <row r="620" spans="2:121">
      <c r="B620" s="535" t="s">
        <v>669</v>
      </c>
      <c r="C620" s="536">
        <v>1</v>
      </c>
      <c r="D620" s="537" t="str">
        <f>'Information Input'!$M$14</f>
        <v xml:space="preserve">      -      </v>
      </c>
      <c r="E620" s="537" t="s">
        <v>135</v>
      </c>
      <c r="F620" s="538">
        <f t="shared" si="122"/>
        <v>43466</v>
      </c>
      <c r="G620" s="538">
        <f t="shared" si="123"/>
        <v>43555</v>
      </c>
      <c r="H620" s="538">
        <f>'Information Input'!$H$35</f>
        <v>43555</v>
      </c>
      <c r="I620" s="537" t="str">
        <f>'Information Input'!$J$22</f>
        <v>Quarterly</v>
      </c>
      <c r="J620" s="538">
        <f>'Information Input'!$H$30</f>
        <v>43555</v>
      </c>
      <c r="K620" s="537">
        <f>'Information Input'!$J$18</f>
        <v>2019</v>
      </c>
      <c r="L620" s="539" t="s">
        <v>96</v>
      </c>
      <c r="M620" s="540" t="s">
        <v>241</v>
      </c>
      <c r="N620" s="541" t="s">
        <v>241</v>
      </c>
      <c r="O620" s="542" t="s">
        <v>671</v>
      </c>
      <c r="P620" s="537">
        <v>42</v>
      </c>
      <c r="Q620" s="541" t="s">
        <v>184</v>
      </c>
      <c r="R620" s="541" t="s">
        <v>233</v>
      </c>
      <c r="S620" s="543">
        <f>'Report 1'!$AQ$18</f>
        <v>0</v>
      </c>
      <c r="T620" s="544">
        <f>'Report 1'!$AQ$62</f>
        <v>0</v>
      </c>
      <c r="U620" s="545">
        <f>'Report 1'!$AQ$148</f>
        <v>0</v>
      </c>
      <c r="AL620" s="546" t="s">
        <v>669</v>
      </c>
      <c r="AM620" s="547">
        <v>2</v>
      </c>
      <c r="AN620" s="547" t="str">
        <f>'Information Input'!$M$14</f>
        <v xml:space="preserve">      -      </v>
      </c>
      <c r="AO620" s="547" t="s">
        <v>139</v>
      </c>
      <c r="AP620" s="538">
        <f>'Information Input'!$H$33</f>
        <v>43466</v>
      </c>
      <c r="AQ620" s="538">
        <f>'Information Input'!$H$34</f>
        <v>43555</v>
      </c>
      <c r="AR620" s="538">
        <f>'Information Input'!$H$35</f>
        <v>43555</v>
      </c>
      <c r="AS620" s="547" t="str">
        <f>'Information Input'!$J$22</f>
        <v>Quarterly</v>
      </c>
      <c r="AT620" s="538">
        <f>'Information Input'!$H$30</f>
        <v>43555</v>
      </c>
      <c r="AU620" s="547">
        <f>'Information Input'!$J$18</f>
        <v>2019</v>
      </c>
      <c r="AV620" s="547" t="s">
        <v>94</v>
      </c>
      <c r="AW620" s="547" t="s">
        <v>95</v>
      </c>
      <c r="AX620" s="547" t="s">
        <v>96</v>
      </c>
      <c r="AY620" s="548" t="s">
        <v>671</v>
      </c>
      <c r="AZ620" s="547">
        <v>31</v>
      </c>
      <c r="BA620" s="549" t="s">
        <v>173</v>
      </c>
      <c r="BB620" s="543" t="s">
        <v>233</v>
      </c>
      <c r="BC620" s="550">
        <f>'Report 2'!$AJ128</f>
        <v>0</v>
      </c>
      <c r="BD620" s="550">
        <f>'Report 2'!$AK128</f>
        <v>0</v>
      </c>
      <c r="BE620" s="550">
        <f>'Report 2'!$AL128</f>
        <v>0</v>
      </c>
      <c r="BF620" s="550">
        <f>'Report 2'!$AM128</f>
        <v>0</v>
      </c>
      <c r="BG620" s="550">
        <f>'Report 2'!$AN128</f>
        <v>0</v>
      </c>
      <c r="BH620" s="550">
        <f>'Report 2'!$AO128</f>
        <v>0</v>
      </c>
      <c r="BI620" s="550">
        <f>'Report 2'!$AP128</f>
        <v>0</v>
      </c>
      <c r="CC620" s="542" t="s">
        <v>669</v>
      </c>
      <c r="CD620" s="1014" t="s">
        <v>672</v>
      </c>
      <c r="CE620" s="1014" t="str">
        <f>'Information Input'!$M$14</f>
        <v xml:space="preserve">      -      </v>
      </c>
      <c r="CF620" s="551" t="s">
        <v>136</v>
      </c>
      <c r="CG620" s="552">
        <f t="shared" si="120"/>
        <v>43556</v>
      </c>
      <c r="CH620" s="552">
        <f t="shared" si="121"/>
        <v>43646</v>
      </c>
      <c r="CI620" s="552">
        <f>'Information Input'!$H$35</f>
        <v>43555</v>
      </c>
      <c r="CJ620" s="551" t="str">
        <f>'Information Input'!$J$22</f>
        <v>Quarterly</v>
      </c>
      <c r="CK620" s="552">
        <f>'Information Input'!$H$30</f>
        <v>43555</v>
      </c>
      <c r="CL620" s="551">
        <f>'Information Input'!$J$18</f>
        <v>2019</v>
      </c>
      <c r="CM620" s="551" t="s">
        <v>99</v>
      </c>
      <c r="CN620" s="1014" t="s">
        <v>100</v>
      </c>
      <c r="CO620" s="542" t="s">
        <v>96</v>
      </c>
      <c r="CP620" s="542" t="s">
        <v>671</v>
      </c>
      <c r="CQ620" s="551">
        <v>19</v>
      </c>
      <c r="CR620" s="542" t="s">
        <v>161</v>
      </c>
      <c r="CS620" s="542" t="s">
        <v>235</v>
      </c>
      <c r="CT620" s="1015">
        <f>'Report 1'!$X$18</f>
        <v>0</v>
      </c>
      <c r="CU620" s="1016">
        <f>SUMIF('Report 4A'!$G$16:$G$95,$CQ620,'Report 4A'!$AF$16:$AF$95)</f>
        <v>0</v>
      </c>
      <c r="CV620" s="1017">
        <f t="shared" si="125"/>
        <v>0</v>
      </c>
      <c r="CX620" s="546" t="s">
        <v>669</v>
      </c>
      <c r="CY620" s="537" t="s">
        <v>304</v>
      </c>
      <c r="CZ620" s="537" t="str">
        <f>'Information Input'!$M$14</f>
        <v xml:space="preserve">      -      </v>
      </c>
      <c r="DA620" s="538">
        <f>'Information Input'!$H$35</f>
        <v>43555</v>
      </c>
      <c r="DB620" s="537" t="str">
        <f>'Information Input'!$J$22</f>
        <v>Quarterly</v>
      </c>
      <c r="DC620" s="552">
        <f>'Information Input'!$H$30</f>
        <v>43555</v>
      </c>
      <c r="DD620" s="553" t="str">
        <f t="shared" si="118"/>
        <v>201607</v>
      </c>
      <c r="DE620" s="541" t="s">
        <v>96</v>
      </c>
      <c r="DF620" s="541" t="s">
        <v>685</v>
      </c>
      <c r="DG620" s="544">
        <f>'Report 5K'!$AI$108</f>
        <v>0</v>
      </c>
      <c r="DH620" s="550">
        <f>'Report 5K'!$AI$109</f>
        <v>0</v>
      </c>
      <c r="DI620" s="544">
        <f>'Report 5K'!$AI$110</f>
        <v>0</v>
      </c>
      <c r="DJ620" s="544">
        <f>'Report 5K'!$AI$111</f>
        <v>0</v>
      </c>
      <c r="DK620" s="544">
        <f>'Report 5K'!$AI$112</f>
        <v>0</v>
      </c>
      <c r="DL620" s="544">
        <f>'Report 5K'!$AI$113</f>
        <v>0</v>
      </c>
      <c r="DM620" s="544">
        <f>'Report 5K'!$AI$114</f>
        <v>0</v>
      </c>
      <c r="DN620" s="544">
        <f>'Report 5K'!$AI$115</f>
        <v>0</v>
      </c>
      <c r="DO620" s="544">
        <f>'Report 5K'!$AI$116</f>
        <v>0</v>
      </c>
      <c r="DP620" s="544">
        <f>'Report 5K'!$AI$117</f>
        <v>0</v>
      </c>
      <c r="DQ620" s="544">
        <f>'Report 5K'!$AI$118</f>
        <v>0</v>
      </c>
    </row>
    <row r="621" spans="2:121">
      <c r="B621" s="535" t="s">
        <v>669</v>
      </c>
      <c r="C621" s="536">
        <v>1</v>
      </c>
      <c r="D621" s="537" t="str">
        <f>'Information Input'!$M$14</f>
        <v xml:space="preserve">      -      </v>
      </c>
      <c r="E621" s="537" t="s">
        <v>135</v>
      </c>
      <c r="F621" s="538">
        <f t="shared" si="122"/>
        <v>43466</v>
      </c>
      <c r="G621" s="538">
        <f t="shared" si="123"/>
        <v>43555</v>
      </c>
      <c r="H621" s="538">
        <f>'Information Input'!$H$35</f>
        <v>43555</v>
      </c>
      <c r="I621" s="537" t="str">
        <f>'Information Input'!$J$22</f>
        <v>Quarterly</v>
      </c>
      <c r="J621" s="538">
        <f>'Information Input'!$H$30</f>
        <v>43555</v>
      </c>
      <c r="K621" s="537">
        <f>'Information Input'!$J$18</f>
        <v>2019</v>
      </c>
      <c r="L621" s="539" t="s">
        <v>96</v>
      </c>
      <c r="M621" s="540" t="s">
        <v>241</v>
      </c>
      <c r="N621" s="541" t="s">
        <v>241</v>
      </c>
      <c r="O621" s="542" t="s">
        <v>671</v>
      </c>
      <c r="P621" s="537">
        <v>43</v>
      </c>
      <c r="Q621" s="541" t="s">
        <v>185</v>
      </c>
      <c r="R621" s="541" t="s">
        <v>233</v>
      </c>
      <c r="S621" s="543">
        <f>'Report 1'!$AQ$18</f>
        <v>0</v>
      </c>
      <c r="T621" s="544">
        <f>'Report 1'!$AQ$63</f>
        <v>0</v>
      </c>
      <c r="U621" s="545">
        <f>'Report 1'!$AQ$149</f>
        <v>0</v>
      </c>
      <c r="AL621" s="546" t="s">
        <v>669</v>
      </c>
      <c r="AM621" s="547">
        <v>2</v>
      </c>
      <c r="AN621" s="547" t="str">
        <f>'Information Input'!$M$14</f>
        <v xml:space="preserve">      -      </v>
      </c>
      <c r="AO621" s="547" t="s">
        <v>139</v>
      </c>
      <c r="AP621" s="538">
        <f>'Information Input'!$H$33</f>
        <v>43466</v>
      </c>
      <c r="AQ621" s="538">
        <f>'Information Input'!$H$34</f>
        <v>43555</v>
      </c>
      <c r="AR621" s="538">
        <f>'Information Input'!$H$35</f>
        <v>43555</v>
      </c>
      <c r="AS621" s="547" t="str">
        <f>'Information Input'!$J$22</f>
        <v>Quarterly</v>
      </c>
      <c r="AT621" s="538">
        <f>'Information Input'!$H$30</f>
        <v>43555</v>
      </c>
      <c r="AU621" s="547">
        <f>'Information Input'!$J$18</f>
        <v>2019</v>
      </c>
      <c r="AV621" s="547" t="s">
        <v>94</v>
      </c>
      <c r="AW621" s="547" t="s">
        <v>95</v>
      </c>
      <c r="AX621" s="547" t="s">
        <v>96</v>
      </c>
      <c r="AY621" s="548" t="s">
        <v>671</v>
      </c>
      <c r="AZ621" s="547">
        <v>32</v>
      </c>
      <c r="BA621" s="549" t="s">
        <v>174</v>
      </c>
      <c r="BB621" s="543" t="s">
        <v>238</v>
      </c>
      <c r="BC621" s="550">
        <f>'Report 2'!$AJ129</f>
        <v>0</v>
      </c>
      <c r="BD621" s="550">
        <f>'Report 2'!$AK129</f>
        <v>0</v>
      </c>
      <c r="BE621" s="550">
        <f>'Report 2'!$AL129</f>
        <v>0</v>
      </c>
      <c r="BF621" s="550">
        <f>'Report 2'!$AM129</f>
        <v>0</v>
      </c>
      <c r="BG621" s="550">
        <f>'Report 2'!$AN129</f>
        <v>0</v>
      </c>
      <c r="BH621" s="550">
        <f>'Report 2'!$AO129</f>
        <v>0</v>
      </c>
      <c r="BI621" s="550">
        <f>'Report 2'!$AP129</f>
        <v>0</v>
      </c>
      <c r="CC621" s="542" t="s">
        <v>669</v>
      </c>
      <c r="CD621" s="1014" t="s">
        <v>672</v>
      </c>
      <c r="CE621" s="1014" t="str">
        <f>'Information Input'!$M$14</f>
        <v xml:space="preserve">      -      </v>
      </c>
      <c r="CF621" s="551" t="s">
        <v>136</v>
      </c>
      <c r="CG621" s="552">
        <f t="shared" si="120"/>
        <v>43556</v>
      </c>
      <c r="CH621" s="552">
        <f t="shared" si="121"/>
        <v>43646</v>
      </c>
      <c r="CI621" s="552">
        <f>'Information Input'!$H$35</f>
        <v>43555</v>
      </c>
      <c r="CJ621" s="551" t="str">
        <f>'Information Input'!$J$22</f>
        <v>Quarterly</v>
      </c>
      <c r="CK621" s="552">
        <f>'Information Input'!$H$30</f>
        <v>43555</v>
      </c>
      <c r="CL621" s="551">
        <f>'Information Input'!$J$18</f>
        <v>2019</v>
      </c>
      <c r="CM621" s="551" t="s">
        <v>99</v>
      </c>
      <c r="CN621" s="1014" t="s">
        <v>100</v>
      </c>
      <c r="CO621" s="542" t="s">
        <v>96</v>
      </c>
      <c r="CP621" s="542" t="s">
        <v>671</v>
      </c>
      <c r="CQ621" s="551">
        <v>20</v>
      </c>
      <c r="CR621" s="542" t="s">
        <v>162</v>
      </c>
      <c r="CS621" s="542" t="s">
        <v>235</v>
      </c>
      <c r="CT621" s="1015">
        <f>'Report 1'!$X$18</f>
        <v>0</v>
      </c>
      <c r="CU621" s="1016">
        <f>SUMIF('Report 4A'!$G$16:$G$95,$CQ621,'Report 4A'!$AF$16:$AF$95)</f>
        <v>0</v>
      </c>
      <c r="CV621" s="1017">
        <f t="shared" si="125"/>
        <v>0</v>
      </c>
      <c r="CX621" s="546" t="s">
        <v>669</v>
      </c>
      <c r="CY621" s="537" t="s">
        <v>304</v>
      </c>
      <c r="CZ621" s="537" t="str">
        <f>'Information Input'!$M$14</f>
        <v xml:space="preserve">      -      </v>
      </c>
      <c r="DA621" s="538">
        <f>'Information Input'!$H$35</f>
        <v>43555</v>
      </c>
      <c r="DB621" s="537" t="str">
        <f>'Information Input'!$J$22</f>
        <v>Quarterly</v>
      </c>
      <c r="DC621" s="552">
        <f>'Information Input'!$H$30</f>
        <v>43555</v>
      </c>
      <c r="DD621" s="553" t="str">
        <f t="shared" si="118"/>
        <v>201606</v>
      </c>
      <c r="DE621" s="541" t="s">
        <v>96</v>
      </c>
      <c r="DF621" s="541" t="s">
        <v>685</v>
      </c>
      <c r="DG621" s="544">
        <f>'Report 5K'!$AJ$108</f>
        <v>0</v>
      </c>
      <c r="DH621" s="550">
        <f>'Report 5K'!$AJ$109</f>
        <v>0</v>
      </c>
      <c r="DI621" s="544">
        <f>'Report 5K'!$AJ$110</f>
        <v>0</v>
      </c>
      <c r="DJ621" s="544">
        <f>'Report 5K'!$AJ$111</f>
        <v>0</v>
      </c>
      <c r="DK621" s="544">
        <f>'Report 5K'!$AJ$112</f>
        <v>0</v>
      </c>
      <c r="DL621" s="544">
        <f>'Report 5K'!$AJ$113</f>
        <v>0</v>
      </c>
      <c r="DM621" s="544">
        <f>'Report 5K'!$AJ$114</f>
        <v>0</v>
      </c>
      <c r="DN621" s="544">
        <f>'Report 5K'!$AJ$115</f>
        <v>0</v>
      </c>
      <c r="DO621" s="544">
        <f>'Report 5K'!$AJ$116</f>
        <v>0</v>
      </c>
      <c r="DP621" s="544">
        <f>'Report 5K'!$AJ$117</f>
        <v>0</v>
      </c>
      <c r="DQ621" s="544">
        <f>'Report 5K'!$AJ$118</f>
        <v>0</v>
      </c>
    </row>
    <row r="622" spans="2:121">
      <c r="B622" s="535" t="s">
        <v>669</v>
      </c>
      <c r="C622" s="536">
        <v>1</v>
      </c>
      <c r="D622" s="537" t="str">
        <f>'Information Input'!$M$14</f>
        <v xml:space="preserve">      -      </v>
      </c>
      <c r="E622" s="537" t="s">
        <v>135</v>
      </c>
      <c r="F622" s="538">
        <f t="shared" si="122"/>
        <v>43466</v>
      </c>
      <c r="G622" s="538">
        <f t="shared" si="123"/>
        <v>43555</v>
      </c>
      <c r="H622" s="538">
        <f>'Information Input'!$H$35</f>
        <v>43555</v>
      </c>
      <c r="I622" s="537" t="str">
        <f>'Information Input'!$J$22</f>
        <v>Quarterly</v>
      </c>
      <c r="J622" s="538">
        <f>'Information Input'!$H$30</f>
        <v>43555</v>
      </c>
      <c r="K622" s="537">
        <f>'Information Input'!$J$18</f>
        <v>2019</v>
      </c>
      <c r="L622" s="539" t="s">
        <v>96</v>
      </c>
      <c r="M622" s="540" t="s">
        <v>241</v>
      </c>
      <c r="N622" s="541" t="s">
        <v>241</v>
      </c>
      <c r="O622" s="542" t="s">
        <v>674</v>
      </c>
      <c r="P622" s="537">
        <v>44</v>
      </c>
      <c r="Q622" s="541" t="s">
        <v>186</v>
      </c>
      <c r="R622" s="541" t="s">
        <v>239</v>
      </c>
      <c r="S622" s="543">
        <f>'Report 1'!$AQ$18</f>
        <v>0</v>
      </c>
      <c r="T622" s="544">
        <f>'Report 1'!$AQ$64</f>
        <v>0</v>
      </c>
      <c r="U622" s="545">
        <f>'Report 1'!$AQ$150</f>
        <v>0</v>
      </c>
      <c r="AL622" s="546" t="s">
        <v>669</v>
      </c>
      <c r="AM622" s="547">
        <v>2</v>
      </c>
      <c r="AN622" s="547" t="str">
        <f>'Information Input'!$M$14</f>
        <v xml:space="preserve">      -      </v>
      </c>
      <c r="AO622" s="547" t="s">
        <v>139</v>
      </c>
      <c r="AP622" s="538">
        <f>'Information Input'!$H$33</f>
        <v>43466</v>
      </c>
      <c r="AQ622" s="538">
        <f>'Information Input'!$H$34</f>
        <v>43555</v>
      </c>
      <c r="AR622" s="538">
        <f>'Information Input'!$H$35</f>
        <v>43555</v>
      </c>
      <c r="AS622" s="547" t="str">
        <f>'Information Input'!$J$22</f>
        <v>Quarterly</v>
      </c>
      <c r="AT622" s="538">
        <f>'Information Input'!$H$30</f>
        <v>43555</v>
      </c>
      <c r="AU622" s="547">
        <f>'Information Input'!$J$18</f>
        <v>2019</v>
      </c>
      <c r="AV622" s="547" t="s">
        <v>94</v>
      </c>
      <c r="AW622" s="547" t="s">
        <v>95</v>
      </c>
      <c r="AX622" s="547" t="s">
        <v>96</v>
      </c>
      <c r="AY622" s="548" t="s">
        <v>671</v>
      </c>
      <c r="AZ622" s="547">
        <v>33</v>
      </c>
      <c r="BA622" s="549" t="s">
        <v>175</v>
      </c>
      <c r="BB622" s="543" t="s">
        <v>233</v>
      </c>
      <c r="BC622" s="550">
        <f>'Report 2'!$AJ130</f>
        <v>0</v>
      </c>
      <c r="BD622" s="550">
        <f>'Report 2'!$AK130</f>
        <v>0</v>
      </c>
      <c r="BE622" s="550">
        <f>'Report 2'!$AL130</f>
        <v>0</v>
      </c>
      <c r="BF622" s="550">
        <f>'Report 2'!$AM130</f>
        <v>0</v>
      </c>
      <c r="BG622" s="550">
        <f>'Report 2'!$AN130</f>
        <v>0</v>
      </c>
      <c r="BH622" s="550">
        <f>'Report 2'!$AO130</f>
        <v>0</v>
      </c>
      <c r="BI622" s="550">
        <f>'Report 2'!$AP130</f>
        <v>0</v>
      </c>
      <c r="CC622" s="542" t="s">
        <v>669</v>
      </c>
      <c r="CD622" s="1014" t="s">
        <v>672</v>
      </c>
      <c r="CE622" s="1014" t="str">
        <f>'Information Input'!$M$14</f>
        <v xml:space="preserve">      -      </v>
      </c>
      <c r="CF622" s="551" t="s">
        <v>136</v>
      </c>
      <c r="CG622" s="552">
        <f t="shared" si="120"/>
        <v>43556</v>
      </c>
      <c r="CH622" s="552">
        <f t="shared" si="121"/>
        <v>43646</v>
      </c>
      <c r="CI622" s="552">
        <f>'Information Input'!$H$35</f>
        <v>43555</v>
      </c>
      <c r="CJ622" s="551" t="str">
        <f>'Information Input'!$J$22</f>
        <v>Quarterly</v>
      </c>
      <c r="CK622" s="552">
        <f>'Information Input'!$H$30</f>
        <v>43555</v>
      </c>
      <c r="CL622" s="551">
        <f>'Information Input'!$J$18</f>
        <v>2019</v>
      </c>
      <c r="CM622" s="551" t="s">
        <v>99</v>
      </c>
      <c r="CN622" s="1014" t="s">
        <v>100</v>
      </c>
      <c r="CO622" s="542" t="s">
        <v>96</v>
      </c>
      <c r="CP622" s="542" t="s">
        <v>671</v>
      </c>
      <c r="CQ622" s="551">
        <v>21</v>
      </c>
      <c r="CR622" s="542" t="s">
        <v>163</v>
      </c>
      <c r="CS622" s="542" t="s">
        <v>235</v>
      </c>
      <c r="CT622" s="1015">
        <f>'Report 1'!$X$18</f>
        <v>0</v>
      </c>
      <c r="CU622" s="1016">
        <f>SUMIF('Report 4A'!$G$16:$G$95,$CQ622,'Report 4A'!$AF$16:$AF$95)</f>
        <v>0</v>
      </c>
      <c r="CV622" s="1017">
        <f t="shared" si="125"/>
        <v>0</v>
      </c>
      <c r="CX622" s="546" t="s">
        <v>669</v>
      </c>
      <c r="CY622" s="537" t="s">
        <v>304</v>
      </c>
      <c r="CZ622" s="537" t="str">
        <f>'Information Input'!$M$14</f>
        <v xml:space="preserve">      -      </v>
      </c>
      <c r="DA622" s="538">
        <f>'Information Input'!$H$35</f>
        <v>43555</v>
      </c>
      <c r="DB622" s="537" t="str">
        <f>'Information Input'!$J$22</f>
        <v>Quarterly</v>
      </c>
      <c r="DC622" s="552">
        <f>'Information Input'!$H$30</f>
        <v>43555</v>
      </c>
      <c r="DD622" s="553" t="str">
        <f t="shared" si="118"/>
        <v>201605</v>
      </c>
      <c r="DE622" s="541" t="s">
        <v>96</v>
      </c>
      <c r="DF622" s="541" t="s">
        <v>685</v>
      </c>
      <c r="DG622" s="544">
        <f>'Report 5K'!$AK$108</f>
        <v>0</v>
      </c>
      <c r="DH622" s="550">
        <f>'Report 5K'!$AK$109</f>
        <v>0</v>
      </c>
      <c r="DI622" s="544">
        <f>'Report 5K'!$AK$110</f>
        <v>0</v>
      </c>
      <c r="DJ622" s="544">
        <f>'Report 5K'!$AK$111</f>
        <v>0</v>
      </c>
      <c r="DK622" s="544">
        <f>'Report 5K'!$AK$112</f>
        <v>0</v>
      </c>
      <c r="DL622" s="544">
        <f>'Report 5K'!$AK$113</f>
        <v>0</v>
      </c>
      <c r="DM622" s="544">
        <f>'Report 5K'!$AK$114</f>
        <v>0</v>
      </c>
      <c r="DN622" s="544">
        <f>'Report 5K'!$AK$115</f>
        <v>0</v>
      </c>
      <c r="DO622" s="544">
        <f>'Report 5K'!$AK$116</f>
        <v>0</v>
      </c>
      <c r="DP622" s="544">
        <f>'Report 5K'!$AK$117</f>
        <v>0</v>
      </c>
      <c r="DQ622" s="544">
        <f>'Report 5K'!$AK$118</f>
        <v>0</v>
      </c>
    </row>
    <row r="623" spans="2:121">
      <c r="B623" s="535" t="s">
        <v>669</v>
      </c>
      <c r="C623" s="536">
        <v>1</v>
      </c>
      <c r="D623" s="537" t="str">
        <f>'Information Input'!$M$14</f>
        <v xml:space="preserve">      -      </v>
      </c>
      <c r="E623" s="537" t="s">
        <v>135</v>
      </c>
      <c r="F623" s="538">
        <f t="shared" si="122"/>
        <v>43466</v>
      </c>
      <c r="G623" s="538">
        <f t="shared" si="123"/>
        <v>43555</v>
      </c>
      <c r="H623" s="538">
        <f>'Information Input'!$H$35</f>
        <v>43555</v>
      </c>
      <c r="I623" s="537" t="str">
        <f>'Information Input'!$J$22</f>
        <v>Quarterly</v>
      </c>
      <c r="J623" s="538">
        <f>'Information Input'!$H$30</f>
        <v>43555</v>
      </c>
      <c r="K623" s="537">
        <f>'Information Input'!$J$18</f>
        <v>2019</v>
      </c>
      <c r="L623" s="539" t="s">
        <v>96</v>
      </c>
      <c r="M623" s="540" t="s">
        <v>241</v>
      </c>
      <c r="N623" s="541" t="s">
        <v>241</v>
      </c>
      <c r="O623" s="542" t="s">
        <v>675</v>
      </c>
      <c r="P623" s="537">
        <v>45</v>
      </c>
      <c r="Q623" s="541" t="s">
        <v>187</v>
      </c>
      <c r="R623" s="541" t="s">
        <v>239</v>
      </c>
      <c r="S623" s="543">
        <f>'Report 1'!$AQ$18</f>
        <v>0</v>
      </c>
      <c r="T623" s="544">
        <f>'Report 1'!$AQ$65</f>
        <v>0</v>
      </c>
      <c r="U623" s="545">
        <f>'Report 1'!$AQ$151</f>
        <v>0</v>
      </c>
      <c r="AL623" s="546" t="s">
        <v>669</v>
      </c>
      <c r="AM623" s="547">
        <v>2</v>
      </c>
      <c r="AN623" s="547" t="str">
        <f>'Information Input'!$M$14</f>
        <v xml:space="preserve">      -      </v>
      </c>
      <c r="AO623" s="547" t="s">
        <v>139</v>
      </c>
      <c r="AP623" s="538">
        <f>'Information Input'!$H$33</f>
        <v>43466</v>
      </c>
      <c r="AQ623" s="538">
        <f>'Information Input'!$H$34</f>
        <v>43555</v>
      </c>
      <c r="AR623" s="538">
        <f>'Information Input'!$H$35</f>
        <v>43555</v>
      </c>
      <c r="AS623" s="547" t="str">
        <f>'Information Input'!$J$22</f>
        <v>Quarterly</v>
      </c>
      <c r="AT623" s="538">
        <f>'Information Input'!$H$30</f>
        <v>43555</v>
      </c>
      <c r="AU623" s="547">
        <f>'Information Input'!$J$18</f>
        <v>2019</v>
      </c>
      <c r="AV623" s="547" t="s">
        <v>94</v>
      </c>
      <c r="AW623" s="547" t="s">
        <v>95</v>
      </c>
      <c r="AX623" s="547" t="s">
        <v>96</v>
      </c>
      <c r="AY623" s="548" t="s">
        <v>671</v>
      </c>
      <c r="AZ623" s="547">
        <v>34</v>
      </c>
      <c r="BA623" s="549" t="s">
        <v>176</v>
      </c>
      <c r="BB623" s="543" t="s">
        <v>238</v>
      </c>
      <c r="BC623" s="550">
        <f>'Report 2'!$AJ131</f>
        <v>0</v>
      </c>
      <c r="BD623" s="550">
        <f>'Report 2'!$AK131</f>
        <v>0</v>
      </c>
      <c r="BE623" s="550">
        <f>'Report 2'!$AL131</f>
        <v>0</v>
      </c>
      <c r="BF623" s="550">
        <f>'Report 2'!$AM131</f>
        <v>0</v>
      </c>
      <c r="BG623" s="550">
        <f>'Report 2'!$AN131</f>
        <v>0</v>
      </c>
      <c r="BH623" s="550">
        <f>'Report 2'!$AO131</f>
        <v>0</v>
      </c>
      <c r="BI623" s="550">
        <f>'Report 2'!$AP131</f>
        <v>0</v>
      </c>
      <c r="CC623" s="542" t="s">
        <v>669</v>
      </c>
      <c r="CD623" s="1014" t="s">
        <v>672</v>
      </c>
      <c r="CE623" s="1014" t="str">
        <f>'Information Input'!$M$14</f>
        <v xml:space="preserve">      -      </v>
      </c>
      <c r="CF623" s="551" t="s">
        <v>136</v>
      </c>
      <c r="CG623" s="552">
        <f t="shared" si="120"/>
        <v>43556</v>
      </c>
      <c r="CH623" s="552">
        <f t="shared" si="121"/>
        <v>43646</v>
      </c>
      <c r="CI623" s="552">
        <f>'Information Input'!$H$35</f>
        <v>43555</v>
      </c>
      <c r="CJ623" s="551" t="str">
        <f>'Information Input'!$J$22</f>
        <v>Quarterly</v>
      </c>
      <c r="CK623" s="552">
        <f>'Information Input'!$H$30</f>
        <v>43555</v>
      </c>
      <c r="CL623" s="551">
        <f>'Information Input'!$J$18</f>
        <v>2019</v>
      </c>
      <c r="CM623" s="551" t="s">
        <v>99</v>
      </c>
      <c r="CN623" s="1014" t="s">
        <v>100</v>
      </c>
      <c r="CO623" s="542" t="s">
        <v>96</v>
      </c>
      <c r="CP623" s="542" t="s">
        <v>671</v>
      </c>
      <c r="CQ623" s="551">
        <v>22</v>
      </c>
      <c r="CR623" s="542" t="s">
        <v>164</v>
      </c>
      <c r="CS623" s="542" t="s">
        <v>236</v>
      </c>
      <c r="CT623" s="1015">
        <f>'Report 1'!$X$18</f>
        <v>0</v>
      </c>
      <c r="CU623" s="1016">
        <f>SUMIF('Report 4A'!$G$16:$G$95,$CQ623,'Report 4A'!$AF$16:$AF$95)</f>
        <v>0</v>
      </c>
      <c r="CV623" s="1017">
        <f t="shared" si="125"/>
        <v>0</v>
      </c>
      <c r="CX623" s="557" t="s">
        <v>669</v>
      </c>
      <c r="CY623" s="562" t="s">
        <v>304</v>
      </c>
      <c r="CZ623" s="562" t="str">
        <f>'Information Input'!$M$14</f>
        <v xml:space="preserve">      -      </v>
      </c>
      <c r="DA623" s="559">
        <f>'Information Input'!$H$35</f>
        <v>43555</v>
      </c>
      <c r="DB623" s="562" t="str">
        <f>'Information Input'!$J$22</f>
        <v>Quarterly</v>
      </c>
      <c r="DC623" s="566">
        <f>'Information Input'!$H$30</f>
        <v>43555</v>
      </c>
      <c r="DD623" s="567" t="str">
        <f t="shared" si="118"/>
        <v>201604</v>
      </c>
      <c r="DE623" s="561" t="s">
        <v>96</v>
      </c>
      <c r="DF623" s="561" t="s">
        <v>685</v>
      </c>
      <c r="DG623" s="568">
        <f>'Report 5K'!$AL$108</f>
        <v>0</v>
      </c>
      <c r="DH623" s="569">
        <f>'Report 5K'!$AL$109</f>
        <v>0</v>
      </c>
      <c r="DI623" s="568">
        <f>'Report 5K'!$AL$110</f>
        <v>0</v>
      </c>
      <c r="DJ623" s="568">
        <f>'Report 5K'!$AL$111</f>
        <v>0</v>
      </c>
      <c r="DK623" s="568">
        <f>'Report 5K'!$AL$112</f>
        <v>0</v>
      </c>
      <c r="DL623" s="568">
        <f>'Report 5K'!$AL$113</f>
        <v>0</v>
      </c>
      <c r="DM623" s="568">
        <f>'Report 5K'!$AL$114</f>
        <v>0</v>
      </c>
      <c r="DN623" s="568">
        <f>'Report 5K'!$AL$115</f>
        <v>0</v>
      </c>
      <c r="DO623" s="568">
        <f>'Report 5K'!$AL$116</f>
        <v>0</v>
      </c>
      <c r="DP623" s="568">
        <f>'Report 5K'!$AL$117</f>
        <v>0</v>
      </c>
      <c r="DQ623" s="568">
        <f>'Report 5K'!$AL$118</f>
        <v>0</v>
      </c>
    </row>
    <row r="624" spans="2:121">
      <c r="B624" s="535" t="s">
        <v>669</v>
      </c>
      <c r="C624" s="536">
        <v>1</v>
      </c>
      <c r="D624" s="537" t="str">
        <f>'Information Input'!$M$14</f>
        <v xml:space="preserve">      -      </v>
      </c>
      <c r="E624" s="537" t="s">
        <v>135</v>
      </c>
      <c r="F624" s="538">
        <f t="shared" si="122"/>
        <v>43466</v>
      </c>
      <c r="G624" s="538">
        <f t="shared" si="123"/>
        <v>43555</v>
      </c>
      <c r="H624" s="538">
        <f>'Information Input'!$H$35</f>
        <v>43555</v>
      </c>
      <c r="I624" s="537" t="str">
        <f>'Information Input'!$J$22</f>
        <v>Quarterly</v>
      </c>
      <c r="J624" s="538">
        <f>'Information Input'!$H$30</f>
        <v>43555</v>
      </c>
      <c r="K624" s="537">
        <f>'Information Input'!$J$18</f>
        <v>2019</v>
      </c>
      <c r="L624" s="539" t="s">
        <v>96</v>
      </c>
      <c r="M624" s="540" t="s">
        <v>241</v>
      </c>
      <c r="N624" s="541" t="s">
        <v>241</v>
      </c>
      <c r="O624" s="542" t="s">
        <v>675</v>
      </c>
      <c r="P624" s="537">
        <v>46</v>
      </c>
      <c r="Q624" s="541" t="s">
        <v>188</v>
      </c>
      <c r="R624" s="541" t="s">
        <v>239</v>
      </c>
      <c r="S624" s="543">
        <f>'Report 1'!$AQ$18</f>
        <v>0</v>
      </c>
      <c r="T624" s="544">
        <f>'Report 1'!$AQ$66</f>
        <v>0</v>
      </c>
      <c r="U624" s="545">
        <f>'Report 1'!$AQ$152</f>
        <v>0</v>
      </c>
      <c r="AL624" s="546" t="s">
        <v>669</v>
      </c>
      <c r="AM624" s="547">
        <v>2</v>
      </c>
      <c r="AN624" s="547" t="str">
        <f>'Information Input'!$M$14</f>
        <v xml:space="preserve">      -      </v>
      </c>
      <c r="AO624" s="547" t="s">
        <v>139</v>
      </c>
      <c r="AP624" s="538">
        <f>'Information Input'!$H$33</f>
        <v>43466</v>
      </c>
      <c r="AQ624" s="538">
        <f>'Information Input'!$H$34</f>
        <v>43555</v>
      </c>
      <c r="AR624" s="538">
        <f>'Information Input'!$H$35</f>
        <v>43555</v>
      </c>
      <c r="AS624" s="547" t="str">
        <f>'Information Input'!$J$22</f>
        <v>Quarterly</v>
      </c>
      <c r="AT624" s="538">
        <f>'Information Input'!$H$30</f>
        <v>43555</v>
      </c>
      <c r="AU624" s="547">
        <f>'Information Input'!$J$18</f>
        <v>2019</v>
      </c>
      <c r="AV624" s="547" t="s">
        <v>94</v>
      </c>
      <c r="AW624" s="547" t="s">
        <v>95</v>
      </c>
      <c r="AX624" s="547" t="s">
        <v>96</v>
      </c>
      <c r="AY624" s="548" t="s">
        <v>671</v>
      </c>
      <c r="AZ624" s="547">
        <v>35</v>
      </c>
      <c r="BA624" s="549" t="s">
        <v>177</v>
      </c>
      <c r="BB624" s="543" t="s">
        <v>235</v>
      </c>
      <c r="BC624" s="550">
        <f>'Report 2'!$AJ132</f>
        <v>0</v>
      </c>
      <c r="BD624" s="550">
        <f>'Report 2'!$AK132</f>
        <v>0</v>
      </c>
      <c r="BE624" s="550">
        <f>'Report 2'!$AL132</f>
        <v>0</v>
      </c>
      <c r="BF624" s="550">
        <f>'Report 2'!$AM132</f>
        <v>0</v>
      </c>
      <c r="BG624" s="550">
        <f>'Report 2'!$AN132</f>
        <v>0</v>
      </c>
      <c r="BH624" s="550">
        <f>'Report 2'!$AO132</f>
        <v>0</v>
      </c>
      <c r="BI624" s="550">
        <f>'Report 2'!$AP132</f>
        <v>0</v>
      </c>
      <c r="CC624" s="542" t="s">
        <v>669</v>
      </c>
      <c r="CD624" s="1014" t="s">
        <v>672</v>
      </c>
      <c r="CE624" s="1014" t="str">
        <f>'Information Input'!$M$14</f>
        <v xml:space="preserve">      -      </v>
      </c>
      <c r="CF624" s="551" t="s">
        <v>136</v>
      </c>
      <c r="CG624" s="552">
        <f t="shared" si="120"/>
        <v>43556</v>
      </c>
      <c r="CH624" s="552">
        <f t="shared" si="121"/>
        <v>43646</v>
      </c>
      <c r="CI624" s="552">
        <f>'Information Input'!$H$35</f>
        <v>43555</v>
      </c>
      <c r="CJ624" s="551" t="str">
        <f>'Information Input'!$J$22</f>
        <v>Quarterly</v>
      </c>
      <c r="CK624" s="552">
        <f>'Information Input'!$H$30</f>
        <v>43555</v>
      </c>
      <c r="CL624" s="551">
        <f>'Information Input'!$J$18</f>
        <v>2019</v>
      </c>
      <c r="CM624" s="551" t="s">
        <v>99</v>
      </c>
      <c r="CN624" s="1014" t="s">
        <v>100</v>
      </c>
      <c r="CO624" s="542" t="s">
        <v>96</v>
      </c>
      <c r="CP624" s="542" t="s">
        <v>671</v>
      </c>
      <c r="CQ624" s="551">
        <v>23</v>
      </c>
      <c r="CR624" s="542" t="s">
        <v>165</v>
      </c>
      <c r="CS624" s="542" t="s">
        <v>236</v>
      </c>
      <c r="CT624" s="1015">
        <f>'Report 1'!$X$18</f>
        <v>0</v>
      </c>
      <c r="CU624" s="1016">
        <f>SUMIF('Report 4A'!$G$16:$G$95,$CQ624,'Report 4A'!$AF$16:$AF$95)</f>
        <v>0</v>
      </c>
      <c r="CV624" s="1017">
        <f t="shared" si="125"/>
        <v>0</v>
      </c>
      <c r="CX624" s="527" t="s">
        <v>669</v>
      </c>
      <c r="CY624" s="517" t="s">
        <v>304</v>
      </c>
      <c r="CZ624" s="517" t="str">
        <f>'Information Input'!$M$14</f>
        <v xml:space="preserve">      -      </v>
      </c>
      <c r="DA624" s="519">
        <f>'Information Input'!$H$35</f>
        <v>43555</v>
      </c>
      <c r="DB624" s="517" t="str">
        <f>'Information Input'!$J$22</f>
        <v>Quarterly</v>
      </c>
      <c r="DC624" s="519">
        <f>'Information Input'!$H$30</f>
        <v>43555</v>
      </c>
      <c r="DD624" s="533" t="str">
        <f t="shared" ref="DD624:DD687" si="126">DD588</f>
        <v>201903</v>
      </c>
      <c r="DE624" s="522" t="s">
        <v>103</v>
      </c>
      <c r="DF624" s="522" t="s">
        <v>685</v>
      </c>
      <c r="DG624" s="525">
        <f>'Report 5K'!$C$161</f>
        <v>0</v>
      </c>
      <c r="DH624" s="531">
        <f>'Report 5K'!$C$162</f>
        <v>0</v>
      </c>
      <c r="DI624" s="525">
        <f>'Report 5K'!$C$163</f>
        <v>0</v>
      </c>
      <c r="DJ624" s="525">
        <f>'Report 5K'!$C$164</f>
        <v>0</v>
      </c>
      <c r="DK624" s="525">
        <f>'Report 5K'!$C$165</f>
        <v>0</v>
      </c>
      <c r="DL624" s="525">
        <f>'Report 5K'!$C$166</f>
        <v>0</v>
      </c>
      <c r="DM624" s="525">
        <f>'Report 5K'!$C$167</f>
        <v>0</v>
      </c>
      <c r="DN624" s="525">
        <f>'Report 5K'!$C$168</f>
        <v>0</v>
      </c>
      <c r="DO624" s="525">
        <f>'Report 5K'!$C$169</f>
        <v>0</v>
      </c>
      <c r="DP624" s="525">
        <f>'Report 5K'!$C$170</f>
        <v>0</v>
      </c>
      <c r="DQ624" s="525">
        <f>'Report 5K'!$C$171</f>
        <v>0</v>
      </c>
    </row>
    <row r="625" spans="2:121">
      <c r="B625" s="535" t="s">
        <v>669</v>
      </c>
      <c r="C625" s="536">
        <v>1</v>
      </c>
      <c r="D625" s="537" t="str">
        <f>'Information Input'!$M$14</f>
        <v xml:space="preserve">      -      </v>
      </c>
      <c r="E625" s="537" t="s">
        <v>135</v>
      </c>
      <c r="F625" s="538">
        <f t="shared" si="122"/>
        <v>43466</v>
      </c>
      <c r="G625" s="538">
        <f t="shared" si="123"/>
        <v>43555</v>
      </c>
      <c r="H625" s="538">
        <f>'Information Input'!$H$35</f>
        <v>43555</v>
      </c>
      <c r="I625" s="537" t="str">
        <f>'Information Input'!$J$22</f>
        <v>Quarterly</v>
      </c>
      <c r="J625" s="538">
        <f>'Information Input'!$H$30</f>
        <v>43555</v>
      </c>
      <c r="K625" s="537">
        <f>'Information Input'!$J$18</f>
        <v>2019</v>
      </c>
      <c r="L625" s="539" t="s">
        <v>96</v>
      </c>
      <c r="M625" s="540" t="s">
        <v>241</v>
      </c>
      <c r="N625" s="541" t="s">
        <v>241</v>
      </c>
      <c r="O625" s="542" t="s">
        <v>675</v>
      </c>
      <c r="P625" s="537">
        <v>47</v>
      </c>
      <c r="Q625" s="541" t="s">
        <v>189</v>
      </c>
      <c r="R625" s="541" t="s">
        <v>239</v>
      </c>
      <c r="S625" s="543">
        <f>'Report 1'!$AQ$18</f>
        <v>0</v>
      </c>
      <c r="T625" s="544">
        <f>'Report 1'!$AQ$67</f>
        <v>0</v>
      </c>
      <c r="U625" s="545">
        <f>'Report 1'!$AQ$153</f>
        <v>0</v>
      </c>
      <c r="AL625" s="546" t="s">
        <v>669</v>
      </c>
      <c r="AM625" s="547">
        <v>2</v>
      </c>
      <c r="AN625" s="547" t="str">
        <f>'Information Input'!$M$14</f>
        <v xml:space="preserve">      -      </v>
      </c>
      <c r="AO625" s="547" t="s">
        <v>139</v>
      </c>
      <c r="AP625" s="538">
        <f>'Information Input'!$H$33</f>
        <v>43466</v>
      </c>
      <c r="AQ625" s="538">
        <f>'Information Input'!$H$34</f>
        <v>43555</v>
      </c>
      <c r="AR625" s="538">
        <f>'Information Input'!$H$35</f>
        <v>43555</v>
      </c>
      <c r="AS625" s="547" t="str">
        <f>'Information Input'!$J$22</f>
        <v>Quarterly</v>
      </c>
      <c r="AT625" s="538">
        <f>'Information Input'!$H$30</f>
        <v>43555</v>
      </c>
      <c r="AU625" s="547">
        <f>'Information Input'!$J$18</f>
        <v>2019</v>
      </c>
      <c r="AV625" s="547" t="s">
        <v>94</v>
      </c>
      <c r="AW625" s="547" t="s">
        <v>95</v>
      </c>
      <c r="AX625" s="547" t="s">
        <v>96</v>
      </c>
      <c r="AY625" s="548" t="s">
        <v>671</v>
      </c>
      <c r="AZ625" s="547">
        <v>36</v>
      </c>
      <c r="BA625" s="549" t="s">
        <v>178</v>
      </c>
      <c r="BB625" s="543" t="s">
        <v>235</v>
      </c>
      <c r="BC625" s="550">
        <f>'Report 2'!$AJ133</f>
        <v>0</v>
      </c>
      <c r="BD625" s="550">
        <f>'Report 2'!$AK133</f>
        <v>0</v>
      </c>
      <c r="BE625" s="550">
        <f>'Report 2'!$AL133</f>
        <v>0</v>
      </c>
      <c r="BF625" s="550">
        <f>'Report 2'!$AM133</f>
        <v>0</v>
      </c>
      <c r="BG625" s="550">
        <f>'Report 2'!$AN133</f>
        <v>0</v>
      </c>
      <c r="BH625" s="550">
        <f>'Report 2'!$AO133</f>
        <v>0</v>
      </c>
      <c r="BI625" s="550">
        <f>'Report 2'!$AP133</f>
        <v>0</v>
      </c>
      <c r="CC625" s="542" t="s">
        <v>669</v>
      </c>
      <c r="CD625" s="1014" t="s">
        <v>672</v>
      </c>
      <c r="CE625" s="1014" t="str">
        <f>'Information Input'!$M$14</f>
        <v xml:space="preserve">      -      </v>
      </c>
      <c r="CF625" s="551" t="s">
        <v>136</v>
      </c>
      <c r="CG625" s="552">
        <f t="shared" si="120"/>
        <v>43556</v>
      </c>
      <c r="CH625" s="552">
        <f t="shared" si="121"/>
        <v>43646</v>
      </c>
      <c r="CI625" s="552">
        <f>'Information Input'!$H$35</f>
        <v>43555</v>
      </c>
      <c r="CJ625" s="551" t="str">
        <f>'Information Input'!$J$22</f>
        <v>Quarterly</v>
      </c>
      <c r="CK625" s="552">
        <f>'Information Input'!$H$30</f>
        <v>43555</v>
      </c>
      <c r="CL625" s="551">
        <f>'Information Input'!$J$18</f>
        <v>2019</v>
      </c>
      <c r="CM625" s="551" t="s">
        <v>99</v>
      </c>
      <c r="CN625" s="1014" t="s">
        <v>100</v>
      </c>
      <c r="CO625" s="542" t="s">
        <v>96</v>
      </c>
      <c r="CP625" s="542" t="s">
        <v>671</v>
      </c>
      <c r="CQ625" s="551">
        <v>24</v>
      </c>
      <c r="CR625" s="542" t="s">
        <v>166</v>
      </c>
      <c r="CS625" s="542" t="s">
        <v>233</v>
      </c>
      <c r="CT625" s="1015">
        <f>'Report 1'!$X$18</f>
        <v>0</v>
      </c>
      <c r="CU625" s="1016">
        <f>SUMIF('Report 4A'!$G$16:$G$95,$CQ625,'Report 4A'!$AF$16:$AF$95)</f>
        <v>0</v>
      </c>
      <c r="CV625" s="1017">
        <f t="shared" si="125"/>
        <v>0</v>
      </c>
      <c r="CX625" s="546" t="s">
        <v>669</v>
      </c>
      <c r="CY625" s="537" t="s">
        <v>304</v>
      </c>
      <c r="CZ625" s="537" t="str">
        <f>'Information Input'!$M$14</f>
        <v xml:space="preserve">      -      </v>
      </c>
      <c r="DA625" s="538">
        <f>'Information Input'!$H$35</f>
        <v>43555</v>
      </c>
      <c r="DB625" s="537" t="str">
        <f>'Information Input'!$J$22</f>
        <v>Quarterly</v>
      </c>
      <c r="DC625" s="552">
        <f>'Information Input'!$H$30</f>
        <v>43555</v>
      </c>
      <c r="DD625" s="553" t="str">
        <f t="shared" si="126"/>
        <v>201902</v>
      </c>
      <c r="DE625" s="541" t="s">
        <v>103</v>
      </c>
      <c r="DF625" s="541" t="s">
        <v>685</v>
      </c>
      <c r="DG625" s="544">
        <f>'Report 5K'!$D$161</f>
        <v>0</v>
      </c>
      <c r="DH625" s="550">
        <f>'Report 5K'!$D$162</f>
        <v>0</v>
      </c>
      <c r="DI625" s="544">
        <f>'Report 5K'!$D$163</f>
        <v>0</v>
      </c>
      <c r="DJ625" s="544">
        <f>'Report 5K'!$D$164</f>
        <v>0</v>
      </c>
      <c r="DK625" s="544">
        <f>'Report 5K'!$D$165</f>
        <v>0</v>
      </c>
      <c r="DL625" s="544">
        <f>'Report 5K'!$D$166</f>
        <v>0</v>
      </c>
      <c r="DM625" s="544">
        <f>'Report 5K'!$D$167</f>
        <v>0</v>
      </c>
      <c r="DN625" s="544">
        <f>'Report 5K'!$D$168</f>
        <v>0</v>
      </c>
      <c r="DO625" s="544">
        <f>'Report 5K'!$D$169</f>
        <v>0</v>
      </c>
      <c r="DP625" s="544">
        <f>'Report 5K'!$D$170</f>
        <v>0</v>
      </c>
      <c r="DQ625" s="544">
        <f>'Report 5K'!$D$171</f>
        <v>0</v>
      </c>
    </row>
    <row r="626" spans="2:121">
      <c r="B626" s="535" t="s">
        <v>669</v>
      </c>
      <c r="C626" s="536">
        <v>1</v>
      </c>
      <c r="D626" s="537" t="str">
        <f>'Information Input'!$M$14</f>
        <v xml:space="preserve">      -      </v>
      </c>
      <c r="E626" s="537" t="s">
        <v>135</v>
      </c>
      <c r="F626" s="538">
        <f t="shared" si="122"/>
        <v>43466</v>
      </c>
      <c r="G626" s="538">
        <f t="shared" si="123"/>
        <v>43555</v>
      </c>
      <c r="H626" s="538">
        <f>'Information Input'!$H$35</f>
        <v>43555</v>
      </c>
      <c r="I626" s="537" t="str">
        <f>'Information Input'!$J$22</f>
        <v>Quarterly</v>
      </c>
      <c r="J626" s="538">
        <f>'Information Input'!$H$30</f>
        <v>43555</v>
      </c>
      <c r="K626" s="537">
        <f>'Information Input'!$J$18</f>
        <v>2019</v>
      </c>
      <c r="L626" s="539" t="s">
        <v>96</v>
      </c>
      <c r="M626" s="540" t="s">
        <v>241</v>
      </c>
      <c r="N626" s="541" t="s">
        <v>241</v>
      </c>
      <c r="O626" s="542" t="s">
        <v>675</v>
      </c>
      <c r="P626" s="537">
        <v>48</v>
      </c>
      <c r="Q626" s="541" t="s">
        <v>190</v>
      </c>
      <c r="R626" s="541" t="s">
        <v>239</v>
      </c>
      <c r="S626" s="543">
        <f>'Report 1'!$AQ$18</f>
        <v>0</v>
      </c>
      <c r="T626" s="544">
        <f>'Report 1'!$AQ$68</f>
        <v>0</v>
      </c>
      <c r="U626" s="545">
        <f>'Report 1'!$AQ$154</f>
        <v>0</v>
      </c>
      <c r="AL626" s="546" t="s">
        <v>669</v>
      </c>
      <c r="AM626" s="547">
        <v>2</v>
      </c>
      <c r="AN626" s="547" t="str">
        <f>'Information Input'!$M$14</f>
        <v xml:space="preserve">      -      </v>
      </c>
      <c r="AO626" s="547" t="s">
        <v>139</v>
      </c>
      <c r="AP626" s="538">
        <f>'Information Input'!$H$33</f>
        <v>43466</v>
      </c>
      <c r="AQ626" s="538">
        <f>'Information Input'!$H$34</f>
        <v>43555</v>
      </c>
      <c r="AR626" s="538">
        <f>'Information Input'!$H$35</f>
        <v>43555</v>
      </c>
      <c r="AS626" s="547" t="str">
        <f>'Information Input'!$J$22</f>
        <v>Quarterly</v>
      </c>
      <c r="AT626" s="538">
        <f>'Information Input'!$H$30</f>
        <v>43555</v>
      </c>
      <c r="AU626" s="547">
        <f>'Information Input'!$J$18</f>
        <v>2019</v>
      </c>
      <c r="AV626" s="547" t="s">
        <v>94</v>
      </c>
      <c r="AW626" s="547" t="s">
        <v>95</v>
      </c>
      <c r="AX626" s="547" t="s">
        <v>96</v>
      </c>
      <c r="AY626" s="548" t="s">
        <v>671</v>
      </c>
      <c r="AZ626" s="547">
        <v>37</v>
      </c>
      <c r="BA626" s="549" t="s">
        <v>179</v>
      </c>
      <c r="BB626" s="543" t="s">
        <v>231</v>
      </c>
      <c r="BC626" s="550">
        <f>'Report 2'!$AJ134</f>
        <v>0</v>
      </c>
      <c r="BD626" s="550">
        <f>'Report 2'!$AK134</f>
        <v>0</v>
      </c>
      <c r="BE626" s="550">
        <f>'Report 2'!$AL134</f>
        <v>0</v>
      </c>
      <c r="BF626" s="550">
        <f>'Report 2'!$AM134</f>
        <v>0</v>
      </c>
      <c r="BG626" s="550">
        <f>'Report 2'!$AN134</f>
        <v>0</v>
      </c>
      <c r="BH626" s="550">
        <f>'Report 2'!$AO134</f>
        <v>0</v>
      </c>
      <c r="BI626" s="550">
        <f>'Report 2'!$AP134</f>
        <v>0</v>
      </c>
      <c r="CC626" s="542" t="s">
        <v>669</v>
      </c>
      <c r="CD626" s="1014" t="s">
        <v>672</v>
      </c>
      <c r="CE626" s="1014" t="str">
        <f>'Information Input'!$M$14</f>
        <v xml:space="preserve">      -      </v>
      </c>
      <c r="CF626" s="551" t="s">
        <v>136</v>
      </c>
      <c r="CG626" s="552">
        <f t="shared" si="120"/>
        <v>43556</v>
      </c>
      <c r="CH626" s="552">
        <f t="shared" si="121"/>
        <v>43646</v>
      </c>
      <c r="CI626" s="552">
        <f>'Information Input'!$H$35</f>
        <v>43555</v>
      </c>
      <c r="CJ626" s="551" t="str">
        <f>'Information Input'!$J$22</f>
        <v>Quarterly</v>
      </c>
      <c r="CK626" s="552">
        <f>'Information Input'!$H$30</f>
        <v>43555</v>
      </c>
      <c r="CL626" s="551">
        <f>'Information Input'!$J$18</f>
        <v>2019</v>
      </c>
      <c r="CM626" s="551" t="s">
        <v>99</v>
      </c>
      <c r="CN626" s="1014" t="s">
        <v>100</v>
      </c>
      <c r="CO626" s="542" t="s">
        <v>96</v>
      </c>
      <c r="CP626" s="542" t="s">
        <v>671</v>
      </c>
      <c r="CQ626" s="551">
        <v>25</v>
      </c>
      <c r="CR626" s="542" t="s">
        <v>167</v>
      </c>
      <c r="CS626" s="542" t="s">
        <v>233</v>
      </c>
      <c r="CT626" s="1015">
        <f>'Report 1'!$X$18</f>
        <v>0</v>
      </c>
      <c r="CU626" s="1016">
        <f>SUMIF('Report 4A'!$G$16:$G$95,$CQ626,'Report 4A'!$AF$16:$AF$95)</f>
        <v>0</v>
      </c>
      <c r="CV626" s="1017">
        <f t="shared" si="125"/>
        <v>0</v>
      </c>
      <c r="CX626" s="546" t="s">
        <v>669</v>
      </c>
      <c r="CY626" s="537" t="s">
        <v>304</v>
      </c>
      <c r="CZ626" s="537" t="str">
        <f>'Information Input'!$M$14</f>
        <v xml:space="preserve">      -      </v>
      </c>
      <c r="DA626" s="538">
        <f>'Information Input'!$H$35</f>
        <v>43555</v>
      </c>
      <c r="DB626" s="537" t="str">
        <f>'Information Input'!$J$22</f>
        <v>Quarterly</v>
      </c>
      <c r="DC626" s="552">
        <f>'Information Input'!$H$30</f>
        <v>43555</v>
      </c>
      <c r="DD626" s="553" t="str">
        <f t="shared" si="126"/>
        <v>201901</v>
      </c>
      <c r="DE626" s="541" t="s">
        <v>103</v>
      </c>
      <c r="DF626" s="541" t="s">
        <v>685</v>
      </c>
      <c r="DG626" s="544">
        <f>'Report 5K'!$E$161</f>
        <v>0</v>
      </c>
      <c r="DH626" s="550">
        <f>'Report 5K'!$E$162</f>
        <v>0</v>
      </c>
      <c r="DI626" s="544">
        <f>'Report 5K'!$E$163</f>
        <v>0</v>
      </c>
      <c r="DJ626" s="544">
        <f>'Report 5K'!$E$164</f>
        <v>0</v>
      </c>
      <c r="DK626" s="544">
        <f>'Report 5K'!$E$165</f>
        <v>0</v>
      </c>
      <c r="DL626" s="544">
        <f>'Report 5K'!$E$166</f>
        <v>0</v>
      </c>
      <c r="DM626" s="544">
        <f>'Report 5K'!$E$167</f>
        <v>0</v>
      </c>
      <c r="DN626" s="544">
        <f>'Report 5K'!$E$168</f>
        <v>0</v>
      </c>
      <c r="DO626" s="544">
        <f>'Report 5K'!$E$169</f>
        <v>0</v>
      </c>
      <c r="DP626" s="544">
        <f>'Report 5K'!$E$170</f>
        <v>0</v>
      </c>
      <c r="DQ626" s="544">
        <f>'Report 5K'!$E$171</f>
        <v>0</v>
      </c>
    </row>
    <row r="627" spans="2:121">
      <c r="B627" s="535" t="s">
        <v>669</v>
      </c>
      <c r="C627" s="536">
        <v>1</v>
      </c>
      <c r="D627" s="537" t="str">
        <f>'Information Input'!$M$14</f>
        <v xml:space="preserve">      -      </v>
      </c>
      <c r="E627" s="537" t="s">
        <v>135</v>
      </c>
      <c r="F627" s="538">
        <f t="shared" si="122"/>
        <v>43466</v>
      </c>
      <c r="G627" s="538">
        <f t="shared" si="123"/>
        <v>43555</v>
      </c>
      <c r="H627" s="538">
        <f>'Information Input'!$H$35</f>
        <v>43555</v>
      </c>
      <c r="I627" s="537" t="str">
        <f>'Information Input'!$J$22</f>
        <v>Quarterly</v>
      </c>
      <c r="J627" s="538">
        <f>'Information Input'!$H$30</f>
        <v>43555</v>
      </c>
      <c r="K627" s="537">
        <f>'Information Input'!$J$18</f>
        <v>2019</v>
      </c>
      <c r="L627" s="539" t="s">
        <v>96</v>
      </c>
      <c r="M627" s="540" t="s">
        <v>241</v>
      </c>
      <c r="N627" s="541" t="s">
        <v>241</v>
      </c>
      <c r="O627" s="542" t="s">
        <v>675</v>
      </c>
      <c r="P627" s="537">
        <v>49</v>
      </c>
      <c r="Q627" s="541" t="s">
        <v>191</v>
      </c>
      <c r="R627" s="541" t="s">
        <v>239</v>
      </c>
      <c r="S627" s="543">
        <f>'Report 1'!$AQ$18</f>
        <v>0</v>
      </c>
      <c r="T627" s="544">
        <f>'Report 1'!$AQ$69</f>
        <v>0</v>
      </c>
      <c r="U627" s="545">
        <f>'Report 1'!$AQ$155</f>
        <v>0</v>
      </c>
      <c r="AL627" s="546" t="s">
        <v>669</v>
      </c>
      <c r="AM627" s="547">
        <v>2</v>
      </c>
      <c r="AN627" s="547" t="str">
        <f>'Information Input'!$M$14</f>
        <v xml:space="preserve">      -      </v>
      </c>
      <c r="AO627" s="547" t="s">
        <v>139</v>
      </c>
      <c r="AP627" s="538">
        <f>'Information Input'!$H$33</f>
        <v>43466</v>
      </c>
      <c r="AQ627" s="538">
        <f>'Information Input'!$H$34</f>
        <v>43555</v>
      </c>
      <c r="AR627" s="538">
        <f>'Information Input'!$H$35</f>
        <v>43555</v>
      </c>
      <c r="AS627" s="547" t="str">
        <f>'Information Input'!$J$22</f>
        <v>Quarterly</v>
      </c>
      <c r="AT627" s="538">
        <f>'Information Input'!$H$30</f>
        <v>43555</v>
      </c>
      <c r="AU627" s="547">
        <f>'Information Input'!$J$18</f>
        <v>2019</v>
      </c>
      <c r="AV627" s="547" t="s">
        <v>94</v>
      </c>
      <c r="AW627" s="547" t="s">
        <v>95</v>
      </c>
      <c r="AX627" s="547" t="s">
        <v>96</v>
      </c>
      <c r="AY627" s="548" t="s">
        <v>671</v>
      </c>
      <c r="AZ627" s="547">
        <v>38</v>
      </c>
      <c r="BA627" s="549" t="s">
        <v>180</v>
      </c>
      <c r="BB627" s="543" t="s">
        <v>233</v>
      </c>
      <c r="BC627" s="550">
        <f>'Report 2'!$AJ135</f>
        <v>0</v>
      </c>
      <c r="BD627" s="550">
        <f>'Report 2'!$AK135</f>
        <v>0</v>
      </c>
      <c r="BE627" s="550">
        <f>'Report 2'!$AL135</f>
        <v>0</v>
      </c>
      <c r="BF627" s="550">
        <f>'Report 2'!$AM135</f>
        <v>0</v>
      </c>
      <c r="BG627" s="550">
        <f>'Report 2'!$AN135</f>
        <v>0</v>
      </c>
      <c r="BH627" s="550">
        <f>'Report 2'!$AO135</f>
        <v>0</v>
      </c>
      <c r="BI627" s="550">
        <f>'Report 2'!$AP135</f>
        <v>0</v>
      </c>
      <c r="CC627" s="542" t="s">
        <v>669</v>
      </c>
      <c r="CD627" s="1014" t="s">
        <v>672</v>
      </c>
      <c r="CE627" s="1014" t="str">
        <f>'Information Input'!$M$14</f>
        <v xml:space="preserve">      -      </v>
      </c>
      <c r="CF627" s="551" t="s">
        <v>136</v>
      </c>
      <c r="CG627" s="552">
        <f t="shared" si="120"/>
        <v>43556</v>
      </c>
      <c r="CH627" s="552">
        <f t="shared" si="121"/>
        <v>43646</v>
      </c>
      <c r="CI627" s="552">
        <f>'Information Input'!$H$35</f>
        <v>43555</v>
      </c>
      <c r="CJ627" s="551" t="str">
        <f>'Information Input'!$J$22</f>
        <v>Quarterly</v>
      </c>
      <c r="CK627" s="552">
        <f>'Information Input'!$H$30</f>
        <v>43555</v>
      </c>
      <c r="CL627" s="551">
        <f>'Information Input'!$J$18</f>
        <v>2019</v>
      </c>
      <c r="CM627" s="551" t="s">
        <v>99</v>
      </c>
      <c r="CN627" s="1014" t="s">
        <v>100</v>
      </c>
      <c r="CO627" s="542" t="s">
        <v>96</v>
      </c>
      <c r="CP627" s="542" t="s">
        <v>671</v>
      </c>
      <c r="CQ627" s="551">
        <v>26</v>
      </c>
      <c r="CR627" s="542" t="s">
        <v>168</v>
      </c>
      <c r="CS627" s="542" t="s">
        <v>237</v>
      </c>
      <c r="CT627" s="1015">
        <f>'Report 1'!$X$18</f>
        <v>0</v>
      </c>
      <c r="CU627" s="1016">
        <f>SUMIF('Report 4A'!$G$16:$G$95,$CQ627,'Report 4A'!$AF$16:$AF$95)</f>
        <v>0</v>
      </c>
      <c r="CV627" s="1017">
        <f t="shared" si="125"/>
        <v>0</v>
      </c>
      <c r="CX627" s="546" t="s">
        <v>669</v>
      </c>
      <c r="CY627" s="537" t="s">
        <v>304</v>
      </c>
      <c r="CZ627" s="537" t="str">
        <f>'Information Input'!$M$14</f>
        <v xml:space="preserve">      -      </v>
      </c>
      <c r="DA627" s="538">
        <f>'Information Input'!$H$35</f>
        <v>43555</v>
      </c>
      <c r="DB627" s="537" t="str">
        <f>'Information Input'!$J$22</f>
        <v>Quarterly</v>
      </c>
      <c r="DC627" s="552">
        <f>'Information Input'!$H$30</f>
        <v>43555</v>
      </c>
      <c r="DD627" s="553" t="str">
        <f t="shared" si="126"/>
        <v>201812</v>
      </c>
      <c r="DE627" s="541" t="s">
        <v>103</v>
      </c>
      <c r="DF627" s="541" t="s">
        <v>685</v>
      </c>
      <c r="DG627" s="544">
        <f>'Report 5K'!$F$161</f>
        <v>0</v>
      </c>
      <c r="DH627" s="550">
        <f>'Report 5K'!$F$162</f>
        <v>0</v>
      </c>
      <c r="DI627" s="544">
        <f>'Report 5K'!$F$163</f>
        <v>0</v>
      </c>
      <c r="DJ627" s="544">
        <f>'Report 5K'!$F$164</f>
        <v>0</v>
      </c>
      <c r="DK627" s="544">
        <f>'Report 5K'!$F$165</f>
        <v>0</v>
      </c>
      <c r="DL627" s="544">
        <f>'Report 5K'!$F$166</f>
        <v>0</v>
      </c>
      <c r="DM627" s="544">
        <f>'Report 5K'!$F$167</f>
        <v>0</v>
      </c>
      <c r="DN627" s="544">
        <f>'Report 5K'!$F$168</f>
        <v>0</v>
      </c>
      <c r="DO627" s="544">
        <f>'Report 5K'!$F$169</f>
        <v>0</v>
      </c>
      <c r="DP627" s="544">
        <f>'Report 5K'!$F$170</f>
        <v>0</v>
      </c>
      <c r="DQ627" s="544">
        <f>'Report 5K'!$F$171</f>
        <v>0</v>
      </c>
    </row>
    <row r="628" spans="2:121">
      <c r="B628" s="535" t="s">
        <v>669</v>
      </c>
      <c r="C628" s="536">
        <v>1</v>
      </c>
      <c r="D628" s="537" t="str">
        <f>'Information Input'!$M$14</f>
        <v xml:space="preserve">      -      </v>
      </c>
      <c r="E628" s="537" t="s">
        <v>135</v>
      </c>
      <c r="F628" s="538">
        <f t="shared" si="122"/>
        <v>43466</v>
      </c>
      <c r="G628" s="538">
        <f t="shared" si="123"/>
        <v>43555</v>
      </c>
      <c r="H628" s="538">
        <f>'Information Input'!$H$35</f>
        <v>43555</v>
      </c>
      <c r="I628" s="537" t="str">
        <f>'Information Input'!$J$22</f>
        <v>Quarterly</v>
      </c>
      <c r="J628" s="538">
        <f>'Information Input'!$H$30</f>
        <v>43555</v>
      </c>
      <c r="K628" s="537">
        <f>'Information Input'!$J$18</f>
        <v>2019</v>
      </c>
      <c r="L628" s="539" t="s">
        <v>96</v>
      </c>
      <c r="M628" s="540" t="s">
        <v>241</v>
      </c>
      <c r="N628" s="541" t="s">
        <v>241</v>
      </c>
      <c r="O628" s="542" t="s">
        <v>675</v>
      </c>
      <c r="P628" s="537">
        <v>50</v>
      </c>
      <c r="Q628" s="541" t="s">
        <v>192</v>
      </c>
      <c r="R628" s="541" t="s">
        <v>239</v>
      </c>
      <c r="S628" s="543">
        <f>'Report 1'!$AQ$18</f>
        <v>0</v>
      </c>
      <c r="T628" s="544">
        <f>'Report 1'!$AQ$70</f>
        <v>0</v>
      </c>
      <c r="U628" s="545">
        <f>'Report 1'!$AQ$156</f>
        <v>0</v>
      </c>
      <c r="AL628" s="546" t="s">
        <v>669</v>
      </c>
      <c r="AM628" s="547">
        <v>2</v>
      </c>
      <c r="AN628" s="547" t="str">
        <f>'Information Input'!$M$14</f>
        <v xml:space="preserve">      -      </v>
      </c>
      <c r="AO628" s="547" t="s">
        <v>139</v>
      </c>
      <c r="AP628" s="538">
        <f>'Information Input'!$H$33</f>
        <v>43466</v>
      </c>
      <c r="AQ628" s="538">
        <f>'Information Input'!$H$34</f>
        <v>43555</v>
      </c>
      <c r="AR628" s="538">
        <f>'Information Input'!$H$35</f>
        <v>43555</v>
      </c>
      <c r="AS628" s="547" t="str">
        <f>'Information Input'!$J$22</f>
        <v>Quarterly</v>
      </c>
      <c r="AT628" s="538">
        <f>'Information Input'!$H$30</f>
        <v>43555</v>
      </c>
      <c r="AU628" s="547">
        <f>'Information Input'!$J$18</f>
        <v>2019</v>
      </c>
      <c r="AV628" s="547" t="s">
        <v>94</v>
      </c>
      <c r="AW628" s="547" t="s">
        <v>95</v>
      </c>
      <c r="AX628" s="547" t="s">
        <v>96</v>
      </c>
      <c r="AY628" s="548" t="s">
        <v>671</v>
      </c>
      <c r="AZ628" s="547">
        <v>39</v>
      </c>
      <c r="BA628" s="549" t="s">
        <v>181</v>
      </c>
      <c r="BB628" s="543" t="s">
        <v>233</v>
      </c>
      <c r="BC628" s="550">
        <f>'Report 2'!$AJ136</f>
        <v>0</v>
      </c>
      <c r="BD628" s="550">
        <f>'Report 2'!$AK136</f>
        <v>0</v>
      </c>
      <c r="BE628" s="550">
        <f>'Report 2'!$AL136</f>
        <v>0</v>
      </c>
      <c r="BF628" s="550">
        <f>'Report 2'!$AM136</f>
        <v>0</v>
      </c>
      <c r="BG628" s="550">
        <f>'Report 2'!$AN136</f>
        <v>0</v>
      </c>
      <c r="BH628" s="550">
        <f>'Report 2'!$AO136</f>
        <v>0</v>
      </c>
      <c r="BI628" s="550">
        <f>'Report 2'!$AP136</f>
        <v>0</v>
      </c>
      <c r="CC628" s="542" t="s">
        <v>669</v>
      </c>
      <c r="CD628" s="1014" t="s">
        <v>672</v>
      </c>
      <c r="CE628" s="1014" t="str">
        <f>'Information Input'!$M$14</f>
        <v xml:space="preserve">      -      </v>
      </c>
      <c r="CF628" s="551" t="s">
        <v>136</v>
      </c>
      <c r="CG628" s="552">
        <f t="shared" si="120"/>
        <v>43556</v>
      </c>
      <c r="CH628" s="552">
        <f t="shared" si="121"/>
        <v>43646</v>
      </c>
      <c r="CI628" s="552">
        <f>'Information Input'!$H$35</f>
        <v>43555</v>
      </c>
      <c r="CJ628" s="551" t="str">
        <f>'Information Input'!$J$22</f>
        <v>Quarterly</v>
      </c>
      <c r="CK628" s="552">
        <f>'Information Input'!$H$30</f>
        <v>43555</v>
      </c>
      <c r="CL628" s="551">
        <f>'Information Input'!$J$18</f>
        <v>2019</v>
      </c>
      <c r="CM628" s="551" t="s">
        <v>99</v>
      </c>
      <c r="CN628" s="1014" t="s">
        <v>100</v>
      </c>
      <c r="CO628" s="542" t="s">
        <v>96</v>
      </c>
      <c r="CP628" s="542" t="s">
        <v>671</v>
      </c>
      <c r="CQ628" s="551">
        <v>27</v>
      </c>
      <c r="CR628" s="542" t="s">
        <v>169</v>
      </c>
      <c r="CS628" s="542" t="s">
        <v>235</v>
      </c>
      <c r="CT628" s="1015">
        <f>'Report 1'!$X$18</f>
        <v>0</v>
      </c>
      <c r="CU628" s="1016">
        <f>SUMIF('Report 4A'!$G$16:$G$95,$CQ628,'Report 4A'!$AF$16:$AF$95)</f>
        <v>0</v>
      </c>
      <c r="CV628" s="1017">
        <f t="shared" si="125"/>
        <v>0</v>
      </c>
      <c r="CX628" s="546" t="s">
        <v>669</v>
      </c>
      <c r="CY628" s="537" t="s">
        <v>304</v>
      </c>
      <c r="CZ628" s="537" t="str">
        <f>'Information Input'!$M$14</f>
        <v xml:space="preserve">      -      </v>
      </c>
      <c r="DA628" s="538">
        <f>'Information Input'!$H$35</f>
        <v>43555</v>
      </c>
      <c r="DB628" s="537" t="str">
        <f>'Information Input'!$J$22</f>
        <v>Quarterly</v>
      </c>
      <c r="DC628" s="552">
        <f>'Information Input'!$H$30</f>
        <v>43555</v>
      </c>
      <c r="DD628" s="553" t="str">
        <f t="shared" si="126"/>
        <v>201811</v>
      </c>
      <c r="DE628" s="541" t="s">
        <v>103</v>
      </c>
      <c r="DF628" s="541" t="s">
        <v>685</v>
      </c>
      <c r="DG628" s="544">
        <f>'Report 5K'!$G$161</f>
        <v>0</v>
      </c>
      <c r="DH628" s="550">
        <f>'Report 5K'!$G$162</f>
        <v>0</v>
      </c>
      <c r="DI628" s="544">
        <f>'Report 5K'!$G$163</f>
        <v>0</v>
      </c>
      <c r="DJ628" s="544">
        <f>'Report 5K'!$G$164</f>
        <v>0</v>
      </c>
      <c r="DK628" s="544">
        <f>'Report 5K'!$G$165</f>
        <v>0</v>
      </c>
      <c r="DL628" s="544">
        <f>'Report 5K'!$G$166</f>
        <v>0</v>
      </c>
      <c r="DM628" s="544">
        <f>'Report 5K'!$G$167</f>
        <v>0</v>
      </c>
      <c r="DN628" s="544">
        <f>'Report 5K'!$G$168</f>
        <v>0</v>
      </c>
      <c r="DO628" s="544">
        <f>'Report 5K'!$G$169</f>
        <v>0</v>
      </c>
      <c r="DP628" s="544">
        <f>'Report 5K'!$G$170</f>
        <v>0</v>
      </c>
      <c r="DQ628" s="544">
        <f>'Report 5K'!$G$171</f>
        <v>0</v>
      </c>
    </row>
    <row r="629" spans="2:121">
      <c r="B629" s="535" t="s">
        <v>669</v>
      </c>
      <c r="C629" s="536">
        <v>1</v>
      </c>
      <c r="D629" s="537" t="str">
        <f>'Information Input'!$M$14</f>
        <v xml:space="preserve">      -      </v>
      </c>
      <c r="E629" s="537" t="s">
        <v>135</v>
      </c>
      <c r="F629" s="538">
        <f t="shared" si="122"/>
        <v>43466</v>
      </c>
      <c r="G629" s="538">
        <f t="shared" si="123"/>
        <v>43555</v>
      </c>
      <c r="H629" s="538">
        <f>'Information Input'!$H$35</f>
        <v>43555</v>
      </c>
      <c r="I629" s="537" t="str">
        <f>'Information Input'!$J$22</f>
        <v>Quarterly</v>
      </c>
      <c r="J629" s="538">
        <f>'Information Input'!$H$30</f>
        <v>43555</v>
      </c>
      <c r="K629" s="537">
        <f>'Information Input'!$J$18</f>
        <v>2019</v>
      </c>
      <c r="L629" s="539" t="s">
        <v>96</v>
      </c>
      <c r="M629" s="540" t="s">
        <v>241</v>
      </c>
      <c r="N629" s="541" t="s">
        <v>241</v>
      </c>
      <c r="O629" s="542" t="s">
        <v>675</v>
      </c>
      <c r="P629" s="537">
        <v>51</v>
      </c>
      <c r="Q629" s="541" t="s">
        <v>193</v>
      </c>
      <c r="R629" s="541" t="s">
        <v>239</v>
      </c>
      <c r="S629" s="543">
        <f>'Report 1'!$AQ$18</f>
        <v>0</v>
      </c>
      <c r="T629" s="544">
        <f>'Report 1'!$AQ$71</f>
        <v>0</v>
      </c>
      <c r="U629" s="545">
        <f>'Report 1'!$AQ$157</f>
        <v>0</v>
      </c>
      <c r="AL629" s="546" t="s">
        <v>669</v>
      </c>
      <c r="AM629" s="547">
        <v>2</v>
      </c>
      <c r="AN629" s="547" t="str">
        <f>'Information Input'!$M$14</f>
        <v xml:space="preserve">      -      </v>
      </c>
      <c r="AO629" s="547" t="s">
        <v>139</v>
      </c>
      <c r="AP629" s="538">
        <f>'Information Input'!$H$33</f>
        <v>43466</v>
      </c>
      <c r="AQ629" s="538">
        <f>'Information Input'!$H$34</f>
        <v>43555</v>
      </c>
      <c r="AR629" s="538">
        <f>'Information Input'!$H$35</f>
        <v>43555</v>
      </c>
      <c r="AS629" s="547" t="str">
        <f>'Information Input'!$J$22</f>
        <v>Quarterly</v>
      </c>
      <c r="AT629" s="538">
        <f>'Information Input'!$H$30</f>
        <v>43555</v>
      </c>
      <c r="AU629" s="547">
        <f>'Information Input'!$J$18</f>
        <v>2019</v>
      </c>
      <c r="AV629" s="547" t="s">
        <v>94</v>
      </c>
      <c r="AW629" s="547" t="s">
        <v>95</v>
      </c>
      <c r="AX629" s="547" t="s">
        <v>96</v>
      </c>
      <c r="AY629" s="548" t="s">
        <v>671</v>
      </c>
      <c r="AZ629" s="547">
        <v>40</v>
      </c>
      <c r="BA629" s="549" t="s">
        <v>182</v>
      </c>
      <c r="BB629" s="543" t="s">
        <v>238</v>
      </c>
      <c r="BC629" s="550">
        <f>'Report 2'!$AJ137</f>
        <v>0</v>
      </c>
      <c r="BD629" s="550">
        <f>'Report 2'!$AK137</f>
        <v>0</v>
      </c>
      <c r="BE629" s="550">
        <f>'Report 2'!$AL137</f>
        <v>0</v>
      </c>
      <c r="BF629" s="550">
        <f>'Report 2'!$AM137</f>
        <v>0</v>
      </c>
      <c r="BG629" s="550">
        <f>'Report 2'!$AN137</f>
        <v>0</v>
      </c>
      <c r="BH629" s="550">
        <f>'Report 2'!$AO137</f>
        <v>0</v>
      </c>
      <c r="BI629" s="550">
        <f>'Report 2'!$AP137</f>
        <v>0</v>
      </c>
      <c r="CC629" s="542" t="s">
        <v>669</v>
      </c>
      <c r="CD629" s="1014" t="s">
        <v>672</v>
      </c>
      <c r="CE629" s="1014" t="str">
        <f>'Information Input'!$M$14</f>
        <v xml:space="preserve">      -      </v>
      </c>
      <c r="CF629" s="551" t="s">
        <v>136</v>
      </c>
      <c r="CG629" s="552">
        <f t="shared" si="120"/>
        <v>43556</v>
      </c>
      <c r="CH629" s="552">
        <f t="shared" si="121"/>
        <v>43646</v>
      </c>
      <c r="CI629" s="552">
        <f>'Information Input'!$H$35</f>
        <v>43555</v>
      </c>
      <c r="CJ629" s="551" t="str">
        <f>'Information Input'!$J$22</f>
        <v>Quarterly</v>
      </c>
      <c r="CK629" s="552">
        <f>'Information Input'!$H$30</f>
        <v>43555</v>
      </c>
      <c r="CL629" s="551">
        <f>'Information Input'!$J$18</f>
        <v>2019</v>
      </c>
      <c r="CM629" s="551" t="s">
        <v>99</v>
      </c>
      <c r="CN629" s="1014" t="s">
        <v>100</v>
      </c>
      <c r="CO629" s="542" t="s">
        <v>96</v>
      </c>
      <c r="CP629" s="542" t="s">
        <v>671</v>
      </c>
      <c r="CQ629" s="551">
        <v>28</v>
      </c>
      <c r="CR629" s="542" t="s">
        <v>170</v>
      </c>
      <c r="CS629" s="542" t="s">
        <v>235</v>
      </c>
      <c r="CT629" s="1015">
        <f>'Report 1'!$X$18</f>
        <v>0</v>
      </c>
      <c r="CU629" s="1016">
        <f>SUMIF('Report 4A'!$G$16:$G$95,$CQ629,'Report 4A'!$AF$16:$AF$95)</f>
        <v>0</v>
      </c>
      <c r="CV629" s="1017">
        <f t="shared" si="125"/>
        <v>0</v>
      </c>
      <c r="CX629" s="546" t="s">
        <v>669</v>
      </c>
      <c r="CY629" s="537" t="s">
        <v>304</v>
      </c>
      <c r="CZ629" s="537" t="str">
        <f>'Information Input'!$M$14</f>
        <v xml:space="preserve">      -      </v>
      </c>
      <c r="DA629" s="538">
        <f>'Information Input'!$H$35</f>
        <v>43555</v>
      </c>
      <c r="DB629" s="537" t="str">
        <f>'Information Input'!$J$22</f>
        <v>Quarterly</v>
      </c>
      <c r="DC629" s="552">
        <f>'Information Input'!$H$30</f>
        <v>43555</v>
      </c>
      <c r="DD629" s="553" t="str">
        <f t="shared" si="126"/>
        <v>201810</v>
      </c>
      <c r="DE629" s="541" t="s">
        <v>103</v>
      </c>
      <c r="DF629" s="541" t="s">
        <v>685</v>
      </c>
      <c r="DG629" s="544">
        <f>'Report 5K'!$H$161</f>
        <v>0</v>
      </c>
      <c r="DH629" s="550">
        <f>'Report 5K'!$H$162</f>
        <v>0</v>
      </c>
      <c r="DI629" s="544">
        <f>'Report 5K'!$H$163</f>
        <v>0</v>
      </c>
      <c r="DJ629" s="544">
        <f>'Report 5K'!$H$164</f>
        <v>0</v>
      </c>
      <c r="DK629" s="544">
        <f>'Report 5K'!$H$165</f>
        <v>0</v>
      </c>
      <c r="DL629" s="544">
        <f>'Report 5K'!$H$166</f>
        <v>0</v>
      </c>
      <c r="DM629" s="544">
        <f>'Report 5K'!$H$167</f>
        <v>0</v>
      </c>
      <c r="DN629" s="544">
        <f>'Report 5K'!$H$168</f>
        <v>0</v>
      </c>
      <c r="DO629" s="544">
        <f>'Report 5K'!$H$169</f>
        <v>0</v>
      </c>
      <c r="DP629" s="544">
        <f>'Report 5K'!$H$170</f>
        <v>0</v>
      </c>
      <c r="DQ629" s="544">
        <f>'Report 5K'!$H$171</f>
        <v>0</v>
      </c>
    </row>
    <row r="630" spans="2:121">
      <c r="B630" s="535" t="s">
        <v>669</v>
      </c>
      <c r="C630" s="536">
        <v>1</v>
      </c>
      <c r="D630" s="537" t="str">
        <f>'Information Input'!$M$14</f>
        <v xml:space="preserve">      -      </v>
      </c>
      <c r="E630" s="537" t="s">
        <v>135</v>
      </c>
      <c r="F630" s="538">
        <f t="shared" si="122"/>
        <v>43466</v>
      </c>
      <c r="G630" s="538">
        <f t="shared" si="123"/>
        <v>43555</v>
      </c>
      <c r="H630" s="538">
        <f>'Information Input'!$H$35</f>
        <v>43555</v>
      </c>
      <c r="I630" s="537" t="str">
        <f>'Information Input'!$J$22</f>
        <v>Quarterly</v>
      </c>
      <c r="J630" s="538">
        <f>'Information Input'!$H$30</f>
        <v>43555</v>
      </c>
      <c r="K630" s="537">
        <f>'Information Input'!$J$18</f>
        <v>2019</v>
      </c>
      <c r="L630" s="539" t="s">
        <v>96</v>
      </c>
      <c r="M630" s="540" t="s">
        <v>241</v>
      </c>
      <c r="N630" s="541" t="s">
        <v>241</v>
      </c>
      <c r="O630" s="542" t="s">
        <v>674</v>
      </c>
      <c r="P630" s="537">
        <v>52</v>
      </c>
      <c r="Q630" s="541" t="s">
        <v>194</v>
      </c>
      <c r="R630" s="541" t="s">
        <v>239</v>
      </c>
      <c r="S630" s="543">
        <f>'Report 1'!$AQ$18</f>
        <v>0</v>
      </c>
      <c r="T630" s="544">
        <f>'Report 1'!$AQ$72</f>
        <v>0</v>
      </c>
      <c r="U630" s="545">
        <f>'Report 1'!$AQ$158</f>
        <v>0</v>
      </c>
      <c r="AL630" s="546" t="s">
        <v>669</v>
      </c>
      <c r="AM630" s="547">
        <v>2</v>
      </c>
      <c r="AN630" s="547" t="str">
        <f>'Information Input'!$M$14</f>
        <v xml:space="preserve">      -      </v>
      </c>
      <c r="AO630" s="547" t="s">
        <v>139</v>
      </c>
      <c r="AP630" s="538">
        <f>'Information Input'!$H$33</f>
        <v>43466</v>
      </c>
      <c r="AQ630" s="538">
        <f>'Information Input'!$H$34</f>
        <v>43555</v>
      </c>
      <c r="AR630" s="538">
        <f>'Information Input'!$H$35</f>
        <v>43555</v>
      </c>
      <c r="AS630" s="547" t="str">
        <f>'Information Input'!$J$22</f>
        <v>Quarterly</v>
      </c>
      <c r="AT630" s="538">
        <f>'Information Input'!$H$30</f>
        <v>43555</v>
      </c>
      <c r="AU630" s="547">
        <f>'Information Input'!$J$18</f>
        <v>2019</v>
      </c>
      <c r="AV630" s="547" t="s">
        <v>94</v>
      </c>
      <c r="AW630" s="547" t="s">
        <v>95</v>
      </c>
      <c r="AX630" s="547" t="s">
        <v>96</v>
      </c>
      <c r="AY630" s="548" t="s">
        <v>671</v>
      </c>
      <c r="AZ630" s="547">
        <v>41</v>
      </c>
      <c r="BA630" s="549" t="s">
        <v>183</v>
      </c>
      <c r="BB630" s="543" t="s">
        <v>238</v>
      </c>
      <c r="BC630" s="550">
        <f>'Report 2'!$AJ138</f>
        <v>0</v>
      </c>
      <c r="BD630" s="550">
        <f>'Report 2'!$AK138</f>
        <v>0</v>
      </c>
      <c r="BE630" s="550">
        <f>'Report 2'!$AL138</f>
        <v>0</v>
      </c>
      <c r="BF630" s="550">
        <f>'Report 2'!$AM138</f>
        <v>0</v>
      </c>
      <c r="BG630" s="550">
        <f>'Report 2'!$AN138</f>
        <v>0</v>
      </c>
      <c r="BH630" s="550">
        <f>'Report 2'!$AO138</f>
        <v>0</v>
      </c>
      <c r="BI630" s="550">
        <f>'Report 2'!$AP138</f>
        <v>0</v>
      </c>
      <c r="CC630" s="542" t="s">
        <v>669</v>
      </c>
      <c r="CD630" s="1014" t="s">
        <v>672</v>
      </c>
      <c r="CE630" s="1014" t="str">
        <f>'Information Input'!$M$14</f>
        <v xml:space="preserve">      -      </v>
      </c>
      <c r="CF630" s="551" t="s">
        <v>136</v>
      </c>
      <c r="CG630" s="552">
        <f t="shared" si="120"/>
        <v>43556</v>
      </c>
      <c r="CH630" s="552">
        <f t="shared" si="121"/>
        <v>43646</v>
      </c>
      <c r="CI630" s="552">
        <f>'Information Input'!$H$35</f>
        <v>43555</v>
      </c>
      <c r="CJ630" s="551" t="str">
        <f>'Information Input'!$J$22</f>
        <v>Quarterly</v>
      </c>
      <c r="CK630" s="552">
        <f>'Information Input'!$H$30</f>
        <v>43555</v>
      </c>
      <c r="CL630" s="551">
        <f>'Information Input'!$J$18</f>
        <v>2019</v>
      </c>
      <c r="CM630" s="551" t="s">
        <v>99</v>
      </c>
      <c r="CN630" s="1014" t="s">
        <v>100</v>
      </c>
      <c r="CO630" s="542" t="s">
        <v>96</v>
      </c>
      <c r="CP630" s="542" t="s">
        <v>671</v>
      </c>
      <c r="CQ630" s="551">
        <v>29</v>
      </c>
      <c r="CR630" s="542" t="s">
        <v>171</v>
      </c>
      <c r="CS630" s="542" t="s">
        <v>238</v>
      </c>
      <c r="CT630" s="1015">
        <f>'Report 1'!$X$18</f>
        <v>0</v>
      </c>
      <c r="CU630" s="1016">
        <f>SUMIF('Report 4A'!$G$16:$G$95,$CQ630,'Report 4A'!$AF$16:$AF$95)</f>
        <v>0</v>
      </c>
      <c r="CV630" s="1017">
        <f t="shared" si="125"/>
        <v>0</v>
      </c>
      <c r="CX630" s="546" t="s">
        <v>669</v>
      </c>
      <c r="CY630" s="537" t="s">
        <v>304</v>
      </c>
      <c r="CZ630" s="537" t="str">
        <f>'Information Input'!$M$14</f>
        <v xml:space="preserve">      -      </v>
      </c>
      <c r="DA630" s="538">
        <f>'Information Input'!$H$35</f>
        <v>43555</v>
      </c>
      <c r="DB630" s="537" t="str">
        <f>'Information Input'!$J$22</f>
        <v>Quarterly</v>
      </c>
      <c r="DC630" s="552">
        <f>'Information Input'!$H$30</f>
        <v>43555</v>
      </c>
      <c r="DD630" s="553" t="str">
        <f t="shared" si="126"/>
        <v>201809</v>
      </c>
      <c r="DE630" s="541" t="s">
        <v>103</v>
      </c>
      <c r="DF630" s="541" t="s">
        <v>685</v>
      </c>
      <c r="DG630" s="544">
        <f>'Report 5K'!$I$161</f>
        <v>0</v>
      </c>
      <c r="DH630" s="550">
        <f>'Report 5K'!$I$162</f>
        <v>0</v>
      </c>
      <c r="DI630" s="544">
        <f>'Report 5K'!$I$163</f>
        <v>0</v>
      </c>
      <c r="DJ630" s="544">
        <f>'Report 5K'!$I$164</f>
        <v>0</v>
      </c>
      <c r="DK630" s="544">
        <f>'Report 5K'!$I$165</f>
        <v>0</v>
      </c>
      <c r="DL630" s="544">
        <f>'Report 5K'!$I$166</f>
        <v>0</v>
      </c>
      <c r="DM630" s="544">
        <f>'Report 5K'!$I$167</f>
        <v>0</v>
      </c>
      <c r="DN630" s="544">
        <f>'Report 5K'!$I$168</f>
        <v>0</v>
      </c>
      <c r="DO630" s="544">
        <f>'Report 5K'!$I$169</f>
        <v>0</v>
      </c>
      <c r="DP630" s="544">
        <f>'Report 5K'!$I$170</f>
        <v>0</v>
      </c>
      <c r="DQ630" s="544">
        <f>'Report 5K'!$I$171</f>
        <v>0</v>
      </c>
    </row>
    <row r="631" spans="2:121">
      <c r="B631" s="535" t="s">
        <v>669</v>
      </c>
      <c r="C631" s="536">
        <v>1</v>
      </c>
      <c r="D631" s="537" t="str">
        <f>'Information Input'!$M$14</f>
        <v xml:space="preserve">      -      </v>
      </c>
      <c r="E631" s="537" t="s">
        <v>135</v>
      </c>
      <c r="F631" s="538">
        <f t="shared" si="122"/>
        <v>43466</v>
      </c>
      <c r="G631" s="538">
        <f t="shared" si="123"/>
        <v>43555</v>
      </c>
      <c r="H631" s="538">
        <f>'Information Input'!$H$35</f>
        <v>43555</v>
      </c>
      <c r="I631" s="537" t="str">
        <f>'Information Input'!$J$22</f>
        <v>Quarterly</v>
      </c>
      <c r="J631" s="538">
        <f>'Information Input'!$H$30</f>
        <v>43555</v>
      </c>
      <c r="K631" s="537">
        <f>'Information Input'!$J$18</f>
        <v>2019</v>
      </c>
      <c r="L631" s="539" t="s">
        <v>96</v>
      </c>
      <c r="M631" s="540" t="s">
        <v>241</v>
      </c>
      <c r="N631" s="541" t="s">
        <v>241</v>
      </c>
      <c r="O631" s="542" t="s">
        <v>676</v>
      </c>
      <c r="P631" s="537">
        <v>53</v>
      </c>
      <c r="Q631" s="541" t="s">
        <v>195</v>
      </c>
      <c r="R631" s="541" t="s">
        <v>677</v>
      </c>
      <c r="S631" s="543">
        <f>'Report 1'!$AQ$18</f>
        <v>0</v>
      </c>
      <c r="T631" s="544">
        <f>'Report 1'!$AQ$73</f>
        <v>0</v>
      </c>
      <c r="U631" s="545">
        <f>'Report 1'!$AQ$159</f>
        <v>0</v>
      </c>
      <c r="AL631" s="546" t="s">
        <v>669</v>
      </c>
      <c r="AM631" s="547">
        <v>2</v>
      </c>
      <c r="AN631" s="547" t="str">
        <f>'Information Input'!$M$14</f>
        <v xml:space="preserve">      -      </v>
      </c>
      <c r="AO631" s="547" t="s">
        <v>139</v>
      </c>
      <c r="AP631" s="538">
        <f>'Information Input'!$H$33</f>
        <v>43466</v>
      </c>
      <c r="AQ631" s="538">
        <f>'Information Input'!$H$34</f>
        <v>43555</v>
      </c>
      <c r="AR631" s="538">
        <f>'Information Input'!$H$35</f>
        <v>43555</v>
      </c>
      <c r="AS631" s="547" t="str">
        <f>'Information Input'!$J$22</f>
        <v>Quarterly</v>
      </c>
      <c r="AT631" s="538">
        <f>'Information Input'!$H$30</f>
        <v>43555</v>
      </c>
      <c r="AU631" s="547">
        <f>'Information Input'!$J$18</f>
        <v>2019</v>
      </c>
      <c r="AV631" s="547" t="s">
        <v>94</v>
      </c>
      <c r="AW631" s="547" t="s">
        <v>95</v>
      </c>
      <c r="AX631" s="547" t="s">
        <v>96</v>
      </c>
      <c r="AY631" s="548" t="s">
        <v>671</v>
      </c>
      <c r="AZ631" s="547">
        <v>42</v>
      </c>
      <c r="BA631" s="549" t="s">
        <v>184</v>
      </c>
      <c r="BB631" s="543" t="s">
        <v>233</v>
      </c>
      <c r="BC631" s="550">
        <f>'Report 2'!$AJ139</f>
        <v>0</v>
      </c>
      <c r="BD631" s="550">
        <f>'Report 2'!$AK139</f>
        <v>0</v>
      </c>
      <c r="BE631" s="550">
        <f>'Report 2'!$AL139</f>
        <v>0</v>
      </c>
      <c r="BF631" s="550">
        <f>'Report 2'!$AM139</f>
        <v>0</v>
      </c>
      <c r="BG631" s="550">
        <f>'Report 2'!$AN139</f>
        <v>0</v>
      </c>
      <c r="BH631" s="550">
        <f>'Report 2'!$AO139</f>
        <v>0</v>
      </c>
      <c r="BI631" s="550">
        <f>'Report 2'!$AP139</f>
        <v>0</v>
      </c>
      <c r="CC631" s="542" t="s">
        <v>669</v>
      </c>
      <c r="CD631" s="1014" t="s">
        <v>672</v>
      </c>
      <c r="CE631" s="1014" t="str">
        <f>'Information Input'!$M$14</f>
        <v xml:space="preserve">      -      </v>
      </c>
      <c r="CF631" s="551" t="s">
        <v>136</v>
      </c>
      <c r="CG631" s="552">
        <f t="shared" si="120"/>
        <v>43556</v>
      </c>
      <c r="CH631" s="552">
        <f t="shared" si="121"/>
        <v>43646</v>
      </c>
      <c r="CI631" s="552">
        <f>'Information Input'!$H$35</f>
        <v>43555</v>
      </c>
      <c r="CJ631" s="551" t="str">
        <f>'Information Input'!$J$22</f>
        <v>Quarterly</v>
      </c>
      <c r="CK631" s="552">
        <f>'Information Input'!$H$30</f>
        <v>43555</v>
      </c>
      <c r="CL631" s="551">
        <f>'Information Input'!$J$18</f>
        <v>2019</v>
      </c>
      <c r="CM631" s="551" t="s">
        <v>99</v>
      </c>
      <c r="CN631" s="1014" t="s">
        <v>100</v>
      </c>
      <c r="CO631" s="542" t="s">
        <v>96</v>
      </c>
      <c r="CP631" s="542" t="s">
        <v>671</v>
      </c>
      <c r="CQ631" s="551">
        <v>30</v>
      </c>
      <c r="CR631" s="542" t="s">
        <v>172</v>
      </c>
      <c r="CS631" s="542" t="s">
        <v>238</v>
      </c>
      <c r="CT631" s="1015">
        <f>'Report 1'!$X$18</f>
        <v>0</v>
      </c>
      <c r="CU631" s="1016">
        <f>SUMIF('Report 4A'!$G$16:$G$95,$CQ631,'Report 4A'!$AF$16:$AF$95)</f>
        <v>0</v>
      </c>
      <c r="CV631" s="1017">
        <f t="shared" si="125"/>
        <v>0</v>
      </c>
      <c r="CX631" s="546" t="s">
        <v>669</v>
      </c>
      <c r="CY631" s="537" t="s">
        <v>304</v>
      </c>
      <c r="CZ631" s="537" t="str">
        <f>'Information Input'!$M$14</f>
        <v xml:space="preserve">      -      </v>
      </c>
      <c r="DA631" s="538">
        <f>'Information Input'!$H$35</f>
        <v>43555</v>
      </c>
      <c r="DB631" s="537" t="str">
        <f>'Information Input'!$J$22</f>
        <v>Quarterly</v>
      </c>
      <c r="DC631" s="552">
        <f>'Information Input'!$H$30</f>
        <v>43555</v>
      </c>
      <c r="DD631" s="553" t="str">
        <f t="shared" si="126"/>
        <v>201808</v>
      </c>
      <c r="DE631" s="541" t="s">
        <v>103</v>
      </c>
      <c r="DF631" s="541" t="s">
        <v>685</v>
      </c>
      <c r="DG631" s="544">
        <f>'Report 5K'!$J$161</f>
        <v>0</v>
      </c>
      <c r="DH631" s="550">
        <f>'Report 5K'!$J$162</f>
        <v>0</v>
      </c>
      <c r="DI631" s="544">
        <f>'Report 5K'!$J$163</f>
        <v>0</v>
      </c>
      <c r="DJ631" s="544">
        <f>'Report 5K'!$J$164</f>
        <v>0</v>
      </c>
      <c r="DK631" s="544">
        <f>'Report 5K'!$J$165</f>
        <v>0</v>
      </c>
      <c r="DL631" s="544">
        <f>'Report 5K'!$J$166</f>
        <v>0</v>
      </c>
      <c r="DM631" s="544">
        <f>'Report 5K'!$J$167</f>
        <v>0</v>
      </c>
      <c r="DN631" s="544">
        <f>'Report 5K'!$J$168</f>
        <v>0</v>
      </c>
      <c r="DO631" s="544">
        <f>'Report 5K'!$J$169</f>
        <v>0</v>
      </c>
      <c r="DP631" s="544">
        <f>'Report 5K'!$J$170</f>
        <v>0</v>
      </c>
      <c r="DQ631" s="544">
        <f>'Report 5K'!$J$171</f>
        <v>0</v>
      </c>
    </row>
    <row r="632" spans="2:121">
      <c r="B632" s="535" t="s">
        <v>669</v>
      </c>
      <c r="C632" s="536">
        <v>1</v>
      </c>
      <c r="D632" s="537" t="str">
        <f>'Information Input'!$M$14</f>
        <v xml:space="preserve">      -      </v>
      </c>
      <c r="E632" s="537" t="s">
        <v>135</v>
      </c>
      <c r="F632" s="538">
        <f t="shared" si="122"/>
        <v>43466</v>
      </c>
      <c r="G632" s="538">
        <f t="shared" si="123"/>
        <v>43555</v>
      </c>
      <c r="H632" s="538">
        <f>'Information Input'!$H$35</f>
        <v>43555</v>
      </c>
      <c r="I632" s="537" t="str">
        <f>'Information Input'!$J$22</f>
        <v>Quarterly</v>
      </c>
      <c r="J632" s="538">
        <f>'Information Input'!$H$30</f>
        <v>43555</v>
      </c>
      <c r="K632" s="537">
        <f>'Information Input'!$J$18</f>
        <v>2019</v>
      </c>
      <c r="L632" s="539" t="s">
        <v>96</v>
      </c>
      <c r="M632" s="540" t="s">
        <v>241</v>
      </c>
      <c r="N632" s="541" t="s">
        <v>241</v>
      </c>
      <c r="O632" s="542" t="s">
        <v>676</v>
      </c>
      <c r="P632" s="537">
        <v>54</v>
      </c>
      <c r="Q632" s="541" t="s">
        <v>196</v>
      </c>
      <c r="R632" s="541" t="s">
        <v>677</v>
      </c>
      <c r="S632" s="543">
        <f>'Report 1'!$AQ$18</f>
        <v>0</v>
      </c>
      <c r="T632" s="544">
        <f>'Report 1'!$AQ$74</f>
        <v>0</v>
      </c>
      <c r="U632" s="545">
        <f>'Report 1'!$AQ$160</f>
        <v>0</v>
      </c>
      <c r="AL632" s="546" t="s">
        <v>669</v>
      </c>
      <c r="AM632" s="547">
        <v>2</v>
      </c>
      <c r="AN632" s="547" t="str">
        <f>'Information Input'!$M$14</f>
        <v xml:space="preserve">      -      </v>
      </c>
      <c r="AO632" s="547" t="s">
        <v>139</v>
      </c>
      <c r="AP632" s="538">
        <f>'Information Input'!$H$33</f>
        <v>43466</v>
      </c>
      <c r="AQ632" s="538">
        <f>'Information Input'!$H$34</f>
        <v>43555</v>
      </c>
      <c r="AR632" s="538">
        <f>'Information Input'!$H$35</f>
        <v>43555</v>
      </c>
      <c r="AS632" s="547" t="str">
        <f>'Information Input'!$J$22</f>
        <v>Quarterly</v>
      </c>
      <c r="AT632" s="538">
        <f>'Information Input'!$H$30</f>
        <v>43555</v>
      </c>
      <c r="AU632" s="547">
        <f>'Information Input'!$J$18</f>
        <v>2019</v>
      </c>
      <c r="AV632" s="547" t="s">
        <v>94</v>
      </c>
      <c r="AW632" s="547" t="s">
        <v>95</v>
      </c>
      <c r="AX632" s="547" t="s">
        <v>96</v>
      </c>
      <c r="AY632" s="548" t="s">
        <v>671</v>
      </c>
      <c r="AZ632" s="547">
        <v>43</v>
      </c>
      <c r="BA632" s="549" t="s">
        <v>185</v>
      </c>
      <c r="BB632" s="543" t="s">
        <v>233</v>
      </c>
      <c r="BC632" s="550">
        <f>'Report 2'!$AJ140</f>
        <v>0</v>
      </c>
      <c r="BD632" s="550">
        <f>'Report 2'!$AK140</f>
        <v>0</v>
      </c>
      <c r="BE632" s="550">
        <f>'Report 2'!$AL140</f>
        <v>0</v>
      </c>
      <c r="BF632" s="550">
        <f>'Report 2'!$AM140</f>
        <v>0</v>
      </c>
      <c r="BG632" s="550">
        <f>'Report 2'!$AN140</f>
        <v>0</v>
      </c>
      <c r="BH632" s="550">
        <f>'Report 2'!$AO140</f>
        <v>0</v>
      </c>
      <c r="BI632" s="550">
        <f>'Report 2'!$AP140</f>
        <v>0</v>
      </c>
      <c r="CC632" s="542" t="s">
        <v>669</v>
      </c>
      <c r="CD632" s="1014" t="s">
        <v>672</v>
      </c>
      <c r="CE632" s="1014" t="str">
        <f>'Information Input'!$M$14</f>
        <v xml:space="preserve">      -      </v>
      </c>
      <c r="CF632" s="551" t="s">
        <v>136</v>
      </c>
      <c r="CG632" s="552">
        <f t="shared" si="120"/>
        <v>43556</v>
      </c>
      <c r="CH632" s="552">
        <f t="shared" si="121"/>
        <v>43646</v>
      </c>
      <c r="CI632" s="552">
        <f>'Information Input'!$H$35</f>
        <v>43555</v>
      </c>
      <c r="CJ632" s="551" t="str">
        <f>'Information Input'!$J$22</f>
        <v>Quarterly</v>
      </c>
      <c r="CK632" s="552">
        <f>'Information Input'!$H$30</f>
        <v>43555</v>
      </c>
      <c r="CL632" s="551">
        <f>'Information Input'!$J$18</f>
        <v>2019</v>
      </c>
      <c r="CM632" s="551" t="s">
        <v>99</v>
      </c>
      <c r="CN632" s="1014" t="s">
        <v>100</v>
      </c>
      <c r="CO632" s="542" t="s">
        <v>96</v>
      </c>
      <c r="CP632" s="542" t="s">
        <v>671</v>
      </c>
      <c r="CQ632" s="551">
        <v>31</v>
      </c>
      <c r="CR632" s="542" t="s">
        <v>173</v>
      </c>
      <c r="CS632" s="542" t="s">
        <v>233</v>
      </c>
      <c r="CT632" s="1015">
        <f>'Report 1'!$X$18</f>
        <v>0</v>
      </c>
      <c r="CU632" s="1016">
        <f>SUMIF('Report 4A'!$G$16:$G$95,$CQ632,'Report 4A'!$AF$16:$AF$95)</f>
        <v>0</v>
      </c>
      <c r="CV632" s="1017">
        <f t="shared" si="125"/>
        <v>0</v>
      </c>
      <c r="CX632" s="546" t="s">
        <v>669</v>
      </c>
      <c r="CY632" s="537" t="s">
        <v>304</v>
      </c>
      <c r="CZ632" s="537" t="str">
        <f>'Information Input'!$M$14</f>
        <v xml:space="preserve">      -      </v>
      </c>
      <c r="DA632" s="538">
        <f>'Information Input'!$H$35</f>
        <v>43555</v>
      </c>
      <c r="DB632" s="537" t="str">
        <f>'Information Input'!$J$22</f>
        <v>Quarterly</v>
      </c>
      <c r="DC632" s="552">
        <f>'Information Input'!$H$30</f>
        <v>43555</v>
      </c>
      <c r="DD632" s="553" t="str">
        <f t="shared" si="126"/>
        <v>201807</v>
      </c>
      <c r="DE632" s="541" t="s">
        <v>103</v>
      </c>
      <c r="DF632" s="541" t="s">
        <v>685</v>
      </c>
      <c r="DG632" s="544">
        <f>'Report 5K'!$K$161</f>
        <v>0</v>
      </c>
      <c r="DH632" s="550">
        <f>'Report 5K'!$K$162</f>
        <v>0</v>
      </c>
      <c r="DI632" s="544">
        <f>'Report 5K'!$K$163</f>
        <v>0</v>
      </c>
      <c r="DJ632" s="544">
        <f>'Report 5K'!$K$164</f>
        <v>0</v>
      </c>
      <c r="DK632" s="544">
        <f>'Report 5K'!$K$165</f>
        <v>0</v>
      </c>
      <c r="DL632" s="544">
        <f>'Report 5K'!$K$166</f>
        <v>0</v>
      </c>
      <c r="DM632" s="544">
        <f>'Report 5K'!$K$167</f>
        <v>0</v>
      </c>
      <c r="DN632" s="544">
        <f>'Report 5K'!$K$168</f>
        <v>0</v>
      </c>
      <c r="DO632" s="544">
        <f>'Report 5K'!$K$169</f>
        <v>0</v>
      </c>
      <c r="DP632" s="544">
        <f>'Report 5K'!$K$170</f>
        <v>0</v>
      </c>
      <c r="DQ632" s="544">
        <f>'Report 5K'!$K$171</f>
        <v>0</v>
      </c>
    </row>
    <row r="633" spans="2:121">
      <c r="B633" s="535" t="s">
        <v>669</v>
      </c>
      <c r="C633" s="536">
        <v>1</v>
      </c>
      <c r="D633" s="537" t="str">
        <f>'Information Input'!$M$14</f>
        <v xml:space="preserve">      -      </v>
      </c>
      <c r="E633" s="537" t="s">
        <v>135</v>
      </c>
      <c r="F633" s="538">
        <f t="shared" si="122"/>
        <v>43466</v>
      </c>
      <c r="G633" s="538">
        <f t="shared" si="123"/>
        <v>43555</v>
      </c>
      <c r="H633" s="538">
        <f>'Information Input'!$H$35</f>
        <v>43555</v>
      </c>
      <c r="I633" s="537" t="str">
        <f>'Information Input'!$J$22</f>
        <v>Quarterly</v>
      </c>
      <c r="J633" s="538">
        <f>'Information Input'!$H$30</f>
        <v>43555</v>
      </c>
      <c r="K633" s="537">
        <f>'Information Input'!$J$18</f>
        <v>2019</v>
      </c>
      <c r="L633" s="539" t="s">
        <v>96</v>
      </c>
      <c r="M633" s="540" t="s">
        <v>241</v>
      </c>
      <c r="N633" s="541" t="s">
        <v>241</v>
      </c>
      <c r="O633" s="542" t="s">
        <v>676</v>
      </c>
      <c r="P633" s="537">
        <v>55</v>
      </c>
      <c r="Q633" s="541" t="s">
        <v>197</v>
      </c>
      <c r="R633" s="541" t="s">
        <v>677</v>
      </c>
      <c r="S633" s="543">
        <f>'Report 1'!$AQ$18</f>
        <v>0</v>
      </c>
      <c r="T633" s="544">
        <f>'Report 1'!$AQ$75</f>
        <v>0</v>
      </c>
      <c r="U633" s="545">
        <f>'Report 1'!$AQ$161</f>
        <v>0</v>
      </c>
      <c r="AL633" s="546" t="s">
        <v>669</v>
      </c>
      <c r="AM633" s="547">
        <v>2</v>
      </c>
      <c r="AN633" s="547" t="str">
        <f>'Information Input'!$M$14</f>
        <v xml:space="preserve">      -      </v>
      </c>
      <c r="AO633" s="547" t="s">
        <v>139</v>
      </c>
      <c r="AP633" s="538">
        <f>'Information Input'!$H$33</f>
        <v>43466</v>
      </c>
      <c r="AQ633" s="538">
        <f>'Information Input'!$H$34</f>
        <v>43555</v>
      </c>
      <c r="AR633" s="538">
        <f>'Information Input'!$H$35</f>
        <v>43555</v>
      </c>
      <c r="AS633" s="547" t="str">
        <f>'Information Input'!$J$22</f>
        <v>Quarterly</v>
      </c>
      <c r="AT633" s="538">
        <f>'Information Input'!$H$30</f>
        <v>43555</v>
      </c>
      <c r="AU633" s="547">
        <f>'Information Input'!$J$18</f>
        <v>2019</v>
      </c>
      <c r="AV633" s="547" t="s">
        <v>94</v>
      </c>
      <c r="AW633" s="547" t="s">
        <v>95</v>
      </c>
      <c r="AX633" s="547" t="s">
        <v>96</v>
      </c>
      <c r="AY633" s="548" t="s">
        <v>674</v>
      </c>
      <c r="AZ633" s="547">
        <v>44</v>
      </c>
      <c r="BA633" s="549" t="s">
        <v>186</v>
      </c>
      <c r="BB633" s="543" t="s">
        <v>239</v>
      </c>
      <c r="BC633" s="550">
        <f>'Report 2'!$AJ141</f>
        <v>0</v>
      </c>
      <c r="BD633" s="550">
        <f>'Report 2'!$AK141</f>
        <v>0</v>
      </c>
      <c r="BE633" s="550">
        <f>'Report 2'!$AL141</f>
        <v>0</v>
      </c>
      <c r="BF633" s="550">
        <f>'Report 2'!$AM141</f>
        <v>0</v>
      </c>
      <c r="BG633" s="550">
        <f>'Report 2'!$AN141</f>
        <v>0</v>
      </c>
      <c r="BH633" s="550">
        <f>'Report 2'!$AO141</f>
        <v>0</v>
      </c>
      <c r="BI633" s="550">
        <f>'Report 2'!$AP141</f>
        <v>0</v>
      </c>
      <c r="CC633" s="542" t="s">
        <v>669</v>
      </c>
      <c r="CD633" s="1014" t="s">
        <v>672</v>
      </c>
      <c r="CE633" s="1014" t="str">
        <f>'Information Input'!$M$14</f>
        <v xml:space="preserve">      -      </v>
      </c>
      <c r="CF633" s="551" t="s">
        <v>136</v>
      </c>
      <c r="CG633" s="552">
        <f t="shared" si="120"/>
        <v>43556</v>
      </c>
      <c r="CH633" s="552">
        <f t="shared" si="121"/>
        <v>43646</v>
      </c>
      <c r="CI633" s="552">
        <f>'Information Input'!$H$35</f>
        <v>43555</v>
      </c>
      <c r="CJ633" s="551" t="str">
        <f>'Information Input'!$J$22</f>
        <v>Quarterly</v>
      </c>
      <c r="CK633" s="552">
        <f>'Information Input'!$H$30</f>
        <v>43555</v>
      </c>
      <c r="CL633" s="551">
        <f>'Information Input'!$J$18</f>
        <v>2019</v>
      </c>
      <c r="CM633" s="551" t="s">
        <v>99</v>
      </c>
      <c r="CN633" s="1014" t="s">
        <v>100</v>
      </c>
      <c r="CO633" s="542" t="s">
        <v>96</v>
      </c>
      <c r="CP633" s="542" t="s">
        <v>671</v>
      </c>
      <c r="CQ633" s="551">
        <v>32</v>
      </c>
      <c r="CR633" s="542" t="s">
        <v>174</v>
      </c>
      <c r="CS633" s="542" t="s">
        <v>238</v>
      </c>
      <c r="CT633" s="1015">
        <f>'Report 1'!$X$18</f>
        <v>0</v>
      </c>
      <c r="CU633" s="1016">
        <f>SUMIF('Report 4A'!$G$16:$G$95,$CQ633,'Report 4A'!$AF$16:$AF$95)</f>
        <v>0</v>
      </c>
      <c r="CV633" s="1017">
        <f t="shared" si="125"/>
        <v>0</v>
      </c>
      <c r="CX633" s="546" t="s">
        <v>669</v>
      </c>
      <c r="CY633" s="537" t="s">
        <v>304</v>
      </c>
      <c r="CZ633" s="537" t="str">
        <f>'Information Input'!$M$14</f>
        <v xml:space="preserve">      -      </v>
      </c>
      <c r="DA633" s="538">
        <f>'Information Input'!$H$35</f>
        <v>43555</v>
      </c>
      <c r="DB633" s="537" t="str">
        <f>'Information Input'!$J$22</f>
        <v>Quarterly</v>
      </c>
      <c r="DC633" s="552">
        <f>'Information Input'!$H$30</f>
        <v>43555</v>
      </c>
      <c r="DD633" s="553" t="str">
        <f t="shared" si="126"/>
        <v>201806</v>
      </c>
      <c r="DE633" s="541" t="s">
        <v>103</v>
      </c>
      <c r="DF633" s="541" t="s">
        <v>685</v>
      </c>
      <c r="DG633" s="544">
        <f>'Report 5K'!$L$161</f>
        <v>0</v>
      </c>
      <c r="DH633" s="550">
        <f>'Report 5K'!$L$162</f>
        <v>0</v>
      </c>
      <c r="DI633" s="544">
        <f>'Report 5K'!$L$163</f>
        <v>0</v>
      </c>
      <c r="DJ633" s="544">
        <f>'Report 5K'!$L$164</f>
        <v>0</v>
      </c>
      <c r="DK633" s="544">
        <f>'Report 5K'!$L$165</f>
        <v>0</v>
      </c>
      <c r="DL633" s="544">
        <f>'Report 5K'!$L$166</f>
        <v>0</v>
      </c>
      <c r="DM633" s="544">
        <f>'Report 5K'!$L$167</f>
        <v>0</v>
      </c>
      <c r="DN633" s="544">
        <f>'Report 5K'!$L$168</f>
        <v>0</v>
      </c>
      <c r="DO633" s="544">
        <f>'Report 5K'!$L$169</f>
        <v>0</v>
      </c>
      <c r="DP633" s="544">
        <f>'Report 5K'!$L$170</f>
        <v>0</v>
      </c>
      <c r="DQ633" s="544">
        <f>'Report 5K'!$L$171</f>
        <v>0</v>
      </c>
    </row>
    <row r="634" spans="2:121">
      <c r="B634" s="535" t="s">
        <v>669</v>
      </c>
      <c r="C634" s="536">
        <v>1</v>
      </c>
      <c r="D634" s="537" t="str">
        <f>'Information Input'!$M$14</f>
        <v xml:space="preserve">      -      </v>
      </c>
      <c r="E634" s="537" t="s">
        <v>135</v>
      </c>
      <c r="F634" s="538">
        <f t="shared" si="122"/>
        <v>43466</v>
      </c>
      <c r="G634" s="538">
        <f t="shared" si="123"/>
        <v>43555</v>
      </c>
      <c r="H634" s="538">
        <f>'Information Input'!$H$35</f>
        <v>43555</v>
      </c>
      <c r="I634" s="537" t="str">
        <f>'Information Input'!$J$22</f>
        <v>Quarterly</v>
      </c>
      <c r="J634" s="538">
        <f>'Information Input'!$H$30</f>
        <v>43555</v>
      </c>
      <c r="K634" s="537">
        <f>'Information Input'!$J$18</f>
        <v>2019</v>
      </c>
      <c r="L634" s="539" t="s">
        <v>96</v>
      </c>
      <c r="M634" s="540" t="s">
        <v>241</v>
      </c>
      <c r="N634" s="541" t="s">
        <v>241</v>
      </c>
      <c r="O634" s="542" t="s">
        <v>676</v>
      </c>
      <c r="P634" s="537">
        <v>56</v>
      </c>
      <c r="Q634" s="541" t="s">
        <v>198</v>
      </c>
      <c r="R634" s="541" t="s">
        <v>239</v>
      </c>
      <c r="S634" s="543">
        <f>'Report 1'!$AQ$18</f>
        <v>0</v>
      </c>
      <c r="T634" s="544">
        <f>'Report 1'!$AQ$76</f>
        <v>0</v>
      </c>
      <c r="U634" s="545">
        <f>'Report 1'!$AQ$162</f>
        <v>0</v>
      </c>
      <c r="AL634" s="546" t="s">
        <v>669</v>
      </c>
      <c r="AM634" s="547">
        <v>2</v>
      </c>
      <c r="AN634" s="547" t="str">
        <f>'Information Input'!$M$14</f>
        <v xml:space="preserve">      -      </v>
      </c>
      <c r="AO634" s="547" t="s">
        <v>139</v>
      </c>
      <c r="AP634" s="538">
        <f>'Information Input'!$H$33</f>
        <v>43466</v>
      </c>
      <c r="AQ634" s="538">
        <f>'Information Input'!$H$34</f>
        <v>43555</v>
      </c>
      <c r="AR634" s="538">
        <f>'Information Input'!$H$35</f>
        <v>43555</v>
      </c>
      <c r="AS634" s="547" t="str">
        <f>'Information Input'!$J$22</f>
        <v>Quarterly</v>
      </c>
      <c r="AT634" s="538">
        <f>'Information Input'!$H$30</f>
        <v>43555</v>
      </c>
      <c r="AU634" s="547">
        <f>'Information Input'!$J$18</f>
        <v>2019</v>
      </c>
      <c r="AV634" s="547" t="s">
        <v>94</v>
      </c>
      <c r="AW634" s="547" t="s">
        <v>95</v>
      </c>
      <c r="AX634" s="547" t="s">
        <v>96</v>
      </c>
      <c r="AY634" s="548" t="s">
        <v>675</v>
      </c>
      <c r="AZ634" s="547">
        <v>45</v>
      </c>
      <c r="BA634" s="549" t="s">
        <v>187</v>
      </c>
      <c r="BB634" s="543" t="s">
        <v>239</v>
      </c>
      <c r="BC634" s="550">
        <f>'Report 2'!$AJ142</f>
        <v>0</v>
      </c>
      <c r="BD634" s="550">
        <f>'Report 2'!$AK142</f>
        <v>0</v>
      </c>
      <c r="BE634" s="550">
        <f>'Report 2'!$AL142</f>
        <v>0</v>
      </c>
      <c r="BF634" s="550">
        <f>'Report 2'!$AM142</f>
        <v>0</v>
      </c>
      <c r="BG634" s="550">
        <f>'Report 2'!$AN142</f>
        <v>0</v>
      </c>
      <c r="BH634" s="550">
        <f>'Report 2'!$AO142</f>
        <v>0</v>
      </c>
      <c r="BI634" s="550">
        <f>'Report 2'!$AP142</f>
        <v>0</v>
      </c>
      <c r="CC634" s="542" t="s">
        <v>669</v>
      </c>
      <c r="CD634" s="1014" t="s">
        <v>672</v>
      </c>
      <c r="CE634" s="1014" t="str">
        <f>'Information Input'!$M$14</f>
        <v xml:space="preserve">      -      </v>
      </c>
      <c r="CF634" s="551" t="s">
        <v>136</v>
      </c>
      <c r="CG634" s="552">
        <f t="shared" si="120"/>
        <v>43556</v>
      </c>
      <c r="CH634" s="552">
        <f t="shared" si="121"/>
        <v>43646</v>
      </c>
      <c r="CI634" s="552">
        <f>'Information Input'!$H$35</f>
        <v>43555</v>
      </c>
      <c r="CJ634" s="551" t="str">
        <f>'Information Input'!$J$22</f>
        <v>Quarterly</v>
      </c>
      <c r="CK634" s="552">
        <f>'Information Input'!$H$30</f>
        <v>43555</v>
      </c>
      <c r="CL634" s="551">
        <f>'Information Input'!$J$18</f>
        <v>2019</v>
      </c>
      <c r="CM634" s="551" t="s">
        <v>99</v>
      </c>
      <c r="CN634" s="1014" t="s">
        <v>100</v>
      </c>
      <c r="CO634" s="542" t="s">
        <v>96</v>
      </c>
      <c r="CP634" s="542" t="s">
        <v>671</v>
      </c>
      <c r="CQ634" s="551">
        <v>33</v>
      </c>
      <c r="CR634" s="542" t="s">
        <v>175</v>
      </c>
      <c r="CS634" s="542" t="s">
        <v>233</v>
      </c>
      <c r="CT634" s="1015">
        <f>'Report 1'!$X$18</f>
        <v>0</v>
      </c>
      <c r="CU634" s="1016">
        <f>SUMIF('Report 4A'!$G$16:$G$95,$CQ634,'Report 4A'!$AF$16:$AF$95)</f>
        <v>0</v>
      </c>
      <c r="CV634" s="1017">
        <f t="shared" si="125"/>
        <v>0</v>
      </c>
      <c r="CX634" s="546" t="s">
        <v>669</v>
      </c>
      <c r="CY634" s="537" t="s">
        <v>304</v>
      </c>
      <c r="CZ634" s="537" t="str">
        <f>'Information Input'!$M$14</f>
        <v xml:space="preserve">      -      </v>
      </c>
      <c r="DA634" s="538">
        <f>'Information Input'!$H$35</f>
        <v>43555</v>
      </c>
      <c r="DB634" s="537" t="str">
        <f>'Information Input'!$J$22</f>
        <v>Quarterly</v>
      </c>
      <c r="DC634" s="552">
        <f>'Information Input'!$H$30</f>
        <v>43555</v>
      </c>
      <c r="DD634" s="553" t="str">
        <f t="shared" si="126"/>
        <v>201805</v>
      </c>
      <c r="DE634" s="541" t="s">
        <v>103</v>
      </c>
      <c r="DF634" s="541" t="s">
        <v>685</v>
      </c>
      <c r="DG634" s="544">
        <f>'Report 5K'!$M$161</f>
        <v>0</v>
      </c>
      <c r="DH634" s="550">
        <f>'Report 5K'!$M$162</f>
        <v>0</v>
      </c>
      <c r="DI634" s="544">
        <f>'Report 5K'!$M$163</f>
        <v>0</v>
      </c>
      <c r="DJ634" s="544">
        <f>'Report 5K'!$M$164</f>
        <v>0</v>
      </c>
      <c r="DK634" s="544">
        <f>'Report 5K'!$M$165</f>
        <v>0</v>
      </c>
      <c r="DL634" s="544">
        <f>'Report 5K'!$M$166</f>
        <v>0</v>
      </c>
      <c r="DM634" s="544">
        <f>'Report 5K'!$M$167</f>
        <v>0</v>
      </c>
      <c r="DN634" s="544">
        <f>'Report 5K'!$M$168</f>
        <v>0</v>
      </c>
      <c r="DO634" s="544">
        <f>'Report 5K'!$M$169</f>
        <v>0</v>
      </c>
      <c r="DP634" s="544">
        <f>'Report 5K'!$M$170</f>
        <v>0</v>
      </c>
      <c r="DQ634" s="544">
        <f>'Report 5K'!$M$171</f>
        <v>0</v>
      </c>
    </row>
    <row r="635" spans="2:121">
      <c r="B635" s="535" t="s">
        <v>669</v>
      </c>
      <c r="C635" s="536">
        <v>1</v>
      </c>
      <c r="D635" s="537" t="str">
        <f>'Information Input'!$M$14</f>
        <v xml:space="preserve">      -      </v>
      </c>
      <c r="E635" s="537" t="s">
        <v>135</v>
      </c>
      <c r="F635" s="538">
        <f t="shared" si="122"/>
        <v>43466</v>
      </c>
      <c r="G635" s="538">
        <f t="shared" si="123"/>
        <v>43555</v>
      </c>
      <c r="H635" s="538">
        <f>'Information Input'!$H$35</f>
        <v>43555</v>
      </c>
      <c r="I635" s="537" t="str">
        <f>'Information Input'!$J$22</f>
        <v>Quarterly</v>
      </c>
      <c r="J635" s="538">
        <f>'Information Input'!$H$30</f>
        <v>43555</v>
      </c>
      <c r="K635" s="537">
        <f>'Information Input'!$J$18</f>
        <v>2019</v>
      </c>
      <c r="L635" s="539" t="s">
        <v>96</v>
      </c>
      <c r="M635" s="540" t="s">
        <v>241</v>
      </c>
      <c r="N635" s="541" t="s">
        <v>241</v>
      </c>
      <c r="O635" s="542" t="s">
        <v>674</v>
      </c>
      <c r="P635" s="537">
        <v>57</v>
      </c>
      <c r="Q635" s="541" t="s">
        <v>199</v>
      </c>
      <c r="R635" s="542" t="s">
        <v>239</v>
      </c>
      <c r="S635" s="543">
        <f>'Report 1'!$AQ$18</f>
        <v>0</v>
      </c>
      <c r="T635" s="544">
        <f>'Report 1'!$AQ$77</f>
        <v>0</v>
      </c>
      <c r="U635" s="545">
        <f>'Report 1'!$AQ$163</f>
        <v>0</v>
      </c>
      <c r="AL635" s="546" t="s">
        <v>669</v>
      </c>
      <c r="AM635" s="547">
        <v>2</v>
      </c>
      <c r="AN635" s="547" t="str">
        <f>'Information Input'!$M$14</f>
        <v xml:space="preserve">      -      </v>
      </c>
      <c r="AO635" s="547" t="s">
        <v>139</v>
      </c>
      <c r="AP635" s="538">
        <f>'Information Input'!$H$33</f>
        <v>43466</v>
      </c>
      <c r="AQ635" s="538">
        <f>'Information Input'!$H$34</f>
        <v>43555</v>
      </c>
      <c r="AR635" s="538">
        <f>'Information Input'!$H$35</f>
        <v>43555</v>
      </c>
      <c r="AS635" s="547" t="str">
        <f>'Information Input'!$J$22</f>
        <v>Quarterly</v>
      </c>
      <c r="AT635" s="538">
        <f>'Information Input'!$H$30</f>
        <v>43555</v>
      </c>
      <c r="AU635" s="547">
        <f>'Information Input'!$J$18</f>
        <v>2019</v>
      </c>
      <c r="AV635" s="547" t="s">
        <v>94</v>
      </c>
      <c r="AW635" s="547" t="s">
        <v>95</v>
      </c>
      <c r="AX635" s="547" t="s">
        <v>96</v>
      </c>
      <c r="AY635" s="548" t="s">
        <v>675</v>
      </c>
      <c r="AZ635" s="547">
        <v>46</v>
      </c>
      <c r="BA635" s="549" t="s">
        <v>188</v>
      </c>
      <c r="BB635" s="543" t="s">
        <v>239</v>
      </c>
      <c r="BC635" s="550">
        <f>'Report 2'!$AJ143</f>
        <v>0</v>
      </c>
      <c r="BD635" s="550">
        <f>'Report 2'!$AK143</f>
        <v>0</v>
      </c>
      <c r="BE635" s="550">
        <f>'Report 2'!$AL143</f>
        <v>0</v>
      </c>
      <c r="BF635" s="550">
        <f>'Report 2'!$AM143</f>
        <v>0</v>
      </c>
      <c r="BG635" s="550">
        <f>'Report 2'!$AN143</f>
        <v>0</v>
      </c>
      <c r="BH635" s="550">
        <f>'Report 2'!$AO143</f>
        <v>0</v>
      </c>
      <c r="BI635" s="550">
        <f>'Report 2'!$AP143</f>
        <v>0</v>
      </c>
      <c r="CC635" s="542" t="s">
        <v>669</v>
      </c>
      <c r="CD635" s="1014" t="s">
        <v>672</v>
      </c>
      <c r="CE635" s="1014" t="str">
        <f>'Information Input'!$M$14</f>
        <v xml:space="preserve">      -      </v>
      </c>
      <c r="CF635" s="551" t="s">
        <v>136</v>
      </c>
      <c r="CG635" s="552">
        <f t="shared" si="120"/>
        <v>43556</v>
      </c>
      <c r="CH635" s="552">
        <f t="shared" si="121"/>
        <v>43646</v>
      </c>
      <c r="CI635" s="552">
        <f>'Information Input'!$H$35</f>
        <v>43555</v>
      </c>
      <c r="CJ635" s="551" t="str">
        <f>'Information Input'!$J$22</f>
        <v>Quarterly</v>
      </c>
      <c r="CK635" s="552">
        <f>'Information Input'!$H$30</f>
        <v>43555</v>
      </c>
      <c r="CL635" s="551">
        <f>'Information Input'!$J$18</f>
        <v>2019</v>
      </c>
      <c r="CM635" s="551" t="s">
        <v>99</v>
      </c>
      <c r="CN635" s="1014" t="s">
        <v>100</v>
      </c>
      <c r="CO635" s="542" t="s">
        <v>96</v>
      </c>
      <c r="CP635" s="542" t="s">
        <v>671</v>
      </c>
      <c r="CQ635" s="551">
        <v>34</v>
      </c>
      <c r="CR635" s="542" t="s">
        <v>176</v>
      </c>
      <c r="CS635" s="542" t="s">
        <v>238</v>
      </c>
      <c r="CT635" s="1015">
        <f>'Report 1'!$X$18</f>
        <v>0</v>
      </c>
      <c r="CU635" s="1016">
        <f>SUMIF('Report 4A'!$G$16:$G$95,$CQ635,'Report 4A'!$AF$16:$AF$95)</f>
        <v>0</v>
      </c>
      <c r="CV635" s="1017">
        <f t="shared" si="125"/>
        <v>0</v>
      </c>
      <c r="CX635" s="546" t="s">
        <v>669</v>
      </c>
      <c r="CY635" s="537" t="s">
        <v>304</v>
      </c>
      <c r="CZ635" s="537" t="str">
        <f>'Information Input'!$M$14</f>
        <v xml:space="preserve">      -      </v>
      </c>
      <c r="DA635" s="538">
        <f>'Information Input'!$H$35</f>
        <v>43555</v>
      </c>
      <c r="DB635" s="537" t="str">
        <f>'Information Input'!$J$22</f>
        <v>Quarterly</v>
      </c>
      <c r="DC635" s="552">
        <f>'Information Input'!$H$30</f>
        <v>43555</v>
      </c>
      <c r="DD635" s="553" t="str">
        <f t="shared" si="126"/>
        <v>201804</v>
      </c>
      <c r="DE635" s="541" t="s">
        <v>103</v>
      </c>
      <c r="DF635" s="541" t="s">
        <v>685</v>
      </c>
      <c r="DG635" s="544">
        <f>'Report 5K'!$N$161</f>
        <v>0</v>
      </c>
      <c r="DH635" s="550">
        <f>'Report 5K'!$N$162</f>
        <v>0</v>
      </c>
      <c r="DI635" s="544">
        <f>'Report 5K'!$N$163</f>
        <v>0</v>
      </c>
      <c r="DJ635" s="544">
        <f>'Report 5K'!$N$164</f>
        <v>0</v>
      </c>
      <c r="DK635" s="544">
        <f>'Report 5K'!$N$165</f>
        <v>0</v>
      </c>
      <c r="DL635" s="544">
        <f>'Report 5K'!$N$166</f>
        <v>0</v>
      </c>
      <c r="DM635" s="544">
        <f>'Report 5K'!$N$167</f>
        <v>0</v>
      </c>
      <c r="DN635" s="544">
        <f>'Report 5K'!$N$168</f>
        <v>0</v>
      </c>
      <c r="DO635" s="544">
        <f>'Report 5K'!$N$169</f>
        <v>0</v>
      </c>
      <c r="DP635" s="544">
        <f>'Report 5K'!$N$170</f>
        <v>0</v>
      </c>
      <c r="DQ635" s="544">
        <f>'Report 5K'!$N$171</f>
        <v>0</v>
      </c>
    </row>
    <row r="636" spans="2:121">
      <c r="B636" s="535" t="s">
        <v>669</v>
      </c>
      <c r="C636" s="536">
        <v>1</v>
      </c>
      <c r="D636" s="537" t="str">
        <f>'Information Input'!$M$14</f>
        <v xml:space="preserve">      -      </v>
      </c>
      <c r="E636" s="537" t="s">
        <v>135</v>
      </c>
      <c r="F636" s="538">
        <f t="shared" si="122"/>
        <v>43466</v>
      </c>
      <c r="G636" s="538">
        <f t="shared" si="123"/>
        <v>43555</v>
      </c>
      <c r="H636" s="538">
        <f>'Information Input'!$H$35</f>
        <v>43555</v>
      </c>
      <c r="I636" s="537" t="str">
        <f>'Information Input'!$J$22</f>
        <v>Quarterly</v>
      </c>
      <c r="J636" s="538">
        <f>'Information Input'!$H$30</f>
        <v>43555</v>
      </c>
      <c r="K636" s="537">
        <f>'Information Input'!$J$18</f>
        <v>2019</v>
      </c>
      <c r="L636" s="539" t="s">
        <v>96</v>
      </c>
      <c r="M636" s="540" t="s">
        <v>241</v>
      </c>
      <c r="N636" s="541" t="s">
        <v>241</v>
      </c>
      <c r="O636" s="542" t="s">
        <v>678</v>
      </c>
      <c r="P636" s="537">
        <v>58</v>
      </c>
      <c r="Q636" s="541" t="s">
        <v>201</v>
      </c>
      <c r="R636" s="542" t="s">
        <v>239</v>
      </c>
      <c r="S636" s="543">
        <f>'Report 1'!$AQ$18</f>
        <v>0</v>
      </c>
      <c r="T636" s="544">
        <f>'Report 1'!$AQ$79</f>
        <v>0</v>
      </c>
      <c r="U636" s="545">
        <f>'Report 1'!$AQ$165</f>
        <v>0</v>
      </c>
      <c r="AL636" s="546" t="s">
        <v>669</v>
      </c>
      <c r="AM636" s="547">
        <v>2</v>
      </c>
      <c r="AN636" s="547" t="str">
        <f>'Information Input'!$M$14</f>
        <v xml:space="preserve">      -      </v>
      </c>
      <c r="AO636" s="547" t="s">
        <v>139</v>
      </c>
      <c r="AP636" s="538">
        <f>'Information Input'!$H$33</f>
        <v>43466</v>
      </c>
      <c r="AQ636" s="538">
        <f>'Information Input'!$H$34</f>
        <v>43555</v>
      </c>
      <c r="AR636" s="538">
        <f>'Information Input'!$H$35</f>
        <v>43555</v>
      </c>
      <c r="AS636" s="547" t="str">
        <f>'Information Input'!$J$22</f>
        <v>Quarterly</v>
      </c>
      <c r="AT636" s="538">
        <f>'Information Input'!$H$30</f>
        <v>43555</v>
      </c>
      <c r="AU636" s="547">
        <f>'Information Input'!$J$18</f>
        <v>2019</v>
      </c>
      <c r="AV636" s="547" t="s">
        <v>94</v>
      </c>
      <c r="AW636" s="547" t="s">
        <v>95</v>
      </c>
      <c r="AX636" s="547" t="s">
        <v>96</v>
      </c>
      <c r="AY636" s="548" t="s">
        <v>675</v>
      </c>
      <c r="AZ636" s="547">
        <v>47</v>
      </c>
      <c r="BA636" s="549" t="s">
        <v>189</v>
      </c>
      <c r="BB636" s="543" t="s">
        <v>239</v>
      </c>
      <c r="BC636" s="550">
        <f>'Report 2'!$AJ144</f>
        <v>0</v>
      </c>
      <c r="BD636" s="550">
        <f>'Report 2'!$AK144</f>
        <v>0</v>
      </c>
      <c r="BE636" s="550">
        <f>'Report 2'!$AL144</f>
        <v>0</v>
      </c>
      <c r="BF636" s="550">
        <f>'Report 2'!$AM144</f>
        <v>0</v>
      </c>
      <c r="BG636" s="550">
        <f>'Report 2'!$AN144</f>
        <v>0</v>
      </c>
      <c r="BH636" s="550">
        <f>'Report 2'!$AO144</f>
        <v>0</v>
      </c>
      <c r="BI636" s="550">
        <f>'Report 2'!$AP144</f>
        <v>0</v>
      </c>
      <c r="CC636" s="542" t="s">
        <v>669</v>
      </c>
      <c r="CD636" s="1014" t="s">
        <v>672</v>
      </c>
      <c r="CE636" s="1014" t="str">
        <f>'Information Input'!$M$14</f>
        <v xml:space="preserve">      -      </v>
      </c>
      <c r="CF636" s="551" t="s">
        <v>136</v>
      </c>
      <c r="CG636" s="552">
        <f t="shared" si="120"/>
        <v>43556</v>
      </c>
      <c r="CH636" s="552">
        <f t="shared" si="121"/>
        <v>43646</v>
      </c>
      <c r="CI636" s="552">
        <f>'Information Input'!$H$35</f>
        <v>43555</v>
      </c>
      <c r="CJ636" s="551" t="str">
        <f>'Information Input'!$J$22</f>
        <v>Quarterly</v>
      </c>
      <c r="CK636" s="552">
        <f>'Information Input'!$H$30</f>
        <v>43555</v>
      </c>
      <c r="CL636" s="551">
        <f>'Information Input'!$J$18</f>
        <v>2019</v>
      </c>
      <c r="CM636" s="551" t="s">
        <v>99</v>
      </c>
      <c r="CN636" s="1014" t="s">
        <v>100</v>
      </c>
      <c r="CO636" s="542" t="s">
        <v>96</v>
      </c>
      <c r="CP636" s="542" t="s">
        <v>671</v>
      </c>
      <c r="CQ636" s="551">
        <v>35</v>
      </c>
      <c r="CR636" s="542" t="s">
        <v>177</v>
      </c>
      <c r="CS636" s="542" t="s">
        <v>235</v>
      </c>
      <c r="CT636" s="1015">
        <f>'Report 1'!$X$18</f>
        <v>0</v>
      </c>
      <c r="CU636" s="1016">
        <f>SUMIF('Report 4A'!$G$16:$G$95,$CQ636,'Report 4A'!$AF$16:$AF$95)</f>
        <v>0</v>
      </c>
      <c r="CV636" s="1017">
        <f t="shared" si="125"/>
        <v>0</v>
      </c>
      <c r="CX636" s="546" t="s">
        <v>669</v>
      </c>
      <c r="CY636" s="537" t="s">
        <v>304</v>
      </c>
      <c r="CZ636" s="537" t="str">
        <f>'Information Input'!$M$14</f>
        <v xml:space="preserve">      -      </v>
      </c>
      <c r="DA636" s="538">
        <f>'Information Input'!$H$35</f>
        <v>43555</v>
      </c>
      <c r="DB636" s="537" t="str">
        <f>'Information Input'!$J$22</f>
        <v>Quarterly</v>
      </c>
      <c r="DC636" s="552">
        <f>'Information Input'!$H$30</f>
        <v>43555</v>
      </c>
      <c r="DD636" s="553" t="str">
        <f t="shared" si="126"/>
        <v>201803</v>
      </c>
      <c r="DE636" s="541" t="s">
        <v>103</v>
      </c>
      <c r="DF636" s="541" t="s">
        <v>685</v>
      </c>
      <c r="DG636" s="544">
        <f>'Report 5K'!$O$161</f>
        <v>0</v>
      </c>
      <c r="DH636" s="550">
        <f>'Report 5K'!$O$162</f>
        <v>0</v>
      </c>
      <c r="DI636" s="544">
        <f>'Report 5K'!$O$163</f>
        <v>0</v>
      </c>
      <c r="DJ636" s="544">
        <f>'Report 5K'!$O$164</f>
        <v>0</v>
      </c>
      <c r="DK636" s="544">
        <f>'Report 5K'!$O$165</f>
        <v>0</v>
      </c>
      <c r="DL636" s="544">
        <f>'Report 5K'!$O$166</f>
        <v>0</v>
      </c>
      <c r="DM636" s="544">
        <f>'Report 5K'!$O$167</f>
        <v>0</v>
      </c>
      <c r="DN636" s="544">
        <f>'Report 5K'!$O$168</f>
        <v>0</v>
      </c>
      <c r="DO636" s="544">
        <f>'Report 5K'!$O$169</f>
        <v>0</v>
      </c>
      <c r="DP636" s="544">
        <f>'Report 5K'!$O$170</f>
        <v>0</v>
      </c>
      <c r="DQ636" s="544">
        <f>'Report 5K'!$O$171</f>
        <v>0</v>
      </c>
    </row>
    <row r="637" spans="2:121">
      <c r="B637" s="535" t="s">
        <v>669</v>
      </c>
      <c r="C637" s="536">
        <v>1</v>
      </c>
      <c r="D637" s="537" t="str">
        <f>'Information Input'!$M$14</f>
        <v xml:space="preserve">      -      </v>
      </c>
      <c r="E637" s="537" t="s">
        <v>135</v>
      </c>
      <c r="F637" s="538">
        <f t="shared" si="122"/>
        <v>43466</v>
      </c>
      <c r="G637" s="538">
        <f t="shared" si="123"/>
        <v>43555</v>
      </c>
      <c r="H637" s="538">
        <f>'Information Input'!$H$35</f>
        <v>43555</v>
      </c>
      <c r="I637" s="537" t="str">
        <f>'Information Input'!$J$22</f>
        <v>Quarterly</v>
      </c>
      <c r="J637" s="538">
        <f>'Information Input'!$H$30</f>
        <v>43555</v>
      </c>
      <c r="K637" s="537">
        <f>'Information Input'!$J$18</f>
        <v>2019</v>
      </c>
      <c r="L637" s="539" t="s">
        <v>96</v>
      </c>
      <c r="M637" s="540" t="s">
        <v>241</v>
      </c>
      <c r="N637" s="541" t="s">
        <v>241</v>
      </c>
      <c r="O637" s="542" t="s">
        <v>678</v>
      </c>
      <c r="P637" s="537">
        <v>59</v>
      </c>
      <c r="Q637" s="541" t="s">
        <v>202</v>
      </c>
      <c r="R637" s="542" t="s">
        <v>239</v>
      </c>
      <c r="S637" s="543">
        <f>'Report 1'!$AQ$18</f>
        <v>0</v>
      </c>
      <c r="T637" s="544">
        <f>'Report 1'!$AQ$80</f>
        <v>0</v>
      </c>
      <c r="U637" s="545">
        <f>'Report 1'!$AQ$166</f>
        <v>0</v>
      </c>
      <c r="AL637" s="546" t="s">
        <v>669</v>
      </c>
      <c r="AM637" s="547">
        <v>2</v>
      </c>
      <c r="AN637" s="547" t="str">
        <f>'Information Input'!$M$14</f>
        <v xml:space="preserve">      -      </v>
      </c>
      <c r="AO637" s="547" t="s">
        <v>139</v>
      </c>
      <c r="AP637" s="538">
        <f>'Information Input'!$H$33</f>
        <v>43466</v>
      </c>
      <c r="AQ637" s="538">
        <f>'Information Input'!$H$34</f>
        <v>43555</v>
      </c>
      <c r="AR637" s="538">
        <f>'Information Input'!$H$35</f>
        <v>43555</v>
      </c>
      <c r="AS637" s="547" t="str">
        <f>'Information Input'!$J$22</f>
        <v>Quarterly</v>
      </c>
      <c r="AT637" s="538">
        <f>'Information Input'!$H$30</f>
        <v>43555</v>
      </c>
      <c r="AU637" s="547">
        <f>'Information Input'!$J$18</f>
        <v>2019</v>
      </c>
      <c r="AV637" s="547" t="s">
        <v>94</v>
      </c>
      <c r="AW637" s="547" t="s">
        <v>95</v>
      </c>
      <c r="AX637" s="547" t="s">
        <v>96</v>
      </c>
      <c r="AY637" s="548" t="s">
        <v>675</v>
      </c>
      <c r="AZ637" s="547">
        <v>48</v>
      </c>
      <c r="BA637" s="549" t="s">
        <v>190</v>
      </c>
      <c r="BB637" s="543" t="s">
        <v>239</v>
      </c>
      <c r="BC637" s="550">
        <f>'Report 2'!$AJ145</f>
        <v>0</v>
      </c>
      <c r="BD637" s="550">
        <f>'Report 2'!$AK145</f>
        <v>0</v>
      </c>
      <c r="BE637" s="550">
        <f>'Report 2'!$AL145</f>
        <v>0</v>
      </c>
      <c r="BF637" s="550">
        <f>'Report 2'!$AM145</f>
        <v>0</v>
      </c>
      <c r="BG637" s="550">
        <f>'Report 2'!$AN145</f>
        <v>0</v>
      </c>
      <c r="BH637" s="550">
        <f>'Report 2'!$AO145</f>
        <v>0</v>
      </c>
      <c r="BI637" s="550">
        <f>'Report 2'!$AP145</f>
        <v>0</v>
      </c>
      <c r="CC637" s="542" t="s">
        <v>669</v>
      </c>
      <c r="CD637" s="1014" t="s">
        <v>672</v>
      </c>
      <c r="CE637" s="1014" t="str">
        <f>'Information Input'!$M$14</f>
        <v xml:space="preserve">      -      </v>
      </c>
      <c r="CF637" s="551" t="s">
        <v>136</v>
      </c>
      <c r="CG637" s="552">
        <f t="shared" si="120"/>
        <v>43556</v>
      </c>
      <c r="CH637" s="552">
        <f t="shared" si="121"/>
        <v>43646</v>
      </c>
      <c r="CI637" s="552">
        <f>'Information Input'!$H$35</f>
        <v>43555</v>
      </c>
      <c r="CJ637" s="551" t="str">
        <f>'Information Input'!$J$22</f>
        <v>Quarterly</v>
      </c>
      <c r="CK637" s="552">
        <f>'Information Input'!$H$30</f>
        <v>43555</v>
      </c>
      <c r="CL637" s="551">
        <f>'Information Input'!$J$18</f>
        <v>2019</v>
      </c>
      <c r="CM637" s="551" t="s">
        <v>99</v>
      </c>
      <c r="CN637" s="1014" t="s">
        <v>100</v>
      </c>
      <c r="CO637" s="542" t="s">
        <v>96</v>
      </c>
      <c r="CP637" s="542" t="s">
        <v>671</v>
      </c>
      <c r="CQ637" s="551">
        <v>36</v>
      </c>
      <c r="CR637" s="542" t="s">
        <v>178</v>
      </c>
      <c r="CS637" s="542" t="s">
        <v>235</v>
      </c>
      <c r="CT637" s="1015">
        <f>'Report 1'!$X$18</f>
        <v>0</v>
      </c>
      <c r="CU637" s="1016">
        <f>SUMIF('Report 4A'!$G$16:$G$95,$CQ637,'Report 4A'!$AF$16:$AF$95)</f>
        <v>0</v>
      </c>
      <c r="CV637" s="1017">
        <f t="shared" si="125"/>
        <v>0</v>
      </c>
      <c r="CX637" s="546" t="s">
        <v>669</v>
      </c>
      <c r="CY637" s="537" t="s">
        <v>304</v>
      </c>
      <c r="CZ637" s="537" t="str">
        <f>'Information Input'!$M$14</f>
        <v xml:space="preserve">      -      </v>
      </c>
      <c r="DA637" s="538">
        <f>'Information Input'!$H$35</f>
        <v>43555</v>
      </c>
      <c r="DB637" s="537" t="str">
        <f>'Information Input'!$J$22</f>
        <v>Quarterly</v>
      </c>
      <c r="DC637" s="552">
        <f>'Information Input'!$H$30</f>
        <v>43555</v>
      </c>
      <c r="DD637" s="553" t="str">
        <f t="shared" si="126"/>
        <v>201802</v>
      </c>
      <c r="DE637" s="541" t="s">
        <v>103</v>
      </c>
      <c r="DF637" s="541" t="s">
        <v>685</v>
      </c>
      <c r="DG637" s="544">
        <f>'Report 5K'!$P$161</f>
        <v>0</v>
      </c>
      <c r="DH637" s="550">
        <f>'Report 5K'!$P$162</f>
        <v>0</v>
      </c>
      <c r="DI637" s="544">
        <f>'Report 5K'!$P$163</f>
        <v>0</v>
      </c>
      <c r="DJ637" s="544">
        <f>'Report 5K'!$P$164</f>
        <v>0</v>
      </c>
      <c r="DK637" s="544">
        <f>'Report 5K'!$P$165</f>
        <v>0</v>
      </c>
      <c r="DL637" s="544">
        <f>'Report 5K'!$P$166</f>
        <v>0</v>
      </c>
      <c r="DM637" s="544">
        <f>'Report 5K'!$P$167</f>
        <v>0</v>
      </c>
      <c r="DN637" s="544">
        <f>'Report 5K'!$P$168</f>
        <v>0</v>
      </c>
      <c r="DO637" s="544">
        <f>'Report 5K'!$P$169</f>
        <v>0</v>
      </c>
      <c r="DP637" s="544">
        <f>'Report 5K'!$P$170</f>
        <v>0</v>
      </c>
      <c r="DQ637" s="544">
        <f>'Report 5K'!$P$171</f>
        <v>0</v>
      </c>
    </row>
    <row r="638" spans="2:121">
      <c r="B638" s="535" t="s">
        <v>669</v>
      </c>
      <c r="C638" s="536">
        <v>1</v>
      </c>
      <c r="D638" s="537" t="str">
        <f>'Information Input'!$M$14</f>
        <v xml:space="preserve">      -      </v>
      </c>
      <c r="E638" s="537" t="s">
        <v>135</v>
      </c>
      <c r="F638" s="538">
        <f t="shared" si="122"/>
        <v>43466</v>
      </c>
      <c r="G638" s="538">
        <f t="shared" si="123"/>
        <v>43555</v>
      </c>
      <c r="H638" s="538">
        <f>'Information Input'!$H$35</f>
        <v>43555</v>
      </c>
      <c r="I638" s="537" t="str">
        <f>'Information Input'!$J$22</f>
        <v>Quarterly</v>
      </c>
      <c r="J638" s="538">
        <f>'Information Input'!$H$30</f>
        <v>43555</v>
      </c>
      <c r="K638" s="537">
        <f>'Information Input'!$J$18</f>
        <v>2019</v>
      </c>
      <c r="L638" s="539" t="s">
        <v>96</v>
      </c>
      <c r="M638" s="540" t="s">
        <v>241</v>
      </c>
      <c r="N638" s="541" t="s">
        <v>241</v>
      </c>
      <c r="O638" s="542" t="s">
        <v>678</v>
      </c>
      <c r="P638" s="537">
        <v>60</v>
      </c>
      <c r="Q638" s="541" t="s">
        <v>203</v>
      </c>
      <c r="R638" s="541" t="s">
        <v>239</v>
      </c>
      <c r="S638" s="543">
        <f>'Report 1'!$AQ$18</f>
        <v>0</v>
      </c>
      <c r="T638" s="544">
        <f>'Report 1'!$AQ$81</f>
        <v>0</v>
      </c>
      <c r="U638" s="545">
        <f>'Report 1'!$AQ$167</f>
        <v>0</v>
      </c>
      <c r="AL638" s="546" t="s">
        <v>669</v>
      </c>
      <c r="AM638" s="547">
        <v>2</v>
      </c>
      <c r="AN638" s="547" t="str">
        <f>'Information Input'!$M$14</f>
        <v xml:space="preserve">      -      </v>
      </c>
      <c r="AO638" s="547" t="s">
        <v>139</v>
      </c>
      <c r="AP638" s="538">
        <f>'Information Input'!$H$33</f>
        <v>43466</v>
      </c>
      <c r="AQ638" s="538">
        <f>'Information Input'!$H$34</f>
        <v>43555</v>
      </c>
      <c r="AR638" s="538">
        <f>'Information Input'!$H$35</f>
        <v>43555</v>
      </c>
      <c r="AS638" s="547" t="str">
        <f>'Information Input'!$J$22</f>
        <v>Quarterly</v>
      </c>
      <c r="AT638" s="538">
        <f>'Information Input'!$H$30</f>
        <v>43555</v>
      </c>
      <c r="AU638" s="547">
        <f>'Information Input'!$J$18</f>
        <v>2019</v>
      </c>
      <c r="AV638" s="547" t="s">
        <v>94</v>
      </c>
      <c r="AW638" s="547" t="s">
        <v>95</v>
      </c>
      <c r="AX638" s="547" t="s">
        <v>96</v>
      </c>
      <c r="AY638" s="548" t="s">
        <v>675</v>
      </c>
      <c r="AZ638" s="547">
        <v>49</v>
      </c>
      <c r="BA638" s="549" t="s">
        <v>191</v>
      </c>
      <c r="BB638" s="543" t="s">
        <v>239</v>
      </c>
      <c r="BC638" s="550">
        <f>'Report 2'!$AJ146</f>
        <v>0</v>
      </c>
      <c r="BD638" s="550">
        <f>'Report 2'!$AK146</f>
        <v>0</v>
      </c>
      <c r="BE638" s="550">
        <f>'Report 2'!$AL146</f>
        <v>0</v>
      </c>
      <c r="BF638" s="550">
        <f>'Report 2'!$AM146</f>
        <v>0</v>
      </c>
      <c r="BG638" s="550">
        <f>'Report 2'!$AN146</f>
        <v>0</v>
      </c>
      <c r="BH638" s="550">
        <f>'Report 2'!$AO146</f>
        <v>0</v>
      </c>
      <c r="BI638" s="550">
        <f>'Report 2'!$AP146</f>
        <v>0</v>
      </c>
      <c r="CC638" s="542" t="s">
        <v>669</v>
      </c>
      <c r="CD638" s="1014" t="s">
        <v>672</v>
      </c>
      <c r="CE638" s="1014" t="str">
        <f>'Information Input'!$M$14</f>
        <v xml:space="preserve">      -      </v>
      </c>
      <c r="CF638" s="551" t="s">
        <v>136</v>
      </c>
      <c r="CG638" s="552">
        <f t="shared" si="120"/>
        <v>43556</v>
      </c>
      <c r="CH638" s="552">
        <f t="shared" si="121"/>
        <v>43646</v>
      </c>
      <c r="CI638" s="552">
        <f>'Information Input'!$H$35</f>
        <v>43555</v>
      </c>
      <c r="CJ638" s="551" t="str">
        <f>'Information Input'!$J$22</f>
        <v>Quarterly</v>
      </c>
      <c r="CK638" s="552">
        <f>'Information Input'!$H$30</f>
        <v>43555</v>
      </c>
      <c r="CL638" s="551">
        <f>'Information Input'!$J$18</f>
        <v>2019</v>
      </c>
      <c r="CM638" s="551" t="s">
        <v>99</v>
      </c>
      <c r="CN638" s="1014" t="s">
        <v>100</v>
      </c>
      <c r="CO638" s="542" t="s">
        <v>96</v>
      </c>
      <c r="CP638" s="542" t="s">
        <v>671</v>
      </c>
      <c r="CQ638" s="551">
        <v>37</v>
      </c>
      <c r="CR638" s="542" t="s">
        <v>179</v>
      </c>
      <c r="CS638" s="542" t="s">
        <v>231</v>
      </c>
      <c r="CT638" s="1015">
        <f>'Report 1'!$X$18</f>
        <v>0</v>
      </c>
      <c r="CU638" s="1016">
        <f>SUMIF('Report 4A'!$G$16:$G$95,$CQ638,'Report 4A'!$AF$16:$AF$95)</f>
        <v>0</v>
      </c>
      <c r="CV638" s="1017">
        <f t="shared" si="125"/>
        <v>0</v>
      </c>
      <c r="CX638" s="546" t="s">
        <v>669</v>
      </c>
      <c r="CY638" s="537" t="s">
        <v>304</v>
      </c>
      <c r="CZ638" s="537" t="str">
        <f>'Information Input'!$M$14</f>
        <v xml:space="preserve">      -      </v>
      </c>
      <c r="DA638" s="538">
        <f>'Information Input'!$H$35</f>
        <v>43555</v>
      </c>
      <c r="DB638" s="537" t="str">
        <f>'Information Input'!$J$22</f>
        <v>Quarterly</v>
      </c>
      <c r="DC638" s="552">
        <f>'Information Input'!$H$30</f>
        <v>43555</v>
      </c>
      <c r="DD638" s="553" t="str">
        <f t="shared" si="126"/>
        <v>201801</v>
      </c>
      <c r="DE638" s="541" t="s">
        <v>103</v>
      </c>
      <c r="DF638" s="541" t="s">
        <v>685</v>
      </c>
      <c r="DG638" s="544">
        <f>'Report 5K'!$Q$161</f>
        <v>0</v>
      </c>
      <c r="DH638" s="550">
        <f>'Report 5K'!$Q$162</f>
        <v>0</v>
      </c>
      <c r="DI638" s="544">
        <f>'Report 5K'!$Q$163</f>
        <v>0</v>
      </c>
      <c r="DJ638" s="544">
        <f>'Report 5K'!$Q$164</f>
        <v>0</v>
      </c>
      <c r="DK638" s="544">
        <f>'Report 5K'!$Q$165</f>
        <v>0</v>
      </c>
      <c r="DL638" s="544">
        <f>'Report 5K'!$Q$166</f>
        <v>0</v>
      </c>
      <c r="DM638" s="544">
        <f>'Report 5K'!$Q$167</f>
        <v>0</v>
      </c>
      <c r="DN638" s="544">
        <f>'Report 5K'!$Q$168</f>
        <v>0</v>
      </c>
      <c r="DO638" s="544">
        <f>'Report 5K'!$Q$169</f>
        <v>0</v>
      </c>
      <c r="DP638" s="544">
        <f>'Report 5K'!$Q$170</f>
        <v>0</v>
      </c>
      <c r="DQ638" s="544">
        <f>'Report 5K'!$Q$171</f>
        <v>0</v>
      </c>
    </row>
    <row r="639" spans="2:121">
      <c r="B639" s="535" t="s">
        <v>669</v>
      </c>
      <c r="C639" s="536">
        <v>1</v>
      </c>
      <c r="D639" s="537" t="str">
        <f>'Information Input'!$M$14</f>
        <v xml:space="preserve">      -      </v>
      </c>
      <c r="E639" s="537" t="s">
        <v>135</v>
      </c>
      <c r="F639" s="538">
        <f t="shared" si="122"/>
        <v>43466</v>
      </c>
      <c r="G639" s="538">
        <f t="shared" si="123"/>
        <v>43555</v>
      </c>
      <c r="H639" s="538">
        <f>'Information Input'!$H$35</f>
        <v>43555</v>
      </c>
      <c r="I639" s="537" t="str">
        <f>'Information Input'!$J$22</f>
        <v>Quarterly</v>
      </c>
      <c r="J639" s="538">
        <f>'Information Input'!$H$30</f>
        <v>43555</v>
      </c>
      <c r="K639" s="537">
        <f>'Information Input'!$J$18</f>
        <v>2019</v>
      </c>
      <c r="L639" s="539" t="s">
        <v>96</v>
      </c>
      <c r="M639" s="540" t="s">
        <v>241</v>
      </c>
      <c r="N639" s="541" t="s">
        <v>241</v>
      </c>
      <c r="O639" s="542" t="s">
        <v>678</v>
      </c>
      <c r="P639" s="537">
        <v>61</v>
      </c>
      <c r="Q639" s="541" t="s">
        <v>204</v>
      </c>
      <c r="R639" s="541" t="s">
        <v>239</v>
      </c>
      <c r="S639" s="543">
        <f>'Report 1'!$AQ$18</f>
        <v>0</v>
      </c>
      <c r="T639" s="544">
        <f>'Report 1'!$AQ$82</f>
        <v>0</v>
      </c>
      <c r="U639" s="545">
        <f>'Report 1'!$AQ$168</f>
        <v>0</v>
      </c>
      <c r="AL639" s="546" t="s">
        <v>669</v>
      </c>
      <c r="AM639" s="547">
        <v>2</v>
      </c>
      <c r="AN639" s="547" t="str">
        <f>'Information Input'!$M$14</f>
        <v xml:space="preserve">      -      </v>
      </c>
      <c r="AO639" s="547" t="s">
        <v>139</v>
      </c>
      <c r="AP639" s="538">
        <f>'Information Input'!$H$33</f>
        <v>43466</v>
      </c>
      <c r="AQ639" s="538">
        <f>'Information Input'!$H$34</f>
        <v>43555</v>
      </c>
      <c r="AR639" s="538">
        <f>'Information Input'!$H$35</f>
        <v>43555</v>
      </c>
      <c r="AS639" s="547" t="str">
        <f>'Information Input'!$J$22</f>
        <v>Quarterly</v>
      </c>
      <c r="AT639" s="538">
        <f>'Information Input'!$H$30</f>
        <v>43555</v>
      </c>
      <c r="AU639" s="547">
        <f>'Information Input'!$J$18</f>
        <v>2019</v>
      </c>
      <c r="AV639" s="547" t="s">
        <v>94</v>
      </c>
      <c r="AW639" s="547" t="s">
        <v>95</v>
      </c>
      <c r="AX639" s="547" t="s">
        <v>96</v>
      </c>
      <c r="AY639" s="548" t="s">
        <v>675</v>
      </c>
      <c r="AZ639" s="547">
        <v>50</v>
      </c>
      <c r="BA639" s="549" t="s">
        <v>192</v>
      </c>
      <c r="BB639" s="543" t="s">
        <v>239</v>
      </c>
      <c r="BC639" s="550">
        <f>'Report 2'!$AJ147</f>
        <v>0</v>
      </c>
      <c r="BD639" s="550">
        <f>'Report 2'!$AK147</f>
        <v>0</v>
      </c>
      <c r="BE639" s="550">
        <f>'Report 2'!$AL147</f>
        <v>0</v>
      </c>
      <c r="BF639" s="550">
        <f>'Report 2'!$AM147</f>
        <v>0</v>
      </c>
      <c r="BG639" s="550">
        <f>'Report 2'!$AN147</f>
        <v>0</v>
      </c>
      <c r="BH639" s="550">
        <f>'Report 2'!$AO147</f>
        <v>0</v>
      </c>
      <c r="BI639" s="550">
        <f>'Report 2'!$AP147</f>
        <v>0</v>
      </c>
      <c r="CC639" s="542" t="s">
        <v>669</v>
      </c>
      <c r="CD639" s="1014" t="s">
        <v>672</v>
      </c>
      <c r="CE639" s="1014" t="str">
        <f>'Information Input'!$M$14</f>
        <v xml:space="preserve">      -      </v>
      </c>
      <c r="CF639" s="551" t="s">
        <v>136</v>
      </c>
      <c r="CG639" s="552">
        <f t="shared" si="120"/>
        <v>43556</v>
      </c>
      <c r="CH639" s="552">
        <f t="shared" si="121"/>
        <v>43646</v>
      </c>
      <c r="CI639" s="552">
        <f>'Information Input'!$H$35</f>
        <v>43555</v>
      </c>
      <c r="CJ639" s="551" t="str">
        <f>'Information Input'!$J$22</f>
        <v>Quarterly</v>
      </c>
      <c r="CK639" s="552">
        <f>'Information Input'!$H$30</f>
        <v>43555</v>
      </c>
      <c r="CL639" s="551">
        <f>'Information Input'!$J$18</f>
        <v>2019</v>
      </c>
      <c r="CM639" s="551" t="s">
        <v>99</v>
      </c>
      <c r="CN639" s="1014" t="s">
        <v>100</v>
      </c>
      <c r="CO639" s="542" t="s">
        <v>96</v>
      </c>
      <c r="CP639" s="542" t="s">
        <v>671</v>
      </c>
      <c r="CQ639" s="551">
        <v>38</v>
      </c>
      <c r="CR639" s="542" t="s">
        <v>180</v>
      </c>
      <c r="CS639" s="542" t="s">
        <v>233</v>
      </c>
      <c r="CT639" s="1015">
        <f>'Report 1'!$X$18</f>
        <v>0</v>
      </c>
      <c r="CU639" s="1016">
        <f>SUMIF('Report 4A'!$G$16:$G$95,$CQ639,'Report 4A'!$AF$16:$AF$95)</f>
        <v>0</v>
      </c>
      <c r="CV639" s="1017">
        <f t="shared" si="125"/>
        <v>0</v>
      </c>
      <c r="CX639" s="546" t="s">
        <v>669</v>
      </c>
      <c r="CY639" s="537" t="s">
        <v>304</v>
      </c>
      <c r="CZ639" s="537" t="str">
        <f>'Information Input'!$M$14</f>
        <v xml:space="preserve">      -      </v>
      </c>
      <c r="DA639" s="552">
        <f>'Information Input'!$H$35</f>
        <v>43555</v>
      </c>
      <c r="DB639" s="537" t="str">
        <f>'Information Input'!$J$22</f>
        <v>Quarterly</v>
      </c>
      <c r="DC639" s="552">
        <f>'Information Input'!$H$30</f>
        <v>43555</v>
      </c>
      <c r="DD639" s="553" t="str">
        <f t="shared" si="126"/>
        <v>201712</v>
      </c>
      <c r="DE639" s="541" t="s">
        <v>103</v>
      </c>
      <c r="DF639" s="541" t="s">
        <v>685</v>
      </c>
      <c r="DG639" s="544">
        <f>'Report 5K'!$R$161</f>
        <v>0</v>
      </c>
      <c r="DH639" s="550">
        <f>'Report 5K'!$R$162</f>
        <v>0</v>
      </c>
      <c r="DI639" s="544">
        <f>'Report 5K'!$R$163</f>
        <v>0</v>
      </c>
      <c r="DJ639" s="544">
        <f>'Report 5K'!$R$164</f>
        <v>0</v>
      </c>
      <c r="DK639" s="544">
        <f>'Report 5K'!$R$165</f>
        <v>0</v>
      </c>
      <c r="DL639" s="544">
        <f>'Report 5K'!$R$166</f>
        <v>0</v>
      </c>
      <c r="DM639" s="544">
        <f>'Report 5K'!$R$167</f>
        <v>0</v>
      </c>
      <c r="DN639" s="544">
        <f>'Report 5K'!$R$168</f>
        <v>0</v>
      </c>
      <c r="DO639" s="544">
        <f>'Report 5K'!$R$169</f>
        <v>0</v>
      </c>
      <c r="DP639" s="544">
        <f>'Report 5K'!$R$170</f>
        <v>0</v>
      </c>
      <c r="DQ639" s="544">
        <f>'Report 5K'!$R$171</f>
        <v>0</v>
      </c>
    </row>
    <row r="640" spans="2:121">
      <c r="B640" s="535" t="s">
        <v>669</v>
      </c>
      <c r="C640" s="536">
        <v>1</v>
      </c>
      <c r="D640" s="537" t="str">
        <f>'Information Input'!$M$14</f>
        <v xml:space="preserve">      -      </v>
      </c>
      <c r="E640" s="537" t="s">
        <v>135</v>
      </c>
      <c r="F640" s="538">
        <f t="shared" si="122"/>
        <v>43466</v>
      </c>
      <c r="G640" s="538">
        <f t="shared" si="123"/>
        <v>43555</v>
      </c>
      <c r="H640" s="538">
        <f>'Information Input'!$H$35</f>
        <v>43555</v>
      </c>
      <c r="I640" s="537" t="str">
        <f>'Information Input'!$J$22</f>
        <v>Quarterly</v>
      </c>
      <c r="J640" s="538">
        <f>'Information Input'!$H$30</f>
        <v>43555</v>
      </c>
      <c r="K640" s="537">
        <f>'Information Input'!$J$18</f>
        <v>2019</v>
      </c>
      <c r="L640" s="539" t="s">
        <v>96</v>
      </c>
      <c r="M640" s="540" t="s">
        <v>241</v>
      </c>
      <c r="N640" s="541" t="s">
        <v>241</v>
      </c>
      <c r="O640" s="542" t="s">
        <v>678</v>
      </c>
      <c r="P640" s="537">
        <v>62</v>
      </c>
      <c r="Q640" s="541" t="s">
        <v>204</v>
      </c>
      <c r="R640" s="541" t="s">
        <v>239</v>
      </c>
      <c r="S640" s="543">
        <f>'Report 1'!$AQ$18</f>
        <v>0</v>
      </c>
      <c r="T640" s="544">
        <f>'Report 1'!$AQ$83</f>
        <v>0</v>
      </c>
      <c r="U640" s="545">
        <f>'Report 1'!$AQ$169</f>
        <v>0</v>
      </c>
      <c r="AL640" s="546" t="s">
        <v>669</v>
      </c>
      <c r="AM640" s="547">
        <v>2</v>
      </c>
      <c r="AN640" s="547" t="str">
        <f>'Information Input'!$M$14</f>
        <v xml:space="preserve">      -      </v>
      </c>
      <c r="AO640" s="547" t="s">
        <v>139</v>
      </c>
      <c r="AP640" s="538">
        <f>'Information Input'!$H$33</f>
        <v>43466</v>
      </c>
      <c r="AQ640" s="538">
        <f>'Information Input'!$H$34</f>
        <v>43555</v>
      </c>
      <c r="AR640" s="538">
        <f>'Information Input'!$H$35</f>
        <v>43555</v>
      </c>
      <c r="AS640" s="547" t="str">
        <f>'Information Input'!$J$22</f>
        <v>Quarterly</v>
      </c>
      <c r="AT640" s="538">
        <f>'Information Input'!$H$30</f>
        <v>43555</v>
      </c>
      <c r="AU640" s="547">
        <f>'Information Input'!$J$18</f>
        <v>2019</v>
      </c>
      <c r="AV640" s="547" t="s">
        <v>94</v>
      </c>
      <c r="AW640" s="547" t="s">
        <v>95</v>
      </c>
      <c r="AX640" s="547" t="s">
        <v>96</v>
      </c>
      <c r="AY640" s="548" t="s">
        <v>675</v>
      </c>
      <c r="AZ640" s="547">
        <v>51</v>
      </c>
      <c r="BA640" s="549" t="s">
        <v>193</v>
      </c>
      <c r="BB640" s="543" t="s">
        <v>239</v>
      </c>
      <c r="BC640" s="550">
        <f>'Report 2'!$AJ148</f>
        <v>0</v>
      </c>
      <c r="BD640" s="550">
        <f>'Report 2'!$AK148</f>
        <v>0</v>
      </c>
      <c r="BE640" s="550">
        <f>'Report 2'!$AL148</f>
        <v>0</v>
      </c>
      <c r="BF640" s="550">
        <f>'Report 2'!$AM148</f>
        <v>0</v>
      </c>
      <c r="BG640" s="550">
        <f>'Report 2'!$AN148</f>
        <v>0</v>
      </c>
      <c r="BH640" s="550">
        <f>'Report 2'!$AO148</f>
        <v>0</v>
      </c>
      <c r="BI640" s="550">
        <f>'Report 2'!$AP148</f>
        <v>0</v>
      </c>
      <c r="CC640" s="542" t="s">
        <v>669</v>
      </c>
      <c r="CD640" s="1014" t="s">
        <v>672</v>
      </c>
      <c r="CE640" s="1014" t="str">
        <f>'Information Input'!$M$14</f>
        <v xml:space="preserve">      -      </v>
      </c>
      <c r="CF640" s="551" t="s">
        <v>136</v>
      </c>
      <c r="CG640" s="552">
        <f t="shared" si="120"/>
        <v>43556</v>
      </c>
      <c r="CH640" s="552">
        <f t="shared" si="121"/>
        <v>43646</v>
      </c>
      <c r="CI640" s="552">
        <f>'Information Input'!$H$35</f>
        <v>43555</v>
      </c>
      <c r="CJ640" s="551" t="str">
        <f>'Information Input'!$J$22</f>
        <v>Quarterly</v>
      </c>
      <c r="CK640" s="552">
        <f>'Information Input'!$H$30</f>
        <v>43555</v>
      </c>
      <c r="CL640" s="551">
        <f>'Information Input'!$J$18</f>
        <v>2019</v>
      </c>
      <c r="CM640" s="551" t="s">
        <v>99</v>
      </c>
      <c r="CN640" s="1014" t="s">
        <v>100</v>
      </c>
      <c r="CO640" s="542" t="s">
        <v>96</v>
      </c>
      <c r="CP640" s="542" t="s">
        <v>671</v>
      </c>
      <c r="CQ640" s="551">
        <v>39</v>
      </c>
      <c r="CR640" s="542" t="s">
        <v>181</v>
      </c>
      <c r="CS640" s="542" t="s">
        <v>233</v>
      </c>
      <c r="CT640" s="1015">
        <f>'Report 1'!$X$18</f>
        <v>0</v>
      </c>
      <c r="CU640" s="1016">
        <f>SUMIF('Report 4A'!$G$16:$G$95,$CQ640,'Report 4A'!$AF$16:$AF$95)</f>
        <v>0</v>
      </c>
      <c r="CV640" s="1017">
        <f t="shared" si="125"/>
        <v>0</v>
      </c>
      <c r="CX640" s="546" t="s">
        <v>669</v>
      </c>
      <c r="CY640" s="537" t="s">
        <v>304</v>
      </c>
      <c r="CZ640" s="537" t="str">
        <f>'Information Input'!$M$14</f>
        <v xml:space="preserve">      -      </v>
      </c>
      <c r="DA640" s="538">
        <f>'Information Input'!$H$35</f>
        <v>43555</v>
      </c>
      <c r="DB640" s="537" t="str">
        <f>'Information Input'!$J$22</f>
        <v>Quarterly</v>
      </c>
      <c r="DC640" s="552">
        <f>'Information Input'!$H$30</f>
        <v>43555</v>
      </c>
      <c r="DD640" s="553" t="str">
        <f t="shared" si="126"/>
        <v>201711</v>
      </c>
      <c r="DE640" s="541" t="s">
        <v>103</v>
      </c>
      <c r="DF640" s="541" t="s">
        <v>685</v>
      </c>
      <c r="DG640" s="544">
        <f>'Report 5K'!$S$161</f>
        <v>0</v>
      </c>
      <c r="DH640" s="550">
        <f>'Report 5K'!$S$162</f>
        <v>0</v>
      </c>
      <c r="DI640" s="544">
        <f>'Report 5K'!$S$163</f>
        <v>0</v>
      </c>
      <c r="DJ640" s="544">
        <f>'Report 5K'!$S$164</f>
        <v>0</v>
      </c>
      <c r="DK640" s="544">
        <f>'Report 5K'!$S$165</f>
        <v>0</v>
      </c>
      <c r="DL640" s="544">
        <f>'Report 5K'!$S$166</f>
        <v>0</v>
      </c>
      <c r="DM640" s="544">
        <f>'Report 5K'!$S$167</f>
        <v>0</v>
      </c>
      <c r="DN640" s="544">
        <f>'Report 5K'!$S$168</f>
        <v>0</v>
      </c>
      <c r="DO640" s="544">
        <f>'Report 5K'!$S$169</f>
        <v>0</v>
      </c>
      <c r="DP640" s="544">
        <f>'Report 5K'!$S$170</f>
        <v>0</v>
      </c>
      <c r="DQ640" s="544">
        <f>'Report 5K'!$S$171</f>
        <v>0</v>
      </c>
    </row>
    <row r="641" spans="2:121">
      <c r="B641" s="535" t="s">
        <v>669</v>
      </c>
      <c r="C641" s="536">
        <v>1</v>
      </c>
      <c r="D641" s="537" t="str">
        <f>'Information Input'!$M$14</f>
        <v xml:space="preserve">      -      </v>
      </c>
      <c r="E641" s="537" t="s">
        <v>135</v>
      </c>
      <c r="F641" s="538">
        <f t="shared" si="122"/>
        <v>43466</v>
      </c>
      <c r="G641" s="538">
        <f t="shared" si="123"/>
        <v>43555</v>
      </c>
      <c r="H641" s="538">
        <f>'Information Input'!$H$35</f>
        <v>43555</v>
      </c>
      <c r="I641" s="537" t="str">
        <f>'Information Input'!$J$22</f>
        <v>Quarterly</v>
      </c>
      <c r="J641" s="538">
        <f>'Information Input'!$H$30</f>
        <v>43555</v>
      </c>
      <c r="K641" s="537">
        <f>'Information Input'!$J$18</f>
        <v>2019</v>
      </c>
      <c r="L641" s="539" t="s">
        <v>96</v>
      </c>
      <c r="M641" s="540" t="s">
        <v>241</v>
      </c>
      <c r="N641" s="541" t="s">
        <v>241</v>
      </c>
      <c r="O641" s="542" t="s">
        <v>674</v>
      </c>
      <c r="P641" s="537">
        <v>63</v>
      </c>
      <c r="Q641" s="541" t="s">
        <v>205</v>
      </c>
      <c r="R641" s="541" t="s">
        <v>239</v>
      </c>
      <c r="S641" s="543">
        <f>'Report 1'!$AQ$18</f>
        <v>0</v>
      </c>
      <c r="T641" s="544">
        <f>'Report 1'!$AQ$84</f>
        <v>0</v>
      </c>
      <c r="U641" s="545">
        <f>'Report 1'!$AQ$170</f>
        <v>0</v>
      </c>
      <c r="AL641" s="557" t="s">
        <v>669</v>
      </c>
      <c r="AM641" s="558">
        <v>2</v>
      </c>
      <c r="AN641" s="558" t="str">
        <f>'Information Input'!$M$14</f>
        <v xml:space="preserve">      -      </v>
      </c>
      <c r="AO641" s="558" t="s">
        <v>139</v>
      </c>
      <c r="AP641" s="559">
        <f>'Information Input'!$H$33</f>
        <v>43466</v>
      </c>
      <c r="AQ641" s="559">
        <f>'Information Input'!$H$34</f>
        <v>43555</v>
      </c>
      <c r="AR641" s="559">
        <f>'Information Input'!$H$35</f>
        <v>43555</v>
      </c>
      <c r="AS641" s="558" t="str">
        <f>'Information Input'!$J$22</f>
        <v>Quarterly</v>
      </c>
      <c r="AT641" s="559">
        <f>'Information Input'!$H$30</f>
        <v>43555</v>
      </c>
      <c r="AU641" s="558">
        <f>'Information Input'!$J$18</f>
        <v>2019</v>
      </c>
      <c r="AV641" s="558" t="s">
        <v>94</v>
      </c>
      <c r="AW641" s="558" t="s">
        <v>95</v>
      </c>
      <c r="AX641" s="558" t="s">
        <v>96</v>
      </c>
      <c r="AY641" s="572" t="s">
        <v>674</v>
      </c>
      <c r="AZ641" s="558">
        <v>52</v>
      </c>
      <c r="BA641" s="557" t="s">
        <v>194</v>
      </c>
      <c r="BB641" s="560" t="s">
        <v>239</v>
      </c>
      <c r="BC641" s="569">
        <f>'Report 2'!$AJ149</f>
        <v>0</v>
      </c>
      <c r="BD641" s="569">
        <f>'Report 2'!$AK149</f>
        <v>0</v>
      </c>
      <c r="BE641" s="569">
        <f>'Report 2'!$AL149</f>
        <v>0</v>
      </c>
      <c r="BF641" s="569">
        <f>'Report 2'!$AM149</f>
        <v>0</v>
      </c>
      <c r="BG641" s="569">
        <f>'Report 2'!$AN149</f>
        <v>0</v>
      </c>
      <c r="BH641" s="569">
        <f>'Report 2'!$AO149</f>
        <v>0</v>
      </c>
      <c r="BI641" s="569">
        <f>'Report 2'!$AP149</f>
        <v>0</v>
      </c>
      <c r="CC641" s="542" t="s">
        <v>669</v>
      </c>
      <c r="CD641" s="1014" t="s">
        <v>672</v>
      </c>
      <c r="CE641" s="1014" t="str">
        <f>'Information Input'!$M$14</f>
        <v xml:space="preserve">      -      </v>
      </c>
      <c r="CF641" s="551" t="s">
        <v>136</v>
      </c>
      <c r="CG641" s="552">
        <f t="shared" si="120"/>
        <v>43556</v>
      </c>
      <c r="CH641" s="552">
        <f t="shared" si="121"/>
        <v>43646</v>
      </c>
      <c r="CI641" s="552">
        <f>'Information Input'!$H$35</f>
        <v>43555</v>
      </c>
      <c r="CJ641" s="551" t="str">
        <f>'Information Input'!$J$22</f>
        <v>Quarterly</v>
      </c>
      <c r="CK641" s="552">
        <f>'Information Input'!$H$30</f>
        <v>43555</v>
      </c>
      <c r="CL641" s="551">
        <f>'Information Input'!$J$18</f>
        <v>2019</v>
      </c>
      <c r="CM641" s="551" t="s">
        <v>99</v>
      </c>
      <c r="CN641" s="1014" t="s">
        <v>100</v>
      </c>
      <c r="CO641" s="542" t="s">
        <v>96</v>
      </c>
      <c r="CP641" s="542" t="s">
        <v>671</v>
      </c>
      <c r="CQ641" s="551">
        <v>40</v>
      </c>
      <c r="CR641" s="542" t="s">
        <v>182</v>
      </c>
      <c r="CS641" s="542" t="s">
        <v>238</v>
      </c>
      <c r="CT641" s="1015">
        <f>'Report 1'!$X$18</f>
        <v>0</v>
      </c>
      <c r="CU641" s="1016">
        <f>SUMIF('Report 4A'!$G$16:$G$95,$CQ641,'Report 4A'!$AF$16:$AF$95)</f>
        <v>0</v>
      </c>
      <c r="CV641" s="1017">
        <f t="shared" si="125"/>
        <v>0</v>
      </c>
      <c r="CX641" s="546" t="s">
        <v>669</v>
      </c>
      <c r="CY641" s="537" t="s">
        <v>304</v>
      </c>
      <c r="CZ641" s="537" t="str">
        <f>'Information Input'!$M$14</f>
        <v xml:space="preserve">      -      </v>
      </c>
      <c r="DA641" s="538">
        <f>'Information Input'!$H$35</f>
        <v>43555</v>
      </c>
      <c r="DB641" s="537" t="str">
        <f>'Information Input'!$J$22</f>
        <v>Quarterly</v>
      </c>
      <c r="DC641" s="552">
        <f>'Information Input'!$H$30</f>
        <v>43555</v>
      </c>
      <c r="DD641" s="553" t="str">
        <f t="shared" si="126"/>
        <v>201710</v>
      </c>
      <c r="DE641" s="541" t="s">
        <v>103</v>
      </c>
      <c r="DF641" s="541" t="s">
        <v>685</v>
      </c>
      <c r="DG641" s="544">
        <f>'Report 5K'!$T$161</f>
        <v>0</v>
      </c>
      <c r="DH641" s="550">
        <f>'Report 5K'!$T$162</f>
        <v>0</v>
      </c>
      <c r="DI641" s="544">
        <f>'Report 5K'!$T$163</f>
        <v>0</v>
      </c>
      <c r="DJ641" s="544">
        <f>'Report 5K'!$T$164</f>
        <v>0</v>
      </c>
      <c r="DK641" s="544">
        <f>'Report 5K'!$T$165</f>
        <v>0</v>
      </c>
      <c r="DL641" s="544">
        <f>'Report 5K'!$T$166</f>
        <v>0</v>
      </c>
      <c r="DM641" s="544">
        <f>'Report 5K'!$T$167</f>
        <v>0</v>
      </c>
      <c r="DN641" s="544">
        <f>'Report 5K'!$T$168</f>
        <v>0</v>
      </c>
      <c r="DO641" s="544">
        <f>'Report 5K'!$T$169</f>
        <v>0</v>
      </c>
      <c r="DP641" s="544">
        <f>'Report 5K'!$T$170</f>
        <v>0</v>
      </c>
      <c r="DQ641" s="544">
        <f>'Report 5K'!$T$171</f>
        <v>0</v>
      </c>
    </row>
    <row r="642" spans="2:121">
      <c r="B642" s="535" t="s">
        <v>669</v>
      </c>
      <c r="C642" s="536">
        <v>1</v>
      </c>
      <c r="D642" s="537" t="str">
        <f>'Information Input'!$M$14</f>
        <v xml:space="preserve">      -      </v>
      </c>
      <c r="E642" s="537" t="s">
        <v>135</v>
      </c>
      <c r="F642" s="538">
        <f t="shared" si="122"/>
        <v>43466</v>
      </c>
      <c r="G642" s="538">
        <f t="shared" si="123"/>
        <v>43555</v>
      </c>
      <c r="H642" s="538">
        <f>'Information Input'!$H$35</f>
        <v>43555</v>
      </c>
      <c r="I642" s="537" t="str">
        <f>'Information Input'!$J$22</f>
        <v>Quarterly</v>
      </c>
      <c r="J642" s="538">
        <f>'Information Input'!$H$30</f>
        <v>43555</v>
      </c>
      <c r="K642" s="537">
        <f>'Information Input'!$J$18</f>
        <v>2019</v>
      </c>
      <c r="L642" s="539" t="s">
        <v>96</v>
      </c>
      <c r="M642" s="540" t="s">
        <v>241</v>
      </c>
      <c r="N642" s="541" t="s">
        <v>241</v>
      </c>
      <c r="O642" s="542" t="s">
        <v>674</v>
      </c>
      <c r="P642" s="537">
        <v>64</v>
      </c>
      <c r="Q642" s="541" t="s">
        <v>206</v>
      </c>
      <c r="R642" s="541" t="s">
        <v>239</v>
      </c>
      <c r="S642" s="543">
        <f>'Report 1'!$AQ$18</f>
        <v>0</v>
      </c>
      <c r="T642" s="544">
        <f>'Report 1'!$AQ$85</f>
        <v>0</v>
      </c>
      <c r="U642" s="545">
        <f>'Report 1'!$AQ$171</f>
        <v>0</v>
      </c>
      <c r="AL642" s="522" t="s">
        <v>669</v>
      </c>
      <c r="AM642" s="517">
        <v>2</v>
      </c>
      <c r="AN642" s="517" t="str">
        <f>'Information Input'!$M$14</f>
        <v xml:space="preserve">      -      </v>
      </c>
      <c r="AO642" s="517" t="s">
        <v>135</v>
      </c>
      <c r="AP642" s="518">
        <f t="shared" ref="AP642:AP683" si="127">DATE(AU642,1,1)</f>
        <v>43466</v>
      </c>
      <c r="AQ642" s="518">
        <f t="shared" ref="AQ642:AQ683" si="128">DATE(AU642,3,31)</f>
        <v>43555</v>
      </c>
      <c r="AR642" s="519">
        <f>'Information Input'!$H$35</f>
        <v>43555</v>
      </c>
      <c r="AS642" s="517" t="str">
        <f>'Information Input'!$J$22</f>
        <v>Quarterly</v>
      </c>
      <c r="AT642" s="519">
        <f>'Information Input'!$H$30</f>
        <v>43555</v>
      </c>
      <c r="AU642" s="517">
        <f>'Information Input'!$J$18</f>
        <v>2019</v>
      </c>
      <c r="AV642" s="517" t="s">
        <v>97</v>
      </c>
      <c r="AW642" s="517" t="s">
        <v>98</v>
      </c>
      <c r="AX642" s="528" t="s">
        <v>96</v>
      </c>
      <c r="AY642" s="529" t="s">
        <v>671</v>
      </c>
      <c r="AZ642" s="528">
        <v>11</v>
      </c>
      <c r="BA642" s="530" t="s">
        <v>153</v>
      </c>
      <c r="BB642" s="524" t="s">
        <v>231</v>
      </c>
      <c r="BC642" s="531">
        <f>'Report 2'!$H153</f>
        <v>0</v>
      </c>
      <c r="BD642" s="531">
        <f>'Report 2'!$I153</f>
        <v>0</v>
      </c>
      <c r="BE642" s="531">
        <f>'Report 2'!$J153</f>
        <v>0</v>
      </c>
      <c r="BF642" s="531">
        <f>'Report 2'!$K153</f>
        <v>0</v>
      </c>
      <c r="BG642" s="531">
        <f>'Report 2'!$L153</f>
        <v>0</v>
      </c>
      <c r="BH642" s="531">
        <f>'Report 2'!$M153</f>
        <v>0</v>
      </c>
      <c r="BI642" s="531">
        <f>'Report 2'!$N153</f>
        <v>0</v>
      </c>
      <c r="CC642" s="542" t="s">
        <v>669</v>
      </c>
      <c r="CD642" s="1014" t="s">
        <v>672</v>
      </c>
      <c r="CE642" s="1014" t="str">
        <f>'Information Input'!$M$14</f>
        <v xml:space="preserve">      -      </v>
      </c>
      <c r="CF642" s="551" t="s">
        <v>136</v>
      </c>
      <c r="CG642" s="552">
        <f t="shared" si="120"/>
        <v>43556</v>
      </c>
      <c r="CH642" s="552">
        <f t="shared" si="121"/>
        <v>43646</v>
      </c>
      <c r="CI642" s="552">
        <f>'Information Input'!$H$35</f>
        <v>43555</v>
      </c>
      <c r="CJ642" s="551" t="str">
        <f>'Information Input'!$J$22</f>
        <v>Quarterly</v>
      </c>
      <c r="CK642" s="552">
        <f>'Information Input'!$H$30</f>
        <v>43555</v>
      </c>
      <c r="CL642" s="551">
        <f>'Information Input'!$J$18</f>
        <v>2019</v>
      </c>
      <c r="CM642" s="551" t="s">
        <v>99</v>
      </c>
      <c r="CN642" s="1014" t="s">
        <v>100</v>
      </c>
      <c r="CO642" s="542" t="s">
        <v>96</v>
      </c>
      <c r="CP642" s="542" t="s">
        <v>671</v>
      </c>
      <c r="CQ642" s="551">
        <v>41</v>
      </c>
      <c r="CR642" s="542" t="s">
        <v>183</v>
      </c>
      <c r="CS642" s="542" t="s">
        <v>238</v>
      </c>
      <c r="CT642" s="1015">
        <f>'Report 1'!$X$18</f>
        <v>0</v>
      </c>
      <c r="CU642" s="1016">
        <f>SUMIF('Report 4A'!$G$16:$G$95,$CQ642,'Report 4A'!$AF$16:$AF$95)</f>
        <v>0</v>
      </c>
      <c r="CV642" s="1017">
        <f t="shared" si="125"/>
        <v>0</v>
      </c>
      <c r="CX642" s="546" t="s">
        <v>669</v>
      </c>
      <c r="CY642" s="537" t="s">
        <v>304</v>
      </c>
      <c r="CZ642" s="537" t="str">
        <f>'Information Input'!$M$14</f>
        <v xml:space="preserve">      -      </v>
      </c>
      <c r="DA642" s="538">
        <f>'Information Input'!$H$35</f>
        <v>43555</v>
      </c>
      <c r="DB642" s="537" t="str">
        <f>'Information Input'!$J$22</f>
        <v>Quarterly</v>
      </c>
      <c r="DC642" s="552">
        <f>'Information Input'!$H$30</f>
        <v>43555</v>
      </c>
      <c r="DD642" s="553" t="str">
        <f t="shared" si="126"/>
        <v>201709</v>
      </c>
      <c r="DE642" s="541" t="s">
        <v>103</v>
      </c>
      <c r="DF642" s="541" t="s">
        <v>685</v>
      </c>
      <c r="DG642" s="544">
        <f>'Report 5K'!$U$161</f>
        <v>0</v>
      </c>
      <c r="DH642" s="550">
        <f>'Report 5K'!$U$162</f>
        <v>0</v>
      </c>
      <c r="DI642" s="544">
        <f>'Report 5K'!$U$163</f>
        <v>0</v>
      </c>
      <c r="DJ642" s="544">
        <f>'Report 5K'!$U$164</f>
        <v>0</v>
      </c>
      <c r="DK642" s="544">
        <f>'Report 5K'!$U$165</f>
        <v>0</v>
      </c>
      <c r="DL642" s="544">
        <f>'Report 5K'!$U$166</f>
        <v>0</v>
      </c>
      <c r="DM642" s="544">
        <f>'Report 5K'!$U$167</f>
        <v>0</v>
      </c>
      <c r="DN642" s="544">
        <f>'Report 5K'!$U$168</f>
        <v>0</v>
      </c>
      <c r="DO642" s="544">
        <f>'Report 5K'!$U$169</f>
        <v>0</v>
      </c>
      <c r="DP642" s="544">
        <f>'Report 5K'!$U$170</f>
        <v>0</v>
      </c>
      <c r="DQ642" s="544">
        <f>'Report 5K'!$U$171</f>
        <v>0</v>
      </c>
    </row>
    <row r="643" spans="2:121">
      <c r="B643" s="535" t="s">
        <v>669</v>
      </c>
      <c r="C643" s="536">
        <v>1</v>
      </c>
      <c r="D643" s="537" t="str">
        <f>'Information Input'!$M$14</f>
        <v xml:space="preserve">      -      </v>
      </c>
      <c r="E643" s="537" t="s">
        <v>135</v>
      </c>
      <c r="F643" s="538">
        <f t="shared" si="122"/>
        <v>43466</v>
      </c>
      <c r="G643" s="538">
        <f t="shared" si="123"/>
        <v>43555</v>
      </c>
      <c r="H643" s="538">
        <f>'Information Input'!$H$35</f>
        <v>43555</v>
      </c>
      <c r="I643" s="537" t="str">
        <f>'Information Input'!$J$22</f>
        <v>Quarterly</v>
      </c>
      <c r="J643" s="538">
        <f>'Information Input'!$H$30</f>
        <v>43555</v>
      </c>
      <c r="K643" s="537">
        <f>'Information Input'!$J$18</f>
        <v>2019</v>
      </c>
      <c r="L643" s="539" t="s">
        <v>96</v>
      </c>
      <c r="M643" s="540" t="s">
        <v>241</v>
      </c>
      <c r="N643" s="541" t="s">
        <v>241</v>
      </c>
      <c r="O643" s="542" t="s">
        <v>674</v>
      </c>
      <c r="P643" s="537">
        <v>65</v>
      </c>
      <c r="Q643" s="541" t="s">
        <v>207</v>
      </c>
      <c r="R643" s="541" t="s">
        <v>239</v>
      </c>
      <c r="S643" s="543">
        <f>'Report 1'!$AQ$18</f>
        <v>0</v>
      </c>
      <c r="T643" s="544">
        <f>'Report 1'!$AQ$86</f>
        <v>0</v>
      </c>
      <c r="U643" s="545">
        <f>'Report 1'!$AQ$172</f>
        <v>0</v>
      </c>
      <c r="AL643" s="546" t="s">
        <v>669</v>
      </c>
      <c r="AM643" s="547">
        <v>2</v>
      </c>
      <c r="AN643" s="547" t="str">
        <f>'Information Input'!$M$14</f>
        <v xml:space="preserve">      -      </v>
      </c>
      <c r="AO643" s="547" t="s">
        <v>135</v>
      </c>
      <c r="AP643" s="538">
        <f t="shared" si="127"/>
        <v>43466</v>
      </c>
      <c r="AQ643" s="538">
        <f t="shared" si="128"/>
        <v>43555</v>
      </c>
      <c r="AR643" s="538">
        <f>'Information Input'!$H$35</f>
        <v>43555</v>
      </c>
      <c r="AS643" s="547" t="str">
        <f>'Information Input'!$J$22</f>
        <v>Quarterly</v>
      </c>
      <c r="AT643" s="538">
        <f>'Information Input'!$H$30</f>
        <v>43555</v>
      </c>
      <c r="AU643" s="547">
        <f>'Information Input'!$J$18</f>
        <v>2019</v>
      </c>
      <c r="AV643" s="547" t="s">
        <v>97</v>
      </c>
      <c r="AW643" s="547" t="s">
        <v>98</v>
      </c>
      <c r="AX643" s="547" t="s">
        <v>96</v>
      </c>
      <c r="AY643" s="548" t="s">
        <v>671</v>
      </c>
      <c r="AZ643" s="547">
        <v>12</v>
      </c>
      <c r="BA643" s="549" t="s">
        <v>154</v>
      </c>
      <c r="BB643" s="543" t="s">
        <v>231</v>
      </c>
      <c r="BC643" s="550">
        <f>'Report 2'!$H154</f>
        <v>0</v>
      </c>
      <c r="BD643" s="550">
        <f>'Report 2'!$I154</f>
        <v>0</v>
      </c>
      <c r="BE643" s="550">
        <f>'Report 2'!$J154</f>
        <v>0</v>
      </c>
      <c r="BF643" s="550">
        <f>'Report 2'!$K154</f>
        <v>0</v>
      </c>
      <c r="BG643" s="550">
        <f>'Report 2'!$L154</f>
        <v>0</v>
      </c>
      <c r="BH643" s="550">
        <f>'Report 2'!$M154</f>
        <v>0</v>
      </c>
      <c r="BI643" s="550">
        <f>'Report 2'!$N154</f>
        <v>0</v>
      </c>
      <c r="CC643" s="542" t="s">
        <v>669</v>
      </c>
      <c r="CD643" s="1014" t="s">
        <v>672</v>
      </c>
      <c r="CE643" s="1014" t="str">
        <f>'Information Input'!$M$14</f>
        <v xml:space="preserve">      -      </v>
      </c>
      <c r="CF643" s="551" t="s">
        <v>136</v>
      </c>
      <c r="CG643" s="552">
        <f t="shared" si="120"/>
        <v>43556</v>
      </c>
      <c r="CH643" s="552">
        <f t="shared" si="121"/>
        <v>43646</v>
      </c>
      <c r="CI643" s="552">
        <f>'Information Input'!$H$35</f>
        <v>43555</v>
      </c>
      <c r="CJ643" s="551" t="str">
        <f>'Information Input'!$J$22</f>
        <v>Quarterly</v>
      </c>
      <c r="CK643" s="552">
        <f>'Information Input'!$H$30</f>
        <v>43555</v>
      </c>
      <c r="CL643" s="551">
        <f>'Information Input'!$J$18</f>
        <v>2019</v>
      </c>
      <c r="CM643" s="1018" t="s">
        <v>99</v>
      </c>
      <c r="CN643" s="1014" t="s">
        <v>100</v>
      </c>
      <c r="CO643" s="542" t="s">
        <v>96</v>
      </c>
      <c r="CP643" s="542" t="s">
        <v>671</v>
      </c>
      <c r="CQ643" s="551">
        <v>42</v>
      </c>
      <c r="CR643" s="542" t="s">
        <v>184</v>
      </c>
      <c r="CS643" s="542" t="s">
        <v>233</v>
      </c>
      <c r="CT643" s="1015">
        <f>'Report 1'!$X$18</f>
        <v>0</v>
      </c>
      <c r="CU643" s="1016">
        <f>SUMIF('Report 4A'!$G$16:$G$95,$CQ643,'Report 4A'!$AF$16:$AF$95)</f>
        <v>0</v>
      </c>
      <c r="CV643" s="1017">
        <f t="shared" ref="CV643:CV645" si="129">IF(CT643&lt;&gt;0,CU643/CT643,0)</f>
        <v>0</v>
      </c>
      <c r="CX643" s="546" t="s">
        <v>669</v>
      </c>
      <c r="CY643" s="537" t="s">
        <v>304</v>
      </c>
      <c r="CZ643" s="537" t="str">
        <f>'Information Input'!$M$14</f>
        <v xml:space="preserve">      -      </v>
      </c>
      <c r="DA643" s="538">
        <f>'Information Input'!$H$35</f>
        <v>43555</v>
      </c>
      <c r="DB643" s="537" t="str">
        <f>'Information Input'!$J$22</f>
        <v>Quarterly</v>
      </c>
      <c r="DC643" s="552">
        <f>'Information Input'!$H$30</f>
        <v>43555</v>
      </c>
      <c r="DD643" s="553" t="str">
        <f t="shared" si="126"/>
        <v>201708</v>
      </c>
      <c r="DE643" s="541" t="s">
        <v>103</v>
      </c>
      <c r="DF643" s="541" t="s">
        <v>685</v>
      </c>
      <c r="DG643" s="544">
        <f>'Report 5K'!$V$161</f>
        <v>0</v>
      </c>
      <c r="DH643" s="550">
        <f>'Report 5K'!$V$162</f>
        <v>0</v>
      </c>
      <c r="DI643" s="544">
        <f>'Report 5K'!$V$163</f>
        <v>0</v>
      </c>
      <c r="DJ643" s="544">
        <f>'Report 5K'!$V$164</f>
        <v>0</v>
      </c>
      <c r="DK643" s="544">
        <f>'Report 5K'!$V$165</f>
        <v>0</v>
      </c>
      <c r="DL643" s="544">
        <f>'Report 5K'!$V$166</f>
        <v>0</v>
      </c>
      <c r="DM643" s="544">
        <f>'Report 5K'!$V$167</f>
        <v>0</v>
      </c>
      <c r="DN643" s="544">
        <f>'Report 5K'!$V$168</f>
        <v>0</v>
      </c>
      <c r="DO643" s="544">
        <f>'Report 5K'!$V$169</f>
        <v>0</v>
      </c>
      <c r="DP643" s="544">
        <f>'Report 5K'!$V$170</f>
        <v>0</v>
      </c>
      <c r="DQ643" s="544">
        <f>'Report 5K'!$V$171</f>
        <v>0</v>
      </c>
    </row>
    <row r="644" spans="2:121">
      <c r="B644" s="535" t="s">
        <v>669</v>
      </c>
      <c r="C644" s="536">
        <v>1</v>
      </c>
      <c r="D644" s="537" t="str">
        <f>'Information Input'!$M$14</f>
        <v xml:space="preserve">      -      </v>
      </c>
      <c r="E644" s="537" t="s">
        <v>135</v>
      </c>
      <c r="F644" s="538">
        <f t="shared" si="122"/>
        <v>43466</v>
      </c>
      <c r="G644" s="538">
        <f t="shared" si="123"/>
        <v>43555</v>
      </c>
      <c r="H644" s="538">
        <f>'Information Input'!$H$35</f>
        <v>43555</v>
      </c>
      <c r="I644" s="537" t="str">
        <f>'Information Input'!$J$22</f>
        <v>Quarterly</v>
      </c>
      <c r="J644" s="538">
        <f>'Information Input'!$H$30</f>
        <v>43555</v>
      </c>
      <c r="K644" s="537">
        <f>'Information Input'!$J$18</f>
        <v>2019</v>
      </c>
      <c r="L644" s="539" t="s">
        <v>96</v>
      </c>
      <c r="M644" s="540" t="s">
        <v>241</v>
      </c>
      <c r="N644" s="541" t="s">
        <v>241</v>
      </c>
      <c r="O644" s="542" t="s">
        <v>679</v>
      </c>
      <c r="P644" s="537">
        <v>66</v>
      </c>
      <c r="Q644" s="541" t="s">
        <v>208</v>
      </c>
      <c r="R644" s="541" t="s">
        <v>239</v>
      </c>
      <c r="S644" s="543">
        <f>'Report 1'!$AQ$18</f>
        <v>0</v>
      </c>
      <c r="T644" s="544">
        <f>'Report 1'!$AQ$87</f>
        <v>0</v>
      </c>
      <c r="U644" s="545">
        <f>'Report 1'!$AQ$173</f>
        <v>0</v>
      </c>
      <c r="AL644" s="546" t="s">
        <v>669</v>
      </c>
      <c r="AM644" s="547">
        <v>2</v>
      </c>
      <c r="AN644" s="547" t="str">
        <f>'Information Input'!$M$14</f>
        <v xml:space="preserve">      -      </v>
      </c>
      <c r="AO644" s="547" t="s">
        <v>135</v>
      </c>
      <c r="AP644" s="538">
        <f t="shared" si="127"/>
        <v>43466</v>
      </c>
      <c r="AQ644" s="538">
        <f t="shared" si="128"/>
        <v>43555</v>
      </c>
      <c r="AR644" s="538">
        <f>'Information Input'!$H$35</f>
        <v>43555</v>
      </c>
      <c r="AS644" s="547" t="str">
        <f>'Information Input'!$J$22</f>
        <v>Quarterly</v>
      </c>
      <c r="AT644" s="538">
        <f>'Information Input'!$H$30</f>
        <v>43555</v>
      </c>
      <c r="AU644" s="547">
        <f>'Information Input'!$J$18</f>
        <v>2019</v>
      </c>
      <c r="AV644" s="547" t="s">
        <v>97</v>
      </c>
      <c r="AW644" s="547" t="s">
        <v>98</v>
      </c>
      <c r="AX644" s="547" t="s">
        <v>96</v>
      </c>
      <c r="AY644" s="548" t="s">
        <v>671</v>
      </c>
      <c r="AZ644" s="547">
        <v>13</v>
      </c>
      <c r="BA644" s="549" t="s">
        <v>155</v>
      </c>
      <c r="BB644" s="543" t="s">
        <v>232</v>
      </c>
      <c r="BC644" s="550">
        <f>'Report 2'!$H155</f>
        <v>0</v>
      </c>
      <c r="BD644" s="550">
        <f>'Report 2'!$I155</f>
        <v>0</v>
      </c>
      <c r="BE644" s="550">
        <f>'Report 2'!$J155</f>
        <v>0</v>
      </c>
      <c r="BF644" s="550">
        <f>'Report 2'!$K155</f>
        <v>0</v>
      </c>
      <c r="BG644" s="550">
        <f>'Report 2'!$L155</f>
        <v>0</v>
      </c>
      <c r="BH644" s="550">
        <f>'Report 2'!$M155</f>
        <v>0</v>
      </c>
      <c r="BI644" s="550">
        <f>'Report 2'!$N155</f>
        <v>0</v>
      </c>
      <c r="CC644" s="542" t="s">
        <v>669</v>
      </c>
      <c r="CD644" s="1014" t="s">
        <v>672</v>
      </c>
      <c r="CE644" s="1014" t="str">
        <f>'Information Input'!$M$14</f>
        <v xml:space="preserve">      -      </v>
      </c>
      <c r="CF644" s="551" t="s">
        <v>136</v>
      </c>
      <c r="CG644" s="552">
        <f t="shared" ref="CG644:CG707" si="130">DATE(CL644,4,1)</f>
        <v>43556</v>
      </c>
      <c r="CH644" s="552">
        <f t="shared" ref="CH644:CH707" si="131">DATE(CL644,6,30)</f>
        <v>43646</v>
      </c>
      <c r="CI644" s="552">
        <f>'Information Input'!$H$35</f>
        <v>43555</v>
      </c>
      <c r="CJ644" s="551" t="str">
        <f>'Information Input'!$J$22</f>
        <v>Quarterly</v>
      </c>
      <c r="CK644" s="552">
        <f>'Information Input'!$H$30</f>
        <v>43555</v>
      </c>
      <c r="CL644" s="551">
        <f>'Information Input'!$J$18</f>
        <v>2019</v>
      </c>
      <c r="CM644" s="1018" t="s">
        <v>99</v>
      </c>
      <c r="CN644" s="1014" t="s">
        <v>100</v>
      </c>
      <c r="CO644" s="542" t="s">
        <v>96</v>
      </c>
      <c r="CP644" s="542" t="s">
        <v>671</v>
      </c>
      <c r="CQ644" s="551">
        <v>43</v>
      </c>
      <c r="CR644" s="542" t="s">
        <v>185</v>
      </c>
      <c r="CS644" s="542" t="s">
        <v>233</v>
      </c>
      <c r="CT644" s="1015">
        <f>'Report 1'!$X$18</f>
        <v>0</v>
      </c>
      <c r="CU644" s="1016">
        <f>SUMIF('Report 4A'!$G$16:$G$95,$CQ644,'Report 4A'!$AF$16:$AF$95)</f>
        <v>0</v>
      </c>
      <c r="CV644" s="1017">
        <f t="shared" si="129"/>
        <v>0</v>
      </c>
      <c r="CX644" s="546" t="s">
        <v>669</v>
      </c>
      <c r="CY644" s="537" t="s">
        <v>304</v>
      </c>
      <c r="CZ644" s="537" t="str">
        <f>'Information Input'!$M$14</f>
        <v xml:space="preserve">      -      </v>
      </c>
      <c r="DA644" s="538">
        <f>'Information Input'!$H$35</f>
        <v>43555</v>
      </c>
      <c r="DB644" s="537" t="str">
        <f>'Information Input'!$J$22</f>
        <v>Quarterly</v>
      </c>
      <c r="DC644" s="552">
        <f>'Information Input'!$H$30</f>
        <v>43555</v>
      </c>
      <c r="DD644" s="553" t="str">
        <f t="shared" si="126"/>
        <v>201707</v>
      </c>
      <c r="DE644" s="541" t="s">
        <v>103</v>
      </c>
      <c r="DF644" s="541" t="s">
        <v>685</v>
      </c>
      <c r="DG644" s="544">
        <f>'Report 5K'!$W$161</f>
        <v>0</v>
      </c>
      <c r="DH644" s="550">
        <f>'Report 5K'!$W$162</f>
        <v>0</v>
      </c>
      <c r="DI644" s="544">
        <f>'Report 5K'!$W$163</f>
        <v>0</v>
      </c>
      <c r="DJ644" s="544">
        <f>'Report 5K'!$W$164</f>
        <v>0</v>
      </c>
      <c r="DK644" s="544">
        <f>'Report 5K'!$W$165</f>
        <v>0</v>
      </c>
      <c r="DL644" s="544">
        <f>'Report 5K'!$W$166</f>
        <v>0</v>
      </c>
      <c r="DM644" s="544">
        <f>'Report 5K'!$W$167</f>
        <v>0</v>
      </c>
      <c r="DN644" s="544">
        <f>'Report 5K'!$W$168</f>
        <v>0</v>
      </c>
      <c r="DO644" s="544">
        <f>'Report 5K'!$W$169</f>
        <v>0</v>
      </c>
      <c r="DP644" s="544">
        <f>'Report 5K'!$W$170</f>
        <v>0</v>
      </c>
      <c r="DQ644" s="544">
        <f>'Report 5K'!$W$171</f>
        <v>0</v>
      </c>
    </row>
    <row r="645" spans="2:121">
      <c r="B645" s="535" t="s">
        <v>669</v>
      </c>
      <c r="C645" s="536">
        <v>1</v>
      </c>
      <c r="D645" s="537" t="str">
        <f>'Information Input'!$M$14</f>
        <v xml:space="preserve">      -      </v>
      </c>
      <c r="E645" s="537" t="s">
        <v>135</v>
      </c>
      <c r="F645" s="538">
        <f t="shared" si="122"/>
        <v>43466</v>
      </c>
      <c r="G645" s="538">
        <f t="shared" si="123"/>
        <v>43555</v>
      </c>
      <c r="H645" s="538">
        <f>'Information Input'!$H$35</f>
        <v>43555</v>
      </c>
      <c r="I645" s="537" t="str">
        <f>'Information Input'!$J$22</f>
        <v>Quarterly</v>
      </c>
      <c r="J645" s="538">
        <f>'Information Input'!$H$30</f>
        <v>43555</v>
      </c>
      <c r="K645" s="537">
        <f>'Information Input'!$J$18</f>
        <v>2019</v>
      </c>
      <c r="L645" s="539" t="s">
        <v>96</v>
      </c>
      <c r="M645" s="540" t="s">
        <v>241</v>
      </c>
      <c r="N645" s="541" t="s">
        <v>241</v>
      </c>
      <c r="O645" s="542" t="s">
        <v>679</v>
      </c>
      <c r="P645" s="537">
        <v>67</v>
      </c>
      <c r="Q645" s="541" t="s">
        <v>209</v>
      </c>
      <c r="R645" s="541" t="s">
        <v>239</v>
      </c>
      <c r="S645" s="543">
        <f>'Report 1'!$AQ$18</f>
        <v>0</v>
      </c>
      <c r="T645" s="544">
        <f>'Report 1'!$AQ$88</f>
        <v>0</v>
      </c>
      <c r="U645" s="545">
        <f>'Report 1'!$AQ$174</f>
        <v>0</v>
      </c>
      <c r="AL645" s="546" t="s">
        <v>669</v>
      </c>
      <c r="AM645" s="547">
        <v>2</v>
      </c>
      <c r="AN645" s="547" t="str">
        <f>'Information Input'!$M$14</f>
        <v xml:space="preserve">      -      </v>
      </c>
      <c r="AO645" s="547" t="s">
        <v>135</v>
      </c>
      <c r="AP645" s="538">
        <f t="shared" si="127"/>
        <v>43466</v>
      </c>
      <c r="AQ645" s="538">
        <f t="shared" si="128"/>
        <v>43555</v>
      </c>
      <c r="AR645" s="538">
        <f>'Information Input'!$H$35</f>
        <v>43555</v>
      </c>
      <c r="AS645" s="547" t="str">
        <f>'Information Input'!$J$22</f>
        <v>Quarterly</v>
      </c>
      <c r="AT645" s="538">
        <f>'Information Input'!$H$30</f>
        <v>43555</v>
      </c>
      <c r="AU645" s="547">
        <f>'Information Input'!$J$18</f>
        <v>2019</v>
      </c>
      <c r="AV645" s="547" t="s">
        <v>97</v>
      </c>
      <c r="AW645" s="547" t="s">
        <v>98</v>
      </c>
      <c r="AX645" s="547" t="s">
        <v>96</v>
      </c>
      <c r="AY645" s="548" t="s">
        <v>671</v>
      </c>
      <c r="AZ645" s="547">
        <v>14</v>
      </c>
      <c r="BA645" s="549" t="s">
        <v>156</v>
      </c>
      <c r="BB645" s="543" t="s">
        <v>233</v>
      </c>
      <c r="BC645" s="550">
        <f>'Report 2'!$H156</f>
        <v>0</v>
      </c>
      <c r="BD645" s="550">
        <f>'Report 2'!$I156</f>
        <v>0</v>
      </c>
      <c r="BE645" s="550">
        <f>'Report 2'!$J156</f>
        <v>0</v>
      </c>
      <c r="BF645" s="550">
        <f>'Report 2'!$K156</f>
        <v>0</v>
      </c>
      <c r="BG645" s="550">
        <f>'Report 2'!$L156</f>
        <v>0</v>
      </c>
      <c r="BH645" s="550">
        <f>'Report 2'!$M156</f>
        <v>0</v>
      </c>
      <c r="BI645" s="550">
        <f>'Report 2'!$N156</f>
        <v>0</v>
      </c>
      <c r="CC645" s="542" t="s">
        <v>669</v>
      </c>
      <c r="CD645" s="1014" t="s">
        <v>672</v>
      </c>
      <c r="CE645" s="1014" t="str">
        <f>'Information Input'!$M$14</f>
        <v xml:space="preserve">      -      </v>
      </c>
      <c r="CF645" s="551" t="s">
        <v>136</v>
      </c>
      <c r="CG645" s="552">
        <f t="shared" si="130"/>
        <v>43556</v>
      </c>
      <c r="CH645" s="552">
        <f t="shared" si="131"/>
        <v>43646</v>
      </c>
      <c r="CI645" s="552">
        <f>'Information Input'!$H$35</f>
        <v>43555</v>
      </c>
      <c r="CJ645" s="551" t="str">
        <f>'Information Input'!$J$22</f>
        <v>Quarterly</v>
      </c>
      <c r="CK645" s="552">
        <f>'Information Input'!$H$30</f>
        <v>43555</v>
      </c>
      <c r="CL645" s="551">
        <f>'Information Input'!$J$18</f>
        <v>2019</v>
      </c>
      <c r="CM645" s="551" t="s">
        <v>99</v>
      </c>
      <c r="CN645" s="1014" t="s">
        <v>100</v>
      </c>
      <c r="CO645" s="542" t="s">
        <v>96</v>
      </c>
      <c r="CP645" s="542" t="s">
        <v>675</v>
      </c>
      <c r="CQ645" s="551">
        <v>45</v>
      </c>
      <c r="CR645" s="542" t="s">
        <v>187</v>
      </c>
      <c r="CS645" s="542" t="s">
        <v>239</v>
      </c>
      <c r="CT645" s="1015">
        <f>'Report 1'!$X$18</f>
        <v>0</v>
      </c>
      <c r="CU645" s="1016">
        <f>SUMIF('Report 4A'!$G$16:$G$95,$CQ645,'Report 4A'!$AF$16:$AF$95)</f>
        <v>0</v>
      </c>
      <c r="CV645" s="1017">
        <f t="shared" si="129"/>
        <v>0</v>
      </c>
      <c r="CX645" s="546" t="s">
        <v>669</v>
      </c>
      <c r="CY645" s="537" t="s">
        <v>304</v>
      </c>
      <c r="CZ645" s="537" t="str">
        <f>'Information Input'!$M$14</f>
        <v xml:space="preserve">      -      </v>
      </c>
      <c r="DA645" s="538">
        <f>'Information Input'!$H$35</f>
        <v>43555</v>
      </c>
      <c r="DB645" s="537" t="str">
        <f>'Information Input'!$J$22</f>
        <v>Quarterly</v>
      </c>
      <c r="DC645" s="552">
        <f>'Information Input'!$H$30</f>
        <v>43555</v>
      </c>
      <c r="DD645" s="553" t="str">
        <f t="shared" si="126"/>
        <v>201706</v>
      </c>
      <c r="DE645" s="541" t="s">
        <v>103</v>
      </c>
      <c r="DF645" s="541" t="s">
        <v>685</v>
      </c>
      <c r="DG645" s="544">
        <f>'Report 5K'!$X$161</f>
        <v>0</v>
      </c>
      <c r="DH645" s="550">
        <f>'Report 5K'!$X$162</f>
        <v>0</v>
      </c>
      <c r="DI645" s="544">
        <f>'Report 5K'!$X$163</f>
        <v>0</v>
      </c>
      <c r="DJ645" s="544">
        <f>'Report 5K'!$X$164</f>
        <v>0</v>
      </c>
      <c r="DK645" s="544">
        <f>'Report 5K'!$X$165</f>
        <v>0</v>
      </c>
      <c r="DL645" s="544">
        <f>'Report 5K'!$X$166</f>
        <v>0</v>
      </c>
      <c r="DM645" s="544">
        <f>'Report 5K'!$X$167</f>
        <v>0</v>
      </c>
      <c r="DN645" s="544">
        <f>'Report 5K'!$X$168</f>
        <v>0</v>
      </c>
      <c r="DO645" s="544">
        <f>'Report 5K'!$X$169</f>
        <v>0</v>
      </c>
      <c r="DP645" s="544">
        <f>'Report 5K'!$X$170</f>
        <v>0</v>
      </c>
      <c r="DQ645" s="544">
        <f>'Report 5K'!$X$171</f>
        <v>0</v>
      </c>
    </row>
    <row r="646" spans="2:121">
      <c r="B646" s="535" t="s">
        <v>669</v>
      </c>
      <c r="C646" s="536">
        <v>1</v>
      </c>
      <c r="D646" s="537" t="str">
        <f>'Information Input'!$M$14</f>
        <v xml:space="preserve">      -      </v>
      </c>
      <c r="E646" s="537" t="s">
        <v>135</v>
      </c>
      <c r="F646" s="538">
        <f t="shared" si="122"/>
        <v>43466</v>
      </c>
      <c r="G646" s="538">
        <f t="shared" si="123"/>
        <v>43555</v>
      </c>
      <c r="H646" s="538">
        <f>'Information Input'!$H$35</f>
        <v>43555</v>
      </c>
      <c r="I646" s="537" t="str">
        <f>'Information Input'!$J$22</f>
        <v>Quarterly</v>
      </c>
      <c r="J646" s="538">
        <f>'Information Input'!$H$30</f>
        <v>43555</v>
      </c>
      <c r="K646" s="537">
        <f>'Information Input'!$J$18</f>
        <v>2019</v>
      </c>
      <c r="L646" s="539" t="s">
        <v>96</v>
      </c>
      <c r="M646" s="540" t="s">
        <v>241</v>
      </c>
      <c r="N646" s="541" t="s">
        <v>241</v>
      </c>
      <c r="O646" s="542" t="s">
        <v>679</v>
      </c>
      <c r="P646" s="537">
        <v>68</v>
      </c>
      <c r="Q646" s="541" t="s">
        <v>210</v>
      </c>
      <c r="R646" s="541" t="s">
        <v>239</v>
      </c>
      <c r="S646" s="543">
        <f>'Report 1'!$AQ$18</f>
        <v>0</v>
      </c>
      <c r="T646" s="544">
        <f>'Report 1'!$AQ$89</f>
        <v>0</v>
      </c>
      <c r="U646" s="545">
        <f>'Report 1'!$AQ$175</f>
        <v>0</v>
      </c>
      <c r="AL646" s="546" t="s">
        <v>669</v>
      </c>
      <c r="AM646" s="547">
        <v>2</v>
      </c>
      <c r="AN646" s="547" t="str">
        <f>'Information Input'!$M$14</f>
        <v xml:space="preserve">      -      </v>
      </c>
      <c r="AO646" s="547" t="s">
        <v>135</v>
      </c>
      <c r="AP646" s="538">
        <f t="shared" si="127"/>
        <v>43466</v>
      </c>
      <c r="AQ646" s="538">
        <f t="shared" si="128"/>
        <v>43555</v>
      </c>
      <c r="AR646" s="538">
        <f>'Information Input'!$H$35</f>
        <v>43555</v>
      </c>
      <c r="AS646" s="547" t="str">
        <f>'Information Input'!$J$22</f>
        <v>Quarterly</v>
      </c>
      <c r="AT646" s="538">
        <f>'Information Input'!$H$30</f>
        <v>43555</v>
      </c>
      <c r="AU646" s="547">
        <f>'Information Input'!$J$18</f>
        <v>2019</v>
      </c>
      <c r="AV646" s="547" t="s">
        <v>97</v>
      </c>
      <c r="AW646" s="547" t="s">
        <v>98</v>
      </c>
      <c r="AX646" s="547" t="s">
        <v>96</v>
      </c>
      <c r="AY646" s="548" t="s">
        <v>671</v>
      </c>
      <c r="AZ646" s="547">
        <v>15</v>
      </c>
      <c r="BA646" s="549" t="s">
        <v>157</v>
      </c>
      <c r="BB646" s="543" t="s">
        <v>234</v>
      </c>
      <c r="BC646" s="550">
        <f>'Report 2'!$H157</f>
        <v>0</v>
      </c>
      <c r="BD646" s="550">
        <f>'Report 2'!$I157</f>
        <v>0</v>
      </c>
      <c r="BE646" s="550">
        <f>'Report 2'!$J157</f>
        <v>0</v>
      </c>
      <c r="BF646" s="550">
        <f>'Report 2'!$K157</f>
        <v>0</v>
      </c>
      <c r="BG646" s="550">
        <f>'Report 2'!$L157</f>
        <v>0</v>
      </c>
      <c r="BH646" s="550">
        <f>'Report 2'!$M157</f>
        <v>0</v>
      </c>
      <c r="BI646" s="550">
        <f>'Report 2'!$N157</f>
        <v>0</v>
      </c>
      <c r="CC646" s="542" t="s">
        <v>669</v>
      </c>
      <c r="CD646" s="1014" t="s">
        <v>672</v>
      </c>
      <c r="CE646" s="1014" t="str">
        <f>'Information Input'!$M$14</f>
        <v xml:space="preserve">      -      </v>
      </c>
      <c r="CF646" s="551" t="s">
        <v>136</v>
      </c>
      <c r="CG646" s="552">
        <f t="shared" si="130"/>
        <v>43556</v>
      </c>
      <c r="CH646" s="552">
        <f t="shared" si="131"/>
        <v>43646</v>
      </c>
      <c r="CI646" s="552">
        <f>'Information Input'!$H$35</f>
        <v>43555</v>
      </c>
      <c r="CJ646" s="551" t="str">
        <f>'Information Input'!$J$22</f>
        <v>Quarterly</v>
      </c>
      <c r="CK646" s="552">
        <f>'Information Input'!$H$30</f>
        <v>43555</v>
      </c>
      <c r="CL646" s="551">
        <f>'Information Input'!$J$18</f>
        <v>2019</v>
      </c>
      <c r="CM646" s="551" t="s">
        <v>99</v>
      </c>
      <c r="CN646" s="1014" t="s">
        <v>100</v>
      </c>
      <c r="CO646" s="542" t="s">
        <v>96</v>
      </c>
      <c r="CP646" s="542" t="s">
        <v>675</v>
      </c>
      <c r="CQ646" s="551">
        <v>46</v>
      </c>
      <c r="CR646" s="542" t="s">
        <v>188</v>
      </c>
      <c r="CS646" s="542" t="s">
        <v>239</v>
      </c>
      <c r="CT646" s="1015">
        <f>'Report 1'!$X$18</f>
        <v>0</v>
      </c>
      <c r="CU646" s="1016">
        <f>SUMIF('Report 4A'!$G$16:$G$95,$CQ646,'Report 4A'!$AF$16:$AF$95)</f>
        <v>0</v>
      </c>
      <c r="CV646" s="1017">
        <f t="shared" si="125"/>
        <v>0</v>
      </c>
      <c r="CX646" s="546" t="s">
        <v>669</v>
      </c>
      <c r="CY646" s="537" t="s">
        <v>304</v>
      </c>
      <c r="CZ646" s="537" t="str">
        <f>'Information Input'!$M$14</f>
        <v xml:space="preserve">      -      </v>
      </c>
      <c r="DA646" s="538">
        <f>'Information Input'!$H$35</f>
        <v>43555</v>
      </c>
      <c r="DB646" s="537" t="str">
        <f>'Information Input'!$J$22</f>
        <v>Quarterly</v>
      </c>
      <c r="DC646" s="552">
        <f>'Information Input'!$H$30</f>
        <v>43555</v>
      </c>
      <c r="DD646" s="553" t="str">
        <f t="shared" si="126"/>
        <v>201705</v>
      </c>
      <c r="DE646" s="541" t="s">
        <v>103</v>
      </c>
      <c r="DF646" s="541" t="s">
        <v>685</v>
      </c>
      <c r="DG646" s="544">
        <f>'Report 5K'!$Y$161</f>
        <v>0</v>
      </c>
      <c r="DH646" s="550">
        <f>'Report 5K'!$Y$162</f>
        <v>0</v>
      </c>
      <c r="DI646" s="544">
        <f>'Report 5K'!$Y$163</f>
        <v>0</v>
      </c>
      <c r="DJ646" s="544">
        <f>'Report 5K'!$Y$164</f>
        <v>0</v>
      </c>
      <c r="DK646" s="544">
        <f>'Report 5K'!$Y$165</f>
        <v>0</v>
      </c>
      <c r="DL646" s="544">
        <f>'Report 5K'!$Y$166</f>
        <v>0</v>
      </c>
      <c r="DM646" s="544">
        <f>'Report 5K'!$Y$167</f>
        <v>0</v>
      </c>
      <c r="DN646" s="544">
        <f>'Report 5K'!$Y$168</f>
        <v>0</v>
      </c>
      <c r="DO646" s="544">
        <f>'Report 5K'!$Y$169</f>
        <v>0</v>
      </c>
      <c r="DP646" s="544">
        <f>'Report 5K'!$Y$170</f>
        <v>0</v>
      </c>
      <c r="DQ646" s="544">
        <f>'Report 5K'!$Y$171</f>
        <v>0</v>
      </c>
    </row>
    <row r="647" spans="2:121">
      <c r="B647" s="535" t="s">
        <v>669</v>
      </c>
      <c r="C647" s="536">
        <v>1</v>
      </c>
      <c r="D647" s="537" t="str">
        <f>'Information Input'!$M$14</f>
        <v xml:space="preserve">      -      </v>
      </c>
      <c r="E647" s="537" t="s">
        <v>135</v>
      </c>
      <c r="F647" s="538">
        <f t="shared" si="122"/>
        <v>43466</v>
      </c>
      <c r="G647" s="538">
        <f t="shared" si="123"/>
        <v>43555</v>
      </c>
      <c r="H647" s="538">
        <f>'Information Input'!$H$35</f>
        <v>43555</v>
      </c>
      <c r="I647" s="537" t="str">
        <f>'Information Input'!$J$22</f>
        <v>Quarterly</v>
      </c>
      <c r="J647" s="538">
        <f>'Information Input'!$H$30</f>
        <v>43555</v>
      </c>
      <c r="K647" s="537">
        <f>'Information Input'!$J$18</f>
        <v>2019</v>
      </c>
      <c r="L647" s="539" t="s">
        <v>96</v>
      </c>
      <c r="M647" s="540" t="s">
        <v>241</v>
      </c>
      <c r="N647" s="541" t="s">
        <v>241</v>
      </c>
      <c r="O647" s="542" t="s">
        <v>679</v>
      </c>
      <c r="P647" s="537">
        <v>69</v>
      </c>
      <c r="Q647" s="541" t="s">
        <v>211</v>
      </c>
      <c r="R647" s="541" t="s">
        <v>239</v>
      </c>
      <c r="S647" s="543">
        <f>'Report 1'!$AQ$18</f>
        <v>0</v>
      </c>
      <c r="T647" s="544">
        <f>'Report 1'!$AQ$90</f>
        <v>0</v>
      </c>
      <c r="U647" s="545">
        <f>'Report 1'!$AQ$176</f>
        <v>0</v>
      </c>
      <c r="AL647" s="546" t="s">
        <v>669</v>
      </c>
      <c r="AM647" s="547">
        <v>2</v>
      </c>
      <c r="AN647" s="547" t="str">
        <f>'Information Input'!$M$14</f>
        <v xml:space="preserve">      -      </v>
      </c>
      <c r="AO647" s="547" t="s">
        <v>135</v>
      </c>
      <c r="AP647" s="538">
        <f t="shared" si="127"/>
        <v>43466</v>
      </c>
      <c r="AQ647" s="538">
        <f t="shared" si="128"/>
        <v>43555</v>
      </c>
      <c r="AR647" s="538">
        <f>'Information Input'!$H$35</f>
        <v>43555</v>
      </c>
      <c r="AS647" s="547" t="str">
        <f>'Information Input'!$J$22</f>
        <v>Quarterly</v>
      </c>
      <c r="AT647" s="538">
        <f>'Information Input'!$H$30</f>
        <v>43555</v>
      </c>
      <c r="AU647" s="547">
        <f>'Information Input'!$J$18</f>
        <v>2019</v>
      </c>
      <c r="AV647" s="547" t="s">
        <v>97</v>
      </c>
      <c r="AW647" s="547" t="s">
        <v>98</v>
      </c>
      <c r="AX647" s="547" t="s">
        <v>96</v>
      </c>
      <c r="AY647" s="548" t="s">
        <v>671</v>
      </c>
      <c r="AZ647" s="547">
        <v>16</v>
      </c>
      <c r="BA647" s="549" t="s">
        <v>158</v>
      </c>
      <c r="BB647" s="543" t="s">
        <v>235</v>
      </c>
      <c r="BC647" s="550">
        <f>'Report 2'!$H158</f>
        <v>0</v>
      </c>
      <c r="BD647" s="550">
        <f>'Report 2'!$I158</f>
        <v>0</v>
      </c>
      <c r="BE647" s="550">
        <f>'Report 2'!$J158</f>
        <v>0</v>
      </c>
      <c r="BF647" s="550">
        <f>'Report 2'!$K158</f>
        <v>0</v>
      </c>
      <c r="BG647" s="550">
        <f>'Report 2'!$L158</f>
        <v>0</v>
      </c>
      <c r="BH647" s="550">
        <f>'Report 2'!$M158</f>
        <v>0</v>
      </c>
      <c r="BI647" s="550">
        <f>'Report 2'!$N158</f>
        <v>0</v>
      </c>
      <c r="CC647" s="542" t="s">
        <v>669</v>
      </c>
      <c r="CD647" s="1014" t="s">
        <v>672</v>
      </c>
      <c r="CE647" s="1014" t="str">
        <f>'Information Input'!$M$14</f>
        <v xml:space="preserve">      -      </v>
      </c>
      <c r="CF647" s="551" t="s">
        <v>136</v>
      </c>
      <c r="CG647" s="552">
        <f t="shared" si="130"/>
        <v>43556</v>
      </c>
      <c r="CH647" s="552">
        <f t="shared" si="131"/>
        <v>43646</v>
      </c>
      <c r="CI647" s="552">
        <f>'Information Input'!$H$35</f>
        <v>43555</v>
      </c>
      <c r="CJ647" s="551" t="str">
        <f>'Information Input'!$J$22</f>
        <v>Quarterly</v>
      </c>
      <c r="CK647" s="552">
        <f>'Information Input'!$H$30</f>
        <v>43555</v>
      </c>
      <c r="CL647" s="551">
        <f>'Information Input'!$J$18</f>
        <v>2019</v>
      </c>
      <c r="CM647" s="551" t="s">
        <v>99</v>
      </c>
      <c r="CN647" s="1014" t="s">
        <v>100</v>
      </c>
      <c r="CO647" s="542" t="s">
        <v>96</v>
      </c>
      <c r="CP647" s="542" t="s">
        <v>675</v>
      </c>
      <c r="CQ647" s="551">
        <v>47</v>
      </c>
      <c r="CR647" s="542" t="s">
        <v>189</v>
      </c>
      <c r="CS647" s="542" t="s">
        <v>239</v>
      </c>
      <c r="CT647" s="1015">
        <f>'Report 1'!$X$18</f>
        <v>0</v>
      </c>
      <c r="CU647" s="1016">
        <f>SUMIF('Report 4A'!$G$16:$G$95,$CQ647,'Report 4A'!$AF$16:$AF$95)</f>
        <v>0</v>
      </c>
      <c r="CV647" s="1017">
        <f t="shared" si="125"/>
        <v>0</v>
      </c>
      <c r="CX647" s="546" t="s">
        <v>669</v>
      </c>
      <c r="CY647" s="537" t="s">
        <v>304</v>
      </c>
      <c r="CZ647" s="537" t="str">
        <f>'Information Input'!$M$14</f>
        <v xml:space="preserve">      -      </v>
      </c>
      <c r="DA647" s="538">
        <f>'Information Input'!$H$35</f>
        <v>43555</v>
      </c>
      <c r="DB647" s="537" t="str">
        <f>'Information Input'!$J$22</f>
        <v>Quarterly</v>
      </c>
      <c r="DC647" s="552">
        <f>'Information Input'!$H$30</f>
        <v>43555</v>
      </c>
      <c r="DD647" s="553" t="str">
        <f t="shared" si="126"/>
        <v>201704</v>
      </c>
      <c r="DE647" s="541" t="s">
        <v>103</v>
      </c>
      <c r="DF647" s="541" t="s">
        <v>685</v>
      </c>
      <c r="DG647" s="544">
        <f>'Report 5K'!$Z$161</f>
        <v>0</v>
      </c>
      <c r="DH647" s="550">
        <f>'Report 5K'!$Z$162</f>
        <v>0</v>
      </c>
      <c r="DI647" s="544">
        <f>'Report 5K'!$Z$163</f>
        <v>0</v>
      </c>
      <c r="DJ647" s="544">
        <f>'Report 5K'!$Z$164</f>
        <v>0</v>
      </c>
      <c r="DK647" s="544">
        <f>'Report 5K'!$Z$165</f>
        <v>0</v>
      </c>
      <c r="DL647" s="544">
        <f>'Report 5K'!$Z$166</f>
        <v>0</v>
      </c>
      <c r="DM647" s="544">
        <f>'Report 5K'!$Z$167</f>
        <v>0</v>
      </c>
      <c r="DN647" s="544">
        <f>'Report 5K'!$Z$168</f>
        <v>0</v>
      </c>
      <c r="DO647" s="544">
        <f>'Report 5K'!$Z$169</f>
        <v>0</v>
      </c>
      <c r="DP647" s="544">
        <f>'Report 5K'!$Z$170</f>
        <v>0</v>
      </c>
      <c r="DQ647" s="544">
        <f>'Report 5K'!$Z$171</f>
        <v>0</v>
      </c>
    </row>
    <row r="648" spans="2:121">
      <c r="B648" s="535" t="s">
        <v>669</v>
      </c>
      <c r="C648" s="536">
        <v>1</v>
      </c>
      <c r="D648" s="537" t="str">
        <f>'Information Input'!$M$14</f>
        <v xml:space="preserve">      -      </v>
      </c>
      <c r="E648" s="537" t="s">
        <v>135</v>
      </c>
      <c r="F648" s="538">
        <f t="shared" si="122"/>
        <v>43466</v>
      </c>
      <c r="G648" s="538">
        <f t="shared" si="123"/>
        <v>43555</v>
      </c>
      <c r="H648" s="538">
        <f>'Information Input'!$H$35</f>
        <v>43555</v>
      </c>
      <c r="I648" s="537" t="str">
        <f>'Information Input'!$J$22</f>
        <v>Quarterly</v>
      </c>
      <c r="J648" s="538">
        <f>'Information Input'!$H$30</f>
        <v>43555</v>
      </c>
      <c r="K648" s="537">
        <f>'Information Input'!$J$18</f>
        <v>2019</v>
      </c>
      <c r="L648" s="539" t="s">
        <v>96</v>
      </c>
      <c r="M648" s="540" t="s">
        <v>241</v>
      </c>
      <c r="N648" s="541" t="s">
        <v>241</v>
      </c>
      <c r="O648" s="542" t="s">
        <v>680</v>
      </c>
      <c r="P648" s="537">
        <v>70</v>
      </c>
      <c r="Q648" s="541" t="s">
        <v>212</v>
      </c>
      <c r="R648" s="541" t="s">
        <v>239</v>
      </c>
      <c r="S648" s="543">
        <f>'Report 1'!$AQ$18</f>
        <v>0</v>
      </c>
      <c r="T648" s="544">
        <f>'Report 1'!$AQ$91</f>
        <v>0</v>
      </c>
      <c r="U648" s="545">
        <f>'Report 1'!$AQ$177</f>
        <v>0</v>
      </c>
      <c r="AL648" s="546" t="s">
        <v>669</v>
      </c>
      <c r="AM648" s="547">
        <v>2</v>
      </c>
      <c r="AN648" s="547" t="str">
        <f>'Information Input'!$M$14</f>
        <v xml:space="preserve">      -      </v>
      </c>
      <c r="AO648" s="547" t="s">
        <v>135</v>
      </c>
      <c r="AP648" s="538">
        <f t="shared" si="127"/>
        <v>43466</v>
      </c>
      <c r="AQ648" s="538">
        <f t="shared" si="128"/>
        <v>43555</v>
      </c>
      <c r="AR648" s="538">
        <f>'Information Input'!$H$35</f>
        <v>43555</v>
      </c>
      <c r="AS648" s="547" t="str">
        <f>'Information Input'!$J$22</f>
        <v>Quarterly</v>
      </c>
      <c r="AT648" s="538">
        <f>'Information Input'!$H$30</f>
        <v>43555</v>
      </c>
      <c r="AU648" s="547">
        <f>'Information Input'!$J$18</f>
        <v>2019</v>
      </c>
      <c r="AV648" s="547" t="s">
        <v>97</v>
      </c>
      <c r="AW648" s="547" t="s">
        <v>98</v>
      </c>
      <c r="AX648" s="547" t="s">
        <v>96</v>
      </c>
      <c r="AY648" s="548" t="s">
        <v>671</v>
      </c>
      <c r="AZ648" s="547">
        <v>17</v>
      </c>
      <c r="BA648" s="549" t="s">
        <v>159</v>
      </c>
      <c r="BB648" s="543" t="s">
        <v>235</v>
      </c>
      <c r="BC648" s="550">
        <f>'Report 2'!$H159</f>
        <v>0</v>
      </c>
      <c r="BD648" s="550">
        <f>'Report 2'!$I159</f>
        <v>0</v>
      </c>
      <c r="BE648" s="550">
        <f>'Report 2'!$J159</f>
        <v>0</v>
      </c>
      <c r="BF648" s="550">
        <f>'Report 2'!$K159</f>
        <v>0</v>
      </c>
      <c r="BG648" s="550">
        <f>'Report 2'!$L159</f>
        <v>0</v>
      </c>
      <c r="BH648" s="550">
        <f>'Report 2'!$M159</f>
        <v>0</v>
      </c>
      <c r="BI648" s="550">
        <f>'Report 2'!$N159</f>
        <v>0</v>
      </c>
      <c r="CC648" s="542" t="s">
        <v>669</v>
      </c>
      <c r="CD648" s="1014" t="s">
        <v>672</v>
      </c>
      <c r="CE648" s="1014" t="str">
        <f>'Information Input'!$M$14</f>
        <v xml:space="preserve">      -      </v>
      </c>
      <c r="CF648" s="551" t="s">
        <v>136</v>
      </c>
      <c r="CG648" s="552">
        <f t="shared" si="130"/>
        <v>43556</v>
      </c>
      <c r="CH648" s="552">
        <f t="shared" si="131"/>
        <v>43646</v>
      </c>
      <c r="CI648" s="552">
        <f>'Information Input'!$H$35</f>
        <v>43555</v>
      </c>
      <c r="CJ648" s="551" t="str">
        <f>'Information Input'!$J$22</f>
        <v>Quarterly</v>
      </c>
      <c r="CK648" s="552">
        <f>'Information Input'!$H$30</f>
        <v>43555</v>
      </c>
      <c r="CL648" s="551">
        <f>'Information Input'!$J$18</f>
        <v>2019</v>
      </c>
      <c r="CM648" s="551" t="s">
        <v>99</v>
      </c>
      <c r="CN648" s="1014" t="s">
        <v>100</v>
      </c>
      <c r="CO648" s="542" t="s">
        <v>96</v>
      </c>
      <c r="CP648" s="542" t="s">
        <v>675</v>
      </c>
      <c r="CQ648" s="551">
        <v>48</v>
      </c>
      <c r="CR648" s="542" t="s">
        <v>190</v>
      </c>
      <c r="CS648" s="542" t="s">
        <v>239</v>
      </c>
      <c r="CT648" s="1015">
        <f>'Report 1'!$X$18</f>
        <v>0</v>
      </c>
      <c r="CU648" s="1016">
        <f>SUMIF('Report 4A'!$G$16:$G$95,$CQ648,'Report 4A'!$AF$16:$AF$95)</f>
        <v>0</v>
      </c>
      <c r="CV648" s="1017">
        <f t="shared" si="125"/>
        <v>0</v>
      </c>
      <c r="CX648" s="546" t="s">
        <v>669</v>
      </c>
      <c r="CY648" s="537" t="s">
        <v>304</v>
      </c>
      <c r="CZ648" s="537" t="str">
        <f>'Information Input'!$M$14</f>
        <v xml:space="preserve">      -      </v>
      </c>
      <c r="DA648" s="538">
        <f>'Information Input'!$H$35</f>
        <v>43555</v>
      </c>
      <c r="DB648" s="537" t="str">
        <f>'Information Input'!$J$22</f>
        <v>Quarterly</v>
      </c>
      <c r="DC648" s="552">
        <f>'Information Input'!$H$30</f>
        <v>43555</v>
      </c>
      <c r="DD648" s="553" t="str">
        <f t="shared" si="126"/>
        <v>201703</v>
      </c>
      <c r="DE648" s="541" t="s">
        <v>103</v>
      </c>
      <c r="DF648" s="541" t="s">
        <v>685</v>
      </c>
      <c r="DG648" s="544">
        <f>'Report 5K'!$AA$161</f>
        <v>0</v>
      </c>
      <c r="DH648" s="550">
        <f>'Report 5K'!$AA$162</f>
        <v>0</v>
      </c>
      <c r="DI648" s="544">
        <f>'Report 5K'!$AA$163</f>
        <v>0</v>
      </c>
      <c r="DJ648" s="544">
        <f>'Report 5K'!$AA$164</f>
        <v>0</v>
      </c>
      <c r="DK648" s="544">
        <f>'Report 5K'!$AA$165</f>
        <v>0</v>
      </c>
      <c r="DL648" s="544">
        <f>'Report 5K'!$AA$166</f>
        <v>0</v>
      </c>
      <c r="DM648" s="544">
        <f>'Report 5K'!$AA$167</f>
        <v>0</v>
      </c>
      <c r="DN648" s="544">
        <f>'Report 5K'!$AA$168</f>
        <v>0</v>
      </c>
      <c r="DO648" s="544">
        <f>'Report 5K'!$AA$169</f>
        <v>0</v>
      </c>
      <c r="DP648" s="544">
        <f>'Report 5K'!$AA$170</f>
        <v>0</v>
      </c>
      <c r="DQ648" s="544">
        <f>'Report 5K'!$AA$171</f>
        <v>0</v>
      </c>
    </row>
    <row r="649" spans="2:121">
      <c r="B649" s="535" t="s">
        <v>669</v>
      </c>
      <c r="C649" s="536">
        <v>1</v>
      </c>
      <c r="D649" s="537" t="str">
        <f>'Information Input'!$M$14</f>
        <v xml:space="preserve">      -      </v>
      </c>
      <c r="E649" s="537" t="s">
        <v>135</v>
      </c>
      <c r="F649" s="538">
        <f t="shared" si="122"/>
        <v>43466</v>
      </c>
      <c r="G649" s="538">
        <f t="shared" si="123"/>
        <v>43555</v>
      </c>
      <c r="H649" s="538">
        <f>'Information Input'!$H$35</f>
        <v>43555</v>
      </c>
      <c r="I649" s="537" t="str">
        <f>'Information Input'!$J$22</f>
        <v>Quarterly</v>
      </c>
      <c r="J649" s="538">
        <f>'Information Input'!$H$30</f>
        <v>43555</v>
      </c>
      <c r="K649" s="537">
        <f>'Information Input'!$J$18</f>
        <v>2019</v>
      </c>
      <c r="L649" s="539" t="s">
        <v>96</v>
      </c>
      <c r="M649" s="540" t="s">
        <v>241</v>
      </c>
      <c r="N649" s="541" t="s">
        <v>241</v>
      </c>
      <c r="O649" s="542" t="s">
        <v>680</v>
      </c>
      <c r="P649" s="537">
        <v>71</v>
      </c>
      <c r="Q649" s="541" t="s">
        <v>213</v>
      </c>
      <c r="R649" s="541" t="s">
        <v>239</v>
      </c>
      <c r="S649" s="543">
        <f>'Report 1'!$AQ$18</f>
        <v>0</v>
      </c>
      <c r="T649" s="544">
        <f>'Report 1'!$AQ$92</f>
        <v>0</v>
      </c>
      <c r="U649" s="545">
        <f>'Report 1'!$AQ$178</f>
        <v>0</v>
      </c>
      <c r="AL649" s="546" t="s">
        <v>669</v>
      </c>
      <c r="AM649" s="547">
        <v>2</v>
      </c>
      <c r="AN649" s="547" t="str">
        <f>'Information Input'!$M$14</f>
        <v xml:space="preserve">      -      </v>
      </c>
      <c r="AO649" s="547" t="s">
        <v>135</v>
      </c>
      <c r="AP649" s="538">
        <f t="shared" si="127"/>
        <v>43466</v>
      </c>
      <c r="AQ649" s="538">
        <f t="shared" si="128"/>
        <v>43555</v>
      </c>
      <c r="AR649" s="538">
        <f>'Information Input'!$H$35</f>
        <v>43555</v>
      </c>
      <c r="AS649" s="547" t="str">
        <f>'Information Input'!$J$22</f>
        <v>Quarterly</v>
      </c>
      <c r="AT649" s="538">
        <f>'Information Input'!$H$30</f>
        <v>43555</v>
      </c>
      <c r="AU649" s="547">
        <f>'Information Input'!$J$18</f>
        <v>2019</v>
      </c>
      <c r="AV649" s="547" t="s">
        <v>97</v>
      </c>
      <c r="AW649" s="547" t="s">
        <v>98</v>
      </c>
      <c r="AX649" s="547" t="s">
        <v>96</v>
      </c>
      <c r="AY649" s="548" t="s">
        <v>671</v>
      </c>
      <c r="AZ649" s="547">
        <v>18</v>
      </c>
      <c r="BA649" s="549" t="s">
        <v>160</v>
      </c>
      <c r="BB649" s="543" t="s">
        <v>235</v>
      </c>
      <c r="BC649" s="550">
        <f>'Report 2'!$H160</f>
        <v>0</v>
      </c>
      <c r="BD649" s="550">
        <f>'Report 2'!$I160</f>
        <v>0</v>
      </c>
      <c r="BE649" s="550">
        <f>'Report 2'!$J160</f>
        <v>0</v>
      </c>
      <c r="BF649" s="550">
        <f>'Report 2'!$K160</f>
        <v>0</v>
      </c>
      <c r="BG649" s="550">
        <f>'Report 2'!$L160</f>
        <v>0</v>
      </c>
      <c r="BH649" s="550">
        <f>'Report 2'!$M160</f>
        <v>0</v>
      </c>
      <c r="BI649" s="550">
        <f>'Report 2'!$N160</f>
        <v>0</v>
      </c>
      <c r="CC649" s="542" t="s">
        <v>669</v>
      </c>
      <c r="CD649" s="1014" t="s">
        <v>672</v>
      </c>
      <c r="CE649" s="1014" t="str">
        <f>'Information Input'!$M$14</f>
        <v xml:space="preserve">      -      </v>
      </c>
      <c r="CF649" s="551" t="s">
        <v>136</v>
      </c>
      <c r="CG649" s="552">
        <f t="shared" si="130"/>
        <v>43556</v>
      </c>
      <c r="CH649" s="552">
        <f t="shared" si="131"/>
        <v>43646</v>
      </c>
      <c r="CI649" s="552">
        <f>'Information Input'!$H$35</f>
        <v>43555</v>
      </c>
      <c r="CJ649" s="551" t="str">
        <f>'Information Input'!$J$22</f>
        <v>Quarterly</v>
      </c>
      <c r="CK649" s="552">
        <f>'Information Input'!$H$30</f>
        <v>43555</v>
      </c>
      <c r="CL649" s="551">
        <f>'Information Input'!$J$18</f>
        <v>2019</v>
      </c>
      <c r="CM649" s="551" t="s">
        <v>99</v>
      </c>
      <c r="CN649" s="1014" t="s">
        <v>100</v>
      </c>
      <c r="CO649" s="542" t="s">
        <v>96</v>
      </c>
      <c r="CP649" s="542" t="s">
        <v>675</v>
      </c>
      <c r="CQ649" s="551">
        <v>49</v>
      </c>
      <c r="CR649" s="542" t="s">
        <v>191</v>
      </c>
      <c r="CS649" s="542" t="s">
        <v>239</v>
      </c>
      <c r="CT649" s="1015">
        <f>'Report 1'!$X$18</f>
        <v>0</v>
      </c>
      <c r="CU649" s="1016">
        <f>SUMIF('Report 4A'!$G$16:$G$95,$CQ649,'Report 4A'!$AF$16:$AF$95)</f>
        <v>0</v>
      </c>
      <c r="CV649" s="1017">
        <f t="shared" si="125"/>
        <v>0</v>
      </c>
      <c r="CX649" s="546" t="s">
        <v>669</v>
      </c>
      <c r="CY649" s="537" t="s">
        <v>304</v>
      </c>
      <c r="CZ649" s="537" t="str">
        <f>'Information Input'!$M$14</f>
        <v xml:space="preserve">      -      </v>
      </c>
      <c r="DA649" s="538">
        <f>'Information Input'!$H$35</f>
        <v>43555</v>
      </c>
      <c r="DB649" s="537" t="str">
        <f>'Information Input'!$J$22</f>
        <v>Quarterly</v>
      </c>
      <c r="DC649" s="552">
        <f>'Information Input'!$H$30</f>
        <v>43555</v>
      </c>
      <c r="DD649" s="553" t="str">
        <f t="shared" si="126"/>
        <v>201702</v>
      </c>
      <c r="DE649" s="541" t="s">
        <v>103</v>
      </c>
      <c r="DF649" s="541" t="s">
        <v>685</v>
      </c>
      <c r="DG649" s="544">
        <f>'Report 5K'!$AB$161</f>
        <v>0</v>
      </c>
      <c r="DH649" s="550">
        <f>'Report 5K'!$AB$162</f>
        <v>0</v>
      </c>
      <c r="DI649" s="544">
        <f>'Report 5K'!$AB$163</f>
        <v>0</v>
      </c>
      <c r="DJ649" s="544">
        <f>'Report 5K'!$AB$164</f>
        <v>0</v>
      </c>
      <c r="DK649" s="544">
        <f>'Report 5K'!$AB$165</f>
        <v>0</v>
      </c>
      <c r="DL649" s="544">
        <f>'Report 5K'!$AB$166</f>
        <v>0</v>
      </c>
      <c r="DM649" s="544">
        <f>'Report 5K'!$AB$167</f>
        <v>0</v>
      </c>
      <c r="DN649" s="544">
        <f>'Report 5K'!$AB$168</f>
        <v>0</v>
      </c>
      <c r="DO649" s="544">
        <f>'Report 5K'!$AB$169</f>
        <v>0</v>
      </c>
      <c r="DP649" s="544">
        <f>'Report 5K'!$AB$170</f>
        <v>0</v>
      </c>
      <c r="DQ649" s="544">
        <f>'Report 5K'!$AB$171</f>
        <v>0</v>
      </c>
    </row>
    <row r="650" spans="2:121">
      <c r="B650" s="573" t="s">
        <v>669</v>
      </c>
      <c r="C650" s="574">
        <v>1</v>
      </c>
      <c r="D650" s="562" t="str">
        <f>'Information Input'!$M$14</f>
        <v xml:space="preserve">      -      </v>
      </c>
      <c r="E650" s="562" t="s">
        <v>135</v>
      </c>
      <c r="F650" s="559">
        <f t="shared" si="122"/>
        <v>43466</v>
      </c>
      <c r="G650" s="559">
        <f t="shared" si="123"/>
        <v>43555</v>
      </c>
      <c r="H650" s="559">
        <f>'Information Input'!$H$35</f>
        <v>43555</v>
      </c>
      <c r="I650" s="562" t="str">
        <f>'Information Input'!$J$22</f>
        <v>Quarterly</v>
      </c>
      <c r="J650" s="559">
        <f>'Information Input'!$H$30</f>
        <v>43555</v>
      </c>
      <c r="K650" s="562">
        <f>'Information Input'!$J$18</f>
        <v>2019</v>
      </c>
      <c r="L650" s="563" t="s">
        <v>96</v>
      </c>
      <c r="M650" s="564" t="s">
        <v>241</v>
      </c>
      <c r="N650" s="561" t="s">
        <v>241</v>
      </c>
      <c r="O650" s="575" t="s">
        <v>674</v>
      </c>
      <c r="P650" s="537">
        <v>72</v>
      </c>
      <c r="Q650" s="541" t="s">
        <v>214</v>
      </c>
      <c r="R650" s="561" t="s">
        <v>239</v>
      </c>
      <c r="S650" s="560">
        <f>'Report 1'!$AQ$18</f>
        <v>0</v>
      </c>
      <c r="T650" s="568">
        <f>'Report 1'!$AQ$93</f>
        <v>0</v>
      </c>
      <c r="U650" s="571">
        <f>'Report 1'!$AQ$179</f>
        <v>0</v>
      </c>
      <c r="AL650" s="546" t="s">
        <v>669</v>
      </c>
      <c r="AM650" s="547">
        <v>2</v>
      </c>
      <c r="AN650" s="547" t="str">
        <f>'Information Input'!$M$14</f>
        <v xml:space="preserve">      -      </v>
      </c>
      <c r="AO650" s="547" t="s">
        <v>135</v>
      </c>
      <c r="AP650" s="538">
        <f t="shared" si="127"/>
        <v>43466</v>
      </c>
      <c r="AQ650" s="538">
        <f t="shared" si="128"/>
        <v>43555</v>
      </c>
      <c r="AR650" s="538">
        <f>'Information Input'!$H$35</f>
        <v>43555</v>
      </c>
      <c r="AS650" s="547" t="str">
        <f>'Information Input'!$J$22</f>
        <v>Quarterly</v>
      </c>
      <c r="AT650" s="538">
        <f>'Information Input'!$H$30</f>
        <v>43555</v>
      </c>
      <c r="AU650" s="547">
        <f>'Information Input'!$J$18</f>
        <v>2019</v>
      </c>
      <c r="AV650" s="547" t="s">
        <v>97</v>
      </c>
      <c r="AW650" s="547" t="s">
        <v>98</v>
      </c>
      <c r="AX650" s="547" t="s">
        <v>96</v>
      </c>
      <c r="AY650" s="548" t="s">
        <v>671</v>
      </c>
      <c r="AZ650" s="547">
        <v>19</v>
      </c>
      <c r="BA650" s="549" t="s">
        <v>161</v>
      </c>
      <c r="BB650" s="543" t="s">
        <v>235</v>
      </c>
      <c r="BC650" s="550">
        <f>'Report 2'!$H161</f>
        <v>0</v>
      </c>
      <c r="BD650" s="550">
        <f>'Report 2'!$I161</f>
        <v>0</v>
      </c>
      <c r="BE650" s="550">
        <f>'Report 2'!$J161</f>
        <v>0</v>
      </c>
      <c r="BF650" s="550">
        <f>'Report 2'!$K161</f>
        <v>0</v>
      </c>
      <c r="BG650" s="550">
        <f>'Report 2'!$L161</f>
        <v>0</v>
      </c>
      <c r="BH650" s="550">
        <f>'Report 2'!$M161</f>
        <v>0</v>
      </c>
      <c r="BI650" s="550">
        <f>'Report 2'!$N161</f>
        <v>0</v>
      </c>
      <c r="CC650" s="542" t="s">
        <v>669</v>
      </c>
      <c r="CD650" s="1014" t="s">
        <v>672</v>
      </c>
      <c r="CE650" s="1014" t="str">
        <f>'Information Input'!$M$14</f>
        <v xml:space="preserve">      -      </v>
      </c>
      <c r="CF650" s="551" t="s">
        <v>136</v>
      </c>
      <c r="CG650" s="552">
        <f t="shared" si="130"/>
        <v>43556</v>
      </c>
      <c r="CH650" s="552">
        <f t="shared" si="131"/>
        <v>43646</v>
      </c>
      <c r="CI650" s="552">
        <f>'Information Input'!$H$35</f>
        <v>43555</v>
      </c>
      <c r="CJ650" s="551" t="str">
        <f>'Information Input'!$J$22</f>
        <v>Quarterly</v>
      </c>
      <c r="CK650" s="552">
        <f>'Information Input'!$H$30</f>
        <v>43555</v>
      </c>
      <c r="CL650" s="551">
        <f>'Information Input'!$J$18</f>
        <v>2019</v>
      </c>
      <c r="CM650" s="551" t="s">
        <v>99</v>
      </c>
      <c r="CN650" s="1014" t="s">
        <v>100</v>
      </c>
      <c r="CO650" s="542" t="s">
        <v>96</v>
      </c>
      <c r="CP650" s="542" t="s">
        <v>675</v>
      </c>
      <c r="CQ650" s="551">
        <v>50</v>
      </c>
      <c r="CR650" s="542" t="s">
        <v>192</v>
      </c>
      <c r="CS650" s="542" t="s">
        <v>239</v>
      </c>
      <c r="CT650" s="1015">
        <f>'Report 1'!$X$18</f>
        <v>0</v>
      </c>
      <c r="CU650" s="1016">
        <f>SUMIF('Report 4A'!$G$16:$G$95,$CQ650,'Report 4A'!$AF$16:$AF$95)</f>
        <v>0</v>
      </c>
      <c r="CV650" s="1017">
        <f t="shared" si="125"/>
        <v>0</v>
      </c>
      <c r="CX650" s="546" t="s">
        <v>669</v>
      </c>
      <c r="CY650" s="537" t="s">
        <v>304</v>
      </c>
      <c r="CZ650" s="537" t="str">
        <f>'Information Input'!$M$14</f>
        <v xml:space="preserve">      -      </v>
      </c>
      <c r="DA650" s="538">
        <f>'Information Input'!$H$35</f>
        <v>43555</v>
      </c>
      <c r="DB650" s="537" t="str">
        <f>'Information Input'!$J$22</f>
        <v>Quarterly</v>
      </c>
      <c r="DC650" s="552">
        <f>'Information Input'!$H$30</f>
        <v>43555</v>
      </c>
      <c r="DD650" s="553" t="str">
        <f t="shared" si="126"/>
        <v>201701</v>
      </c>
      <c r="DE650" s="541" t="s">
        <v>103</v>
      </c>
      <c r="DF650" s="541" t="s">
        <v>685</v>
      </c>
      <c r="DG650" s="544">
        <f>'Report 5K'!$AC$161</f>
        <v>0</v>
      </c>
      <c r="DH650" s="550">
        <f>'Report 5K'!$AC$162</f>
        <v>0</v>
      </c>
      <c r="DI650" s="544">
        <f>'Report 5K'!$AC$163</f>
        <v>0</v>
      </c>
      <c r="DJ650" s="544">
        <f>'Report 5K'!$AC$164</f>
        <v>0</v>
      </c>
      <c r="DK650" s="544">
        <f>'Report 5K'!$AC$165</f>
        <v>0</v>
      </c>
      <c r="DL650" s="544">
        <f>'Report 5K'!$AC$166</f>
        <v>0</v>
      </c>
      <c r="DM650" s="544">
        <f>'Report 5K'!$AC$167</f>
        <v>0</v>
      </c>
      <c r="DN650" s="544">
        <f>'Report 5K'!$AC$168</f>
        <v>0</v>
      </c>
      <c r="DO650" s="544">
        <f>'Report 5K'!$AC$169</f>
        <v>0</v>
      </c>
      <c r="DP650" s="544">
        <f>'Report 5K'!$AC$170</f>
        <v>0</v>
      </c>
      <c r="DQ650" s="544">
        <f>'Report 5K'!$AC$171</f>
        <v>0</v>
      </c>
    </row>
    <row r="651" spans="2:121">
      <c r="B651" s="515" t="s">
        <v>669</v>
      </c>
      <c r="C651" s="516">
        <v>1</v>
      </c>
      <c r="D651" s="517" t="str">
        <f>'Information Input'!$M$14</f>
        <v xml:space="preserve">      -      </v>
      </c>
      <c r="E651" s="517" t="s">
        <v>135</v>
      </c>
      <c r="F651" s="518">
        <f t="shared" si="122"/>
        <v>43466</v>
      </c>
      <c r="G651" s="518">
        <f t="shared" si="123"/>
        <v>43555</v>
      </c>
      <c r="H651" s="519">
        <f>'Information Input'!$H$35</f>
        <v>43555</v>
      </c>
      <c r="I651" s="517" t="str">
        <f>'Information Input'!$J$22</f>
        <v>Quarterly</v>
      </c>
      <c r="J651" s="519">
        <f>'Information Input'!$H$30</f>
        <v>43555</v>
      </c>
      <c r="K651" s="517">
        <f>'Information Input'!$J$18</f>
        <v>2019</v>
      </c>
      <c r="L651" s="520" t="s">
        <v>103</v>
      </c>
      <c r="M651" s="521" t="s">
        <v>242</v>
      </c>
      <c r="N651" s="522" t="s">
        <v>242</v>
      </c>
      <c r="O651" s="523" t="s">
        <v>670</v>
      </c>
      <c r="P651" s="517">
        <v>2</v>
      </c>
      <c r="Q651" s="522" t="s">
        <v>142</v>
      </c>
      <c r="R651" s="522" t="s">
        <v>239</v>
      </c>
      <c r="S651" s="524">
        <f>'Report 1'!$AV$18</f>
        <v>0</v>
      </c>
      <c r="T651" s="525">
        <f>'Report 1'!$AV$20</f>
        <v>0</v>
      </c>
      <c r="U651" s="526">
        <f>'Report 1'!$AV$106</f>
        <v>0</v>
      </c>
      <c r="AL651" s="546" t="s">
        <v>669</v>
      </c>
      <c r="AM651" s="547">
        <v>2</v>
      </c>
      <c r="AN651" s="547" t="str">
        <f>'Information Input'!$M$14</f>
        <v xml:space="preserve">      -      </v>
      </c>
      <c r="AO651" s="547" t="s">
        <v>135</v>
      </c>
      <c r="AP651" s="538">
        <f t="shared" si="127"/>
        <v>43466</v>
      </c>
      <c r="AQ651" s="538">
        <f t="shared" si="128"/>
        <v>43555</v>
      </c>
      <c r="AR651" s="538">
        <f>'Information Input'!$H$35</f>
        <v>43555</v>
      </c>
      <c r="AS651" s="547" t="str">
        <f>'Information Input'!$J$22</f>
        <v>Quarterly</v>
      </c>
      <c r="AT651" s="538">
        <f>'Information Input'!$H$30</f>
        <v>43555</v>
      </c>
      <c r="AU651" s="547">
        <f>'Information Input'!$J$18</f>
        <v>2019</v>
      </c>
      <c r="AV651" s="547" t="s">
        <v>97</v>
      </c>
      <c r="AW651" s="547" t="s">
        <v>98</v>
      </c>
      <c r="AX651" s="547" t="s">
        <v>96</v>
      </c>
      <c r="AY651" s="548" t="s">
        <v>671</v>
      </c>
      <c r="AZ651" s="547">
        <v>20</v>
      </c>
      <c r="BA651" s="549" t="s">
        <v>162</v>
      </c>
      <c r="BB651" s="543" t="s">
        <v>235</v>
      </c>
      <c r="BC651" s="550">
        <f>'Report 2'!$H162</f>
        <v>0</v>
      </c>
      <c r="BD651" s="550">
        <f>'Report 2'!$I162</f>
        <v>0</v>
      </c>
      <c r="BE651" s="550">
        <f>'Report 2'!$J162</f>
        <v>0</v>
      </c>
      <c r="BF651" s="550">
        <f>'Report 2'!$K162</f>
        <v>0</v>
      </c>
      <c r="BG651" s="550">
        <f>'Report 2'!$L162</f>
        <v>0</v>
      </c>
      <c r="BH651" s="550">
        <f>'Report 2'!$M162</f>
        <v>0</v>
      </c>
      <c r="BI651" s="550">
        <f>'Report 2'!$N162</f>
        <v>0</v>
      </c>
      <c r="CC651" s="575" t="s">
        <v>669</v>
      </c>
      <c r="CD651" s="1019" t="s">
        <v>672</v>
      </c>
      <c r="CE651" s="1019" t="str">
        <f>'Information Input'!$M$14</f>
        <v xml:space="preserve">      -      </v>
      </c>
      <c r="CF651" s="570" t="s">
        <v>136</v>
      </c>
      <c r="CG651" s="566">
        <f t="shared" si="130"/>
        <v>43556</v>
      </c>
      <c r="CH651" s="566">
        <f t="shared" si="131"/>
        <v>43646</v>
      </c>
      <c r="CI651" s="566">
        <f>'Information Input'!$H$35</f>
        <v>43555</v>
      </c>
      <c r="CJ651" s="570" t="str">
        <f>'Information Input'!$J$22</f>
        <v>Quarterly</v>
      </c>
      <c r="CK651" s="566">
        <f>'Information Input'!$H$30</f>
        <v>43555</v>
      </c>
      <c r="CL651" s="570">
        <f>'Information Input'!$J$18</f>
        <v>2019</v>
      </c>
      <c r="CM651" s="570" t="s">
        <v>99</v>
      </c>
      <c r="CN651" s="1019" t="s">
        <v>100</v>
      </c>
      <c r="CO651" s="575" t="s">
        <v>96</v>
      </c>
      <c r="CP651" s="575" t="s">
        <v>675</v>
      </c>
      <c r="CQ651" s="570">
        <v>51</v>
      </c>
      <c r="CR651" s="575" t="s">
        <v>193</v>
      </c>
      <c r="CS651" s="575" t="s">
        <v>239</v>
      </c>
      <c r="CT651" s="1020">
        <f>'Report 1'!$X$18</f>
        <v>0</v>
      </c>
      <c r="CU651" s="1021">
        <f>SUMIF('Report 4A'!$G$16:$G$95,$CQ651,'Report 4A'!$AF$16:$AF$95)</f>
        <v>0</v>
      </c>
      <c r="CV651" s="1022">
        <f t="shared" si="125"/>
        <v>0</v>
      </c>
      <c r="CX651" s="546" t="s">
        <v>669</v>
      </c>
      <c r="CY651" s="537" t="s">
        <v>304</v>
      </c>
      <c r="CZ651" s="537" t="str">
        <f>'Information Input'!$M$14</f>
        <v xml:space="preserve">      -      </v>
      </c>
      <c r="DA651" s="538">
        <f>'Information Input'!$H$35</f>
        <v>43555</v>
      </c>
      <c r="DB651" s="537" t="str">
        <f>'Information Input'!$J$22</f>
        <v>Quarterly</v>
      </c>
      <c r="DC651" s="552">
        <f>'Information Input'!$H$30</f>
        <v>43555</v>
      </c>
      <c r="DD651" s="553" t="str">
        <f t="shared" si="126"/>
        <v>201612</v>
      </c>
      <c r="DE651" s="541" t="s">
        <v>103</v>
      </c>
      <c r="DF651" s="541" t="s">
        <v>685</v>
      </c>
      <c r="DG651" s="544">
        <f>'Report 5K'!$AD$161</f>
        <v>0</v>
      </c>
      <c r="DH651" s="550">
        <f>'Report 5K'!$AD$162</f>
        <v>0</v>
      </c>
      <c r="DI651" s="544">
        <f>'Report 5K'!$AD$163</f>
        <v>0</v>
      </c>
      <c r="DJ651" s="544">
        <f>'Report 5K'!$AD$164</f>
        <v>0</v>
      </c>
      <c r="DK651" s="544">
        <f>'Report 5K'!$AD$165</f>
        <v>0</v>
      </c>
      <c r="DL651" s="544">
        <f>'Report 5K'!$AD$166</f>
        <v>0</v>
      </c>
      <c r="DM651" s="544">
        <f>'Report 5K'!$AD$167</f>
        <v>0</v>
      </c>
      <c r="DN651" s="544">
        <f>'Report 5K'!$AD$168</f>
        <v>0</v>
      </c>
      <c r="DO651" s="544">
        <f>'Report 5K'!$AD$169</f>
        <v>0</v>
      </c>
      <c r="DP651" s="544">
        <f>'Report 5K'!$AD$170</f>
        <v>0</v>
      </c>
      <c r="DQ651" s="544">
        <f>'Report 5K'!$AD$171</f>
        <v>0</v>
      </c>
    </row>
    <row r="652" spans="2:121">
      <c r="B652" s="535" t="s">
        <v>669</v>
      </c>
      <c r="C652" s="536">
        <v>1</v>
      </c>
      <c r="D652" s="537" t="str">
        <f>'Information Input'!$M$14</f>
        <v xml:space="preserve">      -      </v>
      </c>
      <c r="E652" s="537" t="s">
        <v>135</v>
      </c>
      <c r="F652" s="538">
        <f t="shared" ref="F652:F715" si="132">DATE(K652,1,1)</f>
        <v>43466</v>
      </c>
      <c r="G652" s="538">
        <f t="shared" ref="G652:G715" si="133">DATE(K652,3,31)</f>
        <v>43555</v>
      </c>
      <c r="H652" s="538">
        <f>'Information Input'!$H$35</f>
        <v>43555</v>
      </c>
      <c r="I652" s="537" t="str">
        <f>'Information Input'!$J$22</f>
        <v>Quarterly</v>
      </c>
      <c r="J652" s="538">
        <f>'Information Input'!$H$30</f>
        <v>43555</v>
      </c>
      <c r="K652" s="537">
        <f>'Information Input'!$J$18</f>
        <v>2019</v>
      </c>
      <c r="L652" s="539" t="s">
        <v>103</v>
      </c>
      <c r="M652" s="540" t="s">
        <v>242</v>
      </c>
      <c r="N652" s="541" t="s">
        <v>242</v>
      </c>
      <c r="O652" s="542" t="s">
        <v>670</v>
      </c>
      <c r="P652" s="537">
        <v>3</v>
      </c>
      <c r="Q652" s="541" t="s">
        <v>143</v>
      </c>
      <c r="R652" s="541" t="s">
        <v>239</v>
      </c>
      <c r="S652" s="543">
        <f>'Report 1'!$AV$18</f>
        <v>0</v>
      </c>
      <c r="T652" s="544">
        <f>'Report 1'!$AV$21</f>
        <v>0</v>
      </c>
      <c r="U652" s="545">
        <f>'Report 1'!$AV$107</f>
        <v>0</v>
      </c>
      <c r="AL652" s="546" t="s">
        <v>669</v>
      </c>
      <c r="AM652" s="547">
        <v>2</v>
      </c>
      <c r="AN652" s="547" t="str">
        <f>'Information Input'!$M$14</f>
        <v xml:space="preserve">      -      </v>
      </c>
      <c r="AO652" s="547" t="s">
        <v>135</v>
      </c>
      <c r="AP652" s="538">
        <f t="shared" si="127"/>
        <v>43466</v>
      </c>
      <c r="AQ652" s="538">
        <f t="shared" si="128"/>
        <v>43555</v>
      </c>
      <c r="AR652" s="538">
        <f>'Information Input'!$H$35</f>
        <v>43555</v>
      </c>
      <c r="AS652" s="547" t="str">
        <f>'Information Input'!$J$22</f>
        <v>Quarterly</v>
      </c>
      <c r="AT652" s="538">
        <f>'Information Input'!$H$30</f>
        <v>43555</v>
      </c>
      <c r="AU652" s="547">
        <f>'Information Input'!$J$18</f>
        <v>2019</v>
      </c>
      <c r="AV652" s="547" t="s">
        <v>97</v>
      </c>
      <c r="AW652" s="547" t="s">
        <v>98</v>
      </c>
      <c r="AX652" s="547" t="s">
        <v>96</v>
      </c>
      <c r="AY652" s="548" t="s">
        <v>671</v>
      </c>
      <c r="AZ652" s="547">
        <v>21</v>
      </c>
      <c r="BA652" s="549" t="s">
        <v>163</v>
      </c>
      <c r="BB652" s="543" t="s">
        <v>235</v>
      </c>
      <c r="BC652" s="550">
        <f>'Report 2'!$H163</f>
        <v>0</v>
      </c>
      <c r="BD652" s="550">
        <f>'Report 2'!$I163</f>
        <v>0</v>
      </c>
      <c r="BE652" s="550">
        <f>'Report 2'!$J163</f>
        <v>0</v>
      </c>
      <c r="BF652" s="550">
        <f>'Report 2'!$K163</f>
        <v>0</v>
      </c>
      <c r="BG652" s="550">
        <f>'Report 2'!$L163</f>
        <v>0</v>
      </c>
      <c r="BH652" s="550">
        <f>'Report 2'!$M163</f>
        <v>0</v>
      </c>
      <c r="BI652" s="550">
        <f>'Report 2'!$N163</f>
        <v>0</v>
      </c>
      <c r="CC652" s="523" t="s">
        <v>669</v>
      </c>
      <c r="CD652" s="1010" t="s">
        <v>672</v>
      </c>
      <c r="CE652" s="1010" t="str">
        <f>'Information Input'!$M$14</f>
        <v xml:space="preserve">      -      </v>
      </c>
      <c r="CF652" s="532" t="s">
        <v>136</v>
      </c>
      <c r="CG652" s="519">
        <f t="shared" si="130"/>
        <v>43556</v>
      </c>
      <c r="CH652" s="519">
        <f t="shared" si="131"/>
        <v>43646</v>
      </c>
      <c r="CI652" s="519">
        <f>'Information Input'!$H$35</f>
        <v>43555</v>
      </c>
      <c r="CJ652" s="532" t="str">
        <f>'Information Input'!$J$22</f>
        <v>Quarterly</v>
      </c>
      <c r="CK652" s="519">
        <f>'Information Input'!$H$30</f>
        <v>43555</v>
      </c>
      <c r="CL652" s="532">
        <f>'Information Input'!$J$18</f>
        <v>2019</v>
      </c>
      <c r="CM652" s="532" t="s">
        <v>101</v>
      </c>
      <c r="CN652" s="1010" t="s">
        <v>102</v>
      </c>
      <c r="CO652" s="523" t="s">
        <v>103</v>
      </c>
      <c r="CP652" s="523" t="s">
        <v>671</v>
      </c>
      <c r="CQ652" s="532">
        <v>11</v>
      </c>
      <c r="CR652" s="523" t="s">
        <v>153</v>
      </c>
      <c r="CS652" s="523" t="s">
        <v>231</v>
      </c>
      <c r="CT652" s="1011">
        <f>'Report 1'!$AC$18</f>
        <v>0</v>
      </c>
      <c r="CU652" s="1012">
        <f>SUMIF('Report 4A'!$G$16:$G$95,$CQ652,'Report 4A'!$AK$16:$AK$95)</f>
        <v>0</v>
      </c>
      <c r="CV652" s="1013">
        <f t="shared" si="125"/>
        <v>0</v>
      </c>
      <c r="CX652" s="546" t="s">
        <v>669</v>
      </c>
      <c r="CY652" s="537" t="s">
        <v>304</v>
      </c>
      <c r="CZ652" s="537" t="str">
        <f>'Information Input'!$M$14</f>
        <v xml:space="preserve">      -      </v>
      </c>
      <c r="DA652" s="538">
        <f>'Information Input'!$H$35</f>
        <v>43555</v>
      </c>
      <c r="DB652" s="537" t="str">
        <f>'Information Input'!$J$22</f>
        <v>Quarterly</v>
      </c>
      <c r="DC652" s="552">
        <f>'Information Input'!$H$30</f>
        <v>43555</v>
      </c>
      <c r="DD652" s="553" t="str">
        <f t="shared" si="126"/>
        <v>201611</v>
      </c>
      <c r="DE652" s="541" t="s">
        <v>103</v>
      </c>
      <c r="DF652" s="541" t="s">
        <v>685</v>
      </c>
      <c r="DG652" s="544">
        <f>'Report 5K'!$AE$161</f>
        <v>0</v>
      </c>
      <c r="DH652" s="550">
        <f>'Report 5K'!$AE$162</f>
        <v>0</v>
      </c>
      <c r="DI652" s="544">
        <f>'Report 5K'!$AE$163</f>
        <v>0</v>
      </c>
      <c r="DJ652" s="544">
        <f>'Report 5K'!$AE$164</f>
        <v>0</v>
      </c>
      <c r="DK652" s="544">
        <f>'Report 5K'!$AE$165</f>
        <v>0</v>
      </c>
      <c r="DL652" s="544">
        <f>'Report 5K'!$AE$166</f>
        <v>0</v>
      </c>
      <c r="DM652" s="544">
        <f>'Report 5K'!$AE$167</f>
        <v>0</v>
      </c>
      <c r="DN652" s="544">
        <f>'Report 5K'!$AE$168</f>
        <v>0</v>
      </c>
      <c r="DO652" s="544">
        <f>'Report 5K'!$AE$169</f>
        <v>0</v>
      </c>
      <c r="DP652" s="544">
        <f>'Report 5K'!$AE$170</f>
        <v>0</v>
      </c>
      <c r="DQ652" s="544">
        <f>'Report 5K'!$AE$171</f>
        <v>0</v>
      </c>
    </row>
    <row r="653" spans="2:121">
      <c r="B653" s="535" t="s">
        <v>669</v>
      </c>
      <c r="C653" s="536">
        <v>1</v>
      </c>
      <c r="D653" s="537" t="str">
        <f>'Information Input'!$M$14</f>
        <v xml:space="preserve">      -      </v>
      </c>
      <c r="E653" s="537" t="s">
        <v>135</v>
      </c>
      <c r="F653" s="538">
        <f t="shared" si="132"/>
        <v>43466</v>
      </c>
      <c r="G653" s="538">
        <f t="shared" si="133"/>
        <v>43555</v>
      </c>
      <c r="H653" s="538">
        <f>'Information Input'!$H$35</f>
        <v>43555</v>
      </c>
      <c r="I653" s="537" t="str">
        <f>'Information Input'!$J$22</f>
        <v>Quarterly</v>
      </c>
      <c r="J653" s="538">
        <f>'Information Input'!$H$30</f>
        <v>43555</v>
      </c>
      <c r="K653" s="537">
        <f>'Information Input'!$J$18</f>
        <v>2019</v>
      </c>
      <c r="L653" s="539" t="s">
        <v>103</v>
      </c>
      <c r="M653" s="540" t="s">
        <v>242</v>
      </c>
      <c r="N653" s="541" t="s">
        <v>242</v>
      </c>
      <c r="O653" s="542" t="s">
        <v>670</v>
      </c>
      <c r="P653" s="537">
        <v>4</v>
      </c>
      <c r="Q653" s="541" t="s">
        <v>144</v>
      </c>
      <c r="R653" s="541" t="s">
        <v>239</v>
      </c>
      <c r="S653" s="543">
        <f>'Report 1'!$AV$18</f>
        <v>0</v>
      </c>
      <c r="T653" s="544">
        <f>'Report 1'!$AV$22</f>
        <v>0</v>
      </c>
      <c r="U653" s="545">
        <f>'Report 1'!$AV$108</f>
        <v>0</v>
      </c>
      <c r="AL653" s="546" t="s">
        <v>669</v>
      </c>
      <c r="AM653" s="547">
        <v>2</v>
      </c>
      <c r="AN653" s="547" t="str">
        <f>'Information Input'!$M$14</f>
        <v xml:space="preserve">      -      </v>
      </c>
      <c r="AO653" s="547" t="s">
        <v>135</v>
      </c>
      <c r="AP653" s="538">
        <f t="shared" si="127"/>
        <v>43466</v>
      </c>
      <c r="AQ653" s="538">
        <f t="shared" si="128"/>
        <v>43555</v>
      </c>
      <c r="AR653" s="538">
        <f>'Information Input'!$H$35</f>
        <v>43555</v>
      </c>
      <c r="AS653" s="547" t="str">
        <f>'Information Input'!$J$22</f>
        <v>Quarterly</v>
      </c>
      <c r="AT653" s="538">
        <f>'Information Input'!$H$30</f>
        <v>43555</v>
      </c>
      <c r="AU653" s="547">
        <f>'Information Input'!$J$18</f>
        <v>2019</v>
      </c>
      <c r="AV653" s="547" t="s">
        <v>97</v>
      </c>
      <c r="AW653" s="547" t="s">
        <v>98</v>
      </c>
      <c r="AX653" s="547" t="s">
        <v>96</v>
      </c>
      <c r="AY653" s="548" t="s">
        <v>671</v>
      </c>
      <c r="AZ653" s="547">
        <v>22</v>
      </c>
      <c r="BA653" s="549" t="s">
        <v>164</v>
      </c>
      <c r="BB653" s="543" t="s">
        <v>236</v>
      </c>
      <c r="BC653" s="550">
        <f>'Report 2'!$H164</f>
        <v>0</v>
      </c>
      <c r="BD653" s="550">
        <f>'Report 2'!$I164</f>
        <v>0</v>
      </c>
      <c r="BE653" s="550">
        <f>'Report 2'!$J164</f>
        <v>0</v>
      </c>
      <c r="BF653" s="550">
        <f>'Report 2'!$K164</f>
        <v>0</v>
      </c>
      <c r="BG653" s="550">
        <f>'Report 2'!$L164</f>
        <v>0</v>
      </c>
      <c r="BH653" s="550">
        <f>'Report 2'!$M164</f>
        <v>0</v>
      </c>
      <c r="BI653" s="550">
        <f>'Report 2'!$N164</f>
        <v>0</v>
      </c>
      <c r="CC653" s="542" t="s">
        <v>669</v>
      </c>
      <c r="CD653" s="1014" t="s">
        <v>672</v>
      </c>
      <c r="CE653" s="1014" t="str">
        <f>'Information Input'!$M$14</f>
        <v xml:space="preserve">      -      </v>
      </c>
      <c r="CF653" s="551" t="s">
        <v>136</v>
      </c>
      <c r="CG653" s="552">
        <f t="shared" si="130"/>
        <v>43556</v>
      </c>
      <c r="CH653" s="552">
        <f t="shared" si="131"/>
        <v>43646</v>
      </c>
      <c r="CI653" s="552">
        <f>'Information Input'!$H$35</f>
        <v>43555</v>
      </c>
      <c r="CJ653" s="551" t="str">
        <f>'Information Input'!$J$22</f>
        <v>Quarterly</v>
      </c>
      <c r="CK653" s="552">
        <f>'Information Input'!$H$30</f>
        <v>43555</v>
      </c>
      <c r="CL653" s="551">
        <f>'Information Input'!$J$18</f>
        <v>2019</v>
      </c>
      <c r="CM653" s="551" t="s">
        <v>101</v>
      </c>
      <c r="CN653" s="1014" t="s">
        <v>102</v>
      </c>
      <c r="CO653" s="542" t="s">
        <v>103</v>
      </c>
      <c r="CP653" s="542" t="s">
        <v>671</v>
      </c>
      <c r="CQ653" s="551">
        <v>12</v>
      </c>
      <c r="CR653" s="542" t="s">
        <v>154</v>
      </c>
      <c r="CS653" s="542" t="s">
        <v>231</v>
      </c>
      <c r="CT653" s="1015">
        <f>'Report 1'!$AC$18</f>
        <v>0</v>
      </c>
      <c r="CU653" s="1016">
        <f>SUMIF('Report 4A'!$G$16:$G$95,$CQ653,'Report 4A'!$AK$16:$AK$95)</f>
        <v>0</v>
      </c>
      <c r="CV653" s="1017">
        <f t="shared" si="125"/>
        <v>0</v>
      </c>
      <c r="CX653" s="546" t="s">
        <v>669</v>
      </c>
      <c r="CY653" s="537" t="s">
        <v>304</v>
      </c>
      <c r="CZ653" s="537" t="str">
        <f>'Information Input'!$M$14</f>
        <v xml:space="preserve">      -      </v>
      </c>
      <c r="DA653" s="538">
        <f>'Information Input'!$H$35</f>
        <v>43555</v>
      </c>
      <c r="DB653" s="537" t="str">
        <f>'Information Input'!$J$22</f>
        <v>Quarterly</v>
      </c>
      <c r="DC653" s="552">
        <f>'Information Input'!$H$30</f>
        <v>43555</v>
      </c>
      <c r="DD653" s="553" t="str">
        <f t="shared" si="126"/>
        <v>201610</v>
      </c>
      <c r="DE653" s="541" t="s">
        <v>103</v>
      </c>
      <c r="DF653" s="541" t="s">
        <v>685</v>
      </c>
      <c r="DG653" s="544">
        <f>'Report 5K'!$AF$161</f>
        <v>0</v>
      </c>
      <c r="DH653" s="550">
        <f>'Report 5K'!$AF$162</f>
        <v>0</v>
      </c>
      <c r="DI653" s="544">
        <f>'Report 5K'!$AF$163</f>
        <v>0</v>
      </c>
      <c r="DJ653" s="544">
        <f>'Report 5K'!$AF$164</f>
        <v>0</v>
      </c>
      <c r="DK653" s="544">
        <f>'Report 5K'!$AF$165</f>
        <v>0</v>
      </c>
      <c r="DL653" s="544">
        <f>'Report 5K'!$AF$166</f>
        <v>0</v>
      </c>
      <c r="DM653" s="544">
        <f>'Report 5K'!$AF$167</f>
        <v>0</v>
      </c>
      <c r="DN653" s="544">
        <f>'Report 5K'!$AF$168</f>
        <v>0</v>
      </c>
      <c r="DO653" s="544">
        <f>'Report 5K'!$AF$169</f>
        <v>0</v>
      </c>
      <c r="DP653" s="544">
        <f>'Report 5K'!$AF$170</f>
        <v>0</v>
      </c>
      <c r="DQ653" s="544">
        <f>'Report 5K'!$AF$171</f>
        <v>0</v>
      </c>
    </row>
    <row r="654" spans="2:121">
      <c r="B654" s="535" t="s">
        <v>669</v>
      </c>
      <c r="C654" s="536">
        <v>1</v>
      </c>
      <c r="D654" s="537" t="str">
        <f>'Information Input'!$M$14</f>
        <v xml:space="preserve">      -      </v>
      </c>
      <c r="E654" s="537" t="s">
        <v>135</v>
      </c>
      <c r="F654" s="538">
        <f t="shared" si="132"/>
        <v>43466</v>
      </c>
      <c r="G654" s="538">
        <f t="shared" si="133"/>
        <v>43555</v>
      </c>
      <c r="H654" s="538">
        <f>'Information Input'!$H$35</f>
        <v>43555</v>
      </c>
      <c r="I654" s="537" t="str">
        <f>'Information Input'!$J$22</f>
        <v>Quarterly</v>
      </c>
      <c r="J654" s="538">
        <f>'Information Input'!$H$30</f>
        <v>43555</v>
      </c>
      <c r="K654" s="537">
        <f>'Information Input'!$J$18</f>
        <v>2019</v>
      </c>
      <c r="L654" s="539" t="s">
        <v>103</v>
      </c>
      <c r="M654" s="540" t="s">
        <v>242</v>
      </c>
      <c r="N654" s="541" t="s">
        <v>242</v>
      </c>
      <c r="O654" s="542" t="s">
        <v>670</v>
      </c>
      <c r="P654" s="537">
        <v>5</v>
      </c>
      <c r="Q654" s="541" t="s">
        <v>145</v>
      </c>
      <c r="R654" s="541" t="s">
        <v>239</v>
      </c>
      <c r="S654" s="543">
        <f>'Report 1'!$AV$18</f>
        <v>0</v>
      </c>
      <c r="T654" s="544">
        <f>'Report 1'!$AV$23</f>
        <v>0</v>
      </c>
      <c r="U654" s="545">
        <f>'Report 1'!$AV$109</f>
        <v>0</v>
      </c>
      <c r="AL654" s="546" t="s">
        <v>669</v>
      </c>
      <c r="AM654" s="547">
        <v>2</v>
      </c>
      <c r="AN654" s="547" t="str">
        <f>'Information Input'!$M$14</f>
        <v xml:space="preserve">      -      </v>
      </c>
      <c r="AO654" s="547" t="s">
        <v>135</v>
      </c>
      <c r="AP654" s="538">
        <f t="shared" si="127"/>
        <v>43466</v>
      </c>
      <c r="AQ654" s="538">
        <f t="shared" si="128"/>
        <v>43555</v>
      </c>
      <c r="AR654" s="538">
        <f>'Information Input'!$H$35</f>
        <v>43555</v>
      </c>
      <c r="AS654" s="547" t="str">
        <f>'Information Input'!$J$22</f>
        <v>Quarterly</v>
      </c>
      <c r="AT654" s="538">
        <f>'Information Input'!$H$30</f>
        <v>43555</v>
      </c>
      <c r="AU654" s="547">
        <f>'Information Input'!$J$18</f>
        <v>2019</v>
      </c>
      <c r="AV654" s="547" t="s">
        <v>97</v>
      </c>
      <c r="AW654" s="547" t="s">
        <v>98</v>
      </c>
      <c r="AX654" s="547" t="s">
        <v>96</v>
      </c>
      <c r="AY654" s="548" t="s">
        <v>671</v>
      </c>
      <c r="AZ654" s="547">
        <v>23</v>
      </c>
      <c r="BA654" s="549" t="s">
        <v>165</v>
      </c>
      <c r="BB654" s="543" t="s">
        <v>236</v>
      </c>
      <c r="BC654" s="550">
        <f>'Report 2'!$H165</f>
        <v>0</v>
      </c>
      <c r="BD654" s="550">
        <f>'Report 2'!$I165</f>
        <v>0</v>
      </c>
      <c r="BE654" s="550">
        <f>'Report 2'!$J165</f>
        <v>0</v>
      </c>
      <c r="BF654" s="550">
        <f>'Report 2'!$K165</f>
        <v>0</v>
      </c>
      <c r="BG654" s="550">
        <f>'Report 2'!$L165</f>
        <v>0</v>
      </c>
      <c r="BH654" s="550">
        <f>'Report 2'!$M165</f>
        <v>0</v>
      </c>
      <c r="BI654" s="550">
        <f>'Report 2'!$N165</f>
        <v>0</v>
      </c>
      <c r="CC654" s="542" t="s">
        <v>669</v>
      </c>
      <c r="CD654" s="1014" t="s">
        <v>672</v>
      </c>
      <c r="CE654" s="1014" t="str">
        <f>'Information Input'!$M$14</f>
        <v xml:space="preserve">      -      </v>
      </c>
      <c r="CF654" s="551" t="s">
        <v>136</v>
      </c>
      <c r="CG654" s="552">
        <f t="shared" si="130"/>
        <v>43556</v>
      </c>
      <c r="CH654" s="552">
        <f t="shared" si="131"/>
        <v>43646</v>
      </c>
      <c r="CI654" s="552">
        <f>'Information Input'!$H$35</f>
        <v>43555</v>
      </c>
      <c r="CJ654" s="551" t="str">
        <f>'Information Input'!$J$22</f>
        <v>Quarterly</v>
      </c>
      <c r="CK654" s="552">
        <f>'Information Input'!$H$30</f>
        <v>43555</v>
      </c>
      <c r="CL654" s="551">
        <f>'Information Input'!$J$18</f>
        <v>2019</v>
      </c>
      <c r="CM654" s="551" t="s">
        <v>101</v>
      </c>
      <c r="CN654" s="1014" t="s">
        <v>102</v>
      </c>
      <c r="CO654" s="542" t="s">
        <v>103</v>
      </c>
      <c r="CP654" s="542" t="s">
        <v>671</v>
      </c>
      <c r="CQ654" s="551">
        <v>13</v>
      </c>
      <c r="CR654" s="542" t="s">
        <v>155</v>
      </c>
      <c r="CS654" s="542" t="s">
        <v>232</v>
      </c>
      <c r="CT654" s="1015">
        <f>'Report 1'!$AC$18</f>
        <v>0</v>
      </c>
      <c r="CU654" s="1016">
        <f>SUMIF('Report 4A'!$G$16:$G$95,$CQ654,'Report 4A'!$AK$16:$AK$95)</f>
        <v>0</v>
      </c>
      <c r="CV654" s="1017">
        <f t="shared" si="125"/>
        <v>0</v>
      </c>
      <c r="CX654" s="546" t="s">
        <v>669</v>
      </c>
      <c r="CY654" s="537" t="s">
        <v>304</v>
      </c>
      <c r="CZ654" s="537" t="str">
        <f>'Information Input'!$M$14</f>
        <v xml:space="preserve">      -      </v>
      </c>
      <c r="DA654" s="552">
        <f>'Information Input'!$H$35</f>
        <v>43555</v>
      </c>
      <c r="DB654" s="537" t="str">
        <f>'Information Input'!$J$22</f>
        <v>Quarterly</v>
      </c>
      <c r="DC654" s="552">
        <f>'Information Input'!$H$30</f>
        <v>43555</v>
      </c>
      <c r="DD654" s="553" t="str">
        <f t="shared" si="126"/>
        <v>201609</v>
      </c>
      <c r="DE654" s="541" t="s">
        <v>103</v>
      </c>
      <c r="DF654" s="541" t="s">
        <v>685</v>
      </c>
      <c r="DG654" s="544">
        <f>'Report 5K'!$AG$161</f>
        <v>0</v>
      </c>
      <c r="DH654" s="550">
        <f>'Report 5K'!$AG$162</f>
        <v>0</v>
      </c>
      <c r="DI654" s="544">
        <f>'Report 5K'!$AG$163</f>
        <v>0</v>
      </c>
      <c r="DJ654" s="544">
        <f>'Report 5K'!$AG$164</f>
        <v>0</v>
      </c>
      <c r="DK654" s="544">
        <f>'Report 5K'!$AG$165</f>
        <v>0</v>
      </c>
      <c r="DL654" s="544">
        <f>'Report 5K'!$AG$166</f>
        <v>0</v>
      </c>
      <c r="DM654" s="544">
        <f>'Report 5K'!$AG$167</f>
        <v>0</v>
      </c>
      <c r="DN654" s="544">
        <f>'Report 5K'!$AG$168</f>
        <v>0</v>
      </c>
      <c r="DO654" s="544">
        <f>'Report 5K'!$AG$169</f>
        <v>0</v>
      </c>
      <c r="DP654" s="544">
        <f>'Report 5K'!$AG$170</f>
        <v>0</v>
      </c>
      <c r="DQ654" s="544">
        <f>'Report 5K'!$AG$171</f>
        <v>0</v>
      </c>
    </row>
    <row r="655" spans="2:121">
      <c r="B655" s="535" t="s">
        <v>669</v>
      </c>
      <c r="C655" s="536">
        <v>1</v>
      </c>
      <c r="D655" s="537" t="str">
        <f>'Information Input'!$M$14</f>
        <v xml:space="preserve">      -      </v>
      </c>
      <c r="E655" s="537" t="s">
        <v>135</v>
      </c>
      <c r="F655" s="538">
        <f t="shared" si="132"/>
        <v>43466</v>
      </c>
      <c r="G655" s="538">
        <f t="shared" si="133"/>
        <v>43555</v>
      </c>
      <c r="H655" s="538">
        <f>'Information Input'!$H$35</f>
        <v>43555</v>
      </c>
      <c r="I655" s="537" t="str">
        <f>'Information Input'!$J$22</f>
        <v>Quarterly</v>
      </c>
      <c r="J655" s="538">
        <f>'Information Input'!$H$30</f>
        <v>43555</v>
      </c>
      <c r="K655" s="537">
        <f>'Information Input'!$J$18</f>
        <v>2019</v>
      </c>
      <c r="L655" s="539" t="s">
        <v>103</v>
      </c>
      <c r="M655" s="540" t="s">
        <v>242</v>
      </c>
      <c r="N655" s="541" t="s">
        <v>242</v>
      </c>
      <c r="O655" s="542" t="s">
        <v>670</v>
      </c>
      <c r="P655" s="537">
        <v>6</v>
      </c>
      <c r="Q655" s="541" t="s">
        <v>146</v>
      </c>
      <c r="R655" s="541" t="s">
        <v>239</v>
      </c>
      <c r="S655" s="543">
        <f>'Report 1'!$AV$18</f>
        <v>0</v>
      </c>
      <c r="T655" s="544">
        <f>'Report 1'!$AV$24</f>
        <v>0</v>
      </c>
      <c r="U655" s="545">
        <f>'Report 1'!$AV$110</f>
        <v>0</v>
      </c>
      <c r="AL655" s="546" t="s">
        <v>669</v>
      </c>
      <c r="AM655" s="547">
        <v>2</v>
      </c>
      <c r="AN655" s="547" t="str">
        <f>'Information Input'!$M$14</f>
        <v xml:space="preserve">      -      </v>
      </c>
      <c r="AO655" s="547" t="s">
        <v>135</v>
      </c>
      <c r="AP655" s="538">
        <f t="shared" si="127"/>
        <v>43466</v>
      </c>
      <c r="AQ655" s="538">
        <f t="shared" si="128"/>
        <v>43555</v>
      </c>
      <c r="AR655" s="538">
        <f>'Information Input'!$H$35</f>
        <v>43555</v>
      </c>
      <c r="AS655" s="547" t="str">
        <f>'Information Input'!$J$22</f>
        <v>Quarterly</v>
      </c>
      <c r="AT655" s="538">
        <f>'Information Input'!$H$30</f>
        <v>43555</v>
      </c>
      <c r="AU655" s="547">
        <f>'Information Input'!$J$18</f>
        <v>2019</v>
      </c>
      <c r="AV655" s="547" t="s">
        <v>97</v>
      </c>
      <c r="AW655" s="547" t="s">
        <v>98</v>
      </c>
      <c r="AX655" s="547" t="s">
        <v>96</v>
      </c>
      <c r="AY655" s="548" t="s">
        <v>671</v>
      </c>
      <c r="AZ655" s="547">
        <v>24</v>
      </c>
      <c r="BA655" s="549" t="s">
        <v>166</v>
      </c>
      <c r="BB655" s="543" t="s">
        <v>233</v>
      </c>
      <c r="BC655" s="550">
        <f>'Report 2'!$H166</f>
        <v>0</v>
      </c>
      <c r="BD655" s="550">
        <f>'Report 2'!$I166</f>
        <v>0</v>
      </c>
      <c r="BE655" s="550">
        <f>'Report 2'!$J166</f>
        <v>0</v>
      </c>
      <c r="BF655" s="550">
        <f>'Report 2'!$K166</f>
        <v>0</v>
      </c>
      <c r="BG655" s="550">
        <f>'Report 2'!$L166</f>
        <v>0</v>
      </c>
      <c r="BH655" s="550">
        <f>'Report 2'!$M166</f>
        <v>0</v>
      </c>
      <c r="BI655" s="550">
        <f>'Report 2'!$N166</f>
        <v>0</v>
      </c>
      <c r="CC655" s="542" t="s">
        <v>669</v>
      </c>
      <c r="CD655" s="1014" t="s">
        <v>672</v>
      </c>
      <c r="CE655" s="1014" t="str">
        <f>'Information Input'!$M$14</f>
        <v xml:space="preserve">      -      </v>
      </c>
      <c r="CF655" s="551" t="s">
        <v>136</v>
      </c>
      <c r="CG655" s="552">
        <f t="shared" si="130"/>
        <v>43556</v>
      </c>
      <c r="CH655" s="552">
        <f t="shared" si="131"/>
        <v>43646</v>
      </c>
      <c r="CI655" s="552">
        <f>'Information Input'!$H$35</f>
        <v>43555</v>
      </c>
      <c r="CJ655" s="551" t="str">
        <f>'Information Input'!$J$22</f>
        <v>Quarterly</v>
      </c>
      <c r="CK655" s="552">
        <f>'Information Input'!$H$30</f>
        <v>43555</v>
      </c>
      <c r="CL655" s="551">
        <f>'Information Input'!$J$18</f>
        <v>2019</v>
      </c>
      <c r="CM655" s="551" t="s">
        <v>101</v>
      </c>
      <c r="CN655" s="1014" t="s">
        <v>102</v>
      </c>
      <c r="CO655" s="542" t="s">
        <v>103</v>
      </c>
      <c r="CP655" s="542" t="s">
        <v>671</v>
      </c>
      <c r="CQ655" s="551">
        <v>14</v>
      </c>
      <c r="CR655" s="542" t="s">
        <v>156</v>
      </c>
      <c r="CS655" s="542" t="s">
        <v>233</v>
      </c>
      <c r="CT655" s="1015">
        <f>'Report 1'!$AC$18</f>
        <v>0</v>
      </c>
      <c r="CU655" s="1016">
        <f>SUMIF('Report 4A'!$G$16:$G$95,$CQ655,'Report 4A'!$AK$16:$AK$95)</f>
        <v>0</v>
      </c>
      <c r="CV655" s="1017">
        <f t="shared" si="125"/>
        <v>0</v>
      </c>
      <c r="CX655" s="546" t="s">
        <v>669</v>
      </c>
      <c r="CY655" s="537" t="s">
        <v>304</v>
      </c>
      <c r="CZ655" s="537" t="str">
        <f>'Information Input'!$M$14</f>
        <v xml:space="preserve">      -      </v>
      </c>
      <c r="DA655" s="538">
        <f>'Information Input'!$H$35</f>
        <v>43555</v>
      </c>
      <c r="DB655" s="537" t="str">
        <f>'Information Input'!$J$22</f>
        <v>Quarterly</v>
      </c>
      <c r="DC655" s="552">
        <f>'Information Input'!$H$30</f>
        <v>43555</v>
      </c>
      <c r="DD655" s="553" t="str">
        <f t="shared" si="126"/>
        <v>201608</v>
      </c>
      <c r="DE655" s="541" t="s">
        <v>103</v>
      </c>
      <c r="DF655" s="541" t="s">
        <v>685</v>
      </c>
      <c r="DG655" s="544">
        <f>'Report 5K'!$AH$161</f>
        <v>0</v>
      </c>
      <c r="DH655" s="550">
        <f>'Report 5K'!$AH$162</f>
        <v>0</v>
      </c>
      <c r="DI655" s="544">
        <f>'Report 5K'!$AH$163</f>
        <v>0</v>
      </c>
      <c r="DJ655" s="544">
        <f>'Report 5K'!$AH$164</f>
        <v>0</v>
      </c>
      <c r="DK655" s="544">
        <f>'Report 5K'!$AH$165</f>
        <v>0</v>
      </c>
      <c r="DL655" s="544">
        <f>'Report 5K'!$AH$166</f>
        <v>0</v>
      </c>
      <c r="DM655" s="544">
        <f>'Report 5K'!$AH$167</f>
        <v>0</v>
      </c>
      <c r="DN655" s="544">
        <f>'Report 5K'!$AH$168</f>
        <v>0</v>
      </c>
      <c r="DO655" s="544">
        <f>'Report 5K'!$AH$169</f>
        <v>0</v>
      </c>
      <c r="DP655" s="544">
        <f>'Report 5K'!$AH$170</f>
        <v>0</v>
      </c>
      <c r="DQ655" s="544">
        <f>'Report 5K'!$AH$171</f>
        <v>0</v>
      </c>
    </row>
    <row r="656" spans="2:121">
      <c r="B656" s="535" t="s">
        <v>669</v>
      </c>
      <c r="C656" s="536">
        <v>1</v>
      </c>
      <c r="D656" s="537" t="str">
        <f>'Information Input'!$M$14</f>
        <v xml:space="preserve">      -      </v>
      </c>
      <c r="E656" s="537" t="s">
        <v>135</v>
      </c>
      <c r="F656" s="538">
        <f t="shared" si="132"/>
        <v>43466</v>
      </c>
      <c r="G656" s="538">
        <f t="shared" si="133"/>
        <v>43555</v>
      </c>
      <c r="H656" s="538">
        <f>'Information Input'!$H$35</f>
        <v>43555</v>
      </c>
      <c r="I656" s="537" t="str">
        <f>'Information Input'!$J$22</f>
        <v>Quarterly</v>
      </c>
      <c r="J656" s="538">
        <f>'Information Input'!$H$30</f>
        <v>43555</v>
      </c>
      <c r="K656" s="537">
        <f>'Information Input'!$J$18</f>
        <v>2019</v>
      </c>
      <c r="L656" s="539" t="s">
        <v>103</v>
      </c>
      <c r="M656" s="540" t="s">
        <v>242</v>
      </c>
      <c r="N656" s="541" t="s">
        <v>242</v>
      </c>
      <c r="O656" s="542" t="s">
        <v>674</v>
      </c>
      <c r="P656" s="537">
        <v>7</v>
      </c>
      <c r="Q656" s="541" t="s">
        <v>147</v>
      </c>
      <c r="R656" s="541" t="s">
        <v>239</v>
      </c>
      <c r="S656" s="543">
        <f>'Report 1'!$AV$18</f>
        <v>0</v>
      </c>
      <c r="T656" s="544">
        <f>'Report 1'!$AV$25</f>
        <v>0</v>
      </c>
      <c r="U656" s="545">
        <f>'Report 1'!$AV$111</f>
        <v>0</v>
      </c>
      <c r="AL656" s="546" t="s">
        <v>669</v>
      </c>
      <c r="AM656" s="547">
        <v>2</v>
      </c>
      <c r="AN656" s="547" t="str">
        <f>'Information Input'!$M$14</f>
        <v xml:space="preserve">      -      </v>
      </c>
      <c r="AO656" s="547" t="s">
        <v>135</v>
      </c>
      <c r="AP656" s="538">
        <f t="shared" si="127"/>
        <v>43466</v>
      </c>
      <c r="AQ656" s="538">
        <f t="shared" si="128"/>
        <v>43555</v>
      </c>
      <c r="AR656" s="538">
        <f>'Information Input'!$H$35</f>
        <v>43555</v>
      </c>
      <c r="AS656" s="547" t="str">
        <f>'Information Input'!$J$22</f>
        <v>Quarterly</v>
      </c>
      <c r="AT656" s="538">
        <f>'Information Input'!$H$30</f>
        <v>43555</v>
      </c>
      <c r="AU656" s="547">
        <f>'Information Input'!$J$18</f>
        <v>2019</v>
      </c>
      <c r="AV656" s="547" t="s">
        <v>97</v>
      </c>
      <c r="AW656" s="547" t="s">
        <v>98</v>
      </c>
      <c r="AX656" s="547" t="s">
        <v>96</v>
      </c>
      <c r="AY656" s="548" t="s">
        <v>671</v>
      </c>
      <c r="AZ656" s="547">
        <v>25</v>
      </c>
      <c r="BA656" s="549" t="s">
        <v>167</v>
      </c>
      <c r="BB656" s="543" t="s">
        <v>233</v>
      </c>
      <c r="BC656" s="550">
        <f>'Report 2'!$H167</f>
        <v>0</v>
      </c>
      <c r="BD656" s="550">
        <f>'Report 2'!$I167</f>
        <v>0</v>
      </c>
      <c r="BE656" s="550">
        <f>'Report 2'!$J167</f>
        <v>0</v>
      </c>
      <c r="BF656" s="550">
        <f>'Report 2'!$K167</f>
        <v>0</v>
      </c>
      <c r="BG656" s="550">
        <f>'Report 2'!$L167</f>
        <v>0</v>
      </c>
      <c r="BH656" s="550">
        <f>'Report 2'!$M167</f>
        <v>0</v>
      </c>
      <c r="BI656" s="550">
        <f>'Report 2'!$N167</f>
        <v>0</v>
      </c>
      <c r="CC656" s="542" t="s">
        <v>669</v>
      </c>
      <c r="CD656" s="1014" t="s">
        <v>672</v>
      </c>
      <c r="CE656" s="1014" t="str">
        <f>'Information Input'!$M$14</f>
        <v xml:space="preserve">      -      </v>
      </c>
      <c r="CF656" s="551" t="s">
        <v>136</v>
      </c>
      <c r="CG656" s="552">
        <f t="shared" si="130"/>
        <v>43556</v>
      </c>
      <c r="CH656" s="552">
        <f t="shared" si="131"/>
        <v>43646</v>
      </c>
      <c r="CI656" s="552">
        <f>'Information Input'!$H$35</f>
        <v>43555</v>
      </c>
      <c r="CJ656" s="551" t="str">
        <f>'Information Input'!$J$22</f>
        <v>Quarterly</v>
      </c>
      <c r="CK656" s="552">
        <f>'Information Input'!$H$30</f>
        <v>43555</v>
      </c>
      <c r="CL656" s="551">
        <f>'Information Input'!$J$18</f>
        <v>2019</v>
      </c>
      <c r="CM656" s="551" t="s">
        <v>101</v>
      </c>
      <c r="CN656" s="1014" t="s">
        <v>102</v>
      </c>
      <c r="CO656" s="542" t="s">
        <v>103</v>
      </c>
      <c r="CP656" s="542" t="s">
        <v>671</v>
      </c>
      <c r="CQ656" s="551">
        <v>15</v>
      </c>
      <c r="CR656" s="542" t="s">
        <v>157</v>
      </c>
      <c r="CS656" s="542" t="s">
        <v>234</v>
      </c>
      <c r="CT656" s="1015">
        <f>'Report 1'!$AC$18</f>
        <v>0</v>
      </c>
      <c r="CU656" s="1016">
        <f>SUMIF('Report 4A'!$G$16:$G$95,$CQ656,'Report 4A'!$AK$16:$AK$95)</f>
        <v>0</v>
      </c>
      <c r="CV656" s="1017">
        <f t="shared" si="125"/>
        <v>0</v>
      </c>
      <c r="CX656" s="546" t="s">
        <v>669</v>
      </c>
      <c r="CY656" s="537" t="s">
        <v>304</v>
      </c>
      <c r="CZ656" s="537" t="str">
        <f>'Information Input'!$M$14</f>
        <v xml:space="preserve">      -      </v>
      </c>
      <c r="DA656" s="538">
        <f>'Information Input'!$H$35</f>
        <v>43555</v>
      </c>
      <c r="DB656" s="537" t="str">
        <f>'Information Input'!$J$22</f>
        <v>Quarterly</v>
      </c>
      <c r="DC656" s="552">
        <f>'Information Input'!$H$30</f>
        <v>43555</v>
      </c>
      <c r="DD656" s="553" t="str">
        <f t="shared" si="126"/>
        <v>201607</v>
      </c>
      <c r="DE656" s="541" t="s">
        <v>103</v>
      </c>
      <c r="DF656" s="541" t="s">
        <v>685</v>
      </c>
      <c r="DG656" s="544">
        <f>'Report 5K'!$AI$161</f>
        <v>0</v>
      </c>
      <c r="DH656" s="550">
        <f>'Report 5K'!$AI$162</f>
        <v>0</v>
      </c>
      <c r="DI656" s="544">
        <f>'Report 5K'!$AI$163</f>
        <v>0</v>
      </c>
      <c r="DJ656" s="544">
        <f>'Report 5K'!$AI$164</f>
        <v>0</v>
      </c>
      <c r="DK656" s="544">
        <f>'Report 5K'!$AI$165</f>
        <v>0</v>
      </c>
      <c r="DL656" s="544">
        <f>'Report 5K'!$AI$166</f>
        <v>0</v>
      </c>
      <c r="DM656" s="544">
        <f>'Report 5K'!$AI$167</f>
        <v>0</v>
      </c>
      <c r="DN656" s="544">
        <f>'Report 5K'!$AI$168</f>
        <v>0</v>
      </c>
      <c r="DO656" s="544">
        <f>'Report 5K'!$AI$169</f>
        <v>0</v>
      </c>
      <c r="DP656" s="544">
        <f>'Report 5K'!$AI$170</f>
        <v>0</v>
      </c>
      <c r="DQ656" s="544">
        <f>'Report 5K'!$AI$171</f>
        <v>0</v>
      </c>
    </row>
    <row r="657" spans="2:121">
      <c r="B657" s="535" t="s">
        <v>669</v>
      </c>
      <c r="C657" s="536">
        <v>1</v>
      </c>
      <c r="D657" s="537" t="str">
        <f>'Information Input'!$M$14</f>
        <v xml:space="preserve">      -      </v>
      </c>
      <c r="E657" s="537" t="s">
        <v>135</v>
      </c>
      <c r="F657" s="538">
        <f t="shared" si="132"/>
        <v>43466</v>
      </c>
      <c r="G657" s="538">
        <f t="shared" si="133"/>
        <v>43555</v>
      </c>
      <c r="H657" s="538">
        <f>'Information Input'!$H$35</f>
        <v>43555</v>
      </c>
      <c r="I657" s="537" t="str">
        <f>'Information Input'!$J$22</f>
        <v>Quarterly</v>
      </c>
      <c r="J657" s="538">
        <f>'Information Input'!$H$30</f>
        <v>43555</v>
      </c>
      <c r="K657" s="537">
        <f>'Information Input'!$J$18</f>
        <v>2019</v>
      </c>
      <c r="L657" s="539" t="s">
        <v>103</v>
      </c>
      <c r="M657" s="540" t="s">
        <v>242</v>
      </c>
      <c r="N657" s="541" t="s">
        <v>242</v>
      </c>
      <c r="O657" s="542" t="s">
        <v>670</v>
      </c>
      <c r="P657" s="537">
        <v>8</v>
      </c>
      <c r="Q657" s="541" t="s">
        <v>148</v>
      </c>
      <c r="R657" s="541" t="s">
        <v>239</v>
      </c>
      <c r="S657" s="543">
        <f>'Report 1'!$AV$18</f>
        <v>0</v>
      </c>
      <c r="T657" s="544">
        <f>'Report 1'!$AV$26</f>
        <v>0</v>
      </c>
      <c r="U657" s="545">
        <f>'Report 1'!$AV$112</f>
        <v>0</v>
      </c>
      <c r="AL657" s="546" t="s">
        <v>669</v>
      </c>
      <c r="AM657" s="547">
        <v>2</v>
      </c>
      <c r="AN657" s="547" t="str">
        <f>'Information Input'!$M$14</f>
        <v xml:space="preserve">      -      </v>
      </c>
      <c r="AO657" s="547" t="s">
        <v>135</v>
      </c>
      <c r="AP657" s="538">
        <f t="shared" si="127"/>
        <v>43466</v>
      </c>
      <c r="AQ657" s="538">
        <f t="shared" si="128"/>
        <v>43555</v>
      </c>
      <c r="AR657" s="538">
        <f>'Information Input'!$H$35</f>
        <v>43555</v>
      </c>
      <c r="AS657" s="547" t="str">
        <f>'Information Input'!$J$22</f>
        <v>Quarterly</v>
      </c>
      <c r="AT657" s="538">
        <f>'Information Input'!$H$30</f>
        <v>43555</v>
      </c>
      <c r="AU657" s="547">
        <f>'Information Input'!$J$18</f>
        <v>2019</v>
      </c>
      <c r="AV657" s="547" t="s">
        <v>97</v>
      </c>
      <c r="AW657" s="547" t="s">
        <v>98</v>
      </c>
      <c r="AX657" s="547" t="s">
        <v>96</v>
      </c>
      <c r="AY657" s="548" t="s">
        <v>671</v>
      </c>
      <c r="AZ657" s="547">
        <v>26</v>
      </c>
      <c r="BA657" s="549" t="s">
        <v>168</v>
      </c>
      <c r="BB657" s="543" t="s">
        <v>237</v>
      </c>
      <c r="BC657" s="550">
        <f>'Report 2'!$H168</f>
        <v>0</v>
      </c>
      <c r="BD657" s="550">
        <f>'Report 2'!$I168</f>
        <v>0</v>
      </c>
      <c r="BE657" s="550">
        <f>'Report 2'!$J168</f>
        <v>0</v>
      </c>
      <c r="BF657" s="550">
        <f>'Report 2'!$K168</f>
        <v>0</v>
      </c>
      <c r="BG657" s="550">
        <f>'Report 2'!$L168</f>
        <v>0</v>
      </c>
      <c r="BH657" s="550">
        <f>'Report 2'!$M168</f>
        <v>0</v>
      </c>
      <c r="BI657" s="550">
        <f>'Report 2'!$N168</f>
        <v>0</v>
      </c>
      <c r="CC657" s="542" t="s">
        <v>669</v>
      </c>
      <c r="CD657" s="1014" t="s">
        <v>672</v>
      </c>
      <c r="CE657" s="1014" t="str">
        <f>'Information Input'!$M$14</f>
        <v xml:space="preserve">      -      </v>
      </c>
      <c r="CF657" s="551" t="s">
        <v>136</v>
      </c>
      <c r="CG657" s="552">
        <f t="shared" si="130"/>
        <v>43556</v>
      </c>
      <c r="CH657" s="552">
        <f t="shared" si="131"/>
        <v>43646</v>
      </c>
      <c r="CI657" s="552">
        <f>'Information Input'!$H$35</f>
        <v>43555</v>
      </c>
      <c r="CJ657" s="551" t="str">
        <f>'Information Input'!$J$22</f>
        <v>Quarterly</v>
      </c>
      <c r="CK657" s="552">
        <f>'Information Input'!$H$30</f>
        <v>43555</v>
      </c>
      <c r="CL657" s="551">
        <f>'Information Input'!$J$18</f>
        <v>2019</v>
      </c>
      <c r="CM657" s="551" t="s">
        <v>101</v>
      </c>
      <c r="CN657" s="1014" t="s">
        <v>102</v>
      </c>
      <c r="CO657" s="542" t="s">
        <v>103</v>
      </c>
      <c r="CP657" s="542" t="s">
        <v>671</v>
      </c>
      <c r="CQ657" s="551">
        <v>16</v>
      </c>
      <c r="CR657" s="542" t="s">
        <v>158</v>
      </c>
      <c r="CS657" s="542" t="s">
        <v>235</v>
      </c>
      <c r="CT657" s="1015">
        <f>'Report 1'!$AC$18</f>
        <v>0</v>
      </c>
      <c r="CU657" s="1016">
        <f>SUMIF('Report 4A'!$G$16:$G$95,$CQ657,'Report 4A'!$AK$16:$AK$95)</f>
        <v>0</v>
      </c>
      <c r="CV657" s="1017">
        <f t="shared" si="125"/>
        <v>0</v>
      </c>
      <c r="CX657" s="546" t="s">
        <v>669</v>
      </c>
      <c r="CY657" s="537" t="s">
        <v>304</v>
      </c>
      <c r="CZ657" s="537" t="str">
        <f>'Information Input'!$M$14</f>
        <v xml:space="preserve">      -      </v>
      </c>
      <c r="DA657" s="538">
        <f>'Information Input'!$H$35</f>
        <v>43555</v>
      </c>
      <c r="DB657" s="537" t="str">
        <f>'Information Input'!$J$22</f>
        <v>Quarterly</v>
      </c>
      <c r="DC657" s="552">
        <f>'Information Input'!$H$30</f>
        <v>43555</v>
      </c>
      <c r="DD657" s="553" t="str">
        <f t="shared" si="126"/>
        <v>201606</v>
      </c>
      <c r="DE657" s="541" t="s">
        <v>103</v>
      </c>
      <c r="DF657" s="541" t="s">
        <v>685</v>
      </c>
      <c r="DG657" s="544">
        <f>'Report 5K'!$AJ$161</f>
        <v>0</v>
      </c>
      <c r="DH657" s="550">
        <f>'Report 5K'!$AJ$162</f>
        <v>0</v>
      </c>
      <c r="DI657" s="544">
        <f>'Report 5K'!$AJ$163</f>
        <v>0</v>
      </c>
      <c r="DJ657" s="544">
        <f>'Report 5K'!$AJ$164</f>
        <v>0</v>
      </c>
      <c r="DK657" s="544">
        <f>'Report 5K'!$AJ$165</f>
        <v>0</v>
      </c>
      <c r="DL657" s="544">
        <f>'Report 5K'!$AJ$166</f>
        <v>0</v>
      </c>
      <c r="DM657" s="544">
        <f>'Report 5K'!$AJ$167</f>
        <v>0</v>
      </c>
      <c r="DN657" s="544">
        <f>'Report 5K'!$AJ$168</f>
        <v>0</v>
      </c>
      <c r="DO657" s="544">
        <f>'Report 5K'!$AJ$169</f>
        <v>0</v>
      </c>
      <c r="DP657" s="544">
        <f>'Report 5K'!$AJ$170</f>
        <v>0</v>
      </c>
      <c r="DQ657" s="544">
        <f>'Report 5K'!$AJ$171</f>
        <v>0</v>
      </c>
    </row>
    <row r="658" spans="2:121">
      <c r="B658" s="535" t="s">
        <v>669</v>
      </c>
      <c r="C658" s="536">
        <v>1</v>
      </c>
      <c r="D658" s="537" t="str">
        <f>'Information Input'!$M$14</f>
        <v xml:space="preserve">      -      </v>
      </c>
      <c r="E658" s="537" t="s">
        <v>135</v>
      </c>
      <c r="F658" s="538">
        <f t="shared" si="132"/>
        <v>43466</v>
      </c>
      <c r="G658" s="538">
        <f t="shared" si="133"/>
        <v>43555</v>
      </c>
      <c r="H658" s="538">
        <f>'Information Input'!$H$35</f>
        <v>43555</v>
      </c>
      <c r="I658" s="537" t="str">
        <f>'Information Input'!$J$22</f>
        <v>Quarterly</v>
      </c>
      <c r="J658" s="538">
        <f>'Information Input'!$H$30</f>
        <v>43555</v>
      </c>
      <c r="K658" s="537">
        <f>'Information Input'!$J$18</f>
        <v>2019</v>
      </c>
      <c r="L658" s="539" t="s">
        <v>103</v>
      </c>
      <c r="M658" s="540" t="s">
        <v>242</v>
      </c>
      <c r="N658" s="541" t="s">
        <v>242</v>
      </c>
      <c r="O658" s="542" t="s">
        <v>670</v>
      </c>
      <c r="P658" s="537">
        <v>9</v>
      </c>
      <c r="Q658" s="541" t="s">
        <v>149</v>
      </c>
      <c r="R658" s="541" t="s">
        <v>239</v>
      </c>
      <c r="S658" s="543">
        <f>'Report 1'!$AV$18</f>
        <v>0</v>
      </c>
      <c r="T658" s="544">
        <f>'Report 1'!$AV$27</f>
        <v>0</v>
      </c>
      <c r="U658" s="545">
        <f>'Report 1'!$AV$113</f>
        <v>0</v>
      </c>
      <c r="AL658" s="546" t="s">
        <v>669</v>
      </c>
      <c r="AM658" s="547">
        <v>2</v>
      </c>
      <c r="AN658" s="547" t="str">
        <f>'Information Input'!$M$14</f>
        <v xml:space="preserve">      -      </v>
      </c>
      <c r="AO658" s="547" t="s">
        <v>135</v>
      </c>
      <c r="AP658" s="538">
        <f t="shared" si="127"/>
        <v>43466</v>
      </c>
      <c r="AQ658" s="538">
        <f t="shared" si="128"/>
        <v>43555</v>
      </c>
      <c r="AR658" s="538">
        <f>'Information Input'!$H$35</f>
        <v>43555</v>
      </c>
      <c r="AS658" s="547" t="str">
        <f>'Information Input'!$J$22</f>
        <v>Quarterly</v>
      </c>
      <c r="AT658" s="538">
        <f>'Information Input'!$H$30</f>
        <v>43555</v>
      </c>
      <c r="AU658" s="547">
        <f>'Information Input'!$J$18</f>
        <v>2019</v>
      </c>
      <c r="AV658" s="547" t="s">
        <v>97</v>
      </c>
      <c r="AW658" s="547" t="s">
        <v>98</v>
      </c>
      <c r="AX658" s="547" t="s">
        <v>96</v>
      </c>
      <c r="AY658" s="548" t="s">
        <v>671</v>
      </c>
      <c r="AZ658" s="547">
        <v>27</v>
      </c>
      <c r="BA658" s="549" t="s">
        <v>169</v>
      </c>
      <c r="BB658" s="543" t="s">
        <v>235</v>
      </c>
      <c r="BC658" s="550">
        <f>'Report 2'!$H169</f>
        <v>0</v>
      </c>
      <c r="BD658" s="550">
        <f>'Report 2'!$I169</f>
        <v>0</v>
      </c>
      <c r="BE658" s="550">
        <f>'Report 2'!$J169</f>
        <v>0</v>
      </c>
      <c r="BF658" s="550">
        <f>'Report 2'!$K169</f>
        <v>0</v>
      </c>
      <c r="BG658" s="550">
        <f>'Report 2'!$L169</f>
        <v>0</v>
      </c>
      <c r="BH658" s="550">
        <f>'Report 2'!$M169</f>
        <v>0</v>
      </c>
      <c r="BI658" s="550">
        <f>'Report 2'!$N169</f>
        <v>0</v>
      </c>
      <c r="CC658" s="542" t="s">
        <v>669</v>
      </c>
      <c r="CD658" s="1014" t="s">
        <v>672</v>
      </c>
      <c r="CE658" s="1014" t="str">
        <f>'Information Input'!$M$14</f>
        <v xml:space="preserve">      -      </v>
      </c>
      <c r="CF658" s="551" t="s">
        <v>136</v>
      </c>
      <c r="CG658" s="552">
        <f t="shared" si="130"/>
        <v>43556</v>
      </c>
      <c r="CH658" s="552">
        <f t="shared" si="131"/>
        <v>43646</v>
      </c>
      <c r="CI658" s="552">
        <f>'Information Input'!$H$35</f>
        <v>43555</v>
      </c>
      <c r="CJ658" s="551" t="str">
        <f>'Information Input'!$J$22</f>
        <v>Quarterly</v>
      </c>
      <c r="CK658" s="552">
        <f>'Information Input'!$H$30</f>
        <v>43555</v>
      </c>
      <c r="CL658" s="551">
        <f>'Information Input'!$J$18</f>
        <v>2019</v>
      </c>
      <c r="CM658" s="551" t="s">
        <v>101</v>
      </c>
      <c r="CN658" s="1014" t="s">
        <v>102</v>
      </c>
      <c r="CO658" s="542" t="s">
        <v>103</v>
      </c>
      <c r="CP658" s="542" t="s">
        <v>671</v>
      </c>
      <c r="CQ658" s="551">
        <v>17</v>
      </c>
      <c r="CR658" s="542" t="s">
        <v>159</v>
      </c>
      <c r="CS658" s="542" t="s">
        <v>235</v>
      </c>
      <c r="CT658" s="1015">
        <f>'Report 1'!$AC$18</f>
        <v>0</v>
      </c>
      <c r="CU658" s="1016">
        <f>SUMIF('Report 4A'!$G$16:$G$95,$CQ658,'Report 4A'!$AK$16:$AK$95)</f>
        <v>0</v>
      </c>
      <c r="CV658" s="1017">
        <f t="shared" si="125"/>
        <v>0</v>
      </c>
      <c r="CX658" s="546" t="s">
        <v>669</v>
      </c>
      <c r="CY658" s="537" t="s">
        <v>304</v>
      </c>
      <c r="CZ658" s="537" t="str">
        <f>'Information Input'!$M$14</f>
        <v xml:space="preserve">      -      </v>
      </c>
      <c r="DA658" s="538">
        <f>'Information Input'!$H$35</f>
        <v>43555</v>
      </c>
      <c r="DB658" s="537" t="str">
        <f>'Information Input'!$J$22</f>
        <v>Quarterly</v>
      </c>
      <c r="DC658" s="552">
        <f>'Information Input'!$H$30</f>
        <v>43555</v>
      </c>
      <c r="DD658" s="553" t="str">
        <f t="shared" si="126"/>
        <v>201605</v>
      </c>
      <c r="DE658" s="541" t="s">
        <v>103</v>
      </c>
      <c r="DF658" s="541" t="s">
        <v>685</v>
      </c>
      <c r="DG658" s="544">
        <f>'Report 5K'!$AK$161</f>
        <v>0</v>
      </c>
      <c r="DH658" s="550">
        <f>'Report 5K'!$AK$162</f>
        <v>0</v>
      </c>
      <c r="DI658" s="544">
        <f>'Report 5K'!$AK$163</f>
        <v>0</v>
      </c>
      <c r="DJ658" s="544">
        <f>'Report 5K'!$AK$164</f>
        <v>0</v>
      </c>
      <c r="DK658" s="544">
        <f>'Report 5K'!$AK$165</f>
        <v>0</v>
      </c>
      <c r="DL658" s="544">
        <f>'Report 5K'!$AK$166</f>
        <v>0</v>
      </c>
      <c r="DM658" s="544">
        <f>'Report 5K'!$AK$167</f>
        <v>0</v>
      </c>
      <c r="DN658" s="544">
        <f>'Report 5K'!$AK$168</f>
        <v>0</v>
      </c>
      <c r="DO658" s="544">
        <f>'Report 5K'!$AK$169</f>
        <v>0</v>
      </c>
      <c r="DP658" s="544">
        <f>'Report 5K'!$AK$170</f>
        <v>0</v>
      </c>
      <c r="DQ658" s="544">
        <f>'Report 5K'!$AK$171</f>
        <v>0</v>
      </c>
    </row>
    <row r="659" spans="2:121">
      <c r="B659" s="535" t="s">
        <v>669</v>
      </c>
      <c r="C659" s="536">
        <v>1</v>
      </c>
      <c r="D659" s="537" t="str">
        <f>'Information Input'!$M$14</f>
        <v xml:space="preserve">      -      </v>
      </c>
      <c r="E659" s="537" t="s">
        <v>135</v>
      </c>
      <c r="F659" s="538">
        <f t="shared" si="132"/>
        <v>43466</v>
      </c>
      <c r="G659" s="538">
        <f t="shared" si="133"/>
        <v>43555</v>
      </c>
      <c r="H659" s="538">
        <f>'Information Input'!$H$35</f>
        <v>43555</v>
      </c>
      <c r="I659" s="537" t="str">
        <f>'Information Input'!$J$22</f>
        <v>Quarterly</v>
      </c>
      <c r="J659" s="538">
        <f>'Information Input'!$H$30</f>
        <v>43555</v>
      </c>
      <c r="K659" s="537">
        <f>'Information Input'!$J$18</f>
        <v>2019</v>
      </c>
      <c r="L659" s="539" t="s">
        <v>103</v>
      </c>
      <c r="M659" s="540" t="s">
        <v>242</v>
      </c>
      <c r="N659" s="541" t="s">
        <v>242</v>
      </c>
      <c r="O659" s="542" t="s">
        <v>674</v>
      </c>
      <c r="P659" s="537">
        <v>10</v>
      </c>
      <c r="Q659" s="541" t="s">
        <v>150</v>
      </c>
      <c r="R659" s="541" t="s">
        <v>239</v>
      </c>
      <c r="S659" s="543">
        <f>'Report 1'!$AV$18</f>
        <v>0</v>
      </c>
      <c r="T659" s="544">
        <f>'Report 1'!$AV$28</f>
        <v>0</v>
      </c>
      <c r="U659" s="545">
        <f>'Report 1'!$AV$114</f>
        <v>0</v>
      </c>
      <c r="AL659" s="546" t="s">
        <v>669</v>
      </c>
      <c r="AM659" s="547">
        <v>2</v>
      </c>
      <c r="AN659" s="547" t="str">
        <f>'Information Input'!$M$14</f>
        <v xml:space="preserve">      -      </v>
      </c>
      <c r="AO659" s="547" t="s">
        <v>135</v>
      </c>
      <c r="AP659" s="538">
        <f t="shared" si="127"/>
        <v>43466</v>
      </c>
      <c r="AQ659" s="538">
        <f t="shared" si="128"/>
        <v>43555</v>
      </c>
      <c r="AR659" s="538">
        <f>'Information Input'!$H$35</f>
        <v>43555</v>
      </c>
      <c r="AS659" s="547" t="str">
        <f>'Information Input'!$J$22</f>
        <v>Quarterly</v>
      </c>
      <c r="AT659" s="538">
        <f>'Information Input'!$H$30</f>
        <v>43555</v>
      </c>
      <c r="AU659" s="547">
        <f>'Information Input'!$J$18</f>
        <v>2019</v>
      </c>
      <c r="AV659" s="547" t="s">
        <v>97</v>
      </c>
      <c r="AW659" s="547" t="s">
        <v>98</v>
      </c>
      <c r="AX659" s="547" t="s">
        <v>96</v>
      </c>
      <c r="AY659" s="548" t="s">
        <v>671</v>
      </c>
      <c r="AZ659" s="547">
        <v>28</v>
      </c>
      <c r="BA659" s="549" t="s">
        <v>170</v>
      </c>
      <c r="BB659" s="543" t="s">
        <v>235</v>
      </c>
      <c r="BC659" s="550">
        <f>'Report 2'!$H170</f>
        <v>0</v>
      </c>
      <c r="BD659" s="550">
        <f>'Report 2'!$I170</f>
        <v>0</v>
      </c>
      <c r="BE659" s="550">
        <f>'Report 2'!$J170</f>
        <v>0</v>
      </c>
      <c r="BF659" s="550">
        <f>'Report 2'!$K170</f>
        <v>0</v>
      </c>
      <c r="BG659" s="550">
        <f>'Report 2'!$L170</f>
        <v>0</v>
      </c>
      <c r="BH659" s="550">
        <f>'Report 2'!$M170</f>
        <v>0</v>
      </c>
      <c r="BI659" s="550">
        <f>'Report 2'!$N170</f>
        <v>0</v>
      </c>
      <c r="CC659" s="542" t="s">
        <v>669</v>
      </c>
      <c r="CD659" s="1014" t="s">
        <v>672</v>
      </c>
      <c r="CE659" s="1014" t="str">
        <f>'Information Input'!$M$14</f>
        <v xml:space="preserve">      -      </v>
      </c>
      <c r="CF659" s="551" t="s">
        <v>136</v>
      </c>
      <c r="CG659" s="552">
        <f t="shared" si="130"/>
        <v>43556</v>
      </c>
      <c r="CH659" s="552">
        <f t="shared" si="131"/>
        <v>43646</v>
      </c>
      <c r="CI659" s="552">
        <f>'Information Input'!$H$35</f>
        <v>43555</v>
      </c>
      <c r="CJ659" s="551" t="str">
        <f>'Information Input'!$J$22</f>
        <v>Quarterly</v>
      </c>
      <c r="CK659" s="552">
        <f>'Information Input'!$H$30</f>
        <v>43555</v>
      </c>
      <c r="CL659" s="551">
        <f>'Information Input'!$J$18</f>
        <v>2019</v>
      </c>
      <c r="CM659" s="551" t="s">
        <v>101</v>
      </c>
      <c r="CN659" s="1014" t="s">
        <v>102</v>
      </c>
      <c r="CO659" s="542" t="s">
        <v>103</v>
      </c>
      <c r="CP659" s="542" t="s">
        <v>671</v>
      </c>
      <c r="CQ659" s="551">
        <v>18</v>
      </c>
      <c r="CR659" s="542" t="s">
        <v>160</v>
      </c>
      <c r="CS659" s="542" t="s">
        <v>235</v>
      </c>
      <c r="CT659" s="1015">
        <f>'Report 1'!$AC$18</f>
        <v>0</v>
      </c>
      <c r="CU659" s="1016">
        <f>SUMIF('Report 4A'!$G$16:$G$95,$CQ659,'Report 4A'!$AK$16:$AK$95)</f>
        <v>0</v>
      </c>
      <c r="CV659" s="1017">
        <f t="shared" si="125"/>
        <v>0</v>
      </c>
      <c r="CX659" s="557" t="s">
        <v>669</v>
      </c>
      <c r="CY659" s="562" t="s">
        <v>304</v>
      </c>
      <c r="CZ659" s="562" t="str">
        <f>'Information Input'!$M$14</f>
        <v xml:space="preserve">      -      </v>
      </c>
      <c r="DA659" s="559">
        <f>'Information Input'!$H$35</f>
        <v>43555</v>
      </c>
      <c r="DB659" s="562" t="str">
        <f>'Information Input'!$J$22</f>
        <v>Quarterly</v>
      </c>
      <c r="DC659" s="566">
        <f>'Information Input'!$H$30</f>
        <v>43555</v>
      </c>
      <c r="DD659" s="567" t="str">
        <f t="shared" si="126"/>
        <v>201604</v>
      </c>
      <c r="DE659" s="561" t="s">
        <v>103</v>
      </c>
      <c r="DF659" s="561" t="s">
        <v>685</v>
      </c>
      <c r="DG659" s="568">
        <f>'Report 5K'!$AL$161</f>
        <v>0</v>
      </c>
      <c r="DH659" s="569">
        <f>'Report 5K'!$AL$162</f>
        <v>0</v>
      </c>
      <c r="DI659" s="568">
        <f>'Report 5K'!$AL$163</f>
        <v>0</v>
      </c>
      <c r="DJ659" s="568">
        <f>'Report 5K'!$AL$164</f>
        <v>0</v>
      </c>
      <c r="DK659" s="568">
        <f>'Report 5K'!$AL$165</f>
        <v>0</v>
      </c>
      <c r="DL659" s="568">
        <f>'Report 5K'!$AL$166</f>
        <v>0</v>
      </c>
      <c r="DM659" s="568">
        <f>'Report 5K'!$AL$167</f>
        <v>0</v>
      </c>
      <c r="DN659" s="568">
        <f>'Report 5K'!$AL$168</f>
        <v>0</v>
      </c>
      <c r="DO659" s="568">
        <f>'Report 5K'!$AL$169</f>
        <v>0</v>
      </c>
      <c r="DP659" s="568">
        <f>'Report 5K'!$AL$170</f>
        <v>0</v>
      </c>
      <c r="DQ659" s="568">
        <f>'Report 5K'!$AL$171</f>
        <v>0</v>
      </c>
    </row>
    <row r="660" spans="2:121">
      <c r="B660" s="535" t="s">
        <v>669</v>
      </c>
      <c r="C660" s="536">
        <v>1</v>
      </c>
      <c r="D660" s="537" t="str">
        <f>'Information Input'!$M$14</f>
        <v xml:space="preserve">      -      </v>
      </c>
      <c r="E660" s="537" t="s">
        <v>135</v>
      </c>
      <c r="F660" s="538">
        <f t="shared" si="132"/>
        <v>43466</v>
      </c>
      <c r="G660" s="538">
        <f t="shared" si="133"/>
        <v>43555</v>
      </c>
      <c r="H660" s="538">
        <f>'Information Input'!$H$35</f>
        <v>43555</v>
      </c>
      <c r="I660" s="537" t="str">
        <f>'Information Input'!$J$22</f>
        <v>Quarterly</v>
      </c>
      <c r="J660" s="538">
        <f>'Information Input'!$H$30</f>
        <v>43555</v>
      </c>
      <c r="K660" s="537">
        <f>'Information Input'!$J$18</f>
        <v>2019</v>
      </c>
      <c r="L660" s="539" t="s">
        <v>103</v>
      </c>
      <c r="M660" s="540" t="s">
        <v>242</v>
      </c>
      <c r="N660" s="541" t="s">
        <v>242</v>
      </c>
      <c r="O660" s="542" t="s">
        <v>671</v>
      </c>
      <c r="P660" s="537">
        <v>11</v>
      </c>
      <c r="Q660" s="541" t="s">
        <v>153</v>
      </c>
      <c r="R660" s="541" t="s">
        <v>231</v>
      </c>
      <c r="S660" s="543">
        <f>'Report 1'!$AV$18</f>
        <v>0</v>
      </c>
      <c r="T660" s="544">
        <f>'Report 1'!$AV$31</f>
        <v>0</v>
      </c>
      <c r="U660" s="545">
        <f>'Report 1'!$AV$117</f>
        <v>0</v>
      </c>
      <c r="AL660" s="546" t="s">
        <v>669</v>
      </c>
      <c r="AM660" s="547">
        <v>2</v>
      </c>
      <c r="AN660" s="547" t="str">
        <f>'Information Input'!$M$14</f>
        <v xml:space="preserve">      -      </v>
      </c>
      <c r="AO660" s="547" t="s">
        <v>135</v>
      </c>
      <c r="AP660" s="538">
        <f t="shared" si="127"/>
        <v>43466</v>
      </c>
      <c r="AQ660" s="538">
        <f t="shared" si="128"/>
        <v>43555</v>
      </c>
      <c r="AR660" s="538">
        <f>'Information Input'!$H$35</f>
        <v>43555</v>
      </c>
      <c r="AS660" s="547" t="str">
        <f>'Information Input'!$J$22</f>
        <v>Quarterly</v>
      </c>
      <c r="AT660" s="538">
        <f>'Information Input'!$H$30</f>
        <v>43555</v>
      </c>
      <c r="AU660" s="547">
        <f>'Information Input'!$J$18</f>
        <v>2019</v>
      </c>
      <c r="AV660" s="547" t="s">
        <v>97</v>
      </c>
      <c r="AW660" s="547" t="s">
        <v>98</v>
      </c>
      <c r="AX660" s="547" t="s">
        <v>96</v>
      </c>
      <c r="AY660" s="548" t="s">
        <v>671</v>
      </c>
      <c r="AZ660" s="547">
        <v>29</v>
      </c>
      <c r="BA660" s="549" t="s">
        <v>171</v>
      </c>
      <c r="BB660" s="543" t="s">
        <v>238</v>
      </c>
      <c r="BC660" s="550">
        <f>'Report 2'!$H171</f>
        <v>0</v>
      </c>
      <c r="BD660" s="550">
        <f>'Report 2'!$I171</f>
        <v>0</v>
      </c>
      <c r="BE660" s="550">
        <f>'Report 2'!$J171</f>
        <v>0</v>
      </c>
      <c r="BF660" s="550">
        <f>'Report 2'!$K171</f>
        <v>0</v>
      </c>
      <c r="BG660" s="550">
        <f>'Report 2'!$L171</f>
        <v>0</v>
      </c>
      <c r="BH660" s="550">
        <f>'Report 2'!$M171</f>
        <v>0</v>
      </c>
      <c r="BI660" s="550">
        <f>'Report 2'!$N171</f>
        <v>0</v>
      </c>
      <c r="CC660" s="542" t="s">
        <v>669</v>
      </c>
      <c r="CD660" s="1014" t="s">
        <v>672</v>
      </c>
      <c r="CE660" s="1014" t="str">
        <f>'Information Input'!$M$14</f>
        <v xml:space="preserve">      -      </v>
      </c>
      <c r="CF660" s="551" t="s">
        <v>136</v>
      </c>
      <c r="CG660" s="552">
        <f t="shared" si="130"/>
        <v>43556</v>
      </c>
      <c r="CH660" s="552">
        <f t="shared" si="131"/>
        <v>43646</v>
      </c>
      <c r="CI660" s="552">
        <f>'Information Input'!$H$35</f>
        <v>43555</v>
      </c>
      <c r="CJ660" s="551" t="str">
        <f>'Information Input'!$J$22</f>
        <v>Quarterly</v>
      </c>
      <c r="CK660" s="552">
        <f>'Information Input'!$H$30</f>
        <v>43555</v>
      </c>
      <c r="CL660" s="551">
        <f>'Information Input'!$J$18</f>
        <v>2019</v>
      </c>
      <c r="CM660" s="551" t="s">
        <v>101</v>
      </c>
      <c r="CN660" s="1014" t="s">
        <v>102</v>
      </c>
      <c r="CO660" s="542" t="s">
        <v>103</v>
      </c>
      <c r="CP660" s="542" t="s">
        <v>671</v>
      </c>
      <c r="CQ660" s="551">
        <v>19</v>
      </c>
      <c r="CR660" s="542" t="s">
        <v>161</v>
      </c>
      <c r="CS660" s="542" t="s">
        <v>235</v>
      </c>
      <c r="CT660" s="1015">
        <f>'Report 1'!$AC$18</f>
        <v>0</v>
      </c>
      <c r="CU660" s="1016">
        <f>SUMIF('Report 4A'!$G$16:$G$95,$CQ660,'Report 4A'!$AK$16:$AK$95)</f>
        <v>0</v>
      </c>
      <c r="CV660" s="1017">
        <f t="shared" si="125"/>
        <v>0</v>
      </c>
      <c r="CX660" s="527" t="s">
        <v>669</v>
      </c>
      <c r="CY660" s="517" t="s">
        <v>306</v>
      </c>
      <c r="CZ660" s="517" t="str">
        <f>'Information Input'!$M$14</f>
        <v xml:space="preserve">      -      </v>
      </c>
      <c r="DA660" s="519">
        <f>'Information Input'!$H$35</f>
        <v>43555</v>
      </c>
      <c r="DB660" s="517" t="str">
        <f>'Information Input'!$J$22</f>
        <v>Quarterly</v>
      </c>
      <c r="DC660" s="519">
        <f>'Information Input'!$H$30</f>
        <v>43555</v>
      </c>
      <c r="DD660" s="533" t="str">
        <f t="shared" si="126"/>
        <v>201903</v>
      </c>
      <c r="DE660" s="522" t="s">
        <v>91</v>
      </c>
      <c r="DF660" s="522" t="s">
        <v>686</v>
      </c>
      <c r="DG660" s="525">
        <f>'Report 5L'!$C$55</f>
        <v>0</v>
      </c>
      <c r="DH660" s="531">
        <f>'Report 5L'!$C$56</f>
        <v>0</v>
      </c>
      <c r="DI660" s="525">
        <f>'Report 5L'!$C$57</f>
        <v>0</v>
      </c>
      <c r="DJ660" s="525">
        <f>'Report 5L'!$C$58</f>
        <v>0</v>
      </c>
      <c r="DK660" s="525">
        <f>'Report 5L'!$C$59</f>
        <v>0</v>
      </c>
      <c r="DL660" s="525">
        <f>'Report 5L'!$C$60</f>
        <v>0</v>
      </c>
      <c r="DM660" s="525">
        <f>'Report 5L'!$C$61</f>
        <v>0</v>
      </c>
      <c r="DN660" s="525">
        <f>'Report 5L'!$C$62</f>
        <v>0</v>
      </c>
      <c r="DO660" s="525">
        <f>'Report 5L'!$C$63</f>
        <v>0</v>
      </c>
      <c r="DP660" s="525">
        <f>'Report 5L'!$C$64</f>
        <v>0</v>
      </c>
      <c r="DQ660" s="525">
        <f>'Report 5L'!$C$65</f>
        <v>0</v>
      </c>
    </row>
    <row r="661" spans="2:121">
      <c r="B661" s="535" t="s">
        <v>669</v>
      </c>
      <c r="C661" s="536">
        <v>1</v>
      </c>
      <c r="D661" s="537" t="str">
        <f>'Information Input'!$M$14</f>
        <v xml:space="preserve">      -      </v>
      </c>
      <c r="E661" s="537" t="s">
        <v>135</v>
      </c>
      <c r="F661" s="538">
        <f t="shared" si="132"/>
        <v>43466</v>
      </c>
      <c r="G661" s="538">
        <f t="shared" si="133"/>
        <v>43555</v>
      </c>
      <c r="H661" s="538">
        <f>'Information Input'!$H$35</f>
        <v>43555</v>
      </c>
      <c r="I661" s="537" t="str">
        <f>'Information Input'!$J$22</f>
        <v>Quarterly</v>
      </c>
      <c r="J661" s="538">
        <f>'Information Input'!$H$30</f>
        <v>43555</v>
      </c>
      <c r="K661" s="537">
        <f>'Information Input'!$J$18</f>
        <v>2019</v>
      </c>
      <c r="L661" s="539" t="s">
        <v>103</v>
      </c>
      <c r="M661" s="540" t="s">
        <v>242</v>
      </c>
      <c r="N661" s="541" t="s">
        <v>242</v>
      </c>
      <c r="O661" s="542" t="s">
        <v>671</v>
      </c>
      <c r="P661" s="537">
        <v>12</v>
      </c>
      <c r="Q661" s="541" t="s">
        <v>154</v>
      </c>
      <c r="R661" s="541" t="s">
        <v>231</v>
      </c>
      <c r="S661" s="543">
        <f>'Report 1'!$AV$18</f>
        <v>0</v>
      </c>
      <c r="T661" s="544">
        <f>'Report 1'!$AV$32</f>
        <v>0</v>
      </c>
      <c r="U661" s="545">
        <f>'Report 1'!$AV$118</f>
        <v>0</v>
      </c>
      <c r="AL661" s="546" t="s">
        <v>669</v>
      </c>
      <c r="AM661" s="547">
        <v>2</v>
      </c>
      <c r="AN661" s="547" t="str">
        <f>'Information Input'!$M$14</f>
        <v xml:space="preserve">      -      </v>
      </c>
      <c r="AO661" s="547" t="s">
        <v>135</v>
      </c>
      <c r="AP661" s="538">
        <f t="shared" si="127"/>
        <v>43466</v>
      </c>
      <c r="AQ661" s="538">
        <f t="shared" si="128"/>
        <v>43555</v>
      </c>
      <c r="AR661" s="538">
        <f>'Information Input'!$H$35</f>
        <v>43555</v>
      </c>
      <c r="AS661" s="547" t="str">
        <f>'Information Input'!$J$22</f>
        <v>Quarterly</v>
      </c>
      <c r="AT661" s="538">
        <f>'Information Input'!$H$30</f>
        <v>43555</v>
      </c>
      <c r="AU661" s="547">
        <f>'Information Input'!$J$18</f>
        <v>2019</v>
      </c>
      <c r="AV661" s="547" t="s">
        <v>97</v>
      </c>
      <c r="AW661" s="547" t="s">
        <v>98</v>
      </c>
      <c r="AX661" s="547" t="s">
        <v>96</v>
      </c>
      <c r="AY661" s="548" t="s">
        <v>671</v>
      </c>
      <c r="AZ661" s="547">
        <v>30</v>
      </c>
      <c r="BA661" s="549" t="s">
        <v>172</v>
      </c>
      <c r="BB661" s="543" t="s">
        <v>238</v>
      </c>
      <c r="BC661" s="550">
        <f>'Report 2'!$H172</f>
        <v>0</v>
      </c>
      <c r="BD661" s="550">
        <f>'Report 2'!$I172</f>
        <v>0</v>
      </c>
      <c r="BE661" s="550">
        <f>'Report 2'!$J172</f>
        <v>0</v>
      </c>
      <c r="BF661" s="550">
        <f>'Report 2'!$K172</f>
        <v>0</v>
      </c>
      <c r="BG661" s="550">
        <f>'Report 2'!$L172</f>
        <v>0</v>
      </c>
      <c r="BH661" s="550">
        <f>'Report 2'!$M172</f>
        <v>0</v>
      </c>
      <c r="BI661" s="550">
        <f>'Report 2'!$N172</f>
        <v>0</v>
      </c>
      <c r="CC661" s="542" t="s">
        <v>669</v>
      </c>
      <c r="CD661" s="1014" t="s">
        <v>672</v>
      </c>
      <c r="CE661" s="1014" t="str">
        <f>'Information Input'!$M$14</f>
        <v xml:space="preserve">      -      </v>
      </c>
      <c r="CF661" s="551" t="s">
        <v>136</v>
      </c>
      <c r="CG661" s="552">
        <f t="shared" si="130"/>
        <v>43556</v>
      </c>
      <c r="CH661" s="552">
        <f t="shared" si="131"/>
        <v>43646</v>
      </c>
      <c r="CI661" s="552">
        <f>'Information Input'!$H$35</f>
        <v>43555</v>
      </c>
      <c r="CJ661" s="551" t="str">
        <f>'Information Input'!$J$22</f>
        <v>Quarterly</v>
      </c>
      <c r="CK661" s="552">
        <f>'Information Input'!$H$30</f>
        <v>43555</v>
      </c>
      <c r="CL661" s="551">
        <f>'Information Input'!$J$18</f>
        <v>2019</v>
      </c>
      <c r="CM661" s="551" t="s">
        <v>101</v>
      </c>
      <c r="CN661" s="1014" t="s">
        <v>102</v>
      </c>
      <c r="CO661" s="542" t="s">
        <v>103</v>
      </c>
      <c r="CP661" s="542" t="s">
        <v>671</v>
      </c>
      <c r="CQ661" s="551">
        <v>20</v>
      </c>
      <c r="CR661" s="542" t="s">
        <v>162</v>
      </c>
      <c r="CS661" s="542" t="s">
        <v>235</v>
      </c>
      <c r="CT661" s="1015">
        <f>'Report 1'!$AC$18</f>
        <v>0</v>
      </c>
      <c r="CU661" s="1016">
        <f>SUMIF('Report 4A'!$G$16:$G$95,$CQ661,'Report 4A'!$AK$16:$AK$95)</f>
        <v>0</v>
      </c>
      <c r="CV661" s="1017">
        <f t="shared" si="125"/>
        <v>0</v>
      </c>
      <c r="CX661" s="546" t="s">
        <v>669</v>
      </c>
      <c r="CY661" s="537" t="s">
        <v>306</v>
      </c>
      <c r="CZ661" s="537" t="str">
        <f>'Information Input'!$M$14</f>
        <v xml:space="preserve">      -      </v>
      </c>
      <c r="DA661" s="538">
        <f>'Information Input'!$H$35</f>
        <v>43555</v>
      </c>
      <c r="DB661" s="537" t="str">
        <f>'Information Input'!$J$22</f>
        <v>Quarterly</v>
      </c>
      <c r="DC661" s="552">
        <f>'Information Input'!$H$30</f>
        <v>43555</v>
      </c>
      <c r="DD661" s="553" t="str">
        <f t="shared" si="126"/>
        <v>201902</v>
      </c>
      <c r="DE661" s="541" t="s">
        <v>91</v>
      </c>
      <c r="DF661" s="541" t="s">
        <v>686</v>
      </c>
      <c r="DG661" s="544">
        <f>'Report 5L'!$D$55</f>
        <v>0</v>
      </c>
      <c r="DH661" s="550">
        <f>'Report 5L'!$D$56</f>
        <v>0</v>
      </c>
      <c r="DI661" s="544">
        <f>'Report 5L'!$D$57</f>
        <v>0</v>
      </c>
      <c r="DJ661" s="544">
        <f>'Report 5L'!$D$58</f>
        <v>0</v>
      </c>
      <c r="DK661" s="544">
        <f>'Report 5L'!$D$59</f>
        <v>0</v>
      </c>
      <c r="DL661" s="544">
        <f>'Report 5L'!$D$60</f>
        <v>0</v>
      </c>
      <c r="DM661" s="544">
        <f>'Report 5L'!$D$61</f>
        <v>0</v>
      </c>
      <c r="DN661" s="544">
        <f>'Report 5L'!$D$62</f>
        <v>0</v>
      </c>
      <c r="DO661" s="544">
        <f>'Report 5L'!$D$63</f>
        <v>0</v>
      </c>
      <c r="DP661" s="544">
        <f>'Report 5L'!$D$64</f>
        <v>0</v>
      </c>
      <c r="DQ661" s="544">
        <f>'Report 5L'!$D$65</f>
        <v>0</v>
      </c>
    </row>
    <row r="662" spans="2:121">
      <c r="B662" s="535" t="s">
        <v>669</v>
      </c>
      <c r="C662" s="536">
        <v>1</v>
      </c>
      <c r="D662" s="537" t="str">
        <f>'Information Input'!$M$14</f>
        <v xml:space="preserve">      -      </v>
      </c>
      <c r="E662" s="537" t="s">
        <v>135</v>
      </c>
      <c r="F662" s="538">
        <f t="shared" si="132"/>
        <v>43466</v>
      </c>
      <c r="G662" s="538">
        <f t="shared" si="133"/>
        <v>43555</v>
      </c>
      <c r="H662" s="538">
        <f>'Information Input'!$H$35</f>
        <v>43555</v>
      </c>
      <c r="I662" s="537" t="str">
        <f>'Information Input'!$J$22</f>
        <v>Quarterly</v>
      </c>
      <c r="J662" s="538">
        <f>'Information Input'!$H$30</f>
        <v>43555</v>
      </c>
      <c r="K662" s="537">
        <f>'Information Input'!$J$18</f>
        <v>2019</v>
      </c>
      <c r="L662" s="539" t="s">
        <v>103</v>
      </c>
      <c r="M662" s="540" t="s">
        <v>242</v>
      </c>
      <c r="N662" s="541" t="s">
        <v>242</v>
      </c>
      <c r="O662" s="542" t="s">
        <v>671</v>
      </c>
      <c r="P662" s="537">
        <v>13</v>
      </c>
      <c r="Q662" s="541" t="s">
        <v>155</v>
      </c>
      <c r="R662" s="541" t="s">
        <v>232</v>
      </c>
      <c r="S662" s="543">
        <f>'Report 1'!$AV$18</f>
        <v>0</v>
      </c>
      <c r="T662" s="544">
        <f>'Report 1'!$AV$33</f>
        <v>0</v>
      </c>
      <c r="U662" s="545">
        <f>'Report 1'!$AV$119</f>
        <v>0</v>
      </c>
      <c r="AL662" s="546" t="s">
        <v>669</v>
      </c>
      <c r="AM662" s="547">
        <v>2</v>
      </c>
      <c r="AN662" s="547" t="str">
        <f>'Information Input'!$M$14</f>
        <v xml:space="preserve">      -      </v>
      </c>
      <c r="AO662" s="547" t="s">
        <v>135</v>
      </c>
      <c r="AP662" s="538">
        <f t="shared" si="127"/>
        <v>43466</v>
      </c>
      <c r="AQ662" s="538">
        <f t="shared" si="128"/>
        <v>43555</v>
      </c>
      <c r="AR662" s="538">
        <f>'Information Input'!$H$35</f>
        <v>43555</v>
      </c>
      <c r="AS662" s="547" t="str">
        <f>'Information Input'!$J$22</f>
        <v>Quarterly</v>
      </c>
      <c r="AT662" s="538">
        <f>'Information Input'!$H$30</f>
        <v>43555</v>
      </c>
      <c r="AU662" s="547">
        <f>'Information Input'!$J$18</f>
        <v>2019</v>
      </c>
      <c r="AV662" s="547" t="s">
        <v>97</v>
      </c>
      <c r="AW662" s="547" t="s">
        <v>98</v>
      </c>
      <c r="AX662" s="547" t="s">
        <v>96</v>
      </c>
      <c r="AY662" s="548" t="s">
        <v>671</v>
      </c>
      <c r="AZ662" s="547">
        <v>31</v>
      </c>
      <c r="BA662" s="549" t="s">
        <v>173</v>
      </c>
      <c r="BB662" s="543" t="s">
        <v>233</v>
      </c>
      <c r="BC662" s="550">
        <f>'Report 2'!$H173</f>
        <v>0</v>
      </c>
      <c r="BD662" s="550">
        <f>'Report 2'!$I173</f>
        <v>0</v>
      </c>
      <c r="BE662" s="550">
        <f>'Report 2'!$J173</f>
        <v>0</v>
      </c>
      <c r="BF662" s="550">
        <f>'Report 2'!$K173</f>
        <v>0</v>
      </c>
      <c r="BG662" s="550">
        <f>'Report 2'!$L173</f>
        <v>0</v>
      </c>
      <c r="BH662" s="550">
        <f>'Report 2'!$M173</f>
        <v>0</v>
      </c>
      <c r="BI662" s="550">
        <f>'Report 2'!$N173</f>
        <v>0</v>
      </c>
      <c r="CC662" s="542" t="s">
        <v>669</v>
      </c>
      <c r="CD662" s="1014" t="s">
        <v>672</v>
      </c>
      <c r="CE662" s="1014" t="str">
        <f>'Information Input'!$M$14</f>
        <v xml:space="preserve">      -      </v>
      </c>
      <c r="CF662" s="551" t="s">
        <v>136</v>
      </c>
      <c r="CG662" s="552">
        <f t="shared" si="130"/>
        <v>43556</v>
      </c>
      <c r="CH662" s="552">
        <f t="shared" si="131"/>
        <v>43646</v>
      </c>
      <c r="CI662" s="552">
        <f>'Information Input'!$H$35</f>
        <v>43555</v>
      </c>
      <c r="CJ662" s="551" t="str">
        <f>'Information Input'!$J$22</f>
        <v>Quarterly</v>
      </c>
      <c r="CK662" s="552">
        <f>'Information Input'!$H$30</f>
        <v>43555</v>
      </c>
      <c r="CL662" s="551">
        <f>'Information Input'!$J$18</f>
        <v>2019</v>
      </c>
      <c r="CM662" s="551" t="s">
        <v>101</v>
      </c>
      <c r="CN662" s="1014" t="s">
        <v>102</v>
      </c>
      <c r="CO662" s="542" t="s">
        <v>103</v>
      </c>
      <c r="CP662" s="542" t="s">
        <v>671</v>
      </c>
      <c r="CQ662" s="551">
        <v>21</v>
      </c>
      <c r="CR662" s="542" t="s">
        <v>163</v>
      </c>
      <c r="CS662" s="542" t="s">
        <v>235</v>
      </c>
      <c r="CT662" s="1015">
        <f>'Report 1'!$AC$18</f>
        <v>0</v>
      </c>
      <c r="CU662" s="1016">
        <f>SUMIF('Report 4A'!$G$16:$G$95,$CQ662,'Report 4A'!$AK$16:$AK$95)</f>
        <v>0</v>
      </c>
      <c r="CV662" s="1017">
        <f t="shared" si="125"/>
        <v>0</v>
      </c>
      <c r="CX662" s="546" t="s">
        <v>669</v>
      </c>
      <c r="CY662" s="537" t="s">
        <v>306</v>
      </c>
      <c r="CZ662" s="537" t="str">
        <f>'Information Input'!$M$14</f>
        <v xml:space="preserve">      -      </v>
      </c>
      <c r="DA662" s="538">
        <f>'Information Input'!$H$35</f>
        <v>43555</v>
      </c>
      <c r="DB662" s="537" t="str">
        <f>'Information Input'!$J$22</f>
        <v>Quarterly</v>
      </c>
      <c r="DC662" s="552">
        <f>'Information Input'!$H$30</f>
        <v>43555</v>
      </c>
      <c r="DD662" s="553" t="str">
        <f t="shared" si="126"/>
        <v>201901</v>
      </c>
      <c r="DE662" s="541" t="s">
        <v>91</v>
      </c>
      <c r="DF662" s="541" t="s">
        <v>686</v>
      </c>
      <c r="DG662" s="544">
        <f>'Report 5L'!$E$55</f>
        <v>0</v>
      </c>
      <c r="DH662" s="550">
        <f>'Report 5L'!$E$56</f>
        <v>0</v>
      </c>
      <c r="DI662" s="544">
        <f>'Report 5L'!$E$57</f>
        <v>0</v>
      </c>
      <c r="DJ662" s="544">
        <f>'Report 5L'!$E$58</f>
        <v>0</v>
      </c>
      <c r="DK662" s="544">
        <f>'Report 5L'!$E$59</f>
        <v>0</v>
      </c>
      <c r="DL662" s="544">
        <f>'Report 5L'!$E$60</f>
        <v>0</v>
      </c>
      <c r="DM662" s="544">
        <f>'Report 5L'!$E$61</f>
        <v>0</v>
      </c>
      <c r="DN662" s="544">
        <f>'Report 5L'!$E$62</f>
        <v>0</v>
      </c>
      <c r="DO662" s="544">
        <f>'Report 5L'!$E$63</f>
        <v>0</v>
      </c>
      <c r="DP662" s="544">
        <f>'Report 5L'!$E$64</f>
        <v>0</v>
      </c>
      <c r="DQ662" s="544">
        <f>'Report 5L'!$E$65</f>
        <v>0</v>
      </c>
    </row>
    <row r="663" spans="2:121">
      <c r="B663" s="535" t="s">
        <v>669</v>
      </c>
      <c r="C663" s="536">
        <v>1</v>
      </c>
      <c r="D663" s="537" t="str">
        <f>'Information Input'!$M$14</f>
        <v xml:space="preserve">      -      </v>
      </c>
      <c r="E663" s="537" t="s">
        <v>135</v>
      </c>
      <c r="F663" s="538">
        <f t="shared" si="132"/>
        <v>43466</v>
      </c>
      <c r="G663" s="538">
        <f t="shared" si="133"/>
        <v>43555</v>
      </c>
      <c r="H663" s="538">
        <f>'Information Input'!$H$35</f>
        <v>43555</v>
      </c>
      <c r="I663" s="537" t="str">
        <f>'Information Input'!$J$22</f>
        <v>Quarterly</v>
      </c>
      <c r="J663" s="538">
        <f>'Information Input'!$H$30</f>
        <v>43555</v>
      </c>
      <c r="K663" s="537">
        <f>'Information Input'!$J$18</f>
        <v>2019</v>
      </c>
      <c r="L663" s="539" t="s">
        <v>103</v>
      </c>
      <c r="M663" s="540" t="s">
        <v>242</v>
      </c>
      <c r="N663" s="541" t="s">
        <v>242</v>
      </c>
      <c r="O663" s="542" t="s">
        <v>671</v>
      </c>
      <c r="P663" s="537">
        <v>14</v>
      </c>
      <c r="Q663" s="541" t="s">
        <v>156</v>
      </c>
      <c r="R663" s="541" t="s">
        <v>233</v>
      </c>
      <c r="S663" s="543">
        <f>'Report 1'!$AV$18</f>
        <v>0</v>
      </c>
      <c r="T663" s="544">
        <f>'Report 1'!$AV$34</f>
        <v>0</v>
      </c>
      <c r="U663" s="545">
        <f>'Report 1'!$AV$120</f>
        <v>0</v>
      </c>
      <c r="AL663" s="546" t="s">
        <v>669</v>
      </c>
      <c r="AM663" s="547">
        <v>2</v>
      </c>
      <c r="AN663" s="547" t="str">
        <f>'Information Input'!$M$14</f>
        <v xml:space="preserve">      -      </v>
      </c>
      <c r="AO663" s="547" t="s">
        <v>135</v>
      </c>
      <c r="AP663" s="538">
        <f t="shared" si="127"/>
        <v>43466</v>
      </c>
      <c r="AQ663" s="538">
        <f t="shared" si="128"/>
        <v>43555</v>
      </c>
      <c r="AR663" s="538">
        <f>'Information Input'!$H$35</f>
        <v>43555</v>
      </c>
      <c r="AS663" s="547" t="str">
        <f>'Information Input'!$J$22</f>
        <v>Quarterly</v>
      </c>
      <c r="AT663" s="538">
        <f>'Information Input'!$H$30</f>
        <v>43555</v>
      </c>
      <c r="AU663" s="547">
        <f>'Information Input'!$J$18</f>
        <v>2019</v>
      </c>
      <c r="AV663" s="547" t="s">
        <v>97</v>
      </c>
      <c r="AW663" s="547" t="s">
        <v>98</v>
      </c>
      <c r="AX663" s="547" t="s">
        <v>96</v>
      </c>
      <c r="AY663" s="548" t="s">
        <v>671</v>
      </c>
      <c r="AZ663" s="547">
        <v>32</v>
      </c>
      <c r="BA663" s="549" t="s">
        <v>174</v>
      </c>
      <c r="BB663" s="543" t="s">
        <v>238</v>
      </c>
      <c r="BC663" s="550">
        <f>'Report 2'!$H174</f>
        <v>0</v>
      </c>
      <c r="BD663" s="550">
        <f>'Report 2'!$I174</f>
        <v>0</v>
      </c>
      <c r="BE663" s="550">
        <f>'Report 2'!$J174</f>
        <v>0</v>
      </c>
      <c r="BF663" s="550">
        <f>'Report 2'!$K174</f>
        <v>0</v>
      </c>
      <c r="BG663" s="550">
        <f>'Report 2'!$L174</f>
        <v>0</v>
      </c>
      <c r="BH663" s="550">
        <f>'Report 2'!$M174</f>
        <v>0</v>
      </c>
      <c r="BI663" s="550">
        <f>'Report 2'!$N174</f>
        <v>0</v>
      </c>
      <c r="CC663" s="542" t="s">
        <v>669</v>
      </c>
      <c r="CD663" s="1014" t="s">
        <v>672</v>
      </c>
      <c r="CE663" s="1014" t="str">
        <f>'Information Input'!$M$14</f>
        <v xml:space="preserve">      -      </v>
      </c>
      <c r="CF663" s="551" t="s">
        <v>136</v>
      </c>
      <c r="CG663" s="552">
        <f t="shared" si="130"/>
        <v>43556</v>
      </c>
      <c r="CH663" s="552">
        <f t="shared" si="131"/>
        <v>43646</v>
      </c>
      <c r="CI663" s="552">
        <f>'Information Input'!$H$35</f>
        <v>43555</v>
      </c>
      <c r="CJ663" s="551" t="str">
        <f>'Information Input'!$J$22</f>
        <v>Quarterly</v>
      </c>
      <c r="CK663" s="552">
        <f>'Information Input'!$H$30</f>
        <v>43555</v>
      </c>
      <c r="CL663" s="551">
        <f>'Information Input'!$J$18</f>
        <v>2019</v>
      </c>
      <c r="CM663" s="551" t="s">
        <v>101</v>
      </c>
      <c r="CN663" s="1014" t="s">
        <v>102</v>
      </c>
      <c r="CO663" s="542" t="s">
        <v>103</v>
      </c>
      <c r="CP663" s="542" t="s">
        <v>671</v>
      </c>
      <c r="CQ663" s="551">
        <v>22</v>
      </c>
      <c r="CR663" s="542" t="s">
        <v>164</v>
      </c>
      <c r="CS663" s="542" t="s">
        <v>236</v>
      </c>
      <c r="CT663" s="1015">
        <f>'Report 1'!$AC$18</f>
        <v>0</v>
      </c>
      <c r="CU663" s="1016">
        <f>SUMIF('Report 4A'!$G$16:$G$95,$CQ663,'Report 4A'!$AK$16:$AK$95)</f>
        <v>0</v>
      </c>
      <c r="CV663" s="1017">
        <f t="shared" si="125"/>
        <v>0</v>
      </c>
      <c r="CX663" s="546" t="s">
        <v>669</v>
      </c>
      <c r="CY663" s="537" t="s">
        <v>306</v>
      </c>
      <c r="CZ663" s="537" t="str">
        <f>'Information Input'!$M$14</f>
        <v xml:space="preserve">      -      </v>
      </c>
      <c r="DA663" s="538">
        <f>'Information Input'!$H$35</f>
        <v>43555</v>
      </c>
      <c r="DB663" s="537" t="str">
        <f>'Information Input'!$J$22</f>
        <v>Quarterly</v>
      </c>
      <c r="DC663" s="552">
        <f>'Information Input'!$H$30</f>
        <v>43555</v>
      </c>
      <c r="DD663" s="553" t="str">
        <f t="shared" si="126"/>
        <v>201812</v>
      </c>
      <c r="DE663" s="541" t="s">
        <v>91</v>
      </c>
      <c r="DF663" s="541" t="s">
        <v>686</v>
      </c>
      <c r="DG663" s="544">
        <f>'Report 5L'!$F$55</f>
        <v>0</v>
      </c>
      <c r="DH663" s="550">
        <f>'Report 5L'!$F$56</f>
        <v>0</v>
      </c>
      <c r="DI663" s="544">
        <f>'Report 5L'!$F$57</f>
        <v>0</v>
      </c>
      <c r="DJ663" s="544">
        <f>'Report 5L'!$F$58</f>
        <v>0</v>
      </c>
      <c r="DK663" s="544">
        <f>'Report 5L'!$F$59</f>
        <v>0</v>
      </c>
      <c r="DL663" s="544">
        <f>'Report 5L'!$F$60</f>
        <v>0</v>
      </c>
      <c r="DM663" s="544">
        <f>'Report 5L'!$F$61</f>
        <v>0</v>
      </c>
      <c r="DN663" s="544">
        <f>'Report 5L'!$F$62</f>
        <v>0</v>
      </c>
      <c r="DO663" s="544">
        <f>'Report 5L'!$F$63</f>
        <v>0</v>
      </c>
      <c r="DP663" s="544">
        <f>'Report 5L'!$F$64</f>
        <v>0</v>
      </c>
      <c r="DQ663" s="544">
        <f>'Report 5L'!$F$65</f>
        <v>0</v>
      </c>
    </row>
    <row r="664" spans="2:121">
      <c r="B664" s="535" t="s">
        <v>669</v>
      </c>
      <c r="C664" s="536">
        <v>1</v>
      </c>
      <c r="D664" s="537" t="str">
        <f>'Information Input'!$M$14</f>
        <v xml:space="preserve">      -      </v>
      </c>
      <c r="E664" s="537" t="s">
        <v>135</v>
      </c>
      <c r="F664" s="538">
        <f t="shared" si="132"/>
        <v>43466</v>
      </c>
      <c r="G664" s="538">
        <f t="shared" si="133"/>
        <v>43555</v>
      </c>
      <c r="H664" s="538">
        <f>'Information Input'!$H$35</f>
        <v>43555</v>
      </c>
      <c r="I664" s="537" t="str">
        <f>'Information Input'!$J$22</f>
        <v>Quarterly</v>
      </c>
      <c r="J664" s="538">
        <f>'Information Input'!$H$30</f>
        <v>43555</v>
      </c>
      <c r="K664" s="537">
        <f>'Information Input'!$J$18</f>
        <v>2019</v>
      </c>
      <c r="L664" s="539" t="s">
        <v>103</v>
      </c>
      <c r="M664" s="540" t="s">
        <v>242</v>
      </c>
      <c r="N664" s="541" t="s">
        <v>242</v>
      </c>
      <c r="O664" s="542" t="s">
        <v>671</v>
      </c>
      <c r="P664" s="537">
        <v>15</v>
      </c>
      <c r="Q664" s="541" t="s">
        <v>157</v>
      </c>
      <c r="R664" s="541" t="s">
        <v>234</v>
      </c>
      <c r="S664" s="543">
        <f>'Report 1'!$AV$18</f>
        <v>0</v>
      </c>
      <c r="T664" s="544">
        <f>'Report 1'!$AV$35</f>
        <v>0</v>
      </c>
      <c r="U664" s="545">
        <f>'Report 1'!$AV$121</f>
        <v>0</v>
      </c>
      <c r="AL664" s="546" t="s">
        <v>669</v>
      </c>
      <c r="AM664" s="547">
        <v>2</v>
      </c>
      <c r="AN664" s="547" t="str">
        <f>'Information Input'!$M$14</f>
        <v xml:space="preserve">      -      </v>
      </c>
      <c r="AO664" s="547" t="s">
        <v>135</v>
      </c>
      <c r="AP664" s="538">
        <f t="shared" si="127"/>
        <v>43466</v>
      </c>
      <c r="AQ664" s="538">
        <f t="shared" si="128"/>
        <v>43555</v>
      </c>
      <c r="AR664" s="538">
        <f>'Information Input'!$H$35</f>
        <v>43555</v>
      </c>
      <c r="AS664" s="547" t="str">
        <f>'Information Input'!$J$22</f>
        <v>Quarterly</v>
      </c>
      <c r="AT664" s="538">
        <f>'Information Input'!$H$30</f>
        <v>43555</v>
      </c>
      <c r="AU664" s="547">
        <f>'Information Input'!$J$18</f>
        <v>2019</v>
      </c>
      <c r="AV664" s="547" t="s">
        <v>97</v>
      </c>
      <c r="AW664" s="547" t="s">
        <v>98</v>
      </c>
      <c r="AX664" s="547" t="s">
        <v>96</v>
      </c>
      <c r="AY664" s="548" t="s">
        <v>671</v>
      </c>
      <c r="AZ664" s="547">
        <v>33</v>
      </c>
      <c r="BA664" s="549" t="s">
        <v>175</v>
      </c>
      <c r="BB664" s="543" t="s">
        <v>233</v>
      </c>
      <c r="BC664" s="550">
        <f>'Report 2'!$H175</f>
        <v>0</v>
      </c>
      <c r="BD664" s="550">
        <f>'Report 2'!$I175</f>
        <v>0</v>
      </c>
      <c r="BE664" s="550">
        <f>'Report 2'!$J175</f>
        <v>0</v>
      </c>
      <c r="BF664" s="550">
        <f>'Report 2'!$K175</f>
        <v>0</v>
      </c>
      <c r="BG664" s="550">
        <f>'Report 2'!$L175</f>
        <v>0</v>
      </c>
      <c r="BH664" s="550">
        <f>'Report 2'!$M175</f>
        <v>0</v>
      </c>
      <c r="BI664" s="550">
        <f>'Report 2'!$N175</f>
        <v>0</v>
      </c>
      <c r="CC664" s="542" t="s">
        <v>669</v>
      </c>
      <c r="CD664" s="1014" t="s">
        <v>672</v>
      </c>
      <c r="CE664" s="1014" t="str">
        <f>'Information Input'!$M$14</f>
        <v xml:space="preserve">      -      </v>
      </c>
      <c r="CF664" s="551" t="s">
        <v>136</v>
      </c>
      <c r="CG664" s="552">
        <f t="shared" si="130"/>
        <v>43556</v>
      </c>
      <c r="CH664" s="552">
        <f t="shared" si="131"/>
        <v>43646</v>
      </c>
      <c r="CI664" s="552">
        <f>'Information Input'!$H$35</f>
        <v>43555</v>
      </c>
      <c r="CJ664" s="551" t="str">
        <f>'Information Input'!$J$22</f>
        <v>Quarterly</v>
      </c>
      <c r="CK664" s="552">
        <f>'Information Input'!$H$30</f>
        <v>43555</v>
      </c>
      <c r="CL664" s="551">
        <f>'Information Input'!$J$18</f>
        <v>2019</v>
      </c>
      <c r="CM664" s="551" t="s">
        <v>101</v>
      </c>
      <c r="CN664" s="1014" t="s">
        <v>102</v>
      </c>
      <c r="CO664" s="542" t="s">
        <v>103</v>
      </c>
      <c r="CP664" s="542" t="s">
        <v>671</v>
      </c>
      <c r="CQ664" s="551">
        <v>23</v>
      </c>
      <c r="CR664" s="542" t="s">
        <v>165</v>
      </c>
      <c r="CS664" s="542" t="s">
        <v>236</v>
      </c>
      <c r="CT664" s="1015">
        <f>'Report 1'!$AC$18</f>
        <v>0</v>
      </c>
      <c r="CU664" s="1016">
        <f>SUMIF('Report 4A'!$G$16:$G$95,$CQ664,'Report 4A'!$AK$16:$AK$95)</f>
        <v>0</v>
      </c>
      <c r="CV664" s="1017">
        <f t="shared" si="125"/>
        <v>0</v>
      </c>
      <c r="CX664" s="546" t="s">
        <v>669</v>
      </c>
      <c r="CY664" s="537" t="s">
        <v>306</v>
      </c>
      <c r="CZ664" s="537" t="str">
        <f>'Information Input'!$M$14</f>
        <v xml:space="preserve">      -      </v>
      </c>
      <c r="DA664" s="538">
        <f>'Information Input'!$H$35</f>
        <v>43555</v>
      </c>
      <c r="DB664" s="537" t="str">
        <f>'Information Input'!$J$22</f>
        <v>Quarterly</v>
      </c>
      <c r="DC664" s="552">
        <f>'Information Input'!$H$30</f>
        <v>43555</v>
      </c>
      <c r="DD664" s="553" t="str">
        <f t="shared" si="126"/>
        <v>201811</v>
      </c>
      <c r="DE664" s="541" t="s">
        <v>91</v>
      </c>
      <c r="DF664" s="541" t="s">
        <v>686</v>
      </c>
      <c r="DG664" s="544">
        <f>'Report 5L'!$G$55</f>
        <v>0</v>
      </c>
      <c r="DH664" s="550">
        <f>'Report 5L'!$G$56</f>
        <v>0</v>
      </c>
      <c r="DI664" s="544">
        <f>'Report 5L'!$G$57</f>
        <v>0</v>
      </c>
      <c r="DJ664" s="544">
        <f>'Report 5L'!$G$58</f>
        <v>0</v>
      </c>
      <c r="DK664" s="544">
        <f>'Report 5L'!$G$59</f>
        <v>0</v>
      </c>
      <c r="DL664" s="544">
        <f>'Report 5L'!$G$60</f>
        <v>0</v>
      </c>
      <c r="DM664" s="544">
        <f>'Report 5L'!$G$61</f>
        <v>0</v>
      </c>
      <c r="DN664" s="544">
        <f>'Report 5L'!$G$62</f>
        <v>0</v>
      </c>
      <c r="DO664" s="544">
        <f>'Report 5L'!$G$63</f>
        <v>0</v>
      </c>
      <c r="DP664" s="544">
        <f>'Report 5L'!$G$64</f>
        <v>0</v>
      </c>
      <c r="DQ664" s="544">
        <f>'Report 5L'!$G$65</f>
        <v>0</v>
      </c>
    </row>
    <row r="665" spans="2:121">
      <c r="B665" s="535" t="s">
        <v>669</v>
      </c>
      <c r="C665" s="536">
        <v>1</v>
      </c>
      <c r="D665" s="537" t="str">
        <f>'Information Input'!$M$14</f>
        <v xml:space="preserve">      -      </v>
      </c>
      <c r="E665" s="537" t="s">
        <v>135</v>
      </c>
      <c r="F665" s="538">
        <f t="shared" si="132"/>
        <v>43466</v>
      </c>
      <c r="G665" s="538">
        <f t="shared" si="133"/>
        <v>43555</v>
      </c>
      <c r="H665" s="538">
        <f>'Information Input'!$H$35</f>
        <v>43555</v>
      </c>
      <c r="I665" s="537" t="str">
        <f>'Information Input'!$J$22</f>
        <v>Quarterly</v>
      </c>
      <c r="J665" s="538">
        <f>'Information Input'!$H$30</f>
        <v>43555</v>
      </c>
      <c r="K665" s="537">
        <f>'Information Input'!$J$18</f>
        <v>2019</v>
      </c>
      <c r="L665" s="539" t="s">
        <v>103</v>
      </c>
      <c r="M665" s="540" t="s">
        <v>242</v>
      </c>
      <c r="N665" s="541" t="s">
        <v>242</v>
      </c>
      <c r="O665" s="542" t="s">
        <v>671</v>
      </c>
      <c r="P665" s="537">
        <v>16</v>
      </c>
      <c r="Q665" s="541" t="s">
        <v>158</v>
      </c>
      <c r="R665" s="541" t="s">
        <v>235</v>
      </c>
      <c r="S665" s="543">
        <f>'Report 1'!$AV$18</f>
        <v>0</v>
      </c>
      <c r="T665" s="544">
        <f>'Report 1'!$AV$36</f>
        <v>0</v>
      </c>
      <c r="U665" s="545">
        <f>'Report 1'!$AV$122</f>
        <v>0</v>
      </c>
      <c r="AL665" s="546" t="s">
        <v>669</v>
      </c>
      <c r="AM665" s="547">
        <v>2</v>
      </c>
      <c r="AN665" s="547" t="str">
        <f>'Information Input'!$M$14</f>
        <v xml:space="preserve">      -      </v>
      </c>
      <c r="AO665" s="547" t="s">
        <v>135</v>
      </c>
      <c r="AP665" s="538">
        <f t="shared" si="127"/>
        <v>43466</v>
      </c>
      <c r="AQ665" s="538">
        <f t="shared" si="128"/>
        <v>43555</v>
      </c>
      <c r="AR665" s="538">
        <f>'Information Input'!$H$35</f>
        <v>43555</v>
      </c>
      <c r="AS665" s="547" t="str">
        <f>'Information Input'!$J$22</f>
        <v>Quarterly</v>
      </c>
      <c r="AT665" s="538">
        <f>'Information Input'!$H$30</f>
        <v>43555</v>
      </c>
      <c r="AU665" s="547">
        <f>'Information Input'!$J$18</f>
        <v>2019</v>
      </c>
      <c r="AV665" s="547" t="s">
        <v>97</v>
      </c>
      <c r="AW665" s="547" t="s">
        <v>98</v>
      </c>
      <c r="AX665" s="547" t="s">
        <v>96</v>
      </c>
      <c r="AY665" s="548" t="s">
        <v>671</v>
      </c>
      <c r="AZ665" s="547">
        <v>34</v>
      </c>
      <c r="BA665" s="549" t="s">
        <v>176</v>
      </c>
      <c r="BB665" s="543" t="s">
        <v>238</v>
      </c>
      <c r="BC665" s="550">
        <f>'Report 2'!$H176</f>
        <v>0</v>
      </c>
      <c r="BD665" s="550">
        <f>'Report 2'!$I176</f>
        <v>0</v>
      </c>
      <c r="BE665" s="550">
        <f>'Report 2'!$J176</f>
        <v>0</v>
      </c>
      <c r="BF665" s="550">
        <f>'Report 2'!$K176</f>
        <v>0</v>
      </c>
      <c r="BG665" s="550">
        <f>'Report 2'!$L176</f>
        <v>0</v>
      </c>
      <c r="BH665" s="550">
        <f>'Report 2'!$M176</f>
        <v>0</v>
      </c>
      <c r="BI665" s="550">
        <f>'Report 2'!$N176</f>
        <v>0</v>
      </c>
      <c r="CC665" s="542" t="s">
        <v>669</v>
      </c>
      <c r="CD665" s="1014" t="s">
        <v>672</v>
      </c>
      <c r="CE665" s="1014" t="str">
        <f>'Information Input'!$M$14</f>
        <v xml:space="preserve">      -      </v>
      </c>
      <c r="CF665" s="551" t="s">
        <v>136</v>
      </c>
      <c r="CG665" s="552">
        <f t="shared" si="130"/>
        <v>43556</v>
      </c>
      <c r="CH665" s="552">
        <f t="shared" si="131"/>
        <v>43646</v>
      </c>
      <c r="CI665" s="552">
        <f>'Information Input'!$H$35</f>
        <v>43555</v>
      </c>
      <c r="CJ665" s="551" t="str">
        <f>'Information Input'!$J$22</f>
        <v>Quarterly</v>
      </c>
      <c r="CK665" s="552">
        <f>'Information Input'!$H$30</f>
        <v>43555</v>
      </c>
      <c r="CL665" s="551">
        <f>'Information Input'!$J$18</f>
        <v>2019</v>
      </c>
      <c r="CM665" s="551" t="s">
        <v>101</v>
      </c>
      <c r="CN665" s="1014" t="s">
        <v>102</v>
      </c>
      <c r="CO665" s="542" t="s">
        <v>103</v>
      </c>
      <c r="CP665" s="542" t="s">
        <v>671</v>
      </c>
      <c r="CQ665" s="551">
        <v>24</v>
      </c>
      <c r="CR665" s="542" t="s">
        <v>166</v>
      </c>
      <c r="CS665" s="542" t="s">
        <v>233</v>
      </c>
      <c r="CT665" s="1015">
        <f>'Report 1'!$AC$18</f>
        <v>0</v>
      </c>
      <c r="CU665" s="1016">
        <f>SUMIF('Report 4A'!$G$16:$G$95,$CQ665,'Report 4A'!$AK$16:$AK$95)</f>
        <v>0</v>
      </c>
      <c r="CV665" s="1017">
        <f t="shared" si="125"/>
        <v>0</v>
      </c>
      <c r="CX665" s="546" t="s">
        <v>669</v>
      </c>
      <c r="CY665" s="537" t="s">
        <v>306</v>
      </c>
      <c r="CZ665" s="537" t="str">
        <f>'Information Input'!$M$14</f>
        <v xml:space="preserve">      -      </v>
      </c>
      <c r="DA665" s="538">
        <f>'Information Input'!$H$35</f>
        <v>43555</v>
      </c>
      <c r="DB665" s="537" t="str">
        <f>'Information Input'!$J$22</f>
        <v>Quarterly</v>
      </c>
      <c r="DC665" s="552">
        <f>'Information Input'!$H$30</f>
        <v>43555</v>
      </c>
      <c r="DD665" s="553" t="str">
        <f t="shared" si="126"/>
        <v>201810</v>
      </c>
      <c r="DE665" s="541" t="s">
        <v>91</v>
      </c>
      <c r="DF665" s="541" t="s">
        <v>686</v>
      </c>
      <c r="DG665" s="544">
        <f>'Report 5L'!$H$55</f>
        <v>0</v>
      </c>
      <c r="DH665" s="550">
        <f>'Report 5L'!$H$56</f>
        <v>0</v>
      </c>
      <c r="DI665" s="544">
        <f>'Report 5L'!$H$57</f>
        <v>0</v>
      </c>
      <c r="DJ665" s="544">
        <f>'Report 5L'!$H$58</f>
        <v>0</v>
      </c>
      <c r="DK665" s="544">
        <f>'Report 5L'!$H$59</f>
        <v>0</v>
      </c>
      <c r="DL665" s="544">
        <f>'Report 5L'!$H$60</f>
        <v>0</v>
      </c>
      <c r="DM665" s="544">
        <f>'Report 5L'!$H$61</f>
        <v>0</v>
      </c>
      <c r="DN665" s="544">
        <f>'Report 5L'!$H$62</f>
        <v>0</v>
      </c>
      <c r="DO665" s="544">
        <f>'Report 5L'!$H$63</f>
        <v>0</v>
      </c>
      <c r="DP665" s="544">
        <f>'Report 5L'!$H$64</f>
        <v>0</v>
      </c>
      <c r="DQ665" s="544">
        <f>'Report 5L'!$H$65</f>
        <v>0</v>
      </c>
    </row>
    <row r="666" spans="2:121">
      <c r="B666" s="535" t="s">
        <v>669</v>
      </c>
      <c r="C666" s="536">
        <v>1</v>
      </c>
      <c r="D666" s="537" t="str">
        <f>'Information Input'!$M$14</f>
        <v xml:space="preserve">      -      </v>
      </c>
      <c r="E666" s="537" t="s">
        <v>135</v>
      </c>
      <c r="F666" s="538">
        <f t="shared" si="132"/>
        <v>43466</v>
      </c>
      <c r="G666" s="538">
        <f t="shared" si="133"/>
        <v>43555</v>
      </c>
      <c r="H666" s="538">
        <f>'Information Input'!$H$35</f>
        <v>43555</v>
      </c>
      <c r="I666" s="537" t="str">
        <f>'Information Input'!$J$22</f>
        <v>Quarterly</v>
      </c>
      <c r="J666" s="538">
        <f>'Information Input'!$H$30</f>
        <v>43555</v>
      </c>
      <c r="K666" s="537">
        <f>'Information Input'!$J$18</f>
        <v>2019</v>
      </c>
      <c r="L666" s="539" t="s">
        <v>103</v>
      </c>
      <c r="M666" s="540" t="s">
        <v>242</v>
      </c>
      <c r="N666" s="541" t="s">
        <v>242</v>
      </c>
      <c r="O666" s="542" t="s">
        <v>671</v>
      </c>
      <c r="P666" s="537">
        <v>17</v>
      </c>
      <c r="Q666" s="541" t="s">
        <v>159</v>
      </c>
      <c r="R666" s="541" t="s">
        <v>235</v>
      </c>
      <c r="S666" s="543">
        <f>'Report 1'!$AV$18</f>
        <v>0</v>
      </c>
      <c r="T666" s="544">
        <f>'Report 1'!$AV$37</f>
        <v>0</v>
      </c>
      <c r="U666" s="545">
        <f>'Report 1'!$AV$123</f>
        <v>0</v>
      </c>
      <c r="AL666" s="546" t="s">
        <v>669</v>
      </c>
      <c r="AM666" s="547">
        <v>2</v>
      </c>
      <c r="AN666" s="547" t="str">
        <f>'Information Input'!$M$14</f>
        <v xml:space="preserve">      -      </v>
      </c>
      <c r="AO666" s="547" t="s">
        <v>135</v>
      </c>
      <c r="AP666" s="538">
        <f t="shared" si="127"/>
        <v>43466</v>
      </c>
      <c r="AQ666" s="538">
        <f t="shared" si="128"/>
        <v>43555</v>
      </c>
      <c r="AR666" s="538">
        <f>'Information Input'!$H$35</f>
        <v>43555</v>
      </c>
      <c r="AS666" s="547" t="str">
        <f>'Information Input'!$J$22</f>
        <v>Quarterly</v>
      </c>
      <c r="AT666" s="538">
        <f>'Information Input'!$H$30</f>
        <v>43555</v>
      </c>
      <c r="AU666" s="547">
        <f>'Information Input'!$J$18</f>
        <v>2019</v>
      </c>
      <c r="AV666" s="547" t="s">
        <v>97</v>
      </c>
      <c r="AW666" s="547" t="s">
        <v>98</v>
      </c>
      <c r="AX666" s="547" t="s">
        <v>96</v>
      </c>
      <c r="AY666" s="548" t="s">
        <v>671</v>
      </c>
      <c r="AZ666" s="547">
        <v>35</v>
      </c>
      <c r="BA666" s="549" t="s">
        <v>177</v>
      </c>
      <c r="BB666" s="543" t="s">
        <v>235</v>
      </c>
      <c r="BC666" s="550">
        <f>'Report 2'!$H177</f>
        <v>0</v>
      </c>
      <c r="BD666" s="550">
        <f>'Report 2'!$I177</f>
        <v>0</v>
      </c>
      <c r="BE666" s="550">
        <f>'Report 2'!$J177</f>
        <v>0</v>
      </c>
      <c r="BF666" s="550">
        <f>'Report 2'!$K177</f>
        <v>0</v>
      </c>
      <c r="BG666" s="550">
        <f>'Report 2'!$L177</f>
        <v>0</v>
      </c>
      <c r="BH666" s="550">
        <f>'Report 2'!$M177</f>
        <v>0</v>
      </c>
      <c r="BI666" s="550">
        <f>'Report 2'!$N177</f>
        <v>0</v>
      </c>
      <c r="CC666" s="542" t="s">
        <v>669</v>
      </c>
      <c r="CD666" s="1014" t="s">
        <v>672</v>
      </c>
      <c r="CE666" s="1014" t="str">
        <f>'Information Input'!$M$14</f>
        <v xml:space="preserve">      -      </v>
      </c>
      <c r="CF666" s="551" t="s">
        <v>136</v>
      </c>
      <c r="CG666" s="552">
        <f t="shared" si="130"/>
        <v>43556</v>
      </c>
      <c r="CH666" s="552">
        <f t="shared" si="131"/>
        <v>43646</v>
      </c>
      <c r="CI666" s="552">
        <f>'Information Input'!$H$35</f>
        <v>43555</v>
      </c>
      <c r="CJ666" s="551" t="str">
        <f>'Information Input'!$J$22</f>
        <v>Quarterly</v>
      </c>
      <c r="CK666" s="552">
        <f>'Information Input'!$H$30</f>
        <v>43555</v>
      </c>
      <c r="CL666" s="551">
        <f>'Information Input'!$J$18</f>
        <v>2019</v>
      </c>
      <c r="CM666" s="551" t="s">
        <v>101</v>
      </c>
      <c r="CN666" s="1014" t="s">
        <v>102</v>
      </c>
      <c r="CO666" s="542" t="s">
        <v>103</v>
      </c>
      <c r="CP666" s="542" t="s">
        <v>671</v>
      </c>
      <c r="CQ666" s="551">
        <v>25</v>
      </c>
      <c r="CR666" s="542" t="s">
        <v>167</v>
      </c>
      <c r="CS666" s="542" t="s">
        <v>233</v>
      </c>
      <c r="CT666" s="1015">
        <f>'Report 1'!$AC$18</f>
        <v>0</v>
      </c>
      <c r="CU666" s="1016">
        <f>SUMIF('Report 4A'!$G$16:$G$95,$CQ666,'Report 4A'!$AK$16:$AK$95)</f>
        <v>0</v>
      </c>
      <c r="CV666" s="1017">
        <f t="shared" si="125"/>
        <v>0</v>
      </c>
      <c r="CX666" s="546" t="s">
        <v>669</v>
      </c>
      <c r="CY666" s="537" t="s">
        <v>306</v>
      </c>
      <c r="CZ666" s="537" t="str">
        <f>'Information Input'!$M$14</f>
        <v xml:space="preserve">      -      </v>
      </c>
      <c r="DA666" s="538">
        <f>'Information Input'!$H$35</f>
        <v>43555</v>
      </c>
      <c r="DB666" s="537" t="str">
        <f>'Information Input'!$J$22</f>
        <v>Quarterly</v>
      </c>
      <c r="DC666" s="552">
        <f>'Information Input'!$H$30</f>
        <v>43555</v>
      </c>
      <c r="DD666" s="553" t="str">
        <f t="shared" si="126"/>
        <v>201809</v>
      </c>
      <c r="DE666" s="541" t="s">
        <v>91</v>
      </c>
      <c r="DF666" s="541" t="s">
        <v>686</v>
      </c>
      <c r="DG666" s="544">
        <f>'Report 5L'!$I$55</f>
        <v>0</v>
      </c>
      <c r="DH666" s="550">
        <f>'Report 5L'!$I$56</f>
        <v>0</v>
      </c>
      <c r="DI666" s="544">
        <f>'Report 5L'!$I$57</f>
        <v>0</v>
      </c>
      <c r="DJ666" s="544">
        <f>'Report 5L'!$I$58</f>
        <v>0</v>
      </c>
      <c r="DK666" s="544">
        <f>'Report 5L'!$I$59</f>
        <v>0</v>
      </c>
      <c r="DL666" s="544">
        <f>'Report 5L'!$I$60</f>
        <v>0</v>
      </c>
      <c r="DM666" s="544">
        <f>'Report 5L'!$I$61</f>
        <v>0</v>
      </c>
      <c r="DN666" s="544">
        <f>'Report 5L'!$I$62</f>
        <v>0</v>
      </c>
      <c r="DO666" s="544">
        <f>'Report 5L'!$I$63</f>
        <v>0</v>
      </c>
      <c r="DP666" s="544">
        <f>'Report 5L'!$I$64</f>
        <v>0</v>
      </c>
      <c r="DQ666" s="544">
        <f>'Report 5L'!$I$65</f>
        <v>0</v>
      </c>
    </row>
    <row r="667" spans="2:121">
      <c r="B667" s="535" t="s">
        <v>669</v>
      </c>
      <c r="C667" s="536">
        <v>1</v>
      </c>
      <c r="D667" s="537" t="str">
        <f>'Information Input'!$M$14</f>
        <v xml:space="preserve">      -      </v>
      </c>
      <c r="E667" s="537" t="s">
        <v>135</v>
      </c>
      <c r="F667" s="538">
        <f t="shared" si="132"/>
        <v>43466</v>
      </c>
      <c r="G667" s="538">
        <f t="shared" si="133"/>
        <v>43555</v>
      </c>
      <c r="H667" s="538">
        <f>'Information Input'!$H$35</f>
        <v>43555</v>
      </c>
      <c r="I667" s="537" t="str">
        <f>'Information Input'!$J$22</f>
        <v>Quarterly</v>
      </c>
      <c r="J667" s="538">
        <f>'Information Input'!$H$30</f>
        <v>43555</v>
      </c>
      <c r="K667" s="537">
        <f>'Information Input'!$J$18</f>
        <v>2019</v>
      </c>
      <c r="L667" s="539" t="s">
        <v>103</v>
      </c>
      <c r="M667" s="540" t="s">
        <v>242</v>
      </c>
      <c r="N667" s="541" t="s">
        <v>242</v>
      </c>
      <c r="O667" s="542" t="s">
        <v>671</v>
      </c>
      <c r="P667" s="537">
        <v>18</v>
      </c>
      <c r="Q667" s="541" t="s">
        <v>160</v>
      </c>
      <c r="R667" s="541" t="s">
        <v>235</v>
      </c>
      <c r="S667" s="543">
        <f>'Report 1'!$AV$18</f>
        <v>0</v>
      </c>
      <c r="T667" s="544">
        <f>'Report 1'!$AV$38</f>
        <v>0</v>
      </c>
      <c r="U667" s="545">
        <f>'Report 1'!$AV$124</f>
        <v>0</v>
      </c>
      <c r="AL667" s="546" t="s">
        <v>669</v>
      </c>
      <c r="AM667" s="547">
        <v>2</v>
      </c>
      <c r="AN667" s="547" t="str">
        <f>'Information Input'!$M$14</f>
        <v xml:space="preserve">      -      </v>
      </c>
      <c r="AO667" s="547" t="s">
        <v>135</v>
      </c>
      <c r="AP667" s="538">
        <f t="shared" si="127"/>
        <v>43466</v>
      </c>
      <c r="AQ667" s="538">
        <f t="shared" si="128"/>
        <v>43555</v>
      </c>
      <c r="AR667" s="538">
        <f>'Information Input'!$H$35</f>
        <v>43555</v>
      </c>
      <c r="AS667" s="547" t="str">
        <f>'Information Input'!$J$22</f>
        <v>Quarterly</v>
      </c>
      <c r="AT667" s="538">
        <f>'Information Input'!$H$30</f>
        <v>43555</v>
      </c>
      <c r="AU667" s="547">
        <f>'Information Input'!$J$18</f>
        <v>2019</v>
      </c>
      <c r="AV667" s="547" t="s">
        <v>97</v>
      </c>
      <c r="AW667" s="547" t="s">
        <v>98</v>
      </c>
      <c r="AX667" s="547" t="s">
        <v>96</v>
      </c>
      <c r="AY667" s="548" t="s">
        <v>671</v>
      </c>
      <c r="AZ667" s="547">
        <v>36</v>
      </c>
      <c r="BA667" s="549" t="s">
        <v>178</v>
      </c>
      <c r="BB667" s="543" t="s">
        <v>235</v>
      </c>
      <c r="BC667" s="550">
        <f>'Report 2'!$H178</f>
        <v>0</v>
      </c>
      <c r="BD667" s="550">
        <f>'Report 2'!$I178</f>
        <v>0</v>
      </c>
      <c r="BE667" s="550">
        <f>'Report 2'!$J178</f>
        <v>0</v>
      </c>
      <c r="BF667" s="550">
        <f>'Report 2'!$K178</f>
        <v>0</v>
      </c>
      <c r="BG667" s="550">
        <f>'Report 2'!$L178</f>
        <v>0</v>
      </c>
      <c r="BH667" s="550">
        <f>'Report 2'!$M178</f>
        <v>0</v>
      </c>
      <c r="BI667" s="550">
        <f>'Report 2'!$N178</f>
        <v>0</v>
      </c>
      <c r="CC667" s="542" t="s">
        <v>669</v>
      </c>
      <c r="CD667" s="1014" t="s">
        <v>672</v>
      </c>
      <c r="CE667" s="1014" t="str">
        <f>'Information Input'!$M$14</f>
        <v xml:space="preserve">      -      </v>
      </c>
      <c r="CF667" s="551" t="s">
        <v>136</v>
      </c>
      <c r="CG667" s="552">
        <f t="shared" si="130"/>
        <v>43556</v>
      </c>
      <c r="CH667" s="552">
        <f t="shared" si="131"/>
        <v>43646</v>
      </c>
      <c r="CI667" s="552">
        <f>'Information Input'!$H$35</f>
        <v>43555</v>
      </c>
      <c r="CJ667" s="551" t="str">
        <f>'Information Input'!$J$22</f>
        <v>Quarterly</v>
      </c>
      <c r="CK667" s="552">
        <f>'Information Input'!$H$30</f>
        <v>43555</v>
      </c>
      <c r="CL667" s="551">
        <f>'Information Input'!$J$18</f>
        <v>2019</v>
      </c>
      <c r="CM667" s="551" t="s">
        <v>101</v>
      </c>
      <c r="CN667" s="1014" t="s">
        <v>102</v>
      </c>
      <c r="CO667" s="542" t="s">
        <v>103</v>
      </c>
      <c r="CP667" s="542" t="s">
        <v>671</v>
      </c>
      <c r="CQ667" s="551">
        <v>26</v>
      </c>
      <c r="CR667" s="542" t="s">
        <v>168</v>
      </c>
      <c r="CS667" s="542" t="s">
        <v>237</v>
      </c>
      <c r="CT667" s="1015">
        <f>'Report 1'!$AC$18</f>
        <v>0</v>
      </c>
      <c r="CU667" s="1016">
        <f>SUMIF('Report 4A'!$G$16:$G$95,$CQ667,'Report 4A'!$AK$16:$AK$95)</f>
        <v>0</v>
      </c>
      <c r="CV667" s="1017">
        <f t="shared" si="125"/>
        <v>0</v>
      </c>
      <c r="CX667" s="546" t="s">
        <v>669</v>
      </c>
      <c r="CY667" s="537" t="s">
        <v>306</v>
      </c>
      <c r="CZ667" s="537" t="str">
        <f>'Information Input'!$M$14</f>
        <v xml:space="preserve">      -      </v>
      </c>
      <c r="DA667" s="538">
        <f>'Information Input'!$H$35</f>
        <v>43555</v>
      </c>
      <c r="DB667" s="537" t="str">
        <f>'Information Input'!$J$22</f>
        <v>Quarterly</v>
      </c>
      <c r="DC667" s="552">
        <f>'Information Input'!$H$30</f>
        <v>43555</v>
      </c>
      <c r="DD667" s="553" t="str">
        <f t="shared" si="126"/>
        <v>201808</v>
      </c>
      <c r="DE667" s="541" t="s">
        <v>91</v>
      </c>
      <c r="DF667" s="541" t="s">
        <v>686</v>
      </c>
      <c r="DG667" s="544">
        <f>'Report 5L'!$J$55</f>
        <v>0</v>
      </c>
      <c r="DH667" s="550">
        <f>'Report 5L'!$J$56</f>
        <v>0</v>
      </c>
      <c r="DI667" s="544">
        <f>'Report 5L'!$J$57</f>
        <v>0</v>
      </c>
      <c r="DJ667" s="544">
        <f>'Report 5L'!$J$58</f>
        <v>0</v>
      </c>
      <c r="DK667" s="544">
        <f>'Report 5L'!$J$59</f>
        <v>0</v>
      </c>
      <c r="DL667" s="544">
        <f>'Report 5L'!$J$60</f>
        <v>0</v>
      </c>
      <c r="DM667" s="544">
        <f>'Report 5L'!$J$61</f>
        <v>0</v>
      </c>
      <c r="DN667" s="544">
        <f>'Report 5L'!$J$62</f>
        <v>0</v>
      </c>
      <c r="DO667" s="544">
        <f>'Report 5L'!$J$63</f>
        <v>0</v>
      </c>
      <c r="DP667" s="544">
        <f>'Report 5L'!$J$64</f>
        <v>0</v>
      </c>
      <c r="DQ667" s="544">
        <f>'Report 5L'!$J$65</f>
        <v>0</v>
      </c>
    </row>
    <row r="668" spans="2:121">
      <c r="B668" s="535" t="s">
        <v>669</v>
      </c>
      <c r="C668" s="536">
        <v>1</v>
      </c>
      <c r="D668" s="537" t="str">
        <f>'Information Input'!$M$14</f>
        <v xml:space="preserve">      -      </v>
      </c>
      <c r="E668" s="537" t="s">
        <v>135</v>
      </c>
      <c r="F668" s="538">
        <f t="shared" si="132"/>
        <v>43466</v>
      </c>
      <c r="G668" s="538">
        <f t="shared" si="133"/>
        <v>43555</v>
      </c>
      <c r="H668" s="538">
        <f>'Information Input'!$H$35</f>
        <v>43555</v>
      </c>
      <c r="I668" s="537" t="str">
        <f>'Information Input'!$J$22</f>
        <v>Quarterly</v>
      </c>
      <c r="J668" s="538">
        <f>'Information Input'!$H$30</f>
        <v>43555</v>
      </c>
      <c r="K668" s="537">
        <f>'Information Input'!$J$18</f>
        <v>2019</v>
      </c>
      <c r="L668" s="539" t="s">
        <v>103</v>
      </c>
      <c r="M668" s="540" t="s">
        <v>242</v>
      </c>
      <c r="N668" s="541" t="s">
        <v>242</v>
      </c>
      <c r="O668" s="542" t="s">
        <v>671</v>
      </c>
      <c r="P668" s="537">
        <v>19</v>
      </c>
      <c r="Q668" s="541" t="s">
        <v>161</v>
      </c>
      <c r="R668" s="541" t="s">
        <v>235</v>
      </c>
      <c r="S668" s="543">
        <f>'Report 1'!$AV$18</f>
        <v>0</v>
      </c>
      <c r="T668" s="544">
        <f>'Report 1'!$AV$39</f>
        <v>0</v>
      </c>
      <c r="U668" s="545">
        <f>'Report 1'!$AV$125</f>
        <v>0</v>
      </c>
      <c r="AL668" s="546" t="s">
        <v>669</v>
      </c>
      <c r="AM668" s="547">
        <v>2</v>
      </c>
      <c r="AN668" s="547" t="str">
        <f>'Information Input'!$M$14</f>
        <v xml:space="preserve">      -      </v>
      </c>
      <c r="AO668" s="547" t="s">
        <v>135</v>
      </c>
      <c r="AP668" s="538">
        <f t="shared" si="127"/>
        <v>43466</v>
      </c>
      <c r="AQ668" s="538">
        <f t="shared" si="128"/>
        <v>43555</v>
      </c>
      <c r="AR668" s="538">
        <f>'Information Input'!$H$35</f>
        <v>43555</v>
      </c>
      <c r="AS668" s="547" t="str">
        <f>'Information Input'!$J$22</f>
        <v>Quarterly</v>
      </c>
      <c r="AT668" s="538">
        <f>'Information Input'!$H$30</f>
        <v>43555</v>
      </c>
      <c r="AU668" s="547">
        <f>'Information Input'!$J$18</f>
        <v>2019</v>
      </c>
      <c r="AV668" s="547" t="s">
        <v>97</v>
      </c>
      <c r="AW668" s="547" t="s">
        <v>98</v>
      </c>
      <c r="AX668" s="547" t="s">
        <v>96</v>
      </c>
      <c r="AY668" s="548" t="s">
        <v>671</v>
      </c>
      <c r="AZ668" s="547">
        <v>37</v>
      </c>
      <c r="BA668" s="549" t="s">
        <v>179</v>
      </c>
      <c r="BB668" s="543" t="s">
        <v>231</v>
      </c>
      <c r="BC668" s="550">
        <f>'Report 2'!$H179</f>
        <v>0</v>
      </c>
      <c r="BD668" s="550">
        <f>'Report 2'!$I179</f>
        <v>0</v>
      </c>
      <c r="BE668" s="550">
        <f>'Report 2'!$J179</f>
        <v>0</v>
      </c>
      <c r="BF668" s="550">
        <f>'Report 2'!$K179</f>
        <v>0</v>
      </c>
      <c r="BG668" s="550">
        <f>'Report 2'!$L179</f>
        <v>0</v>
      </c>
      <c r="BH668" s="550">
        <f>'Report 2'!$M179</f>
        <v>0</v>
      </c>
      <c r="BI668" s="550">
        <f>'Report 2'!$N179</f>
        <v>0</v>
      </c>
      <c r="CC668" s="542" t="s">
        <v>669</v>
      </c>
      <c r="CD668" s="1014" t="s">
        <v>672</v>
      </c>
      <c r="CE668" s="1014" t="str">
        <f>'Information Input'!$M$14</f>
        <v xml:space="preserve">      -      </v>
      </c>
      <c r="CF668" s="551" t="s">
        <v>136</v>
      </c>
      <c r="CG668" s="552">
        <f t="shared" si="130"/>
        <v>43556</v>
      </c>
      <c r="CH668" s="552">
        <f t="shared" si="131"/>
        <v>43646</v>
      </c>
      <c r="CI668" s="552">
        <f>'Information Input'!$H$35</f>
        <v>43555</v>
      </c>
      <c r="CJ668" s="551" t="str">
        <f>'Information Input'!$J$22</f>
        <v>Quarterly</v>
      </c>
      <c r="CK668" s="552">
        <f>'Information Input'!$H$30</f>
        <v>43555</v>
      </c>
      <c r="CL668" s="551">
        <f>'Information Input'!$J$18</f>
        <v>2019</v>
      </c>
      <c r="CM668" s="551" t="s">
        <v>101</v>
      </c>
      <c r="CN668" s="1014" t="s">
        <v>102</v>
      </c>
      <c r="CO668" s="542" t="s">
        <v>103</v>
      </c>
      <c r="CP668" s="542" t="s">
        <v>671</v>
      </c>
      <c r="CQ668" s="551">
        <v>27</v>
      </c>
      <c r="CR668" s="542" t="s">
        <v>169</v>
      </c>
      <c r="CS668" s="542" t="s">
        <v>235</v>
      </c>
      <c r="CT668" s="1015">
        <f>'Report 1'!$AC$18</f>
        <v>0</v>
      </c>
      <c r="CU668" s="1016">
        <f>SUMIF('Report 4A'!$G$16:$G$95,$CQ668,'Report 4A'!$AK$16:$AK$95)</f>
        <v>0</v>
      </c>
      <c r="CV668" s="1017">
        <f t="shared" si="125"/>
        <v>0</v>
      </c>
      <c r="CX668" s="546" t="s">
        <v>669</v>
      </c>
      <c r="CY668" s="537" t="s">
        <v>306</v>
      </c>
      <c r="CZ668" s="537" t="str">
        <f>'Information Input'!$M$14</f>
        <v xml:space="preserve">      -      </v>
      </c>
      <c r="DA668" s="538">
        <f>'Information Input'!$H$35</f>
        <v>43555</v>
      </c>
      <c r="DB668" s="537" t="str">
        <f>'Information Input'!$J$22</f>
        <v>Quarterly</v>
      </c>
      <c r="DC668" s="552">
        <f>'Information Input'!$H$30</f>
        <v>43555</v>
      </c>
      <c r="DD668" s="553" t="str">
        <f t="shared" si="126"/>
        <v>201807</v>
      </c>
      <c r="DE668" s="541" t="s">
        <v>91</v>
      </c>
      <c r="DF668" s="541" t="s">
        <v>686</v>
      </c>
      <c r="DG668" s="544">
        <f>'Report 5L'!$K$55</f>
        <v>0</v>
      </c>
      <c r="DH668" s="550">
        <f>'Report 5L'!$K$56</f>
        <v>0</v>
      </c>
      <c r="DI668" s="544">
        <f>'Report 5L'!$K$57</f>
        <v>0</v>
      </c>
      <c r="DJ668" s="544">
        <f>'Report 5L'!$K$58</f>
        <v>0</v>
      </c>
      <c r="DK668" s="544">
        <f>'Report 5L'!$K$59</f>
        <v>0</v>
      </c>
      <c r="DL668" s="544">
        <f>'Report 5L'!$K$60</f>
        <v>0</v>
      </c>
      <c r="DM668" s="544">
        <f>'Report 5L'!$K$61</f>
        <v>0</v>
      </c>
      <c r="DN668" s="544">
        <f>'Report 5L'!$K$62</f>
        <v>0</v>
      </c>
      <c r="DO668" s="544">
        <f>'Report 5L'!$K$63</f>
        <v>0</v>
      </c>
      <c r="DP668" s="544">
        <f>'Report 5L'!$K$64</f>
        <v>0</v>
      </c>
      <c r="DQ668" s="544">
        <f>'Report 5L'!$K$65</f>
        <v>0</v>
      </c>
    </row>
    <row r="669" spans="2:121">
      <c r="B669" s="535" t="s">
        <v>669</v>
      </c>
      <c r="C669" s="536">
        <v>1</v>
      </c>
      <c r="D669" s="537" t="str">
        <f>'Information Input'!$M$14</f>
        <v xml:space="preserve">      -      </v>
      </c>
      <c r="E669" s="537" t="s">
        <v>135</v>
      </c>
      <c r="F669" s="538">
        <f t="shared" si="132"/>
        <v>43466</v>
      </c>
      <c r="G669" s="538">
        <f t="shared" si="133"/>
        <v>43555</v>
      </c>
      <c r="H669" s="538">
        <f>'Information Input'!$H$35</f>
        <v>43555</v>
      </c>
      <c r="I669" s="537" t="str">
        <f>'Information Input'!$J$22</f>
        <v>Quarterly</v>
      </c>
      <c r="J669" s="538">
        <f>'Information Input'!$H$30</f>
        <v>43555</v>
      </c>
      <c r="K669" s="537">
        <f>'Information Input'!$J$18</f>
        <v>2019</v>
      </c>
      <c r="L669" s="539" t="s">
        <v>103</v>
      </c>
      <c r="M669" s="540" t="s">
        <v>242</v>
      </c>
      <c r="N669" s="541" t="s">
        <v>242</v>
      </c>
      <c r="O669" s="542" t="s">
        <v>671</v>
      </c>
      <c r="P669" s="537">
        <v>20</v>
      </c>
      <c r="Q669" s="541" t="s">
        <v>162</v>
      </c>
      <c r="R669" s="541" t="s">
        <v>235</v>
      </c>
      <c r="S669" s="543">
        <f>'Report 1'!$AV$18</f>
        <v>0</v>
      </c>
      <c r="T669" s="544">
        <f>'Report 1'!$AV$40</f>
        <v>0</v>
      </c>
      <c r="U669" s="545">
        <f>'Report 1'!$AV$126</f>
        <v>0</v>
      </c>
      <c r="AL669" s="546" t="s">
        <v>669</v>
      </c>
      <c r="AM669" s="547">
        <v>2</v>
      </c>
      <c r="AN669" s="547" t="str">
        <f>'Information Input'!$M$14</f>
        <v xml:space="preserve">      -      </v>
      </c>
      <c r="AO669" s="547" t="s">
        <v>135</v>
      </c>
      <c r="AP669" s="538">
        <f t="shared" si="127"/>
        <v>43466</v>
      </c>
      <c r="AQ669" s="538">
        <f t="shared" si="128"/>
        <v>43555</v>
      </c>
      <c r="AR669" s="538">
        <f>'Information Input'!$H$35</f>
        <v>43555</v>
      </c>
      <c r="AS669" s="547" t="str">
        <f>'Information Input'!$J$22</f>
        <v>Quarterly</v>
      </c>
      <c r="AT669" s="538">
        <f>'Information Input'!$H$30</f>
        <v>43555</v>
      </c>
      <c r="AU669" s="547">
        <f>'Information Input'!$J$18</f>
        <v>2019</v>
      </c>
      <c r="AV669" s="547" t="s">
        <v>97</v>
      </c>
      <c r="AW669" s="547" t="s">
        <v>98</v>
      </c>
      <c r="AX669" s="547" t="s">
        <v>96</v>
      </c>
      <c r="AY669" s="548" t="s">
        <v>671</v>
      </c>
      <c r="AZ669" s="547">
        <v>38</v>
      </c>
      <c r="BA669" s="549" t="s">
        <v>180</v>
      </c>
      <c r="BB669" s="543" t="s">
        <v>233</v>
      </c>
      <c r="BC669" s="550">
        <f>'Report 2'!$H180</f>
        <v>0</v>
      </c>
      <c r="BD669" s="550">
        <f>'Report 2'!$I180</f>
        <v>0</v>
      </c>
      <c r="BE669" s="550">
        <f>'Report 2'!$J180</f>
        <v>0</v>
      </c>
      <c r="BF669" s="550">
        <f>'Report 2'!$K180</f>
        <v>0</v>
      </c>
      <c r="BG669" s="550">
        <f>'Report 2'!$L180</f>
        <v>0</v>
      </c>
      <c r="BH669" s="550">
        <f>'Report 2'!$M180</f>
        <v>0</v>
      </c>
      <c r="BI669" s="550">
        <f>'Report 2'!$N180</f>
        <v>0</v>
      </c>
      <c r="CC669" s="542" t="s">
        <v>669</v>
      </c>
      <c r="CD669" s="1014" t="s">
        <v>672</v>
      </c>
      <c r="CE669" s="1014" t="str">
        <f>'Information Input'!$M$14</f>
        <v xml:space="preserve">      -      </v>
      </c>
      <c r="CF669" s="551" t="s">
        <v>136</v>
      </c>
      <c r="CG669" s="552">
        <f t="shared" si="130"/>
        <v>43556</v>
      </c>
      <c r="CH669" s="552">
        <f t="shared" si="131"/>
        <v>43646</v>
      </c>
      <c r="CI669" s="552">
        <f>'Information Input'!$H$35</f>
        <v>43555</v>
      </c>
      <c r="CJ669" s="551" t="str">
        <f>'Information Input'!$J$22</f>
        <v>Quarterly</v>
      </c>
      <c r="CK669" s="552">
        <f>'Information Input'!$H$30</f>
        <v>43555</v>
      </c>
      <c r="CL669" s="551">
        <f>'Information Input'!$J$18</f>
        <v>2019</v>
      </c>
      <c r="CM669" s="551" t="s">
        <v>101</v>
      </c>
      <c r="CN669" s="1014" t="s">
        <v>102</v>
      </c>
      <c r="CO669" s="542" t="s">
        <v>103</v>
      </c>
      <c r="CP669" s="542" t="s">
        <v>671</v>
      </c>
      <c r="CQ669" s="551">
        <v>28</v>
      </c>
      <c r="CR669" s="542" t="s">
        <v>170</v>
      </c>
      <c r="CS669" s="542" t="s">
        <v>235</v>
      </c>
      <c r="CT669" s="1015">
        <f>'Report 1'!$AC$18</f>
        <v>0</v>
      </c>
      <c r="CU669" s="1016">
        <f>SUMIF('Report 4A'!$G$16:$G$95,$CQ669,'Report 4A'!$AK$16:$AK$95)</f>
        <v>0</v>
      </c>
      <c r="CV669" s="1017">
        <f t="shared" si="125"/>
        <v>0</v>
      </c>
      <c r="CX669" s="546" t="s">
        <v>669</v>
      </c>
      <c r="CY669" s="537" t="s">
        <v>306</v>
      </c>
      <c r="CZ669" s="537" t="str">
        <f>'Information Input'!$M$14</f>
        <v xml:space="preserve">      -      </v>
      </c>
      <c r="DA669" s="538">
        <f>'Information Input'!$H$35</f>
        <v>43555</v>
      </c>
      <c r="DB669" s="537" t="str">
        <f>'Information Input'!$J$22</f>
        <v>Quarterly</v>
      </c>
      <c r="DC669" s="552">
        <f>'Information Input'!$H$30</f>
        <v>43555</v>
      </c>
      <c r="DD669" s="553" t="str">
        <f t="shared" si="126"/>
        <v>201806</v>
      </c>
      <c r="DE669" s="541" t="s">
        <v>91</v>
      </c>
      <c r="DF669" s="541" t="s">
        <v>686</v>
      </c>
      <c r="DG669" s="544">
        <f>'Report 5L'!$L$55</f>
        <v>0</v>
      </c>
      <c r="DH669" s="550">
        <f>'Report 5L'!$L$56</f>
        <v>0</v>
      </c>
      <c r="DI669" s="544">
        <f>'Report 5L'!$L$57</f>
        <v>0</v>
      </c>
      <c r="DJ669" s="544">
        <f>'Report 5L'!$L$58</f>
        <v>0</v>
      </c>
      <c r="DK669" s="544">
        <f>'Report 5L'!$L$59</f>
        <v>0</v>
      </c>
      <c r="DL669" s="544">
        <f>'Report 5L'!$L$60</f>
        <v>0</v>
      </c>
      <c r="DM669" s="544">
        <f>'Report 5L'!$L$61</f>
        <v>0</v>
      </c>
      <c r="DN669" s="544">
        <f>'Report 5L'!$L$62</f>
        <v>0</v>
      </c>
      <c r="DO669" s="544">
        <f>'Report 5L'!$L$63</f>
        <v>0</v>
      </c>
      <c r="DP669" s="544">
        <f>'Report 5L'!$L$64</f>
        <v>0</v>
      </c>
      <c r="DQ669" s="544">
        <f>'Report 5L'!$L$65</f>
        <v>0</v>
      </c>
    </row>
    <row r="670" spans="2:121">
      <c r="B670" s="535" t="s">
        <v>669</v>
      </c>
      <c r="C670" s="536">
        <v>1</v>
      </c>
      <c r="D670" s="537" t="str">
        <f>'Information Input'!$M$14</f>
        <v xml:space="preserve">      -      </v>
      </c>
      <c r="E670" s="537" t="s">
        <v>135</v>
      </c>
      <c r="F670" s="538">
        <f t="shared" si="132"/>
        <v>43466</v>
      </c>
      <c r="G670" s="538">
        <f t="shared" si="133"/>
        <v>43555</v>
      </c>
      <c r="H670" s="538">
        <f>'Information Input'!$H$35</f>
        <v>43555</v>
      </c>
      <c r="I670" s="537" t="str">
        <f>'Information Input'!$J$22</f>
        <v>Quarterly</v>
      </c>
      <c r="J670" s="538">
        <f>'Information Input'!$H$30</f>
        <v>43555</v>
      </c>
      <c r="K670" s="537">
        <f>'Information Input'!$J$18</f>
        <v>2019</v>
      </c>
      <c r="L670" s="539" t="s">
        <v>103</v>
      </c>
      <c r="M670" s="540" t="s">
        <v>242</v>
      </c>
      <c r="N670" s="541" t="s">
        <v>242</v>
      </c>
      <c r="O670" s="542" t="s">
        <v>671</v>
      </c>
      <c r="P670" s="537">
        <v>21</v>
      </c>
      <c r="Q670" s="541" t="s">
        <v>163</v>
      </c>
      <c r="R670" s="541" t="s">
        <v>235</v>
      </c>
      <c r="S670" s="543">
        <f>'Report 1'!$AV$18</f>
        <v>0</v>
      </c>
      <c r="T670" s="544">
        <f>'Report 1'!$AV$41</f>
        <v>0</v>
      </c>
      <c r="U670" s="545">
        <f>'Report 1'!$AV$127</f>
        <v>0</v>
      </c>
      <c r="AL670" s="546" t="s">
        <v>669</v>
      </c>
      <c r="AM670" s="547">
        <v>2</v>
      </c>
      <c r="AN670" s="547" t="str">
        <f>'Information Input'!$M$14</f>
        <v xml:space="preserve">      -      </v>
      </c>
      <c r="AO670" s="547" t="s">
        <v>135</v>
      </c>
      <c r="AP670" s="538">
        <f t="shared" si="127"/>
        <v>43466</v>
      </c>
      <c r="AQ670" s="538">
        <f t="shared" si="128"/>
        <v>43555</v>
      </c>
      <c r="AR670" s="538">
        <f>'Information Input'!$H$35</f>
        <v>43555</v>
      </c>
      <c r="AS670" s="547" t="str">
        <f>'Information Input'!$J$22</f>
        <v>Quarterly</v>
      </c>
      <c r="AT670" s="538">
        <f>'Information Input'!$H$30</f>
        <v>43555</v>
      </c>
      <c r="AU670" s="547">
        <f>'Information Input'!$J$18</f>
        <v>2019</v>
      </c>
      <c r="AV670" s="547" t="s">
        <v>97</v>
      </c>
      <c r="AW670" s="547" t="s">
        <v>98</v>
      </c>
      <c r="AX670" s="547" t="s">
        <v>96</v>
      </c>
      <c r="AY670" s="548" t="s">
        <v>671</v>
      </c>
      <c r="AZ670" s="547">
        <v>39</v>
      </c>
      <c r="BA670" s="549" t="s">
        <v>181</v>
      </c>
      <c r="BB670" s="543" t="s">
        <v>233</v>
      </c>
      <c r="BC670" s="550">
        <f>'Report 2'!$H181</f>
        <v>0</v>
      </c>
      <c r="BD670" s="550">
        <f>'Report 2'!$I181</f>
        <v>0</v>
      </c>
      <c r="BE670" s="550">
        <f>'Report 2'!$J181</f>
        <v>0</v>
      </c>
      <c r="BF670" s="550">
        <f>'Report 2'!$K181</f>
        <v>0</v>
      </c>
      <c r="BG670" s="550">
        <f>'Report 2'!$L181</f>
        <v>0</v>
      </c>
      <c r="BH670" s="550">
        <f>'Report 2'!$M181</f>
        <v>0</v>
      </c>
      <c r="BI670" s="550">
        <f>'Report 2'!$N181</f>
        <v>0</v>
      </c>
      <c r="CC670" s="542" t="s">
        <v>669</v>
      </c>
      <c r="CD670" s="1014" t="s">
        <v>672</v>
      </c>
      <c r="CE670" s="1014" t="str">
        <f>'Information Input'!$M$14</f>
        <v xml:space="preserve">      -      </v>
      </c>
      <c r="CF670" s="551" t="s">
        <v>136</v>
      </c>
      <c r="CG670" s="552">
        <f t="shared" si="130"/>
        <v>43556</v>
      </c>
      <c r="CH670" s="552">
        <f t="shared" si="131"/>
        <v>43646</v>
      </c>
      <c r="CI670" s="552">
        <f>'Information Input'!$H$35</f>
        <v>43555</v>
      </c>
      <c r="CJ670" s="551" t="str">
        <f>'Information Input'!$J$22</f>
        <v>Quarterly</v>
      </c>
      <c r="CK670" s="552">
        <f>'Information Input'!$H$30</f>
        <v>43555</v>
      </c>
      <c r="CL670" s="551">
        <f>'Information Input'!$J$18</f>
        <v>2019</v>
      </c>
      <c r="CM670" s="551" t="s">
        <v>101</v>
      </c>
      <c r="CN670" s="1014" t="s">
        <v>102</v>
      </c>
      <c r="CO670" s="542" t="s">
        <v>103</v>
      </c>
      <c r="CP670" s="542" t="s">
        <v>671</v>
      </c>
      <c r="CQ670" s="551">
        <v>29</v>
      </c>
      <c r="CR670" s="542" t="s">
        <v>171</v>
      </c>
      <c r="CS670" s="542" t="s">
        <v>238</v>
      </c>
      <c r="CT670" s="1015">
        <f>'Report 1'!$AC$18</f>
        <v>0</v>
      </c>
      <c r="CU670" s="1016">
        <f>SUMIF('Report 4A'!$G$16:$G$95,$CQ670,'Report 4A'!$AK$16:$AK$95)</f>
        <v>0</v>
      </c>
      <c r="CV670" s="1017">
        <f t="shared" si="125"/>
        <v>0</v>
      </c>
      <c r="CX670" s="546" t="s">
        <v>669</v>
      </c>
      <c r="CY670" s="537" t="s">
        <v>306</v>
      </c>
      <c r="CZ670" s="537" t="str">
        <f>'Information Input'!$M$14</f>
        <v xml:space="preserve">      -      </v>
      </c>
      <c r="DA670" s="538">
        <f>'Information Input'!$H$35</f>
        <v>43555</v>
      </c>
      <c r="DB670" s="537" t="str">
        <f>'Information Input'!$J$22</f>
        <v>Quarterly</v>
      </c>
      <c r="DC670" s="552">
        <f>'Information Input'!$H$30</f>
        <v>43555</v>
      </c>
      <c r="DD670" s="553" t="str">
        <f t="shared" si="126"/>
        <v>201805</v>
      </c>
      <c r="DE670" s="541" t="s">
        <v>91</v>
      </c>
      <c r="DF670" s="541" t="s">
        <v>686</v>
      </c>
      <c r="DG670" s="544">
        <f>'Report 5L'!$M$55</f>
        <v>0</v>
      </c>
      <c r="DH670" s="550">
        <f>'Report 5L'!$M$56</f>
        <v>0</v>
      </c>
      <c r="DI670" s="544">
        <f>'Report 5L'!$M$57</f>
        <v>0</v>
      </c>
      <c r="DJ670" s="544">
        <f>'Report 5L'!$M$58</f>
        <v>0</v>
      </c>
      <c r="DK670" s="544">
        <f>'Report 5L'!$M$59</f>
        <v>0</v>
      </c>
      <c r="DL670" s="544">
        <f>'Report 5L'!$M$60</f>
        <v>0</v>
      </c>
      <c r="DM670" s="544">
        <f>'Report 5L'!$M$61</f>
        <v>0</v>
      </c>
      <c r="DN670" s="544">
        <f>'Report 5L'!$M$62</f>
        <v>0</v>
      </c>
      <c r="DO670" s="544">
        <f>'Report 5L'!$M$63</f>
        <v>0</v>
      </c>
      <c r="DP670" s="544">
        <f>'Report 5L'!$M$64</f>
        <v>0</v>
      </c>
      <c r="DQ670" s="544">
        <f>'Report 5L'!$M$65</f>
        <v>0</v>
      </c>
    </row>
    <row r="671" spans="2:121">
      <c r="B671" s="535" t="s">
        <v>669</v>
      </c>
      <c r="C671" s="536">
        <v>1</v>
      </c>
      <c r="D671" s="537" t="str">
        <f>'Information Input'!$M$14</f>
        <v xml:space="preserve">      -      </v>
      </c>
      <c r="E671" s="537" t="s">
        <v>135</v>
      </c>
      <c r="F671" s="538">
        <f t="shared" si="132"/>
        <v>43466</v>
      </c>
      <c r="G671" s="538">
        <f t="shared" si="133"/>
        <v>43555</v>
      </c>
      <c r="H671" s="538">
        <f>'Information Input'!$H$35</f>
        <v>43555</v>
      </c>
      <c r="I671" s="537" t="str">
        <f>'Information Input'!$J$22</f>
        <v>Quarterly</v>
      </c>
      <c r="J671" s="538">
        <f>'Information Input'!$H$30</f>
        <v>43555</v>
      </c>
      <c r="K671" s="537">
        <f>'Information Input'!$J$18</f>
        <v>2019</v>
      </c>
      <c r="L671" s="539" t="s">
        <v>103</v>
      </c>
      <c r="M671" s="540" t="s">
        <v>242</v>
      </c>
      <c r="N671" s="541" t="s">
        <v>242</v>
      </c>
      <c r="O671" s="542" t="s">
        <v>671</v>
      </c>
      <c r="P671" s="537">
        <v>22</v>
      </c>
      <c r="Q671" s="541" t="s">
        <v>164</v>
      </c>
      <c r="R671" s="541" t="s">
        <v>236</v>
      </c>
      <c r="S671" s="543">
        <f>'Report 1'!$AV$18</f>
        <v>0</v>
      </c>
      <c r="T671" s="544">
        <f>'Report 1'!$AV$42</f>
        <v>0</v>
      </c>
      <c r="U671" s="545">
        <f>'Report 1'!$AV$128</f>
        <v>0</v>
      </c>
      <c r="AL671" s="546" t="s">
        <v>669</v>
      </c>
      <c r="AM671" s="547">
        <v>2</v>
      </c>
      <c r="AN671" s="547" t="str">
        <f>'Information Input'!$M$14</f>
        <v xml:space="preserve">      -      </v>
      </c>
      <c r="AO671" s="547" t="s">
        <v>135</v>
      </c>
      <c r="AP671" s="538">
        <f t="shared" si="127"/>
        <v>43466</v>
      </c>
      <c r="AQ671" s="538">
        <f t="shared" si="128"/>
        <v>43555</v>
      </c>
      <c r="AR671" s="538">
        <f>'Information Input'!$H$35</f>
        <v>43555</v>
      </c>
      <c r="AS671" s="547" t="str">
        <f>'Information Input'!$J$22</f>
        <v>Quarterly</v>
      </c>
      <c r="AT671" s="538">
        <f>'Information Input'!$H$30</f>
        <v>43555</v>
      </c>
      <c r="AU671" s="547">
        <f>'Information Input'!$J$18</f>
        <v>2019</v>
      </c>
      <c r="AV671" s="547" t="s">
        <v>97</v>
      </c>
      <c r="AW671" s="547" t="s">
        <v>98</v>
      </c>
      <c r="AX671" s="547" t="s">
        <v>96</v>
      </c>
      <c r="AY671" s="548" t="s">
        <v>671</v>
      </c>
      <c r="AZ671" s="547">
        <v>40</v>
      </c>
      <c r="BA671" s="549" t="s">
        <v>182</v>
      </c>
      <c r="BB671" s="543" t="s">
        <v>238</v>
      </c>
      <c r="BC671" s="550">
        <f>'Report 2'!$H182</f>
        <v>0</v>
      </c>
      <c r="BD671" s="550">
        <f>'Report 2'!$I182</f>
        <v>0</v>
      </c>
      <c r="BE671" s="550">
        <f>'Report 2'!$J182</f>
        <v>0</v>
      </c>
      <c r="BF671" s="550">
        <f>'Report 2'!$K182</f>
        <v>0</v>
      </c>
      <c r="BG671" s="550">
        <f>'Report 2'!$L182</f>
        <v>0</v>
      </c>
      <c r="BH671" s="550">
        <f>'Report 2'!$M182</f>
        <v>0</v>
      </c>
      <c r="BI671" s="550">
        <f>'Report 2'!$N182</f>
        <v>0</v>
      </c>
      <c r="CC671" s="542" t="s">
        <v>669</v>
      </c>
      <c r="CD671" s="1014" t="s">
        <v>672</v>
      </c>
      <c r="CE671" s="1014" t="str">
        <f>'Information Input'!$M$14</f>
        <v xml:space="preserve">      -      </v>
      </c>
      <c r="CF671" s="551" t="s">
        <v>136</v>
      </c>
      <c r="CG671" s="552">
        <f t="shared" si="130"/>
        <v>43556</v>
      </c>
      <c r="CH671" s="552">
        <f t="shared" si="131"/>
        <v>43646</v>
      </c>
      <c r="CI671" s="552">
        <f>'Information Input'!$H$35</f>
        <v>43555</v>
      </c>
      <c r="CJ671" s="551" t="str">
        <f>'Information Input'!$J$22</f>
        <v>Quarterly</v>
      </c>
      <c r="CK671" s="552">
        <f>'Information Input'!$H$30</f>
        <v>43555</v>
      </c>
      <c r="CL671" s="551">
        <f>'Information Input'!$J$18</f>
        <v>2019</v>
      </c>
      <c r="CM671" s="551" t="s">
        <v>101</v>
      </c>
      <c r="CN671" s="1014" t="s">
        <v>102</v>
      </c>
      <c r="CO671" s="542" t="s">
        <v>103</v>
      </c>
      <c r="CP671" s="542" t="s">
        <v>671</v>
      </c>
      <c r="CQ671" s="551">
        <v>30</v>
      </c>
      <c r="CR671" s="542" t="s">
        <v>172</v>
      </c>
      <c r="CS671" s="542" t="s">
        <v>238</v>
      </c>
      <c r="CT671" s="1015">
        <f>'Report 1'!$AC$18</f>
        <v>0</v>
      </c>
      <c r="CU671" s="1016">
        <f>SUMIF('Report 4A'!$G$16:$G$95,$CQ671,'Report 4A'!$AK$16:$AK$95)</f>
        <v>0</v>
      </c>
      <c r="CV671" s="1017">
        <f t="shared" si="125"/>
        <v>0</v>
      </c>
      <c r="CX671" s="546" t="s">
        <v>669</v>
      </c>
      <c r="CY671" s="537" t="s">
        <v>306</v>
      </c>
      <c r="CZ671" s="537" t="str">
        <f>'Information Input'!$M$14</f>
        <v xml:space="preserve">      -      </v>
      </c>
      <c r="DA671" s="538">
        <f>'Information Input'!$H$35</f>
        <v>43555</v>
      </c>
      <c r="DB671" s="537" t="str">
        <f>'Information Input'!$J$22</f>
        <v>Quarterly</v>
      </c>
      <c r="DC671" s="552">
        <f>'Information Input'!$H$30</f>
        <v>43555</v>
      </c>
      <c r="DD671" s="553" t="str">
        <f t="shared" si="126"/>
        <v>201804</v>
      </c>
      <c r="DE671" s="541" t="s">
        <v>91</v>
      </c>
      <c r="DF671" s="541" t="s">
        <v>686</v>
      </c>
      <c r="DG671" s="544">
        <f>'Report 5L'!$N$55</f>
        <v>0</v>
      </c>
      <c r="DH671" s="550">
        <f>'Report 5L'!$N$56</f>
        <v>0</v>
      </c>
      <c r="DI671" s="544">
        <f>'Report 5L'!$N$57</f>
        <v>0</v>
      </c>
      <c r="DJ671" s="544">
        <f>'Report 5L'!$N$58</f>
        <v>0</v>
      </c>
      <c r="DK671" s="544">
        <f>'Report 5L'!$N$59</f>
        <v>0</v>
      </c>
      <c r="DL671" s="544">
        <f>'Report 5L'!$N$60</f>
        <v>0</v>
      </c>
      <c r="DM671" s="544">
        <f>'Report 5L'!$N$61</f>
        <v>0</v>
      </c>
      <c r="DN671" s="544">
        <f>'Report 5L'!$N$62</f>
        <v>0</v>
      </c>
      <c r="DO671" s="544">
        <f>'Report 5L'!$N$63</f>
        <v>0</v>
      </c>
      <c r="DP671" s="544">
        <f>'Report 5L'!$N$64</f>
        <v>0</v>
      </c>
      <c r="DQ671" s="544">
        <f>'Report 5L'!$N$65</f>
        <v>0</v>
      </c>
    </row>
    <row r="672" spans="2:121">
      <c r="B672" s="535" t="s">
        <v>669</v>
      </c>
      <c r="C672" s="536">
        <v>1</v>
      </c>
      <c r="D672" s="537" t="str">
        <f>'Information Input'!$M$14</f>
        <v xml:space="preserve">      -      </v>
      </c>
      <c r="E672" s="537" t="s">
        <v>135</v>
      </c>
      <c r="F672" s="538">
        <f t="shared" si="132"/>
        <v>43466</v>
      </c>
      <c r="G672" s="538">
        <f t="shared" si="133"/>
        <v>43555</v>
      </c>
      <c r="H672" s="538">
        <f>'Information Input'!$H$35</f>
        <v>43555</v>
      </c>
      <c r="I672" s="537" t="str">
        <f>'Information Input'!$J$22</f>
        <v>Quarterly</v>
      </c>
      <c r="J672" s="538">
        <f>'Information Input'!$H$30</f>
        <v>43555</v>
      </c>
      <c r="K672" s="537">
        <f>'Information Input'!$J$18</f>
        <v>2019</v>
      </c>
      <c r="L672" s="539" t="s">
        <v>103</v>
      </c>
      <c r="M672" s="540" t="s">
        <v>242</v>
      </c>
      <c r="N672" s="541" t="s">
        <v>242</v>
      </c>
      <c r="O672" s="542" t="s">
        <v>671</v>
      </c>
      <c r="P672" s="537">
        <v>23</v>
      </c>
      <c r="Q672" s="541" t="s">
        <v>165</v>
      </c>
      <c r="R672" s="541" t="s">
        <v>236</v>
      </c>
      <c r="S672" s="543">
        <f>'Report 1'!$AV$18</f>
        <v>0</v>
      </c>
      <c r="T672" s="544">
        <f>'Report 1'!$AV$43</f>
        <v>0</v>
      </c>
      <c r="U672" s="545">
        <f>'Report 1'!$AV$129</f>
        <v>0</v>
      </c>
      <c r="AL672" s="546" t="s">
        <v>669</v>
      </c>
      <c r="AM672" s="547">
        <v>2</v>
      </c>
      <c r="AN672" s="547" t="str">
        <f>'Information Input'!$M$14</f>
        <v xml:space="preserve">      -      </v>
      </c>
      <c r="AO672" s="547" t="s">
        <v>135</v>
      </c>
      <c r="AP672" s="538">
        <f t="shared" si="127"/>
        <v>43466</v>
      </c>
      <c r="AQ672" s="538">
        <f t="shared" si="128"/>
        <v>43555</v>
      </c>
      <c r="AR672" s="538">
        <f>'Information Input'!$H$35</f>
        <v>43555</v>
      </c>
      <c r="AS672" s="547" t="str">
        <f>'Information Input'!$J$22</f>
        <v>Quarterly</v>
      </c>
      <c r="AT672" s="538">
        <f>'Information Input'!$H$30</f>
        <v>43555</v>
      </c>
      <c r="AU672" s="547">
        <f>'Information Input'!$J$18</f>
        <v>2019</v>
      </c>
      <c r="AV672" s="547" t="s">
        <v>97</v>
      </c>
      <c r="AW672" s="547" t="s">
        <v>98</v>
      </c>
      <c r="AX672" s="547" t="s">
        <v>96</v>
      </c>
      <c r="AY672" s="548" t="s">
        <v>671</v>
      </c>
      <c r="AZ672" s="547">
        <v>41</v>
      </c>
      <c r="BA672" s="549" t="s">
        <v>183</v>
      </c>
      <c r="BB672" s="543" t="s">
        <v>238</v>
      </c>
      <c r="BC672" s="550">
        <f>'Report 2'!$H183</f>
        <v>0</v>
      </c>
      <c r="BD672" s="550">
        <f>'Report 2'!$I183</f>
        <v>0</v>
      </c>
      <c r="BE672" s="550">
        <f>'Report 2'!$J183</f>
        <v>0</v>
      </c>
      <c r="BF672" s="550">
        <f>'Report 2'!$K183</f>
        <v>0</v>
      </c>
      <c r="BG672" s="550">
        <f>'Report 2'!$L183</f>
        <v>0</v>
      </c>
      <c r="BH672" s="550">
        <f>'Report 2'!$M183</f>
        <v>0</v>
      </c>
      <c r="BI672" s="550">
        <f>'Report 2'!$N183</f>
        <v>0</v>
      </c>
      <c r="CC672" s="542" t="s">
        <v>669</v>
      </c>
      <c r="CD672" s="1014" t="s">
        <v>672</v>
      </c>
      <c r="CE672" s="1014" t="str">
        <f>'Information Input'!$M$14</f>
        <v xml:space="preserve">      -      </v>
      </c>
      <c r="CF672" s="551" t="s">
        <v>136</v>
      </c>
      <c r="CG672" s="552">
        <f t="shared" si="130"/>
        <v>43556</v>
      </c>
      <c r="CH672" s="552">
        <f t="shared" si="131"/>
        <v>43646</v>
      </c>
      <c r="CI672" s="552">
        <f>'Information Input'!$H$35</f>
        <v>43555</v>
      </c>
      <c r="CJ672" s="551" t="str">
        <f>'Information Input'!$J$22</f>
        <v>Quarterly</v>
      </c>
      <c r="CK672" s="552">
        <f>'Information Input'!$H$30</f>
        <v>43555</v>
      </c>
      <c r="CL672" s="551">
        <f>'Information Input'!$J$18</f>
        <v>2019</v>
      </c>
      <c r="CM672" s="551" t="s">
        <v>101</v>
      </c>
      <c r="CN672" s="1014" t="s">
        <v>102</v>
      </c>
      <c r="CO672" s="542" t="s">
        <v>103</v>
      </c>
      <c r="CP672" s="542" t="s">
        <v>671</v>
      </c>
      <c r="CQ672" s="551">
        <v>31</v>
      </c>
      <c r="CR672" s="542" t="s">
        <v>173</v>
      </c>
      <c r="CS672" s="542" t="s">
        <v>233</v>
      </c>
      <c r="CT672" s="1015">
        <f>'Report 1'!$AC$18</f>
        <v>0</v>
      </c>
      <c r="CU672" s="1016">
        <f>SUMIF('Report 4A'!$G$16:$G$95,$CQ672,'Report 4A'!$AK$16:$AK$95)</f>
        <v>0</v>
      </c>
      <c r="CV672" s="1017">
        <f t="shared" si="125"/>
        <v>0</v>
      </c>
      <c r="CX672" s="546" t="s">
        <v>669</v>
      </c>
      <c r="CY672" s="537" t="s">
        <v>306</v>
      </c>
      <c r="CZ672" s="537" t="str">
        <f>'Information Input'!$M$14</f>
        <v xml:space="preserve">      -      </v>
      </c>
      <c r="DA672" s="538">
        <f>'Information Input'!$H$35</f>
        <v>43555</v>
      </c>
      <c r="DB672" s="537" t="str">
        <f>'Information Input'!$J$22</f>
        <v>Quarterly</v>
      </c>
      <c r="DC672" s="552">
        <f>'Information Input'!$H$30</f>
        <v>43555</v>
      </c>
      <c r="DD672" s="553" t="str">
        <f t="shared" si="126"/>
        <v>201803</v>
      </c>
      <c r="DE672" s="541" t="s">
        <v>91</v>
      </c>
      <c r="DF672" s="541" t="s">
        <v>686</v>
      </c>
      <c r="DG672" s="544">
        <f>'Report 5L'!$O$55</f>
        <v>0</v>
      </c>
      <c r="DH672" s="550">
        <f>'Report 5L'!$O$56</f>
        <v>0</v>
      </c>
      <c r="DI672" s="544">
        <f>'Report 5L'!$O$57</f>
        <v>0</v>
      </c>
      <c r="DJ672" s="544">
        <f>'Report 5L'!$O$58</f>
        <v>0</v>
      </c>
      <c r="DK672" s="544">
        <f>'Report 5L'!$O$59</f>
        <v>0</v>
      </c>
      <c r="DL672" s="544">
        <f>'Report 5L'!$O$60</f>
        <v>0</v>
      </c>
      <c r="DM672" s="544">
        <f>'Report 5L'!$O$61</f>
        <v>0</v>
      </c>
      <c r="DN672" s="544">
        <f>'Report 5L'!$O$62</f>
        <v>0</v>
      </c>
      <c r="DO672" s="544">
        <f>'Report 5L'!$O$63</f>
        <v>0</v>
      </c>
      <c r="DP672" s="544">
        <f>'Report 5L'!$O$64</f>
        <v>0</v>
      </c>
      <c r="DQ672" s="544">
        <f>'Report 5L'!$O$65</f>
        <v>0</v>
      </c>
    </row>
    <row r="673" spans="2:121">
      <c r="B673" s="535" t="s">
        <v>669</v>
      </c>
      <c r="C673" s="536">
        <v>1</v>
      </c>
      <c r="D673" s="537" t="str">
        <f>'Information Input'!$M$14</f>
        <v xml:space="preserve">      -      </v>
      </c>
      <c r="E673" s="537" t="s">
        <v>135</v>
      </c>
      <c r="F673" s="538">
        <f t="shared" si="132"/>
        <v>43466</v>
      </c>
      <c r="G673" s="538">
        <f t="shared" si="133"/>
        <v>43555</v>
      </c>
      <c r="H673" s="538">
        <f>'Information Input'!$H$35</f>
        <v>43555</v>
      </c>
      <c r="I673" s="537" t="str">
        <f>'Information Input'!$J$22</f>
        <v>Quarterly</v>
      </c>
      <c r="J673" s="538">
        <f>'Information Input'!$H$30</f>
        <v>43555</v>
      </c>
      <c r="K673" s="537">
        <f>'Information Input'!$J$18</f>
        <v>2019</v>
      </c>
      <c r="L673" s="539" t="s">
        <v>103</v>
      </c>
      <c r="M673" s="540" t="s">
        <v>242</v>
      </c>
      <c r="N673" s="541" t="s">
        <v>242</v>
      </c>
      <c r="O673" s="542" t="s">
        <v>671</v>
      </c>
      <c r="P673" s="537">
        <v>24</v>
      </c>
      <c r="Q673" s="541" t="s">
        <v>166</v>
      </c>
      <c r="R673" s="541" t="s">
        <v>233</v>
      </c>
      <c r="S673" s="543">
        <f>'Report 1'!$AV$18</f>
        <v>0</v>
      </c>
      <c r="T673" s="544">
        <f>'Report 1'!$AV$44</f>
        <v>0</v>
      </c>
      <c r="U673" s="545">
        <f>'Report 1'!$AV$130</f>
        <v>0</v>
      </c>
      <c r="AL673" s="546" t="s">
        <v>669</v>
      </c>
      <c r="AM673" s="547">
        <v>2</v>
      </c>
      <c r="AN673" s="547" t="str">
        <f>'Information Input'!$M$14</f>
        <v xml:space="preserve">      -      </v>
      </c>
      <c r="AO673" s="547" t="s">
        <v>135</v>
      </c>
      <c r="AP673" s="538">
        <f t="shared" si="127"/>
        <v>43466</v>
      </c>
      <c r="AQ673" s="538">
        <f t="shared" si="128"/>
        <v>43555</v>
      </c>
      <c r="AR673" s="538">
        <f>'Information Input'!$H$35</f>
        <v>43555</v>
      </c>
      <c r="AS673" s="547" t="str">
        <f>'Information Input'!$J$22</f>
        <v>Quarterly</v>
      </c>
      <c r="AT673" s="538">
        <f>'Information Input'!$H$30</f>
        <v>43555</v>
      </c>
      <c r="AU673" s="547">
        <f>'Information Input'!$J$18</f>
        <v>2019</v>
      </c>
      <c r="AV673" s="547" t="s">
        <v>97</v>
      </c>
      <c r="AW673" s="547" t="s">
        <v>98</v>
      </c>
      <c r="AX673" s="547" t="s">
        <v>96</v>
      </c>
      <c r="AY673" s="548" t="s">
        <v>671</v>
      </c>
      <c r="AZ673" s="547">
        <v>42</v>
      </c>
      <c r="BA673" s="549" t="s">
        <v>184</v>
      </c>
      <c r="BB673" s="543" t="s">
        <v>233</v>
      </c>
      <c r="BC673" s="550">
        <f>'Report 2'!$H184</f>
        <v>0</v>
      </c>
      <c r="BD673" s="550">
        <f>'Report 2'!$I184</f>
        <v>0</v>
      </c>
      <c r="BE673" s="550">
        <f>'Report 2'!$J184</f>
        <v>0</v>
      </c>
      <c r="BF673" s="550">
        <f>'Report 2'!$K184</f>
        <v>0</v>
      </c>
      <c r="BG673" s="550">
        <f>'Report 2'!$L184</f>
        <v>0</v>
      </c>
      <c r="BH673" s="550">
        <f>'Report 2'!$M184</f>
        <v>0</v>
      </c>
      <c r="BI673" s="550">
        <f>'Report 2'!$N184</f>
        <v>0</v>
      </c>
      <c r="CC673" s="542" t="s">
        <v>669</v>
      </c>
      <c r="CD673" s="1014" t="s">
        <v>672</v>
      </c>
      <c r="CE673" s="1014" t="str">
        <f>'Information Input'!$M$14</f>
        <v xml:space="preserve">      -      </v>
      </c>
      <c r="CF673" s="551" t="s">
        <v>136</v>
      </c>
      <c r="CG673" s="552">
        <f t="shared" si="130"/>
        <v>43556</v>
      </c>
      <c r="CH673" s="552">
        <f t="shared" si="131"/>
        <v>43646</v>
      </c>
      <c r="CI673" s="552">
        <f>'Information Input'!$H$35</f>
        <v>43555</v>
      </c>
      <c r="CJ673" s="551" t="str">
        <f>'Information Input'!$J$22</f>
        <v>Quarterly</v>
      </c>
      <c r="CK673" s="552">
        <f>'Information Input'!$H$30</f>
        <v>43555</v>
      </c>
      <c r="CL673" s="551">
        <f>'Information Input'!$J$18</f>
        <v>2019</v>
      </c>
      <c r="CM673" s="551" t="s">
        <v>101</v>
      </c>
      <c r="CN673" s="1014" t="s">
        <v>102</v>
      </c>
      <c r="CO673" s="542" t="s">
        <v>103</v>
      </c>
      <c r="CP673" s="542" t="s">
        <v>671</v>
      </c>
      <c r="CQ673" s="551">
        <v>32</v>
      </c>
      <c r="CR673" s="542" t="s">
        <v>174</v>
      </c>
      <c r="CS673" s="542" t="s">
        <v>238</v>
      </c>
      <c r="CT673" s="1015">
        <f>'Report 1'!$AC$18</f>
        <v>0</v>
      </c>
      <c r="CU673" s="1016">
        <f>SUMIF('Report 4A'!$G$16:$G$95,$CQ673,'Report 4A'!$AK$16:$AK$95)</f>
        <v>0</v>
      </c>
      <c r="CV673" s="1017">
        <f t="shared" si="125"/>
        <v>0</v>
      </c>
      <c r="CX673" s="546" t="s">
        <v>669</v>
      </c>
      <c r="CY673" s="537" t="s">
        <v>306</v>
      </c>
      <c r="CZ673" s="537" t="str">
        <f>'Information Input'!$M$14</f>
        <v xml:space="preserve">      -      </v>
      </c>
      <c r="DA673" s="538">
        <f>'Information Input'!$H$35</f>
        <v>43555</v>
      </c>
      <c r="DB673" s="537" t="str">
        <f>'Information Input'!$J$22</f>
        <v>Quarterly</v>
      </c>
      <c r="DC673" s="552">
        <f>'Information Input'!$H$30</f>
        <v>43555</v>
      </c>
      <c r="DD673" s="553" t="str">
        <f t="shared" si="126"/>
        <v>201802</v>
      </c>
      <c r="DE673" s="541" t="s">
        <v>91</v>
      </c>
      <c r="DF673" s="541" t="s">
        <v>686</v>
      </c>
      <c r="DG673" s="544">
        <f>'Report 5L'!$P$55</f>
        <v>0</v>
      </c>
      <c r="DH673" s="550">
        <f>'Report 5L'!$P$56</f>
        <v>0</v>
      </c>
      <c r="DI673" s="544">
        <f>'Report 5L'!$P$57</f>
        <v>0</v>
      </c>
      <c r="DJ673" s="544">
        <f>'Report 5L'!$P$58</f>
        <v>0</v>
      </c>
      <c r="DK673" s="544">
        <f>'Report 5L'!$P$59</f>
        <v>0</v>
      </c>
      <c r="DL673" s="544">
        <f>'Report 5L'!$P$60</f>
        <v>0</v>
      </c>
      <c r="DM673" s="544">
        <f>'Report 5L'!$P$61</f>
        <v>0</v>
      </c>
      <c r="DN673" s="544">
        <f>'Report 5L'!$P$62</f>
        <v>0</v>
      </c>
      <c r="DO673" s="544">
        <f>'Report 5L'!$P$63</f>
        <v>0</v>
      </c>
      <c r="DP673" s="544">
        <f>'Report 5L'!$P$64</f>
        <v>0</v>
      </c>
      <c r="DQ673" s="544">
        <f>'Report 5L'!$P$65</f>
        <v>0</v>
      </c>
    </row>
    <row r="674" spans="2:121">
      <c r="B674" s="535" t="s">
        <v>669</v>
      </c>
      <c r="C674" s="536">
        <v>1</v>
      </c>
      <c r="D674" s="537" t="str">
        <f>'Information Input'!$M$14</f>
        <v xml:space="preserve">      -      </v>
      </c>
      <c r="E674" s="537" t="s">
        <v>135</v>
      </c>
      <c r="F674" s="538">
        <f t="shared" si="132"/>
        <v>43466</v>
      </c>
      <c r="G674" s="538">
        <f t="shared" si="133"/>
        <v>43555</v>
      </c>
      <c r="H674" s="538">
        <f>'Information Input'!$H$35</f>
        <v>43555</v>
      </c>
      <c r="I674" s="537" t="str">
        <f>'Information Input'!$J$22</f>
        <v>Quarterly</v>
      </c>
      <c r="J674" s="538">
        <f>'Information Input'!$H$30</f>
        <v>43555</v>
      </c>
      <c r="K674" s="537">
        <f>'Information Input'!$J$18</f>
        <v>2019</v>
      </c>
      <c r="L674" s="539" t="s">
        <v>103</v>
      </c>
      <c r="M674" s="540" t="s">
        <v>242</v>
      </c>
      <c r="N674" s="541" t="s">
        <v>242</v>
      </c>
      <c r="O674" s="542" t="s">
        <v>671</v>
      </c>
      <c r="P674" s="537">
        <v>25</v>
      </c>
      <c r="Q674" s="541" t="s">
        <v>167</v>
      </c>
      <c r="R674" s="541" t="s">
        <v>233</v>
      </c>
      <c r="S674" s="543">
        <f>'Report 1'!$AV$18</f>
        <v>0</v>
      </c>
      <c r="T674" s="544">
        <f>'Report 1'!$AV$45</f>
        <v>0</v>
      </c>
      <c r="U674" s="545">
        <f>'Report 1'!$AV$131</f>
        <v>0</v>
      </c>
      <c r="AL674" s="546" t="s">
        <v>669</v>
      </c>
      <c r="AM674" s="547">
        <v>2</v>
      </c>
      <c r="AN674" s="547" t="str">
        <f>'Information Input'!$M$14</f>
        <v xml:space="preserve">      -      </v>
      </c>
      <c r="AO674" s="547" t="s">
        <v>135</v>
      </c>
      <c r="AP674" s="538">
        <f t="shared" si="127"/>
        <v>43466</v>
      </c>
      <c r="AQ674" s="538">
        <f t="shared" si="128"/>
        <v>43555</v>
      </c>
      <c r="AR674" s="538">
        <f>'Information Input'!$H$35</f>
        <v>43555</v>
      </c>
      <c r="AS674" s="547" t="str">
        <f>'Information Input'!$J$22</f>
        <v>Quarterly</v>
      </c>
      <c r="AT674" s="538">
        <f>'Information Input'!$H$30</f>
        <v>43555</v>
      </c>
      <c r="AU674" s="547">
        <f>'Information Input'!$J$18</f>
        <v>2019</v>
      </c>
      <c r="AV674" s="547" t="s">
        <v>97</v>
      </c>
      <c r="AW674" s="547" t="s">
        <v>98</v>
      </c>
      <c r="AX674" s="547" t="s">
        <v>96</v>
      </c>
      <c r="AY674" s="548" t="s">
        <v>671</v>
      </c>
      <c r="AZ674" s="547">
        <v>43</v>
      </c>
      <c r="BA674" s="549" t="s">
        <v>185</v>
      </c>
      <c r="BB674" s="543" t="s">
        <v>233</v>
      </c>
      <c r="BC674" s="550">
        <f>'Report 2'!$H185</f>
        <v>0</v>
      </c>
      <c r="BD674" s="550">
        <f>'Report 2'!$I185</f>
        <v>0</v>
      </c>
      <c r="BE674" s="550">
        <f>'Report 2'!$J185</f>
        <v>0</v>
      </c>
      <c r="BF674" s="550">
        <f>'Report 2'!$K185</f>
        <v>0</v>
      </c>
      <c r="BG674" s="550">
        <f>'Report 2'!$L185</f>
        <v>0</v>
      </c>
      <c r="BH674" s="550">
        <f>'Report 2'!$M185</f>
        <v>0</v>
      </c>
      <c r="BI674" s="550">
        <f>'Report 2'!$N185</f>
        <v>0</v>
      </c>
      <c r="CC674" s="542" t="s">
        <v>669</v>
      </c>
      <c r="CD674" s="1014" t="s">
        <v>672</v>
      </c>
      <c r="CE674" s="1014" t="str">
        <f>'Information Input'!$M$14</f>
        <v xml:space="preserve">      -      </v>
      </c>
      <c r="CF674" s="551" t="s">
        <v>136</v>
      </c>
      <c r="CG674" s="552">
        <f t="shared" si="130"/>
        <v>43556</v>
      </c>
      <c r="CH674" s="552">
        <f t="shared" si="131"/>
        <v>43646</v>
      </c>
      <c r="CI674" s="552">
        <f>'Information Input'!$H$35</f>
        <v>43555</v>
      </c>
      <c r="CJ674" s="551" t="str">
        <f>'Information Input'!$J$22</f>
        <v>Quarterly</v>
      </c>
      <c r="CK674" s="552">
        <f>'Information Input'!$H$30</f>
        <v>43555</v>
      </c>
      <c r="CL674" s="551">
        <f>'Information Input'!$J$18</f>
        <v>2019</v>
      </c>
      <c r="CM674" s="551" t="s">
        <v>101</v>
      </c>
      <c r="CN674" s="1014" t="s">
        <v>102</v>
      </c>
      <c r="CO674" s="542" t="s">
        <v>103</v>
      </c>
      <c r="CP674" s="542" t="s">
        <v>671</v>
      </c>
      <c r="CQ674" s="551">
        <v>33</v>
      </c>
      <c r="CR674" s="542" t="s">
        <v>175</v>
      </c>
      <c r="CS674" s="542" t="s">
        <v>233</v>
      </c>
      <c r="CT674" s="1015">
        <f>'Report 1'!$AC$18</f>
        <v>0</v>
      </c>
      <c r="CU674" s="1016">
        <f>SUMIF('Report 4A'!$G$16:$G$95,$CQ674,'Report 4A'!$AK$16:$AK$95)</f>
        <v>0</v>
      </c>
      <c r="CV674" s="1017">
        <f t="shared" si="125"/>
        <v>0</v>
      </c>
      <c r="CX674" s="546" t="s">
        <v>669</v>
      </c>
      <c r="CY674" s="537" t="s">
        <v>306</v>
      </c>
      <c r="CZ674" s="537" t="str">
        <f>'Information Input'!$M$14</f>
        <v xml:space="preserve">      -      </v>
      </c>
      <c r="DA674" s="538">
        <f>'Information Input'!$H$35</f>
        <v>43555</v>
      </c>
      <c r="DB674" s="537" t="str">
        <f>'Information Input'!$J$22</f>
        <v>Quarterly</v>
      </c>
      <c r="DC674" s="552">
        <f>'Information Input'!$H$30</f>
        <v>43555</v>
      </c>
      <c r="DD674" s="553" t="str">
        <f t="shared" si="126"/>
        <v>201801</v>
      </c>
      <c r="DE674" s="541" t="s">
        <v>91</v>
      </c>
      <c r="DF674" s="541" t="s">
        <v>686</v>
      </c>
      <c r="DG674" s="544">
        <f>'Report 5L'!$Q$55</f>
        <v>0</v>
      </c>
      <c r="DH674" s="550">
        <f>'Report 5L'!$Q$56</f>
        <v>0</v>
      </c>
      <c r="DI674" s="544">
        <f>'Report 5L'!$Q$57</f>
        <v>0</v>
      </c>
      <c r="DJ674" s="544">
        <f>'Report 5L'!$Q$58</f>
        <v>0</v>
      </c>
      <c r="DK674" s="544">
        <f>'Report 5L'!$Q$59</f>
        <v>0</v>
      </c>
      <c r="DL674" s="544">
        <f>'Report 5L'!$Q$60</f>
        <v>0</v>
      </c>
      <c r="DM674" s="544">
        <f>'Report 5L'!$Q$61</f>
        <v>0</v>
      </c>
      <c r="DN674" s="544">
        <f>'Report 5L'!$Q$62</f>
        <v>0</v>
      </c>
      <c r="DO674" s="544">
        <f>'Report 5L'!$Q$63</f>
        <v>0</v>
      </c>
      <c r="DP674" s="544">
        <f>'Report 5L'!$Q$64</f>
        <v>0</v>
      </c>
      <c r="DQ674" s="544">
        <f>'Report 5L'!$Q$65</f>
        <v>0</v>
      </c>
    </row>
    <row r="675" spans="2:121">
      <c r="B675" s="535" t="s">
        <v>669</v>
      </c>
      <c r="C675" s="536">
        <v>1</v>
      </c>
      <c r="D675" s="537" t="str">
        <f>'Information Input'!$M$14</f>
        <v xml:space="preserve">      -      </v>
      </c>
      <c r="E675" s="537" t="s">
        <v>135</v>
      </c>
      <c r="F675" s="538">
        <f t="shared" si="132"/>
        <v>43466</v>
      </c>
      <c r="G675" s="538">
        <f t="shared" si="133"/>
        <v>43555</v>
      </c>
      <c r="H675" s="538">
        <f>'Information Input'!$H$35</f>
        <v>43555</v>
      </c>
      <c r="I675" s="537" t="str">
        <f>'Information Input'!$J$22</f>
        <v>Quarterly</v>
      </c>
      <c r="J675" s="538">
        <f>'Information Input'!$H$30</f>
        <v>43555</v>
      </c>
      <c r="K675" s="537">
        <f>'Information Input'!$J$18</f>
        <v>2019</v>
      </c>
      <c r="L675" s="539" t="s">
        <v>103</v>
      </c>
      <c r="M675" s="540" t="s">
        <v>242</v>
      </c>
      <c r="N675" s="541" t="s">
        <v>242</v>
      </c>
      <c r="O675" s="542" t="s">
        <v>671</v>
      </c>
      <c r="P675" s="537">
        <v>26</v>
      </c>
      <c r="Q675" s="541" t="s">
        <v>168</v>
      </c>
      <c r="R675" s="541" t="s">
        <v>237</v>
      </c>
      <c r="S675" s="543">
        <f>'Report 1'!$AV$18</f>
        <v>0</v>
      </c>
      <c r="T675" s="544">
        <f>'Report 1'!$AV$46</f>
        <v>0</v>
      </c>
      <c r="U675" s="545">
        <f>'Report 1'!$AV$132</f>
        <v>0</v>
      </c>
      <c r="AL675" s="546" t="s">
        <v>669</v>
      </c>
      <c r="AM675" s="547">
        <v>2</v>
      </c>
      <c r="AN675" s="547" t="str">
        <f>'Information Input'!$M$14</f>
        <v xml:space="preserve">      -      </v>
      </c>
      <c r="AO675" s="547" t="s">
        <v>135</v>
      </c>
      <c r="AP675" s="538">
        <f t="shared" si="127"/>
        <v>43466</v>
      </c>
      <c r="AQ675" s="538">
        <f t="shared" si="128"/>
        <v>43555</v>
      </c>
      <c r="AR675" s="538">
        <f>'Information Input'!$H$35</f>
        <v>43555</v>
      </c>
      <c r="AS675" s="547" t="str">
        <f>'Information Input'!$J$22</f>
        <v>Quarterly</v>
      </c>
      <c r="AT675" s="538">
        <f>'Information Input'!$H$30</f>
        <v>43555</v>
      </c>
      <c r="AU675" s="547">
        <f>'Information Input'!$J$18</f>
        <v>2019</v>
      </c>
      <c r="AV675" s="547" t="s">
        <v>97</v>
      </c>
      <c r="AW675" s="547" t="s">
        <v>98</v>
      </c>
      <c r="AX675" s="547" t="s">
        <v>96</v>
      </c>
      <c r="AY675" s="548" t="s">
        <v>674</v>
      </c>
      <c r="AZ675" s="547">
        <v>44</v>
      </c>
      <c r="BA675" s="549" t="s">
        <v>186</v>
      </c>
      <c r="BB675" s="543" t="s">
        <v>239</v>
      </c>
      <c r="BC675" s="550">
        <f>'Report 2'!$H186</f>
        <v>0</v>
      </c>
      <c r="BD675" s="550">
        <f>'Report 2'!$I186</f>
        <v>0</v>
      </c>
      <c r="BE675" s="550">
        <f>'Report 2'!$J186</f>
        <v>0</v>
      </c>
      <c r="BF675" s="550">
        <f>'Report 2'!$K186</f>
        <v>0</v>
      </c>
      <c r="BG675" s="550">
        <f>'Report 2'!$L186</f>
        <v>0</v>
      </c>
      <c r="BH675" s="550">
        <f>'Report 2'!$M186</f>
        <v>0</v>
      </c>
      <c r="BI675" s="550">
        <f>'Report 2'!$N186</f>
        <v>0</v>
      </c>
      <c r="CC675" s="542" t="s">
        <v>669</v>
      </c>
      <c r="CD675" s="1014" t="s">
        <v>672</v>
      </c>
      <c r="CE675" s="1014" t="str">
        <f>'Information Input'!$M$14</f>
        <v xml:space="preserve">      -      </v>
      </c>
      <c r="CF675" s="551" t="s">
        <v>136</v>
      </c>
      <c r="CG675" s="552">
        <f t="shared" si="130"/>
        <v>43556</v>
      </c>
      <c r="CH675" s="552">
        <f t="shared" si="131"/>
        <v>43646</v>
      </c>
      <c r="CI675" s="552">
        <f>'Information Input'!$H$35</f>
        <v>43555</v>
      </c>
      <c r="CJ675" s="551" t="str">
        <f>'Information Input'!$J$22</f>
        <v>Quarterly</v>
      </c>
      <c r="CK675" s="552">
        <f>'Information Input'!$H$30</f>
        <v>43555</v>
      </c>
      <c r="CL675" s="551">
        <f>'Information Input'!$J$18</f>
        <v>2019</v>
      </c>
      <c r="CM675" s="551" t="s">
        <v>101</v>
      </c>
      <c r="CN675" s="1014" t="s">
        <v>102</v>
      </c>
      <c r="CO675" s="542" t="s">
        <v>103</v>
      </c>
      <c r="CP675" s="542" t="s">
        <v>671</v>
      </c>
      <c r="CQ675" s="551">
        <v>34</v>
      </c>
      <c r="CR675" s="542" t="s">
        <v>176</v>
      </c>
      <c r="CS675" s="542" t="s">
        <v>238</v>
      </c>
      <c r="CT675" s="1015">
        <f>'Report 1'!$AC$18</f>
        <v>0</v>
      </c>
      <c r="CU675" s="1016">
        <f>SUMIF('Report 4A'!$G$16:$G$95,$CQ675,'Report 4A'!$AK$16:$AK$95)</f>
        <v>0</v>
      </c>
      <c r="CV675" s="1017">
        <f t="shared" si="125"/>
        <v>0</v>
      </c>
      <c r="CX675" s="546" t="s">
        <v>669</v>
      </c>
      <c r="CY675" s="537" t="s">
        <v>306</v>
      </c>
      <c r="CZ675" s="537" t="str">
        <f>'Information Input'!$M$14</f>
        <v xml:space="preserve">      -      </v>
      </c>
      <c r="DA675" s="552">
        <f>'Information Input'!$H$35</f>
        <v>43555</v>
      </c>
      <c r="DB675" s="537" t="str">
        <f>'Information Input'!$J$22</f>
        <v>Quarterly</v>
      </c>
      <c r="DC675" s="552">
        <f>'Information Input'!$H$30</f>
        <v>43555</v>
      </c>
      <c r="DD675" s="553" t="str">
        <f t="shared" si="126"/>
        <v>201712</v>
      </c>
      <c r="DE675" s="541" t="s">
        <v>91</v>
      </c>
      <c r="DF675" s="541" t="s">
        <v>686</v>
      </c>
      <c r="DG675" s="544">
        <f>'Report 5L'!$R$55</f>
        <v>0</v>
      </c>
      <c r="DH675" s="550">
        <f>'Report 5L'!$R$56</f>
        <v>0</v>
      </c>
      <c r="DI675" s="544">
        <f>'Report 5L'!$R$57</f>
        <v>0</v>
      </c>
      <c r="DJ675" s="544">
        <f>'Report 5L'!$R$58</f>
        <v>0</v>
      </c>
      <c r="DK675" s="544">
        <f>'Report 5L'!$R$59</f>
        <v>0</v>
      </c>
      <c r="DL675" s="544">
        <f>'Report 5L'!$R$60</f>
        <v>0</v>
      </c>
      <c r="DM675" s="544">
        <f>'Report 5L'!$R$61</f>
        <v>0</v>
      </c>
      <c r="DN675" s="544">
        <f>'Report 5L'!$R$62</f>
        <v>0</v>
      </c>
      <c r="DO675" s="544">
        <f>'Report 5L'!$R$63</f>
        <v>0</v>
      </c>
      <c r="DP675" s="544">
        <f>'Report 5L'!$R$64</f>
        <v>0</v>
      </c>
      <c r="DQ675" s="544">
        <f>'Report 5L'!$R$65</f>
        <v>0</v>
      </c>
    </row>
    <row r="676" spans="2:121">
      <c r="B676" s="535" t="s">
        <v>669</v>
      </c>
      <c r="C676" s="536">
        <v>1</v>
      </c>
      <c r="D676" s="537" t="str">
        <f>'Information Input'!$M$14</f>
        <v xml:space="preserve">      -      </v>
      </c>
      <c r="E676" s="537" t="s">
        <v>135</v>
      </c>
      <c r="F676" s="538">
        <f t="shared" si="132"/>
        <v>43466</v>
      </c>
      <c r="G676" s="538">
        <f t="shared" si="133"/>
        <v>43555</v>
      </c>
      <c r="H676" s="538">
        <f>'Information Input'!$H$35</f>
        <v>43555</v>
      </c>
      <c r="I676" s="537" t="str">
        <f>'Information Input'!$J$22</f>
        <v>Quarterly</v>
      </c>
      <c r="J676" s="538">
        <f>'Information Input'!$H$30</f>
        <v>43555</v>
      </c>
      <c r="K676" s="537">
        <f>'Information Input'!$J$18</f>
        <v>2019</v>
      </c>
      <c r="L676" s="539" t="s">
        <v>103</v>
      </c>
      <c r="M676" s="540" t="s">
        <v>242</v>
      </c>
      <c r="N676" s="541" t="s">
        <v>242</v>
      </c>
      <c r="O676" s="542" t="s">
        <v>671</v>
      </c>
      <c r="P676" s="537">
        <v>27</v>
      </c>
      <c r="Q676" s="541" t="s">
        <v>169</v>
      </c>
      <c r="R676" s="541" t="s">
        <v>235</v>
      </c>
      <c r="S676" s="543">
        <f>'Report 1'!$AV$18</f>
        <v>0</v>
      </c>
      <c r="T676" s="544">
        <f>'Report 1'!$AV$47</f>
        <v>0</v>
      </c>
      <c r="U676" s="545">
        <f>'Report 1'!$AV$133</f>
        <v>0</v>
      </c>
      <c r="AL676" s="546" t="s">
        <v>669</v>
      </c>
      <c r="AM676" s="547">
        <v>2</v>
      </c>
      <c r="AN676" s="547" t="str">
        <f>'Information Input'!$M$14</f>
        <v xml:space="preserve">      -      </v>
      </c>
      <c r="AO676" s="547" t="s">
        <v>135</v>
      </c>
      <c r="AP676" s="538">
        <f t="shared" si="127"/>
        <v>43466</v>
      </c>
      <c r="AQ676" s="538">
        <f t="shared" si="128"/>
        <v>43555</v>
      </c>
      <c r="AR676" s="538">
        <f>'Information Input'!$H$35</f>
        <v>43555</v>
      </c>
      <c r="AS676" s="547" t="str">
        <f>'Information Input'!$J$22</f>
        <v>Quarterly</v>
      </c>
      <c r="AT676" s="538">
        <f>'Information Input'!$H$30</f>
        <v>43555</v>
      </c>
      <c r="AU676" s="547">
        <f>'Information Input'!$J$18</f>
        <v>2019</v>
      </c>
      <c r="AV676" s="547" t="s">
        <v>97</v>
      </c>
      <c r="AW676" s="547" t="s">
        <v>98</v>
      </c>
      <c r="AX676" s="547" t="s">
        <v>96</v>
      </c>
      <c r="AY676" s="548" t="s">
        <v>675</v>
      </c>
      <c r="AZ676" s="547">
        <v>45</v>
      </c>
      <c r="BA676" s="549" t="s">
        <v>187</v>
      </c>
      <c r="BB676" s="543" t="s">
        <v>239</v>
      </c>
      <c r="BC676" s="550">
        <f>'Report 2'!$H187</f>
        <v>0</v>
      </c>
      <c r="BD676" s="550">
        <f>'Report 2'!$I187</f>
        <v>0</v>
      </c>
      <c r="BE676" s="550">
        <f>'Report 2'!$J187</f>
        <v>0</v>
      </c>
      <c r="BF676" s="550">
        <f>'Report 2'!$K187</f>
        <v>0</v>
      </c>
      <c r="BG676" s="550">
        <f>'Report 2'!$L187</f>
        <v>0</v>
      </c>
      <c r="BH676" s="550">
        <f>'Report 2'!$M187</f>
        <v>0</v>
      </c>
      <c r="BI676" s="550">
        <f>'Report 2'!$N187</f>
        <v>0</v>
      </c>
      <c r="CC676" s="542" t="s">
        <v>669</v>
      </c>
      <c r="CD676" s="1014" t="s">
        <v>672</v>
      </c>
      <c r="CE676" s="1014" t="str">
        <f>'Information Input'!$M$14</f>
        <v xml:space="preserve">      -      </v>
      </c>
      <c r="CF676" s="551" t="s">
        <v>136</v>
      </c>
      <c r="CG676" s="552">
        <f t="shared" si="130"/>
        <v>43556</v>
      </c>
      <c r="CH676" s="552">
        <f t="shared" si="131"/>
        <v>43646</v>
      </c>
      <c r="CI676" s="552">
        <f>'Information Input'!$H$35</f>
        <v>43555</v>
      </c>
      <c r="CJ676" s="551" t="str">
        <f>'Information Input'!$J$22</f>
        <v>Quarterly</v>
      </c>
      <c r="CK676" s="552">
        <f>'Information Input'!$H$30</f>
        <v>43555</v>
      </c>
      <c r="CL676" s="551">
        <f>'Information Input'!$J$18</f>
        <v>2019</v>
      </c>
      <c r="CM676" s="551" t="s">
        <v>101</v>
      </c>
      <c r="CN676" s="1014" t="s">
        <v>102</v>
      </c>
      <c r="CO676" s="542" t="s">
        <v>103</v>
      </c>
      <c r="CP676" s="542" t="s">
        <v>671</v>
      </c>
      <c r="CQ676" s="551">
        <v>35</v>
      </c>
      <c r="CR676" s="542" t="s">
        <v>177</v>
      </c>
      <c r="CS676" s="542" t="s">
        <v>235</v>
      </c>
      <c r="CT676" s="1015">
        <f>'Report 1'!$AC$18</f>
        <v>0</v>
      </c>
      <c r="CU676" s="1016">
        <f>SUMIF('Report 4A'!$G$16:$G$95,$CQ676,'Report 4A'!$AK$16:$AK$95)</f>
        <v>0</v>
      </c>
      <c r="CV676" s="1017">
        <f t="shared" si="125"/>
        <v>0</v>
      </c>
      <c r="CX676" s="546" t="s">
        <v>669</v>
      </c>
      <c r="CY676" s="537" t="s">
        <v>306</v>
      </c>
      <c r="CZ676" s="537" t="str">
        <f>'Information Input'!$M$14</f>
        <v xml:space="preserve">      -      </v>
      </c>
      <c r="DA676" s="538">
        <f>'Information Input'!$H$35</f>
        <v>43555</v>
      </c>
      <c r="DB676" s="537" t="str">
        <f>'Information Input'!$J$22</f>
        <v>Quarterly</v>
      </c>
      <c r="DC676" s="552">
        <f>'Information Input'!$H$30</f>
        <v>43555</v>
      </c>
      <c r="DD676" s="553" t="str">
        <f t="shared" si="126"/>
        <v>201711</v>
      </c>
      <c r="DE676" s="541" t="s">
        <v>91</v>
      </c>
      <c r="DF676" s="541" t="s">
        <v>686</v>
      </c>
      <c r="DG676" s="544">
        <f>'Report 5L'!$S$55</f>
        <v>0</v>
      </c>
      <c r="DH676" s="550">
        <f>'Report 5L'!$S$56</f>
        <v>0</v>
      </c>
      <c r="DI676" s="544">
        <f>'Report 5L'!$S$57</f>
        <v>0</v>
      </c>
      <c r="DJ676" s="544">
        <f>'Report 5L'!$S$58</f>
        <v>0</v>
      </c>
      <c r="DK676" s="544">
        <f>'Report 5L'!$S$59</f>
        <v>0</v>
      </c>
      <c r="DL676" s="544">
        <f>'Report 5L'!$S$60</f>
        <v>0</v>
      </c>
      <c r="DM676" s="544">
        <f>'Report 5L'!$S$61</f>
        <v>0</v>
      </c>
      <c r="DN676" s="544">
        <f>'Report 5L'!$S$62</f>
        <v>0</v>
      </c>
      <c r="DO676" s="544">
        <f>'Report 5L'!$S$63</f>
        <v>0</v>
      </c>
      <c r="DP676" s="544">
        <f>'Report 5L'!$S$64</f>
        <v>0</v>
      </c>
      <c r="DQ676" s="544">
        <f>'Report 5L'!$S$65</f>
        <v>0</v>
      </c>
    </row>
    <row r="677" spans="2:121">
      <c r="B677" s="535" t="s">
        <v>669</v>
      </c>
      <c r="C677" s="536">
        <v>1</v>
      </c>
      <c r="D677" s="537" t="str">
        <f>'Information Input'!$M$14</f>
        <v xml:space="preserve">      -      </v>
      </c>
      <c r="E677" s="537" t="s">
        <v>135</v>
      </c>
      <c r="F677" s="538">
        <f t="shared" si="132"/>
        <v>43466</v>
      </c>
      <c r="G677" s="538">
        <f t="shared" si="133"/>
        <v>43555</v>
      </c>
      <c r="H677" s="538">
        <f>'Information Input'!$H$35</f>
        <v>43555</v>
      </c>
      <c r="I677" s="537" t="str">
        <f>'Information Input'!$J$22</f>
        <v>Quarterly</v>
      </c>
      <c r="J677" s="538">
        <f>'Information Input'!$H$30</f>
        <v>43555</v>
      </c>
      <c r="K677" s="537">
        <f>'Information Input'!$J$18</f>
        <v>2019</v>
      </c>
      <c r="L677" s="539" t="s">
        <v>103</v>
      </c>
      <c r="M677" s="540" t="s">
        <v>242</v>
      </c>
      <c r="N677" s="541" t="s">
        <v>242</v>
      </c>
      <c r="O677" s="542" t="s">
        <v>671</v>
      </c>
      <c r="P677" s="537">
        <v>28</v>
      </c>
      <c r="Q677" s="541" t="s">
        <v>170</v>
      </c>
      <c r="R677" s="541" t="s">
        <v>235</v>
      </c>
      <c r="S677" s="543">
        <f>'Report 1'!$AV$18</f>
        <v>0</v>
      </c>
      <c r="T677" s="544">
        <f>'Report 1'!$AV$48</f>
        <v>0</v>
      </c>
      <c r="U677" s="545">
        <f>'Report 1'!$AV$134</f>
        <v>0</v>
      </c>
      <c r="AL677" s="546" t="s">
        <v>669</v>
      </c>
      <c r="AM677" s="547">
        <v>2</v>
      </c>
      <c r="AN677" s="547" t="str">
        <f>'Information Input'!$M$14</f>
        <v xml:space="preserve">      -      </v>
      </c>
      <c r="AO677" s="547" t="s">
        <v>135</v>
      </c>
      <c r="AP677" s="538">
        <f t="shared" si="127"/>
        <v>43466</v>
      </c>
      <c r="AQ677" s="538">
        <f t="shared" si="128"/>
        <v>43555</v>
      </c>
      <c r="AR677" s="538">
        <f>'Information Input'!$H$35</f>
        <v>43555</v>
      </c>
      <c r="AS677" s="547" t="str">
        <f>'Information Input'!$J$22</f>
        <v>Quarterly</v>
      </c>
      <c r="AT677" s="538">
        <f>'Information Input'!$H$30</f>
        <v>43555</v>
      </c>
      <c r="AU677" s="547">
        <f>'Information Input'!$J$18</f>
        <v>2019</v>
      </c>
      <c r="AV677" s="547" t="s">
        <v>97</v>
      </c>
      <c r="AW677" s="547" t="s">
        <v>98</v>
      </c>
      <c r="AX677" s="547" t="s">
        <v>96</v>
      </c>
      <c r="AY677" s="548" t="s">
        <v>675</v>
      </c>
      <c r="AZ677" s="547">
        <v>46</v>
      </c>
      <c r="BA677" s="549" t="s">
        <v>188</v>
      </c>
      <c r="BB677" s="543" t="s">
        <v>239</v>
      </c>
      <c r="BC677" s="550">
        <f>'Report 2'!$H188</f>
        <v>0</v>
      </c>
      <c r="BD677" s="550">
        <f>'Report 2'!$I188</f>
        <v>0</v>
      </c>
      <c r="BE677" s="550">
        <f>'Report 2'!$J188</f>
        <v>0</v>
      </c>
      <c r="BF677" s="550">
        <f>'Report 2'!$K188</f>
        <v>0</v>
      </c>
      <c r="BG677" s="550">
        <f>'Report 2'!$L188</f>
        <v>0</v>
      </c>
      <c r="BH677" s="550">
        <f>'Report 2'!$M188</f>
        <v>0</v>
      </c>
      <c r="BI677" s="550">
        <f>'Report 2'!$N188</f>
        <v>0</v>
      </c>
      <c r="CC677" s="542" t="s">
        <v>669</v>
      </c>
      <c r="CD677" s="1014" t="s">
        <v>672</v>
      </c>
      <c r="CE677" s="1014" t="str">
        <f>'Information Input'!$M$14</f>
        <v xml:space="preserve">      -      </v>
      </c>
      <c r="CF677" s="551" t="s">
        <v>136</v>
      </c>
      <c r="CG677" s="552">
        <f t="shared" si="130"/>
        <v>43556</v>
      </c>
      <c r="CH677" s="552">
        <f t="shared" si="131"/>
        <v>43646</v>
      </c>
      <c r="CI677" s="552">
        <f>'Information Input'!$H$35</f>
        <v>43555</v>
      </c>
      <c r="CJ677" s="551" t="str">
        <f>'Information Input'!$J$22</f>
        <v>Quarterly</v>
      </c>
      <c r="CK677" s="552">
        <f>'Information Input'!$H$30</f>
        <v>43555</v>
      </c>
      <c r="CL677" s="551">
        <f>'Information Input'!$J$18</f>
        <v>2019</v>
      </c>
      <c r="CM677" s="551" t="s">
        <v>101</v>
      </c>
      <c r="CN677" s="1014" t="s">
        <v>102</v>
      </c>
      <c r="CO677" s="542" t="s">
        <v>103</v>
      </c>
      <c r="CP677" s="542" t="s">
        <v>671</v>
      </c>
      <c r="CQ677" s="551">
        <v>36</v>
      </c>
      <c r="CR677" s="542" t="s">
        <v>178</v>
      </c>
      <c r="CS677" s="542" t="s">
        <v>235</v>
      </c>
      <c r="CT677" s="1015">
        <f>'Report 1'!$AC$18</f>
        <v>0</v>
      </c>
      <c r="CU677" s="1016">
        <f>SUMIF('Report 4A'!$G$16:$G$95,$CQ677,'Report 4A'!$AK$16:$AK$95)</f>
        <v>0</v>
      </c>
      <c r="CV677" s="1017">
        <f t="shared" si="125"/>
        <v>0</v>
      </c>
      <c r="CX677" s="546" t="s">
        <v>669</v>
      </c>
      <c r="CY677" s="537" t="s">
        <v>306</v>
      </c>
      <c r="CZ677" s="537" t="str">
        <f>'Information Input'!$M$14</f>
        <v xml:space="preserve">      -      </v>
      </c>
      <c r="DA677" s="538">
        <f>'Information Input'!$H$35</f>
        <v>43555</v>
      </c>
      <c r="DB677" s="537" t="str">
        <f>'Information Input'!$J$22</f>
        <v>Quarterly</v>
      </c>
      <c r="DC677" s="552">
        <f>'Information Input'!$H$30</f>
        <v>43555</v>
      </c>
      <c r="DD677" s="553" t="str">
        <f t="shared" si="126"/>
        <v>201710</v>
      </c>
      <c r="DE677" s="541" t="s">
        <v>91</v>
      </c>
      <c r="DF677" s="541" t="s">
        <v>686</v>
      </c>
      <c r="DG677" s="544">
        <f>'Report 5L'!$T$55</f>
        <v>0</v>
      </c>
      <c r="DH677" s="550">
        <f>'Report 5L'!$T$56</f>
        <v>0</v>
      </c>
      <c r="DI677" s="544">
        <f>'Report 5L'!$T$57</f>
        <v>0</v>
      </c>
      <c r="DJ677" s="544">
        <f>'Report 5L'!$T$58</f>
        <v>0</v>
      </c>
      <c r="DK677" s="544">
        <f>'Report 5L'!$T$59</f>
        <v>0</v>
      </c>
      <c r="DL677" s="544">
        <f>'Report 5L'!$T$60</f>
        <v>0</v>
      </c>
      <c r="DM677" s="544">
        <f>'Report 5L'!$T$61</f>
        <v>0</v>
      </c>
      <c r="DN677" s="544">
        <f>'Report 5L'!$T$62</f>
        <v>0</v>
      </c>
      <c r="DO677" s="544">
        <f>'Report 5L'!$T$63</f>
        <v>0</v>
      </c>
      <c r="DP677" s="544">
        <f>'Report 5L'!$T$64</f>
        <v>0</v>
      </c>
      <c r="DQ677" s="544">
        <f>'Report 5L'!$T$65</f>
        <v>0</v>
      </c>
    </row>
    <row r="678" spans="2:121">
      <c r="B678" s="535" t="s">
        <v>669</v>
      </c>
      <c r="C678" s="536">
        <v>1</v>
      </c>
      <c r="D678" s="537" t="str">
        <f>'Information Input'!$M$14</f>
        <v xml:space="preserve">      -      </v>
      </c>
      <c r="E678" s="537" t="s">
        <v>135</v>
      </c>
      <c r="F678" s="538">
        <f t="shared" si="132"/>
        <v>43466</v>
      </c>
      <c r="G678" s="538">
        <f t="shared" si="133"/>
        <v>43555</v>
      </c>
      <c r="H678" s="538">
        <f>'Information Input'!$H$35</f>
        <v>43555</v>
      </c>
      <c r="I678" s="537" t="str">
        <f>'Information Input'!$J$22</f>
        <v>Quarterly</v>
      </c>
      <c r="J678" s="538">
        <f>'Information Input'!$H$30</f>
        <v>43555</v>
      </c>
      <c r="K678" s="537">
        <f>'Information Input'!$J$18</f>
        <v>2019</v>
      </c>
      <c r="L678" s="539" t="s">
        <v>103</v>
      </c>
      <c r="M678" s="540" t="s">
        <v>242</v>
      </c>
      <c r="N678" s="541" t="s">
        <v>242</v>
      </c>
      <c r="O678" s="542" t="s">
        <v>671</v>
      </c>
      <c r="P678" s="537">
        <v>29</v>
      </c>
      <c r="Q678" s="541" t="s">
        <v>171</v>
      </c>
      <c r="R678" s="541" t="s">
        <v>238</v>
      </c>
      <c r="S678" s="543">
        <f>'Report 1'!$AV$18</f>
        <v>0</v>
      </c>
      <c r="T678" s="544">
        <f>'Report 1'!$AV$49</f>
        <v>0</v>
      </c>
      <c r="U678" s="545">
        <f>'Report 1'!$AV$135</f>
        <v>0</v>
      </c>
      <c r="AL678" s="546" t="s">
        <v>669</v>
      </c>
      <c r="AM678" s="547">
        <v>2</v>
      </c>
      <c r="AN678" s="547" t="str">
        <f>'Information Input'!$M$14</f>
        <v xml:space="preserve">      -      </v>
      </c>
      <c r="AO678" s="547" t="s">
        <v>135</v>
      </c>
      <c r="AP678" s="538">
        <f t="shared" si="127"/>
        <v>43466</v>
      </c>
      <c r="AQ678" s="538">
        <f t="shared" si="128"/>
        <v>43555</v>
      </c>
      <c r="AR678" s="538">
        <f>'Information Input'!$H$35</f>
        <v>43555</v>
      </c>
      <c r="AS678" s="547" t="str">
        <f>'Information Input'!$J$22</f>
        <v>Quarterly</v>
      </c>
      <c r="AT678" s="538">
        <f>'Information Input'!$H$30</f>
        <v>43555</v>
      </c>
      <c r="AU678" s="547">
        <f>'Information Input'!$J$18</f>
        <v>2019</v>
      </c>
      <c r="AV678" s="547" t="s">
        <v>97</v>
      </c>
      <c r="AW678" s="547" t="s">
        <v>98</v>
      </c>
      <c r="AX678" s="547" t="s">
        <v>96</v>
      </c>
      <c r="AY678" s="548" t="s">
        <v>675</v>
      </c>
      <c r="AZ678" s="547">
        <v>47</v>
      </c>
      <c r="BA678" s="549" t="s">
        <v>189</v>
      </c>
      <c r="BB678" s="543" t="s">
        <v>239</v>
      </c>
      <c r="BC678" s="550">
        <f>'Report 2'!$H189</f>
        <v>0</v>
      </c>
      <c r="BD678" s="550">
        <f>'Report 2'!$I189</f>
        <v>0</v>
      </c>
      <c r="BE678" s="550">
        <f>'Report 2'!$J189</f>
        <v>0</v>
      </c>
      <c r="BF678" s="550">
        <f>'Report 2'!$K189</f>
        <v>0</v>
      </c>
      <c r="BG678" s="550">
        <f>'Report 2'!$L189</f>
        <v>0</v>
      </c>
      <c r="BH678" s="550">
        <f>'Report 2'!$M189</f>
        <v>0</v>
      </c>
      <c r="BI678" s="550">
        <f>'Report 2'!$N189</f>
        <v>0</v>
      </c>
      <c r="CC678" s="542" t="s">
        <v>669</v>
      </c>
      <c r="CD678" s="1014" t="s">
        <v>672</v>
      </c>
      <c r="CE678" s="1014" t="str">
        <f>'Information Input'!$M$14</f>
        <v xml:space="preserve">      -      </v>
      </c>
      <c r="CF678" s="551" t="s">
        <v>136</v>
      </c>
      <c r="CG678" s="552">
        <f t="shared" si="130"/>
        <v>43556</v>
      </c>
      <c r="CH678" s="552">
        <f t="shared" si="131"/>
        <v>43646</v>
      </c>
      <c r="CI678" s="552">
        <f>'Information Input'!$H$35</f>
        <v>43555</v>
      </c>
      <c r="CJ678" s="551" t="str">
        <f>'Information Input'!$J$22</f>
        <v>Quarterly</v>
      </c>
      <c r="CK678" s="552">
        <f>'Information Input'!$H$30</f>
        <v>43555</v>
      </c>
      <c r="CL678" s="551">
        <f>'Information Input'!$J$18</f>
        <v>2019</v>
      </c>
      <c r="CM678" s="551" t="s">
        <v>101</v>
      </c>
      <c r="CN678" s="1014" t="s">
        <v>102</v>
      </c>
      <c r="CO678" s="542" t="s">
        <v>103</v>
      </c>
      <c r="CP678" s="542" t="s">
        <v>671</v>
      </c>
      <c r="CQ678" s="551">
        <v>37</v>
      </c>
      <c r="CR678" s="542" t="s">
        <v>179</v>
      </c>
      <c r="CS678" s="542" t="s">
        <v>231</v>
      </c>
      <c r="CT678" s="1015">
        <f>'Report 1'!$AC$18</f>
        <v>0</v>
      </c>
      <c r="CU678" s="1016">
        <f>SUMIF('Report 4A'!$G$16:$G$95,$CQ678,'Report 4A'!$AK$16:$AK$95)</f>
        <v>0</v>
      </c>
      <c r="CV678" s="1017">
        <f t="shared" si="125"/>
        <v>0</v>
      </c>
      <c r="CX678" s="546" t="s">
        <v>669</v>
      </c>
      <c r="CY678" s="537" t="s">
        <v>306</v>
      </c>
      <c r="CZ678" s="537" t="str">
        <f>'Information Input'!$M$14</f>
        <v xml:space="preserve">      -      </v>
      </c>
      <c r="DA678" s="538">
        <f>'Information Input'!$H$35</f>
        <v>43555</v>
      </c>
      <c r="DB678" s="537" t="str">
        <f>'Information Input'!$J$22</f>
        <v>Quarterly</v>
      </c>
      <c r="DC678" s="552">
        <f>'Information Input'!$H$30</f>
        <v>43555</v>
      </c>
      <c r="DD678" s="553" t="str">
        <f t="shared" si="126"/>
        <v>201709</v>
      </c>
      <c r="DE678" s="541" t="s">
        <v>91</v>
      </c>
      <c r="DF678" s="541" t="s">
        <v>686</v>
      </c>
      <c r="DG678" s="544">
        <f>'Report 5L'!$U$55</f>
        <v>0</v>
      </c>
      <c r="DH678" s="550">
        <f>'Report 5L'!$U$56</f>
        <v>0</v>
      </c>
      <c r="DI678" s="544">
        <f>'Report 5L'!$U$57</f>
        <v>0</v>
      </c>
      <c r="DJ678" s="544">
        <f>'Report 5L'!$U$58</f>
        <v>0</v>
      </c>
      <c r="DK678" s="544">
        <f>'Report 5L'!$U$59</f>
        <v>0</v>
      </c>
      <c r="DL678" s="544">
        <f>'Report 5L'!$U$60</f>
        <v>0</v>
      </c>
      <c r="DM678" s="544">
        <f>'Report 5L'!$U$61</f>
        <v>0</v>
      </c>
      <c r="DN678" s="544">
        <f>'Report 5L'!$U$62</f>
        <v>0</v>
      </c>
      <c r="DO678" s="544">
        <f>'Report 5L'!$U$63</f>
        <v>0</v>
      </c>
      <c r="DP678" s="544">
        <f>'Report 5L'!$U$64</f>
        <v>0</v>
      </c>
      <c r="DQ678" s="544">
        <f>'Report 5L'!$U$65</f>
        <v>0</v>
      </c>
    </row>
    <row r="679" spans="2:121">
      <c r="B679" s="535" t="s">
        <v>669</v>
      </c>
      <c r="C679" s="536">
        <v>1</v>
      </c>
      <c r="D679" s="537" t="str">
        <f>'Information Input'!$M$14</f>
        <v xml:space="preserve">      -      </v>
      </c>
      <c r="E679" s="537" t="s">
        <v>135</v>
      </c>
      <c r="F679" s="538">
        <f t="shared" si="132"/>
        <v>43466</v>
      </c>
      <c r="G679" s="538">
        <f t="shared" si="133"/>
        <v>43555</v>
      </c>
      <c r="H679" s="538">
        <f>'Information Input'!$H$35</f>
        <v>43555</v>
      </c>
      <c r="I679" s="537" t="str">
        <f>'Information Input'!$J$22</f>
        <v>Quarterly</v>
      </c>
      <c r="J679" s="538">
        <f>'Information Input'!$H$30</f>
        <v>43555</v>
      </c>
      <c r="K679" s="537">
        <f>'Information Input'!$J$18</f>
        <v>2019</v>
      </c>
      <c r="L679" s="539" t="s">
        <v>103</v>
      </c>
      <c r="M679" s="540" t="s">
        <v>242</v>
      </c>
      <c r="N679" s="541" t="s">
        <v>242</v>
      </c>
      <c r="O679" s="542" t="s">
        <v>671</v>
      </c>
      <c r="P679" s="537">
        <v>30</v>
      </c>
      <c r="Q679" s="541" t="s">
        <v>172</v>
      </c>
      <c r="R679" s="541" t="s">
        <v>238</v>
      </c>
      <c r="S679" s="543">
        <f>'Report 1'!$AV$18</f>
        <v>0</v>
      </c>
      <c r="T679" s="544">
        <f>'Report 1'!$AV$50</f>
        <v>0</v>
      </c>
      <c r="U679" s="545">
        <f>'Report 1'!$AV$136</f>
        <v>0</v>
      </c>
      <c r="AL679" s="546" t="s">
        <v>669</v>
      </c>
      <c r="AM679" s="547">
        <v>2</v>
      </c>
      <c r="AN679" s="547" t="str">
        <f>'Information Input'!$M$14</f>
        <v xml:space="preserve">      -      </v>
      </c>
      <c r="AO679" s="547" t="s">
        <v>135</v>
      </c>
      <c r="AP679" s="538">
        <f t="shared" si="127"/>
        <v>43466</v>
      </c>
      <c r="AQ679" s="538">
        <f t="shared" si="128"/>
        <v>43555</v>
      </c>
      <c r="AR679" s="538">
        <f>'Information Input'!$H$35</f>
        <v>43555</v>
      </c>
      <c r="AS679" s="547" t="str">
        <f>'Information Input'!$J$22</f>
        <v>Quarterly</v>
      </c>
      <c r="AT679" s="538">
        <f>'Information Input'!$H$30</f>
        <v>43555</v>
      </c>
      <c r="AU679" s="547">
        <f>'Information Input'!$J$18</f>
        <v>2019</v>
      </c>
      <c r="AV679" s="547" t="s">
        <v>97</v>
      </c>
      <c r="AW679" s="547" t="s">
        <v>98</v>
      </c>
      <c r="AX679" s="547" t="s">
        <v>96</v>
      </c>
      <c r="AY679" s="548" t="s">
        <v>675</v>
      </c>
      <c r="AZ679" s="547">
        <v>48</v>
      </c>
      <c r="BA679" s="549" t="s">
        <v>190</v>
      </c>
      <c r="BB679" s="543" t="s">
        <v>239</v>
      </c>
      <c r="BC679" s="550">
        <f>'Report 2'!$H190</f>
        <v>0</v>
      </c>
      <c r="BD679" s="550">
        <f>'Report 2'!$I190</f>
        <v>0</v>
      </c>
      <c r="BE679" s="550">
        <f>'Report 2'!$J190</f>
        <v>0</v>
      </c>
      <c r="BF679" s="550">
        <f>'Report 2'!$K190</f>
        <v>0</v>
      </c>
      <c r="BG679" s="550">
        <f>'Report 2'!$L190</f>
        <v>0</v>
      </c>
      <c r="BH679" s="550">
        <f>'Report 2'!$M190</f>
        <v>0</v>
      </c>
      <c r="BI679" s="550">
        <f>'Report 2'!$N190</f>
        <v>0</v>
      </c>
      <c r="CC679" s="542" t="s">
        <v>669</v>
      </c>
      <c r="CD679" s="1014" t="s">
        <v>672</v>
      </c>
      <c r="CE679" s="1014" t="str">
        <f>'Information Input'!$M$14</f>
        <v xml:space="preserve">      -      </v>
      </c>
      <c r="CF679" s="551" t="s">
        <v>136</v>
      </c>
      <c r="CG679" s="552">
        <f t="shared" si="130"/>
        <v>43556</v>
      </c>
      <c r="CH679" s="552">
        <f t="shared" si="131"/>
        <v>43646</v>
      </c>
      <c r="CI679" s="552">
        <f>'Information Input'!$H$35</f>
        <v>43555</v>
      </c>
      <c r="CJ679" s="551" t="str">
        <f>'Information Input'!$J$22</f>
        <v>Quarterly</v>
      </c>
      <c r="CK679" s="552">
        <f>'Information Input'!$H$30</f>
        <v>43555</v>
      </c>
      <c r="CL679" s="551">
        <f>'Information Input'!$J$18</f>
        <v>2019</v>
      </c>
      <c r="CM679" s="551" t="s">
        <v>101</v>
      </c>
      <c r="CN679" s="1014" t="s">
        <v>102</v>
      </c>
      <c r="CO679" s="542" t="s">
        <v>103</v>
      </c>
      <c r="CP679" s="542" t="s">
        <v>671</v>
      </c>
      <c r="CQ679" s="551">
        <v>38</v>
      </c>
      <c r="CR679" s="542" t="s">
        <v>180</v>
      </c>
      <c r="CS679" s="542" t="s">
        <v>233</v>
      </c>
      <c r="CT679" s="1015">
        <f>'Report 1'!$AC$18</f>
        <v>0</v>
      </c>
      <c r="CU679" s="1016">
        <f>SUMIF('Report 4A'!$G$16:$G$95,$CQ679,'Report 4A'!$AK$16:$AK$95)</f>
        <v>0</v>
      </c>
      <c r="CV679" s="1017">
        <f t="shared" si="125"/>
        <v>0</v>
      </c>
      <c r="CX679" s="546" t="s">
        <v>669</v>
      </c>
      <c r="CY679" s="537" t="s">
        <v>306</v>
      </c>
      <c r="CZ679" s="537" t="str">
        <f>'Information Input'!$M$14</f>
        <v xml:space="preserve">      -      </v>
      </c>
      <c r="DA679" s="538">
        <f>'Information Input'!$H$35</f>
        <v>43555</v>
      </c>
      <c r="DB679" s="537" t="str">
        <f>'Information Input'!$J$22</f>
        <v>Quarterly</v>
      </c>
      <c r="DC679" s="552">
        <f>'Information Input'!$H$30</f>
        <v>43555</v>
      </c>
      <c r="DD679" s="553" t="str">
        <f t="shared" si="126"/>
        <v>201708</v>
      </c>
      <c r="DE679" s="541" t="s">
        <v>91</v>
      </c>
      <c r="DF679" s="541" t="s">
        <v>686</v>
      </c>
      <c r="DG679" s="544">
        <f>'Report 5L'!$V$55</f>
        <v>0</v>
      </c>
      <c r="DH679" s="550">
        <f>'Report 5L'!$V$56</f>
        <v>0</v>
      </c>
      <c r="DI679" s="544">
        <f>'Report 5L'!$V$57</f>
        <v>0</v>
      </c>
      <c r="DJ679" s="544">
        <f>'Report 5L'!$V$58</f>
        <v>0</v>
      </c>
      <c r="DK679" s="544">
        <f>'Report 5L'!$V$59</f>
        <v>0</v>
      </c>
      <c r="DL679" s="544">
        <f>'Report 5L'!$V$60</f>
        <v>0</v>
      </c>
      <c r="DM679" s="544">
        <f>'Report 5L'!$V$61</f>
        <v>0</v>
      </c>
      <c r="DN679" s="544">
        <f>'Report 5L'!$V$62</f>
        <v>0</v>
      </c>
      <c r="DO679" s="544">
        <f>'Report 5L'!$V$63</f>
        <v>0</v>
      </c>
      <c r="DP679" s="544">
        <f>'Report 5L'!$V$64</f>
        <v>0</v>
      </c>
      <c r="DQ679" s="544">
        <f>'Report 5L'!$V$65</f>
        <v>0</v>
      </c>
    </row>
    <row r="680" spans="2:121">
      <c r="B680" s="535" t="s">
        <v>669</v>
      </c>
      <c r="C680" s="536">
        <v>1</v>
      </c>
      <c r="D680" s="537" t="str">
        <f>'Information Input'!$M$14</f>
        <v xml:space="preserve">      -      </v>
      </c>
      <c r="E680" s="537" t="s">
        <v>135</v>
      </c>
      <c r="F680" s="538">
        <f t="shared" si="132"/>
        <v>43466</v>
      </c>
      <c r="G680" s="538">
        <f t="shared" si="133"/>
        <v>43555</v>
      </c>
      <c r="H680" s="538">
        <f>'Information Input'!$H$35</f>
        <v>43555</v>
      </c>
      <c r="I680" s="537" t="str">
        <f>'Information Input'!$J$22</f>
        <v>Quarterly</v>
      </c>
      <c r="J680" s="538">
        <f>'Information Input'!$H$30</f>
        <v>43555</v>
      </c>
      <c r="K680" s="537">
        <f>'Information Input'!$J$18</f>
        <v>2019</v>
      </c>
      <c r="L680" s="539" t="s">
        <v>103</v>
      </c>
      <c r="M680" s="540" t="s">
        <v>242</v>
      </c>
      <c r="N680" s="541" t="s">
        <v>242</v>
      </c>
      <c r="O680" s="542" t="s">
        <v>671</v>
      </c>
      <c r="P680" s="537">
        <v>31</v>
      </c>
      <c r="Q680" s="541" t="s">
        <v>173</v>
      </c>
      <c r="R680" s="541" t="s">
        <v>233</v>
      </c>
      <c r="S680" s="543">
        <f>'Report 1'!$AV$18</f>
        <v>0</v>
      </c>
      <c r="T680" s="544">
        <f>'Report 1'!$AV$51</f>
        <v>0</v>
      </c>
      <c r="U680" s="545">
        <f>'Report 1'!$AV$137</f>
        <v>0</v>
      </c>
      <c r="AL680" s="546" t="s">
        <v>669</v>
      </c>
      <c r="AM680" s="547">
        <v>2</v>
      </c>
      <c r="AN680" s="547" t="str">
        <f>'Information Input'!$M$14</f>
        <v xml:space="preserve">      -      </v>
      </c>
      <c r="AO680" s="547" t="s">
        <v>135</v>
      </c>
      <c r="AP680" s="538">
        <f t="shared" si="127"/>
        <v>43466</v>
      </c>
      <c r="AQ680" s="538">
        <f t="shared" si="128"/>
        <v>43555</v>
      </c>
      <c r="AR680" s="538">
        <f>'Information Input'!$H$35</f>
        <v>43555</v>
      </c>
      <c r="AS680" s="547" t="str">
        <f>'Information Input'!$J$22</f>
        <v>Quarterly</v>
      </c>
      <c r="AT680" s="538">
        <f>'Information Input'!$H$30</f>
        <v>43555</v>
      </c>
      <c r="AU680" s="547">
        <f>'Information Input'!$J$18</f>
        <v>2019</v>
      </c>
      <c r="AV680" s="547" t="s">
        <v>97</v>
      </c>
      <c r="AW680" s="547" t="s">
        <v>98</v>
      </c>
      <c r="AX680" s="547" t="s">
        <v>96</v>
      </c>
      <c r="AY680" s="548" t="s">
        <v>675</v>
      </c>
      <c r="AZ680" s="547">
        <v>49</v>
      </c>
      <c r="BA680" s="549" t="s">
        <v>191</v>
      </c>
      <c r="BB680" s="543" t="s">
        <v>239</v>
      </c>
      <c r="BC680" s="550">
        <f>'Report 2'!$H191</f>
        <v>0</v>
      </c>
      <c r="BD680" s="550">
        <f>'Report 2'!$I191</f>
        <v>0</v>
      </c>
      <c r="BE680" s="550">
        <f>'Report 2'!$J191</f>
        <v>0</v>
      </c>
      <c r="BF680" s="550">
        <f>'Report 2'!$K191</f>
        <v>0</v>
      </c>
      <c r="BG680" s="550">
        <f>'Report 2'!$L191</f>
        <v>0</v>
      </c>
      <c r="BH680" s="550">
        <f>'Report 2'!$M191</f>
        <v>0</v>
      </c>
      <c r="BI680" s="550">
        <f>'Report 2'!$N191</f>
        <v>0</v>
      </c>
      <c r="CC680" s="542" t="s">
        <v>669</v>
      </c>
      <c r="CD680" s="1014" t="s">
        <v>672</v>
      </c>
      <c r="CE680" s="1014" t="str">
        <f>'Information Input'!$M$14</f>
        <v xml:space="preserve">      -      </v>
      </c>
      <c r="CF680" s="551" t="s">
        <v>136</v>
      </c>
      <c r="CG680" s="552">
        <f t="shared" si="130"/>
        <v>43556</v>
      </c>
      <c r="CH680" s="552">
        <f t="shared" si="131"/>
        <v>43646</v>
      </c>
      <c r="CI680" s="552">
        <f>'Information Input'!$H$35</f>
        <v>43555</v>
      </c>
      <c r="CJ680" s="551" t="str">
        <f>'Information Input'!$J$22</f>
        <v>Quarterly</v>
      </c>
      <c r="CK680" s="552">
        <f>'Information Input'!$H$30</f>
        <v>43555</v>
      </c>
      <c r="CL680" s="551">
        <f>'Information Input'!$J$18</f>
        <v>2019</v>
      </c>
      <c r="CM680" s="551" t="s">
        <v>101</v>
      </c>
      <c r="CN680" s="1014" t="s">
        <v>102</v>
      </c>
      <c r="CO680" s="542" t="s">
        <v>103</v>
      </c>
      <c r="CP680" s="542" t="s">
        <v>671</v>
      </c>
      <c r="CQ680" s="551">
        <v>39</v>
      </c>
      <c r="CR680" s="542" t="s">
        <v>181</v>
      </c>
      <c r="CS680" s="542" t="s">
        <v>233</v>
      </c>
      <c r="CT680" s="1015">
        <f>'Report 1'!$AC$18</f>
        <v>0</v>
      </c>
      <c r="CU680" s="1016">
        <f>SUMIF('Report 4A'!$G$16:$G$95,$CQ680,'Report 4A'!$AK$16:$AK$95)</f>
        <v>0</v>
      </c>
      <c r="CV680" s="1017">
        <f t="shared" si="125"/>
        <v>0</v>
      </c>
      <c r="CX680" s="546" t="s">
        <v>669</v>
      </c>
      <c r="CY680" s="537" t="s">
        <v>306</v>
      </c>
      <c r="CZ680" s="537" t="str">
        <f>'Information Input'!$M$14</f>
        <v xml:space="preserve">      -      </v>
      </c>
      <c r="DA680" s="538">
        <f>'Information Input'!$H$35</f>
        <v>43555</v>
      </c>
      <c r="DB680" s="537" t="str">
        <f>'Information Input'!$J$22</f>
        <v>Quarterly</v>
      </c>
      <c r="DC680" s="552">
        <f>'Information Input'!$H$30</f>
        <v>43555</v>
      </c>
      <c r="DD680" s="553" t="str">
        <f t="shared" si="126"/>
        <v>201707</v>
      </c>
      <c r="DE680" s="541" t="s">
        <v>91</v>
      </c>
      <c r="DF680" s="541" t="s">
        <v>686</v>
      </c>
      <c r="DG680" s="544">
        <f>'Report 5L'!$W$55</f>
        <v>0</v>
      </c>
      <c r="DH680" s="550">
        <f>'Report 5L'!$W$56</f>
        <v>0</v>
      </c>
      <c r="DI680" s="544">
        <f>'Report 5L'!$W$57</f>
        <v>0</v>
      </c>
      <c r="DJ680" s="544">
        <f>'Report 5L'!$W$58</f>
        <v>0</v>
      </c>
      <c r="DK680" s="544">
        <f>'Report 5L'!$W$59</f>
        <v>0</v>
      </c>
      <c r="DL680" s="544">
        <f>'Report 5L'!$W$60</f>
        <v>0</v>
      </c>
      <c r="DM680" s="544">
        <f>'Report 5L'!$W$61</f>
        <v>0</v>
      </c>
      <c r="DN680" s="544">
        <f>'Report 5L'!$W$62</f>
        <v>0</v>
      </c>
      <c r="DO680" s="544">
        <f>'Report 5L'!$W$63</f>
        <v>0</v>
      </c>
      <c r="DP680" s="544">
        <f>'Report 5L'!$W$64</f>
        <v>0</v>
      </c>
      <c r="DQ680" s="544">
        <f>'Report 5L'!$W$65</f>
        <v>0</v>
      </c>
    </row>
    <row r="681" spans="2:121">
      <c r="B681" s="535" t="s">
        <v>669</v>
      </c>
      <c r="C681" s="536">
        <v>1</v>
      </c>
      <c r="D681" s="537" t="str">
        <f>'Information Input'!$M$14</f>
        <v xml:space="preserve">      -      </v>
      </c>
      <c r="E681" s="537" t="s">
        <v>135</v>
      </c>
      <c r="F681" s="538">
        <f t="shared" si="132"/>
        <v>43466</v>
      </c>
      <c r="G681" s="538">
        <f t="shared" si="133"/>
        <v>43555</v>
      </c>
      <c r="H681" s="538">
        <f>'Information Input'!$H$35</f>
        <v>43555</v>
      </c>
      <c r="I681" s="537" t="str">
        <f>'Information Input'!$J$22</f>
        <v>Quarterly</v>
      </c>
      <c r="J681" s="538">
        <f>'Information Input'!$H$30</f>
        <v>43555</v>
      </c>
      <c r="K681" s="537">
        <f>'Information Input'!$J$18</f>
        <v>2019</v>
      </c>
      <c r="L681" s="539" t="s">
        <v>103</v>
      </c>
      <c r="M681" s="540" t="s">
        <v>242</v>
      </c>
      <c r="N681" s="541" t="s">
        <v>242</v>
      </c>
      <c r="O681" s="542" t="s">
        <v>671</v>
      </c>
      <c r="P681" s="537">
        <v>32</v>
      </c>
      <c r="Q681" s="541" t="s">
        <v>174</v>
      </c>
      <c r="R681" s="541" t="s">
        <v>238</v>
      </c>
      <c r="S681" s="543">
        <f>'Report 1'!$AV$18</f>
        <v>0</v>
      </c>
      <c r="T681" s="544">
        <f>'Report 1'!$AV$52</f>
        <v>0</v>
      </c>
      <c r="U681" s="545">
        <f>'Report 1'!$AV$138</f>
        <v>0</v>
      </c>
      <c r="AL681" s="546" t="s">
        <v>669</v>
      </c>
      <c r="AM681" s="547">
        <v>2</v>
      </c>
      <c r="AN681" s="547" t="str">
        <f>'Information Input'!$M$14</f>
        <v xml:space="preserve">      -      </v>
      </c>
      <c r="AO681" s="547" t="s">
        <v>135</v>
      </c>
      <c r="AP681" s="538">
        <f t="shared" si="127"/>
        <v>43466</v>
      </c>
      <c r="AQ681" s="538">
        <f t="shared" si="128"/>
        <v>43555</v>
      </c>
      <c r="AR681" s="538">
        <f>'Information Input'!$H$35</f>
        <v>43555</v>
      </c>
      <c r="AS681" s="547" t="str">
        <f>'Information Input'!$J$22</f>
        <v>Quarterly</v>
      </c>
      <c r="AT681" s="538">
        <f>'Information Input'!$H$30</f>
        <v>43555</v>
      </c>
      <c r="AU681" s="547">
        <f>'Information Input'!$J$18</f>
        <v>2019</v>
      </c>
      <c r="AV681" s="547" t="s">
        <v>97</v>
      </c>
      <c r="AW681" s="547" t="s">
        <v>98</v>
      </c>
      <c r="AX681" s="547" t="s">
        <v>96</v>
      </c>
      <c r="AY681" s="548" t="s">
        <v>675</v>
      </c>
      <c r="AZ681" s="547">
        <v>50</v>
      </c>
      <c r="BA681" s="549" t="s">
        <v>192</v>
      </c>
      <c r="BB681" s="543" t="s">
        <v>239</v>
      </c>
      <c r="BC681" s="550">
        <f>'Report 2'!$H192</f>
        <v>0</v>
      </c>
      <c r="BD681" s="550">
        <f>'Report 2'!$I192</f>
        <v>0</v>
      </c>
      <c r="BE681" s="550">
        <f>'Report 2'!$J192</f>
        <v>0</v>
      </c>
      <c r="BF681" s="550">
        <f>'Report 2'!$K192</f>
        <v>0</v>
      </c>
      <c r="BG681" s="550">
        <f>'Report 2'!$L192</f>
        <v>0</v>
      </c>
      <c r="BH681" s="550">
        <f>'Report 2'!$M192</f>
        <v>0</v>
      </c>
      <c r="BI681" s="550">
        <f>'Report 2'!$N192</f>
        <v>0</v>
      </c>
      <c r="CC681" s="542" t="s">
        <v>669</v>
      </c>
      <c r="CD681" s="1014" t="s">
        <v>672</v>
      </c>
      <c r="CE681" s="1014" t="str">
        <f>'Information Input'!$M$14</f>
        <v xml:space="preserve">      -      </v>
      </c>
      <c r="CF681" s="551" t="s">
        <v>136</v>
      </c>
      <c r="CG681" s="552">
        <f t="shared" si="130"/>
        <v>43556</v>
      </c>
      <c r="CH681" s="552">
        <f t="shared" si="131"/>
        <v>43646</v>
      </c>
      <c r="CI681" s="552">
        <f>'Information Input'!$H$35</f>
        <v>43555</v>
      </c>
      <c r="CJ681" s="551" t="str">
        <f>'Information Input'!$J$22</f>
        <v>Quarterly</v>
      </c>
      <c r="CK681" s="552">
        <f>'Information Input'!$H$30</f>
        <v>43555</v>
      </c>
      <c r="CL681" s="551">
        <f>'Information Input'!$J$18</f>
        <v>2019</v>
      </c>
      <c r="CM681" s="551" t="s">
        <v>101</v>
      </c>
      <c r="CN681" s="1014" t="s">
        <v>102</v>
      </c>
      <c r="CO681" s="542" t="s">
        <v>103</v>
      </c>
      <c r="CP681" s="542" t="s">
        <v>671</v>
      </c>
      <c r="CQ681" s="551">
        <v>40</v>
      </c>
      <c r="CR681" s="542" t="s">
        <v>182</v>
      </c>
      <c r="CS681" s="542" t="s">
        <v>238</v>
      </c>
      <c r="CT681" s="1015">
        <f>'Report 1'!$AC$18</f>
        <v>0</v>
      </c>
      <c r="CU681" s="1016">
        <f>SUMIF('Report 4A'!$G$16:$G$95,$CQ681,'Report 4A'!$AK$16:$AK$95)</f>
        <v>0</v>
      </c>
      <c r="CV681" s="1017">
        <f t="shared" si="125"/>
        <v>0</v>
      </c>
      <c r="CX681" s="546" t="s">
        <v>669</v>
      </c>
      <c r="CY681" s="537" t="s">
        <v>306</v>
      </c>
      <c r="CZ681" s="537" t="str">
        <f>'Information Input'!$M$14</f>
        <v xml:space="preserve">      -      </v>
      </c>
      <c r="DA681" s="538">
        <f>'Information Input'!$H$35</f>
        <v>43555</v>
      </c>
      <c r="DB681" s="537" t="str">
        <f>'Information Input'!$J$22</f>
        <v>Quarterly</v>
      </c>
      <c r="DC681" s="552">
        <f>'Information Input'!$H$30</f>
        <v>43555</v>
      </c>
      <c r="DD681" s="553" t="str">
        <f t="shared" si="126"/>
        <v>201706</v>
      </c>
      <c r="DE681" s="541" t="s">
        <v>91</v>
      </c>
      <c r="DF681" s="541" t="s">
        <v>686</v>
      </c>
      <c r="DG681" s="544">
        <f>'Report 5L'!$X$55</f>
        <v>0</v>
      </c>
      <c r="DH681" s="550">
        <f>'Report 5L'!$X$56</f>
        <v>0</v>
      </c>
      <c r="DI681" s="544">
        <f>'Report 5L'!$X$57</f>
        <v>0</v>
      </c>
      <c r="DJ681" s="544">
        <f>'Report 5L'!$X$58</f>
        <v>0</v>
      </c>
      <c r="DK681" s="544">
        <f>'Report 5L'!$X$59</f>
        <v>0</v>
      </c>
      <c r="DL681" s="544">
        <f>'Report 5L'!$X$60</f>
        <v>0</v>
      </c>
      <c r="DM681" s="544">
        <f>'Report 5L'!$X$61</f>
        <v>0</v>
      </c>
      <c r="DN681" s="544">
        <f>'Report 5L'!$X$62</f>
        <v>0</v>
      </c>
      <c r="DO681" s="544">
        <f>'Report 5L'!$X$63</f>
        <v>0</v>
      </c>
      <c r="DP681" s="544">
        <f>'Report 5L'!$X$64</f>
        <v>0</v>
      </c>
      <c r="DQ681" s="544">
        <f>'Report 5L'!$X$65</f>
        <v>0</v>
      </c>
    </row>
    <row r="682" spans="2:121">
      <c r="B682" s="535" t="s">
        <v>669</v>
      </c>
      <c r="C682" s="536">
        <v>1</v>
      </c>
      <c r="D682" s="537" t="str">
        <f>'Information Input'!$M$14</f>
        <v xml:space="preserve">      -      </v>
      </c>
      <c r="E682" s="537" t="s">
        <v>135</v>
      </c>
      <c r="F682" s="538">
        <f t="shared" si="132"/>
        <v>43466</v>
      </c>
      <c r="G682" s="538">
        <f t="shared" si="133"/>
        <v>43555</v>
      </c>
      <c r="H682" s="538">
        <f>'Information Input'!$H$35</f>
        <v>43555</v>
      </c>
      <c r="I682" s="537" t="str">
        <f>'Information Input'!$J$22</f>
        <v>Quarterly</v>
      </c>
      <c r="J682" s="538">
        <f>'Information Input'!$H$30</f>
        <v>43555</v>
      </c>
      <c r="K682" s="537">
        <f>'Information Input'!$J$18</f>
        <v>2019</v>
      </c>
      <c r="L682" s="539" t="s">
        <v>103</v>
      </c>
      <c r="M682" s="540" t="s">
        <v>242</v>
      </c>
      <c r="N682" s="541" t="s">
        <v>242</v>
      </c>
      <c r="O682" s="542" t="s">
        <v>671</v>
      </c>
      <c r="P682" s="537">
        <v>33</v>
      </c>
      <c r="Q682" s="541" t="s">
        <v>175</v>
      </c>
      <c r="R682" s="541" t="s">
        <v>233</v>
      </c>
      <c r="S682" s="543">
        <f>'Report 1'!$AV$18</f>
        <v>0</v>
      </c>
      <c r="T682" s="544">
        <f>'Report 1'!$AV$53</f>
        <v>0</v>
      </c>
      <c r="U682" s="545">
        <f>'Report 1'!$AV$139</f>
        <v>0</v>
      </c>
      <c r="AL682" s="546" t="s">
        <v>669</v>
      </c>
      <c r="AM682" s="547">
        <v>2</v>
      </c>
      <c r="AN682" s="547" t="str">
        <f>'Information Input'!$M$14</f>
        <v xml:space="preserve">      -      </v>
      </c>
      <c r="AO682" s="547" t="s">
        <v>135</v>
      </c>
      <c r="AP682" s="538">
        <f t="shared" si="127"/>
        <v>43466</v>
      </c>
      <c r="AQ682" s="538">
        <f t="shared" si="128"/>
        <v>43555</v>
      </c>
      <c r="AR682" s="538">
        <f>'Information Input'!$H$35</f>
        <v>43555</v>
      </c>
      <c r="AS682" s="547" t="str">
        <f>'Information Input'!$J$22</f>
        <v>Quarterly</v>
      </c>
      <c r="AT682" s="538">
        <f>'Information Input'!$H$30</f>
        <v>43555</v>
      </c>
      <c r="AU682" s="547">
        <f>'Information Input'!$J$18</f>
        <v>2019</v>
      </c>
      <c r="AV682" s="547" t="s">
        <v>97</v>
      </c>
      <c r="AW682" s="547" t="s">
        <v>98</v>
      </c>
      <c r="AX682" s="547" t="s">
        <v>96</v>
      </c>
      <c r="AY682" s="548" t="s">
        <v>675</v>
      </c>
      <c r="AZ682" s="547">
        <v>51</v>
      </c>
      <c r="BA682" s="549" t="s">
        <v>193</v>
      </c>
      <c r="BB682" s="543" t="s">
        <v>239</v>
      </c>
      <c r="BC682" s="550">
        <f>'Report 2'!$H193</f>
        <v>0</v>
      </c>
      <c r="BD682" s="550">
        <f>'Report 2'!$I193</f>
        <v>0</v>
      </c>
      <c r="BE682" s="550">
        <f>'Report 2'!$J193</f>
        <v>0</v>
      </c>
      <c r="BF682" s="550">
        <f>'Report 2'!$K193</f>
        <v>0</v>
      </c>
      <c r="BG682" s="550">
        <f>'Report 2'!$L193</f>
        <v>0</v>
      </c>
      <c r="BH682" s="550">
        <f>'Report 2'!$M193</f>
        <v>0</v>
      </c>
      <c r="BI682" s="550">
        <f>'Report 2'!$N193</f>
        <v>0</v>
      </c>
      <c r="CC682" s="542" t="s">
        <v>669</v>
      </c>
      <c r="CD682" s="1014" t="s">
        <v>672</v>
      </c>
      <c r="CE682" s="1014" t="str">
        <f>'Information Input'!$M$14</f>
        <v xml:space="preserve">      -      </v>
      </c>
      <c r="CF682" s="551" t="s">
        <v>136</v>
      </c>
      <c r="CG682" s="552">
        <f t="shared" si="130"/>
        <v>43556</v>
      </c>
      <c r="CH682" s="552">
        <f t="shared" si="131"/>
        <v>43646</v>
      </c>
      <c r="CI682" s="552">
        <f>'Information Input'!$H$35</f>
        <v>43555</v>
      </c>
      <c r="CJ682" s="551" t="str">
        <f>'Information Input'!$J$22</f>
        <v>Quarterly</v>
      </c>
      <c r="CK682" s="552">
        <f>'Information Input'!$H$30</f>
        <v>43555</v>
      </c>
      <c r="CL682" s="551">
        <f>'Information Input'!$J$18</f>
        <v>2019</v>
      </c>
      <c r="CM682" s="551" t="s">
        <v>101</v>
      </c>
      <c r="CN682" s="1014" t="s">
        <v>102</v>
      </c>
      <c r="CO682" s="542" t="s">
        <v>103</v>
      </c>
      <c r="CP682" s="542" t="s">
        <v>671</v>
      </c>
      <c r="CQ682" s="551">
        <v>41</v>
      </c>
      <c r="CR682" s="542" t="s">
        <v>183</v>
      </c>
      <c r="CS682" s="542" t="s">
        <v>238</v>
      </c>
      <c r="CT682" s="1015">
        <f>'Report 1'!$AC$18</f>
        <v>0</v>
      </c>
      <c r="CU682" s="1016">
        <f>SUMIF('Report 4A'!$G$16:$G$95,$CQ682,'Report 4A'!$AK$16:$AK$95)</f>
        <v>0</v>
      </c>
      <c r="CV682" s="1017">
        <f t="shared" si="125"/>
        <v>0</v>
      </c>
      <c r="CX682" s="546" t="s">
        <v>669</v>
      </c>
      <c r="CY682" s="537" t="s">
        <v>306</v>
      </c>
      <c r="CZ682" s="537" t="str">
        <f>'Information Input'!$M$14</f>
        <v xml:space="preserve">      -      </v>
      </c>
      <c r="DA682" s="538">
        <f>'Information Input'!$H$35</f>
        <v>43555</v>
      </c>
      <c r="DB682" s="537" t="str">
        <f>'Information Input'!$J$22</f>
        <v>Quarterly</v>
      </c>
      <c r="DC682" s="552">
        <f>'Information Input'!$H$30</f>
        <v>43555</v>
      </c>
      <c r="DD682" s="553" t="str">
        <f t="shared" si="126"/>
        <v>201705</v>
      </c>
      <c r="DE682" s="541" t="s">
        <v>91</v>
      </c>
      <c r="DF682" s="541" t="s">
        <v>686</v>
      </c>
      <c r="DG682" s="544">
        <f>'Report 5L'!$Y$55</f>
        <v>0</v>
      </c>
      <c r="DH682" s="550">
        <f>'Report 5L'!$Y$56</f>
        <v>0</v>
      </c>
      <c r="DI682" s="544">
        <f>'Report 5L'!$Y$57</f>
        <v>0</v>
      </c>
      <c r="DJ682" s="544">
        <f>'Report 5L'!$Y$58</f>
        <v>0</v>
      </c>
      <c r="DK682" s="544">
        <f>'Report 5L'!$Y$59</f>
        <v>0</v>
      </c>
      <c r="DL682" s="544">
        <f>'Report 5L'!$Y$60</f>
        <v>0</v>
      </c>
      <c r="DM682" s="544">
        <f>'Report 5L'!$Y$61</f>
        <v>0</v>
      </c>
      <c r="DN682" s="544">
        <f>'Report 5L'!$Y$62</f>
        <v>0</v>
      </c>
      <c r="DO682" s="544">
        <f>'Report 5L'!$Y$63</f>
        <v>0</v>
      </c>
      <c r="DP682" s="544">
        <f>'Report 5L'!$Y$64</f>
        <v>0</v>
      </c>
      <c r="DQ682" s="544">
        <f>'Report 5L'!$Y$65</f>
        <v>0</v>
      </c>
    </row>
    <row r="683" spans="2:121">
      <c r="B683" s="535" t="s">
        <v>669</v>
      </c>
      <c r="C683" s="536">
        <v>1</v>
      </c>
      <c r="D683" s="537" t="str">
        <f>'Information Input'!$M$14</f>
        <v xml:space="preserve">      -      </v>
      </c>
      <c r="E683" s="537" t="s">
        <v>135</v>
      </c>
      <c r="F683" s="538">
        <f t="shared" si="132"/>
        <v>43466</v>
      </c>
      <c r="G683" s="538">
        <f t="shared" si="133"/>
        <v>43555</v>
      </c>
      <c r="H683" s="538">
        <f>'Information Input'!$H$35</f>
        <v>43555</v>
      </c>
      <c r="I683" s="537" t="str">
        <f>'Information Input'!$J$22</f>
        <v>Quarterly</v>
      </c>
      <c r="J683" s="538">
        <f>'Information Input'!$H$30</f>
        <v>43555</v>
      </c>
      <c r="K683" s="537">
        <f>'Information Input'!$J$18</f>
        <v>2019</v>
      </c>
      <c r="L683" s="539" t="s">
        <v>103</v>
      </c>
      <c r="M683" s="540" t="s">
        <v>242</v>
      </c>
      <c r="N683" s="541" t="s">
        <v>242</v>
      </c>
      <c r="O683" s="542" t="s">
        <v>671</v>
      </c>
      <c r="P683" s="537">
        <v>34</v>
      </c>
      <c r="Q683" s="541" t="s">
        <v>176</v>
      </c>
      <c r="R683" s="541" t="s">
        <v>238</v>
      </c>
      <c r="S683" s="543">
        <f>'Report 1'!$AV$18</f>
        <v>0</v>
      </c>
      <c r="T683" s="544">
        <f>'Report 1'!$AV$54</f>
        <v>0</v>
      </c>
      <c r="U683" s="545">
        <f>'Report 1'!$AV$140</f>
        <v>0</v>
      </c>
      <c r="AL683" s="557" t="s">
        <v>669</v>
      </c>
      <c r="AM683" s="558">
        <v>2</v>
      </c>
      <c r="AN683" s="558" t="str">
        <f>'Information Input'!$M$14</f>
        <v xml:space="preserve">      -      </v>
      </c>
      <c r="AO683" s="558" t="s">
        <v>135</v>
      </c>
      <c r="AP683" s="559">
        <f t="shared" si="127"/>
        <v>43466</v>
      </c>
      <c r="AQ683" s="559">
        <f t="shared" si="128"/>
        <v>43555</v>
      </c>
      <c r="AR683" s="559">
        <f>'Information Input'!$H$35</f>
        <v>43555</v>
      </c>
      <c r="AS683" s="558" t="str">
        <f>'Information Input'!$J$22</f>
        <v>Quarterly</v>
      </c>
      <c r="AT683" s="559">
        <f>'Information Input'!$H$30</f>
        <v>43555</v>
      </c>
      <c r="AU683" s="558">
        <f>'Information Input'!$J$18</f>
        <v>2019</v>
      </c>
      <c r="AV683" s="558" t="s">
        <v>97</v>
      </c>
      <c r="AW683" s="558" t="s">
        <v>98</v>
      </c>
      <c r="AX683" s="558" t="s">
        <v>96</v>
      </c>
      <c r="AY683" s="572" t="s">
        <v>674</v>
      </c>
      <c r="AZ683" s="558">
        <v>52</v>
      </c>
      <c r="BA683" s="557" t="s">
        <v>194</v>
      </c>
      <c r="BB683" s="560" t="s">
        <v>239</v>
      </c>
      <c r="BC683" s="569">
        <f>'Report 2'!$H194</f>
        <v>0</v>
      </c>
      <c r="BD683" s="569">
        <f>'Report 2'!$I194</f>
        <v>0</v>
      </c>
      <c r="BE683" s="569">
        <f>'Report 2'!$J194</f>
        <v>0</v>
      </c>
      <c r="BF683" s="569">
        <f>'Report 2'!$K194</f>
        <v>0</v>
      </c>
      <c r="BG683" s="569">
        <f>'Report 2'!$L194</f>
        <v>0</v>
      </c>
      <c r="BH683" s="569">
        <f>'Report 2'!$M194</f>
        <v>0</v>
      </c>
      <c r="BI683" s="569">
        <f>'Report 2'!$N194</f>
        <v>0</v>
      </c>
      <c r="CC683" s="542" t="s">
        <v>669</v>
      </c>
      <c r="CD683" s="1014" t="s">
        <v>672</v>
      </c>
      <c r="CE683" s="1014" t="str">
        <f>'Information Input'!$M$14</f>
        <v xml:space="preserve">      -      </v>
      </c>
      <c r="CF683" s="551" t="s">
        <v>136</v>
      </c>
      <c r="CG683" s="552">
        <f t="shared" si="130"/>
        <v>43556</v>
      </c>
      <c r="CH683" s="552">
        <f t="shared" si="131"/>
        <v>43646</v>
      </c>
      <c r="CI683" s="552">
        <f>'Information Input'!$H$35</f>
        <v>43555</v>
      </c>
      <c r="CJ683" s="551" t="str">
        <f>'Information Input'!$J$22</f>
        <v>Quarterly</v>
      </c>
      <c r="CK683" s="552">
        <f>'Information Input'!$H$30</f>
        <v>43555</v>
      </c>
      <c r="CL683" s="551">
        <f>'Information Input'!$J$18</f>
        <v>2019</v>
      </c>
      <c r="CM683" s="1018" t="s">
        <v>101</v>
      </c>
      <c r="CN683" s="1014" t="s">
        <v>102</v>
      </c>
      <c r="CO683" s="542" t="s">
        <v>103</v>
      </c>
      <c r="CP683" s="542" t="s">
        <v>671</v>
      </c>
      <c r="CQ683" s="551">
        <v>42</v>
      </c>
      <c r="CR683" s="542" t="s">
        <v>184</v>
      </c>
      <c r="CS683" s="542" t="s">
        <v>233</v>
      </c>
      <c r="CT683" s="1015">
        <f>'Report 1'!$AC$18</f>
        <v>0</v>
      </c>
      <c r="CU683" s="1016">
        <f>SUMIF('Report 4A'!$G$16:$G$95,$CQ683,'Report 4A'!$AK$16:$AK$95)</f>
        <v>0</v>
      </c>
      <c r="CV683" s="1017">
        <f t="shared" si="125"/>
        <v>0</v>
      </c>
      <c r="CX683" s="546" t="s">
        <v>669</v>
      </c>
      <c r="CY683" s="537" t="s">
        <v>306</v>
      </c>
      <c r="CZ683" s="537" t="str">
        <f>'Information Input'!$M$14</f>
        <v xml:space="preserve">      -      </v>
      </c>
      <c r="DA683" s="538">
        <f>'Information Input'!$H$35</f>
        <v>43555</v>
      </c>
      <c r="DB683" s="537" t="str">
        <f>'Information Input'!$J$22</f>
        <v>Quarterly</v>
      </c>
      <c r="DC683" s="552">
        <f>'Information Input'!$H$30</f>
        <v>43555</v>
      </c>
      <c r="DD683" s="553" t="str">
        <f t="shared" si="126"/>
        <v>201704</v>
      </c>
      <c r="DE683" s="541" t="s">
        <v>91</v>
      </c>
      <c r="DF683" s="541" t="s">
        <v>686</v>
      </c>
      <c r="DG683" s="544">
        <f>'Report 5L'!$Z$55</f>
        <v>0</v>
      </c>
      <c r="DH683" s="550">
        <f>'Report 5L'!$Z$56</f>
        <v>0</v>
      </c>
      <c r="DI683" s="544">
        <f>'Report 5L'!$Z$57</f>
        <v>0</v>
      </c>
      <c r="DJ683" s="544">
        <f>'Report 5L'!$Z$58</f>
        <v>0</v>
      </c>
      <c r="DK683" s="544">
        <f>'Report 5L'!$Z$59</f>
        <v>0</v>
      </c>
      <c r="DL683" s="544">
        <f>'Report 5L'!$Z$60</f>
        <v>0</v>
      </c>
      <c r="DM683" s="544">
        <f>'Report 5L'!$Z$61</f>
        <v>0</v>
      </c>
      <c r="DN683" s="544">
        <f>'Report 5L'!$Z$62</f>
        <v>0</v>
      </c>
      <c r="DO683" s="544">
        <f>'Report 5L'!$Z$63</f>
        <v>0</v>
      </c>
      <c r="DP683" s="544">
        <f>'Report 5L'!$Z$64</f>
        <v>0</v>
      </c>
      <c r="DQ683" s="544">
        <f>'Report 5L'!$Z$65</f>
        <v>0</v>
      </c>
    </row>
    <row r="684" spans="2:121">
      <c r="B684" s="535" t="s">
        <v>669</v>
      </c>
      <c r="C684" s="536">
        <v>1</v>
      </c>
      <c r="D684" s="537" t="str">
        <f>'Information Input'!$M$14</f>
        <v xml:space="preserve">      -      </v>
      </c>
      <c r="E684" s="537" t="s">
        <v>135</v>
      </c>
      <c r="F684" s="538">
        <f t="shared" si="132"/>
        <v>43466</v>
      </c>
      <c r="G684" s="538">
        <f t="shared" si="133"/>
        <v>43555</v>
      </c>
      <c r="H684" s="538">
        <f>'Information Input'!$H$35</f>
        <v>43555</v>
      </c>
      <c r="I684" s="537" t="str">
        <f>'Information Input'!$J$22</f>
        <v>Quarterly</v>
      </c>
      <c r="J684" s="538">
        <f>'Information Input'!$H$30</f>
        <v>43555</v>
      </c>
      <c r="K684" s="537">
        <f>'Information Input'!$J$18</f>
        <v>2019</v>
      </c>
      <c r="L684" s="539" t="s">
        <v>103</v>
      </c>
      <c r="M684" s="540" t="s">
        <v>242</v>
      </c>
      <c r="N684" s="541" t="s">
        <v>242</v>
      </c>
      <c r="O684" s="542" t="s">
        <v>671</v>
      </c>
      <c r="P684" s="537">
        <v>35</v>
      </c>
      <c r="Q684" s="541" t="s">
        <v>177</v>
      </c>
      <c r="R684" s="541" t="s">
        <v>235</v>
      </c>
      <c r="S684" s="543">
        <f>'Report 1'!$AV$18</f>
        <v>0</v>
      </c>
      <c r="T684" s="544">
        <f>'Report 1'!$AV$55</f>
        <v>0</v>
      </c>
      <c r="U684" s="545">
        <f>'Report 1'!$AV$141</f>
        <v>0</v>
      </c>
      <c r="AL684" s="522" t="s">
        <v>669</v>
      </c>
      <c r="AM684" s="517">
        <v>2</v>
      </c>
      <c r="AN684" s="517" t="str">
        <f>'Information Input'!$M$14</f>
        <v xml:space="preserve">      -      </v>
      </c>
      <c r="AO684" s="517" t="s">
        <v>136</v>
      </c>
      <c r="AP684" s="518">
        <f>DATE(AU684,4,1)</f>
        <v>43556</v>
      </c>
      <c r="AQ684" s="518">
        <f t="shared" ref="AQ684:AQ725" si="134">DATE(AU684,6,30)</f>
        <v>43646</v>
      </c>
      <c r="AR684" s="519">
        <f>'Information Input'!$H$35</f>
        <v>43555</v>
      </c>
      <c r="AS684" s="517" t="str">
        <f>'Information Input'!$J$22</f>
        <v>Quarterly</v>
      </c>
      <c r="AT684" s="519">
        <f>'Information Input'!$H$30</f>
        <v>43555</v>
      </c>
      <c r="AU684" s="517">
        <f>'Information Input'!$J$18</f>
        <v>2019</v>
      </c>
      <c r="AV684" s="517" t="s">
        <v>97</v>
      </c>
      <c r="AW684" s="517" t="s">
        <v>98</v>
      </c>
      <c r="AX684" s="528" t="s">
        <v>96</v>
      </c>
      <c r="AY684" s="529" t="s">
        <v>671</v>
      </c>
      <c r="AZ684" s="528">
        <v>11</v>
      </c>
      <c r="BA684" s="530" t="s">
        <v>153</v>
      </c>
      <c r="BB684" s="524" t="s">
        <v>231</v>
      </c>
      <c r="BC684" s="531">
        <f>'Report 2'!$O153</f>
        <v>0</v>
      </c>
      <c r="BD684" s="531">
        <f>'Report 2'!$P153</f>
        <v>0</v>
      </c>
      <c r="BE684" s="531">
        <f>'Report 2'!$Q153</f>
        <v>0</v>
      </c>
      <c r="BF684" s="531">
        <f>'Report 2'!$R153</f>
        <v>0</v>
      </c>
      <c r="BG684" s="531">
        <f>'Report 2'!$S153</f>
        <v>0</v>
      </c>
      <c r="BH684" s="531">
        <f>'Report 2'!$T153</f>
        <v>0</v>
      </c>
      <c r="BI684" s="531">
        <f>'Report 2'!$U153</f>
        <v>0</v>
      </c>
      <c r="CC684" s="542" t="s">
        <v>669</v>
      </c>
      <c r="CD684" s="1014" t="s">
        <v>672</v>
      </c>
      <c r="CE684" s="1014" t="str">
        <f>'Information Input'!$M$14</f>
        <v xml:space="preserve">      -      </v>
      </c>
      <c r="CF684" s="551" t="s">
        <v>136</v>
      </c>
      <c r="CG684" s="552">
        <f t="shared" si="130"/>
        <v>43556</v>
      </c>
      <c r="CH684" s="552">
        <f t="shared" si="131"/>
        <v>43646</v>
      </c>
      <c r="CI684" s="552">
        <f>'Information Input'!$H$35</f>
        <v>43555</v>
      </c>
      <c r="CJ684" s="551" t="str">
        <f>'Information Input'!$J$22</f>
        <v>Quarterly</v>
      </c>
      <c r="CK684" s="552">
        <f>'Information Input'!$H$30</f>
        <v>43555</v>
      </c>
      <c r="CL684" s="551">
        <f>'Information Input'!$J$18</f>
        <v>2019</v>
      </c>
      <c r="CM684" s="1018" t="s">
        <v>101</v>
      </c>
      <c r="CN684" s="1014" t="s">
        <v>102</v>
      </c>
      <c r="CO684" s="542" t="s">
        <v>103</v>
      </c>
      <c r="CP684" s="542" t="s">
        <v>671</v>
      </c>
      <c r="CQ684" s="551">
        <v>43</v>
      </c>
      <c r="CR684" s="542" t="s">
        <v>185</v>
      </c>
      <c r="CS684" s="542" t="s">
        <v>233</v>
      </c>
      <c r="CT684" s="1015">
        <f>'Report 1'!$AC$18</f>
        <v>0</v>
      </c>
      <c r="CU684" s="1016">
        <f>SUMIF('Report 4A'!$G$16:$G$95,$CQ684,'Report 4A'!$AK$16:$AK$95)</f>
        <v>0</v>
      </c>
      <c r="CV684" s="1017">
        <f t="shared" si="125"/>
        <v>0</v>
      </c>
      <c r="CX684" s="546" t="s">
        <v>669</v>
      </c>
      <c r="CY684" s="537" t="s">
        <v>306</v>
      </c>
      <c r="CZ684" s="537" t="str">
        <f>'Information Input'!$M$14</f>
        <v xml:space="preserve">      -      </v>
      </c>
      <c r="DA684" s="538">
        <f>'Information Input'!$H$35</f>
        <v>43555</v>
      </c>
      <c r="DB684" s="537" t="str">
        <f>'Information Input'!$J$22</f>
        <v>Quarterly</v>
      </c>
      <c r="DC684" s="552">
        <f>'Information Input'!$H$30</f>
        <v>43555</v>
      </c>
      <c r="DD684" s="553" t="str">
        <f t="shared" si="126"/>
        <v>201703</v>
      </c>
      <c r="DE684" s="541" t="s">
        <v>91</v>
      </c>
      <c r="DF684" s="541" t="s">
        <v>686</v>
      </c>
      <c r="DG684" s="544">
        <f>'Report 5L'!$AA$55</f>
        <v>0</v>
      </c>
      <c r="DH684" s="550">
        <f>'Report 5L'!$AA$56</f>
        <v>0</v>
      </c>
      <c r="DI684" s="544">
        <f>'Report 5L'!$AA$57</f>
        <v>0</v>
      </c>
      <c r="DJ684" s="544">
        <f>'Report 5L'!$AA$58</f>
        <v>0</v>
      </c>
      <c r="DK684" s="544">
        <f>'Report 5L'!$AA$59</f>
        <v>0</v>
      </c>
      <c r="DL684" s="544">
        <f>'Report 5L'!$AA$60</f>
        <v>0</v>
      </c>
      <c r="DM684" s="544">
        <f>'Report 5L'!$AA$61</f>
        <v>0</v>
      </c>
      <c r="DN684" s="544">
        <f>'Report 5L'!$AA$62</f>
        <v>0</v>
      </c>
      <c r="DO684" s="544">
        <f>'Report 5L'!$AA$63</f>
        <v>0</v>
      </c>
      <c r="DP684" s="544">
        <f>'Report 5L'!$AA$64</f>
        <v>0</v>
      </c>
      <c r="DQ684" s="544">
        <f>'Report 5L'!$AA$65</f>
        <v>0</v>
      </c>
    </row>
    <row r="685" spans="2:121">
      <c r="B685" s="535" t="s">
        <v>669</v>
      </c>
      <c r="C685" s="536">
        <v>1</v>
      </c>
      <c r="D685" s="537" t="str">
        <f>'Information Input'!$M$14</f>
        <v xml:space="preserve">      -      </v>
      </c>
      <c r="E685" s="537" t="s">
        <v>135</v>
      </c>
      <c r="F685" s="538">
        <f t="shared" si="132"/>
        <v>43466</v>
      </c>
      <c r="G685" s="538">
        <f t="shared" si="133"/>
        <v>43555</v>
      </c>
      <c r="H685" s="538">
        <f>'Information Input'!$H$35</f>
        <v>43555</v>
      </c>
      <c r="I685" s="537" t="str">
        <f>'Information Input'!$J$22</f>
        <v>Quarterly</v>
      </c>
      <c r="J685" s="538">
        <f>'Information Input'!$H$30</f>
        <v>43555</v>
      </c>
      <c r="K685" s="537">
        <f>'Information Input'!$J$18</f>
        <v>2019</v>
      </c>
      <c r="L685" s="539" t="s">
        <v>103</v>
      </c>
      <c r="M685" s="540" t="s">
        <v>242</v>
      </c>
      <c r="N685" s="541" t="s">
        <v>242</v>
      </c>
      <c r="O685" s="542" t="s">
        <v>671</v>
      </c>
      <c r="P685" s="537">
        <v>36</v>
      </c>
      <c r="Q685" s="541" t="s">
        <v>178</v>
      </c>
      <c r="R685" s="541" t="s">
        <v>235</v>
      </c>
      <c r="S685" s="543">
        <f>'Report 1'!$AV$18</f>
        <v>0</v>
      </c>
      <c r="T685" s="544">
        <f>'Report 1'!$AV$56</f>
        <v>0</v>
      </c>
      <c r="U685" s="545">
        <f>'Report 1'!$AV$142</f>
        <v>0</v>
      </c>
      <c r="AL685" s="546" t="s">
        <v>669</v>
      </c>
      <c r="AM685" s="547">
        <v>2</v>
      </c>
      <c r="AN685" s="547" t="str">
        <f>'Information Input'!$M$14</f>
        <v xml:space="preserve">      -      </v>
      </c>
      <c r="AO685" s="547" t="s">
        <v>136</v>
      </c>
      <c r="AP685" s="538">
        <f t="shared" ref="AP685:AP725" si="135">DATE(AU685,4,1)</f>
        <v>43556</v>
      </c>
      <c r="AQ685" s="538">
        <f t="shared" si="134"/>
        <v>43646</v>
      </c>
      <c r="AR685" s="538">
        <f>'Information Input'!$H$35</f>
        <v>43555</v>
      </c>
      <c r="AS685" s="547" t="str">
        <f>'Information Input'!$J$22</f>
        <v>Quarterly</v>
      </c>
      <c r="AT685" s="538">
        <f>'Information Input'!$H$30</f>
        <v>43555</v>
      </c>
      <c r="AU685" s="547">
        <f>'Information Input'!$J$18</f>
        <v>2019</v>
      </c>
      <c r="AV685" s="547" t="s">
        <v>97</v>
      </c>
      <c r="AW685" s="547" t="s">
        <v>98</v>
      </c>
      <c r="AX685" s="547" t="s">
        <v>96</v>
      </c>
      <c r="AY685" s="548" t="s">
        <v>671</v>
      </c>
      <c r="AZ685" s="547">
        <v>12</v>
      </c>
      <c r="BA685" s="549" t="s">
        <v>154</v>
      </c>
      <c r="BB685" s="543" t="s">
        <v>231</v>
      </c>
      <c r="BC685" s="550">
        <f>'Report 2'!$O154</f>
        <v>0</v>
      </c>
      <c r="BD685" s="550">
        <f>'Report 2'!$P154</f>
        <v>0</v>
      </c>
      <c r="BE685" s="550">
        <f>'Report 2'!$Q154</f>
        <v>0</v>
      </c>
      <c r="BF685" s="550">
        <f>'Report 2'!$R154</f>
        <v>0</v>
      </c>
      <c r="BG685" s="550">
        <f>'Report 2'!$S154</f>
        <v>0</v>
      </c>
      <c r="BH685" s="550">
        <f>'Report 2'!$T154</f>
        <v>0</v>
      </c>
      <c r="BI685" s="550">
        <f>'Report 2'!$U154</f>
        <v>0</v>
      </c>
      <c r="CC685" s="542" t="s">
        <v>669</v>
      </c>
      <c r="CD685" s="1014" t="s">
        <v>672</v>
      </c>
      <c r="CE685" s="1014" t="str">
        <f>'Information Input'!$M$14</f>
        <v xml:space="preserve">      -      </v>
      </c>
      <c r="CF685" s="551" t="s">
        <v>136</v>
      </c>
      <c r="CG685" s="552">
        <f t="shared" si="130"/>
        <v>43556</v>
      </c>
      <c r="CH685" s="552">
        <f t="shared" si="131"/>
        <v>43646</v>
      </c>
      <c r="CI685" s="552">
        <f>'Information Input'!$H$35</f>
        <v>43555</v>
      </c>
      <c r="CJ685" s="551" t="str">
        <f>'Information Input'!$J$22</f>
        <v>Quarterly</v>
      </c>
      <c r="CK685" s="552">
        <f>'Information Input'!$H$30</f>
        <v>43555</v>
      </c>
      <c r="CL685" s="551">
        <f>'Information Input'!$J$18</f>
        <v>2019</v>
      </c>
      <c r="CM685" s="551" t="s">
        <v>101</v>
      </c>
      <c r="CN685" s="1014" t="s">
        <v>102</v>
      </c>
      <c r="CO685" s="542" t="s">
        <v>103</v>
      </c>
      <c r="CP685" s="542" t="s">
        <v>675</v>
      </c>
      <c r="CQ685" s="551">
        <v>45</v>
      </c>
      <c r="CR685" s="542" t="s">
        <v>187</v>
      </c>
      <c r="CS685" s="542" t="s">
        <v>239</v>
      </c>
      <c r="CT685" s="1015">
        <f>'Report 1'!$AC$18</f>
        <v>0</v>
      </c>
      <c r="CU685" s="1016">
        <f>SUMIF('Report 4A'!$G$16:$G$95,$CQ685,'Report 4A'!$AK$16:$AK$95)</f>
        <v>0</v>
      </c>
      <c r="CV685" s="1017">
        <f t="shared" si="125"/>
        <v>0</v>
      </c>
      <c r="CX685" s="546" t="s">
        <v>669</v>
      </c>
      <c r="CY685" s="537" t="s">
        <v>306</v>
      </c>
      <c r="CZ685" s="537" t="str">
        <f>'Information Input'!$M$14</f>
        <v xml:space="preserve">      -      </v>
      </c>
      <c r="DA685" s="538">
        <f>'Information Input'!$H$35</f>
        <v>43555</v>
      </c>
      <c r="DB685" s="537" t="str">
        <f>'Information Input'!$J$22</f>
        <v>Quarterly</v>
      </c>
      <c r="DC685" s="552">
        <f>'Information Input'!$H$30</f>
        <v>43555</v>
      </c>
      <c r="DD685" s="553" t="str">
        <f t="shared" si="126"/>
        <v>201702</v>
      </c>
      <c r="DE685" s="541" t="s">
        <v>91</v>
      </c>
      <c r="DF685" s="541" t="s">
        <v>686</v>
      </c>
      <c r="DG685" s="544">
        <f>'Report 5L'!$AB$55</f>
        <v>0</v>
      </c>
      <c r="DH685" s="550">
        <f>'Report 5L'!$AB$56</f>
        <v>0</v>
      </c>
      <c r="DI685" s="544">
        <f>'Report 5L'!$AB$57</f>
        <v>0</v>
      </c>
      <c r="DJ685" s="544">
        <f>'Report 5L'!$AB$58</f>
        <v>0</v>
      </c>
      <c r="DK685" s="544">
        <f>'Report 5L'!$AB$59</f>
        <v>0</v>
      </c>
      <c r="DL685" s="544">
        <f>'Report 5L'!$AB$60</f>
        <v>0</v>
      </c>
      <c r="DM685" s="544">
        <f>'Report 5L'!$AB$61</f>
        <v>0</v>
      </c>
      <c r="DN685" s="544">
        <f>'Report 5L'!$AB$62</f>
        <v>0</v>
      </c>
      <c r="DO685" s="544">
        <f>'Report 5L'!$AB$63</f>
        <v>0</v>
      </c>
      <c r="DP685" s="544">
        <f>'Report 5L'!$AB$64</f>
        <v>0</v>
      </c>
      <c r="DQ685" s="544">
        <f>'Report 5L'!$AB$65</f>
        <v>0</v>
      </c>
    </row>
    <row r="686" spans="2:121">
      <c r="B686" s="535" t="s">
        <v>669</v>
      </c>
      <c r="C686" s="536">
        <v>1</v>
      </c>
      <c r="D686" s="537" t="str">
        <f>'Information Input'!$M$14</f>
        <v xml:space="preserve">      -      </v>
      </c>
      <c r="E686" s="537" t="s">
        <v>135</v>
      </c>
      <c r="F686" s="538">
        <f t="shared" si="132"/>
        <v>43466</v>
      </c>
      <c r="G686" s="538">
        <f t="shared" si="133"/>
        <v>43555</v>
      </c>
      <c r="H686" s="538">
        <f>'Information Input'!$H$35</f>
        <v>43555</v>
      </c>
      <c r="I686" s="537" t="str">
        <f>'Information Input'!$J$22</f>
        <v>Quarterly</v>
      </c>
      <c r="J686" s="538">
        <f>'Information Input'!$H$30</f>
        <v>43555</v>
      </c>
      <c r="K686" s="537">
        <f>'Information Input'!$J$18</f>
        <v>2019</v>
      </c>
      <c r="L686" s="539" t="s">
        <v>103</v>
      </c>
      <c r="M686" s="540" t="s">
        <v>242</v>
      </c>
      <c r="N686" s="541" t="s">
        <v>242</v>
      </c>
      <c r="O686" s="542" t="s">
        <v>671</v>
      </c>
      <c r="P686" s="537">
        <v>37</v>
      </c>
      <c r="Q686" s="541" t="s">
        <v>179</v>
      </c>
      <c r="R686" s="541" t="s">
        <v>231</v>
      </c>
      <c r="S686" s="543">
        <f>'Report 1'!$AV$18</f>
        <v>0</v>
      </c>
      <c r="T686" s="544">
        <f>'Report 1'!$AV$57</f>
        <v>0</v>
      </c>
      <c r="U686" s="545">
        <f>'Report 1'!$AV$143</f>
        <v>0</v>
      </c>
      <c r="AL686" s="546" t="s">
        <v>669</v>
      </c>
      <c r="AM686" s="547">
        <v>2</v>
      </c>
      <c r="AN686" s="547" t="str">
        <f>'Information Input'!$M$14</f>
        <v xml:space="preserve">      -      </v>
      </c>
      <c r="AO686" s="547" t="s">
        <v>136</v>
      </c>
      <c r="AP686" s="538">
        <f t="shared" si="135"/>
        <v>43556</v>
      </c>
      <c r="AQ686" s="538">
        <f t="shared" si="134"/>
        <v>43646</v>
      </c>
      <c r="AR686" s="538">
        <f>'Information Input'!$H$35</f>
        <v>43555</v>
      </c>
      <c r="AS686" s="547" t="str">
        <f>'Information Input'!$J$22</f>
        <v>Quarterly</v>
      </c>
      <c r="AT686" s="538">
        <f>'Information Input'!$H$30</f>
        <v>43555</v>
      </c>
      <c r="AU686" s="547">
        <f>'Information Input'!$J$18</f>
        <v>2019</v>
      </c>
      <c r="AV686" s="547" t="s">
        <v>97</v>
      </c>
      <c r="AW686" s="547" t="s">
        <v>98</v>
      </c>
      <c r="AX686" s="547" t="s">
        <v>96</v>
      </c>
      <c r="AY686" s="548" t="s">
        <v>671</v>
      </c>
      <c r="AZ686" s="547">
        <v>13</v>
      </c>
      <c r="BA686" s="549" t="s">
        <v>155</v>
      </c>
      <c r="BB686" s="543" t="s">
        <v>232</v>
      </c>
      <c r="BC686" s="550">
        <f>'Report 2'!$O155</f>
        <v>0</v>
      </c>
      <c r="BD686" s="550">
        <f>'Report 2'!$P155</f>
        <v>0</v>
      </c>
      <c r="BE686" s="550">
        <f>'Report 2'!$Q155</f>
        <v>0</v>
      </c>
      <c r="BF686" s="550">
        <f>'Report 2'!$R155</f>
        <v>0</v>
      </c>
      <c r="BG686" s="550">
        <f>'Report 2'!$S155</f>
        <v>0</v>
      </c>
      <c r="BH686" s="550">
        <f>'Report 2'!$T155</f>
        <v>0</v>
      </c>
      <c r="BI686" s="550">
        <f>'Report 2'!$U155</f>
        <v>0</v>
      </c>
      <c r="CC686" s="542" t="s">
        <v>669</v>
      </c>
      <c r="CD686" s="1014" t="s">
        <v>672</v>
      </c>
      <c r="CE686" s="1014" t="str">
        <f>'Information Input'!$M$14</f>
        <v xml:space="preserve">      -      </v>
      </c>
      <c r="CF686" s="551" t="s">
        <v>136</v>
      </c>
      <c r="CG686" s="552">
        <f t="shared" si="130"/>
        <v>43556</v>
      </c>
      <c r="CH686" s="552">
        <f t="shared" si="131"/>
        <v>43646</v>
      </c>
      <c r="CI686" s="552">
        <f>'Information Input'!$H$35</f>
        <v>43555</v>
      </c>
      <c r="CJ686" s="551" t="str">
        <f>'Information Input'!$J$22</f>
        <v>Quarterly</v>
      </c>
      <c r="CK686" s="552">
        <f>'Information Input'!$H$30</f>
        <v>43555</v>
      </c>
      <c r="CL686" s="551">
        <f>'Information Input'!$J$18</f>
        <v>2019</v>
      </c>
      <c r="CM686" s="551" t="s">
        <v>101</v>
      </c>
      <c r="CN686" s="1014" t="s">
        <v>102</v>
      </c>
      <c r="CO686" s="542" t="s">
        <v>103</v>
      </c>
      <c r="CP686" s="542" t="s">
        <v>675</v>
      </c>
      <c r="CQ686" s="551">
        <v>46</v>
      </c>
      <c r="CR686" s="542" t="s">
        <v>188</v>
      </c>
      <c r="CS686" s="542" t="s">
        <v>239</v>
      </c>
      <c r="CT686" s="1015">
        <f>'Report 1'!$AC$18</f>
        <v>0</v>
      </c>
      <c r="CU686" s="1016">
        <f>SUMIF('Report 4A'!$G$16:$G$95,$CQ686,'Report 4A'!$AK$16:$AK$95)</f>
        <v>0</v>
      </c>
      <c r="CV686" s="1017">
        <f t="shared" ref="CV686:CV751" si="136">IF(CT686&lt;&gt;0,CU686/CT686,0)</f>
        <v>0</v>
      </c>
      <c r="CX686" s="546" t="s">
        <v>669</v>
      </c>
      <c r="CY686" s="537" t="s">
        <v>306</v>
      </c>
      <c r="CZ686" s="537" t="str">
        <f>'Information Input'!$M$14</f>
        <v xml:space="preserve">      -      </v>
      </c>
      <c r="DA686" s="538">
        <f>'Information Input'!$H$35</f>
        <v>43555</v>
      </c>
      <c r="DB686" s="537" t="str">
        <f>'Information Input'!$J$22</f>
        <v>Quarterly</v>
      </c>
      <c r="DC686" s="552">
        <f>'Information Input'!$H$30</f>
        <v>43555</v>
      </c>
      <c r="DD686" s="553" t="str">
        <f t="shared" si="126"/>
        <v>201701</v>
      </c>
      <c r="DE686" s="541" t="s">
        <v>91</v>
      </c>
      <c r="DF686" s="541" t="s">
        <v>686</v>
      </c>
      <c r="DG686" s="544">
        <f>'Report 5L'!$AC$55</f>
        <v>0</v>
      </c>
      <c r="DH686" s="550">
        <f>'Report 5L'!$AC$56</f>
        <v>0</v>
      </c>
      <c r="DI686" s="544">
        <f>'Report 5L'!$AC$57</f>
        <v>0</v>
      </c>
      <c r="DJ686" s="544">
        <f>'Report 5L'!$AC$58</f>
        <v>0</v>
      </c>
      <c r="DK686" s="544">
        <f>'Report 5L'!$AC$59</f>
        <v>0</v>
      </c>
      <c r="DL686" s="544">
        <f>'Report 5L'!$AC$60</f>
        <v>0</v>
      </c>
      <c r="DM686" s="544">
        <f>'Report 5L'!$AC$61</f>
        <v>0</v>
      </c>
      <c r="DN686" s="544">
        <f>'Report 5L'!$AC$62</f>
        <v>0</v>
      </c>
      <c r="DO686" s="544">
        <f>'Report 5L'!$AC$63</f>
        <v>0</v>
      </c>
      <c r="DP686" s="544">
        <f>'Report 5L'!$AC$64</f>
        <v>0</v>
      </c>
      <c r="DQ686" s="544">
        <f>'Report 5L'!$AC$65</f>
        <v>0</v>
      </c>
    </row>
    <row r="687" spans="2:121">
      <c r="B687" s="535" t="s">
        <v>669</v>
      </c>
      <c r="C687" s="536">
        <v>1</v>
      </c>
      <c r="D687" s="537" t="str">
        <f>'Information Input'!$M$14</f>
        <v xml:space="preserve">      -      </v>
      </c>
      <c r="E687" s="537" t="s">
        <v>135</v>
      </c>
      <c r="F687" s="538">
        <f t="shared" si="132"/>
        <v>43466</v>
      </c>
      <c r="G687" s="538">
        <f t="shared" si="133"/>
        <v>43555</v>
      </c>
      <c r="H687" s="538">
        <f>'Information Input'!$H$35</f>
        <v>43555</v>
      </c>
      <c r="I687" s="537" t="str">
        <f>'Information Input'!$J$22</f>
        <v>Quarterly</v>
      </c>
      <c r="J687" s="538">
        <f>'Information Input'!$H$30</f>
        <v>43555</v>
      </c>
      <c r="K687" s="537">
        <f>'Information Input'!$J$18</f>
        <v>2019</v>
      </c>
      <c r="L687" s="539" t="s">
        <v>103</v>
      </c>
      <c r="M687" s="540" t="s">
        <v>242</v>
      </c>
      <c r="N687" s="541" t="s">
        <v>242</v>
      </c>
      <c r="O687" s="542" t="s">
        <v>671</v>
      </c>
      <c r="P687" s="537">
        <v>38</v>
      </c>
      <c r="Q687" s="541" t="s">
        <v>180</v>
      </c>
      <c r="R687" s="541" t="s">
        <v>233</v>
      </c>
      <c r="S687" s="543">
        <f>'Report 1'!$AV$18</f>
        <v>0</v>
      </c>
      <c r="T687" s="544">
        <f>'Report 1'!$AV$58</f>
        <v>0</v>
      </c>
      <c r="U687" s="545">
        <f>'Report 1'!$AV$144</f>
        <v>0</v>
      </c>
      <c r="AL687" s="546" t="s">
        <v>669</v>
      </c>
      <c r="AM687" s="547">
        <v>2</v>
      </c>
      <c r="AN687" s="547" t="str">
        <f>'Information Input'!$M$14</f>
        <v xml:space="preserve">      -      </v>
      </c>
      <c r="AO687" s="547" t="s">
        <v>136</v>
      </c>
      <c r="AP687" s="538">
        <f t="shared" si="135"/>
        <v>43556</v>
      </c>
      <c r="AQ687" s="538">
        <f t="shared" si="134"/>
        <v>43646</v>
      </c>
      <c r="AR687" s="538">
        <f>'Information Input'!$H$35</f>
        <v>43555</v>
      </c>
      <c r="AS687" s="547" t="str">
        <f>'Information Input'!$J$22</f>
        <v>Quarterly</v>
      </c>
      <c r="AT687" s="538">
        <f>'Information Input'!$H$30</f>
        <v>43555</v>
      </c>
      <c r="AU687" s="547">
        <f>'Information Input'!$J$18</f>
        <v>2019</v>
      </c>
      <c r="AV687" s="547" t="s">
        <v>97</v>
      </c>
      <c r="AW687" s="547" t="s">
        <v>98</v>
      </c>
      <c r="AX687" s="547" t="s">
        <v>96</v>
      </c>
      <c r="AY687" s="548" t="s">
        <v>671</v>
      </c>
      <c r="AZ687" s="547">
        <v>14</v>
      </c>
      <c r="BA687" s="549" t="s">
        <v>156</v>
      </c>
      <c r="BB687" s="543" t="s">
        <v>233</v>
      </c>
      <c r="BC687" s="550">
        <f>'Report 2'!$O156</f>
        <v>0</v>
      </c>
      <c r="BD687" s="550">
        <f>'Report 2'!$P156</f>
        <v>0</v>
      </c>
      <c r="BE687" s="550">
        <f>'Report 2'!$Q156</f>
        <v>0</v>
      </c>
      <c r="BF687" s="550">
        <f>'Report 2'!$R156</f>
        <v>0</v>
      </c>
      <c r="BG687" s="550">
        <f>'Report 2'!$S156</f>
        <v>0</v>
      </c>
      <c r="BH687" s="550">
        <f>'Report 2'!$T156</f>
        <v>0</v>
      </c>
      <c r="BI687" s="550">
        <f>'Report 2'!$U156</f>
        <v>0</v>
      </c>
      <c r="CC687" s="542" t="s">
        <v>669</v>
      </c>
      <c r="CD687" s="1014" t="s">
        <v>672</v>
      </c>
      <c r="CE687" s="1014" t="str">
        <f>'Information Input'!$M$14</f>
        <v xml:space="preserve">      -      </v>
      </c>
      <c r="CF687" s="551" t="s">
        <v>136</v>
      </c>
      <c r="CG687" s="552">
        <f t="shared" si="130"/>
        <v>43556</v>
      </c>
      <c r="CH687" s="552">
        <f t="shared" si="131"/>
        <v>43646</v>
      </c>
      <c r="CI687" s="552">
        <f>'Information Input'!$H$35</f>
        <v>43555</v>
      </c>
      <c r="CJ687" s="551" t="str">
        <f>'Information Input'!$J$22</f>
        <v>Quarterly</v>
      </c>
      <c r="CK687" s="552">
        <f>'Information Input'!$H$30</f>
        <v>43555</v>
      </c>
      <c r="CL687" s="551">
        <f>'Information Input'!$J$18</f>
        <v>2019</v>
      </c>
      <c r="CM687" s="551" t="s">
        <v>101</v>
      </c>
      <c r="CN687" s="1014" t="s">
        <v>102</v>
      </c>
      <c r="CO687" s="542" t="s">
        <v>103</v>
      </c>
      <c r="CP687" s="542" t="s">
        <v>675</v>
      </c>
      <c r="CQ687" s="551">
        <v>47</v>
      </c>
      <c r="CR687" s="542" t="s">
        <v>189</v>
      </c>
      <c r="CS687" s="542" t="s">
        <v>239</v>
      </c>
      <c r="CT687" s="1015">
        <f>'Report 1'!$AC$18</f>
        <v>0</v>
      </c>
      <c r="CU687" s="1016">
        <f>SUMIF('Report 4A'!$G$16:$G$95,$CQ687,'Report 4A'!$AK$16:$AK$95)</f>
        <v>0</v>
      </c>
      <c r="CV687" s="1017">
        <f t="shared" si="136"/>
        <v>0</v>
      </c>
      <c r="CX687" s="546" t="s">
        <v>669</v>
      </c>
      <c r="CY687" s="537" t="s">
        <v>306</v>
      </c>
      <c r="CZ687" s="537" t="str">
        <f>'Information Input'!$M$14</f>
        <v xml:space="preserve">      -      </v>
      </c>
      <c r="DA687" s="538">
        <f>'Information Input'!$H$35</f>
        <v>43555</v>
      </c>
      <c r="DB687" s="537" t="str">
        <f>'Information Input'!$J$22</f>
        <v>Quarterly</v>
      </c>
      <c r="DC687" s="552">
        <f>'Information Input'!$H$30</f>
        <v>43555</v>
      </c>
      <c r="DD687" s="553" t="str">
        <f t="shared" si="126"/>
        <v>201612</v>
      </c>
      <c r="DE687" s="541" t="s">
        <v>91</v>
      </c>
      <c r="DF687" s="541" t="s">
        <v>686</v>
      </c>
      <c r="DG687" s="544">
        <f>'Report 5L'!$AD$55</f>
        <v>0</v>
      </c>
      <c r="DH687" s="550">
        <f>'Report 5L'!$AD$56</f>
        <v>0</v>
      </c>
      <c r="DI687" s="544">
        <f>'Report 5L'!$AD$57</f>
        <v>0</v>
      </c>
      <c r="DJ687" s="544">
        <f>'Report 5L'!$AD$58</f>
        <v>0</v>
      </c>
      <c r="DK687" s="544">
        <f>'Report 5L'!$AD$59</f>
        <v>0</v>
      </c>
      <c r="DL687" s="544">
        <f>'Report 5L'!$AD$60</f>
        <v>0</v>
      </c>
      <c r="DM687" s="544">
        <f>'Report 5L'!$AD$61</f>
        <v>0</v>
      </c>
      <c r="DN687" s="544">
        <f>'Report 5L'!$AD$62</f>
        <v>0</v>
      </c>
      <c r="DO687" s="544">
        <f>'Report 5L'!$AD$63</f>
        <v>0</v>
      </c>
      <c r="DP687" s="544">
        <f>'Report 5L'!$AD$64</f>
        <v>0</v>
      </c>
      <c r="DQ687" s="544">
        <f>'Report 5L'!$AD$65</f>
        <v>0</v>
      </c>
    </row>
    <row r="688" spans="2:121">
      <c r="B688" s="535" t="s">
        <v>669</v>
      </c>
      <c r="C688" s="536">
        <v>1</v>
      </c>
      <c r="D688" s="537" t="str">
        <f>'Information Input'!$M$14</f>
        <v xml:space="preserve">      -      </v>
      </c>
      <c r="E688" s="537" t="s">
        <v>135</v>
      </c>
      <c r="F688" s="538">
        <f t="shared" si="132"/>
        <v>43466</v>
      </c>
      <c r="G688" s="538">
        <f t="shared" si="133"/>
        <v>43555</v>
      </c>
      <c r="H688" s="538">
        <f>'Information Input'!$H$35</f>
        <v>43555</v>
      </c>
      <c r="I688" s="537" t="str">
        <f>'Information Input'!$J$22</f>
        <v>Quarterly</v>
      </c>
      <c r="J688" s="538">
        <f>'Information Input'!$H$30</f>
        <v>43555</v>
      </c>
      <c r="K688" s="537">
        <f>'Information Input'!$J$18</f>
        <v>2019</v>
      </c>
      <c r="L688" s="539" t="s">
        <v>103</v>
      </c>
      <c r="M688" s="540" t="s">
        <v>242</v>
      </c>
      <c r="N688" s="541" t="s">
        <v>242</v>
      </c>
      <c r="O688" s="542" t="s">
        <v>671</v>
      </c>
      <c r="P688" s="537">
        <v>39</v>
      </c>
      <c r="Q688" s="541" t="s">
        <v>181</v>
      </c>
      <c r="R688" s="541" t="s">
        <v>233</v>
      </c>
      <c r="S688" s="543">
        <f>'Report 1'!$AV$18</f>
        <v>0</v>
      </c>
      <c r="T688" s="544">
        <f>'Report 1'!$AV$59</f>
        <v>0</v>
      </c>
      <c r="U688" s="545">
        <f>'Report 1'!$AV$145</f>
        <v>0</v>
      </c>
      <c r="AL688" s="546" t="s">
        <v>669</v>
      </c>
      <c r="AM688" s="547">
        <v>2</v>
      </c>
      <c r="AN688" s="547" t="str">
        <f>'Information Input'!$M$14</f>
        <v xml:space="preserve">      -      </v>
      </c>
      <c r="AO688" s="547" t="s">
        <v>136</v>
      </c>
      <c r="AP688" s="538">
        <f t="shared" si="135"/>
        <v>43556</v>
      </c>
      <c r="AQ688" s="538">
        <f t="shared" si="134"/>
        <v>43646</v>
      </c>
      <c r="AR688" s="538">
        <f>'Information Input'!$H$35</f>
        <v>43555</v>
      </c>
      <c r="AS688" s="547" t="str">
        <f>'Information Input'!$J$22</f>
        <v>Quarterly</v>
      </c>
      <c r="AT688" s="538">
        <f>'Information Input'!$H$30</f>
        <v>43555</v>
      </c>
      <c r="AU688" s="547">
        <f>'Information Input'!$J$18</f>
        <v>2019</v>
      </c>
      <c r="AV688" s="547" t="s">
        <v>97</v>
      </c>
      <c r="AW688" s="547" t="s">
        <v>98</v>
      </c>
      <c r="AX688" s="547" t="s">
        <v>96</v>
      </c>
      <c r="AY688" s="548" t="s">
        <v>671</v>
      </c>
      <c r="AZ688" s="547">
        <v>15</v>
      </c>
      <c r="BA688" s="549" t="s">
        <v>157</v>
      </c>
      <c r="BB688" s="543" t="s">
        <v>234</v>
      </c>
      <c r="BC688" s="550">
        <f>'Report 2'!$O157</f>
        <v>0</v>
      </c>
      <c r="BD688" s="550">
        <f>'Report 2'!$P157</f>
        <v>0</v>
      </c>
      <c r="BE688" s="550">
        <f>'Report 2'!$Q157</f>
        <v>0</v>
      </c>
      <c r="BF688" s="550">
        <f>'Report 2'!$R157</f>
        <v>0</v>
      </c>
      <c r="BG688" s="550">
        <f>'Report 2'!$S157</f>
        <v>0</v>
      </c>
      <c r="BH688" s="550">
        <f>'Report 2'!$T157</f>
        <v>0</v>
      </c>
      <c r="BI688" s="550">
        <f>'Report 2'!$U157</f>
        <v>0</v>
      </c>
      <c r="CC688" s="542" t="s">
        <v>669</v>
      </c>
      <c r="CD688" s="1014" t="s">
        <v>672</v>
      </c>
      <c r="CE688" s="1014" t="str">
        <f>'Information Input'!$M$14</f>
        <v xml:space="preserve">      -      </v>
      </c>
      <c r="CF688" s="551" t="s">
        <v>136</v>
      </c>
      <c r="CG688" s="552">
        <f t="shared" si="130"/>
        <v>43556</v>
      </c>
      <c r="CH688" s="552">
        <f t="shared" si="131"/>
        <v>43646</v>
      </c>
      <c r="CI688" s="552">
        <f>'Information Input'!$H$35</f>
        <v>43555</v>
      </c>
      <c r="CJ688" s="551" t="str">
        <f>'Information Input'!$J$22</f>
        <v>Quarterly</v>
      </c>
      <c r="CK688" s="552">
        <f>'Information Input'!$H$30</f>
        <v>43555</v>
      </c>
      <c r="CL688" s="551">
        <f>'Information Input'!$J$18</f>
        <v>2019</v>
      </c>
      <c r="CM688" s="551" t="s">
        <v>101</v>
      </c>
      <c r="CN688" s="1014" t="s">
        <v>102</v>
      </c>
      <c r="CO688" s="542" t="s">
        <v>103</v>
      </c>
      <c r="CP688" s="542" t="s">
        <v>675</v>
      </c>
      <c r="CQ688" s="551">
        <v>48</v>
      </c>
      <c r="CR688" s="542" t="s">
        <v>190</v>
      </c>
      <c r="CS688" s="542" t="s">
        <v>239</v>
      </c>
      <c r="CT688" s="1015">
        <f>'Report 1'!$AC$18</f>
        <v>0</v>
      </c>
      <c r="CU688" s="1016">
        <f>SUMIF('Report 4A'!$G$16:$G$95,$CQ688,'Report 4A'!$AK$16:$AK$95)</f>
        <v>0</v>
      </c>
      <c r="CV688" s="1017">
        <f t="shared" si="136"/>
        <v>0</v>
      </c>
      <c r="CX688" s="546" t="s">
        <v>669</v>
      </c>
      <c r="CY688" s="537" t="s">
        <v>306</v>
      </c>
      <c r="CZ688" s="537" t="str">
        <f>'Information Input'!$M$14</f>
        <v xml:space="preserve">      -      </v>
      </c>
      <c r="DA688" s="538">
        <f>'Information Input'!$H$35</f>
        <v>43555</v>
      </c>
      <c r="DB688" s="537" t="str">
        <f>'Information Input'!$J$22</f>
        <v>Quarterly</v>
      </c>
      <c r="DC688" s="552">
        <f>'Information Input'!$H$30</f>
        <v>43555</v>
      </c>
      <c r="DD688" s="553" t="str">
        <f t="shared" ref="DD688:DD751" si="137">DD652</f>
        <v>201611</v>
      </c>
      <c r="DE688" s="541" t="s">
        <v>91</v>
      </c>
      <c r="DF688" s="541" t="s">
        <v>686</v>
      </c>
      <c r="DG688" s="544">
        <f>'Report 5L'!$AE$55</f>
        <v>0</v>
      </c>
      <c r="DH688" s="550">
        <f>'Report 5L'!$AE$56</f>
        <v>0</v>
      </c>
      <c r="DI688" s="544">
        <f>'Report 5L'!$AE$57</f>
        <v>0</v>
      </c>
      <c r="DJ688" s="544">
        <f>'Report 5L'!$AE$58</f>
        <v>0</v>
      </c>
      <c r="DK688" s="544">
        <f>'Report 5L'!$AE$59</f>
        <v>0</v>
      </c>
      <c r="DL688" s="544">
        <f>'Report 5L'!$AE$60</f>
        <v>0</v>
      </c>
      <c r="DM688" s="544">
        <f>'Report 5L'!$AE$61</f>
        <v>0</v>
      </c>
      <c r="DN688" s="544">
        <f>'Report 5L'!$AE$62</f>
        <v>0</v>
      </c>
      <c r="DO688" s="544">
        <f>'Report 5L'!$AE$63</f>
        <v>0</v>
      </c>
      <c r="DP688" s="544">
        <f>'Report 5L'!$AE$64</f>
        <v>0</v>
      </c>
      <c r="DQ688" s="544">
        <f>'Report 5L'!$AE$65</f>
        <v>0</v>
      </c>
    </row>
    <row r="689" spans="2:121">
      <c r="B689" s="535" t="s">
        <v>669</v>
      </c>
      <c r="C689" s="536">
        <v>1</v>
      </c>
      <c r="D689" s="537" t="str">
        <f>'Information Input'!$M$14</f>
        <v xml:space="preserve">      -      </v>
      </c>
      <c r="E689" s="537" t="s">
        <v>135</v>
      </c>
      <c r="F689" s="538">
        <f t="shared" si="132"/>
        <v>43466</v>
      </c>
      <c r="G689" s="538">
        <f t="shared" si="133"/>
        <v>43555</v>
      </c>
      <c r="H689" s="538">
        <f>'Information Input'!$H$35</f>
        <v>43555</v>
      </c>
      <c r="I689" s="537" t="str">
        <f>'Information Input'!$J$22</f>
        <v>Quarterly</v>
      </c>
      <c r="J689" s="538">
        <f>'Information Input'!$H$30</f>
        <v>43555</v>
      </c>
      <c r="K689" s="537">
        <f>'Information Input'!$J$18</f>
        <v>2019</v>
      </c>
      <c r="L689" s="539" t="s">
        <v>103</v>
      </c>
      <c r="M689" s="540" t="s">
        <v>242</v>
      </c>
      <c r="N689" s="541" t="s">
        <v>242</v>
      </c>
      <c r="O689" s="542" t="s">
        <v>671</v>
      </c>
      <c r="P689" s="537">
        <v>40</v>
      </c>
      <c r="Q689" s="541" t="s">
        <v>182</v>
      </c>
      <c r="R689" s="541" t="s">
        <v>238</v>
      </c>
      <c r="S689" s="543">
        <f>'Report 1'!$AV$18</f>
        <v>0</v>
      </c>
      <c r="T689" s="544">
        <f>'Report 1'!$AV$60</f>
        <v>0</v>
      </c>
      <c r="U689" s="545">
        <f>'Report 1'!$AV$146</f>
        <v>0</v>
      </c>
      <c r="AL689" s="546" t="s">
        <v>669</v>
      </c>
      <c r="AM689" s="547">
        <v>2</v>
      </c>
      <c r="AN689" s="547" t="str">
        <f>'Information Input'!$M$14</f>
        <v xml:space="preserve">      -      </v>
      </c>
      <c r="AO689" s="547" t="s">
        <v>136</v>
      </c>
      <c r="AP689" s="538">
        <f t="shared" si="135"/>
        <v>43556</v>
      </c>
      <c r="AQ689" s="538">
        <f t="shared" si="134"/>
        <v>43646</v>
      </c>
      <c r="AR689" s="538">
        <f>'Information Input'!$H$35</f>
        <v>43555</v>
      </c>
      <c r="AS689" s="547" t="str">
        <f>'Information Input'!$J$22</f>
        <v>Quarterly</v>
      </c>
      <c r="AT689" s="538">
        <f>'Information Input'!$H$30</f>
        <v>43555</v>
      </c>
      <c r="AU689" s="547">
        <f>'Information Input'!$J$18</f>
        <v>2019</v>
      </c>
      <c r="AV689" s="547" t="s">
        <v>97</v>
      </c>
      <c r="AW689" s="547" t="s">
        <v>98</v>
      </c>
      <c r="AX689" s="547" t="s">
        <v>96</v>
      </c>
      <c r="AY689" s="548" t="s">
        <v>671</v>
      </c>
      <c r="AZ689" s="547">
        <v>16</v>
      </c>
      <c r="BA689" s="549" t="s">
        <v>158</v>
      </c>
      <c r="BB689" s="543" t="s">
        <v>235</v>
      </c>
      <c r="BC689" s="550">
        <f>'Report 2'!$O158</f>
        <v>0</v>
      </c>
      <c r="BD689" s="550">
        <f>'Report 2'!$P158</f>
        <v>0</v>
      </c>
      <c r="BE689" s="550">
        <f>'Report 2'!$Q158</f>
        <v>0</v>
      </c>
      <c r="BF689" s="550">
        <f>'Report 2'!$R158</f>
        <v>0</v>
      </c>
      <c r="BG689" s="550">
        <f>'Report 2'!$S158</f>
        <v>0</v>
      </c>
      <c r="BH689" s="550">
        <f>'Report 2'!$T158</f>
        <v>0</v>
      </c>
      <c r="BI689" s="550">
        <f>'Report 2'!$U158</f>
        <v>0</v>
      </c>
      <c r="CC689" s="542" t="s">
        <v>669</v>
      </c>
      <c r="CD689" s="1014" t="s">
        <v>672</v>
      </c>
      <c r="CE689" s="1014" t="str">
        <f>'Information Input'!$M$14</f>
        <v xml:space="preserve">      -      </v>
      </c>
      <c r="CF689" s="551" t="s">
        <v>136</v>
      </c>
      <c r="CG689" s="552">
        <f t="shared" si="130"/>
        <v>43556</v>
      </c>
      <c r="CH689" s="552">
        <f t="shared" si="131"/>
        <v>43646</v>
      </c>
      <c r="CI689" s="552">
        <f>'Information Input'!$H$35</f>
        <v>43555</v>
      </c>
      <c r="CJ689" s="551" t="str">
        <f>'Information Input'!$J$22</f>
        <v>Quarterly</v>
      </c>
      <c r="CK689" s="552">
        <f>'Information Input'!$H$30</f>
        <v>43555</v>
      </c>
      <c r="CL689" s="551">
        <f>'Information Input'!$J$18</f>
        <v>2019</v>
      </c>
      <c r="CM689" s="551" t="s">
        <v>101</v>
      </c>
      <c r="CN689" s="1014" t="s">
        <v>102</v>
      </c>
      <c r="CO689" s="542" t="s">
        <v>103</v>
      </c>
      <c r="CP689" s="542" t="s">
        <v>675</v>
      </c>
      <c r="CQ689" s="551">
        <v>49</v>
      </c>
      <c r="CR689" s="542" t="s">
        <v>191</v>
      </c>
      <c r="CS689" s="542" t="s">
        <v>239</v>
      </c>
      <c r="CT689" s="1015">
        <f>'Report 1'!$AC$18</f>
        <v>0</v>
      </c>
      <c r="CU689" s="1016">
        <f>SUMIF('Report 4A'!$G$16:$G$95,$CQ689,'Report 4A'!$AK$16:$AK$95)</f>
        <v>0</v>
      </c>
      <c r="CV689" s="1017">
        <f t="shared" si="136"/>
        <v>0</v>
      </c>
      <c r="CX689" s="546" t="s">
        <v>669</v>
      </c>
      <c r="CY689" s="537" t="s">
        <v>306</v>
      </c>
      <c r="CZ689" s="537" t="str">
        <f>'Information Input'!$M$14</f>
        <v xml:space="preserve">      -      </v>
      </c>
      <c r="DA689" s="538">
        <f>'Information Input'!$H$35</f>
        <v>43555</v>
      </c>
      <c r="DB689" s="537" t="str">
        <f>'Information Input'!$J$22</f>
        <v>Quarterly</v>
      </c>
      <c r="DC689" s="552">
        <f>'Information Input'!$H$30</f>
        <v>43555</v>
      </c>
      <c r="DD689" s="553" t="str">
        <f t="shared" si="137"/>
        <v>201610</v>
      </c>
      <c r="DE689" s="541" t="s">
        <v>91</v>
      </c>
      <c r="DF689" s="541" t="s">
        <v>686</v>
      </c>
      <c r="DG689" s="544">
        <f>'Report 5L'!$AF$55</f>
        <v>0</v>
      </c>
      <c r="DH689" s="550">
        <f>'Report 5L'!$AF$56</f>
        <v>0</v>
      </c>
      <c r="DI689" s="544">
        <f>'Report 5L'!$AF$57</f>
        <v>0</v>
      </c>
      <c r="DJ689" s="544">
        <f>'Report 5L'!$AF$58</f>
        <v>0</v>
      </c>
      <c r="DK689" s="544">
        <f>'Report 5L'!$AF$59</f>
        <v>0</v>
      </c>
      <c r="DL689" s="544">
        <f>'Report 5L'!$AF$60</f>
        <v>0</v>
      </c>
      <c r="DM689" s="544">
        <f>'Report 5L'!$AF$61</f>
        <v>0</v>
      </c>
      <c r="DN689" s="544">
        <f>'Report 5L'!$AF$62</f>
        <v>0</v>
      </c>
      <c r="DO689" s="544">
        <f>'Report 5L'!$AF$63</f>
        <v>0</v>
      </c>
      <c r="DP689" s="544">
        <f>'Report 5L'!$AF$64</f>
        <v>0</v>
      </c>
      <c r="DQ689" s="544">
        <f>'Report 5L'!$AF$65</f>
        <v>0</v>
      </c>
    </row>
    <row r="690" spans="2:121">
      <c r="B690" s="535" t="s">
        <v>669</v>
      </c>
      <c r="C690" s="536">
        <v>1</v>
      </c>
      <c r="D690" s="537" t="str">
        <f>'Information Input'!$M$14</f>
        <v xml:space="preserve">      -      </v>
      </c>
      <c r="E690" s="537" t="s">
        <v>135</v>
      </c>
      <c r="F690" s="538">
        <f t="shared" si="132"/>
        <v>43466</v>
      </c>
      <c r="G690" s="538">
        <f t="shared" si="133"/>
        <v>43555</v>
      </c>
      <c r="H690" s="538">
        <f>'Information Input'!$H$35</f>
        <v>43555</v>
      </c>
      <c r="I690" s="537" t="str">
        <f>'Information Input'!$J$22</f>
        <v>Quarterly</v>
      </c>
      <c r="J690" s="538">
        <f>'Information Input'!$H$30</f>
        <v>43555</v>
      </c>
      <c r="K690" s="537">
        <f>'Information Input'!$J$18</f>
        <v>2019</v>
      </c>
      <c r="L690" s="539" t="s">
        <v>103</v>
      </c>
      <c r="M690" s="540" t="s">
        <v>242</v>
      </c>
      <c r="N690" s="541" t="s">
        <v>242</v>
      </c>
      <c r="O690" s="542" t="s">
        <v>671</v>
      </c>
      <c r="P690" s="537">
        <v>41</v>
      </c>
      <c r="Q690" s="541" t="s">
        <v>183</v>
      </c>
      <c r="R690" s="541" t="s">
        <v>238</v>
      </c>
      <c r="S690" s="543">
        <f>'Report 1'!$AV$18</f>
        <v>0</v>
      </c>
      <c r="T690" s="544">
        <f>'Report 1'!$AV$61</f>
        <v>0</v>
      </c>
      <c r="U690" s="545">
        <f>'Report 1'!$AV$147</f>
        <v>0</v>
      </c>
      <c r="AL690" s="546" t="s">
        <v>669</v>
      </c>
      <c r="AM690" s="547">
        <v>2</v>
      </c>
      <c r="AN690" s="547" t="str">
        <f>'Information Input'!$M$14</f>
        <v xml:space="preserve">      -      </v>
      </c>
      <c r="AO690" s="547" t="s">
        <v>136</v>
      </c>
      <c r="AP690" s="538">
        <f t="shared" si="135"/>
        <v>43556</v>
      </c>
      <c r="AQ690" s="538">
        <f t="shared" si="134"/>
        <v>43646</v>
      </c>
      <c r="AR690" s="538">
        <f>'Information Input'!$H$35</f>
        <v>43555</v>
      </c>
      <c r="AS690" s="547" t="str">
        <f>'Information Input'!$J$22</f>
        <v>Quarterly</v>
      </c>
      <c r="AT690" s="538">
        <f>'Information Input'!$H$30</f>
        <v>43555</v>
      </c>
      <c r="AU690" s="547">
        <f>'Information Input'!$J$18</f>
        <v>2019</v>
      </c>
      <c r="AV690" s="547" t="s">
        <v>97</v>
      </c>
      <c r="AW690" s="547" t="s">
        <v>98</v>
      </c>
      <c r="AX690" s="547" t="s">
        <v>96</v>
      </c>
      <c r="AY690" s="548" t="s">
        <v>671</v>
      </c>
      <c r="AZ690" s="547">
        <v>17</v>
      </c>
      <c r="BA690" s="549" t="s">
        <v>159</v>
      </c>
      <c r="BB690" s="543" t="s">
        <v>235</v>
      </c>
      <c r="BC690" s="550">
        <f>'Report 2'!$O159</f>
        <v>0</v>
      </c>
      <c r="BD690" s="550">
        <f>'Report 2'!$P159</f>
        <v>0</v>
      </c>
      <c r="BE690" s="550">
        <f>'Report 2'!$Q159</f>
        <v>0</v>
      </c>
      <c r="BF690" s="550">
        <f>'Report 2'!$R159</f>
        <v>0</v>
      </c>
      <c r="BG690" s="550">
        <f>'Report 2'!$S159</f>
        <v>0</v>
      </c>
      <c r="BH690" s="550">
        <f>'Report 2'!$T159</f>
        <v>0</v>
      </c>
      <c r="BI690" s="550">
        <f>'Report 2'!$U159</f>
        <v>0</v>
      </c>
      <c r="CC690" s="542" t="s">
        <v>669</v>
      </c>
      <c r="CD690" s="1014" t="s">
        <v>672</v>
      </c>
      <c r="CE690" s="1014" t="str">
        <f>'Information Input'!$M$14</f>
        <v xml:space="preserve">      -      </v>
      </c>
      <c r="CF690" s="551" t="s">
        <v>136</v>
      </c>
      <c r="CG690" s="552">
        <f t="shared" si="130"/>
        <v>43556</v>
      </c>
      <c r="CH690" s="552">
        <f t="shared" si="131"/>
        <v>43646</v>
      </c>
      <c r="CI690" s="552">
        <f>'Information Input'!$H$35</f>
        <v>43555</v>
      </c>
      <c r="CJ690" s="551" t="str">
        <f>'Information Input'!$J$22</f>
        <v>Quarterly</v>
      </c>
      <c r="CK690" s="552">
        <f>'Information Input'!$H$30</f>
        <v>43555</v>
      </c>
      <c r="CL690" s="551">
        <f>'Information Input'!$J$18</f>
        <v>2019</v>
      </c>
      <c r="CM690" s="551" t="s">
        <v>101</v>
      </c>
      <c r="CN690" s="1014" t="s">
        <v>102</v>
      </c>
      <c r="CO690" s="542" t="s">
        <v>103</v>
      </c>
      <c r="CP690" s="542" t="s">
        <v>675</v>
      </c>
      <c r="CQ690" s="551">
        <v>50</v>
      </c>
      <c r="CR690" s="542" t="s">
        <v>192</v>
      </c>
      <c r="CS690" s="542" t="s">
        <v>239</v>
      </c>
      <c r="CT690" s="1015">
        <f>'Report 1'!$AC$18</f>
        <v>0</v>
      </c>
      <c r="CU690" s="1016">
        <f>SUMIF('Report 4A'!$G$16:$G$95,$CQ690,'Report 4A'!$AK$16:$AK$95)</f>
        <v>0</v>
      </c>
      <c r="CV690" s="1017">
        <f t="shared" si="136"/>
        <v>0</v>
      </c>
      <c r="CX690" s="546" t="s">
        <v>669</v>
      </c>
      <c r="CY690" s="537" t="s">
        <v>306</v>
      </c>
      <c r="CZ690" s="537" t="str">
        <f>'Information Input'!$M$14</f>
        <v xml:space="preserve">      -      </v>
      </c>
      <c r="DA690" s="552">
        <f>'Information Input'!$H$35</f>
        <v>43555</v>
      </c>
      <c r="DB690" s="537" t="str">
        <f>'Information Input'!$J$22</f>
        <v>Quarterly</v>
      </c>
      <c r="DC690" s="552">
        <f>'Information Input'!$H$30</f>
        <v>43555</v>
      </c>
      <c r="DD690" s="553" t="str">
        <f t="shared" si="137"/>
        <v>201609</v>
      </c>
      <c r="DE690" s="541" t="s">
        <v>91</v>
      </c>
      <c r="DF690" s="541" t="s">
        <v>686</v>
      </c>
      <c r="DG690" s="544">
        <f>'Report 5L'!$AG$55</f>
        <v>0</v>
      </c>
      <c r="DH690" s="550">
        <f>'Report 5L'!$AG$56</f>
        <v>0</v>
      </c>
      <c r="DI690" s="544">
        <f>'Report 5L'!$AG$57</f>
        <v>0</v>
      </c>
      <c r="DJ690" s="544">
        <f>'Report 5L'!$AG$58</f>
        <v>0</v>
      </c>
      <c r="DK690" s="544">
        <f>'Report 5L'!$AG$59</f>
        <v>0</v>
      </c>
      <c r="DL690" s="544">
        <f>'Report 5L'!$AG$60</f>
        <v>0</v>
      </c>
      <c r="DM690" s="544">
        <f>'Report 5L'!$AG$61</f>
        <v>0</v>
      </c>
      <c r="DN690" s="544">
        <f>'Report 5L'!$AG$62</f>
        <v>0</v>
      </c>
      <c r="DO690" s="544">
        <f>'Report 5L'!$AG$63</f>
        <v>0</v>
      </c>
      <c r="DP690" s="544">
        <f>'Report 5L'!$AG$64</f>
        <v>0</v>
      </c>
      <c r="DQ690" s="544">
        <f>'Report 5L'!$AG$65</f>
        <v>0</v>
      </c>
    </row>
    <row r="691" spans="2:121">
      <c r="B691" s="535" t="s">
        <v>669</v>
      </c>
      <c r="C691" s="536">
        <v>1</v>
      </c>
      <c r="D691" s="537" t="str">
        <f>'Information Input'!$M$14</f>
        <v xml:space="preserve">      -      </v>
      </c>
      <c r="E691" s="537" t="s">
        <v>135</v>
      </c>
      <c r="F691" s="538">
        <f t="shared" si="132"/>
        <v>43466</v>
      </c>
      <c r="G691" s="538">
        <f t="shared" si="133"/>
        <v>43555</v>
      </c>
      <c r="H691" s="538">
        <f>'Information Input'!$H$35</f>
        <v>43555</v>
      </c>
      <c r="I691" s="537" t="str">
        <f>'Information Input'!$J$22</f>
        <v>Quarterly</v>
      </c>
      <c r="J691" s="538">
        <f>'Information Input'!$H$30</f>
        <v>43555</v>
      </c>
      <c r="K691" s="537">
        <f>'Information Input'!$J$18</f>
        <v>2019</v>
      </c>
      <c r="L691" s="539" t="s">
        <v>103</v>
      </c>
      <c r="M691" s="540" t="s">
        <v>242</v>
      </c>
      <c r="N691" s="541" t="s">
        <v>242</v>
      </c>
      <c r="O691" s="542" t="s">
        <v>671</v>
      </c>
      <c r="P691" s="537">
        <v>42</v>
      </c>
      <c r="Q691" s="541" t="s">
        <v>184</v>
      </c>
      <c r="R691" s="541" t="s">
        <v>233</v>
      </c>
      <c r="S691" s="543">
        <f>'Report 1'!$AV$18</f>
        <v>0</v>
      </c>
      <c r="T691" s="544">
        <f>'Report 1'!$AV$62</f>
        <v>0</v>
      </c>
      <c r="U691" s="545">
        <f>'Report 1'!$AV$148</f>
        <v>0</v>
      </c>
      <c r="AL691" s="546" t="s">
        <v>669</v>
      </c>
      <c r="AM691" s="547">
        <v>2</v>
      </c>
      <c r="AN691" s="547" t="str">
        <f>'Information Input'!$M$14</f>
        <v xml:space="preserve">      -      </v>
      </c>
      <c r="AO691" s="547" t="s">
        <v>136</v>
      </c>
      <c r="AP691" s="538">
        <f t="shared" si="135"/>
        <v>43556</v>
      </c>
      <c r="AQ691" s="538">
        <f t="shared" si="134"/>
        <v>43646</v>
      </c>
      <c r="AR691" s="538">
        <f>'Information Input'!$H$35</f>
        <v>43555</v>
      </c>
      <c r="AS691" s="547" t="str">
        <f>'Information Input'!$J$22</f>
        <v>Quarterly</v>
      </c>
      <c r="AT691" s="538">
        <f>'Information Input'!$H$30</f>
        <v>43555</v>
      </c>
      <c r="AU691" s="547">
        <f>'Information Input'!$J$18</f>
        <v>2019</v>
      </c>
      <c r="AV691" s="547" t="s">
        <v>97</v>
      </c>
      <c r="AW691" s="547" t="s">
        <v>98</v>
      </c>
      <c r="AX691" s="547" t="s">
        <v>96</v>
      </c>
      <c r="AY691" s="548" t="s">
        <v>671</v>
      </c>
      <c r="AZ691" s="547">
        <v>18</v>
      </c>
      <c r="BA691" s="549" t="s">
        <v>160</v>
      </c>
      <c r="BB691" s="543" t="s">
        <v>235</v>
      </c>
      <c r="BC691" s="550">
        <f>'Report 2'!$O160</f>
        <v>0</v>
      </c>
      <c r="BD691" s="550">
        <f>'Report 2'!$P160</f>
        <v>0</v>
      </c>
      <c r="BE691" s="550">
        <f>'Report 2'!$Q160</f>
        <v>0</v>
      </c>
      <c r="BF691" s="550">
        <f>'Report 2'!$R160</f>
        <v>0</v>
      </c>
      <c r="BG691" s="550">
        <f>'Report 2'!$S160</f>
        <v>0</v>
      </c>
      <c r="BH691" s="550">
        <f>'Report 2'!$T160</f>
        <v>0</v>
      </c>
      <c r="BI691" s="550">
        <f>'Report 2'!$U160</f>
        <v>0</v>
      </c>
      <c r="CC691" s="575" t="s">
        <v>669</v>
      </c>
      <c r="CD691" s="1019" t="s">
        <v>672</v>
      </c>
      <c r="CE691" s="1019" t="str">
        <f>'Information Input'!$M$14</f>
        <v xml:space="preserve">      -      </v>
      </c>
      <c r="CF691" s="570" t="s">
        <v>136</v>
      </c>
      <c r="CG691" s="566">
        <f t="shared" si="130"/>
        <v>43556</v>
      </c>
      <c r="CH691" s="566">
        <f t="shared" si="131"/>
        <v>43646</v>
      </c>
      <c r="CI691" s="566">
        <f>'Information Input'!$H$35</f>
        <v>43555</v>
      </c>
      <c r="CJ691" s="570" t="str">
        <f>'Information Input'!$J$22</f>
        <v>Quarterly</v>
      </c>
      <c r="CK691" s="566">
        <f>'Information Input'!$H$30</f>
        <v>43555</v>
      </c>
      <c r="CL691" s="570">
        <f>'Information Input'!$J$18</f>
        <v>2019</v>
      </c>
      <c r="CM691" s="570" t="s">
        <v>101</v>
      </c>
      <c r="CN691" s="1019" t="s">
        <v>102</v>
      </c>
      <c r="CO691" s="575" t="s">
        <v>103</v>
      </c>
      <c r="CP691" s="575" t="s">
        <v>675</v>
      </c>
      <c r="CQ691" s="570">
        <v>51</v>
      </c>
      <c r="CR691" s="575" t="s">
        <v>193</v>
      </c>
      <c r="CS691" s="575" t="s">
        <v>239</v>
      </c>
      <c r="CT691" s="1020">
        <f>'Report 1'!$AC$18</f>
        <v>0</v>
      </c>
      <c r="CU691" s="1021">
        <f>SUMIF('Report 4A'!$G$16:$G$95,$CQ691,'Report 4A'!$AK$16:$AK$95)</f>
        <v>0</v>
      </c>
      <c r="CV691" s="1022">
        <f t="shared" si="136"/>
        <v>0</v>
      </c>
      <c r="CX691" s="546" t="s">
        <v>669</v>
      </c>
      <c r="CY691" s="537" t="s">
        <v>306</v>
      </c>
      <c r="CZ691" s="537" t="str">
        <f>'Information Input'!$M$14</f>
        <v xml:space="preserve">      -      </v>
      </c>
      <c r="DA691" s="538">
        <f>'Information Input'!$H$35</f>
        <v>43555</v>
      </c>
      <c r="DB691" s="537" t="str">
        <f>'Information Input'!$J$22</f>
        <v>Quarterly</v>
      </c>
      <c r="DC691" s="552">
        <f>'Information Input'!$H$30</f>
        <v>43555</v>
      </c>
      <c r="DD691" s="553" t="str">
        <f t="shared" si="137"/>
        <v>201608</v>
      </c>
      <c r="DE691" s="541" t="s">
        <v>91</v>
      </c>
      <c r="DF691" s="541" t="s">
        <v>686</v>
      </c>
      <c r="DG691" s="544">
        <f>'Report 5L'!$AH$55</f>
        <v>0</v>
      </c>
      <c r="DH691" s="550">
        <f>'Report 5L'!$AH$56</f>
        <v>0</v>
      </c>
      <c r="DI691" s="544">
        <f>'Report 5L'!$AH$57</f>
        <v>0</v>
      </c>
      <c r="DJ691" s="544">
        <f>'Report 5L'!$AH$58</f>
        <v>0</v>
      </c>
      <c r="DK691" s="544">
        <f>'Report 5L'!$AH$59</f>
        <v>0</v>
      </c>
      <c r="DL691" s="544">
        <f>'Report 5L'!$AH$60</f>
        <v>0</v>
      </c>
      <c r="DM691" s="544">
        <f>'Report 5L'!$AH$61</f>
        <v>0</v>
      </c>
      <c r="DN691" s="544">
        <f>'Report 5L'!$AH$62</f>
        <v>0</v>
      </c>
      <c r="DO691" s="544">
        <f>'Report 5L'!$AH$63</f>
        <v>0</v>
      </c>
      <c r="DP691" s="544">
        <f>'Report 5L'!$AH$64</f>
        <v>0</v>
      </c>
      <c r="DQ691" s="544">
        <f>'Report 5L'!$AH$65</f>
        <v>0</v>
      </c>
    </row>
    <row r="692" spans="2:121">
      <c r="B692" s="535" t="s">
        <v>669</v>
      </c>
      <c r="C692" s="536">
        <v>1</v>
      </c>
      <c r="D692" s="537" t="str">
        <f>'Information Input'!$M$14</f>
        <v xml:space="preserve">      -      </v>
      </c>
      <c r="E692" s="537" t="s">
        <v>135</v>
      </c>
      <c r="F692" s="538">
        <f t="shared" si="132"/>
        <v>43466</v>
      </c>
      <c r="G692" s="538">
        <f t="shared" si="133"/>
        <v>43555</v>
      </c>
      <c r="H692" s="538">
        <f>'Information Input'!$H$35</f>
        <v>43555</v>
      </c>
      <c r="I692" s="537" t="str">
        <f>'Information Input'!$J$22</f>
        <v>Quarterly</v>
      </c>
      <c r="J692" s="538">
        <f>'Information Input'!$H$30</f>
        <v>43555</v>
      </c>
      <c r="K692" s="537">
        <f>'Information Input'!$J$18</f>
        <v>2019</v>
      </c>
      <c r="L692" s="539" t="s">
        <v>103</v>
      </c>
      <c r="M692" s="540" t="s">
        <v>242</v>
      </c>
      <c r="N692" s="541" t="s">
        <v>242</v>
      </c>
      <c r="O692" s="542" t="s">
        <v>671</v>
      </c>
      <c r="P692" s="537">
        <v>43</v>
      </c>
      <c r="Q692" s="541" t="s">
        <v>185</v>
      </c>
      <c r="R692" s="541" t="s">
        <v>233</v>
      </c>
      <c r="S692" s="543">
        <f>'Report 1'!$AV$18</f>
        <v>0</v>
      </c>
      <c r="T692" s="544">
        <f>'Report 1'!$AV$63</f>
        <v>0</v>
      </c>
      <c r="U692" s="545">
        <f>'Report 1'!$AV$149</f>
        <v>0</v>
      </c>
      <c r="AL692" s="546" t="s">
        <v>669</v>
      </c>
      <c r="AM692" s="547">
        <v>2</v>
      </c>
      <c r="AN692" s="547" t="str">
        <f>'Information Input'!$M$14</f>
        <v xml:space="preserve">      -      </v>
      </c>
      <c r="AO692" s="547" t="s">
        <v>136</v>
      </c>
      <c r="AP692" s="538">
        <f t="shared" si="135"/>
        <v>43556</v>
      </c>
      <c r="AQ692" s="538">
        <f t="shared" si="134"/>
        <v>43646</v>
      </c>
      <c r="AR692" s="538">
        <f>'Information Input'!$H$35</f>
        <v>43555</v>
      </c>
      <c r="AS692" s="547" t="str">
        <f>'Information Input'!$J$22</f>
        <v>Quarterly</v>
      </c>
      <c r="AT692" s="538">
        <f>'Information Input'!$H$30</f>
        <v>43555</v>
      </c>
      <c r="AU692" s="547">
        <f>'Information Input'!$J$18</f>
        <v>2019</v>
      </c>
      <c r="AV692" s="547" t="s">
        <v>97</v>
      </c>
      <c r="AW692" s="547" t="s">
        <v>98</v>
      </c>
      <c r="AX692" s="547" t="s">
        <v>96</v>
      </c>
      <c r="AY692" s="548" t="s">
        <v>671</v>
      </c>
      <c r="AZ692" s="547">
        <v>19</v>
      </c>
      <c r="BA692" s="549" t="s">
        <v>161</v>
      </c>
      <c r="BB692" s="543" t="s">
        <v>235</v>
      </c>
      <c r="BC692" s="550">
        <f>'Report 2'!$O161</f>
        <v>0</v>
      </c>
      <c r="BD692" s="550">
        <f>'Report 2'!$P161</f>
        <v>0</v>
      </c>
      <c r="BE692" s="550">
        <f>'Report 2'!$Q161</f>
        <v>0</v>
      </c>
      <c r="BF692" s="550">
        <f>'Report 2'!$R161</f>
        <v>0</v>
      </c>
      <c r="BG692" s="550">
        <f>'Report 2'!$S161</f>
        <v>0</v>
      </c>
      <c r="BH692" s="550">
        <f>'Report 2'!$T161</f>
        <v>0</v>
      </c>
      <c r="BI692" s="550">
        <f>'Report 2'!$U161</f>
        <v>0</v>
      </c>
      <c r="CC692" s="523" t="s">
        <v>669</v>
      </c>
      <c r="CD692" s="1010" t="s">
        <v>672</v>
      </c>
      <c r="CE692" s="1010" t="str">
        <f>'Information Input'!$M$14</f>
        <v xml:space="preserve">      -      </v>
      </c>
      <c r="CF692" s="532" t="s">
        <v>136</v>
      </c>
      <c r="CG692" s="519">
        <f t="shared" si="130"/>
        <v>43556</v>
      </c>
      <c r="CH692" s="519">
        <f t="shared" si="131"/>
        <v>43646</v>
      </c>
      <c r="CI692" s="519">
        <f>'Information Input'!$H$35</f>
        <v>43555</v>
      </c>
      <c r="CJ692" s="532" t="str">
        <f>'Information Input'!$J$22</f>
        <v>Quarterly</v>
      </c>
      <c r="CK692" s="519">
        <f>'Information Input'!$H$30</f>
        <v>43555</v>
      </c>
      <c r="CL692" s="532">
        <f>'Information Input'!$J$18</f>
        <v>2019</v>
      </c>
      <c r="CM692" s="532" t="s">
        <v>104</v>
      </c>
      <c r="CN692" s="1010" t="s">
        <v>105</v>
      </c>
      <c r="CO692" s="523" t="s">
        <v>103</v>
      </c>
      <c r="CP692" s="523" t="s">
        <v>671</v>
      </c>
      <c r="CQ692" s="532">
        <v>11</v>
      </c>
      <c r="CR692" s="523" t="s">
        <v>153</v>
      </c>
      <c r="CS692" s="523" t="s">
        <v>231</v>
      </c>
      <c r="CT692" s="1011">
        <f>'Report 1'!$AH$18</f>
        <v>0</v>
      </c>
      <c r="CU692" s="1012">
        <f>SUMIF('Report 4A'!$G$16:$G$95,$CQ692,'Report 4A'!$AP$16:$AP$95)</f>
        <v>0</v>
      </c>
      <c r="CV692" s="1013">
        <f t="shared" si="136"/>
        <v>0</v>
      </c>
      <c r="CX692" s="546" t="s">
        <v>669</v>
      </c>
      <c r="CY692" s="537" t="s">
        <v>306</v>
      </c>
      <c r="CZ692" s="537" t="str">
        <f>'Information Input'!$M$14</f>
        <v xml:space="preserve">      -      </v>
      </c>
      <c r="DA692" s="538">
        <f>'Information Input'!$H$35</f>
        <v>43555</v>
      </c>
      <c r="DB692" s="537" t="str">
        <f>'Information Input'!$J$22</f>
        <v>Quarterly</v>
      </c>
      <c r="DC692" s="552">
        <f>'Information Input'!$H$30</f>
        <v>43555</v>
      </c>
      <c r="DD692" s="553" t="str">
        <f t="shared" si="137"/>
        <v>201607</v>
      </c>
      <c r="DE692" s="541" t="s">
        <v>91</v>
      </c>
      <c r="DF692" s="541" t="s">
        <v>686</v>
      </c>
      <c r="DG692" s="544">
        <f>'Report 5L'!$AI$55</f>
        <v>0</v>
      </c>
      <c r="DH692" s="550">
        <f>'Report 5L'!$AI$56</f>
        <v>0</v>
      </c>
      <c r="DI692" s="544">
        <f>'Report 5L'!$AI$57</f>
        <v>0</v>
      </c>
      <c r="DJ692" s="544">
        <f>'Report 5L'!$AI$58</f>
        <v>0</v>
      </c>
      <c r="DK692" s="544">
        <f>'Report 5L'!$AI$59</f>
        <v>0</v>
      </c>
      <c r="DL692" s="544">
        <f>'Report 5L'!$AI$60</f>
        <v>0</v>
      </c>
      <c r="DM692" s="544">
        <f>'Report 5L'!$AI$61</f>
        <v>0</v>
      </c>
      <c r="DN692" s="544">
        <f>'Report 5L'!$AI$62</f>
        <v>0</v>
      </c>
      <c r="DO692" s="544">
        <f>'Report 5L'!$AI$63</f>
        <v>0</v>
      </c>
      <c r="DP692" s="544">
        <f>'Report 5L'!$AI$64</f>
        <v>0</v>
      </c>
      <c r="DQ692" s="544">
        <f>'Report 5L'!$AI$65</f>
        <v>0</v>
      </c>
    </row>
    <row r="693" spans="2:121">
      <c r="B693" s="535" t="s">
        <v>669</v>
      </c>
      <c r="C693" s="536">
        <v>1</v>
      </c>
      <c r="D693" s="537" t="str">
        <f>'Information Input'!$M$14</f>
        <v xml:space="preserve">      -      </v>
      </c>
      <c r="E693" s="537" t="s">
        <v>135</v>
      </c>
      <c r="F693" s="538">
        <f t="shared" si="132"/>
        <v>43466</v>
      </c>
      <c r="G693" s="538">
        <f t="shared" si="133"/>
        <v>43555</v>
      </c>
      <c r="H693" s="538">
        <f>'Information Input'!$H$35</f>
        <v>43555</v>
      </c>
      <c r="I693" s="537" t="str">
        <f>'Information Input'!$J$22</f>
        <v>Quarterly</v>
      </c>
      <c r="J693" s="538">
        <f>'Information Input'!$H$30</f>
        <v>43555</v>
      </c>
      <c r="K693" s="537">
        <f>'Information Input'!$J$18</f>
        <v>2019</v>
      </c>
      <c r="L693" s="539" t="s">
        <v>103</v>
      </c>
      <c r="M693" s="540" t="s">
        <v>242</v>
      </c>
      <c r="N693" s="541" t="s">
        <v>242</v>
      </c>
      <c r="O693" s="542" t="s">
        <v>674</v>
      </c>
      <c r="P693" s="537">
        <v>44</v>
      </c>
      <c r="Q693" s="541" t="s">
        <v>186</v>
      </c>
      <c r="R693" s="541" t="s">
        <v>239</v>
      </c>
      <c r="S693" s="543">
        <f>'Report 1'!$AV$18</f>
        <v>0</v>
      </c>
      <c r="T693" s="544">
        <f>'Report 1'!$AV$64</f>
        <v>0</v>
      </c>
      <c r="U693" s="545">
        <f>'Report 1'!$AV$150</f>
        <v>0</v>
      </c>
      <c r="AL693" s="546" t="s">
        <v>669</v>
      </c>
      <c r="AM693" s="547">
        <v>2</v>
      </c>
      <c r="AN693" s="547" t="str">
        <f>'Information Input'!$M$14</f>
        <v xml:space="preserve">      -      </v>
      </c>
      <c r="AO693" s="547" t="s">
        <v>136</v>
      </c>
      <c r="AP693" s="538">
        <f t="shared" si="135"/>
        <v>43556</v>
      </c>
      <c r="AQ693" s="538">
        <f t="shared" si="134"/>
        <v>43646</v>
      </c>
      <c r="AR693" s="538">
        <f>'Information Input'!$H$35</f>
        <v>43555</v>
      </c>
      <c r="AS693" s="547" t="str">
        <f>'Information Input'!$J$22</f>
        <v>Quarterly</v>
      </c>
      <c r="AT693" s="538">
        <f>'Information Input'!$H$30</f>
        <v>43555</v>
      </c>
      <c r="AU693" s="547">
        <f>'Information Input'!$J$18</f>
        <v>2019</v>
      </c>
      <c r="AV693" s="547" t="s">
        <v>97</v>
      </c>
      <c r="AW693" s="547" t="s">
        <v>98</v>
      </c>
      <c r="AX693" s="547" t="s">
        <v>96</v>
      </c>
      <c r="AY693" s="548" t="s">
        <v>671</v>
      </c>
      <c r="AZ693" s="547">
        <v>20</v>
      </c>
      <c r="BA693" s="549" t="s">
        <v>162</v>
      </c>
      <c r="BB693" s="543" t="s">
        <v>235</v>
      </c>
      <c r="BC693" s="550">
        <f>'Report 2'!$O162</f>
        <v>0</v>
      </c>
      <c r="BD693" s="550">
        <f>'Report 2'!$P162</f>
        <v>0</v>
      </c>
      <c r="BE693" s="550">
        <f>'Report 2'!$Q162</f>
        <v>0</v>
      </c>
      <c r="BF693" s="550">
        <f>'Report 2'!$R162</f>
        <v>0</v>
      </c>
      <c r="BG693" s="550">
        <f>'Report 2'!$S162</f>
        <v>0</v>
      </c>
      <c r="BH693" s="550">
        <f>'Report 2'!$T162</f>
        <v>0</v>
      </c>
      <c r="BI693" s="550">
        <f>'Report 2'!$U162</f>
        <v>0</v>
      </c>
      <c r="CC693" s="542" t="s">
        <v>669</v>
      </c>
      <c r="CD693" s="1014" t="s">
        <v>672</v>
      </c>
      <c r="CE693" s="1014" t="str">
        <f>'Information Input'!$M$14</f>
        <v xml:space="preserve">      -      </v>
      </c>
      <c r="CF693" s="551" t="s">
        <v>136</v>
      </c>
      <c r="CG693" s="552">
        <f t="shared" si="130"/>
        <v>43556</v>
      </c>
      <c r="CH693" s="552">
        <f t="shared" si="131"/>
        <v>43646</v>
      </c>
      <c r="CI693" s="552">
        <f>'Information Input'!$H$35</f>
        <v>43555</v>
      </c>
      <c r="CJ693" s="551" t="str">
        <f>'Information Input'!$J$22</f>
        <v>Quarterly</v>
      </c>
      <c r="CK693" s="552">
        <f>'Information Input'!$H$30</f>
        <v>43555</v>
      </c>
      <c r="CL693" s="551">
        <f>'Information Input'!$J$18</f>
        <v>2019</v>
      </c>
      <c r="CM693" s="551" t="s">
        <v>104</v>
      </c>
      <c r="CN693" s="1014" t="s">
        <v>105</v>
      </c>
      <c r="CO693" s="542" t="s">
        <v>103</v>
      </c>
      <c r="CP693" s="542" t="s">
        <v>671</v>
      </c>
      <c r="CQ693" s="551">
        <v>12</v>
      </c>
      <c r="CR693" s="542" t="s">
        <v>154</v>
      </c>
      <c r="CS693" s="542" t="s">
        <v>231</v>
      </c>
      <c r="CT693" s="1015">
        <f>'Report 1'!$AH$18</f>
        <v>0</v>
      </c>
      <c r="CU693" s="1016">
        <f>SUMIF('Report 4A'!$G$16:$G$95,$CQ693,'Report 4A'!$AP$16:$AP$95)</f>
        <v>0</v>
      </c>
      <c r="CV693" s="1017">
        <f t="shared" si="136"/>
        <v>0</v>
      </c>
      <c r="CX693" s="546" t="s">
        <v>669</v>
      </c>
      <c r="CY693" s="537" t="s">
        <v>306</v>
      </c>
      <c r="CZ693" s="537" t="str">
        <f>'Information Input'!$M$14</f>
        <v xml:space="preserve">      -      </v>
      </c>
      <c r="DA693" s="538">
        <f>'Information Input'!$H$35</f>
        <v>43555</v>
      </c>
      <c r="DB693" s="537" t="str">
        <f>'Information Input'!$J$22</f>
        <v>Quarterly</v>
      </c>
      <c r="DC693" s="552">
        <f>'Information Input'!$H$30</f>
        <v>43555</v>
      </c>
      <c r="DD693" s="553" t="str">
        <f t="shared" si="137"/>
        <v>201606</v>
      </c>
      <c r="DE693" s="541" t="s">
        <v>91</v>
      </c>
      <c r="DF693" s="541" t="s">
        <v>686</v>
      </c>
      <c r="DG693" s="544">
        <f>'Report 5L'!$AJ$55</f>
        <v>0</v>
      </c>
      <c r="DH693" s="550">
        <f>'Report 5L'!$AJ$56</f>
        <v>0</v>
      </c>
      <c r="DI693" s="544">
        <f>'Report 5L'!$AJ$57</f>
        <v>0</v>
      </c>
      <c r="DJ693" s="544">
        <f>'Report 5L'!$AJ$58</f>
        <v>0</v>
      </c>
      <c r="DK693" s="544">
        <f>'Report 5L'!$AJ$59</f>
        <v>0</v>
      </c>
      <c r="DL693" s="544">
        <f>'Report 5L'!$AJ$60</f>
        <v>0</v>
      </c>
      <c r="DM693" s="544">
        <f>'Report 5L'!$AJ$61</f>
        <v>0</v>
      </c>
      <c r="DN693" s="544">
        <f>'Report 5L'!$AJ$62</f>
        <v>0</v>
      </c>
      <c r="DO693" s="544">
        <f>'Report 5L'!$AJ$63</f>
        <v>0</v>
      </c>
      <c r="DP693" s="544">
        <f>'Report 5L'!$AJ$64</f>
        <v>0</v>
      </c>
      <c r="DQ693" s="544">
        <f>'Report 5L'!$AJ$65</f>
        <v>0</v>
      </c>
    </row>
    <row r="694" spans="2:121">
      <c r="B694" s="535" t="s">
        <v>669</v>
      </c>
      <c r="C694" s="536">
        <v>1</v>
      </c>
      <c r="D694" s="537" t="str">
        <f>'Information Input'!$M$14</f>
        <v xml:space="preserve">      -      </v>
      </c>
      <c r="E694" s="537" t="s">
        <v>135</v>
      </c>
      <c r="F694" s="538">
        <f t="shared" si="132"/>
        <v>43466</v>
      </c>
      <c r="G694" s="538">
        <f t="shared" si="133"/>
        <v>43555</v>
      </c>
      <c r="H694" s="538">
        <f>'Information Input'!$H$35</f>
        <v>43555</v>
      </c>
      <c r="I694" s="537" t="str">
        <f>'Information Input'!$J$22</f>
        <v>Quarterly</v>
      </c>
      <c r="J694" s="538">
        <f>'Information Input'!$H$30</f>
        <v>43555</v>
      </c>
      <c r="K694" s="537">
        <f>'Information Input'!$J$18</f>
        <v>2019</v>
      </c>
      <c r="L694" s="539" t="s">
        <v>103</v>
      </c>
      <c r="M694" s="540" t="s">
        <v>242</v>
      </c>
      <c r="N694" s="541" t="s">
        <v>242</v>
      </c>
      <c r="O694" s="542" t="s">
        <v>675</v>
      </c>
      <c r="P694" s="537">
        <v>45</v>
      </c>
      <c r="Q694" s="541" t="s">
        <v>187</v>
      </c>
      <c r="R694" s="541" t="s">
        <v>239</v>
      </c>
      <c r="S694" s="543">
        <f>'Report 1'!$AV$18</f>
        <v>0</v>
      </c>
      <c r="T694" s="544">
        <f>'Report 1'!$AV$65</f>
        <v>0</v>
      </c>
      <c r="U694" s="545">
        <f>'Report 1'!$AV$151</f>
        <v>0</v>
      </c>
      <c r="AL694" s="546" t="s">
        <v>669</v>
      </c>
      <c r="AM694" s="547">
        <v>2</v>
      </c>
      <c r="AN694" s="547" t="str">
        <f>'Information Input'!$M$14</f>
        <v xml:space="preserve">      -      </v>
      </c>
      <c r="AO694" s="547" t="s">
        <v>136</v>
      </c>
      <c r="AP694" s="538">
        <f t="shared" si="135"/>
        <v>43556</v>
      </c>
      <c r="AQ694" s="538">
        <f t="shared" si="134"/>
        <v>43646</v>
      </c>
      <c r="AR694" s="538">
        <f>'Information Input'!$H$35</f>
        <v>43555</v>
      </c>
      <c r="AS694" s="547" t="str">
        <f>'Information Input'!$J$22</f>
        <v>Quarterly</v>
      </c>
      <c r="AT694" s="538">
        <f>'Information Input'!$H$30</f>
        <v>43555</v>
      </c>
      <c r="AU694" s="547">
        <f>'Information Input'!$J$18</f>
        <v>2019</v>
      </c>
      <c r="AV694" s="547" t="s">
        <v>97</v>
      </c>
      <c r="AW694" s="547" t="s">
        <v>98</v>
      </c>
      <c r="AX694" s="547" t="s">
        <v>96</v>
      </c>
      <c r="AY694" s="548" t="s">
        <v>671</v>
      </c>
      <c r="AZ694" s="547">
        <v>21</v>
      </c>
      <c r="BA694" s="549" t="s">
        <v>163</v>
      </c>
      <c r="BB694" s="543" t="s">
        <v>235</v>
      </c>
      <c r="BC694" s="550">
        <f>'Report 2'!$O163</f>
        <v>0</v>
      </c>
      <c r="BD694" s="550">
        <f>'Report 2'!$P163</f>
        <v>0</v>
      </c>
      <c r="BE694" s="550">
        <f>'Report 2'!$Q163</f>
        <v>0</v>
      </c>
      <c r="BF694" s="550">
        <f>'Report 2'!$R163</f>
        <v>0</v>
      </c>
      <c r="BG694" s="550">
        <f>'Report 2'!$S163</f>
        <v>0</v>
      </c>
      <c r="BH694" s="550">
        <f>'Report 2'!$T163</f>
        <v>0</v>
      </c>
      <c r="BI694" s="550">
        <f>'Report 2'!$U163</f>
        <v>0</v>
      </c>
      <c r="CC694" s="542" t="s">
        <v>669</v>
      </c>
      <c r="CD694" s="1014" t="s">
        <v>672</v>
      </c>
      <c r="CE694" s="1014" t="str">
        <f>'Information Input'!$M$14</f>
        <v xml:space="preserve">      -      </v>
      </c>
      <c r="CF694" s="551" t="s">
        <v>136</v>
      </c>
      <c r="CG694" s="552">
        <f t="shared" si="130"/>
        <v>43556</v>
      </c>
      <c r="CH694" s="552">
        <f t="shared" si="131"/>
        <v>43646</v>
      </c>
      <c r="CI694" s="552">
        <f>'Information Input'!$H$35</f>
        <v>43555</v>
      </c>
      <c r="CJ694" s="551" t="str">
        <f>'Information Input'!$J$22</f>
        <v>Quarterly</v>
      </c>
      <c r="CK694" s="552">
        <f>'Information Input'!$H$30</f>
        <v>43555</v>
      </c>
      <c r="CL694" s="551">
        <f>'Information Input'!$J$18</f>
        <v>2019</v>
      </c>
      <c r="CM694" s="551" t="s">
        <v>104</v>
      </c>
      <c r="CN694" s="1014" t="s">
        <v>105</v>
      </c>
      <c r="CO694" s="542" t="s">
        <v>103</v>
      </c>
      <c r="CP694" s="542" t="s">
        <v>671</v>
      </c>
      <c r="CQ694" s="551">
        <v>13</v>
      </c>
      <c r="CR694" s="542" t="s">
        <v>155</v>
      </c>
      <c r="CS694" s="542" t="s">
        <v>232</v>
      </c>
      <c r="CT694" s="1015">
        <f>'Report 1'!$AH$18</f>
        <v>0</v>
      </c>
      <c r="CU694" s="1016">
        <f>SUMIF('Report 4A'!$G$16:$G$95,$CQ694,'Report 4A'!$AP$16:$AP$95)</f>
        <v>0</v>
      </c>
      <c r="CV694" s="1017">
        <f t="shared" si="136"/>
        <v>0</v>
      </c>
      <c r="CX694" s="546" t="s">
        <v>669</v>
      </c>
      <c r="CY694" s="537" t="s">
        <v>306</v>
      </c>
      <c r="CZ694" s="537" t="str">
        <f>'Information Input'!$M$14</f>
        <v xml:space="preserve">      -      </v>
      </c>
      <c r="DA694" s="538">
        <f>'Information Input'!$H$35</f>
        <v>43555</v>
      </c>
      <c r="DB694" s="537" t="str">
        <f>'Information Input'!$J$22</f>
        <v>Quarterly</v>
      </c>
      <c r="DC694" s="552">
        <f>'Information Input'!$H$30</f>
        <v>43555</v>
      </c>
      <c r="DD694" s="553" t="str">
        <f t="shared" si="137"/>
        <v>201605</v>
      </c>
      <c r="DE694" s="541" t="s">
        <v>91</v>
      </c>
      <c r="DF694" s="541" t="s">
        <v>686</v>
      </c>
      <c r="DG694" s="544">
        <f>'Report 5L'!$AK$55</f>
        <v>0</v>
      </c>
      <c r="DH694" s="550">
        <f>'Report 5L'!$AK$56</f>
        <v>0</v>
      </c>
      <c r="DI694" s="544">
        <f>'Report 5L'!$AK$57</f>
        <v>0</v>
      </c>
      <c r="DJ694" s="544">
        <f>'Report 5L'!$AK$58</f>
        <v>0</v>
      </c>
      <c r="DK694" s="544">
        <f>'Report 5L'!$AK$59</f>
        <v>0</v>
      </c>
      <c r="DL694" s="544">
        <f>'Report 5L'!$AK$60</f>
        <v>0</v>
      </c>
      <c r="DM694" s="544">
        <f>'Report 5L'!$AK$61</f>
        <v>0</v>
      </c>
      <c r="DN694" s="544">
        <f>'Report 5L'!$AK$62</f>
        <v>0</v>
      </c>
      <c r="DO694" s="544">
        <f>'Report 5L'!$AK$63</f>
        <v>0</v>
      </c>
      <c r="DP694" s="544">
        <f>'Report 5L'!$AK$64</f>
        <v>0</v>
      </c>
      <c r="DQ694" s="544">
        <f>'Report 5L'!$AK$65</f>
        <v>0</v>
      </c>
    </row>
    <row r="695" spans="2:121">
      <c r="B695" s="535" t="s">
        <v>669</v>
      </c>
      <c r="C695" s="536">
        <v>1</v>
      </c>
      <c r="D695" s="537" t="str">
        <f>'Information Input'!$M$14</f>
        <v xml:space="preserve">      -      </v>
      </c>
      <c r="E695" s="537" t="s">
        <v>135</v>
      </c>
      <c r="F695" s="538">
        <f t="shared" si="132"/>
        <v>43466</v>
      </c>
      <c r="G695" s="538">
        <f t="shared" si="133"/>
        <v>43555</v>
      </c>
      <c r="H695" s="538">
        <f>'Information Input'!$H$35</f>
        <v>43555</v>
      </c>
      <c r="I695" s="537" t="str">
        <f>'Information Input'!$J$22</f>
        <v>Quarterly</v>
      </c>
      <c r="J695" s="538">
        <f>'Information Input'!$H$30</f>
        <v>43555</v>
      </c>
      <c r="K695" s="537">
        <f>'Information Input'!$J$18</f>
        <v>2019</v>
      </c>
      <c r="L695" s="539" t="s">
        <v>103</v>
      </c>
      <c r="M695" s="540" t="s">
        <v>242</v>
      </c>
      <c r="N695" s="541" t="s">
        <v>242</v>
      </c>
      <c r="O695" s="542" t="s">
        <v>675</v>
      </c>
      <c r="P695" s="537">
        <v>46</v>
      </c>
      <c r="Q695" s="541" t="s">
        <v>188</v>
      </c>
      <c r="R695" s="541" t="s">
        <v>239</v>
      </c>
      <c r="S695" s="543">
        <f>'Report 1'!$AV$18</f>
        <v>0</v>
      </c>
      <c r="T695" s="544">
        <f>'Report 1'!$AV$66</f>
        <v>0</v>
      </c>
      <c r="U695" s="545">
        <f>'Report 1'!$AV$152</f>
        <v>0</v>
      </c>
      <c r="AL695" s="546" t="s">
        <v>669</v>
      </c>
      <c r="AM695" s="547">
        <v>2</v>
      </c>
      <c r="AN695" s="547" t="str">
        <f>'Information Input'!$M$14</f>
        <v xml:space="preserve">      -      </v>
      </c>
      <c r="AO695" s="547" t="s">
        <v>136</v>
      </c>
      <c r="AP695" s="538">
        <f t="shared" si="135"/>
        <v>43556</v>
      </c>
      <c r="AQ695" s="538">
        <f t="shared" si="134"/>
        <v>43646</v>
      </c>
      <c r="AR695" s="538">
        <f>'Information Input'!$H$35</f>
        <v>43555</v>
      </c>
      <c r="AS695" s="547" t="str">
        <f>'Information Input'!$J$22</f>
        <v>Quarterly</v>
      </c>
      <c r="AT695" s="538">
        <f>'Information Input'!$H$30</f>
        <v>43555</v>
      </c>
      <c r="AU695" s="547">
        <f>'Information Input'!$J$18</f>
        <v>2019</v>
      </c>
      <c r="AV695" s="547" t="s">
        <v>97</v>
      </c>
      <c r="AW695" s="547" t="s">
        <v>98</v>
      </c>
      <c r="AX695" s="547" t="s">
        <v>96</v>
      </c>
      <c r="AY695" s="548" t="s">
        <v>671</v>
      </c>
      <c r="AZ695" s="547">
        <v>22</v>
      </c>
      <c r="BA695" s="549" t="s">
        <v>164</v>
      </c>
      <c r="BB695" s="543" t="s">
        <v>236</v>
      </c>
      <c r="BC695" s="550">
        <f>'Report 2'!$O164</f>
        <v>0</v>
      </c>
      <c r="BD695" s="550">
        <f>'Report 2'!$P164</f>
        <v>0</v>
      </c>
      <c r="BE695" s="550">
        <f>'Report 2'!$Q164</f>
        <v>0</v>
      </c>
      <c r="BF695" s="550">
        <f>'Report 2'!$R164</f>
        <v>0</v>
      </c>
      <c r="BG695" s="550">
        <f>'Report 2'!$S164</f>
        <v>0</v>
      </c>
      <c r="BH695" s="550">
        <f>'Report 2'!$T164</f>
        <v>0</v>
      </c>
      <c r="BI695" s="550">
        <f>'Report 2'!$U164</f>
        <v>0</v>
      </c>
      <c r="CC695" s="542" t="s">
        <v>669</v>
      </c>
      <c r="CD695" s="1014" t="s">
        <v>672</v>
      </c>
      <c r="CE695" s="1014" t="str">
        <f>'Information Input'!$M$14</f>
        <v xml:space="preserve">      -      </v>
      </c>
      <c r="CF695" s="551" t="s">
        <v>136</v>
      </c>
      <c r="CG695" s="552">
        <f t="shared" si="130"/>
        <v>43556</v>
      </c>
      <c r="CH695" s="552">
        <f t="shared" si="131"/>
        <v>43646</v>
      </c>
      <c r="CI695" s="552">
        <f>'Information Input'!$H$35</f>
        <v>43555</v>
      </c>
      <c r="CJ695" s="551" t="str">
        <f>'Information Input'!$J$22</f>
        <v>Quarterly</v>
      </c>
      <c r="CK695" s="552">
        <f>'Information Input'!$H$30</f>
        <v>43555</v>
      </c>
      <c r="CL695" s="551">
        <f>'Information Input'!$J$18</f>
        <v>2019</v>
      </c>
      <c r="CM695" s="551" t="s">
        <v>104</v>
      </c>
      <c r="CN695" s="1014" t="s">
        <v>105</v>
      </c>
      <c r="CO695" s="542" t="s">
        <v>103</v>
      </c>
      <c r="CP695" s="542" t="s">
        <v>671</v>
      </c>
      <c r="CQ695" s="551">
        <v>14</v>
      </c>
      <c r="CR695" s="542" t="s">
        <v>156</v>
      </c>
      <c r="CS695" s="542" t="s">
        <v>233</v>
      </c>
      <c r="CT695" s="1015">
        <f>'Report 1'!$AH$18</f>
        <v>0</v>
      </c>
      <c r="CU695" s="1016">
        <f>SUMIF('Report 4A'!$G$16:$G$95,$CQ695,'Report 4A'!$AP$16:$AP$95)</f>
        <v>0</v>
      </c>
      <c r="CV695" s="1017">
        <f t="shared" si="136"/>
        <v>0</v>
      </c>
      <c r="CX695" s="557" t="s">
        <v>669</v>
      </c>
      <c r="CY695" s="562" t="s">
        <v>306</v>
      </c>
      <c r="CZ695" s="562" t="str">
        <f>'Information Input'!$M$14</f>
        <v xml:space="preserve">      -      </v>
      </c>
      <c r="DA695" s="559">
        <f>'Information Input'!$H$35</f>
        <v>43555</v>
      </c>
      <c r="DB695" s="562" t="str">
        <f>'Information Input'!$J$22</f>
        <v>Quarterly</v>
      </c>
      <c r="DC695" s="566">
        <f>'Information Input'!$H$30</f>
        <v>43555</v>
      </c>
      <c r="DD695" s="567" t="str">
        <f t="shared" si="137"/>
        <v>201604</v>
      </c>
      <c r="DE695" s="561" t="s">
        <v>91</v>
      </c>
      <c r="DF695" s="561" t="s">
        <v>686</v>
      </c>
      <c r="DG695" s="568">
        <f>'Report 5L'!$AL$55</f>
        <v>0</v>
      </c>
      <c r="DH695" s="569">
        <f>'Report 5L'!$AL$56</f>
        <v>0</v>
      </c>
      <c r="DI695" s="568">
        <f>'Report 5L'!$AL$57</f>
        <v>0</v>
      </c>
      <c r="DJ695" s="568">
        <f>'Report 5L'!$AL$58</f>
        <v>0</v>
      </c>
      <c r="DK695" s="568">
        <f>'Report 5L'!$AL$59</f>
        <v>0</v>
      </c>
      <c r="DL695" s="568">
        <f>'Report 5L'!$AL$60</f>
        <v>0</v>
      </c>
      <c r="DM695" s="568">
        <f>'Report 5L'!$AL$61</f>
        <v>0</v>
      </c>
      <c r="DN695" s="568">
        <f>'Report 5L'!$AL$62</f>
        <v>0</v>
      </c>
      <c r="DO695" s="568">
        <f>'Report 5L'!$AL$63</f>
        <v>0</v>
      </c>
      <c r="DP695" s="568">
        <f>'Report 5L'!$AL$64</f>
        <v>0</v>
      </c>
      <c r="DQ695" s="568">
        <f>'Report 5L'!$AL$65</f>
        <v>0</v>
      </c>
    </row>
    <row r="696" spans="2:121">
      <c r="B696" s="535" t="s">
        <v>669</v>
      </c>
      <c r="C696" s="536">
        <v>1</v>
      </c>
      <c r="D696" s="537" t="str">
        <f>'Information Input'!$M$14</f>
        <v xml:space="preserve">      -      </v>
      </c>
      <c r="E696" s="537" t="s">
        <v>135</v>
      </c>
      <c r="F696" s="538">
        <f t="shared" si="132"/>
        <v>43466</v>
      </c>
      <c r="G696" s="538">
        <f t="shared" si="133"/>
        <v>43555</v>
      </c>
      <c r="H696" s="538">
        <f>'Information Input'!$H$35</f>
        <v>43555</v>
      </c>
      <c r="I696" s="537" t="str">
        <f>'Information Input'!$J$22</f>
        <v>Quarterly</v>
      </c>
      <c r="J696" s="538">
        <f>'Information Input'!$H$30</f>
        <v>43555</v>
      </c>
      <c r="K696" s="537">
        <f>'Information Input'!$J$18</f>
        <v>2019</v>
      </c>
      <c r="L696" s="539" t="s">
        <v>103</v>
      </c>
      <c r="M696" s="540" t="s">
        <v>242</v>
      </c>
      <c r="N696" s="541" t="s">
        <v>242</v>
      </c>
      <c r="O696" s="542" t="s">
        <v>675</v>
      </c>
      <c r="P696" s="537">
        <v>47</v>
      </c>
      <c r="Q696" s="541" t="s">
        <v>189</v>
      </c>
      <c r="R696" s="541" t="s">
        <v>239</v>
      </c>
      <c r="S696" s="543">
        <f>'Report 1'!$AV$18</f>
        <v>0</v>
      </c>
      <c r="T696" s="544">
        <f>'Report 1'!$AV$67</f>
        <v>0</v>
      </c>
      <c r="U696" s="545">
        <f>'Report 1'!$AV$153</f>
        <v>0</v>
      </c>
      <c r="AL696" s="546" t="s">
        <v>669</v>
      </c>
      <c r="AM696" s="547">
        <v>2</v>
      </c>
      <c r="AN696" s="547" t="str">
        <f>'Information Input'!$M$14</f>
        <v xml:space="preserve">      -      </v>
      </c>
      <c r="AO696" s="547" t="s">
        <v>136</v>
      </c>
      <c r="AP696" s="538">
        <f t="shared" si="135"/>
        <v>43556</v>
      </c>
      <c r="AQ696" s="538">
        <f t="shared" si="134"/>
        <v>43646</v>
      </c>
      <c r="AR696" s="538">
        <f>'Information Input'!$H$35</f>
        <v>43555</v>
      </c>
      <c r="AS696" s="547" t="str">
        <f>'Information Input'!$J$22</f>
        <v>Quarterly</v>
      </c>
      <c r="AT696" s="538">
        <f>'Information Input'!$H$30</f>
        <v>43555</v>
      </c>
      <c r="AU696" s="547">
        <f>'Information Input'!$J$18</f>
        <v>2019</v>
      </c>
      <c r="AV696" s="547" t="s">
        <v>97</v>
      </c>
      <c r="AW696" s="547" t="s">
        <v>98</v>
      </c>
      <c r="AX696" s="547" t="s">
        <v>96</v>
      </c>
      <c r="AY696" s="548" t="s">
        <v>671</v>
      </c>
      <c r="AZ696" s="547">
        <v>23</v>
      </c>
      <c r="BA696" s="549" t="s">
        <v>165</v>
      </c>
      <c r="BB696" s="543" t="s">
        <v>236</v>
      </c>
      <c r="BC696" s="550">
        <f>'Report 2'!$O165</f>
        <v>0</v>
      </c>
      <c r="BD696" s="550">
        <f>'Report 2'!$P165</f>
        <v>0</v>
      </c>
      <c r="BE696" s="550">
        <f>'Report 2'!$Q165</f>
        <v>0</v>
      </c>
      <c r="BF696" s="550">
        <f>'Report 2'!$R165</f>
        <v>0</v>
      </c>
      <c r="BG696" s="550">
        <f>'Report 2'!$S165</f>
        <v>0</v>
      </c>
      <c r="BH696" s="550">
        <f>'Report 2'!$T165</f>
        <v>0</v>
      </c>
      <c r="BI696" s="550">
        <f>'Report 2'!$U165</f>
        <v>0</v>
      </c>
      <c r="CC696" s="542" t="s">
        <v>669</v>
      </c>
      <c r="CD696" s="1014" t="s">
        <v>672</v>
      </c>
      <c r="CE696" s="1014" t="str">
        <f>'Information Input'!$M$14</f>
        <v xml:space="preserve">      -      </v>
      </c>
      <c r="CF696" s="551" t="s">
        <v>136</v>
      </c>
      <c r="CG696" s="552">
        <f t="shared" si="130"/>
        <v>43556</v>
      </c>
      <c r="CH696" s="552">
        <f t="shared" si="131"/>
        <v>43646</v>
      </c>
      <c r="CI696" s="552">
        <f>'Information Input'!$H$35</f>
        <v>43555</v>
      </c>
      <c r="CJ696" s="551" t="str">
        <f>'Information Input'!$J$22</f>
        <v>Quarterly</v>
      </c>
      <c r="CK696" s="552">
        <f>'Information Input'!$H$30</f>
        <v>43555</v>
      </c>
      <c r="CL696" s="551">
        <f>'Information Input'!$J$18</f>
        <v>2019</v>
      </c>
      <c r="CM696" s="551" t="s">
        <v>104</v>
      </c>
      <c r="CN696" s="1014" t="s">
        <v>105</v>
      </c>
      <c r="CO696" s="542" t="s">
        <v>103</v>
      </c>
      <c r="CP696" s="542" t="s">
        <v>671</v>
      </c>
      <c r="CQ696" s="551">
        <v>15</v>
      </c>
      <c r="CR696" s="542" t="s">
        <v>157</v>
      </c>
      <c r="CS696" s="542" t="s">
        <v>234</v>
      </c>
      <c r="CT696" s="1015">
        <f>'Report 1'!$AH$18</f>
        <v>0</v>
      </c>
      <c r="CU696" s="1016">
        <f>SUMIF('Report 4A'!$G$16:$G$95,$CQ696,'Report 4A'!$AP$16:$AP$95)</f>
        <v>0</v>
      </c>
      <c r="CV696" s="1017">
        <f t="shared" si="136"/>
        <v>0</v>
      </c>
      <c r="CX696" s="527" t="s">
        <v>669</v>
      </c>
      <c r="CY696" s="517" t="s">
        <v>306</v>
      </c>
      <c r="CZ696" s="517" t="str">
        <f>'Information Input'!$M$14</f>
        <v xml:space="preserve">      -      </v>
      </c>
      <c r="DA696" s="519">
        <f>'Information Input'!$H$35</f>
        <v>43555</v>
      </c>
      <c r="DB696" s="517" t="str">
        <f>'Information Input'!$J$22</f>
        <v>Quarterly</v>
      </c>
      <c r="DC696" s="519">
        <f>'Information Input'!$H$30</f>
        <v>43555</v>
      </c>
      <c r="DD696" s="533" t="str">
        <f t="shared" si="137"/>
        <v>201903</v>
      </c>
      <c r="DE696" s="522" t="s">
        <v>96</v>
      </c>
      <c r="DF696" s="522" t="s">
        <v>686</v>
      </c>
      <c r="DG696" s="525">
        <f>'Report 5L'!$C$108</f>
        <v>0</v>
      </c>
      <c r="DH696" s="531">
        <f>'Report 5L'!$C$109</f>
        <v>0</v>
      </c>
      <c r="DI696" s="525">
        <f>'Report 5L'!$C$110</f>
        <v>0</v>
      </c>
      <c r="DJ696" s="525">
        <f>'Report 5L'!$C$111</f>
        <v>0</v>
      </c>
      <c r="DK696" s="525">
        <f>'Report 5L'!$C$112</f>
        <v>0</v>
      </c>
      <c r="DL696" s="525">
        <f>'Report 5L'!$C$113</f>
        <v>0</v>
      </c>
      <c r="DM696" s="525">
        <f>'Report 5L'!$C$114</f>
        <v>0</v>
      </c>
      <c r="DN696" s="525">
        <f>'Report 5L'!$C$115</f>
        <v>0</v>
      </c>
      <c r="DO696" s="525">
        <f>'Report 5L'!$C$116</f>
        <v>0</v>
      </c>
      <c r="DP696" s="525">
        <f>'Report 5L'!$C$117</f>
        <v>0</v>
      </c>
      <c r="DQ696" s="525">
        <f>'Report 5L'!$C$118</f>
        <v>0</v>
      </c>
    </row>
    <row r="697" spans="2:121">
      <c r="B697" s="535" t="s">
        <v>669</v>
      </c>
      <c r="C697" s="536">
        <v>1</v>
      </c>
      <c r="D697" s="537" t="str">
        <f>'Information Input'!$M$14</f>
        <v xml:space="preserve">      -      </v>
      </c>
      <c r="E697" s="537" t="s">
        <v>135</v>
      </c>
      <c r="F697" s="538">
        <f t="shared" si="132"/>
        <v>43466</v>
      </c>
      <c r="G697" s="538">
        <f t="shared" si="133"/>
        <v>43555</v>
      </c>
      <c r="H697" s="538">
        <f>'Information Input'!$H$35</f>
        <v>43555</v>
      </c>
      <c r="I697" s="537" t="str">
        <f>'Information Input'!$J$22</f>
        <v>Quarterly</v>
      </c>
      <c r="J697" s="538">
        <f>'Information Input'!$H$30</f>
        <v>43555</v>
      </c>
      <c r="K697" s="537">
        <f>'Information Input'!$J$18</f>
        <v>2019</v>
      </c>
      <c r="L697" s="539" t="s">
        <v>103</v>
      </c>
      <c r="M697" s="540" t="s">
        <v>242</v>
      </c>
      <c r="N697" s="541" t="s">
        <v>242</v>
      </c>
      <c r="O697" s="542" t="s">
        <v>675</v>
      </c>
      <c r="P697" s="537">
        <v>48</v>
      </c>
      <c r="Q697" s="541" t="s">
        <v>190</v>
      </c>
      <c r="R697" s="541" t="s">
        <v>239</v>
      </c>
      <c r="S697" s="543">
        <f>'Report 1'!$AV$18</f>
        <v>0</v>
      </c>
      <c r="T697" s="544">
        <f>'Report 1'!$AV$68</f>
        <v>0</v>
      </c>
      <c r="U697" s="545">
        <f>'Report 1'!$AV$154</f>
        <v>0</v>
      </c>
      <c r="AL697" s="546" t="s">
        <v>669</v>
      </c>
      <c r="AM697" s="547">
        <v>2</v>
      </c>
      <c r="AN697" s="547" t="str">
        <f>'Information Input'!$M$14</f>
        <v xml:space="preserve">      -      </v>
      </c>
      <c r="AO697" s="547" t="s">
        <v>136</v>
      </c>
      <c r="AP697" s="538">
        <f t="shared" si="135"/>
        <v>43556</v>
      </c>
      <c r="AQ697" s="538">
        <f t="shared" si="134"/>
        <v>43646</v>
      </c>
      <c r="AR697" s="538">
        <f>'Information Input'!$H$35</f>
        <v>43555</v>
      </c>
      <c r="AS697" s="547" t="str">
        <f>'Information Input'!$J$22</f>
        <v>Quarterly</v>
      </c>
      <c r="AT697" s="538">
        <f>'Information Input'!$H$30</f>
        <v>43555</v>
      </c>
      <c r="AU697" s="547">
        <f>'Information Input'!$J$18</f>
        <v>2019</v>
      </c>
      <c r="AV697" s="547" t="s">
        <v>97</v>
      </c>
      <c r="AW697" s="547" t="s">
        <v>98</v>
      </c>
      <c r="AX697" s="547" t="s">
        <v>96</v>
      </c>
      <c r="AY697" s="548" t="s">
        <v>671</v>
      </c>
      <c r="AZ697" s="547">
        <v>24</v>
      </c>
      <c r="BA697" s="549" t="s">
        <v>166</v>
      </c>
      <c r="BB697" s="543" t="s">
        <v>233</v>
      </c>
      <c r="BC697" s="550">
        <f>'Report 2'!$O166</f>
        <v>0</v>
      </c>
      <c r="BD697" s="550">
        <f>'Report 2'!$P166</f>
        <v>0</v>
      </c>
      <c r="BE697" s="550">
        <f>'Report 2'!$Q166</f>
        <v>0</v>
      </c>
      <c r="BF697" s="550">
        <f>'Report 2'!$R166</f>
        <v>0</v>
      </c>
      <c r="BG697" s="550">
        <f>'Report 2'!$S166</f>
        <v>0</v>
      </c>
      <c r="BH697" s="550">
        <f>'Report 2'!$T166</f>
        <v>0</v>
      </c>
      <c r="BI697" s="550">
        <f>'Report 2'!$U166</f>
        <v>0</v>
      </c>
      <c r="CC697" s="542" t="s">
        <v>669</v>
      </c>
      <c r="CD697" s="1014" t="s">
        <v>672</v>
      </c>
      <c r="CE697" s="1014" t="str">
        <f>'Information Input'!$M$14</f>
        <v xml:space="preserve">      -      </v>
      </c>
      <c r="CF697" s="551" t="s">
        <v>136</v>
      </c>
      <c r="CG697" s="552">
        <f t="shared" si="130"/>
        <v>43556</v>
      </c>
      <c r="CH697" s="552">
        <f t="shared" si="131"/>
        <v>43646</v>
      </c>
      <c r="CI697" s="552">
        <f>'Information Input'!$H$35</f>
        <v>43555</v>
      </c>
      <c r="CJ697" s="551" t="str">
        <f>'Information Input'!$J$22</f>
        <v>Quarterly</v>
      </c>
      <c r="CK697" s="552">
        <f>'Information Input'!$H$30</f>
        <v>43555</v>
      </c>
      <c r="CL697" s="551">
        <f>'Information Input'!$J$18</f>
        <v>2019</v>
      </c>
      <c r="CM697" s="551" t="s">
        <v>104</v>
      </c>
      <c r="CN697" s="1014" t="s">
        <v>105</v>
      </c>
      <c r="CO697" s="542" t="s">
        <v>103</v>
      </c>
      <c r="CP697" s="542" t="s">
        <v>671</v>
      </c>
      <c r="CQ697" s="551">
        <v>16</v>
      </c>
      <c r="CR697" s="542" t="s">
        <v>158</v>
      </c>
      <c r="CS697" s="542" t="s">
        <v>235</v>
      </c>
      <c r="CT697" s="1015">
        <f>'Report 1'!$AH$18</f>
        <v>0</v>
      </c>
      <c r="CU697" s="1016">
        <f>SUMIF('Report 4A'!$G$16:$G$95,$CQ697,'Report 4A'!$AP$16:$AP$95)</f>
        <v>0</v>
      </c>
      <c r="CV697" s="1017">
        <f t="shared" si="136"/>
        <v>0</v>
      </c>
      <c r="CX697" s="546" t="s">
        <v>669</v>
      </c>
      <c r="CY697" s="537" t="s">
        <v>306</v>
      </c>
      <c r="CZ697" s="537" t="str">
        <f>'Information Input'!$M$14</f>
        <v xml:space="preserve">      -      </v>
      </c>
      <c r="DA697" s="538">
        <f>'Information Input'!$H$35</f>
        <v>43555</v>
      </c>
      <c r="DB697" s="537" t="str">
        <f>'Information Input'!$J$22</f>
        <v>Quarterly</v>
      </c>
      <c r="DC697" s="552">
        <f>'Information Input'!$H$30</f>
        <v>43555</v>
      </c>
      <c r="DD697" s="553" t="str">
        <f t="shared" si="137"/>
        <v>201902</v>
      </c>
      <c r="DE697" s="541" t="s">
        <v>96</v>
      </c>
      <c r="DF697" s="541" t="s">
        <v>686</v>
      </c>
      <c r="DG697" s="544">
        <f>'Report 5L'!$D$108</f>
        <v>0</v>
      </c>
      <c r="DH697" s="550">
        <f>'Report 5L'!$D$109</f>
        <v>0</v>
      </c>
      <c r="DI697" s="544">
        <f>'Report 5L'!$D$110</f>
        <v>0</v>
      </c>
      <c r="DJ697" s="544">
        <f>'Report 5L'!$D$111</f>
        <v>0</v>
      </c>
      <c r="DK697" s="544">
        <f>'Report 5L'!$D$112</f>
        <v>0</v>
      </c>
      <c r="DL697" s="544">
        <f>'Report 5L'!$D$113</f>
        <v>0</v>
      </c>
      <c r="DM697" s="544">
        <f>'Report 5L'!$D$114</f>
        <v>0</v>
      </c>
      <c r="DN697" s="544">
        <f>'Report 5L'!$D$115</f>
        <v>0</v>
      </c>
      <c r="DO697" s="544">
        <f>'Report 5L'!$D$116</f>
        <v>0</v>
      </c>
      <c r="DP697" s="544">
        <f>'Report 5L'!$D$117</f>
        <v>0</v>
      </c>
      <c r="DQ697" s="544">
        <f>'Report 5L'!$D$118</f>
        <v>0</v>
      </c>
    </row>
    <row r="698" spans="2:121">
      <c r="B698" s="535" t="s">
        <v>669</v>
      </c>
      <c r="C698" s="536">
        <v>1</v>
      </c>
      <c r="D698" s="537" t="str">
        <f>'Information Input'!$M$14</f>
        <v xml:space="preserve">      -      </v>
      </c>
      <c r="E698" s="537" t="s">
        <v>135</v>
      </c>
      <c r="F698" s="538">
        <f t="shared" si="132"/>
        <v>43466</v>
      </c>
      <c r="G698" s="538">
        <f t="shared" si="133"/>
        <v>43555</v>
      </c>
      <c r="H698" s="538">
        <f>'Information Input'!$H$35</f>
        <v>43555</v>
      </c>
      <c r="I698" s="537" t="str">
        <f>'Information Input'!$J$22</f>
        <v>Quarterly</v>
      </c>
      <c r="J698" s="538">
        <f>'Information Input'!$H$30</f>
        <v>43555</v>
      </c>
      <c r="K698" s="537">
        <f>'Information Input'!$J$18</f>
        <v>2019</v>
      </c>
      <c r="L698" s="539" t="s">
        <v>103</v>
      </c>
      <c r="M698" s="540" t="s">
        <v>242</v>
      </c>
      <c r="N698" s="541" t="s">
        <v>242</v>
      </c>
      <c r="O698" s="542" t="s">
        <v>675</v>
      </c>
      <c r="P698" s="537">
        <v>49</v>
      </c>
      <c r="Q698" s="541" t="s">
        <v>191</v>
      </c>
      <c r="R698" s="541" t="s">
        <v>239</v>
      </c>
      <c r="S698" s="543">
        <f>'Report 1'!$AV$18</f>
        <v>0</v>
      </c>
      <c r="T698" s="544">
        <f>'Report 1'!$AV$69</f>
        <v>0</v>
      </c>
      <c r="U698" s="545">
        <f>'Report 1'!$AV$155</f>
        <v>0</v>
      </c>
      <c r="AL698" s="546" t="s">
        <v>669</v>
      </c>
      <c r="AM698" s="547">
        <v>2</v>
      </c>
      <c r="AN698" s="547" t="str">
        <f>'Information Input'!$M$14</f>
        <v xml:space="preserve">      -      </v>
      </c>
      <c r="AO698" s="547" t="s">
        <v>136</v>
      </c>
      <c r="AP698" s="538">
        <f t="shared" si="135"/>
        <v>43556</v>
      </c>
      <c r="AQ698" s="538">
        <f t="shared" si="134"/>
        <v>43646</v>
      </c>
      <c r="AR698" s="538">
        <f>'Information Input'!$H$35</f>
        <v>43555</v>
      </c>
      <c r="AS698" s="547" t="str">
        <f>'Information Input'!$J$22</f>
        <v>Quarterly</v>
      </c>
      <c r="AT698" s="538">
        <f>'Information Input'!$H$30</f>
        <v>43555</v>
      </c>
      <c r="AU698" s="547">
        <f>'Information Input'!$J$18</f>
        <v>2019</v>
      </c>
      <c r="AV698" s="547" t="s">
        <v>97</v>
      </c>
      <c r="AW698" s="547" t="s">
        <v>98</v>
      </c>
      <c r="AX698" s="547" t="s">
        <v>96</v>
      </c>
      <c r="AY698" s="548" t="s">
        <v>671</v>
      </c>
      <c r="AZ698" s="547">
        <v>25</v>
      </c>
      <c r="BA698" s="549" t="s">
        <v>167</v>
      </c>
      <c r="BB698" s="543" t="s">
        <v>233</v>
      </c>
      <c r="BC698" s="550">
        <f>'Report 2'!$O167</f>
        <v>0</v>
      </c>
      <c r="BD698" s="550">
        <f>'Report 2'!$P167</f>
        <v>0</v>
      </c>
      <c r="BE698" s="550">
        <f>'Report 2'!$Q167</f>
        <v>0</v>
      </c>
      <c r="BF698" s="550">
        <f>'Report 2'!$R167</f>
        <v>0</v>
      </c>
      <c r="BG698" s="550">
        <f>'Report 2'!$S167</f>
        <v>0</v>
      </c>
      <c r="BH698" s="550">
        <f>'Report 2'!$T167</f>
        <v>0</v>
      </c>
      <c r="BI698" s="550">
        <f>'Report 2'!$U167</f>
        <v>0</v>
      </c>
      <c r="CC698" s="542" t="s">
        <v>669</v>
      </c>
      <c r="CD698" s="1014" t="s">
        <v>672</v>
      </c>
      <c r="CE698" s="1014" t="str">
        <f>'Information Input'!$M$14</f>
        <v xml:space="preserve">      -      </v>
      </c>
      <c r="CF698" s="551" t="s">
        <v>136</v>
      </c>
      <c r="CG698" s="552">
        <f t="shared" si="130"/>
        <v>43556</v>
      </c>
      <c r="CH698" s="552">
        <f t="shared" si="131"/>
        <v>43646</v>
      </c>
      <c r="CI698" s="552">
        <f>'Information Input'!$H$35</f>
        <v>43555</v>
      </c>
      <c r="CJ698" s="551" t="str">
        <f>'Information Input'!$J$22</f>
        <v>Quarterly</v>
      </c>
      <c r="CK698" s="552">
        <f>'Information Input'!$H$30</f>
        <v>43555</v>
      </c>
      <c r="CL698" s="551">
        <f>'Information Input'!$J$18</f>
        <v>2019</v>
      </c>
      <c r="CM698" s="551" t="s">
        <v>104</v>
      </c>
      <c r="CN698" s="1014" t="s">
        <v>105</v>
      </c>
      <c r="CO698" s="542" t="s">
        <v>103</v>
      </c>
      <c r="CP698" s="542" t="s">
        <v>671</v>
      </c>
      <c r="CQ698" s="551">
        <v>17</v>
      </c>
      <c r="CR698" s="542" t="s">
        <v>159</v>
      </c>
      <c r="CS698" s="542" t="s">
        <v>235</v>
      </c>
      <c r="CT698" s="1015">
        <f>'Report 1'!$AH$18</f>
        <v>0</v>
      </c>
      <c r="CU698" s="1016">
        <f>SUMIF('Report 4A'!$G$16:$G$95,$CQ698,'Report 4A'!$AP$16:$AP$95)</f>
        <v>0</v>
      </c>
      <c r="CV698" s="1017">
        <f t="shared" si="136"/>
        <v>0</v>
      </c>
      <c r="CX698" s="546" t="s">
        <v>669</v>
      </c>
      <c r="CY698" s="537" t="s">
        <v>306</v>
      </c>
      <c r="CZ698" s="537" t="str">
        <f>'Information Input'!$M$14</f>
        <v xml:space="preserve">      -      </v>
      </c>
      <c r="DA698" s="538">
        <f>'Information Input'!$H$35</f>
        <v>43555</v>
      </c>
      <c r="DB698" s="537" t="str">
        <f>'Information Input'!$J$22</f>
        <v>Quarterly</v>
      </c>
      <c r="DC698" s="552">
        <f>'Information Input'!$H$30</f>
        <v>43555</v>
      </c>
      <c r="DD698" s="553" t="str">
        <f t="shared" si="137"/>
        <v>201901</v>
      </c>
      <c r="DE698" s="541" t="s">
        <v>96</v>
      </c>
      <c r="DF698" s="541" t="s">
        <v>686</v>
      </c>
      <c r="DG698" s="544">
        <f>'Report 5L'!$E$108</f>
        <v>0</v>
      </c>
      <c r="DH698" s="550">
        <f>'Report 5L'!$E$109</f>
        <v>0</v>
      </c>
      <c r="DI698" s="544">
        <f>'Report 5L'!$E$110</f>
        <v>0</v>
      </c>
      <c r="DJ698" s="544">
        <f>'Report 5L'!$E$111</f>
        <v>0</v>
      </c>
      <c r="DK698" s="544">
        <f>'Report 5L'!$E$112</f>
        <v>0</v>
      </c>
      <c r="DL698" s="544">
        <f>'Report 5L'!$E$113</f>
        <v>0</v>
      </c>
      <c r="DM698" s="544">
        <f>'Report 5L'!$E$114</f>
        <v>0</v>
      </c>
      <c r="DN698" s="544">
        <f>'Report 5L'!$E$115</f>
        <v>0</v>
      </c>
      <c r="DO698" s="544">
        <f>'Report 5L'!$E$116</f>
        <v>0</v>
      </c>
      <c r="DP698" s="544">
        <f>'Report 5L'!$E$117</f>
        <v>0</v>
      </c>
      <c r="DQ698" s="544">
        <f>'Report 5L'!$E$118</f>
        <v>0</v>
      </c>
    </row>
    <row r="699" spans="2:121">
      <c r="B699" s="535" t="s">
        <v>669</v>
      </c>
      <c r="C699" s="536">
        <v>1</v>
      </c>
      <c r="D699" s="537" t="str">
        <f>'Information Input'!$M$14</f>
        <v xml:space="preserve">      -      </v>
      </c>
      <c r="E699" s="537" t="s">
        <v>135</v>
      </c>
      <c r="F699" s="538">
        <f t="shared" si="132"/>
        <v>43466</v>
      </c>
      <c r="G699" s="538">
        <f t="shared" si="133"/>
        <v>43555</v>
      </c>
      <c r="H699" s="538">
        <f>'Information Input'!$H$35</f>
        <v>43555</v>
      </c>
      <c r="I699" s="537" t="str">
        <f>'Information Input'!$J$22</f>
        <v>Quarterly</v>
      </c>
      <c r="J699" s="538">
        <f>'Information Input'!$H$30</f>
        <v>43555</v>
      </c>
      <c r="K699" s="537">
        <f>'Information Input'!$J$18</f>
        <v>2019</v>
      </c>
      <c r="L699" s="539" t="s">
        <v>103</v>
      </c>
      <c r="M699" s="540" t="s">
        <v>242</v>
      </c>
      <c r="N699" s="541" t="s">
        <v>242</v>
      </c>
      <c r="O699" s="542" t="s">
        <v>675</v>
      </c>
      <c r="P699" s="537">
        <v>50</v>
      </c>
      <c r="Q699" s="541" t="s">
        <v>192</v>
      </c>
      <c r="R699" s="541" t="s">
        <v>239</v>
      </c>
      <c r="S699" s="543">
        <f>'Report 1'!$AV$18</f>
        <v>0</v>
      </c>
      <c r="T699" s="544">
        <f>'Report 1'!$AV$70</f>
        <v>0</v>
      </c>
      <c r="U699" s="545">
        <f>'Report 1'!$AV$156</f>
        <v>0</v>
      </c>
      <c r="AL699" s="546" t="s">
        <v>669</v>
      </c>
      <c r="AM699" s="547">
        <v>2</v>
      </c>
      <c r="AN699" s="547" t="str">
        <f>'Information Input'!$M$14</f>
        <v xml:space="preserve">      -      </v>
      </c>
      <c r="AO699" s="547" t="s">
        <v>136</v>
      </c>
      <c r="AP699" s="538">
        <f t="shared" si="135"/>
        <v>43556</v>
      </c>
      <c r="AQ699" s="538">
        <f t="shared" si="134"/>
        <v>43646</v>
      </c>
      <c r="AR699" s="538">
        <f>'Information Input'!$H$35</f>
        <v>43555</v>
      </c>
      <c r="AS699" s="547" t="str">
        <f>'Information Input'!$J$22</f>
        <v>Quarterly</v>
      </c>
      <c r="AT699" s="538">
        <f>'Information Input'!$H$30</f>
        <v>43555</v>
      </c>
      <c r="AU699" s="547">
        <f>'Information Input'!$J$18</f>
        <v>2019</v>
      </c>
      <c r="AV699" s="547" t="s">
        <v>97</v>
      </c>
      <c r="AW699" s="547" t="s">
        <v>98</v>
      </c>
      <c r="AX699" s="547" t="s">
        <v>96</v>
      </c>
      <c r="AY699" s="548" t="s">
        <v>671</v>
      </c>
      <c r="AZ699" s="547">
        <v>26</v>
      </c>
      <c r="BA699" s="549" t="s">
        <v>168</v>
      </c>
      <c r="BB699" s="543" t="s">
        <v>237</v>
      </c>
      <c r="BC699" s="550">
        <f>'Report 2'!$O168</f>
        <v>0</v>
      </c>
      <c r="BD699" s="550">
        <f>'Report 2'!$P168</f>
        <v>0</v>
      </c>
      <c r="BE699" s="550">
        <f>'Report 2'!$Q168</f>
        <v>0</v>
      </c>
      <c r="BF699" s="550">
        <f>'Report 2'!$R168</f>
        <v>0</v>
      </c>
      <c r="BG699" s="550">
        <f>'Report 2'!$S168</f>
        <v>0</v>
      </c>
      <c r="BH699" s="550">
        <f>'Report 2'!$T168</f>
        <v>0</v>
      </c>
      <c r="BI699" s="550">
        <f>'Report 2'!$U168</f>
        <v>0</v>
      </c>
      <c r="CC699" s="542" t="s">
        <v>669</v>
      </c>
      <c r="CD699" s="1014" t="s">
        <v>672</v>
      </c>
      <c r="CE699" s="1014" t="str">
        <f>'Information Input'!$M$14</f>
        <v xml:space="preserve">      -      </v>
      </c>
      <c r="CF699" s="551" t="s">
        <v>136</v>
      </c>
      <c r="CG699" s="552">
        <f t="shared" si="130"/>
        <v>43556</v>
      </c>
      <c r="CH699" s="552">
        <f t="shared" si="131"/>
        <v>43646</v>
      </c>
      <c r="CI699" s="552">
        <f>'Information Input'!$H$35</f>
        <v>43555</v>
      </c>
      <c r="CJ699" s="551" t="str">
        <f>'Information Input'!$J$22</f>
        <v>Quarterly</v>
      </c>
      <c r="CK699" s="552">
        <f>'Information Input'!$H$30</f>
        <v>43555</v>
      </c>
      <c r="CL699" s="551">
        <f>'Information Input'!$J$18</f>
        <v>2019</v>
      </c>
      <c r="CM699" s="551" t="s">
        <v>104</v>
      </c>
      <c r="CN699" s="1014" t="s">
        <v>105</v>
      </c>
      <c r="CO699" s="542" t="s">
        <v>103</v>
      </c>
      <c r="CP699" s="542" t="s">
        <v>671</v>
      </c>
      <c r="CQ699" s="551">
        <v>18</v>
      </c>
      <c r="CR699" s="542" t="s">
        <v>160</v>
      </c>
      <c r="CS699" s="542" t="s">
        <v>235</v>
      </c>
      <c r="CT699" s="1015">
        <f>'Report 1'!$AH$18</f>
        <v>0</v>
      </c>
      <c r="CU699" s="1016">
        <f>SUMIF('Report 4A'!$G$16:$G$95,$CQ699,'Report 4A'!$AP$16:$AP$95)</f>
        <v>0</v>
      </c>
      <c r="CV699" s="1017">
        <f t="shared" si="136"/>
        <v>0</v>
      </c>
      <c r="CX699" s="546" t="s">
        <v>669</v>
      </c>
      <c r="CY699" s="537" t="s">
        <v>306</v>
      </c>
      <c r="CZ699" s="537" t="str">
        <f>'Information Input'!$M$14</f>
        <v xml:space="preserve">      -      </v>
      </c>
      <c r="DA699" s="538">
        <f>'Information Input'!$H$35</f>
        <v>43555</v>
      </c>
      <c r="DB699" s="537" t="str">
        <f>'Information Input'!$J$22</f>
        <v>Quarterly</v>
      </c>
      <c r="DC699" s="552">
        <f>'Information Input'!$H$30</f>
        <v>43555</v>
      </c>
      <c r="DD699" s="553" t="str">
        <f t="shared" si="137"/>
        <v>201812</v>
      </c>
      <c r="DE699" s="541" t="s">
        <v>96</v>
      </c>
      <c r="DF699" s="541" t="s">
        <v>686</v>
      </c>
      <c r="DG699" s="544">
        <f>'Report 5L'!$F$108</f>
        <v>0</v>
      </c>
      <c r="DH699" s="550">
        <f>'Report 5L'!$F$109</f>
        <v>0</v>
      </c>
      <c r="DI699" s="544">
        <f>'Report 5L'!$F$110</f>
        <v>0</v>
      </c>
      <c r="DJ699" s="544">
        <f>'Report 5L'!$F$111</f>
        <v>0</v>
      </c>
      <c r="DK699" s="544">
        <f>'Report 5L'!$F$112</f>
        <v>0</v>
      </c>
      <c r="DL699" s="544">
        <f>'Report 5L'!$F$113</f>
        <v>0</v>
      </c>
      <c r="DM699" s="544">
        <f>'Report 5L'!$F$114</f>
        <v>0</v>
      </c>
      <c r="DN699" s="544">
        <f>'Report 5L'!$F$115</f>
        <v>0</v>
      </c>
      <c r="DO699" s="544">
        <f>'Report 5L'!$F$116</f>
        <v>0</v>
      </c>
      <c r="DP699" s="544">
        <f>'Report 5L'!$F$117</f>
        <v>0</v>
      </c>
      <c r="DQ699" s="544">
        <f>'Report 5L'!$F$118</f>
        <v>0</v>
      </c>
    </row>
    <row r="700" spans="2:121">
      <c r="B700" s="535" t="s">
        <v>669</v>
      </c>
      <c r="C700" s="536">
        <v>1</v>
      </c>
      <c r="D700" s="537" t="str">
        <f>'Information Input'!$M$14</f>
        <v xml:space="preserve">      -      </v>
      </c>
      <c r="E700" s="537" t="s">
        <v>135</v>
      </c>
      <c r="F700" s="538">
        <f t="shared" si="132"/>
        <v>43466</v>
      </c>
      <c r="G700" s="538">
        <f t="shared" si="133"/>
        <v>43555</v>
      </c>
      <c r="H700" s="538">
        <f>'Information Input'!$H$35</f>
        <v>43555</v>
      </c>
      <c r="I700" s="537" t="str">
        <f>'Information Input'!$J$22</f>
        <v>Quarterly</v>
      </c>
      <c r="J700" s="538">
        <f>'Information Input'!$H$30</f>
        <v>43555</v>
      </c>
      <c r="K700" s="537">
        <f>'Information Input'!$J$18</f>
        <v>2019</v>
      </c>
      <c r="L700" s="539" t="s">
        <v>103</v>
      </c>
      <c r="M700" s="540" t="s">
        <v>242</v>
      </c>
      <c r="N700" s="541" t="s">
        <v>242</v>
      </c>
      <c r="O700" s="542" t="s">
        <v>675</v>
      </c>
      <c r="P700" s="537">
        <v>51</v>
      </c>
      <c r="Q700" s="541" t="s">
        <v>193</v>
      </c>
      <c r="R700" s="541" t="s">
        <v>239</v>
      </c>
      <c r="S700" s="543">
        <f>'Report 1'!$AV$18</f>
        <v>0</v>
      </c>
      <c r="T700" s="544">
        <f>'Report 1'!$AV$71</f>
        <v>0</v>
      </c>
      <c r="U700" s="545">
        <f>'Report 1'!$AV$157</f>
        <v>0</v>
      </c>
      <c r="AL700" s="546" t="s">
        <v>669</v>
      </c>
      <c r="AM700" s="547">
        <v>2</v>
      </c>
      <c r="AN700" s="547" t="str">
        <f>'Information Input'!$M$14</f>
        <v xml:space="preserve">      -      </v>
      </c>
      <c r="AO700" s="547" t="s">
        <v>136</v>
      </c>
      <c r="AP700" s="538">
        <f t="shared" si="135"/>
        <v>43556</v>
      </c>
      <c r="AQ700" s="538">
        <f t="shared" si="134"/>
        <v>43646</v>
      </c>
      <c r="AR700" s="538">
        <f>'Information Input'!$H$35</f>
        <v>43555</v>
      </c>
      <c r="AS700" s="547" t="str">
        <f>'Information Input'!$J$22</f>
        <v>Quarterly</v>
      </c>
      <c r="AT700" s="538">
        <f>'Information Input'!$H$30</f>
        <v>43555</v>
      </c>
      <c r="AU700" s="547">
        <f>'Information Input'!$J$18</f>
        <v>2019</v>
      </c>
      <c r="AV700" s="547" t="s">
        <v>97</v>
      </c>
      <c r="AW700" s="547" t="s">
        <v>98</v>
      </c>
      <c r="AX700" s="547" t="s">
        <v>96</v>
      </c>
      <c r="AY700" s="548" t="s">
        <v>671</v>
      </c>
      <c r="AZ700" s="547">
        <v>27</v>
      </c>
      <c r="BA700" s="549" t="s">
        <v>169</v>
      </c>
      <c r="BB700" s="543" t="s">
        <v>235</v>
      </c>
      <c r="BC700" s="550">
        <f>'Report 2'!$O169</f>
        <v>0</v>
      </c>
      <c r="BD700" s="550">
        <f>'Report 2'!$P169</f>
        <v>0</v>
      </c>
      <c r="BE700" s="550">
        <f>'Report 2'!$Q169</f>
        <v>0</v>
      </c>
      <c r="BF700" s="550">
        <f>'Report 2'!$R169</f>
        <v>0</v>
      </c>
      <c r="BG700" s="550">
        <f>'Report 2'!$S169</f>
        <v>0</v>
      </c>
      <c r="BH700" s="550">
        <f>'Report 2'!$T169</f>
        <v>0</v>
      </c>
      <c r="BI700" s="550">
        <f>'Report 2'!$U169</f>
        <v>0</v>
      </c>
      <c r="CC700" s="542" t="s">
        <v>669</v>
      </c>
      <c r="CD700" s="1014" t="s">
        <v>672</v>
      </c>
      <c r="CE700" s="1014" t="str">
        <f>'Information Input'!$M$14</f>
        <v xml:space="preserve">      -      </v>
      </c>
      <c r="CF700" s="551" t="s">
        <v>136</v>
      </c>
      <c r="CG700" s="552">
        <f t="shared" si="130"/>
        <v>43556</v>
      </c>
      <c r="CH700" s="552">
        <f t="shared" si="131"/>
        <v>43646</v>
      </c>
      <c r="CI700" s="552">
        <f>'Information Input'!$H$35</f>
        <v>43555</v>
      </c>
      <c r="CJ700" s="551" t="str">
        <f>'Information Input'!$J$22</f>
        <v>Quarterly</v>
      </c>
      <c r="CK700" s="552">
        <f>'Information Input'!$H$30</f>
        <v>43555</v>
      </c>
      <c r="CL700" s="551">
        <f>'Information Input'!$J$18</f>
        <v>2019</v>
      </c>
      <c r="CM700" s="551" t="s">
        <v>104</v>
      </c>
      <c r="CN700" s="1014" t="s">
        <v>105</v>
      </c>
      <c r="CO700" s="542" t="s">
        <v>103</v>
      </c>
      <c r="CP700" s="542" t="s">
        <v>671</v>
      </c>
      <c r="CQ700" s="551">
        <v>19</v>
      </c>
      <c r="CR700" s="542" t="s">
        <v>161</v>
      </c>
      <c r="CS700" s="542" t="s">
        <v>235</v>
      </c>
      <c r="CT700" s="1015">
        <f>'Report 1'!$AH$18</f>
        <v>0</v>
      </c>
      <c r="CU700" s="1016">
        <f>SUMIF('Report 4A'!$G$16:$G$95,$CQ700,'Report 4A'!$AP$16:$AP$95)</f>
        <v>0</v>
      </c>
      <c r="CV700" s="1017">
        <f t="shared" si="136"/>
        <v>0</v>
      </c>
      <c r="CX700" s="546" t="s">
        <v>669</v>
      </c>
      <c r="CY700" s="537" t="s">
        <v>306</v>
      </c>
      <c r="CZ700" s="537" t="str">
        <f>'Information Input'!$M$14</f>
        <v xml:space="preserve">      -      </v>
      </c>
      <c r="DA700" s="538">
        <f>'Information Input'!$H$35</f>
        <v>43555</v>
      </c>
      <c r="DB700" s="537" t="str">
        <f>'Information Input'!$J$22</f>
        <v>Quarterly</v>
      </c>
      <c r="DC700" s="552">
        <f>'Information Input'!$H$30</f>
        <v>43555</v>
      </c>
      <c r="DD700" s="553" t="str">
        <f t="shared" si="137"/>
        <v>201811</v>
      </c>
      <c r="DE700" s="541" t="s">
        <v>96</v>
      </c>
      <c r="DF700" s="541" t="s">
        <v>686</v>
      </c>
      <c r="DG700" s="544">
        <f>'Report 5L'!$G$108</f>
        <v>0</v>
      </c>
      <c r="DH700" s="550">
        <f>'Report 5L'!$G$109</f>
        <v>0</v>
      </c>
      <c r="DI700" s="544">
        <f>'Report 5L'!$G$110</f>
        <v>0</v>
      </c>
      <c r="DJ700" s="544">
        <f>'Report 5L'!$G$111</f>
        <v>0</v>
      </c>
      <c r="DK700" s="544">
        <f>'Report 5L'!$G$112</f>
        <v>0</v>
      </c>
      <c r="DL700" s="544">
        <f>'Report 5L'!$G$113</f>
        <v>0</v>
      </c>
      <c r="DM700" s="544">
        <f>'Report 5L'!$G$114</f>
        <v>0</v>
      </c>
      <c r="DN700" s="544">
        <f>'Report 5L'!$G$115</f>
        <v>0</v>
      </c>
      <c r="DO700" s="544">
        <f>'Report 5L'!$G$116</f>
        <v>0</v>
      </c>
      <c r="DP700" s="544">
        <f>'Report 5L'!$G$117</f>
        <v>0</v>
      </c>
      <c r="DQ700" s="544">
        <f>'Report 5L'!$G$118</f>
        <v>0</v>
      </c>
    </row>
    <row r="701" spans="2:121">
      <c r="B701" s="535" t="s">
        <v>669</v>
      </c>
      <c r="C701" s="536">
        <v>1</v>
      </c>
      <c r="D701" s="537" t="str">
        <f>'Information Input'!$M$14</f>
        <v xml:space="preserve">      -      </v>
      </c>
      <c r="E701" s="537" t="s">
        <v>135</v>
      </c>
      <c r="F701" s="538">
        <f t="shared" si="132"/>
        <v>43466</v>
      </c>
      <c r="G701" s="538">
        <f t="shared" si="133"/>
        <v>43555</v>
      </c>
      <c r="H701" s="538">
        <f>'Information Input'!$H$35</f>
        <v>43555</v>
      </c>
      <c r="I701" s="537" t="str">
        <f>'Information Input'!$J$22</f>
        <v>Quarterly</v>
      </c>
      <c r="J701" s="538">
        <f>'Information Input'!$H$30</f>
        <v>43555</v>
      </c>
      <c r="K701" s="537">
        <f>'Information Input'!$J$18</f>
        <v>2019</v>
      </c>
      <c r="L701" s="539" t="s">
        <v>103</v>
      </c>
      <c r="M701" s="540" t="s">
        <v>242</v>
      </c>
      <c r="N701" s="541" t="s">
        <v>242</v>
      </c>
      <c r="O701" s="542" t="s">
        <v>674</v>
      </c>
      <c r="P701" s="537">
        <v>52</v>
      </c>
      <c r="Q701" s="541" t="s">
        <v>194</v>
      </c>
      <c r="R701" s="541" t="s">
        <v>239</v>
      </c>
      <c r="S701" s="543">
        <f>'Report 1'!$AV$18</f>
        <v>0</v>
      </c>
      <c r="T701" s="544">
        <f>'Report 1'!$AV$72</f>
        <v>0</v>
      </c>
      <c r="U701" s="545">
        <f>'Report 1'!$AV$158</f>
        <v>0</v>
      </c>
      <c r="AL701" s="546" t="s">
        <v>669</v>
      </c>
      <c r="AM701" s="547">
        <v>2</v>
      </c>
      <c r="AN701" s="547" t="str">
        <f>'Information Input'!$M$14</f>
        <v xml:space="preserve">      -      </v>
      </c>
      <c r="AO701" s="547" t="s">
        <v>136</v>
      </c>
      <c r="AP701" s="538">
        <f t="shared" si="135"/>
        <v>43556</v>
      </c>
      <c r="AQ701" s="538">
        <f t="shared" si="134"/>
        <v>43646</v>
      </c>
      <c r="AR701" s="538">
        <f>'Information Input'!$H$35</f>
        <v>43555</v>
      </c>
      <c r="AS701" s="547" t="str">
        <f>'Information Input'!$J$22</f>
        <v>Quarterly</v>
      </c>
      <c r="AT701" s="538">
        <f>'Information Input'!$H$30</f>
        <v>43555</v>
      </c>
      <c r="AU701" s="547">
        <f>'Information Input'!$J$18</f>
        <v>2019</v>
      </c>
      <c r="AV701" s="547" t="s">
        <v>97</v>
      </c>
      <c r="AW701" s="547" t="s">
        <v>98</v>
      </c>
      <c r="AX701" s="547" t="s">
        <v>96</v>
      </c>
      <c r="AY701" s="548" t="s">
        <v>671</v>
      </c>
      <c r="AZ701" s="547">
        <v>28</v>
      </c>
      <c r="BA701" s="549" t="s">
        <v>170</v>
      </c>
      <c r="BB701" s="543" t="s">
        <v>235</v>
      </c>
      <c r="BC701" s="550">
        <f>'Report 2'!$O170</f>
        <v>0</v>
      </c>
      <c r="BD701" s="550">
        <f>'Report 2'!$P170</f>
        <v>0</v>
      </c>
      <c r="BE701" s="550">
        <f>'Report 2'!$Q170</f>
        <v>0</v>
      </c>
      <c r="BF701" s="550">
        <f>'Report 2'!$R170</f>
        <v>0</v>
      </c>
      <c r="BG701" s="550">
        <f>'Report 2'!$S170</f>
        <v>0</v>
      </c>
      <c r="BH701" s="550">
        <f>'Report 2'!$T170</f>
        <v>0</v>
      </c>
      <c r="BI701" s="550">
        <f>'Report 2'!$U170</f>
        <v>0</v>
      </c>
      <c r="CC701" s="542" t="s">
        <v>669</v>
      </c>
      <c r="CD701" s="1014" t="s">
        <v>672</v>
      </c>
      <c r="CE701" s="1014" t="str">
        <f>'Information Input'!$M$14</f>
        <v xml:space="preserve">      -      </v>
      </c>
      <c r="CF701" s="551" t="s">
        <v>136</v>
      </c>
      <c r="CG701" s="552">
        <f t="shared" si="130"/>
        <v>43556</v>
      </c>
      <c r="CH701" s="552">
        <f t="shared" si="131"/>
        <v>43646</v>
      </c>
      <c r="CI701" s="552">
        <f>'Information Input'!$H$35</f>
        <v>43555</v>
      </c>
      <c r="CJ701" s="551" t="str">
        <f>'Information Input'!$J$22</f>
        <v>Quarterly</v>
      </c>
      <c r="CK701" s="552">
        <f>'Information Input'!$H$30</f>
        <v>43555</v>
      </c>
      <c r="CL701" s="551">
        <f>'Information Input'!$J$18</f>
        <v>2019</v>
      </c>
      <c r="CM701" s="551" t="s">
        <v>104</v>
      </c>
      <c r="CN701" s="1014" t="s">
        <v>105</v>
      </c>
      <c r="CO701" s="542" t="s">
        <v>103</v>
      </c>
      <c r="CP701" s="542" t="s">
        <v>671</v>
      </c>
      <c r="CQ701" s="551">
        <v>20</v>
      </c>
      <c r="CR701" s="542" t="s">
        <v>162</v>
      </c>
      <c r="CS701" s="542" t="s">
        <v>235</v>
      </c>
      <c r="CT701" s="1015">
        <f>'Report 1'!$AH$18</f>
        <v>0</v>
      </c>
      <c r="CU701" s="1016">
        <f>SUMIF('Report 4A'!$G$16:$G$95,$CQ701,'Report 4A'!$AP$16:$AP$95)</f>
        <v>0</v>
      </c>
      <c r="CV701" s="1017">
        <f t="shared" si="136"/>
        <v>0</v>
      </c>
      <c r="CX701" s="546" t="s">
        <v>669</v>
      </c>
      <c r="CY701" s="537" t="s">
        <v>306</v>
      </c>
      <c r="CZ701" s="537" t="str">
        <f>'Information Input'!$M$14</f>
        <v xml:space="preserve">      -      </v>
      </c>
      <c r="DA701" s="538">
        <f>'Information Input'!$H$35</f>
        <v>43555</v>
      </c>
      <c r="DB701" s="537" t="str">
        <f>'Information Input'!$J$22</f>
        <v>Quarterly</v>
      </c>
      <c r="DC701" s="552">
        <f>'Information Input'!$H$30</f>
        <v>43555</v>
      </c>
      <c r="DD701" s="553" t="str">
        <f t="shared" si="137"/>
        <v>201810</v>
      </c>
      <c r="DE701" s="541" t="s">
        <v>96</v>
      </c>
      <c r="DF701" s="541" t="s">
        <v>686</v>
      </c>
      <c r="DG701" s="544">
        <f>'Report 5L'!$H$108</f>
        <v>0</v>
      </c>
      <c r="DH701" s="550">
        <f>'Report 5L'!$H$109</f>
        <v>0</v>
      </c>
      <c r="DI701" s="544">
        <f>'Report 5L'!$H$110</f>
        <v>0</v>
      </c>
      <c r="DJ701" s="544">
        <f>'Report 5L'!$H$111</f>
        <v>0</v>
      </c>
      <c r="DK701" s="544">
        <f>'Report 5L'!$H$112</f>
        <v>0</v>
      </c>
      <c r="DL701" s="544">
        <f>'Report 5L'!$H$113</f>
        <v>0</v>
      </c>
      <c r="DM701" s="544">
        <f>'Report 5L'!$H$114</f>
        <v>0</v>
      </c>
      <c r="DN701" s="544">
        <f>'Report 5L'!$H$115</f>
        <v>0</v>
      </c>
      <c r="DO701" s="544">
        <f>'Report 5L'!$H$116</f>
        <v>0</v>
      </c>
      <c r="DP701" s="544">
        <f>'Report 5L'!$H$117</f>
        <v>0</v>
      </c>
      <c r="DQ701" s="544">
        <f>'Report 5L'!$H$118</f>
        <v>0</v>
      </c>
    </row>
    <row r="702" spans="2:121">
      <c r="B702" s="535" t="s">
        <v>669</v>
      </c>
      <c r="C702" s="536">
        <v>1</v>
      </c>
      <c r="D702" s="537" t="str">
        <f>'Information Input'!$M$14</f>
        <v xml:space="preserve">      -      </v>
      </c>
      <c r="E702" s="537" t="s">
        <v>135</v>
      </c>
      <c r="F702" s="538">
        <f t="shared" si="132"/>
        <v>43466</v>
      </c>
      <c r="G702" s="538">
        <f t="shared" si="133"/>
        <v>43555</v>
      </c>
      <c r="H702" s="538">
        <f>'Information Input'!$H$35</f>
        <v>43555</v>
      </c>
      <c r="I702" s="537" t="str">
        <f>'Information Input'!$J$22</f>
        <v>Quarterly</v>
      </c>
      <c r="J702" s="538">
        <f>'Information Input'!$H$30</f>
        <v>43555</v>
      </c>
      <c r="K702" s="537">
        <f>'Information Input'!$J$18</f>
        <v>2019</v>
      </c>
      <c r="L702" s="539" t="s">
        <v>103</v>
      </c>
      <c r="M702" s="540" t="s">
        <v>242</v>
      </c>
      <c r="N702" s="541" t="s">
        <v>242</v>
      </c>
      <c r="O702" s="542" t="s">
        <v>676</v>
      </c>
      <c r="P702" s="537">
        <v>53</v>
      </c>
      <c r="Q702" s="541" t="s">
        <v>195</v>
      </c>
      <c r="R702" s="541" t="s">
        <v>677</v>
      </c>
      <c r="S702" s="543">
        <f>'Report 1'!$AV$18</f>
        <v>0</v>
      </c>
      <c r="T702" s="544">
        <f>'Report 1'!$AV$73</f>
        <v>0</v>
      </c>
      <c r="U702" s="545">
        <f>'Report 1'!$AV$159</f>
        <v>0</v>
      </c>
      <c r="AL702" s="546" t="s">
        <v>669</v>
      </c>
      <c r="AM702" s="547">
        <v>2</v>
      </c>
      <c r="AN702" s="547" t="str">
        <f>'Information Input'!$M$14</f>
        <v xml:space="preserve">      -      </v>
      </c>
      <c r="AO702" s="547" t="s">
        <v>136</v>
      </c>
      <c r="AP702" s="538">
        <f t="shared" si="135"/>
        <v>43556</v>
      </c>
      <c r="AQ702" s="538">
        <f t="shared" si="134"/>
        <v>43646</v>
      </c>
      <c r="AR702" s="538">
        <f>'Information Input'!$H$35</f>
        <v>43555</v>
      </c>
      <c r="AS702" s="547" t="str">
        <f>'Information Input'!$J$22</f>
        <v>Quarterly</v>
      </c>
      <c r="AT702" s="538">
        <f>'Information Input'!$H$30</f>
        <v>43555</v>
      </c>
      <c r="AU702" s="547">
        <f>'Information Input'!$J$18</f>
        <v>2019</v>
      </c>
      <c r="AV702" s="547" t="s">
        <v>97</v>
      </c>
      <c r="AW702" s="547" t="s">
        <v>98</v>
      </c>
      <c r="AX702" s="547" t="s">
        <v>96</v>
      </c>
      <c r="AY702" s="548" t="s">
        <v>671</v>
      </c>
      <c r="AZ702" s="547">
        <v>29</v>
      </c>
      <c r="BA702" s="549" t="s">
        <v>171</v>
      </c>
      <c r="BB702" s="543" t="s">
        <v>238</v>
      </c>
      <c r="BC702" s="550">
        <f>'Report 2'!$O171</f>
        <v>0</v>
      </c>
      <c r="BD702" s="550">
        <f>'Report 2'!$P171</f>
        <v>0</v>
      </c>
      <c r="BE702" s="550">
        <f>'Report 2'!$Q171</f>
        <v>0</v>
      </c>
      <c r="BF702" s="550">
        <f>'Report 2'!$R171</f>
        <v>0</v>
      </c>
      <c r="BG702" s="550">
        <f>'Report 2'!$S171</f>
        <v>0</v>
      </c>
      <c r="BH702" s="550">
        <f>'Report 2'!$T171</f>
        <v>0</v>
      </c>
      <c r="BI702" s="550">
        <f>'Report 2'!$U171</f>
        <v>0</v>
      </c>
      <c r="CC702" s="542" t="s">
        <v>669</v>
      </c>
      <c r="CD702" s="1014" t="s">
        <v>672</v>
      </c>
      <c r="CE702" s="1014" t="str">
        <f>'Information Input'!$M$14</f>
        <v xml:space="preserve">      -      </v>
      </c>
      <c r="CF702" s="551" t="s">
        <v>136</v>
      </c>
      <c r="CG702" s="552">
        <f t="shared" si="130"/>
        <v>43556</v>
      </c>
      <c r="CH702" s="552">
        <f t="shared" si="131"/>
        <v>43646</v>
      </c>
      <c r="CI702" s="552">
        <f>'Information Input'!$H$35</f>
        <v>43555</v>
      </c>
      <c r="CJ702" s="551" t="str">
        <f>'Information Input'!$J$22</f>
        <v>Quarterly</v>
      </c>
      <c r="CK702" s="552">
        <f>'Information Input'!$H$30</f>
        <v>43555</v>
      </c>
      <c r="CL702" s="551">
        <f>'Information Input'!$J$18</f>
        <v>2019</v>
      </c>
      <c r="CM702" s="551" t="s">
        <v>104</v>
      </c>
      <c r="CN702" s="1014" t="s">
        <v>105</v>
      </c>
      <c r="CO702" s="542" t="s">
        <v>103</v>
      </c>
      <c r="CP702" s="542" t="s">
        <v>671</v>
      </c>
      <c r="CQ702" s="551">
        <v>21</v>
      </c>
      <c r="CR702" s="542" t="s">
        <v>163</v>
      </c>
      <c r="CS702" s="542" t="s">
        <v>235</v>
      </c>
      <c r="CT702" s="1015">
        <f>'Report 1'!$AH$18</f>
        <v>0</v>
      </c>
      <c r="CU702" s="1016">
        <f>SUMIF('Report 4A'!$G$16:$G$95,$CQ702,'Report 4A'!$AP$16:$AP$95)</f>
        <v>0</v>
      </c>
      <c r="CV702" s="1017">
        <f t="shared" si="136"/>
        <v>0</v>
      </c>
      <c r="CX702" s="546" t="s">
        <v>669</v>
      </c>
      <c r="CY702" s="537" t="s">
        <v>306</v>
      </c>
      <c r="CZ702" s="537" t="str">
        <f>'Information Input'!$M$14</f>
        <v xml:space="preserve">      -      </v>
      </c>
      <c r="DA702" s="538">
        <f>'Information Input'!$H$35</f>
        <v>43555</v>
      </c>
      <c r="DB702" s="537" t="str">
        <f>'Information Input'!$J$22</f>
        <v>Quarterly</v>
      </c>
      <c r="DC702" s="552">
        <f>'Information Input'!$H$30</f>
        <v>43555</v>
      </c>
      <c r="DD702" s="553" t="str">
        <f t="shared" si="137"/>
        <v>201809</v>
      </c>
      <c r="DE702" s="541" t="s">
        <v>96</v>
      </c>
      <c r="DF702" s="541" t="s">
        <v>686</v>
      </c>
      <c r="DG702" s="544">
        <f>'Report 5L'!$I$108</f>
        <v>0</v>
      </c>
      <c r="DH702" s="550">
        <f>'Report 5L'!$I$109</f>
        <v>0</v>
      </c>
      <c r="DI702" s="544">
        <f>'Report 5L'!$I$110</f>
        <v>0</v>
      </c>
      <c r="DJ702" s="544">
        <f>'Report 5L'!$I$111</f>
        <v>0</v>
      </c>
      <c r="DK702" s="544">
        <f>'Report 5L'!$I$112</f>
        <v>0</v>
      </c>
      <c r="DL702" s="544">
        <f>'Report 5L'!$I$113</f>
        <v>0</v>
      </c>
      <c r="DM702" s="544">
        <f>'Report 5L'!$I$114</f>
        <v>0</v>
      </c>
      <c r="DN702" s="544">
        <f>'Report 5L'!$I$115</f>
        <v>0</v>
      </c>
      <c r="DO702" s="544">
        <f>'Report 5L'!$I$116</f>
        <v>0</v>
      </c>
      <c r="DP702" s="544">
        <f>'Report 5L'!$I$117</f>
        <v>0</v>
      </c>
      <c r="DQ702" s="544">
        <f>'Report 5L'!$I$118</f>
        <v>0</v>
      </c>
    </row>
    <row r="703" spans="2:121">
      <c r="B703" s="535" t="s">
        <v>669</v>
      </c>
      <c r="C703" s="536">
        <v>1</v>
      </c>
      <c r="D703" s="537" t="str">
        <f>'Information Input'!$M$14</f>
        <v xml:space="preserve">      -      </v>
      </c>
      <c r="E703" s="537" t="s">
        <v>135</v>
      </c>
      <c r="F703" s="538">
        <f t="shared" si="132"/>
        <v>43466</v>
      </c>
      <c r="G703" s="538">
        <f t="shared" si="133"/>
        <v>43555</v>
      </c>
      <c r="H703" s="538">
        <f>'Information Input'!$H$35</f>
        <v>43555</v>
      </c>
      <c r="I703" s="537" t="str">
        <f>'Information Input'!$J$22</f>
        <v>Quarterly</v>
      </c>
      <c r="J703" s="538">
        <f>'Information Input'!$H$30</f>
        <v>43555</v>
      </c>
      <c r="K703" s="537">
        <f>'Information Input'!$J$18</f>
        <v>2019</v>
      </c>
      <c r="L703" s="539" t="s">
        <v>103</v>
      </c>
      <c r="M703" s="540" t="s">
        <v>242</v>
      </c>
      <c r="N703" s="541" t="s">
        <v>242</v>
      </c>
      <c r="O703" s="542" t="s">
        <v>676</v>
      </c>
      <c r="P703" s="537">
        <v>54</v>
      </c>
      <c r="Q703" s="541" t="s">
        <v>196</v>
      </c>
      <c r="R703" s="541" t="s">
        <v>677</v>
      </c>
      <c r="S703" s="543">
        <f>'Report 1'!$AV$18</f>
        <v>0</v>
      </c>
      <c r="T703" s="544">
        <f>'Report 1'!$AV$74</f>
        <v>0</v>
      </c>
      <c r="U703" s="545">
        <f>'Report 1'!$AV$160</f>
        <v>0</v>
      </c>
      <c r="AL703" s="546" t="s">
        <v>669</v>
      </c>
      <c r="AM703" s="547">
        <v>2</v>
      </c>
      <c r="AN703" s="547" t="str">
        <f>'Information Input'!$M$14</f>
        <v xml:space="preserve">      -      </v>
      </c>
      <c r="AO703" s="547" t="s">
        <v>136</v>
      </c>
      <c r="AP703" s="538">
        <f t="shared" si="135"/>
        <v>43556</v>
      </c>
      <c r="AQ703" s="538">
        <f t="shared" si="134"/>
        <v>43646</v>
      </c>
      <c r="AR703" s="538">
        <f>'Information Input'!$H$35</f>
        <v>43555</v>
      </c>
      <c r="AS703" s="547" t="str">
        <f>'Information Input'!$J$22</f>
        <v>Quarterly</v>
      </c>
      <c r="AT703" s="538">
        <f>'Information Input'!$H$30</f>
        <v>43555</v>
      </c>
      <c r="AU703" s="547">
        <f>'Information Input'!$J$18</f>
        <v>2019</v>
      </c>
      <c r="AV703" s="547" t="s">
        <v>97</v>
      </c>
      <c r="AW703" s="547" t="s">
        <v>98</v>
      </c>
      <c r="AX703" s="547" t="s">
        <v>96</v>
      </c>
      <c r="AY703" s="548" t="s">
        <v>671</v>
      </c>
      <c r="AZ703" s="547">
        <v>30</v>
      </c>
      <c r="BA703" s="549" t="s">
        <v>172</v>
      </c>
      <c r="BB703" s="543" t="s">
        <v>238</v>
      </c>
      <c r="BC703" s="550">
        <f>'Report 2'!$O172</f>
        <v>0</v>
      </c>
      <c r="BD703" s="550">
        <f>'Report 2'!$P172</f>
        <v>0</v>
      </c>
      <c r="BE703" s="550">
        <f>'Report 2'!$Q172</f>
        <v>0</v>
      </c>
      <c r="BF703" s="550">
        <f>'Report 2'!$R172</f>
        <v>0</v>
      </c>
      <c r="BG703" s="550">
        <f>'Report 2'!$S172</f>
        <v>0</v>
      </c>
      <c r="BH703" s="550">
        <f>'Report 2'!$T172</f>
        <v>0</v>
      </c>
      <c r="BI703" s="550">
        <f>'Report 2'!$U172</f>
        <v>0</v>
      </c>
      <c r="CC703" s="542" t="s">
        <v>669</v>
      </c>
      <c r="CD703" s="1014" t="s">
        <v>672</v>
      </c>
      <c r="CE703" s="1014" t="str">
        <f>'Information Input'!$M$14</f>
        <v xml:space="preserve">      -      </v>
      </c>
      <c r="CF703" s="551" t="s">
        <v>136</v>
      </c>
      <c r="CG703" s="552">
        <f t="shared" si="130"/>
        <v>43556</v>
      </c>
      <c r="CH703" s="552">
        <f t="shared" si="131"/>
        <v>43646</v>
      </c>
      <c r="CI703" s="552">
        <f>'Information Input'!$H$35</f>
        <v>43555</v>
      </c>
      <c r="CJ703" s="551" t="str">
        <f>'Information Input'!$J$22</f>
        <v>Quarterly</v>
      </c>
      <c r="CK703" s="552">
        <f>'Information Input'!$H$30</f>
        <v>43555</v>
      </c>
      <c r="CL703" s="551">
        <f>'Information Input'!$J$18</f>
        <v>2019</v>
      </c>
      <c r="CM703" s="551" t="s">
        <v>104</v>
      </c>
      <c r="CN703" s="1014" t="s">
        <v>105</v>
      </c>
      <c r="CO703" s="542" t="s">
        <v>103</v>
      </c>
      <c r="CP703" s="542" t="s">
        <v>671</v>
      </c>
      <c r="CQ703" s="551">
        <v>22</v>
      </c>
      <c r="CR703" s="542" t="s">
        <v>164</v>
      </c>
      <c r="CS703" s="542" t="s">
        <v>236</v>
      </c>
      <c r="CT703" s="1015">
        <f>'Report 1'!$AH$18</f>
        <v>0</v>
      </c>
      <c r="CU703" s="1016">
        <f>SUMIF('Report 4A'!$G$16:$G$95,$CQ703,'Report 4A'!$AP$16:$AP$95)</f>
        <v>0</v>
      </c>
      <c r="CV703" s="1017">
        <f t="shared" si="136"/>
        <v>0</v>
      </c>
      <c r="CX703" s="546" t="s">
        <v>669</v>
      </c>
      <c r="CY703" s="537" t="s">
        <v>306</v>
      </c>
      <c r="CZ703" s="537" t="str">
        <f>'Information Input'!$M$14</f>
        <v xml:space="preserve">      -      </v>
      </c>
      <c r="DA703" s="538">
        <f>'Information Input'!$H$35</f>
        <v>43555</v>
      </c>
      <c r="DB703" s="537" t="str">
        <f>'Information Input'!$J$22</f>
        <v>Quarterly</v>
      </c>
      <c r="DC703" s="552">
        <f>'Information Input'!$H$30</f>
        <v>43555</v>
      </c>
      <c r="DD703" s="553" t="str">
        <f t="shared" si="137"/>
        <v>201808</v>
      </c>
      <c r="DE703" s="541" t="s">
        <v>96</v>
      </c>
      <c r="DF703" s="541" t="s">
        <v>686</v>
      </c>
      <c r="DG703" s="544">
        <f>'Report 5L'!$J$108</f>
        <v>0</v>
      </c>
      <c r="DH703" s="550">
        <f>'Report 5L'!$J$109</f>
        <v>0</v>
      </c>
      <c r="DI703" s="544">
        <f>'Report 5L'!$J$110</f>
        <v>0</v>
      </c>
      <c r="DJ703" s="544">
        <f>'Report 5L'!$J$111</f>
        <v>0</v>
      </c>
      <c r="DK703" s="544">
        <f>'Report 5L'!$J$112</f>
        <v>0</v>
      </c>
      <c r="DL703" s="544">
        <f>'Report 5L'!$J$113</f>
        <v>0</v>
      </c>
      <c r="DM703" s="544">
        <f>'Report 5L'!$J$114</f>
        <v>0</v>
      </c>
      <c r="DN703" s="544">
        <f>'Report 5L'!$J$115</f>
        <v>0</v>
      </c>
      <c r="DO703" s="544">
        <f>'Report 5L'!$J$116</f>
        <v>0</v>
      </c>
      <c r="DP703" s="544">
        <f>'Report 5L'!$J$117</f>
        <v>0</v>
      </c>
      <c r="DQ703" s="544">
        <f>'Report 5L'!$J$118</f>
        <v>0</v>
      </c>
    </row>
    <row r="704" spans="2:121">
      <c r="B704" s="535" t="s">
        <v>669</v>
      </c>
      <c r="C704" s="536">
        <v>1</v>
      </c>
      <c r="D704" s="537" t="str">
        <f>'Information Input'!$M$14</f>
        <v xml:space="preserve">      -      </v>
      </c>
      <c r="E704" s="537" t="s">
        <v>135</v>
      </c>
      <c r="F704" s="538">
        <f t="shared" si="132"/>
        <v>43466</v>
      </c>
      <c r="G704" s="538">
        <f t="shared" si="133"/>
        <v>43555</v>
      </c>
      <c r="H704" s="538">
        <f>'Information Input'!$H$35</f>
        <v>43555</v>
      </c>
      <c r="I704" s="537" t="str">
        <f>'Information Input'!$J$22</f>
        <v>Quarterly</v>
      </c>
      <c r="J704" s="538">
        <f>'Information Input'!$H$30</f>
        <v>43555</v>
      </c>
      <c r="K704" s="537">
        <f>'Information Input'!$J$18</f>
        <v>2019</v>
      </c>
      <c r="L704" s="539" t="s">
        <v>103</v>
      </c>
      <c r="M704" s="540" t="s">
        <v>242</v>
      </c>
      <c r="N704" s="541" t="s">
        <v>242</v>
      </c>
      <c r="O704" s="542" t="s">
        <v>676</v>
      </c>
      <c r="P704" s="537">
        <v>55</v>
      </c>
      <c r="Q704" s="541" t="s">
        <v>197</v>
      </c>
      <c r="R704" s="541" t="s">
        <v>677</v>
      </c>
      <c r="S704" s="543">
        <f>'Report 1'!$AV$18</f>
        <v>0</v>
      </c>
      <c r="T704" s="544">
        <f>'Report 1'!$AV$75</f>
        <v>0</v>
      </c>
      <c r="U704" s="545">
        <f>'Report 1'!$AV$161</f>
        <v>0</v>
      </c>
      <c r="AL704" s="546" t="s">
        <v>669</v>
      </c>
      <c r="AM704" s="547">
        <v>2</v>
      </c>
      <c r="AN704" s="547" t="str">
        <f>'Information Input'!$M$14</f>
        <v xml:space="preserve">      -      </v>
      </c>
      <c r="AO704" s="547" t="s">
        <v>136</v>
      </c>
      <c r="AP704" s="538">
        <f t="shared" si="135"/>
        <v>43556</v>
      </c>
      <c r="AQ704" s="538">
        <f t="shared" si="134"/>
        <v>43646</v>
      </c>
      <c r="AR704" s="538">
        <f>'Information Input'!$H$35</f>
        <v>43555</v>
      </c>
      <c r="AS704" s="547" t="str">
        <f>'Information Input'!$J$22</f>
        <v>Quarterly</v>
      </c>
      <c r="AT704" s="538">
        <f>'Information Input'!$H$30</f>
        <v>43555</v>
      </c>
      <c r="AU704" s="547">
        <f>'Information Input'!$J$18</f>
        <v>2019</v>
      </c>
      <c r="AV704" s="547" t="s">
        <v>97</v>
      </c>
      <c r="AW704" s="547" t="s">
        <v>98</v>
      </c>
      <c r="AX704" s="547" t="s">
        <v>96</v>
      </c>
      <c r="AY704" s="548" t="s">
        <v>671</v>
      </c>
      <c r="AZ704" s="547">
        <v>31</v>
      </c>
      <c r="BA704" s="549" t="s">
        <v>173</v>
      </c>
      <c r="BB704" s="543" t="s">
        <v>233</v>
      </c>
      <c r="BC704" s="550">
        <f>'Report 2'!$O173</f>
        <v>0</v>
      </c>
      <c r="BD704" s="550">
        <f>'Report 2'!$P173</f>
        <v>0</v>
      </c>
      <c r="BE704" s="550">
        <f>'Report 2'!$Q173</f>
        <v>0</v>
      </c>
      <c r="BF704" s="550">
        <f>'Report 2'!$R173</f>
        <v>0</v>
      </c>
      <c r="BG704" s="550">
        <f>'Report 2'!$S173</f>
        <v>0</v>
      </c>
      <c r="BH704" s="550">
        <f>'Report 2'!$T173</f>
        <v>0</v>
      </c>
      <c r="BI704" s="550">
        <f>'Report 2'!$U173</f>
        <v>0</v>
      </c>
      <c r="CC704" s="542" t="s">
        <v>669</v>
      </c>
      <c r="CD704" s="1014" t="s">
        <v>672</v>
      </c>
      <c r="CE704" s="1014" t="str">
        <f>'Information Input'!$M$14</f>
        <v xml:space="preserve">      -      </v>
      </c>
      <c r="CF704" s="551" t="s">
        <v>136</v>
      </c>
      <c r="CG704" s="552">
        <f t="shared" si="130"/>
        <v>43556</v>
      </c>
      <c r="CH704" s="552">
        <f t="shared" si="131"/>
        <v>43646</v>
      </c>
      <c r="CI704" s="552">
        <f>'Information Input'!$H$35</f>
        <v>43555</v>
      </c>
      <c r="CJ704" s="551" t="str">
        <f>'Information Input'!$J$22</f>
        <v>Quarterly</v>
      </c>
      <c r="CK704" s="552">
        <f>'Information Input'!$H$30</f>
        <v>43555</v>
      </c>
      <c r="CL704" s="551">
        <f>'Information Input'!$J$18</f>
        <v>2019</v>
      </c>
      <c r="CM704" s="551" t="s">
        <v>104</v>
      </c>
      <c r="CN704" s="1014" t="s">
        <v>105</v>
      </c>
      <c r="CO704" s="542" t="s">
        <v>103</v>
      </c>
      <c r="CP704" s="542" t="s">
        <v>671</v>
      </c>
      <c r="CQ704" s="551">
        <v>23</v>
      </c>
      <c r="CR704" s="542" t="s">
        <v>165</v>
      </c>
      <c r="CS704" s="542" t="s">
        <v>236</v>
      </c>
      <c r="CT704" s="1015">
        <f>'Report 1'!$AH$18</f>
        <v>0</v>
      </c>
      <c r="CU704" s="1016">
        <f>SUMIF('Report 4A'!$G$16:$G$95,$CQ704,'Report 4A'!$AP$16:$AP$95)</f>
        <v>0</v>
      </c>
      <c r="CV704" s="1017">
        <f t="shared" si="136"/>
        <v>0</v>
      </c>
      <c r="CX704" s="546" t="s">
        <v>669</v>
      </c>
      <c r="CY704" s="537" t="s">
        <v>306</v>
      </c>
      <c r="CZ704" s="537" t="str">
        <f>'Information Input'!$M$14</f>
        <v xml:space="preserve">      -      </v>
      </c>
      <c r="DA704" s="538">
        <f>'Information Input'!$H$35</f>
        <v>43555</v>
      </c>
      <c r="DB704" s="537" t="str">
        <f>'Information Input'!$J$22</f>
        <v>Quarterly</v>
      </c>
      <c r="DC704" s="552">
        <f>'Information Input'!$H$30</f>
        <v>43555</v>
      </c>
      <c r="DD704" s="553" t="str">
        <f t="shared" si="137"/>
        <v>201807</v>
      </c>
      <c r="DE704" s="541" t="s">
        <v>96</v>
      </c>
      <c r="DF704" s="541" t="s">
        <v>686</v>
      </c>
      <c r="DG704" s="544">
        <f>'Report 5L'!$K$108</f>
        <v>0</v>
      </c>
      <c r="DH704" s="550">
        <f>'Report 5L'!$K$109</f>
        <v>0</v>
      </c>
      <c r="DI704" s="544">
        <f>'Report 5L'!$K$110</f>
        <v>0</v>
      </c>
      <c r="DJ704" s="544">
        <f>'Report 5L'!$K$111</f>
        <v>0</v>
      </c>
      <c r="DK704" s="544">
        <f>'Report 5L'!$K$112</f>
        <v>0</v>
      </c>
      <c r="DL704" s="544">
        <f>'Report 5L'!$K$113</f>
        <v>0</v>
      </c>
      <c r="DM704" s="544">
        <f>'Report 5L'!$K$114</f>
        <v>0</v>
      </c>
      <c r="DN704" s="544">
        <f>'Report 5L'!$K$115</f>
        <v>0</v>
      </c>
      <c r="DO704" s="544">
        <f>'Report 5L'!$K$116</f>
        <v>0</v>
      </c>
      <c r="DP704" s="544">
        <f>'Report 5L'!$K$117</f>
        <v>0</v>
      </c>
      <c r="DQ704" s="544">
        <f>'Report 5L'!$K$118</f>
        <v>0</v>
      </c>
    </row>
    <row r="705" spans="2:121">
      <c r="B705" s="535" t="s">
        <v>669</v>
      </c>
      <c r="C705" s="536">
        <v>1</v>
      </c>
      <c r="D705" s="537" t="str">
        <f>'Information Input'!$M$14</f>
        <v xml:space="preserve">      -      </v>
      </c>
      <c r="E705" s="537" t="s">
        <v>135</v>
      </c>
      <c r="F705" s="538">
        <f t="shared" si="132"/>
        <v>43466</v>
      </c>
      <c r="G705" s="538">
        <f t="shared" si="133"/>
        <v>43555</v>
      </c>
      <c r="H705" s="538">
        <f>'Information Input'!$H$35</f>
        <v>43555</v>
      </c>
      <c r="I705" s="537" t="str">
        <f>'Information Input'!$J$22</f>
        <v>Quarterly</v>
      </c>
      <c r="J705" s="538">
        <f>'Information Input'!$H$30</f>
        <v>43555</v>
      </c>
      <c r="K705" s="537">
        <f>'Information Input'!$J$18</f>
        <v>2019</v>
      </c>
      <c r="L705" s="539" t="s">
        <v>103</v>
      </c>
      <c r="M705" s="540" t="s">
        <v>242</v>
      </c>
      <c r="N705" s="541" t="s">
        <v>242</v>
      </c>
      <c r="O705" s="542" t="s">
        <v>676</v>
      </c>
      <c r="P705" s="537">
        <v>56</v>
      </c>
      <c r="Q705" s="541" t="s">
        <v>198</v>
      </c>
      <c r="R705" s="541" t="s">
        <v>239</v>
      </c>
      <c r="S705" s="543">
        <f>'Report 1'!$AV$18</f>
        <v>0</v>
      </c>
      <c r="T705" s="544">
        <f>'Report 1'!$AV$76</f>
        <v>0</v>
      </c>
      <c r="U705" s="545">
        <f>'Report 1'!$AV$162</f>
        <v>0</v>
      </c>
      <c r="AL705" s="546" t="s">
        <v>669</v>
      </c>
      <c r="AM705" s="547">
        <v>2</v>
      </c>
      <c r="AN705" s="547" t="str">
        <f>'Information Input'!$M$14</f>
        <v xml:space="preserve">      -      </v>
      </c>
      <c r="AO705" s="547" t="s">
        <v>136</v>
      </c>
      <c r="AP705" s="538">
        <f t="shared" si="135"/>
        <v>43556</v>
      </c>
      <c r="AQ705" s="538">
        <f t="shared" si="134"/>
        <v>43646</v>
      </c>
      <c r="AR705" s="538">
        <f>'Information Input'!$H$35</f>
        <v>43555</v>
      </c>
      <c r="AS705" s="547" t="str">
        <f>'Information Input'!$J$22</f>
        <v>Quarterly</v>
      </c>
      <c r="AT705" s="538">
        <f>'Information Input'!$H$30</f>
        <v>43555</v>
      </c>
      <c r="AU705" s="547">
        <f>'Information Input'!$J$18</f>
        <v>2019</v>
      </c>
      <c r="AV705" s="547" t="s">
        <v>97</v>
      </c>
      <c r="AW705" s="547" t="s">
        <v>98</v>
      </c>
      <c r="AX705" s="547" t="s">
        <v>96</v>
      </c>
      <c r="AY705" s="548" t="s">
        <v>671</v>
      </c>
      <c r="AZ705" s="547">
        <v>32</v>
      </c>
      <c r="BA705" s="549" t="s">
        <v>174</v>
      </c>
      <c r="BB705" s="543" t="s">
        <v>238</v>
      </c>
      <c r="BC705" s="550">
        <f>'Report 2'!$O174</f>
        <v>0</v>
      </c>
      <c r="BD705" s="550">
        <f>'Report 2'!$P174</f>
        <v>0</v>
      </c>
      <c r="BE705" s="550">
        <f>'Report 2'!$Q174</f>
        <v>0</v>
      </c>
      <c r="BF705" s="550">
        <f>'Report 2'!$R174</f>
        <v>0</v>
      </c>
      <c r="BG705" s="550">
        <f>'Report 2'!$S174</f>
        <v>0</v>
      </c>
      <c r="BH705" s="550">
        <f>'Report 2'!$T174</f>
        <v>0</v>
      </c>
      <c r="BI705" s="550">
        <f>'Report 2'!$U174</f>
        <v>0</v>
      </c>
      <c r="CC705" s="542" t="s">
        <v>669</v>
      </c>
      <c r="CD705" s="1014" t="s">
        <v>672</v>
      </c>
      <c r="CE705" s="1014" t="str">
        <f>'Information Input'!$M$14</f>
        <v xml:space="preserve">      -      </v>
      </c>
      <c r="CF705" s="551" t="s">
        <v>136</v>
      </c>
      <c r="CG705" s="552">
        <f t="shared" si="130"/>
        <v>43556</v>
      </c>
      <c r="CH705" s="552">
        <f t="shared" si="131"/>
        <v>43646</v>
      </c>
      <c r="CI705" s="552">
        <f>'Information Input'!$H$35</f>
        <v>43555</v>
      </c>
      <c r="CJ705" s="551" t="str">
        <f>'Information Input'!$J$22</f>
        <v>Quarterly</v>
      </c>
      <c r="CK705" s="552">
        <f>'Information Input'!$H$30</f>
        <v>43555</v>
      </c>
      <c r="CL705" s="551">
        <f>'Information Input'!$J$18</f>
        <v>2019</v>
      </c>
      <c r="CM705" s="551" t="s">
        <v>104</v>
      </c>
      <c r="CN705" s="1014" t="s">
        <v>105</v>
      </c>
      <c r="CO705" s="542" t="s">
        <v>103</v>
      </c>
      <c r="CP705" s="542" t="s">
        <v>671</v>
      </c>
      <c r="CQ705" s="551">
        <v>24</v>
      </c>
      <c r="CR705" s="542" t="s">
        <v>166</v>
      </c>
      <c r="CS705" s="542" t="s">
        <v>233</v>
      </c>
      <c r="CT705" s="1015">
        <f>'Report 1'!$AH$18</f>
        <v>0</v>
      </c>
      <c r="CU705" s="1016">
        <f>SUMIF('Report 4A'!$G$16:$G$95,$CQ705,'Report 4A'!$AP$16:$AP$95)</f>
        <v>0</v>
      </c>
      <c r="CV705" s="1017">
        <f t="shared" si="136"/>
        <v>0</v>
      </c>
      <c r="CX705" s="546" t="s">
        <v>669</v>
      </c>
      <c r="CY705" s="537" t="s">
        <v>306</v>
      </c>
      <c r="CZ705" s="537" t="str">
        <f>'Information Input'!$M$14</f>
        <v xml:space="preserve">      -      </v>
      </c>
      <c r="DA705" s="538">
        <f>'Information Input'!$H$35</f>
        <v>43555</v>
      </c>
      <c r="DB705" s="537" t="str">
        <f>'Information Input'!$J$22</f>
        <v>Quarterly</v>
      </c>
      <c r="DC705" s="552">
        <f>'Information Input'!$H$30</f>
        <v>43555</v>
      </c>
      <c r="DD705" s="553" t="str">
        <f t="shared" si="137"/>
        <v>201806</v>
      </c>
      <c r="DE705" s="541" t="s">
        <v>96</v>
      </c>
      <c r="DF705" s="541" t="s">
        <v>686</v>
      </c>
      <c r="DG705" s="544">
        <f>'Report 5L'!$L$108</f>
        <v>0</v>
      </c>
      <c r="DH705" s="550">
        <f>'Report 5L'!$L$109</f>
        <v>0</v>
      </c>
      <c r="DI705" s="544">
        <f>'Report 5L'!$L$110</f>
        <v>0</v>
      </c>
      <c r="DJ705" s="544">
        <f>'Report 5L'!$L$111</f>
        <v>0</v>
      </c>
      <c r="DK705" s="544">
        <f>'Report 5L'!$L$112</f>
        <v>0</v>
      </c>
      <c r="DL705" s="544">
        <f>'Report 5L'!$L$113</f>
        <v>0</v>
      </c>
      <c r="DM705" s="544">
        <f>'Report 5L'!$L$114</f>
        <v>0</v>
      </c>
      <c r="DN705" s="544">
        <f>'Report 5L'!$L$115</f>
        <v>0</v>
      </c>
      <c r="DO705" s="544">
        <f>'Report 5L'!$L$116</f>
        <v>0</v>
      </c>
      <c r="DP705" s="544">
        <f>'Report 5L'!$L$117</f>
        <v>0</v>
      </c>
      <c r="DQ705" s="544">
        <f>'Report 5L'!$L$118</f>
        <v>0</v>
      </c>
    </row>
    <row r="706" spans="2:121">
      <c r="B706" s="535" t="s">
        <v>669</v>
      </c>
      <c r="C706" s="536">
        <v>1</v>
      </c>
      <c r="D706" s="537" t="str">
        <f>'Information Input'!$M$14</f>
        <v xml:space="preserve">      -      </v>
      </c>
      <c r="E706" s="537" t="s">
        <v>135</v>
      </c>
      <c r="F706" s="538">
        <f t="shared" si="132"/>
        <v>43466</v>
      </c>
      <c r="G706" s="538">
        <f t="shared" si="133"/>
        <v>43555</v>
      </c>
      <c r="H706" s="538">
        <f>'Information Input'!$H$35</f>
        <v>43555</v>
      </c>
      <c r="I706" s="537" t="str">
        <f>'Information Input'!$J$22</f>
        <v>Quarterly</v>
      </c>
      <c r="J706" s="538">
        <f>'Information Input'!$H$30</f>
        <v>43555</v>
      </c>
      <c r="K706" s="537">
        <f>'Information Input'!$J$18</f>
        <v>2019</v>
      </c>
      <c r="L706" s="539" t="s">
        <v>103</v>
      </c>
      <c r="M706" s="540" t="s">
        <v>242</v>
      </c>
      <c r="N706" s="541" t="s">
        <v>242</v>
      </c>
      <c r="O706" s="542" t="s">
        <v>674</v>
      </c>
      <c r="P706" s="537">
        <v>57</v>
      </c>
      <c r="Q706" s="541" t="s">
        <v>199</v>
      </c>
      <c r="R706" s="542" t="s">
        <v>239</v>
      </c>
      <c r="S706" s="543">
        <f>'Report 1'!$AV$18</f>
        <v>0</v>
      </c>
      <c r="T706" s="544">
        <f>'Report 1'!$AV$77</f>
        <v>0</v>
      </c>
      <c r="U706" s="545">
        <f>'Report 1'!$AV$163</f>
        <v>0</v>
      </c>
      <c r="AL706" s="546" t="s">
        <v>669</v>
      </c>
      <c r="AM706" s="547">
        <v>2</v>
      </c>
      <c r="AN706" s="547" t="str">
        <f>'Information Input'!$M$14</f>
        <v xml:space="preserve">      -      </v>
      </c>
      <c r="AO706" s="547" t="s">
        <v>136</v>
      </c>
      <c r="AP706" s="538">
        <f t="shared" si="135"/>
        <v>43556</v>
      </c>
      <c r="AQ706" s="538">
        <f t="shared" si="134"/>
        <v>43646</v>
      </c>
      <c r="AR706" s="538">
        <f>'Information Input'!$H$35</f>
        <v>43555</v>
      </c>
      <c r="AS706" s="547" t="str">
        <f>'Information Input'!$J$22</f>
        <v>Quarterly</v>
      </c>
      <c r="AT706" s="538">
        <f>'Information Input'!$H$30</f>
        <v>43555</v>
      </c>
      <c r="AU706" s="547">
        <f>'Information Input'!$J$18</f>
        <v>2019</v>
      </c>
      <c r="AV706" s="547" t="s">
        <v>97</v>
      </c>
      <c r="AW706" s="547" t="s">
        <v>98</v>
      </c>
      <c r="AX706" s="547" t="s">
        <v>96</v>
      </c>
      <c r="AY706" s="548" t="s">
        <v>671</v>
      </c>
      <c r="AZ706" s="547">
        <v>33</v>
      </c>
      <c r="BA706" s="549" t="s">
        <v>175</v>
      </c>
      <c r="BB706" s="543" t="s">
        <v>233</v>
      </c>
      <c r="BC706" s="550">
        <f>'Report 2'!$O175</f>
        <v>0</v>
      </c>
      <c r="BD706" s="550">
        <f>'Report 2'!$P175</f>
        <v>0</v>
      </c>
      <c r="BE706" s="550">
        <f>'Report 2'!$Q175</f>
        <v>0</v>
      </c>
      <c r="BF706" s="550">
        <f>'Report 2'!$R175</f>
        <v>0</v>
      </c>
      <c r="BG706" s="550">
        <f>'Report 2'!$S175</f>
        <v>0</v>
      </c>
      <c r="BH706" s="550">
        <f>'Report 2'!$T175</f>
        <v>0</v>
      </c>
      <c r="BI706" s="550">
        <f>'Report 2'!$U175</f>
        <v>0</v>
      </c>
      <c r="CC706" s="542" t="s">
        <v>669</v>
      </c>
      <c r="CD706" s="1014" t="s">
        <v>672</v>
      </c>
      <c r="CE706" s="1014" t="str">
        <f>'Information Input'!$M$14</f>
        <v xml:space="preserve">      -      </v>
      </c>
      <c r="CF706" s="551" t="s">
        <v>136</v>
      </c>
      <c r="CG706" s="552">
        <f t="shared" si="130"/>
        <v>43556</v>
      </c>
      <c r="CH706" s="552">
        <f t="shared" si="131"/>
        <v>43646</v>
      </c>
      <c r="CI706" s="552">
        <f>'Information Input'!$H$35</f>
        <v>43555</v>
      </c>
      <c r="CJ706" s="551" t="str">
        <f>'Information Input'!$J$22</f>
        <v>Quarterly</v>
      </c>
      <c r="CK706" s="552">
        <f>'Information Input'!$H$30</f>
        <v>43555</v>
      </c>
      <c r="CL706" s="551">
        <f>'Information Input'!$J$18</f>
        <v>2019</v>
      </c>
      <c r="CM706" s="551" t="s">
        <v>104</v>
      </c>
      <c r="CN706" s="1014" t="s">
        <v>105</v>
      </c>
      <c r="CO706" s="542" t="s">
        <v>103</v>
      </c>
      <c r="CP706" s="542" t="s">
        <v>671</v>
      </c>
      <c r="CQ706" s="551">
        <v>25</v>
      </c>
      <c r="CR706" s="542" t="s">
        <v>167</v>
      </c>
      <c r="CS706" s="542" t="s">
        <v>233</v>
      </c>
      <c r="CT706" s="1015">
        <f>'Report 1'!$AH$18</f>
        <v>0</v>
      </c>
      <c r="CU706" s="1016">
        <f>SUMIF('Report 4A'!$G$16:$G$95,$CQ706,'Report 4A'!$AP$16:$AP$95)</f>
        <v>0</v>
      </c>
      <c r="CV706" s="1017">
        <f t="shared" si="136"/>
        <v>0</v>
      </c>
      <c r="CX706" s="546" t="s">
        <v>669</v>
      </c>
      <c r="CY706" s="537" t="s">
        <v>306</v>
      </c>
      <c r="CZ706" s="537" t="str">
        <f>'Information Input'!$M$14</f>
        <v xml:space="preserve">      -      </v>
      </c>
      <c r="DA706" s="538">
        <f>'Information Input'!$H$35</f>
        <v>43555</v>
      </c>
      <c r="DB706" s="537" t="str">
        <f>'Information Input'!$J$22</f>
        <v>Quarterly</v>
      </c>
      <c r="DC706" s="552">
        <f>'Information Input'!$H$30</f>
        <v>43555</v>
      </c>
      <c r="DD706" s="553" t="str">
        <f t="shared" si="137"/>
        <v>201805</v>
      </c>
      <c r="DE706" s="541" t="s">
        <v>96</v>
      </c>
      <c r="DF706" s="541" t="s">
        <v>686</v>
      </c>
      <c r="DG706" s="544">
        <f>'Report 5L'!$M$108</f>
        <v>0</v>
      </c>
      <c r="DH706" s="550">
        <f>'Report 5L'!$M$109</f>
        <v>0</v>
      </c>
      <c r="DI706" s="544">
        <f>'Report 5L'!$M$110</f>
        <v>0</v>
      </c>
      <c r="DJ706" s="544">
        <f>'Report 5L'!$M$111</f>
        <v>0</v>
      </c>
      <c r="DK706" s="544">
        <f>'Report 5L'!$M$112</f>
        <v>0</v>
      </c>
      <c r="DL706" s="544">
        <f>'Report 5L'!$M$113</f>
        <v>0</v>
      </c>
      <c r="DM706" s="544">
        <f>'Report 5L'!$M$114</f>
        <v>0</v>
      </c>
      <c r="DN706" s="544">
        <f>'Report 5L'!$M$115</f>
        <v>0</v>
      </c>
      <c r="DO706" s="544">
        <f>'Report 5L'!$M$116</f>
        <v>0</v>
      </c>
      <c r="DP706" s="544">
        <f>'Report 5L'!$M$117</f>
        <v>0</v>
      </c>
      <c r="DQ706" s="544">
        <f>'Report 5L'!$M$118</f>
        <v>0</v>
      </c>
    </row>
    <row r="707" spans="2:121">
      <c r="B707" s="535" t="s">
        <v>669</v>
      </c>
      <c r="C707" s="536">
        <v>1</v>
      </c>
      <c r="D707" s="537" t="str">
        <f>'Information Input'!$M$14</f>
        <v xml:space="preserve">      -      </v>
      </c>
      <c r="E707" s="537" t="s">
        <v>135</v>
      </c>
      <c r="F707" s="538">
        <f t="shared" si="132"/>
        <v>43466</v>
      </c>
      <c r="G707" s="538">
        <f t="shared" si="133"/>
        <v>43555</v>
      </c>
      <c r="H707" s="538">
        <f>'Information Input'!$H$35</f>
        <v>43555</v>
      </c>
      <c r="I707" s="537" t="str">
        <f>'Information Input'!$J$22</f>
        <v>Quarterly</v>
      </c>
      <c r="J707" s="538">
        <f>'Information Input'!$H$30</f>
        <v>43555</v>
      </c>
      <c r="K707" s="537">
        <f>'Information Input'!$J$18</f>
        <v>2019</v>
      </c>
      <c r="L707" s="539" t="s">
        <v>103</v>
      </c>
      <c r="M707" s="540" t="s">
        <v>242</v>
      </c>
      <c r="N707" s="541" t="s">
        <v>242</v>
      </c>
      <c r="O707" s="542" t="s">
        <v>678</v>
      </c>
      <c r="P707" s="537">
        <v>58</v>
      </c>
      <c r="Q707" s="541" t="s">
        <v>201</v>
      </c>
      <c r="R707" s="542" t="s">
        <v>239</v>
      </c>
      <c r="S707" s="543">
        <f>'Report 1'!$AV$18</f>
        <v>0</v>
      </c>
      <c r="T707" s="544">
        <f>'Report 1'!$AV$79</f>
        <v>0</v>
      </c>
      <c r="U707" s="545">
        <f>'Report 1'!$AV$165</f>
        <v>0</v>
      </c>
      <c r="AL707" s="546" t="s">
        <v>669</v>
      </c>
      <c r="AM707" s="547">
        <v>2</v>
      </c>
      <c r="AN707" s="547" t="str">
        <f>'Information Input'!$M$14</f>
        <v xml:space="preserve">      -      </v>
      </c>
      <c r="AO707" s="547" t="s">
        <v>136</v>
      </c>
      <c r="AP707" s="538">
        <f t="shared" si="135"/>
        <v>43556</v>
      </c>
      <c r="AQ707" s="538">
        <f t="shared" si="134"/>
        <v>43646</v>
      </c>
      <c r="AR707" s="538">
        <f>'Information Input'!$H$35</f>
        <v>43555</v>
      </c>
      <c r="AS707" s="547" t="str">
        <f>'Information Input'!$J$22</f>
        <v>Quarterly</v>
      </c>
      <c r="AT707" s="538">
        <f>'Information Input'!$H$30</f>
        <v>43555</v>
      </c>
      <c r="AU707" s="547">
        <f>'Information Input'!$J$18</f>
        <v>2019</v>
      </c>
      <c r="AV707" s="547" t="s">
        <v>97</v>
      </c>
      <c r="AW707" s="547" t="s">
        <v>98</v>
      </c>
      <c r="AX707" s="547" t="s">
        <v>96</v>
      </c>
      <c r="AY707" s="548" t="s">
        <v>671</v>
      </c>
      <c r="AZ707" s="547">
        <v>34</v>
      </c>
      <c r="BA707" s="549" t="s">
        <v>176</v>
      </c>
      <c r="BB707" s="543" t="s">
        <v>238</v>
      </c>
      <c r="BC707" s="550">
        <f>'Report 2'!$O176</f>
        <v>0</v>
      </c>
      <c r="BD707" s="550">
        <f>'Report 2'!$P176</f>
        <v>0</v>
      </c>
      <c r="BE707" s="550">
        <f>'Report 2'!$Q176</f>
        <v>0</v>
      </c>
      <c r="BF707" s="550">
        <f>'Report 2'!$R176</f>
        <v>0</v>
      </c>
      <c r="BG707" s="550">
        <f>'Report 2'!$S176</f>
        <v>0</v>
      </c>
      <c r="BH707" s="550">
        <f>'Report 2'!$T176</f>
        <v>0</v>
      </c>
      <c r="BI707" s="550">
        <f>'Report 2'!$U176</f>
        <v>0</v>
      </c>
      <c r="CC707" s="542" t="s">
        <v>669</v>
      </c>
      <c r="CD707" s="1014" t="s">
        <v>672</v>
      </c>
      <c r="CE707" s="1014" t="str">
        <f>'Information Input'!$M$14</f>
        <v xml:space="preserve">      -      </v>
      </c>
      <c r="CF707" s="551" t="s">
        <v>136</v>
      </c>
      <c r="CG707" s="552">
        <f t="shared" si="130"/>
        <v>43556</v>
      </c>
      <c r="CH707" s="552">
        <f t="shared" si="131"/>
        <v>43646</v>
      </c>
      <c r="CI707" s="552">
        <f>'Information Input'!$H$35</f>
        <v>43555</v>
      </c>
      <c r="CJ707" s="551" t="str">
        <f>'Information Input'!$J$22</f>
        <v>Quarterly</v>
      </c>
      <c r="CK707" s="552">
        <f>'Information Input'!$H$30</f>
        <v>43555</v>
      </c>
      <c r="CL707" s="551">
        <f>'Information Input'!$J$18</f>
        <v>2019</v>
      </c>
      <c r="CM707" s="551" t="s">
        <v>104</v>
      </c>
      <c r="CN707" s="1014" t="s">
        <v>105</v>
      </c>
      <c r="CO707" s="542" t="s">
        <v>103</v>
      </c>
      <c r="CP707" s="542" t="s">
        <v>671</v>
      </c>
      <c r="CQ707" s="551">
        <v>26</v>
      </c>
      <c r="CR707" s="542" t="s">
        <v>168</v>
      </c>
      <c r="CS707" s="542" t="s">
        <v>237</v>
      </c>
      <c r="CT707" s="1015">
        <f>'Report 1'!$AH$18</f>
        <v>0</v>
      </c>
      <c r="CU707" s="1016">
        <f>SUMIF('Report 4A'!$G$16:$G$95,$CQ707,'Report 4A'!$AP$16:$AP$95)</f>
        <v>0</v>
      </c>
      <c r="CV707" s="1017">
        <f t="shared" si="136"/>
        <v>0</v>
      </c>
      <c r="CX707" s="546" t="s">
        <v>669</v>
      </c>
      <c r="CY707" s="537" t="s">
        <v>306</v>
      </c>
      <c r="CZ707" s="537" t="str">
        <f>'Information Input'!$M$14</f>
        <v xml:space="preserve">      -      </v>
      </c>
      <c r="DA707" s="538">
        <f>'Information Input'!$H$35</f>
        <v>43555</v>
      </c>
      <c r="DB707" s="537" t="str">
        <f>'Information Input'!$J$22</f>
        <v>Quarterly</v>
      </c>
      <c r="DC707" s="552">
        <f>'Information Input'!$H$30</f>
        <v>43555</v>
      </c>
      <c r="DD707" s="553" t="str">
        <f t="shared" si="137"/>
        <v>201804</v>
      </c>
      <c r="DE707" s="541" t="s">
        <v>96</v>
      </c>
      <c r="DF707" s="541" t="s">
        <v>686</v>
      </c>
      <c r="DG707" s="544">
        <f>'Report 5L'!$N$108</f>
        <v>0</v>
      </c>
      <c r="DH707" s="550">
        <f>'Report 5L'!$N$109</f>
        <v>0</v>
      </c>
      <c r="DI707" s="544">
        <f>'Report 5L'!$N$110</f>
        <v>0</v>
      </c>
      <c r="DJ707" s="544">
        <f>'Report 5L'!$N$111</f>
        <v>0</v>
      </c>
      <c r="DK707" s="544">
        <f>'Report 5L'!$N$112</f>
        <v>0</v>
      </c>
      <c r="DL707" s="544">
        <f>'Report 5L'!$N$113</f>
        <v>0</v>
      </c>
      <c r="DM707" s="544">
        <f>'Report 5L'!$N$114</f>
        <v>0</v>
      </c>
      <c r="DN707" s="544">
        <f>'Report 5L'!$N$115</f>
        <v>0</v>
      </c>
      <c r="DO707" s="544">
        <f>'Report 5L'!$N$116</f>
        <v>0</v>
      </c>
      <c r="DP707" s="544">
        <f>'Report 5L'!$N$117</f>
        <v>0</v>
      </c>
      <c r="DQ707" s="544">
        <f>'Report 5L'!$N$118</f>
        <v>0</v>
      </c>
    </row>
    <row r="708" spans="2:121">
      <c r="B708" s="535" t="s">
        <v>669</v>
      </c>
      <c r="C708" s="536">
        <v>1</v>
      </c>
      <c r="D708" s="537" t="str">
        <f>'Information Input'!$M$14</f>
        <v xml:space="preserve">      -      </v>
      </c>
      <c r="E708" s="537" t="s">
        <v>135</v>
      </c>
      <c r="F708" s="538">
        <f t="shared" si="132"/>
        <v>43466</v>
      </c>
      <c r="G708" s="538">
        <f t="shared" si="133"/>
        <v>43555</v>
      </c>
      <c r="H708" s="538">
        <f>'Information Input'!$H$35</f>
        <v>43555</v>
      </c>
      <c r="I708" s="537" t="str">
        <f>'Information Input'!$J$22</f>
        <v>Quarterly</v>
      </c>
      <c r="J708" s="538">
        <f>'Information Input'!$H$30</f>
        <v>43555</v>
      </c>
      <c r="K708" s="537">
        <f>'Information Input'!$J$18</f>
        <v>2019</v>
      </c>
      <c r="L708" s="539" t="s">
        <v>103</v>
      </c>
      <c r="M708" s="540" t="s">
        <v>242</v>
      </c>
      <c r="N708" s="541" t="s">
        <v>242</v>
      </c>
      <c r="O708" s="542" t="s">
        <v>678</v>
      </c>
      <c r="P708" s="537">
        <v>59</v>
      </c>
      <c r="Q708" s="541" t="s">
        <v>202</v>
      </c>
      <c r="R708" s="542" t="s">
        <v>239</v>
      </c>
      <c r="S708" s="543">
        <f>'Report 1'!$AV$18</f>
        <v>0</v>
      </c>
      <c r="T708" s="544">
        <f>'Report 1'!$AV$80</f>
        <v>0</v>
      </c>
      <c r="U708" s="545">
        <f>'Report 1'!$AV$166</f>
        <v>0</v>
      </c>
      <c r="AL708" s="546" t="s">
        <v>669</v>
      </c>
      <c r="AM708" s="547">
        <v>2</v>
      </c>
      <c r="AN708" s="547" t="str">
        <f>'Information Input'!$M$14</f>
        <v xml:space="preserve">      -      </v>
      </c>
      <c r="AO708" s="547" t="s">
        <v>136</v>
      </c>
      <c r="AP708" s="538">
        <f t="shared" si="135"/>
        <v>43556</v>
      </c>
      <c r="AQ708" s="538">
        <f t="shared" si="134"/>
        <v>43646</v>
      </c>
      <c r="AR708" s="538">
        <f>'Information Input'!$H$35</f>
        <v>43555</v>
      </c>
      <c r="AS708" s="547" t="str">
        <f>'Information Input'!$J$22</f>
        <v>Quarterly</v>
      </c>
      <c r="AT708" s="538">
        <f>'Information Input'!$H$30</f>
        <v>43555</v>
      </c>
      <c r="AU708" s="547">
        <f>'Information Input'!$J$18</f>
        <v>2019</v>
      </c>
      <c r="AV708" s="547" t="s">
        <v>97</v>
      </c>
      <c r="AW708" s="547" t="s">
        <v>98</v>
      </c>
      <c r="AX708" s="547" t="s">
        <v>96</v>
      </c>
      <c r="AY708" s="548" t="s">
        <v>671</v>
      </c>
      <c r="AZ708" s="547">
        <v>35</v>
      </c>
      <c r="BA708" s="549" t="s">
        <v>177</v>
      </c>
      <c r="BB708" s="543" t="s">
        <v>235</v>
      </c>
      <c r="BC708" s="550">
        <f>'Report 2'!$O177</f>
        <v>0</v>
      </c>
      <c r="BD708" s="550">
        <f>'Report 2'!$P177</f>
        <v>0</v>
      </c>
      <c r="BE708" s="550">
        <f>'Report 2'!$Q177</f>
        <v>0</v>
      </c>
      <c r="BF708" s="550">
        <f>'Report 2'!$R177</f>
        <v>0</v>
      </c>
      <c r="BG708" s="550">
        <f>'Report 2'!$S177</f>
        <v>0</v>
      </c>
      <c r="BH708" s="550">
        <f>'Report 2'!$T177</f>
        <v>0</v>
      </c>
      <c r="BI708" s="550">
        <f>'Report 2'!$U177</f>
        <v>0</v>
      </c>
      <c r="CC708" s="542" t="s">
        <v>669</v>
      </c>
      <c r="CD708" s="1014" t="s">
        <v>672</v>
      </c>
      <c r="CE708" s="1014" t="str">
        <f>'Information Input'!$M$14</f>
        <v xml:space="preserve">      -      </v>
      </c>
      <c r="CF708" s="551" t="s">
        <v>136</v>
      </c>
      <c r="CG708" s="552">
        <f t="shared" ref="CG708:CG771" si="138">DATE(CL708,4,1)</f>
        <v>43556</v>
      </c>
      <c r="CH708" s="552">
        <f t="shared" ref="CH708:CH771" si="139">DATE(CL708,6,30)</f>
        <v>43646</v>
      </c>
      <c r="CI708" s="552">
        <f>'Information Input'!$H$35</f>
        <v>43555</v>
      </c>
      <c r="CJ708" s="551" t="str">
        <f>'Information Input'!$J$22</f>
        <v>Quarterly</v>
      </c>
      <c r="CK708" s="552">
        <f>'Information Input'!$H$30</f>
        <v>43555</v>
      </c>
      <c r="CL708" s="551">
        <f>'Information Input'!$J$18</f>
        <v>2019</v>
      </c>
      <c r="CM708" s="551" t="s">
        <v>104</v>
      </c>
      <c r="CN708" s="1014" t="s">
        <v>105</v>
      </c>
      <c r="CO708" s="542" t="s">
        <v>103</v>
      </c>
      <c r="CP708" s="542" t="s">
        <v>671</v>
      </c>
      <c r="CQ708" s="551">
        <v>27</v>
      </c>
      <c r="CR708" s="542" t="s">
        <v>169</v>
      </c>
      <c r="CS708" s="542" t="s">
        <v>235</v>
      </c>
      <c r="CT708" s="1015">
        <f>'Report 1'!$AH$18</f>
        <v>0</v>
      </c>
      <c r="CU708" s="1016">
        <f>SUMIF('Report 4A'!$G$16:$G$95,$CQ708,'Report 4A'!$AP$16:$AP$95)</f>
        <v>0</v>
      </c>
      <c r="CV708" s="1017">
        <f t="shared" si="136"/>
        <v>0</v>
      </c>
      <c r="CX708" s="546" t="s">
        <v>669</v>
      </c>
      <c r="CY708" s="537" t="s">
        <v>306</v>
      </c>
      <c r="CZ708" s="537" t="str">
        <f>'Information Input'!$M$14</f>
        <v xml:space="preserve">      -      </v>
      </c>
      <c r="DA708" s="538">
        <f>'Information Input'!$H$35</f>
        <v>43555</v>
      </c>
      <c r="DB708" s="537" t="str">
        <f>'Information Input'!$J$22</f>
        <v>Quarterly</v>
      </c>
      <c r="DC708" s="552">
        <f>'Information Input'!$H$30</f>
        <v>43555</v>
      </c>
      <c r="DD708" s="553" t="str">
        <f t="shared" si="137"/>
        <v>201803</v>
      </c>
      <c r="DE708" s="541" t="s">
        <v>96</v>
      </c>
      <c r="DF708" s="541" t="s">
        <v>686</v>
      </c>
      <c r="DG708" s="544">
        <f>'Report 5L'!$O$108</f>
        <v>0</v>
      </c>
      <c r="DH708" s="550">
        <f>'Report 5L'!$O$109</f>
        <v>0</v>
      </c>
      <c r="DI708" s="544">
        <f>'Report 5L'!$O$110</f>
        <v>0</v>
      </c>
      <c r="DJ708" s="544">
        <f>'Report 5L'!$O$111</f>
        <v>0</v>
      </c>
      <c r="DK708" s="544">
        <f>'Report 5L'!$O$112</f>
        <v>0</v>
      </c>
      <c r="DL708" s="544">
        <f>'Report 5L'!$O$113</f>
        <v>0</v>
      </c>
      <c r="DM708" s="544">
        <f>'Report 5L'!$O$114</f>
        <v>0</v>
      </c>
      <c r="DN708" s="544">
        <f>'Report 5L'!$O$115</f>
        <v>0</v>
      </c>
      <c r="DO708" s="544">
        <f>'Report 5L'!$O$116</f>
        <v>0</v>
      </c>
      <c r="DP708" s="544">
        <f>'Report 5L'!$O$117</f>
        <v>0</v>
      </c>
      <c r="DQ708" s="544">
        <f>'Report 5L'!$O$118</f>
        <v>0</v>
      </c>
    </row>
    <row r="709" spans="2:121">
      <c r="B709" s="535" t="s">
        <v>669</v>
      </c>
      <c r="C709" s="536">
        <v>1</v>
      </c>
      <c r="D709" s="537" t="str">
        <f>'Information Input'!$M$14</f>
        <v xml:space="preserve">      -      </v>
      </c>
      <c r="E709" s="537" t="s">
        <v>135</v>
      </c>
      <c r="F709" s="538">
        <f t="shared" si="132"/>
        <v>43466</v>
      </c>
      <c r="G709" s="538">
        <f t="shared" si="133"/>
        <v>43555</v>
      </c>
      <c r="H709" s="538">
        <f>'Information Input'!$H$35</f>
        <v>43555</v>
      </c>
      <c r="I709" s="537" t="str">
        <f>'Information Input'!$J$22</f>
        <v>Quarterly</v>
      </c>
      <c r="J709" s="538">
        <f>'Information Input'!$H$30</f>
        <v>43555</v>
      </c>
      <c r="K709" s="537">
        <f>'Information Input'!$J$18</f>
        <v>2019</v>
      </c>
      <c r="L709" s="539" t="s">
        <v>103</v>
      </c>
      <c r="M709" s="540" t="s">
        <v>242</v>
      </c>
      <c r="N709" s="541" t="s">
        <v>242</v>
      </c>
      <c r="O709" s="542" t="s">
        <v>678</v>
      </c>
      <c r="P709" s="537">
        <v>60</v>
      </c>
      <c r="Q709" s="541" t="s">
        <v>203</v>
      </c>
      <c r="R709" s="541" t="s">
        <v>239</v>
      </c>
      <c r="S709" s="543">
        <f>'Report 1'!$AV$18</f>
        <v>0</v>
      </c>
      <c r="T709" s="544">
        <f>'Report 1'!$AV$81</f>
        <v>0</v>
      </c>
      <c r="U709" s="545">
        <f>'Report 1'!$AV$167</f>
        <v>0</v>
      </c>
      <c r="AL709" s="546" t="s">
        <v>669</v>
      </c>
      <c r="AM709" s="547">
        <v>2</v>
      </c>
      <c r="AN709" s="547" t="str">
        <f>'Information Input'!$M$14</f>
        <v xml:space="preserve">      -      </v>
      </c>
      <c r="AO709" s="547" t="s">
        <v>136</v>
      </c>
      <c r="AP709" s="538">
        <f t="shared" si="135"/>
        <v>43556</v>
      </c>
      <c r="AQ709" s="538">
        <f t="shared" si="134"/>
        <v>43646</v>
      </c>
      <c r="AR709" s="538">
        <f>'Information Input'!$H$35</f>
        <v>43555</v>
      </c>
      <c r="AS709" s="547" t="str">
        <f>'Information Input'!$J$22</f>
        <v>Quarterly</v>
      </c>
      <c r="AT709" s="538">
        <f>'Information Input'!$H$30</f>
        <v>43555</v>
      </c>
      <c r="AU709" s="547">
        <f>'Information Input'!$J$18</f>
        <v>2019</v>
      </c>
      <c r="AV709" s="547" t="s">
        <v>97</v>
      </c>
      <c r="AW709" s="547" t="s">
        <v>98</v>
      </c>
      <c r="AX709" s="547" t="s">
        <v>96</v>
      </c>
      <c r="AY709" s="548" t="s">
        <v>671</v>
      </c>
      <c r="AZ709" s="547">
        <v>36</v>
      </c>
      <c r="BA709" s="549" t="s">
        <v>178</v>
      </c>
      <c r="BB709" s="543" t="s">
        <v>235</v>
      </c>
      <c r="BC709" s="550">
        <f>'Report 2'!$O178</f>
        <v>0</v>
      </c>
      <c r="BD709" s="550">
        <f>'Report 2'!$P178</f>
        <v>0</v>
      </c>
      <c r="BE709" s="550">
        <f>'Report 2'!$Q178</f>
        <v>0</v>
      </c>
      <c r="BF709" s="550">
        <f>'Report 2'!$R178</f>
        <v>0</v>
      </c>
      <c r="BG709" s="550">
        <f>'Report 2'!$S178</f>
        <v>0</v>
      </c>
      <c r="BH709" s="550">
        <f>'Report 2'!$T178</f>
        <v>0</v>
      </c>
      <c r="BI709" s="550">
        <f>'Report 2'!$U178</f>
        <v>0</v>
      </c>
      <c r="CC709" s="542" t="s">
        <v>669</v>
      </c>
      <c r="CD709" s="1014" t="s">
        <v>672</v>
      </c>
      <c r="CE709" s="1014" t="str">
        <f>'Information Input'!$M$14</f>
        <v xml:space="preserve">      -      </v>
      </c>
      <c r="CF709" s="551" t="s">
        <v>136</v>
      </c>
      <c r="CG709" s="552">
        <f t="shared" si="138"/>
        <v>43556</v>
      </c>
      <c r="CH709" s="552">
        <f t="shared" si="139"/>
        <v>43646</v>
      </c>
      <c r="CI709" s="552">
        <f>'Information Input'!$H$35</f>
        <v>43555</v>
      </c>
      <c r="CJ709" s="551" t="str">
        <f>'Information Input'!$J$22</f>
        <v>Quarterly</v>
      </c>
      <c r="CK709" s="552">
        <f>'Information Input'!$H$30</f>
        <v>43555</v>
      </c>
      <c r="CL709" s="551">
        <f>'Information Input'!$J$18</f>
        <v>2019</v>
      </c>
      <c r="CM709" s="551" t="s">
        <v>104</v>
      </c>
      <c r="CN709" s="1014" t="s">
        <v>105</v>
      </c>
      <c r="CO709" s="542" t="s">
        <v>103</v>
      </c>
      <c r="CP709" s="542" t="s">
        <v>671</v>
      </c>
      <c r="CQ709" s="551">
        <v>28</v>
      </c>
      <c r="CR709" s="542" t="s">
        <v>170</v>
      </c>
      <c r="CS709" s="542" t="s">
        <v>235</v>
      </c>
      <c r="CT709" s="1015">
        <f>'Report 1'!$AH$18</f>
        <v>0</v>
      </c>
      <c r="CU709" s="1016">
        <f>SUMIF('Report 4A'!$G$16:$G$95,$CQ709,'Report 4A'!$AP$16:$AP$95)</f>
        <v>0</v>
      </c>
      <c r="CV709" s="1017">
        <f t="shared" si="136"/>
        <v>0</v>
      </c>
      <c r="CX709" s="546" t="s">
        <v>669</v>
      </c>
      <c r="CY709" s="537" t="s">
        <v>306</v>
      </c>
      <c r="CZ709" s="537" t="str">
        <f>'Information Input'!$M$14</f>
        <v xml:space="preserve">      -      </v>
      </c>
      <c r="DA709" s="538">
        <f>'Information Input'!$H$35</f>
        <v>43555</v>
      </c>
      <c r="DB709" s="537" t="str">
        <f>'Information Input'!$J$22</f>
        <v>Quarterly</v>
      </c>
      <c r="DC709" s="552">
        <f>'Information Input'!$H$30</f>
        <v>43555</v>
      </c>
      <c r="DD709" s="553" t="str">
        <f t="shared" si="137"/>
        <v>201802</v>
      </c>
      <c r="DE709" s="541" t="s">
        <v>96</v>
      </c>
      <c r="DF709" s="541" t="s">
        <v>686</v>
      </c>
      <c r="DG709" s="544">
        <f>'Report 5L'!$P$108</f>
        <v>0</v>
      </c>
      <c r="DH709" s="550">
        <f>'Report 5L'!$P$109</f>
        <v>0</v>
      </c>
      <c r="DI709" s="544">
        <f>'Report 5L'!$P$110</f>
        <v>0</v>
      </c>
      <c r="DJ709" s="544">
        <f>'Report 5L'!$P$111</f>
        <v>0</v>
      </c>
      <c r="DK709" s="544">
        <f>'Report 5L'!$P$112</f>
        <v>0</v>
      </c>
      <c r="DL709" s="544">
        <f>'Report 5L'!$P$113</f>
        <v>0</v>
      </c>
      <c r="DM709" s="544">
        <f>'Report 5L'!$P$114</f>
        <v>0</v>
      </c>
      <c r="DN709" s="544">
        <f>'Report 5L'!$P$115</f>
        <v>0</v>
      </c>
      <c r="DO709" s="544">
        <f>'Report 5L'!$P$116</f>
        <v>0</v>
      </c>
      <c r="DP709" s="544">
        <f>'Report 5L'!$P$117</f>
        <v>0</v>
      </c>
      <c r="DQ709" s="544">
        <f>'Report 5L'!$P$118</f>
        <v>0</v>
      </c>
    </row>
    <row r="710" spans="2:121">
      <c r="B710" s="535" t="s">
        <v>669</v>
      </c>
      <c r="C710" s="536">
        <v>1</v>
      </c>
      <c r="D710" s="537" t="str">
        <f>'Information Input'!$M$14</f>
        <v xml:space="preserve">      -      </v>
      </c>
      <c r="E710" s="537" t="s">
        <v>135</v>
      </c>
      <c r="F710" s="538">
        <f t="shared" si="132"/>
        <v>43466</v>
      </c>
      <c r="G710" s="538">
        <f t="shared" si="133"/>
        <v>43555</v>
      </c>
      <c r="H710" s="538">
        <f>'Information Input'!$H$35</f>
        <v>43555</v>
      </c>
      <c r="I710" s="537" t="str">
        <f>'Information Input'!$J$22</f>
        <v>Quarterly</v>
      </c>
      <c r="J710" s="538">
        <f>'Information Input'!$H$30</f>
        <v>43555</v>
      </c>
      <c r="K710" s="537">
        <f>'Information Input'!$J$18</f>
        <v>2019</v>
      </c>
      <c r="L710" s="539" t="s">
        <v>103</v>
      </c>
      <c r="M710" s="540" t="s">
        <v>242</v>
      </c>
      <c r="N710" s="541" t="s">
        <v>242</v>
      </c>
      <c r="O710" s="542" t="s">
        <v>678</v>
      </c>
      <c r="P710" s="537">
        <v>61</v>
      </c>
      <c r="Q710" s="541" t="s">
        <v>204</v>
      </c>
      <c r="R710" s="541" t="s">
        <v>239</v>
      </c>
      <c r="S710" s="543">
        <f>'Report 1'!$AV$18</f>
        <v>0</v>
      </c>
      <c r="T710" s="544">
        <f>'Report 1'!$AV$82</f>
        <v>0</v>
      </c>
      <c r="U710" s="545">
        <f>'Report 1'!$AV$168</f>
        <v>0</v>
      </c>
      <c r="AL710" s="546" t="s">
        <v>669</v>
      </c>
      <c r="AM710" s="547">
        <v>2</v>
      </c>
      <c r="AN710" s="547" t="str">
        <f>'Information Input'!$M$14</f>
        <v xml:space="preserve">      -      </v>
      </c>
      <c r="AO710" s="547" t="s">
        <v>136</v>
      </c>
      <c r="AP710" s="538">
        <f t="shared" si="135"/>
        <v>43556</v>
      </c>
      <c r="AQ710" s="538">
        <f t="shared" si="134"/>
        <v>43646</v>
      </c>
      <c r="AR710" s="538">
        <f>'Information Input'!$H$35</f>
        <v>43555</v>
      </c>
      <c r="AS710" s="547" t="str">
        <f>'Information Input'!$J$22</f>
        <v>Quarterly</v>
      </c>
      <c r="AT710" s="538">
        <f>'Information Input'!$H$30</f>
        <v>43555</v>
      </c>
      <c r="AU710" s="547">
        <f>'Information Input'!$J$18</f>
        <v>2019</v>
      </c>
      <c r="AV710" s="547" t="s">
        <v>97</v>
      </c>
      <c r="AW710" s="547" t="s">
        <v>98</v>
      </c>
      <c r="AX710" s="547" t="s">
        <v>96</v>
      </c>
      <c r="AY710" s="548" t="s">
        <v>671</v>
      </c>
      <c r="AZ710" s="547">
        <v>37</v>
      </c>
      <c r="BA710" s="549" t="s">
        <v>179</v>
      </c>
      <c r="BB710" s="543" t="s">
        <v>231</v>
      </c>
      <c r="BC710" s="550">
        <f>'Report 2'!$O179</f>
        <v>0</v>
      </c>
      <c r="BD710" s="550">
        <f>'Report 2'!$P179</f>
        <v>0</v>
      </c>
      <c r="BE710" s="550">
        <f>'Report 2'!$Q179</f>
        <v>0</v>
      </c>
      <c r="BF710" s="550">
        <f>'Report 2'!$R179</f>
        <v>0</v>
      </c>
      <c r="BG710" s="550">
        <f>'Report 2'!$S179</f>
        <v>0</v>
      </c>
      <c r="BH710" s="550">
        <f>'Report 2'!$T179</f>
        <v>0</v>
      </c>
      <c r="BI710" s="550">
        <f>'Report 2'!$U179</f>
        <v>0</v>
      </c>
      <c r="CC710" s="542" t="s">
        <v>669</v>
      </c>
      <c r="CD710" s="1014" t="s">
        <v>672</v>
      </c>
      <c r="CE710" s="1014" t="str">
        <f>'Information Input'!$M$14</f>
        <v xml:space="preserve">      -      </v>
      </c>
      <c r="CF710" s="551" t="s">
        <v>136</v>
      </c>
      <c r="CG710" s="552">
        <f t="shared" si="138"/>
        <v>43556</v>
      </c>
      <c r="CH710" s="552">
        <f t="shared" si="139"/>
        <v>43646</v>
      </c>
      <c r="CI710" s="552">
        <f>'Information Input'!$H$35</f>
        <v>43555</v>
      </c>
      <c r="CJ710" s="551" t="str">
        <f>'Information Input'!$J$22</f>
        <v>Quarterly</v>
      </c>
      <c r="CK710" s="552">
        <f>'Information Input'!$H$30</f>
        <v>43555</v>
      </c>
      <c r="CL710" s="551">
        <f>'Information Input'!$J$18</f>
        <v>2019</v>
      </c>
      <c r="CM710" s="551" t="s">
        <v>104</v>
      </c>
      <c r="CN710" s="1014" t="s">
        <v>105</v>
      </c>
      <c r="CO710" s="542" t="s">
        <v>103</v>
      </c>
      <c r="CP710" s="542" t="s">
        <v>671</v>
      </c>
      <c r="CQ710" s="551">
        <v>29</v>
      </c>
      <c r="CR710" s="542" t="s">
        <v>171</v>
      </c>
      <c r="CS710" s="542" t="s">
        <v>238</v>
      </c>
      <c r="CT710" s="1015">
        <f>'Report 1'!$AH$18</f>
        <v>0</v>
      </c>
      <c r="CU710" s="1016">
        <f>SUMIF('Report 4A'!$G$16:$G$95,$CQ710,'Report 4A'!$AP$16:$AP$95)</f>
        <v>0</v>
      </c>
      <c r="CV710" s="1017">
        <f t="shared" si="136"/>
        <v>0</v>
      </c>
      <c r="CX710" s="546" t="s">
        <v>669</v>
      </c>
      <c r="CY710" s="537" t="s">
        <v>306</v>
      </c>
      <c r="CZ710" s="537" t="str">
        <f>'Information Input'!$M$14</f>
        <v xml:space="preserve">      -      </v>
      </c>
      <c r="DA710" s="538">
        <f>'Information Input'!$H$35</f>
        <v>43555</v>
      </c>
      <c r="DB710" s="537" t="str">
        <f>'Information Input'!$J$22</f>
        <v>Quarterly</v>
      </c>
      <c r="DC710" s="552">
        <f>'Information Input'!$H$30</f>
        <v>43555</v>
      </c>
      <c r="DD710" s="553" t="str">
        <f t="shared" si="137"/>
        <v>201801</v>
      </c>
      <c r="DE710" s="541" t="s">
        <v>96</v>
      </c>
      <c r="DF710" s="541" t="s">
        <v>686</v>
      </c>
      <c r="DG710" s="544">
        <f>'Report 5L'!$Q$108</f>
        <v>0</v>
      </c>
      <c r="DH710" s="550">
        <f>'Report 5L'!$Q$109</f>
        <v>0</v>
      </c>
      <c r="DI710" s="544">
        <f>'Report 5L'!$Q$110</f>
        <v>0</v>
      </c>
      <c r="DJ710" s="544">
        <f>'Report 5L'!$Q$111</f>
        <v>0</v>
      </c>
      <c r="DK710" s="544">
        <f>'Report 5L'!$Q$112</f>
        <v>0</v>
      </c>
      <c r="DL710" s="544">
        <f>'Report 5L'!$Q$113</f>
        <v>0</v>
      </c>
      <c r="DM710" s="544">
        <f>'Report 5L'!$Q$114</f>
        <v>0</v>
      </c>
      <c r="DN710" s="544">
        <f>'Report 5L'!$Q$115</f>
        <v>0</v>
      </c>
      <c r="DO710" s="544">
        <f>'Report 5L'!$Q$116</f>
        <v>0</v>
      </c>
      <c r="DP710" s="544">
        <f>'Report 5L'!$Q$117</f>
        <v>0</v>
      </c>
      <c r="DQ710" s="544">
        <f>'Report 5L'!$Q$118</f>
        <v>0</v>
      </c>
    </row>
    <row r="711" spans="2:121">
      <c r="B711" s="535" t="s">
        <v>669</v>
      </c>
      <c r="C711" s="536">
        <v>1</v>
      </c>
      <c r="D711" s="537" t="str">
        <f>'Information Input'!$M$14</f>
        <v xml:space="preserve">      -      </v>
      </c>
      <c r="E711" s="537" t="s">
        <v>135</v>
      </c>
      <c r="F711" s="538">
        <f t="shared" si="132"/>
        <v>43466</v>
      </c>
      <c r="G711" s="538">
        <f t="shared" si="133"/>
        <v>43555</v>
      </c>
      <c r="H711" s="538">
        <f>'Information Input'!$H$35</f>
        <v>43555</v>
      </c>
      <c r="I711" s="537" t="str">
        <f>'Information Input'!$J$22</f>
        <v>Quarterly</v>
      </c>
      <c r="J711" s="538">
        <f>'Information Input'!$H$30</f>
        <v>43555</v>
      </c>
      <c r="K711" s="537">
        <f>'Information Input'!$J$18</f>
        <v>2019</v>
      </c>
      <c r="L711" s="539" t="s">
        <v>103</v>
      </c>
      <c r="M711" s="540" t="s">
        <v>242</v>
      </c>
      <c r="N711" s="541" t="s">
        <v>242</v>
      </c>
      <c r="O711" s="542" t="s">
        <v>678</v>
      </c>
      <c r="P711" s="537">
        <v>62</v>
      </c>
      <c r="Q711" s="541" t="s">
        <v>204</v>
      </c>
      <c r="R711" s="541" t="s">
        <v>239</v>
      </c>
      <c r="S711" s="543">
        <f>'Report 1'!$AV$18</f>
        <v>0</v>
      </c>
      <c r="T711" s="544">
        <f>'Report 1'!$AV$83</f>
        <v>0</v>
      </c>
      <c r="U711" s="545">
        <f>'Report 1'!$AV$169</f>
        <v>0</v>
      </c>
      <c r="AL711" s="546" t="s">
        <v>669</v>
      </c>
      <c r="AM711" s="547">
        <v>2</v>
      </c>
      <c r="AN711" s="547" t="str">
        <f>'Information Input'!$M$14</f>
        <v xml:space="preserve">      -      </v>
      </c>
      <c r="AO711" s="547" t="s">
        <v>136</v>
      </c>
      <c r="AP711" s="538">
        <f t="shared" si="135"/>
        <v>43556</v>
      </c>
      <c r="AQ711" s="538">
        <f t="shared" si="134"/>
        <v>43646</v>
      </c>
      <c r="AR711" s="538">
        <f>'Information Input'!$H$35</f>
        <v>43555</v>
      </c>
      <c r="AS711" s="547" t="str">
        <f>'Information Input'!$J$22</f>
        <v>Quarterly</v>
      </c>
      <c r="AT711" s="538">
        <f>'Information Input'!$H$30</f>
        <v>43555</v>
      </c>
      <c r="AU711" s="547">
        <f>'Information Input'!$J$18</f>
        <v>2019</v>
      </c>
      <c r="AV711" s="547" t="s">
        <v>97</v>
      </c>
      <c r="AW711" s="547" t="s">
        <v>98</v>
      </c>
      <c r="AX711" s="547" t="s">
        <v>96</v>
      </c>
      <c r="AY711" s="548" t="s">
        <v>671</v>
      </c>
      <c r="AZ711" s="547">
        <v>38</v>
      </c>
      <c r="BA711" s="549" t="s">
        <v>180</v>
      </c>
      <c r="BB711" s="543" t="s">
        <v>233</v>
      </c>
      <c r="BC711" s="550">
        <f>'Report 2'!$O180</f>
        <v>0</v>
      </c>
      <c r="BD711" s="550">
        <f>'Report 2'!$P180</f>
        <v>0</v>
      </c>
      <c r="BE711" s="550">
        <f>'Report 2'!$Q180</f>
        <v>0</v>
      </c>
      <c r="BF711" s="550">
        <f>'Report 2'!$R180</f>
        <v>0</v>
      </c>
      <c r="BG711" s="550">
        <f>'Report 2'!$S180</f>
        <v>0</v>
      </c>
      <c r="BH711" s="550">
        <f>'Report 2'!$T180</f>
        <v>0</v>
      </c>
      <c r="BI711" s="550">
        <f>'Report 2'!$U180</f>
        <v>0</v>
      </c>
      <c r="CC711" s="542" t="s">
        <v>669</v>
      </c>
      <c r="CD711" s="1014" t="s">
        <v>672</v>
      </c>
      <c r="CE711" s="1014" t="str">
        <f>'Information Input'!$M$14</f>
        <v xml:space="preserve">      -      </v>
      </c>
      <c r="CF711" s="551" t="s">
        <v>136</v>
      </c>
      <c r="CG711" s="552">
        <f t="shared" si="138"/>
        <v>43556</v>
      </c>
      <c r="CH711" s="552">
        <f t="shared" si="139"/>
        <v>43646</v>
      </c>
      <c r="CI711" s="552">
        <f>'Information Input'!$H$35</f>
        <v>43555</v>
      </c>
      <c r="CJ711" s="551" t="str">
        <f>'Information Input'!$J$22</f>
        <v>Quarterly</v>
      </c>
      <c r="CK711" s="552">
        <f>'Information Input'!$H$30</f>
        <v>43555</v>
      </c>
      <c r="CL711" s="551">
        <f>'Information Input'!$J$18</f>
        <v>2019</v>
      </c>
      <c r="CM711" s="551" t="s">
        <v>104</v>
      </c>
      <c r="CN711" s="1014" t="s">
        <v>105</v>
      </c>
      <c r="CO711" s="542" t="s">
        <v>103</v>
      </c>
      <c r="CP711" s="542" t="s">
        <v>671</v>
      </c>
      <c r="CQ711" s="551">
        <v>30</v>
      </c>
      <c r="CR711" s="542" t="s">
        <v>172</v>
      </c>
      <c r="CS711" s="542" t="s">
        <v>238</v>
      </c>
      <c r="CT711" s="1015">
        <f>'Report 1'!$AH$18</f>
        <v>0</v>
      </c>
      <c r="CU711" s="1016">
        <f>SUMIF('Report 4A'!$G$16:$G$95,$CQ711,'Report 4A'!$AP$16:$AP$95)</f>
        <v>0</v>
      </c>
      <c r="CV711" s="1017">
        <f t="shared" si="136"/>
        <v>0</v>
      </c>
      <c r="CX711" s="546" t="s">
        <v>669</v>
      </c>
      <c r="CY711" s="537" t="s">
        <v>306</v>
      </c>
      <c r="CZ711" s="537" t="str">
        <f>'Information Input'!$M$14</f>
        <v xml:space="preserve">      -      </v>
      </c>
      <c r="DA711" s="552">
        <f>'Information Input'!$H$35</f>
        <v>43555</v>
      </c>
      <c r="DB711" s="537" t="str">
        <f>'Information Input'!$J$22</f>
        <v>Quarterly</v>
      </c>
      <c r="DC711" s="552">
        <f>'Information Input'!$H$30</f>
        <v>43555</v>
      </c>
      <c r="DD711" s="553" t="str">
        <f t="shared" si="137"/>
        <v>201712</v>
      </c>
      <c r="DE711" s="541" t="s">
        <v>96</v>
      </c>
      <c r="DF711" s="541" t="s">
        <v>686</v>
      </c>
      <c r="DG711" s="544">
        <f>'Report 5L'!$R$108</f>
        <v>0</v>
      </c>
      <c r="DH711" s="550">
        <f>'Report 5L'!$R$109</f>
        <v>0</v>
      </c>
      <c r="DI711" s="544">
        <f>'Report 5L'!$R$110</f>
        <v>0</v>
      </c>
      <c r="DJ711" s="544">
        <f>'Report 5L'!$R$111</f>
        <v>0</v>
      </c>
      <c r="DK711" s="544">
        <f>'Report 5L'!$R$112</f>
        <v>0</v>
      </c>
      <c r="DL711" s="544">
        <f>'Report 5L'!$R$113</f>
        <v>0</v>
      </c>
      <c r="DM711" s="544">
        <f>'Report 5L'!$R$114</f>
        <v>0</v>
      </c>
      <c r="DN711" s="544">
        <f>'Report 5L'!$R$115</f>
        <v>0</v>
      </c>
      <c r="DO711" s="544">
        <f>'Report 5L'!$R$116</f>
        <v>0</v>
      </c>
      <c r="DP711" s="544">
        <f>'Report 5L'!$R$117</f>
        <v>0</v>
      </c>
      <c r="DQ711" s="544">
        <f>'Report 5L'!$R$118</f>
        <v>0</v>
      </c>
    </row>
    <row r="712" spans="2:121">
      <c r="B712" s="535" t="s">
        <v>669</v>
      </c>
      <c r="C712" s="536">
        <v>1</v>
      </c>
      <c r="D712" s="537" t="str">
        <f>'Information Input'!$M$14</f>
        <v xml:space="preserve">      -      </v>
      </c>
      <c r="E712" s="537" t="s">
        <v>135</v>
      </c>
      <c r="F712" s="538">
        <f t="shared" si="132"/>
        <v>43466</v>
      </c>
      <c r="G712" s="538">
        <f t="shared" si="133"/>
        <v>43555</v>
      </c>
      <c r="H712" s="538">
        <f>'Information Input'!$H$35</f>
        <v>43555</v>
      </c>
      <c r="I712" s="537" t="str">
        <f>'Information Input'!$J$22</f>
        <v>Quarterly</v>
      </c>
      <c r="J712" s="538">
        <f>'Information Input'!$H$30</f>
        <v>43555</v>
      </c>
      <c r="K712" s="537">
        <f>'Information Input'!$J$18</f>
        <v>2019</v>
      </c>
      <c r="L712" s="539" t="s">
        <v>103</v>
      </c>
      <c r="M712" s="540" t="s">
        <v>242</v>
      </c>
      <c r="N712" s="541" t="s">
        <v>242</v>
      </c>
      <c r="O712" s="542" t="s">
        <v>674</v>
      </c>
      <c r="P712" s="537">
        <v>63</v>
      </c>
      <c r="Q712" s="541" t="s">
        <v>205</v>
      </c>
      <c r="R712" s="541" t="s">
        <v>239</v>
      </c>
      <c r="S712" s="543">
        <f>'Report 1'!$AV$18</f>
        <v>0</v>
      </c>
      <c r="T712" s="544">
        <f>'Report 1'!$AV$84</f>
        <v>0</v>
      </c>
      <c r="U712" s="545">
        <f>'Report 1'!$AV$170</f>
        <v>0</v>
      </c>
      <c r="AL712" s="546" t="s">
        <v>669</v>
      </c>
      <c r="AM712" s="547">
        <v>2</v>
      </c>
      <c r="AN712" s="547" t="str">
        <f>'Information Input'!$M$14</f>
        <v xml:space="preserve">      -      </v>
      </c>
      <c r="AO712" s="547" t="s">
        <v>136</v>
      </c>
      <c r="AP712" s="538">
        <f t="shared" si="135"/>
        <v>43556</v>
      </c>
      <c r="AQ712" s="538">
        <f t="shared" si="134"/>
        <v>43646</v>
      </c>
      <c r="AR712" s="538">
        <f>'Information Input'!$H$35</f>
        <v>43555</v>
      </c>
      <c r="AS712" s="547" t="str">
        <f>'Information Input'!$J$22</f>
        <v>Quarterly</v>
      </c>
      <c r="AT712" s="538">
        <f>'Information Input'!$H$30</f>
        <v>43555</v>
      </c>
      <c r="AU712" s="547">
        <f>'Information Input'!$J$18</f>
        <v>2019</v>
      </c>
      <c r="AV712" s="547" t="s">
        <v>97</v>
      </c>
      <c r="AW712" s="547" t="s">
        <v>98</v>
      </c>
      <c r="AX712" s="547" t="s">
        <v>96</v>
      </c>
      <c r="AY712" s="548" t="s">
        <v>671</v>
      </c>
      <c r="AZ712" s="547">
        <v>39</v>
      </c>
      <c r="BA712" s="549" t="s">
        <v>181</v>
      </c>
      <c r="BB712" s="543" t="s">
        <v>233</v>
      </c>
      <c r="BC712" s="550">
        <f>'Report 2'!$O181</f>
        <v>0</v>
      </c>
      <c r="BD712" s="550">
        <f>'Report 2'!$P181</f>
        <v>0</v>
      </c>
      <c r="BE712" s="550">
        <f>'Report 2'!$Q181</f>
        <v>0</v>
      </c>
      <c r="BF712" s="550">
        <f>'Report 2'!$R181</f>
        <v>0</v>
      </c>
      <c r="BG712" s="550">
        <f>'Report 2'!$S181</f>
        <v>0</v>
      </c>
      <c r="BH712" s="550">
        <f>'Report 2'!$T181</f>
        <v>0</v>
      </c>
      <c r="BI712" s="550">
        <f>'Report 2'!$U181</f>
        <v>0</v>
      </c>
      <c r="CC712" s="542" t="s">
        <v>669</v>
      </c>
      <c r="CD712" s="1014" t="s">
        <v>672</v>
      </c>
      <c r="CE712" s="1014" t="str">
        <f>'Information Input'!$M$14</f>
        <v xml:space="preserve">      -      </v>
      </c>
      <c r="CF712" s="551" t="s">
        <v>136</v>
      </c>
      <c r="CG712" s="552">
        <f t="shared" si="138"/>
        <v>43556</v>
      </c>
      <c r="CH712" s="552">
        <f t="shared" si="139"/>
        <v>43646</v>
      </c>
      <c r="CI712" s="552">
        <f>'Information Input'!$H$35</f>
        <v>43555</v>
      </c>
      <c r="CJ712" s="551" t="str">
        <f>'Information Input'!$J$22</f>
        <v>Quarterly</v>
      </c>
      <c r="CK712" s="552">
        <f>'Information Input'!$H$30</f>
        <v>43555</v>
      </c>
      <c r="CL712" s="551">
        <f>'Information Input'!$J$18</f>
        <v>2019</v>
      </c>
      <c r="CM712" s="551" t="s">
        <v>104</v>
      </c>
      <c r="CN712" s="1014" t="s">
        <v>105</v>
      </c>
      <c r="CO712" s="542" t="s">
        <v>103</v>
      </c>
      <c r="CP712" s="542" t="s">
        <v>671</v>
      </c>
      <c r="CQ712" s="551">
        <v>31</v>
      </c>
      <c r="CR712" s="542" t="s">
        <v>173</v>
      </c>
      <c r="CS712" s="542" t="s">
        <v>233</v>
      </c>
      <c r="CT712" s="1015">
        <f>'Report 1'!$AH$18</f>
        <v>0</v>
      </c>
      <c r="CU712" s="1016">
        <f>SUMIF('Report 4A'!$G$16:$G$95,$CQ712,'Report 4A'!$AP$16:$AP$95)</f>
        <v>0</v>
      </c>
      <c r="CV712" s="1017">
        <f t="shared" si="136"/>
        <v>0</v>
      </c>
      <c r="CX712" s="546" t="s">
        <v>669</v>
      </c>
      <c r="CY712" s="537" t="s">
        <v>306</v>
      </c>
      <c r="CZ712" s="537" t="str">
        <f>'Information Input'!$M$14</f>
        <v xml:space="preserve">      -      </v>
      </c>
      <c r="DA712" s="538">
        <f>'Information Input'!$H$35</f>
        <v>43555</v>
      </c>
      <c r="DB712" s="537" t="str">
        <f>'Information Input'!$J$22</f>
        <v>Quarterly</v>
      </c>
      <c r="DC712" s="552">
        <f>'Information Input'!$H$30</f>
        <v>43555</v>
      </c>
      <c r="DD712" s="553" t="str">
        <f t="shared" si="137"/>
        <v>201711</v>
      </c>
      <c r="DE712" s="541" t="s">
        <v>96</v>
      </c>
      <c r="DF712" s="541" t="s">
        <v>686</v>
      </c>
      <c r="DG712" s="544">
        <f>'Report 5L'!$S$108</f>
        <v>0</v>
      </c>
      <c r="DH712" s="550">
        <f>'Report 5L'!$S$109</f>
        <v>0</v>
      </c>
      <c r="DI712" s="544">
        <f>'Report 5L'!$S$110</f>
        <v>0</v>
      </c>
      <c r="DJ712" s="544">
        <f>'Report 5L'!$S$111</f>
        <v>0</v>
      </c>
      <c r="DK712" s="544">
        <f>'Report 5L'!$S$112</f>
        <v>0</v>
      </c>
      <c r="DL712" s="544">
        <f>'Report 5L'!$S$113</f>
        <v>0</v>
      </c>
      <c r="DM712" s="544">
        <f>'Report 5L'!$S$114</f>
        <v>0</v>
      </c>
      <c r="DN712" s="544">
        <f>'Report 5L'!$S$115</f>
        <v>0</v>
      </c>
      <c r="DO712" s="544">
        <f>'Report 5L'!$S$116</f>
        <v>0</v>
      </c>
      <c r="DP712" s="544">
        <f>'Report 5L'!$S$117</f>
        <v>0</v>
      </c>
      <c r="DQ712" s="544">
        <f>'Report 5L'!$S$118</f>
        <v>0</v>
      </c>
    </row>
    <row r="713" spans="2:121">
      <c r="B713" s="535" t="s">
        <v>669</v>
      </c>
      <c r="C713" s="536">
        <v>1</v>
      </c>
      <c r="D713" s="537" t="str">
        <f>'Information Input'!$M$14</f>
        <v xml:space="preserve">      -      </v>
      </c>
      <c r="E713" s="537" t="s">
        <v>135</v>
      </c>
      <c r="F713" s="538">
        <f t="shared" si="132"/>
        <v>43466</v>
      </c>
      <c r="G713" s="538">
        <f t="shared" si="133"/>
        <v>43555</v>
      </c>
      <c r="H713" s="538">
        <f>'Information Input'!$H$35</f>
        <v>43555</v>
      </c>
      <c r="I713" s="537" t="str">
        <f>'Information Input'!$J$22</f>
        <v>Quarterly</v>
      </c>
      <c r="J713" s="538">
        <f>'Information Input'!$H$30</f>
        <v>43555</v>
      </c>
      <c r="K713" s="537">
        <f>'Information Input'!$J$18</f>
        <v>2019</v>
      </c>
      <c r="L713" s="539" t="s">
        <v>103</v>
      </c>
      <c r="M713" s="540" t="s">
        <v>242</v>
      </c>
      <c r="N713" s="541" t="s">
        <v>242</v>
      </c>
      <c r="O713" s="542" t="s">
        <v>674</v>
      </c>
      <c r="P713" s="537">
        <v>64</v>
      </c>
      <c r="Q713" s="541" t="s">
        <v>206</v>
      </c>
      <c r="R713" s="541" t="s">
        <v>239</v>
      </c>
      <c r="S713" s="543">
        <f>'Report 1'!$AV$18</f>
        <v>0</v>
      </c>
      <c r="T713" s="544">
        <f>'Report 1'!$AV$85</f>
        <v>0</v>
      </c>
      <c r="U713" s="545">
        <f>'Report 1'!$AV$171</f>
        <v>0</v>
      </c>
      <c r="AL713" s="546" t="s">
        <v>669</v>
      </c>
      <c r="AM713" s="547">
        <v>2</v>
      </c>
      <c r="AN713" s="547" t="str">
        <f>'Information Input'!$M$14</f>
        <v xml:space="preserve">      -      </v>
      </c>
      <c r="AO713" s="547" t="s">
        <v>136</v>
      </c>
      <c r="AP713" s="538">
        <f t="shared" si="135"/>
        <v>43556</v>
      </c>
      <c r="AQ713" s="538">
        <f t="shared" si="134"/>
        <v>43646</v>
      </c>
      <c r="AR713" s="538">
        <f>'Information Input'!$H$35</f>
        <v>43555</v>
      </c>
      <c r="AS713" s="547" t="str">
        <f>'Information Input'!$J$22</f>
        <v>Quarterly</v>
      </c>
      <c r="AT713" s="538">
        <f>'Information Input'!$H$30</f>
        <v>43555</v>
      </c>
      <c r="AU713" s="547">
        <f>'Information Input'!$J$18</f>
        <v>2019</v>
      </c>
      <c r="AV713" s="547" t="s">
        <v>97</v>
      </c>
      <c r="AW713" s="547" t="s">
        <v>98</v>
      </c>
      <c r="AX713" s="547" t="s">
        <v>96</v>
      </c>
      <c r="AY713" s="548" t="s">
        <v>671</v>
      </c>
      <c r="AZ713" s="547">
        <v>40</v>
      </c>
      <c r="BA713" s="549" t="s">
        <v>182</v>
      </c>
      <c r="BB713" s="543" t="s">
        <v>238</v>
      </c>
      <c r="BC713" s="550">
        <f>'Report 2'!$O182</f>
        <v>0</v>
      </c>
      <c r="BD713" s="550">
        <f>'Report 2'!$P182</f>
        <v>0</v>
      </c>
      <c r="BE713" s="550">
        <f>'Report 2'!$Q182</f>
        <v>0</v>
      </c>
      <c r="BF713" s="550">
        <f>'Report 2'!$R182</f>
        <v>0</v>
      </c>
      <c r="BG713" s="550">
        <f>'Report 2'!$S182</f>
        <v>0</v>
      </c>
      <c r="BH713" s="550">
        <f>'Report 2'!$T182</f>
        <v>0</v>
      </c>
      <c r="BI713" s="550">
        <f>'Report 2'!$U182</f>
        <v>0</v>
      </c>
      <c r="CC713" s="542" t="s">
        <v>669</v>
      </c>
      <c r="CD713" s="1014" t="s">
        <v>672</v>
      </c>
      <c r="CE713" s="1014" t="str">
        <f>'Information Input'!$M$14</f>
        <v xml:space="preserve">      -      </v>
      </c>
      <c r="CF713" s="551" t="s">
        <v>136</v>
      </c>
      <c r="CG713" s="552">
        <f t="shared" si="138"/>
        <v>43556</v>
      </c>
      <c r="CH713" s="552">
        <f t="shared" si="139"/>
        <v>43646</v>
      </c>
      <c r="CI713" s="552">
        <f>'Information Input'!$H$35</f>
        <v>43555</v>
      </c>
      <c r="CJ713" s="551" t="str">
        <f>'Information Input'!$J$22</f>
        <v>Quarterly</v>
      </c>
      <c r="CK713" s="552">
        <f>'Information Input'!$H$30</f>
        <v>43555</v>
      </c>
      <c r="CL713" s="551">
        <f>'Information Input'!$J$18</f>
        <v>2019</v>
      </c>
      <c r="CM713" s="551" t="s">
        <v>104</v>
      </c>
      <c r="CN713" s="1014" t="s">
        <v>105</v>
      </c>
      <c r="CO713" s="542" t="s">
        <v>103</v>
      </c>
      <c r="CP713" s="542" t="s">
        <v>671</v>
      </c>
      <c r="CQ713" s="551">
        <v>32</v>
      </c>
      <c r="CR713" s="542" t="s">
        <v>174</v>
      </c>
      <c r="CS713" s="542" t="s">
        <v>238</v>
      </c>
      <c r="CT713" s="1015">
        <f>'Report 1'!$AH$18</f>
        <v>0</v>
      </c>
      <c r="CU713" s="1016">
        <f>SUMIF('Report 4A'!$G$16:$G$95,$CQ713,'Report 4A'!$AP$16:$AP$95)</f>
        <v>0</v>
      </c>
      <c r="CV713" s="1017">
        <f t="shared" si="136"/>
        <v>0</v>
      </c>
      <c r="CX713" s="546" t="s">
        <v>669</v>
      </c>
      <c r="CY713" s="537" t="s">
        <v>306</v>
      </c>
      <c r="CZ713" s="537" t="str">
        <f>'Information Input'!$M$14</f>
        <v xml:space="preserve">      -      </v>
      </c>
      <c r="DA713" s="538">
        <f>'Information Input'!$H$35</f>
        <v>43555</v>
      </c>
      <c r="DB713" s="537" t="str">
        <f>'Information Input'!$J$22</f>
        <v>Quarterly</v>
      </c>
      <c r="DC713" s="552">
        <f>'Information Input'!$H$30</f>
        <v>43555</v>
      </c>
      <c r="DD713" s="553" t="str">
        <f t="shared" si="137"/>
        <v>201710</v>
      </c>
      <c r="DE713" s="541" t="s">
        <v>96</v>
      </c>
      <c r="DF713" s="541" t="s">
        <v>686</v>
      </c>
      <c r="DG713" s="544">
        <f>'Report 5L'!$T$108</f>
        <v>0</v>
      </c>
      <c r="DH713" s="550">
        <f>'Report 5L'!$T$109</f>
        <v>0</v>
      </c>
      <c r="DI713" s="544">
        <f>'Report 5L'!$T$110</f>
        <v>0</v>
      </c>
      <c r="DJ713" s="544">
        <f>'Report 5L'!$T$111</f>
        <v>0</v>
      </c>
      <c r="DK713" s="544">
        <f>'Report 5L'!$T$112</f>
        <v>0</v>
      </c>
      <c r="DL713" s="544">
        <f>'Report 5L'!$T$113</f>
        <v>0</v>
      </c>
      <c r="DM713" s="544">
        <f>'Report 5L'!$T$114</f>
        <v>0</v>
      </c>
      <c r="DN713" s="544">
        <f>'Report 5L'!$T$115</f>
        <v>0</v>
      </c>
      <c r="DO713" s="544">
        <f>'Report 5L'!$T$116</f>
        <v>0</v>
      </c>
      <c r="DP713" s="544">
        <f>'Report 5L'!$T$117</f>
        <v>0</v>
      </c>
      <c r="DQ713" s="544">
        <f>'Report 5L'!$T$118</f>
        <v>0</v>
      </c>
    </row>
    <row r="714" spans="2:121">
      <c r="B714" s="535" t="s">
        <v>669</v>
      </c>
      <c r="C714" s="536">
        <v>1</v>
      </c>
      <c r="D714" s="537" t="str">
        <f>'Information Input'!$M$14</f>
        <v xml:space="preserve">      -      </v>
      </c>
      <c r="E714" s="537" t="s">
        <v>135</v>
      </c>
      <c r="F714" s="538">
        <f t="shared" si="132"/>
        <v>43466</v>
      </c>
      <c r="G714" s="538">
        <f t="shared" si="133"/>
        <v>43555</v>
      </c>
      <c r="H714" s="538">
        <f>'Information Input'!$H$35</f>
        <v>43555</v>
      </c>
      <c r="I714" s="537" t="str">
        <f>'Information Input'!$J$22</f>
        <v>Quarterly</v>
      </c>
      <c r="J714" s="538">
        <f>'Information Input'!$H$30</f>
        <v>43555</v>
      </c>
      <c r="K714" s="537">
        <f>'Information Input'!$J$18</f>
        <v>2019</v>
      </c>
      <c r="L714" s="539" t="s">
        <v>103</v>
      </c>
      <c r="M714" s="540" t="s">
        <v>242</v>
      </c>
      <c r="N714" s="541" t="s">
        <v>242</v>
      </c>
      <c r="O714" s="542" t="s">
        <v>674</v>
      </c>
      <c r="P714" s="537">
        <v>65</v>
      </c>
      <c r="Q714" s="541" t="s">
        <v>207</v>
      </c>
      <c r="R714" s="541" t="s">
        <v>239</v>
      </c>
      <c r="S714" s="543">
        <f>'Report 1'!$AV$18</f>
        <v>0</v>
      </c>
      <c r="T714" s="544">
        <f>'Report 1'!$AV$86</f>
        <v>0</v>
      </c>
      <c r="U714" s="545">
        <f>'Report 1'!$AV$172</f>
        <v>0</v>
      </c>
      <c r="AL714" s="546" t="s">
        <v>669</v>
      </c>
      <c r="AM714" s="547">
        <v>2</v>
      </c>
      <c r="AN714" s="547" t="str">
        <f>'Information Input'!$M$14</f>
        <v xml:space="preserve">      -      </v>
      </c>
      <c r="AO714" s="547" t="s">
        <v>136</v>
      </c>
      <c r="AP714" s="538">
        <f t="shared" si="135"/>
        <v>43556</v>
      </c>
      <c r="AQ714" s="538">
        <f t="shared" si="134"/>
        <v>43646</v>
      </c>
      <c r="AR714" s="538">
        <f>'Information Input'!$H$35</f>
        <v>43555</v>
      </c>
      <c r="AS714" s="547" t="str">
        <f>'Information Input'!$J$22</f>
        <v>Quarterly</v>
      </c>
      <c r="AT714" s="538">
        <f>'Information Input'!$H$30</f>
        <v>43555</v>
      </c>
      <c r="AU714" s="547">
        <f>'Information Input'!$J$18</f>
        <v>2019</v>
      </c>
      <c r="AV714" s="547" t="s">
        <v>97</v>
      </c>
      <c r="AW714" s="547" t="s">
        <v>98</v>
      </c>
      <c r="AX714" s="547" t="s">
        <v>96</v>
      </c>
      <c r="AY714" s="548" t="s">
        <v>671</v>
      </c>
      <c r="AZ714" s="547">
        <v>41</v>
      </c>
      <c r="BA714" s="549" t="s">
        <v>183</v>
      </c>
      <c r="BB714" s="543" t="s">
        <v>238</v>
      </c>
      <c r="BC714" s="550">
        <f>'Report 2'!$O183</f>
        <v>0</v>
      </c>
      <c r="BD714" s="550">
        <f>'Report 2'!$P183</f>
        <v>0</v>
      </c>
      <c r="BE714" s="550">
        <f>'Report 2'!$Q183</f>
        <v>0</v>
      </c>
      <c r="BF714" s="550">
        <f>'Report 2'!$R183</f>
        <v>0</v>
      </c>
      <c r="BG714" s="550">
        <f>'Report 2'!$S183</f>
        <v>0</v>
      </c>
      <c r="BH714" s="550">
        <f>'Report 2'!$T183</f>
        <v>0</v>
      </c>
      <c r="BI714" s="550">
        <f>'Report 2'!$U183</f>
        <v>0</v>
      </c>
      <c r="CC714" s="542" t="s">
        <v>669</v>
      </c>
      <c r="CD714" s="1014" t="s">
        <v>672</v>
      </c>
      <c r="CE714" s="1014" t="str">
        <f>'Information Input'!$M$14</f>
        <v xml:space="preserve">      -      </v>
      </c>
      <c r="CF714" s="551" t="s">
        <v>136</v>
      </c>
      <c r="CG714" s="552">
        <f t="shared" si="138"/>
        <v>43556</v>
      </c>
      <c r="CH714" s="552">
        <f t="shared" si="139"/>
        <v>43646</v>
      </c>
      <c r="CI714" s="552">
        <f>'Information Input'!$H$35</f>
        <v>43555</v>
      </c>
      <c r="CJ714" s="551" t="str">
        <f>'Information Input'!$J$22</f>
        <v>Quarterly</v>
      </c>
      <c r="CK714" s="552">
        <f>'Information Input'!$H$30</f>
        <v>43555</v>
      </c>
      <c r="CL714" s="551">
        <f>'Information Input'!$J$18</f>
        <v>2019</v>
      </c>
      <c r="CM714" s="551" t="s">
        <v>104</v>
      </c>
      <c r="CN714" s="1014" t="s">
        <v>105</v>
      </c>
      <c r="CO714" s="542" t="s">
        <v>103</v>
      </c>
      <c r="CP714" s="542" t="s">
        <v>671</v>
      </c>
      <c r="CQ714" s="551">
        <v>33</v>
      </c>
      <c r="CR714" s="542" t="s">
        <v>175</v>
      </c>
      <c r="CS714" s="542" t="s">
        <v>233</v>
      </c>
      <c r="CT714" s="1015">
        <f>'Report 1'!$AH$18</f>
        <v>0</v>
      </c>
      <c r="CU714" s="1016">
        <f>SUMIF('Report 4A'!$G$16:$G$95,$CQ714,'Report 4A'!$AP$16:$AP$95)</f>
        <v>0</v>
      </c>
      <c r="CV714" s="1017">
        <f t="shared" si="136"/>
        <v>0</v>
      </c>
      <c r="CX714" s="546" t="s">
        <v>669</v>
      </c>
      <c r="CY714" s="537" t="s">
        <v>306</v>
      </c>
      <c r="CZ714" s="537" t="str">
        <f>'Information Input'!$M$14</f>
        <v xml:space="preserve">      -      </v>
      </c>
      <c r="DA714" s="538">
        <f>'Information Input'!$H$35</f>
        <v>43555</v>
      </c>
      <c r="DB714" s="537" t="str">
        <f>'Information Input'!$J$22</f>
        <v>Quarterly</v>
      </c>
      <c r="DC714" s="552">
        <f>'Information Input'!$H$30</f>
        <v>43555</v>
      </c>
      <c r="DD714" s="553" t="str">
        <f t="shared" si="137"/>
        <v>201709</v>
      </c>
      <c r="DE714" s="541" t="s">
        <v>96</v>
      </c>
      <c r="DF714" s="541" t="s">
        <v>686</v>
      </c>
      <c r="DG714" s="544">
        <f>'Report 5L'!$U$108</f>
        <v>0</v>
      </c>
      <c r="DH714" s="550">
        <f>'Report 5L'!$U$109</f>
        <v>0</v>
      </c>
      <c r="DI714" s="544">
        <f>'Report 5L'!$U$110</f>
        <v>0</v>
      </c>
      <c r="DJ714" s="544">
        <f>'Report 5L'!$U$111</f>
        <v>0</v>
      </c>
      <c r="DK714" s="544">
        <f>'Report 5L'!$U$112</f>
        <v>0</v>
      </c>
      <c r="DL714" s="544">
        <f>'Report 5L'!$U$113</f>
        <v>0</v>
      </c>
      <c r="DM714" s="544">
        <f>'Report 5L'!$U$114</f>
        <v>0</v>
      </c>
      <c r="DN714" s="544">
        <f>'Report 5L'!$U$115</f>
        <v>0</v>
      </c>
      <c r="DO714" s="544">
        <f>'Report 5L'!$U$116</f>
        <v>0</v>
      </c>
      <c r="DP714" s="544">
        <f>'Report 5L'!$U$117</f>
        <v>0</v>
      </c>
      <c r="DQ714" s="544">
        <f>'Report 5L'!$U$118</f>
        <v>0</v>
      </c>
    </row>
    <row r="715" spans="2:121">
      <c r="B715" s="535" t="s">
        <v>669</v>
      </c>
      <c r="C715" s="536">
        <v>1</v>
      </c>
      <c r="D715" s="537" t="str">
        <f>'Information Input'!$M$14</f>
        <v xml:space="preserve">      -      </v>
      </c>
      <c r="E715" s="537" t="s">
        <v>135</v>
      </c>
      <c r="F715" s="538">
        <f t="shared" si="132"/>
        <v>43466</v>
      </c>
      <c r="G715" s="538">
        <f t="shared" si="133"/>
        <v>43555</v>
      </c>
      <c r="H715" s="538">
        <f>'Information Input'!$H$35</f>
        <v>43555</v>
      </c>
      <c r="I715" s="537" t="str">
        <f>'Information Input'!$J$22</f>
        <v>Quarterly</v>
      </c>
      <c r="J715" s="538">
        <f>'Information Input'!$H$30</f>
        <v>43555</v>
      </c>
      <c r="K715" s="537">
        <f>'Information Input'!$J$18</f>
        <v>2019</v>
      </c>
      <c r="L715" s="539" t="s">
        <v>103</v>
      </c>
      <c r="M715" s="540" t="s">
        <v>242</v>
      </c>
      <c r="N715" s="541" t="s">
        <v>242</v>
      </c>
      <c r="O715" s="542" t="s">
        <v>679</v>
      </c>
      <c r="P715" s="537">
        <v>66</v>
      </c>
      <c r="Q715" s="541" t="s">
        <v>208</v>
      </c>
      <c r="R715" s="541" t="s">
        <v>239</v>
      </c>
      <c r="S715" s="543">
        <f>'Report 1'!$AV$18</f>
        <v>0</v>
      </c>
      <c r="T715" s="544">
        <f>'Report 1'!$AV$87</f>
        <v>0</v>
      </c>
      <c r="U715" s="545">
        <f>'Report 1'!$AV$173</f>
        <v>0</v>
      </c>
      <c r="AL715" s="546" t="s">
        <v>669</v>
      </c>
      <c r="AM715" s="547">
        <v>2</v>
      </c>
      <c r="AN715" s="547" t="str">
        <f>'Information Input'!$M$14</f>
        <v xml:space="preserve">      -      </v>
      </c>
      <c r="AO715" s="547" t="s">
        <v>136</v>
      </c>
      <c r="AP715" s="538">
        <f t="shared" si="135"/>
        <v>43556</v>
      </c>
      <c r="AQ715" s="538">
        <f t="shared" si="134"/>
        <v>43646</v>
      </c>
      <c r="AR715" s="538">
        <f>'Information Input'!$H$35</f>
        <v>43555</v>
      </c>
      <c r="AS715" s="547" t="str">
        <f>'Information Input'!$J$22</f>
        <v>Quarterly</v>
      </c>
      <c r="AT715" s="538">
        <f>'Information Input'!$H$30</f>
        <v>43555</v>
      </c>
      <c r="AU715" s="547">
        <f>'Information Input'!$J$18</f>
        <v>2019</v>
      </c>
      <c r="AV715" s="547" t="s">
        <v>97</v>
      </c>
      <c r="AW715" s="547" t="s">
        <v>98</v>
      </c>
      <c r="AX715" s="547" t="s">
        <v>96</v>
      </c>
      <c r="AY715" s="548" t="s">
        <v>671</v>
      </c>
      <c r="AZ715" s="547">
        <v>42</v>
      </c>
      <c r="BA715" s="549" t="s">
        <v>184</v>
      </c>
      <c r="BB715" s="543" t="s">
        <v>233</v>
      </c>
      <c r="BC715" s="550">
        <f>'Report 2'!$O184</f>
        <v>0</v>
      </c>
      <c r="BD715" s="550">
        <f>'Report 2'!$P184</f>
        <v>0</v>
      </c>
      <c r="BE715" s="550">
        <f>'Report 2'!$Q184</f>
        <v>0</v>
      </c>
      <c r="BF715" s="550">
        <f>'Report 2'!$R184</f>
        <v>0</v>
      </c>
      <c r="BG715" s="550">
        <f>'Report 2'!$S184</f>
        <v>0</v>
      </c>
      <c r="BH715" s="550">
        <f>'Report 2'!$T184</f>
        <v>0</v>
      </c>
      <c r="BI715" s="550">
        <f>'Report 2'!$U184</f>
        <v>0</v>
      </c>
      <c r="CC715" s="542" t="s">
        <v>669</v>
      </c>
      <c r="CD715" s="1014" t="s">
        <v>672</v>
      </c>
      <c r="CE715" s="1014" t="str">
        <f>'Information Input'!$M$14</f>
        <v xml:space="preserve">      -      </v>
      </c>
      <c r="CF715" s="551" t="s">
        <v>136</v>
      </c>
      <c r="CG715" s="552">
        <f t="shared" si="138"/>
        <v>43556</v>
      </c>
      <c r="CH715" s="552">
        <f t="shared" si="139"/>
        <v>43646</v>
      </c>
      <c r="CI715" s="552">
        <f>'Information Input'!$H$35</f>
        <v>43555</v>
      </c>
      <c r="CJ715" s="551" t="str">
        <f>'Information Input'!$J$22</f>
        <v>Quarterly</v>
      </c>
      <c r="CK715" s="552">
        <f>'Information Input'!$H$30</f>
        <v>43555</v>
      </c>
      <c r="CL715" s="551">
        <f>'Information Input'!$J$18</f>
        <v>2019</v>
      </c>
      <c r="CM715" s="551" t="s">
        <v>104</v>
      </c>
      <c r="CN715" s="1014" t="s">
        <v>105</v>
      </c>
      <c r="CO715" s="542" t="s">
        <v>103</v>
      </c>
      <c r="CP715" s="542" t="s">
        <v>671</v>
      </c>
      <c r="CQ715" s="551">
        <v>34</v>
      </c>
      <c r="CR715" s="542" t="s">
        <v>176</v>
      </c>
      <c r="CS715" s="542" t="s">
        <v>238</v>
      </c>
      <c r="CT715" s="1015">
        <f>'Report 1'!$AH$18</f>
        <v>0</v>
      </c>
      <c r="CU715" s="1016">
        <f>SUMIF('Report 4A'!$G$16:$G$95,$CQ715,'Report 4A'!$AP$16:$AP$95)</f>
        <v>0</v>
      </c>
      <c r="CV715" s="1017">
        <f t="shared" si="136"/>
        <v>0</v>
      </c>
      <c r="CX715" s="546" t="s">
        <v>669</v>
      </c>
      <c r="CY715" s="537" t="s">
        <v>306</v>
      </c>
      <c r="CZ715" s="537" t="str">
        <f>'Information Input'!$M$14</f>
        <v xml:space="preserve">      -      </v>
      </c>
      <c r="DA715" s="538">
        <f>'Information Input'!$H$35</f>
        <v>43555</v>
      </c>
      <c r="DB715" s="537" t="str">
        <f>'Information Input'!$J$22</f>
        <v>Quarterly</v>
      </c>
      <c r="DC715" s="552">
        <f>'Information Input'!$H$30</f>
        <v>43555</v>
      </c>
      <c r="DD715" s="553" t="str">
        <f t="shared" si="137"/>
        <v>201708</v>
      </c>
      <c r="DE715" s="541" t="s">
        <v>96</v>
      </c>
      <c r="DF715" s="541" t="s">
        <v>686</v>
      </c>
      <c r="DG715" s="544">
        <f>'Report 5L'!$V$108</f>
        <v>0</v>
      </c>
      <c r="DH715" s="550">
        <f>'Report 5L'!$V$109</f>
        <v>0</v>
      </c>
      <c r="DI715" s="544">
        <f>'Report 5L'!$V$110</f>
        <v>0</v>
      </c>
      <c r="DJ715" s="544">
        <f>'Report 5L'!$V$111</f>
        <v>0</v>
      </c>
      <c r="DK715" s="544">
        <f>'Report 5L'!$V$112</f>
        <v>0</v>
      </c>
      <c r="DL715" s="544">
        <f>'Report 5L'!$V$113</f>
        <v>0</v>
      </c>
      <c r="DM715" s="544">
        <f>'Report 5L'!$V$114</f>
        <v>0</v>
      </c>
      <c r="DN715" s="544">
        <f>'Report 5L'!$V$115</f>
        <v>0</v>
      </c>
      <c r="DO715" s="544">
        <f>'Report 5L'!$V$116</f>
        <v>0</v>
      </c>
      <c r="DP715" s="544">
        <f>'Report 5L'!$V$117</f>
        <v>0</v>
      </c>
      <c r="DQ715" s="544">
        <f>'Report 5L'!$V$118</f>
        <v>0</v>
      </c>
    </row>
    <row r="716" spans="2:121">
      <c r="B716" s="535" t="s">
        <v>669</v>
      </c>
      <c r="C716" s="536">
        <v>1</v>
      </c>
      <c r="D716" s="537" t="str">
        <f>'Information Input'!$M$14</f>
        <v xml:space="preserve">      -      </v>
      </c>
      <c r="E716" s="537" t="s">
        <v>135</v>
      </c>
      <c r="F716" s="538">
        <f t="shared" ref="F716:F779" si="140">DATE(K716,1,1)</f>
        <v>43466</v>
      </c>
      <c r="G716" s="538">
        <f t="shared" ref="G716:G779" si="141">DATE(K716,3,31)</f>
        <v>43555</v>
      </c>
      <c r="H716" s="538">
        <f>'Information Input'!$H$35</f>
        <v>43555</v>
      </c>
      <c r="I716" s="537" t="str">
        <f>'Information Input'!$J$22</f>
        <v>Quarterly</v>
      </c>
      <c r="J716" s="538">
        <f>'Information Input'!$H$30</f>
        <v>43555</v>
      </c>
      <c r="K716" s="537">
        <f>'Information Input'!$J$18</f>
        <v>2019</v>
      </c>
      <c r="L716" s="539" t="s">
        <v>103</v>
      </c>
      <c r="M716" s="540" t="s">
        <v>242</v>
      </c>
      <c r="N716" s="541" t="s">
        <v>242</v>
      </c>
      <c r="O716" s="542" t="s">
        <v>679</v>
      </c>
      <c r="P716" s="537">
        <v>67</v>
      </c>
      <c r="Q716" s="541" t="s">
        <v>209</v>
      </c>
      <c r="R716" s="541" t="s">
        <v>239</v>
      </c>
      <c r="S716" s="543">
        <f>'Report 1'!$AV$18</f>
        <v>0</v>
      </c>
      <c r="T716" s="544">
        <f>'Report 1'!$AV$88</f>
        <v>0</v>
      </c>
      <c r="U716" s="545">
        <f>'Report 1'!$AV$174</f>
        <v>0</v>
      </c>
      <c r="AL716" s="546" t="s">
        <v>669</v>
      </c>
      <c r="AM716" s="547">
        <v>2</v>
      </c>
      <c r="AN716" s="547" t="str">
        <f>'Information Input'!$M$14</f>
        <v xml:space="preserve">      -      </v>
      </c>
      <c r="AO716" s="547" t="s">
        <v>136</v>
      </c>
      <c r="AP716" s="538">
        <f t="shared" si="135"/>
        <v>43556</v>
      </c>
      <c r="AQ716" s="538">
        <f t="shared" si="134"/>
        <v>43646</v>
      </c>
      <c r="AR716" s="538">
        <f>'Information Input'!$H$35</f>
        <v>43555</v>
      </c>
      <c r="AS716" s="547" t="str">
        <f>'Information Input'!$J$22</f>
        <v>Quarterly</v>
      </c>
      <c r="AT716" s="538">
        <f>'Information Input'!$H$30</f>
        <v>43555</v>
      </c>
      <c r="AU716" s="547">
        <f>'Information Input'!$J$18</f>
        <v>2019</v>
      </c>
      <c r="AV716" s="547" t="s">
        <v>97</v>
      </c>
      <c r="AW716" s="547" t="s">
        <v>98</v>
      </c>
      <c r="AX716" s="547" t="s">
        <v>96</v>
      </c>
      <c r="AY716" s="548" t="s">
        <v>671</v>
      </c>
      <c r="AZ716" s="547">
        <v>43</v>
      </c>
      <c r="BA716" s="549" t="s">
        <v>185</v>
      </c>
      <c r="BB716" s="543" t="s">
        <v>233</v>
      </c>
      <c r="BC716" s="550">
        <f>'Report 2'!$O185</f>
        <v>0</v>
      </c>
      <c r="BD716" s="550">
        <f>'Report 2'!$P185</f>
        <v>0</v>
      </c>
      <c r="BE716" s="550">
        <f>'Report 2'!$Q185</f>
        <v>0</v>
      </c>
      <c r="BF716" s="550">
        <f>'Report 2'!$R185</f>
        <v>0</v>
      </c>
      <c r="BG716" s="550">
        <f>'Report 2'!$S185</f>
        <v>0</v>
      </c>
      <c r="BH716" s="550">
        <f>'Report 2'!$T185</f>
        <v>0</v>
      </c>
      <c r="BI716" s="550">
        <f>'Report 2'!$U185</f>
        <v>0</v>
      </c>
      <c r="CC716" s="542" t="s">
        <v>669</v>
      </c>
      <c r="CD716" s="1014" t="s">
        <v>672</v>
      </c>
      <c r="CE716" s="1014" t="str">
        <f>'Information Input'!$M$14</f>
        <v xml:space="preserve">      -      </v>
      </c>
      <c r="CF716" s="551" t="s">
        <v>136</v>
      </c>
      <c r="CG716" s="552">
        <f t="shared" si="138"/>
        <v>43556</v>
      </c>
      <c r="CH716" s="552">
        <f t="shared" si="139"/>
        <v>43646</v>
      </c>
      <c r="CI716" s="552">
        <f>'Information Input'!$H$35</f>
        <v>43555</v>
      </c>
      <c r="CJ716" s="551" t="str">
        <f>'Information Input'!$J$22</f>
        <v>Quarterly</v>
      </c>
      <c r="CK716" s="552">
        <f>'Information Input'!$H$30</f>
        <v>43555</v>
      </c>
      <c r="CL716" s="551">
        <f>'Information Input'!$J$18</f>
        <v>2019</v>
      </c>
      <c r="CM716" s="551" t="s">
        <v>104</v>
      </c>
      <c r="CN716" s="1014" t="s">
        <v>105</v>
      </c>
      <c r="CO716" s="542" t="s">
        <v>103</v>
      </c>
      <c r="CP716" s="542" t="s">
        <v>671</v>
      </c>
      <c r="CQ716" s="551">
        <v>35</v>
      </c>
      <c r="CR716" s="542" t="s">
        <v>177</v>
      </c>
      <c r="CS716" s="542" t="s">
        <v>235</v>
      </c>
      <c r="CT716" s="1015">
        <f>'Report 1'!$AH$18</f>
        <v>0</v>
      </c>
      <c r="CU716" s="1016">
        <f>SUMIF('Report 4A'!$G$16:$G$95,$CQ716,'Report 4A'!$AP$16:$AP$95)</f>
        <v>0</v>
      </c>
      <c r="CV716" s="1017">
        <f t="shared" si="136"/>
        <v>0</v>
      </c>
      <c r="CX716" s="546" t="s">
        <v>669</v>
      </c>
      <c r="CY716" s="537" t="s">
        <v>306</v>
      </c>
      <c r="CZ716" s="537" t="str">
        <f>'Information Input'!$M$14</f>
        <v xml:space="preserve">      -      </v>
      </c>
      <c r="DA716" s="538">
        <f>'Information Input'!$H$35</f>
        <v>43555</v>
      </c>
      <c r="DB716" s="537" t="str">
        <f>'Information Input'!$J$22</f>
        <v>Quarterly</v>
      </c>
      <c r="DC716" s="552">
        <f>'Information Input'!$H$30</f>
        <v>43555</v>
      </c>
      <c r="DD716" s="553" t="str">
        <f t="shared" si="137"/>
        <v>201707</v>
      </c>
      <c r="DE716" s="541" t="s">
        <v>96</v>
      </c>
      <c r="DF716" s="541" t="s">
        <v>686</v>
      </c>
      <c r="DG716" s="544">
        <f>'Report 5L'!$W$108</f>
        <v>0</v>
      </c>
      <c r="DH716" s="550">
        <f>'Report 5L'!$W$109</f>
        <v>0</v>
      </c>
      <c r="DI716" s="544">
        <f>'Report 5L'!$W$110</f>
        <v>0</v>
      </c>
      <c r="DJ716" s="544">
        <f>'Report 5L'!$W$111</f>
        <v>0</v>
      </c>
      <c r="DK716" s="544">
        <f>'Report 5L'!$W$112</f>
        <v>0</v>
      </c>
      <c r="DL716" s="544">
        <f>'Report 5L'!$W$113</f>
        <v>0</v>
      </c>
      <c r="DM716" s="544">
        <f>'Report 5L'!$W$114</f>
        <v>0</v>
      </c>
      <c r="DN716" s="544">
        <f>'Report 5L'!$W$115</f>
        <v>0</v>
      </c>
      <c r="DO716" s="544">
        <f>'Report 5L'!$W$116</f>
        <v>0</v>
      </c>
      <c r="DP716" s="544">
        <f>'Report 5L'!$W$117</f>
        <v>0</v>
      </c>
      <c r="DQ716" s="544">
        <f>'Report 5L'!$W$118</f>
        <v>0</v>
      </c>
    </row>
    <row r="717" spans="2:121">
      <c r="B717" s="535" t="s">
        <v>669</v>
      </c>
      <c r="C717" s="536">
        <v>1</v>
      </c>
      <c r="D717" s="537" t="str">
        <f>'Information Input'!$M$14</f>
        <v xml:space="preserve">      -      </v>
      </c>
      <c r="E717" s="537" t="s">
        <v>135</v>
      </c>
      <c r="F717" s="538">
        <f t="shared" si="140"/>
        <v>43466</v>
      </c>
      <c r="G717" s="538">
        <f t="shared" si="141"/>
        <v>43555</v>
      </c>
      <c r="H717" s="538">
        <f>'Information Input'!$H$35</f>
        <v>43555</v>
      </c>
      <c r="I717" s="537" t="str">
        <f>'Information Input'!$J$22</f>
        <v>Quarterly</v>
      </c>
      <c r="J717" s="538">
        <f>'Information Input'!$H$30</f>
        <v>43555</v>
      </c>
      <c r="K717" s="537">
        <f>'Information Input'!$J$18</f>
        <v>2019</v>
      </c>
      <c r="L717" s="539" t="s">
        <v>103</v>
      </c>
      <c r="M717" s="540" t="s">
        <v>242</v>
      </c>
      <c r="N717" s="541" t="s">
        <v>242</v>
      </c>
      <c r="O717" s="542" t="s">
        <v>679</v>
      </c>
      <c r="P717" s="537">
        <v>68</v>
      </c>
      <c r="Q717" s="541" t="s">
        <v>210</v>
      </c>
      <c r="R717" s="541" t="s">
        <v>239</v>
      </c>
      <c r="S717" s="543">
        <f>'Report 1'!$AV$18</f>
        <v>0</v>
      </c>
      <c r="T717" s="544">
        <f>'Report 1'!$AV$89</f>
        <v>0</v>
      </c>
      <c r="U717" s="545">
        <f>'Report 1'!$AV$175</f>
        <v>0</v>
      </c>
      <c r="AL717" s="546" t="s">
        <v>669</v>
      </c>
      <c r="AM717" s="547">
        <v>2</v>
      </c>
      <c r="AN717" s="547" t="str">
        <f>'Information Input'!$M$14</f>
        <v xml:space="preserve">      -      </v>
      </c>
      <c r="AO717" s="547" t="s">
        <v>136</v>
      </c>
      <c r="AP717" s="538">
        <f t="shared" si="135"/>
        <v>43556</v>
      </c>
      <c r="AQ717" s="538">
        <f t="shared" si="134"/>
        <v>43646</v>
      </c>
      <c r="AR717" s="538">
        <f>'Information Input'!$H$35</f>
        <v>43555</v>
      </c>
      <c r="AS717" s="547" t="str">
        <f>'Information Input'!$J$22</f>
        <v>Quarterly</v>
      </c>
      <c r="AT717" s="538">
        <f>'Information Input'!$H$30</f>
        <v>43555</v>
      </c>
      <c r="AU717" s="547">
        <f>'Information Input'!$J$18</f>
        <v>2019</v>
      </c>
      <c r="AV717" s="547" t="s">
        <v>97</v>
      </c>
      <c r="AW717" s="547" t="s">
        <v>98</v>
      </c>
      <c r="AX717" s="547" t="s">
        <v>96</v>
      </c>
      <c r="AY717" s="548" t="s">
        <v>674</v>
      </c>
      <c r="AZ717" s="547">
        <v>44</v>
      </c>
      <c r="BA717" s="549" t="s">
        <v>186</v>
      </c>
      <c r="BB717" s="543" t="s">
        <v>239</v>
      </c>
      <c r="BC717" s="550">
        <f>'Report 2'!$O186</f>
        <v>0</v>
      </c>
      <c r="BD717" s="550">
        <f>'Report 2'!$P186</f>
        <v>0</v>
      </c>
      <c r="BE717" s="550">
        <f>'Report 2'!$Q186</f>
        <v>0</v>
      </c>
      <c r="BF717" s="550">
        <f>'Report 2'!$R186</f>
        <v>0</v>
      </c>
      <c r="BG717" s="550">
        <f>'Report 2'!$S186</f>
        <v>0</v>
      </c>
      <c r="BH717" s="550">
        <f>'Report 2'!$T186</f>
        <v>0</v>
      </c>
      <c r="BI717" s="550">
        <f>'Report 2'!$U186</f>
        <v>0</v>
      </c>
      <c r="CC717" s="542" t="s">
        <v>669</v>
      </c>
      <c r="CD717" s="1014" t="s">
        <v>672</v>
      </c>
      <c r="CE717" s="1014" t="str">
        <f>'Information Input'!$M$14</f>
        <v xml:space="preserve">      -      </v>
      </c>
      <c r="CF717" s="551" t="s">
        <v>136</v>
      </c>
      <c r="CG717" s="552">
        <f t="shared" si="138"/>
        <v>43556</v>
      </c>
      <c r="CH717" s="552">
        <f t="shared" si="139"/>
        <v>43646</v>
      </c>
      <c r="CI717" s="552">
        <f>'Information Input'!$H$35</f>
        <v>43555</v>
      </c>
      <c r="CJ717" s="551" t="str">
        <f>'Information Input'!$J$22</f>
        <v>Quarterly</v>
      </c>
      <c r="CK717" s="552">
        <f>'Information Input'!$H$30</f>
        <v>43555</v>
      </c>
      <c r="CL717" s="551">
        <f>'Information Input'!$J$18</f>
        <v>2019</v>
      </c>
      <c r="CM717" s="551" t="s">
        <v>104</v>
      </c>
      <c r="CN717" s="1014" t="s">
        <v>105</v>
      </c>
      <c r="CO717" s="542" t="s">
        <v>103</v>
      </c>
      <c r="CP717" s="542" t="s">
        <v>671</v>
      </c>
      <c r="CQ717" s="551">
        <v>36</v>
      </c>
      <c r="CR717" s="542" t="s">
        <v>178</v>
      </c>
      <c r="CS717" s="542" t="s">
        <v>235</v>
      </c>
      <c r="CT717" s="1015">
        <f>'Report 1'!$AH$18</f>
        <v>0</v>
      </c>
      <c r="CU717" s="1016">
        <f>SUMIF('Report 4A'!$G$16:$G$95,$CQ717,'Report 4A'!$AP$16:$AP$95)</f>
        <v>0</v>
      </c>
      <c r="CV717" s="1017">
        <f t="shared" si="136"/>
        <v>0</v>
      </c>
      <c r="CX717" s="546" t="s">
        <v>669</v>
      </c>
      <c r="CY717" s="537" t="s">
        <v>306</v>
      </c>
      <c r="CZ717" s="537" t="str">
        <f>'Information Input'!$M$14</f>
        <v xml:space="preserve">      -      </v>
      </c>
      <c r="DA717" s="538">
        <f>'Information Input'!$H$35</f>
        <v>43555</v>
      </c>
      <c r="DB717" s="537" t="str">
        <f>'Information Input'!$J$22</f>
        <v>Quarterly</v>
      </c>
      <c r="DC717" s="552">
        <f>'Information Input'!$H$30</f>
        <v>43555</v>
      </c>
      <c r="DD717" s="553" t="str">
        <f t="shared" si="137"/>
        <v>201706</v>
      </c>
      <c r="DE717" s="541" t="s">
        <v>96</v>
      </c>
      <c r="DF717" s="541" t="s">
        <v>686</v>
      </c>
      <c r="DG717" s="544">
        <f>'Report 5L'!$X$108</f>
        <v>0</v>
      </c>
      <c r="DH717" s="550">
        <f>'Report 5L'!$X$109</f>
        <v>0</v>
      </c>
      <c r="DI717" s="544">
        <f>'Report 5L'!$X$110</f>
        <v>0</v>
      </c>
      <c r="DJ717" s="544">
        <f>'Report 5L'!$X$111</f>
        <v>0</v>
      </c>
      <c r="DK717" s="544">
        <f>'Report 5L'!$X$112</f>
        <v>0</v>
      </c>
      <c r="DL717" s="544">
        <f>'Report 5L'!$X$113</f>
        <v>0</v>
      </c>
      <c r="DM717" s="544">
        <f>'Report 5L'!$X$114</f>
        <v>0</v>
      </c>
      <c r="DN717" s="544">
        <f>'Report 5L'!$X$115</f>
        <v>0</v>
      </c>
      <c r="DO717" s="544">
        <f>'Report 5L'!$X$116</f>
        <v>0</v>
      </c>
      <c r="DP717" s="544">
        <f>'Report 5L'!$X$117</f>
        <v>0</v>
      </c>
      <c r="DQ717" s="544">
        <f>'Report 5L'!$X$118</f>
        <v>0</v>
      </c>
    </row>
    <row r="718" spans="2:121">
      <c r="B718" s="535" t="s">
        <v>669</v>
      </c>
      <c r="C718" s="536">
        <v>1</v>
      </c>
      <c r="D718" s="537" t="str">
        <f>'Information Input'!$M$14</f>
        <v xml:space="preserve">      -      </v>
      </c>
      <c r="E718" s="537" t="s">
        <v>135</v>
      </c>
      <c r="F718" s="538">
        <f t="shared" si="140"/>
        <v>43466</v>
      </c>
      <c r="G718" s="538">
        <f t="shared" si="141"/>
        <v>43555</v>
      </c>
      <c r="H718" s="538">
        <f>'Information Input'!$H$35</f>
        <v>43555</v>
      </c>
      <c r="I718" s="537" t="str">
        <f>'Information Input'!$J$22</f>
        <v>Quarterly</v>
      </c>
      <c r="J718" s="538">
        <f>'Information Input'!$H$30</f>
        <v>43555</v>
      </c>
      <c r="K718" s="537">
        <f>'Information Input'!$J$18</f>
        <v>2019</v>
      </c>
      <c r="L718" s="539" t="s">
        <v>103</v>
      </c>
      <c r="M718" s="540" t="s">
        <v>242</v>
      </c>
      <c r="N718" s="541" t="s">
        <v>242</v>
      </c>
      <c r="O718" s="542" t="s">
        <v>679</v>
      </c>
      <c r="P718" s="537">
        <v>69</v>
      </c>
      <c r="Q718" s="541" t="s">
        <v>211</v>
      </c>
      <c r="R718" s="541" t="s">
        <v>239</v>
      </c>
      <c r="S718" s="543">
        <f>'Report 1'!$AV$18</f>
        <v>0</v>
      </c>
      <c r="T718" s="544">
        <f>'Report 1'!$AV$90</f>
        <v>0</v>
      </c>
      <c r="U718" s="545">
        <f>'Report 1'!$AV$176</f>
        <v>0</v>
      </c>
      <c r="AL718" s="546" t="s">
        <v>669</v>
      </c>
      <c r="AM718" s="547">
        <v>2</v>
      </c>
      <c r="AN718" s="547" t="str">
        <f>'Information Input'!$M$14</f>
        <v xml:space="preserve">      -      </v>
      </c>
      <c r="AO718" s="547" t="s">
        <v>136</v>
      </c>
      <c r="AP718" s="538">
        <f t="shared" si="135"/>
        <v>43556</v>
      </c>
      <c r="AQ718" s="538">
        <f t="shared" si="134"/>
        <v>43646</v>
      </c>
      <c r="AR718" s="538">
        <f>'Information Input'!$H$35</f>
        <v>43555</v>
      </c>
      <c r="AS718" s="547" t="str">
        <f>'Information Input'!$J$22</f>
        <v>Quarterly</v>
      </c>
      <c r="AT718" s="538">
        <f>'Information Input'!$H$30</f>
        <v>43555</v>
      </c>
      <c r="AU718" s="547">
        <f>'Information Input'!$J$18</f>
        <v>2019</v>
      </c>
      <c r="AV718" s="547" t="s">
        <v>97</v>
      </c>
      <c r="AW718" s="547" t="s">
        <v>98</v>
      </c>
      <c r="AX718" s="547" t="s">
        <v>96</v>
      </c>
      <c r="AY718" s="548" t="s">
        <v>675</v>
      </c>
      <c r="AZ718" s="547">
        <v>45</v>
      </c>
      <c r="BA718" s="549" t="s">
        <v>187</v>
      </c>
      <c r="BB718" s="543" t="s">
        <v>239</v>
      </c>
      <c r="BC718" s="550">
        <f>'Report 2'!$O187</f>
        <v>0</v>
      </c>
      <c r="BD718" s="550">
        <f>'Report 2'!$P187</f>
        <v>0</v>
      </c>
      <c r="BE718" s="550">
        <f>'Report 2'!$Q187</f>
        <v>0</v>
      </c>
      <c r="BF718" s="550">
        <f>'Report 2'!$R187</f>
        <v>0</v>
      </c>
      <c r="BG718" s="550">
        <f>'Report 2'!$S187</f>
        <v>0</v>
      </c>
      <c r="BH718" s="550">
        <f>'Report 2'!$T187</f>
        <v>0</v>
      </c>
      <c r="BI718" s="550">
        <f>'Report 2'!$U187</f>
        <v>0</v>
      </c>
      <c r="CC718" s="542" t="s">
        <v>669</v>
      </c>
      <c r="CD718" s="1014" t="s">
        <v>672</v>
      </c>
      <c r="CE718" s="1014" t="str">
        <f>'Information Input'!$M$14</f>
        <v xml:space="preserve">      -      </v>
      </c>
      <c r="CF718" s="551" t="s">
        <v>136</v>
      </c>
      <c r="CG718" s="552">
        <f t="shared" si="138"/>
        <v>43556</v>
      </c>
      <c r="CH718" s="552">
        <f t="shared" si="139"/>
        <v>43646</v>
      </c>
      <c r="CI718" s="552">
        <f>'Information Input'!$H$35</f>
        <v>43555</v>
      </c>
      <c r="CJ718" s="551" t="str">
        <f>'Information Input'!$J$22</f>
        <v>Quarterly</v>
      </c>
      <c r="CK718" s="552">
        <f>'Information Input'!$H$30</f>
        <v>43555</v>
      </c>
      <c r="CL718" s="551">
        <f>'Information Input'!$J$18</f>
        <v>2019</v>
      </c>
      <c r="CM718" s="551" t="s">
        <v>104</v>
      </c>
      <c r="CN718" s="1014" t="s">
        <v>105</v>
      </c>
      <c r="CO718" s="542" t="s">
        <v>103</v>
      </c>
      <c r="CP718" s="542" t="s">
        <v>671</v>
      </c>
      <c r="CQ718" s="551">
        <v>37</v>
      </c>
      <c r="CR718" s="542" t="s">
        <v>179</v>
      </c>
      <c r="CS718" s="542" t="s">
        <v>231</v>
      </c>
      <c r="CT718" s="1015">
        <f>'Report 1'!$AH$18</f>
        <v>0</v>
      </c>
      <c r="CU718" s="1016">
        <f>SUMIF('Report 4A'!$G$16:$G$95,$CQ718,'Report 4A'!$AP$16:$AP$95)</f>
        <v>0</v>
      </c>
      <c r="CV718" s="1017">
        <f t="shared" si="136"/>
        <v>0</v>
      </c>
      <c r="CX718" s="546" t="s">
        <v>669</v>
      </c>
      <c r="CY718" s="537" t="s">
        <v>306</v>
      </c>
      <c r="CZ718" s="537" t="str">
        <f>'Information Input'!$M$14</f>
        <v xml:space="preserve">      -      </v>
      </c>
      <c r="DA718" s="538">
        <f>'Information Input'!$H$35</f>
        <v>43555</v>
      </c>
      <c r="DB718" s="537" t="str">
        <f>'Information Input'!$J$22</f>
        <v>Quarterly</v>
      </c>
      <c r="DC718" s="552">
        <f>'Information Input'!$H$30</f>
        <v>43555</v>
      </c>
      <c r="DD718" s="553" t="str">
        <f t="shared" si="137"/>
        <v>201705</v>
      </c>
      <c r="DE718" s="541" t="s">
        <v>96</v>
      </c>
      <c r="DF718" s="541" t="s">
        <v>686</v>
      </c>
      <c r="DG718" s="544">
        <f>'Report 5L'!$Y$108</f>
        <v>0</v>
      </c>
      <c r="DH718" s="550">
        <f>'Report 5L'!$Y$109</f>
        <v>0</v>
      </c>
      <c r="DI718" s="544">
        <f>'Report 5L'!$Y$110</f>
        <v>0</v>
      </c>
      <c r="DJ718" s="544">
        <f>'Report 5L'!$Y$111</f>
        <v>0</v>
      </c>
      <c r="DK718" s="544">
        <f>'Report 5L'!$Y$112</f>
        <v>0</v>
      </c>
      <c r="DL718" s="544">
        <f>'Report 5L'!$Y$113</f>
        <v>0</v>
      </c>
      <c r="DM718" s="544">
        <f>'Report 5L'!$Y$114</f>
        <v>0</v>
      </c>
      <c r="DN718" s="544">
        <f>'Report 5L'!$Y$115</f>
        <v>0</v>
      </c>
      <c r="DO718" s="544">
        <f>'Report 5L'!$Y$116</f>
        <v>0</v>
      </c>
      <c r="DP718" s="544">
        <f>'Report 5L'!$Y$117</f>
        <v>0</v>
      </c>
      <c r="DQ718" s="544">
        <f>'Report 5L'!$Y$118</f>
        <v>0</v>
      </c>
    </row>
    <row r="719" spans="2:121">
      <c r="B719" s="535" t="s">
        <v>669</v>
      </c>
      <c r="C719" s="536">
        <v>1</v>
      </c>
      <c r="D719" s="537" t="str">
        <f>'Information Input'!$M$14</f>
        <v xml:space="preserve">      -      </v>
      </c>
      <c r="E719" s="537" t="s">
        <v>135</v>
      </c>
      <c r="F719" s="538">
        <f t="shared" si="140"/>
        <v>43466</v>
      </c>
      <c r="G719" s="538">
        <f t="shared" si="141"/>
        <v>43555</v>
      </c>
      <c r="H719" s="538">
        <f>'Information Input'!$H$35</f>
        <v>43555</v>
      </c>
      <c r="I719" s="537" t="str">
        <f>'Information Input'!$J$22</f>
        <v>Quarterly</v>
      </c>
      <c r="J719" s="538">
        <f>'Information Input'!$H$30</f>
        <v>43555</v>
      </c>
      <c r="K719" s="537">
        <f>'Information Input'!$J$18</f>
        <v>2019</v>
      </c>
      <c r="L719" s="539" t="s">
        <v>103</v>
      </c>
      <c r="M719" s="540" t="s">
        <v>242</v>
      </c>
      <c r="N719" s="541" t="s">
        <v>242</v>
      </c>
      <c r="O719" s="542" t="s">
        <v>680</v>
      </c>
      <c r="P719" s="537">
        <v>70</v>
      </c>
      <c r="Q719" s="541" t="s">
        <v>212</v>
      </c>
      <c r="R719" s="541" t="s">
        <v>239</v>
      </c>
      <c r="S719" s="543">
        <f>'Report 1'!$AV$18</f>
        <v>0</v>
      </c>
      <c r="T719" s="544">
        <f>'Report 1'!$AV$91</f>
        <v>0</v>
      </c>
      <c r="U719" s="545">
        <f>'Report 1'!$AV$177</f>
        <v>0</v>
      </c>
      <c r="AL719" s="546" t="s">
        <v>669</v>
      </c>
      <c r="AM719" s="547">
        <v>2</v>
      </c>
      <c r="AN719" s="547" t="str">
        <f>'Information Input'!$M$14</f>
        <v xml:space="preserve">      -      </v>
      </c>
      <c r="AO719" s="547" t="s">
        <v>136</v>
      </c>
      <c r="AP719" s="538">
        <f t="shared" si="135"/>
        <v>43556</v>
      </c>
      <c r="AQ719" s="538">
        <f t="shared" si="134"/>
        <v>43646</v>
      </c>
      <c r="AR719" s="538">
        <f>'Information Input'!$H$35</f>
        <v>43555</v>
      </c>
      <c r="AS719" s="547" t="str">
        <f>'Information Input'!$J$22</f>
        <v>Quarterly</v>
      </c>
      <c r="AT719" s="538">
        <f>'Information Input'!$H$30</f>
        <v>43555</v>
      </c>
      <c r="AU719" s="547">
        <f>'Information Input'!$J$18</f>
        <v>2019</v>
      </c>
      <c r="AV719" s="547" t="s">
        <v>97</v>
      </c>
      <c r="AW719" s="547" t="s">
        <v>98</v>
      </c>
      <c r="AX719" s="547" t="s">
        <v>96</v>
      </c>
      <c r="AY719" s="548" t="s">
        <v>675</v>
      </c>
      <c r="AZ719" s="547">
        <v>46</v>
      </c>
      <c r="BA719" s="549" t="s">
        <v>188</v>
      </c>
      <c r="BB719" s="543" t="s">
        <v>239</v>
      </c>
      <c r="BC719" s="550">
        <f>'Report 2'!$O188</f>
        <v>0</v>
      </c>
      <c r="BD719" s="550">
        <f>'Report 2'!$P188</f>
        <v>0</v>
      </c>
      <c r="BE719" s="550">
        <f>'Report 2'!$Q188</f>
        <v>0</v>
      </c>
      <c r="BF719" s="550">
        <f>'Report 2'!$R188</f>
        <v>0</v>
      </c>
      <c r="BG719" s="550">
        <f>'Report 2'!$S188</f>
        <v>0</v>
      </c>
      <c r="BH719" s="550">
        <f>'Report 2'!$T188</f>
        <v>0</v>
      </c>
      <c r="BI719" s="550">
        <f>'Report 2'!$U188</f>
        <v>0</v>
      </c>
      <c r="CC719" s="542" t="s">
        <v>669</v>
      </c>
      <c r="CD719" s="1014" t="s">
        <v>672</v>
      </c>
      <c r="CE719" s="1014" t="str">
        <f>'Information Input'!$M$14</f>
        <v xml:space="preserve">      -      </v>
      </c>
      <c r="CF719" s="551" t="s">
        <v>136</v>
      </c>
      <c r="CG719" s="552">
        <f t="shared" si="138"/>
        <v>43556</v>
      </c>
      <c r="CH719" s="552">
        <f t="shared" si="139"/>
        <v>43646</v>
      </c>
      <c r="CI719" s="552">
        <f>'Information Input'!$H$35</f>
        <v>43555</v>
      </c>
      <c r="CJ719" s="551" t="str">
        <f>'Information Input'!$J$22</f>
        <v>Quarterly</v>
      </c>
      <c r="CK719" s="552">
        <f>'Information Input'!$H$30</f>
        <v>43555</v>
      </c>
      <c r="CL719" s="551">
        <f>'Information Input'!$J$18</f>
        <v>2019</v>
      </c>
      <c r="CM719" s="551" t="s">
        <v>104</v>
      </c>
      <c r="CN719" s="1014" t="s">
        <v>105</v>
      </c>
      <c r="CO719" s="542" t="s">
        <v>103</v>
      </c>
      <c r="CP719" s="542" t="s">
        <v>671</v>
      </c>
      <c r="CQ719" s="551">
        <v>38</v>
      </c>
      <c r="CR719" s="542" t="s">
        <v>180</v>
      </c>
      <c r="CS719" s="542" t="s">
        <v>233</v>
      </c>
      <c r="CT719" s="1015">
        <f>'Report 1'!$AH$18</f>
        <v>0</v>
      </c>
      <c r="CU719" s="1016">
        <f>SUMIF('Report 4A'!$G$16:$G$95,$CQ719,'Report 4A'!$AP$16:$AP$95)</f>
        <v>0</v>
      </c>
      <c r="CV719" s="1017">
        <f t="shared" si="136"/>
        <v>0</v>
      </c>
      <c r="CX719" s="546" t="s">
        <v>669</v>
      </c>
      <c r="CY719" s="537" t="s">
        <v>306</v>
      </c>
      <c r="CZ719" s="537" t="str">
        <f>'Information Input'!$M$14</f>
        <v xml:space="preserve">      -      </v>
      </c>
      <c r="DA719" s="538">
        <f>'Information Input'!$H$35</f>
        <v>43555</v>
      </c>
      <c r="DB719" s="537" t="str">
        <f>'Information Input'!$J$22</f>
        <v>Quarterly</v>
      </c>
      <c r="DC719" s="552">
        <f>'Information Input'!$H$30</f>
        <v>43555</v>
      </c>
      <c r="DD719" s="553" t="str">
        <f t="shared" si="137"/>
        <v>201704</v>
      </c>
      <c r="DE719" s="541" t="s">
        <v>96</v>
      </c>
      <c r="DF719" s="541" t="s">
        <v>686</v>
      </c>
      <c r="DG719" s="544">
        <f>'Report 5L'!$Z$108</f>
        <v>0</v>
      </c>
      <c r="DH719" s="550">
        <f>'Report 5L'!$Z$109</f>
        <v>0</v>
      </c>
      <c r="DI719" s="544">
        <f>'Report 5L'!$Z$110</f>
        <v>0</v>
      </c>
      <c r="DJ719" s="544">
        <f>'Report 5L'!$Z$111</f>
        <v>0</v>
      </c>
      <c r="DK719" s="544">
        <f>'Report 5L'!$Z$112</f>
        <v>0</v>
      </c>
      <c r="DL719" s="544">
        <f>'Report 5L'!$Z$113</f>
        <v>0</v>
      </c>
      <c r="DM719" s="544">
        <f>'Report 5L'!$Z$114</f>
        <v>0</v>
      </c>
      <c r="DN719" s="544">
        <f>'Report 5L'!$Z$115</f>
        <v>0</v>
      </c>
      <c r="DO719" s="544">
        <f>'Report 5L'!$Z$116</f>
        <v>0</v>
      </c>
      <c r="DP719" s="544">
        <f>'Report 5L'!$Z$117</f>
        <v>0</v>
      </c>
      <c r="DQ719" s="544">
        <f>'Report 5L'!$Z$118</f>
        <v>0</v>
      </c>
    </row>
    <row r="720" spans="2:121">
      <c r="B720" s="535" t="s">
        <v>669</v>
      </c>
      <c r="C720" s="536">
        <v>1</v>
      </c>
      <c r="D720" s="537" t="str">
        <f>'Information Input'!$M$14</f>
        <v xml:space="preserve">      -      </v>
      </c>
      <c r="E720" s="537" t="s">
        <v>135</v>
      </c>
      <c r="F720" s="538">
        <f t="shared" si="140"/>
        <v>43466</v>
      </c>
      <c r="G720" s="538">
        <f t="shared" si="141"/>
        <v>43555</v>
      </c>
      <c r="H720" s="538">
        <f>'Information Input'!$H$35</f>
        <v>43555</v>
      </c>
      <c r="I720" s="537" t="str">
        <f>'Information Input'!$J$22</f>
        <v>Quarterly</v>
      </c>
      <c r="J720" s="538">
        <f>'Information Input'!$H$30</f>
        <v>43555</v>
      </c>
      <c r="K720" s="537">
        <f>'Information Input'!$J$18</f>
        <v>2019</v>
      </c>
      <c r="L720" s="539" t="s">
        <v>103</v>
      </c>
      <c r="M720" s="540" t="s">
        <v>242</v>
      </c>
      <c r="N720" s="541" t="s">
        <v>242</v>
      </c>
      <c r="O720" s="542" t="s">
        <v>680</v>
      </c>
      <c r="P720" s="537">
        <v>71</v>
      </c>
      <c r="Q720" s="541" t="s">
        <v>213</v>
      </c>
      <c r="R720" s="541" t="s">
        <v>239</v>
      </c>
      <c r="S720" s="543">
        <f>'Report 1'!$AV$18</f>
        <v>0</v>
      </c>
      <c r="T720" s="544">
        <f>'Report 1'!$AV$92</f>
        <v>0</v>
      </c>
      <c r="U720" s="545">
        <f>'Report 1'!$AV$178</f>
        <v>0</v>
      </c>
      <c r="AL720" s="546" t="s">
        <v>669</v>
      </c>
      <c r="AM720" s="547">
        <v>2</v>
      </c>
      <c r="AN720" s="547" t="str">
        <f>'Information Input'!$M$14</f>
        <v xml:space="preserve">      -      </v>
      </c>
      <c r="AO720" s="547" t="s">
        <v>136</v>
      </c>
      <c r="AP720" s="538">
        <f t="shared" si="135"/>
        <v>43556</v>
      </c>
      <c r="AQ720" s="538">
        <f t="shared" si="134"/>
        <v>43646</v>
      </c>
      <c r="AR720" s="538">
        <f>'Information Input'!$H$35</f>
        <v>43555</v>
      </c>
      <c r="AS720" s="547" t="str">
        <f>'Information Input'!$J$22</f>
        <v>Quarterly</v>
      </c>
      <c r="AT720" s="538">
        <f>'Information Input'!$H$30</f>
        <v>43555</v>
      </c>
      <c r="AU720" s="547">
        <f>'Information Input'!$J$18</f>
        <v>2019</v>
      </c>
      <c r="AV720" s="547" t="s">
        <v>97</v>
      </c>
      <c r="AW720" s="547" t="s">
        <v>98</v>
      </c>
      <c r="AX720" s="547" t="s">
        <v>96</v>
      </c>
      <c r="AY720" s="548" t="s">
        <v>675</v>
      </c>
      <c r="AZ720" s="547">
        <v>47</v>
      </c>
      <c r="BA720" s="549" t="s">
        <v>189</v>
      </c>
      <c r="BB720" s="543" t="s">
        <v>239</v>
      </c>
      <c r="BC720" s="550">
        <f>'Report 2'!$O189</f>
        <v>0</v>
      </c>
      <c r="BD720" s="550">
        <f>'Report 2'!$P189</f>
        <v>0</v>
      </c>
      <c r="BE720" s="550">
        <f>'Report 2'!$Q189</f>
        <v>0</v>
      </c>
      <c r="BF720" s="550">
        <f>'Report 2'!$R189</f>
        <v>0</v>
      </c>
      <c r="BG720" s="550">
        <f>'Report 2'!$S189</f>
        <v>0</v>
      </c>
      <c r="BH720" s="550">
        <f>'Report 2'!$T189</f>
        <v>0</v>
      </c>
      <c r="BI720" s="550">
        <f>'Report 2'!$U189</f>
        <v>0</v>
      </c>
      <c r="CC720" s="542" t="s">
        <v>669</v>
      </c>
      <c r="CD720" s="1014" t="s">
        <v>672</v>
      </c>
      <c r="CE720" s="1014" t="str">
        <f>'Information Input'!$M$14</f>
        <v xml:space="preserve">      -      </v>
      </c>
      <c r="CF720" s="551" t="s">
        <v>136</v>
      </c>
      <c r="CG720" s="552">
        <f t="shared" si="138"/>
        <v>43556</v>
      </c>
      <c r="CH720" s="552">
        <f t="shared" si="139"/>
        <v>43646</v>
      </c>
      <c r="CI720" s="552">
        <f>'Information Input'!$H$35</f>
        <v>43555</v>
      </c>
      <c r="CJ720" s="551" t="str">
        <f>'Information Input'!$J$22</f>
        <v>Quarterly</v>
      </c>
      <c r="CK720" s="552">
        <f>'Information Input'!$H$30</f>
        <v>43555</v>
      </c>
      <c r="CL720" s="551">
        <f>'Information Input'!$J$18</f>
        <v>2019</v>
      </c>
      <c r="CM720" s="551" t="s">
        <v>104</v>
      </c>
      <c r="CN720" s="1014" t="s">
        <v>105</v>
      </c>
      <c r="CO720" s="542" t="s">
        <v>103</v>
      </c>
      <c r="CP720" s="542" t="s">
        <v>671</v>
      </c>
      <c r="CQ720" s="551">
        <v>39</v>
      </c>
      <c r="CR720" s="542" t="s">
        <v>181</v>
      </c>
      <c r="CS720" s="542" t="s">
        <v>233</v>
      </c>
      <c r="CT720" s="1015">
        <f>'Report 1'!$AH$18</f>
        <v>0</v>
      </c>
      <c r="CU720" s="1016">
        <f>SUMIF('Report 4A'!$G$16:$G$95,$CQ720,'Report 4A'!$AP$16:$AP$95)</f>
        <v>0</v>
      </c>
      <c r="CV720" s="1017">
        <f t="shared" si="136"/>
        <v>0</v>
      </c>
      <c r="CX720" s="546" t="s">
        <v>669</v>
      </c>
      <c r="CY720" s="537" t="s">
        <v>306</v>
      </c>
      <c r="CZ720" s="537" t="str">
        <f>'Information Input'!$M$14</f>
        <v xml:space="preserve">      -      </v>
      </c>
      <c r="DA720" s="538">
        <f>'Information Input'!$H$35</f>
        <v>43555</v>
      </c>
      <c r="DB720" s="537" t="str">
        <f>'Information Input'!$J$22</f>
        <v>Quarterly</v>
      </c>
      <c r="DC720" s="552">
        <f>'Information Input'!$H$30</f>
        <v>43555</v>
      </c>
      <c r="DD720" s="553" t="str">
        <f t="shared" si="137"/>
        <v>201703</v>
      </c>
      <c r="DE720" s="541" t="s">
        <v>96</v>
      </c>
      <c r="DF720" s="541" t="s">
        <v>686</v>
      </c>
      <c r="DG720" s="544">
        <f>'Report 5L'!$AA$108</f>
        <v>0</v>
      </c>
      <c r="DH720" s="550">
        <f>'Report 5L'!$AA$109</f>
        <v>0</v>
      </c>
      <c r="DI720" s="544">
        <f>'Report 5L'!$AA$110</f>
        <v>0</v>
      </c>
      <c r="DJ720" s="544">
        <f>'Report 5L'!$AA$111</f>
        <v>0</v>
      </c>
      <c r="DK720" s="544">
        <f>'Report 5L'!$AA$112</f>
        <v>0</v>
      </c>
      <c r="DL720" s="544">
        <f>'Report 5L'!$AA$113</f>
        <v>0</v>
      </c>
      <c r="DM720" s="544">
        <f>'Report 5L'!$AA$114</f>
        <v>0</v>
      </c>
      <c r="DN720" s="544">
        <f>'Report 5L'!$AA$115</f>
        <v>0</v>
      </c>
      <c r="DO720" s="544">
        <f>'Report 5L'!$AA$116</f>
        <v>0</v>
      </c>
      <c r="DP720" s="544">
        <f>'Report 5L'!$AA$117</f>
        <v>0</v>
      </c>
      <c r="DQ720" s="544">
        <f>'Report 5L'!$AA$118</f>
        <v>0</v>
      </c>
    </row>
    <row r="721" spans="2:121">
      <c r="B721" s="573" t="s">
        <v>669</v>
      </c>
      <c r="C721" s="574">
        <v>1</v>
      </c>
      <c r="D721" s="562" t="str">
        <f>'Information Input'!$M$14</f>
        <v xml:space="preserve">      -      </v>
      </c>
      <c r="E721" s="562" t="s">
        <v>135</v>
      </c>
      <c r="F721" s="559">
        <f t="shared" si="140"/>
        <v>43466</v>
      </c>
      <c r="G721" s="559">
        <f t="shared" si="141"/>
        <v>43555</v>
      </c>
      <c r="H721" s="559">
        <f>'Information Input'!$H$35</f>
        <v>43555</v>
      </c>
      <c r="I721" s="562" t="str">
        <f>'Information Input'!$J$22</f>
        <v>Quarterly</v>
      </c>
      <c r="J721" s="559">
        <f>'Information Input'!$H$30</f>
        <v>43555</v>
      </c>
      <c r="K721" s="562">
        <f>'Information Input'!$J$18</f>
        <v>2019</v>
      </c>
      <c r="L721" s="563" t="s">
        <v>103</v>
      </c>
      <c r="M721" s="564" t="s">
        <v>242</v>
      </c>
      <c r="N721" s="561" t="s">
        <v>242</v>
      </c>
      <c r="O721" s="575" t="s">
        <v>674</v>
      </c>
      <c r="P721" s="537">
        <v>72</v>
      </c>
      <c r="Q721" s="541" t="s">
        <v>214</v>
      </c>
      <c r="R721" s="561" t="s">
        <v>239</v>
      </c>
      <c r="S721" s="560">
        <f>'Report 1'!$AV$18</f>
        <v>0</v>
      </c>
      <c r="T721" s="568">
        <f>'Report 1'!$AV$93</f>
        <v>0</v>
      </c>
      <c r="U721" s="571">
        <f>'Report 1'!$AV$179</f>
        <v>0</v>
      </c>
      <c r="AL721" s="546" t="s">
        <v>669</v>
      </c>
      <c r="AM721" s="547">
        <v>2</v>
      </c>
      <c r="AN721" s="547" t="str">
        <f>'Information Input'!$M$14</f>
        <v xml:space="preserve">      -      </v>
      </c>
      <c r="AO721" s="547" t="s">
        <v>136</v>
      </c>
      <c r="AP721" s="538">
        <f t="shared" si="135"/>
        <v>43556</v>
      </c>
      <c r="AQ721" s="538">
        <f t="shared" si="134"/>
        <v>43646</v>
      </c>
      <c r="AR721" s="538">
        <f>'Information Input'!$H$35</f>
        <v>43555</v>
      </c>
      <c r="AS721" s="547" t="str">
        <f>'Information Input'!$J$22</f>
        <v>Quarterly</v>
      </c>
      <c r="AT721" s="538">
        <f>'Information Input'!$H$30</f>
        <v>43555</v>
      </c>
      <c r="AU721" s="547">
        <f>'Information Input'!$J$18</f>
        <v>2019</v>
      </c>
      <c r="AV721" s="547" t="s">
        <v>97</v>
      </c>
      <c r="AW721" s="547" t="s">
        <v>98</v>
      </c>
      <c r="AX721" s="547" t="s">
        <v>96</v>
      </c>
      <c r="AY721" s="548" t="s">
        <v>675</v>
      </c>
      <c r="AZ721" s="547">
        <v>48</v>
      </c>
      <c r="BA721" s="549" t="s">
        <v>190</v>
      </c>
      <c r="BB721" s="543" t="s">
        <v>239</v>
      </c>
      <c r="BC721" s="550">
        <f>'Report 2'!$O190</f>
        <v>0</v>
      </c>
      <c r="BD721" s="550">
        <f>'Report 2'!$P190</f>
        <v>0</v>
      </c>
      <c r="BE721" s="550">
        <f>'Report 2'!$Q190</f>
        <v>0</v>
      </c>
      <c r="BF721" s="550">
        <f>'Report 2'!$R190</f>
        <v>0</v>
      </c>
      <c r="BG721" s="550">
        <f>'Report 2'!$S190</f>
        <v>0</v>
      </c>
      <c r="BH721" s="550">
        <f>'Report 2'!$T190</f>
        <v>0</v>
      </c>
      <c r="BI721" s="550">
        <f>'Report 2'!$U190</f>
        <v>0</v>
      </c>
      <c r="CC721" s="542" t="s">
        <v>669</v>
      </c>
      <c r="CD721" s="1014" t="s">
        <v>672</v>
      </c>
      <c r="CE721" s="1014" t="str">
        <f>'Information Input'!$M$14</f>
        <v xml:space="preserve">      -      </v>
      </c>
      <c r="CF721" s="551" t="s">
        <v>136</v>
      </c>
      <c r="CG721" s="552">
        <f t="shared" si="138"/>
        <v>43556</v>
      </c>
      <c r="CH721" s="552">
        <f t="shared" si="139"/>
        <v>43646</v>
      </c>
      <c r="CI721" s="552">
        <f>'Information Input'!$H$35</f>
        <v>43555</v>
      </c>
      <c r="CJ721" s="551" t="str">
        <f>'Information Input'!$J$22</f>
        <v>Quarterly</v>
      </c>
      <c r="CK721" s="552">
        <f>'Information Input'!$H$30</f>
        <v>43555</v>
      </c>
      <c r="CL721" s="551">
        <f>'Information Input'!$J$18</f>
        <v>2019</v>
      </c>
      <c r="CM721" s="551" t="s">
        <v>104</v>
      </c>
      <c r="CN721" s="1014" t="s">
        <v>105</v>
      </c>
      <c r="CO721" s="542" t="s">
        <v>103</v>
      </c>
      <c r="CP721" s="542" t="s">
        <v>671</v>
      </c>
      <c r="CQ721" s="551">
        <v>40</v>
      </c>
      <c r="CR721" s="542" t="s">
        <v>182</v>
      </c>
      <c r="CS721" s="542" t="s">
        <v>238</v>
      </c>
      <c r="CT721" s="1015">
        <f>'Report 1'!$AH$18</f>
        <v>0</v>
      </c>
      <c r="CU721" s="1016">
        <f>SUMIF('Report 4A'!$G$16:$G$95,$CQ721,'Report 4A'!$AP$16:$AP$95)</f>
        <v>0</v>
      </c>
      <c r="CV721" s="1017">
        <f t="shared" si="136"/>
        <v>0</v>
      </c>
      <c r="CX721" s="546" t="s">
        <v>669</v>
      </c>
      <c r="CY721" s="537" t="s">
        <v>306</v>
      </c>
      <c r="CZ721" s="537" t="str">
        <f>'Information Input'!$M$14</f>
        <v xml:space="preserve">      -      </v>
      </c>
      <c r="DA721" s="538">
        <f>'Information Input'!$H$35</f>
        <v>43555</v>
      </c>
      <c r="DB721" s="537" t="str">
        <f>'Information Input'!$J$22</f>
        <v>Quarterly</v>
      </c>
      <c r="DC721" s="552">
        <f>'Information Input'!$H$30</f>
        <v>43555</v>
      </c>
      <c r="DD721" s="553" t="str">
        <f t="shared" si="137"/>
        <v>201702</v>
      </c>
      <c r="DE721" s="541" t="s">
        <v>96</v>
      </c>
      <c r="DF721" s="541" t="s">
        <v>686</v>
      </c>
      <c r="DG721" s="544">
        <f>'Report 5L'!$AB$108</f>
        <v>0</v>
      </c>
      <c r="DH721" s="550">
        <f>'Report 5L'!$AB$109</f>
        <v>0</v>
      </c>
      <c r="DI721" s="544">
        <f>'Report 5L'!$AB$110</f>
        <v>0</v>
      </c>
      <c r="DJ721" s="544">
        <f>'Report 5L'!$AB$111</f>
        <v>0</v>
      </c>
      <c r="DK721" s="544">
        <f>'Report 5L'!$AB$112</f>
        <v>0</v>
      </c>
      <c r="DL721" s="544">
        <f>'Report 5L'!$AB$113</f>
        <v>0</v>
      </c>
      <c r="DM721" s="544">
        <f>'Report 5L'!$AB$114</f>
        <v>0</v>
      </c>
      <c r="DN721" s="544">
        <f>'Report 5L'!$AB$115</f>
        <v>0</v>
      </c>
      <c r="DO721" s="544">
        <f>'Report 5L'!$AB$116</f>
        <v>0</v>
      </c>
      <c r="DP721" s="544">
        <f>'Report 5L'!$AB$117</f>
        <v>0</v>
      </c>
      <c r="DQ721" s="544">
        <f>'Report 5L'!$AB$118</f>
        <v>0</v>
      </c>
    </row>
    <row r="722" spans="2:121">
      <c r="B722" s="515" t="s">
        <v>669</v>
      </c>
      <c r="C722" s="516">
        <v>1</v>
      </c>
      <c r="D722" s="517" t="str">
        <f>'Information Input'!$M$14</f>
        <v xml:space="preserve">      -      </v>
      </c>
      <c r="E722" s="517" t="s">
        <v>135</v>
      </c>
      <c r="F722" s="518">
        <f t="shared" si="140"/>
        <v>43466</v>
      </c>
      <c r="G722" s="518">
        <f t="shared" si="141"/>
        <v>43555</v>
      </c>
      <c r="H722" s="519">
        <f>'Information Input'!$H$35</f>
        <v>43555</v>
      </c>
      <c r="I722" s="517" t="str">
        <f>'Information Input'!$J$22</f>
        <v>Quarterly</v>
      </c>
      <c r="J722" s="519">
        <f>'Information Input'!$H$30</f>
        <v>43555</v>
      </c>
      <c r="K722" s="517">
        <f>'Information Input'!$J$18</f>
        <v>2019</v>
      </c>
      <c r="L722" s="520" t="s">
        <v>243</v>
      </c>
      <c r="M722" s="521" t="s">
        <v>230</v>
      </c>
      <c r="N722" s="522" t="s">
        <v>230</v>
      </c>
      <c r="O722" s="523" t="s">
        <v>670</v>
      </c>
      <c r="P722" s="517">
        <v>2</v>
      </c>
      <c r="Q722" s="522" t="s">
        <v>142</v>
      </c>
      <c r="R722" s="522" t="s">
        <v>239</v>
      </c>
      <c r="S722" s="524">
        <f>'Report 1'!$BA$18</f>
        <v>0</v>
      </c>
      <c r="T722" s="525">
        <f>'Report 1'!$BA$20</f>
        <v>0</v>
      </c>
      <c r="U722" s="526">
        <f>'Report 1'!$BA$106</f>
        <v>0</v>
      </c>
      <c r="AL722" s="546" t="s">
        <v>669</v>
      </c>
      <c r="AM722" s="547">
        <v>2</v>
      </c>
      <c r="AN722" s="547" t="str">
        <f>'Information Input'!$M$14</f>
        <v xml:space="preserve">      -      </v>
      </c>
      <c r="AO722" s="547" t="s">
        <v>136</v>
      </c>
      <c r="AP722" s="538">
        <f t="shared" si="135"/>
        <v>43556</v>
      </c>
      <c r="AQ722" s="538">
        <f t="shared" si="134"/>
        <v>43646</v>
      </c>
      <c r="AR722" s="538">
        <f>'Information Input'!$H$35</f>
        <v>43555</v>
      </c>
      <c r="AS722" s="547" t="str">
        <f>'Information Input'!$J$22</f>
        <v>Quarterly</v>
      </c>
      <c r="AT722" s="538">
        <f>'Information Input'!$H$30</f>
        <v>43555</v>
      </c>
      <c r="AU722" s="547">
        <f>'Information Input'!$J$18</f>
        <v>2019</v>
      </c>
      <c r="AV722" s="547" t="s">
        <v>97</v>
      </c>
      <c r="AW722" s="547" t="s">
        <v>98</v>
      </c>
      <c r="AX722" s="547" t="s">
        <v>96</v>
      </c>
      <c r="AY722" s="548" t="s">
        <v>675</v>
      </c>
      <c r="AZ722" s="547">
        <v>49</v>
      </c>
      <c r="BA722" s="549" t="s">
        <v>191</v>
      </c>
      <c r="BB722" s="543" t="s">
        <v>239</v>
      </c>
      <c r="BC722" s="550">
        <f>'Report 2'!$O191</f>
        <v>0</v>
      </c>
      <c r="BD722" s="550">
        <f>'Report 2'!$P191</f>
        <v>0</v>
      </c>
      <c r="BE722" s="550">
        <f>'Report 2'!$Q191</f>
        <v>0</v>
      </c>
      <c r="BF722" s="550">
        <f>'Report 2'!$R191</f>
        <v>0</v>
      </c>
      <c r="BG722" s="550">
        <f>'Report 2'!$S191</f>
        <v>0</v>
      </c>
      <c r="BH722" s="550">
        <f>'Report 2'!$T191</f>
        <v>0</v>
      </c>
      <c r="BI722" s="550">
        <f>'Report 2'!$U191</f>
        <v>0</v>
      </c>
      <c r="CC722" s="542" t="s">
        <v>669</v>
      </c>
      <c r="CD722" s="1014" t="s">
        <v>672</v>
      </c>
      <c r="CE722" s="1014" t="str">
        <f>'Information Input'!$M$14</f>
        <v xml:space="preserve">      -      </v>
      </c>
      <c r="CF722" s="551" t="s">
        <v>136</v>
      </c>
      <c r="CG722" s="552">
        <f t="shared" si="138"/>
        <v>43556</v>
      </c>
      <c r="CH722" s="552">
        <f t="shared" si="139"/>
        <v>43646</v>
      </c>
      <c r="CI722" s="552">
        <f>'Information Input'!$H$35</f>
        <v>43555</v>
      </c>
      <c r="CJ722" s="551" t="str">
        <f>'Information Input'!$J$22</f>
        <v>Quarterly</v>
      </c>
      <c r="CK722" s="552">
        <f>'Information Input'!$H$30</f>
        <v>43555</v>
      </c>
      <c r="CL722" s="551">
        <f>'Information Input'!$J$18</f>
        <v>2019</v>
      </c>
      <c r="CM722" s="551" t="s">
        <v>104</v>
      </c>
      <c r="CN722" s="1014" t="s">
        <v>105</v>
      </c>
      <c r="CO722" s="542" t="s">
        <v>103</v>
      </c>
      <c r="CP722" s="542" t="s">
        <v>671</v>
      </c>
      <c r="CQ722" s="551">
        <v>41</v>
      </c>
      <c r="CR722" s="542" t="s">
        <v>183</v>
      </c>
      <c r="CS722" s="542" t="s">
        <v>238</v>
      </c>
      <c r="CT722" s="1015">
        <f>'Report 1'!$AH$18</f>
        <v>0</v>
      </c>
      <c r="CU722" s="1016">
        <f>SUMIF('Report 4A'!$G$16:$G$95,$CQ722,'Report 4A'!$AP$16:$AP$95)</f>
        <v>0</v>
      </c>
      <c r="CV722" s="1017">
        <f t="shared" si="136"/>
        <v>0</v>
      </c>
      <c r="CX722" s="546" t="s">
        <v>669</v>
      </c>
      <c r="CY722" s="537" t="s">
        <v>306</v>
      </c>
      <c r="CZ722" s="537" t="str">
        <f>'Information Input'!$M$14</f>
        <v xml:space="preserve">      -      </v>
      </c>
      <c r="DA722" s="538">
        <f>'Information Input'!$H$35</f>
        <v>43555</v>
      </c>
      <c r="DB722" s="537" t="str">
        <f>'Information Input'!$J$22</f>
        <v>Quarterly</v>
      </c>
      <c r="DC722" s="552">
        <f>'Information Input'!$H$30</f>
        <v>43555</v>
      </c>
      <c r="DD722" s="553" t="str">
        <f t="shared" si="137"/>
        <v>201701</v>
      </c>
      <c r="DE722" s="541" t="s">
        <v>96</v>
      </c>
      <c r="DF722" s="541" t="s">
        <v>686</v>
      </c>
      <c r="DG722" s="544">
        <f>'Report 5L'!$AC$108</f>
        <v>0</v>
      </c>
      <c r="DH722" s="550">
        <f>'Report 5L'!$AC$109</f>
        <v>0</v>
      </c>
      <c r="DI722" s="544">
        <f>'Report 5L'!$AC$110</f>
        <v>0</v>
      </c>
      <c r="DJ722" s="544">
        <f>'Report 5L'!$AC$111</f>
        <v>0</v>
      </c>
      <c r="DK722" s="544">
        <f>'Report 5L'!$AC$112</f>
        <v>0</v>
      </c>
      <c r="DL722" s="544">
        <f>'Report 5L'!$AC$113</f>
        <v>0</v>
      </c>
      <c r="DM722" s="544">
        <f>'Report 5L'!$AC$114</f>
        <v>0</v>
      </c>
      <c r="DN722" s="544">
        <f>'Report 5L'!$AC$115</f>
        <v>0</v>
      </c>
      <c r="DO722" s="544">
        <f>'Report 5L'!$AC$116</f>
        <v>0</v>
      </c>
      <c r="DP722" s="544">
        <f>'Report 5L'!$AC$117</f>
        <v>0</v>
      </c>
      <c r="DQ722" s="544">
        <f>'Report 5L'!$AC$118</f>
        <v>0</v>
      </c>
    </row>
    <row r="723" spans="2:121">
      <c r="B723" s="535" t="s">
        <v>669</v>
      </c>
      <c r="C723" s="536">
        <v>1</v>
      </c>
      <c r="D723" s="537" t="str">
        <f>'Information Input'!$M$14</f>
        <v xml:space="preserve">      -      </v>
      </c>
      <c r="E723" s="537" t="s">
        <v>135</v>
      </c>
      <c r="F723" s="538">
        <f t="shared" si="140"/>
        <v>43466</v>
      </c>
      <c r="G723" s="538">
        <f t="shared" si="141"/>
        <v>43555</v>
      </c>
      <c r="H723" s="538">
        <f>'Information Input'!$H$35</f>
        <v>43555</v>
      </c>
      <c r="I723" s="537" t="str">
        <f>'Information Input'!$J$22</f>
        <v>Quarterly</v>
      </c>
      <c r="J723" s="538">
        <f>'Information Input'!$H$30</f>
        <v>43555</v>
      </c>
      <c r="K723" s="537">
        <f>'Information Input'!$J$18</f>
        <v>2019</v>
      </c>
      <c r="L723" s="539" t="s">
        <v>243</v>
      </c>
      <c r="M723" s="540" t="s">
        <v>230</v>
      </c>
      <c r="N723" s="541" t="s">
        <v>230</v>
      </c>
      <c r="O723" s="542" t="s">
        <v>670</v>
      </c>
      <c r="P723" s="537">
        <v>3</v>
      </c>
      <c r="Q723" s="541" t="s">
        <v>143</v>
      </c>
      <c r="R723" s="541" t="s">
        <v>239</v>
      </c>
      <c r="S723" s="543">
        <f>'Report 1'!$BA$18</f>
        <v>0</v>
      </c>
      <c r="T723" s="544">
        <f>'Report 1'!$BA$21</f>
        <v>0</v>
      </c>
      <c r="U723" s="545">
        <f>'Report 1'!$BA$107</f>
        <v>0</v>
      </c>
      <c r="AL723" s="546" t="s">
        <v>669</v>
      </c>
      <c r="AM723" s="547">
        <v>2</v>
      </c>
      <c r="AN723" s="547" t="str">
        <f>'Information Input'!$M$14</f>
        <v xml:space="preserve">      -      </v>
      </c>
      <c r="AO723" s="547" t="s">
        <v>136</v>
      </c>
      <c r="AP723" s="538">
        <f t="shared" si="135"/>
        <v>43556</v>
      </c>
      <c r="AQ723" s="538">
        <f t="shared" si="134"/>
        <v>43646</v>
      </c>
      <c r="AR723" s="538">
        <f>'Information Input'!$H$35</f>
        <v>43555</v>
      </c>
      <c r="AS723" s="547" t="str">
        <f>'Information Input'!$J$22</f>
        <v>Quarterly</v>
      </c>
      <c r="AT723" s="538">
        <f>'Information Input'!$H$30</f>
        <v>43555</v>
      </c>
      <c r="AU723" s="547">
        <f>'Information Input'!$J$18</f>
        <v>2019</v>
      </c>
      <c r="AV723" s="547" t="s">
        <v>97</v>
      </c>
      <c r="AW723" s="547" t="s">
        <v>98</v>
      </c>
      <c r="AX723" s="547" t="s">
        <v>96</v>
      </c>
      <c r="AY723" s="548" t="s">
        <v>675</v>
      </c>
      <c r="AZ723" s="547">
        <v>50</v>
      </c>
      <c r="BA723" s="549" t="s">
        <v>192</v>
      </c>
      <c r="BB723" s="543" t="s">
        <v>239</v>
      </c>
      <c r="BC723" s="550">
        <f>'Report 2'!$O192</f>
        <v>0</v>
      </c>
      <c r="BD723" s="550">
        <f>'Report 2'!$P192</f>
        <v>0</v>
      </c>
      <c r="BE723" s="550">
        <f>'Report 2'!$Q192</f>
        <v>0</v>
      </c>
      <c r="BF723" s="550">
        <f>'Report 2'!$R192</f>
        <v>0</v>
      </c>
      <c r="BG723" s="550">
        <f>'Report 2'!$S192</f>
        <v>0</v>
      </c>
      <c r="BH723" s="550">
        <f>'Report 2'!$T192</f>
        <v>0</v>
      </c>
      <c r="BI723" s="550">
        <f>'Report 2'!$U192</f>
        <v>0</v>
      </c>
      <c r="CC723" s="542" t="s">
        <v>669</v>
      </c>
      <c r="CD723" s="1014" t="s">
        <v>672</v>
      </c>
      <c r="CE723" s="1014" t="str">
        <f>'Information Input'!$M$14</f>
        <v xml:space="preserve">      -      </v>
      </c>
      <c r="CF723" s="551" t="s">
        <v>136</v>
      </c>
      <c r="CG723" s="552">
        <f t="shared" si="138"/>
        <v>43556</v>
      </c>
      <c r="CH723" s="552">
        <f t="shared" si="139"/>
        <v>43646</v>
      </c>
      <c r="CI723" s="552">
        <f>'Information Input'!$H$35</f>
        <v>43555</v>
      </c>
      <c r="CJ723" s="551" t="str">
        <f>'Information Input'!$J$22</f>
        <v>Quarterly</v>
      </c>
      <c r="CK723" s="552">
        <f>'Information Input'!$H$30</f>
        <v>43555</v>
      </c>
      <c r="CL723" s="551">
        <f>'Information Input'!$J$18</f>
        <v>2019</v>
      </c>
      <c r="CM723" s="1018" t="s">
        <v>104</v>
      </c>
      <c r="CN723" s="1014" t="s">
        <v>105</v>
      </c>
      <c r="CO723" s="542" t="s">
        <v>103</v>
      </c>
      <c r="CP723" s="542" t="s">
        <v>671</v>
      </c>
      <c r="CQ723" s="551">
        <v>42</v>
      </c>
      <c r="CR723" s="542" t="s">
        <v>184</v>
      </c>
      <c r="CS723" s="542" t="s">
        <v>233</v>
      </c>
      <c r="CT723" s="1015">
        <f>'Report 1'!$AH$18</f>
        <v>0</v>
      </c>
      <c r="CU723" s="1016">
        <f>SUMIF('Report 4A'!$G$16:$G$95,$CQ723,'Report 4A'!$AP$16:$AP$95)</f>
        <v>0</v>
      </c>
      <c r="CV723" s="1017">
        <f t="shared" ref="CV723:CV724" si="142">IF(CT723&lt;&gt;0,CU723/CT723,0)</f>
        <v>0</v>
      </c>
      <c r="CX723" s="546" t="s">
        <v>669</v>
      </c>
      <c r="CY723" s="537" t="s">
        <v>306</v>
      </c>
      <c r="CZ723" s="537" t="str">
        <f>'Information Input'!$M$14</f>
        <v xml:space="preserve">      -      </v>
      </c>
      <c r="DA723" s="538">
        <f>'Information Input'!$H$35</f>
        <v>43555</v>
      </c>
      <c r="DB723" s="537" t="str">
        <f>'Information Input'!$J$22</f>
        <v>Quarterly</v>
      </c>
      <c r="DC723" s="552">
        <f>'Information Input'!$H$30</f>
        <v>43555</v>
      </c>
      <c r="DD723" s="553" t="str">
        <f t="shared" si="137"/>
        <v>201612</v>
      </c>
      <c r="DE723" s="541" t="s">
        <v>96</v>
      </c>
      <c r="DF723" s="541" t="s">
        <v>686</v>
      </c>
      <c r="DG723" s="544">
        <f>'Report 5L'!$AD$108</f>
        <v>0</v>
      </c>
      <c r="DH723" s="550">
        <f>'Report 5L'!$AD$109</f>
        <v>0</v>
      </c>
      <c r="DI723" s="544">
        <f>'Report 5L'!$AD$110</f>
        <v>0</v>
      </c>
      <c r="DJ723" s="544">
        <f>'Report 5L'!$AD$111</f>
        <v>0</v>
      </c>
      <c r="DK723" s="544">
        <f>'Report 5L'!$AD$112</f>
        <v>0</v>
      </c>
      <c r="DL723" s="544">
        <f>'Report 5L'!$AD$113</f>
        <v>0</v>
      </c>
      <c r="DM723" s="544">
        <f>'Report 5L'!$AD$114</f>
        <v>0</v>
      </c>
      <c r="DN723" s="544">
        <f>'Report 5L'!$AD$115</f>
        <v>0</v>
      </c>
      <c r="DO723" s="544">
        <f>'Report 5L'!$AD$116</f>
        <v>0</v>
      </c>
      <c r="DP723" s="544">
        <f>'Report 5L'!$AD$117</f>
        <v>0</v>
      </c>
      <c r="DQ723" s="544">
        <f>'Report 5L'!$AD$118</f>
        <v>0</v>
      </c>
    </row>
    <row r="724" spans="2:121">
      <c r="B724" s="535" t="s">
        <v>669</v>
      </c>
      <c r="C724" s="536">
        <v>1</v>
      </c>
      <c r="D724" s="537" t="str">
        <f>'Information Input'!$M$14</f>
        <v xml:space="preserve">      -      </v>
      </c>
      <c r="E724" s="537" t="s">
        <v>135</v>
      </c>
      <c r="F724" s="538">
        <f t="shared" si="140"/>
        <v>43466</v>
      </c>
      <c r="G724" s="538">
        <f t="shared" si="141"/>
        <v>43555</v>
      </c>
      <c r="H724" s="538">
        <f>'Information Input'!$H$35</f>
        <v>43555</v>
      </c>
      <c r="I724" s="537" t="str">
        <f>'Information Input'!$J$22</f>
        <v>Quarterly</v>
      </c>
      <c r="J724" s="538">
        <f>'Information Input'!$H$30</f>
        <v>43555</v>
      </c>
      <c r="K724" s="537">
        <f>'Information Input'!$J$18</f>
        <v>2019</v>
      </c>
      <c r="L724" s="539" t="s">
        <v>243</v>
      </c>
      <c r="M724" s="540" t="s">
        <v>230</v>
      </c>
      <c r="N724" s="541" t="s">
        <v>230</v>
      </c>
      <c r="O724" s="542" t="s">
        <v>670</v>
      </c>
      <c r="P724" s="537">
        <v>4</v>
      </c>
      <c r="Q724" s="541" t="s">
        <v>144</v>
      </c>
      <c r="R724" s="541" t="s">
        <v>239</v>
      </c>
      <c r="S724" s="543">
        <f>'Report 1'!$BA$18</f>
        <v>0</v>
      </c>
      <c r="T724" s="544">
        <f>'Report 1'!$BA$22</f>
        <v>0</v>
      </c>
      <c r="U724" s="545">
        <f>'Report 1'!$BA$108</f>
        <v>0</v>
      </c>
      <c r="AL724" s="546" t="s">
        <v>669</v>
      </c>
      <c r="AM724" s="547">
        <v>2</v>
      </c>
      <c r="AN724" s="547" t="str">
        <f>'Information Input'!$M$14</f>
        <v xml:space="preserve">      -      </v>
      </c>
      <c r="AO724" s="547" t="s">
        <v>136</v>
      </c>
      <c r="AP724" s="538">
        <f t="shared" si="135"/>
        <v>43556</v>
      </c>
      <c r="AQ724" s="538">
        <f t="shared" si="134"/>
        <v>43646</v>
      </c>
      <c r="AR724" s="538">
        <f>'Information Input'!$H$35</f>
        <v>43555</v>
      </c>
      <c r="AS724" s="547" t="str">
        <f>'Information Input'!$J$22</f>
        <v>Quarterly</v>
      </c>
      <c r="AT724" s="538">
        <f>'Information Input'!$H$30</f>
        <v>43555</v>
      </c>
      <c r="AU724" s="547">
        <f>'Information Input'!$J$18</f>
        <v>2019</v>
      </c>
      <c r="AV724" s="547" t="s">
        <v>97</v>
      </c>
      <c r="AW724" s="547" t="s">
        <v>98</v>
      </c>
      <c r="AX724" s="547" t="s">
        <v>96</v>
      </c>
      <c r="AY724" s="548" t="s">
        <v>675</v>
      </c>
      <c r="AZ724" s="547">
        <v>51</v>
      </c>
      <c r="BA724" s="549" t="s">
        <v>193</v>
      </c>
      <c r="BB724" s="543" t="s">
        <v>239</v>
      </c>
      <c r="BC724" s="550">
        <f>'Report 2'!$O193</f>
        <v>0</v>
      </c>
      <c r="BD724" s="550">
        <f>'Report 2'!$P193</f>
        <v>0</v>
      </c>
      <c r="BE724" s="550">
        <f>'Report 2'!$Q193</f>
        <v>0</v>
      </c>
      <c r="BF724" s="550">
        <f>'Report 2'!$R193</f>
        <v>0</v>
      </c>
      <c r="BG724" s="550">
        <f>'Report 2'!$S193</f>
        <v>0</v>
      </c>
      <c r="BH724" s="550">
        <f>'Report 2'!$T193</f>
        <v>0</v>
      </c>
      <c r="BI724" s="550">
        <f>'Report 2'!$U193</f>
        <v>0</v>
      </c>
      <c r="CC724" s="542" t="s">
        <v>669</v>
      </c>
      <c r="CD724" s="1014" t="s">
        <v>672</v>
      </c>
      <c r="CE724" s="1014" t="str">
        <f>'Information Input'!$M$14</f>
        <v xml:space="preserve">      -      </v>
      </c>
      <c r="CF724" s="551" t="s">
        <v>136</v>
      </c>
      <c r="CG724" s="552">
        <f t="shared" si="138"/>
        <v>43556</v>
      </c>
      <c r="CH724" s="552">
        <f t="shared" si="139"/>
        <v>43646</v>
      </c>
      <c r="CI724" s="552">
        <f>'Information Input'!$H$35</f>
        <v>43555</v>
      </c>
      <c r="CJ724" s="551" t="str">
        <f>'Information Input'!$J$22</f>
        <v>Quarterly</v>
      </c>
      <c r="CK724" s="552">
        <f>'Information Input'!$H$30</f>
        <v>43555</v>
      </c>
      <c r="CL724" s="551">
        <f>'Information Input'!$J$18</f>
        <v>2019</v>
      </c>
      <c r="CM724" s="1018" t="s">
        <v>104</v>
      </c>
      <c r="CN724" s="1014" t="s">
        <v>105</v>
      </c>
      <c r="CO724" s="542" t="s">
        <v>103</v>
      </c>
      <c r="CP724" s="542" t="s">
        <v>671</v>
      </c>
      <c r="CQ724" s="551">
        <v>43</v>
      </c>
      <c r="CR724" s="542" t="s">
        <v>185</v>
      </c>
      <c r="CS724" s="542" t="s">
        <v>233</v>
      </c>
      <c r="CT724" s="1015">
        <f>'Report 1'!$AH$18</f>
        <v>0</v>
      </c>
      <c r="CU724" s="1016">
        <f>SUMIF('Report 4A'!$G$16:$G$95,$CQ724,'Report 4A'!$AP$16:$AP$95)</f>
        <v>0</v>
      </c>
      <c r="CV724" s="1017">
        <f t="shared" si="142"/>
        <v>0</v>
      </c>
      <c r="CX724" s="546" t="s">
        <v>669</v>
      </c>
      <c r="CY724" s="537" t="s">
        <v>306</v>
      </c>
      <c r="CZ724" s="537" t="str">
        <f>'Information Input'!$M$14</f>
        <v xml:space="preserve">      -      </v>
      </c>
      <c r="DA724" s="538">
        <f>'Information Input'!$H$35</f>
        <v>43555</v>
      </c>
      <c r="DB724" s="537" t="str">
        <f>'Information Input'!$J$22</f>
        <v>Quarterly</v>
      </c>
      <c r="DC724" s="552">
        <f>'Information Input'!$H$30</f>
        <v>43555</v>
      </c>
      <c r="DD724" s="553" t="str">
        <f t="shared" si="137"/>
        <v>201611</v>
      </c>
      <c r="DE724" s="541" t="s">
        <v>96</v>
      </c>
      <c r="DF724" s="541" t="s">
        <v>686</v>
      </c>
      <c r="DG724" s="544">
        <f>'Report 5L'!$AE$108</f>
        <v>0</v>
      </c>
      <c r="DH724" s="550">
        <f>'Report 5L'!$AE$109</f>
        <v>0</v>
      </c>
      <c r="DI724" s="544">
        <f>'Report 5L'!$AE$110</f>
        <v>0</v>
      </c>
      <c r="DJ724" s="544">
        <f>'Report 5L'!$AE$111</f>
        <v>0</v>
      </c>
      <c r="DK724" s="544">
        <f>'Report 5L'!$AE$112</f>
        <v>0</v>
      </c>
      <c r="DL724" s="544">
        <f>'Report 5L'!$AE$113</f>
        <v>0</v>
      </c>
      <c r="DM724" s="544">
        <f>'Report 5L'!$AE$114</f>
        <v>0</v>
      </c>
      <c r="DN724" s="544">
        <f>'Report 5L'!$AE$115</f>
        <v>0</v>
      </c>
      <c r="DO724" s="544">
        <f>'Report 5L'!$AE$116</f>
        <v>0</v>
      </c>
      <c r="DP724" s="544">
        <f>'Report 5L'!$AE$117</f>
        <v>0</v>
      </c>
      <c r="DQ724" s="544">
        <f>'Report 5L'!$AE$118</f>
        <v>0</v>
      </c>
    </row>
    <row r="725" spans="2:121">
      <c r="B725" s="535" t="s">
        <v>669</v>
      </c>
      <c r="C725" s="536">
        <v>1</v>
      </c>
      <c r="D725" s="537" t="str">
        <f>'Information Input'!$M$14</f>
        <v xml:space="preserve">      -      </v>
      </c>
      <c r="E725" s="537" t="s">
        <v>135</v>
      </c>
      <c r="F725" s="538">
        <f t="shared" si="140"/>
        <v>43466</v>
      </c>
      <c r="G725" s="538">
        <f t="shared" si="141"/>
        <v>43555</v>
      </c>
      <c r="H725" s="538">
        <f>'Information Input'!$H$35</f>
        <v>43555</v>
      </c>
      <c r="I725" s="537" t="str">
        <f>'Information Input'!$J$22</f>
        <v>Quarterly</v>
      </c>
      <c r="J725" s="538">
        <f>'Information Input'!$H$30</f>
        <v>43555</v>
      </c>
      <c r="K725" s="537">
        <f>'Information Input'!$J$18</f>
        <v>2019</v>
      </c>
      <c r="L725" s="539" t="s">
        <v>243</v>
      </c>
      <c r="M725" s="540" t="s">
        <v>230</v>
      </c>
      <c r="N725" s="541" t="s">
        <v>230</v>
      </c>
      <c r="O725" s="542" t="s">
        <v>670</v>
      </c>
      <c r="P725" s="537">
        <v>5</v>
      </c>
      <c r="Q725" s="541" t="s">
        <v>145</v>
      </c>
      <c r="R725" s="541" t="s">
        <v>239</v>
      </c>
      <c r="S725" s="543">
        <f>'Report 1'!$BA$18</f>
        <v>0</v>
      </c>
      <c r="T725" s="544">
        <f>'Report 1'!$BA$23</f>
        <v>0</v>
      </c>
      <c r="U725" s="545">
        <f>'Report 1'!$BA$109</f>
        <v>0</v>
      </c>
      <c r="AL725" s="557" t="s">
        <v>669</v>
      </c>
      <c r="AM725" s="558">
        <v>2</v>
      </c>
      <c r="AN725" s="558" t="str">
        <f>'Information Input'!$M$14</f>
        <v xml:space="preserve">      -      </v>
      </c>
      <c r="AO725" s="558" t="s">
        <v>136</v>
      </c>
      <c r="AP725" s="559">
        <f t="shared" si="135"/>
        <v>43556</v>
      </c>
      <c r="AQ725" s="559">
        <f t="shared" si="134"/>
        <v>43646</v>
      </c>
      <c r="AR725" s="559">
        <f>'Information Input'!$H$35</f>
        <v>43555</v>
      </c>
      <c r="AS725" s="558" t="str">
        <f>'Information Input'!$J$22</f>
        <v>Quarterly</v>
      </c>
      <c r="AT725" s="559">
        <f>'Information Input'!$H$30</f>
        <v>43555</v>
      </c>
      <c r="AU725" s="558">
        <f>'Information Input'!$J$18</f>
        <v>2019</v>
      </c>
      <c r="AV725" s="558" t="s">
        <v>97</v>
      </c>
      <c r="AW725" s="558" t="s">
        <v>98</v>
      </c>
      <c r="AX725" s="558" t="s">
        <v>96</v>
      </c>
      <c r="AY725" s="572" t="s">
        <v>674</v>
      </c>
      <c r="AZ725" s="558">
        <v>52</v>
      </c>
      <c r="BA725" s="557" t="s">
        <v>194</v>
      </c>
      <c r="BB725" s="560" t="s">
        <v>239</v>
      </c>
      <c r="BC725" s="569">
        <f>'Report 2'!$O194</f>
        <v>0</v>
      </c>
      <c r="BD725" s="569">
        <f>'Report 2'!$P194</f>
        <v>0</v>
      </c>
      <c r="BE725" s="569">
        <f>'Report 2'!$Q194</f>
        <v>0</v>
      </c>
      <c r="BF725" s="569">
        <f>'Report 2'!$R194</f>
        <v>0</v>
      </c>
      <c r="BG725" s="569">
        <f>'Report 2'!$S194</f>
        <v>0</v>
      </c>
      <c r="BH725" s="569">
        <f>'Report 2'!$T194</f>
        <v>0</v>
      </c>
      <c r="BI725" s="569">
        <f>'Report 2'!$U194</f>
        <v>0</v>
      </c>
      <c r="CC725" s="542" t="s">
        <v>669</v>
      </c>
      <c r="CD725" s="1014" t="s">
        <v>672</v>
      </c>
      <c r="CE725" s="1014" t="str">
        <f>'Information Input'!$M$14</f>
        <v xml:space="preserve">      -      </v>
      </c>
      <c r="CF725" s="551" t="s">
        <v>136</v>
      </c>
      <c r="CG725" s="552">
        <f t="shared" si="138"/>
        <v>43556</v>
      </c>
      <c r="CH725" s="552">
        <f t="shared" si="139"/>
        <v>43646</v>
      </c>
      <c r="CI725" s="552">
        <f>'Information Input'!$H$35</f>
        <v>43555</v>
      </c>
      <c r="CJ725" s="551" t="str">
        <f>'Information Input'!$J$22</f>
        <v>Quarterly</v>
      </c>
      <c r="CK725" s="552">
        <f>'Information Input'!$H$30</f>
        <v>43555</v>
      </c>
      <c r="CL725" s="551">
        <f>'Information Input'!$J$18</f>
        <v>2019</v>
      </c>
      <c r="CM725" s="551" t="s">
        <v>104</v>
      </c>
      <c r="CN725" s="1014" t="s">
        <v>105</v>
      </c>
      <c r="CO725" s="542" t="s">
        <v>103</v>
      </c>
      <c r="CP725" s="542" t="s">
        <v>675</v>
      </c>
      <c r="CQ725" s="551">
        <v>45</v>
      </c>
      <c r="CR725" s="542" t="s">
        <v>187</v>
      </c>
      <c r="CS725" s="542" t="s">
        <v>239</v>
      </c>
      <c r="CT725" s="1015">
        <f>'Report 1'!$AH$18</f>
        <v>0</v>
      </c>
      <c r="CU725" s="1016">
        <f>SUMIF('Report 4A'!$G$16:$G$95,$CQ725,'Report 4A'!$AP$16:$AP$95)</f>
        <v>0</v>
      </c>
      <c r="CV725" s="1017">
        <f t="shared" si="136"/>
        <v>0</v>
      </c>
      <c r="CX725" s="546" t="s">
        <v>669</v>
      </c>
      <c r="CY725" s="537" t="s">
        <v>306</v>
      </c>
      <c r="CZ725" s="537" t="str">
        <f>'Information Input'!$M$14</f>
        <v xml:space="preserve">      -      </v>
      </c>
      <c r="DA725" s="538">
        <f>'Information Input'!$H$35</f>
        <v>43555</v>
      </c>
      <c r="DB725" s="537" t="str">
        <f>'Information Input'!$J$22</f>
        <v>Quarterly</v>
      </c>
      <c r="DC725" s="552">
        <f>'Information Input'!$H$30</f>
        <v>43555</v>
      </c>
      <c r="DD725" s="553" t="str">
        <f t="shared" si="137"/>
        <v>201610</v>
      </c>
      <c r="DE725" s="541" t="s">
        <v>96</v>
      </c>
      <c r="DF725" s="541" t="s">
        <v>686</v>
      </c>
      <c r="DG725" s="544">
        <f>'Report 5L'!$AF$108</f>
        <v>0</v>
      </c>
      <c r="DH725" s="550">
        <f>'Report 5L'!$AF$109</f>
        <v>0</v>
      </c>
      <c r="DI725" s="544">
        <f>'Report 5L'!$AF$110</f>
        <v>0</v>
      </c>
      <c r="DJ725" s="544">
        <f>'Report 5L'!$AF$111</f>
        <v>0</v>
      </c>
      <c r="DK725" s="544">
        <f>'Report 5L'!$AF$112</f>
        <v>0</v>
      </c>
      <c r="DL725" s="544">
        <f>'Report 5L'!$AF$113</f>
        <v>0</v>
      </c>
      <c r="DM725" s="544">
        <f>'Report 5L'!$AF$114</f>
        <v>0</v>
      </c>
      <c r="DN725" s="544">
        <f>'Report 5L'!$AF$115</f>
        <v>0</v>
      </c>
      <c r="DO725" s="544">
        <f>'Report 5L'!$AF$116</f>
        <v>0</v>
      </c>
      <c r="DP725" s="544">
        <f>'Report 5L'!$AF$117</f>
        <v>0</v>
      </c>
      <c r="DQ725" s="544">
        <f>'Report 5L'!$AF$118</f>
        <v>0</v>
      </c>
    </row>
    <row r="726" spans="2:121">
      <c r="B726" s="535" t="s">
        <v>669</v>
      </c>
      <c r="C726" s="536">
        <v>1</v>
      </c>
      <c r="D726" s="537" t="str">
        <f>'Information Input'!$M$14</f>
        <v xml:space="preserve">      -      </v>
      </c>
      <c r="E726" s="537" t="s">
        <v>135</v>
      </c>
      <c r="F726" s="538">
        <f t="shared" si="140"/>
        <v>43466</v>
      </c>
      <c r="G726" s="538">
        <f t="shared" si="141"/>
        <v>43555</v>
      </c>
      <c r="H726" s="538">
        <f>'Information Input'!$H$35</f>
        <v>43555</v>
      </c>
      <c r="I726" s="537" t="str">
        <f>'Information Input'!$J$22</f>
        <v>Quarterly</v>
      </c>
      <c r="J726" s="538">
        <f>'Information Input'!$H$30</f>
        <v>43555</v>
      </c>
      <c r="K726" s="537">
        <f>'Information Input'!$J$18</f>
        <v>2019</v>
      </c>
      <c r="L726" s="539" t="s">
        <v>243</v>
      </c>
      <c r="M726" s="540" t="s">
        <v>230</v>
      </c>
      <c r="N726" s="541" t="s">
        <v>230</v>
      </c>
      <c r="O726" s="542" t="s">
        <v>670</v>
      </c>
      <c r="P726" s="537">
        <v>6</v>
      </c>
      <c r="Q726" s="541" t="s">
        <v>146</v>
      </c>
      <c r="R726" s="541" t="s">
        <v>239</v>
      </c>
      <c r="S726" s="543">
        <f>'Report 1'!$BA$18</f>
        <v>0</v>
      </c>
      <c r="T726" s="544">
        <f>'Report 1'!$BA$24</f>
        <v>0</v>
      </c>
      <c r="U726" s="545">
        <f>'Report 1'!$BA$110</f>
        <v>0</v>
      </c>
      <c r="AL726" s="522" t="s">
        <v>669</v>
      </c>
      <c r="AM726" s="517">
        <v>2</v>
      </c>
      <c r="AN726" s="517" t="str">
        <f>'Information Input'!$M$14</f>
        <v xml:space="preserve">      -      </v>
      </c>
      <c r="AO726" s="517" t="s">
        <v>137</v>
      </c>
      <c r="AP726" s="518">
        <f>DATE(AU726,7,1)</f>
        <v>43647</v>
      </c>
      <c r="AQ726" s="518">
        <f>DATE(AU726,9,30)</f>
        <v>43738</v>
      </c>
      <c r="AR726" s="519">
        <f>'Information Input'!$H$35</f>
        <v>43555</v>
      </c>
      <c r="AS726" s="517" t="str">
        <f>'Information Input'!$J$22</f>
        <v>Quarterly</v>
      </c>
      <c r="AT726" s="519">
        <f>'Information Input'!$H$30</f>
        <v>43555</v>
      </c>
      <c r="AU726" s="517">
        <f>'Information Input'!$J$18</f>
        <v>2019</v>
      </c>
      <c r="AV726" s="517" t="s">
        <v>97</v>
      </c>
      <c r="AW726" s="517" t="s">
        <v>98</v>
      </c>
      <c r="AX726" s="528" t="s">
        <v>96</v>
      </c>
      <c r="AY726" s="529" t="s">
        <v>671</v>
      </c>
      <c r="AZ726" s="528">
        <v>11</v>
      </c>
      <c r="BA726" s="530" t="s">
        <v>153</v>
      </c>
      <c r="BB726" s="524" t="s">
        <v>231</v>
      </c>
      <c r="BC726" s="531">
        <f>'Report 2'!$V153</f>
        <v>0</v>
      </c>
      <c r="BD726" s="531">
        <f>'Report 2'!$W153</f>
        <v>0</v>
      </c>
      <c r="BE726" s="531">
        <f>'Report 2'!$X153</f>
        <v>0</v>
      </c>
      <c r="BF726" s="531">
        <f>'Report 2'!$Y153</f>
        <v>0</v>
      </c>
      <c r="BG726" s="531">
        <f>'Report 2'!$Z153</f>
        <v>0</v>
      </c>
      <c r="BH726" s="531">
        <f>'Report 2'!$AA153</f>
        <v>0</v>
      </c>
      <c r="BI726" s="531">
        <f>'Report 2'!$AB153</f>
        <v>0</v>
      </c>
      <c r="CC726" s="542" t="s">
        <v>669</v>
      </c>
      <c r="CD726" s="1014" t="s">
        <v>672</v>
      </c>
      <c r="CE726" s="1014" t="str">
        <f>'Information Input'!$M$14</f>
        <v xml:space="preserve">      -      </v>
      </c>
      <c r="CF726" s="551" t="s">
        <v>136</v>
      </c>
      <c r="CG726" s="552">
        <f t="shared" si="138"/>
        <v>43556</v>
      </c>
      <c r="CH726" s="552">
        <f t="shared" si="139"/>
        <v>43646</v>
      </c>
      <c r="CI726" s="552">
        <f>'Information Input'!$H$35</f>
        <v>43555</v>
      </c>
      <c r="CJ726" s="551" t="str">
        <f>'Information Input'!$J$22</f>
        <v>Quarterly</v>
      </c>
      <c r="CK726" s="552">
        <f>'Information Input'!$H$30</f>
        <v>43555</v>
      </c>
      <c r="CL726" s="551">
        <f>'Information Input'!$J$18</f>
        <v>2019</v>
      </c>
      <c r="CM726" s="551" t="s">
        <v>104</v>
      </c>
      <c r="CN726" s="1014" t="s">
        <v>105</v>
      </c>
      <c r="CO726" s="542" t="s">
        <v>103</v>
      </c>
      <c r="CP726" s="542" t="s">
        <v>675</v>
      </c>
      <c r="CQ726" s="551">
        <v>46</v>
      </c>
      <c r="CR726" s="542" t="s">
        <v>188</v>
      </c>
      <c r="CS726" s="542" t="s">
        <v>239</v>
      </c>
      <c r="CT726" s="1015">
        <f>'Report 1'!$AH$18</f>
        <v>0</v>
      </c>
      <c r="CU726" s="1016">
        <f>SUMIF('Report 4A'!$G$16:$G$95,$CQ726,'Report 4A'!$AP$16:$AP$95)</f>
        <v>0</v>
      </c>
      <c r="CV726" s="1017">
        <f t="shared" si="136"/>
        <v>0</v>
      </c>
      <c r="CX726" s="546" t="s">
        <v>669</v>
      </c>
      <c r="CY726" s="537" t="s">
        <v>306</v>
      </c>
      <c r="CZ726" s="537" t="str">
        <f>'Information Input'!$M$14</f>
        <v xml:space="preserve">      -      </v>
      </c>
      <c r="DA726" s="552">
        <f>'Information Input'!$H$35</f>
        <v>43555</v>
      </c>
      <c r="DB726" s="537" t="str">
        <f>'Information Input'!$J$22</f>
        <v>Quarterly</v>
      </c>
      <c r="DC726" s="552">
        <f>'Information Input'!$H$30</f>
        <v>43555</v>
      </c>
      <c r="DD726" s="553" t="str">
        <f t="shared" si="137"/>
        <v>201609</v>
      </c>
      <c r="DE726" s="541" t="s">
        <v>96</v>
      </c>
      <c r="DF726" s="541" t="s">
        <v>686</v>
      </c>
      <c r="DG726" s="544">
        <f>'Report 5L'!$AG$108</f>
        <v>0</v>
      </c>
      <c r="DH726" s="550">
        <f>'Report 5L'!$AG$109</f>
        <v>0</v>
      </c>
      <c r="DI726" s="544">
        <f>'Report 5L'!$AG$110</f>
        <v>0</v>
      </c>
      <c r="DJ726" s="544">
        <f>'Report 5L'!$AG$111</f>
        <v>0</v>
      </c>
      <c r="DK726" s="544">
        <f>'Report 5L'!$AG$112</f>
        <v>0</v>
      </c>
      <c r="DL726" s="544">
        <f>'Report 5L'!$AG$113</f>
        <v>0</v>
      </c>
      <c r="DM726" s="544">
        <f>'Report 5L'!$AG$114</f>
        <v>0</v>
      </c>
      <c r="DN726" s="544">
        <f>'Report 5L'!$AG$115</f>
        <v>0</v>
      </c>
      <c r="DO726" s="544">
        <f>'Report 5L'!$AG$116</f>
        <v>0</v>
      </c>
      <c r="DP726" s="544">
        <f>'Report 5L'!$AG$117</f>
        <v>0</v>
      </c>
      <c r="DQ726" s="544">
        <f>'Report 5L'!$AG$118</f>
        <v>0</v>
      </c>
    </row>
    <row r="727" spans="2:121">
      <c r="B727" s="535" t="s">
        <v>669</v>
      </c>
      <c r="C727" s="536">
        <v>1</v>
      </c>
      <c r="D727" s="537" t="str">
        <f>'Information Input'!$M$14</f>
        <v xml:space="preserve">      -      </v>
      </c>
      <c r="E727" s="537" t="s">
        <v>135</v>
      </c>
      <c r="F727" s="538">
        <f t="shared" si="140"/>
        <v>43466</v>
      </c>
      <c r="G727" s="538">
        <f t="shared" si="141"/>
        <v>43555</v>
      </c>
      <c r="H727" s="538">
        <f>'Information Input'!$H$35</f>
        <v>43555</v>
      </c>
      <c r="I727" s="537" t="str">
        <f>'Information Input'!$J$22</f>
        <v>Quarterly</v>
      </c>
      <c r="J727" s="538">
        <f>'Information Input'!$H$30</f>
        <v>43555</v>
      </c>
      <c r="K727" s="537">
        <f>'Information Input'!$J$18</f>
        <v>2019</v>
      </c>
      <c r="L727" s="539" t="s">
        <v>243</v>
      </c>
      <c r="M727" s="540" t="s">
        <v>230</v>
      </c>
      <c r="N727" s="541" t="s">
        <v>230</v>
      </c>
      <c r="O727" s="542" t="s">
        <v>674</v>
      </c>
      <c r="P727" s="537">
        <v>7</v>
      </c>
      <c r="Q727" s="541" t="s">
        <v>147</v>
      </c>
      <c r="R727" s="541" t="s">
        <v>239</v>
      </c>
      <c r="S727" s="543">
        <f>'Report 1'!$BA$18</f>
        <v>0</v>
      </c>
      <c r="T727" s="544">
        <f>'Report 1'!$BA$25</f>
        <v>0</v>
      </c>
      <c r="U727" s="545">
        <f>'Report 1'!$BA$111</f>
        <v>0</v>
      </c>
      <c r="AL727" s="546" t="s">
        <v>669</v>
      </c>
      <c r="AM727" s="547">
        <v>2</v>
      </c>
      <c r="AN727" s="547" t="str">
        <f>'Information Input'!$M$14</f>
        <v xml:space="preserve">      -      </v>
      </c>
      <c r="AO727" s="547" t="s">
        <v>137</v>
      </c>
      <c r="AP727" s="538">
        <f t="shared" ref="AP727:AP767" si="143">DATE(AU727,7,1)</f>
        <v>43647</v>
      </c>
      <c r="AQ727" s="538">
        <f t="shared" ref="AQ727:AQ767" si="144">DATE(AU727,9,30)</f>
        <v>43738</v>
      </c>
      <c r="AR727" s="538">
        <f>'Information Input'!$H$35</f>
        <v>43555</v>
      </c>
      <c r="AS727" s="547" t="str">
        <f>'Information Input'!$J$22</f>
        <v>Quarterly</v>
      </c>
      <c r="AT727" s="538">
        <f>'Information Input'!$H$30</f>
        <v>43555</v>
      </c>
      <c r="AU727" s="547">
        <f>'Information Input'!$J$18</f>
        <v>2019</v>
      </c>
      <c r="AV727" s="547" t="s">
        <v>97</v>
      </c>
      <c r="AW727" s="547" t="s">
        <v>98</v>
      </c>
      <c r="AX727" s="547" t="s">
        <v>96</v>
      </c>
      <c r="AY727" s="548" t="s">
        <v>671</v>
      </c>
      <c r="AZ727" s="547">
        <v>12</v>
      </c>
      <c r="BA727" s="549" t="s">
        <v>154</v>
      </c>
      <c r="BB727" s="543" t="s">
        <v>231</v>
      </c>
      <c r="BC727" s="550">
        <f>'Report 2'!$V154</f>
        <v>0</v>
      </c>
      <c r="BD727" s="550">
        <f>'Report 2'!$W154</f>
        <v>0</v>
      </c>
      <c r="BE727" s="550">
        <f>'Report 2'!$X154</f>
        <v>0</v>
      </c>
      <c r="BF727" s="550">
        <f>'Report 2'!$Y154</f>
        <v>0</v>
      </c>
      <c r="BG727" s="550">
        <f>'Report 2'!$Z154</f>
        <v>0</v>
      </c>
      <c r="BH727" s="550">
        <f>'Report 2'!$AA154</f>
        <v>0</v>
      </c>
      <c r="BI727" s="550">
        <f>'Report 2'!$AB154</f>
        <v>0</v>
      </c>
      <c r="CC727" s="542" t="s">
        <v>669</v>
      </c>
      <c r="CD727" s="1014" t="s">
        <v>672</v>
      </c>
      <c r="CE727" s="1014" t="str">
        <f>'Information Input'!$M$14</f>
        <v xml:space="preserve">      -      </v>
      </c>
      <c r="CF727" s="551" t="s">
        <v>136</v>
      </c>
      <c r="CG727" s="552">
        <f t="shared" si="138"/>
        <v>43556</v>
      </c>
      <c r="CH727" s="552">
        <f t="shared" si="139"/>
        <v>43646</v>
      </c>
      <c r="CI727" s="552">
        <f>'Information Input'!$H$35</f>
        <v>43555</v>
      </c>
      <c r="CJ727" s="551" t="str">
        <f>'Information Input'!$J$22</f>
        <v>Quarterly</v>
      </c>
      <c r="CK727" s="552">
        <f>'Information Input'!$H$30</f>
        <v>43555</v>
      </c>
      <c r="CL727" s="551">
        <f>'Information Input'!$J$18</f>
        <v>2019</v>
      </c>
      <c r="CM727" s="551" t="s">
        <v>104</v>
      </c>
      <c r="CN727" s="1014" t="s">
        <v>105</v>
      </c>
      <c r="CO727" s="542" t="s">
        <v>103</v>
      </c>
      <c r="CP727" s="542" t="s">
        <v>675</v>
      </c>
      <c r="CQ727" s="551">
        <v>47</v>
      </c>
      <c r="CR727" s="542" t="s">
        <v>189</v>
      </c>
      <c r="CS727" s="542" t="s">
        <v>239</v>
      </c>
      <c r="CT727" s="1015">
        <f>'Report 1'!$AH$18</f>
        <v>0</v>
      </c>
      <c r="CU727" s="1016">
        <f>SUMIF('Report 4A'!$G$16:$G$95,$CQ727,'Report 4A'!$AP$16:$AP$95)</f>
        <v>0</v>
      </c>
      <c r="CV727" s="1017">
        <f t="shared" si="136"/>
        <v>0</v>
      </c>
      <c r="CX727" s="546" t="s">
        <v>669</v>
      </c>
      <c r="CY727" s="537" t="s">
        <v>306</v>
      </c>
      <c r="CZ727" s="537" t="str">
        <f>'Information Input'!$M$14</f>
        <v xml:space="preserve">      -      </v>
      </c>
      <c r="DA727" s="538">
        <f>'Information Input'!$H$35</f>
        <v>43555</v>
      </c>
      <c r="DB727" s="537" t="str">
        <f>'Information Input'!$J$22</f>
        <v>Quarterly</v>
      </c>
      <c r="DC727" s="552">
        <f>'Information Input'!$H$30</f>
        <v>43555</v>
      </c>
      <c r="DD727" s="553" t="str">
        <f t="shared" si="137"/>
        <v>201608</v>
      </c>
      <c r="DE727" s="541" t="s">
        <v>96</v>
      </c>
      <c r="DF727" s="541" t="s">
        <v>686</v>
      </c>
      <c r="DG727" s="544">
        <f>'Report 5L'!$AH$108</f>
        <v>0</v>
      </c>
      <c r="DH727" s="550">
        <f>'Report 5L'!$AH$109</f>
        <v>0</v>
      </c>
      <c r="DI727" s="544">
        <f>'Report 5L'!$AH$110</f>
        <v>0</v>
      </c>
      <c r="DJ727" s="544">
        <f>'Report 5L'!$AH$111</f>
        <v>0</v>
      </c>
      <c r="DK727" s="544">
        <f>'Report 5L'!$AH$112</f>
        <v>0</v>
      </c>
      <c r="DL727" s="544">
        <f>'Report 5L'!$AH$113</f>
        <v>0</v>
      </c>
      <c r="DM727" s="544">
        <f>'Report 5L'!$AH$114</f>
        <v>0</v>
      </c>
      <c r="DN727" s="544">
        <f>'Report 5L'!$AH$115</f>
        <v>0</v>
      </c>
      <c r="DO727" s="544">
        <f>'Report 5L'!$AH$116</f>
        <v>0</v>
      </c>
      <c r="DP727" s="544">
        <f>'Report 5L'!$AH$117</f>
        <v>0</v>
      </c>
      <c r="DQ727" s="544">
        <f>'Report 5L'!$AH$118</f>
        <v>0</v>
      </c>
    </row>
    <row r="728" spans="2:121">
      <c r="B728" s="535" t="s">
        <v>669</v>
      </c>
      <c r="C728" s="536">
        <v>1</v>
      </c>
      <c r="D728" s="537" t="str">
        <f>'Information Input'!$M$14</f>
        <v xml:space="preserve">      -      </v>
      </c>
      <c r="E728" s="537" t="s">
        <v>135</v>
      </c>
      <c r="F728" s="538">
        <f t="shared" si="140"/>
        <v>43466</v>
      </c>
      <c r="G728" s="538">
        <f t="shared" si="141"/>
        <v>43555</v>
      </c>
      <c r="H728" s="538">
        <f>'Information Input'!$H$35</f>
        <v>43555</v>
      </c>
      <c r="I728" s="537" t="str">
        <f>'Information Input'!$J$22</f>
        <v>Quarterly</v>
      </c>
      <c r="J728" s="538">
        <f>'Information Input'!$H$30</f>
        <v>43555</v>
      </c>
      <c r="K728" s="537">
        <f>'Information Input'!$J$18</f>
        <v>2019</v>
      </c>
      <c r="L728" s="539" t="s">
        <v>243</v>
      </c>
      <c r="M728" s="540" t="s">
        <v>230</v>
      </c>
      <c r="N728" s="541" t="s">
        <v>230</v>
      </c>
      <c r="O728" s="542" t="s">
        <v>670</v>
      </c>
      <c r="P728" s="537">
        <v>8</v>
      </c>
      <c r="Q728" s="541" t="s">
        <v>148</v>
      </c>
      <c r="R728" s="541" t="s">
        <v>239</v>
      </c>
      <c r="S728" s="543">
        <f>'Report 1'!$BA$18</f>
        <v>0</v>
      </c>
      <c r="T728" s="544">
        <f>'Report 1'!$BA$26</f>
        <v>0</v>
      </c>
      <c r="U728" s="545">
        <f>'Report 1'!$BA$112</f>
        <v>0</v>
      </c>
      <c r="AL728" s="546" t="s">
        <v>669</v>
      </c>
      <c r="AM728" s="547">
        <v>2</v>
      </c>
      <c r="AN728" s="547" t="str">
        <f>'Information Input'!$M$14</f>
        <v xml:space="preserve">      -      </v>
      </c>
      <c r="AO728" s="547" t="s">
        <v>137</v>
      </c>
      <c r="AP728" s="538">
        <f t="shared" si="143"/>
        <v>43647</v>
      </c>
      <c r="AQ728" s="538">
        <f t="shared" si="144"/>
        <v>43738</v>
      </c>
      <c r="AR728" s="538">
        <f>'Information Input'!$H$35</f>
        <v>43555</v>
      </c>
      <c r="AS728" s="547" t="str">
        <f>'Information Input'!$J$22</f>
        <v>Quarterly</v>
      </c>
      <c r="AT728" s="538">
        <f>'Information Input'!$H$30</f>
        <v>43555</v>
      </c>
      <c r="AU728" s="547">
        <f>'Information Input'!$J$18</f>
        <v>2019</v>
      </c>
      <c r="AV728" s="547" t="s">
        <v>97</v>
      </c>
      <c r="AW728" s="547" t="s">
        <v>98</v>
      </c>
      <c r="AX728" s="547" t="s">
        <v>96</v>
      </c>
      <c r="AY728" s="548" t="s">
        <v>671</v>
      </c>
      <c r="AZ728" s="547">
        <v>13</v>
      </c>
      <c r="BA728" s="549" t="s">
        <v>155</v>
      </c>
      <c r="BB728" s="543" t="s">
        <v>232</v>
      </c>
      <c r="BC728" s="550">
        <f>'Report 2'!$V155</f>
        <v>0</v>
      </c>
      <c r="BD728" s="550">
        <f>'Report 2'!$W155</f>
        <v>0</v>
      </c>
      <c r="BE728" s="550">
        <f>'Report 2'!$X155</f>
        <v>0</v>
      </c>
      <c r="BF728" s="550">
        <f>'Report 2'!$Y155</f>
        <v>0</v>
      </c>
      <c r="BG728" s="550">
        <f>'Report 2'!$Z155</f>
        <v>0</v>
      </c>
      <c r="BH728" s="550">
        <f>'Report 2'!$AA155</f>
        <v>0</v>
      </c>
      <c r="BI728" s="550">
        <f>'Report 2'!$AB155</f>
        <v>0</v>
      </c>
      <c r="CC728" s="542" t="s">
        <v>669</v>
      </c>
      <c r="CD728" s="1014" t="s">
        <v>672</v>
      </c>
      <c r="CE728" s="1014" t="str">
        <f>'Information Input'!$M$14</f>
        <v xml:space="preserve">      -      </v>
      </c>
      <c r="CF728" s="551" t="s">
        <v>136</v>
      </c>
      <c r="CG728" s="552">
        <f t="shared" si="138"/>
        <v>43556</v>
      </c>
      <c r="CH728" s="552">
        <f t="shared" si="139"/>
        <v>43646</v>
      </c>
      <c r="CI728" s="552">
        <f>'Information Input'!$H$35</f>
        <v>43555</v>
      </c>
      <c r="CJ728" s="551" t="str">
        <f>'Information Input'!$J$22</f>
        <v>Quarterly</v>
      </c>
      <c r="CK728" s="552">
        <f>'Information Input'!$H$30</f>
        <v>43555</v>
      </c>
      <c r="CL728" s="551">
        <f>'Information Input'!$J$18</f>
        <v>2019</v>
      </c>
      <c r="CM728" s="551" t="s">
        <v>104</v>
      </c>
      <c r="CN728" s="1014" t="s">
        <v>105</v>
      </c>
      <c r="CO728" s="542" t="s">
        <v>103</v>
      </c>
      <c r="CP728" s="542" t="s">
        <v>675</v>
      </c>
      <c r="CQ728" s="551">
        <v>48</v>
      </c>
      <c r="CR728" s="542" t="s">
        <v>190</v>
      </c>
      <c r="CS728" s="542" t="s">
        <v>239</v>
      </c>
      <c r="CT728" s="1015">
        <f>'Report 1'!$AH$18</f>
        <v>0</v>
      </c>
      <c r="CU728" s="1016">
        <f>SUMIF('Report 4A'!$G$16:$G$95,$CQ728,'Report 4A'!$AP$16:$AP$95)</f>
        <v>0</v>
      </c>
      <c r="CV728" s="1017">
        <f t="shared" si="136"/>
        <v>0</v>
      </c>
      <c r="CX728" s="546" t="s">
        <v>669</v>
      </c>
      <c r="CY728" s="537" t="s">
        <v>306</v>
      </c>
      <c r="CZ728" s="537" t="str">
        <f>'Information Input'!$M$14</f>
        <v xml:space="preserve">      -      </v>
      </c>
      <c r="DA728" s="538">
        <f>'Information Input'!$H$35</f>
        <v>43555</v>
      </c>
      <c r="DB728" s="537" t="str">
        <f>'Information Input'!$J$22</f>
        <v>Quarterly</v>
      </c>
      <c r="DC728" s="552">
        <f>'Information Input'!$H$30</f>
        <v>43555</v>
      </c>
      <c r="DD728" s="553" t="str">
        <f t="shared" si="137"/>
        <v>201607</v>
      </c>
      <c r="DE728" s="541" t="s">
        <v>96</v>
      </c>
      <c r="DF728" s="541" t="s">
        <v>686</v>
      </c>
      <c r="DG728" s="544">
        <f>'Report 5L'!$AI$108</f>
        <v>0</v>
      </c>
      <c r="DH728" s="550">
        <f>'Report 5L'!$AI$109</f>
        <v>0</v>
      </c>
      <c r="DI728" s="544">
        <f>'Report 5L'!$AI$110</f>
        <v>0</v>
      </c>
      <c r="DJ728" s="544">
        <f>'Report 5L'!$AI$111</f>
        <v>0</v>
      </c>
      <c r="DK728" s="544">
        <f>'Report 5L'!$AI$112</f>
        <v>0</v>
      </c>
      <c r="DL728" s="544">
        <f>'Report 5L'!$AI$113</f>
        <v>0</v>
      </c>
      <c r="DM728" s="544">
        <f>'Report 5L'!$AI$114</f>
        <v>0</v>
      </c>
      <c r="DN728" s="544">
        <f>'Report 5L'!$AI$115</f>
        <v>0</v>
      </c>
      <c r="DO728" s="544">
        <f>'Report 5L'!$AI$116</f>
        <v>0</v>
      </c>
      <c r="DP728" s="544">
        <f>'Report 5L'!$AI$117</f>
        <v>0</v>
      </c>
      <c r="DQ728" s="544">
        <f>'Report 5L'!$AI$118</f>
        <v>0</v>
      </c>
    </row>
    <row r="729" spans="2:121">
      <c r="B729" s="535" t="s">
        <v>669</v>
      </c>
      <c r="C729" s="536">
        <v>1</v>
      </c>
      <c r="D729" s="537" t="str">
        <f>'Information Input'!$M$14</f>
        <v xml:space="preserve">      -      </v>
      </c>
      <c r="E729" s="537" t="s">
        <v>135</v>
      </c>
      <c r="F729" s="538">
        <f t="shared" si="140"/>
        <v>43466</v>
      </c>
      <c r="G729" s="538">
        <f t="shared" si="141"/>
        <v>43555</v>
      </c>
      <c r="H729" s="538">
        <f>'Information Input'!$H$35</f>
        <v>43555</v>
      </c>
      <c r="I729" s="537" t="str">
        <f>'Information Input'!$J$22</f>
        <v>Quarterly</v>
      </c>
      <c r="J729" s="538">
        <f>'Information Input'!$H$30</f>
        <v>43555</v>
      </c>
      <c r="K729" s="537">
        <f>'Information Input'!$J$18</f>
        <v>2019</v>
      </c>
      <c r="L729" s="539" t="s">
        <v>243</v>
      </c>
      <c r="M729" s="540" t="s">
        <v>230</v>
      </c>
      <c r="N729" s="541" t="s">
        <v>230</v>
      </c>
      <c r="O729" s="542" t="s">
        <v>670</v>
      </c>
      <c r="P729" s="537">
        <v>9</v>
      </c>
      <c r="Q729" s="541" t="s">
        <v>149</v>
      </c>
      <c r="R729" s="541" t="s">
        <v>239</v>
      </c>
      <c r="S729" s="543">
        <f>'Report 1'!$BA$18</f>
        <v>0</v>
      </c>
      <c r="T729" s="544">
        <f>'Report 1'!$BA$27</f>
        <v>0</v>
      </c>
      <c r="U729" s="545">
        <f>'Report 1'!$BA$113</f>
        <v>0</v>
      </c>
      <c r="AL729" s="546" t="s">
        <v>669</v>
      </c>
      <c r="AM729" s="547">
        <v>2</v>
      </c>
      <c r="AN729" s="547" t="str">
        <f>'Information Input'!$M$14</f>
        <v xml:space="preserve">      -      </v>
      </c>
      <c r="AO729" s="547" t="s">
        <v>137</v>
      </c>
      <c r="AP729" s="538">
        <f t="shared" si="143"/>
        <v>43647</v>
      </c>
      <c r="AQ729" s="538">
        <f t="shared" si="144"/>
        <v>43738</v>
      </c>
      <c r="AR729" s="538">
        <f>'Information Input'!$H$35</f>
        <v>43555</v>
      </c>
      <c r="AS729" s="547" t="str">
        <f>'Information Input'!$J$22</f>
        <v>Quarterly</v>
      </c>
      <c r="AT729" s="538">
        <f>'Information Input'!$H$30</f>
        <v>43555</v>
      </c>
      <c r="AU729" s="547">
        <f>'Information Input'!$J$18</f>
        <v>2019</v>
      </c>
      <c r="AV729" s="547" t="s">
        <v>97</v>
      </c>
      <c r="AW729" s="547" t="s">
        <v>98</v>
      </c>
      <c r="AX729" s="547" t="s">
        <v>96</v>
      </c>
      <c r="AY729" s="548" t="s">
        <v>671</v>
      </c>
      <c r="AZ729" s="547">
        <v>14</v>
      </c>
      <c r="BA729" s="549" t="s">
        <v>156</v>
      </c>
      <c r="BB729" s="543" t="s">
        <v>233</v>
      </c>
      <c r="BC729" s="550">
        <f>'Report 2'!$V156</f>
        <v>0</v>
      </c>
      <c r="BD729" s="550">
        <f>'Report 2'!$W156</f>
        <v>0</v>
      </c>
      <c r="BE729" s="550">
        <f>'Report 2'!$X156</f>
        <v>0</v>
      </c>
      <c r="BF729" s="550">
        <f>'Report 2'!$Y156</f>
        <v>0</v>
      </c>
      <c r="BG729" s="550">
        <f>'Report 2'!$Z156</f>
        <v>0</v>
      </c>
      <c r="BH729" s="550">
        <f>'Report 2'!$AA156</f>
        <v>0</v>
      </c>
      <c r="BI729" s="550">
        <f>'Report 2'!$AB156</f>
        <v>0</v>
      </c>
      <c r="CC729" s="542" t="s">
        <v>669</v>
      </c>
      <c r="CD729" s="1014" t="s">
        <v>672</v>
      </c>
      <c r="CE729" s="1014" t="str">
        <f>'Information Input'!$M$14</f>
        <v xml:space="preserve">      -      </v>
      </c>
      <c r="CF729" s="551" t="s">
        <v>136</v>
      </c>
      <c r="CG729" s="552">
        <f t="shared" si="138"/>
        <v>43556</v>
      </c>
      <c r="CH729" s="552">
        <f t="shared" si="139"/>
        <v>43646</v>
      </c>
      <c r="CI729" s="552">
        <f>'Information Input'!$H$35</f>
        <v>43555</v>
      </c>
      <c r="CJ729" s="551" t="str">
        <f>'Information Input'!$J$22</f>
        <v>Quarterly</v>
      </c>
      <c r="CK729" s="552">
        <f>'Information Input'!$H$30</f>
        <v>43555</v>
      </c>
      <c r="CL729" s="551">
        <f>'Information Input'!$J$18</f>
        <v>2019</v>
      </c>
      <c r="CM729" s="551" t="s">
        <v>104</v>
      </c>
      <c r="CN729" s="1014" t="s">
        <v>105</v>
      </c>
      <c r="CO729" s="542" t="s">
        <v>103</v>
      </c>
      <c r="CP729" s="542" t="s">
        <v>675</v>
      </c>
      <c r="CQ729" s="551">
        <v>49</v>
      </c>
      <c r="CR729" s="542" t="s">
        <v>191</v>
      </c>
      <c r="CS729" s="542" t="s">
        <v>239</v>
      </c>
      <c r="CT729" s="1015">
        <f>'Report 1'!$AH$18</f>
        <v>0</v>
      </c>
      <c r="CU729" s="1016">
        <f>SUMIF('Report 4A'!$G$16:$G$95,$CQ729,'Report 4A'!$AP$16:$AP$95)</f>
        <v>0</v>
      </c>
      <c r="CV729" s="1017">
        <f t="shared" si="136"/>
        <v>0</v>
      </c>
      <c r="CX729" s="546" t="s">
        <v>669</v>
      </c>
      <c r="CY729" s="537" t="s">
        <v>306</v>
      </c>
      <c r="CZ729" s="537" t="str">
        <f>'Information Input'!$M$14</f>
        <v xml:space="preserve">      -      </v>
      </c>
      <c r="DA729" s="538">
        <f>'Information Input'!$H$35</f>
        <v>43555</v>
      </c>
      <c r="DB729" s="537" t="str">
        <f>'Information Input'!$J$22</f>
        <v>Quarterly</v>
      </c>
      <c r="DC729" s="552">
        <f>'Information Input'!$H$30</f>
        <v>43555</v>
      </c>
      <c r="DD729" s="553" t="str">
        <f t="shared" si="137"/>
        <v>201606</v>
      </c>
      <c r="DE729" s="541" t="s">
        <v>96</v>
      </c>
      <c r="DF729" s="541" t="s">
        <v>686</v>
      </c>
      <c r="DG729" s="544">
        <f>'Report 5L'!$AJ$108</f>
        <v>0</v>
      </c>
      <c r="DH729" s="550">
        <f>'Report 5L'!$AJ$109</f>
        <v>0</v>
      </c>
      <c r="DI729" s="544">
        <f>'Report 5L'!$AJ$110</f>
        <v>0</v>
      </c>
      <c r="DJ729" s="544">
        <f>'Report 5L'!$AJ$111</f>
        <v>0</v>
      </c>
      <c r="DK729" s="544">
        <f>'Report 5L'!$AJ$112</f>
        <v>0</v>
      </c>
      <c r="DL729" s="544">
        <f>'Report 5L'!$AJ$113</f>
        <v>0</v>
      </c>
      <c r="DM729" s="544">
        <f>'Report 5L'!$AJ$114</f>
        <v>0</v>
      </c>
      <c r="DN729" s="544">
        <f>'Report 5L'!$AJ$115</f>
        <v>0</v>
      </c>
      <c r="DO729" s="544">
        <f>'Report 5L'!$AJ$116</f>
        <v>0</v>
      </c>
      <c r="DP729" s="544">
        <f>'Report 5L'!$AJ$117</f>
        <v>0</v>
      </c>
      <c r="DQ729" s="544">
        <f>'Report 5L'!$AJ$118</f>
        <v>0</v>
      </c>
    </row>
    <row r="730" spans="2:121">
      <c r="B730" s="535" t="s">
        <v>669</v>
      </c>
      <c r="C730" s="536">
        <v>1</v>
      </c>
      <c r="D730" s="537" t="str">
        <f>'Information Input'!$M$14</f>
        <v xml:space="preserve">      -      </v>
      </c>
      <c r="E730" s="537" t="s">
        <v>135</v>
      </c>
      <c r="F730" s="538">
        <f t="shared" si="140"/>
        <v>43466</v>
      </c>
      <c r="G730" s="538">
        <f t="shared" si="141"/>
        <v>43555</v>
      </c>
      <c r="H730" s="538">
        <f>'Information Input'!$H$35</f>
        <v>43555</v>
      </c>
      <c r="I730" s="537" t="str">
        <f>'Information Input'!$J$22</f>
        <v>Quarterly</v>
      </c>
      <c r="J730" s="538">
        <f>'Information Input'!$H$30</f>
        <v>43555</v>
      </c>
      <c r="K730" s="537">
        <f>'Information Input'!$J$18</f>
        <v>2019</v>
      </c>
      <c r="L730" s="539" t="s">
        <v>243</v>
      </c>
      <c r="M730" s="540" t="s">
        <v>230</v>
      </c>
      <c r="N730" s="541" t="s">
        <v>230</v>
      </c>
      <c r="O730" s="542" t="s">
        <v>674</v>
      </c>
      <c r="P730" s="537">
        <v>10</v>
      </c>
      <c r="Q730" s="541" t="s">
        <v>150</v>
      </c>
      <c r="R730" s="541" t="s">
        <v>239</v>
      </c>
      <c r="S730" s="543">
        <f>'Report 1'!$BA$18</f>
        <v>0</v>
      </c>
      <c r="T730" s="544">
        <f>'Report 1'!$BA$28</f>
        <v>0</v>
      </c>
      <c r="U730" s="545">
        <f>'Report 1'!$BA$114</f>
        <v>0</v>
      </c>
      <c r="AL730" s="546" t="s">
        <v>669</v>
      </c>
      <c r="AM730" s="547">
        <v>2</v>
      </c>
      <c r="AN730" s="547" t="str">
        <f>'Information Input'!$M$14</f>
        <v xml:space="preserve">      -      </v>
      </c>
      <c r="AO730" s="547" t="s">
        <v>137</v>
      </c>
      <c r="AP730" s="538">
        <f t="shared" si="143"/>
        <v>43647</v>
      </c>
      <c r="AQ730" s="538">
        <f t="shared" si="144"/>
        <v>43738</v>
      </c>
      <c r="AR730" s="538">
        <f>'Information Input'!$H$35</f>
        <v>43555</v>
      </c>
      <c r="AS730" s="547" t="str">
        <f>'Information Input'!$J$22</f>
        <v>Quarterly</v>
      </c>
      <c r="AT730" s="538">
        <f>'Information Input'!$H$30</f>
        <v>43555</v>
      </c>
      <c r="AU730" s="547">
        <f>'Information Input'!$J$18</f>
        <v>2019</v>
      </c>
      <c r="AV730" s="547" t="s">
        <v>97</v>
      </c>
      <c r="AW730" s="547" t="s">
        <v>98</v>
      </c>
      <c r="AX730" s="547" t="s">
        <v>96</v>
      </c>
      <c r="AY730" s="548" t="s">
        <v>671</v>
      </c>
      <c r="AZ730" s="547">
        <v>15</v>
      </c>
      <c r="BA730" s="549" t="s">
        <v>157</v>
      </c>
      <c r="BB730" s="543" t="s">
        <v>234</v>
      </c>
      <c r="BC730" s="550">
        <f>'Report 2'!$V157</f>
        <v>0</v>
      </c>
      <c r="BD730" s="550">
        <f>'Report 2'!$W157</f>
        <v>0</v>
      </c>
      <c r="BE730" s="550">
        <f>'Report 2'!$X157</f>
        <v>0</v>
      </c>
      <c r="BF730" s="550">
        <f>'Report 2'!$Y157</f>
        <v>0</v>
      </c>
      <c r="BG730" s="550">
        <f>'Report 2'!$Z157</f>
        <v>0</v>
      </c>
      <c r="BH730" s="550">
        <f>'Report 2'!$AA157</f>
        <v>0</v>
      </c>
      <c r="BI730" s="550">
        <f>'Report 2'!$AB157</f>
        <v>0</v>
      </c>
      <c r="CC730" s="542" t="s">
        <v>669</v>
      </c>
      <c r="CD730" s="1014" t="s">
        <v>672</v>
      </c>
      <c r="CE730" s="1014" t="str">
        <f>'Information Input'!$M$14</f>
        <v xml:space="preserve">      -      </v>
      </c>
      <c r="CF730" s="551" t="s">
        <v>136</v>
      </c>
      <c r="CG730" s="552">
        <f t="shared" si="138"/>
        <v>43556</v>
      </c>
      <c r="CH730" s="552">
        <f t="shared" si="139"/>
        <v>43646</v>
      </c>
      <c r="CI730" s="552">
        <f>'Information Input'!$H$35</f>
        <v>43555</v>
      </c>
      <c r="CJ730" s="551" t="str">
        <f>'Information Input'!$J$22</f>
        <v>Quarterly</v>
      </c>
      <c r="CK730" s="552">
        <f>'Information Input'!$H$30</f>
        <v>43555</v>
      </c>
      <c r="CL730" s="551">
        <f>'Information Input'!$J$18</f>
        <v>2019</v>
      </c>
      <c r="CM730" s="551" t="s">
        <v>104</v>
      </c>
      <c r="CN730" s="1014" t="s">
        <v>105</v>
      </c>
      <c r="CO730" s="542" t="s">
        <v>103</v>
      </c>
      <c r="CP730" s="542" t="s">
        <v>675</v>
      </c>
      <c r="CQ730" s="551">
        <v>50</v>
      </c>
      <c r="CR730" s="542" t="s">
        <v>192</v>
      </c>
      <c r="CS730" s="542" t="s">
        <v>239</v>
      </c>
      <c r="CT730" s="1015">
        <f>'Report 1'!$AH$18</f>
        <v>0</v>
      </c>
      <c r="CU730" s="1016">
        <f>SUMIF('Report 4A'!$G$16:$G$95,$CQ730,'Report 4A'!$AP$16:$AP$95)</f>
        <v>0</v>
      </c>
      <c r="CV730" s="1017">
        <f t="shared" si="136"/>
        <v>0</v>
      </c>
      <c r="CX730" s="546" t="s">
        <v>669</v>
      </c>
      <c r="CY730" s="537" t="s">
        <v>306</v>
      </c>
      <c r="CZ730" s="537" t="str">
        <f>'Information Input'!$M$14</f>
        <v xml:space="preserve">      -      </v>
      </c>
      <c r="DA730" s="538">
        <f>'Information Input'!$H$35</f>
        <v>43555</v>
      </c>
      <c r="DB730" s="537" t="str">
        <f>'Information Input'!$J$22</f>
        <v>Quarterly</v>
      </c>
      <c r="DC730" s="552">
        <f>'Information Input'!$H$30</f>
        <v>43555</v>
      </c>
      <c r="DD730" s="553" t="str">
        <f t="shared" si="137"/>
        <v>201605</v>
      </c>
      <c r="DE730" s="541" t="s">
        <v>96</v>
      </c>
      <c r="DF730" s="541" t="s">
        <v>686</v>
      </c>
      <c r="DG730" s="544">
        <f>'Report 5L'!$AK$108</f>
        <v>0</v>
      </c>
      <c r="DH730" s="550">
        <f>'Report 5L'!$AK$109</f>
        <v>0</v>
      </c>
      <c r="DI730" s="544">
        <f>'Report 5L'!$AK$110</f>
        <v>0</v>
      </c>
      <c r="DJ730" s="544">
        <f>'Report 5L'!$AK$111</f>
        <v>0</v>
      </c>
      <c r="DK730" s="544">
        <f>'Report 5L'!$AK$112</f>
        <v>0</v>
      </c>
      <c r="DL730" s="544">
        <f>'Report 5L'!$AK$113</f>
        <v>0</v>
      </c>
      <c r="DM730" s="544">
        <f>'Report 5L'!$AK$114</f>
        <v>0</v>
      </c>
      <c r="DN730" s="544">
        <f>'Report 5L'!$AK$115</f>
        <v>0</v>
      </c>
      <c r="DO730" s="544">
        <f>'Report 5L'!$AK$116</f>
        <v>0</v>
      </c>
      <c r="DP730" s="544">
        <f>'Report 5L'!$AK$117</f>
        <v>0</v>
      </c>
      <c r="DQ730" s="544">
        <f>'Report 5L'!$AK$118</f>
        <v>0</v>
      </c>
    </row>
    <row r="731" spans="2:121">
      <c r="B731" s="535" t="s">
        <v>669</v>
      </c>
      <c r="C731" s="536">
        <v>1</v>
      </c>
      <c r="D731" s="537" t="str">
        <f>'Information Input'!$M$14</f>
        <v xml:space="preserve">      -      </v>
      </c>
      <c r="E731" s="537" t="s">
        <v>135</v>
      </c>
      <c r="F731" s="538">
        <f t="shared" si="140"/>
        <v>43466</v>
      </c>
      <c r="G731" s="538">
        <f t="shared" si="141"/>
        <v>43555</v>
      </c>
      <c r="H731" s="538">
        <f>'Information Input'!$H$35</f>
        <v>43555</v>
      </c>
      <c r="I731" s="537" t="str">
        <f>'Information Input'!$J$22</f>
        <v>Quarterly</v>
      </c>
      <c r="J731" s="538">
        <f>'Information Input'!$H$30</f>
        <v>43555</v>
      </c>
      <c r="K731" s="537">
        <f>'Information Input'!$J$18</f>
        <v>2019</v>
      </c>
      <c r="L731" s="539" t="s">
        <v>243</v>
      </c>
      <c r="M731" s="540" t="s">
        <v>230</v>
      </c>
      <c r="N731" s="541" t="s">
        <v>230</v>
      </c>
      <c r="O731" s="542" t="s">
        <v>671</v>
      </c>
      <c r="P731" s="537">
        <v>11</v>
      </c>
      <c r="Q731" s="541" t="s">
        <v>153</v>
      </c>
      <c r="R731" s="541" t="s">
        <v>231</v>
      </c>
      <c r="S731" s="543">
        <f>'Report 1'!$BA$18</f>
        <v>0</v>
      </c>
      <c r="T731" s="544">
        <f>'Report 1'!$BA$31</f>
        <v>0</v>
      </c>
      <c r="U731" s="545">
        <f>'Report 1'!$BA$117</f>
        <v>0</v>
      </c>
      <c r="AL731" s="546" t="s">
        <v>669</v>
      </c>
      <c r="AM731" s="547">
        <v>2</v>
      </c>
      <c r="AN731" s="547" t="str">
        <f>'Information Input'!$M$14</f>
        <v xml:space="preserve">      -      </v>
      </c>
      <c r="AO731" s="547" t="s">
        <v>137</v>
      </c>
      <c r="AP731" s="538">
        <f t="shared" si="143"/>
        <v>43647</v>
      </c>
      <c r="AQ731" s="538">
        <f t="shared" si="144"/>
        <v>43738</v>
      </c>
      <c r="AR731" s="538">
        <f>'Information Input'!$H$35</f>
        <v>43555</v>
      </c>
      <c r="AS731" s="547" t="str">
        <f>'Information Input'!$J$22</f>
        <v>Quarterly</v>
      </c>
      <c r="AT731" s="538">
        <f>'Information Input'!$H$30</f>
        <v>43555</v>
      </c>
      <c r="AU731" s="547">
        <f>'Information Input'!$J$18</f>
        <v>2019</v>
      </c>
      <c r="AV731" s="547" t="s">
        <v>97</v>
      </c>
      <c r="AW731" s="547" t="s">
        <v>98</v>
      </c>
      <c r="AX731" s="547" t="s">
        <v>96</v>
      </c>
      <c r="AY731" s="548" t="s">
        <v>671</v>
      </c>
      <c r="AZ731" s="547">
        <v>16</v>
      </c>
      <c r="BA731" s="549" t="s">
        <v>158</v>
      </c>
      <c r="BB731" s="543" t="s">
        <v>235</v>
      </c>
      <c r="BC731" s="550">
        <f>'Report 2'!$V158</f>
        <v>0</v>
      </c>
      <c r="BD731" s="550">
        <f>'Report 2'!$W158</f>
        <v>0</v>
      </c>
      <c r="BE731" s="550">
        <f>'Report 2'!$X158</f>
        <v>0</v>
      </c>
      <c r="BF731" s="550">
        <f>'Report 2'!$Y158</f>
        <v>0</v>
      </c>
      <c r="BG731" s="550">
        <f>'Report 2'!$Z158</f>
        <v>0</v>
      </c>
      <c r="BH731" s="550">
        <f>'Report 2'!$AA158</f>
        <v>0</v>
      </c>
      <c r="BI731" s="550">
        <f>'Report 2'!$AB158</f>
        <v>0</v>
      </c>
      <c r="CC731" s="575" t="s">
        <v>669</v>
      </c>
      <c r="CD731" s="1019" t="s">
        <v>672</v>
      </c>
      <c r="CE731" s="1019" t="str">
        <f>'Information Input'!$M$14</f>
        <v xml:space="preserve">      -      </v>
      </c>
      <c r="CF731" s="570" t="s">
        <v>136</v>
      </c>
      <c r="CG731" s="566">
        <f t="shared" si="138"/>
        <v>43556</v>
      </c>
      <c r="CH731" s="566">
        <f t="shared" si="139"/>
        <v>43646</v>
      </c>
      <c r="CI731" s="566">
        <f>'Information Input'!$H$35</f>
        <v>43555</v>
      </c>
      <c r="CJ731" s="570" t="str">
        <f>'Information Input'!$J$22</f>
        <v>Quarterly</v>
      </c>
      <c r="CK731" s="566">
        <f>'Information Input'!$H$30</f>
        <v>43555</v>
      </c>
      <c r="CL731" s="570">
        <f>'Information Input'!$J$18</f>
        <v>2019</v>
      </c>
      <c r="CM731" s="570" t="s">
        <v>104</v>
      </c>
      <c r="CN731" s="1019" t="s">
        <v>105</v>
      </c>
      <c r="CO731" s="575" t="s">
        <v>103</v>
      </c>
      <c r="CP731" s="575" t="s">
        <v>675</v>
      </c>
      <c r="CQ731" s="570">
        <v>51</v>
      </c>
      <c r="CR731" s="575" t="s">
        <v>193</v>
      </c>
      <c r="CS731" s="575" t="s">
        <v>239</v>
      </c>
      <c r="CT731" s="1020">
        <f>'Report 1'!$AH$18</f>
        <v>0</v>
      </c>
      <c r="CU731" s="1021">
        <f>SUMIF('Report 4A'!$G$16:$G$95,$CQ731,'Report 4A'!$AP$16:$AP$95)</f>
        <v>0</v>
      </c>
      <c r="CV731" s="1022">
        <f t="shared" si="136"/>
        <v>0</v>
      </c>
      <c r="CX731" s="557" t="s">
        <v>669</v>
      </c>
      <c r="CY731" s="562" t="s">
        <v>306</v>
      </c>
      <c r="CZ731" s="562" t="str">
        <f>'Information Input'!$M$14</f>
        <v xml:space="preserve">      -      </v>
      </c>
      <c r="DA731" s="559">
        <f>'Information Input'!$H$35</f>
        <v>43555</v>
      </c>
      <c r="DB731" s="562" t="str">
        <f>'Information Input'!$J$22</f>
        <v>Quarterly</v>
      </c>
      <c r="DC731" s="566">
        <f>'Information Input'!$H$30</f>
        <v>43555</v>
      </c>
      <c r="DD731" s="567" t="str">
        <f t="shared" si="137"/>
        <v>201604</v>
      </c>
      <c r="DE731" s="561" t="s">
        <v>96</v>
      </c>
      <c r="DF731" s="561" t="s">
        <v>686</v>
      </c>
      <c r="DG731" s="568">
        <f>'Report 5L'!$AL$108</f>
        <v>0</v>
      </c>
      <c r="DH731" s="569">
        <f>'Report 5L'!$AL$109</f>
        <v>0</v>
      </c>
      <c r="DI731" s="568">
        <f>'Report 5L'!$AL$110</f>
        <v>0</v>
      </c>
      <c r="DJ731" s="568">
        <f>'Report 5L'!$AL$111</f>
        <v>0</v>
      </c>
      <c r="DK731" s="568">
        <f>'Report 5L'!$AL$112</f>
        <v>0</v>
      </c>
      <c r="DL731" s="568">
        <f>'Report 5L'!$AL$113</f>
        <v>0</v>
      </c>
      <c r="DM731" s="568">
        <f>'Report 5L'!$AL$114</f>
        <v>0</v>
      </c>
      <c r="DN731" s="568">
        <f>'Report 5L'!$AL$115</f>
        <v>0</v>
      </c>
      <c r="DO731" s="568">
        <f>'Report 5L'!$AL$116</f>
        <v>0</v>
      </c>
      <c r="DP731" s="568">
        <f>'Report 5L'!$AL$117</f>
        <v>0</v>
      </c>
      <c r="DQ731" s="568">
        <f>'Report 5L'!$AL$118</f>
        <v>0</v>
      </c>
    </row>
    <row r="732" spans="2:121">
      <c r="B732" s="535" t="s">
        <v>669</v>
      </c>
      <c r="C732" s="536">
        <v>1</v>
      </c>
      <c r="D732" s="537" t="str">
        <f>'Information Input'!$M$14</f>
        <v xml:space="preserve">      -      </v>
      </c>
      <c r="E732" s="537" t="s">
        <v>135</v>
      </c>
      <c r="F732" s="538">
        <f t="shared" si="140"/>
        <v>43466</v>
      </c>
      <c r="G732" s="538">
        <f t="shared" si="141"/>
        <v>43555</v>
      </c>
      <c r="H732" s="538">
        <f>'Information Input'!$H$35</f>
        <v>43555</v>
      </c>
      <c r="I732" s="537" t="str">
        <f>'Information Input'!$J$22</f>
        <v>Quarterly</v>
      </c>
      <c r="J732" s="538">
        <f>'Information Input'!$H$30</f>
        <v>43555</v>
      </c>
      <c r="K732" s="537">
        <f>'Information Input'!$J$18</f>
        <v>2019</v>
      </c>
      <c r="L732" s="539" t="s">
        <v>243</v>
      </c>
      <c r="M732" s="540" t="s">
        <v>230</v>
      </c>
      <c r="N732" s="541" t="s">
        <v>230</v>
      </c>
      <c r="O732" s="542" t="s">
        <v>671</v>
      </c>
      <c r="P732" s="537">
        <v>12</v>
      </c>
      <c r="Q732" s="541" t="s">
        <v>154</v>
      </c>
      <c r="R732" s="541" t="s">
        <v>231</v>
      </c>
      <c r="S732" s="543">
        <f>'Report 1'!$BA$18</f>
        <v>0</v>
      </c>
      <c r="T732" s="544">
        <f>'Report 1'!$BA$32</f>
        <v>0</v>
      </c>
      <c r="U732" s="545">
        <f>'Report 1'!$BA$118</f>
        <v>0</v>
      </c>
      <c r="AL732" s="546" t="s">
        <v>669</v>
      </c>
      <c r="AM732" s="547">
        <v>2</v>
      </c>
      <c r="AN732" s="547" t="str">
        <f>'Information Input'!$M$14</f>
        <v xml:space="preserve">      -      </v>
      </c>
      <c r="AO732" s="547" t="s">
        <v>137</v>
      </c>
      <c r="AP732" s="538">
        <f t="shared" si="143"/>
        <v>43647</v>
      </c>
      <c r="AQ732" s="538">
        <f t="shared" si="144"/>
        <v>43738</v>
      </c>
      <c r="AR732" s="538">
        <f>'Information Input'!$H$35</f>
        <v>43555</v>
      </c>
      <c r="AS732" s="547" t="str">
        <f>'Information Input'!$J$22</f>
        <v>Quarterly</v>
      </c>
      <c r="AT732" s="538">
        <f>'Information Input'!$H$30</f>
        <v>43555</v>
      </c>
      <c r="AU732" s="547">
        <f>'Information Input'!$J$18</f>
        <v>2019</v>
      </c>
      <c r="AV732" s="547" t="s">
        <v>97</v>
      </c>
      <c r="AW732" s="547" t="s">
        <v>98</v>
      </c>
      <c r="AX732" s="547" t="s">
        <v>96</v>
      </c>
      <c r="AY732" s="548" t="s">
        <v>671</v>
      </c>
      <c r="AZ732" s="547">
        <v>17</v>
      </c>
      <c r="BA732" s="549" t="s">
        <v>159</v>
      </c>
      <c r="BB732" s="543" t="s">
        <v>235</v>
      </c>
      <c r="BC732" s="550">
        <f>'Report 2'!$V159</f>
        <v>0</v>
      </c>
      <c r="BD732" s="550">
        <f>'Report 2'!$W159</f>
        <v>0</v>
      </c>
      <c r="BE732" s="550">
        <f>'Report 2'!$X159</f>
        <v>0</v>
      </c>
      <c r="BF732" s="550">
        <f>'Report 2'!$Y159</f>
        <v>0</v>
      </c>
      <c r="BG732" s="550">
        <f>'Report 2'!$Z159</f>
        <v>0</v>
      </c>
      <c r="BH732" s="550">
        <f>'Report 2'!$AA159</f>
        <v>0</v>
      </c>
      <c r="BI732" s="550">
        <f>'Report 2'!$AB159</f>
        <v>0</v>
      </c>
      <c r="CC732" s="523" t="s">
        <v>669</v>
      </c>
      <c r="CD732" s="1010" t="s">
        <v>672</v>
      </c>
      <c r="CE732" s="1010" t="str">
        <f>'Information Input'!$M$14</f>
        <v xml:space="preserve">      -      </v>
      </c>
      <c r="CF732" s="532" t="s">
        <v>136</v>
      </c>
      <c r="CG732" s="519">
        <f t="shared" si="138"/>
        <v>43556</v>
      </c>
      <c r="CH732" s="519">
        <f t="shared" si="139"/>
        <v>43646</v>
      </c>
      <c r="CI732" s="519">
        <f>'Information Input'!$H$35</f>
        <v>43555</v>
      </c>
      <c r="CJ732" s="532" t="str">
        <f>'Information Input'!$J$22</f>
        <v>Quarterly</v>
      </c>
      <c r="CK732" s="519">
        <f>'Information Input'!$H$30</f>
        <v>43555</v>
      </c>
      <c r="CL732" s="532">
        <f>'Information Input'!$J$18</f>
        <v>2019</v>
      </c>
      <c r="CM732" s="532" t="s">
        <v>91</v>
      </c>
      <c r="CN732" s="1010" t="s">
        <v>240</v>
      </c>
      <c r="CO732" s="523" t="s">
        <v>240</v>
      </c>
      <c r="CP732" s="523" t="s">
        <v>671</v>
      </c>
      <c r="CQ732" s="532">
        <v>11</v>
      </c>
      <c r="CR732" s="523" t="s">
        <v>153</v>
      </c>
      <c r="CS732" s="523" t="s">
        <v>231</v>
      </c>
      <c r="CT732" s="1011">
        <f>'Report 1'!$AM$18</f>
        <v>0</v>
      </c>
      <c r="CU732" s="1012">
        <f>SUMIF('Report 4A'!$G$16:$G$95,$CQ732,'Report 4A'!$AU$16:$AU$95)</f>
        <v>0</v>
      </c>
      <c r="CV732" s="1013">
        <f t="shared" si="136"/>
        <v>0</v>
      </c>
      <c r="CX732" s="527" t="s">
        <v>669</v>
      </c>
      <c r="CY732" s="517" t="s">
        <v>306</v>
      </c>
      <c r="CZ732" s="517" t="str">
        <f>'Information Input'!$M$14</f>
        <v xml:space="preserve">      -      </v>
      </c>
      <c r="DA732" s="519">
        <f>'Information Input'!$H$35</f>
        <v>43555</v>
      </c>
      <c r="DB732" s="517" t="str">
        <f>'Information Input'!$J$22</f>
        <v>Quarterly</v>
      </c>
      <c r="DC732" s="519">
        <f>'Information Input'!$H$30</f>
        <v>43555</v>
      </c>
      <c r="DD732" s="533" t="str">
        <f t="shared" si="137"/>
        <v>201903</v>
      </c>
      <c r="DE732" s="522" t="s">
        <v>103</v>
      </c>
      <c r="DF732" s="522" t="s">
        <v>686</v>
      </c>
      <c r="DG732" s="525">
        <f>'Report 5L'!$C$161</f>
        <v>0</v>
      </c>
      <c r="DH732" s="531">
        <f>'Report 5L'!$C$162</f>
        <v>0</v>
      </c>
      <c r="DI732" s="525">
        <f>'Report 5L'!$C$163</f>
        <v>0</v>
      </c>
      <c r="DJ732" s="525">
        <f>'Report 5L'!$C$164</f>
        <v>0</v>
      </c>
      <c r="DK732" s="525">
        <f>'Report 5L'!$C$165</f>
        <v>0</v>
      </c>
      <c r="DL732" s="525">
        <f>'Report 5L'!$C$166</f>
        <v>0</v>
      </c>
      <c r="DM732" s="525">
        <f>'Report 5L'!$C$167</f>
        <v>0</v>
      </c>
      <c r="DN732" s="525">
        <f>'Report 5L'!$C$168</f>
        <v>0</v>
      </c>
      <c r="DO732" s="525">
        <f>'Report 5L'!$C$169</f>
        <v>0</v>
      </c>
      <c r="DP732" s="525">
        <f>'Report 5L'!$C$170</f>
        <v>0</v>
      </c>
      <c r="DQ732" s="525">
        <f>'Report 5L'!$C$171</f>
        <v>0</v>
      </c>
    </row>
    <row r="733" spans="2:121">
      <c r="B733" s="535" t="s">
        <v>669</v>
      </c>
      <c r="C733" s="536">
        <v>1</v>
      </c>
      <c r="D733" s="537" t="str">
        <f>'Information Input'!$M$14</f>
        <v xml:space="preserve">      -      </v>
      </c>
      <c r="E733" s="537" t="s">
        <v>135</v>
      </c>
      <c r="F733" s="538">
        <f t="shared" si="140"/>
        <v>43466</v>
      </c>
      <c r="G733" s="538">
        <f t="shared" si="141"/>
        <v>43555</v>
      </c>
      <c r="H733" s="538">
        <f>'Information Input'!$H$35</f>
        <v>43555</v>
      </c>
      <c r="I733" s="537" t="str">
        <f>'Information Input'!$J$22</f>
        <v>Quarterly</v>
      </c>
      <c r="J733" s="538">
        <f>'Information Input'!$H$30</f>
        <v>43555</v>
      </c>
      <c r="K733" s="537">
        <f>'Information Input'!$J$18</f>
        <v>2019</v>
      </c>
      <c r="L733" s="539" t="s">
        <v>243</v>
      </c>
      <c r="M733" s="540" t="s">
        <v>230</v>
      </c>
      <c r="N733" s="541" t="s">
        <v>230</v>
      </c>
      <c r="O733" s="542" t="s">
        <v>671</v>
      </c>
      <c r="P733" s="537">
        <v>13</v>
      </c>
      <c r="Q733" s="541" t="s">
        <v>155</v>
      </c>
      <c r="R733" s="541" t="s">
        <v>232</v>
      </c>
      <c r="S733" s="543">
        <f>'Report 1'!$BA$18</f>
        <v>0</v>
      </c>
      <c r="T733" s="544">
        <f>'Report 1'!$BA$33</f>
        <v>0</v>
      </c>
      <c r="U733" s="545">
        <f>'Report 1'!$BA$119</f>
        <v>0</v>
      </c>
      <c r="AL733" s="546" t="s">
        <v>669</v>
      </c>
      <c r="AM733" s="547">
        <v>2</v>
      </c>
      <c r="AN733" s="547" t="str">
        <f>'Information Input'!$M$14</f>
        <v xml:space="preserve">      -      </v>
      </c>
      <c r="AO733" s="547" t="s">
        <v>137</v>
      </c>
      <c r="AP733" s="538">
        <f t="shared" si="143"/>
        <v>43647</v>
      </c>
      <c r="AQ733" s="538">
        <f t="shared" si="144"/>
        <v>43738</v>
      </c>
      <c r="AR733" s="538">
        <f>'Information Input'!$H$35</f>
        <v>43555</v>
      </c>
      <c r="AS733" s="547" t="str">
        <f>'Information Input'!$J$22</f>
        <v>Quarterly</v>
      </c>
      <c r="AT733" s="538">
        <f>'Information Input'!$H$30</f>
        <v>43555</v>
      </c>
      <c r="AU733" s="547">
        <f>'Information Input'!$J$18</f>
        <v>2019</v>
      </c>
      <c r="AV733" s="547" t="s">
        <v>97</v>
      </c>
      <c r="AW733" s="547" t="s">
        <v>98</v>
      </c>
      <c r="AX733" s="547" t="s">
        <v>96</v>
      </c>
      <c r="AY733" s="548" t="s">
        <v>671</v>
      </c>
      <c r="AZ733" s="547">
        <v>18</v>
      </c>
      <c r="BA733" s="549" t="s">
        <v>160</v>
      </c>
      <c r="BB733" s="543" t="s">
        <v>235</v>
      </c>
      <c r="BC733" s="550">
        <f>'Report 2'!$V160</f>
        <v>0</v>
      </c>
      <c r="BD733" s="550">
        <f>'Report 2'!$W160</f>
        <v>0</v>
      </c>
      <c r="BE733" s="550">
        <f>'Report 2'!$X160</f>
        <v>0</v>
      </c>
      <c r="BF733" s="550">
        <f>'Report 2'!$Y160</f>
        <v>0</v>
      </c>
      <c r="BG733" s="550">
        <f>'Report 2'!$Z160</f>
        <v>0</v>
      </c>
      <c r="BH733" s="550">
        <f>'Report 2'!$AA160</f>
        <v>0</v>
      </c>
      <c r="BI733" s="550">
        <f>'Report 2'!$AB160</f>
        <v>0</v>
      </c>
      <c r="CC733" s="542" t="s">
        <v>669</v>
      </c>
      <c r="CD733" s="1014" t="s">
        <v>672</v>
      </c>
      <c r="CE733" s="1014" t="str">
        <f>'Information Input'!$M$14</f>
        <v xml:space="preserve">      -      </v>
      </c>
      <c r="CF733" s="551" t="s">
        <v>136</v>
      </c>
      <c r="CG733" s="552">
        <f t="shared" si="138"/>
        <v>43556</v>
      </c>
      <c r="CH733" s="552">
        <f t="shared" si="139"/>
        <v>43646</v>
      </c>
      <c r="CI733" s="552">
        <f>'Information Input'!$H$35</f>
        <v>43555</v>
      </c>
      <c r="CJ733" s="551" t="str">
        <f>'Information Input'!$J$22</f>
        <v>Quarterly</v>
      </c>
      <c r="CK733" s="552">
        <f>'Information Input'!$H$30</f>
        <v>43555</v>
      </c>
      <c r="CL733" s="551">
        <f>'Information Input'!$J$18</f>
        <v>2019</v>
      </c>
      <c r="CM733" s="551" t="s">
        <v>91</v>
      </c>
      <c r="CN733" s="1014" t="s">
        <v>240</v>
      </c>
      <c r="CO733" s="542" t="s">
        <v>240</v>
      </c>
      <c r="CP733" s="542" t="s">
        <v>671</v>
      </c>
      <c r="CQ733" s="551">
        <v>12</v>
      </c>
      <c r="CR733" s="542" t="s">
        <v>154</v>
      </c>
      <c r="CS733" s="542" t="s">
        <v>231</v>
      </c>
      <c r="CT733" s="1015">
        <f>'Report 1'!$AM$18</f>
        <v>0</v>
      </c>
      <c r="CU733" s="1016">
        <f>SUMIF('Report 4A'!$G$16:$G$95,$CQ733,'Report 4A'!$AU$16:$AU$95)</f>
        <v>0</v>
      </c>
      <c r="CV733" s="1017">
        <f t="shared" si="136"/>
        <v>0</v>
      </c>
      <c r="CX733" s="546" t="s">
        <v>669</v>
      </c>
      <c r="CY733" s="537" t="s">
        <v>306</v>
      </c>
      <c r="CZ733" s="537" t="str">
        <f>'Information Input'!$M$14</f>
        <v xml:space="preserve">      -      </v>
      </c>
      <c r="DA733" s="538">
        <f>'Information Input'!$H$35</f>
        <v>43555</v>
      </c>
      <c r="DB733" s="537" t="str">
        <f>'Information Input'!$J$22</f>
        <v>Quarterly</v>
      </c>
      <c r="DC733" s="552">
        <f>'Information Input'!$H$30</f>
        <v>43555</v>
      </c>
      <c r="DD733" s="553" t="str">
        <f t="shared" si="137"/>
        <v>201902</v>
      </c>
      <c r="DE733" s="541" t="s">
        <v>103</v>
      </c>
      <c r="DF733" s="541" t="s">
        <v>686</v>
      </c>
      <c r="DG733" s="544">
        <f>'Report 5L'!$D$161</f>
        <v>0</v>
      </c>
      <c r="DH733" s="550">
        <f>'Report 5L'!$D$162</f>
        <v>0</v>
      </c>
      <c r="DI733" s="544">
        <f>'Report 5L'!$D$163</f>
        <v>0</v>
      </c>
      <c r="DJ733" s="544">
        <f>'Report 5L'!$D$164</f>
        <v>0</v>
      </c>
      <c r="DK733" s="544">
        <f>'Report 5L'!$D$165</f>
        <v>0</v>
      </c>
      <c r="DL733" s="544">
        <f>'Report 5L'!$D$166</f>
        <v>0</v>
      </c>
      <c r="DM733" s="544">
        <f>'Report 5L'!$D$167</f>
        <v>0</v>
      </c>
      <c r="DN733" s="544">
        <f>'Report 5L'!$D$168</f>
        <v>0</v>
      </c>
      <c r="DO733" s="544">
        <f>'Report 5L'!$D$169</f>
        <v>0</v>
      </c>
      <c r="DP733" s="544">
        <f>'Report 5L'!$D$170</f>
        <v>0</v>
      </c>
      <c r="DQ733" s="544">
        <f>'Report 5L'!$D$171</f>
        <v>0</v>
      </c>
    </row>
    <row r="734" spans="2:121">
      <c r="B734" s="535" t="s">
        <v>669</v>
      </c>
      <c r="C734" s="536">
        <v>1</v>
      </c>
      <c r="D734" s="537" t="str">
        <f>'Information Input'!$M$14</f>
        <v xml:space="preserve">      -      </v>
      </c>
      <c r="E734" s="537" t="s">
        <v>135</v>
      </c>
      <c r="F734" s="538">
        <f t="shared" si="140"/>
        <v>43466</v>
      </c>
      <c r="G734" s="538">
        <f t="shared" si="141"/>
        <v>43555</v>
      </c>
      <c r="H734" s="538">
        <f>'Information Input'!$H$35</f>
        <v>43555</v>
      </c>
      <c r="I734" s="537" t="str">
        <f>'Information Input'!$J$22</f>
        <v>Quarterly</v>
      </c>
      <c r="J734" s="538">
        <f>'Information Input'!$H$30</f>
        <v>43555</v>
      </c>
      <c r="K734" s="537">
        <f>'Information Input'!$J$18</f>
        <v>2019</v>
      </c>
      <c r="L734" s="539" t="s">
        <v>243</v>
      </c>
      <c r="M734" s="540" t="s">
        <v>230</v>
      </c>
      <c r="N734" s="541" t="s">
        <v>230</v>
      </c>
      <c r="O734" s="542" t="s">
        <v>671</v>
      </c>
      <c r="P734" s="537">
        <v>14</v>
      </c>
      <c r="Q734" s="541" t="s">
        <v>156</v>
      </c>
      <c r="R734" s="541" t="s">
        <v>233</v>
      </c>
      <c r="S734" s="543">
        <f>'Report 1'!$BA$18</f>
        <v>0</v>
      </c>
      <c r="T734" s="544">
        <f>'Report 1'!$BA$34</f>
        <v>0</v>
      </c>
      <c r="U734" s="545">
        <f>'Report 1'!$BA$120</f>
        <v>0</v>
      </c>
      <c r="AL734" s="546" t="s">
        <v>669</v>
      </c>
      <c r="AM734" s="547">
        <v>2</v>
      </c>
      <c r="AN734" s="547" t="str">
        <f>'Information Input'!$M$14</f>
        <v xml:space="preserve">      -      </v>
      </c>
      <c r="AO734" s="547" t="s">
        <v>137</v>
      </c>
      <c r="AP734" s="538">
        <f t="shared" si="143"/>
        <v>43647</v>
      </c>
      <c r="AQ734" s="538">
        <f t="shared" si="144"/>
        <v>43738</v>
      </c>
      <c r="AR734" s="538">
        <f>'Information Input'!$H$35</f>
        <v>43555</v>
      </c>
      <c r="AS734" s="547" t="str">
        <f>'Information Input'!$J$22</f>
        <v>Quarterly</v>
      </c>
      <c r="AT734" s="538">
        <f>'Information Input'!$H$30</f>
        <v>43555</v>
      </c>
      <c r="AU734" s="547">
        <f>'Information Input'!$J$18</f>
        <v>2019</v>
      </c>
      <c r="AV734" s="547" t="s">
        <v>97</v>
      </c>
      <c r="AW734" s="547" t="s">
        <v>98</v>
      </c>
      <c r="AX734" s="547" t="s">
        <v>96</v>
      </c>
      <c r="AY734" s="548" t="s">
        <v>671</v>
      </c>
      <c r="AZ734" s="547">
        <v>19</v>
      </c>
      <c r="BA734" s="549" t="s">
        <v>161</v>
      </c>
      <c r="BB734" s="543" t="s">
        <v>235</v>
      </c>
      <c r="BC734" s="550">
        <f>'Report 2'!$V161</f>
        <v>0</v>
      </c>
      <c r="BD734" s="550">
        <f>'Report 2'!$W161</f>
        <v>0</v>
      </c>
      <c r="BE734" s="550">
        <f>'Report 2'!$X161</f>
        <v>0</v>
      </c>
      <c r="BF734" s="550">
        <f>'Report 2'!$Y161</f>
        <v>0</v>
      </c>
      <c r="BG734" s="550">
        <f>'Report 2'!$Z161</f>
        <v>0</v>
      </c>
      <c r="BH734" s="550">
        <f>'Report 2'!$AA161</f>
        <v>0</v>
      </c>
      <c r="BI734" s="550">
        <f>'Report 2'!$AB161</f>
        <v>0</v>
      </c>
      <c r="CC734" s="542" t="s">
        <v>669</v>
      </c>
      <c r="CD734" s="1014" t="s">
        <v>672</v>
      </c>
      <c r="CE734" s="1014" t="str">
        <f>'Information Input'!$M$14</f>
        <v xml:space="preserve">      -      </v>
      </c>
      <c r="CF734" s="551" t="s">
        <v>136</v>
      </c>
      <c r="CG734" s="552">
        <f t="shared" si="138"/>
        <v>43556</v>
      </c>
      <c r="CH734" s="552">
        <f t="shared" si="139"/>
        <v>43646</v>
      </c>
      <c r="CI734" s="552">
        <f>'Information Input'!$H$35</f>
        <v>43555</v>
      </c>
      <c r="CJ734" s="551" t="str">
        <f>'Information Input'!$J$22</f>
        <v>Quarterly</v>
      </c>
      <c r="CK734" s="552">
        <f>'Information Input'!$H$30</f>
        <v>43555</v>
      </c>
      <c r="CL734" s="551">
        <f>'Information Input'!$J$18</f>
        <v>2019</v>
      </c>
      <c r="CM734" s="551" t="s">
        <v>91</v>
      </c>
      <c r="CN734" s="1014" t="s">
        <v>240</v>
      </c>
      <c r="CO734" s="542" t="s">
        <v>240</v>
      </c>
      <c r="CP734" s="542" t="s">
        <v>671</v>
      </c>
      <c r="CQ734" s="551">
        <v>13</v>
      </c>
      <c r="CR734" s="542" t="s">
        <v>155</v>
      </c>
      <c r="CS734" s="542" t="s">
        <v>232</v>
      </c>
      <c r="CT734" s="1015">
        <f>'Report 1'!$AM$18</f>
        <v>0</v>
      </c>
      <c r="CU734" s="1016">
        <f>SUMIF('Report 4A'!$G$16:$G$95,$CQ734,'Report 4A'!$AU$16:$AU$95)</f>
        <v>0</v>
      </c>
      <c r="CV734" s="1017">
        <f t="shared" si="136"/>
        <v>0</v>
      </c>
      <c r="CX734" s="546" t="s">
        <v>669</v>
      </c>
      <c r="CY734" s="537" t="s">
        <v>306</v>
      </c>
      <c r="CZ734" s="537" t="str">
        <f>'Information Input'!$M$14</f>
        <v xml:space="preserve">      -      </v>
      </c>
      <c r="DA734" s="538">
        <f>'Information Input'!$H$35</f>
        <v>43555</v>
      </c>
      <c r="DB734" s="537" t="str">
        <f>'Information Input'!$J$22</f>
        <v>Quarterly</v>
      </c>
      <c r="DC734" s="552">
        <f>'Information Input'!$H$30</f>
        <v>43555</v>
      </c>
      <c r="DD734" s="553" t="str">
        <f t="shared" si="137"/>
        <v>201901</v>
      </c>
      <c r="DE734" s="541" t="s">
        <v>103</v>
      </c>
      <c r="DF734" s="541" t="s">
        <v>686</v>
      </c>
      <c r="DG734" s="544">
        <f>'Report 5L'!$E$161</f>
        <v>0</v>
      </c>
      <c r="DH734" s="550">
        <f>'Report 5L'!$E$162</f>
        <v>0</v>
      </c>
      <c r="DI734" s="544">
        <f>'Report 5L'!$E$163</f>
        <v>0</v>
      </c>
      <c r="DJ734" s="544">
        <f>'Report 5L'!$E$164</f>
        <v>0</v>
      </c>
      <c r="DK734" s="544">
        <f>'Report 5L'!$E$165</f>
        <v>0</v>
      </c>
      <c r="DL734" s="544">
        <f>'Report 5L'!$E$166</f>
        <v>0</v>
      </c>
      <c r="DM734" s="544">
        <f>'Report 5L'!$E$167</f>
        <v>0</v>
      </c>
      <c r="DN734" s="544">
        <f>'Report 5L'!$E$168</f>
        <v>0</v>
      </c>
      <c r="DO734" s="544">
        <f>'Report 5L'!$E$169</f>
        <v>0</v>
      </c>
      <c r="DP734" s="544">
        <f>'Report 5L'!$E$170</f>
        <v>0</v>
      </c>
      <c r="DQ734" s="544">
        <f>'Report 5L'!$E$171</f>
        <v>0</v>
      </c>
    </row>
    <row r="735" spans="2:121">
      <c r="B735" s="535" t="s">
        <v>669</v>
      </c>
      <c r="C735" s="536">
        <v>1</v>
      </c>
      <c r="D735" s="537" t="str">
        <f>'Information Input'!$M$14</f>
        <v xml:space="preserve">      -      </v>
      </c>
      <c r="E735" s="537" t="s">
        <v>135</v>
      </c>
      <c r="F735" s="538">
        <f t="shared" si="140"/>
        <v>43466</v>
      </c>
      <c r="G735" s="538">
        <f t="shared" si="141"/>
        <v>43555</v>
      </c>
      <c r="H735" s="538">
        <f>'Information Input'!$H$35</f>
        <v>43555</v>
      </c>
      <c r="I735" s="537" t="str">
        <f>'Information Input'!$J$22</f>
        <v>Quarterly</v>
      </c>
      <c r="J735" s="538">
        <f>'Information Input'!$H$30</f>
        <v>43555</v>
      </c>
      <c r="K735" s="537">
        <f>'Information Input'!$J$18</f>
        <v>2019</v>
      </c>
      <c r="L735" s="539" t="s">
        <v>243</v>
      </c>
      <c r="M735" s="540" t="s">
        <v>230</v>
      </c>
      <c r="N735" s="541" t="s">
        <v>230</v>
      </c>
      <c r="O735" s="542" t="s">
        <v>671</v>
      </c>
      <c r="P735" s="537">
        <v>15</v>
      </c>
      <c r="Q735" s="541" t="s">
        <v>157</v>
      </c>
      <c r="R735" s="541" t="s">
        <v>234</v>
      </c>
      <c r="S735" s="543">
        <f>'Report 1'!$BA$18</f>
        <v>0</v>
      </c>
      <c r="T735" s="544">
        <f>'Report 1'!$BA$35</f>
        <v>0</v>
      </c>
      <c r="U735" s="545">
        <f>'Report 1'!$BA$121</f>
        <v>0</v>
      </c>
      <c r="AL735" s="546" t="s">
        <v>669</v>
      </c>
      <c r="AM735" s="547">
        <v>2</v>
      </c>
      <c r="AN735" s="547" t="str">
        <f>'Information Input'!$M$14</f>
        <v xml:space="preserve">      -      </v>
      </c>
      <c r="AO735" s="547" t="s">
        <v>137</v>
      </c>
      <c r="AP735" s="538">
        <f t="shared" si="143"/>
        <v>43647</v>
      </c>
      <c r="AQ735" s="538">
        <f t="shared" si="144"/>
        <v>43738</v>
      </c>
      <c r="AR735" s="538">
        <f>'Information Input'!$H$35</f>
        <v>43555</v>
      </c>
      <c r="AS735" s="547" t="str">
        <f>'Information Input'!$J$22</f>
        <v>Quarterly</v>
      </c>
      <c r="AT735" s="538">
        <f>'Information Input'!$H$30</f>
        <v>43555</v>
      </c>
      <c r="AU735" s="547">
        <f>'Information Input'!$J$18</f>
        <v>2019</v>
      </c>
      <c r="AV735" s="547" t="s">
        <v>97</v>
      </c>
      <c r="AW735" s="547" t="s">
        <v>98</v>
      </c>
      <c r="AX735" s="547" t="s">
        <v>96</v>
      </c>
      <c r="AY735" s="548" t="s">
        <v>671</v>
      </c>
      <c r="AZ735" s="547">
        <v>20</v>
      </c>
      <c r="BA735" s="549" t="s">
        <v>162</v>
      </c>
      <c r="BB735" s="543" t="s">
        <v>235</v>
      </c>
      <c r="BC735" s="550">
        <f>'Report 2'!$V162</f>
        <v>0</v>
      </c>
      <c r="BD735" s="550">
        <f>'Report 2'!$W162</f>
        <v>0</v>
      </c>
      <c r="BE735" s="550">
        <f>'Report 2'!$X162</f>
        <v>0</v>
      </c>
      <c r="BF735" s="550">
        <f>'Report 2'!$Y162</f>
        <v>0</v>
      </c>
      <c r="BG735" s="550">
        <f>'Report 2'!$Z162</f>
        <v>0</v>
      </c>
      <c r="BH735" s="550">
        <f>'Report 2'!$AA162</f>
        <v>0</v>
      </c>
      <c r="BI735" s="550">
        <f>'Report 2'!$AB162</f>
        <v>0</v>
      </c>
      <c r="CC735" s="542" t="s">
        <v>669</v>
      </c>
      <c r="CD735" s="1014" t="s">
        <v>672</v>
      </c>
      <c r="CE735" s="1014" t="str">
        <f>'Information Input'!$M$14</f>
        <v xml:space="preserve">      -      </v>
      </c>
      <c r="CF735" s="551" t="s">
        <v>136</v>
      </c>
      <c r="CG735" s="552">
        <f t="shared" si="138"/>
        <v>43556</v>
      </c>
      <c r="CH735" s="552">
        <f t="shared" si="139"/>
        <v>43646</v>
      </c>
      <c r="CI735" s="552">
        <f>'Information Input'!$H$35</f>
        <v>43555</v>
      </c>
      <c r="CJ735" s="551" t="str">
        <f>'Information Input'!$J$22</f>
        <v>Quarterly</v>
      </c>
      <c r="CK735" s="552">
        <f>'Information Input'!$H$30</f>
        <v>43555</v>
      </c>
      <c r="CL735" s="551">
        <f>'Information Input'!$J$18</f>
        <v>2019</v>
      </c>
      <c r="CM735" s="551" t="s">
        <v>91</v>
      </c>
      <c r="CN735" s="1014" t="s">
        <v>240</v>
      </c>
      <c r="CO735" s="542" t="s">
        <v>240</v>
      </c>
      <c r="CP735" s="542" t="s">
        <v>671</v>
      </c>
      <c r="CQ735" s="551">
        <v>14</v>
      </c>
      <c r="CR735" s="542" t="s">
        <v>156</v>
      </c>
      <c r="CS735" s="542" t="s">
        <v>233</v>
      </c>
      <c r="CT735" s="1015">
        <f>'Report 1'!$AM$18</f>
        <v>0</v>
      </c>
      <c r="CU735" s="1016">
        <f>SUMIF('Report 4A'!$G$16:$G$95,$CQ735,'Report 4A'!$AU$16:$AU$95)</f>
        <v>0</v>
      </c>
      <c r="CV735" s="1017">
        <f t="shared" si="136"/>
        <v>0</v>
      </c>
      <c r="CX735" s="546" t="s">
        <v>669</v>
      </c>
      <c r="CY735" s="537" t="s">
        <v>306</v>
      </c>
      <c r="CZ735" s="537" t="str">
        <f>'Information Input'!$M$14</f>
        <v xml:space="preserve">      -      </v>
      </c>
      <c r="DA735" s="538">
        <f>'Information Input'!$H$35</f>
        <v>43555</v>
      </c>
      <c r="DB735" s="537" t="str">
        <f>'Information Input'!$J$22</f>
        <v>Quarterly</v>
      </c>
      <c r="DC735" s="552">
        <f>'Information Input'!$H$30</f>
        <v>43555</v>
      </c>
      <c r="DD735" s="553" t="str">
        <f t="shared" si="137"/>
        <v>201812</v>
      </c>
      <c r="DE735" s="541" t="s">
        <v>103</v>
      </c>
      <c r="DF735" s="541" t="s">
        <v>686</v>
      </c>
      <c r="DG735" s="544">
        <f>'Report 5L'!$F$161</f>
        <v>0</v>
      </c>
      <c r="DH735" s="550">
        <f>'Report 5L'!$F$162</f>
        <v>0</v>
      </c>
      <c r="DI735" s="544">
        <f>'Report 5L'!$F$163</f>
        <v>0</v>
      </c>
      <c r="DJ735" s="544">
        <f>'Report 5L'!$F$164</f>
        <v>0</v>
      </c>
      <c r="DK735" s="544">
        <f>'Report 5L'!$F$165</f>
        <v>0</v>
      </c>
      <c r="DL735" s="544">
        <f>'Report 5L'!$F$166</f>
        <v>0</v>
      </c>
      <c r="DM735" s="544">
        <f>'Report 5L'!$F$167</f>
        <v>0</v>
      </c>
      <c r="DN735" s="544">
        <f>'Report 5L'!$F$168</f>
        <v>0</v>
      </c>
      <c r="DO735" s="544">
        <f>'Report 5L'!$F$169</f>
        <v>0</v>
      </c>
      <c r="DP735" s="544">
        <f>'Report 5L'!$F$170</f>
        <v>0</v>
      </c>
      <c r="DQ735" s="544">
        <f>'Report 5L'!$F$171</f>
        <v>0</v>
      </c>
    </row>
    <row r="736" spans="2:121">
      <c r="B736" s="535" t="s">
        <v>669</v>
      </c>
      <c r="C736" s="536">
        <v>1</v>
      </c>
      <c r="D736" s="537" t="str">
        <f>'Information Input'!$M$14</f>
        <v xml:space="preserve">      -      </v>
      </c>
      <c r="E736" s="537" t="s">
        <v>135</v>
      </c>
      <c r="F736" s="538">
        <f t="shared" si="140"/>
        <v>43466</v>
      </c>
      <c r="G736" s="538">
        <f t="shared" si="141"/>
        <v>43555</v>
      </c>
      <c r="H736" s="538">
        <f>'Information Input'!$H$35</f>
        <v>43555</v>
      </c>
      <c r="I736" s="537" t="str">
        <f>'Information Input'!$J$22</f>
        <v>Quarterly</v>
      </c>
      <c r="J736" s="538">
        <f>'Information Input'!$H$30</f>
        <v>43555</v>
      </c>
      <c r="K736" s="537">
        <f>'Information Input'!$J$18</f>
        <v>2019</v>
      </c>
      <c r="L736" s="539" t="s">
        <v>243</v>
      </c>
      <c r="M736" s="540" t="s">
        <v>230</v>
      </c>
      <c r="N736" s="541" t="s">
        <v>230</v>
      </c>
      <c r="O736" s="542" t="s">
        <v>671</v>
      </c>
      <c r="P736" s="537">
        <v>16</v>
      </c>
      <c r="Q736" s="541" t="s">
        <v>158</v>
      </c>
      <c r="R736" s="541" t="s">
        <v>235</v>
      </c>
      <c r="S736" s="543">
        <f>'Report 1'!$BA$18</f>
        <v>0</v>
      </c>
      <c r="T736" s="544">
        <f>'Report 1'!$BA$36</f>
        <v>0</v>
      </c>
      <c r="U736" s="545">
        <f>'Report 1'!$BA$122</f>
        <v>0</v>
      </c>
      <c r="AL736" s="546" t="s">
        <v>669</v>
      </c>
      <c r="AM736" s="547">
        <v>2</v>
      </c>
      <c r="AN736" s="547" t="str">
        <f>'Information Input'!$M$14</f>
        <v xml:space="preserve">      -      </v>
      </c>
      <c r="AO736" s="547" t="s">
        <v>137</v>
      </c>
      <c r="AP736" s="538">
        <f t="shared" si="143"/>
        <v>43647</v>
      </c>
      <c r="AQ736" s="538">
        <f t="shared" si="144"/>
        <v>43738</v>
      </c>
      <c r="AR736" s="538">
        <f>'Information Input'!$H$35</f>
        <v>43555</v>
      </c>
      <c r="AS736" s="547" t="str">
        <f>'Information Input'!$J$22</f>
        <v>Quarterly</v>
      </c>
      <c r="AT736" s="538">
        <f>'Information Input'!$H$30</f>
        <v>43555</v>
      </c>
      <c r="AU736" s="547">
        <f>'Information Input'!$J$18</f>
        <v>2019</v>
      </c>
      <c r="AV736" s="547" t="s">
        <v>97</v>
      </c>
      <c r="AW736" s="547" t="s">
        <v>98</v>
      </c>
      <c r="AX736" s="547" t="s">
        <v>96</v>
      </c>
      <c r="AY736" s="548" t="s">
        <v>671</v>
      </c>
      <c r="AZ736" s="547">
        <v>21</v>
      </c>
      <c r="BA736" s="549" t="s">
        <v>163</v>
      </c>
      <c r="BB736" s="543" t="s">
        <v>235</v>
      </c>
      <c r="BC736" s="550">
        <f>'Report 2'!$V163</f>
        <v>0</v>
      </c>
      <c r="BD736" s="550">
        <f>'Report 2'!$W163</f>
        <v>0</v>
      </c>
      <c r="BE736" s="550">
        <f>'Report 2'!$X163</f>
        <v>0</v>
      </c>
      <c r="BF736" s="550">
        <f>'Report 2'!$Y163</f>
        <v>0</v>
      </c>
      <c r="BG736" s="550">
        <f>'Report 2'!$Z163</f>
        <v>0</v>
      </c>
      <c r="BH736" s="550">
        <f>'Report 2'!$AA163</f>
        <v>0</v>
      </c>
      <c r="BI736" s="550">
        <f>'Report 2'!$AB163</f>
        <v>0</v>
      </c>
      <c r="CC736" s="542" t="s">
        <v>669</v>
      </c>
      <c r="CD736" s="1014" t="s">
        <v>672</v>
      </c>
      <c r="CE736" s="1014" t="str">
        <f>'Information Input'!$M$14</f>
        <v xml:space="preserve">      -      </v>
      </c>
      <c r="CF736" s="551" t="s">
        <v>136</v>
      </c>
      <c r="CG736" s="552">
        <f t="shared" si="138"/>
        <v>43556</v>
      </c>
      <c r="CH736" s="552">
        <f t="shared" si="139"/>
        <v>43646</v>
      </c>
      <c r="CI736" s="552">
        <f>'Information Input'!$H$35</f>
        <v>43555</v>
      </c>
      <c r="CJ736" s="551" t="str">
        <f>'Information Input'!$J$22</f>
        <v>Quarterly</v>
      </c>
      <c r="CK736" s="552">
        <f>'Information Input'!$H$30</f>
        <v>43555</v>
      </c>
      <c r="CL736" s="551">
        <f>'Information Input'!$J$18</f>
        <v>2019</v>
      </c>
      <c r="CM736" s="551" t="s">
        <v>91</v>
      </c>
      <c r="CN736" s="1014" t="s">
        <v>240</v>
      </c>
      <c r="CO736" s="542" t="s">
        <v>240</v>
      </c>
      <c r="CP736" s="542" t="s">
        <v>671</v>
      </c>
      <c r="CQ736" s="551">
        <v>15</v>
      </c>
      <c r="CR736" s="542" t="s">
        <v>157</v>
      </c>
      <c r="CS736" s="542" t="s">
        <v>234</v>
      </c>
      <c r="CT736" s="1015">
        <f>'Report 1'!$AM$18</f>
        <v>0</v>
      </c>
      <c r="CU736" s="1016">
        <f>SUMIF('Report 4A'!$G$16:$G$95,$CQ736,'Report 4A'!$AU$16:$AU$95)</f>
        <v>0</v>
      </c>
      <c r="CV736" s="1017">
        <f t="shared" si="136"/>
        <v>0</v>
      </c>
      <c r="CX736" s="546" t="s">
        <v>669</v>
      </c>
      <c r="CY736" s="537" t="s">
        <v>306</v>
      </c>
      <c r="CZ736" s="537" t="str">
        <f>'Information Input'!$M$14</f>
        <v xml:space="preserve">      -      </v>
      </c>
      <c r="DA736" s="538">
        <f>'Information Input'!$H$35</f>
        <v>43555</v>
      </c>
      <c r="DB736" s="537" t="str">
        <f>'Information Input'!$J$22</f>
        <v>Quarterly</v>
      </c>
      <c r="DC736" s="552">
        <f>'Information Input'!$H$30</f>
        <v>43555</v>
      </c>
      <c r="DD736" s="553" t="str">
        <f t="shared" si="137"/>
        <v>201811</v>
      </c>
      <c r="DE736" s="541" t="s">
        <v>103</v>
      </c>
      <c r="DF736" s="541" t="s">
        <v>686</v>
      </c>
      <c r="DG736" s="544">
        <f>'Report 5L'!$G$161</f>
        <v>0</v>
      </c>
      <c r="DH736" s="550">
        <f>'Report 5L'!$G$162</f>
        <v>0</v>
      </c>
      <c r="DI736" s="544">
        <f>'Report 5L'!$G$163</f>
        <v>0</v>
      </c>
      <c r="DJ736" s="544">
        <f>'Report 5L'!$G$164</f>
        <v>0</v>
      </c>
      <c r="DK736" s="544">
        <f>'Report 5L'!$G$165</f>
        <v>0</v>
      </c>
      <c r="DL736" s="544">
        <f>'Report 5L'!$G$166</f>
        <v>0</v>
      </c>
      <c r="DM736" s="544">
        <f>'Report 5L'!$G$167</f>
        <v>0</v>
      </c>
      <c r="DN736" s="544">
        <f>'Report 5L'!$G$168</f>
        <v>0</v>
      </c>
      <c r="DO736" s="544">
        <f>'Report 5L'!$G$169</f>
        <v>0</v>
      </c>
      <c r="DP736" s="544">
        <f>'Report 5L'!$G$170</f>
        <v>0</v>
      </c>
      <c r="DQ736" s="544">
        <f>'Report 5L'!$G$171</f>
        <v>0</v>
      </c>
    </row>
    <row r="737" spans="2:121">
      <c r="B737" s="535" t="s">
        <v>669</v>
      </c>
      <c r="C737" s="536">
        <v>1</v>
      </c>
      <c r="D737" s="537" t="str">
        <f>'Information Input'!$M$14</f>
        <v xml:space="preserve">      -      </v>
      </c>
      <c r="E737" s="537" t="s">
        <v>135</v>
      </c>
      <c r="F737" s="538">
        <f t="shared" si="140"/>
        <v>43466</v>
      </c>
      <c r="G737" s="538">
        <f t="shared" si="141"/>
        <v>43555</v>
      </c>
      <c r="H737" s="538">
        <f>'Information Input'!$H$35</f>
        <v>43555</v>
      </c>
      <c r="I737" s="537" t="str">
        <f>'Information Input'!$J$22</f>
        <v>Quarterly</v>
      </c>
      <c r="J737" s="538">
        <f>'Information Input'!$H$30</f>
        <v>43555</v>
      </c>
      <c r="K737" s="537">
        <f>'Information Input'!$J$18</f>
        <v>2019</v>
      </c>
      <c r="L737" s="539" t="s">
        <v>243</v>
      </c>
      <c r="M737" s="540" t="s">
        <v>230</v>
      </c>
      <c r="N737" s="541" t="s">
        <v>230</v>
      </c>
      <c r="O737" s="542" t="s">
        <v>671</v>
      </c>
      <c r="P737" s="537">
        <v>17</v>
      </c>
      <c r="Q737" s="541" t="s">
        <v>159</v>
      </c>
      <c r="R737" s="541" t="s">
        <v>235</v>
      </c>
      <c r="S737" s="543">
        <f>'Report 1'!$BA$18</f>
        <v>0</v>
      </c>
      <c r="T737" s="544">
        <f>'Report 1'!$BA$37</f>
        <v>0</v>
      </c>
      <c r="U737" s="545">
        <f>'Report 1'!$BA$123</f>
        <v>0</v>
      </c>
      <c r="AL737" s="546" t="s">
        <v>669</v>
      </c>
      <c r="AM737" s="547">
        <v>2</v>
      </c>
      <c r="AN737" s="547" t="str">
        <f>'Information Input'!$M$14</f>
        <v xml:space="preserve">      -      </v>
      </c>
      <c r="AO737" s="547" t="s">
        <v>137</v>
      </c>
      <c r="AP737" s="538">
        <f t="shared" si="143"/>
        <v>43647</v>
      </c>
      <c r="AQ737" s="538">
        <f t="shared" si="144"/>
        <v>43738</v>
      </c>
      <c r="AR737" s="538">
        <f>'Information Input'!$H$35</f>
        <v>43555</v>
      </c>
      <c r="AS737" s="547" t="str">
        <f>'Information Input'!$J$22</f>
        <v>Quarterly</v>
      </c>
      <c r="AT737" s="538">
        <f>'Information Input'!$H$30</f>
        <v>43555</v>
      </c>
      <c r="AU737" s="547">
        <f>'Information Input'!$J$18</f>
        <v>2019</v>
      </c>
      <c r="AV737" s="547" t="s">
        <v>97</v>
      </c>
      <c r="AW737" s="547" t="s">
        <v>98</v>
      </c>
      <c r="AX737" s="547" t="s">
        <v>96</v>
      </c>
      <c r="AY737" s="548" t="s">
        <v>671</v>
      </c>
      <c r="AZ737" s="547">
        <v>22</v>
      </c>
      <c r="BA737" s="549" t="s">
        <v>164</v>
      </c>
      <c r="BB737" s="543" t="s">
        <v>236</v>
      </c>
      <c r="BC737" s="550">
        <f>'Report 2'!$V164</f>
        <v>0</v>
      </c>
      <c r="BD737" s="550">
        <f>'Report 2'!$W164</f>
        <v>0</v>
      </c>
      <c r="BE737" s="550">
        <f>'Report 2'!$X164</f>
        <v>0</v>
      </c>
      <c r="BF737" s="550">
        <f>'Report 2'!$Y164</f>
        <v>0</v>
      </c>
      <c r="BG737" s="550">
        <f>'Report 2'!$Z164</f>
        <v>0</v>
      </c>
      <c r="BH737" s="550">
        <f>'Report 2'!$AA164</f>
        <v>0</v>
      </c>
      <c r="BI737" s="550">
        <f>'Report 2'!$AB164</f>
        <v>0</v>
      </c>
      <c r="CC737" s="542" t="s">
        <v>669</v>
      </c>
      <c r="CD737" s="1014" t="s">
        <v>672</v>
      </c>
      <c r="CE737" s="1014" t="str">
        <f>'Information Input'!$M$14</f>
        <v xml:space="preserve">      -      </v>
      </c>
      <c r="CF737" s="551" t="s">
        <v>136</v>
      </c>
      <c r="CG737" s="552">
        <f t="shared" si="138"/>
        <v>43556</v>
      </c>
      <c r="CH737" s="552">
        <f t="shared" si="139"/>
        <v>43646</v>
      </c>
      <c r="CI737" s="552">
        <f>'Information Input'!$H$35</f>
        <v>43555</v>
      </c>
      <c r="CJ737" s="551" t="str">
        <f>'Information Input'!$J$22</f>
        <v>Quarterly</v>
      </c>
      <c r="CK737" s="552">
        <f>'Information Input'!$H$30</f>
        <v>43555</v>
      </c>
      <c r="CL737" s="551">
        <f>'Information Input'!$J$18</f>
        <v>2019</v>
      </c>
      <c r="CM737" s="551" t="s">
        <v>91</v>
      </c>
      <c r="CN737" s="1014" t="s">
        <v>240</v>
      </c>
      <c r="CO737" s="542" t="s">
        <v>240</v>
      </c>
      <c r="CP737" s="542" t="s">
        <v>671</v>
      </c>
      <c r="CQ737" s="551">
        <v>16</v>
      </c>
      <c r="CR737" s="542" t="s">
        <v>158</v>
      </c>
      <c r="CS737" s="542" t="s">
        <v>235</v>
      </c>
      <c r="CT737" s="1015">
        <f>'Report 1'!$AM$18</f>
        <v>0</v>
      </c>
      <c r="CU737" s="1016">
        <f>SUMIF('Report 4A'!$G$16:$G$95,$CQ737,'Report 4A'!$AU$16:$AU$95)</f>
        <v>0</v>
      </c>
      <c r="CV737" s="1017">
        <f t="shared" si="136"/>
        <v>0</v>
      </c>
      <c r="CX737" s="546" t="s">
        <v>669</v>
      </c>
      <c r="CY737" s="537" t="s">
        <v>306</v>
      </c>
      <c r="CZ737" s="537" t="str">
        <f>'Information Input'!$M$14</f>
        <v xml:space="preserve">      -      </v>
      </c>
      <c r="DA737" s="538">
        <f>'Information Input'!$H$35</f>
        <v>43555</v>
      </c>
      <c r="DB737" s="537" t="str">
        <f>'Information Input'!$J$22</f>
        <v>Quarterly</v>
      </c>
      <c r="DC737" s="552">
        <f>'Information Input'!$H$30</f>
        <v>43555</v>
      </c>
      <c r="DD737" s="553" t="str">
        <f t="shared" si="137"/>
        <v>201810</v>
      </c>
      <c r="DE737" s="541" t="s">
        <v>103</v>
      </c>
      <c r="DF737" s="541" t="s">
        <v>686</v>
      </c>
      <c r="DG737" s="544">
        <f>'Report 5L'!$H$161</f>
        <v>0</v>
      </c>
      <c r="DH737" s="550">
        <f>'Report 5L'!$H$162</f>
        <v>0</v>
      </c>
      <c r="DI737" s="544">
        <f>'Report 5L'!$H$163</f>
        <v>0</v>
      </c>
      <c r="DJ737" s="544">
        <f>'Report 5L'!$H$164</f>
        <v>0</v>
      </c>
      <c r="DK737" s="544">
        <f>'Report 5L'!$H$165</f>
        <v>0</v>
      </c>
      <c r="DL737" s="544">
        <f>'Report 5L'!$H$166</f>
        <v>0</v>
      </c>
      <c r="DM737" s="544">
        <f>'Report 5L'!$H$167</f>
        <v>0</v>
      </c>
      <c r="DN737" s="544">
        <f>'Report 5L'!$H$168</f>
        <v>0</v>
      </c>
      <c r="DO737" s="544">
        <f>'Report 5L'!$H$169</f>
        <v>0</v>
      </c>
      <c r="DP737" s="544">
        <f>'Report 5L'!$H$170</f>
        <v>0</v>
      </c>
      <c r="DQ737" s="544">
        <f>'Report 5L'!$H$171</f>
        <v>0</v>
      </c>
    </row>
    <row r="738" spans="2:121">
      <c r="B738" s="535" t="s">
        <v>669</v>
      </c>
      <c r="C738" s="536">
        <v>1</v>
      </c>
      <c r="D738" s="537" t="str">
        <f>'Information Input'!$M$14</f>
        <v xml:space="preserve">      -      </v>
      </c>
      <c r="E738" s="537" t="s">
        <v>135</v>
      </c>
      <c r="F738" s="538">
        <f t="shared" si="140"/>
        <v>43466</v>
      </c>
      <c r="G738" s="538">
        <f t="shared" si="141"/>
        <v>43555</v>
      </c>
      <c r="H738" s="538">
        <f>'Information Input'!$H$35</f>
        <v>43555</v>
      </c>
      <c r="I738" s="537" t="str">
        <f>'Information Input'!$J$22</f>
        <v>Quarterly</v>
      </c>
      <c r="J738" s="538">
        <f>'Information Input'!$H$30</f>
        <v>43555</v>
      </c>
      <c r="K738" s="537">
        <f>'Information Input'!$J$18</f>
        <v>2019</v>
      </c>
      <c r="L738" s="539" t="s">
        <v>243</v>
      </c>
      <c r="M738" s="540" t="s">
        <v>230</v>
      </c>
      <c r="N738" s="541" t="s">
        <v>230</v>
      </c>
      <c r="O738" s="542" t="s">
        <v>671</v>
      </c>
      <c r="P738" s="537">
        <v>18</v>
      </c>
      <c r="Q738" s="541" t="s">
        <v>160</v>
      </c>
      <c r="R738" s="541" t="s">
        <v>235</v>
      </c>
      <c r="S738" s="543">
        <f>'Report 1'!$BA$18</f>
        <v>0</v>
      </c>
      <c r="T738" s="544">
        <f>'Report 1'!$BA$38</f>
        <v>0</v>
      </c>
      <c r="U738" s="545">
        <f>'Report 1'!$BA$124</f>
        <v>0</v>
      </c>
      <c r="AL738" s="546" t="s">
        <v>669</v>
      </c>
      <c r="AM738" s="547">
        <v>2</v>
      </c>
      <c r="AN738" s="547" t="str">
        <f>'Information Input'!$M$14</f>
        <v xml:space="preserve">      -      </v>
      </c>
      <c r="AO738" s="547" t="s">
        <v>137</v>
      </c>
      <c r="AP738" s="538">
        <f t="shared" si="143"/>
        <v>43647</v>
      </c>
      <c r="AQ738" s="538">
        <f t="shared" si="144"/>
        <v>43738</v>
      </c>
      <c r="AR738" s="538">
        <f>'Information Input'!$H$35</f>
        <v>43555</v>
      </c>
      <c r="AS738" s="547" t="str">
        <f>'Information Input'!$J$22</f>
        <v>Quarterly</v>
      </c>
      <c r="AT738" s="538">
        <f>'Information Input'!$H$30</f>
        <v>43555</v>
      </c>
      <c r="AU738" s="547">
        <f>'Information Input'!$J$18</f>
        <v>2019</v>
      </c>
      <c r="AV738" s="547" t="s">
        <v>97</v>
      </c>
      <c r="AW738" s="547" t="s">
        <v>98</v>
      </c>
      <c r="AX738" s="547" t="s">
        <v>96</v>
      </c>
      <c r="AY738" s="548" t="s">
        <v>671</v>
      </c>
      <c r="AZ738" s="547">
        <v>23</v>
      </c>
      <c r="BA738" s="549" t="s">
        <v>165</v>
      </c>
      <c r="BB738" s="543" t="s">
        <v>236</v>
      </c>
      <c r="BC738" s="550">
        <f>'Report 2'!$V165</f>
        <v>0</v>
      </c>
      <c r="BD738" s="550">
        <f>'Report 2'!$W165</f>
        <v>0</v>
      </c>
      <c r="BE738" s="550">
        <f>'Report 2'!$X165</f>
        <v>0</v>
      </c>
      <c r="BF738" s="550">
        <f>'Report 2'!$Y165</f>
        <v>0</v>
      </c>
      <c r="BG738" s="550">
        <f>'Report 2'!$Z165</f>
        <v>0</v>
      </c>
      <c r="BH738" s="550">
        <f>'Report 2'!$AA165</f>
        <v>0</v>
      </c>
      <c r="BI738" s="550">
        <f>'Report 2'!$AB165</f>
        <v>0</v>
      </c>
      <c r="CC738" s="542" t="s">
        <v>669</v>
      </c>
      <c r="CD738" s="1014" t="s">
        <v>672</v>
      </c>
      <c r="CE738" s="1014" t="str">
        <f>'Information Input'!$M$14</f>
        <v xml:space="preserve">      -      </v>
      </c>
      <c r="CF738" s="551" t="s">
        <v>136</v>
      </c>
      <c r="CG738" s="552">
        <f t="shared" si="138"/>
        <v>43556</v>
      </c>
      <c r="CH738" s="552">
        <f t="shared" si="139"/>
        <v>43646</v>
      </c>
      <c r="CI738" s="552">
        <f>'Information Input'!$H$35</f>
        <v>43555</v>
      </c>
      <c r="CJ738" s="551" t="str">
        <f>'Information Input'!$J$22</f>
        <v>Quarterly</v>
      </c>
      <c r="CK738" s="552">
        <f>'Information Input'!$H$30</f>
        <v>43555</v>
      </c>
      <c r="CL738" s="551">
        <f>'Information Input'!$J$18</f>
        <v>2019</v>
      </c>
      <c r="CM738" s="551" t="s">
        <v>91</v>
      </c>
      <c r="CN738" s="1014" t="s">
        <v>240</v>
      </c>
      <c r="CO738" s="542" t="s">
        <v>240</v>
      </c>
      <c r="CP738" s="542" t="s">
        <v>671</v>
      </c>
      <c r="CQ738" s="551">
        <v>17</v>
      </c>
      <c r="CR738" s="542" t="s">
        <v>159</v>
      </c>
      <c r="CS738" s="542" t="s">
        <v>235</v>
      </c>
      <c r="CT738" s="1015">
        <f>'Report 1'!$AM$18</f>
        <v>0</v>
      </c>
      <c r="CU738" s="1016">
        <f>SUMIF('Report 4A'!$G$16:$G$95,$CQ738,'Report 4A'!$AU$16:$AU$95)</f>
        <v>0</v>
      </c>
      <c r="CV738" s="1017">
        <f t="shared" si="136"/>
        <v>0</v>
      </c>
      <c r="CX738" s="546" t="s">
        <v>669</v>
      </c>
      <c r="CY738" s="537" t="s">
        <v>306</v>
      </c>
      <c r="CZ738" s="537" t="str">
        <f>'Information Input'!$M$14</f>
        <v xml:space="preserve">      -      </v>
      </c>
      <c r="DA738" s="538">
        <f>'Information Input'!$H$35</f>
        <v>43555</v>
      </c>
      <c r="DB738" s="537" t="str">
        <f>'Information Input'!$J$22</f>
        <v>Quarterly</v>
      </c>
      <c r="DC738" s="552">
        <f>'Information Input'!$H$30</f>
        <v>43555</v>
      </c>
      <c r="DD738" s="553" t="str">
        <f t="shared" si="137"/>
        <v>201809</v>
      </c>
      <c r="DE738" s="541" t="s">
        <v>103</v>
      </c>
      <c r="DF738" s="541" t="s">
        <v>686</v>
      </c>
      <c r="DG738" s="544">
        <f>'Report 5L'!$I$161</f>
        <v>0</v>
      </c>
      <c r="DH738" s="550">
        <f>'Report 5L'!$I$162</f>
        <v>0</v>
      </c>
      <c r="DI738" s="544">
        <f>'Report 5L'!$I$163</f>
        <v>0</v>
      </c>
      <c r="DJ738" s="544">
        <f>'Report 5L'!$I$164</f>
        <v>0</v>
      </c>
      <c r="DK738" s="544">
        <f>'Report 5L'!$I$165</f>
        <v>0</v>
      </c>
      <c r="DL738" s="544">
        <f>'Report 5L'!$I$166</f>
        <v>0</v>
      </c>
      <c r="DM738" s="544">
        <f>'Report 5L'!$I$167</f>
        <v>0</v>
      </c>
      <c r="DN738" s="544">
        <f>'Report 5L'!$I$168</f>
        <v>0</v>
      </c>
      <c r="DO738" s="544">
        <f>'Report 5L'!$I$169</f>
        <v>0</v>
      </c>
      <c r="DP738" s="544">
        <f>'Report 5L'!$I$170</f>
        <v>0</v>
      </c>
      <c r="DQ738" s="544">
        <f>'Report 5L'!$I$171</f>
        <v>0</v>
      </c>
    </row>
    <row r="739" spans="2:121">
      <c r="B739" s="535" t="s">
        <v>669</v>
      </c>
      <c r="C739" s="536">
        <v>1</v>
      </c>
      <c r="D739" s="537" t="str">
        <f>'Information Input'!$M$14</f>
        <v xml:space="preserve">      -      </v>
      </c>
      <c r="E739" s="537" t="s">
        <v>135</v>
      </c>
      <c r="F739" s="538">
        <f t="shared" si="140"/>
        <v>43466</v>
      </c>
      <c r="G739" s="538">
        <f t="shared" si="141"/>
        <v>43555</v>
      </c>
      <c r="H739" s="538">
        <f>'Information Input'!$H$35</f>
        <v>43555</v>
      </c>
      <c r="I739" s="537" t="str">
        <f>'Information Input'!$J$22</f>
        <v>Quarterly</v>
      </c>
      <c r="J739" s="538">
        <f>'Information Input'!$H$30</f>
        <v>43555</v>
      </c>
      <c r="K739" s="537">
        <f>'Information Input'!$J$18</f>
        <v>2019</v>
      </c>
      <c r="L739" s="539" t="s">
        <v>243</v>
      </c>
      <c r="M739" s="540" t="s">
        <v>230</v>
      </c>
      <c r="N739" s="541" t="s">
        <v>230</v>
      </c>
      <c r="O739" s="542" t="s">
        <v>671</v>
      </c>
      <c r="P739" s="537">
        <v>19</v>
      </c>
      <c r="Q739" s="541" t="s">
        <v>161</v>
      </c>
      <c r="R739" s="541" t="s">
        <v>235</v>
      </c>
      <c r="S739" s="543">
        <f>'Report 1'!$BA$18</f>
        <v>0</v>
      </c>
      <c r="T739" s="544">
        <f>'Report 1'!$BA$39</f>
        <v>0</v>
      </c>
      <c r="U739" s="545">
        <f>'Report 1'!$BA$125</f>
        <v>0</v>
      </c>
      <c r="AL739" s="546" t="s">
        <v>669</v>
      </c>
      <c r="AM739" s="547">
        <v>2</v>
      </c>
      <c r="AN739" s="547" t="str">
        <f>'Information Input'!$M$14</f>
        <v xml:space="preserve">      -      </v>
      </c>
      <c r="AO739" s="547" t="s">
        <v>137</v>
      </c>
      <c r="AP739" s="538">
        <f t="shared" si="143"/>
        <v>43647</v>
      </c>
      <c r="AQ739" s="538">
        <f t="shared" si="144"/>
        <v>43738</v>
      </c>
      <c r="AR739" s="538">
        <f>'Information Input'!$H$35</f>
        <v>43555</v>
      </c>
      <c r="AS739" s="547" t="str">
        <f>'Information Input'!$J$22</f>
        <v>Quarterly</v>
      </c>
      <c r="AT739" s="538">
        <f>'Information Input'!$H$30</f>
        <v>43555</v>
      </c>
      <c r="AU739" s="547">
        <f>'Information Input'!$J$18</f>
        <v>2019</v>
      </c>
      <c r="AV739" s="547" t="s">
        <v>97</v>
      </c>
      <c r="AW739" s="547" t="s">
        <v>98</v>
      </c>
      <c r="AX739" s="547" t="s">
        <v>96</v>
      </c>
      <c r="AY739" s="548" t="s">
        <v>671</v>
      </c>
      <c r="AZ739" s="547">
        <v>24</v>
      </c>
      <c r="BA739" s="549" t="s">
        <v>166</v>
      </c>
      <c r="BB739" s="543" t="s">
        <v>233</v>
      </c>
      <c r="BC739" s="550">
        <f>'Report 2'!$V166</f>
        <v>0</v>
      </c>
      <c r="BD739" s="550">
        <f>'Report 2'!$W166</f>
        <v>0</v>
      </c>
      <c r="BE739" s="550">
        <f>'Report 2'!$X166</f>
        <v>0</v>
      </c>
      <c r="BF739" s="550">
        <f>'Report 2'!$Y166</f>
        <v>0</v>
      </c>
      <c r="BG739" s="550">
        <f>'Report 2'!$Z166</f>
        <v>0</v>
      </c>
      <c r="BH739" s="550">
        <f>'Report 2'!$AA166</f>
        <v>0</v>
      </c>
      <c r="BI739" s="550">
        <f>'Report 2'!$AB166</f>
        <v>0</v>
      </c>
      <c r="CC739" s="542" t="s">
        <v>669</v>
      </c>
      <c r="CD739" s="1014" t="s">
        <v>672</v>
      </c>
      <c r="CE739" s="1014" t="str">
        <f>'Information Input'!$M$14</f>
        <v xml:space="preserve">      -      </v>
      </c>
      <c r="CF739" s="551" t="s">
        <v>136</v>
      </c>
      <c r="CG739" s="552">
        <f t="shared" si="138"/>
        <v>43556</v>
      </c>
      <c r="CH739" s="552">
        <f t="shared" si="139"/>
        <v>43646</v>
      </c>
      <c r="CI739" s="552">
        <f>'Information Input'!$H$35</f>
        <v>43555</v>
      </c>
      <c r="CJ739" s="551" t="str">
        <f>'Information Input'!$J$22</f>
        <v>Quarterly</v>
      </c>
      <c r="CK739" s="552">
        <f>'Information Input'!$H$30</f>
        <v>43555</v>
      </c>
      <c r="CL739" s="551">
        <f>'Information Input'!$J$18</f>
        <v>2019</v>
      </c>
      <c r="CM739" s="551" t="s">
        <v>91</v>
      </c>
      <c r="CN739" s="1014" t="s">
        <v>240</v>
      </c>
      <c r="CO739" s="542" t="s">
        <v>240</v>
      </c>
      <c r="CP739" s="542" t="s">
        <v>671</v>
      </c>
      <c r="CQ739" s="551">
        <v>18</v>
      </c>
      <c r="CR739" s="542" t="s">
        <v>160</v>
      </c>
      <c r="CS739" s="542" t="s">
        <v>235</v>
      </c>
      <c r="CT739" s="1015">
        <f>'Report 1'!$AM$18</f>
        <v>0</v>
      </c>
      <c r="CU739" s="1016">
        <f>SUMIF('Report 4A'!$G$16:$G$95,$CQ739,'Report 4A'!$AU$16:$AU$95)</f>
        <v>0</v>
      </c>
      <c r="CV739" s="1017">
        <f t="shared" si="136"/>
        <v>0</v>
      </c>
      <c r="CX739" s="546" t="s">
        <v>669</v>
      </c>
      <c r="CY739" s="537" t="s">
        <v>306</v>
      </c>
      <c r="CZ739" s="537" t="str">
        <f>'Information Input'!$M$14</f>
        <v xml:space="preserve">      -      </v>
      </c>
      <c r="DA739" s="538">
        <f>'Information Input'!$H$35</f>
        <v>43555</v>
      </c>
      <c r="DB739" s="537" t="str">
        <f>'Information Input'!$J$22</f>
        <v>Quarterly</v>
      </c>
      <c r="DC739" s="552">
        <f>'Information Input'!$H$30</f>
        <v>43555</v>
      </c>
      <c r="DD739" s="553" t="str">
        <f t="shared" si="137"/>
        <v>201808</v>
      </c>
      <c r="DE739" s="541" t="s">
        <v>103</v>
      </c>
      <c r="DF739" s="541" t="s">
        <v>686</v>
      </c>
      <c r="DG739" s="544">
        <f>'Report 5L'!$J$161</f>
        <v>0</v>
      </c>
      <c r="DH739" s="550">
        <f>'Report 5L'!$J$162</f>
        <v>0</v>
      </c>
      <c r="DI739" s="544">
        <f>'Report 5L'!$J$163</f>
        <v>0</v>
      </c>
      <c r="DJ739" s="544">
        <f>'Report 5L'!$J$164</f>
        <v>0</v>
      </c>
      <c r="DK739" s="544">
        <f>'Report 5L'!$J$165</f>
        <v>0</v>
      </c>
      <c r="DL739" s="544">
        <f>'Report 5L'!$J$166</f>
        <v>0</v>
      </c>
      <c r="DM739" s="544">
        <f>'Report 5L'!$J$167</f>
        <v>0</v>
      </c>
      <c r="DN739" s="544">
        <f>'Report 5L'!$J$168</f>
        <v>0</v>
      </c>
      <c r="DO739" s="544">
        <f>'Report 5L'!$J$169</f>
        <v>0</v>
      </c>
      <c r="DP739" s="544">
        <f>'Report 5L'!$J$170</f>
        <v>0</v>
      </c>
      <c r="DQ739" s="544">
        <f>'Report 5L'!$J$171</f>
        <v>0</v>
      </c>
    </row>
    <row r="740" spans="2:121">
      <c r="B740" s="535" t="s">
        <v>669</v>
      </c>
      <c r="C740" s="536">
        <v>1</v>
      </c>
      <c r="D740" s="537" t="str">
        <f>'Information Input'!$M$14</f>
        <v xml:space="preserve">      -      </v>
      </c>
      <c r="E740" s="537" t="s">
        <v>135</v>
      </c>
      <c r="F740" s="538">
        <f t="shared" si="140"/>
        <v>43466</v>
      </c>
      <c r="G740" s="538">
        <f t="shared" si="141"/>
        <v>43555</v>
      </c>
      <c r="H740" s="538">
        <f>'Information Input'!$H$35</f>
        <v>43555</v>
      </c>
      <c r="I740" s="537" t="str">
        <f>'Information Input'!$J$22</f>
        <v>Quarterly</v>
      </c>
      <c r="J740" s="538">
        <f>'Information Input'!$H$30</f>
        <v>43555</v>
      </c>
      <c r="K740" s="537">
        <f>'Information Input'!$J$18</f>
        <v>2019</v>
      </c>
      <c r="L740" s="539" t="s">
        <v>243</v>
      </c>
      <c r="M740" s="540" t="s">
        <v>230</v>
      </c>
      <c r="N740" s="541" t="s">
        <v>230</v>
      </c>
      <c r="O740" s="542" t="s">
        <v>671</v>
      </c>
      <c r="P740" s="537">
        <v>20</v>
      </c>
      <c r="Q740" s="541" t="s">
        <v>162</v>
      </c>
      <c r="R740" s="541" t="s">
        <v>235</v>
      </c>
      <c r="S740" s="543">
        <f>'Report 1'!$BA$18</f>
        <v>0</v>
      </c>
      <c r="T740" s="544">
        <f>'Report 1'!$BA$40</f>
        <v>0</v>
      </c>
      <c r="U740" s="545">
        <f>'Report 1'!$BA$126</f>
        <v>0</v>
      </c>
      <c r="AL740" s="546" t="s">
        <v>669</v>
      </c>
      <c r="AM740" s="547">
        <v>2</v>
      </c>
      <c r="AN740" s="547" t="str">
        <f>'Information Input'!$M$14</f>
        <v xml:space="preserve">      -      </v>
      </c>
      <c r="AO740" s="547" t="s">
        <v>137</v>
      </c>
      <c r="AP740" s="538">
        <f t="shared" si="143"/>
        <v>43647</v>
      </c>
      <c r="AQ740" s="538">
        <f t="shared" si="144"/>
        <v>43738</v>
      </c>
      <c r="AR740" s="538">
        <f>'Information Input'!$H$35</f>
        <v>43555</v>
      </c>
      <c r="AS740" s="547" t="str">
        <f>'Information Input'!$J$22</f>
        <v>Quarterly</v>
      </c>
      <c r="AT740" s="538">
        <f>'Information Input'!$H$30</f>
        <v>43555</v>
      </c>
      <c r="AU740" s="547">
        <f>'Information Input'!$J$18</f>
        <v>2019</v>
      </c>
      <c r="AV740" s="547" t="s">
        <v>97</v>
      </c>
      <c r="AW740" s="547" t="s">
        <v>98</v>
      </c>
      <c r="AX740" s="547" t="s">
        <v>96</v>
      </c>
      <c r="AY740" s="548" t="s">
        <v>671</v>
      </c>
      <c r="AZ740" s="547">
        <v>25</v>
      </c>
      <c r="BA740" s="549" t="s">
        <v>167</v>
      </c>
      <c r="BB740" s="543" t="s">
        <v>233</v>
      </c>
      <c r="BC740" s="550">
        <f>'Report 2'!$V167</f>
        <v>0</v>
      </c>
      <c r="BD740" s="550">
        <f>'Report 2'!$W167</f>
        <v>0</v>
      </c>
      <c r="BE740" s="550">
        <f>'Report 2'!$X167</f>
        <v>0</v>
      </c>
      <c r="BF740" s="550">
        <f>'Report 2'!$Y167</f>
        <v>0</v>
      </c>
      <c r="BG740" s="550">
        <f>'Report 2'!$Z167</f>
        <v>0</v>
      </c>
      <c r="BH740" s="550">
        <f>'Report 2'!$AA167</f>
        <v>0</v>
      </c>
      <c r="BI740" s="550">
        <f>'Report 2'!$AB167</f>
        <v>0</v>
      </c>
      <c r="CC740" s="542" t="s">
        <v>669</v>
      </c>
      <c r="CD740" s="1014" t="s">
        <v>672</v>
      </c>
      <c r="CE740" s="1014" t="str">
        <f>'Information Input'!$M$14</f>
        <v xml:space="preserve">      -      </v>
      </c>
      <c r="CF740" s="551" t="s">
        <v>136</v>
      </c>
      <c r="CG740" s="552">
        <f t="shared" si="138"/>
        <v>43556</v>
      </c>
      <c r="CH740" s="552">
        <f t="shared" si="139"/>
        <v>43646</v>
      </c>
      <c r="CI740" s="552">
        <f>'Information Input'!$H$35</f>
        <v>43555</v>
      </c>
      <c r="CJ740" s="551" t="str">
        <f>'Information Input'!$J$22</f>
        <v>Quarterly</v>
      </c>
      <c r="CK740" s="552">
        <f>'Information Input'!$H$30</f>
        <v>43555</v>
      </c>
      <c r="CL740" s="551">
        <f>'Information Input'!$J$18</f>
        <v>2019</v>
      </c>
      <c r="CM740" s="551" t="s">
        <v>91</v>
      </c>
      <c r="CN740" s="1014" t="s">
        <v>240</v>
      </c>
      <c r="CO740" s="542" t="s">
        <v>240</v>
      </c>
      <c r="CP740" s="542" t="s">
        <v>671</v>
      </c>
      <c r="CQ740" s="551">
        <v>19</v>
      </c>
      <c r="CR740" s="542" t="s">
        <v>161</v>
      </c>
      <c r="CS740" s="542" t="s">
        <v>235</v>
      </c>
      <c r="CT740" s="1015">
        <f>'Report 1'!$AM$18</f>
        <v>0</v>
      </c>
      <c r="CU740" s="1016">
        <f>SUMIF('Report 4A'!$G$16:$G$95,$CQ740,'Report 4A'!$AU$16:$AU$95)</f>
        <v>0</v>
      </c>
      <c r="CV740" s="1017">
        <f t="shared" si="136"/>
        <v>0</v>
      </c>
      <c r="CX740" s="546" t="s">
        <v>669</v>
      </c>
      <c r="CY740" s="537" t="s">
        <v>306</v>
      </c>
      <c r="CZ740" s="537" t="str">
        <f>'Information Input'!$M$14</f>
        <v xml:space="preserve">      -      </v>
      </c>
      <c r="DA740" s="538">
        <f>'Information Input'!$H$35</f>
        <v>43555</v>
      </c>
      <c r="DB740" s="537" t="str">
        <f>'Information Input'!$J$22</f>
        <v>Quarterly</v>
      </c>
      <c r="DC740" s="552">
        <f>'Information Input'!$H$30</f>
        <v>43555</v>
      </c>
      <c r="DD740" s="553" t="str">
        <f t="shared" si="137"/>
        <v>201807</v>
      </c>
      <c r="DE740" s="541" t="s">
        <v>103</v>
      </c>
      <c r="DF740" s="541" t="s">
        <v>686</v>
      </c>
      <c r="DG740" s="544">
        <f>'Report 5L'!$K$161</f>
        <v>0</v>
      </c>
      <c r="DH740" s="550">
        <f>'Report 5L'!$K$162</f>
        <v>0</v>
      </c>
      <c r="DI740" s="544">
        <f>'Report 5L'!$K$163</f>
        <v>0</v>
      </c>
      <c r="DJ740" s="544">
        <f>'Report 5L'!$K$164</f>
        <v>0</v>
      </c>
      <c r="DK740" s="544">
        <f>'Report 5L'!$K$165</f>
        <v>0</v>
      </c>
      <c r="DL740" s="544">
        <f>'Report 5L'!$K$166</f>
        <v>0</v>
      </c>
      <c r="DM740" s="544">
        <f>'Report 5L'!$K$167</f>
        <v>0</v>
      </c>
      <c r="DN740" s="544">
        <f>'Report 5L'!$K$168</f>
        <v>0</v>
      </c>
      <c r="DO740" s="544">
        <f>'Report 5L'!$K$169</f>
        <v>0</v>
      </c>
      <c r="DP740" s="544">
        <f>'Report 5L'!$K$170</f>
        <v>0</v>
      </c>
      <c r="DQ740" s="544">
        <f>'Report 5L'!$K$171</f>
        <v>0</v>
      </c>
    </row>
    <row r="741" spans="2:121">
      <c r="B741" s="535" t="s">
        <v>669</v>
      </c>
      <c r="C741" s="536">
        <v>1</v>
      </c>
      <c r="D741" s="537" t="str">
        <f>'Information Input'!$M$14</f>
        <v xml:space="preserve">      -      </v>
      </c>
      <c r="E741" s="537" t="s">
        <v>135</v>
      </c>
      <c r="F741" s="538">
        <f t="shared" si="140"/>
        <v>43466</v>
      </c>
      <c r="G741" s="538">
        <f t="shared" si="141"/>
        <v>43555</v>
      </c>
      <c r="H741" s="538">
        <f>'Information Input'!$H$35</f>
        <v>43555</v>
      </c>
      <c r="I741" s="537" t="str">
        <f>'Information Input'!$J$22</f>
        <v>Quarterly</v>
      </c>
      <c r="J741" s="538">
        <f>'Information Input'!$H$30</f>
        <v>43555</v>
      </c>
      <c r="K741" s="537">
        <f>'Information Input'!$J$18</f>
        <v>2019</v>
      </c>
      <c r="L741" s="539" t="s">
        <v>243</v>
      </c>
      <c r="M741" s="540" t="s">
        <v>230</v>
      </c>
      <c r="N741" s="541" t="s">
        <v>230</v>
      </c>
      <c r="O741" s="542" t="s">
        <v>671</v>
      </c>
      <c r="P741" s="537">
        <v>21</v>
      </c>
      <c r="Q741" s="541" t="s">
        <v>163</v>
      </c>
      <c r="R741" s="541" t="s">
        <v>235</v>
      </c>
      <c r="S741" s="543">
        <f>'Report 1'!$BA$18</f>
        <v>0</v>
      </c>
      <c r="T741" s="544">
        <f>'Report 1'!$BA$41</f>
        <v>0</v>
      </c>
      <c r="U741" s="545">
        <f>'Report 1'!$BA$127</f>
        <v>0</v>
      </c>
      <c r="AL741" s="546" t="s">
        <v>669</v>
      </c>
      <c r="AM741" s="547">
        <v>2</v>
      </c>
      <c r="AN741" s="547" t="str">
        <f>'Information Input'!$M$14</f>
        <v xml:space="preserve">      -      </v>
      </c>
      <c r="AO741" s="547" t="s">
        <v>137</v>
      </c>
      <c r="AP741" s="538">
        <f t="shared" si="143"/>
        <v>43647</v>
      </c>
      <c r="AQ741" s="538">
        <f t="shared" si="144"/>
        <v>43738</v>
      </c>
      <c r="AR741" s="538">
        <f>'Information Input'!$H$35</f>
        <v>43555</v>
      </c>
      <c r="AS741" s="547" t="str">
        <f>'Information Input'!$J$22</f>
        <v>Quarterly</v>
      </c>
      <c r="AT741" s="538">
        <f>'Information Input'!$H$30</f>
        <v>43555</v>
      </c>
      <c r="AU741" s="547">
        <f>'Information Input'!$J$18</f>
        <v>2019</v>
      </c>
      <c r="AV741" s="547" t="s">
        <v>97</v>
      </c>
      <c r="AW741" s="547" t="s">
        <v>98</v>
      </c>
      <c r="AX741" s="547" t="s">
        <v>96</v>
      </c>
      <c r="AY741" s="548" t="s">
        <v>671</v>
      </c>
      <c r="AZ741" s="547">
        <v>26</v>
      </c>
      <c r="BA741" s="549" t="s">
        <v>168</v>
      </c>
      <c r="BB741" s="543" t="s">
        <v>237</v>
      </c>
      <c r="BC741" s="550">
        <f>'Report 2'!$V168</f>
        <v>0</v>
      </c>
      <c r="BD741" s="550">
        <f>'Report 2'!$W168</f>
        <v>0</v>
      </c>
      <c r="BE741" s="550">
        <f>'Report 2'!$X168</f>
        <v>0</v>
      </c>
      <c r="BF741" s="550">
        <f>'Report 2'!$Y168</f>
        <v>0</v>
      </c>
      <c r="BG741" s="550">
        <f>'Report 2'!$Z168</f>
        <v>0</v>
      </c>
      <c r="BH741" s="550">
        <f>'Report 2'!$AA168</f>
        <v>0</v>
      </c>
      <c r="BI741" s="550">
        <f>'Report 2'!$AB168</f>
        <v>0</v>
      </c>
      <c r="CC741" s="542" t="s">
        <v>669</v>
      </c>
      <c r="CD741" s="1014" t="s">
        <v>672</v>
      </c>
      <c r="CE741" s="1014" t="str">
        <f>'Information Input'!$M$14</f>
        <v xml:space="preserve">      -      </v>
      </c>
      <c r="CF741" s="551" t="s">
        <v>136</v>
      </c>
      <c r="CG741" s="552">
        <f t="shared" si="138"/>
        <v>43556</v>
      </c>
      <c r="CH741" s="552">
        <f t="shared" si="139"/>
        <v>43646</v>
      </c>
      <c r="CI741" s="552">
        <f>'Information Input'!$H$35</f>
        <v>43555</v>
      </c>
      <c r="CJ741" s="551" t="str">
        <f>'Information Input'!$J$22</f>
        <v>Quarterly</v>
      </c>
      <c r="CK741" s="552">
        <f>'Information Input'!$H$30</f>
        <v>43555</v>
      </c>
      <c r="CL741" s="551">
        <f>'Information Input'!$J$18</f>
        <v>2019</v>
      </c>
      <c r="CM741" s="551" t="s">
        <v>91</v>
      </c>
      <c r="CN741" s="1014" t="s">
        <v>240</v>
      </c>
      <c r="CO741" s="542" t="s">
        <v>240</v>
      </c>
      <c r="CP741" s="542" t="s">
        <v>671</v>
      </c>
      <c r="CQ741" s="551">
        <v>20</v>
      </c>
      <c r="CR741" s="542" t="s">
        <v>162</v>
      </c>
      <c r="CS741" s="542" t="s">
        <v>235</v>
      </c>
      <c r="CT741" s="1015">
        <f>'Report 1'!$AM$18</f>
        <v>0</v>
      </c>
      <c r="CU741" s="1016">
        <f>SUMIF('Report 4A'!$G$16:$G$95,$CQ741,'Report 4A'!$AU$16:$AU$95)</f>
        <v>0</v>
      </c>
      <c r="CV741" s="1017">
        <f t="shared" si="136"/>
        <v>0</v>
      </c>
      <c r="CX741" s="546" t="s">
        <v>669</v>
      </c>
      <c r="CY741" s="537" t="s">
        <v>306</v>
      </c>
      <c r="CZ741" s="537" t="str">
        <f>'Information Input'!$M$14</f>
        <v xml:space="preserve">      -      </v>
      </c>
      <c r="DA741" s="538">
        <f>'Information Input'!$H$35</f>
        <v>43555</v>
      </c>
      <c r="DB741" s="537" t="str">
        <f>'Information Input'!$J$22</f>
        <v>Quarterly</v>
      </c>
      <c r="DC741" s="552">
        <f>'Information Input'!$H$30</f>
        <v>43555</v>
      </c>
      <c r="DD741" s="553" t="str">
        <f t="shared" si="137"/>
        <v>201806</v>
      </c>
      <c r="DE741" s="541" t="s">
        <v>103</v>
      </c>
      <c r="DF741" s="541" t="s">
        <v>686</v>
      </c>
      <c r="DG741" s="544">
        <f>'Report 5L'!$L$161</f>
        <v>0</v>
      </c>
      <c r="DH741" s="550">
        <f>'Report 5L'!$L$162</f>
        <v>0</v>
      </c>
      <c r="DI741" s="544">
        <f>'Report 5L'!$L$163</f>
        <v>0</v>
      </c>
      <c r="DJ741" s="544">
        <f>'Report 5L'!$L$164</f>
        <v>0</v>
      </c>
      <c r="DK741" s="544">
        <f>'Report 5L'!$L$165</f>
        <v>0</v>
      </c>
      <c r="DL741" s="544">
        <f>'Report 5L'!$L$166</f>
        <v>0</v>
      </c>
      <c r="DM741" s="544">
        <f>'Report 5L'!$L$167</f>
        <v>0</v>
      </c>
      <c r="DN741" s="544">
        <f>'Report 5L'!$L$168</f>
        <v>0</v>
      </c>
      <c r="DO741" s="544">
        <f>'Report 5L'!$L$169</f>
        <v>0</v>
      </c>
      <c r="DP741" s="544">
        <f>'Report 5L'!$L$170</f>
        <v>0</v>
      </c>
      <c r="DQ741" s="544">
        <f>'Report 5L'!$L$171</f>
        <v>0</v>
      </c>
    </row>
    <row r="742" spans="2:121">
      <c r="B742" s="535" t="s">
        <v>669</v>
      </c>
      <c r="C742" s="536">
        <v>1</v>
      </c>
      <c r="D742" s="537" t="str">
        <f>'Information Input'!$M$14</f>
        <v xml:space="preserve">      -      </v>
      </c>
      <c r="E742" s="537" t="s">
        <v>135</v>
      </c>
      <c r="F742" s="538">
        <f t="shared" si="140"/>
        <v>43466</v>
      </c>
      <c r="G742" s="538">
        <f t="shared" si="141"/>
        <v>43555</v>
      </c>
      <c r="H742" s="538">
        <f>'Information Input'!$H$35</f>
        <v>43555</v>
      </c>
      <c r="I742" s="537" t="str">
        <f>'Information Input'!$J$22</f>
        <v>Quarterly</v>
      </c>
      <c r="J742" s="538">
        <f>'Information Input'!$H$30</f>
        <v>43555</v>
      </c>
      <c r="K742" s="537">
        <f>'Information Input'!$J$18</f>
        <v>2019</v>
      </c>
      <c r="L742" s="539" t="s">
        <v>243</v>
      </c>
      <c r="M742" s="540" t="s">
        <v>230</v>
      </c>
      <c r="N742" s="541" t="s">
        <v>230</v>
      </c>
      <c r="O742" s="542" t="s">
        <v>671</v>
      </c>
      <c r="P742" s="537">
        <v>22</v>
      </c>
      <c r="Q742" s="541" t="s">
        <v>164</v>
      </c>
      <c r="R742" s="541" t="s">
        <v>236</v>
      </c>
      <c r="S742" s="543">
        <f>'Report 1'!$BA$18</f>
        <v>0</v>
      </c>
      <c r="T742" s="544">
        <f>'Report 1'!$BA$42</f>
        <v>0</v>
      </c>
      <c r="U742" s="545">
        <f>'Report 1'!$BA$128</f>
        <v>0</v>
      </c>
      <c r="AL742" s="546" t="s">
        <v>669</v>
      </c>
      <c r="AM742" s="547">
        <v>2</v>
      </c>
      <c r="AN742" s="547" t="str">
        <f>'Information Input'!$M$14</f>
        <v xml:space="preserve">      -      </v>
      </c>
      <c r="AO742" s="547" t="s">
        <v>137</v>
      </c>
      <c r="AP742" s="538">
        <f t="shared" si="143"/>
        <v>43647</v>
      </c>
      <c r="AQ742" s="538">
        <f t="shared" si="144"/>
        <v>43738</v>
      </c>
      <c r="AR742" s="538">
        <f>'Information Input'!$H$35</f>
        <v>43555</v>
      </c>
      <c r="AS742" s="547" t="str">
        <f>'Information Input'!$J$22</f>
        <v>Quarterly</v>
      </c>
      <c r="AT742" s="538">
        <f>'Information Input'!$H$30</f>
        <v>43555</v>
      </c>
      <c r="AU742" s="547">
        <f>'Information Input'!$J$18</f>
        <v>2019</v>
      </c>
      <c r="AV742" s="547" t="s">
        <v>97</v>
      </c>
      <c r="AW742" s="547" t="s">
        <v>98</v>
      </c>
      <c r="AX742" s="547" t="s">
        <v>96</v>
      </c>
      <c r="AY742" s="548" t="s">
        <v>671</v>
      </c>
      <c r="AZ742" s="547">
        <v>27</v>
      </c>
      <c r="BA742" s="549" t="s">
        <v>169</v>
      </c>
      <c r="BB742" s="543" t="s">
        <v>235</v>
      </c>
      <c r="BC742" s="550">
        <f>'Report 2'!$V169</f>
        <v>0</v>
      </c>
      <c r="BD742" s="550">
        <f>'Report 2'!$W169</f>
        <v>0</v>
      </c>
      <c r="BE742" s="550">
        <f>'Report 2'!$X169</f>
        <v>0</v>
      </c>
      <c r="BF742" s="550">
        <f>'Report 2'!$Y169</f>
        <v>0</v>
      </c>
      <c r="BG742" s="550">
        <f>'Report 2'!$Z169</f>
        <v>0</v>
      </c>
      <c r="BH742" s="550">
        <f>'Report 2'!$AA169</f>
        <v>0</v>
      </c>
      <c r="BI742" s="550">
        <f>'Report 2'!$AB169</f>
        <v>0</v>
      </c>
      <c r="CC742" s="542" t="s">
        <v>669</v>
      </c>
      <c r="CD742" s="1014" t="s">
        <v>672</v>
      </c>
      <c r="CE742" s="1014" t="str">
        <f>'Information Input'!$M$14</f>
        <v xml:space="preserve">      -      </v>
      </c>
      <c r="CF742" s="551" t="s">
        <v>136</v>
      </c>
      <c r="CG742" s="552">
        <f t="shared" si="138"/>
        <v>43556</v>
      </c>
      <c r="CH742" s="552">
        <f t="shared" si="139"/>
        <v>43646</v>
      </c>
      <c r="CI742" s="552">
        <f>'Information Input'!$H$35</f>
        <v>43555</v>
      </c>
      <c r="CJ742" s="551" t="str">
        <f>'Information Input'!$J$22</f>
        <v>Quarterly</v>
      </c>
      <c r="CK742" s="552">
        <f>'Information Input'!$H$30</f>
        <v>43555</v>
      </c>
      <c r="CL742" s="551">
        <f>'Information Input'!$J$18</f>
        <v>2019</v>
      </c>
      <c r="CM742" s="551" t="s">
        <v>91</v>
      </c>
      <c r="CN742" s="1014" t="s">
        <v>240</v>
      </c>
      <c r="CO742" s="542" t="s">
        <v>240</v>
      </c>
      <c r="CP742" s="542" t="s">
        <v>671</v>
      </c>
      <c r="CQ742" s="551">
        <v>21</v>
      </c>
      <c r="CR742" s="542" t="s">
        <v>163</v>
      </c>
      <c r="CS742" s="542" t="s">
        <v>235</v>
      </c>
      <c r="CT742" s="1015">
        <f>'Report 1'!$AM$18</f>
        <v>0</v>
      </c>
      <c r="CU742" s="1016">
        <f>SUMIF('Report 4A'!$G$16:$G$95,$CQ742,'Report 4A'!$AU$16:$AU$95)</f>
        <v>0</v>
      </c>
      <c r="CV742" s="1017">
        <f t="shared" si="136"/>
        <v>0</v>
      </c>
      <c r="CX742" s="546" t="s">
        <v>669</v>
      </c>
      <c r="CY742" s="537" t="s">
        <v>306</v>
      </c>
      <c r="CZ742" s="537" t="str">
        <f>'Information Input'!$M$14</f>
        <v xml:space="preserve">      -      </v>
      </c>
      <c r="DA742" s="538">
        <f>'Information Input'!$H$35</f>
        <v>43555</v>
      </c>
      <c r="DB742" s="537" t="str">
        <f>'Information Input'!$J$22</f>
        <v>Quarterly</v>
      </c>
      <c r="DC742" s="552">
        <f>'Information Input'!$H$30</f>
        <v>43555</v>
      </c>
      <c r="DD742" s="553" t="str">
        <f t="shared" si="137"/>
        <v>201805</v>
      </c>
      <c r="DE742" s="541" t="s">
        <v>103</v>
      </c>
      <c r="DF742" s="541" t="s">
        <v>686</v>
      </c>
      <c r="DG742" s="544">
        <f>'Report 5L'!$M$161</f>
        <v>0</v>
      </c>
      <c r="DH742" s="550">
        <f>'Report 5L'!$M$162</f>
        <v>0</v>
      </c>
      <c r="DI742" s="544">
        <f>'Report 5L'!$M$163</f>
        <v>0</v>
      </c>
      <c r="DJ742" s="544">
        <f>'Report 5L'!$M$164</f>
        <v>0</v>
      </c>
      <c r="DK742" s="544">
        <f>'Report 5L'!$M$165</f>
        <v>0</v>
      </c>
      <c r="DL742" s="544">
        <f>'Report 5L'!$M$166</f>
        <v>0</v>
      </c>
      <c r="DM742" s="544">
        <f>'Report 5L'!$M$167</f>
        <v>0</v>
      </c>
      <c r="DN742" s="544">
        <f>'Report 5L'!$M$168</f>
        <v>0</v>
      </c>
      <c r="DO742" s="544">
        <f>'Report 5L'!$M$169</f>
        <v>0</v>
      </c>
      <c r="DP742" s="544">
        <f>'Report 5L'!$M$170</f>
        <v>0</v>
      </c>
      <c r="DQ742" s="544">
        <f>'Report 5L'!$M$171</f>
        <v>0</v>
      </c>
    </row>
    <row r="743" spans="2:121">
      <c r="B743" s="535" t="s">
        <v>669</v>
      </c>
      <c r="C743" s="536">
        <v>1</v>
      </c>
      <c r="D743" s="537" t="str">
        <f>'Information Input'!$M$14</f>
        <v xml:space="preserve">      -      </v>
      </c>
      <c r="E743" s="537" t="s">
        <v>135</v>
      </c>
      <c r="F743" s="538">
        <f t="shared" si="140"/>
        <v>43466</v>
      </c>
      <c r="G743" s="538">
        <f t="shared" si="141"/>
        <v>43555</v>
      </c>
      <c r="H743" s="538">
        <f>'Information Input'!$H$35</f>
        <v>43555</v>
      </c>
      <c r="I743" s="537" t="str">
        <f>'Information Input'!$J$22</f>
        <v>Quarterly</v>
      </c>
      <c r="J743" s="538">
        <f>'Information Input'!$H$30</f>
        <v>43555</v>
      </c>
      <c r="K743" s="537">
        <f>'Information Input'!$J$18</f>
        <v>2019</v>
      </c>
      <c r="L743" s="539" t="s">
        <v>243</v>
      </c>
      <c r="M743" s="540" t="s">
        <v>230</v>
      </c>
      <c r="N743" s="541" t="s">
        <v>230</v>
      </c>
      <c r="O743" s="542" t="s">
        <v>671</v>
      </c>
      <c r="P743" s="537">
        <v>23</v>
      </c>
      <c r="Q743" s="541" t="s">
        <v>165</v>
      </c>
      <c r="R743" s="541" t="s">
        <v>236</v>
      </c>
      <c r="S743" s="543">
        <f>'Report 1'!$BA$18</f>
        <v>0</v>
      </c>
      <c r="T743" s="544">
        <f>'Report 1'!$BA$43</f>
        <v>0</v>
      </c>
      <c r="U743" s="545">
        <f>'Report 1'!$BA$129</f>
        <v>0</v>
      </c>
      <c r="AL743" s="546" t="s">
        <v>669</v>
      </c>
      <c r="AM743" s="547">
        <v>2</v>
      </c>
      <c r="AN743" s="547" t="str">
        <f>'Information Input'!$M$14</f>
        <v xml:space="preserve">      -      </v>
      </c>
      <c r="AO743" s="547" t="s">
        <v>137</v>
      </c>
      <c r="AP743" s="538">
        <f t="shared" si="143"/>
        <v>43647</v>
      </c>
      <c r="AQ743" s="538">
        <f t="shared" si="144"/>
        <v>43738</v>
      </c>
      <c r="AR743" s="538">
        <f>'Information Input'!$H$35</f>
        <v>43555</v>
      </c>
      <c r="AS743" s="547" t="str">
        <f>'Information Input'!$J$22</f>
        <v>Quarterly</v>
      </c>
      <c r="AT743" s="538">
        <f>'Information Input'!$H$30</f>
        <v>43555</v>
      </c>
      <c r="AU743" s="547">
        <f>'Information Input'!$J$18</f>
        <v>2019</v>
      </c>
      <c r="AV743" s="547" t="s">
        <v>97</v>
      </c>
      <c r="AW743" s="547" t="s">
        <v>98</v>
      </c>
      <c r="AX743" s="547" t="s">
        <v>96</v>
      </c>
      <c r="AY743" s="548" t="s">
        <v>671</v>
      </c>
      <c r="AZ743" s="547">
        <v>28</v>
      </c>
      <c r="BA743" s="549" t="s">
        <v>170</v>
      </c>
      <c r="BB743" s="543" t="s">
        <v>235</v>
      </c>
      <c r="BC743" s="550">
        <f>'Report 2'!$V170</f>
        <v>0</v>
      </c>
      <c r="BD743" s="550">
        <f>'Report 2'!$W170</f>
        <v>0</v>
      </c>
      <c r="BE743" s="550">
        <f>'Report 2'!$X170</f>
        <v>0</v>
      </c>
      <c r="BF743" s="550">
        <f>'Report 2'!$Y170</f>
        <v>0</v>
      </c>
      <c r="BG743" s="550">
        <f>'Report 2'!$Z170</f>
        <v>0</v>
      </c>
      <c r="BH743" s="550">
        <f>'Report 2'!$AA170</f>
        <v>0</v>
      </c>
      <c r="BI743" s="550">
        <f>'Report 2'!$AB170</f>
        <v>0</v>
      </c>
      <c r="CC743" s="542" t="s">
        <v>669</v>
      </c>
      <c r="CD743" s="1014" t="s">
        <v>672</v>
      </c>
      <c r="CE743" s="1014" t="str">
        <f>'Information Input'!$M$14</f>
        <v xml:space="preserve">      -      </v>
      </c>
      <c r="CF743" s="551" t="s">
        <v>136</v>
      </c>
      <c r="CG743" s="552">
        <f t="shared" si="138"/>
        <v>43556</v>
      </c>
      <c r="CH743" s="552">
        <f t="shared" si="139"/>
        <v>43646</v>
      </c>
      <c r="CI743" s="552">
        <f>'Information Input'!$H$35</f>
        <v>43555</v>
      </c>
      <c r="CJ743" s="551" t="str">
        <f>'Information Input'!$J$22</f>
        <v>Quarterly</v>
      </c>
      <c r="CK743" s="552">
        <f>'Information Input'!$H$30</f>
        <v>43555</v>
      </c>
      <c r="CL743" s="551">
        <f>'Information Input'!$J$18</f>
        <v>2019</v>
      </c>
      <c r="CM743" s="551" t="s">
        <v>91</v>
      </c>
      <c r="CN743" s="1014" t="s">
        <v>240</v>
      </c>
      <c r="CO743" s="542" t="s">
        <v>240</v>
      </c>
      <c r="CP743" s="542" t="s">
        <v>671</v>
      </c>
      <c r="CQ743" s="551">
        <v>22</v>
      </c>
      <c r="CR743" s="542" t="s">
        <v>164</v>
      </c>
      <c r="CS743" s="542" t="s">
        <v>236</v>
      </c>
      <c r="CT743" s="1015">
        <f>'Report 1'!$AM$18</f>
        <v>0</v>
      </c>
      <c r="CU743" s="1016">
        <f>SUMIF('Report 4A'!$G$16:$G$95,$CQ743,'Report 4A'!$AU$16:$AU$95)</f>
        <v>0</v>
      </c>
      <c r="CV743" s="1017">
        <f t="shared" si="136"/>
        <v>0</v>
      </c>
      <c r="CX743" s="546" t="s">
        <v>669</v>
      </c>
      <c r="CY743" s="537" t="s">
        <v>306</v>
      </c>
      <c r="CZ743" s="537" t="str">
        <f>'Information Input'!$M$14</f>
        <v xml:space="preserve">      -      </v>
      </c>
      <c r="DA743" s="538">
        <f>'Information Input'!$H$35</f>
        <v>43555</v>
      </c>
      <c r="DB743" s="537" t="str">
        <f>'Information Input'!$J$22</f>
        <v>Quarterly</v>
      </c>
      <c r="DC743" s="552">
        <f>'Information Input'!$H$30</f>
        <v>43555</v>
      </c>
      <c r="DD743" s="553" t="str">
        <f t="shared" si="137"/>
        <v>201804</v>
      </c>
      <c r="DE743" s="541" t="s">
        <v>103</v>
      </c>
      <c r="DF743" s="541" t="s">
        <v>686</v>
      </c>
      <c r="DG743" s="544">
        <f>'Report 5L'!$N$161</f>
        <v>0</v>
      </c>
      <c r="DH743" s="550">
        <f>'Report 5L'!$N$162</f>
        <v>0</v>
      </c>
      <c r="DI743" s="544">
        <f>'Report 5L'!$N$163</f>
        <v>0</v>
      </c>
      <c r="DJ743" s="544">
        <f>'Report 5L'!$N$164</f>
        <v>0</v>
      </c>
      <c r="DK743" s="544">
        <f>'Report 5L'!$N$165</f>
        <v>0</v>
      </c>
      <c r="DL743" s="544">
        <f>'Report 5L'!$N$166</f>
        <v>0</v>
      </c>
      <c r="DM743" s="544">
        <f>'Report 5L'!$N$167</f>
        <v>0</v>
      </c>
      <c r="DN743" s="544">
        <f>'Report 5L'!$N$168</f>
        <v>0</v>
      </c>
      <c r="DO743" s="544">
        <f>'Report 5L'!$N$169</f>
        <v>0</v>
      </c>
      <c r="DP743" s="544">
        <f>'Report 5L'!$N$170</f>
        <v>0</v>
      </c>
      <c r="DQ743" s="544">
        <f>'Report 5L'!$N$171</f>
        <v>0</v>
      </c>
    </row>
    <row r="744" spans="2:121">
      <c r="B744" s="535" t="s">
        <v>669</v>
      </c>
      <c r="C744" s="536">
        <v>1</v>
      </c>
      <c r="D744" s="537" t="str">
        <f>'Information Input'!$M$14</f>
        <v xml:space="preserve">      -      </v>
      </c>
      <c r="E744" s="537" t="s">
        <v>135</v>
      </c>
      <c r="F744" s="538">
        <f t="shared" si="140"/>
        <v>43466</v>
      </c>
      <c r="G744" s="538">
        <f t="shared" si="141"/>
        <v>43555</v>
      </c>
      <c r="H744" s="538">
        <f>'Information Input'!$H$35</f>
        <v>43555</v>
      </c>
      <c r="I744" s="537" t="str">
        <f>'Information Input'!$J$22</f>
        <v>Quarterly</v>
      </c>
      <c r="J744" s="538">
        <f>'Information Input'!$H$30</f>
        <v>43555</v>
      </c>
      <c r="K744" s="537">
        <f>'Information Input'!$J$18</f>
        <v>2019</v>
      </c>
      <c r="L744" s="539" t="s">
        <v>243</v>
      </c>
      <c r="M744" s="540" t="s">
        <v>230</v>
      </c>
      <c r="N744" s="541" t="s">
        <v>230</v>
      </c>
      <c r="O744" s="542" t="s">
        <v>671</v>
      </c>
      <c r="P744" s="537">
        <v>24</v>
      </c>
      <c r="Q744" s="541" t="s">
        <v>166</v>
      </c>
      <c r="R744" s="541" t="s">
        <v>233</v>
      </c>
      <c r="S744" s="543">
        <f>'Report 1'!$BA$18</f>
        <v>0</v>
      </c>
      <c r="T744" s="544">
        <f>'Report 1'!$BA$44</f>
        <v>0</v>
      </c>
      <c r="U744" s="545">
        <f>'Report 1'!$BA$130</f>
        <v>0</v>
      </c>
      <c r="AL744" s="546" t="s">
        <v>669</v>
      </c>
      <c r="AM744" s="547">
        <v>2</v>
      </c>
      <c r="AN744" s="547" t="str">
        <f>'Information Input'!$M$14</f>
        <v xml:space="preserve">      -      </v>
      </c>
      <c r="AO744" s="547" t="s">
        <v>137</v>
      </c>
      <c r="AP744" s="538">
        <f t="shared" si="143"/>
        <v>43647</v>
      </c>
      <c r="AQ744" s="538">
        <f t="shared" si="144"/>
        <v>43738</v>
      </c>
      <c r="AR744" s="538">
        <f>'Information Input'!$H$35</f>
        <v>43555</v>
      </c>
      <c r="AS744" s="547" t="str">
        <f>'Information Input'!$J$22</f>
        <v>Quarterly</v>
      </c>
      <c r="AT744" s="538">
        <f>'Information Input'!$H$30</f>
        <v>43555</v>
      </c>
      <c r="AU744" s="547">
        <f>'Information Input'!$J$18</f>
        <v>2019</v>
      </c>
      <c r="AV744" s="547" t="s">
        <v>97</v>
      </c>
      <c r="AW744" s="547" t="s">
        <v>98</v>
      </c>
      <c r="AX744" s="547" t="s">
        <v>96</v>
      </c>
      <c r="AY744" s="548" t="s">
        <v>671</v>
      </c>
      <c r="AZ744" s="547">
        <v>29</v>
      </c>
      <c r="BA744" s="549" t="s">
        <v>171</v>
      </c>
      <c r="BB744" s="543" t="s">
        <v>238</v>
      </c>
      <c r="BC744" s="550">
        <f>'Report 2'!$V171</f>
        <v>0</v>
      </c>
      <c r="BD744" s="550">
        <f>'Report 2'!$W171</f>
        <v>0</v>
      </c>
      <c r="BE744" s="550">
        <f>'Report 2'!$X171</f>
        <v>0</v>
      </c>
      <c r="BF744" s="550">
        <f>'Report 2'!$Y171</f>
        <v>0</v>
      </c>
      <c r="BG744" s="550">
        <f>'Report 2'!$Z171</f>
        <v>0</v>
      </c>
      <c r="BH744" s="550">
        <f>'Report 2'!$AA171</f>
        <v>0</v>
      </c>
      <c r="BI744" s="550">
        <f>'Report 2'!$AB171</f>
        <v>0</v>
      </c>
      <c r="CC744" s="542" t="s">
        <v>669</v>
      </c>
      <c r="CD744" s="1014" t="s">
        <v>672</v>
      </c>
      <c r="CE744" s="1014" t="str">
        <f>'Information Input'!$M$14</f>
        <v xml:space="preserve">      -      </v>
      </c>
      <c r="CF744" s="551" t="s">
        <v>136</v>
      </c>
      <c r="CG744" s="552">
        <f t="shared" si="138"/>
        <v>43556</v>
      </c>
      <c r="CH744" s="552">
        <f t="shared" si="139"/>
        <v>43646</v>
      </c>
      <c r="CI744" s="552">
        <f>'Information Input'!$H$35</f>
        <v>43555</v>
      </c>
      <c r="CJ744" s="551" t="str">
        <f>'Information Input'!$J$22</f>
        <v>Quarterly</v>
      </c>
      <c r="CK744" s="552">
        <f>'Information Input'!$H$30</f>
        <v>43555</v>
      </c>
      <c r="CL744" s="551">
        <f>'Information Input'!$J$18</f>
        <v>2019</v>
      </c>
      <c r="CM744" s="551" t="s">
        <v>91</v>
      </c>
      <c r="CN744" s="1014" t="s">
        <v>240</v>
      </c>
      <c r="CO744" s="542" t="s">
        <v>240</v>
      </c>
      <c r="CP744" s="542" t="s">
        <v>671</v>
      </c>
      <c r="CQ744" s="551">
        <v>23</v>
      </c>
      <c r="CR744" s="542" t="s">
        <v>165</v>
      </c>
      <c r="CS744" s="542" t="s">
        <v>236</v>
      </c>
      <c r="CT744" s="1015">
        <f>'Report 1'!$AM$18</f>
        <v>0</v>
      </c>
      <c r="CU744" s="1016">
        <f>SUMIF('Report 4A'!$G$16:$G$95,$CQ744,'Report 4A'!$AU$16:$AU$95)</f>
        <v>0</v>
      </c>
      <c r="CV744" s="1017">
        <f t="shared" si="136"/>
        <v>0</v>
      </c>
      <c r="CX744" s="546" t="s">
        <v>669</v>
      </c>
      <c r="CY744" s="537" t="s">
        <v>306</v>
      </c>
      <c r="CZ744" s="537" t="str">
        <f>'Information Input'!$M$14</f>
        <v xml:space="preserve">      -      </v>
      </c>
      <c r="DA744" s="538">
        <f>'Information Input'!$H$35</f>
        <v>43555</v>
      </c>
      <c r="DB744" s="537" t="str">
        <f>'Information Input'!$J$22</f>
        <v>Quarterly</v>
      </c>
      <c r="DC744" s="552">
        <f>'Information Input'!$H$30</f>
        <v>43555</v>
      </c>
      <c r="DD744" s="553" t="str">
        <f t="shared" si="137"/>
        <v>201803</v>
      </c>
      <c r="DE744" s="541" t="s">
        <v>103</v>
      </c>
      <c r="DF744" s="541" t="s">
        <v>686</v>
      </c>
      <c r="DG744" s="544">
        <f>'Report 5L'!$O$161</f>
        <v>0</v>
      </c>
      <c r="DH744" s="550">
        <f>'Report 5L'!$O$162</f>
        <v>0</v>
      </c>
      <c r="DI744" s="544">
        <f>'Report 5L'!$O$163</f>
        <v>0</v>
      </c>
      <c r="DJ744" s="544">
        <f>'Report 5L'!$O$164</f>
        <v>0</v>
      </c>
      <c r="DK744" s="544">
        <f>'Report 5L'!$O$165</f>
        <v>0</v>
      </c>
      <c r="DL744" s="544">
        <f>'Report 5L'!$O$166</f>
        <v>0</v>
      </c>
      <c r="DM744" s="544">
        <f>'Report 5L'!$O$167</f>
        <v>0</v>
      </c>
      <c r="DN744" s="544">
        <f>'Report 5L'!$O$168</f>
        <v>0</v>
      </c>
      <c r="DO744" s="544">
        <f>'Report 5L'!$O$169</f>
        <v>0</v>
      </c>
      <c r="DP744" s="544">
        <f>'Report 5L'!$O$170</f>
        <v>0</v>
      </c>
      <c r="DQ744" s="544">
        <f>'Report 5L'!$O$171</f>
        <v>0</v>
      </c>
    </row>
    <row r="745" spans="2:121">
      <c r="B745" s="535" t="s">
        <v>669</v>
      </c>
      <c r="C745" s="536">
        <v>1</v>
      </c>
      <c r="D745" s="537" t="str">
        <f>'Information Input'!$M$14</f>
        <v xml:space="preserve">      -      </v>
      </c>
      <c r="E745" s="537" t="s">
        <v>135</v>
      </c>
      <c r="F745" s="538">
        <f t="shared" si="140"/>
        <v>43466</v>
      </c>
      <c r="G745" s="538">
        <f t="shared" si="141"/>
        <v>43555</v>
      </c>
      <c r="H745" s="538">
        <f>'Information Input'!$H$35</f>
        <v>43555</v>
      </c>
      <c r="I745" s="537" t="str">
        <f>'Information Input'!$J$22</f>
        <v>Quarterly</v>
      </c>
      <c r="J745" s="538">
        <f>'Information Input'!$H$30</f>
        <v>43555</v>
      </c>
      <c r="K745" s="537">
        <f>'Information Input'!$J$18</f>
        <v>2019</v>
      </c>
      <c r="L745" s="539" t="s">
        <v>243</v>
      </c>
      <c r="M745" s="540" t="s">
        <v>230</v>
      </c>
      <c r="N745" s="541" t="s">
        <v>230</v>
      </c>
      <c r="O745" s="542" t="s">
        <v>671</v>
      </c>
      <c r="P745" s="537">
        <v>25</v>
      </c>
      <c r="Q745" s="541" t="s">
        <v>167</v>
      </c>
      <c r="R745" s="541" t="s">
        <v>233</v>
      </c>
      <c r="S745" s="543">
        <f>'Report 1'!$BA$18</f>
        <v>0</v>
      </c>
      <c r="T745" s="544">
        <f>'Report 1'!$BA$45</f>
        <v>0</v>
      </c>
      <c r="U745" s="545">
        <f>'Report 1'!$BA$131</f>
        <v>0</v>
      </c>
      <c r="AL745" s="546" t="s">
        <v>669</v>
      </c>
      <c r="AM745" s="547">
        <v>2</v>
      </c>
      <c r="AN745" s="547" t="str">
        <f>'Information Input'!$M$14</f>
        <v xml:space="preserve">      -      </v>
      </c>
      <c r="AO745" s="547" t="s">
        <v>137</v>
      </c>
      <c r="AP745" s="538">
        <f t="shared" si="143"/>
        <v>43647</v>
      </c>
      <c r="AQ745" s="538">
        <f t="shared" si="144"/>
        <v>43738</v>
      </c>
      <c r="AR745" s="538">
        <f>'Information Input'!$H$35</f>
        <v>43555</v>
      </c>
      <c r="AS745" s="547" t="str">
        <f>'Information Input'!$J$22</f>
        <v>Quarterly</v>
      </c>
      <c r="AT745" s="538">
        <f>'Information Input'!$H$30</f>
        <v>43555</v>
      </c>
      <c r="AU745" s="547">
        <f>'Information Input'!$J$18</f>
        <v>2019</v>
      </c>
      <c r="AV745" s="547" t="s">
        <v>97</v>
      </c>
      <c r="AW745" s="547" t="s">
        <v>98</v>
      </c>
      <c r="AX745" s="547" t="s">
        <v>96</v>
      </c>
      <c r="AY745" s="548" t="s">
        <v>671</v>
      </c>
      <c r="AZ745" s="547">
        <v>30</v>
      </c>
      <c r="BA745" s="549" t="s">
        <v>172</v>
      </c>
      <c r="BB745" s="543" t="s">
        <v>238</v>
      </c>
      <c r="BC745" s="550">
        <f>'Report 2'!$V172</f>
        <v>0</v>
      </c>
      <c r="BD745" s="550">
        <f>'Report 2'!$W172</f>
        <v>0</v>
      </c>
      <c r="BE745" s="550">
        <f>'Report 2'!$X172</f>
        <v>0</v>
      </c>
      <c r="BF745" s="550">
        <f>'Report 2'!$Y172</f>
        <v>0</v>
      </c>
      <c r="BG745" s="550">
        <f>'Report 2'!$Z172</f>
        <v>0</v>
      </c>
      <c r="BH745" s="550">
        <f>'Report 2'!$AA172</f>
        <v>0</v>
      </c>
      <c r="BI745" s="550">
        <f>'Report 2'!$AB172</f>
        <v>0</v>
      </c>
      <c r="CC745" s="542" t="s">
        <v>669</v>
      </c>
      <c r="CD745" s="1014" t="s">
        <v>672</v>
      </c>
      <c r="CE745" s="1014" t="str">
        <f>'Information Input'!$M$14</f>
        <v xml:space="preserve">      -      </v>
      </c>
      <c r="CF745" s="551" t="s">
        <v>136</v>
      </c>
      <c r="CG745" s="552">
        <f t="shared" si="138"/>
        <v>43556</v>
      </c>
      <c r="CH745" s="552">
        <f t="shared" si="139"/>
        <v>43646</v>
      </c>
      <c r="CI745" s="552">
        <f>'Information Input'!$H$35</f>
        <v>43555</v>
      </c>
      <c r="CJ745" s="551" t="str">
        <f>'Information Input'!$J$22</f>
        <v>Quarterly</v>
      </c>
      <c r="CK745" s="552">
        <f>'Information Input'!$H$30</f>
        <v>43555</v>
      </c>
      <c r="CL745" s="551">
        <f>'Information Input'!$J$18</f>
        <v>2019</v>
      </c>
      <c r="CM745" s="551" t="s">
        <v>91</v>
      </c>
      <c r="CN745" s="1014" t="s">
        <v>240</v>
      </c>
      <c r="CO745" s="542" t="s">
        <v>240</v>
      </c>
      <c r="CP745" s="542" t="s">
        <v>671</v>
      </c>
      <c r="CQ745" s="551">
        <v>24</v>
      </c>
      <c r="CR745" s="542" t="s">
        <v>166</v>
      </c>
      <c r="CS745" s="542" t="s">
        <v>233</v>
      </c>
      <c r="CT745" s="1015">
        <f>'Report 1'!$AM$18</f>
        <v>0</v>
      </c>
      <c r="CU745" s="1016">
        <f>SUMIF('Report 4A'!$G$16:$G$95,$CQ745,'Report 4A'!$AU$16:$AU$95)</f>
        <v>0</v>
      </c>
      <c r="CV745" s="1017">
        <f t="shared" si="136"/>
        <v>0</v>
      </c>
      <c r="CX745" s="546" t="s">
        <v>669</v>
      </c>
      <c r="CY745" s="537" t="s">
        <v>306</v>
      </c>
      <c r="CZ745" s="537" t="str">
        <f>'Information Input'!$M$14</f>
        <v xml:space="preserve">      -      </v>
      </c>
      <c r="DA745" s="538">
        <f>'Information Input'!$H$35</f>
        <v>43555</v>
      </c>
      <c r="DB745" s="537" t="str">
        <f>'Information Input'!$J$22</f>
        <v>Quarterly</v>
      </c>
      <c r="DC745" s="552">
        <f>'Information Input'!$H$30</f>
        <v>43555</v>
      </c>
      <c r="DD745" s="553" t="str">
        <f t="shared" si="137"/>
        <v>201802</v>
      </c>
      <c r="DE745" s="541" t="s">
        <v>103</v>
      </c>
      <c r="DF745" s="541" t="s">
        <v>686</v>
      </c>
      <c r="DG745" s="544">
        <f>'Report 5L'!$P$161</f>
        <v>0</v>
      </c>
      <c r="DH745" s="550">
        <f>'Report 5L'!$P$162</f>
        <v>0</v>
      </c>
      <c r="DI745" s="544">
        <f>'Report 5L'!$P$163</f>
        <v>0</v>
      </c>
      <c r="DJ745" s="544">
        <f>'Report 5L'!$P$164</f>
        <v>0</v>
      </c>
      <c r="DK745" s="544">
        <f>'Report 5L'!$P$165</f>
        <v>0</v>
      </c>
      <c r="DL745" s="544">
        <f>'Report 5L'!$P$166</f>
        <v>0</v>
      </c>
      <c r="DM745" s="544">
        <f>'Report 5L'!$P$167</f>
        <v>0</v>
      </c>
      <c r="DN745" s="544">
        <f>'Report 5L'!$P$168</f>
        <v>0</v>
      </c>
      <c r="DO745" s="544">
        <f>'Report 5L'!$P$169</f>
        <v>0</v>
      </c>
      <c r="DP745" s="544">
        <f>'Report 5L'!$P$170</f>
        <v>0</v>
      </c>
      <c r="DQ745" s="544">
        <f>'Report 5L'!$P$171</f>
        <v>0</v>
      </c>
    </row>
    <row r="746" spans="2:121">
      <c r="B746" s="535" t="s">
        <v>669</v>
      </c>
      <c r="C746" s="536">
        <v>1</v>
      </c>
      <c r="D746" s="537" t="str">
        <f>'Information Input'!$M$14</f>
        <v xml:space="preserve">      -      </v>
      </c>
      <c r="E746" s="537" t="s">
        <v>135</v>
      </c>
      <c r="F746" s="538">
        <f t="shared" si="140"/>
        <v>43466</v>
      </c>
      <c r="G746" s="538">
        <f t="shared" si="141"/>
        <v>43555</v>
      </c>
      <c r="H746" s="538">
        <f>'Information Input'!$H$35</f>
        <v>43555</v>
      </c>
      <c r="I746" s="537" t="str">
        <f>'Information Input'!$J$22</f>
        <v>Quarterly</v>
      </c>
      <c r="J746" s="538">
        <f>'Information Input'!$H$30</f>
        <v>43555</v>
      </c>
      <c r="K746" s="537">
        <f>'Information Input'!$J$18</f>
        <v>2019</v>
      </c>
      <c r="L746" s="539" t="s">
        <v>243</v>
      </c>
      <c r="M746" s="540" t="s">
        <v>230</v>
      </c>
      <c r="N746" s="541" t="s">
        <v>230</v>
      </c>
      <c r="O746" s="542" t="s">
        <v>671</v>
      </c>
      <c r="P746" s="537">
        <v>26</v>
      </c>
      <c r="Q746" s="541" t="s">
        <v>168</v>
      </c>
      <c r="R746" s="541" t="s">
        <v>237</v>
      </c>
      <c r="S746" s="543">
        <f>'Report 1'!$BA$18</f>
        <v>0</v>
      </c>
      <c r="T746" s="544">
        <f>'Report 1'!$BA$46</f>
        <v>0</v>
      </c>
      <c r="U746" s="545">
        <f>'Report 1'!$BA$132</f>
        <v>0</v>
      </c>
      <c r="AL746" s="546" t="s">
        <v>669</v>
      </c>
      <c r="AM746" s="547">
        <v>2</v>
      </c>
      <c r="AN746" s="547" t="str">
        <f>'Information Input'!$M$14</f>
        <v xml:space="preserve">      -      </v>
      </c>
      <c r="AO746" s="547" t="s">
        <v>137</v>
      </c>
      <c r="AP746" s="538">
        <f t="shared" si="143"/>
        <v>43647</v>
      </c>
      <c r="AQ746" s="538">
        <f t="shared" si="144"/>
        <v>43738</v>
      </c>
      <c r="AR746" s="538">
        <f>'Information Input'!$H$35</f>
        <v>43555</v>
      </c>
      <c r="AS746" s="547" t="str">
        <f>'Information Input'!$J$22</f>
        <v>Quarterly</v>
      </c>
      <c r="AT746" s="538">
        <f>'Information Input'!$H$30</f>
        <v>43555</v>
      </c>
      <c r="AU746" s="547">
        <f>'Information Input'!$J$18</f>
        <v>2019</v>
      </c>
      <c r="AV746" s="547" t="s">
        <v>97</v>
      </c>
      <c r="AW746" s="547" t="s">
        <v>98</v>
      </c>
      <c r="AX746" s="547" t="s">
        <v>96</v>
      </c>
      <c r="AY746" s="548" t="s">
        <v>671</v>
      </c>
      <c r="AZ746" s="547">
        <v>31</v>
      </c>
      <c r="BA746" s="549" t="s">
        <v>173</v>
      </c>
      <c r="BB746" s="543" t="s">
        <v>233</v>
      </c>
      <c r="BC746" s="550">
        <f>'Report 2'!$V173</f>
        <v>0</v>
      </c>
      <c r="BD746" s="550">
        <f>'Report 2'!$W173</f>
        <v>0</v>
      </c>
      <c r="BE746" s="550">
        <f>'Report 2'!$X173</f>
        <v>0</v>
      </c>
      <c r="BF746" s="550">
        <f>'Report 2'!$Y173</f>
        <v>0</v>
      </c>
      <c r="BG746" s="550">
        <f>'Report 2'!$Z173</f>
        <v>0</v>
      </c>
      <c r="BH746" s="550">
        <f>'Report 2'!$AA173</f>
        <v>0</v>
      </c>
      <c r="BI746" s="550">
        <f>'Report 2'!$AB173</f>
        <v>0</v>
      </c>
      <c r="CC746" s="542" t="s">
        <v>669</v>
      </c>
      <c r="CD746" s="1014" t="s">
        <v>672</v>
      </c>
      <c r="CE746" s="1014" t="str">
        <f>'Information Input'!$M$14</f>
        <v xml:space="preserve">      -      </v>
      </c>
      <c r="CF746" s="551" t="s">
        <v>136</v>
      </c>
      <c r="CG746" s="552">
        <f t="shared" si="138"/>
        <v>43556</v>
      </c>
      <c r="CH746" s="552">
        <f t="shared" si="139"/>
        <v>43646</v>
      </c>
      <c r="CI746" s="552">
        <f>'Information Input'!$H$35</f>
        <v>43555</v>
      </c>
      <c r="CJ746" s="551" t="str">
        <f>'Information Input'!$J$22</f>
        <v>Quarterly</v>
      </c>
      <c r="CK746" s="552">
        <f>'Information Input'!$H$30</f>
        <v>43555</v>
      </c>
      <c r="CL746" s="551">
        <f>'Information Input'!$J$18</f>
        <v>2019</v>
      </c>
      <c r="CM746" s="551" t="s">
        <v>91</v>
      </c>
      <c r="CN746" s="1014" t="s">
        <v>240</v>
      </c>
      <c r="CO746" s="542" t="s">
        <v>240</v>
      </c>
      <c r="CP746" s="542" t="s">
        <v>671</v>
      </c>
      <c r="CQ746" s="551">
        <v>25</v>
      </c>
      <c r="CR746" s="542" t="s">
        <v>167</v>
      </c>
      <c r="CS746" s="542" t="s">
        <v>233</v>
      </c>
      <c r="CT746" s="1015">
        <f>'Report 1'!$AM$18</f>
        <v>0</v>
      </c>
      <c r="CU746" s="1016">
        <f>SUMIF('Report 4A'!$G$16:$G$95,$CQ746,'Report 4A'!$AU$16:$AU$95)</f>
        <v>0</v>
      </c>
      <c r="CV746" s="1017">
        <f t="shared" si="136"/>
        <v>0</v>
      </c>
      <c r="CX746" s="546" t="s">
        <v>669</v>
      </c>
      <c r="CY746" s="537" t="s">
        <v>306</v>
      </c>
      <c r="CZ746" s="537" t="str">
        <f>'Information Input'!$M$14</f>
        <v xml:space="preserve">      -      </v>
      </c>
      <c r="DA746" s="538">
        <f>'Information Input'!$H$35</f>
        <v>43555</v>
      </c>
      <c r="DB746" s="537" t="str">
        <f>'Information Input'!$J$22</f>
        <v>Quarterly</v>
      </c>
      <c r="DC746" s="552">
        <f>'Information Input'!$H$30</f>
        <v>43555</v>
      </c>
      <c r="DD746" s="553" t="str">
        <f t="shared" si="137"/>
        <v>201801</v>
      </c>
      <c r="DE746" s="541" t="s">
        <v>103</v>
      </c>
      <c r="DF746" s="541" t="s">
        <v>686</v>
      </c>
      <c r="DG746" s="544">
        <f>'Report 5L'!$Q$161</f>
        <v>0</v>
      </c>
      <c r="DH746" s="550">
        <f>'Report 5L'!$Q$162</f>
        <v>0</v>
      </c>
      <c r="DI746" s="544">
        <f>'Report 5L'!$Q$163</f>
        <v>0</v>
      </c>
      <c r="DJ746" s="544">
        <f>'Report 5L'!$Q$164</f>
        <v>0</v>
      </c>
      <c r="DK746" s="544">
        <f>'Report 5L'!$Q$165</f>
        <v>0</v>
      </c>
      <c r="DL746" s="544">
        <f>'Report 5L'!$Q$166</f>
        <v>0</v>
      </c>
      <c r="DM746" s="544">
        <f>'Report 5L'!$Q$167</f>
        <v>0</v>
      </c>
      <c r="DN746" s="544">
        <f>'Report 5L'!$Q$168</f>
        <v>0</v>
      </c>
      <c r="DO746" s="544">
        <f>'Report 5L'!$Q$169</f>
        <v>0</v>
      </c>
      <c r="DP746" s="544">
        <f>'Report 5L'!$Q$170</f>
        <v>0</v>
      </c>
      <c r="DQ746" s="544">
        <f>'Report 5L'!$Q$171</f>
        <v>0</v>
      </c>
    </row>
    <row r="747" spans="2:121">
      <c r="B747" s="535" t="s">
        <v>669</v>
      </c>
      <c r="C747" s="536">
        <v>1</v>
      </c>
      <c r="D747" s="537" t="str">
        <f>'Information Input'!$M$14</f>
        <v xml:space="preserve">      -      </v>
      </c>
      <c r="E747" s="537" t="s">
        <v>135</v>
      </c>
      <c r="F747" s="538">
        <f t="shared" si="140"/>
        <v>43466</v>
      </c>
      <c r="G747" s="538">
        <f t="shared" si="141"/>
        <v>43555</v>
      </c>
      <c r="H747" s="538">
        <f>'Information Input'!$H$35</f>
        <v>43555</v>
      </c>
      <c r="I747" s="537" t="str">
        <f>'Information Input'!$J$22</f>
        <v>Quarterly</v>
      </c>
      <c r="J747" s="538">
        <f>'Information Input'!$H$30</f>
        <v>43555</v>
      </c>
      <c r="K747" s="537">
        <f>'Information Input'!$J$18</f>
        <v>2019</v>
      </c>
      <c r="L747" s="539" t="s">
        <v>243</v>
      </c>
      <c r="M747" s="540" t="s">
        <v>230</v>
      </c>
      <c r="N747" s="541" t="s">
        <v>230</v>
      </c>
      <c r="O747" s="542" t="s">
        <v>671</v>
      </c>
      <c r="P747" s="537">
        <v>27</v>
      </c>
      <c r="Q747" s="541" t="s">
        <v>169</v>
      </c>
      <c r="R747" s="541" t="s">
        <v>235</v>
      </c>
      <c r="S747" s="543">
        <f>'Report 1'!$BA$18</f>
        <v>0</v>
      </c>
      <c r="T747" s="544">
        <f>'Report 1'!$BA$47</f>
        <v>0</v>
      </c>
      <c r="U747" s="545">
        <f>'Report 1'!$BA$133</f>
        <v>0</v>
      </c>
      <c r="AL747" s="546" t="s">
        <v>669</v>
      </c>
      <c r="AM747" s="547">
        <v>2</v>
      </c>
      <c r="AN747" s="547" t="str">
        <f>'Information Input'!$M$14</f>
        <v xml:space="preserve">      -      </v>
      </c>
      <c r="AO747" s="547" t="s">
        <v>137</v>
      </c>
      <c r="AP747" s="538">
        <f t="shared" si="143"/>
        <v>43647</v>
      </c>
      <c r="AQ747" s="538">
        <f t="shared" si="144"/>
        <v>43738</v>
      </c>
      <c r="AR747" s="538">
        <f>'Information Input'!$H$35</f>
        <v>43555</v>
      </c>
      <c r="AS747" s="547" t="str">
        <f>'Information Input'!$J$22</f>
        <v>Quarterly</v>
      </c>
      <c r="AT747" s="538">
        <f>'Information Input'!$H$30</f>
        <v>43555</v>
      </c>
      <c r="AU747" s="547">
        <f>'Information Input'!$J$18</f>
        <v>2019</v>
      </c>
      <c r="AV747" s="547" t="s">
        <v>97</v>
      </c>
      <c r="AW747" s="547" t="s">
        <v>98</v>
      </c>
      <c r="AX747" s="547" t="s">
        <v>96</v>
      </c>
      <c r="AY747" s="548" t="s">
        <v>671</v>
      </c>
      <c r="AZ747" s="547">
        <v>32</v>
      </c>
      <c r="BA747" s="549" t="s">
        <v>174</v>
      </c>
      <c r="BB747" s="543" t="s">
        <v>238</v>
      </c>
      <c r="BC747" s="550">
        <f>'Report 2'!$V174</f>
        <v>0</v>
      </c>
      <c r="BD747" s="550">
        <f>'Report 2'!$W174</f>
        <v>0</v>
      </c>
      <c r="BE747" s="550">
        <f>'Report 2'!$X174</f>
        <v>0</v>
      </c>
      <c r="BF747" s="550">
        <f>'Report 2'!$Y174</f>
        <v>0</v>
      </c>
      <c r="BG747" s="550">
        <f>'Report 2'!$Z174</f>
        <v>0</v>
      </c>
      <c r="BH747" s="550">
        <f>'Report 2'!$AA174</f>
        <v>0</v>
      </c>
      <c r="BI747" s="550">
        <f>'Report 2'!$AB174</f>
        <v>0</v>
      </c>
      <c r="CC747" s="542" t="s">
        <v>669</v>
      </c>
      <c r="CD747" s="1014" t="s">
        <v>672</v>
      </c>
      <c r="CE747" s="1014" t="str">
        <f>'Information Input'!$M$14</f>
        <v xml:space="preserve">      -      </v>
      </c>
      <c r="CF747" s="551" t="s">
        <v>136</v>
      </c>
      <c r="CG747" s="552">
        <f t="shared" si="138"/>
        <v>43556</v>
      </c>
      <c r="CH747" s="552">
        <f t="shared" si="139"/>
        <v>43646</v>
      </c>
      <c r="CI747" s="552">
        <f>'Information Input'!$H$35</f>
        <v>43555</v>
      </c>
      <c r="CJ747" s="551" t="str">
        <f>'Information Input'!$J$22</f>
        <v>Quarterly</v>
      </c>
      <c r="CK747" s="552">
        <f>'Information Input'!$H$30</f>
        <v>43555</v>
      </c>
      <c r="CL747" s="551">
        <f>'Information Input'!$J$18</f>
        <v>2019</v>
      </c>
      <c r="CM747" s="551" t="s">
        <v>91</v>
      </c>
      <c r="CN747" s="1014" t="s">
        <v>240</v>
      </c>
      <c r="CO747" s="542" t="s">
        <v>240</v>
      </c>
      <c r="CP747" s="542" t="s">
        <v>671</v>
      </c>
      <c r="CQ747" s="551">
        <v>26</v>
      </c>
      <c r="CR747" s="542" t="s">
        <v>168</v>
      </c>
      <c r="CS747" s="542" t="s">
        <v>237</v>
      </c>
      <c r="CT747" s="1015">
        <f>'Report 1'!$AM$18</f>
        <v>0</v>
      </c>
      <c r="CU747" s="1016">
        <f>SUMIF('Report 4A'!$G$16:$G$95,$CQ747,'Report 4A'!$AU$16:$AU$95)</f>
        <v>0</v>
      </c>
      <c r="CV747" s="1017">
        <f t="shared" si="136"/>
        <v>0</v>
      </c>
      <c r="CX747" s="546" t="s">
        <v>669</v>
      </c>
      <c r="CY747" s="537" t="s">
        <v>306</v>
      </c>
      <c r="CZ747" s="537" t="str">
        <f>'Information Input'!$M$14</f>
        <v xml:space="preserve">      -      </v>
      </c>
      <c r="DA747" s="552">
        <f>'Information Input'!$H$35</f>
        <v>43555</v>
      </c>
      <c r="DB747" s="537" t="str">
        <f>'Information Input'!$J$22</f>
        <v>Quarterly</v>
      </c>
      <c r="DC747" s="552">
        <f>'Information Input'!$H$30</f>
        <v>43555</v>
      </c>
      <c r="DD747" s="553" t="str">
        <f t="shared" si="137"/>
        <v>201712</v>
      </c>
      <c r="DE747" s="541" t="s">
        <v>103</v>
      </c>
      <c r="DF747" s="541" t="s">
        <v>686</v>
      </c>
      <c r="DG747" s="544">
        <f>'Report 5L'!$R$161</f>
        <v>0</v>
      </c>
      <c r="DH747" s="550">
        <f>'Report 5L'!$R$162</f>
        <v>0</v>
      </c>
      <c r="DI747" s="544">
        <f>'Report 5L'!$R$163</f>
        <v>0</v>
      </c>
      <c r="DJ747" s="544">
        <f>'Report 5L'!$R$164</f>
        <v>0</v>
      </c>
      <c r="DK747" s="544">
        <f>'Report 5L'!$R$165</f>
        <v>0</v>
      </c>
      <c r="DL747" s="544">
        <f>'Report 5L'!$R$166</f>
        <v>0</v>
      </c>
      <c r="DM747" s="544">
        <f>'Report 5L'!$R$167</f>
        <v>0</v>
      </c>
      <c r="DN747" s="544">
        <f>'Report 5L'!$R$168</f>
        <v>0</v>
      </c>
      <c r="DO747" s="544">
        <f>'Report 5L'!$R$169</f>
        <v>0</v>
      </c>
      <c r="DP747" s="544">
        <f>'Report 5L'!$R$170</f>
        <v>0</v>
      </c>
      <c r="DQ747" s="544">
        <f>'Report 5L'!$R$171</f>
        <v>0</v>
      </c>
    </row>
    <row r="748" spans="2:121">
      <c r="B748" s="535" t="s">
        <v>669</v>
      </c>
      <c r="C748" s="536">
        <v>1</v>
      </c>
      <c r="D748" s="537" t="str">
        <f>'Information Input'!$M$14</f>
        <v xml:space="preserve">      -      </v>
      </c>
      <c r="E748" s="537" t="s">
        <v>135</v>
      </c>
      <c r="F748" s="538">
        <f t="shared" si="140"/>
        <v>43466</v>
      </c>
      <c r="G748" s="538">
        <f t="shared" si="141"/>
        <v>43555</v>
      </c>
      <c r="H748" s="538">
        <f>'Information Input'!$H$35</f>
        <v>43555</v>
      </c>
      <c r="I748" s="537" t="str">
        <f>'Information Input'!$J$22</f>
        <v>Quarterly</v>
      </c>
      <c r="J748" s="538">
        <f>'Information Input'!$H$30</f>
        <v>43555</v>
      </c>
      <c r="K748" s="537">
        <f>'Information Input'!$J$18</f>
        <v>2019</v>
      </c>
      <c r="L748" s="539" t="s">
        <v>243</v>
      </c>
      <c r="M748" s="540" t="s">
        <v>230</v>
      </c>
      <c r="N748" s="541" t="s">
        <v>230</v>
      </c>
      <c r="O748" s="542" t="s">
        <v>671</v>
      </c>
      <c r="P748" s="537">
        <v>28</v>
      </c>
      <c r="Q748" s="541" t="s">
        <v>170</v>
      </c>
      <c r="R748" s="541" t="s">
        <v>235</v>
      </c>
      <c r="S748" s="543">
        <f>'Report 1'!$BA$18</f>
        <v>0</v>
      </c>
      <c r="T748" s="544">
        <f>'Report 1'!$BA$48</f>
        <v>0</v>
      </c>
      <c r="U748" s="545">
        <f>'Report 1'!$BA$134</f>
        <v>0</v>
      </c>
      <c r="AL748" s="546" t="s">
        <v>669</v>
      </c>
      <c r="AM748" s="547">
        <v>2</v>
      </c>
      <c r="AN748" s="547" t="str">
        <f>'Information Input'!$M$14</f>
        <v xml:space="preserve">      -      </v>
      </c>
      <c r="AO748" s="547" t="s">
        <v>137</v>
      </c>
      <c r="AP748" s="538">
        <f t="shared" si="143"/>
        <v>43647</v>
      </c>
      <c r="AQ748" s="538">
        <f t="shared" si="144"/>
        <v>43738</v>
      </c>
      <c r="AR748" s="538">
        <f>'Information Input'!$H$35</f>
        <v>43555</v>
      </c>
      <c r="AS748" s="547" t="str">
        <f>'Information Input'!$J$22</f>
        <v>Quarterly</v>
      </c>
      <c r="AT748" s="538">
        <f>'Information Input'!$H$30</f>
        <v>43555</v>
      </c>
      <c r="AU748" s="547">
        <f>'Information Input'!$J$18</f>
        <v>2019</v>
      </c>
      <c r="AV748" s="547" t="s">
        <v>97</v>
      </c>
      <c r="AW748" s="547" t="s">
        <v>98</v>
      </c>
      <c r="AX748" s="547" t="s">
        <v>96</v>
      </c>
      <c r="AY748" s="548" t="s">
        <v>671</v>
      </c>
      <c r="AZ748" s="547">
        <v>33</v>
      </c>
      <c r="BA748" s="549" t="s">
        <v>175</v>
      </c>
      <c r="BB748" s="543" t="s">
        <v>233</v>
      </c>
      <c r="BC748" s="550">
        <f>'Report 2'!$V175</f>
        <v>0</v>
      </c>
      <c r="BD748" s="550">
        <f>'Report 2'!$W175</f>
        <v>0</v>
      </c>
      <c r="BE748" s="550">
        <f>'Report 2'!$X175</f>
        <v>0</v>
      </c>
      <c r="BF748" s="550">
        <f>'Report 2'!$Y175</f>
        <v>0</v>
      </c>
      <c r="BG748" s="550">
        <f>'Report 2'!$Z175</f>
        <v>0</v>
      </c>
      <c r="BH748" s="550">
        <f>'Report 2'!$AA175</f>
        <v>0</v>
      </c>
      <c r="BI748" s="550">
        <f>'Report 2'!$AB175</f>
        <v>0</v>
      </c>
      <c r="CC748" s="542" t="s">
        <v>669</v>
      </c>
      <c r="CD748" s="1014" t="s">
        <v>672</v>
      </c>
      <c r="CE748" s="1014" t="str">
        <f>'Information Input'!$M$14</f>
        <v xml:space="preserve">      -      </v>
      </c>
      <c r="CF748" s="551" t="s">
        <v>136</v>
      </c>
      <c r="CG748" s="552">
        <f t="shared" si="138"/>
        <v>43556</v>
      </c>
      <c r="CH748" s="552">
        <f t="shared" si="139"/>
        <v>43646</v>
      </c>
      <c r="CI748" s="552">
        <f>'Information Input'!$H$35</f>
        <v>43555</v>
      </c>
      <c r="CJ748" s="551" t="str">
        <f>'Information Input'!$J$22</f>
        <v>Quarterly</v>
      </c>
      <c r="CK748" s="552">
        <f>'Information Input'!$H$30</f>
        <v>43555</v>
      </c>
      <c r="CL748" s="551">
        <f>'Information Input'!$J$18</f>
        <v>2019</v>
      </c>
      <c r="CM748" s="551" t="s">
        <v>91</v>
      </c>
      <c r="CN748" s="1014" t="s">
        <v>240</v>
      </c>
      <c r="CO748" s="542" t="s">
        <v>240</v>
      </c>
      <c r="CP748" s="542" t="s">
        <v>671</v>
      </c>
      <c r="CQ748" s="551">
        <v>27</v>
      </c>
      <c r="CR748" s="542" t="s">
        <v>169</v>
      </c>
      <c r="CS748" s="542" t="s">
        <v>235</v>
      </c>
      <c r="CT748" s="1015">
        <f>'Report 1'!$AM$18</f>
        <v>0</v>
      </c>
      <c r="CU748" s="1016">
        <f>SUMIF('Report 4A'!$G$16:$G$95,$CQ748,'Report 4A'!$AU$16:$AU$95)</f>
        <v>0</v>
      </c>
      <c r="CV748" s="1017">
        <f t="shared" si="136"/>
        <v>0</v>
      </c>
      <c r="CX748" s="546" t="s">
        <v>669</v>
      </c>
      <c r="CY748" s="537" t="s">
        <v>306</v>
      </c>
      <c r="CZ748" s="537" t="str">
        <f>'Information Input'!$M$14</f>
        <v xml:space="preserve">      -      </v>
      </c>
      <c r="DA748" s="538">
        <f>'Information Input'!$H$35</f>
        <v>43555</v>
      </c>
      <c r="DB748" s="537" t="str">
        <f>'Information Input'!$J$22</f>
        <v>Quarterly</v>
      </c>
      <c r="DC748" s="552">
        <f>'Information Input'!$H$30</f>
        <v>43555</v>
      </c>
      <c r="DD748" s="553" t="str">
        <f t="shared" si="137"/>
        <v>201711</v>
      </c>
      <c r="DE748" s="541" t="s">
        <v>103</v>
      </c>
      <c r="DF748" s="541" t="s">
        <v>686</v>
      </c>
      <c r="DG748" s="544">
        <f>'Report 5L'!$S$161</f>
        <v>0</v>
      </c>
      <c r="DH748" s="550">
        <f>'Report 5L'!$S$162</f>
        <v>0</v>
      </c>
      <c r="DI748" s="544">
        <f>'Report 5L'!$S$163</f>
        <v>0</v>
      </c>
      <c r="DJ748" s="544">
        <f>'Report 5L'!$S$164</f>
        <v>0</v>
      </c>
      <c r="DK748" s="544">
        <f>'Report 5L'!$S$165</f>
        <v>0</v>
      </c>
      <c r="DL748" s="544">
        <f>'Report 5L'!$S$166</f>
        <v>0</v>
      </c>
      <c r="DM748" s="544">
        <f>'Report 5L'!$S$167</f>
        <v>0</v>
      </c>
      <c r="DN748" s="544">
        <f>'Report 5L'!$S$168</f>
        <v>0</v>
      </c>
      <c r="DO748" s="544">
        <f>'Report 5L'!$S$169</f>
        <v>0</v>
      </c>
      <c r="DP748" s="544">
        <f>'Report 5L'!$S$170</f>
        <v>0</v>
      </c>
      <c r="DQ748" s="544">
        <f>'Report 5L'!$S$171</f>
        <v>0</v>
      </c>
    </row>
    <row r="749" spans="2:121">
      <c r="B749" s="535" t="s">
        <v>669</v>
      </c>
      <c r="C749" s="536">
        <v>1</v>
      </c>
      <c r="D749" s="537" t="str">
        <f>'Information Input'!$M$14</f>
        <v xml:space="preserve">      -      </v>
      </c>
      <c r="E749" s="537" t="s">
        <v>135</v>
      </c>
      <c r="F749" s="538">
        <f t="shared" si="140"/>
        <v>43466</v>
      </c>
      <c r="G749" s="538">
        <f t="shared" si="141"/>
        <v>43555</v>
      </c>
      <c r="H749" s="538">
        <f>'Information Input'!$H$35</f>
        <v>43555</v>
      </c>
      <c r="I749" s="537" t="str">
        <f>'Information Input'!$J$22</f>
        <v>Quarterly</v>
      </c>
      <c r="J749" s="538">
        <f>'Information Input'!$H$30</f>
        <v>43555</v>
      </c>
      <c r="K749" s="537">
        <f>'Information Input'!$J$18</f>
        <v>2019</v>
      </c>
      <c r="L749" s="539" t="s">
        <v>243</v>
      </c>
      <c r="M749" s="540" t="s">
        <v>230</v>
      </c>
      <c r="N749" s="541" t="s">
        <v>230</v>
      </c>
      <c r="O749" s="542" t="s">
        <v>671</v>
      </c>
      <c r="P749" s="537">
        <v>29</v>
      </c>
      <c r="Q749" s="541" t="s">
        <v>171</v>
      </c>
      <c r="R749" s="541" t="s">
        <v>238</v>
      </c>
      <c r="S749" s="543">
        <f>'Report 1'!$BA$18</f>
        <v>0</v>
      </c>
      <c r="T749" s="544">
        <f>'Report 1'!$BA$49</f>
        <v>0</v>
      </c>
      <c r="U749" s="545">
        <f>'Report 1'!$BA$135</f>
        <v>0</v>
      </c>
      <c r="AL749" s="546" t="s">
        <v>669</v>
      </c>
      <c r="AM749" s="547">
        <v>2</v>
      </c>
      <c r="AN749" s="547" t="str">
        <f>'Information Input'!$M$14</f>
        <v xml:space="preserve">      -      </v>
      </c>
      <c r="AO749" s="547" t="s">
        <v>137</v>
      </c>
      <c r="AP749" s="538">
        <f t="shared" si="143"/>
        <v>43647</v>
      </c>
      <c r="AQ749" s="538">
        <f t="shared" si="144"/>
        <v>43738</v>
      </c>
      <c r="AR749" s="538">
        <f>'Information Input'!$H$35</f>
        <v>43555</v>
      </c>
      <c r="AS749" s="547" t="str">
        <f>'Information Input'!$J$22</f>
        <v>Quarterly</v>
      </c>
      <c r="AT749" s="538">
        <f>'Information Input'!$H$30</f>
        <v>43555</v>
      </c>
      <c r="AU749" s="547">
        <f>'Information Input'!$J$18</f>
        <v>2019</v>
      </c>
      <c r="AV749" s="547" t="s">
        <v>97</v>
      </c>
      <c r="AW749" s="547" t="s">
        <v>98</v>
      </c>
      <c r="AX749" s="547" t="s">
        <v>96</v>
      </c>
      <c r="AY749" s="548" t="s">
        <v>671</v>
      </c>
      <c r="AZ749" s="547">
        <v>34</v>
      </c>
      <c r="BA749" s="549" t="s">
        <v>176</v>
      </c>
      <c r="BB749" s="543" t="s">
        <v>238</v>
      </c>
      <c r="BC749" s="550">
        <f>'Report 2'!$V176</f>
        <v>0</v>
      </c>
      <c r="BD749" s="550">
        <f>'Report 2'!$W176</f>
        <v>0</v>
      </c>
      <c r="BE749" s="550">
        <f>'Report 2'!$X176</f>
        <v>0</v>
      </c>
      <c r="BF749" s="550">
        <f>'Report 2'!$Y176</f>
        <v>0</v>
      </c>
      <c r="BG749" s="550">
        <f>'Report 2'!$Z176</f>
        <v>0</v>
      </c>
      <c r="BH749" s="550">
        <f>'Report 2'!$AA176</f>
        <v>0</v>
      </c>
      <c r="BI749" s="550">
        <f>'Report 2'!$AB176</f>
        <v>0</v>
      </c>
      <c r="CC749" s="542" t="s">
        <v>669</v>
      </c>
      <c r="CD749" s="1014" t="s">
        <v>672</v>
      </c>
      <c r="CE749" s="1014" t="str">
        <f>'Information Input'!$M$14</f>
        <v xml:space="preserve">      -      </v>
      </c>
      <c r="CF749" s="551" t="s">
        <v>136</v>
      </c>
      <c r="CG749" s="552">
        <f t="shared" si="138"/>
        <v>43556</v>
      </c>
      <c r="CH749" s="552">
        <f t="shared" si="139"/>
        <v>43646</v>
      </c>
      <c r="CI749" s="552">
        <f>'Information Input'!$H$35</f>
        <v>43555</v>
      </c>
      <c r="CJ749" s="551" t="str">
        <f>'Information Input'!$J$22</f>
        <v>Quarterly</v>
      </c>
      <c r="CK749" s="552">
        <f>'Information Input'!$H$30</f>
        <v>43555</v>
      </c>
      <c r="CL749" s="551">
        <f>'Information Input'!$J$18</f>
        <v>2019</v>
      </c>
      <c r="CM749" s="551" t="s">
        <v>91</v>
      </c>
      <c r="CN749" s="1014" t="s">
        <v>240</v>
      </c>
      <c r="CO749" s="542" t="s">
        <v>240</v>
      </c>
      <c r="CP749" s="542" t="s">
        <v>671</v>
      </c>
      <c r="CQ749" s="551">
        <v>28</v>
      </c>
      <c r="CR749" s="542" t="s">
        <v>170</v>
      </c>
      <c r="CS749" s="542" t="s">
        <v>235</v>
      </c>
      <c r="CT749" s="1015">
        <f>'Report 1'!$AM$18</f>
        <v>0</v>
      </c>
      <c r="CU749" s="1016">
        <f>SUMIF('Report 4A'!$G$16:$G$95,$CQ749,'Report 4A'!$AU$16:$AU$95)</f>
        <v>0</v>
      </c>
      <c r="CV749" s="1017">
        <f t="shared" si="136"/>
        <v>0</v>
      </c>
      <c r="CX749" s="546" t="s">
        <v>669</v>
      </c>
      <c r="CY749" s="537" t="s">
        <v>306</v>
      </c>
      <c r="CZ749" s="537" t="str">
        <f>'Information Input'!$M$14</f>
        <v xml:space="preserve">      -      </v>
      </c>
      <c r="DA749" s="538">
        <f>'Information Input'!$H$35</f>
        <v>43555</v>
      </c>
      <c r="DB749" s="537" t="str">
        <f>'Information Input'!$J$22</f>
        <v>Quarterly</v>
      </c>
      <c r="DC749" s="552">
        <f>'Information Input'!$H$30</f>
        <v>43555</v>
      </c>
      <c r="DD749" s="553" t="str">
        <f t="shared" si="137"/>
        <v>201710</v>
      </c>
      <c r="DE749" s="541" t="s">
        <v>103</v>
      </c>
      <c r="DF749" s="541" t="s">
        <v>686</v>
      </c>
      <c r="DG749" s="544">
        <f>'Report 5L'!$T$161</f>
        <v>0</v>
      </c>
      <c r="DH749" s="550">
        <f>'Report 5L'!$T$162</f>
        <v>0</v>
      </c>
      <c r="DI749" s="544">
        <f>'Report 5L'!$T$163</f>
        <v>0</v>
      </c>
      <c r="DJ749" s="544">
        <f>'Report 5L'!$T$164</f>
        <v>0</v>
      </c>
      <c r="DK749" s="544">
        <f>'Report 5L'!$T$165</f>
        <v>0</v>
      </c>
      <c r="DL749" s="544">
        <f>'Report 5L'!$T$166</f>
        <v>0</v>
      </c>
      <c r="DM749" s="544">
        <f>'Report 5L'!$T$167</f>
        <v>0</v>
      </c>
      <c r="DN749" s="544">
        <f>'Report 5L'!$T$168</f>
        <v>0</v>
      </c>
      <c r="DO749" s="544">
        <f>'Report 5L'!$T$169</f>
        <v>0</v>
      </c>
      <c r="DP749" s="544">
        <f>'Report 5L'!$T$170</f>
        <v>0</v>
      </c>
      <c r="DQ749" s="544">
        <f>'Report 5L'!$T$171</f>
        <v>0</v>
      </c>
    </row>
    <row r="750" spans="2:121">
      <c r="B750" s="535" t="s">
        <v>669</v>
      </c>
      <c r="C750" s="536">
        <v>1</v>
      </c>
      <c r="D750" s="537" t="str">
        <f>'Information Input'!$M$14</f>
        <v xml:space="preserve">      -      </v>
      </c>
      <c r="E750" s="537" t="s">
        <v>135</v>
      </c>
      <c r="F750" s="538">
        <f t="shared" si="140"/>
        <v>43466</v>
      </c>
      <c r="G750" s="538">
        <f t="shared" si="141"/>
        <v>43555</v>
      </c>
      <c r="H750" s="538">
        <f>'Information Input'!$H$35</f>
        <v>43555</v>
      </c>
      <c r="I750" s="537" t="str">
        <f>'Information Input'!$J$22</f>
        <v>Quarterly</v>
      </c>
      <c r="J750" s="538">
        <f>'Information Input'!$H$30</f>
        <v>43555</v>
      </c>
      <c r="K750" s="537">
        <f>'Information Input'!$J$18</f>
        <v>2019</v>
      </c>
      <c r="L750" s="539" t="s">
        <v>243</v>
      </c>
      <c r="M750" s="540" t="s">
        <v>230</v>
      </c>
      <c r="N750" s="541" t="s">
        <v>230</v>
      </c>
      <c r="O750" s="542" t="s">
        <v>671</v>
      </c>
      <c r="P750" s="537">
        <v>30</v>
      </c>
      <c r="Q750" s="541" t="s">
        <v>172</v>
      </c>
      <c r="R750" s="541" t="s">
        <v>238</v>
      </c>
      <c r="S750" s="543">
        <f>'Report 1'!$BA$18</f>
        <v>0</v>
      </c>
      <c r="T750" s="544">
        <f>'Report 1'!$BA$50</f>
        <v>0</v>
      </c>
      <c r="U750" s="545">
        <f>'Report 1'!$BA$136</f>
        <v>0</v>
      </c>
      <c r="AL750" s="546" t="s">
        <v>669</v>
      </c>
      <c r="AM750" s="547">
        <v>2</v>
      </c>
      <c r="AN750" s="547" t="str">
        <f>'Information Input'!$M$14</f>
        <v xml:space="preserve">      -      </v>
      </c>
      <c r="AO750" s="547" t="s">
        <v>137</v>
      </c>
      <c r="AP750" s="538">
        <f t="shared" si="143"/>
        <v>43647</v>
      </c>
      <c r="AQ750" s="538">
        <f t="shared" si="144"/>
        <v>43738</v>
      </c>
      <c r="AR750" s="538">
        <f>'Information Input'!$H$35</f>
        <v>43555</v>
      </c>
      <c r="AS750" s="547" t="str">
        <f>'Information Input'!$J$22</f>
        <v>Quarterly</v>
      </c>
      <c r="AT750" s="538">
        <f>'Information Input'!$H$30</f>
        <v>43555</v>
      </c>
      <c r="AU750" s="547">
        <f>'Information Input'!$J$18</f>
        <v>2019</v>
      </c>
      <c r="AV750" s="547" t="s">
        <v>97</v>
      </c>
      <c r="AW750" s="547" t="s">
        <v>98</v>
      </c>
      <c r="AX750" s="547" t="s">
        <v>96</v>
      </c>
      <c r="AY750" s="548" t="s">
        <v>671</v>
      </c>
      <c r="AZ750" s="547">
        <v>35</v>
      </c>
      <c r="BA750" s="549" t="s">
        <v>177</v>
      </c>
      <c r="BB750" s="543" t="s">
        <v>235</v>
      </c>
      <c r="BC750" s="550">
        <f>'Report 2'!$V177</f>
        <v>0</v>
      </c>
      <c r="BD750" s="550">
        <f>'Report 2'!$W177</f>
        <v>0</v>
      </c>
      <c r="BE750" s="550">
        <f>'Report 2'!$X177</f>
        <v>0</v>
      </c>
      <c r="BF750" s="550">
        <f>'Report 2'!$Y177</f>
        <v>0</v>
      </c>
      <c r="BG750" s="550">
        <f>'Report 2'!$Z177</f>
        <v>0</v>
      </c>
      <c r="BH750" s="550">
        <f>'Report 2'!$AA177</f>
        <v>0</v>
      </c>
      <c r="BI750" s="550">
        <f>'Report 2'!$AB177</f>
        <v>0</v>
      </c>
      <c r="CC750" s="542" t="s">
        <v>669</v>
      </c>
      <c r="CD750" s="1014" t="s">
        <v>672</v>
      </c>
      <c r="CE750" s="1014" t="str">
        <f>'Information Input'!$M$14</f>
        <v xml:space="preserve">      -      </v>
      </c>
      <c r="CF750" s="551" t="s">
        <v>136</v>
      </c>
      <c r="CG750" s="552">
        <f t="shared" si="138"/>
        <v>43556</v>
      </c>
      <c r="CH750" s="552">
        <f t="shared" si="139"/>
        <v>43646</v>
      </c>
      <c r="CI750" s="552">
        <f>'Information Input'!$H$35</f>
        <v>43555</v>
      </c>
      <c r="CJ750" s="551" t="str">
        <f>'Information Input'!$J$22</f>
        <v>Quarterly</v>
      </c>
      <c r="CK750" s="552">
        <f>'Information Input'!$H$30</f>
        <v>43555</v>
      </c>
      <c r="CL750" s="551">
        <f>'Information Input'!$J$18</f>
        <v>2019</v>
      </c>
      <c r="CM750" s="551" t="s">
        <v>91</v>
      </c>
      <c r="CN750" s="1014" t="s">
        <v>240</v>
      </c>
      <c r="CO750" s="542" t="s">
        <v>240</v>
      </c>
      <c r="CP750" s="542" t="s">
        <v>671</v>
      </c>
      <c r="CQ750" s="551">
        <v>29</v>
      </c>
      <c r="CR750" s="542" t="s">
        <v>171</v>
      </c>
      <c r="CS750" s="542" t="s">
        <v>238</v>
      </c>
      <c r="CT750" s="1015">
        <f>'Report 1'!$AM$18</f>
        <v>0</v>
      </c>
      <c r="CU750" s="1016">
        <f>SUMIF('Report 4A'!$G$16:$G$95,$CQ750,'Report 4A'!$AU$16:$AU$95)</f>
        <v>0</v>
      </c>
      <c r="CV750" s="1017">
        <f t="shared" si="136"/>
        <v>0</v>
      </c>
      <c r="CX750" s="546" t="s">
        <v>669</v>
      </c>
      <c r="CY750" s="537" t="s">
        <v>306</v>
      </c>
      <c r="CZ750" s="537" t="str">
        <f>'Information Input'!$M$14</f>
        <v xml:space="preserve">      -      </v>
      </c>
      <c r="DA750" s="538">
        <f>'Information Input'!$H$35</f>
        <v>43555</v>
      </c>
      <c r="DB750" s="537" t="str">
        <f>'Information Input'!$J$22</f>
        <v>Quarterly</v>
      </c>
      <c r="DC750" s="552">
        <f>'Information Input'!$H$30</f>
        <v>43555</v>
      </c>
      <c r="DD750" s="553" t="str">
        <f t="shared" si="137"/>
        <v>201709</v>
      </c>
      <c r="DE750" s="541" t="s">
        <v>103</v>
      </c>
      <c r="DF750" s="541" t="s">
        <v>686</v>
      </c>
      <c r="DG750" s="544">
        <f>'Report 5L'!$U$161</f>
        <v>0</v>
      </c>
      <c r="DH750" s="550">
        <f>'Report 5L'!$U$162</f>
        <v>0</v>
      </c>
      <c r="DI750" s="544">
        <f>'Report 5L'!$U$163</f>
        <v>0</v>
      </c>
      <c r="DJ750" s="544">
        <f>'Report 5L'!$U$164</f>
        <v>0</v>
      </c>
      <c r="DK750" s="544">
        <f>'Report 5L'!$U$165</f>
        <v>0</v>
      </c>
      <c r="DL750" s="544">
        <f>'Report 5L'!$U$166</f>
        <v>0</v>
      </c>
      <c r="DM750" s="544">
        <f>'Report 5L'!$U$167</f>
        <v>0</v>
      </c>
      <c r="DN750" s="544">
        <f>'Report 5L'!$U$168</f>
        <v>0</v>
      </c>
      <c r="DO750" s="544">
        <f>'Report 5L'!$U$169</f>
        <v>0</v>
      </c>
      <c r="DP750" s="544">
        <f>'Report 5L'!$U$170</f>
        <v>0</v>
      </c>
      <c r="DQ750" s="544">
        <f>'Report 5L'!$U$171</f>
        <v>0</v>
      </c>
    </row>
    <row r="751" spans="2:121">
      <c r="B751" s="535" t="s">
        <v>669</v>
      </c>
      <c r="C751" s="536">
        <v>1</v>
      </c>
      <c r="D751" s="537" t="str">
        <f>'Information Input'!$M$14</f>
        <v xml:space="preserve">      -      </v>
      </c>
      <c r="E751" s="537" t="s">
        <v>135</v>
      </c>
      <c r="F751" s="538">
        <f t="shared" si="140"/>
        <v>43466</v>
      </c>
      <c r="G751" s="538">
        <f t="shared" si="141"/>
        <v>43555</v>
      </c>
      <c r="H751" s="538">
        <f>'Information Input'!$H$35</f>
        <v>43555</v>
      </c>
      <c r="I751" s="537" t="str">
        <f>'Information Input'!$J$22</f>
        <v>Quarterly</v>
      </c>
      <c r="J751" s="538">
        <f>'Information Input'!$H$30</f>
        <v>43555</v>
      </c>
      <c r="K751" s="537">
        <f>'Information Input'!$J$18</f>
        <v>2019</v>
      </c>
      <c r="L751" s="539" t="s">
        <v>243</v>
      </c>
      <c r="M751" s="540" t="s">
        <v>230</v>
      </c>
      <c r="N751" s="541" t="s">
        <v>230</v>
      </c>
      <c r="O751" s="542" t="s">
        <v>671</v>
      </c>
      <c r="P751" s="537">
        <v>31</v>
      </c>
      <c r="Q751" s="541" t="s">
        <v>173</v>
      </c>
      <c r="R751" s="541" t="s">
        <v>233</v>
      </c>
      <c r="S751" s="543">
        <f>'Report 1'!$BA$18</f>
        <v>0</v>
      </c>
      <c r="T751" s="544">
        <f>'Report 1'!$BA$51</f>
        <v>0</v>
      </c>
      <c r="U751" s="545">
        <f>'Report 1'!$BA$137</f>
        <v>0</v>
      </c>
      <c r="AL751" s="546" t="s">
        <v>669</v>
      </c>
      <c r="AM751" s="547">
        <v>2</v>
      </c>
      <c r="AN751" s="547" t="str">
        <f>'Information Input'!$M$14</f>
        <v xml:space="preserve">      -      </v>
      </c>
      <c r="AO751" s="547" t="s">
        <v>137</v>
      </c>
      <c r="AP751" s="538">
        <f t="shared" si="143"/>
        <v>43647</v>
      </c>
      <c r="AQ751" s="538">
        <f t="shared" si="144"/>
        <v>43738</v>
      </c>
      <c r="AR751" s="538">
        <f>'Information Input'!$H$35</f>
        <v>43555</v>
      </c>
      <c r="AS751" s="547" t="str">
        <f>'Information Input'!$J$22</f>
        <v>Quarterly</v>
      </c>
      <c r="AT751" s="538">
        <f>'Information Input'!$H$30</f>
        <v>43555</v>
      </c>
      <c r="AU751" s="547">
        <f>'Information Input'!$J$18</f>
        <v>2019</v>
      </c>
      <c r="AV751" s="547" t="s">
        <v>97</v>
      </c>
      <c r="AW751" s="547" t="s">
        <v>98</v>
      </c>
      <c r="AX751" s="547" t="s">
        <v>96</v>
      </c>
      <c r="AY751" s="548" t="s">
        <v>671</v>
      </c>
      <c r="AZ751" s="547">
        <v>36</v>
      </c>
      <c r="BA751" s="549" t="s">
        <v>178</v>
      </c>
      <c r="BB751" s="543" t="s">
        <v>235</v>
      </c>
      <c r="BC751" s="550">
        <f>'Report 2'!$V178</f>
        <v>0</v>
      </c>
      <c r="BD751" s="550">
        <f>'Report 2'!$W178</f>
        <v>0</v>
      </c>
      <c r="BE751" s="550">
        <f>'Report 2'!$X178</f>
        <v>0</v>
      </c>
      <c r="BF751" s="550">
        <f>'Report 2'!$Y178</f>
        <v>0</v>
      </c>
      <c r="BG751" s="550">
        <f>'Report 2'!$Z178</f>
        <v>0</v>
      </c>
      <c r="BH751" s="550">
        <f>'Report 2'!$AA178</f>
        <v>0</v>
      </c>
      <c r="BI751" s="550">
        <f>'Report 2'!$AB178</f>
        <v>0</v>
      </c>
      <c r="CC751" s="542" t="s">
        <v>669</v>
      </c>
      <c r="CD751" s="1014" t="s">
        <v>672</v>
      </c>
      <c r="CE751" s="1014" t="str">
        <f>'Information Input'!$M$14</f>
        <v xml:space="preserve">      -      </v>
      </c>
      <c r="CF751" s="551" t="s">
        <v>136</v>
      </c>
      <c r="CG751" s="552">
        <f t="shared" si="138"/>
        <v>43556</v>
      </c>
      <c r="CH751" s="552">
        <f t="shared" si="139"/>
        <v>43646</v>
      </c>
      <c r="CI751" s="552">
        <f>'Information Input'!$H$35</f>
        <v>43555</v>
      </c>
      <c r="CJ751" s="551" t="str">
        <f>'Information Input'!$J$22</f>
        <v>Quarterly</v>
      </c>
      <c r="CK751" s="552">
        <f>'Information Input'!$H$30</f>
        <v>43555</v>
      </c>
      <c r="CL751" s="551">
        <f>'Information Input'!$J$18</f>
        <v>2019</v>
      </c>
      <c r="CM751" s="551" t="s">
        <v>91</v>
      </c>
      <c r="CN751" s="1014" t="s">
        <v>240</v>
      </c>
      <c r="CO751" s="542" t="s">
        <v>240</v>
      </c>
      <c r="CP751" s="542" t="s">
        <v>671</v>
      </c>
      <c r="CQ751" s="551">
        <v>30</v>
      </c>
      <c r="CR751" s="542" t="s">
        <v>172</v>
      </c>
      <c r="CS751" s="542" t="s">
        <v>238</v>
      </c>
      <c r="CT751" s="1015">
        <f>'Report 1'!$AM$18</f>
        <v>0</v>
      </c>
      <c r="CU751" s="1016">
        <f>SUMIF('Report 4A'!$G$16:$G$95,$CQ751,'Report 4A'!$AU$16:$AU$95)</f>
        <v>0</v>
      </c>
      <c r="CV751" s="1017">
        <f t="shared" si="136"/>
        <v>0</v>
      </c>
      <c r="CX751" s="546" t="s">
        <v>669</v>
      </c>
      <c r="CY751" s="537" t="s">
        <v>306</v>
      </c>
      <c r="CZ751" s="537" t="str">
        <f>'Information Input'!$M$14</f>
        <v xml:space="preserve">      -      </v>
      </c>
      <c r="DA751" s="538">
        <f>'Information Input'!$H$35</f>
        <v>43555</v>
      </c>
      <c r="DB751" s="537" t="str">
        <f>'Information Input'!$J$22</f>
        <v>Quarterly</v>
      </c>
      <c r="DC751" s="552">
        <f>'Information Input'!$H$30</f>
        <v>43555</v>
      </c>
      <c r="DD751" s="553" t="str">
        <f t="shared" si="137"/>
        <v>201708</v>
      </c>
      <c r="DE751" s="541" t="s">
        <v>103</v>
      </c>
      <c r="DF751" s="541" t="s">
        <v>686</v>
      </c>
      <c r="DG751" s="544">
        <f>'Report 5L'!$V$161</f>
        <v>0</v>
      </c>
      <c r="DH751" s="550">
        <f>'Report 5L'!$V$162</f>
        <v>0</v>
      </c>
      <c r="DI751" s="544">
        <f>'Report 5L'!$V$163</f>
        <v>0</v>
      </c>
      <c r="DJ751" s="544">
        <f>'Report 5L'!$V$164</f>
        <v>0</v>
      </c>
      <c r="DK751" s="544">
        <f>'Report 5L'!$V$165</f>
        <v>0</v>
      </c>
      <c r="DL751" s="544">
        <f>'Report 5L'!$V$166</f>
        <v>0</v>
      </c>
      <c r="DM751" s="544">
        <f>'Report 5L'!$V$167</f>
        <v>0</v>
      </c>
      <c r="DN751" s="544">
        <f>'Report 5L'!$V$168</f>
        <v>0</v>
      </c>
      <c r="DO751" s="544">
        <f>'Report 5L'!$V$169</f>
        <v>0</v>
      </c>
      <c r="DP751" s="544">
        <f>'Report 5L'!$V$170</f>
        <v>0</v>
      </c>
      <c r="DQ751" s="544">
        <f>'Report 5L'!$V$171</f>
        <v>0</v>
      </c>
    </row>
    <row r="752" spans="2:121">
      <c r="B752" s="535" t="s">
        <v>669</v>
      </c>
      <c r="C752" s="536">
        <v>1</v>
      </c>
      <c r="D752" s="537" t="str">
        <f>'Information Input'!$M$14</f>
        <v xml:space="preserve">      -      </v>
      </c>
      <c r="E752" s="537" t="s">
        <v>135</v>
      </c>
      <c r="F752" s="538">
        <f t="shared" si="140"/>
        <v>43466</v>
      </c>
      <c r="G752" s="538">
        <f t="shared" si="141"/>
        <v>43555</v>
      </c>
      <c r="H752" s="538">
        <f>'Information Input'!$H$35</f>
        <v>43555</v>
      </c>
      <c r="I752" s="537" t="str">
        <f>'Information Input'!$J$22</f>
        <v>Quarterly</v>
      </c>
      <c r="J752" s="538">
        <f>'Information Input'!$H$30</f>
        <v>43555</v>
      </c>
      <c r="K752" s="537">
        <f>'Information Input'!$J$18</f>
        <v>2019</v>
      </c>
      <c r="L752" s="539" t="s">
        <v>243</v>
      </c>
      <c r="M752" s="540" t="s">
        <v>230</v>
      </c>
      <c r="N752" s="541" t="s">
        <v>230</v>
      </c>
      <c r="O752" s="542" t="s">
        <v>671</v>
      </c>
      <c r="P752" s="537">
        <v>32</v>
      </c>
      <c r="Q752" s="541" t="s">
        <v>174</v>
      </c>
      <c r="R752" s="541" t="s">
        <v>238</v>
      </c>
      <c r="S752" s="543">
        <f>'Report 1'!$BA$18</f>
        <v>0</v>
      </c>
      <c r="T752" s="544">
        <f>'Report 1'!$BA$52</f>
        <v>0</v>
      </c>
      <c r="U752" s="545">
        <f>'Report 1'!$BA$138</f>
        <v>0</v>
      </c>
      <c r="AL752" s="546" t="s">
        <v>669</v>
      </c>
      <c r="AM752" s="547">
        <v>2</v>
      </c>
      <c r="AN752" s="547" t="str">
        <f>'Information Input'!$M$14</f>
        <v xml:space="preserve">      -      </v>
      </c>
      <c r="AO752" s="547" t="s">
        <v>137</v>
      </c>
      <c r="AP752" s="538">
        <f t="shared" si="143"/>
        <v>43647</v>
      </c>
      <c r="AQ752" s="538">
        <f t="shared" si="144"/>
        <v>43738</v>
      </c>
      <c r="AR752" s="538">
        <f>'Information Input'!$H$35</f>
        <v>43555</v>
      </c>
      <c r="AS752" s="547" t="str">
        <f>'Information Input'!$J$22</f>
        <v>Quarterly</v>
      </c>
      <c r="AT752" s="538">
        <f>'Information Input'!$H$30</f>
        <v>43555</v>
      </c>
      <c r="AU752" s="547">
        <f>'Information Input'!$J$18</f>
        <v>2019</v>
      </c>
      <c r="AV752" s="547" t="s">
        <v>97</v>
      </c>
      <c r="AW752" s="547" t="s">
        <v>98</v>
      </c>
      <c r="AX752" s="547" t="s">
        <v>96</v>
      </c>
      <c r="AY752" s="548" t="s">
        <v>671</v>
      </c>
      <c r="AZ752" s="547">
        <v>37</v>
      </c>
      <c r="BA752" s="549" t="s">
        <v>179</v>
      </c>
      <c r="BB752" s="543" t="s">
        <v>231</v>
      </c>
      <c r="BC752" s="550">
        <f>'Report 2'!$V179</f>
        <v>0</v>
      </c>
      <c r="BD752" s="550">
        <f>'Report 2'!$W179</f>
        <v>0</v>
      </c>
      <c r="BE752" s="550">
        <f>'Report 2'!$X179</f>
        <v>0</v>
      </c>
      <c r="BF752" s="550">
        <f>'Report 2'!$Y179</f>
        <v>0</v>
      </c>
      <c r="BG752" s="550">
        <f>'Report 2'!$Z179</f>
        <v>0</v>
      </c>
      <c r="BH752" s="550">
        <f>'Report 2'!$AA179</f>
        <v>0</v>
      </c>
      <c r="BI752" s="550">
        <f>'Report 2'!$AB179</f>
        <v>0</v>
      </c>
      <c r="CC752" s="542" t="s">
        <v>669</v>
      </c>
      <c r="CD752" s="1014" t="s">
        <v>672</v>
      </c>
      <c r="CE752" s="1014" t="str">
        <f>'Information Input'!$M$14</f>
        <v xml:space="preserve">      -      </v>
      </c>
      <c r="CF752" s="551" t="s">
        <v>136</v>
      </c>
      <c r="CG752" s="552">
        <f t="shared" si="138"/>
        <v>43556</v>
      </c>
      <c r="CH752" s="552">
        <f t="shared" si="139"/>
        <v>43646</v>
      </c>
      <c r="CI752" s="552">
        <f>'Information Input'!$H$35</f>
        <v>43555</v>
      </c>
      <c r="CJ752" s="551" t="str">
        <f>'Information Input'!$J$22</f>
        <v>Quarterly</v>
      </c>
      <c r="CK752" s="552">
        <f>'Information Input'!$H$30</f>
        <v>43555</v>
      </c>
      <c r="CL752" s="551">
        <f>'Information Input'!$J$18</f>
        <v>2019</v>
      </c>
      <c r="CM752" s="551" t="s">
        <v>91</v>
      </c>
      <c r="CN752" s="1014" t="s">
        <v>240</v>
      </c>
      <c r="CO752" s="542" t="s">
        <v>240</v>
      </c>
      <c r="CP752" s="542" t="s">
        <v>671</v>
      </c>
      <c r="CQ752" s="551">
        <v>31</v>
      </c>
      <c r="CR752" s="542" t="s">
        <v>173</v>
      </c>
      <c r="CS752" s="542" t="s">
        <v>233</v>
      </c>
      <c r="CT752" s="1015">
        <f>'Report 1'!$AM$18</f>
        <v>0</v>
      </c>
      <c r="CU752" s="1016">
        <f>SUMIF('Report 4A'!$G$16:$G$95,$CQ752,'Report 4A'!$AU$16:$AU$95)</f>
        <v>0</v>
      </c>
      <c r="CV752" s="1017">
        <f t="shared" ref="CV752:CV819" si="145">IF(CT752&lt;&gt;0,CU752/CT752,0)</f>
        <v>0</v>
      </c>
      <c r="CX752" s="546" t="s">
        <v>669</v>
      </c>
      <c r="CY752" s="537" t="s">
        <v>306</v>
      </c>
      <c r="CZ752" s="537" t="str">
        <f>'Information Input'!$M$14</f>
        <v xml:space="preserve">      -      </v>
      </c>
      <c r="DA752" s="538">
        <f>'Information Input'!$H$35</f>
        <v>43555</v>
      </c>
      <c r="DB752" s="537" t="str">
        <f>'Information Input'!$J$22</f>
        <v>Quarterly</v>
      </c>
      <c r="DC752" s="552">
        <f>'Information Input'!$H$30</f>
        <v>43555</v>
      </c>
      <c r="DD752" s="553" t="str">
        <f t="shared" ref="DD752:DD815" si="146">DD716</f>
        <v>201707</v>
      </c>
      <c r="DE752" s="541" t="s">
        <v>103</v>
      </c>
      <c r="DF752" s="541" t="s">
        <v>686</v>
      </c>
      <c r="DG752" s="544">
        <f>'Report 5L'!$W$161</f>
        <v>0</v>
      </c>
      <c r="DH752" s="550">
        <f>'Report 5L'!$W$162</f>
        <v>0</v>
      </c>
      <c r="DI752" s="544">
        <f>'Report 5L'!$W$163</f>
        <v>0</v>
      </c>
      <c r="DJ752" s="544">
        <f>'Report 5L'!$W$164</f>
        <v>0</v>
      </c>
      <c r="DK752" s="544">
        <f>'Report 5L'!$W$165</f>
        <v>0</v>
      </c>
      <c r="DL752" s="544">
        <f>'Report 5L'!$W$166</f>
        <v>0</v>
      </c>
      <c r="DM752" s="544">
        <f>'Report 5L'!$W$167</f>
        <v>0</v>
      </c>
      <c r="DN752" s="544">
        <f>'Report 5L'!$W$168</f>
        <v>0</v>
      </c>
      <c r="DO752" s="544">
        <f>'Report 5L'!$W$169</f>
        <v>0</v>
      </c>
      <c r="DP752" s="544">
        <f>'Report 5L'!$W$170</f>
        <v>0</v>
      </c>
      <c r="DQ752" s="544">
        <f>'Report 5L'!$W$171</f>
        <v>0</v>
      </c>
    </row>
    <row r="753" spans="2:121">
      <c r="B753" s="535" t="s">
        <v>669</v>
      </c>
      <c r="C753" s="536">
        <v>1</v>
      </c>
      <c r="D753" s="537" t="str">
        <f>'Information Input'!$M$14</f>
        <v xml:space="preserve">      -      </v>
      </c>
      <c r="E753" s="537" t="s">
        <v>135</v>
      </c>
      <c r="F753" s="538">
        <f t="shared" si="140"/>
        <v>43466</v>
      </c>
      <c r="G753" s="538">
        <f t="shared" si="141"/>
        <v>43555</v>
      </c>
      <c r="H753" s="538">
        <f>'Information Input'!$H$35</f>
        <v>43555</v>
      </c>
      <c r="I753" s="537" t="str">
        <f>'Information Input'!$J$22</f>
        <v>Quarterly</v>
      </c>
      <c r="J753" s="538">
        <f>'Information Input'!$H$30</f>
        <v>43555</v>
      </c>
      <c r="K753" s="537">
        <f>'Information Input'!$J$18</f>
        <v>2019</v>
      </c>
      <c r="L753" s="539" t="s">
        <v>243</v>
      </c>
      <c r="M753" s="540" t="s">
        <v>230</v>
      </c>
      <c r="N753" s="541" t="s">
        <v>230</v>
      </c>
      <c r="O753" s="542" t="s">
        <v>671</v>
      </c>
      <c r="P753" s="537">
        <v>33</v>
      </c>
      <c r="Q753" s="541" t="s">
        <v>175</v>
      </c>
      <c r="R753" s="541" t="s">
        <v>233</v>
      </c>
      <c r="S753" s="543">
        <f>'Report 1'!$BA$18</f>
        <v>0</v>
      </c>
      <c r="T753" s="544">
        <f>'Report 1'!$BA$53</f>
        <v>0</v>
      </c>
      <c r="U753" s="545">
        <f>'Report 1'!$BA$139</f>
        <v>0</v>
      </c>
      <c r="AL753" s="546" t="s">
        <v>669</v>
      </c>
      <c r="AM753" s="547">
        <v>2</v>
      </c>
      <c r="AN753" s="547" t="str">
        <f>'Information Input'!$M$14</f>
        <v xml:space="preserve">      -      </v>
      </c>
      <c r="AO753" s="547" t="s">
        <v>137</v>
      </c>
      <c r="AP753" s="538">
        <f t="shared" si="143"/>
        <v>43647</v>
      </c>
      <c r="AQ753" s="538">
        <f t="shared" si="144"/>
        <v>43738</v>
      </c>
      <c r="AR753" s="538">
        <f>'Information Input'!$H$35</f>
        <v>43555</v>
      </c>
      <c r="AS753" s="547" t="str">
        <f>'Information Input'!$J$22</f>
        <v>Quarterly</v>
      </c>
      <c r="AT753" s="538">
        <f>'Information Input'!$H$30</f>
        <v>43555</v>
      </c>
      <c r="AU753" s="547">
        <f>'Information Input'!$J$18</f>
        <v>2019</v>
      </c>
      <c r="AV753" s="547" t="s">
        <v>97</v>
      </c>
      <c r="AW753" s="547" t="s">
        <v>98</v>
      </c>
      <c r="AX753" s="547" t="s">
        <v>96</v>
      </c>
      <c r="AY753" s="548" t="s">
        <v>671</v>
      </c>
      <c r="AZ753" s="547">
        <v>38</v>
      </c>
      <c r="BA753" s="549" t="s">
        <v>180</v>
      </c>
      <c r="BB753" s="543" t="s">
        <v>233</v>
      </c>
      <c r="BC753" s="550">
        <f>'Report 2'!$V180</f>
        <v>0</v>
      </c>
      <c r="BD753" s="550">
        <f>'Report 2'!$W180</f>
        <v>0</v>
      </c>
      <c r="BE753" s="550">
        <f>'Report 2'!$X180</f>
        <v>0</v>
      </c>
      <c r="BF753" s="550">
        <f>'Report 2'!$Y180</f>
        <v>0</v>
      </c>
      <c r="BG753" s="550">
        <f>'Report 2'!$Z180</f>
        <v>0</v>
      </c>
      <c r="BH753" s="550">
        <f>'Report 2'!$AA180</f>
        <v>0</v>
      </c>
      <c r="BI753" s="550">
        <f>'Report 2'!$AB180</f>
        <v>0</v>
      </c>
      <c r="CC753" s="542" t="s">
        <v>669</v>
      </c>
      <c r="CD753" s="1014" t="s">
        <v>672</v>
      </c>
      <c r="CE753" s="1014" t="str">
        <f>'Information Input'!$M$14</f>
        <v xml:space="preserve">      -      </v>
      </c>
      <c r="CF753" s="551" t="s">
        <v>136</v>
      </c>
      <c r="CG753" s="552">
        <f t="shared" si="138"/>
        <v>43556</v>
      </c>
      <c r="CH753" s="552">
        <f t="shared" si="139"/>
        <v>43646</v>
      </c>
      <c r="CI753" s="552">
        <f>'Information Input'!$H$35</f>
        <v>43555</v>
      </c>
      <c r="CJ753" s="551" t="str">
        <f>'Information Input'!$J$22</f>
        <v>Quarterly</v>
      </c>
      <c r="CK753" s="552">
        <f>'Information Input'!$H$30</f>
        <v>43555</v>
      </c>
      <c r="CL753" s="551">
        <f>'Information Input'!$J$18</f>
        <v>2019</v>
      </c>
      <c r="CM753" s="551" t="s">
        <v>91</v>
      </c>
      <c r="CN753" s="1014" t="s">
        <v>240</v>
      </c>
      <c r="CO753" s="542" t="s">
        <v>240</v>
      </c>
      <c r="CP753" s="542" t="s">
        <v>671</v>
      </c>
      <c r="CQ753" s="551">
        <v>32</v>
      </c>
      <c r="CR753" s="542" t="s">
        <v>174</v>
      </c>
      <c r="CS753" s="542" t="s">
        <v>238</v>
      </c>
      <c r="CT753" s="1015">
        <f>'Report 1'!$AM$18</f>
        <v>0</v>
      </c>
      <c r="CU753" s="1016">
        <f>SUMIF('Report 4A'!$G$16:$G$95,$CQ753,'Report 4A'!$AU$16:$AU$95)</f>
        <v>0</v>
      </c>
      <c r="CV753" s="1017">
        <f t="shared" si="145"/>
        <v>0</v>
      </c>
      <c r="CX753" s="546" t="s">
        <v>669</v>
      </c>
      <c r="CY753" s="537" t="s">
        <v>306</v>
      </c>
      <c r="CZ753" s="537" t="str">
        <f>'Information Input'!$M$14</f>
        <v xml:space="preserve">      -      </v>
      </c>
      <c r="DA753" s="538">
        <f>'Information Input'!$H$35</f>
        <v>43555</v>
      </c>
      <c r="DB753" s="537" t="str">
        <f>'Information Input'!$J$22</f>
        <v>Quarterly</v>
      </c>
      <c r="DC753" s="552">
        <f>'Information Input'!$H$30</f>
        <v>43555</v>
      </c>
      <c r="DD753" s="553" t="str">
        <f t="shared" si="146"/>
        <v>201706</v>
      </c>
      <c r="DE753" s="541" t="s">
        <v>103</v>
      </c>
      <c r="DF753" s="541" t="s">
        <v>686</v>
      </c>
      <c r="DG753" s="544">
        <f>'Report 5L'!$X$161</f>
        <v>0</v>
      </c>
      <c r="DH753" s="550">
        <f>'Report 5L'!$X$162</f>
        <v>0</v>
      </c>
      <c r="DI753" s="544">
        <f>'Report 5L'!$X$163</f>
        <v>0</v>
      </c>
      <c r="DJ753" s="544">
        <f>'Report 5L'!$X$164</f>
        <v>0</v>
      </c>
      <c r="DK753" s="544">
        <f>'Report 5L'!$X$165</f>
        <v>0</v>
      </c>
      <c r="DL753" s="544">
        <f>'Report 5L'!$X$166</f>
        <v>0</v>
      </c>
      <c r="DM753" s="544">
        <f>'Report 5L'!$X$167</f>
        <v>0</v>
      </c>
      <c r="DN753" s="544">
        <f>'Report 5L'!$X$168</f>
        <v>0</v>
      </c>
      <c r="DO753" s="544">
        <f>'Report 5L'!$X$169</f>
        <v>0</v>
      </c>
      <c r="DP753" s="544">
        <f>'Report 5L'!$X$170</f>
        <v>0</v>
      </c>
      <c r="DQ753" s="544">
        <f>'Report 5L'!$X$171</f>
        <v>0</v>
      </c>
    </row>
    <row r="754" spans="2:121">
      <c r="B754" s="535" t="s">
        <v>669</v>
      </c>
      <c r="C754" s="536">
        <v>1</v>
      </c>
      <c r="D754" s="537" t="str">
        <f>'Information Input'!$M$14</f>
        <v xml:space="preserve">      -      </v>
      </c>
      <c r="E754" s="537" t="s">
        <v>135</v>
      </c>
      <c r="F754" s="538">
        <f t="shared" si="140"/>
        <v>43466</v>
      </c>
      <c r="G754" s="538">
        <f t="shared" si="141"/>
        <v>43555</v>
      </c>
      <c r="H754" s="538">
        <f>'Information Input'!$H$35</f>
        <v>43555</v>
      </c>
      <c r="I754" s="537" t="str">
        <f>'Information Input'!$J$22</f>
        <v>Quarterly</v>
      </c>
      <c r="J754" s="538">
        <f>'Information Input'!$H$30</f>
        <v>43555</v>
      </c>
      <c r="K754" s="537">
        <f>'Information Input'!$J$18</f>
        <v>2019</v>
      </c>
      <c r="L754" s="539" t="s">
        <v>243</v>
      </c>
      <c r="M754" s="540" t="s">
        <v>230</v>
      </c>
      <c r="N754" s="541" t="s">
        <v>230</v>
      </c>
      <c r="O754" s="542" t="s">
        <v>671</v>
      </c>
      <c r="P754" s="537">
        <v>34</v>
      </c>
      <c r="Q754" s="541" t="s">
        <v>176</v>
      </c>
      <c r="R754" s="541" t="s">
        <v>238</v>
      </c>
      <c r="S754" s="543">
        <f>'Report 1'!$BA$18</f>
        <v>0</v>
      </c>
      <c r="T754" s="544">
        <f>'Report 1'!$BA$54</f>
        <v>0</v>
      </c>
      <c r="U754" s="545">
        <f>'Report 1'!$BA$140</f>
        <v>0</v>
      </c>
      <c r="AL754" s="546" t="s">
        <v>669</v>
      </c>
      <c r="AM754" s="547">
        <v>2</v>
      </c>
      <c r="AN754" s="547" t="str">
        <f>'Information Input'!$M$14</f>
        <v xml:space="preserve">      -      </v>
      </c>
      <c r="AO754" s="547" t="s">
        <v>137</v>
      </c>
      <c r="AP754" s="538">
        <f t="shared" si="143"/>
        <v>43647</v>
      </c>
      <c r="AQ754" s="538">
        <f t="shared" si="144"/>
        <v>43738</v>
      </c>
      <c r="AR754" s="538">
        <f>'Information Input'!$H$35</f>
        <v>43555</v>
      </c>
      <c r="AS754" s="547" t="str">
        <f>'Information Input'!$J$22</f>
        <v>Quarterly</v>
      </c>
      <c r="AT754" s="538">
        <f>'Information Input'!$H$30</f>
        <v>43555</v>
      </c>
      <c r="AU754" s="547">
        <f>'Information Input'!$J$18</f>
        <v>2019</v>
      </c>
      <c r="AV754" s="547" t="s">
        <v>97</v>
      </c>
      <c r="AW754" s="547" t="s">
        <v>98</v>
      </c>
      <c r="AX754" s="547" t="s">
        <v>96</v>
      </c>
      <c r="AY754" s="548" t="s">
        <v>671</v>
      </c>
      <c r="AZ754" s="547">
        <v>39</v>
      </c>
      <c r="BA754" s="549" t="s">
        <v>181</v>
      </c>
      <c r="BB754" s="543" t="s">
        <v>233</v>
      </c>
      <c r="BC754" s="550">
        <f>'Report 2'!$V181</f>
        <v>0</v>
      </c>
      <c r="BD754" s="550">
        <f>'Report 2'!$W181</f>
        <v>0</v>
      </c>
      <c r="BE754" s="550">
        <f>'Report 2'!$X181</f>
        <v>0</v>
      </c>
      <c r="BF754" s="550">
        <f>'Report 2'!$Y181</f>
        <v>0</v>
      </c>
      <c r="BG754" s="550">
        <f>'Report 2'!$Z181</f>
        <v>0</v>
      </c>
      <c r="BH754" s="550">
        <f>'Report 2'!$AA181</f>
        <v>0</v>
      </c>
      <c r="BI754" s="550">
        <f>'Report 2'!$AB181</f>
        <v>0</v>
      </c>
      <c r="CC754" s="542" t="s">
        <v>669</v>
      </c>
      <c r="CD754" s="1014" t="s">
        <v>672</v>
      </c>
      <c r="CE754" s="1014" t="str">
        <f>'Information Input'!$M$14</f>
        <v xml:space="preserve">      -      </v>
      </c>
      <c r="CF754" s="551" t="s">
        <v>136</v>
      </c>
      <c r="CG754" s="552">
        <f t="shared" si="138"/>
        <v>43556</v>
      </c>
      <c r="CH754" s="552">
        <f t="shared" si="139"/>
        <v>43646</v>
      </c>
      <c r="CI754" s="552">
        <f>'Information Input'!$H$35</f>
        <v>43555</v>
      </c>
      <c r="CJ754" s="551" t="str">
        <f>'Information Input'!$J$22</f>
        <v>Quarterly</v>
      </c>
      <c r="CK754" s="552">
        <f>'Information Input'!$H$30</f>
        <v>43555</v>
      </c>
      <c r="CL754" s="551">
        <f>'Information Input'!$J$18</f>
        <v>2019</v>
      </c>
      <c r="CM754" s="551" t="s">
        <v>91</v>
      </c>
      <c r="CN754" s="1014" t="s">
        <v>240</v>
      </c>
      <c r="CO754" s="542" t="s">
        <v>240</v>
      </c>
      <c r="CP754" s="542" t="s">
        <v>671</v>
      </c>
      <c r="CQ754" s="551">
        <v>33</v>
      </c>
      <c r="CR754" s="542" t="s">
        <v>175</v>
      </c>
      <c r="CS754" s="542" t="s">
        <v>233</v>
      </c>
      <c r="CT754" s="1015">
        <f>'Report 1'!$AM$18</f>
        <v>0</v>
      </c>
      <c r="CU754" s="1016">
        <f>SUMIF('Report 4A'!$G$16:$G$95,$CQ754,'Report 4A'!$AU$16:$AU$95)</f>
        <v>0</v>
      </c>
      <c r="CV754" s="1017">
        <f t="shared" si="145"/>
        <v>0</v>
      </c>
      <c r="CX754" s="546" t="s">
        <v>669</v>
      </c>
      <c r="CY754" s="537" t="s">
        <v>306</v>
      </c>
      <c r="CZ754" s="537" t="str">
        <f>'Information Input'!$M$14</f>
        <v xml:space="preserve">      -      </v>
      </c>
      <c r="DA754" s="538">
        <f>'Information Input'!$H$35</f>
        <v>43555</v>
      </c>
      <c r="DB754" s="537" t="str">
        <f>'Information Input'!$J$22</f>
        <v>Quarterly</v>
      </c>
      <c r="DC754" s="552">
        <f>'Information Input'!$H$30</f>
        <v>43555</v>
      </c>
      <c r="DD754" s="553" t="str">
        <f t="shared" si="146"/>
        <v>201705</v>
      </c>
      <c r="DE754" s="541" t="s">
        <v>103</v>
      </c>
      <c r="DF754" s="541" t="s">
        <v>686</v>
      </c>
      <c r="DG754" s="544">
        <f>'Report 5L'!$Y$161</f>
        <v>0</v>
      </c>
      <c r="DH754" s="550">
        <f>'Report 5L'!$Y$162</f>
        <v>0</v>
      </c>
      <c r="DI754" s="544">
        <f>'Report 5L'!$Y$163</f>
        <v>0</v>
      </c>
      <c r="DJ754" s="544">
        <f>'Report 5L'!$Y$164</f>
        <v>0</v>
      </c>
      <c r="DK754" s="544">
        <f>'Report 5L'!$Y$165</f>
        <v>0</v>
      </c>
      <c r="DL754" s="544">
        <f>'Report 5L'!$Y$166</f>
        <v>0</v>
      </c>
      <c r="DM754" s="544">
        <f>'Report 5L'!$Y$167</f>
        <v>0</v>
      </c>
      <c r="DN754" s="544">
        <f>'Report 5L'!$Y$168</f>
        <v>0</v>
      </c>
      <c r="DO754" s="544">
        <f>'Report 5L'!$Y$169</f>
        <v>0</v>
      </c>
      <c r="DP754" s="544">
        <f>'Report 5L'!$Y$170</f>
        <v>0</v>
      </c>
      <c r="DQ754" s="544">
        <f>'Report 5L'!$Y$171</f>
        <v>0</v>
      </c>
    </row>
    <row r="755" spans="2:121">
      <c r="B755" s="535" t="s">
        <v>669</v>
      </c>
      <c r="C755" s="536">
        <v>1</v>
      </c>
      <c r="D755" s="537" t="str">
        <f>'Information Input'!$M$14</f>
        <v xml:space="preserve">      -      </v>
      </c>
      <c r="E755" s="537" t="s">
        <v>135</v>
      </c>
      <c r="F755" s="538">
        <f t="shared" si="140"/>
        <v>43466</v>
      </c>
      <c r="G755" s="538">
        <f t="shared" si="141"/>
        <v>43555</v>
      </c>
      <c r="H755" s="538">
        <f>'Information Input'!$H$35</f>
        <v>43555</v>
      </c>
      <c r="I755" s="537" t="str">
        <f>'Information Input'!$J$22</f>
        <v>Quarterly</v>
      </c>
      <c r="J755" s="538">
        <f>'Information Input'!$H$30</f>
        <v>43555</v>
      </c>
      <c r="K755" s="537">
        <f>'Information Input'!$J$18</f>
        <v>2019</v>
      </c>
      <c r="L755" s="539" t="s">
        <v>243</v>
      </c>
      <c r="M755" s="540" t="s">
        <v>230</v>
      </c>
      <c r="N755" s="541" t="s">
        <v>230</v>
      </c>
      <c r="O755" s="542" t="s">
        <v>671</v>
      </c>
      <c r="P755" s="537">
        <v>35</v>
      </c>
      <c r="Q755" s="541" t="s">
        <v>177</v>
      </c>
      <c r="R755" s="541" t="s">
        <v>235</v>
      </c>
      <c r="S755" s="543">
        <f>'Report 1'!$BA$18</f>
        <v>0</v>
      </c>
      <c r="T755" s="544">
        <f>'Report 1'!$BA$55</f>
        <v>0</v>
      </c>
      <c r="U755" s="545">
        <f>'Report 1'!$BA$141</f>
        <v>0</v>
      </c>
      <c r="AL755" s="546" t="s">
        <v>669</v>
      </c>
      <c r="AM755" s="547">
        <v>2</v>
      </c>
      <c r="AN755" s="547" t="str">
        <f>'Information Input'!$M$14</f>
        <v xml:space="preserve">      -      </v>
      </c>
      <c r="AO755" s="547" t="s">
        <v>137</v>
      </c>
      <c r="AP755" s="538">
        <f t="shared" si="143"/>
        <v>43647</v>
      </c>
      <c r="AQ755" s="538">
        <f t="shared" si="144"/>
        <v>43738</v>
      </c>
      <c r="AR755" s="538">
        <f>'Information Input'!$H$35</f>
        <v>43555</v>
      </c>
      <c r="AS755" s="547" t="str">
        <f>'Information Input'!$J$22</f>
        <v>Quarterly</v>
      </c>
      <c r="AT755" s="538">
        <f>'Information Input'!$H$30</f>
        <v>43555</v>
      </c>
      <c r="AU755" s="547">
        <f>'Information Input'!$J$18</f>
        <v>2019</v>
      </c>
      <c r="AV755" s="547" t="s">
        <v>97</v>
      </c>
      <c r="AW755" s="547" t="s">
        <v>98</v>
      </c>
      <c r="AX755" s="547" t="s">
        <v>96</v>
      </c>
      <c r="AY755" s="548" t="s">
        <v>671</v>
      </c>
      <c r="AZ755" s="547">
        <v>40</v>
      </c>
      <c r="BA755" s="549" t="s">
        <v>182</v>
      </c>
      <c r="BB755" s="543" t="s">
        <v>238</v>
      </c>
      <c r="BC755" s="550">
        <f>'Report 2'!$V182</f>
        <v>0</v>
      </c>
      <c r="BD755" s="550">
        <f>'Report 2'!$W182</f>
        <v>0</v>
      </c>
      <c r="BE755" s="550">
        <f>'Report 2'!$X182</f>
        <v>0</v>
      </c>
      <c r="BF755" s="550">
        <f>'Report 2'!$Y182</f>
        <v>0</v>
      </c>
      <c r="BG755" s="550">
        <f>'Report 2'!$Z182</f>
        <v>0</v>
      </c>
      <c r="BH755" s="550">
        <f>'Report 2'!$AA182</f>
        <v>0</v>
      </c>
      <c r="BI755" s="550">
        <f>'Report 2'!$AB182</f>
        <v>0</v>
      </c>
      <c r="CC755" s="542" t="s">
        <v>669</v>
      </c>
      <c r="CD755" s="1014" t="s">
        <v>672</v>
      </c>
      <c r="CE755" s="1014" t="str">
        <f>'Information Input'!$M$14</f>
        <v xml:space="preserve">      -      </v>
      </c>
      <c r="CF755" s="551" t="s">
        <v>136</v>
      </c>
      <c r="CG755" s="552">
        <f t="shared" si="138"/>
        <v>43556</v>
      </c>
      <c r="CH755" s="552">
        <f t="shared" si="139"/>
        <v>43646</v>
      </c>
      <c r="CI755" s="552">
        <f>'Information Input'!$H$35</f>
        <v>43555</v>
      </c>
      <c r="CJ755" s="551" t="str">
        <f>'Information Input'!$J$22</f>
        <v>Quarterly</v>
      </c>
      <c r="CK755" s="552">
        <f>'Information Input'!$H$30</f>
        <v>43555</v>
      </c>
      <c r="CL755" s="551">
        <f>'Information Input'!$J$18</f>
        <v>2019</v>
      </c>
      <c r="CM755" s="551" t="s">
        <v>91</v>
      </c>
      <c r="CN755" s="1014" t="s">
        <v>240</v>
      </c>
      <c r="CO755" s="542" t="s">
        <v>240</v>
      </c>
      <c r="CP755" s="542" t="s">
        <v>671</v>
      </c>
      <c r="CQ755" s="551">
        <v>34</v>
      </c>
      <c r="CR755" s="542" t="s">
        <v>176</v>
      </c>
      <c r="CS755" s="542" t="s">
        <v>238</v>
      </c>
      <c r="CT755" s="1015">
        <f>'Report 1'!$AM$18</f>
        <v>0</v>
      </c>
      <c r="CU755" s="1016">
        <f>SUMIF('Report 4A'!$G$16:$G$95,$CQ755,'Report 4A'!$AU$16:$AU$95)</f>
        <v>0</v>
      </c>
      <c r="CV755" s="1017">
        <f t="shared" si="145"/>
        <v>0</v>
      </c>
      <c r="CX755" s="546" t="s">
        <v>669</v>
      </c>
      <c r="CY755" s="537" t="s">
        <v>306</v>
      </c>
      <c r="CZ755" s="537" t="str">
        <f>'Information Input'!$M$14</f>
        <v xml:space="preserve">      -      </v>
      </c>
      <c r="DA755" s="538">
        <f>'Information Input'!$H$35</f>
        <v>43555</v>
      </c>
      <c r="DB755" s="537" t="str">
        <f>'Information Input'!$J$22</f>
        <v>Quarterly</v>
      </c>
      <c r="DC755" s="552">
        <f>'Information Input'!$H$30</f>
        <v>43555</v>
      </c>
      <c r="DD755" s="553" t="str">
        <f t="shared" si="146"/>
        <v>201704</v>
      </c>
      <c r="DE755" s="541" t="s">
        <v>103</v>
      </c>
      <c r="DF755" s="541" t="s">
        <v>686</v>
      </c>
      <c r="DG755" s="544">
        <f>'Report 5L'!$Z$161</f>
        <v>0</v>
      </c>
      <c r="DH755" s="550">
        <f>'Report 5L'!$Z$162</f>
        <v>0</v>
      </c>
      <c r="DI755" s="544">
        <f>'Report 5L'!$Z$163</f>
        <v>0</v>
      </c>
      <c r="DJ755" s="544">
        <f>'Report 5L'!$Z$164</f>
        <v>0</v>
      </c>
      <c r="DK755" s="544">
        <f>'Report 5L'!$Z$165</f>
        <v>0</v>
      </c>
      <c r="DL755" s="544">
        <f>'Report 5L'!$Z$166</f>
        <v>0</v>
      </c>
      <c r="DM755" s="544">
        <f>'Report 5L'!$Z$167</f>
        <v>0</v>
      </c>
      <c r="DN755" s="544">
        <f>'Report 5L'!$Z$168</f>
        <v>0</v>
      </c>
      <c r="DO755" s="544">
        <f>'Report 5L'!$Z$169</f>
        <v>0</v>
      </c>
      <c r="DP755" s="544">
        <f>'Report 5L'!$Z$170</f>
        <v>0</v>
      </c>
      <c r="DQ755" s="544">
        <f>'Report 5L'!$Z$171</f>
        <v>0</v>
      </c>
    </row>
    <row r="756" spans="2:121">
      <c r="B756" s="535" t="s">
        <v>669</v>
      </c>
      <c r="C756" s="536">
        <v>1</v>
      </c>
      <c r="D756" s="537" t="str">
        <f>'Information Input'!$M$14</f>
        <v xml:space="preserve">      -      </v>
      </c>
      <c r="E756" s="537" t="s">
        <v>135</v>
      </c>
      <c r="F756" s="538">
        <f t="shared" si="140"/>
        <v>43466</v>
      </c>
      <c r="G756" s="538">
        <f t="shared" si="141"/>
        <v>43555</v>
      </c>
      <c r="H756" s="538">
        <f>'Information Input'!$H$35</f>
        <v>43555</v>
      </c>
      <c r="I756" s="537" t="str">
        <f>'Information Input'!$J$22</f>
        <v>Quarterly</v>
      </c>
      <c r="J756" s="538">
        <f>'Information Input'!$H$30</f>
        <v>43555</v>
      </c>
      <c r="K756" s="537">
        <f>'Information Input'!$J$18</f>
        <v>2019</v>
      </c>
      <c r="L756" s="539" t="s">
        <v>243</v>
      </c>
      <c r="M756" s="540" t="s">
        <v>230</v>
      </c>
      <c r="N756" s="541" t="s">
        <v>230</v>
      </c>
      <c r="O756" s="542" t="s">
        <v>671</v>
      </c>
      <c r="P756" s="537">
        <v>36</v>
      </c>
      <c r="Q756" s="541" t="s">
        <v>178</v>
      </c>
      <c r="R756" s="541" t="s">
        <v>235</v>
      </c>
      <c r="S756" s="543">
        <f>'Report 1'!$BA$18</f>
        <v>0</v>
      </c>
      <c r="T756" s="544">
        <f>'Report 1'!$BA$56</f>
        <v>0</v>
      </c>
      <c r="U756" s="545">
        <f>'Report 1'!$BA$142</f>
        <v>0</v>
      </c>
      <c r="AL756" s="546" t="s">
        <v>669</v>
      </c>
      <c r="AM756" s="547">
        <v>2</v>
      </c>
      <c r="AN756" s="547" t="str">
        <f>'Information Input'!$M$14</f>
        <v xml:space="preserve">      -      </v>
      </c>
      <c r="AO756" s="547" t="s">
        <v>137</v>
      </c>
      <c r="AP756" s="538">
        <f t="shared" si="143"/>
        <v>43647</v>
      </c>
      <c r="AQ756" s="538">
        <f t="shared" si="144"/>
        <v>43738</v>
      </c>
      <c r="AR756" s="538">
        <f>'Information Input'!$H$35</f>
        <v>43555</v>
      </c>
      <c r="AS756" s="547" t="str">
        <f>'Information Input'!$J$22</f>
        <v>Quarterly</v>
      </c>
      <c r="AT756" s="538">
        <f>'Information Input'!$H$30</f>
        <v>43555</v>
      </c>
      <c r="AU756" s="547">
        <f>'Information Input'!$J$18</f>
        <v>2019</v>
      </c>
      <c r="AV756" s="547" t="s">
        <v>97</v>
      </c>
      <c r="AW756" s="547" t="s">
        <v>98</v>
      </c>
      <c r="AX756" s="547" t="s">
        <v>96</v>
      </c>
      <c r="AY756" s="548" t="s">
        <v>671</v>
      </c>
      <c r="AZ756" s="547">
        <v>41</v>
      </c>
      <c r="BA756" s="549" t="s">
        <v>183</v>
      </c>
      <c r="BB756" s="543" t="s">
        <v>238</v>
      </c>
      <c r="BC756" s="550">
        <f>'Report 2'!$V183</f>
        <v>0</v>
      </c>
      <c r="BD756" s="550">
        <f>'Report 2'!$W183</f>
        <v>0</v>
      </c>
      <c r="BE756" s="550">
        <f>'Report 2'!$X183</f>
        <v>0</v>
      </c>
      <c r="BF756" s="550">
        <f>'Report 2'!$Y183</f>
        <v>0</v>
      </c>
      <c r="BG756" s="550">
        <f>'Report 2'!$Z183</f>
        <v>0</v>
      </c>
      <c r="BH756" s="550">
        <f>'Report 2'!$AA183</f>
        <v>0</v>
      </c>
      <c r="BI756" s="550">
        <f>'Report 2'!$AB183</f>
        <v>0</v>
      </c>
      <c r="CC756" s="542" t="s">
        <v>669</v>
      </c>
      <c r="CD756" s="1014" t="s">
        <v>672</v>
      </c>
      <c r="CE756" s="1014" t="str">
        <f>'Information Input'!$M$14</f>
        <v xml:space="preserve">      -      </v>
      </c>
      <c r="CF756" s="551" t="s">
        <v>136</v>
      </c>
      <c r="CG756" s="552">
        <f t="shared" si="138"/>
        <v>43556</v>
      </c>
      <c r="CH756" s="552">
        <f t="shared" si="139"/>
        <v>43646</v>
      </c>
      <c r="CI756" s="552">
        <f>'Information Input'!$H$35</f>
        <v>43555</v>
      </c>
      <c r="CJ756" s="551" t="str">
        <f>'Information Input'!$J$22</f>
        <v>Quarterly</v>
      </c>
      <c r="CK756" s="552">
        <f>'Information Input'!$H$30</f>
        <v>43555</v>
      </c>
      <c r="CL756" s="551">
        <f>'Information Input'!$J$18</f>
        <v>2019</v>
      </c>
      <c r="CM756" s="551" t="s">
        <v>91</v>
      </c>
      <c r="CN756" s="1014" t="s">
        <v>240</v>
      </c>
      <c r="CO756" s="542" t="s">
        <v>240</v>
      </c>
      <c r="CP756" s="542" t="s">
        <v>671</v>
      </c>
      <c r="CQ756" s="551">
        <v>35</v>
      </c>
      <c r="CR756" s="542" t="s">
        <v>177</v>
      </c>
      <c r="CS756" s="542" t="s">
        <v>235</v>
      </c>
      <c r="CT756" s="1015">
        <f>'Report 1'!$AM$18</f>
        <v>0</v>
      </c>
      <c r="CU756" s="1016">
        <f>SUMIF('Report 4A'!$G$16:$G$95,$CQ756,'Report 4A'!$AU$16:$AU$95)</f>
        <v>0</v>
      </c>
      <c r="CV756" s="1017">
        <f t="shared" si="145"/>
        <v>0</v>
      </c>
      <c r="CX756" s="546" t="s">
        <v>669</v>
      </c>
      <c r="CY756" s="537" t="s">
        <v>306</v>
      </c>
      <c r="CZ756" s="537" t="str">
        <f>'Information Input'!$M$14</f>
        <v xml:space="preserve">      -      </v>
      </c>
      <c r="DA756" s="538">
        <f>'Information Input'!$H$35</f>
        <v>43555</v>
      </c>
      <c r="DB756" s="537" t="str">
        <f>'Information Input'!$J$22</f>
        <v>Quarterly</v>
      </c>
      <c r="DC756" s="552">
        <f>'Information Input'!$H$30</f>
        <v>43555</v>
      </c>
      <c r="DD756" s="553" t="str">
        <f t="shared" si="146"/>
        <v>201703</v>
      </c>
      <c r="DE756" s="541" t="s">
        <v>103</v>
      </c>
      <c r="DF756" s="541" t="s">
        <v>686</v>
      </c>
      <c r="DG756" s="544">
        <f>'Report 5L'!$AA$161</f>
        <v>0</v>
      </c>
      <c r="DH756" s="550">
        <f>'Report 5L'!$AA$162</f>
        <v>0</v>
      </c>
      <c r="DI756" s="544">
        <f>'Report 5L'!$AA$163</f>
        <v>0</v>
      </c>
      <c r="DJ756" s="544">
        <f>'Report 5L'!$AA$164</f>
        <v>0</v>
      </c>
      <c r="DK756" s="544">
        <f>'Report 5L'!$AA$165</f>
        <v>0</v>
      </c>
      <c r="DL756" s="544">
        <f>'Report 5L'!$AA$166</f>
        <v>0</v>
      </c>
      <c r="DM756" s="544">
        <f>'Report 5L'!$AA$167</f>
        <v>0</v>
      </c>
      <c r="DN756" s="544">
        <f>'Report 5L'!$AA$168</f>
        <v>0</v>
      </c>
      <c r="DO756" s="544">
        <f>'Report 5L'!$AA$169</f>
        <v>0</v>
      </c>
      <c r="DP756" s="544">
        <f>'Report 5L'!$AA$170</f>
        <v>0</v>
      </c>
      <c r="DQ756" s="544">
        <f>'Report 5L'!$AA$171</f>
        <v>0</v>
      </c>
    </row>
    <row r="757" spans="2:121">
      <c r="B757" s="535" t="s">
        <v>669</v>
      </c>
      <c r="C757" s="536">
        <v>1</v>
      </c>
      <c r="D757" s="537" t="str">
        <f>'Information Input'!$M$14</f>
        <v xml:space="preserve">      -      </v>
      </c>
      <c r="E757" s="537" t="s">
        <v>135</v>
      </c>
      <c r="F757" s="538">
        <f t="shared" si="140"/>
        <v>43466</v>
      </c>
      <c r="G757" s="538">
        <f t="shared" si="141"/>
        <v>43555</v>
      </c>
      <c r="H757" s="538">
        <f>'Information Input'!$H$35</f>
        <v>43555</v>
      </c>
      <c r="I757" s="537" t="str">
        <f>'Information Input'!$J$22</f>
        <v>Quarterly</v>
      </c>
      <c r="J757" s="538">
        <f>'Information Input'!$H$30</f>
        <v>43555</v>
      </c>
      <c r="K757" s="537">
        <f>'Information Input'!$J$18</f>
        <v>2019</v>
      </c>
      <c r="L757" s="539" t="s">
        <v>243</v>
      </c>
      <c r="M757" s="540" t="s">
        <v>230</v>
      </c>
      <c r="N757" s="541" t="s">
        <v>230</v>
      </c>
      <c r="O757" s="542" t="s">
        <v>671</v>
      </c>
      <c r="P757" s="537">
        <v>37</v>
      </c>
      <c r="Q757" s="541" t="s">
        <v>179</v>
      </c>
      <c r="R757" s="541" t="s">
        <v>231</v>
      </c>
      <c r="S757" s="543">
        <f>'Report 1'!$BA$18</f>
        <v>0</v>
      </c>
      <c r="T757" s="544">
        <f>'Report 1'!$BA$57</f>
        <v>0</v>
      </c>
      <c r="U757" s="545">
        <f>'Report 1'!$BA$143</f>
        <v>0</v>
      </c>
      <c r="AL757" s="546" t="s">
        <v>669</v>
      </c>
      <c r="AM757" s="547">
        <v>2</v>
      </c>
      <c r="AN757" s="547" t="str">
        <f>'Information Input'!$M$14</f>
        <v xml:space="preserve">      -      </v>
      </c>
      <c r="AO757" s="547" t="s">
        <v>137</v>
      </c>
      <c r="AP757" s="538">
        <f t="shared" si="143"/>
        <v>43647</v>
      </c>
      <c r="AQ757" s="538">
        <f t="shared" si="144"/>
        <v>43738</v>
      </c>
      <c r="AR757" s="538">
        <f>'Information Input'!$H$35</f>
        <v>43555</v>
      </c>
      <c r="AS757" s="547" t="str">
        <f>'Information Input'!$J$22</f>
        <v>Quarterly</v>
      </c>
      <c r="AT757" s="538">
        <f>'Information Input'!$H$30</f>
        <v>43555</v>
      </c>
      <c r="AU757" s="547">
        <f>'Information Input'!$J$18</f>
        <v>2019</v>
      </c>
      <c r="AV757" s="547" t="s">
        <v>97</v>
      </c>
      <c r="AW757" s="547" t="s">
        <v>98</v>
      </c>
      <c r="AX757" s="547" t="s">
        <v>96</v>
      </c>
      <c r="AY757" s="548" t="s">
        <v>671</v>
      </c>
      <c r="AZ757" s="547">
        <v>42</v>
      </c>
      <c r="BA757" s="549" t="s">
        <v>184</v>
      </c>
      <c r="BB757" s="543" t="s">
        <v>233</v>
      </c>
      <c r="BC757" s="550">
        <f>'Report 2'!$V184</f>
        <v>0</v>
      </c>
      <c r="BD757" s="550">
        <f>'Report 2'!$W184</f>
        <v>0</v>
      </c>
      <c r="BE757" s="550">
        <f>'Report 2'!$X184</f>
        <v>0</v>
      </c>
      <c r="BF757" s="550">
        <f>'Report 2'!$Y184</f>
        <v>0</v>
      </c>
      <c r="BG757" s="550">
        <f>'Report 2'!$Z184</f>
        <v>0</v>
      </c>
      <c r="BH757" s="550">
        <f>'Report 2'!$AA184</f>
        <v>0</v>
      </c>
      <c r="BI757" s="550">
        <f>'Report 2'!$AB184</f>
        <v>0</v>
      </c>
      <c r="CC757" s="542" t="s">
        <v>669</v>
      </c>
      <c r="CD757" s="1014" t="s">
        <v>672</v>
      </c>
      <c r="CE757" s="1014" t="str">
        <f>'Information Input'!$M$14</f>
        <v xml:space="preserve">      -      </v>
      </c>
      <c r="CF757" s="551" t="s">
        <v>136</v>
      </c>
      <c r="CG757" s="552">
        <f t="shared" si="138"/>
        <v>43556</v>
      </c>
      <c r="CH757" s="552">
        <f t="shared" si="139"/>
        <v>43646</v>
      </c>
      <c r="CI757" s="552">
        <f>'Information Input'!$H$35</f>
        <v>43555</v>
      </c>
      <c r="CJ757" s="551" t="str">
        <f>'Information Input'!$J$22</f>
        <v>Quarterly</v>
      </c>
      <c r="CK757" s="552">
        <f>'Information Input'!$H$30</f>
        <v>43555</v>
      </c>
      <c r="CL757" s="551">
        <f>'Information Input'!$J$18</f>
        <v>2019</v>
      </c>
      <c r="CM757" s="551" t="s">
        <v>91</v>
      </c>
      <c r="CN757" s="1014" t="s">
        <v>240</v>
      </c>
      <c r="CO757" s="542" t="s">
        <v>240</v>
      </c>
      <c r="CP757" s="542" t="s">
        <v>671</v>
      </c>
      <c r="CQ757" s="551">
        <v>36</v>
      </c>
      <c r="CR757" s="542" t="s">
        <v>178</v>
      </c>
      <c r="CS757" s="542" t="s">
        <v>235</v>
      </c>
      <c r="CT757" s="1015">
        <f>'Report 1'!$AM$18</f>
        <v>0</v>
      </c>
      <c r="CU757" s="1016">
        <f>SUMIF('Report 4A'!$G$16:$G$95,$CQ757,'Report 4A'!$AU$16:$AU$95)</f>
        <v>0</v>
      </c>
      <c r="CV757" s="1017">
        <f t="shared" si="145"/>
        <v>0</v>
      </c>
      <c r="CX757" s="546" t="s">
        <v>669</v>
      </c>
      <c r="CY757" s="537" t="s">
        <v>306</v>
      </c>
      <c r="CZ757" s="537" t="str">
        <f>'Information Input'!$M$14</f>
        <v xml:space="preserve">      -      </v>
      </c>
      <c r="DA757" s="538">
        <f>'Information Input'!$H$35</f>
        <v>43555</v>
      </c>
      <c r="DB757" s="537" t="str">
        <f>'Information Input'!$J$22</f>
        <v>Quarterly</v>
      </c>
      <c r="DC757" s="552">
        <f>'Information Input'!$H$30</f>
        <v>43555</v>
      </c>
      <c r="DD757" s="553" t="str">
        <f t="shared" si="146"/>
        <v>201702</v>
      </c>
      <c r="DE757" s="541" t="s">
        <v>103</v>
      </c>
      <c r="DF757" s="541" t="s">
        <v>686</v>
      </c>
      <c r="DG757" s="544">
        <f>'Report 5L'!$AB$161</f>
        <v>0</v>
      </c>
      <c r="DH757" s="550">
        <f>'Report 5L'!$AB$162</f>
        <v>0</v>
      </c>
      <c r="DI757" s="544">
        <f>'Report 5L'!$AB$163</f>
        <v>0</v>
      </c>
      <c r="DJ757" s="544">
        <f>'Report 5L'!$AB$164</f>
        <v>0</v>
      </c>
      <c r="DK757" s="544">
        <f>'Report 5L'!$AB$165</f>
        <v>0</v>
      </c>
      <c r="DL757" s="544">
        <f>'Report 5L'!$AB$166</f>
        <v>0</v>
      </c>
      <c r="DM757" s="544">
        <f>'Report 5L'!$AB$167</f>
        <v>0</v>
      </c>
      <c r="DN757" s="544">
        <f>'Report 5L'!$AB$168</f>
        <v>0</v>
      </c>
      <c r="DO757" s="544">
        <f>'Report 5L'!$AB$169</f>
        <v>0</v>
      </c>
      <c r="DP757" s="544">
        <f>'Report 5L'!$AB$170</f>
        <v>0</v>
      </c>
      <c r="DQ757" s="544">
        <f>'Report 5L'!$AB$171</f>
        <v>0</v>
      </c>
    </row>
    <row r="758" spans="2:121">
      <c r="B758" s="535" t="s">
        <v>669</v>
      </c>
      <c r="C758" s="536">
        <v>1</v>
      </c>
      <c r="D758" s="537" t="str">
        <f>'Information Input'!$M$14</f>
        <v xml:space="preserve">      -      </v>
      </c>
      <c r="E758" s="537" t="s">
        <v>135</v>
      </c>
      <c r="F758" s="538">
        <f t="shared" si="140"/>
        <v>43466</v>
      </c>
      <c r="G758" s="538">
        <f t="shared" si="141"/>
        <v>43555</v>
      </c>
      <c r="H758" s="538">
        <f>'Information Input'!$H$35</f>
        <v>43555</v>
      </c>
      <c r="I758" s="537" t="str">
        <f>'Information Input'!$J$22</f>
        <v>Quarterly</v>
      </c>
      <c r="J758" s="538">
        <f>'Information Input'!$H$30</f>
        <v>43555</v>
      </c>
      <c r="K758" s="537">
        <f>'Information Input'!$J$18</f>
        <v>2019</v>
      </c>
      <c r="L758" s="539" t="s">
        <v>243</v>
      </c>
      <c r="M758" s="540" t="s">
        <v>230</v>
      </c>
      <c r="N758" s="541" t="s">
        <v>230</v>
      </c>
      <c r="O758" s="542" t="s">
        <v>671</v>
      </c>
      <c r="P758" s="537">
        <v>38</v>
      </c>
      <c r="Q758" s="541" t="s">
        <v>180</v>
      </c>
      <c r="R758" s="541" t="s">
        <v>233</v>
      </c>
      <c r="S758" s="543">
        <f>'Report 1'!$BA$18</f>
        <v>0</v>
      </c>
      <c r="T758" s="544">
        <f>'Report 1'!$BA$58</f>
        <v>0</v>
      </c>
      <c r="U758" s="545">
        <f>'Report 1'!$BA$144</f>
        <v>0</v>
      </c>
      <c r="AL758" s="546" t="s">
        <v>669</v>
      </c>
      <c r="AM758" s="547">
        <v>2</v>
      </c>
      <c r="AN758" s="547" t="str">
        <f>'Information Input'!$M$14</f>
        <v xml:space="preserve">      -      </v>
      </c>
      <c r="AO758" s="547" t="s">
        <v>137</v>
      </c>
      <c r="AP758" s="538">
        <f t="shared" si="143"/>
        <v>43647</v>
      </c>
      <c r="AQ758" s="538">
        <f t="shared" si="144"/>
        <v>43738</v>
      </c>
      <c r="AR758" s="538">
        <f>'Information Input'!$H$35</f>
        <v>43555</v>
      </c>
      <c r="AS758" s="547" t="str">
        <f>'Information Input'!$J$22</f>
        <v>Quarterly</v>
      </c>
      <c r="AT758" s="538">
        <f>'Information Input'!$H$30</f>
        <v>43555</v>
      </c>
      <c r="AU758" s="547">
        <f>'Information Input'!$J$18</f>
        <v>2019</v>
      </c>
      <c r="AV758" s="547" t="s">
        <v>97</v>
      </c>
      <c r="AW758" s="547" t="s">
        <v>98</v>
      </c>
      <c r="AX758" s="547" t="s">
        <v>96</v>
      </c>
      <c r="AY758" s="548" t="s">
        <v>671</v>
      </c>
      <c r="AZ758" s="547">
        <v>43</v>
      </c>
      <c r="BA758" s="549" t="s">
        <v>185</v>
      </c>
      <c r="BB758" s="543" t="s">
        <v>233</v>
      </c>
      <c r="BC758" s="550">
        <f>'Report 2'!$V185</f>
        <v>0</v>
      </c>
      <c r="BD758" s="550">
        <f>'Report 2'!$W185</f>
        <v>0</v>
      </c>
      <c r="BE758" s="550">
        <f>'Report 2'!$X185</f>
        <v>0</v>
      </c>
      <c r="BF758" s="550">
        <f>'Report 2'!$Y185</f>
        <v>0</v>
      </c>
      <c r="BG758" s="550">
        <f>'Report 2'!$Z185</f>
        <v>0</v>
      </c>
      <c r="BH758" s="550">
        <f>'Report 2'!$AA185</f>
        <v>0</v>
      </c>
      <c r="BI758" s="550">
        <f>'Report 2'!$AB185</f>
        <v>0</v>
      </c>
      <c r="CC758" s="542" t="s">
        <v>669</v>
      </c>
      <c r="CD758" s="1014" t="s">
        <v>672</v>
      </c>
      <c r="CE758" s="1014" t="str">
        <f>'Information Input'!$M$14</f>
        <v xml:space="preserve">      -      </v>
      </c>
      <c r="CF758" s="551" t="s">
        <v>136</v>
      </c>
      <c r="CG758" s="552">
        <f t="shared" si="138"/>
        <v>43556</v>
      </c>
      <c r="CH758" s="552">
        <f t="shared" si="139"/>
        <v>43646</v>
      </c>
      <c r="CI758" s="552">
        <f>'Information Input'!$H$35</f>
        <v>43555</v>
      </c>
      <c r="CJ758" s="551" t="str">
        <f>'Information Input'!$J$22</f>
        <v>Quarterly</v>
      </c>
      <c r="CK758" s="552">
        <f>'Information Input'!$H$30</f>
        <v>43555</v>
      </c>
      <c r="CL758" s="551">
        <f>'Information Input'!$J$18</f>
        <v>2019</v>
      </c>
      <c r="CM758" s="551" t="s">
        <v>91</v>
      </c>
      <c r="CN758" s="1014" t="s">
        <v>240</v>
      </c>
      <c r="CO758" s="542" t="s">
        <v>240</v>
      </c>
      <c r="CP758" s="542" t="s">
        <v>671</v>
      </c>
      <c r="CQ758" s="551">
        <v>37</v>
      </c>
      <c r="CR758" s="542" t="s">
        <v>179</v>
      </c>
      <c r="CS758" s="542" t="s">
        <v>231</v>
      </c>
      <c r="CT758" s="1015">
        <f>'Report 1'!$AM$18</f>
        <v>0</v>
      </c>
      <c r="CU758" s="1016">
        <f>SUMIF('Report 4A'!$G$16:$G$95,$CQ758,'Report 4A'!$AU$16:$AU$95)</f>
        <v>0</v>
      </c>
      <c r="CV758" s="1017">
        <f t="shared" si="145"/>
        <v>0</v>
      </c>
      <c r="CX758" s="546" t="s">
        <v>669</v>
      </c>
      <c r="CY758" s="537" t="s">
        <v>306</v>
      </c>
      <c r="CZ758" s="537" t="str">
        <f>'Information Input'!$M$14</f>
        <v xml:space="preserve">      -      </v>
      </c>
      <c r="DA758" s="538">
        <f>'Information Input'!$H$35</f>
        <v>43555</v>
      </c>
      <c r="DB758" s="537" t="str">
        <f>'Information Input'!$J$22</f>
        <v>Quarterly</v>
      </c>
      <c r="DC758" s="552">
        <f>'Information Input'!$H$30</f>
        <v>43555</v>
      </c>
      <c r="DD758" s="553" t="str">
        <f t="shared" si="146"/>
        <v>201701</v>
      </c>
      <c r="DE758" s="541" t="s">
        <v>103</v>
      </c>
      <c r="DF758" s="541" t="s">
        <v>686</v>
      </c>
      <c r="DG758" s="544">
        <f>'Report 5L'!$AC$161</f>
        <v>0</v>
      </c>
      <c r="DH758" s="550">
        <f>'Report 5L'!$AC$162</f>
        <v>0</v>
      </c>
      <c r="DI758" s="544">
        <f>'Report 5L'!$AC$163</f>
        <v>0</v>
      </c>
      <c r="DJ758" s="544">
        <f>'Report 5L'!$AC$164</f>
        <v>0</v>
      </c>
      <c r="DK758" s="544">
        <f>'Report 5L'!$AC$165</f>
        <v>0</v>
      </c>
      <c r="DL758" s="544">
        <f>'Report 5L'!$AC$166</f>
        <v>0</v>
      </c>
      <c r="DM758" s="544">
        <f>'Report 5L'!$AC$167</f>
        <v>0</v>
      </c>
      <c r="DN758" s="544">
        <f>'Report 5L'!$AC$168</f>
        <v>0</v>
      </c>
      <c r="DO758" s="544">
        <f>'Report 5L'!$AC$169</f>
        <v>0</v>
      </c>
      <c r="DP758" s="544">
        <f>'Report 5L'!$AC$170</f>
        <v>0</v>
      </c>
      <c r="DQ758" s="544">
        <f>'Report 5L'!$AC$171</f>
        <v>0</v>
      </c>
    </row>
    <row r="759" spans="2:121">
      <c r="B759" s="535" t="s">
        <v>669</v>
      </c>
      <c r="C759" s="536">
        <v>1</v>
      </c>
      <c r="D759" s="537" t="str">
        <f>'Information Input'!$M$14</f>
        <v xml:space="preserve">      -      </v>
      </c>
      <c r="E759" s="537" t="s">
        <v>135</v>
      </c>
      <c r="F759" s="538">
        <f t="shared" si="140"/>
        <v>43466</v>
      </c>
      <c r="G759" s="538">
        <f t="shared" si="141"/>
        <v>43555</v>
      </c>
      <c r="H759" s="538">
        <f>'Information Input'!$H$35</f>
        <v>43555</v>
      </c>
      <c r="I759" s="537" t="str">
        <f>'Information Input'!$J$22</f>
        <v>Quarterly</v>
      </c>
      <c r="J759" s="538">
        <f>'Information Input'!$H$30</f>
        <v>43555</v>
      </c>
      <c r="K759" s="537">
        <f>'Information Input'!$J$18</f>
        <v>2019</v>
      </c>
      <c r="L759" s="539" t="s">
        <v>243</v>
      </c>
      <c r="M759" s="540" t="s">
        <v>230</v>
      </c>
      <c r="N759" s="541" t="s">
        <v>230</v>
      </c>
      <c r="O759" s="542" t="s">
        <v>671</v>
      </c>
      <c r="P759" s="537">
        <v>39</v>
      </c>
      <c r="Q759" s="541" t="s">
        <v>181</v>
      </c>
      <c r="R759" s="541" t="s">
        <v>233</v>
      </c>
      <c r="S759" s="543">
        <f>'Report 1'!$BA$18</f>
        <v>0</v>
      </c>
      <c r="T759" s="544">
        <f>'Report 1'!$BA$59</f>
        <v>0</v>
      </c>
      <c r="U759" s="545">
        <f>'Report 1'!$BA$145</f>
        <v>0</v>
      </c>
      <c r="AL759" s="546" t="s">
        <v>669</v>
      </c>
      <c r="AM759" s="547">
        <v>2</v>
      </c>
      <c r="AN759" s="547" t="str">
        <f>'Information Input'!$M$14</f>
        <v xml:space="preserve">      -      </v>
      </c>
      <c r="AO759" s="547" t="s">
        <v>137</v>
      </c>
      <c r="AP759" s="538">
        <f t="shared" si="143"/>
        <v>43647</v>
      </c>
      <c r="AQ759" s="538">
        <f t="shared" si="144"/>
        <v>43738</v>
      </c>
      <c r="AR759" s="538">
        <f>'Information Input'!$H$35</f>
        <v>43555</v>
      </c>
      <c r="AS759" s="547" t="str">
        <f>'Information Input'!$J$22</f>
        <v>Quarterly</v>
      </c>
      <c r="AT759" s="538">
        <f>'Information Input'!$H$30</f>
        <v>43555</v>
      </c>
      <c r="AU759" s="547">
        <f>'Information Input'!$J$18</f>
        <v>2019</v>
      </c>
      <c r="AV759" s="547" t="s">
        <v>97</v>
      </c>
      <c r="AW759" s="547" t="s">
        <v>98</v>
      </c>
      <c r="AX759" s="547" t="s">
        <v>96</v>
      </c>
      <c r="AY759" s="548" t="s">
        <v>674</v>
      </c>
      <c r="AZ759" s="547">
        <v>44</v>
      </c>
      <c r="BA759" s="549" t="s">
        <v>186</v>
      </c>
      <c r="BB759" s="543" t="s">
        <v>239</v>
      </c>
      <c r="BC759" s="550">
        <f>'Report 2'!$V186</f>
        <v>0</v>
      </c>
      <c r="BD759" s="550">
        <f>'Report 2'!$W186</f>
        <v>0</v>
      </c>
      <c r="BE759" s="550">
        <f>'Report 2'!$X186</f>
        <v>0</v>
      </c>
      <c r="BF759" s="550">
        <f>'Report 2'!$Y186</f>
        <v>0</v>
      </c>
      <c r="BG759" s="550">
        <f>'Report 2'!$Z186</f>
        <v>0</v>
      </c>
      <c r="BH759" s="550">
        <f>'Report 2'!$AA186</f>
        <v>0</v>
      </c>
      <c r="BI759" s="550">
        <f>'Report 2'!$AB186</f>
        <v>0</v>
      </c>
      <c r="CC759" s="542" t="s">
        <v>669</v>
      </c>
      <c r="CD759" s="1014" t="s">
        <v>672</v>
      </c>
      <c r="CE759" s="1014" t="str">
        <f>'Information Input'!$M$14</f>
        <v xml:space="preserve">      -      </v>
      </c>
      <c r="CF759" s="551" t="s">
        <v>136</v>
      </c>
      <c r="CG759" s="552">
        <f t="shared" si="138"/>
        <v>43556</v>
      </c>
      <c r="CH759" s="552">
        <f t="shared" si="139"/>
        <v>43646</v>
      </c>
      <c r="CI759" s="552">
        <f>'Information Input'!$H$35</f>
        <v>43555</v>
      </c>
      <c r="CJ759" s="551" t="str">
        <f>'Information Input'!$J$22</f>
        <v>Quarterly</v>
      </c>
      <c r="CK759" s="552">
        <f>'Information Input'!$H$30</f>
        <v>43555</v>
      </c>
      <c r="CL759" s="551">
        <f>'Information Input'!$J$18</f>
        <v>2019</v>
      </c>
      <c r="CM759" s="551" t="s">
        <v>91</v>
      </c>
      <c r="CN759" s="1014" t="s">
        <v>240</v>
      </c>
      <c r="CO759" s="542" t="s">
        <v>240</v>
      </c>
      <c r="CP759" s="542" t="s">
        <v>671</v>
      </c>
      <c r="CQ759" s="551">
        <v>38</v>
      </c>
      <c r="CR759" s="542" t="s">
        <v>180</v>
      </c>
      <c r="CS759" s="542" t="s">
        <v>233</v>
      </c>
      <c r="CT759" s="1015">
        <f>'Report 1'!$AM$18</f>
        <v>0</v>
      </c>
      <c r="CU759" s="1016">
        <f>SUMIF('Report 4A'!$G$16:$G$95,$CQ759,'Report 4A'!$AU$16:$AU$95)</f>
        <v>0</v>
      </c>
      <c r="CV759" s="1017">
        <f t="shared" si="145"/>
        <v>0</v>
      </c>
      <c r="CX759" s="546" t="s">
        <v>669</v>
      </c>
      <c r="CY759" s="537" t="s">
        <v>306</v>
      </c>
      <c r="CZ759" s="537" t="str">
        <f>'Information Input'!$M$14</f>
        <v xml:space="preserve">      -      </v>
      </c>
      <c r="DA759" s="538">
        <f>'Information Input'!$H$35</f>
        <v>43555</v>
      </c>
      <c r="DB759" s="537" t="str">
        <f>'Information Input'!$J$22</f>
        <v>Quarterly</v>
      </c>
      <c r="DC759" s="552">
        <f>'Information Input'!$H$30</f>
        <v>43555</v>
      </c>
      <c r="DD759" s="553" t="str">
        <f t="shared" si="146"/>
        <v>201612</v>
      </c>
      <c r="DE759" s="541" t="s">
        <v>103</v>
      </c>
      <c r="DF759" s="541" t="s">
        <v>686</v>
      </c>
      <c r="DG759" s="544">
        <f>'Report 5L'!$AD$161</f>
        <v>0</v>
      </c>
      <c r="DH759" s="550">
        <f>'Report 5L'!$AD$162</f>
        <v>0</v>
      </c>
      <c r="DI759" s="544">
        <f>'Report 5L'!$AD$163</f>
        <v>0</v>
      </c>
      <c r="DJ759" s="544">
        <f>'Report 5L'!$AD$164</f>
        <v>0</v>
      </c>
      <c r="DK759" s="544">
        <f>'Report 5L'!$AD$165</f>
        <v>0</v>
      </c>
      <c r="DL759" s="544">
        <f>'Report 5L'!$AD$166</f>
        <v>0</v>
      </c>
      <c r="DM759" s="544">
        <f>'Report 5L'!$AD$167</f>
        <v>0</v>
      </c>
      <c r="DN759" s="544">
        <f>'Report 5L'!$AD$168</f>
        <v>0</v>
      </c>
      <c r="DO759" s="544">
        <f>'Report 5L'!$AD$169</f>
        <v>0</v>
      </c>
      <c r="DP759" s="544">
        <f>'Report 5L'!$AD$170</f>
        <v>0</v>
      </c>
      <c r="DQ759" s="544">
        <f>'Report 5L'!$AD$171</f>
        <v>0</v>
      </c>
    </row>
    <row r="760" spans="2:121">
      <c r="B760" s="535" t="s">
        <v>669</v>
      </c>
      <c r="C760" s="536">
        <v>1</v>
      </c>
      <c r="D760" s="537" t="str">
        <f>'Information Input'!$M$14</f>
        <v xml:space="preserve">      -      </v>
      </c>
      <c r="E760" s="537" t="s">
        <v>135</v>
      </c>
      <c r="F760" s="538">
        <f t="shared" si="140"/>
        <v>43466</v>
      </c>
      <c r="G760" s="538">
        <f t="shared" si="141"/>
        <v>43555</v>
      </c>
      <c r="H760" s="538">
        <f>'Information Input'!$H$35</f>
        <v>43555</v>
      </c>
      <c r="I760" s="537" t="str">
        <f>'Information Input'!$J$22</f>
        <v>Quarterly</v>
      </c>
      <c r="J760" s="538">
        <f>'Information Input'!$H$30</f>
        <v>43555</v>
      </c>
      <c r="K760" s="537">
        <f>'Information Input'!$J$18</f>
        <v>2019</v>
      </c>
      <c r="L760" s="539" t="s">
        <v>243</v>
      </c>
      <c r="M760" s="540" t="s">
        <v>230</v>
      </c>
      <c r="N760" s="541" t="s">
        <v>230</v>
      </c>
      <c r="O760" s="542" t="s">
        <v>671</v>
      </c>
      <c r="P760" s="537">
        <v>40</v>
      </c>
      <c r="Q760" s="541" t="s">
        <v>182</v>
      </c>
      <c r="R760" s="541" t="s">
        <v>238</v>
      </c>
      <c r="S760" s="543">
        <f>'Report 1'!$BA$18</f>
        <v>0</v>
      </c>
      <c r="T760" s="544">
        <f>'Report 1'!$BA$60</f>
        <v>0</v>
      </c>
      <c r="U760" s="545">
        <f>'Report 1'!$BA$146</f>
        <v>0</v>
      </c>
      <c r="AL760" s="546" t="s">
        <v>669</v>
      </c>
      <c r="AM760" s="547">
        <v>2</v>
      </c>
      <c r="AN760" s="547" t="str">
        <f>'Information Input'!$M$14</f>
        <v xml:space="preserve">      -      </v>
      </c>
      <c r="AO760" s="547" t="s">
        <v>137</v>
      </c>
      <c r="AP760" s="538">
        <f t="shared" si="143"/>
        <v>43647</v>
      </c>
      <c r="AQ760" s="538">
        <f t="shared" si="144"/>
        <v>43738</v>
      </c>
      <c r="AR760" s="538">
        <f>'Information Input'!$H$35</f>
        <v>43555</v>
      </c>
      <c r="AS760" s="547" t="str">
        <f>'Information Input'!$J$22</f>
        <v>Quarterly</v>
      </c>
      <c r="AT760" s="538">
        <f>'Information Input'!$H$30</f>
        <v>43555</v>
      </c>
      <c r="AU760" s="547">
        <f>'Information Input'!$J$18</f>
        <v>2019</v>
      </c>
      <c r="AV760" s="547" t="s">
        <v>97</v>
      </c>
      <c r="AW760" s="547" t="s">
        <v>98</v>
      </c>
      <c r="AX760" s="547" t="s">
        <v>96</v>
      </c>
      <c r="AY760" s="548" t="s">
        <v>675</v>
      </c>
      <c r="AZ760" s="547">
        <v>45</v>
      </c>
      <c r="BA760" s="549" t="s">
        <v>187</v>
      </c>
      <c r="BB760" s="543" t="s">
        <v>239</v>
      </c>
      <c r="BC760" s="550">
        <f>'Report 2'!$V187</f>
        <v>0</v>
      </c>
      <c r="BD760" s="550">
        <f>'Report 2'!$W187</f>
        <v>0</v>
      </c>
      <c r="BE760" s="550">
        <f>'Report 2'!$X187</f>
        <v>0</v>
      </c>
      <c r="BF760" s="550">
        <f>'Report 2'!$Y187</f>
        <v>0</v>
      </c>
      <c r="BG760" s="550">
        <f>'Report 2'!$Z187</f>
        <v>0</v>
      </c>
      <c r="BH760" s="550">
        <f>'Report 2'!$AA187</f>
        <v>0</v>
      </c>
      <c r="BI760" s="550">
        <f>'Report 2'!$AB187</f>
        <v>0</v>
      </c>
      <c r="CC760" s="542" t="s">
        <v>669</v>
      </c>
      <c r="CD760" s="1014" t="s">
        <v>672</v>
      </c>
      <c r="CE760" s="1014" t="str">
        <f>'Information Input'!$M$14</f>
        <v xml:space="preserve">      -      </v>
      </c>
      <c r="CF760" s="551" t="s">
        <v>136</v>
      </c>
      <c r="CG760" s="552">
        <f t="shared" si="138"/>
        <v>43556</v>
      </c>
      <c r="CH760" s="552">
        <f t="shared" si="139"/>
        <v>43646</v>
      </c>
      <c r="CI760" s="552">
        <f>'Information Input'!$H$35</f>
        <v>43555</v>
      </c>
      <c r="CJ760" s="551" t="str">
        <f>'Information Input'!$J$22</f>
        <v>Quarterly</v>
      </c>
      <c r="CK760" s="552">
        <f>'Information Input'!$H$30</f>
        <v>43555</v>
      </c>
      <c r="CL760" s="551">
        <f>'Information Input'!$J$18</f>
        <v>2019</v>
      </c>
      <c r="CM760" s="551" t="s">
        <v>91</v>
      </c>
      <c r="CN760" s="1014" t="s">
        <v>240</v>
      </c>
      <c r="CO760" s="542" t="s">
        <v>240</v>
      </c>
      <c r="CP760" s="542" t="s">
        <v>671</v>
      </c>
      <c r="CQ760" s="551">
        <v>39</v>
      </c>
      <c r="CR760" s="542" t="s">
        <v>181</v>
      </c>
      <c r="CS760" s="542" t="s">
        <v>233</v>
      </c>
      <c r="CT760" s="1015">
        <f>'Report 1'!$AM$18</f>
        <v>0</v>
      </c>
      <c r="CU760" s="1016">
        <f>SUMIF('Report 4A'!$G$16:$G$95,$CQ760,'Report 4A'!$AU$16:$AU$95)</f>
        <v>0</v>
      </c>
      <c r="CV760" s="1017">
        <f t="shared" si="145"/>
        <v>0</v>
      </c>
      <c r="CX760" s="546" t="s">
        <v>669</v>
      </c>
      <c r="CY760" s="537" t="s">
        <v>306</v>
      </c>
      <c r="CZ760" s="537" t="str">
        <f>'Information Input'!$M$14</f>
        <v xml:space="preserve">      -      </v>
      </c>
      <c r="DA760" s="538">
        <f>'Information Input'!$H$35</f>
        <v>43555</v>
      </c>
      <c r="DB760" s="537" t="str">
        <f>'Information Input'!$J$22</f>
        <v>Quarterly</v>
      </c>
      <c r="DC760" s="552">
        <f>'Information Input'!$H$30</f>
        <v>43555</v>
      </c>
      <c r="DD760" s="553" t="str">
        <f t="shared" si="146"/>
        <v>201611</v>
      </c>
      <c r="DE760" s="541" t="s">
        <v>103</v>
      </c>
      <c r="DF760" s="541" t="s">
        <v>686</v>
      </c>
      <c r="DG760" s="544">
        <f>'Report 5L'!$AE$161</f>
        <v>0</v>
      </c>
      <c r="DH760" s="550">
        <f>'Report 5L'!$AE$162</f>
        <v>0</v>
      </c>
      <c r="DI760" s="544">
        <f>'Report 5L'!$AE$163</f>
        <v>0</v>
      </c>
      <c r="DJ760" s="544">
        <f>'Report 5L'!$AE$164</f>
        <v>0</v>
      </c>
      <c r="DK760" s="544">
        <f>'Report 5L'!$AE$165</f>
        <v>0</v>
      </c>
      <c r="DL760" s="544">
        <f>'Report 5L'!$AE$166</f>
        <v>0</v>
      </c>
      <c r="DM760" s="544">
        <f>'Report 5L'!$AE$167</f>
        <v>0</v>
      </c>
      <c r="DN760" s="544">
        <f>'Report 5L'!$AE$168</f>
        <v>0</v>
      </c>
      <c r="DO760" s="544">
        <f>'Report 5L'!$AE$169</f>
        <v>0</v>
      </c>
      <c r="DP760" s="544">
        <f>'Report 5L'!$AE$170</f>
        <v>0</v>
      </c>
      <c r="DQ760" s="544">
        <f>'Report 5L'!$AE$171</f>
        <v>0</v>
      </c>
    </row>
    <row r="761" spans="2:121">
      <c r="B761" s="535" t="s">
        <v>669</v>
      </c>
      <c r="C761" s="536">
        <v>1</v>
      </c>
      <c r="D761" s="537" t="str">
        <f>'Information Input'!$M$14</f>
        <v xml:space="preserve">      -      </v>
      </c>
      <c r="E761" s="537" t="s">
        <v>135</v>
      </c>
      <c r="F761" s="538">
        <f t="shared" si="140"/>
        <v>43466</v>
      </c>
      <c r="G761" s="538">
        <f t="shared" si="141"/>
        <v>43555</v>
      </c>
      <c r="H761" s="538">
        <f>'Information Input'!$H$35</f>
        <v>43555</v>
      </c>
      <c r="I761" s="537" t="str">
        <f>'Information Input'!$J$22</f>
        <v>Quarterly</v>
      </c>
      <c r="J761" s="538">
        <f>'Information Input'!$H$30</f>
        <v>43555</v>
      </c>
      <c r="K761" s="537">
        <f>'Information Input'!$J$18</f>
        <v>2019</v>
      </c>
      <c r="L761" s="539" t="s">
        <v>243</v>
      </c>
      <c r="M761" s="540" t="s">
        <v>230</v>
      </c>
      <c r="N761" s="541" t="s">
        <v>230</v>
      </c>
      <c r="O761" s="542" t="s">
        <v>671</v>
      </c>
      <c r="P761" s="537">
        <v>41</v>
      </c>
      <c r="Q761" s="541" t="s">
        <v>183</v>
      </c>
      <c r="R761" s="541" t="s">
        <v>238</v>
      </c>
      <c r="S761" s="543">
        <f>'Report 1'!$BA$18</f>
        <v>0</v>
      </c>
      <c r="T761" s="544">
        <f>'Report 1'!$BA$61</f>
        <v>0</v>
      </c>
      <c r="U761" s="545">
        <f>'Report 1'!$BA$147</f>
        <v>0</v>
      </c>
      <c r="AL761" s="546" t="s">
        <v>669</v>
      </c>
      <c r="AM761" s="547">
        <v>2</v>
      </c>
      <c r="AN761" s="547" t="str">
        <f>'Information Input'!$M$14</f>
        <v xml:space="preserve">      -      </v>
      </c>
      <c r="AO761" s="547" t="s">
        <v>137</v>
      </c>
      <c r="AP761" s="538">
        <f t="shared" si="143"/>
        <v>43647</v>
      </c>
      <c r="AQ761" s="538">
        <f t="shared" si="144"/>
        <v>43738</v>
      </c>
      <c r="AR761" s="538">
        <f>'Information Input'!$H$35</f>
        <v>43555</v>
      </c>
      <c r="AS761" s="547" t="str">
        <f>'Information Input'!$J$22</f>
        <v>Quarterly</v>
      </c>
      <c r="AT761" s="538">
        <f>'Information Input'!$H$30</f>
        <v>43555</v>
      </c>
      <c r="AU761" s="547">
        <f>'Information Input'!$J$18</f>
        <v>2019</v>
      </c>
      <c r="AV761" s="547" t="s">
        <v>97</v>
      </c>
      <c r="AW761" s="547" t="s">
        <v>98</v>
      </c>
      <c r="AX761" s="547" t="s">
        <v>96</v>
      </c>
      <c r="AY761" s="548" t="s">
        <v>675</v>
      </c>
      <c r="AZ761" s="547">
        <v>46</v>
      </c>
      <c r="BA761" s="549" t="s">
        <v>188</v>
      </c>
      <c r="BB761" s="543" t="s">
        <v>239</v>
      </c>
      <c r="BC761" s="550">
        <f>'Report 2'!$V188</f>
        <v>0</v>
      </c>
      <c r="BD761" s="550">
        <f>'Report 2'!$W188</f>
        <v>0</v>
      </c>
      <c r="BE761" s="550">
        <f>'Report 2'!$X188</f>
        <v>0</v>
      </c>
      <c r="BF761" s="550">
        <f>'Report 2'!$Y188</f>
        <v>0</v>
      </c>
      <c r="BG761" s="550">
        <f>'Report 2'!$Z188</f>
        <v>0</v>
      </c>
      <c r="BH761" s="550">
        <f>'Report 2'!$AA188</f>
        <v>0</v>
      </c>
      <c r="BI761" s="550">
        <f>'Report 2'!$AB188</f>
        <v>0</v>
      </c>
      <c r="CC761" s="542" t="s">
        <v>669</v>
      </c>
      <c r="CD761" s="1014" t="s">
        <v>672</v>
      </c>
      <c r="CE761" s="1014" t="str">
        <f>'Information Input'!$M$14</f>
        <v xml:space="preserve">      -      </v>
      </c>
      <c r="CF761" s="551" t="s">
        <v>136</v>
      </c>
      <c r="CG761" s="552">
        <f t="shared" si="138"/>
        <v>43556</v>
      </c>
      <c r="CH761" s="552">
        <f t="shared" si="139"/>
        <v>43646</v>
      </c>
      <c r="CI761" s="552">
        <f>'Information Input'!$H$35</f>
        <v>43555</v>
      </c>
      <c r="CJ761" s="551" t="str">
        <f>'Information Input'!$J$22</f>
        <v>Quarterly</v>
      </c>
      <c r="CK761" s="552">
        <f>'Information Input'!$H$30</f>
        <v>43555</v>
      </c>
      <c r="CL761" s="551">
        <f>'Information Input'!$J$18</f>
        <v>2019</v>
      </c>
      <c r="CM761" s="551" t="s">
        <v>91</v>
      </c>
      <c r="CN761" s="1014" t="s">
        <v>240</v>
      </c>
      <c r="CO761" s="542" t="s">
        <v>240</v>
      </c>
      <c r="CP761" s="542" t="s">
        <v>671</v>
      </c>
      <c r="CQ761" s="551">
        <v>40</v>
      </c>
      <c r="CR761" s="542" t="s">
        <v>182</v>
      </c>
      <c r="CS761" s="542" t="s">
        <v>238</v>
      </c>
      <c r="CT761" s="1015">
        <f>'Report 1'!$AM$18</f>
        <v>0</v>
      </c>
      <c r="CU761" s="1016">
        <f>SUMIF('Report 4A'!$G$16:$G$95,$CQ761,'Report 4A'!$AU$16:$AU$95)</f>
        <v>0</v>
      </c>
      <c r="CV761" s="1017">
        <f t="shared" si="145"/>
        <v>0</v>
      </c>
      <c r="CX761" s="546" t="s">
        <v>669</v>
      </c>
      <c r="CY761" s="537" t="s">
        <v>306</v>
      </c>
      <c r="CZ761" s="537" t="str">
        <f>'Information Input'!$M$14</f>
        <v xml:space="preserve">      -      </v>
      </c>
      <c r="DA761" s="538">
        <f>'Information Input'!$H$35</f>
        <v>43555</v>
      </c>
      <c r="DB761" s="537" t="str">
        <f>'Information Input'!$J$22</f>
        <v>Quarterly</v>
      </c>
      <c r="DC761" s="552">
        <f>'Information Input'!$H$30</f>
        <v>43555</v>
      </c>
      <c r="DD761" s="553" t="str">
        <f t="shared" si="146"/>
        <v>201610</v>
      </c>
      <c r="DE761" s="541" t="s">
        <v>103</v>
      </c>
      <c r="DF761" s="541" t="s">
        <v>686</v>
      </c>
      <c r="DG761" s="544">
        <f>'Report 5L'!$AF$161</f>
        <v>0</v>
      </c>
      <c r="DH761" s="550">
        <f>'Report 5L'!$AF$162</f>
        <v>0</v>
      </c>
      <c r="DI761" s="544">
        <f>'Report 5L'!$AF$163</f>
        <v>0</v>
      </c>
      <c r="DJ761" s="544">
        <f>'Report 5L'!$AF$164</f>
        <v>0</v>
      </c>
      <c r="DK761" s="544">
        <f>'Report 5L'!$AF$165</f>
        <v>0</v>
      </c>
      <c r="DL761" s="544">
        <f>'Report 5L'!$AF$166</f>
        <v>0</v>
      </c>
      <c r="DM761" s="544">
        <f>'Report 5L'!$AF$167</f>
        <v>0</v>
      </c>
      <c r="DN761" s="544">
        <f>'Report 5L'!$AF$168</f>
        <v>0</v>
      </c>
      <c r="DO761" s="544">
        <f>'Report 5L'!$AF$169</f>
        <v>0</v>
      </c>
      <c r="DP761" s="544">
        <f>'Report 5L'!$AF$170</f>
        <v>0</v>
      </c>
      <c r="DQ761" s="544">
        <f>'Report 5L'!$AF$171</f>
        <v>0</v>
      </c>
    </row>
    <row r="762" spans="2:121">
      <c r="B762" s="535" t="s">
        <v>669</v>
      </c>
      <c r="C762" s="536">
        <v>1</v>
      </c>
      <c r="D762" s="537" t="str">
        <f>'Information Input'!$M$14</f>
        <v xml:space="preserve">      -      </v>
      </c>
      <c r="E762" s="537" t="s">
        <v>135</v>
      </c>
      <c r="F762" s="538">
        <f t="shared" si="140"/>
        <v>43466</v>
      </c>
      <c r="G762" s="538">
        <f t="shared" si="141"/>
        <v>43555</v>
      </c>
      <c r="H762" s="538">
        <f>'Information Input'!$H$35</f>
        <v>43555</v>
      </c>
      <c r="I762" s="537" t="str">
        <f>'Information Input'!$J$22</f>
        <v>Quarterly</v>
      </c>
      <c r="J762" s="538">
        <f>'Information Input'!$H$30</f>
        <v>43555</v>
      </c>
      <c r="K762" s="537">
        <f>'Information Input'!$J$18</f>
        <v>2019</v>
      </c>
      <c r="L762" s="539" t="s">
        <v>243</v>
      </c>
      <c r="M762" s="540" t="s">
        <v>230</v>
      </c>
      <c r="N762" s="541" t="s">
        <v>230</v>
      </c>
      <c r="O762" s="542" t="s">
        <v>671</v>
      </c>
      <c r="P762" s="537">
        <v>42</v>
      </c>
      <c r="Q762" s="541" t="s">
        <v>184</v>
      </c>
      <c r="R762" s="541" t="s">
        <v>233</v>
      </c>
      <c r="S762" s="543">
        <f>'Report 1'!$BA$18</f>
        <v>0</v>
      </c>
      <c r="T762" s="544">
        <f>'Report 1'!$BA$62</f>
        <v>0</v>
      </c>
      <c r="U762" s="545">
        <f>'Report 1'!$BA$148</f>
        <v>0</v>
      </c>
      <c r="AL762" s="546" t="s">
        <v>669</v>
      </c>
      <c r="AM762" s="547">
        <v>2</v>
      </c>
      <c r="AN762" s="547" t="str">
        <f>'Information Input'!$M$14</f>
        <v xml:space="preserve">      -      </v>
      </c>
      <c r="AO762" s="547" t="s">
        <v>137</v>
      </c>
      <c r="AP762" s="538">
        <f t="shared" si="143"/>
        <v>43647</v>
      </c>
      <c r="AQ762" s="538">
        <f t="shared" si="144"/>
        <v>43738</v>
      </c>
      <c r="AR762" s="538">
        <f>'Information Input'!$H$35</f>
        <v>43555</v>
      </c>
      <c r="AS762" s="547" t="str">
        <f>'Information Input'!$J$22</f>
        <v>Quarterly</v>
      </c>
      <c r="AT762" s="538">
        <f>'Information Input'!$H$30</f>
        <v>43555</v>
      </c>
      <c r="AU762" s="547">
        <f>'Information Input'!$J$18</f>
        <v>2019</v>
      </c>
      <c r="AV762" s="547" t="s">
        <v>97</v>
      </c>
      <c r="AW762" s="547" t="s">
        <v>98</v>
      </c>
      <c r="AX762" s="547" t="s">
        <v>96</v>
      </c>
      <c r="AY762" s="548" t="s">
        <v>675</v>
      </c>
      <c r="AZ762" s="547">
        <v>47</v>
      </c>
      <c r="BA762" s="549" t="s">
        <v>189</v>
      </c>
      <c r="BB762" s="543" t="s">
        <v>239</v>
      </c>
      <c r="BC762" s="550">
        <f>'Report 2'!$V189</f>
        <v>0</v>
      </c>
      <c r="BD762" s="550">
        <f>'Report 2'!$W189</f>
        <v>0</v>
      </c>
      <c r="BE762" s="550">
        <f>'Report 2'!$X189</f>
        <v>0</v>
      </c>
      <c r="BF762" s="550">
        <f>'Report 2'!$Y189</f>
        <v>0</v>
      </c>
      <c r="BG762" s="550">
        <f>'Report 2'!$Z189</f>
        <v>0</v>
      </c>
      <c r="BH762" s="550">
        <f>'Report 2'!$AA189</f>
        <v>0</v>
      </c>
      <c r="BI762" s="550">
        <f>'Report 2'!$AB189</f>
        <v>0</v>
      </c>
      <c r="CC762" s="542" t="s">
        <v>669</v>
      </c>
      <c r="CD762" s="1014" t="s">
        <v>672</v>
      </c>
      <c r="CE762" s="1014" t="str">
        <f>'Information Input'!$M$14</f>
        <v xml:space="preserve">      -      </v>
      </c>
      <c r="CF762" s="551" t="s">
        <v>136</v>
      </c>
      <c r="CG762" s="552">
        <f t="shared" si="138"/>
        <v>43556</v>
      </c>
      <c r="CH762" s="552">
        <f t="shared" si="139"/>
        <v>43646</v>
      </c>
      <c r="CI762" s="552">
        <f>'Information Input'!$H$35</f>
        <v>43555</v>
      </c>
      <c r="CJ762" s="551" t="str">
        <f>'Information Input'!$J$22</f>
        <v>Quarterly</v>
      </c>
      <c r="CK762" s="552">
        <f>'Information Input'!$H$30</f>
        <v>43555</v>
      </c>
      <c r="CL762" s="551">
        <f>'Information Input'!$J$18</f>
        <v>2019</v>
      </c>
      <c r="CM762" s="551" t="s">
        <v>91</v>
      </c>
      <c r="CN762" s="1014" t="s">
        <v>240</v>
      </c>
      <c r="CO762" s="542" t="s">
        <v>240</v>
      </c>
      <c r="CP762" s="542" t="s">
        <v>671</v>
      </c>
      <c r="CQ762" s="551">
        <v>41</v>
      </c>
      <c r="CR762" s="542" t="s">
        <v>183</v>
      </c>
      <c r="CS762" s="542" t="s">
        <v>238</v>
      </c>
      <c r="CT762" s="1015">
        <f>'Report 1'!$AM$18</f>
        <v>0</v>
      </c>
      <c r="CU762" s="1016">
        <f>SUMIF('Report 4A'!$G$16:$G$95,$CQ762,'Report 4A'!$AU$16:$AU$95)</f>
        <v>0</v>
      </c>
      <c r="CV762" s="1017">
        <f t="shared" si="145"/>
        <v>0</v>
      </c>
      <c r="CX762" s="546" t="s">
        <v>669</v>
      </c>
      <c r="CY762" s="537" t="s">
        <v>306</v>
      </c>
      <c r="CZ762" s="537" t="str">
        <f>'Information Input'!$M$14</f>
        <v xml:space="preserve">      -      </v>
      </c>
      <c r="DA762" s="552">
        <f>'Information Input'!$H$35</f>
        <v>43555</v>
      </c>
      <c r="DB762" s="537" t="str">
        <f>'Information Input'!$J$22</f>
        <v>Quarterly</v>
      </c>
      <c r="DC762" s="552">
        <f>'Information Input'!$H$30</f>
        <v>43555</v>
      </c>
      <c r="DD762" s="553" t="str">
        <f t="shared" si="146"/>
        <v>201609</v>
      </c>
      <c r="DE762" s="541" t="s">
        <v>103</v>
      </c>
      <c r="DF762" s="541" t="s">
        <v>686</v>
      </c>
      <c r="DG762" s="544">
        <f>'Report 5L'!$AG$161</f>
        <v>0</v>
      </c>
      <c r="DH762" s="550">
        <f>'Report 5L'!$AG$162</f>
        <v>0</v>
      </c>
      <c r="DI762" s="544">
        <f>'Report 5L'!$AG$163</f>
        <v>0</v>
      </c>
      <c r="DJ762" s="544">
        <f>'Report 5L'!$AG$164</f>
        <v>0</v>
      </c>
      <c r="DK762" s="544">
        <f>'Report 5L'!$AG$165</f>
        <v>0</v>
      </c>
      <c r="DL762" s="544">
        <f>'Report 5L'!$AG$166</f>
        <v>0</v>
      </c>
      <c r="DM762" s="544">
        <f>'Report 5L'!$AG$167</f>
        <v>0</v>
      </c>
      <c r="DN762" s="544">
        <f>'Report 5L'!$AG$168</f>
        <v>0</v>
      </c>
      <c r="DO762" s="544">
        <f>'Report 5L'!$AG$169</f>
        <v>0</v>
      </c>
      <c r="DP762" s="544">
        <f>'Report 5L'!$AG$170</f>
        <v>0</v>
      </c>
      <c r="DQ762" s="544">
        <f>'Report 5L'!$AG$171</f>
        <v>0</v>
      </c>
    </row>
    <row r="763" spans="2:121">
      <c r="B763" s="535" t="s">
        <v>669</v>
      </c>
      <c r="C763" s="536">
        <v>1</v>
      </c>
      <c r="D763" s="537" t="str">
        <f>'Information Input'!$M$14</f>
        <v xml:space="preserve">      -      </v>
      </c>
      <c r="E763" s="537" t="s">
        <v>135</v>
      </c>
      <c r="F763" s="538">
        <f t="shared" si="140"/>
        <v>43466</v>
      </c>
      <c r="G763" s="538">
        <f t="shared" si="141"/>
        <v>43555</v>
      </c>
      <c r="H763" s="538">
        <f>'Information Input'!$H$35</f>
        <v>43555</v>
      </c>
      <c r="I763" s="537" t="str">
        <f>'Information Input'!$J$22</f>
        <v>Quarterly</v>
      </c>
      <c r="J763" s="538">
        <f>'Information Input'!$H$30</f>
        <v>43555</v>
      </c>
      <c r="K763" s="537">
        <f>'Information Input'!$J$18</f>
        <v>2019</v>
      </c>
      <c r="L763" s="539" t="s">
        <v>243</v>
      </c>
      <c r="M763" s="540" t="s">
        <v>230</v>
      </c>
      <c r="N763" s="541" t="s">
        <v>230</v>
      </c>
      <c r="O763" s="542" t="s">
        <v>671</v>
      </c>
      <c r="P763" s="537">
        <v>43</v>
      </c>
      <c r="Q763" s="541" t="s">
        <v>185</v>
      </c>
      <c r="R763" s="541" t="s">
        <v>233</v>
      </c>
      <c r="S763" s="543">
        <f>'Report 1'!$BA$18</f>
        <v>0</v>
      </c>
      <c r="T763" s="544">
        <f>'Report 1'!$BA$63</f>
        <v>0</v>
      </c>
      <c r="U763" s="545">
        <f>'Report 1'!$BA$149</f>
        <v>0</v>
      </c>
      <c r="AL763" s="546" t="s">
        <v>669</v>
      </c>
      <c r="AM763" s="547">
        <v>2</v>
      </c>
      <c r="AN763" s="547" t="str">
        <f>'Information Input'!$M$14</f>
        <v xml:space="preserve">      -      </v>
      </c>
      <c r="AO763" s="547" t="s">
        <v>137</v>
      </c>
      <c r="AP763" s="538">
        <f t="shared" si="143"/>
        <v>43647</v>
      </c>
      <c r="AQ763" s="538">
        <f t="shared" si="144"/>
        <v>43738</v>
      </c>
      <c r="AR763" s="538">
        <f>'Information Input'!$H$35</f>
        <v>43555</v>
      </c>
      <c r="AS763" s="547" t="str">
        <f>'Information Input'!$J$22</f>
        <v>Quarterly</v>
      </c>
      <c r="AT763" s="538">
        <f>'Information Input'!$H$30</f>
        <v>43555</v>
      </c>
      <c r="AU763" s="547">
        <f>'Information Input'!$J$18</f>
        <v>2019</v>
      </c>
      <c r="AV763" s="547" t="s">
        <v>97</v>
      </c>
      <c r="AW763" s="547" t="s">
        <v>98</v>
      </c>
      <c r="AX763" s="547" t="s">
        <v>96</v>
      </c>
      <c r="AY763" s="548" t="s">
        <v>675</v>
      </c>
      <c r="AZ763" s="547">
        <v>48</v>
      </c>
      <c r="BA763" s="549" t="s">
        <v>190</v>
      </c>
      <c r="BB763" s="543" t="s">
        <v>239</v>
      </c>
      <c r="BC763" s="550">
        <f>'Report 2'!$V190</f>
        <v>0</v>
      </c>
      <c r="BD763" s="550">
        <f>'Report 2'!$W190</f>
        <v>0</v>
      </c>
      <c r="BE763" s="550">
        <f>'Report 2'!$X190</f>
        <v>0</v>
      </c>
      <c r="BF763" s="550">
        <f>'Report 2'!$Y190</f>
        <v>0</v>
      </c>
      <c r="BG763" s="550">
        <f>'Report 2'!$Z190</f>
        <v>0</v>
      </c>
      <c r="BH763" s="550">
        <f>'Report 2'!$AA190</f>
        <v>0</v>
      </c>
      <c r="BI763" s="550">
        <f>'Report 2'!$AB190</f>
        <v>0</v>
      </c>
      <c r="CC763" s="542" t="s">
        <v>669</v>
      </c>
      <c r="CD763" s="1014" t="s">
        <v>672</v>
      </c>
      <c r="CE763" s="1014" t="str">
        <f>'Information Input'!$M$14</f>
        <v xml:space="preserve">      -      </v>
      </c>
      <c r="CF763" s="551" t="s">
        <v>136</v>
      </c>
      <c r="CG763" s="552">
        <f t="shared" si="138"/>
        <v>43556</v>
      </c>
      <c r="CH763" s="552">
        <f t="shared" si="139"/>
        <v>43646</v>
      </c>
      <c r="CI763" s="552">
        <f>'Information Input'!$H$35</f>
        <v>43555</v>
      </c>
      <c r="CJ763" s="551" t="str">
        <f>'Information Input'!$J$22</f>
        <v>Quarterly</v>
      </c>
      <c r="CK763" s="552">
        <f>'Information Input'!$H$30</f>
        <v>43555</v>
      </c>
      <c r="CL763" s="551">
        <f>'Information Input'!$J$18</f>
        <v>2019</v>
      </c>
      <c r="CM763" s="1018" t="s">
        <v>91</v>
      </c>
      <c r="CN763" s="1014" t="s">
        <v>240</v>
      </c>
      <c r="CO763" s="542" t="s">
        <v>240</v>
      </c>
      <c r="CP763" s="542" t="s">
        <v>671</v>
      </c>
      <c r="CQ763" s="551">
        <v>42</v>
      </c>
      <c r="CR763" s="542" t="s">
        <v>184</v>
      </c>
      <c r="CS763" s="542" t="s">
        <v>233</v>
      </c>
      <c r="CT763" s="1015">
        <f>'Report 1'!$AM$18</f>
        <v>0</v>
      </c>
      <c r="CU763" s="1016">
        <f>SUMIF('Report 4A'!$G$16:$G$95,$CQ763,'Report 4A'!$AU$16:$AU$95)</f>
        <v>0</v>
      </c>
      <c r="CV763" s="1017">
        <f t="shared" ref="CV763:CV764" si="147">IF(CT763&lt;&gt;0,CU763/CT763,0)</f>
        <v>0</v>
      </c>
      <c r="CX763" s="546" t="s">
        <v>669</v>
      </c>
      <c r="CY763" s="537" t="s">
        <v>306</v>
      </c>
      <c r="CZ763" s="537" t="str">
        <f>'Information Input'!$M$14</f>
        <v xml:space="preserve">      -      </v>
      </c>
      <c r="DA763" s="538">
        <f>'Information Input'!$H$35</f>
        <v>43555</v>
      </c>
      <c r="DB763" s="537" t="str">
        <f>'Information Input'!$J$22</f>
        <v>Quarterly</v>
      </c>
      <c r="DC763" s="552">
        <f>'Information Input'!$H$30</f>
        <v>43555</v>
      </c>
      <c r="DD763" s="553" t="str">
        <f t="shared" si="146"/>
        <v>201608</v>
      </c>
      <c r="DE763" s="541" t="s">
        <v>103</v>
      </c>
      <c r="DF763" s="541" t="s">
        <v>686</v>
      </c>
      <c r="DG763" s="544">
        <f>'Report 5L'!$AH$161</f>
        <v>0</v>
      </c>
      <c r="DH763" s="550">
        <f>'Report 5L'!$AH$162</f>
        <v>0</v>
      </c>
      <c r="DI763" s="544">
        <f>'Report 5L'!$AH$163</f>
        <v>0</v>
      </c>
      <c r="DJ763" s="544">
        <f>'Report 5L'!$AH$164</f>
        <v>0</v>
      </c>
      <c r="DK763" s="544">
        <f>'Report 5L'!$AH$165</f>
        <v>0</v>
      </c>
      <c r="DL763" s="544">
        <f>'Report 5L'!$AH$166</f>
        <v>0</v>
      </c>
      <c r="DM763" s="544">
        <f>'Report 5L'!$AH$167</f>
        <v>0</v>
      </c>
      <c r="DN763" s="544">
        <f>'Report 5L'!$AH$168</f>
        <v>0</v>
      </c>
      <c r="DO763" s="544">
        <f>'Report 5L'!$AH$169</f>
        <v>0</v>
      </c>
      <c r="DP763" s="544">
        <f>'Report 5L'!$AH$170</f>
        <v>0</v>
      </c>
      <c r="DQ763" s="544">
        <f>'Report 5L'!$AH$171</f>
        <v>0</v>
      </c>
    </row>
    <row r="764" spans="2:121">
      <c r="B764" s="535" t="s">
        <v>669</v>
      </c>
      <c r="C764" s="536">
        <v>1</v>
      </c>
      <c r="D764" s="537" t="str">
        <f>'Information Input'!$M$14</f>
        <v xml:space="preserve">      -      </v>
      </c>
      <c r="E764" s="537" t="s">
        <v>135</v>
      </c>
      <c r="F764" s="538">
        <f t="shared" si="140"/>
        <v>43466</v>
      </c>
      <c r="G764" s="538">
        <f t="shared" si="141"/>
        <v>43555</v>
      </c>
      <c r="H764" s="538">
        <f>'Information Input'!$H$35</f>
        <v>43555</v>
      </c>
      <c r="I764" s="537" t="str">
        <f>'Information Input'!$J$22</f>
        <v>Quarterly</v>
      </c>
      <c r="J764" s="538">
        <f>'Information Input'!$H$30</f>
        <v>43555</v>
      </c>
      <c r="K764" s="537">
        <f>'Information Input'!$J$18</f>
        <v>2019</v>
      </c>
      <c r="L764" s="539" t="s">
        <v>243</v>
      </c>
      <c r="M764" s="540" t="s">
        <v>230</v>
      </c>
      <c r="N764" s="541" t="s">
        <v>230</v>
      </c>
      <c r="O764" s="542" t="s">
        <v>674</v>
      </c>
      <c r="P764" s="537">
        <v>44</v>
      </c>
      <c r="Q764" s="541" t="s">
        <v>186</v>
      </c>
      <c r="R764" s="541" t="s">
        <v>239</v>
      </c>
      <c r="S764" s="543">
        <f>'Report 1'!$BA$18</f>
        <v>0</v>
      </c>
      <c r="T764" s="544">
        <f>'Report 1'!$BA$64</f>
        <v>0</v>
      </c>
      <c r="U764" s="545">
        <f>'Report 1'!$BA$150</f>
        <v>0</v>
      </c>
      <c r="AL764" s="546" t="s">
        <v>669</v>
      </c>
      <c r="AM764" s="547">
        <v>2</v>
      </c>
      <c r="AN764" s="547" t="str">
        <f>'Information Input'!$M$14</f>
        <v xml:space="preserve">      -      </v>
      </c>
      <c r="AO764" s="547" t="s">
        <v>137</v>
      </c>
      <c r="AP764" s="538">
        <f t="shared" si="143"/>
        <v>43647</v>
      </c>
      <c r="AQ764" s="538">
        <f t="shared" si="144"/>
        <v>43738</v>
      </c>
      <c r="AR764" s="538">
        <f>'Information Input'!$H$35</f>
        <v>43555</v>
      </c>
      <c r="AS764" s="547" t="str">
        <f>'Information Input'!$J$22</f>
        <v>Quarterly</v>
      </c>
      <c r="AT764" s="538">
        <f>'Information Input'!$H$30</f>
        <v>43555</v>
      </c>
      <c r="AU764" s="547">
        <f>'Information Input'!$J$18</f>
        <v>2019</v>
      </c>
      <c r="AV764" s="547" t="s">
        <v>97</v>
      </c>
      <c r="AW764" s="547" t="s">
        <v>98</v>
      </c>
      <c r="AX764" s="547" t="s">
        <v>96</v>
      </c>
      <c r="AY764" s="548" t="s">
        <v>675</v>
      </c>
      <c r="AZ764" s="547">
        <v>49</v>
      </c>
      <c r="BA764" s="549" t="s">
        <v>191</v>
      </c>
      <c r="BB764" s="543" t="s">
        <v>239</v>
      </c>
      <c r="BC764" s="550">
        <f>'Report 2'!$V191</f>
        <v>0</v>
      </c>
      <c r="BD764" s="550">
        <f>'Report 2'!$W191</f>
        <v>0</v>
      </c>
      <c r="BE764" s="550">
        <f>'Report 2'!$X191</f>
        <v>0</v>
      </c>
      <c r="BF764" s="550">
        <f>'Report 2'!$Y191</f>
        <v>0</v>
      </c>
      <c r="BG764" s="550">
        <f>'Report 2'!$Z191</f>
        <v>0</v>
      </c>
      <c r="BH764" s="550">
        <f>'Report 2'!$AA191</f>
        <v>0</v>
      </c>
      <c r="BI764" s="550">
        <f>'Report 2'!$AB191</f>
        <v>0</v>
      </c>
      <c r="CC764" s="542" t="s">
        <v>669</v>
      </c>
      <c r="CD764" s="1014" t="s">
        <v>672</v>
      </c>
      <c r="CE764" s="1014" t="str">
        <f>'Information Input'!$M$14</f>
        <v xml:space="preserve">      -      </v>
      </c>
      <c r="CF764" s="551" t="s">
        <v>136</v>
      </c>
      <c r="CG764" s="552">
        <f t="shared" si="138"/>
        <v>43556</v>
      </c>
      <c r="CH764" s="552">
        <f t="shared" si="139"/>
        <v>43646</v>
      </c>
      <c r="CI764" s="552">
        <f>'Information Input'!$H$35</f>
        <v>43555</v>
      </c>
      <c r="CJ764" s="551" t="str">
        <f>'Information Input'!$J$22</f>
        <v>Quarterly</v>
      </c>
      <c r="CK764" s="552">
        <f>'Information Input'!$H$30</f>
        <v>43555</v>
      </c>
      <c r="CL764" s="551">
        <f>'Information Input'!$J$18</f>
        <v>2019</v>
      </c>
      <c r="CM764" s="1018" t="s">
        <v>91</v>
      </c>
      <c r="CN764" s="1014" t="s">
        <v>240</v>
      </c>
      <c r="CO764" s="542" t="s">
        <v>240</v>
      </c>
      <c r="CP764" s="542" t="s">
        <v>671</v>
      </c>
      <c r="CQ764" s="551">
        <v>43</v>
      </c>
      <c r="CR764" s="542" t="s">
        <v>185</v>
      </c>
      <c r="CS764" s="542" t="s">
        <v>233</v>
      </c>
      <c r="CT764" s="1015">
        <f>'Report 1'!$AM$18</f>
        <v>0</v>
      </c>
      <c r="CU764" s="1016">
        <f>SUMIF('Report 4A'!$G$16:$G$95,$CQ764,'Report 4A'!$AU$16:$AU$95)</f>
        <v>0</v>
      </c>
      <c r="CV764" s="1017">
        <f t="shared" si="147"/>
        <v>0</v>
      </c>
      <c r="CX764" s="546" t="s">
        <v>669</v>
      </c>
      <c r="CY764" s="537" t="s">
        <v>306</v>
      </c>
      <c r="CZ764" s="537" t="str">
        <f>'Information Input'!$M$14</f>
        <v xml:space="preserve">      -      </v>
      </c>
      <c r="DA764" s="538">
        <f>'Information Input'!$H$35</f>
        <v>43555</v>
      </c>
      <c r="DB764" s="537" t="str">
        <f>'Information Input'!$J$22</f>
        <v>Quarterly</v>
      </c>
      <c r="DC764" s="552">
        <f>'Information Input'!$H$30</f>
        <v>43555</v>
      </c>
      <c r="DD764" s="553" t="str">
        <f t="shared" si="146"/>
        <v>201607</v>
      </c>
      <c r="DE764" s="541" t="s">
        <v>103</v>
      </c>
      <c r="DF764" s="541" t="s">
        <v>686</v>
      </c>
      <c r="DG764" s="544">
        <f>'Report 5L'!$AI$161</f>
        <v>0</v>
      </c>
      <c r="DH764" s="550">
        <f>'Report 5L'!$AI$162</f>
        <v>0</v>
      </c>
      <c r="DI764" s="544">
        <f>'Report 5L'!$AI$163</f>
        <v>0</v>
      </c>
      <c r="DJ764" s="544">
        <f>'Report 5L'!$AI$164</f>
        <v>0</v>
      </c>
      <c r="DK764" s="544">
        <f>'Report 5L'!$AI$165</f>
        <v>0</v>
      </c>
      <c r="DL764" s="544">
        <f>'Report 5L'!$AI$166</f>
        <v>0</v>
      </c>
      <c r="DM764" s="544">
        <f>'Report 5L'!$AI$167</f>
        <v>0</v>
      </c>
      <c r="DN764" s="544">
        <f>'Report 5L'!$AI$168</f>
        <v>0</v>
      </c>
      <c r="DO764" s="544">
        <f>'Report 5L'!$AI$169</f>
        <v>0</v>
      </c>
      <c r="DP764" s="544">
        <f>'Report 5L'!$AI$170</f>
        <v>0</v>
      </c>
      <c r="DQ764" s="544">
        <f>'Report 5L'!$AI$171</f>
        <v>0</v>
      </c>
    </row>
    <row r="765" spans="2:121">
      <c r="B765" s="535" t="s">
        <v>669</v>
      </c>
      <c r="C765" s="536">
        <v>1</v>
      </c>
      <c r="D765" s="537" t="str">
        <f>'Information Input'!$M$14</f>
        <v xml:space="preserve">      -      </v>
      </c>
      <c r="E765" s="537" t="s">
        <v>135</v>
      </c>
      <c r="F765" s="538">
        <f t="shared" si="140"/>
        <v>43466</v>
      </c>
      <c r="G765" s="538">
        <f t="shared" si="141"/>
        <v>43555</v>
      </c>
      <c r="H765" s="538">
        <f>'Information Input'!$H$35</f>
        <v>43555</v>
      </c>
      <c r="I765" s="537" t="str">
        <f>'Information Input'!$J$22</f>
        <v>Quarterly</v>
      </c>
      <c r="J765" s="538">
        <f>'Information Input'!$H$30</f>
        <v>43555</v>
      </c>
      <c r="K765" s="537">
        <f>'Information Input'!$J$18</f>
        <v>2019</v>
      </c>
      <c r="L765" s="539" t="s">
        <v>243</v>
      </c>
      <c r="M765" s="540" t="s">
        <v>230</v>
      </c>
      <c r="N765" s="541" t="s">
        <v>230</v>
      </c>
      <c r="O765" s="542" t="s">
        <v>675</v>
      </c>
      <c r="P765" s="537">
        <v>45</v>
      </c>
      <c r="Q765" s="541" t="s">
        <v>187</v>
      </c>
      <c r="R765" s="541" t="s">
        <v>239</v>
      </c>
      <c r="S765" s="543">
        <f>'Report 1'!$BA$18</f>
        <v>0</v>
      </c>
      <c r="T765" s="544">
        <f>'Report 1'!$BA$65</f>
        <v>0</v>
      </c>
      <c r="U765" s="545">
        <f>'Report 1'!$BA$151</f>
        <v>0</v>
      </c>
      <c r="AL765" s="546" t="s">
        <v>669</v>
      </c>
      <c r="AM765" s="547">
        <v>2</v>
      </c>
      <c r="AN765" s="547" t="str">
        <f>'Information Input'!$M$14</f>
        <v xml:space="preserve">      -      </v>
      </c>
      <c r="AO765" s="547" t="s">
        <v>137</v>
      </c>
      <c r="AP765" s="538">
        <f t="shared" si="143"/>
        <v>43647</v>
      </c>
      <c r="AQ765" s="538">
        <f t="shared" si="144"/>
        <v>43738</v>
      </c>
      <c r="AR765" s="538">
        <f>'Information Input'!$H$35</f>
        <v>43555</v>
      </c>
      <c r="AS765" s="547" t="str">
        <f>'Information Input'!$J$22</f>
        <v>Quarterly</v>
      </c>
      <c r="AT765" s="538">
        <f>'Information Input'!$H$30</f>
        <v>43555</v>
      </c>
      <c r="AU765" s="547">
        <f>'Information Input'!$J$18</f>
        <v>2019</v>
      </c>
      <c r="AV765" s="547" t="s">
        <v>97</v>
      </c>
      <c r="AW765" s="547" t="s">
        <v>98</v>
      </c>
      <c r="AX765" s="547" t="s">
        <v>96</v>
      </c>
      <c r="AY765" s="548" t="s">
        <v>675</v>
      </c>
      <c r="AZ765" s="547">
        <v>50</v>
      </c>
      <c r="BA765" s="549" t="s">
        <v>192</v>
      </c>
      <c r="BB765" s="543" t="s">
        <v>239</v>
      </c>
      <c r="BC765" s="550">
        <f>'Report 2'!$V192</f>
        <v>0</v>
      </c>
      <c r="BD765" s="550">
        <f>'Report 2'!$W192</f>
        <v>0</v>
      </c>
      <c r="BE765" s="550">
        <f>'Report 2'!$X192</f>
        <v>0</v>
      </c>
      <c r="BF765" s="550">
        <f>'Report 2'!$Y192</f>
        <v>0</v>
      </c>
      <c r="BG765" s="550">
        <f>'Report 2'!$Z192</f>
        <v>0</v>
      </c>
      <c r="BH765" s="550">
        <f>'Report 2'!$AA192</f>
        <v>0</v>
      </c>
      <c r="BI765" s="550">
        <f>'Report 2'!$AB192</f>
        <v>0</v>
      </c>
      <c r="CC765" s="542" t="s">
        <v>669</v>
      </c>
      <c r="CD765" s="1014" t="s">
        <v>672</v>
      </c>
      <c r="CE765" s="1014" t="str">
        <f>'Information Input'!$M$14</f>
        <v xml:space="preserve">      -      </v>
      </c>
      <c r="CF765" s="551" t="s">
        <v>136</v>
      </c>
      <c r="CG765" s="552">
        <f t="shared" si="138"/>
        <v>43556</v>
      </c>
      <c r="CH765" s="552">
        <f t="shared" si="139"/>
        <v>43646</v>
      </c>
      <c r="CI765" s="552">
        <f>'Information Input'!$H$35</f>
        <v>43555</v>
      </c>
      <c r="CJ765" s="551" t="str">
        <f>'Information Input'!$J$22</f>
        <v>Quarterly</v>
      </c>
      <c r="CK765" s="552">
        <f>'Information Input'!$H$30</f>
        <v>43555</v>
      </c>
      <c r="CL765" s="551">
        <f>'Information Input'!$J$18</f>
        <v>2019</v>
      </c>
      <c r="CM765" s="551" t="s">
        <v>91</v>
      </c>
      <c r="CN765" s="1014" t="s">
        <v>240</v>
      </c>
      <c r="CO765" s="542" t="s">
        <v>240</v>
      </c>
      <c r="CP765" s="542" t="s">
        <v>675</v>
      </c>
      <c r="CQ765" s="551">
        <v>45</v>
      </c>
      <c r="CR765" s="542" t="s">
        <v>187</v>
      </c>
      <c r="CS765" s="542" t="s">
        <v>239</v>
      </c>
      <c r="CT765" s="1015">
        <f>'Report 1'!$AM$18</f>
        <v>0</v>
      </c>
      <c r="CU765" s="1016">
        <f>SUMIF('Report 4A'!$G$16:$G$95,$CQ765,'Report 4A'!$AU$16:$AU$95)</f>
        <v>0</v>
      </c>
      <c r="CV765" s="1017">
        <f t="shared" si="145"/>
        <v>0</v>
      </c>
      <c r="CX765" s="546" t="s">
        <v>669</v>
      </c>
      <c r="CY765" s="537" t="s">
        <v>306</v>
      </c>
      <c r="CZ765" s="537" t="str">
        <f>'Information Input'!$M$14</f>
        <v xml:space="preserve">      -      </v>
      </c>
      <c r="DA765" s="538">
        <f>'Information Input'!$H$35</f>
        <v>43555</v>
      </c>
      <c r="DB765" s="537" t="str">
        <f>'Information Input'!$J$22</f>
        <v>Quarterly</v>
      </c>
      <c r="DC765" s="552">
        <f>'Information Input'!$H$30</f>
        <v>43555</v>
      </c>
      <c r="DD765" s="553" t="str">
        <f t="shared" si="146"/>
        <v>201606</v>
      </c>
      <c r="DE765" s="541" t="s">
        <v>103</v>
      </c>
      <c r="DF765" s="541" t="s">
        <v>686</v>
      </c>
      <c r="DG765" s="544">
        <f>'Report 5L'!$AJ$161</f>
        <v>0</v>
      </c>
      <c r="DH765" s="550">
        <f>'Report 5L'!$AJ$162</f>
        <v>0</v>
      </c>
      <c r="DI765" s="544">
        <f>'Report 5L'!$AJ$163</f>
        <v>0</v>
      </c>
      <c r="DJ765" s="544">
        <f>'Report 5L'!$AJ$164</f>
        <v>0</v>
      </c>
      <c r="DK765" s="544">
        <f>'Report 5L'!$AJ$165</f>
        <v>0</v>
      </c>
      <c r="DL765" s="544">
        <f>'Report 5L'!$AJ$166</f>
        <v>0</v>
      </c>
      <c r="DM765" s="544">
        <f>'Report 5L'!$AJ$167</f>
        <v>0</v>
      </c>
      <c r="DN765" s="544">
        <f>'Report 5L'!$AJ$168</f>
        <v>0</v>
      </c>
      <c r="DO765" s="544">
        <f>'Report 5L'!$AJ$169</f>
        <v>0</v>
      </c>
      <c r="DP765" s="544">
        <f>'Report 5L'!$AJ$170</f>
        <v>0</v>
      </c>
      <c r="DQ765" s="544">
        <f>'Report 5L'!$AJ$171</f>
        <v>0</v>
      </c>
    </row>
    <row r="766" spans="2:121">
      <c r="B766" s="535" t="s">
        <v>669</v>
      </c>
      <c r="C766" s="536">
        <v>1</v>
      </c>
      <c r="D766" s="537" t="str">
        <f>'Information Input'!$M$14</f>
        <v xml:space="preserve">      -      </v>
      </c>
      <c r="E766" s="537" t="s">
        <v>135</v>
      </c>
      <c r="F766" s="538">
        <f t="shared" si="140"/>
        <v>43466</v>
      </c>
      <c r="G766" s="538">
        <f t="shared" si="141"/>
        <v>43555</v>
      </c>
      <c r="H766" s="538">
        <f>'Information Input'!$H$35</f>
        <v>43555</v>
      </c>
      <c r="I766" s="537" t="str">
        <f>'Information Input'!$J$22</f>
        <v>Quarterly</v>
      </c>
      <c r="J766" s="538">
        <f>'Information Input'!$H$30</f>
        <v>43555</v>
      </c>
      <c r="K766" s="537">
        <f>'Information Input'!$J$18</f>
        <v>2019</v>
      </c>
      <c r="L766" s="539" t="s">
        <v>243</v>
      </c>
      <c r="M766" s="540" t="s">
        <v>230</v>
      </c>
      <c r="N766" s="541" t="s">
        <v>230</v>
      </c>
      <c r="O766" s="542" t="s">
        <v>675</v>
      </c>
      <c r="P766" s="537">
        <v>46</v>
      </c>
      <c r="Q766" s="541" t="s">
        <v>188</v>
      </c>
      <c r="R766" s="541" t="s">
        <v>239</v>
      </c>
      <c r="S766" s="543">
        <f>'Report 1'!$BA$18</f>
        <v>0</v>
      </c>
      <c r="T766" s="544">
        <f>'Report 1'!$BA$66</f>
        <v>0</v>
      </c>
      <c r="U766" s="545">
        <f>'Report 1'!$BA$152</f>
        <v>0</v>
      </c>
      <c r="AL766" s="546" t="s">
        <v>669</v>
      </c>
      <c r="AM766" s="547">
        <v>2</v>
      </c>
      <c r="AN766" s="547" t="str">
        <f>'Information Input'!$M$14</f>
        <v xml:space="preserve">      -      </v>
      </c>
      <c r="AO766" s="547" t="s">
        <v>137</v>
      </c>
      <c r="AP766" s="538">
        <f t="shared" si="143"/>
        <v>43647</v>
      </c>
      <c r="AQ766" s="538">
        <f t="shared" si="144"/>
        <v>43738</v>
      </c>
      <c r="AR766" s="538">
        <f>'Information Input'!$H$35</f>
        <v>43555</v>
      </c>
      <c r="AS766" s="547" t="str">
        <f>'Information Input'!$J$22</f>
        <v>Quarterly</v>
      </c>
      <c r="AT766" s="538">
        <f>'Information Input'!$H$30</f>
        <v>43555</v>
      </c>
      <c r="AU766" s="547">
        <f>'Information Input'!$J$18</f>
        <v>2019</v>
      </c>
      <c r="AV766" s="547" t="s">
        <v>97</v>
      </c>
      <c r="AW766" s="547" t="s">
        <v>98</v>
      </c>
      <c r="AX766" s="547" t="s">
        <v>96</v>
      </c>
      <c r="AY766" s="548" t="s">
        <v>675</v>
      </c>
      <c r="AZ766" s="547">
        <v>51</v>
      </c>
      <c r="BA766" s="549" t="s">
        <v>193</v>
      </c>
      <c r="BB766" s="543" t="s">
        <v>239</v>
      </c>
      <c r="BC766" s="550">
        <f>'Report 2'!$V193</f>
        <v>0</v>
      </c>
      <c r="BD766" s="550">
        <f>'Report 2'!$W193</f>
        <v>0</v>
      </c>
      <c r="BE766" s="550">
        <f>'Report 2'!$X193</f>
        <v>0</v>
      </c>
      <c r="BF766" s="550">
        <f>'Report 2'!$Y193</f>
        <v>0</v>
      </c>
      <c r="BG766" s="550">
        <f>'Report 2'!$Z193</f>
        <v>0</v>
      </c>
      <c r="BH766" s="550">
        <f>'Report 2'!$AA193</f>
        <v>0</v>
      </c>
      <c r="BI766" s="550">
        <f>'Report 2'!$AB193</f>
        <v>0</v>
      </c>
      <c r="CC766" s="542" t="s">
        <v>669</v>
      </c>
      <c r="CD766" s="1014" t="s">
        <v>672</v>
      </c>
      <c r="CE766" s="1014" t="str">
        <f>'Information Input'!$M$14</f>
        <v xml:space="preserve">      -      </v>
      </c>
      <c r="CF766" s="551" t="s">
        <v>136</v>
      </c>
      <c r="CG766" s="552">
        <f t="shared" si="138"/>
        <v>43556</v>
      </c>
      <c r="CH766" s="552">
        <f t="shared" si="139"/>
        <v>43646</v>
      </c>
      <c r="CI766" s="552">
        <f>'Information Input'!$H$35</f>
        <v>43555</v>
      </c>
      <c r="CJ766" s="551" t="str">
        <f>'Information Input'!$J$22</f>
        <v>Quarterly</v>
      </c>
      <c r="CK766" s="552">
        <f>'Information Input'!$H$30</f>
        <v>43555</v>
      </c>
      <c r="CL766" s="551">
        <f>'Information Input'!$J$18</f>
        <v>2019</v>
      </c>
      <c r="CM766" s="551" t="s">
        <v>91</v>
      </c>
      <c r="CN766" s="1014" t="s">
        <v>240</v>
      </c>
      <c r="CO766" s="542" t="s">
        <v>240</v>
      </c>
      <c r="CP766" s="542" t="s">
        <v>675</v>
      </c>
      <c r="CQ766" s="551">
        <v>46</v>
      </c>
      <c r="CR766" s="542" t="s">
        <v>188</v>
      </c>
      <c r="CS766" s="542" t="s">
        <v>239</v>
      </c>
      <c r="CT766" s="1015">
        <f>'Report 1'!$AM$18</f>
        <v>0</v>
      </c>
      <c r="CU766" s="1016">
        <f>SUMIF('Report 4A'!$G$16:$G$95,$CQ766,'Report 4A'!$AU$16:$AU$95)</f>
        <v>0</v>
      </c>
      <c r="CV766" s="1017">
        <f t="shared" si="145"/>
        <v>0</v>
      </c>
      <c r="CX766" s="546" t="s">
        <v>669</v>
      </c>
      <c r="CY766" s="537" t="s">
        <v>306</v>
      </c>
      <c r="CZ766" s="537" t="str">
        <f>'Information Input'!$M$14</f>
        <v xml:space="preserve">      -      </v>
      </c>
      <c r="DA766" s="538">
        <f>'Information Input'!$H$35</f>
        <v>43555</v>
      </c>
      <c r="DB766" s="537" t="str">
        <f>'Information Input'!$J$22</f>
        <v>Quarterly</v>
      </c>
      <c r="DC766" s="552">
        <f>'Information Input'!$H$30</f>
        <v>43555</v>
      </c>
      <c r="DD766" s="553" t="str">
        <f t="shared" si="146"/>
        <v>201605</v>
      </c>
      <c r="DE766" s="541" t="s">
        <v>103</v>
      </c>
      <c r="DF766" s="541" t="s">
        <v>686</v>
      </c>
      <c r="DG766" s="544">
        <f>'Report 5L'!$AK$161</f>
        <v>0</v>
      </c>
      <c r="DH766" s="550">
        <f>'Report 5L'!$AK$162</f>
        <v>0</v>
      </c>
      <c r="DI766" s="544">
        <f>'Report 5L'!$AK$163</f>
        <v>0</v>
      </c>
      <c r="DJ766" s="544">
        <f>'Report 5L'!$AK$164</f>
        <v>0</v>
      </c>
      <c r="DK766" s="544">
        <f>'Report 5L'!$AK$165</f>
        <v>0</v>
      </c>
      <c r="DL766" s="544">
        <f>'Report 5L'!$AK$166</f>
        <v>0</v>
      </c>
      <c r="DM766" s="544">
        <f>'Report 5L'!$AK$167</f>
        <v>0</v>
      </c>
      <c r="DN766" s="544">
        <f>'Report 5L'!$AK$168</f>
        <v>0</v>
      </c>
      <c r="DO766" s="544">
        <f>'Report 5L'!$AK$169</f>
        <v>0</v>
      </c>
      <c r="DP766" s="544">
        <f>'Report 5L'!$AK$170</f>
        <v>0</v>
      </c>
      <c r="DQ766" s="544">
        <f>'Report 5L'!$AK$171</f>
        <v>0</v>
      </c>
    </row>
    <row r="767" spans="2:121">
      <c r="B767" s="535" t="s">
        <v>669</v>
      </c>
      <c r="C767" s="536">
        <v>1</v>
      </c>
      <c r="D767" s="537" t="str">
        <f>'Information Input'!$M$14</f>
        <v xml:space="preserve">      -      </v>
      </c>
      <c r="E767" s="537" t="s">
        <v>135</v>
      </c>
      <c r="F767" s="538">
        <f t="shared" si="140"/>
        <v>43466</v>
      </c>
      <c r="G767" s="538">
        <f t="shared" si="141"/>
        <v>43555</v>
      </c>
      <c r="H767" s="538">
        <f>'Information Input'!$H$35</f>
        <v>43555</v>
      </c>
      <c r="I767" s="537" t="str">
        <f>'Information Input'!$J$22</f>
        <v>Quarterly</v>
      </c>
      <c r="J767" s="538">
        <f>'Information Input'!$H$30</f>
        <v>43555</v>
      </c>
      <c r="K767" s="537">
        <f>'Information Input'!$J$18</f>
        <v>2019</v>
      </c>
      <c r="L767" s="539" t="s">
        <v>243</v>
      </c>
      <c r="M767" s="540" t="s">
        <v>230</v>
      </c>
      <c r="N767" s="541" t="s">
        <v>230</v>
      </c>
      <c r="O767" s="542" t="s">
        <v>675</v>
      </c>
      <c r="P767" s="537">
        <v>47</v>
      </c>
      <c r="Q767" s="541" t="s">
        <v>189</v>
      </c>
      <c r="R767" s="541" t="s">
        <v>239</v>
      </c>
      <c r="S767" s="543">
        <f>'Report 1'!$BA$18</f>
        <v>0</v>
      </c>
      <c r="T767" s="544">
        <f>'Report 1'!$BA$67</f>
        <v>0</v>
      </c>
      <c r="U767" s="545">
        <f>'Report 1'!$BA$153</f>
        <v>0</v>
      </c>
      <c r="AL767" s="557" t="s">
        <v>669</v>
      </c>
      <c r="AM767" s="558">
        <v>2</v>
      </c>
      <c r="AN767" s="558" t="str">
        <f>'Information Input'!$M$14</f>
        <v xml:space="preserve">      -      </v>
      </c>
      <c r="AO767" s="558" t="s">
        <v>137</v>
      </c>
      <c r="AP767" s="559">
        <f t="shared" si="143"/>
        <v>43647</v>
      </c>
      <c r="AQ767" s="559">
        <f t="shared" si="144"/>
        <v>43738</v>
      </c>
      <c r="AR767" s="559">
        <f>'Information Input'!$H$35</f>
        <v>43555</v>
      </c>
      <c r="AS767" s="558" t="str">
        <f>'Information Input'!$J$22</f>
        <v>Quarterly</v>
      </c>
      <c r="AT767" s="559">
        <f>'Information Input'!$H$30</f>
        <v>43555</v>
      </c>
      <c r="AU767" s="558">
        <f>'Information Input'!$J$18</f>
        <v>2019</v>
      </c>
      <c r="AV767" s="558" t="s">
        <v>97</v>
      </c>
      <c r="AW767" s="558" t="s">
        <v>98</v>
      </c>
      <c r="AX767" s="558" t="s">
        <v>96</v>
      </c>
      <c r="AY767" s="572" t="s">
        <v>674</v>
      </c>
      <c r="AZ767" s="558">
        <v>52</v>
      </c>
      <c r="BA767" s="557" t="s">
        <v>194</v>
      </c>
      <c r="BB767" s="560" t="s">
        <v>239</v>
      </c>
      <c r="BC767" s="569">
        <f>'Report 2'!$V194</f>
        <v>0</v>
      </c>
      <c r="BD767" s="569">
        <f>'Report 2'!$W194</f>
        <v>0</v>
      </c>
      <c r="BE767" s="569">
        <f>'Report 2'!$X194</f>
        <v>0</v>
      </c>
      <c r="BF767" s="569">
        <f>'Report 2'!$Y194</f>
        <v>0</v>
      </c>
      <c r="BG767" s="569">
        <f>'Report 2'!$Z194</f>
        <v>0</v>
      </c>
      <c r="BH767" s="569">
        <f>'Report 2'!$AA194</f>
        <v>0</v>
      </c>
      <c r="BI767" s="569">
        <f>'Report 2'!$AB194</f>
        <v>0</v>
      </c>
      <c r="CC767" s="542" t="s">
        <v>669</v>
      </c>
      <c r="CD767" s="1014" t="s">
        <v>672</v>
      </c>
      <c r="CE767" s="1014" t="str">
        <f>'Information Input'!$M$14</f>
        <v xml:space="preserve">      -      </v>
      </c>
      <c r="CF767" s="551" t="s">
        <v>136</v>
      </c>
      <c r="CG767" s="552">
        <f t="shared" si="138"/>
        <v>43556</v>
      </c>
      <c r="CH767" s="552">
        <f t="shared" si="139"/>
        <v>43646</v>
      </c>
      <c r="CI767" s="552">
        <f>'Information Input'!$H$35</f>
        <v>43555</v>
      </c>
      <c r="CJ767" s="551" t="str">
        <f>'Information Input'!$J$22</f>
        <v>Quarterly</v>
      </c>
      <c r="CK767" s="552">
        <f>'Information Input'!$H$30</f>
        <v>43555</v>
      </c>
      <c r="CL767" s="551">
        <f>'Information Input'!$J$18</f>
        <v>2019</v>
      </c>
      <c r="CM767" s="551" t="s">
        <v>91</v>
      </c>
      <c r="CN767" s="1014" t="s">
        <v>240</v>
      </c>
      <c r="CO767" s="542" t="s">
        <v>240</v>
      </c>
      <c r="CP767" s="542" t="s">
        <v>675</v>
      </c>
      <c r="CQ767" s="551">
        <v>47</v>
      </c>
      <c r="CR767" s="542" t="s">
        <v>189</v>
      </c>
      <c r="CS767" s="542" t="s">
        <v>239</v>
      </c>
      <c r="CT767" s="1015">
        <f>'Report 1'!$AM$18</f>
        <v>0</v>
      </c>
      <c r="CU767" s="1016">
        <f>SUMIF('Report 4A'!$G$16:$G$95,$CQ767,'Report 4A'!$AU$16:$AU$95)</f>
        <v>0</v>
      </c>
      <c r="CV767" s="1017">
        <f t="shared" si="145"/>
        <v>0</v>
      </c>
      <c r="CX767" s="557" t="s">
        <v>669</v>
      </c>
      <c r="CY767" s="562" t="s">
        <v>306</v>
      </c>
      <c r="CZ767" s="562" t="str">
        <f>'Information Input'!$M$14</f>
        <v xml:space="preserve">      -      </v>
      </c>
      <c r="DA767" s="559">
        <f>'Information Input'!$H$35</f>
        <v>43555</v>
      </c>
      <c r="DB767" s="562" t="str">
        <f>'Information Input'!$J$22</f>
        <v>Quarterly</v>
      </c>
      <c r="DC767" s="566">
        <f>'Information Input'!$H$30</f>
        <v>43555</v>
      </c>
      <c r="DD767" s="567" t="str">
        <f t="shared" si="146"/>
        <v>201604</v>
      </c>
      <c r="DE767" s="561" t="s">
        <v>103</v>
      </c>
      <c r="DF767" s="561" t="s">
        <v>686</v>
      </c>
      <c r="DG767" s="568">
        <f>'Report 5L'!$AL$161</f>
        <v>0</v>
      </c>
      <c r="DH767" s="569">
        <f>'Report 5L'!$AL$162</f>
        <v>0</v>
      </c>
      <c r="DI767" s="568">
        <f>'Report 5L'!$AL$163</f>
        <v>0</v>
      </c>
      <c r="DJ767" s="568">
        <f>'Report 5L'!$AL$164</f>
        <v>0</v>
      </c>
      <c r="DK767" s="568">
        <f>'Report 5L'!$AL$165</f>
        <v>0</v>
      </c>
      <c r="DL767" s="568">
        <f>'Report 5L'!$AL$166</f>
        <v>0</v>
      </c>
      <c r="DM767" s="568">
        <f>'Report 5L'!$AL$167</f>
        <v>0</v>
      </c>
      <c r="DN767" s="568">
        <f>'Report 5L'!$AL$168</f>
        <v>0</v>
      </c>
      <c r="DO767" s="568">
        <f>'Report 5L'!$AL$169</f>
        <v>0</v>
      </c>
      <c r="DP767" s="568">
        <f>'Report 5L'!$AL$170</f>
        <v>0</v>
      </c>
      <c r="DQ767" s="568">
        <f>'Report 5L'!$AL$171</f>
        <v>0</v>
      </c>
    </row>
    <row r="768" spans="2:121">
      <c r="B768" s="535" t="s">
        <v>669</v>
      </c>
      <c r="C768" s="536">
        <v>1</v>
      </c>
      <c r="D768" s="537" t="str">
        <f>'Information Input'!$M$14</f>
        <v xml:space="preserve">      -      </v>
      </c>
      <c r="E768" s="537" t="s">
        <v>135</v>
      </c>
      <c r="F768" s="538">
        <f t="shared" si="140"/>
        <v>43466</v>
      </c>
      <c r="G768" s="538">
        <f t="shared" si="141"/>
        <v>43555</v>
      </c>
      <c r="H768" s="538">
        <f>'Information Input'!$H$35</f>
        <v>43555</v>
      </c>
      <c r="I768" s="537" t="str">
        <f>'Information Input'!$J$22</f>
        <v>Quarterly</v>
      </c>
      <c r="J768" s="538">
        <f>'Information Input'!$H$30</f>
        <v>43555</v>
      </c>
      <c r="K768" s="537">
        <f>'Information Input'!$J$18</f>
        <v>2019</v>
      </c>
      <c r="L768" s="539" t="s">
        <v>243</v>
      </c>
      <c r="M768" s="540" t="s">
        <v>230</v>
      </c>
      <c r="N768" s="541" t="s">
        <v>230</v>
      </c>
      <c r="O768" s="542" t="s">
        <v>675</v>
      </c>
      <c r="P768" s="537">
        <v>48</v>
      </c>
      <c r="Q768" s="541" t="s">
        <v>190</v>
      </c>
      <c r="R768" s="541" t="s">
        <v>239</v>
      </c>
      <c r="S768" s="543">
        <f>'Report 1'!$BA$18</f>
        <v>0</v>
      </c>
      <c r="T768" s="544">
        <f>'Report 1'!$BA$68</f>
        <v>0</v>
      </c>
      <c r="U768" s="545">
        <f>'Report 1'!$BA$154</f>
        <v>0</v>
      </c>
      <c r="AL768" s="522" t="s">
        <v>669</v>
      </c>
      <c r="AM768" s="517">
        <v>2</v>
      </c>
      <c r="AN768" s="517" t="str">
        <f>'Information Input'!$M$14</f>
        <v xml:space="preserve">      -      </v>
      </c>
      <c r="AO768" s="517" t="s">
        <v>138</v>
      </c>
      <c r="AP768" s="518">
        <f>DATE(AU768,10,1)</f>
        <v>43739</v>
      </c>
      <c r="AQ768" s="518">
        <f>DATE(AU768,12,31)</f>
        <v>43830</v>
      </c>
      <c r="AR768" s="519">
        <f>'Information Input'!$H$35</f>
        <v>43555</v>
      </c>
      <c r="AS768" s="517" t="str">
        <f>'Information Input'!$J$22</f>
        <v>Quarterly</v>
      </c>
      <c r="AT768" s="519">
        <f>'Information Input'!$H$30</f>
        <v>43555</v>
      </c>
      <c r="AU768" s="517">
        <f>'Information Input'!$J$18</f>
        <v>2019</v>
      </c>
      <c r="AV768" s="517" t="s">
        <v>97</v>
      </c>
      <c r="AW768" s="517" t="s">
        <v>98</v>
      </c>
      <c r="AX768" s="528" t="s">
        <v>96</v>
      </c>
      <c r="AY768" s="529" t="s">
        <v>671</v>
      </c>
      <c r="AZ768" s="528">
        <v>11</v>
      </c>
      <c r="BA768" s="530" t="s">
        <v>153</v>
      </c>
      <c r="BB768" s="524" t="s">
        <v>231</v>
      </c>
      <c r="BC768" s="531">
        <f>'Report 2'!$AC153</f>
        <v>0</v>
      </c>
      <c r="BD768" s="531">
        <f>'Report 2'!$AD153</f>
        <v>0</v>
      </c>
      <c r="BE768" s="531">
        <f>'Report 2'!$AE153</f>
        <v>0</v>
      </c>
      <c r="BF768" s="531">
        <f>'Report 2'!$AF153</f>
        <v>0</v>
      </c>
      <c r="BG768" s="531">
        <f>'Report 2'!$AG153</f>
        <v>0</v>
      </c>
      <c r="BH768" s="531">
        <f>'Report 2'!$AH153</f>
        <v>0</v>
      </c>
      <c r="BI768" s="531">
        <f>'Report 2'!$AI153</f>
        <v>0</v>
      </c>
      <c r="CC768" s="542" t="s">
        <v>669</v>
      </c>
      <c r="CD768" s="1014" t="s">
        <v>672</v>
      </c>
      <c r="CE768" s="1014" t="str">
        <f>'Information Input'!$M$14</f>
        <v xml:space="preserve">      -      </v>
      </c>
      <c r="CF768" s="551" t="s">
        <v>136</v>
      </c>
      <c r="CG768" s="552">
        <f t="shared" si="138"/>
        <v>43556</v>
      </c>
      <c r="CH768" s="552">
        <f t="shared" si="139"/>
        <v>43646</v>
      </c>
      <c r="CI768" s="552">
        <f>'Information Input'!$H$35</f>
        <v>43555</v>
      </c>
      <c r="CJ768" s="551" t="str">
        <f>'Information Input'!$J$22</f>
        <v>Quarterly</v>
      </c>
      <c r="CK768" s="552">
        <f>'Information Input'!$H$30</f>
        <v>43555</v>
      </c>
      <c r="CL768" s="551">
        <f>'Information Input'!$J$18</f>
        <v>2019</v>
      </c>
      <c r="CM768" s="551" t="s">
        <v>91</v>
      </c>
      <c r="CN768" s="1014" t="s">
        <v>240</v>
      </c>
      <c r="CO768" s="542" t="s">
        <v>240</v>
      </c>
      <c r="CP768" s="542" t="s">
        <v>675</v>
      </c>
      <c r="CQ768" s="551">
        <v>48</v>
      </c>
      <c r="CR768" s="542" t="s">
        <v>190</v>
      </c>
      <c r="CS768" s="542" t="s">
        <v>239</v>
      </c>
      <c r="CT768" s="1015">
        <f>'Report 1'!$AM$18</f>
        <v>0</v>
      </c>
      <c r="CU768" s="1016">
        <f>SUMIF('Report 4A'!$G$16:$G$95,$CQ768,'Report 4A'!$AU$16:$AU$95)</f>
        <v>0</v>
      </c>
      <c r="CV768" s="1017">
        <f t="shared" si="145"/>
        <v>0</v>
      </c>
      <c r="CX768" s="527" t="s">
        <v>669</v>
      </c>
      <c r="CY768" s="517" t="s">
        <v>314</v>
      </c>
      <c r="CZ768" s="517" t="str">
        <f>'Information Input'!$M$14</f>
        <v xml:space="preserve">      -      </v>
      </c>
      <c r="DA768" s="519">
        <f>'Information Input'!$H$35</f>
        <v>43555</v>
      </c>
      <c r="DB768" s="517" t="str">
        <f>'Information Input'!$J$22</f>
        <v>Quarterly</v>
      </c>
      <c r="DC768" s="519">
        <f>'Information Input'!$H$30</f>
        <v>43555</v>
      </c>
      <c r="DD768" s="533" t="str">
        <f t="shared" si="146"/>
        <v>201903</v>
      </c>
      <c r="DE768" s="522" t="s">
        <v>91</v>
      </c>
      <c r="DF768" s="522" t="s">
        <v>687</v>
      </c>
      <c r="DG768" s="525">
        <f>'Report 5M'!$C$55</f>
        <v>0</v>
      </c>
      <c r="DH768" s="531">
        <f>'Report 5M'!$C$56</f>
        <v>0</v>
      </c>
      <c r="DI768" s="525">
        <f>'Report 5M'!$C$57</f>
        <v>0</v>
      </c>
      <c r="DJ768" s="525">
        <f>'Report 5M'!$C$58</f>
        <v>0</v>
      </c>
      <c r="DK768" s="525">
        <f>'Report 5M'!$C$59</f>
        <v>0</v>
      </c>
      <c r="DL768" s="525">
        <f>'Report 5M'!$C$60</f>
        <v>0</v>
      </c>
      <c r="DM768" s="525">
        <f>'Report 5M'!$C$61</f>
        <v>0</v>
      </c>
      <c r="DN768" s="525">
        <f>'Report 5M'!$C$62</f>
        <v>0</v>
      </c>
      <c r="DO768" s="525">
        <f>'Report 5M'!$C$63</f>
        <v>0</v>
      </c>
      <c r="DP768" s="525">
        <f>'Report 5M'!$C$64</f>
        <v>0</v>
      </c>
      <c r="DQ768" s="525">
        <f>'Report 5M'!$C$65</f>
        <v>0</v>
      </c>
    </row>
    <row r="769" spans="2:121">
      <c r="B769" s="535" t="s">
        <v>669</v>
      </c>
      <c r="C769" s="536">
        <v>1</v>
      </c>
      <c r="D769" s="537" t="str">
        <f>'Information Input'!$M$14</f>
        <v xml:space="preserve">      -      </v>
      </c>
      <c r="E769" s="537" t="s">
        <v>135</v>
      </c>
      <c r="F769" s="538">
        <f t="shared" si="140"/>
        <v>43466</v>
      </c>
      <c r="G769" s="538">
        <f t="shared" si="141"/>
        <v>43555</v>
      </c>
      <c r="H769" s="538">
        <f>'Information Input'!$H$35</f>
        <v>43555</v>
      </c>
      <c r="I769" s="537" t="str">
        <f>'Information Input'!$J$22</f>
        <v>Quarterly</v>
      </c>
      <c r="J769" s="538">
        <f>'Information Input'!$H$30</f>
        <v>43555</v>
      </c>
      <c r="K769" s="537">
        <f>'Information Input'!$J$18</f>
        <v>2019</v>
      </c>
      <c r="L769" s="539" t="s">
        <v>243</v>
      </c>
      <c r="M769" s="540" t="s">
        <v>230</v>
      </c>
      <c r="N769" s="541" t="s">
        <v>230</v>
      </c>
      <c r="O769" s="542" t="s">
        <v>675</v>
      </c>
      <c r="P769" s="537">
        <v>49</v>
      </c>
      <c r="Q769" s="541" t="s">
        <v>191</v>
      </c>
      <c r="R769" s="541" t="s">
        <v>239</v>
      </c>
      <c r="S769" s="543">
        <f>'Report 1'!$BA$18</f>
        <v>0</v>
      </c>
      <c r="T769" s="544">
        <f>'Report 1'!$BA$69</f>
        <v>0</v>
      </c>
      <c r="U769" s="545">
        <f>'Report 1'!$BA$155</f>
        <v>0</v>
      </c>
      <c r="AL769" s="546" t="s">
        <v>669</v>
      </c>
      <c r="AM769" s="547">
        <v>2</v>
      </c>
      <c r="AN769" s="547" t="str">
        <f>'Information Input'!$M$14</f>
        <v xml:space="preserve">      -      </v>
      </c>
      <c r="AO769" s="547" t="s">
        <v>138</v>
      </c>
      <c r="AP769" s="538">
        <f t="shared" ref="AP769:AP809" si="148">DATE(AU769,10,1)</f>
        <v>43739</v>
      </c>
      <c r="AQ769" s="538">
        <f t="shared" ref="AQ769:AQ809" si="149">DATE(AU769,12,31)</f>
        <v>43830</v>
      </c>
      <c r="AR769" s="538">
        <f>'Information Input'!$H$35</f>
        <v>43555</v>
      </c>
      <c r="AS769" s="547" t="str">
        <f>'Information Input'!$J$22</f>
        <v>Quarterly</v>
      </c>
      <c r="AT769" s="538">
        <f>'Information Input'!$H$30</f>
        <v>43555</v>
      </c>
      <c r="AU769" s="547">
        <f>'Information Input'!$J$18</f>
        <v>2019</v>
      </c>
      <c r="AV769" s="547" t="s">
        <v>97</v>
      </c>
      <c r="AW769" s="547" t="s">
        <v>98</v>
      </c>
      <c r="AX769" s="547" t="s">
        <v>96</v>
      </c>
      <c r="AY769" s="548" t="s">
        <v>671</v>
      </c>
      <c r="AZ769" s="547">
        <v>12</v>
      </c>
      <c r="BA769" s="549" t="s">
        <v>154</v>
      </c>
      <c r="BB769" s="543" t="s">
        <v>231</v>
      </c>
      <c r="BC769" s="550">
        <f>'Report 2'!$AC154</f>
        <v>0</v>
      </c>
      <c r="BD769" s="550">
        <f>'Report 2'!$AD154</f>
        <v>0</v>
      </c>
      <c r="BE769" s="550">
        <f>'Report 2'!$AE154</f>
        <v>0</v>
      </c>
      <c r="BF769" s="550">
        <f>'Report 2'!$AF154</f>
        <v>0</v>
      </c>
      <c r="BG769" s="550">
        <f>'Report 2'!$AG154</f>
        <v>0</v>
      </c>
      <c r="BH769" s="550">
        <f>'Report 2'!$AH154</f>
        <v>0</v>
      </c>
      <c r="BI769" s="550">
        <f>'Report 2'!$AI154</f>
        <v>0</v>
      </c>
      <c r="CC769" s="542" t="s">
        <v>669</v>
      </c>
      <c r="CD769" s="1014" t="s">
        <v>672</v>
      </c>
      <c r="CE769" s="1014" t="str">
        <f>'Information Input'!$M$14</f>
        <v xml:space="preserve">      -      </v>
      </c>
      <c r="CF769" s="551" t="s">
        <v>136</v>
      </c>
      <c r="CG769" s="552">
        <f t="shared" si="138"/>
        <v>43556</v>
      </c>
      <c r="CH769" s="552">
        <f t="shared" si="139"/>
        <v>43646</v>
      </c>
      <c r="CI769" s="552">
        <f>'Information Input'!$H$35</f>
        <v>43555</v>
      </c>
      <c r="CJ769" s="551" t="str">
        <f>'Information Input'!$J$22</f>
        <v>Quarterly</v>
      </c>
      <c r="CK769" s="552">
        <f>'Information Input'!$H$30</f>
        <v>43555</v>
      </c>
      <c r="CL769" s="551">
        <f>'Information Input'!$J$18</f>
        <v>2019</v>
      </c>
      <c r="CM769" s="551" t="s">
        <v>91</v>
      </c>
      <c r="CN769" s="1014" t="s">
        <v>240</v>
      </c>
      <c r="CO769" s="542" t="s">
        <v>240</v>
      </c>
      <c r="CP769" s="542" t="s">
        <v>675</v>
      </c>
      <c r="CQ769" s="551">
        <v>49</v>
      </c>
      <c r="CR769" s="542" t="s">
        <v>191</v>
      </c>
      <c r="CS769" s="542" t="s">
        <v>239</v>
      </c>
      <c r="CT769" s="1015">
        <f>'Report 1'!$AM$18</f>
        <v>0</v>
      </c>
      <c r="CU769" s="1016">
        <f>SUMIF('Report 4A'!$G$16:$G$95,$CQ769,'Report 4A'!$AU$16:$AU$95)</f>
        <v>0</v>
      </c>
      <c r="CV769" s="1017">
        <f t="shared" si="145"/>
        <v>0</v>
      </c>
      <c r="CX769" s="546" t="s">
        <v>669</v>
      </c>
      <c r="CY769" s="537" t="s">
        <v>314</v>
      </c>
      <c r="CZ769" s="537" t="str">
        <f>'Information Input'!$M$14</f>
        <v xml:space="preserve">      -      </v>
      </c>
      <c r="DA769" s="538">
        <f>'Information Input'!$H$35</f>
        <v>43555</v>
      </c>
      <c r="DB769" s="537" t="str">
        <f>'Information Input'!$J$22</f>
        <v>Quarterly</v>
      </c>
      <c r="DC769" s="552">
        <f>'Information Input'!$H$30</f>
        <v>43555</v>
      </c>
      <c r="DD769" s="553" t="str">
        <f t="shared" si="146"/>
        <v>201902</v>
      </c>
      <c r="DE769" s="541" t="s">
        <v>91</v>
      </c>
      <c r="DF769" s="541" t="s">
        <v>687</v>
      </c>
      <c r="DG769" s="544">
        <f>'Report 5M'!$D$55</f>
        <v>0</v>
      </c>
      <c r="DH769" s="550">
        <f>'Report 5M'!$D$56</f>
        <v>0</v>
      </c>
      <c r="DI769" s="544">
        <f>'Report 5M'!$D$57</f>
        <v>0</v>
      </c>
      <c r="DJ769" s="544">
        <f>'Report 5M'!$D$58</f>
        <v>0</v>
      </c>
      <c r="DK769" s="544">
        <f>'Report 5M'!$D$59</f>
        <v>0</v>
      </c>
      <c r="DL769" s="544">
        <f>'Report 5M'!$D$60</f>
        <v>0</v>
      </c>
      <c r="DM769" s="544">
        <f>'Report 5M'!$D$61</f>
        <v>0</v>
      </c>
      <c r="DN769" s="544">
        <f>'Report 5M'!$D$62</f>
        <v>0</v>
      </c>
      <c r="DO769" s="544">
        <f>'Report 5M'!$D$63</f>
        <v>0</v>
      </c>
      <c r="DP769" s="544">
        <f>'Report 5M'!$D$64</f>
        <v>0</v>
      </c>
      <c r="DQ769" s="544">
        <f>'Report 5M'!$D$65</f>
        <v>0</v>
      </c>
    </row>
    <row r="770" spans="2:121">
      <c r="B770" s="535" t="s">
        <v>669</v>
      </c>
      <c r="C770" s="536">
        <v>1</v>
      </c>
      <c r="D770" s="537" t="str">
        <f>'Information Input'!$M$14</f>
        <v xml:space="preserve">      -      </v>
      </c>
      <c r="E770" s="537" t="s">
        <v>135</v>
      </c>
      <c r="F770" s="538">
        <f t="shared" si="140"/>
        <v>43466</v>
      </c>
      <c r="G770" s="538">
        <f t="shared" si="141"/>
        <v>43555</v>
      </c>
      <c r="H770" s="538">
        <f>'Information Input'!$H$35</f>
        <v>43555</v>
      </c>
      <c r="I770" s="537" t="str">
        <f>'Information Input'!$J$22</f>
        <v>Quarterly</v>
      </c>
      <c r="J770" s="538">
        <f>'Information Input'!$H$30</f>
        <v>43555</v>
      </c>
      <c r="K770" s="537">
        <f>'Information Input'!$J$18</f>
        <v>2019</v>
      </c>
      <c r="L770" s="539" t="s">
        <v>243</v>
      </c>
      <c r="M770" s="540" t="s">
        <v>230</v>
      </c>
      <c r="N770" s="541" t="s">
        <v>230</v>
      </c>
      <c r="O770" s="542" t="s">
        <v>675</v>
      </c>
      <c r="P770" s="537">
        <v>50</v>
      </c>
      <c r="Q770" s="541" t="s">
        <v>192</v>
      </c>
      <c r="R770" s="541" t="s">
        <v>239</v>
      </c>
      <c r="S770" s="543">
        <f>'Report 1'!$BA$18</f>
        <v>0</v>
      </c>
      <c r="T770" s="544">
        <f>'Report 1'!$BA$70</f>
        <v>0</v>
      </c>
      <c r="U770" s="545">
        <f>'Report 1'!$BA$156</f>
        <v>0</v>
      </c>
      <c r="AL770" s="546" t="s">
        <v>669</v>
      </c>
      <c r="AM770" s="547">
        <v>2</v>
      </c>
      <c r="AN770" s="547" t="str">
        <f>'Information Input'!$M$14</f>
        <v xml:space="preserve">      -      </v>
      </c>
      <c r="AO770" s="547" t="s">
        <v>138</v>
      </c>
      <c r="AP770" s="538">
        <f t="shared" si="148"/>
        <v>43739</v>
      </c>
      <c r="AQ770" s="538">
        <f t="shared" si="149"/>
        <v>43830</v>
      </c>
      <c r="AR770" s="538">
        <f>'Information Input'!$H$35</f>
        <v>43555</v>
      </c>
      <c r="AS770" s="547" t="str">
        <f>'Information Input'!$J$22</f>
        <v>Quarterly</v>
      </c>
      <c r="AT770" s="538">
        <f>'Information Input'!$H$30</f>
        <v>43555</v>
      </c>
      <c r="AU770" s="547">
        <f>'Information Input'!$J$18</f>
        <v>2019</v>
      </c>
      <c r="AV770" s="547" t="s">
        <v>97</v>
      </c>
      <c r="AW770" s="547" t="s">
        <v>98</v>
      </c>
      <c r="AX770" s="547" t="s">
        <v>96</v>
      </c>
      <c r="AY770" s="548" t="s">
        <v>671</v>
      </c>
      <c r="AZ770" s="547">
        <v>13</v>
      </c>
      <c r="BA770" s="549" t="s">
        <v>155</v>
      </c>
      <c r="BB770" s="543" t="s">
        <v>232</v>
      </c>
      <c r="BC770" s="550">
        <f>'Report 2'!$AC155</f>
        <v>0</v>
      </c>
      <c r="BD770" s="550">
        <f>'Report 2'!$AD155</f>
        <v>0</v>
      </c>
      <c r="BE770" s="550">
        <f>'Report 2'!$AE155</f>
        <v>0</v>
      </c>
      <c r="BF770" s="550">
        <f>'Report 2'!$AF155</f>
        <v>0</v>
      </c>
      <c r="BG770" s="550">
        <f>'Report 2'!$AG155</f>
        <v>0</v>
      </c>
      <c r="BH770" s="550">
        <f>'Report 2'!$AH155</f>
        <v>0</v>
      </c>
      <c r="BI770" s="550">
        <f>'Report 2'!$AI155</f>
        <v>0</v>
      </c>
      <c r="CC770" s="542" t="s">
        <v>669</v>
      </c>
      <c r="CD770" s="1014" t="s">
        <v>672</v>
      </c>
      <c r="CE770" s="1014" t="str">
        <f>'Information Input'!$M$14</f>
        <v xml:space="preserve">      -      </v>
      </c>
      <c r="CF770" s="551" t="s">
        <v>136</v>
      </c>
      <c r="CG770" s="552">
        <f t="shared" si="138"/>
        <v>43556</v>
      </c>
      <c r="CH770" s="552">
        <f t="shared" si="139"/>
        <v>43646</v>
      </c>
      <c r="CI770" s="552">
        <f>'Information Input'!$H$35</f>
        <v>43555</v>
      </c>
      <c r="CJ770" s="551" t="str">
        <f>'Information Input'!$J$22</f>
        <v>Quarterly</v>
      </c>
      <c r="CK770" s="552">
        <f>'Information Input'!$H$30</f>
        <v>43555</v>
      </c>
      <c r="CL770" s="551">
        <f>'Information Input'!$J$18</f>
        <v>2019</v>
      </c>
      <c r="CM770" s="551" t="s">
        <v>91</v>
      </c>
      <c r="CN770" s="1014" t="s">
        <v>240</v>
      </c>
      <c r="CO770" s="542" t="s">
        <v>240</v>
      </c>
      <c r="CP770" s="542" t="s">
        <v>675</v>
      </c>
      <c r="CQ770" s="551">
        <v>50</v>
      </c>
      <c r="CR770" s="542" t="s">
        <v>192</v>
      </c>
      <c r="CS770" s="542" t="s">
        <v>239</v>
      </c>
      <c r="CT770" s="1015">
        <f>'Report 1'!$AM$18</f>
        <v>0</v>
      </c>
      <c r="CU770" s="1016">
        <f>SUMIF('Report 4A'!$G$16:$G$95,$CQ770,'Report 4A'!$AU$16:$AU$95)</f>
        <v>0</v>
      </c>
      <c r="CV770" s="1017">
        <f t="shared" si="145"/>
        <v>0</v>
      </c>
      <c r="CX770" s="546" t="s">
        <v>669</v>
      </c>
      <c r="CY770" s="537" t="s">
        <v>314</v>
      </c>
      <c r="CZ770" s="537" t="str">
        <f>'Information Input'!$M$14</f>
        <v xml:space="preserve">      -      </v>
      </c>
      <c r="DA770" s="538">
        <f>'Information Input'!$H$35</f>
        <v>43555</v>
      </c>
      <c r="DB770" s="537" t="str">
        <f>'Information Input'!$J$22</f>
        <v>Quarterly</v>
      </c>
      <c r="DC770" s="552">
        <f>'Information Input'!$H$30</f>
        <v>43555</v>
      </c>
      <c r="DD770" s="553" t="str">
        <f t="shared" si="146"/>
        <v>201901</v>
      </c>
      <c r="DE770" s="541" t="s">
        <v>91</v>
      </c>
      <c r="DF770" s="541" t="s">
        <v>687</v>
      </c>
      <c r="DG770" s="544">
        <f>'Report 5M'!$E$55</f>
        <v>0</v>
      </c>
      <c r="DH770" s="550">
        <f>'Report 5M'!$E$56</f>
        <v>0</v>
      </c>
      <c r="DI770" s="544">
        <f>'Report 5M'!$E$57</f>
        <v>0</v>
      </c>
      <c r="DJ770" s="544">
        <f>'Report 5M'!$E$58</f>
        <v>0</v>
      </c>
      <c r="DK770" s="544">
        <f>'Report 5M'!$E$59</f>
        <v>0</v>
      </c>
      <c r="DL770" s="544">
        <f>'Report 5M'!$E$60</f>
        <v>0</v>
      </c>
      <c r="DM770" s="544">
        <f>'Report 5M'!$E$61</f>
        <v>0</v>
      </c>
      <c r="DN770" s="544">
        <f>'Report 5M'!$E$62</f>
        <v>0</v>
      </c>
      <c r="DO770" s="544">
        <f>'Report 5M'!$E$63</f>
        <v>0</v>
      </c>
      <c r="DP770" s="544">
        <f>'Report 5M'!$E$64</f>
        <v>0</v>
      </c>
      <c r="DQ770" s="544">
        <f>'Report 5M'!$E$65</f>
        <v>0</v>
      </c>
    </row>
    <row r="771" spans="2:121">
      <c r="B771" s="535" t="s">
        <v>669</v>
      </c>
      <c r="C771" s="536">
        <v>1</v>
      </c>
      <c r="D771" s="537" t="str">
        <f>'Information Input'!$M$14</f>
        <v xml:space="preserve">      -      </v>
      </c>
      <c r="E771" s="537" t="s">
        <v>135</v>
      </c>
      <c r="F771" s="538">
        <f t="shared" si="140"/>
        <v>43466</v>
      </c>
      <c r="G771" s="538">
        <f t="shared" si="141"/>
        <v>43555</v>
      </c>
      <c r="H771" s="538">
        <f>'Information Input'!$H$35</f>
        <v>43555</v>
      </c>
      <c r="I771" s="537" t="str">
        <f>'Information Input'!$J$22</f>
        <v>Quarterly</v>
      </c>
      <c r="J771" s="538">
        <f>'Information Input'!$H$30</f>
        <v>43555</v>
      </c>
      <c r="K771" s="537">
        <f>'Information Input'!$J$18</f>
        <v>2019</v>
      </c>
      <c r="L771" s="539" t="s">
        <v>243</v>
      </c>
      <c r="M771" s="540" t="s">
        <v>230</v>
      </c>
      <c r="N771" s="541" t="s">
        <v>230</v>
      </c>
      <c r="O771" s="542" t="s">
        <v>675</v>
      </c>
      <c r="P771" s="537">
        <v>51</v>
      </c>
      <c r="Q771" s="541" t="s">
        <v>193</v>
      </c>
      <c r="R771" s="541" t="s">
        <v>239</v>
      </c>
      <c r="S771" s="543">
        <f>'Report 1'!$BA$18</f>
        <v>0</v>
      </c>
      <c r="T771" s="544">
        <f>'Report 1'!$BA$71</f>
        <v>0</v>
      </c>
      <c r="U771" s="545">
        <f>'Report 1'!$BA$157</f>
        <v>0</v>
      </c>
      <c r="AL771" s="546" t="s">
        <v>669</v>
      </c>
      <c r="AM771" s="547">
        <v>2</v>
      </c>
      <c r="AN771" s="547" t="str">
        <f>'Information Input'!$M$14</f>
        <v xml:space="preserve">      -      </v>
      </c>
      <c r="AO771" s="547" t="s">
        <v>138</v>
      </c>
      <c r="AP771" s="538">
        <f t="shared" si="148"/>
        <v>43739</v>
      </c>
      <c r="AQ771" s="538">
        <f t="shared" si="149"/>
        <v>43830</v>
      </c>
      <c r="AR771" s="538">
        <f>'Information Input'!$H$35</f>
        <v>43555</v>
      </c>
      <c r="AS771" s="547" t="str">
        <f>'Information Input'!$J$22</f>
        <v>Quarterly</v>
      </c>
      <c r="AT771" s="538">
        <f>'Information Input'!$H$30</f>
        <v>43555</v>
      </c>
      <c r="AU771" s="547">
        <f>'Information Input'!$J$18</f>
        <v>2019</v>
      </c>
      <c r="AV771" s="547" t="s">
        <v>97</v>
      </c>
      <c r="AW771" s="547" t="s">
        <v>98</v>
      </c>
      <c r="AX771" s="547" t="s">
        <v>96</v>
      </c>
      <c r="AY771" s="548" t="s">
        <v>671</v>
      </c>
      <c r="AZ771" s="547">
        <v>14</v>
      </c>
      <c r="BA771" s="549" t="s">
        <v>156</v>
      </c>
      <c r="BB771" s="543" t="s">
        <v>233</v>
      </c>
      <c r="BC771" s="550">
        <f>'Report 2'!$AC156</f>
        <v>0</v>
      </c>
      <c r="BD771" s="550">
        <f>'Report 2'!$AD156</f>
        <v>0</v>
      </c>
      <c r="BE771" s="550">
        <f>'Report 2'!$AE156</f>
        <v>0</v>
      </c>
      <c r="BF771" s="550">
        <f>'Report 2'!$AF156</f>
        <v>0</v>
      </c>
      <c r="BG771" s="550">
        <f>'Report 2'!$AG156</f>
        <v>0</v>
      </c>
      <c r="BH771" s="550">
        <f>'Report 2'!$AH156</f>
        <v>0</v>
      </c>
      <c r="BI771" s="550">
        <f>'Report 2'!$AI156</f>
        <v>0</v>
      </c>
      <c r="CC771" s="575" t="s">
        <v>669</v>
      </c>
      <c r="CD771" s="1019" t="s">
        <v>672</v>
      </c>
      <c r="CE771" s="1019" t="str">
        <f>'Information Input'!$M$14</f>
        <v xml:space="preserve">      -      </v>
      </c>
      <c r="CF771" s="570" t="s">
        <v>136</v>
      </c>
      <c r="CG771" s="566">
        <f t="shared" si="138"/>
        <v>43556</v>
      </c>
      <c r="CH771" s="566">
        <f t="shared" si="139"/>
        <v>43646</v>
      </c>
      <c r="CI771" s="566">
        <f>'Information Input'!$H$35</f>
        <v>43555</v>
      </c>
      <c r="CJ771" s="570" t="str">
        <f>'Information Input'!$J$22</f>
        <v>Quarterly</v>
      </c>
      <c r="CK771" s="566">
        <f>'Information Input'!$H$30</f>
        <v>43555</v>
      </c>
      <c r="CL771" s="570">
        <f>'Information Input'!$J$18</f>
        <v>2019</v>
      </c>
      <c r="CM771" s="570" t="s">
        <v>91</v>
      </c>
      <c r="CN771" s="1019" t="s">
        <v>240</v>
      </c>
      <c r="CO771" s="575" t="s">
        <v>240</v>
      </c>
      <c r="CP771" s="575" t="s">
        <v>675</v>
      </c>
      <c r="CQ771" s="570">
        <v>51</v>
      </c>
      <c r="CR771" s="575" t="s">
        <v>193</v>
      </c>
      <c r="CS771" s="575" t="s">
        <v>239</v>
      </c>
      <c r="CT771" s="1020">
        <f>'Report 1'!$AM$18</f>
        <v>0</v>
      </c>
      <c r="CU771" s="1021">
        <f>SUMIF('Report 4A'!$G$16:$G$95,$CQ771,'Report 4A'!$AU$16:$AU$95)</f>
        <v>0</v>
      </c>
      <c r="CV771" s="1022">
        <f t="shared" si="145"/>
        <v>0</v>
      </c>
      <c r="CX771" s="546" t="s">
        <v>669</v>
      </c>
      <c r="CY771" s="537" t="s">
        <v>314</v>
      </c>
      <c r="CZ771" s="537" t="str">
        <f>'Information Input'!$M$14</f>
        <v xml:space="preserve">      -      </v>
      </c>
      <c r="DA771" s="538">
        <f>'Information Input'!$H$35</f>
        <v>43555</v>
      </c>
      <c r="DB771" s="537" t="str">
        <f>'Information Input'!$J$22</f>
        <v>Quarterly</v>
      </c>
      <c r="DC771" s="552">
        <f>'Information Input'!$H$30</f>
        <v>43555</v>
      </c>
      <c r="DD771" s="553" t="str">
        <f t="shared" si="146"/>
        <v>201812</v>
      </c>
      <c r="DE771" s="541" t="s">
        <v>91</v>
      </c>
      <c r="DF771" s="541" t="s">
        <v>687</v>
      </c>
      <c r="DG771" s="544">
        <f>'Report 5M'!$F$55</f>
        <v>0</v>
      </c>
      <c r="DH771" s="550">
        <f>'Report 5M'!$F$56</f>
        <v>0</v>
      </c>
      <c r="DI771" s="544">
        <f>'Report 5M'!$F$57</f>
        <v>0</v>
      </c>
      <c r="DJ771" s="544">
        <f>'Report 5M'!$F$58</f>
        <v>0</v>
      </c>
      <c r="DK771" s="544">
        <f>'Report 5M'!$F$59</f>
        <v>0</v>
      </c>
      <c r="DL771" s="544">
        <f>'Report 5M'!$F$60</f>
        <v>0</v>
      </c>
      <c r="DM771" s="544">
        <f>'Report 5M'!$F$61</f>
        <v>0</v>
      </c>
      <c r="DN771" s="544">
        <f>'Report 5M'!$F$62</f>
        <v>0</v>
      </c>
      <c r="DO771" s="544">
        <f>'Report 5M'!$F$63</f>
        <v>0</v>
      </c>
      <c r="DP771" s="544">
        <f>'Report 5M'!$F$64</f>
        <v>0</v>
      </c>
      <c r="DQ771" s="544">
        <f>'Report 5M'!$F$65</f>
        <v>0</v>
      </c>
    </row>
    <row r="772" spans="2:121">
      <c r="B772" s="535" t="s">
        <v>669</v>
      </c>
      <c r="C772" s="536">
        <v>1</v>
      </c>
      <c r="D772" s="537" t="str">
        <f>'Information Input'!$M$14</f>
        <v xml:space="preserve">      -      </v>
      </c>
      <c r="E772" s="537" t="s">
        <v>135</v>
      </c>
      <c r="F772" s="538">
        <f t="shared" si="140"/>
        <v>43466</v>
      </c>
      <c r="G772" s="538">
        <f t="shared" si="141"/>
        <v>43555</v>
      </c>
      <c r="H772" s="538">
        <f>'Information Input'!$H$35</f>
        <v>43555</v>
      </c>
      <c r="I772" s="537" t="str">
        <f>'Information Input'!$J$22</f>
        <v>Quarterly</v>
      </c>
      <c r="J772" s="538">
        <f>'Information Input'!$H$30</f>
        <v>43555</v>
      </c>
      <c r="K772" s="537">
        <f>'Information Input'!$J$18</f>
        <v>2019</v>
      </c>
      <c r="L772" s="539" t="s">
        <v>243</v>
      </c>
      <c r="M772" s="540" t="s">
        <v>230</v>
      </c>
      <c r="N772" s="541" t="s">
        <v>230</v>
      </c>
      <c r="O772" s="542" t="s">
        <v>674</v>
      </c>
      <c r="P772" s="537">
        <v>52</v>
      </c>
      <c r="Q772" s="541" t="s">
        <v>194</v>
      </c>
      <c r="R772" s="541" t="s">
        <v>239</v>
      </c>
      <c r="S772" s="543">
        <f>'Report 1'!$BA$18</f>
        <v>0</v>
      </c>
      <c r="T772" s="544">
        <f>'Report 1'!$BA$72</f>
        <v>0</v>
      </c>
      <c r="U772" s="545">
        <f>'Report 1'!$BA$158</f>
        <v>0</v>
      </c>
      <c r="AL772" s="546" t="s">
        <v>669</v>
      </c>
      <c r="AM772" s="547">
        <v>2</v>
      </c>
      <c r="AN772" s="547" t="str">
        <f>'Information Input'!$M$14</f>
        <v xml:space="preserve">      -      </v>
      </c>
      <c r="AO772" s="547" t="s">
        <v>138</v>
      </c>
      <c r="AP772" s="538">
        <f t="shared" si="148"/>
        <v>43739</v>
      </c>
      <c r="AQ772" s="538">
        <f t="shared" si="149"/>
        <v>43830</v>
      </c>
      <c r="AR772" s="538">
        <f>'Information Input'!$H$35</f>
        <v>43555</v>
      </c>
      <c r="AS772" s="547" t="str">
        <f>'Information Input'!$J$22</f>
        <v>Quarterly</v>
      </c>
      <c r="AT772" s="538">
        <f>'Information Input'!$H$30</f>
        <v>43555</v>
      </c>
      <c r="AU772" s="547">
        <f>'Information Input'!$J$18</f>
        <v>2019</v>
      </c>
      <c r="AV772" s="547" t="s">
        <v>97</v>
      </c>
      <c r="AW772" s="547" t="s">
        <v>98</v>
      </c>
      <c r="AX772" s="547" t="s">
        <v>96</v>
      </c>
      <c r="AY772" s="548" t="s">
        <v>671</v>
      </c>
      <c r="AZ772" s="547">
        <v>15</v>
      </c>
      <c r="BA772" s="549" t="s">
        <v>157</v>
      </c>
      <c r="BB772" s="543" t="s">
        <v>234</v>
      </c>
      <c r="BC772" s="550">
        <f>'Report 2'!$AC157</f>
        <v>0</v>
      </c>
      <c r="BD772" s="550">
        <f>'Report 2'!$AD157</f>
        <v>0</v>
      </c>
      <c r="BE772" s="550">
        <f>'Report 2'!$AE157</f>
        <v>0</v>
      </c>
      <c r="BF772" s="550">
        <f>'Report 2'!$AF157</f>
        <v>0</v>
      </c>
      <c r="BG772" s="550">
        <f>'Report 2'!$AG157</f>
        <v>0</v>
      </c>
      <c r="BH772" s="550">
        <f>'Report 2'!$AH157</f>
        <v>0</v>
      </c>
      <c r="BI772" s="550">
        <f>'Report 2'!$AI157</f>
        <v>0</v>
      </c>
      <c r="CC772" s="523" t="s">
        <v>669</v>
      </c>
      <c r="CD772" s="1010" t="s">
        <v>672</v>
      </c>
      <c r="CE772" s="1010" t="str">
        <f>'Information Input'!$M$14</f>
        <v xml:space="preserve">      -      </v>
      </c>
      <c r="CF772" s="532" t="s">
        <v>136</v>
      </c>
      <c r="CG772" s="519">
        <f t="shared" ref="CG772:CG835" si="150">DATE(CL772,4,1)</f>
        <v>43556</v>
      </c>
      <c r="CH772" s="519">
        <f t="shared" ref="CH772:CH835" si="151">DATE(CL772,6,30)</f>
        <v>43646</v>
      </c>
      <c r="CI772" s="519">
        <f>'Information Input'!$H$35</f>
        <v>43555</v>
      </c>
      <c r="CJ772" s="532" t="str">
        <f>'Information Input'!$J$22</f>
        <v>Quarterly</v>
      </c>
      <c r="CK772" s="519">
        <f>'Information Input'!$H$30</f>
        <v>43555</v>
      </c>
      <c r="CL772" s="532">
        <f>'Information Input'!$J$18</f>
        <v>2019</v>
      </c>
      <c r="CM772" s="532" t="s">
        <v>96</v>
      </c>
      <c r="CN772" s="1010" t="s">
        <v>241</v>
      </c>
      <c r="CO772" s="523" t="s">
        <v>241</v>
      </c>
      <c r="CP772" s="523" t="s">
        <v>671</v>
      </c>
      <c r="CQ772" s="532">
        <v>11</v>
      </c>
      <c r="CR772" s="523" t="s">
        <v>153</v>
      </c>
      <c r="CS772" s="523" t="s">
        <v>231</v>
      </c>
      <c r="CT772" s="1011">
        <f>'Report 1'!$AR$18</f>
        <v>0</v>
      </c>
      <c r="CU772" s="1012">
        <f>SUMIF('Report 4A'!$G$16:$G$95,$CQ772,'Report 4A'!$AZ$16:$AZ$95)</f>
        <v>0</v>
      </c>
      <c r="CV772" s="1013">
        <f t="shared" si="145"/>
        <v>0</v>
      </c>
      <c r="CX772" s="546" t="s">
        <v>669</v>
      </c>
      <c r="CY772" s="537" t="s">
        <v>314</v>
      </c>
      <c r="CZ772" s="537" t="str">
        <f>'Information Input'!$M$14</f>
        <v xml:space="preserve">      -      </v>
      </c>
      <c r="DA772" s="538">
        <f>'Information Input'!$H$35</f>
        <v>43555</v>
      </c>
      <c r="DB772" s="537" t="str">
        <f>'Information Input'!$J$22</f>
        <v>Quarterly</v>
      </c>
      <c r="DC772" s="552">
        <f>'Information Input'!$H$30</f>
        <v>43555</v>
      </c>
      <c r="DD772" s="553" t="str">
        <f t="shared" si="146"/>
        <v>201811</v>
      </c>
      <c r="DE772" s="541" t="s">
        <v>91</v>
      </c>
      <c r="DF772" s="541" t="s">
        <v>687</v>
      </c>
      <c r="DG772" s="544">
        <f>'Report 5M'!$G$55</f>
        <v>0</v>
      </c>
      <c r="DH772" s="550">
        <f>'Report 5M'!$G$56</f>
        <v>0</v>
      </c>
      <c r="DI772" s="544">
        <f>'Report 5M'!$G$57</f>
        <v>0</v>
      </c>
      <c r="DJ772" s="544">
        <f>'Report 5M'!$G$58</f>
        <v>0</v>
      </c>
      <c r="DK772" s="544">
        <f>'Report 5M'!$G$59</f>
        <v>0</v>
      </c>
      <c r="DL772" s="544">
        <f>'Report 5M'!$G$60</f>
        <v>0</v>
      </c>
      <c r="DM772" s="544">
        <f>'Report 5M'!$G$61</f>
        <v>0</v>
      </c>
      <c r="DN772" s="544">
        <f>'Report 5M'!$G$62</f>
        <v>0</v>
      </c>
      <c r="DO772" s="544">
        <f>'Report 5M'!$G$63</f>
        <v>0</v>
      </c>
      <c r="DP772" s="544">
        <f>'Report 5M'!$G$64</f>
        <v>0</v>
      </c>
      <c r="DQ772" s="544">
        <f>'Report 5M'!$G$65</f>
        <v>0</v>
      </c>
    </row>
    <row r="773" spans="2:121">
      <c r="B773" s="535" t="s">
        <v>669</v>
      </c>
      <c r="C773" s="536">
        <v>1</v>
      </c>
      <c r="D773" s="537" t="str">
        <f>'Information Input'!$M$14</f>
        <v xml:space="preserve">      -      </v>
      </c>
      <c r="E773" s="537" t="s">
        <v>135</v>
      </c>
      <c r="F773" s="538">
        <f t="shared" si="140"/>
        <v>43466</v>
      </c>
      <c r="G773" s="538">
        <f t="shared" si="141"/>
        <v>43555</v>
      </c>
      <c r="H773" s="538">
        <f>'Information Input'!$H$35</f>
        <v>43555</v>
      </c>
      <c r="I773" s="537" t="str">
        <f>'Information Input'!$J$22</f>
        <v>Quarterly</v>
      </c>
      <c r="J773" s="538">
        <f>'Information Input'!$H$30</f>
        <v>43555</v>
      </c>
      <c r="K773" s="537">
        <f>'Information Input'!$J$18</f>
        <v>2019</v>
      </c>
      <c r="L773" s="539" t="s">
        <v>243</v>
      </c>
      <c r="M773" s="540" t="s">
        <v>230</v>
      </c>
      <c r="N773" s="541" t="s">
        <v>230</v>
      </c>
      <c r="O773" s="542" t="s">
        <v>676</v>
      </c>
      <c r="P773" s="537">
        <v>53</v>
      </c>
      <c r="Q773" s="541" t="s">
        <v>195</v>
      </c>
      <c r="R773" s="541" t="s">
        <v>677</v>
      </c>
      <c r="S773" s="543">
        <f>'Report 1'!$BA$18</f>
        <v>0</v>
      </c>
      <c r="T773" s="544">
        <f>'Report 1'!$BA$73</f>
        <v>0</v>
      </c>
      <c r="U773" s="545">
        <f>'Report 1'!$BA$159</f>
        <v>0</v>
      </c>
      <c r="AL773" s="546" t="s">
        <v>669</v>
      </c>
      <c r="AM773" s="547">
        <v>2</v>
      </c>
      <c r="AN773" s="547" t="str">
        <f>'Information Input'!$M$14</f>
        <v xml:space="preserve">      -      </v>
      </c>
      <c r="AO773" s="547" t="s">
        <v>138</v>
      </c>
      <c r="AP773" s="538">
        <f t="shared" si="148"/>
        <v>43739</v>
      </c>
      <c r="AQ773" s="538">
        <f t="shared" si="149"/>
        <v>43830</v>
      </c>
      <c r="AR773" s="538">
        <f>'Information Input'!$H$35</f>
        <v>43555</v>
      </c>
      <c r="AS773" s="547" t="str">
        <f>'Information Input'!$J$22</f>
        <v>Quarterly</v>
      </c>
      <c r="AT773" s="538">
        <f>'Information Input'!$H$30</f>
        <v>43555</v>
      </c>
      <c r="AU773" s="547">
        <f>'Information Input'!$J$18</f>
        <v>2019</v>
      </c>
      <c r="AV773" s="547" t="s">
        <v>97</v>
      </c>
      <c r="AW773" s="547" t="s">
        <v>98</v>
      </c>
      <c r="AX773" s="547" t="s">
        <v>96</v>
      </c>
      <c r="AY773" s="548" t="s">
        <v>671</v>
      </c>
      <c r="AZ773" s="547">
        <v>16</v>
      </c>
      <c r="BA773" s="549" t="s">
        <v>158</v>
      </c>
      <c r="BB773" s="543" t="s">
        <v>235</v>
      </c>
      <c r="BC773" s="550">
        <f>'Report 2'!$AC158</f>
        <v>0</v>
      </c>
      <c r="BD773" s="550">
        <f>'Report 2'!$AD158</f>
        <v>0</v>
      </c>
      <c r="BE773" s="550">
        <f>'Report 2'!$AE158</f>
        <v>0</v>
      </c>
      <c r="BF773" s="550">
        <f>'Report 2'!$AF158</f>
        <v>0</v>
      </c>
      <c r="BG773" s="550">
        <f>'Report 2'!$AG158</f>
        <v>0</v>
      </c>
      <c r="BH773" s="550">
        <f>'Report 2'!$AH158</f>
        <v>0</v>
      </c>
      <c r="BI773" s="550">
        <f>'Report 2'!$AI158</f>
        <v>0</v>
      </c>
      <c r="CC773" s="542" t="s">
        <v>669</v>
      </c>
      <c r="CD773" s="1014" t="s">
        <v>672</v>
      </c>
      <c r="CE773" s="1014" t="str">
        <f>'Information Input'!$M$14</f>
        <v xml:space="preserve">      -      </v>
      </c>
      <c r="CF773" s="551" t="s">
        <v>136</v>
      </c>
      <c r="CG773" s="552">
        <f t="shared" si="150"/>
        <v>43556</v>
      </c>
      <c r="CH773" s="552">
        <f t="shared" si="151"/>
        <v>43646</v>
      </c>
      <c r="CI773" s="552">
        <f>'Information Input'!$H$35</f>
        <v>43555</v>
      </c>
      <c r="CJ773" s="551" t="str">
        <f>'Information Input'!$J$22</f>
        <v>Quarterly</v>
      </c>
      <c r="CK773" s="552">
        <f>'Information Input'!$H$30</f>
        <v>43555</v>
      </c>
      <c r="CL773" s="551">
        <f>'Information Input'!$J$18</f>
        <v>2019</v>
      </c>
      <c r="CM773" s="551" t="s">
        <v>96</v>
      </c>
      <c r="CN773" s="1014" t="s">
        <v>241</v>
      </c>
      <c r="CO773" s="542" t="s">
        <v>241</v>
      </c>
      <c r="CP773" s="542" t="s">
        <v>671</v>
      </c>
      <c r="CQ773" s="551">
        <v>12</v>
      </c>
      <c r="CR773" s="542" t="s">
        <v>154</v>
      </c>
      <c r="CS773" s="542" t="s">
        <v>231</v>
      </c>
      <c r="CT773" s="1015">
        <f>'Report 1'!$AR$18</f>
        <v>0</v>
      </c>
      <c r="CU773" s="1016">
        <f>SUMIF('Report 4A'!$G$16:$G$95,$CQ773,'Report 4A'!$AZ$16:$AZ$95)</f>
        <v>0</v>
      </c>
      <c r="CV773" s="1017">
        <f t="shared" si="145"/>
        <v>0</v>
      </c>
      <c r="CX773" s="546" t="s">
        <v>669</v>
      </c>
      <c r="CY773" s="537" t="s">
        <v>314</v>
      </c>
      <c r="CZ773" s="537" t="str">
        <f>'Information Input'!$M$14</f>
        <v xml:space="preserve">      -      </v>
      </c>
      <c r="DA773" s="538">
        <f>'Information Input'!$H$35</f>
        <v>43555</v>
      </c>
      <c r="DB773" s="537" t="str">
        <f>'Information Input'!$J$22</f>
        <v>Quarterly</v>
      </c>
      <c r="DC773" s="552">
        <f>'Information Input'!$H$30</f>
        <v>43555</v>
      </c>
      <c r="DD773" s="553" t="str">
        <f t="shared" si="146"/>
        <v>201810</v>
      </c>
      <c r="DE773" s="541" t="s">
        <v>91</v>
      </c>
      <c r="DF773" s="541" t="s">
        <v>687</v>
      </c>
      <c r="DG773" s="544">
        <f>'Report 5M'!$H$55</f>
        <v>0</v>
      </c>
      <c r="DH773" s="550">
        <f>'Report 5M'!$H$56</f>
        <v>0</v>
      </c>
      <c r="DI773" s="544">
        <f>'Report 5M'!$H$57</f>
        <v>0</v>
      </c>
      <c r="DJ773" s="544">
        <f>'Report 5M'!$H$58</f>
        <v>0</v>
      </c>
      <c r="DK773" s="544">
        <f>'Report 5M'!$H$59</f>
        <v>0</v>
      </c>
      <c r="DL773" s="544">
        <f>'Report 5M'!$H$60</f>
        <v>0</v>
      </c>
      <c r="DM773" s="544">
        <f>'Report 5M'!$H$61</f>
        <v>0</v>
      </c>
      <c r="DN773" s="544">
        <f>'Report 5M'!$H$62</f>
        <v>0</v>
      </c>
      <c r="DO773" s="544">
        <f>'Report 5M'!$H$63</f>
        <v>0</v>
      </c>
      <c r="DP773" s="544">
        <f>'Report 5M'!$H$64</f>
        <v>0</v>
      </c>
      <c r="DQ773" s="544">
        <f>'Report 5M'!$H$65</f>
        <v>0</v>
      </c>
    </row>
    <row r="774" spans="2:121">
      <c r="B774" s="535" t="s">
        <v>669</v>
      </c>
      <c r="C774" s="536">
        <v>1</v>
      </c>
      <c r="D774" s="537" t="str">
        <f>'Information Input'!$M$14</f>
        <v xml:space="preserve">      -      </v>
      </c>
      <c r="E774" s="537" t="s">
        <v>135</v>
      </c>
      <c r="F774" s="538">
        <f t="shared" si="140"/>
        <v>43466</v>
      </c>
      <c r="G774" s="538">
        <f t="shared" si="141"/>
        <v>43555</v>
      </c>
      <c r="H774" s="538">
        <f>'Information Input'!$H$35</f>
        <v>43555</v>
      </c>
      <c r="I774" s="537" t="str">
        <f>'Information Input'!$J$22</f>
        <v>Quarterly</v>
      </c>
      <c r="J774" s="538">
        <f>'Information Input'!$H$30</f>
        <v>43555</v>
      </c>
      <c r="K774" s="537">
        <f>'Information Input'!$J$18</f>
        <v>2019</v>
      </c>
      <c r="L774" s="539" t="s">
        <v>243</v>
      </c>
      <c r="M774" s="540" t="s">
        <v>230</v>
      </c>
      <c r="N774" s="541" t="s">
        <v>230</v>
      </c>
      <c r="O774" s="542" t="s">
        <v>676</v>
      </c>
      <c r="P774" s="537">
        <v>54</v>
      </c>
      <c r="Q774" s="541" t="s">
        <v>196</v>
      </c>
      <c r="R774" s="541" t="s">
        <v>677</v>
      </c>
      <c r="S774" s="543">
        <f>'Report 1'!$BA$18</f>
        <v>0</v>
      </c>
      <c r="T774" s="544">
        <f>'Report 1'!$BA$74</f>
        <v>0</v>
      </c>
      <c r="U774" s="545">
        <f>'Report 1'!$BA$160</f>
        <v>0</v>
      </c>
      <c r="AL774" s="546" t="s">
        <v>669</v>
      </c>
      <c r="AM774" s="547">
        <v>2</v>
      </c>
      <c r="AN774" s="547" t="str">
        <f>'Information Input'!$M$14</f>
        <v xml:space="preserve">      -      </v>
      </c>
      <c r="AO774" s="547" t="s">
        <v>138</v>
      </c>
      <c r="AP774" s="538">
        <f t="shared" si="148"/>
        <v>43739</v>
      </c>
      <c r="AQ774" s="538">
        <f t="shared" si="149"/>
        <v>43830</v>
      </c>
      <c r="AR774" s="538">
        <f>'Information Input'!$H$35</f>
        <v>43555</v>
      </c>
      <c r="AS774" s="547" t="str">
        <f>'Information Input'!$J$22</f>
        <v>Quarterly</v>
      </c>
      <c r="AT774" s="538">
        <f>'Information Input'!$H$30</f>
        <v>43555</v>
      </c>
      <c r="AU774" s="547">
        <f>'Information Input'!$J$18</f>
        <v>2019</v>
      </c>
      <c r="AV774" s="547" t="s">
        <v>97</v>
      </c>
      <c r="AW774" s="547" t="s">
        <v>98</v>
      </c>
      <c r="AX774" s="547" t="s">
        <v>96</v>
      </c>
      <c r="AY774" s="548" t="s">
        <v>671</v>
      </c>
      <c r="AZ774" s="547">
        <v>17</v>
      </c>
      <c r="BA774" s="549" t="s">
        <v>159</v>
      </c>
      <c r="BB774" s="543" t="s">
        <v>235</v>
      </c>
      <c r="BC774" s="550">
        <f>'Report 2'!$AC159</f>
        <v>0</v>
      </c>
      <c r="BD774" s="550">
        <f>'Report 2'!$AD159</f>
        <v>0</v>
      </c>
      <c r="BE774" s="550">
        <f>'Report 2'!$AE159</f>
        <v>0</v>
      </c>
      <c r="BF774" s="550">
        <f>'Report 2'!$AF159</f>
        <v>0</v>
      </c>
      <c r="BG774" s="550">
        <f>'Report 2'!$AG159</f>
        <v>0</v>
      </c>
      <c r="BH774" s="550">
        <f>'Report 2'!$AH159</f>
        <v>0</v>
      </c>
      <c r="BI774" s="550">
        <f>'Report 2'!$AI159</f>
        <v>0</v>
      </c>
      <c r="CC774" s="542" t="s">
        <v>669</v>
      </c>
      <c r="CD774" s="1014" t="s">
        <v>672</v>
      </c>
      <c r="CE774" s="1014" t="str">
        <f>'Information Input'!$M$14</f>
        <v xml:space="preserve">      -      </v>
      </c>
      <c r="CF774" s="551" t="s">
        <v>136</v>
      </c>
      <c r="CG774" s="552">
        <f t="shared" si="150"/>
        <v>43556</v>
      </c>
      <c r="CH774" s="552">
        <f t="shared" si="151"/>
        <v>43646</v>
      </c>
      <c r="CI774" s="552">
        <f>'Information Input'!$H$35</f>
        <v>43555</v>
      </c>
      <c r="CJ774" s="551" t="str">
        <f>'Information Input'!$J$22</f>
        <v>Quarterly</v>
      </c>
      <c r="CK774" s="552">
        <f>'Information Input'!$H$30</f>
        <v>43555</v>
      </c>
      <c r="CL774" s="551">
        <f>'Information Input'!$J$18</f>
        <v>2019</v>
      </c>
      <c r="CM774" s="551" t="s">
        <v>96</v>
      </c>
      <c r="CN774" s="1014" t="s">
        <v>241</v>
      </c>
      <c r="CO774" s="542" t="s">
        <v>241</v>
      </c>
      <c r="CP774" s="542" t="s">
        <v>671</v>
      </c>
      <c r="CQ774" s="551">
        <v>13</v>
      </c>
      <c r="CR774" s="542" t="s">
        <v>155</v>
      </c>
      <c r="CS774" s="542" t="s">
        <v>232</v>
      </c>
      <c r="CT774" s="1015">
        <f>'Report 1'!$AR$18</f>
        <v>0</v>
      </c>
      <c r="CU774" s="1016">
        <f>SUMIF('Report 4A'!$G$16:$G$95,$CQ774,'Report 4A'!$AZ$16:$AZ$95)</f>
        <v>0</v>
      </c>
      <c r="CV774" s="1017">
        <f t="shared" si="145"/>
        <v>0</v>
      </c>
      <c r="CX774" s="546" t="s">
        <v>669</v>
      </c>
      <c r="CY774" s="537" t="s">
        <v>314</v>
      </c>
      <c r="CZ774" s="537" t="str">
        <f>'Information Input'!$M$14</f>
        <v xml:space="preserve">      -      </v>
      </c>
      <c r="DA774" s="538">
        <f>'Information Input'!$H$35</f>
        <v>43555</v>
      </c>
      <c r="DB774" s="537" t="str">
        <f>'Information Input'!$J$22</f>
        <v>Quarterly</v>
      </c>
      <c r="DC774" s="552">
        <f>'Information Input'!$H$30</f>
        <v>43555</v>
      </c>
      <c r="DD774" s="553" t="str">
        <f t="shared" si="146"/>
        <v>201809</v>
      </c>
      <c r="DE774" s="541" t="s">
        <v>91</v>
      </c>
      <c r="DF774" s="541" t="s">
        <v>687</v>
      </c>
      <c r="DG774" s="544">
        <f>'Report 5M'!$I$55</f>
        <v>0</v>
      </c>
      <c r="DH774" s="550">
        <f>'Report 5M'!$I$56</f>
        <v>0</v>
      </c>
      <c r="DI774" s="544">
        <f>'Report 5M'!$I$57</f>
        <v>0</v>
      </c>
      <c r="DJ774" s="544">
        <f>'Report 5M'!$I$58</f>
        <v>0</v>
      </c>
      <c r="DK774" s="544">
        <f>'Report 5M'!$I$59</f>
        <v>0</v>
      </c>
      <c r="DL774" s="544">
        <f>'Report 5M'!$I$60</f>
        <v>0</v>
      </c>
      <c r="DM774" s="544">
        <f>'Report 5M'!$I$61</f>
        <v>0</v>
      </c>
      <c r="DN774" s="544">
        <f>'Report 5M'!$I$62</f>
        <v>0</v>
      </c>
      <c r="DO774" s="544">
        <f>'Report 5M'!$I$63</f>
        <v>0</v>
      </c>
      <c r="DP774" s="544">
        <f>'Report 5M'!$I$64</f>
        <v>0</v>
      </c>
      <c r="DQ774" s="544">
        <f>'Report 5M'!$I$65</f>
        <v>0</v>
      </c>
    </row>
    <row r="775" spans="2:121">
      <c r="B775" s="535" t="s">
        <v>669</v>
      </c>
      <c r="C775" s="536">
        <v>1</v>
      </c>
      <c r="D775" s="537" t="str">
        <f>'Information Input'!$M$14</f>
        <v xml:space="preserve">      -      </v>
      </c>
      <c r="E775" s="537" t="s">
        <v>135</v>
      </c>
      <c r="F775" s="538">
        <f t="shared" si="140"/>
        <v>43466</v>
      </c>
      <c r="G775" s="538">
        <f t="shared" si="141"/>
        <v>43555</v>
      </c>
      <c r="H775" s="538">
        <f>'Information Input'!$H$35</f>
        <v>43555</v>
      </c>
      <c r="I775" s="537" t="str">
        <f>'Information Input'!$J$22</f>
        <v>Quarterly</v>
      </c>
      <c r="J775" s="538">
        <f>'Information Input'!$H$30</f>
        <v>43555</v>
      </c>
      <c r="K775" s="537">
        <f>'Information Input'!$J$18</f>
        <v>2019</v>
      </c>
      <c r="L775" s="539" t="s">
        <v>243</v>
      </c>
      <c r="M775" s="540" t="s">
        <v>230</v>
      </c>
      <c r="N775" s="541" t="s">
        <v>230</v>
      </c>
      <c r="O775" s="542" t="s">
        <v>676</v>
      </c>
      <c r="P775" s="537">
        <v>55</v>
      </c>
      <c r="Q775" s="541" t="s">
        <v>197</v>
      </c>
      <c r="R775" s="541" t="s">
        <v>677</v>
      </c>
      <c r="S775" s="543">
        <f>'Report 1'!$BA$18</f>
        <v>0</v>
      </c>
      <c r="T775" s="544">
        <f>'Report 1'!$BA$75</f>
        <v>0</v>
      </c>
      <c r="U775" s="545">
        <f>'Report 1'!$BA$161</f>
        <v>0</v>
      </c>
      <c r="AL775" s="546" t="s">
        <v>669</v>
      </c>
      <c r="AM775" s="547">
        <v>2</v>
      </c>
      <c r="AN775" s="547" t="str">
        <f>'Information Input'!$M$14</f>
        <v xml:space="preserve">      -      </v>
      </c>
      <c r="AO775" s="547" t="s">
        <v>138</v>
      </c>
      <c r="AP775" s="538">
        <f t="shared" si="148"/>
        <v>43739</v>
      </c>
      <c r="AQ775" s="538">
        <f t="shared" si="149"/>
        <v>43830</v>
      </c>
      <c r="AR775" s="538">
        <f>'Information Input'!$H$35</f>
        <v>43555</v>
      </c>
      <c r="AS775" s="547" t="str">
        <f>'Information Input'!$J$22</f>
        <v>Quarterly</v>
      </c>
      <c r="AT775" s="538">
        <f>'Information Input'!$H$30</f>
        <v>43555</v>
      </c>
      <c r="AU775" s="547">
        <f>'Information Input'!$J$18</f>
        <v>2019</v>
      </c>
      <c r="AV775" s="547" t="s">
        <v>97</v>
      </c>
      <c r="AW775" s="547" t="s">
        <v>98</v>
      </c>
      <c r="AX775" s="547" t="s">
        <v>96</v>
      </c>
      <c r="AY775" s="548" t="s">
        <v>671</v>
      </c>
      <c r="AZ775" s="547">
        <v>18</v>
      </c>
      <c r="BA775" s="549" t="s">
        <v>160</v>
      </c>
      <c r="BB775" s="543" t="s">
        <v>235</v>
      </c>
      <c r="BC775" s="550">
        <f>'Report 2'!$AC160</f>
        <v>0</v>
      </c>
      <c r="BD775" s="550">
        <f>'Report 2'!$AD160</f>
        <v>0</v>
      </c>
      <c r="BE775" s="550">
        <f>'Report 2'!$AE160</f>
        <v>0</v>
      </c>
      <c r="BF775" s="550">
        <f>'Report 2'!$AF160</f>
        <v>0</v>
      </c>
      <c r="BG775" s="550">
        <f>'Report 2'!$AG160</f>
        <v>0</v>
      </c>
      <c r="BH775" s="550">
        <f>'Report 2'!$AH160</f>
        <v>0</v>
      </c>
      <c r="BI775" s="550">
        <f>'Report 2'!$AI160</f>
        <v>0</v>
      </c>
      <c r="CC775" s="542" t="s">
        <v>669</v>
      </c>
      <c r="CD775" s="1014" t="s">
        <v>672</v>
      </c>
      <c r="CE775" s="1014" t="str">
        <f>'Information Input'!$M$14</f>
        <v xml:space="preserve">      -      </v>
      </c>
      <c r="CF775" s="551" t="s">
        <v>136</v>
      </c>
      <c r="CG775" s="552">
        <f t="shared" si="150"/>
        <v>43556</v>
      </c>
      <c r="CH775" s="552">
        <f t="shared" si="151"/>
        <v>43646</v>
      </c>
      <c r="CI775" s="552">
        <f>'Information Input'!$H$35</f>
        <v>43555</v>
      </c>
      <c r="CJ775" s="551" t="str">
        <f>'Information Input'!$J$22</f>
        <v>Quarterly</v>
      </c>
      <c r="CK775" s="552">
        <f>'Information Input'!$H$30</f>
        <v>43555</v>
      </c>
      <c r="CL775" s="551">
        <f>'Information Input'!$J$18</f>
        <v>2019</v>
      </c>
      <c r="CM775" s="551" t="s">
        <v>96</v>
      </c>
      <c r="CN775" s="1014" t="s">
        <v>241</v>
      </c>
      <c r="CO775" s="542" t="s">
        <v>241</v>
      </c>
      <c r="CP775" s="542" t="s">
        <v>671</v>
      </c>
      <c r="CQ775" s="551">
        <v>14</v>
      </c>
      <c r="CR775" s="542" t="s">
        <v>156</v>
      </c>
      <c r="CS775" s="542" t="s">
        <v>233</v>
      </c>
      <c r="CT775" s="1015">
        <f>'Report 1'!$AR$18</f>
        <v>0</v>
      </c>
      <c r="CU775" s="1016">
        <f>SUMIF('Report 4A'!$G$16:$G$95,$CQ775,'Report 4A'!$AZ$16:$AZ$95)</f>
        <v>0</v>
      </c>
      <c r="CV775" s="1017">
        <f t="shared" si="145"/>
        <v>0</v>
      </c>
      <c r="CX775" s="546" t="s">
        <v>669</v>
      </c>
      <c r="CY775" s="537" t="s">
        <v>314</v>
      </c>
      <c r="CZ775" s="537" t="str">
        <f>'Information Input'!$M$14</f>
        <v xml:space="preserve">      -      </v>
      </c>
      <c r="DA775" s="538">
        <f>'Information Input'!$H$35</f>
        <v>43555</v>
      </c>
      <c r="DB775" s="537" t="str">
        <f>'Information Input'!$J$22</f>
        <v>Quarterly</v>
      </c>
      <c r="DC775" s="552">
        <f>'Information Input'!$H$30</f>
        <v>43555</v>
      </c>
      <c r="DD775" s="553" t="str">
        <f t="shared" si="146"/>
        <v>201808</v>
      </c>
      <c r="DE775" s="541" t="s">
        <v>91</v>
      </c>
      <c r="DF775" s="541" t="s">
        <v>687</v>
      </c>
      <c r="DG775" s="544">
        <f>'Report 5M'!$J$55</f>
        <v>0</v>
      </c>
      <c r="DH775" s="550">
        <f>'Report 5M'!$J$56</f>
        <v>0</v>
      </c>
      <c r="DI775" s="544">
        <f>'Report 5M'!$J$57</f>
        <v>0</v>
      </c>
      <c r="DJ775" s="544">
        <f>'Report 5M'!$J$58</f>
        <v>0</v>
      </c>
      <c r="DK775" s="544">
        <f>'Report 5M'!$J$59</f>
        <v>0</v>
      </c>
      <c r="DL775" s="544">
        <f>'Report 5M'!$J$60</f>
        <v>0</v>
      </c>
      <c r="DM775" s="544">
        <f>'Report 5M'!$J$61</f>
        <v>0</v>
      </c>
      <c r="DN775" s="544">
        <f>'Report 5M'!$J$62</f>
        <v>0</v>
      </c>
      <c r="DO775" s="544">
        <f>'Report 5M'!$J$63</f>
        <v>0</v>
      </c>
      <c r="DP775" s="544">
        <f>'Report 5M'!$J$64</f>
        <v>0</v>
      </c>
      <c r="DQ775" s="544">
        <f>'Report 5M'!$J$65</f>
        <v>0</v>
      </c>
    </row>
    <row r="776" spans="2:121">
      <c r="B776" s="535" t="s">
        <v>669</v>
      </c>
      <c r="C776" s="536">
        <v>1</v>
      </c>
      <c r="D776" s="537" t="str">
        <f>'Information Input'!$M$14</f>
        <v xml:space="preserve">      -      </v>
      </c>
      <c r="E776" s="537" t="s">
        <v>135</v>
      </c>
      <c r="F776" s="538">
        <f t="shared" si="140"/>
        <v>43466</v>
      </c>
      <c r="G776" s="538">
        <f t="shared" si="141"/>
        <v>43555</v>
      </c>
      <c r="H776" s="538">
        <f>'Information Input'!$H$35</f>
        <v>43555</v>
      </c>
      <c r="I776" s="537" t="str">
        <f>'Information Input'!$J$22</f>
        <v>Quarterly</v>
      </c>
      <c r="J776" s="538">
        <f>'Information Input'!$H$30</f>
        <v>43555</v>
      </c>
      <c r="K776" s="537">
        <f>'Information Input'!$J$18</f>
        <v>2019</v>
      </c>
      <c r="L776" s="539" t="s">
        <v>243</v>
      </c>
      <c r="M776" s="540" t="s">
        <v>230</v>
      </c>
      <c r="N776" s="541" t="s">
        <v>230</v>
      </c>
      <c r="O776" s="542" t="s">
        <v>676</v>
      </c>
      <c r="P776" s="537">
        <v>56</v>
      </c>
      <c r="Q776" s="541" t="s">
        <v>198</v>
      </c>
      <c r="R776" s="541" t="s">
        <v>239</v>
      </c>
      <c r="S776" s="543">
        <f>'Report 1'!$BA$18</f>
        <v>0</v>
      </c>
      <c r="T776" s="544">
        <f>'Report 1'!$BA$76</f>
        <v>0</v>
      </c>
      <c r="U776" s="545">
        <f>'Report 1'!$BA$162</f>
        <v>0</v>
      </c>
      <c r="AL776" s="546" t="s">
        <v>669</v>
      </c>
      <c r="AM776" s="547">
        <v>2</v>
      </c>
      <c r="AN776" s="547" t="str">
        <f>'Information Input'!$M$14</f>
        <v xml:space="preserve">      -      </v>
      </c>
      <c r="AO776" s="547" t="s">
        <v>138</v>
      </c>
      <c r="AP776" s="538">
        <f t="shared" si="148"/>
        <v>43739</v>
      </c>
      <c r="AQ776" s="538">
        <f t="shared" si="149"/>
        <v>43830</v>
      </c>
      <c r="AR776" s="538">
        <f>'Information Input'!$H$35</f>
        <v>43555</v>
      </c>
      <c r="AS776" s="547" t="str">
        <f>'Information Input'!$J$22</f>
        <v>Quarterly</v>
      </c>
      <c r="AT776" s="538">
        <f>'Information Input'!$H$30</f>
        <v>43555</v>
      </c>
      <c r="AU776" s="547">
        <f>'Information Input'!$J$18</f>
        <v>2019</v>
      </c>
      <c r="AV776" s="547" t="s">
        <v>97</v>
      </c>
      <c r="AW776" s="547" t="s">
        <v>98</v>
      </c>
      <c r="AX776" s="547" t="s">
        <v>96</v>
      </c>
      <c r="AY776" s="548" t="s">
        <v>671</v>
      </c>
      <c r="AZ776" s="547">
        <v>19</v>
      </c>
      <c r="BA776" s="549" t="s">
        <v>161</v>
      </c>
      <c r="BB776" s="543" t="s">
        <v>235</v>
      </c>
      <c r="BC776" s="550">
        <f>'Report 2'!$AC161</f>
        <v>0</v>
      </c>
      <c r="BD776" s="550">
        <f>'Report 2'!$AD161</f>
        <v>0</v>
      </c>
      <c r="BE776" s="550">
        <f>'Report 2'!$AE161</f>
        <v>0</v>
      </c>
      <c r="BF776" s="550">
        <f>'Report 2'!$AF161</f>
        <v>0</v>
      </c>
      <c r="BG776" s="550">
        <f>'Report 2'!$AG161</f>
        <v>0</v>
      </c>
      <c r="BH776" s="550">
        <f>'Report 2'!$AH161</f>
        <v>0</v>
      </c>
      <c r="BI776" s="550">
        <f>'Report 2'!$AI161</f>
        <v>0</v>
      </c>
      <c r="CC776" s="542" t="s">
        <v>669</v>
      </c>
      <c r="CD776" s="1014" t="s">
        <v>672</v>
      </c>
      <c r="CE776" s="1014" t="str">
        <f>'Information Input'!$M$14</f>
        <v xml:space="preserve">      -      </v>
      </c>
      <c r="CF776" s="551" t="s">
        <v>136</v>
      </c>
      <c r="CG776" s="552">
        <f t="shared" si="150"/>
        <v>43556</v>
      </c>
      <c r="CH776" s="552">
        <f t="shared" si="151"/>
        <v>43646</v>
      </c>
      <c r="CI776" s="552">
        <f>'Information Input'!$H$35</f>
        <v>43555</v>
      </c>
      <c r="CJ776" s="551" t="str">
        <f>'Information Input'!$J$22</f>
        <v>Quarterly</v>
      </c>
      <c r="CK776" s="552">
        <f>'Information Input'!$H$30</f>
        <v>43555</v>
      </c>
      <c r="CL776" s="551">
        <f>'Information Input'!$J$18</f>
        <v>2019</v>
      </c>
      <c r="CM776" s="551" t="s">
        <v>96</v>
      </c>
      <c r="CN776" s="1014" t="s">
        <v>241</v>
      </c>
      <c r="CO776" s="542" t="s">
        <v>241</v>
      </c>
      <c r="CP776" s="542" t="s">
        <v>671</v>
      </c>
      <c r="CQ776" s="551">
        <v>15</v>
      </c>
      <c r="CR776" s="542" t="s">
        <v>157</v>
      </c>
      <c r="CS776" s="542" t="s">
        <v>234</v>
      </c>
      <c r="CT776" s="1015">
        <f>'Report 1'!$AR$18</f>
        <v>0</v>
      </c>
      <c r="CU776" s="1016">
        <f>SUMIF('Report 4A'!$G$16:$G$95,$CQ776,'Report 4A'!$AZ$16:$AZ$95)</f>
        <v>0</v>
      </c>
      <c r="CV776" s="1017">
        <f t="shared" si="145"/>
        <v>0</v>
      </c>
      <c r="CX776" s="546" t="s">
        <v>669</v>
      </c>
      <c r="CY776" s="537" t="s">
        <v>314</v>
      </c>
      <c r="CZ776" s="537" t="str">
        <f>'Information Input'!$M$14</f>
        <v xml:space="preserve">      -      </v>
      </c>
      <c r="DA776" s="538">
        <f>'Information Input'!$H$35</f>
        <v>43555</v>
      </c>
      <c r="DB776" s="537" t="str">
        <f>'Information Input'!$J$22</f>
        <v>Quarterly</v>
      </c>
      <c r="DC776" s="552">
        <f>'Information Input'!$H$30</f>
        <v>43555</v>
      </c>
      <c r="DD776" s="553" t="str">
        <f t="shared" si="146"/>
        <v>201807</v>
      </c>
      <c r="DE776" s="541" t="s">
        <v>91</v>
      </c>
      <c r="DF776" s="541" t="s">
        <v>687</v>
      </c>
      <c r="DG776" s="544">
        <f>'Report 5M'!$K$55</f>
        <v>0</v>
      </c>
      <c r="DH776" s="550">
        <f>'Report 5M'!$K$56</f>
        <v>0</v>
      </c>
      <c r="DI776" s="544">
        <f>'Report 5M'!$K$57</f>
        <v>0</v>
      </c>
      <c r="DJ776" s="544">
        <f>'Report 5M'!$K$58</f>
        <v>0</v>
      </c>
      <c r="DK776" s="544">
        <f>'Report 5M'!$K$59</f>
        <v>0</v>
      </c>
      <c r="DL776" s="544">
        <f>'Report 5M'!$K$60</f>
        <v>0</v>
      </c>
      <c r="DM776" s="544">
        <f>'Report 5M'!$K$61</f>
        <v>0</v>
      </c>
      <c r="DN776" s="544">
        <f>'Report 5M'!$K$62</f>
        <v>0</v>
      </c>
      <c r="DO776" s="544">
        <f>'Report 5M'!$K$63</f>
        <v>0</v>
      </c>
      <c r="DP776" s="544">
        <f>'Report 5M'!$K$64</f>
        <v>0</v>
      </c>
      <c r="DQ776" s="544">
        <f>'Report 5M'!$K$65</f>
        <v>0</v>
      </c>
    </row>
    <row r="777" spans="2:121">
      <c r="B777" s="535" t="s">
        <v>669</v>
      </c>
      <c r="C777" s="536">
        <v>1</v>
      </c>
      <c r="D777" s="537" t="str">
        <f>'Information Input'!$M$14</f>
        <v xml:space="preserve">      -      </v>
      </c>
      <c r="E777" s="537" t="s">
        <v>135</v>
      </c>
      <c r="F777" s="538">
        <f t="shared" si="140"/>
        <v>43466</v>
      </c>
      <c r="G777" s="538">
        <f t="shared" si="141"/>
        <v>43555</v>
      </c>
      <c r="H777" s="538">
        <f>'Information Input'!$H$35</f>
        <v>43555</v>
      </c>
      <c r="I777" s="537" t="str">
        <f>'Information Input'!$J$22</f>
        <v>Quarterly</v>
      </c>
      <c r="J777" s="538">
        <f>'Information Input'!$H$30</f>
        <v>43555</v>
      </c>
      <c r="K777" s="537">
        <f>'Information Input'!$J$18</f>
        <v>2019</v>
      </c>
      <c r="L777" s="539" t="s">
        <v>243</v>
      </c>
      <c r="M777" s="540" t="s">
        <v>230</v>
      </c>
      <c r="N777" s="541" t="s">
        <v>230</v>
      </c>
      <c r="O777" s="542" t="s">
        <v>674</v>
      </c>
      <c r="P777" s="537">
        <v>57</v>
      </c>
      <c r="Q777" s="541" t="s">
        <v>199</v>
      </c>
      <c r="R777" s="542" t="s">
        <v>239</v>
      </c>
      <c r="S777" s="543">
        <f>'Report 1'!$BA$18</f>
        <v>0</v>
      </c>
      <c r="T777" s="544">
        <f>'Report 1'!$BA$77</f>
        <v>0</v>
      </c>
      <c r="U777" s="545">
        <f>'Report 1'!$BA$163</f>
        <v>0</v>
      </c>
      <c r="AL777" s="546" t="s">
        <v>669</v>
      </c>
      <c r="AM777" s="547">
        <v>2</v>
      </c>
      <c r="AN777" s="547" t="str">
        <f>'Information Input'!$M$14</f>
        <v xml:space="preserve">      -      </v>
      </c>
      <c r="AO777" s="547" t="s">
        <v>138</v>
      </c>
      <c r="AP777" s="538">
        <f t="shared" si="148"/>
        <v>43739</v>
      </c>
      <c r="AQ777" s="538">
        <f t="shared" si="149"/>
        <v>43830</v>
      </c>
      <c r="AR777" s="538">
        <f>'Information Input'!$H$35</f>
        <v>43555</v>
      </c>
      <c r="AS777" s="547" t="str">
        <f>'Information Input'!$J$22</f>
        <v>Quarterly</v>
      </c>
      <c r="AT777" s="538">
        <f>'Information Input'!$H$30</f>
        <v>43555</v>
      </c>
      <c r="AU777" s="547">
        <f>'Information Input'!$J$18</f>
        <v>2019</v>
      </c>
      <c r="AV777" s="547" t="s">
        <v>97</v>
      </c>
      <c r="AW777" s="547" t="s">
        <v>98</v>
      </c>
      <c r="AX777" s="547" t="s">
        <v>96</v>
      </c>
      <c r="AY777" s="548" t="s">
        <v>671</v>
      </c>
      <c r="AZ777" s="547">
        <v>20</v>
      </c>
      <c r="BA777" s="549" t="s">
        <v>162</v>
      </c>
      <c r="BB777" s="543" t="s">
        <v>235</v>
      </c>
      <c r="BC777" s="550">
        <f>'Report 2'!$AC162</f>
        <v>0</v>
      </c>
      <c r="BD777" s="550">
        <f>'Report 2'!$AD162</f>
        <v>0</v>
      </c>
      <c r="BE777" s="550">
        <f>'Report 2'!$AE162</f>
        <v>0</v>
      </c>
      <c r="BF777" s="550">
        <f>'Report 2'!$AF162</f>
        <v>0</v>
      </c>
      <c r="BG777" s="550">
        <f>'Report 2'!$AG162</f>
        <v>0</v>
      </c>
      <c r="BH777" s="550">
        <f>'Report 2'!$AH162</f>
        <v>0</v>
      </c>
      <c r="BI777" s="550">
        <f>'Report 2'!$AI162</f>
        <v>0</v>
      </c>
      <c r="CC777" s="542" t="s">
        <v>669</v>
      </c>
      <c r="CD777" s="1014" t="s">
        <v>672</v>
      </c>
      <c r="CE777" s="1014" t="str">
        <f>'Information Input'!$M$14</f>
        <v xml:space="preserve">      -      </v>
      </c>
      <c r="CF777" s="551" t="s">
        <v>136</v>
      </c>
      <c r="CG777" s="552">
        <f t="shared" si="150"/>
        <v>43556</v>
      </c>
      <c r="CH777" s="552">
        <f t="shared" si="151"/>
        <v>43646</v>
      </c>
      <c r="CI777" s="552">
        <f>'Information Input'!$H$35</f>
        <v>43555</v>
      </c>
      <c r="CJ777" s="551" t="str">
        <f>'Information Input'!$J$22</f>
        <v>Quarterly</v>
      </c>
      <c r="CK777" s="552">
        <f>'Information Input'!$H$30</f>
        <v>43555</v>
      </c>
      <c r="CL777" s="551">
        <f>'Information Input'!$J$18</f>
        <v>2019</v>
      </c>
      <c r="CM777" s="551" t="s">
        <v>96</v>
      </c>
      <c r="CN777" s="1014" t="s">
        <v>241</v>
      </c>
      <c r="CO777" s="542" t="s">
        <v>241</v>
      </c>
      <c r="CP777" s="542" t="s">
        <v>671</v>
      </c>
      <c r="CQ777" s="551">
        <v>16</v>
      </c>
      <c r="CR777" s="542" t="s">
        <v>158</v>
      </c>
      <c r="CS777" s="542" t="s">
        <v>235</v>
      </c>
      <c r="CT777" s="1015">
        <f>'Report 1'!$AR$18</f>
        <v>0</v>
      </c>
      <c r="CU777" s="1016">
        <f>SUMIF('Report 4A'!$G$16:$G$95,$CQ777,'Report 4A'!$AZ$16:$AZ$95)</f>
        <v>0</v>
      </c>
      <c r="CV777" s="1017">
        <f t="shared" si="145"/>
        <v>0</v>
      </c>
      <c r="CX777" s="546" t="s">
        <v>669</v>
      </c>
      <c r="CY777" s="537" t="s">
        <v>314</v>
      </c>
      <c r="CZ777" s="537" t="str">
        <f>'Information Input'!$M$14</f>
        <v xml:space="preserve">      -      </v>
      </c>
      <c r="DA777" s="538">
        <f>'Information Input'!$H$35</f>
        <v>43555</v>
      </c>
      <c r="DB777" s="537" t="str">
        <f>'Information Input'!$J$22</f>
        <v>Quarterly</v>
      </c>
      <c r="DC777" s="552">
        <f>'Information Input'!$H$30</f>
        <v>43555</v>
      </c>
      <c r="DD777" s="553" t="str">
        <f t="shared" si="146"/>
        <v>201806</v>
      </c>
      <c r="DE777" s="541" t="s">
        <v>91</v>
      </c>
      <c r="DF777" s="541" t="s">
        <v>687</v>
      </c>
      <c r="DG777" s="544">
        <f>'Report 5M'!$L$55</f>
        <v>0</v>
      </c>
      <c r="DH777" s="550">
        <f>'Report 5M'!$L$56</f>
        <v>0</v>
      </c>
      <c r="DI777" s="544">
        <f>'Report 5M'!$L$57</f>
        <v>0</v>
      </c>
      <c r="DJ777" s="544">
        <f>'Report 5M'!$L$58</f>
        <v>0</v>
      </c>
      <c r="DK777" s="544">
        <f>'Report 5M'!$L$59</f>
        <v>0</v>
      </c>
      <c r="DL777" s="544">
        <f>'Report 5M'!$L$60</f>
        <v>0</v>
      </c>
      <c r="DM777" s="544">
        <f>'Report 5M'!$L$61</f>
        <v>0</v>
      </c>
      <c r="DN777" s="544">
        <f>'Report 5M'!$L$62</f>
        <v>0</v>
      </c>
      <c r="DO777" s="544">
        <f>'Report 5M'!$L$63</f>
        <v>0</v>
      </c>
      <c r="DP777" s="544">
        <f>'Report 5M'!$L$64</f>
        <v>0</v>
      </c>
      <c r="DQ777" s="544">
        <f>'Report 5M'!$L$65</f>
        <v>0</v>
      </c>
    </row>
    <row r="778" spans="2:121">
      <c r="B778" s="535" t="s">
        <v>669</v>
      </c>
      <c r="C778" s="536">
        <v>1</v>
      </c>
      <c r="D778" s="537" t="str">
        <f>'Information Input'!$M$14</f>
        <v xml:space="preserve">      -      </v>
      </c>
      <c r="E778" s="537" t="s">
        <v>135</v>
      </c>
      <c r="F778" s="538">
        <f t="shared" si="140"/>
        <v>43466</v>
      </c>
      <c r="G778" s="538">
        <f t="shared" si="141"/>
        <v>43555</v>
      </c>
      <c r="H778" s="538">
        <f>'Information Input'!$H$35</f>
        <v>43555</v>
      </c>
      <c r="I778" s="537" t="str">
        <f>'Information Input'!$J$22</f>
        <v>Quarterly</v>
      </c>
      <c r="J778" s="538">
        <f>'Information Input'!$H$30</f>
        <v>43555</v>
      </c>
      <c r="K778" s="537">
        <f>'Information Input'!$J$18</f>
        <v>2019</v>
      </c>
      <c r="L778" s="539" t="s">
        <v>243</v>
      </c>
      <c r="M778" s="540" t="s">
        <v>230</v>
      </c>
      <c r="N778" s="541" t="s">
        <v>230</v>
      </c>
      <c r="O778" s="542" t="s">
        <v>678</v>
      </c>
      <c r="P778" s="537">
        <v>58</v>
      </c>
      <c r="Q778" s="541" t="s">
        <v>201</v>
      </c>
      <c r="R778" s="542" t="s">
        <v>239</v>
      </c>
      <c r="S778" s="543">
        <f>'Report 1'!$BA$18</f>
        <v>0</v>
      </c>
      <c r="T778" s="544">
        <f>'Report 1'!$BA$79</f>
        <v>0</v>
      </c>
      <c r="U778" s="545">
        <f>'Report 1'!$BA$165</f>
        <v>0</v>
      </c>
      <c r="AL778" s="546" t="s">
        <v>669</v>
      </c>
      <c r="AM778" s="547">
        <v>2</v>
      </c>
      <c r="AN778" s="547" t="str">
        <f>'Information Input'!$M$14</f>
        <v xml:space="preserve">      -      </v>
      </c>
      <c r="AO778" s="547" t="s">
        <v>138</v>
      </c>
      <c r="AP778" s="538">
        <f t="shared" si="148"/>
        <v>43739</v>
      </c>
      <c r="AQ778" s="538">
        <f t="shared" si="149"/>
        <v>43830</v>
      </c>
      <c r="AR778" s="538">
        <f>'Information Input'!$H$35</f>
        <v>43555</v>
      </c>
      <c r="AS778" s="547" t="str">
        <f>'Information Input'!$J$22</f>
        <v>Quarterly</v>
      </c>
      <c r="AT778" s="538">
        <f>'Information Input'!$H$30</f>
        <v>43555</v>
      </c>
      <c r="AU778" s="547">
        <f>'Information Input'!$J$18</f>
        <v>2019</v>
      </c>
      <c r="AV778" s="547" t="s">
        <v>97</v>
      </c>
      <c r="AW778" s="547" t="s">
        <v>98</v>
      </c>
      <c r="AX778" s="547" t="s">
        <v>96</v>
      </c>
      <c r="AY778" s="548" t="s">
        <v>671</v>
      </c>
      <c r="AZ778" s="547">
        <v>21</v>
      </c>
      <c r="BA778" s="549" t="s">
        <v>163</v>
      </c>
      <c r="BB778" s="543" t="s">
        <v>235</v>
      </c>
      <c r="BC778" s="550">
        <f>'Report 2'!$AC163</f>
        <v>0</v>
      </c>
      <c r="BD778" s="550">
        <f>'Report 2'!$AD163</f>
        <v>0</v>
      </c>
      <c r="BE778" s="550">
        <f>'Report 2'!$AE163</f>
        <v>0</v>
      </c>
      <c r="BF778" s="550">
        <f>'Report 2'!$AF163</f>
        <v>0</v>
      </c>
      <c r="BG778" s="550">
        <f>'Report 2'!$AG163</f>
        <v>0</v>
      </c>
      <c r="BH778" s="550">
        <f>'Report 2'!$AH163</f>
        <v>0</v>
      </c>
      <c r="BI778" s="550">
        <f>'Report 2'!$AI163</f>
        <v>0</v>
      </c>
      <c r="CC778" s="542" t="s">
        <v>669</v>
      </c>
      <c r="CD778" s="1014" t="s">
        <v>672</v>
      </c>
      <c r="CE778" s="1014" t="str">
        <f>'Information Input'!$M$14</f>
        <v xml:space="preserve">      -      </v>
      </c>
      <c r="CF778" s="551" t="s">
        <v>136</v>
      </c>
      <c r="CG778" s="552">
        <f t="shared" si="150"/>
        <v>43556</v>
      </c>
      <c r="CH778" s="552">
        <f t="shared" si="151"/>
        <v>43646</v>
      </c>
      <c r="CI778" s="552">
        <f>'Information Input'!$H$35</f>
        <v>43555</v>
      </c>
      <c r="CJ778" s="551" t="str">
        <f>'Information Input'!$J$22</f>
        <v>Quarterly</v>
      </c>
      <c r="CK778" s="552">
        <f>'Information Input'!$H$30</f>
        <v>43555</v>
      </c>
      <c r="CL778" s="551">
        <f>'Information Input'!$J$18</f>
        <v>2019</v>
      </c>
      <c r="CM778" s="551" t="s">
        <v>96</v>
      </c>
      <c r="CN778" s="1014" t="s">
        <v>241</v>
      </c>
      <c r="CO778" s="542" t="s">
        <v>241</v>
      </c>
      <c r="CP778" s="542" t="s">
        <v>671</v>
      </c>
      <c r="CQ778" s="551">
        <v>17</v>
      </c>
      <c r="CR778" s="542" t="s">
        <v>159</v>
      </c>
      <c r="CS778" s="542" t="s">
        <v>235</v>
      </c>
      <c r="CT778" s="1015">
        <f>'Report 1'!$AR$18</f>
        <v>0</v>
      </c>
      <c r="CU778" s="1016">
        <f>SUMIF('Report 4A'!$G$16:$G$95,$CQ778,'Report 4A'!$AZ$16:$AZ$95)</f>
        <v>0</v>
      </c>
      <c r="CV778" s="1017">
        <f t="shared" si="145"/>
        <v>0</v>
      </c>
      <c r="CX778" s="546" t="s">
        <v>669</v>
      </c>
      <c r="CY778" s="537" t="s">
        <v>314</v>
      </c>
      <c r="CZ778" s="537" t="str">
        <f>'Information Input'!$M$14</f>
        <v xml:space="preserve">      -      </v>
      </c>
      <c r="DA778" s="538">
        <f>'Information Input'!$H$35</f>
        <v>43555</v>
      </c>
      <c r="DB778" s="537" t="str">
        <f>'Information Input'!$J$22</f>
        <v>Quarterly</v>
      </c>
      <c r="DC778" s="552">
        <f>'Information Input'!$H$30</f>
        <v>43555</v>
      </c>
      <c r="DD778" s="553" t="str">
        <f t="shared" si="146"/>
        <v>201805</v>
      </c>
      <c r="DE778" s="541" t="s">
        <v>91</v>
      </c>
      <c r="DF778" s="541" t="s">
        <v>687</v>
      </c>
      <c r="DG778" s="544">
        <f>'Report 5M'!$M$55</f>
        <v>0</v>
      </c>
      <c r="DH778" s="550">
        <f>'Report 5M'!$M$56</f>
        <v>0</v>
      </c>
      <c r="DI778" s="544">
        <f>'Report 5M'!$M$57</f>
        <v>0</v>
      </c>
      <c r="DJ778" s="544">
        <f>'Report 5M'!$M$58</f>
        <v>0</v>
      </c>
      <c r="DK778" s="544">
        <f>'Report 5M'!$M$59</f>
        <v>0</v>
      </c>
      <c r="DL778" s="544">
        <f>'Report 5M'!$M$60</f>
        <v>0</v>
      </c>
      <c r="DM778" s="544">
        <f>'Report 5M'!$M$61</f>
        <v>0</v>
      </c>
      <c r="DN778" s="544">
        <f>'Report 5M'!$M$62</f>
        <v>0</v>
      </c>
      <c r="DO778" s="544">
        <f>'Report 5M'!$M$63</f>
        <v>0</v>
      </c>
      <c r="DP778" s="544">
        <f>'Report 5M'!$M$64</f>
        <v>0</v>
      </c>
      <c r="DQ778" s="544">
        <f>'Report 5M'!$M$65</f>
        <v>0</v>
      </c>
    </row>
    <row r="779" spans="2:121">
      <c r="B779" s="535" t="s">
        <v>669</v>
      </c>
      <c r="C779" s="536">
        <v>1</v>
      </c>
      <c r="D779" s="537" t="str">
        <f>'Information Input'!$M$14</f>
        <v xml:space="preserve">      -      </v>
      </c>
      <c r="E779" s="537" t="s">
        <v>135</v>
      </c>
      <c r="F779" s="538">
        <f t="shared" si="140"/>
        <v>43466</v>
      </c>
      <c r="G779" s="538">
        <f t="shared" si="141"/>
        <v>43555</v>
      </c>
      <c r="H779" s="538">
        <f>'Information Input'!$H$35</f>
        <v>43555</v>
      </c>
      <c r="I779" s="537" t="str">
        <f>'Information Input'!$J$22</f>
        <v>Quarterly</v>
      </c>
      <c r="J779" s="538">
        <f>'Information Input'!$H$30</f>
        <v>43555</v>
      </c>
      <c r="K779" s="537">
        <f>'Information Input'!$J$18</f>
        <v>2019</v>
      </c>
      <c r="L779" s="539" t="s">
        <v>243</v>
      </c>
      <c r="M779" s="540" t="s">
        <v>230</v>
      </c>
      <c r="N779" s="541" t="s">
        <v>230</v>
      </c>
      <c r="O779" s="542" t="s">
        <v>678</v>
      </c>
      <c r="P779" s="537">
        <v>59</v>
      </c>
      <c r="Q779" s="541" t="s">
        <v>202</v>
      </c>
      <c r="R779" s="542" t="s">
        <v>239</v>
      </c>
      <c r="S779" s="543">
        <f>'Report 1'!$BA$18</f>
        <v>0</v>
      </c>
      <c r="T779" s="544">
        <f>'Report 1'!$BA$80</f>
        <v>0</v>
      </c>
      <c r="U779" s="545">
        <f>'Report 1'!$BA$166</f>
        <v>0</v>
      </c>
      <c r="AL779" s="546" t="s">
        <v>669</v>
      </c>
      <c r="AM779" s="547">
        <v>2</v>
      </c>
      <c r="AN779" s="547" t="str">
        <f>'Information Input'!$M$14</f>
        <v xml:space="preserve">      -      </v>
      </c>
      <c r="AO779" s="547" t="s">
        <v>138</v>
      </c>
      <c r="AP779" s="538">
        <f t="shared" si="148"/>
        <v>43739</v>
      </c>
      <c r="AQ779" s="538">
        <f t="shared" si="149"/>
        <v>43830</v>
      </c>
      <c r="AR779" s="538">
        <f>'Information Input'!$H$35</f>
        <v>43555</v>
      </c>
      <c r="AS779" s="547" t="str">
        <f>'Information Input'!$J$22</f>
        <v>Quarterly</v>
      </c>
      <c r="AT779" s="538">
        <f>'Information Input'!$H$30</f>
        <v>43555</v>
      </c>
      <c r="AU779" s="547">
        <f>'Information Input'!$J$18</f>
        <v>2019</v>
      </c>
      <c r="AV779" s="547" t="s">
        <v>97</v>
      </c>
      <c r="AW779" s="547" t="s">
        <v>98</v>
      </c>
      <c r="AX779" s="547" t="s">
        <v>96</v>
      </c>
      <c r="AY779" s="548" t="s">
        <v>671</v>
      </c>
      <c r="AZ779" s="547">
        <v>22</v>
      </c>
      <c r="BA779" s="549" t="s">
        <v>164</v>
      </c>
      <c r="BB779" s="543" t="s">
        <v>236</v>
      </c>
      <c r="BC779" s="550">
        <f>'Report 2'!$AC164</f>
        <v>0</v>
      </c>
      <c r="BD779" s="550">
        <f>'Report 2'!$AD164</f>
        <v>0</v>
      </c>
      <c r="BE779" s="550">
        <f>'Report 2'!$AE164</f>
        <v>0</v>
      </c>
      <c r="BF779" s="550">
        <f>'Report 2'!$AF164</f>
        <v>0</v>
      </c>
      <c r="BG779" s="550">
        <f>'Report 2'!$AG164</f>
        <v>0</v>
      </c>
      <c r="BH779" s="550">
        <f>'Report 2'!$AH164</f>
        <v>0</v>
      </c>
      <c r="BI779" s="550">
        <f>'Report 2'!$AI164</f>
        <v>0</v>
      </c>
      <c r="CC779" s="542" t="s">
        <v>669</v>
      </c>
      <c r="CD779" s="1014" t="s">
        <v>672</v>
      </c>
      <c r="CE779" s="1014" t="str">
        <f>'Information Input'!$M$14</f>
        <v xml:space="preserve">      -      </v>
      </c>
      <c r="CF779" s="551" t="s">
        <v>136</v>
      </c>
      <c r="CG779" s="552">
        <f t="shared" si="150"/>
        <v>43556</v>
      </c>
      <c r="CH779" s="552">
        <f t="shared" si="151"/>
        <v>43646</v>
      </c>
      <c r="CI779" s="552">
        <f>'Information Input'!$H$35</f>
        <v>43555</v>
      </c>
      <c r="CJ779" s="551" t="str">
        <f>'Information Input'!$J$22</f>
        <v>Quarterly</v>
      </c>
      <c r="CK779" s="552">
        <f>'Information Input'!$H$30</f>
        <v>43555</v>
      </c>
      <c r="CL779" s="551">
        <f>'Information Input'!$J$18</f>
        <v>2019</v>
      </c>
      <c r="CM779" s="551" t="s">
        <v>96</v>
      </c>
      <c r="CN779" s="1014" t="s">
        <v>241</v>
      </c>
      <c r="CO779" s="542" t="s">
        <v>241</v>
      </c>
      <c r="CP779" s="542" t="s">
        <v>671</v>
      </c>
      <c r="CQ779" s="551">
        <v>18</v>
      </c>
      <c r="CR779" s="542" t="s">
        <v>160</v>
      </c>
      <c r="CS779" s="542" t="s">
        <v>235</v>
      </c>
      <c r="CT779" s="1015">
        <f>'Report 1'!$AR$18</f>
        <v>0</v>
      </c>
      <c r="CU779" s="1016">
        <f>SUMIF('Report 4A'!$G$16:$G$95,$CQ779,'Report 4A'!$AZ$16:$AZ$95)</f>
        <v>0</v>
      </c>
      <c r="CV779" s="1017">
        <f t="shared" si="145"/>
        <v>0</v>
      </c>
      <c r="CX779" s="546" t="s">
        <v>669</v>
      </c>
      <c r="CY779" s="537" t="s">
        <v>314</v>
      </c>
      <c r="CZ779" s="537" t="str">
        <f>'Information Input'!$M$14</f>
        <v xml:space="preserve">      -      </v>
      </c>
      <c r="DA779" s="538">
        <f>'Information Input'!$H$35</f>
        <v>43555</v>
      </c>
      <c r="DB779" s="537" t="str">
        <f>'Information Input'!$J$22</f>
        <v>Quarterly</v>
      </c>
      <c r="DC779" s="552">
        <f>'Information Input'!$H$30</f>
        <v>43555</v>
      </c>
      <c r="DD779" s="553" t="str">
        <f t="shared" si="146"/>
        <v>201804</v>
      </c>
      <c r="DE779" s="541" t="s">
        <v>91</v>
      </c>
      <c r="DF779" s="541" t="s">
        <v>687</v>
      </c>
      <c r="DG779" s="544">
        <f>'Report 5M'!$N$55</f>
        <v>0</v>
      </c>
      <c r="DH779" s="550">
        <f>'Report 5M'!$N$56</f>
        <v>0</v>
      </c>
      <c r="DI779" s="544">
        <f>'Report 5M'!$N$57</f>
        <v>0</v>
      </c>
      <c r="DJ779" s="544">
        <f>'Report 5M'!$N$58</f>
        <v>0</v>
      </c>
      <c r="DK779" s="544">
        <f>'Report 5M'!$N$59</f>
        <v>0</v>
      </c>
      <c r="DL779" s="544">
        <f>'Report 5M'!$N$60</f>
        <v>0</v>
      </c>
      <c r="DM779" s="544">
        <f>'Report 5M'!$N$61</f>
        <v>0</v>
      </c>
      <c r="DN779" s="544">
        <f>'Report 5M'!$N$62</f>
        <v>0</v>
      </c>
      <c r="DO779" s="544">
        <f>'Report 5M'!$N$63</f>
        <v>0</v>
      </c>
      <c r="DP779" s="544">
        <f>'Report 5M'!$N$64</f>
        <v>0</v>
      </c>
      <c r="DQ779" s="544">
        <f>'Report 5M'!$N$65</f>
        <v>0</v>
      </c>
    </row>
    <row r="780" spans="2:121">
      <c r="B780" s="535" t="s">
        <v>669</v>
      </c>
      <c r="C780" s="536">
        <v>1</v>
      </c>
      <c r="D780" s="537" t="str">
        <f>'Information Input'!$M$14</f>
        <v xml:space="preserve">      -      </v>
      </c>
      <c r="E780" s="537" t="s">
        <v>135</v>
      </c>
      <c r="F780" s="538">
        <f t="shared" ref="F780:F792" si="152">DATE(K780,1,1)</f>
        <v>43466</v>
      </c>
      <c r="G780" s="538">
        <f t="shared" ref="G780:G792" si="153">DATE(K780,3,31)</f>
        <v>43555</v>
      </c>
      <c r="H780" s="538">
        <f>'Information Input'!$H$35</f>
        <v>43555</v>
      </c>
      <c r="I780" s="537" t="str">
        <f>'Information Input'!$J$22</f>
        <v>Quarterly</v>
      </c>
      <c r="J780" s="538">
        <f>'Information Input'!$H$30</f>
        <v>43555</v>
      </c>
      <c r="K780" s="537">
        <f>'Information Input'!$J$18</f>
        <v>2019</v>
      </c>
      <c r="L780" s="539" t="s">
        <v>243</v>
      </c>
      <c r="M780" s="540" t="s">
        <v>230</v>
      </c>
      <c r="N780" s="541" t="s">
        <v>230</v>
      </c>
      <c r="O780" s="542" t="s">
        <v>678</v>
      </c>
      <c r="P780" s="537">
        <v>60</v>
      </c>
      <c r="Q780" s="541" t="s">
        <v>203</v>
      </c>
      <c r="R780" s="541" t="s">
        <v>239</v>
      </c>
      <c r="S780" s="543">
        <f>'Report 1'!$BA$18</f>
        <v>0</v>
      </c>
      <c r="T780" s="544">
        <f>'Report 1'!$BA$81</f>
        <v>0</v>
      </c>
      <c r="U780" s="545">
        <f>'Report 1'!$BA$167</f>
        <v>0</v>
      </c>
      <c r="AL780" s="546" t="s">
        <v>669</v>
      </c>
      <c r="AM780" s="547">
        <v>2</v>
      </c>
      <c r="AN780" s="547" t="str">
        <f>'Information Input'!$M$14</f>
        <v xml:space="preserve">      -      </v>
      </c>
      <c r="AO780" s="547" t="s">
        <v>138</v>
      </c>
      <c r="AP780" s="538">
        <f t="shared" si="148"/>
        <v>43739</v>
      </c>
      <c r="AQ780" s="538">
        <f t="shared" si="149"/>
        <v>43830</v>
      </c>
      <c r="AR780" s="538">
        <f>'Information Input'!$H$35</f>
        <v>43555</v>
      </c>
      <c r="AS780" s="547" t="str">
        <f>'Information Input'!$J$22</f>
        <v>Quarterly</v>
      </c>
      <c r="AT780" s="538">
        <f>'Information Input'!$H$30</f>
        <v>43555</v>
      </c>
      <c r="AU780" s="547">
        <f>'Information Input'!$J$18</f>
        <v>2019</v>
      </c>
      <c r="AV780" s="547" t="s">
        <v>97</v>
      </c>
      <c r="AW780" s="547" t="s">
        <v>98</v>
      </c>
      <c r="AX780" s="547" t="s">
        <v>96</v>
      </c>
      <c r="AY780" s="548" t="s">
        <v>671</v>
      </c>
      <c r="AZ780" s="547">
        <v>23</v>
      </c>
      <c r="BA780" s="549" t="s">
        <v>165</v>
      </c>
      <c r="BB780" s="543" t="s">
        <v>236</v>
      </c>
      <c r="BC780" s="550">
        <f>'Report 2'!$AC165</f>
        <v>0</v>
      </c>
      <c r="BD780" s="550">
        <f>'Report 2'!$AD165</f>
        <v>0</v>
      </c>
      <c r="BE780" s="550">
        <f>'Report 2'!$AE165</f>
        <v>0</v>
      </c>
      <c r="BF780" s="550">
        <f>'Report 2'!$AF165</f>
        <v>0</v>
      </c>
      <c r="BG780" s="550">
        <f>'Report 2'!$AG165</f>
        <v>0</v>
      </c>
      <c r="BH780" s="550">
        <f>'Report 2'!$AH165</f>
        <v>0</v>
      </c>
      <c r="BI780" s="550">
        <f>'Report 2'!$AI165</f>
        <v>0</v>
      </c>
      <c r="CC780" s="542" t="s">
        <v>669</v>
      </c>
      <c r="CD780" s="1014" t="s">
        <v>672</v>
      </c>
      <c r="CE780" s="1014" t="str">
        <f>'Information Input'!$M$14</f>
        <v xml:space="preserve">      -      </v>
      </c>
      <c r="CF780" s="551" t="s">
        <v>136</v>
      </c>
      <c r="CG780" s="552">
        <f t="shared" si="150"/>
        <v>43556</v>
      </c>
      <c r="CH780" s="552">
        <f t="shared" si="151"/>
        <v>43646</v>
      </c>
      <c r="CI780" s="552">
        <f>'Information Input'!$H$35</f>
        <v>43555</v>
      </c>
      <c r="CJ780" s="551" t="str">
        <f>'Information Input'!$J$22</f>
        <v>Quarterly</v>
      </c>
      <c r="CK780" s="552">
        <f>'Information Input'!$H$30</f>
        <v>43555</v>
      </c>
      <c r="CL780" s="551">
        <f>'Information Input'!$J$18</f>
        <v>2019</v>
      </c>
      <c r="CM780" s="551" t="s">
        <v>96</v>
      </c>
      <c r="CN780" s="1014" t="s">
        <v>241</v>
      </c>
      <c r="CO780" s="542" t="s">
        <v>241</v>
      </c>
      <c r="CP780" s="542" t="s">
        <v>671</v>
      </c>
      <c r="CQ780" s="551">
        <v>19</v>
      </c>
      <c r="CR780" s="542" t="s">
        <v>161</v>
      </c>
      <c r="CS780" s="542" t="s">
        <v>235</v>
      </c>
      <c r="CT780" s="1015">
        <f>'Report 1'!$AR$18</f>
        <v>0</v>
      </c>
      <c r="CU780" s="1016">
        <f>SUMIF('Report 4A'!$G$16:$G$95,$CQ780,'Report 4A'!$AZ$16:$AZ$95)</f>
        <v>0</v>
      </c>
      <c r="CV780" s="1017">
        <f t="shared" si="145"/>
        <v>0</v>
      </c>
      <c r="CX780" s="546" t="s">
        <v>669</v>
      </c>
      <c r="CY780" s="537" t="s">
        <v>314</v>
      </c>
      <c r="CZ780" s="537" t="str">
        <f>'Information Input'!$M$14</f>
        <v xml:space="preserve">      -      </v>
      </c>
      <c r="DA780" s="538">
        <f>'Information Input'!$H$35</f>
        <v>43555</v>
      </c>
      <c r="DB780" s="537" t="str">
        <f>'Information Input'!$J$22</f>
        <v>Quarterly</v>
      </c>
      <c r="DC780" s="552">
        <f>'Information Input'!$H$30</f>
        <v>43555</v>
      </c>
      <c r="DD780" s="553" t="str">
        <f t="shared" si="146"/>
        <v>201803</v>
      </c>
      <c r="DE780" s="541" t="s">
        <v>91</v>
      </c>
      <c r="DF780" s="541" t="s">
        <v>687</v>
      </c>
      <c r="DG780" s="544">
        <f>'Report 5M'!$O$55</f>
        <v>0</v>
      </c>
      <c r="DH780" s="550">
        <f>'Report 5M'!$O$56</f>
        <v>0</v>
      </c>
      <c r="DI780" s="544">
        <f>'Report 5M'!$O$57</f>
        <v>0</v>
      </c>
      <c r="DJ780" s="544">
        <f>'Report 5M'!$O$58</f>
        <v>0</v>
      </c>
      <c r="DK780" s="544">
        <f>'Report 5M'!$O$59</f>
        <v>0</v>
      </c>
      <c r="DL780" s="544">
        <f>'Report 5M'!$O$60</f>
        <v>0</v>
      </c>
      <c r="DM780" s="544">
        <f>'Report 5M'!$O$61</f>
        <v>0</v>
      </c>
      <c r="DN780" s="544">
        <f>'Report 5M'!$O$62</f>
        <v>0</v>
      </c>
      <c r="DO780" s="544">
        <f>'Report 5M'!$O$63</f>
        <v>0</v>
      </c>
      <c r="DP780" s="544">
        <f>'Report 5M'!$O$64</f>
        <v>0</v>
      </c>
      <c r="DQ780" s="544">
        <f>'Report 5M'!$O$65</f>
        <v>0</v>
      </c>
    </row>
    <row r="781" spans="2:121">
      <c r="B781" s="535" t="s">
        <v>669</v>
      </c>
      <c r="C781" s="536">
        <v>1</v>
      </c>
      <c r="D781" s="537" t="str">
        <f>'Information Input'!$M$14</f>
        <v xml:space="preserve">      -      </v>
      </c>
      <c r="E781" s="537" t="s">
        <v>135</v>
      </c>
      <c r="F781" s="538">
        <f t="shared" si="152"/>
        <v>43466</v>
      </c>
      <c r="G781" s="538">
        <f t="shared" si="153"/>
        <v>43555</v>
      </c>
      <c r="H781" s="538">
        <f>'Information Input'!$H$35</f>
        <v>43555</v>
      </c>
      <c r="I781" s="537" t="str">
        <f>'Information Input'!$J$22</f>
        <v>Quarterly</v>
      </c>
      <c r="J781" s="538">
        <f>'Information Input'!$H$30</f>
        <v>43555</v>
      </c>
      <c r="K781" s="537">
        <f>'Information Input'!$J$18</f>
        <v>2019</v>
      </c>
      <c r="L781" s="539" t="s">
        <v>243</v>
      </c>
      <c r="M781" s="540" t="s">
        <v>230</v>
      </c>
      <c r="N781" s="541" t="s">
        <v>230</v>
      </c>
      <c r="O781" s="542" t="s">
        <v>678</v>
      </c>
      <c r="P781" s="537">
        <v>61</v>
      </c>
      <c r="Q781" s="541" t="s">
        <v>204</v>
      </c>
      <c r="R781" s="541" t="s">
        <v>239</v>
      </c>
      <c r="S781" s="543">
        <f>'Report 1'!$BA$18</f>
        <v>0</v>
      </c>
      <c r="T781" s="544">
        <f>'Report 1'!$BA$82</f>
        <v>0</v>
      </c>
      <c r="U781" s="545">
        <f>'Report 1'!$BA$168</f>
        <v>0</v>
      </c>
      <c r="AL781" s="546" t="s">
        <v>669</v>
      </c>
      <c r="AM781" s="547">
        <v>2</v>
      </c>
      <c r="AN781" s="547" t="str">
        <f>'Information Input'!$M$14</f>
        <v xml:space="preserve">      -      </v>
      </c>
      <c r="AO781" s="547" t="s">
        <v>138</v>
      </c>
      <c r="AP781" s="538">
        <f t="shared" si="148"/>
        <v>43739</v>
      </c>
      <c r="AQ781" s="538">
        <f t="shared" si="149"/>
        <v>43830</v>
      </c>
      <c r="AR781" s="538">
        <f>'Information Input'!$H$35</f>
        <v>43555</v>
      </c>
      <c r="AS781" s="547" t="str">
        <f>'Information Input'!$J$22</f>
        <v>Quarterly</v>
      </c>
      <c r="AT781" s="538">
        <f>'Information Input'!$H$30</f>
        <v>43555</v>
      </c>
      <c r="AU781" s="547">
        <f>'Information Input'!$J$18</f>
        <v>2019</v>
      </c>
      <c r="AV781" s="547" t="s">
        <v>97</v>
      </c>
      <c r="AW781" s="547" t="s">
        <v>98</v>
      </c>
      <c r="AX781" s="547" t="s">
        <v>96</v>
      </c>
      <c r="AY781" s="548" t="s">
        <v>671</v>
      </c>
      <c r="AZ781" s="547">
        <v>24</v>
      </c>
      <c r="BA781" s="549" t="s">
        <v>166</v>
      </c>
      <c r="BB781" s="543" t="s">
        <v>233</v>
      </c>
      <c r="BC781" s="550">
        <f>'Report 2'!$AC166</f>
        <v>0</v>
      </c>
      <c r="BD781" s="550">
        <f>'Report 2'!$AD166</f>
        <v>0</v>
      </c>
      <c r="BE781" s="550">
        <f>'Report 2'!$AE166</f>
        <v>0</v>
      </c>
      <c r="BF781" s="550">
        <f>'Report 2'!$AF166</f>
        <v>0</v>
      </c>
      <c r="BG781" s="550">
        <f>'Report 2'!$AG166</f>
        <v>0</v>
      </c>
      <c r="BH781" s="550">
        <f>'Report 2'!$AH166</f>
        <v>0</v>
      </c>
      <c r="BI781" s="550">
        <f>'Report 2'!$AI166</f>
        <v>0</v>
      </c>
      <c r="CC781" s="542" t="s">
        <v>669</v>
      </c>
      <c r="CD781" s="1014" t="s">
        <v>672</v>
      </c>
      <c r="CE781" s="1014" t="str">
        <f>'Information Input'!$M$14</f>
        <v xml:space="preserve">      -      </v>
      </c>
      <c r="CF781" s="551" t="s">
        <v>136</v>
      </c>
      <c r="CG781" s="552">
        <f t="shared" si="150"/>
        <v>43556</v>
      </c>
      <c r="CH781" s="552">
        <f t="shared" si="151"/>
        <v>43646</v>
      </c>
      <c r="CI781" s="552">
        <f>'Information Input'!$H$35</f>
        <v>43555</v>
      </c>
      <c r="CJ781" s="551" t="str">
        <f>'Information Input'!$J$22</f>
        <v>Quarterly</v>
      </c>
      <c r="CK781" s="552">
        <f>'Information Input'!$H$30</f>
        <v>43555</v>
      </c>
      <c r="CL781" s="551">
        <f>'Information Input'!$J$18</f>
        <v>2019</v>
      </c>
      <c r="CM781" s="551" t="s">
        <v>96</v>
      </c>
      <c r="CN781" s="1014" t="s">
        <v>241</v>
      </c>
      <c r="CO781" s="542" t="s">
        <v>241</v>
      </c>
      <c r="CP781" s="542" t="s">
        <v>671</v>
      </c>
      <c r="CQ781" s="551">
        <v>20</v>
      </c>
      <c r="CR781" s="542" t="s">
        <v>162</v>
      </c>
      <c r="CS781" s="542" t="s">
        <v>235</v>
      </c>
      <c r="CT781" s="1015">
        <f>'Report 1'!$AR$18</f>
        <v>0</v>
      </c>
      <c r="CU781" s="1016">
        <f>SUMIF('Report 4A'!$G$16:$G$95,$CQ781,'Report 4A'!$AZ$16:$AZ$95)</f>
        <v>0</v>
      </c>
      <c r="CV781" s="1017">
        <f t="shared" si="145"/>
        <v>0</v>
      </c>
      <c r="CX781" s="546" t="s">
        <v>669</v>
      </c>
      <c r="CY781" s="537" t="s">
        <v>314</v>
      </c>
      <c r="CZ781" s="537" t="str">
        <f>'Information Input'!$M$14</f>
        <v xml:space="preserve">      -      </v>
      </c>
      <c r="DA781" s="538">
        <f>'Information Input'!$H$35</f>
        <v>43555</v>
      </c>
      <c r="DB781" s="537" t="str">
        <f>'Information Input'!$J$22</f>
        <v>Quarterly</v>
      </c>
      <c r="DC781" s="552">
        <f>'Information Input'!$H$30</f>
        <v>43555</v>
      </c>
      <c r="DD781" s="553" t="str">
        <f t="shared" si="146"/>
        <v>201802</v>
      </c>
      <c r="DE781" s="541" t="s">
        <v>91</v>
      </c>
      <c r="DF781" s="541" t="s">
        <v>687</v>
      </c>
      <c r="DG781" s="544">
        <f>'Report 5M'!$P$55</f>
        <v>0</v>
      </c>
      <c r="DH781" s="550">
        <f>'Report 5M'!$P$56</f>
        <v>0</v>
      </c>
      <c r="DI781" s="544">
        <f>'Report 5M'!$P$57</f>
        <v>0</v>
      </c>
      <c r="DJ781" s="544">
        <f>'Report 5M'!$P$58</f>
        <v>0</v>
      </c>
      <c r="DK781" s="544">
        <f>'Report 5M'!$P$59</f>
        <v>0</v>
      </c>
      <c r="DL781" s="544">
        <f>'Report 5M'!$P$60</f>
        <v>0</v>
      </c>
      <c r="DM781" s="544">
        <f>'Report 5M'!$P$61</f>
        <v>0</v>
      </c>
      <c r="DN781" s="544">
        <f>'Report 5M'!$P$62</f>
        <v>0</v>
      </c>
      <c r="DO781" s="544">
        <f>'Report 5M'!$P$63</f>
        <v>0</v>
      </c>
      <c r="DP781" s="544">
        <f>'Report 5M'!$P$64</f>
        <v>0</v>
      </c>
      <c r="DQ781" s="544">
        <f>'Report 5M'!$P$65</f>
        <v>0</v>
      </c>
    </row>
    <row r="782" spans="2:121">
      <c r="B782" s="535" t="s">
        <v>669</v>
      </c>
      <c r="C782" s="536">
        <v>1</v>
      </c>
      <c r="D782" s="537" t="str">
        <f>'Information Input'!$M$14</f>
        <v xml:space="preserve">      -      </v>
      </c>
      <c r="E782" s="537" t="s">
        <v>135</v>
      </c>
      <c r="F782" s="538">
        <f t="shared" si="152"/>
        <v>43466</v>
      </c>
      <c r="G782" s="538">
        <f t="shared" si="153"/>
        <v>43555</v>
      </c>
      <c r="H782" s="538">
        <f>'Information Input'!$H$35</f>
        <v>43555</v>
      </c>
      <c r="I782" s="537" t="str">
        <f>'Information Input'!$J$22</f>
        <v>Quarterly</v>
      </c>
      <c r="J782" s="538">
        <f>'Information Input'!$H$30</f>
        <v>43555</v>
      </c>
      <c r="K782" s="537">
        <f>'Information Input'!$J$18</f>
        <v>2019</v>
      </c>
      <c r="L782" s="539" t="s">
        <v>243</v>
      </c>
      <c r="M782" s="540" t="s">
        <v>230</v>
      </c>
      <c r="N782" s="541" t="s">
        <v>230</v>
      </c>
      <c r="O782" s="542" t="s">
        <v>678</v>
      </c>
      <c r="P782" s="537">
        <v>62</v>
      </c>
      <c r="Q782" s="541" t="s">
        <v>204</v>
      </c>
      <c r="R782" s="541" t="s">
        <v>239</v>
      </c>
      <c r="S782" s="543">
        <f>'Report 1'!$BA$18</f>
        <v>0</v>
      </c>
      <c r="T782" s="544">
        <f>'Report 1'!$BA$83</f>
        <v>0</v>
      </c>
      <c r="U782" s="545">
        <f>'Report 1'!$BA$169</f>
        <v>0</v>
      </c>
      <c r="AL782" s="546" t="s">
        <v>669</v>
      </c>
      <c r="AM782" s="547">
        <v>2</v>
      </c>
      <c r="AN782" s="547" t="str">
        <f>'Information Input'!$M$14</f>
        <v xml:space="preserve">      -      </v>
      </c>
      <c r="AO782" s="547" t="s">
        <v>138</v>
      </c>
      <c r="AP782" s="538">
        <f t="shared" si="148"/>
        <v>43739</v>
      </c>
      <c r="AQ782" s="538">
        <f t="shared" si="149"/>
        <v>43830</v>
      </c>
      <c r="AR782" s="538">
        <f>'Information Input'!$H$35</f>
        <v>43555</v>
      </c>
      <c r="AS782" s="547" t="str">
        <f>'Information Input'!$J$22</f>
        <v>Quarterly</v>
      </c>
      <c r="AT782" s="538">
        <f>'Information Input'!$H$30</f>
        <v>43555</v>
      </c>
      <c r="AU782" s="547">
        <f>'Information Input'!$J$18</f>
        <v>2019</v>
      </c>
      <c r="AV782" s="547" t="s">
        <v>97</v>
      </c>
      <c r="AW782" s="547" t="s">
        <v>98</v>
      </c>
      <c r="AX782" s="547" t="s">
        <v>96</v>
      </c>
      <c r="AY782" s="548" t="s">
        <v>671</v>
      </c>
      <c r="AZ782" s="547">
        <v>25</v>
      </c>
      <c r="BA782" s="549" t="s">
        <v>167</v>
      </c>
      <c r="BB782" s="543" t="s">
        <v>233</v>
      </c>
      <c r="BC782" s="550">
        <f>'Report 2'!$AC167</f>
        <v>0</v>
      </c>
      <c r="BD782" s="550">
        <f>'Report 2'!$AD167</f>
        <v>0</v>
      </c>
      <c r="BE782" s="550">
        <f>'Report 2'!$AE167</f>
        <v>0</v>
      </c>
      <c r="BF782" s="550">
        <f>'Report 2'!$AF167</f>
        <v>0</v>
      </c>
      <c r="BG782" s="550">
        <f>'Report 2'!$AG167</f>
        <v>0</v>
      </c>
      <c r="BH782" s="550">
        <f>'Report 2'!$AH167</f>
        <v>0</v>
      </c>
      <c r="BI782" s="550">
        <f>'Report 2'!$AI167</f>
        <v>0</v>
      </c>
      <c r="CC782" s="542" t="s">
        <v>669</v>
      </c>
      <c r="CD782" s="1014" t="s">
        <v>672</v>
      </c>
      <c r="CE782" s="1014" t="str">
        <f>'Information Input'!$M$14</f>
        <v xml:space="preserve">      -      </v>
      </c>
      <c r="CF782" s="551" t="s">
        <v>136</v>
      </c>
      <c r="CG782" s="552">
        <f t="shared" si="150"/>
        <v>43556</v>
      </c>
      <c r="CH782" s="552">
        <f t="shared" si="151"/>
        <v>43646</v>
      </c>
      <c r="CI782" s="552">
        <f>'Information Input'!$H$35</f>
        <v>43555</v>
      </c>
      <c r="CJ782" s="551" t="str">
        <f>'Information Input'!$J$22</f>
        <v>Quarterly</v>
      </c>
      <c r="CK782" s="552">
        <f>'Information Input'!$H$30</f>
        <v>43555</v>
      </c>
      <c r="CL782" s="551">
        <f>'Information Input'!$J$18</f>
        <v>2019</v>
      </c>
      <c r="CM782" s="551" t="s">
        <v>96</v>
      </c>
      <c r="CN782" s="1014" t="s">
        <v>241</v>
      </c>
      <c r="CO782" s="542" t="s">
        <v>241</v>
      </c>
      <c r="CP782" s="542" t="s">
        <v>671</v>
      </c>
      <c r="CQ782" s="551">
        <v>21</v>
      </c>
      <c r="CR782" s="542" t="s">
        <v>163</v>
      </c>
      <c r="CS782" s="542" t="s">
        <v>235</v>
      </c>
      <c r="CT782" s="1015">
        <f>'Report 1'!$AR$18</f>
        <v>0</v>
      </c>
      <c r="CU782" s="1016">
        <f>SUMIF('Report 4A'!$G$16:$G$95,$CQ782,'Report 4A'!$AZ$16:$AZ$95)</f>
        <v>0</v>
      </c>
      <c r="CV782" s="1017">
        <f t="shared" si="145"/>
        <v>0</v>
      </c>
      <c r="CX782" s="546" t="s">
        <v>669</v>
      </c>
      <c r="CY782" s="537" t="s">
        <v>314</v>
      </c>
      <c r="CZ782" s="537" t="str">
        <f>'Information Input'!$M$14</f>
        <v xml:space="preserve">      -      </v>
      </c>
      <c r="DA782" s="538">
        <f>'Information Input'!$H$35</f>
        <v>43555</v>
      </c>
      <c r="DB782" s="537" t="str">
        <f>'Information Input'!$J$22</f>
        <v>Quarterly</v>
      </c>
      <c r="DC782" s="552">
        <f>'Information Input'!$H$30</f>
        <v>43555</v>
      </c>
      <c r="DD782" s="553" t="str">
        <f t="shared" si="146"/>
        <v>201801</v>
      </c>
      <c r="DE782" s="541" t="s">
        <v>91</v>
      </c>
      <c r="DF782" s="541" t="s">
        <v>687</v>
      </c>
      <c r="DG782" s="544">
        <f>'Report 5M'!$Q$55</f>
        <v>0</v>
      </c>
      <c r="DH782" s="550">
        <f>'Report 5M'!$Q$56</f>
        <v>0</v>
      </c>
      <c r="DI782" s="544">
        <f>'Report 5M'!$Q$57</f>
        <v>0</v>
      </c>
      <c r="DJ782" s="544">
        <f>'Report 5M'!$Q$58</f>
        <v>0</v>
      </c>
      <c r="DK782" s="544">
        <f>'Report 5M'!$Q$59</f>
        <v>0</v>
      </c>
      <c r="DL782" s="544">
        <f>'Report 5M'!$Q$60</f>
        <v>0</v>
      </c>
      <c r="DM782" s="544">
        <f>'Report 5M'!$Q$61</f>
        <v>0</v>
      </c>
      <c r="DN782" s="544">
        <f>'Report 5M'!$Q$62</f>
        <v>0</v>
      </c>
      <c r="DO782" s="544">
        <f>'Report 5M'!$Q$63</f>
        <v>0</v>
      </c>
      <c r="DP782" s="544">
        <f>'Report 5M'!$Q$64</f>
        <v>0</v>
      </c>
      <c r="DQ782" s="544">
        <f>'Report 5M'!$Q$65</f>
        <v>0</v>
      </c>
    </row>
    <row r="783" spans="2:121">
      <c r="B783" s="535" t="s">
        <v>669</v>
      </c>
      <c r="C783" s="536">
        <v>1</v>
      </c>
      <c r="D783" s="537" t="str">
        <f>'Information Input'!$M$14</f>
        <v xml:space="preserve">      -      </v>
      </c>
      <c r="E783" s="537" t="s">
        <v>135</v>
      </c>
      <c r="F783" s="538">
        <f t="shared" si="152"/>
        <v>43466</v>
      </c>
      <c r="G783" s="538">
        <f t="shared" si="153"/>
        <v>43555</v>
      </c>
      <c r="H783" s="538">
        <f>'Information Input'!$H$35</f>
        <v>43555</v>
      </c>
      <c r="I783" s="537" t="str">
        <f>'Information Input'!$J$22</f>
        <v>Quarterly</v>
      </c>
      <c r="J783" s="538">
        <f>'Information Input'!$H$30</f>
        <v>43555</v>
      </c>
      <c r="K783" s="537">
        <f>'Information Input'!$J$18</f>
        <v>2019</v>
      </c>
      <c r="L783" s="539" t="s">
        <v>243</v>
      </c>
      <c r="M783" s="540" t="s">
        <v>230</v>
      </c>
      <c r="N783" s="541" t="s">
        <v>230</v>
      </c>
      <c r="O783" s="542" t="s">
        <v>674</v>
      </c>
      <c r="P783" s="537">
        <v>63</v>
      </c>
      <c r="Q783" s="541" t="s">
        <v>205</v>
      </c>
      <c r="R783" s="541" t="s">
        <v>239</v>
      </c>
      <c r="S783" s="543">
        <f>'Report 1'!$BA$18</f>
        <v>0</v>
      </c>
      <c r="T783" s="544">
        <f>'Report 1'!$BA$84</f>
        <v>0</v>
      </c>
      <c r="U783" s="545">
        <f>'Report 1'!$BA$170</f>
        <v>0</v>
      </c>
      <c r="AL783" s="546" t="s">
        <v>669</v>
      </c>
      <c r="AM783" s="547">
        <v>2</v>
      </c>
      <c r="AN783" s="547" t="str">
        <f>'Information Input'!$M$14</f>
        <v xml:space="preserve">      -      </v>
      </c>
      <c r="AO783" s="547" t="s">
        <v>138</v>
      </c>
      <c r="AP783" s="538">
        <f t="shared" si="148"/>
        <v>43739</v>
      </c>
      <c r="AQ783" s="538">
        <f t="shared" si="149"/>
        <v>43830</v>
      </c>
      <c r="AR783" s="538">
        <f>'Information Input'!$H$35</f>
        <v>43555</v>
      </c>
      <c r="AS783" s="547" t="str">
        <f>'Information Input'!$J$22</f>
        <v>Quarterly</v>
      </c>
      <c r="AT783" s="538">
        <f>'Information Input'!$H$30</f>
        <v>43555</v>
      </c>
      <c r="AU783" s="547">
        <f>'Information Input'!$J$18</f>
        <v>2019</v>
      </c>
      <c r="AV783" s="547" t="s">
        <v>97</v>
      </c>
      <c r="AW783" s="547" t="s">
        <v>98</v>
      </c>
      <c r="AX783" s="547" t="s">
        <v>96</v>
      </c>
      <c r="AY783" s="548" t="s">
        <v>671</v>
      </c>
      <c r="AZ783" s="547">
        <v>26</v>
      </c>
      <c r="BA783" s="549" t="s">
        <v>168</v>
      </c>
      <c r="BB783" s="543" t="s">
        <v>237</v>
      </c>
      <c r="BC783" s="550">
        <f>'Report 2'!$AC168</f>
        <v>0</v>
      </c>
      <c r="BD783" s="550">
        <f>'Report 2'!$AD168</f>
        <v>0</v>
      </c>
      <c r="BE783" s="550">
        <f>'Report 2'!$AE168</f>
        <v>0</v>
      </c>
      <c r="BF783" s="550">
        <f>'Report 2'!$AF168</f>
        <v>0</v>
      </c>
      <c r="BG783" s="550">
        <f>'Report 2'!$AG168</f>
        <v>0</v>
      </c>
      <c r="BH783" s="550">
        <f>'Report 2'!$AH168</f>
        <v>0</v>
      </c>
      <c r="BI783" s="550">
        <f>'Report 2'!$AI168</f>
        <v>0</v>
      </c>
      <c r="CC783" s="542" t="s">
        <v>669</v>
      </c>
      <c r="CD783" s="1014" t="s">
        <v>672</v>
      </c>
      <c r="CE783" s="1014" t="str">
        <f>'Information Input'!$M$14</f>
        <v xml:space="preserve">      -      </v>
      </c>
      <c r="CF783" s="551" t="s">
        <v>136</v>
      </c>
      <c r="CG783" s="552">
        <f t="shared" si="150"/>
        <v>43556</v>
      </c>
      <c r="CH783" s="552">
        <f t="shared" si="151"/>
        <v>43646</v>
      </c>
      <c r="CI783" s="552">
        <f>'Information Input'!$H$35</f>
        <v>43555</v>
      </c>
      <c r="CJ783" s="551" t="str">
        <f>'Information Input'!$J$22</f>
        <v>Quarterly</v>
      </c>
      <c r="CK783" s="552">
        <f>'Information Input'!$H$30</f>
        <v>43555</v>
      </c>
      <c r="CL783" s="551">
        <f>'Information Input'!$J$18</f>
        <v>2019</v>
      </c>
      <c r="CM783" s="551" t="s">
        <v>96</v>
      </c>
      <c r="CN783" s="1014" t="s">
        <v>241</v>
      </c>
      <c r="CO783" s="542" t="s">
        <v>241</v>
      </c>
      <c r="CP783" s="542" t="s">
        <v>671</v>
      </c>
      <c r="CQ783" s="551">
        <v>22</v>
      </c>
      <c r="CR783" s="542" t="s">
        <v>164</v>
      </c>
      <c r="CS783" s="542" t="s">
        <v>236</v>
      </c>
      <c r="CT783" s="1015">
        <f>'Report 1'!$AR$18</f>
        <v>0</v>
      </c>
      <c r="CU783" s="1016">
        <f>SUMIF('Report 4A'!$G$16:$G$95,$CQ783,'Report 4A'!$AZ$16:$AZ$95)</f>
        <v>0</v>
      </c>
      <c r="CV783" s="1017">
        <f t="shared" si="145"/>
        <v>0</v>
      </c>
      <c r="CX783" s="546" t="s">
        <v>669</v>
      </c>
      <c r="CY783" s="537" t="s">
        <v>314</v>
      </c>
      <c r="CZ783" s="537" t="str">
        <f>'Information Input'!$M$14</f>
        <v xml:space="preserve">      -      </v>
      </c>
      <c r="DA783" s="552">
        <f>'Information Input'!$H$35</f>
        <v>43555</v>
      </c>
      <c r="DB783" s="537" t="str">
        <f>'Information Input'!$J$22</f>
        <v>Quarterly</v>
      </c>
      <c r="DC783" s="552">
        <f>'Information Input'!$H$30</f>
        <v>43555</v>
      </c>
      <c r="DD783" s="553" t="str">
        <f t="shared" si="146"/>
        <v>201712</v>
      </c>
      <c r="DE783" s="541" t="s">
        <v>91</v>
      </c>
      <c r="DF783" s="541" t="s">
        <v>687</v>
      </c>
      <c r="DG783" s="544">
        <f>'Report 5M'!$R$55</f>
        <v>0</v>
      </c>
      <c r="DH783" s="550">
        <f>'Report 5M'!$R$56</f>
        <v>0</v>
      </c>
      <c r="DI783" s="544">
        <f>'Report 5M'!$R$57</f>
        <v>0</v>
      </c>
      <c r="DJ783" s="544">
        <f>'Report 5M'!$R$58</f>
        <v>0</v>
      </c>
      <c r="DK783" s="544">
        <f>'Report 5M'!$R$59</f>
        <v>0</v>
      </c>
      <c r="DL783" s="544">
        <f>'Report 5M'!$R$60</f>
        <v>0</v>
      </c>
      <c r="DM783" s="544">
        <f>'Report 5M'!$R$61</f>
        <v>0</v>
      </c>
      <c r="DN783" s="544">
        <f>'Report 5M'!$R$62</f>
        <v>0</v>
      </c>
      <c r="DO783" s="544">
        <f>'Report 5M'!$R$63</f>
        <v>0</v>
      </c>
      <c r="DP783" s="544">
        <f>'Report 5M'!$R$64</f>
        <v>0</v>
      </c>
      <c r="DQ783" s="544">
        <f>'Report 5M'!$R$65</f>
        <v>0</v>
      </c>
    </row>
    <row r="784" spans="2:121">
      <c r="B784" s="535" t="s">
        <v>669</v>
      </c>
      <c r="C784" s="536">
        <v>1</v>
      </c>
      <c r="D784" s="537" t="str">
        <f>'Information Input'!$M$14</f>
        <v xml:space="preserve">      -      </v>
      </c>
      <c r="E784" s="537" t="s">
        <v>135</v>
      </c>
      <c r="F784" s="538">
        <f t="shared" si="152"/>
        <v>43466</v>
      </c>
      <c r="G784" s="538">
        <f t="shared" si="153"/>
        <v>43555</v>
      </c>
      <c r="H784" s="538">
        <f>'Information Input'!$H$35</f>
        <v>43555</v>
      </c>
      <c r="I784" s="537" t="str">
        <f>'Information Input'!$J$22</f>
        <v>Quarterly</v>
      </c>
      <c r="J784" s="538">
        <f>'Information Input'!$H$30</f>
        <v>43555</v>
      </c>
      <c r="K784" s="537">
        <f>'Information Input'!$J$18</f>
        <v>2019</v>
      </c>
      <c r="L784" s="539" t="s">
        <v>243</v>
      </c>
      <c r="M784" s="540" t="s">
        <v>230</v>
      </c>
      <c r="N784" s="541" t="s">
        <v>230</v>
      </c>
      <c r="O784" s="542" t="s">
        <v>674</v>
      </c>
      <c r="P784" s="537">
        <v>64</v>
      </c>
      <c r="Q784" s="541" t="s">
        <v>206</v>
      </c>
      <c r="R784" s="541" t="s">
        <v>239</v>
      </c>
      <c r="S784" s="543">
        <f>'Report 1'!$BA$18</f>
        <v>0</v>
      </c>
      <c r="T784" s="544">
        <f>'Report 1'!$BA$85</f>
        <v>0</v>
      </c>
      <c r="U784" s="545">
        <f>'Report 1'!$BA$171</f>
        <v>0</v>
      </c>
      <c r="AL784" s="546" t="s">
        <v>669</v>
      </c>
      <c r="AM784" s="547">
        <v>2</v>
      </c>
      <c r="AN784" s="547" t="str">
        <f>'Information Input'!$M$14</f>
        <v xml:space="preserve">      -      </v>
      </c>
      <c r="AO784" s="547" t="s">
        <v>138</v>
      </c>
      <c r="AP784" s="538">
        <f t="shared" si="148"/>
        <v>43739</v>
      </c>
      <c r="AQ784" s="538">
        <f t="shared" si="149"/>
        <v>43830</v>
      </c>
      <c r="AR784" s="538">
        <f>'Information Input'!$H$35</f>
        <v>43555</v>
      </c>
      <c r="AS784" s="547" t="str">
        <f>'Information Input'!$J$22</f>
        <v>Quarterly</v>
      </c>
      <c r="AT784" s="538">
        <f>'Information Input'!$H$30</f>
        <v>43555</v>
      </c>
      <c r="AU784" s="547">
        <f>'Information Input'!$J$18</f>
        <v>2019</v>
      </c>
      <c r="AV784" s="547" t="s">
        <v>97</v>
      </c>
      <c r="AW784" s="547" t="s">
        <v>98</v>
      </c>
      <c r="AX784" s="547" t="s">
        <v>96</v>
      </c>
      <c r="AY784" s="548" t="s">
        <v>671</v>
      </c>
      <c r="AZ784" s="547">
        <v>27</v>
      </c>
      <c r="BA784" s="549" t="s">
        <v>169</v>
      </c>
      <c r="BB784" s="543" t="s">
        <v>235</v>
      </c>
      <c r="BC784" s="550">
        <f>'Report 2'!$AC169</f>
        <v>0</v>
      </c>
      <c r="BD784" s="550">
        <f>'Report 2'!$AD169</f>
        <v>0</v>
      </c>
      <c r="BE784" s="550">
        <f>'Report 2'!$AE169</f>
        <v>0</v>
      </c>
      <c r="BF784" s="550">
        <f>'Report 2'!$AF169</f>
        <v>0</v>
      </c>
      <c r="BG784" s="550">
        <f>'Report 2'!$AG169</f>
        <v>0</v>
      </c>
      <c r="BH784" s="550">
        <f>'Report 2'!$AH169</f>
        <v>0</v>
      </c>
      <c r="BI784" s="550">
        <f>'Report 2'!$AI169</f>
        <v>0</v>
      </c>
      <c r="CC784" s="542" t="s">
        <v>669</v>
      </c>
      <c r="CD784" s="1014" t="s">
        <v>672</v>
      </c>
      <c r="CE784" s="1014" t="str">
        <f>'Information Input'!$M$14</f>
        <v xml:space="preserve">      -      </v>
      </c>
      <c r="CF784" s="551" t="s">
        <v>136</v>
      </c>
      <c r="CG784" s="552">
        <f t="shared" si="150"/>
        <v>43556</v>
      </c>
      <c r="CH784" s="552">
        <f t="shared" si="151"/>
        <v>43646</v>
      </c>
      <c r="CI784" s="552">
        <f>'Information Input'!$H$35</f>
        <v>43555</v>
      </c>
      <c r="CJ784" s="551" t="str">
        <f>'Information Input'!$J$22</f>
        <v>Quarterly</v>
      </c>
      <c r="CK784" s="552">
        <f>'Information Input'!$H$30</f>
        <v>43555</v>
      </c>
      <c r="CL784" s="551">
        <f>'Information Input'!$J$18</f>
        <v>2019</v>
      </c>
      <c r="CM784" s="551" t="s">
        <v>96</v>
      </c>
      <c r="CN784" s="1014" t="s">
        <v>241</v>
      </c>
      <c r="CO784" s="542" t="s">
        <v>241</v>
      </c>
      <c r="CP784" s="542" t="s">
        <v>671</v>
      </c>
      <c r="CQ784" s="551">
        <v>23</v>
      </c>
      <c r="CR784" s="542" t="s">
        <v>165</v>
      </c>
      <c r="CS784" s="542" t="s">
        <v>236</v>
      </c>
      <c r="CT784" s="1015">
        <f>'Report 1'!$AR$18</f>
        <v>0</v>
      </c>
      <c r="CU784" s="1016">
        <f>SUMIF('Report 4A'!$G$16:$G$95,$CQ784,'Report 4A'!$AZ$16:$AZ$95)</f>
        <v>0</v>
      </c>
      <c r="CV784" s="1017">
        <f t="shared" si="145"/>
        <v>0</v>
      </c>
      <c r="CX784" s="546" t="s">
        <v>669</v>
      </c>
      <c r="CY784" s="537" t="s">
        <v>314</v>
      </c>
      <c r="CZ784" s="537" t="str">
        <f>'Information Input'!$M$14</f>
        <v xml:space="preserve">      -      </v>
      </c>
      <c r="DA784" s="538">
        <f>'Information Input'!$H$35</f>
        <v>43555</v>
      </c>
      <c r="DB784" s="537" t="str">
        <f>'Information Input'!$J$22</f>
        <v>Quarterly</v>
      </c>
      <c r="DC784" s="552">
        <f>'Information Input'!$H$30</f>
        <v>43555</v>
      </c>
      <c r="DD784" s="553" t="str">
        <f t="shared" si="146"/>
        <v>201711</v>
      </c>
      <c r="DE784" s="541" t="s">
        <v>91</v>
      </c>
      <c r="DF784" s="541" t="s">
        <v>687</v>
      </c>
      <c r="DG784" s="544">
        <f>'Report 5M'!$S$55</f>
        <v>0</v>
      </c>
      <c r="DH784" s="550">
        <f>'Report 5M'!$S$56</f>
        <v>0</v>
      </c>
      <c r="DI784" s="544">
        <f>'Report 5M'!$S$57</f>
        <v>0</v>
      </c>
      <c r="DJ784" s="544">
        <f>'Report 5M'!$S$58</f>
        <v>0</v>
      </c>
      <c r="DK784" s="544">
        <f>'Report 5M'!$S$59</f>
        <v>0</v>
      </c>
      <c r="DL784" s="544">
        <f>'Report 5M'!$S$60</f>
        <v>0</v>
      </c>
      <c r="DM784" s="544">
        <f>'Report 5M'!$S$61</f>
        <v>0</v>
      </c>
      <c r="DN784" s="544">
        <f>'Report 5M'!$S$62</f>
        <v>0</v>
      </c>
      <c r="DO784" s="544">
        <f>'Report 5M'!$S$63</f>
        <v>0</v>
      </c>
      <c r="DP784" s="544">
        <f>'Report 5M'!$S$64</f>
        <v>0</v>
      </c>
      <c r="DQ784" s="544">
        <f>'Report 5M'!$S$65</f>
        <v>0</v>
      </c>
    </row>
    <row r="785" spans="2:121">
      <c r="B785" s="535" t="s">
        <v>669</v>
      </c>
      <c r="C785" s="536">
        <v>1</v>
      </c>
      <c r="D785" s="537" t="str">
        <f>'Information Input'!$M$14</f>
        <v xml:space="preserve">      -      </v>
      </c>
      <c r="E785" s="537" t="s">
        <v>135</v>
      </c>
      <c r="F785" s="538">
        <f t="shared" si="152"/>
        <v>43466</v>
      </c>
      <c r="G785" s="538">
        <f t="shared" si="153"/>
        <v>43555</v>
      </c>
      <c r="H785" s="538">
        <f>'Information Input'!$H$35</f>
        <v>43555</v>
      </c>
      <c r="I785" s="537" t="str">
        <f>'Information Input'!$J$22</f>
        <v>Quarterly</v>
      </c>
      <c r="J785" s="538">
        <f>'Information Input'!$H$30</f>
        <v>43555</v>
      </c>
      <c r="K785" s="537">
        <f>'Information Input'!$J$18</f>
        <v>2019</v>
      </c>
      <c r="L785" s="539" t="s">
        <v>243</v>
      </c>
      <c r="M785" s="540" t="s">
        <v>230</v>
      </c>
      <c r="N785" s="541" t="s">
        <v>230</v>
      </c>
      <c r="O785" s="542" t="s">
        <v>674</v>
      </c>
      <c r="P785" s="537">
        <v>65</v>
      </c>
      <c r="Q785" s="541" t="s">
        <v>207</v>
      </c>
      <c r="R785" s="541" t="s">
        <v>239</v>
      </c>
      <c r="S785" s="543">
        <f>'Report 1'!$BA$18</f>
        <v>0</v>
      </c>
      <c r="T785" s="544">
        <f>'Report 1'!$BA$86</f>
        <v>0</v>
      </c>
      <c r="U785" s="545">
        <f>'Report 1'!$BA$172</f>
        <v>0</v>
      </c>
      <c r="AL785" s="546" t="s">
        <v>669</v>
      </c>
      <c r="AM785" s="547">
        <v>2</v>
      </c>
      <c r="AN785" s="547" t="str">
        <f>'Information Input'!$M$14</f>
        <v xml:space="preserve">      -      </v>
      </c>
      <c r="AO785" s="547" t="s">
        <v>138</v>
      </c>
      <c r="AP785" s="538">
        <f t="shared" si="148"/>
        <v>43739</v>
      </c>
      <c r="AQ785" s="538">
        <f t="shared" si="149"/>
        <v>43830</v>
      </c>
      <c r="AR785" s="538">
        <f>'Information Input'!$H$35</f>
        <v>43555</v>
      </c>
      <c r="AS785" s="547" t="str">
        <f>'Information Input'!$J$22</f>
        <v>Quarterly</v>
      </c>
      <c r="AT785" s="538">
        <f>'Information Input'!$H$30</f>
        <v>43555</v>
      </c>
      <c r="AU785" s="547">
        <f>'Information Input'!$J$18</f>
        <v>2019</v>
      </c>
      <c r="AV785" s="547" t="s">
        <v>97</v>
      </c>
      <c r="AW785" s="547" t="s">
        <v>98</v>
      </c>
      <c r="AX785" s="547" t="s">
        <v>96</v>
      </c>
      <c r="AY785" s="548" t="s">
        <v>671</v>
      </c>
      <c r="AZ785" s="547">
        <v>28</v>
      </c>
      <c r="BA785" s="549" t="s">
        <v>170</v>
      </c>
      <c r="BB785" s="543" t="s">
        <v>235</v>
      </c>
      <c r="BC785" s="550">
        <f>'Report 2'!$AC170</f>
        <v>0</v>
      </c>
      <c r="BD785" s="550">
        <f>'Report 2'!$AD170</f>
        <v>0</v>
      </c>
      <c r="BE785" s="550">
        <f>'Report 2'!$AE170</f>
        <v>0</v>
      </c>
      <c r="BF785" s="550">
        <f>'Report 2'!$AF170</f>
        <v>0</v>
      </c>
      <c r="BG785" s="550">
        <f>'Report 2'!$AG170</f>
        <v>0</v>
      </c>
      <c r="BH785" s="550">
        <f>'Report 2'!$AH170</f>
        <v>0</v>
      </c>
      <c r="BI785" s="550">
        <f>'Report 2'!$AI170</f>
        <v>0</v>
      </c>
      <c r="CC785" s="542" t="s">
        <v>669</v>
      </c>
      <c r="CD785" s="1014" t="s">
        <v>672</v>
      </c>
      <c r="CE785" s="1014" t="str">
        <f>'Information Input'!$M$14</f>
        <v xml:space="preserve">      -      </v>
      </c>
      <c r="CF785" s="551" t="s">
        <v>136</v>
      </c>
      <c r="CG785" s="552">
        <f t="shared" si="150"/>
        <v>43556</v>
      </c>
      <c r="CH785" s="552">
        <f t="shared" si="151"/>
        <v>43646</v>
      </c>
      <c r="CI785" s="552">
        <f>'Information Input'!$H$35</f>
        <v>43555</v>
      </c>
      <c r="CJ785" s="551" t="str">
        <f>'Information Input'!$J$22</f>
        <v>Quarterly</v>
      </c>
      <c r="CK785" s="552">
        <f>'Information Input'!$H$30</f>
        <v>43555</v>
      </c>
      <c r="CL785" s="551">
        <f>'Information Input'!$J$18</f>
        <v>2019</v>
      </c>
      <c r="CM785" s="551" t="s">
        <v>96</v>
      </c>
      <c r="CN785" s="1014" t="s">
        <v>241</v>
      </c>
      <c r="CO785" s="542" t="s">
        <v>241</v>
      </c>
      <c r="CP785" s="542" t="s">
        <v>671</v>
      </c>
      <c r="CQ785" s="551">
        <v>24</v>
      </c>
      <c r="CR785" s="542" t="s">
        <v>166</v>
      </c>
      <c r="CS785" s="542" t="s">
        <v>233</v>
      </c>
      <c r="CT785" s="1015">
        <f>'Report 1'!$AR$18</f>
        <v>0</v>
      </c>
      <c r="CU785" s="1016">
        <f>SUMIF('Report 4A'!$G$16:$G$95,$CQ785,'Report 4A'!$AZ$16:$AZ$95)</f>
        <v>0</v>
      </c>
      <c r="CV785" s="1017">
        <f t="shared" si="145"/>
        <v>0</v>
      </c>
      <c r="CX785" s="546" t="s">
        <v>669</v>
      </c>
      <c r="CY785" s="537" t="s">
        <v>314</v>
      </c>
      <c r="CZ785" s="537" t="str">
        <f>'Information Input'!$M$14</f>
        <v xml:space="preserve">      -      </v>
      </c>
      <c r="DA785" s="538">
        <f>'Information Input'!$H$35</f>
        <v>43555</v>
      </c>
      <c r="DB785" s="537" t="str">
        <f>'Information Input'!$J$22</f>
        <v>Quarterly</v>
      </c>
      <c r="DC785" s="552">
        <f>'Information Input'!$H$30</f>
        <v>43555</v>
      </c>
      <c r="DD785" s="553" t="str">
        <f t="shared" si="146"/>
        <v>201710</v>
      </c>
      <c r="DE785" s="541" t="s">
        <v>91</v>
      </c>
      <c r="DF785" s="541" t="s">
        <v>687</v>
      </c>
      <c r="DG785" s="544">
        <f>'Report 5M'!$T$55</f>
        <v>0</v>
      </c>
      <c r="DH785" s="550">
        <f>'Report 5M'!$T$56</f>
        <v>0</v>
      </c>
      <c r="DI785" s="544">
        <f>'Report 5M'!$T$57</f>
        <v>0</v>
      </c>
      <c r="DJ785" s="544">
        <f>'Report 5M'!$T$58</f>
        <v>0</v>
      </c>
      <c r="DK785" s="544">
        <f>'Report 5M'!$T$59</f>
        <v>0</v>
      </c>
      <c r="DL785" s="544">
        <f>'Report 5M'!$T$60</f>
        <v>0</v>
      </c>
      <c r="DM785" s="544">
        <f>'Report 5M'!$T$61</f>
        <v>0</v>
      </c>
      <c r="DN785" s="544">
        <f>'Report 5M'!$T$62</f>
        <v>0</v>
      </c>
      <c r="DO785" s="544">
        <f>'Report 5M'!$T$63</f>
        <v>0</v>
      </c>
      <c r="DP785" s="544">
        <f>'Report 5M'!$T$64</f>
        <v>0</v>
      </c>
      <c r="DQ785" s="544">
        <f>'Report 5M'!$T$65</f>
        <v>0</v>
      </c>
    </row>
    <row r="786" spans="2:121">
      <c r="B786" s="535" t="s">
        <v>669</v>
      </c>
      <c r="C786" s="536">
        <v>1</v>
      </c>
      <c r="D786" s="537" t="str">
        <f>'Information Input'!$M$14</f>
        <v xml:space="preserve">      -      </v>
      </c>
      <c r="E786" s="537" t="s">
        <v>135</v>
      </c>
      <c r="F786" s="538">
        <f t="shared" si="152"/>
        <v>43466</v>
      </c>
      <c r="G786" s="538">
        <f t="shared" si="153"/>
        <v>43555</v>
      </c>
      <c r="H786" s="538">
        <f>'Information Input'!$H$35</f>
        <v>43555</v>
      </c>
      <c r="I786" s="537" t="str">
        <f>'Information Input'!$J$22</f>
        <v>Quarterly</v>
      </c>
      <c r="J786" s="538">
        <f>'Information Input'!$H$30</f>
        <v>43555</v>
      </c>
      <c r="K786" s="537">
        <f>'Information Input'!$J$18</f>
        <v>2019</v>
      </c>
      <c r="L786" s="539" t="s">
        <v>243</v>
      </c>
      <c r="M786" s="540" t="s">
        <v>230</v>
      </c>
      <c r="N786" s="541" t="s">
        <v>230</v>
      </c>
      <c r="O786" s="542" t="s">
        <v>679</v>
      </c>
      <c r="P786" s="537">
        <v>66</v>
      </c>
      <c r="Q786" s="541" t="s">
        <v>208</v>
      </c>
      <c r="R786" s="541" t="s">
        <v>239</v>
      </c>
      <c r="S786" s="543">
        <f>'Report 1'!$BA$18</f>
        <v>0</v>
      </c>
      <c r="T786" s="544">
        <f>'Report 1'!$BA$87</f>
        <v>0</v>
      </c>
      <c r="U786" s="545">
        <f>'Report 1'!$BA$173</f>
        <v>0</v>
      </c>
      <c r="AL786" s="546" t="s">
        <v>669</v>
      </c>
      <c r="AM786" s="547">
        <v>2</v>
      </c>
      <c r="AN786" s="547" t="str">
        <f>'Information Input'!$M$14</f>
        <v xml:space="preserve">      -      </v>
      </c>
      <c r="AO786" s="547" t="s">
        <v>138</v>
      </c>
      <c r="AP786" s="538">
        <f t="shared" si="148"/>
        <v>43739</v>
      </c>
      <c r="AQ786" s="538">
        <f t="shared" si="149"/>
        <v>43830</v>
      </c>
      <c r="AR786" s="538">
        <f>'Information Input'!$H$35</f>
        <v>43555</v>
      </c>
      <c r="AS786" s="547" t="str">
        <f>'Information Input'!$J$22</f>
        <v>Quarterly</v>
      </c>
      <c r="AT786" s="538">
        <f>'Information Input'!$H$30</f>
        <v>43555</v>
      </c>
      <c r="AU786" s="547">
        <f>'Information Input'!$J$18</f>
        <v>2019</v>
      </c>
      <c r="AV786" s="547" t="s">
        <v>97</v>
      </c>
      <c r="AW786" s="547" t="s">
        <v>98</v>
      </c>
      <c r="AX786" s="547" t="s">
        <v>96</v>
      </c>
      <c r="AY786" s="548" t="s">
        <v>671</v>
      </c>
      <c r="AZ786" s="547">
        <v>29</v>
      </c>
      <c r="BA786" s="549" t="s">
        <v>171</v>
      </c>
      <c r="BB786" s="543" t="s">
        <v>238</v>
      </c>
      <c r="BC786" s="550">
        <f>'Report 2'!$AC171</f>
        <v>0</v>
      </c>
      <c r="BD786" s="550">
        <f>'Report 2'!$AD171</f>
        <v>0</v>
      </c>
      <c r="BE786" s="550">
        <f>'Report 2'!$AE171</f>
        <v>0</v>
      </c>
      <c r="BF786" s="550">
        <f>'Report 2'!$AF171</f>
        <v>0</v>
      </c>
      <c r="BG786" s="550">
        <f>'Report 2'!$AG171</f>
        <v>0</v>
      </c>
      <c r="BH786" s="550">
        <f>'Report 2'!$AH171</f>
        <v>0</v>
      </c>
      <c r="BI786" s="550">
        <f>'Report 2'!$AI171</f>
        <v>0</v>
      </c>
      <c r="CC786" s="542" t="s">
        <v>669</v>
      </c>
      <c r="CD786" s="1014" t="s">
        <v>672</v>
      </c>
      <c r="CE786" s="1014" t="str">
        <f>'Information Input'!$M$14</f>
        <v xml:space="preserve">      -      </v>
      </c>
      <c r="CF786" s="551" t="s">
        <v>136</v>
      </c>
      <c r="CG786" s="552">
        <f t="shared" si="150"/>
        <v>43556</v>
      </c>
      <c r="CH786" s="552">
        <f t="shared" si="151"/>
        <v>43646</v>
      </c>
      <c r="CI786" s="552">
        <f>'Information Input'!$H$35</f>
        <v>43555</v>
      </c>
      <c r="CJ786" s="551" t="str">
        <f>'Information Input'!$J$22</f>
        <v>Quarterly</v>
      </c>
      <c r="CK786" s="552">
        <f>'Information Input'!$H$30</f>
        <v>43555</v>
      </c>
      <c r="CL786" s="551">
        <f>'Information Input'!$J$18</f>
        <v>2019</v>
      </c>
      <c r="CM786" s="551" t="s">
        <v>96</v>
      </c>
      <c r="CN786" s="1014" t="s">
        <v>241</v>
      </c>
      <c r="CO786" s="542" t="s">
        <v>241</v>
      </c>
      <c r="CP786" s="542" t="s">
        <v>671</v>
      </c>
      <c r="CQ786" s="551">
        <v>25</v>
      </c>
      <c r="CR786" s="542" t="s">
        <v>167</v>
      </c>
      <c r="CS786" s="542" t="s">
        <v>233</v>
      </c>
      <c r="CT786" s="1015">
        <f>'Report 1'!$AR$18</f>
        <v>0</v>
      </c>
      <c r="CU786" s="1016">
        <f>SUMIF('Report 4A'!$G$16:$G$95,$CQ786,'Report 4A'!$AZ$16:$AZ$95)</f>
        <v>0</v>
      </c>
      <c r="CV786" s="1017">
        <f t="shared" si="145"/>
        <v>0</v>
      </c>
      <c r="CX786" s="546" t="s">
        <v>669</v>
      </c>
      <c r="CY786" s="537" t="s">
        <v>314</v>
      </c>
      <c r="CZ786" s="537" t="str">
        <f>'Information Input'!$M$14</f>
        <v xml:space="preserve">      -      </v>
      </c>
      <c r="DA786" s="538">
        <f>'Information Input'!$H$35</f>
        <v>43555</v>
      </c>
      <c r="DB786" s="537" t="str">
        <f>'Information Input'!$J$22</f>
        <v>Quarterly</v>
      </c>
      <c r="DC786" s="552">
        <f>'Information Input'!$H$30</f>
        <v>43555</v>
      </c>
      <c r="DD786" s="553" t="str">
        <f t="shared" si="146"/>
        <v>201709</v>
      </c>
      <c r="DE786" s="541" t="s">
        <v>91</v>
      </c>
      <c r="DF786" s="541" t="s">
        <v>687</v>
      </c>
      <c r="DG786" s="544">
        <f>'Report 5M'!$U$55</f>
        <v>0</v>
      </c>
      <c r="DH786" s="550">
        <f>'Report 5M'!$U$56</f>
        <v>0</v>
      </c>
      <c r="DI786" s="544">
        <f>'Report 5M'!$U$57</f>
        <v>0</v>
      </c>
      <c r="DJ786" s="544">
        <f>'Report 5M'!$U$58</f>
        <v>0</v>
      </c>
      <c r="DK786" s="544">
        <f>'Report 5M'!$U$59</f>
        <v>0</v>
      </c>
      <c r="DL786" s="544">
        <f>'Report 5M'!$U$60</f>
        <v>0</v>
      </c>
      <c r="DM786" s="544">
        <f>'Report 5M'!$U$61</f>
        <v>0</v>
      </c>
      <c r="DN786" s="544">
        <f>'Report 5M'!$U$62</f>
        <v>0</v>
      </c>
      <c r="DO786" s="544">
        <f>'Report 5M'!$U$63</f>
        <v>0</v>
      </c>
      <c r="DP786" s="544">
        <f>'Report 5M'!$U$64</f>
        <v>0</v>
      </c>
      <c r="DQ786" s="544">
        <f>'Report 5M'!$U$65</f>
        <v>0</v>
      </c>
    </row>
    <row r="787" spans="2:121">
      <c r="B787" s="535" t="s">
        <v>669</v>
      </c>
      <c r="C787" s="536">
        <v>1</v>
      </c>
      <c r="D787" s="537" t="str">
        <f>'Information Input'!$M$14</f>
        <v xml:space="preserve">      -      </v>
      </c>
      <c r="E787" s="537" t="s">
        <v>135</v>
      </c>
      <c r="F787" s="538">
        <f t="shared" si="152"/>
        <v>43466</v>
      </c>
      <c r="G787" s="538">
        <f t="shared" si="153"/>
        <v>43555</v>
      </c>
      <c r="H787" s="538">
        <f>'Information Input'!$H$35</f>
        <v>43555</v>
      </c>
      <c r="I787" s="537" t="str">
        <f>'Information Input'!$J$22</f>
        <v>Quarterly</v>
      </c>
      <c r="J787" s="538">
        <f>'Information Input'!$H$30</f>
        <v>43555</v>
      </c>
      <c r="K787" s="537">
        <f>'Information Input'!$J$18</f>
        <v>2019</v>
      </c>
      <c r="L787" s="539" t="s">
        <v>243</v>
      </c>
      <c r="M787" s="540" t="s">
        <v>230</v>
      </c>
      <c r="N787" s="541" t="s">
        <v>230</v>
      </c>
      <c r="O787" s="542" t="s">
        <v>679</v>
      </c>
      <c r="P787" s="537">
        <v>67</v>
      </c>
      <c r="Q787" s="541" t="s">
        <v>209</v>
      </c>
      <c r="R787" s="541" t="s">
        <v>239</v>
      </c>
      <c r="S787" s="543">
        <f>'Report 1'!$BA$18</f>
        <v>0</v>
      </c>
      <c r="T787" s="544">
        <f>'Report 1'!$BA$88</f>
        <v>0</v>
      </c>
      <c r="U787" s="545">
        <f>'Report 1'!$BA$174</f>
        <v>0</v>
      </c>
      <c r="AL787" s="546" t="s">
        <v>669</v>
      </c>
      <c r="AM787" s="547">
        <v>2</v>
      </c>
      <c r="AN787" s="547" t="str">
        <f>'Information Input'!$M$14</f>
        <v xml:space="preserve">      -      </v>
      </c>
      <c r="AO787" s="547" t="s">
        <v>138</v>
      </c>
      <c r="AP787" s="538">
        <f t="shared" si="148"/>
        <v>43739</v>
      </c>
      <c r="AQ787" s="538">
        <f t="shared" si="149"/>
        <v>43830</v>
      </c>
      <c r="AR787" s="538">
        <f>'Information Input'!$H$35</f>
        <v>43555</v>
      </c>
      <c r="AS787" s="547" t="str">
        <f>'Information Input'!$J$22</f>
        <v>Quarterly</v>
      </c>
      <c r="AT787" s="538">
        <f>'Information Input'!$H$30</f>
        <v>43555</v>
      </c>
      <c r="AU787" s="547">
        <f>'Information Input'!$J$18</f>
        <v>2019</v>
      </c>
      <c r="AV787" s="547" t="s">
        <v>97</v>
      </c>
      <c r="AW787" s="547" t="s">
        <v>98</v>
      </c>
      <c r="AX787" s="547" t="s">
        <v>96</v>
      </c>
      <c r="AY787" s="548" t="s">
        <v>671</v>
      </c>
      <c r="AZ787" s="547">
        <v>30</v>
      </c>
      <c r="BA787" s="549" t="s">
        <v>172</v>
      </c>
      <c r="BB787" s="543" t="s">
        <v>238</v>
      </c>
      <c r="BC787" s="550">
        <f>'Report 2'!$AC172</f>
        <v>0</v>
      </c>
      <c r="BD787" s="550">
        <f>'Report 2'!$AD172</f>
        <v>0</v>
      </c>
      <c r="BE787" s="550">
        <f>'Report 2'!$AE172</f>
        <v>0</v>
      </c>
      <c r="BF787" s="550">
        <f>'Report 2'!$AF172</f>
        <v>0</v>
      </c>
      <c r="BG787" s="550">
        <f>'Report 2'!$AG172</f>
        <v>0</v>
      </c>
      <c r="BH787" s="550">
        <f>'Report 2'!$AH172</f>
        <v>0</v>
      </c>
      <c r="BI787" s="550">
        <f>'Report 2'!$AI172</f>
        <v>0</v>
      </c>
      <c r="CC787" s="542" t="s">
        <v>669</v>
      </c>
      <c r="CD787" s="1014" t="s">
        <v>672</v>
      </c>
      <c r="CE787" s="1014" t="str">
        <f>'Information Input'!$M$14</f>
        <v xml:space="preserve">      -      </v>
      </c>
      <c r="CF787" s="551" t="s">
        <v>136</v>
      </c>
      <c r="CG787" s="552">
        <f t="shared" si="150"/>
        <v>43556</v>
      </c>
      <c r="CH787" s="552">
        <f t="shared" si="151"/>
        <v>43646</v>
      </c>
      <c r="CI787" s="552">
        <f>'Information Input'!$H$35</f>
        <v>43555</v>
      </c>
      <c r="CJ787" s="551" t="str">
        <f>'Information Input'!$J$22</f>
        <v>Quarterly</v>
      </c>
      <c r="CK787" s="552">
        <f>'Information Input'!$H$30</f>
        <v>43555</v>
      </c>
      <c r="CL787" s="551">
        <f>'Information Input'!$J$18</f>
        <v>2019</v>
      </c>
      <c r="CM787" s="551" t="s">
        <v>96</v>
      </c>
      <c r="CN787" s="1014" t="s">
        <v>241</v>
      </c>
      <c r="CO787" s="542" t="s">
        <v>241</v>
      </c>
      <c r="CP787" s="542" t="s">
        <v>671</v>
      </c>
      <c r="CQ787" s="551">
        <v>26</v>
      </c>
      <c r="CR787" s="542" t="s">
        <v>168</v>
      </c>
      <c r="CS787" s="542" t="s">
        <v>237</v>
      </c>
      <c r="CT787" s="1015">
        <f>'Report 1'!$AR$18</f>
        <v>0</v>
      </c>
      <c r="CU787" s="1016">
        <f>SUMIF('Report 4A'!$G$16:$G$95,$CQ787,'Report 4A'!$AZ$16:$AZ$95)</f>
        <v>0</v>
      </c>
      <c r="CV787" s="1017">
        <f t="shared" si="145"/>
        <v>0</v>
      </c>
      <c r="CX787" s="546" t="s">
        <v>669</v>
      </c>
      <c r="CY787" s="537" t="s">
        <v>314</v>
      </c>
      <c r="CZ787" s="537" t="str">
        <f>'Information Input'!$M$14</f>
        <v xml:space="preserve">      -      </v>
      </c>
      <c r="DA787" s="538">
        <f>'Information Input'!$H$35</f>
        <v>43555</v>
      </c>
      <c r="DB787" s="537" t="str">
        <f>'Information Input'!$J$22</f>
        <v>Quarterly</v>
      </c>
      <c r="DC787" s="552">
        <f>'Information Input'!$H$30</f>
        <v>43555</v>
      </c>
      <c r="DD787" s="553" t="str">
        <f t="shared" si="146"/>
        <v>201708</v>
      </c>
      <c r="DE787" s="541" t="s">
        <v>91</v>
      </c>
      <c r="DF787" s="541" t="s">
        <v>687</v>
      </c>
      <c r="DG787" s="544">
        <f>'Report 5M'!$V$55</f>
        <v>0</v>
      </c>
      <c r="DH787" s="550">
        <f>'Report 5M'!$V$56</f>
        <v>0</v>
      </c>
      <c r="DI787" s="544">
        <f>'Report 5M'!$V$57</f>
        <v>0</v>
      </c>
      <c r="DJ787" s="544">
        <f>'Report 5M'!$V$58</f>
        <v>0</v>
      </c>
      <c r="DK787" s="544">
        <f>'Report 5M'!$V$59</f>
        <v>0</v>
      </c>
      <c r="DL787" s="544">
        <f>'Report 5M'!$V$60</f>
        <v>0</v>
      </c>
      <c r="DM787" s="544">
        <f>'Report 5M'!$V$61</f>
        <v>0</v>
      </c>
      <c r="DN787" s="544">
        <f>'Report 5M'!$V$62</f>
        <v>0</v>
      </c>
      <c r="DO787" s="544">
        <f>'Report 5M'!$V$63</f>
        <v>0</v>
      </c>
      <c r="DP787" s="544">
        <f>'Report 5M'!$V$64</f>
        <v>0</v>
      </c>
      <c r="DQ787" s="544">
        <f>'Report 5M'!$V$65</f>
        <v>0</v>
      </c>
    </row>
    <row r="788" spans="2:121">
      <c r="B788" s="535" t="s">
        <v>669</v>
      </c>
      <c r="C788" s="536">
        <v>1</v>
      </c>
      <c r="D788" s="537" t="str">
        <f>'Information Input'!$M$14</f>
        <v xml:space="preserve">      -      </v>
      </c>
      <c r="E788" s="537" t="s">
        <v>135</v>
      </c>
      <c r="F788" s="538">
        <f t="shared" si="152"/>
        <v>43466</v>
      </c>
      <c r="G788" s="538">
        <f t="shared" si="153"/>
        <v>43555</v>
      </c>
      <c r="H788" s="538">
        <f>'Information Input'!$H$35</f>
        <v>43555</v>
      </c>
      <c r="I788" s="537" t="str">
        <f>'Information Input'!$J$22</f>
        <v>Quarterly</v>
      </c>
      <c r="J788" s="538">
        <f>'Information Input'!$H$30</f>
        <v>43555</v>
      </c>
      <c r="K788" s="537">
        <f>'Information Input'!$J$18</f>
        <v>2019</v>
      </c>
      <c r="L788" s="539" t="s">
        <v>243</v>
      </c>
      <c r="M788" s="540" t="s">
        <v>230</v>
      </c>
      <c r="N788" s="541" t="s">
        <v>230</v>
      </c>
      <c r="O788" s="542" t="s">
        <v>679</v>
      </c>
      <c r="P788" s="537">
        <v>68</v>
      </c>
      <c r="Q788" s="541" t="s">
        <v>210</v>
      </c>
      <c r="R788" s="541" t="s">
        <v>239</v>
      </c>
      <c r="S788" s="543">
        <f>'Report 1'!$BA$18</f>
        <v>0</v>
      </c>
      <c r="T788" s="544">
        <f>'Report 1'!$BA$89</f>
        <v>0</v>
      </c>
      <c r="U788" s="545">
        <f>'Report 1'!$BA$175</f>
        <v>0</v>
      </c>
      <c r="AL788" s="546" t="s">
        <v>669</v>
      </c>
      <c r="AM788" s="547">
        <v>2</v>
      </c>
      <c r="AN788" s="547" t="str">
        <f>'Information Input'!$M$14</f>
        <v xml:space="preserve">      -      </v>
      </c>
      <c r="AO788" s="547" t="s">
        <v>138</v>
      </c>
      <c r="AP788" s="538">
        <f t="shared" si="148"/>
        <v>43739</v>
      </c>
      <c r="AQ788" s="538">
        <f t="shared" si="149"/>
        <v>43830</v>
      </c>
      <c r="AR788" s="538">
        <f>'Information Input'!$H$35</f>
        <v>43555</v>
      </c>
      <c r="AS788" s="547" t="str">
        <f>'Information Input'!$J$22</f>
        <v>Quarterly</v>
      </c>
      <c r="AT788" s="538">
        <f>'Information Input'!$H$30</f>
        <v>43555</v>
      </c>
      <c r="AU788" s="547">
        <f>'Information Input'!$J$18</f>
        <v>2019</v>
      </c>
      <c r="AV788" s="547" t="s">
        <v>97</v>
      </c>
      <c r="AW788" s="547" t="s">
        <v>98</v>
      </c>
      <c r="AX788" s="547" t="s">
        <v>96</v>
      </c>
      <c r="AY788" s="548" t="s">
        <v>671</v>
      </c>
      <c r="AZ788" s="547">
        <v>31</v>
      </c>
      <c r="BA788" s="549" t="s">
        <v>173</v>
      </c>
      <c r="BB788" s="543" t="s">
        <v>233</v>
      </c>
      <c r="BC788" s="550">
        <f>'Report 2'!$AC173</f>
        <v>0</v>
      </c>
      <c r="BD788" s="550">
        <f>'Report 2'!$AD173</f>
        <v>0</v>
      </c>
      <c r="BE788" s="550">
        <f>'Report 2'!$AE173</f>
        <v>0</v>
      </c>
      <c r="BF788" s="550">
        <f>'Report 2'!$AF173</f>
        <v>0</v>
      </c>
      <c r="BG788" s="550">
        <f>'Report 2'!$AG173</f>
        <v>0</v>
      </c>
      <c r="BH788" s="550">
        <f>'Report 2'!$AH173</f>
        <v>0</v>
      </c>
      <c r="BI788" s="550">
        <f>'Report 2'!$AI173</f>
        <v>0</v>
      </c>
      <c r="CC788" s="542" t="s">
        <v>669</v>
      </c>
      <c r="CD788" s="1014" t="s">
        <v>672</v>
      </c>
      <c r="CE788" s="1014" t="str">
        <f>'Information Input'!$M$14</f>
        <v xml:space="preserve">      -      </v>
      </c>
      <c r="CF788" s="551" t="s">
        <v>136</v>
      </c>
      <c r="CG788" s="552">
        <f t="shared" si="150"/>
        <v>43556</v>
      </c>
      <c r="CH788" s="552">
        <f t="shared" si="151"/>
        <v>43646</v>
      </c>
      <c r="CI788" s="552">
        <f>'Information Input'!$H$35</f>
        <v>43555</v>
      </c>
      <c r="CJ788" s="551" t="str">
        <f>'Information Input'!$J$22</f>
        <v>Quarterly</v>
      </c>
      <c r="CK788" s="552">
        <f>'Information Input'!$H$30</f>
        <v>43555</v>
      </c>
      <c r="CL788" s="551">
        <f>'Information Input'!$J$18</f>
        <v>2019</v>
      </c>
      <c r="CM788" s="551" t="s">
        <v>96</v>
      </c>
      <c r="CN788" s="1014" t="s">
        <v>241</v>
      </c>
      <c r="CO788" s="542" t="s">
        <v>241</v>
      </c>
      <c r="CP788" s="542" t="s">
        <v>671</v>
      </c>
      <c r="CQ788" s="551">
        <v>27</v>
      </c>
      <c r="CR788" s="542" t="s">
        <v>169</v>
      </c>
      <c r="CS788" s="542" t="s">
        <v>235</v>
      </c>
      <c r="CT788" s="1015">
        <f>'Report 1'!$AR$18</f>
        <v>0</v>
      </c>
      <c r="CU788" s="1016">
        <f>SUMIF('Report 4A'!$G$16:$G$95,$CQ788,'Report 4A'!$AZ$16:$AZ$95)</f>
        <v>0</v>
      </c>
      <c r="CV788" s="1017">
        <f t="shared" si="145"/>
        <v>0</v>
      </c>
      <c r="CX788" s="546" t="s">
        <v>669</v>
      </c>
      <c r="CY788" s="537" t="s">
        <v>314</v>
      </c>
      <c r="CZ788" s="537" t="str">
        <f>'Information Input'!$M$14</f>
        <v xml:space="preserve">      -      </v>
      </c>
      <c r="DA788" s="538">
        <f>'Information Input'!$H$35</f>
        <v>43555</v>
      </c>
      <c r="DB788" s="537" t="str">
        <f>'Information Input'!$J$22</f>
        <v>Quarterly</v>
      </c>
      <c r="DC788" s="552">
        <f>'Information Input'!$H$30</f>
        <v>43555</v>
      </c>
      <c r="DD788" s="553" t="str">
        <f t="shared" si="146"/>
        <v>201707</v>
      </c>
      <c r="DE788" s="541" t="s">
        <v>91</v>
      </c>
      <c r="DF788" s="541" t="s">
        <v>687</v>
      </c>
      <c r="DG788" s="544">
        <f>'Report 5M'!$W$55</f>
        <v>0</v>
      </c>
      <c r="DH788" s="550">
        <f>'Report 5M'!$W$56</f>
        <v>0</v>
      </c>
      <c r="DI788" s="544">
        <f>'Report 5M'!$W$57</f>
        <v>0</v>
      </c>
      <c r="DJ788" s="544">
        <f>'Report 5M'!$W$58</f>
        <v>0</v>
      </c>
      <c r="DK788" s="544">
        <f>'Report 5M'!$W$59</f>
        <v>0</v>
      </c>
      <c r="DL788" s="544">
        <f>'Report 5M'!$W$60</f>
        <v>0</v>
      </c>
      <c r="DM788" s="544">
        <f>'Report 5M'!$W$61</f>
        <v>0</v>
      </c>
      <c r="DN788" s="544">
        <f>'Report 5M'!$W$62</f>
        <v>0</v>
      </c>
      <c r="DO788" s="544">
        <f>'Report 5M'!$W$63</f>
        <v>0</v>
      </c>
      <c r="DP788" s="544">
        <f>'Report 5M'!$W$64</f>
        <v>0</v>
      </c>
      <c r="DQ788" s="544">
        <f>'Report 5M'!$W$65</f>
        <v>0</v>
      </c>
    </row>
    <row r="789" spans="2:121">
      <c r="B789" s="535" t="s">
        <v>669</v>
      </c>
      <c r="C789" s="536">
        <v>1</v>
      </c>
      <c r="D789" s="537" t="str">
        <f>'Information Input'!$M$14</f>
        <v xml:space="preserve">      -      </v>
      </c>
      <c r="E789" s="537" t="s">
        <v>135</v>
      </c>
      <c r="F789" s="538">
        <f t="shared" si="152"/>
        <v>43466</v>
      </c>
      <c r="G789" s="538">
        <f t="shared" si="153"/>
        <v>43555</v>
      </c>
      <c r="H789" s="538">
        <f>'Information Input'!$H$35</f>
        <v>43555</v>
      </c>
      <c r="I789" s="537" t="str">
        <f>'Information Input'!$J$22</f>
        <v>Quarterly</v>
      </c>
      <c r="J789" s="538">
        <f>'Information Input'!$H$30</f>
        <v>43555</v>
      </c>
      <c r="K789" s="537">
        <f>'Information Input'!$J$18</f>
        <v>2019</v>
      </c>
      <c r="L789" s="539" t="s">
        <v>243</v>
      </c>
      <c r="M789" s="540" t="s">
        <v>230</v>
      </c>
      <c r="N789" s="541" t="s">
        <v>230</v>
      </c>
      <c r="O789" s="542" t="s">
        <v>679</v>
      </c>
      <c r="P789" s="537">
        <v>69</v>
      </c>
      <c r="Q789" s="541" t="s">
        <v>211</v>
      </c>
      <c r="R789" s="541" t="s">
        <v>239</v>
      </c>
      <c r="S789" s="543">
        <f>'Report 1'!$BA$18</f>
        <v>0</v>
      </c>
      <c r="T789" s="544">
        <f>'Report 1'!$BA$90</f>
        <v>0</v>
      </c>
      <c r="U789" s="545">
        <f>'Report 1'!$BA$176</f>
        <v>0</v>
      </c>
      <c r="AL789" s="546" t="s">
        <v>669</v>
      </c>
      <c r="AM789" s="547">
        <v>2</v>
      </c>
      <c r="AN789" s="547" t="str">
        <f>'Information Input'!$M$14</f>
        <v xml:space="preserve">      -      </v>
      </c>
      <c r="AO789" s="547" t="s">
        <v>138</v>
      </c>
      <c r="AP789" s="538">
        <f t="shared" si="148"/>
        <v>43739</v>
      </c>
      <c r="AQ789" s="538">
        <f t="shared" si="149"/>
        <v>43830</v>
      </c>
      <c r="AR789" s="538">
        <f>'Information Input'!$H$35</f>
        <v>43555</v>
      </c>
      <c r="AS789" s="547" t="str">
        <f>'Information Input'!$J$22</f>
        <v>Quarterly</v>
      </c>
      <c r="AT789" s="538">
        <f>'Information Input'!$H$30</f>
        <v>43555</v>
      </c>
      <c r="AU789" s="547">
        <f>'Information Input'!$J$18</f>
        <v>2019</v>
      </c>
      <c r="AV789" s="547" t="s">
        <v>97</v>
      </c>
      <c r="AW789" s="547" t="s">
        <v>98</v>
      </c>
      <c r="AX789" s="547" t="s">
        <v>96</v>
      </c>
      <c r="AY789" s="548" t="s">
        <v>671</v>
      </c>
      <c r="AZ789" s="547">
        <v>32</v>
      </c>
      <c r="BA789" s="549" t="s">
        <v>174</v>
      </c>
      <c r="BB789" s="543" t="s">
        <v>238</v>
      </c>
      <c r="BC789" s="550">
        <f>'Report 2'!$AC174</f>
        <v>0</v>
      </c>
      <c r="BD789" s="550">
        <f>'Report 2'!$AD174</f>
        <v>0</v>
      </c>
      <c r="BE789" s="550">
        <f>'Report 2'!$AE174</f>
        <v>0</v>
      </c>
      <c r="BF789" s="550">
        <f>'Report 2'!$AF174</f>
        <v>0</v>
      </c>
      <c r="BG789" s="550">
        <f>'Report 2'!$AG174</f>
        <v>0</v>
      </c>
      <c r="BH789" s="550">
        <f>'Report 2'!$AH174</f>
        <v>0</v>
      </c>
      <c r="BI789" s="550">
        <f>'Report 2'!$AI174</f>
        <v>0</v>
      </c>
      <c r="CC789" s="542" t="s">
        <v>669</v>
      </c>
      <c r="CD789" s="1014" t="s">
        <v>672</v>
      </c>
      <c r="CE789" s="1014" t="str">
        <f>'Information Input'!$M$14</f>
        <v xml:space="preserve">      -      </v>
      </c>
      <c r="CF789" s="551" t="s">
        <v>136</v>
      </c>
      <c r="CG789" s="552">
        <f t="shared" si="150"/>
        <v>43556</v>
      </c>
      <c r="CH789" s="552">
        <f t="shared" si="151"/>
        <v>43646</v>
      </c>
      <c r="CI789" s="552">
        <f>'Information Input'!$H$35</f>
        <v>43555</v>
      </c>
      <c r="CJ789" s="551" t="str">
        <f>'Information Input'!$J$22</f>
        <v>Quarterly</v>
      </c>
      <c r="CK789" s="552">
        <f>'Information Input'!$H$30</f>
        <v>43555</v>
      </c>
      <c r="CL789" s="551">
        <f>'Information Input'!$J$18</f>
        <v>2019</v>
      </c>
      <c r="CM789" s="551" t="s">
        <v>96</v>
      </c>
      <c r="CN789" s="1014" t="s">
        <v>241</v>
      </c>
      <c r="CO789" s="542" t="s">
        <v>241</v>
      </c>
      <c r="CP789" s="542" t="s">
        <v>671</v>
      </c>
      <c r="CQ789" s="551">
        <v>28</v>
      </c>
      <c r="CR789" s="542" t="s">
        <v>170</v>
      </c>
      <c r="CS789" s="542" t="s">
        <v>235</v>
      </c>
      <c r="CT789" s="1015">
        <f>'Report 1'!$AR$18</f>
        <v>0</v>
      </c>
      <c r="CU789" s="1016">
        <f>SUMIF('Report 4A'!$G$16:$G$95,$CQ789,'Report 4A'!$AZ$16:$AZ$95)</f>
        <v>0</v>
      </c>
      <c r="CV789" s="1017">
        <f t="shared" si="145"/>
        <v>0</v>
      </c>
      <c r="CX789" s="546" t="s">
        <v>669</v>
      </c>
      <c r="CY789" s="537" t="s">
        <v>314</v>
      </c>
      <c r="CZ789" s="537" t="str">
        <f>'Information Input'!$M$14</f>
        <v xml:space="preserve">      -      </v>
      </c>
      <c r="DA789" s="538">
        <f>'Information Input'!$H$35</f>
        <v>43555</v>
      </c>
      <c r="DB789" s="537" t="str">
        <f>'Information Input'!$J$22</f>
        <v>Quarterly</v>
      </c>
      <c r="DC789" s="552">
        <f>'Information Input'!$H$30</f>
        <v>43555</v>
      </c>
      <c r="DD789" s="553" t="str">
        <f t="shared" si="146"/>
        <v>201706</v>
      </c>
      <c r="DE789" s="541" t="s">
        <v>91</v>
      </c>
      <c r="DF789" s="541" t="s">
        <v>687</v>
      </c>
      <c r="DG789" s="544">
        <f>'Report 5M'!$X$55</f>
        <v>0</v>
      </c>
      <c r="DH789" s="550">
        <f>'Report 5M'!$X$56</f>
        <v>0</v>
      </c>
      <c r="DI789" s="544">
        <f>'Report 5M'!$X$57</f>
        <v>0</v>
      </c>
      <c r="DJ789" s="544">
        <f>'Report 5M'!$X$58</f>
        <v>0</v>
      </c>
      <c r="DK789" s="544">
        <f>'Report 5M'!$X$59</f>
        <v>0</v>
      </c>
      <c r="DL789" s="544">
        <f>'Report 5M'!$X$60</f>
        <v>0</v>
      </c>
      <c r="DM789" s="544">
        <f>'Report 5M'!$X$61</f>
        <v>0</v>
      </c>
      <c r="DN789" s="544">
        <f>'Report 5M'!$X$62</f>
        <v>0</v>
      </c>
      <c r="DO789" s="544">
        <f>'Report 5M'!$X$63</f>
        <v>0</v>
      </c>
      <c r="DP789" s="544">
        <f>'Report 5M'!$X$64</f>
        <v>0</v>
      </c>
      <c r="DQ789" s="544">
        <f>'Report 5M'!$X$65</f>
        <v>0</v>
      </c>
    </row>
    <row r="790" spans="2:121">
      <c r="B790" s="535" t="s">
        <v>669</v>
      </c>
      <c r="C790" s="536">
        <v>1</v>
      </c>
      <c r="D790" s="537" t="str">
        <f>'Information Input'!$M$14</f>
        <v xml:space="preserve">      -      </v>
      </c>
      <c r="E790" s="537" t="s">
        <v>135</v>
      </c>
      <c r="F790" s="538">
        <f t="shared" si="152"/>
        <v>43466</v>
      </c>
      <c r="G790" s="538">
        <f t="shared" si="153"/>
        <v>43555</v>
      </c>
      <c r="H790" s="538">
        <f>'Information Input'!$H$35</f>
        <v>43555</v>
      </c>
      <c r="I790" s="537" t="str">
        <f>'Information Input'!$J$22</f>
        <v>Quarterly</v>
      </c>
      <c r="J790" s="538">
        <f>'Information Input'!$H$30</f>
        <v>43555</v>
      </c>
      <c r="K790" s="537">
        <f>'Information Input'!$J$18</f>
        <v>2019</v>
      </c>
      <c r="L790" s="539" t="s">
        <v>243</v>
      </c>
      <c r="M790" s="540" t="s">
        <v>230</v>
      </c>
      <c r="N790" s="541" t="s">
        <v>230</v>
      </c>
      <c r="O790" s="542" t="s">
        <v>680</v>
      </c>
      <c r="P790" s="537">
        <v>70</v>
      </c>
      <c r="Q790" s="541" t="s">
        <v>212</v>
      </c>
      <c r="R790" s="541" t="s">
        <v>239</v>
      </c>
      <c r="S790" s="543">
        <f>'Report 1'!$BA$18</f>
        <v>0</v>
      </c>
      <c r="T790" s="544">
        <f>'Report 1'!$BA$91</f>
        <v>0</v>
      </c>
      <c r="U790" s="545">
        <f>'Report 1'!$BA$177</f>
        <v>0</v>
      </c>
      <c r="AL790" s="546" t="s">
        <v>669</v>
      </c>
      <c r="AM790" s="547">
        <v>2</v>
      </c>
      <c r="AN790" s="547" t="str">
        <f>'Information Input'!$M$14</f>
        <v xml:space="preserve">      -      </v>
      </c>
      <c r="AO790" s="547" t="s">
        <v>138</v>
      </c>
      <c r="AP790" s="538">
        <f t="shared" si="148"/>
        <v>43739</v>
      </c>
      <c r="AQ790" s="538">
        <f t="shared" si="149"/>
        <v>43830</v>
      </c>
      <c r="AR790" s="538">
        <f>'Information Input'!$H$35</f>
        <v>43555</v>
      </c>
      <c r="AS790" s="547" t="str">
        <f>'Information Input'!$J$22</f>
        <v>Quarterly</v>
      </c>
      <c r="AT790" s="538">
        <f>'Information Input'!$H$30</f>
        <v>43555</v>
      </c>
      <c r="AU790" s="547">
        <f>'Information Input'!$J$18</f>
        <v>2019</v>
      </c>
      <c r="AV790" s="547" t="s">
        <v>97</v>
      </c>
      <c r="AW790" s="547" t="s">
        <v>98</v>
      </c>
      <c r="AX790" s="547" t="s">
        <v>96</v>
      </c>
      <c r="AY790" s="548" t="s">
        <v>671</v>
      </c>
      <c r="AZ790" s="547">
        <v>33</v>
      </c>
      <c r="BA790" s="549" t="s">
        <v>175</v>
      </c>
      <c r="BB790" s="543" t="s">
        <v>233</v>
      </c>
      <c r="BC790" s="550">
        <f>'Report 2'!$AC175</f>
        <v>0</v>
      </c>
      <c r="BD790" s="550">
        <f>'Report 2'!$AD175</f>
        <v>0</v>
      </c>
      <c r="BE790" s="550">
        <f>'Report 2'!$AE175</f>
        <v>0</v>
      </c>
      <c r="BF790" s="550">
        <f>'Report 2'!$AF175</f>
        <v>0</v>
      </c>
      <c r="BG790" s="550">
        <f>'Report 2'!$AG175</f>
        <v>0</v>
      </c>
      <c r="BH790" s="550">
        <f>'Report 2'!$AH175</f>
        <v>0</v>
      </c>
      <c r="BI790" s="550">
        <f>'Report 2'!$AI175</f>
        <v>0</v>
      </c>
      <c r="CC790" s="542" t="s">
        <v>669</v>
      </c>
      <c r="CD790" s="1014" t="s">
        <v>672</v>
      </c>
      <c r="CE790" s="1014" t="str">
        <f>'Information Input'!$M$14</f>
        <v xml:space="preserve">      -      </v>
      </c>
      <c r="CF790" s="551" t="s">
        <v>136</v>
      </c>
      <c r="CG790" s="552">
        <f t="shared" si="150"/>
        <v>43556</v>
      </c>
      <c r="CH790" s="552">
        <f t="shared" si="151"/>
        <v>43646</v>
      </c>
      <c r="CI790" s="552">
        <f>'Information Input'!$H$35</f>
        <v>43555</v>
      </c>
      <c r="CJ790" s="551" t="str">
        <f>'Information Input'!$J$22</f>
        <v>Quarterly</v>
      </c>
      <c r="CK790" s="552">
        <f>'Information Input'!$H$30</f>
        <v>43555</v>
      </c>
      <c r="CL790" s="551">
        <f>'Information Input'!$J$18</f>
        <v>2019</v>
      </c>
      <c r="CM790" s="551" t="s">
        <v>96</v>
      </c>
      <c r="CN790" s="1014" t="s">
        <v>241</v>
      </c>
      <c r="CO790" s="542" t="s">
        <v>241</v>
      </c>
      <c r="CP790" s="542" t="s">
        <v>671</v>
      </c>
      <c r="CQ790" s="551">
        <v>29</v>
      </c>
      <c r="CR790" s="542" t="s">
        <v>171</v>
      </c>
      <c r="CS790" s="542" t="s">
        <v>238</v>
      </c>
      <c r="CT790" s="1015">
        <f>'Report 1'!$AR$18</f>
        <v>0</v>
      </c>
      <c r="CU790" s="1016">
        <f>SUMIF('Report 4A'!$G$16:$G$95,$CQ790,'Report 4A'!$AZ$16:$AZ$95)</f>
        <v>0</v>
      </c>
      <c r="CV790" s="1017">
        <f t="shared" si="145"/>
        <v>0</v>
      </c>
      <c r="CX790" s="546" t="s">
        <v>669</v>
      </c>
      <c r="CY790" s="537" t="s">
        <v>314</v>
      </c>
      <c r="CZ790" s="537" t="str">
        <f>'Information Input'!$M$14</f>
        <v xml:space="preserve">      -      </v>
      </c>
      <c r="DA790" s="538">
        <f>'Information Input'!$H$35</f>
        <v>43555</v>
      </c>
      <c r="DB790" s="537" t="str">
        <f>'Information Input'!$J$22</f>
        <v>Quarterly</v>
      </c>
      <c r="DC790" s="552">
        <f>'Information Input'!$H$30</f>
        <v>43555</v>
      </c>
      <c r="DD790" s="553" t="str">
        <f t="shared" si="146"/>
        <v>201705</v>
      </c>
      <c r="DE790" s="541" t="s">
        <v>91</v>
      </c>
      <c r="DF790" s="541" t="s">
        <v>687</v>
      </c>
      <c r="DG790" s="544">
        <f>'Report 5M'!$Y$55</f>
        <v>0</v>
      </c>
      <c r="DH790" s="550">
        <f>'Report 5M'!$Y$56</f>
        <v>0</v>
      </c>
      <c r="DI790" s="544">
        <f>'Report 5M'!$Y$57</f>
        <v>0</v>
      </c>
      <c r="DJ790" s="544">
        <f>'Report 5M'!$Y$58</f>
        <v>0</v>
      </c>
      <c r="DK790" s="544">
        <f>'Report 5M'!$Y$59</f>
        <v>0</v>
      </c>
      <c r="DL790" s="544">
        <f>'Report 5M'!$Y$60</f>
        <v>0</v>
      </c>
      <c r="DM790" s="544">
        <f>'Report 5M'!$Y$61</f>
        <v>0</v>
      </c>
      <c r="DN790" s="544">
        <f>'Report 5M'!$Y$62</f>
        <v>0</v>
      </c>
      <c r="DO790" s="544">
        <f>'Report 5M'!$Y$63</f>
        <v>0</v>
      </c>
      <c r="DP790" s="544">
        <f>'Report 5M'!$Y$64</f>
        <v>0</v>
      </c>
      <c r="DQ790" s="544">
        <f>'Report 5M'!$Y$65</f>
        <v>0</v>
      </c>
    </row>
    <row r="791" spans="2:121">
      <c r="B791" s="535" t="s">
        <v>669</v>
      </c>
      <c r="C791" s="536">
        <v>1</v>
      </c>
      <c r="D791" s="537" t="str">
        <f>'Information Input'!$M$14</f>
        <v xml:space="preserve">      -      </v>
      </c>
      <c r="E791" s="537" t="s">
        <v>135</v>
      </c>
      <c r="F791" s="538">
        <f t="shared" si="152"/>
        <v>43466</v>
      </c>
      <c r="G791" s="538">
        <f t="shared" si="153"/>
        <v>43555</v>
      </c>
      <c r="H791" s="538">
        <f>'Information Input'!$H$35</f>
        <v>43555</v>
      </c>
      <c r="I791" s="537" t="str">
        <f>'Information Input'!$J$22</f>
        <v>Quarterly</v>
      </c>
      <c r="J791" s="538">
        <f>'Information Input'!$H$30</f>
        <v>43555</v>
      </c>
      <c r="K791" s="537">
        <f>'Information Input'!$J$18</f>
        <v>2019</v>
      </c>
      <c r="L791" s="539" t="s">
        <v>243</v>
      </c>
      <c r="M791" s="540" t="s">
        <v>230</v>
      </c>
      <c r="N791" s="541" t="s">
        <v>230</v>
      </c>
      <c r="O791" s="542" t="s">
        <v>680</v>
      </c>
      <c r="P791" s="537">
        <v>71</v>
      </c>
      <c r="Q791" s="541" t="s">
        <v>213</v>
      </c>
      <c r="R791" s="541" t="s">
        <v>239</v>
      </c>
      <c r="S791" s="543">
        <f>'Report 1'!$BA$18</f>
        <v>0</v>
      </c>
      <c r="T791" s="544">
        <f>'Report 1'!$BA$92</f>
        <v>0</v>
      </c>
      <c r="U791" s="545">
        <f>'Report 1'!$BA$178</f>
        <v>0</v>
      </c>
      <c r="AL791" s="546" t="s">
        <v>669</v>
      </c>
      <c r="AM791" s="547">
        <v>2</v>
      </c>
      <c r="AN791" s="547" t="str">
        <f>'Information Input'!$M$14</f>
        <v xml:space="preserve">      -      </v>
      </c>
      <c r="AO791" s="547" t="s">
        <v>138</v>
      </c>
      <c r="AP791" s="538">
        <f t="shared" si="148"/>
        <v>43739</v>
      </c>
      <c r="AQ791" s="538">
        <f t="shared" si="149"/>
        <v>43830</v>
      </c>
      <c r="AR791" s="538">
        <f>'Information Input'!$H$35</f>
        <v>43555</v>
      </c>
      <c r="AS791" s="547" t="str">
        <f>'Information Input'!$J$22</f>
        <v>Quarterly</v>
      </c>
      <c r="AT791" s="538">
        <f>'Information Input'!$H$30</f>
        <v>43555</v>
      </c>
      <c r="AU791" s="547">
        <f>'Information Input'!$J$18</f>
        <v>2019</v>
      </c>
      <c r="AV791" s="547" t="s">
        <v>97</v>
      </c>
      <c r="AW791" s="547" t="s">
        <v>98</v>
      </c>
      <c r="AX791" s="547" t="s">
        <v>96</v>
      </c>
      <c r="AY791" s="548" t="s">
        <v>671</v>
      </c>
      <c r="AZ791" s="547">
        <v>34</v>
      </c>
      <c r="BA791" s="549" t="s">
        <v>176</v>
      </c>
      <c r="BB791" s="543" t="s">
        <v>238</v>
      </c>
      <c r="BC791" s="550">
        <f>'Report 2'!$AC176</f>
        <v>0</v>
      </c>
      <c r="BD791" s="550">
        <f>'Report 2'!$AD176</f>
        <v>0</v>
      </c>
      <c r="BE791" s="550">
        <f>'Report 2'!$AE176</f>
        <v>0</v>
      </c>
      <c r="BF791" s="550">
        <f>'Report 2'!$AF176</f>
        <v>0</v>
      </c>
      <c r="BG791" s="550">
        <f>'Report 2'!$AG176</f>
        <v>0</v>
      </c>
      <c r="BH791" s="550">
        <f>'Report 2'!$AH176</f>
        <v>0</v>
      </c>
      <c r="BI791" s="550">
        <f>'Report 2'!$AI176</f>
        <v>0</v>
      </c>
      <c r="CC791" s="542" t="s">
        <v>669</v>
      </c>
      <c r="CD791" s="1014" t="s">
        <v>672</v>
      </c>
      <c r="CE791" s="1014" t="str">
        <f>'Information Input'!$M$14</f>
        <v xml:space="preserve">      -      </v>
      </c>
      <c r="CF791" s="551" t="s">
        <v>136</v>
      </c>
      <c r="CG791" s="552">
        <f t="shared" si="150"/>
        <v>43556</v>
      </c>
      <c r="CH791" s="552">
        <f t="shared" si="151"/>
        <v>43646</v>
      </c>
      <c r="CI791" s="552">
        <f>'Information Input'!$H$35</f>
        <v>43555</v>
      </c>
      <c r="CJ791" s="551" t="str">
        <f>'Information Input'!$J$22</f>
        <v>Quarterly</v>
      </c>
      <c r="CK791" s="552">
        <f>'Information Input'!$H$30</f>
        <v>43555</v>
      </c>
      <c r="CL791" s="551">
        <f>'Information Input'!$J$18</f>
        <v>2019</v>
      </c>
      <c r="CM791" s="551" t="s">
        <v>96</v>
      </c>
      <c r="CN791" s="1014" t="s">
        <v>241</v>
      </c>
      <c r="CO791" s="542" t="s">
        <v>241</v>
      </c>
      <c r="CP791" s="542" t="s">
        <v>671</v>
      </c>
      <c r="CQ791" s="551">
        <v>30</v>
      </c>
      <c r="CR791" s="542" t="s">
        <v>172</v>
      </c>
      <c r="CS791" s="542" t="s">
        <v>238</v>
      </c>
      <c r="CT791" s="1015">
        <f>'Report 1'!$AR$18</f>
        <v>0</v>
      </c>
      <c r="CU791" s="1016">
        <f>SUMIF('Report 4A'!$G$16:$G$95,$CQ791,'Report 4A'!$AZ$16:$AZ$95)</f>
        <v>0</v>
      </c>
      <c r="CV791" s="1017">
        <f t="shared" si="145"/>
        <v>0</v>
      </c>
      <c r="CX791" s="546" t="s">
        <v>669</v>
      </c>
      <c r="CY791" s="537" t="s">
        <v>314</v>
      </c>
      <c r="CZ791" s="537" t="str">
        <f>'Information Input'!$M$14</f>
        <v xml:space="preserve">      -      </v>
      </c>
      <c r="DA791" s="538">
        <f>'Information Input'!$H$35</f>
        <v>43555</v>
      </c>
      <c r="DB791" s="537" t="str">
        <f>'Information Input'!$J$22</f>
        <v>Quarterly</v>
      </c>
      <c r="DC791" s="552">
        <f>'Information Input'!$H$30</f>
        <v>43555</v>
      </c>
      <c r="DD791" s="553" t="str">
        <f t="shared" si="146"/>
        <v>201704</v>
      </c>
      <c r="DE791" s="541" t="s">
        <v>91</v>
      </c>
      <c r="DF791" s="541" t="s">
        <v>687</v>
      </c>
      <c r="DG791" s="544">
        <f>'Report 5M'!$Z$55</f>
        <v>0</v>
      </c>
      <c r="DH791" s="550">
        <f>'Report 5M'!$Z$56</f>
        <v>0</v>
      </c>
      <c r="DI791" s="544">
        <f>'Report 5M'!$Z$57</f>
        <v>0</v>
      </c>
      <c r="DJ791" s="544">
        <f>'Report 5M'!$Z$58</f>
        <v>0</v>
      </c>
      <c r="DK791" s="544">
        <f>'Report 5M'!$Z$59</f>
        <v>0</v>
      </c>
      <c r="DL791" s="544">
        <f>'Report 5M'!$Z$60</f>
        <v>0</v>
      </c>
      <c r="DM791" s="544">
        <f>'Report 5M'!$Z$61</f>
        <v>0</v>
      </c>
      <c r="DN791" s="544">
        <f>'Report 5M'!$Z$62</f>
        <v>0</v>
      </c>
      <c r="DO791" s="544">
        <f>'Report 5M'!$Z$63</f>
        <v>0</v>
      </c>
      <c r="DP791" s="544">
        <f>'Report 5M'!$Z$64</f>
        <v>0</v>
      </c>
      <c r="DQ791" s="544">
        <f>'Report 5M'!$Z$65</f>
        <v>0</v>
      </c>
    </row>
    <row r="792" spans="2:121">
      <c r="B792" s="573" t="s">
        <v>669</v>
      </c>
      <c r="C792" s="574">
        <v>1</v>
      </c>
      <c r="D792" s="562" t="str">
        <f>'Information Input'!$M$14</f>
        <v xml:space="preserve">      -      </v>
      </c>
      <c r="E792" s="562" t="s">
        <v>135</v>
      </c>
      <c r="F792" s="559">
        <f t="shared" si="152"/>
        <v>43466</v>
      </c>
      <c r="G792" s="559">
        <f t="shared" si="153"/>
        <v>43555</v>
      </c>
      <c r="H792" s="559">
        <f>'Information Input'!$H$35</f>
        <v>43555</v>
      </c>
      <c r="I792" s="562" t="str">
        <f>'Information Input'!$J$22</f>
        <v>Quarterly</v>
      </c>
      <c r="J792" s="559">
        <f>'Information Input'!$H$30</f>
        <v>43555</v>
      </c>
      <c r="K792" s="562">
        <f>'Information Input'!$J$18</f>
        <v>2019</v>
      </c>
      <c r="L792" s="563" t="s">
        <v>243</v>
      </c>
      <c r="M792" s="564" t="s">
        <v>230</v>
      </c>
      <c r="N792" s="561" t="s">
        <v>230</v>
      </c>
      <c r="O792" s="575" t="s">
        <v>674</v>
      </c>
      <c r="P792" s="537">
        <v>72</v>
      </c>
      <c r="Q792" s="541" t="s">
        <v>214</v>
      </c>
      <c r="R792" s="561" t="s">
        <v>239</v>
      </c>
      <c r="S792" s="560">
        <f>'Report 1'!$BA$18</f>
        <v>0</v>
      </c>
      <c r="T792" s="568">
        <f>'Report 1'!$BA$93</f>
        <v>0</v>
      </c>
      <c r="U792" s="571">
        <f>'Report 1'!$BA$179</f>
        <v>0</v>
      </c>
      <c r="AL792" s="546" t="s">
        <v>669</v>
      </c>
      <c r="AM792" s="547">
        <v>2</v>
      </c>
      <c r="AN792" s="547" t="str">
        <f>'Information Input'!$M$14</f>
        <v xml:space="preserve">      -      </v>
      </c>
      <c r="AO792" s="547" t="s">
        <v>138</v>
      </c>
      <c r="AP792" s="538">
        <f t="shared" si="148"/>
        <v>43739</v>
      </c>
      <c r="AQ792" s="538">
        <f t="shared" si="149"/>
        <v>43830</v>
      </c>
      <c r="AR792" s="538">
        <f>'Information Input'!$H$35</f>
        <v>43555</v>
      </c>
      <c r="AS792" s="547" t="str">
        <f>'Information Input'!$J$22</f>
        <v>Quarterly</v>
      </c>
      <c r="AT792" s="538">
        <f>'Information Input'!$H$30</f>
        <v>43555</v>
      </c>
      <c r="AU792" s="547">
        <f>'Information Input'!$J$18</f>
        <v>2019</v>
      </c>
      <c r="AV792" s="547" t="s">
        <v>97</v>
      </c>
      <c r="AW792" s="547" t="s">
        <v>98</v>
      </c>
      <c r="AX792" s="547" t="s">
        <v>96</v>
      </c>
      <c r="AY792" s="548" t="s">
        <v>671</v>
      </c>
      <c r="AZ792" s="547">
        <v>35</v>
      </c>
      <c r="BA792" s="549" t="s">
        <v>177</v>
      </c>
      <c r="BB792" s="543" t="s">
        <v>235</v>
      </c>
      <c r="BC792" s="550">
        <f>'Report 2'!$AC177</f>
        <v>0</v>
      </c>
      <c r="BD792" s="550">
        <f>'Report 2'!$AD177</f>
        <v>0</v>
      </c>
      <c r="BE792" s="550">
        <f>'Report 2'!$AE177</f>
        <v>0</v>
      </c>
      <c r="BF792" s="550">
        <f>'Report 2'!$AF177</f>
        <v>0</v>
      </c>
      <c r="BG792" s="550">
        <f>'Report 2'!$AG177</f>
        <v>0</v>
      </c>
      <c r="BH792" s="550">
        <f>'Report 2'!$AH177</f>
        <v>0</v>
      </c>
      <c r="BI792" s="550">
        <f>'Report 2'!$AI177</f>
        <v>0</v>
      </c>
      <c r="CC792" s="542" t="s">
        <v>669</v>
      </c>
      <c r="CD792" s="1014" t="s">
        <v>672</v>
      </c>
      <c r="CE792" s="1014" t="str">
        <f>'Information Input'!$M$14</f>
        <v xml:space="preserve">      -      </v>
      </c>
      <c r="CF792" s="551" t="s">
        <v>136</v>
      </c>
      <c r="CG792" s="552">
        <f t="shared" si="150"/>
        <v>43556</v>
      </c>
      <c r="CH792" s="552">
        <f t="shared" si="151"/>
        <v>43646</v>
      </c>
      <c r="CI792" s="552">
        <f>'Information Input'!$H$35</f>
        <v>43555</v>
      </c>
      <c r="CJ792" s="551" t="str">
        <f>'Information Input'!$J$22</f>
        <v>Quarterly</v>
      </c>
      <c r="CK792" s="552">
        <f>'Information Input'!$H$30</f>
        <v>43555</v>
      </c>
      <c r="CL792" s="551">
        <f>'Information Input'!$J$18</f>
        <v>2019</v>
      </c>
      <c r="CM792" s="551" t="s">
        <v>96</v>
      </c>
      <c r="CN792" s="1014" t="s">
        <v>241</v>
      </c>
      <c r="CO792" s="542" t="s">
        <v>241</v>
      </c>
      <c r="CP792" s="542" t="s">
        <v>671</v>
      </c>
      <c r="CQ792" s="551">
        <v>31</v>
      </c>
      <c r="CR792" s="542" t="s">
        <v>173</v>
      </c>
      <c r="CS792" s="542" t="s">
        <v>233</v>
      </c>
      <c r="CT792" s="1015">
        <f>'Report 1'!$AR$18</f>
        <v>0</v>
      </c>
      <c r="CU792" s="1016">
        <f>SUMIF('Report 4A'!$G$16:$G$95,$CQ792,'Report 4A'!$AZ$16:$AZ$95)</f>
        <v>0</v>
      </c>
      <c r="CV792" s="1017">
        <f t="shared" si="145"/>
        <v>0</v>
      </c>
      <c r="CX792" s="546" t="s">
        <v>669</v>
      </c>
      <c r="CY792" s="537" t="s">
        <v>314</v>
      </c>
      <c r="CZ792" s="537" t="str">
        <f>'Information Input'!$M$14</f>
        <v xml:space="preserve">      -      </v>
      </c>
      <c r="DA792" s="538">
        <f>'Information Input'!$H$35</f>
        <v>43555</v>
      </c>
      <c r="DB792" s="537" t="str">
        <f>'Information Input'!$J$22</f>
        <v>Quarterly</v>
      </c>
      <c r="DC792" s="552">
        <f>'Information Input'!$H$30</f>
        <v>43555</v>
      </c>
      <c r="DD792" s="553" t="str">
        <f t="shared" si="146"/>
        <v>201703</v>
      </c>
      <c r="DE792" s="541" t="s">
        <v>91</v>
      </c>
      <c r="DF792" s="541" t="s">
        <v>687</v>
      </c>
      <c r="DG792" s="544">
        <f>'Report 5M'!$AA$55</f>
        <v>0</v>
      </c>
      <c r="DH792" s="550">
        <f>'Report 5M'!$AA$56</f>
        <v>0</v>
      </c>
      <c r="DI792" s="544">
        <f>'Report 5M'!$AA$57</f>
        <v>0</v>
      </c>
      <c r="DJ792" s="544">
        <f>'Report 5M'!$AA$58</f>
        <v>0</v>
      </c>
      <c r="DK792" s="544">
        <f>'Report 5M'!$AA$59</f>
        <v>0</v>
      </c>
      <c r="DL792" s="544">
        <f>'Report 5M'!$AA$60</f>
        <v>0</v>
      </c>
      <c r="DM792" s="544">
        <f>'Report 5M'!$AA$61</f>
        <v>0</v>
      </c>
      <c r="DN792" s="544">
        <f>'Report 5M'!$AA$62</f>
        <v>0</v>
      </c>
      <c r="DO792" s="544">
        <f>'Report 5M'!$AA$63</f>
        <v>0</v>
      </c>
      <c r="DP792" s="544">
        <f>'Report 5M'!$AA$64</f>
        <v>0</v>
      </c>
      <c r="DQ792" s="544">
        <f>'Report 5M'!$AA$65</f>
        <v>0</v>
      </c>
    </row>
    <row r="793" spans="2:121">
      <c r="B793" s="515" t="s">
        <v>669</v>
      </c>
      <c r="C793" s="516">
        <v>1</v>
      </c>
      <c r="D793" s="517" t="str">
        <f>'Information Input'!$M$14</f>
        <v xml:space="preserve">      -      </v>
      </c>
      <c r="E793" s="517" t="s">
        <v>136</v>
      </c>
      <c r="F793" s="518">
        <f t="shared" ref="F793:F856" si="154">DATE(K793,4,1)</f>
        <v>43556</v>
      </c>
      <c r="G793" s="518">
        <f t="shared" ref="G793:G856" si="155">DATE(K793,6,30)</f>
        <v>43646</v>
      </c>
      <c r="H793" s="519">
        <f>'Information Input'!$H$35</f>
        <v>43555</v>
      </c>
      <c r="I793" s="517" t="str">
        <f>'Information Input'!$J$22</f>
        <v>Quarterly</v>
      </c>
      <c r="J793" s="519">
        <f>'Information Input'!$H$30</f>
        <v>43555</v>
      </c>
      <c r="K793" s="517">
        <f>'Information Input'!$J$18</f>
        <v>2019</v>
      </c>
      <c r="L793" s="578" t="s">
        <v>89</v>
      </c>
      <c r="M793" s="521" t="s">
        <v>90</v>
      </c>
      <c r="N793" s="522" t="s">
        <v>91</v>
      </c>
      <c r="O793" s="523" t="s">
        <v>670</v>
      </c>
      <c r="P793" s="517">
        <v>2</v>
      </c>
      <c r="Q793" s="522" t="s">
        <v>142</v>
      </c>
      <c r="R793" s="522" t="s">
        <v>239</v>
      </c>
      <c r="S793" s="524">
        <f>'Report 1'!$D$18</f>
        <v>0</v>
      </c>
      <c r="T793" s="525">
        <f>'Report 1'!$D$20</f>
        <v>0</v>
      </c>
      <c r="U793" s="526">
        <f>'Report 1'!$D$106</f>
        <v>0</v>
      </c>
      <c r="AL793" s="546" t="s">
        <v>669</v>
      </c>
      <c r="AM793" s="547">
        <v>2</v>
      </c>
      <c r="AN793" s="547" t="str">
        <f>'Information Input'!$M$14</f>
        <v xml:space="preserve">      -      </v>
      </c>
      <c r="AO793" s="547" t="s">
        <v>138</v>
      </c>
      <c r="AP793" s="538">
        <f t="shared" si="148"/>
        <v>43739</v>
      </c>
      <c r="AQ793" s="538">
        <f t="shared" si="149"/>
        <v>43830</v>
      </c>
      <c r="AR793" s="538">
        <f>'Information Input'!$H$35</f>
        <v>43555</v>
      </c>
      <c r="AS793" s="547" t="str">
        <f>'Information Input'!$J$22</f>
        <v>Quarterly</v>
      </c>
      <c r="AT793" s="538">
        <f>'Information Input'!$H$30</f>
        <v>43555</v>
      </c>
      <c r="AU793" s="547">
        <f>'Information Input'!$J$18</f>
        <v>2019</v>
      </c>
      <c r="AV793" s="547" t="s">
        <v>97</v>
      </c>
      <c r="AW793" s="547" t="s">
        <v>98</v>
      </c>
      <c r="AX793" s="547" t="s">
        <v>96</v>
      </c>
      <c r="AY793" s="548" t="s">
        <v>671</v>
      </c>
      <c r="AZ793" s="547">
        <v>36</v>
      </c>
      <c r="BA793" s="549" t="s">
        <v>178</v>
      </c>
      <c r="BB793" s="543" t="s">
        <v>235</v>
      </c>
      <c r="BC793" s="550">
        <f>'Report 2'!$AC178</f>
        <v>0</v>
      </c>
      <c r="BD793" s="550">
        <f>'Report 2'!$AD178</f>
        <v>0</v>
      </c>
      <c r="BE793" s="550">
        <f>'Report 2'!$AE178</f>
        <v>0</v>
      </c>
      <c r="BF793" s="550">
        <f>'Report 2'!$AF178</f>
        <v>0</v>
      </c>
      <c r="BG793" s="550">
        <f>'Report 2'!$AG178</f>
        <v>0</v>
      </c>
      <c r="BH793" s="550">
        <f>'Report 2'!$AH178</f>
        <v>0</v>
      </c>
      <c r="BI793" s="550">
        <f>'Report 2'!$AI178</f>
        <v>0</v>
      </c>
      <c r="CC793" s="542" t="s">
        <v>669</v>
      </c>
      <c r="CD793" s="1014" t="s">
        <v>672</v>
      </c>
      <c r="CE793" s="1014" t="str">
        <f>'Information Input'!$M$14</f>
        <v xml:space="preserve">      -      </v>
      </c>
      <c r="CF793" s="551" t="s">
        <v>136</v>
      </c>
      <c r="CG793" s="552">
        <f t="shared" si="150"/>
        <v>43556</v>
      </c>
      <c r="CH793" s="552">
        <f t="shared" si="151"/>
        <v>43646</v>
      </c>
      <c r="CI793" s="552">
        <f>'Information Input'!$H$35</f>
        <v>43555</v>
      </c>
      <c r="CJ793" s="551" t="str">
        <f>'Information Input'!$J$22</f>
        <v>Quarterly</v>
      </c>
      <c r="CK793" s="552">
        <f>'Information Input'!$H$30</f>
        <v>43555</v>
      </c>
      <c r="CL793" s="551">
        <f>'Information Input'!$J$18</f>
        <v>2019</v>
      </c>
      <c r="CM793" s="551" t="s">
        <v>96</v>
      </c>
      <c r="CN793" s="1014" t="s">
        <v>241</v>
      </c>
      <c r="CO793" s="542" t="s">
        <v>241</v>
      </c>
      <c r="CP793" s="542" t="s">
        <v>671</v>
      </c>
      <c r="CQ793" s="551">
        <v>32</v>
      </c>
      <c r="CR793" s="542" t="s">
        <v>174</v>
      </c>
      <c r="CS793" s="542" t="s">
        <v>238</v>
      </c>
      <c r="CT793" s="1015">
        <f>'Report 1'!$AR$18</f>
        <v>0</v>
      </c>
      <c r="CU793" s="1016">
        <f>SUMIF('Report 4A'!$G$16:$G$95,$CQ793,'Report 4A'!$AZ$16:$AZ$95)</f>
        <v>0</v>
      </c>
      <c r="CV793" s="1017">
        <f t="shared" si="145"/>
        <v>0</v>
      </c>
      <c r="CX793" s="546" t="s">
        <v>669</v>
      </c>
      <c r="CY793" s="537" t="s">
        <v>314</v>
      </c>
      <c r="CZ793" s="537" t="str">
        <f>'Information Input'!$M$14</f>
        <v xml:space="preserve">      -      </v>
      </c>
      <c r="DA793" s="538">
        <f>'Information Input'!$H$35</f>
        <v>43555</v>
      </c>
      <c r="DB793" s="537" t="str">
        <f>'Information Input'!$J$22</f>
        <v>Quarterly</v>
      </c>
      <c r="DC793" s="552">
        <f>'Information Input'!$H$30</f>
        <v>43555</v>
      </c>
      <c r="DD793" s="553" t="str">
        <f t="shared" si="146"/>
        <v>201702</v>
      </c>
      <c r="DE793" s="541" t="s">
        <v>91</v>
      </c>
      <c r="DF793" s="541" t="s">
        <v>687</v>
      </c>
      <c r="DG793" s="544">
        <f>'Report 5M'!$AB$55</f>
        <v>0</v>
      </c>
      <c r="DH793" s="550">
        <f>'Report 5M'!$AB$56</f>
        <v>0</v>
      </c>
      <c r="DI793" s="544">
        <f>'Report 5M'!$AB$57</f>
        <v>0</v>
      </c>
      <c r="DJ793" s="544">
        <f>'Report 5M'!$AB$58</f>
        <v>0</v>
      </c>
      <c r="DK793" s="544">
        <f>'Report 5M'!$AB$59</f>
        <v>0</v>
      </c>
      <c r="DL793" s="544">
        <f>'Report 5M'!$AB$60</f>
        <v>0</v>
      </c>
      <c r="DM793" s="544">
        <f>'Report 5M'!$AB$61</f>
        <v>0</v>
      </c>
      <c r="DN793" s="544">
        <f>'Report 5M'!$AB$62</f>
        <v>0</v>
      </c>
      <c r="DO793" s="544">
        <f>'Report 5M'!$AB$63</f>
        <v>0</v>
      </c>
      <c r="DP793" s="544">
        <f>'Report 5M'!$AB$64</f>
        <v>0</v>
      </c>
      <c r="DQ793" s="544">
        <f>'Report 5M'!$AB$65</f>
        <v>0</v>
      </c>
    </row>
    <row r="794" spans="2:121">
      <c r="B794" s="535" t="s">
        <v>669</v>
      </c>
      <c r="C794" s="536">
        <v>1</v>
      </c>
      <c r="D794" s="537" t="str">
        <f>'Information Input'!$M$14</f>
        <v xml:space="preserve">      -      </v>
      </c>
      <c r="E794" s="537" t="s">
        <v>136</v>
      </c>
      <c r="F794" s="538">
        <f t="shared" si="154"/>
        <v>43556</v>
      </c>
      <c r="G794" s="538">
        <f t="shared" si="155"/>
        <v>43646</v>
      </c>
      <c r="H794" s="538">
        <f>'Information Input'!$H$35</f>
        <v>43555</v>
      </c>
      <c r="I794" s="537" t="str">
        <f>'Information Input'!$J$22</f>
        <v>Quarterly</v>
      </c>
      <c r="J794" s="538">
        <f>'Information Input'!$H$30</f>
        <v>43555</v>
      </c>
      <c r="K794" s="537">
        <f>'Information Input'!$J$18</f>
        <v>2019</v>
      </c>
      <c r="L794" s="579" t="s">
        <v>89</v>
      </c>
      <c r="M794" s="540" t="s">
        <v>90</v>
      </c>
      <c r="N794" s="541" t="s">
        <v>91</v>
      </c>
      <c r="O794" s="542" t="s">
        <v>670</v>
      </c>
      <c r="P794" s="537">
        <v>3</v>
      </c>
      <c r="Q794" s="541" t="s">
        <v>143</v>
      </c>
      <c r="R794" s="541" t="s">
        <v>239</v>
      </c>
      <c r="S794" s="543">
        <f>'Report 1'!$D$18</f>
        <v>0</v>
      </c>
      <c r="T794" s="544">
        <f>'Report 1'!$D$21</f>
        <v>0</v>
      </c>
      <c r="U794" s="545">
        <f>'Report 1'!$D$107</f>
        <v>0</v>
      </c>
      <c r="AL794" s="546" t="s">
        <v>669</v>
      </c>
      <c r="AM794" s="547">
        <v>2</v>
      </c>
      <c r="AN794" s="547" t="str">
        <f>'Information Input'!$M$14</f>
        <v xml:space="preserve">      -      </v>
      </c>
      <c r="AO794" s="547" t="s">
        <v>138</v>
      </c>
      <c r="AP794" s="538">
        <f t="shared" si="148"/>
        <v>43739</v>
      </c>
      <c r="AQ794" s="538">
        <f t="shared" si="149"/>
        <v>43830</v>
      </c>
      <c r="AR794" s="538">
        <f>'Information Input'!$H$35</f>
        <v>43555</v>
      </c>
      <c r="AS794" s="547" t="str">
        <f>'Information Input'!$J$22</f>
        <v>Quarterly</v>
      </c>
      <c r="AT794" s="538">
        <f>'Information Input'!$H$30</f>
        <v>43555</v>
      </c>
      <c r="AU794" s="547">
        <f>'Information Input'!$J$18</f>
        <v>2019</v>
      </c>
      <c r="AV794" s="547" t="s">
        <v>97</v>
      </c>
      <c r="AW794" s="547" t="s">
        <v>98</v>
      </c>
      <c r="AX794" s="547" t="s">
        <v>96</v>
      </c>
      <c r="AY794" s="548" t="s">
        <v>671</v>
      </c>
      <c r="AZ794" s="547">
        <v>37</v>
      </c>
      <c r="BA794" s="549" t="s">
        <v>179</v>
      </c>
      <c r="BB794" s="543" t="s">
        <v>231</v>
      </c>
      <c r="BC794" s="550">
        <f>'Report 2'!$AC179</f>
        <v>0</v>
      </c>
      <c r="BD794" s="550">
        <f>'Report 2'!$AD179</f>
        <v>0</v>
      </c>
      <c r="BE794" s="550">
        <f>'Report 2'!$AE179</f>
        <v>0</v>
      </c>
      <c r="BF794" s="550">
        <f>'Report 2'!$AF179</f>
        <v>0</v>
      </c>
      <c r="BG794" s="550">
        <f>'Report 2'!$AG179</f>
        <v>0</v>
      </c>
      <c r="BH794" s="550">
        <f>'Report 2'!$AH179</f>
        <v>0</v>
      </c>
      <c r="BI794" s="550">
        <f>'Report 2'!$AI179</f>
        <v>0</v>
      </c>
      <c r="CC794" s="542" t="s">
        <v>669</v>
      </c>
      <c r="CD794" s="1014" t="s">
        <v>672</v>
      </c>
      <c r="CE794" s="1014" t="str">
        <f>'Information Input'!$M$14</f>
        <v xml:space="preserve">      -      </v>
      </c>
      <c r="CF794" s="551" t="s">
        <v>136</v>
      </c>
      <c r="CG794" s="552">
        <f t="shared" si="150"/>
        <v>43556</v>
      </c>
      <c r="CH794" s="552">
        <f t="shared" si="151"/>
        <v>43646</v>
      </c>
      <c r="CI794" s="552">
        <f>'Information Input'!$H$35</f>
        <v>43555</v>
      </c>
      <c r="CJ794" s="551" t="str">
        <f>'Information Input'!$J$22</f>
        <v>Quarterly</v>
      </c>
      <c r="CK794" s="552">
        <f>'Information Input'!$H$30</f>
        <v>43555</v>
      </c>
      <c r="CL794" s="551">
        <f>'Information Input'!$J$18</f>
        <v>2019</v>
      </c>
      <c r="CM794" s="551" t="s">
        <v>96</v>
      </c>
      <c r="CN794" s="1014" t="s">
        <v>241</v>
      </c>
      <c r="CO794" s="542" t="s">
        <v>241</v>
      </c>
      <c r="CP794" s="542" t="s">
        <v>671</v>
      </c>
      <c r="CQ794" s="551">
        <v>33</v>
      </c>
      <c r="CR794" s="542" t="s">
        <v>175</v>
      </c>
      <c r="CS794" s="542" t="s">
        <v>233</v>
      </c>
      <c r="CT794" s="1015">
        <f>'Report 1'!$AR$18</f>
        <v>0</v>
      </c>
      <c r="CU794" s="1016">
        <f>SUMIF('Report 4A'!$G$16:$G$95,$CQ794,'Report 4A'!$AZ$16:$AZ$95)</f>
        <v>0</v>
      </c>
      <c r="CV794" s="1017">
        <f t="shared" si="145"/>
        <v>0</v>
      </c>
      <c r="CX794" s="546" t="s">
        <v>669</v>
      </c>
      <c r="CY794" s="537" t="s">
        <v>314</v>
      </c>
      <c r="CZ794" s="537" t="str">
        <f>'Information Input'!$M$14</f>
        <v xml:space="preserve">      -      </v>
      </c>
      <c r="DA794" s="538">
        <f>'Information Input'!$H$35</f>
        <v>43555</v>
      </c>
      <c r="DB794" s="537" t="str">
        <f>'Information Input'!$J$22</f>
        <v>Quarterly</v>
      </c>
      <c r="DC794" s="552">
        <f>'Information Input'!$H$30</f>
        <v>43555</v>
      </c>
      <c r="DD794" s="553" t="str">
        <f t="shared" si="146"/>
        <v>201701</v>
      </c>
      <c r="DE794" s="541" t="s">
        <v>91</v>
      </c>
      <c r="DF794" s="541" t="s">
        <v>687</v>
      </c>
      <c r="DG794" s="544">
        <f>'Report 5M'!$AC$55</f>
        <v>0</v>
      </c>
      <c r="DH794" s="550">
        <f>'Report 5M'!$AC$56</f>
        <v>0</v>
      </c>
      <c r="DI794" s="544">
        <f>'Report 5M'!$AC$57</f>
        <v>0</v>
      </c>
      <c r="DJ794" s="544">
        <f>'Report 5M'!$AC$58</f>
        <v>0</v>
      </c>
      <c r="DK794" s="544">
        <f>'Report 5M'!$AC$59</f>
        <v>0</v>
      </c>
      <c r="DL794" s="544">
        <f>'Report 5M'!$AC$60</f>
        <v>0</v>
      </c>
      <c r="DM794" s="544">
        <f>'Report 5M'!$AC$61</f>
        <v>0</v>
      </c>
      <c r="DN794" s="544">
        <f>'Report 5M'!$AC$62</f>
        <v>0</v>
      </c>
      <c r="DO794" s="544">
        <f>'Report 5M'!$AC$63</f>
        <v>0</v>
      </c>
      <c r="DP794" s="544">
        <f>'Report 5M'!$AC$64</f>
        <v>0</v>
      </c>
      <c r="DQ794" s="544">
        <f>'Report 5M'!$AC$65</f>
        <v>0</v>
      </c>
    </row>
    <row r="795" spans="2:121">
      <c r="B795" s="535" t="s">
        <v>669</v>
      </c>
      <c r="C795" s="536">
        <v>1</v>
      </c>
      <c r="D795" s="537" t="str">
        <f>'Information Input'!$M$14</f>
        <v xml:space="preserve">      -      </v>
      </c>
      <c r="E795" s="537" t="s">
        <v>136</v>
      </c>
      <c r="F795" s="538">
        <f t="shared" si="154"/>
        <v>43556</v>
      </c>
      <c r="G795" s="538">
        <f t="shared" si="155"/>
        <v>43646</v>
      </c>
      <c r="H795" s="538">
        <f>'Information Input'!$H$35</f>
        <v>43555</v>
      </c>
      <c r="I795" s="537" t="str">
        <f>'Information Input'!$J$22</f>
        <v>Quarterly</v>
      </c>
      <c r="J795" s="538">
        <f>'Information Input'!$H$30</f>
        <v>43555</v>
      </c>
      <c r="K795" s="537">
        <f>'Information Input'!$J$18</f>
        <v>2019</v>
      </c>
      <c r="L795" s="579" t="s">
        <v>89</v>
      </c>
      <c r="M795" s="540" t="s">
        <v>90</v>
      </c>
      <c r="N795" s="541" t="s">
        <v>91</v>
      </c>
      <c r="O795" s="542" t="s">
        <v>670</v>
      </c>
      <c r="P795" s="537">
        <v>4</v>
      </c>
      <c r="Q795" s="541" t="s">
        <v>144</v>
      </c>
      <c r="R795" s="541" t="s">
        <v>239</v>
      </c>
      <c r="S795" s="543">
        <f>'Report 1'!$D$18</f>
        <v>0</v>
      </c>
      <c r="T795" s="544">
        <f>'Report 1'!$D$22</f>
        <v>0</v>
      </c>
      <c r="U795" s="545">
        <f>'Report 1'!$D$108</f>
        <v>0</v>
      </c>
      <c r="AL795" s="546" t="s">
        <v>669</v>
      </c>
      <c r="AM795" s="547">
        <v>2</v>
      </c>
      <c r="AN795" s="547" t="str">
        <f>'Information Input'!$M$14</f>
        <v xml:space="preserve">      -      </v>
      </c>
      <c r="AO795" s="547" t="s">
        <v>138</v>
      </c>
      <c r="AP795" s="538">
        <f t="shared" si="148"/>
        <v>43739</v>
      </c>
      <c r="AQ795" s="538">
        <f t="shared" si="149"/>
        <v>43830</v>
      </c>
      <c r="AR795" s="538">
        <f>'Information Input'!$H$35</f>
        <v>43555</v>
      </c>
      <c r="AS795" s="547" t="str">
        <f>'Information Input'!$J$22</f>
        <v>Quarterly</v>
      </c>
      <c r="AT795" s="538">
        <f>'Information Input'!$H$30</f>
        <v>43555</v>
      </c>
      <c r="AU795" s="547">
        <f>'Information Input'!$J$18</f>
        <v>2019</v>
      </c>
      <c r="AV795" s="547" t="s">
        <v>97</v>
      </c>
      <c r="AW795" s="547" t="s">
        <v>98</v>
      </c>
      <c r="AX795" s="547" t="s">
        <v>96</v>
      </c>
      <c r="AY795" s="548" t="s">
        <v>671</v>
      </c>
      <c r="AZ795" s="547">
        <v>38</v>
      </c>
      <c r="BA795" s="549" t="s">
        <v>180</v>
      </c>
      <c r="BB795" s="543" t="s">
        <v>233</v>
      </c>
      <c r="BC795" s="550">
        <f>'Report 2'!$AC180</f>
        <v>0</v>
      </c>
      <c r="BD795" s="550">
        <f>'Report 2'!$AD180</f>
        <v>0</v>
      </c>
      <c r="BE795" s="550">
        <f>'Report 2'!$AE180</f>
        <v>0</v>
      </c>
      <c r="BF795" s="550">
        <f>'Report 2'!$AF180</f>
        <v>0</v>
      </c>
      <c r="BG795" s="550">
        <f>'Report 2'!$AG180</f>
        <v>0</v>
      </c>
      <c r="BH795" s="550">
        <f>'Report 2'!$AH180</f>
        <v>0</v>
      </c>
      <c r="BI795" s="550">
        <f>'Report 2'!$AI180</f>
        <v>0</v>
      </c>
      <c r="CC795" s="542" t="s">
        <v>669</v>
      </c>
      <c r="CD795" s="1014" t="s">
        <v>672</v>
      </c>
      <c r="CE795" s="1014" t="str">
        <f>'Information Input'!$M$14</f>
        <v xml:space="preserve">      -      </v>
      </c>
      <c r="CF795" s="551" t="s">
        <v>136</v>
      </c>
      <c r="CG795" s="552">
        <f t="shared" si="150"/>
        <v>43556</v>
      </c>
      <c r="CH795" s="552">
        <f t="shared" si="151"/>
        <v>43646</v>
      </c>
      <c r="CI795" s="552">
        <f>'Information Input'!$H$35</f>
        <v>43555</v>
      </c>
      <c r="CJ795" s="551" t="str">
        <f>'Information Input'!$J$22</f>
        <v>Quarterly</v>
      </c>
      <c r="CK795" s="552">
        <f>'Information Input'!$H$30</f>
        <v>43555</v>
      </c>
      <c r="CL795" s="551">
        <f>'Information Input'!$J$18</f>
        <v>2019</v>
      </c>
      <c r="CM795" s="551" t="s">
        <v>96</v>
      </c>
      <c r="CN795" s="1014" t="s">
        <v>241</v>
      </c>
      <c r="CO795" s="542" t="s">
        <v>241</v>
      </c>
      <c r="CP795" s="542" t="s">
        <v>671</v>
      </c>
      <c r="CQ795" s="551">
        <v>34</v>
      </c>
      <c r="CR795" s="542" t="s">
        <v>176</v>
      </c>
      <c r="CS795" s="542" t="s">
        <v>238</v>
      </c>
      <c r="CT795" s="1015">
        <f>'Report 1'!$AR$18</f>
        <v>0</v>
      </c>
      <c r="CU795" s="1016">
        <f>SUMIF('Report 4A'!$G$16:$G$95,$CQ795,'Report 4A'!$AZ$16:$AZ$95)</f>
        <v>0</v>
      </c>
      <c r="CV795" s="1017">
        <f t="shared" si="145"/>
        <v>0</v>
      </c>
      <c r="CX795" s="546" t="s">
        <v>669</v>
      </c>
      <c r="CY795" s="537" t="s">
        <v>314</v>
      </c>
      <c r="CZ795" s="537" t="str">
        <f>'Information Input'!$M$14</f>
        <v xml:space="preserve">      -      </v>
      </c>
      <c r="DA795" s="538">
        <f>'Information Input'!$H$35</f>
        <v>43555</v>
      </c>
      <c r="DB795" s="537" t="str">
        <f>'Information Input'!$J$22</f>
        <v>Quarterly</v>
      </c>
      <c r="DC795" s="552">
        <f>'Information Input'!$H$30</f>
        <v>43555</v>
      </c>
      <c r="DD795" s="553" t="str">
        <f t="shared" si="146"/>
        <v>201612</v>
      </c>
      <c r="DE795" s="541" t="s">
        <v>91</v>
      </c>
      <c r="DF795" s="541" t="s">
        <v>687</v>
      </c>
      <c r="DG795" s="544">
        <f>'Report 5M'!$AD$55</f>
        <v>0</v>
      </c>
      <c r="DH795" s="550">
        <f>'Report 5M'!$AD$56</f>
        <v>0</v>
      </c>
      <c r="DI795" s="544">
        <f>'Report 5M'!$AD$57</f>
        <v>0</v>
      </c>
      <c r="DJ795" s="544">
        <f>'Report 5M'!$AD$58</f>
        <v>0</v>
      </c>
      <c r="DK795" s="544">
        <f>'Report 5M'!$AD$59</f>
        <v>0</v>
      </c>
      <c r="DL795" s="544">
        <f>'Report 5M'!$AD$60</f>
        <v>0</v>
      </c>
      <c r="DM795" s="544">
        <f>'Report 5M'!$AD$61</f>
        <v>0</v>
      </c>
      <c r="DN795" s="544">
        <f>'Report 5M'!$AD$62</f>
        <v>0</v>
      </c>
      <c r="DO795" s="544">
        <f>'Report 5M'!$AD$63</f>
        <v>0</v>
      </c>
      <c r="DP795" s="544">
        <f>'Report 5M'!$AD$64</f>
        <v>0</v>
      </c>
      <c r="DQ795" s="544">
        <f>'Report 5M'!$AD$65</f>
        <v>0</v>
      </c>
    </row>
    <row r="796" spans="2:121">
      <c r="B796" s="535" t="s">
        <v>669</v>
      </c>
      <c r="C796" s="536">
        <v>1</v>
      </c>
      <c r="D796" s="537" t="str">
        <f>'Information Input'!$M$14</f>
        <v xml:space="preserve">      -      </v>
      </c>
      <c r="E796" s="537" t="s">
        <v>136</v>
      </c>
      <c r="F796" s="538">
        <f t="shared" si="154"/>
        <v>43556</v>
      </c>
      <c r="G796" s="538">
        <f t="shared" si="155"/>
        <v>43646</v>
      </c>
      <c r="H796" s="538">
        <f>'Information Input'!$H$35</f>
        <v>43555</v>
      </c>
      <c r="I796" s="537" t="str">
        <f>'Information Input'!$J$22</f>
        <v>Quarterly</v>
      </c>
      <c r="J796" s="538">
        <f>'Information Input'!$H$30</f>
        <v>43555</v>
      </c>
      <c r="K796" s="537">
        <f>'Information Input'!$J$18</f>
        <v>2019</v>
      </c>
      <c r="L796" s="579" t="s">
        <v>89</v>
      </c>
      <c r="M796" s="540" t="s">
        <v>90</v>
      </c>
      <c r="N796" s="541" t="s">
        <v>91</v>
      </c>
      <c r="O796" s="542" t="s">
        <v>670</v>
      </c>
      <c r="P796" s="537">
        <v>5</v>
      </c>
      <c r="Q796" s="541" t="s">
        <v>145</v>
      </c>
      <c r="R796" s="541" t="s">
        <v>239</v>
      </c>
      <c r="S796" s="543">
        <f>'Report 1'!$D$18</f>
        <v>0</v>
      </c>
      <c r="T796" s="544">
        <f>'Report 1'!$D$23</f>
        <v>0</v>
      </c>
      <c r="U796" s="545">
        <f>'Report 1'!$D$109</f>
        <v>0</v>
      </c>
      <c r="AL796" s="546" t="s">
        <v>669</v>
      </c>
      <c r="AM796" s="547">
        <v>2</v>
      </c>
      <c r="AN796" s="547" t="str">
        <f>'Information Input'!$M$14</f>
        <v xml:space="preserve">      -      </v>
      </c>
      <c r="AO796" s="547" t="s">
        <v>138</v>
      </c>
      <c r="AP796" s="538">
        <f t="shared" si="148"/>
        <v>43739</v>
      </c>
      <c r="AQ796" s="538">
        <f t="shared" si="149"/>
        <v>43830</v>
      </c>
      <c r="AR796" s="538">
        <f>'Information Input'!$H$35</f>
        <v>43555</v>
      </c>
      <c r="AS796" s="547" t="str">
        <f>'Information Input'!$J$22</f>
        <v>Quarterly</v>
      </c>
      <c r="AT796" s="538">
        <f>'Information Input'!$H$30</f>
        <v>43555</v>
      </c>
      <c r="AU796" s="547">
        <f>'Information Input'!$J$18</f>
        <v>2019</v>
      </c>
      <c r="AV796" s="547" t="s">
        <v>97</v>
      </c>
      <c r="AW796" s="547" t="s">
        <v>98</v>
      </c>
      <c r="AX796" s="547" t="s">
        <v>96</v>
      </c>
      <c r="AY796" s="548" t="s">
        <v>671</v>
      </c>
      <c r="AZ796" s="547">
        <v>39</v>
      </c>
      <c r="BA796" s="549" t="s">
        <v>181</v>
      </c>
      <c r="BB796" s="543" t="s">
        <v>233</v>
      </c>
      <c r="BC796" s="550">
        <f>'Report 2'!$AC181</f>
        <v>0</v>
      </c>
      <c r="BD796" s="550">
        <f>'Report 2'!$AD181</f>
        <v>0</v>
      </c>
      <c r="BE796" s="550">
        <f>'Report 2'!$AE181</f>
        <v>0</v>
      </c>
      <c r="BF796" s="550">
        <f>'Report 2'!$AF181</f>
        <v>0</v>
      </c>
      <c r="BG796" s="550">
        <f>'Report 2'!$AG181</f>
        <v>0</v>
      </c>
      <c r="BH796" s="550">
        <f>'Report 2'!$AH181</f>
        <v>0</v>
      </c>
      <c r="BI796" s="550">
        <f>'Report 2'!$AI181</f>
        <v>0</v>
      </c>
      <c r="CC796" s="542" t="s">
        <v>669</v>
      </c>
      <c r="CD796" s="1014" t="s">
        <v>672</v>
      </c>
      <c r="CE796" s="1014" t="str">
        <f>'Information Input'!$M$14</f>
        <v xml:space="preserve">      -      </v>
      </c>
      <c r="CF796" s="551" t="s">
        <v>136</v>
      </c>
      <c r="CG796" s="552">
        <f t="shared" si="150"/>
        <v>43556</v>
      </c>
      <c r="CH796" s="552">
        <f t="shared" si="151"/>
        <v>43646</v>
      </c>
      <c r="CI796" s="552">
        <f>'Information Input'!$H$35</f>
        <v>43555</v>
      </c>
      <c r="CJ796" s="551" t="str">
        <f>'Information Input'!$J$22</f>
        <v>Quarterly</v>
      </c>
      <c r="CK796" s="552">
        <f>'Information Input'!$H$30</f>
        <v>43555</v>
      </c>
      <c r="CL796" s="551">
        <f>'Information Input'!$J$18</f>
        <v>2019</v>
      </c>
      <c r="CM796" s="551" t="s">
        <v>96</v>
      </c>
      <c r="CN796" s="1014" t="s">
        <v>241</v>
      </c>
      <c r="CO796" s="542" t="s">
        <v>241</v>
      </c>
      <c r="CP796" s="542" t="s">
        <v>671</v>
      </c>
      <c r="CQ796" s="551">
        <v>35</v>
      </c>
      <c r="CR796" s="542" t="s">
        <v>177</v>
      </c>
      <c r="CS796" s="542" t="s">
        <v>235</v>
      </c>
      <c r="CT796" s="1015">
        <f>'Report 1'!$AR$18</f>
        <v>0</v>
      </c>
      <c r="CU796" s="1016">
        <f>SUMIF('Report 4A'!$G$16:$G$95,$CQ796,'Report 4A'!$AZ$16:$AZ$95)</f>
        <v>0</v>
      </c>
      <c r="CV796" s="1017">
        <f t="shared" si="145"/>
        <v>0</v>
      </c>
      <c r="CX796" s="546" t="s">
        <v>669</v>
      </c>
      <c r="CY796" s="537" t="s">
        <v>314</v>
      </c>
      <c r="CZ796" s="537" t="str">
        <f>'Information Input'!$M$14</f>
        <v xml:space="preserve">      -      </v>
      </c>
      <c r="DA796" s="538">
        <f>'Information Input'!$H$35</f>
        <v>43555</v>
      </c>
      <c r="DB796" s="537" t="str">
        <f>'Information Input'!$J$22</f>
        <v>Quarterly</v>
      </c>
      <c r="DC796" s="552">
        <f>'Information Input'!$H$30</f>
        <v>43555</v>
      </c>
      <c r="DD796" s="553" t="str">
        <f t="shared" si="146"/>
        <v>201611</v>
      </c>
      <c r="DE796" s="541" t="s">
        <v>91</v>
      </c>
      <c r="DF796" s="541" t="s">
        <v>687</v>
      </c>
      <c r="DG796" s="544">
        <f>'Report 5M'!$AE$55</f>
        <v>0</v>
      </c>
      <c r="DH796" s="550">
        <f>'Report 5M'!$AE$56</f>
        <v>0</v>
      </c>
      <c r="DI796" s="544">
        <f>'Report 5M'!$AE$57</f>
        <v>0</v>
      </c>
      <c r="DJ796" s="544">
        <f>'Report 5M'!$AE$58</f>
        <v>0</v>
      </c>
      <c r="DK796" s="544">
        <f>'Report 5M'!$AE$59</f>
        <v>0</v>
      </c>
      <c r="DL796" s="544">
        <f>'Report 5M'!$AE$60</f>
        <v>0</v>
      </c>
      <c r="DM796" s="544">
        <f>'Report 5M'!$AE$61</f>
        <v>0</v>
      </c>
      <c r="DN796" s="544">
        <f>'Report 5M'!$AE$62</f>
        <v>0</v>
      </c>
      <c r="DO796" s="544">
        <f>'Report 5M'!$AE$63</f>
        <v>0</v>
      </c>
      <c r="DP796" s="544">
        <f>'Report 5M'!$AE$64</f>
        <v>0</v>
      </c>
      <c r="DQ796" s="544">
        <f>'Report 5M'!$AE$65</f>
        <v>0</v>
      </c>
    </row>
    <row r="797" spans="2:121">
      <c r="B797" s="535" t="s">
        <v>669</v>
      </c>
      <c r="C797" s="536">
        <v>1</v>
      </c>
      <c r="D797" s="537" t="str">
        <f>'Information Input'!$M$14</f>
        <v xml:space="preserve">      -      </v>
      </c>
      <c r="E797" s="537" t="s">
        <v>136</v>
      </c>
      <c r="F797" s="538">
        <f t="shared" si="154"/>
        <v>43556</v>
      </c>
      <c r="G797" s="538">
        <f t="shared" si="155"/>
        <v>43646</v>
      </c>
      <c r="H797" s="538">
        <f>'Information Input'!$H$35</f>
        <v>43555</v>
      </c>
      <c r="I797" s="537" t="str">
        <f>'Information Input'!$J$22</f>
        <v>Quarterly</v>
      </c>
      <c r="J797" s="538">
        <f>'Information Input'!$H$30</f>
        <v>43555</v>
      </c>
      <c r="K797" s="537">
        <f>'Information Input'!$J$18</f>
        <v>2019</v>
      </c>
      <c r="L797" s="579" t="s">
        <v>89</v>
      </c>
      <c r="M797" s="540" t="s">
        <v>90</v>
      </c>
      <c r="N797" s="541" t="s">
        <v>91</v>
      </c>
      <c r="O797" s="542" t="s">
        <v>670</v>
      </c>
      <c r="P797" s="537">
        <v>6</v>
      </c>
      <c r="Q797" s="541" t="s">
        <v>146</v>
      </c>
      <c r="R797" s="541" t="s">
        <v>239</v>
      </c>
      <c r="S797" s="543">
        <f>'Report 1'!$D$18</f>
        <v>0</v>
      </c>
      <c r="T797" s="544">
        <f>'Report 1'!$D$24</f>
        <v>0</v>
      </c>
      <c r="U797" s="545">
        <f>'Report 1'!$D$110</f>
        <v>0</v>
      </c>
      <c r="AL797" s="546" t="s">
        <v>669</v>
      </c>
      <c r="AM797" s="547">
        <v>2</v>
      </c>
      <c r="AN797" s="547" t="str">
        <f>'Information Input'!$M$14</f>
        <v xml:space="preserve">      -      </v>
      </c>
      <c r="AO797" s="547" t="s">
        <v>138</v>
      </c>
      <c r="AP797" s="538">
        <f t="shared" si="148"/>
        <v>43739</v>
      </c>
      <c r="AQ797" s="538">
        <f t="shared" si="149"/>
        <v>43830</v>
      </c>
      <c r="AR797" s="538">
        <f>'Information Input'!$H$35</f>
        <v>43555</v>
      </c>
      <c r="AS797" s="547" t="str">
        <f>'Information Input'!$J$22</f>
        <v>Quarterly</v>
      </c>
      <c r="AT797" s="538">
        <f>'Information Input'!$H$30</f>
        <v>43555</v>
      </c>
      <c r="AU797" s="547">
        <f>'Information Input'!$J$18</f>
        <v>2019</v>
      </c>
      <c r="AV797" s="547" t="s">
        <v>97</v>
      </c>
      <c r="AW797" s="547" t="s">
        <v>98</v>
      </c>
      <c r="AX797" s="547" t="s">
        <v>96</v>
      </c>
      <c r="AY797" s="548" t="s">
        <v>671</v>
      </c>
      <c r="AZ797" s="547">
        <v>40</v>
      </c>
      <c r="BA797" s="549" t="s">
        <v>182</v>
      </c>
      <c r="BB797" s="543" t="s">
        <v>238</v>
      </c>
      <c r="BC797" s="550">
        <f>'Report 2'!$AC182</f>
        <v>0</v>
      </c>
      <c r="BD797" s="550">
        <f>'Report 2'!$AD182</f>
        <v>0</v>
      </c>
      <c r="BE797" s="550">
        <f>'Report 2'!$AE182</f>
        <v>0</v>
      </c>
      <c r="BF797" s="550">
        <f>'Report 2'!$AF182</f>
        <v>0</v>
      </c>
      <c r="BG797" s="550">
        <f>'Report 2'!$AG182</f>
        <v>0</v>
      </c>
      <c r="BH797" s="550">
        <f>'Report 2'!$AH182</f>
        <v>0</v>
      </c>
      <c r="BI797" s="550">
        <f>'Report 2'!$AI182</f>
        <v>0</v>
      </c>
      <c r="CC797" s="542" t="s">
        <v>669</v>
      </c>
      <c r="CD797" s="1014" t="s">
        <v>672</v>
      </c>
      <c r="CE797" s="1014" t="str">
        <f>'Information Input'!$M$14</f>
        <v xml:space="preserve">      -      </v>
      </c>
      <c r="CF797" s="551" t="s">
        <v>136</v>
      </c>
      <c r="CG797" s="552">
        <f t="shared" si="150"/>
        <v>43556</v>
      </c>
      <c r="CH797" s="552">
        <f t="shared" si="151"/>
        <v>43646</v>
      </c>
      <c r="CI797" s="552">
        <f>'Information Input'!$H$35</f>
        <v>43555</v>
      </c>
      <c r="CJ797" s="551" t="str">
        <f>'Information Input'!$J$22</f>
        <v>Quarterly</v>
      </c>
      <c r="CK797" s="552">
        <f>'Information Input'!$H$30</f>
        <v>43555</v>
      </c>
      <c r="CL797" s="551">
        <f>'Information Input'!$J$18</f>
        <v>2019</v>
      </c>
      <c r="CM797" s="551" t="s">
        <v>96</v>
      </c>
      <c r="CN797" s="1014" t="s">
        <v>241</v>
      </c>
      <c r="CO797" s="542" t="s">
        <v>241</v>
      </c>
      <c r="CP797" s="542" t="s">
        <v>671</v>
      </c>
      <c r="CQ797" s="551">
        <v>36</v>
      </c>
      <c r="CR797" s="542" t="s">
        <v>178</v>
      </c>
      <c r="CS797" s="542" t="s">
        <v>235</v>
      </c>
      <c r="CT797" s="1015">
        <f>'Report 1'!$AR$18</f>
        <v>0</v>
      </c>
      <c r="CU797" s="1016">
        <f>SUMIF('Report 4A'!$G$16:$G$95,$CQ797,'Report 4A'!$AZ$16:$AZ$95)</f>
        <v>0</v>
      </c>
      <c r="CV797" s="1017">
        <f t="shared" si="145"/>
        <v>0</v>
      </c>
      <c r="CX797" s="546" t="s">
        <v>669</v>
      </c>
      <c r="CY797" s="537" t="s">
        <v>314</v>
      </c>
      <c r="CZ797" s="537" t="str">
        <f>'Information Input'!$M$14</f>
        <v xml:space="preserve">      -      </v>
      </c>
      <c r="DA797" s="538">
        <f>'Information Input'!$H$35</f>
        <v>43555</v>
      </c>
      <c r="DB797" s="537" t="str">
        <f>'Information Input'!$J$22</f>
        <v>Quarterly</v>
      </c>
      <c r="DC797" s="552">
        <f>'Information Input'!$H$30</f>
        <v>43555</v>
      </c>
      <c r="DD797" s="553" t="str">
        <f t="shared" si="146"/>
        <v>201610</v>
      </c>
      <c r="DE797" s="541" t="s">
        <v>91</v>
      </c>
      <c r="DF797" s="541" t="s">
        <v>687</v>
      </c>
      <c r="DG797" s="544">
        <f>'Report 5M'!$AF$55</f>
        <v>0</v>
      </c>
      <c r="DH797" s="550">
        <f>'Report 5M'!$AF$56</f>
        <v>0</v>
      </c>
      <c r="DI797" s="544">
        <f>'Report 5M'!$AF$57</f>
        <v>0</v>
      </c>
      <c r="DJ797" s="544">
        <f>'Report 5M'!$AF$58</f>
        <v>0</v>
      </c>
      <c r="DK797" s="544">
        <f>'Report 5M'!$AF$59</f>
        <v>0</v>
      </c>
      <c r="DL797" s="544">
        <f>'Report 5M'!$AF$60</f>
        <v>0</v>
      </c>
      <c r="DM797" s="544">
        <f>'Report 5M'!$AF$61</f>
        <v>0</v>
      </c>
      <c r="DN797" s="544">
        <f>'Report 5M'!$AF$62</f>
        <v>0</v>
      </c>
      <c r="DO797" s="544">
        <f>'Report 5M'!$AF$63</f>
        <v>0</v>
      </c>
      <c r="DP797" s="544">
        <f>'Report 5M'!$AF$64</f>
        <v>0</v>
      </c>
      <c r="DQ797" s="544">
        <f>'Report 5M'!$AF$65</f>
        <v>0</v>
      </c>
    </row>
    <row r="798" spans="2:121">
      <c r="B798" s="535" t="s">
        <v>669</v>
      </c>
      <c r="C798" s="536">
        <v>1</v>
      </c>
      <c r="D798" s="537" t="str">
        <f>'Information Input'!$M$14</f>
        <v xml:space="preserve">      -      </v>
      </c>
      <c r="E798" s="537" t="s">
        <v>136</v>
      </c>
      <c r="F798" s="538">
        <f t="shared" si="154"/>
        <v>43556</v>
      </c>
      <c r="G798" s="538">
        <f t="shared" si="155"/>
        <v>43646</v>
      </c>
      <c r="H798" s="538">
        <f>'Information Input'!$H$35</f>
        <v>43555</v>
      </c>
      <c r="I798" s="537" t="str">
        <f>'Information Input'!$J$22</f>
        <v>Quarterly</v>
      </c>
      <c r="J798" s="538">
        <f>'Information Input'!$H$30</f>
        <v>43555</v>
      </c>
      <c r="K798" s="537">
        <f>'Information Input'!$J$18</f>
        <v>2019</v>
      </c>
      <c r="L798" s="579" t="s">
        <v>89</v>
      </c>
      <c r="M798" s="540" t="s">
        <v>90</v>
      </c>
      <c r="N798" s="541" t="s">
        <v>91</v>
      </c>
      <c r="O798" s="542" t="s">
        <v>674</v>
      </c>
      <c r="P798" s="537">
        <v>7</v>
      </c>
      <c r="Q798" s="541" t="s">
        <v>147</v>
      </c>
      <c r="R798" s="541" t="s">
        <v>239</v>
      </c>
      <c r="S798" s="543">
        <f>'Report 1'!$D$18</f>
        <v>0</v>
      </c>
      <c r="T798" s="544">
        <f>'Report 1'!$D$25</f>
        <v>0</v>
      </c>
      <c r="U798" s="545">
        <f>'Report 1'!$D$111</f>
        <v>0</v>
      </c>
      <c r="AL798" s="546" t="s">
        <v>669</v>
      </c>
      <c r="AM798" s="547">
        <v>2</v>
      </c>
      <c r="AN798" s="547" t="str">
        <f>'Information Input'!$M$14</f>
        <v xml:space="preserve">      -      </v>
      </c>
      <c r="AO798" s="547" t="s">
        <v>138</v>
      </c>
      <c r="AP798" s="538">
        <f t="shared" si="148"/>
        <v>43739</v>
      </c>
      <c r="AQ798" s="538">
        <f t="shared" si="149"/>
        <v>43830</v>
      </c>
      <c r="AR798" s="538">
        <f>'Information Input'!$H$35</f>
        <v>43555</v>
      </c>
      <c r="AS798" s="547" t="str">
        <f>'Information Input'!$J$22</f>
        <v>Quarterly</v>
      </c>
      <c r="AT798" s="538">
        <f>'Information Input'!$H$30</f>
        <v>43555</v>
      </c>
      <c r="AU798" s="547">
        <f>'Information Input'!$J$18</f>
        <v>2019</v>
      </c>
      <c r="AV798" s="547" t="s">
        <v>97</v>
      </c>
      <c r="AW798" s="547" t="s">
        <v>98</v>
      </c>
      <c r="AX798" s="547" t="s">
        <v>96</v>
      </c>
      <c r="AY798" s="548" t="s">
        <v>671</v>
      </c>
      <c r="AZ798" s="547">
        <v>41</v>
      </c>
      <c r="BA798" s="549" t="s">
        <v>183</v>
      </c>
      <c r="BB798" s="543" t="s">
        <v>238</v>
      </c>
      <c r="BC798" s="550">
        <f>'Report 2'!$AC183</f>
        <v>0</v>
      </c>
      <c r="BD798" s="550">
        <f>'Report 2'!$AD183</f>
        <v>0</v>
      </c>
      <c r="BE798" s="550">
        <f>'Report 2'!$AE183</f>
        <v>0</v>
      </c>
      <c r="BF798" s="550">
        <f>'Report 2'!$AF183</f>
        <v>0</v>
      </c>
      <c r="BG798" s="550">
        <f>'Report 2'!$AG183</f>
        <v>0</v>
      </c>
      <c r="BH798" s="550">
        <f>'Report 2'!$AH183</f>
        <v>0</v>
      </c>
      <c r="BI798" s="550">
        <f>'Report 2'!$AI183</f>
        <v>0</v>
      </c>
      <c r="CC798" s="542" t="s">
        <v>669</v>
      </c>
      <c r="CD798" s="1014" t="s">
        <v>672</v>
      </c>
      <c r="CE798" s="1014" t="str">
        <f>'Information Input'!$M$14</f>
        <v xml:space="preserve">      -      </v>
      </c>
      <c r="CF798" s="551" t="s">
        <v>136</v>
      </c>
      <c r="CG798" s="552">
        <f t="shared" si="150"/>
        <v>43556</v>
      </c>
      <c r="CH798" s="552">
        <f t="shared" si="151"/>
        <v>43646</v>
      </c>
      <c r="CI798" s="552">
        <f>'Information Input'!$H$35</f>
        <v>43555</v>
      </c>
      <c r="CJ798" s="551" t="str">
        <f>'Information Input'!$J$22</f>
        <v>Quarterly</v>
      </c>
      <c r="CK798" s="552">
        <f>'Information Input'!$H$30</f>
        <v>43555</v>
      </c>
      <c r="CL798" s="551">
        <f>'Information Input'!$J$18</f>
        <v>2019</v>
      </c>
      <c r="CM798" s="551" t="s">
        <v>96</v>
      </c>
      <c r="CN798" s="1014" t="s">
        <v>241</v>
      </c>
      <c r="CO798" s="542" t="s">
        <v>241</v>
      </c>
      <c r="CP798" s="542" t="s">
        <v>671</v>
      </c>
      <c r="CQ798" s="551">
        <v>37</v>
      </c>
      <c r="CR798" s="542" t="s">
        <v>179</v>
      </c>
      <c r="CS798" s="542" t="s">
        <v>231</v>
      </c>
      <c r="CT798" s="1015">
        <f>'Report 1'!$AR$18</f>
        <v>0</v>
      </c>
      <c r="CU798" s="1016">
        <f>SUMIF('Report 4A'!$G$16:$G$95,$CQ798,'Report 4A'!$AZ$16:$AZ$95)</f>
        <v>0</v>
      </c>
      <c r="CV798" s="1017">
        <f t="shared" si="145"/>
        <v>0</v>
      </c>
      <c r="CX798" s="546" t="s">
        <v>669</v>
      </c>
      <c r="CY798" s="537" t="s">
        <v>314</v>
      </c>
      <c r="CZ798" s="537" t="str">
        <f>'Information Input'!$M$14</f>
        <v xml:space="preserve">      -      </v>
      </c>
      <c r="DA798" s="552">
        <f>'Information Input'!$H$35</f>
        <v>43555</v>
      </c>
      <c r="DB798" s="537" t="str">
        <f>'Information Input'!$J$22</f>
        <v>Quarterly</v>
      </c>
      <c r="DC798" s="552">
        <f>'Information Input'!$H$30</f>
        <v>43555</v>
      </c>
      <c r="DD798" s="553" t="str">
        <f t="shared" si="146"/>
        <v>201609</v>
      </c>
      <c r="DE798" s="541" t="s">
        <v>91</v>
      </c>
      <c r="DF798" s="541" t="s">
        <v>687</v>
      </c>
      <c r="DG798" s="544">
        <f>'Report 5M'!$AG$55</f>
        <v>0</v>
      </c>
      <c r="DH798" s="550">
        <f>'Report 5M'!$AG$56</f>
        <v>0</v>
      </c>
      <c r="DI798" s="544">
        <f>'Report 5M'!$AG$57</f>
        <v>0</v>
      </c>
      <c r="DJ798" s="544">
        <f>'Report 5M'!$AG$58</f>
        <v>0</v>
      </c>
      <c r="DK798" s="544">
        <f>'Report 5M'!$AG$59</f>
        <v>0</v>
      </c>
      <c r="DL798" s="544">
        <f>'Report 5M'!$AG$60</f>
        <v>0</v>
      </c>
      <c r="DM798" s="544">
        <f>'Report 5M'!$AG$61</f>
        <v>0</v>
      </c>
      <c r="DN798" s="544">
        <f>'Report 5M'!$AG$62</f>
        <v>0</v>
      </c>
      <c r="DO798" s="544">
        <f>'Report 5M'!$AG$63</f>
        <v>0</v>
      </c>
      <c r="DP798" s="544">
        <f>'Report 5M'!$AG$64</f>
        <v>0</v>
      </c>
      <c r="DQ798" s="544">
        <f>'Report 5M'!$AG$65</f>
        <v>0</v>
      </c>
    </row>
    <row r="799" spans="2:121">
      <c r="B799" s="535" t="s">
        <v>669</v>
      </c>
      <c r="C799" s="536">
        <v>1</v>
      </c>
      <c r="D799" s="537" t="str">
        <f>'Information Input'!$M$14</f>
        <v xml:space="preserve">      -      </v>
      </c>
      <c r="E799" s="537" t="s">
        <v>136</v>
      </c>
      <c r="F799" s="538">
        <f t="shared" si="154"/>
        <v>43556</v>
      </c>
      <c r="G799" s="538">
        <f t="shared" si="155"/>
        <v>43646</v>
      </c>
      <c r="H799" s="538">
        <f>'Information Input'!$H$35</f>
        <v>43555</v>
      </c>
      <c r="I799" s="537" t="str">
        <f>'Information Input'!$J$22</f>
        <v>Quarterly</v>
      </c>
      <c r="J799" s="538">
        <f>'Information Input'!$H$30</f>
        <v>43555</v>
      </c>
      <c r="K799" s="537">
        <f>'Information Input'!$J$18</f>
        <v>2019</v>
      </c>
      <c r="L799" s="579" t="s">
        <v>89</v>
      </c>
      <c r="M799" s="540" t="s">
        <v>90</v>
      </c>
      <c r="N799" s="541" t="s">
        <v>91</v>
      </c>
      <c r="O799" s="542" t="s">
        <v>670</v>
      </c>
      <c r="P799" s="537">
        <v>8</v>
      </c>
      <c r="Q799" s="541" t="s">
        <v>148</v>
      </c>
      <c r="R799" s="541" t="s">
        <v>239</v>
      </c>
      <c r="S799" s="543">
        <f>'Report 1'!$D$18</f>
        <v>0</v>
      </c>
      <c r="T799" s="544">
        <f>'Report 1'!$D$26</f>
        <v>0</v>
      </c>
      <c r="U799" s="545">
        <f>'Report 1'!$D$112</f>
        <v>0</v>
      </c>
      <c r="AL799" s="546" t="s">
        <v>669</v>
      </c>
      <c r="AM799" s="547">
        <v>2</v>
      </c>
      <c r="AN799" s="547" t="str">
        <f>'Information Input'!$M$14</f>
        <v xml:space="preserve">      -      </v>
      </c>
      <c r="AO799" s="547" t="s">
        <v>138</v>
      </c>
      <c r="AP799" s="538">
        <f t="shared" si="148"/>
        <v>43739</v>
      </c>
      <c r="AQ799" s="538">
        <f t="shared" si="149"/>
        <v>43830</v>
      </c>
      <c r="AR799" s="538">
        <f>'Information Input'!$H$35</f>
        <v>43555</v>
      </c>
      <c r="AS799" s="547" t="str">
        <f>'Information Input'!$J$22</f>
        <v>Quarterly</v>
      </c>
      <c r="AT799" s="538">
        <f>'Information Input'!$H$30</f>
        <v>43555</v>
      </c>
      <c r="AU799" s="547">
        <f>'Information Input'!$J$18</f>
        <v>2019</v>
      </c>
      <c r="AV799" s="547" t="s">
        <v>97</v>
      </c>
      <c r="AW799" s="547" t="s">
        <v>98</v>
      </c>
      <c r="AX799" s="547" t="s">
        <v>96</v>
      </c>
      <c r="AY799" s="548" t="s">
        <v>671</v>
      </c>
      <c r="AZ799" s="547">
        <v>42</v>
      </c>
      <c r="BA799" s="549" t="s">
        <v>184</v>
      </c>
      <c r="BB799" s="543" t="s">
        <v>233</v>
      </c>
      <c r="BC799" s="550">
        <f>'Report 2'!$AC184</f>
        <v>0</v>
      </c>
      <c r="BD799" s="550">
        <f>'Report 2'!$AD184</f>
        <v>0</v>
      </c>
      <c r="BE799" s="550">
        <f>'Report 2'!$AE184</f>
        <v>0</v>
      </c>
      <c r="BF799" s="550">
        <f>'Report 2'!$AF184</f>
        <v>0</v>
      </c>
      <c r="BG799" s="550">
        <f>'Report 2'!$AG184</f>
        <v>0</v>
      </c>
      <c r="BH799" s="550">
        <f>'Report 2'!$AH184</f>
        <v>0</v>
      </c>
      <c r="BI799" s="550">
        <f>'Report 2'!$AI184</f>
        <v>0</v>
      </c>
      <c r="CC799" s="542" t="s">
        <v>669</v>
      </c>
      <c r="CD799" s="1014" t="s">
        <v>672</v>
      </c>
      <c r="CE799" s="1014" t="str">
        <f>'Information Input'!$M$14</f>
        <v xml:space="preserve">      -      </v>
      </c>
      <c r="CF799" s="551" t="s">
        <v>136</v>
      </c>
      <c r="CG799" s="552">
        <f t="shared" si="150"/>
        <v>43556</v>
      </c>
      <c r="CH799" s="552">
        <f t="shared" si="151"/>
        <v>43646</v>
      </c>
      <c r="CI799" s="552">
        <f>'Information Input'!$H$35</f>
        <v>43555</v>
      </c>
      <c r="CJ799" s="551" t="str">
        <f>'Information Input'!$J$22</f>
        <v>Quarterly</v>
      </c>
      <c r="CK799" s="552">
        <f>'Information Input'!$H$30</f>
        <v>43555</v>
      </c>
      <c r="CL799" s="551">
        <f>'Information Input'!$J$18</f>
        <v>2019</v>
      </c>
      <c r="CM799" s="551" t="s">
        <v>96</v>
      </c>
      <c r="CN799" s="1014" t="s">
        <v>241</v>
      </c>
      <c r="CO799" s="542" t="s">
        <v>241</v>
      </c>
      <c r="CP799" s="542" t="s">
        <v>671</v>
      </c>
      <c r="CQ799" s="551">
        <v>38</v>
      </c>
      <c r="CR799" s="542" t="s">
        <v>180</v>
      </c>
      <c r="CS799" s="542" t="s">
        <v>233</v>
      </c>
      <c r="CT799" s="1015">
        <f>'Report 1'!$AR$18</f>
        <v>0</v>
      </c>
      <c r="CU799" s="1016">
        <f>SUMIF('Report 4A'!$G$16:$G$95,$CQ799,'Report 4A'!$AZ$16:$AZ$95)</f>
        <v>0</v>
      </c>
      <c r="CV799" s="1017">
        <f t="shared" si="145"/>
        <v>0</v>
      </c>
      <c r="CX799" s="546" t="s">
        <v>669</v>
      </c>
      <c r="CY799" s="537" t="s">
        <v>314</v>
      </c>
      <c r="CZ799" s="537" t="str">
        <f>'Information Input'!$M$14</f>
        <v xml:space="preserve">      -      </v>
      </c>
      <c r="DA799" s="538">
        <f>'Information Input'!$H$35</f>
        <v>43555</v>
      </c>
      <c r="DB799" s="537" t="str">
        <f>'Information Input'!$J$22</f>
        <v>Quarterly</v>
      </c>
      <c r="DC799" s="552">
        <f>'Information Input'!$H$30</f>
        <v>43555</v>
      </c>
      <c r="DD799" s="553" t="str">
        <f t="shared" si="146"/>
        <v>201608</v>
      </c>
      <c r="DE799" s="541" t="s">
        <v>91</v>
      </c>
      <c r="DF799" s="541" t="s">
        <v>687</v>
      </c>
      <c r="DG799" s="544">
        <f>'Report 5M'!$AH$55</f>
        <v>0</v>
      </c>
      <c r="DH799" s="550">
        <f>'Report 5M'!$AH$56</f>
        <v>0</v>
      </c>
      <c r="DI799" s="544">
        <f>'Report 5M'!$AH$57</f>
        <v>0</v>
      </c>
      <c r="DJ799" s="544">
        <f>'Report 5M'!$AH$58</f>
        <v>0</v>
      </c>
      <c r="DK799" s="544">
        <f>'Report 5M'!$AH$59</f>
        <v>0</v>
      </c>
      <c r="DL799" s="544">
        <f>'Report 5M'!$AH$60</f>
        <v>0</v>
      </c>
      <c r="DM799" s="544">
        <f>'Report 5M'!$AH$61</f>
        <v>0</v>
      </c>
      <c r="DN799" s="544">
        <f>'Report 5M'!$AH$62</f>
        <v>0</v>
      </c>
      <c r="DO799" s="544">
        <f>'Report 5M'!$AH$63</f>
        <v>0</v>
      </c>
      <c r="DP799" s="544">
        <f>'Report 5M'!$AH$64</f>
        <v>0</v>
      </c>
      <c r="DQ799" s="544">
        <f>'Report 5M'!$AH$65</f>
        <v>0</v>
      </c>
    </row>
    <row r="800" spans="2:121">
      <c r="B800" s="535" t="s">
        <v>669</v>
      </c>
      <c r="C800" s="536">
        <v>1</v>
      </c>
      <c r="D800" s="537" t="str">
        <f>'Information Input'!$M$14</f>
        <v xml:space="preserve">      -      </v>
      </c>
      <c r="E800" s="537" t="s">
        <v>136</v>
      </c>
      <c r="F800" s="538">
        <f t="shared" si="154"/>
        <v>43556</v>
      </c>
      <c r="G800" s="538">
        <f t="shared" si="155"/>
        <v>43646</v>
      </c>
      <c r="H800" s="538">
        <f>'Information Input'!$H$35</f>
        <v>43555</v>
      </c>
      <c r="I800" s="537" t="str">
        <f>'Information Input'!$J$22</f>
        <v>Quarterly</v>
      </c>
      <c r="J800" s="538">
        <f>'Information Input'!$H$30</f>
        <v>43555</v>
      </c>
      <c r="K800" s="537">
        <f>'Information Input'!$J$18</f>
        <v>2019</v>
      </c>
      <c r="L800" s="579" t="s">
        <v>89</v>
      </c>
      <c r="M800" s="540" t="s">
        <v>90</v>
      </c>
      <c r="N800" s="541" t="s">
        <v>91</v>
      </c>
      <c r="O800" s="542" t="s">
        <v>670</v>
      </c>
      <c r="P800" s="537">
        <v>9</v>
      </c>
      <c r="Q800" s="541" t="s">
        <v>149</v>
      </c>
      <c r="R800" s="541" t="s">
        <v>239</v>
      </c>
      <c r="S800" s="543">
        <f>'Report 1'!$D$18</f>
        <v>0</v>
      </c>
      <c r="T800" s="544">
        <f>'Report 1'!$D$27</f>
        <v>0</v>
      </c>
      <c r="U800" s="545">
        <f>'Report 1'!$D$113</f>
        <v>0</v>
      </c>
      <c r="AL800" s="546" t="s">
        <v>669</v>
      </c>
      <c r="AM800" s="547">
        <v>2</v>
      </c>
      <c r="AN800" s="547" t="str">
        <f>'Information Input'!$M$14</f>
        <v xml:space="preserve">      -      </v>
      </c>
      <c r="AO800" s="547" t="s">
        <v>138</v>
      </c>
      <c r="AP800" s="538">
        <f t="shared" si="148"/>
        <v>43739</v>
      </c>
      <c r="AQ800" s="538">
        <f t="shared" si="149"/>
        <v>43830</v>
      </c>
      <c r="AR800" s="538">
        <f>'Information Input'!$H$35</f>
        <v>43555</v>
      </c>
      <c r="AS800" s="547" t="str">
        <f>'Information Input'!$J$22</f>
        <v>Quarterly</v>
      </c>
      <c r="AT800" s="538">
        <f>'Information Input'!$H$30</f>
        <v>43555</v>
      </c>
      <c r="AU800" s="547">
        <f>'Information Input'!$J$18</f>
        <v>2019</v>
      </c>
      <c r="AV800" s="547" t="s">
        <v>97</v>
      </c>
      <c r="AW800" s="547" t="s">
        <v>98</v>
      </c>
      <c r="AX800" s="547" t="s">
        <v>96</v>
      </c>
      <c r="AY800" s="548" t="s">
        <v>671</v>
      </c>
      <c r="AZ800" s="547">
        <v>43</v>
      </c>
      <c r="BA800" s="549" t="s">
        <v>185</v>
      </c>
      <c r="BB800" s="543" t="s">
        <v>233</v>
      </c>
      <c r="BC800" s="550">
        <f>'Report 2'!$AC185</f>
        <v>0</v>
      </c>
      <c r="BD800" s="550">
        <f>'Report 2'!$AD185</f>
        <v>0</v>
      </c>
      <c r="BE800" s="550">
        <f>'Report 2'!$AE185</f>
        <v>0</v>
      </c>
      <c r="BF800" s="550">
        <f>'Report 2'!$AF185</f>
        <v>0</v>
      </c>
      <c r="BG800" s="550">
        <f>'Report 2'!$AG185</f>
        <v>0</v>
      </c>
      <c r="BH800" s="550">
        <f>'Report 2'!$AH185</f>
        <v>0</v>
      </c>
      <c r="BI800" s="550">
        <f>'Report 2'!$AI185</f>
        <v>0</v>
      </c>
      <c r="CC800" s="542" t="s">
        <v>669</v>
      </c>
      <c r="CD800" s="1014" t="s">
        <v>672</v>
      </c>
      <c r="CE800" s="1014" t="str">
        <f>'Information Input'!$M$14</f>
        <v xml:space="preserve">      -      </v>
      </c>
      <c r="CF800" s="551" t="s">
        <v>136</v>
      </c>
      <c r="CG800" s="552">
        <f t="shared" si="150"/>
        <v>43556</v>
      </c>
      <c r="CH800" s="552">
        <f t="shared" si="151"/>
        <v>43646</v>
      </c>
      <c r="CI800" s="552">
        <f>'Information Input'!$H$35</f>
        <v>43555</v>
      </c>
      <c r="CJ800" s="551" t="str">
        <f>'Information Input'!$J$22</f>
        <v>Quarterly</v>
      </c>
      <c r="CK800" s="552">
        <f>'Information Input'!$H$30</f>
        <v>43555</v>
      </c>
      <c r="CL800" s="551">
        <f>'Information Input'!$J$18</f>
        <v>2019</v>
      </c>
      <c r="CM800" s="551" t="s">
        <v>96</v>
      </c>
      <c r="CN800" s="1014" t="s">
        <v>241</v>
      </c>
      <c r="CO800" s="542" t="s">
        <v>241</v>
      </c>
      <c r="CP800" s="542" t="s">
        <v>671</v>
      </c>
      <c r="CQ800" s="551">
        <v>39</v>
      </c>
      <c r="CR800" s="542" t="s">
        <v>181</v>
      </c>
      <c r="CS800" s="542" t="s">
        <v>233</v>
      </c>
      <c r="CT800" s="1015">
        <f>'Report 1'!$AR$18</f>
        <v>0</v>
      </c>
      <c r="CU800" s="1016">
        <f>SUMIF('Report 4A'!$G$16:$G$95,$CQ800,'Report 4A'!$AZ$16:$AZ$95)</f>
        <v>0</v>
      </c>
      <c r="CV800" s="1017">
        <f t="shared" si="145"/>
        <v>0</v>
      </c>
      <c r="CX800" s="546" t="s">
        <v>669</v>
      </c>
      <c r="CY800" s="537" t="s">
        <v>314</v>
      </c>
      <c r="CZ800" s="537" t="str">
        <f>'Information Input'!$M$14</f>
        <v xml:space="preserve">      -      </v>
      </c>
      <c r="DA800" s="538">
        <f>'Information Input'!$H$35</f>
        <v>43555</v>
      </c>
      <c r="DB800" s="537" t="str">
        <f>'Information Input'!$J$22</f>
        <v>Quarterly</v>
      </c>
      <c r="DC800" s="552">
        <f>'Information Input'!$H$30</f>
        <v>43555</v>
      </c>
      <c r="DD800" s="553" t="str">
        <f t="shared" si="146"/>
        <v>201607</v>
      </c>
      <c r="DE800" s="541" t="s">
        <v>91</v>
      </c>
      <c r="DF800" s="541" t="s">
        <v>687</v>
      </c>
      <c r="DG800" s="544">
        <f>'Report 5M'!$AI$55</f>
        <v>0</v>
      </c>
      <c r="DH800" s="550">
        <f>'Report 5M'!$AI$56</f>
        <v>0</v>
      </c>
      <c r="DI800" s="544">
        <f>'Report 5M'!$AI$57</f>
        <v>0</v>
      </c>
      <c r="DJ800" s="544">
        <f>'Report 5M'!$AI$58</f>
        <v>0</v>
      </c>
      <c r="DK800" s="544">
        <f>'Report 5M'!$AI$59</f>
        <v>0</v>
      </c>
      <c r="DL800" s="544">
        <f>'Report 5M'!$AI$60</f>
        <v>0</v>
      </c>
      <c r="DM800" s="544">
        <f>'Report 5M'!$AI$61</f>
        <v>0</v>
      </c>
      <c r="DN800" s="544">
        <f>'Report 5M'!$AI$62</f>
        <v>0</v>
      </c>
      <c r="DO800" s="544">
        <f>'Report 5M'!$AI$63</f>
        <v>0</v>
      </c>
      <c r="DP800" s="544">
        <f>'Report 5M'!$AI$64</f>
        <v>0</v>
      </c>
      <c r="DQ800" s="544">
        <f>'Report 5M'!$AI$65</f>
        <v>0</v>
      </c>
    </row>
    <row r="801" spans="2:121">
      <c r="B801" s="535" t="s">
        <v>669</v>
      </c>
      <c r="C801" s="536">
        <v>1</v>
      </c>
      <c r="D801" s="537" t="str">
        <f>'Information Input'!$M$14</f>
        <v xml:space="preserve">      -      </v>
      </c>
      <c r="E801" s="537" t="s">
        <v>136</v>
      </c>
      <c r="F801" s="538">
        <f t="shared" si="154"/>
        <v>43556</v>
      </c>
      <c r="G801" s="538">
        <f t="shared" si="155"/>
        <v>43646</v>
      </c>
      <c r="H801" s="538">
        <f>'Information Input'!$H$35</f>
        <v>43555</v>
      </c>
      <c r="I801" s="537" t="str">
        <f>'Information Input'!$J$22</f>
        <v>Quarterly</v>
      </c>
      <c r="J801" s="538">
        <f>'Information Input'!$H$30</f>
        <v>43555</v>
      </c>
      <c r="K801" s="537">
        <f>'Information Input'!$J$18</f>
        <v>2019</v>
      </c>
      <c r="L801" s="579" t="s">
        <v>89</v>
      </c>
      <c r="M801" s="540" t="s">
        <v>90</v>
      </c>
      <c r="N801" s="541" t="s">
        <v>91</v>
      </c>
      <c r="O801" s="542" t="s">
        <v>674</v>
      </c>
      <c r="P801" s="537">
        <v>10</v>
      </c>
      <c r="Q801" s="541" t="s">
        <v>150</v>
      </c>
      <c r="R801" s="541" t="s">
        <v>239</v>
      </c>
      <c r="S801" s="543">
        <f>'Report 1'!$D$18</f>
        <v>0</v>
      </c>
      <c r="T801" s="544">
        <f>'Report 1'!$D$28</f>
        <v>0</v>
      </c>
      <c r="U801" s="545">
        <f>'Report 1'!$D$114</f>
        <v>0</v>
      </c>
      <c r="AL801" s="546" t="s">
        <v>669</v>
      </c>
      <c r="AM801" s="547">
        <v>2</v>
      </c>
      <c r="AN801" s="547" t="str">
        <f>'Information Input'!$M$14</f>
        <v xml:space="preserve">      -      </v>
      </c>
      <c r="AO801" s="547" t="s">
        <v>138</v>
      </c>
      <c r="AP801" s="538">
        <f t="shared" si="148"/>
        <v>43739</v>
      </c>
      <c r="AQ801" s="538">
        <f t="shared" si="149"/>
        <v>43830</v>
      </c>
      <c r="AR801" s="538">
        <f>'Information Input'!$H$35</f>
        <v>43555</v>
      </c>
      <c r="AS801" s="547" t="str">
        <f>'Information Input'!$J$22</f>
        <v>Quarterly</v>
      </c>
      <c r="AT801" s="538">
        <f>'Information Input'!$H$30</f>
        <v>43555</v>
      </c>
      <c r="AU801" s="547">
        <f>'Information Input'!$J$18</f>
        <v>2019</v>
      </c>
      <c r="AV801" s="547" t="s">
        <v>97</v>
      </c>
      <c r="AW801" s="547" t="s">
        <v>98</v>
      </c>
      <c r="AX801" s="547" t="s">
        <v>96</v>
      </c>
      <c r="AY801" s="548" t="s">
        <v>674</v>
      </c>
      <c r="AZ801" s="547">
        <v>44</v>
      </c>
      <c r="BA801" s="549" t="s">
        <v>186</v>
      </c>
      <c r="BB801" s="543" t="s">
        <v>239</v>
      </c>
      <c r="BC801" s="550">
        <f>'Report 2'!$AC186</f>
        <v>0</v>
      </c>
      <c r="BD801" s="550">
        <f>'Report 2'!$AD186</f>
        <v>0</v>
      </c>
      <c r="BE801" s="550">
        <f>'Report 2'!$AE186</f>
        <v>0</v>
      </c>
      <c r="BF801" s="550">
        <f>'Report 2'!$AF186</f>
        <v>0</v>
      </c>
      <c r="BG801" s="550">
        <f>'Report 2'!$AG186</f>
        <v>0</v>
      </c>
      <c r="BH801" s="550">
        <f>'Report 2'!$AH186</f>
        <v>0</v>
      </c>
      <c r="BI801" s="550">
        <f>'Report 2'!$AI186</f>
        <v>0</v>
      </c>
      <c r="CC801" s="542" t="s">
        <v>669</v>
      </c>
      <c r="CD801" s="1014" t="s">
        <v>672</v>
      </c>
      <c r="CE801" s="1014" t="str">
        <f>'Information Input'!$M$14</f>
        <v xml:space="preserve">      -      </v>
      </c>
      <c r="CF801" s="551" t="s">
        <v>136</v>
      </c>
      <c r="CG801" s="552">
        <f t="shared" si="150"/>
        <v>43556</v>
      </c>
      <c r="CH801" s="552">
        <f t="shared" si="151"/>
        <v>43646</v>
      </c>
      <c r="CI801" s="552">
        <f>'Information Input'!$H$35</f>
        <v>43555</v>
      </c>
      <c r="CJ801" s="551" t="str">
        <f>'Information Input'!$J$22</f>
        <v>Quarterly</v>
      </c>
      <c r="CK801" s="552">
        <f>'Information Input'!$H$30</f>
        <v>43555</v>
      </c>
      <c r="CL801" s="551">
        <f>'Information Input'!$J$18</f>
        <v>2019</v>
      </c>
      <c r="CM801" s="551" t="s">
        <v>96</v>
      </c>
      <c r="CN801" s="1014" t="s">
        <v>241</v>
      </c>
      <c r="CO801" s="542" t="s">
        <v>241</v>
      </c>
      <c r="CP801" s="542" t="s">
        <v>671</v>
      </c>
      <c r="CQ801" s="551">
        <v>40</v>
      </c>
      <c r="CR801" s="542" t="s">
        <v>182</v>
      </c>
      <c r="CS801" s="542" t="s">
        <v>238</v>
      </c>
      <c r="CT801" s="1015">
        <f>'Report 1'!$AR$18</f>
        <v>0</v>
      </c>
      <c r="CU801" s="1016">
        <f>SUMIF('Report 4A'!$G$16:$G$95,$CQ801,'Report 4A'!$AZ$16:$AZ$95)</f>
        <v>0</v>
      </c>
      <c r="CV801" s="1017">
        <f t="shared" si="145"/>
        <v>0</v>
      </c>
      <c r="CX801" s="546" t="s">
        <v>669</v>
      </c>
      <c r="CY801" s="537" t="s">
        <v>314</v>
      </c>
      <c r="CZ801" s="537" t="str">
        <f>'Information Input'!$M$14</f>
        <v xml:space="preserve">      -      </v>
      </c>
      <c r="DA801" s="538">
        <f>'Information Input'!$H$35</f>
        <v>43555</v>
      </c>
      <c r="DB801" s="537" t="str">
        <f>'Information Input'!$J$22</f>
        <v>Quarterly</v>
      </c>
      <c r="DC801" s="552">
        <f>'Information Input'!$H$30</f>
        <v>43555</v>
      </c>
      <c r="DD801" s="553" t="str">
        <f t="shared" si="146"/>
        <v>201606</v>
      </c>
      <c r="DE801" s="541" t="s">
        <v>91</v>
      </c>
      <c r="DF801" s="541" t="s">
        <v>687</v>
      </c>
      <c r="DG801" s="544">
        <f>'Report 5M'!$AJ$55</f>
        <v>0</v>
      </c>
      <c r="DH801" s="550">
        <f>'Report 5M'!$AJ$56</f>
        <v>0</v>
      </c>
      <c r="DI801" s="544">
        <f>'Report 5M'!$AJ$57</f>
        <v>0</v>
      </c>
      <c r="DJ801" s="544">
        <f>'Report 5M'!$AJ$58</f>
        <v>0</v>
      </c>
      <c r="DK801" s="544">
        <f>'Report 5M'!$AJ$59</f>
        <v>0</v>
      </c>
      <c r="DL801" s="544">
        <f>'Report 5M'!$AJ$60</f>
        <v>0</v>
      </c>
      <c r="DM801" s="544">
        <f>'Report 5M'!$AJ$61</f>
        <v>0</v>
      </c>
      <c r="DN801" s="544">
        <f>'Report 5M'!$AJ$62</f>
        <v>0</v>
      </c>
      <c r="DO801" s="544">
        <f>'Report 5M'!$AJ$63</f>
        <v>0</v>
      </c>
      <c r="DP801" s="544">
        <f>'Report 5M'!$AJ$64</f>
        <v>0</v>
      </c>
      <c r="DQ801" s="544">
        <f>'Report 5M'!$AJ$65</f>
        <v>0</v>
      </c>
    </row>
    <row r="802" spans="2:121">
      <c r="B802" s="535" t="s">
        <v>669</v>
      </c>
      <c r="C802" s="536">
        <v>1</v>
      </c>
      <c r="D802" s="537" t="str">
        <f>'Information Input'!$M$14</f>
        <v xml:space="preserve">      -      </v>
      </c>
      <c r="E802" s="537" t="s">
        <v>136</v>
      </c>
      <c r="F802" s="538">
        <f t="shared" si="154"/>
        <v>43556</v>
      </c>
      <c r="G802" s="538">
        <f t="shared" si="155"/>
        <v>43646</v>
      </c>
      <c r="H802" s="538">
        <f>'Information Input'!$H$35</f>
        <v>43555</v>
      </c>
      <c r="I802" s="537" t="str">
        <f>'Information Input'!$J$22</f>
        <v>Quarterly</v>
      </c>
      <c r="J802" s="538">
        <f>'Information Input'!$H$30</f>
        <v>43555</v>
      </c>
      <c r="K802" s="537">
        <f>'Information Input'!$J$18</f>
        <v>2019</v>
      </c>
      <c r="L802" s="579" t="s">
        <v>89</v>
      </c>
      <c r="M802" s="540" t="s">
        <v>90</v>
      </c>
      <c r="N802" s="541" t="s">
        <v>91</v>
      </c>
      <c r="O802" s="542" t="s">
        <v>671</v>
      </c>
      <c r="P802" s="537">
        <v>11</v>
      </c>
      <c r="Q802" s="541" t="s">
        <v>153</v>
      </c>
      <c r="R802" s="541" t="s">
        <v>231</v>
      </c>
      <c r="S802" s="543">
        <f>'Report 1'!$D$18</f>
        <v>0</v>
      </c>
      <c r="T802" s="544">
        <f>'Report 1'!$D$31</f>
        <v>0</v>
      </c>
      <c r="U802" s="545">
        <f>'Report 1'!$D$117</f>
        <v>0</v>
      </c>
      <c r="AL802" s="546" t="s">
        <v>669</v>
      </c>
      <c r="AM802" s="547">
        <v>2</v>
      </c>
      <c r="AN802" s="547" t="str">
        <f>'Information Input'!$M$14</f>
        <v xml:space="preserve">      -      </v>
      </c>
      <c r="AO802" s="547" t="s">
        <v>138</v>
      </c>
      <c r="AP802" s="538">
        <f t="shared" si="148"/>
        <v>43739</v>
      </c>
      <c r="AQ802" s="538">
        <f t="shared" si="149"/>
        <v>43830</v>
      </c>
      <c r="AR802" s="538">
        <f>'Information Input'!$H$35</f>
        <v>43555</v>
      </c>
      <c r="AS802" s="547" t="str">
        <f>'Information Input'!$J$22</f>
        <v>Quarterly</v>
      </c>
      <c r="AT802" s="538">
        <f>'Information Input'!$H$30</f>
        <v>43555</v>
      </c>
      <c r="AU802" s="547">
        <f>'Information Input'!$J$18</f>
        <v>2019</v>
      </c>
      <c r="AV802" s="547" t="s">
        <v>97</v>
      </c>
      <c r="AW802" s="547" t="s">
        <v>98</v>
      </c>
      <c r="AX802" s="547" t="s">
        <v>96</v>
      </c>
      <c r="AY802" s="548" t="s">
        <v>675</v>
      </c>
      <c r="AZ802" s="547">
        <v>45</v>
      </c>
      <c r="BA802" s="549" t="s">
        <v>187</v>
      </c>
      <c r="BB802" s="543" t="s">
        <v>239</v>
      </c>
      <c r="BC802" s="550">
        <f>'Report 2'!$AC187</f>
        <v>0</v>
      </c>
      <c r="BD802" s="550">
        <f>'Report 2'!$AD187</f>
        <v>0</v>
      </c>
      <c r="BE802" s="550">
        <f>'Report 2'!$AE187</f>
        <v>0</v>
      </c>
      <c r="BF802" s="550">
        <f>'Report 2'!$AF187</f>
        <v>0</v>
      </c>
      <c r="BG802" s="550">
        <f>'Report 2'!$AG187</f>
        <v>0</v>
      </c>
      <c r="BH802" s="550">
        <f>'Report 2'!$AH187</f>
        <v>0</v>
      </c>
      <c r="BI802" s="550">
        <f>'Report 2'!$AI187</f>
        <v>0</v>
      </c>
      <c r="CC802" s="542" t="s">
        <v>669</v>
      </c>
      <c r="CD802" s="1014" t="s">
        <v>672</v>
      </c>
      <c r="CE802" s="1014" t="str">
        <f>'Information Input'!$M$14</f>
        <v xml:space="preserve">      -      </v>
      </c>
      <c r="CF802" s="551" t="s">
        <v>136</v>
      </c>
      <c r="CG802" s="552">
        <f t="shared" si="150"/>
        <v>43556</v>
      </c>
      <c r="CH802" s="552">
        <f t="shared" si="151"/>
        <v>43646</v>
      </c>
      <c r="CI802" s="552">
        <f>'Information Input'!$H$35</f>
        <v>43555</v>
      </c>
      <c r="CJ802" s="551" t="str">
        <f>'Information Input'!$J$22</f>
        <v>Quarterly</v>
      </c>
      <c r="CK802" s="552">
        <f>'Information Input'!$H$30</f>
        <v>43555</v>
      </c>
      <c r="CL802" s="551">
        <f>'Information Input'!$J$18</f>
        <v>2019</v>
      </c>
      <c r="CM802" s="551" t="s">
        <v>96</v>
      </c>
      <c r="CN802" s="1014" t="s">
        <v>241</v>
      </c>
      <c r="CO802" s="542" t="s">
        <v>241</v>
      </c>
      <c r="CP802" s="542" t="s">
        <v>671</v>
      </c>
      <c r="CQ802" s="551">
        <v>41</v>
      </c>
      <c r="CR802" s="542" t="s">
        <v>183</v>
      </c>
      <c r="CS802" s="542" t="s">
        <v>238</v>
      </c>
      <c r="CT802" s="1015">
        <f>'Report 1'!$AR$18</f>
        <v>0</v>
      </c>
      <c r="CU802" s="1016">
        <f>SUMIF('Report 4A'!$G$16:$G$95,$CQ802,'Report 4A'!$AZ$16:$AZ$95)</f>
        <v>0</v>
      </c>
      <c r="CV802" s="1017">
        <f t="shared" si="145"/>
        <v>0</v>
      </c>
      <c r="CX802" s="546" t="s">
        <v>669</v>
      </c>
      <c r="CY802" s="537" t="s">
        <v>314</v>
      </c>
      <c r="CZ802" s="537" t="str">
        <f>'Information Input'!$M$14</f>
        <v xml:space="preserve">      -      </v>
      </c>
      <c r="DA802" s="538">
        <f>'Information Input'!$H$35</f>
        <v>43555</v>
      </c>
      <c r="DB802" s="537" t="str">
        <f>'Information Input'!$J$22</f>
        <v>Quarterly</v>
      </c>
      <c r="DC802" s="552">
        <f>'Information Input'!$H$30</f>
        <v>43555</v>
      </c>
      <c r="DD802" s="553" t="str">
        <f t="shared" si="146"/>
        <v>201605</v>
      </c>
      <c r="DE802" s="541" t="s">
        <v>91</v>
      </c>
      <c r="DF802" s="541" t="s">
        <v>687</v>
      </c>
      <c r="DG802" s="544">
        <f>'Report 5M'!$AK$55</f>
        <v>0</v>
      </c>
      <c r="DH802" s="550">
        <f>'Report 5M'!$AK$56</f>
        <v>0</v>
      </c>
      <c r="DI802" s="544">
        <f>'Report 5M'!$AK$57</f>
        <v>0</v>
      </c>
      <c r="DJ802" s="544">
        <f>'Report 5M'!$AK$58</f>
        <v>0</v>
      </c>
      <c r="DK802" s="544">
        <f>'Report 5M'!$AK$59</f>
        <v>0</v>
      </c>
      <c r="DL802" s="544">
        <f>'Report 5M'!$AK$60</f>
        <v>0</v>
      </c>
      <c r="DM802" s="544">
        <f>'Report 5M'!$AK$61</f>
        <v>0</v>
      </c>
      <c r="DN802" s="544">
        <f>'Report 5M'!$AK$62</f>
        <v>0</v>
      </c>
      <c r="DO802" s="544">
        <f>'Report 5M'!$AK$63</f>
        <v>0</v>
      </c>
      <c r="DP802" s="544">
        <f>'Report 5M'!$AK$64</f>
        <v>0</v>
      </c>
      <c r="DQ802" s="544">
        <f>'Report 5M'!$AK$65</f>
        <v>0</v>
      </c>
    </row>
    <row r="803" spans="2:121">
      <c r="B803" s="535" t="s">
        <v>669</v>
      </c>
      <c r="C803" s="536">
        <v>1</v>
      </c>
      <c r="D803" s="537" t="str">
        <f>'Information Input'!$M$14</f>
        <v xml:space="preserve">      -      </v>
      </c>
      <c r="E803" s="537" t="s">
        <v>136</v>
      </c>
      <c r="F803" s="538">
        <f t="shared" si="154"/>
        <v>43556</v>
      </c>
      <c r="G803" s="538">
        <f t="shared" si="155"/>
        <v>43646</v>
      </c>
      <c r="H803" s="538">
        <f>'Information Input'!$H$35</f>
        <v>43555</v>
      </c>
      <c r="I803" s="537" t="str">
        <f>'Information Input'!$J$22</f>
        <v>Quarterly</v>
      </c>
      <c r="J803" s="538">
        <f>'Information Input'!$H$30</f>
        <v>43555</v>
      </c>
      <c r="K803" s="537">
        <f>'Information Input'!$J$18</f>
        <v>2019</v>
      </c>
      <c r="L803" s="579" t="s">
        <v>89</v>
      </c>
      <c r="M803" s="540" t="s">
        <v>90</v>
      </c>
      <c r="N803" s="541" t="s">
        <v>91</v>
      </c>
      <c r="O803" s="542" t="s">
        <v>671</v>
      </c>
      <c r="P803" s="537">
        <v>12</v>
      </c>
      <c r="Q803" s="541" t="s">
        <v>154</v>
      </c>
      <c r="R803" s="541" t="s">
        <v>231</v>
      </c>
      <c r="S803" s="543">
        <f>'Report 1'!$D$18</f>
        <v>0</v>
      </c>
      <c r="T803" s="544">
        <f>'Report 1'!$D$32</f>
        <v>0</v>
      </c>
      <c r="U803" s="545">
        <f>'Report 1'!$D$118</f>
        <v>0</v>
      </c>
      <c r="AL803" s="546" t="s">
        <v>669</v>
      </c>
      <c r="AM803" s="547">
        <v>2</v>
      </c>
      <c r="AN803" s="547" t="str">
        <f>'Information Input'!$M$14</f>
        <v xml:space="preserve">      -      </v>
      </c>
      <c r="AO803" s="547" t="s">
        <v>138</v>
      </c>
      <c r="AP803" s="538">
        <f t="shared" si="148"/>
        <v>43739</v>
      </c>
      <c r="AQ803" s="538">
        <f t="shared" si="149"/>
        <v>43830</v>
      </c>
      <c r="AR803" s="538">
        <f>'Information Input'!$H$35</f>
        <v>43555</v>
      </c>
      <c r="AS803" s="547" t="str">
        <f>'Information Input'!$J$22</f>
        <v>Quarterly</v>
      </c>
      <c r="AT803" s="538">
        <f>'Information Input'!$H$30</f>
        <v>43555</v>
      </c>
      <c r="AU803" s="547">
        <f>'Information Input'!$J$18</f>
        <v>2019</v>
      </c>
      <c r="AV803" s="547" t="s">
        <v>97</v>
      </c>
      <c r="AW803" s="547" t="s">
        <v>98</v>
      </c>
      <c r="AX803" s="547" t="s">
        <v>96</v>
      </c>
      <c r="AY803" s="548" t="s">
        <v>675</v>
      </c>
      <c r="AZ803" s="547">
        <v>46</v>
      </c>
      <c r="BA803" s="549" t="s">
        <v>188</v>
      </c>
      <c r="BB803" s="543" t="s">
        <v>239</v>
      </c>
      <c r="BC803" s="550">
        <f>'Report 2'!$AC188</f>
        <v>0</v>
      </c>
      <c r="BD803" s="550">
        <f>'Report 2'!$AD188</f>
        <v>0</v>
      </c>
      <c r="BE803" s="550">
        <f>'Report 2'!$AE188</f>
        <v>0</v>
      </c>
      <c r="BF803" s="550">
        <f>'Report 2'!$AF188</f>
        <v>0</v>
      </c>
      <c r="BG803" s="550">
        <f>'Report 2'!$AG188</f>
        <v>0</v>
      </c>
      <c r="BH803" s="550">
        <f>'Report 2'!$AH188</f>
        <v>0</v>
      </c>
      <c r="BI803" s="550">
        <f>'Report 2'!$AI188</f>
        <v>0</v>
      </c>
      <c r="CC803" s="542" t="s">
        <v>669</v>
      </c>
      <c r="CD803" s="1014" t="s">
        <v>672</v>
      </c>
      <c r="CE803" s="1014" t="str">
        <f>'Information Input'!$M$14</f>
        <v xml:space="preserve">      -      </v>
      </c>
      <c r="CF803" s="551" t="s">
        <v>136</v>
      </c>
      <c r="CG803" s="552">
        <f t="shared" si="150"/>
        <v>43556</v>
      </c>
      <c r="CH803" s="552">
        <f t="shared" si="151"/>
        <v>43646</v>
      </c>
      <c r="CI803" s="552">
        <f>'Information Input'!$H$35</f>
        <v>43555</v>
      </c>
      <c r="CJ803" s="551" t="str">
        <f>'Information Input'!$J$22</f>
        <v>Quarterly</v>
      </c>
      <c r="CK803" s="552">
        <f>'Information Input'!$H$30</f>
        <v>43555</v>
      </c>
      <c r="CL803" s="551">
        <f>'Information Input'!$J$18</f>
        <v>2019</v>
      </c>
      <c r="CM803" s="1018" t="s">
        <v>96</v>
      </c>
      <c r="CN803" s="1014" t="s">
        <v>241</v>
      </c>
      <c r="CO803" s="542" t="s">
        <v>241</v>
      </c>
      <c r="CP803" s="542" t="s">
        <v>671</v>
      </c>
      <c r="CQ803" s="551">
        <v>42</v>
      </c>
      <c r="CR803" s="542" t="s">
        <v>184</v>
      </c>
      <c r="CS803" s="542" t="s">
        <v>233</v>
      </c>
      <c r="CT803" s="1015">
        <f>'Report 1'!$AR$18</f>
        <v>0</v>
      </c>
      <c r="CU803" s="1016">
        <f>SUMIF('Report 4A'!$G$16:$G$95,$CQ803,'Report 4A'!$AZ$16:$AZ$95)</f>
        <v>0</v>
      </c>
      <c r="CV803" s="1017">
        <f t="shared" ref="CV803:CV804" si="156">IF(CT803&lt;&gt;0,CU803/CT803,0)</f>
        <v>0</v>
      </c>
      <c r="CX803" s="557" t="s">
        <v>669</v>
      </c>
      <c r="CY803" s="562" t="s">
        <v>314</v>
      </c>
      <c r="CZ803" s="562" t="str">
        <f>'Information Input'!$M$14</f>
        <v xml:space="preserve">      -      </v>
      </c>
      <c r="DA803" s="559">
        <f>'Information Input'!$H$35</f>
        <v>43555</v>
      </c>
      <c r="DB803" s="562" t="str">
        <f>'Information Input'!$J$22</f>
        <v>Quarterly</v>
      </c>
      <c r="DC803" s="566">
        <f>'Information Input'!$H$30</f>
        <v>43555</v>
      </c>
      <c r="DD803" s="567" t="str">
        <f t="shared" si="146"/>
        <v>201604</v>
      </c>
      <c r="DE803" s="561" t="s">
        <v>91</v>
      </c>
      <c r="DF803" s="561" t="s">
        <v>687</v>
      </c>
      <c r="DG803" s="568">
        <f>'Report 5M'!$AL$55</f>
        <v>0</v>
      </c>
      <c r="DH803" s="569">
        <f>'Report 5M'!$AL$56</f>
        <v>0</v>
      </c>
      <c r="DI803" s="568">
        <f>'Report 5M'!$AL$57</f>
        <v>0</v>
      </c>
      <c r="DJ803" s="568">
        <f>'Report 5M'!$AL$58</f>
        <v>0</v>
      </c>
      <c r="DK803" s="568">
        <f>'Report 5M'!$AL$59</f>
        <v>0</v>
      </c>
      <c r="DL803" s="568">
        <f>'Report 5M'!$AL$60</f>
        <v>0</v>
      </c>
      <c r="DM803" s="568">
        <f>'Report 5M'!$AL$61</f>
        <v>0</v>
      </c>
      <c r="DN803" s="568">
        <f>'Report 5M'!$AL$62</f>
        <v>0</v>
      </c>
      <c r="DO803" s="568">
        <f>'Report 5M'!$AL$63</f>
        <v>0</v>
      </c>
      <c r="DP803" s="568">
        <f>'Report 5M'!$AL$64</f>
        <v>0</v>
      </c>
      <c r="DQ803" s="568">
        <f>'Report 5M'!$AL$65</f>
        <v>0</v>
      </c>
    </row>
    <row r="804" spans="2:121">
      <c r="B804" s="535" t="s">
        <v>669</v>
      </c>
      <c r="C804" s="536">
        <v>1</v>
      </c>
      <c r="D804" s="537" t="str">
        <f>'Information Input'!$M$14</f>
        <v xml:space="preserve">      -      </v>
      </c>
      <c r="E804" s="537" t="s">
        <v>136</v>
      </c>
      <c r="F804" s="538">
        <f t="shared" si="154"/>
        <v>43556</v>
      </c>
      <c r="G804" s="538">
        <f t="shared" si="155"/>
        <v>43646</v>
      </c>
      <c r="H804" s="538">
        <f>'Information Input'!$H$35</f>
        <v>43555</v>
      </c>
      <c r="I804" s="537" t="str">
        <f>'Information Input'!$J$22</f>
        <v>Quarterly</v>
      </c>
      <c r="J804" s="538">
        <f>'Information Input'!$H$30</f>
        <v>43555</v>
      </c>
      <c r="K804" s="537">
        <f>'Information Input'!$J$18</f>
        <v>2019</v>
      </c>
      <c r="L804" s="579" t="s">
        <v>89</v>
      </c>
      <c r="M804" s="540" t="s">
        <v>90</v>
      </c>
      <c r="N804" s="541" t="s">
        <v>91</v>
      </c>
      <c r="O804" s="542" t="s">
        <v>671</v>
      </c>
      <c r="P804" s="537">
        <v>13</v>
      </c>
      <c r="Q804" s="541" t="s">
        <v>155</v>
      </c>
      <c r="R804" s="541" t="s">
        <v>232</v>
      </c>
      <c r="S804" s="543">
        <f>'Report 1'!$D$18</f>
        <v>0</v>
      </c>
      <c r="T804" s="544">
        <f>'Report 1'!$D$33</f>
        <v>0</v>
      </c>
      <c r="U804" s="545">
        <f>'Report 1'!$D$119</f>
        <v>0</v>
      </c>
      <c r="AL804" s="546" t="s">
        <v>669</v>
      </c>
      <c r="AM804" s="547">
        <v>2</v>
      </c>
      <c r="AN804" s="547" t="str">
        <f>'Information Input'!$M$14</f>
        <v xml:space="preserve">      -      </v>
      </c>
      <c r="AO804" s="547" t="s">
        <v>138</v>
      </c>
      <c r="AP804" s="538">
        <f t="shared" si="148"/>
        <v>43739</v>
      </c>
      <c r="AQ804" s="538">
        <f t="shared" si="149"/>
        <v>43830</v>
      </c>
      <c r="AR804" s="538">
        <f>'Information Input'!$H$35</f>
        <v>43555</v>
      </c>
      <c r="AS804" s="547" t="str">
        <f>'Information Input'!$J$22</f>
        <v>Quarterly</v>
      </c>
      <c r="AT804" s="538">
        <f>'Information Input'!$H$30</f>
        <v>43555</v>
      </c>
      <c r="AU804" s="547">
        <f>'Information Input'!$J$18</f>
        <v>2019</v>
      </c>
      <c r="AV804" s="547" t="s">
        <v>97</v>
      </c>
      <c r="AW804" s="547" t="s">
        <v>98</v>
      </c>
      <c r="AX804" s="547" t="s">
        <v>96</v>
      </c>
      <c r="AY804" s="548" t="s">
        <v>675</v>
      </c>
      <c r="AZ804" s="547">
        <v>47</v>
      </c>
      <c r="BA804" s="549" t="s">
        <v>189</v>
      </c>
      <c r="BB804" s="543" t="s">
        <v>239</v>
      </c>
      <c r="BC804" s="550">
        <f>'Report 2'!$AC189</f>
        <v>0</v>
      </c>
      <c r="BD804" s="550">
        <f>'Report 2'!$AD189</f>
        <v>0</v>
      </c>
      <c r="BE804" s="550">
        <f>'Report 2'!$AE189</f>
        <v>0</v>
      </c>
      <c r="BF804" s="550">
        <f>'Report 2'!$AF189</f>
        <v>0</v>
      </c>
      <c r="BG804" s="550">
        <f>'Report 2'!$AG189</f>
        <v>0</v>
      </c>
      <c r="BH804" s="550">
        <f>'Report 2'!$AH189</f>
        <v>0</v>
      </c>
      <c r="BI804" s="550">
        <f>'Report 2'!$AI189</f>
        <v>0</v>
      </c>
      <c r="CC804" s="542" t="s">
        <v>669</v>
      </c>
      <c r="CD804" s="1014" t="s">
        <v>672</v>
      </c>
      <c r="CE804" s="1014" t="str">
        <f>'Information Input'!$M$14</f>
        <v xml:space="preserve">      -      </v>
      </c>
      <c r="CF804" s="551" t="s">
        <v>136</v>
      </c>
      <c r="CG804" s="552">
        <f t="shared" si="150"/>
        <v>43556</v>
      </c>
      <c r="CH804" s="552">
        <f t="shared" si="151"/>
        <v>43646</v>
      </c>
      <c r="CI804" s="552">
        <f>'Information Input'!$H$35</f>
        <v>43555</v>
      </c>
      <c r="CJ804" s="551" t="str">
        <f>'Information Input'!$J$22</f>
        <v>Quarterly</v>
      </c>
      <c r="CK804" s="552">
        <f>'Information Input'!$H$30</f>
        <v>43555</v>
      </c>
      <c r="CL804" s="551">
        <f>'Information Input'!$J$18</f>
        <v>2019</v>
      </c>
      <c r="CM804" s="1018" t="s">
        <v>96</v>
      </c>
      <c r="CN804" s="1014" t="s">
        <v>241</v>
      </c>
      <c r="CO804" s="542" t="s">
        <v>241</v>
      </c>
      <c r="CP804" s="542" t="s">
        <v>671</v>
      </c>
      <c r="CQ804" s="551">
        <v>43</v>
      </c>
      <c r="CR804" s="542" t="s">
        <v>185</v>
      </c>
      <c r="CS804" s="542" t="s">
        <v>233</v>
      </c>
      <c r="CT804" s="1015">
        <f>'Report 1'!$AR$18</f>
        <v>0</v>
      </c>
      <c r="CU804" s="1016">
        <f>SUMIF('Report 4A'!$G$16:$G$95,$CQ804,'Report 4A'!$AZ$16:$AZ$95)</f>
        <v>0</v>
      </c>
      <c r="CV804" s="1017">
        <f t="shared" si="156"/>
        <v>0</v>
      </c>
      <c r="CX804" s="527" t="s">
        <v>669</v>
      </c>
      <c r="CY804" s="517" t="s">
        <v>314</v>
      </c>
      <c r="CZ804" s="517" t="str">
        <f>'Information Input'!$M$14</f>
        <v xml:space="preserve">      -      </v>
      </c>
      <c r="DA804" s="519">
        <f>'Information Input'!$H$35</f>
        <v>43555</v>
      </c>
      <c r="DB804" s="517" t="str">
        <f>'Information Input'!$J$22</f>
        <v>Quarterly</v>
      </c>
      <c r="DC804" s="519">
        <f>'Information Input'!$H$30</f>
        <v>43555</v>
      </c>
      <c r="DD804" s="533" t="str">
        <f t="shared" si="146"/>
        <v>201903</v>
      </c>
      <c r="DE804" s="522" t="s">
        <v>96</v>
      </c>
      <c r="DF804" s="522" t="s">
        <v>687</v>
      </c>
      <c r="DG804" s="525">
        <f>'Report 5M'!$C$108</f>
        <v>0</v>
      </c>
      <c r="DH804" s="531">
        <f>'Report 5M'!$C$109</f>
        <v>0</v>
      </c>
      <c r="DI804" s="525">
        <f>'Report 5M'!$C$110</f>
        <v>0</v>
      </c>
      <c r="DJ804" s="525">
        <f>'Report 5M'!$C$111</f>
        <v>0</v>
      </c>
      <c r="DK804" s="525">
        <f>'Report 5M'!$C$112</f>
        <v>0</v>
      </c>
      <c r="DL804" s="525">
        <f>'Report 5M'!$C$113</f>
        <v>0</v>
      </c>
      <c r="DM804" s="525">
        <f>'Report 5M'!$C$114</f>
        <v>0</v>
      </c>
      <c r="DN804" s="525">
        <f>'Report 5M'!$C$115</f>
        <v>0</v>
      </c>
      <c r="DO804" s="525">
        <f>'Report 5M'!$C$116</f>
        <v>0</v>
      </c>
      <c r="DP804" s="525">
        <f>'Report 5M'!$C$117</f>
        <v>0</v>
      </c>
      <c r="DQ804" s="525">
        <f>'Report 5M'!$C$118</f>
        <v>0</v>
      </c>
    </row>
    <row r="805" spans="2:121">
      <c r="B805" s="535" t="s">
        <v>669</v>
      </c>
      <c r="C805" s="536">
        <v>1</v>
      </c>
      <c r="D805" s="537" t="str">
        <f>'Information Input'!$M$14</f>
        <v xml:space="preserve">      -      </v>
      </c>
      <c r="E805" s="537" t="s">
        <v>136</v>
      </c>
      <c r="F805" s="538">
        <f t="shared" si="154"/>
        <v>43556</v>
      </c>
      <c r="G805" s="538">
        <f t="shared" si="155"/>
        <v>43646</v>
      </c>
      <c r="H805" s="538">
        <f>'Information Input'!$H$35</f>
        <v>43555</v>
      </c>
      <c r="I805" s="537" t="str">
        <f>'Information Input'!$J$22</f>
        <v>Quarterly</v>
      </c>
      <c r="J805" s="538">
        <f>'Information Input'!$H$30</f>
        <v>43555</v>
      </c>
      <c r="K805" s="537">
        <f>'Information Input'!$J$18</f>
        <v>2019</v>
      </c>
      <c r="L805" s="579" t="s">
        <v>89</v>
      </c>
      <c r="M805" s="540" t="s">
        <v>90</v>
      </c>
      <c r="N805" s="541" t="s">
        <v>91</v>
      </c>
      <c r="O805" s="542" t="s">
        <v>671</v>
      </c>
      <c r="P805" s="537">
        <v>14</v>
      </c>
      <c r="Q805" s="541" t="s">
        <v>156</v>
      </c>
      <c r="R805" s="541" t="s">
        <v>233</v>
      </c>
      <c r="S805" s="543">
        <f>'Report 1'!$D$18</f>
        <v>0</v>
      </c>
      <c r="T805" s="544">
        <f>'Report 1'!$D$34</f>
        <v>0</v>
      </c>
      <c r="U805" s="545">
        <f>'Report 1'!$D$120</f>
        <v>0</v>
      </c>
      <c r="AL805" s="546" t="s">
        <v>669</v>
      </c>
      <c r="AM805" s="547">
        <v>2</v>
      </c>
      <c r="AN805" s="547" t="str">
        <f>'Information Input'!$M$14</f>
        <v xml:space="preserve">      -      </v>
      </c>
      <c r="AO805" s="547" t="s">
        <v>138</v>
      </c>
      <c r="AP805" s="538">
        <f t="shared" si="148"/>
        <v>43739</v>
      </c>
      <c r="AQ805" s="538">
        <f t="shared" si="149"/>
        <v>43830</v>
      </c>
      <c r="AR805" s="538">
        <f>'Information Input'!$H$35</f>
        <v>43555</v>
      </c>
      <c r="AS805" s="547" t="str">
        <f>'Information Input'!$J$22</f>
        <v>Quarterly</v>
      </c>
      <c r="AT805" s="538">
        <f>'Information Input'!$H$30</f>
        <v>43555</v>
      </c>
      <c r="AU805" s="547">
        <f>'Information Input'!$J$18</f>
        <v>2019</v>
      </c>
      <c r="AV805" s="547" t="s">
        <v>97</v>
      </c>
      <c r="AW805" s="547" t="s">
        <v>98</v>
      </c>
      <c r="AX805" s="547" t="s">
        <v>96</v>
      </c>
      <c r="AY805" s="548" t="s">
        <v>675</v>
      </c>
      <c r="AZ805" s="547">
        <v>48</v>
      </c>
      <c r="BA805" s="549" t="s">
        <v>190</v>
      </c>
      <c r="BB805" s="543" t="s">
        <v>239</v>
      </c>
      <c r="BC805" s="550">
        <f>'Report 2'!$AC190</f>
        <v>0</v>
      </c>
      <c r="BD805" s="550">
        <f>'Report 2'!$AD190</f>
        <v>0</v>
      </c>
      <c r="BE805" s="550">
        <f>'Report 2'!$AE190</f>
        <v>0</v>
      </c>
      <c r="BF805" s="550">
        <f>'Report 2'!$AF190</f>
        <v>0</v>
      </c>
      <c r="BG805" s="550">
        <f>'Report 2'!$AG190</f>
        <v>0</v>
      </c>
      <c r="BH805" s="550">
        <f>'Report 2'!$AH190</f>
        <v>0</v>
      </c>
      <c r="BI805" s="550">
        <f>'Report 2'!$AI190</f>
        <v>0</v>
      </c>
      <c r="CC805" s="542" t="s">
        <v>669</v>
      </c>
      <c r="CD805" s="1014" t="s">
        <v>672</v>
      </c>
      <c r="CE805" s="1014" t="str">
        <f>'Information Input'!$M$14</f>
        <v xml:space="preserve">      -      </v>
      </c>
      <c r="CF805" s="551" t="s">
        <v>136</v>
      </c>
      <c r="CG805" s="552">
        <f t="shared" si="150"/>
        <v>43556</v>
      </c>
      <c r="CH805" s="552">
        <f t="shared" si="151"/>
        <v>43646</v>
      </c>
      <c r="CI805" s="552">
        <f>'Information Input'!$H$35</f>
        <v>43555</v>
      </c>
      <c r="CJ805" s="551" t="str">
        <f>'Information Input'!$J$22</f>
        <v>Quarterly</v>
      </c>
      <c r="CK805" s="552">
        <f>'Information Input'!$H$30</f>
        <v>43555</v>
      </c>
      <c r="CL805" s="551">
        <f>'Information Input'!$J$18</f>
        <v>2019</v>
      </c>
      <c r="CM805" s="551" t="s">
        <v>96</v>
      </c>
      <c r="CN805" s="1014" t="s">
        <v>241</v>
      </c>
      <c r="CO805" s="542" t="s">
        <v>241</v>
      </c>
      <c r="CP805" s="542" t="s">
        <v>675</v>
      </c>
      <c r="CQ805" s="551">
        <v>45</v>
      </c>
      <c r="CR805" s="542" t="s">
        <v>187</v>
      </c>
      <c r="CS805" s="542" t="s">
        <v>239</v>
      </c>
      <c r="CT805" s="1015">
        <f>'Report 1'!$AR$18</f>
        <v>0</v>
      </c>
      <c r="CU805" s="1016">
        <f>SUMIF('Report 4A'!$G$16:$G$95,$CQ805,'Report 4A'!$AZ$16:$AZ$95)</f>
        <v>0</v>
      </c>
      <c r="CV805" s="1017">
        <f t="shared" si="145"/>
        <v>0</v>
      </c>
      <c r="CX805" s="546" t="s">
        <v>669</v>
      </c>
      <c r="CY805" s="537" t="s">
        <v>314</v>
      </c>
      <c r="CZ805" s="537" t="str">
        <f>'Information Input'!$M$14</f>
        <v xml:space="preserve">      -      </v>
      </c>
      <c r="DA805" s="538">
        <f>'Information Input'!$H$35</f>
        <v>43555</v>
      </c>
      <c r="DB805" s="537" t="str">
        <f>'Information Input'!$J$22</f>
        <v>Quarterly</v>
      </c>
      <c r="DC805" s="552">
        <f>'Information Input'!$H$30</f>
        <v>43555</v>
      </c>
      <c r="DD805" s="553" t="str">
        <f t="shared" si="146"/>
        <v>201902</v>
      </c>
      <c r="DE805" s="541" t="s">
        <v>96</v>
      </c>
      <c r="DF805" s="541" t="s">
        <v>687</v>
      </c>
      <c r="DG805" s="544">
        <f>'Report 5M'!$D$108</f>
        <v>0</v>
      </c>
      <c r="DH805" s="550">
        <f>'Report 5M'!$D$109</f>
        <v>0</v>
      </c>
      <c r="DI805" s="544">
        <f>'Report 5M'!$D$110</f>
        <v>0</v>
      </c>
      <c r="DJ805" s="544">
        <f>'Report 5M'!$D$111</f>
        <v>0</v>
      </c>
      <c r="DK805" s="544">
        <f>'Report 5M'!$D$112</f>
        <v>0</v>
      </c>
      <c r="DL805" s="544">
        <f>'Report 5M'!$D$113</f>
        <v>0</v>
      </c>
      <c r="DM805" s="544">
        <f>'Report 5M'!$D$114</f>
        <v>0</v>
      </c>
      <c r="DN805" s="544">
        <f>'Report 5M'!$D$115</f>
        <v>0</v>
      </c>
      <c r="DO805" s="544">
        <f>'Report 5M'!$D$116</f>
        <v>0</v>
      </c>
      <c r="DP805" s="544">
        <f>'Report 5M'!$D$117</f>
        <v>0</v>
      </c>
      <c r="DQ805" s="544">
        <f>'Report 5M'!$D$118</f>
        <v>0</v>
      </c>
    </row>
    <row r="806" spans="2:121">
      <c r="B806" s="535" t="s">
        <v>669</v>
      </c>
      <c r="C806" s="536">
        <v>1</v>
      </c>
      <c r="D806" s="537" t="str">
        <f>'Information Input'!$M$14</f>
        <v xml:space="preserve">      -      </v>
      </c>
      <c r="E806" s="537" t="s">
        <v>136</v>
      </c>
      <c r="F806" s="538">
        <f t="shared" si="154"/>
        <v>43556</v>
      </c>
      <c r="G806" s="538">
        <f t="shared" si="155"/>
        <v>43646</v>
      </c>
      <c r="H806" s="538">
        <f>'Information Input'!$H$35</f>
        <v>43555</v>
      </c>
      <c r="I806" s="537" t="str">
        <f>'Information Input'!$J$22</f>
        <v>Quarterly</v>
      </c>
      <c r="J806" s="538">
        <f>'Information Input'!$H$30</f>
        <v>43555</v>
      </c>
      <c r="K806" s="537">
        <f>'Information Input'!$J$18</f>
        <v>2019</v>
      </c>
      <c r="L806" s="579" t="s">
        <v>89</v>
      </c>
      <c r="M806" s="540" t="s">
        <v>90</v>
      </c>
      <c r="N806" s="541" t="s">
        <v>91</v>
      </c>
      <c r="O806" s="542" t="s">
        <v>671</v>
      </c>
      <c r="P806" s="537">
        <v>15</v>
      </c>
      <c r="Q806" s="541" t="s">
        <v>157</v>
      </c>
      <c r="R806" s="541" t="s">
        <v>234</v>
      </c>
      <c r="S806" s="543">
        <f>'Report 1'!$D$18</f>
        <v>0</v>
      </c>
      <c r="T806" s="544">
        <f>'Report 1'!$D$35</f>
        <v>0</v>
      </c>
      <c r="U806" s="545">
        <f>'Report 1'!$D$121</f>
        <v>0</v>
      </c>
      <c r="AL806" s="546" t="s">
        <v>669</v>
      </c>
      <c r="AM806" s="547">
        <v>2</v>
      </c>
      <c r="AN806" s="547" t="str">
        <f>'Information Input'!$M$14</f>
        <v xml:space="preserve">      -      </v>
      </c>
      <c r="AO806" s="547" t="s">
        <v>138</v>
      </c>
      <c r="AP806" s="538">
        <f t="shared" si="148"/>
        <v>43739</v>
      </c>
      <c r="AQ806" s="538">
        <f t="shared" si="149"/>
        <v>43830</v>
      </c>
      <c r="AR806" s="538">
        <f>'Information Input'!$H$35</f>
        <v>43555</v>
      </c>
      <c r="AS806" s="547" t="str">
        <f>'Information Input'!$J$22</f>
        <v>Quarterly</v>
      </c>
      <c r="AT806" s="538">
        <f>'Information Input'!$H$30</f>
        <v>43555</v>
      </c>
      <c r="AU806" s="547">
        <f>'Information Input'!$J$18</f>
        <v>2019</v>
      </c>
      <c r="AV806" s="547" t="s">
        <v>97</v>
      </c>
      <c r="AW806" s="547" t="s">
        <v>98</v>
      </c>
      <c r="AX806" s="547" t="s">
        <v>96</v>
      </c>
      <c r="AY806" s="548" t="s">
        <v>675</v>
      </c>
      <c r="AZ806" s="547">
        <v>49</v>
      </c>
      <c r="BA806" s="549" t="s">
        <v>191</v>
      </c>
      <c r="BB806" s="543" t="s">
        <v>239</v>
      </c>
      <c r="BC806" s="550">
        <f>'Report 2'!$AC191</f>
        <v>0</v>
      </c>
      <c r="BD806" s="550">
        <f>'Report 2'!$AD191</f>
        <v>0</v>
      </c>
      <c r="BE806" s="550">
        <f>'Report 2'!$AE191</f>
        <v>0</v>
      </c>
      <c r="BF806" s="550">
        <f>'Report 2'!$AF191</f>
        <v>0</v>
      </c>
      <c r="BG806" s="550">
        <f>'Report 2'!$AG191</f>
        <v>0</v>
      </c>
      <c r="BH806" s="550">
        <f>'Report 2'!$AH191</f>
        <v>0</v>
      </c>
      <c r="BI806" s="550">
        <f>'Report 2'!$AI191</f>
        <v>0</v>
      </c>
      <c r="CC806" s="542" t="s">
        <v>669</v>
      </c>
      <c r="CD806" s="1014" t="s">
        <v>672</v>
      </c>
      <c r="CE806" s="1014" t="str">
        <f>'Information Input'!$M$14</f>
        <v xml:space="preserve">      -      </v>
      </c>
      <c r="CF806" s="551" t="s">
        <v>136</v>
      </c>
      <c r="CG806" s="552">
        <f t="shared" si="150"/>
        <v>43556</v>
      </c>
      <c r="CH806" s="552">
        <f t="shared" si="151"/>
        <v>43646</v>
      </c>
      <c r="CI806" s="552">
        <f>'Information Input'!$H$35</f>
        <v>43555</v>
      </c>
      <c r="CJ806" s="551" t="str">
        <f>'Information Input'!$J$22</f>
        <v>Quarterly</v>
      </c>
      <c r="CK806" s="552">
        <f>'Information Input'!$H$30</f>
        <v>43555</v>
      </c>
      <c r="CL806" s="551">
        <f>'Information Input'!$J$18</f>
        <v>2019</v>
      </c>
      <c r="CM806" s="551" t="s">
        <v>96</v>
      </c>
      <c r="CN806" s="1014" t="s">
        <v>241</v>
      </c>
      <c r="CO806" s="542" t="s">
        <v>241</v>
      </c>
      <c r="CP806" s="542" t="s">
        <v>675</v>
      </c>
      <c r="CQ806" s="551">
        <v>46</v>
      </c>
      <c r="CR806" s="542" t="s">
        <v>188</v>
      </c>
      <c r="CS806" s="542" t="s">
        <v>239</v>
      </c>
      <c r="CT806" s="1015">
        <f>'Report 1'!$AR$18</f>
        <v>0</v>
      </c>
      <c r="CU806" s="1016">
        <f>SUMIF('Report 4A'!$G$16:$G$95,$CQ806,'Report 4A'!$AZ$16:$AZ$95)</f>
        <v>0</v>
      </c>
      <c r="CV806" s="1017">
        <f t="shared" si="145"/>
        <v>0</v>
      </c>
      <c r="CX806" s="546" t="s">
        <v>669</v>
      </c>
      <c r="CY806" s="537" t="s">
        <v>314</v>
      </c>
      <c r="CZ806" s="537" t="str">
        <f>'Information Input'!$M$14</f>
        <v xml:space="preserve">      -      </v>
      </c>
      <c r="DA806" s="538">
        <f>'Information Input'!$H$35</f>
        <v>43555</v>
      </c>
      <c r="DB806" s="537" t="str">
        <f>'Information Input'!$J$22</f>
        <v>Quarterly</v>
      </c>
      <c r="DC806" s="552">
        <f>'Information Input'!$H$30</f>
        <v>43555</v>
      </c>
      <c r="DD806" s="553" t="str">
        <f t="shared" si="146"/>
        <v>201901</v>
      </c>
      <c r="DE806" s="541" t="s">
        <v>96</v>
      </c>
      <c r="DF806" s="541" t="s">
        <v>687</v>
      </c>
      <c r="DG806" s="544">
        <f>'Report 5M'!$E$108</f>
        <v>0</v>
      </c>
      <c r="DH806" s="550">
        <f>'Report 5M'!$E$109</f>
        <v>0</v>
      </c>
      <c r="DI806" s="544">
        <f>'Report 5M'!$E$110</f>
        <v>0</v>
      </c>
      <c r="DJ806" s="544">
        <f>'Report 5M'!$E$111</f>
        <v>0</v>
      </c>
      <c r="DK806" s="544">
        <f>'Report 5M'!$E$112</f>
        <v>0</v>
      </c>
      <c r="DL806" s="544">
        <f>'Report 5M'!$E$113</f>
        <v>0</v>
      </c>
      <c r="DM806" s="544">
        <f>'Report 5M'!$E$114</f>
        <v>0</v>
      </c>
      <c r="DN806" s="544">
        <f>'Report 5M'!$E$115</f>
        <v>0</v>
      </c>
      <c r="DO806" s="544">
        <f>'Report 5M'!$E$116</f>
        <v>0</v>
      </c>
      <c r="DP806" s="544">
        <f>'Report 5M'!$E$117</f>
        <v>0</v>
      </c>
      <c r="DQ806" s="544">
        <f>'Report 5M'!$E$118</f>
        <v>0</v>
      </c>
    </row>
    <row r="807" spans="2:121">
      <c r="B807" s="535" t="s">
        <v>669</v>
      </c>
      <c r="C807" s="536">
        <v>1</v>
      </c>
      <c r="D807" s="537" t="str">
        <f>'Information Input'!$M$14</f>
        <v xml:space="preserve">      -      </v>
      </c>
      <c r="E807" s="537" t="s">
        <v>136</v>
      </c>
      <c r="F807" s="538">
        <f t="shared" si="154"/>
        <v>43556</v>
      </c>
      <c r="G807" s="538">
        <f t="shared" si="155"/>
        <v>43646</v>
      </c>
      <c r="H807" s="538">
        <f>'Information Input'!$H$35</f>
        <v>43555</v>
      </c>
      <c r="I807" s="537" t="str">
        <f>'Information Input'!$J$22</f>
        <v>Quarterly</v>
      </c>
      <c r="J807" s="538">
        <f>'Information Input'!$H$30</f>
        <v>43555</v>
      </c>
      <c r="K807" s="537">
        <f>'Information Input'!$J$18</f>
        <v>2019</v>
      </c>
      <c r="L807" s="579" t="s">
        <v>89</v>
      </c>
      <c r="M807" s="540" t="s">
        <v>90</v>
      </c>
      <c r="N807" s="541" t="s">
        <v>91</v>
      </c>
      <c r="O807" s="542" t="s">
        <v>671</v>
      </c>
      <c r="P807" s="537">
        <v>16</v>
      </c>
      <c r="Q807" s="541" t="s">
        <v>158</v>
      </c>
      <c r="R807" s="541" t="s">
        <v>235</v>
      </c>
      <c r="S807" s="543">
        <f>'Report 1'!$D$18</f>
        <v>0</v>
      </c>
      <c r="T807" s="544">
        <f>'Report 1'!$D$36</f>
        <v>0</v>
      </c>
      <c r="U807" s="545">
        <f>'Report 1'!$D$122</f>
        <v>0</v>
      </c>
      <c r="AL807" s="546" t="s">
        <v>669</v>
      </c>
      <c r="AM807" s="547">
        <v>2</v>
      </c>
      <c r="AN807" s="547" t="str">
        <f>'Information Input'!$M$14</f>
        <v xml:space="preserve">      -      </v>
      </c>
      <c r="AO807" s="547" t="s">
        <v>138</v>
      </c>
      <c r="AP807" s="538">
        <f t="shared" si="148"/>
        <v>43739</v>
      </c>
      <c r="AQ807" s="538">
        <f t="shared" si="149"/>
        <v>43830</v>
      </c>
      <c r="AR807" s="538">
        <f>'Information Input'!$H$35</f>
        <v>43555</v>
      </c>
      <c r="AS807" s="547" t="str">
        <f>'Information Input'!$J$22</f>
        <v>Quarterly</v>
      </c>
      <c r="AT807" s="538">
        <f>'Information Input'!$H$30</f>
        <v>43555</v>
      </c>
      <c r="AU807" s="547">
        <f>'Information Input'!$J$18</f>
        <v>2019</v>
      </c>
      <c r="AV807" s="547" t="s">
        <v>97</v>
      </c>
      <c r="AW807" s="547" t="s">
        <v>98</v>
      </c>
      <c r="AX807" s="547" t="s">
        <v>96</v>
      </c>
      <c r="AY807" s="548" t="s">
        <v>675</v>
      </c>
      <c r="AZ807" s="547">
        <v>50</v>
      </c>
      <c r="BA807" s="549" t="s">
        <v>192</v>
      </c>
      <c r="BB807" s="543" t="s">
        <v>239</v>
      </c>
      <c r="BC807" s="550">
        <f>'Report 2'!$AC192</f>
        <v>0</v>
      </c>
      <c r="BD807" s="550">
        <f>'Report 2'!$AD192</f>
        <v>0</v>
      </c>
      <c r="BE807" s="550">
        <f>'Report 2'!$AE192</f>
        <v>0</v>
      </c>
      <c r="BF807" s="550">
        <f>'Report 2'!$AF192</f>
        <v>0</v>
      </c>
      <c r="BG807" s="550">
        <f>'Report 2'!$AG192</f>
        <v>0</v>
      </c>
      <c r="BH807" s="550">
        <f>'Report 2'!$AH192</f>
        <v>0</v>
      </c>
      <c r="BI807" s="550">
        <f>'Report 2'!$AI192</f>
        <v>0</v>
      </c>
      <c r="CC807" s="542" t="s">
        <v>669</v>
      </c>
      <c r="CD807" s="1014" t="s">
        <v>672</v>
      </c>
      <c r="CE807" s="1014" t="str">
        <f>'Information Input'!$M$14</f>
        <v xml:space="preserve">      -      </v>
      </c>
      <c r="CF807" s="551" t="s">
        <v>136</v>
      </c>
      <c r="CG807" s="552">
        <f t="shared" si="150"/>
        <v>43556</v>
      </c>
      <c r="CH807" s="552">
        <f t="shared" si="151"/>
        <v>43646</v>
      </c>
      <c r="CI807" s="552">
        <f>'Information Input'!$H$35</f>
        <v>43555</v>
      </c>
      <c r="CJ807" s="551" t="str">
        <f>'Information Input'!$J$22</f>
        <v>Quarterly</v>
      </c>
      <c r="CK807" s="552">
        <f>'Information Input'!$H$30</f>
        <v>43555</v>
      </c>
      <c r="CL807" s="551">
        <f>'Information Input'!$J$18</f>
        <v>2019</v>
      </c>
      <c r="CM807" s="551" t="s">
        <v>96</v>
      </c>
      <c r="CN807" s="1014" t="s">
        <v>241</v>
      </c>
      <c r="CO807" s="542" t="s">
        <v>241</v>
      </c>
      <c r="CP807" s="542" t="s">
        <v>675</v>
      </c>
      <c r="CQ807" s="551">
        <v>47</v>
      </c>
      <c r="CR807" s="542" t="s">
        <v>189</v>
      </c>
      <c r="CS807" s="542" t="s">
        <v>239</v>
      </c>
      <c r="CT807" s="1015">
        <f>'Report 1'!$AR$18</f>
        <v>0</v>
      </c>
      <c r="CU807" s="1016">
        <f>SUMIF('Report 4A'!$G$16:$G$95,$CQ807,'Report 4A'!$AZ$16:$AZ$95)</f>
        <v>0</v>
      </c>
      <c r="CV807" s="1017">
        <f t="shared" si="145"/>
        <v>0</v>
      </c>
      <c r="CX807" s="546" t="s">
        <v>669</v>
      </c>
      <c r="CY807" s="537" t="s">
        <v>314</v>
      </c>
      <c r="CZ807" s="537" t="str">
        <f>'Information Input'!$M$14</f>
        <v xml:space="preserve">      -      </v>
      </c>
      <c r="DA807" s="538">
        <f>'Information Input'!$H$35</f>
        <v>43555</v>
      </c>
      <c r="DB807" s="537" t="str">
        <f>'Information Input'!$J$22</f>
        <v>Quarterly</v>
      </c>
      <c r="DC807" s="552">
        <f>'Information Input'!$H$30</f>
        <v>43555</v>
      </c>
      <c r="DD807" s="553" t="str">
        <f t="shared" si="146"/>
        <v>201812</v>
      </c>
      <c r="DE807" s="541" t="s">
        <v>96</v>
      </c>
      <c r="DF807" s="541" t="s">
        <v>687</v>
      </c>
      <c r="DG807" s="544">
        <f>'Report 5M'!$F$108</f>
        <v>0</v>
      </c>
      <c r="DH807" s="550">
        <f>'Report 5M'!$F$109</f>
        <v>0</v>
      </c>
      <c r="DI807" s="544">
        <f>'Report 5M'!$F$110</f>
        <v>0</v>
      </c>
      <c r="DJ807" s="544">
        <f>'Report 5M'!$F$111</f>
        <v>0</v>
      </c>
      <c r="DK807" s="544">
        <f>'Report 5M'!$F$112</f>
        <v>0</v>
      </c>
      <c r="DL807" s="544">
        <f>'Report 5M'!$F$113</f>
        <v>0</v>
      </c>
      <c r="DM807" s="544">
        <f>'Report 5M'!$F$114</f>
        <v>0</v>
      </c>
      <c r="DN807" s="544">
        <f>'Report 5M'!$F$115</f>
        <v>0</v>
      </c>
      <c r="DO807" s="544">
        <f>'Report 5M'!$F$116</f>
        <v>0</v>
      </c>
      <c r="DP807" s="544">
        <f>'Report 5M'!$F$117</f>
        <v>0</v>
      </c>
      <c r="DQ807" s="544">
        <f>'Report 5M'!$F$118</f>
        <v>0</v>
      </c>
    </row>
    <row r="808" spans="2:121">
      <c r="B808" s="535" t="s">
        <v>669</v>
      </c>
      <c r="C808" s="536">
        <v>1</v>
      </c>
      <c r="D808" s="537" t="str">
        <f>'Information Input'!$M$14</f>
        <v xml:space="preserve">      -      </v>
      </c>
      <c r="E808" s="537" t="s">
        <v>136</v>
      </c>
      <c r="F808" s="538">
        <f t="shared" si="154"/>
        <v>43556</v>
      </c>
      <c r="G808" s="538">
        <f t="shared" si="155"/>
        <v>43646</v>
      </c>
      <c r="H808" s="538">
        <f>'Information Input'!$H$35</f>
        <v>43555</v>
      </c>
      <c r="I808" s="537" t="str">
        <f>'Information Input'!$J$22</f>
        <v>Quarterly</v>
      </c>
      <c r="J808" s="538">
        <f>'Information Input'!$H$30</f>
        <v>43555</v>
      </c>
      <c r="K808" s="537">
        <f>'Information Input'!$J$18</f>
        <v>2019</v>
      </c>
      <c r="L808" s="579" t="s">
        <v>89</v>
      </c>
      <c r="M808" s="540" t="s">
        <v>90</v>
      </c>
      <c r="N808" s="541" t="s">
        <v>91</v>
      </c>
      <c r="O808" s="542" t="s">
        <v>671</v>
      </c>
      <c r="P808" s="537">
        <v>17</v>
      </c>
      <c r="Q808" s="541" t="s">
        <v>159</v>
      </c>
      <c r="R808" s="541" t="s">
        <v>235</v>
      </c>
      <c r="S808" s="543">
        <f>'Report 1'!$D$18</f>
        <v>0</v>
      </c>
      <c r="T808" s="544">
        <f>'Report 1'!$D$37</f>
        <v>0</v>
      </c>
      <c r="U808" s="545">
        <f>'Report 1'!$D$123</f>
        <v>0</v>
      </c>
      <c r="AL808" s="546" t="s">
        <v>669</v>
      </c>
      <c r="AM808" s="547">
        <v>2</v>
      </c>
      <c r="AN808" s="547" t="str">
        <f>'Information Input'!$M$14</f>
        <v xml:space="preserve">      -      </v>
      </c>
      <c r="AO808" s="547" t="s">
        <v>138</v>
      </c>
      <c r="AP808" s="538">
        <f t="shared" si="148"/>
        <v>43739</v>
      </c>
      <c r="AQ808" s="538">
        <f t="shared" si="149"/>
        <v>43830</v>
      </c>
      <c r="AR808" s="538">
        <f>'Information Input'!$H$35</f>
        <v>43555</v>
      </c>
      <c r="AS808" s="547" t="str">
        <f>'Information Input'!$J$22</f>
        <v>Quarterly</v>
      </c>
      <c r="AT808" s="538">
        <f>'Information Input'!$H$30</f>
        <v>43555</v>
      </c>
      <c r="AU808" s="547">
        <f>'Information Input'!$J$18</f>
        <v>2019</v>
      </c>
      <c r="AV808" s="547" t="s">
        <v>97</v>
      </c>
      <c r="AW808" s="547" t="s">
        <v>98</v>
      </c>
      <c r="AX808" s="547" t="s">
        <v>96</v>
      </c>
      <c r="AY808" s="548" t="s">
        <v>675</v>
      </c>
      <c r="AZ808" s="547">
        <v>51</v>
      </c>
      <c r="BA808" s="549" t="s">
        <v>193</v>
      </c>
      <c r="BB808" s="543" t="s">
        <v>239</v>
      </c>
      <c r="BC808" s="550">
        <f>'Report 2'!$AC193</f>
        <v>0</v>
      </c>
      <c r="BD808" s="550">
        <f>'Report 2'!$AD193</f>
        <v>0</v>
      </c>
      <c r="BE808" s="550">
        <f>'Report 2'!$AE193</f>
        <v>0</v>
      </c>
      <c r="BF808" s="550">
        <f>'Report 2'!$AF193</f>
        <v>0</v>
      </c>
      <c r="BG808" s="550">
        <f>'Report 2'!$AG193</f>
        <v>0</v>
      </c>
      <c r="BH808" s="550">
        <f>'Report 2'!$AH193</f>
        <v>0</v>
      </c>
      <c r="BI808" s="550">
        <f>'Report 2'!$AI193</f>
        <v>0</v>
      </c>
      <c r="CC808" s="542" t="s">
        <v>669</v>
      </c>
      <c r="CD808" s="1014" t="s">
        <v>672</v>
      </c>
      <c r="CE808" s="1014" t="str">
        <f>'Information Input'!$M$14</f>
        <v xml:space="preserve">      -      </v>
      </c>
      <c r="CF808" s="551" t="s">
        <v>136</v>
      </c>
      <c r="CG808" s="552">
        <f t="shared" si="150"/>
        <v>43556</v>
      </c>
      <c r="CH808" s="552">
        <f t="shared" si="151"/>
        <v>43646</v>
      </c>
      <c r="CI808" s="552">
        <f>'Information Input'!$H$35</f>
        <v>43555</v>
      </c>
      <c r="CJ808" s="551" t="str">
        <f>'Information Input'!$J$22</f>
        <v>Quarterly</v>
      </c>
      <c r="CK808" s="552">
        <f>'Information Input'!$H$30</f>
        <v>43555</v>
      </c>
      <c r="CL808" s="551">
        <f>'Information Input'!$J$18</f>
        <v>2019</v>
      </c>
      <c r="CM808" s="551" t="s">
        <v>96</v>
      </c>
      <c r="CN808" s="1014" t="s">
        <v>241</v>
      </c>
      <c r="CO808" s="542" t="s">
        <v>241</v>
      </c>
      <c r="CP808" s="542" t="s">
        <v>675</v>
      </c>
      <c r="CQ808" s="551">
        <v>48</v>
      </c>
      <c r="CR808" s="542" t="s">
        <v>190</v>
      </c>
      <c r="CS808" s="542" t="s">
        <v>239</v>
      </c>
      <c r="CT808" s="1015">
        <f>'Report 1'!$AR$18</f>
        <v>0</v>
      </c>
      <c r="CU808" s="1016">
        <f>SUMIF('Report 4A'!$G$16:$G$95,$CQ808,'Report 4A'!$AZ$16:$AZ$95)</f>
        <v>0</v>
      </c>
      <c r="CV808" s="1017">
        <f t="shared" si="145"/>
        <v>0</v>
      </c>
      <c r="CX808" s="546" t="s">
        <v>669</v>
      </c>
      <c r="CY808" s="537" t="s">
        <v>314</v>
      </c>
      <c r="CZ808" s="537" t="str">
        <f>'Information Input'!$M$14</f>
        <v xml:space="preserve">      -      </v>
      </c>
      <c r="DA808" s="538">
        <f>'Information Input'!$H$35</f>
        <v>43555</v>
      </c>
      <c r="DB808" s="537" t="str">
        <f>'Information Input'!$J$22</f>
        <v>Quarterly</v>
      </c>
      <c r="DC808" s="552">
        <f>'Information Input'!$H$30</f>
        <v>43555</v>
      </c>
      <c r="DD808" s="553" t="str">
        <f t="shared" si="146"/>
        <v>201811</v>
      </c>
      <c r="DE808" s="541" t="s">
        <v>96</v>
      </c>
      <c r="DF808" s="541" t="s">
        <v>687</v>
      </c>
      <c r="DG808" s="544">
        <f>'Report 5M'!$G$108</f>
        <v>0</v>
      </c>
      <c r="DH808" s="550">
        <f>'Report 5M'!$G$109</f>
        <v>0</v>
      </c>
      <c r="DI808" s="544">
        <f>'Report 5M'!$G$110</f>
        <v>0</v>
      </c>
      <c r="DJ808" s="544">
        <f>'Report 5M'!$G$111</f>
        <v>0</v>
      </c>
      <c r="DK808" s="544">
        <f>'Report 5M'!$G$112</f>
        <v>0</v>
      </c>
      <c r="DL808" s="544">
        <f>'Report 5M'!$G$113</f>
        <v>0</v>
      </c>
      <c r="DM808" s="544">
        <f>'Report 5M'!$G$114</f>
        <v>0</v>
      </c>
      <c r="DN808" s="544">
        <f>'Report 5M'!$G$115</f>
        <v>0</v>
      </c>
      <c r="DO808" s="544">
        <f>'Report 5M'!$G$116</f>
        <v>0</v>
      </c>
      <c r="DP808" s="544">
        <f>'Report 5M'!$G$117</f>
        <v>0</v>
      </c>
      <c r="DQ808" s="544">
        <f>'Report 5M'!$G$118</f>
        <v>0</v>
      </c>
    </row>
    <row r="809" spans="2:121">
      <c r="B809" s="535" t="s">
        <v>669</v>
      </c>
      <c r="C809" s="536">
        <v>1</v>
      </c>
      <c r="D809" s="537" t="str">
        <f>'Information Input'!$M$14</f>
        <v xml:space="preserve">      -      </v>
      </c>
      <c r="E809" s="537" t="s">
        <v>136</v>
      </c>
      <c r="F809" s="538">
        <f t="shared" si="154"/>
        <v>43556</v>
      </c>
      <c r="G809" s="538">
        <f t="shared" si="155"/>
        <v>43646</v>
      </c>
      <c r="H809" s="538">
        <f>'Information Input'!$H$35</f>
        <v>43555</v>
      </c>
      <c r="I809" s="537" t="str">
        <f>'Information Input'!$J$22</f>
        <v>Quarterly</v>
      </c>
      <c r="J809" s="538">
        <f>'Information Input'!$H$30</f>
        <v>43555</v>
      </c>
      <c r="K809" s="537">
        <f>'Information Input'!$J$18</f>
        <v>2019</v>
      </c>
      <c r="L809" s="579" t="s">
        <v>89</v>
      </c>
      <c r="M809" s="540" t="s">
        <v>90</v>
      </c>
      <c r="N809" s="541" t="s">
        <v>91</v>
      </c>
      <c r="O809" s="542" t="s">
        <v>671</v>
      </c>
      <c r="P809" s="537">
        <v>18</v>
      </c>
      <c r="Q809" s="541" t="s">
        <v>160</v>
      </c>
      <c r="R809" s="541" t="s">
        <v>235</v>
      </c>
      <c r="S809" s="543">
        <f>'Report 1'!$D$18</f>
        <v>0</v>
      </c>
      <c r="T809" s="544">
        <f>'Report 1'!$D$38</f>
        <v>0</v>
      </c>
      <c r="U809" s="545">
        <f>'Report 1'!$D$124</f>
        <v>0</v>
      </c>
      <c r="AL809" s="557" t="s">
        <v>669</v>
      </c>
      <c r="AM809" s="558">
        <v>2</v>
      </c>
      <c r="AN809" s="558" t="str">
        <f>'Information Input'!$M$14</f>
        <v xml:space="preserve">      -      </v>
      </c>
      <c r="AO809" s="558" t="s">
        <v>138</v>
      </c>
      <c r="AP809" s="559">
        <f t="shared" si="148"/>
        <v>43739</v>
      </c>
      <c r="AQ809" s="559">
        <f t="shared" si="149"/>
        <v>43830</v>
      </c>
      <c r="AR809" s="559">
        <f>'Information Input'!$H$35</f>
        <v>43555</v>
      </c>
      <c r="AS809" s="558" t="str">
        <f>'Information Input'!$J$22</f>
        <v>Quarterly</v>
      </c>
      <c r="AT809" s="559">
        <f>'Information Input'!$H$30</f>
        <v>43555</v>
      </c>
      <c r="AU809" s="558">
        <f>'Information Input'!$J$18</f>
        <v>2019</v>
      </c>
      <c r="AV809" s="558" t="s">
        <v>97</v>
      </c>
      <c r="AW809" s="558" t="s">
        <v>98</v>
      </c>
      <c r="AX809" s="558" t="s">
        <v>96</v>
      </c>
      <c r="AY809" s="572" t="s">
        <v>674</v>
      </c>
      <c r="AZ809" s="558">
        <v>52</v>
      </c>
      <c r="BA809" s="557" t="s">
        <v>194</v>
      </c>
      <c r="BB809" s="560" t="s">
        <v>239</v>
      </c>
      <c r="BC809" s="569">
        <f>'Report 2'!$AC194</f>
        <v>0</v>
      </c>
      <c r="BD809" s="569">
        <f>'Report 2'!$AD194</f>
        <v>0</v>
      </c>
      <c r="BE809" s="569">
        <f>'Report 2'!$AE194</f>
        <v>0</v>
      </c>
      <c r="BF809" s="569">
        <f>'Report 2'!$AF194</f>
        <v>0</v>
      </c>
      <c r="BG809" s="569">
        <f>'Report 2'!$AG194</f>
        <v>0</v>
      </c>
      <c r="BH809" s="569">
        <f>'Report 2'!$AH194</f>
        <v>0</v>
      </c>
      <c r="BI809" s="569">
        <f>'Report 2'!$AI194</f>
        <v>0</v>
      </c>
      <c r="CC809" s="542" t="s">
        <v>669</v>
      </c>
      <c r="CD809" s="1014" t="s">
        <v>672</v>
      </c>
      <c r="CE809" s="1014" t="str">
        <f>'Information Input'!$M$14</f>
        <v xml:space="preserve">      -      </v>
      </c>
      <c r="CF809" s="551" t="s">
        <v>136</v>
      </c>
      <c r="CG809" s="552">
        <f t="shared" si="150"/>
        <v>43556</v>
      </c>
      <c r="CH809" s="552">
        <f t="shared" si="151"/>
        <v>43646</v>
      </c>
      <c r="CI809" s="552">
        <f>'Information Input'!$H$35</f>
        <v>43555</v>
      </c>
      <c r="CJ809" s="551" t="str">
        <f>'Information Input'!$J$22</f>
        <v>Quarterly</v>
      </c>
      <c r="CK809" s="552">
        <f>'Information Input'!$H$30</f>
        <v>43555</v>
      </c>
      <c r="CL809" s="551">
        <f>'Information Input'!$J$18</f>
        <v>2019</v>
      </c>
      <c r="CM809" s="551" t="s">
        <v>96</v>
      </c>
      <c r="CN809" s="1014" t="s">
        <v>241</v>
      </c>
      <c r="CO809" s="542" t="s">
        <v>241</v>
      </c>
      <c r="CP809" s="542" t="s">
        <v>675</v>
      </c>
      <c r="CQ809" s="551">
        <v>49</v>
      </c>
      <c r="CR809" s="542" t="s">
        <v>191</v>
      </c>
      <c r="CS809" s="542" t="s">
        <v>239</v>
      </c>
      <c r="CT809" s="1015">
        <f>'Report 1'!$AR$18</f>
        <v>0</v>
      </c>
      <c r="CU809" s="1016">
        <f>SUMIF('Report 4A'!$G$16:$G$95,$CQ809,'Report 4A'!$AZ$16:$AZ$95)</f>
        <v>0</v>
      </c>
      <c r="CV809" s="1017">
        <f t="shared" si="145"/>
        <v>0</v>
      </c>
      <c r="CX809" s="546" t="s">
        <v>669</v>
      </c>
      <c r="CY809" s="537" t="s">
        <v>314</v>
      </c>
      <c r="CZ809" s="537" t="str">
        <f>'Information Input'!$M$14</f>
        <v xml:space="preserve">      -      </v>
      </c>
      <c r="DA809" s="538">
        <f>'Information Input'!$H$35</f>
        <v>43555</v>
      </c>
      <c r="DB809" s="537" t="str">
        <f>'Information Input'!$J$22</f>
        <v>Quarterly</v>
      </c>
      <c r="DC809" s="552">
        <f>'Information Input'!$H$30</f>
        <v>43555</v>
      </c>
      <c r="DD809" s="553" t="str">
        <f t="shared" si="146"/>
        <v>201810</v>
      </c>
      <c r="DE809" s="541" t="s">
        <v>96</v>
      </c>
      <c r="DF809" s="541" t="s">
        <v>687</v>
      </c>
      <c r="DG809" s="544">
        <f>'Report 5M'!$H$108</f>
        <v>0</v>
      </c>
      <c r="DH809" s="550">
        <f>'Report 5M'!$H$109</f>
        <v>0</v>
      </c>
      <c r="DI809" s="544">
        <f>'Report 5M'!$H$110</f>
        <v>0</v>
      </c>
      <c r="DJ809" s="544">
        <f>'Report 5M'!$H$111</f>
        <v>0</v>
      </c>
      <c r="DK809" s="544">
        <f>'Report 5M'!$H$112</f>
        <v>0</v>
      </c>
      <c r="DL809" s="544">
        <f>'Report 5M'!$H$113</f>
        <v>0</v>
      </c>
      <c r="DM809" s="544">
        <f>'Report 5M'!$H$114</f>
        <v>0</v>
      </c>
      <c r="DN809" s="544">
        <f>'Report 5M'!$H$115</f>
        <v>0</v>
      </c>
      <c r="DO809" s="544">
        <f>'Report 5M'!$H$116</f>
        <v>0</v>
      </c>
      <c r="DP809" s="544">
        <f>'Report 5M'!$H$117</f>
        <v>0</v>
      </c>
      <c r="DQ809" s="544">
        <f>'Report 5M'!$H$118</f>
        <v>0</v>
      </c>
    </row>
    <row r="810" spans="2:121">
      <c r="B810" s="535" t="s">
        <v>669</v>
      </c>
      <c r="C810" s="536">
        <v>1</v>
      </c>
      <c r="D810" s="537" t="str">
        <f>'Information Input'!$M$14</f>
        <v xml:space="preserve">      -      </v>
      </c>
      <c r="E810" s="537" t="s">
        <v>136</v>
      </c>
      <c r="F810" s="538">
        <f t="shared" si="154"/>
        <v>43556</v>
      </c>
      <c r="G810" s="538">
        <f t="shared" si="155"/>
        <v>43646</v>
      </c>
      <c r="H810" s="538">
        <f>'Information Input'!$H$35</f>
        <v>43555</v>
      </c>
      <c r="I810" s="537" t="str">
        <f>'Information Input'!$J$22</f>
        <v>Quarterly</v>
      </c>
      <c r="J810" s="538">
        <f>'Information Input'!$H$30</f>
        <v>43555</v>
      </c>
      <c r="K810" s="537">
        <f>'Information Input'!$J$18</f>
        <v>2019</v>
      </c>
      <c r="L810" s="579" t="s">
        <v>89</v>
      </c>
      <c r="M810" s="540" t="s">
        <v>90</v>
      </c>
      <c r="N810" s="541" t="s">
        <v>91</v>
      </c>
      <c r="O810" s="542" t="s">
        <v>671</v>
      </c>
      <c r="P810" s="537">
        <v>19</v>
      </c>
      <c r="Q810" s="541" t="s">
        <v>161</v>
      </c>
      <c r="R810" s="541" t="s">
        <v>235</v>
      </c>
      <c r="S810" s="543">
        <f>'Report 1'!$D$18</f>
        <v>0</v>
      </c>
      <c r="T810" s="544">
        <f>'Report 1'!$D$39</f>
        <v>0</v>
      </c>
      <c r="U810" s="545">
        <f>'Report 1'!$D$125</f>
        <v>0</v>
      </c>
      <c r="AL810" s="522" t="s">
        <v>669</v>
      </c>
      <c r="AM810" s="517">
        <v>2</v>
      </c>
      <c r="AN810" s="517" t="str">
        <f>'Information Input'!$M$14</f>
        <v xml:space="preserve">      -      </v>
      </c>
      <c r="AO810" s="517" t="s">
        <v>139</v>
      </c>
      <c r="AP810" s="518">
        <f>'Information Input'!$H$33</f>
        <v>43466</v>
      </c>
      <c r="AQ810" s="518">
        <f>'Information Input'!$H$34</f>
        <v>43555</v>
      </c>
      <c r="AR810" s="519">
        <f>'Information Input'!$H$35</f>
        <v>43555</v>
      </c>
      <c r="AS810" s="517" t="str">
        <f>'Information Input'!$J$22</f>
        <v>Quarterly</v>
      </c>
      <c r="AT810" s="519">
        <f>'Information Input'!$H$30</f>
        <v>43555</v>
      </c>
      <c r="AU810" s="517">
        <f>'Information Input'!$J$18</f>
        <v>2019</v>
      </c>
      <c r="AV810" s="517" t="s">
        <v>97</v>
      </c>
      <c r="AW810" s="517" t="s">
        <v>98</v>
      </c>
      <c r="AX810" s="528" t="s">
        <v>96</v>
      </c>
      <c r="AY810" s="529" t="s">
        <v>671</v>
      </c>
      <c r="AZ810" s="528">
        <v>11</v>
      </c>
      <c r="BA810" s="530" t="s">
        <v>153</v>
      </c>
      <c r="BB810" s="524" t="s">
        <v>231</v>
      </c>
      <c r="BC810" s="531">
        <f>'Report 2'!$AJ153</f>
        <v>0</v>
      </c>
      <c r="BD810" s="531">
        <f>'Report 2'!$AK153</f>
        <v>0</v>
      </c>
      <c r="BE810" s="531">
        <f>'Report 2'!$AL153</f>
        <v>0</v>
      </c>
      <c r="BF810" s="531">
        <f>'Report 2'!$AM153</f>
        <v>0</v>
      </c>
      <c r="BG810" s="531">
        <f>'Report 2'!$AN153</f>
        <v>0</v>
      </c>
      <c r="BH810" s="531">
        <f>'Report 2'!$AO153</f>
        <v>0</v>
      </c>
      <c r="BI810" s="531">
        <f>'Report 2'!$AP153</f>
        <v>0</v>
      </c>
      <c r="CC810" s="542" t="s">
        <v>669</v>
      </c>
      <c r="CD810" s="1014" t="s">
        <v>672</v>
      </c>
      <c r="CE810" s="1014" t="str">
        <f>'Information Input'!$M$14</f>
        <v xml:space="preserve">      -      </v>
      </c>
      <c r="CF810" s="551" t="s">
        <v>136</v>
      </c>
      <c r="CG810" s="552">
        <f t="shared" si="150"/>
        <v>43556</v>
      </c>
      <c r="CH810" s="552">
        <f t="shared" si="151"/>
        <v>43646</v>
      </c>
      <c r="CI810" s="552">
        <f>'Information Input'!$H$35</f>
        <v>43555</v>
      </c>
      <c r="CJ810" s="551" t="str">
        <f>'Information Input'!$J$22</f>
        <v>Quarterly</v>
      </c>
      <c r="CK810" s="552">
        <f>'Information Input'!$H$30</f>
        <v>43555</v>
      </c>
      <c r="CL810" s="551">
        <f>'Information Input'!$J$18</f>
        <v>2019</v>
      </c>
      <c r="CM810" s="551" t="s">
        <v>96</v>
      </c>
      <c r="CN810" s="1014" t="s">
        <v>241</v>
      </c>
      <c r="CO810" s="542" t="s">
        <v>241</v>
      </c>
      <c r="CP810" s="542" t="s">
        <v>675</v>
      </c>
      <c r="CQ810" s="551">
        <v>50</v>
      </c>
      <c r="CR810" s="542" t="s">
        <v>192</v>
      </c>
      <c r="CS810" s="542" t="s">
        <v>239</v>
      </c>
      <c r="CT810" s="1015">
        <f>'Report 1'!$AR$18</f>
        <v>0</v>
      </c>
      <c r="CU810" s="1016">
        <f>SUMIF('Report 4A'!$G$16:$G$95,$CQ810,'Report 4A'!$AZ$16:$AZ$95)</f>
        <v>0</v>
      </c>
      <c r="CV810" s="1017">
        <f t="shared" si="145"/>
        <v>0</v>
      </c>
      <c r="CX810" s="546" t="s">
        <v>669</v>
      </c>
      <c r="CY810" s="537" t="s">
        <v>314</v>
      </c>
      <c r="CZ810" s="537" t="str">
        <f>'Information Input'!$M$14</f>
        <v xml:space="preserve">      -      </v>
      </c>
      <c r="DA810" s="538">
        <f>'Information Input'!$H$35</f>
        <v>43555</v>
      </c>
      <c r="DB810" s="537" t="str">
        <f>'Information Input'!$J$22</f>
        <v>Quarterly</v>
      </c>
      <c r="DC810" s="552">
        <f>'Information Input'!$H$30</f>
        <v>43555</v>
      </c>
      <c r="DD810" s="553" t="str">
        <f t="shared" si="146"/>
        <v>201809</v>
      </c>
      <c r="DE810" s="541" t="s">
        <v>96</v>
      </c>
      <c r="DF810" s="541" t="s">
        <v>687</v>
      </c>
      <c r="DG810" s="544">
        <f>'Report 5M'!$I$108</f>
        <v>0</v>
      </c>
      <c r="DH810" s="550">
        <f>'Report 5M'!$I$109</f>
        <v>0</v>
      </c>
      <c r="DI810" s="544">
        <f>'Report 5M'!$I$110</f>
        <v>0</v>
      </c>
      <c r="DJ810" s="544">
        <f>'Report 5M'!$I$111</f>
        <v>0</v>
      </c>
      <c r="DK810" s="544">
        <f>'Report 5M'!$I$112</f>
        <v>0</v>
      </c>
      <c r="DL810" s="544">
        <f>'Report 5M'!$I$113</f>
        <v>0</v>
      </c>
      <c r="DM810" s="544">
        <f>'Report 5M'!$I$114</f>
        <v>0</v>
      </c>
      <c r="DN810" s="544">
        <f>'Report 5M'!$I$115</f>
        <v>0</v>
      </c>
      <c r="DO810" s="544">
        <f>'Report 5M'!$I$116</f>
        <v>0</v>
      </c>
      <c r="DP810" s="544">
        <f>'Report 5M'!$I$117</f>
        <v>0</v>
      </c>
      <c r="DQ810" s="544">
        <f>'Report 5M'!$I$118</f>
        <v>0</v>
      </c>
    </row>
    <row r="811" spans="2:121">
      <c r="B811" s="535" t="s">
        <v>669</v>
      </c>
      <c r="C811" s="536">
        <v>1</v>
      </c>
      <c r="D811" s="537" t="str">
        <f>'Information Input'!$M$14</f>
        <v xml:space="preserve">      -      </v>
      </c>
      <c r="E811" s="537" t="s">
        <v>136</v>
      </c>
      <c r="F811" s="538">
        <f t="shared" si="154"/>
        <v>43556</v>
      </c>
      <c r="G811" s="538">
        <f t="shared" si="155"/>
        <v>43646</v>
      </c>
      <c r="H811" s="538">
        <f>'Information Input'!$H$35</f>
        <v>43555</v>
      </c>
      <c r="I811" s="537" t="str">
        <f>'Information Input'!$J$22</f>
        <v>Quarterly</v>
      </c>
      <c r="J811" s="538">
        <f>'Information Input'!$H$30</f>
        <v>43555</v>
      </c>
      <c r="K811" s="537">
        <f>'Information Input'!$J$18</f>
        <v>2019</v>
      </c>
      <c r="L811" s="579" t="s">
        <v>89</v>
      </c>
      <c r="M811" s="540" t="s">
        <v>90</v>
      </c>
      <c r="N811" s="541" t="s">
        <v>91</v>
      </c>
      <c r="O811" s="542" t="s">
        <v>671</v>
      </c>
      <c r="P811" s="537">
        <v>20</v>
      </c>
      <c r="Q811" s="541" t="s">
        <v>162</v>
      </c>
      <c r="R811" s="541" t="s">
        <v>235</v>
      </c>
      <c r="S811" s="543">
        <f>'Report 1'!$D$18</f>
        <v>0</v>
      </c>
      <c r="T811" s="544">
        <f>'Report 1'!$D$40</f>
        <v>0</v>
      </c>
      <c r="U811" s="545">
        <f>'Report 1'!$D$126</f>
        <v>0</v>
      </c>
      <c r="AL811" s="546" t="s">
        <v>669</v>
      </c>
      <c r="AM811" s="547">
        <v>2</v>
      </c>
      <c r="AN811" s="547" t="str">
        <f>'Information Input'!$M$14</f>
        <v xml:space="preserve">      -      </v>
      </c>
      <c r="AO811" s="547" t="s">
        <v>139</v>
      </c>
      <c r="AP811" s="538">
        <f>'Information Input'!$H$33</f>
        <v>43466</v>
      </c>
      <c r="AQ811" s="538">
        <f>'Information Input'!$H$34</f>
        <v>43555</v>
      </c>
      <c r="AR811" s="538">
        <f>'Information Input'!$H$35</f>
        <v>43555</v>
      </c>
      <c r="AS811" s="547" t="str">
        <f>'Information Input'!$J$22</f>
        <v>Quarterly</v>
      </c>
      <c r="AT811" s="538">
        <f>'Information Input'!$H$30</f>
        <v>43555</v>
      </c>
      <c r="AU811" s="547">
        <f>'Information Input'!$J$18</f>
        <v>2019</v>
      </c>
      <c r="AV811" s="547" t="s">
        <v>97</v>
      </c>
      <c r="AW811" s="547" t="s">
        <v>98</v>
      </c>
      <c r="AX811" s="547" t="s">
        <v>96</v>
      </c>
      <c r="AY811" s="548" t="s">
        <v>671</v>
      </c>
      <c r="AZ811" s="547">
        <v>12</v>
      </c>
      <c r="BA811" s="549" t="s">
        <v>154</v>
      </c>
      <c r="BB811" s="543" t="s">
        <v>231</v>
      </c>
      <c r="BC811" s="550">
        <f>'Report 2'!$AJ154</f>
        <v>0</v>
      </c>
      <c r="BD811" s="550">
        <f>'Report 2'!$AK154</f>
        <v>0</v>
      </c>
      <c r="BE811" s="550">
        <f>'Report 2'!$AL154</f>
        <v>0</v>
      </c>
      <c r="BF811" s="550">
        <f>'Report 2'!$AM154</f>
        <v>0</v>
      </c>
      <c r="BG811" s="550">
        <f>'Report 2'!$AN154</f>
        <v>0</v>
      </c>
      <c r="BH811" s="550">
        <f>'Report 2'!$AO154</f>
        <v>0</v>
      </c>
      <c r="BI811" s="550">
        <f>'Report 2'!$AP154</f>
        <v>0</v>
      </c>
      <c r="CC811" s="575" t="s">
        <v>669</v>
      </c>
      <c r="CD811" s="1019" t="s">
        <v>672</v>
      </c>
      <c r="CE811" s="1019" t="str">
        <f>'Information Input'!$M$14</f>
        <v xml:space="preserve">      -      </v>
      </c>
      <c r="CF811" s="570" t="s">
        <v>136</v>
      </c>
      <c r="CG811" s="566">
        <f t="shared" si="150"/>
        <v>43556</v>
      </c>
      <c r="CH811" s="566">
        <f t="shared" si="151"/>
        <v>43646</v>
      </c>
      <c r="CI811" s="566">
        <f>'Information Input'!$H$35</f>
        <v>43555</v>
      </c>
      <c r="CJ811" s="570" t="str">
        <f>'Information Input'!$J$22</f>
        <v>Quarterly</v>
      </c>
      <c r="CK811" s="566">
        <f>'Information Input'!$H$30</f>
        <v>43555</v>
      </c>
      <c r="CL811" s="570">
        <f>'Information Input'!$J$18</f>
        <v>2019</v>
      </c>
      <c r="CM811" s="570" t="s">
        <v>96</v>
      </c>
      <c r="CN811" s="1019" t="s">
        <v>241</v>
      </c>
      <c r="CO811" s="575" t="s">
        <v>241</v>
      </c>
      <c r="CP811" s="575" t="s">
        <v>675</v>
      </c>
      <c r="CQ811" s="570">
        <v>51</v>
      </c>
      <c r="CR811" s="575" t="s">
        <v>193</v>
      </c>
      <c r="CS811" s="575" t="s">
        <v>239</v>
      </c>
      <c r="CT811" s="1020">
        <f>'Report 1'!$AR$18</f>
        <v>0</v>
      </c>
      <c r="CU811" s="1021">
        <f>SUMIF('Report 4A'!$G$16:$G$95,$CQ811,'Report 4A'!$AZ$16:$AZ$95)</f>
        <v>0</v>
      </c>
      <c r="CV811" s="1022">
        <f t="shared" si="145"/>
        <v>0</v>
      </c>
      <c r="CX811" s="546" t="s">
        <v>669</v>
      </c>
      <c r="CY811" s="537" t="s">
        <v>314</v>
      </c>
      <c r="CZ811" s="537" t="str">
        <f>'Information Input'!$M$14</f>
        <v xml:space="preserve">      -      </v>
      </c>
      <c r="DA811" s="538">
        <f>'Information Input'!$H$35</f>
        <v>43555</v>
      </c>
      <c r="DB811" s="537" t="str">
        <f>'Information Input'!$J$22</f>
        <v>Quarterly</v>
      </c>
      <c r="DC811" s="552">
        <f>'Information Input'!$H$30</f>
        <v>43555</v>
      </c>
      <c r="DD811" s="553" t="str">
        <f t="shared" si="146"/>
        <v>201808</v>
      </c>
      <c r="DE811" s="541" t="s">
        <v>96</v>
      </c>
      <c r="DF811" s="541" t="s">
        <v>687</v>
      </c>
      <c r="DG811" s="544">
        <f>'Report 5M'!$J$108</f>
        <v>0</v>
      </c>
      <c r="DH811" s="550">
        <f>'Report 5M'!$J$109</f>
        <v>0</v>
      </c>
      <c r="DI811" s="544">
        <f>'Report 5M'!$J$110</f>
        <v>0</v>
      </c>
      <c r="DJ811" s="544">
        <f>'Report 5M'!$J$111</f>
        <v>0</v>
      </c>
      <c r="DK811" s="544">
        <f>'Report 5M'!$J$112</f>
        <v>0</v>
      </c>
      <c r="DL811" s="544">
        <f>'Report 5M'!$J$113</f>
        <v>0</v>
      </c>
      <c r="DM811" s="544">
        <f>'Report 5M'!$J$114</f>
        <v>0</v>
      </c>
      <c r="DN811" s="544">
        <f>'Report 5M'!$J$115</f>
        <v>0</v>
      </c>
      <c r="DO811" s="544">
        <f>'Report 5M'!$J$116</f>
        <v>0</v>
      </c>
      <c r="DP811" s="544">
        <f>'Report 5M'!$J$117</f>
        <v>0</v>
      </c>
      <c r="DQ811" s="544">
        <f>'Report 5M'!$J$118</f>
        <v>0</v>
      </c>
    </row>
    <row r="812" spans="2:121">
      <c r="B812" s="535" t="s">
        <v>669</v>
      </c>
      <c r="C812" s="536">
        <v>1</v>
      </c>
      <c r="D812" s="537" t="str">
        <f>'Information Input'!$M$14</f>
        <v xml:space="preserve">      -      </v>
      </c>
      <c r="E812" s="537" t="s">
        <v>136</v>
      </c>
      <c r="F812" s="538">
        <f t="shared" si="154"/>
        <v>43556</v>
      </c>
      <c r="G812" s="538">
        <f t="shared" si="155"/>
        <v>43646</v>
      </c>
      <c r="H812" s="538">
        <f>'Information Input'!$H$35</f>
        <v>43555</v>
      </c>
      <c r="I812" s="537" t="str">
        <f>'Information Input'!$J$22</f>
        <v>Quarterly</v>
      </c>
      <c r="J812" s="538">
        <f>'Information Input'!$H$30</f>
        <v>43555</v>
      </c>
      <c r="K812" s="537">
        <f>'Information Input'!$J$18</f>
        <v>2019</v>
      </c>
      <c r="L812" s="579" t="s">
        <v>89</v>
      </c>
      <c r="M812" s="540" t="s">
        <v>90</v>
      </c>
      <c r="N812" s="541" t="s">
        <v>91</v>
      </c>
      <c r="O812" s="542" t="s">
        <v>671</v>
      </c>
      <c r="P812" s="537">
        <v>21</v>
      </c>
      <c r="Q812" s="541" t="s">
        <v>163</v>
      </c>
      <c r="R812" s="541" t="s">
        <v>235</v>
      </c>
      <c r="S812" s="543">
        <f>'Report 1'!$D$18</f>
        <v>0</v>
      </c>
      <c r="T812" s="544">
        <f>'Report 1'!$D$41</f>
        <v>0</v>
      </c>
      <c r="U812" s="545">
        <f>'Report 1'!$D$127</f>
        <v>0</v>
      </c>
      <c r="AL812" s="546" t="s">
        <v>669</v>
      </c>
      <c r="AM812" s="547">
        <v>2</v>
      </c>
      <c r="AN812" s="547" t="str">
        <f>'Information Input'!$M$14</f>
        <v xml:space="preserve">      -      </v>
      </c>
      <c r="AO812" s="547" t="s">
        <v>139</v>
      </c>
      <c r="AP812" s="538">
        <f>'Information Input'!$H$33</f>
        <v>43466</v>
      </c>
      <c r="AQ812" s="538">
        <f>'Information Input'!$H$34</f>
        <v>43555</v>
      </c>
      <c r="AR812" s="538">
        <f>'Information Input'!$H$35</f>
        <v>43555</v>
      </c>
      <c r="AS812" s="547" t="str">
        <f>'Information Input'!$J$22</f>
        <v>Quarterly</v>
      </c>
      <c r="AT812" s="538">
        <f>'Information Input'!$H$30</f>
        <v>43555</v>
      </c>
      <c r="AU812" s="547">
        <f>'Information Input'!$J$18</f>
        <v>2019</v>
      </c>
      <c r="AV812" s="547" t="s">
        <v>97</v>
      </c>
      <c r="AW812" s="547" t="s">
        <v>98</v>
      </c>
      <c r="AX812" s="547" t="s">
        <v>96</v>
      </c>
      <c r="AY812" s="548" t="s">
        <v>671</v>
      </c>
      <c r="AZ812" s="547">
        <v>13</v>
      </c>
      <c r="BA812" s="549" t="s">
        <v>155</v>
      </c>
      <c r="BB812" s="543" t="s">
        <v>232</v>
      </c>
      <c r="BC812" s="550">
        <f>'Report 2'!$AJ155</f>
        <v>0</v>
      </c>
      <c r="BD812" s="550">
        <f>'Report 2'!$AK155</f>
        <v>0</v>
      </c>
      <c r="BE812" s="550">
        <f>'Report 2'!$AL155</f>
        <v>0</v>
      </c>
      <c r="BF812" s="550">
        <f>'Report 2'!$AM155</f>
        <v>0</v>
      </c>
      <c r="BG812" s="550">
        <f>'Report 2'!$AN155</f>
        <v>0</v>
      </c>
      <c r="BH812" s="550">
        <f>'Report 2'!$AO155</f>
        <v>0</v>
      </c>
      <c r="BI812" s="550">
        <f>'Report 2'!$AP155</f>
        <v>0</v>
      </c>
      <c r="CC812" s="523" t="s">
        <v>669</v>
      </c>
      <c r="CD812" s="1010" t="s">
        <v>672</v>
      </c>
      <c r="CE812" s="1010" t="str">
        <f>'Information Input'!$M$14</f>
        <v xml:space="preserve">      -      </v>
      </c>
      <c r="CF812" s="532" t="s">
        <v>136</v>
      </c>
      <c r="CG812" s="519">
        <f t="shared" si="150"/>
        <v>43556</v>
      </c>
      <c r="CH812" s="519">
        <f t="shared" si="151"/>
        <v>43646</v>
      </c>
      <c r="CI812" s="519">
        <f>'Information Input'!$H$35</f>
        <v>43555</v>
      </c>
      <c r="CJ812" s="532" t="str">
        <f>'Information Input'!$J$22</f>
        <v>Quarterly</v>
      </c>
      <c r="CK812" s="519">
        <f>'Information Input'!$H$30</f>
        <v>43555</v>
      </c>
      <c r="CL812" s="532">
        <f>'Information Input'!$J$18</f>
        <v>2019</v>
      </c>
      <c r="CM812" s="532" t="s">
        <v>103</v>
      </c>
      <c r="CN812" s="1010" t="s">
        <v>242</v>
      </c>
      <c r="CO812" s="523" t="s">
        <v>242</v>
      </c>
      <c r="CP812" s="523" t="s">
        <v>671</v>
      </c>
      <c r="CQ812" s="532">
        <v>11</v>
      </c>
      <c r="CR812" s="523" t="s">
        <v>153</v>
      </c>
      <c r="CS812" s="523" t="s">
        <v>231</v>
      </c>
      <c r="CT812" s="1011">
        <f>'Report 1'!$AW$18</f>
        <v>0</v>
      </c>
      <c r="CU812" s="1012">
        <f>SUMIF('Report 4A'!$G$16:$G$95,$CQ812,'Report 4A'!$BE$16:$BE$95)</f>
        <v>0</v>
      </c>
      <c r="CV812" s="1013">
        <f t="shared" si="145"/>
        <v>0</v>
      </c>
      <c r="CX812" s="546" t="s">
        <v>669</v>
      </c>
      <c r="CY812" s="537" t="s">
        <v>314</v>
      </c>
      <c r="CZ812" s="537" t="str">
        <f>'Information Input'!$M$14</f>
        <v xml:space="preserve">      -      </v>
      </c>
      <c r="DA812" s="538">
        <f>'Information Input'!$H$35</f>
        <v>43555</v>
      </c>
      <c r="DB812" s="537" t="str">
        <f>'Information Input'!$J$22</f>
        <v>Quarterly</v>
      </c>
      <c r="DC812" s="552">
        <f>'Information Input'!$H$30</f>
        <v>43555</v>
      </c>
      <c r="DD812" s="553" t="str">
        <f t="shared" si="146"/>
        <v>201807</v>
      </c>
      <c r="DE812" s="541" t="s">
        <v>96</v>
      </c>
      <c r="DF812" s="541" t="s">
        <v>687</v>
      </c>
      <c r="DG812" s="544">
        <f>'Report 5M'!$K$108</f>
        <v>0</v>
      </c>
      <c r="DH812" s="550">
        <f>'Report 5M'!$K$109</f>
        <v>0</v>
      </c>
      <c r="DI812" s="544">
        <f>'Report 5M'!$K$110</f>
        <v>0</v>
      </c>
      <c r="DJ812" s="544">
        <f>'Report 5M'!$K$111</f>
        <v>0</v>
      </c>
      <c r="DK812" s="544">
        <f>'Report 5M'!$K$112</f>
        <v>0</v>
      </c>
      <c r="DL812" s="544">
        <f>'Report 5M'!$K$113</f>
        <v>0</v>
      </c>
      <c r="DM812" s="544">
        <f>'Report 5M'!$K$114</f>
        <v>0</v>
      </c>
      <c r="DN812" s="544">
        <f>'Report 5M'!$K$115</f>
        <v>0</v>
      </c>
      <c r="DO812" s="544">
        <f>'Report 5M'!$K$116</f>
        <v>0</v>
      </c>
      <c r="DP812" s="544">
        <f>'Report 5M'!$K$117</f>
        <v>0</v>
      </c>
      <c r="DQ812" s="544">
        <f>'Report 5M'!$K$118</f>
        <v>0</v>
      </c>
    </row>
    <row r="813" spans="2:121">
      <c r="B813" s="535" t="s">
        <v>669</v>
      </c>
      <c r="C813" s="536">
        <v>1</v>
      </c>
      <c r="D813" s="537" t="str">
        <f>'Information Input'!$M$14</f>
        <v xml:space="preserve">      -      </v>
      </c>
      <c r="E813" s="537" t="s">
        <v>136</v>
      </c>
      <c r="F813" s="538">
        <f t="shared" si="154"/>
        <v>43556</v>
      </c>
      <c r="G813" s="538">
        <f t="shared" si="155"/>
        <v>43646</v>
      </c>
      <c r="H813" s="538">
        <f>'Information Input'!$H$35</f>
        <v>43555</v>
      </c>
      <c r="I813" s="537" t="str">
        <f>'Information Input'!$J$22</f>
        <v>Quarterly</v>
      </c>
      <c r="J813" s="538">
        <f>'Information Input'!$H$30</f>
        <v>43555</v>
      </c>
      <c r="K813" s="537">
        <f>'Information Input'!$J$18</f>
        <v>2019</v>
      </c>
      <c r="L813" s="579" t="s">
        <v>89</v>
      </c>
      <c r="M813" s="540" t="s">
        <v>90</v>
      </c>
      <c r="N813" s="541" t="s">
        <v>91</v>
      </c>
      <c r="O813" s="542" t="s">
        <v>671</v>
      </c>
      <c r="P813" s="537">
        <v>22</v>
      </c>
      <c r="Q813" s="541" t="s">
        <v>164</v>
      </c>
      <c r="R813" s="541" t="s">
        <v>236</v>
      </c>
      <c r="S813" s="543">
        <f>'Report 1'!$D$18</f>
        <v>0</v>
      </c>
      <c r="T813" s="544">
        <f>'Report 1'!$D$42</f>
        <v>0</v>
      </c>
      <c r="U813" s="545">
        <f>'Report 1'!$D$128</f>
        <v>0</v>
      </c>
      <c r="AL813" s="546" t="s">
        <v>669</v>
      </c>
      <c r="AM813" s="547">
        <v>2</v>
      </c>
      <c r="AN813" s="547" t="str">
        <f>'Information Input'!$M$14</f>
        <v xml:space="preserve">      -      </v>
      </c>
      <c r="AO813" s="547" t="s">
        <v>139</v>
      </c>
      <c r="AP813" s="538">
        <f>'Information Input'!$H$33</f>
        <v>43466</v>
      </c>
      <c r="AQ813" s="538">
        <f>'Information Input'!$H$34</f>
        <v>43555</v>
      </c>
      <c r="AR813" s="538">
        <f>'Information Input'!$H$35</f>
        <v>43555</v>
      </c>
      <c r="AS813" s="547" t="str">
        <f>'Information Input'!$J$22</f>
        <v>Quarterly</v>
      </c>
      <c r="AT813" s="538">
        <f>'Information Input'!$H$30</f>
        <v>43555</v>
      </c>
      <c r="AU813" s="547">
        <f>'Information Input'!$J$18</f>
        <v>2019</v>
      </c>
      <c r="AV813" s="547" t="s">
        <v>97</v>
      </c>
      <c r="AW813" s="547" t="s">
        <v>98</v>
      </c>
      <c r="AX813" s="547" t="s">
        <v>96</v>
      </c>
      <c r="AY813" s="548" t="s">
        <v>671</v>
      </c>
      <c r="AZ813" s="547">
        <v>14</v>
      </c>
      <c r="BA813" s="549" t="s">
        <v>156</v>
      </c>
      <c r="BB813" s="543" t="s">
        <v>233</v>
      </c>
      <c r="BC813" s="550">
        <f>'Report 2'!$AJ156</f>
        <v>0</v>
      </c>
      <c r="BD813" s="550">
        <f>'Report 2'!$AK156</f>
        <v>0</v>
      </c>
      <c r="BE813" s="550">
        <f>'Report 2'!$AL156</f>
        <v>0</v>
      </c>
      <c r="BF813" s="550">
        <f>'Report 2'!$AM156</f>
        <v>0</v>
      </c>
      <c r="BG813" s="550">
        <f>'Report 2'!$AN156</f>
        <v>0</v>
      </c>
      <c r="BH813" s="550">
        <f>'Report 2'!$AO156</f>
        <v>0</v>
      </c>
      <c r="BI813" s="550">
        <f>'Report 2'!$AP156</f>
        <v>0</v>
      </c>
      <c r="CC813" s="542" t="s">
        <v>669</v>
      </c>
      <c r="CD813" s="1014" t="s">
        <v>672</v>
      </c>
      <c r="CE813" s="1014" t="str">
        <f>'Information Input'!$M$14</f>
        <v xml:space="preserve">      -      </v>
      </c>
      <c r="CF813" s="551" t="s">
        <v>136</v>
      </c>
      <c r="CG813" s="552">
        <f t="shared" si="150"/>
        <v>43556</v>
      </c>
      <c r="CH813" s="552">
        <f t="shared" si="151"/>
        <v>43646</v>
      </c>
      <c r="CI813" s="552">
        <f>'Information Input'!$H$35</f>
        <v>43555</v>
      </c>
      <c r="CJ813" s="551" t="str">
        <f>'Information Input'!$J$22</f>
        <v>Quarterly</v>
      </c>
      <c r="CK813" s="552">
        <f>'Information Input'!$H$30</f>
        <v>43555</v>
      </c>
      <c r="CL813" s="551">
        <f>'Information Input'!$J$18</f>
        <v>2019</v>
      </c>
      <c r="CM813" s="551" t="s">
        <v>103</v>
      </c>
      <c r="CN813" s="1014" t="s">
        <v>242</v>
      </c>
      <c r="CO813" s="542" t="s">
        <v>242</v>
      </c>
      <c r="CP813" s="542" t="s">
        <v>671</v>
      </c>
      <c r="CQ813" s="551">
        <v>12</v>
      </c>
      <c r="CR813" s="542" t="s">
        <v>154</v>
      </c>
      <c r="CS813" s="542" t="s">
        <v>231</v>
      </c>
      <c r="CT813" s="1015">
        <f>'Report 1'!$AW$18</f>
        <v>0</v>
      </c>
      <c r="CU813" s="1016">
        <f>SUMIF('Report 4A'!$G$16:$G$95,$CQ813,'Report 4A'!$BE$16:$BE$95)</f>
        <v>0</v>
      </c>
      <c r="CV813" s="1017">
        <f t="shared" si="145"/>
        <v>0</v>
      </c>
      <c r="CX813" s="546" t="s">
        <v>669</v>
      </c>
      <c r="CY813" s="537" t="s">
        <v>314</v>
      </c>
      <c r="CZ813" s="537" t="str">
        <f>'Information Input'!$M$14</f>
        <v xml:space="preserve">      -      </v>
      </c>
      <c r="DA813" s="538">
        <f>'Information Input'!$H$35</f>
        <v>43555</v>
      </c>
      <c r="DB813" s="537" t="str">
        <f>'Information Input'!$J$22</f>
        <v>Quarterly</v>
      </c>
      <c r="DC813" s="552">
        <f>'Information Input'!$H$30</f>
        <v>43555</v>
      </c>
      <c r="DD813" s="553" t="str">
        <f t="shared" si="146"/>
        <v>201806</v>
      </c>
      <c r="DE813" s="541" t="s">
        <v>96</v>
      </c>
      <c r="DF813" s="541" t="s">
        <v>687</v>
      </c>
      <c r="DG813" s="544">
        <f>'Report 5M'!$L$108</f>
        <v>0</v>
      </c>
      <c r="DH813" s="550">
        <f>'Report 5M'!$L$109</f>
        <v>0</v>
      </c>
      <c r="DI813" s="544">
        <f>'Report 5M'!$L$110</f>
        <v>0</v>
      </c>
      <c r="DJ813" s="544">
        <f>'Report 5M'!$L$111</f>
        <v>0</v>
      </c>
      <c r="DK813" s="544">
        <f>'Report 5M'!$L$112</f>
        <v>0</v>
      </c>
      <c r="DL813" s="544">
        <f>'Report 5M'!$L$113</f>
        <v>0</v>
      </c>
      <c r="DM813" s="544">
        <f>'Report 5M'!$L$114</f>
        <v>0</v>
      </c>
      <c r="DN813" s="544">
        <f>'Report 5M'!$L$115</f>
        <v>0</v>
      </c>
      <c r="DO813" s="544">
        <f>'Report 5M'!$L$116</f>
        <v>0</v>
      </c>
      <c r="DP813" s="544">
        <f>'Report 5M'!$L$117</f>
        <v>0</v>
      </c>
      <c r="DQ813" s="544">
        <f>'Report 5M'!$L$118</f>
        <v>0</v>
      </c>
    </row>
    <row r="814" spans="2:121">
      <c r="B814" s="535" t="s">
        <v>669</v>
      </c>
      <c r="C814" s="536">
        <v>1</v>
      </c>
      <c r="D814" s="537" t="str">
        <f>'Information Input'!$M$14</f>
        <v xml:space="preserve">      -      </v>
      </c>
      <c r="E814" s="537" t="s">
        <v>136</v>
      </c>
      <c r="F814" s="538">
        <f t="shared" si="154"/>
        <v>43556</v>
      </c>
      <c r="G814" s="538">
        <f t="shared" si="155"/>
        <v>43646</v>
      </c>
      <c r="H814" s="538">
        <f>'Information Input'!$H$35</f>
        <v>43555</v>
      </c>
      <c r="I814" s="537" t="str">
        <f>'Information Input'!$J$22</f>
        <v>Quarterly</v>
      </c>
      <c r="J814" s="538">
        <f>'Information Input'!$H$30</f>
        <v>43555</v>
      </c>
      <c r="K814" s="537">
        <f>'Information Input'!$J$18</f>
        <v>2019</v>
      </c>
      <c r="L814" s="579" t="s">
        <v>89</v>
      </c>
      <c r="M814" s="540" t="s">
        <v>90</v>
      </c>
      <c r="N814" s="541" t="s">
        <v>91</v>
      </c>
      <c r="O814" s="542" t="s">
        <v>671</v>
      </c>
      <c r="P814" s="537">
        <v>23</v>
      </c>
      <c r="Q814" s="541" t="s">
        <v>165</v>
      </c>
      <c r="R814" s="541" t="s">
        <v>236</v>
      </c>
      <c r="S814" s="543">
        <f>'Report 1'!$D$18</f>
        <v>0</v>
      </c>
      <c r="T814" s="544">
        <f>'Report 1'!$D$43</f>
        <v>0</v>
      </c>
      <c r="U814" s="545">
        <f>'Report 1'!$D$129</f>
        <v>0</v>
      </c>
      <c r="AL814" s="546" t="s">
        <v>669</v>
      </c>
      <c r="AM814" s="547">
        <v>2</v>
      </c>
      <c r="AN814" s="547" t="str">
        <f>'Information Input'!$M$14</f>
        <v xml:space="preserve">      -      </v>
      </c>
      <c r="AO814" s="547" t="s">
        <v>139</v>
      </c>
      <c r="AP814" s="538">
        <f>'Information Input'!$H$33</f>
        <v>43466</v>
      </c>
      <c r="AQ814" s="538">
        <f>'Information Input'!$H$34</f>
        <v>43555</v>
      </c>
      <c r="AR814" s="538">
        <f>'Information Input'!$H$35</f>
        <v>43555</v>
      </c>
      <c r="AS814" s="547" t="str">
        <f>'Information Input'!$J$22</f>
        <v>Quarterly</v>
      </c>
      <c r="AT814" s="538">
        <f>'Information Input'!$H$30</f>
        <v>43555</v>
      </c>
      <c r="AU814" s="547">
        <f>'Information Input'!$J$18</f>
        <v>2019</v>
      </c>
      <c r="AV814" s="547" t="s">
        <v>97</v>
      </c>
      <c r="AW814" s="547" t="s">
        <v>98</v>
      </c>
      <c r="AX814" s="547" t="s">
        <v>96</v>
      </c>
      <c r="AY814" s="548" t="s">
        <v>671</v>
      </c>
      <c r="AZ814" s="547">
        <v>15</v>
      </c>
      <c r="BA814" s="549" t="s">
        <v>157</v>
      </c>
      <c r="BB814" s="543" t="s">
        <v>234</v>
      </c>
      <c r="BC814" s="550">
        <f>'Report 2'!$AJ157</f>
        <v>0</v>
      </c>
      <c r="BD814" s="550">
        <f>'Report 2'!$AK157</f>
        <v>0</v>
      </c>
      <c r="BE814" s="550">
        <f>'Report 2'!$AL157</f>
        <v>0</v>
      </c>
      <c r="BF814" s="550">
        <f>'Report 2'!$AM157</f>
        <v>0</v>
      </c>
      <c r="BG814" s="550">
        <f>'Report 2'!$AN157</f>
        <v>0</v>
      </c>
      <c r="BH814" s="550">
        <f>'Report 2'!$AO157</f>
        <v>0</v>
      </c>
      <c r="BI814" s="550">
        <f>'Report 2'!$AP157</f>
        <v>0</v>
      </c>
      <c r="CC814" s="542" t="s">
        <v>669</v>
      </c>
      <c r="CD814" s="1014" t="s">
        <v>672</v>
      </c>
      <c r="CE814" s="1014" t="str">
        <f>'Information Input'!$M$14</f>
        <v xml:space="preserve">      -      </v>
      </c>
      <c r="CF814" s="551" t="s">
        <v>136</v>
      </c>
      <c r="CG814" s="552">
        <f t="shared" si="150"/>
        <v>43556</v>
      </c>
      <c r="CH814" s="552">
        <f t="shared" si="151"/>
        <v>43646</v>
      </c>
      <c r="CI814" s="552">
        <f>'Information Input'!$H$35</f>
        <v>43555</v>
      </c>
      <c r="CJ814" s="551" t="str">
        <f>'Information Input'!$J$22</f>
        <v>Quarterly</v>
      </c>
      <c r="CK814" s="552">
        <f>'Information Input'!$H$30</f>
        <v>43555</v>
      </c>
      <c r="CL814" s="551">
        <f>'Information Input'!$J$18</f>
        <v>2019</v>
      </c>
      <c r="CM814" s="551" t="s">
        <v>103</v>
      </c>
      <c r="CN814" s="1014" t="s">
        <v>242</v>
      </c>
      <c r="CO814" s="542" t="s">
        <v>242</v>
      </c>
      <c r="CP814" s="542" t="s">
        <v>671</v>
      </c>
      <c r="CQ814" s="551">
        <v>13</v>
      </c>
      <c r="CR814" s="542" t="s">
        <v>155</v>
      </c>
      <c r="CS814" s="542" t="s">
        <v>232</v>
      </c>
      <c r="CT814" s="1015">
        <f>'Report 1'!$AW$18</f>
        <v>0</v>
      </c>
      <c r="CU814" s="1016">
        <f>SUMIF('Report 4A'!$G$16:$G$95,$CQ814,'Report 4A'!$BE$16:$BE$95)</f>
        <v>0</v>
      </c>
      <c r="CV814" s="1017">
        <f t="shared" si="145"/>
        <v>0</v>
      </c>
      <c r="CX814" s="546" t="s">
        <v>669</v>
      </c>
      <c r="CY814" s="537" t="s">
        <v>314</v>
      </c>
      <c r="CZ814" s="537" t="str">
        <f>'Information Input'!$M$14</f>
        <v xml:space="preserve">      -      </v>
      </c>
      <c r="DA814" s="538">
        <f>'Information Input'!$H$35</f>
        <v>43555</v>
      </c>
      <c r="DB814" s="537" t="str">
        <f>'Information Input'!$J$22</f>
        <v>Quarterly</v>
      </c>
      <c r="DC814" s="552">
        <f>'Information Input'!$H$30</f>
        <v>43555</v>
      </c>
      <c r="DD814" s="553" t="str">
        <f t="shared" si="146"/>
        <v>201805</v>
      </c>
      <c r="DE814" s="541" t="s">
        <v>96</v>
      </c>
      <c r="DF814" s="541" t="s">
        <v>687</v>
      </c>
      <c r="DG814" s="544">
        <f>'Report 5M'!$M$108</f>
        <v>0</v>
      </c>
      <c r="DH814" s="550">
        <f>'Report 5M'!$M$109</f>
        <v>0</v>
      </c>
      <c r="DI814" s="544">
        <f>'Report 5M'!$M$110</f>
        <v>0</v>
      </c>
      <c r="DJ814" s="544">
        <f>'Report 5M'!$M$111</f>
        <v>0</v>
      </c>
      <c r="DK814" s="544">
        <f>'Report 5M'!$M$112</f>
        <v>0</v>
      </c>
      <c r="DL814" s="544">
        <f>'Report 5M'!$M$113</f>
        <v>0</v>
      </c>
      <c r="DM814" s="544">
        <f>'Report 5M'!$M$114</f>
        <v>0</v>
      </c>
      <c r="DN814" s="544">
        <f>'Report 5M'!$M$115</f>
        <v>0</v>
      </c>
      <c r="DO814" s="544">
        <f>'Report 5M'!$M$116</f>
        <v>0</v>
      </c>
      <c r="DP814" s="544">
        <f>'Report 5M'!$M$117</f>
        <v>0</v>
      </c>
      <c r="DQ814" s="544">
        <f>'Report 5M'!$M$118</f>
        <v>0</v>
      </c>
    </row>
    <row r="815" spans="2:121">
      <c r="B815" s="535" t="s">
        <v>669</v>
      </c>
      <c r="C815" s="536">
        <v>1</v>
      </c>
      <c r="D815" s="537" t="str">
        <f>'Information Input'!$M$14</f>
        <v xml:space="preserve">      -      </v>
      </c>
      <c r="E815" s="537" t="s">
        <v>136</v>
      </c>
      <c r="F815" s="538">
        <f t="shared" si="154"/>
        <v>43556</v>
      </c>
      <c r="G815" s="538">
        <f t="shared" si="155"/>
        <v>43646</v>
      </c>
      <c r="H815" s="538">
        <f>'Information Input'!$H$35</f>
        <v>43555</v>
      </c>
      <c r="I815" s="537" t="str">
        <f>'Information Input'!$J$22</f>
        <v>Quarterly</v>
      </c>
      <c r="J815" s="538">
        <f>'Information Input'!$H$30</f>
        <v>43555</v>
      </c>
      <c r="K815" s="537">
        <f>'Information Input'!$J$18</f>
        <v>2019</v>
      </c>
      <c r="L815" s="579" t="s">
        <v>89</v>
      </c>
      <c r="M815" s="540" t="s">
        <v>90</v>
      </c>
      <c r="N815" s="541" t="s">
        <v>91</v>
      </c>
      <c r="O815" s="542" t="s">
        <v>671</v>
      </c>
      <c r="P815" s="537">
        <v>24</v>
      </c>
      <c r="Q815" s="541" t="s">
        <v>166</v>
      </c>
      <c r="R815" s="541" t="s">
        <v>233</v>
      </c>
      <c r="S815" s="543">
        <f>'Report 1'!$D$18</f>
        <v>0</v>
      </c>
      <c r="T815" s="544">
        <f>'Report 1'!$D$44</f>
        <v>0</v>
      </c>
      <c r="U815" s="545">
        <f>'Report 1'!$D$130</f>
        <v>0</v>
      </c>
      <c r="AL815" s="546" t="s">
        <v>669</v>
      </c>
      <c r="AM815" s="547">
        <v>2</v>
      </c>
      <c r="AN815" s="547" t="str">
        <f>'Information Input'!$M$14</f>
        <v xml:space="preserve">      -      </v>
      </c>
      <c r="AO815" s="547" t="s">
        <v>139</v>
      </c>
      <c r="AP815" s="538">
        <f>'Information Input'!$H$33</f>
        <v>43466</v>
      </c>
      <c r="AQ815" s="538">
        <f>'Information Input'!$H$34</f>
        <v>43555</v>
      </c>
      <c r="AR815" s="538">
        <f>'Information Input'!$H$35</f>
        <v>43555</v>
      </c>
      <c r="AS815" s="547" t="str">
        <f>'Information Input'!$J$22</f>
        <v>Quarterly</v>
      </c>
      <c r="AT815" s="538">
        <f>'Information Input'!$H$30</f>
        <v>43555</v>
      </c>
      <c r="AU815" s="547">
        <f>'Information Input'!$J$18</f>
        <v>2019</v>
      </c>
      <c r="AV815" s="547" t="s">
        <v>97</v>
      </c>
      <c r="AW815" s="547" t="s">
        <v>98</v>
      </c>
      <c r="AX815" s="547" t="s">
        <v>96</v>
      </c>
      <c r="AY815" s="548" t="s">
        <v>671</v>
      </c>
      <c r="AZ815" s="547">
        <v>16</v>
      </c>
      <c r="BA815" s="549" t="s">
        <v>158</v>
      </c>
      <c r="BB815" s="543" t="s">
        <v>235</v>
      </c>
      <c r="BC815" s="550">
        <f>'Report 2'!$AJ158</f>
        <v>0</v>
      </c>
      <c r="BD815" s="550">
        <f>'Report 2'!$AK158</f>
        <v>0</v>
      </c>
      <c r="BE815" s="550">
        <f>'Report 2'!$AL158</f>
        <v>0</v>
      </c>
      <c r="BF815" s="550">
        <f>'Report 2'!$AM158</f>
        <v>0</v>
      </c>
      <c r="BG815" s="550">
        <f>'Report 2'!$AN158</f>
        <v>0</v>
      </c>
      <c r="BH815" s="550">
        <f>'Report 2'!$AO158</f>
        <v>0</v>
      </c>
      <c r="BI815" s="550">
        <f>'Report 2'!$AP158</f>
        <v>0</v>
      </c>
      <c r="CC815" s="542" t="s">
        <v>669</v>
      </c>
      <c r="CD815" s="1014" t="s">
        <v>672</v>
      </c>
      <c r="CE815" s="1014" t="str">
        <f>'Information Input'!$M$14</f>
        <v xml:space="preserve">      -      </v>
      </c>
      <c r="CF815" s="551" t="s">
        <v>136</v>
      </c>
      <c r="CG815" s="552">
        <f t="shared" si="150"/>
        <v>43556</v>
      </c>
      <c r="CH815" s="552">
        <f t="shared" si="151"/>
        <v>43646</v>
      </c>
      <c r="CI815" s="552">
        <f>'Information Input'!$H$35</f>
        <v>43555</v>
      </c>
      <c r="CJ815" s="551" t="str">
        <f>'Information Input'!$J$22</f>
        <v>Quarterly</v>
      </c>
      <c r="CK815" s="552">
        <f>'Information Input'!$H$30</f>
        <v>43555</v>
      </c>
      <c r="CL815" s="551">
        <f>'Information Input'!$J$18</f>
        <v>2019</v>
      </c>
      <c r="CM815" s="551" t="s">
        <v>103</v>
      </c>
      <c r="CN815" s="1014" t="s">
        <v>242</v>
      </c>
      <c r="CO815" s="542" t="s">
        <v>242</v>
      </c>
      <c r="CP815" s="542" t="s">
        <v>671</v>
      </c>
      <c r="CQ815" s="551">
        <v>14</v>
      </c>
      <c r="CR815" s="542" t="s">
        <v>156</v>
      </c>
      <c r="CS815" s="542" t="s">
        <v>233</v>
      </c>
      <c r="CT815" s="1015">
        <f>'Report 1'!$AW$18</f>
        <v>0</v>
      </c>
      <c r="CU815" s="1016">
        <f>SUMIF('Report 4A'!$G$16:$G$95,$CQ815,'Report 4A'!$BE$16:$BE$95)</f>
        <v>0</v>
      </c>
      <c r="CV815" s="1017">
        <f t="shared" si="145"/>
        <v>0</v>
      </c>
      <c r="CX815" s="546" t="s">
        <v>669</v>
      </c>
      <c r="CY815" s="537" t="s">
        <v>314</v>
      </c>
      <c r="CZ815" s="537" t="str">
        <f>'Information Input'!$M$14</f>
        <v xml:space="preserve">      -      </v>
      </c>
      <c r="DA815" s="538">
        <f>'Information Input'!$H$35</f>
        <v>43555</v>
      </c>
      <c r="DB815" s="537" t="str">
        <f>'Information Input'!$J$22</f>
        <v>Quarterly</v>
      </c>
      <c r="DC815" s="552">
        <f>'Information Input'!$H$30</f>
        <v>43555</v>
      </c>
      <c r="DD815" s="553" t="str">
        <f t="shared" si="146"/>
        <v>201804</v>
      </c>
      <c r="DE815" s="541" t="s">
        <v>96</v>
      </c>
      <c r="DF815" s="541" t="s">
        <v>687</v>
      </c>
      <c r="DG815" s="544">
        <f>'Report 5M'!$N$108</f>
        <v>0</v>
      </c>
      <c r="DH815" s="550">
        <f>'Report 5M'!$N$109</f>
        <v>0</v>
      </c>
      <c r="DI815" s="544">
        <f>'Report 5M'!$N$110</f>
        <v>0</v>
      </c>
      <c r="DJ815" s="544">
        <f>'Report 5M'!$N$111</f>
        <v>0</v>
      </c>
      <c r="DK815" s="544">
        <f>'Report 5M'!$N$112</f>
        <v>0</v>
      </c>
      <c r="DL815" s="544">
        <f>'Report 5M'!$N$113</f>
        <v>0</v>
      </c>
      <c r="DM815" s="544">
        <f>'Report 5M'!$N$114</f>
        <v>0</v>
      </c>
      <c r="DN815" s="544">
        <f>'Report 5M'!$N$115</f>
        <v>0</v>
      </c>
      <c r="DO815" s="544">
        <f>'Report 5M'!$N$116</f>
        <v>0</v>
      </c>
      <c r="DP815" s="544">
        <f>'Report 5M'!$N$117</f>
        <v>0</v>
      </c>
      <c r="DQ815" s="544">
        <f>'Report 5M'!$N$118</f>
        <v>0</v>
      </c>
    </row>
    <row r="816" spans="2:121">
      <c r="B816" s="535" t="s">
        <v>669</v>
      </c>
      <c r="C816" s="536">
        <v>1</v>
      </c>
      <c r="D816" s="537" t="str">
        <f>'Information Input'!$M$14</f>
        <v xml:space="preserve">      -      </v>
      </c>
      <c r="E816" s="537" t="s">
        <v>136</v>
      </c>
      <c r="F816" s="538">
        <f t="shared" si="154"/>
        <v>43556</v>
      </c>
      <c r="G816" s="538">
        <f t="shared" si="155"/>
        <v>43646</v>
      </c>
      <c r="H816" s="538">
        <f>'Information Input'!$H$35</f>
        <v>43555</v>
      </c>
      <c r="I816" s="537" t="str">
        <f>'Information Input'!$J$22</f>
        <v>Quarterly</v>
      </c>
      <c r="J816" s="538">
        <f>'Information Input'!$H$30</f>
        <v>43555</v>
      </c>
      <c r="K816" s="537">
        <f>'Information Input'!$J$18</f>
        <v>2019</v>
      </c>
      <c r="L816" s="579" t="s">
        <v>89</v>
      </c>
      <c r="M816" s="540" t="s">
        <v>90</v>
      </c>
      <c r="N816" s="541" t="s">
        <v>91</v>
      </c>
      <c r="O816" s="542" t="s">
        <v>671</v>
      </c>
      <c r="P816" s="537">
        <v>25</v>
      </c>
      <c r="Q816" s="541" t="s">
        <v>167</v>
      </c>
      <c r="R816" s="541" t="s">
        <v>233</v>
      </c>
      <c r="S816" s="543">
        <f>'Report 1'!$D$18</f>
        <v>0</v>
      </c>
      <c r="T816" s="544">
        <f>'Report 1'!$D$45</f>
        <v>0</v>
      </c>
      <c r="U816" s="545">
        <f>'Report 1'!$D$131</f>
        <v>0</v>
      </c>
      <c r="AL816" s="546" t="s">
        <v>669</v>
      </c>
      <c r="AM816" s="547">
        <v>2</v>
      </c>
      <c r="AN816" s="547" t="str">
        <f>'Information Input'!$M$14</f>
        <v xml:space="preserve">      -      </v>
      </c>
      <c r="AO816" s="547" t="s">
        <v>139</v>
      </c>
      <c r="AP816" s="538">
        <f>'Information Input'!$H$33</f>
        <v>43466</v>
      </c>
      <c r="AQ816" s="538">
        <f>'Information Input'!$H$34</f>
        <v>43555</v>
      </c>
      <c r="AR816" s="538">
        <f>'Information Input'!$H$35</f>
        <v>43555</v>
      </c>
      <c r="AS816" s="547" t="str">
        <f>'Information Input'!$J$22</f>
        <v>Quarterly</v>
      </c>
      <c r="AT816" s="538">
        <f>'Information Input'!$H$30</f>
        <v>43555</v>
      </c>
      <c r="AU816" s="547">
        <f>'Information Input'!$J$18</f>
        <v>2019</v>
      </c>
      <c r="AV816" s="547" t="s">
        <v>97</v>
      </c>
      <c r="AW816" s="547" t="s">
        <v>98</v>
      </c>
      <c r="AX816" s="547" t="s">
        <v>96</v>
      </c>
      <c r="AY816" s="548" t="s">
        <v>671</v>
      </c>
      <c r="AZ816" s="547">
        <v>17</v>
      </c>
      <c r="BA816" s="549" t="s">
        <v>159</v>
      </c>
      <c r="BB816" s="543" t="s">
        <v>235</v>
      </c>
      <c r="BC816" s="550">
        <f>'Report 2'!$AJ159</f>
        <v>0</v>
      </c>
      <c r="BD816" s="550">
        <f>'Report 2'!$AK159</f>
        <v>0</v>
      </c>
      <c r="BE816" s="550">
        <f>'Report 2'!$AL159</f>
        <v>0</v>
      </c>
      <c r="BF816" s="550">
        <f>'Report 2'!$AM159</f>
        <v>0</v>
      </c>
      <c r="BG816" s="550">
        <f>'Report 2'!$AN159</f>
        <v>0</v>
      </c>
      <c r="BH816" s="550">
        <f>'Report 2'!$AO159</f>
        <v>0</v>
      </c>
      <c r="BI816" s="550">
        <f>'Report 2'!$AP159</f>
        <v>0</v>
      </c>
      <c r="CC816" s="542" t="s">
        <v>669</v>
      </c>
      <c r="CD816" s="1014" t="s">
        <v>672</v>
      </c>
      <c r="CE816" s="1014" t="str">
        <f>'Information Input'!$M$14</f>
        <v xml:space="preserve">      -      </v>
      </c>
      <c r="CF816" s="551" t="s">
        <v>136</v>
      </c>
      <c r="CG816" s="552">
        <f t="shared" si="150"/>
        <v>43556</v>
      </c>
      <c r="CH816" s="552">
        <f t="shared" si="151"/>
        <v>43646</v>
      </c>
      <c r="CI816" s="552">
        <f>'Information Input'!$H$35</f>
        <v>43555</v>
      </c>
      <c r="CJ816" s="551" t="str">
        <f>'Information Input'!$J$22</f>
        <v>Quarterly</v>
      </c>
      <c r="CK816" s="552">
        <f>'Information Input'!$H$30</f>
        <v>43555</v>
      </c>
      <c r="CL816" s="551">
        <f>'Information Input'!$J$18</f>
        <v>2019</v>
      </c>
      <c r="CM816" s="551" t="s">
        <v>103</v>
      </c>
      <c r="CN816" s="1014" t="s">
        <v>242</v>
      </c>
      <c r="CO816" s="542" t="s">
        <v>242</v>
      </c>
      <c r="CP816" s="542" t="s">
        <v>671</v>
      </c>
      <c r="CQ816" s="551">
        <v>15</v>
      </c>
      <c r="CR816" s="542" t="s">
        <v>157</v>
      </c>
      <c r="CS816" s="542" t="s">
        <v>234</v>
      </c>
      <c r="CT816" s="1015">
        <f>'Report 1'!$AW$18</f>
        <v>0</v>
      </c>
      <c r="CU816" s="1016">
        <f>SUMIF('Report 4A'!$G$16:$G$95,$CQ816,'Report 4A'!$BE$16:$BE$95)</f>
        <v>0</v>
      </c>
      <c r="CV816" s="1017">
        <f t="shared" si="145"/>
        <v>0</v>
      </c>
      <c r="CX816" s="546" t="s">
        <v>669</v>
      </c>
      <c r="CY816" s="537" t="s">
        <v>314</v>
      </c>
      <c r="CZ816" s="537" t="str">
        <f>'Information Input'!$M$14</f>
        <v xml:space="preserve">      -      </v>
      </c>
      <c r="DA816" s="538">
        <f>'Information Input'!$H$35</f>
        <v>43555</v>
      </c>
      <c r="DB816" s="537" t="str">
        <f>'Information Input'!$J$22</f>
        <v>Quarterly</v>
      </c>
      <c r="DC816" s="552">
        <f>'Information Input'!$H$30</f>
        <v>43555</v>
      </c>
      <c r="DD816" s="553" t="str">
        <f t="shared" ref="DD816:DD875" si="157">DD780</f>
        <v>201803</v>
      </c>
      <c r="DE816" s="541" t="s">
        <v>96</v>
      </c>
      <c r="DF816" s="541" t="s">
        <v>687</v>
      </c>
      <c r="DG816" s="544">
        <f>'Report 5M'!$O$108</f>
        <v>0</v>
      </c>
      <c r="DH816" s="550">
        <f>'Report 5M'!$O$109</f>
        <v>0</v>
      </c>
      <c r="DI816" s="544">
        <f>'Report 5M'!$O$110</f>
        <v>0</v>
      </c>
      <c r="DJ816" s="544">
        <f>'Report 5M'!$O$111</f>
        <v>0</v>
      </c>
      <c r="DK816" s="544">
        <f>'Report 5M'!$O$112</f>
        <v>0</v>
      </c>
      <c r="DL816" s="544">
        <f>'Report 5M'!$O$113</f>
        <v>0</v>
      </c>
      <c r="DM816" s="544">
        <f>'Report 5M'!$O$114</f>
        <v>0</v>
      </c>
      <c r="DN816" s="544">
        <f>'Report 5M'!$O$115</f>
        <v>0</v>
      </c>
      <c r="DO816" s="544">
        <f>'Report 5M'!$O$116</f>
        <v>0</v>
      </c>
      <c r="DP816" s="544">
        <f>'Report 5M'!$O$117</f>
        <v>0</v>
      </c>
      <c r="DQ816" s="544">
        <f>'Report 5M'!$O$118</f>
        <v>0</v>
      </c>
    </row>
    <row r="817" spans="2:121">
      <c r="B817" s="535" t="s">
        <v>669</v>
      </c>
      <c r="C817" s="536">
        <v>1</v>
      </c>
      <c r="D817" s="537" t="str">
        <f>'Information Input'!$M$14</f>
        <v xml:space="preserve">      -      </v>
      </c>
      <c r="E817" s="537" t="s">
        <v>136</v>
      </c>
      <c r="F817" s="538">
        <f t="shared" si="154"/>
        <v>43556</v>
      </c>
      <c r="G817" s="538">
        <f t="shared" si="155"/>
        <v>43646</v>
      </c>
      <c r="H817" s="538">
        <f>'Information Input'!$H$35</f>
        <v>43555</v>
      </c>
      <c r="I817" s="537" t="str">
        <f>'Information Input'!$J$22</f>
        <v>Quarterly</v>
      </c>
      <c r="J817" s="538">
        <f>'Information Input'!$H$30</f>
        <v>43555</v>
      </c>
      <c r="K817" s="537">
        <f>'Information Input'!$J$18</f>
        <v>2019</v>
      </c>
      <c r="L817" s="579" t="s">
        <v>89</v>
      </c>
      <c r="M817" s="540" t="s">
        <v>90</v>
      </c>
      <c r="N817" s="541" t="s">
        <v>91</v>
      </c>
      <c r="O817" s="542" t="s">
        <v>671</v>
      </c>
      <c r="P817" s="537">
        <v>26</v>
      </c>
      <c r="Q817" s="541" t="s">
        <v>168</v>
      </c>
      <c r="R817" s="541" t="s">
        <v>237</v>
      </c>
      <c r="S817" s="543">
        <f>'Report 1'!$D$18</f>
        <v>0</v>
      </c>
      <c r="T817" s="544">
        <f>'Report 1'!$D$46</f>
        <v>0</v>
      </c>
      <c r="U817" s="545">
        <f>'Report 1'!$D$132</f>
        <v>0</v>
      </c>
      <c r="AL817" s="546" t="s">
        <v>669</v>
      </c>
      <c r="AM817" s="547">
        <v>2</v>
      </c>
      <c r="AN817" s="547" t="str">
        <f>'Information Input'!$M$14</f>
        <v xml:space="preserve">      -      </v>
      </c>
      <c r="AO817" s="547" t="s">
        <v>139</v>
      </c>
      <c r="AP817" s="538">
        <f>'Information Input'!$H$33</f>
        <v>43466</v>
      </c>
      <c r="AQ817" s="538">
        <f>'Information Input'!$H$34</f>
        <v>43555</v>
      </c>
      <c r="AR817" s="538">
        <f>'Information Input'!$H$35</f>
        <v>43555</v>
      </c>
      <c r="AS817" s="547" t="str">
        <f>'Information Input'!$J$22</f>
        <v>Quarterly</v>
      </c>
      <c r="AT817" s="538">
        <f>'Information Input'!$H$30</f>
        <v>43555</v>
      </c>
      <c r="AU817" s="547">
        <f>'Information Input'!$J$18</f>
        <v>2019</v>
      </c>
      <c r="AV817" s="547" t="s">
        <v>97</v>
      </c>
      <c r="AW817" s="547" t="s">
        <v>98</v>
      </c>
      <c r="AX817" s="547" t="s">
        <v>96</v>
      </c>
      <c r="AY817" s="548" t="s">
        <v>671</v>
      </c>
      <c r="AZ817" s="547">
        <v>18</v>
      </c>
      <c r="BA817" s="549" t="s">
        <v>160</v>
      </c>
      <c r="BB817" s="543" t="s">
        <v>235</v>
      </c>
      <c r="BC817" s="550">
        <f>'Report 2'!$AJ160</f>
        <v>0</v>
      </c>
      <c r="BD817" s="550">
        <f>'Report 2'!$AK160</f>
        <v>0</v>
      </c>
      <c r="BE817" s="550">
        <f>'Report 2'!$AL160</f>
        <v>0</v>
      </c>
      <c r="BF817" s="550">
        <f>'Report 2'!$AM160</f>
        <v>0</v>
      </c>
      <c r="BG817" s="550">
        <f>'Report 2'!$AN160</f>
        <v>0</v>
      </c>
      <c r="BH817" s="550">
        <f>'Report 2'!$AO160</f>
        <v>0</v>
      </c>
      <c r="BI817" s="550">
        <f>'Report 2'!$AP160</f>
        <v>0</v>
      </c>
      <c r="CC817" s="542" t="s">
        <v>669</v>
      </c>
      <c r="CD817" s="1014" t="s">
        <v>672</v>
      </c>
      <c r="CE817" s="1014" t="str">
        <f>'Information Input'!$M$14</f>
        <v xml:space="preserve">      -      </v>
      </c>
      <c r="CF817" s="551" t="s">
        <v>136</v>
      </c>
      <c r="CG817" s="552">
        <f t="shared" si="150"/>
        <v>43556</v>
      </c>
      <c r="CH817" s="552">
        <f t="shared" si="151"/>
        <v>43646</v>
      </c>
      <c r="CI817" s="552">
        <f>'Information Input'!$H$35</f>
        <v>43555</v>
      </c>
      <c r="CJ817" s="551" t="str">
        <f>'Information Input'!$J$22</f>
        <v>Quarterly</v>
      </c>
      <c r="CK817" s="552">
        <f>'Information Input'!$H$30</f>
        <v>43555</v>
      </c>
      <c r="CL817" s="551">
        <f>'Information Input'!$J$18</f>
        <v>2019</v>
      </c>
      <c r="CM817" s="551" t="s">
        <v>103</v>
      </c>
      <c r="CN817" s="1014" t="s">
        <v>242</v>
      </c>
      <c r="CO817" s="542" t="s">
        <v>242</v>
      </c>
      <c r="CP817" s="542" t="s">
        <v>671</v>
      </c>
      <c r="CQ817" s="551">
        <v>16</v>
      </c>
      <c r="CR817" s="542" t="s">
        <v>158</v>
      </c>
      <c r="CS817" s="542" t="s">
        <v>235</v>
      </c>
      <c r="CT817" s="1015">
        <f>'Report 1'!$AW$18</f>
        <v>0</v>
      </c>
      <c r="CU817" s="1016">
        <f>SUMIF('Report 4A'!$G$16:$G$95,$CQ817,'Report 4A'!$BE$16:$BE$95)</f>
        <v>0</v>
      </c>
      <c r="CV817" s="1017">
        <f t="shared" si="145"/>
        <v>0</v>
      </c>
      <c r="CX817" s="546" t="s">
        <v>669</v>
      </c>
      <c r="CY817" s="537" t="s">
        <v>314</v>
      </c>
      <c r="CZ817" s="537" t="str">
        <f>'Information Input'!$M$14</f>
        <v xml:space="preserve">      -      </v>
      </c>
      <c r="DA817" s="538">
        <f>'Information Input'!$H$35</f>
        <v>43555</v>
      </c>
      <c r="DB817" s="537" t="str">
        <f>'Information Input'!$J$22</f>
        <v>Quarterly</v>
      </c>
      <c r="DC817" s="552">
        <f>'Information Input'!$H$30</f>
        <v>43555</v>
      </c>
      <c r="DD817" s="553" t="str">
        <f t="shared" si="157"/>
        <v>201802</v>
      </c>
      <c r="DE817" s="541" t="s">
        <v>96</v>
      </c>
      <c r="DF817" s="541" t="s">
        <v>687</v>
      </c>
      <c r="DG817" s="544">
        <f>'Report 5M'!$P$108</f>
        <v>0</v>
      </c>
      <c r="DH817" s="550">
        <f>'Report 5M'!$P$109</f>
        <v>0</v>
      </c>
      <c r="DI817" s="544">
        <f>'Report 5M'!$P$110</f>
        <v>0</v>
      </c>
      <c r="DJ817" s="544">
        <f>'Report 5M'!$P$111</f>
        <v>0</v>
      </c>
      <c r="DK817" s="544">
        <f>'Report 5M'!$P$112</f>
        <v>0</v>
      </c>
      <c r="DL817" s="544">
        <f>'Report 5M'!$P$113</f>
        <v>0</v>
      </c>
      <c r="DM817" s="544">
        <f>'Report 5M'!$P$114</f>
        <v>0</v>
      </c>
      <c r="DN817" s="544">
        <f>'Report 5M'!$P$115</f>
        <v>0</v>
      </c>
      <c r="DO817" s="544">
        <f>'Report 5M'!$P$116</f>
        <v>0</v>
      </c>
      <c r="DP817" s="544">
        <f>'Report 5M'!$P$117</f>
        <v>0</v>
      </c>
      <c r="DQ817" s="544">
        <f>'Report 5M'!$P$118</f>
        <v>0</v>
      </c>
    </row>
    <row r="818" spans="2:121">
      <c r="B818" s="535" t="s">
        <v>669</v>
      </c>
      <c r="C818" s="536">
        <v>1</v>
      </c>
      <c r="D818" s="537" t="str">
        <f>'Information Input'!$M$14</f>
        <v xml:space="preserve">      -      </v>
      </c>
      <c r="E818" s="537" t="s">
        <v>136</v>
      </c>
      <c r="F818" s="538">
        <f t="shared" si="154"/>
        <v>43556</v>
      </c>
      <c r="G818" s="538">
        <f t="shared" si="155"/>
        <v>43646</v>
      </c>
      <c r="H818" s="538">
        <f>'Information Input'!$H$35</f>
        <v>43555</v>
      </c>
      <c r="I818" s="537" t="str">
        <f>'Information Input'!$J$22</f>
        <v>Quarterly</v>
      </c>
      <c r="J818" s="538">
        <f>'Information Input'!$H$30</f>
        <v>43555</v>
      </c>
      <c r="K818" s="537">
        <f>'Information Input'!$J$18</f>
        <v>2019</v>
      </c>
      <c r="L818" s="579" t="s">
        <v>89</v>
      </c>
      <c r="M818" s="540" t="s">
        <v>90</v>
      </c>
      <c r="N818" s="541" t="s">
        <v>91</v>
      </c>
      <c r="O818" s="542" t="s">
        <v>671</v>
      </c>
      <c r="P818" s="537">
        <v>27</v>
      </c>
      <c r="Q818" s="541" t="s">
        <v>169</v>
      </c>
      <c r="R818" s="541" t="s">
        <v>235</v>
      </c>
      <c r="S818" s="543">
        <f>'Report 1'!$D$18</f>
        <v>0</v>
      </c>
      <c r="T818" s="544">
        <f>'Report 1'!$D$47</f>
        <v>0</v>
      </c>
      <c r="U818" s="545">
        <f>'Report 1'!$D$133</f>
        <v>0</v>
      </c>
      <c r="AL818" s="546" t="s">
        <v>669</v>
      </c>
      <c r="AM818" s="547">
        <v>2</v>
      </c>
      <c r="AN818" s="547" t="str">
        <f>'Information Input'!$M$14</f>
        <v xml:space="preserve">      -      </v>
      </c>
      <c r="AO818" s="547" t="s">
        <v>139</v>
      </c>
      <c r="AP818" s="538">
        <f>'Information Input'!$H$33</f>
        <v>43466</v>
      </c>
      <c r="AQ818" s="538">
        <f>'Information Input'!$H$34</f>
        <v>43555</v>
      </c>
      <c r="AR818" s="538">
        <f>'Information Input'!$H$35</f>
        <v>43555</v>
      </c>
      <c r="AS818" s="547" t="str">
        <f>'Information Input'!$J$22</f>
        <v>Quarterly</v>
      </c>
      <c r="AT818" s="538">
        <f>'Information Input'!$H$30</f>
        <v>43555</v>
      </c>
      <c r="AU818" s="547">
        <f>'Information Input'!$J$18</f>
        <v>2019</v>
      </c>
      <c r="AV818" s="547" t="s">
        <v>97</v>
      </c>
      <c r="AW818" s="547" t="s">
        <v>98</v>
      </c>
      <c r="AX818" s="547" t="s">
        <v>96</v>
      </c>
      <c r="AY818" s="548" t="s">
        <v>671</v>
      </c>
      <c r="AZ818" s="547">
        <v>19</v>
      </c>
      <c r="BA818" s="549" t="s">
        <v>161</v>
      </c>
      <c r="BB818" s="543" t="s">
        <v>235</v>
      </c>
      <c r="BC818" s="550">
        <f>'Report 2'!$AJ161</f>
        <v>0</v>
      </c>
      <c r="BD818" s="550">
        <f>'Report 2'!$AK161</f>
        <v>0</v>
      </c>
      <c r="BE818" s="550">
        <f>'Report 2'!$AL161</f>
        <v>0</v>
      </c>
      <c r="BF818" s="550">
        <f>'Report 2'!$AM161</f>
        <v>0</v>
      </c>
      <c r="BG818" s="550">
        <f>'Report 2'!$AN161</f>
        <v>0</v>
      </c>
      <c r="BH818" s="550">
        <f>'Report 2'!$AO161</f>
        <v>0</v>
      </c>
      <c r="BI818" s="550">
        <f>'Report 2'!$AP161</f>
        <v>0</v>
      </c>
      <c r="CC818" s="542" t="s">
        <v>669</v>
      </c>
      <c r="CD818" s="1014" t="s">
        <v>672</v>
      </c>
      <c r="CE818" s="1014" t="str">
        <f>'Information Input'!$M$14</f>
        <v xml:space="preserve">      -      </v>
      </c>
      <c r="CF818" s="551" t="s">
        <v>136</v>
      </c>
      <c r="CG818" s="552">
        <f t="shared" si="150"/>
        <v>43556</v>
      </c>
      <c r="CH818" s="552">
        <f t="shared" si="151"/>
        <v>43646</v>
      </c>
      <c r="CI818" s="552">
        <f>'Information Input'!$H$35</f>
        <v>43555</v>
      </c>
      <c r="CJ818" s="551" t="str">
        <f>'Information Input'!$J$22</f>
        <v>Quarterly</v>
      </c>
      <c r="CK818" s="552">
        <f>'Information Input'!$H$30</f>
        <v>43555</v>
      </c>
      <c r="CL818" s="551">
        <f>'Information Input'!$J$18</f>
        <v>2019</v>
      </c>
      <c r="CM818" s="551" t="s">
        <v>103</v>
      </c>
      <c r="CN818" s="1014" t="s">
        <v>242</v>
      </c>
      <c r="CO818" s="542" t="s">
        <v>242</v>
      </c>
      <c r="CP818" s="542" t="s">
        <v>671</v>
      </c>
      <c r="CQ818" s="551">
        <v>17</v>
      </c>
      <c r="CR818" s="542" t="s">
        <v>159</v>
      </c>
      <c r="CS818" s="542" t="s">
        <v>235</v>
      </c>
      <c r="CT818" s="1015">
        <f>'Report 1'!$AW$18</f>
        <v>0</v>
      </c>
      <c r="CU818" s="1016">
        <f>SUMIF('Report 4A'!$G$16:$G$95,$CQ818,'Report 4A'!$BE$16:$BE$95)</f>
        <v>0</v>
      </c>
      <c r="CV818" s="1017">
        <f t="shared" si="145"/>
        <v>0</v>
      </c>
      <c r="CX818" s="546" t="s">
        <v>669</v>
      </c>
      <c r="CY818" s="537" t="s">
        <v>314</v>
      </c>
      <c r="CZ818" s="537" t="str">
        <f>'Information Input'!$M$14</f>
        <v xml:space="preserve">      -      </v>
      </c>
      <c r="DA818" s="538">
        <f>'Information Input'!$H$35</f>
        <v>43555</v>
      </c>
      <c r="DB818" s="537" t="str">
        <f>'Information Input'!$J$22</f>
        <v>Quarterly</v>
      </c>
      <c r="DC818" s="552">
        <f>'Information Input'!$H$30</f>
        <v>43555</v>
      </c>
      <c r="DD818" s="553" t="str">
        <f t="shared" si="157"/>
        <v>201801</v>
      </c>
      <c r="DE818" s="541" t="s">
        <v>96</v>
      </c>
      <c r="DF818" s="541" t="s">
        <v>687</v>
      </c>
      <c r="DG818" s="544">
        <f>'Report 5M'!$Q$108</f>
        <v>0</v>
      </c>
      <c r="DH818" s="550">
        <f>'Report 5M'!$Q$109</f>
        <v>0</v>
      </c>
      <c r="DI818" s="544">
        <f>'Report 5M'!$Q$110</f>
        <v>0</v>
      </c>
      <c r="DJ818" s="544">
        <f>'Report 5M'!$Q$111</f>
        <v>0</v>
      </c>
      <c r="DK818" s="544">
        <f>'Report 5M'!$Q$112</f>
        <v>0</v>
      </c>
      <c r="DL818" s="544">
        <f>'Report 5M'!$Q$113</f>
        <v>0</v>
      </c>
      <c r="DM818" s="544">
        <f>'Report 5M'!$Q$114</f>
        <v>0</v>
      </c>
      <c r="DN818" s="544">
        <f>'Report 5M'!$Q$115</f>
        <v>0</v>
      </c>
      <c r="DO818" s="544">
        <f>'Report 5M'!$Q$116</f>
        <v>0</v>
      </c>
      <c r="DP818" s="544">
        <f>'Report 5M'!$Q$117</f>
        <v>0</v>
      </c>
      <c r="DQ818" s="544">
        <f>'Report 5M'!$Q$118</f>
        <v>0</v>
      </c>
    </row>
    <row r="819" spans="2:121">
      <c r="B819" s="535" t="s">
        <v>669</v>
      </c>
      <c r="C819" s="536">
        <v>1</v>
      </c>
      <c r="D819" s="537" t="str">
        <f>'Information Input'!$M$14</f>
        <v xml:space="preserve">      -      </v>
      </c>
      <c r="E819" s="537" t="s">
        <v>136</v>
      </c>
      <c r="F819" s="538">
        <f t="shared" si="154"/>
        <v>43556</v>
      </c>
      <c r="G819" s="538">
        <f t="shared" si="155"/>
        <v>43646</v>
      </c>
      <c r="H819" s="538">
        <f>'Information Input'!$H$35</f>
        <v>43555</v>
      </c>
      <c r="I819" s="537" t="str">
        <f>'Information Input'!$J$22</f>
        <v>Quarterly</v>
      </c>
      <c r="J819" s="538">
        <f>'Information Input'!$H$30</f>
        <v>43555</v>
      </c>
      <c r="K819" s="537">
        <f>'Information Input'!$J$18</f>
        <v>2019</v>
      </c>
      <c r="L819" s="579" t="s">
        <v>89</v>
      </c>
      <c r="M819" s="540" t="s">
        <v>90</v>
      </c>
      <c r="N819" s="541" t="s">
        <v>91</v>
      </c>
      <c r="O819" s="542" t="s">
        <v>671</v>
      </c>
      <c r="P819" s="537">
        <v>28</v>
      </c>
      <c r="Q819" s="541" t="s">
        <v>170</v>
      </c>
      <c r="R819" s="541" t="s">
        <v>235</v>
      </c>
      <c r="S819" s="543">
        <f>'Report 1'!$D$18</f>
        <v>0</v>
      </c>
      <c r="T819" s="544">
        <f>'Report 1'!$D$48</f>
        <v>0</v>
      </c>
      <c r="U819" s="545">
        <f>'Report 1'!$D$134</f>
        <v>0</v>
      </c>
      <c r="AL819" s="546" t="s">
        <v>669</v>
      </c>
      <c r="AM819" s="547">
        <v>2</v>
      </c>
      <c r="AN819" s="547" t="str">
        <f>'Information Input'!$M$14</f>
        <v xml:space="preserve">      -      </v>
      </c>
      <c r="AO819" s="547" t="s">
        <v>139</v>
      </c>
      <c r="AP819" s="538">
        <f>'Information Input'!$H$33</f>
        <v>43466</v>
      </c>
      <c r="AQ819" s="538">
        <f>'Information Input'!$H$34</f>
        <v>43555</v>
      </c>
      <c r="AR819" s="538">
        <f>'Information Input'!$H$35</f>
        <v>43555</v>
      </c>
      <c r="AS819" s="547" t="str">
        <f>'Information Input'!$J$22</f>
        <v>Quarterly</v>
      </c>
      <c r="AT819" s="538">
        <f>'Information Input'!$H$30</f>
        <v>43555</v>
      </c>
      <c r="AU819" s="547">
        <f>'Information Input'!$J$18</f>
        <v>2019</v>
      </c>
      <c r="AV819" s="547" t="s">
        <v>97</v>
      </c>
      <c r="AW819" s="547" t="s">
        <v>98</v>
      </c>
      <c r="AX819" s="547" t="s">
        <v>96</v>
      </c>
      <c r="AY819" s="548" t="s">
        <v>671</v>
      </c>
      <c r="AZ819" s="547">
        <v>20</v>
      </c>
      <c r="BA819" s="549" t="s">
        <v>162</v>
      </c>
      <c r="BB819" s="543" t="s">
        <v>235</v>
      </c>
      <c r="BC819" s="550">
        <f>'Report 2'!$AJ162</f>
        <v>0</v>
      </c>
      <c r="BD819" s="550">
        <f>'Report 2'!$AK162</f>
        <v>0</v>
      </c>
      <c r="BE819" s="550">
        <f>'Report 2'!$AL162</f>
        <v>0</v>
      </c>
      <c r="BF819" s="550">
        <f>'Report 2'!$AM162</f>
        <v>0</v>
      </c>
      <c r="BG819" s="550">
        <f>'Report 2'!$AN162</f>
        <v>0</v>
      </c>
      <c r="BH819" s="550">
        <f>'Report 2'!$AO162</f>
        <v>0</v>
      </c>
      <c r="BI819" s="550">
        <f>'Report 2'!$AP162</f>
        <v>0</v>
      </c>
      <c r="CC819" s="542" t="s">
        <v>669</v>
      </c>
      <c r="CD819" s="1014" t="s">
        <v>672</v>
      </c>
      <c r="CE819" s="1014" t="str">
        <f>'Information Input'!$M$14</f>
        <v xml:space="preserve">      -      </v>
      </c>
      <c r="CF819" s="551" t="s">
        <v>136</v>
      </c>
      <c r="CG819" s="552">
        <f t="shared" si="150"/>
        <v>43556</v>
      </c>
      <c r="CH819" s="552">
        <f t="shared" si="151"/>
        <v>43646</v>
      </c>
      <c r="CI819" s="552">
        <f>'Information Input'!$H$35</f>
        <v>43555</v>
      </c>
      <c r="CJ819" s="551" t="str">
        <f>'Information Input'!$J$22</f>
        <v>Quarterly</v>
      </c>
      <c r="CK819" s="552">
        <f>'Information Input'!$H$30</f>
        <v>43555</v>
      </c>
      <c r="CL819" s="551">
        <f>'Information Input'!$J$18</f>
        <v>2019</v>
      </c>
      <c r="CM819" s="551" t="s">
        <v>103</v>
      </c>
      <c r="CN819" s="1014" t="s">
        <v>242</v>
      </c>
      <c r="CO819" s="542" t="s">
        <v>242</v>
      </c>
      <c r="CP819" s="542" t="s">
        <v>671</v>
      </c>
      <c r="CQ819" s="551">
        <v>18</v>
      </c>
      <c r="CR819" s="542" t="s">
        <v>160</v>
      </c>
      <c r="CS819" s="542" t="s">
        <v>235</v>
      </c>
      <c r="CT819" s="1015">
        <f>'Report 1'!$AW$18</f>
        <v>0</v>
      </c>
      <c r="CU819" s="1016">
        <f>SUMIF('Report 4A'!$G$16:$G$95,$CQ819,'Report 4A'!$BE$16:$BE$95)</f>
        <v>0</v>
      </c>
      <c r="CV819" s="1017">
        <f t="shared" si="145"/>
        <v>0</v>
      </c>
      <c r="CX819" s="546" t="s">
        <v>669</v>
      </c>
      <c r="CY819" s="537" t="s">
        <v>314</v>
      </c>
      <c r="CZ819" s="537" t="str">
        <f>'Information Input'!$M$14</f>
        <v xml:space="preserve">      -      </v>
      </c>
      <c r="DA819" s="552">
        <f>'Information Input'!$H$35</f>
        <v>43555</v>
      </c>
      <c r="DB819" s="537" t="str">
        <f>'Information Input'!$J$22</f>
        <v>Quarterly</v>
      </c>
      <c r="DC819" s="552">
        <f>'Information Input'!$H$30</f>
        <v>43555</v>
      </c>
      <c r="DD819" s="553" t="str">
        <f t="shared" si="157"/>
        <v>201712</v>
      </c>
      <c r="DE819" s="541" t="s">
        <v>96</v>
      </c>
      <c r="DF819" s="541" t="s">
        <v>687</v>
      </c>
      <c r="DG819" s="544">
        <f>'Report 5M'!$R$108</f>
        <v>0</v>
      </c>
      <c r="DH819" s="550">
        <f>'Report 5M'!$R$109</f>
        <v>0</v>
      </c>
      <c r="DI819" s="544">
        <f>'Report 5M'!$R$110</f>
        <v>0</v>
      </c>
      <c r="DJ819" s="544">
        <f>'Report 5M'!$R$111</f>
        <v>0</v>
      </c>
      <c r="DK819" s="544">
        <f>'Report 5M'!$R$112</f>
        <v>0</v>
      </c>
      <c r="DL819" s="544">
        <f>'Report 5M'!$R$113</f>
        <v>0</v>
      </c>
      <c r="DM819" s="544">
        <f>'Report 5M'!$R$114</f>
        <v>0</v>
      </c>
      <c r="DN819" s="544">
        <f>'Report 5M'!$R$115</f>
        <v>0</v>
      </c>
      <c r="DO819" s="544">
        <f>'Report 5M'!$R$116</f>
        <v>0</v>
      </c>
      <c r="DP819" s="544">
        <f>'Report 5M'!$R$117</f>
        <v>0</v>
      </c>
      <c r="DQ819" s="544">
        <f>'Report 5M'!$R$118</f>
        <v>0</v>
      </c>
    </row>
    <row r="820" spans="2:121">
      <c r="B820" s="535" t="s">
        <v>669</v>
      </c>
      <c r="C820" s="536">
        <v>1</v>
      </c>
      <c r="D820" s="537" t="str">
        <f>'Information Input'!$M$14</f>
        <v xml:space="preserve">      -      </v>
      </c>
      <c r="E820" s="537" t="s">
        <v>136</v>
      </c>
      <c r="F820" s="538">
        <f t="shared" si="154"/>
        <v>43556</v>
      </c>
      <c r="G820" s="538">
        <f t="shared" si="155"/>
        <v>43646</v>
      </c>
      <c r="H820" s="538">
        <f>'Information Input'!$H$35</f>
        <v>43555</v>
      </c>
      <c r="I820" s="537" t="str">
        <f>'Information Input'!$J$22</f>
        <v>Quarterly</v>
      </c>
      <c r="J820" s="538">
        <f>'Information Input'!$H$30</f>
        <v>43555</v>
      </c>
      <c r="K820" s="537">
        <f>'Information Input'!$J$18</f>
        <v>2019</v>
      </c>
      <c r="L820" s="579" t="s">
        <v>89</v>
      </c>
      <c r="M820" s="540" t="s">
        <v>90</v>
      </c>
      <c r="N820" s="541" t="s">
        <v>91</v>
      </c>
      <c r="O820" s="542" t="s">
        <v>671</v>
      </c>
      <c r="P820" s="537">
        <v>29</v>
      </c>
      <c r="Q820" s="541" t="s">
        <v>171</v>
      </c>
      <c r="R820" s="541" t="s">
        <v>238</v>
      </c>
      <c r="S820" s="543">
        <f>'Report 1'!$D$18</f>
        <v>0</v>
      </c>
      <c r="T820" s="544">
        <f>'Report 1'!$D$49</f>
        <v>0</v>
      </c>
      <c r="U820" s="545">
        <f>'Report 1'!$D$135</f>
        <v>0</v>
      </c>
      <c r="AL820" s="546" t="s">
        <v>669</v>
      </c>
      <c r="AM820" s="547">
        <v>2</v>
      </c>
      <c r="AN820" s="547" t="str">
        <f>'Information Input'!$M$14</f>
        <v xml:space="preserve">      -      </v>
      </c>
      <c r="AO820" s="547" t="s">
        <v>139</v>
      </c>
      <c r="AP820" s="538">
        <f>'Information Input'!$H$33</f>
        <v>43466</v>
      </c>
      <c r="AQ820" s="538">
        <f>'Information Input'!$H$34</f>
        <v>43555</v>
      </c>
      <c r="AR820" s="538">
        <f>'Information Input'!$H$35</f>
        <v>43555</v>
      </c>
      <c r="AS820" s="547" t="str">
        <f>'Information Input'!$J$22</f>
        <v>Quarterly</v>
      </c>
      <c r="AT820" s="538">
        <f>'Information Input'!$H$30</f>
        <v>43555</v>
      </c>
      <c r="AU820" s="547">
        <f>'Information Input'!$J$18</f>
        <v>2019</v>
      </c>
      <c r="AV820" s="547" t="s">
        <v>97</v>
      </c>
      <c r="AW820" s="547" t="s">
        <v>98</v>
      </c>
      <c r="AX820" s="547" t="s">
        <v>96</v>
      </c>
      <c r="AY820" s="548" t="s">
        <v>671</v>
      </c>
      <c r="AZ820" s="547">
        <v>21</v>
      </c>
      <c r="BA820" s="549" t="s">
        <v>163</v>
      </c>
      <c r="BB820" s="543" t="s">
        <v>235</v>
      </c>
      <c r="BC820" s="550">
        <f>'Report 2'!$AJ163</f>
        <v>0</v>
      </c>
      <c r="BD820" s="550">
        <f>'Report 2'!$AK163</f>
        <v>0</v>
      </c>
      <c r="BE820" s="550">
        <f>'Report 2'!$AL163</f>
        <v>0</v>
      </c>
      <c r="BF820" s="550">
        <f>'Report 2'!$AM163</f>
        <v>0</v>
      </c>
      <c r="BG820" s="550">
        <f>'Report 2'!$AN163</f>
        <v>0</v>
      </c>
      <c r="BH820" s="550">
        <f>'Report 2'!$AO163</f>
        <v>0</v>
      </c>
      <c r="BI820" s="550">
        <f>'Report 2'!$AP163</f>
        <v>0</v>
      </c>
      <c r="CC820" s="542" t="s">
        <v>669</v>
      </c>
      <c r="CD820" s="1014" t="s">
        <v>672</v>
      </c>
      <c r="CE820" s="1014" t="str">
        <f>'Information Input'!$M$14</f>
        <v xml:space="preserve">      -      </v>
      </c>
      <c r="CF820" s="551" t="s">
        <v>136</v>
      </c>
      <c r="CG820" s="552">
        <f t="shared" si="150"/>
        <v>43556</v>
      </c>
      <c r="CH820" s="552">
        <f t="shared" si="151"/>
        <v>43646</v>
      </c>
      <c r="CI820" s="552">
        <f>'Information Input'!$H$35</f>
        <v>43555</v>
      </c>
      <c r="CJ820" s="551" t="str">
        <f>'Information Input'!$J$22</f>
        <v>Quarterly</v>
      </c>
      <c r="CK820" s="552">
        <f>'Information Input'!$H$30</f>
        <v>43555</v>
      </c>
      <c r="CL820" s="551">
        <f>'Information Input'!$J$18</f>
        <v>2019</v>
      </c>
      <c r="CM820" s="551" t="s">
        <v>103</v>
      </c>
      <c r="CN820" s="1014" t="s">
        <v>242</v>
      </c>
      <c r="CO820" s="542" t="s">
        <v>242</v>
      </c>
      <c r="CP820" s="542" t="s">
        <v>671</v>
      </c>
      <c r="CQ820" s="551">
        <v>19</v>
      </c>
      <c r="CR820" s="542" t="s">
        <v>161</v>
      </c>
      <c r="CS820" s="542" t="s">
        <v>235</v>
      </c>
      <c r="CT820" s="1015">
        <f>'Report 1'!$AW$18</f>
        <v>0</v>
      </c>
      <c r="CU820" s="1016">
        <f>SUMIF('Report 4A'!$G$16:$G$95,$CQ820,'Report 4A'!$BE$16:$BE$95)</f>
        <v>0</v>
      </c>
      <c r="CV820" s="1017">
        <f t="shared" ref="CV820:CV887" si="158">IF(CT820&lt;&gt;0,CU820/CT820,0)</f>
        <v>0</v>
      </c>
      <c r="CX820" s="546" t="s">
        <v>669</v>
      </c>
      <c r="CY820" s="537" t="s">
        <v>314</v>
      </c>
      <c r="CZ820" s="537" t="str">
        <f>'Information Input'!$M$14</f>
        <v xml:space="preserve">      -      </v>
      </c>
      <c r="DA820" s="538">
        <f>'Information Input'!$H$35</f>
        <v>43555</v>
      </c>
      <c r="DB820" s="537" t="str">
        <f>'Information Input'!$J$22</f>
        <v>Quarterly</v>
      </c>
      <c r="DC820" s="552">
        <f>'Information Input'!$H$30</f>
        <v>43555</v>
      </c>
      <c r="DD820" s="553" t="str">
        <f t="shared" si="157"/>
        <v>201711</v>
      </c>
      <c r="DE820" s="541" t="s">
        <v>96</v>
      </c>
      <c r="DF820" s="541" t="s">
        <v>687</v>
      </c>
      <c r="DG820" s="544">
        <f>'Report 5M'!$S$108</f>
        <v>0</v>
      </c>
      <c r="DH820" s="550">
        <f>'Report 5M'!$S$109</f>
        <v>0</v>
      </c>
      <c r="DI820" s="544">
        <f>'Report 5M'!$S$110</f>
        <v>0</v>
      </c>
      <c r="DJ820" s="544">
        <f>'Report 5M'!$S$111</f>
        <v>0</v>
      </c>
      <c r="DK820" s="544">
        <f>'Report 5M'!$S$112</f>
        <v>0</v>
      </c>
      <c r="DL820" s="544">
        <f>'Report 5M'!$S$113</f>
        <v>0</v>
      </c>
      <c r="DM820" s="544">
        <f>'Report 5M'!$S$114</f>
        <v>0</v>
      </c>
      <c r="DN820" s="544">
        <f>'Report 5M'!$S$115</f>
        <v>0</v>
      </c>
      <c r="DO820" s="544">
        <f>'Report 5M'!$S$116</f>
        <v>0</v>
      </c>
      <c r="DP820" s="544">
        <f>'Report 5M'!$S$117</f>
        <v>0</v>
      </c>
      <c r="DQ820" s="544">
        <f>'Report 5M'!$S$118</f>
        <v>0</v>
      </c>
    </row>
    <row r="821" spans="2:121">
      <c r="B821" s="535" t="s">
        <v>669</v>
      </c>
      <c r="C821" s="536">
        <v>1</v>
      </c>
      <c r="D821" s="537" t="str">
        <f>'Information Input'!$M$14</f>
        <v xml:space="preserve">      -      </v>
      </c>
      <c r="E821" s="537" t="s">
        <v>136</v>
      </c>
      <c r="F821" s="538">
        <f t="shared" si="154"/>
        <v>43556</v>
      </c>
      <c r="G821" s="538">
        <f t="shared" si="155"/>
        <v>43646</v>
      </c>
      <c r="H821" s="538">
        <f>'Information Input'!$H$35</f>
        <v>43555</v>
      </c>
      <c r="I821" s="537" t="str">
        <f>'Information Input'!$J$22</f>
        <v>Quarterly</v>
      </c>
      <c r="J821" s="538">
        <f>'Information Input'!$H$30</f>
        <v>43555</v>
      </c>
      <c r="K821" s="537">
        <f>'Information Input'!$J$18</f>
        <v>2019</v>
      </c>
      <c r="L821" s="579" t="s">
        <v>89</v>
      </c>
      <c r="M821" s="540" t="s">
        <v>90</v>
      </c>
      <c r="N821" s="541" t="s">
        <v>91</v>
      </c>
      <c r="O821" s="542" t="s">
        <v>671</v>
      </c>
      <c r="P821" s="537">
        <v>30</v>
      </c>
      <c r="Q821" s="541" t="s">
        <v>172</v>
      </c>
      <c r="R821" s="541" t="s">
        <v>238</v>
      </c>
      <c r="S821" s="543">
        <f>'Report 1'!$D$18</f>
        <v>0</v>
      </c>
      <c r="T821" s="544">
        <f>'Report 1'!$D$50</f>
        <v>0</v>
      </c>
      <c r="U821" s="545">
        <f>'Report 1'!$D$136</f>
        <v>0</v>
      </c>
      <c r="AL821" s="546" t="s">
        <v>669</v>
      </c>
      <c r="AM821" s="547">
        <v>2</v>
      </c>
      <c r="AN821" s="547" t="str">
        <f>'Information Input'!$M$14</f>
        <v xml:space="preserve">      -      </v>
      </c>
      <c r="AO821" s="547" t="s">
        <v>139</v>
      </c>
      <c r="AP821" s="538">
        <f>'Information Input'!$H$33</f>
        <v>43466</v>
      </c>
      <c r="AQ821" s="538">
        <f>'Information Input'!$H$34</f>
        <v>43555</v>
      </c>
      <c r="AR821" s="538">
        <f>'Information Input'!$H$35</f>
        <v>43555</v>
      </c>
      <c r="AS821" s="547" t="str">
        <f>'Information Input'!$J$22</f>
        <v>Quarterly</v>
      </c>
      <c r="AT821" s="538">
        <f>'Information Input'!$H$30</f>
        <v>43555</v>
      </c>
      <c r="AU821" s="547">
        <f>'Information Input'!$J$18</f>
        <v>2019</v>
      </c>
      <c r="AV821" s="547" t="s">
        <v>97</v>
      </c>
      <c r="AW821" s="547" t="s">
        <v>98</v>
      </c>
      <c r="AX821" s="547" t="s">
        <v>96</v>
      </c>
      <c r="AY821" s="548" t="s">
        <v>671</v>
      </c>
      <c r="AZ821" s="547">
        <v>22</v>
      </c>
      <c r="BA821" s="549" t="s">
        <v>164</v>
      </c>
      <c r="BB821" s="543" t="s">
        <v>236</v>
      </c>
      <c r="BC821" s="550">
        <f>'Report 2'!$AJ164</f>
        <v>0</v>
      </c>
      <c r="BD821" s="550">
        <f>'Report 2'!$AK164</f>
        <v>0</v>
      </c>
      <c r="BE821" s="550">
        <f>'Report 2'!$AL164</f>
        <v>0</v>
      </c>
      <c r="BF821" s="550">
        <f>'Report 2'!$AM164</f>
        <v>0</v>
      </c>
      <c r="BG821" s="550">
        <f>'Report 2'!$AN164</f>
        <v>0</v>
      </c>
      <c r="BH821" s="550">
        <f>'Report 2'!$AO164</f>
        <v>0</v>
      </c>
      <c r="BI821" s="550">
        <f>'Report 2'!$AP164</f>
        <v>0</v>
      </c>
      <c r="CC821" s="542" t="s">
        <v>669</v>
      </c>
      <c r="CD821" s="1014" t="s">
        <v>672</v>
      </c>
      <c r="CE821" s="1014" t="str">
        <f>'Information Input'!$M$14</f>
        <v xml:space="preserve">      -      </v>
      </c>
      <c r="CF821" s="551" t="s">
        <v>136</v>
      </c>
      <c r="CG821" s="552">
        <f t="shared" si="150"/>
        <v>43556</v>
      </c>
      <c r="CH821" s="552">
        <f t="shared" si="151"/>
        <v>43646</v>
      </c>
      <c r="CI821" s="552">
        <f>'Information Input'!$H$35</f>
        <v>43555</v>
      </c>
      <c r="CJ821" s="551" t="str">
        <f>'Information Input'!$J$22</f>
        <v>Quarterly</v>
      </c>
      <c r="CK821" s="552">
        <f>'Information Input'!$H$30</f>
        <v>43555</v>
      </c>
      <c r="CL821" s="551">
        <f>'Information Input'!$J$18</f>
        <v>2019</v>
      </c>
      <c r="CM821" s="551" t="s">
        <v>103</v>
      </c>
      <c r="CN821" s="1014" t="s">
        <v>242</v>
      </c>
      <c r="CO821" s="542" t="s">
        <v>242</v>
      </c>
      <c r="CP821" s="542" t="s">
        <v>671</v>
      </c>
      <c r="CQ821" s="551">
        <v>20</v>
      </c>
      <c r="CR821" s="542" t="s">
        <v>162</v>
      </c>
      <c r="CS821" s="542" t="s">
        <v>235</v>
      </c>
      <c r="CT821" s="1015">
        <f>'Report 1'!$AW$18</f>
        <v>0</v>
      </c>
      <c r="CU821" s="1016">
        <f>SUMIF('Report 4A'!$G$16:$G$95,$CQ821,'Report 4A'!$BE$16:$BE$95)</f>
        <v>0</v>
      </c>
      <c r="CV821" s="1017">
        <f t="shared" si="158"/>
        <v>0</v>
      </c>
      <c r="CX821" s="546" t="s">
        <v>669</v>
      </c>
      <c r="CY821" s="537" t="s">
        <v>314</v>
      </c>
      <c r="CZ821" s="537" t="str">
        <f>'Information Input'!$M$14</f>
        <v xml:space="preserve">      -      </v>
      </c>
      <c r="DA821" s="538">
        <f>'Information Input'!$H$35</f>
        <v>43555</v>
      </c>
      <c r="DB821" s="537" t="str">
        <f>'Information Input'!$J$22</f>
        <v>Quarterly</v>
      </c>
      <c r="DC821" s="552">
        <f>'Information Input'!$H$30</f>
        <v>43555</v>
      </c>
      <c r="DD821" s="553" t="str">
        <f t="shared" si="157"/>
        <v>201710</v>
      </c>
      <c r="DE821" s="541" t="s">
        <v>96</v>
      </c>
      <c r="DF821" s="541" t="s">
        <v>687</v>
      </c>
      <c r="DG821" s="544">
        <f>'Report 5M'!$T$108</f>
        <v>0</v>
      </c>
      <c r="DH821" s="550">
        <f>'Report 5M'!$T$109</f>
        <v>0</v>
      </c>
      <c r="DI821" s="544">
        <f>'Report 5M'!$T$110</f>
        <v>0</v>
      </c>
      <c r="DJ821" s="544">
        <f>'Report 5M'!$T$111</f>
        <v>0</v>
      </c>
      <c r="DK821" s="544">
        <f>'Report 5M'!$T$112</f>
        <v>0</v>
      </c>
      <c r="DL821" s="544">
        <f>'Report 5M'!$T$113</f>
        <v>0</v>
      </c>
      <c r="DM821" s="544">
        <f>'Report 5M'!$T$114</f>
        <v>0</v>
      </c>
      <c r="DN821" s="544">
        <f>'Report 5M'!$T$115</f>
        <v>0</v>
      </c>
      <c r="DO821" s="544">
        <f>'Report 5M'!$T$116</f>
        <v>0</v>
      </c>
      <c r="DP821" s="544">
        <f>'Report 5M'!$T$117</f>
        <v>0</v>
      </c>
      <c r="DQ821" s="544">
        <f>'Report 5M'!$T$118</f>
        <v>0</v>
      </c>
    </row>
    <row r="822" spans="2:121">
      <c r="B822" s="535" t="s">
        <v>669</v>
      </c>
      <c r="C822" s="536">
        <v>1</v>
      </c>
      <c r="D822" s="537" t="str">
        <f>'Information Input'!$M$14</f>
        <v xml:space="preserve">      -      </v>
      </c>
      <c r="E822" s="537" t="s">
        <v>136</v>
      </c>
      <c r="F822" s="538">
        <f t="shared" si="154"/>
        <v>43556</v>
      </c>
      <c r="G822" s="538">
        <f t="shared" si="155"/>
        <v>43646</v>
      </c>
      <c r="H822" s="538">
        <f>'Information Input'!$H$35</f>
        <v>43555</v>
      </c>
      <c r="I822" s="537" t="str">
        <f>'Information Input'!$J$22</f>
        <v>Quarterly</v>
      </c>
      <c r="J822" s="538">
        <f>'Information Input'!$H$30</f>
        <v>43555</v>
      </c>
      <c r="K822" s="537">
        <f>'Information Input'!$J$18</f>
        <v>2019</v>
      </c>
      <c r="L822" s="579" t="s">
        <v>89</v>
      </c>
      <c r="M822" s="540" t="s">
        <v>90</v>
      </c>
      <c r="N822" s="541" t="s">
        <v>91</v>
      </c>
      <c r="O822" s="542" t="s">
        <v>671</v>
      </c>
      <c r="P822" s="537">
        <v>31</v>
      </c>
      <c r="Q822" s="541" t="s">
        <v>173</v>
      </c>
      <c r="R822" s="541" t="s">
        <v>233</v>
      </c>
      <c r="S822" s="543">
        <f>'Report 1'!$D$18</f>
        <v>0</v>
      </c>
      <c r="T822" s="544">
        <f>'Report 1'!$D$51</f>
        <v>0</v>
      </c>
      <c r="U822" s="545">
        <f>'Report 1'!$D$137</f>
        <v>0</v>
      </c>
      <c r="AL822" s="546" t="s">
        <v>669</v>
      </c>
      <c r="AM822" s="547">
        <v>2</v>
      </c>
      <c r="AN822" s="547" t="str">
        <f>'Information Input'!$M$14</f>
        <v xml:space="preserve">      -      </v>
      </c>
      <c r="AO822" s="547" t="s">
        <v>139</v>
      </c>
      <c r="AP822" s="538">
        <f>'Information Input'!$H$33</f>
        <v>43466</v>
      </c>
      <c r="AQ822" s="538">
        <f>'Information Input'!$H$34</f>
        <v>43555</v>
      </c>
      <c r="AR822" s="538">
        <f>'Information Input'!$H$35</f>
        <v>43555</v>
      </c>
      <c r="AS822" s="547" t="str">
        <f>'Information Input'!$J$22</f>
        <v>Quarterly</v>
      </c>
      <c r="AT822" s="538">
        <f>'Information Input'!$H$30</f>
        <v>43555</v>
      </c>
      <c r="AU822" s="547">
        <f>'Information Input'!$J$18</f>
        <v>2019</v>
      </c>
      <c r="AV822" s="547" t="s">
        <v>97</v>
      </c>
      <c r="AW822" s="547" t="s">
        <v>98</v>
      </c>
      <c r="AX822" s="547" t="s">
        <v>96</v>
      </c>
      <c r="AY822" s="548" t="s">
        <v>671</v>
      </c>
      <c r="AZ822" s="547">
        <v>23</v>
      </c>
      <c r="BA822" s="549" t="s">
        <v>165</v>
      </c>
      <c r="BB822" s="543" t="s">
        <v>236</v>
      </c>
      <c r="BC822" s="550">
        <f>'Report 2'!$AJ165</f>
        <v>0</v>
      </c>
      <c r="BD822" s="550">
        <f>'Report 2'!$AK165</f>
        <v>0</v>
      </c>
      <c r="BE822" s="550">
        <f>'Report 2'!$AL165</f>
        <v>0</v>
      </c>
      <c r="BF822" s="550">
        <f>'Report 2'!$AM165</f>
        <v>0</v>
      </c>
      <c r="BG822" s="550">
        <f>'Report 2'!$AN165</f>
        <v>0</v>
      </c>
      <c r="BH822" s="550">
        <f>'Report 2'!$AO165</f>
        <v>0</v>
      </c>
      <c r="BI822" s="550">
        <f>'Report 2'!$AP165</f>
        <v>0</v>
      </c>
      <c r="CC822" s="542" t="s">
        <v>669</v>
      </c>
      <c r="CD822" s="1014" t="s">
        <v>672</v>
      </c>
      <c r="CE822" s="1014" t="str">
        <f>'Information Input'!$M$14</f>
        <v xml:space="preserve">      -      </v>
      </c>
      <c r="CF822" s="551" t="s">
        <v>136</v>
      </c>
      <c r="CG822" s="552">
        <f t="shared" si="150"/>
        <v>43556</v>
      </c>
      <c r="CH822" s="552">
        <f t="shared" si="151"/>
        <v>43646</v>
      </c>
      <c r="CI822" s="552">
        <f>'Information Input'!$H$35</f>
        <v>43555</v>
      </c>
      <c r="CJ822" s="551" t="str">
        <f>'Information Input'!$J$22</f>
        <v>Quarterly</v>
      </c>
      <c r="CK822" s="552">
        <f>'Information Input'!$H$30</f>
        <v>43555</v>
      </c>
      <c r="CL822" s="551">
        <f>'Information Input'!$J$18</f>
        <v>2019</v>
      </c>
      <c r="CM822" s="551" t="s">
        <v>103</v>
      </c>
      <c r="CN822" s="1014" t="s">
        <v>242</v>
      </c>
      <c r="CO822" s="542" t="s">
        <v>242</v>
      </c>
      <c r="CP822" s="542" t="s">
        <v>671</v>
      </c>
      <c r="CQ822" s="551">
        <v>21</v>
      </c>
      <c r="CR822" s="542" t="s">
        <v>163</v>
      </c>
      <c r="CS822" s="542" t="s">
        <v>235</v>
      </c>
      <c r="CT822" s="1015">
        <f>'Report 1'!$AW$18</f>
        <v>0</v>
      </c>
      <c r="CU822" s="1016">
        <f>SUMIF('Report 4A'!$G$16:$G$95,$CQ822,'Report 4A'!$BE$16:$BE$95)</f>
        <v>0</v>
      </c>
      <c r="CV822" s="1017">
        <f t="shared" si="158"/>
        <v>0</v>
      </c>
      <c r="CX822" s="546" t="s">
        <v>669</v>
      </c>
      <c r="CY822" s="537" t="s">
        <v>314</v>
      </c>
      <c r="CZ822" s="537" t="str">
        <f>'Information Input'!$M$14</f>
        <v xml:space="preserve">      -      </v>
      </c>
      <c r="DA822" s="538">
        <f>'Information Input'!$H$35</f>
        <v>43555</v>
      </c>
      <c r="DB822" s="537" t="str">
        <f>'Information Input'!$J$22</f>
        <v>Quarterly</v>
      </c>
      <c r="DC822" s="552">
        <f>'Information Input'!$H$30</f>
        <v>43555</v>
      </c>
      <c r="DD822" s="553" t="str">
        <f t="shared" si="157"/>
        <v>201709</v>
      </c>
      <c r="DE822" s="541" t="s">
        <v>96</v>
      </c>
      <c r="DF822" s="541" t="s">
        <v>687</v>
      </c>
      <c r="DG822" s="544">
        <f>'Report 5M'!$U$108</f>
        <v>0</v>
      </c>
      <c r="DH822" s="550">
        <f>'Report 5M'!$U$109</f>
        <v>0</v>
      </c>
      <c r="DI822" s="544">
        <f>'Report 5M'!$U$110</f>
        <v>0</v>
      </c>
      <c r="DJ822" s="544">
        <f>'Report 5M'!$U$111</f>
        <v>0</v>
      </c>
      <c r="DK822" s="544">
        <f>'Report 5M'!$U$112</f>
        <v>0</v>
      </c>
      <c r="DL822" s="544">
        <f>'Report 5M'!$U$113</f>
        <v>0</v>
      </c>
      <c r="DM822" s="544">
        <f>'Report 5M'!$U$114</f>
        <v>0</v>
      </c>
      <c r="DN822" s="544">
        <f>'Report 5M'!$U$115</f>
        <v>0</v>
      </c>
      <c r="DO822" s="544">
        <f>'Report 5M'!$U$116</f>
        <v>0</v>
      </c>
      <c r="DP822" s="544">
        <f>'Report 5M'!$U$117</f>
        <v>0</v>
      </c>
      <c r="DQ822" s="544">
        <f>'Report 5M'!$U$118</f>
        <v>0</v>
      </c>
    </row>
    <row r="823" spans="2:121">
      <c r="B823" s="535" t="s">
        <v>669</v>
      </c>
      <c r="C823" s="536">
        <v>1</v>
      </c>
      <c r="D823" s="537" t="str">
        <f>'Information Input'!$M$14</f>
        <v xml:space="preserve">      -      </v>
      </c>
      <c r="E823" s="537" t="s">
        <v>136</v>
      </c>
      <c r="F823" s="538">
        <f t="shared" si="154"/>
        <v>43556</v>
      </c>
      <c r="G823" s="538">
        <f t="shared" si="155"/>
        <v>43646</v>
      </c>
      <c r="H823" s="538">
        <f>'Information Input'!$H$35</f>
        <v>43555</v>
      </c>
      <c r="I823" s="537" t="str">
        <f>'Information Input'!$J$22</f>
        <v>Quarterly</v>
      </c>
      <c r="J823" s="538">
        <f>'Information Input'!$H$30</f>
        <v>43555</v>
      </c>
      <c r="K823" s="537">
        <f>'Information Input'!$J$18</f>
        <v>2019</v>
      </c>
      <c r="L823" s="579" t="s">
        <v>89</v>
      </c>
      <c r="M823" s="540" t="s">
        <v>90</v>
      </c>
      <c r="N823" s="541" t="s">
        <v>91</v>
      </c>
      <c r="O823" s="542" t="s">
        <v>671</v>
      </c>
      <c r="P823" s="537">
        <v>32</v>
      </c>
      <c r="Q823" s="541" t="s">
        <v>174</v>
      </c>
      <c r="R823" s="541" t="s">
        <v>238</v>
      </c>
      <c r="S823" s="543">
        <f>'Report 1'!$D$18</f>
        <v>0</v>
      </c>
      <c r="T823" s="544">
        <f>'Report 1'!$D$52</f>
        <v>0</v>
      </c>
      <c r="U823" s="545">
        <f>'Report 1'!$D$138</f>
        <v>0</v>
      </c>
      <c r="AL823" s="546" t="s">
        <v>669</v>
      </c>
      <c r="AM823" s="547">
        <v>2</v>
      </c>
      <c r="AN823" s="547" t="str">
        <f>'Information Input'!$M$14</f>
        <v xml:space="preserve">      -      </v>
      </c>
      <c r="AO823" s="547" t="s">
        <v>139</v>
      </c>
      <c r="AP823" s="538">
        <f>'Information Input'!$H$33</f>
        <v>43466</v>
      </c>
      <c r="AQ823" s="538">
        <f>'Information Input'!$H$34</f>
        <v>43555</v>
      </c>
      <c r="AR823" s="538">
        <f>'Information Input'!$H$35</f>
        <v>43555</v>
      </c>
      <c r="AS823" s="547" t="str">
        <f>'Information Input'!$J$22</f>
        <v>Quarterly</v>
      </c>
      <c r="AT823" s="538">
        <f>'Information Input'!$H$30</f>
        <v>43555</v>
      </c>
      <c r="AU823" s="547">
        <f>'Information Input'!$J$18</f>
        <v>2019</v>
      </c>
      <c r="AV823" s="547" t="s">
        <v>97</v>
      </c>
      <c r="AW823" s="547" t="s">
        <v>98</v>
      </c>
      <c r="AX823" s="547" t="s">
        <v>96</v>
      </c>
      <c r="AY823" s="548" t="s">
        <v>671</v>
      </c>
      <c r="AZ823" s="547">
        <v>24</v>
      </c>
      <c r="BA823" s="549" t="s">
        <v>166</v>
      </c>
      <c r="BB823" s="543" t="s">
        <v>233</v>
      </c>
      <c r="BC823" s="550">
        <f>'Report 2'!$AJ166</f>
        <v>0</v>
      </c>
      <c r="BD823" s="550">
        <f>'Report 2'!$AK166</f>
        <v>0</v>
      </c>
      <c r="BE823" s="550">
        <f>'Report 2'!$AL166</f>
        <v>0</v>
      </c>
      <c r="BF823" s="550">
        <f>'Report 2'!$AM166</f>
        <v>0</v>
      </c>
      <c r="BG823" s="550">
        <f>'Report 2'!$AN166</f>
        <v>0</v>
      </c>
      <c r="BH823" s="550">
        <f>'Report 2'!$AO166</f>
        <v>0</v>
      </c>
      <c r="BI823" s="550">
        <f>'Report 2'!$AP166</f>
        <v>0</v>
      </c>
      <c r="CC823" s="542" t="s">
        <v>669</v>
      </c>
      <c r="CD823" s="1014" t="s">
        <v>672</v>
      </c>
      <c r="CE823" s="1014" t="str">
        <f>'Information Input'!$M$14</f>
        <v xml:space="preserve">      -      </v>
      </c>
      <c r="CF823" s="551" t="s">
        <v>136</v>
      </c>
      <c r="CG823" s="552">
        <f t="shared" si="150"/>
        <v>43556</v>
      </c>
      <c r="CH823" s="552">
        <f t="shared" si="151"/>
        <v>43646</v>
      </c>
      <c r="CI823" s="552">
        <f>'Information Input'!$H$35</f>
        <v>43555</v>
      </c>
      <c r="CJ823" s="551" t="str">
        <f>'Information Input'!$J$22</f>
        <v>Quarterly</v>
      </c>
      <c r="CK823" s="552">
        <f>'Information Input'!$H$30</f>
        <v>43555</v>
      </c>
      <c r="CL823" s="551">
        <f>'Information Input'!$J$18</f>
        <v>2019</v>
      </c>
      <c r="CM823" s="551" t="s">
        <v>103</v>
      </c>
      <c r="CN823" s="1014" t="s">
        <v>242</v>
      </c>
      <c r="CO823" s="542" t="s">
        <v>242</v>
      </c>
      <c r="CP823" s="542" t="s">
        <v>671</v>
      </c>
      <c r="CQ823" s="551">
        <v>22</v>
      </c>
      <c r="CR823" s="542" t="s">
        <v>164</v>
      </c>
      <c r="CS823" s="542" t="s">
        <v>236</v>
      </c>
      <c r="CT823" s="1015">
        <f>'Report 1'!$AW$18</f>
        <v>0</v>
      </c>
      <c r="CU823" s="1016">
        <f>SUMIF('Report 4A'!$G$16:$G$95,$CQ823,'Report 4A'!$BE$16:$BE$95)</f>
        <v>0</v>
      </c>
      <c r="CV823" s="1017">
        <f t="shared" si="158"/>
        <v>0</v>
      </c>
      <c r="CX823" s="546" t="s">
        <v>669</v>
      </c>
      <c r="CY823" s="537" t="s">
        <v>314</v>
      </c>
      <c r="CZ823" s="537" t="str">
        <f>'Information Input'!$M$14</f>
        <v xml:space="preserve">      -      </v>
      </c>
      <c r="DA823" s="538">
        <f>'Information Input'!$H$35</f>
        <v>43555</v>
      </c>
      <c r="DB823" s="537" t="str">
        <f>'Information Input'!$J$22</f>
        <v>Quarterly</v>
      </c>
      <c r="DC823" s="552">
        <f>'Information Input'!$H$30</f>
        <v>43555</v>
      </c>
      <c r="DD823" s="553" t="str">
        <f t="shared" si="157"/>
        <v>201708</v>
      </c>
      <c r="DE823" s="541" t="s">
        <v>96</v>
      </c>
      <c r="DF823" s="541" t="s">
        <v>687</v>
      </c>
      <c r="DG823" s="544">
        <f>'Report 5M'!$V$108</f>
        <v>0</v>
      </c>
      <c r="DH823" s="550">
        <f>'Report 5M'!$V$109</f>
        <v>0</v>
      </c>
      <c r="DI823" s="544">
        <f>'Report 5M'!$V$110</f>
        <v>0</v>
      </c>
      <c r="DJ823" s="544">
        <f>'Report 5M'!$V$111</f>
        <v>0</v>
      </c>
      <c r="DK823" s="544">
        <f>'Report 5M'!$V$112</f>
        <v>0</v>
      </c>
      <c r="DL823" s="544">
        <f>'Report 5M'!$V$113</f>
        <v>0</v>
      </c>
      <c r="DM823" s="544">
        <f>'Report 5M'!$V$114</f>
        <v>0</v>
      </c>
      <c r="DN823" s="544">
        <f>'Report 5M'!$V$115</f>
        <v>0</v>
      </c>
      <c r="DO823" s="544">
        <f>'Report 5M'!$V$116</f>
        <v>0</v>
      </c>
      <c r="DP823" s="544">
        <f>'Report 5M'!$V$117</f>
        <v>0</v>
      </c>
      <c r="DQ823" s="544">
        <f>'Report 5M'!$V$118</f>
        <v>0</v>
      </c>
    </row>
    <row r="824" spans="2:121">
      <c r="B824" s="535" t="s">
        <v>669</v>
      </c>
      <c r="C824" s="536">
        <v>1</v>
      </c>
      <c r="D824" s="537" t="str">
        <f>'Information Input'!$M$14</f>
        <v xml:space="preserve">      -      </v>
      </c>
      <c r="E824" s="537" t="s">
        <v>136</v>
      </c>
      <c r="F824" s="538">
        <f t="shared" si="154"/>
        <v>43556</v>
      </c>
      <c r="G824" s="538">
        <f t="shared" si="155"/>
        <v>43646</v>
      </c>
      <c r="H824" s="538">
        <f>'Information Input'!$H$35</f>
        <v>43555</v>
      </c>
      <c r="I824" s="537" t="str">
        <f>'Information Input'!$J$22</f>
        <v>Quarterly</v>
      </c>
      <c r="J824" s="538">
        <f>'Information Input'!$H$30</f>
        <v>43555</v>
      </c>
      <c r="K824" s="537">
        <f>'Information Input'!$J$18</f>
        <v>2019</v>
      </c>
      <c r="L824" s="579" t="s">
        <v>89</v>
      </c>
      <c r="M824" s="540" t="s">
        <v>90</v>
      </c>
      <c r="N824" s="541" t="s">
        <v>91</v>
      </c>
      <c r="O824" s="542" t="s">
        <v>671</v>
      </c>
      <c r="P824" s="537">
        <v>33</v>
      </c>
      <c r="Q824" s="541" t="s">
        <v>175</v>
      </c>
      <c r="R824" s="541" t="s">
        <v>233</v>
      </c>
      <c r="S824" s="543">
        <f>'Report 1'!$D$18</f>
        <v>0</v>
      </c>
      <c r="T824" s="544">
        <f>'Report 1'!$D$53</f>
        <v>0</v>
      </c>
      <c r="U824" s="545">
        <f>'Report 1'!$D$139</f>
        <v>0</v>
      </c>
      <c r="AL824" s="546" t="s">
        <v>669</v>
      </c>
      <c r="AM824" s="547">
        <v>2</v>
      </c>
      <c r="AN824" s="547" t="str">
        <f>'Information Input'!$M$14</f>
        <v xml:space="preserve">      -      </v>
      </c>
      <c r="AO824" s="547" t="s">
        <v>139</v>
      </c>
      <c r="AP824" s="538">
        <f>'Information Input'!$H$33</f>
        <v>43466</v>
      </c>
      <c r="AQ824" s="538">
        <f>'Information Input'!$H$34</f>
        <v>43555</v>
      </c>
      <c r="AR824" s="538">
        <f>'Information Input'!$H$35</f>
        <v>43555</v>
      </c>
      <c r="AS824" s="547" t="str">
        <f>'Information Input'!$J$22</f>
        <v>Quarterly</v>
      </c>
      <c r="AT824" s="538">
        <f>'Information Input'!$H$30</f>
        <v>43555</v>
      </c>
      <c r="AU824" s="547">
        <f>'Information Input'!$J$18</f>
        <v>2019</v>
      </c>
      <c r="AV824" s="547" t="s">
        <v>97</v>
      </c>
      <c r="AW824" s="547" t="s">
        <v>98</v>
      </c>
      <c r="AX824" s="547" t="s">
        <v>96</v>
      </c>
      <c r="AY824" s="548" t="s">
        <v>671</v>
      </c>
      <c r="AZ824" s="547">
        <v>25</v>
      </c>
      <c r="BA824" s="549" t="s">
        <v>167</v>
      </c>
      <c r="BB824" s="543" t="s">
        <v>233</v>
      </c>
      <c r="BC824" s="550">
        <f>'Report 2'!$AJ167</f>
        <v>0</v>
      </c>
      <c r="BD824" s="550">
        <f>'Report 2'!$AK167</f>
        <v>0</v>
      </c>
      <c r="BE824" s="550">
        <f>'Report 2'!$AL167</f>
        <v>0</v>
      </c>
      <c r="BF824" s="550">
        <f>'Report 2'!$AM167</f>
        <v>0</v>
      </c>
      <c r="BG824" s="550">
        <f>'Report 2'!$AN167</f>
        <v>0</v>
      </c>
      <c r="BH824" s="550">
        <f>'Report 2'!$AO167</f>
        <v>0</v>
      </c>
      <c r="BI824" s="550">
        <f>'Report 2'!$AP167</f>
        <v>0</v>
      </c>
      <c r="CC824" s="542" t="s">
        <v>669</v>
      </c>
      <c r="CD824" s="1014" t="s">
        <v>672</v>
      </c>
      <c r="CE824" s="1014" t="str">
        <f>'Information Input'!$M$14</f>
        <v xml:space="preserve">      -      </v>
      </c>
      <c r="CF824" s="551" t="s">
        <v>136</v>
      </c>
      <c r="CG824" s="552">
        <f t="shared" si="150"/>
        <v>43556</v>
      </c>
      <c r="CH824" s="552">
        <f t="shared" si="151"/>
        <v>43646</v>
      </c>
      <c r="CI824" s="552">
        <f>'Information Input'!$H$35</f>
        <v>43555</v>
      </c>
      <c r="CJ824" s="551" t="str">
        <f>'Information Input'!$J$22</f>
        <v>Quarterly</v>
      </c>
      <c r="CK824" s="552">
        <f>'Information Input'!$H$30</f>
        <v>43555</v>
      </c>
      <c r="CL824" s="551">
        <f>'Information Input'!$J$18</f>
        <v>2019</v>
      </c>
      <c r="CM824" s="551" t="s">
        <v>103</v>
      </c>
      <c r="CN824" s="1014" t="s">
        <v>242</v>
      </c>
      <c r="CO824" s="542" t="s">
        <v>242</v>
      </c>
      <c r="CP824" s="542" t="s">
        <v>671</v>
      </c>
      <c r="CQ824" s="551">
        <v>23</v>
      </c>
      <c r="CR824" s="542" t="s">
        <v>165</v>
      </c>
      <c r="CS824" s="542" t="s">
        <v>236</v>
      </c>
      <c r="CT824" s="1015">
        <f>'Report 1'!$AW$18</f>
        <v>0</v>
      </c>
      <c r="CU824" s="1016">
        <f>SUMIF('Report 4A'!$G$16:$G$95,$CQ824,'Report 4A'!$BE$16:$BE$95)</f>
        <v>0</v>
      </c>
      <c r="CV824" s="1017">
        <f t="shared" si="158"/>
        <v>0</v>
      </c>
      <c r="CX824" s="546" t="s">
        <v>669</v>
      </c>
      <c r="CY824" s="537" t="s">
        <v>314</v>
      </c>
      <c r="CZ824" s="537" t="str">
        <f>'Information Input'!$M$14</f>
        <v xml:space="preserve">      -      </v>
      </c>
      <c r="DA824" s="538">
        <f>'Information Input'!$H$35</f>
        <v>43555</v>
      </c>
      <c r="DB824" s="537" t="str">
        <f>'Information Input'!$J$22</f>
        <v>Quarterly</v>
      </c>
      <c r="DC824" s="552">
        <f>'Information Input'!$H$30</f>
        <v>43555</v>
      </c>
      <c r="DD824" s="553" t="str">
        <f t="shared" si="157"/>
        <v>201707</v>
      </c>
      <c r="DE824" s="541" t="s">
        <v>96</v>
      </c>
      <c r="DF824" s="541" t="s">
        <v>687</v>
      </c>
      <c r="DG824" s="544">
        <f>'Report 5M'!$W$108</f>
        <v>0</v>
      </c>
      <c r="DH824" s="550">
        <f>'Report 5M'!$W$109</f>
        <v>0</v>
      </c>
      <c r="DI824" s="544">
        <f>'Report 5M'!$W$110</f>
        <v>0</v>
      </c>
      <c r="DJ824" s="544">
        <f>'Report 5M'!$W$111</f>
        <v>0</v>
      </c>
      <c r="DK824" s="544">
        <f>'Report 5M'!$W$112</f>
        <v>0</v>
      </c>
      <c r="DL824" s="544">
        <f>'Report 5M'!$W$113</f>
        <v>0</v>
      </c>
      <c r="DM824" s="544">
        <f>'Report 5M'!$W$114</f>
        <v>0</v>
      </c>
      <c r="DN824" s="544">
        <f>'Report 5M'!$W$115</f>
        <v>0</v>
      </c>
      <c r="DO824" s="544">
        <f>'Report 5M'!$W$116</f>
        <v>0</v>
      </c>
      <c r="DP824" s="544">
        <f>'Report 5M'!$W$117</f>
        <v>0</v>
      </c>
      <c r="DQ824" s="544">
        <f>'Report 5M'!$W$118</f>
        <v>0</v>
      </c>
    </row>
    <row r="825" spans="2:121">
      <c r="B825" s="535" t="s">
        <v>669</v>
      </c>
      <c r="C825" s="536">
        <v>1</v>
      </c>
      <c r="D825" s="537" t="str">
        <f>'Information Input'!$M$14</f>
        <v xml:space="preserve">      -      </v>
      </c>
      <c r="E825" s="537" t="s">
        <v>136</v>
      </c>
      <c r="F825" s="538">
        <f t="shared" si="154"/>
        <v>43556</v>
      </c>
      <c r="G825" s="538">
        <f t="shared" si="155"/>
        <v>43646</v>
      </c>
      <c r="H825" s="538">
        <f>'Information Input'!$H$35</f>
        <v>43555</v>
      </c>
      <c r="I825" s="537" t="str">
        <f>'Information Input'!$J$22</f>
        <v>Quarterly</v>
      </c>
      <c r="J825" s="538">
        <f>'Information Input'!$H$30</f>
        <v>43555</v>
      </c>
      <c r="K825" s="537">
        <f>'Information Input'!$J$18</f>
        <v>2019</v>
      </c>
      <c r="L825" s="579" t="s">
        <v>89</v>
      </c>
      <c r="M825" s="540" t="s">
        <v>90</v>
      </c>
      <c r="N825" s="541" t="s">
        <v>91</v>
      </c>
      <c r="O825" s="542" t="s">
        <v>671</v>
      </c>
      <c r="P825" s="537">
        <v>34</v>
      </c>
      <c r="Q825" s="541" t="s">
        <v>176</v>
      </c>
      <c r="R825" s="541" t="s">
        <v>238</v>
      </c>
      <c r="S825" s="543">
        <f>'Report 1'!$D$18</f>
        <v>0</v>
      </c>
      <c r="T825" s="544">
        <f>'Report 1'!$D$54</f>
        <v>0</v>
      </c>
      <c r="U825" s="545">
        <f>'Report 1'!$D$140</f>
        <v>0</v>
      </c>
      <c r="AL825" s="546" t="s">
        <v>669</v>
      </c>
      <c r="AM825" s="547">
        <v>2</v>
      </c>
      <c r="AN825" s="547" t="str">
        <f>'Information Input'!$M$14</f>
        <v xml:space="preserve">      -      </v>
      </c>
      <c r="AO825" s="547" t="s">
        <v>139</v>
      </c>
      <c r="AP825" s="538">
        <f>'Information Input'!$H$33</f>
        <v>43466</v>
      </c>
      <c r="AQ825" s="538">
        <f>'Information Input'!$H$34</f>
        <v>43555</v>
      </c>
      <c r="AR825" s="538">
        <f>'Information Input'!$H$35</f>
        <v>43555</v>
      </c>
      <c r="AS825" s="547" t="str">
        <f>'Information Input'!$J$22</f>
        <v>Quarterly</v>
      </c>
      <c r="AT825" s="538">
        <f>'Information Input'!$H$30</f>
        <v>43555</v>
      </c>
      <c r="AU825" s="547">
        <f>'Information Input'!$J$18</f>
        <v>2019</v>
      </c>
      <c r="AV825" s="547" t="s">
        <v>97</v>
      </c>
      <c r="AW825" s="547" t="s">
        <v>98</v>
      </c>
      <c r="AX825" s="547" t="s">
        <v>96</v>
      </c>
      <c r="AY825" s="548" t="s">
        <v>671</v>
      </c>
      <c r="AZ825" s="547">
        <v>26</v>
      </c>
      <c r="BA825" s="549" t="s">
        <v>168</v>
      </c>
      <c r="BB825" s="543" t="s">
        <v>237</v>
      </c>
      <c r="BC825" s="550">
        <f>'Report 2'!$AJ168</f>
        <v>0</v>
      </c>
      <c r="BD825" s="550">
        <f>'Report 2'!$AK168</f>
        <v>0</v>
      </c>
      <c r="BE825" s="550">
        <f>'Report 2'!$AL168</f>
        <v>0</v>
      </c>
      <c r="BF825" s="550">
        <f>'Report 2'!$AM168</f>
        <v>0</v>
      </c>
      <c r="BG825" s="550">
        <f>'Report 2'!$AN168</f>
        <v>0</v>
      </c>
      <c r="BH825" s="550">
        <f>'Report 2'!$AO168</f>
        <v>0</v>
      </c>
      <c r="BI825" s="550">
        <f>'Report 2'!$AP168</f>
        <v>0</v>
      </c>
      <c r="CC825" s="542" t="s">
        <v>669</v>
      </c>
      <c r="CD825" s="1014" t="s">
        <v>672</v>
      </c>
      <c r="CE825" s="1014" t="str">
        <f>'Information Input'!$M$14</f>
        <v xml:space="preserve">      -      </v>
      </c>
      <c r="CF825" s="551" t="s">
        <v>136</v>
      </c>
      <c r="CG825" s="552">
        <f t="shared" si="150"/>
        <v>43556</v>
      </c>
      <c r="CH825" s="552">
        <f t="shared" si="151"/>
        <v>43646</v>
      </c>
      <c r="CI825" s="552">
        <f>'Information Input'!$H$35</f>
        <v>43555</v>
      </c>
      <c r="CJ825" s="551" t="str">
        <f>'Information Input'!$J$22</f>
        <v>Quarterly</v>
      </c>
      <c r="CK825" s="552">
        <f>'Information Input'!$H$30</f>
        <v>43555</v>
      </c>
      <c r="CL825" s="551">
        <f>'Information Input'!$J$18</f>
        <v>2019</v>
      </c>
      <c r="CM825" s="551" t="s">
        <v>103</v>
      </c>
      <c r="CN825" s="1014" t="s">
        <v>242</v>
      </c>
      <c r="CO825" s="542" t="s">
        <v>242</v>
      </c>
      <c r="CP825" s="542" t="s">
        <v>671</v>
      </c>
      <c r="CQ825" s="551">
        <v>24</v>
      </c>
      <c r="CR825" s="542" t="s">
        <v>166</v>
      </c>
      <c r="CS825" s="542" t="s">
        <v>233</v>
      </c>
      <c r="CT825" s="1015">
        <f>'Report 1'!$AW$18</f>
        <v>0</v>
      </c>
      <c r="CU825" s="1016">
        <f>SUMIF('Report 4A'!$G$16:$G$95,$CQ825,'Report 4A'!$BE$16:$BE$95)</f>
        <v>0</v>
      </c>
      <c r="CV825" s="1017">
        <f t="shared" si="158"/>
        <v>0</v>
      </c>
      <c r="CX825" s="546" t="s">
        <v>669</v>
      </c>
      <c r="CY825" s="537" t="s">
        <v>314</v>
      </c>
      <c r="CZ825" s="537" t="str">
        <f>'Information Input'!$M$14</f>
        <v xml:space="preserve">      -      </v>
      </c>
      <c r="DA825" s="538">
        <f>'Information Input'!$H$35</f>
        <v>43555</v>
      </c>
      <c r="DB825" s="537" t="str">
        <f>'Information Input'!$J$22</f>
        <v>Quarterly</v>
      </c>
      <c r="DC825" s="552">
        <f>'Information Input'!$H$30</f>
        <v>43555</v>
      </c>
      <c r="DD825" s="553" t="str">
        <f t="shared" si="157"/>
        <v>201706</v>
      </c>
      <c r="DE825" s="541" t="s">
        <v>96</v>
      </c>
      <c r="DF825" s="541" t="s">
        <v>687</v>
      </c>
      <c r="DG825" s="544">
        <f>'Report 5M'!$X$108</f>
        <v>0</v>
      </c>
      <c r="DH825" s="550">
        <f>'Report 5M'!$X$109</f>
        <v>0</v>
      </c>
      <c r="DI825" s="544">
        <f>'Report 5M'!$X$110</f>
        <v>0</v>
      </c>
      <c r="DJ825" s="544">
        <f>'Report 5M'!$X$111</f>
        <v>0</v>
      </c>
      <c r="DK825" s="544">
        <f>'Report 5M'!$X$112</f>
        <v>0</v>
      </c>
      <c r="DL825" s="544">
        <f>'Report 5M'!$X$113</f>
        <v>0</v>
      </c>
      <c r="DM825" s="544">
        <f>'Report 5M'!$X$114</f>
        <v>0</v>
      </c>
      <c r="DN825" s="544">
        <f>'Report 5M'!$X$115</f>
        <v>0</v>
      </c>
      <c r="DO825" s="544">
        <f>'Report 5M'!$X$116</f>
        <v>0</v>
      </c>
      <c r="DP825" s="544">
        <f>'Report 5M'!$X$117</f>
        <v>0</v>
      </c>
      <c r="DQ825" s="544">
        <f>'Report 5M'!$X$118</f>
        <v>0</v>
      </c>
    </row>
    <row r="826" spans="2:121">
      <c r="B826" s="535" t="s">
        <v>669</v>
      </c>
      <c r="C826" s="536">
        <v>1</v>
      </c>
      <c r="D826" s="537" t="str">
        <f>'Information Input'!$M$14</f>
        <v xml:space="preserve">      -      </v>
      </c>
      <c r="E826" s="537" t="s">
        <v>136</v>
      </c>
      <c r="F826" s="538">
        <f t="shared" si="154"/>
        <v>43556</v>
      </c>
      <c r="G826" s="538">
        <f t="shared" si="155"/>
        <v>43646</v>
      </c>
      <c r="H826" s="538">
        <f>'Information Input'!$H$35</f>
        <v>43555</v>
      </c>
      <c r="I826" s="537" t="str">
        <f>'Information Input'!$J$22</f>
        <v>Quarterly</v>
      </c>
      <c r="J826" s="538">
        <f>'Information Input'!$H$30</f>
        <v>43555</v>
      </c>
      <c r="K826" s="537">
        <f>'Information Input'!$J$18</f>
        <v>2019</v>
      </c>
      <c r="L826" s="579" t="s">
        <v>89</v>
      </c>
      <c r="M826" s="540" t="s">
        <v>90</v>
      </c>
      <c r="N826" s="541" t="s">
        <v>91</v>
      </c>
      <c r="O826" s="542" t="s">
        <v>671</v>
      </c>
      <c r="P826" s="537">
        <v>35</v>
      </c>
      <c r="Q826" s="541" t="s">
        <v>177</v>
      </c>
      <c r="R826" s="541" t="s">
        <v>235</v>
      </c>
      <c r="S826" s="543">
        <f>'Report 1'!$D$18</f>
        <v>0</v>
      </c>
      <c r="T826" s="544">
        <f>'Report 1'!$D$55</f>
        <v>0</v>
      </c>
      <c r="U826" s="545">
        <f>'Report 1'!$D$141</f>
        <v>0</v>
      </c>
      <c r="AL826" s="546" t="s">
        <v>669</v>
      </c>
      <c r="AM826" s="547">
        <v>2</v>
      </c>
      <c r="AN826" s="547" t="str">
        <f>'Information Input'!$M$14</f>
        <v xml:space="preserve">      -      </v>
      </c>
      <c r="AO826" s="547" t="s">
        <v>139</v>
      </c>
      <c r="AP826" s="538">
        <f>'Information Input'!$H$33</f>
        <v>43466</v>
      </c>
      <c r="AQ826" s="538">
        <f>'Information Input'!$H$34</f>
        <v>43555</v>
      </c>
      <c r="AR826" s="538">
        <f>'Information Input'!$H$35</f>
        <v>43555</v>
      </c>
      <c r="AS826" s="547" t="str">
        <f>'Information Input'!$J$22</f>
        <v>Quarterly</v>
      </c>
      <c r="AT826" s="538">
        <f>'Information Input'!$H$30</f>
        <v>43555</v>
      </c>
      <c r="AU826" s="547">
        <f>'Information Input'!$J$18</f>
        <v>2019</v>
      </c>
      <c r="AV826" s="547" t="s">
        <v>97</v>
      </c>
      <c r="AW826" s="547" t="s">
        <v>98</v>
      </c>
      <c r="AX826" s="547" t="s">
        <v>96</v>
      </c>
      <c r="AY826" s="548" t="s">
        <v>671</v>
      </c>
      <c r="AZ826" s="547">
        <v>27</v>
      </c>
      <c r="BA826" s="549" t="s">
        <v>169</v>
      </c>
      <c r="BB826" s="543" t="s">
        <v>235</v>
      </c>
      <c r="BC826" s="550">
        <f>'Report 2'!$AJ169</f>
        <v>0</v>
      </c>
      <c r="BD826" s="550">
        <f>'Report 2'!$AK169</f>
        <v>0</v>
      </c>
      <c r="BE826" s="550">
        <f>'Report 2'!$AL169</f>
        <v>0</v>
      </c>
      <c r="BF826" s="550">
        <f>'Report 2'!$AM169</f>
        <v>0</v>
      </c>
      <c r="BG826" s="550">
        <f>'Report 2'!$AN169</f>
        <v>0</v>
      </c>
      <c r="BH826" s="550">
        <f>'Report 2'!$AO169</f>
        <v>0</v>
      </c>
      <c r="BI826" s="550">
        <f>'Report 2'!$AP169</f>
        <v>0</v>
      </c>
      <c r="CC826" s="542" t="s">
        <v>669</v>
      </c>
      <c r="CD826" s="1014" t="s">
        <v>672</v>
      </c>
      <c r="CE826" s="1014" t="str">
        <f>'Information Input'!$M$14</f>
        <v xml:space="preserve">      -      </v>
      </c>
      <c r="CF826" s="551" t="s">
        <v>136</v>
      </c>
      <c r="CG826" s="552">
        <f t="shared" si="150"/>
        <v>43556</v>
      </c>
      <c r="CH826" s="552">
        <f t="shared" si="151"/>
        <v>43646</v>
      </c>
      <c r="CI826" s="552">
        <f>'Information Input'!$H$35</f>
        <v>43555</v>
      </c>
      <c r="CJ826" s="551" t="str">
        <f>'Information Input'!$J$22</f>
        <v>Quarterly</v>
      </c>
      <c r="CK826" s="552">
        <f>'Information Input'!$H$30</f>
        <v>43555</v>
      </c>
      <c r="CL826" s="551">
        <f>'Information Input'!$J$18</f>
        <v>2019</v>
      </c>
      <c r="CM826" s="551" t="s">
        <v>103</v>
      </c>
      <c r="CN826" s="1014" t="s">
        <v>242</v>
      </c>
      <c r="CO826" s="542" t="s">
        <v>242</v>
      </c>
      <c r="CP826" s="542" t="s">
        <v>671</v>
      </c>
      <c r="CQ826" s="551">
        <v>25</v>
      </c>
      <c r="CR826" s="542" t="s">
        <v>167</v>
      </c>
      <c r="CS826" s="542" t="s">
        <v>233</v>
      </c>
      <c r="CT826" s="1015">
        <f>'Report 1'!$AW$18</f>
        <v>0</v>
      </c>
      <c r="CU826" s="1016">
        <f>SUMIF('Report 4A'!$G$16:$G$95,$CQ826,'Report 4A'!$BE$16:$BE$95)</f>
        <v>0</v>
      </c>
      <c r="CV826" s="1017">
        <f t="shared" si="158"/>
        <v>0</v>
      </c>
      <c r="CX826" s="546" t="s">
        <v>669</v>
      </c>
      <c r="CY826" s="537" t="s">
        <v>314</v>
      </c>
      <c r="CZ826" s="537" t="str">
        <f>'Information Input'!$M$14</f>
        <v xml:space="preserve">      -      </v>
      </c>
      <c r="DA826" s="538">
        <f>'Information Input'!$H$35</f>
        <v>43555</v>
      </c>
      <c r="DB826" s="537" t="str">
        <f>'Information Input'!$J$22</f>
        <v>Quarterly</v>
      </c>
      <c r="DC826" s="552">
        <f>'Information Input'!$H$30</f>
        <v>43555</v>
      </c>
      <c r="DD826" s="553" t="str">
        <f t="shared" si="157"/>
        <v>201705</v>
      </c>
      <c r="DE826" s="541" t="s">
        <v>96</v>
      </c>
      <c r="DF826" s="541" t="s">
        <v>687</v>
      </c>
      <c r="DG826" s="544">
        <f>'Report 5M'!$Y$108</f>
        <v>0</v>
      </c>
      <c r="DH826" s="550">
        <f>'Report 5M'!$Y$109</f>
        <v>0</v>
      </c>
      <c r="DI826" s="544">
        <f>'Report 5M'!$Y$110</f>
        <v>0</v>
      </c>
      <c r="DJ826" s="544">
        <f>'Report 5M'!$Y$111</f>
        <v>0</v>
      </c>
      <c r="DK826" s="544">
        <f>'Report 5M'!$Y$112</f>
        <v>0</v>
      </c>
      <c r="DL826" s="544">
        <f>'Report 5M'!$Y$113</f>
        <v>0</v>
      </c>
      <c r="DM826" s="544">
        <f>'Report 5M'!$Y$114</f>
        <v>0</v>
      </c>
      <c r="DN826" s="544">
        <f>'Report 5M'!$Y$115</f>
        <v>0</v>
      </c>
      <c r="DO826" s="544">
        <f>'Report 5M'!$Y$116</f>
        <v>0</v>
      </c>
      <c r="DP826" s="544">
        <f>'Report 5M'!$Y$117</f>
        <v>0</v>
      </c>
      <c r="DQ826" s="544">
        <f>'Report 5M'!$Y$118</f>
        <v>0</v>
      </c>
    </row>
    <row r="827" spans="2:121">
      <c r="B827" s="535" t="s">
        <v>669</v>
      </c>
      <c r="C827" s="536">
        <v>1</v>
      </c>
      <c r="D827" s="537" t="str">
        <f>'Information Input'!$M$14</f>
        <v xml:space="preserve">      -      </v>
      </c>
      <c r="E827" s="537" t="s">
        <v>136</v>
      </c>
      <c r="F827" s="538">
        <f t="shared" si="154"/>
        <v>43556</v>
      </c>
      <c r="G827" s="538">
        <f t="shared" si="155"/>
        <v>43646</v>
      </c>
      <c r="H827" s="538">
        <f>'Information Input'!$H$35</f>
        <v>43555</v>
      </c>
      <c r="I827" s="537" t="str">
        <f>'Information Input'!$J$22</f>
        <v>Quarterly</v>
      </c>
      <c r="J827" s="538">
        <f>'Information Input'!$H$30</f>
        <v>43555</v>
      </c>
      <c r="K827" s="537">
        <f>'Information Input'!$J$18</f>
        <v>2019</v>
      </c>
      <c r="L827" s="579" t="s">
        <v>89</v>
      </c>
      <c r="M827" s="540" t="s">
        <v>90</v>
      </c>
      <c r="N827" s="541" t="s">
        <v>91</v>
      </c>
      <c r="O827" s="542" t="s">
        <v>671</v>
      </c>
      <c r="P827" s="537">
        <v>36</v>
      </c>
      <c r="Q827" s="541" t="s">
        <v>178</v>
      </c>
      <c r="R827" s="541" t="s">
        <v>235</v>
      </c>
      <c r="S827" s="543">
        <f>'Report 1'!$D$18</f>
        <v>0</v>
      </c>
      <c r="T827" s="544">
        <f>'Report 1'!$D$56</f>
        <v>0</v>
      </c>
      <c r="U827" s="545">
        <f>'Report 1'!$D$142</f>
        <v>0</v>
      </c>
      <c r="AL827" s="546" t="s">
        <v>669</v>
      </c>
      <c r="AM827" s="547">
        <v>2</v>
      </c>
      <c r="AN827" s="547" t="str">
        <f>'Information Input'!$M$14</f>
        <v xml:space="preserve">      -      </v>
      </c>
      <c r="AO827" s="547" t="s">
        <v>139</v>
      </c>
      <c r="AP827" s="538">
        <f>'Information Input'!$H$33</f>
        <v>43466</v>
      </c>
      <c r="AQ827" s="538">
        <f>'Information Input'!$H$34</f>
        <v>43555</v>
      </c>
      <c r="AR827" s="538">
        <f>'Information Input'!$H$35</f>
        <v>43555</v>
      </c>
      <c r="AS827" s="547" t="str">
        <f>'Information Input'!$J$22</f>
        <v>Quarterly</v>
      </c>
      <c r="AT827" s="538">
        <f>'Information Input'!$H$30</f>
        <v>43555</v>
      </c>
      <c r="AU827" s="547">
        <f>'Information Input'!$J$18</f>
        <v>2019</v>
      </c>
      <c r="AV827" s="547" t="s">
        <v>97</v>
      </c>
      <c r="AW827" s="547" t="s">
        <v>98</v>
      </c>
      <c r="AX827" s="547" t="s">
        <v>96</v>
      </c>
      <c r="AY827" s="548" t="s">
        <v>671</v>
      </c>
      <c r="AZ827" s="547">
        <v>28</v>
      </c>
      <c r="BA827" s="549" t="s">
        <v>170</v>
      </c>
      <c r="BB827" s="543" t="s">
        <v>235</v>
      </c>
      <c r="BC827" s="550">
        <f>'Report 2'!$AJ170</f>
        <v>0</v>
      </c>
      <c r="BD827" s="550">
        <f>'Report 2'!$AK170</f>
        <v>0</v>
      </c>
      <c r="BE827" s="550">
        <f>'Report 2'!$AL170</f>
        <v>0</v>
      </c>
      <c r="BF827" s="550">
        <f>'Report 2'!$AM170</f>
        <v>0</v>
      </c>
      <c r="BG827" s="550">
        <f>'Report 2'!$AN170</f>
        <v>0</v>
      </c>
      <c r="BH827" s="550">
        <f>'Report 2'!$AO170</f>
        <v>0</v>
      </c>
      <c r="BI827" s="550">
        <f>'Report 2'!$AP170</f>
        <v>0</v>
      </c>
      <c r="CC827" s="542" t="s">
        <v>669</v>
      </c>
      <c r="CD827" s="1014" t="s">
        <v>672</v>
      </c>
      <c r="CE827" s="1014" t="str">
        <f>'Information Input'!$M$14</f>
        <v xml:space="preserve">      -      </v>
      </c>
      <c r="CF827" s="551" t="s">
        <v>136</v>
      </c>
      <c r="CG827" s="552">
        <f t="shared" si="150"/>
        <v>43556</v>
      </c>
      <c r="CH827" s="552">
        <f t="shared" si="151"/>
        <v>43646</v>
      </c>
      <c r="CI827" s="552">
        <f>'Information Input'!$H$35</f>
        <v>43555</v>
      </c>
      <c r="CJ827" s="551" t="str">
        <f>'Information Input'!$J$22</f>
        <v>Quarterly</v>
      </c>
      <c r="CK827" s="552">
        <f>'Information Input'!$H$30</f>
        <v>43555</v>
      </c>
      <c r="CL827" s="551">
        <f>'Information Input'!$J$18</f>
        <v>2019</v>
      </c>
      <c r="CM827" s="551" t="s">
        <v>103</v>
      </c>
      <c r="CN827" s="1014" t="s">
        <v>242</v>
      </c>
      <c r="CO827" s="542" t="s">
        <v>242</v>
      </c>
      <c r="CP827" s="542" t="s">
        <v>671</v>
      </c>
      <c r="CQ827" s="551">
        <v>26</v>
      </c>
      <c r="CR827" s="542" t="s">
        <v>168</v>
      </c>
      <c r="CS827" s="542" t="s">
        <v>237</v>
      </c>
      <c r="CT827" s="1015">
        <f>'Report 1'!$AW$18</f>
        <v>0</v>
      </c>
      <c r="CU827" s="1016">
        <f>SUMIF('Report 4A'!$G$16:$G$95,$CQ827,'Report 4A'!$BE$16:$BE$95)</f>
        <v>0</v>
      </c>
      <c r="CV827" s="1017">
        <f t="shared" si="158"/>
        <v>0</v>
      </c>
      <c r="CX827" s="546" t="s">
        <v>669</v>
      </c>
      <c r="CY827" s="537" t="s">
        <v>314</v>
      </c>
      <c r="CZ827" s="537" t="str">
        <f>'Information Input'!$M$14</f>
        <v xml:space="preserve">      -      </v>
      </c>
      <c r="DA827" s="538">
        <f>'Information Input'!$H$35</f>
        <v>43555</v>
      </c>
      <c r="DB827" s="537" t="str">
        <f>'Information Input'!$J$22</f>
        <v>Quarterly</v>
      </c>
      <c r="DC827" s="552">
        <f>'Information Input'!$H$30</f>
        <v>43555</v>
      </c>
      <c r="DD827" s="553" t="str">
        <f t="shared" si="157"/>
        <v>201704</v>
      </c>
      <c r="DE827" s="541" t="s">
        <v>96</v>
      </c>
      <c r="DF827" s="541" t="s">
        <v>687</v>
      </c>
      <c r="DG827" s="544">
        <f>'Report 5M'!$Z$108</f>
        <v>0</v>
      </c>
      <c r="DH827" s="550">
        <f>'Report 5M'!$Z$109</f>
        <v>0</v>
      </c>
      <c r="DI827" s="544">
        <f>'Report 5M'!$Z$110</f>
        <v>0</v>
      </c>
      <c r="DJ827" s="544">
        <f>'Report 5M'!$Z$111</f>
        <v>0</v>
      </c>
      <c r="DK827" s="544">
        <f>'Report 5M'!$Z$112</f>
        <v>0</v>
      </c>
      <c r="DL827" s="544">
        <f>'Report 5M'!$Z$113</f>
        <v>0</v>
      </c>
      <c r="DM827" s="544">
        <f>'Report 5M'!$Z$114</f>
        <v>0</v>
      </c>
      <c r="DN827" s="544">
        <f>'Report 5M'!$Z$115</f>
        <v>0</v>
      </c>
      <c r="DO827" s="544">
        <f>'Report 5M'!$Z$116</f>
        <v>0</v>
      </c>
      <c r="DP827" s="544">
        <f>'Report 5M'!$Z$117</f>
        <v>0</v>
      </c>
      <c r="DQ827" s="544">
        <f>'Report 5M'!$Z$118</f>
        <v>0</v>
      </c>
    </row>
    <row r="828" spans="2:121">
      <c r="B828" s="535" t="s">
        <v>669</v>
      </c>
      <c r="C828" s="536">
        <v>1</v>
      </c>
      <c r="D828" s="537" t="str">
        <f>'Information Input'!$M$14</f>
        <v xml:space="preserve">      -      </v>
      </c>
      <c r="E828" s="537" t="s">
        <v>136</v>
      </c>
      <c r="F828" s="538">
        <f t="shared" si="154"/>
        <v>43556</v>
      </c>
      <c r="G828" s="538">
        <f t="shared" si="155"/>
        <v>43646</v>
      </c>
      <c r="H828" s="538">
        <f>'Information Input'!$H$35</f>
        <v>43555</v>
      </c>
      <c r="I828" s="537" t="str">
        <f>'Information Input'!$J$22</f>
        <v>Quarterly</v>
      </c>
      <c r="J828" s="538">
        <f>'Information Input'!$H$30</f>
        <v>43555</v>
      </c>
      <c r="K828" s="537">
        <f>'Information Input'!$J$18</f>
        <v>2019</v>
      </c>
      <c r="L828" s="579" t="s">
        <v>89</v>
      </c>
      <c r="M828" s="540" t="s">
        <v>90</v>
      </c>
      <c r="N828" s="541" t="s">
        <v>91</v>
      </c>
      <c r="O828" s="542" t="s">
        <v>671</v>
      </c>
      <c r="P828" s="537">
        <v>37</v>
      </c>
      <c r="Q828" s="541" t="s">
        <v>179</v>
      </c>
      <c r="R828" s="541" t="s">
        <v>231</v>
      </c>
      <c r="S828" s="543">
        <f>'Report 1'!$D$18</f>
        <v>0</v>
      </c>
      <c r="T828" s="544">
        <f>'Report 1'!$D$57</f>
        <v>0</v>
      </c>
      <c r="U828" s="545">
        <f>'Report 1'!$D$143</f>
        <v>0</v>
      </c>
      <c r="AL828" s="546" t="s">
        <v>669</v>
      </c>
      <c r="AM828" s="547">
        <v>2</v>
      </c>
      <c r="AN828" s="547" t="str">
        <f>'Information Input'!$M$14</f>
        <v xml:space="preserve">      -      </v>
      </c>
      <c r="AO828" s="547" t="s">
        <v>139</v>
      </c>
      <c r="AP828" s="538">
        <f>'Information Input'!$H$33</f>
        <v>43466</v>
      </c>
      <c r="AQ828" s="538">
        <f>'Information Input'!$H$34</f>
        <v>43555</v>
      </c>
      <c r="AR828" s="538">
        <f>'Information Input'!$H$35</f>
        <v>43555</v>
      </c>
      <c r="AS828" s="547" t="str">
        <f>'Information Input'!$J$22</f>
        <v>Quarterly</v>
      </c>
      <c r="AT828" s="538">
        <f>'Information Input'!$H$30</f>
        <v>43555</v>
      </c>
      <c r="AU828" s="547">
        <f>'Information Input'!$J$18</f>
        <v>2019</v>
      </c>
      <c r="AV828" s="547" t="s">
        <v>97</v>
      </c>
      <c r="AW828" s="547" t="s">
        <v>98</v>
      </c>
      <c r="AX828" s="547" t="s">
        <v>96</v>
      </c>
      <c r="AY828" s="548" t="s">
        <v>671</v>
      </c>
      <c r="AZ828" s="547">
        <v>29</v>
      </c>
      <c r="BA828" s="549" t="s">
        <v>171</v>
      </c>
      <c r="BB828" s="543" t="s">
        <v>238</v>
      </c>
      <c r="BC828" s="550">
        <f>'Report 2'!$AJ171</f>
        <v>0</v>
      </c>
      <c r="BD828" s="550">
        <f>'Report 2'!$AK171</f>
        <v>0</v>
      </c>
      <c r="BE828" s="550">
        <f>'Report 2'!$AL171</f>
        <v>0</v>
      </c>
      <c r="BF828" s="550">
        <f>'Report 2'!$AM171</f>
        <v>0</v>
      </c>
      <c r="BG828" s="550">
        <f>'Report 2'!$AN171</f>
        <v>0</v>
      </c>
      <c r="BH828" s="550">
        <f>'Report 2'!$AO171</f>
        <v>0</v>
      </c>
      <c r="BI828" s="550">
        <f>'Report 2'!$AP171</f>
        <v>0</v>
      </c>
      <c r="CC828" s="542" t="s">
        <v>669</v>
      </c>
      <c r="CD828" s="1014" t="s">
        <v>672</v>
      </c>
      <c r="CE828" s="1014" t="str">
        <f>'Information Input'!$M$14</f>
        <v xml:space="preserve">      -      </v>
      </c>
      <c r="CF828" s="551" t="s">
        <v>136</v>
      </c>
      <c r="CG828" s="552">
        <f t="shared" si="150"/>
        <v>43556</v>
      </c>
      <c r="CH828" s="552">
        <f t="shared" si="151"/>
        <v>43646</v>
      </c>
      <c r="CI828" s="552">
        <f>'Information Input'!$H$35</f>
        <v>43555</v>
      </c>
      <c r="CJ828" s="551" t="str">
        <f>'Information Input'!$J$22</f>
        <v>Quarterly</v>
      </c>
      <c r="CK828" s="552">
        <f>'Information Input'!$H$30</f>
        <v>43555</v>
      </c>
      <c r="CL828" s="551">
        <f>'Information Input'!$J$18</f>
        <v>2019</v>
      </c>
      <c r="CM828" s="551" t="s">
        <v>103</v>
      </c>
      <c r="CN828" s="1014" t="s">
        <v>242</v>
      </c>
      <c r="CO828" s="542" t="s">
        <v>242</v>
      </c>
      <c r="CP828" s="542" t="s">
        <v>671</v>
      </c>
      <c r="CQ828" s="551">
        <v>27</v>
      </c>
      <c r="CR828" s="542" t="s">
        <v>169</v>
      </c>
      <c r="CS828" s="542" t="s">
        <v>235</v>
      </c>
      <c r="CT828" s="1015">
        <f>'Report 1'!$AW$18</f>
        <v>0</v>
      </c>
      <c r="CU828" s="1016">
        <f>SUMIF('Report 4A'!$G$16:$G$95,$CQ828,'Report 4A'!$BE$16:$BE$95)</f>
        <v>0</v>
      </c>
      <c r="CV828" s="1017">
        <f t="shared" si="158"/>
        <v>0</v>
      </c>
      <c r="CX828" s="546" t="s">
        <v>669</v>
      </c>
      <c r="CY828" s="537" t="s">
        <v>314</v>
      </c>
      <c r="CZ828" s="537" t="str">
        <f>'Information Input'!$M$14</f>
        <v xml:space="preserve">      -      </v>
      </c>
      <c r="DA828" s="538">
        <f>'Information Input'!$H$35</f>
        <v>43555</v>
      </c>
      <c r="DB828" s="537" t="str">
        <f>'Information Input'!$J$22</f>
        <v>Quarterly</v>
      </c>
      <c r="DC828" s="552">
        <f>'Information Input'!$H$30</f>
        <v>43555</v>
      </c>
      <c r="DD828" s="553" t="str">
        <f t="shared" si="157"/>
        <v>201703</v>
      </c>
      <c r="DE828" s="541" t="s">
        <v>96</v>
      </c>
      <c r="DF828" s="541" t="s">
        <v>687</v>
      </c>
      <c r="DG828" s="544">
        <f>'Report 5M'!$AA$108</f>
        <v>0</v>
      </c>
      <c r="DH828" s="550">
        <f>'Report 5M'!$AA$109</f>
        <v>0</v>
      </c>
      <c r="DI828" s="544">
        <f>'Report 5M'!$AA$110</f>
        <v>0</v>
      </c>
      <c r="DJ828" s="544">
        <f>'Report 5M'!$AA$111</f>
        <v>0</v>
      </c>
      <c r="DK828" s="544">
        <f>'Report 5M'!$AA$112</f>
        <v>0</v>
      </c>
      <c r="DL828" s="544">
        <f>'Report 5M'!$AA$113</f>
        <v>0</v>
      </c>
      <c r="DM828" s="544">
        <f>'Report 5M'!$AA$114</f>
        <v>0</v>
      </c>
      <c r="DN828" s="544">
        <f>'Report 5M'!$AA$115</f>
        <v>0</v>
      </c>
      <c r="DO828" s="544">
        <f>'Report 5M'!$AA$116</f>
        <v>0</v>
      </c>
      <c r="DP828" s="544">
        <f>'Report 5M'!$AA$117</f>
        <v>0</v>
      </c>
      <c r="DQ828" s="544">
        <f>'Report 5M'!$AA$118</f>
        <v>0</v>
      </c>
    </row>
    <row r="829" spans="2:121">
      <c r="B829" s="535" t="s">
        <v>669</v>
      </c>
      <c r="C829" s="536">
        <v>1</v>
      </c>
      <c r="D829" s="537" t="str">
        <f>'Information Input'!$M$14</f>
        <v xml:space="preserve">      -      </v>
      </c>
      <c r="E829" s="537" t="s">
        <v>136</v>
      </c>
      <c r="F829" s="538">
        <f t="shared" si="154"/>
        <v>43556</v>
      </c>
      <c r="G829" s="538">
        <f t="shared" si="155"/>
        <v>43646</v>
      </c>
      <c r="H829" s="538">
        <f>'Information Input'!$H$35</f>
        <v>43555</v>
      </c>
      <c r="I829" s="537" t="str">
        <f>'Information Input'!$J$22</f>
        <v>Quarterly</v>
      </c>
      <c r="J829" s="538">
        <f>'Information Input'!$H$30</f>
        <v>43555</v>
      </c>
      <c r="K829" s="537">
        <f>'Information Input'!$J$18</f>
        <v>2019</v>
      </c>
      <c r="L829" s="579" t="s">
        <v>89</v>
      </c>
      <c r="M829" s="540" t="s">
        <v>90</v>
      </c>
      <c r="N829" s="541" t="s">
        <v>91</v>
      </c>
      <c r="O829" s="542" t="s">
        <v>671</v>
      </c>
      <c r="P829" s="537">
        <v>38</v>
      </c>
      <c r="Q829" s="541" t="s">
        <v>180</v>
      </c>
      <c r="R829" s="541" t="s">
        <v>233</v>
      </c>
      <c r="S829" s="543">
        <f>'Report 1'!$D$18</f>
        <v>0</v>
      </c>
      <c r="T829" s="544">
        <f>'Report 1'!$D$58</f>
        <v>0</v>
      </c>
      <c r="U829" s="545">
        <f>'Report 1'!$D$144</f>
        <v>0</v>
      </c>
      <c r="AL829" s="546" t="s">
        <v>669</v>
      </c>
      <c r="AM829" s="547">
        <v>2</v>
      </c>
      <c r="AN829" s="547" t="str">
        <f>'Information Input'!$M$14</f>
        <v xml:space="preserve">      -      </v>
      </c>
      <c r="AO829" s="547" t="s">
        <v>139</v>
      </c>
      <c r="AP829" s="538">
        <f>'Information Input'!$H$33</f>
        <v>43466</v>
      </c>
      <c r="AQ829" s="538">
        <f>'Information Input'!$H$34</f>
        <v>43555</v>
      </c>
      <c r="AR829" s="538">
        <f>'Information Input'!$H$35</f>
        <v>43555</v>
      </c>
      <c r="AS829" s="547" t="str">
        <f>'Information Input'!$J$22</f>
        <v>Quarterly</v>
      </c>
      <c r="AT829" s="538">
        <f>'Information Input'!$H$30</f>
        <v>43555</v>
      </c>
      <c r="AU829" s="547">
        <f>'Information Input'!$J$18</f>
        <v>2019</v>
      </c>
      <c r="AV829" s="547" t="s">
        <v>97</v>
      </c>
      <c r="AW829" s="547" t="s">
        <v>98</v>
      </c>
      <c r="AX829" s="547" t="s">
        <v>96</v>
      </c>
      <c r="AY829" s="548" t="s">
        <v>671</v>
      </c>
      <c r="AZ829" s="547">
        <v>30</v>
      </c>
      <c r="BA829" s="549" t="s">
        <v>172</v>
      </c>
      <c r="BB829" s="543" t="s">
        <v>238</v>
      </c>
      <c r="BC829" s="550">
        <f>'Report 2'!$AJ172</f>
        <v>0</v>
      </c>
      <c r="BD829" s="550">
        <f>'Report 2'!$AK172</f>
        <v>0</v>
      </c>
      <c r="BE829" s="550">
        <f>'Report 2'!$AL172</f>
        <v>0</v>
      </c>
      <c r="BF829" s="550">
        <f>'Report 2'!$AM172</f>
        <v>0</v>
      </c>
      <c r="BG829" s="550">
        <f>'Report 2'!$AN172</f>
        <v>0</v>
      </c>
      <c r="BH829" s="550">
        <f>'Report 2'!$AO172</f>
        <v>0</v>
      </c>
      <c r="BI829" s="550">
        <f>'Report 2'!$AP172</f>
        <v>0</v>
      </c>
      <c r="CC829" s="542" t="s">
        <v>669</v>
      </c>
      <c r="CD829" s="1014" t="s">
        <v>672</v>
      </c>
      <c r="CE829" s="1014" t="str">
        <f>'Information Input'!$M$14</f>
        <v xml:space="preserve">      -      </v>
      </c>
      <c r="CF829" s="551" t="s">
        <v>136</v>
      </c>
      <c r="CG829" s="552">
        <f t="shared" si="150"/>
        <v>43556</v>
      </c>
      <c r="CH829" s="552">
        <f t="shared" si="151"/>
        <v>43646</v>
      </c>
      <c r="CI829" s="552">
        <f>'Information Input'!$H$35</f>
        <v>43555</v>
      </c>
      <c r="CJ829" s="551" t="str">
        <f>'Information Input'!$J$22</f>
        <v>Quarterly</v>
      </c>
      <c r="CK829" s="552">
        <f>'Information Input'!$H$30</f>
        <v>43555</v>
      </c>
      <c r="CL829" s="551">
        <f>'Information Input'!$J$18</f>
        <v>2019</v>
      </c>
      <c r="CM829" s="551" t="s">
        <v>103</v>
      </c>
      <c r="CN829" s="1014" t="s">
        <v>242</v>
      </c>
      <c r="CO829" s="542" t="s">
        <v>242</v>
      </c>
      <c r="CP829" s="542" t="s">
        <v>671</v>
      </c>
      <c r="CQ829" s="551">
        <v>28</v>
      </c>
      <c r="CR829" s="542" t="s">
        <v>170</v>
      </c>
      <c r="CS829" s="542" t="s">
        <v>235</v>
      </c>
      <c r="CT829" s="1015">
        <f>'Report 1'!$AW$18</f>
        <v>0</v>
      </c>
      <c r="CU829" s="1016">
        <f>SUMIF('Report 4A'!$G$16:$G$95,$CQ829,'Report 4A'!$BE$16:$BE$95)</f>
        <v>0</v>
      </c>
      <c r="CV829" s="1017">
        <f t="shared" si="158"/>
        <v>0</v>
      </c>
      <c r="CX829" s="546" t="s">
        <v>669</v>
      </c>
      <c r="CY829" s="537" t="s">
        <v>314</v>
      </c>
      <c r="CZ829" s="537" t="str">
        <f>'Information Input'!$M$14</f>
        <v xml:space="preserve">      -      </v>
      </c>
      <c r="DA829" s="538">
        <f>'Information Input'!$H$35</f>
        <v>43555</v>
      </c>
      <c r="DB829" s="537" t="str">
        <f>'Information Input'!$J$22</f>
        <v>Quarterly</v>
      </c>
      <c r="DC829" s="552">
        <f>'Information Input'!$H$30</f>
        <v>43555</v>
      </c>
      <c r="DD829" s="553" t="str">
        <f t="shared" si="157"/>
        <v>201702</v>
      </c>
      <c r="DE829" s="541" t="s">
        <v>96</v>
      </c>
      <c r="DF829" s="541" t="s">
        <v>687</v>
      </c>
      <c r="DG829" s="544">
        <f>'Report 5M'!$AB$108</f>
        <v>0</v>
      </c>
      <c r="DH829" s="550">
        <f>'Report 5M'!$AB$109</f>
        <v>0</v>
      </c>
      <c r="DI829" s="544">
        <f>'Report 5M'!$AB$110</f>
        <v>0</v>
      </c>
      <c r="DJ829" s="544">
        <f>'Report 5M'!$AB$111</f>
        <v>0</v>
      </c>
      <c r="DK829" s="544">
        <f>'Report 5M'!$AB$112</f>
        <v>0</v>
      </c>
      <c r="DL829" s="544">
        <f>'Report 5M'!$AB$113</f>
        <v>0</v>
      </c>
      <c r="DM829" s="544">
        <f>'Report 5M'!$AB$114</f>
        <v>0</v>
      </c>
      <c r="DN829" s="544">
        <f>'Report 5M'!$AB$115</f>
        <v>0</v>
      </c>
      <c r="DO829" s="544">
        <f>'Report 5M'!$AB$116</f>
        <v>0</v>
      </c>
      <c r="DP829" s="544">
        <f>'Report 5M'!$AB$117</f>
        <v>0</v>
      </c>
      <c r="DQ829" s="544">
        <f>'Report 5M'!$AB$118</f>
        <v>0</v>
      </c>
    </row>
    <row r="830" spans="2:121">
      <c r="B830" s="535" t="s">
        <v>669</v>
      </c>
      <c r="C830" s="536">
        <v>1</v>
      </c>
      <c r="D830" s="537" t="str">
        <f>'Information Input'!$M$14</f>
        <v xml:space="preserve">      -      </v>
      </c>
      <c r="E830" s="537" t="s">
        <v>136</v>
      </c>
      <c r="F830" s="538">
        <f t="shared" si="154"/>
        <v>43556</v>
      </c>
      <c r="G830" s="538">
        <f t="shared" si="155"/>
        <v>43646</v>
      </c>
      <c r="H830" s="538">
        <f>'Information Input'!$H$35</f>
        <v>43555</v>
      </c>
      <c r="I830" s="537" t="str">
        <f>'Information Input'!$J$22</f>
        <v>Quarterly</v>
      </c>
      <c r="J830" s="538">
        <f>'Information Input'!$H$30</f>
        <v>43555</v>
      </c>
      <c r="K830" s="537">
        <f>'Information Input'!$J$18</f>
        <v>2019</v>
      </c>
      <c r="L830" s="579" t="s">
        <v>89</v>
      </c>
      <c r="M830" s="540" t="s">
        <v>90</v>
      </c>
      <c r="N830" s="541" t="s">
        <v>91</v>
      </c>
      <c r="O830" s="542" t="s">
        <v>671</v>
      </c>
      <c r="P830" s="537">
        <v>39</v>
      </c>
      <c r="Q830" s="541" t="s">
        <v>181</v>
      </c>
      <c r="R830" s="541" t="s">
        <v>233</v>
      </c>
      <c r="S830" s="543">
        <f>'Report 1'!$D$18</f>
        <v>0</v>
      </c>
      <c r="T830" s="544">
        <f>'Report 1'!$D$59</f>
        <v>0</v>
      </c>
      <c r="U830" s="545">
        <f>'Report 1'!$D$145</f>
        <v>0</v>
      </c>
      <c r="AL830" s="546" t="s">
        <v>669</v>
      </c>
      <c r="AM830" s="547">
        <v>2</v>
      </c>
      <c r="AN830" s="547" t="str">
        <f>'Information Input'!$M$14</f>
        <v xml:space="preserve">      -      </v>
      </c>
      <c r="AO830" s="547" t="s">
        <v>139</v>
      </c>
      <c r="AP830" s="538">
        <f>'Information Input'!$H$33</f>
        <v>43466</v>
      </c>
      <c r="AQ830" s="538">
        <f>'Information Input'!$H$34</f>
        <v>43555</v>
      </c>
      <c r="AR830" s="538">
        <f>'Information Input'!$H$35</f>
        <v>43555</v>
      </c>
      <c r="AS830" s="547" t="str">
        <f>'Information Input'!$J$22</f>
        <v>Quarterly</v>
      </c>
      <c r="AT830" s="538">
        <f>'Information Input'!$H$30</f>
        <v>43555</v>
      </c>
      <c r="AU830" s="547">
        <f>'Information Input'!$J$18</f>
        <v>2019</v>
      </c>
      <c r="AV830" s="547" t="s">
        <v>97</v>
      </c>
      <c r="AW830" s="547" t="s">
        <v>98</v>
      </c>
      <c r="AX830" s="547" t="s">
        <v>96</v>
      </c>
      <c r="AY830" s="548" t="s">
        <v>671</v>
      </c>
      <c r="AZ830" s="547">
        <v>31</v>
      </c>
      <c r="BA830" s="549" t="s">
        <v>173</v>
      </c>
      <c r="BB830" s="543" t="s">
        <v>233</v>
      </c>
      <c r="BC830" s="550">
        <f>'Report 2'!$AJ173</f>
        <v>0</v>
      </c>
      <c r="BD830" s="550">
        <f>'Report 2'!$AK173</f>
        <v>0</v>
      </c>
      <c r="BE830" s="550">
        <f>'Report 2'!$AL173</f>
        <v>0</v>
      </c>
      <c r="BF830" s="550">
        <f>'Report 2'!$AM173</f>
        <v>0</v>
      </c>
      <c r="BG830" s="550">
        <f>'Report 2'!$AN173</f>
        <v>0</v>
      </c>
      <c r="BH830" s="550">
        <f>'Report 2'!$AO173</f>
        <v>0</v>
      </c>
      <c r="BI830" s="550">
        <f>'Report 2'!$AP173</f>
        <v>0</v>
      </c>
      <c r="CC830" s="542" t="s">
        <v>669</v>
      </c>
      <c r="CD830" s="1014" t="s">
        <v>672</v>
      </c>
      <c r="CE830" s="1014" t="str">
        <f>'Information Input'!$M$14</f>
        <v xml:space="preserve">      -      </v>
      </c>
      <c r="CF830" s="551" t="s">
        <v>136</v>
      </c>
      <c r="CG830" s="552">
        <f t="shared" si="150"/>
        <v>43556</v>
      </c>
      <c r="CH830" s="552">
        <f t="shared" si="151"/>
        <v>43646</v>
      </c>
      <c r="CI830" s="552">
        <f>'Information Input'!$H$35</f>
        <v>43555</v>
      </c>
      <c r="CJ830" s="551" t="str">
        <f>'Information Input'!$J$22</f>
        <v>Quarterly</v>
      </c>
      <c r="CK830" s="552">
        <f>'Information Input'!$H$30</f>
        <v>43555</v>
      </c>
      <c r="CL830" s="551">
        <f>'Information Input'!$J$18</f>
        <v>2019</v>
      </c>
      <c r="CM830" s="551" t="s">
        <v>103</v>
      </c>
      <c r="CN830" s="1014" t="s">
        <v>242</v>
      </c>
      <c r="CO830" s="542" t="s">
        <v>242</v>
      </c>
      <c r="CP830" s="542" t="s">
        <v>671</v>
      </c>
      <c r="CQ830" s="551">
        <v>29</v>
      </c>
      <c r="CR830" s="542" t="s">
        <v>171</v>
      </c>
      <c r="CS830" s="542" t="s">
        <v>238</v>
      </c>
      <c r="CT830" s="1015">
        <f>'Report 1'!$AW$18</f>
        <v>0</v>
      </c>
      <c r="CU830" s="1016">
        <f>SUMIF('Report 4A'!$G$16:$G$95,$CQ830,'Report 4A'!$BE$16:$BE$95)</f>
        <v>0</v>
      </c>
      <c r="CV830" s="1017">
        <f t="shared" si="158"/>
        <v>0</v>
      </c>
      <c r="CX830" s="546" t="s">
        <v>669</v>
      </c>
      <c r="CY830" s="537" t="s">
        <v>314</v>
      </c>
      <c r="CZ830" s="537" t="str">
        <f>'Information Input'!$M$14</f>
        <v xml:space="preserve">      -      </v>
      </c>
      <c r="DA830" s="538">
        <f>'Information Input'!$H$35</f>
        <v>43555</v>
      </c>
      <c r="DB830" s="537" t="str">
        <f>'Information Input'!$J$22</f>
        <v>Quarterly</v>
      </c>
      <c r="DC830" s="552">
        <f>'Information Input'!$H$30</f>
        <v>43555</v>
      </c>
      <c r="DD830" s="553" t="str">
        <f t="shared" si="157"/>
        <v>201701</v>
      </c>
      <c r="DE830" s="541" t="s">
        <v>96</v>
      </c>
      <c r="DF830" s="541" t="s">
        <v>687</v>
      </c>
      <c r="DG830" s="544">
        <f>'Report 5M'!$AC$108</f>
        <v>0</v>
      </c>
      <c r="DH830" s="550">
        <f>'Report 5M'!$AC$109</f>
        <v>0</v>
      </c>
      <c r="DI830" s="544">
        <f>'Report 5M'!$AC$110</f>
        <v>0</v>
      </c>
      <c r="DJ830" s="544">
        <f>'Report 5M'!$AC$111</f>
        <v>0</v>
      </c>
      <c r="DK830" s="544">
        <f>'Report 5M'!$AC$112</f>
        <v>0</v>
      </c>
      <c r="DL830" s="544">
        <f>'Report 5M'!$AC$113</f>
        <v>0</v>
      </c>
      <c r="DM830" s="544">
        <f>'Report 5M'!$AC$114</f>
        <v>0</v>
      </c>
      <c r="DN830" s="544">
        <f>'Report 5M'!$AC$115</f>
        <v>0</v>
      </c>
      <c r="DO830" s="544">
        <f>'Report 5M'!$AC$116</f>
        <v>0</v>
      </c>
      <c r="DP830" s="544">
        <f>'Report 5M'!$AC$117</f>
        <v>0</v>
      </c>
      <c r="DQ830" s="544">
        <f>'Report 5M'!$AC$118</f>
        <v>0</v>
      </c>
    </row>
    <row r="831" spans="2:121">
      <c r="B831" s="535" t="s">
        <v>669</v>
      </c>
      <c r="C831" s="536">
        <v>1</v>
      </c>
      <c r="D831" s="537" t="str">
        <f>'Information Input'!$M$14</f>
        <v xml:space="preserve">      -      </v>
      </c>
      <c r="E831" s="537" t="s">
        <v>136</v>
      </c>
      <c r="F831" s="538">
        <f t="shared" si="154"/>
        <v>43556</v>
      </c>
      <c r="G831" s="538">
        <f t="shared" si="155"/>
        <v>43646</v>
      </c>
      <c r="H831" s="538">
        <f>'Information Input'!$H$35</f>
        <v>43555</v>
      </c>
      <c r="I831" s="537" t="str">
        <f>'Information Input'!$J$22</f>
        <v>Quarterly</v>
      </c>
      <c r="J831" s="538">
        <f>'Information Input'!$H$30</f>
        <v>43555</v>
      </c>
      <c r="K831" s="537">
        <f>'Information Input'!$J$18</f>
        <v>2019</v>
      </c>
      <c r="L831" s="579" t="s">
        <v>89</v>
      </c>
      <c r="M831" s="540" t="s">
        <v>90</v>
      </c>
      <c r="N831" s="541" t="s">
        <v>91</v>
      </c>
      <c r="O831" s="542" t="s">
        <v>671</v>
      </c>
      <c r="P831" s="537">
        <v>40</v>
      </c>
      <c r="Q831" s="541" t="s">
        <v>182</v>
      </c>
      <c r="R831" s="541" t="s">
        <v>238</v>
      </c>
      <c r="S831" s="543">
        <f>'Report 1'!$D$18</f>
        <v>0</v>
      </c>
      <c r="T831" s="544">
        <f>'Report 1'!$D$60</f>
        <v>0</v>
      </c>
      <c r="U831" s="545">
        <f>'Report 1'!$D$146</f>
        <v>0</v>
      </c>
      <c r="AL831" s="546" t="s">
        <v>669</v>
      </c>
      <c r="AM831" s="547">
        <v>2</v>
      </c>
      <c r="AN831" s="547" t="str">
        <f>'Information Input'!$M$14</f>
        <v xml:space="preserve">      -      </v>
      </c>
      <c r="AO831" s="547" t="s">
        <v>139</v>
      </c>
      <c r="AP831" s="538">
        <f>'Information Input'!$H$33</f>
        <v>43466</v>
      </c>
      <c r="AQ831" s="538">
        <f>'Information Input'!$H$34</f>
        <v>43555</v>
      </c>
      <c r="AR831" s="538">
        <f>'Information Input'!$H$35</f>
        <v>43555</v>
      </c>
      <c r="AS831" s="547" t="str">
        <f>'Information Input'!$J$22</f>
        <v>Quarterly</v>
      </c>
      <c r="AT831" s="538">
        <f>'Information Input'!$H$30</f>
        <v>43555</v>
      </c>
      <c r="AU831" s="547">
        <f>'Information Input'!$J$18</f>
        <v>2019</v>
      </c>
      <c r="AV831" s="547" t="s">
        <v>97</v>
      </c>
      <c r="AW831" s="547" t="s">
        <v>98</v>
      </c>
      <c r="AX831" s="547" t="s">
        <v>96</v>
      </c>
      <c r="AY831" s="548" t="s">
        <v>671</v>
      </c>
      <c r="AZ831" s="547">
        <v>32</v>
      </c>
      <c r="BA831" s="549" t="s">
        <v>174</v>
      </c>
      <c r="BB831" s="543" t="s">
        <v>238</v>
      </c>
      <c r="BC831" s="550">
        <f>'Report 2'!$AJ174</f>
        <v>0</v>
      </c>
      <c r="BD831" s="550">
        <f>'Report 2'!$AK174</f>
        <v>0</v>
      </c>
      <c r="BE831" s="550">
        <f>'Report 2'!$AL174</f>
        <v>0</v>
      </c>
      <c r="BF831" s="550">
        <f>'Report 2'!$AM174</f>
        <v>0</v>
      </c>
      <c r="BG831" s="550">
        <f>'Report 2'!$AN174</f>
        <v>0</v>
      </c>
      <c r="BH831" s="550">
        <f>'Report 2'!$AO174</f>
        <v>0</v>
      </c>
      <c r="BI831" s="550">
        <f>'Report 2'!$AP174</f>
        <v>0</v>
      </c>
      <c r="CC831" s="542" t="s">
        <v>669</v>
      </c>
      <c r="CD831" s="1014" t="s">
        <v>672</v>
      </c>
      <c r="CE831" s="1014" t="str">
        <f>'Information Input'!$M$14</f>
        <v xml:space="preserve">      -      </v>
      </c>
      <c r="CF831" s="551" t="s">
        <v>136</v>
      </c>
      <c r="CG831" s="552">
        <f t="shared" si="150"/>
        <v>43556</v>
      </c>
      <c r="CH831" s="552">
        <f t="shared" si="151"/>
        <v>43646</v>
      </c>
      <c r="CI831" s="552">
        <f>'Information Input'!$H$35</f>
        <v>43555</v>
      </c>
      <c r="CJ831" s="551" t="str">
        <f>'Information Input'!$J$22</f>
        <v>Quarterly</v>
      </c>
      <c r="CK831" s="552">
        <f>'Information Input'!$H$30</f>
        <v>43555</v>
      </c>
      <c r="CL831" s="551">
        <f>'Information Input'!$J$18</f>
        <v>2019</v>
      </c>
      <c r="CM831" s="551" t="s">
        <v>103</v>
      </c>
      <c r="CN831" s="1014" t="s">
        <v>242</v>
      </c>
      <c r="CO831" s="542" t="s">
        <v>242</v>
      </c>
      <c r="CP831" s="542" t="s">
        <v>671</v>
      </c>
      <c r="CQ831" s="551">
        <v>30</v>
      </c>
      <c r="CR831" s="542" t="s">
        <v>172</v>
      </c>
      <c r="CS831" s="542" t="s">
        <v>238</v>
      </c>
      <c r="CT831" s="1015">
        <f>'Report 1'!$AW$18</f>
        <v>0</v>
      </c>
      <c r="CU831" s="1016">
        <f>SUMIF('Report 4A'!$G$16:$G$95,$CQ831,'Report 4A'!$BE$16:$BE$95)</f>
        <v>0</v>
      </c>
      <c r="CV831" s="1017">
        <f t="shared" si="158"/>
        <v>0</v>
      </c>
      <c r="CX831" s="546" t="s">
        <v>669</v>
      </c>
      <c r="CY831" s="537" t="s">
        <v>314</v>
      </c>
      <c r="CZ831" s="537" t="str">
        <f>'Information Input'!$M$14</f>
        <v xml:space="preserve">      -      </v>
      </c>
      <c r="DA831" s="538">
        <f>'Information Input'!$H$35</f>
        <v>43555</v>
      </c>
      <c r="DB831" s="537" t="str">
        <f>'Information Input'!$J$22</f>
        <v>Quarterly</v>
      </c>
      <c r="DC831" s="552">
        <f>'Information Input'!$H$30</f>
        <v>43555</v>
      </c>
      <c r="DD831" s="553" t="str">
        <f t="shared" si="157"/>
        <v>201612</v>
      </c>
      <c r="DE831" s="541" t="s">
        <v>96</v>
      </c>
      <c r="DF831" s="541" t="s">
        <v>687</v>
      </c>
      <c r="DG831" s="544">
        <f>'Report 5M'!$AD$108</f>
        <v>0</v>
      </c>
      <c r="DH831" s="550">
        <f>'Report 5M'!$AD$109</f>
        <v>0</v>
      </c>
      <c r="DI831" s="544">
        <f>'Report 5M'!$AD$110</f>
        <v>0</v>
      </c>
      <c r="DJ831" s="544">
        <f>'Report 5M'!$AD$111</f>
        <v>0</v>
      </c>
      <c r="DK831" s="544">
        <f>'Report 5M'!$AD$112</f>
        <v>0</v>
      </c>
      <c r="DL831" s="544">
        <f>'Report 5M'!$AD$113</f>
        <v>0</v>
      </c>
      <c r="DM831" s="544">
        <f>'Report 5M'!$AD$114</f>
        <v>0</v>
      </c>
      <c r="DN831" s="544">
        <f>'Report 5M'!$AD$115</f>
        <v>0</v>
      </c>
      <c r="DO831" s="544">
        <f>'Report 5M'!$AD$116</f>
        <v>0</v>
      </c>
      <c r="DP831" s="544">
        <f>'Report 5M'!$AD$117</f>
        <v>0</v>
      </c>
      <c r="DQ831" s="544">
        <f>'Report 5M'!$AD$118</f>
        <v>0</v>
      </c>
    </row>
    <row r="832" spans="2:121">
      <c r="B832" s="535" t="s">
        <v>669</v>
      </c>
      <c r="C832" s="536">
        <v>1</v>
      </c>
      <c r="D832" s="537" t="str">
        <f>'Information Input'!$M$14</f>
        <v xml:space="preserve">      -      </v>
      </c>
      <c r="E832" s="537" t="s">
        <v>136</v>
      </c>
      <c r="F832" s="538">
        <f t="shared" si="154"/>
        <v>43556</v>
      </c>
      <c r="G832" s="538">
        <f t="shared" si="155"/>
        <v>43646</v>
      </c>
      <c r="H832" s="538">
        <f>'Information Input'!$H$35</f>
        <v>43555</v>
      </c>
      <c r="I832" s="537" t="str">
        <f>'Information Input'!$J$22</f>
        <v>Quarterly</v>
      </c>
      <c r="J832" s="538">
        <f>'Information Input'!$H$30</f>
        <v>43555</v>
      </c>
      <c r="K832" s="537">
        <f>'Information Input'!$J$18</f>
        <v>2019</v>
      </c>
      <c r="L832" s="579" t="s">
        <v>89</v>
      </c>
      <c r="M832" s="540" t="s">
        <v>90</v>
      </c>
      <c r="N832" s="541" t="s">
        <v>91</v>
      </c>
      <c r="O832" s="542" t="s">
        <v>671</v>
      </c>
      <c r="P832" s="537">
        <v>41</v>
      </c>
      <c r="Q832" s="541" t="s">
        <v>183</v>
      </c>
      <c r="R832" s="541" t="s">
        <v>238</v>
      </c>
      <c r="S832" s="543">
        <f>'Report 1'!$D$18</f>
        <v>0</v>
      </c>
      <c r="T832" s="544">
        <f>'Report 1'!$D$61</f>
        <v>0</v>
      </c>
      <c r="U832" s="545">
        <f>'Report 1'!$D$147</f>
        <v>0</v>
      </c>
      <c r="AL832" s="546" t="s">
        <v>669</v>
      </c>
      <c r="AM832" s="547">
        <v>2</v>
      </c>
      <c r="AN832" s="547" t="str">
        <f>'Information Input'!$M$14</f>
        <v xml:space="preserve">      -      </v>
      </c>
      <c r="AO832" s="547" t="s">
        <v>139</v>
      </c>
      <c r="AP832" s="538">
        <f>'Information Input'!$H$33</f>
        <v>43466</v>
      </c>
      <c r="AQ832" s="538">
        <f>'Information Input'!$H$34</f>
        <v>43555</v>
      </c>
      <c r="AR832" s="538">
        <f>'Information Input'!$H$35</f>
        <v>43555</v>
      </c>
      <c r="AS832" s="547" t="str">
        <f>'Information Input'!$J$22</f>
        <v>Quarterly</v>
      </c>
      <c r="AT832" s="538">
        <f>'Information Input'!$H$30</f>
        <v>43555</v>
      </c>
      <c r="AU832" s="547">
        <f>'Information Input'!$J$18</f>
        <v>2019</v>
      </c>
      <c r="AV832" s="547" t="s">
        <v>97</v>
      </c>
      <c r="AW832" s="547" t="s">
        <v>98</v>
      </c>
      <c r="AX832" s="547" t="s">
        <v>96</v>
      </c>
      <c r="AY832" s="548" t="s">
        <v>671</v>
      </c>
      <c r="AZ832" s="547">
        <v>33</v>
      </c>
      <c r="BA832" s="549" t="s">
        <v>175</v>
      </c>
      <c r="BB832" s="543" t="s">
        <v>233</v>
      </c>
      <c r="BC832" s="550">
        <f>'Report 2'!$AJ175</f>
        <v>0</v>
      </c>
      <c r="BD832" s="550">
        <f>'Report 2'!$AK175</f>
        <v>0</v>
      </c>
      <c r="BE832" s="550">
        <f>'Report 2'!$AL175</f>
        <v>0</v>
      </c>
      <c r="BF832" s="550">
        <f>'Report 2'!$AM175</f>
        <v>0</v>
      </c>
      <c r="BG832" s="550">
        <f>'Report 2'!$AN175</f>
        <v>0</v>
      </c>
      <c r="BH832" s="550">
        <f>'Report 2'!$AO175</f>
        <v>0</v>
      </c>
      <c r="BI832" s="550">
        <f>'Report 2'!$AP175</f>
        <v>0</v>
      </c>
      <c r="CC832" s="542" t="s">
        <v>669</v>
      </c>
      <c r="CD832" s="1014" t="s">
        <v>672</v>
      </c>
      <c r="CE832" s="1014" t="str">
        <f>'Information Input'!$M$14</f>
        <v xml:space="preserve">      -      </v>
      </c>
      <c r="CF832" s="551" t="s">
        <v>136</v>
      </c>
      <c r="CG832" s="552">
        <f t="shared" si="150"/>
        <v>43556</v>
      </c>
      <c r="CH832" s="552">
        <f t="shared" si="151"/>
        <v>43646</v>
      </c>
      <c r="CI832" s="552">
        <f>'Information Input'!$H$35</f>
        <v>43555</v>
      </c>
      <c r="CJ832" s="551" t="str">
        <f>'Information Input'!$J$22</f>
        <v>Quarterly</v>
      </c>
      <c r="CK832" s="552">
        <f>'Information Input'!$H$30</f>
        <v>43555</v>
      </c>
      <c r="CL832" s="551">
        <f>'Information Input'!$J$18</f>
        <v>2019</v>
      </c>
      <c r="CM832" s="551" t="s">
        <v>103</v>
      </c>
      <c r="CN832" s="1014" t="s">
        <v>242</v>
      </c>
      <c r="CO832" s="542" t="s">
        <v>242</v>
      </c>
      <c r="CP832" s="542" t="s">
        <v>671</v>
      </c>
      <c r="CQ832" s="551">
        <v>31</v>
      </c>
      <c r="CR832" s="542" t="s">
        <v>173</v>
      </c>
      <c r="CS832" s="542" t="s">
        <v>233</v>
      </c>
      <c r="CT832" s="1015">
        <f>'Report 1'!$AW$18</f>
        <v>0</v>
      </c>
      <c r="CU832" s="1016">
        <f>SUMIF('Report 4A'!$G$16:$G$95,$CQ832,'Report 4A'!$BE$16:$BE$95)</f>
        <v>0</v>
      </c>
      <c r="CV832" s="1017">
        <f t="shared" si="158"/>
        <v>0</v>
      </c>
      <c r="CX832" s="546" t="s">
        <v>669</v>
      </c>
      <c r="CY832" s="537" t="s">
        <v>314</v>
      </c>
      <c r="CZ832" s="537" t="str">
        <f>'Information Input'!$M$14</f>
        <v xml:space="preserve">      -      </v>
      </c>
      <c r="DA832" s="538">
        <f>'Information Input'!$H$35</f>
        <v>43555</v>
      </c>
      <c r="DB832" s="537" t="str">
        <f>'Information Input'!$J$22</f>
        <v>Quarterly</v>
      </c>
      <c r="DC832" s="552">
        <f>'Information Input'!$H$30</f>
        <v>43555</v>
      </c>
      <c r="DD832" s="553" t="str">
        <f t="shared" si="157"/>
        <v>201611</v>
      </c>
      <c r="DE832" s="541" t="s">
        <v>96</v>
      </c>
      <c r="DF832" s="541" t="s">
        <v>687</v>
      </c>
      <c r="DG832" s="544">
        <f>'Report 5M'!$AE$108</f>
        <v>0</v>
      </c>
      <c r="DH832" s="550">
        <f>'Report 5M'!$AE$109</f>
        <v>0</v>
      </c>
      <c r="DI832" s="544">
        <f>'Report 5M'!$AE$110</f>
        <v>0</v>
      </c>
      <c r="DJ832" s="544">
        <f>'Report 5M'!$AE$111</f>
        <v>0</v>
      </c>
      <c r="DK832" s="544">
        <f>'Report 5M'!$AE$112</f>
        <v>0</v>
      </c>
      <c r="DL832" s="544">
        <f>'Report 5M'!$AE$113</f>
        <v>0</v>
      </c>
      <c r="DM832" s="544">
        <f>'Report 5M'!$AE$114</f>
        <v>0</v>
      </c>
      <c r="DN832" s="544">
        <f>'Report 5M'!$AE$115</f>
        <v>0</v>
      </c>
      <c r="DO832" s="544">
        <f>'Report 5M'!$AE$116</f>
        <v>0</v>
      </c>
      <c r="DP832" s="544">
        <f>'Report 5M'!$AE$117</f>
        <v>0</v>
      </c>
      <c r="DQ832" s="544">
        <f>'Report 5M'!$AE$118</f>
        <v>0</v>
      </c>
    </row>
    <row r="833" spans="2:121">
      <c r="B833" s="535" t="s">
        <v>669</v>
      </c>
      <c r="C833" s="536">
        <v>1</v>
      </c>
      <c r="D833" s="537" t="str">
        <f>'Information Input'!$M$14</f>
        <v xml:space="preserve">      -      </v>
      </c>
      <c r="E833" s="537" t="s">
        <v>136</v>
      </c>
      <c r="F833" s="538">
        <f t="shared" si="154"/>
        <v>43556</v>
      </c>
      <c r="G833" s="538">
        <f t="shared" si="155"/>
        <v>43646</v>
      </c>
      <c r="H833" s="538">
        <f>'Information Input'!$H$35</f>
        <v>43555</v>
      </c>
      <c r="I833" s="537" t="str">
        <f>'Information Input'!$J$22</f>
        <v>Quarterly</v>
      </c>
      <c r="J833" s="538">
        <f>'Information Input'!$H$30</f>
        <v>43555</v>
      </c>
      <c r="K833" s="537">
        <f>'Information Input'!$J$18</f>
        <v>2019</v>
      </c>
      <c r="L833" s="579" t="s">
        <v>89</v>
      </c>
      <c r="M833" s="540" t="s">
        <v>90</v>
      </c>
      <c r="N833" s="541" t="s">
        <v>91</v>
      </c>
      <c r="O833" s="542" t="s">
        <v>671</v>
      </c>
      <c r="P833" s="537">
        <v>42</v>
      </c>
      <c r="Q833" s="541" t="s">
        <v>184</v>
      </c>
      <c r="R833" s="541" t="s">
        <v>233</v>
      </c>
      <c r="S833" s="543">
        <f>'Report 1'!$D$18</f>
        <v>0</v>
      </c>
      <c r="T833" s="544">
        <f>'Report 1'!$D$62</f>
        <v>0</v>
      </c>
      <c r="U833" s="545">
        <f>'Report 1'!$D$148</f>
        <v>0</v>
      </c>
      <c r="AL833" s="546" t="s">
        <v>669</v>
      </c>
      <c r="AM833" s="547">
        <v>2</v>
      </c>
      <c r="AN833" s="547" t="str">
        <f>'Information Input'!$M$14</f>
        <v xml:space="preserve">      -      </v>
      </c>
      <c r="AO833" s="547" t="s">
        <v>139</v>
      </c>
      <c r="AP833" s="538">
        <f>'Information Input'!$H$33</f>
        <v>43466</v>
      </c>
      <c r="AQ833" s="538">
        <f>'Information Input'!$H$34</f>
        <v>43555</v>
      </c>
      <c r="AR833" s="538">
        <f>'Information Input'!$H$35</f>
        <v>43555</v>
      </c>
      <c r="AS833" s="547" t="str">
        <f>'Information Input'!$J$22</f>
        <v>Quarterly</v>
      </c>
      <c r="AT833" s="538">
        <f>'Information Input'!$H$30</f>
        <v>43555</v>
      </c>
      <c r="AU833" s="547">
        <f>'Information Input'!$J$18</f>
        <v>2019</v>
      </c>
      <c r="AV833" s="547" t="s">
        <v>97</v>
      </c>
      <c r="AW833" s="547" t="s">
        <v>98</v>
      </c>
      <c r="AX833" s="547" t="s">
        <v>96</v>
      </c>
      <c r="AY833" s="548" t="s">
        <v>671</v>
      </c>
      <c r="AZ833" s="547">
        <v>34</v>
      </c>
      <c r="BA833" s="549" t="s">
        <v>176</v>
      </c>
      <c r="BB833" s="543" t="s">
        <v>238</v>
      </c>
      <c r="BC833" s="550">
        <f>'Report 2'!$AJ176</f>
        <v>0</v>
      </c>
      <c r="BD833" s="550">
        <f>'Report 2'!$AK176</f>
        <v>0</v>
      </c>
      <c r="BE833" s="550">
        <f>'Report 2'!$AL176</f>
        <v>0</v>
      </c>
      <c r="BF833" s="550">
        <f>'Report 2'!$AM176</f>
        <v>0</v>
      </c>
      <c r="BG833" s="550">
        <f>'Report 2'!$AN176</f>
        <v>0</v>
      </c>
      <c r="BH833" s="550">
        <f>'Report 2'!$AO176</f>
        <v>0</v>
      </c>
      <c r="BI833" s="550">
        <f>'Report 2'!$AP176</f>
        <v>0</v>
      </c>
      <c r="CC833" s="542" t="s">
        <v>669</v>
      </c>
      <c r="CD833" s="1014" t="s">
        <v>672</v>
      </c>
      <c r="CE833" s="1014" t="str">
        <f>'Information Input'!$M$14</f>
        <v xml:space="preserve">      -      </v>
      </c>
      <c r="CF833" s="551" t="s">
        <v>136</v>
      </c>
      <c r="CG833" s="552">
        <f t="shared" si="150"/>
        <v>43556</v>
      </c>
      <c r="CH833" s="552">
        <f t="shared" si="151"/>
        <v>43646</v>
      </c>
      <c r="CI833" s="552">
        <f>'Information Input'!$H$35</f>
        <v>43555</v>
      </c>
      <c r="CJ833" s="551" t="str">
        <f>'Information Input'!$J$22</f>
        <v>Quarterly</v>
      </c>
      <c r="CK833" s="552">
        <f>'Information Input'!$H$30</f>
        <v>43555</v>
      </c>
      <c r="CL833" s="551">
        <f>'Information Input'!$J$18</f>
        <v>2019</v>
      </c>
      <c r="CM833" s="551" t="s">
        <v>103</v>
      </c>
      <c r="CN833" s="1014" t="s">
        <v>242</v>
      </c>
      <c r="CO833" s="542" t="s">
        <v>242</v>
      </c>
      <c r="CP833" s="542" t="s">
        <v>671</v>
      </c>
      <c r="CQ833" s="551">
        <v>32</v>
      </c>
      <c r="CR833" s="542" t="s">
        <v>174</v>
      </c>
      <c r="CS833" s="542" t="s">
        <v>238</v>
      </c>
      <c r="CT833" s="1015">
        <f>'Report 1'!$AW$18</f>
        <v>0</v>
      </c>
      <c r="CU833" s="1016">
        <f>SUMIF('Report 4A'!$G$16:$G$95,$CQ833,'Report 4A'!$BE$16:$BE$95)</f>
        <v>0</v>
      </c>
      <c r="CV833" s="1017">
        <f t="shared" si="158"/>
        <v>0</v>
      </c>
      <c r="CX833" s="546" t="s">
        <v>669</v>
      </c>
      <c r="CY833" s="537" t="s">
        <v>314</v>
      </c>
      <c r="CZ833" s="537" t="str">
        <f>'Information Input'!$M$14</f>
        <v xml:space="preserve">      -      </v>
      </c>
      <c r="DA833" s="538">
        <f>'Information Input'!$H$35</f>
        <v>43555</v>
      </c>
      <c r="DB833" s="537" t="str">
        <f>'Information Input'!$J$22</f>
        <v>Quarterly</v>
      </c>
      <c r="DC833" s="552">
        <f>'Information Input'!$H$30</f>
        <v>43555</v>
      </c>
      <c r="DD833" s="553" t="str">
        <f t="shared" si="157"/>
        <v>201610</v>
      </c>
      <c r="DE833" s="541" t="s">
        <v>96</v>
      </c>
      <c r="DF833" s="541" t="s">
        <v>687</v>
      </c>
      <c r="DG833" s="544">
        <f>'Report 5M'!$AF$108</f>
        <v>0</v>
      </c>
      <c r="DH833" s="550">
        <f>'Report 5M'!$AF$109</f>
        <v>0</v>
      </c>
      <c r="DI833" s="544">
        <f>'Report 5M'!$AF$110</f>
        <v>0</v>
      </c>
      <c r="DJ833" s="544">
        <f>'Report 5M'!$AF$111</f>
        <v>0</v>
      </c>
      <c r="DK833" s="544">
        <f>'Report 5M'!$AF$112</f>
        <v>0</v>
      </c>
      <c r="DL833" s="544">
        <f>'Report 5M'!$AF$113</f>
        <v>0</v>
      </c>
      <c r="DM833" s="544">
        <f>'Report 5M'!$AF$114</f>
        <v>0</v>
      </c>
      <c r="DN833" s="544">
        <f>'Report 5M'!$AF$115</f>
        <v>0</v>
      </c>
      <c r="DO833" s="544">
        <f>'Report 5M'!$AF$116</f>
        <v>0</v>
      </c>
      <c r="DP833" s="544">
        <f>'Report 5M'!$AF$117</f>
        <v>0</v>
      </c>
      <c r="DQ833" s="544">
        <f>'Report 5M'!$AF$118</f>
        <v>0</v>
      </c>
    </row>
    <row r="834" spans="2:121">
      <c r="B834" s="535" t="s">
        <v>669</v>
      </c>
      <c r="C834" s="536">
        <v>1</v>
      </c>
      <c r="D834" s="537" t="str">
        <f>'Information Input'!$M$14</f>
        <v xml:space="preserve">      -      </v>
      </c>
      <c r="E834" s="537" t="s">
        <v>136</v>
      </c>
      <c r="F834" s="538">
        <f t="shared" si="154"/>
        <v>43556</v>
      </c>
      <c r="G834" s="538">
        <f t="shared" si="155"/>
        <v>43646</v>
      </c>
      <c r="H834" s="538">
        <f>'Information Input'!$H$35</f>
        <v>43555</v>
      </c>
      <c r="I834" s="537" t="str">
        <f>'Information Input'!$J$22</f>
        <v>Quarterly</v>
      </c>
      <c r="J834" s="538">
        <f>'Information Input'!$H$30</f>
        <v>43555</v>
      </c>
      <c r="K834" s="537">
        <f>'Information Input'!$J$18</f>
        <v>2019</v>
      </c>
      <c r="L834" s="579" t="s">
        <v>89</v>
      </c>
      <c r="M834" s="540" t="s">
        <v>90</v>
      </c>
      <c r="N834" s="541" t="s">
        <v>91</v>
      </c>
      <c r="O834" s="542" t="s">
        <v>671</v>
      </c>
      <c r="P834" s="537">
        <v>43</v>
      </c>
      <c r="Q834" s="541" t="s">
        <v>185</v>
      </c>
      <c r="R834" s="541" t="s">
        <v>233</v>
      </c>
      <c r="S834" s="543">
        <f>'Report 1'!$D$18</f>
        <v>0</v>
      </c>
      <c r="T834" s="544">
        <f>'Report 1'!$D$63</f>
        <v>0</v>
      </c>
      <c r="U834" s="545">
        <f>'Report 1'!$D$149</f>
        <v>0</v>
      </c>
      <c r="AL834" s="546" t="s">
        <v>669</v>
      </c>
      <c r="AM834" s="547">
        <v>2</v>
      </c>
      <c r="AN834" s="547" t="str">
        <f>'Information Input'!$M$14</f>
        <v xml:space="preserve">      -      </v>
      </c>
      <c r="AO834" s="547" t="s">
        <v>139</v>
      </c>
      <c r="AP834" s="538">
        <f>'Information Input'!$H$33</f>
        <v>43466</v>
      </c>
      <c r="AQ834" s="538">
        <f>'Information Input'!$H$34</f>
        <v>43555</v>
      </c>
      <c r="AR834" s="538">
        <f>'Information Input'!$H$35</f>
        <v>43555</v>
      </c>
      <c r="AS834" s="547" t="str">
        <f>'Information Input'!$J$22</f>
        <v>Quarterly</v>
      </c>
      <c r="AT834" s="538">
        <f>'Information Input'!$H$30</f>
        <v>43555</v>
      </c>
      <c r="AU834" s="547">
        <f>'Information Input'!$J$18</f>
        <v>2019</v>
      </c>
      <c r="AV834" s="547" t="s">
        <v>97</v>
      </c>
      <c r="AW834" s="547" t="s">
        <v>98</v>
      </c>
      <c r="AX834" s="547" t="s">
        <v>96</v>
      </c>
      <c r="AY834" s="548" t="s">
        <v>671</v>
      </c>
      <c r="AZ834" s="547">
        <v>35</v>
      </c>
      <c r="BA834" s="549" t="s">
        <v>177</v>
      </c>
      <c r="BB834" s="543" t="s">
        <v>235</v>
      </c>
      <c r="BC834" s="550">
        <f>'Report 2'!$AJ177</f>
        <v>0</v>
      </c>
      <c r="BD834" s="550">
        <f>'Report 2'!$AK177</f>
        <v>0</v>
      </c>
      <c r="BE834" s="550">
        <f>'Report 2'!$AL177</f>
        <v>0</v>
      </c>
      <c r="BF834" s="550">
        <f>'Report 2'!$AM177</f>
        <v>0</v>
      </c>
      <c r="BG834" s="550">
        <f>'Report 2'!$AN177</f>
        <v>0</v>
      </c>
      <c r="BH834" s="550">
        <f>'Report 2'!$AO177</f>
        <v>0</v>
      </c>
      <c r="BI834" s="550">
        <f>'Report 2'!$AP177</f>
        <v>0</v>
      </c>
      <c r="CC834" s="542" t="s">
        <v>669</v>
      </c>
      <c r="CD834" s="1014" t="s">
        <v>672</v>
      </c>
      <c r="CE834" s="1014" t="str">
        <f>'Information Input'!$M$14</f>
        <v xml:space="preserve">      -      </v>
      </c>
      <c r="CF834" s="551" t="s">
        <v>136</v>
      </c>
      <c r="CG834" s="552">
        <f t="shared" si="150"/>
        <v>43556</v>
      </c>
      <c r="CH834" s="552">
        <f t="shared" si="151"/>
        <v>43646</v>
      </c>
      <c r="CI834" s="552">
        <f>'Information Input'!$H$35</f>
        <v>43555</v>
      </c>
      <c r="CJ834" s="551" t="str">
        <f>'Information Input'!$J$22</f>
        <v>Quarterly</v>
      </c>
      <c r="CK834" s="552">
        <f>'Information Input'!$H$30</f>
        <v>43555</v>
      </c>
      <c r="CL834" s="551">
        <f>'Information Input'!$J$18</f>
        <v>2019</v>
      </c>
      <c r="CM834" s="551" t="s">
        <v>103</v>
      </c>
      <c r="CN834" s="1014" t="s">
        <v>242</v>
      </c>
      <c r="CO834" s="542" t="s">
        <v>242</v>
      </c>
      <c r="CP834" s="542" t="s">
        <v>671</v>
      </c>
      <c r="CQ834" s="551">
        <v>33</v>
      </c>
      <c r="CR834" s="542" t="s">
        <v>175</v>
      </c>
      <c r="CS834" s="542" t="s">
        <v>233</v>
      </c>
      <c r="CT834" s="1015">
        <f>'Report 1'!$AW$18</f>
        <v>0</v>
      </c>
      <c r="CU834" s="1016">
        <f>SUMIF('Report 4A'!$G$16:$G$95,$CQ834,'Report 4A'!$BE$16:$BE$95)</f>
        <v>0</v>
      </c>
      <c r="CV834" s="1017">
        <f t="shared" si="158"/>
        <v>0</v>
      </c>
      <c r="CX834" s="546" t="s">
        <v>669</v>
      </c>
      <c r="CY834" s="537" t="s">
        <v>314</v>
      </c>
      <c r="CZ834" s="537" t="str">
        <f>'Information Input'!$M$14</f>
        <v xml:space="preserve">      -      </v>
      </c>
      <c r="DA834" s="552">
        <f>'Information Input'!$H$35</f>
        <v>43555</v>
      </c>
      <c r="DB834" s="537" t="str">
        <f>'Information Input'!$J$22</f>
        <v>Quarterly</v>
      </c>
      <c r="DC834" s="552">
        <f>'Information Input'!$H$30</f>
        <v>43555</v>
      </c>
      <c r="DD834" s="553" t="str">
        <f t="shared" si="157"/>
        <v>201609</v>
      </c>
      <c r="DE834" s="541" t="s">
        <v>96</v>
      </c>
      <c r="DF834" s="541" t="s">
        <v>687</v>
      </c>
      <c r="DG834" s="544">
        <f>'Report 5M'!$AG$108</f>
        <v>0</v>
      </c>
      <c r="DH834" s="550">
        <f>'Report 5M'!$AG$109</f>
        <v>0</v>
      </c>
      <c r="DI834" s="544">
        <f>'Report 5M'!$AG$110</f>
        <v>0</v>
      </c>
      <c r="DJ834" s="544">
        <f>'Report 5M'!$AG$111</f>
        <v>0</v>
      </c>
      <c r="DK834" s="544">
        <f>'Report 5M'!$AG$112</f>
        <v>0</v>
      </c>
      <c r="DL834" s="544">
        <f>'Report 5M'!$AG$113</f>
        <v>0</v>
      </c>
      <c r="DM834" s="544">
        <f>'Report 5M'!$AG$114</f>
        <v>0</v>
      </c>
      <c r="DN834" s="544">
        <f>'Report 5M'!$AG$115</f>
        <v>0</v>
      </c>
      <c r="DO834" s="544">
        <f>'Report 5M'!$AG$116</f>
        <v>0</v>
      </c>
      <c r="DP834" s="544">
        <f>'Report 5M'!$AG$117</f>
        <v>0</v>
      </c>
      <c r="DQ834" s="544">
        <f>'Report 5M'!$AG$118</f>
        <v>0</v>
      </c>
    </row>
    <row r="835" spans="2:121">
      <c r="B835" s="535" t="s">
        <v>669</v>
      </c>
      <c r="C835" s="536">
        <v>1</v>
      </c>
      <c r="D835" s="537" t="str">
        <f>'Information Input'!$M$14</f>
        <v xml:space="preserve">      -      </v>
      </c>
      <c r="E835" s="537" t="s">
        <v>136</v>
      </c>
      <c r="F835" s="538">
        <f t="shared" si="154"/>
        <v>43556</v>
      </c>
      <c r="G835" s="538">
        <f t="shared" si="155"/>
        <v>43646</v>
      </c>
      <c r="H835" s="538">
        <f>'Information Input'!$H$35</f>
        <v>43555</v>
      </c>
      <c r="I835" s="537" t="str">
        <f>'Information Input'!$J$22</f>
        <v>Quarterly</v>
      </c>
      <c r="J835" s="538">
        <f>'Information Input'!$H$30</f>
        <v>43555</v>
      </c>
      <c r="K835" s="537">
        <f>'Information Input'!$J$18</f>
        <v>2019</v>
      </c>
      <c r="L835" s="579" t="s">
        <v>89</v>
      </c>
      <c r="M835" s="540" t="s">
        <v>90</v>
      </c>
      <c r="N835" s="541" t="s">
        <v>91</v>
      </c>
      <c r="O835" s="542" t="s">
        <v>674</v>
      </c>
      <c r="P835" s="537">
        <v>44</v>
      </c>
      <c r="Q835" s="541" t="s">
        <v>186</v>
      </c>
      <c r="R835" s="541" t="s">
        <v>239</v>
      </c>
      <c r="S835" s="543">
        <f>'Report 1'!$D$18</f>
        <v>0</v>
      </c>
      <c r="T835" s="544">
        <f>'Report 1'!$D$64</f>
        <v>0</v>
      </c>
      <c r="U835" s="545">
        <f>'Report 1'!$D$150</f>
        <v>0</v>
      </c>
      <c r="AL835" s="546" t="s">
        <v>669</v>
      </c>
      <c r="AM835" s="547">
        <v>2</v>
      </c>
      <c r="AN835" s="547" t="str">
        <f>'Information Input'!$M$14</f>
        <v xml:space="preserve">      -      </v>
      </c>
      <c r="AO835" s="547" t="s">
        <v>139</v>
      </c>
      <c r="AP835" s="538">
        <f>'Information Input'!$H$33</f>
        <v>43466</v>
      </c>
      <c r="AQ835" s="538">
        <f>'Information Input'!$H$34</f>
        <v>43555</v>
      </c>
      <c r="AR835" s="538">
        <f>'Information Input'!$H$35</f>
        <v>43555</v>
      </c>
      <c r="AS835" s="547" t="str">
        <f>'Information Input'!$J$22</f>
        <v>Quarterly</v>
      </c>
      <c r="AT835" s="538">
        <f>'Information Input'!$H$30</f>
        <v>43555</v>
      </c>
      <c r="AU835" s="547">
        <f>'Information Input'!$J$18</f>
        <v>2019</v>
      </c>
      <c r="AV835" s="547" t="s">
        <v>97</v>
      </c>
      <c r="AW835" s="547" t="s">
        <v>98</v>
      </c>
      <c r="AX835" s="547" t="s">
        <v>96</v>
      </c>
      <c r="AY835" s="548" t="s">
        <v>671</v>
      </c>
      <c r="AZ835" s="547">
        <v>36</v>
      </c>
      <c r="BA835" s="549" t="s">
        <v>178</v>
      </c>
      <c r="BB835" s="543" t="s">
        <v>235</v>
      </c>
      <c r="BC835" s="550">
        <f>'Report 2'!$AJ178</f>
        <v>0</v>
      </c>
      <c r="BD835" s="550">
        <f>'Report 2'!$AK178</f>
        <v>0</v>
      </c>
      <c r="BE835" s="550">
        <f>'Report 2'!$AL178</f>
        <v>0</v>
      </c>
      <c r="BF835" s="550">
        <f>'Report 2'!$AM178</f>
        <v>0</v>
      </c>
      <c r="BG835" s="550">
        <f>'Report 2'!$AN178</f>
        <v>0</v>
      </c>
      <c r="BH835" s="550">
        <f>'Report 2'!$AO178</f>
        <v>0</v>
      </c>
      <c r="BI835" s="550">
        <f>'Report 2'!$AP178</f>
        <v>0</v>
      </c>
      <c r="CC835" s="542" t="s">
        <v>669</v>
      </c>
      <c r="CD835" s="1014" t="s">
        <v>672</v>
      </c>
      <c r="CE835" s="1014" t="str">
        <f>'Information Input'!$M$14</f>
        <v xml:space="preserve">      -      </v>
      </c>
      <c r="CF835" s="551" t="s">
        <v>136</v>
      </c>
      <c r="CG835" s="552">
        <f t="shared" si="150"/>
        <v>43556</v>
      </c>
      <c r="CH835" s="552">
        <f t="shared" si="151"/>
        <v>43646</v>
      </c>
      <c r="CI835" s="552">
        <f>'Information Input'!$H$35</f>
        <v>43555</v>
      </c>
      <c r="CJ835" s="551" t="str">
        <f>'Information Input'!$J$22</f>
        <v>Quarterly</v>
      </c>
      <c r="CK835" s="552">
        <f>'Information Input'!$H$30</f>
        <v>43555</v>
      </c>
      <c r="CL835" s="551">
        <f>'Information Input'!$J$18</f>
        <v>2019</v>
      </c>
      <c r="CM835" s="551" t="s">
        <v>103</v>
      </c>
      <c r="CN835" s="1014" t="s">
        <v>242</v>
      </c>
      <c r="CO835" s="542" t="s">
        <v>242</v>
      </c>
      <c r="CP835" s="542" t="s">
        <v>671</v>
      </c>
      <c r="CQ835" s="551">
        <v>34</v>
      </c>
      <c r="CR835" s="542" t="s">
        <v>176</v>
      </c>
      <c r="CS835" s="542" t="s">
        <v>238</v>
      </c>
      <c r="CT835" s="1015">
        <f>'Report 1'!$AW$18</f>
        <v>0</v>
      </c>
      <c r="CU835" s="1016">
        <f>SUMIF('Report 4A'!$G$16:$G$95,$CQ835,'Report 4A'!$BE$16:$BE$95)</f>
        <v>0</v>
      </c>
      <c r="CV835" s="1017">
        <f t="shared" si="158"/>
        <v>0</v>
      </c>
      <c r="CX835" s="546" t="s">
        <v>669</v>
      </c>
      <c r="CY835" s="537" t="s">
        <v>314</v>
      </c>
      <c r="CZ835" s="537" t="str">
        <f>'Information Input'!$M$14</f>
        <v xml:space="preserve">      -      </v>
      </c>
      <c r="DA835" s="538">
        <f>'Information Input'!$H$35</f>
        <v>43555</v>
      </c>
      <c r="DB835" s="537" t="str">
        <f>'Information Input'!$J$22</f>
        <v>Quarterly</v>
      </c>
      <c r="DC835" s="552">
        <f>'Information Input'!$H$30</f>
        <v>43555</v>
      </c>
      <c r="DD835" s="553" t="str">
        <f t="shared" si="157"/>
        <v>201608</v>
      </c>
      <c r="DE835" s="541" t="s">
        <v>96</v>
      </c>
      <c r="DF835" s="541" t="s">
        <v>687</v>
      </c>
      <c r="DG835" s="544">
        <f>'Report 5M'!$AH$108</f>
        <v>0</v>
      </c>
      <c r="DH835" s="550">
        <f>'Report 5M'!$AH$109</f>
        <v>0</v>
      </c>
      <c r="DI835" s="544">
        <f>'Report 5M'!$AH$110</f>
        <v>0</v>
      </c>
      <c r="DJ835" s="544">
        <f>'Report 5M'!$AH$111</f>
        <v>0</v>
      </c>
      <c r="DK835" s="544">
        <f>'Report 5M'!$AH$112</f>
        <v>0</v>
      </c>
      <c r="DL835" s="544">
        <f>'Report 5M'!$AH$113</f>
        <v>0</v>
      </c>
      <c r="DM835" s="544">
        <f>'Report 5M'!$AH$114</f>
        <v>0</v>
      </c>
      <c r="DN835" s="544">
        <f>'Report 5M'!$AH$115</f>
        <v>0</v>
      </c>
      <c r="DO835" s="544">
        <f>'Report 5M'!$AH$116</f>
        <v>0</v>
      </c>
      <c r="DP835" s="544">
        <f>'Report 5M'!$AH$117</f>
        <v>0</v>
      </c>
      <c r="DQ835" s="544">
        <f>'Report 5M'!$AH$118</f>
        <v>0</v>
      </c>
    </row>
    <row r="836" spans="2:121">
      <c r="B836" s="535" t="s">
        <v>669</v>
      </c>
      <c r="C836" s="536">
        <v>1</v>
      </c>
      <c r="D836" s="537" t="str">
        <f>'Information Input'!$M$14</f>
        <v xml:space="preserve">      -      </v>
      </c>
      <c r="E836" s="537" t="s">
        <v>136</v>
      </c>
      <c r="F836" s="538">
        <f t="shared" si="154"/>
        <v>43556</v>
      </c>
      <c r="G836" s="538">
        <f t="shared" si="155"/>
        <v>43646</v>
      </c>
      <c r="H836" s="538">
        <f>'Information Input'!$H$35</f>
        <v>43555</v>
      </c>
      <c r="I836" s="537" t="str">
        <f>'Information Input'!$J$22</f>
        <v>Quarterly</v>
      </c>
      <c r="J836" s="538">
        <f>'Information Input'!$H$30</f>
        <v>43555</v>
      </c>
      <c r="K836" s="537">
        <f>'Information Input'!$J$18</f>
        <v>2019</v>
      </c>
      <c r="L836" s="579" t="s">
        <v>89</v>
      </c>
      <c r="M836" s="540" t="s">
        <v>90</v>
      </c>
      <c r="N836" s="541" t="s">
        <v>91</v>
      </c>
      <c r="O836" s="542" t="s">
        <v>675</v>
      </c>
      <c r="P836" s="537">
        <v>45</v>
      </c>
      <c r="Q836" s="541" t="s">
        <v>187</v>
      </c>
      <c r="R836" s="541" t="s">
        <v>239</v>
      </c>
      <c r="S836" s="543">
        <f>'Report 1'!$D$18</f>
        <v>0</v>
      </c>
      <c r="T836" s="544">
        <f>'Report 1'!$D$65</f>
        <v>0</v>
      </c>
      <c r="U836" s="545">
        <f>'Report 1'!$D$151</f>
        <v>0</v>
      </c>
      <c r="AL836" s="546" t="s">
        <v>669</v>
      </c>
      <c r="AM836" s="547">
        <v>2</v>
      </c>
      <c r="AN836" s="547" t="str">
        <f>'Information Input'!$M$14</f>
        <v xml:space="preserve">      -      </v>
      </c>
      <c r="AO836" s="547" t="s">
        <v>139</v>
      </c>
      <c r="AP836" s="538">
        <f>'Information Input'!$H$33</f>
        <v>43466</v>
      </c>
      <c r="AQ836" s="538">
        <f>'Information Input'!$H$34</f>
        <v>43555</v>
      </c>
      <c r="AR836" s="538">
        <f>'Information Input'!$H$35</f>
        <v>43555</v>
      </c>
      <c r="AS836" s="547" t="str">
        <f>'Information Input'!$J$22</f>
        <v>Quarterly</v>
      </c>
      <c r="AT836" s="538">
        <f>'Information Input'!$H$30</f>
        <v>43555</v>
      </c>
      <c r="AU836" s="547">
        <f>'Information Input'!$J$18</f>
        <v>2019</v>
      </c>
      <c r="AV836" s="547" t="s">
        <v>97</v>
      </c>
      <c r="AW836" s="547" t="s">
        <v>98</v>
      </c>
      <c r="AX836" s="547" t="s">
        <v>96</v>
      </c>
      <c r="AY836" s="548" t="s">
        <v>671</v>
      </c>
      <c r="AZ836" s="547">
        <v>37</v>
      </c>
      <c r="BA836" s="549" t="s">
        <v>179</v>
      </c>
      <c r="BB836" s="543" t="s">
        <v>231</v>
      </c>
      <c r="BC836" s="550">
        <f>'Report 2'!$AJ179</f>
        <v>0</v>
      </c>
      <c r="BD836" s="550">
        <f>'Report 2'!$AK179</f>
        <v>0</v>
      </c>
      <c r="BE836" s="550">
        <f>'Report 2'!$AL179</f>
        <v>0</v>
      </c>
      <c r="BF836" s="550">
        <f>'Report 2'!$AM179</f>
        <v>0</v>
      </c>
      <c r="BG836" s="550">
        <f>'Report 2'!$AN179</f>
        <v>0</v>
      </c>
      <c r="BH836" s="550">
        <f>'Report 2'!$AO179</f>
        <v>0</v>
      </c>
      <c r="BI836" s="550">
        <f>'Report 2'!$AP179</f>
        <v>0</v>
      </c>
      <c r="CC836" s="542" t="s">
        <v>669</v>
      </c>
      <c r="CD836" s="1014" t="s">
        <v>672</v>
      </c>
      <c r="CE836" s="1014" t="str">
        <f>'Information Input'!$M$14</f>
        <v xml:space="preserve">      -      </v>
      </c>
      <c r="CF836" s="551" t="s">
        <v>136</v>
      </c>
      <c r="CG836" s="552">
        <f t="shared" ref="CG836:CG891" si="159">DATE(CL836,4,1)</f>
        <v>43556</v>
      </c>
      <c r="CH836" s="552">
        <f t="shared" ref="CH836:CH891" si="160">DATE(CL836,6,30)</f>
        <v>43646</v>
      </c>
      <c r="CI836" s="552">
        <f>'Information Input'!$H$35</f>
        <v>43555</v>
      </c>
      <c r="CJ836" s="551" t="str">
        <f>'Information Input'!$J$22</f>
        <v>Quarterly</v>
      </c>
      <c r="CK836" s="552">
        <f>'Information Input'!$H$30</f>
        <v>43555</v>
      </c>
      <c r="CL836" s="551">
        <f>'Information Input'!$J$18</f>
        <v>2019</v>
      </c>
      <c r="CM836" s="551" t="s">
        <v>103</v>
      </c>
      <c r="CN836" s="1014" t="s">
        <v>242</v>
      </c>
      <c r="CO836" s="542" t="s">
        <v>242</v>
      </c>
      <c r="CP836" s="542" t="s">
        <v>671</v>
      </c>
      <c r="CQ836" s="551">
        <v>35</v>
      </c>
      <c r="CR836" s="542" t="s">
        <v>177</v>
      </c>
      <c r="CS836" s="542" t="s">
        <v>235</v>
      </c>
      <c r="CT836" s="1015">
        <f>'Report 1'!$AW$18</f>
        <v>0</v>
      </c>
      <c r="CU836" s="1016">
        <f>SUMIF('Report 4A'!$G$16:$G$95,$CQ836,'Report 4A'!$BE$16:$BE$95)</f>
        <v>0</v>
      </c>
      <c r="CV836" s="1017">
        <f t="shared" si="158"/>
        <v>0</v>
      </c>
      <c r="CX836" s="546" t="s">
        <v>669</v>
      </c>
      <c r="CY836" s="537" t="s">
        <v>314</v>
      </c>
      <c r="CZ836" s="537" t="str">
        <f>'Information Input'!$M$14</f>
        <v xml:space="preserve">      -      </v>
      </c>
      <c r="DA836" s="538">
        <f>'Information Input'!$H$35</f>
        <v>43555</v>
      </c>
      <c r="DB836" s="537" t="str">
        <f>'Information Input'!$J$22</f>
        <v>Quarterly</v>
      </c>
      <c r="DC836" s="552">
        <f>'Information Input'!$H$30</f>
        <v>43555</v>
      </c>
      <c r="DD836" s="553" t="str">
        <f t="shared" si="157"/>
        <v>201607</v>
      </c>
      <c r="DE836" s="541" t="s">
        <v>96</v>
      </c>
      <c r="DF836" s="541" t="s">
        <v>687</v>
      </c>
      <c r="DG836" s="544">
        <f>'Report 5M'!$AI$108</f>
        <v>0</v>
      </c>
      <c r="DH836" s="550">
        <f>'Report 5M'!$AI$109</f>
        <v>0</v>
      </c>
      <c r="DI836" s="544">
        <f>'Report 5M'!$AI$110</f>
        <v>0</v>
      </c>
      <c r="DJ836" s="544">
        <f>'Report 5M'!$AI$111</f>
        <v>0</v>
      </c>
      <c r="DK836" s="544">
        <f>'Report 5M'!$AI$112</f>
        <v>0</v>
      </c>
      <c r="DL836" s="544">
        <f>'Report 5M'!$AI$113</f>
        <v>0</v>
      </c>
      <c r="DM836" s="544">
        <f>'Report 5M'!$AI$114</f>
        <v>0</v>
      </c>
      <c r="DN836" s="544">
        <f>'Report 5M'!$AI$115</f>
        <v>0</v>
      </c>
      <c r="DO836" s="544">
        <f>'Report 5M'!$AI$116</f>
        <v>0</v>
      </c>
      <c r="DP836" s="544">
        <f>'Report 5M'!$AI$117</f>
        <v>0</v>
      </c>
      <c r="DQ836" s="544">
        <f>'Report 5M'!$AI$118</f>
        <v>0</v>
      </c>
    </row>
    <row r="837" spans="2:121">
      <c r="B837" s="535" t="s">
        <v>669</v>
      </c>
      <c r="C837" s="536">
        <v>1</v>
      </c>
      <c r="D837" s="537" t="str">
        <f>'Information Input'!$M$14</f>
        <v xml:space="preserve">      -      </v>
      </c>
      <c r="E837" s="537" t="s">
        <v>136</v>
      </c>
      <c r="F837" s="538">
        <f t="shared" si="154"/>
        <v>43556</v>
      </c>
      <c r="G837" s="538">
        <f t="shared" si="155"/>
        <v>43646</v>
      </c>
      <c r="H837" s="538">
        <f>'Information Input'!$H$35</f>
        <v>43555</v>
      </c>
      <c r="I837" s="537" t="str">
        <f>'Information Input'!$J$22</f>
        <v>Quarterly</v>
      </c>
      <c r="J837" s="538">
        <f>'Information Input'!$H$30</f>
        <v>43555</v>
      </c>
      <c r="K837" s="537">
        <f>'Information Input'!$J$18</f>
        <v>2019</v>
      </c>
      <c r="L837" s="579" t="s">
        <v>89</v>
      </c>
      <c r="M837" s="540" t="s">
        <v>90</v>
      </c>
      <c r="N837" s="541" t="s">
        <v>91</v>
      </c>
      <c r="O837" s="542" t="s">
        <v>675</v>
      </c>
      <c r="P837" s="537">
        <v>46</v>
      </c>
      <c r="Q837" s="541" t="s">
        <v>188</v>
      </c>
      <c r="R837" s="541" t="s">
        <v>239</v>
      </c>
      <c r="S837" s="543">
        <f>'Report 1'!$D$18</f>
        <v>0</v>
      </c>
      <c r="T837" s="544">
        <f>'Report 1'!$D$66</f>
        <v>0</v>
      </c>
      <c r="U837" s="545">
        <f>'Report 1'!$D$152</f>
        <v>0</v>
      </c>
      <c r="AL837" s="546" t="s">
        <v>669</v>
      </c>
      <c r="AM837" s="547">
        <v>2</v>
      </c>
      <c r="AN837" s="547" t="str">
        <f>'Information Input'!$M$14</f>
        <v xml:space="preserve">      -      </v>
      </c>
      <c r="AO837" s="547" t="s">
        <v>139</v>
      </c>
      <c r="AP837" s="538">
        <f>'Information Input'!$H$33</f>
        <v>43466</v>
      </c>
      <c r="AQ837" s="538">
        <f>'Information Input'!$H$34</f>
        <v>43555</v>
      </c>
      <c r="AR837" s="538">
        <f>'Information Input'!$H$35</f>
        <v>43555</v>
      </c>
      <c r="AS837" s="547" t="str">
        <f>'Information Input'!$J$22</f>
        <v>Quarterly</v>
      </c>
      <c r="AT837" s="538">
        <f>'Information Input'!$H$30</f>
        <v>43555</v>
      </c>
      <c r="AU837" s="547">
        <f>'Information Input'!$J$18</f>
        <v>2019</v>
      </c>
      <c r="AV837" s="547" t="s">
        <v>97</v>
      </c>
      <c r="AW837" s="547" t="s">
        <v>98</v>
      </c>
      <c r="AX837" s="547" t="s">
        <v>96</v>
      </c>
      <c r="AY837" s="548" t="s">
        <v>671</v>
      </c>
      <c r="AZ837" s="547">
        <v>38</v>
      </c>
      <c r="BA837" s="549" t="s">
        <v>180</v>
      </c>
      <c r="BB837" s="543" t="s">
        <v>233</v>
      </c>
      <c r="BC837" s="550">
        <f>'Report 2'!$AJ180</f>
        <v>0</v>
      </c>
      <c r="BD837" s="550">
        <f>'Report 2'!$AK180</f>
        <v>0</v>
      </c>
      <c r="BE837" s="550">
        <f>'Report 2'!$AL180</f>
        <v>0</v>
      </c>
      <c r="BF837" s="550">
        <f>'Report 2'!$AM180</f>
        <v>0</v>
      </c>
      <c r="BG837" s="550">
        <f>'Report 2'!$AN180</f>
        <v>0</v>
      </c>
      <c r="BH837" s="550">
        <f>'Report 2'!$AO180</f>
        <v>0</v>
      </c>
      <c r="BI837" s="550">
        <f>'Report 2'!$AP180</f>
        <v>0</v>
      </c>
      <c r="CC837" s="542" t="s">
        <v>669</v>
      </c>
      <c r="CD837" s="1014" t="s">
        <v>672</v>
      </c>
      <c r="CE837" s="1014" t="str">
        <f>'Information Input'!$M$14</f>
        <v xml:space="preserve">      -      </v>
      </c>
      <c r="CF837" s="551" t="s">
        <v>136</v>
      </c>
      <c r="CG837" s="552">
        <f t="shared" si="159"/>
        <v>43556</v>
      </c>
      <c r="CH837" s="552">
        <f t="shared" si="160"/>
        <v>43646</v>
      </c>
      <c r="CI837" s="552">
        <f>'Information Input'!$H$35</f>
        <v>43555</v>
      </c>
      <c r="CJ837" s="551" t="str">
        <f>'Information Input'!$J$22</f>
        <v>Quarterly</v>
      </c>
      <c r="CK837" s="552">
        <f>'Information Input'!$H$30</f>
        <v>43555</v>
      </c>
      <c r="CL837" s="551">
        <f>'Information Input'!$J$18</f>
        <v>2019</v>
      </c>
      <c r="CM837" s="551" t="s">
        <v>103</v>
      </c>
      <c r="CN837" s="1014" t="s">
        <v>242</v>
      </c>
      <c r="CO837" s="542" t="s">
        <v>242</v>
      </c>
      <c r="CP837" s="542" t="s">
        <v>671</v>
      </c>
      <c r="CQ837" s="551">
        <v>36</v>
      </c>
      <c r="CR837" s="542" t="s">
        <v>178</v>
      </c>
      <c r="CS837" s="542" t="s">
        <v>235</v>
      </c>
      <c r="CT837" s="1015">
        <f>'Report 1'!$AW$18</f>
        <v>0</v>
      </c>
      <c r="CU837" s="1016">
        <f>SUMIF('Report 4A'!$G$16:$G$95,$CQ837,'Report 4A'!$BE$16:$BE$95)</f>
        <v>0</v>
      </c>
      <c r="CV837" s="1017">
        <f t="shared" si="158"/>
        <v>0</v>
      </c>
      <c r="CX837" s="546" t="s">
        <v>669</v>
      </c>
      <c r="CY837" s="537" t="s">
        <v>314</v>
      </c>
      <c r="CZ837" s="537" t="str">
        <f>'Information Input'!$M$14</f>
        <v xml:space="preserve">      -      </v>
      </c>
      <c r="DA837" s="538">
        <f>'Information Input'!$H$35</f>
        <v>43555</v>
      </c>
      <c r="DB837" s="537" t="str">
        <f>'Information Input'!$J$22</f>
        <v>Quarterly</v>
      </c>
      <c r="DC837" s="552">
        <f>'Information Input'!$H$30</f>
        <v>43555</v>
      </c>
      <c r="DD837" s="553" t="str">
        <f t="shared" si="157"/>
        <v>201606</v>
      </c>
      <c r="DE837" s="541" t="s">
        <v>96</v>
      </c>
      <c r="DF837" s="541" t="s">
        <v>687</v>
      </c>
      <c r="DG837" s="544">
        <f>'Report 5M'!$AJ$108</f>
        <v>0</v>
      </c>
      <c r="DH837" s="550">
        <f>'Report 5M'!$AJ$109</f>
        <v>0</v>
      </c>
      <c r="DI837" s="544">
        <f>'Report 5M'!$AJ$110</f>
        <v>0</v>
      </c>
      <c r="DJ837" s="544">
        <f>'Report 5M'!$AJ$111</f>
        <v>0</v>
      </c>
      <c r="DK837" s="544">
        <f>'Report 5M'!$AJ$112</f>
        <v>0</v>
      </c>
      <c r="DL837" s="544">
        <f>'Report 5M'!$AJ$113</f>
        <v>0</v>
      </c>
      <c r="DM837" s="544">
        <f>'Report 5M'!$AJ$114</f>
        <v>0</v>
      </c>
      <c r="DN837" s="544">
        <f>'Report 5M'!$AJ$115</f>
        <v>0</v>
      </c>
      <c r="DO837" s="544">
        <f>'Report 5M'!$AJ$116</f>
        <v>0</v>
      </c>
      <c r="DP837" s="544">
        <f>'Report 5M'!$AJ$117</f>
        <v>0</v>
      </c>
      <c r="DQ837" s="544">
        <f>'Report 5M'!$AJ$118</f>
        <v>0</v>
      </c>
    </row>
    <row r="838" spans="2:121">
      <c r="B838" s="535" t="s">
        <v>669</v>
      </c>
      <c r="C838" s="536">
        <v>1</v>
      </c>
      <c r="D838" s="537" t="str">
        <f>'Information Input'!$M$14</f>
        <v xml:space="preserve">      -      </v>
      </c>
      <c r="E838" s="537" t="s">
        <v>136</v>
      </c>
      <c r="F838" s="538">
        <f t="shared" si="154"/>
        <v>43556</v>
      </c>
      <c r="G838" s="538">
        <f t="shared" si="155"/>
        <v>43646</v>
      </c>
      <c r="H838" s="538">
        <f>'Information Input'!$H$35</f>
        <v>43555</v>
      </c>
      <c r="I838" s="537" t="str">
        <f>'Information Input'!$J$22</f>
        <v>Quarterly</v>
      </c>
      <c r="J838" s="538">
        <f>'Information Input'!$H$30</f>
        <v>43555</v>
      </c>
      <c r="K838" s="537">
        <f>'Information Input'!$J$18</f>
        <v>2019</v>
      </c>
      <c r="L838" s="579" t="s">
        <v>89</v>
      </c>
      <c r="M838" s="540" t="s">
        <v>90</v>
      </c>
      <c r="N838" s="541" t="s">
        <v>91</v>
      </c>
      <c r="O838" s="542" t="s">
        <v>675</v>
      </c>
      <c r="P838" s="537">
        <v>47</v>
      </c>
      <c r="Q838" s="541" t="s">
        <v>189</v>
      </c>
      <c r="R838" s="541" t="s">
        <v>239</v>
      </c>
      <c r="S838" s="543">
        <f>'Report 1'!$D$18</f>
        <v>0</v>
      </c>
      <c r="T838" s="544">
        <f>'Report 1'!$D$67</f>
        <v>0</v>
      </c>
      <c r="U838" s="545">
        <f>'Report 1'!$D$153</f>
        <v>0</v>
      </c>
      <c r="AL838" s="546" t="s">
        <v>669</v>
      </c>
      <c r="AM838" s="547">
        <v>2</v>
      </c>
      <c r="AN838" s="547" t="str">
        <f>'Information Input'!$M$14</f>
        <v xml:space="preserve">      -      </v>
      </c>
      <c r="AO838" s="547" t="s">
        <v>139</v>
      </c>
      <c r="AP838" s="538">
        <f>'Information Input'!$H$33</f>
        <v>43466</v>
      </c>
      <c r="AQ838" s="538">
        <f>'Information Input'!$H$34</f>
        <v>43555</v>
      </c>
      <c r="AR838" s="538">
        <f>'Information Input'!$H$35</f>
        <v>43555</v>
      </c>
      <c r="AS838" s="547" t="str">
        <f>'Information Input'!$J$22</f>
        <v>Quarterly</v>
      </c>
      <c r="AT838" s="538">
        <f>'Information Input'!$H$30</f>
        <v>43555</v>
      </c>
      <c r="AU838" s="547">
        <f>'Information Input'!$J$18</f>
        <v>2019</v>
      </c>
      <c r="AV838" s="547" t="s">
        <v>97</v>
      </c>
      <c r="AW838" s="547" t="s">
        <v>98</v>
      </c>
      <c r="AX838" s="547" t="s">
        <v>96</v>
      </c>
      <c r="AY838" s="548" t="s">
        <v>671</v>
      </c>
      <c r="AZ838" s="547">
        <v>39</v>
      </c>
      <c r="BA838" s="549" t="s">
        <v>181</v>
      </c>
      <c r="BB838" s="543" t="s">
        <v>233</v>
      </c>
      <c r="BC838" s="550">
        <f>'Report 2'!$AJ181</f>
        <v>0</v>
      </c>
      <c r="BD838" s="550">
        <f>'Report 2'!$AK181</f>
        <v>0</v>
      </c>
      <c r="BE838" s="550">
        <f>'Report 2'!$AL181</f>
        <v>0</v>
      </c>
      <c r="BF838" s="550">
        <f>'Report 2'!$AM181</f>
        <v>0</v>
      </c>
      <c r="BG838" s="550">
        <f>'Report 2'!$AN181</f>
        <v>0</v>
      </c>
      <c r="BH838" s="550">
        <f>'Report 2'!$AO181</f>
        <v>0</v>
      </c>
      <c r="BI838" s="550">
        <f>'Report 2'!$AP181</f>
        <v>0</v>
      </c>
      <c r="CC838" s="542" t="s">
        <v>669</v>
      </c>
      <c r="CD838" s="1014" t="s">
        <v>672</v>
      </c>
      <c r="CE838" s="1014" t="str">
        <f>'Information Input'!$M$14</f>
        <v xml:space="preserve">      -      </v>
      </c>
      <c r="CF838" s="551" t="s">
        <v>136</v>
      </c>
      <c r="CG838" s="552">
        <f t="shared" si="159"/>
        <v>43556</v>
      </c>
      <c r="CH838" s="552">
        <f t="shared" si="160"/>
        <v>43646</v>
      </c>
      <c r="CI838" s="552">
        <f>'Information Input'!$H$35</f>
        <v>43555</v>
      </c>
      <c r="CJ838" s="551" t="str">
        <f>'Information Input'!$J$22</f>
        <v>Quarterly</v>
      </c>
      <c r="CK838" s="552">
        <f>'Information Input'!$H$30</f>
        <v>43555</v>
      </c>
      <c r="CL838" s="551">
        <f>'Information Input'!$J$18</f>
        <v>2019</v>
      </c>
      <c r="CM838" s="551" t="s">
        <v>103</v>
      </c>
      <c r="CN838" s="1014" t="s">
        <v>242</v>
      </c>
      <c r="CO838" s="542" t="s">
        <v>242</v>
      </c>
      <c r="CP838" s="542" t="s">
        <v>671</v>
      </c>
      <c r="CQ838" s="551">
        <v>37</v>
      </c>
      <c r="CR838" s="542" t="s">
        <v>179</v>
      </c>
      <c r="CS838" s="542" t="s">
        <v>231</v>
      </c>
      <c r="CT838" s="1015">
        <f>'Report 1'!$AW$18</f>
        <v>0</v>
      </c>
      <c r="CU838" s="1016">
        <f>SUMIF('Report 4A'!$G$16:$G$95,$CQ838,'Report 4A'!$BE$16:$BE$95)</f>
        <v>0</v>
      </c>
      <c r="CV838" s="1017">
        <f t="shared" si="158"/>
        <v>0</v>
      </c>
      <c r="CX838" s="546" t="s">
        <v>669</v>
      </c>
      <c r="CY838" s="537" t="s">
        <v>314</v>
      </c>
      <c r="CZ838" s="537" t="str">
        <f>'Information Input'!$M$14</f>
        <v xml:space="preserve">      -      </v>
      </c>
      <c r="DA838" s="538">
        <f>'Information Input'!$H$35</f>
        <v>43555</v>
      </c>
      <c r="DB838" s="537" t="str">
        <f>'Information Input'!$J$22</f>
        <v>Quarterly</v>
      </c>
      <c r="DC838" s="552">
        <f>'Information Input'!$H$30</f>
        <v>43555</v>
      </c>
      <c r="DD838" s="553" t="str">
        <f t="shared" si="157"/>
        <v>201605</v>
      </c>
      <c r="DE838" s="541" t="s">
        <v>96</v>
      </c>
      <c r="DF838" s="541" t="s">
        <v>687</v>
      </c>
      <c r="DG838" s="544">
        <f>'Report 5M'!$AK$108</f>
        <v>0</v>
      </c>
      <c r="DH838" s="550">
        <f>'Report 5M'!$AK$109</f>
        <v>0</v>
      </c>
      <c r="DI838" s="544">
        <f>'Report 5M'!$AK$110</f>
        <v>0</v>
      </c>
      <c r="DJ838" s="544">
        <f>'Report 5M'!$AK$111</f>
        <v>0</v>
      </c>
      <c r="DK838" s="544">
        <f>'Report 5M'!$AK$112</f>
        <v>0</v>
      </c>
      <c r="DL838" s="544">
        <f>'Report 5M'!$AK$113</f>
        <v>0</v>
      </c>
      <c r="DM838" s="544">
        <f>'Report 5M'!$AK$114</f>
        <v>0</v>
      </c>
      <c r="DN838" s="544">
        <f>'Report 5M'!$AK$115</f>
        <v>0</v>
      </c>
      <c r="DO838" s="544">
        <f>'Report 5M'!$AK$116</f>
        <v>0</v>
      </c>
      <c r="DP838" s="544">
        <f>'Report 5M'!$AK$117</f>
        <v>0</v>
      </c>
      <c r="DQ838" s="544">
        <f>'Report 5M'!$AK$118</f>
        <v>0</v>
      </c>
    </row>
    <row r="839" spans="2:121">
      <c r="B839" s="535" t="s">
        <v>669</v>
      </c>
      <c r="C839" s="536">
        <v>1</v>
      </c>
      <c r="D839" s="537" t="str">
        <f>'Information Input'!$M$14</f>
        <v xml:space="preserve">      -      </v>
      </c>
      <c r="E839" s="537" t="s">
        <v>136</v>
      </c>
      <c r="F839" s="538">
        <f t="shared" si="154"/>
        <v>43556</v>
      </c>
      <c r="G839" s="538">
        <f t="shared" si="155"/>
        <v>43646</v>
      </c>
      <c r="H839" s="538">
        <f>'Information Input'!$H$35</f>
        <v>43555</v>
      </c>
      <c r="I839" s="537" t="str">
        <f>'Information Input'!$J$22</f>
        <v>Quarterly</v>
      </c>
      <c r="J839" s="538">
        <f>'Information Input'!$H$30</f>
        <v>43555</v>
      </c>
      <c r="K839" s="537">
        <f>'Information Input'!$J$18</f>
        <v>2019</v>
      </c>
      <c r="L839" s="579" t="s">
        <v>89</v>
      </c>
      <c r="M839" s="540" t="s">
        <v>90</v>
      </c>
      <c r="N839" s="541" t="s">
        <v>91</v>
      </c>
      <c r="O839" s="542" t="s">
        <v>675</v>
      </c>
      <c r="P839" s="537">
        <v>48</v>
      </c>
      <c r="Q839" s="541" t="s">
        <v>190</v>
      </c>
      <c r="R839" s="541" t="s">
        <v>239</v>
      </c>
      <c r="S839" s="543">
        <f>'Report 1'!$D$18</f>
        <v>0</v>
      </c>
      <c r="T839" s="544">
        <f>'Report 1'!$D$68</f>
        <v>0</v>
      </c>
      <c r="U839" s="545">
        <f>'Report 1'!$D$154</f>
        <v>0</v>
      </c>
      <c r="AL839" s="546" t="s">
        <v>669</v>
      </c>
      <c r="AM839" s="547">
        <v>2</v>
      </c>
      <c r="AN839" s="547" t="str">
        <f>'Information Input'!$M$14</f>
        <v xml:space="preserve">      -      </v>
      </c>
      <c r="AO839" s="547" t="s">
        <v>139</v>
      </c>
      <c r="AP839" s="538">
        <f>'Information Input'!$H$33</f>
        <v>43466</v>
      </c>
      <c r="AQ839" s="538">
        <f>'Information Input'!$H$34</f>
        <v>43555</v>
      </c>
      <c r="AR839" s="538">
        <f>'Information Input'!$H$35</f>
        <v>43555</v>
      </c>
      <c r="AS839" s="547" t="str">
        <f>'Information Input'!$J$22</f>
        <v>Quarterly</v>
      </c>
      <c r="AT839" s="538">
        <f>'Information Input'!$H$30</f>
        <v>43555</v>
      </c>
      <c r="AU839" s="547">
        <f>'Information Input'!$J$18</f>
        <v>2019</v>
      </c>
      <c r="AV839" s="547" t="s">
        <v>97</v>
      </c>
      <c r="AW839" s="547" t="s">
        <v>98</v>
      </c>
      <c r="AX839" s="547" t="s">
        <v>96</v>
      </c>
      <c r="AY839" s="548" t="s">
        <v>671</v>
      </c>
      <c r="AZ839" s="547">
        <v>40</v>
      </c>
      <c r="BA839" s="549" t="s">
        <v>182</v>
      </c>
      <c r="BB839" s="543" t="s">
        <v>238</v>
      </c>
      <c r="BC839" s="550">
        <f>'Report 2'!$AJ182</f>
        <v>0</v>
      </c>
      <c r="BD839" s="550">
        <f>'Report 2'!$AK182</f>
        <v>0</v>
      </c>
      <c r="BE839" s="550">
        <f>'Report 2'!$AL182</f>
        <v>0</v>
      </c>
      <c r="BF839" s="550">
        <f>'Report 2'!$AM182</f>
        <v>0</v>
      </c>
      <c r="BG839" s="550">
        <f>'Report 2'!$AN182</f>
        <v>0</v>
      </c>
      <c r="BH839" s="550">
        <f>'Report 2'!$AO182</f>
        <v>0</v>
      </c>
      <c r="BI839" s="550">
        <f>'Report 2'!$AP182</f>
        <v>0</v>
      </c>
      <c r="CC839" s="542" t="s">
        <v>669</v>
      </c>
      <c r="CD839" s="1014" t="s">
        <v>672</v>
      </c>
      <c r="CE839" s="1014" t="str">
        <f>'Information Input'!$M$14</f>
        <v xml:space="preserve">      -      </v>
      </c>
      <c r="CF839" s="551" t="s">
        <v>136</v>
      </c>
      <c r="CG839" s="552">
        <f t="shared" si="159"/>
        <v>43556</v>
      </c>
      <c r="CH839" s="552">
        <f t="shared" si="160"/>
        <v>43646</v>
      </c>
      <c r="CI839" s="552">
        <f>'Information Input'!$H$35</f>
        <v>43555</v>
      </c>
      <c r="CJ839" s="551" t="str">
        <f>'Information Input'!$J$22</f>
        <v>Quarterly</v>
      </c>
      <c r="CK839" s="552">
        <f>'Information Input'!$H$30</f>
        <v>43555</v>
      </c>
      <c r="CL839" s="551">
        <f>'Information Input'!$J$18</f>
        <v>2019</v>
      </c>
      <c r="CM839" s="551" t="s">
        <v>103</v>
      </c>
      <c r="CN839" s="1014" t="s">
        <v>242</v>
      </c>
      <c r="CO839" s="542" t="s">
        <v>242</v>
      </c>
      <c r="CP839" s="542" t="s">
        <v>671</v>
      </c>
      <c r="CQ839" s="551">
        <v>38</v>
      </c>
      <c r="CR839" s="542" t="s">
        <v>180</v>
      </c>
      <c r="CS839" s="542" t="s">
        <v>233</v>
      </c>
      <c r="CT839" s="1015">
        <f>'Report 1'!$AW$18</f>
        <v>0</v>
      </c>
      <c r="CU839" s="1016">
        <f>SUMIF('Report 4A'!$G$16:$G$95,$CQ839,'Report 4A'!$BE$16:$BE$95)</f>
        <v>0</v>
      </c>
      <c r="CV839" s="1017">
        <f t="shared" si="158"/>
        <v>0</v>
      </c>
      <c r="CX839" s="557" t="s">
        <v>669</v>
      </c>
      <c r="CY839" s="562" t="s">
        <v>314</v>
      </c>
      <c r="CZ839" s="562" t="str">
        <f>'Information Input'!$M$14</f>
        <v xml:space="preserve">      -      </v>
      </c>
      <c r="DA839" s="559">
        <f>'Information Input'!$H$35</f>
        <v>43555</v>
      </c>
      <c r="DB839" s="562" t="str">
        <f>'Information Input'!$J$22</f>
        <v>Quarterly</v>
      </c>
      <c r="DC839" s="566">
        <f>'Information Input'!$H$30</f>
        <v>43555</v>
      </c>
      <c r="DD839" s="567" t="str">
        <f t="shared" si="157"/>
        <v>201604</v>
      </c>
      <c r="DE839" s="561" t="s">
        <v>96</v>
      </c>
      <c r="DF839" s="561" t="s">
        <v>687</v>
      </c>
      <c r="DG839" s="568">
        <f>'Report 5M'!$AL$108</f>
        <v>0</v>
      </c>
      <c r="DH839" s="569">
        <f>'Report 5M'!$AL$109</f>
        <v>0</v>
      </c>
      <c r="DI839" s="568">
        <f>'Report 5M'!$AL$110</f>
        <v>0</v>
      </c>
      <c r="DJ839" s="568">
        <f>'Report 5M'!$AL$111</f>
        <v>0</v>
      </c>
      <c r="DK839" s="568">
        <f>'Report 5M'!$AL$112</f>
        <v>0</v>
      </c>
      <c r="DL839" s="568">
        <f>'Report 5M'!$AL$113</f>
        <v>0</v>
      </c>
      <c r="DM839" s="568">
        <f>'Report 5M'!$AL$114</f>
        <v>0</v>
      </c>
      <c r="DN839" s="568">
        <f>'Report 5M'!$AL$115</f>
        <v>0</v>
      </c>
      <c r="DO839" s="568">
        <f>'Report 5M'!$AL$116</f>
        <v>0</v>
      </c>
      <c r="DP839" s="568">
        <f>'Report 5M'!$AL$117</f>
        <v>0</v>
      </c>
      <c r="DQ839" s="568">
        <f>'Report 5M'!$AL$118</f>
        <v>0</v>
      </c>
    </row>
    <row r="840" spans="2:121">
      <c r="B840" s="535" t="s">
        <v>669</v>
      </c>
      <c r="C840" s="536">
        <v>1</v>
      </c>
      <c r="D840" s="537" t="str">
        <f>'Information Input'!$M$14</f>
        <v xml:space="preserve">      -      </v>
      </c>
      <c r="E840" s="537" t="s">
        <v>136</v>
      </c>
      <c r="F840" s="538">
        <f t="shared" si="154"/>
        <v>43556</v>
      </c>
      <c r="G840" s="538">
        <f t="shared" si="155"/>
        <v>43646</v>
      </c>
      <c r="H840" s="538">
        <f>'Information Input'!$H$35</f>
        <v>43555</v>
      </c>
      <c r="I840" s="537" t="str">
        <f>'Information Input'!$J$22</f>
        <v>Quarterly</v>
      </c>
      <c r="J840" s="538">
        <f>'Information Input'!$H$30</f>
        <v>43555</v>
      </c>
      <c r="K840" s="537">
        <f>'Information Input'!$J$18</f>
        <v>2019</v>
      </c>
      <c r="L840" s="579" t="s">
        <v>89</v>
      </c>
      <c r="M840" s="540" t="s">
        <v>90</v>
      </c>
      <c r="N840" s="541" t="s">
        <v>91</v>
      </c>
      <c r="O840" s="542" t="s">
        <v>675</v>
      </c>
      <c r="P840" s="537">
        <v>49</v>
      </c>
      <c r="Q840" s="541" t="s">
        <v>191</v>
      </c>
      <c r="R840" s="541" t="s">
        <v>239</v>
      </c>
      <c r="S840" s="543">
        <f>'Report 1'!$D$18</f>
        <v>0</v>
      </c>
      <c r="T840" s="544">
        <f>'Report 1'!$D$69</f>
        <v>0</v>
      </c>
      <c r="U840" s="545">
        <f>'Report 1'!$D$155</f>
        <v>0</v>
      </c>
      <c r="AL840" s="546" t="s">
        <v>669</v>
      </c>
      <c r="AM840" s="547">
        <v>2</v>
      </c>
      <c r="AN840" s="547" t="str">
        <f>'Information Input'!$M$14</f>
        <v xml:space="preserve">      -      </v>
      </c>
      <c r="AO840" s="547" t="s">
        <v>139</v>
      </c>
      <c r="AP840" s="538">
        <f>'Information Input'!$H$33</f>
        <v>43466</v>
      </c>
      <c r="AQ840" s="538">
        <f>'Information Input'!$H$34</f>
        <v>43555</v>
      </c>
      <c r="AR840" s="538">
        <f>'Information Input'!$H$35</f>
        <v>43555</v>
      </c>
      <c r="AS840" s="547" t="str">
        <f>'Information Input'!$J$22</f>
        <v>Quarterly</v>
      </c>
      <c r="AT840" s="538">
        <f>'Information Input'!$H$30</f>
        <v>43555</v>
      </c>
      <c r="AU840" s="547">
        <f>'Information Input'!$J$18</f>
        <v>2019</v>
      </c>
      <c r="AV840" s="547" t="s">
        <v>97</v>
      </c>
      <c r="AW840" s="547" t="s">
        <v>98</v>
      </c>
      <c r="AX840" s="547" t="s">
        <v>96</v>
      </c>
      <c r="AY840" s="548" t="s">
        <v>671</v>
      </c>
      <c r="AZ840" s="547">
        <v>41</v>
      </c>
      <c r="BA840" s="549" t="s">
        <v>183</v>
      </c>
      <c r="BB840" s="543" t="s">
        <v>238</v>
      </c>
      <c r="BC840" s="550">
        <f>'Report 2'!$AJ183</f>
        <v>0</v>
      </c>
      <c r="BD840" s="550">
        <f>'Report 2'!$AK183</f>
        <v>0</v>
      </c>
      <c r="BE840" s="550">
        <f>'Report 2'!$AL183</f>
        <v>0</v>
      </c>
      <c r="BF840" s="550">
        <f>'Report 2'!$AM183</f>
        <v>0</v>
      </c>
      <c r="BG840" s="550">
        <f>'Report 2'!$AN183</f>
        <v>0</v>
      </c>
      <c r="BH840" s="550">
        <f>'Report 2'!$AO183</f>
        <v>0</v>
      </c>
      <c r="BI840" s="550">
        <f>'Report 2'!$AP183</f>
        <v>0</v>
      </c>
      <c r="CC840" s="542" t="s">
        <v>669</v>
      </c>
      <c r="CD840" s="1014" t="s">
        <v>672</v>
      </c>
      <c r="CE840" s="1014" t="str">
        <f>'Information Input'!$M$14</f>
        <v xml:space="preserve">      -      </v>
      </c>
      <c r="CF840" s="551" t="s">
        <v>136</v>
      </c>
      <c r="CG840" s="552">
        <f t="shared" si="159"/>
        <v>43556</v>
      </c>
      <c r="CH840" s="552">
        <f t="shared" si="160"/>
        <v>43646</v>
      </c>
      <c r="CI840" s="552">
        <f>'Information Input'!$H$35</f>
        <v>43555</v>
      </c>
      <c r="CJ840" s="551" t="str">
        <f>'Information Input'!$J$22</f>
        <v>Quarterly</v>
      </c>
      <c r="CK840" s="552">
        <f>'Information Input'!$H$30</f>
        <v>43555</v>
      </c>
      <c r="CL840" s="551">
        <f>'Information Input'!$J$18</f>
        <v>2019</v>
      </c>
      <c r="CM840" s="551" t="s">
        <v>103</v>
      </c>
      <c r="CN840" s="1014" t="s">
        <v>242</v>
      </c>
      <c r="CO840" s="542" t="s">
        <v>242</v>
      </c>
      <c r="CP840" s="542" t="s">
        <v>671</v>
      </c>
      <c r="CQ840" s="551">
        <v>39</v>
      </c>
      <c r="CR840" s="542" t="s">
        <v>181</v>
      </c>
      <c r="CS840" s="542" t="s">
        <v>233</v>
      </c>
      <c r="CT840" s="1015">
        <f>'Report 1'!$AW$18</f>
        <v>0</v>
      </c>
      <c r="CU840" s="1016">
        <f>SUMIF('Report 4A'!$G$16:$G$95,$CQ840,'Report 4A'!$BE$16:$BE$95)</f>
        <v>0</v>
      </c>
      <c r="CV840" s="1017">
        <f t="shared" si="158"/>
        <v>0</v>
      </c>
      <c r="CX840" s="527" t="s">
        <v>669</v>
      </c>
      <c r="CY840" s="517" t="s">
        <v>314</v>
      </c>
      <c r="CZ840" s="517" t="str">
        <f>'Information Input'!$M$14</f>
        <v xml:space="preserve">      -      </v>
      </c>
      <c r="DA840" s="519">
        <f>'Information Input'!$H$35</f>
        <v>43555</v>
      </c>
      <c r="DB840" s="517" t="str">
        <f>'Information Input'!$J$22</f>
        <v>Quarterly</v>
      </c>
      <c r="DC840" s="519">
        <f>'Information Input'!$H$30</f>
        <v>43555</v>
      </c>
      <c r="DD840" s="533" t="str">
        <f t="shared" si="157"/>
        <v>201903</v>
      </c>
      <c r="DE840" s="522" t="s">
        <v>103</v>
      </c>
      <c r="DF840" s="522" t="s">
        <v>687</v>
      </c>
      <c r="DG840" s="525">
        <f>'Report 5M'!$C$161</f>
        <v>0</v>
      </c>
      <c r="DH840" s="531">
        <f>'Report 5M'!$C$162</f>
        <v>0</v>
      </c>
      <c r="DI840" s="525">
        <f>'Report 5M'!$C$163</f>
        <v>0</v>
      </c>
      <c r="DJ840" s="525">
        <f>'Report 5M'!$C$164</f>
        <v>0</v>
      </c>
      <c r="DK840" s="525">
        <f>'Report 5M'!$C$165</f>
        <v>0</v>
      </c>
      <c r="DL840" s="525">
        <f>'Report 5M'!$C$166</f>
        <v>0</v>
      </c>
      <c r="DM840" s="525">
        <f>'Report 5M'!$C$167</f>
        <v>0</v>
      </c>
      <c r="DN840" s="525">
        <f>'Report 5M'!$C$168</f>
        <v>0</v>
      </c>
      <c r="DO840" s="525">
        <f>'Report 5M'!$C$169</f>
        <v>0</v>
      </c>
      <c r="DP840" s="525">
        <f>'Report 5M'!$C$170</f>
        <v>0</v>
      </c>
      <c r="DQ840" s="525">
        <f>'Report 5M'!$C$171</f>
        <v>0</v>
      </c>
    </row>
    <row r="841" spans="2:121">
      <c r="B841" s="535" t="s">
        <v>669</v>
      </c>
      <c r="C841" s="536">
        <v>1</v>
      </c>
      <c r="D841" s="537" t="str">
        <f>'Information Input'!$M$14</f>
        <v xml:space="preserve">      -      </v>
      </c>
      <c r="E841" s="537" t="s">
        <v>136</v>
      </c>
      <c r="F841" s="538">
        <f t="shared" si="154"/>
        <v>43556</v>
      </c>
      <c r="G841" s="538">
        <f t="shared" si="155"/>
        <v>43646</v>
      </c>
      <c r="H841" s="538">
        <f>'Information Input'!$H$35</f>
        <v>43555</v>
      </c>
      <c r="I841" s="537" t="str">
        <f>'Information Input'!$J$22</f>
        <v>Quarterly</v>
      </c>
      <c r="J841" s="538">
        <f>'Information Input'!$H$30</f>
        <v>43555</v>
      </c>
      <c r="K841" s="537">
        <f>'Information Input'!$J$18</f>
        <v>2019</v>
      </c>
      <c r="L841" s="579" t="s">
        <v>89</v>
      </c>
      <c r="M841" s="540" t="s">
        <v>90</v>
      </c>
      <c r="N841" s="541" t="s">
        <v>91</v>
      </c>
      <c r="O841" s="542" t="s">
        <v>675</v>
      </c>
      <c r="P841" s="537">
        <v>50</v>
      </c>
      <c r="Q841" s="541" t="s">
        <v>192</v>
      </c>
      <c r="R841" s="541" t="s">
        <v>239</v>
      </c>
      <c r="S841" s="543">
        <f>'Report 1'!$D$18</f>
        <v>0</v>
      </c>
      <c r="T841" s="544">
        <f>'Report 1'!$D$70</f>
        <v>0</v>
      </c>
      <c r="U841" s="545">
        <f>'Report 1'!$D$156</f>
        <v>0</v>
      </c>
      <c r="AL841" s="546" t="s">
        <v>669</v>
      </c>
      <c r="AM841" s="547">
        <v>2</v>
      </c>
      <c r="AN841" s="547" t="str">
        <f>'Information Input'!$M$14</f>
        <v xml:space="preserve">      -      </v>
      </c>
      <c r="AO841" s="547" t="s">
        <v>139</v>
      </c>
      <c r="AP841" s="538">
        <f>'Information Input'!$H$33</f>
        <v>43466</v>
      </c>
      <c r="AQ841" s="538">
        <f>'Information Input'!$H$34</f>
        <v>43555</v>
      </c>
      <c r="AR841" s="538">
        <f>'Information Input'!$H$35</f>
        <v>43555</v>
      </c>
      <c r="AS841" s="547" t="str">
        <f>'Information Input'!$J$22</f>
        <v>Quarterly</v>
      </c>
      <c r="AT841" s="538">
        <f>'Information Input'!$H$30</f>
        <v>43555</v>
      </c>
      <c r="AU841" s="547">
        <f>'Information Input'!$J$18</f>
        <v>2019</v>
      </c>
      <c r="AV841" s="547" t="s">
        <v>97</v>
      </c>
      <c r="AW841" s="547" t="s">
        <v>98</v>
      </c>
      <c r="AX841" s="547" t="s">
        <v>96</v>
      </c>
      <c r="AY841" s="548" t="s">
        <v>671</v>
      </c>
      <c r="AZ841" s="547">
        <v>42</v>
      </c>
      <c r="BA841" s="549" t="s">
        <v>184</v>
      </c>
      <c r="BB841" s="543" t="s">
        <v>233</v>
      </c>
      <c r="BC841" s="550">
        <f>'Report 2'!$AJ184</f>
        <v>0</v>
      </c>
      <c r="BD841" s="550">
        <f>'Report 2'!$AK184</f>
        <v>0</v>
      </c>
      <c r="BE841" s="550">
        <f>'Report 2'!$AL184</f>
        <v>0</v>
      </c>
      <c r="BF841" s="550">
        <f>'Report 2'!$AM184</f>
        <v>0</v>
      </c>
      <c r="BG841" s="550">
        <f>'Report 2'!$AN184</f>
        <v>0</v>
      </c>
      <c r="BH841" s="550">
        <f>'Report 2'!$AO184</f>
        <v>0</v>
      </c>
      <c r="BI841" s="550">
        <f>'Report 2'!$AP184</f>
        <v>0</v>
      </c>
      <c r="CC841" s="542" t="s">
        <v>669</v>
      </c>
      <c r="CD841" s="1014" t="s">
        <v>672</v>
      </c>
      <c r="CE841" s="1014" t="str">
        <f>'Information Input'!$M$14</f>
        <v xml:space="preserve">      -      </v>
      </c>
      <c r="CF841" s="551" t="s">
        <v>136</v>
      </c>
      <c r="CG841" s="552">
        <f t="shared" si="159"/>
        <v>43556</v>
      </c>
      <c r="CH841" s="552">
        <f t="shared" si="160"/>
        <v>43646</v>
      </c>
      <c r="CI841" s="552">
        <f>'Information Input'!$H$35</f>
        <v>43555</v>
      </c>
      <c r="CJ841" s="551" t="str">
        <f>'Information Input'!$J$22</f>
        <v>Quarterly</v>
      </c>
      <c r="CK841" s="552">
        <f>'Information Input'!$H$30</f>
        <v>43555</v>
      </c>
      <c r="CL841" s="551">
        <f>'Information Input'!$J$18</f>
        <v>2019</v>
      </c>
      <c r="CM841" s="551" t="s">
        <v>103</v>
      </c>
      <c r="CN841" s="1014" t="s">
        <v>242</v>
      </c>
      <c r="CO841" s="542" t="s">
        <v>242</v>
      </c>
      <c r="CP841" s="542" t="s">
        <v>671</v>
      </c>
      <c r="CQ841" s="551">
        <v>40</v>
      </c>
      <c r="CR841" s="542" t="s">
        <v>182</v>
      </c>
      <c r="CS841" s="542" t="s">
        <v>238</v>
      </c>
      <c r="CT841" s="1015">
        <f>'Report 1'!$AW$18</f>
        <v>0</v>
      </c>
      <c r="CU841" s="1016">
        <f>SUMIF('Report 4A'!$G$16:$G$95,$CQ841,'Report 4A'!$BE$16:$BE$95)</f>
        <v>0</v>
      </c>
      <c r="CV841" s="1017">
        <f t="shared" si="158"/>
        <v>0</v>
      </c>
      <c r="CX841" s="546" t="s">
        <v>669</v>
      </c>
      <c r="CY841" s="537" t="s">
        <v>314</v>
      </c>
      <c r="CZ841" s="537" t="str">
        <f>'Information Input'!$M$14</f>
        <v xml:space="preserve">      -      </v>
      </c>
      <c r="DA841" s="538">
        <f>'Information Input'!$H$35</f>
        <v>43555</v>
      </c>
      <c r="DB841" s="537" t="str">
        <f>'Information Input'!$J$22</f>
        <v>Quarterly</v>
      </c>
      <c r="DC841" s="552">
        <f>'Information Input'!$H$30</f>
        <v>43555</v>
      </c>
      <c r="DD841" s="553" t="str">
        <f t="shared" si="157"/>
        <v>201902</v>
      </c>
      <c r="DE841" s="541" t="s">
        <v>103</v>
      </c>
      <c r="DF841" s="541" t="s">
        <v>687</v>
      </c>
      <c r="DG841" s="544">
        <f>'Report 5M'!$D$161</f>
        <v>0</v>
      </c>
      <c r="DH841" s="550">
        <f>'Report 5M'!$D$162</f>
        <v>0</v>
      </c>
      <c r="DI841" s="544">
        <f>'Report 5M'!$D$163</f>
        <v>0</v>
      </c>
      <c r="DJ841" s="544">
        <f>'Report 5M'!$D$164</f>
        <v>0</v>
      </c>
      <c r="DK841" s="544">
        <f>'Report 5M'!$D$165</f>
        <v>0</v>
      </c>
      <c r="DL841" s="544">
        <f>'Report 5M'!$D$166</f>
        <v>0</v>
      </c>
      <c r="DM841" s="544">
        <f>'Report 5M'!$D$167</f>
        <v>0</v>
      </c>
      <c r="DN841" s="544">
        <f>'Report 5M'!$D$168</f>
        <v>0</v>
      </c>
      <c r="DO841" s="544">
        <f>'Report 5M'!$D$169</f>
        <v>0</v>
      </c>
      <c r="DP841" s="544">
        <f>'Report 5M'!$D$170</f>
        <v>0</v>
      </c>
      <c r="DQ841" s="544">
        <f>'Report 5M'!$D$171</f>
        <v>0</v>
      </c>
    </row>
    <row r="842" spans="2:121">
      <c r="B842" s="535" t="s">
        <v>669</v>
      </c>
      <c r="C842" s="536">
        <v>1</v>
      </c>
      <c r="D842" s="537" t="str">
        <f>'Information Input'!$M$14</f>
        <v xml:space="preserve">      -      </v>
      </c>
      <c r="E842" s="537" t="s">
        <v>136</v>
      </c>
      <c r="F842" s="538">
        <f t="shared" si="154"/>
        <v>43556</v>
      </c>
      <c r="G842" s="538">
        <f t="shared" si="155"/>
        <v>43646</v>
      </c>
      <c r="H842" s="538">
        <f>'Information Input'!$H$35</f>
        <v>43555</v>
      </c>
      <c r="I842" s="537" t="str">
        <f>'Information Input'!$J$22</f>
        <v>Quarterly</v>
      </c>
      <c r="J842" s="538">
        <f>'Information Input'!$H$30</f>
        <v>43555</v>
      </c>
      <c r="K842" s="537">
        <f>'Information Input'!$J$18</f>
        <v>2019</v>
      </c>
      <c r="L842" s="579" t="s">
        <v>89</v>
      </c>
      <c r="M842" s="540" t="s">
        <v>90</v>
      </c>
      <c r="N842" s="541" t="s">
        <v>91</v>
      </c>
      <c r="O842" s="542" t="s">
        <v>675</v>
      </c>
      <c r="P842" s="537">
        <v>51</v>
      </c>
      <c r="Q842" s="541" t="s">
        <v>193</v>
      </c>
      <c r="R842" s="541" t="s">
        <v>239</v>
      </c>
      <c r="S842" s="543">
        <f>'Report 1'!$D$18</f>
        <v>0</v>
      </c>
      <c r="T842" s="544">
        <f>'Report 1'!$D$71</f>
        <v>0</v>
      </c>
      <c r="U842" s="545">
        <f>'Report 1'!$D$157</f>
        <v>0</v>
      </c>
      <c r="AL842" s="546" t="s">
        <v>669</v>
      </c>
      <c r="AM842" s="547">
        <v>2</v>
      </c>
      <c r="AN842" s="547" t="str">
        <f>'Information Input'!$M$14</f>
        <v xml:space="preserve">      -      </v>
      </c>
      <c r="AO842" s="547" t="s">
        <v>139</v>
      </c>
      <c r="AP842" s="538">
        <f>'Information Input'!$H$33</f>
        <v>43466</v>
      </c>
      <c r="AQ842" s="538">
        <f>'Information Input'!$H$34</f>
        <v>43555</v>
      </c>
      <c r="AR842" s="538">
        <f>'Information Input'!$H$35</f>
        <v>43555</v>
      </c>
      <c r="AS842" s="547" t="str">
        <f>'Information Input'!$J$22</f>
        <v>Quarterly</v>
      </c>
      <c r="AT842" s="538">
        <f>'Information Input'!$H$30</f>
        <v>43555</v>
      </c>
      <c r="AU842" s="547">
        <f>'Information Input'!$J$18</f>
        <v>2019</v>
      </c>
      <c r="AV842" s="547" t="s">
        <v>97</v>
      </c>
      <c r="AW842" s="547" t="s">
        <v>98</v>
      </c>
      <c r="AX842" s="547" t="s">
        <v>96</v>
      </c>
      <c r="AY842" s="548" t="s">
        <v>671</v>
      </c>
      <c r="AZ842" s="547">
        <v>43</v>
      </c>
      <c r="BA842" s="549" t="s">
        <v>185</v>
      </c>
      <c r="BB842" s="543" t="s">
        <v>233</v>
      </c>
      <c r="BC842" s="550">
        <f>'Report 2'!$AJ185</f>
        <v>0</v>
      </c>
      <c r="BD842" s="550">
        <f>'Report 2'!$AK185</f>
        <v>0</v>
      </c>
      <c r="BE842" s="550">
        <f>'Report 2'!$AL185</f>
        <v>0</v>
      </c>
      <c r="BF842" s="550">
        <f>'Report 2'!$AM185</f>
        <v>0</v>
      </c>
      <c r="BG842" s="550">
        <f>'Report 2'!$AN185</f>
        <v>0</v>
      </c>
      <c r="BH842" s="550">
        <f>'Report 2'!$AO185</f>
        <v>0</v>
      </c>
      <c r="BI842" s="550">
        <f>'Report 2'!$AP185</f>
        <v>0</v>
      </c>
      <c r="CC842" s="542" t="s">
        <v>669</v>
      </c>
      <c r="CD842" s="1014" t="s">
        <v>672</v>
      </c>
      <c r="CE842" s="1014" t="str">
        <f>'Information Input'!$M$14</f>
        <v xml:space="preserve">      -      </v>
      </c>
      <c r="CF842" s="551" t="s">
        <v>136</v>
      </c>
      <c r="CG842" s="552">
        <f t="shared" si="159"/>
        <v>43556</v>
      </c>
      <c r="CH842" s="552">
        <f t="shared" si="160"/>
        <v>43646</v>
      </c>
      <c r="CI842" s="552">
        <f>'Information Input'!$H$35</f>
        <v>43555</v>
      </c>
      <c r="CJ842" s="551" t="str">
        <f>'Information Input'!$J$22</f>
        <v>Quarterly</v>
      </c>
      <c r="CK842" s="552">
        <f>'Information Input'!$H$30</f>
        <v>43555</v>
      </c>
      <c r="CL842" s="551">
        <f>'Information Input'!$J$18</f>
        <v>2019</v>
      </c>
      <c r="CM842" s="551" t="s">
        <v>103</v>
      </c>
      <c r="CN842" s="1014" t="s">
        <v>242</v>
      </c>
      <c r="CO842" s="542" t="s">
        <v>242</v>
      </c>
      <c r="CP842" s="542" t="s">
        <v>671</v>
      </c>
      <c r="CQ842" s="551">
        <v>41</v>
      </c>
      <c r="CR842" s="542" t="s">
        <v>183</v>
      </c>
      <c r="CS842" s="542" t="s">
        <v>238</v>
      </c>
      <c r="CT842" s="1015">
        <f>'Report 1'!$AW$18</f>
        <v>0</v>
      </c>
      <c r="CU842" s="1016">
        <f>SUMIF('Report 4A'!$G$16:$G$95,$CQ842,'Report 4A'!$BE$16:$BE$95)</f>
        <v>0</v>
      </c>
      <c r="CV842" s="1017">
        <f t="shared" si="158"/>
        <v>0</v>
      </c>
      <c r="CX842" s="546" t="s">
        <v>669</v>
      </c>
      <c r="CY842" s="537" t="s">
        <v>314</v>
      </c>
      <c r="CZ842" s="537" t="str">
        <f>'Information Input'!$M$14</f>
        <v xml:space="preserve">      -      </v>
      </c>
      <c r="DA842" s="538">
        <f>'Information Input'!$H$35</f>
        <v>43555</v>
      </c>
      <c r="DB842" s="537" t="str">
        <f>'Information Input'!$J$22</f>
        <v>Quarterly</v>
      </c>
      <c r="DC842" s="552">
        <f>'Information Input'!$H$30</f>
        <v>43555</v>
      </c>
      <c r="DD842" s="553" t="str">
        <f t="shared" si="157"/>
        <v>201901</v>
      </c>
      <c r="DE842" s="541" t="s">
        <v>103</v>
      </c>
      <c r="DF842" s="541" t="s">
        <v>687</v>
      </c>
      <c r="DG842" s="544">
        <f>'Report 5M'!$E$161</f>
        <v>0</v>
      </c>
      <c r="DH842" s="550">
        <f>'Report 5M'!$E$162</f>
        <v>0</v>
      </c>
      <c r="DI842" s="544">
        <f>'Report 5M'!$E$163</f>
        <v>0</v>
      </c>
      <c r="DJ842" s="544">
        <f>'Report 5M'!$E$164</f>
        <v>0</v>
      </c>
      <c r="DK842" s="544">
        <f>'Report 5M'!$E$165</f>
        <v>0</v>
      </c>
      <c r="DL842" s="544">
        <f>'Report 5M'!$E$166</f>
        <v>0</v>
      </c>
      <c r="DM842" s="544">
        <f>'Report 5M'!$E$167</f>
        <v>0</v>
      </c>
      <c r="DN842" s="544">
        <f>'Report 5M'!$E$168</f>
        <v>0</v>
      </c>
      <c r="DO842" s="544">
        <f>'Report 5M'!$E$169</f>
        <v>0</v>
      </c>
      <c r="DP842" s="544">
        <f>'Report 5M'!$E$170</f>
        <v>0</v>
      </c>
      <c r="DQ842" s="544">
        <f>'Report 5M'!$E$171</f>
        <v>0</v>
      </c>
    </row>
    <row r="843" spans="2:121">
      <c r="B843" s="535" t="s">
        <v>669</v>
      </c>
      <c r="C843" s="536">
        <v>1</v>
      </c>
      <c r="D843" s="537" t="str">
        <f>'Information Input'!$M$14</f>
        <v xml:space="preserve">      -      </v>
      </c>
      <c r="E843" s="537" t="s">
        <v>136</v>
      </c>
      <c r="F843" s="538">
        <f t="shared" si="154"/>
        <v>43556</v>
      </c>
      <c r="G843" s="538">
        <f t="shared" si="155"/>
        <v>43646</v>
      </c>
      <c r="H843" s="538">
        <f>'Information Input'!$H$35</f>
        <v>43555</v>
      </c>
      <c r="I843" s="537" t="str">
        <f>'Information Input'!$J$22</f>
        <v>Quarterly</v>
      </c>
      <c r="J843" s="538">
        <f>'Information Input'!$H$30</f>
        <v>43555</v>
      </c>
      <c r="K843" s="537">
        <f>'Information Input'!$J$18</f>
        <v>2019</v>
      </c>
      <c r="L843" s="579" t="s">
        <v>89</v>
      </c>
      <c r="M843" s="540" t="s">
        <v>90</v>
      </c>
      <c r="N843" s="541" t="s">
        <v>91</v>
      </c>
      <c r="O843" s="542" t="s">
        <v>674</v>
      </c>
      <c r="P843" s="537">
        <v>52</v>
      </c>
      <c r="Q843" s="541" t="s">
        <v>194</v>
      </c>
      <c r="R843" s="541" t="s">
        <v>239</v>
      </c>
      <c r="S843" s="543">
        <f>'Report 1'!$D$18</f>
        <v>0</v>
      </c>
      <c r="T843" s="544">
        <f>'Report 1'!$D$72</f>
        <v>0</v>
      </c>
      <c r="U843" s="545">
        <f>'Report 1'!$D$158</f>
        <v>0</v>
      </c>
      <c r="AL843" s="546" t="s">
        <v>669</v>
      </c>
      <c r="AM843" s="547">
        <v>2</v>
      </c>
      <c r="AN843" s="547" t="str">
        <f>'Information Input'!$M$14</f>
        <v xml:space="preserve">      -      </v>
      </c>
      <c r="AO843" s="547" t="s">
        <v>139</v>
      </c>
      <c r="AP843" s="538">
        <f>'Information Input'!$H$33</f>
        <v>43466</v>
      </c>
      <c r="AQ843" s="538">
        <f>'Information Input'!$H$34</f>
        <v>43555</v>
      </c>
      <c r="AR843" s="538">
        <f>'Information Input'!$H$35</f>
        <v>43555</v>
      </c>
      <c r="AS843" s="547" t="str">
        <f>'Information Input'!$J$22</f>
        <v>Quarterly</v>
      </c>
      <c r="AT843" s="538">
        <f>'Information Input'!$H$30</f>
        <v>43555</v>
      </c>
      <c r="AU843" s="547">
        <f>'Information Input'!$J$18</f>
        <v>2019</v>
      </c>
      <c r="AV843" s="547" t="s">
        <v>97</v>
      </c>
      <c r="AW843" s="547" t="s">
        <v>98</v>
      </c>
      <c r="AX843" s="547" t="s">
        <v>96</v>
      </c>
      <c r="AY843" s="548" t="s">
        <v>674</v>
      </c>
      <c r="AZ843" s="547">
        <v>44</v>
      </c>
      <c r="BA843" s="549" t="s">
        <v>186</v>
      </c>
      <c r="BB843" s="543" t="s">
        <v>239</v>
      </c>
      <c r="BC843" s="550">
        <f>'Report 2'!$AJ186</f>
        <v>0</v>
      </c>
      <c r="BD843" s="550">
        <f>'Report 2'!$AK186</f>
        <v>0</v>
      </c>
      <c r="BE843" s="550">
        <f>'Report 2'!$AL186</f>
        <v>0</v>
      </c>
      <c r="BF843" s="550">
        <f>'Report 2'!$AM186</f>
        <v>0</v>
      </c>
      <c r="BG843" s="550">
        <f>'Report 2'!$AN186</f>
        <v>0</v>
      </c>
      <c r="BH843" s="550">
        <f>'Report 2'!$AO186</f>
        <v>0</v>
      </c>
      <c r="BI843" s="550">
        <f>'Report 2'!$AP186</f>
        <v>0</v>
      </c>
      <c r="CC843" s="542" t="s">
        <v>669</v>
      </c>
      <c r="CD843" s="1014" t="s">
        <v>672</v>
      </c>
      <c r="CE843" s="1014" t="str">
        <f>'Information Input'!$M$14</f>
        <v xml:space="preserve">      -      </v>
      </c>
      <c r="CF843" s="551" t="s">
        <v>136</v>
      </c>
      <c r="CG843" s="552">
        <f t="shared" si="159"/>
        <v>43556</v>
      </c>
      <c r="CH843" s="552">
        <f t="shared" si="160"/>
        <v>43646</v>
      </c>
      <c r="CI843" s="552">
        <f>'Information Input'!$H$35</f>
        <v>43555</v>
      </c>
      <c r="CJ843" s="551" t="str">
        <f>'Information Input'!$J$22</f>
        <v>Quarterly</v>
      </c>
      <c r="CK843" s="552">
        <f>'Information Input'!$H$30</f>
        <v>43555</v>
      </c>
      <c r="CL843" s="551">
        <f>'Information Input'!$J$18</f>
        <v>2019</v>
      </c>
      <c r="CM843" s="1018" t="s">
        <v>103</v>
      </c>
      <c r="CN843" s="1014" t="s">
        <v>242</v>
      </c>
      <c r="CO843" s="542" t="s">
        <v>242</v>
      </c>
      <c r="CP843" s="542" t="s">
        <v>671</v>
      </c>
      <c r="CQ843" s="551">
        <v>42</v>
      </c>
      <c r="CR843" s="542" t="s">
        <v>184</v>
      </c>
      <c r="CS843" s="542" t="s">
        <v>233</v>
      </c>
      <c r="CT843" s="1015">
        <f>'Report 1'!$AW$18</f>
        <v>0</v>
      </c>
      <c r="CU843" s="1016">
        <f>SUMIF('Report 4A'!$G$16:$G$95,$CQ843,'Report 4A'!$BE$16:$BE$95)</f>
        <v>0</v>
      </c>
      <c r="CV843" s="1017">
        <f t="shared" ref="CV843:CV845" si="161">IF(CT843&lt;&gt;0,CU843/CT843,0)</f>
        <v>0</v>
      </c>
      <c r="CX843" s="546" t="s">
        <v>669</v>
      </c>
      <c r="CY843" s="537" t="s">
        <v>314</v>
      </c>
      <c r="CZ843" s="537" t="str">
        <f>'Information Input'!$M$14</f>
        <v xml:space="preserve">      -      </v>
      </c>
      <c r="DA843" s="538">
        <f>'Information Input'!$H$35</f>
        <v>43555</v>
      </c>
      <c r="DB843" s="537" t="str">
        <f>'Information Input'!$J$22</f>
        <v>Quarterly</v>
      </c>
      <c r="DC843" s="552">
        <f>'Information Input'!$H$30</f>
        <v>43555</v>
      </c>
      <c r="DD843" s="553" t="str">
        <f t="shared" si="157"/>
        <v>201812</v>
      </c>
      <c r="DE843" s="541" t="s">
        <v>103</v>
      </c>
      <c r="DF843" s="541" t="s">
        <v>687</v>
      </c>
      <c r="DG843" s="544">
        <f>'Report 5M'!$F$161</f>
        <v>0</v>
      </c>
      <c r="DH843" s="550">
        <f>'Report 5M'!$F$162</f>
        <v>0</v>
      </c>
      <c r="DI843" s="544">
        <f>'Report 5M'!$F$163</f>
        <v>0</v>
      </c>
      <c r="DJ843" s="544">
        <f>'Report 5M'!$F$164</f>
        <v>0</v>
      </c>
      <c r="DK843" s="544">
        <f>'Report 5M'!$F$165</f>
        <v>0</v>
      </c>
      <c r="DL843" s="544">
        <f>'Report 5M'!$F$166</f>
        <v>0</v>
      </c>
      <c r="DM843" s="544">
        <f>'Report 5M'!$F$167</f>
        <v>0</v>
      </c>
      <c r="DN843" s="544">
        <f>'Report 5M'!$F$168</f>
        <v>0</v>
      </c>
      <c r="DO843" s="544">
        <f>'Report 5M'!$F$169</f>
        <v>0</v>
      </c>
      <c r="DP843" s="544">
        <f>'Report 5M'!$F$170</f>
        <v>0</v>
      </c>
      <c r="DQ843" s="544">
        <f>'Report 5M'!$F$171</f>
        <v>0</v>
      </c>
    </row>
    <row r="844" spans="2:121">
      <c r="B844" s="535" t="s">
        <v>669</v>
      </c>
      <c r="C844" s="536">
        <v>1</v>
      </c>
      <c r="D844" s="537" t="str">
        <f>'Information Input'!$M$14</f>
        <v xml:space="preserve">      -      </v>
      </c>
      <c r="E844" s="537" t="s">
        <v>136</v>
      </c>
      <c r="F844" s="538">
        <f t="shared" si="154"/>
        <v>43556</v>
      </c>
      <c r="G844" s="538">
        <f t="shared" si="155"/>
        <v>43646</v>
      </c>
      <c r="H844" s="538">
        <f>'Information Input'!$H$35</f>
        <v>43555</v>
      </c>
      <c r="I844" s="537" t="str">
        <f>'Information Input'!$J$22</f>
        <v>Quarterly</v>
      </c>
      <c r="J844" s="538">
        <f>'Information Input'!$H$30</f>
        <v>43555</v>
      </c>
      <c r="K844" s="537">
        <f>'Information Input'!$J$18</f>
        <v>2019</v>
      </c>
      <c r="L844" s="579" t="s">
        <v>89</v>
      </c>
      <c r="M844" s="540" t="s">
        <v>90</v>
      </c>
      <c r="N844" s="541" t="s">
        <v>91</v>
      </c>
      <c r="O844" s="542" t="s">
        <v>676</v>
      </c>
      <c r="P844" s="537">
        <v>53</v>
      </c>
      <c r="Q844" s="541" t="s">
        <v>195</v>
      </c>
      <c r="R844" s="541" t="s">
        <v>677</v>
      </c>
      <c r="S844" s="543">
        <f>'Report 1'!$D$18</f>
        <v>0</v>
      </c>
      <c r="T844" s="544">
        <f>'Report 1'!$D$73</f>
        <v>0</v>
      </c>
      <c r="U844" s="545">
        <f>'Report 1'!$D$159</f>
        <v>0</v>
      </c>
      <c r="AL844" s="546" t="s">
        <v>669</v>
      </c>
      <c r="AM844" s="547">
        <v>2</v>
      </c>
      <c r="AN844" s="547" t="str">
        <f>'Information Input'!$M$14</f>
        <v xml:space="preserve">      -      </v>
      </c>
      <c r="AO844" s="547" t="s">
        <v>139</v>
      </c>
      <c r="AP844" s="538">
        <f>'Information Input'!$H$33</f>
        <v>43466</v>
      </c>
      <c r="AQ844" s="538">
        <f>'Information Input'!$H$34</f>
        <v>43555</v>
      </c>
      <c r="AR844" s="538">
        <f>'Information Input'!$H$35</f>
        <v>43555</v>
      </c>
      <c r="AS844" s="547" t="str">
        <f>'Information Input'!$J$22</f>
        <v>Quarterly</v>
      </c>
      <c r="AT844" s="538">
        <f>'Information Input'!$H$30</f>
        <v>43555</v>
      </c>
      <c r="AU844" s="547">
        <f>'Information Input'!$J$18</f>
        <v>2019</v>
      </c>
      <c r="AV844" s="547" t="s">
        <v>97</v>
      </c>
      <c r="AW844" s="547" t="s">
        <v>98</v>
      </c>
      <c r="AX844" s="547" t="s">
        <v>96</v>
      </c>
      <c r="AY844" s="548" t="s">
        <v>675</v>
      </c>
      <c r="AZ844" s="547">
        <v>45</v>
      </c>
      <c r="BA844" s="549" t="s">
        <v>187</v>
      </c>
      <c r="BB844" s="543" t="s">
        <v>239</v>
      </c>
      <c r="BC844" s="550">
        <f>'Report 2'!$AJ187</f>
        <v>0</v>
      </c>
      <c r="BD844" s="550">
        <f>'Report 2'!$AK187</f>
        <v>0</v>
      </c>
      <c r="BE844" s="550">
        <f>'Report 2'!$AL187</f>
        <v>0</v>
      </c>
      <c r="BF844" s="550">
        <f>'Report 2'!$AM187</f>
        <v>0</v>
      </c>
      <c r="BG844" s="550">
        <f>'Report 2'!$AN187</f>
        <v>0</v>
      </c>
      <c r="BH844" s="550">
        <f>'Report 2'!$AO187</f>
        <v>0</v>
      </c>
      <c r="BI844" s="550">
        <f>'Report 2'!$AP187</f>
        <v>0</v>
      </c>
      <c r="CC844" s="542" t="s">
        <v>669</v>
      </c>
      <c r="CD844" s="1014" t="s">
        <v>672</v>
      </c>
      <c r="CE844" s="1014" t="str">
        <f>'Information Input'!$M$14</f>
        <v xml:space="preserve">      -      </v>
      </c>
      <c r="CF844" s="551" t="s">
        <v>136</v>
      </c>
      <c r="CG844" s="552">
        <f t="shared" si="159"/>
        <v>43556</v>
      </c>
      <c r="CH844" s="552">
        <f t="shared" si="160"/>
        <v>43646</v>
      </c>
      <c r="CI844" s="552">
        <f>'Information Input'!$H$35</f>
        <v>43555</v>
      </c>
      <c r="CJ844" s="551" t="str">
        <f>'Information Input'!$J$22</f>
        <v>Quarterly</v>
      </c>
      <c r="CK844" s="552">
        <f>'Information Input'!$H$30</f>
        <v>43555</v>
      </c>
      <c r="CL844" s="551">
        <f>'Information Input'!$J$18</f>
        <v>2019</v>
      </c>
      <c r="CM844" s="1018" t="s">
        <v>103</v>
      </c>
      <c r="CN844" s="1014" t="s">
        <v>242</v>
      </c>
      <c r="CO844" s="542" t="s">
        <v>242</v>
      </c>
      <c r="CP844" s="542" t="s">
        <v>671</v>
      </c>
      <c r="CQ844" s="551">
        <v>43</v>
      </c>
      <c r="CR844" s="542" t="s">
        <v>185</v>
      </c>
      <c r="CS844" s="542" t="s">
        <v>233</v>
      </c>
      <c r="CT844" s="1015">
        <f>'Report 1'!$AW$18</f>
        <v>0</v>
      </c>
      <c r="CU844" s="1016">
        <f>SUMIF('Report 4A'!$G$16:$G$95,$CQ844,'Report 4A'!$BE$16:$BE$95)</f>
        <v>0</v>
      </c>
      <c r="CV844" s="1017">
        <f t="shared" si="161"/>
        <v>0</v>
      </c>
      <c r="CX844" s="546" t="s">
        <v>669</v>
      </c>
      <c r="CY844" s="537" t="s">
        <v>314</v>
      </c>
      <c r="CZ844" s="537" t="str">
        <f>'Information Input'!$M$14</f>
        <v xml:space="preserve">      -      </v>
      </c>
      <c r="DA844" s="538">
        <f>'Information Input'!$H$35</f>
        <v>43555</v>
      </c>
      <c r="DB844" s="537" t="str">
        <f>'Information Input'!$J$22</f>
        <v>Quarterly</v>
      </c>
      <c r="DC844" s="552">
        <f>'Information Input'!$H$30</f>
        <v>43555</v>
      </c>
      <c r="DD844" s="553" t="str">
        <f t="shared" si="157"/>
        <v>201811</v>
      </c>
      <c r="DE844" s="541" t="s">
        <v>103</v>
      </c>
      <c r="DF844" s="541" t="s">
        <v>687</v>
      </c>
      <c r="DG844" s="544">
        <f>'Report 5M'!$G$161</f>
        <v>0</v>
      </c>
      <c r="DH844" s="550">
        <f>'Report 5M'!$G$162</f>
        <v>0</v>
      </c>
      <c r="DI844" s="544">
        <f>'Report 5M'!$G$163</f>
        <v>0</v>
      </c>
      <c r="DJ844" s="544">
        <f>'Report 5M'!$G$164</f>
        <v>0</v>
      </c>
      <c r="DK844" s="544">
        <f>'Report 5M'!$G$165</f>
        <v>0</v>
      </c>
      <c r="DL844" s="544">
        <f>'Report 5M'!$G$166</f>
        <v>0</v>
      </c>
      <c r="DM844" s="544">
        <f>'Report 5M'!$G$167</f>
        <v>0</v>
      </c>
      <c r="DN844" s="544">
        <f>'Report 5M'!$G$168</f>
        <v>0</v>
      </c>
      <c r="DO844" s="544">
        <f>'Report 5M'!$G$169</f>
        <v>0</v>
      </c>
      <c r="DP844" s="544">
        <f>'Report 5M'!$G$170</f>
        <v>0</v>
      </c>
      <c r="DQ844" s="544">
        <f>'Report 5M'!$G$171</f>
        <v>0</v>
      </c>
    </row>
    <row r="845" spans="2:121">
      <c r="B845" s="535" t="s">
        <v>669</v>
      </c>
      <c r="C845" s="536">
        <v>1</v>
      </c>
      <c r="D845" s="537" t="str">
        <f>'Information Input'!$M$14</f>
        <v xml:space="preserve">      -      </v>
      </c>
      <c r="E845" s="537" t="s">
        <v>136</v>
      </c>
      <c r="F845" s="538">
        <f t="shared" si="154"/>
        <v>43556</v>
      </c>
      <c r="G845" s="538">
        <f t="shared" si="155"/>
        <v>43646</v>
      </c>
      <c r="H845" s="538">
        <f>'Information Input'!$H$35</f>
        <v>43555</v>
      </c>
      <c r="I845" s="537" t="str">
        <f>'Information Input'!$J$22</f>
        <v>Quarterly</v>
      </c>
      <c r="J845" s="538">
        <f>'Information Input'!$H$30</f>
        <v>43555</v>
      </c>
      <c r="K845" s="537">
        <f>'Information Input'!$J$18</f>
        <v>2019</v>
      </c>
      <c r="L845" s="579" t="s">
        <v>89</v>
      </c>
      <c r="M845" s="540" t="s">
        <v>90</v>
      </c>
      <c r="N845" s="541" t="s">
        <v>91</v>
      </c>
      <c r="O845" s="542" t="s">
        <v>676</v>
      </c>
      <c r="P845" s="537">
        <v>54</v>
      </c>
      <c r="Q845" s="541" t="s">
        <v>196</v>
      </c>
      <c r="R845" s="541" t="s">
        <v>677</v>
      </c>
      <c r="S845" s="543">
        <f>'Report 1'!$D$18</f>
        <v>0</v>
      </c>
      <c r="T845" s="544">
        <f>'Report 1'!$D$74</f>
        <v>0</v>
      </c>
      <c r="U845" s="545">
        <f>'Report 1'!$D$160</f>
        <v>0</v>
      </c>
      <c r="AL845" s="546" t="s">
        <v>669</v>
      </c>
      <c r="AM845" s="547">
        <v>2</v>
      </c>
      <c r="AN845" s="547" t="str">
        <f>'Information Input'!$M$14</f>
        <v xml:space="preserve">      -      </v>
      </c>
      <c r="AO845" s="547" t="s">
        <v>139</v>
      </c>
      <c r="AP845" s="538">
        <f>'Information Input'!$H$33</f>
        <v>43466</v>
      </c>
      <c r="AQ845" s="538">
        <f>'Information Input'!$H$34</f>
        <v>43555</v>
      </c>
      <c r="AR845" s="538">
        <f>'Information Input'!$H$35</f>
        <v>43555</v>
      </c>
      <c r="AS845" s="547" t="str">
        <f>'Information Input'!$J$22</f>
        <v>Quarterly</v>
      </c>
      <c r="AT845" s="538">
        <f>'Information Input'!$H$30</f>
        <v>43555</v>
      </c>
      <c r="AU845" s="547">
        <f>'Information Input'!$J$18</f>
        <v>2019</v>
      </c>
      <c r="AV845" s="547" t="s">
        <v>97</v>
      </c>
      <c r="AW845" s="547" t="s">
        <v>98</v>
      </c>
      <c r="AX845" s="547" t="s">
        <v>96</v>
      </c>
      <c r="AY845" s="548" t="s">
        <v>675</v>
      </c>
      <c r="AZ845" s="547">
        <v>46</v>
      </c>
      <c r="BA845" s="549" t="s">
        <v>188</v>
      </c>
      <c r="BB845" s="543" t="s">
        <v>239</v>
      </c>
      <c r="BC845" s="550">
        <f>'Report 2'!$AJ188</f>
        <v>0</v>
      </c>
      <c r="BD845" s="550">
        <f>'Report 2'!$AK188</f>
        <v>0</v>
      </c>
      <c r="BE845" s="550">
        <f>'Report 2'!$AL188</f>
        <v>0</v>
      </c>
      <c r="BF845" s="550">
        <f>'Report 2'!$AM188</f>
        <v>0</v>
      </c>
      <c r="BG845" s="550">
        <f>'Report 2'!$AN188</f>
        <v>0</v>
      </c>
      <c r="BH845" s="550">
        <f>'Report 2'!$AO188</f>
        <v>0</v>
      </c>
      <c r="BI845" s="550">
        <f>'Report 2'!$AP188</f>
        <v>0</v>
      </c>
      <c r="CC845" s="542" t="s">
        <v>669</v>
      </c>
      <c r="CD845" s="1014" t="s">
        <v>672</v>
      </c>
      <c r="CE845" s="1014" t="str">
        <f>'Information Input'!$M$14</f>
        <v xml:space="preserve">      -      </v>
      </c>
      <c r="CF845" s="551" t="s">
        <v>136</v>
      </c>
      <c r="CG845" s="552">
        <f t="shared" si="159"/>
        <v>43556</v>
      </c>
      <c r="CH845" s="552">
        <f t="shared" si="160"/>
        <v>43646</v>
      </c>
      <c r="CI845" s="552">
        <f>'Information Input'!$H$35</f>
        <v>43555</v>
      </c>
      <c r="CJ845" s="551" t="str">
        <f>'Information Input'!$J$22</f>
        <v>Quarterly</v>
      </c>
      <c r="CK845" s="552">
        <f>'Information Input'!$H$30</f>
        <v>43555</v>
      </c>
      <c r="CL845" s="551">
        <f>'Information Input'!$J$18</f>
        <v>2019</v>
      </c>
      <c r="CM845" s="551" t="s">
        <v>103</v>
      </c>
      <c r="CN845" s="1014" t="s">
        <v>242</v>
      </c>
      <c r="CO845" s="542" t="s">
        <v>242</v>
      </c>
      <c r="CP845" s="542" t="s">
        <v>675</v>
      </c>
      <c r="CQ845" s="551">
        <v>45</v>
      </c>
      <c r="CR845" s="542" t="s">
        <v>187</v>
      </c>
      <c r="CS845" s="542" t="s">
        <v>239</v>
      </c>
      <c r="CT845" s="1015">
        <f>'Report 1'!$AW$18</f>
        <v>0</v>
      </c>
      <c r="CU845" s="1016">
        <f>SUMIF('Report 4A'!$G$16:$G$95,$CQ845,'Report 4A'!$BE$16:$BE$95)</f>
        <v>0</v>
      </c>
      <c r="CV845" s="1017">
        <f t="shared" si="161"/>
        <v>0</v>
      </c>
      <c r="CX845" s="546" t="s">
        <v>669</v>
      </c>
      <c r="CY845" s="537" t="s">
        <v>314</v>
      </c>
      <c r="CZ845" s="537" t="str">
        <f>'Information Input'!$M$14</f>
        <v xml:space="preserve">      -      </v>
      </c>
      <c r="DA845" s="538">
        <f>'Information Input'!$H$35</f>
        <v>43555</v>
      </c>
      <c r="DB845" s="537" t="str">
        <f>'Information Input'!$J$22</f>
        <v>Quarterly</v>
      </c>
      <c r="DC845" s="552">
        <f>'Information Input'!$H$30</f>
        <v>43555</v>
      </c>
      <c r="DD845" s="553" t="str">
        <f t="shared" si="157"/>
        <v>201810</v>
      </c>
      <c r="DE845" s="541" t="s">
        <v>103</v>
      </c>
      <c r="DF845" s="541" t="s">
        <v>687</v>
      </c>
      <c r="DG845" s="544">
        <f>'Report 5M'!$H$161</f>
        <v>0</v>
      </c>
      <c r="DH845" s="550">
        <f>'Report 5M'!$H$162</f>
        <v>0</v>
      </c>
      <c r="DI845" s="544">
        <f>'Report 5M'!$H$163</f>
        <v>0</v>
      </c>
      <c r="DJ845" s="544">
        <f>'Report 5M'!$H$164</f>
        <v>0</v>
      </c>
      <c r="DK845" s="544">
        <f>'Report 5M'!$H$165</f>
        <v>0</v>
      </c>
      <c r="DL845" s="544">
        <f>'Report 5M'!$H$166</f>
        <v>0</v>
      </c>
      <c r="DM845" s="544">
        <f>'Report 5M'!$H$167</f>
        <v>0</v>
      </c>
      <c r="DN845" s="544">
        <f>'Report 5M'!$H$168</f>
        <v>0</v>
      </c>
      <c r="DO845" s="544">
        <f>'Report 5M'!$H$169</f>
        <v>0</v>
      </c>
      <c r="DP845" s="544">
        <f>'Report 5M'!$H$170</f>
        <v>0</v>
      </c>
      <c r="DQ845" s="544">
        <f>'Report 5M'!$H$171</f>
        <v>0</v>
      </c>
    </row>
    <row r="846" spans="2:121">
      <c r="B846" s="535" t="s">
        <v>669</v>
      </c>
      <c r="C846" s="536">
        <v>1</v>
      </c>
      <c r="D846" s="537" t="str">
        <f>'Information Input'!$M$14</f>
        <v xml:space="preserve">      -      </v>
      </c>
      <c r="E846" s="537" t="s">
        <v>136</v>
      </c>
      <c r="F846" s="538">
        <f t="shared" si="154"/>
        <v>43556</v>
      </c>
      <c r="G846" s="538">
        <f t="shared" si="155"/>
        <v>43646</v>
      </c>
      <c r="H846" s="538">
        <f>'Information Input'!$H$35</f>
        <v>43555</v>
      </c>
      <c r="I846" s="537" t="str">
        <f>'Information Input'!$J$22</f>
        <v>Quarterly</v>
      </c>
      <c r="J846" s="538">
        <f>'Information Input'!$H$30</f>
        <v>43555</v>
      </c>
      <c r="K846" s="537">
        <f>'Information Input'!$J$18</f>
        <v>2019</v>
      </c>
      <c r="L846" s="579" t="s">
        <v>89</v>
      </c>
      <c r="M846" s="540" t="s">
        <v>90</v>
      </c>
      <c r="N846" s="541" t="s">
        <v>91</v>
      </c>
      <c r="O846" s="542" t="s">
        <v>676</v>
      </c>
      <c r="P846" s="537">
        <v>55</v>
      </c>
      <c r="Q846" s="541" t="s">
        <v>197</v>
      </c>
      <c r="R846" s="541" t="s">
        <v>677</v>
      </c>
      <c r="S846" s="543">
        <f>'Report 1'!$D$18</f>
        <v>0</v>
      </c>
      <c r="T846" s="544">
        <f>'Report 1'!$D$75</f>
        <v>0</v>
      </c>
      <c r="U846" s="545">
        <f>'Report 1'!$D$161</f>
        <v>0</v>
      </c>
      <c r="AL846" s="546" t="s">
        <v>669</v>
      </c>
      <c r="AM846" s="547">
        <v>2</v>
      </c>
      <c r="AN846" s="547" t="str">
        <f>'Information Input'!$M$14</f>
        <v xml:space="preserve">      -      </v>
      </c>
      <c r="AO846" s="547" t="s">
        <v>139</v>
      </c>
      <c r="AP846" s="538">
        <f>'Information Input'!$H$33</f>
        <v>43466</v>
      </c>
      <c r="AQ846" s="538">
        <f>'Information Input'!$H$34</f>
        <v>43555</v>
      </c>
      <c r="AR846" s="538">
        <f>'Information Input'!$H$35</f>
        <v>43555</v>
      </c>
      <c r="AS846" s="547" t="str">
        <f>'Information Input'!$J$22</f>
        <v>Quarterly</v>
      </c>
      <c r="AT846" s="538">
        <f>'Information Input'!$H$30</f>
        <v>43555</v>
      </c>
      <c r="AU846" s="547">
        <f>'Information Input'!$J$18</f>
        <v>2019</v>
      </c>
      <c r="AV846" s="547" t="s">
        <v>97</v>
      </c>
      <c r="AW846" s="547" t="s">
        <v>98</v>
      </c>
      <c r="AX846" s="547" t="s">
        <v>96</v>
      </c>
      <c r="AY846" s="548" t="s">
        <v>675</v>
      </c>
      <c r="AZ846" s="547">
        <v>47</v>
      </c>
      <c r="BA846" s="549" t="s">
        <v>189</v>
      </c>
      <c r="BB846" s="543" t="s">
        <v>239</v>
      </c>
      <c r="BC846" s="550">
        <f>'Report 2'!$AJ189</f>
        <v>0</v>
      </c>
      <c r="BD846" s="550">
        <f>'Report 2'!$AK189</f>
        <v>0</v>
      </c>
      <c r="BE846" s="550">
        <f>'Report 2'!$AL189</f>
        <v>0</v>
      </c>
      <c r="BF846" s="550">
        <f>'Report 2'!$AM189</f>
        <v>0</v>
      </c>
      <c r="BG846" s="550">
        <f>'Report 2'!$AN189</f>
        <v>0</v>
      </c>
      <c r="BH846" s="550">
        <f>'Report 2'!$AO189</f>
        <v>0</v>
      </c>
      <c r="BI846" s="550">
        <f>'Report 2'!$AP189</f>
        <v>0</v>
      </c>
      <c r="CC846" s="542" t="s">
        <v>669</v>
      </c>
      <c r="CD846" s="1014" t="s">
        <v>672</v>
      </c>
      <c r="CE846" s="1014" t="str">
        <f>'Information Input'!$M$14</f>
        <v xml:space="preserve">      -      </v>
      </c>
      <c r="CF846" s="551" t="s">
        <v>136</v>
      </c>
      <c r="CG846" s="552">
        <f t="shared" si="159"/>
        <v>43556</v>
      </c>
      <c r="CH846" s="552">
        <f t="shared" si="160"/>
        <v>43646</v>
      </c>
      <c r="CI846" s="552">
        <f>'Information Input'!$H$35</f>
        <v>43555</v>
      </c>
      <c r="CJ846" s="551" t="str">
        <f>'Information Input'!$J$22</f>
        <v>Quarterly</v>
      </c>
      <c r="CK846" s="552">
        <f>'Information Input'!$H$30</f>
        <v>43555</v>
      </c>
      <c r="CL846" s="551">
        <f>'Information Input'!$J$18</f>
        <v>2019</v>
      </c>
      <c r="CM846" s="551" t="s">
        <v>103</v>
      </c>
      <c r="CN846" s="1014" t="s">
        <v>242</v>
      </c>
      <c r="CO846" s="542" t="s">
        <v>242</v>
      </c>
      <c r="CP846" s="542" t="s">
        <v>675</v>
      </c>
      <c r="CQ846" s="551">
        <v>46</v>
      </c>
      <c r="CR846" s="542" t="s">
        <v>188</v>
      </c>
      <c r="CS846" s="542" t="s">
        <v>239</v>
      </c>
      <c r="CT846" s="1015">
        <f>'Report 1'!$AW$18</f>
        <v>0</v>
      </c>
      <c r="CU846" s="1016">
        <f>SUMIF('Report 4A'!$G$16:$G$95,$CQ846,'Report 4A'!$BE$16:$BE$95)</f>
        <v>0</v>
      </c>
      <c r="CV846" s="1017">
        <f t="shared" si="158"/>
        <v>0</v>
      </c>
      <c r="CX846" s="546" t="s">
        <v>669</v>
      </c>
      <c r="CY846" s="537" t="s">
        <v>314</v>
      </c>
      <c r="CZ846" s="537" t="str">
        <f>'Information Input'!$M$14</f>
        <v xml:space="preserve">      -      </v>
      </c>
      <c r="DA846" s="538">
        <f>'Information Input'!$H$35</f>
        <v>43555</v>
      </c>
      <c r="DB846" s="537" t="str">
        <f>'Information Input'!$J$22</f>
        <v>Quarterly</v>
      </c>
      <c r="DC846" s="552">
        <f>'Information Input'!$H$30</f>
        <v>43555</v>
      </c>
      <c r="DD846" s="553" t="str">
        <f t="shared" si="157"/>
        <v>201809</v>
      </c>
      <c r="DE846" s="541" t="s">
        <v>103</v>
      </c>
      <c r="DF846" s="541" t="s">
        <v>687</v>
      </c>
      <c r="DG846" s="544">
        <f>'Report 5M'!$I$161</f>
        <v>0</v>
      </c>
      <c r="DH846" s="550">
        <f>'Report 5M'!$I$162</f>
        <v>0</v>
      </c>
      <c r="DI846" s="544">
        <f>'Report 5M'!$I$163</f>
        <v>0</v>
      </c>
      <c r="DJ846" s="544">
        <f>'Report 5M'!$I$164</f>
        <v>0</v>
      </c>
      <c r="DK846" s="544">
        <f>'Report 5M'!$I$165</f>
        <v>0</v>
      </c>
      <c r="DL846" s="544">
        <f>'Report 5M'!$I$166</f>
        <v>0</v>
      </c>
      <c r="DM846" s="544">
        <f>'Report 5M'!$I$167</f>
        <v>0</v>
      </c>
      <c r="DN846" s="544">
        <f>'Report 5M'!$I$168</f>
        <v>0</v>
      </c>
      <c r="DO846" s="544">
        <f>'Report 5M'!$I$169</f>
        <v>0</v>
      </c>
      <c r="DP846" s="544">
        <f>'Report 5M'!$I$170</f>
        <v>0</v>
      </c>
      <c r="DQ846" s="544">
        <f>'Report 5M'!$I$171</f>
        <v>0</v>
      </c>
    </row>
    <row r="847" spans="2:121">
      <c r="B847" s="535" t="s">
        <v>669</v>
      </c>
      <c r="C847" s="536">
        <v>1</v>
      </c>
      <c r="D847" s="537" t="str">
        <f>'Information Input'!$M$14</f>
        <v xml:space="preserve">      -      </v>
      </c>
      <c r="E847" s="537" t="s">
        <v>136</v>
      </c>
      <c r="F847" s="538">
        <f t="shared" si="154"/>
        <v>43556</v>
      </c>
      <c r="G847" s="538">
        <f t="shared" si="155"/>
        <v>43646</v>
      </c>
      <c r="H847" s="538">
        <f>'Information Input'!$H$35</f>
        <v>43555</v>
      </c>
      <c r="I847" s="537" t="str">
        <f>'Information Input'!$J$22</f>
        <v>Quarterly</v>
      </c>
      <c r="J847" s="538">
        <f>'Information Input'!$H$30</f>
        <v>43555</v>
      </c>
      <c r="K847" s="537">
        <f>'Information Input'!$J$18</f>
        <v>2019</v>
      </c>
      <c r="L847" s="579" t="s">
        <v>89</v>
      </c>
      <c r="M847" s="540" t="s">
        <v>90</v>
      </c>
      <c r="N847" s="541" t="s">
        <v>91</v>
      </c>
      <c r="O847" s="542" t="s">
        <v>676</v>
      </c>
      <c r="P847" s="537">
        <v>56</v>
      </c>
      <c r="Q847" s="541" t="s">
        <v>198</v>
      </c>
      <c r="R847" s="541" t="s">
        <v>239</v>
      </c>
      <c r="S847" s="543">
        <f>'Report 1'!$D$18</f>
        <v>0</v>
      </c>
      <c r="T847" s="544">
        <f>'Report 1'!$D$76</f>
        <v>0</v>
      </c>
      <c r="U847" s="545">
        <f>'Report 1'!$D$162</f>
        <v>0</v>
      </c>
      <c r="AL847" s="546" t="s">
        <v>669</v>
      </c>
      <c r="AM847" s="547">
        <v>2</v>
      </c>
      <c r="AN847" s="547" t="str">
        <f>'Information Input'!$M$14</f>
        <v xml:space="preserve">      -      </v>
      </c>
      <c r="AO847" s="547" t="s">
        <v>139</v>
      </c>
      <c r="AP847" s="538">
        <f>'Information Input'!$H$33</f>
        <v>43466</v>
      </c>
      <c r="AQ847" s="538">
        <f>'Information Input'!$H$34</f>
        <v>43555</v>
      </c>
      <c r="AR847" s="538">
        <f>'Information Input'!$H$35</f>
        <v>43555</v>
      </c>
      <c r="AS847" s="547" t="str">
        <f>'Information Input'!$J$22</f>
        <v>Quarterly</v>
      </c>
      <c r="AT847" s="538">
        <f>'Information Input'!$H$30</f>
        <v>43555</v>
      </c>
      <c r="AU847" s="547">
        <f>'Information Input'!$J$18</f>
        <v>2019</v>
      </c>
      <c r="AV847" s="547" t="s">
        <v>97</v>
      </c>
      <c r="AW847" s="547" t="s">
        <v>98</v>
      </c>
      <c r="AX847" s="547" t="s">
        <v>96</v>
      </c>
      <c r="AY847" s="548" t="s">
        <v>675</v>
      </c>
      <c r="AZ847" s="547">
        <v>48</v>
      </c>
      <c r="BA847" s="549" t="s">
        <v>190</v>
      </c>
      <c r="BB847" s="543" t="s">
        <v>239</v>
      </c>
      <c r="BC847" s="550">
        <f>'Report 2'!$AJ190</f>
        <v>0</v>
      </c>
      <c r="BD847" s="550">
        <f>'Report 2'!$AK190</f>
        <v>0</v>
      </c>
      <c r="BE847" s="550">
        <f>'Report 2'!$AL190</f>
        <v>0</v>
      </c>
      <c r="BF847" s="550">
        <f>'Report 2'!$AM190</f>
        <v>0</v>
      </c>
      <c r="BG847" s="550">
        <f>'Report 2'!$AN190</f>
        <v>0</v>
      </c>
      <c r="BH847" s="550">
        <f>'Report 2'!$AO190</f>
        <v>0</v>
      </c>
      <c r="BI847" s="550">
        <f>'Report 2'!$AP190</f>
        <v>0</v>
      </c>
      <c r="CC847" s="542" t="s">
        <v>669</v>
      </c>
      <c r="CD847" s="1014" t="s">
        <v>672</v>
      </c>
      <c r="CE847" s="1014" t="str">
        <f>'Information Input'!$M$14</f>
        <v xml:space="preserve">      -      </v>
      </c>
      <c r="CF847" s="551" t="s">
        <v>136</v>
      </c>
      <c r="CG847" s="552">
        <f t="shared" si="159"/>
        <v>43556</v>
      </c>
      <c r="CH847" s="552">
        <f t="shared" si="160"/>
        <v>43646</v>
      </c>
      <c r="CI847" s="552">
        <f>'Information Input'!$H$35</f>
        <v>43555</v>
      </c>
      <c r="CJ847" s="551" t="str">
        <f>'Information Input'!$J$22</f>
        <v>Quarterly</v>
      </c>
      <c r="CK847" s="552">
        <f>'Information Input'!$H$30</f>
        <v>43555</v>
      </c>
      <c r="CL847" s="551">
        <f>'Information Input'!$J$18</f>
        <v>2019</v>
      </c>
      <c r="CM847" s="551" t="s">
        <v>103</v>
      </c>
      <c r="CN847" s="1014" t="s">
        <v>242</v>
      </c>
      <c r="CO847" s="542" t="s">
        <v>242</v>
      </c>
      <c r="CP847" s="542" t="s">
        <v>675</v>
      </c>
      <c r="CQ847" s="551">
        <v>47</v>
      </c>
      <c r="CR847" s="542" t="s">
        <v>189</v>
      </c>
      <c r="CS847" s="542" t="s">
        <v>239</v>
      </c>
      <c r="CT847" s="1015">
        <f>'Report 1'!$AW$18</f>
        <v>0</v>
      </c>
      <c r="CU847" s="1016">
        <f>SUMIF('Report 4A'!$G$16:$G$95,$CQ847,'Report 4A'!$BE$16:$BE$95)</f>
        <v>0</v>
      </c>
      <c r="CV847" s="1017">
        <f t="shared" si="158"/>
        <v>0</v>
      </c>
      <c r="CX847" s="546" t="s">
        <v>669</v>
      </c>
      <c r="CY847" s="537" t="s">
        <v>314</v>
      </c>
      <c r="CZ847" s="537" t="str">
        <f>'Information Input'!$M$14</f>
        <v xml:space="preserve">      -      </v>
      </c>
      <c r="DA847" s="538">
        <f>'Information Input'!$H$35</f>
        <v>43555</v>
      </c>
      <c r="DB847" s="537" t="str">
        <f>'Information Input'!$J$22</f>
        <v>Quarterly</v>
      </c>
      <c r="DC847" s="552">
        <f>'Information Input'!$H$30</f>
        <v>43555</v>
      </c>
      <c r="DD847" s="553" t="str">
        <f t="shared" si="157"/>
        <v>201808</v>
      </c>
      <c r="DE847" s="541" t="s">
        <v>103</v>
      </c>
      <c r="DF847" s="541" t="s">
        <v>687</v>
      </c>
      <c r="DG847" s="544">
        <f>'Report 5M'!$J$161</f>
        <v>0</v>
      </c>
      <c r="DH847" s="550">
        <f>'Report 5M'!$J$162</f>
        <v>0</v>
      </c>
      <c r="DI847" s="544">
        <f>'Report 5M'!$J$163</f>
        <v>0</v>
      </c>
      <c r="DJ847" s="544">
        <f>'Report 5M'!$J$164</f>
        <v>0</v>
      </c>
      <c r="DK847" s="544">
        <f>'Report 5M'!$J$165</f>
        <v>0</v>
      </c>
      <c r="DL847" s="544">
        <f>'Report 5M'!$J$166</f>
        <v>0</v>
      </c>
      <c r="DM847" s="544">
        <f>'Report 5M'!$J$167</f>
        <v>0</v>
      </c>
      <c r="DN847" s="544">
        <f>'Report 5M'!$J$168</f>
        <v>0</v>
      </c>
      <c r="DO847" s="544">
        <f>'Report 5M'!$J$169</f>
        <v>0</v>
      </c>
      <c r="DP847" s="544">
        <f>'Report 5M'!$J$170</f>
        <v>0</v>
      </c>
      <c r="DQ847" s="544">
        <f>'Report 5M'!$J$171</f>
        <v>0</v>
      </c>
    </row>
    <row r="848" spans="2:121">
      <c r="B848" s="535" t="s">
        <v>669</v>
      </c>
      <c r="C848" s="536">
        <v>1</v>
      </c>
      <c r="D848" s="537" t="str">
        <f>'Information Input'!$M$14</f>
        <v xml:space="preserve">      -      </v>
      </c>
      <c r="E848" s="537" t="s">
        <v>136</v>
      </c>
      <c r="F848" s="538">
        <f t="shared" si="154"/>
        <v>43556</v>
      </c>
      <c r="G848" s="538">
        <f t="shared" si="155"/>
        <v>43646</v>
      </c>
      <c r="H848" s="538">
        <f>'Information Input'!$H$35</f>
        <v>43555</v>
      </c>
      <c r="I848" s="537" t="str">
        <f>'Information Input'!$J$22</f>
        <v>Quarterly</v>
      </c>
      <c r="J848" s="538">
        <f>'Information Input'!$H$30</f>
        <v>43555</v>
      </c>
      <c r="K848" s="537">
        <f>'Information Input'!$J$18</f>
        <v>2019</v>
      </c>
      <c r="L848" s="579" t="s">
        <v>89</v>
      </c>
      <c r="M848" s="540" t="s">
        <v>90</v>
      </c>
      <c r="N848" s="541" t="s">
        <v>91</v>
      </c>
      <c r="O848" s="542" t="s">
        <v>674</v>
      </c>
      <c r="P848" s="537">
        <v>57</v>
      </c>
      <c r="Q848" s="541" t="s">
        <v>199</v>
      </c>
      <c r="R848" s="542" t="s">
        <v>239</v>
      </c>
      <c r="S848" s="543">
        <f>'Report 1'!$D$18</f>
        <v>0</v>
      </c>
      <c r="T848" s="544">
        <f>'Report 1'!$D$77</f>
        <v>0</v>
      </c>
      <c r="U848" s="545">
        <f>'Report 1'!$D$163</f>
        <v>0</v>
      </c>
      <c r="AL848" s="546" t="s">
        <v>669</v>
      </c>
      <c r="AM848" s="547">
        <v>2</v>
      </c>
      <c r="AN848" s="547" t="str">
        <f>'Information Input'!$M$14</f>
        <v xml:space="preserve">      -      </v>
      </c>
      <c r="AO848" s="547" t="s">
        <v>139</v>
      </c>
      <c r="AP848" s="538">
        <f>'Information Input'!$H$33</f>
        <v>43466</v>
      </c>
      <c r="AQ848" s="538">
        <f>'Information Input'!$H$34</f>
        <v>43555</v>
      </c>
      <c r="AR848" s="538">
        <f>'Information Input'!$H$35</f>
        <v>43555</v>
      </c>
      <c r="AS848" s="547" t="str">
        <f>'Information Input'!$J$22</f>
        <v>Quarterly</v>
      </c>
      <c r="AT848" s="538">
        <f>'Information Input'!$H$30</f>
        <v>43555</v>
      </c>
      <c r="AU848" s="547">
        <f>'Information Input'!$J$18</f>
        <v>2019</v>
      </c>
      <c r="AV848" s="547" t="s">
        <v>97</v>
      </c>
      <c r="AW848" s="547" t="s">
        <v>98</v>
      </c>
      <c r="AX848" s="547" t="s">
        <v>96</v>
      </c>
      <c r="AY848" s="548" t="s">
        <v>675</v>
      </c>
      <c r="AZ848" s="547">
        <v>49</v>
      </c>
      <c r="BA848" s="549" t="s">
        <v>191</v>
      </c>
      <c r="BB848" s="543" t="s">
        <v>239</v>
      </c>
      <c r="BC848" s="550">
        <f>'Report 2'!$AJ191</f>
        <v>0</v>
      </c>
      <c r="BD848" s="550">
        <f>'Report 2'!$AK191</f>
        <v>0</v>
      </c>
      <c r="BE848" s="550">
        <f>'Report 2'!$AL191</f>
        <v>0</v>
      </c>
      <c r="BF848" s="550">
        <f>'Report 2'!$AM191</f>
        <v>0</v>
      </c>
      <c r="BG848" s="550">
        <f>'Report 2'!$AN191</f>
        <v>0</v>
      </c>
      <c r="BH848" s="550">
        <f>'Report 2'!$AO191</f>
        <v>0</v>
      </c>
      <c r="BI848" s="550">
        <f>'Report 2'!$AP191</f>
        <v>0</v>
      </c>
      <c r="CC848" s="542" t="s">
        <v>669</v>
      </c>
      <c r="CD848" s="1014" t="s">
        <v>672</v>
      </c>
      <c r="CE848" s="1014" t="str">
        <f>'Information Input'!$M$14</f>
        <v xml:space="preserve">      -      </v>
      </c>
      <c r="CF848" s="551" t="s">
        <v>136</v>
      </c>
      <c r="CG848" s="552">
        <f t="shared" si="159"/>
        <v>43556</v>
      </c>
      <c r="CH848" s="552">
        <f t="shared" si="160"/>
        <v>43646</v>
      </c>
      <c r="CI848" s="552">
        <f>'Information Input'!$H$35</f>
        <v>43555</v>
      </c>
      <c r="CJ848" s="551" t="str">
        <f>'Information Input'!$J$22</f>
        <v>Quarterly</v>
      </c>
      <c r="CK848" s="552">
        <f>'Information Input'!$H$30</f>
        <v>43555</v>
      </c>
      <c r="CL848" s="551">
        <f>'Information Input'!$J$18</f>
        <v>2019</v>
      </c>
      <c r="CM848" s="551" t="s">
        <v>103</v>
      </c>
      <c r="CN848" s="1014" t="s">
        <v>242</v>
      </c>
      <c r="CO848" s="542" t="s">
        <v>242</v>
      </c>
      <c r="CP848" s="542" t="s">
        <v>675</v>
      </c>
      <c r="CQ848" s="551">
        <v>48</v>
      </c>
      <c r="CR848" s="542" t="s">
        <v>190</v>
      </c>
      <c r="CS848" s="542" t="s">
        <v>239</v>
      </c>
      <c r="CT848" s="1015">
        <f>'Report 1'!$AW$18</f>
        <v>0</v>
      </c>
      <c r="CU848" s="1016">
        <f>SUMIF('Report 4A'!$G$16:$G$95,$CQ848,'Report 4A'!$BE$16:$BE$95)</f>
        <v>0</v>
      </c>
      <c r="CV848" s="1017">
        <f t="shared" si="158"/>
        <v>0</v>
      </c>
      <c r="CX848" s="546" t="s">
        <v>669</v>
      </c>
      <c r="CY848" s="537" t="s">
        <v>314</v>
      </c>
      <c r="CZ848" s="537" t="str">
        <f>'Information Input'!$M$14</f>
        <v xml:space="preserve">      -      </v>
      </c>
      <c r="DA848" s="538">
        <f>'Information Input'!$H$35</f>
        <v>43555</v>
      </c>
      <c r="DB848" s="537" t="str">
        <f>'Information Input'!$J$22</f>
        <v>Quarterly</v>
      </c>
      <c r="DC848" s="552">
        <f>'Information Input'!$H$30</f>
        <v>43555</v>
      </c>
      <c r="DD848" s="553" t="str">
        <f t="shared" si="157"/>
        <v>201807</v>
      </c>
      <c r="DE848" s="541" t="s">
        <v>103</v>
      </c>
      <c r="DF848" s="541" t="s">
        <v>687</v>
      </c>
      <c r="DG848" s="544">
        <f>'Report 5M'!$K$161</f>
        <v>0</v>
      </c>
      <c r="DH848" s="550">
        <f>'Report 5M'!$K$162</f>
        <v>0</v>
      </c>
      <c r="DI848" s="544">
        <f>'Report 5M'!$K$163</f>
        <v>0</v>
      </c>
      <c r="DJ848" s="544">
        <f>'Report 5M'!$K$164</f>
        <v>0</v>
      </c>
      <c r="DK848" s="544">
        <f>'Report 5M'!$K$165</f>
        <v>0</v>
      </c>
      <c r="DL848" s="544">
        <f>'Report 5M'!$K$166</f>
        <v>0</v>
      </c>
      <c r="DM848" s="544">
        <f>'Report 5M'!$K$167</f>
        <v>0</v>
      </c>
      <c r="DN848" s="544">
        <f>'Report 5M'!$K$168</f>
        <v>0</v>
      </c>
      <c r="DO848" s="544">
        <f>'Report 5M'!$K$169</f>
        <v>0</v>
      </c>
      <c r="DP848" s="544">
        <f>'Report 5M'!$K$170</f>
        <v>0</v>
      </c>
      <c r="DQ848" s="544">
        <f>'Report 5M'!$K$171</f>
        <v>0</v>
      </c>
    </row>
    <row r="849" spans="2:121">
      <c r="B849" s="535" t="s">
        <v>669</v>
      </c>
      <c r="C849" s="536">
        <v>1</v>
      </c>
      <c r="D849" s="537" t="str">
        <f>'Information Input'!$M$14</f>
        <v xml:space="preserve">      -      </v>
      </c>
      <c r="E849" s="537" t="s">
        <v>136</v>
      </c>
      <c r="F849" s="538">
        <f t="shared" si="154"/>
        <v>43556</v>
      </c>
      <c r="G849" s="538">
        <f t="shared" si="155"/>
        <v>43646</v>
      </c>
      <c r="H849" s="538">
        <f>'Information Input'!$H$35</f>
        <v>43555</v>
      </c>
      <c r="I849" s="537" t="str">
        <f>'Information Input'!$J$22</f>
        <v>Quarterly</v>
      </c>
      <c r="J849" s="538">
        <f>'Information Input'!$H$30</f>
        <v>43555</v>
      </c>
      <c r="K849" s="537">
        <f>'Information Input'!$J$18</f>
        <v>2019</v>
      </c>
      <c r="L849" s="579" t="s">
        <v>89</v>
      </c>
      <c r="M849" s="540" t="s">
        <v>90</v>
      </c>
      <c r="N849" s="541" t="s">
        <v>91</v>
      </c>
      <c r="O849" s="542" t="s">
        <v>678</v>
      </c>
      <c r="P849" s="537">
        <v>58</v>
      </c>
      <c r="Q849" s="541" t="s">
        <v>201</v>
      </c>
      <c r="R849" s="542" t="s">
        <v>239</v>
      </c>
      <c r="S849" s="543">
        <f>'Report 1'!$D$18</f>
        <v>0</v>
      </c>
      <c r="T849" s="544">
        <f>'Report 1'!$D$79</f>
        <v>0</v>
      </c>
      <c r="U849" s="545">
        <f>'Report 1'!$D$165</f>
        <v>0</v>
      </c>
      <c r="AL849" s="546" t="s">
        <v>669</v>
      </c>
      <c r="AM849" s="547">
        <v>2</v>
      </c>
      <c r="AN849" s="547" t="str">
        <f>'Information Input'!$M$14</f>
        <v xml:space="preserve">      -      </v>
      </c>
      <c r="AO849" s="547" t="s">
        <v>139</v>
      </c>
      <c r="AP849" s="538">
        <f>'Information Input'!$H$33</f>
        <v>43466</v>
      </c>
      <c r="AQ849" s="538">
        <f>'Information Input'!$H$34</f>
        <v>43555</v>
      </c>
      <c r="AR849" s="538">
        <f>'Information Input'!$H$35</f>
        <v>43555</v>
      </c>
      <c r="AS849" s="547" t="str">
        <f>'Information Input'!$J$22</f>
        <v>Quarterly</v>
      </c>
      <c r="AT849" s="538">
        <f>'Information Input'!$H$30</f>
        <v>43555</v>
      </c>
      <c r="AU849" s="547">
        <f>'Information Input'!$J$18</f>
        <v>2019</v>
      </c>
      <c r="AV849" s="547" t="s">
        <v>97</v>
      </c>
      <c r="AW849" s="547" t="s">
        <v>98</v>
      </c>
      <c r="AX849" s="547" t="s">
        <v>96</v>
      </c>
      <c r="AY849" s="548" t="s">
        <v>675</v>
      </c>
      <c r="AZ849" s="547">
        <v>50</v>
      </c>
      <c r="BA849" s="549" t="s">
        <v>192</v>
      </c>
      <c r="BB849" s="543" t="s">
        <v>239</v>
      </c>
      <c r="BC849" s="550">
        <f>'Report 2'!$AJ192</f>
        <v>0</v>
      </c>
      <c r="BD849" s="550">
        <f>'Report 2'!$AK192</f>
        <v>0</v>
      </c>
      <c r="BE849" s="550">
        <f>'Report 2'!$AL192</f>
        <v>0</v>
      </c>
      <c r="BF849" s="550">
        <f>'Report 2'!$AM192</f>
        <v>0</v>
      </c>
      <c r="BG849" s="550">
        <f>'Report 2'!$AN192</f>
        <v>0</v>
      </c>
      <c r="BH849" s="550">
        <f>'Report 2'!$AO192</f>
        <v>0</v>
      </c>
      <c r="BI849" s="550">
        <f>'Report 2'!$AP192</f>
        <v>0</v>
      </c>
      <c r="CC849" s="542" t="s">
        <v>669</v>
      </c>
      <c r="CD849" s="1014" t="s">
        <v>672</v>
      </c>
      <c r="CE849" s="1014" t="str">
        <f>'Information Input'!$M$14</f>
        <v xml:space="preserve">      -      </v>
      </c>
      <c r="CF849" s="551" t="s">
        <v>136</v>
      </c>
      <c r="CG849" s="552">
        <f t="shared" si="159"/>
        <v>43556</v>
      </c>
      <c r="CH849" s="552">
        <f t="shared" si="160"/>
        <v>43646</v>
      </c>
      <c r="CI849" s="552">
        <f>'Information Input'!$H$35</f>
        <v>43555</v>
      </c>
      <c r="CJ849" s="551" t="str">
        <f>'Information Input'!$J$22</f>
        <v>Quarterly</v>
      </c>
      <c r="CK849" s="552">
        <f>'Information Input'!$H$30</f>
        <v>43555</v>
      </c>
      <c r="CL849" s="551">
        <f>'Information Input'!$J$18</f>
        <v>2019</v>
      </c>
      <c r="CM849" s="551" t="s">
        <v>103</v>
      </c>
      <c r="CN849" s="1014" t="s">
        <v>242</v>
      </c>
      <c r="CO849" s="542" t="s">
        <v>242</v>
      </c>
      <c r="CP849" s="542" t="s">
        <v>675</v>
      </c>
      <c r="CQ849" s="551">
        <v>49</v>
      </c>
      <c r="CR849" s="542" t="s">
        <v>191</v>
      </c>
      <c r="CS849" s="542" t="s">
        <v>239</v>
      </c>
      <c r="CT849" s="1015">
        <f>'Report 1'!$AW$18</f>
        <v>0</v>
      </c>
      <c r="CU849" s="1016">
        <f>SUMIF('Report 4A'!$G$16:$G$95,$CQ849,'Report 4A'!$BE$16:$BE$95)</f>
        <v>0</v>
      </c>
      <c r="CV849" s="1017">
        <f t="shared" si="158"/>
        <v>0</v>
      </c>
      <c r="CX849" s="546" t="s">
        <v>669</v>
      </c>
      <c r="CY849" s="537" t="s">
        <v>314</v>
      </c>
      <c r="CZ849" s="537" t="str">
        <f>'Information Input'!$M$14</f>
        <v xml:space="preserve">      -      </v>
      </c>
      <c r="DA849" s="538">
        <f>'Information Input'!$H$35</f>
        <v>43555</v>
      </c>
      <c r="DB849" s="537" t="str">
        <f>'Information Input'!$J$22</f>
        <v>Quarterly</v>
      </c>
      <c r="DC849" s="552">
        <f>'Information Input'!$H$30</f>
        <v>43555</v>
      </c>
      <c r="DD849" s="553" t="str">
        <f t="shared" si="157"/>
        <v>201806</v>
      </c>
      <c r="DE849" s="541" t="s">
        <v>103</v>
      </c>
      <c r="DF849" s="541" t="s">
        <v>687</v>
      </c>
      <c r="DG849" s="544">
        <f>'Report 5M'!$L$161</f>
        <v>0</v>
      </c>
      <c r="DH849" s="550">
        <f>'Report 5M'!$L$162</f>
        <v>0</v>
      </c>
      <c r="DI849" s="544">
        <f>'Report 5M'!$L$163</f>
        <v>0</v>
      </c>
      <c r="DJ849" s="544">
        <f>'Report 5M'!$L$164</f>
        <v>0</v>
      </c>
      <c r="DK849" s="544">
        <f>'Report 5M'!$L$165</f>
        <v>0</v>
      </c>
      <c r="DL849" s="544">
        <f>'Report 5M'!$L$166</f>
        <v>0</v>
      </c>
      <c r="DM849" s="544">
        <f>'Report 5M'!$L$167</f>
        <v>0</v>
      </c>
      <c r="DN849" s="544">
        <f>'Report 5M'!$L$168</f>
        <v>0</v>
      </c>
      <c r="DO849" s="544">
        <f>'Report 5M'!$L$169</f>
        <v>0</v>
      </c>
      <c r="DP849" s="544">
        <f>'Report 5M'!$L$170</f>
        <v>0</v>
      </c>
      <c r="DQ849" s="544">
        <f>'Report 5M'!$L$171</f>
        <v>0</v>
      </c>
    </row>
    <row r="850" spans="2:121">
      <c r="B850" s="535" t="s">
        <v>669</v>
      </c>
      <c r="C850" s="536">
        <v>1</v>
      </c>
      <c r="D850" s="537" t="str">
        <f>'Information Input'!$M$14</f>
        <v xml:space="preserve">      -      </v>
      </c>
      <c r="E850" s="537" t="s">
        <v>136</v>
      </c>
      <c r="F850" s="538">
        <f t="shared" si="154"/>
        <v>43556</v>
      </c>
      <c r="G850" s="538">
        <f t="shared" si="155"/>
        <v>43646</v>
      </c>
      <c r="H850" s="538">
        <f>'Information Input'!$H$35</f>
        <v>43555</v>
      </c>
      <c r="I850" s="537" t="str">
        <f>'Information Input'!$J$22</f>
        <v>Quarterly</v>
      </c>
      <c r="J850" s="538">
        <f>'Information Input'!$H$30</f>
        <v>43555</v>
      </c>
      <c r="K850" s="537">
        <f>'Information Input'!$J$18</f>
        <v>2019</v>
      </c>
      <c r="L850" s="579" t="s">
        <v>89</v>
      </c>
      <c r="M850" s="540" t="s">
        <v>90</v>
      </c>
      <c r="N850" s="541" t="s">
        <v>91</v>
      </c>
      <c r="O850" s="542" t="s">
        <v>678</v>
      </c>
      <c r="P850" s="537">
        <v>59</v>
      </c>
      <c r="Q850" s="541" t="s">
        <v>202</v>
      </c>
      <c r="R850" s="542" t="s">
        <v>239</v>
      </c>
      <c r="S850" s="543">
        <f>'Report 1'!$D$18</f>
        <v>0</v>
      </c>
      <c r="T850" s="544">
        <f>'Report 1'!$D$80</f>
        <v>0</v>
      </c>
      <c r="U850" s="545">
        <f>'Report 1'!$D$166</f>
        <v>0</v>
      </c>
      <c r="AL850" s="546" t="s">
        <v>669</v>
      </c>
      <c r="AM850" s="547">
        <v>2</v>
      </c>
      <c r="AN850" s="547" t="str">
        <f>'Information Input'!$M$14</f>
        <v xml:space="preserve">      -      </v>
      </c>
      <c r="AO850" s="547" t="s">
        <v>139</v>
      </c>
      <c r="AP850" s="538">
        <f>'Information Input'!$H$33</f>
        <v>43466</v>
      </c>
      <c r="AQ850" s="538">
        <f>'Information Input'!$H$34</f>
        <v>43555</v>
      </c>
      <c r="AR850" s="538">
        <f>'Information Input'!$H$35</f>
        <v>43555</v>
      </c>
      <c r="AS850" s="547" t="str">
        <f>'Information Input'!$J$22</f>
        <v>Quarterly</v>
      </c>
      <c r="AT850" s="538">
        <f>'Information Input'!$H$30</f>
        <v>43555</v>
      </c>
      <c r="AU850" s="547">
        <f>'Information Input'!$J$18</f>
        <v>2019</v>
      </c>
      <c r="AV850" s="547" t="s">
        <v>97</v>
      </c>
      <c r="AW850" s="547" t="s">
        <v>98</v>
      </c>
      <c r="AX850" s="547" t="s">
        <v>96</v>
      </c>
      <c r="AY850" s="548" t="s">
        <v>675</v>
      </c>
      <c r="AZ850" s="547">
        <v>51</v>
      </c>
      <c r="BA850" s="549" t="s">
        <v>193</v>
      </c>
      <c r="BB850" s="543" t="s">
        <v>239</v>
      </c>
      <c r="BC850" s="550">
        <f>'Report 2'!$AJ193</f>
        <v>0</v>
      </c>
      <c r="BD850" s="550">
        <f>'Report 2'!$AK193</f>
        <v>0</v>
      </c>
      <c r="BE850" s="550">
        <f>'Report 2'!$AL193</f>
        <v>0</v>
      </c>
      <c r="BF850" s="550">
        <f>'Report 2'!$AM193</f>
        <v>0</v>
      </c>
      <c r="BG850" s="550">
        <f>'Report 2'!$AN193</f>
        <v>0</v>
      </c>
      <c r="BH850" s="550">
        <f>'Report 2'!$AO193</f>
        <v>0</v>
      </c>
      <c r="BI850" s="550">
        <f>'Report 2'!$AP193</f>
        <v>0</v>
      </c>
      <c r="CC850" s="542" t="s">
        <v>669</v>
      </c>
      <c r="CD850" s="1014" t="s">
        <v>672</v>
      </c>
      <c r="CE850" s="1014" t="str">
        <f>'Information Input'!$M$14</f>
        <v xml:space="preserve">      -      </v>
      </c>
      <c r="CF850" s="551" t="s">
        <v>136</v>
      </c>
      <c r="CG850" s="552">
        <f t="shared" si="159"/>
        <v>43556</v>
      </c>
      <c r="CH850" s="552">
        <f t="shared" si="160"/>
        <v>43646</v>
      </c>
      <c r="CI850" s="552">
        <f>'Information Input'!$H$35</f>
        <v>43555</v>
      </c>
      <c r="CJ850" s="551" t="str">
        <f>'Information Input'!$J$22</f>
        <v>Quarterly</v>
      </c>
      <c r="CK850" s="552">
        <f>'Information Input'!$H$30</f>
        <v>43555</v>
      </c>
      <c r="CL850" s="551">
        <f>'Information Input'!$J$18</f>
        <v>2019</v>
      </c>
      <c r="CM850" s="551" t="s">
        <v>103</v>
      </c>
      <c r="CN850" s="1014" t="s">
        <v>242</v>
      </c>
      <c r="CO850" s="542" t="s">
        <v>242</v>
      </c>
      <c r="CP850" s="542" t="s">
        <v>675</v>
      </c>
      <c r="CQ850" s="551">
        <v>50</v>
      </c>
      <c r="CR850" s="542" t="s">
        <v>192</v>
      </c>
      <c r="CS850" s="542" t="s">
        <v>239</v>
      </c>
      <c r="CT850" s="1015">
        <f>'Report 1'!$AW$18</f>
        <v>0</v>
      </c>
      <c r="CU850" s="1016">
        <f>SUMIF('Report 4A'!$G$16:$G$95,$CQ850,'Report 4A'!$BE$16:$BE$95)</f>
        <v>0</v>
      </c>
      <c r="CV850" s="1017">
        <f t="shared" si="158"/>
        <v>0</v>
      </c>
      <c r="CX850" s="546" t="s">
        <v>669</v>
      </c>
      <c r="CY850" s="537" t="s">
        <v>314</v>
      </c>
      <c r="CZ850" s="537" t="str">
        <f>'Information Input'!$M$14</f>
        <v xml:space="preserve">      -      </v>
      </c>
      <c r="DA850" s="538">
        <f>'Information Input'!$H$35</f>
        <v>43555</v>
      </c>
      <c r="DB850" s="537" t="str">
        <f>'Information Input'!$J$22</f>
        <v>Quarterly</v>
      </c>
      <c r="DC850" s="552">
        <f>'Information Input'!$H$30</f>
        <v>43555</v>
      </c>
      <c r="DD850" s="553" t="str">
        <f t="shared" si="157"/>
        <v>201805</v>
      </c>
      <c r="DE850" s="541" t="s">
        <v>103</v>
      </c>
      <c r="DF850" s="541" t="s">
        <v>687</v>
      </c>
      <c r="DG850" s="544">
        <f>'Report 5M'!$M$161</f>
        <v>0</v>
      </c>
      <c r="DH850" s="550">
        <f>'Report 5M'!$M$162</f>
        <v>0</v>
      </c>
      <c r="DI850" s="544">
        <f>'Report 5M'!$M$163</f>
        <v>0</v>
      </c>
      <c r="DJ850" s="544">
        <f>'Report 5M'!$M$164</f>
        <v>0</v>
      </c>
      <c r="DK850" s="544">
        <f>'Report 5M'!$M$165</f>
        <v>0</v>
      </c>
      <c r="DL850" s="544">
        <f>'Report 5M'!$M$166</f>
        <v>0</v>
      </c>
      <c r="DM850" s="544">
        <f>'Report 5M'!$M$167</f>
        <v>0</v>
      </c>
      <c r="DN850" s="544">
        <f>'Report 5M'!$M$168</f>
        <v>0</v>
      </c>
      <c r="DO850" s="544">
        <f>'Report 5M'!$M$169</f>
        <v>0</v>
      </c>
      <c r="DP850" s="544">
        <f>'Report 5M'!$M$170</f>
        <v>0</v>
      </c>
      <c r="DQ850" s="544">
        <f>'Report 5M'!$M$171</f>
        <v>0</v>
      </c>
    </row>
    <row r="851" spans="2:121">
      <c r="B851" s="535" t="s">
        <v>669</v>
      </c>
      <c r="C851" s="536">
        <v>1</v>
      </c>
      <c r="D851" s="537" t="str">
        <f>'Information Input'!$M$14</f>
        <v xml:space="preserve">      -      </v>
      </c>
      <c r="E851" s="537" t="s">
        <v>136</v>
      </c>
      <c r="F851" s="538">
        <f t="shared" si="154"/>
        <v>43556</v>
      </c>
      <c r="G851" s="538">
        <f t="shared" si="155"/>
        <v>43646</v>
      </c>
      <c r="H851" s="538">
        <f>'Information Input'!$H$35</f>
        <v>43555</v>
      </c>
      <c r="I851" s="537" t="str">
        <f>'Information Input'!$J$22</f>
        <v>Quarterly</v>
      </c>
      <c r="J851" s="538">
        <f>'Information Input'!$H$30</f>
        <v>43555</v>
      </c>
      <c r="K851" s="537">
        <f>'Information Input'!$J$18</f>
        <v>2019</v>
      </c>
      <c r="L851" s="579" t="s">
        <v>89</v>
      </c>
      <c r="M851" s="540" t="s">
        <v>90</v>
      </c>
      <c r="N851" s="541" t="s">
        <v>91</v>
      </c>
      <c r="O851" s="542" t="s">
        <v>678</v>
      </c>
      <c r="P851" s="537">
        <v>60</v>
      </c>
      <c r="Q851" s="541" t="s">
        <v>203</v>
      </c>
      <c r="R851" s="541" t="s">
        <v>239</v>
      </c>
      <c r="S851" s="543">
        <f>'Report 1'!$D$18</f>
        <v>0</v>
      </c>
      <c r="T851" s="544">
        <f>'Report 1'!$D$81</f>
        <v>0</v>
      </c>
      <c r="U851" s="545">
        <f>'Report 1'!$D$167</f>
        <v>0</v>
      </c>
      <c r="AL851" s="557" t="s">
        <v>669</v>
      </c>
      <c r="AM851" s="558">
        <v>2</v>
      </c>
      <c r="AN851" s="558" t="str">
        <f>'Information Input'!$M$14</f>
        <v xml:space="preserve">      -      </v>
      </c>
      <c r="AO851" s="558" t="s">
        <v>139</v>
      </c>
      <c r="AP851" s="559">
        <f>'Information Input'!$H$33</f>
        <v>43466</v>
      </c>
      <c r="AQ851" s="559">
        <f>'Information Input'!$H$34</f>
        <v>43555</v>
      </c>
      <c r="AR851" s="559">
        <f>'Information Input'!$H$35</f>
        <v>43555</v>
      </c>
      <c r="AS851" s="558" t="str">
        <f>'Information Input'!$J$22</f>
        <v>Quarterly</v>
      </c>
      <c r="AT851" s="559">
        <f>'Information Input'!$H$30</f>
        <v>43555</v>
      </c>
      <c r="AU851" s="558">
        <f>'Information Input'!$J$18</f>
        <v>2019</v>
      </c>
      <c r="AV851" s="558" t="s">
        <v>97</v>
      </c>
      <c r="AW851" s="558" t="s">
        <v>98</v>
      </c>
      <c r="AX851" s="558" t="s">
        <v>96</v>
      </c>
      <c r="AY851" s="572" t="s">
        <v>674</v>
      </c>
      <c r="AZ851" s="558">
        <v>52</v>
      </c>
      <c r="BA851" s="557" t="s">
        <v>194</v>
      </c>
      <c r="BB851" s="560" t="s">
        <v>239</v>
      </c>
      <c r="BC851" s="569">
        <f>'Report 2'!$AJ194</f>
        <v>0</v>
      </c>
      <c r="BD851" s="569">
        <f>'Report 2'!$AK194</f>
        <v>0</v>
      </c>
      <c r="BE851" s="569">
        <f>'Report 2'!$AL194</f>
        <v>0</v>
      </c>
      <c r="BF851" s="569">
        <f>'Report 2'!$AM194</f>
        <v>0</v>
      </c>
      <c r="BG851" s="569">
        <f>'Report 2'!$AN194</f>
        <v>0</v>
      </c>
      <c r="BH851" s="569">
        <f>'Report 2'!$AO194</f>
        <v>0</v>
      </c>
      <c r="BI851" s="569">
        <f>'Report 2'!$AP194</f>
        <v>0</v>
      </c>
      <c r="CC851" s="575" t="s">
        <v>669</v>
      </c>
      <c r="CD851" s="1019" t="s">
        <v>672</v>
      </c>
      <c r="CE851" s="1019" t="str">
        <f>'Information Input'!$M$14</f>
        <v xml:space="preserve">      -      </v>
      </c>
      <c r="CF851" s="570" t="s">
        <v>136</v>
      </c>
      <c r="CG851" s="566">
        <f t="shared" si="159"/>
        <v>43556</v>
      </c>
      <c r="CH851" s="566">
        <f t="shared" si="160"/>
        <v>43646</v>
      </c>
      <c r="CI851" s="566">
        <f>'Information Input'!$H$35</f>
        <v>43555</v>
      </c>
      <c r="CJ851" s="570" t="str">
        <f>'Information Input'!$J$22</f>
        <v>Quarterly</v>
      </c>
      <c r="CK851" s="566">
        <f>'Information Input'!$H$30</f>
        <v>43555</v>
      </c>
      <c r="CL851" s="570">
        <f>'Information Input'!$J$18</f>
        <v>2019</v>
      </c>
      <c r="CM851" s="570" t="s">
        <v>103</v>
      </c>
      <c r="CN851" s="1019" t="s">
        <v>242</v>
      </c>
      <c r="CO851" s="575" t="s">
        <v>242</v>
      </c>
      <c r="CP851" s="575" t="s">
        <v>675</v>
      </c>
      <c r="CQ851" s="570">
        <v>51</v>
      </c>
      <c r="CR851" s="575" t="s">
        <v>193</v>
      </c>
      <c r="CS851" s="575" t="s">
        <v>239</v>
      </c>
      <c r="CT851" s="1020">
        <f>'Report 1'!$AW$18</f>
        <v>0</v>
      </c>
      <c r="CU851" s="1021">
        <f>SUMIF('Report 4A'!$G$16:$G$95,$CQ851,'Report 4A'!$BE$16:$BE$95)</f>
        <v>0</v>
      </c>
      <c r="CV851" s="1022">
        <f t="shared" si="158"/>
        <v>0</v>
      </c>
      <c r="CX851" s="546" t="s">
        <v>669</v>
      </c>
      <c r="CY851" s="537" t="s">
        <v>314</v>
      </c>
      <c r="CZ851" s="537" t="str">
        <f>'Information Input'!$M$14</f>
        <v xml:space="preserve">      -      </v>
      </c>
      <c r="DA851" s="538">
        <f>'Information Input'!$H$35</f>
        <v>43555</v>
      </c>
      <c r="DB851" s="537" t="str">
        <f>'Information Input'!$J$22</f>
        <v>Quarterly</v>
      </c>
      <c r="DC851" s="552">
        <f>'Information Input'!$H$30</f>
        <v>43555</v>
      </c>
      <c r="DD851" s="553" t="str">
        <f t="shared" si="157"/>
        <v>201804</v>
      </c>
      <c r="DE851" s="541" t="s">
        <v>103</v>
      </c>
      <c r="DF851" s="541" t="s">
        <v>687</v>
      </c>
      <c r="DG851" s="544">
        <f>'Report 5M'!$N$161</f>
        <v>0</v>
      </c>
      <c r="DH851" s="550">
        <f>'Report 5M'!$N$162</f>
        <v>0</v>
      </c>
      <c r="DI851" s="544">
        <f>'Report 5M'!$N$163</f>
        <v>0</v>
      </c>
      <c r="DJ851" s="544">
        <f>'Report 5M'!$N$164</f>
        <v>0</v>
      </c>
      <c r="DK851" s="544">
        <f>'Report 5M'!$N$165</f>
        <v>0</v>
      </c>
      <c r="DL851" s="544">
        <f>'Report 5M'!$N$166</f>
        <v>0</v>
      </c>
      <c r="DM851" s="544">
        <f>'Report 5M'!$N$167</f>
        <v>0</v>
      </c>
      <c r="DN851" s="544">
        <f>'Report 5M'!$N$168</f>
        <v>0</v>
      </c>
      <c r="DO851" s="544">
        <f>'Report 5M'!$N$169</f>
        <v>0</v>
      </c>
      <c r="DP851" s="544">
        <f>'Report 5M'!$N$170</f>
        <v>0</v>
      </c>
      <c r="DQ851" s="544">
        <f>'Report 5M'!$N$171</f>
        <v>0</v>
      </c>
    </row>
    <row r="852" spans="2:121">
      <c r="B852" s="535" t="s">
        <v>669</v>
      </c>
      <c r="C852" s="536">
        <v>1</v>
      </c>
      <c r="D852" s="537" t="str">
        <f>'Information Input'!$M$14</f>
        <v xml:space="preserve">      -      </v>
      </c>
      <c r="E852" s="537" t="s">
        <v>136</v>
      </c>
      <c r="F852" s="538">
        <f t="shared" si="154"/>
        <v>43556</v>
      </c>
      <c r="G852" s="538">
        <f t="shared" si="155"/>
        <v>43646</v>
      </c>
      <c r="H852" s="538">
        <f>'Information Input'!$H$35</f>
        <v>43555</v>
      </c>
      <c r="I852" s="537" t="str">
        <f>'Information Input'!$J$22</f>
        <v>Quarterly</v>
      </c>
      <c r="J852" s="538">
        <f>'Information Input'!$H$30</f>
        <v>43555</v>
      </c>
      <c r="K852" s="537">
        <f>'Information Input'!$J$18</f>
        <v>2019</v>
      </c>
      <c r="L852" s="579" t="s">
        <v>89</v>
      </c>
      <c r="M852" s="540" t="s">
        <v>90</v>
      </c>
      <c r="N852" s="541" t="s">
        <v>91</v>
      </c>
      <c r="O852" s="542" t="s">
        <v>678</v>
      </c>
      <c r="P852" s="537">
        <v>61</v>
      </c>
      <c r="Q852" s="541" t="s">
        <v>204</v>
      </c>
      <c r="R852" s="541" t="s">
        <v>239</v>
      </c>
      <c r="S852" s="543">
        <f>'Report 1'!$D$18</f>
        <v>0</v>
      </c>
      <c r="T852" s="544">
        <f>'Report 1'!$D$82</f>
        <v>0</v>
      </c>
      <c r="U852" s="545">
        <f>'Report 1'!$D$168</f>
        <v>0</v>
      </c>
      <c r="AL852" s="522" t="s">
        <v>669</v>
      </c>
      <c r="AM852" s="517">
        <v>2</v>
      </c>
      <c r="AN852" s="517" t="str">
        <f>'Information Input'!$M$14</f>
        <v xml:space="preserve">      -      </v>
      </c>
      <c r="AO852" s="517" t="s">
        <v>135</v>
      </c>
      <c r="AP852" s="518">
        <f t="shared" ref="AP852:AP893" si="162">DATE(AU852,1,1)</f>
        <v>43466</v>
      </c>
      <c r="AQ852" s="518">
        <f t="shared" ref="AQ852:AQ893" si="163">DATE(AU852,3,31)</f>
        <v>43555</v>
      </c>
      <c r="AR852" s="519">
        <f>'Information Input'!$H$35</f>
        <v>43555</v>
      </c>
      <c r="AS852" s="517" t="str">
        <f>'Information Input'!$J$22</f>
        <v>Quarterly</v>
      </c>
      <c r="AT852" s="519">
        <f>'Information Input'!$H$30</f>
        <v>43555</v>
      </c>
      <c r="AU852" s="517">
        <f>'Information Input'!$J$18</f>
        <v>2019</v>
      </c>
      <c r="AV852" s="517" t="s">
        <v>99</v>
      </c>
      <c r="AW852" s="517" t="s">
        <v>100</v>
      </c>
      <c r="AX852" s="528" t="s">
        <v>96</v>
      </c>
      <c r="AY852" s="529" t="s">
        <v>671</v>
      </c>
      <c r="AZ852" s="528">
        <v>11</v>
      </c>
      <c r="BA852" s="530" t="s">
        <v>153</v>
      </c>
      <c r="BB852" s="524" t="s">
        <v>231</v>
      </c>
      <c r="BC852" s="531">
        <f>'Report 2'!$H198</f>
        <v>0</v>
      </c>
      <c r="BD852" s="531">
        <f>'Report 2'!$I198</f>
        <v>0</v>
      </c>
      <c r="BE852" s="531">
        <f>'Report 2'!$J198</f>
        <v>0</v>
      </c>
      <c r="BF852" s="531">
        <f>'Report 2'!$K198</f>
        <v>0</v>
      </c>
      <c r="BG852" s="531">
        <f>'Report 2'!$L198</f>
        <v>0</v>
      </c>
      <c r="BH852" s="531">
        <f>'Report 2'!$M198</f>
        <v>0</v>
      </c>
      <c r="BI852" s="531">
        <f>'Report 2'!$N198</f>
        <v>0</v>
      </c>
      <c r="CC852" s="523" t="s">
        <v>669</v>
      </c>
      <c r="CD852" s="1010" t="s">
        <v>672</v>
      </c>
      <c r="CE852" s="1010" t="str">
        <f>'Information Input'!$M$14</f>
        <v xml:space="preserve">      -      </v>
      </c>
      <c r="CF852" s="532" t="s">
        <v>136</v>
      </c>
      <c r="CG852" s="519">
        <f t="shared" si="159"/>
        <v>43556</v>
      </c>
      <c r="CH852" s="519">
        <f t="shared" si="160"/>
        <v>43646</v>
      </c>
      <c r="CI852" s="519">
        <f>'Information Input'!$H$35</f>
        <v>43555</v>
      </c>
      <c r="CJ852" s="532" t="str">
        <f>'Information Input'!$J$22</f>
        <v>Quarterly</v>
      </c>
      <c r="CK852" s="519">
        <f>'Information Input'!$H$30</f>
        <v>43555</v>
      </c>
      <c r="CL852" s="532">
        <f>'Information Input'!$J$18</f>
        <v>2019</v>
      </c>
      <c r="CM852" s="532" t="s">
        <v>243</v>
      </c>
      <c r="CN852" s="1010" t="s">
        <v>230</v>
      </c>
      <c r="CO852" s="523" t="s">
        <v>230</v>
      </c>
      <c r="CP852" s="523" t="s">
        <v>671</v>
      </c>
      <c r="CQ852" s="532">
        <v>11</v>
      </c>
      <c r="CR852" s="523" t="s">
        <v>153</v>
      </c>
      <c r="CS852" s="523" t="s">
        <v>231</v>
      </c>
      <c r="CT852" s="1011">
        <f>'Report 1'!$BB$18</f>
        <v>0</v>
      </c>
      <c r="CU852" s="1012">
        <f>SUMIF('Report 4A'!$G$16:$G$95,$CQ852,'Report 4A'!$BJ$16:$BJ$95)</f>
        <v>0</v>
      </c>
      <c r="CV852" s="1013">
        <f t="shared" si="158"/>
        <v>0</v>
      </c>
      <c r="CX852" s="546" t="s">
        <v>669</v>
      </c>
      <c r="CY852" s="537" t="s">
        <v>314</v>
      </c>
      <c r="CZ852" s="537" t="str">
        <f>'Information Input'!$M$14</f>
        <v xml:space="preserve">      -      </v>
      </c>
      <c r="DA852" s="538">
        <f>'Information Input'!$H$35</f>
        <v>43555</v>
      </c>
      <c r="DB852" s="537" t="str">
        <f>'Information Input'!$J$22</f>
        <v>Quarterly</v>
      </c>
      <c r="DC852" s="552">
        <f>'Information Input'!$H$30</f>
        <v>43555</v>
      </c>
      <c r="DD852" s="553" t="str">
        <f t="shared" si="157"/>
        <v>201803</v>
      </c>
      <c r="DE852" s="541" t="s">
        <v>103</v>
      </c>
      <c r="DF852" s="541" t="s">
        <v>687</v>
      </c>
      <c r="DG852" s="544">
        <f>'Report 5M'!$O$161</f>
        <v>0</v>
      </c>
      <c r="DH852" s="550">
        <f>'Report 5M'!$O$162</f>
        <v>0</v>
      </c>
      <c r="DI852" s="544">
        <f>'Report 5M'!$O$163</f>
        <v>0</v>
      </c>
      <c r="DJ852" s="544">
        <f>'Report 5M'!$O$164</f>
        <v>0</v>
      </c>
      <c r="DK852" s="544">
        <f>'Report 5M'!$O$165</f>
        <v>0</v>
      </c>
      <c r="DL852" s="544">
        <f>'Report 5M'!$O$166</f>
        <v>0</v>
      </c>
      <c r="DM852" s="544">
        <f>'Report 5M'!$O$167</f>
        <v>0</v>
      </c>
      <c r="DN852" s="544">
        <f>'Report 5M'!$O$168</f>
        <v>0</v>
      </c>
      <c r="DO852" s="544">
        <f>'Report 5M'!$O$169</f>
        <v>0</v>
      </c>
      <c r="DP852" s="544">
        <f>'Report 5M'!$O$170</f>
        <v>0</v>
      </c>
      <c r="DQ852" s="544">
        <f>'Report 5M'!$O$171</f>
        <v>0</v>
      </c>
    </row>
    <row r="853" spans="2:121">
      <c r="B853" s="535" t="s">
        <v>669</v>
      </c>
      <c r="C853" s="536">
        <v>1</v>
      </c>
      <c r="D853" s="537" t="str">
        <f>'Information Input'!$M$14</f>
        <v xml:space="preserve">      -      </v>
      </c>
      <c r="E853" s="537" t="s">
        <v>136</v>
      </c>
      <c r="F853" s="538">
        <f t="shared" si="154"/>
        <v>43556</v>
      </c>
      <c r="G853" s="538">
        <f t="shared" si="155"/>
        <v>43646</v>
      </c>
      <c r="H853" s="538">
        <f>'Information Input'!$H$35</f>
        <v>43555</v>
      </c>
      <c r="I853" s="537" t="str">
        <f>'Information Input'!$J$22</f>
        <v>Quarterly</v>
      </c>
      <c r="J853" s="538">
        <f>'Information Input'!$H$30</f>
        <v>43555</v>
      </c>
      <c r="K853" s="537">
        <f>'Information Input'!$J$18</f>
        <v>2019</v>
      </c>
      <c r="L853" s="579" t="s">
        <v>89</v>
      </c>
      <c r="M853" s="540" t="s">
        <v>90</v>
      </c>
      <c r="N853" s="541" t="s">
        <v>91</v>
      </c>
      <c r="O853" s="542" t="s">
        <v>678</v>
      </c>
      <c r="P853" s="537">
        <v>62</v>
      </c>
      <c r="Q853" s="541" t="s">
        <v>204</v>
      </c>
      <c r="R853" s="541" t="s">
        <v>239</v>
      </c>
      <c r="S853" s="543">
        <f>'Report 1'!$D$18</f>
        <v>0</v>
      </c>
      <c r="T853" s="544">
        <f>'Report 1'!$D$83</f>
        <v>0</v>
      </c>
      <c r="U853" s="545">
        <f>'Report 1'!$D$169</f>
        <v>0</v>
      </c>
      <c r="AL853" s="546" t="s">
        <v>669</v>
      </c>
      <c r="AM853" s="547">
        <v>2</v>
      </c>
      <c r="AN853" s="547" t="str">
        <f>'Information Input'!$M$14</f>
        <v xml:space="preserve">      -      </v>
      </c>
      <c r="AO853" s="547" t="s">
        <v>135</v>
      </c>
      <c r="AP853" s="538">
        <f t="shared" si="162"/>
        <v>43466</v>
      </c>
      <c r="AQ853" s="538">
        <f t="shared" si="163"/>
        <v>43555</v>
      </c>
      <c r="AR853" s="538">
        <f>'Information Input'!$H$35</f>
        <v>43555</v>
      </c>
      <c r="AS853" s="547" t="str">
        <f>'Information Input'!$J$22</f>
        <v>Quarterly</v>
      </c>
      <c r="AT853" s="538">
        <f>'Information Input'!$H$30</f>
        <v>43555</v>
      </c>
      <c r="AU853" s="547">
        <f>'Information Input'!$J$18</f>
        <v>2019</v>
      </c>
      <c r="AV853" s="547" t="s">
        <v>99</v>
      </c>
      <c r="AW853" s="547" t="s">
        <v>100</v>
      </c>
      <c r="AX853" s="547" t="s">
        <v>96</v>
      </c>
      <c r="AY853" s="548" t="s">
        <v>671</v>
      </c>
      <c r="AZ853" s="547">
        <v>12</v>
      </c>
      <c r="BA853" s="549" t="s">
        <v>154</v>
      </c>
      <c r="BB853" s="543" t="s">
        <v>231</v>
      </c>
      <c r="BC853" s="550">
        <f>'Report 2'!$H199</f>
        <v>0</v>
      </c>
      <c r="BD853" s="550">
        <f>'Report 2'!$I199</f>
        <v>0</v>
      </c>
      <c r="BE853" s="550">
        <f>'Report 2'!$J199</f>
        <v>0</v>
      </c>
      <c r="BF853" s="550">
        <f>'Report 2'!$K199</f>
        <v>0</v>
      </c>
      <c r="BG853" s="550">
        <f>'Report 2'!$L199</f>
        <v>0</v>
      </c>
      <c r="BH853" s="550">
        <f>'Report 2'!$M199</f>
        <v>0</v>
      </c>
      <c r="BI853" s="550">
        <f>'Report 2'!$N199</f>
        <v>0</v>
      </c>
      <c r="CC853" s="542" t="s">
        <v>669</v>
      </c>
      <c r="CD853" s="1014" t="s">
        <v>672</v>
      </c>
      <c r="CE853" s="1014" t="str">
        <f>'Information Input'!$M$14</f>
        <v xml:space="preserve">      -      </v>
      </c>
      <c r="CF853" s="551" t="s">
        <v>136</v>
      </c>
      <c r="CG853" s="552">
        <f t="shared" si="159"/>
        <v>43556</v>
      </c>
      <c r="CH853" s="552">
        <f t="shared" si="160"/>
        <v>43646</v>
      </c>
      <c r="CI853" s="552">
        <f>'Information Input'!$H$35</f>
        <v>43555</v>
      </c>
      <c r="CJ853" s="551" t="str">
        <f>'Information Input'!$J$22</f>
        <v>Quarterly</v>
      </c>
      <c r="CK853" s="552">
        <f>'Information Input'!$H$30</f>
        <v>43555</v>
      </c>
      <c r="CL853" s="551">
        <f>'Information Input'!$J$18</f>
        <v>2019</v>
      </c>
      <c r="CM853" s="551" t="s">
        <v>243</v>
      </c>
      <c r="CN853" s="1014" t="s">
        <v>230</v>
      </c>
      <c r="CO853" s="542" t="s">
        <v>230</v>
      </c>
      <c r="CP853" s="542" t="s">
        <v>671</v>
      </c>
      <c r="CQ853" s="551">
        <v>12</v>
      </c>
      <c r="CR853" s="542" t="s">
        <v>154</v>
      </c>
      <c r="CS853" s="542" t="s">
        <v>231</v>
      </c>
      <c r="CT853" s="1015">
        <f>'Report 1'!$BB$18</f>
        <v>0</v>
      </c>
      <c r="CU853" s="1016">
        <f>SUMIF('Report 4A'!$G$16:$G$95,$CQ853,'Report 4A'!$BJ$16:$BJ$95)</f>
        <v>0</v>
      </c>
      <c r="CV853" s="1017">
        <f t="shared" si="158"/>
        <v>0</v>
      </c>
      <c r="CX853" s="546" t="s">
        <v>669</v>
      </c>
      <c r="CY853" s="537" t="s">
        <v>314</v>
      </c>
      <c r="CZ853" s="537" t="str">
        <f>'Information Input'!$M$14</f>
        <v xml:space="preserve">      -      </v>
      </c>
      <c r="DA853" s="538">
        <f>'Information Input'!$H$35</f>
        <v>43555</v>
      </c>
      <c r="DB853" s="537" t="str">
        <f>'Information Input'!$J$22</f>
        <v>Quarterly</v>
      </c>
      <c r="DC853" s="552">
        <f>'Information Input'!$H$30</f>
        <v>43555</v>
      </c>
      <c r="DD853" s="553" t="str">
        <f t="shared" si="157"/>
        <v>201802</v>
      </c>
      <c r="DE853" s="541" t="s">
        <v>103</v>
      </c>
      <c r="DF853" s="541" t="s">
        <v>687</v>
      </c>
      <c r="DG853" s="544">
        <f>'Report 5M'!$P$161</f>
        <v>0</v>
      </c>
      <c r="DH853" s="550">
        <f>'Report 5M'!$P$162</f>
        <v>0</v>
      </c>
      <c r="DI853" s="544">
        <f>'Report 5M'!$P$163</f>
        <v>0</v>
      </c>
      <c r="DJ853" s="544">
        <f>'Report 5M'!$P$164</f>
        <v>0</v>
      </c>
      <c r="DK853" s="544">
        <f>'Report 5M'!$P$165</f>
        <v>0</v>
      </c>
      <c r="DL853" s="544">
        <f>'Report 5M'!$P$166</f>
        <v>0</v>
      </c>
      <c r="DM853" s="544">
        <f>'Report 5M'!$P$167</f>
        <v>0</v>
      </c>
      <c r="DN853" s="544">
        <f>'Report 5M'!$P$168</f>
        <v>0</v>
      </c>
      <c r="DO853" s="544">
        <f>'Report 5M'!$P$169</f>
        <v>0</v>
      </c>
      <c r="DP853" s="544">
        <f>'Report 5M'!$P$170</f>
        <v>0</v>
      </c>
      <c r="DQ853" s="544">
        <f>'Report 5M'!$P$171</f>
        <v>0</v>
      </c>
    </row>
    <row r="854" spans="2:121">
      <c r="B854" s="535" t="s">
        <v>669</v>
      </c>
      <c r="C854" s="536">
        <v>1</v>
      </c>
      <c r="D854" s="537" t="str">
        <f>'Information Input'!$M$14</f>
        <v xml:space="preserve">      -      </v>
      </c>
      <c r="E854" s="537" t="s">
        <v>136</v>
      </c>
      <c r="F854" s="538">
        <f t="shared" si="154"/>
        <v>43556</v>
      </c>
      <c r="G854" s="538">
        <f t="shared" si="155"/>
        <v>43646</v>
      </c>
      <c r="H854" s="538">
        <f>'Information Input'!$H$35</f>
        <v>43555</v>
      </c>
      <c r="I854" s="537" t="str">
        <f>'Information Input'!$J$22</f>
        <v>Quarterly</v>
      </c>
      <c r="J854" s="538">
        <f>'Information Input'!$H$30</f>
        <v>43555</v>
      </c>
      <c r="K854" s="537">
        <f>'Information Input'!$J$18</f>
        <v>2019</v>
      </c>
      <c r="L854" s="579" t="s">
        <v>89</v>
      </c>
      <c r="M854" s="540" t="s">
        <v>90</v>
      </c>
      <c r="N854" s="541" t="s">
        <v>91</v>
      </c>
      <c r="O854" s="542" t="s">
        <v>674</v>
      </c>
      <c r="P854" s="537">
        <v>63</v>
      </c>
      <c r="Q854" s="541" t="s">
        <v>205</v>
      </c>
      <c r="R854" s="541" t="s">
        <v>239</v>
      </c>
      <c r="S854" s="543">
        <f>'Report 1'!$D$18</f>
        <v>0</v>
      </c>
      <c r="T854" s="544">
        <f>'Report 1'!$D$84</f>
        <v>0</v>
      </c>
      <c r="U854" s="545">
        <f>'Report 1'!$D$170</f>
        <v>0</v>
      </c>
      <c r="AL854" s="546" t="s">
        <v>669</v>
      </c>
      <c r="AM854" s="547">
        <v>2</v>
      </c>
      <c r="AN854" s="547" t="str">
        <f>'Information Input'!$M$14</f>
        <v xml:space="preserve">      -      </v>
      </c>
      <c r="AO854" s="547" t="s">
        <v>135</v>
      </c>
      <c r="AP854" s="538">
        <f t="shared" si="162"/>
        <v>43466</v>
      </c>
      <c r="AQ854" s="538">
        <f t="shared" si="163"/>
        <v>43555</v>
      </c>
      <c r="AR854" s="538">
        <f>'Information Input'!$H$35</f>
        <v>43555</v>
      </c>
      <c r="AS854" s="547" t="str">
        <f>'Information Input'!$J$22</f>
        <v>Quarterly</v>
      </c>
      <c r="AT854" s="538">
        <f>'Information Input'!$H$30</f>
        <v>43555</v>
      </c>
      <c r="AU854" s="547">
        <f>'Information Input'!$J$18</f>
        <v>2019</v>
      </c>
      <c r="AV854" s="547" t="s">
        <v>99</v>
      </c>
      <c r="AW854" s="547" t="s">
        <v>100</v>
      </c>
      <c r="AX854" s="547" t="s">
        <v>96</v>
      </c>
      <c r="AY854" s="548" t="s">
        <v>671</v>
      </c>
      <c r="AZ854" s="547">
        <v>13</v>
      </c>
      <c r="BA854" s="549" t="s">
        <v>155</v>
      </c>
      <c r="BB854" s="543" t="s">
        <v>232</v>
      </c>
      <c r="BC854" s="550">
        <f>'Report 2'!$H200</f>
        <v>0</v>
      </c>
      <c r="BD854" s="550">
        <f>'Report 2'!$I200</f>
        <v>0</v>
      </c>
      <c r="BE854" s="550">
        <f>'Report 2'!$J200</f>
        <v>0</v>
      </c>
      <c r="BF854" s="550">
        <f>'Report 2'!$K200</f>
        <v>0</v>
      </c>
      <c r="BG854" s="550">
        <f>'Report 2'!$L200</f>
        <v>0</v>
      </c>
      <c r="BH854" s="550">
        <f>'Report 2'!$M200</f>
        <v>0</v>
      </c>
      <c r="BI854" s="550">
        <f>'Report 2'!$N200</f>
        <v>0</v>
      </c>
      <c r="CC854" s="542" t="s">
        <v>669</v>
      </c>
      <c r="CD854" s="1014" t="s">
        <v>672</v>
      </c>
      <c r="CE854" s="1014" t="str">
        <f>'Information Input'!$M$14</f>
        <v xml:space="preserve">      -      </v>
      </c>
      <c r="CF854" s="551" t="s">
        <v>136</v>
      </c>
      <c r="CG854" s="552">
        <f t="shared" si="159"/>
        <v>43556</v>
      </c>
      <c r="CH854" s="552">
        <f t="shared" si="160"/>
        <v>43646</v>
      </c>
      <c r="CI854" s="552">
        <f>'Information Input'!$H$35</f>
        <v>43555</v>
      </c>
      <c r="CJ854" s="551" t="str">
        <f>'Information Input'!$J$22</f>
        <v>Quarterly</v>
      </c>
      <c r="CK854" s="552">
        <f>'Information Input'!$H$30</f>
        <v>43555</v>
      </c>
      <c r="CL854" s="551">
        <f>'Information Input'!$J$18</f>
        <v>2019</v>
      </c>
      <c r="CM854" s="551" t="s">
        <v>243</v>
      </c>
      <c r="CN854" s="1014" t="s">
        <v>230</v>
      </c>
      <c r="CO854" s="542" t="s">
        <v>230</v>
      </c>
      <c r="CP854" s="542" t="s">
        <v>671</v>
      </c>
      <c r="CQ854" s="551">
        <v>13</v>
      </c>
      <c r="CR854" s="542" t="s">
        <v>155</v>
      </c>
      <c r="CS854" s="542" t="s">
        <v>232</v>
      </c>
      <c r="CT854" s="1015">
        <f>'Report 1'!$BB$18</f>
        <v>0</v>
      </c>
      <c r="CU854" s="1016">
        <f>SUMIF('Report 4A'!$G$16:$G$95,$CQ854,'Report 4A'!$BJ$16:$BJ$95)</f>
        <v>0</v>
      </c>
      <c r="CV854" s="1017">
        <f t="shared" si="158"/>
        <v>0</v>
      </c>
      <c r="CX854" s="546" t="s">
        <v>669</v>
      </c>
      <c r="CY854" s="537" t="s">
        <v>314</v>
      </c>
      <c r="CZ854" s="537" t="str">
        <f>'Information Input'!$M$14</f>
        <v xml:space="preserve">      -      </v>
      </c>
      <c r="DA854" s="538">
        <f>'Information Input'!$H$35</f>
        <v>43555</v>
      </c>
      <c r="DB854" s="537" t="str">
        <f>'Information Input'!$J$22</f>
        <v>Quarterly</v>
      </c>
      <c r="DC854" s="552">
        <f>'Information Input'!$H$30</f>
        <v>43555</v>
      </c>
      <c r="DD854" s="553" t="str">
        <f t="shared" si="157"/>
        <v>201801</v>
      </c>
      <c r="DE854" s="541" t="s">
        <v>103</v>
      </c>
      <c r="DF854" s="541" t="s">
        <v>687</v>
      </c>
      <c r="DG854" s="544">
        <f>'Report 5M'!$Q$161</f>
        <v>0</v>
      </c>
      <c r="DH854" s="550">
        <f>'Report 5M'!$Q$162</f>
        <v>0</v>
      </c>
      <c r="DI854" s="544">
        <f>'Report 5M'!$Q$163</f>
        <v>0</v>
      </c>
      <c r="DJ854" s="544">
        <f>'Report 5M'!$Q$164</f>
        <v>0</v>
      </c>
      <c r="DK854" s="544">
        <f>'Report 5M'!$Q$165</f>
        <v>0</v>
      </c>
      <c r="DL854" s="544">
        <f>'Report 5M'!$Q$166</f>
        <v>0</v>
      </c>
      <c r="DM854" s="544">
        <f>'Report 5M'!$Q$167</f>
        <v>0</v>
      </c>
      <c r="DN854" s="544">
        <f>'Report 5M'!$Q$168</f>
        <v>0</v>
      </c>
      <c r="DO854" s="544">
        <f>'Report 5M'!$Q$169</f>
        <v>0</v>
      </c>
      <c r="DP854" s="544">
        <f>'Report 5M'!$Q$170</f>
        <v>0</v>
      </c>
      <c r="DQ854" s="544">
        <f>'Report 5M'!$Q$171</f>
        <v>0</v>
      </c>
    </row>
    <row r="855" spans="2:121">
      <c r="B855" s="535" t="s">
        <v>669</v>
      </c>
      <c r="C855" s="536">
        <v>1</v>
      </c>
      <c r="D855" s="537" t="str">
        <f>'Information Input'!$M$14</f>
        <v xml:space="preserve">      -      </v>
      </c>
      <c r="E855" s="537" t="s">
        <v>136</v>
      </c>
      <c r="F855" s="538">
        <f t="shared" si="154"/>
        <v>43556</v>
      </c>
      <c r="G855" s="538">
        <f t="shared" si="155"/>
        <v>43646</v>
      </c>
      <c r="H855" s="538">
        <f>'Information Input'!$H$35</f>
        <v>43555</v>
      </c>
      <c r="I855" s="537" t="str">
        <f>'Information Input'!$J$22</f>
        <v>Quarterly</v>
      </c>
      <c r="J855" s="538">
        <f>'Information Input'!$H$30</f>
        <v>43555</v>
      </c>
      <c r="K855" s="537">
        <f>'Information Input'!$J$18</f>
        <v>2019</v>
      </c>
      <c r="L855" s="579" t="s">
        <v>89</v>
      </c>
      <c r="M855" s="540" t="s">
        <v>90</v>
      </c>
      <c r="N855" s="541" t="s">
        <v>91</v>
      </c>
      <c r="O855" s="542" t="s">
        <v>674</v>
      </c>
      <c r="P855" s="537">
        <v>64</v>
      </c>
      <c r="Q855" s="541" t="s">
        <v>206</v>
      </c>
      <c r="R855" s="541" t="s">
        <v>239</v>
      </c>
      <c r="S855" s="543">
        <f>'Report 1'!$D$18</f>
        <v>0</v>
      </c>
      <c r="T855" s="544">
        <f>'Report 1'!$D$85</f>
        <v>0</v>
      </c>
      <c r="U855" s="545">
        <f>'Report 1'!$D$171</f>
        <v>0</v>
      </c>
      <c r="AL855" s="546" t="s">
        <v>669</v>
      </c>
      <c r="AM855" s="547">
        <v>2</v>
      </c>
      <c r="AN855" s="547" t="str">
        <f>'Information Input'!$M$14</f>
        <v xml:space="preserve">      -      </v>
      </c>
      <c r="AO855" s="547" t="s">
        <v>135</v>
      </c>
      <c r="AP855" s="538">
        <f t="shared" si="162"/>
        <v>43466</v>
      </c>
      <c r="AQ855" s="538">
        <f t="shared" si="163"/>
        <v>43555</v>
      </c>
      <c r="AR855" s="538">
        <f>'Information Input'!$H$35</f>
        <v>43555</v>
      </c>
      <c r="AS855" s="547" t="str">
        <f>'Information Input'!$J$22</f>
        <v>Quarterly</v>
      </c>
      <c r="AT855" s="538">
        <f>'Information Input'!$H$30</f>
        <v>43555</v>
      </c>
      <c r="AU855" s="547">
        <f>'Information Input'!$J$18</f>
        <v>2019</v>
      </c>
      <c r="AV855" s="547" t="s">
        <v>99</v>
      </c>
      <c r="AW855" s="547" t="s">
        <v>100</v>
      </c>
      <c r="AX855" s="547" t="s">
        <v>96</v>
      </c>
      <c r="AY855" s="548" t="s">
        <v>671</v>
      </c>
      <c r="AZ855" s="547">
        <v>14</v>
      </c>
      <c r="BA855" s="549" t="s">
        <v>156</v>
      </c>
      <c r="BB855" s="543" t="s">
        <v>233</v>
      </c>
      <c r="BC855" s="550">
        <f>'Report 2'!$H201</f>
        <v>0</v>
      </c>
      <c r="BD855" s="550">
        <f>'Report 2'!$I201</f>
        <v>0</v>
      </c>
      <c r="BE855" s="550">
        <f>'Report 2'!$J201</f>
        <v>0</v>
      </c>
      <c r="BF855" s="550">
        <f>'Report 2'!$K201</f>
        <v>0</v>
      </c>
      <c r="BG855" s="550">
        <f>'Report 2'!$L201</f>
        <v>0</v>
      </c>
      <c r="BH855" s="550">
        <f>'Report 2'!$M201</f>
        <v>0</v>
      </c>
      <c r="BI855" s="550">
        <f>'Report 2'!$N201</f>
        <v>0</v>
      </c>
      <c r="CC855" s="542" t="s">
        <v>669</v>
      </c>
      <c r="CD855" s="1014" t="s">
        <v>672</v>
      </c>
      <c r="CE855" s="1014" t="str">
        <f>'Information Input'!$M$14</f>
        <v xml:space="preserve">      -      </v>
      </c>
      <c r="CF855" s="551" t="s">
        <v>136</v>
      </c>
      <c r="CG855" s="552">
        <f t="shared" si="159"/>
        <v>43556</v>
      </c>
      <c r="CH855" s="552">
        <f t="shared" si="160"/>
        <v>43646</v>
      </c>
      <c r="CI855" s="552">
        <f>'Information Input'!$H$35</f>
        <v>43555</v>
      </c>
      <c r="CJ855" s="551" t="str">
        <f>'Information Input'!$J$22</f>
        <v>Quarterly</v>
      </c>
      <c r="CK855" s="552">
        <f>'Information Input'!$H$30</f>
        <v>43555</v>
      </c>
      <c r="CL855" s="551">
        <f>'Information Input'!$J$18</f>
        <v>2019</v>
      </c>
      <c r="CM855" s="551" t="s">
        <v>243</v>
      </c>
      <c r="CN855" s="1014" t="s">
        <v>230</v>
      </c>
      <c r="CO855" s="542" t="s">
        <v>230</v>
      </c>
      <c r="CP855" s="542" t="s">
        <v>671</v>
      </c>
      <c r="CQ855" s="551">
        <v>14</v>
      </c>
      <c r="CR855" s="542" t="s">
        <v>156</v>
      </c>
      <c r="CS855" s="542" t="s">
        <v>233</v>
      </c>
      <c r="CT855" s="1015">
        <f>'Report 1'!$BB$18</f>
        <v>0</v>
      </c>
      <c r="CU855" s="1016">
        <f>SUMIF('Report 4A'!$G$16:$G$95,$CQ855,'Report 4A'!$BJ$16:$BJ$95)</f>
        <v>0</v>
      </c>
      <c r="CV855" s="1017">
        <f t="shared" si="158"/>
        <v>0</v>
      </c>
      <c r="CX855" s="546" t="s">
        <v>669</v>
      </c>
      <c r="CY855" s="537" t="s">
        <v>314</v>
      </c>
      <c r="CZ855" s="537" t="str">
        <f>'Information Input'!$M$14</f>
        <v xml:space="preserve">      -      </v>
      </c>
      <c r="DA855" s="552">
        <f>'Information Input'!$H$35</f>
        <v>43555</v>
      </c>
      <c r="DB855" s="537" t="str">
        <f>'Information Input'!$J$22</f>
        <v>Quarterly</v>
      </c>
      <c r="DC855" s="552">
        <f>'Information Input'!$H$30</f>
        <v>43555</v>
      </c>
      <c r="DD855" s="553" t="str">
        <f t="shared" si="157"/>
        <v>201712</v>
      </c>
      <c r="DE855" s="541" t="s">
        <v>103</v>
      </c>
      <c r="DF855" s="541" t="s">
        <v>687</v>
      </c>
      <c r="DG855" s="544">
        <f>'Report 5M'!$R$161</f>
        <v>0</v>
      </c>
      <c r="DH855" s="550">
        <f>'Report 5M'!$R$162</f>
        <v>0</v>
      </c>
      <c r="DI855" s="544">
        <f>'Report 5M'!$R$163</f>
        <v>0</v>
      </c>
      <c r="DJ855" s="544">
        <f>'Report 5M'!$R$164</f>
        <v>0</v>
      </c>
      <c r="DK855" s="544">
        <f>'Report 5M'!$R$165</f>
        <v>0</v>
      </c>
      <c r="DL855" s="544">
        <f>'Report 5M'!$R$166</f>
        <v>0</v>
      </c>
      <c r="DM855" s="544">
        <f>'Report 5M'!$R$167</f>
        <v>0</v>
      </c>
      <c r="DN855" s="544">
        <f>'Report 5M'!$R$168</f>
        <v>0</v>
      </c>
      <c r="DO855" s="544">
        <f>'Report 5M'!$R$169</f>
        <v>0</v>
      </c>
      <c r="DP855" s="544">
        <f>'Report 5M'!$R$170</f>
        <v>0</v>
      </c>
      <c r="DQ855" s="544">
        <f>'Report 5M'!$R$171</f>
        <v>0</v>
      </c>
    </row>
    <row r="856" spans="2:121">
      <c r="B856" s="535" t="s">
        <v>669</v>
      </c>
      <c r="C856" s="536">
        <v>1</v>
      </c>
      <c r="D856" s="537" t="str">
        <f>'Information Input'!$M$14</f>
        <v xml:space="preserve">      -      </v>
      </c>
      <c r="E856" s="537" t="s">
        <v>136</v>
      </c>
      <c r="F856" s="538">
        <f t="shared" si="154"/>
        <v>43556</v>
      </c>
      <c r="G856" s="538">
        <f t="shared" si="155"/>
        <v>43646</v>
      </c>
      <c r="H856" s="538">
        <f>'Information Input'!$H$35</f>
        <v>43555</v>
      </c>
      <c r="I856" s="537" t="str">
        <f>'Information Input'!$J$22</f>
        <v>Quarterly</v>
      </c>
      <c r="J856" s="538">
        <f>'Information Input'!$H$30</f>
        <v>43555</v>
      </c>
      <c r="K856" s="537">
        <f>'Information Input'!$J$18</f>
        <v>2019</v>
      </c>
      <c r="L856" s="579" t="s">
        <v>89</v>
      </c>
      <c r="M856" s="540" t="s">
        <v>90</v>
      </c>
      <c r="N856" s="541" t="s">
        <v>91</v>
      </c>
      <c r="O856" s="542" t="s">
        <v>674</v>
      </c>
      <c r="P856" s="537">
        <v>65</v>
      </c>
      <c r="Q856" s="541" t="s">
        <v>207</v>
      </c>
      <c r="R856" s="541" t="s">
        <v>239</v>
      </c>
      <c r="S856" s="543">
        <f>'Report 1'!$D$18</f>
        <v>0</v>
      </c>
      <c r="T856" s="544">
        <f>'Report 1'!$D$86</f>
        <v>0</v>
      </c>
      <c r="U856" s="545">
        <f>'Report 1'!$D$172</f>
        <v>0</v>
      </c>
      <c r="AL856" s="546" t="s">
        <v>669</v>
      </c>
      <c r="AM856" s="547">
        <v>2</v>
      </c>
      <c r="AN856" s="547" t="str">
        <f>'Information Input'!$M$14</f>
        <v xml:space="preserve">      -      </v>
      </c>
      <c r="AO856" s="547" t="s">
        <v>135</v>
      </c>
      <c r="AP856" s="538">
        <f t="shared" si="162"/>
        <v>43466</v>
      </c>
      <c r="AQ856" s="538">
        <f t="shared" si="163"/>
        <v>43555</v>
      </c>
      <c r="AR856" s="538">
        <f>'Information Input'!$H$35</f>
        <v>43555</v>
      </c>
      <c r="AS856" s="547" t="str">
        <f>'Information Input'!$J$22</f>
        <v>Quarterly</v>
      </c>
      <c r="AT856" s="538">
        <f>'Information Input'!$H$30</f>
        <v>43555</v>
      </c>
      <c r="AU856" s="547">
        <f>'Information Input'!$J$18</f>
        <v>2019</v>
      </c>
      <c r="AV856" s="547" t="s">
        <v>99</v>
      </c>
      <c r="AW856" s="547" t="s">
        <v>100</v>
      </c>
      <c r="AX856" s="547" t="s">
        <v>96</v>
      </c>
      <c r="AY856" s="548" t="s">
        <v>671</v>
      </c>
      <c r="AZ856" s="547">
        <v>15</v>
      </c>
      <c r="BA856" s="549" t="s">
        <v>157</v>
      </c>
      <c r="BB856" s="543" t="s">
        <v>234</v>
      </c>
      <c r="BC856" s="550">
        <f>'Report 2'!$H202</f>
        <v>0</v>
      </c>
      <c r="BD856" s="550">
        <f>'Report 2'!$I202</f>
        <v>0</v>
      </c>
      <c r="BE856" s="550">
        <f>'Report 2'!$J202</f>
        <v>0</v>
      </c>
      <c r="BF856" s="550">
        <f>'Report 2'!$K202</f>
        <v>0</v>
      </c>
      <c r="BG856" s="550">
        <f>'Report 2'!$L202</f>
        <v>0</v>
      </c>
      <c r="BH856" s="550">
        <f>'Report 2'!$M202</f>
        <v>0</v>
      </c>
      <c r="BI856" s="550">
        <f>'Report 2'!$N202</f>
        <v>0</v>
      </c>
      <c r="CC856" s="542" t="s">
        <v>669</v>
      </c>
      <c r="CD856" s="1014" t="s">
        <v>672</v>
      </c>
      <c r="CE856" s="1014" t="str">
        <f>'Information Input'!$M$14</f>
        <v xml:space="preserve">      -      </v>
      </c>
      <c r="CF856" s="551" t="s">
        <v>136</v>
      </c>
      <c r="CG856" s="552">
        <f t="shared" si="159"/>
        <v>43556</v>
      </c>
      <c r="CH856" s="552">
        <f t="shared" si="160"/>
        <v>43646</v>
      </c>
      <c r="CI856" s="552">
        <f>'Information Input'!$H$35</f>
        <v>43555</v>
      </c>
      <c r="CJ856" s="551" t="str">
        <f>'Information Input'!$J$22</f>
        <v>Quarterly</v>
      </c>
      <c r="CK856" s="552">
        <f>'Information Input'!$H$30</f>
        <v>43555</v>
      </c>
      <c r="CL856" s="551">
        <f>'Information Input'!$J$18</f>
        <v>2019</v>
      </c>
      <c r="CM856" s="551" t="s">
        <v>243</v>
      </c>
      <c r="CN856" s="1014" t="s">
        <v>230</v>
      </c>
      <c r="CO856" s="542" t="s">
        <v>230</v>
      </c>
      <c r="CP856" s="542" t="s">
        <v>671</v>
      </c>
      <c r="CQ856" s="551">
        <v>15</v>
      </c>
      <c r="CR856" s="542" t="s">
        <v>157</v>
      </c>
      <c r="CS856" s="542" t="s">
        <v>234</v>
      </c>
      <c r="CT856" s="1015">
        <f>'Report 1'!$BB$18</f>
        <v>0</v>
      </c>
      <c r="CU856" s="1016">
        <f>SUMIF('Report 4A'!$G$16:$G$95,$CQ856,'Report 4A'!$BJ$16:$BJ$95)</f>
        <v>0</v>
      </c>
      <c r="CV856" s="1017">
        <f t="shared" si="158"/>
        <v>0</v>
      </c>
      <c r="CX856" s="546" t="s">
        <v>669</v>
      </c>
      <c r="CY856" s="537" t="s">
        <v>314</v>
      </c>
      <c r="CZ856" s="537" t="str">
        <f>'Information Input'!$M$14</f>
        <v xml:space="preserve">      -      </v>
      </c>
      <c r="DA856" s="538">
        <f>'Information Input'!$H$35</f>
        <v>43555</v>
      </c>
      <c r="DB856" s="537" t="str">
        <f>'Information Input'!$J$22</f>
        <v>Quarterly</v>
      </c>
      <c r="DC856" s="552">
        <f>'Information Input'!$H$30</f>
        <v>43555</v>
      </c>
      <c r="DD856" s="553" t="str">
        <f t="shared" si="157"/>
        <v>201711</v>
      </c>
      <c r="DE856" s="541" t="s">
        <v>103</v>
      </c>
      <c r="DF856" s="541" t="s">
        <v>687</v>
      </c>
      <c r="DG856" s="544">
        <f>'Report 5M'!$S$161</f>
        <v>0</v>
      </c>
      <c r="DH856" s="550">
        <f>'Report 5M'!$S$162</f>
        <v>0</v>
      </c>
      <c r="DI856" s="544">
        <f>'Report 5M'!$S$163</f>
        <v>0</v>
      </c>
      <c r="DJ856" s="544">
        <f>'Report 5M'!$S$164</f>
        <v>0</v>
      </c>
      <c r="DK856" s="544">
        <f>'Report 5M'!$S$165</f>
        <v>0</v>
      </c>
      <c r="DL856" s="544">
        <f>'Report 5M'!$S$166</f>
        <v>0</v>
      </c>
      <c r="DM856" s="544">
        <f>'Report 5M'!$S$167</f>
        <v>0</v>
      </c>
      <c r="DN856" s="544">
        <f>'Report 5M'!$S$168</f>
        <v>0</v>
      </c>
      <c r="DO856" s="544">
        <f>'Report 5M'!$S$169</f>
        <v>0</v>
      </c>
      <c r="DP856" s="544">
        <f>'Report 5M'!$S$170</f>
        <v>0</v>
      </c>
      <c r="DQ856" s="544">
        <f>'Report 5M'!$S$171</f>
        <v>0</v>
      </c>
    </row>
    <row r="857" spans="2:121">
      <c r="B857" s="535" t="s">
        <v>669</v>
      </c>
      <c r="C857" s="536">
        <v>1</v>
      </c>
      <c r="D857" s="537" t="str">
        <f>'Information Input'!$M$14</f>
        <v xml:space="preserve">      -      </v>
      </c>
      <c r="E857" s="537" t="s">
        <v>136</v>
      </c>
      <c r="F857" s="538">
        <f t="shared" ref="F857:F920" si="164">DATE(K857,4,1)</f>
        <v>43556</v>
      </c>
      <c r="G857" s="538">
        <f t="shared" ref="G857:G920" si="165">DATE(K857,6,30)</f>
        <v>43646</v>
      </c>
      <c r="H857" s="538">
        <f>'Information Input'!$H$35</f>
        <v>43555</v>
      </c>
      <c r="I857" s="537" t="str">
        <f>'Information Input'!$J$22</f>
        <v>Quarterly</v>
      </c>
      <c r="J857" s="538">
        <f>'Information Input'!$H$30</f>
        <v>43555</v>
      </c>
      <c r="K857" s="537">
        <f>'Information Input'!$J$18</f>
        <v>2019</v>
      </c>
      <c r="L857" s="579" t="s">
        <v>89</v>
      </c>
      <c r="M857" s="540" t="s">
        <v>90</v>
      </c>
      <c r="N857" s="541" t="s">
        <v>91</v>
      </c>
      <c r="O857" s="542" t="s">
        <v>679</v>
      </c>
      <c r="P857" s="537">
        <v>66</v>
      </c>
      <c r="Q857" s="541" t="s">
        <v>208</v>
      </c>
      <c r="R857" s="541" t="s">
        <v>239</v>
      </c>
      <c r="S857" s="543">
        <f>'Report 1'!$D$18</f>
        <v>0</v>
      </c>
      <c r="T857" s="544">
        <f>'Report 1'!$D$87</f>
        <v>0</v>
      </c>
      <c r="U857" s="545">
        <f>'Report 1'!$D$173</f>
        <v>0</v>
      </c>
      <c r="AL857" s="546" t="s">
        <v>669</v>
      </c>
      <c r="AM857" s="547">
        <v>2</v>
      </c>
      <c r="AN857" s="547" t="str">
        <f>'Information Input'!$M$14</f>
        <v xml:space="preserve">      -      </v>
      </c>
      <c r="AO857" s="547" t="s">
        <v>135</v>
      </c>
      <c r="AP857" s="538">
        <f t="shared" si="162"/>
        <v>43466</v>
      </c>
      <c r="AQ857" s="538">
        <f t="shared" si="163"/>
        <v>43555</v>
      </c>
      <c r="AR857" s="538">
        <f>'Information Input'!$H$35</f>
        <v>43555</v>
      </c>
      <c r="AS857" s="547" t="str">
        <f>'Information Input'!$J$22</f>
        <v>Quarterly</v>
      </c>
      <c r="AT857" s="538">
        <f>'Information Input'!$H$30</f>
        <v>43555</v>
      </c>
      <c r="AU857" s="547">
        <f>'Information Input'!$J$18</f>
        <v>2019</v>
      </c>
      <c r="AV857" s="547" t="s">
        <v>99</v>
      </c>
      <c r="AW857" s="547" t="s">
        <v>100</v>
      </c>
      <c r="AX857" s="547" t="s">
        <v>96</v>
      </c>
      <c r="AY857" s="548" t="s">
        <v>671</v>
      </c>
      <c r="AZ857" s="547">
        <v>16</v>
      </c>
      <c r="BA857" s="549" t="s">
        <v>158</v>
      </c>
      <c r="BB857" s="543" t="s">
        <v>235</v>
      </c>
      <c r="BC857" s="550">
        <f>'Report 2'!$H203</f>
        <v>0</v>
      </c>
      <c r="BD857" s="550">
        <f>'Report 2'!$I203</f>
        <v>0</v>
      </c>
      <c r="BE857" s="550">
        <f>'Report 2'!$J203</f>
        <v>0</v>
      </c>
      <c r="BF857" s="550">
        <f>'Report 2'!$K203</f>
        <v>0</v>
      </c>
      <c r="BG857" s="550">
        <f>'Report 2'!$L203</f>
        <v>0</v>
      </c>
      <c r="BH857" s="550">
        <f>'Report 2'!$M203</f>
        <v>0</v>
      </c>
      <c r="BI857" s="550">
        <f>'Report 2'!$N203</f>
        <v>0</v>
      </c>
      <c r="CC857" s="542" t="s">
        <v>669</v>
      </c>
      <c r="CD857" s="1014" t="s">
        <v>672</v>
      </c>
      <c r="CE857" s="1014" t="str">
        <f>'Information Input'!$M$14</f>
        <v xml:space="preserve">      -      </v>
      </c>
      <c r="CF857" s="551" t="s">
        <v>136</v>
      </c>
      <c r="CG857" s="552">
        <f t="shared" si="159"/>
        <v>43556</v>
      </c>
      <c r="CH857" s="552">
        <f t="shared" si="160"/>
        <v>43646</v>
      </c>
      <c r="CI857" s="552">
        <f>'Information Input'!$H$35</f>
        <v>43555</v>
      </c>
      <c r="CJ857" s="551" t="str">
        <f>'Information Input'!$J$22</f>
        <v>Quarterly</v>
      </c>
      <c r="CK857" s="552">
        <f>'Information Input'!$H$30</f>
        <v>43555</v>
      </c>
      <c r="CL857" s="551">
        <f>'Information Input'!$J$18</f>
        <v>2019</v>
      </c>
      <c r="CM857" s="551" t="s">
        <v>243</v>
      </c>
      <c r="CN857" s="1014" t="s">
        <v>230</v>
      </c>
      <c r="CO857" s="542" t="s">
        <v>230</v>
      </c>
      <c r="CP857" s="542" t="s">
        <v>671</v>
      </c>
      <c r="CQ857" s="551">
        <v>16</v>
      </c>
      <c r="CR857" s="542" t="s">
        <v>158</v>
      </c>
      <c r="CS857" s="542" t="s">
        <v>235</v>
      </c>
      <c r="CT857" s="1015">
        <f>'Report 1'!$BB$18</f>
        <v>0</v>
      </c>
      <c r="CU857" s="1016">
        <f>SUMIF('Report 4A'!$G$16:$G$95,$CQ857,'Report 4A'!$BJ$16:$BJ$95)</f>
        <v>0</v>
      </c>
      <c r="CV857" s="1017">
        <f t="shared" si="158"/>
        <v>0</v>
      </c>
      <c r="CX857" s="546" t="s">
        <v>669</v>
      </c>
      <c r="CY857" s="537" t="s">
        <v>314</v>
      </c>
      <c r="CZ857" s="537" t="str">
        <f>'Information Input'!$M$14</f>
        <v xml:space="preserve">      -      </v>
      </c>
      <c r="DA857" s="538">
        <f>'Information Input'!$H$35</f>
        <v>43555</v>
      </c>
      <c r="DB857" s="537" t="str">
        <f>'Information Input'!$J$22</f>
        <v>Quarterly</v>
      </c>
      <c r="DC857" s="552">
        <f>'Information Input'!$H$30</f>
        <v>43555</v>
      </c>
      <c r="DD857" s="553" t="str">
        <f t="shared" si="157"/>
        <v>201710</v>
      </c>
      <c r="DE857" s="541" t="s">
        <v>103</v>
      </c>
      <c r="DF857" s="541" t="s">
        <v>687</v>
      </c>
      <c r="DG857" s="544">
        <f>'Report 5M'!$T$161</f>
        <v>0</v>
      </c>
      <c r="DH857" s="550">
        <f>'Report 5M'!$T$162</f>
        <v>0</v>
      </c>
      <c r="DI857" s="544">
        <f>'Report 5M'!$T$163</f>
        <v>0</v>
      </c>
      <c r="DJ857" s="544">
        <f>'Report 5M'!$T$164</f>
        <v>0</v>
      </c>
      <c r="DK857" s="544">
        <f>'Report 5M'!$T$165</f>
        <v>0</v>
      </c>
      <c r="DL857" s="544">
        <f>'Report 5M'!$T$166</f>
        <v>0</v>
      </c>
      <c r="DM857" s="544">
        <f>'Report 5M'!$T$167</f>
        <v>0</v>
      </c>
      <c r="DN857" s="544">
        <f>'Report 5M'!$T$168</f>
        <v>0</v>
      </c>
      <c r="DO857" s="544">
        <f>'Report 5M'!$T$169</f>
        <v>0</v>
      </c>
      <c r="DP857" s="544">
        <f>'Report 5M'!$T$170</f>
        <v>0</v>
      </c>
      <c r="DQ857" s="544">
        <f>'Report 5M'!$T$171</f>
        <v>0</v>
      </c>
    </row>
    <row r="858" spans="2:121">
      <c r="B858" s="535" t="s">
        <v>669</v>
      </c>
      <c r="C858" s="536">
        <v>1</v>
      </c>
      <c r="D858" s="537" t="str">
        <f>'Information Input'!$M$14</f>
        <v xml:space="preserve">      -      </v>
      </c>
      <c r="E858" s="537" t="s">
        <v>136</v>
      </c>
      <c r="F858" s="538">
        <f t="shared" si="164"/>
        <v>43556</v>
      </c>
      <c r="G858" s="538">
        <f t="shared" si="165"/>
        <v>43646</v>
      </c>
      <c r="H858" s="538">
        <f>'Information Input'!$H$35</f>
        <v>43555</v>
      </c>
      <c r="I858" s="537" t="str">
        <f>'Information Input'!$J$22</f>
        <v>Quarterly</v>
      </c>
      <c r="J858" s="538">
        <f>'Information Input'!$H$30</f>
        <v>43555</v>
      </c>
      <c r="K858" s="537">
        <f>'Information Input'!$J$18</f>
        <v>2019</v>
      </c>
      <c r="L858" s="579" t="s">
        <v>89</v>
      </c>
      <c r="M858" s="540" t="s">
        <v>90</v>
      </c>
      <c r="N858" s="541" t="s">
        <v>91</v>
      </c>
      <c r="O858" s="542" t="s">
        <v>679</v>
      </c>
      <c r="P858" s="537">
        <v>67</v>
      </c>
      <c r="Q858" s="541" t="s">
        <v>209</v>
      </c>
      <c r="R858" s="541" t="s">
        <v>239</v>
      </c>
      <c r="S858" s="543">
        <f>'Report 1'!$D$18</f>
        <v>0</v>
      </c>
      <c r="T858" s="544">
        <f>'Report 1'!$D$88</f>
        <v>0</v>
      </c>
      <c r="U858" s="545">
        <f>'Report 1'!$D$174</f>
        <v>0</v>
      </c>
      <c r="AL858" s="546" t="s">
        <v>669</v>
      </c>
      <c r="AM858" s="547">
        <v>2</v>
      </c>
      <c r="AN858" s="547" t="str">
        <f>'Information Input'!$M$14</f>
        <v xml:space="preserve">      -      </v>
      </c>
      <c r="AO858" s="547" t="s">
        <v>135</v>
      </c>
      <c r="AP858" s="538">
        <f t="shared" si="162"/>
        <v>43466</v>
      </c>
      <c r="AQ858" s="538">
        <f t="shared" si="163"/>
        <v>43555</v>
      </c>
      <c r="AR858" s="538">
        <f>'Information Input'!$H$35</f>
        <v>43555</v>
      </c>
      <c r="AS858" s="547" t="str">
        <f>'Information Input'!$J$22</f>
        <v>Quarterly</v>
      </c>
      <c r="AT858" s="538">
        <f>'Information Input'!$H$30</f>
        <v>43555</v>
      </c>
      <c r="AU858" s="547">
        <f>'Information Input'!$J$18</f>
        <v>2019</v>
      </c>
      <c r="AV858" s="547" t="s">
        <v>99</v>
      </c>
      <c r="AW858" s="547" t="s">
        <v>100</v>
      </c>
      <c r="AX858" s="547" t="s">
        <v>96</v>
      </c>
      <c r="AY858" s="548" t="s">
        <v>671</v>
      </c>
      <c r="AZ858" s="547">
        <v>17</v>
      </c>
      <c r="BA858" s="549" t="s">
        <v>159</v>
      </c>
      <c r="BB858" s="543" t="s">
        <v>235</v>
      </c>
      <c r="BC858" s="550">
        <f>'Report 2'!$H204</f>
        <v>0</v>
      </c>
      <c r="BD858" s="550">
        <f>'Report 2'!$I204</f>
        <v>0</v>
      </c>
      <c r="BE858" s="550">
        <f>'Report 2'!$J204</f>
        <v>0</v>
      </c>
      <c r="BF858" s="550">
        <f>'Report 2'!$K204</f>
        <v>0</v>
      </c>
      <c r="BG858" s="550">
        <f>'Report 2'!$L204</f>
        <v>0</v>
      </c>
      <c r="BH858" s="550">
        <f>'Report 2'!$M204</f>
        <v>0</v>
      </c>
      <c r="BI858" s="550">
        <f>'Report 2'!$N204</f>
        <v>0</v>
      </c>
      <c r="CC858" s="542" t="s">
        <v>669</v>
      </c>
      <c r="CD858" s="1014" t="s">
        <v>672</v>
      </c>
      <c r="CE858" s="1014" t="str">
        <f>'Information Input'!$M$14</f>
        <v xml:space="preserve">      -      </v>
      </c>
      <c r="CF858" s="551" t="s">
        <v>136</v>
      </c>
      <c r="CG858" s="552">
        <f t="shared" si="159"/>
        <v>43556</v>
      </c>
      <c r="CH858" s="552">
        <f t="shared" si="160"/>
        <v>43646</v>
      </c>
      <c r="CI858" s="552">
        <f>'Information Input'!$H$35</f>
        <v>43555</v>
      </c>
      <c r="CJ858" s="551" t="str">
        <f>'Information Input'!$J$22</f>
        <v>Quarterly</v>
      </c>
      <c r="CK858" s="552">
        <f>'Information Input'!$H$30</f>
        <v>43555</v>
      </c>
      <c r="CL858" s="551">
        <f>'Information Input'!$J$18</f>
        <v>2019</v>
      </c>
      <c r="CM858" s="551" t="s">
        <v>243</v>
      </c>
      <c r="CN858" s="1014" t="s">
        <v>230</v>
      </c>
      <c r="CO858" s="542" t="s">
        <v>230</v>
      </c>
      <c r="CP858" s="542" t="s">
        <v>671</v>
      </c>
      <c r="CQ858" s="551">
        <v>17</v>
      </c>
      <c r="CR858" s="542" t="s">
        <v>159</v>
      </c>
      <c r="CS858" s="542" t="s">
        <v>235</v>
      </c>
      <c r="CT858" s="1015">
        <f>'Report 1'!$BB$18</f>
        <v>0</v>
      </c>
      <c r="CU858" s="1016">
        <f>SUMIF('Report 4A'!$G$16:$G$95,$CQ858,'Report 4A'!$BJ$16:$BJ$95)</f>
        <v>0</v>
      </c>
      <c r="CV858" s="1017">
        <f t="shared" si="158"/>
        <v>0</v>
      </c>
      <c r="CX858" s="546" t="s">
        <v>669</v>
      </c>
      <c r="CY858" s="537" t="s">
        <v>314</v>
      </c>
      <c r="CZ858" s="537" t="str">
        <f>'Information Input'!$M$14</f>
        <v xml:space="preserve">      -      </v>
      </c>
      <c r="DA858" s="538">
        <f>'Information Input'!$H$35</f>
        <v>43555</v>
      </c>
      <c r="DB858" s="537" t="str">
        <f>'Information Input'!$J$22</f>
        <v>Quarterly</v>
      </c>
      <c r="DC858" s="552">
        <f>'Information Input'!$H$30</f>
        <v>43555</v>
      </c>
      <c r="DD858" s="553" t="str">
        <f t="shared" si="157"/>
        <v>201709</v>
      </c>
      <c r="DE858" s="541" t="s">
        <v>103</v>
      </c>
      <c r="DF858" s="541" t="s">
        <v>687</v>
      </c>
      <c r="DG858" s="544">
        <f>'Report 5M'!$U$161</f>
        <v>0</v>
      </c>
      <c r="DH858" s="550">
        <f>'Report 5M'!$U$162</f>
        <v>0</v>
      </c>
      <c r="DI858" s="544">
        <f>'Report 5M'!$U$163</f>
        <v>0</v>
      </c>
      <c r="DJ858" s="544">
        <f>'Report 5M'!$U$164</f>
        <v>0</v>
      </c>
      <c r="DK858" s="544">
        <f>'Report 5M'!$U$165</f>
        <v>0</v>
      </c>
      <c r="DL858" s="544">
        <f>'Report 5M'!$U$166</f>
        <v>0</v>
      </c>
      <c r="DM858" s="544">
        <f>'Report 5M'!$U$167</f>
        <v>0</v>
      </c>
      <c r="DN858" s="544">
        <f>'Report 5M'!$U$168</f>
        <v>0</v>
      </c>
      <c r="DO858" s="544">
        <f>'Report 5M'!$U$169</f>
        <v>0</v>
      </c>
      <c r="DP858" s="544">
        <f>'Report 5M'!$U$170</f>
        <v>0</v>
      </c>
      <c r="DQ858" s="544">
        <f>'Report 5M'!$U$171</f>
        <v>0</v>
      </c>
    </row>
    <row r="859" spans="2:121">
      <c r="B859" s="535" t="s">
        <v>669</v>
      </c>
      <c r="C859" s="536">
        <v>1</v>
      </c>
      <c r="D859" s="537" t="str">
        <f>'Information Input'!$M$14</f>
        <v xml:space="preserve">      -      </v>
      </c>
      <c r="E859" s="537" t="s">
        <v>136</v>
      </c>
      <c r="F859" s="538">
        <f t="shared" si="164"/>
        <v>43556</v>
      </c>
      <c r="G859" s="538">
        <f t="shared" si="165"/>
        <v>43646</v>
      </c>
      <c r="H859" s="538">
        <f>'Information Input'!$H$35</f>
        <v>43555</v>
      </c>
      <c r="I859" s="537" t="str">
        <f>'Information Input'!$J$22</f>
        <v>Quarterly</v>
      </c>
      <c r="J859" s="538">
        <f>'Information Input'!$H$30</f>
        <v>43555</v>
      </c>
      <c r="K859" s="537">
        <f>'Information Input'!$J$18</f>
        <v>2019</v>
      </c>
      <c r="L859" s="579" t="s">
        <v>89</v>
      </c>
      <c r="M859" s="540" t="s">
        <v>90</v>
      </c>
      <c r="N859" s="541" t="s">
        <v>91</v>
      </c>
      <c r="O859" s="542" t="s">
        <v>679</v>
      </c>
      <c r="P859" s="537">
        <v>68</v>
      </c>
      <c r="Q859" s="541" t="s">
        <v>210</v>
      </c>
      <c r="R859" s="541" t="s">
        <v>239</v>
      </c>
      <c r="S859" s="543">
        <f>'Report 1'!$D$18</f>
        <v>0</v>
      </c>
      <c r="T859" s="544">
        <f>'Report 1'!$D$89</f>
        <v>0</v>
      </c>
      <c r="U859" s="545">
        <f>'Report 1'!$D$175</f>
        <v>0</v>
      </c>
      <c r="AL859" s="546" t="s">
        <v>669</v>
      </c>
      <c r="AM859" s="547">
        <v>2</v>
      </c>
      <c r="AN859" s="547" t="str">
        <f>'Information Input'!$M$14</f>
        <v xml:space="preserve">      -      </v>
      </c>
      <c r="AO859" s="547" t="s">
        <v>135</v>
      </c>
      <c r="AP859" s="538">
        <f t="shared" si="162"/>
        <v>43466</v>
      </c>
      <c r="AQ859" s="538">
        <f t="shared" si="163"/>
        <v>43555</v>
      </c>
      <c r="AR859" s="538">
        <f>'Information Input'!$H$35</f>
        <v>43555</v>
      </c>
      <c r="AS859" s="547" t="str">
        <f>'Information Input'!$J$22</f>
        <v>Quarterly</v>
      </c>
      <c r="AT859" s="538">
        <f>'Information Input'!$H$30</f>
        <v>43555</v>
      </c>
      <c r="AU859" s="547">
        <f>'Information Input'!$J$18</f>
        <v>2019</v>
      </c>
      <c r="AV859" s="547" t="s">
        <v>99</v>
      </c>
      <c r="AW859" s="547" t="s">
        <v>100</v>
      </c>
      <c r="AX859" s="547" t="s">
        <v>96</v>
      </c>
      <c r="AY859" s="548" t="s">
        <v>671</v>
      </c>
      <c r="AZ859" s="547">
        <v>18</v>
      </c>
      <c r="BA859" s="549" t="s">
        <v>160</v>
      </c>
      <c r="BB859" s="543" t="s">
        <v>235</v>
      </c>
      <c r="BC859" s="550">
        <f>'Report 2'!$H205</f>
        <v>0</v>
      </c>
      <c r="BD859" s="550">
        <f>'Report 2'!$I205</f>
        <v>0</v>
      </c>
      <c r="BE859" s="550">
        <f>'Report 2'!$J205</f>
        <v>0</v>
      </c>
      <c r="BF859" s="550">
        <f>'Report 2'!$K205</f>
        <v>0</v>
      </c>
      <c r="BG859" s="550">
        <f>'Report 2'!$L205</f>
        <v>0</v>
      </c>
      <c r="BH859" s="550">
        <f>'Report 2'!$M205</f>
        <v>0</v>
      </c>
      <c r="BI859" s="550">
        <f>'Report 2'!$N205</f>
        <v>0</v>
      </c>
      <c r="CC859" s="542" t="s">
        <v>669</v>
      </c>
      <c r="CD859" s="1014" t="s">
        <v>672</v>
      </c>
      <c r="CE859" s="1014" t="str">
        <f>'Information Input'!$M$14</f>
        <v xml:space="preserve">      -      </v>
      </c>
      <c r="CF859" s="551" t="s">
        <v>136</v>
      </c>
      <c r="CG859" s="552">
        <f t="shared" si="159"/>
        <v>43556</v>
      </c>
      <c r="CH859" s="552">
        <f t="shared" si="160"/>
        <v>43646</v>
      </c>
      <c r="CI859" s="552">
        <f>'Information Input'!$H$35</f>
        <v>43555</v>
      </c>
      <c r="CJ859" s="551" t="str">
        <f>'Information Input'!$J$22</f>
        <v>Quarterly</v>
      </c>
      <c r="CK859" s="552">
        <f>'Information Input'!$H$30</f>
        <v>43555</v>
      </c>
      <c r="CL859" s="551">
        <f>'Information Input'!$J$18</f>
        <v>2019</v>
      </c>
      <c r="CM859" s="551" t="s">
        <v>243</v>
      </c>
      <c r="CN859" s="1014" t="s">
        <v>230</v>
      </c>
      <c r="CO859" s="542" t="s">
        <v>230</v>
      </c>
      <c r="CP859" s="542" t="s">
        <v>671</v>
      </c>
      <c r="CQ859" s="551">
        <v>18</v>
      </c>
      <c r="CR859" s="542" t="s">
        <v>160</v>
      </c>
      <c r="CS859" s="542" t="s">
        <v>235</v>
      </c>
      <c r="CT859" s="1015">
        <f>'Report 1'!$BB$18</f>
        <v>0</v>
      </c>
      <c r="CU859" s="1016">
        <f>SUMIF('Report 4A'!$G$16:$G$95,$CQ859,'Report 4A'!$BJ$16:$BJ$95)</f>
        <v>0</v>
      </c>
      <c r="CV859" s="1017">
        <f t="shared" si="158"/>
        <v>0</v>
      </c>
      <c r="CX859" s="546" t="s">
        <v>669</v>
      </c>
      <c r="CY859" s="537" t="s">
        <v>314</v>
      </c>
      <c r="CZ859" s="537" t="str">
        <f>'Information Input'!$M$14</f>
        <v xml:space="preserve">      -      </v>
      </c>
      <c r="DA859" s="538">
        <f>'Information Input'!$H$35</f>
        <v>43555</v>
      </c>
      <c r="DB859" s="537" t="str">
        <f>'Information Input'!$J$22</f>
        <v>Quarterly</v>
      </c>
      <c r="DC859" s="552">
        <f>'Information Input'!$H$30</f>
        <v>43555</v>
      </c>
      <c r="DD859" s="553" t="str">
        <f t="shared" si="157"/>
        <v>201708</v>
      </c>
      <c r="DE859" s="541" t="s">
        <v>103</v>
      </c>
      <c r="DF859" s="541" t="s">
        <v>687</v>
      </c>
      <c r="DG859" s="544">
        <f>'Report 5M'!$V$161</f>
        <v>0</v>
      </c>
      <c r="DH859" s="550">
        <f>'Report 5M'!$V$162</f>
        <v>0</v>
      </c>
      <c r="DI859" s="544">
        <f>'Report 5M'!$V$163</f>
        <v>0</v>
      </c>
      <c r="DJ859" s="544">
        <f>'Report 5M'!$V$164</f>
        <v>0</v>
      </c>
      <c r="DK859" s="544">
        <f>'Report 5M'!$V$165</f>
        <v>0</v>
      </c>
      <c r="DL859" s="544">
        <f>'Report 5M'!$V$166</f>
        <v>0</v>
      </c>
      <c r="DM859" s="544">
        <f>'Report 5M'!$V$167</f>
        <v>0</v>
      </c>
      <c r="DN859" s="544">
        <f>'Report 5M'!$V$168</f>
        <v>0</v>
      </c>
      <c r="DO859" s="544">
        <f>'Report 5M'!$V$169</f>
        <v>0</v>
      </c>
      <c r="DP859" s="544">
        <f>'Report 5M'!$V$170</f>
        <v>0</v>
      </c>
      <c r="DQ859" s="544">
        <f>'Report 5M'!$V$171</f>
        <v>0</v>
      </c>
    </row>
    <row r="860" spans="2:121">
      <c r="B860" s="535" t="s">
        <v>669</v>
      </c>
      <c r="C860" s="536">
        <v>1</v>
      </c>
      <c r="D860" s="537" t="str">
        <f>'Information Input'!$M$14</f>
        <v xml:space="preserve">      -      </v>
      </c>
      <c r="E860" s="537" t="s">
        <v>136</v>
      </c>
      <c r="F860" s="538">
        <f t="shared" si="164"/>
        <v>43556</v>
      </c>
      <c r="G860" s="538">
        <f t="shared" si="165"/>
        <v>43646</v>
      </c>
      <c r="H860" s="538">
        <f>'Information Input'!$H$35</f>
        <v>43555</v>
      </c>
      <c r="I860" s="537" t="str">
        <f>'Information Input'!$J$22</f>
        <v>Quarterly</v>
      </c>
      <c r="J860" s="538">
        <f>'Information Input'!$H$30</f>
        <v>43555</v>
      </c>
      <c r="K860" s="537">
        <f>'Information Input'!$J$18</f>
        <v>2019</v>
      </c>
      <c r="L860" s="579" t="s">
        <v>89</v>
      </c>
      <c r="M860" s="540" t="s">
        <v>90</v>
      </c>
      <c r="N860" s="541" t="s">
        <v>91</v>
      </c>
      <c r="O860" s="542" t="s">
        <v>679</v>
      </c>
      <c r="P860" s="537">
        <v>69</v>
      </c>
      <c r="Q860" s="541" t="s">
        <v>211</v>
      </c>
      <c r="R860" s="541" t="s">
        <v>239</v>
      </c>
      <c r="S860" s="543">
        <f>'Report 1'!$D$18</f>
        <v>0</v>
      </c>
      <c r="T860" s="544">
        <f>'Report 1'!$D$90</f>
        <v>0</v>
      </c>
      <c r="U860" s="545">
        <f>'Report 1'!$D$176</f>
        <v>0</v>
      </c>
      <c r="AL860" s="546" t="s">
        <v>669</v>
      </c>
      <c r="AM860" s="547">
        <v>2</v>
      </c>
      <c r="AN860" s="547" t="str">
        <f>'Information Input'!$M$14</f>
        <v xml:space="preserve">      -      </v>
      </c>
      <c r="AO860" s="547" t="s">
        <v>135</v>
      </c>
      <c r="AP860" s="538">
        <f t="shared" si="162"/>
        <v>43466</v>
      </c>
      <c r="AQ860" s="538">
        <f t="shared" si="163"/>
        <v>43555</v>
      </c>
      <c r="AR860" s="538">
        <f>'Information Input'!$H$35</f>
        <v>43555</v>
      </c>
      <c r="AS860" s="547" t="str">
        <f>'Information Input'!$J$22</f>
        <v>Quarterly</v>
      </c>
      <c r="AT860" s="538">
        <f>'Information Input'!$H$30</f>
        <v>43555</v>
      </c>
      <c r="AU860" s="547">
        <f>'Information Input'!$J$18</f>
        <v>2019</v>
      </c>
      <c r="AV860" s="547" t="s">
        <v>99</v>
      </c>
      <c r="AW860" s="547" t="s">
        <v>100</v>
      </c>
      <c r="AX860" s="547" t="s">
        <v>96</v>
      </c>
      <c r="AY860" s="548" t="s">
        <v>671</v>
      </c>
      <c r="AZ860" s="547">
        <v>19</v>
      </c>
      <c r="BA860" s="549" t="s">
        <v>161</v>
      </c>
      <c r="BB860" s="543" t="s">
        <v>235</v>
      </c>
      <c r="BC860" s="550">
        <f>'Report 2'!$H206</f>
        <v>0</v>
      </c>
      <c r="BD860" s="550">
        <f>'Report 2'!$I206</f>
        <v>0</v>
      </c>
      <c r="BE860" s="550">
        <f>'Report 2'!$J206</f>
        <v>0</v>
      </c>
      <c r="BF860" s="550">
        <f>'Report 2'!$K206</f>
        <v>0</v>
      </c>
      <c r="BG860" s="550">
        <f>'Report 2'!$L206</f>
        <v>0</v>
      </c>
      <c r="BH860" s="550">
        <f>'Report 2'!$M206</f>
        <v>0</v>
      </c>
      <c r="BI860" s="550">
        <f>'Report 2'!$N206</f>
        <v>0</v>
      </c>
      <c r="CC860" s="542" t="s">
        <v>669</v>
      </c>
      <c r="CD860" s="1014" t="s">
        <v>672</v>
      </c>
      <c r="CE860" s="1014" t="str">
        <f>'Information Input'!$M$14</f>
        <v xml:space="preserve">      -      </v>
      </c>
      <c r="CF860" s="551" t="s">
        <v>136</v>
      </c>
      <c r="CG860" s="552">
        <f t="shared" si="159"/>
        <v>43556</v>
      </c>
      <c r="CH860" s="552">
        <f t="shared" si="160"/>
        <v>43646</v>
      </c>
      <c r="CI860" s="552">
        <f>'Information Input'!$H$35</f>
        <v>43555</v>
      </c>
      <c r="CJ860" s="551" t="str">
        <f>'Information Input'!$J$22</f>
        <v>Quarterly</v>
      </c>
      <c r="CK860" s="552">
        <f>'Information Input'!$H$30</f>
        <v>43555</v>
      </c>
      <c r="CL860" s="551">
        <f>'Information Input'!$J$18</f>
        <v>2019</v>
      </c>
      <c r="CM860" s="551" t="s">
        <v>243</v>
      </c>
      <c r="CN860" s="1014" t="s">
        <v>230</v>
      </c>
      <c r="CO860" s="542" t="s">
        <v>230</v>
      </c>
      <c r="CP860" s="542" t="s">
        <v>671</v>
      </c>
      <c r="CQ860" s="551">
        <v>19</v>
      </c>
      <c r="CR860" s="542" t="s">
        <v>161</v>
      </c>
      <c r="CS860" s="542" t="s">
        <v>235</v>
      </c>
      <c r="CT860" s="1015">
        <f>'Report 1'!$BB$18</f>
        <v>0</v>
      </c>
      <c r="CU860" s="1016">
        <f>SUMIF('Report 4A'!$G$16:$G$95,$CQ860,'Report 4A'!$BJ$16:$BJ$95)</f>
        <v>0</v>
      </c>
      <c r="CV860" s="1017">
        <f t="shared" si="158"/>
        <v>0</v>
      </c>
      <c r="CX860" s="546" t="s">
        <v>669</v>
      </c>
      <c r="CY860" s="537" t="s">
        <v>314</v>
      </c>
      <c r="CZ860" s="537" t="str">
        <f>'Information Input'!$M$14</f>
        <v xml:space="preserve">      -      </v>
      </c>
      <c r="DA860" s="538">
        <f>'Information Input'!$H$35</f>
        <v>43555</v>
      </c>
      <c r="DB860" s="537" t="str">
        <f>'Information Input'!$J$22</f>
        <v>Quarterly</v>
      </c>
      <c r="DC860" s="552">
        <f>'Information Input'!$H$30</f>
        <v>43555</v>
      </c>
      <c r="DD860" s="553" t="str">
        <f t="shared" si="157"/>
        <v>201707</v>
      </c>
      <c r="DE860" s="541" t="s">
        <v>103</v>
      </c>
      <c r="DF860" s="541" t="s">
        <v>687</v>
      </c>
      <c r="DG860" s="544">
        <f>'Report 5M'!$W$161</f>
        <v>0</v>
      </c>
      <c r="DH860" s="550">
        <f>'Report 5M'!$W$162</f>
        <v>0</v>
      </c>
      <c r="DI860" s="544">
        <f>'Report 5M'!$W$163</f>
        <v>0</v>
      </c>
      <c r="DJ860" s="544">
        <f>'Report 5M'!$W$164</f>
        <v>0</v>
      </c>
      <c r="DK860" s="544">
        <f>'Report 5M'!$W$165</f>
        <v>0</v>
      </c>
      <c r="DL860" s="544">
        <f>'Report 5M'!$W$166</f>
        <v>0</v>
      </c>
      <c r="DM860" s="544">
        <f>'Report 5M'!$W$167</f>
        <v>0</v>
      </c>
      <c r="DN860" s="544">
        <f>'Report 5M'!$W$168</f>
        <v>0</v>
      </c>
      <c r="DO860" s="544">
        <f>'Report 5M'!$W$169</f>
        <v>0</v>
      </c>
      <c r="DP860" s="544">
        <f>'Report 5M'!$W$170</f>
        <v>0</v>
      </c>
      <c r="DQ860" s="544">
        <f>'Report 5M'!$W$171</f>
        <v>0</v>
      </c>
    </row>
    <row r="861" spans="2:121">
      <c r="B861" s="535" t="s">
        <v>669</v>
      </c>
      <c r="C861" s="536">
        <v>1</v>
      </c>
      <c r="D861" s="537" t="str">
        <f>'Information Input'!$M$14</f>
        <v xml:space="preserve">      -      </v>
      </c>
      <c r="E861" s="537" t="s">
        <v>136</v>
      </c>
      <c r="F861" s="538">
        <f t="shared" si="164"/>
        <v>43556</v>
      </c>
      <c r="G861" s="538">
        <f t="shared" si="165"/>
        <v>43646</v>
      </c>
      <c r="H861" s="538">
        <f>'Information Input'!$H$35</f>
        <v>43555</v>
      </c>
      <c r="I861" s="537" t="str">
        <f>'Information Input'!$J$22</f>
        <v>Quarterly</v>
      </c>
      <c r="J861" s="538">
        <f>'Information Input'!$H$30</f>
        <v>43555</v>
      </c>
      <c r="K861" s="537">
        <f>'Information Input'!$J$18</f>
        <v>2019</v>
      </c>
      <c r="L861" s="579" t="s">
        <v>89</v>
      </c>
      <c r="M861" s="540" t="s">
        <v>90</v>
      </c>
      <c r="N861" s="541" t="s">
        <v>91</v>
      </c>
      <c r="O861" s="542" t="s">
        <v>680</v>
      </c>
      <c r="P861" s="537">
        <v>70</v>
      </c>
      <c r="Q861" s="541" t="s">
        <v>212</v>
      </c>
      <c r="R861" s="541" t="s">
        <v>239</v>
      </c>
      <c r="S861" s="543">
        <f>'Report 1'!$D$18</f>
        <v>0</v>
      </c>
      <c r="T861" s="544">
        <f>'Report 1'!$D$91</f>
        <v>0</v>
      </c>
      <c r="U861" s="545">
        <f>'Report 1'!$D$177</f>
        <v>0</v>
      </c>
      <c r="AL861" s="546" t="s">
        <v>669</v>
      </c>
      <c r="AM861" s="547">
        <v>2</v>
      </c>
      <c r="AN861" s="547" t="str">
        <f>'Information Input'!$M$14</f>
        <v xml:space="preserve">      -      </v>
      </c>
      <c r="AO861" s="547" t="s">
        <v>135</v>
      </c>
      <c r="AP861" s="538">
        <f t="shared" si="162"/>
        <v>43466</v>
      </c>
      <c r="AQ861" s="538">
        <f t="shared" si="163"/>
        <v>43555</v>
      </c>
      <c r="AR861" s="538">
        <f>'Information Input'!$H$35</f>
        <v>43555</v>
      </c>
      <c r="AS861" s="547" t="str">
        <f>'Information Input'!$J$22</f>
        <v>Quarterly</v>
      </c>
      <c r="AT861" s="538">
        <f>'Information Input'!$H$30</f>
        <v>43555</v>
      </c>
      <c r="AU861" s="547">
        <f>'Information Input'!$J$18</f>
        <v>2019</v>
      </c>
      <c r="AV861" s="547" t="s">
        <v>99</v>
      </c>
      <c r="AW861" s="547" t="s">
        <v>100</v>
      </c>
      <c r="AX861" s="547" t="s">
        <v>96</v>
      </c>
      <c r="AY861" s="548" t="s">
        <v>671</v>
      </c>
      <c r="AZ861" s="547">
        <v>20</v>
      </c>
      <c r="BA861" s="549" t="s">
        <v>162</v>
      </c>
      <c r="BB861" s="543" t="s">
        <v>235</v>
      </c>
      <c r="BC861" s="550">
        <f>'Report 2'!$H207</f>
        <v>0</v>
      </c>
      <c r="BD861" s="550">
        <f>'Report 2'!$I207</f>
        <v>0</v>
      </c>
      <c r="BE861" s="550">
        <f>'Report 2'!$J207</f>
        <v>0</v>
      </c>
      <c r="BF861" s="550">
        <f>'Report 2'!$K207</f>
        <v>0</v>
      </c>
      <c r="BG861" s="550">
        <f>'Report 2'!$L207</f>
        <v>0</v>
      </c>
      <c r="BH861" s="550">
        <f>'Report 2'!$M207</f>
        <v>0</v>
      </c>
      <c r="BI861" s="550">
        <f>'Report 2'!$N207</f>
        <v>0</v>
      </c>
      <c r="CC861" s="542" t="s">
        <v>669</v>
      </c>
      <c r="CD861" s="1014" t="s">
        <v>672</v>
      </c>
      <c r="CE861" s="1014" t="str">
        <f>'Information Input'!$M$14</f>
        <v xml:space="preserve">      -      </v>
      </c>
      <c r="CF861" s="551" t="s">
        <v>136</v>
      </c>
      <c r="CG861" s="552">
        <f t="shared" si="159"/>
        <v>43556</v>
      </c>
      <c r="CH861" s="552">
        <f t="shared" si="160"/>
        <v>43646</v>
      </c>
      <c r="CI861" s="552">
        <f>'Information Input'!$H$35</f>
        <v>43555</v>
      </c>
      <c r="CJ861" s="551" t="str">
        <f>'Information Input'!$J$22</f>
        <v>Quarterly</v>
      </c>
      <c r="CK861" s="552">
        <f>'Information Input'!$H$30</f>
        <v>43555</v>
      </c>
      <c r="CL861" s="551">
        <f>'Information Input'!$J$18</f>
        <v>2019</v>
      </c>
      <c r="CM861" s="551" t="s">
        <v>243</v>
      </c>
      <c r="CN861" s="1014" t="s">
        <v>230</v>
      </c>
      <c r="CO861" s="542" t="s">
        <v>230</v>
      </c>
      <c r="CP861" s="542" t="s">
        <v>671</v>
      </c>
      <c r="CQ861" s="551">
        <v>20</v>
      </c>
      <c r="CR861" s="542" t="s">
        <v>162</v>
      </c>
      <c r="CS861" s="542" t="s">
        <v>235</v>
      </c>
      <c r="CT861" s="1015">
        <f>'Report 1'!$BB$18</f>
        <v>0</v>
      </c>
      <c r="CU861" s="1016">
        <f>SUMIF('Report 4A'!$G$16:$G$95,$CQ861,'Report 4A'!$BJ$16:$BJ$95)</f>
        <v>0</v>
      </c>
      <c r="CV861" s="1017">
        <f t="shared" si="158"/>
        <v>0</v>
      </c>
      <c r="CX861" s="546" t="s">
        <v>669</v>
      </c>
      <c r="CY861" s="537" t="s">
        <v>314</v>
      </c>
      <c r="CZ861" s="537" t="str">
        <f>'Information Input'!$M$14</f>
        <v xml:space="preserve">      -      </v>
      </c>
      <c r="DA861" s="538">
        <f>'Information Input'!$H$35</f>
        <v>43555</v>
      </c>
      <c r="DB861" s="537" t="str">
        <f>'Information Input'!$J$22</f>
        <v>Quarterly</v>
      </c>
      <c r="DC861" s="552">
        <f>'Information Input'!$H$30</f>
        <v>43555</v>
      </c>
      <c r="DD861" s="553" t="str">
        <f t="shared" si="157"/>
        <v>201706</v>
      </c>
      <c r="DE861" s="541" t="s">
        <v>103</v>
      </c>
      <c r="DF861" s="541" t="s">
        <v>687</v>
      </c>
      <c r="DG861" s="544">
        <f>'Report 5M'!$X$161</f>
        <v>0</v>
      </c>
      <c r="DH861" s="550">
        <f>'Report 5M'!$X$162</f>
        <v>0</v>
      </c>
      <c r="DI861" s="544">
        <f>'Report 5M'!$X$163</f>
        <v>0</v>
      </c>
      <c r="DJ861" s="544">
        <f>'Report 5M'!$X$164</f>
        <v>0</v>
      </c>
      <c r="DK861" s="544">
        <f>'Report 5M'!$X$165</f>
        <v>0</v>
      </c>
      <c r="DL861" s="544">
        <f>'Report 5M'!$X$166</f>
        <v>0</v>
      </c>
      <c r="DM861" s="544">
        <f>'Report 5M'!$X$167</f>
        <v>0</v>
      </c>
      <c r="DN861" s="544">
        <f>'Report 5M'!$X$168</f>
        <v>0</v>
      </c>
      <c r="DO861" s="544">
        <f>'Report 5M'!$X$169</f>
        <v>0</v>
      </c>
      <c r="DP861" s="544">
        <f>'Report 5M'!$X$170</f>
        <v>0</v>
      </c>
      <c r="DQ861" s="544">
        <f>'Report 5M'!$X$171</f>
        <v>0</v>
      </c>
    </row>
    <row r="862" spans="2:121">
      <c r="B862" s="535" t="s">
        <v>669</v>
      </c>
      <c r="C862" s="536">
        <v>1</v>
      </c>
      <c r="D862" s="537" t="str">
        <f>'Information Input'!$M$14</f>
        <v xml:space="preserve">      -      </v>
      </c>
      <c r="E862" s="537" t="s">
        <v>136</v>
      </c>
      <c r="F862" s="538">
        <f t="shared" si="164"/>
        <v>43556</v>
      </c>
      <c r="G862" s="538">
        <f t="shared" si="165"/>
        <v>43646</v>
      </c>
      <c r="H862" s="538">
        <f>'Information Input'!$H$35</f>
        <v>43555</v>
      </c>
      <c r="I862" s="537" t="str">
        <f>'Information Input'!$J$22</f>
        <v>Quarterly</v>
      </c>
      <c r="J862" s="538">
        <f>'Information Input'!$H$30</f>
        <v>43555</v>
      </c>
      <c r="K862" s="537">
        <f>'Information Input'!$J$18</f>
        <v>2019</v>
      </c>
      <c r="L862" s="579" t="s">
        <v>89</v>
      </c>
      <c r="M862" s="540" t="s">
        <v>90</v>
      </c>
      <c r="N862" s="541" t="s">
        <v>91</v>
      </c>
      <c r="O862" s="542" t="s">
        <v>680</v>
      </c>
      <c r="P862" s="537">
        <v>71</v>
      </c>
      <c r="Q862" s="541" t="s">
        <v>213</v>
      </c>
      <c r="R862" s="541" t="s">
        <v>239</v>
      </c>
      <c r="S862" s="543">
        <f>'Report 1'!$D$18</f>
        <v>0</v>
      </c>
      <c r="T862" s="544">
        <f>'Report 1'!$D$92</f>
        <v>0</v>
      </c>
      <c r="U862" s="545">
        <f>'Report 1'!$D$178</f>
        <v>0</v>
      </c>
      <c r="AL862" s="546" t="s">
        <v>669</v>
      </c>
      <c r="AM862" s="547">
        <v>2</v>
      </c>
      <c r="AN862" s="547" t="str">
        <f>'Information Input'!$M$14</f>
        <v xml:space="preserve">      -      </v>
      </c>
      <c r="AO862" s="547" t="s">
        <v>135</v>
      </c>
      <c r="AP862" s="538">
        <f t="shared" si="162"/>
        <v>43466</v>
      </c>
      <c r="AQ862" s="538">
        <f t="shared" si="163"/>
        <v>43555</v>
      </c>
      <c r="AR862" s="538">
        <f>'Information Input'!$H$35</f>
        <v>43555</v>
      </c>
      <c r="AS862" s="547" t="str">
        <f>'Information Input'!$J$22</f>
        <v>Quarterly</v>
      </c>
      <c r="AT862" s="538">
        <f>'Information Input'!$H$30</f>
        <v>43555</v>
      </c>
      <c r="AU862" s="547">
        <f>'Information Input'!$J$18</f>
        <v>2019</v>
      </c>
      <c r="AV862" s="547" t="s">
        <v>99</v>
      </c>
      <c r="AW862" s="547" t="s">
        <v>100</v>
      </c>
      <c r="AX862" s="547" t="s">
        <v>96</v>
      </c>
      <c r="AY862" s="548" t="s">
        <v>671</v>
      </c>
      <c r="AZ862" s="547">
        <v>21</v>
      </c>
      <c r="BA862" s="549" t="s">
        <v>163</v>
      </c>
      <c r="BB862" s="543" t="s">
        <v>235</v>
      </c>
      <c r="BC862" s="550">
        <f>'Report 2'!$H208</f>
        <v>0</v>
      </c>
      <c r="BD862" s="550">
        <f>'Report 2'!$I208</f>
        <v>0</v>
      </c>
      <c r="BE862" s="550">
        <f>'Report 2'!$J208</f>
        <v>0</v>
      </c>
      <c r="BF862" s="550">
        <f>'Report 2'!$K208</f>
        <v>0</v>
      </c>
      <c r="BG862" s="550">
        <f>'Report 2'!$L208</f>
        <v>0</v>
      </c>
      <c r="BH862" s="550">
        <f>'Report 2'!$M208</f>
        <v>0</v>
      </c>
      <c r="BI862" s="550">
        <f>'Report 2'!$N208</f>
        <v>0</v>
      </c>
      <c r="CC862" s="542" t="s">
        <v>669</v>
      </c>
      <c r="CD862" s="1014" t="s">
        <v>672</v>
      </c>
      <c r="CE862" s="1014" t="str">
        <f>'Information Input'!$M$14</f>
        <v xml:space="preserve">      -      </v>
      </c>
      <c r="CF862" s="551" t="s">
        <v>136</v>
      </c>
      <c r="CG862" s="552">
        <f t="shared" si="159"/>
        <v>43556</v>
      </c>
      <c r="CH862" s="552">
        <f t="shared" si="160"/>
        <v>43646</v>
      </c>
      <c r="CI862" s="552">
        <f>'Information Input'!$H$35</f>
        <v>43555</v>
      </c>
      <c r="CJ862" s="551" t="str">
        <f>'Information Input'!$J$22</f>
        <v>Quarterly</v>
      </c>
      <c r="CK862" s="552">
        <f>'Information Input'!$H$30</f>
        <v>43555</v>
      </c>
      <c r="CL862" s="551">
        <f>'Information Input'!$J$18</f>
        <v>2019</v>
      </c>
      <c r="CM862" s="551" t="s">
        <v>243</v>
      </c>
      <c r="CN862" s="1014" t="s">
        <v>230</v>
      </c>
      <c r="CO862" s="542" t="s">
        <v>230</v>
      </c>
      <c r="CP862" s="542" t="s">
        <v>671</v>
      </c>
      <c r="CQ862" s="551">
        <v>21</v>
      </c>
      <c r="CR862" s="542" t="s">
        <v>163</v>
      </c>
      <c r="CS862" s="542" t="s">
        <v>235</v>
      </c>
      <c r="CT862" s="1015">
        <f>'Report 1'!$BB$18</f>
        <v>0</v>
      </c>
      <c r="CU862" s="1016">
        <f>SUMIF('Report 4A'!$G$16:$G$95,$CQ862,'Report 4A'!$BJ$16:$BJ$95)</f>
        <v>0</v>
      </c>
      <c r="CV862" s="1017">
        <f t="shared" si="158"/>
        <v>0</v>
      </c>
      <c r="CX862" s="546" t="s">
        <v>669</v>
      </c>
      <c r="CY862" s="537" t="s">
        <v>314</v>
      </c>
      <c r="CZ862" s="537" t="str">
        <f>'Information Input'!$M$14</f>
        <v xml:space="preserve">      -      </v>
      </c>
      <c r="DA862" s="538">
        <f>'Information Input'!$H$35</f>
        <v>43555</v>
      </c>
      <c r="DB862" s="537" t="str">
        <f>'Information Input'!$J$22</f>
        <v>Quarterly</v>
      </c>
      <c r="DC862" s="552">
        <f>'Information Input'!$H$30</f>
        <v>43555</v>
      </c>
      <c r="DD862" s="553" t="str">
        <f t="shared" si="157"/>
        <v>201705</v>
      </c>
      <c r="DE862" s="541" t="s">
        <v>103</v>
      </c>
      <c r="DF862" s="541" t="s">
        <v>687</v>
      </c>
      <c r="DG862" s="544">
        <f>'Report 5M'!$Y$161</f>
        <v>0</v>
      </c>
      <c r="DH862" s="550">
        <f>'Report 5M'!$Y$162</f>
        <v>0</v>
      </c>
      <c r="DI862" s="544">
        <f>'Report 5M'!$Y$163</f>
        <v>0</v>
      </c>
      <c r="DJ862" s="544">
        <f>'Report 5M'!$Y$164</f>
        <v>0</v>
      </c>
      <c r="DK862" s="544">
        <f>'Report 5M'!$Y$165</f>
        <v>0</v>
      </c>
      <c r="DL862" s="544">
        <f>'Report 5M'!$Y$166</f>
        <v>0</v>
      </c>
      <c r="DM862" s="544">
        <f>'Report 5M'!$Y$167</f>
        <v>0</v>
      </c>
      <c r="DN862" s="544">
        <f>'Report 5M'!$Y$168</f>
        <v>0</v>
      </c>
      <c r="DO862" s="544">
        <f>'Report 5M'!$Y$169</f>
        <v>0</v>
      </c>
      <c r="DP862" s="544">
        <f>'Report 5M'!$Y$170</f>
        <v>0</v>
      </c>
      <c r="DQ862" s="544">
        <f>'Report 5M'!$Y$171</f>
        <v>0</v>
      </c>
    </row>
    <row r="863" spans="2:121">
      <c r="B863" s="573" t="s">
        <v>669</v>
      </c>
      <c r="C863" s="574">
        <v>1</v>
      </c>
      <c r="D863" s="562" t="str">
        <f>'Information Input'!$M$14</f>
        <v xml:space="preserve">      -      </v>
      </c>
      <c r="E863" s="562" t="s">
        <v>136</v>
      </c>
      <c r="F863" s="559">
        <f t="shared" si="164"/>
        <v>43556</v>
      </c>
      <c r="G863" s="559">
        <f t="shared" si="165"/>
        <v>43646</v>
      </c>
      <c r="H863" s="559">
        <f>'Information Input'!$H$35</f>
        <v>43555</v>
      </c>
      <c r="I863" s="562" t="str">
        <f>'Information Input'!$J$22</f>
        <v>Quarterly</v>
      </c>
      <c r="J863" s="559">
        <f>'Information Input'!$H$30</f>
        <v>43555</v>
      </c>
      <c r="K863" s="562">
        <f>'Information Input'!$J$18</f>
        <v>2019</v>
      </c>
      <c r="L863" s="580" t="s">
        <v>89</v>
      </c>
      <c r="M863" s="564" t="s">
        <v>90</v>
      </c>
      <c r="N863" s="561" t="s">
        <v>91</v>
      </c>
      <c r="O863" s="575" t="s">
        <v>674</v>
      </c>
      <c r="P863" s="537">
        <v>72</v>
      </c>
      <c r="Q863" s="541" t="s">
        <v>214</v>
      </c>
      <c r="R863" s="561" t="s">
        <v>239</v>
      </c>
      <c r="S863" s="560">
        <f>'Report 1'!$D$18</f>
        <v>0</v>
      </c>
      <c r="T863" s="568">
        <f>'Report 1'!$D$93</f>
        <v>0</v>
      </c>
      <c r="U863" s="571">
        <f>'Report 1'!$D$179</f>
        <v>0</v>
      </c>
      <c r="AL863" s="546" t="s">
        <v>669</v>
      </c>
      <c r="AM863" s="547">
        <v>2</v>
      </c>
      <c r="AN863" s="547" t="str">
        <f>'Information Input'!$M$14</f>
        <v xml:space="preserve">      -      </v>
      </c>
      <c r="AO863" s="547" t="s">
        <v>135</v>
      </c>
      <c r="AP863" s="538">
        <f t="shared" si="162"/>
        <v>43466</v>
      </c>
      <c r="AQ863" s="538">
        <f t="shared" si="163"/>
        <v>43555</v>
      </c>
      <c r="AR863" s="538">
        <f>'Information Input'!$H$35</f>
        <v>43555</v>
      </c>
      <c r="AS863" s="547" t="str">
        <f>'Information Input'!$J$22</f>
        <v>Quarterly</v>
      </c>
      <c r="AT863" s="538">
        <f>'Information Input'!$H$30</f>
        <v>43555</v>
      </c>
      <c r="AU863" s="547">
        <f>'Information Input'!$J$18</f>
        <v>2019</v>
      </c>
      <c r="AV863" s="547" t="s">
        <v>99</v>
      </c>
      <c r="AW863" s="547" t="s">
        <v>100</v>
      </c>
      <c r="AX863" s="547" t="s">
        <v>96</v>
      </c>
      <c r="AY863" s="548" t="s">
        <v>671</v>
      </c>
      <c r="AZ863" s="547">
        <v>22</v>
      </c>
      <c r="BA863" s="549" t="s">
        <v>164</v>
      </c>
      <c r="BB863" s="543" t="s">
        <v>236</v>
      </c>
      <c r="BC863" s="550">
        <f>'Report 2'!$H209</f>
        <v>0</v>
      </c>
      <c r="BD863" s="550">
        <f>'Report 2'!$I209</f>
        <v>0</v>
      </c>
      <c r="BE863" s="550">
        <f>'Report 2'!$J209</f>
        <v>0</v>
      </c>
      <c r="BF863" s="550">
        <f>'Report 2'!$K209</f>
        <v>0</v>
      </c>
      <c r="BG863" s="550">
        <f>'Report 2'!$L209</f>
        <v>0</v>
      </c>
      <c r="BH863" s="550">
        <f>'Report 2'!$M209</f>
        <v>0</v>
      </c>
      <c r="BI863" s="550">
        <f>'Report 2'!$N209</f>
        <v>0</v>
      </c>
      <c r="CC863" s="542" t="s">
        <v>669</v>
      </c>
      <c r="CD863" s="1014" t="s">
        <v>672</v>
      </c>
      <c r="CE863" s="1014" t="str">
        <f>'Information Input'!$M$14</f>
        <v xml:space="preserve">      -      </v>
      </c>
      <c r="CF863" s="551" t="s">
        <v>136</v>
      </c>
      <c r="CG863" s="552">
        <f t="shared" si="159"/>
        <v>43556</v>
      </c>
      <c r="CH863" s="552">
        <f t="shared" si="160"/>
        <v>43646</v>
      </c>
      <c r="CI863" s="552">
        <f>'Information Input'!$H$35</f>
        <v>43555</v>
      </c>
      <c r="CJ863" s="551" t="str">
        <f>'Information Input'!$J$22</f>
        <v>Quarterly</v>
      </c>
      <c r="CK863" s="552">
        <f>'Information Input'!$H$30</f>
        <v>43555</v>
      </c>
      <c r="CL863" s="551">
        <f>'Information Input'!$J$18</f>
        <v>2019</v>
      </c>
      <c r="CM863" s="551" t="s">
        <v>243</v>
      </c>
      <c r="CN863" s="1014" t="s">
        <v>230</v>
      </c>
      <c r="CO863" s="542" t="s">
        <v>230</v>
      </c>
      <c r="CP863" s="542" t="s">
        <v>671</v>
      </c>
      <c r="CQ863" s="551">
        <v>22</v>
      </c>
      <c r="CR863" s="542" t="s">
        <v>164</v>
      </c>
      <c r="CS863" s="542" t="s">
        <v>236</v>
      </c>
      <c r="CT863" s="1015">
        <f>'Report 1'!$BB$18</f>
        <v>0</v>
      </c>
      <c r="CU863" s="1016">
        <f>SUMIF('Report 4A'!$G$16:$G$95,$CQ863,'Report 4A'!$BJ$16:$BJ$95)</f>
        <v>0</v>
      </c>
      <c r="CV863" s="1017">
        <f t="shared" si="158"/>
        <v>0</v>
      </c>
      <c r="CX863" s="546" t="s">
        <v>669</v>
      </c>
      <c r="CY863" s="537" t="s">
        <v>314</v>
      </c>
      <c r="CZ863" s="537" t="str">
        <f>'Information Input'!$M$14</f>
        <v xml:space="preserve">      -      </v>
      </c>
      <c r="DA863" s="538">
        <f>'Information Input'!$H$35</f>
        <v>43555</v>
      </c>
      <c r="DB863" s="537" t="str">
        <f>'Information Input'!$J$22</f>
        <v>Quarterly</v>
      </c>
      <c r="DC863" s="552">
        <f>'Information Input'!$H$30</f>
        <v>43555</v>
      </c>
      <c r="DD863" s="553" t="str">
        <f t="shared" si="157"/>
        <v>201704</v>
      </c>
      <c r="DE863" s="541" t="s">
        <v>103</v>
      </c>
      <c r="DF863" s="541" t="s">
        <v>687</v>
      </c>
      <c r="DG863" s="544">
        <f>'Report 5M'!$Z$161</f>
        <v>0</v>
      </c>
      <c r="DH863" s="550">
        <f>'Report 5M'!$Z$162</f>
        <v>0</v>
      </c>
      <c r="DI863" s="544">
        <f>'Report 5M'!$Z$163</f>
        <v>0</v>
      </c>
      <c r="DJ863" s="544">
        <f>'Report 5M'!$Z$164</f>
        <v>0</v>
      </c>
      <c r="DK863" s="544">
        <f>'Report 5M'!$Z$165</f>
        <v>0</v>
      </c>
      <c r="DL863" s="544">
        <f>'Report 5M'!$Z$166</f>
        <v>0</v>
      </c>
      <c r="DM863" s="544">
        <f>'Report 5M'!$Z$167</f>
        <v>0</v>
      </c>
      <c r="DN863" s="544">
        <f>'Report 5M'!$Z$168</f>
        <v>0</v>
      </c>
      <c r="DO863" s="544">
        <f>'Report 5M'!$Z$169</f>
        <v>0</v>
      </c>
      <c r="DP863" s="544">
        <f>'Report 5M'!$Z$170</f>
        <v>0</v>
      </c>
      <c r="DQ863" s="544">
        <f>'Report 5M'!$Z$171</f>
        <v>0</v>
      </c>
    </row>
    <row r="864" spans="2:121">
      <c r="B864" s="515" t="s">
        <v>669</v>
      </c>
      <c r="C864" s="516">
        <v>1</v>
      </c>
      <c r="D864" s="517" t="str">
        <f>'Information Input'!$M$14</f>
        <v xml:space="preserve">      -      </v>
      </c>
      <c r="E864" s="517" t="s">
        <v>136</v>
      </c>
      <c r="F864" s="518">
        <f t="shared" si="164"/>
        <v>43556</v>
      </c>
      <c r="G864" s="518">
        <f t="shared" si="165"/>
        <v>43646</v>
      </c>
      <c r="H864" s="519">
        <f>'Information Input'!$H$35</f>
        <v>43555</v>
      </c>
      <c r="I864" s="517" t="str">
        <f>'Information Input'!$J$22</f>
        <v>Quarterly</v>
      </c>
      <c r="J864" s="519">
        <f>'Information Input'!$H$30</f>
        <v>43555</v>
      </c>
      <c r="K864" s="517">
        <f>'Information Input'!$J$18</f>
        <v>2019</v>
      </c>
      <c r="L864" s="578" t="s">
        <v>92</v>
      </c>
      <c r="M864" s="521" t="s">
        <v>93</v>
      </c>
      <c r="N864" s="522" t="s">
        <v>91</v>
      </c>
      <c r="O864" s="523" t="s">
        <v>670</v>
      </c>
      <c r="P864" s="517">
        <v>2</v>
      </c>
      <c r="Q864" s="522" t="s">
        <v>142</v>
      </c>
      <c r="R864" s="522" t="s">
        <v>239</v>
      </c>
      <c r="S864" s="524">
        <f>'Report 1'!$I$18</f>
        <v>0</v>
      </c>
      <c r="T864" s="525">
        <f>'Report 1'!$I$20</f>
        <v>0</v>
      </c>
      <c r="U864" s="526">
        <f>'Report 1'!$I$106</f>
        <v>0</v>
      </c>
      <c r="AL864" s="546" t="s">
        <v>669</v>
      </c>
      <c r="AM864" s="547">
        <v>2</v>
      </c>
      <c r="AN864" s="547" t="str">
        <f>'Information Input'!$M$14</f>
        <v xml:space="preserve">      -      </v>
      </c>
      <c r="AO864" s="547" t="s">
        <v>135</v>
      </c>
      <c r="AP864" s="538">
        <f t="shared" si="162"/>
        <v>43466</v>
      </c>
      <c r="AQ864" s="538">
        <f t="shared" si="163"/>
        <v>43555</v>
      </c>
      <c r="AR864" s="538">
        <f>'Information Input'!$H$35</f>
        <v>43555</v>
      </c>
      <c r="AS864" s="547" t="str">
        <f>'Information Input'!$J$22</f>
        <v>Quarterly</v>
      </c>
      <c r="AT864" s="538">
        <f>'Information Input'!$H$30</f>
        <v>43555</v>
      </c>
      <c r="AU864" s="547">
        <f>'Information Input'!$J$18</f>
        <v>2019</v>
      </c>
      <c r="AV864" s="547" t="s">
        <v>99</v>
      </c>
      <c r="AW864" s="547" t="s">
        <v>100</v>
      </c>
      <c r="AX864" s="547" t="s">
        <v>96</v>
      </c>
      <c r="AY864" s="548" t="s">
        <v>671</v>
      </c>
      <c r="AZ864" s="547">
        <v>23</v>
      </c>
      <c r="BA864" s="549" t="s">
        <v>165</v>
      </c>
      <c r="BB864" s="543" t="s">
        <v>236</v>
      </c>
      <c r="BC864" s="550">
        <f>'Report 2'!$H210</f>
        <v>0</v>
      </c>
      <c r="BD864" s="550">
        <f>'Report 2'!$I210</f>
        <v>0</v>
      </c>
      <c r="BE864" s="550">
        <f>'Report 2'!$J210</f>
        <v>0</v>
      </c>
      <c r="BF864" s="550">
        <f>'Report 2'!$K210</f>
        <v>0</v>
      </c>
      <c r="BG864" s="550">
        <f>'Report 2'!$L210</f>
        <v>0</v>
      </c>
      <c r="BH864" s="550">
        <f>'Report 2'!$M210</f>
        <v>0</v>
      </c>
      <c r="BI864" s="550">
        <f>'Report 2'!$N210</f>
        <v>0</v>
      </c>
      <c r="CC864" s="542" t="s">
        <v>669</v>
      </c>
      <c r="CD864" s="1014" t="s">
        <v>672</v>
      </c>
      <c r="CE864" s="1014" t="str">
        <f>'Information Input'!$M$14</f>
        <v xml:space="preserve">      -      </v>
      </c>
      <c r="CF864" s="551" t="s">
        <v>136</v>
      </c>
      <c r="CG864" s="552">
        <f t="shared" si="159"/>
        <v>43556</v>
      </c>
      <c r="CH864" s="552">
        <f t="shared" si="160"/>
        <v>43646</v>
      </c>
      <c r="CI864" s="552">
        <f>'Information Input'!$H$35</f>
        <v>43555</v>
      </c>
      <c r="CJ864" s="551" t="str">
        <f>'Information Input'!$J$22</f>
        <v>Quarterly</v>
      </c>
      <c r="CK864" s="552">
        <f>'Information Input'!$H$30</f>
        <v>43555</v>
      </c>
      <c r="CL864" s="551">
        <f>'Information Input'!$J$18</f>
        <v>2019</v>
      </c>
      <c r="CM864" s="551" t="s">
        <v>243</v>
      </c>
      <c r="CN864" s="1014" t="s">
        <v>230</v>
      </c>
      <c r="CO864" s="542" t="s">
        <v>230</v>
      </c>
      <c r="CP864" s="542" t="s">
        <v>671</v>
      </c>
      <c r="CQ864" s="551">
        <v>23</v>
      </c>
      <c r="CR864" s="542" t="s">
        <v>165</v>
      </c>
      <c r="CS864" s="542" t="s">
        <v>236</v>
      </c>
      <c r="CT864" s="1015">
        <f>'Report 1'!$BB$18</f>
        <v>0</v>
      </c>
      <c r="CU864" s="1016">
        <f>SUMIF('Report 4A'!$G$16:$G$95,$CQ864,'Report 4A'!$BJ$16:$BJ$95)</f>
        <v>0</v>
      </c>
      <c r="CV864" s="1017">
        <f t="shared" si="158"/>
        <v>0</v>
      </c>
      <c r="CX864" s="546" t="s">
        <v>669</v>
      </c>
      <c r="CY864" s="537" t="s">
        <v>314</v>
      </c>
      <c r="CZ864" s="537" t="str">
        <f>'Information Input'!$M$14</f>
        <v xml:space="preserve">      -      </v>
      </c>
      <c r="DA864" s="538">
        <f>'Information Input'!$H$35</f>
        <v>43555</v>
      </c>
      <c r="DB864" s="537" t="str">
        <f>'Information Input'!$J$22</f>
        <v>Quarterly</v>
      </c>
      <c r="DC864" s="552">
        <f>'Information Input'!$H$30</f>
        <v>43555</v>
      </c>
      <c r="DD864" s="553" t="str">
        <f t="shared" si="157"/>
        <v>201703</v>
      </c>
      <c r="DE864" s="541" t="s">
        <v>103</v>
      </c>
      <c r="DF864" s="541" t="s">
        <v>687</v>
      </c>
      <c r="DG864" s="544">
        <f>'Report 5M'!$AA$161</f>
        <v>0</v>
      </c>
      <c r="DH864" s="550">
        <f>'Report 5M'!$AA$162</f>
        <v>0</v>
      </c>
      <c r="DI864" s="544">
        <f>'Report 5M'!$AA$163</f>
        <v>0</v>
      </c>
      <c r="DJ864" s="544">
        <f>'Report 5M'!$AA$164</f>
        <v>0</v>
      </c>
      <c r="DK864" s="544">
        <f>'Report 5M'!$AA$165</f>
        <v>0</v>
      </c>
      <c r="DL864" s="544">
        <f>'Report 5M'!$AA$166</f>
        <v>0</v>
      </c>
      <c r="DM864" s="544">
        <f>'Report 5M'!$AA$167</f>
        <v>0</v>
      </c>
      <c r="DN864" s="544">
        <f>'Report 5M'!$AA$168</f>
        <v>0</v>
      </c>
      <c r="DO864" s="544">
        <f>'Report 5M'!$AA$169</f>
        <v>0</v>
      </c>
      <c r="DP864" s="544">
        <f>'Report 5M'!$AA$170</f>
        <v>0</v>
      </c>
      <c r="DQ864" s="544">
        <f>'Report 5M'!$AA$171</f>
        <v>0</v>
      </c>
    </row>
    <row r="865" spans="2:121">
      <c r="B865" s="535" t="s">
        <v>669</v>
      </c>
      <c r="C865" s="536">
        <v>1</v>
      </c>
      <c r="D865" s="537" t="str">
        <f>'Information Input'!$M$14</f>
        <v xml:space="preserve">      -      </v>
      </c>
      <c r="E865" s="537" t="s">
        <v>136</v>
      </c>
      <c r="F865" s="538">
        <f t="shared" si="164"/>
        <v>43556</v>
      </c>
      <c r="G865" s="538">
        <f t="shared" si="165"/>
        <v>43646</v>
      </c>
      <c r="H865" s="538">
        <f>'Information Input'!$H$35</f>
        <v>43555</v>
      </c>
      <c r="I865" s="537" t="str">
        <f>'Information Input'!$J$22</f>
        <v>Quarterly</v>
      </c>
      <c r="J865" s="538">
        <f>'Information Input'!$H$30</f>
        <v>43555</v>
      </c>
      <c r="K865" s="537">
        <f>'Information Input'!$J$18</f>
        <v>2019</v>
      </c>
      <c r="L865" s="579" t="s">
        <v>92</v>
      </c>
      <c r="M865" s="540" t="s">
        <v>93</v>
      </c>
      <c r="N865" s="541" t="s">
        <v>91</v>
      </c>
      <c r="O865" s="542" t="s">
        <v>670</v>
      </c>
      <c r="P865" s="537">
        <v>3</v>
      </c>
      <c r="Q865" s="541" t="s">
        <v>143</v>
      </c>
      <c r="R865" s="541" t="s">
        <v>239</v>
      </c>
      <c r="S865" s="543">
        <f>'Report 1'!$I$18</f>
        <v>0</v>
      </c>
      <c r="T865" s="544">
        <f>'Report 1'!$I$21</f>
        <v>0</v>
      </c>
      <c r="U865" s="545">
        <f>'Report 1'!$I$107</f>
        <v>0</v>
      </c>
      <c r="AL865" s="546" t="s">
        <v>669</v>
      </c>
      <c r="AM865" s="547">
        <v>2</v>
      </c>
      <c r="AN865" s="547" t="str">
        <f>'Information Input'!$M$14</f>
        <v xml:space="preserve">      -      </v>
      </c>
      <c r="AO865" s="547" t="s">
        <v>135</v>
      </c>
      <c r="AP865" s="538">
        <f t="shared" si="162"/>
        <v>43466</v>
      </c>
      <c r="AQ865" s="538">
        <f t="shared" si="163"/>
        <v>43555</v>
      </c>
      <c r="AR865" s="538">
        <f>'Information Input'!$H$35</f>
        <v>43555</v>
      </c>
      <c r="AS865" s="547" t="str">
        <f>'Information Input'!$J$22</f>
        <v>Quarterly</v>
      </c>
      <c r="AT865" s="538">
        <f>'Information Input'!$H$30</f>
        <v>43555</v>
      </c>
      <c r="AU865" s="547">
        <f>'Information Input'!$J$18</f>
        <v>2019</v>
      </c>
      <c r="AV865" s="547" t="s">
        <v>99</v>
      </c>
      <c r="AW865" s="547" t="s">
        <v>100</v>
      </c>
      <c r="AX865" s="547" t="s">
        <v>96</v>
      </c>
      <c r="AY865" s="548" t="s">
        <v>671</v>
      </c>
      <c r="AZ865" s="547">
        <v>24</v>
      </c>
      <c r="BA865" s="549" t="s">
        <v>166</v>
      </c>
      <c r="BB865" s="543" t="s">
        <v>233</v>
      </c>
      <c r="BC865" s="550">
        <f>'Report 2'!$H211</f>
        <v>0</v>
      </c>
      <c r="BD865" s="550">
        <f>'Report 2'!$I211</f>
        <v>0</v>
      </c>
      <c r="BE865" s="550">
        <f>'Report 2'!$J211</f>
        <v>0</v>
      </c>
      <c r="BF865" s="550">
        <f>'Report 2'!$K211</f>
        <v>0</v>
      </c>
      <c r="BG865" s="550">
        <f>'Report 2'!$L211</f>
        <v>0</v>
      </c>
      <c r="BH865" s="550">
        <f>'Report 2'!$M211</f>
        <v>0</v>
      </c>
      <c r="BI865" s="550">
        <f>'Report 2'!$N211</f>
        <v>0</v>
      </c>
      <c r="CC865" s="542" t="s">
        <v>669</v>
      </c>
      <c r="CD865" s="1014" t="s">
        <v>672</v>
      </c>
      <c r="CE865" s="1014" t="str">
        <f>'Information Input'!$M$14</f>
        <v xml:space="preserve">      -      </v>
      </c>
      <c r="CF865" s="551" t="s">
        <v>136</v>
      </c>
      <c r="CG865" s="552">
        <f t="shared" si="159"/>
        <v>43556</v>
      </c>
      <c r="CH865" s="552">
        <f t="shared" si="160"/>
        <v>43646</v>
      </c>
      <c r="CI865" s="552">
        <f>'Information Input'!$H$35</f>
        <v>43555</v>
      </c>
      <c r="CJ865" s="551" t="str">
        <f>'Information Input'!$J$22</f>
        <v>Quarterly</v>
      </c>
      <c r="CK865" s="552">
        <f>'Information Input'!$H$30</f>
        <v>43555</v>
      </c>
      <c r="CL865" s="551">
        <f>'Information Input'!$J$18</f>
        <v>2019</v>
      </c>
      <c r="CM865" s="551" t="s">
        <v>243</v>
      </c>
      <c r="CN865" s="1014" t="s">
        <v>230</v>
      </c>
      <c r="CO865" s="542" t="s">
        <v>230</v>
      </c>
      <c r="CP865" s="542" t="s">
        <v>671</v>
      </c>
      <c r="CQ865" s="551">
        <v>24</v>
      </c>
      <c r="CR865" s="542" t="s">
        <v>166</v>
      </c>
      <c r="CS865" s="542" t="s">
        <v>233</v>
      </c>
      <c r="CT865" s="1015">
        <f>'Report 1'!$BB$18</f>
        <v>0</v>
      </c>
      <c r="CU865" s="1016">
        <f>SUMIF('Report 4A'!$G$16:$G$95,$CQ865,'Report 4A'!$BJ$16:$BJ$95)</f>
        <v>0</v>
      </c>
      <c r="CV865" s="1017">
        <f t="shared" si="158"/>
        <v>0</v>
      </c>
      <c r="CX865" s="546" t="s">
        <v>669</v>
      </c>
      <c r="CY865" s="537" t="s">
        <v>314</v>
      </c>
      <c r="CZ865" s="537" t="str">
        <f>'Information Input'!$M$14</f>
        <v xml:space="preserve">      -      </v>
      </c>
      <c r="DA865" s="538">
        <f>'Information Input'!$H$35</f>
        <v>43555</v>
      </c>
      <c r="DB865" s="537" t="str">
        <f>'Information Input'!$J$22</f>
        <v>Quarterly</v>
      </c>
      <c r="DC865" s="552">
        <f>'Information Input'!$H$30</f>
        <v>43555</v>
      </c>
      <c r="DD865" s="553" t="str">
        <f t="shared" si="157"/>
        <v>201702</v>
      </c>
      <c r="DE865" s="541" t="s">
        <v>103</v>
      </c>
      <c r="DF865" s="541" t="s">
        <v>687</v>
      </c>
      <c r="DG865" s="544">
        <f>'Report 5M'!$AB$161</f>
        <v>0</v>
      </c>
      <c r="DH865" s="550">
        <f>'Report 5M'!$AB$162</f>
        <v>0</v>
      </c>
      <c r="DI865" s="544">
        <f>'Report 5M'!$AB$163</f>
        <v>0</v>
      </c>
      <c r="DJ865" s="544">
        <f>'Report 5M'!$AB$164</f>
        <v>0</v>
      </c>
      <c r="DK865" s="544">
        <f>'Report 5M'!$AB$165</f>
        <v>0</v>
      </c>
      <c r="DL865" s="544">
        <f>'Report 5M'!$AB$166</f>
        <v>0</v>
      </c>
      <c r="DM865" s="544">
        <f>'Report 5M'!$AB$167</f>
        <v>0</v>
      </c>
      <c r="DN865" s="544">
        <f>'Report 5M'!$AB$168</f>
        <v>0</v>
      </c>
      <c r="DO865" s="544">
        <f>'Report 5M'!$AB$169</f>
        <v>0</v>
      </c>
      <c r="DP865" s="544">
        <f>'Report 5M'!$AB$170</f>
        <v>0</v>
      </c>
      <c r="DQ865" s="544">
        <f>'Report 5M'!$AB$171</f>
        <v>0</v>
      </c>
    </row>
    <row r="866" spans="2:121">
      <c r="B866" s="535" t="s">
        <v>669</v>
      </c>
      <c r="C866" s="536">
        <v>1</v>
      </c>
      <c r="D866" s="537" t="str">
        <f>'Information Input'!$M$14</f>
        <v xml:space="preserve">      -      </v>
      </c>
      <c r="E866" s="537" t="s">
        <v>136</v>
      </c>
      <c r="F866" s="538">
        <f t="shared" si="164"/>
        <v>43556</v>
      </c>
      <c r="G866" s="538">
        <f t="shared" si="165"/>
        <v>43646</v>
      </c>
      <c r="H866" s="538">
        <f>'Information Input'!$H$35</f>
        <v>43555</v>
      </c>
      <c r="I866" s="537" t="str">
        <f>'Information Input'!$J$22</f>
        <v>Quarterly</v>
      </c>
      <c r="J866" s="538">
        <f>'Information Input'!$H$30</f>
        <v>43555</v>
      </c>
      <c r="K866" s="537">
        <f>'Information Input'!$J$18</f>
        <v>2019</v>
      </c>
      <c r="L866" s="579" t="s">
        <v>92</v>
      </c>
      <c r="M866" s="540" t="s">
        <v>93</v>
      </c>
      <c r="N866" s="541" t="s">
        <v>91</v>
      </c>
      <c r="O866" s="542" t="s">
        <v>670</v>
      </c>
      <c r="P866" s="537">
        <v>4</v>
      </c>
      <c r="Q866" s="541" t="s">
        <v>144</v>
      </c>
      <c r="R866" s="541" t="s">
        <v>239</v>
      </c>
      <c r="S866" s="543">
        <f>'Report 1'!$I$18</f>
        <v>0</v>
      </c>
      <c r="T866" s="544">
        <f>'Report 1'!$I$22</f>
        <v>0</v>
      </c>
      <c r="U866" s="545">
        <f>'Report 1'!$I$108</f>
        <v>0</v>
      </c>
      <c r="AL866" s="546" t="s">
        <v>669</v>
      </c>
      <c r="AM866" s="547">
        <v>2</v>
      </c>
      <c r="AN866" s="547" t="str">
        <f>'Information Input'!$M$14</f>
        <v xml:space="preserve">      -      </v>
      </c>
      <c r="AO866" s="547" t="s">
        <v>135</v>
      </c>
      <c r="AP866" s="538">
        <f t="shared" si="162"/>
        <v>43466</v>
      </c>
      <c r="AQ866" s="538">
        <f t="shared" si="163"/>
        <v>43555</v>
      </c>
      <c r="AR866" s="538">
        <f>'Information Input'!$H$35</f>
        <v>43555</v>
      </c>
      <c r="AS866" s="547" t="str">
        <f>'Information Input'!$J$22</f>
        <v>Quarterly</v>
      </c>
      <c r="AT866" s="538">
        <f>'Information Input'!$H$30</f>
        <v>43555</v>
      </c>
      <c r="AU866" s="547">
        <f>'Information Input'!$J$18</f>
        <v>2019</v>
      </c>
      <c r="AV866" s="547" t="s">
        <v>99</v>
      </c>
      <c r="AW866" s="547" t="s">
        <v>100</v>
      </c>
      <c r="AX866" s="547" t="s">
        <v>96</v>
      </c>
      <c r="AY866" s="548" t="s">
        <v>671</v>
      </c>
      <c r="AZ866" s="547">
        <v>25</v>
      </c>
      <c r="BA866" s="549" t="s">
        <v>167</v>
      </c>
      <c r="BB866" s="543" t="s">
        <v>233</v>
      </c>
      <c r="BC866" s="550">
        <f>'Report 2'!$H212</f>
        <v>0</v>
      </c>
      <c r="BD866" s="550">
        <f>'Report 2'!$I212</f>
        <v>0</v>
      </c>
      <c r="BE866" s="550">
        <f>'Report 2'!$J212</f>
        <v>0</v>
      </c>
      <c r="BF866" s="550">
        <f>'Report 2'!$K212</f>
        <v>0</v>
      </c>
      <c r="BG866" s="550">
        <f>'Report 2'!$L212</f>
        <v>0</v>
      </c>
      <c r="BH866" s="550">
        <f>'Report 2'!$M212</f>
        <v>0</v>
      </c>
      <c r="BI866" s="550">
        <f>'Report 2'!$N212</f>
        <v>0</v>
      </c>
      <c r="CC866" s="542" t="s">
        <v>669</v>
      </c>
      <c r="CD866" s="1014" t="s">
        <v>672</v>
      </c>
      <c r="CE866" s="1014" t="str">
        <f>'Information Input'!$M$14</f>
        <v xml:space="preserve">      -      </v>
      </c>
      <c r="CF866" s="551" t="s">
        <v>136</v>
      </c>
      <c r="CG866" s="552">
        <f t="shared" si="159"/>
        <v>43556</v>
      </c>
      <c r="CH866" s="552">
        <f t="shared" si="160"/>
        <v>43646</v>
      </c>
      <c r="CI866" s="552">
        <f>'Information Input'!$H$35</f>
        <v>43555</v>
      </c>
      <c r="CJ866" s="551" t="str">
        <f>'Information Input'!$J$22</f>
        <v>Quarterly</v>
      </c>
      <c r="CK866" s="552">
        <f>'Information Input'!$H$30</f>
        <v>43555</v>
      </c>
      <c r="CL866" s="551">
        <f>'Information Input'!$J$18</f>
        <v>2019</v>
      </c>
      <c r="CM866" s="551" t="s">
        <v>243</v>
      </c>
      <c r="CN866" s="1014" t="s">
        <v>230</v>
      </c>
      <c r="CO866" s="542" t="s">
        <v>230</v>
      </c>
      <c r="CP866" s="542" t="s">
        <v>671</v>
      </c>
      <c r="CQ866" s="551">
        <v>25</v>
      </c>
      <c r="CR866" s="542" t="s">
        <v>167</v>
      </c>
      <c r="CS866" s="542" t="s">
        <v>233</v>
      </c>
      <c r="CT866" s="1015">
        <f>'Report 1'!$BB$18</f>
        <v>0</v>
      </c>
      <c r="CU866" s="1016">
        <f>SUMIF('Report 4A'!$G$16:$G$95,$CQ866,'Report 4A'!$BJ$16:$BJ$95)</f>
        <v>0</v>
      </c>
      <c r="CV866" s="1017">
        <f t="shared" si="158"/>
        <v>0</v>
      </c>
      <c r="CX866" s="546" t="s">
        <v>669</v>
      </c>
      <c r="CY866" s="537" t="s">
        <v>314</v>
      </c>
      <c r="CZ866" s="537" t="str">
        <f>'Information Input'!$M$14</f>
        <v xml:space="preserve">      -      </v>
      </c>
      <c r="DA866" s="538">
        <f>'Information Input'!$H$35</f>
        <v>43555</v>
      </c>
      <c r="DB866" s="537" t="str">
        <f>'Information Input'!$J$22</f>
        <v>Quarterly</v>
      </c>
      <c r="DC866" s="552">
        <f>'Information Input'!$H$30</f>
        <v>43555</v>
      </c>
      <c r="DD866" s="553" t="str">
        <f t="shared" si="157"/>
        <v>201701</v>
      </c>
      <c r="DE866" s="541" t="s">
        <v>103</v>
      </c>
      <c r="DF866" s="541" t="s">
        <v>687</v>
      </c>
      <c r="DG866" s="544">
        <f>'Report 5M'!$AC$161</f>
        <v>0</v>
      </c>
      <c r="DH866" s="550">
        <f>'Report 5M'!$AC$162</f>
        <v>0</v>
      </c>
      <c r="DI866" s="544">
        <f>'Report 5M'!$AC$163</f>
        <v>0</v>
      </c>
      <c r="DJ866" s="544">
        <f>'Report 5M'!$AC$164</f>
        <v>0</v>
      </c>
      <c r="DK866" s="544">
        <f>'Report 5M'!$AC$165</f>
        <v>0</v>
      </c>
      <c r="DL866" s="544">
        <f>'Report 5M'!$AC$166</f>
        <v>0</v>
      </c>
      <c r="DM866" s="544">
        <f>'Report 5M'!$AC$167</f>
        <v>0</v>
      </c>
      <c r="DN866" s="544">
        <f>'Report 5M'!$AC$168</f>
        <v>0</v>
      </c>
      <c r="DO866" s="544">
        <f>'Report 5M'!$AC$169</f>
        <v>0</v>
      </c>
      <c r="DP866" s="544">
        <f>'Report 5M'!$AC$170</f>
        <v>0</v>
      </c>
      <c r="DQ866" s="544">
        <f>'Report 5M'!$AC$171</f>
        <v>0</v>
      </c>
    </row>
    <row r="867" spans="2:121">
      <c r="B867" s="535" t="s">
        <v>669</v>
      </c>
      <c r="C867" s="536">
        <v>1</v>
      </c>
      <c r="D867" s="537" t="str">
        <f>'Information Input'!$M$14</f>
        <v xml:space="preserve">      -      </v>
      </c>
      <c r="E867" s="537" t="s">
        <v>136</v>
      </c>
      <c r="F867" s="538">
        <f t="shared" si="164"/>
        <v>43556</v>
      </c>
      <c r="G867" s="538">
        <f t="shared" si="165"/>
        <v>43646</v>
      </c>
      <c r="H867" s="538">
        <f>'Information Input'!$H$35</f>
        <v>43555</v>
      </c>
      <c r="I867" s="537" t="str">
        <f>'Information Input'!$J$22</f>
        <v>Quarterly</v>
      </c>
      <c r="J867" s="538">
        <f>'Information Input'!$H$30</f>
        <v>43555</v>
      </c>
      <c r="K867" s="537">
        <f>'Information Input'!$J$18</f>
        <v>2019</v>
      </c>
      <c r="L867" s="579" t="s">
        <v>92</v>
      </c>
      <c r="M867" s="540" t="s">
        <v>93</v>
      </c>
      <c r="N867" s="541" t="s">
        <v>91</v>
      </c>
      <c r="O867" s="542" t="s">
        <v>670</v>
      </c>
      <c r="P867" s="537">
        <v>5</v>
      </c>
      <c r="Q867" s="541" t="s">
        <v>145</v>
      </c>
      <c r="R867" s="541" t="s">
        <v>239</v>
      </c>
      <c r="S867" s="543">
        <f>'Report 1'!$I$18</f>
        <v>0</v>
      </c>
      <c r="T867" s="544">
        <f>'Report 1'!$I$23</f>
        <v>0</v>
      </c>
      <c r="U867" s="545">
        <f>'Report 1'!$I$109</f>
        <v>0</v>
      </c>
      <c r="AL867" s="546" t="s">
        <v>669</v>
      </c>
      <c r="AM867" s="547">
        <v>2</v>
      </c>
      <c r="AN867" s="547" t="str">
        <f>'Information Input'!$M$14</f>
        <v xml:space="preserve">      -      </v>
      </c>
      <c r="AO867" s="547" t="s">
        <v>135</v>
      </c>
      <c r="AP867" s="538">
        <f t="shared" si="162"/>
        <v>43466</v>
      </c>
      <c r="AQ867" s="538">
        <f t="shared" si="163"/>
        <v>43555</v>
      </c>
      <c r="AR867" s="538">
        <f>'Information Input'!$H$35</f>
        <v>43555</v>
      </c>
      <c r="AS867" s="547" t="str">
        <f>'Information Input'!$J$22</f>
        <v>Quarterly</v>
      </c>
      <c r="AT867" s="538">
        <f>'Information Input'!$H$30</f>
        <v>43555</v>
      </c>
      <c r="AU867" s="547">
        <f>'Information Input'!$J$18</f>
        <v>2019</v>
      </c>
      <c r="AV867" s="547" t="s">
        <v>99</v>
      </c>
      <c r="AW867" s="547" t="s">
        <v>100</v>
      </c>
      <c r="AX867" s="547" t="s">
        <v>96</v>
      </c>
      <c r="AY867" s="548" t="s">
        <v>671</v>
      </c>
      <c r="AZ867" s="547">
        <v>26</v>
      </c>
      <c r="BA867" s="549" t="s">
        <v>168</v>
      </c>
      <c r="BB867" s="543" t="s">
        <v>237</v>
      </c>
      <c r="BC867" s="550">
        <f>'Report 2'!$H213</f>
        <v>0</v>
      </c>
      <c r="BD867" s="550">
        <f>'Report 2'!$I213</f>
        <v>0</v>
      </c>
      <c r="BE867" s="550">
        <f>'Report 2'!$J213</f>
        <v>0</v>
      </c>
      <c r="BF867" s="550">
        <f>'Report 2'!$K213</f>
        <v>0</v>
      </c>
      <c r="BG867" s="550">
        <f>'Report 2'!$L213</f>
        <v>0</v>
      </c>
      <c r="BH867" s="550">
        <f>'Report 2'!$M213</f>
        <v>0</v>
      </c>
      <c r="BI867" s="550">
        <f>'Report 2'!$N213</f>
        <v>0</v>
      </c>
      <c r="CC867" s="542" t="s">
        <v>669</v>
      </c>
      <c r="CD867" s="1014" t="s">
        <v>672</v>
      </c>
      <c r="CE867" s="1014" t="str">
        <f>'Information Input'!$M$14</f>
        <v xml:space="preserve">      -      </v>
      </c>
      <c r="CF867" s="551" t="s">
        <v>136</v>
      </c>
      <c r="CG867" s="552">
        <f t="shared" si="159"/>
        <v>43556</v>
      </c>
      <c r="CH867" s="552">
        <f t="shared" si="160"/>
        <v>43646</v>
      </c>
      <c r="CI867" s="552">
        <f>'Information Input'!$H$35</f>
        <v>43555</v>
      </c>
      <c r="CJ867" s="551" t="str">
        <f>'Information Input'!$J$22</f>
        <v>Quarterly</v>
      </c>
      <c r="CK867" s="552">
        <f>'Information Input'!$H$30</f>
        <v>43555</v>
      </c>
      <c r="CL867" s="551">
        <f>'Information Input'!$J$18</f>
        <v>2019</v>
      </c>
      <c r="CM867" s="551" t="s">
        <v>243</v>
      </c>
      <c r="CN867" s="1014" t="s">
        <v>230</v>
      </c>
      <c r="CO867" s="542" t="s">
        <v>230</v>
      </c>
      <c r="CP867" s="542" t="s">
        <v>671</v>
      </c>
      <c r="CQ867" s="551">
        <v>26</v>
      </c>
      <c r="CR867" s="542" t="s">
        <v>168</v>
      </c>
      <c r="CS867" s="542" t="s">
        <v>237</v>
      </c>
      <c r="CT867" s="1015">
        <f>'Report 1'!$BB$18</f>
        <v>0</v>
      </c>
      <c r="CU867" s="1016">
        <f>SUMIF('Report 4A'!$G$16:$G$95,$CQ867,'Report 4A'!$BJ$16:$BJ$95)</f>
        <v>0</v>
      </c>
      <c r="CV867" s="1017">
        <f t="shared" si="158"/>
        <v>0</v>
      </c>
      <c r="CX867" s="546" t="s">
        <v>669</v>
      </c>
      <c r="CY867" s="537" t="s">
        <v>314</v>
      </c>
      <c r="CZ867" s="537" t="str">
        <f>'Information Input'!$M$14</f>
        <v xml:space="preserve">      -      </v>
      </c>
      <c r="DA867" s="538">
        <f>'Information Input'!$H$35</f>
        <v>43555</v>
      </c>
      <c r="DB867" s="537" t="str">
        <f>'Information Input'!$J$22</f>
        <v>Quarterly</v>
      </c>
      <c r="DC867" s="552">
        <f>'Information Input'!$H$30</f>
        <v>43555</v>
      </c>
      <c r="DD867" s="553" t="str">
        <f t="shared" si="157"/>
        <v>201612</v>
      </c>
      <c r="DE867" s="541" t="s">
        <v>103</v>
      </c>
      <c r="DF867" s="541" t="s">
        <v>687</v>
      </c>
      <c r="DG867" s="544">
        <f>'Report 5M'!$AD$161</f>
        <v>0</v>
      </c>
      <c r="DH867" s="550">
        <f>'Report 5M'!$AD$162</f>
        <v>0</v>
      </c>
      <c r="DI867" s="544">
        <f>'Report 5M'!$AD$163</f>
        <v>0</v>
      </c>
      <c r="DJ867" s="544">
        <f>'Report 5M'!$AD$164</f>
        <v>0</v>
      </c>
      <c r="DK867" s="544">
        <f>'Report 5M'!$AD$165</f>
        <v>0</v>
      </c>
      <c r="DL867" s="544">
        <f>'Report 5M'!$AD$166</f>
        <v>0</v>
      </c>
      <c r="DM867" s="544">
        <f>'Report 5M'!$AD$167</f>
        <v>0</v>
      </c>
      <c r="DN867" s="544">
        <f>'Report 5M'!$AD$168</f>
        <v>0</v>
      </c>
      <c r="DO867" s="544">
        <f>'Report 5M'!$AD$169</f>
        <v>0</v>
      </c>
      <c r="DP867" s="544">
        <f>'Report 5M'!$AD$170</f>
        <v>0</v>
      </c>
      <c r="DQ867" s="544">
        <f>'Report 5M'!$AD$171</f>
        <v>0</v>
      </c>
    </row>
    <row r="868" spans="2:121">
      <c r="B868" s="535" t="s">
        <v>669</v>
      </c>
      <c r="C868" s="536">
        <v>1</v>
      </c>
      <c r="D868" s="537" t="str">
        <f>'Information Input'!$M$14</f>
        <v xml:space="preserve">      -      </v>
      </c>
      <c r="E868" s="537" t="s">
        <v>136</v>
      </c>
      <c r="F868" s="538">
        <f t="shared" si="164"/>
        <v>43556</v>
      </c>
      <c r="G868" s="538">
        <f t="shared" si="165"/>
        <v>43646</v>
      </c>
      <c r="H868" s="538">
        <f>'Information Input'!$H$35</f>
        <v>43555</v>
      </c>
      <c r="I868" s="537" t="str">
        <f>'Information Input'!$J$22</f>
        <v>Quarterly</v>
      </c>
      <c r="J868" s="538">
        <f>'Information Input'!$H$30</f>
        <v>43555</v>
      </c>
      <c r="K868" s="537">
        <f>'Information Input'!$J$18</f>
        <v>2019</v>
      </c>
      <c r="L868" s="579" t="s">
        <v>92</v>
      </c>
      <c r="M868" s="540" t="s">
        <v>93</v>
      </c>
      <c r="N868" s="541" t="s">
        <v>91</v>
      </c>
      <c r="O868" s="542" t="s">
        <v>670</v>
      </c>
      <c r="P868" s="537">
        <v>6</v>
      </c>
      <c r="Q868" s="541" t="s">
        <v>146</v>
      </c>
      <c r="R868" s="541" t="s">
        <v>239</v>
      </c>
      <c r="S868" s="543">
        <f>'Report 1'!$I$18</f>
        <v>0</v>
      </c>
      <c r="T868" s="544">
        <f>'Report 1'!$I$24</f>
        <v>0</v>
      </c>
      <c r="U868" s="545">
        <f>'Report 1'!$I$110</f>
        <v>0</v>
      </c>
      <c r="AL868" s="546" t="s">
        <v>669</v>
      </c>
      <c r="AM868" s="547">
        <v>2</v>
      </c>
      <c r="AN868" s="547" t="str">
        <f>'Information Input'!$M$14</f>
        <v xml:space="preserve">      -      </v>
      </c>
      <c r="AO868" s="547" t="s">
        <v>135</v>
      </c>
      <c r="AP868" s="538">
        <f t="shared" si="162"/>
        <v>43466</v>
      </c>
      <c r="AQ868" s="538">
        <f t="shared" si="163"/>
        <v>43555</v>
      </c>
      <c r="AR868" s="538">
        <f>'Information Input'!$H$35</f>
        <v>43555</v>
      </c>
      <c r="AS868" s="547" t="str">
        <f>'Information Input'!$J$22</f>
        <v>Quarterly</v>
      </c>
      <c r="AT868" s="538">
        <f>'Information Input'!$H$30</f>
        <v>43555</v>
      </c>
      <c r="AU868" s="547">
        <f>'Information Input'!$J$18</f>
        <v>2019</v>
      </c>
      <c r="AV868" s="547" t="s">
        <v>99</v>
      </c>
      <c r="AW868" s="547" t="s">
        <v>100</v>
      </c>
      <c r="AX868" s="547" t="s">
        <v>96</v>
      </c>
      <c r="AY868" s="548" t="s">
        <v>671</v>
      </c>
      <c r="AZ868" s="547">
        <v>27</v>
      </c>
      <c r="BA868" s="549" t="s">
        <v>169</v>
      </c>
      <c r="BB868" s="543" t="s">
        <v>235</v>
      </c>
      <c r="BC868" s="550">
        <f>'Report 2'!$H214</f>
        <v>0</v>
      </c>
      <c r="BD868" s="550">
        <f>'Report 2'!$I214</f>
        <v>0</v>
      </c>
      <c r="BE868" s="550">
        <f>'Report 2'!$J214</f>
        <v>0</v>
      </c>
      <c r="BF868" s="550">
        <f>'Report 2'!$K214</f>
        <v>0</v>
      </c>
      <c r="BG868" s="550">
        <f>'Report 2'!$L214</f>
        <v>0</v>
      </c>
      <c r="BH868" s="550">
        <f>'Report 2'!$M214</f>
        <v>0</v>
      </c>
      <c r="BI868" s="550">
        <f>'Report 2'!$N214</f>
        <v>0</v>
      </c>
      <c r="CC868" s="542" t="s">
        <v>669</v>
      </c>
      <c r="CD868" s="1014" t="s">
        <v>672</v>
      </c>
      <c r="CE868" s="1014" t="str">
        <f>'Information Input'!$M$14</f>
        <v xml:space="preserve">      -      </v>
      </c>
      <c r="CF868" s="551" t="s">
        <v>136</v>
      </c>
      <c r="CG868" s="552">
        <f t="shared" si="159"/>
        <v>43556</v>
      </c>
      <c r="CH868" s="552">
        <f t="shared" si="160"/>
        <v>43646</v>
      </c>
      <c r="CI868" s="552">
        <f>'Information Input'!$H$35</f>
        <v>43555</v>
      </c>
      <c r="CJ868" s="551" t="str">
        <f>'Information Input'!$J$22</f>
        <v>Quarterly</v>
      </c>
      <c r="CK868" s="552">
        <f>'Information Input'!$H$30</f>
        <v>43555</v>
      </c>
      <c r="CL868" s="551">
        <f>'Information Input'!$J$18</f>
        <v>2019</v>
      </c>
      <c r="CM868" s="551" t="s">
        <v>243</v>
      </c>
      <c r="CN868" s="1014" t="s">
        <v>230</v>
      </c>
      <c r="CO868" s="542" t="s">
        <v>230</v>
      </c>
      <c r="CP868" s="542" t="s">
        <v>671</v>
      </c>
      <c r="CQ868" s="551">
        <v>27</v>
      </c>
      <c r="CR868" s="542" t="s">
        <v>169</v>
      </c>
      <c r="CS868" s="542" t="s">
        <v>235</v>
      </c>
      <c r="CT868" s="1015">
        <f>'Report 1'!$BB$18</f>
        <v>0</v>
      </c>
      <c r="CU868" s="1016">
        <f>SUMIF('Report 4A'!$G$16:$G$95,$CQ868,'Report 4A'!$BJ$16:$BJ$95)</f>
        <v>0</v>
      </c>
      <c r="CV868" s="1017">
        <f t="shared" si="158"/>
        <v>0</v>
      </c>
      <c r="CX868" s="546" t="s">
        <v>669</v>
      </c>
      <c r="CY868" s="537" t="s">
        <v>314</v>
      </c>
      <c r="CZ868" s="537" t="str">
        <f>'Information Input'!$M$14</f>
        <v xml:space="preserve">      -      </v>
      </c>
      <c r="DA868" s="538">
        <f>'Information Input'!$H$35</f>
        <v>43555</v>
      </c>
      <c r="DB868" s="537" t="str">
        <f>'Information Input'!$J$22</f>
        <v>Quarterly</v>
      </c>
      <c r="DC868" s="552">
        <f>'Information Input'!$H$30</f>
        <v>43555</v>
      </c>
      <c r="DD868" s="553" t="str">
        <f t="shared" si="157"/>
        <v>201611</v>
      </c>
      <c r="DE868" s="541" t="s">
        <v>103</v>
      </c>
      <c r="DF868" s="541" t="s">
        <v>687</v>
      </c>
      <c r="DG868" s="544">
        <f>'Report 5M'!$AE$161</f>
        <v>0</v>
      </c>
      <c r="DH868" s="550">
        <f>'Report 5M'!$AE$162</f>
        <v>0</v>
      </c>
      <c r="DI868" s="544">
        <f>'Report 5M'!$AE$163</f>
        <v>0</v>
      </c>
      <c r="DJ868" s="544">
        <f>'Report 5M'!$AE$164</f>
        <v>0</v>
      </c>
      <c r="DK868" s="544">
        <f>'Report 5M'!$AE$165</f>
        <v>0</v>
      </c>
      <c r="DL868" s="544">
        <f>'Report 5M'!$AE$166</f>
        <v>0</v>
      </c>
      <c r="DM868" s="544">
        <f>'Report 5M'!$AE$167</f>
        <v>0</v>
      </c>
      <c r="DN868" s="544">
        <f>'Report 5M'!$AE$168</f>
        <v>0</v>
      </c>
      <c r="DO868" s="544">
        <f>'Report 5M'!$AE$169</f>
        <v>0</v>
      </c>
      <c r="DP868" s="544">
        <f>'Report 5M'!$AE$170</f>
        <v>0</v>
      </c>
      <c r="DQ868" s="544">
        <f>'Report 5M'!$AE$171</f>
        <v>0</v>
      </c>
    </row>
    <row r="869" spans="2:121">
      <c r="B869" s="535" t="s">
        <v>669</v>
      </c>
      <c r="C869" s="536">
        <v>1</v>
      </c>
      <c r="D869" s="537" t="str">
        <f>'Information Input'!$M$14</f>
        <v xml:space="preserve">      -      </v>
      </c>
      <c r="E869" s="537" t="s">
        <v>136</v>
      </c>
      <c r="F869" s="538">
        <f t="shared" si="164"/>
        <v>43556</v>
      </c>
      <c r="G869" s="538">
        <f t="shared" si="165"/>
        <v>43646</v>
      </c>
      <c r="H869" s="538">
        <f>'Information Input'!$H$35</f>
        <v>43555</v>
      </c>
      <c r="I869" s="537" t="str">
        <f>'Information Input'!$J$22</f>
        <v>Quarterly</v>
      </c>
      <c r="J869" s="538">
        <f>'Information Input'!$H$30</f>
        <v>43555</v>
      </c>
      <c r="K869" s="537">
        <f>'Information Input'!$J$18</f>
        <v>2019</v>
      </c>
      <c r="L869" s="579" t="s">
        <v>92</v>
      </c>
      <c r="M869" s="540" t="s">
        <v>93</v>
      </c>
      <c r="N869" s="541" t="s">
        <v>91</v>
      </c>
      <c r="O869" s="542" t="s">
        <v>674</v>
      </c>
      <c r="P869" s="537">
        <v>7</v>
      </c>
      <c r="Q869" s="541" t="s">
        <v>147</v>
      </c>
      <c r="R869" s="541" t="s">
        <v>239</v>
      </c>
      <c r="S869" s="543">
        <f>'Report 1'!$I$18</f>
        <v>0</v>
      </c>
      <c r="T869" s="544">
        <f>'Report 1'!$I$25</f>
        <v>0</v>
      </c>
      <c r="U869" s="545">
        <f>'Report 1'!$I$111</f>
        <v>0</v>
      </c>
      <c r="AL869" s="546" t="s">
        <v>669</v>
      </c>
      <c r="AM869" s="547">
        <v>2</v>
      </c>
      <c r="AN869" s="547" t="str">
        <f>'Information Input'!$M$14</f>
        <v xml:space="preserve">      -      </v>
      </c>
      <c r="AO869" s="547" t="s">
        <v>135</v>
      </c>
      <c r="AP869" s="538">
        <f t="shared" si="162"/>
        <v>43466</v>
      </c>
      <c r="AQ869" s="538">
        <f t="shared" si="163"/>
        <v>43555</v>
      </c>
      <c r="AR869" s="538">
        <f>'Information Input'!$H$35</f>
        <v>43555</v>
      </c>
      <c r="AS869" s="547" t="str">
        <f>'Information Input'!$J$22</f>
        <v>Quarterly</v>
      </c>
      <c r="AT869" s="538">
        <f>'Information Input'!$H$30</f>
        <v>43555</v>
      </c>
      <c r="AU869" s="547">
        <f>'Information Input'!$J$18</f>
        <v>2019</v>
      </c>
      <c r="AV869" s="547" t="s">
        <v>99</v>
      </c>
      <c r="AW869" s="547" t="s">
        <v>100</v>
      </c>
      <c r="AX869" s="547" t="s">
        <v>96</v>
      </c>
      <c r="AY869" s="548" t="s">
        <v>671</v>
      </c>
      <c r="AZ869" s="547">
        <v>28</v>
      </c>
      <c r="BA869" s="549" t="s">
        <v>170</v>
      </c>
      <c r="BB869" s="543" t="s">
        <v>235</v>
      </c>
      <c r="BC869" s="550">
        <f>'Report 2'!$H215</f>
        <v>0</v>
      </c>
      <c r="BD869" s="550">
        <f>'Report 2'!$I215</f>
        <v>0</v>
      </c>
      <c r="BE869" s="550">
        <f>'Report 2'!$J215</f>
        <v>0</v>
      </c>
      <c r="BF869" s="550">
        <f>'Report 2'!$K215</f>
        <v>0</v>
      </c>
      <c r="BG869" s="550">
        <f>'Report 2'!$L215</f>
        <v>0</v>
      </c>
      <c r="BH869" s="550">
        <f>'Report 2'!$M215</f>
        <v>0</v>
      </c>
      <c r="BI869" s="550">
        <f>'Report 2'!$N215</f>
        <v>0</v>
      </c>
      <c r="CC869" s="542" t="s">
        <v>669</v>
      </c>
      <c r="CD869" s="1014" t="s">
        <v>672</v>
      </c>
      <c r="CE869" s="1014" t="str">
        <f>'Information Input'!$M$14</f>
        <v xml:space="preserve">      -      </v>
      </c>
      <c r="CF869" s="551" t="s">
        <v>136</v>
      </c>
      <c r="CG869" s="552">
        <f t="shared" si="159"/>
        <v>43556</v>
      </c>
      <c r="CH869" s="552">
        <f t="shared" si="160"/>
        <v>43646</v>
      </c>
      <c r="CI869" s="552">
        <f>'Information Input'!$H$35</f>
        <v>43555</v>
      </c>
      <c r="CJ869" s="551" t="str">
        <f>'Information Input'!$J$22</f>
        <v>Quarterly</v>
      </c>
      <c r="CK869" s="552">
        <f>'Information Input'!$H$30</f>
        <v>43555</v>
      </c>
      <c r="CL869" s="551">
        <f>'Information Input'!$J$18</f>
        <v>2019</v>
      </c>
      <c r="CM869" s="551" t="s">
        <v>243</v>
      </c>
      <c r="CN869" s="1014" t="s">
        <v>230</v>
      </c>
      <c r="CO869" s="542" t="s">
        <v>230</v>
      </c>
      <c r="CP869" s="542" t="s">
        <v>671</v>
      </c>
      <c r="CQ869" s="551">
        <v>28</v>
      </c>
      <c r="CR869" s="542" t="s">
        <v>170</v>
      </c>
      <c r="CS869" s="542" t="s">
        <v>235</v>
      </c>
      <c r="CT869" s="1015">
        <f>'Report 1'!$BB$18</f>
        <v>0</v>
      </c>
      <c r="CU869" s="1016">
        <f>SUMIF('Report 4A'!$G$16:$G$95,$CQ869,'Report 4A'!$BJ$16:$BJ$95)</f>
        <v>0</v>
      </c>
      <c r="CV869" s="1017">
        <f t="shared" si="158"/>
        <v>0</v>
      </c>
      <c r="CX869" s="546" t="s">
        <v>669</v>
      </c>
      <c r="CY869" s="537" t="s">
        <v>314</v>
      </c>
      <c r="CZ869" s="537" t="str">
        <f>'Information Input'!$M$14</f>
        <v xml:space="preserve">      -      </v>
      </c>
      <c r="DA869" s="538">
        <f>'Information Input'!$H$35</f>
        <v>43555</v>
      </c>
      <c r="DB869" s="537" t="str">
        <f>'Information Input'!$J$22</f>
        <v>Quarterly</v>
      </c>
      <c r="DC869" s="552">
        <f>'Information Input'!$H$30</f>
        <v>43555</v>
      </c>
      <c r="DD869" s="553" t="str">
        <f t="shared" si="157"/>
        <v>201610</v>
      </c>
      <c r="DE869" s="541" t="s">
        <v>103</v>
      </c>
      <c r="DF869" s="541" t="s">
        <v>687</v>
      </c>
      <c r="DG869" s="544">
        <f>'Report 5M'!$AF$161</f>
        <v>0</v>
      </c>
      <c r="DH869" s="550">
        <f>'Report 5M'!$AF$162</f>
        <v>0</v>
      </c>
      <c r="DI869" s="544">
        <f>'Report 5M'!$AF$163</f>
        <v>0</v>
      </c>
      <c r="DJ869" s="544">
        <f>'Report 5M'!$AF$164</f>
        <v>0</v>
      </c>
      <c r="DK869" s="544">
        <f>'Report 5M'!$AF$165</f>
        <v>0</v>
      </c>
      <c r="DL869" s="544">
        <f>'Report 5M'!$AF$166</f>
        <v>0</v>
      </c>
      <c r="DM869" s="544">
        <f>'Report 5M'!$AF$167</f>
        <v>0</v>
      </c>
      <c r="DN869" s="544">
        <f>'Report 5M'!$AF$168</f>
        <v>0</v>
      </c>
      <c r="DO869" s="544">
        <f>'Report 5M'!$AF$169</f>
        <v>0</v>
      </c>
      <c r="DP869" s="544">
        <f>'Report 5M'!$AF$170</f>
        <v>0</v>
      </c>
      <c r="DQ869" s="544">
        <f>'Report 5M'!$AF$171</f>
        <v>0</v>
      </c>
    </row>
    <row r="870" spans="2:121">
      <c r="B870" s="535" t="s">
        <v>669</v>
      </c>
      <c r="C870" s="536">
        <v>1</v>
      </c>
      <c r="D870" s="537" t="str">
        <f>'Information Input'!$M$14</f>
        <v xml:space="preserve">      -      </v>
      </c>
      <c r="E870" s="537" t="s">
        <v>136</v>
      </c>
      <c r="F870" s="538">
        <f t="shared" si="164"/>
        <v>43556</v>
      </c>
      <c r="G870" s="538">
        <f t="shared" si="165"/>
        <v>43646</v>
      </c>
      <c r="H870" s="538">
        <f>'Information Input'!$H$35</f>
        <v>43555</v>
      </c>
      <c r="I870" s="537" t="str">
        <f>'Information Input'!$J$22</f>
        <v>Quarterly</v>
      </c>
      <c r="J870" s="538">
        <f>'Information Input'!$H$30</f>
        <v>43555</v>
      </c>
      <c r="K870" s="537">
        <f>'Information Input'!$J$18</f>
        <v>2019</v>
      </c>
      <c r="L870" s="579" t="s">
        <v>92</v>
      </c>
      <c r="M870" s="540" t="s">
        <v>93</v>
      </c>
      <c r="N870" s="541" t="s">
        <v>91</v>
      </c>
      <c r="O870" s="542" t="s">
        <v>670</v>
      </c>
      <c r="P870" s="537">
        <v>8</v>
      </c>
      <c r="Q870" s="541" t="s">
        <v>148</v>
      </c>
      <c r="R870" s="541" t="s">
        <v>239</v>
      </c>
      <c r="S870" s="543">
        <f>'Report 1'!$I$18</f>
        <v>0</v>
      </c>
      <c r="T870" s="544">
        <f>'Report 1'!$I$26</f>
        <v>0</v>
      </c>
      <c r="U870" s="545">
        <f>'Report 1'!$I$112</f>
        <v>0</v>
      </c>
      <c r="AL870" s="546" t="s">
        <v>669</v>
      </c>
      <c r="AM870" s="547">
        <v>2</v>
      </c>
      <c r="AN870" s="547" t="str">
        <f>'Information Input'!$M$14</f>
        <v xml:space="preserve">      -      </v>
      </c>
      <c r="AO870" s="547" t="s">
        <v>135</v>
      </c>
      <c r="AP870" s="538">
        <f t="shared" si="162"/>
        <v>43466</v>
      </c>
      <c r="AQ870" s="538">
        <f t="shared" si="163"/>
        <v>43555</v>
      </c>
      <c r="AR870" s="538">
        <f>'Information Input'!$H$35</f>
        <v>43555</v>
      </c>
      <c r="AS870" s="547" t="str">
        <f>'Information Input'!$J$22</f>
        <v>Quarterly</v>
      </c>
      <c r="AT870" s="538">
        <f>'Information Input'!$H$30</f>
        <v>43555</v>
      </c>
      <c r="AU870" s="547">
        <f>'Information Input'!$J$18</f>
        <v>2019</v>
      </c>
      <c r="AV870" s="547" t="s">
        <v>99</v>
      </c>
      <c r="AW870" s="547" t="s">
        <v>100</v>
      </c>
      <c r="AX870" s="547" t="s">
        <v>96</v>
      </c>
      <c r="AY870" s="548" t="s">
        <v>671</v>
      </c>
      <c r="AZ870" s="547">
        <v>29</v>
      </c>
      <c r="BA870" s="549" t="s">
        <v>171</v>
      </c>
      <c r="BB870" s="543" t="s">
        <v>238</v>
      </c>
      <c r="BC870" s="550">
        <f>'Report 2'!$H216</f>
        <v>0</v>
      </c>
      <c r="BD870" s="550">
        <f>'Report 2'!$I216</f>
        <v>0</v>
      </c>
      <c r="BE870" s="550">
        <f>'Report 2'!$J216</f>
        <v>0</v>
      </c>
      <c r="BF870" s="550">
        <f>'Report 2'!$K216</f>
        <v>0</v>
      </c>
      <c r="BG870" s="550">
        <f>'Report 2'!$L216</f>
        <v>0</v>
      </c>
      <c r="BH870" s="550">
        <f>'Report 2'!$M216</f>
        <v>0</v>
      </c>
      <c r="BI870" s="550">
        <f>'Report 2'!$N216</f>
        <v>0</v>
      </c>
      <c r="CC870" s="542" t="s">
        <v>669</v>
      </c>
      <c r="CD870" s="1014" t="s">
        <v>672</v>
      </c>
      <c r="CE870" s="1014" t="str">
        <f>'Information Input'!$M$14</f>
        <v xml:space="preserve">      -      </v>
      </c>
      <c r="CF870" s="551" t="s">
        <v>136</v>
      </c>
      <c r="CG870" s="552">
        <f t="shared" si="159"/>
        <v>43556</v>
      </c>
      <c r="CH870" s="552">
        <f t="shared" si="160"/>
        <v>43646</v>
      </c>
      <c r="CI870" s="552">
        <f>'Information Input'!$H$35</f>
        <v>43555</v>
      </c>
      <c r="CJ870" s="551" t="str">
        <f>'Information Input'!$J$22</f>
        <v>Quarterly</v>
      </c>
      <c r="CK870" s="552">
        <f>'Information Input'!$H$30</f>
        <v>43555</v>
      </c>
      <c r="CL870" s="551">
        <f>'Information Input'!$J$18</f>
        <v>2019</v>
      </c>
      <c r="CM870" s="551" t="s">
        <v>243</v>
      </c>
      <c r="CN870" s="1014" t="s">
        <v>230</v>
      </c>
      <c r="CO870" s="542" t="s">
        <v>230</v>
      </c>
      <c r="CP870" s="542" t="s">
        <v>671</v>
      </c>
      <c r="CQ870" s="551">
        <v>29</v>
      </c>
      <c r="CR870" s="542" t="s">
        <v>171</v>
      </c>
      <c r="CS870" s="542" t="s">
        <v>238</v>
      </c>
      <c r="CT870" s="1015">
        <f>'Report 1'!$BB$18</f>
        <v>0</v>
      </c>
      <c r="CU870" s="1016">
        <f>SUMIF('Report 4A'!$G$16:$G$95,$CQ870,'Report 4A'!$BJ$16:$BJ$95)</f>
        <v>0</v>
      </c>
      <c r="CV870" s="1017">
        <f t="shared" si="158"/>
        <v>0</v>
      </c>
      <c r="CX870" s="546" t="s">
        <v>669</v>
      </c>
      <c r="CY870" s="537" t="s">
        <v>314</v>
      </c>
      <c r="CZ870" s="537" t="str">
        <f>'Information Input'!$M$14</f>
        <v xml:space="preserve">      -      </v>
      </c>
      <c r="DA870" s="552">
        <f>'Information Input'!$H$35</f>
        <v>43555</v>
      </c>
      <c r="DB870" s="537" t="str">
        <f>'Information Input'!$J$22</f>
        <v>Quarterly</v>
      </c>
      <c r="DC870" s="552">
        <f>'Information Input'!$H$30</f>
        <v>43555</v>
      </c>
      <c r="DD870" s="553" t="str">
        <f t="shared" si="157"/>
        <v>201609</v>
      </c>
      <c r="DE870" s="541" t="s">
        <v>103</v>
      </c>
      <c r="DF870" s="541" t="s">
        <v>687</v>
      </c>
      <c r="DG870" s="544">
        <f>'Report 5M'!$AG$161</f>
        <v>0</v>
      </c>
      <c r="DH870" s="550">
        <f>'Report 5M'!$AG$162</f>
        <v>0</v>
      </c>
      <c r="DI870" s="544">
        <f>'Report 5M'!$AG$163</f>
        <v>0</v>
      </c>
      <c r="DJ870" s="544">
        <f>'Report 5M'!$AG$164</f>
        <v>0</v>
      </c>
      <c r="DK870" s="544">
        <f>'Report 5M'!$AG$165</f>
        <v>0</v>
      </c>
      <c r="DL870" s="544">
        <f>'Report 5M'!$AG$166</f>
        <v>0</v>
      </c>
      <c r="DM870" s="544">
        <f>'Report 5M'!$AG$167</f>
        <v>0</v>
      </c>
      <c r="DN870" s="544">
        <f>'Report 5M'!$AG$168</f>
        <v>0</v>
      </c>
      <c r="DO870" s="544">
        <f>'Report 5M'!$AG$169</f>
        <v>0</v>
      </c>
      <c r="DP870" s="544">
        <f>'Report 5M'!$AG$170</f>
        <v>0</v>
      </c>
      <c r="DQ870" s="544">
        <f>'Report 5M'!$AG$171</f>
        <v>0</v>
      </c>
    </row>
    <row r="871" spans="2:121">
      <c r="B871" s="535" t="s">
        <v>669</v>
      </c>
      <c r="C871" s="536">
        <v>1</v>
      </c>
      <c r="D871" s="537" t="str">
        <f>'Information Input'!$M$14</f>
        <v xml:space="preserve">      -      </v>
      </c>
      <c r="E871" s="537" t="s">
        <v>136</v>
      </c>
      <c r="F871" s="538">
        <f t="shared" si="164"/>
        <v>43556</v>
      </c>
      <c r="G871" s="538">
        <f t="shared" si="165"/>
        <v>43646</v>
      </c>
      <c r="H871" s="538">
        <f>'Information Input'!$H$35</f>
        <v>43555</v>
      </c>
      <c r="I871" s="537" t="str">
        <f>'Information Input'!$J$22</f>
        <v>Quarterly</v>
      </c>
      <c r="J871" s="538">
        <f>'Information Input'!$H$30</f>
        <v>43555</v>
      </c>
      <c r="K871" s="537">
        <f>'Information Input'!$J$18</f>
        <v>2019</v>
      </c>
      <c r="L871" s="579" t="s">
        <v>92</v>
      </c>
      <c r="M871" s="540" t="s">
        <v>93</v>
      </c>
      <c r="N871" s="541" t="s">
        <v>91</v>
      </c>
      <c r="O871" s="542" t="s">
        <v>670</v>
      </c>
      <c r="P871" s="537">
        <v>9</v>
      </c>
      <c r="Q871" s="541" t="s">
        <v>149</v>
      </c>
      <c r="R871" s="541" t="s">
        <v>239</v>
      </c>
      <c r="S871" s="543">
        <f>'Report 1'!$I$18</f>
        <v>0</v>
      </c>
      <c r="T871" s="544">
        <f>'Report 1'!$I$27</f>
        <v>0</v>
      </c>
      <c r="U871" s="545">
        <f>'Report 1'!$I$113</f>
        <v>0</v>
      </c>
      <c r="AL871" s="546" t="s">
        <v>669</v>
      </c>
      <c r="AM871" s="547">
        <v>2</v>
      </c>
      <c r="AN871" s="547" t="str">
        <f>'Information Input'!$M$14</f>
        <v xml:space="preserve">      -      </v>
      </c>
      <c r="AO871" s="547" t="s">
        <v>135</v>
      </c>
      <c r="AP871" s="538">
        <f t="shared" si="162"/>
        <v>43466</v>
      </c>
      <c r="AQ871" s="538">
        <f t="shared" si="163"/>
        <v>43555</v>
      </c>
      <c r="AR871" s="538">
        <f>'Information Input'!$H$35</f>
        <v>43555</v>
      </c>
      <c r="AS871" s="547" t="str">
        <f>'Information Input'!$J$22</f>
        <v>Quarterly</v>
      </c>
      <c r="AT871" s="538">
        <f>'Information Input'!$H$30</f>
        <v>43555</v>
      </c>
      <c r="AU871" s="547">
        <f>'Information Input'!$J$18</f>
        <v>2019</v>
      </c>
      <c r="AV871" s="547" t="s">
        <v>99</v>
      </c>
      <c r="AW871" s="547" t="s">
        <v>100</v>
      </c>
      <c r="AX871" s="547" t="s">
        <v>96</v>
      </c>
      <c r="AY871" s="548" t="s">
        <v>671</v>
      </c>
      <c r="AZ871" s="547">
        <v>30</v>
      </c>
      <c r="BA871" s="549" t="s">
        <v>172</v>
      </c>
      <c r="BB871" s="543" t="s">
        <v>238</v>
      </c>
      <c r="BC871" s="550">
        <f>'Report 2'!$H217</f>
        <v>0</v>
      </c>
      <c r="BD871" s="550">
        <f>'Report 2'!$I217</f>
        <v>0</v>
      </c>
      <c r="BE871" s="550">
        <f>'Report 2'!$J217</f>
        <v>0</v>
      </c>
      <c r="BF871" s="550">
        <f>'Report 2'!$K217</f>
        <v>0</v>
      </c>
      <c r="BG871" s="550">
        <f>'Report 2'!$L217</f>
        <v>0</v>
      </c>
      <c r="BH871" s="550">
        <f>'Report 2'!$M217</f>
        <v>0</v>
      </c>
      <c r="BI871" s="550">
        <f>'Report 2'!$N217</f>
        <v>0</v>
      </c>
      <c r="CC871" s="542" t="s">
        <v>669</v>
      </c>
      <c r="CD871" s="1014" t="s">
        <v>672</v>
      </c>
      <c r="CE871" s="1014" t="str">
        <f>'Information Input'!$M$14</f>
        <v xml:space="preserve">      -      </v>
      </c>
      <c r="CF871" s="551" t="s">
        <v>136</v>
      </c>
      <c r="CG871" s="552">
        <f t="shared" si="159"/>
        <v>43556</v>
      </c>
      <c r="CH871" s="552">
        <f t="shared" si="160"/>
        <v>43646</v>
      </c>
      <c r="CI871" s="552">
        <f>'Information Input'!$H$35</f>
        <v>43555</v>
      </c>
      <c r="CJ871" s="551" t="str">
        <f>'Information Input'!$J$22</f>
        <v>Quarterly</v>
      </c>
      <c r="CK871" s="552">
        <f>'Information Input'!$H$30</f>
        <v>43555</v>
      </c>
      <c r="CL871" s="551">
        <f>'Information Input'!$J$18</f>
        <v>2019</v>
      </c>
      <c r="CM871" s="551" t="s">
        <v>243</v>
      </c>
      <c r="CN871" s="1014" t="s">
        <v>230</v>
      </c>
      <c r="CO871" s="542" t="s">
        <v>230</v>
      </c>
      <c r="CP871" s="542" t="s">
        <v>671</v>
      </c>
      <c r="CQ871" s="551">
        <v>30</v>
      </c>
      <c r="CR871" s="542" t="s">
        <v>172</v>
      </c>
      <c r="CS871" s="542" t="s">
        <v>238</v>
      </c>
      <c r="CT871" s="1015">
        <f>'Report 1'!$BB$18</f>
        <v>0</v>
      </c>
      <c r="CU871" s="1016">
        <f>SUMIF('Report 4A'!$G$16:$G$95,$CQ871,'Report 4A'!$BJ$16:$BJ$95)</f>
        <v>0</v>
      </c>
      <c r="CV871" s="1017">
        <f t="shared" si="158"/>
        <v>0</v>
      </c>
      <c r="CX871" s="546" t="s">
        <v>669</v>
      </c>
      <c r="CY871" s="537" t="s">
        <v>314</v>
      </c>
      <c r="CZ871" s="537" t="str">
        <f>'Information Input'!$M$14</f>
        <v xml:space="preserve">      -      </v>
      </c>
      <c r="DA871" s="538">
        <f>'Information Input'!$H$35</f>
        <v>43555</v>
      </c>
      <c r="DB871" s="537" t="str">
        <f>'Information Input'!$J$22</f>
        <v>Quarterly</v>
      </c>
      <c r="DC871" s="552">
        <f>'Information Input'!$H$30</f>
        <v>43555</v>
      </c>
      <c r="DD871" s="553" t="str">
        <f t="shared" si="157"/>
        <v>201608</v>
      </c>
      <c r="DE871" s="541" t="s">
        <v>103</v>
      </c>
      <c r="DF871" s="541" t="s">
        <v>687</v>
      </c>
      <c r="DG871" s="544">
        <f>'Report 5M'!$AH$161</f>
        <v>0</v>
      </c>
      <c r="DH871" s="550">
        <f>'Report 5M'!$AH$162</f>
        <v>0</v>
      </c>
      <c r="DI871" s="544">
        <f>'Report 5M'!$AH$163</f>
        <v>0</v>
      </c>
      <c r="DJ871" s="544">
        <f>'Report 5M'!$AH$164</f>
        <v>0</v>
      </c>
      <c r="DK871" s="544">
        <f>'Report 5M'!$AH$165</f>
        <v>0</v>
      </c>
      <c r="DL871" s="544">
        <f>'Report 5M'!$AH$166</f>
        <v>0</v>
      </c>
      <c r="DM871" s="544">
        <f>'Report 5M'!$AH$167</f>
        <v>0</v>
      </c>
      <c r="DN871" s="544">
        <f>'Report 5M'!$AH$168</f>
        <v>0</v>
      </c>
      <c r="DO871" s="544">
        <f>'Report 5M'!$AH$169</f>
        <v>0</v>
      </c>
      <c r="DP871" s="544">
        <f>'Report 5M'!$AH$170</f>
        <v>0</v>
      </c>
      <c r="DQ871" s="544">
        <f>'Report 5M'!$AH$171</f>
        <v>0</v>
      </c>
    </row>
    <row r="872" spans="2:121">
      <c r="B872" s="535" t="s">
        <v>669</v>
      </c>
      <c r="C872" s="536">
        <v>1</v>
      </c>
      <c r="D872" s="537" t="str">
        <f>'Information Input'!$M$14</f>
        <v xml:space="preserve">      -      </v>
      </c>
      <c r="E872" s="537" t="s">
        <v>136</v>
      </c>
      <c r="F872" s="538">
        <f t="shared" si="164"/>
        <v>43556</v>
      </c>
      <c r="G872" s="538">
        <f t="shared" si="165"/>
        <v>43646</v>
      </c>
      <c r="H872" s="538">
        <f>'Information Input'!$H$35</f>
        <v>43555</v>
      </c>
      <c r="I872" s="537" t="str">
        <f>'Information Input'!$J$22</f>
        <v>Quarterly</v>
      </c>
      <c r="J872" s="538">
        <f>'Information Input'!$H$30</f>
        <v>43555</v>
      </c>
      <c r="K872" s="537">
        <f>'Information Input'!$J$18</f>
        <v>2019</v>
      </c>
      <c r="L872" s="579" t="s">
        <v>92</v>
      </c>
      <c r="M872" s="540" t="s">
        <v>93</v>
      </c>
      <c r="N872" s="541" t="s">
        <v>91</v>
      </c>
      <c r="O872" s="542" t="s">
        <v>674</v>
      </c>
      <c r="P872" s="537">
        <v>10</v>
      </c>
      <c r="Q872" s="541" t="s">
        <v>150</v>
      </c>
      <c r="R872" s="541" t="s">
        <v>239</v>
      </c>
      <c r="S872" s="543">
        <f>'Report 1'!$I$18</f>
        <v>0</v>
      </c>
      <c r="T872" s="544">
        <f>'Report 1'!$I$28</f>
        <v>0</v>
      </c>
      <c r="U872" s="545">
        <f>'Report 1'!$I$114</f>
        <v>0</v>
      </c>
      <c r="AL872" s="546" t="s">
        <v>669</v>
      </c>
      <c r="AM872" s="547">
        <v>2</v>
      </c>
      <c r="AN872" s="547" t="str">
        <f>'Information Input'!$M$14</f>
        <v xml:space="preserve">      -      </v>
      </c>
      <c r="AO872" s="547" t="s">
        <v>135</v>
      </c>
      <c r="AP872" s="538">
        <f t="shared" si="162"/>
        <v>43466</v>
      </c>
      <c r="AQ872" s="538">
        <f t="shared" si="163"/>
        <v>43555</v>
      </c>
      <c r="AR872" s="538">
        <f>'Information Input'!$H$35</f>
        <v>43555</v>
      </c>
      <c r="AS872" s="547" t="str">
        <f>'Information Input'!$J$22</f>
        <v>Quarterly</v>
      </c>
      <c r="AT872" s="538">
        <f>'Information Input'!$H$30</f>
        <v>43555</v>
      </c>
      <c r="AU872" s="547">
        <f>'Information Input'!$J$18</f>
        <v>2019</v>
      </c>
      <c r="AV872" s="547" t="s">
        <v>99</v>
      </c>
      <c r="AW872" s="547" t="s">
        <v>100</v>
      </c>
      <c r="AX872" s="547" t="s">
        <v>96</v>
      </c>
      <c r="AY872" s="548" t="s">
        <v>671</v>
      </c>
      <c r="AZ872" s="547">
        <v>31</v>
      </c>
      <c r="BA872" s="549" t="s">
        <v>173</v>
      </c>
      <c r="BB872" s="543" t="s">
        <v>233</v>
      </c>
      <c r="BC872" s="550">
        <f>'Report 2'!$H218</f>
        <v>0</v>
      </c>
      <c r="BD872" s="550">
        <f>'Report 2'!$I218</f>
        <v>0</v>
      </c>
      <c r="BE872" s="550">
        <f>'Report 2'!$J218</f>
        <v>0</v>
      </c>
      <c r="BF872" s="550">
        <f>'Report 2'!$K218</f>
        <v>0</v>
      </c>
      <c r="BG872" s="550">
        <f>'Report 2'!$L218</f>
        <v>0</v>
      </c>
      <c r="BH872" s="550">
        <f>'Report 2'!$M218</f>
        <v>0</v>
      </c>
      <c r="BI872" s="550">
        <f>'Report 2'!$N218</f>
        <v>0</v>
      </c>
      <c r="CC872" s="542" t="s">
        <v>669</v>
      </c>
      <c r="CD872" s="1014" t="s">
        <v>672</v>
      </c>
      <c r="CE872" s="1014" t="str">
        <f>'Information Input'!$M$14</f>
        <v xml:space="preserve">      -      </v>
      </c>
      <c r="CF872" s="551" t="s">
        <v>136</v>
      </c>
      <c r="CG872" s="552">
        <f t="shared" si="159"/>
        <v>43556</v>
      </c>
      <c r="CH872" s="552">
        <f t="shared" si="160"/>
        <v>43646</v>
      </c>
      <c r="CI872" s="552">
        <f>'Information Input'!$H$35</f>
        <v>43555</v>
      </c>
      <c r="CJ872" s="551" t="str">
        <f>'Information Input'!$J$22</f>
        <v>Quarterly</v>
      </c>
      <c r="CK872" s="552">
        <f>'Information Input'!$H$30</f>
        <v>43555</v>
      </c>
      <c r="CL872" s="551">
        <f>'Information Input'!$J$18</f>
        <v>2019</v>
      </c>
      <c r="CM872" s="551" t="s">
        <v>243</v>
      </c>
      <c r="CN872" s="1014" t="s">
        <v>230</v>
      </c>
      <c r="CO872" s="542" t="s">
        <v>230</v>
      </c>
      <c r="CP872" s="542" t="s">
        <v>671</v>
      </c>
      <c r="CQ872" s="551">
        <v>31</v>
      </c>
      <c r="CR872" s="542" t="s">
        <v>173</v>
      </c>
      <c r="CS872" s="542" t="s">
        <v>233</v>
      </c>
      <c r="CT872" s="1015">
        <f>'Report 1'!$BB$18</f>
        <v>0</v>
      </c>
      <c r="CU872" s="1016">
        <f>SUMIF('Report 4A'!$G$16:$G$95,$CQ872,'Report 4A'!$BJ$16:$BJ$95)</f>
        <v>0</v>
      </c>
      <c r="CV872" s="1017">
        <f t="shared" si="158"/>
        <v>0</v>
      </c>
      <c r="CX872" s="546" t="s">
        <v>669</v>
      </c>
      <c r="CY872" s="537" t="s">
        <v>314</v>
      </c>
      <c r="CZ872" s="537" t="str">
        <f>'Information Input'!$M$14</f>
        <v xml:space="preserve">      -      </v>
      </c>
      <c r="DA872" s="538">
        <f>'Information Input'!$H$35</f>
        <v>43555</v>
      </c>
      <c r="DB872" s="537" t="str">
        <f>'Information Input'!$J$22</f>
        <v>Quarterly</v>
      </c>
      <c r="DC872" s="552">
        <f>'Information Input'!$H$30</f>
        <v>43555</v>
      </c>
      <c r="DD872" s="553" t="str">
        <f t="shared" si="157"/>
        <v>201607</v>
      </c>
      <c r="DE872" s="541" t="s">
        <v>103</v>
      </c>
      <c r="DF872" s="541" t="s">
        <v>687</v>
      </c>
      <c r="DG872" s="544">
        <f>'Report 5M'!$AI$161</f>
        <v>0</v>
      </c>
      <c r="DH872" s="550">
        <f>'Report 5M'!$AI$162</f>
        <v>0</v>
      </c>
      <c r="DI872" s="544">
        <f>'Report 5M'!$AI$163</f>
        <v>0</v>
      </c>
      <c r="DJ872" s="544">
        <f>'Report 5M'!$AI$164</f>
        <v>0</v>
      </c>
      <c r="DK872" s="544">
        <f>'Report 5M'!$AI$165</f>
        <v>0</v>
      </c>
      <c r="DL872" s="544">
        <f>'Report 5M'!$AI$166</f>
        <v>0</v>
      </c>
      <c r="DM872" s="544">
        <f>'Report 5M'!$AI$167</f>
        <v>0</v>
      </c>
      <c r="DN872" s="544">
        <f>'Report 5M'!$AI$168</f>
        <v>0</v>
      </c>
      <c r="DO872" s="544">
        <f>'Report 5M'!$AI$169</f>
        <v>0</v>
      </c>
      <c r="DP872" s="544">
        <f>'Report 5M'!$AI$170</f>
        <v>0</v>
      </c>
      <c r="DQ872" s="544">
        <f>'Report 5M'!$AI$171</f>
        <v>0</v>
      </c>
    </row>
    <row r="873" spans="2:121">
      <c r="B873" s="535" t="s">
        <v>669</v>
      </c>
      <c r="C873" s="536">
        <v>1</v>
      </c>
      <c r="D873" s="537" t="str">
        <f>'Information Input'!$M$14</f>
        <v xml:space="preserve">      -      </v>
      </c>
      <c r="E873" s="537" t="s">
        <v>136</v>
      </c>
      <c r="F873" s="538">
        <f t="shared" si="164"/>
        <v>43556</v>
      </c>
      <c r="G873" s="538">
        <f t="shared" si="165"/>
        <v>43646</v>
      </c>
      <c r="H873" s="538">
        <f>'Information Input'!$H$35</f>
        <v>43555</v>
      </c>
      <c r="I873" s="537" t="str">
        <f>'Information Input'!$J$22</f>
        <v>Quarterly</v>
      </c>
      <c r="J873" s="538">
        <f>'Information Input'!$H$30</f>
        <v>43555</v>
      </c>
      <c r="K873" s="537">
        <f>'Information Input'!$J$18</f>
        <v>2019</v>
      </c>
      <c r="L873" s="579" t="s">
        <v>92</v>
      </c>
      <c r="M873" s="540" t="s">
        <v>93</v>
      </c>
      <c r="N873" s="541" t="s">
        <v>91</v>
      </c>
      <c r="O873" s="542" t="s">
        <v>671</v>
      </c>
      <c r="P873" s="537">
        <v>11</v>
      </c>
      <c r="Q873" s="541" t="s">
        <v>153</v>
      </c>
      <c r="R873" s="541" t="s">
        <v>231</v>
      </c>
      <c r="S873" s="543">
        <f>'Report 1'!$I$18</f>
        <v>0</v>
      </c>
      <c r="T873" s="544">
        <f>'Report 1'!$I$31</f>
        <v>0</v>
      </c>
      <c r="U873" s="545">
        <f>'Report 1'!$I$117</f>
        <v>0</v>
      </c>
      <c r="AL873" s="546" t="s">
        <v>669</v>
      </c>
      <c r="AM873" s="547">
        <v>2</v>
      </c>
      <c r="AN873" s="547" t="str">
        <f>'Information Input'!$M$14</f>
        <v xml:space="preserve">      -      </v>
      </c>
      <c r="AO873" s="547" t="s">
        <v>135</v>
      </c>
      <c r="AP873" s="538">
        <f t="shared" si="162"/>
        <v>43466</v>
      </c>
      <c r="AQ873" s="538">
        <f t="shared" si="163"/>
        <v>43555</v>
      </c>
      <c r="AR873" s="538">
        <f>'Information Input'!$H$35</f>
        <v>43555</v>
      </c>
      <c r="AS873" s="547" t="str">
        <f>'Information Input'!$J$22</f>
        <v>Quarterly</v>
      </c>
      <c r="AT873" s="538">
        <f>'Information Input'!$H$30</f>
        <v>43555</v>
      </c>
      <c r="AU873" s="547">
        <f>'Information Input'!$J$18</f>
        <v>2019</v>
      </c>
      <c r="AV873" s="547" t="s">
        <v>99</v>
      </c>
      <c r="AW873" s="547" t="s">
        <v>100</v>
      </c>
      <c r="AX873" s="547" t="s">
        <v>96</v>
      </c>
      <c r="AY873" s="548" t="s">
        <v>671</v>
      </c>
      <c r="AZ873" s="547">
        <v>32</v>
      </c>
      <c r="BA873" s="549" t="s">
        <v>174</v>
      </c>
      <c r="BB873" s="543" t="s">
        <v>238</v>
      </c>
      <c r="BC873" s="550">
        <f>'Report 2'!$H219</f>
        <v>0</v>
      </c>
      <c r="BD873" s="550">
        <f>'Report 2'!$I219</f>
        <v>0</v>
      </c>
      <c r="BE873" s="550">
        <f>'Report 2'!$J219</f>
        <v>0</v>
      </c>
      <c r="BF873" s="550">
        <f>'Report 2'!$K219</f>
        <v>0</v>
      </c>
      <c r="BG873" s="550">
        <f>'Report 2'!$L219</f>
        <v>0</v>
      </c>
      <c r="BH873" s="550">
        <f>'Report 2'!$M219</f>
        <v>0</v>
      </c>
      <c r="BI873" s="550">
        <f>'Report 2'!$N219</f>
        <v>0</v>
      </c>
      <c r="CC873" s="542" t="s">
        <v>669</v>
      </c>
      <c r="CD873" s="1014" t="s">
        <v>672</v>
      </c>
      <c r="CE873" s="1014" t="str">
        <f>'Information Input'!$M$14</f>
        <v xml:space="preserve">      -      </v>
      </c>
      <c r="CF873" s="551" t="s">
        <v>136</v>
      </c>
      <c r="CG873" s="552">
        <f t="shared" si="159"/>
        <v>43556</v>
      </c>
      <c r="CH873" s="552">
        <f t="shared" si="160"/>
        <v>43646</v>
      </c>
      <c r="CI873" s="552">
        <f>'Information Input'!$H$35</f>
        <v>43555</v>
      </c>
      <c r="CJ873" s="551" t="str">
        <f>'Information Input'!$J$22</f>
        <v>Quarterly</v>
      </c>
      <c r="CK873" s="552">
        <f>'Information Input'!$H$30</f>
        <v>43555</v>
      </c>
      <c r="CL873" s="551">
        <f>'Information Input'!$J$18</f>
        <v>2019</v>
      </c>
      <c r="CM873" s="551" t="s">
        <v>243</v>
      </c>
      <c r="CN873" s="1014" t="s">
        <v>230</v>
      </c>
      <c r="CO873" s="542" t="s">
        <v>230</v>
      </c>
      <c r="CP873" s="542" t="s">
        <v>671</v>
      </c>
      <c r="CQ873" s="551">
        <v>32</v>
      </c>
      <c r="CR873" s="542" t="s">
        <v>174</v>
      </c>
      <c r="CS873" s="542" t="s">
        <v>238</v>
      </c>
      <c r="CT873" s="1015">
        <f>'Report 1'!$BB$18</f>
        <v>0</v>
      </c>
      <c r="CU873" s="1016">
        <f>SUMIF('Report 4A'!$G$16:$G$95,$CQ873,'Report 4A'!$BJ$16:$BJ$95)</f>
        <v>0</v>
      </c>
      <c r="CV873" s="1017">
        <f t="shared" si="158"/>
        <v>0</v>
      </c>
      <c r="CX873" s="546" t="s">
        <v>669</v>
      </c>
      <c r="CY873" s="537" t="s">
        <v>314</v>
      </c>
      <c r="CZ873" s="537" t="str">
        <f>'Information Input'!$M$14</f>
        <v xml:space="preserve">      -      </v>
      </c>
      <c r="DA873" s="538">
        <f>'Information Input'!$H$35</f>
        <v>43555</v>
      </c>
      <c r="DB873" s="537" t="str">
        <f>'Information Input'!$J$22</f>
        <v>Quarterly</v>
      </c>
      <c r="DC873" s="552">
        <f>'Information Input'!$H$30</f>
        <v>43555</v>
      </c>
      <c r="DD873" s="553" t="str">
        <f t="shared" si="157"/>
        <v>201606</v>
      </c>
      <c r="DE873" s="541" t="s">
        <v>103</v>
      </c>
      <c r="DF873" s="541" t="s">
        <v>687</v>
      </c>
      <c r="DG873" s="544">
        <f>'Report 5M'!$AJ$161</f>
        <v>0</v>
      </c>
      <c r="DH873" s="550">
        <f>'Report 5M'!$AJ$162</f>
        <v>0</v>
      </c>
      <c r="DI873" s="544">
        <f>'Report 5M'!$AJ$163</f>
        <v>0</v>
      </c>
      <c r="DJ873" s="544">
        <f>'Report 5M'!$AJ$164</f>
        <v>0</v>
      </c>
      <c r="DK873" s="544">
        <f>'Report 5M'!$AJ$165</f>
        <v>0</v>
      </c>
      <c r="DL873" s="544">
        <f>'Report 5M'!$AJ$166</f>
        <v>0</v>
      </c>
      <c r="DM873" s="544">
        <f>'Report 5M'!$AJ$167</f>
        <v>0</v>
      </c>
      <c r="DN873" s="544">
        <f>'Report 5M'!$AJ$168</f>
        <v>0</v>
      </c>
      <c r="DO873" s="544">
        <f>'Report 5M'!$AJ$169</f>
        <v>0</v>
      </c>
      <c r="DP873" s="544">
        <f>'Report 5M'!$AJ$170</f>
        <v>0</v>
      </c>
      <c r="DQ873" s="544">
        <f>'Report 5M'!$AJ$171</f>
        <v>0</v>
      </c>
    </row>
    <row r="874" spans="2:121">
      <c r="B874" s="535" t="s">
        <v>669</v>
      </c>
      <c r="C874" s="536">
        <v>1</v>
      </c>
      <c r="D874" s="537" t="str">
        <f>'Information Input'!$M$14</f>
        <v xml:space="preserve">      -      </v>
      </c>
      <c r="E874" s="537" t="s">
        <v>136</v>
      </c>
      <c r="F874" s="538">
        <f t="shared" si="164"/>
        <v>43556</v>
      </c>
      <c r="G874" s="538">
        <f t="shared" si="165"/>
        <v>43646</v>
      </c>
      <c r="H874" s="538">
        <f>'Information Input'!$H$35</f>
        <v>43555</v>
      </c>
      <c r="I874" s="537" t="str">
        <f>'Information Input'!$J$22</f>
        <v>Quarterly</v>
      </c>
      <c r="J874" s="538">
        <f>'Information Input'!$H$30</f>
        <v>43555</v>
      </c>
      <c r="K874" s="537">
        <f>'Information Input'!$J$18</f>
        <v>2019</v>
      </c>
      <c r="L874" s="579" t="s">
        <v>92</v>
      </c>
      <c r="M874" s="540" t="s">
        <v>93</v>
      </c>
      <c r="N874" s="541" t="s">
        <v>91</v>
      </c>
      <c r="O874" s="542" t="s">
        <v>671</v>
      </c>
      <c r="P874" s="537">
        <v>12</v>
      </c>
      <c r="Q874" s="541" t="s">
        <v>154</v>
      </c>
      <c r="R874" s="541" t="s">
        <v>231</v>
      </c>
      <c r="S874" s="543">
        <f>'Report 1'!$I$18</f>
        <v>0</v>
      </c>
      <c r="T874" s="544">
        <f>'Report 1'!$I$32</f>
        <v>0</v>
      </c>
      <c r="U874" s="545">
        <f>'Report 1'!$I$118</f>
        <v>0</v>
      </c>
      <c r="AL874" s="546" t="s">
        <v>669</v>
      </c>
      <c r="AM874" s="547">
        <v>2</v>
      </c>
      <c r="AN874" s="547" t="str">
        <f>'Information Input'!$M$14</f>
        <v xml:space="preserve">      -      </v>
      </c>
      <c r="AO874" s="547" t="s">
        <v>135</v>
      </c>
      <c r="AP874" s="538">
        <f t="shared" si="162"/>
        <v>43466</v>
      </c>
      <c r="AQ874" s="538">
        <f t="shared" si="163"/>
        <v>43555</v>
      </c>
      <c r="AR874" s="538">
        <f>'Information Input'!$H$35</f>
        <v>43555</v>
      </c>
      <c r="AS874" s="547" t="str">
        <f>'Information Input'!$J$22</f>
        <v>Quarterly</v>
      </c>
      <c r="AT874" s="538">
        <f>'Information Input'!$H$30</f>
        <v>43555</v>
      </c>
      <c r="AU874" s="547">
        <f>'Information Input'!$J$18</f>
        <v>2019</v>
      </c>
      <c r="AV874" s="547" t="s">
        <v>99</v>
      </c>
      <c r="AW874" s="547" t="s">
        <v>100</v>
      </c>
      <c r="AX874" s="547" t="s">
        <v>96</v>
      </c>
      <c r="AY874" s="548" t="s">
        <v>671</v>
      </c>
      <c r="AZ874" s="547">
        <v>33</v>
      </c>
      <c r="BA874" s="549" t="s">
        <v>175</v>
      </c>
      <c r="BB874" s="543" t="s">
        <v>233</v>
      </c>
      <c r="BC874" s="550">
        <f>'Report 2'!$H220</f>
        <v>0</v>
      </c>
      <c r="BD874" s="550">
        <f>'Report 2'!$I220</f>
        <v>0</v>
      </c>
      <c r="BE874" s="550">
        <f>'Report 2'!$J220</f>
        <v>0</v>
      </c>
      <c r="BF874" s="550">
        <f>'Report 2'!$K220</f>
        <v>0</v>
      </c>
      <c r="BG874" s="550">
        <f>'Report 2'!$L220</f>
        <v>0</v>
      </c>
      <c r="BH874" s="550">
        <f>'Report 2'!$M220</f>
        <v>0</v>
      </c>
      <c r="BI874" s="550">
        <f>'Report 2'!$N220</f>
        <v>0</v>
      </c>
      <c r="CC874" s="542" t="s">
        <v>669</v>
      </c>
      <c r="CD874" s="1014" t="s">
        <v>672</v>
      </c>
      <c r="CE874" s="1014" t="str">
        <f>'Information Input'!$M$14</f>
        <v xml:space="preserve">      -      </v>
      </c>
      <c r="CF874" s="551" t="s">
        <v>136</v>
      </c>
      <c r="CG874" s="552">
        <f t="shared" si="159"/>
        <v>43556</v>
      </c>
      <c r="CH874" s="552">
        <f t="shared" si="160"/>
        <v>43646</v>
      </c>
      <c r="CI874" s="552">
        <f>'Information Input'!$H$35</f>
        <v>43555</v>
      </c>
      <c r="CJ874" s="551" t="str">
        <f>'Information Input'!$J$22</f>
        <v>Quarterly</v>
      </c>
      <c r="CK874" s="552">
        <f>'Information Input'!$H$30</f>
        <v>43555</v>
      </c>
      <c r="CL874" s="551">
        <f>'Information Input'!$J$18</f>
        <v>2019</v>
      </c>
      <c r="CM874" s="551" t="s">
        <v>243</v>
      </c>
      <c r="CN874" s="1014" t="s">
        <v>230</v>
      </c>
      <c r="CO874" s="542" t="s">
        <v>230</v>
      </c>
      <c r="CP874" s="542" t="s">
        <v>671</v>
      </c>
      <c r="CQ874" s="551">
        <v>33</v>
      </c>
      <c r="CR874" s="542" t="s">
        <v>175</v>
      </c>
      <c r="CS874" s="542" t="s">
        <v>233</v>
      </c>
      <c r="CT874" s="1015">
        <f>'Report 1'!$BB$18</f>
        <v>0</v>
      </c>
      <c r="CU874" s="1016">
        <f>SUMIF('Report 4A'!$G$16:$G$95,$CQ874,'Report 4A'!$BJ$16:$BJ$95)</f>
        <v>0</v>
      </c>
      <c r="CV874" s="1017">
        <f t="shared" si="158"/>
        <v>0</v>
      </c>
      <c r="CX874" s="546" t="s">
        <v>669</v>
      </c>
      <c r="CY874" s="537" t="s">
        <v>314</v>
      </c>
      <c r="CZ874" s="537" t="str">
        <f>'Information Input'!$M$14</f>
        <v xml:space="preserve">      -      </v>
      </c>
      <c r="DA874" s="538">
        <f>'Information Input'!$H$35</f>
        <v>43555</v>
      </c>
      <c r="DB874" s="537" t="str">
        <f>'Information Input'!$J$22</f>
        <v>Quarterly</v>
      </c>
      <c r="DC874" s="552">
        <f>'Information Input'!$H$30</f>
        <v>43555</v>
      </c>
      <c r="DD874" s="553" t="str">
        <f t="shared" si="157"/>
        <v>201605</v>
      </c>
      <c r="DE874" s="541" t="s">
        <v>103</v>
      </c>
      <c r="DF874" s="541" t="s">
        <v>687</v>
      </c>
      <c r="DG874" s="544">
        <f>'Report 5M'!$AK$161</f>
        <v>0</v>
      </c>
      <c r="DH874" s="550">
        <f>'Report 5M'!$AK$162</f>
        <v>0</v>
      </c>
      <c r="DI874" s="544">
        <f>'Report 5M'!$AK$163</f>
        <v>0</v>
      </c>
      <c r="DJ874" s="544">
        <f>'Report 5M'!$AK$164</f>
        <v>0</v>
      </c>
      <c r="DK874" s="544">
        <f>'Report 5M'!$AK$165</f>
        <v>0</v>
      </c>
      <c r="DL874" s="544">
        <f>'Report 5M'!$AK$166</f>
        <v>0</v>
      </c>
      <c r="DM874" s="544">
        <f>'Report 5M'!$AK$167</f>
        <v>0</v>
      </c>
      <c r="DN874" s="544">
        <f>'Report 5M'!$AK$168</f>
        <v>0</v>
      </c>
      <c r="DO874" s="544">
        <f>'Report 5M'!$AK$169</f>
        <v>0</v>
      </c>
      <c r="DP874" s="544">
        <f>'Report 5M'!$AK$170</f>
        <v>0</v>
      </c>
      <c r="DQ874" s="544">
        <f>'Report 5M'!$AK$171</f>
        <v>0</v>
      </c>
    </row>
    <row r="875" spans="2:121">
      <c r="B875" s="535" t="s">
        <v>669</v>
      </c>
      <c r="C875" s="536">
        <v>1</v>
      </c>
      <c r="D875" s="537" t="str">
        <f>'Information Input'!$M$14</f>
        <v xml:space="preserve">      -      </v>
      </c>
      <c r="E875" s="537" t="s">
        <v>136</v>
      </c>
      <c r="F875" s="538">
        <f t="shared" si="164"/>
        <v>43556</v>
      </c>
      <c r="G875" s="538">
        <f t="shared" si="165"/>
        <v>43646</v>
      </c>
      <c r="H875" s="538">
        <f>'Information Input'!$H$35</f>
        <v>43555</v>
      </c>
      <c r="I875" s="537" t="str">
        <f>'Information Input'!$J$22</f>
        <v>Quarterly</v>
      </c>
      <c r="J875" s="538">
        <f>'Information Input'!$H$30</f>
        <v>43555</v>
      </c>
      <c r="K875" s="537">
        <f>'Information Input'!$J$18</f>
        <v>2019</v>
      </c>
      <c r="L875" s="579" t="s">
        <v>92</v>
      </c>
      <c r="M875" s="540" t="s">
        <v>93</v>
      </c>
      <c r="N875" s="541" t="s">
        <v>91</v>
      </c>
      <c r="O875" s="542" t="s">
        <v>671</v>
      </c>
      <c r="P875" s="537">
        <v>13</v>
      </c>
      <c r="Q875" s="541" t="s">
        <v>155</v>
      </c>
      <c r="R875" s="541" t="s">
        <v>232</v>
      </c>
      <c r="S875" s="543">
        <f>'Report 1'!$I$18</f>
        <v>0</v>
      </c>
      <c r="T875" s="544">
        <f>'Report 1'!$I$33</f>
        <v>0</v>
      </c>
      <c r="U875" s="545">
        <f>'Report 1'!$I$119</f>
        <v>0</v>
      </c>
      <c r="AL875" s="546" t="s">
        <v>669</v>
      </c>
      <c r="AM875" s="547">
        <v>2</v>
      </c>
      <c r="AN875" s="547" t="str">
        <f>'Information Input'!$M$14</f>
        <v xml:space="preserve">      -      </v>
      </c>
      <c r="AO875" s="547" t="s">
        <v>135</v>
      </c>
      <c r="AP875" s="538">
        <f t="shared" si="162"/>
        <v>43466</v>
      </c>
      <c r="AQ875" s="538">
        <f t="shared" si="163"/>
        <v>43555</v>
      </c>
      <c r="AR875" s="538">
        <f>'Information Input'!$H$35</f>
        <v>43555</v>
      </c>
      <c r="AS875" s="547" t="str">
        <f>'Information Input'!$J$22</f>
        <v>Quarterly</v>
      </c>
      <c r="AT875" s="538">
        <f>'Information Input'!$H$30</f>
        <v>43555</v>
      </c>
      <c r="AU875" s="547">
        <f>'Information Input'!$J$18</f>
        <v>2019</v>
      </c>
      <c r="AV875" s="547" t="s">
        <v>99</v>
      </c>
      <c r="AW875" s="547" t="s">
        <v>100</v>
      </c>
      <c r="AX875" s="547" t="s">
        <v>96</v>
      </c>
      <c r="AY875" s="548" t="s">
        <v>671</v>
      </c>
      <c r="AZ875" s="547">
        <v>34</v>
      </c>
      <c r="BA875" s="549" t="s">
        <v>176</v>
      </c>
      <c r="BB875" s="543" t="s">
        <v>238</v>
      </c>
      <c r="BC875" s="550">
        <f>'Report 2'!$H221</f>
        <v>0</v>
      </c>
      <c r="BD875" s="550">
        <f>'Report 2'!$I221</f>
        <v>0</v>
      </c>
      <c r="BE875" s="550">
        <f>'Report 2'!$J221</f>
        <v>0</v>
      </c>
      <c r="BF875" s="550">
        <f>'Report 2'!$K221</f>
        <v>0</v>
      </c>
      <c r="BG875" s="550">
        <f>'Report 2'!$L221</f>
        <v>0</v>
      </c>
      <c r="BH875" s="550">
        <f>'Report 2'!$M221</f>
        <v>0</v>
      </c>
      <c r="BI875" s="550">
        <f>'Report 2'!$N221</f>
        <v>0</v>
      </c>
      <c r="CC875" s="542" t="s">
        <v>669</v>
      </c>
      <c r="CD875" s="1014" t="s">
        <v>672</v>
      </c>
      <c r="CE875" s="1014" t="str">
        <f>'Information Input'!$M$14</f>
        <v xml:space="preserve">      -      </v>
      </c>
      <c r="CF875" s="551" t="s">
        <v>136</v>
      </c>
      <c r="CG875" s="552">
        <f t="shared" si="159"/>
        <v>43556</v>
      </c>
      <c r="CH875" s="552">
        <f t="shared" si="160"/>
        <v>43646</v>
      </c>
      <c r="CI875" s="552">
        <f>'Information Input'!$H$35</f>
        <v>43555</v>
      </c>
      <c r="CJ875" s="551" t="str">
        <f>'Information Input'!$J$22</f>
        <v>Quarterly</v>
      </c>
      <c r="CK875" s="552">
        <f>'Information Input'!$H$30</f>
        <v>43555</v>
      </c>
      <c r="CL875" s="551">
        <f>'Information Input'!$J$18</f>
        <v>2019</v>
      </c>
      <c r="CM875" s="551" t="s">
        <v>243</v>
      </c>
      <c r="CN875" s="1014" t="s">
        <v>230</v>
      </c>
      <c r="CO875" s="542" t="s">
        <v>230</v>
      </c>
      <c r="CP875" s="542" t="s">
        <v>671</v>
      </c>
      <c r="CQ875" s="551">
        <v>34</v>
      </c>
      <c r="CR875" s="542" t="s">
        <v>176</v>
      </c>
      <c r="CS875" s="542" t="s">
        <v>238</v>
      </c>
      <c r="CT875" s="1015">
        <f>'Report 1'!$BB$18</f>
        <v>0</v>
      </c>
      <c r="CU875" s="1016">
        <f>SUMIF('Report 4A'!$G$16:$G$95,$CQ875,'Report 4A'!$BJ$16:$BJ$95)</f>
        <v>0</v>
      </c>
      <c r="CV875" s="1017">
        <f t="shared" si="158"/>
        <v>0</v>
      </c>
      <c r="CX875" s="557" t="s">
        <v>669</v>
      </c>
      <c r="CY875" s="562" t="s">
        <v>314</v>
      </c>
      <c r="CZ875" s="562" t="str">
        <f>'Information Input'!$M$14</f>
        <v xml:space="preserve">      -      </v>
      </c>
      <c r="DA875" s="559">
        <f>'Information Input'!$H$35</f>
        <v>43555</v>
      </c>
      <c r="DB875" s="562" t="str">
        <f>'Information Input'!$J$22</f>
        <v>Quarterly</v>
      </c>
      <c r="DC875" s="566">
        <f>'Information Input'!$H$30</f>
        <v>43555</v>
      </c>
      <c r="DD875" s="567" t="str">
        <f t="shared" si="157"/>
        <v>201604</v>
      </c>
      <c r="DE875" s="561" t="s">
        <v>103</v>
      </c>
      <c r="DF875" s="561" t="s">
        <v>687</v>
      </c>
      <c r="DG875" s="568">
        <f>'Report 5M'!$AL$161</f>
        <v>0</v>
      </c>
      <c r="DH875" s="569">
        <f>'Report 5M'!$AL$162</f>
        <v>0</v>
      </c>
      <c r="DI875" s="568">
        <f>'Report 5M'!$AL$163</f>
        <v>0</v>
      </c>
      <c r="DJ875" s="568">
        <f>'Report 5M'!$AL$164</f>
        <v>0</v>
      </c>
      <c r="DK875" s="568">
        <f>'Report 5M'!$AL$165</f>
        <v>0</v>
      </c>
      <c r="DL875" s="568">
        <f>'Report 5M'!$AL$166</f>
        <v>0</v>
      </c>
      <c r="DM875" s="568">
        <f>'Report 5M'!$AL$167</f>
        <v>0</v>
      </c>
      <c r="DN875" s="568">
        <f>'Report 5M'!$AL$168</f>
        <v>0</v>
      </c>
      <c r="DO875" s="568">
        <f>'Report 5M'!$AL$169</f>
        <v>0</v>
      </c>
      <c r="DP875" s="568">
        <f>'Report 5M'!$AL$170</f>
        <v>0</v>
      </c>
      <c r="DQ875" s="568">
        <f>'Report 5M'!$AL$171</f>
        <v>0</v>
      </c>
    </row>
    <row r="876" spans="2:121">
      <c r="B876" s="535" t="s">
        <v>669</v>
      </c>
      <c r="C876" s="536">
        <v>1</v>
      </c>
      <c r="D876" s="537" t="str">
        <f>'Information Input'!$M$14</f>
        <v xml:space="preserve">      -      </v>
      </c>
      <c r="E876" s="537" t="s">
        <v>136</v>
      </c>
      <c r="F876" s="538">
        <f t="shared" si="164"/>
        <v>43556</v>
      </c>
      <c r="G876" s="538">
        <f t="shared" si="165"/>
        <v>43646</v>
      </c>
      <c r="H876" s="538">
        <f>'Information Input'!$H$35</f>
        <v>43555</v>
      </c>
      <c r="I876" s="537" t="str">
        <f>'Information Input'!$J$22</f>
        <v>Quarterly</v>
      </c>
      <c r="J876" s="538">
        <f>'Information Input'!$H$30</f>
        <v>43555</v>
      </c>
      <c r="K876" s="537">
        <f>'Information Input'!$J$18</f>
        <v>2019</v>
      </c>
      <c r="L876" s="579" t="s">
        <v>92</v>
      </c>
      <c r="M876" s="540" t="s">
        <v>93</v>
      </c>
      <c r="N876" s="541" t="s">
        <v>91</v>
      </c>
      <c r="O876" s="542" t="s">
        <v>671</v>
      </c>
      <c r="P876" s="537">
        <v>14</v>
      </c>
      <c r="Q876" s="541" t="s">
        <v>156</v>
      </c>
      <c r="R876" s="541" t="s">
        <v>233</v>
      </c>
      <c r="S876" s="543">
        <f>'Report 1'!$I$18</f>
        <v>0</v>
      </c>
      <c r="T876" s="544">
        <f>'Report 1'!$I$34</f>
        <v>0</v>
      </c>
      <c r="U876" s="545">
        <f>'Report 1'!$I$120</f>
        <v>0</v>
      </c>
      <c r="AL876" s="546" t="s">
        <v>669</v>
      </c>
      <c r="AM876" s="547">
        <v>2</v>
      </c>
      <c r="AN876" s="547" t="str">
        <f>'Information Input'!$M$14</f>
        <v xml:space="preserve">      -      </v>
      </c>
      <c r="AO876" s="547" t="s">
        <v>135</v>
      </c>
      <c r="AP876" s="538">
        <f t="shared" si="162"/>
        <v>43466</v>
      </c>
      <c r="AQ876" s="538">
        <f t="shared" si="163"/>
        <v>43555</v>
      </c>
      <c r="AR876" s="538">
        <f>'Information Input'!$H$35</f>
        <v>43555</v>
      </c>
      <c r="AS876" s="547" t="str">
        <f>'Information Input'!$J$22</f>
        <v>Quarterly</v>
      </c>
      <c r="AT876" s="538">
        <f>'Information Input'!$H$30</f>
        <v>43555</v>
      </c>
      <c r="AU876" s="547">
        <f>'Information Input'!$J$18</f>
        <v>2019</v>
      </c>
      <c r="AV876" s="547" t="s">
        <v>99</v>
      </c>
      <c r="AW876" s="547" t="s">
        <v>100</v>
      </c>
      <c r="AX876" s="547" t="s">
        <v>96</v>
      </c>
      <c r="AY876" s="548" t="s">
        <v>671</v>
      </c>
      <c r="AZ876" s="547">
        <v>35</v>
      </c>
      <c r="BA876" s="549" t="s">
        <v>177</v>
      </c>
      <c r="BB876" s="543" t="s">
        <v>235</v>
      </c>
      <c r="BC876" s="550">
        <f>'Report 2'!$H222</f>
        <v>0</v>
      </c>
      <c r="BD876" s="550">
        <f>'Report 2'!$I222</f>
        <v>0</v>
      </c>
      <c r="BE876" s="550">
        <f>'Report 2'!$J222</f>
        <v>0</v>
      </c>
      <c r="BF876" s="550">
        <f>'Report 2'!$K222</f>
        <v>0</v>
      </c>
      <c r="BG876" s="550">
        <f>'Report 2'!$L222</f>
        <v>0</v>
      </c>
      <c r="BH876" s="550">
        <f>'Report 2'!$M222</f>
        <v>0</v>
      </c>
      <c r="BI876" s="550">
        <f>'Report 2'!$N222</f>
        <v>0</v>
      </c>
      <c r="CC876" s="542" t="s">
        <v>669</v>
      </c>
      <c r="CD876" s="1014" t="s">
        <v>672</v>
      </c>
      <c r="CE876" s="1014" t="str">
        <f>'Information Input'!$M$14</f>
        <v xml:space="preserve">      -      </v>
      </c>
      <c r="CF876" s="551" t="s">
        <v>136</v>
      </c>
      <c r="CG876" s="552">
        <f t="shared" si="159"/>
        <v>43556</v>
      </c>
      <c r="CH876" s="552">
        <f t="shared" si="160"/>
        <v>43646</v>
      </c>
      <c r="CI876" s="552">
        <f>'Information Input'!$H$35</f>
        <v>43555</v>
      </c>
      <c r="CJ876" s="551" t="str">
        <f>'Information Input'!$J$22</f>
        <v>Quarterly</v>
      </c>
      <c r="CK876" s="552">
        <f>'Information Input'!$H$30</f>
        <v>43555</v>
      </c>
      <c r="CL876" s="551">
        <f>'Information Input'!$J$18</f>
        <v>2019</v>
      </c>
      <c r="CM876" s="551" t="s">
        <v>243</v>
      </c>
      <c r="CN876" s="1014" t="s">
        <v>230</v>
      </c>
      <c r="CO876" s="542" t="s">
        <v>230</v>
      </c>
      <c r="CP876" s="542" t="s">
        <v>671</v>
      </c>
      <c r="CQ876" s="551">
        <v>35</v>
      </c>
      <c r="CR876" s="542" t="s">
        <v>177</v>
      </c>
      <c r="CS876" s="542" t="s">
        <v>235</v>
      </c>
      <c r="CT876" s="1015">
        <f>'Report 1'!$BB$18</f>
        <v>0</v>
      </c>
      <c r="CU876" s="1016">
        <f>SUMIF('Report 4A'!$G$16:$G$95,$CQ876,'Report 4A'!$BJ$16:$BJ$95)</f>
        <v>0</v>
      </c>
      <c r="CV876" s="1017">
        <f t="shared" si="158"/>
        <v>0</v>
      </c>
    </row>
    <row r="877" spans="2:121">
      <c r="B877" s="535" t="s">
        <v>669</v>
      </c>
      <c r="C877" s="536">
        <v>1</v>
      </c>
      <c r="D877" s="537" t="str">
        <f>'Information Input'!$M$14</f>
        <v xml:space="preserve">      -      </v>
      </c>
      <c r="E877" s="537" t="s">
        <v>136</v>
      </c>
      <c r="F877" s="538">
        <f t="shared" si="164"/>
        <v>43556</v>
      </c>
      <c r="G877" s="538">
        <f t="shared" si="165"/>
        <v>43646</v>
      </c>
      <c r="H877" s="538">
        <f>'Information Input'!$H$35</f>
        <v>43555</v>
      </c>
      <c r="I877" s="537" t="str">
        <f>'Information Input'!$J$22</f>
        <v>Quarterly</v>
      </c>
      <c r="J877" s="538">
        <f>'Information Input'!$H$30</f>
        <v>43555</v>
      </c>
      <c r="K877" s="537">
        <f>'Information Input'!$J$18</f>
        <v>2019</v>
      </c>
      <c r="L877" s="579" t="s">
        <v>92</v>
      </c>
      <c r="M877" s="540" t="s">
        <v>93</v>
      </c>
      <c r="N877" s="541" t="s">
        <v>91</v>
      </c>
      <c r="O877" s="542" t="s">
        <v>671</v>
      </c>
      <c r="P877" s="537">
        <v>15</v>
      </c>
      <c r="Q877" s="541" t="s">
        <v>157</v>
      </c>
      <c r="R877" s="541" t="s">
        <v>234</v>
      </c>
      <c r="S877" s="543">
        <f>'Report 1'!$I$18</f>
        <v>0</v>
      </c>
      <c r="T877" s="544">
        <f>'Report 1'!$I$35</f>
        <v>0</v>
      </c>
      <c r="U877" s="545">
        <f>'Report 1'!$I$121</f>
        <v>0</v>
      </c>
      <c r="AL877" s="546" t="s">
        <v>669</v>
      </c>
      <c r="AM877" s="547">
        <v>2</v>
      </c>
      <c r="AN877" s="547" t="str">
        <f>'Information Input'!$M$14</f>
        <v xml:space="preserve">      -      </v>
      </c>
      <c r="AO877" s="547" t="s">
        <v>135</v>
      </c>
      <c r="AP877" s="538">
        <f t="shared" si="162"/>
        <v>43466</v>
      </c>
      <c r="AQ877" s="538">
        <f t="shared" si="163"/>
        <v>43555</v>
      </c>
      <c r="AR877" s="538">
        <f>'Information Input'!$H$35</f>
        <v>43555</v>
      </c>
      <c r="AS877" s="547" t="str">
        <f>'Information Input'!$J$22</f>
        <v>Quarterly</v>
      </c>
      <c r="AT877" s="538">
        <f>'Information Input'!$H$30</f>
        <v>43555</v>
      </c>
      <c r="AU877" s="547">
        <f>'Information Input'!$J$18</f>
        <v>2019</v>
      </c>
      <c r="AV877" s="547" t="s">
        <v>99</v>
      </c>
      <c r="AW877" s="547" t="s">
        <v>100</v>
      </c>
      <c r="AX877" s="547" t="s">
        <v>96</v>
      </c>
      <c r="AY877" s="548" t="s">
        <v>671</v>
      </c>
      <c r="AZ877" s="547">
        <v>36</v>
      </c>
      <c r="BA877" s="549" t="s">
        <v>178</v>
      </c>
      <c r="BB877" s="543" t="s">
        <v>235</v>
      </c>
      <c r="BC877" s="550">
        <f>'Report 2'!$H223</f>
        <v>0</v>
      </c>
      <c r="BD877" s="550">
        <f>'Report 2'!$I223</f>
        <v>0</v>
      </c>
      <c r="BE877" s="550">
        <f>'Report 2'!$J223</f>
        <v>0</v>
      </c>
      <c r="BF877" s="550">
        <f>'Report 2'!$K223</f>
        <v>0</v>
      </c>
      <c r="BG877" s="550">
        <f>'Report 2'!$L223</f>
        <v>0</v>
      </c>
      <c r="BH877" s="550">
        <f>'Report 2'!$M223</f>
        <v>0</v>
      </c>
      <c r="BI877" s="550">
        <f>'Report 2'!$N223</f>
        <v>0</v>
      </c>
      <c r="CC877" s="542" t="s">
        <v>669</v>
      </c>
      <c r="CD877" s="1014" t="s">
        <v>672</v>
      </c>
      <c r="CE877" s="1014" t="str">
        <f>'Information Input'!$M$14</f>
        <v xml:space="preserve">      -      </v>
      </c>
      <c r="CF877" s="551" t="s">
        <v>136</v>
      </c>
      <c r="CG877" s="552">
        <f t="shared" si="159"/>
        <v>43556</v>
      </c>
      <c r="CH877" s="552">
        <f t="shared" si="160"/>
        <v>43646</v>
      </c>
      <c r="CI877" s="552">
        <f>'Information Input'!$H$35</f>
        <v>43555</v>
      </c>
      <c r="CJ877" s="551" t="str">
        <f>'Information Input'!$J$22</f>
        <v>Quarterly</v>
      </c>
      <c r="CK877" s="552">
        <f>'Information Input'!$H$30</f>
        <v>43555</v>
      </c>
      <c r="CL877" s="551">
        <f>'Information Input'!$J$18</f>
        <v>2019</v>
      </c>
      <c r="CM877" s="551" t="s">
        <v>243</v>
      </c>
      <c r="CN877" s="1014" t="s">
        <v>230</v>
      </c>
      <c r="CO877" s="542" t="s">
        <v>230</v>
      </c>
      <c r="CP877" s="542" t="s">
        <v>671</v>
      </c>
      <c r="CQ877" s="551">
        <v>36</v>
      </c>
      <c r="CR877" s="542" t="s">
        <v>178</v>
      </c>
      <c r="CS877" s="542" t="s">
        <v>235</v>
      </c>
      <c r="CT877" s="1015">
        <f>'Report 1'!$BB$18</f>
        <v>0</v>
      </c>
      <c r="CU877" s="1016">
        <f>SUMIF('Report 4A'!$G$16:$G$95,$CQ877,'Report 4A'!$BJ$16:$BJ$95)</f>
        <v>0</v>
      </c>
      <c r="CV877" s="1017">
        <f t="shared" si="158"/>
        <v>0</v>
      </c>
    </row>
    <row r="878" spans="2:121">
      <c r="B878" s="535" t="s">
        <v>669</v>
      </c>
      <c r="C878" s="536">
        <v>1</v>
      </c>
      <c r="D878" s="537" t="str">
        <f>'Information Input'!$M$14</f>
        <v xml:space="preserve">      -      </v>
      </c>
      <c r="E878" s="537" t="s">
        <v>136</v>
      </c>
      <c r="F878" s="538">
        <f t="shared" si="164"/>
        <v>43556</v>
      </c>
      <c r="G878" s="538">
        <f t="shared" si="165"/>
        <v>43646</v>
      </c>
      <c r="H878" s="538">
        <f>'Information Input'!$H$35</f>
        <v>43555</v>
      </c>
      <c r="I878" s="537" t="str">
        <f>'Information Input'!$J$22</f>
        <v>Quarterly</v>
      </c>
      <c r="J878" s="538">
        <f>'Information Input'!$H$30</f>
        <v>43555</v>
      </c>
      <c r="K878" s="537">
        <f>'Information Input'!$J$18</f>
        <v>2019</v>
      </c>
      <c r="L878" s="579" t="s">
        <v>92</v>
      </c>
      <c r="M878" s="540" t="s">
        <v>93</v>
      </c>
      <c r="N878" s="541" t="s">
        <v>91</v>
      </c>
      <c r="O878" s="542" t="s">
        <v>671</v>
      </c>
      <c r="P878" s="537">
        <v>16</v>
      </c>
      <c r="Q878" s="541" t="s">
        <v>158</v>
      </c>
      <c r="R878" s="541" t="s">
        <v>235</v>
      </c>
      <c r="S878" s="543">
        <f>'Report 1'!$I$18</f>
        <v>0</v>
      </c>
      <c r="T878" s="544">
        <f>'Report 1'!$I$36</f>
        <v>0</v>
      </c>
      <c r="U878" s="545">
        <f>'Report 1'!$I$122</f>
        <v>0</v>
      </c>
      <c r="AL878" s="546" t="s">
        <v>669</v>
      </c>
      <c r="AM878" s="547">
        <v>2</v>
      </c>
      <c r="AN878" s="547" t="str">
        <f>'Information Input'!$M$14</f>
        <v xml:space="preserve">      -      </v>
      </c>
      <c r="AO878" s="547" t="s">
        <v>135</v>
      </c>
      <c r="AP878" s="538">
        <f t="shared" si="162"/>
        <v>43466</v>
      </c>
      <c r="AQ878" s="538">
        <f t="shared" si="163"/>
        <v>43555</v>
      </c>
      <c r="AR878" s="538">
        <f>'Information Input'!$H$35</f>
        <v>43555</v>
      </c>
      <c r="AS878" s="547" t="str">
        <f>'Information Input'!$J$22</f>
        <v>Quarterly</v>
      </c>
      <c r="AT878" s="538">
        <f>'Information Input'!$H$30</f>
        <v>43555</v>
      </c>
      <c r="AU878" s="547">
        <f>'Information Input'!$J$18</f>
        <v>2019</v>
      </c>
      <c r="AV878" s="547" t="s">
        <v>99</v>
      </c>
      <c r="AW878" s="547" t="s">
        <v>100</v>
      </c>
      <c r="AX878" s="547" t="s">
        <v>96</v>
      </c>
      <c r="AY878" s="548" t="s">
        <v>671</v>
      </c>
      <c r="AZ878" s="547">
        <v>37</v>
      </c>
      <c r="BA878" s="549" t="s">
        <v>179</v>
      </c>
      <c r="BB878" s="543" t="s">
        <v>231</v>
      </c>
      <c r="BC878" s="550">
        <f>'Report 2'!$H224</f>
        <v>0</v>
      </c>
      <c r="BD878" s="550">
        <f>'Report 2'!$I224</f>
        <v>0</v>
      </c>
      <c r="BE878" s="550">
        <f>'Report 2'!$J224</f>
        <v>0</v>
      </c>
      <c r="BF878" s="550">
        <f>'Report 2'!$K224</f>
        <v>0</v>
      </c>
      <c r="BG878" s="550">
        <f>'Report 2'!$L224</f>
        <v>0</v>
      </c>
      <c r="BH878" s="550">
        <f>'Report 2'!$M224</f>
        <v>0</v>
      </c>
      <c r="BI878" s="550">
        <f>'Report 2'!$N224</f>
        <v>0</v>
      </c>
      <c r="CC878" s="542" t="s">
        <v>669</v>
      </c>
      <c r="CD878" s="1014" t="s">
        <v>672</v>
      </c>
      <c r="CE878" s="1014" t="str">
        <f>'Information Input'!$M$14</f>
        <v xml:space="preserve">      -      </v>
      </c>
      <c r="CF878" s="551" t="s">
        <v>136</v>
      </c>
      <c r="CG878" s="552">
        <f t="shared" si="159"/>
        <v>43556</v>
      </c>
      <c r="CH878" s="552">
        <f t="shared" si="160"/>
        <v>43646</v>
      </c>
      <c r="CI878" s="552">
        <f>'Information Input'!$H$35</f>
        <v>43555</v>
      </c>
      <c r="CJ878" s="551" t="str">
        <f>'Information Input'!$J$22</f>
        <v>Quarterly</v>
      </c>
      <c r="CK878" s="552">
        <f>'Information Input'!$H$30</f>
        <v>43555</v>
      </c>
      <c r="CL878" s="551">
        <f>'Information Input'!$J$18</f>
        <v>2019</v>
      </c>
      <c r="CM878" s="551" t="s">
        <v>243</v>
      </c>
      <c r="CN878" s="1014" t="s">
        <v>230</v>
      </c>
      <c r="CO878" s="542" t="s">
        <v>230</v>
      </c>
      <c r="CP878" s="542" t="s">
        <v>671</v>
      </c>
      <c r="CQ878" s="551">
        <v>37</v>
      </c>
      <c r="CR878" s="542" t="s">
        <v>179</v>
      </c>
      <c r="CS878" s="542" t="s">
        <v>231</v>
      </c>
      <c r="CT878" s="1015">
        <f>'Report 1'!$BB$18</f>
        <v>0</v>
      </c>
      <c r="CU878" s="1016">
        <f>SUMIF('Report 4A'!$G$16:$G$95,$CQ878,'Report 4A'!$BJ$16:$BJ$95)</f>
        <v>0</v>
      </c>
      <c r="CV878" s="1017">
        <f t="shared" si="158"/>
        <v>0</v>
      </c>
    </row>
    <row r="879" spans="2:121">
      <c r="B879" s="535" t="s">
        <v>669</v>
      </c>
      <c r="C879" s="536">
        <v>1</v>
      </c>
      <c r="D879" s="537" t="str">
        <f>'Information Input'!$M$14</f>
        <v xml:space="preserve">      -      </v>
      </c>
      <c r="E879" s="537" t="s">
        <v>136</v>
      </c>
      <c r="F879" s="538">
        <f t="shared" si="164"/>
        <v>43556</v>
      </c>
      <c r="G879" s="538">
        <f t="shared" si="165"/>
        <v>43646</v>
      </c>
      <c r="H879" s="538">
        <f>'Information Input'!$H$35</f>
        <v>43555</v>
      </c>
      <c r="I879" s="537" t="str">
        <f>'Information Input'!$J$22</f>
        <v>Quarterly</v>
      </c>
      <c r="J879" s="538">
        <f>'Information Input'!$H$30</f>
        <v>43555</v>
      </c>
      <c r="K879" s="537">
        <f>'Information Input'!$J$18</f>
        <v>2019</v>
      </c>
      <c r="L879" s="579" t="s">
        <v>92</v>
      </c>
      <c r="M879" s="540" t="s">
        <v>93</v>
      </c>
      <c r="N879" s="541" t="s">
        <v>91</v>
      </c>
      <c r="O879" s="542" t="s">
        <v>671</v>
      </c>
      <c r="P879" s="537">
        <v>17</v>
      </c>
      <c r="Q879" s="541" t="s">
        <v>159</v>
      </c>
      <c r="R879" s="541" t="s">
        <v>235</v>
      </c>
      <c r="S879" s="543">
        <f>'Report 1'!$I$18</f>
        <v>0</v>
      </c>
      <c r="T879" s="544">
        <f>'Report 1'!$I$37</f>
        <v>0</v>
      </c>
      <c r="U879" s="545">
        <f>'Report 1'!$I$123</f>
        <v>0</v>
      </c>
      <c r="AL879" s="546" t="s">
        <v>669</v>
      </c>
      <c r="AM879" s="547">
        <v>2</v>
      </c>
      <c r="AN879" s="547" t="str">
        <f>'Information Input'!$M$14</f>
        <v xml:space="preserve">      -      </v>
      </c>
      <c r="AO879" s="547" t="s">
        <v>135</v>
      </c>
      <c r="AP879" s="538">
        <f t="shared" si="162"/>
        <v>43466</v>
      </c>
      <c r="AQ879" s="538">
        <f t="shared" si="163"/>
        <v>43555</v>
      </c>
      <c r="AR879" s="538">
        <f>'Information Input'!$H$35</f>
        <v>43555</v>
      </c>
      <c r="AS879" s="547" t="str">
        <f>'Information Input'!$J$22</f>
        <v>Quarterly</v>
      </c>
      <c r="AT879" s="538">
        <f>'Information Input'!$H$30</f>
        <v>43555</v>
      </c>
      <c r="AU879" s="547">
        <f>'Information Input'!$J$18</f>
        <v>2019</v>
      </c>
      <c r="AV879" s="547" t="s">
        <v>99</v>
      </c>
      <c r="AW879" s="547" t="s">
        <v>100</v>
      </c>
      <c r="AX879" s="547" t="s">
        <v>96</v>
      </c>
      <c r="AY879" s="548" t="s">
        <v>671</v>
      </c>
      <c r="AZ879" s="547">
        <v>38</v>
      </c>
      <c r="BA879" s="549" t="s">
        <v>180</v>
      </c>
      <c r="BB879" s="543" t="s">
        <v>233</v>
      </c>
      <c r="BC879" s="550">
        <f>'Report 2'!$H225</f>
        <v>0</v>
      </c>
      <c r="BD879" s="550">
        <f>'Report 2'!$I225</f>
        <v>0</v>
      </c>
      <c r="BE879" s="550">
        <f>'Report 2'!$J225</f>
        <v>0</v>
      </c>
      <c r="BF879" s="550">
        <f>'Report 2'!$K225</f>
        <v>0</v>
      </c>
      <c r="BG879" s="550">
        <f>'Report 2'!$L225</f>
        <v>0</v>
      </c>
      <c r="BH879" s="550">
        <f>'Report 2'!$M225</f>
        <v>0</v>
      </c>
      <c r="BI879" s="550">
        <f>'Report 2'!$N225</f>
        <v>0</v>
      </c>
      <c r="CC879" s="542" t="s">
        <v>669</v>
      </c>
      <c r="CD879" s="1014" t="s">
        <v>672</v>
      </c>
      <c r="CE879" s="1014" t="str">
        <f>'Information Input'!$M$14</f>
        <v xml:space="preserve">      -      </v>
      </c>
      <c r="CF879" s="551" t="s">
        <v>136</v>
      </c>
      <c r="CG879" s="552">
        <f t="shared" si="159"/>
        <v>43556</v>
      </c>
      <c r="CH879" s="552">
        <f t="shared" si="160"/>
        <v>43646</v>
      </c>
      <c r="CI879" s="552">
        <f>'Information Input'!$H$35</f>
        <v>43555</v>
      </c>
      <c r="CJ879" s="551" t="str">
        <f>'Information Input'!$J$22</f>
        <v>Quarterly</v>
      </c>
      <c r="CK879" s="552">
        <f>'Information Input'!$H$30</f>
        <v>43555</v>
      </c>
      <c r="CL879" s="551">
        <f>'Information Input'!$J$18</f>
        <v>2019</v>
      </c>
      <c r="CM879" s="551" t="s">
        <v>243</v>
      </c>
      <c r="CN879" s="1014" t="s">
        <v>230</v>
      </c>
      <c r="CO879" s="542" t="s">
        <v>230</v>
      </c>
      <c r="CP879" s="542" t="s">
        <v>671</v>
      </c>
      <c r="CQ879" s="551">
        <v>38</v>
      </c>
      <c r="CR879" s="542" t="s">
        <v>180</v>
      </c>
      <c r="CS879" s="542" t="s">
        <v>233</v>
      </c>
      <c r="CT879" s="1015">
        <f>'Report 1'!$BB$18</f>
        <v>0</v>
      </c>
      <c r="CU879" s="1016">
        <f>SUMIF('Report 4A'!$G$16:$G$95,$CQ879,'Report 4A'!$BJ$16:$BJ$95)</f>
        <v>0</v>
      </c>
      <c r="CV879" s="1017">
        <f t="shared" si="158"/>
        <v>0</v>
      </c>
    </row>
    <row r="880" spans="2:121">
      <c r="B880" s="535" t="s">
        <v>669</v>
      </c>
      <c r="C880" s="536">
        <v>1</v>
      </c>
      <c r="D880" s="537" t="str">
        <f>'Information Input'!$M$14</f>
        <v xml:space="preserve">      -      </v>
      </c>
      <c r="E880" s="537" t="s">
        <v>136</v>
      </c>
      <c r="F880" s="538">
        <f t="shared" si="164"/>
        <v>43556</v>
      </c>
      <c r="G880" s="538">
        <f t="shared" si="165"/>
        <v>43646</v>
      </c>
      <c r="H880" s="538">
        <f>'Information Input'!$H$35</f>
        <v>43555</v>
      </c>
      <c r="I880" s="537" t="str">
        <f>'Information Input'!$J$22</f>
        <v>Quarterly</v>
      </c>
      <c r="J880" s="538">
        <f>'Information Input'!$H$30</f>
        <v>43555</v>
      </c>
      <c r="K880" s="537">
        <f>'Information Input'!$J$18</f>
        <v>2019</v>
      </c>
      <c r="L880" s="579" t="s">
        <v>92</v>
      </c>
      <c r="M880" s="540" t="s">
        <v>93</v>
      </c>
      <c r="N880" s="541" t="s">
        <v>91</v>
      </c>
      <c r="O880" s="542" t="s">
        <v>671</v>
      </c>
      <c r="P880" s="537">
        <v>18</v>
      </c>
      <c r="Q880" s="541" t="s">
        <v>160</v>
      </c>
      <c r="R880" s="541" t="s">
        <v>235</v>
      </c>
      <c r="S880" s="543">
        <f>'Report 1'!$I$18</f>
        <v>0</v>
      </c>
      <c r="T880" s="544">
        <f>'Report 1'!$I$38</f>
        <v>0</v>
      </c>
      <c r="U880" s="545">
        <f>'Report 1'!$I$124</f>
        <v>0</v>
      </c>
      <c r="AL880" s="546" t="s">
        <v>669</v>
      </c>
      <c r="AM880" s="547">
        <v>2</v>
      </c>
      <c r="AN880" s="547" t="str">
        <f>'Information Input'!$M$14</f>
        <v xml:space="preserve">      -      </v>
      </c>
      <c r="AO880" s="547" t="s">
        <v>135</v>
      </c>
      <c r="AP880" s="538">
        <f t="shared" si="162"/>
        <v>43466</v>
      </c>
      <c r="AQ880" s="538">
        <f t="shared" si="163"/>
        <v>43555</v>
      </c>
      <c r="AR880" s="538">
        <f>'Information Input'!$H$35</f>
        <v>43555</v>
      </c>
      <c r="AS880" s="547" t="str">
        <f>'Information Input'!$J$22</f>
        <v>Quarterly</v>
      </c>
      <c r="AT880" s="538">
        <f>'Information Input'!$H$30</f>
        <v>43555</v>
      </c>
      <c r="AU880" s="547">
        <f>'Information Input'!$J$18</f>
        <v>2019</v>
      </c>
      <c r="AV880" s="547" t="s">
        <v>99</v>
      </c>
      <c r="AW880" s="547" t="s">
        <v>100</v>
      </c>
      <c r="AX880" s="547" t="s">
        <v>96</v>
      </c>
      <c r="AY880" s="548" t="s">
        <v>671</v>
      </c>
      <c r="AZ880" s="547">
        <v>39</v>
      </c>
      <c r="BA880" s="549" t="s">
        <v>181</v>
      </c>
      <c r="BB880" s="543" t="s">
        <v>233</v>
      </c>
      <c r="BC880" s="550">
        <f>'Report 2'!$H226</f>
        <v>0</v>
      </c>
      <c r="BD880" s="550">
        <f>'Report 2'!$I226</f>
        <v>0</v>
      </c>
      <c r="BE880" s="550">
        <f>'Report 2'!$J226</f>
        <v>0</v>
      </c>
      <c r="BF880" s="550">
        <f>'Report 2'!$K226</f>
        <v>0</v>
      </c>
      <c r="BG880" s="550">
        <f>'Report 2'!$L226</f>
        <v>0</v>
      </c>
      <c r="BH880" s="550">
        <f>'Report 2'!$M226</f>
        <v>0</v>
      </c>
      <c r="BI880" s="550">
        <f>'Report 2'!$N226</f>
        <v>0</v>
      </c>
      <c r="CC880" s="542" t="s">
        <v>669</v>
      </c>
      <c r="CD880" s="1014" t="s">
        <v>672</v>
      </c>
      <c r="CE880" s="1014" t="str">
        <f>'Information Input'!$M$14</f>
        <v xml:space="preserve">      -      </v>
      </c>
      <c r="CF880" s="551" t="s">
        <v>136</v>
      </c>
      <c r="CG880" s="552">
        <f t="shared" si="159"/>
        <v>43556</v>
      </c>
      <c r="CH880" s="552">
        <f t="shared" si="160"/>
        <v>43646</v>
      </c>
      <c r="CI880" s="552">
        <f>'Information Input'!$H$35</f>
        <v>43555</v>
      </c>
      <c r="CJ880" s="551" t="str">
        <f>'Information Input'!$J$22</f>
        <v>Quarterly</v>
      </c>
      <c r="CK880" s="552">
        <f>'Information Input'!$H$30</f>
        <v>43555</v>
      </c>
      <c r="CL880" s="551">
        <f>'Information Input'!$J$18</f>
        <v>2019</v>
      </c>
      <c r="CM880" s="551" t="s">
        <v>243</v>
      </c>
      <c r="CN880" s="1014" t="s">
        <v>230</v>
      </c>
      <c r="CO880" s="542" t="s">
        <v>230</v>
      </c>
      <c r="CP880" s="542" t="s">
        <v>671</v>
      </c>
      <c r="CQ880" s="551">
        <v>39</v>
      </c>
      <c r="CR880" s="542" t="s">
        <v>181</v>
      </c>
      <c r="CS880" s="542" t="s">
        <v>233</v>
      </c>
      <c r="CT880" s="1015">
        <f>'Report 1'!$BB$18</f>
        <v>0</v>
      </c>
      <c r="CU880" s="1016">
        <f>SUMIF('Report 4A'!$G$16:$G$95,$CQ880,'Report 4A'!$BJ$16:$BJ$95)</f>
        <v>0</v>
      </c>
      <c r="CV880" s="1017">
        <f t="shared" si="158"/>
        <v>0</v>
      </c>
    </row>
    <row r="881" spans="2:100">
      <c r="B881" s="535" t="s">
        <v>669</v>
      </c>
      <c r="C881" s="536">
        <v>1</v>
      </c>
      <c r="D881" s="537" t="str">
        <f>'Information Input'!$M$14</f>
        <v xml:space="preserve">      -      </v>
      </c>
      <c r="E881" s="537" t="s">
        <v>136</v>
      </c>
      <c r="F881" s="538">
        <f t="shared" si="164"/>
        <v>43556</v>
      </c>
      <c r="G881" s="538">
        <f t="shared" si="165"/>
        <v>43646</v>
      </c>
      <c r="H881" s="538">
        <f>'Information Input'!$H$35</f>
        <v>43555</v>
      </c>
      <c r="I881" s="537" t="str">
        <f>'Information Input'!$J$22</f>
        <v>Quarterly</v>
      </c>
      <c r="J881" s="538">
        <f>'Information Input'!$H$30</f>
        <v>43555</v>
      </c>
      <c r="K881" s="537">
        <f>'Information Input'!$J$18</f>
        <v>2019</v>
      </c>
      <c r="L881" s="579" t="s">
        <v>92</v>
      </c>
      <c r="M881" s="540" t="s">
        <v>93</v>
      </c>
      <c r="N881" s="541" t="s">
        <v>91</v>
      </c>
      <c r="O881" s="542" t="s">
        <v>671</v>
      </c>
      <c r="P881" s="537">
        <v>19</v>
      </c>
      <c r="Q881" s="541" t="s">
        <v>161</v>
      </c>
      <c r="R881" s="541" t="s">
        <v>235</v>
      </c>
      <c r="S881" s="543">
        <f>'Report 1'!$I$18</f>
        <v>0</v>
      </c>
      <c r="T881" s="544">
        <f>'Report 1'!$I$39</f>
        <v>0</v>
      </c>
      <c r="U881" s="545">
        <f>'Report 1'!$I$125</f>
        <v>0</v>
      </c>
      <c r="AL881" s="546" t="s">
        <v>669</v>
      </c>
      <c r="AM881" s="547">
        <v>2</v>
      </c>
      <c r="AN881" s="547" t="str">
        <f>'Information Input'!$M$14</f>
        <v xml:space="preserve">      -      </v>
      </c>
      <c r="AO881" s="547" t="s">
        <v>135</v>
      </c>
      <c r="AP881" s="538">
        <f t="shared" si="162"/>
        <v>43466</v>
      </c>
      <c r="AQ881" s="538">
        <f t="shared" si="163"/>
        <v>43555</v>
      </c>
      <c r="AR881" s="538">
        <f>'Information Input'!$H$35</f>
        <v>43555</v>
      </c>
      <c r="AS881" s="547" t="str">
        <f>'Information Input'!$J$22</f>
        <v>Quarterly</v>
      </c>
      <c r="AT881" s="538">
        <f>'Information Input'!$H$30</f>
        <v>43555</v>
      </c>
      <c r="AU881" s="547">
        <f>'Information Input'!$J$18</f>
        <v>2019</v>
      </c>
      <c r="AV881" s="547" t="s">
        <v>99</v>
      </c>
      <c r="AW881" s="547" t="s">
        <v>100</v>
      </c>
      <c r="AX881" s="547" t="s">
        <v>96</v>
      </c>
      <c r="AY881" s="548" t="s">
        <v>671</v>
      </c>
      <c r="AZ881" s="547">
        <v>40</v>
      </c>
      <c r="BA881" s="549" t="s">
        <v>182</v>
      </c>
      <c r="BB881" s="543" t="s">
        <v>238</v>
      </c>
      <c r="BC881" s="550">
        <f>'Report 2'!$H227</f>
        <v>0</v>
      </c>
      <c r="BD881" s="550">
        <f>'Report 2'!$I227</f>
        <v>0</v>
      </c>
      <c r="BE881" s="550">
        <f>'Report 2'!$J227</f>
        <v>0</v>
      </c>
      <c r="BF881" s="550">
        <f>'Report 2'!$K227</f>
        <v>0</v>
      </c>
      <c r="BG881" s="550">
        <f>'Report 2'!$L227</f>
        <v>0</v>
      </c>
      <c r="BH881" s="550">
        <f>'Report 2'!$M227</f>
        <v>0</v>
      </c>
      <c r="BI881" s="550">
        <f>'Report 2'!$N227</f>
        <v>0</v>
      </c>
      <c r="CC881" s="542" t="s">
        <v>669</v>
      </c>
      <c r="CD881" s="1014" t="s">
        <v>672</v>
      </c>
      <c r="CE881" s="1014" t="str">
        <f>'Information Input'!$M$14</f>
        <v xml:space="preserve">      -      </v>
      </c>
      <c r="CF881" s="551" t="s">
        <v>136</v>
      </c>
      <c r="CG881" s="552">
        <f t="shared" si="159"/>
        <v>43556</v>
      </c>
      <c r="CH881" s="552">
        <f t="shared" si="160"/>
        <v>43646</v>
      </c>
      <c r="CI881" s="552">
        <f>'Information Input'!$H$35</f>
        <v>43555</v>
      </c>
      <c r="CJ881" s="551" t="str">
        <f>'Information Input'!$J$22</f>
        <v>Quarterly</v>
      </c>
      <c r="CK881" s="552">
        <f>'Information Input'!$H$30</f>
        <v>43555</v>
      </c>
      <c r="CL881" s="551">
        <f>'Information Input'!$J$18</f>
        <v>2019</v>
      </c>
      <c r="CM881" s="551" t="s">
        <v>243</v>
      </c>
      <c r="CN881" s="1014" t="s">
        <v>230</v>
      </c>
      <c r="CO881" s="542" t="s">
        <v>230</v>
      </c>
      <c r="CP881" s="542" t="s">
        <v>671</v>
      </c>
      <c r="CQ881" s="551">
        <v>40</v>
      </c>
      <c r="CR881" s="542" t="s">
        <v>182</v>
      </c>
      <c r="CS881" s="542" t="s">
        <v>238</v>
      </c>
      <c r="CT881" s="1015">
        <f>'Report 1'!$BB$18</f>
        <v>0</v>
      </c>
      <c r="CU881" s="1016">
        <f>SUMIF('Report 4A'!$G$16:$G$95,$CQ881,'Report 4A'!$BJ$16:$BJ$95)</f>
        <v>0</v>
      </c>
      <c r="CV881" s="1017">
        <f t="shared" si="158"/>
        <v>0</v>
      </c>
    </row>
    <row r="882" spans="2:100">
      <c r="B882" s="535" t="s">
        <v>669</v>
      </c>
      <c r="C882" s="536">
        <v>1</v>
      </c>
      <c r="D882" s="537" t="str">
        <f>'Information Input'!$M$14</f>
        <v xml:space="preserve">      -      </v>
      </c>
      <c r="E882" s="537" t="s">
        <v>136</v>
      </c>
      <c r="F882" s="538">
        <f t="shared" si="164"/>
        <v>43556</v>
      </c>
      <c r="G882" s="538">
        <f t="shared" si="165"/>
        <v>43646</v>
      </c>
      <c r="H882" s="538">
        <f>'Information Input'!$H$35</f>
        <v>43555</v>
      </c>
      <c r="I882" s="537" t="str">
        <f>'Information Input'!$J$22</f>
        <v>Quarterly</v>
      </c>
      <c r="J882" s="538">
        <f>'Information Input'!$H$30</f>
        <v>43555</v>
      </c>
      <c r="K882" s="537">
        <f>'Information Input'!$J$18</f>
        <v>2019</v>
      </c>
      <c r="L882" s="579" t="s">
        <v>92</v>
      </c>
      <c r="M882" s="540" t="s">
        <v>93</v>
      </c>
      <c r="N882" s="541" t="s">
        <v>91</v>
      </c>
      <c r="O882" s="542" t="s">
        <v>671</v>
      </c>
      <c r="P882" s="537">
        <v>20</v>
      </c>
      <c r="Q882" s="541" t="s">
        <v>162</v>
      </c>
      <c r="R882" s="541" t="s">
        <v>235</v>
      </c>
      <c r="S882" s="543">
        <f>'Report 1'!$I$18</f>
        <v>0</v>
      </c>
      <c r="T882" s="544">
        <f>'Report 1'!$I$40</f>
        <v>0</v>
      </c>
      <c r="U882" s="545">
        <f>'Report 1'!$I$126</f>
        <v>0</v>
      </c>
      <c r="AL882" s="546" t="s">
        <v>669</v>
      </c>
      <c r="AM882" s="547">
        <v>2</v>
      </c>
      <c r="AN882" s="547" t="str">
        <f>'Information Input'!$M$14</f>
        <v xml:space="preserve">      -      </v>
      </c>
      <c r="AO882" s="547" t="s">
        <v>135</v>
      </c>
      <c r="AP882" s="538">
        <f t="shared" si="162"/>
        <v>43466</v>
      </c>
      <c r="AQ882" s="538">
        <f t="shared" si="163"/>
        <v>43555</v>
      </c>
      <c r="AR882" s="538">
        <f>'Information Input'!$H$35</f>
        <v>43555</v>
      </c>
      <c r="AS882" s="547" t="str">
        <f>'Information Input'!$J$22</f>
        <v>Quarterly</v>
      </c>
      <c r="AT882" s="538">
        <f>'Information Input'!$H$30</f>
        <v>43555</v>
      </c>
      <c r="AU882" s="547">
        <f>'Information Input'!$J$18</f>
        <v>2019</v>
      </c>
      <c r="AV882" s="547" t="s">
        <v>99</v>
      </c>
      <c r="AW882" s="547" t="s">
        <v>100</v>
      </c>
      <c r="AX882" s="547" t="s">
        <v>96</v>
      </c>
      <c r="AY882" s="548" t="s">
        <v>671</v>
      </c>
      <c r="AZ882" s="547">
        <v>41</v>
      </c>
      <c r="BA882" s="549" t="s">
        <v>183</v>
      </c>
      <c r="BB882" s="543" t="s">
        <v>238</v>
      </c>
      <c r="BC882" s="550">
        <f>'Report 2'!$H228</f>
        <v>0</v>
      </c>
      <c r="BD882" s="550">
        <f>'Report 2'!$I228</f>
        <v>0</v>
      </c>
      <c r="BE882" s="550">
        <f>'Report 2'!$J228</f>
        <v>0</v>
      </c>
      <c r="BF882" s="550">
        <f>'Report 2'!$K228</f>
        <v>0</v>
      </c>
      <c r="BG882" s="550">
        <f>'Report 2'!$L228</f>
        <v>0</v>
      </c>
      <c r="BH882" s="550">
        <f>'Report 2'!$M228</f>
        <v>0</v>
      </c>
      <c r="BI882" s="550">
        <f>'Report 2'!$N228</f>
        <v>0</v>
      </c>
      <c r="CC882" s="542" t="s">
        <v>669</v>
      </c>
      <c r="CD882" s="1014" t="s">
        <v>672</v>
      </c>
      <c r="CE882" s="1014" t="str">
        <f>'Information Input'!$M$14</f>
        <v xml:space="preserve">      -      </v>
      </c>
      <c r="CF882" s="551" t="s">
        <v>136</v>
      </c>
      <c r="CG882" s="552">
        <f t="shared" si="159"/>
        <v>43556</v>
      </c>
      <c r="CH882" s="552">
        <f t="shared" si="160"/>
        <v>43646</v>
      </c>
      <c r="CI882" s="552">
        <f>'Information Input'!$H$35</f>
        <v>43555</v>
      </c>
      <c r="CJ882" s="551" t="str">
        <f>'Information Input'!$J$22</f>
        <v>Quarterly</v>
      </c>
      <c r="CK882" s="552">
        <f>'Information Input'!$H$30</f>
        <v>43555</v>
      </c>
      <c r="CL882" s="551">
        <f>'Information Input'!$J$18</f>
        <v>2019</v>
      </c>
      <c r="CM882" s="551" t="s">
        <v>243</v>
      </c>
      <c r="CN882" s="1014" t="s">
        <v>230</v>
      </c>
      <c r="CO882" s="542" t="s">
        <v>230</v>
      </c>
      <c r="CP882" s="542" t="s">
        <v>671</v>
      </c>
      <c r="CQ882" s="551">
        <v>41</v>
      </c>
      <c r="CR882" s="542" t="s">
        <v>183</v>
      </c>
      <c r="CS882" s="542" t="s">
        <v>238</v>
      </c>
      <c r="CT882" s="1015">
        <f>'Report 1'!$BB$18</f>
        <v>0</v>
      </c>
      <c r="CU882" s="1016">
        <f>SUMIF('Report 4A'!$G$16:$G$95,$CQ882,'Report 4A'!$BJ$16:$BJ$95)</f>
        <v>0</v>
      </c>
      <c r="CV882" s="1017">
        <f t="shared" si="158"/>
        <v>0</v>
      </c>
    </row>
    <row r="883" spans="2:100">
      <c r="B883" s="535" t="s">
        <v>669</v>
      </c>
      <c r="C883" s="536">
        <v>1</v>
      </c>
      <c r="D883" s="537" t="str">
        <f>'Information Input'!$M$14</f>
        <v xml:space="preserve">      -      </v>
      </c>
      <c r="E883" s="537" t="s">
        <v>136</v>
      </c>
      <c r="F883" s="538">
        <f t="shared" si="164"/>
        <v>43556</v>
      </c>
      <c r="G883" s="538">
        <f t="shared" si="165"/>
        <v>43646</v>
      </c>
      <c r="H883" s="538">
        <f>'Information Input'!$H$35</f>
        <v>43555</v>
      </c>
      <c r="I883" s="537" t="str">
        <f>'Information Input'!$J$22</f>
        <v>Quarterly</v>
      </c>
      <c r="J883" s="538">
        <f>'Information Input'!$H$30</f>
        <v>43555</v>
      </c>
      <c r="K883" s="537">
        <f>'Information Input'!$J$18</f>
        <v>2019</v>
      </c>
      <c r="L883" s="579" t="s">
        <v>92</v>
      </c>
      <c r="M883" s="540" t="s">
        <v>93</v>
      </c>
      <c r="N883" s="541" t="s">
        <v>91</v>
      </c>
      <c r="O883" s="542" t="s">
        <v>671</v>
      </c>
      <c r="P883" s="537">
        <v>21</v>
      </c>
      <c r="Q883" s="541" t="s">
        <v>163</v>
      </c>
      <c r="R883" s="541" t="s">
        <v>235</v>
      </c>
      <c r="S883" s="543">
        <f>'Report 1'!$I$18</f>
        <v>0</v>
      </c>
      <c r="T883" s="544">
        <f>'Report 1'!$I$41</f>
        <v>0</v>
      </c>
      <c r="U883" s="545">
        <f>'Report 1'!$I$127</f>
        <v>0</v>
      </c>
      <c r="AL883" s="546" t="s">
        <v>669</v>
      </c>
      <c r="AM883" s="547">
        <v>2</v>
      </c>
      <c r="AN883" s="547" t="str">
        <f>'Information Input'!$M$14</f>
        <v xml:space="preserve">      -      </v>
      </c>
      <c r="AO883" s="547" t="s">
        <v>135</v>
      </c>
      <c r="AP883" s="538">
        <f t="shared" si="162"/>
        <v>43466</v>
      </c>
      <c r="AQ883" s="538">
        <f t="shared" si="163"/>
        <v>43555</v>
      </c>
      <c r="AR883" s="538">
        <f>'Information Input'!$H$35</f>
        <v>43555</v>
      </c>
      <c r="AS883" s="547" t="str">
        <f>'Information Input'!$J$22</f>
        <v>Quarterly</v>
      </c>
      <c r="AT883" s="538">
        <f>'Information Input'!$H$30</f>
        <v>43555</v>
      </c>
      <c r="AU883" s="547">
        <f>'Information Input'!$J$18</f>
        <v>2019</v>
      </c>
      <c r="AV883" s="547" t="s">
        <v>99</v>
      </c>
      <c r="AW883" s="547" t="s">
        <v>100</v>
      </c>
      <c r="AX883" s="547" t="s">
        <v>96</v>
      </c>
      <c r="AY883" s="548" t="s">
        <v>671</v>
      </c>
      <c r="AZ883" s="547">
        <v>42</v>
      </c>
      <c r="BA883" s="549" t="s">
        <v>184</v>
      </c>
      <c r="BB883" s="543" t="s">
        <v>233</v>
      </c>
      <c r="BC883" s="550">
        <f>'Report 2'!$H229</f>
        <v>0</v>
      </c>
      <c r="BD883" s="550">
        <f>'Report 2'!$I229</f>
        <v>0</v>
      </c>
      <c r="BE883" s="550">
        <f>'Report 2'!$J229</f>
        <v>0</v>
      </c>
      <c r="BF883" s="550">
        <f>'Report 2'!$K229</f>
        <v>0</v>
      </c>
      <c r="BG883" s="550">
        <f>'Report 2'!$L229</f>
        <v>0</v>
      </c>
      <c r="BH883" s="550">
        <f>'Report 2'!$M229</f>
        <v>0</v>
      </c>
      <c r="BI883" s="550">
        <f>'Report 2'!$N229</f>
        <v>0</v>
      </c>
      <c r="CC883" s="542" t="s">
        <v>669</v>
      </c>
      <c r="CD883" s="1014" t="s">
        <v>672</v>
      </c>
      <c r="CE883" s="1014" t="str">
        <f>'Information Input'!$M$14</f>
        <v xml:space="preserve">      -      </v>
      </c>
      <c r="CF883" s="551" t="s">
        <v>136</v>
      </c>
      <c r="CG883" s="552">
        <f t="shared" si="159"/>
        <v>43556</v>
      </c>
      <c r="CH883" s="552">
        <f t="shared" si="160"/>
        <v>43646</v>
      </c>
      <c r="CI883" s="552">
        <f>'Information Input'!$H$35</f>
        <v>43555</v>
      </c>
      <c r="CJ883" s="551" t="str">
        <f>'Information Input'!$J$22</f>
        <v>Quarterly</v>
      </c>
      <c r="CK883" s="552">
        <f>'Information Input'!$H$30</f>
        <v>43555</v>
      </c>
      <c r="CL883" s="551">
        <f>'Information Input'!$J$18</f>
        <v>2019</v>
      </c>
      <c r="CM883" s="1018" t="s">
        <v>243</v>
      </c>
      <c r="CN883" s="1014" t="s">
        <v>230</v>
      </c>
      <c r="CO883" s="542" t="s">
        <v>230</v>
      </c>
      <c r="CP883" s="542" t="s">
        <v>671</v>
      </c>
      <c r="CQ883" s="551">
        <v>42</v>
      </c>
      <c r="CR883" s="542" t="s">
        <v>184</v>
      </c>
      <c r="CS883" s="542" t="s">
        <v>233</v>
      </c>
      <c r="CT883" s="1015">
        <f>'Report 1'!$BB$18</f>
        <v>0</v>
      </c>
      <c r="CU883" s="1016">
        <f>SUMIF('Report 4A'!$G$16:$G$95,$CQ883,'Report 4A'!$BJ$16:$BJ$95)</f>
        <v>0</v>
      </c>
      <c r="CV883" s="1017">
        <f t="shared" ref="CV883:CV884" si="166">IF(CT883&lt;&gt;0,CU883/CT883,0)</f>
        <v>0</v>
      </c>
    </row>
    <row r="884" spans="2:100">
      <c r="B884" s="535" t="s">
        <v>669</v>
      </c>
      <c r="C884" s="536">
        <v>1</v>
      </c>
      <c r="D884" s="537" t="str">
        <f>'Information Input'!$M$14</f>
        <v xml:space="preserve">      -      </v>
      </c>
      <c r="E884" s="537" t="s">
        <v>136</v>
      </c>
      <c r="F884" s="538">
        <f t="shared" si="164"/>
        <v>43556</v>
      </c>
      <c r="G884" s="538">
        <f t="shared" si="165"/>
        <v>43646</v>
      </c>
      <c r="H884" s="538">
        <f>'Information Input'!$H$35</f>
        <v>43555</v>
      </c>
      <c r="I884" s="537" t="str">
        <f>'Information Input'!$J$22</f>
        <v>Quarterly</v>
      </c>
      <c r="J884" s="538">
        <f>'Information Input'!$H$30</f>
        <v>43555</v>
      </c>
      <c r="K884" s="537">
        <f>'Information Input'!$J$18</f>
        <v>2019</v>
      </c>
      <c r="L884" s="579" t="s">
        <v>92</v>
      </c>
      <c r="M884" s="540" t="s">
        <v>93</v>
      </c>
      <c r="N884" s="541" t="s">
        <v>91</v>
      </c>
      <c r="O884" s="542" t="s">
        <v>671</v>
      </c>
      <c r="P884" s="537">
        <v>22</v>
      </c>
      <c r="Q884" s="541" t="s">
        <v>164</v>
      </c>
      <c r="R884" s="541" t="s">
        <v>236</v>
      </c>
      <c r="S884" s="543">
        <f>'Report 1'!$I$18</f>
        <v>0</v>
      </c>
      <c r="T884" s="544">
        <f>'Report 1'!$I$42</f>
        <v>0</v>
      </c>
      <c r="U884" s="545">
        <f>'Report 1'!$I$128</f>
        <v>0</v>
      </c>
      <c r="AL884" s="546" t="s">
        <v>669</v>
      </c>
      <c r="AM884" s="547">
        <v>2</v>
      </c>
      <c r="AN884" s="547" t="str">
        <f>'Information Input'!$M$14</f>
        <v xml:space="preserve">      -      </v>
      </c>
      <c r="AO884" s="547" t="s">
        <v>135</v>
      </c>
      <c r="AP884" s="538">
        <f t="shared" si="162"/>
        <v>43466</v>
      </c>
      <c r="AQ884" s="538">
        <f t="shared" si="163"/>
        <v>43555</v>
      </c>
      <c r="AR884" s="538">
        <f>'Information Input'!$H$35</f>
        <v>43555</v>
      </c>
      <c r="AS884" s="547" t="str">
        <f>'Information Input'!$J$22</f>
        <v>Quarterly</v>
      </c>
      <c r="AT884" s="538">
        <f>'Information Input'!$H$30</f>
        <v>43555</v>
      </c>
      <c r="AU884" s="547">
        <f>'Information Input'!$J$18</f>
        <v>2019</v>
      </c>
      <c r="AV884" s="547" t="s">
        <v>99</v>
      </c>
      <c r="AW884" s="547" t="s">
        <v>100</v>
      </c>
      <c r="AX884" s="547" t="s">
        <v>96</v>
      </c>
      <c r="AY884" s="548" t="s">
        <v>671</v>
      </c>
      <c r="AZ884" s="547">
        <v>43</v>
      </c>
      <c r="BA884" s="549" t="s">
        <v>185</v>
      </c>
      <c r="BB884" s="543" t="s">
        <v>233</v>
      </c>
      <c r="BC884" s="550">
        <f>'Report 2'!$H230</f>
        <v>0</v>
      </c>
      <c r="BD884" s="550">
        <f>'Report 2'!$I230</f>
        <v>0</v>
      </c>
      <c r="BE884" s="550">
        <f>'Report 2'!$J230</f>
        <v>0</v>
      </c>
      <c r="BF884" s="550">
        <f>'Report 2'!$K230</f>
        <v>0</v>
      </c>
      <c r="BG884" s="550">
        <f>'Report 2'!$L230</f>
        <v>0</v>
      </c>
      <c r="BH884" s="550">
        <f>'Report 2'!$M230</f>
        <v>0</v>
      </c>
      <c r="BI884" s="550">
        <f>'Report 2'!$N230</f>
        <v>0</v>
      </c>
      <c r="CC884" s="542" t="s">
        <v>669</v>
      </c>
      <c r="CD884" s="1014" t="s">
        <v>672</v>
      </c>
      <c r="CE884" s="1014" t="str">
        <f>'Information Input'!$M$14</f>
        <v xml:space="preserve">      -      </v>
      </c>
      <c r="CF884" s="551" t="s">
        <v>136</v>
      </c>
      <c r="CG884" s="552">
        <f t="shared" si="159"/>
        <v>43556</v>
      </c>
      <c r="CH884" s="552">
        <f t="shared" si="160"/>
        <v>43646</v>
      </c>
      <c r="CI884" s="552">
        <f>'Information Input'!$H$35</f>
        <v>43555</v>
      </c>
      <c r="CJ884" s="551" t="str">
        <f>'Information Input'!$J$22</f>
        <v>Quarterly</v>
      </c>
      <c r="CK884" s="552">
        <f>'Information Input'!$H$30</f>
        <v>43555</v>
      </c>
      <c r="CL884" s="551">
        <f>'Information Input'!$J$18</f>
        <v>2019</v>
      </c>
      <c r="CM884" s="1018" t="s">
        <v>243</v>
      </c>
      <c r="CN884" s="1014" t="s">
        <v>230</v>
      </c>
      <c r="CO884" s="542" t="s">
        <v>230</v>
      </c>
      <c r="CP884" s="542" t="s">
        <v>671</v>
      </c>
      <c r="CQ884" s="551">
        <v>43</v>
      </c>
      <c r="CR884" s="542" t="s">
        <v>185</v>
      </c>
      <c r="CS884" s="542" t="s">
        <v>233</v>
      </c>
      <c r="CT884" s="1015">
        <f>'Report 1'!$BB$18</f>
        <v>0</v>
      </c>
      <c r="CU884" s="1016">
        <f>SUMIF('Report 4A'!$G$16:$G$95,$CQ884,'Report 4A'!$BJ$16:$BJ$95)</f>
        <v>0</v>
      </c>
      <c r="CV884" s="1017">
        <f t="shared" si="166"/>
        <v>0</v>
      </c>
    </row>
    <row r="885" spans="2:100">
      <c r="B885" s="535" t="s">
        <v>669</v>
      </c>
      <c r="C885" s="536">
        <v>1</v>
      </c>
      <c r="D885" s="537" t="str">
        <f>'Information Input'!$M$14</f>
        <v xml:space="preserve">      -      </v>
      </c>
      <c r="E885" s="537" t="s">
        <v>136</v>
      </c>
      <c r="F885" s="538">
        <f t="shared" si="164"/>
        <v>43556</v>
      </c>
      <c r="G885" s="538">
        <f t="shared" si="165"/>
        <v>43646</v>
      </c>
      <c r="H885" s="538">
        <f>'Information Input'!$H$35</f>
        <v>43555</v>
      </c>
      <c r="I885" s="537" t="str">
        <f>'Information Input'!$J$22</f>
        <v>Quarterly</v>
      </c>
      <c r="J885" s="538">
        <f>'Information Input'!$H$30</f>
        <v>43555</v>
      </c>
      <c r="K885" s="537">
        <f>'Information Input'!$J$18</f>
        <v>2019</v>
      </c>
      <c r="L885" s="579" t="s">
        <v>92</v>
      </c>
      <c r="M885" s="540" t="s">
        <v>93</v>
      </c>
      <c r="N885" s="541" t="s">
        <v>91</v>
      </c>
      <c r="O885" s="542" t="s">
        <v>671</v>
      </c>
      <c r="P885" s="537">
        <v>23</v>
      </c>
      <c r="Q885" s="541" t="s">
        <v>165</v>
      </c>
      <c r="R885" s="541" t="s">
        <v>236</v>
      </c>
      <c r="S885" s="543">
        <f>'Report 1'!$I$18</f>
        <v>0</v>
      </c>
      <c r="T885" s="544">
        <f>'Report 1'!$I$43</f>
        <v>0</v>
      </c>
      <c r="U885" s="545">
        <f>'Report 1'!$I$129</f>
        <v>0</v>
      </c>
      <c r="AL885" s="546" t="s">
        <v>669</v>
      </c>
      <c r="AM885" s="547">
        <v>2</v>
      </c>
      <c r="AN885" s="547" t="str">
        <f>'Information Input'!$M$14</f>
        <v xml:space="preserve">      -      </v>
      </c>
      <c r="AO885" s="547" t="s">
        <v>135</v>
      </c>
      <c r="AP885" s="538">
        <f t="shared" si="162"/>
        <v>43466</v>
      </c>
      <c r="AQ885" s="538">
        <f t="shared" si="163"/>
        <v>43555</v>
      </c>
      <c r="AR885" s="538">
        <f>'Information Input'!$H$35</f>
        <v>43555</v>
      </c>
      <c r="AS885" s="547" t="str">
        <f>'Information Input'!$J$22</f>
        <v>Quarterly</v>
      </c>
      <c r="AT885" s="538">
        <f>'Information Input'!$H$30</f>
        <v>43555</v>
      </c>
      <c r="AU885" s="547">
        <f>'Information Input'!$J$18</f>
        <v>2019</v>
      </c>
      <c r="AV885" s="547" t="s">
        <v>99</v>
      </c>
      <c r="AW885" s="547" t="s">
        <v>100</v>
      </c>
      <c r="AX885" s="547" t="s">
        <v>96</v>
      </c>
      <c r="AY885" s="548" t="s">
        <v>674</v>
      </c>
      <c r="AZ885" s="547">
        <v>44</v>
      </c>
      <c r="BA885" s="549" t="s">
        <v>186</v>
      </c>
      <c r="BB885" s="543" t="s">
        <v>239</v>
      </c>
      <c r="BC885" s="550">
        <f>'Report 2'!$H231</f>
        <v>0</v>
      </c>
      <c r="BD885" s="550">
        <f>'Report 2'!$I231</f>
        <v>0</v>
      </c>
      <c r="BE885" s="550">
        <f>'Report 2'!$J231</f>
        <v>0</v>
      </c>
      <c r="BF885" s="550">
        <f>'Report 2'!$K231</f>
        <v>0</v>
      </c>
      <c r="BG885" s="550">
        <f>'Report 2'!$L231</f>
        <v>0</v>
      </c>
      <c r="BH885" s="550">
        <f>'Report 2'!$M231</f>
        <v>0</v>
      </c>
      <c r="BI885" s="550">
        <f>'Report 2'!$N231</f>
        <v>0</v>
      </c>
      <c r="CC885" s="542" t="s">
        <v>669</v>
      </c>
      <c r="CD885" s="1014" t="s">
        <v>672</v>
      </c>
      <c r="CE885" s="1014" t="str">
        <f>'Information Input'!$M$14</f>
        <v xml:space="preserve">      -      </v>
      </c>
      <c r="CF885" s="551" t="s">
        <v>136</v>
      </c>
      <c r="CG885" s="552">
        <f t="shared" si="159"/>
        <v>43556</v>
      </c>
      <c r="CH885" s="552">
        <f t="shared" si="160"/>
        <v>43646</v>
      </c>
      <c r="CI885" s="552">
        <f>'Information Input'!$H$35</f>
        <v>43555</v>
      </c>
      <c r="CJ885" s="551" t="str">
        <f>'Information Input'!$J$22</f>
        <v>Quarterly</v>
      </c>
      <c r="CK885" s="552">
        <f>'Information Input'!$H$30</f>
        <v>43555</v>
      </c>
      <c r="CL885" s="551">
        <f>'Information Input'!$J$18</f>
        <v>2019</v>
      </c>
      <c r="CM885" s="551" t="s">
        <v>243</v>
      </c>
      <c r="CN885" s="1014" t="s">
        <v>230</v>
      </c>
      <c r="CO885" s="542" t="s">
        <v>230</v>
      </c>
      <c r="CP885" s="542" t="s">
        <v>675</v>
      </c>
      <c r="CQ885" s="551">
        <v>45</v>
      </c>
      <c r="CR885" s="542" t="s">
        <v>187</v>
      </c>
      <c r="CS885" s="542" t="s">
        <v>239</v>
      </c>
      <c r="CT885" s="1015">
        <f>'Report 1'!$BB$18</f>
        <v>0</v>
      </c>
      <c r="CU885" s="1016">
        <f>SUMIF('Report 4A'!$G$16:$G$95,$CQ885,'Report 4A'!$BJ$16:$BJ$95)</f>
        <v>0</v>
      </c>
      <c r="CV885" s="1017">
        <f t="shared" si="158"/>
        <v>0</v>
      </c>
    </row>
    <row r="886" spans="2:100">
      <c r="B886" s="535" t="s">
        <v>669</v>
      </c>
      <c r="C886" s="536">
        <v>1</v>
      </c>
      <c r="D886" s="537" t="str">
        <f>'Information Input'!$M$14</f>
        <v xml:space="preserve">      -      </v>
      </c>
      <c r="E886" s="537" t="s">
        <v>136</v>
      </c>
      <c r="F886" s="538">
        <f t="shared" si="164"/>
        <v>43556</v>
      </c>
      <c r="G886" s="538">
        <f t="shared" si="165"/>
        <v>43646</v>
      </c>
      <c r="H886" s="538">
        <f>'Information Input'!$H$35</f>
        <v>43555</v>
      </c>
      <c r="I886" s="537" t="str">
        <f>'Information Input'!$J$22</f>
        <v>Quarterly</v>
      </c>
      <c r="J886" s="538">
        <f>'Information Input'!$H$30</f>
        <v>43555</v>
      </c>
      <c r="K886" s="537">
        <f>'Information Input'!$J$18</f>
        <v>2019</v>
      </c>
      <c r="L886" s="579" t="s">
        <v>92</v>
      </c>
      <c r="M886" s="540" t="s">
        <v>93</v>
      </c>
      <c r="N886" s="541" t="s">
        <v>91</v>
      </c>
      <c r="O886" s="542" t="s">
        <v>671</v>
      </c>
      <c r="P886" s="537">
        <v>24</v>
      </c>
      <c r="Q886" s="541" t="s">
        <v>166</v>
      </c>
      <c r="R886" s="541" t="s">
        <v>233</v>
      </c>
      <c r="S886" s="543">
        <f>'Report 1'!$I$18</f>
        <v>0</v>
      </c>
      <c r="T886" s="544">
        <f>'Report 1'!$I$44</f>
        <v>0</v>
      </c>
      <c r="U886" s="545">
        <f>'Report 1'!$I$130</f>
        <v>0</v>
      </c>
      <c r="AL886" s="546" t="s">
        <v>669</v>
      </c>
      <c r="AM886" s="547">
        <v>2</v>
      </c>
      <c r="AN886" s="547" t="str">
        <f>'Information Input'!$M$14</f>
        <v xml:space="preserve">      -      </v>
      </c>
      <c r="AO886" s="547" t="s">
        <v>135</v>
      </c>
      <c r="AP886" s="538">
        <f t="shared" si="162"/>
        <v>43466</v>
      </c>
      <c r="AQ886" s="538">
        <f t="shared" si="163"/>
        <v>43555</v>
      </c>
      <c r="AR886" s="538">
        <f>'Information Input'!$H$35</f>
        <v>43555</v>
      </c>
      <c r="AS886" s="547" t="str">
        <f>'Information Input'!$J$22</f>
        <v>Quarterly</v>
      </c>
      <c r="AT886" s="538">
        <f>'Information Input'!$H$30</f>
        <v>43555</v>
      </c>
      <c r="AU886" s="547">
        <f>'Information Input'!$J$18</f>
        <v>2019</v>
      </c>
      <c r="AV886" s="547" t="s">
        <v>99</v>
      </c>
      <c r="AW886" s="547" t="s">
        <v>100</v>
      </c>
      <c r="AX886" s="547" t="s">
        <v>96</v>
      </c>
      <c r="AY886" s="548" t="s">
        <v>675</v>
      </c>
      <c r="AZ886" s="547">
        <v>45</v>
      </c>
      <c r="BA886" s="549" t="s">
        <v>187</v>
      </c>
      <c r="BB886" s="543" t="s">
        <v>239</v>
      </c>
      <c r="BC886" s="550">
        <f>'Report 2'!$H232</f>
        <v>0</v>
      </c>
      <c r="BD886" s="550">
        <f>'Report 2'!$I232</f>
        <v>0</v>
      </c>
      <c r="BE886" s="550">
        <f>'Report 2'!$J232</f>
        <v>0</v>
      </c>
      <c r="BF886" s="550">
        <f>'Report 2'!$K232</f>
        <v>0</v>
      </c>
      <c r="BG886" s="550">
        <f>'Report 2'!$L232</f>
        <v>0</v>
      </c>
      <c r="BH886" s="550">
        <f>'Report 2'!$M232</f>
        <v>0</v>
      </c>
      <c r="BI886" s="550">
        <f>'Report 2'!$N232</f>
        <v>0</v>
      </c>
      <c r="CC886" s="542" t="s">
        <v>669</v>
      </c>
      <c r="CD886" s="1014" t="s">
        <v>672</v>
      </c>
      <c r="CE886" s="1014" t="str">
        <f>'Information Input'!$M$14</f>
        <v xml:space="preserve">      -      </v>
      </c>
      <c r="CF886" s="551" t="s">
        <v>136</v>
      </c>
      <c r="CG886" s="552">
        <f t="shared" si="159"/>
        <v>43556</v>
      </c>
      <c r="CH886" s="552">
        <f t="shared" si="160"/>
        <v>43646</v>
      </c>
      <c r="CI886" s="552">
        <f>'Information Input'!$H$35</f>
        <v>43555</v>
      </c>
      <c r="CJ886" s="551" t="str">
        <f>'Information Input'!$J$22</f>
        <v>Quarterly</v>
      </c>
      <c r="CK886" s="552">
        <f>'Information Input'!$H$30</f>
        <v>43555</v>
      </c>
      <c r="CL886" s="551">
        <f>'Information Input'!$J$18</f>
        <v>2019</v>
      </c>
      <c r="CM886" s="551" t="s">
        <v>243</v>
      </c>
      <c r="CN886" s="1014" t="s">
        <v>230</v>
      </c>
      <c r="CO886" s="542" t="s">
        <v>230</v>
      </c>
      <c r="CP886" s="542" t="s">
        <v>675</v>
      </c>
      <c r="CQ886" s="551">
        <v>46</v>
      </c>
      <c r="CR886" s="542" t="s">
        <v>188</v>
      </c>
      <c r="CS886" s="542" t="s">
        <v>239</v>
      </c>
      <c r="CT886" s="1015">
        <f>'Report 1'!$BB$18</f>
        <v>0</v>
      </c>
      <c r="CU886" s="1016">
        <f>SUMIF('Report 4A'!$G$16:$G$95,$CQ886,'Report 4A'!$BJ$16:$BJ$95)</f>
        <v>0</v>
      </c>
      <c r="CV886" s="1017">
        <f t="shared" si="158"/>
        <v>0</v>
      </c>
    </row>
    <row r="887" spans="2:100">
      <c r="B887" s="535" t="s">
        <v>669</v>
      </c>
      <c r="C887" s="536">
        <v>1</v>
      </c>
      <c r="D887" s="537" t="str">
        <f>'Information Input'!$M$14</f>
        <v xml:space="preserve">      -      </v>
      </c>
      <c r="E887" s="537" t="s">
        <v>136</v>
      </c>
      <c r="F887" s="538">
        <f t="shared" si="164"/>
        <v>43556</v>
      </c>
      <c r="G887" s="538">
        <f t="shared" si="165"/>
        <v>43646</v>
      </c>
      <c r="H887" s="538">
        <f>'Information Input'!$H$35</f>
        <v>43555</v>
      </c>
      <c r="I887" s="537" t="str">
        <f>'Information Input'!$J$22</f>
        <v>Quarterly</v>
      </c>
      <c r="J887" s="538">
        <f>'Information Input'!$H$30</f>
        <v>43555</v>
      </c>
      <c r="K887" s="537">
        <f>'Information Input'!$J$18</f>
        <v>2019</v>
      </c>
      <c r="L887" s="579" t="s">
        <v>92</v>
      </c>
      <c r="M887" s="540" t="s">
        <v>93</v>
      </c>
      <c r="N887" s="541" t="s">
        <v>91</v>
      </c>
      <c r="O887" s="542" t="s">
        <v>671</v>
      </c>
      <c r="P887" s="537">
        <v>25</v>
      </c>
      <c r="Q887" s="541" t="s">
        <v>167</v>
      </c>
      <c r="R887" s="541" t="s">
        <v>233</v>
      </c>
      <c r="S887" s="543">
        <f>'Report 1'!$I$18</f>
        <v>0</v>
      </c>
      <c r="T887" s="544">
        <f>'Report 1'!$I$45</f>
        <v>0</v>
      </c>
      <c r="U887" s="545">
        <f>'Report 1'!$I$131</f>
        <v>0</v>
      </c>
      <c r="AL887" s="546" t="s">
        <v>669</v>
      </c>
      <c r="AM887" s="547">
        <v>2</v>
      </c>
      <c r="AN887" s="547" t="str">
        <f>'Information Input'!$M$14</f>
        <v xml:space="preserve">      -      </v>
      </c>
      <c r="AO887" s="547" t="s">
        <v>135</v>
      </c>
      <c r="AP887" s="538">
        <f t="shared" si="162"/>
        <v>43466</v>
      </c>
      <c r="AQ887" s="538">
        <f t="shared" si="163"/>
        <v>43555</v>
      </c>
      <c r="AR887" s="538">
        <f>'Information Input'!$H$35</f>
        <v>43555</v>
      </c>
      <c r="AS887" s="547" t="str">
        <f>'Information Input'!$J$22</f>
        <v>Quarterly</v>
      </c>
      <c r="AT887" s="538">
        <f>'Information Input'!$H$30</f>
        <v>43555</v>
      </c>
      <c r="AU887" s="547">
        <f>'Information Input'!$J$18</f>
        <v>2019</v>
      </c>
      <c r="AV887" s="547" t="s">
        <v>99</v>
      </c>
      <c r="AW887" s="547" t="s">
        <v>100</v>
      </c>
      <c r="AX887" s="547" t="s">
        <v>96</v>
      </c>
      <c r="AY887" s="548" t="s">
        <v>675</v>
      </c>
      <c r="AZ887" s="547">
        <v>46</v>
      </c>
      <c r="BA887" s="549" t="s">
        <v>188</v>
      </c>
      <c r="BB887" s="543" t="s">
        <v>239</v>
      </c>
      <c r="BC887" s="550">
        <f>'Report 2'!$H233</f>
        <v>0</v>
      </c>
      <c r="BD887" s="550">
        <f>'Report 2'!$I233</f>
        <v>0</v>
      </c>
      <c r="BE887" s="550">
        <f>'Report 2'!$J233</f>
        <v>0</v>
      </c>
      <c r="BF887" s="550">
        <f>'Report 2'!$K233</f>
        <v>0</v>
      </c>
      <c r="BG887" s="550">
        <f>'Report 2'!$L233</f>
        <v>0</v>
      </c>
      <c r="BH887" s="550">
        <f>'Report 2'!$M233</f>
        <v>0</v>
      </c>
      <c r="BI887" s="550">
        <f>'Report 2'!$N233</f>
        <v>0</v>
      </c>
      <c r="CC887" s="542" t="s">
        <v>669</v>
      </c>
      <c r="CD887" s="1014" t="s">
        <v>672</v>
      </c>
      <c r="CE887" s="1014" t="str">
        <f>'Information Input'!$M$14</f>
        <v xml:space="preserve">      -      </v>
      </c>
      <c r="CF887" s="551" t="s">
        <v>136</v>
      </c>
      <c r="CG887" s="552">
        <f t="shared" si="159"/>
        <v>43556</v>
      </c>
      <c r="CH887" s="552">
        <f t="shared" si="160"/>
        <v>43646</v>
      </c>
      <c r="CI887" s="552">
        <f>'Information Input'!$H$35</f>
        <v>43555</v>
      </c>
      <c r="CJ887" s="551" t="str">
        <f>'Information Input'!$J$22</f>
        <v>Quarterly</v>
      </c>
      <c r="CK887" s="552">
        <f>'Information Input'!$H$30</f>
        <v>43555</v>
      </c>
      <c r="CL887" s="551">
        <f>'Information Input'!$J$18</f>
        <v>2019</v>
      </c>
      <c r="CM887" s="551" t="s">
        <v>243</v>
      </c>
      <c r="CN887" s="1014" t="s">
        <v>230</v>
      </c>
      <c r="CO887" s="542" t="s">
        <v>230</v>
      </c>
      <c r="CP887" s="542" t="s">
        <v>675</v>
      </c>
      <c r="CQ887" s="551">
        <v>47</v>
      </c>
      <c r="CR887" s="542" t="s">
        <v>189</v>
      </c>
      <c r="CS887" s="542" t="s">
        <v>239</v>
      </c>
      <c r="CT887" s="1015">
        <f>'Report 1'!$BB$18</f>
        <v>0</v>
      </c>
      <c r="CU887" s="1016">
        <f>SUMIF('Report 4A'!$G$16:$G$95,$CQ887,'Report 4A'!$BJ$16:$BJ$95)</f>
        <v>0</v>
      </c>
      <c r="CV887" s="1017">
        <f t="shared" si="158"/>
        <v>0</v>
      </c>
    </row>
    <row r="888" spans="2:100">
      <c r="B888" s="535" t="s">
        <v>669</v>
      </c>
      <c r="C888" s="536">
        <v>1</v>
      </c>
      <c r="D888" s="537" t="str">
        <f>'Information Input'!$M$14</f>
        <v xml:space="preserve">      -      </v>
      </c>
      <c r="E888" s="537" t="s">
        <v>136</v>
      </c>
      <c r="F888" s="538">
        <f t="shared" si="164"/>
        <v>43556</v>
      </c>
      <c r="G888" s="538">
        <f t="shared" si="165"/>
        <v>43646</v>
      </c>
      <c r="H888" s="538">
        <f>'Information Input'!$H$35</f>
        <v>43555</v>
      </c>
      <c r="I888" s="537" t="str">
        <f>'Information Input'!$J$22</f>
        <v>Quarterly</v>
      </c>
      <c r="J888" s="538">
        <f>'Information Input'!$H$30</f>
        <v>43555</v>
      </c>
      <c r="K888" s="537">
        <f>'Information Input'!$J$18</f>
        <v>2019</v>
      </c>
      <c r="L888" s="579" t="s">
        <v>92</v>
      </c>
      <c r="M888" s="540" t="s">
        <v>93</v>
      </c>
      <c r="N888" s="541" t="s">
        <v>91</v>
      </c>
      <c r="O888" s="542" t="s">
        <v>671</v>
      </c>
      <c r="P888" s="537">
        <v>26</v>
      </c>
      <c r="Q888" s="541" t="s">
        <v>168</v>
      </c>
      <c r="R888" s="541" t="s">
        <v>237</v>
      </c>
      <c r="S888" s="543">
        <f>'Report 1'!$I$18</f>
        <v>0</v>
      </c>
      <c r="T888" s="544">
        <f>'Report 1'!$I$46</f>
        <v>0</v>
      </c>
      <c r="U888" s="545">
        <f>'Report 1'!$I$132</f>
        <v>0</v>
      </c>
      <c r="AL888" s="546" t="s">
        <v>669</v>
      </c>
      <c r="AM888" s="547">
        <v>2</v>
      </c>
      <c r="AN888" s="547" t="str">
        <f>'Information Input'!$M$14</f>
        <v xml:space="preserve">      -      </v>
      </c>
      <c r="AO888" s="547" t="s">
        <v>135</v>
      </c>
      <c r="AP888" s="538">
        <f t="shared" si="162"/>
        <v>43466</v>
      </c>
      <c r="AQ888" s="538">
        <f t="shared" si="163"/>
        <v>43555</v>
      </c>
      <c r="AR888" s="538">
        <f>'Information Input'!$H$35</f>
        <v>43555</v>
      </c>
      <c r="AS888" s="547" t="str">
        <f>'Information Input'!$J$22</f>
        <v>Quarterly</v>
      </c>
      <c r="AT888" s="538">
        <f>'Information Input'!$H$30</f>
        <v>43555</v>
      </c>
      <c r="AU888" s="547">
        <f>'Information Input'!$J$18</f>
        <v>2019</v>
      </c>
      <c r="AV888" s="547" t="s">
        <v>99</v>
      </c>
      <c r="AW888" s="547" t="s">
        <v>100</v>
      </c>
      <c r="AX888" s="547" t="s">
        <v>96</v>
      </c>
      <c r="AY888" s="548" t="s">
        <v>675</v>
      </c>
      <c r="AZ888" s="547">
        <v>47</v>
      </c>
      <c r="BA888" s="549" t="s">
        <v>189</v>
      </c>
      <c r="BB888" s="543" t="s">
        <v>239</v>
      </c>
      <c r="BC888" s="550">
        <f>'Report 2'!$H234</f>
        <v>0</v>
      </c>
      <c r="BD888" s="550">
        <f>'Report 2'!$I234</f>
        <v>0</v>
      </c>
      <c r="BE888" s="550">
        <f>'Report 2'!$J234</f>
        <v>0</v>
      </c>
      <c r="BF888" s="550">
        <f>'Report 2'!$K234</f>
        <v>0</v>
      </c>
      <c r="BG888" s="550">
        <f>'Report 2'!$L234</f>
        <v>0</v>
      </c>
      <c r="BH888" s="550">
        <f>'Report 2'!$M234</f>
        <v>0</v>
      </c>
      <c r="BI888" s="550">
        <f>'Report 2'!$N234</f>
        <v>0</v>
      </c>
      <c r="CC888" s="542" t="s">
        <v>669</v>
      </c>
      <c r="CD888" s="1014" t="s">
        <v>672</v>
      </c>
      <c r="CE888" s="1014" t="str">
        <f>'Information Input'!$M$14</f>
        <v xml:space="preserve">      -      </v>
      </c>
      <c r="CF888" s="551" t="s">
        <v>136</v>
      </c>
      <c r="CG888" s="552">
        <f t="shared" si="159"/>
        <v>43556</v>
      </c>
      <c r="CH888" s="552">
        <f t="shared" si="160"/>
        <v>43646</v>
      </c>
      <c r="CI888" s="552">
        <f>'Information Input'!$H$35</f>
        <v>43555</v>
      </c>
      <c r="CJ888" s="551" t="str">
        <f>'Information Input'!$J$22</f>
        <v>Quarterly</v>
      </c>
      <c r="CK888" s="552">
        <f>'Information Input'!$H$30</f>
        <v>43555</v>
      </c>
      <c r="CL888" s="551">
        <f>'Information Input'!$J$18</f>
        <v>2019</v>
      </c>
      <c r="CM888" s="551" t="s">
        <v>243</v>
      </c>
      <c r="CN888" s="1014" t="s">
        <v>230</v>
      </c>
      <c r="CO888" s="542" t="s">
        <v>230</v>
      </c>
      <c r="CP888" s="542" t="s">
        <v>675</v>
      </c>
      <c r="CQ888" s="551">
        <v>48</v>
      </c>
      <c r="CR888" s="542" t="s">
        <v>190</v>
      </c>
      <c r="CS888" s="542" t="s">
        <v>239</v>
      </c>
      <c r="CT888" s="1015">
        <f>'Report 1'!$BB$18</f>
        <v>0</v>
      </c>
      <c r="CU888" s="1016">
        <f>SUMIF('Report 4A'!$G$16:$G$95,$CQ888,'Report 4A'!$BJ$16:$BJ$95)</f>
        <v>0</v>
      </c>
      <c r="CV888" s="1017">
        <f t="shared" ref="CV888:CV953" si="167">IF(CT888&lt;&gt;0,CU888/CT888,0)</f>
        <v>0</v>
      </c>
    </row>
    <row r="889" spans="2:100">
      <c r="B889" s="535" t="s">
        <v>669</v>
      </c>
      <c r="C889" s="536">
        <v>1</v>
      </c>
      <c r="D889" s="537" t="str">
        <f>'Information Input'!$M$14</f>
        <v xml:space="preserve">      -      </v>
      </c>
      <c r="E889" s="537" t="s">
        <v>136</v>
      </c>
      <c r="F889" s="538">
        <f t="shared" si="164"/>
        <v>43556</v>
      </c>
      <c r="G889" s="538">
        <f t="shared" si="165"/>
        <v>43646</v>
      </c>
      <c r="H889" s="538">
        <f>'Information Input'!$H$35</f>
        <v>43555</v>
      </c>
      <c r="I889" s="537" t="str">
        <f>'Information Input'!$J$22</f>
        <v>Quarterly</v>
      </c>
      <c r="J889" s="538">
        <f>'Information Input'!$H$30</f>
        <v>43555</v>
      </c>
      <c r="K889" s="537">
        <f>'Information Input'!$J$18</f>
        <v>2019</v>
      </c>
      <c r="L889" s="579" t="s">
        <v>92</v>
      </c>
      <c r="M889" s="540" t="s">
        <v>93</v>
      </c>
      <c r="N889" s="541" t="s">
        <v>91</v>
      </c>
      <c r="O889" s="542" t="s">
        <v>671</v>
      </c>
      <c r="P889" s="537">
        <v>27</v>
      </c>
      <c r="Q889" s="541" t="s">
        <v>169</v>
      </c>
      <c r="R889" s="541" t="s">
        <v>235</v>
      </c>
      <c r="S889" s="543">
        <f>'Report 1'!$I$18</f>
        <v>0</v>
      </c>
      <c r="T889" s="544">
        <f>'Report 1'!$I$47</f>
        <v>0</v>
      </c>
      <c r="U889" s="545">
        <f>'Report 1'!$I$133</f>
        <v>0</v>
      </c>
      <c r="AL889" s="546" t="s">
        <v>669</v>
      </c>
      <c r="AM889" s="547">
        <v>2</v>
      </c>
      <c r="AN889" s="547" t="str">
        <f>'Information Input'!$M$14</f>
        <v xml:space="preserve">      -      </v>
      </c>
      <c r="AO889" s="547" t="s">
        <v>135</v>
      </c>
      <c r="AP889" s="538">
        <f t="shared" si="162"/>
        <v>43466</v>
      </c>
      <c r="AQ889" s="538">
        <f t="shared" si="163"/>
        <v>43555</v>
      </c>
      <c r="AR889" s="538">
        <f>'Information Input'!$H$35</f>
        <v>43555</v>
      </c>
      <c r="AS889" s="547" t="str">
        <f>'Information Input'!$J$22</f>
        <v>Quarterly</v>
      </c>
      <c r="AT889" s="538">
        <f>'Information Input'!$H$30</f>
        <v>43555</v>
      </c>
      <c r="AU889" s="547">
        <f>'Information Input'!$J$18</f>
        <v>2019</v>
      </c>
      <c r="AV889" s="547" t="s">
        <v>99</v>
      </c>
      <c r="AW889" s="547" t="s">
        <v>100</v>
      </c>
      <c r="AX889" s="547" t="s">
        <v>96</v>
      </c>
      <c r="AY889" s="548" t="s">
        <v>675</v>
      </c>
      <c r="AZ889" s="547">
        <v>48</v>
      </c>
      <c r="BA889" s="549" t="s">
        <v>190</v>
      </c>
      <c r="BB889" s="543" t="s">
        <v>239</v>
      </c>
      <c r="BC889" s="550">
        <f>'Report 2'!$H235</f>
        <v>0</v>
      </c>
      <c r="BD889" s="550">
        <f>'Report 2'!$I235</f>
        <v>0</v>
      </c>
      <c r="BE889" s="550">
        <f>'Report 2'!$J235</f>
        <v>0</v>
      </c>
      <c r="BF889" s="550">
        <f>'Report 2'!$K235</f>
        <v>0</v>
      </c>
      <c r="BG889" s="550">
        <f>'Report 2'!$L235</f>
        <v>0</v>
      </c>
      <c r="BH889" s="550">
        <f>'Report 2'!$M235</f>
        <v>0</v>
      </c>
      <c r="BI889" s="550">
        <f>'Report 2'!$N235</f>
        <v>0</v>
      </c>
      <c r="CC889" s="542" t="s">
        <v>669</v>
      </c>
      <c r="CD889" s="1014" t="s">
        <v>672</v>
      </c>
      <c r="CE889" s="1014" t="str">
        <f>'Information Input'!$M$14</f>
        <v xml:space="preserve">      -      </v>
      </c>
      <c r="CF889" s="551" t="s">
        <v>136</v>
      </c>
      <c r="CG889" s="552">
        <f t="shared" si="159"/>
        <v>43556</v>
      </c>
      <c r="CH889" s="552">
        <f t="shared" si="160"/>
        <v>43646</v>
      </c>
      <c r="CI889" s="552">
        <f>'Information Input'!$H$35</f>
        <v>43555</v>
      </c>
      <c r="CJ889" s="551" t="str">
        <f>'Information Input'!$J$22</f>
        <v>Quarterly</v>
      </c>
      <c r="CK889" s="552">
        <f>'Information Input'!$H$30</f>
        <v>43555</v>
      </c>
      <c r="CL889" s="551">
        <f>'Information Input'!$J$18</f>
        <v>2019</v>
      </c>
      <c r="CM889" s="551" t="s">
        <v>243</v>
      </c>
      <c r="CN889" s="1014" t="s">
        <v>230</v>
      </c>
      <c r="CO889" s="542" t="s">
        <v>230</v>
      </c>
      <c r="CP889" s="542" t="s">
        <v>675</v>
      </c>
      <c r="CQ889" s="551">
        <v>49</v>
      </c>
      <c r="CR889" s="542" t="s">
        <v>191</v>
      </c>
      <c r="CS889" s="542" t="s">
        <v>239</v>
      </c>
      <c r="CT889" s="1015">
        <f>'Report 1'!$BB$18</f>
        <v>0</v>
      </c>
      <c r="CU889" s="1016">
        <f>SUMIF('Report 4A'!$G$16:$G$95,$CQ889,'Report 4A'!$BJ$16:$BJ$95)</f>
        <v>0</v>
      </c>
      <c r="CV889" s="1017">
        <f t="shared" si="167"/>
        <v>0</v>
      </c>
    </row>
    <row r="890" spans="2:100">
      <c r="B890" s="535" t="s">
        <v>669</v>
      </c>
      <c r="C890" s="536">
        <v>1</v>
      </c>
      <c r="D890" s="537" t="str">
        <f>'Information Input'!$M$14</f>
        <v xml:space="preserve">      -      </v>
      </c>
      <c r="E890" s="537" t="s">
        <v>136</v>
      </c>
      <c r="F890" s="538">
        <f t="shared" si="164"/>
        <v>43556</v>
      </c>
      <c r="G890" s="538">
        <f t="shared" si="165"/>
        <v>43646</v>
      </c>
      <c r="H890" s="538">
        <f>'Information Input'!$H$35</f>
        <v>43555</v>
      </c>
      <c r="I890" s="537" t="str">
        <f>'Information Input'!$J$22</f>
        <v>Quarterly</v>
      </c>
      <c r="J890" s="538">
        <f>'Information Input'!$H$30</f>
        <v>43555</v>
      </c>
      <c r="K890" s="537">
        <f>'Information Input'!$J$18</f>
        <v>2019</v>
      </c>
      <c r="L890" s="579" t="s">
        <v>92</v>
      </c>
      <c r="M890" s="540" t="s">
        <v>93</v>
      </c>
      <c r="N890" s="541" t="s">
        <v>91</v>
      </c>
      <c r="O890" s="542" t="s">
        <v>671</v>
      </c>
      <c r="P890" s="537">
        <v>28</v>
      </c>
      <c r="Q890" s="541" t="s">
        <v>170</v>
      </c>
      <c r="R890" s="541" t="s">
        <v>235</v>
      </c>
      <c r="S890" s="543">
        <f>'Report 1'!$I$18</f>
        <v>0</v>
      </c>
      <c r="T890" s="544">
        <f>'Report 1'!$I$48</f>
        <v>0</v>
      </c>
      <c r="U890" s="545">
        <f>'Report 1'!$I$134</f>
        <v>0</v>
      </c>
      <c r="AL890" s="546" t="s">
        <v>669</v>
      </c>
      <c r="AM890" s="547">
        <v>2</v>
      </c>
      <c r="AN890" s="547" t="str">
        <f>'Information Input'!$M$14</f>
        <v xml:space="preserve">      -      </v>
      </c>
      <c r="AO890" s="547" t="s">
        <v>135</v>
      </c>
      <c r="AP890" s="538">
        <f t="shared" si="162"/>
        <v>43466</v>
      </c>
      <c r="AQ890" s="538">
        <f t="shared" si="163"/>
        <v>43555</v>
      </c>
      <c r="AR890" s="538">
        <f>'Information Input'!$H$35</f>
        <v>43555</v>
      </c>
      <c r="AS890" s="547" t="str">
        <f>'Information Input'!$J$22</f>
        <v>Quarterly</v>
      </c>
      <c r="AT890" s="538">
        <f>'Information Input'!$H$30</f>
        <v>43555</v>
      </c>
      <c r="AU890" s="547">
        <f>'Information Input'!$J$18</f>
        <v>2019</v>
      </c>
      <c r="AV890" s="547" t="s">
        <v>99</v>
      </c>
      <c r="AW890" s="547" t="s">
        <v>100</v>
      </c>
      <c r="AX890" s="547" t="s">
        <v>96</v>
      </c>
      <c r="AY890" s="548" t="s">
        <v>675</v>
      </c>
      <c r="AZ890" s="547">
        <v>49</v>
      </c>
      <c r="BA890" s="549" t="s">
        <v>191</v>
      </c>
      <c r="BB890" s="543" t="s">
        <v>239</v>
      </c>
      <c r="BC890" s="550">
        <f>'Report 2'!$H236</f>
        <v>0</v>
      </c>
      <c r="BD890" s="550">
        <f>'Report 2'!$I236</f>
        <v>0</v>
      </c>
      <c r="BE890" s="550">
        <f>'Report 2'!$J236</f>
        <v>0</v>
      </c>
      <c r="BF890" s="550">
        <f>'Report 2'!$K236</f>
        <v>0</v>
      </c>
      <c r="BG890" s="550">
        <f>'Report 2'!$L236</f>
        <v>0</v>
      </c>
      <c r="BH890" s="550">
        <f>'Report 2'!$M236</f>
        <v>0</v>
      </c>
      <c r="BI890" s="550">
        <f>'Report 2'!$N236</f>
        <v>0</v>
      </c>
      <c r="CC890" s="542" t="s">
        <v>669</v>
      </c>
      <c r="CD890" s="1014" t="s">
        <v>672</v>
      </c>
      <c r="CE890" s="1014" t="str">
        <f>'Information Input'!$M$14</f>
        <v xml:space="preserve">      -      </v>
      </c>
      <c r="CF890" s="551" t="s">
        <v>136</v>
      </c>
      <c r="CG890" s="552">
        <f t="shared" si="159"/>
        <v>43556</v>
      </c>
      <c r="CH890" s="552">
        <f t="shared" si="160"/>
        <v>43646</v>
      </c>
      <c r="CI890" s="552">
        <f>'Information Input'!$H$35</f>
        <v>43555</v>
      </c>
      <c r="CJ890" s="551" t="str">
        <f>'Information Input'!$J$22</f>
        <v>Quarterly</v>
      </c>
      <c r="CK890" s="552">
        <f>'Information Input'!$H$30</f>
        <v>43555</v>
      </c>
      <c r="CL890" s="551">
        <f>'Information Input'!$J$18</f>
        <v>2019</v>
      </c>
      <c r="CM890" s="551" t="s">
        <v>243</v>
      </c>
      <c r="CN890" s="1014" t="s">
        <v>230</v>
      </c>
      <c r="CO890" s="542" t="s">
        <v>230</v>
      </c>
      <c r="CP890" s="542" t="s">
        <v>675</v>
      </c>
      <c r="CQ890" s="551">
        <v>50</v>
      </c>
      <c r="CR890" s="542" t="s">
        <v>192</v>
      </c>
      <c r="CS890" s="542" t="s">
        <v>239</v>
      </c>
      <c r="CT890" s="1015">
        <f>'Report 1'!$BB$18</f>
        <v>0</v>
      </c>
      <c r="CU890" s="1016">
        <f>SUMIF('Report 4A'!$G$16:$G$95,$CQ890,'Report 4A'!$BJ$16:$BJ$95)</f>
        <v>0</v>
      </c>
      <c r="CV890" s="1017">
        <f t="shared" si="167"/>
        <v>0</v>
      </c>
    </row>
    <row r="891" spans="2:100">
      <c r="B891" s="535" t="s">
        <v>669</v>
      </c>
      <c r="C891" s="536">
        <v>1</v>
      </c>
      <c r="D891" s="537" t="str">
        <f>'Information Input'!$M$14</f>
        <v xml:space="preserve">      -      </v>
      </c>
      <c r="E891" s="537" t="s">
        <v>136</v>
      </c>
      <c r="F891" s="538">
        <f t="shared" si="164"/>
        <v>43556</v>
      </c>
      <c r="G891" s="538">
        <f t="shared" si="165"/>
        <v>43646</v>
      </c>
      <c r="H891" s="538">
        <f>'Information Input'!$H$35</f>
        <v>43555</v>
      </c>
      <c r="I891" s="537" t="str">
        <f>'Information Input'!$J$22</f>
        <v>Quarterly</v>
      </c>
      <c r="J891" s="538">
        <f>'Information Input'!$H$30</f>
        <v>43555</v>
      </c>
      <c r="K891" s="537">
        <f>'Information Input'!$J$18</f>
        <v>2019</v>
      </c>
      <c r="L891" s="579" t="s">
        <v>92</v>
      </c>
      <c r="M891" s="540" t="s">
        <v>93</v>
      </c>
      <c r="N891" s="541" t="s">
        <v>91</v>
      </c>
      <c r="O891" s="542" t="s">
        <v>671</v>
      </c>
      <c r="P891" s="537">
        <v>29</v>
      </c>
      <c r="Q891" s="541" t="s">
        <v>171</v>
      </c>
      <c r="R891" s="541" t="s">
        <v>238</v>
      </c>
      <c r="S891" s="543">
        <f>'Report 1'!$I$18</f>
        <v>0</v>
      </c>
      <c r="T891" s="544">
        <f>'Report 1'!$I$49</f>
        <v>0</v>
      </c>
      <c r="U891" s="545">
        <f>'Report 1'!$I$135</f>
        <v>0</v>
      </c>
      <c r="AL891" s="546" t="s">
        <v>669</v>
      </c>
      <c r="AM891" s="547">
        <v>2</v>
      </c>
      <c r="AN891" s="547" t="str">
        <f>'Information Input'!$M$14</f>
        <v xml:space="preserve">      -      </v>
      </c>
      <c r="AO891" s="547" t="s">
        <v>135</v>
      </c>
      <c r="AP891" s="538">
        <f t="shared" si="162"/>
        <v>43466</v>
      </c>
      <c r="AQ891" s="538">
        <f t="shared" si="163"/>
        <v>43555</v>
      </c>
      <c r="AR891" s="538">
        <f>'Information Input'!$H$35</f>
        <v>43555</v>
      </c>
      <c r="AS891" s="547" t="str">
        <f>'Information Input'!$J$22</f>
        <v>Quarterly</v>
      </c>
      <c r="AT891" s="538">
        <f>'Information Input'!$H$30</f>
        <v>43555</v>
      </c>
      <c r="AU891" s="547">
        <f>'Information Input'!$J$18</f>
        <v>2019</v>
      </c>
      <c r="AV891" s="547" t="s">
        <v>99</v>
      </c>
      <c r="AW891" s="547" t="s">
        <v>100</v>
      </c>
      <c r="AX891" s="547" t="s">
        <v>96</v>
      </c>
      <c r="AY891" s="548" t="s">
        <v>675</v>
      </c>
      <c r="AZ891" s="547">
        <v>50</v>
      </c>
      <c r="BA891" s="549" t="s">
        <v>192</v>
      </c>
      <c r="BB891" s="543" t="s">
        <v>239</v>
      </c>
      <c r="BC891" s="550">
        <f>'Report 2'!$H237</f>
        <v>0</v>
      </c>
      <c r="BD891" s="550">
        <f>'Report 2'!$I237</f>
        <v>0</v>
      </c>
      <c r="BE891" s="550">
        <f>'Report 2'!$J237</f>
        <v>0</v>
      </c>
      <c r="BF891" s="550">
        <f>'Report 2'!$K237</f>
        <v>0</v>
      </c>
      <c r="BG891" s="550">
        <f>'Report 2'!$L237</f>
        <v>0</v>
      </c>
      <c r="BH891" s="550">
        <f>'Report 2'!$M237</f>
        <v>0</v>
      </c>
      <c r="BI891" s="550">
        <f>'Report 2'!$N237</f>
        <v>0</v>
      </c>
      <c r="CC891" s="575" t="s">
        <v>669</v>
      </c>
      <c r="CD891" s="1019" t="s">
        <v>672</v>
      </c>
      <c r="CE891" s="1019" t="str">
        <f>'Information Input'!$M$14</f>
        <v xml:space="preserve">      -      </v>
      </c>
      <c r="CF891" s="570" t="s">
        <v>136</v>
      </c>
      <c r="CG891" s="566">
        <f t="shared" si="159"/>
        <v>43556</v>
      </c>
      <c r="CH891" s="566">
        <f t="shared" si="160"/>
        <v>43646</v>
      </c>
      <c r="CI891" s="566">
        <f>'Information Input'!$H$35</f>
        <v>43555</v>
      </c>
      <c r="CJ891" s="570" t="str">
        <f>'Information Input'!$J$22</f>
        <v>Quarterly</v>
      </c>
      <c r="CK891" s="566">
        <f>'Information Input'!$H$30</f>
        <v>43555</v>
      </c>
      <c r="CL891" s="570">
        <f>'Information Input'!$J$18</f>
        <v>2019</v>
      </c>
      <c r="CM891" s="570" t="s">
        <v>243</v>
      </c>
      <c r="CN891" s="1019" t="s">
        <v>230</v>
      </c>
      <c r="CO891" s="575" t="s">
        <v>230</v>
      </c>
      <c r="CP891" s="575" t="s">
        <v>675</v>
      </c>
      <c r="CQ891" s="570">
        <v>51</v>
      </c>
      <c r="CR891" s="575" t="s">
        <v>193</v>
      </c>
      <c r="CS891" s="575" t="s">
        <v>239</v>
      </c>
      <c r="CT891" s="1020">
        <f>'Report 1'!$BB$18</f>
        <v>0</v>
      </c>
      <c r="CU891" s="1021">
        <f>SUMIF('Report 4A'!$G$16:$G$95,$CQ891,'Report 4A'!$BJ$16:$BJ$95)</f>
        <v>0</v>
      </c>
      <c r="CV891" s="1022">
        <f t="shared" si="167"/>
        <v>0</v>
      </c>
    </row>
    <row r="892" spans="2:100">
      <c r="B892" s="535" t="s">
        <v>669</v>
      </c>
      <c r="C892" s="536">
        <v>1</v>
      </c>
      <c r="D892" s="537" t="str">
        <f>'Information Input'!$M$14</f>
        <v xml:space="preserve">      -      </v>
      </c>
      <c r="E892" s="537" t="s">
        <v>136</v>
      </c>
      <c r="F892" s="538">
        <f t="shared" si="164"/>
        <v>43556</v>
      </c>
      <c r="G892" s="538">
        <f t="shared" si="165"/>
        <v>43646</v>
      </c>
      <c r="H892" s="538">
        <f>'Information Input'!$H$35</f>
        <v>43555</v>
      </c>
      <c r="I892" s="537" t="str">
        <f>'Information Input'!$J$22</f>
        <v>Quarterly</v>
      </c>
      <c r="J892" s="538">
        <f>'Information Input'!$H$30</f>
        <v>43555</v>
      </c>
      <c r="K892" s="537">
        <f>'Information Input'!$J$18</f>
        <v>2019</v>
      </c>
      <c r="L892" s="579" t="s">
        <v>92</v>
      </c>
      <c r="M892" s="540" t="s">
        <v>93</v>
      </c>
      <c r="N892" s="541" t="s">
        <v>91</v>
      </c>
      <c r="O892" s="542" t="s">
        <v>671</v>
      </c>
      <c r="P892" s="537">
        <v>30</v>
      </c>
      <c r="Q892" s="541" t="s">
        <v>172</v>
      </c>
      <c r="R892" s="541" t="s">
        <v>238</v>
      </c>
      <c r="S892" s="543">
        <f>'Report 1'!$I$18</f>
        <v>0</v>
      </c>
      <c r="T892" s="544">
        <f>'Report 1'!$I$50</f>
        <v>0</v>
      </c>
      <c r="U892" s="545">
        <f>'Report 1'!$I$136</f>
        <v>0</v>
      </c>
      <c r="AL892" s="546" t="s">
        <v>669</v>
      </c>
      <c r="AM892" s="547">
        <v>2</v>
      </c>
      <c r="AN892" s="547" t="str">
        <f>'Information Input'!$M$14</f>
        <v xml:space="preserve">      -      </v>
      </c>
      <c r="AO892" s="547" t="s">
        <v>135</v>
      </c>
      <c r="AP892" s="538">
        <f t="shared" si="162"/>
        <v>43466</v>
      </c>
      <c r="AQ892" s="538">
        <f t="shared" si="163"/>
        <v>43555</v>
      </c>
      <c r="AR892" s="538">
        <f>'Information Input'!$H$35</f>
        <v>43555</v>
      </c>
      <c r="AS892" s="547" t="str">
        <f>'Information Input'!$J$22</f>
        <v>Quarterly</v>
      </c>
      <c r="AT892" s="538">
        <f>'Information Input'!$H$30</f>
        <v>43555</v>
      </c>
      <c r="AU892" s="547">
        <f>'Information Input'!$J$18</f>
        <v>2019</v>
      </c>
      <c r="AV892" s="547" t="s">
        <v>99</v>
      </c>
      <c r="AW892" s="547" t="s">
        <v>100</v>
      </c>
      <c r="AX892" s="547" t="s">
        <v>96</v>
      </c>
      <c r="AY892" s="548" t="s">
        <v>675</v>
      </c>
      <c r="AZ892" s="547">
        <v>51</v>
      </c>
      <c r="BA892" s="549" t="s">
        <v>193</v>
      </c>
      <c r="BB892" s="543" t="s">
        <v>239</v>
      </c>
      <c r="BC892" s="550">
        <f>'Report 2'!$H238</f>
        <v>0</v>
      </c>
      <c r="BD892" s="550">
        <f>'Report 2'!$I238</f>
        <v>0</v>
      </c>
      <c r="BE892" s="550">
        <f>'Report 2'!$J238</f>
        <v>0</v>
      </c>
      <c r="BF892" s="550">
        <f>'Report 2'!$K238</f>
        <v>0</v>
      </c>
      <c r="BG892" s="550">
        <f>'Report 2'!$L238</f>
        <v>0</v>
      </c>
      <c r="BH892" s="550">
        <f>'Report 2'!$M238</f>
        <v>0</v>
      </c>
      <c r="BI892" s="550">
        <f>'Report 2'!$N238</f>
        <v>0</v>
      </c>
      <c r="CC892" s="523" t="s">
        <v>669</v>
      </c>
      <c r="CD892" s="1010" t="s">
        <v>672</v>
      </c>
      <c r="CE892" s="1010" t="str">
        <f>'Information Input'!$M$14</f>
        <v xml:space="preserve">      -      </v>
      </c>
      <c r="CF892" s="532" t="s">
        <v>137</v>
      </c>
      <c r="CG892" s="519">
        <f t="shared" ref="CG892:CG955" si="168">DATE(CL892,7,1)</f>
        <v>43647</v>
      </c>
      <c r="CH892" s="519">
        <f t="shared" ref="CH892:CH955" si="169">DATE(CL892,9,30)</f>
        <v>43738</v>
      </c>
      <c r="CI892" s="519">
        <f>'Information Input'!$H$35</f>
        <v>43555</v>
      </c>
      <c r="CJ892" s="532" t="str">
        <f>'Information Input'!$J$22</f>
        <v>Quarterly</v>
      </c>
      <c r="CK892" s="519">
        <f>'Information Input'!$H$30</f>
        <v>43555</v>
      </c>
      <c r="CL892" s="532">
        <f>'Information Input'!$J$18</f>
        <v>2019</v>
      </c>
      <c r="CM892" s="532" t="s">
        <v>89</v>
      </c>
      <c r="CN892" s="1010" t="s">
        <v>90</v>
      </c>
      <c r="CO892" s="523" t="s">
        <v>91</v>
      </c>
      <c r="CP892" s="523" t="s">
        <v>671</v>
      </c>
      <c r="CQ892" s="532">
        <v>11</v>
      </c>
      <c r="CR892" s="523" t="s">
        <v>153</v>
      </c>
      <c r="CS892" s="523" t="s">
        <v>231</v>
      </c>
      <c r="CT892" s="1011">
        <f>'Report 1'!$E$18</f>
        <v>0</v>
      </c>
      <c r="CU892" s="1012">
        <f>SUMIF('Report 4A'!$G$16:$G$95,$CQ892,'Report 4A'!$M$16:$M$95)</f>
        <v>0</v>
      </c>
      <c r="CV892" s="1013">
        <f t="shared" si="167"/>
        <v>0</v>
      </c>
    </row>
    <row r="893" spans="2:100">
      <c r="B893" s="535" t="s">
        <v>669</v>
      </c>
      <c r="C893" s="536">
        <v>1</v>
      </c>
      <c r="D893" s="537" t="str">
        <f>'Information Input'!$M$14</f>
        <v xml:space="preserve">      -      </v>
      </c>
      <c r="E893" s="537" t="s">
        <v>136</v>
      </c>
      <c r="F893" s="538">
        <f t="shared" si="164"/>
        <v>43556</v>
      </c>
      <c r="G893" s="538">
        <f t="shared" si="165"/>
        <v>43646</v>
      </c>
      <c r="H893" s="538">
        <f>'Information Input'!$H$35</f>
        <v>43555</v>
      </c>
      <c r="I893" s="537" t="str">
        <f>'Information Input'!$J$22</f>
        <v>Quarterly</v>
      </c>
      <c r="J893" s="538">
        <f>'Information Input'!$H$30</f>
        <v>43555</v>
      </c>
      <c r="K893" s="537">
        <f>'Information Input'!$J$18</f>
        <v>2019</v>
      </c>
      <c r="L893" s="579" t="s">
        <v>92</v>
      </c>
      <c r="M893" s="540" t="s">
        <v>93</v>
      </c>
      <c r="N893" s="541" t="s">
        <v>91</v>
      </c>
      <c r="O893" s="542" t="s">
        <v>671</v>
      </c>
      <c r="P893" s="537">
        <v>31</v>
      </c>
      <c r="Q893" s="541" t="s">
        <v>173</v>
      </c>
      <c r="R893" s="541" t="s">
        <v>233</v>
      </c>
      <c r="S893" s="543">
        <f>'Report 1'!$I$18</f>
        <v>0</v>
      </c>
      <c r="T893" s="544">
        <f>'Report 1'!$I$51</f>
        <v>0</v>
      </c>
      <c r="U893" s="545">
        <f>'Report 1'!$I$137</f>
        <v>0</v>
      </c>
      <c r="AL893" s="557" t="s">
        <v>669</v>
      </c>
      <c r="AM893" s="558">
        <v>2</v>
      </c>
      <c r="AN893" s="558" t="str">
        <f>'Information Input'!$M$14</f>
        <v xml:space="preserve">      -      </v>
      </c>
      <c r="AO893" s="558" t="s">
        <v>135</v>
      </c>
      <c r="AP893" s="559">
        <f t="shared" si="162"/>
        <v>43466</v>
      </c>
      <c r="AQ893" s="559">
        <f t="shared" si="163"/>
        <v>43555</v>
      </c>
      <c r="AR893" s="559">
        <f>'Information Input'!$H$35</f>
        <v>43555</v>
      </c>
      <c r="AS893" s="558" t="str">
        <f>'Information Input'!$J$22</f>
        <v>Quarterly</v>
      </c>
      <c r="AT893" s="559">
        <f>'Information Input'!$H$30</f>
        <v>43555</v>
      </c>
      <c r="AU893" s="558">
        <f>'Information Input'!$J$18</f>
        <v>2019</v>
      </c>
      <c r="AV893" s="558" t="s">
        <v>99</v>
      </c>
      <c r="AW893" s="558" t="s">
        <v>100</v>
      </c>
      <c r="AX893" s="558" t="s">
        <v>96</v>
      </c>
      <c r="AY893" s="572" t="s">
        <v>674</v>
      </c>
      <c r="AZ893" s="558">
        <v>52</v>
      </c>
      <c r="BA893" s="557" t="s">
        <v>194</v>
      </c>
      <c r="BB893" s="560" t="s">
        <v>239</v>
      </c>
      <c r="BC893" s="569">
        <f>'Report 2'!$H239</f>
        <v>0</v>
      </c>
      <c r="BD893" s="569">
        <f>'Report 2'!$I239</f>
        <v>0</v>
      </c>
      <c r="BE893" s="569">
        <f>'Report 2'!$J239</f>
        <v>0</v>
      </c>
      <c r="BF893" s="569">
        <f>'Report 2'!$K239</f>
        <v>0</v>
      </c>
      <c r="BG893" s="569">
        <f>'Report 2'!$L239</f>
        <v>0</v>
      </c>
      <c r="BH893" s="569">
        <f>'Report 2'!$M239</f>
        <v>0</v>
      </c>
      <c r="BI893" s="569">
        <f>'Report 2'!$N239</f>
        <v>0</v>
      </c>
      <c r="CC893" s="542" t="s">
        <v>669</v>
      </c>
      <c r="CD893" s="1014" t="s">
        <v>672</v>
      </c>
      <c r="CE893" s="1014" t="str">
        <f>'Information Input'!$M$14</f>
        <v xml:space="preserve">      -      </v>
      </c>
      <c r="CF893" s="551" t="s">
        <v>137</v>
      </c>
      <c r="CG893" s="552">
        <f t="shared" si="168"/>
        <v>43647</v>
      </c>
      <c r="CH893" s="552">
        <f t="shared" si="169"/>
        <v>43738</v>
      </c>
      <c r="CI893" s="552">
        <f>'Information Input'!$H$35</f>
        <v>43555</v>
      </c>
      <c r="CJ893" s="551" t="str">
        <f>'Information Input'!$J$22</f>
        <v>Quarterly</v>
      </c>
      <c r="CK893" s="552">
        <f>'Information Input'!$H$30</f>
        <v>43555</v>
      </c>
      <c r="CL893" s="551">
        <f>'Information Input'!$J$18</f>
        <v>2019</v>
      </c>
      <c r="CM893" s="551" t="s">
        <v>89</v>
      </c>
      <c r="CN893" s="1014" t="s">
        <v>90</v>
      </c>
      <c r="CO893" s="542" t="s">
        <v>91</v>
      </c>
      <c r="CP893" s="542" t="s">
        <v>671</v>
      </c>
      <c r="CQ893" s="551">
        <v>12</v>
      </c>
      <c r="CR893" s="542" t="s">
        <v>154</v>
      </c>
      <c r="CS893" s="542" t="s">
        <v>231</v>
      </c>
      <c r="CT893" s="1015">
        <f>'Report 1'!$E$18</f>
        <v>0</v>
      </c>
      <c r="CU893" s="1016">
        <f>SUMIF('Report 4A'!$G$16:$G$95,$CQ893,'Report 4A'!$M$16:$M$95)</f>
        <v>0</v>
      </c>
      <c r="CV893" s="1017">
        <f t="shared" si="167"/>
        <v>0</v>
      </c>
    </row>
    <row r="894" spans="2:100">
      <c r="B894" s="535" t="s">
        <v>669</v>
      </c>
      <c r="C894" s="536">
        <v>1</v>
      </c>
      <c r="D894" s="537" t="str">
        <f>'Information Input'!$M$14</f>
        <v xml:space="preserve">      -      </v>
      </c>
      <c r="E894" s="537" t="s">
        <v>136</v>
      </c>
      <c r="F894" s="538">
        <f t="shared" si="164"/>
        <v>43556</v>
      </c>
      <c r="G894" s="538">
        <f t="shared" si="165"/>
        <v>43646</v>
      </c>
      <c r="H894" s="538">
        <f>'Information Input'!$H$35</f>
        <v>43555</v>
      </c>
      <c r="I894" s="537" t="str">
        <f>'Information Input'!$J$22</f>
        <v>Quarterly</v>
      </c>
      <c r="J894" s="538">
        <f>'Information Input'!$H$30</f>
        <v>43555</v>
      </c>
      <c r="K894" s="537">
        <f>'Information Input'!$J$18</f>
        <v>2019</v>
      </c>
      <c r="L894" s="579" t="s">
        <v>92</v>
      </c>
      <c r="M894" s="540" t="s">
        <v>93</v>
      </c>
      <c r="N894" s="541" t="s">
        <v>91</v>
      </c>
      <c r="O894" s="542" t="s">
        <v>671</v>
      </c>
      <c r="P894" s="537">
        <v>32</v>
      </c>
      <c r="Q894" s="541" t="s">
        <v>174</v>
      </c>
      <c r="R894" s="541" t="s">
        <v>238</v>
      </c>
      <c r="S894" s="543">
        <f>'Report 1'!$I$18</f>
        <v>0</v>
      </c>
      <c r="T894" s="544">
        <f>'Report 1'!$I$52</f>
        <v>0</v>
      </c>
      <c r="U894" s="545">
        <f>'Report 1'!$I$138</f>
        <v>0</v>
      </c>
      <c r="AL894" s="522" t="s">
        <v>669</v>
      </c>
      <c r="AM894" s="517">
        <v>2</v>
      </c>
      <c r="AN894" s="517" t="str">
        <f>'Information Input'!$M$14</f>
        <v xml:space="preserve">      -      </v>
      </c>
      <c r="AO894" s="517" t="s">
        <v>136</v>
      </c>
      <c r="AP894" s="518">
        <f>DATE(AU894,4,1)</f>
        <v>43556</v>
      </c>
      <c r="AQ894" s="518">
        <f t="shared" ref="AQ894:AQ935" si="170">DATE(AU894,6,30)</f>
        <v>43646</v>
      </c>
      <c r="AR894" s="519">
        <f>'Information Input'!$H$35</f>
        <v>43555</v>
      </c>
      <c r="AS894" s="517" t="str">
        <f>'Information Input'!$J$22</f>
        <v>Quarterly</v>
      </c>
      <c r="AT894" s="519">
        <f>'Information Input'!$H$30</f>
        <v>43555</v>
      </c>
      <c r="AU894" s="517">
        <f>'Information Input'!$J$18</f>
        <v>2019</v>
      </c>
      <c r="AV894" s="517" t="s">
        <v>99</v>
      </c>
      <c r="AW894" s="517" t="s">
        <v>100</v>
      </c>
      <c r="AX894" s="528" t="s">
        <v>96</v>
      </c>
      <c r="AY894" s="529" t="s">
        <v>671</v>
      </c>
      <c r="AZ894" s="528">
        <v>11</v>
      </c>
      <c r="BA894" s="530" t="s">
        <v>153</v>
      </c>
      <c r="BB894" s="524" t="s">
        <v>231</v>
      </c>
      <c r="BC894" s="531">
        <f>'Report 2'!$O198</f>
        <v>0</v>
      </c>
      <c r="BD894" s="531">
        <f>'Report 2'!$P198</f>
        <v>0</v>
      </c>
      <c r="BE894" s="531">
        <f>'Report 2'!$Q198</f>
        <v>0</v>
      </c>
      <c r="BF894" s="531">
        <f>'Report 2'!$R198</f>
        <v>0</v>
      </c>
      <c r="BG894" s="531">
        <f>'Report 2'!$S198</f>
        <v>0</v>
      </c>
      <c r="BH894" s="531">
        <f>'Report 2'!$T198</f>
        <v>0</v>
      </c>
      <c r="BI894" s="531">
        <f>'Report 2'!$U198</f>
        <v>0</v>
      </c>
      <c r="CC894" s="542" t="s">
        <v>669</v>
      </c>
      <c r="CD894" s="1014" t="s">
        <v>672</v>
      </c>
      <c r="CE894" s="1014" t="str">
        <f>'Information Input'!$M$14</f>
        <v xml:space="preserve">      -      </v>
      </c>
      <c r="CF894" s="551" t="s">
        <v>137</v>
      </c>
      <c r="CG894" s="552">
        <f t="shared" si="168"/>
        <v>43647</v>
      </c>
      <c r="CH894" s="552">
        <f t="shared" si="169"/>
        <v>43738</v>
      </c>
      <c r="CI894" s="552">
        <f>'Information Input'!$H$35</f>
        <v>43555</v>
      </c>
      <c r="CJ894" s="551" t="str">
        <f>'Information Input'!$J$22</f>
        <v>Quarterly</v>
      </c>
      <c r="CK894" s="552">
        <f>'Information Input'!$H$30</f>
        <v>43555</v>
      </c>
      <c r="CL894" s="551">
        <f>'Information Input'!$J$18</f>
        <v>2019</v>
      </c>
      <c r="CM894" s="551" t="s">
        <v>89</v>
      </c>
      <c r="CN894" s="1014" t="s">
        <v>90</v>
      </c>
      <c r="CO894" s="542" t="s">
        <v>91</v>
      </c>
      <c r="CP894" s="542" t="s">
        <v>671</v>
      </c>
      <c r="CQ894" s="551">
        <v>13</v>
      </c>
      <c r="CR894" s="542" t="s">
        <v>155</v>
      </c>
      <c r="CS894" s="542" t="s">
        <v>232</v>
      </c>
      <c r="CT894" s="1015">
        <f>'Report 1'!$E$18</f>
        <v>0</v>
      </c>
      <c r="CU894" s="1016">
        <f>SUMIF('Report 4A'!$G$16:$G$95,$CQ894,'Report 4A'!$M$16:$M$95)</f>
        <v>0</v>
      </c>
      <c r="CV894" s="1017">
        <f t="shared" si="167"/>
        <v>0</v>
      </c>
    </row>
    <row r="895" spans="2:100">
      <c r="B895" s="535" t="s">
        <v>669</v>
      </c>
      <c r="C895" s="536">
        <v>1</v>
      </c>
      <c r="D895" s="537" t="str">
        <f>'Information Input'!$M$14</f>
        <v xml:space="preserve">      -      </v>
      </c>
      <c r="E895" s="537" t="s">
        <v>136</v>
      </c>
      <c r="F895" s="538">
        <f t="shared" si="164"/>
        <v>43556</v>
      </c>
      <c r="G895" s="538">
        <f t="shared" si="165"/>
        <v>43646</v>
      </c>
      <c r="H895" s="538">
        <f>'Information Input'!$H$35</f>
        <v>43555</v>
      </c>
      <c r="I895" s="537" t="str">
        <f>'Information Input'!$J$22</f>
        <v>Quarterly</v>
      </c>
      <c r="J895" s="538">
        <f>'Information Input'!$H$30</f>
        <v>43555</v>
      </c>
      <c r="K895" s="537">
        <f>'Information Input'!$J$18</f>
        <v>2019</v>
      </c>
      <c r="L895" s="579" t="s">
        <v>92</v>
      </c>
      <c r="M895" s="540" t="s">
        <v>93</v>
      </c>
      <c r="N895" s="541" t="s">
        <v>91</v>
      </c>
      <c r="O895" s="542" t="s">
        <v>671</v>
      </c>
      <c r="P895" s="537">
        <v>33</v>
      </c>
      <c r="Q895" s="541" t="s">
        <v>175</v>
      </c>
      <c r="R895" s="541" t="s">
        <v>233</v>
      </c>
      <c r="S895" s="543">
        <f>'Report 1'!$I$18</f>
        <v>0</v>
      </c>
      <c r="T895" s="544">
        <f>'Report 1'!$I$53</f>
        <v>0</v>
      </c>
      <c r="U895" s="545">
        <f>'Report 1'!$I$139</f>
        <v>0</v>
      </c>
      <c r="AL895" s="546" t="s">
        <v>669</v>
      </c>
      <c r="AM895" s="547">
        <v>2</v>
      </c>
      <c r="AN895" s="547" t="str">
        <f>'Information Input'!$M$14</f>
        <v xml:space="preserve">      -      </v>
      </c>
      <c r="AO895" s="547" t="s">
        <v>136</v>
      </c>
      <c r="AP895" s="538">
        <f t="shared" ref="AP895:AP935" si="171">DATE(AU895,4,1)</f>
        <v>43556</v>
      </c>
      <c r="AQ895" s="538">
        <f t="shared" si="170"/>
        <v>43646</v>
      </c>
      <c r="AR895" s="538">
        <f>'Information Input'!$H$35</f>
        <v>43555</v>
      </c>
      <c r="AS895" s="547" t="str">
        <f>'Information Input'!$J$22</f>
        <v>Quarterly</v>
      </c>
      <c r="AT895" s="538">
        <f>'Information Input'!$H$30</f>
        <v>43555</v>
      </c>
      <c r="AU895" s="547">
        <f>'Information Input'!$J$18</f>
        <v>2019</v>
      </c>
      <c r="AV895" s="547" t="s">
        <v>99</v>
      </c>
      <c r="AW895" s="547" t="s">
        <v>100</v>
      </c>
      <c r="AX895" s="547" t="s">
        <v>96</v>
      </c>
      <c r="AY895" s="548" t="s">
        <v>671</v>
      </c>
      <c r="AZ895" s="547">
        <v>12</v>
      </c>
      <c r="BA895" s="549" t="s">
        <v>154</v>
      </c>
      <c r="BB895" s="543" t="s">
        <v>231</v>
      </c>
      <c r="BC895" s="550">
        <f>'Report 2'!$O199</f>
        <v>0</v>
      </c>
      <c r="BD895" s="550">
        <f>'Report 2'!$P199</f>
        <v>0</v>
      </c>
      <c r="BE895" s="550">
        <f>'Report 2'!$Q199</f>
        <v>0</v>
      </c>
      <c r="BF895" s="550">
        <f>'Report 2'!$R199</f>
        <v>0</v>
      </c>
      <c r="BG895" s="550">
        <f>'Report 2'!$S199</f>
        <v>0</v>
      </c>
      <c r="BH895" s="550">
        <f>'Report 2'!$T199</f>
        <v>0</v>
      </c>
      <c r="BI895" s="550">
        <f>'Report 2'!$U199</f>
        <v>0</v>
      </c>
      <c r="CC895" s="542" t="s">
        <v>669</v>
      </c>
      <c r="CD895" s="1014" t="s">
        <v>672</v>
      </c>
      <c r="CE895" s="1014" t="str">
        <f>'Information Input'!$M$14</f>
        <v xml:space="preserve">      -      </v>
      </c>
      <c r="CF895" s="551" t="s">
        <v>137</v>
      </c>
      <c r="CG895" s="552">
        <f t="shared" si="168"/>
        <v>43647</v>
      </c>
      <c r="CH895" s="552">
        <f t="shared" si="169"/>
        <v>43738</v>
      </c>
      <c r="CI895" s="552">
        <f>'Information Input'!$H$35</f>
        <v>43555</v>
      </c>
      <c r="CJ895" s="551" t="str">
        <f>'Information Input'!$J$22</f>
        <v>Quarterly</v>
      </c>
      <c r="CK895" s="552">
        <f>'Information Input'!$H$30</f>
        <v>43555</v>
      </c>
      <c r="CL895" s="551">
        <f>'Information Input'!$J$18</f>
        <v>2019</v>
      </c>
      <c r="CM895" s="551" t="s">
        <v>89</v>
      </c>
      <c r="CN895" s="1014" t="s">
        <v>90</v>
      </c>
      <c r="CO895" s="542" t="s">
        <v>91</v>
      </c>
      <c r="CP895" s="542" t="s">
        <v>671</v>
      </c>
      <c r="CQ895" s="551">
        <v>14</v>
      </c>
      <c r="CR895" s="542" t="s">
        <v>156</v>
      </c>
      <c r="CS895" s="542" t="s">
        <v>233</v>
      </c>
      <c r="CT895" s="1015">
        <f>'Report 1'!$E$18</f>
        <v>0</v>
      </c>
      <c r="CU895" s="1016">
        <f>SUMIF('Report 4A'!$G$16:$G$95,$CQ895,'Report 4A'!$M$16:$M$95)</f>
        <v>0</v>
      </c>
      <c r="CV895" s="1017">
        <f t="shared" si="167"/>
        <v>0</v>
      </c>
    </row>
    <row r="896" spans="2:100">
      <c r="B896" s="535" t="s">
        <v>669</v>
      </c>
      <c r="C896" s="536">
        <v>1</v>
      </c>
      <c r="D896" s="537" t="str">
        <f>'Information Input'!$M$14</f>
        <v xml:space="preserve">      -      </v>
      </c>
      <c r="E896" s="537" t="s">
        <v>136</v>
      </c>
      <c r="F896" s="538">
        <f t="shared" si="164"/>
        <v>43556</v>
      </c>
      <c r="G896" s="538">
        <f t="shared" si="165"/>
        <v>43646</v>
      </c>
      <c r="H896" s="538">
        <f>'Information Input'!$H$35</f>
        <v>43555</v>
      </c>
      <c r="I896" s="537" t="str">
        <f>'Information Input'!$J$22</f>
        <v>Quarterly</v>
      </c>
      <c r="J896" s="538">
        <f>'Information Input'!$H$30</f>
        <v>43555</v>
      </c>
      <c r="K896" s="537">
        <f>'Information Input'!$J$18</f>
        <v>2019</v>
      </c>
      <c r="L896" s="579" t="s">
        <v>92</v>
      </c>
      <c r="M896" s="540" t="s">
        <v>93</v>
      </c>
      <c r="N896" s="541" t="s">
        <v>91</v>
      </c>
      <c r="O896" s="542" t="s">
        <v>671</v>
      </c>
      <c r="P896" s="537">
        <v>34</v>
      </c>
      <c r="Q896" s="541" t="s">
        <v>176</v>
      </c>
      <c r="R896" s="541" t="s">
        <v>238</v>
      </c>
      <c r="S896" s="543">
        <f>'Report 1'!$I$18</f>
        <v>0</v>
      </c>
      <c r="T896" s="544">
        <f>'Report 1'!$I$54</f>
        <v>0</v>
      </c>
      <c r="U896" s="545">
        <f>'Report 1'!$I$140</f>
        <v>0</v>
      </c>
      <c r="AL896" s="546" t="s">
        <v>669</v>
      </c>
      <c r="AM896" s="547">
        <v>2</v>
      </c>
      <c r="AN896" s="547" t="str">
        <f>'Information Input'!$M$14</f>
        <v xml:space="preserve">      -      </v>
      </c>
      <c r="AO896" s="547" t="s">
        <v>136</v>
      </c>
      <c r="AP896" s="538">
        <f t="shared" si="171"/>
        <v>43556</v>
      </c>
      <c r="AQ896" s="538">
        <f t="shared" si="170"/>
        <v>43646</v>
      </c>
      <c r="AR896" s="538">
        <f>'Information Input'!$H$35</f>
        <v>43555</v>
      </c>
      <c r="AS896" s="547" t="str">
        <f>'Information Input'!$J$22</f>
        <v>Quarterly</v>
      </c>
      <c r="AT896" s="538">
        <f>'Information Input'!$H$30</f>
        <v>43555</v>
      </c>
      <c r="AU896" s="547">
        <f>'Information Input'!$J$18</f>
        <v>2019</v>
      </c>
      <c r="AV896" s="547" t="s">
        <v>99</v>
      </c>
      <c r="AW896" s="547" t="s">
        <v>100</v>
      </c>
      <c r="AX896" s="547" t="s">
        <v>96</v>
      </c>
      <c r="AY896" s="548" t="s">
        <v>671</v>
      </c>
      <c r="AZ896" s="547">
        <v>13</v>
      </c>
      <c r="BA896" s="549" t="s">
        <v>155</v>
      </c>
      <c r="BB896" s="543" t="s">
        <v>232</v>
      </c>
      <c r="BC896" s="550">
        <f>'Report 2'!$O200</f>
        <v>0</v>
      </c>
      <c r="BD896" s="550">
        <f>'Report 2'!$P200</f>
        <v>0</v>
      </c>
      <c r="BE896" s="550">
        <f>'Report 2'!$Q200</f>
        <v>0</v>
      </c>
      <c r="BF896" s="550">
        <f>'Report 2'!$R200</f>
        <v>0</v>
      </c>
      <c r="BG896" s="550">
        <f>'Report 2'!$S200</f>
        <v>0</v>
      </c>
      <c r="BH896" s="550">
        <f>'Report 2'!$T200</f>
        <v>0</v>
      </c>
      <c r="BI896" s="550">
        <f>'Report 2'!$U200</f>
        <v>0</v>
      </c>
      <c r="CC896" s="542" t="s">
        <v>669</v>
      </c>
      <c r="CD896" s="1014" t="s">
        <v>672</v>
      </c>
      <c r="CE896" s="1014" t="str">
        <f>'Information Input'!$M$14</f>
        <v xml:space="preserve">      -      </v>
      </c>
      <c r="CF896" s="551" t="s">
        <v>137</v>
      </c>
      <c r="CG896" s="552">
        <f t="shared" si="168"/>
        <v>43647</v>
      </c>
      <c r="CH896" s="552">
        <f t="shared" si="169"/>
        <v>43738</v>
      </c>
      <c r="CI896" s="552">
        <f>'Information Input'!$H$35</f>
        <v>43555</v>
      </c>
      <c r="CJ896" s="551" t="str">
        <f>'Information Input'!$J$22</f>
        <v>Quarterly</v>
      </c>
      <c r="CK896" s="552">
        <f>'Information Input'!$H$30</f>
        <v>43555</v>
      </c>
      <c r="CL896" s="551">
        <f>'Information Input'!$J$18</f>
        <v>2019</v>
      </c>
      <c r="CM896" s="551" t="s">
        <v>89</v>
      </c>
      <c r="CN896" s="1014" t="s">
        <v>90</v>
      </c>
      <c r="CO896" s="542" t="s">
        <v>91</v>
      </c>
      <c r="CP896" s="542" t="s">
        <v>671</v>
      </c>
      <c r="CQ896" s="551">
        <v>15</v>
      </c>
      <c r="CR896" s="542" t="s">
        <v>157</v>
      </c>
      <c r="CS896" s="542" t="s">
        <v>234</v>
      </c>
      <c r="CT896" s="1015">
        <f>'Report 1'!$E$18</f>
        <v>0</v>
      </c>
      <c r="CU896" s="1016">
        <f>SUMIF('Report 4A'!$G$16:$G$95,$CQ896,'Report 4A'!$M$16:$M$95)</f>
        <v>0</v>
      </c>
      <c r="CV896" s="1017">
        <f t="shared" si="167"/>
        <v>0</v>
      </c>
    </row>
    <row r="897" spans="2:100">
      <c r="B897" s="535" t="s">
        <v>669</v>
      </c>
      <c r="C897" s="536">
        <v>1</v>
      </c>
      <c r="D897" s="537" t="str">
        <f>'Information Input'!$M$14</f>
        <v xml:space="preserve">      -      </v>
      </c>
      <c r="E897" s="537" t="s">
        <v>136</v>
      </c>
      <c r="F897" s="538">
        <f t="shared" si="164"/>
        <v>43556</v>
      </c>
      <c r="G897" s="538">
        <f t="shared" si="165"/>
        <v>43646</v>
      </c>
      <c r="H897" s="538">
        <f>'Information Input'!$H$35</f>
        <v>43555</v>
      </c>
      <c r="I897" s="537" t="str">
        <f>'Information Input'!$J$22</f>
        <v>Quarterly</v>
      </c>
      <c r="J897" s="538">
        <f>'Information Input'!$H$30</f>
        <v>43555</v>
      </c>
      <c r="K897" s="537">
        <f>'Information Input'!$J$18</f>
        <v>2019</v>
      </c>
      <c r="L897" s="579" t="s">
        <v>92</v>
      </c>
      <c r="M897" s="540" t="s">
        <v>93</v>
      </c>
      <c r="N897" s="541" t="s">
        <v>91</v>
      </c>
      <c r="O897" s="542" t="s">
        <v>671</v>
      </c>
      <c r="P897" s="537">
        <v>35</v>
      </c>
      <c r="Q897" s="541" t="s">
        <v>177</v>
      </c>
      <c r="R897" s="541" t="s">
        <v>235</v>
      </c>
      <c r="S897" s="543">
        <f>'Report 1'!$I$18</f>
        <v>0</v>
      </c>
      <c r="T897" s="544">
        <f>'Report 1'!$I$55</f>
        <v>0</v>
      </c>
      <c r="U897" s="545">
        <f>'Report 1'!$I$141</f>
        <v>0</v>
      </c>
      <c r="AL897" s="546" t="s">
        <v>669</v>
      </c>
      <c r="AM897" s="547">
        <v>2</v>
      </c>
      <c r="AN897" s="547" t="str">
        <f>'Information Input'!$M$14</f>
        <v xml:space="preserve">      -      </v>
      </c>
      <c r="AO897" s="547" t="s">
        <v>136</v>
      </c>
      <c r="AP897" s="538">
        <f t="shared" si="171"/>
        <v>43556</v>
      </c>
      <c r="AQ897" s="538">
        <f t="shared" si="170"/>
        <v>43646</v>
      </c>
      <c r="AR897" s="538">
        <f>'Information Input'!$H$35</f>
        <v>43555</v>
      </c>
      <c r="AS897" s="547" t="str">
        <f>'Information Input'!$J$22</f>
        <v>Quarterly</v>
      </c>
      <c r="AT897" s="538">
        <f>'Information Input'!$H$30</f>
        <v>43555</v>
      </c>
      <c r="AU897" s="547">
        <f>'Information Input'!$J$18</f>
        <v>2019</v>
      </c>
      <c r="AV897" s="547" t="s">
        <v>99</v>
      </c>
      <c r="AW897" s="547" t="s">
        <v>100</v>
      </c>
      <c r="AX897" s="547" t="s">
        <v>96</v>
      </c>
      <c r="AY897" s="548" t="s">
        <v>671</v>
      </c>
      <c r="AZ897" s="547">
        <v>14</v>
      </c>
      <c r="BA897" s="549" t="s">
        <v>156</v>
      </c>
      <c r="BB897" s="543" t="s">
        <v>233</v>
      </c>
      <c r="BC897" s="550">
        <f>'Report 2'!$O201</f>
        <v>0</v>
      </c>
      <c r="BD897" s="550">
        <f>'Report 2'!$P201</f>
        <v>0</v>
      </c>
      <c r="BE897" s="550">
        <f>'Report 2'!$Q201</f>
        <v>0</v>
      </c>
      <c r="BF897" s="550">
        <f>'Report 2'!$R201</f>
        <v>0</v>
      </c>
      <c r="BG897" s="550">
        <f>'Report 2'!$S201</f>
        <v>0</v>
      </c>
      <c r="BH897" s="550">
        <f>'Report 2'!$T201</f>
        <v>0</v>
      </c>
      <c r="BI897" s="550">
        <f>'Report 2'!$U201</f>
        <v>0</v>
      </c>
      <c r="CC897" s="542" t="s">
        <v>669</v>
      </c>
      <c r="CD897" s="1014" t="s">
        <v>672</v>
      </c>
      <c r="CE897" s="1014" t="str">
        <f>'Information Input'!$M$14</f>
        <v xml:space="preserve">      -      </v>
      </c>
      <c r="CF897" s="551" t="s">
        <v>137</v>
      </c>
      <c r="CG897" s="552">
        <f t="shared" si="168"/>
        <v>43647</v>
      </c>
      <c r="CH897" s="552">
        <f t="shared" si="169"/>
        <v>43738</v>
      </c>
      <c r="CI897" s="552">
        <f>'Information Input'!$H$35</f>
        <v>43555</v>
      </c>
      <c r="CJ897" s="551" t="str">
        <f>'Information Input'!$J$22</f>
        <v>Quarterly</v>
      </c>
      <c r="CK897" s="552">
        <f>'Information Input'!$H$30</f>
        <v>43555</v>
      </c>
      <c r="CL897" s="551">
        <f>'Information Input'!$J$18</f>
        <v>2019</v>
      </c>
      <c r="CM897" s="551" t="s">
        <v>89</v>
      </c>
      <c r="CN897" s="1014" t="s">
        <v>90</v>
      </c>
      <c r="CO897" s="542" t="s">
        <v>91</v>
      </c>
      <c r="CP897" s="542" t="s">
        <v>671</v>
      </c>
      <c r="CQ897" s="551">
        <v>16</v>
      </c>
      <c r="CR897" s="542" t="s">
        <v>158</v>
      </c>
      <c r="CS897" s="542" t="s">
        <v>235</v>
      </c>
      <c r="CT897" s="1015">
        <f>'Report 1'!$E$18</f>
        <v>0</v>
      </c>
      <c r="CU897" s="1016">
        <f>SUMIF('Report 4A'!$G$16:$G$95,$CQ897,'Report 4A'!$M$16:$M$95)</f>
        <v>0</v>
      </c>
      <c r="CV897" s="1017">
        <f t="shared" si="167"/>
        <v>0</v>
      </c>
    </row>
    <row r="898" spans="2:100">
      <c r="B898" s="535" t="s">
        <v>669</v>
      </c>
      <c r="C898" s="536">
        <v>1</v>
      </c>
      <c r="D898" s="537" t="str">
        <f>'Information Input'!$M$14</f>
        <v xml:space="preserve">      -      </v>
      </c>
      <c r="E898" s="537" t="s">
        <v>136</v>
      </c>
      <c r="F898" s="538">
        <f t="shared" si="164"/>
        <v>43556</v>
      </c>
      <c r="G898" s="538">
        <f t="shared" si="165"/>
        <v>43646</v>
      </c>
      <c r="H898" s="538">
        <f>'Information Input'!$H$35</f>
        <v>43555</v>
      </c>
      <c r="I898" s="537" t="str">
        <f>'Information Input'!$J$22</f>
        <v>Quarterly</v>
      </c>
      <c r="J898" s="538">
        <f>'Information Input'!$H$30</f>
        <v>43555</v>
      </c>
      <c r="K898" s="537">
        <f>'Information Input'!$J$18</f>
        <v>2019</v>
      </c>
      <c r="L898" s="579" t="s">
        <v>92</v>
      </c>
      <c r="M898" s="540" t="s">
        <v>93</v>
      </c>
      <c r="N898" s="541" t="s">
        <v>91</v>
      </c>
      <c r="O898" s="542" t="s">
        <v>671</v>
      </c>
      <c r="P898" s="537">
        <v>36</v>
      </c>
      <c r="Q898" s="541" t="s">
        <v>178</v>
      </c>
      <c r="R898" s="541" t="s">
        <v>235</v>
      </c>
      <c r="S898" s="543">
        <f>'Report 1'!$I$18</f>
        <v>0</v>
      </c>
      <c r="T898" s="544">
        <f>'Report 1'!$I$56</f>
        <v>0</v>
      </c>
      <c r="U898" s="545">
        <f>'Report 1'!$I$142</f>
        <v>0</v>
      </c>
      <c r="AL898" s="546" t="s">
        <v>669</v>
      </c>
      <c r="AM898" s="547">
        <v>2</v>
      </c>
      <c r="AN898" s="547" t="str">
        <f>'Information Input'!$M$14</f>
        <v xml:space="preserve">      -      </v>
      </c>
      <c r="AO898" s="547" t="s">
        <v>136</v>
      </c>
      <c r="AP898" s="538">
        <f t="shared" si="171"/>
        <v>43556</v>
      </c>
      <c r="AQ898" s="538">
        <f t="shared" si="170"/>
        <v>43646</v>
      </c>
      <c r="AR898" s="538">
        <f>'Information Input'!$H$35</f>
        <v>43555</v>
      </c>
      <c r="AS898" s="547" t="str">
        <f>'Information Input'!$J$22</f>
        <v>Quarterly</v>
      </c>
      <c r="AT898" s="538">
        <f>'Information Input'!$H$30</f>
        <v>43555</v>
      </c>
      <c r="AU898" s="547">
        <f>'Information Input'!$J$18</f>
        <v>2019</v>
      </c>
      <c r="AV898" s="547" t="s">
        <v>99</v>
      </c>
      <c r="AW898" s="547" t="s">
        <v>100</v>
      </c>
      <c r="AX898" s="547" t="s">
        <v>96</v>
      </c>
      <c r="AY898" s="548" t="s">
        <v>671</v>
      </c>
      <c r="AZ898" s="547">
        <v>15</v>
      </c>
      <c r="BA898" s="549" t="s">
        <v>157</v>
      </c>
      <c r="BB898" s="543" t="s">
        <v>234</v>
      </c>
      <c r="BC898" s="550">
        <f>'Report 2'!$O202</f>
        <v>0</v>
      </c>
      <c r="BD898" s="550">
        <f>'Report 2'!$P202</f>
        <v>0</v>
      </c>
      <c r="BE898" s="550">
        <f>'Report 2'!$Q202</f>
        <v>0</v>
      </c>
      <c r="BF898" s="550">
        <f>'Report 2'!$R202</f>
        <v>0</v>
      </c>
      <c r="BG898" s="550">
        <f>'Report 2'!$S202</f>
        <v>0</v>
      </c>
      <c r="BH898" s="550">
        <f>'Report 2'!$T202</f>
        <v>0</v>
      </c>
      <c r="BI898" s="550">
        <f>'Report 2'!$U202</f>
        <v>0</v>
      </c>
      <c r="CC898" s="542" t="s">
        <v>669</v>
      </c>
      <c r="CD898" s="1014" t="s">
        <v>672</v>
      </c>
      <c r="CE898" s="1014" t="str">
        <f>'Information Input'!$M$14</f>
        <v xml:space="preserve">      -      </v>
      </c>
      <c r="CF898" s="551" t="s">
        <v>137</v>
      </c>
      <c r="CG898" s="552">
        <f t="shared" si="168"/>
        <v>43647</v>
      </c>
      <c r="CH898" s="552">
        <f t="shared" si="169"/>
        <v>43738</v>
      </c>
      <c r="CI898" s="552">
        <f>'Information Input'!$H$35</f>
        <v>43555</v>
      </c>
      <c r="CJ898" s="551" t="str">
        <f>'Information Input'!$J$22</f>
        <v>Quarterly</v>
      </c>
      <c r="CK898" s="552">
        <f>'Information Input'!$H$30</f>
        <v>43555</v>
      </c>
      <c r="CL898" s="551">
        <f>'Information Input'!$J$18</f>
        <v>2019</v>
      </c>
      <c r="CM898" s="551" t="s">
        <v>89</v>
      </c>
      <c r="CN898" s="1014" t="s">
        <v>90</v>
      </c>
      <c r="CO898" s="542" t="s">
        <v>91</v>
      </c>
      <c r="CP898" s="542" t="s">
        <v>671</v>
      </c>
      <c r="CQ898" s="551">
        <v>17</v>
      </c>
      <c r="CR898" s="542" t="s">
        <v>159</v>
      </c>
      <c r="CS898" s="542" t="s">
        <v>235</v>
      </c>
      <c r="CT898" s="1015">
        <f>'Report 1'!$E$18</f>
        <v>0</v>
      </c>
      <c r="CU898" s="1016">
        <f>SUMIF('Report 4A'!$G$16:$G$95,$CQ898,'Report 4A'!$M$16:$M$95)</f>
        <v>0</v>
      </c>
      <c r="CV898" s="1017">
        <f t="shared" si="167"/>
        <v>0</v>
      </c>
    </row>
    <row r="899" spans="2:100">
      <c r="B899" s="535" t="s">
        <v>669</v>
      </c>
      <c r="C899" s="536">
        <v>1</v>
      </c>
      <c r="D899" s="537" t="str">
        <f>'Information Input'!$M$14</f>
        <v xml:space="preserve">      -      </v>
      </c>
      <c r="E899" s="537" t="s">
        <v>136</v>
      </c>
      <c r="F899" s="538">
        <f t="shared" si="164"/>
        <v>43556</v>
      </c>
      <c r="G899" s="538">
        <f t="shared" si="165"/>
        <v>43646</v>
      </c>
      <c r="H899" s="538">
        <f>'Information Input'!$H$35</f>
        <v>43555</v>
      </c>
      <c r="I899" s="537" t="str">
        <f>'Information Input'!$J$22</f>
        <v>Quarterly</v>
      </c>
      <c r="J899" s="538">
        <f>'Information Input'!$H$30</f>
        <v>43555</v>
      </c>
      <c r="K899" s="537">
        <f>'Information Input'!$J$18</f>
        <v>2019</v>
      </c>
      <c r="L899" s="579" t="s">
        <v>92</v>
      </c>
      <c r="M899" s="540" t="s">
        <v>93</v>
      </c>
      <c r="N899" s="541" t="s">
        <v>91</v>
      </c>
      <c r="O899" s="542" t="s">
        <v>671</v>
      </c>
      <c r="P899" s="537">
        <v>37</v>
      </c>
      <c r="Q899" s="541" t="s">
        <v>179</v>
      </c>
      <c r="R899" s="541" t="s">
        <v>231</v>
      </c>
      <c r="S899" s="543">
        <f>'Report 1'!$I$18</f>
        <v>0</v>
      </c>
      <c r="T899" s="544">
        <f>'Report 1'!$I$57</f>
        <v>0</v>
      </c>
      <c r="U899" s="545">
        <f>'Report 1'!$I$143</f>
        <v>0</v>
      </c>
      <c r="AL899" s="546" t="s">
        <v>669</v>
      </c>
      <c r="AM899" s="547">
        <v>2</v>
      </c>
      <c r="AN899" s="547" t="str">
        <f>'Information Input'!$M$14</f>
        <v xml:space="preserve">      -      </v>
      </c>
      <c r="AO899" s="547" t="s">
        <v>136</v>
      </c>
      <c r="AP899" s="538">
        <f t="shared" si="171"/>
        <v>43556</v>
      </c>
      <c r="AQ899" s="538">
        <f t="shared" si="170"/>
        <v>43646</v>
      </c>
      <c r="AR899" s="538">
        <f>'Information Input'!$H$35</f>
        <v>43555</v>
      </c>
      <c r="AS899" s="547" t="str">
        <f>'Information Input'!$J$22</f>
        <v>Quarterly</v>
      </c>
      <c r="AT899" s="538">
        <f>'Information Input'!$H$30</f>
        <v>43555</v>
      </c>
      <c r="AU899" s="547">
        <f>'Information Input'!$J$18</f>
        <v>2019</v>
      </c>
      <c r="AV899" s="547" t="s">
        <v>99</v>
      </c>
      <c r="AW899" s="547" t="s">
        <v>100</v>
      </c>
      <c r="AX899" s="547" t="s">
        <v>96</v>
      </c>
      <c r="AY899" s="548" t="s">
        <v>671</v>
      </c>
      <c r="AZ899" s="547">
        <v>16</v>
      </c>
      <c r="BA899" s="549" t="s">
        <v>158</v>
      </c>
      <c r="BB899" s="543" t="s">
        <v>235</v>
      </c>
      <c r="BC899" s="550">
        <f>'Report 2'!$O203</f>
        <v>0</v>
      </c>
      <c r="BD899" s="550">
        <f>'Report 2'!$P203</f>
        <v>0</v>
      </c>
      <c r="BE899" s="550">
        <f>'Report 2'!$Q203</f>
        <v>0</v>
      </c>
      <c r="BF899" s="550">
        <f>'Report 2'!$R203</f>
        <v>0</v>
      </c>
      <c r="BG899" s="550">
        <f>'Report 2'!$S203</f>
        <v>0</v>
      </c>
      <c r="BH899" s="550">
        <f>'Report 2'!$T203</f>
        <v>0</v>
      </c>
      <c r="BI899" s="550">
        <f>'Report 2'!$U203</f>
        <v>0</v>
      </c>
      <c r="CC899" s="542" t="s">
        <v>669</v>
      </c>
      <c r="CD899" s="1014" t="s">
        <v>672</v>
      </c>
      <c r="CE899" s="1014" t="str">
        <f>'Information Input'!$M$14</f>
        <v xml:space="preserve">      -      </v>
      </c>
      <c r="CF899" s="551" t="s">
        <v>137</v>
      </c>
      <c r="CG899" s="552">
        <f t="shared" si="168"/>
        <v>43647</v>
      </c>
      <c r="CH899" s="552">
        <f t="shared" si="169"/>
        <v>43738</v>
      </c>
      <c r="CI899" s="552">
        <f>'Information Input'!$H$35</f>
        <v>43555</v>
      </c>
      <c r="CJ899" s="551" t="str">
        <f>'Information Input'!$J$22</f>
        <v>Quarterly</v>
      </c>
      <c r="CK899" s="552">
        <f>'Information Input'!$H$30</f>
        <v>43555</v>
      </c>
      <c r="CL899" s="551">
        <f>'Information Input'!$J$18</f>
        <v>2019</v>
      </c>
      <c r="CM899" s="551" t="s">
        <v>89</v>
      </c>
      <c r="CN899" s="1014" t="s">
        <v>90</v>
      </c>
      <c r="CO899" s="542" t="s">
        <v>91</v>
      </c>
      <c r="CP899" s="542" t="s">
        <v>671</v>
      </c>
      <c r="CQ899" s="551">
        <v>18</v>
      </c>
      <c r="CR899" s="542" t="s">
        <v>160</v>
      </c>
      <c r="CS899" s="542" t="s">
        <v>235</v>
      </c>
      <c r="CT899" s="1015">
        <f>'Report 1'!$E$18</f>
        <v>0</v>
      </c>
      <c r="CU899" s="1016">
        <f>SUMIF('Report 4A'!$G$16:$G$95,$CQ899,'Report 4A'!$M$16:$M$95)</f>
        <v>0</v>
      </c>
      <c r="CV899" s="1017">
        <f t="shared" si="167"/>
        <v>0</v>
      </c>
    </row>
    <row r="900" spans="2:100">
      <c r="B900" s="535" t="s">
        <v>669</v>
      </c>
      <c r="C900" s="536">
        <v>1</v>
      </c>
      <c r="D900" s="537" t="str">
        <f>'Information Input'!$M$14</f>
        <v xml:space="preserve">      -      </v>
      </c>
      <c r="E900" s="537" t="s">
        <v>136</v>
      </c>
      <c r="F900" s="538">
        <f t="shared" si="164"/>
        <v>43556</v>
      </c>
      <c r="G900" s="538">
        <f t="shared" si="165"/>
        <v>43646</v>
      </c>
      <c r="H900" s="538">
        <f>'Information Input'!$H$35</f>
        <v>43555</v>
      </c>
      <c r="I900" s="537" t="str">
        <f>'Information Input'!$J$22</f>
        <v>Quarterly</v>
      </c>
      <c r="J900" s="538">
        <f>'Information Input'!$H$30</f>
        <v>43555</v>
      </c>
      <c r="K900" s="537">
        <f>'Information Input'!$J$18</f>
        <v>2019</v>
      </c>
      <c r="L900" s="579" t="s">
        <v>92</v>
      </c>
      <c r="M900" s="540" t="s">
        <v>93</v>
      </c>
      <c r="N900" s="541" t="s">
        <v>91</v>
      </c>
      <c r="O900" s="542" t="s">
        <v>671</v>
      </c>
      <c r="P900" s="537">
        <v>38</v>
      </c>
      <c r="Q900" s="541" t="s">
        <v>180</v>
      </c>
      <c r="R900" s="541" t="s">
        <v>233</v>
      </c>
      <c r="S900" s="543">
        <f>'Report 1'!$I$18</f>
        <v>0</v>
      </c>
      <c r="T900" s="544">
        <f>'Report 1'!$I$58</f>
        <v>0</v>
      </c>
      <c r="U900" s="545">
        <f>'Report 1'!$I$144</f>
        <v>0</v>
      </c>
      <c r="AL900" s="546" t="s">
        <v>669</v>
      </c>
      <c r="AM900" s="547">
        <v>2</v>
      </c>
      <c r="AN900" s="547" t="str">
        <f>'Information Input'!$M$14</f>
        <v xml:space="preserve">      -      </v>
      </c>
      <c r="AO900" s="547" t="s">
        <v>136</v>
      </c>
      <c r="AP900" s="538">
        <f t="shared" si="171"/>
        <v>43556</v>
      </c>
      <c r="AQ900" s="538">
        <f t="shared" si="170"/>
        <v>43646</v>
      </c>
      <c r="AR900" s="538">
        <f>'Information Input'!$H$35</f>
        <v>43555</v>
      </c>
      <c r="AS900" s="547" t="str">
        <f>'Information Input'!$J$22</f>
        <v>Quarterly</v>
      </c>
      <c r="AT900" s="538">
        <f>'Information Input'!$H$30</f>
        <v>43555</v>
      </c>
      <c r="AU900" s="547">
        <f>'Information Input'!$J$18</f>
        <v>2019</v>
      </c>
      <c r="AV900" s="547" t="s">
        <v>99</v>
      </c>
      <c r="AW900" s="547" t="s">
        <v>100</v>
      </c>
      <c r="AX900" s="547" t="s">
        <v>96</v>
      </c>
      <c r="AY900" s="548" t="s">
        <v>671</v>
      </c>
      <c r="AZ900" s="547">
        <v>17</v>
      </c>
      <c r="BA900" s="549" t="s">
        <v>159</v>
      </c>
      <c r="BB900" s="543" t="s">
        <v>235</v>
      </c>
      <c r="BC900" s="550">
        <f>'Report 2'!$O204</f>
        <v>0</v>
      </c>
      <c r="BD900" s="550">
        <f>'Report 2'!$P204</f>
        <v>0</v>
      </c>
      <c r="BE900" s="550">
        <f>'Report 2'!$Q204</f>
        <v>0</v>
      </c>
      <c r="BF900" s="550">
        <f>'Report 2'!$R204</f>
        <v>0</v>
      </c>
      <c r="BG900" s="550">
        <f>'Report 2'!$S204</f>
        <v>0</v>
      </c>
      <c r="BH900" s="550">
        <f>'Report 2'!$T204</f>
        <v>0</v>
      </c>
      <c r="BI900" s="550">
        <f>'Report 2'!$U204</f>
        <v>0</v>
      </c>
      <c r="CC900" s="542" t="s">
        <v>669</v>
      </c>
      <c r="CD900" s="1014" t="s">
        <v>672</v>
      </c>
      <c r="CE900" s="1014" t="str">
        <f>'Information Input'!$M$14</f>
        <v xml:space="preserve">      -      </v>
      </c>
      <c r="CF900" s="551" t="s">
        <v>137</v>
      </c>
      <c r="CG900" s="552">
        <f t="shared" si="168"/>
        <v>43647</v>
      </c>
      <c r="CH900" s="552">
        <f t="shared" si="169"/>
        <v>43738</v>
      </c>
      <c r="CI900" s="552">
        <f>'Information Input'!$H$35</f>
        <v>43555</v>
      </c>
      <c r="CJ900" s="551" t="str">
        <f>'Information Input'!$J$22</f>
        <v>Quarterly</v>
      </c>
      <c r="CK900" s="552">
        <f>'Information Input'!$H$30</f>
        <v>43555</v>
      </c>
      <c r="CL900" s="551">
        <f>'Information Input'!$J$18</f>
        <v>2019</v>
      </c>
      <c r="CM900" s="551" t="s">
        <v>89</v>
      </c>
      <c r="CN900" s="1014" t="s">
        <v>90</v>
      </c>
      <c r="CO900" s="542" t="s">
        <v>91</v>
      </c>
      <c r="CP900" s="542" t="s">
        <v>671</v>
      </c>
      <c r="CQ900" s="551">
        <v>19</v>
      </c>
      <c r="CR900" s="542" t="s">
        <v>161</v>
      </c>
      <c r="CS900" s="542" t="s">
        <v>235</v>
      </c>
      <c r="CT900" s="1015">
        <f>'Report 1'!$E$18</f>
        <v>0</v>
      </c>
      <c r="CU900" s="1016">
        <f>SUMIF('Report 4A'!$G$16:$G$95,$CQ900,'Report 4A'!$M$16:$M$95)</f>
        <v>0</v>
      </c>
      <c r="CV900" s="1017">
        <f t="shared" si="167"/>
        <v>0</v>
      </c>
    </row>
    <row r="901" spans="2:100">
      <c r="B901" s="535" t="s">
        <v>669</v>
      </c>
      <c r="C901" s="536">
        <v>1</v>
      </c>
      <c r="D901" s="537" t="str">
        <f>'Information Input'!$M$14</f>
        <v xml:space="preserve">      -      </v>
      </c>
      <c r="E901" s="537" t="s">
        <v>136</v>
      </c>
      <c r="F901" s="538">
        <f t="shared" si="164"/>
        <v>43556</v>
      </c>
      <c r="G901" s="538">
        <f t="shared" si="165"/>
        <v>43646</v>
      </c>
      <c r="H901" s="538">
        <f>'Information Input'!$H$35</f>
        <v>43555</v>
      </c>
      <c r="I901" s="537" t="str">
        <f>'Information Input'!$J$22</f>
        <v>Quarterly</v>
      </c>
      <c r="J901" s="538">
        <f>'Information Input'!$H$30</f>
        <v>43555</v>
      </c>
      <c r="K901" s="537">
        <f>'Information Input'!$J$18</f>
        <v>2019</v>
      </c>
      <c r="L901" s="579" t="s">
        <v>92</v>
      </c>
      <c r="M901" s="540" t="s">
        <v>93</v>
      </c>
      <c r="N901" s="541" t="s">
        <v>91</v>
      </c>
      <c r="O901" s="542" t="s">
        <v>671</v>
      </c>
      <c r="P901" s="537">
        <v>39</v>
      </c>
      <c r="Q901" s="541" t="s">
        <v>181</v>
      </c>
      <c r="R901" s="541" t="s">
        <v>233</v>
      </c>
      <c r="S901" s="543">
        <f>'Report 1'!$I$18</f>
        <v>0</v>
      </c>
      <c r="T901" s="544">
        <f>'Report 1'!$I$59</f>
        <v>0</v>
      </c>
      <c r="U901" s="545">
        <f>'Report 1'!$I$145</f>
        <v>0</v>
      </c>
      <c r="AL901" s="546" t="s">
        <v>669</v>
      </c>
      <c r="AM901" s="547">
        <v>2</v>
      </c>
      <c r="AN901" s="547" t="str">
        <f>'Information Input'!$M$14</f>
        <v xml:space="preserve">      -      </v>
      </c>
      <c r="AO901" s="547" t="s">
        <v>136</v>
      </c>
      <c r="AP901" s="538">
        <f t="shared" si="171"/>
        <v>43556</v>
      </c>
      <c r="AQ901" s="538">
        <f t="shared" si="170"/>
        <v>43646</v>
      </c>
      <c r="AR901" s="538">
        <f>'Information Input'!$H$35</f>
        <v>43555</v>
      </c>
      <c r="AS901" s="547" t="str">
        <f>'Information Input'!$J$22</f>
        <v>Quarterly</v>
      </c>
      <c r="AT901" s="538">
        <f>'Information Input'!$H$30</f>
        <v>43555</v>
      </c>
      <c r="AU901" s="547">
        <f>'Information Input'!$J$18</f>
        <v>2019</v>
      </c>
      <c r="AV901" s="547" t="s">
        <v>99</v>
      </c>
      <c r="AW901" s="547" t="s">
        <v>100</v>
      </c>
      <c r="AX901" s="547" t="s">
        <v>96</v>
      </c>
      <c r="AY901" s="548" t="s">
        <v>671</v>
      </c>
      <c r="AZ901" s="547">
        <v>18</v>
      </c>
      <c r="BA901" s="549" t="s">
        <v>160</v>
      </c>
      <c r="BB901" s="543" t="s">
        <v>235</v>
      </c>
      <c r="BC901" s="550">
        <f>'Report 2'!$O205</f>
        <v>0</v>
      </c>
      <c r="BD901" s="550">
        <f>'Report 2'!$P205</f>
        <v>0</v>
      </c>
      <c r="BE901" s="550">
        <f>'Report 2'!$Q205</f>
        <v>0</v>
      </c>
      <c r="BF901" s="550">
        <f>'Report 2'!$R205</f>
        <v>0</v>
      </c>
      <c r="BG901" s="550">
        <f>'Report 2'!$S205</f>
        <v>0</v>
      </c>
      <c r="BH901" s="550">
        <f>'Report 2'!$T205</f>
        <v>0</v>
      </c>
      <c r="BI901" s="550">
        <f>'Report 2'!$U205</f>
        <v>0</v>
      </c>
      <c r="CC901" s="542" t="s">
        <v>669</v>
      </c>
      <c r="CD901" s="1014" t="s">
        <v>672</v>
      </c>
      <c r="CE901" s="1014" t="str">
        <f>'Information Input'!$M$14</f>
        <v xml:space="preserve">      -      </v>
      </c>
      <c r="CF901" s="551" t="s">
        <v>137</v>
      </c>
      <c r="CG901" s="552">
        <f t="shared" si="168"/>
        <v>43647</v>
      </c>
      <c r="CH901" s="552">
        <f t="shared" si="169"/>
        <v>43738</v>
      </c>
      <c r="CI901" s="552">
        <f>'Information Input'!$H$35</f>
        <v>43555</v>
      </c>
      <c r="CJ901" s="551" t="str">
        <f>'Information Input'!$J$22</f>
        <v>Quarterly</v>
      </c>
      <c r="CK901" s="552">
        <f>'Information Input'!$H$30</f>
        <v>43555</v>
      </c>
      <c r="CL901" s="551">
        <f>'Information Input'!$J$18</f>
        <v>2019</v>
      </c>
      <c r="CM901" s="551" t="s">
        <v>89</v>
      </c>
      <c r="CN901" s="1014" t="s">
        <v>90</v>
      </c>
      <c r="CO901" s="542" t="s">
        <v>91</v>
      </c>
      <c r="CP901" s="542" t="s">
        <v>671</v>
      </c>
      <c r="CQ901" s="551">
        <v>20</v>
      </c>
      <c r="CR901" s="542" t="s">
        <v>162</v>
      </c>
      <c r="CS901" s="542" t="s">
        <v>235</v>
      </c>
      <c r="CT901" s="1015">
        <f>'Report 1'!$E$18</f>
        <v>0</v>
      </c>
      <c r="CU901" s="1016">
        <f>SUMIF('Report 4A'!$G$16:$G$95,$CQ901,'Report 4A'!$M$16:$M$95)</f>
        <v>0</v>
      </c>
      <c r="CV901" s="1017">
        <f t="shared" si="167"/>
        <v>0</v>
      </c>
    </row>
    <row r="902" spans="2:100">
      <c r="B902" s="535" t="s">
        <v>669</v>
      </c>
      <c r="C902" s="536">
        <v>1</v>
      </c>
      <c r="D902" s="537" t="str">
        <f>'Information Input'!$M$14</f>
        <v xml:space="preserve">      -      </v>
      </c>
      <c r="E902" s="537" t="s">
        <v>136</v>
      </c>
      <c r="F902" s="538">
        <f t="shared" si="164"/>
        <v>43556</v>
      </c>
      <c r="G902" s="538">
        <f t="shared" si="165"/>
        <v>43646</v>
      </c>
      <c r="H902" s="538">
        <f>'Information Input'!$H$35</f>
        <v>43555</v>
      </c>
      <c r="I902" s="537" t="str">
        <f>'Information Input'!$J$22</f>
        <v>Quarterly</v>
      </c>
      <c r="J902" s="538">
        <f>'Information Input'!$H$30</f>
        <v>43555</v>
      </c>
      <c r="K902" s="537">
        <f>'Information Input'!$J$18</f>
        <v>2019</v>
      </c>
      <c r="L902" s="579" t="s">
        <v>92</v>
      </c>
      <c r="M902" s="540" t="s">
        <v>93</v>
      </c>
      <c r="N902" s="541" t="s">
        <v>91</v>
      </c>
      <c r="O902" s="542" t="s">
        <v>671</v>
      </c>
      <c r="P902" s="537">
        <v>40</v>
      </c>
      <c r="Q902" s="541" t="s">
        <v>182</v>
      </c>
      <c r="R902" s="541" t="s">
        <v>238</v>
      </c>
      <c r="S902" s="543">
        <f>'Report 1'!$I$18</f>
        <v>0</v>
      </c>
      <c r="T902" s="544">
        <f>'Report 1'!$I$60</f>
        <v>0</v>
      </c>
      <c r="U902" s="545">
        <f>'Report 1'!$I$146</f>
        <v>0</v>
      </c>
      <c r="AL902" s="546" t="s">
        <v>669</v>
      </c>
      <c r="AM902" s="547">
        <v>2</v>
      </c>
      <c r="AN902" s="547" t="str">
        <f>'Information Input'!$M$14</f>
        <v xml:space="preserve">      -      </v>
      </c>
      <c r="AO902" s="547" t="s">
        <v>136</v>
      </c>
      <c r="AP902" s="538">
        <f t="shared" si="171"/>
        <v>43556</v>
      </c>
      <c r="AQ902" s="538">
        <f t="shared" si="170"/>
        <v>43646</v>
      </c>
      <c r="AR902" s="538">
        <f>'Information Input'!$H$35</f>
        <v>43555</v>
      </c>
      <c r="AS902" s="547" t="str">
        <f>'Information Input'!$J$22</f>
        <v>Quarterly</v>
      </c>
      <c r="AT902" s="538">
        <f>'Information Input'!$H$30</f>
        <v>43555</v>
      </c>
      <c r="AU902" s="547">
        <f>'Information Input'!$J$18</f>
        <v>2019</v>
      </c>
      <c r="AV902" s="547" t="s">
        <v>99</v>
      </c>
      <c r="AW902" s="547" t="s">
        <v>100</v>
      </c>
      <c r="AX902" s="547" t="s">
        <v>96</v>
      </c>
      <c r="AY902" s="548" t="s">
        <v>671</v>
      </c>
      <c r="AZ902" s="547">
        <v>19</v>
      </c>
      <c r="BA902" s="549" t="s">
        <v>161</v>
      </c>
      <c r="BB902" s="543" t="s">
        <v>235</v>
      </c>
      <c r="BC902" s="550">
        <f>'Report 2'!$O206</f>
        <v>0</v>
      </c>
      <c r="BD902" s="550">
        <f>'Report 2'!$P206</f>
        <v>0</v>
      </c>
      <c r="BE902" s="550">
        <f>'Report 2'!$Q206</f>
        <v>0</v>
      </c>
      <c r="BF902" s="550">
        <f>'Report 2'!$R206</f>
        <v>0</v>
      </c>
      <c r="BG902" s="550">
        <f>'Report 2'!$S206</f>
        <v>0</v>
      </c>
      <c r="BH902" s="550">
        <f>'Report 2'!$T206</f>
        <v>0</v>
      </c>
      <c r="BI902" s="550">
        <f>'Report 2'!$U206</f>
        <v>0</v>
      </c>
      <c r="CC902" s="542" t="s">
        <v>669</v>
      </c>
      <c r="CD902" s="1014" t="s">
        <v>672</v>
      </c>
      <c r="CE902" s="1014" t="str">
        <f>'Information Input'!$M$14</f>
        <v xml:space="preserve">      -      </v>
      </c>
      <c r="CF902" s="551" t="s">
        <v>137</v>
      </c>
      <c r="CG902" s="552">
        <f t="shared" si="168"/>
        <v>43647</v>
      </c>
      <c r="CH902" s="552">
        <f t="shared" si="169"/>
        <v>43738</v>
      </c>
      <c r="CI902" s="552">
        <f>'Information Input'!$H$35</f>
        <v>43555</v>
      </c>
      <c r="CJ902" s="551" t="str">
        <f>'Information Input'!$J$22</f>
        <v>Quarterly</v>
      </c>
      <c r="CK902" s="552">
        <f>'Information Input'!$H$30</f>
        <v>43555</v>
      </c>
      <c r="CL902" s="551">
        <f>'Information Input'!$J$18</f>
        <v>2019</v>
      </c>
      <c r="CM902" s="551" t="s">
        <v>89</v>
      </c>
      <c r="CN902" s="1014" t="s">
        <v>90</v>
      </c>
      <c r="CO902" s="542" t="s">
        <v>91</v>
      </c>
      <c r="CP902" s="542" t="s">
        <v>671</v>
      </c>
      <c r="CQ902" s="551">
        <v>21</v>
      </c>
      <c r="CR902" s="542" t="s">
        <v>163</v>
      </c>
      <c r="CS902" s="542" t="s">
        <v>235</v>
      </c>
      <c r="CT902" s="1015">
        <f>'Report 1'!$E$18</f>
        <v>0</v>
      </c>
      <c r="CU902" s="1016">
        <f>SUMIF('Report 4A'!$G$16:$G$95,$CQ902,'Report 4A'!$M$16:$M$95)</f>
        <v>0</v>
      </c>
      <c r="CV902" s="1017">
        <f t="shared" si="167"/>
        <v>0</v>
      </c>
    </row>
    <row r="903" spans="2:100">
      <c r="B903" s="535" t="s">
        <v>669</v>
      </c>
      <c r="C903" s="536">
        <v>1</v>
      </c>
      <c r="D903" s="537" t="str">
        <f>'Information Input'!$M$14</f>
        <v xml:space="preserve">      -      </v>
      </c>
      <c r="E903" s="537" t="s">
        <v>136</v>
      </c>
      <c r="F903" s="538">
        <f t="shared" si="164"/>
        <v>43556</v>
      </c>
      <c r="G903" s="538">
        <f t="shared" si="165"/>
        <v>43646</v>
      </c>
      <c r="H903" s="538">
        <f>'Information Input'!$H$35</f>
        <v>43555</v>
      </c>
      <c r="I903" s="537" t="str">
        <f>'Information Input'!$J$22</f>
        <v>Quarterly</v>
      </c>
      <c r="J903" s="538">
        <f>'Information Input'!$H$30</f>
        <v>43555</v>
      </c>
      <c r="K903" s="537">
        <f>'Information Input'!$J$18</f>
        <v>2019</v>
      </c>
      <c r="L903" s="579" t="s">
        <v>92</v>
      </c>
      <c r="M903" s="540" t="s">
        <v>93</v>
      </c>
      <c r="N903" s="541" t="s">
        <v>91</v>
      </c>
      <c r="O903" s="542" t="s">
        <v>671</v>
      </c>
      <c r="P903" s="537">
        <v>41</v>
      </c>
      <c r="Q903" s="541" t="s">
        <v>183</v>
      </c>
      <c r="R903" s="541" t="s">
        <v>238</v>
      </c>
      <c r="S903" s="543">
        <f>'Report 1'!$I$18</f>
        <v>0</v>
      </c>
      <c r="T903" s="544">
        <f>'Report 1'!$I$61</f>
        <v>0</v>
      </c>
      <c r="U903" s="545">
        <f>'Report 1'!$I$147</f>
        <v>0</v>
      </c>
      <c r="AL903" s="546" t="s">
        <v>669</v>
      </c>
      <c r="AM903" s="547">
        <v>2</v>
      </c>
      <c r="AN903" s="547" t="str">
        <f>'Information Input'!$M$14</f>
        <v xml:space="preserve">      -      </v>
      </c>
      <c r="AO903" s="547" t="s">
        <v>136</v>
      </c>
      <c r="AP903" s="538">
        <f t="shared" si="171"/>
        <v>43556</v>
      </c>
      <c r="AQ903" s="538">
        <f t="shared" si="170"/>
        <v>43646</v>
      </c>
      <c r="AR903" s="538">
        <f>'Information Input'!$H$35</f>
        <v>43555</v>
      </c>
      <c r="AS903" s="547" t="str">
        <f>'Information Input'!$J$22</f>
        <v>Quarterly</v>
      </c>
      <c r="AT903" s="538">
        <f>'Information Input'!$H$30</f>
        <v>43555</v>
      </c>
      <c r="AU903" s="547">
        <f>'Information Input'!$J$18</f>
        <v>2019</v>
      </c>
      <c r="AV903" s="547" t="s">
        <v>99</v>
      </c>
      <c r="AW903" s="547" t="s">
        <v>100</v>
      </c>
      <c r="AX903" s="547" t="s">
        <v>96</v>
      </c>
      <c r="AY903" s="548" t="s">
        <v>671</v>
      </c>
      <c r="AZ903" s="547">
        <v>20</v>
      </c>
      <c r="BA903" s="549" t="s">
        <v>162</v>
      </c>
      <c r="BB903" s="543" t="s">
        <v>235</v>
      </c>
      <c r="BC903" s="550">
        <f>'Report 2'!$O207</f>
        <v>0</v>
      </c>
      <c r="BD903" s="550">
        <f>'Report 2'!$P207</f>
        <v>0</v>
      </c>
      <c r="BE903" s="550">
        <f>'Report 2'!$Q207</f>
        <v>0</v>
      </c>
      <c r="BF903" s="550">
        <f>'Report 2'!$R207</f>
        <v>0</v>
      </c>
      <c r="BG903" s="550">
        <f>'Report 2'!$S207</f>
        <v>0</v>
      </c>
      <c r="BH903" s="550">
        <f>'Report 2'!$T207</f>
        <v>0</v>
      </c>
      <c r="BI903" s="550">
        <f>'Report 2'!$U207</f>
        <v>0</v>
      </c>
      <c r="CC903" s="542" t="s">
        <v>669</v>
      </c>
      <c r="CD903" s="1014" t="s">
        <v>672</v>
      </c>
      <c r="CE903" s="1014" t="str">
        <f>'Information Input'!$M$14</f>
        <v xml:space="preserve">      -      </v>
      </c>
      <c r="CF903" s="551" t="s">
        <v>137</v>
      </c>
      <c r="CG903" s="552">
        <f t="shared" si="168"/>
        <v>43647</v>
      </c>
      <c r="CH903" s="552">
        <f t="shared" si="169"/>
        <v>43738</v>
      </c>
      <c r="CI903" s="552">
        <f>'Information Input'!$H$35</f>
        <v>43555</v>
      </c>
      <c r="CJ903" s="551" t="str">
        <f>'Information Input'!$J$22</f>
        <v>Quarterly</v>
      </c>
      <c r="CK903" s="552">
        <f>'Information Input'!$H$30</f>
        <v>43555</v>
      </c>
      <c r="CL903" s="551">
        <f>'Information Input'!$J$18</f>
        <v>2019</v>
      </c>
      <c r="CM903" s="551" t="s">
        <v>89</v>
      </c>
      <c r="CN903" s="1014" t="s">
        <v>90</v>
      </c>
      <c r="CO903" s="542" t="s">
        <v>91</v>
      </c>
      <c r="CP903" s="542" t="s">
        <v>671</v>
      </c>
      <c r="CQ903" s="551">
        <v>22</v>
      </c>
      <c r="CR903" s="542" t="s">
        <v>164</v>
      </c>
      <c r="CS903" s="542" t="s">
        <v>236</v>
      </c>
      <c r="CT903" s="1015">
        <f>'Report 1'!$E$18</f>
        <v>0</v>
      </c>
      <c r="CU903" s="1016">
        <f>SUMIF('Report 4A'!$G$16:$G$95,$CQ903,'Report 4A'!$M$16:$M$95)</f>
        <v>0</v>
      </c>
      <c r="CV903" s="1017">
        <f t="shared" si="167"/>
        <v>0</v>
      </c>
    </row>
    <row r="904" spans="2:100">
      <c r="B904" s="535" t="s">
        <v>669</v>
      </c>
      <c r="C904" s="536">
        <v>1</v>
      </c>
      <c r="D904" s="537" t="str">
        <f>'Information Input'!$M$14</f>
        <v xml:space="preserve">      -      </v>
      </c>
      <c r="E904" s="537" t="s">
        <v>136</v>
      </c>
      <c r="F904" s="538">
        <f t="shared" si="164"/>
        <v>43556</v>
      </c>
      <c r="G904" s="538">
        <f t="shared" si="165"/>
        <v>43646</v>
      </c>
      <c r="H904" s="538">
        <f>'Information Input'!$H$35</f>
        <v>43555</v>
      </c>
      <c r="I904" s="537" t="str">
        <f>'Information Input'!$J$22</f>
        <v>Quarterly</v>
      </c>
      <c r="J904" s="538">
        <f>'Information Input'!$H$30</f>
        <v>43555</v>
      </c>
      <c r="K904" s="537">
        <f>'Information Input'!$J$18</f>
        <v>2019</v>
      </c>
      <c r="L904" s="579" t="s">
        <v>92</v>
      </c>
      <c r="M904" s="540" t="s">
        <v>93</v>
      </c>
      <c r="N904" s="541" t="s">
        <v>91</v>
      </c>
      <c r="O904" s="542" t="s">
        <v>671</v>
      </c>
      <c r="P904" s="537">
        <v>42</v>
      </c>
      <c r="Q904" s="541" t="s">
        <v>184</v>
      </c>
      <c r="R904" s="541" t="s">
        <v>233</v>
      </c>
      <c r="S904" s="543">
        <f>'Report 1'!$I$18</f>
        <v>0</v>
      </c>
      <c r="T904" s="544">
        <f>'Report 1'!$I$62</f>
        <v>0</v>
      </c>
      <c r="U904" s="545">
        <f>'Report 1'!$I$148</f>
        <v>0</v>
      </c>
      <c r="AL904" s="546" t="s">
        <v>669</v>
      </c>
      <c r="AM904" s="547">
        <v>2</v>
      </c>
      <c r="AN904" s="547" t="str">
        <f>'Information Input'!$M$14</f>
        <v xml:space="preserve">      -      </v>
      </c>
      <c r="AO904" s="547" t="s">
        <v>136</v>
      </c>
      <c r="AP904" s="538">
        <f t="shared" si="171"/>
        <v>43556</v>
      </c>
      <c r="AQ904" s="538">
        <f t="shared" si="170"/>
        <v>43646</v>
      </c>
      <c r="AR904" s="538">
        <f>'Information Input'!$H$35</f>
        <v>43555</v>
      </c>
      <c r="AS904" s="547" t="str">
        <f>'Information Input'!$J$22</f>
        <v>Quarterly</v>
      </c>
      <c r="AT904" s="538">
        <f>'Information Input'!$H$30</f>
        <v>43555</v>
      </c>
      <c r="AU904" s="547">
        <f>'Information Input'!$J$18</f>
        <v>2019</v>
      </c>
      <c r="AV904" s="547" t="s">
        <v>99</v>
      </c>
      <c r="AW904" s="547" t="s">
        <v>100</v>
      </c>
      <c r="AX904" s="547" t="s">
        <v>96</v>
      </c>
      <c r="AY904" s="548" t="s">
        <v>671</v>
      </c>
      <c r="AZ904" s="547">
        <v>21</v>
      </c>
      <c r="BA904" s="549" t="s">
        <v>163</v>
      </c>
      <c r="BB904" s="543" t="s">
        <v>235</v>
      </c>
      <c r="BC904" s="550">
        <f>'Report 2'!$O208</f>
        <v>0</v>
      </c>
      <c r="BD904" s="550">
        <f>'Report 2'!$P208</f>
        <v>0</v>
      </c>
      <c r="BE904" s="550">
        <f>'Report 2'!$Q208</f>
        <v>0</v>
      </c>
      <c r="BF904" s="550">
        <f>'Report 2'!$R208</f>
        <v>0</v>
      </c>
      <c r="BG904" s="550">
        <f>'Report 2'!$S208</f>
        <v>0</v>
      </c>
      <c r="BH904" s="550">
        <f>'Report 2'!$T208</f>
        <v>0</v>
      </c>
      <c r="BI904" s="550">
        <f>'Report 2'!$U208</f>
        <v>0</v>
      </c>
      <c r="CC904" s="542" t="s">
        <v>669</v>
      </c>
      <c r="CD904" s="1014" t="s">
        <v>672</v>
      </c>
      <c r="CE904" s="1014" t="str">
        <f>'Information Input'!$M$14</f>
        <v xml:space="preserve">      -      </v>
      </c>
      <c r="CF904" s="551" t="s">
        <v>137</v>
      </c>
      <c r="CG904" s="552">
        <f t="shared" si="168"/>
        <v>43647</v>
      </c>
      <c r="CH904" s="552">
        <f t="shared" si="169"/>
        <v>43738</v>
      </c>
      <c r="CI904" s="552">
        <f>'Information Input'!$H$35</f>
        <v>43555</v>
      </c>
      <c r="CJ904" s="551" t="str">
        <f>'Information Input'!$J$22</f>
        <v>Quarterly</v>
      </c>
      <c r="CK904" s="552">
        <f>'Information Input'!$H$30</f>
        <v>43555</v>
      </c>
      <c r="CL904" s="551">
        <f>'Information Input'!$J$18</f>
        <v>2019</v>
      </c>
      <c r="CM904" s="551" t="s">
        <v>89</v>
      </c>
      <c r="CN904" s="1014" t="s">
        <v>90</v>
      </c>
      <c r="CO904" s="542" t="s">
        <v>91</v>
      </c>
      <c r="CP904" s="542" t="s">
        <v>671</v>
      </c>
      <c r="CQ904" s="551">
        <v>23</v>
      </c>
      <c r="CR904" s="542" t="s">
        <v>165</v>
      </c>
      <c r="CS904" s="542" t="s">
        <v>236</v>
      </c>
      <c r="CT904" s="1015">
        <f>'Report 1'!$E$18</f>
        <v>0</v>
      </c>
      <c r="CU904" s="1016">
        <f>SUMIF('Report 4A'!$G$16:$G$95,$CQ904,'Report 4A'!$M$16:$M$95)</f>
        <v>0</v>
      </c>
      <c r="CV904" s="1017">
        <f t="shared" si="167"/>
        <v>0</v>
      </c>
    </row>
    <row r="905" spans="2:100">
      <c r="B905" s="535" t="s">
        <v>669</v>
      </c>
      <c r="C905" s="536">
        <v>1</v>
      </c>
      <c r="D905" s="537" t="str">
        <f>'Information Input'!$M$14</f>
        <v xml:space="preserve">      -      </v>
      </c>
      <c r="E905" s="537" t="s">
        <v>136</v>
      </c>
      <c r="F905" s="538">
        <f t="shared" si="164"/>
        <v>43556</v>
      </c>
      <c r="G905" s="538">
        <f t="shared" si="165"/>
        <v>43646</v>
      </c>
      <c r="H905" s="538">
        <f>'Information Input'!$H$35</f>
        <v>43555</v>
      </c>
      <c r="I905" s="537" t="str">
        <f>'Information Input'!$J$22</f>
        <v>Quarterly</v>
      </c>
      <c r="J905" s="538">
        <f>'Information Input'!$H$30</f>
        <v>43555</v>
      </c>
      <c r="K905" s="537">
        <f>'Information Input'!$J$18</f>
        <v>2019</v>
      </c>
      <c r="L905" s="579" t="s">
        <v>92</v>
      </c>
      <c r="M905" s="540" t="s">
        <v>93</v>
      </c>
      <c r="N905" s="541" t="s">
        <v>91</v>
      </c>
      <c r="O905" s="542" t="s">
        <v>671</v>
      </c>
      <c r="P905" s="537">
        <v>43</v>
      </c>
      <c r="Q905" s="541" t="s">
        <v>185</v>
      </c>
      <c r="R905" s="541" t="s">
        <v>233</v>
      </c>
      <c r="S905" s="543">
        <f>'Report 1'!$I$18</f>
        <v>0</v>
      </c>
      <c r="T905" s="544">
        <f>'Report 1'!$I$63</f>
        <v>0</v>
      </c>
      <c r="U905" s="545">
        <f>'Report 1'!$I$149</f>
        <v>0</v>
      </c>
      <c r="AL905" s="546" t="s">
        <v>669</v>
      </c>
      <c r="AM905" s="547">
        <v>2</v>
      </c>
      <c r="AN905" s="547" t="str">
        <f>'Information Input'!$M$14</f>
        <v xml:space="preserve">      -      </v>
      </c>
      <c r="AO905" s="547" t="s">
        <v>136</v>
      </c>
      <c r="AP905" s="538">
        <f t="shared" si="171"/>
        <v>43556</v>
      </c>
      <c r="AQ905" s="538">
        <f t="shared" si="170"/>
        <v>43646</v>
      </c>
      <c r="AR905" s="538">
        <f>'Information Input'!$H$35</f>
        <v>43555</v>
      </c>
      <c r="AS905" s="547" t="str">
        <f>'Information Input'!$J$22</f>
        <v>Quarterly</v>
      </c>
      <c r="AT905" s="538">
        <f>'Information Input'!$H$30</f>
        <v>43555</v>
      </c>
      <c r="AU905" s="547">
        <f>'Information Input'!$J$18</f>
        <v>2019</v>
      </c>
      <c r="AV905" s="547" t="s">
        <v>99</v>
      </c>
      <c r="AW905" s="547" t="s">
        <v>100</v>
      </c>
      <c r="AX905" s="547" t="s">
        <v>96</v>
      </c>
      <c r="AY905" s="548" t="s">
        <v>671</v>
      </c>
      <c r="AZ905" s="547">
        <v>22</v>
      </c>
      <c r="BA905" s="549" t="s">
        <v>164</v>
      </c>
      <c r="BB905" s="543" t="s">
        <v>236</v>
      </c>
      <c r="BC905" s="550">
        <f>'Report 2'!$O209</f>
        <v>0</v>
      </c>
      <c r="BD905" s="550">
        <f>'Report 2'!$P209</f>
        <v>0</v>
      </c>
      <c r="BE905" s="550">
        <f>'Report 2'!$Q209</f>
        <v>0</v>
      </c>
      <c r="BF905" s="550">
        <f>'Report 2'!$R209</f>
        <v>0</v>
      </c>
      <c r="BG905" s="550">
        <f>'Report 2'!$S209</f>
        <v>0</v>
      </c>
      <c r="BH905" s="550">
        <f>'Report 2'!$T209</f>
        <v>0</v>
      </c>
      <c r="BI905" s="550">
        <f>'Report 2'!$U209</f>
        <v>0</v>
      </c>
      <c r="CC905" s="542" t="s">
        <v>669</v>
      </c>
      <c r="CD905" s="1014" t="s">
        <v>672</v>
      </c>
      <c r="CE905" s="1014" t="str">
        <f>'Information Input'!$M$14</f>
        <v xml:space="preserve">      -      </v>
      </c>
      <c r="CF905" s="551" t="s">
        <v>137</v>
      </c>
      <c r="CG905" s="552">
        <f t="shared" si="168"/>
        <v>43647</v>
      </c>
      <c r="CH905" s="552">
        <f t="shared" si="169"/>
        <v>43738</v>
      </c>
      <c r="CI905" s="552">
        <f>'Information Input'!$H$35</f>
        <v>43555</v>
      </c>
      <c r="CJ905" s="551" t="str">
        <f>'Information Input'!$J$22</f>
        <v>Quarterly</v>
      </c>
      <c r="CK905" s="552">
        <f>'Information Input'!$H$30</f>
        <v>43555</v>
      </c>
      <c r="CL905" s="551">
        <f>'Information Input'!$J$18</f>
        <v>2019</v>
      </c>
      <c r="CM905" s="551" t="s">
        <v>89</v>
      </c>
      <c r="CN905" s="1014" t="s">
        <v>90</v>
      </c>
      <c r="CO905" s="542" t="s">
        <v>91</v>
      </c>
      <c r="CP905" s="542" t="s">
        <v>671</v>
      </c>
      <c r="CQ905" s="551">
        <v>24</v>
      </c>
      <c r="CR905" s="542" t="s">
        <v>166</v>
      </c>
      <c r="CS905" s="542" t="s">
        <v>233</v>
      </c>
      <c r="CT905" s="1015">
        <f>'Report 1'!$E$18</f>
        <v>0</v>
      </c>
      <c r="CU905" s="1016">
        <f>SUMIF('Report 4A'!$G$16:$G$95,$CQ905,'Report 4A'!$M$16:$M$95)</f>
        <v>0</v>
      </c>
      <c r="CV905" s="1017">
        <f t="shared" si="167"/>
        <v>0</v>
      </c>
    </row>
    <row r="906" spans="2:100">
      <c r="B906" s="535" t="s">
        <v>669</v>
      </c>
      <c r="C906" s="536">
        <v>1</v>
      </c>
      <c r="D906" s="537" t="str">
        <f>'Information Input'!$M$14</f>
        <v xml:space="preserve">      -      </v>
      </c>
      <c r="E906" s="537" t="s">
        <v>136</v>
      </c>
      <c r="F906" s="538">
        <f t="shared" si="164"/>
        <v>43556</v>
      </c>
      <c r="G906" s="538">
        <f t="shared" si="165"/>
        <v>43646</v>
      </c>
      <c r="H906" s="538">
        <f>'Information Input'!$H$35</f>
        <v>43555</v>
      </c>
      <c r="I906" s="537" t="str">
        <f>'Information Input'!$J$22</f>
        <v>Quarterly</v>
      </c>
      <c r="J906" s="538">
        <f>'Information Input'!$H$30</f>
        <v>43555</v>
      </c>
      <c r="K906" s="537">
        <f>'Information Input'!$J$18</f>
        <v>2019</v>
      </c>
      <c r="L906" s="579" t="s">
        <v>92</v>
      </c>
      <c r="M906" s="540" t="s">
        <v>93</v>
      </c>
      <c r="N906" s="541" t="s">
        <v>91</v>
      </c>
      <c r="O906" s="542" t="s">
        <v>674</v>
      </c>
      <c r="P906" s="537">
        <v>44</v>
      </c>
      <c r="Q906" s="541" t="s">
        <v>186</v>
      </c>
      <c r="R906" s="541" t="s">
        <v>239</v>
      </c>
      <c r="S906" s="543">
        <f>'Report 1'!$I$18</f>
        <v>0</v>
      </c>
      <c r="T906" s="544">
        <f>'Report 1'!$I$64</f>
        <v>0</v>
      </c>
      <c r="U906" s="545">
        <f>'Report 1'!$I$150</f>
        <v>0</v>
      </c>
      <c r="AL906" s="546" t="s">
        <v>669</v>
      </c>
      <c r="AM906" s="547">
        <v>2</v>
      </c>
      <c r="AN906" s="547" t="str">
        <f>'Information Input'!$M$14</f>
        <v xml:space="preserve">      -      </v>
      </c>
      <c r="AO906" s="547" t="s">
        <v>136</v>
      </c>
      <c r="AP906" s="538">
        <f t="shared" si="171"/>
        <v>43556</v>
      </c>
      <c r="AQ906" s="538">
        <f t="shared" si="170"/>
        <v>43646</v>
      </c>
      <c r="AR906" s="538">
        <f>'Information Input'!$H$35</f>
        <v>43555</v>
      </c>
      <c r="AS906" s="547" t="str">
        <f>'Information Input'!$J$22</f>
        <v>Quarterly</v>
      </c>
      <c r="AT906" s="538">
        <f>'Information Input'!$H$30</f>
        <v>43555</v>
      </c>
      <c r="AU906" s="547">
        <f>'Information Input'!$J$18</f>
        <v>2019</v>
      </c>
      <c r="AV906" s="547" t="s">
        <v>99</v>
      </c>
      <c r="AW906" s="547" t="s">
        <v>100</v>
      </c>
      <c r="AX906" s="547" t="s">
        <v>96</v>
      </c>
      <c r="AY906" s="548" t="s">
        <v>671</v>
      </c>
      <c r="AZ906" s="547">
        <v>23</v>
      </c>
      <c r="BA906" s="549" t="s">
        <v>165</v>
      </c>
      <c r="BB906" s="543" t="s">
        <v>236</v>
      </c>
      <c r="BC906" s="550">
        <f>'Report 2'!$O210</f>
        <v>0</v>
      </c>
      <c r="BD906" s="550">
        <f>'Report 2'!$P210</f>
        <v>0</v>
      </c>
      <c r="BE906" s="550">
        <f>'Report 2'!$Q210</f>
        <v>0</v>
      </c>
      <c r="BF906" s="550">
        <f>'Report 2'!$R210</f>
        <v>0</v>
      </c>
      <c r="BG906" s="550">
        <f>'Report 2'!$S210</f>
        <v>0</v>
      </c>
      <c r="BH906" s="550">
        <f>'Report 2'!$T210</f>
        <v>0</v>
      </c>
      <c r="BI906" s="550">
        <f>'Report 2'!$U210</f>
        <v>0</v>
      </c>
      <c r="CC906" s="542" t="s">
        <v>669</v>
      </c>
      <c r="CD906" s="1014" t="s">
        <v>672</v>
      </c>
      <c r="CE906" s="1014" t="str">
        <f>'Information Input'!$M$14</f>
        <v xml:space="preserve">      -      </v>
      </c>
      <c r="CF906" s="551" t="s">
        <v>137</v>
      </c>
      <c r="CG906" s="552">
        <f t="shared" si="168"/>
        <v>43647</v>
      </c>
      <c r="CH906" s="552">
        <f t="shared" si="169"/>
        <v>43738</v>
      </c>
      <c r="CI906" s="552">
        <f>'Information Input'!$H$35</f>
        <v>43555</v>
      </c>
      <c r="CJ906" s="551" t="str">
        <f>'Information Input'!$J$22</f>
        <v>Quarterly</v>
      </c>
      <c r="CK906" s="552">
        <f>'Information Input'!$H$30</f>
        <v>43555</v>
      </c>
      <c r="CL906" s="551">
        <f>'Information Input'!$J$18</f>
        <v>2019</v>
      </c>
      <c r="CM906" s="551" t="s">
        <v>89</v>
      </c>
      <c r="CN906" s="1014" t="s">
        <v>90</v>
      </c>
      <c r="CO906" s="542" t="s">
        <v>91</v>
      </c>
      <c r="CP906" s="542" t="s">
        <v>671</v>
      </c>
      <c r="CQ906" s="551">
        <v>25</v>
      </c>
      <c r="CR906" s="542" t="s">
        <v>167</v>
      </c>
      <c r="CS906" s="542" t="s">
        <v>233</v>
      </c>
      <c r="CT906" s="1015">
        <f>'Report 1'!$E$18</f>
        <v>0</v>
      </c>
      <c r="CU906" s="1016">
        <f>SUMIF('Report 4A'!$G$16:$G$95,$CQ906,'Report 4A'!$M$16:$M$95)</f>
        <v>0</v>
      </c>
      <c r="CV906" s="1017">
        <f t="shared" si="167"/>
        <v>0</v>
      </c>
    </row>
    <row r="907" spans="2:100">
      <c r="B907" s="535" t="s">
        <v>669</v>
      </c>
      <c r="C907" s="536">
        <v>1</v>
      </c>
      <c r="D907" s="537" t="str">
        <f>'Information Input'!$M$14</f>
        <v xml:space="preserve">      -      </v>
      </c>
      <c r="E907" s="537" t="s">
        <v>136</v>
      </c>
      <c r="F907" s="538">
        <f t="shared" si="164"/>
        <v>43556</v>
      </c>
      <c r="G907" s="538">
        <f t="shared" si="165"/>
        <v>43646</v>
      </c>
      <c r="H907" s="538">
        <f>'Information Input'!$H$35</f>
        <v>43555</v>
      </c>
      <c r="I907" s="537" t="str">
        <f>'Information Input'!$J$22</f>
        <v>Quarterly</v>
      </c>
      <c r="J907" s="538">
        <f>'Information Input'!$H$30</f>
        <v>43555</v>
      </c>
      <c r="K907" s="537">
        <f>'Information Input'!$J$18</f>
        <v>2019</v>
      </c>
      <c r="L907" s="579" t="s">
        <v>92</v>
      </c>
      <c r="M907" s="540" t="s">
        <v>93</v>
      </c>
      <c r="N907" s="541" t="s">
        <v>91</v>
      </c>
      <c r="O907" s="542" t="s">
        <v>675</v>
      </c>
      <c r="P907" s="537">
        <v>45</v>
      </c>
      <c r="Q907" s="541" t="s">
        <v>187</v>
      </c>
      <c r="R907" s="541" t="s">
        <v>239</v>
      </c>
      <c r="S907" s="543">
        <f>'Report 1'!$I$18</f>
        <v>0</v>
      </c>
      <c r="T907" s="544">
        <f>'Report 1'!$I$65</f>
        <v>0</v>
      </c>
      <c r="U907" s="545">
        <f>'Report 1'!$I$151</f>
        <v>0</v>
      </c>
      <c r="AL907" s="546" t="s">
        <v>669</v>
      </c>
      <c r="AM907" s="547">
        <v>2</v>
      </c>
      <c r="AN907" s="547" t="str">
        <f>'Information Input'!$M$14</f>
        <v xml:space="preserve">      -      </v>
      </c>
      <c r="AO907" s="547" t="s">
        <v>136</v>
      </c>
      <c r="AP907" s="538">
        <f t="shared" si="171"/>
        <v>43556</v>
      </c>
      <c r="AQ907" s="538">
        <f t="shared" si="170"/>
        <v>43646</v>
      </c>
      <c r="AR907" s="538">
        <f>'Information Input'!$H$35</f>
        <v>43555</v>
      </c>
      <c r="AS907" s="547" t="str">
        <f>'Information Input'!$J$22</f>
        <v>Quarterly</v>
      </c>
      <c r="AT907" s="538">
        <f>'Information Input'!$H$30</f>
        <v>43555</v>
      </c>
      <c r="AU907" s="547">
        <f>'Information Input'!$J$18</f>
        <v>2019</v>
      </c>
      <c r="AV907" s="547" t="s">
        <v>99</v>
      </c>
      <c r="AW907" s="547" t="s">
        <v>100</v>
      </c>
      <c r="AX907" s="547" t="s">
        <v>96</v>
      </c>
      <c r="AY907" s="548" t="s">
        <v>671</v>
      </c>
      <c r="AZ907" s="547">
        <v>24</v>
      </c>
      <c r="BA907" s="549" t="s">
        <v>166</v>
      </c>
      <c r="BB907" s="543" t="s">
        <v>233</v>
      </c>
      <c r="BC907" s="550">
        <f>'Report 2'!$O211</f>
        <v>0</v>
      </c>
      <c r="BD907" s="550">
        <f>'Report 2'!$P211</f>
        <v>0</v>
      </c>
      <c r="BE907" s="550">
        <f>'Report 2'!$Q211</f>
        <v>0</v>
      </c>
      <c r="BF907" s="550">
        <f>'Report 2'!$R211</f>
        <v>0</v>
      </c>
      <c r="BG907" s="550">
        <f>'Report 2'!$S211</f>
        <v>0</v>
      </c>
      <c r="BH907" s="550">
        <f>'Report 2'!$T211</f>
        <v>0</v>
      </c>
      <c r="BI907" s="550">
        <f>'Report 2'!$U211</f>
        <v>0</v>
      </c>
      <c r="CC907" s="542" t="s">
        <v>669</v>
      </c>
      <c r="CD907" s="1014" t="s">
        <v>672</v>
      </c>
      <c r="CE907" s="1014" t="str">
        <f>'Information Input'!$M$14</f>
        <v xml:space="preserve">      -      </v>
      </c>
      <c r="CF907" s="551" t="s">
        <v>137</v>
      </c>
      <c r="CG907" s="552">
        <f t="shared" si="168"/>
        <v>43647</v>
      </c>
      <c r="CH907" s="552">
        <f t="shared" si="169"/>
        <v>43738</v>
      </c>
      <c r="CI907" s="552">
        <f>'Information Input'!$H$35</f>
        <v>43555</v>
      </c>
      <c r="CJ907" s="551" t="str">
        <f>'Information Input'!$J$22</f>
        <v>Quarterly</v>
      </c>
      <c r="CK907" s="552">
        <f>'Information Input'!$H$30</f>
        <v>43555</v>
      </c>
      <c r="CL907" s="551">
        <f>'Information Input'!$J$18</f>
        <v>2019</v>
      </c>
      <c r="CM907" s="551" t="s">
        <v>89</v>
      </c>
      <c r="CN907" s="1014" t="s">
        <v>90</v>
      </c>
      <c r="CO907" s="542" t="s">
        <v>91</v>
      </c>
      <c r="CP907" s="542" t="s">
        <v>671</v>
      </c>
      <c r="CQ907" s="551">
        <v>26</v>
      </c>
      <c r="CR907" s="542" t="s">
        <v>168</v>
      </c>
      <c r="CS907" s="542" t="s">
        <v>237</v>
      </c>
      <c r="CT907" s="1015">
        <f>'Report 1'!$E$18</f>
        <v>0</v>
      </c>
      <c r="CU907" s="1016">
        <f>SUMIF('Report 4A'!$G$16:$G$95,$CQ907,'Report 4A'!$M$16:$M$95)</f>
        <v>0</v>
      </c>
      <c r="CV907" s="1017">
        <f t="shared" si="167"/>
        <v>0</v>
      </c>
    </row>
    <row r="908" spans="2:100">
      <c r="B908" s="535" t="s">
        <v>669</v>
      </c>
      <c r="C908" s="536">
        <v>1</v>
      </c>
      <c r="D908" s="537" t="str">
        <f>'Information Input'!$M$14</f>
        <v xml:space="preserve">      -      </v>
      </c>
      <c r="E908" s="537" t="s">
        <v>136</v>
      </c>
      <c r="F908" s="538">
        <f t="shared" si="164"/>
        <v>43556</v>
      </c>
      <c r="G908" s="538">
        <f t="shared" si="165"/>
        <v>43646</v>
      </c>
      <c r="H908" s="538">
        <f>'Information Input'!$H$35</f>
        <v>43555</v>
      </c>
      <c r="I908" s="537" t="str">
        <f>'Information Input'!$J$22</f>
        <v>Quarterly</v>
      </c>
      <c r="J908" s="538">
        <f>'Information Input'!$H$30</f>
        <v>43555</v>
      </c>
      <c r="K908" s="537">
        <f>'Information Input'!$J$18</f>
        <v>2019</v>
      </c>
      <c r="L908" s="579" t="s">
        <v>92</v>
      </c>
      <c r="M908" s="540" t="s">
        <v>93</v>
      </c>
      <c r="N908" s="541" t="s">
        <v>91</v>
      </c>
      <c r="O908" s="542" t="s">
        <v>675</v>
      </c>
      <c r="P908" s="537">
        <v>46</v>
      </c>
      <c r="Q908" s="541" t="s">
        <v>188</v>
      </c>
      <c r="R908" s="541" t="s">
        <v>239</v>
      </c>
      <c r="S908" s="543">
        <f>'Report 1'!$I$18</f>
        <v>0</v>
      </c>
      <c r="T908" s="544">
        <f>'Report 1'!$I$66</f>
        <v>0</v>
      </c>
      <c r="U908" s="545">
        <f>'Report 1'!$I$152</f>
        <v>0</v>
      </c>
      <c r="AL908" s="546" t="s">
        <v>669</v>
      </c>
      <c r="AM908" s="547">
        <v>2</v>
      </c>
      <c r="AN908" s="547" t="str">
        <f>'Information Input'!$M$14</f>
        <v xml:space="preserve">      -      </v>
      </c>
      <c r="AO908" s="547" t="s">
        <v>136</v>
      </c>
      <c r="AP908" s="538">
        <f t="shared" si="171"/>
        <v>43556</v>
      </c>
      <c r="AQ908" s="538">
        <f t="shared" si="170"/>
        <v>43646</v>
      </c>
      <c r="AR908" s="538">
        <f>'Information Input'!$H$35</f>
        <v>43555</v>
      </c>
      <c r="AS908" s="547" t="str">
        <f>'Information Input'!$J$22</f>
        <v>Quarterly</v>
      </c>
      <c r="AT908" s="538">
        <f>'Information Input'!$H$30</f>
        <v>43555</v>
      </c>
      <c r="AU908" s="547">
        <f>'Information Input'!$J$18</f>
        <v>2019</v>
      </c>
      <c r="AV908" s="547" t="s">
        <v>99</v>
      </c>
      <c r="AW908" s="547" t="s">
        <v>100</v>
      </c>
      <c r="AX908" s="547" t="s">
        <v>96</v>
      </c>
      <c r="AY908" s="548" t="s">
        <v>671</v>
      </c>
      <c r="AZ908" s="547">
        <v>25</v>
      </c>
      <c r="BA908" s="549" t="s">
        <v>167</v>
      </c>
      <c r="BB908" s="543" t="s">
        <v>233</v>
      </c>
      <c r="BC908" s="550">
        <f>'Report 2'!$O212</f>
        <v>0</v>
      </c>
      <c r="BD908" s="550">
        <f>'Report 2'!$P212</f>
        <v>0</v>
      </c>
      <c r="BE908" s="550">
        <f>'Report 2'!$Q212</f>
        <v>0</v>
      </c>
      <c r="BF908" s="550">
        <f>'Report 2'!$R212</f>
        <v>0</v>
      </c>
      <c r="BG908" s="550">
        <f>'Report 2'!$S212</f>
        <v>0</v>
      </c>
      <c r="BH908" s="550">
        <f>'Report 2'!$T212</f>
        <v>0</v>
      </c>
      <c r="BI908" s="550">
        <f>'Report 2'!$U212</f>
        <v>0</v>
      </c>
      <c r="CC908" s="542" t="s">
        <v>669</v>
      </c>
      <c r="CD908" s="1014" t="s">
        <v>672</v>
      </c>
      <c r="CE908" s="1014" t="str">
        <f>'Information Input'!$M$14</f>
        <v xml:space="preserve">      -      </v>
      </c>
      <c r="CF908" s="551" t="s">
        <v>137</v>
      </c>
      <c r="CG908" s="552">
        <f t="shared" si="168"/>
        <v>43647</v>
      </c>
      <c r="CH908" s="552">
        <f t="shared" si="169"/>
        <v>43738</v>
      </c>
      <c r="CI908" s="552">
        <f>'Information Input'!$H$35</f>
        <v>43555</v>
      </c>
      <c r="CJ908" s="551" t="str">
        <f>'Information Input'!$J$22</f>
        <v>Quarterly</v>
      </c>
      <c r="CK908" s="552">
        <f>'Information Input'!$H$30</f>
        <v>43555</v>
      </c>
      <c r="CL908" s="551">
        <f>'Information Input'!$J$18</f>
        <v>2019</v>
      </c>
      <c r="CM908" s="551" t="s">
        <v>89</v>
      </c>
      <c r="CN908" s="1014" t="s">
        <v>90</v>
      </c>
      <c r="CO908" s="542" t="s">
        <v>91</v>
      </c>
      <c r="CP908" s="542" t="s">
        <v>671</v>
      </c>
      <c r="CQ908" s="551">
        <v>27</v>
      </c>
      <c r="CR908" s="542" t="s">
        <v>169</v>
      </c>
      <c r="CS908" s="542" t="s">
        <v>235</v>
      </c>
      <c r="CT908" s="1015">
        <f>'Report 1'!$E$18</f>
        <v>0</v>
      </c>
      <c r="CU908" s="1016">
        <f>SUMIF('Report 4A'!$G$16:$G$95,$CQ908,'Report 4A'!$M$16:$M$95)</f>
        <v>0</v>
      </c>
      <c r="CV908" s="1017">
        <f t="shared" si="167"/>
        <v>0</v>
      </c>
    </row>
    <row r="909" spans="2:100">
      <c r="B909" s="535" t="s">
        <v>669</v>
      </c>
      <c r="C909" s="536">
        <v>1</v>
      </c>
      <c r="D909" s="537" t="str">
        <f>'Information Input'!$M$14</f>
        <v xml:space="preserve">      -      </v>
      </c>
      <c r="E909" s="537" t="s">
        <v>136</v>
      </c>
      <c r="F909" s="538">
        <f t="shared" si="164"/>
        <v>43556</v>
      </c>
      <c r="G909" s="538">
        <f t="shared" si="165"/>
        <v>43646</v>
      </c>
      <c r="H909" s="538">
        <f>'Information Input'!$H$35</f>
        <v>43555</v>
      </c>
      <c r="I909" s="537" t="str">
        <f>'Information Input'!$J$22</f>
        <v>Quarterly</v>
      </c>
      <c r="J909" s="538">
        <f>'Information Input'!$H$30</f>
        <v>43555</v>
      </c>
      <c r="K909" s="537">
        <f>'Information Input'!$J$18</f>
        <v>2019</v>
      </c>
      <c r="L909" s="579" t="s">
        <v>92</v>
      </c>
      <c r="M909" s="540" t="s">
        <v>93</v>
      </c>
      <c r="N909" s="541" t="s">
        <v>91</v>
      </c>
      <c r="O909" s="542" t="s">
        <v>675</v>
      </c>
      <c r="P909" s="537">
        <v>47</v>
      </c>
      <c r="Q909" s="541" t="s">
        <v>189</v>
      </c>
      <c r="R909" s="541" t="s">
        <v>239</v>
      </c>
      <c r="S909" s="543">
        <f>'Report 1'!$I$18</f>
        <v>0</v>
      </c>
      <c r="T909" s="544">
        <f>'Report 1'!$I$67</f>
        <v>0</v>
      </c>
      <c r="U909" s="545">
        <f>'Report 1'!$I$153</f>
        <v>0</v>
      </c>
      <c r="AL909" s="546" t="s">
        <v>669</v>
      </c>
      <c r="AM909" s="547">
        <v>2</v>
      </c>
      <c r="AN909" s="547" t="str">
        <f>'Information Input'!$M$14</f>
        <v xml:space="preserve">      -      </v>
      </c>
      <c r="AO909" s="547" t="s">
        <v>136</v>
      </c>
      <c r="AP909" s="538">
        <f t="shared" si="171"/>
        <v>43556</v>
      </c>
      <c r="AQ909" s="538">
        <f t="shared" si="170"/>
        <v>43646</v>
      </c>
      <c r="AR909" s="538">
        <f>'Information Input'!$H$35</f>
        <v>43555</v>
      </c>
      <c r="AS909" s="547" t="str">
        <f>'Information Input'!$J$22</f>
        <v>Quarterly</v>
      </c>
      <c r="AT909" s="538">
        <f>'Information Input'!$H$30</f>
        <v>43555</v>
      </c>
      <c r="AU909" s="547">
        <f>'Information Input'!$J$18</f>
        <v>2019</v>
      </c>
      <c r="AV909" s="547" t="s">
        <v>99</v>
      </c>
      <c r="AW909" s="547" t="s">
        <v>100</v>
      </c>
      <c r="AX909" s="547" t="s">
        <v>96</v>
      </c>
      <c r="AY909" s="548" t="s">
        <v>671</v>
      </c>
      <c r="AZ909" s="547">
        <v>26</v>
      </c>
      <c r="BA909" s="549" t="s">
        <v>168</v>
      </c>
      <c r="BB909" s="543" t="s">
        <v>237</v>
      </c>
      <c r="BC909" s="550">
        <f>'Report 2'!$O213</f>
        <v>0</v>
      </c>
      <c r="BD909" s="550">
        <f>'Report 2'!$P213</f>
        <v>0</v>
      </c>
      <c r="BE909" s="550">
        <f>'Report 2'!$Q213</f>
        <v>0</v>
      </c>
      <c r="BF909" s="550">
        <f>'Report 2'!$R213</f>
        <v>0</v>
      </c>
      <c r="BG909" s="550">
        <f>'Report 2'!$S213</f>
        <v>0</v>
      </c>
      <c r="BH909" s="550">
        <f>'Report 2'!$T213</f>
        <v>0</v>
      </c>
      <c r="BI909" s="550">
        <f>'Report 2'!$U213</f>
        <v>0</v>
      </c>
      <c r="CC909" s="542" t="s">
        <v>669</v>
      </c>
      <c r="CD909" s="1014" t="s">
        <v>672</v>
      </c>
      <c r="CE909" s="1014" t="str">
        <f>'Information Input'!$M$14</f>
        <v xml:space="preserve">      -      </v>
      </c>
      <c r="CF909" s="551" t="s">
        <v>137</v>
      </c>
      <c r="CG909" s="552">
        <f t="shared" si="168"/>
        <v>43647</v>
      </c>
      <c r="CH909" s="552">
        <f t="shared" si="169"/>
        <v>43738</v>
      </c>
      <c r="CI909" s="552">
        <f>'Information Input'!$H$35</f>
        <v>43555</v>
      </c>
      <c r="CJ909" s="551" t="str">
        <f>'Information Input'!$J$22</f>
        <v>Quarterly</v>
      </c>
      <c r="CK909" s="552">
        <f>'Information Input'!$H$30</f>
        <v>43555</v>
      </c>
      <c r="CL909" s="551">
        <f>'Information Input'!$J$18</f>
        <v>2019</v>
      </c>
      <c r="CM909" s="551" t="s">
        <v>89</v>
      </c>
      <c r="CN909" s="1014" t="s">
        <v>90</v>
      </c>
      <c r="CO909" s="542" t="s">
        <v>91</v>
      </c>
      <c r="CP909" s="542" t="s">
        <v>671</v>
      </c>
      <c r="CQ909" s="551">
        <v>28</v>
      </c>
      <c r="CR909" s="542" t="s">
        <v>170</v>
      </c>
      <c r="CS909" s="542" t="s">
        <v>235</v>
      </c>
      <c r="CT909" s="1015">
        <f>'Report 1'!$E$18</f>
        <v>0</v>
      </c>
      <c r="CU909" s="1016">
        <f>SUMIF('Report 4A'!$G$16:$G$95,$CQ909,'Report 4A'!$M$16:$M$95)</f>
        <v>0</v>
      </c>
      <c r="CV909" s="1017">
        <f t="shared" si="167"/>
        <v>0</v>
      </c>
    </row>
    <row r="910" spans="2:100">
      <c r="B910" s="535" t="s">
        <v>669</v>
      </c>
      <c r="C910" s="536">
        <v>1</v>
      </c>
      <c r="D910" s="537" t="str">
        <f>'Information Input'!$M$14</f>
        <v xml:space="preserve">      -      </v>
      </c>
      <c r="E910" s="537" t="s">
        <v>136</v>
      </c>
      <c r="F910" s="538">
        <f t="shared" si="164"/>
        <v>43556</v>
      </c>
      <c r="G910" s="538">
        <f t="shared" si="165"/>
        <v>43646</v>
      </c>
      <c r="H910" s="538">
        <f>'Information Input'!$H$35</f>
        <v>43555</v>
      </c>
      <c r="I910" s="537" t="str">
        <f>'Information Input'!$J$22</f>
        <v>Quarterly</v>
      </c>
      <c r="J910" s="538">
        <f>'Information Input'!$H$30</f>
        <v>43555</v>
      </c>
      <c r="K910" s="537">
        <f>'Information Input'!$J$18</f>
        <v>2019</v>
      </c>
      <c r="L910" s="579" t="s">
        <v>92</v>
      </c>
      <c r="M910" s="540" t="s">
        <v>93</v>
      </c>
      <c r="N910" s="541" t="s">
        <v>91</v>
      </c>
      <c r="O910" s="542" t="s">
        <v>675</v>
      </c>
      <c r="P910" s="537">
        <v>48</v>
      </c>
      <c r="Q910" s="541" t="s">
        <v>190</v>
      </c>
      <c r="R910" s="541" t="s">
        <v>239</v>
      </c>
      <c r="S910" s="543">
        <f>'Report 1'!$I$18</f>
        <v>0</v>
      </c>
      <c r="T910" s="544">
        <f>'Report 1'!$I$68</f>
        <v>0</v>
      </c>
      <c r="U910" s="545">
        <f>'Report 1'!$I$154</f>
        <v>0</v>
      </c>
      <c r="AL910" s="546" t="s">
        <v>669</v>
      </c>
      <c r="AM910" s="547">
        <v>2</v>
      </c>
      <c r="AN910" s="547" t="str">
        <f>'Information Input'!$M$14</f>
        <v xml:space="preserve">      -      </v>
      </c>
      <c r="AO910" s="547" t="s">
        <v>136</v>
      </c>
      <c r="AP910" s="538">
        <f t="shared" si="171"/>
        <v>43556</v>
      </c>
      <c r="AQ910" s="538">
        <f t="shared" si="170"/>
        <v>43646</v>
      </c>
      <c r="AR910" s="538">
        <f>'Information Input'!$H$35</f>
        <v>43555</v>
      </c>
      <c r="AS910" s="547" t="str">
        <f>'Information Input'!$J$22</f>
        <v>Quarterly</v>
      </c>
      <c r="AT910" s="538">
        <f>'Information Input'!$H$30</f>
        <v>43555</v>
      </c>
      <c r="AU910" s="547">
        <f>'Information Input'!$J$18</f>
        <v>2019</v>
      </c>
      <c r="AV910" s="547" t="s">
        <v>99</v>
      </c>
      <c r="AW910" s="547" t="s">
        <v>100</v>
      </c>
      <c r="AX910" s="547" t="s">
        <v>96</v>
      </c>
      <c r="AY910" s="548" t="s">
        <v>671</v>
      </c>
      <c r="AZ910" s="547">
        <v>27</v>
      </c>
      <c r="BA910" s="549" t="s">
        <v>169</v>
      </c>
      <c r="BB910" s="543" t="s">
        <v>235</v>
      </c>
      <c r="BC910" s="550">
        <f>'Report 2'!$O214</f>
        <v>0</v>
      </c>
      <c r="BD910" s="550">
        <f>'Report 2'!$P214</f>
        <v>0</v>
      </c>
      <c r="BE910" s="550">
        <f>'Report 2'!$Q214</f>
        <v>0</v>
      </c>
      <c r="BF910" s="550">
        <f>'Report 2'!$R214</f>
        <v>0</v>
      </c>
      <c r="BG910" s="550">
        <f>'Report 2'!$S214</f>
        <v>0</v>
      </c>
      <c r="BH910" s="550">
        <f>'Report 2'!$T214</f>
        <v>0</v>
      </c>
      <c r="BI910" s="550">
        <f>'Report 2'!$U214</f>
        <v>0</v>
      </c>
      <c r="CC910" s="542" t="s">
        <v>669</v>
      </c>
      <c r="CD910" s="1014" t="s">
        <v>672</v>
      </c>
      <c r="CE910" s="1014" t="str">
        <f>'Information Input'!$M$14</f>
        <v xml:space="preserve">      -      </v>
      </c>
      <c r="CF910" s="551" t="s">
        <v>137</v>
      </c>
      <c r="CG910" s="552">
        <f t="shared" si="168"/>
        <v>43647</v>
      </c>
      <c r="CH910" s="552">
        <f t="shared" si="169"/>
        <v>43738</v>
      </c>
      <c r="CI910" s="552">
        <f>'Information Input'!$H$35</f>
        <v>43555</v>
      </c>
      <c r="CJ910" s="551" t="str">
        <f>'Information Input'!$J$22</f>
        <v>Quarterly</v>
      </c>
      <c r="CK910" s="552">
        <f>'Information Input'!$H$30</f>
        <v>43555</v>
      </c>
      <c r="CL910" s="551">
        <f>'Information Input'!$J$18</f>
        <v>2019</v>
      </c>
      <c r="CM910" s="551" t="s">
        <v>89</v>
      </c>
      <c r="CN910" s="1014" t="s">
        <v>90</v>
      </c>
      <c r="CO910" s="542" t="s">
        <v>91</v>
      </c>
      <c r="CP910" s="542" t="s">
        <v>671</v>
      </c>
      <c r="CQ910" s="551">
        <v>29</v>
      </c>
      <c r="CR910" s="542" t="s">
        <v>171</v>
      </c>
      <c r="CS910" s="542" t="s">
        <v>238</v>
      </c>
      <c r="CT910" s="1015">
        <f>'Report 1'!$E$18</f>
        <v>0</v>
      </c>
      <c r="CU910" s="1016">
        <f>SUMIF('Report 4A'!$G$16:$G$95,$CQ910,'Report 4A'!$M$16:$M$95)</f>
        <v>0</v>
      </c>
      <c r="CV910" s="1017">
        <f t="shared" si="167"/>
        <v>0</v>
      </c>
    </row>
    <row r="911" spans="2:100">
      <c r="B911" s="535" t="s">
        <v>669</v>
      </c>
      <c r="C911" s="536">
        <v>1</v>
      </c>
      <c r="D911" s="537" t="str">
        <f>'Information Input'!$M$14</f>
        <v xml:space="preserve">      -      </v>
      </c>
      <c r="E911" s="537" t="s">
        <v>136</v>
      </c>
      <c r="F911" s="538">
        <f t="shared" si="164"/>
        <v>43556</v>
      </c>
      <c r="G911" s="538">
        <f t="shared" si="165"/>
        <v>43646</v>
      </c>
      <c r="H911" s="538">
        <f>'Information Input'!$H$35</f>
        <v>43555</v>
      </c>
      <c r="I911" s="537" t="str">
        <f>'Information Input'!$J$22</f>
        <v>Quarterly</v>
      </c>
      <c r="J911" s="538">
        <f>'Information Input'!$H$30</f>
        <v>43555</v>
      </c>
      <c r="K911" s="537">
        <f>'Information Input'!$J$18</f>
        <v>2019</v>
      </c>
      <c r="L911" s="579" t="s">
        <v>92</v>
      </c>
      <c r="M911" s="540" t="s">
        <v>93</v>
      </c>
      <c r="N911" s="541" t="s">
        <v>91</v>
      </c>
      <c r="O911" s="542" t="s">
        <v>675</v>
      </c>
      <c r="P911" s="537">
        <v>49</v>
      </c>
      <c r="Q911" s="541" t="s">
        <v>191</v>
      </c>
      <c r="R911" s="541" t="s">
        <v>239</v>
      </c>
      <c r="S911" s="543">
        <f>'Report 1'!$I$18</f>
        <v>0</v>
      </c>
      <c r="T911" s="544">
        <f>'Report 1'!$I$69</f>
        <v>0</v>
      </c>
      <c r="U911" s="545">
        <f>'Report 1'!$I$155</f>
        <v>0</v>
      </c>
      <c r="AL911" s="546" t="s">
        <v>669</v>
      </c>
      <c r="AM911" s="547">
        <v>2</v>
      </c>
      <c r="AN911" s="547" t="str">
        <f>'Information Input'!$M$14</f>
        <v xml:space="preserve">      -      </v>
      </c>
      <c r="AO911" s="547" t="s">
        <v>136</v>
      </c>
      <c r="AP911" s="538">
        <f t="shared" si="171"/>
        <v>43556</v>
      </c>
      <c r="AQ911" s="538">
        <f t="shared" si="170"/>
        <v>43646</v>
      </c>
      <c r="AR911" s="538">
        <f>'Information Input'!$H$35</f>
        <v>43555</v>
      </c>
      <c r="AS911" s="547" t="str">
        <f>'Information Input'!$J$22</f>
        <v>Quarterly</v>
      </c>
      <c r="AT911" s="538">
        <f>'Information Input'!$H$30</f>
        <v>43555</v>
      </c>
      <c r="AU911" s="547">
        <f>'Information Input'!$J$18</f>
        <v>2019</v>
      </c>
      <c r="AV911" s="547" t="s">
        <v>99</v>
      </c>
      <c r="AW911" s="547" t="s">
        <v>100</v>
      </c>
      <c r="AX911" s="547" t="s">
        <v>96</v>
      </c>
      <c r="AY911" s="548" t="s">
        <v>671</v>
      </c>
      <c r="AZ911" s="547">
        <v>28</v>
      </c>
      <c r="BA911" s="549" t="s">
        <v>170</v>
      </c>
      <c r="BB911" s="543" t="s">
        <v>235</v>
      </c>
      <c r="BC911" s="550">
        <f>'Report 2'!$O215</f>
        <v>0</v>
      </c>
      <c r="BD911" s="550">
        <f>'Report 2'!$P215</f>
        <v>0</v>
      </c>
      <c r="BE911" s="550">
        <f>'Report 2'!$Q215</f>
        <v>0</v>
      </c>
      <c r="BF911" s="550">
        <f>'Report 2'!$R215</f>
        <v>0</v>
      </c>
      <c r="BG911" s="550">
        <f>'Report 2'!$S215</f>
        <v>0</v>
      </c>
      <c r="BH911" s="550">
        <f>'Report 2'!$T215</f>
        <v>0</v>
      </c>
      <c r="BI911" s="550">
        <f>'Report 2'!$U215</f>
        <v>0</v>
      </c>
      <c r="CC911" s="542" t="s">
        <v>669</v>
      </c>
      <c r="CD911" s="1014" t="s">
        <v>672</v>
      </c>
      <c r="CE911" s="1014" t="str">
        <f>'Information Input'!$M$14</f>
        <v xml:space="preserve">      -      </v>
      </c>
      <c r="CF911" s="551" t="s">
        <v>137</v>
      </c>
      <c r="CG911" s="552">
        <f t="shared" si="168"/>
        <v>43647</v>
      </c>
      <c r="CH911" s="552">
        <f t="shared" si="169"/>
        <v>43738</v>
      </c>
      <c r="CI911" s="552">
        <f>'Information Input'!$H$35</f>
        <v>43555</v>
      </c>
      <c r="CJ911" s="551" t="str">
        <f>'Information Input'!$J$22</f>
        <v>Quarterly</v>
      </c>
      <c r="CK911" s="552">
        <f>'Information Input'!$H$30</f>
        <v>43555</v>
      </c>
      <c r="CL911" s="551">
        <f>'Information Input'!$J$18</f>
        <v>2019</v>
      </c>
      <c r="CM911" s="551" t="s">
        <v>89</v>
      </c>
      <c r="CN911" s="1014" t="s">
        <v>90</v>
      </c>
      <c r="CO911" s="542" t="s">
        <v>91</v>
      </c>
      <c r="CP911" s="542" t="s">
        <v>671</v>
      </c>
      <c r="CQ911" s="551">
        <v>30</v>
      </c>
      <c r="CR911" s="542" t="s">
        <v>172</v>
      </c>
      <c r="CS911" s="542" t="s">
        <v>238</v>
      </c>
      <c r="CT911" s="1015">
        <f>'Report 1'!$E$18</f>
        <v>0</v>
      </c>
      <c r="CU911" s="1016">
        <f>SUMIF('Report 4A'!$G$16:$G$95,$CQ911,'Report 4A'!$M$16:$M$95)</f>
        <v>0</v>
      </c>
      <c r="CV911" s="1017">
        <f t="shared" si="167"/>
        <v>0</v>
      </c>
    </row>
    <row r="912" spans="2:100">
      <c r="B912" s="535" t="s">
        <v>669</v>
      </c>
      <c r="C912" s="536">
        <v>1</v>
      </c>
      <c r="D912" s="537" t="str">
        <f>'Information Input'!$M$14</f>
        <v xml:space="preserve">      -      </v>
      </c>
      <c r="E912" s="537" t="s">
        <v>136</v>
      </c>
      <c r="F912" s="538">
        <f t="shared" si="164"/>
        <v>43556</v>
      </c>
      <c r="G912" s="538">
        <f t="shared" si="165"/>
        <v>43646</v>
      </c>
      <c r="H912" s="538">
        <f>'Information Input'!$H$35</f>
        <v>43555</v>
      </c>
      <c r="I912" s="537" t="str">
        <f>'Information Input'!$J$22</f>
        <v>Quarterly</v>
      </c>
      <c r="J912" s="538">
        <f>'Information Input'!$H$30</f>
        <v>43555</v>
      </c>
      <c r="K912" s="537">
        <f>'Information Input'!$J$18</f>
        <v>2019</v>
      </c>
      <c r="L912" s="579" t="s">
        <v>92</v>
      </c>
      <c r="M912" s="540" t="s">
        <v>93</v>
      </c>
      <c r="N912" s="541" t="s">
        <v>91</v>
      </c>
      <c r="O912" s="542" t="s">
        <v>675</v>
      </c>
      <c r="P912" s="537">
        <v>50</v>
      </c>
      <c r="Q912" s="541" t="s">
        <v>192</v>
      </c>
      <c r="R912" s="541" t="s">
        <v>239</v>
      </c>
      <c r="S912" s="543">
        <f>'Report 1'!$I$18</f>
        <v>0</v>
      </c>
      <c r="T912" s="544">
        <f>'Report 1'!$I$70</f>
        <v>0</v>
      </c>
      <c r="U912" s="545">
        <f>'Report 1'!$I$156</f>
        <v>0</v>
      </c>
      <c r="AL912" s="546" t="s">
        <v>669</v>
      </c>
      <c r="AM912" s="547">
        <v>2</v>
      </c>
      <c r="AN912" s="547" t="str">
        <f>'Information Input'!$M$14</f>
        <v xml:space="preserve">      -      </v>
      </c>
      <c r="AO912" s="547" t="s">
        <v>136</v>
      </c>
      <c r="AP912" s="538">
        <f t="shared" si="171"/>
        <v>43556</v>
      </c>
      <c r="AQ912" s="538">
        <f t="shared" si="170"/>
        <v>43646</v>
      </c>
      <c r="AR912" s="538">
        <f>'Information Input'!$H$35</f>
        <v>43555</v>
      </c>
      <c r="AS912" s="547" t="str">
        <f>'Information Input'!$J$22</f>
        <v>Quarterly</v>
      </c>
      <c r="AT912" s="538">
        <f>'Information Input'!$H$30</f>
        <v>43555</v>
      </c>
      <c r="AU912" s="547">
        <f>'Information Input'!$J$18</f>
        <v>2019</v>
      </c>
      <c r="AV912" s="547" t="s">
        <v>99</v>
      </c>
      <c r="AW912" s="547" t="s">
        <v>100</v>
      </c>
      <c r="AX912" s="547" t="s">
        <v>96</v>
      </c>
      <c r="AY912" s="548" t="s">
        <v>671</v>
      </c>
      <c r="AZ912" s="547">
        <v>29</v>
      </c>
      <c r="BA912" s="549" t="s">
        <v>171</v>
      </c>
      <c r="BB912" s="543" t="s">
        <v>238</v>
      </c>
      <c r="BC912" s="550">
        <f>'Report 2'!$O216</f>
        <v>0</v>
      </c>
      <c r="BD912" s="550">
        <f>'Report 2'!$P216</f>
        <v>0</v>
      </c>
      <c r="BE912" s="550">
        <f>'Report 2'!$Q216</f>
        <v>0</v>
      </c>
      <c r="BF912" s="550">
        <f>'Report 2'!$R216</f>
        <v>0</v>
      </c>
      <c r="BG912" s="550">
        <f>'Report 2'!$S216</f>
        <v>0</v>
      </c>
      <c r="BH912" s="550">
        <f>'Report 2'!$T216</f>
        <v>0</v>
      </c>
      <c r="BI912" s="550">
        <f>'Report 2'!$U216</f>
        <v>0</v>
      </c>
      <c r="CC912" s="542" t="s">
        <v>669</v>
      </c>
      <c r="CD912" s="1014" t="s">
        <v>672</v>
      </c>
      <c r="CE912" s="1014" t="str">
        <f>'Information Input'!$M$14</f>
        <v xml:space="preserve">      -      </v>
      </c>
      <c r="CF912" s="551" t="s">
        <v>137</v>
      </c>
      <c r="CG912" s="552">
        <f t="shared" si="168"/>
        <v>43647</v>
      </c>
      <c r="CH912" s="552">
        <f t="shared" si="169"/>
        <v>43738</v>
      </c>
      <c r="CI912" s="552">
        <f>'Information Input'!$H$35</f>
        <v>43555</v>
      </c>
      <c r="CJ912" s="551" t="str">
        <f>'Information Input'!$J$22</f>
        <v>Quarterly</v>
      </c>
      <c r="CK912" s="552">
        <f>'Information Input'!$H$30</f>
        <v>43555</v>
      </c>
      <c r="CL912" s="551">
        <f>'Information Input'!$J$18</f>
        <v>2019</v>
      </c>
      <c r="CM912" s="551" t="s">
        <v>89</v>
      </c>
      <c r="CN912" s="1014" t="s">
        <v>90</v>
      </c>
      <c r="CO912" s="542" t="s">
        <v>91</v>
      </c>
      <c r="CP912" s="542" t="s">
        <v>671</v>
      </c>
      <c r="CQ912" s="551">
        <v>31</v>
      </c>
      <c r="CR912" s="542" t="s">
        <v>173</v>
      </c>
      <c r="CS912" s="542" t="s">
        <v>233</v>
      </c>
      <c r="CT912" s="1015">
        <f>'Report 1'!$E$18</f>
        <v>0</v>
      </c>
      <c r="CU912" s="1016">
        <f>SUMIF('Report 4A'!$G$16:$G$95,$CQ912,'Report 4A'!$M$16:$M$95)</f>
        <v>0</v>
      </c>
      <c r="CV912" s="1017">
        <f t="shared" si="167"/>
        <v>0</v>
      </c>
    </row>
    <row r="913" spans="2:100">
      <c r="B913" s="535" t="s">
        <v>669</v>
      </c>
      <c r="C913" s="536">
        <v>1</v>
      </c>
      <c r="D913" s="537" t="str">
        <f>'Information Input'!$M$14</f>
        <v xml:space="preserve">      -      </v>
      </c>
      <c r="E913" s="537" t="s">
        <v>136</v>
      </c>
      <c r="F913" s="538">
        <f t="shared" si="164"/>
        <v>43556</v>
      </c>
      <c r="G913" s="538">
        <f t="shared" si="165"/>
        <v>43646</v>
      </c>
      <c r="H913" s="538">
        <f>'Information Input'!$H$35</f>
        <v>43555</v>
      </c>
      <c r="I913" s="537" t="str">
        <f>'Information Input'!$J$22</f>
        <v>Quarterly</v>
      </c>
      <c r="J913" s="538">
        <f>'Information Input'!$H$30</f>
        <v>43555</v>
      </c>
      <c r="K913" s="537">
        <f>'Information Input'!$J$18</f>
        <v>2019</v>
      </c>
      <c r="L913" s="579" t="s">
        <v>92</v>
      </c>
      <c r="M913" s="540" t="s">
        <v>93</v>
      </c>
      <c r="N913" s="541" t="s">
        <v>91</v>
      </c>
      <c r="O913" s="542" t="s">
        <v>675</v>
      </c>
      <c r="P913" s="537">
        <v>51</v>
      </c>
      <c r="Q913" s="541" t="s">
        <v>193</v>
      </c>
      <c r="R913" s="541" t="s">
        <v>239</v>
      </c>
      <c r="S913" s="543">
        <f>'Report 1'!$I$18</f>
        <v>0</v>
      </c>
      <c r="T913" s="544">
        <f>'Report 1'!$I$71</f>
        <v>0</v>
      </c>
      <c r="U913" s="545">
        <f>'Report 1'!$I$157</f>
        <v>0</v>
      </c>
      <c r="AL913" s="546" t="s">
        <v>669</v>
      </c>
      <c r="AM913" s="547">
        <v>2</v>
      </c>
      <c r="AN913" s="547" t="str">
        <f>'Information Input'!$M$14</f>
        <v xml:space="preserve">      -      </v>
      </c>
      <c r="AO913" s="547" t="s">
        <v>136</v>
      </c>
      <c r="AP913" s="538">
        <f t="shared" si="171"/>
        <v>43556</v>
      </c>
      <c r="AQ913" s="538">
        <f t="shared" si="170"/>
        <v>43646</v>
      </c>
      <c r="AR913" s="538">
        <f>'Information Input'!$H$35</f>
        <v>43555</v>
      </c>
      <c r="AS913" s="547" t="str">
        <f>'Information Input'!$J$22</f>
        <v>Quarterly</v>
      </c>
      <c r="AT913" s="538">
        <f>'Information Input'!$H$30</f>
        <v>43555</v>
      </c>
      <c r="AU913" s="547">
        <f>'Information Input'!$J$18</f>
        <v>2019</v>
      </c>
      <c r="AV913" s="547" t="s">
        <v>99</v>
      </c>
      <c r="AW913" s="547" t="s">
        <v>100</v>
      </c>
      <c r="AX913" s="547" t="s">
        <v>96</v>
      </c>
      <c r="AY913" s="548" t="s">
        <v>671</v>
      </c>
      <c r="AZ913" s="547">
        <v>30</v>
      </c>
      <c r="BA913" s="549" t="s">
        <v>172</v>
      </c>
      <c r="BB913" s="543" t="s">
        <v>238</v>
      </c>
      <c r="BC913" s="550">
        <f>'Report 2'!$O217</f>
        <v>0</v>
      </c>
      <c r="BD913" s="550">
        <f>'Report 2'!$P217</f>
        <v>0</v>
      </c>
      <c r="BE913" s="550">
        <f>'Report 2'!$Q217</f>
        <v>0</v>
      </c>
      <c r="BF913" s="550">
        <f>'Report 2'!$R217</f>
        <v>0</v>
      </c>
      <c r="BG913" s="550">
        <f>'Report 2'!$S217</f>
        <v>0</v>
      </c>
      <c r="BH913" s="550">
        <f>'Report 2'!$T217</f>
        <v>0</v>
      </c>
      <c r="BI913" s="550">
        <f>'Report 2'!$U217</f>
        <v>0</v>
      </c>
      <c r="CC913" s="542" t="s">
        <v>669</v>
      </c>
      <c r="CD913" s="1014" t="s">
        <v>672</v>
      </c>
      <c r="CE913" s="1014" t="str">
        <f>'Information Input'!$M$14</f>
        <v xml:space="preserve">      -      </v>
      </c>
      <c r="CF913" s="551" t="s">
        <v>137</v>
      </c>
      <c r="CG913" s="552">
        <f t="shared" si="168"/>
        <v>43647</v>
      </c>
      <c r="CH913" s="552">
        <f t="shared" si="169"/>
        <v>43738</v>
      </c>
      <c r="CI913" s="552">
        <f>'Information Input'!$H$35</f>
        <v>43555</v>
      </c>
      <c r="CJ913" s="551" t="str">
        <f>'Information Input'!$J$22</f>
        <v>Quarterly</v>
      </c>
      <c r="CK913" s="552">
        <f>'Information Input'!$H$30</f>
        <v>43555</v>
      </c>
      <c r="CL913" s="551">
        <f>'Information Input'!$J$18</f>
        <v>2019</v>
      </c>
      <c r="CM913" s="551" t="s">
        <v>89</v>
      </c>
      <c r="CN913" s="1014" t="s">
        <v>90</v>
      </c>
      <c r="CO913" s="542" t="s">
        <v>91</v>
      </c>
      <c r="CP913" s="542" t="s">
        <v>671</v>
      </c>
      <c r="CQ913" s="551">
        <v>32</v>
      </c>
      <c r="CR913" s="542" t="s">
        <v>174</v>
      </c>
      <c r="CS913" s="542" t="s">
        <v>238</v>
      </c>
      <c r="CT913" s="1015">
        <f>'Report 1'!$E$18</f>
        <v>0</v>
      </c>
      <c r="CU913" s="1016">
        <f>SUMIF('Report 4A'!$G$16:$G$95,$CQ913,'Report 4A'!$M$16:$M$95)</f>
        <v>0</v>
      </c>
      <c r="CV913" s="1017">
        <f t="shared" si="167"/>
        <v>0</v>
      </c>
    </row>
    <row r="914" spans="2:100">
      <c r="B914" s="535" t="s">
        <v>669</v>
      </c>
      <c r="C914" s="536">
        <v>1</v>
      </c>
      <c r="D914" s="537" t="str">
        <f>'Information Input'!$M$14</f>
        <v xml:space="preserve">      -      </v>
      </c>
      <c r="E914" s="537" t="s">
        <v>136</v>
      </c>
      <c r="F914" s="538">
        <f t="shared" si="164"/>
        <v>43556</v>
      </c>
      <c r="G914" s="538">
        <f t="shared" si="165"/>
        <v>43646</v>
      </c>
      <c r="H914" s="538">
        <f>'Information Input'!$H$35</f>
        <v>43555</v>
      </c>
      <c r="I914" s="537" t="str">
        <f>'Information Input'!$J$22</f>
        <v>Quarterly</v>
      </c>
      <c r="J914" s="538">
        <f>'Information Input'!$H$30</f>
        <v>43555</v>
      </c>
      <c r="K914" s="537">
        <f>'Information Input'!$J$18</f>
        <v>2019</v>
      </c>
      <c r="L914" s="579" t="s">
        <v>92</v>
      </c>
      <c r="M914" s="540" t="s">
        <v>93</v>
      </c>
      <c r="N914" s="541" t="s">
        <v>91</v>
      </c>
      <c r="O914" s="542" t="s">
        <v>674</v>
      </c>
      <c r="P914" s="537">
        <v>52</v>
      </c>
      <c r="Q914" s="541" t="s">
        <v>194</v>
      </c>
      <c r="R914" s="541" t="s">
        <v>239</v>
      </c>
      <c r="S914" s="543">
        <f>'Report 1'!$I$18</f>
        <v>0</v>
      </c>
      <c r="T914" s="544">
        <f>'Report 1'!$I$72</f>
        <v>0</v>
      </c>
      <c r="U914" s="545">
        <f>'Report 1'!$I$158</f>
        <v>0</v>
      </c>
      <c r="AL914" s="546" t="s">
        <v>669</v>
      </c>
      <c r="AM914" s="547">
        <v>2</v>
      </c>
      <c r="AN914" s="547" t="str">
        <f>'Information Input'!$M$14</f>
        <v xml:space="preserve">      -      </v>
      </c>
      <c r="AO914" s="547" t="s">
        <v>136</v>
      </c>
      <c r="AP914" s="538">
        <f t="shared" si="171"/>
        <v>43556</v>
      </c>
      <c r="AQ914" s="538">
        <f t="shared" si="170"/>
        <v>43646</v>
      </c>
      <c r="AR914" s="538">
        <f>'Information Input'!$H$35</f>
        <v>43555</v>
      </c>
      <c r="AS914" s="547" t="str">
        <f>'Information Input'!$J$22</f>
        <v>Quarterly</v>
      </c>
      <c r="AT914" s="538">
        <f>'Information Input'!$H$30</f>
        <v>43555</v>
      </c>
      <c r="AU914" s="547">
        <f>'Information Input'!$J$18</f>
        <v>2019</v>
      </c>
      <c r="AV914" s="547" t="s">
        <v>99</v>
      </c>
      <c r="AW914" s="547" t="s">
        <v>100</v>
      </c>
      <c r="AX914" s="547" t="s">
        <v>96</v>
      </c>
      <c r="AY914" s="548" t="s">
        <v>671</v>
      </c>
      <c r="AZ914" s="547">
        <v>31</v>
      </c>
      <c r="BA914" s="549" t="s">
        <v>173</v>
      </c>
      <c r="BB914" s="543" t="s">
        <v>233</v>
      </c>
      <c r="BC914" s="550">
        <f>'Report 2'!$O218</f>
        <v>0</v>
      </c>
      <c r="BD914" s="550">
        <f>'Report 2'!$P218</f>
        <v>0</v>
      </c>
      <c r="BE914" s="550">
        <f>'Report 2'!$Q218</f>
        <v>0</v>
      </c>
      <c r="BF914" s="550">
        <f>'Report 2'!$R218</f>
        <v>0</v>
      </c>
      <c r="BG914" s="550">
        <f>'Report 2'!$S218</f>
        <v>0</v>
      </c>
      <c r="BH914" s="550">
        <f>'Report 2'!$T218</f>
        <v>0</v>
      </c>
      <c r="BI914" s="550">
        <f>'Report 2'!$U218</f>
        <v>0</v>
      </c>
      <c r="CC914" s="542" t="s">
        <v>669</v>
      </c>
      <c r="CD914" s="1014" t="s">
        <v>672</v>
      </c>
      <c r="CE914" s="1014" t="str">
        <f>'Information Input'!$M$14</f>
        <v xml:space="preserve">      -      </v>
      </c>
      <c r="CF914" s="551" t="s">
        <v>137</v>
      </c>
      <c r="CG914" s="552">
        <f t="shared" si="168"/>
        <v>43647</v>
      </c>
      <c r="CH914" s="552">
        <f t="shared" si="169"/>
        <v>43738</v>
      </c>
      <c r="CI914" s="552">
        <f>'Information Input'!$H$35</f>
        <v>43555</v>
      </c>
      <c r="CJ914" s="551" t="str">
        <f>'Information Input'!$J$22</f>
        <v>Quarterly</v>
      </c>
      <c r="CK914" s="552">
        <f>'Information Input'!$H$30</f>
        <v>43555</v>
      </c>
      <c r="CL914" s="551">
        <f>'Information Input'!$J$18</f>
        <v>2019</v>
      </c>
      <c r="CM914" s="551" t="s">
        <v>89</v>
      </c>
      <c r="CN914" s="1014" t="s">
        <v>90</v>
      </c>
      <c r="CO914" s="542" t="s">
        <v>91</v>
      </c>
      <c r="CP914" s="542" t="s">
        <v>671</v>
      </c>
      <c r="CQ914" s="551">
        <v>33</v>
      </c>
      <c r="CR914" s="542" t="s">
        <v>175</v>
      </c>
      <c r="CS914" s="542" t="s">
        <v>233</v>
      </c>
      <c r="CT914" s="1015">
        <f>'Report 1'!$E$18</f>
        <v>0</v>
      </c>
      <c r="CU914" s="1016">
        <f>SUMIF('Report 4A'!$G$16:$G$95,$CQ914,'Report 4A'!$M$16:$M$95)</f>
        <v>0</v>
      </c>
      <c r="CV914" s="1017">
        <f t="shared" si="167"/>
        <v>0</v>
      </c>
    </row>
    <row r="915" spans="2:100">
      <c r="B915" s="535" t="s">
        <v>669</v>
      </c>
      <c r="C915" s="536">
        <v>1</v>
      </c>
      <c r="D915" s="537" t="str">
        <f>'Information Input'!$M$14</f>
        <v xml:space="preserve">      -      </v>
      </c>
      <c r="E915" s="537" t="s">
        <v>136</v>
      </c>
      <c r="F915" s="538">
        <f t="shared" si="164"/>
        <v>43556</v>
      </c>
      <c r="G915" s="538">
        <f t="shared" si="165"/>
        <v>43646</v>
      </c>
      <c r="H915" s="538">
        <f>'Information Input'!$H$35</f>
        <v>43555</v>
      </c>
      <c r="I915" s="537" t="str">
        <f>'Information Input'!$J$22</f>
        <v>Quarterly</v>
      </c>
      <c r="J915" s="538">
        <f>'Information Input'!$H$30</f>
        <v>43555</v>
      </c>
      <c r="K915" s="537">
        <f>'Information Input'!$J$18</f>
        <v>2019</v>
      </c>
      <c r="L915" s="579" t="s">
        <v>92</v>
      </c>
      <c r="M915" s="540" t="s">
        <v>93</v>
      </c>
      <c r="N915" s="541" t="s">
        <v>91</v>
      </c>
      <c r="O915" s="542" t="s">
        <v>676</v>
      </c>
      <c r="P915" s="537">
        <v>53</v>
      </c>
      <c r="Q915" s="541" t="s">
        <v>195</v>
      </c>
      <c r="R915" s="541" t="s">
        <v>677</v>
      </c>
      <c r="S915" s="543">
        <f>'Report 1'!$I$18</f>
        <v>0</v>
      </c>
      <c r="T915" s="544">
        <f>'Report 1'!$I$73</f>
        <v>0</v>
      </c>
      <c r="U915" s="545">
        <f>'Report 1'!$I$159</f>
        <v>0</v>
      </c>
      <c r="AL915" s="546" t="s">
        <v>669</v>
      </c>
      <c r="AM915" s="547">
        <v>2</v>
      </c>
      <c r="AN915" s="547" t="str">
        <f>'Information Input'!$M$14</f>
        <v xml:space="preserve">      -      </v>
      </c>
      <c r="AO915" s="547" t="s">
        <v>136</v>
      </c>
      <c r="AP915" s="538">
        <f t="shared" si="171"/>
        <v>43556</v>
      </c>
      <c r="AQ915" s="538">
        <f t="shared" si="170"/>
        <v>43646</v>
      </c>
      <c r="AR915" s="538">
        <f>'Information Input'!$H$35</f>
        <v>43555</v>
      </c>
      <c r="AS915" s="547" t="str">
        <f>'Information Input'!$J$22</f>
        <v>Quarterly</v>
      </c>
      <c r="AT915" s="538">
        <f>'Information Input'!$H$30</f>
        <v>43555</v>
      </c>
      <c r="AU915" s="547">
        <f>'Information Input'!$J$18</f>
        <v>2019</v>
      </c>
      <c r="AV915" s="547" t="s">
        <v>99</v>
      </c>
      <c r="AW915" s="547" t="s">
        <v>100</v>
      </c>
      <c r="AX915" s="547" t="s">
        <v>96</v>
      </c>
      <c r="AY915" s="548" t="s">
        <v>671</v>
      </c>
      <c r="AZ915" s="547">
        <v>32</v>
      </c>
      <c r="BA915" s="549" t="s">
        <v>174</v>
      </c>
      <c r="BB915" s="543" t="s">
        <v>238</v>
      </c>
      <c r="BC915" s="550">
        <f>'Report 2'!$O219</f>
        <v>0</v>
      </c>
      <c r="BD915" s="550">
        <f>'Report 2'!$P219</f>
        <v>0</v>
      </c>
      <c r="BE915" s="550">
        <f>'Report 2'!$Q219</f>
        <v>0</v>
      </c>
      <c r="BF915" s="550">
        <f>'Report 2'!$R219</f>
        <v>0</v>
      </c>
      <c r="BG915" s="550">
        <f>'Report 2'!$S219</f>
        <v>0</v>
      </c>
      <c r="BH915" s="550">
        <f>'Report 2'!$T219</f>
        <v>0</v>
      </c>
      <c r="BI915" s="550">
        <f>'Report 2'!$U219</f>
        <v>0</v>
      </c>
      <c r="CC915" s="542" t="s">
        <v>669</v>
      </c>
      <c r="CD915" s="1014" t="s">
        <v>672</v>
      </c>
      <c r="CE915" s="1014" t="str">
        <f>'Information Input'!$M$14</f>
        <v xml:space="preserve">      -      </v>
      </c>
      <c r="CF915" s="551" t="s">
        <v>137</v>
      </c>
      <c r="CG915" s="552">
        <f t="shared" si="168"/>
        <v>43647</v>
      </c>
      <c r="CH915" s="552">
        <f t="shared" si="169"/>
        <v>43738</v>
      </c>
      <c r="CI915" s="552">
        <f>'Information Input'!$H$35</f>
        <v>43555</v>
      </c>
      <c r="CJ915" s="551" t="str">
        <f>'Information Input'!$J$22</f>
        <v>Quarterly</v>
      </c>
      <c r="CK915" s="552">
        <f>'Information Input'!$H$30</f>
        <v>43555</v>
      </c>
      <c r="CL915" s="551">
        <f>'Information Input'!$J$18</f>
        <v>2019</v>
      </c>
      <c r="CM915" s="551" t="s">
        <v>89</v>
      </c>
      <c r="CN915" s="1014" t="s">
        <v>90</v>
      </c>
      <c r="CO915" s="542" t="s">
        <v>91</v>
      </c>
      <c r="CP915" s="542" t="s">
        <v>671</v>
      </c>
      <c r="CQ915" s="551">
        <v>34</v>
      </c>
      <c r="CR915" s="542" t="s">
        <v>176</v>
      </c>
      <c r="CS915" s="542" t="s">
        <v>238</v>
      </c>
      <c r="CT915" s="1015">
        <f>'Report 1'!$E$18</f>
        <v>0</v>
      </c>
      <c r="CU915" s="1016">
        <f>SUMIF('Report 4A'!$G$16:$G$95,$CQ915,'Report 4A'!$M$16:$M$95)</f>
        <v>0</v>
      </c>
      <c r="CV915" s="1017">
        <f t="shared" si="167"/>
        <v>0</v>
      </c>
    </row>
    <row r="916" spans="2:100">
      <c r="B916" s="535" t="s">
        <v>669</v>
      </c>
      <c r="C916" s="536">
        <v>1</v>
      </c>
      <c r="D916" s="537" t="str">
        <f>'Information Input'!$M$14</f>
        <v xml:space="preserve">      -      </v>
      </c>
      <c r="E916" s="537" t="s">
        <v>136</v>
      </c>
      <c r="F916" s="538">
        <f t="shared" si="164"/>
        <v>43556</v>
      </c>
      <c r="G916" s="538">
        <f t="shared" si="165"/>
        <v>43646</v>
      </c>
      <c r="H916" s="538">
        <f>'Information Input'!$H$35</f>
        <v>43555</v>
      </c>
      <c r="I916" s="537" t="str">
        <f>'Information Input'!$J$22</f>
        <v>Quarterly</v>
      </c>
      <c r="J916" s="538">
        <f>'Information Input'!$H$30</f>
        <v>43555</v>
      </c>
      <c r="K916" s="537">
        <f>'Information Input'!$J$18</f>
        <v>2019</v>
      </c>
      <c r="L916" s="579" t="s">
        <v>92</v>
      </c>
      <c r="M916" s="540" t="s">
        <v>93</v>
      </c>
      <c r="N916" s="541" t="s">
        <v>91</v>
      </c>
      <c r="O916" s="542" t="s">
        <v>676</v>
      </c>
      <c r="P916" s="537">
        <v>54</v>
      </c>
      <c r="Q916" s="541" t="s">
        <v>196</v>
      </c>
      <c r="R916" s="541" t="s">
        <v>677</v>
      </c>
      <c r="S916" s="543">
        <f>'Report 1'!$I$18</f>
        <v>0</v>
      </c>
      <c r="T916" s="544">
        <f>'Report 1'!$I$74</f>
        <v>0</v>
      </c>
      <c r="U916" s="545">
        <f>'Report 1'!$I$160</f>
        <v>0</v>
      </c>
      <c r="AL916" s="546" t="s">
        <v>669</v>
      </c>
      <c r="AM916" s="547">
        <v>2</v>
      </c>
      <c r="AN916" s="547" t="str">
        <f>'Information Input'!$M$14</f>
        <v xml:space="preserve">      -      </v>
      </c>
      <c r="AO916" s="547" t="s">
        <v>136</v>
      </c>
      <c r="AP916" s="538">
        <f t="shared" si="171"/>
        <v>43556</v>
      </c>
      <c r="AQ916" s="538">
        <f t="shared" si="170"/>
        <v>43646</v>
      </c>
      <c r="AR916" s="538">
        <f>'Information Input'!$H$35</f>
        <v>43555</v>
      </c>
      <c r="AS916" s="547" t="str">
        <f>'Information Input'!$J$22</f>
        <v>Quarterly</v>
      </c>
      <c r="AT916" s="538">
        <f>'Information Input'!$H$30</f>
        <v>43555</v>
      </c>
      <c r="AU916" s="547">
        <f>'Information Input'!$J$18</f>
        <v>2019</v>
      </c>
      <c r="AV916" s="547" t="s">
        <v>99</v>
      </c>
      <c r="AW916" s="547" t="s">
        <v>100</v>
      </c>
      <c r="AX916" s="547" t="s">
        <v>96</v>
      </c>
      <c r="AY916" s="548" t="s">
        <v>671</v>
      </c>
      <c r="AZ916" s="547">
        <v>33</v>
      </c>
      <c r="BA916" s="549" t="s">
        <v>175</v>
      </c>
      <c r="BB916" s="543" t="s">
        <v>233</v>
      </c>
      <c r="BC916" s="550">
        <f>'Report 2'!$O220</f>
        <v>0</v>
      </c>
      <c r="BD916" s="550">
        <f>'Report 2'!$P220</f>
        <v>0</v>
      </c>
      <c r="BE916" s="550">
        <f>'Report 2'!$Q220</f>
        <v>0</v>
      </c>
      <c r="BF916" s="550">
        <f>'Report 2'!$R220</f>
        <v>0</v>
      </c>
      <c r="BG916" s="550">
        <f>'Report 2'!$S220</f>
        <v>0</v>
      </c>
      <c r="BH916" s="550">
        <f>'Report 2'!$T220</f>
        <v>0</v>
      </c>
      <c r="BI916" s="550">
        <f>'Report 2'!$U220</f>
        <v>0</v>
      </c>
      <c r="CC916" s="542" t="s">
        <v>669</v>
      </c>
      <c r="CD916" s="1014" t="s">
        <v>672</v>
      </c>
      <c r="CE916" s="1014" t="str">
        <f>'Information Input'!$M$14</f>
        <v xml:space="preserve">      -      </v>
      </c>
      <c r="CF916" s="551" t="s">
        <v>137</v>
      </c>
      <c r="CG916" s="552">
        <f t="shared" si="168"/>
        <v>43647</v>
      </c>
      <c r="CH916" s="552">
        <f t="shared" si="169"/>
        <v>43738</v>
      </c>
      <c r="CI916" s="552">
        <f>'Information Input'!$H$35</f>
        <v>43555</v>
      </c>
      <c r="CJ916" s="551" t="str">
        <f>'Information Input'!$J$22</f>
        <v>Quarterly</v>
      </c>
      <c r="CK916" s="552">
        <f>'Information Input'!$H$30</f>
        <v>43555</v>
      </c>
      <c r="CL916" s="551">
        <f>'Information Input'!$J$18</f>
        <v>2019</v>
      </c>
      <c r="CM916" s="551" t="s">
        <v>89</v>
      </c>
      <c r="CN916" s="1014" t="s">
        <v>90</v>
      </c>
      <c r="CO916" s="542" t="s">
        <v>91</v>
      </c>
      <c r="CP916" s="542" t="s">
        <v>671</v>
      </c>
      <c r="CQ916" s="551">
        <v>35</v>
      </c>
      <c r="CR916" s="542" t="s">
        <v>177</v>
      </c>
      <c r="CS916" s="542" t="s">
        <v>235</v>
      </c>
      <c r="CT916" s="1015">
        <f>'Report 1'!$E$18</f>
        <v>0</v>
      </c>
      <c r="CU916" s="1016">
        <f>SUMIF('Report 4A'!$G$16:$G$95,$CQ916,'Report 4A'!$M$16:$M$95)</f>
        <v>0</v>
      </c>
      <c r="CV916" s="1017">
        <f t="shared" si="167"/>
        <v>0</v>
      </c>
    </row>
    <row r="917" spans="2:100">
      <c r="B917" s="535" t="s">
        <v>669</v>
      </c>
      <c r="C917" s="536">
        <v>1</v>
      </c>
      <c r="D917" s="537" t="str">
        <f>'Information Input'!$M$14</f>
        <v xml:space="preserve">      -      </v>
      </c>
      <c r="E917" s="537" t="s">
        <v>136</v>
      </c>
      <c r="F917" s="538">
        <f t="shared" si="164"/>
        <v>43556</v>
      </c>
      <c r="G917" s="538">
        <f t="shared" si="165"/>
        <v>43646</v>
      </c>
      <c r="H917" s="538">
        <f>'Information Input'!$H$35</f>
        <v>43555</v>
      </c>
      <c r="I917" s="537" t="str">
        <f>'Information Input'!$J$22</f>
        <v>Quarterly</v>
      </c>
      <c r="J917" s="538">
        <f>'Information Input'!$H$30</f>
        <v>43555</v>
      </c>
      <c r="K917" s="537">
        <f>'Information Input'!$J$18</f>
        <v>2019</v>
      </c>
      <c r="L917" s="579" t="s">
        <v>92</v>
      </c>
      <c r="M917" s="540" t="s">
        <v>93</v>
      </c>
      <c r="N917" s="541" t="s">
        <v>91</v>
      </c>
      <c r="O917" s="542" t="s">
        <v>676</v>
      </c>
      <c r="P917" s="537">
        <v>55</v>
      </c>
      <c r="Q917" s="541" t="s">
        <v>197</v>
      </c>
      <c r="R917" s="541" t="s">
        <v>677</v>
      </c>
      <c r="S917" s="543">
        <f>'Report 1'!$I$18</f>
        <v>0</v>
      </c>
      <c r="T917" s="544">
        <f>'Report 1'!$I$75</f>
        <v>0</v>
      </c>
      <c r="U917" s="545">
        <f>'Report 1'!$I$161</f>
        <v>0</v>
      </c>
      <c r="AL917" s="546" t="s">
        <v>669</v>
      </c>
      <c r="AM917" s="547">
        <v>2</v>
      </c>
      <c r="AN917" s="547" t="str">
        <f>'Information Input'!$M$14</f>
        <v xml:space="preserve">      -      </v>
      </c>
      <c r="AO917" s="547" t="s">
        <v>136</v>
      </c>
      <c r="AP917" s="538">
        <f t="shared" si="171"/>
        <v>43556</v>
      </c>
      <c r="AQ917" s="538">
        <f t="shared" si="170"/>
        <v>43646</v>
      </c>
      <c r="AR917" s="538">
        <f>'Information Input'!$H$35</f>
        <v>43555</v>
      </c>
      <c r="AS917" s="547" t="str">
        <f>'Information Input'!$J$22</f>
        <v>Quarterly</v>
      </c>
      <c r="AT917" s="538">
        <f>'Information Input'!$H$30</f>
        <v>43555</v>
      </c>
      <c r="AU917" s="547">
        <f>'Information Input'!$J$18</f>
        <v>2019</v>
      </c>
      <c r="AV917" s="547" t="s">
        <v>99</v>
      </c>
      <c r="AW917" s="547" t="s">
        <v>100</v>
      </c>
      <c r="AX917" s="547" t="s">
        <v>96</v>
      </c>
      <c r="AY917" s="548" t="s">
        <v>671</v>
      </c>
      <c r="AZ917" s="547">
        <v>34</v>
      </c>
      <c r="BA917" s="549" t="s">
        <v>176</v>
      </c>
      <c r="BB917" s="543" t="s">
        <v>238</v>
      </c>
      <c r="BC917" s="550">
        <f>'Report 2'!$O221</f>
        <v>0</v>
      </c>
      <c r="BD917" s="550">
        <f>'Report 2'!$P221</f>
        <v>0</v>
      </c>
      <c r="BE917" s="550">
        <f>'Report 2'!$Q221</f>
        <v>0</v>
      </c>
      <c r="BF917" s="550">
        <f>'Report 2'!$R221</f>
        <v>0</v>
      </c>
      <c r="BG917" s="550">
        <f>'Report 2'!$S221</f>
        <v>0</v>
      </c>
      <c r="BH917" s="550">
        <f>'Report 2'!$T221</f>
        <v>0</v>
      </c>
      <c r="BI917" s="550">
        <f>'Report 2'!$U221</f>
        <v>0</v>
      </c>
      <c r="CC917" s="542" t="s">
        <v>669</v>
      </c>
      <c r="CD917" s="1014" t="s">
        <v>672</v>
      </c>
      <c r="CE917" s="1014" t="str">
        <f>'Information Input'!$M$14</f>
        <v xml:space="preserve">      -      </v>
      </c>
      <c r="CF917" s="551" t="s">
        <v>137</v>
      </c>
      <c r="CG917" s="552">
        <f t="shared" si="168"/>
        <v>43647</v>
      </c>
      <c r="CH917" s="552">
        <f t="shared" si="169"/>
        <v>43738</v>
      </c>
      <c r="CI917" s="552">
        <f>'Information Input'!$H$35</f>
        <v>43555</v>
      </c>
      <c r="CJ917" s="551" t="str">
        <f>'Information Input'!$J$22</f>
        <v>Quarterly</v>
      </c>
      <c r="CK917" s="552">
        <f>'Information Input'!$H$30</f>
        <v>43555</v>
      </c>
      <c r="CL917" s="551">
        <f>'Information Input'!$J$18</f>
        <v>2019</v>
      </c>
      <c r="CM917" s="551" t="s">
        <v>89</v>
      </c>
      <c r="CN917" s="1014" t="s">
        <v>90</v>
      </c>
      <c r="CO917" s="542" t="s">
        <v>91</v>
      </c>
      <c r="CP917" s="542" t="s">
        <v>671</v>
      </c>
      <c r="CQ917" s="551">
        <v>36</v>
      </c>
      <c r="CR917" s="542" t="s">
        <v>178</v>
      </c>
      <c r="CS917" s="542" t="s">
        <v>235</v>
      </c>
      <c r="CT917" s="1015">
        <f>'Report 1'!$E$18</f>
        <v>0</v>
      </c>
      <c r="CU917" s="1016">
        <f>SUMIF('Report 4A'!$G$16:$G$95,$CQ917,'Report 4A'!$M$16:$M$95)</f>
        <v>0</v>
      </c>
      <c r="CV917" s="1017">
        <f t="shared" si="167"/>
        <v>0</v>
      </c>
    </row>
    <row r="918" spans="2:100">
      <c r="B918" s="535" t="s">
        <v>669</v>
      </c>
      <c r="C918" s="536">
        <v>1</v>
      </c>
      <c r="D918" s="537" t="str">
        <f>'Information Input'!$M$14</f>
        <v xml:space="preserve">      -      </v>
      </c>
      <c r="E918" s="537" t="s">
        <v>136</v>
      </c>
      <c r="F918" s="538">
        <f t="shared" si="164"/>
        <v>43556</v>
      </c>
      <c r="G918" s="538">
        <f t="shared" si="165"/>
        <v>43646</v>
      </c>
      <c r="H918" s="538">
        <f>'Information Input'!$H$35</f>
        <v>43555</v>
      </c>
      <c r="I918" s="537" t="str">
        <f>'Information Input'!$J$22</f>
        <v>Quarterly</v>
      </c>
      <c r="J918" s="538">
        <f>'Information Input'!$H$30</f>
        <v>43555</v>
      </c>
      <c r="K918" s="537">
        <f>'Information Input'!$J$18</f>
        <v>2019</v>
      </c>
      <c r="L918" s="579" t="s">
        <v>92</v>
      </c>
      <c r="M918" s="540" t="s">
        <v>93</v>
      </c>
      <c r="N918" s="541" t="s">
        <v>91</v>
      </c>
      <c r="O918" s="542" t="s">
        <v>676</v>
      </c>
      <c r="P918" s="537">
        <v>56</v>
      </c>
      <c r="Q918" s="541" t="s">
        <v>198</v>
      </c>
      <c r="R918" s="541" t="s">
        <v>239</v>
      </c>
      <c r="S918" s="543">
        <f>'Report 1'!$I$18</f>
        <v>0</v>
      </c>
      <c r="T918" s="544">
        <f>'Report 1'!$I$76</f>
        <v>0</v>
      </c>
      <c r="U918" s="545">
        <f>'Report 1'!$I$162</f>
        <v>0</v>
      </c>
      <c r="AL918" s="546" t="s">
        <v>669</v>
      </c>
      <c r="AM918" s="547">
        <v>2</v>
      </c>
      <c r="AN918" s="547" t="str">
        <f>'Information Input'!$M$14</f>
        <v xml:space="preserve">      -      </v>
      </c>
      <c r="AO918" s="547" t="s">
        <v>136</v>
      </c>
      <c r="AP918" s="538">
        <f t="shared" si="171"/>
        <v>43556</v>
      </c>
      <c r="AQ918" s="538">
        <f t="shared" si="170"/>
        <v>43646</v>
      </c>
      <c r="AR918" s="538">
        <f>'Information Input'!$H$35</f>
        <v>43555</v>
      </c>
      <c r="AS918" s="547" t="str">
        <f>'Information Input'!$J$22</f>
        <v>Quarterly</v>
      </c>
      <c r="AT918" s="538">
        <f>'Information Input'!$H$30</f>
        <v>43555</v>
      </c>
      <c r="AU918" s="547">
        <f>'Information Input'!$J$18</f>
        <v>2019</v>
      </c>
      <c r="AV918" s="547" t="s">
        <v>99</v>
      </c>
      <c r="AW918" s="547" t="s">
        <v>100</v>
      </c>
      <c r="AX918" s="547" t="s">
        <v>96</v>
      </c>
      <c r="AY918" s="548" t="s">
        <v>671</v>
      </c>
      <c r="AZ918" s="547">
        <v>35</v>
      </c>
      <c r="BA918" s="549" t="s">
        <v>177</v>
      </c>
      <c r="BB918" s="543" t="s">
        <v>235</v>
      </c>
      <c r="BC918" s="550">
        <f>'Report 2'!$O222</f>
        <v>0</v>
      </c>
      <c r="BD918" s="550">
        <f>'Report 2'!$P222</f>
        <v>0</v>
      </c>
      <c r="BE918" s="550">
        <f>'Report 2'!$Q222</f>
        <v>0</v>
      </c>
      <c r="BF918" s="550">
        <f>'Report 2'!$R222</f>
        <v>0</v>
      </c>
      <c r="BG918" s="550">
        <f>'Report 2'!$S222</f>
        <v>0</v>
      </c>
      <c r="BH918" s="550">
        <f>'Report 2'!$T222</f>
        <v>0</v>
      </c>
      <c r="BI918" s="550">
        <f>'Report 2'!$U222</f>
        <v>0</v>
      </c>
      <c r="CC918" s="542" t="s">
        <v>669</v>
      </c>
      <c r="CD918" s="1014" t="s">
        <v>672</v>
      </c>
      <c r="CE918" s="1014" t="str">
        <f>'Information Input'!$M$14</f>
        <v xml:space="preserve">      -      </v>
      </c>
      <c r="CF918" s="551" t="s">
        <v>137</v>
      </c>
      <c r="CG918" s="552">
        <f t="shared" si="168"/>
        <v>43647</v>
      </c>
      <c r="CH918" s="552">
        <f t="shared" si="169"/>
        <v>43738</v>
      </c>
      <c r="CI918" s="552">
        <f>'Information Input'!$H$35</f>
        <v>43555</v>
      </c>
      <c r="CJ918" s="551" t="str">
        <f>'Information Input'!$J$22</f>
        <v>Quarterly</v>
      </c>
      <c r="CK918" s="552">
        <f>'Information Input'!$H$30</f>
        <v>43555</v>
      </c>
      <c r="CL918" s="551">
        <f>'Information Input'!$J$18</f>
        <v>2019</v>
      </c>
      <c r="CM918" s="551" t="s">
        <v>89</v>
      </c>
      <c r="CN918" s="1014" t="s">
        <v>90</v>
      </c>
      <c r="CO918" s="542" t="s">
        <v>91</v>
      </c>
      <c r="CP918" s="542" t="s">
        <v>671</v>
      </c>
      <c r="CQ918" s="551">
        <v>37</v>
      </c>
      <c r="CR918" s="542" t="s">
        <v>179</v>
      </c>
      <c r="CS918" s="542" t="s">
        <v>231</v>
      </c>
      <c r="CT918" s="1015">
        <f>'Report 1'!$E$18</f>
        <v>0</v>
      </c>
      <c r="CU918" s="1016">
        <f>SUMIF('Report 4A'!$G$16:$G$95,$CQ918,'Report 4A'!$M$16:$M$95)</f>
        <v>0</v>
      </c>
      <c r="CV918" s="1017">
        <f t="shared" si="167"/>
        <v>0</v>
      </c>
    </row>
    <row r="919" spans="2:100">
      <c r="B919" s="535" t="s">
        <v>669</v>
      </c>
      <c r="C919" s="536">
        <v>1</v>
      </c>
      <c r="D919" s="537" t="str">
        <f>'Information Input'!$M$14</f>
        <v xml:space="preserve">      -      </v>
      </c>
      <c r="E919" s="537" t="s">
        <v>136</v>
      </c>
      <c r="F919" s="538">
        <f t="shared" si="164"/>
        <v>43556</v>
      </c>
      <c r="G919" s="538">
        <f t="shared" si="165"/>
        <v>43646</v>
      </c>
      <c r="H919" s="538">
        <f>'Information Input'!$H$35</f>
        <v>43555</v>
      </c>
      <c r="I919" s="537" t="str">
        <f>'Information Input'!$J$22</f>
        <v>Quarterly</v>
      </c>
      <c r="J919" s="538">
        <f>'Information Input'!$H$30</f>
        <v>43555</v>
      </c>
      <c r="K919" s="537">
        <f>'Information Input'!$J$18</f>
        <v>2019</v>
      </c>
      <c r="L919" s="579" t="s">
        <v>92</v>
      </c>
      <c r="M919" s="540" t="s">
        <v>93</v>
      </c>
      <c r="N919" s="541" t="s">
        <v>91</v>
      </c>
      <c r="O919" s="542" t="s">
        <v>674</v>
      </c>
      <c r="P919" s="537">
        <v>57</v>
      </c>
      <c r="Q919" s="541" t="s">
        <v>199</v>
      </c>
      <c r="R919" s="542" t="s">
        <v>239</v>
      </c>
      <c r="S919" s="543">
        <f>'Report 1'!$I$18</f>
        <v>0</v>
      </c>
      <c r="T919" s="544">
        <f>'Report 1'!$I$77</f>
        <v>0</v>
      </c>
      <c r="U919" s="545">
        <f>'Report 1'!$I$163</f>
        <v>0</v>
      </c>
      <c r="AL919" s="546" t="s">
        <v>669</v>
      </c>
      <c r="AM919" s="547">
        <v>2</v>
      </c>
      <c r="AN919" s="547" t="str">
        <f>'Information Input'!$M$14</f>
        <v xml:space="preserve">      -      </v>
      </c>
      <c r="AO919" s="547" t="s">
        <v>136</v>
      </c>
      <c r="AP919" s="538">
        <f t="shared" si="171"/>
        <v>43556</v>
      </c>
      <c r="AQ919" s="538">
        <f t="shared" si="170"/>
        <v>43646</v>
      </c>
      <c r="AR919" s="538">
        <f>'Information Input'!$H$35</f>
        <v>43555</v>
      </c>
      <c r="AS919" s="547" t="str">
        <f>'Information Input'!$J$22</f>
        <v>Quarterly</v>
      </c>
      <c r="AT919" s="538">
        <f>'Information Input'!$H$30</f>
        <v>43555</v>
      </c>
      <c r="AU919" s="547">
        <f>'Information Input'!$J$18</f>
        <v>2019</v>
      </c>
      <c r="AV919" s="547" t="s">
        <v>99</v>
      </c>
      <c r="AW919" s="547" t="s">
        <v>100</v>
      </c>
      <c r="AX919" s="547" t="s">
        <v>96</v>
      </c>
      <c r="AY919" s="548" t="s">
        <v>671</v>
      </c>
      <c r="AZ919" s="547">
        <v>36</v>
      </c>
      <c r="BA919" s="549" t="s">
        <v>178</v>
      </c>
      <c r="BB919" s="543" t="s">
        <v>235</v>
      </c>
      <c r="BC919" s="550">
        <f>'Report 2'!$O223</f>
        <v>0</v>
      </c>
      <c r="BD919" s="550">
        <f>'Report 2'!$P223</f>
        <v>0</v>
      </c>
      <c r="BE919" s="550">
        <f>'Report 2'!$Q223</f>
        <v>0</v>
      </c>
      <c r="BF919" s="550">
        <f>'Report 2'!$R223</f>
        <v>0</v>
      </c>
      <c r="BG919" s="550">
        <f>'Report 2'!$S223</f>
        <v>0</v>
      </c>
      <c r="BH919" s="550">
        <f>'Report 2'!$T223</f>
        <v>0</v>
      </c>
      <c r="BI919" s="550">
        <f>'Report 2'!$U223</f>
        <v>0</v>
      </c>
      <c r="CC919" s="542" t="s">
        <v>669</v>
      </c>
      <c r="CD919" s="1014" t="s">
        <v>672</v>
      </c>
      <c r="CE919" s="1014" t="str">
        <f>'Information Input'!$M$14</f>
        <v xml:space="preserve">      -      </v>
      </c>
      <c r="CF919" s="551" t="s">
        <v>137</v>
      </c>
      <c r="CG919" s="552">
        <f t="shared" si="168"/>
        <v>43647</v>
      </c>
      <c r="CH919" s="552">
        <f t="shared" si="169"/>
        <v>43738</v>
      </c>
      <c r="CI919" s="552">
        <f>'Information Input'!$H$35</f>
        <v>43555</v>
      </c>
      <c r="CJ919" s="551" t="str">
        <f>'Information Input'!$J$22</f>
        <v>Quarterly</v>
      </c>
      <c r="CK919" s="552">
        <f>'Information Input'!$H$30</f>
        <v>43555</v>
      </c>
      <c r="CL919" s="551">
        <f>'Information Input'!$J$18</f>
        <v>2019</v>
      </c>
      <c r="CM919" s="551" t="s">
        <v>89</v>
      </c>
      <c r="CN919" s="1014" t="s">
        <v>90</v>
      </c>
      <c r="CO919" s="542" t="s">
        <v>91</v>
      </c>
      <c r="CP919" s="542" t="s">
        <v>671</v>
      </c>
      <c r="CQ919" s="551">
        <v>38</v>
      </c>
      <c r="CR919" s="542" t="s">
        <v>180</v>
      </c>
      <c r="CS919" s="542" t="s">
        <v>233</v>
      </c>
      <c r="CT919" s="1015">
        <f>'Report 1'!$E$18</f>
        <v>0</v>
      </c>
      <c r="CU919" s="1016">
        <f>SUMIF('Report 4A'!$G$16:$G$95,$CQ919,'Report 4A'!$M$16:$M$95)</f>
        <v>0</v>
      </c>
      <c r="CV919" s="1017">
        <f t="shared" si="167"/>
        <v>0</v>
      </c>
    </row>
    <row r="920" spans="2:100">
      <c r="B920" s="535" t="s">
        <v>669</v>
      </c>
      <c r="C920" s="536">
        <v>1</v>
      </c>
      <c r="D920" s="537" t="str">
        <f>'Information Input'!$M$14</f>
        <v xml:space="preserve">      -      </v>
      </c>
      <c r="E920" s="537" t="s">
        <v>136</v>
      </c>
      <c r="F920" s="538">
        <f t="shared" si="164"/>
        <v>43556</v>
      </c>
      <c r="G920" s="538">
        <f t="shared" si="165"/>
        <v>43646</v>
      </c>
      <c r="H920" s="538">
        <f>'Information Input'!$H$35</f>
        <v>43555</v>
      </c>
      <c r="I920" s="537" t="str">
        <f>'Information Input'!$J$22</f>
        <v>Quarterly</v>
      </c>
      <c r="J920" s="538">
        <f>'Information Input'!$H$30</f>
        <v>43555</v>
      </c>
      <c r="K920" s="537">
        <f>'Information Input'!$J$18</f>
        <v>2019</v>
      </c>
      <c r="L920" s="579" t="s">
        <v>92</v>
      </c>
      <c r="M920" s="540" t="s">
        <v>93</v>
      </c>
      <c r="N920" s="541" t="s">
        <v>91</v>
      </c>
      <c r="O920" s="542" t="s">
        <v>678</v>
      </c>
      <c r="P920" s="537">
        <v>58</v>
      </c>
      <c r="Q920" s="541" t="s">
        <v>201</v>
      </c>
      <c r="R920" s="542" t="s">
        <v>239</v>
      </c>
      <c r="S920" s="543">
        <f>'Report 1'!$I$18</f>
        <v>0</v>
      </c>
      <c r="T920" s="544">
        <f>'Report 1'!$I$79</f>
        <v>0</v>
      </c>
      <c r="U920" s="545">
        <f>'Report 1'!$I$165</f>
        <v>0</v>
      </c>
      <c r="AL920" s="546" t="s">
        <v>669</v>
      </c>
      <c r="AM920" s="547">
        <v>2</v>
      </c>
      <c r="AN920" s="547" t="str">
        <f>'Information Input'!$M$14</f>
        <v xml:space="preserve">      -      </v>
      </c>
      <c r="AO920" s="547" t="s">
        <v>136</v>
      </c>
      <c r="AP920" s="538">
        <f t="shared" si="171"/>
        <v>43556</v>
      </c>
      <c r="AQ920" s="538">
        <f t="shared" si="170"/>
        <v>43646</v>
      </c>
      <c r="AR920" s="538">
        <f>'Information Input'!$H$35</f>
        <v>43555</v>
      </c>
      <c r="AS920" s="547" t="str">
        <f>'Information Input'!$J$22</f>
        <v>Quarterly</v>
      </c>
      <c r="AT920" s="538">
        <f>'Information Input'!$H$30</f>
        <v>43555</v>
      </c>
      <c r="AU920" s="547">
        <f>'Information Input'!$J$18</f>
        <v>2019</v>
      </c>
      <c r="AV920" s="547" t="s">
        <v>99</v>
      </c>
      <c r="AW920" s="547" t="s">
        <v>100</v>
      </c>
      <c r="AX920" s="547" t="s">
        <v>96</v>
      </c>
      <c r="AY920" s="548" t="s">
        <v>671</v>
      </c>
      <c r="AZ920" s="547">
        <v>37</v>
      </c>
      <c r="BA920" s="549" t="s">
        <v>179</v>
      </c>
      <c r="BB920" s="543" t="s">
        <v>231</v>
      </c>
      <c r="BC920" s="550">
        <f>'Report 2'!$O224</f>
        <v>0</v>
      </c>
      <c r="BD920" s="550">
        <f>'Report 2'!$P224</f>
        <v>0</v>
      </c>
      <c r="BE920" s="550">
        <f>'Report 2'!$Q224</f>
        <v>0</v>
      </c>
      <c r="BF920" s="550">
        <f>'Report 2'!$R224</f>
        <v>0</v>
      </c>
      <c r="BG920" s="550">
        <f>'Report 2'!$S224</f>
        <v>0</v>
      </c>
      <c r="BH920" s="550">
        <f>'Report 2'!$T224</f>
        <v>0</v>
      </c>
      <c r="BI920" s="550">
        <f>'Report 2'!$U224</f>
        <v>0</v>
      </c>
      <c r="CC920" s="542" t="s">
        <v>669</v>
      </c>
      <c r="CD920" s="1014" t="s">
        <v>672</v>
      </c>
      <c r="CE920" s="1014" t="str">
        <f>'Information Input'!$M$14</f>
        <v xml:space="preserve">      -      </v>
      </c>
      <c r="CF920" s="551" t="s">
        <v>137</v>
      </c>
      <c r="CG920" s="552">
        <f t="shared" si="168"/>
        <v>43647</v>
      </c>
      <c r="CH920" s="552">
        <f t="shared" si="169"/>
        <v>43738</v>
      </c>
      <c r="CI920" s="552">
        <f>'Information Input'!$H$35</f>
        <v>43555</v>
      </c>
      <c r="CJ920" s="551" t="str">
        <f>'Information Input'!$J$22</f>
        <v>Quarterly</v>
      </c>
      <c r="CK920" s="552">
        <f>'Information Input'!$H$30</f>
        <v>43555</v>
      </c>
      <c r="CL920" s="551">
        <f>'Information Input'!$J$18</f>
        <v>2019</v>
      </c>
      <c r="CM920" s="551" t="s">
        <v>89</v>
      </c>
      <c r="CN920" s="1014" t="s">
        <v>90</v>
      </c>
      <c r="CO920" s="542" t="s">
        <v>91</v>
      </c>
      <c r="CP920" s="542" t="s">
        <v>671</v>
      </c>
      <c r="CQ920" s="551">
        <v>39</v>
      </c>
      <c r="CR920" s="542" t="s">
        <v>181</v>
      </c>
      <c r="CS920" s="542" t="s">
        <v>233</v>
      </c>
      <c r="CT920" s="1015">
        <f>'Report 1'!$E$18</f>
        <v>0</v>
      </c>
      <c r="CU920" s="1016">
        <f>SUMIF('Report 4A'!$G$16:$G$95,$CQ920,'Report 4A'!$M$16:$M$95)</f>
        <v>0</v>
      </c>
      <c r="CV920" s="1017">
        <f t="shared" si="167"/>
        <v>0</v>
      </c>
    </row>
    <row r="921" spans="2:100">
      <c r="B921" s="535" t="s">
        <v>669</v>
      </c>
      <c r="C921" s="536">
        <v>1</v>
      </c>
      <c r="D921" s="537" t="str">
        <f>'Information Input'!$M$14</f>
        <v xml:space="preserve">      -      </v>
      </c>
      <c r="E921" s="537" t="s">
        <v>136</v>
      </c>
      <c r="F921" s="538">
        <f t="shared" ref="F921:F984" si="172">DATE(K921,4,1)</f>
        <v>43556</v>
      </c>
      <c r="G921" s="538">
        <f t="shared" ref="G921:G984" si="173">DATE(K921,6,30)</f>
        <v>43646</v>
      </c>
      <c r="H921" s="538">
        <f>'Information Input'!$H$35</f>
        <v>43555</v>
      </c>
      <c r="I921" s="537" t="str">
        <f>'Information Input'!$J$22</f>
        <v>Quarterly</v>
      </c>
      <c r="J921" s="538">
        <f>'Information Input'!$H$30</f>
        <v>43555</v>
      </c>
      <c r="K921" s="537">
        <f>'Information Input'!$J$18</f>
        <v>2019</v>
      </c>
      <c r="L921" s="579" t="s">
        <v>92</v>
      </c>
      <c r="M921" s="540" t="s">
        <v>93</v>
      </c>
      <c r="N921" s="541" t="s">
        <v>91</v>
      </c>
      <c r="O921" s="542" t="s">
        <v>678</v>
      </c>
      <c r="P921" s="537">
        <v>59</v>
      </c>
      <c r="Q921" s="541" t="s">
        <v>202</v>
      </c>
      <c r="R921" s="542" t="s">
        <v>239</v>
      </c>
      <c r="S921" s="543">
        <f>'Report 1'!$I$18</f>
        <v>0</v>
      </c>
      <c r="T921" s="544">
        <f>'Report 1'!$I$80</f>
        <v>0</v>
      </c>
      <c r="U921" s="545">
        <f>'Report 1'!$I$166</f>
        <v>0</v>
      </c>
      <c r="AL921" s="546" t="s">
        <v>669</v>
      </c>
      <c r="AM921" s="547">
        <v>2</v>
      </c>
      <c r="AN921" s="547" t="str">
        <f>'Information Input'!$M$14</f>
        <v xml:space="preserve">      -      </v>
      </c>
      <c r="AO921" s="547" t="s">
        <v>136</v>
      </c>
      <c r="AP921" s="538">
        <f t="shared" si="171"/>
        <v>43556</v>
      </c>
      <c r="AQ921" s="538">
        <f t="shared" si="170"/>
        <v>43646</v>
      </c>
      <c r="AR921" s="538">
        <f>'Information Input'!$H$35</f>
        <v>43555</v>
      </c>
      <c r="AS921" s="547" t="str">
        <f>'Information Input'!$J$22</f>
        <v>Quarterly</v>
      </c>
      <c r="AT921" s="538">
        <f>'Information Input'!$H$30</f>
        <v>43555</v>
      </c>
      <c r="AU921" s="547">
        <f>'Information Input'!$J$18</f>
        <v>2019</v>
      </c>
      <c r="AV921" s="547" t="s">
        <v>99</v>
      </c>
      <c r="AW921" s="547" t="s">
        <v>100</v>
      </c>
      <c r="AX921" s="547" t="s">
        <v>96</v>
      </c>
      <c r="AY921" s="548" t="s">
        <v>671</v>
      </c>
      <c r="AZ921" s="547">
        <v>38</v>
      </c>
      <c r="BA921" s="549" t="s">
        <v>180</v>
      </c>
      <c r="BB921" s="543" t="s">
        <v>233</v>
      </c>
      <c r="BC921" s="550">
        <f>'Report 2'!$O225</f>
        <v>0</v>
      </c>
      <c r="BD921" s="550">
        <f>'Report 2'!$P225</f>
        <v>0</v>
      </c>
      <c r="BE921" s="550">
        <f>'Report 2'!$Q225</f>
        <v>0</v>
      </c>
      <c r="BF921" s="550">
        <f>'Report 2'!$R225</f>
        <v>0</v>
      </c>
      <c r="BG921" s="550">
        <f>'Report 2'!$S225</f>
        <v>0</v>
      </c>
      <c r="BH921" s="550">
        <f>'Report 2'!$T225</f>
        <v>0</v>
      </c>
      <c r="BI921" s="550">
        <f>'Report 2'!$U225</f>
        <v>0</v>
      </c>
      <c r="CC921" s="542" t="s">
        <v>669</v>
      </c>
      <c r="CD921" s="1014" t="s">
        <v>672</v>
      </c>
      <c r="CE921" s="1014" t="str">
        <f>'Information Input'!$M$14</f>
        <v xml:space="preserve">      -      </v>
      </c>
      <c r="CF921" s="551" t="s">
        <v>137</v>
      </c>
      <c r="CG921" s="552">
        <f t="shared" si="168"/>
        <v>43647</v>
      </c>
      <c r="CH921" s="552">
        <f t="shared" si="169"/>
        <v>43738</v>
      </c>
      <c r="CI921" s="552">
        <f>'Information Input'!$H$35</f>
        <v>43555</v>
      </c>
      <c r="CJ921" s="551" t="str">
        <f>'Information Input'!$J$22</f>
        <v>Quarterly</v>
      </c>
      <c r="CK921" s="552">
        <f>'Information Input'!$H$30</f>
        <v>43555</v>
      </c>
      <c r="CL921" s="551">
        <f>'Information Input'!$J$18</f>
        <v>2019</v>
      </c>
      <c r="CM921" s="551" t="s">
        <v>89</v>
      </c>
      <c r="CN921" s="1014" t="s">
        <v>90</v>
      </c>
      <c r="CO921" s="542" t="s">
        <v>91</v>
      </c>
      <c r="CP921" s="542" t="s">
        <v>671</v>
      </c>
      <c r="CQ921" s="551">
        <v>40</v>
      </c>
      <c r="CR921" s="542" t="s">
        <v>182</v>
      </c>
      <c r="CS921" s="542" t="s">
        <v>238</v>
      </c>
      <c r="CT921" s="1015">
        <f>'Report 1'!$E$18</f>
        <v>0</v>
      </c>
      <c r="CU921" s="1016">
        <f>SUMIF('Report 4A'!$G$16:$G$95,$CQ921,'Report 4A'!$M$16:$M$95)</f>
        <v>0</v>
      </c>
      <c r="CV921" s="1017">
        <f t="shared" si="167"/>
        <v>0</v>
      </c>
    </row>
    <row r="922" spans="2:100">
      <c r="B922" s="535" t="s">
        <v>669</v>
      </c>
      <c r="C922" s="536">
        <v>1</v>
      </c>
      <c r="D922" s="537" t="str">
        <f>'Information Input'!$M$14</f>
        <v xml:space="preserve">      -      </v>
      </c>
      <c r="E922" s="537" t="s">
        <v>136</v>
      </c>
      <c r="F922" s="538">
        <f t="shared" si="172"/>
        <v>43556</v>
      </c>
      <c r="G922" s="538">
        <f t="shared" si="173"/>
        <v>43646</v>
      </c>
      <c r="H922" s="538">
        <f>'Information Input'!$H$35</f>
        <v>43555</v>
      </c>
      <c r="I922" s="537" t="str">
        <f>'Information Input'!$J$22</f>
        <v>Quarterly</v>
      </c>
      <c r="J922" s="538">
        <f>'Information Input'!$H$30</f>
        <v>43555</v>
      </c>
      <c r="K922" s="537">
        <f>'Information Input'!$J$18</f>
        <v>2019</v>
      </c>
      <c r="L922" s="579" t="s">
        <v>92</v>
      </c>
      <c r="M922" s="540" t="s">
        <v>93</v>
      </c>
      <c r="N922" s="541" t="s">
        <v>91</v>
      </c>
      <c r="O922" s="542" t="s">
        <v>678</v>
      </c>
      <c r="P922" s="537">
        <v>60</v>
      </c>
      <c r="Q922" s="541" t="s">
        <v>203</v>
      </c>
      <c r="R922" s="541" t="s">
        <v>239</v>
      </c>
      <c r="S922" s="543">
        <f>'Report 1'!$I$18</f>
        <v>0</v>
      </c>
      <c r="T922" s="544">
        <f>'Report 1'!$I$81</f>
        <v>0</v>
      </c>
      <c r="U922" s="545">
        <f>'Report 1'!$I$167</f>
        <v>0</v>
      </c>
      <c r="AL922" s="546" t="s">
        <v>669</v>
      </c>
      <c r="AM922" s="547">
        <v>2</v>
      </c>
      <c r="AN922" s="547" t="str">
        <f>'Information Input'!$M$14</f>
        <v xml:space="preserve">      -      </v>
      </c>
      <c r="AO922" s="547" t="s">
        <v>136</v>
      </c>
      <c r="AP922" s="538">
        <f t="shared" si="171"/>
        <v>43556</v>
      </c>
      <c r="AQ922" s="538">
        <f t="shared" si="170"/>
        <v>43646</v>
      </c>
      <c r="AR922" s="538">
        <f>'Information Input'!$H$35</f>
        <v>43555</v>
      </c>
      <c r="AS922" s="547" t="str">
        <f>'Information Input'!$J$22</f>
        <v>Quarterly</v>
      </c>
      <c r="AT922" s="538">
        <f>'Information Input'!$H$30</f>
        <v>43555</v>
      </c>
      <c r="AU922" s="547">
        <f>'Information Input'!$J$18</f>
        <v>2019</v>
      </c>
      <c r="AV922" s="547" t="s">
        <v>99</v>
      </c>
      <c r="AW922" s="547" t="s">
        <v>100</v>
      </c>
      <c r="AX922" s="547" t="s">
        <v>96</v>
      </c>
      <c r="AY922" s="548" t="s">
        <v>671</v>
      </c>
      <c r="AZ922" s="547">
        <v>39</v>
      </c>
      <c r="BA922" s="549" t="s">
        <v>181</v>
      </c>
      <c r="BB922" s="543" t="s">
        <v>233</v>
      </c>
      <c r="BC922" s="550">
        <f>'Report 2'!$O226</f>
        <v>0</v>
      </c>
      <c r="BD922" s="550">
        <f>'Report 2'!$P226</f>
        <v>0</v>
      </c>
      <c r="BE922" s="550">
        <f>'Report 2'!$Q226</f>
        <v>0</v>
      </c>
      <c r="BF922" s="550">
        <f>'Report 2'!$R226</f>
        <v>0</v>
      </c>
      <c r="BG922" s="550">
        <f>'Report 2'!$S226</f>
        <v>0</v>
      </c>
      <c r="BH922" s="550">
        <f>'Report 2'!$T226</f>
        <v>0</v>
      </c>
      <c r="BI922" s="550">
        <f>'Report 2'!$U226</f>
        <v>0</v>
      </c>
      <c r="CC922" s="542" t="s">
        <v>669</v>
      </c>
      <c r="CD922" s="1014" t="s">
        <v>672</v>
      </c>
      <c r="CE922" s="1014" t="str">
        <f>'Information Input'!$M$14</f>
        <v xml:space="preserve">      -      </v>
      </c>
      <c r="CF922" s="551" t="s">
        <v>137</v>
      </c>
      <c r="CG922" s="552">
        <f t="shared" si="168"/>
        <v>43647</v>
      </c>
      <c r="CH922" s="552">
        <f t="shared" si="169"/>
        <v>43738</v>
      </c>
      <c r="CI922" s="552">
        <f>'Information Input'!$H$35</f>
        <v>43555</v>
      </c>
      <c r="CJ922" s="551" t="str">
        <f>'Information Input'!$J$22</f>
        <v>Quarterly</v>
      </c>
      <c r="CK922" s="552">
        <f>'Information Input'!$H$30</f>
        <v>43555</v>
      </c>
      <c r="CL922" s="551">
        <f>'Information Input'!$J$18</f>
        <v>2019</v>
      </c>
      <c r="CM922" s="551" t="s">
        <v>89</v>
      </c>
      <c r="CN922" s="1014" t="s">
        <v>90</v>
      </c>
      <c r="CO922" s="542" t="s">
        <v>91</v>
      </c>
      <c r="CP922" s="542" t="s">
        <v>671</v>
      </c>
      <c r="CQ922" s="551">
        <v>41</v>
      </c>
      <c r="CR922" s="542" t="s">
        <v>183</v>
      </c>
      <c r="CS922" s="542" t="s">
        <v>238</v>
      </c>
      <c r="CT922" s="1015">
        <f>'Report 1'!$E$18</f>
        <v>0</v>
      </c>
      <c r="CU922" s="1016">
        <f>SUMIF('Report 4A'!$G$16:$G$95,$CQ922,'Report 4A'!$M$16:$M$95)</f>
        <v>0</v>
      </c>
      <c r="CV922" s="1017">
        <f t="shared" si="167"/>
        <v>0</v>
      </c>
    </row>
    <row r="923" spans="2:100">
      <c r="B923" s="535" t="s">
        <v>669</v>
      </c>
      <c r="C923" s="536">
        <v>1</v>
      </c>
      <c r="D923" s="537" t="str">
        <f>'Information Input'!$M$14</f>
        <v xml:space="preserve">      -      </v>
      </c>
      <c r="E923" s="537" t="s">
        <v>136</v>
      </c>
      <c r="F923" s="538">
        <f t="shared" si="172"/>
        <v>43556</v>
      </c>
      <c r="G923" s="538">
        <f t="shared" si="173"/>
        <v>43646</v>
      </c>
      <c r="H923" s="538">
        <f>'Information Input'!$H$35</f>
        <v>43555</v>
      </c>
      <c r="I923" s="537" t="str">
        <f>'Information Input'!$J$22</f>
        <v>Quarterly</v>
      </c>
      <c r="J923" s="538">
        <f>'Information Input'!$H$30</f>
        <v>43555</v>
      </c>
      <c r="K923" s="537">
        <f>'Information Input'!$J$18</f>
        <v>2019</v>
      </c>
      <c r="L923" s="579" t="s">
        <v>92</v>
      </c>
      <c r="M923" s="540" t="s">
        <v>93</v>
      </c>
      <c r="N923" s="541" t="s">
        <v>91</v>
      </c>
      <c r="O923" s="542" t="s">
        <v>678</v>
      </c>
      <c r="P923" s="537">
        <v>61</v>
      </c>
      <c r="Q923" s="541" t="s">
        <v>204</v>
      </c>
      <c r="R923" s="541" t="s">
        <v>239</v>
      </c>
      <c r="S923" s="543">
        <f>'Report 1'!$I$18</f>
        <v>0</v>
      </c>
      <c r="T923" s="544">
        <f>'Report 1'!$I$82</f>
        <v>0</v>
      </c>
      <c r="U923" s="545">
        <f>'Report 1'!$I$168</f>
        <v>0</v>
      </c>
      <c r="AL923" s="546" t="s">
        <v>669</v>
      </c>
      <c r="AM923" s="547">
        <v>2</v>
      </c>
      <c r="AN923" s="547" t="str">
        <f>'Information Input'!$M$14</f>
        <v xml:space="preserve">      -      </v>
      </c>
      <c r="AO923" s="547" t="s">
        <v>136</v>
      </c>
      <c r="AP923" s="538">
        <f t="shared" si="171"/>
        <v>43556</v>
      </c>
      <c r="AQ923" s="538">
        <f t="shared" si="170"/>
        <v>43646</v>
      </c>
      <c r="AR923" s="538">
        <f>'Information Input'!$H$35</f>
        <v>43555</v>
      </c>
      <c r="AS923" s="547" t="str">
        <f>'Information Input'!$J$22</f>
        <v>Quarterly</v>
      </c>
      <c r="AT923" s="538">
        <f>'Information Input'!$H$30</f>
        <v>43555</v>
      </c>
      <c r="AU923" s="547">
        <f>'Information Input'!$J$18</f>
        <v>2019</v>
      </c>
      <c r="AV923" s="547" t="s">
        <v>99</v>
      </c>
      <c r="AW923" s="547" t="s">
        <v>100</v>
      </c>
      <c r="AX923" s="547" t="s">
        <v>96</v>
      </c>
      <c r="AY923" s="548" t="s">
        <v>671</v>
      </c>
      <c r="AZ923" s="547">
        <v>40</v>
      </c>
      <c r="BA923" s="549" t="s">
        <v>182</v>
      </c>
      <c r="BB923" s="543" t="s">
        <v>238</v>
      </c>
      <c r="BC923" s="550">
        <f>'Report 2'!$O227</f>
        <v>0</v>
      </c>
      <c r="BD923" s="550">
        <f>'Report 2'!$P227</f>
        <v>0</v>
      </c>
      <c r="BE923" s="550">
        <f>'Report 2'!$Q227</f>
        <v>0</v>
      </c>
      <c r="BF923" s="550">
        <f>'Report 2'!$R227</f>
        <v>0</v>
      </c>
      <c r="BG923" s="550">
        <f>'Report 2'!$S227</f>
        <v>0</v>
      </c>
      <c r="BH923" s="550">
        <f>'Report 2'!$T227</f>
        <v>0</v>
      </c>
      <c r="BI923" s="550">
        <f>'Report 2'!$U227</f>
        <v>0</v>
      </c>
      <c r="CC923" s="542" t="s">
        <v>669</v>
      </c>
      <c r="CD923" s="1014" t="s">
        <v>672</v>
      </c>
      <c r="CE923" s="1014" t="str">
        <f>'Information Input'!$M$14</f>
        <v xml:space="preserve">      -      </v>
      </c>
      <c r="CF923" s="551" t="s">
        <v>137</v>
      </c>
      <c r="CG923" s="552">
        <f t="shared" si="168"/>
        <v>43647</v>
      </c>
      <c r="CH923" s="552">
        <f t="shared" si="169"/>
        <v>43738</v>
      </c>
      <c r="CI923" s="552">
        <f>'Information Input'!$H$35</f>
        <v>43555</v>
      </c>
      <c r="CJ923" s="551" t="str">
        <f>'Information Input'!$J$22</f>
        <v>Quarterly</v>
      </c>
      <c r="CK923" s="552">
        <f>'Information Input'!$H$30</f>
        <v>43555</v>
      </c>
      <c r="CL923" s="551">
        <f>'Information Input'!$J$18</f>
        <v>2019</v>
      </c>
      <c r="CM923" s="1018" t="s">
        <v>89</v>
      </c>
      <c r="CN923" s="1014" t="s">
        <v>90</v>
      </c>
      <c r="CO923" s="542" t="s">
        <v>91</v>
      </c>
      <c r="CP923" s="542" t="s">
        <v>671</v>
      </c>
      <c r="CQ923" s="551">
        <v>42</v>
      </c>
      <c r="CR923" s="542" t="s">
        <v>184</v>
      </c>
      <c r="CS923" s="542" t="s">
        <v>233</v>
      </c>
      <c r="CT923" s="1015">
        <f>'Report 1'!$E$18</f>
        <v>0</v>
      </c>
      <c r="CU923" s="1016">
        <f>SUMIF('Report 4A'!$G$16:$G$95,$CQ923,'Report 4A'!$M$16:$M$95)</f>
        <v>0</v>
      </c>
      <c r="CV923" s="1017">
        <f t="shared" ref="CV923:CV924" si="174">IF(CT923&lt;&gt;0,CU923/CT923,0)</f>
        <v>0</v>
      </c>
    </row>
    <row r="924" spans="2:100">
      <c r="B924" s="535" t="s">
        <v>669</v>
      </c>
      <c r="C924" s="536">
        <v>1</v>
      </c>
      <c r="D924" s="537" t="str">
        <f>'Information Input'!$M$14</f>
        <v xml:space="preserve">      -      </v>
      </c>
      <c r="E924" s="537" t="s">
        <v>136</v>
      </c>
      <c r="F924" s="538">
        <f t="shared" si="172"/>
        <v>43556</v>
      </c>
      <c r="G924" s="538">
        <f t="shared" si="173"/>
        <v>43646</v>
      </c>
      <c r="H924" s="538">
        <f>'Information Input'!$H$35</f>
        <v>43555</v>
      </c>
      <c r="I924" s="537" t="str">
        <f>'Information Input'!$J$22</f>
        <v>Quarterly</v>
      </c>
      <c r="J924" s="538">
        <f>'Information Input'!$H$30</f>
        <v>43555</v>
      </c>
      <c r="K924" s="537">
        <f>'Information Input'!$J$18</f>
        <v>2019</v>
      </c>
      <c r="L924" s="579" t="s">
        <v>92</v>
      </c>
      <c r="M924" s="540" t="s">
        <v>93</v>
      </c>
      <c r="N924" s="541" t="s">
        <v>91</v>
      </c>
      <c r="O924" s="542" t="s">
        <v>678</v>
      </c>
      <c r="P924" s="537">
        <v>62</v>
      </c>
      <c r="Q924" s="541" t="s">
        <v>204</v>
      </c>
      <c r="R924" s="541" t="s">
        <v>239</v>
      </c>
      <c r="S924" s="543">
        <f>'Report 1'!$I$18</f>
        <v>0</v>
      </c>
      <c r="T924" s="544">
        <f>'Report 1'!$I$83</f>
        <v>0</v>
      </c>
      <c r="U924" s="545">
        <f>'Report 1'!$I$169</f>
        <v>0</v>
      </c>
      <c r="AL924" s="546" t="s">
        <v>669</v>
      </c>
      <c r="AM924" s="547">
        <v>2</v>
      </c>
      <c r="AN924" s="547" t="str">
        <f>'Information Input'!$M$14</f>
        <v xml:space="preserve">      -      </v>
      </c>
      <c r="AO924" s="547" t="s">
        <v>136</v>
      </c>
      <c r="AP924" s="538">
        <f t="shared" si="171"/>
        <v>43556</v>
      </c>
      <c r="AQ924" s="538">
        <f t="shared" si="170"/>
        <v>43646</v>
      </c>
      <c r="AR924" s="538">
        <f>'Information Input'!$H$35</f>
        <v>43555</v>
      </c>
      <c r="AS924" s="547" t="str">
        <f>'Information Input'!$J$22</f>
        <v>Quarterly</v>
      </c>
      <c r="AT924" s="538">
        <f>'Information Input'!$H$30</f>
        <v>43555</v>
      </c>
      <c r="AU924" s="547">
        <f>'Information Input'!$J$18</f>
        <v>2019</v>
      </c>
      <c r="AV924" s="547" t="s">
        <v>99</v>
      </c>
      <c r="AW924" s="547" t="s">
        <v>100</v>
      </c>
      <c r="AX924" s="547" t="s">
        <v>96</v>
      </c>
      <c r="AY924" s="548" t="s">
        <v>671</v>
      </c>
      <c r="AZ924" s="547">
        <v>41</v>
      </c>
      <c r="BA924" s="549" t="s">
        <v>183</v>
      </c>
      <c r="BB924" s="543" t="s">
        <v>238</v>
      </c>
      <c r="BC924" s="550">
        <f>'Report 2'!$O228</f>
        <v>0</v>
      </c>
      <c r="BD924" s="550">
        <f>'Report 2'!$P228</f>
        <v>0</v>
      </c>
      <c r="BE924" s="550">
        <f>'Report 2'!$Q228</f>
        <v>0</v>
      </c>
      <c r="BF924" s="550">
        <f>'Report 2'!$R228</f>
        <v>0</v>
      </c>
      <c r="BG924" s="550">
        <f>'Report 2'!$S228</f>
        <v>0</v>
      </c>
      <c r="BH924" s="550">
        <f>'Report 2'!$T228</f>
        <v>0</v>
      </c>
      <c r="BI924" s="550">
        <f>'Report 2'!$U228</f>
        <v>0</v>
      </c>
      <c r="CC924" s="542" t="s">
        <v>669</v>
      </c>
      <c r="CD924" s="1014" t="s">
        <v>672</v>
      </c>
      <c r="CE924" s="1014" t="str">
        <f>'Information Input'!$M$14</f>
        <v xml:space="preserve">      -      </v>
      </c>
      <c r="CF924" s="551" t="s">
        <v>137</v>
      </c>
      <c r="CG924" s="552">
        <f t="shared" si="168"/>
        <v>43647</v>
      </c>
      <c r="CH924" s="552">
        <f t="shared" si="169"/>
        <v>43738</v>
      </c>
      <c r="CI924" s="552">
        <f>'Information Input'!$H$35</f>
        <v>43555</v>
      </c>
      <c r="CJ924" s="551" t="str">
        <f>'Information Input'!$J$22</f>
        <v>Quarterly</v>
      </c>
      <c r="CK924" s="552">
        <f>'Information Input'!$H$30</f>
        <v>43555</v>
      </c>
      <c r="CL924" s="551">
        <f>'Information Input'!$J$18</f>
        <v>2019</v>
      </c>
      <c r="CM924" s="1018" t="s">
        <v>89</v>
      </c>
      <c r="CN924" s="1014" t="s">
        <v>90</v>
      </c>
      <c r="CO924" s="542" t="s">
        <v>91</v>
      </c>
      <c r="CP924" s="542" t="s">
        <v>671</v>
      </c>
      <c r="CQ924" s="551">
        <v>43</v>
      </c>
      <c r="CR924" s="542" t="s">
        <v>185</v>
      </c>
      <c r="CS924" s="542" t="s">
        <v>233</v>
      </c>
      <c r="CT924" s="1015">
        <f>'Report 1'!$E$18</f>
        <v>0</v>
      </c>
      <c r="CU924" s="1016">
        <f>SUMIF('Report 4A'!$G$16:$G$95,$CQ924,'Report 4A'!$M$16:$M$95)</f>
        <v>0</v>
      </c>
      <c r="CV924" s="1017">
        <f t="shared" si="174"/>
        <v>0</v>
      </c>
    </row>
    <row r="925" spans="2:100">
      <c r="B925" s="535" t="s">
        <v>669</v>
      </c>
      <c r="C925" s="536">
        <v>1</v>
      </c>
      <c r="D925" s="537" t="str">
        <f>'Information Input'!$M$14</f>
        <v xml:space="preserve">      -      </v>
      </c>
      <c r="E925" s="537" t="s">
        <v>136</v>
      </c>
      <c r="F925" s="538">
        <f t="shared" si="172"/>
        <v>43556</v>
      </c>
      <c r="G925" s="538">
        <f t="shared" si="173"/>
        <v>43646</v>
      </c>
      <c r="H925" s="538">
        <f>'Information Input'!$H$35</f>
        <v>43555</v>
      </c>
      <c r="I925" s="537" t="str">
        <f>'Information Input'!$J$22</f>
        <v>Quarterly</v>
      </c>
      <c r="J925" s="538">
        <f>'Information Input'!$H$30</f>
        <v>43555</v>
      </c>
      <c r="K925" s="537">
        <f>'Information Input'!$J$18</f>
        <v>2019</v>
      </c>
      <c r="L925" s="579" t="s">
        <v>92</v>
      </c>
      <c r="M925" s="540" t="s">
        <v>93</v>
      </c>
      <c r="N925" s="541" t="s">
        <v>91</v>
      </c>
      <c r="O925" s="542" t="s">
        <v>674</v>
      </c>
      <c r="P925" s="537">
        <v>63</v>
      </c>
      <c r="Q925" s="541" t="s">
        <v>205</v>
      </c>
      <c r="R925" s="541" t="s">
        <v>239</v>
      </c>
      <c r="S925" s="543">
        <f>'Report 1'!$I$18</f>
        <v>0</v>
      </c>
      <c r="T925" s="544">
        <f>'Report 1'!$I$84</f>
        <v>0</v>
      </c>
      <c r="U925" s="545">
        <f>'Report 1'!$I$170</f>
        <v>0</v>
      </c>
      <c r="AL925" s="546" t="s">
        <v>669</v>
      </c>
      <c r="AM925" s="547">
        <v>2</v>
      </c>
      <c r="AN925" s="547" t="str">
        <f>'Information Input'!$M$14</f>
        <v xml:space="preserve">      -      </v>
      </c>
      <c r="AO925" s="547" t="s">
        <v>136</v>
      </c>
      <c r="AP925" s="538">
        <f t="shared" si="171"/>
        <v>43556</v>
      </c>
      <c r="AQ925" s="538">
        <f t="shared" si="170"/>
        <v>43646</v>
      </c>
      <c r="AR925" s="538">
        <f>'Information Input'!$H$35</f>
        <v>43555</v>
      </c>
      <c r="AS925" s="547" t="str">
        <f>'Information Input'!$J$22</f>
        <v>Quarterly</v>
      </c>
      <c r="AT925" s="538">
        <f>'Information Input'!$H$30</f>
        <v>43555</v>
      </c>
      <c r="AU925" s="547">
        <f>'Information Input'!$J$18</f>
        <v>2019</v>
      </c>
      <c r="AV925" s="547" t="s">
        <v>99</v>
      </c>
      <c r="AW925" s="547" t="s">
        <v>100</v>
      </c>
      <c r="AX925" s="547" t="s">
        <v>96</v>
      </c>
      <c r="AY925" s="548" t="s">
        <v>671</v>
      </c>
      <c r="AZ925" s="547">
        <v>42</v>
      </c>
      <c r="BA925" s="549" t="s">
        <v>184</v>
      </c>
      <c r="BB925" s="543" t="s">
        <v>233</v>
      </c>
      <c r="BC925" s="550">
        <f>'Report 2'!$O229</f>
        <v>0</v>
      </c>
      <c r="BD925" s="550">
        <f>'Report 2'!$P229</f>
        <v>0</v>
      </c>
      <c r="BE925" s="550">
        <f>'Report 2'!$Q229</f>
        <v>0</v>
      </c>
      <c r="BF925" s="550">
        <f>'Report 2'!$R229</f>
        <v>0</v>
      </c>
      <c r="BG925" s="550">
        <f>'Report 2'!$S229</f>
        <v>0</v>
      </c>
      <c r="BH925" s="550">
        <f>'Report 2'!$T229</f>
        <v>0</v>
      </c>
      <c r="BI925" s="550">
        <f>'Report 2'!$U229</f>
        <v>0</v>
      </c>
      <c r="CC925" s="542" t="s">
        <v>669</v>
      </c>
      <c r="CD925" s="1014" t="s">
        <v>672</v>
      </c>
      <c r="CE925" s="1014" t="str">
        <f>'Information Input'!$M$14</f>
        <v xml:space="preserve">      -      </v>
      </c>
      <c r="CF925" s="551" t="s">
        <v>137</v>
      </c>
      <c r="CG925" s="552">
        <f t="shared" si="168"/>
        <v>43647</v>
      </c>
      <c r="CH925" s="552">
        <f t="shared" si="169"/>
        <v>43738</v>
      </c>
      <c r="CI925" s="552">
        <f>'Information Input'!$H$35</f>
        <v>43555</v>
      </c>
      <c r="CJ925" s="551" t="str">
        <f>'Information Input'!$J$22</f>
        <v>Quarterly</v>
      </c>
      <c r="CK925" s="552">
        <f>'Information Input'!$H$30</f>
        <v>43555</v>
      </c>
      <c r="CL925" s="551">
        <f>'Information Input'!$J$18</f>
        <v>2019</v>
      </c>
      <c r="CM925" s="551" t="s">
        <v>89</v>
      </c>
      <c r="CN925" s="1014" t="s">
        <v>90</v>
      </c>
      <c r="CO925" s="542" t="s">
        <v>91</v>
      </c>
      <c r="CP925" s="542" t="s">
        <v>675</v>
      </c>
      <c r="CQ925" s="551">
        <v>45</v>
      </c>
      <c r="CR925" s="542" t="s">
        <v>187</v>
      </c>
      <c r="CS925" s="542" t="s">
        <v>239</v>
      </c>
      <c r="CT925" s="1015">
        <f>'Report 1'!$E$18</f>
        <v>0</v>
      </c>
      <c r="CU925" s="1016">
        <f>SUMIF('Report 4A'!$G$16:$G$95,$CQ925,'Report 4A'!$M$16:$M$95)</f>
        <v>0</v>
      </c>
      <c r="CV925" s="1017">
        <f t="shared" si="167"/>
        <v>0</v>
      </c>
    </row>
    <row r="926" spans="2:100">
      <c r="B926" s="535" t="s">
        <v>669</v>
      </c>
      <c r="C926" s="536">
        <v>1</v>
      </c>
      <c r="D926" s="537" t="str">
        <f>'Information Input'!$M$14</f>
        <v xml:space="preserve">      -      </v>
      </c>
      <c r="E926" s="537" t="s">
        <v>136</v>
      </c>
      <c r="F926" s="538">
        <f t="shared" si="172"/>
        <v>43556</v>
      </c>
      <c r="G926" s="538">
        <f t="shared" si="173"/>
        <v>43646</v>
      </c>
      <c r="H926" s="538">
        <f>'Information Input'!$H$35</f>
        <v>43555</v>
      </c>
      <c r="I926" s="537" t="str">
        <f>'Information Input'!$J$22</f>
        <v>Quarterly</v>
      </c>
      <c r="J926" s="538">
        <f>'Information Input'!$H$30</f>
        <v>43555</v>
      </c>
      <c r="K926" s="537">
        <f>'Information Input'!$J$18</f>
        <v>2019</v>
      </c>
      <c r="L926" s="579" t="s">
        <v>92</v>
      </c>
      <c r="M926" s="540" t="s">
        <v>93</v>
      </c>
      <c r="N926" s="541" t="s">
        <v>91</v>
      </c>
      <c r="O926" s="542" t="s">
        <v>674</v>
      </c>
      <c r="P926" s="537">
        <v>64</v>
      </c>
      <c r="Q926" s="541" t="s">
        <v>206</v>
      </c>
      <c r="R926" s="541" t="s">
        <v>239</v>
      </c>
      <c r="S926" s="543">
        <f>'Report 1'!$I$18</f>
        <v>0</v>
      </c>
      <c r="T926" s="544">
        <f>'Report 1'!$I$85</f>
        <v>0</v>
      </c>
      <c r="U926" s="545">
        <f>'Report 1'!$I$171</f>
        <v>0</v>
      </c>
      <c r="AL926" s="546" t="s">
        <v>669</v>
      </c>
      <c r="AM926" s="547">
        <v>2</v>
      </c>
      <c r="AN926" s="547" t="str">
        <f>'Information Input'!$M$14</f>
        <v xml:space="preserve">      -      </v>
      </c>
      <c r="AO926" s="547" t="s">
        <v>136</v>
      </c>
      <c r="AP926" s="538">
        <f t="shared" si="171"/>
        <v>43556</v>
      </c>
      <c r="AQ926" s="538">
        <f t="shared" si="170"/>
        <v>43646</v>
      </c>
      <c r="AR926" s="538">
        <f>'Information Input'!$H$35</f>
        <v>43555</v>
      </c>
      <c r="AS926" s="547" t="str">
        <f>'Information Input'!$J$22</f>
        <v>Quarterly</v>
      </c>
      <c r="AT926" s="538">
        <f>'Information Input'!$H$30</f>
        <v>43555</v>
      </c>
      <c r="AU926" s="547">
        <f>'Information Input'!$J$18</f>
        <v>2019</v>
      </c>
      <c r="AV926" s="547" t="s">
        <v>99</v>
      </c>
      <c r="AW926" s="547" t="s">
        <v>100</v>
      </c>
      <c r="AX926" s="547" t="s">
        <v>96</v>
      </c>
      <c r="AY926" s="548" t="s">
        <v>671</v>
      </c>
      <c r="AZ926" s="547">
        <v>43</v>
      </c>
      <c r="BA926" s="549" t="s">
        <v>185</v>
      </c>
      <c r="BB926" s="543" t="s">
        <v>233</v>
      </c>
      <c r="BC926" s="550">
        <f>'Report 2'!$O230</f>
        <v>0</v>
      </c>
      <c r="BD926" s="550">
        <f>'Report 2'!$P230</f>
        <v>0</v>
      </c>
      <c r="BE926" s="550">
        <f>'Report 2'!$Q230</f>
        <v>0</v>
      </c>
      <c r="BF926" s="550">
        <f>'Report 2'!$R230</f>
        <v>0</v>
      </c>
      <c r="BG926" s="550">
        <f>'Report 2'!$S230</f>
        <v>0</v>
      </c>
      <c r="BH926" s="550">
        <f>'Report 2'!$T230</f>
        <v>0</v>
      </c>
      <c r="BI926" s="550">
        <f>'Report 2'!$U230</f>
        <v>0</v>
      </c>
      <c r="CC926" s="542" t="s">
        <v>669</v>
      </c>
      <c r="CD926" s="1014" t="s">
        <v>672</v>
      </c>
      <c r="CE926" s="1014" t="str">
        <f>'Information Input'!$M$14</f>
        <v xml:space="preserve">      -      </v>
      </c>
      <c r="CF926" s="551" t="s">
        <v>137</v>
      </c>
      <c r="CG926" s="552">
        <f t="shared" si="168"/>
        <v>43647</v>
      </c>
      <c r="CH926" s="552">
        <f t="shared" si="169"/>
        <v>43738</v>
      </c>
      <c r="CI926" s="552">
        <f>'Information Input'!$H$35</f>
        <v>43555</v>
      </c>
      <c r="CJ926" s="551" t="str">
        <f>'Information Input'!$J$22</f>
        <v>Quarterly</v>
      </c>
      <c r="CK926" s="552">
        <f>'Information Input'!$H$30</f>
        <v>43555</v>
      </c>
      <c r="CL926" s="551">
        <f>'Information Input'!$J$18</f>
        <v>2019</v>
      </c>
      <c r="CM926" s="551" t="s">
        <v>89</v>
      </c>
      <c r="CN926" s="1014" t="s">
        <v>90</v>
      </c>
      <c r="CO926" s="542" t="s">
        <v>91</v>
      </c>
      <c r="CP926" s="542" t="s">
        <v>675</v>
      </c>
      <c r="CQ926" s="551">
        <v>46</v>
      </c>
      <c r="CR926" s="542" t="s">
        <v>188</v>
      </c>
      <c r="CS926" s="542" t="s">
        <v>239</v>
      </c>
      <c r="CT926" s="1015">
        <f>'Report 1'!$E$18</f>
        <v>0</v>
      </c>
      <c r="CU926" s="1016">
        <f>SUMIF('Report 4A'!$G$16:$G$95,$CQ926,'Report 4A'!$M$16:$M$95)</f>
        <v>0</v>
      </c>
      <c r="CV926" s="1017">
        <f t="shared" si="167"/>
        <v>0</v>
      </c>
    </row>
    <row r="927" spans="2:100">
      <c r="B927" s="535" t="s">
        <v>669</v>
      </c>
      <c r="C927" s="536">
        <v>1</v>
      </c>
      <c r="D927" s="537" t="str">
        <f>'Information Input'!$M$14</f>
        <v xml:space="preserve">      -      </v>
      </c>
      <c r="E927" s="537" t="s">
        <v>136</v>
      </c>
      <c r="F927" s="538">
        <f t="shared" si="172"/>
        <v>43556</v>
      </c>
      <c r="G927" s="538">
        <f t="shared" si="173"/>
        <v>43646</v>
      </c>
      <c r="H927" s="538">
        <f>'Information Input'!$H$35</f>
        <v>43555</v>
      </c>
      <c r="I927" s="537" t="str">
        <f>'Information Input'!$J$22</f>
        <v>Quarterly</v>
      </c>
      <c r="J927" s="538">
        <f>'Information Input'!$H$30</f>
        <v>43555</v>
      </c>
      <c r="K927" s="537">
        <f>'Information Input'!$J$18</f>
        <v>2019</v>
      </c>
      <c r="L927" s="579" t="s">
        <v>92</v>
      </c>
      <c r="M927" s="540" t="s">
        <v>93</v>
      </c>
      <c r="N927" s="541" t="s">
        <v>91</v>
      </c>
      <c r="O927" s="542" t="s">
        <v>674</v>
      </c>
      <c r="P927" s="537">
        <v>65</v>
      </c>
      <c r="Q927" s="541" t="s">
        <v>207</v>
      </c>
      <c r="R927" s="541" t="s">
        <v>239</v>
      </c>
      <c r="S927" s="543">
        <f>'Report 1'!$I$18</f>
        <v>0</v>
      </c>
      <c r="T927" s="544">
        <f>'Report 1'!$I$86</f>
        <v>0</v>
      </c>
      <c r="U927" s="545">
        <f>'Report 1'!$I$172</f>
        <v>0</v>
      </c>
      <c r="AL927" s="546" t="s">
        <v>669</v>
      </c>
      <c r="AM927" s="547">
        <v>2</v>
      </c>
      <c r="AN927" s="547" t="str">
        <f>'Information Input'!$M$14</f>
        <v xml:space="preserve">      -      </v>
      </c>
      <c r="AO927" s="547" t="s">
        <v>136</v>
      </c>
      <c r="AP927" s="538">
        <f t="shared" si="171"/>
        <v>43556</v>
      </c>
      <c r="AQ927" s="538">
        <f t="shared" si="170"/>
        <v>43646</v>
      </c>
      <c r="AR927" s="538">
        <f>'Information Input'!$H$35</f>
        <v>43555</v>
      </c>
      <c r="AS927" s="547" t="str">
        <f>'Information Input'!$J$22</f>
        <v>Quarterly</v>
      </c>
      <c r="AT927" s="538">
        <f>'Information Input'!$H$30</f>
        <v>43555</v>
      </c>
      <c r="AU927" s="547">
        <f>'Information Input'!$J$18</f>
        <v>2019</v>
      </c>
      <c r="AV927" s="547" t="s">
        <v>99</v>
      </c>
      <c r="AW927" s="547" t="s">
        <v>100</v>
      </c>
      <c r="AX927" s="547" t="s">
        <v>96</v>
      </c>
      <c r="AY927" s="548" t="s">
        <v>674</v>
      </c>
      <c r="AZ927" s="547">
        <v>44</v>
      </c>
      <c r="BA927" s="549" t="s">
        <v>186</v>
      </c>
      <c r="BB927" s="543" t="s">
        <v>239</v>
      </c>
      <c r="BC927" s="550">
        <f>'Report 2'!$O231</f>
        <v>0</v>
      </c>
      <c r="BD927" s="550">
        <f>'Report 2'!$P231</f>
        <v>0</v>
      </c>
      <c r="BE927" s="550">
        <f>'Report 2'!$Q231</f>
        <v>0</v>
      </c>
      <c r="BF927" s="550">
        <f>'Report 2'!$R231</f>
        <v>0</v>
      </c>
      <c r="BG927" s="550">
        <f>'Report 2'!$S231</f>
        <v>0</v>
      </c>
      <c r="BH927" s="550">
        <f>'Report 2'!$T231</f>
        <v>0</v>
      </c>
      <c r="BI927" s="550">
        <f>'Report 2'!$U231</f>
        <v>0</v>
      </c>
      <c r="CC927" s="542" t="s">
        <v>669</v>
      </c>
      <c r="CD927" s="1014" t="s">
        <v>672</v>
      </c>
      <c r="CE927" s="1014" t="str">
        <f>'Information Input'!$M$14</f>
        <v xml:space="preserve">      -      </v>
      </c>
      <c r="CF927" s="551" t="s">
        <v>137</v>
      </c>
      <c r="CG927" s="552">
        <f t="shared" si="168"/>
        <v>43647</v>
      </c>
      <c r="CH927" s="552">
        <f t="shared" si="169"/>
        <v>43738</v>
      </c>
      <c r="CI927" s="552">
        <f>'Information Input'!$H$35</f>
        <v>43555</v>
      </c>
      <c r="CJ927" s="551" t="str">
        <f>'Information Input'!$J$22</f>
        <v>Quarterly</v>
      </c>
      <c r="CK927" s="552">
        <f>'Information Input'!$H$30</f>
        <v>43555</v>
      </c>
      <c r="CL927" s="551">
        <f>'Information Input'!$J$18</f>
        <v>2019</v>
      </c>
      <c r="CM927" s="551" t="s">
        <v>89</v>
      </c>
      <c r="CN927" s="1014" t="s">
        <v>90</v>
      </c>
      <c r="CO927" s="542" t="s">
        <v>91</v>
      </c>
      <c r="CP927" s="542" t="s">
        <v>675</v>
      </c>
      <c r="CQ927" s="551">
        <v>47</v>
      </c>
      <c r="CR927" s="542" t="s">
        <v>189</v>
      </c>
      <c r="CS927" s="542" t="s">
        <v>239</v>
      </c>
      <c r="CT927" s="1015">
        <f>'Report 1'!$E$18</f>
        <v>0</v>
      </c>
      <c r="CU927" s="1016">
        <f>SUMIF('Report 4A'!$G$16:$G$95,$CQ927,'Report 4A'!$M$16:$M$95)</f>
        <v>0</v>
      </c>
      <c r="CV927" s="1017">
        <f t="shared" si="167"/>
        <v>0</v>
      </c>
    </row>
    <row r="928" spans="2:100">
      <c r="B928" s="535" t="s">
        <v>669</v>
      </c>
      <c r="C928" s="536">
        <v>1</v>
      </c>
      <c r="D928" s="537" t="str">
        <f>'Information Input'!$M$14</f>
        <v xml:space="preserve">      -      </v>
      </c>
      <c r="E928" s="537" t="s">
        <v>136</v>
      </c>
      <c r="F928" s="538">
        <f t="shared" si="172"/>
        <v>43556</v>
      </c>
      <c r="G928" s="538">
        <f t="shared" si="173"/>
        <v>43646</v>
      </c>
      <c r="H928" s="538">
        <f>'Information Input'!$H$35</f>
        <v>43555</v>
      </c>
      <c r="I928" s="537" t="str">
        <f>'Information Input'!$J$22</f>
        <v>Quarterly</v>
      </c>
      <c r="J928" s="538">
        <f>'Information Input'!$H$30</f>
        <v>43555</v>
      </c>
      <c r="K928" s="537">
        <f>'Information Input'!$J$18</f>
        <v>2019</v>
      </c>
      <c r="L928" s="579" t="s">
        <v>92</v>
      </c>
      <c r="M928" s="540" t="s">
        <v>93</v>
      </c>
      <c r="N928" s="541" t="s">
        <v>91</v>
      </c>
      <c r="O928" s="542" t="s">
        <v>679</v>
      </c>
      <c r="P928" s="537">
        <v>66</v>
      </c>
      <c r="Q928" s="541" t="s">
        <v>208</v>
      </c>
      <c r="R928" s="541" t="s">
        <v>239</v>
      </c>
      <c r="S928" s="543">
        <f>'Report 1'!$I$18</f>
        <v>0</v>
      </c>
      <c r="T928" s="544">
        <f>'Report 1'!$I$87</f>
        <v>0</v>
      </c>
      <c r="U928" s="545">
        <f>'Report 1'!$I$173</f>
        <v>0</v>
      </c>
      <c r="AL928" s="546" t="s">
        <v>669</v>
      </c>
      <c r="AM928" s="547">
        <v>2</v>
      </c>
      <c r="AN928" s="547" t="str">
        <f>'Information Input'!$M$14</f>
        <v xml:space="preserve">      -      </v>
      </c>
      <c r="AO928" s="547" t="s">
        <v>136</v>
      </c>
      <c r="AP928" s="538">
        <f t="shared" si="171"/>
        <v>43556</v>
      </c>
      <c r="AQ928" s="538">
        <f t="shared" si="170"/>
        <v>43646</v>
      </c>
      <c r="AR928" s="538">
        <f>'Information Input'!$H$35</f>
        <v>43555</v>
      </c>
      <c r="AS928" s="547" t="str">
        <f>'Information Input'!$J$22</f>
        <v>Quarterly</v>
      </c>
      <c r="AT928" s="538">
        <f>'Information Input'!$H$30</f>
        <v>43555</v>
      </c>
      <c r="AU928" s="547">
        <f>'Information Input'!$J$18</f>
        <v>2019</v>
      </c>
      <c r="AV928" s="547" t="s">
        <v>99</v>
      </c>
      <c r="AW928" s="547" t="s">
        <v>100</v>
      </c>
      <c r="AX928" s="547" t="s">
        <v>96</v>
      </c>
      <c r="AY928" s="548" t="s">
        <v>675</v>
      </c>
      <c r="AZ928" s="547">
        <v>45</v>
      </c>
      <c r="BA928" s="549" t="s">
        <v>187</v>
      </c>
      <c r="BB928" s="543" t="s">
        <v>239</v>
      </c>
      <c r="BC928" s="550">
        <f>'Report 2'!$O232</f>
        <v>0</v>
      </c>
      <c r="BD928" s="550">
        <f>'Report 2'!$P232</f>
        <v>0</v>
      </c>
      <c r="BE928" s="550">
        <f>'Report 2'!$Q232</f>
        <v>0</v>
      </c>
      <c r="BF928" s="550">
        <f>'Report 2'!$R232</f>
        <v>0</v>
      </c>
      <c r="BG928" s="550">
        <f>'Report 2'!$S232</f>
        <v>0</v>
      </c>
      <c r="BH928" s="550">
        <f>'Report 2'!$T232</f>
        <v>0</v>
      </c>
      <c r="BI928" s="550">
        <f>'Report 2'!$U232</f>
        <v>0</v>
      </c>
      <c r="CC928" s="542" t="s">
        <v>669</v>
      </c>
      <c r="CD928" s="1014" t="s">
        <v>672</v>
      </c>
      <c r="CE928" s="1014" t="str">
        <f>'Information Input'!$M$14</f>
        <v xml:space="preserve">      -      </v>
      </c>
      <c r="CF928" s="551" t="s">
        <v>137</v>
      </c>
      <c r="CG928" s="552">
        <f t="shared" si="168"/>
        <v>43647</v>
      </c>
      <c r="CH928" s="552">
        <f t="shared" si="169"/>
        <v>43738</v>
      </c>
      <c r="CI928" s="552">
        <f>'Information Input'!$H$35</f>
        <v>43555</v>
      </c>
      <c r="CJ928" s="551" t="str">
        <f>'Information Input'!$J$22</f>
        <v>Quarterly</v>
      </c>
      <c r="CK928" s="552">
        <f>'Information Input'!$H$30</f>
        <v>43555</v>
      </c>
      <c r="CL928" s="551">
        <f>'Information Input'!$J$18</f>
        <v>2019</v>
      </c>
      <c r="CM928" s="551" t="s">
        <v>89</v>
      </c>
      <c r="CN928" s="1014" t="s">
        <v>90</v>
      </c>
      <c r="CO928" s="542" t="s">
        <v>91</v>
      </c>
      <c r="CP928" s="542" t="s">
        <v>675</v>
      </c>
      <c r="CQ928" s="551">
        <v>48</v>
      </c>
      <c r="CR928" s="542" t="s">
        <v>190</v>
      </c>
      <c r="CS928" s="542" t="s">
        <v>239</v>
      </c>
      <c r="CT928" s="1015">
        <f>'Report 1'!$E$18</f>
        <v>0</v>
      </c>
      <c r="CU928" s="1016">
        <f>SUMIF('Report 4A'!$G$16:$G$95,$CQ928,'Report 4A'!$M$16:$M$95)</f>
        <v>0</v>
      </c>
      <c r="CV928" s="1017">
        <f t="shared" si="167"/>
        <v>0</v>
      </c>
    </row>
    <row r="929" spans="2:100">
      <c r="B929" s="535" t="s">
        <v>669</v>
      </c>
      <c r="C929" s="536">
        <v>1</v>
      </c>
      <c r="D929" s="537" t="str">
        <f>'Information Input'!$M$14</f>
        <v xml:space="preserve">      -      </v>
      </c>
      <c r="E929" s="537" t="s">
        <v>136</v>
      </c>
      <c r="F929" s="538">
        <f t="shared" si="172"/>
        <v>43556</v>
      </c>
      <c r="G929" s="538">
        <f t="shared" si="173"/>
        <v>43646</v>
      </c>
      <c r="H929" s="538">
        <f>'Information Input'!$H$35</f>
        <v>43555</v>
      </c>
      <c r="I929" s="537" t="str">
        <f>'Information Input'!$J$22</f>
        <v>Quarterly</v>
      </c>
      <c r="J929" s="538">
        <f>'Information Input'!$H$30</f>
        <v>43555</v>
      </c>
      <c r="K929" s="537">
        <f>'Information Input'!$J$18</f>
        <v>2019</v>
      </c>
      <c r="L929" s="579" t="s">
        <v>92</v>
      </c>
      <c r="M929" s="540" t="s">
        <v>93</v>
      </c>
      <c r="N929" s="541" t="s">
        <v>91</v>
      </c>
      <c r="O929" s="542" t="s">
        <v>679</v>
      </c>
      <c r="P929" s="537">
        <v>67</v>
      </c>
      <c r="Q929" s="541" t="s">
        <v>209</v>
      </c>
      <c r="R929" s="541" t="s">
        <v>239</v>
      </c>
      <c r="S929" s="543">
        <f>'Report 1'!$I$18</f>
        <v>0</v>
      </c>
      <c r="T929" s="544">
        <f>'Report 1'!$I$88</f>
        <v>0</v>
      </c>
      <c r="U929" s="545">
        <f>'Report 1'!$I$174</f>
        <v>0</v>
      </c>
      <c r="AL929" s="546" t="s">
        <v>669</v>
      </c>
      <c r="AM929" s="547">
        <v>2</v>
      </c>
      <c r="AN929" s="547" t="str">
        <f>'Information Input'!$M$14</f>
        <v xml:space="preserve">      -      </v>
      </c>
      <c r="AO929" s="547" t="s">
        <v>136</v>
      </c>
      <c r="AP929" s="538">
        <f t="shared" si="171"/>
        <v>43556</v>
      </c>
      <c r="AQ929" s="538">
        <f t="shared" si="170"/>
        <v>43646</v>
      </c>
      <c r="AR929" s="538">
        <f>'Information Input'!$H$35</f>
        <v>43555</v>
      </c>
      <c r="AS929" s="547" t="str">
        <f>'Information Input'!$J$22</f>
        <v>Quarterly</v>
      </c>
      <c r="AT929" s="538">
        <f>'Information Input'!$H$30</f>
        <v>43555</v>
      </c>
      <c r="AU929" s="547">
        <f>'Information Input'!$J$18</f>
        <v>2019</v>
      </c>
      <c r="AV929" s="547" t="s">
        <v>99</v>
      </c>
      <c r="AW929" s="547" t="s">
        <v>100</v>
      </c>
      <c r="AX929" s="547" t="s">
        <v>96</v>
      </c>
      <c r="AY929" s="548" t="s">
        <v>675</v>
      </c>
      <c r="AZ929" s="547">
        <v>46</v>
      </c>
      <c r="BA929" s="549" t="s">
        <v>188</v>
      </c>
      <c r="BB929" s="543" t="s">
        <v>239</v>
      </c>
      <c r="BC929" s="550">
        <f>'Report 2'!$O233</f>
        <v>0</v>
      </c>
      <c r="BD929" s="550">
        <f>'Report 2'!$P233</f>
        <v>0</v>
      </c>
      <c r="BE929" s="550">
        <f>'Report 2'!$Q233</f>
        <v>0</v>
      </c>
      <c r="BF929" s="550">
        <f>'Report 2'!$R233</f>
        <v>0</v>
      </c>
      <c r="BG929" s="550">
        <f>'Report 2'!$S233</f>
        <v>0</v>
      </c>
      <c r="BH929" s="550">
        <f>'Report 2'!$T233</f>
        <v>0</v>
      </c>
      <c r="BI929" s="550">
        <f>'Report 2'!$U233</f>
        <v>0</v>
      </c>
      <c r="CC929" s="542" t="s">
        <v>669</v>
      </c>
      <c r="CD929" s="1014" t="s">
        <v>672</v>
      </c>
      <c r="CE929" s="1014" t="str">
        <f>'Information Input'!$M$14</f>
        <v xml:space="preserve">      -      </v>
      </c>
      <c r="CF929" s="551" t="s">
        <v>137</v>
      </c>
      <c r="CG929" s="552">
        <f t="shared" si="168"/>
        <v>43647</v>
      </c>
      <c r="CH929" s="552">
        <f t="shared" si="169"/>
        <v>43738</v>
      </c>
      <c r="CI929" s="552">
        <f>'Information Input'!$H$35</f>
        <v>43555</v>
      </c>
      <c r="CJ929" s="551" t="str">
        <f>'Information Input'!$J$22</f>
        <v>Quarterly</v>
      </c>
      <c r="CK929" s="552">
        <f>'Information Input'!$H$30</f>
        <v>43555</v>
      </c>
      <c r="CL929" s="551">
        <f>'Information Input'!$J$18</f>
        <v>2019</v>
      </c>
      <c r="CM929" s="551" t="s">
        <v>89</v>
      </c>
      <c r="CN929" s="1014" t="s">
        <v>90</v>
      </c>
      <c r="CO929" s="542" t="s">
        <v>91</v>
      </c>
      <c r="CP929" s="542" t="s">
        <v>675</v>
      </c>
      <c r="CQ929" s="551">
        <v>49</v>
      </c>
      <c r="CR929" s="542" t="s">
        <v>191</v>
      </c>
      <c r="CS929" s="542" t="s">
        <v>239</v>
      </c>
      <c r="CT929" s="1015">
        <f>'Report 1'!$E$18</f>
        <v>0</v>
      </c>
      <c r="CU929" s="1016">
        <f>SUMIF('Report 4A'!$G$16:$G$95,$CQ929,'Report 4A'!$M$16:$M$95)</f>
        <v>0</v>
      </c>
      <c r="CV929" s="1017">
        <f t="shared" si="167"/>
        <v>0</v>
      </c>
    </row>
    <row r="930" spans="2:100">
      <c r="B930" s="535" t="s">
        <v>669</v>
      </c>
      <c r="C930" s="536">
        <v>1</v>
      </c>
      <c r="D930" s="537" t="str">
        <f>'Information Input'!$M$14</f>
        <v xml:space="preserve">      -      </v>
      </c>
      <c r="E930" s="537" t="s">
        <v>136</v>
      </c>
      <c r="F930" s="538">
        <f t="shared" si="172"/>
        <v>43556</v>
      </c>
      <c r="G930" s="538">
        <f t="shared" si="173"/>
        <v>43646</v>
      </c>
      <c r="H930" s="538">
        <f>'Information Input'!$H$35</f>
        <v>43555</v>
      </c>
      <c r="I930" s="537" t="str">
        <f>'Information Input'!$J$22</f>
        <v>Quarterly</v>
      </c>
      <c r="J930" s="538">
        <f>'Information Input'!$H$30</f>
        <v>43555</v>
      </c>
      <c r="K930" s="537">
        <f>'Information Input'!$J$18</f>
        <v>2019</v>
      </c>
      <c r="L930" s="579" t="s">
        <v>92</v>
      </c>
      <c r="M930" s="540" t="s">
        <v>93</v>
      </c>
      <c r="N930" s="541" t="s">
        <v>91</v>
      </c>
      <c r="O930" s="542" t="s">
        <v>679</v>
      </c>
      <c r="P930" s="537">
        <v>68</v>
      </c>
      <c r="Q930" s="541" t="s">
        <v>210</v>
      </c>
      <c r="R930" s="541" t="s">
        <v>239</v>
      </c>
      <c r="S930" s="543">
        <f>'Report 1'!$I$18</f>
        <v>0</v>
      </c>
      <c r="T930" s="544">
        <f>'Report 1'!$I$89</f>
        <v>0</v>
      </c>
      <c r="U930" s="545">
        <f>'Report 1'!$I$175</f>
        <v>0</v>
      </c>
      <c r="AL930" s="546" t="s">
        <v>669</v>
      </c>
      <c r="AM930" s="547">
        <v>2</v>
      </c>
      <c r="AN930" s="547" t="str">
        <f>'Information Input'!$M$14</f>
        <v xml:space="preserve">      -      </v>
      </c>
      <c r="AO930" s="547" t="s">
        <v>136</v>
      </c>
      <c r="AP930" s="538">
        <f t="shared" si="171"/>
        <v>43556</v>
      </c>
      <c r="AQ930" s="538">
        <f t="shared" si="170"/>
        <v>43646</v>
      </c>
      <c r="AR930" s="538">
        <f>'Information Input'!$H$35</f>
        <v>43555</v>
      </c>
      <c r="AS930" s="547" t="str">
        <f>'Information Input'!$J$22</f>
        <v>Quarterly</v>
      </c>
      <c r="AT930" s="538">
        <f>'Information Input'!$H$30</f>
        <v>43555</v>
      </c>
      <c r="AU930" s="547">
        <f>'Information Input'!$J$18</f>
        <v>2019</v>
      </c>
      <c r="AV930" s="547" t="s">
        <v>99</v>
      </c>
      <c r="AW930" s="547" t="s">
        <v>100</v>
      </c>
      <c r="AX930" s="547" t="s">
        <v>96</v>
      </c>
      <c r="AY930" s="548" t="s">
        <v>675</v>
      </c>
      <c r="AZ930" s="547">
        <v>47</v>
      </c>
      <c r="BA930" s="549" t="s">
        <v>189</v>
      </c>
      <c r="BB930" s="543" t="s">
        <v>239</v>
      </c>
      <c r="BC930" s="550">
        <f>'Report 2'!$O234</f>
        <v>0</v>
      </c>
      <c r="BD930" s="550">
        <f>'Report 2'!$P234</f>
        <v>0</v>
      </c>
      <c r="BE930" s="550">
        <f>'Report 2'!$Q234</f>
        <v>0</v>
      </c>
      <c r="BF930" s="550">
        <f>'Report 2'!$R234</f>
        <v>0</v>
      </c>
      <c r="BG930" s="550">
        <f>'Report 2'!$S234</f>
        <v>0</v>
      </c>
      <c r="BH930" s="550">
        <f>'Report 2'!$T234</f>
        <v>0</v>
      </c>
      <c r="BI930" s="550">
        <f>'Report 2'!$U234</f>
        <v>0</v>
      </c>
      <c r="CC930" s="542" t="s">
        <v>669</v>
      </c>
      <c r="CD930" s="1014" t="s">
        <v>672</v>
      </c>
      <c r="CE930" s="1014" t="str">
        <f>'Information Input'!$M$14</f>
        <v xml:space="preserve">      -      </v>
      </c>
      <c r="CF930" s="551" t="s">
        <v>137</v>
      </c>
      <c r="CG930" s="552">
        <f t="shared" si="168"/>
        <v>43647</v>
      </c>
      <c r="CH930" s="552">
        <f t="shared" si="169"/>
        <v>43738</v>
      </c>
      <c r="CI930" s="552">
        <f>'Information Input'!$H$35</f>
        <v>43555</v>
      </c>
      <c r="CJ930" s="551" t="str">
        <f>'Information Input'!$J$22</f>
        <v>Quarterly</v>
      </c>
      <c r="CK930" s="552">
        <f>'Information Input'!$H$30</f>
        <v>43555</v>
      </c>
      <c r="CL930" s="551">
        <f>'Information Input'!$J$18</f>
        <v>2019</v>
      </c>
      <c r="CM930" s="551" t="s">
        <v>89</v>
      </c>
      <c r="CN930" s="1014" t="s">
        <v>90</v>
      </c>
      <c r="CO930" s="542" t="s">
        <v>91</v>
      </c>
      <c r="CP930" s="542" t="s">
        <v>675</v>
      </c>
      <c r="CQ930" s="551">
        <v>50</v>
      </c>
      <c r="CR930" s="542" t="s">
        <v>192</v>
      </c>
      <c r="CS930" s="542" t="s">
        <v>239</v>
      </c>
      <c r="CT930" s="1015">
        <f>'Report 1'!$E$18</f>
        <v>0</v>
      </c>
      <c r="CU930" s="1016">
        <f>SUMIF('Report 4A'!$G$16:$G$95,$CQ930,'Report 4A'!$M$16:$M$95)</f>
        <v>0</v>
      </c>
      <c r="CV930" s="1017">
        <f t="shared" si="167"/>
        <v>0</v>
      </c>
    </row>
    <row r="931" spans="2:100">
      <c r="B931" s="535" t="s">
        <v>669</v>
      </c>
      <c r="C931" s="536">
        <v>1</v>
      </c>
      <c r="D931" s="537" t="str">
        <f>'Information Input'!$M$14</f>
        <v xml:space="preserve">      -      </v>
      </c>
      <c r="E931" s="537" t="s">
        <v>136</v>
      </c>
      <c r="F931" s="538">
        <f t="shared" si="172"/>
        <v>43556</v>
      </c>
      <c r="G931" s="538">
        <f t="shared" si="173"/>
        <v>43646</v>
      </c>
      <c r="H931" s="538">
        <f>'Information Input'!$H$35</f>
        <v>43555</v>
      </c>
      <c r="I931" s="537" t="str">
        <f>'Information Input'!$J$22</f>
        <v>Quarterly</v>
      </c>
      <c r="J931" s="538">
        <f>'Information Input'!$H$30</f>
        <v>43555</v>
      </c>
      <c r="K931" s="537">
        <f>'Information Input'!$J$18</f>
        <v>2019</v>
      </c>
      <c r="L931" s="579" t="s">
        <v>92</v>
      </c>
      <c r="M931" s="540" t="s">
        <v>93</v>
      </c>
      <c r="N931" s="541" t="s">
        <v>91</v>
      </c>
      <c r="O931" s="542" t="s">
        <v>679</v>
      </c>
      <c r="P931" s="537">
        <v>69</v>
      </c>
      <c r="Q931" s="541" t="s">
        <v>211</v>
      </c>
      <c r="R931" s="541" t="s">
        <v>239</v>
      </c>
      <c r="S931" s="543">
        <f>'Report 1'!$I$18</f>
        <v>0</v>
      </c>
      <c r="T931" s="544">
        <f>'Report 1'!$I$90</f>
        <v>0</v>
      </c>
      <c r="U931" s="545">
        <f>'Report 1'!$I$176</f>
        <v>0</v>
      </c>
      <c r="AL931" s="546" t="s">
        <v>669</v>
      </c>
      <c r="AM931" s="547">
        <v>2</v>
      </c>
      <c r="AN931" s="547" t="str">
        <f>'Information Input'!$M$14</f>
        <v xml:space="preserve">      -      </v>
      </c>
      <c r="AO931" s="547" t="s">
        <v>136</v>
      </c>
      <c r="AP931" s="538">
        <f t="shared" si="171"/>
        <v>43556</v>
      </c>
      <c r="AQ931" s="538">
        <f t="shared" si="170"/>
        <v>43646</v>
      </c>
      <c r="AR931" s="538">
        <f>'Information Input'!$H$35</f>
        <v>43555</v>
      </c>
      <c r="AS931" s="547" t="str">
        <f>'Information Input'!$J$22</f>
        <v>Quarterly</v>
      </c>
      <c r="AT931" s="538">
        <f>'Information Input'!$H$30</f>
        <v>43555</v>
      </c>
      <c r="AU931" s="547">
        <f>'Information Input'!$J$18</f>
        <v>2019</v>
      </c>
      <c r="AV931" s="547" t="s">
        <v>99</v>
      </c>
      <c r="AW931" s="547" t="s">
        <v>100</v>
      </c>
      <c r="AX931" s="547" t="s">
        <v>96</v>
      </c>
      <c r="AY931" s="548" t="s">
        <v>675</v>
      </c>
      <c r="AZ931" s="547">
        <v>48</v>
      </c>
      <c r="BA931" s="549" t="s">
        <v>190</v>
      </c>
      <c r="BB931" s="543" t="s">
        <v>239</v>
      </c>
      <c r="BC931" s="550">
        <f>'Report 2'!$O235</f>
        <v>0</v>
      </c>
      <c r="BD931" s="550">
        <f>'Report 2'!$P235</f>
        <v>0</v>
      </c>
      <c r="BE931" s="550">
        <f>'Report 2'!$Q235</f>
        <v>0</v>
      </c>
      <c r="BF931" s="550">
        <f>'Report 2'!$R235</f>
        <v>0</v>
      </c>
      <c r="BG931" s="550">
        <f>'Report 2'!$S235</f>
        <v>0</v>
      </c>
      <c r="BH931" s="550">
        <f>'Report 2'!$T235</f>
        <v>0</v>
      </c>
      <c r="BI931" s="550">
        <f>'Report 2'!$U235</f>
        <v>0</v>
      </c>
      <c r="CC931" s="575" t="s">
        <v>669</v>
      </c>
      <c r="CD931" s="1019" t="s">
        <v>672</v>
      </c>
      <c r="CE931" s="1019" t="str">
        <f>'Information Input'!$M$14</f>
        <v xml:space="preserve">      -      </v>
      </c>
      <c r="CF931" s="570" t="s">
        <v>137</v>
      </c>
      <c r="CG931" s="566">
        <f t="shared" si="168"/>
        <v>43647</v>
      </c>
      <c r="CH931" s="566">
        <f t="shared" si="169"/>
        <v>43738</v>
      </c>
      <c r="CI931" s="566">
        <f>'Information Input'!$H$35</f>
        <v>43555</v>
      </c>
      <c r="CJ931" s="570" t="str">
        <f>'Information Input'!$J$22</f>
        <v>Quarterly</v>
      </c>
      <c r="CK931" s="566">
        <f>'Information Input'!$H$30</f>
        <v>43555</v>
      </c>
      <c r="CL931" s="570">
        <f>'Information Input'!$J$18</f>
        <v>2019</v>
      </c>
      <c r="CM931" s="570" t="s">
        <v>89</v>
      </c>
      <c r="CN931" s="1019" t="s">
        <v>90</v>
      </c>
      <c r="CO931" s="575" t="s">
        <v>91</v>
      </c>
      <c r="CP931" s="575" t="s">
        <v>675</v>
      </c>
      <c r="CQ931" s="570">
        <v>51</v>
      </c>
      <c r="CR931" s="575" t="s">
        <v>193</v>
      </c>
      <c r="CS931" s="575" t="s">
        <v>239</v>
      </c>
      <c r="CT931" s="1020">
        <f>'Report 1'!$E$18</f>
        <v>0</v>
      </c>
      <c r="CU931" s="1021">
        <f>SUMIF('Report 4A'!$G$16:$G$95,$CQ931,'Report 4A'!$M$16:$M$95)</f>
        <v>0</v>
      </c>
      <c r="CV931" s="1022">
        <f t="shared" si="167"/>
        <v>0</v>
      </c>
    </row>
    <row r="932" spans="2:100">
      <c r="B932" s="535" t="s">
        <v>669</v>
      </c>
      <c r="C932" s="536">
        <v>1</v>
      </c>
      <c r="D932" s="537" t="str">
        <f>'Information Input'!$M$14</f>
        <v xml:space="preserve">      -      </v>
      </c>
      <c r="E932" s="537" t="s">
        <v>136</v>
      </c>
      <c r="F932" s="538">
        <f t="shared" si="172"/>
        <v>43556</v>
      </c>
      <c r="G932" s="538">
        <f t="shared" si="173"/>
        <v>43646</v>
      </c>
      <c r="H932" s="538">
        <f>'Information Input'!$H$35</f>
        <v>43555</v>
      </c>
      <c r="I932" s="537" t="str">
        <f>'Information Input'!$J$22</f>
        <v>Quarterly</v>
      </c>
      <c r="J932" s="538">
        <f>'Information Input'!$H$30</f>
        <v>43555</v>
      </c>
      <c r="K932" s="537">
        <f>'Information Input'!$J$18</f>
        <v>2019</v>
      </c>
      <c r="L932" s="579" t="s">
        <v>92</v>
      </c>
      <c r="M932" s="540" t="s">
        <v>93</v>
      </c>
      <c r="N932" s="541" t="s">
        <v>91</v>
      </c>
      <c r="O932" s="542" t="s">
        <v>680</v>
      </c>
      <c r="P932" s="537">
        <v>70</v>
      </c>
      <c r="Q932" s="541" t="s">
        <v>212</v>
      </c>
      <c r="R932" s="541" t="s">
        <v>239</v>
      </c>
      <c r="S932" s="543">
        <f>'Report 1'!$I$18</f>
        <v>0</v>
      </c>
      <c r="T932" s="544">
        <f>'Report 1'!$I$91</f>
        <v>0</v>
      </c>
      <c r="U932" s="545">
        <f>'Report 1'!$I$177</f>
        <v>0</v>
      </c>
      <c r="AL932" s="546" t="s">
        <v>669</v>
      </c>
      <c r="AM932" s="547">
        <v>2</v>
      </c>
      <c r="AN932" s="547" t="str">
        <f>'Information Input'!$M$14</f>
        <v xml:space="preserve">      -      </v>
      </c>
      <c r="AO932" s="547" t="s">
        <v>136</v>
      </c>
      <c r="AP932" s="538">
        <f t="shared" si="171"/>
        <v>43556</v>
      </c>
      <c r="AQ932" s="538">
        <f t="shared" si="170"/>
        <v>43646</v>
      </c>
      <c r="AR932" s="538">
        <f>'Information Input'!$H$35</f>
        <v>43555</v>
      </c>
      <c r="AS932" s="547" t="str">
        <f>'Information Input'!$J$22</f>
        <v>Quarterly</v>
      </c>
      <c r="AT932" s="538">
        <f>'Information Input'!$H$30</f>
        <v>43555</v>
      </c>
      <c r="AU932" s="547">
        <f>'Information Input'!$J$18</f>
        <v>2019</v>
      </c>
      <c r="AV932" s="547" t="s">
        <v>99</v>
      </c>
      <c r="AW932" s="547" t="s">
        <v>100</v>
      </c>
      <c r="AX932" s="547" t="s">
        <v>96</v>
      </c>
      <c r="AY932" s="548" t="s">
        <v>675</v>
      </c>
      <c r="AZ932" s="547">
        <v>49</v>
      </c>
      <c r="BA932" s="549" t="s">
        <v>191</v>
      </c>
      <c r="BB932" s="543" t="s">
        <v>239</v>
      </c>
      <c r="BC932" s="550">
        <f>'Report 2'!$O236</f>
        <v>0</v>
      </c>
      <c r="BD932" s="550">
        <f>'Report 2'!$P236</f>
        <v>0</v>
      </c>
      <c r="BE932" s="550">
        <f>'Report 2'!$Q236</f>
        <v>0</v>
      </c>
      <c r="BF932" s="550">
        <f>'Report 2'!$R236</f>
        <v>0</v>
      </c>
      <c r="BG932" s="550">
        <f>'Report 2'!$S236</f>
        <v>0</v>
      </c>
      <c r="BH932" s="550">
        <f>'Report 2'!$T236</f>
        <v>0</v>
      </c>
      <c r="BI932" s="550">
        <f>'Report 2'!$U236</f>
        <v>0</v>
      </c>
      <c r="CC932" s="523" t="s">
        <v>669</v>
      </c>
      <c r="CD932" s="1010" t="s">
        <v>672</v>
      </c>
      <c r="CE932" s="1010" t="str">
        <f>'Information Input'!$M$14</f>
        <v xml:space="preserve">      -      </v>
      </c>
      <c r="CF932" s="532" t="s">
        <v>137</v>
      </c>
      <c r="CG932" s="519">
        <f t="shared" si="168"/>
        <v>43647</v>
      </c>
      <c r="CH932" s="519">
        <f t="shared" si="169"/>
        <v>43738</v>
      </c>
      <c r="CI932" s="519">
        <f>'Information Input'!$H$35</f>
        <v>43555</v>
      </c>
      <c r="CJ932" s="532" t="str">
        <f>'Information Input'!$J$22</f>
        <v>Quarterly</v>
      </c>
      <c r="CK932" s="519">
        <f>'Information Input'!$H$30</f>
        <v>43555</v>
      </c>
      <c r="CL932" s="532">
        <f>'Information Input'!$J$18</f>
        <v>2019</v>
      </c>
      <c r="CM932" s="532" t="s">
        <v>92</v>
      </c>
      <c r="CN932" s="1010" t="s">
        <v>93</v>
      </c>
      <c r="CO932" s="523" t="s">
        <v>91</v>
      </c>
      <c r="CP932" s="523" t="s">
        <v>671</v>
      </c>
      <c r="CQ932" s="532">
        <v>11</v>
      </c>
      <c r="CR932" s="523" t="s">
        <v>153</v>
      </c>
      <c r="CS932" s="523" t="s">
        <v>231</v>
      </c>
      <c r="CT932" s="1011">
        <f>'Report 1'!$J$18</f>
        <v>0</v>
      </c>
      <c r="CU932" s="1012">
        <f>SUMIF('Report 4A'!$G$16:$G$95,$CQ932,'Report 4A'!$R$16:$R$95)</f>
        <v>0</v>
      </c>
      <c r="CV932" s="1013">
        <f t="shared" si="167"/>
        <v>0</v>
      </c>
    </row>
    <row r="933" spans="2:100">
      <c r="B933" s="535" t="s">
        <v>669</v>
      </c>
      <c r="C933" s="536">
        <v>1</v>
      </c>
      <c r="D933" s="537" t="str">
        <f>'Information Input'!$M$14</f>
        <v xml:space="preserve">      -      </v>
      </c>
      <c r="E933" s="537" t="s">
        <v>136</v>
      </c>
      <c r="F933" s="538">
        <f t="shared" si="172"/>
        <v>43556</v>
      </c>
      <c r="G933" s="538">
        <f t="shared" si="173"/>
        <v>43646</v>
      </c>
      <c r="H933" s="538">
        <f>'Information Input'!$H$35</f>
        <v>43555</v>
      </c>
      <c r="I933" s="537" t="str">
        <f>'Information Input'!$J$22</f>
        <v>Quarterly</v>
      </c>
      <c r="J933" s="538">
        <f>'Information Input'!$H$30</f>
        <v>43555</v>
      </c>
      <c r="K933" s="537">
        <f>'Information Input'!$J$18</f>
        <v>2019</v>
      </c>
      <c r="L933" s="579" t="s">
        <v>92</v>
      </c>
      <c r="M933" s="540" t="s">
        <v>93</v>
      </c>
      <c r="N933" s="541" t="s">
        <v>91</v>
      </c>
      <c r="O933" s="542" t="s">
        <v>680</v>
      </c>
      <c r="P933" s="537">
        <v>71</v>
      </c>
      <c r="Q933" s="541" t="s">
        <v>213</v>
      </c>
      <c r="R933" s="541" t="s">
        <v>239</v>
      </c>
      <c r="S933" s="543">
        <f>'Report 1'!$I$18</f>
        <v>0</v>
      </c>
      <c r="T933" s="544">
        <f>'Report 1'!$I$92</f>
        <v>0</v>
      </c>
      <c r="U933" s="545">
        <f>'Report 1'!$I$178</f>
        <v>0</v>
      </c>
      <c r="AL933" s="546" t="s">
        <v>669</v>
      </c>
      <c r="AM933" s="547">
        <v>2</v>
      </c>
      <c r="AN933" s="547" t="str">
        <f>'Information Input'!$M$14</f>
        <v xml:space="preserve">      -      </v>
      </c>
      <c r="AO933" s="547" t="s">
        <v>136</v>
      </c>
      <c r="AP933" s="538">
        <f t="shared" si="171"/>
        <v>43556</v>
      </c>
      <c r="AQ933" s="538">
        <f t="shared" si="170"/>
        <v>43646</v>
      </c>
      <c r="AR933" s="538">
        <f>'Information Input'!$H$35</f>
        <v>43555</v>
      </c>
      <c r="AS933" s="547" t="str">
        <f>'Information Input'!$J$22</f>
        <v>Quarterly</v>
      </c>
      <c r="AT933" s="538">
        <f>'Information Input'!$H$30</f>
        <v>43555</v>
      </c>
      <c r="AU933" s="547">
        <f>'Information Input'!$J$18</f>
        <v>2019</v>
      </c>
      <c r="AV933" s="547" t="s">
        <v>99</v>
      </c>
      <c r="AW933" s="547" t="s">
        <v>100</v>
      </c>
      <c r="AX933" s="547" t="s">
        <v>96</v>
      </c>
      <c r="AY933" s="548" t="s">
        <v>675</v>
      </c>
      <c r="AZ933" s="547">
        <v>50</v>
      </c>
      <c r="BA933" s="549" t="s">
        <v>192</v>
      </c>
      <c r="BB933" s="543" t="s">
        <v>239</v>
      </c>
      <c r="BC933" s="550">
        <f>'Report 2'!$O237</f>
        <v>0</v>
      </c>
      <c r="BD933" s="550">
        <f>'Report 2'!$P237</f>
        <v>0</v>
      </c>
      <c r="BE933" s="550">
        <f>'Report 2'!$Q237</f>
        <v>0</v>
      </c>
      <c r="BF933" s="550">
        <f>'Report 2'!$R237</f>
        <v>0</v>
      </c>
      <c r="BG933" s="550">
        <f>'Report 2'!$S237</f>
        <v>0</v>
      </c>
      <c r="BH933" s="550">
        <f>'Report 2'!$T237</f>
        <v>0</v>
      </c>
      <c r="BI933" s="550">
        <f>'Report 2'!$U237</f>
        <v>0</v>
      </c>
      <c r="CC933" s="542" t="s">
        <v>669</v>
      </c>
      <c r="CD933" s="1014" t="s">
        <v>672</v>
      </c>
      <c r="CE933" s="1014" t="str">
        <f>'Information Input'!$M$14</f>
        <v xml:space="preserve">      -      </v>
      </c>
      <c r="CF933" s="551" t="s">
        <v>137</v>
      </c>
      <c r="CG933" s="552">
        <f t="shared" si="168"/>
        <v>43647</v>
      </c>
      <c r="CH933" s="552">
        <f t="shared" si="169"/>
        <v>43738</v>
      </c>
      <c r="CI933" s="552">
        <f>'Information Input'!$H$35</f>
        <v>43555</v>
      </c>
      <c r="CJ933" s="551" t="str">
        <f>'Information Input'!$J$22</f>
        <v>Quarterly</v>
      </c>
      <c r="CK933" s="552">
        <f>'Information Input'!$H$30</f>
        <v>43555</v>
      </c>
      <c r="CL933" s="551">
        <f>'Information Input'!$J$18</f>
        <v>2019</v>
      </c>
      <c r="CM933" s="551" t="s">
        <v>92</v>
      </c>
      <c r="CN933" s="1014" t="s">
        <v>93</v>
      </c>
      <c r="CO933" s="542" t="s">
        <v>91</v>
      </c>
      <c r="CP933" s="542" t="s">
        <v>671</v>
      </c>
      <c r="CQ933" s="551">
        <v>12</v>
      </c>
      <c r="CR933" s="542" t="s">
        <v>154</v>
      </c>
      <c r="CS933" s="542" t="s">
        <v>231</v>
      </c>
      <c r="CT933" s="1015">
        <f>'Report 1'!$J$18</f>
        <v>0</v>
      </c>
      <c r="CU933" s="1016">
        <f>SUMIF('Report 4A'!$G$16:$G$95,$CQ933,'Report 4A'!$R$16:$R$95)</f>
        <v>0</v>
      </c>
      <c r="CV933" s="1017">
        <f t="shared" si="167"/>
        <v>0</v>
      </c>
    </row>
    <row r="934" spans="2:100">
      <c r="B934" s="573" t="s">
        <v>669</v>
      </c>
      <c r="C934" s="574">
        <v>1</v>
      </c>
      <c r="D934" s="562" t="str">
        <f>'Information Input'!$M$14</f>
        <v xml:space="preserve">      -      </v>
      </c>
      <c r="E934" s="562" t="s">
        <v>136</v>
      </c>
      <c r="F934" s="559">
        <f t="shared" si="172"/>
        <v>43556</v>
      </c>
      <c r="G934" s="559">
        <f t="shared" si="173"/>
        <v>43646</v>
      </c>
      <c r="H934" s="559">
        <f>'Information Input'!$H$35</f>
        <v>43555</v>
      </c>
      <c r="I934" s="562" t="str">
        <f>'Information Input'!$J$22</f>
        <v>Quarterly</v>
      </c>
      <c r="J934" s="559">
        <f>'Information Input'!$H$30</f>
        <v>43555</v>
      </c>
      <c r="K934" s="562">
        <f>'Information Input'!$J$18</f>
        <v>2019</v>
      </c>
      <c r="L934" s="580" t="s">
        <v>92</v>
      </c>
      <c r="M934" s="564" t="s">
        <v>93</v>
      </c>
      <c r="N934" s="561" t="s">
        <v>91</v>
      </c>
      <c r="O934" s="575" t="s">
        <v>674</v>
      </c>
      <c r="P934" s="537">
        <v>72</v>
      </c>
      <c r="Q934" s="541" t="s">
        <v>214</v>
      </c>
      <c r="R934" s="561" t="s">
        <v>239</v>
      </c>
      <c r="S934" s="560">
        <f>'Report 1'!$I$18</f>
        <v>0</v>
      </c>
      <c r="T934" s="568">
        <f>'Report 1'!$I$93</f>
        <v>0</v>
      </c>
      <c r="U934" s="571">
        <f>'Report 1'!$I$179</f>
        <v>0</v>
      </c>
      <c r="AL934" s="546" t="s">
        <v>669</v>
      </c>
      <c r="AM934" s="547">
        <v>2</v>
      </c>
      <c r="AN934" s="547" t="str">
        <f>'Information Input'!$M$14</f>
        <v xml:space="preserve">      -      </v>
      </c>
      <c r="AO934" s="547" t="s">
        <v>136</v>
      </c>
      <c r="AP934" s="538">
        <f t="shared" si="171"/>
        <v>43556</v>
      </c>
      <c r="AQ934" s="538">
        <f t="shared" si="170"/>
        <v>43646</v>
      </c>
      <c r="AR934" s="538">
        <f>'Information Input'!$H$35</f>
        <v>43555</v>
      </c>
      <c r="AS934" s="547" t="str">
        <f>'Information Input'!$J$22</f>
        <v>Quarterly</v>
      </c>
      <c r="AT934" s="538">
        <f>'Information Input'!$H$30</f>
        <v>43555</v>
      </c>
      <c r="AU934" s="547">
        <f>'Information Input'!$J$18</f>
        <v>2019</v>
      </c>
      <c r="AV934" s="547" t="s">
        <v>99</v>
      </c>
      <c r="AW934" s="547" t="s">
        <v>100</v>
      </c>
      <c r="AX934" s="547" t="s">
        <v>96</v>
      </c>
      <c r="AY934" s="548" t="s">
        <v>675</v>
      </c>
      <c r="AZ934" s="547">
        <v>51</v>
      </c>
      <c r="BA934" s="549" t="s">
        <v>193</v>
      </c>
      <c r="BB934" s="543" t="s">
        <v>239</v>
      </c>
      <c r="BC934" s="550">
        <f>'Report 2'!$O238</f>
        <v>0</v>
      </c>
      <c r="BD934" s="550">
        <f>'Report 2'!$P238</f>
        <v>0</v>
      </c>
      <c r="BE934" s="550">
        <f>'Report 2'!$Q238</f>
        <v>0</v>
      </c>
      <c r="BF934" s="550">
        <f>'Report 2'!$R238</f>
        <v>0</v>
      </c>
      <c r="BG934" s="550">
        <f>'Report 2'!$S238</f>
        <v>0</v>
      </c>
      <c r="BH934" s="550">
        <f>'Report 2'!$T238</f>
        <v>0</v>
      </c>
      <c r="BI934" s="550">
        <f>'Report 2'!$U238</f>
        <v>0</v>
      </c>
      <c r="CC934" s="542" t="s">
        <v>669</v>
      </c>
      <c r="CD934" s="1014" t="s">
        <v>672</v>
      </c>
      <c r="CE934" s="1014" t="str">
        <f>'Information Input'!$M$14</f>
        <v xml:space="preserve">      -      </v>
      </c>
      <c r="CF934" s="551" t="s">
        <v>137</v>
      </c>
      <c r="CG934" s="552">
        <f t="shared" si="168"/>
        <v>43647</v>
      </c>
      <c r="CH934" s="552">
        <f t="shared" si="169"/>
        <v>43738</v>
      </c>
      <c r="CI934" s="552">
        <f>'Information Input'!$H$35</f>
        <v>43555</v>
      </c>
      <c r="CJ934" s="551" t="str">
        <f>'Information Input'!$J$22</f>
        <v>Quarterly</v>
      </c>
      <c r="CK934" s="552">
        <f>'Information Input'!$H$30</f>
        <v>43555</v>
      </c>
      <c r="CL934" s="551">
        <f>'Information Input'!$J$18</f>
        <v>2019</v>
      </c>
      <c r="CM934" s="551" t="s">
        <v>92</v>
      </c>
      <c r="CN934" s="1014" t="s">
        <v>93</v>
      </c>
      <c r="CO934" s="542" t="s">
        <v>91</v>
      </c>
      <c r="CP934" s="542" t="s">
        <v>671</v>
      </c>
      <c r="CQ934" s="551">
        <v>13</v>
      </c>
      <c r="CR934" s="542" t="s">
        <v>155</v>
      </c>
      <c r="CS934" s="542" t="s">
        <v>232</v>
      </c>
      <c r="CT934" s="1015">
        <f>'Report 1'!$J$18</f>
        <v>0</v>
      </c>
      <c r="CU934" s="1016">
        <f>SUMIF('Report 4A'!$G$16:$G$95,$CQ934,'Report 4A'!$R$16:$R$95)</f>
        <v>0</v>
      </c>
      <c r="CV934" s="1017">
        <f t="shared" si="167"/>
        <v>0</v>
      </c>
    </row>
    <row r="935" spans="2:100">
      <c r="B935" s="515" t="s">
        <v>669</v>
      </c>
      <c r="C935" s="516">
        <v>1</v>
      </c>
      <c r="D935" s="517" t="str">
        <f>'Information Input'!$M$14</f>
        <v xml:space="preserve">      -      </v>
      </c>
      <c r="E935" s="517" t="s">
        <v>136</v>
      </c>
      <c r="F935" s="518">
        <f t="shared" si="172"/>
        <v>43556</v>
      </c>
      <c r="G935" s="518">
        <f t="shared" si="173"/>
        <v>43646</v>
      </c>
      <c r="H935" s="519">
        <f>'Information Input'!$H$35</f>
        <v>43555</v>
      </c>
      <c r="I935" s="517" t="str">
        <f>'Information Input'!$J$22</f>
        <v>Quarterly</v>
      </c>
      <c r="J935" s="519">
        <f>'Information Input'!$H$30</f>
        <v>43555</v>
      </c>
      <c r="K935" s="517">
        <f>'Information Input'!$J$18</f>
        <v>2019</v>
      </c>
      <c r="L935" s="578" t="s">
        <v>94</v>
      </c>
      <c r="M935" s="521" t="s">
        <v>95</v>
      </c>
      <c r="N935" s="522" t="s">
        <v>96</v>
      </c>
      <c r="O935" s="523" t="s">
        <v>670</v>
      </c>
      <c r="P935" s="517">
        <v>2</v>
      </c>
      <c r="Q935" s="522" t="s">
        <v>142</v>
      </c>
      <c r="R935" s="522" t="s">
        <v>239</v>
      </c>
      <c r="S935" s="524">
        <f>'Report 1'!$N$18</f>
        <v>0</v>
      </c>
      <c r="T935" s="525">
        <f>'Report 1'!$N$20</f>
        <v>0</v>
      </c>
      <c r="U935" s="526">
        <f>'Report 1'!$N$106</f>
        <v>0</v>
      </c>
      <c r="AL935" s="557" t="s">
        <v>669</v>
      </c>
      <c r="AM935" s="558">
        <v>2</v>
      </c>
      <c r="AN935" s="558" t="str">
        <f>'Information Input'!$M$14</f>
        <v xml:space="preserve">      -      </v>
      </c>
      <c r="AO935" s="558" t="s">
        <v>136</v>
      </c>
      <c r="AP935" s="559">
        <f t="shared" si="171"/>
        <v>43556</v>
      </c>
      <c r="AQ935" s="559">
        <f t="shared" si="170"/>
        <v>43646</v>
      </c>
      <c r="AR935" s="559">
        <f>'Information Input'!$H$35</f>
        <v>43555</v>
      </c>
      <c r="AS935" s="558" t="str">
        <f>'Information Input'!$J$22</f>
        <v>Quarterly</v>
      </c>
      <c r="AT935" s="559">
        <f>'Information Input'!$H$30</f>
        <v>43555</v>
      </c>
      <c r="AU935" s="558">
        <f>'Information Input'!$J$18</f>
        <v>2019</v>
      </c>
      <c r="AV935" s="558" t="s">
        <v>99</v>
      </c>
      <c r="AW935" s="558" t="s">
        <v>100</v>
      </c>
      <c r="AX935" s="558" t="s">
        <v>96</v>
      </c>
      <c r="AY935" s="572" t="s">
        <v>674</v>
      </c>
      <c r="AZ935" s="558">
        <v>52</v>
      </c>
      <c r="BA935" s="557" t="s">
        <v>194</v>
      </c>
      <c r="BB935" s="560" t="s">
        <v>239</v>
      </c>
      <c r="BC935" s="569">
        <f>'Report 2'!$O239</f>
        <v>0</v>
      </c>
      <c r="BD935" s="569">
        <f>'Report 2'!$P239</f>
        <v>0</v>
      </c>
      <c r="BE935" s="569">
        <f>'Report 2'!$Q239</f>
        <v>0</v>
      </c>
      <c r="BF935" s="569">
        <f>'Report 2'!$R239</f>
        <v>0</v>
      </c>
      <c r="BG935" s="569">
        <f>'Report 2'!$S239</f>
        <v>0</v>
      </c>
      <c r="BH935" s="569">
        <f>'Report 2'!$T239</f>
        <v>0</v>
      </c>
      <c r="BI935" s="569">
        <f>'Report 2'!$U239</f>
        <v>0</v>
      </c>
      <c r="CC935" s="542" t="s">
        <v>669</v>
      </c>
      <c r="CD935" s="1014" t="s">
        <v>672</v>
      </c>
      <c r="CE935" s="1014" t="str">
        <f>'Information Input'!$M$14</f>
        <v xml:space="preserve">      -      </v>
      </c>
      <c r="CF935" s="551" t="s">
        <v>137</v>
      </c>
      <c r="CG935" s="552">
        <f t="shared" si="168"/>
        <v>43647</v>
      </c>
      <c r="CH935" s="552">
        <f t="shared" si="169"/>
        <v>43738</v>
      </c>
      <c r="CI935" s="552">
        <f>'Information Input'!$H$35</f>
        <v>43555</v>
      </c>
      <c r="CJ935" s="551" t="str">
        <f>'Information Input'!$J$22</f>
        <v>Quarterly</v>
      </c>
      <c r="CK935" s="552">
        <f>'Information Input'!$H$30</f>
        <v>43555</v>
      </c>
      <c r="CL935" s="551">
        <f>'Information Input'!$J$18</f>
        <v>2019</v>
      </c>
      <c r="CM935" s="551" t="s">
        <v>92</v>
      </c>
      <c r="CN935" s="1014" t="s">
        <v>93</v>
      </c>
      <c r="CO935" s="542" t="s">
        <v>91</v>
      </c>
      <c r="CP935" s="542" t="s">
        <v>671</v>
      </c>
      <c r="CQ935" s="551">
        <v>14</v>
      </c>
      <c r="CR935" s="542" t="s">
        <v>156</v>
      </c>
      <c r="CS935" s="542" t="s">
        <v>233</v>
      </c>
      <c r="CT935" s="1015">
        <f>'Report 1'!$J$18</f>
        <v>0</v>
      </c>
      <c r="CU935" s="1016">
        <f>SUMIF('Report 4A'!$G$16:$G$95,$CQ935,'Report 4A'!$R$16:$R$95)</f>
        <v>0</v>
      </c>
      <c r="CV935" s="1017">
        <f t="shared" si="167"/>
        <v>0</v>
      </c>
    </row>
    <row r="936" spans="2:100">
      <c r="B936" s="535" t="s">
        <v>669</v>
      </c>
      <c r="C936" s="536">
        <v>1</v>
      </c>
      <c r="D936" s="537" t="str">
        <f>'Information Input'!$M$14</f>
        <v xml:space="preserve">      -      </v>
      </c>
      <c r="E936" s="537" t="s">
        <v>136</v>
      </c>
      <c r="F936" s="538">
        <f t="shared" si="172"/>
        <v>43556</v>
      </c>
      <c r="G936" s="538">
        <f t="shared" si="173"/>
        <v>43646</v>
      </c>
      <c r="H936" s="538">
        <f>'Information Input'!$H$35</f>
        <v>43555</v>
      </c>
      <c r="I936" s="537" t="str">
        <f>'Information Input'!$J$22</f>
        <v>Quarterly</v>
      </c>
      <c r="J936" s="538">
        <f>'Information Input'!$H$30</f>
        <v>43555</v>
      </c>
      <c r="K936" s="537">
        <f>'Information Input'!$J$18</f>
        <v>2019</v>
      </c>
      <c r="L936" s="579" t="s">
        <v>94</v>
      </c>
      <c r="M936" s="540" t="s">
        <v>95</v>
      </c>
      <c r="N936" s="541" t="s">
        <v>96</v>
      </c>
      <c r="O936" s="542" t="s">
        <v>670</v>
      </c>
      <c r="P936" s="537">
        <v>3</v>
      </c>
      <c r="Q936" s="541" t="s">
        <v>143</v>
      </c>
      <c r="R936" s="541" t="s">
        <v>239</v>
      </c>
      <c r="S936" s="543">
        <f>'Report 1'!$N$18</f>
        <v>0</v>
      </c>
      <c r="T936" s="544">
        <f>'Report 1'!$N$21</f>
        <v>0</v>
      </c>
      <c r="U936" s="545">
        <f>'Report 1'!$N$107</f>
        <v>0</v>
      </c>
      <c r="AL936" s="522" t="s">
        <v>669</v>
      </c>
      <c r="AM936" s="517">
        <v>2</v>
      </c>
      <c r="AN936" s="517" t="str">
        <f>'Information Input'!$M$14</f>
        <v xml:space="preserve">      -      </v>
      </c>
      <c r="AO936" s="517" t="s">
        <v>137</v>
      </c>
      <c r="AP936" s="518">
        <f>DATE(AU936,7,1)</f>
        <v>43647</v>
      </c>
      <c r="AQ936" s="518">
        <f>DATE(AU936,9,30)</f>
        <v>43738</v>
      </c>
      <c r="AR936" s="519">
        <f>'Information Input'!$H$35</f>
        <v>43555</v>
      </c>
      <c r="AS936" s="517" t="str">
        <f>'Information Input'!$J$22</f>
        <v>Quarterly</v>
      </c>
      <c r="AT936" s="519">
        <f>'Information Input'!$H$30</f>
        <v>43555</v>
      </c>
      <c r="AU936" s="517">
        <f>'Information Input'!$J$18</f>
        <v>2019</v>
      </c>
      <c r="AV936" s="517" t="s">
        <v>99</v>
      </c>
      <c r="AW936" s="517" t="s">
        <v>100</v>
      </c>
      <c r="AX936" s="528" t="s">
        <v>96</v>
      </c>
      <c r="AY936" s="529" t="s">
        <v>671</v>
      </c>
      <c r="AZ936" s="528">
        <v>11</v>
      </c>
      <c r="BA936" s="530" t="s">
        <v>153</v>
      </c>
      <c r="BB936" s="524" t="s">
        <v>231</v>
      </c>
      <c r="BC936" s="531">
        <f>'Report 2'!$V198</f>
        <v>0</v>
      </c>
      <c r="BD936" s="531">
        <f>'Report 2'!$W198</f>
        <v>0</v>
      </c>
      <c r="BE936" s="531">
        <f>'Report 2'!$X198</f>
        <v>0</v>
      </c>
      <c r="BF936" s="531">
        <f>'Report 2'!$Y198</f>
        <v>0</v>
      </c>
      <c r="BG936" s="531">
        <f>'Report 2'!$Z198</f>
        <v>0</v>
      </c>
      <c r="BH936" s="531">
        <f>'Report 2'!$AA198</f>
        <v>0</v>
      </c>
      <c r="BI936" s="531">
        <f>'Report 2'!$AB198</f>
        <v>0</v>
      </c>
      <c r="CC936" s="542" t="s">
        <v>669</v>
      </c>
      <c r="CD936" s="1014" t="s">
        <v>672</v>
      </c>
      <c r="CE936" s="1014" t="str">
        <f>'Information Input'!$M$14</f>
        <v xml:space="preserve">      -      </v>
      </c>
      <c r="CF936" s="551" t="s">
        <v>137</v>
      </c>
      <c r="CG936" s="552">
        <f t="shared" si="168"/>
        <v>43647</v>
      </c>
      <c r="CH936" s="552">
        <f t="shared" si="169"/>
        <v>43738</v>
      </c>
      <c r="CI936" s="552">
        <f>'Information Input'!$H$35</f>
        <v>43555</v>
      </c>
      <c r="CJ936" s="551" t="str">
        <f>'Information Input'!$J$22</f>
        <v>Quarterly</v>
      </c>
      <c r="CK936" s="552">
        <f>'Information Input'!$H$30</f>
        <v>43555</v>
      </c>
      <c r="CL936" s="551">
        <f>'Information Input'!$J$18</f>
        <v>2019</v>
      </c>
      <c r="CM936" s="551" t="s">
        <v>92</v>
      </c>
      <c r="CN936" s="1014" t="s">
        <v>93</v>
      </c>
      <c r="CO936" s="542" t="s">
        <v>91</v>
      </c>
      <c r="CP936" s="542" t="s">
        <v>671</v>
      </c>
      <c r="CQ936" s="551">
        <v>15</v>
      </c>
      <c r="CR936" s="542" t="s">
        <v>157</v>
      </c>
      <c r="CS936" s="542" t="s">
        <v>234</v>
      </c>
      <c r="CT936" s="1015">
        <f>'Report 1'!$J$18</f>
        <v>0</v>
      </c>
      <c r="CU936" s="1016">
        <f>SUMIF('Report 4A'!$G$16:$G$95,$CQ936,'Report 4A'!$R$16:$R$95)</f>
        <v>0</v>
      </c>
      <c r="CV936" s="1017">
        <f t="shared" si="167"/>
        <v>0</v>
      </c>
    </row>
    <row r="937" spans="2:100">
      <c r="B937" s="535" t="s">
        <v>669</v>
      </c>
      <c r="C937" s="536">
        <v>1</v>
      </c>
      <c r="D937" s="537" t="str">
        <f>'Information Input'!$M$14</f>
        <v xml:space="preserve">      -      </v>
      </c>
      <c r="E937" s="537" t="s">
        <v>136</v>
      </c>
      <c r="F937" s="538">
        <f t="shared" si="172"/>
        <v>43556</v>
      </c>
      <c r="G937" s="538">
        <f t="shared" si="173"/>
        <v>43646</v>
      </c>
      <c r="H937" s="538">
        <f>'Information Input'!$H$35</f>
        <v>43555</v>
      </c>
      <c r="I937" s="537" t="str">
        <f>'Information Input'!$J$22</f>
        <v>Quarterly</v>
      </c>
      <c r="J937" s="538">
        <f>'Information Input'!$H$30</f>
        <v>43555</v>
      </c>
      <c r="K937" s="537">
        <f>'Information Input'!$J$18</f>
        <v>2019</v>
      </c>
      <c r="L937" s="579" t="s">
        <v>94</v>
      </c>
      <c r="M937" s="540" t="s">
        <v>95</v>
      </c>
      <c r="N937" s="541" t="s">
        <v>96</v>
      </c>
      <c r="O937" s="542" t="s">
        <v>670</v>
      </c>
      <c r="P937" s="537">
        <v>4</v>
      </c>
      <c r="Q937" s="541" t="s">
        <v>144</v>
      </c>
      <c r="R937" s="541" t="s">
        <v>239</v>
      </c>
      <c r="S937" s="543">
        <f>'Report 1'!$N$18</f>
        <v>0</v>
      </c>
      <c r="T937" s="544">
        <f>'Report 1'!$N$22</f>
        <v>0</v>
      </c>
      <c r="U937" s="545">
        <f>'Report 1'!$N$108</f>
        <v>0</v>
      </c>
      <c r="AL937" s="546" t="s">
        <v>669</v>
      </c>
      <c r="AM937" s="547">
        <v>2</v>
      </c>
      <c r="AN937" s="547" t="str">
        <f>'Information Input'!$M$14</f>
        <v xml:space="preserve">      -      </v>
      </c>
      <c r="AO937" s="547" t="s">
        <v>137</v>
      </c>
      <c r="AP937" s="538">
        <f t="shared" ref="AP937:AP977" si="175">DATE(AU937,7,1)</f>
        <v>43647</v>
      </c>
      <c r="AQ937" s="538">
        <f t="shared" ref="AQ937:AQ977" si="176">DATE(AU937,9,30)</f>
        <v>43738</v>
      </c>
      <c r="AR937" s="538">
        <f>'Information Input'!$H$35</f>
        <v>43555</v>
      </c>
      <c r="AS937" s="547" t="str">
        <f>'Information Input'!$J$22</f>
        <v>Quarterly</v>
      </c>
      <c r="AT937" s="538">
        <f>'Information Input'!$H$30</f>
        <v>43555</v>
      </c>
      <c r="AU937" s="547">
        <f>'Information Input'!$J$18</f>
        <v>2019</v>
      </c>
      <c r="AV937" s="547" t="s">
        <v>99</v>
      </c>
      <c r="AW937" s="547" t="s">
        <v>100</v>
      </c>
      <c r="AX937" s="547" t="s">
        <v>96</v>
      </c>
      <c r="AY937" s="548" t="s">
        <v>671</v>
      </c>
      <c r="AZ937" s="547">
        <v>12</v>
      </c>
      <c r="BA937" s="549" t="s">
        <v>154</v>
      </c>
      <c r="BB937" s="543" t="s">
        <v>231</v>
      </c>
      <c r="BC937" s="550">
        <f>'Report 2'!$V199</f>
        <v>0</v>
      </c>
      <c r="BD937" s="550">
        <f>'Report 2'!$W199</f>
        <v>0</v>
      </c>
      <c r="BE937" s="550">
        <f>'Report 2'!$X199</f>
        <v>0</v>
      </c>
      <c r="BF937" s="550">
        <f>'Report 2'!$Y199</f>
        <v>0</v>
      </c>
      <c r="BG937" s="550">
        <f>'Report 2'!$Z199</f>
        <v>0</v>
      </c>
      <c r="BH937" s="550">
        <f>'Report 2'!$AA199</f>
        <v>0</v>
      </c>
      <c r="BI937" s="550">
        <f>'Report 2'!$AB199</f>
        <v>0</v>
      </c>
      <c r="CC937" s="542" t="s">
        <v>669</v>
      </c>
      <c r="CD937" s="1014" t="s">
        <v>672</v>
      </c>
      <c r="CE937" s="1014" t="str">
        <f>'Information Input'!$M$14</f>
        <v xml:space="preserve">      -      </v>
      </c>
      <c r="CF937" s="551" t="s">
        <v>137</v>
      </c>
      <c r="CG937" s="552">
        <f t="shared" si="168"/>
        <v>43647</v>
      </c>
      <c r="CH937" s="552">
        <f t="shared" si="169"/>
        <v>43738</v>
      </c>
      <c r="CI937" s="552">
        <f>'Information Input'!$H$35</f>
        <v>43555</v>
      </c>
      <c r="CJ937" s="551" t="str">
        <f>'Information Input'!$J$22</f>
        <v>Quarterly</v>
      </c>
      <c r="CK937" s="552">
        <f>'Information Input'!$H$30</f>
        <v>43555</v>
      </c>
      <c r="CL937" s="551">
        <f>'Information Input'!$J$18</f>
        <v>2019</v>
      </c>
      <c r="CM937" s="551" t="s">
        <v>92</v>
      </c>
      <c r="CN937" s="1014" t="s">
        <v>93</v>
      </c>
      <c r="CO937" s="542" t="s">
        <v>91</v>
      </c>
      <c r="CP937" s="542" t="s">
        <v>671</v>
      </c>
      <c r="CQ937" s="551">
        <v>16</v>
      </c>
      <c r="CR937" s="542" t="s">
        <v>158</v>
      </c>
      <c r="CS937" s="542" t="s">
        <v>235</v>
      </c>
      <c r="CT937" s="1015">
        <f>'Report 1'!$J$18</f>
        <v>0</v>
      </c>
      <c r="CU937" s="1016">
        <f>SUMIF('Report 4A'!$G$16:$G$95,$CQ937,'Report 4A'!$R$16:$R$95)</f>
        <v>0</v>
      </c>
      <c r="CV937" s="1017">
        <f t="shared" si="167"/>
        <v>0</v>
      </c>
    </row>
    <row r="938" spans="2:100">
      <c r="B938" s="535" t="s">
        <v>669</v>
      </c>
      <c r="C938" s="536">
        <v>1</v>
      </c>
      <c r="D938" s="537" t="str">
        <f>'Information Input'!$M$14</f>
        <v xml:space="preserve">      -      </v>
      </c>
      <c r="E938" s="537" t="s">
        <v>136</v>
      </c>
      <c r="F938" s="538">
        <f t="shared" si="172"/>
        <v>43556</v>
      </c>
      <c r="G938" s="538">
        <f t="shared" si="173"/>
        <v>43646</v>
      </c>
      <c r="H938" s="538">
        <f>'Information Input'!$H$35</f>
        <v>43555</v>
      </c>
      <c r="I938" s="537" t="str">
        <f>'Information Input'!$J$22</f>
        <v>Quarterly</v>
      </c>
      <c r="J938" s="538">
        <f>'Information Input'!$H$30</f>
        <v>43555</v>
      </c>
      <c r="K938" s="537">
        <f>'Information Input'!$J$18</f>
        <v>2019</v>
      </c>
      <c r="L938" s="579" t="s">
        <v>94</v>
      </c>
      <c r="M938" s="540" t="s">
        <v>95</v>
      </c>
      <c r="N938" s="541" t="s">
        <v>96</v>
      </c>
      <c r="O938" s="542" t="s">
        <v>670</v>
      </c>
      <c r="P938" s="537">
        <v>5</v>
      </c>
      <c r="Q938" s="541" t="s">
        <v>145</v>
      </c>
      <c r="R938" s="541" t="s">
        <v>239</v>
      </c>
      <c r="S938" s="543">
        <f>'Report 1'!$N$18</f>
        <v>0</v>
      </c>
      <c r="T938" s="544">
        <f>'Report 1'!$N$23</f>
        <v>0</v>
      </c>
      <c r="U938" s="545">
        <f>'Report 1'!$N$109</f>
        <v>0</v>
      </c>
      <c r="AL938" s="546" t="s">
        <v>669</v>
      </c>
      <c r="AM938" s="547">
        <v>2</v>
      </c>
      <c r="AN938" s="547" t="str">
        <f>'Information Input'!$M$14</f>
        <v xml:space="preserve">      -      </v>
      </c>
      <c r="AO938" s="547" t="s">
        <v>137</v>
      </c>
      <c r="AP938" s="538">
        <f t="shared" si="175"/>
        <v>43647</v>
      </c>
      <c r="AQ938" s="538">
        <f t="shared" si="176"/>
        <v>43738</v>
      </c>
      <c r="AR938" s="538">
        <f>'Information Input'!$H$35</f>
        <v>43555</v>
      </c>
      <c r="AS938" s="547" t="str">
        <f>'Information Input'!$J$22</f>
        <v>Quarterly</v>
      </c>
      <c r="AT938" s="538">
        <f>'Information Input'!$H$30</f>
        <v>43555</v>
      </c>
      <c r="AU938" s="547">
        <f>'Information Input'!$J$18</f>
        <v>2019</v>
      </c>
      <c r="AV938" s="547" t="s">
        <v>99</v>
      </c>
      <c r="AW938" s="547" t="s">
        <v>100</v>
      </c>
      <c r="AX938" s="547" t="s">
        <v>96</v>
      </c>
      <c r="AY938" s="548" t="s">
        <v>671</v>
      </c>
      <c r="AZ938" s="547">
        <v>13</v>
      </c>
      <c r="BA938" s="549" t="s">
        <v>155</v>
      </c>
      <c r="BB938" s="543" t="s">
        <v>232</v>
      </c>
      <c r="BC938" s="550">
        <f>'Report 2'!$V200</f>
        <v>0</v>
      </c>
      <c r="BD938" s="550">
        <f>'Report 2'!$W200</f>
        <v>0</v>
      </c>
      <c r="BE938" s="550">
        <f>'Report 2'!$X200</f>
        <v>0</v>
      </c>
      <c r="BF938" s="550">
        <f>'Report 2'!$Y200</f>
        <v>0</v>
      </c>
      <c r="BG938" s="550">
        <f>'Report 2'!$Z200</f>
        <v>0</v>
      </c>
      <c r="BH938" s="550">
        <f>'Report 2'!$AA200</f>
        <v>0</v>
      </c>
      <c r="BI938" s="550">
        <f>'Report 2'!$AB200</f>
        <v>0</v>
      </c>
      <c r="CC938" s="542" t="s">
        <v>669</v>
      </c>
      <c r="CD938" s="1014" t="s">
        <v>672</v>
      </c>
      <c r="CE938" s="1014" t="str">
        <f>'Information Input'!$M$14</f>
        <v xml:space="preserve">      -      </v>
      </c>
      <c r="CF938" s="551" t="s">
        <v>137</v>
      </c>
      <c r="CG938" s="552">
        <f t="shared" si="168"/>
        <v>43647</v>
      </c>
      <c r="CH938" s="552">
        <f t="shared" si="169"/>
        <v>43738</v>
      </c>
      <c r="CI938" s="552">
        <f>'Information Input'!$H$35</f>
        <v>43555</v>
      </c>
      <c r="CJ938" s="551" t="str">
        <f>'Information Input'!$J$22</f>
        <v>Quarterly</v>
      </c>
      <c r="CK938" s="552">
        <f>'Information Input'!$H$30</f>
        <v>43555</v>
      </c>
      <c r="CL938" s="551">
        <f>'Information Input'!$J$18</f>
        <v>2019</v>
      </c>
      <c r="CM938" s="551" t="s">
        <v>92</v>
      </c>
      <c r="CN938" s="1014" t="s">
        <v>93</v>
      </c>
      <c r="CO938" s="542" t="s">
        <v>91</v>
      </c>
      <c r="CP938" s="542" t="s">
        <v>671</v>
      </c>
      <c r="CQ938" s="551">
        <v>17</v>
      </c>
      <c r="CR938" s="542" t="s">
        <v>159</v>
      </c>
      <c r="CS938" s="542" t="s">
        <v>235</v>
      </c>
      <c r="CT938" s="1015">
        <f>'Report 1'!$J$18</f>
        <v>0</v>
      </c>
      <c r="CU938" s="1016">
        <f>SUMIF('Report 4A'!$G$16:$G$95,$CQ938,'Report 4A'!$R$16:$R$95)</f>
        <v>0</v>
      </c>
      <c r="CV938" s="1017">
        <f t="shared" si="167"/>
        <v>0</v>
      </c>
    </row>
    <row r="939" spans="2:100">
      <c r="B939" s="535" t="s">
        <v>669</v>
      </c>
      <c r="C939" s="536">
        <v>1</v>
      </c>
      <c r="D939" s="537" t="str">
        <f>'Information Input'!$M$14</f>
        <v xml:space="preserve">      -      </v>
      </c>
      <c r="E939" s="537" t="s">
        <v>136</v>
      </c>
      <c r="F939" s="538">
        <f t="shared" si="172"/>
        <v>43556</v>
      </c>
      <c r="G939" s="538">
        <f t="shared" si="173"/>
        <v>43646</v>
      </c>
      <c r="H939" s="538">
        <f>'Information Input'!$H$35</f>
        <v>43555</v>
      </c>
      <c r="I939" s="537" t="str">
        <f>'Information Input'!$J$22</f>
        <v>Quarterly</v>
      </c>
      <c r="J939" s="538">
        <f>'Information Input'!$H$30</f>
        <v>43555</v>
      </c>
      <c r="K939" s="537">
        <f>'Information Input'!$J$18</f>
        <v>2019</v>
      </c>
      <c r="L939" s="579" t="s">
        <v>94</v>
      </c>
      <c r="M939" s="540" t="s">
        <v>95</v>
      </c>
      <c r="N939" s="541" t="s">
        <v>96</v>
      </c>
      <c r="O939" s="542" t="s">
        <v>670</v>
      </c>
      <c r="P939" s="537">
        <v>6</v>
      </c>
      <c r="Q939" s="541" t="s">
        <v>146</v>
      </c>
      <c r="R939" s="541" t="s">
        <v>239</v>
      </c>
      <c r="S939" s="543">
        <f>'Report 1'!$N$18</f>
        <v>0</v>
      </c>
      <c r="T939" s="544">
        <f>'Report 1'!$N$24</f>
        <v>0</v>
      </c>
      <c r="U939" s="545">
        <f>'Report 1'!$N$110</f>
        <v>0</v>
      </c>
      <c r="AL939" s="546" t="s">
        <v>669</v>
      </c>
      <c r="AM939" s="547">
        <v>2</v>
      </c>
      <c r="AN939" s="547" t="str">
        <f>'Information Input'!$M$14</f>
        <v xml:space="preserve">      -      </v>
      </c>
      <c r="AO939" s="547" t="s">
        <v>137</v>
      </c>
      <c r="AP939" s="538">
        <f t="shared" si="175"/>
        <v>43647</v>
      </c>
      <c r="AQ939" s="538">
        <f t="shared" si="176"/>
        <v>43738</v>
      </c>
      <c r="AR939" s="538">
        <f>'Information Input'!$H$35</f>
        <v>43555</v>
      </c>
      <c r="AS939" s="547" t="str">
        <f>'Information Input'!$J$22</f>
        <v>Quarterly</v>
      </c>
      <c r="AT939" s="538">
        <f>'Information Input'!$H$30</f>
        <v>43555</v>
      </c>
      <c r="AU939" s="547">
        <f>'Information Input'!$J$18</f>
        <v>2019</v>
      </c>
      <c r="AV939" s="547" t="s">
        <v>99</v>
      </c>
      <c r="AW939" s="547" t="s">
        <v>100</v>
      </c>
      <c r="AX939" s="547" t="s">
        <v>96</v>
      </c>
      <c r="AY939" s="548" t="s">
        <v>671</v>
      </c>
      <c r="AZ939" s="547">
        <v>14</v>
      </c>
      <c r="BA939" s="549" t="s">
        <v>156</v>
      </c>
      <c r="BB939" s="543" t="s">
        <v>233</v>
      </c>
      <c r="BC939" s="550">
        <f>'Report 2'!$V201</f>
        <v>0</v>
      </c>
      <c r="BD939" s="550">
        <f>'Report 2'!$W201</f>
        <v>0</v>
      </c>
      <c r="BE939" s="550">
        <f>'Report 2'!$X201</f>
        <v>0</v>
      </c>
      <c r="BF939" s="550">
        <f>'Report 2'!$Y201</f>
        <v>0</v>
      </c>
      <c r="BG939" s="550">
        <f>'Report 2'!$Z201</f>
        <v>0</v>
      </c>
      <c r="BH939" s="550">
        <f>'Report 2'!$AA201</f>
        <v>0</v>
      </c>
      <c r="BI939" s="550">
        <f>'Report 2'!$AB201</f>
        <v>0</v>
      </c>
      <c r="CC939" s="542" t="s">
        <v>669</v>
      </c>
      <c r="CD939" s="1014" t="s">
        <v>672</v>
      </c>
      <c r="CE939" s="1014" t="str">
        <f>'Information Input'!$M$14</f>
        <v xml:space="preserve">      -      </v>
      </c>
      <c r="CF939" s="551" t="s">
        <v>137</v>
      </c>
      <c r="CG939" s="552">
        <f t="shared" si="168"/>
        <v>43647</v>
      </c>
      <c r="CH939" s="552">
        <f t="shared" si="169"/>
        <v>43738</v>
      </c>
      <c r="CI939" s="552">
        <f>'Information Input'!$H$35</f>
        <v>43555</v>
      </c>
      <c r="CJ939" s="551" t="str">
        <f>'Information Input'!$J$22</f>
        <v>Quarterly</v>
      </c>
      <c r="CK939" s="552">
        <f>'Information Input'!$H$30</f>
        <v>43555</v>
      </c>
      <c r="CL939" s="551">
        <f>'Information Input'!$J$18</f>
        <v>2019</v>
      </c>
      <c r="CM939" s="551" t="s">
        <v>92</v>
      </c>
      <c r="CN939" s="1014" t="s">
        <v>93</v>
      </c>
      <c r="CO939" s="542" t="s">
        <v>91</v>
      </c>
      <c r="CP939" s="542" t="s">
        <v>671</v>
      </c>
      <c r="CQ939" s="551">
        <v>18</v>
      </c>
      <c r="CR939" s="542" t="s">
        <v>160</v>
      </c>
      <c r="CS939" s="542" t="s">
        <v>235</v>
      </c>
      <c r="CT939" s="1015">
        <f>'Report 1'!$J$18</f>
        <v>0</v>
      </c>
      <c r="CU939" s="1016">
        <f>SUMIF('Report 4A'!$G$16:$G$95,$CQ939,'Report 4A'!$R$16:$R$95)</f>
        <v>0</v>
      </c>
      <c r="CV939" s="1017">
        <f t="shared" si="167"/>
        <v>0</v>
      </c>
    </row>
    <row r="940" spans="2:100">
      <c r="B940" s="535" t="s">
        <v>669</v>
      </c>
      <c r="C940" s="536">
        <v>1</v>
      </c>
      <c r="D940" s="537" t="str">
        <f>'Information Input'!$M$14</f>
        <v xml:space="preserve">      -      </v>
      </c>
      <c r="E940" s="537" t="s">
        <v>136</v>
      </c>
      <c r="F940" s="538">
        <f t="shared" si="172"/>
        <v>43556</v>
      </c>
      <c r="G940" s="538">
        <f t="shared" si="173"/>
        <v>43646</v>
      </c>
      <c r="H940" s="538">
        <f>'Information Input'!$H$35</f>
        <v>43555</v>
      </c>
      <c r="I940" s="537" t="str">
        <f>'Information Input'!$J$22</f>
        <v>Quarterly</v>
      </c>
      <c r="J940" s="538">
        <f>'Information Input'!$H$30</f>
        <v>43555</v>
      </c>
      <c r="K940" s="537">
        <f>'Information Input'!$J$18</f>
        <v>2019</v>
      </c>
      <c r="L940" s="579" t="s">
        <v>94</v>
      </c>
      <c r="M940" s="540" t="s">
        <v>95</v>
      </c>
      <c r="N940" s="541" t="s">
        <v>96</v>
      </c>
      <c r="O940" s="542" t="s">
        <v>674</v>
      </c>
      <c r="P940" s="537">
        <v>7</v>
      </c>
      <c r="Q940" s="541" t="s">
        <v>147</v>
      </c>
      <c r="R940" s="541" t="s">
        <v>239</v>
      </c>
      <c r="S940" s="543">
        <f>'Report 1'!$N$18</f>
        <v>0</v>
      </c>
      <c r="T940" s="544">
        <f>'Report 1'!$N$25</f>
        <v>0</v>
      </c>
      <c r="U940" s="545">
        <f>'Report 1'!$N$111</f>
        <v>0</v>
      </c>
      <c r="AL940" s="546" t="s">
        <v>669</v>
      </c>
      <c r="AM940" s="547">
        <v>2</v>
      </c>
      <c r="AN940" s="547" t="str">
        <f>'Information Input'!$M$14</f>
        <v xml:space="preserve">      -      </v>
      </c>
      <c r="AO940" s="547" t="s">
        <v>137</v>
      </c>
      <c r="AP940" s="538">
        <f t="shared" si="175"/>
        <v>43647</v>
      </c>
      <c r="AQ940" s="538">
        <f t="shared" si="176"/>
        <v>43738</v>
      </c>
      <c r="AR940" s="538">
        <f>'Information Input'!$H$35</f>
        <v>43555</v>
      </c>
      <c r="AS940" s="547" t="str">
        <f>'Information Input'!$J$22</f>
        <v>Quarterly</v>
      </c>
      <c r="AT940" s="538">
        <f>'Information Input'!$H$30</f>
        <v>43555</v>
      </c>
      <c r="AU940" s="547">
        <f>'Information Input'!$J$18</f>
        <v>2019</v>
      </c>
      <c r="AV940" s="547" t="s">
        <v>99</v>
      </c>
      <c r="AW940" s="547" t="s">
        <v>100</v>
      </c>
      <c r="AX940" s="547" t="s">
        <v>96</v>
      </c>
      <c r="AY940" s="548" t="s">
        <v>671</v>
      </c>
      <c r="AZ940" s="547">
        <v>15</v>
      </c>
      <c r="BA940" s="549" t="s">
        <v>157</v>
      </c>
      <c r="BB940" s="543" t="s">
        <v>234</v>
      </c>
      <c r="BC940" s="550">
        <f>'Report 2'!$V202</f>
        <v>0</v>
      </c>
      <c r="BD940" s="550">
        <f>'Report 2'!$W202</f>
        <v>0</v>
      </c>
      <c r="BE940" s="550">
        <f>'Report 2'!$X202</f>
        <v>0</v>
      </c>
      <c r="BF940" s="550">
        <f>'Report 2'!$Y202</f>
        <v>0</v>
      </c>
      <c r="BG940" s="550">
        <f>'Report 2'!$Z202</f>
        <v>0</v>
      </c>
      <c r="BH940" s="550">
        <f>'Report 2'!$AA202</f>
        <v>0</v>
      </c>
      <c r="BI940" s="550">
        <f>'Report 2'!$AB202</f>
        <v>0</v>
      </c>
      <c r="CC940" s="542" t="s">
        <v>669</v>
      </c>
      <c r="CD940" s="1014" t="s">
        <v>672</v>
      </c>
      <c r="CE940" s="1014" t="str">
        <f>'Information Input'!$M$14</f>
        <v xml:space="preserve">      -      </v>
      </c>
      <c r="CF940" s="551" t="s">
        <v>137</v>
      </c>
      <c r="CG940" s="552">
        <f t="shared" si="168"/>
        <v>43647</v>
      </c>
      <c r="CH940" s="552">
        <f t="shared" si="169"/>
        <v>43738</v>
      </c>
      <c r="CI940" s="552">
        <f>'Information Input'!$H$35</f>
        <v>43555</v>
      </c>
      <c r="CJ940" s="551" t="str">
        <f>'Information Input'!$J$22</f>
        <v>Quarterly</v>
      </c>
      <c r="CK940" s="552">
        <f>'Information Input'!$H$30</f>
        <v>43555</v>
      </c>
      <c r="CL940" s="551">
        <f>'Information Input'!$J$18</f>
        <v>2019</v>
      </c>
      <c r="CM940" s="551" t="s">
        <v>92</v>
      </c>
      <c r="CN940" s="1014" t="s">
        <v>93</v>
      </c>
      <c r="CO940" s="542" t="s">
        <v>91</v>
      </c>
      <c r="CP940" s="542" t="s">
        <v>671</v>
      </c>
      <c r="CQ940" s="551">
        <v>19</v>
      </c>
      <c r="CR940" s="542" t="s">
        <v>161</v>
      </c>
      <c r="CS940" s="542" t="s">
        <v>235</v>
      </c>
      <c r="CT940" s="1015">
        <f>'Report 1'!$J$18</f>
        <v>0</v>
      </c>
      <c r="CU940" s="1016">
        <f>SUMIF('Report 4A'!$G$16:$G$95,$CQ940,'Report 4A'!$R$16:$R$95)</f>
        <v>0</v>
      </c>
      <c r="CV940" s="1017">
        <f t="shared" si="167"/>
        <v>0</v>
      </c>
    </row>
    <row r="941" spans="2:100">
      <c r="B941" s="535" t="s">
        <v>669</v>
      </c>
      <c r="C941" s="536">
        <v>1</v>
      </c>
      <c r="D941" s="537" t="str">
        <f>'Information Input'!$M$14</f>
        <v xml:space="preserve">      -      </v>
      </c>
      <c r="E941" s="537" t="s">
        <v>136</v>
      </c>
      <c r="F941" s="538">
        <f t="shared" si="172"/>
        <v>43556</v>
      </c>
      <c r="G941" s="538">
        <f t="shared" si="173"/>
        <v>43646</v>
      </c>
      <c r="H941" s="538">
        <f>'Information Input'!$H$35</f>
        <v>43555</v>
      </c>
      <c r="I941" s="537" t="str">
        <f>'Information Input'!$J$22</f>
        <v>Quarterly</v>
      </c>
      <c r="J941" s="538">
        <f>'Information Input'!$H$30</f>
        <v>43555</v>
      </c>
      <c r="K941" s="537">
        <f>'Information Input'!$J$18</f>
        <v>2019</v>
      </c>
      <c r="L941" s="579" t="s">
        <v>94</v>
      </c>
      <c r="M941" s="540" t="s">
        <v>95</v>
      </c>
      <c r="N941" s="541" t="s">
        <v>96</v>
      </c>
      <c r="O941" s="542" t="s">
        <v>670</v>
      </c>
      <c r="P941" s="537">
        <v>8</v>
      </c>
      <c r="Q941" s="541" t="s">
        <v>148</v>
      </c>
      <c r="R941" s="541" t="s">
        <v>239</v>
      </c>
      <c r="S941" s="543">
        <f>'Report 1'!$N$18</f>
        <v>0</v>
      </c>
      <c r="T941" s="544">
        <f>'Report 1'!$N$26</f>
        <v>0</v>
      </c>
      <c r="U941" s="545">
        <f>'Report 1'!$N$112</f>
        <v>0</v>
      </c>
      <c r="AL941" s="546" t="s">
        <v>669</v>
      </c>
      <c r="AM941" s="547">
        <v>2</v>
      </c>
      <c r="AN941" s="547" t="str">
        <f>'Information Input'!$M$14</f>
        <v xml:space="preserve">      -      </v>
      </c>
      <c r="AO941" s="547" t="s">
        <v>137</v>
      </c>
      <c r="AP941" s="538">
        <f t="shared" si="175"/>
        <v>43647</v>
      </c>
      <c r="AQ941" s="538">
        <f t="shared" si="176"/>
        <v>43738</v>
      </c>
      <c r="AR941" s="538">
        <f>'Information Input'!$H$35</f>
        <v>43555</v>
      </c>
      <c r="AS941" s="547" t="str">
        <f>'Information Input'!$J$22</f>
        <v>Quarterly</v>
      </c>
      <c r="AT941" s="538">
        <f>'Information Input'!$H$30</f>
        <v>43555</v>
      </c>
      <c r="AU941" s="547">
        <f>'Information Input'!$J$18</f>
        <v>2019</v>
      </c>
      <c r="AV941" s="547" t="s">
        <v>99</v>
      </c>
      <c r="AW941" s="547" t="s">
        <v>100</v>
      </c>
      <c r="AX941" s="547" t="s">
        <v>96</v>
      </c>
      <c r="AY941" s="548" t="s">
        <v>671</v>
      </c>
      <c r="AZ941" s="547">
        <v>16</v>
      </c>
      <c r="BA941" s="549" t="s">
        <v>158</v>
      </c>
      <c r="BB941" s="543" t="s">
        <v>235</v>
      </c>
      <c r="BC941" s="550">
        <f>'Report 2'!$V203</f>
        <v>0</v>
      </c>
      <c r="BD941" s="550">
        <f>'Report 2'!$W203</f>
        <v>0</v>
      </c>
      <c r="BE941" s="550">
        <f>'Report 2'!$X203</f>
        <v>0</v>
      </c>
      <c r="BF941" s="550">
        <f>'Report 2'!$Y203</f>
        <v>0</v>
      </c>
      <c r="BG941" s="550">
        <f>'Report 2'!$Z203</f>
        <v>0</v>
      </c>
      <c r="BH941" s="550">
        <f>'Report 2'!$AA203</f>
        <v>0</v>
      </c>
      <c r="BI941" s="550">
        <f>'Report 2'!$AB203</f>
        <v>0</v>
      </c>
      <c r="CC941" s="542" t="s">
        <v>669</v>
      </c>
      <c r="CD941" s="1014" t="s">
        <v>672</v>
      </c>
      <c r="CE941" s="1014" t="str">
        <f>'Information Input'!$M$14</f>
        <v xml:space="preserve">      -      </v>
      </c>
      <c r="CF941" s="551" t="s">
        <v>137</v>
      </c>
      <c r="CG941" s="552">
        <f t="shared" si="168"/>
        <v>43647</v>
      </c>
      <c r="CH941" s="552">
        <f t="shared" si="169"/>
        <v>43738</v>
      </c>
      <c r="CI941" s="552">
        <f>'Information Input'!$H$35</f>
        <v>43555</v>
      </c>
      <c r="CJ941" s="551" t="str">
        <f>'Information Input'!$J$22</f>
        <v>Quarterly</v>
      </c>
      <c r="CK941" s="552">
        <f>'Information Input'!$H$30</f>
        <v>43555</v>
      </c>
      <c r="CL941" s="551">
        <f>'Information Input'!$J$18</f>
        <v>2019</v>
      </c>
      <c r="CM941" s="551" t="s">
        <v>92</v>
      </c>
      <c r="CN941" s="1014" t="s">
        <v>93</v>
      </c>
      <c r="CO941" s="542" t="s">
        <v>91</v>
      </c>
      <c r="CP941" s="542" t="s">
        <v>671</v>
      </c>
      <c r="CQ941" s="551">
        <v>20</v>
      </c>
      <c r="CR941" s="542" t="s">
        <v>162</v>
      </c>
      <c r="CS941" s="542" t="s">
        <v>235</v>
      </c>
      <c r="CT941" s="1015">
        <f>'Report 1'!$J$18</f>
        <v>0</v>
      </c>
      <c r="CU941" s="1016">
        <f>SUMIF('Report 4A'!$G$16:$G$95,$CQ941,'Report 4A'!$R$16:$R$95)</f>
        <v>0</v>
      </c>
      <c r="CV941" s="1017">
        <f t="shared" si="167"/>
        <v>0</v>
      </c>
    </row>
    <row r="942" spans="2:100">
      <c r="B942" s="535" t="s">
        <v>669</v>
      </c>
      <c r="C942" s="536">
        <v>1</v>
      </c>
      <c r="D942" s="537" t="str">
        <f>'Information Input'!$M$14</f>
        <v xml:space="preserve">      -      </v>
      </c>
      <c r="E942" s="537" t="s">
        <v>136</v>
      </c>
      <c r="F942" s="538">
        <f t="shared" si="172"/>
        <v>43556</v>
      </c>
      <c r="G942" s="538">
        <f t="shared" si="173"/>
        <v>43646</v>
      </c>
      <c r="H942" s="538">
        <f>'Information Input'!$H$35</f>
        <v>43555</v>
      </c>
      <c r="I942" s="537" t="str">
        <f>'Information Input'!$J$22</f>
        <v>Quarterly</v>
      </c>
      <c r="J942" s="538">
        <f>'Information Input'!$H$30</f>
        <v>43555</v>
      </c>
      <c r="K942" s="537">
        <f>'Information Input'!$J$18</f>
        <v>2019</v>
      </c>
      <c r="L942" s="579" t="s">
        <v>94</v>
      </c>
      <c r="M942" s="540" t="s">
        <v>95</v>
      </c>
      <c r="N942" s="541" t="s">
        <v>96</v>
      </c>
      <c r="O942" s="542" t="s">
        <v>670</v>
      </c>
      <c r="P942" s="537">
        <v>9</v>
      </c>
      <c r="Q942" s="541" t="s">
        <v>149</v>
      </c>
      <c r="R942" s="541" t="s">
        <v>239</v>
      </c>
      <c r="S942" s="543">
        <f>'Report 1'!$N$18</f>
        <v>0</v>
      </c>
      <c r="T942" s="544">
        <f>'Report 1'!$N$27</f>
        <v>0</v>
      </c>
      <c r="U942" s="545">
        <f>'Report 1'!$N$113</f>
        <v>0</v>
      </c>
      <c r="AL942" s="546" t="s">
        <v>669</v>
      </c>
      <c r="AM942" s="547">
        <v>2</v>
      </c>
      <c r="AN942" s="547" t="str">
        <f>'Information Input'!$M$14</f>
        <v xml:space="preserve">      -      </v>
      </c>
      <c r="AO942" s="547" t="s">
        <v>137</v>
      </c>
      <c r="AP942" s="538">
        <f t="shared" si="175"/>
        <v>43647</v>
      </c>
      <c r="AQ942" s="538">
        <f t="shared" si="176"/>
        <v>43738</v>
      </c>
      <c r="AR942" s="538">
        <f>'Information Input'!$H$35</f>
        <v>43555</v>
      </c>
      <c r="AS942" s="547" t="str">
        <f>'Information Input'!$J$22</f>
        <v>Quarterly</v>
      </c>
      <c r="AT942" s="538">
        <f>'Information Input'!$H$30</f>
        <v>43555</v>
      </c>
      <c r="AU942" s="547">
        <f>'Information Input'!$J$18</f>
        <v>2019</v>
      </c>
      <c r="AV942" s="547" t="s">
        <v>99</v>
      </c>
      <c r="AW942" s="547" t="s">
        <v>100</v>
      </c>
      <c r="AX942" s="547" t="s">
        <v>96</v>
      </c>
      <c r="AY942" s="548" t="s">
        <v>671</v>
      </c>
      <c r="AZ942" s="547">
        <v>17</v>
      </c>
      <c r="BA942" s="549" t="s">
        <v>159</v>
      </c>
      <c r="BB942" s="543" t="s">
        <v>235</v>
      </c>
      <c r="BC942" s="550">
        <f>'Report 2'!$V204</f>
        <v>0</v>
      </c>
      <c r="BD942" s="550">
        <f>'Report 2'!$W204</f>
        <v>0</v>
      </c>
      <c r="BE942" s="550">
        <f>'Report 2'!$X204</f>
        <v>0</v>
      </c>
      <c r="BF942" s="550">
        <f>'Report 2'!$Y204</f>
        <v>0</v>
      </c>
      <c r="BG942" s="550">
        <f>'Report 2'!$Z204</f>
        <v>0</v>
      </c>
      <c r="BH942" s="550">
        <f>'Report 2'!$AA204</f>
        <v>0</v>
      </c>
      <c r="BI942" s="550">
        <f>'Report 2'!$AB204</f>
        <v>0</v>
      </c>
      <c r="CC942" s="542" t="s">
        <v>669</v>
      </c>
      <c r="CD942" s="1014" t="s">
        <v>672</v>
      </c>
      <c r="CE942" s="1014" t="str">
        <f>'Information Input'!$M$14</f>
        <v xml:space="preserve">      -      </v>
      </c>
      <c r="CF942" s="551" t="s">
        <v>137</v>
      </c>
      <c r="CG942" s="552">
        <f t="shared" si="168"/>
        <v>43647</v>
      </c>
      <c r="CH942" s="552">
        <f t="shared" si="169"/>
        <v>43738</v>
      </c>
      <c r="CI942" s="552">
        <f>'Information Input'!$H$35</f>
        <v>43555</v>
      </c>
      <c r="CJ942" s="551" t="str">
        <f>'Information Input'!$J$22</f>
        <v>Quarterly</v>
      </c>
      <c r="CK942" s="552">
        <f>'Information Input'!$H$30</f>
        <v>43555</v>
      </c>
      <c r="CL942" s="551">
        <f>'Information Input'!$J$18</f>
        <v>2019</v>
      </c>
      <c r="CM942" s="551" t="s">
        <v>92</v>
      </c>
      <c r="CN942" s="1014" t="s">
        <v>93</v>
      </c>
      <c r="CO942" s="542" t="s">
        <v>91</v>
      </c>
      <c r="CP942" s="542" t="s">
        <v>671</v>
      </c>
      <c r="CQ942" s="551">
        <v>21</v>
      </c>
      <c r="CR942" s="542" t="s">
        <v>163</v>
      </c>
      <c r="CS942" s="542" t="s">
        <v>235</v>
      </c>
      <c r="CT942" s="1015">
        <f>'Report 1'!$J$18</f>
        <v>0</v>
      </c>
      <c r="CU942" s="1016">
        <f>SUMIF('Report 4A'!$G$16:$G$95,$CQ942,'Report 4A'!$R$16:$R$95)</f>
        <v>0</v>
      </c>
      <c r="CV942" s="1017">
        <f t="shared" si="167"/>
        <v>0</v>
      </c>
    </row>
    <row r="943" spans="2:100">
      <c r="B943" s="535" t="s">
        <v>669</v>
      </c>
      <c r="C943" s="536">
        <v>1</v>
      </c>
      <c r="D943" s="537" t="str">
        <f>'Information Input'!$M$14</f>
        <v xml:space="preserve">      -      </v>
      </c>
      <c r="E943" s="537" t="s">
        <v>136</v>
      </c>
      <c r="F943" s="538">
        <f t="shared" si="172"/>
        <v>43556</v>
      </c>
      <c r="G943" s="538">
        <f t="shared" si="173"/>
        <v>43646</v>
      </c>
      <c r="H943" s="538">
        <f>'Information Input'!$H$35</f>
        <v>43555</v>
      </c>
      <c r="I943" s="537" t="str">
        <f>'Information Input'!$J$22</f>
        <v>Quarterly</v>
      </c>
      <c r="J943" s="538">
        <f>'Information Input'!$H$30</f>
        <v>43555</v>
      </c>
      <c r="K943" s="537">
        <f>'Information Input'!$J$18</f>
        <v>2019</v>
      </c>
      <c r="L943" s="579" t="s">
        <v>94</v>
      </c>
      <c r="M943" s="540" t="s">
        <v>95</v>
      </c>
      <c r="N943" s="541" t="s">
        <v>96</v>
      </c>
      <c r="O943" s="542" t="s">
        <v>674</v>
      </c>
      <c r="P943" s="537">
        <v>10</v>
      </c>
      <c r="Q943" s="541" t="s">
        <v>150</v>
      </c>
      <c r="R943" s="541" t="s">
        <v>239</v>
      </c>
      <c r="S943" s="543">
        <f>'Report 1'!$N$18</f>
        <v>0</v>
      </c>
      <c r="T943" s="544">
        <f>'Report 1'!$N$28</f>
        <v>0</v>
      </c>
      <c r="U943" s="545">
        <f>'Report 1'!$N$114</f>
        <v>0</v>
      </c>
      <c r="AL943" s="546" t="s">
        <v>669</v>
      </c>
      <c r="AM943" s="547">
        <v>2</v>
      </c>
      <c r="AN943" s="547" t="str">
        <f>'Information Input'!$M$14</f>
        <v xml:space="preserve">      -      </v>
      </c>
      <c r="AO943" s="547" t="s">
        <v>137</v>
      </c>
      <c r="AP943" s="538">
        <f t="shared" si="175"/>
        <v>43647</v>
      </c>
      <c r="AQ943" s="538">
        <f t="shared" si="176"/>
        <v>43738</v>
      </c>
      <c r="AR943" s="538">
        <f>'Information Input'!$H$35</f>
        <v>43555</v>
      </c>
      <c r="AS943" s="547" t="str">
        <f>'Information Input'!$J$22</f>
        <v>Quarterly</v>
      </c>
      <c r="AT943" s="538">
        <f>'Information Input'!$H$30</f>
        <v>43555</v>
      </c>
      <c r="AU943" s="547">
        <f>'Information Input'!$J$18</f>
        <v>2019</v>
      </c>
      <c r="AV943" s="547" t="s">
        <v>99</v>
      </c>
      <c r="AW943" s="547" t="s">
        <v>100</v>
      </c>
      <c r="AX943" s="547" t="s">
        <v>96</v>
      </c>
      <c r="AY943" s="548" t="s">
        <v>671</v>
      </c>
      <c r="AZ943" s="547">
        <v>18</v>
      </c>
      <c r="BA943" s="549" t="s">
        <v>160</v>
      </c>
      <c r="BB943" s="543" t="s">
        <v>235</v>
      </c>
      <c r="BC943" s="550">
        <f>'Report 2'!$V205</f>
        <v>0</v>
      </c>
      <c r="BD943" s="550">
        <f>'Report 2'!$W205</f>
        <v>0</v>
      </c>
      <c r="BE943" s="550">
        <f>'Report 2'!$X205</f>
        <v>0</v>
      </c>
      <c r="BF943" s="550">
        <f>'Report 2'!$Y205</f>
        <v>0</v>
      </c>
      <c r="BG943" s="550">
        <f>'Report 2'!$Z205</f>
        <v>0</v>
      </c>
      <c r="BH943" s="550">
        <f>'Report 2'!$AA205</f>
        <v>0</v>
      </c>
      <c r="BI943" s="550">
        <f>'Report 2'!$AB205</f>
        <v>0</v>
      </c>
      <c r="CC943" s="542" t="s">
        <v>669</v>
      </c>
      <c r="CD943" s="1014" t="s">
        <v>672</v>
      </c>
      <c r="CE943" s="1014" t="str">
        <f>'Information Input'!$M$14</f>
        <v xml:space="preserve">      -      </v>
      </c>
      <c r="CF943" s="551" t="s">
        <v>137</v>
      </c>
      <c r="CG943" s="552">
        <f t="shared" si="168"/>
        <v>43647</v>
      </c>
      <c r="CH943" s="552">
        <f t="shared" si="169"/>
        <v>43738</v>
      </c>
      <c r="CI943" s="552">
        <f>'Information Input'!$H$35</f>
        <v>43555</v>
      </c>
      <c r="CJ943" s="551" t="str">
        <f>'Information Input'!$J$22</f>
        <v>Quarterly</v>
      </c>
      <c r="CK943" s="552">
        <f>'Information Input'!$H$30</f>
        <v>43555</v>
      </c>
      <c r="CL943" s="551">
        <f>'Information Input'!$J$18</f>
        <v>2019</v>
      </c>
      <c r="CM943" s="551" t="s">
        <v>92</v>
      </c>
      <c r="CN943" s="1014" t="s">
        <v>93</v>
      </c>
      <c r="CO943" s="542" t="s">
        <v>91</v>
      </c>
      <c r="CP943" s="542" t="s">
        <v>671</v>
      </c>
      <c r="CQ943" s="551">
        <v>22</v>
      </c>
      <c r="CR943" s="542" t="s">
        <v>164</v>
      </c>
      <c r="CS943" s="542" t="s">
        <v>236</v>
      </c>
      <c r="CT943" s="1015">
        <f>'Report 1'!$J$18</f>
        <v>0</v>
      </c>
      <c r="CU943" s="1016">
        <f>SUMIF('Report 4A'!$G$16:$G$95,$CQ943,'Report 4A'!$R$16:$R$95)</f>
        <v>0</v>
      </c>
      <c r="CV943" s="1017">
        <f t="shared" si="167"/>
        <v>0</v>
      </c>
    </row>
    <row r="944" spans="2:100">
      <c r="B944" s="535" t="s">
        <v>669</v>
      </c>
      <c r="C944" s="536">
        <v>1</v>
      </c>
      <c r="D944" s="537" t="str">
        <f>'Information Input'!$M$14</f>
        <v xml:space="preserve">      -      </v>
      </c>
      <c r="E944" s="537" t="s">
        <v>136</v>
      </c>
      <c r="F944" s="538">
        <f t="shared" si="172"/>
        <v>43556</v>
      </c>
      <c r="G944" s="538">
        <f t="shared" si="173"/>
        <v>43646</v>
      </c>
      <c r="H944" s="538">
        <f>'Information Input'!$H$35</f>
        <v>43555</v>
      </c>
      <c r="I944" s="537" t="str">
        <f>'Information Input'!$J$22</f>
        <v>Quarterly</v>
      </c>
      <c r="J944" s="538">
        <f>'Information Input'!$H$30</f>
        <v>43555</v>
      </c>
      <c r="K944" s="537">
        <f>'Information Input'!$J$18</f>
        <v>2019</v>
      </c>
      <c r="L944" s="579" t="s">
        <v>94</v>
      </c>
      <c r="M944" s="540" t="s">
        <v>95</v>
      </c>
      <c r="N944" s="541" t="s">
        <v>96</v>
      </c>
      <c r="O944" s="542" t="s">
        <v>671</v>
      </c>
      <c r="P944" s="537">
        <v>11</v>
      </c>
      <c r="Q944" s="541" t="s">
        <v>153</v>
      </c>
      <c r="R944" s="541" t="s">
        <v>231</v>
      </c>
      <c r="S944" s="543">
        <f>'Report 1'!$N$18</f>
        <v>0</v>
      </c>
      <c r="T944" s="544">
        <f>'Report 1'!$N$31</f>
        <v>0</v>
      </c>
      <c r="U944" s="545">
        <f>'Report 1'!$N$117</f>
        <v>0</v>
      </c>
      <c r="AL944" s="546" t="s">
        <v>669</v>
      </c>
      <c r="AM944" s="547">
        <v>2</v>
      </c>
      <c r="AN944" s="547" t="str">
        <f>'Information Input'!$M$14</f>
        <v xml:space="preserve">      -      </v>
      </c>
      <c r="AO944" s="547" t="s">
        <v>137</v>
      </c>
      <c r="AP944" s="538">
        <f t="shared" si="175"/>
        <v>43647</v>
      </c>
      <c r="AQ944" s="538">
        <f t="shared" si="176"/>
        <v>43738</v>
      </c>
      <c r="AR944" s="538">
        <f>'Information Input'!$H$35</f>
        <v>43555</v>
      </c>
      <c r="AS944" s="547" t="str">
        <f>'Information Input'!$J$22</f>
        <v>Quarterly</v>
      </c>
      <c r="AT944" s="538">
        <f>'Information Input'!$H$30</f>
        <v>43555</v>
      </c>
      <c r="AU944" s="547">
        <f>'Information Input'!$J$18</f>
        <v>2019</v>
      </c>
      <c r="AV944" s="547" t="s">
        <v>99</v>
      </c>
      <c r="AW944" s="547" t="s">
        <v>100</v>
      </c>
      <c r="AX944" s="547" t="s">
        <v>96</v>
      </c>
      <c r="AY944" s="548" t="s">
        <v>671</v>
      </c>
      <c r="AZ944" s="547">
        <v>19</v>
      </c>
      <c r="BA944" s="549" t="s">
        <v>161</v>
      </c>
      <c r="BB944" s="543" t="s">
        <v>235</v>
      </c>
      <c r="BC944" s="550">
        <f>'Report 2'!$V206</f>
        <v>0</v>
      </c>
      <c r="BD944" s="550">
        <f>'Report 2'!$W206</f>
        <v>0</v>
      </c>
      <c r="BE944" s="550">
        <f>'Report 2'!$X206</f>
        <v>0</v>
      </c>
      <c r="BF944" s="550">
        <f>'Report 2'!$Y206</f>
        <v>0</v>
      </c>
      <c r="BG944" s="550">
        <f>'Report 2'!$Z206</f>
        <v>0</v>
      </c>
      <c r="BH944" s="550">
        <f>'Report 2'!$AA206</f>
        <v>0</v>
      </c>
      <c r="BI944" s="550">
        <f>'Report 2'!$AB206</f>
        <v>0</v>
      </c>
      <c r="CC944" s="542" t="s">
        <v>669</v>
      </c>
      <c r="CD944" s="1014" t="s">
        <v>672</v>
      </c>
      <c r="CE944" s="1014" t="str">
        <f>'Information Input'!$M$14</f>
        <v xml:space="preserve">      -      </v>
      </c>
      <c r="CF944" s="551" t="s">
        <v>137</v>
      </c>
      <c r="CG944" s="552">
        <f t="shared" si="168"/>
        <v>43647</v>
      </c>
      <c r="CH944" s="552">
        <f t="shared" si="169"/>
        <v>43738</v>
      </c>
      <c r="CI944" s="552">
        <f>'Information Input'!$H$35</f>
        <v>43555</v>
      </c>
      <c r="CJ944" s="551" t="str">
        <f>'Information Input'!$J$22</f>
        <v>Quarterly</v>
      </c>
      <c r="CK944" s="552">
        <f>'Information Input'!$H$30</f>
        <v>43555</v>
      </c>
      <c r="CL944" s="551">
        <f>'Information Input'!$J$18</f>
        <v>2019</v>
      </c>
      <c r="CM944" s="551" t="s">
        <v>92</v>
      </c>
      <c r="CN944" s="1014" t="s">
        <v>93</v>
      </c>
      <c r="CO944" s="542" t="s">
        <v>91</v>
      </c>
      <c r="CP944" s="542" t="s">
        <v>671</v>
      </c>
      <c r="CQ944" s="551">
        <v>23</v>
      </c>
      <c r="CR944" s="542" t="s">
        <v>165</v>
      </c>
      <c r="CS944" s="542" t="s">
        <v>236</v>
      </c>
      <c r="CT944" s="1015">
        <f>'Report 1'!$J$18</f>
        <v>0</v>
      </c>
      <c r="CU944" s="1016">
        <f>SUMIF('Report 4A'!$G$16:$G$95,$CQ944,'Report 4A'!$R$16:$R$95)</f>
        <v>0</v>
      </c>
      <c r="CV944" s="1017">
        <f t="shared" si="167"/>
        <v>0</v>
      </c>
    </row>
    <row r="945" spans="2:100">
      <c r="B945" s="535" t="s">
        <v>669</v>
      </c>
      <c r="C945" s="536">
        <v>1</v>
      </c>
      <c r="D945" s="537" t="str">
        <f>'Information Input'!$M$14</f>
        <v xml:space="preserve">      -      </v>
      </c>
      <c r="E945" s="537" t="s">
        <v>136</v>
      </c>
      <c r="F945" s="538">
        <f t="shared" si="172"/>
        <v>43556</v>
      </c>
      <c r="G945" s="538">
        <f t="shared" si="173"/>
        <v>43646</v>
      </c>
      <c r="H945" s="538">
        <f>'Information Input'!$H$35</f>
        <v>43555</v>
      </c>
      <c r="I945" s="537" t="str">
        <f>'Information Input'!$J$22</f>
        <v>Quarterly</v>
      </c>
      <c r="J945" s="538">
        <f>'Information Input'!$H$30</f>
        <v>43555</v>
      </c>
      <c r="K945" s="537">
        <f>'Information Input'!$J$18</f>
        <v>2019</v>
      </c>
      <c r="L945" s="579" t="s">
        <v>94</v>
      </c>
      <c r="M945" s="540" t="s">
        <v>95</v>
      </c>
      <c r="N945" s="541" t="s">
        <v>96</v>
      </c>
      <c r="O945" s="542" t="s">
        <v>671</v>
      </c>
      <c r="P945" s="537">
        <v>12</v>
      </c>
      <c r="Q945" s="541" t="s">
        <v>154</v>
      </c>
      <c r="R945" s="541" t="s">
        <v>231</v>
      </c>
      <c r="S945" s="543">
        <f>'Report 1'!$N$18</f>
        <v>0</v>
      </c>
      <c r="T945" s="544">
        <f>'Report 1'!$N$32</f>
        <v>0</v>
      </c>
      <c r="U945" s="545">
        <f>'Report 1'!$N$118</f>
        <v>0</v>
      </c>
      <c r="AL945" s="546" t="s">
        <v>669</v>
      </c>
      <c r="AM945" s="547">
        <v>2</v>
      </c>
      <c r="AN945" s="547" t="str">
        <f>'Information Input'!$M$14</f>
        <v xml:space="preserve">      -      </v>
      </c>
      <c r="AO945" s="547" t="s">
        <v>137</v>
      </c>
      <c r="AP945" s="538">
        <f t="shared" si="175"/>
        <v>43647</v>
      </c>
      <c r="AQ945" s="538">
        <f t="shared" si="176"/>
        <v>43738</v>
      </c>
      <c r="AR945" s="538">
        <f>'Information Input'!$H$35</f>
        <v>43555</v>
      </c>
      <c r="AS945" s="547" t="str">
        <f>'Information Input'!$J$22</f>
        <v>Quarterly</v>
      </c>
      <c r="AT945" s="538">
        <f>'Information Input'!$H$30</f>
        <v>43555</v>
      </c>
      <c r="AU945" s="547">
        <f>'Information Input'!$J$18</f>
        <v>2019</v>
      </c>
      <c r="AV945" s="547" t="s">
        <v>99</v>
      </c>
      <c r="AW945" s="547" t="s">
        <v>100</v>
      </c>
      <c r="AX945" s="547" t="s">
        <v>96</v>
      </c>
      <c r="AY945" s="548" t="s">
        <v>671</v>
      </c>
      <c r="AZ945" s="547">
        <v>20</v>
      </c>
      <c r="BA945" s="549" t="s">
        <v>162</v>
      </c>
      <c r="BB945" s="543" t="s">
        <v>235</v>
      </c>
      <c r="BC945" s="550">
        <f>'Report 2'!$V207</f>
        <v>0</v>
      </c>
      <c r="BD945" s="550">
        <f>'Report 2'!$W207</f>
        <v>0</v>
      </c>
      <c r="BE945" s="550">
        <f>'Report 2'!$X207</f>
        <v>0</v>
      </c>
      <c r="BF945" s="550">
        <f>'Report 2'!$Y207</f>
        <v>0</v>
      </c>
      <c r="BG945" s="550">
        <f>'Report 2'!$Z207</f>
        <v>0</v>
      </c>
      <c r="BH945" s="550">
        <f>'Report 2'!$AA207</f>
        <v>0</v>
      </c>
      <c r="BI945" s="550">
        <f>'Report 2'!$AB207</f>
        <v>0</v>
      </c>
      <c r="CC945" s="542" t="s">
        <v>669</v>
      </c>
      <c r="CD945" s="1014" t="s">
        <v>672</v>
      </c>
      <c r="CE945" s="1014" t="str">
        <f>'Information Input'!$M$14</f>
        <v xml:space="preserve">      -      </v>
      </c>
      <c r="CF945" s="551" t="s">
        <v>137</v>
      </c>
      <c r="CG945" s="552">
        <f t="shared" si="168"/>
        <v>43647</v>
      </c>
      <c r="CH945" s="552">
        <f t="shared" si="169"/>
        <v>43738</v>
      </c>
      <c r="CI945" s="552">
        <f>'Information Input'!$H$35</f>
        <v>43555</v>
      </c>
      <c r="CJ945" s="551" t="str">
        <f>'Information Input'!$J$22</f>
        <v>Quarterly</v>
      </c>
      <c r="CK945" s="552">
        <f>'Information Input'!$H$30</f>
        <v>43555</v>
      </c>
      <c r="CL945" s="551">
        <f>'Information Input'!$J$18</f>
        <v>2019</v>
      </c>
      <c r="CM945" s="551" t="s">
        <v>92</v>
      </c>
      <c r="CN945" s="1014" t="s">
        <v>93</v>
      </c>
      <c r="CO945" s="542" t="s">
        <v>91</v>
      </c>
      <c r="CP945" s="542" t="s">
        <v>671</v>
      </c>
      <c r="CQ945" s="551">
        <v>24</v>
      </c>
      <c r="CR945" s="542" t="s">
        <v>166</v>
      </c>
      <c r="CS945" s="542" t="s">
        <v>233</v>
      </c>
      <c r="CT945" s="1015">
        <f>'Report 1'!$J$18</f>
        <v>0</v>
      </c>
      <c r="CU945" s="1016">
        <f>SUMIF('Report 4A'!$G$16:$G$95,$CQ945,'Report 4A'!$R$16:$R$95)</f>
        <v>0</v>
      </c>
      <c r="CV945" s="1017">
        <f t="shared" si="167"/>
        <v>0</v>
      </c>
    </row>
    <row r="946" spans="2:100">
      <c r="B946" s="535" t="s">
        <v>669</v>
      </c>
      <c r="C946" s="536">
        <v>1</v>
      </c>
      <c r="D946" s="537" t="str">
        <f>'Information Input'!$M$14</f>
        <v xml:space="preserve">      -      </v>
      </c>
      <c r="E946" s="537" t="s">
        <v>136</v>
      </c>
      <c r="F946" s="538">
        <f t="shared" si="172"/>
        <v>43556</v>
      </c>
      <c r="G946" s="538">
        <f t="shared" si="173"/>
        <v>43646</v>
      </c>
      <c r="H946" s="538">
        <f>'Information Input'!$H$35</f>
        <v>43555</v>
      </c>
      <c r="I946" s="537" t="str">
        <f>'Information Input'!$J$22</f>
        <v>Quarterly</v>
      </c>
      <c r="J946" s="538">
        <f>'Information Input'!$H$30</f>
        <v>43555</v>
      </c>
      <c r="K946" s="537">
        <f>'Information Input'!$J$18</f>
        <v>2019</v>
      </c>
      <c r="L946" s="579" t="s">
        <v>94</v>
      </c>
      <c r="M946" s="540" t="s">
        <v>95</v>
      </c>
      <c r="N946" s="541" t="s">
        <v>96</v>
      </c>
      <c r="O946" s="542" t="s">
        <v>671</v>
      </c>
      <c r="P946" s="537">
        <v>13</v>
      </c>
      <c r="Q946" s="541" t="s">
        <v>155</v>
      </c>
      <c r="R946" s="541" t="s">
        <v>232</v>
      </c>
      <c r="S946" s="543">
        <f>'Report 1'!$N$18</f>
        <v>0</v>
      </c>
      <c r="T946" s="544">
        <f>'Report 1'!$N$33</f>
        <v>0</v>
      </c>
      <c r="U946" s="545">
        <f>'Report 1'!$N$119</f>
        <v>0</v>
      </c>
      <c r="AL946" s="546" t="s">
        <v>669</v>
      </c>
      <c r="AM946" s="547">
        <v>2</v>
      </c>
      <c r="AN946" s="547" t="str">
        <f>'Information Input'!$M$14</f>
        <v xml:space="preserve">      -      </v>
      </c>
      <c r="AO946" s="547" t="s">
        <v>137</v>
      </c>
      <c r="AP946" s="538">
        <f t="shared" si="175"/>
        <v>43647</v>
      </c>
      <c r="AQ946" s="538">
        <f t="shared" si="176"/>
        <v>43738</v>
      </c>
      <c r="AR946" s="538">
        <f>'Information Input'!$H$35</f>
        <v>43555</v>
      </c>
      <c r="AS946" s="547" t="str">
        <f>'Information Input'!$J$22</f>
        <v>Quarterly</v>
      </c>
      <c r="AT946" s="538">
        <f>'Information Input'!$H$30</f>
        <v>43555</v>
      </c>
      <c r="AU946" s="547">
        <f>'Information Input'!$J$18</f>
        <v>2019</v>
      </c>
      <c r="AV946" s="547" t="s">
        <v>99</v>
      </c>
      <c r="AW946" s="547" t="s">
        <v>100</v>
      </c>
      <c r="AX946" s="547" t="s">
        <v>96</v>
      </c>
      <c r="AY946" s="548" t="s">
        <v>671</v>
      </c>
      <c r="AZ946" s="547">
        <v>21</v>
      </c>
      <c r="BA946" s="549" t="s">
        <v>163</v>
      </c>
      <c r="BB946" s="543" t="s">
        <v>235</v>
      </c>
      <c r="BC946" s="550">
        <f>'Report 2'!$V208</f>
        <v>0</v>
      </c>
      <c r="BD946" s="550">
        <f>'Report 2'!$W208</f>
        <v>0</v>
      </c>
      <c r="BE946" s="550">
        <f>'Report 2'!$X208</f>
        <v>0</v>
      </c>
      <c r="BF946" s="550">
        <f>'Report 2'!$Y208</f>
        <v>0</v>
      </c>
      <c r="BG946" s="550">
        <f>'Report 2'!$Z208</f>
        <v>0</v>
      </c>
      <c r="BH946" s="550">
        <f>'Report 2'!$AA208</f>
        <v>0</v>
      </c>
      <c r="BI946" s="550">
        <f>'Report 2'!$AB208</f>
        <v>0</v>
      </c>
      <c r="CC946" s="542" t="s">
        <v>669</v>
      </c>
      <c r="CD946" s="1014" t="s">
        <v>672</v>
      </c>
      <c r="CE946" s="1014" t="str">
        <f>'Information Input'!$M$14</f>
        <v xml:space="preserve">      -      </v>
      </c>
      <c r="CF946" s="551" t="s">
        <v>137</v>
      </c>
      <c r="CG946" s="552">
        <f t="shared" si="168"/>
        <v>43647</v>
      </c>
      <c r="CH946" s="552">
        <f t="shared" si="169"/>
        <v>43738</v>
      </c>
      <c r="CI946" s="552">
        <f>'Information Input'!$H$35</f>
        <v>43555</v>
      </c>
      <c r="CJ946" s="551" t="str">
        <f>'Information Input'!$J$22</f>
        <v>Quarterly</v>
      </c>
      <c r="CK946" s="552">
        <f>'Information Input'!$H$30</f>
        <v>43555</v>
      </c>
      <c r="CL946" s="551">
        <f>'Information Input'!$J$18</f>
        <v>2019</v>
      </c>
      <c r="CM946" s="551" t="s">
        <v>92</v>
      </c>
      <c r="CN946" s="1014" t="s">
        <v>93</v>
      </c>
      <c r="CO946" s="542" t="s">
        <v>91</v>
      </c>
      <c r="CP946" s="542" t="s">
        <v>671</v>
      </c>
      <c r="CQ946" s="551">
        <v>25</v>
      </c>
      <c r="CR946" s="542" t="s">
        <v>167</v>
      </c>
      <c r="CS946" s="542" t="s">
        <v>233</v>
      </c>
      <c r="CT946" s="1015">
        <f>'Report 1'!$J$18</f>
        <v>0</v>
      </c>
      <c r="CU946" s="1016">
        <f>SUMIF('Report 4A'!$G$16:$G$95,$CQ946,'Report 4A'!$R$16:$R$95)</f>
        <v>0</v>
      </c>
      <c r="CV946" s="1017">
        <f t="shared" si="167"/>
        <v>0</v>
      </c>
    </row>
    <row r="947" spans="2:100">
      <c r="B947" s="535" t="s">
        <v>669</v>
      </c>
      <c r="C947" s="536">
        <v>1</v>
      </c>
      <c r="D947" s="537" t="str">
        <f>'Information Input'!$M$14</f>
        <v xml:space="preserve">      -      </v>
      </c>
      <c r="E947" s="537" t="s">
        <v>136</v>
      </c>
      <c r="F947" s="538">
        <f t="shared" si="172"/>
        <v>43556</v>
      </c>
      <c r="G947" s="538">
        <f t="shared" si="173"/>
        <v>43646</v>
      </c>
      <c r="H947" s="538">
        <f>'Information Input'!$H$35</f>
        <v>43555</v>
      </c>
      <c r="I947" s="537" t="str">
        <f>'Information Input'!$J$22</f>
        <v>Quarterly</v>
      </c>
      <c r="J947" s="538">
        <f>'Information Input'!$H$30</f>
        <v>43555</v>
      </c>
      <c r="K947" s="537">
        <f>'Information Input'!$J$18</f>
        <v>2019</v>
      </c>
      <c r="L947" s="579" t="s">
        <v>94</v>
      </c>
      <c r="M947" s="540" t="s">
        <v>95</v>
      </c>
      <c r="N947" s="541" t="s">
        <v>96</v>
      </c>
      <c r="O947" s="542" t="s">
        <v>671</v>
      </c>
      <c r="P947" s="537">
        <v>14</v>
      </c>
      <c r="Q947" s="541" t="s">
        <v>156</v>
      </c>
      <c r="R947" s="541" t="s">
        <v>233</v>
      </c>
      <c r="S947" s="543">
        <f>'Report 1'!$N$18</f>
        <v>0</v>
      </c>
      <c r="T947" s="544">
        <f>'Report 1'!$N$34</f>
        <v>0</v>
      </c>
      <c r="U947" s="545">
        <f>'Report 1'!$N$120</f>
        <v>0</v>
      </c>
      <c r="AL947" s="546" t="s">
        <v>669</v>
      </c>
      <c r="AM947" s="547">
        <v>2</v>
      </c>
      <c r="AN947" s="547" t="str">
        <f>'Information Input'!$M$14</f>
        <v xml:space="preserve">      -      </v>
      </c>
      <c r="AO947" s="547" t="s">
        <v>137</v>
      </c>
      <c r="AP947" s="538">
        <f t="shared" si="175"/>
        <v>43647</v>
      </c>
      <c r="AQ947" s="538">
        <f t="shared" si="176"/>
        <v>43738</v>
      </c>
      <c r="AR947" s="538">
        <f>'Information Input'!$H$35</f>
        <v>43555</v>
      </c>
      <c r="AS947" s="547" t="str">
        <f>'Information Input'!$J$22</f>
        <v>Quarterly</v>
      </c>
      <c r="AT947" s="538">
        <f>'Information Input'!$H$30</f>
        <v>43555</v>
      </c>
      <c r="AU947" s="547">
        <f>'Information Input'!$J$18</f>
        <v>2019</v>
      </c>
      <c r="AV947" s="547" t="s">
        <v>99</v>
      </c>
      <c r="AW947" s="547" t="s">
        <v>100</v>
      </c>
      <c r="AX947" s="547" t="s">
        <v>96</v>
      </c>
      <c r="AY947" s="548" t="s">
        <v>671</v>
      </c>
      <c r="AZ947" s="547">
        <v>22</v>
      </c>
      <c r="BA947" s="549" t="s">
        <v>164</v>
      </c>
      <c r="BB947" s="543" t="s">
        <v>236</v>
      </c>
      <c r="BC947" s="550">
        <f>'Report 2'!$V209</f>
        <v>0</v>
      </c>
      <c r="BD947" s="550">
        <f>'Report 2'!$W209</f>
        <v>0</v>
      </c>
      <c r="BE947" s="550">
        <f>'Report 2'!$X209</f>
        <v>0</v>
      </c>
      <c r="BF947" s="550">
        <f>'Report 2'!$Y209</f>
        <v>0</v>
      </c>
      <c r="BG947" s="550">
        <f>'Report 2'!$Z209</f>
        <v>0</v>
      </c>
      <c r="BH947" s="550">
        <f>'Report 2'!$AA209</f>
        <v>0</v>
      </c>
      <c r="BI947" s="550">
        <f>'Report 2'!$AB209</f>
        <v>0</v>
      </c>
      <c r="CC947" s="542" t="s">
        <v>669</v>
      </c>
      <c r="CD947" s="1014" t="s">
        <v>672</v>
      </c>
      <c r="CE947" s="1014" t="str">
        <f>'Information Input'!$M$14</f>
        <v xml:space="preserve">      -      </v>
      </c>
      <c r="CF947" s="551" t="s">
        <v>137</v>
      </c>
      <c r="CG947" s="552">
        <f t="shared" si="168"/>
        <v>43647</v>
      </c>
      <c r="CH947" s="552">
        <f t="shared" si="169"/>
        <v>43738</v>
      </c>
      <c r="CI947" s="552">
        <f>'Information Input'!$H$35</f>
        <v>43555</v>
      </c>
      <c r="CJ947" s="551" t="str">
        <f>'Information Input'!$J$22</f>
        <v>Quarterly</v>
      </c>
      <c r="CK947" s="552">
        <f>'Information Input'!$H$30</f>
        <v>43555</v>
      </c>
      <c r="CL947" s="551">
        <f>'Information Input'!$J$18</f>
        <v>2019</v>
      </c>
      <c r="CM947" s="551" t="s">
        <v>92</v>
      </c>
      <c r="CN947" s="1014" t="s">
        <v>93</v>
      </c>
      <c r="CO947" s="542" t="s">
        <v>91</v>
      </c>
      <c r="CP947" s="542" t="s">
        <v>671</v>
      </c>
      <c r="CQ947" s="551">
        <v>26</v>
      </c>
      <c r="CR947" s="542" t="s">
        <v>168</v>
      </c>
      <c r="CS947" s="542" t="s">
        <v>237</v>
      </c>
      <c r="CT947" s="1015">
        <f>'Report 1'!$J$18</f>
        <v>0</v>
      </c>
      <c r="CU947" s="1016">
        <f>SUMIF('Report 4A'!$G$16:$G$95,$CQ947,'Report 4A'!$R$16:$R$95)</f>
        <v>0</v>
      </c>
      <c r="CV947" s="1017">
        <f t="shared" si="167"/>
        <v>0</v>
      </c>
    </row>
    <row r="948" spans="2:100">
      <c r="B948" s="535" t="s">
        <v>669</v>
      </c>
      <c r="C948" s="536">
        <v>1</v>
      </c>
      <c r="D948" s="537" t="str">
        <f>'Information Input'!$M$14</f>
        <v xml:space="preserve">      -      </v>
      </c>
      <c r="E948" s="537" t="s">
        <v>136</v>
      </c>
      <c r="F948" s="538">
        <f t="shared" si="172"/>
        <v>43556</v>
      </c>
      <c r="G948" s="538">
        <f t="shared" si="173"/>
        <v>43646</v>
      </c>
      <c r="H948" s="538">
        <f>'Information Input'!$H$35</f>
        <v>43555</v>
      </c>
      <c r="I948" s="537" t="str">
        <f>'Information Input'!$J$22</f>
        <v>Quarterly</v>
      </c>
      <c r="J948" s="538">
        <f>'Information Input'!$H$30</f>
        <v>43555</v>
      </c>
      <c r="K948" s="537">
        <f>'Information Input'!$J$18</f>
        <v>2019</v>
      </c>
      <c r="L948" s="579" t="s">
        <v>94</v>
      </c>
      <c r="M948" s="540" t="s">
        <v>95</v>
      </c>
      <c r="N948" s="541" t="s">
        <v>96</v>
      </c>
      <c r="O948" s="542" t="s">
        <v>671</v>
      </c>
      <c r="P948" s="537">
        <v>15</v>
      </c>
      <c r="Q948" s="541" t="s">
        <v>157</v>
      </c>
      <c r="R948" s="541" t="s">
        <v>234</v>
      </c>
      <c r="S948" s="543">
        <f>'Report 1'!$N$18</f>
        <v>0</v>
      </c>
      <c r="T948" s="544">
        <f>'Report 1'!$N$35</f>
        <v>0</v>
      </c>
      <c r="U948" s="545">
        <f>'Report 1'!$N$121</f>
        <v>0</v>
      </c>
      <c r="AL948" s="546" t="s">
        <v>669</v>
      </c>
      <c r="AM948" s="547">
        <v>2</v>
      </c>
      <c r="AN948" s="547" t="str">
        <f>'Information Input'!$M$14</f>
        <v xml:space="preserve">      -      </v>
      </c>
      <c r="AO948" s="547" t="s">
        <v>137</v>
      </c>
      <c r="AP948" s="538">
        <f t="shared" si="175"/>
        <v>43647</v>
      </c>
      <c r="AQ948" s="538">
        <f t="shared" si="176"/>
        <v>43738</v>
      </c>
      <c r="AR948" s="538">
        <f>'Information Input'!$H$35</f>
        <v>43555</v>
      </c>
      <c r="AS948" s="547" t="str">
        <f>'Information Input'!$J$22</f>
        <v>Quarterly</v>
      </c>
      <c r="AT948" s="538">
        <f>'Information Input'!$H$30</f>
        <v>43555</v>
      </c>
      <c r="AU948" s="547">
        <f>'Information Input'!$J$18</f>
        <v>2019</v>
      </c>
      <c r="AV948" s="547" t="s">
        <v>99</v>
      </c>
      <c r="AW948" s="547" t="s">
        <v>100</v>
      </c>
      <c r="AX948" s="547" t="s">
        <v>96</v>
      </c>
      <c r="AY948" s="548" t="s">
        <v>671</v>
      </c>
      <c r="AZ948" s="547">
        <v>23</v>
      </c>
      <c r="BA948" s="549" t="s">
        <v>165</v>
      </c>
      <c r="BB948" s="543" t="s">
        <v>236</v>
      </c>
      <c r="BC948" s="550">
        <f>'Report 2'!$V210</f>
        <v>0</v>
      </c>
      <c r="BD948" s="550">
        <f>'Report 2'!$W210</f>
        <v>0</v>
      </c>
      <c r="BE948" s="550">
        <f>'Report 2'!$X210</f>
        <v>0</v>
      </c>
      <c r="BF948" s="550">
        <f>'Report 2'!$Y210</f>
        <v>0</v>
      </c>
      <c r="BG948" s="550">
        <f>'Report 2'!$Z210</f>
        <v>0</v>
      </c>
      <c r="BH948" s="550">
        <f>'Report 2'!$AA210</f>
        <v>0</v>
      </c>
      <c r="BI948" s="550">
        <f>'Report 2'!$AB210</f>
        <v>0</v>
      </c>
      <c r="CC948" s="542" t="s">
        <v>669</v>
      </c>
      <c r="CD948" s="1014" t="s">
        <v>672</v>
      </c>
      <c r="CE948" s="1014" t="str">
        <f>'Information Input'!$M$14</f>
        <v xml:space="preserve">      -      </v>
      </c>
      <c r="CF948" s="551" t="s">
        <v>137</v>
      </c>
      <c r="CG948" s="552">
        <f t="shared" si="168"/>
        <v>43647</v>
      </c>
      <c r="CH948" s="552">
        <f t="shared" si="169"/>
        <v>43738</v>
      </c>
      <c r="CI948" s="552">
        <f>'Information Input'!$H$35</f>
        <v>43555</v>
      </c>
      <c r="CJ948" s="551" t="str">
        <f>'Information Input'!$J$22</f>
        <v>Quarterly</v>
      </c>
      <c r="CK948" s="552">
        <f>'Information Input'!$H$30</f>
        <v>43555</v>
      </c>
      <c r="CL948" s="551">
        <f>'Information Input'!$J$18</f>
        <v>2019</v>
      </c>
      <c r="CM948" s="551" t="s">
        <v>92</v>
      </c>
      <c r="CN948" s="1014" t="s">
        <v>93</v>
      </c>
      <c r="CO948" s="542" t="s">
        <v>91</v>
      </c>
      <c r="CP948" s="542" t="s">
        <v>671</v>
      </c>
      <c r="CQ948" s="551">
        <v>27</v>
      </c>
      <c r="CR948" s="542" t="s">
        <v>169</v>
      </c>
      <c r="CS948" s="542" t="s">
        <v>235</v>
      </c>
      <c r="CT948" s="1015">
        <f>'Report 1'!$J$18</f>
        <v>0</v>
      </c>
      <c r="CU948" s="1016">
        <f>SUMIF('Report 4A'!$G$16:$G$95,$CQ948,'Report 4A'!$R$16:$R$95)</f>
        <v>0</v>
      </c>
      <c r="CV948" s="1017">
        <f t="shared" si="167"/>
        <v>0</v>
      </c>
    </row>
    <row r="949" spans="2:100">
      <c r="B949" s="535" t="s">
        <v>669</v>
      </c>
      <c r="C949" s="536">
        <v>1</v>
      </c>
      <c r="D949" s="537" t="str">
        <f>'Information Input'!$M$14</f>
        <v xml:space="preserve">      -      </v>
      </c>
      <c r="E949" s="537" t="s">
        <v>136</v>
      </c>
      <c r="F949" s="538">
        <f t="shared" si="172"/>
        <v>43556</v>
      </c>
      <c r="G949" s="538">
        <f t="shared" si="173"/>
        <v>43646</v>
      </c>
      <c r="H949" s="538">
        <f>'Information Input'!$H$35</f>
        <v>43555</v>
      </c>
      <c r="I949" s="537" t="str">
        <f>'Information Input'!$J$22</f>
        <v>Quarterly</v>
      </c>
      <c r="J949" s="538">
        <f>'Information Input'!$H$30</f>
        <v>43555</v>
      </c>
      <c r="K949" s="537">
        <f>'Information Input'!$J$18</f>
        <v>2019</v>
      </c>
      <c r="L949" s="579" t="s">
        <v>94</v>
      </c>
      <c r="M949" s="540" t="s">
        <v>95</v>
      </c>
      <c r="N949" s="541" t="s">
        <v>96</v>
      </c>
      <c r="O949" s="542" t="s">
        <v>671</v>
      </c>
      <c r="P949" s="537">
        <v>16</v>
      </c>
      <c r="Q949" s="541" t="s">
        <v>158</v>
      </c>
      <c r="R949" s="541" t="s">
        <v>235</v>
      </c>
      <c r="S949" s="543">
        <f>'Report 1'!$N$18</f>
        <v>0</v>
      </c>
      <c r="T949" s="544">
        <f>'Report 1'!$N$36</f>
        <v>0</v>
      </c>
      <c r="U949" s="545">
        <f>'Report 1'!$N$122</f>
        <v>0</v>
      </c>
      <c r="AL949" s="546" t="s">
        <v>669</v>
      </c>
      <c r="AM949" s="547">
        <v>2</v>
      </c>
      <c r="AN949" s="547" t="str">
        <f>'Information Input'!$M$14</f>
        <v xml:space="preserve">      -      </v>
      </c>
      <c r="AO949" s="547" t="s">
        <v>137</v>
      </c>
      <c r="AP949" s="538">
        <f t="shared" si="175"/>
        <v>43647</v>
      </c>
      <c r="AQ949" s="538">
        <f t="shared" si="176"/>
        <v>43738</v>
      </c>
      <c r="AR949" s="538">
        <f>'Information Input'!$H$35</f>
        <v>43555</v>
      </c>
      <c r="AS949" s="547" t="str">
        <f>'Information Input'!$J$22</f>
        <v>Quarterly</v>
      </c>
      <c r="AT949" s="538">
        <f>'Information Input'!$H$30</f>
        <v>43555</v>
      </c>
      <c r="AU949" s="547">
        <f>'Information Input'!$J$18</f>
        <v>2019</v>
      </c>
      <c r="AV949" s="547" t="s">
        <v>99</v>
      </c>
      <c r="AW949" s="547" t="s">
        <v>100</v>
      </c>
      <c r="AX949" s="547" t="s">
        <v>96</v>
      </c>
      <c r="AY949" s="548" t="s">
        <v>671</v>
      </c>
      <c r="AZ949" s="547">
        <v>24</v>
      </c>
      <c r="BA949" s="549" t="s">
        <v>166</v>
      </c>
      <c r="BB949" s="543" t="s">
        <v>233</v>
      </c>
      <c r="BC949" s="550">
        <f>'Report 2'!$V211</f>
        <v>0</v>
      </c>
      <c r="BD949" s="550">
        <f>'Report 2'!$W211</f>
        <v>0</v>
      </c>
      <c r="BE949" s="550">
        <f>'Report 2'!$X211</f>
        <v>0</v>
      </c>
      <c r="BF949" s="550">
        <f>'Report 2'!$Y211</f>
        <v>0</v>
      </c>
      <c r="BG949" s="550">
        <f>'Report 2'!$Z211</f>
        <v>0</v>
      </c>
      <c r="BH949" s="550">
        <f>'Report 2'!$AA211</f>
        <v>0</v>
      </c>
      <c r="BI949" s="550">
        <f>'Report 2'!$AB211</f>
        <v>0</v>
      </c>
      <c r="CC949" s="542" t="s">
        <v>669</v>
      </c>
      <c r="CD949" s="1014" t="s">
        <v>672</v>
      </c>
      <c r="CE949" s="1014" t="str">
        <f>'Information Input'!$M$14</f>
        <v xml:space="preserve">      -      </v>
      </c>
      <c r="CF949" s="551" t="s">
        <v>137</v>
      </c>
      <c r="CG949" s="552">
        <f t="shared" si="168"/>
        <v>43647</v>
      </c>
      <c r="CH949" s="552">
        <f t="shared" si="169"/>
        <v>43738</v>
      </c>
      <c r="CI949" s="552">
        <f>'Information Input'!$H$35</f>
        <v>43555</v>
      </c>
      <c r="CJ949" s="551" t="str">
        <f>'Information Input'!$J$22</f>
        <v>Quarterly</v>
      </c>
      <c r="CK949" s="552">
        <f>'Information Input'!$H$30</f>
        <v>43555</v>
      </c>
      <c r="CL949" s="551">
        <f>'Information Input'!$J$18</f>
        <v>2019</v>
      </c>
      <c r="CM949" s="551" t="s">
        <v>92</v>
      </c>
      <c r="CN949" s="1014" t="s">
        <v>93</v>
      </c>
      <c r="CO949" s="542" t="s">
        <v>91</v>
      </c>
      <c r="CP949" s="542" t="s">
        <v>671</v>
      </c>
      <c r="CQ949" s="551">
        <v>28</v>
      </c>
      <c r="CR949" s="542" t="s">
        <v>170</v>
      </c>
      <c r="CS949" s="542" t="s">
        <v>235</v>
      </c>
      <c r="CT949" s="1015">
        <f>'Report 1'!$J$18</f>
        <v>0</v>
      </c>
      <c r="CU949" s="1016">
        <f>SUMIF('Report 4A'!$G$16:$G$95,$CQ949,'Report 4A'!$R$16:$R$95)</f>
        <v>0</v>
      </c>
      <c r="CV949" s="1017">
        <f t="shared" si="167"/>
        <v>0</v>
      </c>
    </row>
    <row r="950" spans="2:100">
      <c r="B950" s="535" t="s">
        <v>669</v>
      </c>
      <c r="C950" s="536">
        <v>1</v>
      </c>
      <c r="D950" s="537" t="str">
        <f>'Information Input'!$M$14</f>
        <v xml:space="preserve">      -      </v>
      </c>
      <c r="E950" s="537" t="s">
        <v>136</v>
      </c>
      <c r="F950" s="538">
        <f t="shared" si="172"/>
        <v>43556</v>
      </c>
      <c r="G950" s="538">
        <f t="shared" si="173"/>
        <v>43646</v>
      </c>
      <c r="H950" s="538">
        <f>'Information Input'!$H$35</f>
        <v>43555</v>
      </c>
      <c r="I950" s="537" t="str">
        <f>'Information Input'!$J$22</f>
        <v>Quarterly</v>
      </c>
      <c r="J950" s="538">
        <f>'Information Input'!$H$30</f>
        <v>43555</v>
      </c>
      <c r="K950" s="537">
        <f>'Information Input'!$J$18</f>
        <v>2019</v>
      </c>
      <c r="L950" s="579" t="s">
        <v>94</v>
      </c>
      <c r="M950" s="540" t="s">
        <v>95</v>
      </c>
      <c r="N950" s="541" t="s">
        <v>96</v>
      </c>
      <c r="O950" s="542" t="s">
        <v>671</v>
      </c>
      <c r="P950" s="537">
        <v>17</v>
      </c>
      <c r="Q950" s="541" t="s">
        <v>159</v>
      </c>
      <c r="R950" s="541" t="s">
        <v>235</v>
      </c>
      <c r="S950" s="543">
        <f>'Report 1'!$N$18</f>
        <v>0</v>
      </c>
      <c r="T950" s="544">
        <f>'Report 1'!$N$37</f>
        <v>0</v>
      </c>
      <c r="U950" s="545">
        <f>'Report 1'!$N$123</f>
        <v>0</v>
      </c>
      <c r="AL950" s="546" t="s">
        <v>669</v>
      </c>
      <c r="AM950" s="547">
        <v>2</v>
      </c>
      <c r="AN950" s="547" t="str">
        <f>'Information Input'!$M$14</f>
        <v xml:space="preserve">      -      </v>
      </c>
      <c r="AO950" s="547" t="s">
        <v>137</v>
      </c>
      <c r="AP950" s="538">
        <f t="shared" si="175"/>
        <v>43647</v>
      </c>
      <c r="AQ950" s="538">
        <f t="shared" si="176"/>
        <v>43738</v>
      </c>
      <c r="AR950" s="538">
        <f>'Information Input'!$H$35</f>
        <v>43555</v>
      </c>
      <c r="AS950" s="547" t="str">
        <f>'Information Input'!$J$22</f>
        <v>Quarterly</v>
      </c>
      <c r="AT950" s="538">
        <f>'Information Input'!$H$30</f>
        <v>43555</v>
      </c>
      <c r="AU950" s="547">
        <f>'Information Input'!$J$18</f>
        <v>2019</v>
      </c>
      <c r="AV950" s="547" t="s">
        <v>99</v>
      </c>
      <c r="AW950" s="547" t="s">
        <v>100</v>
      </c>
      <c r="AX950" s="547" t="s">
        <v>96</v>
      </c>
      <c r="AY950" s="548" t="s">
        <v>671</v>
      </c>
      <c r="AZ950" s="547">
        <v>25</v>
      </c>
      <c r="BA950" s="549" t="s">
        <v>167</v>
      </c>
      <c r="BB950" s="543" t="s">
        <v>233</v>
      </c>
      <c r="BC950" s="550">
        <f>'Report 2'!$V212</f>
        <v>0</v>
      </c>
      <c r="BD950" s="550">
        <f>'Report 2'!$W212</f>
        <v>0</v>
      </c>
      <c r="BE950" s="550">
        <f>'Report 2'!$X212</f>
        <v>0</v>
      </c>
      <c r="BF950" s="550">
        <f>'Report 2'!$Y212</f>
        <v>0</v>
      </c>
      <c r="BG950" s="550">
        <f>'Report 2'!$Z212</f>
        <v>0</v>
      </c>
      <c r="BH950" s="550">
        <f>'Report 2'!$AA212</f>
        <v>0</v>
      </c>
      <c r="BI950" s="550">
        <f>'Report 2'!$AB212</f>
        <v>0</v>
      </c>
      <c r="CC950" s="542" t="s">
        <v>669</v>
      </c>
      <c r="CD950" s="1014" t="s">
        <v>672</v>
      </c>
      <c r="CE950" s="1014" t="str">
        <f>'Information Input'!$M$14</f>
        <v xml:space="preserve">      -      </v>
      </c>
      <c r="CF950" s="551" t="s">
        <v>137</v>
      </c>
      <c r="CG950" s="552">
        <f t="shared" si="168"/>
        <v>43647</v>
      </c>
      <c r="CH950" s="552">
        <f t="shared" si="169"/>
        <v>43738</v>
      </c>
      <c r="CI950" s="552">
        <f>'Information Input'!$H$35</f>
        <v>43555</v>
      </c>
      <c r="CJ950" s="551" t="str">
        <f>'Information Input'!$J$22</f>
        <v>Quarterly</v>
      </c>
      <c r="CK950" s="552">
        <f>'Information Input'!$H$30</f>
        <v>43555</v>
      </c>
      <c r="CL950" s="551">
        <f>'Information Input'!$J$18</f>
        <v>2019</v>
      </c>
      <c r="CM950" s="551" t="s">
        <v>92</v>
      </c>
      <c r="CN950" s="1014" t="s">
        <v>93</v>
      </c>
      <c r="CO950" s="542" t="s">
        <v>91</v>
      </c>
      <c r="CP950" s="542" t="s">
        <v>671</v>
      </c>
      <c r="CQ950" s="551">
        <v>29</v>
      </c>
      <c r="CR950" s="542" t="s">
        <v>171</v>
      </c>
      <c r="CS950" s="542" t="s">
        <v>238</v>
      </c>
      <c r="CT950" s="1015">
        <f>'Report 1'!$J$18</f>
        <v>0</v>
      </c>
      <c r="CU950" s="1016">
        <f>SUMIF('Report 4A'!$G$16:$G$95,$CQ950,'Report 4A'!$R$16:$R$95)</f>
        <v>0</v>
      </c>
      <c r="CV950" s="1017">
        <f t="shared" si="167"/>
        <v>0</v>
      </c>
    </row>
    <row r="951" spans="2:100">
      <c r="B951" s="535" t="s">
        <v>669</v>
      </c>
      <c r="C951" s="536">
        <v>1</v>
      </c>
      <c r="D951" s="537" t="str">
        <f>'Information Input'!$M$14</f>
        <v xml:space="preserve">      -      </v>
      </c>
      <c r="E951" s="537" t="s">
        <v>136</v>
      </c>
      <c r="F951" s="538">
        <f t="shared" si="172"/>
        <v>43556</v>
      </c>
      <c r="G951" s="538">
        <f t="shared" si="173"/>
        <v>43646</v>
      </c>
      <c r="H951" s="538">
        <f>'Information Input'!$H$35</f>
        <v>43555</v>
      </c>
      <c r="I951" s="537" t="str">
        <f>'Information Input'!$J$22</f>
        <v>Quarterly</v>
      </c>
      <c r="J951" s="538">
        <f>'Information Input'!$H$30</f>
        <v>43555</v>
      </c>
      <c r="K951" s="537">
        <f>'Information Input'!$J$18</f>
        <v>2019</v>
      </c>
      <c r="L951" s="579" t="s">
        <v>94</v>
      </c>
      <c r="M951" s="540" t="s">
        <v>95</v>
      </c>
      <c r="N951" s="541" t="s">
        <v>96</v>
      </c>
      <c r="O951" s="542" t="s">
        <v>671</v>
      </c>
      <c r="P951" s="537">
        <v>18</v>
      </c>
      <c r="Q951" s="541" t="s">
        <v>160</v>
      </c>
      <c r="R951" s="541" t="s">
        <v>235</v>
      </c>
      <c r="S951" s="543">
        <f>'Report 1'!$N$18</f>
        <v>0</v>
      </c>
      <c r="T951" s="544">
        <f>'Report 1'!$N$38</f>
        <v>0</v>
      </c>
      <c r="U951" s="545">
        <f>'Report 1'!$N$124</f>
        <v>0</v>
      </c>
      <c r="AL951" s="546" t="s">
        <v>669</v>
      </c>
      <c r="AM951" s="547">
        <v>2</v>
      </c>
      <c r="AN951" s="547" t="str">
        <f>'Information Input'!$M$14</f>
        <v xml:space="preserve">      -      </v>
      </c>
      <c r="AO951" s="547" t="s">
        <v>137</v>
      </c>
      <c r="AP951" s="538">
        <f t="shared" si="175"/>
        <v>43647</v>
      </c>
      <c r="AQ951" s="538">
        <f t="shared" si="176"/>
        <v>43738</v>
      </c>
      <c r="AR951" s="538">
        <f>'Information Input'!$H$35</f>
        <v>43555</v>
      </c>
      <c r="AS951" s="547" t="str">
        <f>'Information Input'!$J$22</f>
        <v>Quarterly</v>
      </c>
      <c r="AT951" s="538">
        <f>'Information Input'!$H$30</f>
        <v>43555</v>
      </c>
      <c r="AU951" s="547">
        <f>'Information Input'!$J$18</f>
        <v>2019</v>
      </c>
      <c r="AV951" s="547" t="s">
        <v>99</v>
      </c>
      <c r="AW951" s="547" t="s">
        <v>100</v>
      </c>
      <c r="AX951" s="547" t="s">
        <v>96</v>
      </c>
      <c r="AY951" s="548" t="s">
        <v>671</v>
      </c>
      <c r="AZ951" s="547">
        <v>26</v>
      </c>
      <c r="BA951" s="549" t="s">
        <v>168</v>
      </c>
      <c r="BB951" s="543" t="s">
        <v>237</v>
      </c>
      <c r="BC951" s="550">
        <f>'Report 2'!$V213</f>
        <v>0</v>
      </c>
      <c r="BD951" s="550">
        <f>'Report 2'!$W213</f>
        <v>0</v>
      </c>
      <c r="BE951" s="550">
        <f>'Report 2'!$X213</f>
        <v>0</v>
      </c>
      <c r="BF951" s="550">
        <f>'Report 2'!$Y213</f>
        <v>0</v>
      </c>
      <c r="BG951" s="550">
        <f>'Report 2'!$Z213</f>
        <v>0</v>
      </c>
      <c r="BH951" s="550">
        <f>'Report 2'!$AA213</f>
        <v>0</v>
      </c>
      <c r="BI951" s="550">
        <f>'Report 2'!$AB213</f>
        <v>0</v>
      </c>
      <c r="CC951" s="542" t="s">
        <v>669</v>
      </c>
      <c r="CD951" s="1014" t="s">
        <v>672</v>
      </c>
      <c r="CE951" s="1014" t="str">
        <f>'Information Input'!$M$14</f>
        <v xml:space="preserve">      -      </v>
      </c>
      <c r="CF951" s="551" t="s">
        <v>137</v>
      </c>
      <c r="CG951" s="552">
        <f t="shared" si="168"/>
        <v>43647</v>
      </c>
      <c r="CH951" s="552">
        <f t="shared" si="169"/>
        <v>43738</v>
      </c>
      <c r="CI951" s="552">
        <f>'Information Input'!$H$35</f>
        <v>43555</v>
      </c>
      <c r="CJ951" s="551" t="str">
        <f>'Information Input'!$J$22</f>
        <v>Quarterly</v>
      </c>
      <c r="CK951" s="552">
        <f>'Information Input'!$H$30</f>
        <v>43555</v>
      </c>
      <c r="CL951" s="551">
        <f>'Information Input'!$J$18</f>
        <v>2019</v>
      </c>
      <c r="CM951" s="551" t="s">
        <v>92</v>
      </c>
      <c r="CN951" s="1014" t="s">
        <v>93</v>
      </c>
      <c r="CO951" s="542" t="s">
        <v>91</v>
      </c>
      <c r="CP951" s="542" t="s">
        <v>671</v>
      </c>
      <c r="CQ951" s="551">
        <v>30</v>
      </c>
      <c r="CR951" s="542" t="s">
        <v>172</v>
      </c>
      <c r="CS951" s="542" t="s">
        <v>238</v>
      </c>
      <c r="CT951" s="1015">
        <f>'Report 1'!$J$18</f>
        <v>0</v>
      </c>
      <c r="CU951" s="1016">
        <f>SUMIF('Report 4A'!$G$16:$G$95,$CQ951,'Report 4A'!$R$16:$R$95)</f>
        <v>0</v>
      </c>
      <c r="CV951" s="1017">
        <f t="shared" si="167"/>
        <v>0</v>
      </c>
    </row>
    <row r="952" spans="2:100">
      <c r="B952" s="535" t="s">
        <v>669</v>
      </c>
      <c r="C952" s="536">
        <v>1</v>
      </c>
      <c r="D952" s="537" t="str">
        <f>'Information Input'!$M$14</f>
        <v xml:space="preserve">      -      </v>
      </c>
      <c r="E952" s="537" t="s">
        <v>136</v>
      </c>
      <c r="F952" s="538">
        <f t="shared" si="172"/>
        <v>43556</v>
      </c>
      <c r="G952" s="538">
        <f t="shared" si="173"/>
        <v>43646</v>
      </c>
      <c r="H952" s="538">
        <f>'Information Input'!$H$35</f>
        <v>43555</v>
      </c>
      <c r="I952" s="537" t="str">
        <f>'Information Input'!$J$22</f>
        <v>Quarterly</v>
      </c>
      <c r="J952" s="538">
        <f>'Information Input'!$H$30</f>
        <v>43555</v>
      </c>
      <c r="K952" s="537">
        <f>'Information Input'!$J$18</f>
        <v>2019</v>
      </c>
      <c r="L952" s="579" t="s">
        <v>94</v>
      </c>
      <c r="M952" s="540" t="s">
        <v>95</v>
      </c>
      <c r="N952" s="541" t="s">
        <v>96</v>
      </c>
      <c r="O952" s="542" t="s">
        <v>671</v>
      </c>
      <c r="P952" s="537">
        <v>19</v>
      </c>
      <c r="Q952" s="541" t="s">
        <v>161</v>
      </c>
      <c r="R952" s="541" t="s">
        <v>235</v>
      </c>
      <c r="S952" s="543">
        <f>'Report 1'!$N$18</f>
        <v>0</v>
      </c>
      <c r="T952" s="544">
        <f>'Report 1'!$N$39</f>
        <v>0</v>
      </c>
      <c r="U952" s="545">
        <f>'Report 1'!$N$125</f>
        <v>0</v>
      </c>
      <c r="AL952" s="546" t="s">
        <v>669</v>
      </c>
      <c r="AM952" s="547">
        <v>2</v>
      </c>
      <c r="AN952" s="547" t="str">
        <f>'Information Input'!$M$14</f>
        <v xml:space="preserve">      -      </v>
      </c>
      <c r="AO952" s="547" t="s">
        <v>137</v>
      </c>
      <c r="AP952" s="538">
        <f t="shared" si="175"/>
        <v>43647</v>
      </c>
      <c r="AQ952" s="538">
        <f t="shared" si="176"/>
        <v>43738</v>
      </c>
      <c r="AR952" s="538">
        <f>'Information Input'!$H$35</f>
        <v>43555</v>
      </c>
      <c r="AS952" s="547" t="str">
        <f>'Information Input'!$J$22</f>
        <v>Quarterly</v>
      </c>
      <c r="AT952" s="538">
        <f>'Information Input'!$H$30</f>
        <v>43555</v>
      </c>
      <c r="AU952" s="547">
        <f>'Information Input'!$J$18</f>
        <v>2019</v>
      </c>
      <c r="AV952" s="547" t="s">
        <v>99</v>
      </c>
      <c r="AW952" s="547" t="s">
        <v>100</v>
      </c>
      <c r="AX952" s="547" t="s">
        <v>96</v>
      </c>
      <c r="AY952" s="548" t="s">
        <v>671</v>
      </c>
      <c r="AZ952" s="547">
        <v>27</v>
      </c>
      <c r="BA952" s="549" t="s">
        <v>169</v>
      </c>
      <c r="BB952" s="543" t="s">
        <v>235</v>
      </c>
      <c r="BC952" s="550">
        <f>'Report 2'!$V214</f>
        <v>0</v>
      </c>
      <c r="BD952" s="550">
        <f>'Report 2'!$W214</f>
        <v>0</v>
      </c>
      <c r="BE952" s="550">
        <f>'Report 2'!$X214</f>
        <v>0</v>
      </c>
      <c r="BF952" s="550">
        <f>'Report 2'!$Y214</f>
        <v>0</v>
      </c>
      <c r="BG952" s="550">
        <f>'Report 2'!$Z214</f>
        <v>0</v>
      </c>
      <c r="BH952" s="550">
        <f>'Report 2'!$AA214</f>
        <v>0</v>
      </c>
      <c r="BI952" s="550">
        <f>'Report 2'!$AB214</f>
        <v>0</v>
      </c>
      <c r="CC952" s="542" t="s">
        <v>669</v>
      </c>
      <c r="CD952" s="1014" t="s">
        <v>672</v>
      </c>
      <c r="CE952" s="1014" t="str">
        <f>'Information Input'!$M$14</f>
        <v xml:space="preserve">      -      </v>
      </c>
      <c r="CF952" s="551" t="s">
        <v>137</v>
      </c>
      <c r="CG952" s="552">
        <f t="shared" si="168"/>
        <v>43647</v>
      </c>
      <c r="CH952" s="552">
        <f t="shared" si="169"/>
        <v>43738</v>
      </c>
      <c r="CI952" s="552">
        <f>'Information Input'!$H$35</f>
        <v>43555</v>
      </c>
      <c r="CJ952" s="551" t="str">
        <f>'Information Input'!$J$22</f>
        <v>Quarterly</v>
      </c>
      <c r="CK952" s="552">
        <f>'Information Input'!$H$30</f>
        <v>43555</v>
      </c>
      <c r="CL952" s="551">
        <f>'Information Input'!$J$18</f>
        <v>2019</v>
      </c>
      <c r="CM952" s="551" t="s">
        <v>92</v>
      </c>
      <c r="CN952" s="1014" t="s">
        <v>93</v>
      </c>
      <c r="CO952" s="542" t="s">
        <v>91</v>
      </c>
      <c r="CP952" s="542" t="s">
        <v>671</v>
      </c>
      <c r="CQ952" s="551">
        <v>31</v>
      </c>
      <c r="CR952" s="542" t="s">
        <v>173</v>
      </c>
      <c r="CS952" s="542" t="s">
        <v>233</v>
      </c>
      <c r="CT952" s="1015">
        <f>'Report 1'!$J$18</f>
        <v>0</v>
      </c>
      <c r="CU952" s="1016">
        <f>SUMIF('Report 4A'!$G$16:$G$95,$CQ952,'Report 4A'!$R$16:$R$95)</f>
        <v>0</v>
      </c>
      <c r="CV952" s="1017">
        <f t="shared" si="167"/>
        <v>0</v>
      </c>
    </row>
    <row r="953" spans="2:100">
      <c r="B953" s="535" t="s">
        <v>669</v>
      </c>
      <c r="C953" s="536">
        <v>1</v>
      </c>
      <c r="D953" s="537" t="str">
        <f>'Information Input'!$M$14</f>
        <v xml:space="preserve">      -      </v>
      </c>
      <c r="E953" s="537" t="s">
        <v>136</v>
      </c>
      <c r="F953" s="538">
        <f t="shared" si="172"/>
        <v>43556</v>
      </c>
      <c r="G953" s="538">
        <f t="shared" si="173"/>
        <v>43646</v>
      </c>
      <c r="H953" s="538">
        <f>'Information Input'!$H$35</f>
        <v>43555</v>
      </c>
      <c r="I953" s="537" t="str">
        <f>'Information Input'!$J$22</f>
        <v>Quarterly</v>
      </c>
      <c r="J953" s="538">
        <f>'Information Input'!$H$30</f>
        <v>43555</v>
      </c>
      <c r="K953" s="537">
        <f>'Information Input'!$J$18</f>
        <v>2019</v>
      </c>
      <c r="L953" s="579" t="s">
        <v>94</v>
      </c>
      <c r="M953" s="540" t="s">
        <v>95</v>
      </c>
      <c r="N953" s="541" t="s">
        <v>96</v>
      </c>
      <c r="O953" s="542" t="s">
        <v>671</v>
      </c>
      <c r="P953" s="537">
        <v>20</v>
      </c>
      <c r="Q953" s="541" t="s">
        <v>162</v>
      </c>
      <c r="R953" s="541" t="s">
        <v>235</v>
      </c>
      <c r="S953" s="543">
        <f>'Report 1'!$N$18</f>
        <v>0</v>
      </c>
      <c r="T953" s="544">
        <f>'Report 1'!$N$40</f>
        <v>0</v>
      </c>
      <c r="U953" s="545">
        <f>'Report 1'!$N$126</f>
        <v>0</v>
      </c>
      <c r="AL953" s="546" t="s">
        <v>669</v>
      </c>
      <c r="AM953" s="547">
        <v>2</v>
      </c>
      <c r="AN953" s="547" t="str">
        <f>'Information Input'!$M$14</f>
        <v xml:space="preserve">      -      </v>
      </c>
      <c r="AO953" s="547" t="s">
        <v>137</v>
      </c>
      <c r="AP953" s="538">
        <f t="shared" si="175"/>
        <v>43647</v>
      </c>
      <c r="AQ953" s="538">
        <f t="shared" si="176"/>
        <v>43738</v>
      </c>
      <c r="AR953" s="538">
        <f>'Information Input'!$H$35</f>
        <v>43555</v>
      </c>
      <c r="AS953" s="547" t="str">
        <f>'Information Input'!$J$22</f>
        <v>Quarterly</v>
      </c>
      <c r="AT953" s="538">
        <f>'Information Input'!$H$30</f>
        <v>43555</v>
      </c>
      <c r="AU953" s="547">
        <f>'Information Input'!$J$18</f>
        <v>2019</v>
      </c>
      <c r="AV953" s="547" t="s">
        <v>99</v>
      </c>
      <c r="AW953" s="547" t="s">
        <v>100</v>
      </c>
      <c r="AX953" s="547" t="s">
        <v>96</v>
      </c>
      <c r="AY953" s="548" t="s">
        <v>671</v>
      </c>
      <c r="AZ953" s="547">
        <v>28</v>
      </c>
      <c r="BA953" s="549" t="s">
        <v>170</v>
      </c>
      <c r="BB953" s="543" t="s">
        <v>235</v>
      </c>
      <c r="BC953" s="550">
        <f>'Report 2'!$V215</f>
        <v>0</v>
      </c>
      <c r="BD953" s="550">
        <f>'Report 2'!$W215</f>
        <v>0</v>
      </c>
      <c r="BE953" s="550">
        <f>'Report 2'!$X215</f>
        <v>0</v>
      </c>
      <c r="BF953" s="550">
        <f>'Report 2'!$Y215</f>
        <v>0</v>
      </c>
      <c r="BG953" s="550">
        <f>'Report 2'!$Z215</f>
        <v>0</v>
      </c>
      <c r="BH953" s="550">
        <f>'Report 2'!$AA215</f>
        <v>0</v>
      </c>
      <c r="BI953" s="550">
        <f>'Report 2'!$AB215</f>
        <v>0</v>
      </c>
      <c r="CC953" s="542" t="s">
        <v>669</v>
      </c>
      <c r="CD953" s="1014" t="s">
        <v>672</v>
      </c>
      <c r="CE953" s="1014" t="str">
        <f>'Information Input'!$M$14</f>
        <v xml:space="preserve">      -      </v>
      </c>
      <c r="CF953" s="551" t="s">
        <v>137</v>
      </c>
      <c r="CG953" s="552">
        <f t="shared" si="168"/>
        <v>43647</v>
      </c>
      <c r="CH953" s="552">
        <f t="shared" si="169"/>
        <v>43738</v>
      </c>
      <c r="CI953" s="552">
        <f>'Information Input'!$H$35</f>
        <v>43555</v>
      </c>
      <c r="CJ953" s="551" t="str">
        <f>'Information Input'!$J$22</f>
        <v>Quarterly</v>
      </c>
      <c r="CK953" s="552">
        <f>'Information Input'!$H$30</f>
        <v>43555</v>
      </c>
      <c r="CL953" s="551">
        <f>'Information Input'!$J$18</f>
        <v>2019</v>
      </c>
      <c r="CM953" s="551" t="s">
        <v>92</v>
      </c>
      <c r="CN953" s="1014" t="s">
        <v>93</v>
      </c>
      <c r="CO953" s="542" t="s">
        <v>91</v>
      </c>
      <c r="CP953" s="542" t="s">
        <v>671</v>
      </c>
      <c r="CQ953" s="551">
        <v>32</v>
      </c>
      <c r="CR953" s="542" t="s">
        <v>174</v>
      </c>
      <c r="CS953" s="542" t="s">
        <v>238</v>
      </c>
      <c r="CT953" s="1015">
        <f>'Report 1'!$J$18</f>
        <v>0</v>
      </c>
      <c r="CU953" s="1016">
        <f>SUMIF('Report 4A'!$G$16:$G$95,$CQ953,'Report 4A'!$R$16:$R$95)</f>
        <v>0</v>
      </c>
      <c r="CV953" s="1017">
        <f t="shared" si="167"/>
        <v>0</v>
      </c>
    </row>
    <row r="954" spans="2:100">
      <c r="B954" s="535" t="s">
        <v>669</v>
      </c>
      <c r="C954" s="536">
        <v>1</v>
      </c>
      <c r="D954" s="537" t="str">
        <f>'Information Input'!$M$14</f>
        <v xml:space="preserve">      -      </v>
      </c>
      <c r="E954" s="537" t="s">
        <v>136</v>
      </c>
      <c r="F954" s="538">
        <f t="shared" si="172"/>
        <v>43556</v>
      </c>
      <c r="G954" s="538">
        <f t="shared" si="173"/>
        <v>43646</v>
      </c>
      <c r="H954" s="538">
        <f>'Information Input'!$H$35</f>
        <v>43555</v>
      </c>
      <c r="I954" s="537" t="str">
        <f>'Information Input'!$J$22</f>
        <v>Quarterly</v>
      </c>
      <c r="J954" s="538">
        <f>'Information Input'!$H$30</f>
        <v>43555</v>
      </c>
      <c r="K954" s="537">
        <f>'Information Input'!$J$18</f>
        <v>2019</v>
      </c>
      <c r="L954" s="579" t="s">
        <v>94</v>
      </c>
      <c r="M954" s="540" t="s">
        <v>95</v>
      </c>
      <c r="N954" s="541" t="s">
        <v>96</v>
      </c>
      <c r="O954" s="542" t="s">
        <v>671</v>
      </c>
      <c r="P954" s="537">
        <v>21</v>
      </c>
      <c r="Q954" s="541" t="s">
        <v>163</v>
      </c>
      <c r="R954" s="541" t="s">
        <v>235</v>
      </c>
      <c r="S954" s="543">
        <f>'Report 1'!$N$18</f>
        <v>0</v>
      </c>
      <c r="T954" s="544">
        <f>'Report 1'!$N$41</f>
        <v>0</v>
      </c>
      <c r="U954" s="545">
        <f>'Report 1'!$N$127</f>
        <v>0</v>
      </c>
      <c r="AL954" s="546" t="s">
        <v>669</v>
      </c>
      <c r="AM954" s="547">
        <v>2</v>
      </c>
      <c r="AN954" s="547" t="str">
        <f>'Information Input'!$M$14</f>
        <v xml:space="preserve">      -      </v>
      </c>
      <c r="AO954" s="547" t="s">
        <v>137</v>
      </c>
      <c r="AP954" s="538">
        <f t="shared" si="175"/>
        <v>43647</v>
      </c>
      <c r="AQ954" s="538">
        <f t="shared" si="176"/>
        <v>43738</v>
      </c>
      <c r="AR954" s="538">
        <f>'Information Input'!$H$35</f>
        <v>43555</v>
      </c>
      <c r="AS954" s="547" t="str">
        <f>'Information Input'!$J$22</f>
        <v>Quarterly</v>
      </c>
      <c r="AT954" s="538">
        <f>'Information Input'!$H$30</f>
        <v>43555</v>
      </c>
      <c r="AU954" s="547">
        <f>'Information Input'!$J$18</f>
        <v>2019</v>
      </c>
      <c r="AV954" s="547" t="s">
        <v>99</v>
      </c>
      <c r="AW954" s="547" t="s">
        <v>100</v>
      </c>
      <c r="AX954" s="547" t="s">
        <v>96</v>
      </c>
      <c r="AY954" s="548" t="s">
        <v>671</v>
      </c>
      <c r="AZ954" s="547">
        <v>29</v>
      </c>
      <c r="BA954" s="549" t="s">
        <v>171</v>
      </c>
      <c r="BB954" s="543" t="s">
        <v>238</v>
      </c>
      <c r="BC954" s="550">
        <f>'Report 2'!$V216</f>
        <v>0</v>
      </c>
      <c r="BD954" s="550">
        <f>'Report 2'!$W216</f>
        <v>0</v>
      </c>
      <c r="BE954" s="550">
        <f>'Report 2'!$X216</f>
        <v>0</v>
      </c>
      <c r="BF954" s="550">
        <f>'Report 2'!$Y216</f>
        <v>0</v>
      </c>
      <c r="BG954" s="550">
        <f>'Report 2'!$Z216</f>
        <v>0</v>
      </c>
      <c r="BH954" s="550">
        <f>'Report 2'!$AA216</f>
        <v>0</v>
      </c>
      <c r="BI954" s="550">
        <f>'Report 2'!$AB216</f>
        <v>0</v>
      </c>
      <c r="CC954" s="542" t="s">
        <v>669</v>
      </c>
      <c r="CD954" s="1014" t="s">
        <v>672</v>
      </c>
      <c r="CE954" s="1014" t="str">
        <f>'Information Input'!$M$14</f>
        <v xml:space="preserve">      -      </v>
      </c>
      <c r="CF954" s="551" t="s">
        <v>137</v>
      </c>
      <c r="CG954" s="552">
        <f t="shared" si="168"/>
        <v>43647</v>
      </c>
      <c r="CH954" s="552">
        <f t="shared" si="169"/>
        <v>43738</v>
      </c>
      <c r="CI954" s="552">
        <f>'Information Input'!$H$35</f>
        <v>43555</v>
      </c>
      <c r="CJ954" s="551" t="str">
        <f>'Information Input'!$J$22</f>
        <v>Quarterly</v>
      </c>
      <c r="CK954" s="552">
        <f>'Information Input'!$H$30</f>
        <v>43555</v>
      </c>
      <c r="CL954" s="551">
        <f>'Information Input'!$J$18</f>
        <v>2019</v>
      </c>
      <c r="CM954" s="551" t="s">
        <v>92</v>
      </c>
      <c r="CN954" s="1014" t="s">
        <v>93</v>
      </c>
      <c r="CO954" s="542" t="s">
        <v>91</v>
      </c>
      <c r="CP954" s="542" t="s">
        <v>671</v>
      </c>
      <c r="CQ954" s="551">
        <v>33</v>
      </c>
      <c r="CR954" s="542" t="s">
        <v>175</v>
      </c>
      <c r="CS954" s="542" t="s">
        <v>233</v>
      </c>
      <c r="CT954" s="1015">
        <f>'Report 1'!$J$18</f>
        <v>0</v>
      </c>
      <c r="CU954" s="1016">
        <f>SUMIF('Report 4A'!$G$16:$G$95,$CQ954,'Report 4A'!$R$16:$R$95)</f>
        <v>0</v>
      </c>
      <c r="CV954" s="1017">
        <f t="shared" ref="CV954:CV1021" si="177">IF(CT954&lt;&gt;0,CU954/CT954,0)</f>
        <v>0</v>
      </c>
    </row>
    <row r="955" spans="2:100">
      <c r="B955" s="535" t="s">
        <v>669</v>
      </c>
      <c r="C955" s="536">
        <v>1</v>
      </c>
      <c r="D955" s="537" t="str">
        <f>'Information Input'!$M$14</f>
        <v xml:space="preserve">      -      </v>
      </c>
      <c r="E955" s="537" t="s">
        <v>136</v>
      </c>
      <c r="F955" s="538">
        <f t="shared" si="172"/>
        <v>43556</v>
      </c>
      <c r="G955" s="538">
        <f t="shared" si="173"/>
        <v>43646</v>
      </c>
      <c r="H955" s="538">
        <f>'Information Input'!$H$35</f>
        <v>43555</v>
      </c>
      <c r="I955" s="537" t="str">
        <f>'Information Input'!$J$22</f>
        <v>Quarterly</v>
      </c>
      <c r="J955" s="538">
        <f>'Information Input'!$H$30</f>
        <v>43555</v>
      </c>
      <c r="K955" s="537">
        <f>'Information Input'!$J$18</f>
        <v>2019</v>
      </c>
      <c r="L955" s="579" t="s">
        <v>94</v>
      </c>
      <c r="M955" s="540" t="s">
        <v>95</v>
      </c>
      <c r="N955" s="541" t="s">
        <v>96</v>
      </c>
      <c r="O955" s="542" t="s">
        <v>671</v>
      </c>
      <c r="P955" s="537">
        <v>22</v>
      </c>
      <c r="Q955" s="541" t="s">
        <v>164</v>
      </c>
      <c r="R955" s="541" t="s">
        <v>236</v>
      </c>
      <c r="S955" s="543">
        <f>'Report 1'!$N$18</f>
        <v>0</v>
      </c>
      <c r="T955" s="544">
        <f>'Report 1'!$N$42</f>
        <v>0</v>
      </c>
      <c r="U955" s="545">
        <f>'Report 1'!$N$128</f>
        <v>0</v>
      </c>
      <c r="AL955" s="546" t="s">
        <v>669</v>
      </c>
      <c r="AM955" s="547">
        <v>2</v>
      </c>
      <c r="AN955" s="547" t="str">
        <f>'Information Input'!$M$14</f>
        <v xml:space="preserve">      -      </v>
      </c>
      <c r="AO955" s="547" t="s">
        <v>137</v>
      </c>
      <c r="AP955" s="538">
        <f t="shared" si="175"/>
        <v>43647</v>
      </c>
      <c r="AQ955" s="538">
        <f t="shared" si="176"/>
        <v>43738</v>
      </c>
      <c r="AR955" s="538">
        <f>'Information Input'!$H$35</f>
        <v>43555</v>
      </c>
      <c r="AS955" s="547" t="str">
        <f>'Information Input'!$J$22</f>
        <v>Quarterly</v>
      </c>
      <c r="AT955" s="538">
        <f>'Information Input'!$H$30</f>
        <v>43555</v>
      </c>
      <c r="AU955" s="547">
        <f>'Information Input'!$J$18</f>
        <v>2019</v>
      </c>
      <c r="AV955" s="547" t="s">
        <v>99</v>
      </c>
      <c r="AW955" s="547" t="s">
        <v>100</v>
      </c>
      <c r="AX955" s="547" t="s">
        <v>96</v>
      </c>
      <c r="AY955" s="548" t="s">
        <v>671</v>
      </c>
      <c r="AZ955" s="547">
        <v>30</v>
      </c>
      <c r="BA955" s="549" t="s">
        <v>172</v>
      </c>
      <c r="BB955" s="543" t="s">
        <v>238</v>
      </c>
      <c r="BC955" s="550">
        <f>'Report 2'!$V217</f>
        <v>0</v>
      </c>
      <c r="BD955" s="550">
        <f>'Report 2'!$W217</f>
        <v>0</v>
      </c>
      <c r="BE955" s="550">
        <f>'Report 2'!$X217</f>
        <v>0</v>
      </c>
      <c r="BF955" s="550">
        <f>'Report 2'!$Y217</f>
        <v>0</v>
      </c>
      <c r="BG955" s="550">
        <f>'Report 2'!$Z217</f>
        <v>0</v>
      </c>
      <c r="BH955" s="550">
        <f>'Report 2'!$AA217</f>
        <v>0</v>
      </c>
      <c r="BI955" s="550">
        <f>'Report 2'!$AB217</f>
        <v>0</v>
      </c>
      <c r="CC955" s="542" t="s">
        <v>669</v>
      </c>
      <c r="CD955" s="1014" t="s">
        <v>672</v>
      </c>
      <c r="CE955" s="1014" t="str">
        <f>'Information Input'!$M$14</f>
        <v xml:space="preserve">      -      </v>
      </c>
      <c r="CF955" s="551" t="s">
        <v>137</v>
      </c>
      <c r="CG955" s="552">
        <f t="shared" si="168"/>
        <v>43647</v>
      </c>
      <c r="CH955" s="552">
        <f t="shared" si="169"/>
        <v>43738</v>
      </c>
      <c r="CI955" s="552">
        <f>'Information Input'!$H$35</f>
        <v>43555</v>
      </c>
      <c r="CJ955" s="551" t="str">
        <f>'Information Input'!$J$22</f>
        <v>Quarterly</v>
      </c>
      <c r="CK955" s="552">
        <f>'Information Input'!$H$30</f>
        <v>43555</v>
      </c>
      <c r="CL955" s="551">
        <f>'Information Input'!$J$18</f>
        <v>2019</v>
      </c>
      <c r="CM955" s="551" t="s">
        <v>92</v>
      </c>
      <c r="CN955" s="1014" t="s">
        <v>93</v>
      </c>
      <c r="CO955" s="542" t="s">
        <v>91</v>
      </c>
      <c r="CP955" s="542" t="s">
        <v>671</v>
      </c>
      <c r="CQ955" s="551">
        <v>34</v>
      </c>
      <c r="CR955" s="542" t="s">
        <v>176</v>
      </c>
      <c r="CS955" s="542" t="s">
        <v>238</v>
      </c>
      <c r="CT955" s="1015">
        <f>'Report 1'!$J$18</f>
        <v>0</v>
      </c>
      <c r="CU955" s="1016">
        <f>SUMIF('Report 4A'!$G$16:$G$95,$CQ955,'Report 4A'!$R$16:$R$95)</f>
        <v>0</v>
      </c>
      <c r="CV955" s="1017">
        <f t="shared" si="177"/>
        <v>0</v>
      </c>
    </row>
    <row r="956" spans="2:100">
      <c r="B956" s="535" t="s">
        <v>669</v>
      </c>
      <c r="C956" s="536">
        <v>1</v>
      </c>
      <c r="D956" s="537" t="str">
        <f>'Information Input'!$M$14</f>
        <v xml:space="preserve">      -      </v>
      </c>
      <c r="E956" s="537" t="s">
        <v>136</v>
      </c>
      <c r="F956" s="538">
        <f t="shared" si="172"/>
        <v>43556</v>
      </c>
      <c r="G956" s="538">
        <f t="shared" si="173"/>
        <v>43646</v>
      </c>
      <c r="H956" s="538">
        <f>'Information Input'!$H$35</f>
        <v>43555</v>
      </c>
      <c r="I956" s="537" t="str">
        <f>'Information Input'!$J$22</f>
        <v>Quarterly</v>
      </c>
      <c r="J956" s="538">
        <f>'Information Input'!$H$30</f>
        <v>43555</v>
      </c>
      <c r="K956" s="537">
        <f>'Information Input'!$J$18</f>
        <v>2019</v>
      </c>
      <c r="L956" s="579" t="s">
        <v>94</v>
      </c>
      <c r="M956" s="540" t="s">
        <v>95</v>
      </c>
      <c r="N956" s="541" t="s">
        <v>96</v>
      </c>
      <c r="O956" s="542" t="s">
        <v>671</v>
      </c>
      <c r="P956" s="537">
        <v>23</v>
      </c>
      <c r="Q956" s="541" t="s">
        <v>165</v>
      </c>
      <c r="R956" s="541" t="s">
        <v>236</v>
      </c>
      <c r="S956" s="543">
        <f>'Report 1'!$N$18</f>
        <v>0</v>
      </c>
      <c r="T956" s="544">
        <f>'Report 1'!$N$43</f>
        <v>0</v>
      </c>
      <c r="U956" s="545">
        <f>'Report 1'!$N$129</f>
        <v>0</v>
      </c>
      <c r="AL956" s="546" t="s">
        <v>669</v>
      </c>
      <c r="AM956" s="547">
        <v>2</v>
      </c>
      <c r="AN956" s="547" t="str">
        <f>'Information Input'!$M$14</f>
        <v xml:space="preserve">      -      </v>
      </c>
      <c r="AO956" s="547" t="s">
        <v>137</v>
      </c>
      <c r="AP956" s="538">
        <f t="shared" si="175"/>
        <v>43647</v>
      </c>
      <c r="AQ956" s="538">
        <f t="shared" si="176"/>
        <v>43738</v>
      </c>
      <c r="AR956" s="538">
        <f>'Information Input'!$H$35</f>
        <v>43555</v>
      </c>
      <c r="AS956" s="547" t="str">
        <f>'Information Input'!$J$22</f>
        <v>Quarterly</v>
      </c>
      <c r="AT956" s="538">
        <f>'Information Input'!$H$30</f>
        <v>43555</v>
      </c>
      <c r="AU956" s="547">
        <f>'Information Input'!$J$18</f>
        <v>2019</v>
      </c>
      <c r="AV956" s="547" t="s">
        <v>99</v>
      </c>
      <c r="AW956" s="547" t="s">
        <v>100</v>
      </c>
      <c r="AX956" s="547" t="s">
        <v>96</v>
      </c>
      <c r="AY956" s="548" t="s">
        <v>671</v>
      </c>
      <c r="AZ956" s="547">
        <v>31</v>
      </c>
      <c r="BA956" s="549" t="s">
        <v>173</v>
      </c>
      <c r="BB956" s="543" t="s">
        <v>233</v>
      </c>
      <c r="BC956" s="550">
        <f>'Report 2'!$V218</f>
        <v>0</v>
      </c>
      <c r="BD956" s="550">
        <f>'Report 2'!$W218</f>
        <v>0</v>
      </c>
      <c r="BE956" s="550">
        <f>'Report 2'!$X218</f>
        <v>0</v>
      </c>
      <c r="BF956" s="550">
        <f>'Report 2'!$Y218</f>
        <v>0</v>
      </c>
      <c r="BG956" s="550">
        <f>'Report 2'!$Z218</f>
        <v>0</v>
      </c>
      <c r="BH956" s="550">
        <f>'Report 2'!$AA218</f>
        <v>0</v>
      </c>
      <c r="BI956" s="550">
        <f>'Report 2'!$AB218</f>
        <v>0</v>
      </c>
      <c r="CC956" s="542" t="s">
        <v>669</v>
      </c>
      <c r="CD956" s="1014" t="s">
        <v>672</v>
      </c>
      <c r="CE956" s="1014" t="str">
        <f>'Information Input'!$M$14</f>
        <v xml:space="preserve">      -      </v>
      </c>
      <c r="CF956" s="551" t="s">
        <v>137</v>
      </c>
      <c r="CG956" s="552">
        <f t="shared" ref="CG956:CG1019" si="178">DATE(CL956,7,1)</f>
        <v>43647</v>
      </c>
      <c r="CH956" s="552">
        <f t="shared" ref="CH956:CH1019" si="179">DATE(CL956,9,30)</f>
        <v>43738</v>
      </c>
      <c r="CI956" s="552">
        <f>'Information Input'!$H$35</f>
        <v>43555</v>
      </c>
      <c r="CJ956" s="551" t="str">
        <f>'Information Input'!$J$22</f>
        <v>Quarterly</v>
      </c>
      <c r="CK956" s="552">
        <f>'Information Input'!$H$30</f>
        <v>43555</v>
      </c>
      <c r="CL956" s="551">
        <f>'Information Input'!$J$18</f>
        <v>2019</v>
      </c>
      <c r="CM956" s="551" t="s">
        <v>92</v>
      </c>
      <c r="CN956" s="1014" t="s">
        <v>93</v>
      </c>
      <c r="CO956" s="542" t="s">
        <v>91</v>
      </c>
      <c r="CP956" s="542" t="s">
        <v>671</v>
      </c>
      <c r="CQ956" s="551">
        <v>35</v>
      </c>
      <c r="CR956" s="542" t="s">
        <v>177</v>
      </c>
      <c r="CS956" s="542" t="s">
        <v>235</v>
      </c>
      <c r="CT956" s="1015">
        <f>'Report 1'!$J$18</f>
        <v>0</v>
      </c>
      <c r="CU956" s="1016">
        <f>SUMIF('Report 4A'!$G$16:$G$95,$CQ956,'Report 4A'!$R$16:$R$95)</f>
        <v>0</v>
      </c>
      <c r="CV956" s="1017">
        <f t="shared" si="177"/>
        <v>0</v>
      </c>
    </row>
    <row r="957" spans="2:100">
      <c r="B957" s="535" t="s">
        <v>669</v>
      </c>
      <c r="C957" s="536">
        <v>1</v>
      </c>
      <c r="D957" s="537" t="str">
        <f>'Information Input'!$M$14</f>
        <v xml:space="preserve">      -      </v>
      </c>
      <c r="E957" s="537" t="s">
        <v>136</v>
      </c>
      <c r="F957" s="538">
        <f t="shared" si="172"/>
        <v>43556</v>
      </c>
      <c r="G957" s="538">
        <f t="shared" si="173"/>
        <v>43646</v>
      </c>
      <c r="H957" s="538">
        <f>'Information Input'!$H$35</f>
        <v>43555</v>
      </c>
      <c r="I957" s="537" t="str">
        <f>'Information Input'!$J$22</f>
        <v>Quarterly</v>
      </c>
      <c r="J957" s="538">
        <f>'Information Input'!$H$30</f>
        <v>43555</v>
      </c>
      <c r="K957" s="537">
        <f>'Information Input'!$J$18</f>
        <v>2019</v>
      </c>
      <c r="L957" s="579" t="s">
        <v>94</v>
      </c>
      <c r="M957" s="540" t="s">
        <v>95</v>
      </c>
      <c r="N957" s="541" t="s">
        <v>96</v>
      </c>
      <c r="O957" s="542" t="s">
        <v>671</v>
      </c>
      <c r="P957" s="537">
        <v>24</v>
      </c>
      <c r="Q957" s="541" t="s">
        <v>166</v>
      </c>
      <c r="R957" s="541" t="s">
        <v>233</v>
      </c>
      <c r="S957" s="543">
        <f>'Report 1'!$N$18</f>
        <v>0</v>
      </c>
      <c r="T957" s="544">
        <f>'Report 1'!$N$44</f>
        <v>0</v>
      </c>
      <c r="U957" s="545">
        <f>'Report 1'!$N$130</f>
        <v>0</v>
      </c>
      <c r="AL957" s="546" t="s">
        <v>669</v>
      </c>
      <c r="AM957" s="547">
        <v>2</v>
      </c>
      <c r="AN957" s="547" t="str">
        <f>'Information Input'!$M$14</f>
        <v xml:space="preserve">      -      </v>
      </c>
      <c r="AO957" s="547" t="s">
        <v>137</v>
      </c>
      <c r="AP957" s="538">
        <f t="shared" si="175"/>
        <v>43647</v>
      </c>
      <c r="AQ957" s="538">
        <f t="shared" si="176"/>
        <v>43738</v>
      </c>
      <c r="AR957" s="538">
        <f>'Information Input'!$H$35</f>
        <v>43555</v>
      </c>
      <c r="AS957" s="547" t="str">
        <f>'Information Input'!$J$22</f>
        <v>Quarterly</v>
      </c>
      <c r="AT957" s="538">
        <f>'Information Input'!$H$30</f>
        <v>43555</v>
      </c>
      <c r="AU957" s="547">
        <f>'Information Input'!$J$18</f>
        <v>2019</v>
      </c>
      <c r="AV957" s="547" t="s">
        <v>99</v>
      </c>
      <c r="AW957" s="547" t="s">
        <v>100</v>
      </c>
      <c r="AX957" s="547" t="s">
        <v>96</v>
      </c>
      <c r="AY957" s="548" t="s">
        <v>671</v>
      </c>
      <c r="AZ957" s="547">
        <v>32</v>
      </c>
      <c r="BA957" s="549" t="s">
        <v>174</v>
      </c>
      <c r="BB957" s="543" t="s">
        <v>238</v>
      </c>
      <c r="BC957" s="550">
        <f>'Report 2'!$V219</f>
        <v>0</v>
      </c>
      <c r="BD957" s="550">
        <f>'Report 2'!$W219</f>
        <v>0</v>
      </c>
      <c r="BE957" s="550">
        <f>'Report 2'!$X219</f>
        <v>0</v>
      </c>
      <c r="BF957" s="550">
        <f>'Report 2'!$Y219</f>
        <v>0</v>
      </c>
      <c r="BG957" s="550">
        <f>'Report 2'!$Z219</f>
        <v>0</v>
      </c>
      <c r="BH957" s="550">
        <f>'Report 2'!$AA219</f>
        <v>0</v>
      </c>
      <c r="BI957" s="550">
        <f>'Report 2'!$AB219</f>
        <v>0</v>
      </c>
      <c r="CC957" s="542" t="s">
        <v>669</v>
      </c>
      <c r="CD957" s="1014" t="s">
        <v>672</v>
      </c>
      <c r="CE957" s="1014" t="str">
        <f>'Information Input'!$M$14</f>
        <v xml:space="preserve">      -      </v>
      </c>
      <c r="CF957" s="551" t="s">
        <v>137</v>
      </c>
      <c r="CG957" s="552">
        <f t="shared" si="178"/>
        <v>43647</v>
      </c>
      <c r="CH957" s="552">
        <f t="shared" si="179"/>
        <v>43738</v>
      </c>
      <c r="CI957" s="552">
        <f>'Information Input'!$H$35</f>
        <v>43555</v>
      </c>
      <c r="CJ957" s="551" t="str">
        <f>'Information Input'!$J$22</f>
        <v>Quarterly</v>
      </c>
      <c r="CK957" s="552">
        <f>'Information Input'!$H$30</f>
        <v>43555</v>
      </c>
      <c r="CL957" s="551">
        <f>'Information Input'!$J$18</f>
        <v>2019</v>
      </c>
      <c r="CM957" s="551" t="s">
        <v>92</v>
      </c>
      <c r="CN957" s="1014" t="s">
        <v>93</v>
      </c>
      <c r="CO957" s="542" t="s">
        <v>91</v>
      </c>
      <c r="CP957" s="542" t="s">
        <v>671</v>
      </c>
      <c r="CQ957" s="551">
        <v>36</v>
      </c>
      <c r="CR957" s="542" t="s">
        <v>178</v>
      </c>
      <c r="CS957" s="542" t="s">
        <v>235</v>
      </c>
      <c r="CT957" s="1015">
        <f>'Report 1'!$J$18</f>
        <v>0</v>
      </c>
      <c r="CU957" s="1016">
        <f>SUMIF('Report 4A'!$G$16:$G$95,$CQ957,'Report 4A'!$R$16:$R$95)</f>
        <v>0</v>
      </c>
      <c r="CV957" s="1017">
        <f t="shared" si="177"/>
        <v>0</v>
      </c>
    </row>
    <row r="958" spans="2:100">
      <c r="B958" s="535" t="s">
        <v>669</v>
      </c>
      <c r="C958" s="536">
        <v>1</v>
      </c>
      <c r="D958" s="537" t="str">
        <f>'Information Input'!$M$14</f>
        <v xml:space="preserve">      -      </v>
      </c>
      <c r="E958" s="537" t="s">
        <v>136</v>
      </c>
      <c r="F958" s="538">
        <f t="shared" si="172"/>
        <v>43556</v>
      </c>
      <c r="G958" s="538">
        <f t="shared" si="173"/>
        <v>43646</v>
      </c>
      <c r="H958" s="538">
        <f>'Information Input'!$H$35</f>
        <v>43555</v>
      </c>
      <c r="I958" s="537" t="str">
        <f>'Information Input'!$J$22</f>
        <v>Quarterly</v>
      </c>
      <c r="J958" s="538">
        <f>'Information Input'!$H$30</f>
        <v>43555</v>
      </c>
      <c r="K958" s="537">
        <f>'Information Input'!$J$18</f>
        <v>2019</v>
      </c>
      <c r="L958" s="579" t="s">
        <v>94</v>
      </c>
      <c r="M958" s="540" t="s">
        <v>95</v>
      </c>
      <c r="N958" s="541" t="s">
        <v>96</v>
      </c>
      <c r="O958" s="542" t="s">
        <v>671</v>
      </c>
      <c r="P958" s="537">
        <v>25</v>
      </c>
      <c r="Q958" s="541" t="s">
        <v>167</v>
      </c>
      <c r="R958" s="541" t="s">
        <v>233</v>
      </c>
      <c r="S958" s="543">
        <f>'Report 1'!$N$18</f>
        <v>0</v>
      </c>
      <c r="T958" s="544">
        <f>'Report 1'!$N$45</f>
        <v>0</v>
      </c>
      <c r="U958" s="545">
        <f>'Report 1'!$N$131</f>
        <v>0</v>
      </c>
      <c r="AL958" s="546" t="s">
        <v>669</v>
      </c>
      <c r="AM958" s="547">
        <v>2</v>
      </c>
      <c r="AN958" s="547" t="str">
        <f>'Information Input'!$M$14</f>
        <v xml:space="preserve">      -      </v>
      </c>
      <c r="AO958" s="547" t="s">
        <v>137</v>
      </c>
      <c r="AP958" s="538">
        <f t="shared" si="175"/>
        <v>43647</v>
      </c>
      <c r="AQ958" s="538">
        <f t="shared" si="176"/>
        <v>43738</v>
      </c>
      <c r="AR958" s="538">
        <f>'Information Input'!$H$35</f>
        <v>43555</v>
      </c>
      <c r="AS958" s="547" t="str">
        <f>'Information Input'!$J$22</f>
        <v>Quarterly</v>
      </c>
      <c r="AT958" s="538">
        <f>'Information Input'!$H$30</f>
        <v>43555</v>
      </c>
      <c r="AU958" s="547">
        <f>'Information Input'!$J$18</f>
        <v>2019</v>
      </c>
      <c r="AV958" s="547" t="s">
        <v>99</v>
      </c>
      <c r="AW958" s="547" t="s">
        <v>100</v>
      </c>
      <c r="AX958" s="547" t="s">
        <v>96</v>
      </c>
      <c r="AY958" s="548" t="s">
        <v>671</v>
      </c>
      <c r="AZ958" s="547">
        <v>33</v>
      </c>
      <c r="BA958" s="549" t="s">
        <v>175</v>
      </c>
      <c r="BB958" s="543" t="s">
        <v>233</v>
      </c>
      <c r="BC958" s="550">
        <f>'Report 2'!$V220</f>
        <v>0</v>
      </c>
      <c r="BD958" s="550">
        <f>'Report 2'!$W220</f>
        <v>0</v>
      </c>
      <c r="BE958" s="550">
        <f>'Report 2'!$X220</f>
        <v>0</v>
      </c>
      <c r="BF958" s="550">
        <f>'Report 2'!$Y220</f>
        <v>0</v>
      </c>
      <c r="BG958" s="550">
        <f>'Report 2'!$Z220</f>
        <v>0</v>
      </c>
      <c r="BH958" s="550">
        <f>'Report 2'!$AA220</f>
        <v>0</v>
      </c>
      <c r="BI958" s="550">
        <f>'Report 2'!$AB220</f>
        <v>0</v>
      </c>
      <c r="CC958" s="542" t="s">
        <v>669</v>
      </c>
      <c r="CD958" s="1014" t="s">
        <v>672</v>
      </c>
      <c r="CE958" s="1014" t="str">
        <f>'Information Input'!$M$14</f>
        <v xml:space="preserve">      -      </v>
      </c>
      <c r="CF958" s="551" t="s">
        <v>137</v>
      </c>
      <c r="CG958" s="552">
        <f t="shared" si="178"/>
        <v>43647</v>
      </c>
      <c r="CH958" s="552">
        <f t="shared" si="179"/>
        <v>43738</v>
      </c>
      <c r="CI958" s="552">
        <f>'Information Input'!$H$35</f>
        <v>43555</v>
      </c>
      <c r="CJ958" s="551" t="str">
        <f>'Information Input'!$J$22</f>
        <v>Quarterly</v>
      </c>
      <c r="CK958" s="552">
        <f>'Information Input'!$H$30</f>
        <v>43555</v>
      </c>
      <c r="CL958" s="551">
        <f>'Information Input'!$J$18</f>
        <v>2019</v>
      </c>
      <c r="CM958" s="551" t="s">
        <v>92</v>
      </c>
      <c r="CN958" s="1014" t="s">
        <v>93</v>
      </c>
      <c r="CO958" s="542" t="s">
        <v>91</v>
      </c>
      <c r="CP958" s="542" t="s">
        <v>671</v>
      </c>
      <c r="CQ958" s="551">
        <v>37</v>
      </c>
      <c r="CR958" s="542" t="s">
        <v>179</v>
      </c>
      <c r="CS958" s="542" t="s">
        <v>231</v>
      </c>
      <c r="CT958" s="1015">
        <f>'Report 1'!$J$18</f>
        <v>0</v>
      </c>
      <c r="CU958" s="1016">
        <f>SUMIF('Report 4A'!$G$16:$G$95,$CQ958,'Report 4A'!$R$16:$R$95)</f>
        <v>0</v>
      </c>
      <c r="CV958" s="1017">
        <f t="shared" si="177"/>
        <v>0</v>
      </c>
    </row>
    <row r="959" spans="2:100">
      <c r="B959" s="535" t="s">
        <v>669</v>
      </c>
      <c r="C959" s="536">
        <v>1</v>
      </c>
      <c r="D959" s="537" t="str">
        <f>'Information Input'!$M$14</f>
        <v xml:space="preserve">      -      </v>
      </c>
      <c r="E959" s="537" t="s">
        <v>136</v>
      </c>
      <c r="F959" s="538">
        <f t="shared" si="172"/>
        <v>43556</v>
      </c>
      <c r="G959" s="538">
        <f t="shared" si="173"/>
        <v>43646</v>
      </c>
      <c r="H959" s="538">
        <f>'Information Input'!$H$35</f>
        <v>43555</v>
      </c>
      <c r="I959" s="537" t="str">
        <f>'Information Input'!$J$22</f>
        <v>Quarterly</v>
      </c>
      <c r="J959" s="538">
        <f>'Information Input'!$H$30</f>
        <v>43555</v>
      </c>
      <c r="K959" s="537">
        <f>'Information Input'!$J$18</f>
        <v>2019</v>
      </c>
      <c r="L959" s="579" t="s">
        <v>94</v>
      </c>
      <c r="M959" s="540" t="s">
        <v>95</v>
      </c>
      <c r="N959" s="541" t="s">
        <v>96</v>
      </c>
      <c r="O959" s="542" t="s">
        <v>671</v>
      </c>
      <c r="P959" s="537">
        <v>26</v>
      </c>
      <c r="Q959" s="541" t="s">
        <v>168</v>
      </c>
      <c r="R959" s="541" t="s">
        <v>237</v>
      </c>
      <c r="S959" s="543">
        <f>'Report 1'!$N$18</f>
        <v>0</v>
      </c>
      <c r="T959" s="544">
        <f>'Report 1'!$N$46</f>
        <v>0</v>
      </c>
      <c r="U959" s="545">
        <f>'Report 1'!$N$132</f>
        <v>0</v>
      </c>
      <c r="AL959" s="546" t="s">
        <v>669</v>
      </c>
      <c r="AM959" s="547">
        <v>2</v>
      </c>
      <c r="AN959" s="547" t="str">
        <f>'Information Input'!$M$14</f>
        <v xml:space="preserve">      -      </v>
      </c>
      <c r="AO959" s="547" t="s">
        <v>137</v>
      </c>
      <c r="AP959" s="538">
        <f t="shared" si="175"/>
        <v>43647</v>
      </c>
      <c r="AQ959" s="538">
        <f t="shared" si="176"/>
        <v>43738</v>
      </c>
      <c r="AR959" s="538">
        <f>'Information Input'!$H$35</f>
        <v>43555</v>
      </c>
      <c r="AS959" s="547" t="str">
        <f>'Information Input'!$J$22</f>
        <v>Quarterly</v>
      </c>
      <c r="AT959" s="538">
        <f>'Information Input'!$H$30</f>
        <v>43555</v>
      </c>
      <c r="AU959" s="547">
        <f>'Information Input'!$J$18</f>
        <v>2019</v>
      </c>
      <c r="AV959" s="547" t="s">
        <v>99</v>
      </c>
      <c r="AW959" s="547" t="s">
        <v>100</v>
      </c>
      <c r="AX959" s="547" t="s">
        <v>96</v>
      </c>
      <c r="AY959" s="548" t="s">
        <v>671</v>
      </c>
      <c r="AZ959" s="547">
        <v>34</v>
      </c>
      <c r="BA959" s="549" t="s">
        <v>176</v>
      </c>
      <c r="BB959" s="543" t="s">
        <v>238</v>
      </c>
      <c r="BC959" s="550">
        <f>'Report 2'!$V221</f>
        <v>0</v>
      </c>
      <c r="BD959" s="550">
        <f>'Report 2'!$W221</f>
        <v>0</v>
      </c>
      <c r="BE959" s="550">
        <f>'Report 2'!$X221</f>
        <v>0</v>
      </c>
      <c r="BF959" s="550">
        <f>'Report 2'!$Y221</f>
        <v>0</v>
      </c>
      <c r="BG959" s="550">
        <f>'Report 2'!$Z221</f>
        <v>0</v>
      </c>
      <c r="BH959" s="550">
        <f>'Report 2'!$AA221</f>
        <v>0</v>
      </c>
      <c r="BI959" s="550">
        <f>'Report 2'!$AB221</f>
        <v>0</v>
      </c>
      <c r="CC959" s="542" t="s">
        <v>669</v>
      </c>
      <c r="CD959" s="1014" t="s">
        <v>672</v>
      </c>
      <c r="CE959" s="1014" t="str">
        <f>'Information Input'!$M$14</f>
        <v xml:space="preserve">      -      </v>
      </c>
      <c r="CF959" s="551" t="s">
        <v>137</v>
      </c>
      <c r="CG959" s="552">
        <f t="shared" si="178"/>
        <v>43647</v>
      </c>
      <c r="CH959" s="552">
        <f t="shared" si="179"/>
        <v>43738</v>
      </c>
      <c r="CI959" s="552">
        <f>'Information Input'!$H$35</f>
        <v>43555</v>
      </c>
      <c r="CJ959" s="551" t="str">
        <f>'Information Input'!$J$22</f>
        <v>Quarterly</v>
      </c>
      <c r="CK959" s="552">
        <f>'Information Input'!$H$30</f>
        <v>43555</v>
      </c>
      <c r="CL959" s="551">
        <f>'Information Input'!$J$18</f>
        <v>2019</v>
      </c>
      <c r="CM959" s="551" t="s">
        <v>92</v>
      </c>
      <c r="CN959" s="1014" t="s">
        <v>93</v>
      </c>
      <c r="CO959" s="542" t="s">
        <v>91</v>
      </c>
      <c r="CP959" s="542" t="s">
        <v>671</v>
      </c>
      <c r="CQ959" s="551">
        <v>38</v>
      </c>
      <c r="CR959" s="542" t="s">
        <v>180</v>
      </c>
      <c r="CS959" s="542" t="s">
        <v>233</v>
      </c>
      <c r="CT959" s="1015">
        <f>'Report 1'!$J$18</f>
        <v>0</v>
      </c>
      <c r="CU959" s="1016">
        <f>SUMIF('Report 4A'!$G$16:$G$95,$CQ959,'Report 4A'!$R$16:$R$95)</f>
        <v>0</v>
      </c>
      <c r="CV959" s="1017">
        <f t="shared" si="177"/>
        <v>0</v>
      </c>
    </row>
    <row r="960" spans="2:100">
      <c r="B960" s="535" t="s">
        <v>669</v>
      </c>
      <c r="C960" s="536">
        <v>1</v>
      </c>
      <c r="D960" s="537" t="str">
        <f>'Information Input'!$M$14</f>
        <v xml:space="preserve">      -      </v>
      </c>
      <c r="E960" s="537" t="s">
        <v>136</v>
      </c>
      <c r="F960" s="538">
        <f t="shared" si="172"/>
        <v>43556</v>
      </c>
      <c r="G960" s="538">
        <f t="shared" si="173"/>
        <v>43646</v>
      </c>
      <c r="H960" s="538">
        <f>'Information Input'!$H$35</f>
        <v>43555</v>
      </c>
      <c r="I960" s="537" t="str">
        <f>'Information Input'!$J$22</f>
        <v>Quarterly</v>
      </c>
      <c r="J960" s="538">
        <f>'Information Input'!$H$30</f>
        <v>43555</v>
      </c>
      <c r="K960" s="537">
        <f>'Information Input'!$J$18</f>
        <v>2019</v>
      </c>
      <c r="L960" s="579" t="s">
        <v>94</v>
      </c>
      <c r="M960" s="540" t="s">
        <v>95</v>
      </c>
      <c r="N960" s="541" t="s">
        <v>96</v>
      </c>
      <c r="O960" s="542" t="s">
        <v>671</v>
      </c>
      <c r="P960" s="537">
        <v>27</v>
      </c>
      <c r="Q960" s="541" t="s">
        <v>169</v>
      </c>
      <c r="R960" s="541" t="s">
        <v>235</v>
      </c>
      <c r="S960" s="543">
        <f>'Report 1'!$N$18</f>
        <v>0</v>
      </c>
      <c r="T960" s="544">
        <f>'Report 1'!$N$47</f>
        <v>0</v>
      </c>
      <c r="U960" s="545">
        <f>'Report 1'!$N$133</f>
        <v>0</v>
      </c>
      <c r="AL960" s="546" t="s">
        <v>669</v>
      </c>
      <c r="AM960" s="547">
        <v>2</v>
      </c>
      <c r="AN960" s="547" t="str">
        <f>'Information Input'!$M$14</f>
        <v xml:space="preserve">      -      </v>
      </c>
      <c r="AO960" s="547" t="s">
        <v>137</v>
      </c>
      <c r="AP960" s="538">
        <f t="shared" si="175"/>
        <v>43647</v>
      </c>
      <c r="AQ960" s="538">
        <f t="shared" si="176"/>
        <v>43738</v>
      </c>
      <c r="AR960" s="538">
        <f>'Information Input'!$H$35</f>
        <v>43555</v>
      </c>
      <c r="AS960" s="547" t="str">
        <f>'Information Input'!$J$22</f>
        <v>Quarterly</v>
      </c>
      <c r="AT960" s="538">
        <f>'Information Input'!$H$30</f>
        <v>43555</v>
      </c>
      <c r="AU960" s="547">
        <f>'Information Input'!$J$18</f>
        <v>2019</v>
      </c>
      <c r="AV960" s="547" t="s">
        <v>99</v>
      </c>
      <c r="AW960" s="547" t="s">
        <v>100</v>
      </c>
      <c r="AX960" s="547" t="s">
        <v>96</v>
      </c>
      <c r="AY960" s="548" t="s">
        <v>671</v>
      </c>
      <c r="AZ960" s="547">
        <v>35</v>
      </c>
      <c r="BA960" s="549" t="s">
        <v>177</v>
      </c>
      <c r="BB960" s="543" t="s">
        <v>235</v>
      </c>
      <c r="BC960" s="550">
        <f>'Report 2'!$V222</f>
        <v>0</v>
      </c>
      <c r="BD960" s="550">
        <f>'Report 2'!$W222</f>
        <v>0</v>
      </c>
      <c r="BE960" s="550">
        <f>'Report 2'!$X222</f>
        <v>0</v>
      </c>
      <c r="BF960" s="550">
        <f>'Report 2'!$Y222</f>
        <v>0</v>
      </c>
      <c r="BG960" s="550">
        <f>'Report 2'!$Z222</f>
        <v>0</v>
      </c>
      <c r="BH960" s="550">
        <f>'Report 2'!$AA222</f>
        <v>0</v>
      </c>
      <c r="BI960" s="550">
        <f>'Report 2'!$AB222</f>
        <v>0</v>
      </c>
      <c r="CC960" s="542" t="s">
        <v>669</v>
      </c>
      <c r="CD960" s="1014" t="s">
        <v>672</v>
      </c>
      <c r="CE960" s="1014" t="str">
        <f>'Information Input'!$M$14</f>
        <v xml:space="preserve">      -      </v>
      </c>
      <c r="CF960" s="551" t="s">
        <v>137</v>
      </c>
      <c r="CG960" s="552">
        <f t="shared" si="178"/>
        <v>43647</v>
      </c>
      <c r="CH960" s="552">
        <f t="shared" si="179"/>
        <v>43738</v>
      </c>
      <c r="CI960" s="552">
        <f>'Information Input'!$H$35</f>
        <v>43555</v>
      </c>
      <c r="CJ960" s="551" t="str">
        <f>'Information Input'!$J$22</f>
        <v>Quarterly</v>
      </c>
      <c r="CK960" s="552">
        <f>'Information Input'!$H$30</f>
        <v>43555</v>
      </c>
      <c r="CL960" s="551">
        <f>'Information Input'!$J$18</f>
        <v>2019</v>
      </c>
      <c r="CM960" s="551" t="s">
        <v>92</v>
      </c>
      <c r="CN960" s="1014" t="s">
        <v>93</v>
      </c>
      <c r="CO960" s="542" t="s">
        <v>91</v>
      </c>
      <c r="CP960" s="542" t="s">
        <v>671</v>
      </c>
      <c r="CQ960" s="551">
        <v>39</v>
      </c>
      <c r="CR960" s="542" t="s">
        <v>181</v>
      </c>
      <c r="CS960" s="542" t="s">
        <v>233</v>
      </c>
      <c r="CT960" s="1015">
        <f>'Report 1'!$J$18</f>
        <v>0</v>
      </c>
      <c r="CU960" s="1016">
        <f>SUMIF('Report 4A'!$G$16:$G$95,$CQ960,'Report 4A'!$R$16:$R$95)</f>
        <v>0</v>
      </c>
      <c r="CV960" s="1017">
        <f t="shared" si="177"/>
        <v>0</v>
      </c>
    </row>
    <row r="961" spans="2:100">
      <c r="B961" s="535" t="s">
        <v>669</v>
      </c>
      <c r="C961" s="536">
        <v>1</v>
      </c>
      <c r="D961" s="537" t="str">
        <f>'Information Input'!$M$14</f>
        <v xml:space="preserve">      -      </v>
      </c>
      <c r="E961" s="537" t="s">
        <v>136</v>
      </c>
      <c r="F961" s="538">
        <f t="shared" si="172"/>
        <v>43556</v>
      </c>
      <c r="G961" s="538">
        <f t="shared" si="173"/>
        <v>43646</v>
      </c>
      <c r="H961" s="538">
        <f>'Information Input'!$H$35</f>
        <v>43555</v>
      </c>
      <c r="I961" s="537" t="str">
        <f>'Information Input'!$J$22</f>
        <v>Quarterly</v>
      </c>
      <c r="J961" s="538">
        <f>'Information Input'!$H$30</f>
        <v>43555</v>
      </c>
      <c r="K961" s="537">
        <f>'Information Input'!$J$18</f>
        <v>2019</v>
      </c>
      <c r="L961" s="579" t="s">
        <v>94</v>
      </c>
      <c r="M961" s="540" t="s">
        <v>95</v>
      </c>
      <c r="N961" s="541" t="s">
        <v>96</v>
      </c>
      <c r="O961" s="542" t="s">
        <v>671</v>
      </c>
      <c r="P961" s="537">
        <v>28</v>
      </c>
      <c r="Q961" s="541" t="s">
        <v>170</v>
      </c>
      <c r="R961" s="541" t="s">
        <v>235</v>
      </c>
      <c r="S961" s="543">
        <f>'Report 1'!$N$18</f>
        <v>0</v>
      </c>
      <c r="T961" s="544">
        <f>'Report 1'!$N$48</f>
        <v>0</v>
      </c>
      <c r="U961" s="545">
        <f>'Report 1'!$N$134</f>
        <v>0</v>
      </c>
      <c r="AL961" s="546" t="s">
        <v>669</v>
      </c>
      <c r="AM961" s="547">
        <v>2</v>
      </c>
      <c r="AN961" s="547" t="str">
        <f>'Information Input'!$M$14</f>
        <v xml:space="preserve">      -      </v>
      </c>
      <c r="AO961" s="547" t="s">
        <v>137</v>
      </c>
      <c r="AP961" s="538">
        <f t="shared" si="175"/>
        <v>43647</v>
      </c>
      <c r="AQ961" s="538">
        <f t="shared" si="176"/>
        <v>43738</v>
      </c>
      <c r="AR961" s="538">
        <f>'Information Input'!$H$35</f>
        <v>43555</v>
      </c>
      <c r="AS961" s="547" t="str">
        <f>'Information Input'!$J$22</f>
        <v>Quarterly</v>
      </c>
      <c r="AT961" s="538">
        <f>'Information Input'!$H$30</f>
        <v>43555</v>
      </c>
      <c r="AU961" s="547">
        <f>'Information Input'!$J$18</f>
        <v>2019</v>
      </c>
      <c r="AV961" s="547" t="s">
        <v>99</v>
      </c>
      <c r="AW961" s="547" t="s">
        <v>100</v>
      </c>
      <c r="AX961" s="547" t="s">
        <v>96</v>
      </c>
      <c r="AY961" s="548" t="s">
        <v>671</v>
      </c>
      <c r="AZ961" s="547">
        <v>36</v>
      </c>
      <c r="BA961" s="549" t="s">
        <v>178</v>
      </c>
      <c r="BB961" s="543" t="s">
        <v>235</v>
      </c>
      <c r="BC961" s="550">
        <f>'Report 2'!$V223</f>
        <v>0</v>
      </c>
      <c r="BD961" s="550">
        <f>'Report 2'!$W223</f>
        <v>0</v>
      </c>
      <c r="BE961" s="550">
        <f>'Report 2'!$X223</f>
        <v>0</v>
      </c>
      <c r="BF961" s="550">
        <f>'Report 2'!$Y223</f>
        <v>0</v>
      </c>
      <c r="BG961" s="550">
        <f>'Report 2'!$Z223</f>
        <v>0</v>
      </c>
      <c r="BH961" s="550">
        <f>'Report 2'!$AA223</f>
        <v>0</v>
      </c>
      <c r="BI961" s="550">
        <f>'Report 2'!$AB223</f>
        <v>0</v>
      </c>
      <c r="CC961" s="542" t="s">
        <v>669</v>
      </c>
      <c r="CD961" s="1014" t="s">
        <v>672</v>
      </c>
      <c r="CE961" s="1014" t="str">
        <f>'Information Input'!$M$14</f>
        <v xml:space="preserve">      -      </v>
      </c>
      <c r="CF961" s="551" t="s">
        <v>137</v>
      </c>
      <c r="CG961" s="552">
        <f t="shared" si="178"/>
        <v>43647</v>
      </c>
      <c r="CH961" s="552">
        <f t="shared" si="179"/>
        <v>43738</v>
      </c>
      <c r="CI961" s="552">
        <f>'Information Input'!$H$35</f>
        <v>43555</v>
      </c>
      <c r="CJ961" s="551" t="str">
        <f>'Information Input'!$J$22</f>
        <v>Quarterly</v>
      </c>
      <c r="CK961" s="552">
        <f>'Information Input'!$H$30</f>
        <v>43555</v>
      </c>
      <c r="CL961" s="551">
        <f>'Information Input'!$J$18</f>
        <v>2019</v>
      </c>
      <c r="CM961" s="551" t="s">
        <v>92</v>
      </c>
      <c r="CN961" s="1014" t="s">
        <v>93</v>
      </c>
      <c r="CO961" s="542" t="s">
        <v>91</v>
      </c>
      <c r="CP961" s="542" t="s">
        <v>671</v>
      </c>
      <c r="CQ961" s="551">
        <v>40</v>
      </c>
      <c r="CR961" s="542" t="s">
        <v>182</v>
      </c>
      <c r="CS961" s="542" t="s">
        <v>238</v>
      </c>
      <c r="CT961" s="1015">
        <f>'Report 1'!$J$18</f>
        <v>0</v>
      </c>
      <c r="CU961" s="1016">
        <f>SUMIF('Report 4A'!$G$16:$G$95,$CQ961,'Report 4A'!$R$16:$R$95)</f>
        <v>0</v>
      </c>
      <c r="CV961" s="1017">
        <f t="shared" si="177"/>
        <v>0</v>
      </c>
    </row>
    <row r="962" spans="2:100">
      <c r="B962" s="535" t="s">
        <v>669</v>
      </c>
      <c r="C962" s="536">
        <v>1</v>
      </c>
      <c r="D962" s="537" t="str">
        <f>'Information Input'!$M$14</f>
        <v xml:space="preserve">      -      </v>
      </c>
      <c r="E962" s="537" t="s">
        <v>136</v>
      </c>
      <c r="F962" s="538">
        <f t="shared" si="172"/>
        <v>43556</v>
      </c>
      <c r="G962" s="538">
        <f t="shared" si="173"/>
        <v>43646</v>
      </c>
      <c r="H962" s="538">
        <f>'Information Input'!$H$35</f>
        <v>43555</v>
      </c>
      <c r="I962" s="537" t="str">
        <f>'Information Input'!$J$22</f>
        <v>Quarterly</v>
      </c>
      <c r="J962" s="538">
        <f>'Information Input'!$H$30</f>
        <v>43555</v>
      </c>
      <c r="K962" s="537">
        <f>'Information Input'!$J$18</f>
        <v>2019</v>
      </c>
      <c r="L962" s="579" t="s">
        <v>94</v>
      </c>
      <c r="M962" s="540" t="s">
        <v>95</v>
      </c>
      <c r="N962" s="541" t="s">
        <v>96</v>
      </c>
      <c r="O962" s="542" t="s">
        <v>671</v>
      </c>
      <c r="P962" s="537">
        <v>29</v>
      </c>
      <c r="Q962" s="541" t="s">
        <v>171</v>
      </c>
      <c r="R962" s="541" t="s">
        <v>238</v>
      </c>
      <c r="S962" s="543">
        <f>'Report 1'!$N$18</f>
        <v>0</v>
      </c>
      <c r="T962" s="544">
        <f>'Report 1'!$N$49</f>
        <v>0</v>
      </c>
      <c r="U962" s="545">
        <f>'Report 1'!$N$135</f>
        <v>0</v>
      </c>
      <c r="AL962" s="546" t="s">
        <v>669</v>
      </c>
      <c r="AM962" s="547">
        <v>2</v>
      </c>
      <c r="AN962" s="547" t="str">
        <f>'Information Input'!$M$14</f>
        <v xml:space="preserve">      -      </v>
      </c>
      <c r="AO962" s="547" t="s">
        <v>137</v>
      </c>
      <c r="AP962" s="538">
        <f t="shared" si="175"/>
        <v>43647</v>
      </c>
      <c r="AQ962" s="538">
        <f t="shared" si="176"/>
        <v>43738</v>
      </c>
      <c r="AR962" s="538">
        <f>'Information Input'!$H$35</f>
        <v>43555</v>
      </c>
      <c r="AS962" s="547" t="str">
        <f>'Information Input'!$J$22</f>
        <v>Quarterly</v>
      </c>
      <c r="AT962" s="538">
        <f>'Information Input'!$H$30</f>
        <v>43555</v>
      </c>
      <c r="AU962" s="547">
        <f>'Information Input'!$J$18</f>
        <v>2019</v>
      </c>
      <c r="AV962" s="547" t="s">
        <v>99</v>
      </c>
      <c r="AW962" s="547" t="s">
        <v>100</v>
      </c>
      <c r="AX962" s="547" t="s">
        <v>96</v>
      </c>
      <c r="AY962" s="548" t="s">
        <v>671</v>
      </c>
      <c r="AZ962" s="547">
        <v>37</v>
      </c>
      <c r="BA962" s="549" t="s">
        <v>179</v>
      </c>
      <c r="BB962" s="543" t="s">
        <v>231</v>
      </c>
      <c r="BC962" s="550">
        <f>'Report 2'!$V224</f>
        <v>0</v>
      </c>
      <c r="BD962" s="550">
        <f>'Report 2'!$W224</f>
        <v>0</v>
      </c>
      <c r="BE962" s="550">
        <f>'Report 2'!$X224</f>
        <v>0</v>
      </c>
      <c r="BF962" s="550">
        <f>'Report 2'!$Y224</f>
        <v>0</v>
      </c>
      <c r="BG962" s="550">
        <f>'Report 2'!$Z224</f>
        <v>0</v>
      </c>
      <c r="BH962" s="550">
        <f>'Report 2'!$AA224</f>
        <v>0</v>
      </c>
      <c r="BI962" s="550">
        <f>'Report 2'!$AB224</f>
        <v>0</v>
      </c>
      <c r="CC962" s="542" t="s">
        <v>669</v>
      </c>
      <c r="CD962" s="1014" t="s">
        <v>672</v>
      </c>
      <c r="CE962" s="1014" t="str">
        <f>'Information Input'!$M$14</f>
        <v xml:space="preserve">      -      </v>
      </c>
      <c r="CF962" s="551" t="s">
        <v>137</v>
      </c>
      <c r="CG962" s="552">
        <f t="shared" si="178"/>
        <v>43647</v>
      </c>
      <c r="CH962" s="552">
        <f t="shared" si="179"/>
        <v>43738</v>
      </c>
      <c r="CI962" s="552">
        <f>'Information Input'!$H$35</f>
        <v>43555</v>
      </c>
      <c r="CJ962" s="551" t="str">
        <f>'Information Input'!$J$22</f>
        <v>Quarterly</v>
      </c>
      <c r="CK962" s="552">
        <f>'Information Input'!$H$30</f>
        <v>43555</v>
      </c>
      <c r="CL962" s="551">
        <f>'Information Input'!$J$18</f>
        <v>2019</v>
      </c>
      <c r="CM962" s="551" t="s">
        <v>92</v>
      </c>
      <c r="CN962" s="1014" t="s">
        <v>93</v>
      </c>
      <c r="CO962" s="542" t="s">
        <v>91</v>
      </c>
      <c r="CP962" s="542" t="s">
        <v>671</v>
      </c>
      <c r="CQ962" s="551">
        <v>41</v>
      </c>
      <c r="CR962" s="542" t="s">
        <v>183</v>
      </c>
      <c r="CS962" s="542" t="s">
        <v>238</v>
      </c>
      <c r="CT962" s="1015">
        <f>'Report 1'!$J$18</f>
        <v>0</v>
      </c>
      <c r="CU962" s="1016">
        <f>SUMIF('Report 4A'!$G$16:$G$95,$CQ962,'Report 4A'!$R$16:$R$95)</f>
        <v>0</v>
      </c>
      <c r="CV962" s="1017">
        <f t="shared" si="177"/>
        <v>0</v>
      </c>
    </row>
    <row r="963" spans="2:100">
      <c r="B963" s="535" t="s">
        <v>669</v>
      </c>
      <c r="C963" s="536">
        <v>1</v>
      </c>
      <c r="D963" s="537" t="str">
        <f>'Information Input'!$M$14</f>
        <v xml:space="preserve">      -      </v>
      </c>
      <c r="E963" s="537" t="s">
        <v>136</v>
      </c>
      <c r="F963" s="538">
        <f t="shared" si="172"/>
        <v>43556</v>
      </c>
      <c r="G963" s="538">
        <f t="shared" si="173"/>
        <v>43646</v>
      </c>
      <c r="H963" s="538">
        <f>'Information Input'!$H$35</f>
        <v>43555</v>
      </c>
      <c r="I963" s="537" t="str">
        <f>'Information Input'!$J$22</f>
        <v>Quarterly</v>
      </c>
      <c r="J963" s="538">
        <f>'Information Input'!$H$30</f>
        <v>43555</v>
      </c>
      <c r="K963" s="537">
        <f>'Information Input'!$J$18</f>
        <v>2019</v>
      </c>
      <c r="L963" s="579" t="s">
        <v>94</v>
      </c>
      <c r="M963" s="540" t="s">
        <v>95</v>
      </c>
      <c r="N963" s="541" t="s">
        <v>96</v>
      </c>
      <c r="O963" s="542" t="s">
        <v>671</v>
      </c>
      <c r="P963" s="537">
        <v>30</v>
      </c>
      <c r="Q963" s="541" t="s">
        <v>172</v>
      </c>
      <c r="R963" s="541" t="s">
        <v>238</v>
      </c>
      <c r="S963" s="543">
        <f>'Report 1'!$N$18</f>
        <v>0</v>
      </c>
      <c r="T963" s="544">
        <f>'Report 1'!$N$50</f>
        <v>0</v>
      </c>
      <c r="U963" s="545">
        <f>'Report 1'!$N$136</f>
        <v>0</v>
      </c>
      <c r="AL963" s="546" t="s">
        <v>669</v>
      </c>
      <c r="AM963" s="547">
        <v>2</v>
      </c>
      <c r="AN963" s="547" t="str">
        <f>'Information Input'!$M$14</f>
        <v xml:space="preserve">      -      </v>
      </c>
      <c r="AO963" s="547" t="s">
        <v>137</v>
      </c>
      <c r="AP963" s="538">
        <f t="shared" si="175"/>
        <v>43647</v>
      </c>
      <c r="AQ963" s="538">
        <f t="shared" si="176"/>
        <v>43738</v>
      </c>
      <c r="AR963" s="538">
        <f>'Information Input'!$H$35</f>
        <v>43555</v>
      </c>
      <c r="AS963" s="547" t="str">
        <f>'Information Input'!$J$22</f>
        <v>Quarterly</v>
      </c>
      <c r="AT963" s="538">
        <f>'Information Input'!$H$30</f>
        <v>43555</v>
      </c>
      <c r="AU963" s="547">
        <f>'Information Input'!$J$18</f>
        <v>2019</v>
      </c>
      <c r="AV963" s="547" t="s">
        <v>99</v>
      </c>
      <c r="AW963" s="547" t="s">
        <v>100</v>
      </c>
      <c r="AX963" s="547" t="s">
        <v>96</v>
      </c>
      <c r="AY963" s="548" t="s">
        <v>671</v>
      </c>
      <c r="AZ963" s="547">
        <v>38</v>
      </c>
      <c r="BA963" s="549" t="s">
        <v>180</v>
      </c>
      <c r="BB963" s="543" t="s">
        <v>233</v>
      </c>
      <c r="BC963" s="550">
        <f>'Report 2'!$V225</f>
        <v>0</v>
      </c>
      <c r="BD963" s="550">
        <f>'Report 2'!$W225</f>
        <v>0</v>
      </c>
      <c r="BE963" s="550">
        <f>'Report 2'!$X225</f>
        <v>0</v>
      </c>
      <c r="BF963" s="550">
        <f>'Report 2'!$Y225</f>
        <v>0</v>
      </c>
      <c r="BG963" s="550">
        <f>'Report 2'!$Z225</f>
        <v>0</v>
      </c>
      <c r="BH963" s="550">
        <f>'Report 2'!$AA225</f>
        <v>0</v>
      </c>
      <c r="BI963" s="550">
        <f>'Report 2'!$AB225</f>
        <v>0</v>
      </c>
      <c r="CC963" s="542" t="s">
        <v>669</v>
      </c>
      <c r="CD963" s="1014" t="s">
        <v>672</v>
      </c>
      <c r="CE963" s="1014" t="str">
        <f>'Information Input'!$M$14</f>
        <v xml:space="preserve">      -      </v>
      </c>
      <c r="CF963" s="551" t="s">
        <v>137</v>
      </c>
      <c r="CG963" s="552">
        <f t="shared" si="178"/>
        <v>43647</v>
      </c>
      <c r="CH963" s="552">
        <f t="shared" si="179"/>
        <v>43738</v>
      </c>
      <c r="CI963" s="552">
        <f>'Information Input'!$H$35</f>
        <v>43555</v>
      </c>
      <c r="CJ963" s="551" t="str">
        <f>'Information Input'!$J$22</f>
        <v>Quarterly</v>
      </c>
      <c r="CK963" s="552">
        <f>'Information Input'!$H$30</f>
        <v>43555</v>
      </c>
      <c r="CL963" s="551">
        <f>'Information Input'!$J$18</f>
        <v>2019</v>
      </c>
      <c r="CM963" s="1018" t="s">
        <v>92</v>
      </c>
      <c r="CN963" s="1014" t="s">
        <v>93</v>
      </c>
      <c r="CO963" s="542" t="s">
        <v>91</v>
      </c>
      <c r="CP963" s="542" t="s">
        <v>671</v>
      </c>
      <c r="CQ963" s="551">
        <v>42</v>
      </c>
      <c r="CR963" s="542" t="s">
        <v>184</v>
      </c>
      <c r="CS963" s="542" t="s">
        <v>233</v>
      </c>
      <c r="CT963" s="1015">
        <f>'Report 1'!$J$18</f>
        <v>0</v>
      </c>
      <c r="CU963" s="1016">
        <f>SUMIF('Report 4A'!$G$16:$G$95,$CQ963,'Report 4A'!$R$16:$R$95)</f>
        <v>0</v>
      </c>
      <c r="CV963" s="1017">
        <f t="shared" ref="CV963:CV964" si="180">IF(CT963&lt;&gt;0,CU963/CT963,0)</f>
        <v>0</v>
      </c>
    </row>
    <row r="964" spans="2:100">
      <c r="B964" s="535" t="s">
        <v>669</v>
      </c>
      <c r="C964" s="536">
        <v>1</v>
      </c>
      <c r="D964" s="537" t="str">
        <f>'Information Input'!$M$14</f>
        <v xml:space="preserve">      -      </v>
      </c>
      <c r="E964" s="537" t="s">
        <v>136</v>
      </c>
      <c r="F964" s="538">
        <f t="shared" si="172"/>
        <v>43556</v>
      </c>
      <c r="G964" s="538">
        <f t="shared" si="173"/>
        <v>43646</v>
      </c>
      <c r="H964" s="538">
        <f>'Information Input'!$H$35</f>
        <v>43555</v>
      </c>
      <c r="I964" s="537" t="str">
        <f>'Information Input'!$J$22</f>
        <v>Quarterly</v>
      </c>
      <c r="J964" s="538">
        <f>'Information Input'!$H$30</f>
        <v>43555</v>
      </c>
      <c r="K964" s="537">
        <f>'Information Input'!$J$18</f>
        <v>2019</v>
      </c>
      <c r="L964" s="579" t="s">
        <v>94</v>
      </c>
      <c r="M964" s="540" t="s">
        <v>95</v>
      </c>
      <c r="N964" s="541" t="s">
        <v>96</v>
      </c>
      <c r="O964" s="542" t="s">
        <v>671</v>
      </c>
      <c r="P964" s="537">
        <v>31</v>
      </c>
      <c r="Q964" s="541" t="s">
        <v>173</v>
      </c>
      <c r="R964" s="541" t="s">
        <v>233</v>
      </c>
      <c r="S964" s="543">
        <f>'Report 1'!$N$18</f>
        <v>0</v>
      </c>
      <c r="T964" s="544">
        <f>'Report 1'!$N$51</f>
        <v>0</v>
      </c>
      <c r="U964" s="545">
        <f>'Report 1'!$N$137</f>
        <v>0</v>
      </c>
      <c r="AL964" s="546" t="s">
        <v>669</v>
      </c>
      <c r="AM964" s="547">
        <v>2</v>
      </c>
      <c r="AN964" s="547" t="str">
        <f>'Information Input'!$M$14</f>
        <v xml:space="preserve">      -      </v>
      </c>
      <c r="AO964" s="547" t="s">
        <v>137</v>
      </c>
      <c r="AP964" s="538">
        <f t="shared" si="175"/>
        <v>43647</v>
      </c>
      <c r="AQ964" s="538">
        <f t="shared" si="176"/>
        <v>43738</v>
      </c>
      <c r="AR964" s="538">
        <f>'Information Input'!$H$35</f>
        <v>43555</v>
      </c>
      <c r="AS964" s="547" t="str">
        <f>'Information Input'!$J$22</f>
        <v>Quarterly</v>
      </c>
      <c r="AT964" s="538">
        <f>'Information Input'!$H$30</f>
        <v>43555</v>
      </c>
      <c r="AU964" s="547">
        <f>'Information Input'!$J$18</f>
        <v>2019</v>
      </c>
      <c r="AV964" s="547" t="s">
        <v>99</v>
      </c>
      <c r="AW964" s="547" t="s">
        <v>100</v>
      </c>
      <c r="AX964" s="547" t="s">
        <v>96</v>
      </c>
      <c r="AY964" s="548" t="s">
        <v>671</v>
      </c>
      <c r="AZ964" s="547">
        <v>39</v>
      </c>
      <c r="BA964" s="549" t="s">
        <v>181</v>
      </c>
      <c r="BB964" s="543" t="s">
        <v>233</v>
      </c>
      <c r="BC964" s="550">
        <f>'Report 2'!$V226</f>
        <v>0</v>
      </c>
      <c r="BD964" s="550">
        <f>'Report 2'!$W226</f>
        <v>0</v>
      </c>
      <c r="BE964" s="550">
        <f>'Report 2'!$X226</f>
        <v>0</v>
      </c>
      <c r="BF964" s="550">
        <f>'Report 2'!$Y226</f>
        <v>0</v>
      </c>
      <c r="BG964" s="550">
        <f>'Report 2'!$Z226</f>
        <v>0</v>
      </c>
      <c r="BH964" s="550">
        <f>'Report 2'!$AA226</f>
        <v>0</v>
      </c>
      <c r="BI964" s="550">
        <f>'Report 2'!$AB226</f>
        <v>0</v>
      </c>
      <c r="CC964" s="542" t="s">
        <v>669</v>
      </c>
      <c r="CD964" s="1014" t="s">
        <v>672</v>
      </c>
      <c r="CE964" s="1014" t="str">
        <f>'Information Input'!$M$14</f>
        <v xml:space="preserve">      -      </v>
      </c>
      <c r="CF964" s="551" t="s">
        <v>137</v>
      </c>
      <c r="CG964" s="552">
        <f t="shared" si="178"/>
        <v>43647</v>
      </c>
      <c r="CH964" s="552">
        <f t="shared" si="179"/>
        <v>43738</v>
      </c>
      <c r="CI964" s="552">
        <f>'Information Input'!$H$35</f>
        <v>43555</v>
      </c>
      <c r="CJ964" s="551" t="str">
        <f>'Information Input'!$J$22</f>
        <v>Quarterly</v>
      </c>
      <c r="CK964" s="552">
        <f>'Information Input'!$H$30</f>
        <v>43555</v>
      </c>
      <c r="CL964" s="551">
        <f>'Information Input'!$J$18</f>
        <v>2019</v>
      </c>
      <c r="CM964" s="1018" t="s">
        <v>92</v>
      </c>
      <c r="CN964" s="1014" t="s">
        <v>93</v>
      </c>
      <c r="CO964" s="542" t="s">
        <v>91</v>
      </c>
      <c r="CP964" s="542" t="s">
        <v>671</v>
      </c>
      <c r="CQ964" s="551">
        <v>43</v>
      </c>
      <c r="CR964" s="542" t="s">
        <v>185</v>
      </c>
      <c r="CS964" s="542" t="s">
        <v>233</v>
      </c>
      <c r="CT964" s="1015">
        <f>'Report 1'!$J$18</f>
        <v>0</v>
      </c>
      <c r="CU964" s="1016">
        <f>SUMIF('Report 4A'!$G$16:$G$95,$CQ964,'Report 4A'!$R$16:$R$95)</f>
        <v>0</v>
      </c>
      <c r="CV964" s="1017">
        <f t="shared" si="180"/>
        <v>0</v>
      </c>
    </row>
    <row r="965" spans="2:100">
      <c r="B965" s="535" t="s">
        <v>669</v>
      </c>
      <c r="C965" s="536">
        <v>1</v>
      </c>
      <c r="D965" s="537" t="str">
        <f>'Information Input'!$M$14</f>
        <v xml:space="preserve">      -      </v>
      </c>
      <c r="E965" s="537" t="s">
        <v>136</v>
      </c>
      <c r="F965" s="538">
        <f t="shared" si="172"/>
        <v>43556</v>
      </c>
      <c r="G965" s="538">
        <f t="shared" si="173"/>
        <v>43646</v>
      </c>
      <c r="H965" s="538">
        <f>'Information Input'!$H$35</f>
        <v>43555</v>
      </c>
      <c r="I965" s="537" t="str">
        <f>'Information Input'!$J$22</f>
        <v>Quarterly</v>
      </c>
      <c r="J965" s="538">
        <f>'Information Input'!$H$30</f>
        <v>43555</v>
      </c>
      <c r="K965" s="537">
        <f>'Information Input'!$J$18</f>
        <v>2019</v>
      </c>
      <c r="L965" s="579" t="s">
        <v>94</v>
      </c>
      <c r="M965" s="540" t="s">
        <v>95</v>
      </c>
      <c r="N965" s="541" t="s">
        <v>96</v>
      </c>
      <c r="O965" s="542" t="s">
        <v>671</v>
      </c>
      <c r="P965" s="537">
        <v>32</v>
      </c>
      <c r="Q965" s="541" t="s">
        <v>174</v>
      </c>
      <c r="R965" s="541" t="s">
        <v>238</v>
      </c>
      <c r="S965" s="543">
        <f>'Report 1'!$N$18</f>
        <v>0</v>
      </c>
      <c r="T965" s="544">
        <f>'Report 1'!$N$52</f>
        <v>0</v>
      </c>
      <c r="U965" s="545">
        <f>'Report 1'!$N$138</f>
        <v>0</v>
      </c>
      <c r="AL965" s="546" t="s">
        <v>669</v>
      </c>
      <c r="AM965" s="547">
        <v>2</v>
      </c>
      <c r="AN965" s="547" t="str">
        <f>'Information Input'!$M$14</f>
        <v xml:space="preserve">      -      </v>
      </c>
      <c r="AO965" s="547" t="s">
        <v>137</v>
      </c>
      <c r="AP965" s="538">
        <f t="shared" si="175"/>
        <v>43647</v>
      </c>
      <c r="AQ965" s="538">
        <f t="shared" si="176"/>
        <v>43738</v>
      </c>
      <c r="AR965" s="538">
        <f>'Information Input'!$H$35</f>
        <v>43555</v>
      </c>
      <c r="AS965" s="547" t="str">
        <f>'Information Input'!$J$22</f>
        <v>Quarterly</v>
      </c>
      <c r="AT965" s="538">
        <f>'Information Input'!$H$30</f>
        <v>43555</v>
      </c>
      <c r="AU965" s="547">
        <f>'Information Input'!$J$18</f>
        <v>2019</v>
      </c>
      <c r="AV965" s="547" t="s">
        <v>99</v>
      </c>
      <c r="AW965" s="547" t="s">
        <v>100</v>
      </c>
      <c r="AX965" s="547" t="s">
        <v>96</v>
      </c>
      <c r="AY965" s="548" t="s">
        <v>671</v>
      </c>
      <c r="AZ965" s="547">
        <v>40</v>
      </c>
      <c r="BA965" s="549" t="s">
        <v>182</v>
      </c>
      <c r="BB965" s="543" t="s">
        <v>238</v>
      </c>
      <c r="BC965" s="550">
        <f>'Report 2'!$V227</f>
        <v>0</v>
      </c>
      <c r="BD965" s="550">
        <f>'Report 2'!$W227</f>
        <v>0</v>
      </c>
      <c r="BE965" s="550">
        <f>'Report 2'!$X227</f>
        <v>0</v>
      </c>
      <c r="BF965" s="550">
        <f>'Report 2'!$Y227</f>
        <v>0</v>
      </c>
      <c r="BG965" s="550">
        <f>'Report 2'!$Z227</f>
        <v>0</v>
      </c>
      <c r="BH965" s="550">
        <f>'Report 2'!$AA227</f>
        <v>0</v>
      </c>
      <c r="BI965" s="550">
        <f>'Report 2'!$AB227</f>
        <v>0</v>
      </c>
      <c r="CC965" s="542" t="s">
        <v>669</v>
      </c>
      <c r="CD965" s="1014" t="s">
        <v>672</v>
      </c>
      <c r="CE965" s="1014" t="str">
        <f>'Information Input'!$M$14</f>
        <v xml:space="preserve">      -      </v>
      </c>
      <c r="CF965" s="551" t="s">
        <v>137</v>
      </c>
      <c r="CG965" s="552">
        <f t="shared" si="178"/>
        <v>43647</v>
      </c>
      <c r="CH965" s="552">
        <f t="shared" si="179"/>
        <v>43738</v>
      </c>
      <c r="CI965" s="552">
        <f>'Information Input'!$H$35</f>
        <v>43555</v>
      </c>
      <c r="CJ965" s="551" t="str">
        <f>'Information Input'!$J$22</f>
        <v>Quarterly</v>
      </c>
      <c r="CK965" s="552">
        <f>'Information Input'!$H$30</f>
        <v>43555</v>
      </c>
      <c r="CL965" s="551">
        <f>'Information Input'!$J$18</f>
        <v>2019</v>
      </c>
      <c r="CM965" s="551" t="s">
        <v>92</v>
      </c>
      <c r="CN965" s="1014" t="s">
        <v>93</v>
      </c>
      <c r="CO965" s="542" t="s">
        <v>91</v>
      </c>
      <c r="CP965" s="542" t="s">
        <v>675</v>
      </c>
      <c r="CQ965" s="551">
        <v>45</v>
      </c>
      <c r="CR965" s="542" t="s">
        <v>187</v>
      </c>
      <c r="CS965" s="542" t="s">
        <v>239</v>
      </c>
      <c r="CT965" s="1015">
        <f>'Report 1'!$J$18</f>
        <v>0</v>
      </c>
      <c r="CU965" s="1016">
        <f>SUMIF('Report 4A'!$G$16:$G$95,$CQ965,'Report 4A'!$R$16:$R$95)</f>
        <v>0</v>
      </c>
      <c r="CV965" s="1017">
        <f t="shared" si="177"/>
        <v>0</v>
      </c>
    </row>
    <row r="966" spans="2:100">
      <c r="B966" s="535" t="s">
        <v>669</v>
      </c>
      <c r="C966" s="536">
        <v>1</v>
      </c>
      <c r="D966" s="537" t="str">
        <f>'Information Input'!$M$14</f>
        <v xml:space="preserve">      -      </v>
      </c>
      <c r="E966" s="537" t="s">
        <v>136</v>
      </c>
      <c r="F966" s="538">
        <f t="shared" si="172"/>
        <v>43556</v>
      </c>
      <c r="G966" s="538">
        <f t="shared" si="173"/>
        <v>43646</v>
      </c>
      <c r="H966" s="538">
        <f>'Information Input'!$H$35</f>
        <v>43555</v>
      </c>
      <c r="I966" s="537" t="str">
        <f>'Information Input'!$J$22</f>
        <v>Quarterly</v>
      </c>
      <c r="J966" s="538">
        <f>'Information Input'!$H$30</f>
        <v>43555</v>
      </c>
      <c r="K966" s="537">
        <f>'Information Input'!$J$18</f>
        <v>2019</v>
      </c>
      <c r="L966" s="579" t="s">
        <v>94</v>
      </c>
      <c r="M966" s="540" t="s">
        <v>95</v>
      </c>
      <c r="N966" s="541" t="s">
        <v>96</v>
      </c>
      <c r="O966" s="542" t="s">
        <v>671</v>
      </c>
      <c r="P966" s="537">
        <v>33</v>
      </c>
      <c r="Q966" s="541" t="s">
        <v>175</v>
      </c>
      <c r="R966" s="541" t="s">
        <v>233</v>
      </c>
      <c r="S966" s="543">
        <f>'Report 1'!$N$18</f>
        <v>0</v>
      </c>
      <c r="T966" s="544">
        <f>'Report 1'!$N$53</f>
        <v>0</v>
      </c>
      <c r="U966" s="545">
        <f>'Report 1'!$N$139</f>
        <v>0</v>
      </c>
      <c r="AL966" s="546" t="s">
        <v>669</v>
      </c>
      <c r="AM966" s="547">
        <v>2</v>
      </c>
      <c r="AN966" s="547" t="str">
        <f>'Information Input'!$M$14</f>
        <v xml:space="preserve">      -      </v>
      </c>
      <c r="AO966" s="547" t="s">
        <v>137</v>
      </c>
      <c r="AP966" s="538">
        <f t="shared" si="175"/>
        <v>43647</v>
      </c>
      <c r="AQ966" s="538">
        <f t="shared" si="176"/>
        <v>43738</v>
      </c>
      <c r="AR966" s="538">
        <f>'Information Input'!$H$35</f>
        <v>43555</v>
      </c>
      <c r="AS966" s="547" t="str">
        <f>'Information Input'!$J$22</f>
        <v>Quarterly</v>
      </c>
      <c r="AT966" s="538">
        <f>'Information Input'!$H$30</f>
        <v>43555</v>
      </c>
      <c r="AU966" s="547">
        <f>'Information Input'!$J$18</f>
        <v>2019</v>
      </c>
      <c r="AV966" s="547" t="s">
        <v>99</v>
      </c>
      <c r="AW966" s="547" t="s">
        <v>100</v>
      </c>
      <c r="AX966" s="547" t="s">
        <v>96</v>
      </c>
      <c r="AY966" s="548" t="s">
        <v>671</v>
      </c>
      <c r="AZ966" s="547">
        <v>41</v>
      </c>
      <c r="BA966" s="549" t="s">
        <v>183</v>
      </c>
      <c r="BB966" s="543" t="s">
        <v>238</v>
      </c>
      <c r="BC966" s="550">
        <f>'Report 2'!$V228</f>
        <v>0</v>
      </c>
      <c r="BD966" s="550">
        <f>'Report 2'!$W228</f>
        <v>0</v>
      </c>
      <c r="BE966" s="550">
        <f>'Report 2'!$X228</f>
        <v>0</v>
      </c>
      <c r="BF966" s="550">
        <f>'Report 2'!$Y228</f>
        <v>0</v>
      </c>
      <c r="BG966" s="550">
        <f>'Report 2'!$Z228</f>
        <v>0</v>
      </c>
      <c r="BH966" s="550">
        <f>'Report 2'!$AA228</f>
        <v>0</v>
      </c>
      <c r="BI966" s="550">
        <f>'Report 2'!$AB228</f>
        <v>0</v>
      </c>
      <c r="CC966" s="542" t="s">
        <v>669</v>
      </c>
      <c r="CD966" s="1014" t="s">
        <v>672</v>
      </c>
      <c r="CE966" s="1014" t="str">
        <f>'Information Input'!$M$14</f>
        <v xml:space="preserve">      -      </v>
      </c>
      <c r="CF966" s="551" t="s">
        <v>137</v>
      </c>
      <c r="CG966" s="552">
        <f t="shared" si="178"/>
        <v>43647</v>
      </c>
      <c r="CH966" s="552">
        <f t="shared" si="179"/>
        <v>43738</v>
      </c>
      <c r="CI966" s="552">
        <f>'Information Input'!$H$35</f>
        <v>43555</v>
      </c>
      <c r="CJ966" s="551" t="str">
        <f>'Information Input'!$J$22</f>
        <v>Quarterly</v>
      </c>
      <c r="CK966" s="552">
        <f>'Information Input'!$H$30</f>
        <v>43555</v>
      </c>
      <c r="CL966" s="551">
        <f>'Information Input'!$J$18</f>
        <v>2019</v>
      </c>
      <c r="CM966" s="551" t="s">
        <v>92</v>
      </c>
      <c r="CN966" s="1014" t="s">
        <v>93</v>
      </c>
      <c r="CO966" s="542" t="s">
        <v>91</v>
      </c>
      <c r="CP966" s="542" t="s">
        <v>675</v>
      </c>
      <c r="CQ966" s="551">
        <v>46</v>
      </c>
      <c r="CR966" s="542" t="s">
        <v>188</v>
      </c>
      <c r="CS966" s="542" t="s">
        <v>239</v>
      </c>
      <c r="CT966" s="1015">
        <f>'Report 1'!$J$18</f>
        <v>0</v>
      </c>
      <c r="CU966" s="1016">
        <f>SUMIF('Report 4A'!$G$16:$G$95,$CQ966,'Report 4A'!$R$16:$R$95)</f>
        <v>0</v>
      </c>
      <c r="CV966" s="1017">
        <f t="shared" si="177"/>
        <v>0</v>
      </c>
    </row>
    <row r="967" spans="2:100">
      <c r="B967" s="535" t="s">
        <v>669</v>
      </c>
      <c r="C967" s="536">
        <v>1</v>
      </c>
      <c r="D967" s="537" t="str">
        <f>'Information Input'!$M$14</f>
        <v xml:space="preserve">      -      </v>
      </c>
      <c r="E967" s="537" t="s">
        <v>136</v>
      </c>
      <c r="F967" s="538">
        <f t="shared" si="172"/>
        <v>43556</v>
      </c>
      <c r="G967" s="538">
        <f t="shared" si="173"/>
        <v>43646</v>
      </c>
      <c r="H967" s="538">
        <f>'Information Input'!$H$35</f>
        <v>43555</v>
      </c>
      <c r="I967" s="537" t="str">
        <f>'Information Input'!$J$22</f>
        <v>Quarterly</v>
      </c>
      <c r="J967" s="538">
        <f>'Information Input'!$H$30</f>
        <v>43555</v>
      </c>
      <c r="K967" s="537">
        <f>'Information Input'!$J$18</f>
        <v>2019</v>
      </c>
      <c r="L967" s="579" t="s">
        <v>94</v>
      </c>
      <c r="M967" s="540" t="s">
        <v>95</v>
      </c>
      <c r="N967" s="541" t="s">
        <v>96</v>
      </c>
      <c r="O967" s="542" t="s">
        <v>671</v>
      </c>
      <c r="P967" s="537">
        <v>34</v>
      </c>
      <c r="Q967" s="541" t="s">
        <v>176</v>
      </c>
      <c r="R967" s="541" t="s">
        <v>238</v>
      </c>
      <c r="S967" s="543">
        <f>'Report 1'!$N$18</f>
        <v>0</v>
      </c>
      <c r="T967" s="544">
        <f>'Report 1'!$N$54</f>
        <v>0</v>
      </c>
      <c r="U967" s="545">
        <f>'Report 1'!$N$140</f>
        <v>0</v>
      </c>
      <c r="AL967" s="546" t="s">
        <v>669</v>
      </c>
      <c r="AM967" s="547">
        <v>2</v>
      </c>
      <c r="AN967" s="547" t="str">
        <f>'Information Input'!$M$14</f>
        <v xml:space="preserve">      -      </v>
      </c>
      <c r="AO967" s="547" t="s">
        <v>137</v>
      </c>
      <c r="AP967" s="538">
        <f t="shared" si="175"/>
        <v>43647</v>
      </c>
      <c r="AQ967" s="538">
        <f t="shared" si="176"/>
        <v>43738</v>
      </c>
      <c r="AR967" s="538">
        <f>'Information Input'!$H$35</f>
        <v>43555</v>
      </c>
      <c r="AS967" s="547" t="str">
        <f>'Information Input'!$J$22</f>
        <v>Quarterly</v>
      </c>
      <c r="AT967" s="538">
        <f>'Information Input'!$H$30</f>
        <v>43555</v>
      </c>
      <c r="AU967" s="547">
        <f>'Information Input'!$J$18</f>
        <v>2019</v>
      </c>
      <c r="AV967" s="547" t="s">
        <v>99</v>
      </c>
      <c r="AW967" s="547" t="s">
        <v>100</v>
      </c>
      <c r="AX967" s="547" t="s">
        <v>96</v>
      </c>
      <c r="AY967" s="548" t="s">
        <v>671</v>
      </c>
      <c r="AZ967" s="547">
        <v>42</v>
      </c>
      <c r="BA967" s="549" t="s">
        <v>184</v>
      </c>
      <c r="BB967" s="543" t="s">
        <v>233</v>
      </c>
      <c r="BC967" s="550">
        <f>'Report 2'!$V229</f>
        <v>0</v>
      </c>
      <c r="BD967" s="550">
        <f>'Report 2'!$W229</f>
        <v>0</v>
      </c>
      <c r="BE967" s="550">
        <f>'Report 2'!$X229</f>
        <v>0</v>
      </c>
      <c r="BF967" s="550">
        <f>'Report 2'!$Y229</f>
        <v>0</v>
      </c>
      <c r="BG967" s="550">
        <f>'Report 2'!$Z229</f>
        <v>0</v>
      </c>
      <c r="BH967" s="550">
        <f>'Report 2'!$AA229</f>
        <v>0</v>
      </c>
      <c r="BI967" s="550">
        <f>'Report 2'!$AB229</f>
        <v>0</v>
      </c>
      <c r="CC967" s="542" t="s">
        <v>669</v>
      </c>
      <c r="CD967" s="1014" t="s">
        <v>672</v>
      </c>
      <c r="CE967" s="1014" t="str">
        <f>'Information Input'!$M$14</f>
        <v xml:space="preserve">      -      </v>
      </c>
      <c r="CF967" s="551" t="s">
        <v>137</v>
      </c>
      <c r="CG967" s="552">
        <f t="shared" si="178"/>
        <v>43647</v>
      </c>
      <c r="CH967" s="552">
        <f t="shared" si="179"/>
        <v>43738</v>
      </c>
      <c r="CI967" s="552">
        <f>'Information Input'!$H$35</f>
        <v>43555</v>
      </c>
      <c r="CJ967" s="551" t="str">
        <f>'Information Input'!$J$22</f>
        <v>Quarterly</v>
      </c>
      <c r="CK967" s="552">
        <f>'Information Input'!$H$30</f>
        <v>43555</v>
      </c>
      <c r="CL967" s="551">
        <f>'Information Input'!$J$18</f>
        <v>2019</v>
      </c>
      <c r="CM967" s="551" t="s">
        <v>92</v>
      </c>
      <c r="CN967" s="1014" t="s">
        <v>93</v>
      </c>
      <c r="CO967" s="542" t="s">
        <v>91</v>
      </c>
      <c r="CP967" s="542" t="s">
        <v>675</v>
      </c>
      <c r="CQ967" s="551">
        <v>47</v>
      </c>
      <c r="CR967" s="542" t="s">
        <v>189</v>
      </c>
      <c r="CS967" s="542" t="s">
        <v>239</v>
      </c>
      <c r="CT967" s="1015">
        <f>'Report 1'!$J$18</f>
        <v>0</v>
      </c>
      <c r="CU967" s="1016">
        <f>SUMIF('Report 4A'!$G$16:$G$95,$CQ967,'Report 4A'!$R$16:$R$95)</f>
        <v>0</v>
      </c>
      <c r="CV967" s="1017">
        <f t="shared" si="177"/>
        <v>0</v>
      </c>
    </row>
    <row r="968" spans="2:100">
      <c r="B968" s="535" t="s">
        <v>669</v>
      </c>
      <c r="C968" s="536">
        <v>1</v>
      </c>
      <c r="D968" s="537" t="str">
        <f>'Information Input'!$M$14</f>
        <v xml:space="preserve">      -      </v>
      </c>
      <c r="E968" s="537" t="s">
        <v>136</v>
      </c>
      <c r="F968" s="538">
        <f t="shared" si="172"/>
        <v>43556</v>
      </c>
      <c r="G968" s="538">
        <f t="shared" si="173"/>
        <v>43646</v>
      </c>
      <c r="H968" s="538">
        <f>'Information Input'!$H$35</f>
        <v>43555</v>
      </c>
      <c r="I968" s="537" t="str">
        <f>'Information Input'!$J$22</f>
        <v>Quarterly</v>
      </c>
      <c r="J968" s="538">
        <f>'Information Input'!$H$30</f>
        <v>43555</v>
      </c>
      <c r="K968" s="537">
        <f>'Information Input'!$J$18</f>
        <v>2019</v>
      </c>
      <c r="L968" s="579" t="s">
        <v>94</v>
      </c>
      <c r="M968" s="540" t="s">
        <v>95</v>
      </c>
      <c r="N968" s="541" t="s">
        <v>96</v>
      </c>
      <c r="O968" s="542" t="s">
        <v>671</v>
      </c>
      <c r="P968" s="537">
        <v>35</v>
      </c>
      <c r="Q968" s="541" t="s">
        <v>177</v>
      </c>
      <c r="R968" s="541" t="s">
        <v>235</v>
      </c>
      <c r="S968" s="543">
        <f>'Report 1'!$N$18</f>
        <v>0</v>
      </c>
      <c r="T968" s="544">
        <f>'Report 1'!$N$55</f>
        <v>0</v>
      </c>
      <c r="U968" s="545">
        <f>'Report 1'!$N$141</f>
        <v>0</v>
      </c>
      <c r="AL968" s="546" t="s">
        <v>669</v>
      </c>
      <c r="AM968" s="547">
        <v>2</v>
      </c>
      <c r="AN968" s="547" t="str">
        <f>'Information Input'!$M$14</f>
        <v xml:space="preserve">      -      </v>
      </c>
      <c r="AO968" s="547" t="s">
        <v>137</v>
      </c>
      <c r="AP968" s="538">
        <f t="shared" si="175"/>
        <v>43647</v>
      </c>
      <c r="AQ968" s="538">
        <f t="shared" si="176"/>
        <v>43738</v>
      </c>
      <c r="AR968" s="538">
        <f>'Information Input'!$H$35</f>
        <v>43555</v>
      </c>
      <c r="AS968" s="547" t="str">
        <f>'Information Input'!$J$22</f>
        <v>Quarterly</v>
      </c>
      <c r="AT968" s="538">
        <f>'Information Input'!$H$30</f>
        <v>43555</v>
      </c>
      <c r="AU968" s="547">
        <f>'Information Input'!$J$18</f>
        <v>2019</v>
      </c>
      <c r="AV968" s="547" t="s">
        <v>99</v>
      </c>
      <c r="AW968" s="547" t="s">
        <v>100</v>
      </c>
      <c r="AX968" s="547" t="s">
        <v>96</v>
      </c>
      <c r="AY968" s="548" t="s">
        <v>671</v>
      </c>
      <c r="AZ968" s="547">
        <v>43</v>
      </c>
      <c r="BA968" s="549" t="s">
        <v>185</v>
      </c>
      <c r="BB968" s="543" t="s">
        <v>233</v>
      </c>
      <c r="BC968" s="550">
        <f>'Report 2'!$V230</f>
        <v>0</v>
      </c>
      <c r="BD968" s="550">
        <f>'Report 2'!$W230</f>
        <v>0</v>
      </c>
      <c r="BE968" s="550">
        <f>'Report 2'!$X230</f>
        <v>0</v>
      </c>
      <c r="BF968" s="550">
        <f>'Report 2'!$Y230</f>
        <v>0</v>
      </c>
      <c r="BG968" s="550">
        <f>'Report 2'!$Z230</f>
        <v>0</v>
      </c>
      <c r="BH968" s="550">
        <f>'Report 2'!$AA230</f>
        <v>0</v>
      </c>
      <c r="BI968" s="550">
        <f>'Report 2'!$AB230</f>
        <v>0</v>
      </c>
      <c r="CC968" s="542" t="s">
        <v>669</v>
      </c>
      <c r="CD968" s="1014" t="s">
        <v>672</v>
      </c>
      <c r="CE968" s="1014" t="str">
        <f>'Information Input'!$M$14</f>
        <v xml:space="preserve">      -      </v>
      </c>
      <c r="CF968" s="551" t="s">
        <v>137</v>
      </c>
      <c r="CG968" s="552">
        <f t="shared" si="178"/>
        <v>43647</v>
      </c>
      <c r="CH968" s="552">
        <f t="shared" si="179"/>
        <v>43738</v>
      </c>
      <c r="CI968" s="552">
        <f>'Information Input'!$H$35</f>
        <v>43555</v>
      </c>
      <c r="CJ968" s="551" t="str">
        <f>'Information Input'!$J$22</f>
        <v>Quarterly</v>
      </c>
      <c r="CK968" s="552">
        <f>'Information Input'!$H$30</f>
        <v>43555</v>
      </c>
      <c r="CL968" s="551">
        <f>'Information Input'!$J$18</f>
        <v>2019</v>
      </c>
      <c r="CM968" s="551" t="s">
        <v>92</v>
      </c>
      <c r="CN968" s="1014" t="s">
        <v>93</v>
      </c>
      <c r="CO968" s="542" t="s">
        <v>91</v>
      </c>
      <c r="CP968" s="542" t="s">
        <v>675</v>
      </c>
      <c r="CQ968" s="551">
        <v>48</v>
      </c>
      <c r="CR968" s="542" t="s">
        <v>190</v>
      </c>
      <c r="CS968" s="542" t="s">
        <v>239</v>
      </c>
      <c r="CT968" s="1015">
        <f>'Report 1'!$J$18</f>
        <v>0</v>
      </c>
      <c r="CU968" s="1016">
        <f>SUMIF('Report 4A'!$G$16:$G$95,$CQ968,'Report 4A'!$R$16:$R$95)</f>
        <v>0</v>
      </c>
      <c r="CV968" s="1017">
        <f t="shared" si="177"/>
        <v>0</v>
      </c>
    </row>
    <row r="969" spans="2:100">
      <c r="B969" s="535" t="s">
        <v>669</v>
      </c>
      <c r="C969" s="536">
        <v>1</v>
      </c>
      <c r="D969" s="537" t="str">
        <f>'Information Input'!$M$14</f>
        <v xml:space="preserve">      -      </v>
      </c>
      <c r="E969" s="537" t="s">
        <v>136</v>
      </c>
      <c r="F969" s="538">
        <f t="shared" si="172"/>
        <v>43556</v>
      </c>
      <c r="G969" s="538">
        <f t="shared" si="173"/>
        <v>43646</v>
      </c>
      <c r="H969" s="538">
        <f>'Information Input'!$H$35</f>
        <v>43555</v>
      </c>
      <c r="I969" s="537" t="str">
        <f>'Information Input'!$J$22</f>
        <v>Quarterly</v>
      </c>
      <c r="J969" s="538">
        <f>'Information Input'!$H$30</f>
        <v>43555</v>
      </c>
      <c r="K969" s="537">
        <f>'Information Input'!$J$18</f>
        <v>2019</v>
      </c>
      <c r="L969" s="579" t="s">
        <v>94</v>
      </c>
      <c r="M969" s="540" t="s">
        <v>95</v>
      </c>
      <c r="N969" s="541" t="s">
        <v>96</v>
      </c>
      <c r="O969" s="542" t="s">
        <v>671</v>
      </c>
      <c r="P969" s="537">
        <v>36</v>
      </c>
      <c r="Q969" s="541" t="s">
        <v>178</v>
      </c>
      <c r="R969" s="541" t="s">
        <v>235</v>
      </c>
      <c r="S969" s="543">
        <f>'Report 1'!$N$18</f>
        <v>0</v>
      </c>
      <c r="T969" s="544">
        <f>'Report 1'!$N$56</f>
        <v>0</v>
      </c>
      <c r="U969" s="545">
        <f>'Report 1'!$N$142</f>
        <v>0</v>
      </c>
      <c r="AL969" s="546" t="s">
        <v>669</v>
      </c>
      <c r="AM969" s="547">
        <v>2</v>
      </c>
      <c r="AN969" s="547" t="str">
        <f>'Information Input'!$M$14</f>
        <v xml:space="preserve">      -      </v>
      </c>
      <c r="AO969" s="547" t="s">
        <v>137</v>
      </c>
      <c r="AP969" s="538">
        <f t="shared" si="175"/>
        <v>43647</v>
      </c>
      <c r="AQ969" s="538">
        <f t="shared" si="176"/>
        <v>43738</v>
      </c>
      <c r="AR969" s="538">
        <f>'Information Input'!$H$35</f>
        <v>43555</v>
      </c>
      <c r="AS969" s="547" t="str">
        <f>'Information Input'!$J$22</f>
        <v>Quarterly</v>
      </c>
      <c r="AT969" s="538">
        <f>'Information Input'!$H$30</f>
        <v>43555</v>
      </c>
      <c r="AU969" s="547">
        <f>'Information Input'!$J$18</f>
        <v>2019</v>
      </c>
      <c r="AV969" s="547" t="s">
        <v>99</v>
      </c>
      <c r="AW969" s="547" t="s">
        <v>100</v>
      </c>
      <c r="AX969" s="547" t="s">
        <v>96</v>
      </c>
      <c r="AY969" s="548" t="s">
        <v>674</v>
      </c>
      <c r="AZ969" s="547">
        <v>44</v>
      </c>
      <c r="BA969" s="549" t="s">
        <v>186</v>
      </c>
      <c r="BB969" s="543" t="s">
        <v>239</v>
      </c>
      <c r="BC969" s="550">
        <f>'Report 2'!$V231</f>
        <v>0</v>
      </c>
      <c r="BD969" s="550">
        <f>'Report 2'!$W231</f>
        <v>0</v>
      </c>
      <c r="BE969" s="550">
        <f>'Report 2'!$X231</f>
        <v>0</v>
      </c>
      <c r="BF969" s="550">
        <f>'Report 2'!$Y231</f>
        <v>0</v>
      </c>
      <c r="BG969" s="550">
        <f>'Report 2'!$Z231</f>
        <v>0</v>
      </c>
      <c r="BH969" s="550">
        <f>'Report 2'!$AA231</f>
        <v>0</v>
      </c>
      <c r="BI969" s="550">
        <f>'Report 2'!$AB231</f>
        <v>0</v>
      </c>
      <c r="CC969" s="542" t="s">
        <v>669</v>
      </c>
      <c r="CD969" s="1014" t="s">
        <v>672</v>
      </c>
      <c r="CE969" s="1014" t="str">
        <f>'Information Input'!$M$14</f>
        <v xml:space="preserve">      -      </v>
      </c>
      <c r="CF969" s="551" t="s">
        <v>137</v>
      </c>
      <c r="CG969" s="552">
        <f t="shared" si="178"/>
        <v>43647</v>
      </c>
      <c r="CH969" s="552">
        <f t="shared" si="179"/>
        <v>43738</v>
      </c>
      <c r="CI969" s="552">
        <f>'Information Input'!$H$35</f>
        <v>43555</v>
      </c>
      <c r="CJ969" s="551" t="str">
        <f>'Information Input'!$J$22</f>
        <v>Quarterly</v>
      </c>
      <c r="CK969" s="552">
        <f>'Information Input'!$H$30</f>
        <v>43555</v>
      </c>
      <c r="CL969" s="551">
        <f>'Information Input'!$J$18</f>
        <v>2019</v>
      </c>
      <c r="CM969" s="551" t="s">
        <v>92</v>
      </c>
      <c r="CN969" s="1014" t="s">
        <v>93</v>
      </c>
      <c r="CO969" s="542" t="s">
        <v>91</v>
      </c>
      <c r="CP969" s="542" t="s">
        <v>675</v>
      </c>
      <c r="CQ969" s="551">
        <v>49</v>
      </c>
      <c r="CR969" s="542" t="s">
        <v>191</v>
      </c>
      <c r="CS969" s="542" t="s">
        <v>239</v>
      </c>
      <c r="CT969" s="1015">
        <f>'Report 1'!$J$18</f>
        <v>0</v>
      </c>
      <c r="CU969" s="1016">
        <f>SUMIF('Report 4A'!$G$16:$G$95,$CQ969,'Report 4A'!$R$16:$R$95)</f>
        <v>0</v>
      </c>
      <c r="CV969" s="1017">
        <f t="shared" si="177"/>
        <v>0</v>
      </c>
    </row>
    <row r="970" spans="2:100">
      <c r="B970" s="535" t="s">
        <v>669</v>
      </c>
      <c r="C970" s="536">
        <v>1</v>
      </c>
      <c r="D970" s="537" t="str">
        <f>'Information Input'!$M$14</f>
        <v xml:space="preserve">      -      </v>
      </c>
      <c r="E970" s="537" t="s">
        <v>136</v>
      </c>
      <c r="F970" s="538">
        <f t="shared" si="172"/>
        <v>43556</v>
      </c>
      <c r="G970" s="538">
        <f t="shared" si="173"/>
        <v>43646</v>
      </c>
      <c r="H970" s="538">
        <f>'Information Input'!$H$35</f>
        <v>43555</v>
      </c>
      <c r="I970" s="537" t="str">
        <f>'Information Input'!$J$22</f>
        <v>Quarterly</v>
      </c>
      <c r="J970" s="538">
        <f>'Information Input'!$H$30</f>
        <v>43555</v>
      </c>
      <c r="K970" s="537">
        <f>'Information Input'!$J$18</f>
        <v>2019</v>
      </c>
      <c r="L970" s="579" t="s">
        <v>94</v>
      </c>
      <c r="M970" s="540" t="s">
        <v>95</v>
      </c>
      <c r="N970" s="541" t="s">
        <v>96</v>
      </c>
      <c r="O970" s="542" t="s">
        <v>671</v>
      </c>
      <c r="P970" s="537">
        <v>37</v>
      </c>
      <c r="Q970" s="541" t="s">
        <v>179</v>
      </c>
      <c r="R970" s="541" t="s">
        <v>231</v>
      </c>
      <c r="S970" s="543">
        <f>'Report 1'!$N$18</f>
        <v>0</v>
      </c>
      <c r="T970" s="544">
        <f>'Report 1'!$N$57</f>
        <v>0</v>
      </c>
      <c r="U970" s="545">
        <f>'Report 1'!$N$143</f>
        <v>0</v>
      </c>
      <c r="AL970" s="546" t="s">
        <v>669</v>
      </c>
      <c r="AM970" s="547">
        <v>2</v>
      </c>
      <c r="AN970" s="547" t="str">
        <f>'Information Input'!$M$14</f>
        <v xml:space="preserve">      -      </v>
      </c>
      <c r="AO970" s="547" t="s">
        <v>137</v>
      </c>
      <c r="AP970" s="538">
        <f t="shared" si="175"/>
        <v>43647</v>
      </c>
      <c r="AQ970" s="538">
        <f t="shared" si="176"/>
        <v>43738</v>
      </c>
      <c r="AR970" s="538">
        <f>'Information Input'!$H$35</f>
        <v>43555</v>
      </c>
      <c r="AS970" s="547" t="str">
        <f>'Information Input'!$J$22</f>
        <v>Quarterly</v>
      </c>
      <c r="AT970" s="538">
        <f>'Information Input'!$H$30</f>
        <v>43555</v>
      </c>
      <c r="AU970" s="547">
        <f>'Information Input'!$J$18</f>
        <v>2019</v>
      </c>
      <c r="AV970" s="547" t="s">
        <v>99</v>
      </c>
      <c r="AW970" s="547" t="s">
        <v>100</v>
      </c>
      <c r="AX970" s="547" t="s">
        <v>96</v>
      </c>
      <c r="AY970" s="548" t="s">
        <v>675</v>
      </c>
      <c r="AZ970" s="547">
        <v>45</v>
      </c>
      <c r="BA970" s="549" t="s">
        <v>187</v>
      </c>
      <c r="BB970" s="543" t="s">
        <v>239</v>
      </c>
      <c r="BC970" s="550">
        <f>'Report 2'!$V232</f>
        <v>0</v>
      </c>
      <c r="BD970" s="550">
        <f>'Report 2'!$W232</f>
        <v>0</v>
      </c>
      <c r="BE970" s="550">
        <f>'Report 2'!$X232</f>
        <v>0</v>
      </c>
      <c r="BF970" s="550">
        <f>'Report 2'!$Y232</f>
        <v>0</v>
      </c>
      <c r="BG970" s="550">
        <f>'Report 2'!$Z232</f>
        <v>0</v>
      </c>
      <c r="BH970" s="550">
        <f>'Report 2'!$AA232</f>
        <v>0</v>
      </c>
      <c r="BI970" s="550">
        <f>'Report 2'!$AB232</f>
        <v>0</v>
      </c>
      <c r="CC970" s="542" t="s">
        <v>669</v>
      </c>
      <c r="CD970" s="1014" t="s">
        <v>672</v>
      </c>
      <c r="CE970" s="1014" t="str">
        <f>'Information Input'!$M$14</f>
        <v xml:space="preserve">      -      </v>
      </c>
      <c r="CF970" s="551" t="s">
        <v>137</v>
      </c>
      <c r="CG970" s="552">
        <f t="shared" si="178"/>
        <v>43647</v>
      </c>
      <c r="CH970" s="552">
        <f t="shared" si="179"/>
        <v>43738</v>
      </c>
      <c r="CI970" s="552">
        <f>'Information Input'!$H$35</f>
        <v>43555</v>
      </c>
      <c r="CJ970" s="551" t="str">
        <f>'Information Input'!$J$22</f>
        <v>Quarterly</v>
      </c>
      <c r="CK970" s="552">
        <f>'Information Input'!$H$30</f>
        <v>43555</v>
      </c>
      <c r="CL970" s="551">
        <f>'Information Input'!$J$18</f>
        <v>2019</v>
      </c>
      <c r="CM970" s="551" t="s">
        <v>92</v>
      </c>
      <c r="CN970" s="1014" t="s">
        <v>93</v>
      </c>
      <c r="CO970" s="542" t="s">
        <v>91</v>
      </c>
      <c r="CP970" s="542" t="s">
        <v>675</v>
      </c>
      <c r="CQ970" s="551">
        <v>50</v>
      </c>
      <c r="CR970" s="542" t="s">
        <v>192</v>
      </c>
      <c r="CS970" s="542" t="s">
        <v>239</v>
      </c>
      <c r="CT970" s="1015">
        <f>'Report 1'!$J$18</f>
        <v>0</v>
      </c>
      <c r="CU970" s="1016">
        <f>SUMIF('Report 4A'!$G$16:$G$95,$CQ970,'Report 4A'!$R$16:$R$95)</f>
        <v>0</v>
      </c>
      <c r="CV970" s="1017">
        <f t="shared" si="177"/>
        <v>0</v>
      </c>
    </row>
    <row r="971" spans="2:100">
      <c r="B971" s="535" t="s">
        <v>669</v>
      </c>
      <c r="C971" s="536">
        <v>1</v>
      </c>
      <c r="D971" s="537" t="str">
        <f>'Information Input'!$M$14</f>
        <v xml:space="preserve">      -      </v>
      </c>
      <c r="E971" s="537" t="s">
        <v>136</v>
      </c>
      <c r="F971" s="538">
        <f t="shared" si="172"/>
        <v>43556</v>
      </c>
      <c r="G971" s="538">
        <f t="shared" si="173"/>
        <v>43646</v>
      </c>
      <c r="H971" s="538">
        <f>'Information Input'!$H$35</f>
        <v>43555</v>
      </c>
      <c r="I971" s="537" t="str">
        <f>'Information Input'!$J$22</f>
        <v>Quarterly</v>
      </c>
      <c r="J971" s="538">
        <f>'Information Input'!$H$30</f>
        <v>43555</v>
      </c>
      <c r="K971" s="537">
        <f>'Information Input'!$J$18</f>
        <v>2019</v>
      </c>
      <c r="L971" s="579" t="s">
        <v>94</v>
      </c>
      <c r="M971" s="540" t="s">
        <v>95</v>
      </c>
      <c r="N971" s="541" t="s">
        <v>96</v>
      </c>
      <c r="O971" s="542" t="s">
        <v>671</v>
      </c>
      <c r="P971" s="537">
        <v>38</v>
      </c>
      <c r="Q971" s="541" t="s">
        <v>180</v>
      </c>
      <c r="R971" s="541" t="s">
        <v>233</v>
      </c>
      <c r="S971" s="543">
        <f>'Report 1'!$N$18</f>
        <v>0</v>
      </c>
      <c r="T971" s="544">
        <f>'Report 1'!$N$58</f>
        <v>0</v>
      </c>
      <c r="U971" s="545">
        <f>'Report 1'!$N$144</f>
        <v>0</v>
      </c>
      <c r="AL971" s="546" t="s">
        <v>669</v>
      </c>
      <c r="AM971" s="547">
        <v>2</v>
      </c>
      <c r="AN971" s="547" t="str">
        <f>'Information Input'!$M$14</f>
        <v xml:space="preserve">      -      </v>
      </c>
      <c r="AO971" s="547" t="s">
        <v>137</v>
      </c>
      <c r="AP971" s="538">
        <f t="shared" si="175"/>
        <v>43647</v>
      </c>
      <c r="AQ971" s="538">
        <f t="shared" si="176"/>
        <v>43738</v>
      </c>
      <c r="AR971" s="538">
        <f>'Information Input'!$H$35</f>
        <v>43555</v>
      </c>
      <c r="AS971" s="547" t="str">
        <f>'Information Input'!$J$22</f>
        <v>Quarterly</v>
      </c>
      <c r="AT971" s="538">
        <f>'Information Input'!$H$30</f>
        <v>43555</v>
      </c>
      <c r="AU971" s="547">
        <f>'Information Input'!$J$18</f>
        <v>2019</v>
      </c>
      <c r="AV971" s="547" t="s">
        <v>99</v>
      </c>
      <c r="AW971" s="547" t="s">
        <v>100</v>
      </c>
      <c r="AX971" s="547" t="s">
        <v>96</v>
      </c>
      <c r="AY971" s="548" t="s">
        <v>675</v>
      </c>
      <c r="AZ971" s="547">
        <v>46</v>
      </c>
      <c r="BA971" s="549" t="s">
        <v>188</v>
      </c>
      <c r="BB971" s="543" t="s">
        <v>239</v>
      </c>
      <c r="BC971" s="550">
        <f>'Report 2'!$V233</f>
        <v>0</v>
      </c>
      <c r="BD971" s="550">
        <f>'Report 2'!$W233</f>
        <v>0</v>
      </c>
      <c r="BE971" s="550">
        <f>'Report 2'!$X233</f>
        <v>0</v>
      </c>
      <c r="BF971" s="550">
        <f>'Report 2'!$Y233</f>
        <v>0</v>
      </c>
      <c r="BG971" s="550">
        <f>'Report 2'!$Z233</f>
        <v>0</v>
      </c>
      <c r="BH971" s="550">
        <f>'Report 2'!$AA233</f>
        <v>0</v>
      </c>
      <c r="BI971" s="550">
        <f>'Report 2'!$AB233</f>
        <v>0</v>
      </c>
      <c r="CC971" s="575" t="s">
        <v>669</v>
      </c>
      <c r="CD971" s="1019" t="s">
        <v>672</v>
      </c>
      <c r="CE971" s="1019" t="str">
        <f>'Information Input'!$M$14</f>
        <v xml:space="preserve">      -      </v>
      </c>
      <c r="CF971" s="570" t="s">
        <v>137</v>
      </c>
      <c r="CG971" s="566">
        <f t="shared" si="178"/>
        <v>43647</v>
      </c>
      <c r="CH971" s="566">
        <f t="shared" si="179"/>
        <v>43738</v>
      </c>
      <c r="CI971" s="566">
        <f>'Information Input'!$H$35</f>
        <v>43555</v>
      </c>
      <c r="CJ971" s="570" t="str">
        <f>'Information Input'!$J$22</f>
        <v>Quarterly</v>
      </c>
      <c r="CK971" s="566">
        <f>'Information Input'!$H$30</f>
        <v>43555</v>
      </c>
      <c r="CL971" s="570">
        <f>'Information Input'!$J$18</f>
        <v>2019</v>
      </c>
      <c r="CM971" s="570" t="s">
        <v>92</v>
      </c>
      <c r="CN971" s="1019" t="s">
        <v>93</v>
      </c>
      <c r="CO971" s="575" t="s">
        <v>91</v>
      </c>
      <c r="CP971" s="575" t="s">
        <v>675</v>
      </c>
      <c r="CQ971" s="570">
        <v>51</v>
      </c>
      <c r="CR971" s="575" t="s">
        <v>193</v>
      </c>
      <c r="CS971" s="575" t="s">
        <v>239</v>
      </c>
      <c r="CT971" s="1020">
        <f>'Report 1'!$J$18</f>
        <v>0</v>
      </c>
      <c r="CU971" s="1021">
        <f>SUMIF('Report 4A'!$G$16:$G$95,$CQ971,'Report 4A'!$R$16:$R$95)</f>
        <v>0</v>
      </c>
      <c r="CV971" s="1022">
        <f t="shared" si="177"/>
        <v>0</v>
      </c>
    </row>
    <row r="972" spans="2:100">
      <c r="B972" s="535" t="s">
        <v>669</v>
      </c>
      <c r="C972" s="536">
        <v>1</v>
      </c>
      <c r="D972" s="537" t="str">
        <f>'Information Input'!$M$14</f>
        <v xml:space="preserve">      -      </v>
      </c>
      <c r="E972" s="537" t="s">
        <v>136</v>
      </c>
      <c r="F972" s="538">
        <f t="shared" si="172"/>
        <v>43556</v>
      </c>
      <c r="G972" s="538">
        <f t="shared" si="173"/>
        <v>43646</v>
      </c>
      <c r="H972" s="538">
        <f>'Information Input'!$H$35</f>
        <v>43555</v>
      </c>
      <c r="I972" s="537" t="str">
        <f>'Information Input'!$J$22</f>
        <v>Quarterly</v>
      </c>
      <c r="J972" s="538">
        <f>'Information Input'!$H$30</f>
        <v>43555</v>
      </c>
      <c r="K972" s="537">
        <f>'Information Input'!$J$18</f>
        <v>2019</v>
      </c>
      <c r="L972" s="579" t="s">
        <v>94</v>
      </c>
      <c r="M972" s="540" t="s">
        <v>95</v>
      </c>
      <c r="N972" s="541" t="s">
        <v>96</v>
      </c>
      <c r="O972" s="542" t="s">
        <v>671</v>
      </c>
      <c r="P972" s="537">
        <v>39</v>
      </c>
      <c r="Q972" s="541" t="s">
        <v>181</v>
      </c>
      <c r="R972" s="541" t="s">
        <v>233</v>
      </c>
      <c r="S972" s="543">
        <f>'Report 1'!$N$18</f>
        <v>0</v>
      </c>
      <c r="T972" s="544">
        <f>'Report 1'!$N$59</f>
        <v>0</v>
      </c>
      <c r="U972" s="545">
        <f>'Report 1'!$N$145</f>
        <v>0</v>
      </c>
      <c r="AL972" s="546" t="s">
        <v>669</v>
      </c>
      <c r="AM972" s="547">
        <v>2</v>
      </c>
      <c r="AN972" s="547" t="str">
        <f>'Information Input'!$M$14</f>
        <v xml:space="preserve">      -      </v>
      </c>
      <c r="AO972" s="547" t="s">
        <v>137</v>
      </c>
      <c r="AP972" s="538">
        <f t="shared" si="175"/>
        <v>43647</v>
      </c>
      <c r="AQ972" s="538">
        <f t="shared" si="176"/>
        <v>43738</v>
      </c>
      <c r="AR972" s="538">
        <f>'Information Input'!$H$35</f>
        <v>43555</v>
      </c>
      <c r="AS972" s="547" t="str">
        <f>'Information Input'!$J$22</f>
        <v>Quarterly</v>
      </c>
      <c r="AT972" s="538">
        <f>'Information Input'!$H$30</f>
        <v>43555</v>
      </c>
      <c r="AU972" s="547">
        <f>'Information Input'!$J$18</f>
        <v>2019</v>
      </c>
      <c r="AV972" s="547" t="s">
        <v>99</v>
      </c>
      <c r="AW972" s="547" t="s">
        <v>100</v>
      </c>
      <c r="AX972" s="547" t="s">
        <v>96</v>
      </c>
      <c r="AY972" s="548" t="s">
        <v>675</v>
      </c>
      <c r="AZ972" s="547">
        <v>47</v>
      </c>
      <c r="BA972" s="549" t="s">
        <v>189</v>
      </c>
      <c r="BB972" s="543" t="s">
        <v>239</v>
      </c>
      <c r="BC972" s="550">
        <f>'Report 2'!$V234</f>
        <v>0</v>
      </c>
      <c r="BD972" s="550">
        <f>'Report 2'!$W234</f>
        <v>0</v>
      </c>
      <c r="BE972" s="550">
        <f>'Report 2'!$X234</f>
        <v>0</v>
      </c>
      <c r="BF972" s="550">
        <f>'Report 2'!$Y234</f>
        <v>0</v>
      </c>
      <c r="BG972" s="550">
        <f>'Report 2'!$Z234</f>
        <v>0</v>
      </c>
      <c r="BH972" s="550">
        <f>'Report 2'!$AA234</f>
        <v>0</v>
      </c>
      <c r="BI972" s="550">
        <f>'Report 2'!$AB234</f>
        <v>0</v>
      </c>
      <c r="CC972" s="523" t="s">
        <v>669</v>
      </c>
      <c r="CD972" s="1010" t="s">
        <v>672</v>
      </c>
      <c r="CE972" s="1010" t="str">
        <f>'Information Input'!$M$14</f>
        <v xml:space="preserve">      -      </v>
      </c>
      <c r="CF972" s="532" t="s">
        <v>137</v>
      </c>
      <c r="CG972" s="519">
        <f t="shared" si="178"/>
        <v>43647</v>
      </c>
      <c r="CH972" s="519">
        <f t="shared" si="179"/>
        <v>43738</v>
      </c>
      <c r="CI972" s="519">
        <f>'Information Input'!$H$35</f>
        <v>43555</v>
      </c>
      <c r="CJ972" s="532" t="str">
        <f>'Information Input'!$J$22</f>
        <v>Quarterly</v>
      </c>
      <c r="CK972" s="519">
        <f>'Information Input'!$H$30</f>
        <v>43555</v>
      </c>
      <c r="CL972" s="532">
        <f>'Information Input'!$J$18</f>
        <v>2019</v>
      </c>
      <c r="CM972" s="532" t="s">
        <v>94</v>
      </c>
      <c r="CN972" s="1010" t="s">
        <v>95</v>
      </c>
      <c r="CO972" s="523" t="s">
        <v>96</v>
      </c>
      <c r="CP972" s="523" t="s">
        <v>671</v>
      </c>
      <c r="CQ972" s="532">
        <v>11</v>
      </c>
      <c r="CR972" s="523" t="s">
        <v>153</v>
      </c>
      <c r="CS972" s="523" t="s">
        <v>231</v>
      </c>
      <c r="CT972" s="1011">
        <f>'Report 1'!$O$18</f>
        <v>0</v>
      </c>
      <c r="CU972" s="1012">
        <f>SUMIF('Report 4A'!$G$16:$G$95,$CQ972,'Report 4A'!$W$16:$W$95)</f>
        <v>0</v>
      </c>
      <c r="CV972" s="1013">
        <f t="shared" si="177"/>
        <v>0</v>
      </c>
    </row>
    <row r="973" spans="2:100">
      <c r="B973" s="535" t="s">
        <v>669</v>
      </c>
      <c r="C973" s="536">
        <v>1</v>
      </c>
      <c r="D973" s="537" t="str">
        <f>'Information Input'!$M$14</f>
        <v xml:space="preserve">      -      </v>
      </c>
      <c r="E973" s="537" t="s">
        <v>136</v>
      </c>
      <c r="F973" s="538">
        <f t="shared" si="172"/>
        <v>43556</v>
      </c>
      <c r="G973" s="538">
        <f t="shared" si="173"/>
        <v>43646</v>
      </c>
      <c r="H973" s="538">
        <f>'Information Input'!$H$35</f>
        <v>43555</v>
      </c>
      <c r="I973" s="537" t="str">
        <f>'Information Input'!$J$22</f>
        <v>Quarterly</v>
      </c>
      <c r="J973" s="538">
        <f>'Information Input'!$H$30</f>
        <v>43555</v>
      </c>
      <c r="K973" s="537">
        <f>'Information Input'!$J$18</f>
        <v>2019</v>
      </c>
      <c r="L973" s="579" t="s">
        <v>94</v>
      </c>
      <c r="M973" s="540" t="s">
        <v>95</v>
      </c>
      <c r="N973" s="541" t="s">
        <v>96</v>
      </c>
      <c r="O973" s="542" t="s">
        <v>671</v>
      </c>
      <c r="P973" s="537">
        <v>40</v>
      </c>
      <c r="Q973" s="541" t="s">
        <v>182</v>
      </c>
      <c r="R973" s="541" t="s">
        <v>238</v>
      </c>
      <c r="S973" s="543">
        <f>'Report 1'!$N$18</f>
        <v>0</v>
      </c>
      <c r="T973" s="544">
        <f>'Report 1'!$N$60</f>
        <v>0</v>
      </c>
      <c r="U973" s="545">
        <f>'Report 1'!$N$146</f>
        <v>0</v>
      </c>
      <c r="AL973" s="546" t="s">
        <v>669</v>
      </c>
      <c r="AM973" s="547">
        <v>2</v>
      </c>
      <c r="AN973" s="547" t="str">
        <f>'Information Input'!$M$14</f>
        <v xml:space="preserve">      -      </v>
      </c>
      <c r="AO973" s="547" t="s">
        <v>137</v>
      </c>
      <c r="AP973" s="538">
        <f t="shared" si="175"/>
        <v>43647</v>
      </c>
      <c r="AQ973" s="538">
        <f t="shared" si="176"/>
        <v>43738</v>
      </c>
      <c r="AR973" s="538">
        <f>'Information Input'!$H$35</f>
        <v>43555</v>
      </c>
      <c r="AS973" s="547" t="str">
        <f>'Information Input'!$J$22</f>
        <v>Quarterly</v>
      </c>
      <c r="AT973" s="538">
        <f>'Information Input'!$H$30</f>
        <v>43555</v>
      </c>
      <c r="AU973" s="547">
        <f>'Information Input'!$J$18</f>
        <v>2019</v>
      </c>
      <c r="AV973" s="547" t="s">
        <v>99</v>
      </c>
      <c r="AW973" s="547" t="s">
        <v>100</v>
      </c>
      <c r="AX973" s="547" t="s">
        <v>96</v>
      </c>
      <c r="AY973" s="548" t="s">
        <v>675</v>
      </c>
      <c r="AZ973" s="547">
        <v>48</v>
      </c>
      <c r="BA973" s="549" t="s">
        <v>190</v>
      </c>
      <c r="BB973" s="543" t="s">
        <v>239</v>
      </c>
      <c r="BC973" s="550">
        <f>'Report 2'!$V235</f>
        <v>0</v>
      </c>
      <c r="BD973" s="550">
        <f>'Report 2'!$W235</f>
        <v>0</v>
      </c>
      <c r="BE973" s="550">
        <f>'Report 2'!$X235</f>
        <v>0</v>
      </c>
      <c r="BF973" s="550">
        <f>'Report 2'!$Y235</f>
        <v>0</v>
      </c>
      <c r="BG973" s="550">
        <f>'Report 2'!$Z235</f>
        <v>0</v>
      </c>
      <c r="BH973" s="550">
        <f>'Report 2'!$AA235</f>
        <v>0</v>
      </c>
      <c r="BI973" s="550">
        <f>'Report 2'!$AB235</f>
        <v>0</v>
      </c>
      <c r="CC973" s="542" t="s">
        <v>669</v>
      </c>
      <c r="CD973" s="1014" t="s">
        <v>672</v>
      </c>
      <c r="CE973" s="1014" t="str">
        <f>'Information Input'!$M$14</f>
        <v xml:space="preserve">      -      </v>
      </c>
      <c r="CF973" s="551" t="s">
        <v>137</v>
      </c>
      <c r="CG973" s="552">
        <f t="shared" si="178"/>
        <v>43647</v>
      </c>
      <c r="CH973" s="552">
        <f t="shared" si="179"/>
        <v>43738</v>
      </c>
      <c r="CI973" s="552">
        <f>'Information Input'!$H$35</f>
        <v>43555</v>
      </c>
      <c r="CJ973" s="551" t="str">
        <f>'Information Input'!$J$22</f>
        <v>Quarterly</v>
      </c>
      <c r="CK973" s="552">
        <f>'Information Input'!$H$30</f>
        <v>43555</v>
      </c>
      <c r="CL973" s="551">
        <f>'Information Input'!$J$18</f>
        <v>2019</v>
      </c>
      <c r="CM973" s="551" t="s">
        <v>94</v>
      </c>
      <c r="CN973" s="1014" t="s">
        <v>95</v>
      </c>
      <c r="CO973" s="542" t="s">
        <v>96</v>
      </c>
      <c r="CP973" s="542" t="s">
        <v>671</v>
      </c>
      <c r="CQ973" s="551">
        <v>12</v>
      </c>
      <c r="CR973" s="542" t="s">
        <v>154</v>
      </c>
      <c r="CS973" s="542" t="s">
        <v>231</v>
      </c>
      <c r="CT973" s="1015">
        <f>'Report 1'!$O$18</f>
        <v>0</v>
      </c>
      <c r="CU973" s="1016">
        <f>SUMIF('Report 4A'!$G$16:$G$95,$CQ973,'Report 4A'!$W$16:$W$95)</f>
        <v>0</v>
      </c>
      <c r="CV973" s="1017">
        <f t="shared" si="177"/>
        <v>0</v>
      </c>
    </row>
    <row r="974" spans="2:100">
      <c r="B974" s="535" t="s">
        <v>669</v>
      </c>
      <c r="C974" s="536">
        <v>1</v>
      </c>
      <c r="D974" s="537" t="str">
        <f>'Information Input'!$M$14</f>
        <v xml:space="preserve">      -      </v>
      </c>
      <c r="E974" s="537" t="s">
        <v>136</v>
      </c>
      <c r="F974" s="538">
        <f t="shared" si="172"/>
        <v>43556</v>
      </c>
      <c r="G974" s="538">
        <f t="shared" si="173"/>
        <v>43646</v>
      </c>
      <c r="H974" s="538">
        <f>'Information Input'!$H$35</f>
        <v>43555</v>
      </c>
      <c r="I974" s="537" t="str">
        <f>'Information Input'!$J$22</f>
        <v>Quarterly</v>
      </c>
      <c r="J974" s="538">
        <f>'Information Input'!$H$30</f>
        <v>43555</v>
      </c>
      <c r="K974" s="537">
        <f>'Information Input'!$J$18</f>
        <v>2019</v>
      </c>
      <c r="L974" s="579" t="s">
        <v>94</v>
      </c>
      <c r="M974" s="540" t="s">
        <v>95</v>
      </c>
      <c r="N974" s="541" t="s">
        <v>96</v>
      </c>
      <c r="O974" s="542" t="s">
        <v>671</v>
      </c>
      <c r="P974" s="537">
        <v>41</v>
      </c>
      <c r="Q974" s="541" t="s">
        <v>183</v>
      </c>
      <c r="R974" s="541" t="s">
        <v>238</v>
      </c>
      <c r="S974" s="543">
        <f>'Report 1'!$N$18</f>
        <v>0</v>
      </c>
      <c r="T974" s="544">
        <f>'Report 1'!$N$61</f>
        <v>0</v>
      </c>
      <c r="U974" s="545">
        <f>'Report 1'!$N$147</f>
        <v>0</v>
      </c>
      <c r="AL974" s="546" t="s">
        <v>669</v>
      </c>
      <c r="AM974" s="547">
        <v>2</v>
      </c>
      <c r="AN974" s="547" t="str">
        <f>'Information Input'!$M$14</f>
        <v xml:space="preserve">      -      </v>
      </c>
      <c r="AO974" s="547" t="s">
        <v>137</v>
      </c>
      <c r="AP974" s="538">
        <f t="shared" si="175"/>
        <v>43647</v>
      </c>
      <c r="AQ974" s="538">
        <f t="shared" si="176"/>
        <v>43738</v>
      </c>
      <c r="AR974" s="538">
        <f>'Information Input'!$H$35</f>
        <v>43555</v>
      </c>
      <c r="AS974" s="547" t="str">
        <f>'Information Input'!$J$22</f>
        <v>Quarterly</v>
      </c>
      <c r="AT974" s="538">
        <f>'Information Input'!$H$30</f>
        <v>43555</v>
      </c>
      <c r="AU974" s="547">
        <f>'Information Input'!$J$18</f>
        <v>2019</v>
      </c>
      <c r="AV974" s="547" t="s">
        <v>99</v>
      </c>
      <c r="AW974" s="547" t="s">
        <v>100</v>
      </c>
      <c r="AX974" s="547" t="s">
        <v>96</v>
      </c>
      <c r="AY974" s="548" t="s">
        <v>675</v>
      </c>
      <c r="AZ974" s="547">
        <v>49</v>
      </c>
      <c r="BA974" s="549" t="s">
        <v>191</v>
      </c>
      <c r="BB974" s="543" t="s">
        <v>239</v>
      </c>
      <c r="BC974" s="550">
        <f>'Report 2'!$V236</f>
        <v>0</v>
      </c>
      <c r="BD974" s="550">
        <f>'Report 2'!$W236</f>
        <v>0</v>
      </c>
      <c r="BE974" s="550">
        <f>'Report 2'!$X236</f>
        <v>0</v>
      </c>
      <c r="BF974" s="550">
        <f>'Report 2'!$Y236</f>
        <v>0</v>
      </c>
      <c r="BG974" s="550">
        <f>'Report 2'!$Z236</f>
        <v>0</v>
      </c>
      <c r="BH974" s="550">
        <f>'Report 2'!$AA236</f>
        <v>0</v>
      </c>
      <c r="BI974" s="550">
        <f>'Report 2'!$AB236</f>
        <v>0</v>
      </c>
      <c r="CC974" s="542" t="s">
        <v>669</v>
      </c>
      <c r="CD974" s="1014" t="s">
        <v>672</v>
      </c>
      <c r="CE974" s="1014" t="str">
        <f>'Information Input'!$M$14</f>
        <v xml:space="preserve">      -      </v>
      </c>
      <c r="CF974" s="551" t="s">
        <v>137</v>
      </c>
      <c r="CG974" s="552">
        <f t="shared" si="178"/>
        <v>43647</v>
      </c>
      <c r="CH974" s="552">
        <f t="shared" si="179"/>
        <v>43738</v>
      </c>
      <c r="CI974" s="552">
        <f>'Information Input'!$H$35</f>
        <v>43555</v>
      </c>
      <c r="CJ974" s="551" t="str">
        <f>'Information Input'!$J$22</f>
        <v>Quarterly</v>
      </c>
      <c r="CK974" s="552">
        <f>'Information Input'!$H$30</f>
        <v>43555</v>
      </c>
      <c r="CL974" s="551">
        <f>'Information Input'!$J$18</f>
        <v>2019</v>
      </c>
      <c r="CM974" s="551" t="s">
        <v>94</v>
      </c>
      <c r="CN974" s="1014" t="s">
        <v>95</v>
      </c>
      <c r="CO974" s="542" t="s">
        <v>96</v>
      </c>
      <c r="CP974" s="542" t="s">
        <v>671</v>
      </c>
      <c r="CQ974" s="551">
        <v>13</v>
      </c>
      <c r="CR974" s="542" t="s">
        <v>155</v>
      </c>
      <c r="CS974" s="542" t="s">
        <v>232</v>
      </c>
      <c r="CT974" s="1015">
        <f>'Report 1'!$O$18</f>
        <v>0</v>
      </c>
      <c r="CU974" s="1016">
        <f>SUMIF('Report 4A'!$G$16:$G$95,$CQ974,'Report 4A'!$W$16:$W$95)</f>
        <v>0</v>
      </c>
      <c r="CV974" s="1017">
        <f t="shared" si="177"/>
        <v>0</v>
      </c>
    </row>
    <row r="975" spans="2:100">
      <c r="B975" s="535" t="s">
        <v>669</v>
      </c>
      <c r="C975" s="536">
        <v>1</v>
      </c>
      <c r="D975" s="537" t="str">
        <f>'Information Input'!$M$14</f>
        <v xml:space="preserve">      -      </v>
      </c>
      <c r="E975" s="537" t="s">
        <v>136</v>
      </c>
      <c r="F975" s="538">
        <f t="shared" si="172"/>
        <v>43556</v>
      </c>
      <c r="G975" s="538">
        <f t="shared" si="173"/>
        <v>43646</v>
      </c>
      <c r="H975" s="538">
        <f>'Information Input'!$H$35</f>
        <v>43555</v>
      </c>
      <c r="I975" s="537" t="str">
        <f>'Information Input'!$J$22</f>
        <v>Quarterly</v>
      </c>
      <c r="J975" s="538">
        <f>'Information Input'!$H$30</f>
        <v>43555</v>
      </c>
      <c r="K975" s="537">
        <f>'Information Input'!$J$18</f>
        <v>2019</v>
      </c>
      <c r="L975" s="579" t="s">
        <v>94</v>
      </c>
      <c r="M975" s="540" t="s">
        <v>95</v>
      </c>
      <c r="N975" s="541" t="s">
        <v>96</v>
      </c>
      <c r="O975" s="542" t="s">
        <v>671</v>
      </c>
      <c r="P975" s="537">
        <v>42</v>
      </c>
      <c r="Q975" s="541" t="s">
        <v>184</v>
      </c>
      <c r="R975" s="541" t="s">
        <v>233</v>
      </c>
      <c r="S975" s="543">
        <f>'Report 1'!$N$18</f>
        <v>0</v>
      </c>
      <c r="T975" s="544">
        <f>'Report 1'!$N$62</f>
        <v>0</v>
      </c>
      <c r="U975" s="545">
        <f>'Report 1'!$N$148</f>
        <v>0</v>
      </c>
      <c r="AL975" s="546" t="s">
        <v>669</v>
      </c>
      <c r="AM975" s="547">
        <v>2</v>
      </c>
      <c r="AN975" s="547" t="str">
        <f>'Information Input'!$M$14</f>
        <v xml:space="preserve">      -      </v>
      </c>
      <c r="AO975" s="547" t="s">
        <v>137</v>
      </c>
      <c r="AP975" s="538">
        <f t="shared" si="175"/>
        <v>43647</v>
      </c>
      <c r="AQ975" s="538">
        <f t="shared" si="176"/>
        <v>43738</v>
      </c>
      <c r="AR975" s="538">
        <f>'Information Input'!$H$35</f>
        <v>43555</v>
      </c>
      <c r="AS975" s="547" t="str">
        <f>'Information Input'!$J$22</f>
        <v>Quarterly</v>
      </c>
      <c r="AT975" s="538">
        <f>'Information Input'!$H$30</f>
        <v>43555</v>
      </c>
      <c r="AU975" s="547">
        <f>'Information Input'!$J$18</f>
        <v>2019</v>
      </c>
      <c r="AV975" s="547" t="s">
        <v>99</v>
      </c>
      <c r="AW975" s="547" t="s">
        <v>100</v>
      </c>
      <c r="AX975" s="547" t="s">
        <v>96</v>
      </c>
      <c r="AY975" s="548" t="s">
        <v>675</v>
      </c>
      <c r="AZ975" s="547">
        <v>50</v>
      </c>
      <c r="BA975" s="549" t="s">
        <v>192</v>
      </c>
      <c r="BB975" s="543" t="s">
        <v>239</v>
      </c>
      <c r="BC975" s="550">
        <f>'Report 2'!$V237</f>
        <v>0</v>
      </c>
      <c r="BD975" s="550">
        <f>'Report 2'!$W237</f>
        <v>0</v>
      </c>
      <c r="BE975" s="550">
        <f>'Report 2'!$X237</f>
        <v>0</v>
      </c>
      <c r="BF975" s="550">
        <f>'Report 2'!$Y237</f>
        <v>0</v>
      </c>
      <c r="BG975" s="550">
        <f>'Report 2'!$Z237</f>
        <v>0</v>
      </c>
      <c r="BH975" s="550">
        <f>'Report 2'!$AA237</f>
        <v>0</v>
      </c>
      <c r="BI975" s="550">
        <f>'Report 2'!$AB237</f>
        <v>0</v>
      </c>
      <c r="CC975" s="542" t="s">
        <v>669</v>
      </c>
      <c r="CD975" s="1014" t="s">
        <v>672</v>
      </c>
      <c r="CE975" s="1014" t="str">
        <f>'Information Input'!$M$14</f>
        <v xml:space="preserve">      -      </v>
      </c>
      <c r="CF975" s="551" t="s">
        <v>137</v>
      </c>
      <c r="CG975" s="552">
        <f t="shared" si="178"/>
        <v>43647</v>
      </c>
      <c r="CH975" s="552">
        <f t="shared" si="179"/>
        <v>43738</v>
      </c>
      <c r="CI975" s="552">
        <f>'Information Input'!$H$35</f>
        <v>43555</v>
      </c>
      <c r="CJ975" s="551" t="str">
        <f>'Information Input'!$J$22</f>
        <v>Quarterly</v>
      </c>
      <c r="CK975" s="552">
        <f>'Information Input'!$H$30</f>
        <v>43555</v>
      </c>
      <c r="CL975" s="551">
        <f>'Information Input'!$J$18</f>
        <v>2019</v>
      </c>
      <c r="CM975" s="551" t="s">
        <v>94</v>
      </c>
      <c r="CN975" s="1014" t="s">
        <v>95</v>
      </c>
      <c r="CO975" s="542" t="s">
        <v>96</v>
      </c>
      <c r="CP975" s="542" t="s">
        <v>671</v>
      </c>
      <c r="CQ975" s="551">
        <v>14</v>
      </c>
      <c r="CR975" s="542" t="s">
        <v>156</v>
      </c>
      <c r="CS975" s="542" t="s">
        <v>233</v>
      </c>
      <c r="CT975" s="1015">
        <f>'Report 1'!$O$18</f>
        <v>0</v>
      </c>
      <c r="CU975" s="1016">
        <f>SUMIF('Report 4A'!$G$16:$G$95,$CQ975,'Report 4A'!$W$16:$W$95)</f>
        <v>0</v>
      </c>
      <c r="CV975" s="1017">
        <f t="shared" si="177"/>
        <v>0</v>
      </c>
    </row>
    <row r="976" spans="2:100">
      <c r="B976" s="535" t="s">
        <v>669</v>
      </c>
      <c r="C976" s="536">
        <v>1</v>
      </c>
      <c r="D976" s="537" t="str">
        <f>'Information Input'!$M$14</f>
        <v xml:space="preserve">      -      </v>
      </c>
      <c r="E976" s="537" t="s">
        <v>136</v>
      </c>
      <c r="F976" s="538">
        <f t="shared" si="172"/>
        <v>43556</v>
      </c>
      <c r="G976" s="538">
        <f t="shared" si="173"/>
        <v>43646</v>
      </c>
      <c r="H976" s="538">
        <f>'Information Input'!$H$35</f>
        <v>43555</v>
      </c>
      <c r="I976" s="537" t="str">
        <f>'Information Input'!$J$22</f>
        <v>Quarterly</v>
      </c>
      <c r="J976" s="538">
        <f>'Information Input'!$H$30</f>
        <v>43555</v>
      </c>
      <c r="K976" s="537">
        <f>'Information Input'!$J$18</f>
        <v>2019</v>
      </c>
      <c r="L976" s="579" t="s">
        <v>94</v>
      </c>
      <c r="M976" s="540" t="s">
        <v>95</v>
      </c>
      <c r="N976" s="541" t="s">
        <v>96</v>
      </c>
      <c r="O976" s="542" t="s">
        <v>671</v>
      </c>
      <c r="P976" s="537">
        <v>43</v>
      </c>
      <c r="Q976" s="541" t="s">
        <v>185</v>
      </c>
      <c r="R976" s="541" t="s">
        <v>233</v>
      </c>
      <c r="S976" s="543">
        <f>'Report 1'!$N$18</f>
        <v>0</v>
      </c>
      <c r="T976" s="544">
        <f>'Report 1'!$N$63</f>
        <v>0</v>
      </c>
      <c r="U976" s="545">
        <f>'Report 1'!$N$149</f>
        <v>0</v>
      </c>
      <c r="AL976" s="546" t="s">
        <v>669</v>
      </c>
      <c r="AM976" s="547">
        <v>2</v>
      </c>
      <c r="AN976" s="547" t="str">
        <f>'Information Input'!$M$14</f>
        <v xml:space="preserve">      -      </v>
      </c>
      <c r="AO976" s="547" t="s">
        <v>137</v>
      </c>
      <c r="AP976" s="538">
        <f t="shared" si="175"/>
        <v>43647</v>
      </c>
      <c r="AQ976" s="538">
        <f t="shared" si="176"/>
        <v>43738</v>
      </c>
      <c r="AR976" s="538">
        <f>'Information Input'!$H$35</f>
        <v>43555</v>
      </c>
      <c r="AS976" s="547" t="str">
        <f>'Information Input'!$J$22</f>
        <v>Quarterly</v>
      </c>
      <c r="AT976" s="538">
        <f>'Information Input'!$H$30</f>
        <v>43555</v>
      </c>
      <c r="AU976" s="547">
        <f>'Information Input'!$J$18</f>
        <v>2019</v>
      </c>
      <c r="AV976" s="547" t="s">
        <v>99</v>
      </c>
      <c r="AW976" s="547" t="s">
        <v>100</v>
      </c>
      <c r="AX976" s="547" t="s">
        <v>96</v>
      </c>
      <c r="AY976" s="548" t="s">
        <v>675</v>
      </c>
      <c r="AZ976" s="547">
        <v>51</v>
      </c>
      <c r="BA976" s="549" t="s">
        <v>193</v>
      </c>
      <c r="BB976" s="543" t="s">
        <v>239</v>
      </c>
      <c r="BC976" s="550">
        <f>'Report 2'!$V238</f>
        <v>0</v>
      </c>
      <c r="BD976" s="550">
        <f>'Report 2'!$W238</f>
        <v>0</v>
      </c>
      <c r="BE976" s="550">
        <f>'Report 2'!$X238</f>
        <v>0</v>
      </c>
      <c r="BF976" s="550">
        <f>'Report 2'!$Y238</f>
        <v>0</v>
      </c>
      <c r="BG976" s="550">
        <f>'Report 2'!$Z238</f>
        <v>0</v>
      </c>
      <c r="BH976" s="550">
        <f>'Report 2'!$AA238</f>
        <v>0</v>
      </c>
      <c r="BI976" s="550">
        <f>'Report 2'!$AB238</f>
        <v>0</v>
      </c>
      <c r="CC976" s="542" t="s">
        <v>669</v>
      </c>
      <c r="CD976" s="1014" t="s">
        <v>672</v>
      </c>
      <c r="CE976" s="1014" t="str">
        <f>'Information Input'!$M$14</f>
        <v xml:space="preserve">      -      </v>
      </c>
      <c r="CF976" s="551" t="s">
        <v>137</v>
      </c>
      <c r="CG976" s="552">
        <f t="shared" si="178"/>
        <v>43647</v>
      </c>
      <c r="CH976" s="552">
        <f t="shared" si="179"/>
        <v>43738</v>
      </c>
      <c r="CI976" s="552">
        <f>'Information Input'!$H$35</f>
        <v>43555</v>
      </c>
      <c r="CJ976" s="551" t="str">
        <f>'Information Input'!$J$22</f>
        <v>Quarterly</v>
      </c>
      <c r="CK976" s="552">
        <f>'Information Input'!$H$30</f>
        <v>43555</v>
      </c>
      <c r="CL976" s="551">
        <f>'Information Input'!$J$18</f>
        <v>2019</v>
      </c>
      <c r="CM976" s="551" t="s">
        <v>94</v>
      </c>
      <c r="CN976" s="1014" t="s">
        <v>95</v>
      </c>
      <c r="CO976" s="542" t="s">
        <v>96</v>
      </c>
      <c r="CP976" s="542" t="s">
        <v>671</v>
      </c>
      <c r="CQ976" s="551">
        <v>15</v>
      </c>
      <c r="CR976" s="542" t="s">
        <v>157</v>
      </c>
      <c r="CS976" s="542" t="s">
        <v>234</v>
      </c>
      <c r="CT976" s="1015">
        <f>'Report 1'!$O$18</f>
        <v>0</v>
      </c>
      <c r="CU976" s="1016">
        <f>SUMIF('Report 4A'!$G$16:$G$95,$CQ976,'Report 4A'!$W$16:$W$95)</f>
        <v>0</v>
      </c>
      <c r="CV976" s="1017">
        <f t="shared" si="177"/>
        <v>0</v>
      </c>
    </row>
    <row r="977" spans="2:100">
      <c r="B977" s="535" t="s">
        <v>669</v>
      </c>
      <c r="C977" s="536">
        <v>1</v>
      </c>
      <c r="D977" s="537" t="str">
        <f>'Information Input'!$M$14</f>
        <v xml:space="preserve">      -      </v>
      </c>
      <c r="E977" s="537" t="s">
        <v>136</v>
      </c>
      <c r="F977" s="538">
        <f t="shared" si="172"/>
        <v>43556</v>
      </c>
      <c r="G977" s="538">
        <f t="shared" si="173"/>
        <v>43646</v>
      </c>
      <c r="H977" s="538">
        <f>'Information Input'!$H$35</f>
        <v>43555</v>
      </c>
      <c r="I977" s="537" t="str">
        <f>'Information Input'!$J$22</f>
        <v>Quarterly</v>
      </c>
      <c r="J977" s="538">
        <f>'Information Input'!$H$30</f>
        <v>43555</v>
      </c>
      <c r="K977" s="537">
        <f>'Information Input'!$J$18</f>
        <v>2019</v>
      </c>
      <c r="L977" s="579" t="s">
        <v>94</v>
      </c>
      <c r="M977" s="540" t="s">
        <v>95</v>
      </c>
      <c r="N977" s="541" t="s">
        <v>96</v>
      </c>
      <c r="O977" s="542" t="s">
        <v>674</v>
      </c>
      <c r="P977" s="537">
        <v>44</v>
      </c>
      <c r="Q977" s="541" t="s">
        <v>186</v>
      </c>
      <c r="R977" s="541" t="s">
        <v>239</v>
      </c>
      <c r="S977" s="543">
        <f>'Report 1'!$N$18</f>
        <v>0</v>
      </c>
      <c r="T977" s="544">
        <f>'Report 1'!$N$64</f>
        <v>0</v>
      </c>
      <c r="U977" s="545">
        <f>'Report 1'!$N$150</f>
        <v>0</v>
      </c>
      <c r="AL977" s="557" t="s">
        <v>669</v>
      </c>
      <c r="AM977" s="558">
        <v>2</v>
      </c>
      <c r="AN977" s="558" t="str">
        <f>'Information Input'!$M$14</f>
        <v xml:space="preserve">      -      </v>
      </c>
      <c r="AO977" s="558" t="s">
        <v>137</v>
      </c>
      <c r="AP977" s="559">
        <f t="shared" si="175"/>
        <v>43647</v>
      </c>
      <c r="AQ977" s="559">
        <f t="shared" si="176"/>
        <v>43738</v>
      </c>
      <c r="AR977" s="559">
        <f>'Information Input'!$H$35</f>
        <v>43555</v>
      </c>
      <c r="AS977" s="558" t="str">
        <f>'Information Input'!$J$22</f>
        <v>Quarterly</v>
      </c>
      <c r="AT977" s="559">
        <f>'Information Input'!$H$30</f>
        <v>43555</v>
      </c>
      <c r="AU977" s="558">
        <f>'Information Input'!$J$18</f>
        <v>2019</v>
      </c>
      <c r="AV977" s="558" t="s">
        <v>99</v>
      </c>
      <c r="AW977" s="558" t="s">
        <v>100</v>
      </c>
      <c r="AX977" s="558" t="s">
        <v>96</v>
      </c>
      <c r="AY977" s="572" t="s">
        <v>674</v>
      </c>
      <c r="AZ977" s="558">
        <v>52</v>
      </c>
      <c r="BA977" s="557" t="s">
        <v>194</v>
      </c>
      <c r="BB977" s="560" t="s">
        <v>239</v>
      </c>
      <c r="BC977" s="569">
        <f>'Report 2'!$V239</f>
        <v>0</v>
      </c>
      <c r="BD977" s="569">
        <f>'Report 2'!$W239</f>
        <v>0</v>
      </c>
      <c r="BE977" s="569">
        <f>'Report 2'!$X239</f>
        <v>0</v>
      </c>
      <c r="BF977" s="569">
        <f>'Report 2'!$Y239</f>
        <v>0</v>
      </c>
      <c r="BG977" s="569">
        <f>'Report 2'!$Z239</f>
        <v>0</v>
      </c>
      <c r="BH977" s="569">
        <f>'Report 2'!$AA239</f>
        <v>0</v>
      </c>
      <c r="BI977" s="569">
        <f>'Report 2'!$AB239</f>
        <v>0</v>
      </c>
      <c r="CC977" s="542" t="s">
        <v>669</v>
      </c>
      <c r="CD977" s="1014" t="s">
        <v>672</v>
      </c>
      <c r="CE977" s="1014" t="str">
        <f>'Information Input'!$M$14</f>
        <v xml:space="preserve">      -      </v>
      </c>
      <c r="CF977" s="551" t="s">
        <v>137</v>
      </c>
      <c r="CG977" s="552">
        <f t="shared" si="178"/>
        <v>43647</v>
      </c>
      <c r="CH977" s="552">
        <f t="shared" si="179"/>
        <v>43738</v>
      </c>
      <c r="CI977" s="552">
        <f>'Information Input'!$H$35</f>
        <v>43555</v>
      </c>
      <c r="CJ977" s="551" t="str">
        <f>'Information Input'!$J$22</f>
        <v>Quarterly</v>
      </c>
      <c r="CK977" s="552">
        <f>'Information Input'!$H$30</f>
        <v>43555</v>
      </c>
      <c r="CL977" s="551">
        <f>'Information Input'!$J$18</f>
        <v>2019</v>
      </c>
      <c r="CM977" s="551" t="s">
        <v>94</v>
      </c>
      <c r="CN977" s="1014" t="s">
        <v>95</v>
      </c>
      <c r="CO977" s="542" t="s">
        <v>96</v>
      </c>
      <c r="CP977" s="542" t="s">
        <v>671</v>
      </c>
      <c r="CQ977" s="551">
        <v>16</v>
      </c>
      <c r="CR977" s="542" t="s">
        <v>158</v>
      </c>
      <c r="CS977" s="542" t="s">
        <v>235</v>
      </c>
      <c r="CT977" s="1015">
        <f>'Report 1'!$O$18</f>
        <v>0</v>
      </c>
      <c r="CU977" s="1016">
        <f>SUMIF('Report 4A'!$G$16:$G$95,$CQ977,'Report 4A'!$W$16:$W$95)</f>
        <v>0</v>
      </c>
      <c r="CV977" s="1017">
        <f t="shared" si="177"/>
        <v>0</v>
      </c>
    </row>
    <row r="978" spans="2:100">
      <c r="B978" s="535" t="s">
        <v>669</v>
      </c>
      <c r="C978" s="536">
        <v>1</v>
      </c>
      <c r="D978" s="537" t="str">
        <f>'Information Input'!$M$14</f>
        <v xml:space="preserve">      -      </v>
      </c>
      <c r="E978" s="537" t="s">
        <v>136</v>
      </c>
      <c r="F978" s="538">
        <f t="shared" si="172"/>
        <v>43556</v>
      </c>
      <c r="G978" s="538">
        <f t="shared" si="173"/>
        <v>43646</v>
      </c>
      <c r="H978" s="538">
        <f>'Information Input'!$H$35</f>
        <v>43555</v>
      </c>
      <c r="I978" s="537" t="str">
        <f>'Information Input'!$J$22</f>
        <v>Quarterly</v>
      </c>
      <c r="J978" s="538">
        <f>'Information Input'!$H$30</f>
        <v>43555</v>
      </c>
      <c r="K978" s="537">
        <f>'Information Input'!$J$18</f>
        <v>2019</v>
      </c>
      <c r="L978" s="579" t="s">
        <v>94</v>
      </c>
      <c r="M978" s="540" t="s">
        <v>95</v>
      </c>
      <c r="N978" s="541" t="s">
        <v>96</v>
      </c>
      <c r="O978" s="542" t="s">
        <v>675</v>
      </c>
      <c r="P978" s="537">
        <v>45</v>
      </c>
      <c r="Q978" s="541" t="s">
        <v>187</v>
      </c>
      <c r="R978" s="541" t="s">
        <v>239</v>
      </c>
      <c r="S978" s="543">
        <f>'Report 1'!$N$18</f>
        <v>0</v>
      </c>
      <c r="T978" s="544">
        <f>'Report 1'!$N$65</f>
        <v>0</v>
      </c>
      <c r="U978" s="545">
        <f>'Report 1'!$N$151</f>
        <v>0</v>
      </c>
      <c r="AL978" s="522" t="s">
        <v>669</v>
      </c>
      <c r="AM978" s="517">
        <v>2</v>
      </c>
      <c r="AN978" s="517" t="str">
        <f>'Information Input'!$M$14</f>
        <v xml:space="preserve">      -      </v>
      </c>
      <c r="AO978" s="517" t="s">
        <v>138</v>
      </c>
      <c r="AP978" s="518">
        <f>DATE(AU978,10,1)</f>
        <v>43739</v>
      </c>
      <c r="AQ978" s="518">
        <f>DATE(AU978,12,31)</f>
        <v>43830</v>
      </c>
      <c r="AR978" s="519">
        <f>'Information Input'!$H$35</f>
        <v>43555</v>
      </c>
      <c r="AS978" s="517" t="str">
        <f>'Information Input'!$J$22</f>
        <v>Quarterly</v>
      </c>
      <c r="AT978" s="519">
        <f>'Information Input'!$H$30</f>
        <v>43555</v>
      </c>
      <c r="AU978" s="517">
        <f>'Information Input'!$J$18</f>
        <v>2019</v>
      </c>
      <c r="AV978" s="517" t="s">
        <v>99</v>
      </c>
      <c r="AW978" s="517" t="s">
        <v>100</v>
      </c>
      <c r="AX978" s="528" t="s">
        <v>96</v>
      </c>
      <c r="AY978" s="529" t="s">
        <v>671</v>
      </c>
      <c r="AZ978" s="528">
        <v>11</v>
      </c>
      <c r="BA978" s="530" t="s">
        <v>153</v>
      </c>
      <c r="BB978" s="524" t="s">
        <v>231</v>
      </c>
      <c r="BC978" s="531">
        <f>'Report 2'!$AC198</f>
        <v>0</v>
      </c>
      <c r="BD978" s="531">
        <f>'Report 2'!$AD198</f>
        <v>0</v>
      </c>
      <c r="BE978" s="531">
        <f>'Report 2'!$AE198</f>
        <v>0</v>
      </c>
      <c r="BF978" s="531">
        <f>'Report 2'!$AF198</f>
        <v>0</v>
      </c>
      <c r="BG978" s="531">
        <f>'Report 2'!$AG198</f>
        <v>0</v>
      </c>
      <c r="BH978" s="531">
        <f>'Report 2'!$AH198</f>
        <v>0</v>
      </c>
      <c r="BI978" s="531">
        <f>'Report 2'!$AI198</f>
        <v>0</v>
      </c>
      <c r="CC978" s="542" t="s">
        <v>669</v>
      </c>
      <c r="CD978" s="1014" t="s">
        <v>672</v>
      </c>
      <c r="CE978" s="1014" t="str">
        <f>'Information Input'!$M$14</f>
        <v xml:space="preserve">      -      </v>
      </c>
      <c r="CF978" s="551" t="s">
        <v>137</v>
      </c>
      <c r="CG978" s="552">
        <f t="shared" si="178"/>
        <v>43647</v>
      </c>
      <c r="CH978" s="552">
        <f t="shared" si="179"/>
        <v>43738</v>
      </c>
      <c r="CI978" s="552">
        <f>'Information Input'!$H$35</f>
        <v>43555</v>
      </c>
      <c r="CJ978" s="551" t="str">
        <f>'Information Input'!$J$22</f>
        <v>Quarterly</v>
      </c>
      <c r="CK978" s="552">
        <f>'Information Input'!$H$30</f>
        <v>43555</v>
      </c>
      <c r="CL978" s="551">
        <f>'Information Input'!$J$18</f>
        <v>2019</v>
      </c>
      <c r="CM978" s="551" t="s">
        <v>94</v>
      </c>
      <c r="CN978" s="1014" t="s">
        <v>95</v>
      </c>
      <c r="CO978" s="542" t="s">
        <v>96</v>
      </c>
      <c r="CP978" s="542" t="s">
        <v>671</v>
      </c>
      <c r="CQ978" s="551">
        <v>17</v>
      </c>
      <c r="CR978" s="542" t="s">
        <v>159</v>
      </c>
      <c r="CS978" s="542" t="s">
        <v>235</v>
      </c>
      <c r="CT978" s="1015">
        <f>'Report 1'!$O$18</f>
        <v>0</v>
      </c>
      <c r="CU978" s="1016">
        <f>SUMIF('Report 4A'!$G$16:$G$95,$CQ978,'Report 4A'!$W$16:$W$95)</f>
        <v>0</v>
      </c>
      <c r="CV978" s="1017">
        <f t="shared" si="177"/>
        <v>0</v>
      </c>
    </row>
    <row r="979" spans="2:100">
      <c r="B979" s="535" t="s">
        <v>669</v>
      </c>
      <c r="C979" s="536">
        <v>1</v>
      </c>
      <c r="D979" s="537" t="str">
        <f>'Information Input'!$M$14</f>
        <v xml:space="preserve">      -      </v>
      </c>
      <c r="E979" s="537" t="s">
        <v>136</v>
      </c>
      <c r="F979" s="538">
        <f t="shared" si="172"/>
        <v>43556</v>
      </c>
      <c r="G979" s="538">
        <f t="shared" si="173"/>
        <v>43646</v>
      </c>
      <c r="H979" s="538">
        <f>'Information Input'!$H$35</f>
        <v>43555</v>
      </c>
      <c r="I979" s="537" t="str">
        <f>'Information Input'!$J$22</f>
        <v>Quarterly</v>
      </c>
      <c r="J979" s="538">
        <f>'Information Input'!$H$30</f>
        <v>43555</v>
      </c>
      <c r="K979" s="537">
        <f>'Information Input'!$J$18</f>
        <v>2019</v>
      </c>
      <c r="L979" s="579" t="s">
        <v>94</v>
      </c>
      <c r="M979" s="540" t="s">
        <v>95</v>
      </c>
      <c r="N979" s="541" t="s">
        <v>96</v>
      </c>
      <c r="O979" s="542" t="s">
        <v>675</v>
      </c>
      <c r="P979" s="537">
        <v>46</v>
      </c>
      <c r="Q979" s="541" t="s">
        <v>188</v>
      </c>
      <c r="R979" s="541" t="s">
        <v>239</v>
      </c>
      <c r="S979" s="543">
        <f>'Report 1'!$N$18</f>
        <v>0</v>
      </c>
      <c r="T979" s="544">
        <f>'Report 1'!$N$66</f>
        <v>0</v>
      </c>
      <c r="U979" s="545">
        <f>'Report 1'!$N$152</f>
        <v>0</v>
      </c>
      <c r="AL979" s="546" t="s">
        <v>669</v>
      </c>
      <c r="AM979" s="547">
        <v>2</v>
      </c>
      <c r="AN979" s="547" t="str">
        <f>'Information Input'!$M$14</f>
        <v xml:space="preserve">      -      </v>
      </c>
      <c r="AO979" s="547" t="s">
        <v>138</v>
      </c>
      <c r="AP979" s="538">
        <f t="shared" ref="AP979:AP1019" si="181">DATE(AU979,10,1)</f>
        <v>43739</v>
      </c>
      <c r="AQ979" s="538">
        <f t="shared" ref="AQ979:AQ1019" si="182">DATE(AU979,12,31)</f>
        <v>43830</v>
      </c>
      <c r="AR979" s="538">
        <f>'Information Input'!$H$35</f>
        <v>43555</v>
      </c>
      <c r="AS979" s="547" t="str">
        <f>'Information Input'!$J$22</f>
        <v>Quarterly</v>
      </c>
      <c r="AT979" s="538">
        <f>'Information Input'!$H$30</f>
        <v>43555</v>
      </c>
      <c r="AU979" s="547">
        <f>'Information Input'!$J$18</f>
        <v>2019</v>
      </c>
      <c r="AV979" s="547" t="s">
        <v>99</v>
      </c>
      <c r="AW979" s="547" t="s">
        <v>100</v>
      </c>
      <c r="AX979" s="547" t="s">
        <v>96</v>
      </c>
      <c r="AY979" s="548" t="s">
        <v>671</v>
      </c>
      <c r="AZ979" s="547">
        <v>12</v>
      </c>
      <c r="BA979" s="549" t="s">
        <v>154</v>
      </c>
      <c r="BB979" s="543" t="s">
        <v>231</v>
      </c>
      <c r="BC979" s="550">
        <f>'Report 2'!$AC199</f>
        <v>0</v>
      </c>
      <c r="BD979" s="550">
        <f>'Report 2'!$AD199</f>
        <v>0</v>
      </c>
      <c r="BE979" s="550">
        <f>'Report 2'!$AE199</f>
        <v>0</v>
      </c>
      <c r="BF979" s="550">
        <f>'Report 2'!$AF199</f>
        <v>0</v>
      </c>
      <c r="BG979" s="550">
        <f>'Report 2'!$AG199</f>
        <v>0</v>
      </c>
      <c r="BH979" s="550">
        <f>'Report 2'!$AH199</f>
        <v>0</v>
      </c>
      <c r="BI979" s="550">
        <f>'Report 2'!$AI199</f>
        <v>0</v>
      </c>
      <c r="CC979" s="542" t="s">
        <v>669</v>
      </c>
      <c r="CD979" s="1014" t="s">
        <v>672</v>
      </c>
      <c r="CE979" s="1014" t="str">
        <f>'Information Input'!$M$14</f>
        <v xml:space="preserve">      -      </v>
      </c>
      <c r="CF979" s="551" t="s">
        <v>137</v>
      </c>
      <c r="CG979" s="552">
        <f t="shared" si="178"/>
        <v>43647</v>
      </c>
      <c r="CH979" s="552">
        <f t="shared" si="179"/>
        <v>43738</v>
      </c>
      <c r="CI979" s="552">
        <f>'Information Input'!$H$35</f>
        <v>43555</v>
      </c>
      <c r="CJ979" s="551" t="str">
        <f>'Information Input'!$J$22</f>
        <v>Quarterly</v>
      </c>
      <c r="CK979" s="552">
        <f>'Information Input'!$H$30</f>
        <v>43555</v>
      </c>
      <c r="CL979" s="551">
        <f>'Information Input'!$J$18</f>
        <v>2019</v>
      </c>
      <c r="CM979" s="551" t="s">
        <v>94</v>
      </c>
      <c r="CN979" s="1014" t="s">
        <v>95</v>
      </c>
      <c r="CO979" s="542" t="s">
        <v>96</v>
      </c>
      <c r="CP979" s="542" t="s">
        <v>671</v>
      </c>
      <c r="CQ979" s="551">
        <v>18</v>
      </c>
      <c r="CR979" s="542" t="s">
        <v>160</v>
      </c>
      <c r="CS979" s="542" t="s">
        <v>235</v>
      </c>
      <c r="CT979" s="1015">
        <f>'Report 1'!$O$18</f>
        <v>0</v>
      </c>
      <c r="CU979" s="1016">
        <f>SUMIF('Report 4A'!$G$16:$G$95,$CQ979,'Report 4A'!$W$16:$W$95)</f>
        <v>0</v>
      </c>
      <c r="CV979" s="1017">
        <f t="shared" si="177"/>
        <v>0</v>
      </c>
    </row>
    <row r="980" spans="2:100">
      <c r="B980" s="535" t="s">
        <v>669</v>
      </c>
      <c r="C980" s="536">
        <v>1</v>
      </c>
      <c r="D980" s="537" t="str">
        <f>'Information Input'!$M$14</f>
        <v xml:space="preserve">      -      </v>
      </c>
      <c r="E980" s="537" t="s">
        <v>136</v>
      </c>
      <c r="F980" s="538">
        <f t="shared" si="172"/>
        <v>43556</v>
      </c>
      <c r="G980" s="538">
        <f t="shared" si="173"/>
        <v>43646</v>
      </c>
      <c r="H980" s="538">
        <f>'Information Input'!$H$35</f>
        <v>43555</v>
      </c>
      <c r="I980" s="537" t="str">
        <f>'Information Input'!$J$22</f>
        <v>Quarterly</v>
      </c>
      <c r="J980" s="538">
        <f>'Information Input'!$H$30</f>
        <v>43555</v>
      </c>
      <c r="K980" s="537">
        <f>'Information Input'!$J$18</f>
        <v>2019</v>
      </c>
      <c r="L980" s="579" t="s">
        <v>94</v>
      </c>
      <c r="M980" s="540" t="s">
        <v>95</v>
      </c>
      <c r="N980" s="541" t="s">
        <v>96</v>
      </c>
      <c r="O980" s="542" t="s">
        <v>675</v>
      </c>
      <c r="P980" s="537">
        <v>47</v>
      </c>
      <c r="Q980" s="541" t="s">
        <v>189</v>
      </c>
      <c r="R980" s="541" t="s">
        <v>239</v>
      </c>
      <c r="S980" s="543">
        <f>'Report 1'!$N$18</f>
        <v>0</v>
      </c>
      <c r="T980" s="544">
        <f>'Report 1'!$N$67</f>
        <v>0</v>
      </c>
      <c r="U980" s="545">
        <f>'Report 1'!$N$153</f>
        <v>0</v>
      </c>
      <c r="AL980" s="546" t="s">
        <v>669</v>
      </c>
      <c r="AM980" s="547">
        <v>2</v>
      </c>
      <c r="AN980" s="547" t="str">
        <f>'Information Input'!$M$14</f>
        <v xml:space="preserve">      -      </v>
      </c>
      <c r="AO980" s="547" t="s">
        <v>138</v>
      </c>
      <c r="AP980" s="538">
        <f t="shared" si="181"/>
        <v>43739</v>
      </c>
      <c r="AQ980" s="538">
        <f t="shared" si="182"/>
        <v>43830</v>
      </c>
      <c r="AR980" s="538">
        <f>'Information Input'!$H$35</f>
        <v>43555</v>
      </c>
      <c r="AS980" s="547" t="str">
        <f>'Information Input'!$J$22</f>
        <v>Quarterly</v>
      </c>
      <c r="AT980" s="538">
        <f>'Information Input'!$H$30</f>
        <v>43555</v>
      </c>
      <c r="AU980" s="547">
        <f>'Information Input'!$J$18</f>
        <v>2019</v>
      </c>
      <c r="AV980" s="547" t="s">
        <v>99</v>
      </c>
      <c r="AW980" s="547" t="s">
        <v>100</v>
      </c>
      <c r="AX980" s="547" t="s">
        <v>96</v>
      </c>
      <c r="AY980" s="548" t="s">
        <v>671</v>
      </c>
      <c r="AZ980" s="547">
        <v>13</v>
      </c>
      <c r="BA980" s="549" t="s">
        <v>155</v>
      </c>
      <c r="BB980" s="543" t="s">
        <v>232</v>
      </c>
      <c r="BC980" s="550">
        <f>'Report 2'!$AC200</f>
        <v>0</v>
      </c>
      <c r="BD980" s="550">
        <f>'Report 2'!$AD200</f>
        <v>0</v>
      </c>
      <c r="BE980" s="550">
        <f>'Report 2'!$AE200</f>
        <v>0</v>
      </c>
      <c r="BF980" s="550">
        <f>'Report 2'!$AF200</f>
        <v>0</v>
      </c>
      <c r="BG980" s="550">
        <f>'Report 2'!$AG200</f>
        <v>0</v>
      </c>
      <c r="BH980" s="550">
        <f>'Report 2'!$AH200</f>
        <v>0</v>
      </c>
      <c r="BI980" s="550">
        <f>'Report 2'!$AI200</f>
        <v>0</v>
      </c>
      <c r="CC980" s="542" t="s">
        <v>669</v>
      </c>
      <c r="CD980" s="1014" t="s">
        <v>672</v>
      </c>
      <c r="CE980" s="1014" t="str">
        <f>'Information Input'!$M$14</f>
        <v xml:space="preserve">      -      </v>
      </c>
      <c r="CF980" s="551" t="s">
        <v>137</v>
      </c>
      <c r="CG980" s="552">
        <f t="shared" si="178"/>
        <v>43647</v>
      </c>
      <c r="CH980" s="552">
        <f t="shared" si="179"/>
        <v>43738</v>
      </c>
      <c r="CI980" s="552">
        <f>'Information Input'!$H$35</f>
        <v>43555</v>
      </c>
      <c r="CJ980" s="551" t="str">
        <f>'Information Input'!$J$22</f>
        <v>Quarterly</v>
      </c>
      <c r="CK980" s="552">
        <f>'Information Input'!$H$30</f>
        <v>43555</v>
      </c>
      <c r="CL980" s="551">
        <f>'Information Input'!$J$18</f>
        <v>2019</v>
      </c>
      <c r="CM980" s="551" t="s">
        <v>94</v>
      </c>
      <c r="CN980" s="1014" t="s">
        <v>95</v>
      </c>
      <c r="CO980" s="542" t="s">
        <v>96</v>
      </c>
      <c r="CP980" s="542" t="s">
        <v>671</v>
      </c>
      <c r="CQ980" s="551">
        <v>19</v>
      </c>
      <c r="CR980" s="542" t="s">
        <v>161</v>
      </c>
      <c r="CS980" s="542" t="s">
        <v>235</v>
      </c>
      <c r="CT980" s="1015">
        <f>'Report 1'!$O$18</f>
        <v>0</v>
      </c>
      <c r="CU980" s="1016">
        <f>SUMIF('Report 4A'!$G$16:$G$95,$CQ980,'Report 4A'!$W$16:$W$95)</f>
        <v>0</v>
      </c>
      <c r="CV980" s="1017">
        <f t="shared" si="177"/>
        <v>0</v>
      </c>
    </row>
    <row r="981" spans="2:100">
      <c r="B981" s="535" t="s">
        <v>669</v>
      </c>
      <c r="C981" s="536">
        <v>1</v>
      </c>
      <c r="D981" s="537" t="str">
        <f>'Information Input'!$M$14</f>
        <v xml:space="preserve">      -      </v>
      </c>
      <c r="E981" s="537" t="s">
        <v>136</v>
      </c>
      <c r="F981" s="538">
        <f t="shared" si="172"/>
        <v>43556</v>
      </c>
      <c r="G981" s="538">
        <f t="shared" si="173"/>
        <v>43646</v>
      </c>
      <c r="H981" s="538">
        <f>'Information Input'!$H$35</f>
        <v>43555</v>
      </c>
      <c r="I981" s="537" t="str">
        <f>'Information Input'!$J$22</f>
        <v>Quarterly</v>
      </c>
      <c r="J981" s="538">
        <f>'Information Input'!$H$30</f>
        <v>43555</v>
      </c>
      <c r="K981" s="537">
        <f>'Information Input'!$J$18</f>
        <v>2019</v>
      </c>
      <c r="L981" s="579" t="s">
        <v>94</v>
      </c>
      <c r="M981" s="540" t="s">
        <v>95</v>
      </c>
      <c r="N981" s="541" t="s">
        <v>96</v>
      </c>
      <c r="O981" s="542" t="s">
        <v>675</v>
      </c>
      <c r="P981" s="537">
        <v>48</v>
      </c>
      <c r="Q981" s="541" t="s">
        <v>190</v>
      </c>
      <c r="R981" s="541" t="s">
        <v>239</v>
      </c>
      <c r="S981" s="543">
        <f>'Report 1'!$N$18</f>
        <v>0</v>
      </c>
      <c r="T981" s="544">
        <f>'Report 1'!$N$68</f>
        <v>0</v>
      </c>
      <c r="U981" s="545">
        <f>'Report 1'!$N$154</f>
        <v>0</v>
      </c>
      <c r="AL981" s="546" t="s">
        <v>669</v>
      </c>
      <c r="AM981" s="547">
        <v>2</v>
      </c>
      <c r="AN981" s="547" t="str">
        <f>'Information Input'!$M$14</f>
        <v xml:space="preserve">      -      </v>
      </c>
      <c r="AO981" s="547" t="s">
        <v>138</v>
      </c>
      <c r="AP981" s="538">
        <f t="shared" si="181"/>
        <v>43739</v>
      </c>
      <c r="AQ981" s="538">
        <f t="shared" si="182"/>
        <v>43830</v>
      </c>
      <c r="AR981" s="538">
        <f>'Information Input'!$H$35</f>
        <v>43555</v>
      </c>
      <c r="AS981" s="547" t="str">
        <f>'Information Input'!$J$22</f>
        <v>Quarterly</v>
      </c>
      <c r="AT981" s="538">
        <f>'Information Input'!$H$30</f>
        <v>43555</v>
      </c>
      <c r="AU981" s="547">
        <f>'Information Input'!$J$18</f>
        <v>2019</v>
      </c>
      <c r="AV981" s="547" t="s">
        <v>99</v>
      </c>
      <c r="AW981" s="547" t="s">
        <v>100</v>
      </c>
      <c r="AX981" s="547" t="s">
        <v>96</v>
      </c>
      <c r="AY981" s="548" t="s">
        <v>671</v>
      </c>
      <c r="AZ981" s="547">
        <v>14</v>
      </c>
      <c r="BA981" s="549" t="s">
        <v>156</v>
      </c>
      <c r="BB981" s="543" t="s">
        <v>233</v>
      </c>
      <c r="BC981" s="550">
        <f>'Report 2'!$AC201</f>
        <v>0</v>
      </c>
      <c r="BD981" s="550">
        <f>'Report 2'!$AD201</f>
        <v>0</v>
      </c>
      <c r="BE981" s="550">
        <f>'Report 2'!$AE201</f>
        <v>0</v>
      </c>
      <c r="BF981" s="550">
        <f>'Report 2'!$AF201</f>
        <v>0</v>
      </c>
      <c r="BG981" s="550">
        <f>'Report 2'!$AG201</f>
        <v>0</v>
      </c>
      <c r="BH981" s="550">
        <f>'Report 2'!$AH201</f>
        <v>0</v>
      </c>
      <c r="BI981" s="550">
        <f>'Report 2'!$AI201</f>
        <v>0</v>
      </c>
      <c r="CC981" s="542" t="s">
        <v>669</v>
      </c>
      <c r="CD981" s="1014" t="s">
        <v>672</v>
      </c>
      <c r="CE981" s="1014" t="str">
        <f>'Information Input'!$M$14</f>
        <v xml:space="preserve">      -      </v>
      </c>
      <c r="CF981" s="551" t="s">
        <v>137</v>
      </c>
      <c r="CG981" s="552">
        <f t="shared" si="178"/>
        <v>43647</v>
      </c>
      <c r="CH981" s="552">
        <f t="shared" si="179"/>
        <v>43738</v>
      </c>
      <c r="CI981" s="552">
        <f>'Information Input'!$H$35</f>
        <v>43555</v>
      </c>
      <c r="CJ981" s="551" t="str">
        <f>'Information Input'!$J$22</f>
        <v>Quarterly</v>
      </c>
      <c r="CK981" s="552">
        <f>'Information Input'!$H$30</f>
        <v>43555</v>
      </c>
      <c r="CL981" s="551">
        <f>'Information Input'!$J$18</f>
        <v>2019</v>
      </c>
      <c r="CM981" s="551" t="s">
        <v>94</v>
      </c>
      <c r="CN981" s="1014" t="s">
        <v>95</v>
      </c>
      <c r="CO981" s="542" t="s">
        <v>96</v>
      </c>
      <c r="CP981" s="542" t="s">
        <v>671</v>
      </c>
      <c r="CQ981" s="551">
        <v>20</v>
      </c>
      <c r="CR981" s="542" t="s">
        <v>162</v>
      </c>
      <c r="CS981" s="542" t="s">
        <v>235</v>
      </c>
      <c r="CT981" s="1015">
        <f>'Report 1'!$O$18</f>
        <v>0</v>
      </c>
      <c r="CU981" s="1016">
        <f>SUMIF('Report 4A'!$G$16:$G$95,$CQ981,'Report 4A'!$W$16:$W$95)</f>
        <v>0</v>
      </c>
      <c r="CV981" s="1017">
        <f t="shared" si="177"/>
        <v>0</v>
      </c>
    </row>
    <row r="982" spans="2:100">
      <c r="B982" s="535" t="s">
        <v>669</v>
      </c>
      <c r="C982" s="536">
        <v>1</v>
      </c>
      <c r="D982" s="537" t="str">
        <f>'Information Input'!$M$14</f>
        <v xml:space="preserve">      -      </v>
      </c>
      <c r="E982" s="537" t="s">
        <v>136</v>
      </c>
      <c r="F982" s="538">
        <f t="shared" si="172"/>
        <v>43556</v>
      </c>
      <c r="G982" s="538">
        <f t="shared" si="173"/>
        <v>43646</v>
      </c>
      <c r="H982" s="538">
        <f>'Information Input'!$H$35</f>
        <v>43555</v>
      </c>
      <c r="I982" s="537" t="str">
        <f>'Information Input'!$J$22</f>
        <v>Quarterly</v>
      </c>
      <c r="J982" s="538">
        <f>'Information Input'!$H$30</f>
        <v>43555</v>
      </c>
      <c r="K982" s="537">
        <f>'Information Input'!$J$18</f>
        <v>2019</v>
      </c>
      <c r="L982" s="579" t="s">
        <v>94</v>
      </c>
      <c r="M982" s="540" t="s">
        <v>95</v>
      </c>
      <c r="N982" s="541" t="s">
        <v>96</v>
      </c>
      <c r="O982" s="542" t="s">
        <v>675</v>
      </c>
      <c r="P982" s="537">
        <v>49</v>
      </c>
      <c r="Q982" s="541" t="s">
        <v>191</v>
      </c>
      <c r="R982" s="541" t="s">
        <v>239</v>
      </c>
      <c r="S982" s="543">
        <f>'Report 1'!$N$18</f>
        <v>0</v>
      </c>
      <c r="T982" s="544">
        <f>'Report 1'!$N$69</f>
        <v>0</v>
      </c>
      <c r="U982" s="545">
        <f>'Report 1'!$N$155</f>
        <v>0</v>
      </c>
      <c r="AL982" s="546" t="s">
        <v>669</v>
      </c>
      <c r="AM982" s="547">
        <v>2</v>
      </c>
      <c r="AN982" s="547" t="str">
        <f>'Information Input'!$M$14</f>
        <v xml:space="preserve">      -      </v>
      </c>
      <c r="AO982" s="547" t="s">
        <v>138</v>
      </c>
      <c r="AP982" s="538">
        <f t="shared" si="181"/>
        <v>43739</v>
      </c>
      <c r="AQ982" s="538">
        <f t="shared" si="182"/>
        <v>43830</v>
      </c>
      <c r="AR982" s="538">
        <f>'Information Input'!$H$35</f>
        <v>43555</v>
      </c>
      <c r="AS982" s="547" t="str">
        <f>'Information Input'!$J$22</f>
        <v>Quarterly</v>
      </c>
      <c r="AT982" s="538">
        <f>'Information Input'!$H$30</f>
        <v>43555</v>
      </c>
      <c r="AU982" s="547">
        <f>'Information Input'!$J$18</f>
        <v>2019</v>
      </c>
      <c r="AV982" s="547" t="s">
        <v>99</v>
      </c>
      <c r="AW982" s="547" t="s">
        <v>100</v>
      </c>
      <c r="AX982" s="547" t="s">
        <v>96</v>
      </c>
      <c r="AY982" s="548" t="s">
        <v>671</v>
      </c>
      <c r="AZ982" s="547">
        <v>15</v>
      </c>
      <c r="BA982" s="549" t="s">
        <v>157</v>
      </c>
      <c r="BB982" s="543" t="s">
        <v>234</v>
      </c>
      <c r="BC982" s="550">
        <f>'Report 2'!$AC202</f>
        <v>0</v>
      </c>
      <c r="BD982" s="550">
        <f>'Report 2'!$AD202</f>
        <v>0</v>
      </c>
      <c r="BE982" s="550">
        <f>'Report 2'!$AE202</f>
        <v>0</v>
      </c>
      <c r="BF982" s="550">
        <f>'Report 2'!$AF202</f>
        <v>0</v>
      </c>
      <c r="BG982" s="550">
        <f>'Report 2'!$AG202</f>
        <v>0</v>
      </c>
      <c r="BH982" s="550">
        <f>'Report 2'!$AH202</f>
        <v>0</v>
      </c>
      <c r="BI982" s="550">
        <f>'Report 2'!$AI202</f>
        <v>0</v>
      </c>
      <c r="CC982" s="542" t="s">
        <v>669</v>
      </c>
      <c r="CD982" s="1014" t="s">
        <v>672</v>
      </c>
      <c r="CE982" s="1014" t="str">
        <f>'Information Input'!$M$14</f>
        <v xml:space="preserve">      -      </v>
      </c>
      <c r="CF982" s="551" t="s">
        <v>137</v>
      </c>
      <c r="CG982" s="552">
        <f t="shared" si="178"/>
        <v>43647</v>
      </c>
      <c r="CH982" s="552">
        <f t="shared" si="179"/>
        <v>43738</v>
      </c>
      <c r="CI982" s="552">
        <f>'Information Input'!$H$35</f>
        <v>43555</v>
      </c>
      <c r="CJ982" s="551" t="str">
        <f>'Information Input'!$J$22</f>
        <v>Quarterly</v>
      </c>
      <c r="CK982" s="552">
        <f>'Information Input'!$H$30</f>
        <v>43555</v>
      </c>
      <c r="CL982" s="551">
        <f>'Information Input'!$J$18</f>
        <v>2019</v>
      </c>
      <c r="CM982" s="551" t="s">
        <v>94</v>
      </c>
      <c r="CN982" s="1014" t="s">
        <v>95</v>
      </c>
      <c r="CO982" s="542" t="s">
        <v>96</v>
      </c>
      <c r="CP982" s="542" t="s">
        <v>671</v>
      </c>
      <c r="CQ982" s="551">
        <v>21</v>
      </c>
      <c r="CR982" s="542" t="s">
        <v>163</v>
      </c>
      <c r="CS982" s="542" t="s">
        <v>235</v>
      </c>
      <c r="CT982" s="1015">
        <f>'Report 1'!$O$18</f>
        <v>0</v>
      </c>
      <c r="CU982" s="1016">
        <f>SUMIF('Report 4A'!$G$16:$G$95,$CQ982,'Report 4A'!$W$16:$W$95)</f>
        <v>0</v>
      </c>
      <c r="CV982" s="1017">
        <f t="shared" si="177"/>
        <v>0</v>
      </c>
    </row>
    <row r="983" spans="2:100">
      <c r="B983" s="535" t="s">
        <v>669</v>
      </c>
      <c r="C983" s="536">
        <v>1</v>
      </c>
      <c r="D983" s="537" t="str">
        <f>'Information Input'!$M$14</f>
        <v xml:space="preserve">      -      </v>
      </c>
      <c r="E983" s="537" t="s">
        <v>136</v>
      </c>
      <c r="F983" s="538">
        <f t="shared" si="172"/>
        <v>43556</v>
      </c>
      <c r="G983" s="538">
        <f t="shared" si="173"/>
        <v>43646</v>
      </c>
      <c r="H983" s="538">
        <f>'Information Input'!$H$35</f>
        <v>43555</v>
      </c>
      <c r="I983" s="537" t="str">
        <f>'Information Input'!$J$22</f>
        <v>Quarterly</v>
      </c>
      <c r="J983" s="538">
        <f>'Information Input'!$H$30</f>
        <v>43555</v>
      </c>
      <c r="K983" s="537">
        <f>'Information Input'!$J$18</f>
        <v>2019</v>
      </c>
      <c r="L983" s="579" t="s">
        <v>94</v>
      </c>
      <c r="M983" s="540" t="s">
        <v>95</v>
      </c>
      <c r="N983" s="541" t="s">
        <v>96</v>
      </c>
      <c r="O983" s="542" t="s">
        <v>675</v>
      </c>
      <c r="P983" s="537">
        <v>50</v>
      </c>
      <c r="Q983" s="541" t="s">
        <v>192</v>
      </c>
      <c r="R983" s="541" t="s">
        <v>239</v>
      </c>
      <c r="S983" s="543">
        <f>'Report 1'!$N$18</f>
        <v>0</v>
      </c>
      <c r="T983" s="544">
        <f>'Report 1'!$N$70</f>
        <v>0</v>
      </c>
      <c r="U983" s="545">
        <f>'Report 1'!$N$156</f>
        <v>0</v>
      </c>
      <c r="AL983" s="546" t="s">
        <v>669</v>
      </c>
      <c r="AM983" s="547">
        <v>2</v>
      </c>
      <c r="AN983" s="547" t="str">
        <f>'Information Input'!$M$14</f>
        <v xml:space="preserve">      -      </v>
      </c>
      <c r="AO983" s="547" t="s">
        <v>138</v>
      </c>
      <c r="AP983" s="538">
        <f t="shared" si="181"/>
        <v>43739</v>
      </c>
      <c r="AQ983" s="538">
        <f t="shared" si="182"/>
        <v>43830</v>
      </c>
      <c r="AR983" s="538">
        <f>'Information Input'!$H$35</f>
        <v>43555</v>
      </c>
      <c r="AS983" s="547" t="str">
        <f>'Information Input'!$J$22</f>
        <v>Quarterly</v>
      </c>
      <c r="AT983" s="538">
        <f>'Information Input'!$H$30</f>
        <v>43555</v>
      </c>
      <c r="AU983" s="547">
        <f>'Information Input'!$J$18</f>
        <v>2019</v>
      </c>
      <c r="AV983" s="547" t="s">
        <v>99</v>
      </c>
      <c r="AW983" s="547" t="s">
        <v>100</v>
      </c>
      <c r="AX983" s="547" t="s">
        <v>96</v>
      </c>
      <c r="AY983" s="548" t="s">
        <v>671</v>
      </c>
      <c r="AZ983" s="547">
        <v>16</v>
      </c>
      <c r="BA983" s="549" t="s">
        <v>158</v>
      </c>
      <c r="BB983" s="543" t="s">
        <v>235</v>
      </c>
      <c r="BC983" s="550">
        <f>'Report 2'!$AC203</f>
        <v>0</v>
      </c>
      <c r="BD983" s="550">
        <f>'Report 2'!$AD203</f>
        <v>0</v>
      </c>
      <c r="BE983" s="550">
        <f>'Report 2'!$AE203</f>
        <v>0</v>
      </c>
      <c r="BF983" s="550">
        <f>'Report 2'!$AF203</f>
        <v>0</v>
      </c>
      <c r="BG983" s="550">
        <f>'Report 2'!$AG203</f>
        <v>0</v>
      </c>
      <c r="BH983" s="550">
        <f>'Report 2'!$AH203</f>
        <v>0</v>
      </c>
      <c r="BI983" s="550">
        <f>'Report 2'!$AI203</f>
        <v>0</v>
      </c>
      <c r="CC983" s="542" t="s">
        <v>669</v>
      </c>
      <c r="CD983" s="1014" t="s">
        <v>672</v>
      </c>
      <c r="CE983" s="1014" t="str">
        <f>'Information Input'!$M$14</f>
        <v xml:space="preserve">      -      </v>
      </c>
      <c r="CF983" s="551" t="s">
        <v>137</v>
      </c>
      <c r="CG983" s="552">
        <f t="shared" si="178"/>
        <v>43647</v>
      </c>
      <c r="CH983" s="552">
        <f t="shared" si="179"/>
        <v>43738</v>
      </c>
      <c r="CI983" s="552">
        <f>'Information Input'!$H$35</f>
        <v>43555</v>
      </c>
      <c r="CJ983" s="551" t="str">
        <f>'Information Input'!$J$22</f>
        <v>Quarterly</v>
      </c>
      <c r="CK983" s="552">
        <f>'Information Input'!$H$30</f>
        <v>43555</v>
      </c>
      <c r="CL983" s="551">
        <f>'Information Input'!$J$18</f>
        <v>2019</v>
      </c>
      <c r="CM983" s="551" t="s">
        <v>94</v>
      </c>
      <c r="CN983" s="1014" t="s">
        <v>95</v>
      </c>
      <c r="CO983" s="542" t="s">
        <v>96</v>
      </c>
      <c r="CP983" s="542" t="s">
        <v>671</v>
      </c>
      <c r="CQ983" s="551">
        <v>22</v>
      </c>
      <c r="CR983" s="542" t="s">
        <v>164</v>
      </c>
      <c r="CS983" s="542" t="s">
        <v>236</v>
      </c>
      <c r="CT983" s="1015">
        <f>'Report 1'!$O$18</f>
        <v>0</v>
      </c>
      <c r="CU983" s="1016">
        <f>SUMIF('Report 4A'!$G$16:$G$95,$CQ983,'Report 4A'!$W$16:$W$95)</f>
        <v>0</v>
      </c>
      <c r="CV983" s="1017">
        <f t="shared" si="177"/>
        <v>0</v>
      </c>
    </row>
    <row r="984" spans="2:100">
      <c r="B984" s="535" t="s">
        <v>669</v>
      </c>
      <c r="C984" s="536">
        <v>1</v>
      </c>
      <c r="D984" s="537" t="str">
        <f>'Information Input'!$M$14</f>
        <v xml:space="preserve">      -      </v>
      </c>
      <c r="E984" s="537" t="s">
        <v>136</v>
      </c>
      <c r="F984" s="538">
        <f t="shared" si="172"/>
        <v>43556</v>
      </c>
      <c r="G984" s="538">
        <f t="shared" si="173"/>
        <v>43646</v>
      </c>
      <c r="H984" s="538">
        <f>'Information Input'!$H$35</f>
        <v>43555</v>
      </c>
      <c r="I984" s="537" t="str">
        <f>'Information Input'!$J$22</f>
        <v>Quarterly</v>
      </c>
      <c r="J984" s="538">
        <f>'Information Input'!$H$30</f>
        <v>43555</v>
      </c>
      <c r="K984" s="537">
        <f>'Information Input'!$J$18</f>
        <v>2019</v>
      </c>
      <c r="L984" s="579" t="s">
        <v>94</v>
      </c>
      <c r="M984" s="540" t="s">
        <v>95</v>
      </c>
      <c r="N984" s="541" t="s">
        <v>96</v>
      </c>
      <c r="O984" s="542" t="s">
        <v>675</v>
      </c>
      <c r="P984" s="537">
        <v>51</v>
      </c>
      <c r="Q984" s="541" t="s">
        <v>193</v>
      </c>
      <c r="R984" s="541" t="s">
        <v>239</v>
      </c>
      <c r="S984" s="543">
        <f>'Report 1'!$N$18</f>
        <v>0</v>
      </c>
      <c r="T984" s="544">
        <f>'Report 1'!$N$71</f>
        <v>0</v>
      </c>
      <c r="U984" s="545">
        <f>'Report 1'!$N$157</f>
        <v>0</v>
      </c>
      <c r="AL984" s="546" t="s">
        <v>669</v>
      </c>
      <c r="AM984" s="547">
        <v>2</v>
      </c>
      <c r="AN984" s="547" t="str">
        <f>'Information Input'!$M$14</f>
        <v xml:space="preserve">      -      </v>
      </c>
      <c r="AO984" s="547" t="s">
        <v>138</v>
      </c>
      <c r="AP984" s="538">
        <f t="shared" si="181"/>
        <v>43739</v>
      </c>
      <c r="AQ984" s="538">
        <f t="shared" si="182"/>
        <v>43830</v>
      </c>
      <c r="AR984" s="538">
        <f>'Information Input'!$H$35</f>
        <v>43555</v>
      </c>
      <c r="AS984" s="547" t="str">
        <f>'Information Input'!$J$22</f>
        <v>Quarterly</v>
      </c>
      <c r="AT984" s="538">
        <f>'Information Input'!$H$30</f>
        <v>43555</v>
      </c>
      <c r="AU984" s="547">
        <f>'Information Input'!$J$18</f>
        <v>2019</v>
      </c>
      <c r="AV984" s="547" t="s">
        <v>99</v>
      </c>
      <c r="AW984" s="547" t="s">
        <v>100</v>
      </c>
      <c r="AX984" s="547" t="s">
        <v>96</v>
      </c>
      <c r="AY984" s="548" t="s">
        <v>671</v>
      </c>
      <c r="AZ984" s="547">
        <v>17</v>
      </c>
      <c r="BA984" s="549" t="s">
        <v>159</v>
      </c>
      <c r="BB984" s="543" t="s">
        <v>235</v>
      </c>
      <c r="BC984" s="550">
        <f>'Report 2'!$AC204</f>
        <v>0</v>
      </c>
      <c r="BD984" s="550">
        <f>'Report 2'!$AD204</f>
        <v>0</v>
      </c>
      <c r="BE984" s="550">
        <f>'Report 2'!$AE204</f>
        <v>0</v>
      </c>
      <c r="BF984" s="550">
        <f>'Report 2'!$AF204</f>
        <v>0</v>
      </c>
      <c r="BG984" s="550">
        <f>'Report 2'!$AG204</f>
        <v>0</v>
      </c>
      <c r="BH984" s="550">
        <f>'Report 2'!$AH204</f>
        <v>0</v>
      </c>
      <c r="BI984" s="550">
        <f>'Report 2'!$AI204</f>
        <v>0</v>
      </c>
      <c r="CC984" s="542" t="s">
        <v>669</v>
      </c>
      <c r="CD984" s="1014" t="s">
        <v>672</v>
      </c>
      <c r="CE984" s="1014" t="str">
        <f>'Information Input'!$M$14</f>
        <v xml:space="preserve">      -      </v>
      </c>
      <c r="CF984" s="551" t="s">
        <v>137</v>
      </c>
      <c r="CG984" s="552">
        <f t="shared" si="178"/>
        <v>43647</v>
      </c>
      <c r="CH984" s="552">
        <f t="shared" si="179"/>
        <v>43738</v>
      </c>
      <c r="CI984" s="552">
        <f>'Information Input'!$H$35</f>
        <v>43555</v>
      </c>
      <c r="CJ984" s="551" t="str">
        <f>'Information Input'!$J$22</f>
        <v>Quarterly</v>
      </c>
      <c r="CK984" s="552">
        <f>'Information Input'!$H$30</f>
        <v>43555</v>
      </c>
      <c r="CL984" s="551">
        <f>'Information Input'!$J$18</f>
        <v>2019</v>
      </c>
      <c r="CM984" s="551" t="s">
        <v>94</v>
      </c>
      <c r="CN984" s="1014" t="s">
        <v>95</v>
      </c>
      <c r="CO984" s="542" t="s">
        <v>96</v>
      </c>
      <c r="CP984" s="542" t="s">
        <v>671</v>
      </c>
      <c r="CQ984" s="551">
        <v>23</v>
      </c>
      <c r="CR984" s="542" t="s">
        <v>165</v>
      </c>
      <c r="CS984" s="542" t="s">
        <v>236</v>
      </c>
      <c r="CT984" s="1015">
        <f>'Report 1'!$O$18</f>
        <v>0</v>
      </c>
      <c r="CU984" s="1016">
        <f>SUMIF('Report 4A'!$G$16:$G$95,$CQ984,'Report 4A'!$W$16:$W$95)</f>
        <v>0</v>
      </c>
      <c r="CV984" s="1017">
        <f t="shared" si="177"/>
        <v>0</v>
      </c>
    </row>
    <row r="985" spans="2:100">
      <c r="B985" s="535" t="s">
        <v>669</v>
      </c>
      <c r="C985" s="536">
        <v>1</v>
      </c>
      <c r="D985" s="537" t="str">
        <f>'Information Input'!$M$14</f>
        <v xml:space="preserve">      -      </v>
      </c>
      <c r="E985" s="537" t="s">
        <v>136</v>
      </c>
      <c r="F985" s="538">
        <f t="shared" ref="F985:F1048" si="183">DATE(K985,4,1)</f>
        <v>43556</v>
      </c>
      <c r="G985" s="538">
        <f t="shared" ref="G985:G1048" si="184">DATE(K985,6,30)</f>
        <v>43646</v>
      </c>
      <c r="H985" s="538">
        <f>'Information Input'!$H$35</f>
        <v>43555</v>
      </c>
      <c r="I985" s="537" t="str">
        <f>'Information Input'!$J$22</f>
        <v>Quarterly</v>
      </c>
      <c r="J985" s="538">
        <f>'Information Input'!$H$30</f>
        <v>43555</v>
      </c>
      <c r="K985" s="537">
        <f>'Information Input'!$J$18</f>
        <v>2019</v>
      </c>
      <c r="L985" s="579" t="s">
        <v>94</v>
      </c>
      <c r="M985" s="540" t="s">
        <v>95</v>
      </c>
      <c r="N985" s="541" t="s">
        <v>96</v>
      </c>
      <c r="O985" s="542" t="s">
        <v>674</v>
      </c>
      <c r="P985" s="537">
        <v>52</v>
      </c>
      <c r="Q985" s="541" t="s">
        <v>194</v>
      </c>
      <c r="R985" s="541" t="s">
        <v>239</v>
      </c>
      <c r="S985" s="543">
        <f>'Report 1'!$N$18</f>
        <v>0</v>
      </c>
      <c r="T985" s="544">
        <f>'Report 1'!$N$72</f>
        <v>0</v>
      </c>
      <c r="U985" s="545">
        <f>'Report 1'!$N$158</f>
        <v>0</v>
      </c>
      <c r="AL985" s="546" t="s">
        <v>669</v>
      </c>
      <c r="AM985" s="547">
        <v>2</v>
      </c>
      <c r="AN985" s="547" t="str">
        <f>'Information Input'!$M$14</f>
        <v xml:space="preserve">      -      </v>
      </c>
      <c r="AO985" s="547" t="s">
        <v>138</v>
      </c>
      <c r="AP985" s="538">
        <f t="shared" si="181"/>
        <v>43739</v>
      </c>
      <c r="AQ985" s="538">
        <f t="shared" si="182"/>
        <v>43830</v>
      </c>
      <c r="AR985" s="538">
        <f>'Information Input'!$H$35</f>
        <v>43555</v>
      </c>
      <c r="AS985" s="547" t="str">
        <f>'Information Input'!$J$22</f>
        <v>Quarterly</v>
      </c>
      <c r="AT985" s="538">
        <f>'Information Input'!$H$30</f>
        <v>43555</v>
      </c>
      <c r="AU985" s="547">
        <f>'Information Input'!$J$18</f>
        <v>2019</v>
      </c>
      <c r="AV985" s="547" t="s">
        <v>99</v>
      </c>
      <c r="AW985" s="547" t="s">
        <v>100</v>
      </c>
      <c r="AX985" s="547" t="s">
        <v>96</v>
      </c>
      <c r="AY985" s="548" t="s">
        <v>671</v>
      </c>
      <c r="AZ985" s="547">
        <v>18</v>
      </c>
      <c r="BA985" s="549" t="s">
        <v>160</v>
      </c>
      <c r="BB985" s="543" t="s">
        <v>235</v>
      </c>
      <c r="BC985" s="550">
        <f>'Report 2'!$AC205</f>
        <v>0</v>
      </c>
      <c r="BD985" s="550">
        <f>'Report 2'!$AD205</f>
        <v>0</v>
      </c>
      <c r="BE985" s="550">
        <f>'Report 2'!$AE205</f>
        <v>0</v>
      </c>
      <c r="BF985" s="550">
        <f>'Report 2'!$AF205</f>
        <v>0</v>
      </c>
      <c r="BG985" s="550">
        <f>'Report 2'!$AG205</f>
        <v>0</v>
      </c>
      <c r="BH985" s="550">
        <f>'Report 2'!$AH205</f>
        <v>0</v>
      </c>
      <c r="BI985" s="550">
        <f>'Report 2'!$AI205</f>
        <v>0</v>
      </c>
      <c r="CC985" s="542" t="s">
        <v>669</v>
      </c>
      <c r="CD985" s="1014" t="s">
        <v>672</v>
      </c>
      <c r="CE985" s="1014" t="str">
        <f>'Information Input'!$M$14</f>
        <v xml:space="preserve">      -      </v>
      </c>
      <c r="CF985" s="551" t="s">
        <v>137</v>
      </c>
      <c r="CG985" s="552">
        <f t="shared" si="178"/>
        <v>43647</v>
      </c>
      <c r="CH985" s="552">
        <f t="shared" si="179"/>
        <v>43738</v>
      </c>
      <c r="CI985" s="552">
        <f>'Information Input'!$H$35</f>
        <v>43555</v>
      </c>
      <c r="CJ985" s="551" t="str">
        <f>'Information Input'!$J$22</f>
        <v>Quarterly</v>
      </c>
      <c r="CK985" s="552">
        <f>'Information Input'!$H$30</f>
        <v>43555</v>
      </c>
      <c r="CL985" s="551">
        <f>'Information Input'!$J$18</f>
        <v>2019</v>
      </c>
      <c r="CM985" s="551" t="s">
        <v>94</v>
      </c>
      <c r="CN985" s="1014" t="s">
        <v>95</v>
      </c>
      <c r="CO985" s="542" t="s">
        <v>96</v>
      </c>
      <c r="CP985" s="542" t="s">
        <v>671</v>
      </c>
      <c r="CQ985" s="551">
        <v>24</v>
      </c>
      <c r="CR985" s="542" t="s">
        <v>166</v>
      </c>
      <c r="CS985" s="542" t="s">
        <v>233</v>
      </c>
      <c r="CT985" s="1015">
        <f>'Report 1'!$O$18</f>
        <v>0</v>
      </c>
      <c r="CU985" s="1016">
        <f>SUMIF('Report 4A'!$G$16:$G$95,$CQ985,'Report 4A'!$W$16:$W$95)</f>
        <v>0</v>
      </c>
      <c r="CV985" s="1017">
        <f t="shared" si="177"/>
        <v>0</v>
      </c>
    </row>
    <row r="986" spans="2:100">
      <c r="B986" s="535" t="s">
        <v>669</v>
      </c>
      <c r="C986" s="536">
        <v>1</v>
      </c>
      <c r="D986" s="537" t="str">
        <f>'Information Input'!$M$14</f>
        <v xml:space="preserve">      -      </v>
      </c>
      <c r="E986" s="537" t="s">
        <v>136</v>
      </c>
      <c r="F986" s="538">
        <f t="shared" si="183"/>
        <v>43556</v>
      </c>
      <c r="G986" s="538">
        <f t="shared" si="184"/>
        <v>43646</v>
      </c>
      <c r="H986" s="538">
        <f>'Information Input'!$H$35</f>
        <v>43555</v>
      </c>
      <c r="I986" s="537" t="str">
        <f>'Information Input'!$J$22</f>
        <v>Quarterly</v>
      </c>
      <c r="J986" s="538">
        <f>'Information Input'!$H$30</f>
        <v>43555</v>
      </c>
      <c r="K986" s="537">
        <f>'Information Input'!$J$18</f>
        <v>2019</v>
      </c>
      <c r="L986" s="579" t="s">
        <v>94</v>
      </c>
      <c r="M986" s="540" t="s">
        <v>95</v>
      </c>
      <c r="N986" s="541" t="s">
        <v>96</v>
      </c>
      <c r="O986" s="542" t="s">
        <v>676</v>
      </c>
      <c r="P986" s="537">
        <v>53</v>
      </c>
      <c r="Q986" s="541" t="s">
        <v>195</v>
      </c>
      <c r="R986" s="541" t="s">
        <v>677</v>
      </c>
      <c r="S986" s="543">
        <f>'Report 1'!$N$18</f>
        <v>0</v>
      </c>
      <c r="T986" s="544">
        <f>'Report 1'!$N$73</f>
        <v>0</v>
      </c>
      <c r="U986" s="545">
        <f>'Report 1'!$N$159</f>
        <v>0</v>
      </c>
      <c r="AL986" s="546" t="s">
        <v>669</v>
      </c>
      <c r="AM986" s="547">
        <v>2</v>
      </c>
      <c r="AN986" s="547" t="str">
        <f>'Information Input'!$M$14</f>
        <v xml:space="preserve">      -      </v>
      </c>
      <c r="AO986" s="547" t="s">
        <v>138</v>
      </c>
      <c r="AP986" s="538">
        <f t="shared" si="181"/>
        <v>43739</v>
      </c>
      <c r="AQ986" s="538">
        <f t="shared" si="182"/>
        <v>43830</v>
      </c>
      <c r="AR986" s="538">
        <f>'Information Input'!$H$35</f>
        <v>43555</v>
      </c>
      <c r="AS986" s="547" t="str">
        <f>'Information Input'!$J$22</f>
        <v>Quarterly</v>
      </c>
      <c r="AT986" s="538">
        <f>'Information Input'!$H$30</f>
        <v>43555</v>
      </c>
      <c r="AU986" s="547">
        <f>'Information Input'!$J$18</f>
        <v>2019</v>
      </c>
      <c r="AV986" s="547" t="s">
        <v>99</v>
      </c>
      <c r="AW986" s="547" t="s">
        <v>100</v>
      </c>
      <c r="AX986" s="547" t="s">
        <v>96</v>
      </c>
      <c r="AY986" s="548" t="s">
        <v>671</v>
      </c>
      <c r="AZ986" s="547">
        <v>19</v>
      </c>
      <c r="BA986" s="549" t="s">
        <v>161</v>
      </c>
      <c r="BB986" s="543" t="s">
        <v>235</v>
      </c>
      <c r="BC986" s="550">
        <f>'Report 2'!$AC206</f>
        <v>0</v>
      </c>
      <c r="BD986" s="550">
        <f>'Report 2'!$AD206</f>
        <v>0</v>
      </c>
      <c r="BE986" s="550">
        <f>'Report 2'!$AE206</f>
        <v>0</v>
      </c>
      <c r="BF986" s="550">
        <f>'Report 2'!$AF206</f>
        <v>0</v>
      </c>
      <c r="BG986" s="550">
        <f>'Report 2'!$AG206</f>
        <v>0</v>
      </c>
      <c r="BH986" s="550">
        <f>'Report 2'!$AH206</f>
        <v>0</v>
      </c>
      <c r="BI986" s="550">
        <f>'Report 2'!$AI206</f>
        <v>0</v>
      </c>
      <c r="CC986" s="542" t="s">
        <v>669</v>
      </c>
      <c r="CD986" s="1014" t="s">
        <v>672</v>
      </c>
      <c r="CE986" s="1014" t="str">
        <f>'Information Input'!$M$14</f>
        <v xml:space="preserve">      -      </v>
      </c>
      <c r="CF986" s="551" t="s">
        <v>137</v>
      </c>
      <c r="CG986" s="552">
        <f t="shared" si="178"/>
        <v>43647</v>
      </c>
      <c r="CH986" s="552">
        <f t="shared" si="179"/>
        <v>43738</v>
      </c>
      <c r="CI986" s="552">
        <f>'Information Input'!$H$35</f>
        <v>43555</v>
      </c>
      <c r="CJ986" s="551" t="str">
        <f>'Information Input'!$J$22</f>
        <v>Quarterly</v>
      </c>
      <c r="CK986" s="552">
        <f>'Information Input'!$H$30</f>
        <v>43555</v>
      </c>
      <c r="CL986" s="551">
        <f>'Information Input'!$J$18</f>
        <v>2019</v>
      </c>
      <c r="CM986" s="551" t="s">
        <v>94</v>
      </c>
      <c r="CN986" s="1014" t="s">
        <v>95</v>
      </c>
      <c r="CO986" s="542" t="s">
        <v>96</v>
      </c>
      <c r="CP986" s="542" t="s">
        <v>671</v>
      </c>
      <c r="CQ986" s="551">
        <v>25</v>
      </c>
      <c r="CR986" s="542" t="s">
        <v>167</v>
      </c>
      <c r="CS986" s="542" t="s">
        <v>233</v>
      </c>
      <c r="CT986" s="1015">
        <f>'Report 1'!$O$18</f>
        <v>0</v>
      </c>
      <c r="CU986" s="1016">
        <f>SUMIF('Report 4A'!$G$16:$G$95,$CQ986,'Report 4A'!$W$16:$W$95)</f>
        <v>0</v>
      </c>
      <c r="CV986" s="1017">
        <f t="shared" si="177"/>
        <v>0</v>
      </c>
    </row>
    <row r="987" spans="2:100">
      <c r="B987" s="535" t="s">
        <v>669</v>
      </c>
      <c r="C987" s="536">
        <v>1</v>
      </c>
      <c r="D987" s="537" t="str">
        <f>'Information Input'!$M$14</f>
        <v xml:space="preserve">      -      </v>
      </c>
      <c r="E987" s="537" t="s">
        <v>136</v>
      </c>
      <c r="F987" s="538">
        <f t="shared" si="183"/>
        <v>43556</v>
      </c>
      <c r="G987" s="538">
        <f t="shared" si="184"/>
        <v>43646</v>
      </c>
      <c r="H987" s="538">
        <f>'Information Input'!$H$35</f>
        <v>43555</v>
      </c>
      <c r="I987" s="537" t="str">
        <f>'Information Input'!$J$22</f>
        <v>Quarterly</v>
      </c>
      <c r="J987" s="538">
        <f>'Information Input'!$H$30</f>
        <v>43555</v>
      </c>
      <c r="K987" s="537">
        <f>'Information Input'!$J$18</f>
        <v>2019</v>
      </c>
      <c r="L987" s="579" t="s">
        <v>94</v>
      </c>
      <c r="M987" s="540" t="s">
        <v>95</v>
      </c>
      <c r="N987" s="541" t="s">
        <v>96</v>
      </c>
      <c r="O987" s="542" t="s">
        <v>676</v>
      </c>
      <c r="P987" s="537">
        <v>54</v>
      </c>
      <c r="Q987" s="541" t="s">
        <v>196</v>
      </c>
      <c r="R987" s="541" t="s">
        <v>677</v>
      </c>
      <c r="S987" s="543">
        <f>'Report 1'!$N$18</f>
        <v>0</v>
      </c>
      <c r="T987" s="544">
        <f>'Report 1'!$N$74</f>
        <v>0</v>
      </c>
      <c r="U987" s="545">
        <f>'Report 1'!$N$160</f>
        <v>0</v>
      </c>
      <c r="AL987" s="546" t="s">
        <v>669</v>
      </c>
      <c r="AM987" s="547">
        <v>2</v>
      </c>
      <c r="AN987" s="547" t="str">
        <f>'Information Input'!$M$14</f>
        <v xml:space="preserve">      -      </v>
      </c>
      <c r="AO987" s="547" t="s">
        <v>138</v>
      </c>
      <c r="AP987" s="538">
        <f t="shared" si="181"/>
        <v>43739</v>
      </c>
      <c r="AQ987" s="538">
        <f t="shared" si="182"/>
        <v>43830</v>
      </c>
      <c r="AR987" s="538">
        <f>'Information Input'!$H$35</f>
        <v>43555</v>
      </c>
      <c r="AS987" s="547" t="str">
        <f>'Information Input'!$J$22</f>
        <v>Quarterly</v>
      </c>
      <c r="AT987" s="538">
        <f>'Information Input'!$H$30</f>
        <v>43555</v>
      </c>
      <c r="AU987" s="547">
        <f>'Information Input'!$J$18</f>
        <v>2019</v>
      </c>
      <c r="AV987" s="547" t="s">
        <v>99</v>
      </c>
      <c r="AW987" s="547" t="s">
        <v>100</v>
      </c>
      <c r="AX987" s="547" t="s">
        <v>96</v>
      </c>
      <c r="AY987" s="548" t="s">
        <v>671</v>
      </c>
      <c r="AZ987" s="547">
        <v>20</v>
      </c>
      <c r="BA987" s="549" t="s">
        <v>162</v>
      </c>
      <c r="BB987" s="543" t="s">
        <v>235</v>
      </c>
      <c r="BC987" s="550">
        <f>'Report 2'!$AC207</f>
        <v>0</v>
      </c>
      <c r="BD987" s="550">
        <f>'Report 2'!$AD207</f>
        <v>0</v>
      </c>
      <c r="BE987" s="550">
        <f>'Report 2'!$AE207</f>
        <v>0</v>
      </c>
      <c r="BF987" s="550">
        <f>'Report 2'!$AF207</f>
        <v>0</v>
      </c>
      <c r="BG987" s="550">
        <f>'Report 2'!$AG207</f>
        <v>0</v>
      </c>
      <c r="BH987" s="550">
        <f>'Report 2'!$AH207</f>
        <v>0</v>
      </c>
      <c r="BI987" s="550">
        <f>'Report 2'!$AI207</f>
        <v>0</v>
      </c>
      <c r="CC987" s="542" t="s">
        <v>669</v>
      </c>
      <c r="CD987" s="1014" t="s">
        <v>672</v>
      </c>
      <c r="CE987" s="1014" t="str">
        <f>'Information Input'!$M$14</f>
        <v xml:space="preserve">      -      </v>
      </c>
      <c r="CF987" s="551" t="s">
        <v>137</v>
      </c>
      <c r="CG987" s="552">
        <f t="shared" si="178"/>
        <v>43647</v>
      </c>
      <c r="CH987" s="552">
        <f t="shared" si="179"/>
        <v>43738</v>
      </c>
      <c r="CI987" s="552">
        <f>'Information Input'!$H$35</f>
        <v>43555</v>
      </c>
      <c r="CJ987" s="551" t="str">
        <f>'Information Input'!$J$22</f>
        <v>Quarterly</v>
      </c>
      <c r="CK987" s="552">
        <f>'Information Input'!$H$30</f>
        <v>43555</v>
      </c>
      <c r="CL987" s="551">
        <f>'Information Input'!$J$18</f>
        <v>2019</v>
      </c>
      <c r="CM987" s="551" t="s">
        <v>94</v>
      </c>
      <c r="CN987" s="1014" t="s">
        <v>95</v>
      </c>
      <c r="CO987" s="542" t="s">
        <v>96</v>
      </c>
      <c r="CP987" s="542" t="s">
        <v>671</v>
      </c>
      <c r="CQ987" s="551">
        <v>26</v>
      </c>
      <c r="CR987" s="542" t="s">
        <v>168</v>
      </c>
      <c r="CS987" s="542" t="s">
        <v>237</v>
      </c>
      <c r="CT987" s="1015">
        <f>'Report 1'!$O$18</f>
        <v>0</v>
      </c>
      <c r="CU987" s="1016">
        <f>SUMIF('Report 4A'!$G$16:$G$95,$CQ987,'Report 4A'!$W$16:$W$95)</f>
        <v>0</v>
      </c>
      <c r="CV987" s="1017">
        <f t="shared" si="177"/>
        <v>0</v>
      </c>
    </row>
    <row r="988" spans="2:100">
      <c r="B988" s="535" t="s">
        <v>669</v>
      </c>
      <c r="C988" s="536">
        <v>1</v>
      </c>
      <c r="D988" s="537" t="str">
        <f>'Information Input'!$M$14</f>
        <v xml:space="preserve">      -      </v>
      </c>
      <c r="E988" s="537" t="s">
        <v>136</v>
      </c>
      <c r="F988" s="538">
        <f t="shared" si="183"/>
        <v>43556</v>
      </c>
      <c r="G988" s="538">
        <f t="shared" si="184"/>
        <v>43646</v>
      </c>
      <c r="H988" s="538">
        <f>'Information Input'!$H$35</f>
        <v>43555</v>
      </c>
      <c r="I988" s="537" t="str">
        <f>'Information Input'!$J$22</f>
        <v>Quarterly</v>
      </c>
      <c r="J988" s="538">
        <f>'Information Input'!$H$30</f>
        <v>43555</v>
      </c>
      <c r="K988" s="537">
        <f>'Information Input'!$J$18</f>
        <v>2019</v>
      </c>
      <c r="L988" s="579" t="s">
        <v>94</v>
      </c>
      <c r="M988" s="540" t="s">
        <v>95</v>
      </c>
      <c r="N988" s="541" t="s">
        <v>96</v>
      </c>
      <c r="O988" s="542" t="s">
        <v>676</v>
      </c>
      <c r="P988" s="537">
        <v>55</v>
      </c>
      <c r="Q988" s="541" t="s">
        <v>197</v>
      </c>
      <c r="R988" s="541" t="s">
        <v>677</v>
      </c>
      <c r="S988" s="543">
        <f>'Report 1'!$N$18</f>
        <v>0</v>
      </c>
      <c r="T988" s="544">
        <f>'Report 1'!$N$75</f>
        <v>0</v>
      </c>
      <c r="U988" s="545">
        <f>'Report 1'!$N$161</f>
        <v>0</v>
      </c>
      <c r="AL988" s="546" t="s">
        <v>669</v>
      </c>
      <c r="AM988" s="547">
        <v>2</v>
      </c>
      <c r="AN988" s="547" t="str">
        <f>'Information Input'!$M$14</f>
        <v xml:space="preserve">      -      </v>
      </c>
      <c r="AO988" s="547" t="s">
        <v>138</v>
      </c>
      <c r="AP988" s="538">
        <f t="shared" si="181"/>
        <v>43739</v>
      </c>
      <c r="AQ988" s="538">
        <f t="shared" si="182"/>
        <v>43830</v>
      </c>
      <c r="AR988" s="538">
        <f>'Information Input'!$H$35</f>
        <v>43555</v>
      </c>
      <c r="AS988" s="547" t="str">
        <f>'Information Input'!$J$22</f>
        <v>Quarterly</v>
      </c>
      <c r="AT988" s="538">
        <f>'Information Input'!$H$30</f>
        <v>43555</v>
      </c>
      <c r="AU988" s="547">
        <f>'Information Input'!$J$18</f>
        <v>2019</v>
      </c>
      <c r="AV988" s="547" t="s">
        <v>99</v>
      </c>
      <c r="AW988" s="547" t="s">
        <v>100</v>
      </c>
      <c r="AX988" s="547" t="s">
        <v>96</v>
      </c>
      <c r="AY988" s="548" t="s">
        <v>671</v>
      </c>
      <c r="AZ988" s="547">
        <v>21</v>
      </c>
      <c r="BA988" s="549" t="s">
        <v>163</v>
      </c>
      <c r="BB988" s="543" t="s">
        <v>235</v>
      </c>
      <c r="BC988" s="550">
        <f>'Report 2'!$AC208</f>
        <v>0</v>
      </c>
      <c r="BD988" s="550">
        <f>'Report 2'!$AD208</f>
        <v>0</v>
      </c>
      <c r="BE988" s="550">
        <f>'Report 2'!$AE208</f>
        <v>0</v>
      </c>
      <c r="BF988" s="550">
        <f>'Report 2'!$AF208</f>
        <v>0</v>
      </c>
      <c r="BG988" s="550">
        <f>'Report 2'!$AG208</f>
        <v>0</v>
      </c>
      <c r="BH988" s="550">
        <f>'Report 2'!$AH208</f>
        <v>0</v>
      </c>
      <c r="BI988" s="550">
        <f>'Report 2'!$AI208</f>
        <v>0</v>
      </c>
      <c r="CC988" s="542" t="s">
        <v>669</v>
      </c>
      <c r="CD988" s="1014" t="s">
        <v>672</v>
      </c>
      <c r="CE988" s="1014" t="str">
        <f>'Information Input'!$M$14</f>
        <v xml:space="preserve">      -      </v>
      </c>
      <c r="CF988" s="551" t="s">
        <v>137</v>
      </c>
      <c r="CG988" s="552">
        <f t="shared" si="178"/>
        <v>43647</v>
      </c>
      <c r="CH988" s="552">
        <f t="shared" si="179"/>
        <v>43738</v>
      </c>
      <c r="CI988" s="552">
        <f>'Information Input'!$H$35</f>
        <v>43555</v>
      </c>
      <c r="CJ988" s="551" t="str">
        <f>'Information Input'!$J$22</f>
        <v>Quarterly</v>
      </c>
      <c r="CK988" s="552">
        <f>'Information Input'!$H$30</f>
        <v>43555</v>
      </c>
      <c r="CL988" s="551">
        <f>'Information Input'!$J$18</f>
        <v>2019</v>
      </c>
      <c r="CM988" s="551" t="s">
        <v>94</v>
      </c>
      <c r="CN988" s="1014" t="s">
        <v>95</v>
      </c>
      <c r="CO988" s="542" t="s">
        <v>96</v>
      </c>
      <c r="CP988" s="542" t="s">
        <v>671</v>
      </c>
      <c r="CQ988" s="551">
        <v>27</v>
      </c>
      <c r="CR988" s="542" t="s">
        <v>169</v>
      </c>
      <c r="CS988" s="542" t="s">
        <v>235</v>
      </c>
      <c r="CT988" s="1015">
        <f>'Report 1'!$O$18</f>
        <v>0</v>
      </c>
      <c r="CU988" s="1016">
        <f>SUMIF('Report 4A'!$G$16:$G$95,$CQ988,'Report 4A'!$W$16:$W$95)</f>
        <v>0</v>
      </c>
      <c r="CV988" s="1017">
        <f t="shared" si="177"/>
        <v>0</v>
      </c>
    </row>
    <row r="989" spans="2:100">
      <c r="B989" s="535" t="s">
        <v>669</v>
      </c>
      <c r="C989" s="536">
        <v>1</v>
      </c>
      <c r="D989" s="537" t="str">
        <f>'Information Input'!$M$14</f>
        <v xml:space="preserve">      -      </v>
      </c>
      <c r="E989" s="537" t="s">
        <v>136</v>
      </c>
      <c r="F989" s="538">
        <f t="shared" si="183"/>
        <v>43556</v>
      </c>
      <c r="G989" s="538">
        <f t="shared" si="184"/>
        <v>43646</v>
      </c>
      <c r="H989" s="538">
        <f>'Information Input'!$H$35</f>
        <v>43555</v>
      </c>
      <c r="I989" s="537" t="str">
        <f>'Information Input'!$J$22</f>
        <v>Quarterly</v>
      </c>
      <c r="J989" s="538">
        <f>'Information Input'!$H$30</f>
        <v>43555</v>
      </c>
      <c r="K989" s="537">
        <f>'Information Input'!$J$18</f>
        <v>2019</v>
      </c>
      <c r="L989" s="579" t="s">
        <v>94</v>
      </c>
      <c r="M989" s="540" t="s">
        <v>95</v>
      </c>
      <c r="N989" s="541" t="s">
        <v>96</v>
      </c>
      <c r="O989" s="542" t="s">
        <v>676</v>
      </c>
      <c r="P989" s="537">
        <v>56</v>
      </c>
      <c r="Q989" s="541" t="s">
        <v>198</v>
      </c>
      <c r="R989" s="541" t="s">
        <v>239</v>
      </c>
      <c r="S989" s="543">
        <f>'Report 1'!$N$18</f>
        <v>0</v>
      </c>
      <c r="T989" s="544">
        <f>'Report 1'!$N$76</f>
        <v>0</v>
      </c>
      <c r="U989" s="545">
        <f>'Report 1'!$N$162</f>
        <v>0</v>
      </c>
      <c r="AL989" s="546" t="s">
        <v>669</v>
      </c>
      <c r="AM989" s="547">
        <v>2</v>
      </c>
      <c r="AN989" s="547" t="str">
        <f>'Information Input'!$M$14</f>
        <v xml:space="preserve">      -      </v>
      </c>
      <c r="AO989" s="547" t="s">
        <v>138</v>
      </c>
      <c r="AP989" s="538">
        <f t="shared" si="181"/>
        <v>43739</v>
      </c>
      <c r="AQ989" s="538">
        <f t="shared" si="182"/>
        <v>43830</v>
      </c>
      <c r="AR989" s="538">
        <f>'Information Input'!$H$35</f>
        <v>43555</v>
      </c>
      <c r="AS989" s="547" t="str">
        <f>'Information Input'!$J$22</f>
        <v>Quarterly</v>
      </c>
      <c r="AT989" s="538">
        <f>'Information Input'!$H$30</f>
        <v>43555</v>
      </c>
      <c r="AU989" s="547">
        <f>'Information Input'!$J$18</f>
        <v>2019</v>
      </c>
      <c r="AV989" s="547" t="s">
        <v>99</v>
      </c>
      <c r="AW989" s="547" t="s">
        <v>100</v>
      </c>
      <c r="AX989" s="547" t="s">
        <v>96</v>
      </c>
      <c r="AY989" s="548" t="s">
        <v>671</v>
      </c>
      <c r="AZ989" s="547">
        <v>22</v>
      </c>
      <c r="BA989" s="549" t="s">
        <v>164</v>
      </c>
      <c r="BB989" s="543" t="s">
        <v>236</v>
      </c>
      <c r="BC989" s="550">
        <f>'Report 2'!$AC209</f>
        <v>0</v>
      </c>
      <c r="BD989" s="550">
        <f>'Report 2'!$AD209</f>
        <v>0</v>
      </c>
      <c r="BE989" s="550">
        <f>'Report 2'!$AE209</f>
        <v>0</v>
      </c>
      <c r="BF989" s="550">
        <f>'Report 2'!$AF209</f>
        <v>0</v>
      </c>
      <c r="BG989" s="550">
        <f>'Report 2'!$AG209</f>
        <v>0</v>
      </c>
      <c r="BH989" s="550">
        <f>'Report 2'!$AH209</f>
        <v>0</v>
      </c>
      <c r="BI989" s="550">
        <f>'Report 2'!$AI209</f>
        <v>0</v>
      </c>
      <c r="CC989" s="542" t="s">
        <v>669</v>
      </c>
      <c r="CD989" s="1014" t="s">
        <v>672</v>
      </c>
      <c r="CE989" s="1014" t="str">
        <f>'Information Input'!$M$14</f>
        <v xml:space="preserve">      -      </v>
      </c>
      <c r="CF989" s="551" t="s">
        <v>137</v>
      </c>
      <c r="CG989" s="552">
        <f t="shared" si="178"/>
        <v>43647</v>
      </c>
      <c r="CH989" s="552">
        <f t="shared" si="179"/>
        <v>43738</v>
      </c>
      <c r="CI989" s="552">
        <f>'Information Input'!$H$35</f>
        <v>43555</v>
      </c>
      <c r="CJ989" s="551" t="str">
        <f>'Information Input'!$J$22</f>
        <v>Quarterly</v>
      </c>
      <c r="CK989" s="552">
        <f>'Information Input'!$H$30</f>
        <v>43555</v>
      </c>
      <c r="CL989" s="551">
        <f>'Information Input'!$J$18</f>
        <v>2019</v>
      </c>
      <c r="CM989" s="551" t="s">
        <v>94</v>
      </c>
      <c r="CN989" s="1014" t="s">
        <v>95</v>
      </c>
      <c r="CO989" s="542" t="s">
        <v>96</v>
      </c>
      <c r="CP989" s="542" t="s">
        <v>671</v>
      </c>
      <c r="CQ989" s="551">
        <v>28</v>
      </c>
      <c r="CR989" s="542" t="s">
        <v>170</v>
      </c>
      <c r="CS989" s="542" t="s">
        <v>235</v>
      </c>
      <c r="CT989" s="1015">
        <f>'Report 1'!$O$18</f>
        <v>0</v>
      </c>
      <c r="CU989" s="1016">
        <f>SUMIF('Report 4A'!$G$16:$G$95,$CQ989,'Report 4A'!$W$16:$W$95)</f>
        <v>0</v>
      </c>
      <c r="CV989" s="1017">
        <f t="shared" si="177"/>
        <v>0</v>
      </c>
    </row>
    <row r="990" spans="2:100">
      <c r="B990" s="535" t="s">
        <v>669</v>
      </c>
      <c r="C990" s="536">
        <v>1</v>
      </c>
      <c r="D990" s="537" t="str">
        <f>'Information Input'!$M$14</f>
        <v xml:space="preserve">      -      </v>
      </c>
      <c r="E990" s="537" t="s">
        <v>136</v>
      </c>
      <c r="F990" s="538">
        <f t="shared" si="183"/>
        <v>43556</v>
      </c>
      <c r="G990" s="538">
        <f t="shared" si="184"/>
        <v>43646</v>
      </c>
      <c r="H990" s="538">
        <f>'Information Input'!$H$35</f>
        <v>43555</v>
      </c>
      <c r="I990" s="537" t="str">
        <f>'Information Input'!$J$22</f>
        <v>Quarterly</v>
      </c>
      <c r="J990" s="538">
        <f>'Information Input'!$H$30</f>
        <v>43555</v>
      </c>
      <c r="K990" s="537">
        <f>'Information Input'!$J$18</f>
        <v>2019</v>
      </c>
      <c r="L990" s="579" t="s">
        <v>94</v>
      </c>
      <c r="M990" s="540" t="s">
        <v>95</v>
      </c>
      <c r="N990" s="541" t="s">
        <v>96</v>
      </c>
      <c r="O990" s="542" t="s">
        <v>674</v>
      </c>
      <c r="P990" s="537">
        <v>57</v>
      </c>
      <c r="Q990" s="541" t="s">
        <v>199</v>
      </c>
      <c r="R990" s="542" t="s">
        <v>239</v>
      </c>
      <c r="S990" s="543">
        <f>'Report 1'!$N$18</f>
        <v>0</v>
      </c>
      <c r="T990" s="544">
        <f>'Report 1'!$N$77</f>
        <v>0</v>
      </c>
      <c r="U990" s="545">
        <f>'Report 1'!$N$163</f>
        <v>0</v>
      </c>
      <c r="AL990" s="546" t="s">
        <v>669</v>
      </c>
      <c r="AM990" s="547">
        <v>2</v>
      </c>
      <c r="AN990" s="547" t="str">
        <f>'Information Input'!$M$14</f>
        <v xml:space="preserve">      -      </v>
      </c>
      <c r="AO990" s="547" t="s">
        <v>138</v>
      </c>
      <c r="AP990" s="538">
        <f t="shared" si="181"/>
        <v>43739</v>
      </c>
      <c r="AQ990" s="538">
        <f t="shared" si="182"/>
        <v>43830</v>
      </c>
      <c r="AR990" s="538">
        <f>'Information Input'!$H$35</f>
        <v>43555</v>
      </c>
      <c r="AS990" s="547" t="str">
        <f>'Information Input'!$J$22</f>
        <v>Quarterly</v>
      </c>
      <c r="AT990" s="538">
        <f>'Information Input'!$H$30</f>
        <v>43555</v>
      </c>
      <c r="AU990" s="547">
        <f>'Information Input'!$J$18</f>
        <v>2019</v>
      </c>
      <c r="AV990" s="547" t="s">
        <v>99</v>
      </c>
      <c r="AW990" s="547" t="s">
        <v>100</v>
      </c>
      <c r="AX990" s="547" t="s">
        <v>96</v>
      </c>
      <c r="AY990" s="548" t="s">
        <v>671</v>
      </c>
      <c r="AZ990" s="547">
        <v>23</v>
      </c>
      <c r="BA990" s="549" t="s">
        <v>165</v>
      </c>
      <c r="BB990" s="543" t="s">
        <v>236</v>
      </c>
      <c r="BC990" s="550">
        <f>'Report 2'!$AC210</f>
        <v>0</v>
      </c>
      <c r="BD990" s="550">
        <f>'Report 2'!$AD210</f>
        <v>0</v>
      </c>
      <c r="BE990" s="550">
        <f>'Report 2'!$AE210</f>
        <v>0</v>
      </c>
      <c r="BF990" s="550">
        <f>'Report 2'!$AF210</f>
        <v>0</v>
      </c>
      <c r="BG990" s="550">
        <f>'Report 2'!$AG210</f>
        <v>0</v>
      </c>
      <c r="BH990" s="550">
        <f>'Report 2'!$AH210</f>
        <v>0</v>
      </c>
      <c r="BI990" s="550">
        <f>'Report 2'!$AI210</f>
        <v>0</v>
      </c>
      <c r="CC990" s="542" t="s">
        <v>669</v>
      </c>
      <c r="CD990" s="1014" t="s">
        <v>672</v>
      </c>
      <c r="CE990" s="1014" t="str">
        <f>'Information Input'!$M$14</f>
        <v xml:space="preserve">      -      </v>
      </c>
      <c r="CF990" s="551" t="s">
        <v>137</v>
      </c>
      <c r="CG990" s="552">
        <f t="shared" si="178"/>
        <v>43647</v>
      </c>
      <c r="CH990" s="552">
        <f t="shared" si="179"/>
        <v>43738</v>
      </c>
      <c r="CI990" s="552">
        <f>'Information Input'!$H$35</f>
        <v>43555</v>
      </c>
      <c r="CJ990" s="551" t="str">
        <f>'Information Input'!$J$22</f>
        <v>Quarterly</v>
      </c>
      <c r="CK990" s="552">
        <f>'Information Input'!$H$30</f>
        <v>43555</v>
      </c>
      <c r="CL990" s="551">
        <f>'Information Input'!$J$18</f>
        <v>2019</v>
      </c>
      <c r="CM990" s="551" t="s">
        <v>94</v>
      </c>
      <c r="CN990" s="1014" t="s">
        <v>95</v>
      </c>
      <c r="CO990" s="542" t="s">
        <v>96</v>
      </c>
      <c r="CP990" s="542" t="s">
        <v>671</v>
      </c>
      <c r="CQ990" s="551">
        <v>29</v>
      </c>
      <c r="CR990" s="542" t="s">
        <v>171</v>
      </c>
      <c r="CS990" s="542" t="s">
        <v>238</v>
      </c>
      <c r="CT990" s="1015">
        <f>'Report 1'!$O$18</f>
        <v>0</v>
      </c>
      <c r="CU990" s="1016">
        <f>SUMIF('Report 4A'!$G$16:$G$95,$CQ990,'Report 4A'!$W$16:$W$95)</f>
        <v>0</v>
      </c>
      <c r="CV990" s="1017">
        <f t="shared" si="177"/>
        <v>0</v>
      </c>
    </row>
    <row r="991" spans="2:100">
      <c r="B991" s="535" t="s">
        <v>669</v>
      </c>
      <c r="C991" s="536">
        <v>1</v>
      </c>
      <c r="D991" s="537" t="str">
        <f>'Information Input'!$M$14</f>
        <v xml:space="preserve">      -      </v>
      </c>
      <c r="E991" s="537" t="s">
        <v>136</v>
      </c>
      <c r="F991" s="538">
        <f t="shared" si="183"/>
        <v>43556</v>
      </c>
      <c r="G991" s="538">
        <f t="shared" si="184"/>
        <v>43646</v>
      </c>
      <c r="H991" s="538">
        <f>'Information Input'!$H$35</f>
        <v>43555</v>
      </c>
      <c r="I991" s="537" t="str">
        <f>'Information Input'!$J$22</f>
        <v>Quarterly</v>
      </c>
      <c r="J991" s="538">
        <f>'Information Input'!$H$30</f>
        <v>43555</v>
      </c>
      <c r="K991" s="537">
        <f>'Information Input'!$J$18</f>
        <v>2019</v>
      </c>
      <c r="L991" s="579" t="s">
        <v>94</v>
      </c>
      <c r="M991" s="540" t="s">
        <v>95</v>
      </c>
      <c r="N991" s="541" t="s">
        <v>96</v>
      </c>
      <c r="O991" s="542" t="s">
        <v>678</v>
      </c>
      <c r="P991" s="537">
        <v>58</v>
      </c>
      <c r="Q991" s="541" t="s">
        <v>201</v>
      </c>
      <c r="R991" s="542" t="s">
        <v>239</v>
      </c>
      <c r="S991" s="543">
        <f>'Report 1'!$N$18</f>
        <v>0</v>
      </c>
      <c r="T991" s="544">
        <f>'Report 1'!$N$79</f>
        <v>0</v>
      </c>
      <c r="U991" s="545">
        <f>'Report 1'!$N$165</f>
        <v>0</v>
      </c>
      <c r="AL991" s="546" t="s">
        <v>669</v>
      </c>
      <c r="AM991" s="547">
        <v>2</v>
      </c>
      <c r="AN991" s="547" t="str">
        <f>'Information Input'!$M$14</f>
        <v xml:space="preserve">      -      </v>
      </c>
      <c r="AO991" s="547" t="s">
        <v>138</v>
      </c>
      <c r="AP991" s="538">
        <f t="shared" si="181"/>
        <v>43739</v>
      </c>
      <c r="AQ991" s="538">
        <f t="shared" si="182"/>
        <v>43830</v>
      </c>
      <c r="AR991" s="538">
        <f>'Information Input'!$H$35</f>
        <v>43555</v>
      </c>
      <c r="AS991" s="547" t="str">
        <f>'Information Input'!$J$22</f>
        <v>Quarterly</v>
      </c>
      <c r="AT991" s="538">
        <f>'Information Input'!$H$30</f>
        <v>43555</v>
      </c>
      <c r="AU991" s="547">
        <f>'Information Input'!$J$18</f>
        <v>2019</v>
      </c>
      <c r="AV991" s="547" t="s">
        <v>99</v>
      </c>
      <c r="AW991" s="547" t="s">
        <v>100</v>
      </c>
      <c r="AX991" s="547" t="s">
        <v>96</v>
      </c>
      <c r="AY991" s="548" t="s">
        <v>671</v>
      </c>
      <c r="AZ991" s="547">
        <v>24</v>
      </c>
      <c r="BA991" s="549" t="s">
        <v>166</v>
      </c>
      <c r="BB991" s="543" t="s">
        <v>233</v>
      </c>
      <c r="BC991" s="550">
        <f>'Report 2'!$AC211</f>
        <v>0</v>
      </c>
      <c r="BD991" s="550">
        <f>'Report 2'!$AD211</f>
        <v>0</v>
      </c>
      <c r="BE991" s="550">
        <f>'Report 2'!$AE211</f>
        <v>0</v>
      </c>
      <c r="BF991" s="550">
        <f>'Report 2'!$AF211</f>
        <v>0</v>
      </c>
      <c r="BG991" s="550">
        <f>'Report 2'!$AG211</f>
        <v>0</v>
      </c>
      <c r="BH991" s="550">
        <f>'Report 2'!$AH211</f>
        <v>0</v>
      </c>
      <c r="BI991" s="550">
        <f>'Report 2'!$AI211</f>
        <v>0</v>
      </c>
      <c r="CC991" s="542" t="s">
        <v>669</v>
      </c>
      <c r="CD991" s="1014" t="s">
        <v>672</v>
      </c>
      <c r="CE991" s="1014" t="str">
        <f>'Information Input'!$M$14</f>
        <v xml:space="preserve">      -      </v>
      </c>
      <c r="CF991" s="551" t="s">
        <v>137</v>
      </c>
      <c r="CG991" s="552">
        <f t="shared" si="178"/>
        <v>43647</v>
      </c>
      <c r="CH991" s="552">
        <f t="shared" si="179"/>
        <v>43738</v>
      </c>
      <c r="CI991" s="552">
        <f>'Information Input'!$H$35</f>
        <v>43555</v>
      </c>
      <c r="CJ991" s="551" t="str">
        <f>'Information Input'!$J$22</f>
        <v>Quarterly</v>
      </c>
      <c r="CK991" s="552">
        <f>'Information Input'!$H$30</f>
        <v>43555</v>
      </c>
      <c r="CL991" s="551">
        <f>'Information Input'!$J$18</f>
        <v>2019</v>
      </c>
      <c r="CM991" s="551" t="s">
        <v>94</v>
      </c>
      <c r="CN991" s="1014" t="s">
        <v>95</v>
      </c>
      <c r="CO991" s="542" t="s">
        <v>96</v>
      </c>
      <c r="CP991" s="542" t="s">
        <v>671</v>
      </c>
      <c r="CQ991" s="551">
        <v>30</v>
      </c>
      <c r="CR991" s="542" t="s">
        <v>172</v>
      </c>
      <c r="CS991" s="542" t="s">
        <v>238</v>
      </c>
      <c r="CT991" s="1015">
        <f>'Report 1'!$O$18</f>
        <v>0</v>
      </c>
      <c r="CU991" s="1016">
        <f>SUMIF('Report 4A'!$G$16:$G$95,$CQ991,'Report 4A'!$W$16:$W$95)</f>
        <v>0</v>
      </c>
      <c r="CV991" s="1017">
        <f t="shared" si="177"/>
        <v>0</v>
      </c>
    </row>
    <row r="992" spans="2:100">
      <c r="B992" s="535" t="s">
        <v>669</v>
      </c>
      <c r="C992" s="536">
        <v>1</v>
      </c>
      <c r="D992" s="537" t="str">
        <f>'Information Input'!$M$14</f>
        <v xml:space="preserve">      -      </v>
      </c>
      <c r="E992" s="537" t="s">
        <v>136</v>
      </c>
      <c r="F992" s="538">
        <f t="shared" si="183"/>
        <v>43556</v>
      </c>
      <c r="G992" s="538">
        <f t="shared" si="184"/>
        <v>43646</v>
      </c>
      <c r="H992" s="538">
        <f>'Information Input'!$H$35</f>
        <v>43555</v>
      </c>
      <c r="I992" s="537" t="str">
        <f>'Information Input'!$J$22</f>
        <v>Quarterly</v>
      </c>
      <c r="J992" s="538">
        <f>'Information Input'!$H$30</f>
        <v>43555</v>
      </c>
      <c r="K992" s="537">
        <f>'Information Input'!$J$18</f>
        <v>2019</v>
      </c>
      <c r="L992" s="579" t="s">
        <v>94</v>
      </c>
      <c r="M992" s="540" t="s">
        <v>95</v>
      </c>
      <c r="N992" s="541" t="s">
        <v>96</v>
      </c>
      <c r="O992" s="542" t="s">
        <v>678</v>
      </c>
      <c r="P992" s="537">
        <v>59</v>
      </c>
      <c r="Q992" s="541" t="s">
        <v>202</v>
      </c>
      <c r="R992" s="542" t="s">
        <v>239</v>
      </c>
      <c r="S992" s="543">
        <f>'Report 1'!$N$18</f>
        <v>0</v>
      </c>
      <c r="T992" s="544">
        <f>'Report 1'!$N$80</f>
        <v>0</v>
      </c>
      <c r="U992" s="545">
        <f>'Report 1'!$N$166</f>
        <v>0</v>
      </c>
      <c r="AL992" s="546" t="s">
        <v>669</v>
      </c>
      <c r="AM992" s="547">
        <v>2</v>
      </c>
      <c r="AN992" s="547" t="str">
        <f>'Information Input'!$M$14</f>
        <v xml:space="preserve">      -      </v>
      </c>
      <c r="AO992" s="547" t="s">
        <v>138</v>
      </c>
      <c r="AP992" s="538">
        <f t="shared" si="181"/>
        <v>43739</v>
      </c>
      <c r="AQ992" s="538">
        <f t="shared" si="182"/>
        <v>43830</v>
      </c>
      <c r="AR992" s="538">
        <f>'Information Input'!$H$35</f>
        <v>43555</v>
      </c>
      <c r="AS992" s="547" t="str">
        <f>'Information Input'!$J$22</f>
        <v>Quarterly</v>
      </c>
      <c r="AT992" s="538">
        <f>'Information Input'!$H$30</f>
        <v>43555</v>
      </c>
      <c r="AU992" s="547">
        <f>'Information Input'!$J$18</f>
        <v>2019</v>
      </c>
      <c r="AV992" s="547" t="s">
        <v>99</v>
      </c>
      <c r="AW992" s="547" t="s">
        <v>100</v>
      </c>
      <c r="AX992" s="547" t="s">
        <v>96</v>
      </c>
      <c r="AY992" s="548" t="s">
        <v>671</v>
      </c>
      <c r="AZ992" s="547">
        <v>25</v>
      </c>
      <c r="BA992" s="549" t="s">
        <v>167</v>
      </c>
      <c r="BB992" s="543" t="s">
        <v>233</v>
      </c>
      <c r="BC992" s="550">
        <f>'Report 2'!$AC212</f>
        <v>0</v>
      </c>
      <c r="BD992" s="550">
        <f>'Report 2'!$AD212</f>
        <v>0</v>
      </c>
      <c r="BE992" s="550">
        <f>'Report 2'!$AE212</f>
        <v>0</v>
      </c>
      <c r="BF992" s="550">
        <f>'Report 2'!$AF212</f>
        <v>0</v>
      </c>
      <c r="BG992" s="550">
        <f>'Report 2'!$AG212</f>
        <v>0</v>
      </c>
      <c r="BH992" s="550">
        <f>'Report 2'!$AH212</f>
        <v>0</v>
      </c>
      <c r="BI992" s="550">
        <f>'Report 2'!$AI212</f>
        <v>0</v>
      </c>
      <c r="CC992" s="542" t="s">
        <v>669</v>
      </c>
      <c r="CD992" s="1014" t="s">
        <v>672</v>
      </c>
      <c r="CE992" s="1014" t="str">
        <f>'Information Input'!$M$14</f>
        <v xml:space="preserve">      -      </v>
      </c>
      <c r="CF992" s="551" t="s">
        <v>137</v>
      </c>
      <c r="CG992" s="552">
        <f t="shared" si="178"/>
        <v>43647</v>
      </c>
      <c r="CH992" s="552">
        <f t="shared" si="179"/>
        <v>43738</v>
      </c>
      <c r="CI992" s="552">
        <f>'Information Input'!$H$35</f>
        <v>43555</v>
      </c>
      <c r="CJ992" s="551" t="str">
        <f>'Information Input'!$J$22</f>
        <v>Quarterly</v>
      </c>
      <c r="CK992" s="552">
        <f>'Information Input'!$H$30</f>
        <v>43555</v>
      </c>
      <c r="CL992" s="551">
        <f>'Information Input'!$J$18</f>
        <v>2019</v>
      </c>
      <c r="CM992" s="551" t="s">
        <v>94</v>
      </c>
      <c r="CN992" s="1014" t="s">
        <v>95</v>
      </c>
      <c r="CO992" s="542" t="s">
        <v>96</v>
      </c>
      <c r="CP992" s="542" t="s">
        <v>671</v>
      </c>
      <c r="CQ992" s="551">
        <v>31</v>
      </c>
      <c r="CR992" s="542" t="s">
        <v>173</v>
      </c>
      <c r="CS992" s="542" t="s">
        <v>233</v>
      </c>
      <c r="CT992" s="1015">
        <f>'Report 1'!$O$18</f>
        <v>0</v>
      </c>
      <c r="CU992" s="1016">
        <f>SUMIF('Report 4A'!$G$16:$G$95,$CQ992,'Report 4A'!$W$16:$W$95)</f>
        <v>0</v>
      </c>
      <c r="CV992" s="1017">
        <f t="shared" si="177"/>
        <v>0</v>
      </c>
    </row>
    <row r="993" spans="2:100">
      <c r="B993" s="535" t="s">
        <v>669</v>
      </c>
      <c r="C993" s="536">
        <v>1</v>
      </c>
      <c r="D993" s="537" t="str">
        <f>'Information Input'!$M$14</f>
        <v xml:space="preserve">      -      </v>
      </c>
      <c r="E993" s="537" t="s">
        <v>136</v>
      </c>
      <c r="F993" s="538">
        <f t="shared" si="183"/>
        <v>43556</v>
      </c>
      <c r="G993" s="538">
        <f t="shared" si="184"/>
        <v>43646</v>
      </c>
      <c r="H993" s="538">
        <f>'Information Input'!$H$35</f>
        <v>43555</v>
      </c>
      <c r="I993" s="537" t="str">
        <f>'Information Input'!$J$22</f>
        <v>Quarterly</v>
      </c>
      <c r="J993" s="538">
        <f>'Information Input'!$H$30</f>
        <v>43555</v>
      </c>
      <c r="K993" s="537">
        <f>'Information Input'!$J$18</f>
        <v>2019</v>
      </c>
      <c r="L993" s="579" t="s">
        <v>94</v>
      </c>
      <c r="M993" s="540" t="s">
        <v>95</v>
      </c>
      <c r="N993" s="541" t="s">
        <v>96</v>
      </c>
      <c r="O993" s="542" t="s">
        <v>678</v>
      </c>
      <c r="P993" s="537">
        <v>60</v>
      </c>
      <c r="Q993" s="541" t="s">
        <v>203</v>
      </c>
      <c r="R993" s="541" t="s">
        <v>239</v>
      </c>
      <c r="S993" s="543">
        <f>'Report 1'!$N$18</f>
        <v>0</v>
      </c>
      <c r="T993" s="544">
        <f>'Report 1'!$N$81</f>
        <v>0</v>
      </c>
      <c r="U993" s="545">
        <f>'Report 1'!$N$167</f>
        <v>0</v>
      </c>
      <c r="AL993" s="546" t="s">
        <v>669</v>
      </c>
      <c r="AM993" s="547">
        <v>2</v>
      </c>
      <c r="AN993" s="547" t="str">
        <f>'Information Input'!$M$14</f>
        <v xml:space="preserve">      -      </v>
      </c>
      <c r="AO993" s="547" t="s">
        <v>138</v>
      </c>
      <c r="AP993" s="538">
        <f t="shared" si="181"/>
        <v>43739</v>
      </c>
      <c r="AQ993" s="538">
        <f t="shared" si="182"/>
        <v>43830</v>
      </c>
      <c r="AR993" s="538">
        <f>'Information Input'!$H$35</f>
        <v>43555</v>
      </c>
      <c r="AS993" s="547" t="str">
        <f>'Information Input'!$J$22</f>
        <v>Quarterly</v>
      </c>
      <c r="AT993" s="538">
        <f>'Information Input'!$H$30</f>
        <v>43555</v>
      </c>
      <c r="AU993" s="547">
        <f>'Information Input'!$J$18</f>
        <v>2019</v>
      </c>
      <c r="AV993" s="547" t="s">
        <v>99</v>
      </c>
      <c r="AW993" s="547" t="s">
        <v>100</v>
      </c>
      <c r="AX993" s="547" t="s">
        <v>96</v>
      </c>
      <c r="AY993" s="548" t="s">
        <v>671</v>
      </c>
      <c r="AZ993" s="547">
        <v>26</v>
      </c>
      <c r="BA993" s="549" t="s">
        <v>168</v>
      </c>
      <c r="BB993" s="543" t="s">
        <v>237</v>
      </c>
      <c r="BC993" s="550">
        <f>'Report 2'!$AC213</f>
        <v>0</v>
      </c>
      <c r="BD993" s="550">
        <f>'Report 2'!$AD213</f>
        <v>0</v>
      </c>
      <c r="BE993" s="550">
        <f>'Report 2'!$AE213</f>
        <v>0</v>
      </c>
      <c r="BF993" s="550">
        <f>'Report 2'!$AF213</f>
        <v>0</v>
      </c>
      <c r="BG993" s="550">
        <f>'Report 2'!$AG213</f>
        <v>0</v>
      </c>
      <c r="BH993" s="550">
        <f>'Report 2'!$AH213</f>
        <v>0</v>
      </c>
      <c r="BI993" s="550">
        <f>'Report 2'!$AI213</f>
        <v>0</v>
      </c>
      <c r="CC993" s="542" t="s">
        <v>669</v>
      </c>
      <c r="CD993" s="1014" t="s">
        <v>672</v>
      </c>
      <c r="CE993" s="1014" t="str">
        <f>'Information Input'!$M$14</f>
        <v xml:space="preserve">      -      </v>
      </c>
      <c r="CF993" s="551" t="s">
        <v>137</v>
      </c>
      <c r="CG993" s="552">
        <f t="shared" si="178"/>
        <v>43647</v>
      </c>
      <c r="CH993" s="552">
        <f t="shared" si="179"/>
        <v>43738</v>
      </c>
      <c r="CI993" s="552">
        <f>'Information Input'!$H$35</f>
        <v>43555</v>
      </c>
      <c r="CJ993" s="551" t="str">
        <f>'Information Input'!$J$22</f>
        <v>Quarterly</v>
      </c>
      <c r="CK993" s="552">
        <f>'Information Input'!$H$30</f>
        <v>43555</v>
      </c>
      <c r="CL993" s="551">
        <f>'Information Input'!$J$18</f>
        <v>2019</v>
      </c>
      <c r="CM993" s="551" t="s">
        <v>94</v>
      </c>
      <c r="CN993" s="1014" t="s">
        <v>95</v>
      </c>
      <c r="CO993" s="542" t="s">
        <v>96</v>
      </c>
      <c r="CP993" s="542" t="s">
        <v>671</v>
      </c>
      <c r="CQ993" s="551">
        <v>32</v>
      </c>
      <c r="CR993" s="542" t="s">
        <v>174</v>
      </c>
      <c r="CS993" s="542" t="s">
        <v>238</v>
      </c>
      <c r="CT993" s="1015">
        <f>'Report 1'!$O$18</f>
        <v>0</v>
      </c>
      <c r="CU993" s="1016">
        <f>SUMIF('Report 4A'!$G$16:$G$95,$CQ993,'Report 4A'!$W$16:$W$95)</f>
        <v>0</v>
      </c>
      <c r="CV993" s="1017">
        <f t="shared" si="177"/>
        <v>0</v>
      </c>
    </row>
    <row r="994" spans="2:100">
      <c r="B994" s="535" t="s">
        <v>669</v>
      </c>
      <c r="C994" s="536">
        <v>1</v>
      </c>
      <c r="D994" s="537" t="str">
        <f>'Information Input'!$M$14</f>
        <v xml:space="preserve">      -      </v>
      </c>
      <c r="E994" s="537" t="s">
        <v>136</v>
      </c>
      <c r="F994" s="538">
        <f t="shared" si="183"/>
        <v>43556</v>
      </c>
      <c r="G994" s="538">
        <f t="shared" si="184"/>
        <v>43646</v>
      </c>
      <c r="H994" s="538">
        <f>'Information Input'!$H$35</f>
        <v>43555</v>
      </c>
      <c r="I994" s="537" t="str">
        <f>'Information Input'!$J$22</f>
        <v>Quarterly</v>
      </c>
      <c r="J994" s="538">
        <f>'Information Input'!$H$30</f>
        <v>43555</v>
      </c>
      <c r="K994" s="537">
        <f>'Information Input'!$J$18</f>
        <v>2019</v>
      </c>
      <c r="L994" s="579" t="s">
        <v>94</v>
      </c>
      <c r="M994" s="540" t="s">
        <v>95</v>
      </c>
      <c r="N994" s="541" t="s">
        <v>96</v>
      </c>
      <c r="O994" s="542" t="s">
        <v>678</v>
      </c>
      <c r="P994" s="537">
        <v>61</v>
      </c>
      <c r="Q994" s="541" t="s">
        <v>204</v>
      </c>
      <c r="R994" s="541" t="s">
        <v>239</v>
      </c>
      <c r="S994" s="543">
        <f>'Report 1'!$N$18</f>
        <v>0</v>
      </c>
      <c r="T994" s="544">
        <f>'Report 1'!$N$82</f>
        <v>0</v>
      </c>
      <c r="U994" s="545">
        <f>'Report 1'!$N$168</f>
        <v>0</v>
      </c>
      <c r="AL994" s="546" t="s">
        <v>669</v>
      </c>
      <c r="AM994" s="547">
        <v>2</v>
      </c>
      <c r="AN994" s="547" t="str">
        <f>'Information Input'!$M$14</f>
        <v xml:space="preserve">      -      </v>
      </c>
      <c r="AO994" s="547" t="s">
        <v>138</v>
      </c>
      <c r="AP994" s="538">
        <f t="shared" si="181"/>
        <v>43739</v>
      </c>
      <c r="AQ994" s="538">
        <f t="shared" si="182"/>
        <v>43830</v>
      </c>
      <c r="AR994" s="538">
        <f>'Information Input'!$H$35</f>
        <v>43555</v>
      </c>
      <c r="AS994" s="547" t="str">
        <f>'Information Input'!$J$22</f>
        <v>Quarterly</v>
      </c>
      <c r="AT994" s="538">
        <f>'Information Input'!$H$30</f>
        <v>43555</v>
      </c>
      <c r="AU994" s="547">
        <f>'Information Input'!$J$18</f>
        <v>2019</v>
      </c>
      <c r="AV994" s="547" t="s">
        <v>99</v>
      </c>
      <c r="AW994" s="547" t="s">
        <v>100</v>
      </c>
      <c r="AX994" s="547" t="s">
        <v>96</v>
      </c>
      <c r="AY994" s="548" t="s">
        <v>671</v>
      </c>
      <c r="AZ994" s="547">
        <v>27</v>
      </c>
      <c r="BA994" s="549" t="s">
        <v>169</v>
      </c>
      <c r="BB994" s="543" t="s">
        <v>235</v>
      </c>
      <c r="BC994" s="550">
        <f>'Report 2'!$AC214</f>
        <v>0</v>
      </c>
      <c r="BD994" s="550">
        <f>'Report 2'!$AD214</f>
        <v>0</v>
      </c>
      <c r="BE994" s="550">
        <f>'Report 2'!$AE214</f>
        <v>0</v>
      </c>
      <c r="BF994" s="550">
        <f>'Report 2'!$AF214</f>
        <v>0</v>
      </c>
      <c r="BG994" s="550">
        <f>'Report 2'!$AG214</f>
        <v>0</v>
      </c>
      <c r="BH994" s="550">
        <f>'Report 2'!$AH214</f>
        <v>0</v>
      </c>
      <c r="BI994" s="550">
        <f>'Report 2'!$AI214</f>
        <v>0</v>
      </c>
      <c r="CC994" s="542" t="s">
        <v>669</v>
      </c>
      <c r="CD994" s="1014" t="s">
        <v>672</v>
      </c>
      <c r="CE994" s="1014" t="str">
        <f>'Information Input'!$M$14</f>
        <v xml:space="preserve">      -      </v>
      </c>
      <c r="CF994" s="551" t="s">
        <v>137</v>
      </c>
      <c r="CG994" s="552">
        <f t="shared" si="178"/>
        <v>43647</v>
      </c>
      <c r="CH994" s="552">
        <f t="shared" si="179"/>
        <v>43738</v>
      </c>
      <c r="CI994" s="552">
        <f>'Information Input'!$H$35</f>
        <v>43555</v>
      </c>
      <c r="CJ994" s="551" t="str">
        <f>'Information Input'!$J$22</f>
        <v>Quarterly</v>
      </c>
      <c r="CK994" s="552">
        <f>'Information Input'!$H$30</f>
        <v>43555</v>
      </c>
      <c r="CL994" s="551">
        <f>'Information Input'!$J$18</f>
        <v>2019</v>
      </c>
      <c r="CM994" s="551" t="s">
        <v>94</v>
      </c>
      <c r="CN994" s="1014" t="s">
        <v>95</v>
      </c>
      <c r="CO994" s="542" t="s">
        <v>96</v>
      </c>
      <c r="CP994" s="542" t="s">
        <v>671</v>
      </c>
      <c r="CQ994" s="551">
        <v>33</v>
      </c>
      <c r="CR994" s="542" t="s">
        <v>175</v>
      </c>
      <c r="CS994" s="542" t="s">
        <v>233</v>
      </c>
      <c r="CT994" s="1015">
        <f>'Report 1'!$O$18</f>
        <v>0</v>
      </c>
      <c r="CU994" s="1016">
        <f>SUMIF('Report 4A'!$G$16:$G$95,$CQ994,'Report 4A'!$W$16:$W$95)</f>
        <v>0</v>
      </c>
      <c r="CV994" s="1017">
        <f t="shared" si="177"/>
        <v>0</v>
      </c>
    </row>
    <row r="995" spans="2:100">
      <c r="B995" s="535" t="s">
        <v>669</v>
      </c>
      <c r="C995" s="536">
        <v>1</v>
      </c>
      <c r="D995" s="537" t="str">
        <f>'Information Input'!$M$14</f>
        <v xml:space="preserve">      -      </v>
      </c>
      <c r="E995" s="537" t="s">
        <v>136</v>
      </c>
      <c r="F995" s="538">
        <f t="shared" si="183"/>
        <v>43556</v>
      </c>
      <c r="G995" s="538">
        <f t="shared" si="184"/>
        <v>43646</v>
      </c>
      <c r="H995" s="538">
        <f>'Information Input'!$H$35</f>
        <v>43555</v>
      </c>
      <c r="I995" s="537" t="str">
        <f>'Information Input'!$J$22</f>
        <v>Quarterly</v>
      </c>
      <c r="J995" s="538">
        <f>'Information Input'!$H$30</f>
        <v>43555</v>
      </c>
      <c r="K995" s="537">
        <f>'Information Input'!$J$18</f>
        <v>2019</v>
      </c>
      <c r="L995" s="579" t="s">
        <v>94</v>
      </c>
      <c r="M995" s="540" t="s">
        <v>95</v>
      </c>
      <c r="N995" s="541" t="s">
        <v>96</v>
      </c>
      <c r="O995" s="542" t="s">
        <v>678</v>
      </c>
      <c r="P995" s="537">
        <v>62</v>
      </c>
      <c r="Q995" s="541" t="s">
        <v>204</v>
      </c>
      <c r="R995" s="541" t="s">
        <v>239</v>
      </c>
      <c r="S995" s="543">
        <f>'Report 1'!$N$18</f>
        <v>0</v>
      </c>
      <c r="T995" s="544">
        <f>'Report 1'!$N$83</f>
        <v>0</v>
      </c>
      <c r="U995" s="545">
        <f>'Report 1'!$N$169</f>
        <v>0</v>
      </c>
      <c r="AL995" s="546" t="s">
        <v>669</v>
      </c>
      <c r="AM995" s="547">
        <v>2</v>
      </c>
      <c r="AN995" s="547" t="str">
        <f>'Information Input'!$M$14</f>
        <v xml:space="preserve">      -      </v>
      </c>
      <c r="AO995" s="547" t="s">
        <v>138</v>
      </c>
      <c r="AP995" s="538">
        <f t="shared" si="181"/>
        <v>43739</v>
      </c>
      <c r="AQ995" s="538">
        <f t="shared" si="182"/>
        <v>43830</v>
      </c>
      <c r="AR995" s="538">
        <f>'Information Input'!$H$35</f>
        <v>43555</v>
      </c>
      <c r="AS995" s="547" t="str">
        <f>'Information Input'!$J$22</f>
        <v>Quarterly</v>
      </c>
      <c r="AT995" s="538">
        <f>'Information Input'!$H$30</f>
        <v>43555</v>
      </c>
      <c r="AU995" s="547">
        <f>'Information Input'!$J$18</f>
        <v>2019</v>
      </c>
      <c r="AV995" s="547" t="s">
        <v>99</v>
      </c>
      <c r="AW995" s="547" t="s">
        <v>100</v>
      </c>
      <c r="AX995" s="547" t="s">
        <v>96</v>
      </c>
      <c r="AY995" s="548" t="s">
        <v>671</v>
      </c>
      <c r="AZ995" s="547">
        <v>28</v>
      </c>
      <c r="BA995" s="549" t="s">
        <v>170</v>
      </c>
      <c r="BB995" s="543" t="s">
        <v>235</v>
      </c>
      <c r="BC995" s="550">
        <f>'Report 2'!$AC215</f>
        <v>0</v>
      </c>
      <c r="BD995" s="550">
        <f>'Report 2'!$AD215</f>
        <v>0</v>
      </c>
      <c r="BE995" s="550">
        <f>'Report 2'!$AE215</f>
        <v>0</v>
      </c>
      <c r="BF995" s="550">
        <f>'Report 2'!$AF215</f>
        <v>0</v>
      </c>
      <c r="BG995" s="550">
        <f>'Report 2'!$AG215</f>
        <v>0</v>
      </c>
      <c r="BH995" s="550">
        <f>'Report 2'!$AH215</f>
        <v>0</v>
      </c>
      <c r="BI995" s="550">
        <f>'Report 2'!$AI215</f>
        <v>0</v>
      </c>
      <c r="CC995" s="542" t="s">
        <v>669</v>
      </c>
      <c r="CD995" s="1014" t="s">
        <v>672</v>
      </c>
      <c r="CE995" s="1014" t="str">
        <f>'Information Input'!$M$14</f>
        <v xml:space="preserve">      -      </v>
      </c>
      <c r="CF995" s="551" t="s">
        <v>137</v>
      </c>
      <c r="CG995" s="552">
        <f t="shared" si="178"/>
        <v>43647</v>
      </c>
      <c r="CH995" s="552">
        <f t="shared" si="179"/>
        <v>43738</v>
      </c>
      <c r="CI995" s="552">
        <f>'Information Input'!$H$35</f>
        <v>43555</v>
      </c>
      <c r="CJ995" s="551" t="str">
        <f>'Information Input'!$J$22</f>
        <v>Quarterly</v>
      </c>
      <c r="CK995" s="552">
        <f>'Information Input'!$H$30</f>
        <v>43555</v>
      </c>
      <c r="CL995" s="551">
        <f>'Information Input'!$J$18</f>
        <v>2019</v>
      </c>
      <c r="CM995" s="551" t="s">
        <v>94</v>
      </c>
      <c r="CN995" s="1014" t="s">
        <v>95</v>
      </c>
      <c r="CO995" s="542" t="s">
        <v>96</v>
      </c>
      <c r="CP995" s="542" t="s">
        <v>671</v>
      </c>
      <c r="CQ995" s="551">
        <v>34</v>
      </c>
      <c r="CR995" s="542" t="s">
        <v>176</v>
      </c>
      <c r="CS995" s="542" t="s">
        <v>238</v>
      </c>
      <c r="CT995" s="1015">
        <f>'Report 1'!$O$18</f>
        <v>0</v>
      </c>
      <c r="CU995" s="1016">
        <f>SUMIF('Report 4A'!$G$16:$G$95,$CQ995,'Report 4A'!$W$16:$W$95)</f>
        <v>0</v>
      </c>
      <c r="CV995" s="1017">
        <f t="shared" si="177"/>
        <v>0</v>
      </c>
    </row>
    <row r="996" spans="2:100">
      <c r="B996" s="535" t="s">
        <v>669</v>
      </c>
      <c r="C996" s="536">
        <v>1</v>
      </c>
      <c r="D996" s="537" t="str">
        <f>'Information Input'!$M$14</f>
        <v xml:space="preserve">      -      </v>
      </c>
      <c r="E996" s="537" t="s">
        <v>136</v>
      </c>
      <c r="F996" s="538">
        <f t="shared" si="183"/>
        <v>43556</v>
      </c>
      <c r="G996" s="538">
        <f t="shared" si="184"/>
        <v>43646</v>
      </c>
      <c r="H996" s="538">
        <f>'Information Input'!$H$35</f>
        <v>43555</v>
      </c>
      <c r="I996" s="537" t="str">
        <f>'Information Input'!$J$22</f>
        <v>Quarterly</v>
      </c>
      <c r="J996" s="538">
        <f>'Information Input'!$H$30</f>
        <v>43555</v>
      </c>
      <c r="K996" s="537">
        <f>'Information Input'!$J$18</f>
        <v>2019</v>
      </c>
      <c r="L996" s="579" t="s">
        <v>94</v>
      </c>
      <c r="M996" s="540" t="s">
        <v>95</v>
      </c>
      <c r="N996" s="541" t="s">
        <v>96</v>
      </c>
      <c r="O996" s="542" t="s">
        <v>674</v>
      </c>
      <c r="P996" s="537">
        <v>63</v>
      </c>
      <c r="Q996" s="541" t="s">
        <v>205</v>
      </c>
      <c r="R996" s="541" t="s">
        <v>239</v>
      </c>
      <c r="S996" s="543">
        <f>'Report 1'!$N$18</f>
        <v>0</v>
      </c>
      <c r="T996" s="544">
        <f>'Report 1'!$N$84</f>
        <v>0</v>
      </c>
      <c r="U996" s="545">
        <f>'Report 1'!$N$170</f>
        <v>0</v>
      </c>
      <c r="AL996" s="546" t="s">
        <v>669</v>
      </c>
      <c r="AM996" s="547">
        <v>2</v>
      </c>
      <c r="AN996" s="547" t="str">
        <f>'Information Input'!$M$14</f>
        <v xml:space="preserve">      -      </v>
      </c>
      <c r="AO996" s="547" t="s">
        <v>138</v>
      </c>
      <c r="AP996" s="538">
        <f t="shared" si="181"/>
        <v>43739</v>
      </c>
      <c r="AQ996" s="538">
        <f t="shared" si="182"/>
        <v>43830</v>
      </c>
      <c r="AR996" s="538">
        <f>'Information Input'!$H$35</f>
        <v>43555</v>
      </c>
      <c r="AS996" s="547" t="str">
        <f>'Information Input'!$J$22</f>
        <v>Quarterly</v>
      </c>
      <c r="AT996" s="538">
        <f>'Information Input'!$H$30</f>
        <v>43555</v>
      </c>
      <c r="AU996" s="547">
        <f>'Information Input'!$J$18</f>
        <v>2019</v>
      </c>
      <c r="AV996" s="547" t="s">
        <v>99</v>
      </c>
      <c r="AW996" s="547" t="s">
        <v>100</v>
      </c>
      <c r="AX996" s="547" t="s">
        <v>96</v>
      </c>
      <c r="AY996" s="548" t="s">
        <v>671</v>
      </c>
      <c r="AZ996" s="547">
        <v>29</v>
      </c>
      <c r="BA996" s="549" t="s">
        <v>171</v>
      </c>
      <c r="BB996" s="543" t="s">
        <v>238</v>
      </c>
      <c r="BC996" s="550">
        <f>'Report 2'!$AC216</f>
        <v>0</v>
      </c>
      <c r="BD996" s="550">
        <f>'Report 2'!$AD216</f>
        <v>0</v>
      </c>
      <c r="BE996" s="550">
        <f>'Report 2'!$AE216</f>
        <v>0</v>
      </c>
      <c r="BF996" s="550">
        <f>'Report 2'!$AF216</f>
        <v>0</v>
      </c>
      <c r="BG996" s="550">
        <f>'Report 2'!$AG216</f>
        <v>0</v>
      </c>
      <c r="BH996" s="550">
        <f>'Report 2'!$AH216</f>
        <v>0</v>
      </c>
      <c r="BI996" s="550">
        <f>'Report 2'!$AI216</f>
        <v>0</v>
      </c>
      <c r="CC996" s="542" t="s">
        <v>669</v>
      </c>
      <c r="CD996" s="1014" t="s">
        <v>672</v>
      </c>
      <c r="CE996" s="1014" t="str">
        <f>'Information Input'!$M$14</f>
        <v xml:space="preserve">      -      </v>
      </c>
      <c r="CF996" s="551" t="s">
        <v>137</v>
      </c>
      <c r="CG996" s="552">
        <f t="shared" si="178"/>
        <v>43647</v>
      </c>
      <c r="CH996" s="552">
        <f t="shared" si="179"/>
        <v>43738</v>
      </c>
      <c r="CI996" s="552">
        <f>'Information Input'!$H$35</f>
        <v>43555</v>
      </c>
      <c r="CJ996" s="551" t="str">
        <f>'Information Input'!$J$22</f>
        <v>Quarterly</v>
      </c>
      <c r="CK996" s="552">
        <f>'Information Input'!$H$30</f>
        <v>43555</v>
      </c>
      <c r="CL996" s="551">
        <f>'Information Input'!$J$18</f>
        <v>2019</v>
      </c>
      <c r="CM996" s="551" t="s">
        <v>94</v>
      </c>
      <c r="CN996" s="1014" t="s">
        <v>95</v>
      </c>
      <c r="CO996" s="542" t="s">
        <v>96</v>
      </c>
      <c r="CP996" s="542" t="s">
        <v>671</v>
      </c>
      <c r="CQ996" s="551">
        <v>35</v>
      </c>
      <c r="CR996" s="542" t="s">
        <v>177</v>
      </c>
      <c r="CS996" s="542" t="s">
        <v>235</v>
      </c>
      <c r="CT996" s="1015">
        <f>'Report 1'!$O$18</f>
        <v>0</v>
      </c>
      <c r="CU996" s="1016">
        <f>SUMIF('Report 4A'!$G$16:$G$95,$CQ996,'Report 4A'!$W$16:$W$95)</f>
        <v>0</v>
      </c>
      <c r="CV996" s="1017">
        <f t="shared" si="177"/>
        <v>0</v>
      </c>
    </row>
    <row r="997" spans="2:100">
      <c r="B997" s="535" t="s">
        <v>669</v>
      </c>
      <c r="C997" s="536">
        <v>1</v>
      </c>
      <c r="D997" s="537" t="str">
        <f>'Information Input'!$M$14</f>
        <v xml:space="preserve">      -      </v>
      </c>
      <c r="E997" s="537" t="s">
        <v>136</v>
      </c>
      <c r="F997" s="538">
        <f t="shared" si="183"/>
        <v>43556</v>
      </c>
      <c r="G997" s="538">
        <f t="shared" si="184"/>
        <v>43646</v>
      </c>
      <c r="H997" s="538">
        <f>'Information Input'!$H$35</f>
        <v>43555</v>
      </c>
      <c r="I997" s="537" t="str">
        <f>'Information Input'!$J$22</f>
        <v>Quarterly</v>
      </c>
      <c r="J997" s="538">
        <f>'Information Input'!$H$30</f>
        <v>43555</v>
      </c>
      <c r="K997" s="537">
        <f>'Information Input'!$J$18</f>
        <v>2019</v>
      </c>
      <c r="L997" s="579" t="s">
        <v>94</v>
      </c>
      <c r="M997" s="540" t="s">
        <v>95</v>
      </c>
      <c r="N997" s="541" t="s">
        <v>96</v>
      </c>
      <c r="O997" s="542" t="s">
        <v>674</v>
      </c>
      <c r="P997" s="537">
        <v>64</v>
      </c>
      <c r="Q997" s="541" t="s">
        <v>206</v>
      </c>
      <c r="R997" s="541" t="s">
        <v>239</v>
      </c>
      <c r="S997" s="543">
        <f>'Report 1'!$N$18</f>
        <v>0</v>
      </c>
      <c r="T997" s="544">
        <f>'Report 1'!$N$85</f>
        <v>0</v>
      </c>
      <c r="U997" s="545">
        <f>'Report 1'!$N$171</f>
        <v>0</v>
      </c>
      <c r="AL997" s="546" t="s">
        <v>669</v>
      </c>
      <c r="AM997" s="547">
        <v>2</v>
      </c>
      <c r="AN997" s="547" t="str">
        <f>'Information Input'!$M$14</f>
        <v xml:space="preserve">      -      </v>
      </c>
      <c r="AO997" s="547" t="s">
        <v>138</v>
      </c>
      <c r="AP997" s="538">
        <f t="shared" si="181"/>
        <v>43739</v>
      </c>
      <c r="AQ997" s="538">
        <f t="shared" si="182"/>
        <v>43830</v>
      </c>
      <c r="AR997" s="538">
        <f>'Information Input'!$H$35</f>
        <v>43555</v>
      </c>
      <c r="AS997" s="547" t="str">
        <f>'Information Input'!$J$22</f>
        <v>Quarterly</v>
      </c>
      <c r="AT997" s="538">
        <f>'Information Input'!$H$30</f>
        <v>43555</v>
      </c>
      <c r="AU997" s="547">
        <f>'Information Input'!$J$18</f>
        <v>2019</v>
      </c>
      <c r="AV997" s="547" t="s">
        <v>99</v>
      </c>
      <c r="AW997" s="547" t="s">
        <v>100</v>
      </c>
      <c r="AX997" s="547" t="s">
        <v>96</v>
      </c>
      <c r="AY997" s="548" t="s">
        <v>671</v>
      </c>
      <c r="AZ997" s="547">
        <v>30</v>
      </c>
      <c r="BA997" s="549" t="s">
        <v>172</v>
      </c>
      <c r="BB997" s="543" t="s">
        <v>238</v>
      </c>
      <c r="BC997" s="550">
        <f>'Report 2'!$AC217</f>
        <v>0</v>
      </c>
      <c r="BD997" s="550">
        <f>'Report 2'!$AD217</f>
        <v>0</v>
      </c>
      <c r="BE997" s="550">
        <f>'Report 2'!$AE217</f>
        <v>0</v>
      </c>
      <c r="BF997" s="550">
        <f>'Report 2'!$AF217</f>
        <v>0</v>
      </c>
      <c r="BG997" s="550">
        <f>'Report 2'!$AG217</f>
        <v>0</v>
      </c>
      <c r="BH997" s="550">
        <f>'Report 2'!$AH217</f>
        <v>0</v>
      </c>
      <c r="BI997" s="550">
        <f>'Report 2'!$AI217</f>
        <v>0</v>
      </c>
      <c r="CC997" s="542" t="s">
        <v>669</v>
      </c>
      <c r="CD997" s="1014" t="s">
        <v>672</v>
      </c>
      <c r="CE997" s="1014" t="str">
        <f>'Information Input'!$M$14</f>
        <v xml:space="preserve">      -      </v>
      </c>
      <c r="CF997" s="551" t="s">
        <v>137</v>
      </c>
      <c r="CG997" s="552">
        <f t="shared" si="178"/>
        <v>43647</v>
      </c>
      <c r="CH997" s="552">
        <f t="shared" si="179"/>
        <v>43738</v>
      </c>
      <c r="CI997" s="552">
        <f>'Information Input'!$H$35</f>
        <v>43555</v>
      </c>
      <c r="CJ997" s="551" t="str">
        <f>'Information Input'!$J$22</f>
        <v>Quarterly</v>
      </c>
      <c r="CK997" s="552">
        <f>'Information Input'!$H$30</f>
        <v>43555</v>
      </c>
      <c r="CL997" s="551">
        <f>'Information Input'!$J$18</f>
        <v>2019</v>
      </c>
      <c r="CM997" s="551" t="s">
        <v>94</v>
      </c>
      <c r="CN997" s="1014" t="s">
        <v>95</v>
      </c>
      <c r="CO997" s="542" t="s">
        <v>96</v>
      </c>
      <c r="CP997" s="542" t="s">
        <v>671</v>
      </c>
      <c r="CQ997" s="551">
        <v>36</v>
      </c>
      <c r="CR997" s="542" t="s">
        <v>178</v>
      </c>
      <c r="CS997" s="542" t="s">
        <v>235</v>
      </c>
      <c r="CT997" s="1015">
        <f>'Report 1'!$O$18</f>
        <v>0</v>
      </c>
      <c r="CU997" s="1016">
        <f>SUMIF('Report 4A'!$G$16:$G$95,$CQ997,'Report 4A'!$W$16:$W$95)</f>
        <v>0</v>
      </c>
      <c r="CV997" s="1017">
        <f t="shared" si="177"/>
        <v>0</v>
      </c>
    </row>
    <row r="998" spans="2:100">
      <c r="B998" s="535" t="s">
        <v>669</v>
      </c>
      <c r="C998" s="536">
        <v>1</v>
      </c>
      <c r="D998" s="537" t="str">
        <f>'Information Input'!$M$14</f>
        <v xml:space="preserve">      -      </v>
      </c>
      <c r="E998" s="537" t="s">
        <v>136</v>
      </c>
      <c r="F998" s="538">
        <f t="shared" si="183"/>
        <v>43556</v>
      </c>
      <c r="G998" s="538">
        <f t="shared" si="184"/>
        <v>43646</v>
      </c>
      <c r="H998" s="538">
        <f>'Information Input'!$H$35</f>
        <v>43555</v>
      </c>
      <c r="I998" s="537" t="str">
        <f>'Information Input'!$J$22</f>
        <v>Quarterly</v>
      </c>
      <c r="J998" s="538">
        <f>'Information Input'!$H$30</f>
        <v>43555</v>
      </c>
      <c r="K998" s="537">
        <f>'Information Input'!$J$18</f>
        <v>2019</v>
      </c>
      <c r="L998" s="579" t="s">
        <v>94</v>
      </c>
      <c r="M998" s="540" t="s">
        <v>95</v>
      </c>
      <c r="N998" s="541" t="s">
        <v>96</v>
      </c>
      <c r="O998" s="542" t="s">
        <v>674</v>
      </c>
      <c r="P998" s="537">
        <v>65</v>
      </c>
      <c r="Q998" s="541" t="s">
        <v>207</v>
      </c>
      <c r="R998" s="541" t="s">
        <v>239</v>
      </c>
      <c r="S998" s="543">
        <f>'Report 1'!$N$18</f>
        <v>0</v>
      </c>
      <c r="T998" s="544">
        <f>'Report 1'!$N$86</f>
        <v>0</v>
      </c>
      <c r="U998" s="545">
        <f>'Report 1'!$N$172</f>
        <v>0</v>
      </c>
      <c r="AL998" s="546" t="s">
        <v>669</v>
      </c>
      <c r="AM998" s="547">
        <v>2</v>
      </c>
      <c r="AN998" s="547" t="str">
        <f>'Information Input'!$M$14</f>
        <v xml:space="preserve">      -      </v>
      </c>
      <c r="AO998" s="547" t="s">
        <v>138</v>
      </c>
      <c r="AP998" s="538">
        <f t="shared" si="181"/>
        <v>43739</v>
      </c>
      <c r="AQ998" s="538">
        <f t="shared" si="182"/>
        <v>43830</v>
      </c>
      <c r="AR998" s="538">
        <f>'Information Input'!$H$35</f>
        <v>43555</v>
      </c>
      <c r="AS998" s="547" t="str">
        <f>'Information Input'!$J$22</f>
        <v>Quarterly</v>
      </c>
      <c r="AT998" s="538">
        <f>'Information Input'!$H$30</f>
        <v>43555</v>
      </c>
      <c r="AU998" s="547">
        <f>'Information Input'!$J$18</f>
        <v>2019</v>
      </c>
      <c r="AV998" s="547" t="s">
        <v>99</v>
      </c>
      <c r="AW998" s="547" t="s">
        <v>100</v>
      </c>
      <c r="AX998" s="547" t="s">
        <v>96</v>
      </c>
      <c r="AY998" s="548" t="s">
        <v>671</v>
      </c>
      <c r="AZ998" s="547">
        <v>31</v>
      </c>
      <c r="BA998" s="549" t="s">
        <v>173</v>
      </c>
      <c r="BB998" s="543" t="s">
        <v>233</v>
      </c>
      <c r="BC998" s="550">
        <f>'Report 2'!$AC218</f>
        <v>0</v>
      </c>
      <c r="BD998" s="550">
        <f>'Report 2'!$AD218</f>
        <v>0</v>
      </c>
      <c r="BE998" s="550">
        <f>'Report 2'!$AE218</f>
        <v>0</v>
      </c>
      <c r="BF998" s="550">
        <f>'Report 2'!$AF218</f>
        <v>0</v>
      </c>
      <c r="BG998" s="550">
        <f>'Report 2'!$AG218</f>
        <v>0</v>
      </c>
      <c r="BH998" s="550">
        <f>'Report 2'!$AH218</f>
        <v>0</v>
      </c>
      <c r="BI998" s="550">
        <f>'Report 2'!$AI218</f>
        <v>0</v>
      </c>
      <c r="CC998" s="542" t="s">
        <v>669</v>
      </c>
      <c r="CD998" s="1014" t="s">
        <v>672</v>
      </c>
      <c r="CE998" s="1014" t="str">
        <f>'Information Input'!$M$14</f>
        <v xml:space="preserve">      -      </v>
      </c>
      <c r="CF998" s="551" t="s">
        <v>137</v>
      </c>
      <c r="CG998" s="552">
        <f t="shared" si="178"/>
        <v>43647</v>
      </c>
      <c r="CH998" s="552">
        <f t="shared" si="179"/>
        <v>43738</v>
      </c>
      <c r="CI998" s="552">
        <f>'Information Input'!$H$35</f>
        <v>43555</v>
      </c>
      <c r="CJ998" s="551" t="str">
        <f>'Information Input'!$J$22</f>
        <v>Quarterly</v>
      </c>
      <c r="CK998" s="552">
        <f>'Information Input'!$H$30</f>
        <v>43555</v>
      </c>
      <c r="CL998" s="551">
        <f>'Information Input'!$J$18</f>
        <v>2019</v>
      </c>
      <c r="CM998" s="551" t="s">
        <v>94</v>
      </c>
      <c r="CN998" s="1014" t="s">
        <v>95</v>
      </c>
      <c r="CO998" s="542" t="s">
        <v>96</v>
      </c>
      <c r="CP998" s="542" t="s">
        <v>671</v>
      </c>
      <c r="CQ998" s="551">
        <v>37</v>
      </c>
      <c r="CR998" s="542" t="s">
        <v>179</v>
      </c>
      <c r="CS998" s="542" t="s">
        <v>231</v>
      </c>
      <c r="CT998" s="1015">
        <f>'Report 1'!$O$18</f>
        <v>0</v>
      </c>
      <c r="CU998" s="1016">
        <f>SUMIF('Report 4A'!$G$16:$G$95,$CQ998,'Report 4A'!$W$16:$W$95)</f>
        <v>0</v>
      </c>
      <c r="CV998" s="1017">
        <f t="shared" si="177"/>
        <v>0</v>
      </c>
    </row>
    <row r="999" spans="2:100">
      <c r="B999" s="535" t="s">
        <v>669</v>
      </c>
      <c r="C999" s="536">
        <v>1</v>
      </c>
      <c r="D999" s="537" t="str">
        <f>'Information Input'!$M$14</f>
        <v xml:space="preserve">      -      </v>
      </c>
      <c r="E999" s="537" t="s">
        <v>136</v>
      </c>
      <c r="F999" s="538">
        <f t="shared" si="183"/>
        <v>43556</v>
      </c>
      <c r="G999" s="538">
        <f t="shared" si="184"/>
        <v>43646</v>
      </c>
      <c r="H999" s="538">
        <f>'Information Input'!$H$35</f>
        <v>43555</v>
      </c>
      <c r="I999" s="537" t="str">
        <f>'Information Input'!$J$22</f>
        <v>Quarterly</v>
      </c>
      <c r="J999" s="538">
        <f>'Information Input'!$H$30</f>
        <v>43555</v>
      </c>
      <c r="K999" s="537">
        <f>'Information Input'!$J$18</f>
        <v>2019</v>
      </c>
      <c r="L999" s="579" t="s">
        <v>94</v>
      </c>
      <c r="M999" s="540" t="s">
        <v>95</v>
      </c>
      <c r="N999" s="541" t="s">
        <v>96</v>
      </c>
      <c r="O999" s="542" t="s">
        <v>679</v>
      </c>
      <c r="P999" s="537">
        <v>66</v>
      </c>
      <c r="Q999" s="541" t="s">
        <v>208</v>
      </c>
      <c r="R999" s="541" t="s">
        <v>239</v>
      </c>
      <c r="S999" s="543">
        <f>'Report 1'!$N$18</f>
        <v>0</v>
      </c>
      <c r="T999" s="544">
        <f>'Report 1'!$N$87</f>
        <v>0</v>
      </c>
      <c r="U999" s="545">
        <f>'Report 1'!$N$173</f>
        <v>0</v>
      </c>
      <c r="AL999" s="546" t="s">
        <v>669</v>
      </c>
      <c r="AM999" s="547">
        <v>2</v>
      </c>
      <c r="AN999" s="547" t="str">
        <f>'Information Input'!$M$14</f>
        <v xml:space="preserve">      -      </v>
      </c>
      <c r="AO999" s="547" t="s">
        <v>138</v>
      </c>
      <c r="AP999" s="538">
        <f t="shared" si="181"/>
        <v>43739</v>
      </c>
      <c r="AQ999" s="538">
        <f t="shared" si="182"/>
        <v>43830</v>
      </c>
      <c r="AR999" s="538">
        <f>'Information Input'!$H$35</f>
        <v>43555</v>
      </c>
      <c r="AS999" s="547" t="str">
        <f>'Information Input'!$J$22</f>
        <v>Quarterly</v>
      </c>
      <c r="AT999" s="538">
        <f>'Information Input'!$H$30</f>
        <v>43555</v>
      </c>
      <c r="AU999" s="547">
        <f>'Information Input'!$J$18</f>
        <v>2019</v>
      </c>
      <c r="AV999" s="547" t="s">
        <v>99</v>
      </c>
      <c r="AW999" s="547" t="s">
        <v>100</v>
      </c>
      <c r="AX999" s="547" t="s">
        <v>96</v>
      </c>
      <c r="AY999" s="548" t="s">
        <v>671</v>
      </c>
      <c r="AZ999" s="547">
        <v>32</v>
      </c>
      <c r="BA999" s="549" t="s">
        <v>174</v>
      </c>
      <c r="BB999" s="543" t="s">
        <v>238</v>
      </c>
      <c r="BC999" s="550">
        <f>'Report 2'!$AC219</f>
        <v>0</v>
      </c>
      <c r="BD999" s="550">
        <f>'Report 2'!$AD219</f>
        <v>0</v>
      </c>
      <c r="BE999" s="550">
        <f>'Report 2'!$AE219</f>
        <v>0</v>
      </c>
      <c r="BF999" s="550">
        <f>'Report 2'!$AF219</f>
        <v>0</v>
      </c>
      <c r="BG999" s="550">
        <f>'Report 2'!$AG219</f>
        <v>0</v>
      </c>
      <c r="BH999" s="550">
        <f>'Report 2'!$AH219</f>
        <v>0</v>
      </c>
      <c r="BI999" s="550">
        <f>'Report 2'!$AI219</f>
        <v>0</v>
      </c>
      <c r="CC999" s="542" t="s">
        <v>669</v>
      </c>
      <c r="CD999" s="1014" t="s">
        <v>672</v>
      </c>
      <c r="CE999" s="1014" t="str">
        <f>'Information Input'!$M$14</f>
        <v xml:space="preserve">      -      </v>
      </c>
      <c r="CF999" s="551" t="s">
        <v>137</v>
      </c>
      <c r="CG999" s="552">
        <f t="shared" si="178"/>
        <v>43647</v>
      </c>
      <c r="CH999" s="552">
        <f t="shared" si="179"/>
        <v>43738</v>
      </c>
      <c r="CI999" s="552">
        <f>'Information Input'!$H$35</f>
        <v>43555</v>
      </c>
      <c r="CJ999" s="551" t="str">
        <f>'Information Input'!$J$22</f>
        <v>Quarterly</v>
      </c>
      <c r="CK999" s="552">
        <f>'Information Input'!$H$30</f>
        <v>43555</v>
      </c>
      <c r="CL999" s="551">
        <f>'Information Input'!$J$18</f>
        <v>2019</v>
      </c>
      <c r="CM999" s="551" t="s">
        <v>94</v>
      </c>
      <c r="CN999" s="1014" t="s">
        <v>95</v>
      </c>
      <c r="CO999" s="542" t="s">
        <v>96</v>
      </c>
      <c r="CP999" s="542" t="s">
        <v>671</v>
      </c>
      <c r="CQ999" s="551">
        <v>38</v>
      </c>
      <c r="CR999" s="542" t="s">
        <v>180</v>
      </c>
      <c r="CS999" s="542" t="s">
        <v>233</v>
      </c>
      <c r="CT999" s="1015">
        <f>'Report 1'!$O$18</f>
        <v>0</v>
      </c>
      <c r="CU999" s="1016">
        <f>SUMIF('Report 4A'!$G$16:$G$95,$CQ999,'Report 4A'!$W$16:$W$95)</f>
        <v>0</v>
      </c>
      <c r="CV999" s="1017">
        <f t="shared" si="177"/>
        <v>0</v>
      </c>
    </row>
    <row r="1000" spans="2:100">
      <c r="B1000" s="535" t="s">
        <v>669</v>
      </c>
      <c r="C1000" s="536">
        <v>1</v>
      </c>
      <c r="D1000" s="537" t="str">
        <f>'Information Input'!$M$14</f>
        <v xml:space="preserve">      -      </v>
      </c>
      <c r="E1000" s="537" t="s">
        <v>136</v>
      </c>
      <c r="F1000" s="538">
        <f t="shared" si="183"/>
        <v>43556</v>
      </c>
      <c r="G1000" s="538">
        <f t="shared" si="184"/>
        <v>43646</v>
      </c>
      <c r="H1000" s="538">
        <f>'Information Input'!$H$35</f>
        <v>43555</v>
      </c>
      <c r="I1000" s="537" t="str">
        <f>'Information Input'!$J$22</f>
        <v>Quarterly</v>
      </c>
      <c r="J1000" s="538">
        <f>'Information Input'!$H$30</f>
        <v>43555</v>
      </c>
      <c r="K1000" s="537">
        <f>'Information Input'!$J$18</f>
        <v>2019</v>
      </c>
      <c r="L1000" s="579" t="s">
        <v>94</v>
      </c>
      <c r="M1000" s="540" t="s">
        <v>95</v>
      </c>
      <c r="N1000" s="541" t="s">
        <v>96</v>
      </c>
      <c r="O1000" s="542" t="s">
        <v>679</v>
      </c>
      <c r="P1000" s="537">
        <v>67</v>
      </c>
      <c r="Q1000" s="541" t="s">
        <v>209</v>
      </c>
      <c r="R1000" s="541" t="s">
        <v>239</v>
      </c>
      <c r="S1000" s="543">
        <f>'Report 1'!$N$18</f>
        <v>0</v>
      </c>
      <c r="T1000" s="544">
        <f>'Report 1'!$N$88</f>
        <v>0</v>
      </c>
      <c r="U1000" s="545">
        <f>'Report 1'!$N$174</f>
        <v>0</v>
      </c>
      <c r="AL1000" s="546" t="s">
        <v>669</v>
      </c>
      <c r="AM1000" s="547">
        <v>2</v>
      </c>
      <c r="AN1000" s="547" t="str">
        <f>'Information Input'!$M$14</f>
        <v xml:space="preserve">      -      </v>
      </c>
      <c r="AO1000" s="547" t="s">
        <v>138</v>
      </c>
      <c r="AP1000" s="538">
        <f t="shared" si="181"/>
        <v>43739</v>
      </c>
      <c r="AQ1000" s="538">
        <f t="shared" si="182"/>
        <v>43830</v>
      </c>
      <c r="AR1000" s="538">
        <f>'Information Input'!$H$35</f>
        <v>43555</v>
      </c>
      <c r="AS1000" s="547" t="str">
        <f>'Information Input'!$J$22</f>
        <v>Quarterly</v>
      </c>
      <c r="AT1000" s="538">
        <f>'Information Input'!$H$30</f>
        <v>43555</v>
      </c>
      <c r="AU1000" s="547">
        <f>'Information Input'!$J$18</f>
        <v>2019</v>
      </c>
      <c r="AV1000" s="547" t="s">
        <v>99</v>
      </c>
      <c r="AW1000" s="547" t="s">
        <v>100</v>
      </c>
      <c r="AX1000" s="547" t="s">
        <v>96</v>
      </c>
      <c r="AY1000" s="548" t="s">
        <v>671</v>
      </c>
      <c r="AZ1000" s="547">
        <v>33</v>
      </c>
      <c r="BA1000" s="549" t="s">
        <v>175</v>
      </c>
      <c r="BB1000" s="543" t="s">
        <v>233</v>
      </c>
      <c r="BC1000" s="550">
        <f>'Report 2'!$AC220</f>
        <v>0</v>
      </c>
      <c r="BD1000" s="550">
        <f>'Report 2'!$AD220</f>
        <v>0</v>
      </c>
      <c r="BE1000" s="550">
        <f>'Report 2'!$AE220</f>
        <v>0</v>
      </c>
      <c r="BF1000" s="550">
        <f>'Report 2'!$AF220</f>
        <v>0</v>
      </c>
      <c r="BG1000" s="550">
        <f>'Report 2'!$AG220</f>
        <v>0</v>
      </c>
      <c r="BH1000" s="550">
        <f>'Report 2'!$AH220</f>
        <v>0</v>
      </c>
      <c r="BI1000" s="550">
        <f>'Report 2'!$AI220</f>
        <v>0</v>
      </c>
      <c r="CC1000" s="542" t="s">
        <v>669</v>
      </c>
      <c r="CD1000" s="1014" t="s">
        <v>672</v>
      </c>
      <c r="CE1000" s="1014" t="str">
        <f>'Information Input'!$M$14</f>
        <v xml:space="preserve">      -      </v>
      </c>
      <c r="CF1000" s="551" t="s">
        <v>137</v>
      </c>
      <c r="CG1000" s="552">
        <f t="shared" si="178"/>
        <v>43647</v>
      </c>
      <c r="CH1000" s="552">
        <f t="shared" si="179"/>
        <v>43738</v>
      </c>
      <c r="CI1000" s="552">
        <f>'Information Input'!$H$35</f>
        <v>43555</v>
      </c>
      <c r="CJ1000" s="551" t="str">
        <f>'Information Input'!$J$22</f>
        <v>Quarterly</v>
      </c>
      <c r="CK1000" s="552">
        <f>'Information Input'!$H$30</f>
        <v>43555</v>
      </c>
      <c r="CL1000" s="551">
        <f>'Information Input'!$J$18</f>
        <v>2019</v>
      </c>
      <c r="CM1000" s="551" t="s">
        <v>94</v>
      </c>
      <c r="CN1000" s="1014" t="s">
        <v>95</v>
      </c>
      <c r="CO1000" s="542" t="s">
        <v>96</v>
      </c>
      <c r="CP1000" s="542" t="s">
        <v>671</v>
      </c>
      <c r="CQ1000" s="551">
        <v>39</v>
      </c>
      <c r="CR1000" s="542" t="s">
        <v>181</v>
      </c>
      <c r="CS1000" s="542" t="s">
        <v>233</v>
      </c>
      <c r="CT1000" s="1015">
        <f>'Report 1'!$O$18</f>
        <v>0</v>
      </c>
      <c r="CU1000" s="1016">
        <f>SUMIF('Report 4A'!$G$16:$G$95,$CQ1000,'Report 4A'!$W$16:$W$95)</f>
        <v>0</v>
      </c>
      <c r="CV1000" s="1017">
        <f t="shared" si="177"/>
        <v>0</v>
      </c>
    </row>
    <row r="1001" spans="2:100">
      <c r="B1001" s="535" t="s">
        <v>669</v>
      </c>
      <c r="C1001" s="536">
        <v>1</v>
      </c>
      <c r="D1001" s="537" t="str">
        <f>'Information Input'!$M$14</f>
        <v xml:space="preserve">      -      </v>
      </c>
      <c r="E1001" s="537" t="s">
        <v>136</v>
      </c>
      <c r="F1001" s="538">
        <f t="shared" si="183"/>
        <v>43556</v>
      </c>
      <c r="G1001" s="538">
        <f t="shared" si="184"/>
        <v>43646</v>
      </c>
      <c r="H1001" s="538">
        <f>'Information Input'!$H$35</f>
        <v>43555</v>
      </c>
      <c r="I1001" s="537" t="str">
        <f>'Information Input'!$J$22</f>
        <v>Quarterly</v>
      </c>
      <c r="J1001" s="538">
        <f>'Information Input'!$H$30</f>
        <v>43555</v>
      </c>
      <c r="K1001" s="537">
        <f>'Information Input'!$J$18</f>
        <v>2019</v>
      </c>
      <c r="L1001" s="579" t="s">
        <v>94</v>
      </c>
      <c r="M1001" s="540" t="s">
        <v>95</v>
      </c>
      <c r="N1001" s="541" t="s">
        <v>96</v>
      </c>
      <c r="O1001" s="542" t="s">
        <v>679</v>
      </c>
      <c r="P1001" s="537">
        <v>68</v>
      </c>
      <c r="Q1001" s="541" t="s">
        <v>210</v>
      </c>
      <c r="R1001" s="541" t="s">
        <v>239</v>
      </c>
      <c r="S1001" s="543">
        <f>'Report 1'!$N$18</f>
        <v>0</v>
      </c>
      <c r="T1001" s="544">
        <f>'Report 1'!$N$89</f>
        <v>0</v>
      </c>
      <c r="U1001" s="545">
        <f>'Report 1'!$N$175</f>
        <v>0</v>
      </c>
      <c r="AL1001" s="546" t="s">
        <v>669</v>
      </c>
      <c r="AM1001" s="547">
        <v>2</v>
      </c>
      <c r="AN1001" s="547" t="str">
        <f>'Information Input'!$M$14</f>
        <v xml:space="preserve">      -      </v>
      </c>
      <c r="AO1001" s="547" t="s">
        <v>138</v>
      </c>
      <c r="AP1001" s="538">
        <f t="shared" si="181"/>
        <v>43739</v>
      </c>
      <c r="AQ1001" s="538">
        <f t="shared" si="182"/>
        <v>43830</v>
      </c>
      <c r="AR1001" s="538">
        <f>'Information Input'!$H$35</f>
        <v>43555</v>
      </c>
      <c r="AS1001" s="547" t="str">
        <f>'Information Input'!$J$22</f>
        <v>Quarterly</v>
      </c>
      <c r="AT1001" s="538">
        <f>'Information Input'!$H$30</f>
        <v>43555</v>
      </c>
      <c r="AU1001" s="547">
        <f>'Information Input'!$J$18</f>
        <v>2019</v>
      </c>
      <c r="AV1001" s="547" t="s">
        <v>99</v>
      </c>
      <c r="AW1001" s="547" t="s">
        <v>100</v>
      </c>
      <c r="AX1001" s="547" t="s">
        <v>96</v>
      </c>
      <c r="AY1001" s="548" t="s">
        <v>671</v>
      </c>
      <c r="AZ1001" s="547">
        <v>34</v>
      </c>
      <c r="BA1001" s="549" t="s">
        <v>176</v>
      </c>
      <c r="BB1001" s="543" t="s">
        <v>238</v>
      </c>
      <c r="BC1001" s="550">
        <f>'Report 2'!$AC221</f>
        <v>0</v>
      </c>
      <c r="BD1001" s="550">
        <f>'Report 2'!$AD221</f>
        <v>0</v>
      </c>
      <c r="BE1001" s="550">
        <f>'Report 2'!$AE221</f>
        <v>0</v>
      </c>
      <c r="BF1001" s="550">
        <f>'Report 2'!$AF221</f>
        <v>0</v>
      </c>
      <c r="BG1001" s="550">
        <f>'Report 2'!$AG221</f>
        <v>0</v>
      </c>
      <c r="BH1001" s="550">
        <f>'Report 2'!$AH221</f>
        <v>0</v>
      </c>
      <c r="BI1001" s="550">
        <f>'Report 2'!$AI221</f>
        <v>0</v>
      </c>
      <c r="CC1001" s="542" t="s">
        <v>669</v>
      </c>
      <c r="CD1001" s="1014" t="s">
        <v>672</v>
      </c>
      <c r="CE1001" s="1014" t="str">
        <f>'Information Input'!$M$14</f>
        <v xml:space="preserve">      -      </v>
      </c>
      <c r="CF1001" s="551" t="s">
        <v>137</v>
      </c>
      <c r="CG1001" s="552">
        <f t="shared" si="178"/>
        <v>43647</v>
      </c>
      <c r="CH1001" s="552">
        <f t="shared" si="179"/>
        <v>43738</v>
      </c>
      <c r="CI1001" s="552">
        <f>'Information Input'!$H$35</f>
        <v>43555</v>
      </c>
      <c r="CJ1001" s="551" t="str">
        <f>'Information Input'!$J$22</f>
        <v>Quarterly</v>
      </c>
      <c r="CK1001" s="552">
        <f>'Information Input'!$H$30</f>
        <v>43555</v>
      </c>
      <c r="CL1001" s="551">
        <f>'Information Input'!$J$18</f>
        <v>2019</v>
      </c>
      <c r="CM1001" s="551" t="s">
        <v>94</v>
      </c>
      <c r="CN1001" s="1014" t="s">
        <v>95</v>
      </c>
      <c r="CO1001" s="542" t="s">
        <v>96</v>
      </c>
      <c r="CP1001" s="542" t="s">
        <v>671</v>
      </c>
      <c r="CQ1001" s="551">
        <v>40</v>
      </c>
      <c r="CR1001" s="542" t="s">
        <v>182</v>
      </c>
      <c r="CS1001" s="542" t="s">
        <v>238</v>
      </c>
      <c r="CT1001" s="1015">
        <f>'Report 1'!$O$18</f>
        <v>0</v>
      </c>
      <c r="CU1001" s="1016">
        <f>SUMIF('Report 4A'!$G$16:$G$95,$CQ1001,'Report 4A'!$W$16:$W$95)</f>
        <v>0</v>
      </c>
      <c r="CV1001" s="1017">
        <f t="shared" si="177"/>
        <v>0</v>
      </c>
    </row>
    <row r="1002" spans="2:100">
      <c r="B1002" s="535" t="s">
        <v>669</v>
      </c>
      <c r="C1002" s="536">
        <v>1</v>
      </c>
      <c r="D1002" s="537" t="str">
        <f>'Information Input'!$M$14</f>
        <v xml:space="preserve">      -      </v>
      </c>
      <c r="E1002" s="537" t="s">
        <v>136</v>
      </c>
      <c r="F1002" s="538">
        <f t="shared" si="183"/>
        <v>43556</v>
      </c>
      <c r="G1002" s="538">
        <f t="shared" si="184"/>
        <v>43646</v>
      </c>
      <c r="H1002" s="538">
        <f>'Information Input'!$H$35</f>
        <v>43555</v>
      </c>
      <c r="I1002" s="537" t="str">
        <f>'Information Input'!$J$22</f>
        <v>Quarterly</v>
      </c>
      <c r="J1002" s="538">
        <f>'Information Input'!$H$30</f>
        <v>43555</v>
      </c>
      <c r="K1002" s="537">
        <f>'Information Input'!$J$18</f>
        <v>2019</v>
      </c>
      <c r="L1002" s="579" t="s">
        <v>94</v>
      </c>
      <c r="M1002" s="540" t="s">
        <v>95</v>
      </c>
      <c r="N1002" s="541" t="s">
        <v>96</v>
      </c>
      <c r="O1002" s="542" t="s">
        <v>679</v>
      </c>
      <c r="P1002" s="537">
        <v>69</v>
      </c>
      <c r="Q1002" s="541" t="s">
        <v>211</v>
      </c>
      <c r="R1002" s="541" t="s">
        <v>239</v>
      </c>
      <c r="S1002" s="543">
        <f>'Report 1'!$N$18</f>
        <v>0</v>
      </c>
      <c r="T1002" s="544">
        <f>'Report 1'!$N$90</f>
        <v>0</v>
      </c>
      <c r="U1002" s="545">
        <f>'Report 1'!$N$176</f>
        <v>0</v>
      </c>
      <c r="AL1002" s="546" t="s">
        <v>669</v>
      </c>
      <c r="AM1002" s="547">
        <v>2</v>
      </c>
      <c r="AN1002" s="547" t="str">
        <f>'Information Input'!$M$14</f>
        <v xml:space="preserve">      -      </v>
      </c>
      <c r="AO1002" s="547" t="s">
        <v>138</v>
      </c>
      <c r="AP1002" s="538">
        <f t="shared" si="181"/>
        <v>43739</v>
      </c>
      <c r="AQ1002" s="538">
        <f t="shared" si="182"/>
        <v>43830</v>
      </c>
      <c r="AR1002" s="538">
        <f>'Information Input'!$H$35</f>
        <v>43555</v>
      </c>
      <c r="AS1002" s="547" t="str">
        <f>'Information Input'!$J$22</f>
        <v>Quarterly</v>
      </c>
      <c r="AT1002" s="538">
        <f>'Information Input'!$H$30</f>
        <v>43555</v>
      </c>
      <c r="AU1002" s="547">
        <f>'Information Input'!$J$18</f>
        <v>2019</v>
      </c>
      <c r="AV1002" s="547" t="s">
        <v>99</v>
      </c>
      <c r="AW1002" s="547" t="s">
        <v>100</v>
      </c>
      <c r="AX1002" s="547" t="s">
        <v>96</v>
      </c>
      <c r="AY1002" s="548" t="s">
        <v>671</v>
      </c>
      <c r="AZ1002" s="547">
        <v>35</v>
      </c>
      <c r="BA1002" s="549" t="s">
        <v>177</v>
      </c>
      <c r="BB1002" s="543" t="s">
        <v>235</v>
      </c>
      <c r="BC1002" s="550">
        <f>'Report 2'!$AC222</f>
        <v>0</v>
      </c>
      <c r="BD1002" s="550">
        <f>'Report 2'!$AD222</f>
        <v>0</v>
      </c>
      <c r="BE1002" s="550">
        <f>'Report 2'!$AE222</f>
        <v>0</v>
      </c>
      <c r="BF1002" s="550">
        <f>'Report 2'!$AF222</f>
        <v>0</v>
      </c>
      <c r="BG1002" s="550">
        <f>'Report 2'!$AG222</f>
        <v>0</v>
      </c>
      <c r="BH1002" s="550">
        <f>'Report 2'!$AH222</f>
        <v>0</v>
      </c>
      <c r="BI1002" s="550">
        <f>'Report 2'!$AI222</f>
        <v>0</v>
      </c>
      <c r="CC1002" s="542" t="s">
        <v>669</v>
      </c>
      <c r="CD1002" s="1014" t="s">
        <v>672</v>
      </c>
      <c r="CE1002" s="1014" t="str">
        <f>'Information Input'!$M$14</f>
        <v xml:space="preserve">      -      </v>
      </c>
      <c r="CF1002" s="551" t="s">
        <v>137</v>
      </c>
      <c r="CG1002" s="552">
        <f t="shared" si="178"/>
        <v>43647</v>
      </c>
      <c r="CH1002" s="552">
        <f t="shared" si="179"/>
        <v>43738</v>
      </c>
      <c r="CI1002" s="552">
        <f>'Information Input'!$H$35</f>
        <v>43555</v>
      </c>
      <c r="CJ1002" s="551" t="str">
        <f>'Information Input'!$J$22</f>
        <v>Quarterly</v>
      </c>
      <c r="CK1002" s="552">
        <f>'Information Input'!$H$30</f>
        <v>43555</v>
      </c>
      <c r="CL1002" s="551">
        <f>'Information Input'!$J$18</f>
        <v>2019</v>
      </c>
      <c r="CM1002" s="551" t="s">
        <v>94</v>
      </c>
      <c r="CN1002" s="1014" t="s">
        <v>95</v>
      </c>
      <c r="CO1002" s="542" t="s">
        <v>96</v>
      </c>
      <c r="CP1002" s="542" t="s">
        <v>671</v>
      </c>
      <c r="CQ1002" s="551">
        <v>41</v>
      </c>
      <c r="CR1002" s="542" t="s">
        <v>183</v>
      </c>
      <c r="CS1002" s="542" t="s">
        <v>238</v>
      </c>
      <c r="CT1002" s="1015">
        <f>'Report 1'!$O$18</f>
        <v>0</v>
      </c>
      <c r="CU1002" s="1016">
        <f>SUMIF('Report 4A'!$G$16:$G$95,$CQ1002,'Report 4A'!$W$16:$W$95)</f>
        <v>0</v>
      </c>
      <c r="CV1002" s="1017">
        <f t="shared" si="177"/>
        <v>0</v>
      </c>
    </row>
    <row r="1003" spans="2:100">
      <c r="B1003" s="535" t="s">
        <v>669</v>
      </c>
      <c r="C1003" s="536">
        <v>1</v>
      </c>
      <c r="D1003" s="537" t="str">
        <f>'Information Input'!$M$14</f>
        <v xml:space="preserve">      -      </v>
      </c>
      <c r="E1003" s="537" t="s">
        <v>136</v>
      </c>
      <c r="F1003" s="538">
        <f t="shared" si="183"/>
        <v>43556</v>
      </c>
      <c r="G1003" s="538">
        <f t="shared" si="184"/>
        <v>43646</v>
      </c>
      <c r="H1003" s="538">
        <f>'Information Input'!$H$35</f>
        <v>43555</v>
      </c>
      <c r="I1003" s="537" t="str">
        <f>'Information Input'!$J$22</f>
        <v>Quarterly</v>
      </c>
      <c r="J1003" s="538">
        <f>'Information Input'!$H$30</f>
        <v>43555</v>
      </c>
      <c r="K1003" s="537">
        <f>'Information Input'!$J$18</f>
        <v>2019</v>
      </c>
      <c r="L1003" s="579" t="s">
        <v>94</v>
      </c>
      <c r="M1003" s="540" t="s">
        <v>95</v>
      </c>
      <c r="N1003" s="541" t="s">
        <v>96</v>
      </c>
      <c r="O1003" s="542" t="s">
        <v>680</v>
      </c>
      <c r="P1003" s="537">
        <v>70</v>
      </c>
      <c r="Q1003" s="541" t="s">
        <v>212</v>
      </c>
      <c r="R1003" s="541" t="s">
        <v>239</v>
      </c>
      <c r="S1003" s="543">
        <f>'Report 1'!$N$18</f>
        <v>0</v>
      </c>
      <c r="T1003" s="544">
        <f>'Report 1'!$N$91</f>
        <v>0</v>
      </c>
      <c r="U1003" s="545">
        <f>'Report 1'!$N$177</f>
        <v>0</v>
      </c>
      <c r="AL1003" s="546" t="s">
        <v>669</v>
      </c>
      <c r="AM1003" s="547">
        <v>2</v>
      </c>
      <c r="AN1003" s="547" t="str">
        <f>'Information Input'!$M$14</f>
        <v xml:space="preserve">      -      </v>
      </c>
      <c r="AO1003" s="547" t="s">
        <v>138</v>
      </c>
      <c r="AP1003" s="538">
        <f t="shared" si="181"/>
        <v>43739</v>
      </c>
      <c r="AQ1003" s="538">
        <f t="shared" si="182"/>
        <v>43830</v>
      </c>
      <c r="AR1003" s="538">
        <f>'Information Input'!$H$35</f>
        <v>43555</v>
      </c>
      <c r="AS1003" s="547" t="str">
        <f>'Information Input'!$J$22</f>
        <v>Quarterly</v>
      </c>
      <c r="AT1003" s="538">
        <f>'Information Input'!$H$30</f>
        <v>43555</v>
      </c>
      <c r="AU1003" s="547">
        <f>'Information Input'!$J$18</f>
        <v>2019</v>
      </c>
      <c r="AV1003" s="547" t="s">
        <v>99</v>
      </c>
      <c r="AW1003" s="547" t="s">
        <v>100</v>
      </c>
      <c r="AX1003" s="547" t="s">
        <v>96</v>
      </c>
      <c r="AY1003" s="548" t="s">
        <v>671</v>
      </c>
      <c r="AZ1003" s="547">
        <v>36</v>
      </c>
      <c r="BA1003" s="549" t="s">
        <v>178</v>
      </c>
      <c r="BB1003" s="543" t="s">
        <v>235</v>
      </c>
      <c r="BC1003" s="550">
        <f>'Report 2'!$AC223</f>
        <v>0</v>
      </c>
      <c r="BD1003" s="550">
        <f>'Report 2'!$AD223</f>
        <v>0</v>
      </c>
      <c r="BE1003" s="550">
        <f>'Report 2'!$AE223</f>
        <v>0</v>
      </c>
      <c r="BF1003" s="550">
        <f>'Report 2'!$AF223</f>
        <v>0</v>
      </c>
      <c r="BG1003" s="550">
        <f>'Report 2'!$AG223</f>
        <v>0</v>
      </c>
      <c r="BH1003" s="550">
        <f>'Report 2'!$AH223</f>
        <v>0</v>
      </c>
      <c r="BI1003" s="550">
        <f>'Report 2'!$AI223</f>
        <v>0</v>
      </c>
      <c r="CC1003" s="542" t="s">
        <v>669</v>
      </c>
      <c r="CD1003" s="1014" t="s">
        <v>672</v>
      </c>
      <c r="CE1003" s="1014" t="str">
        <f>'Information Input'!$M$14</f>
        <v xml:space="preserve">      -      </v>
      </c>
      <c r="CF1003" s="551" t="s">
        <v>137</v>
      </c>
      <c r="CG1003" s="552">
        <f t="shared" si="178"/>
        <v>43647</v>
      </c>
      <c r="CH1003" s="552">
        <f t="shared" si="179"/>
        <v>43738</v>
      </c>
      <c r="CI1003" s="552">
        <f>'Information Input'!$H$35</f>
        <v>43555</v>
      </c>
      <c r="CJ1003" s="551" t="str">
        <f>'Information Input'!$J$22</f>
        <v>Quarterly</v>
      </c>
      <c r="CK1003" s="552">
        <f>'Information Input'!$H$30</f>
        <v>43555</v>
      </c>
      <c r="CL1003" s="551">
        <f>'Information Input'!$J$18</f>
        <v>2019</v>
      </c>
      <c r="CM1003" s="1018" t="s">
        <v>94</v>
      </c>
      <c r="CN1003" s="1014" t="s">
        <v>95</v>
      </c>
      <c r="CO1003" s="542" t="s">
        <v>96</v>
      </c>
      <c r="CP1003" s="542" t="s">
        <v>671</v>
      </c>
      <c r="CQ1003" s="551">
        <v>42</v>
      </c>
      <c r="CR1003" s="542" t="s">
        <v>184</v>
      </c>
      <c r="CS1003" s="542" t="s">
        <v>233</v>
      </c>
      <c r="CT1003" s="1015">
        <f>'Report 1'!$O$18</f>
        <v>0</v>
      </c>
      <c r="CU1003" s="1016">
        <f>SUMIF('Report 4A'!$G$16:$G$95,$CQ1003,'Report 4A'!$W$16:$W$95)</f>
        <v>0</v>
      </c>
      <c r="CV1003" s="1017">
        <f t="shared" ref="CV1003:CV1004" si="185">IF(CT1003&lt;&gt;0,CU1003/CT1003,0)</f>
        <v>0</v>
      </c>
    </row>
    <row r="1004" spans="2:100">
      <c r="B1004" s="535" t="s">
        <v>669</v>
      </c>
      <c r="C1004" s="536">
        <v>1</v>
      </c>
      <c r="D1004" s="537" t="str">
        <f>'Information Input'!$M$14</f>
        <v xml:space="preserve">      -      </v>
      </c>
      <c r="E1004" s="537" t="s">
        <v>136</v>
      </c>
      <c r="F1004" s="538">
        <f t="shared" si="183"/>
        <v>43556</v>
      </c>
      <c r="G1004" s="538">
        <f t="shared" si="184"/>
        <v>43646</v>
      </c>
      <c r="H1004" s="538">
        <f>'Information Input'!$H$35</f>
        <v>43555</v>
      </c>
      <c r="I1004" s="537" t="str">
        <f>'Information Input'!$J$22</f>
        <v>Quarterly</v>
      </c>
      <c r="J1004" s="538">
        <f>'Information Input'!$H$30</f>
        <v>43555</v>
      </c>
      <c r="K1004" s="537">
        <f>'Information Input'!$J$18</f>
        <v>2019</v>
      </c>
      <c r="L1004" s="579" t="s">
        <v>94</v>
      </c>
      <c r="M1004" s="540" t="s">
        <v>95</v>
      </c>
      <c r="N1004" s="541" t="s">
        <v>96</v>
      </c>
      <c r="O1004" s="542" t="s">
        <v>680</v>
      </c>
      <c r="P1004" s="537">
        <v>71</v>
      </c>
      <c r="Q1004" s="541" t="s">
        <v>213</v>
      </c>
      <c r="R1004" s="541" t="s">
        <v>239</v>
      </c>
      <c r="S1004" s="543">
        <f>'Report 1'!$N$18</f>
        <v>0</v>
      </c>
      <c r="T1004" s="544">
        <f>'Report 1'!$N$92</f>
        <v>0</v>
      </c>
      <c r="U1004" s="545">
        <f>'Report 1'!$N$178</f>
        <v>0</v>
      </c>
      <c r="AL1004" s="546" t="s">
        <v>669</v>
      </c>
      <c r="AM1004" s="547">
        <v>2</v>
      </c>
      <c r="AN1004" s="547" t="str">
        <f>'Information Input'!$M$14</f>
        <v xml:space="preserve">      -      </v>
      </c>
      <c r="AO1004" s="547" t="s">
        <v>138</v>
      </c>
      <c r="AP1004" s="538">
        <f t="shared" si="181"/>
        <v>43739</v>
      </c>
      <c r="AQ1004" s="538">
        <f t="shared" si="182"/>
        <v>43830</v>
      </c>
      <c r="AR1004" s="538">
        <f>'Information Input'!$H$35</f>
        <v>43555</v>
      </c>
      <c r="AS1004" s="547" t="str">
        <f>'Information Input'!$J$22</f>
        <v>Quarterly</v>
      </c>
      <c r="AT1004" s="538">
        <f>'Information Input'!$H$30</f>
        <v>43555</v>
      </c>
      <c r="AU1004" s="547">
        <f>'Information Input'!$J$18</f>
        <v>2019</v>
      </c>
      <c r="AV1004" s="547" t="s">
        <v>99</v>
      </c>
      <c r="AW1004" s="547" t="s">
        <v>100</v>
      </c>
      <c r="AX1004" s="547" t="s">
        <v>96</v>
      </c>
      <c r="AY1004" s="548" t="s">
        <v>671</v>
      </c>
      <c r="AZ1004" s="547">
        <v>37</v>
      </c>
      <c r="BA1004" s="549" t="s">
        <v>179</v>
      </c>
      <c r="BB1004" s="543" t="s">
        <v>231</v>
      </c>
      <c r="BC1004" s="550">
        <f>'Report 2'!$AC224</f>
        <v>0</v>
      </c>
      <c r="BD1004" s="550">
        <f>'Report 2'!$AD224</f>
        <v>0</v>
      </c>
      <c r="BE1004" s="550">
        <f>'Report 2'!$AE224</f>
        <v>0</v>
      </c>
      <c r="BF1004" s="550">
        <f>'Report 2'!$AF224</f>
        <v>0</v>
      </c>
      <c r="BG1004" s="550">
        <f>'Report 2'!$AG224</f>
        <v>0</v>
      </c>
      <c r="BH1004" s="550">
        <f>'Report 2'!$AH224</f>
        <v>0</v>
      </c>
      <c r="BI1004" s="550">
        <f>'Report 2'!$AI224</f>
        <v>0</v>
      </c>
      <c r="CC1004" s="542" t="s">
        <v>669</v>
      </c>
      <c r="CD1004" s="1014" t="s">
        <v>672</v>
      </c>
      <c r="CE1004" s="1014" t="str">
        <f>'Information Input'!$M$14</f>
        <v xml:space="preserve">      -      </v>
      </c>
      <c r="CF1004" s="551" t="s">
        <v>137</v>
      </c>
      <c r="CG1004" s="552">
        <f t="shared" si="178"/>
        <v>43647</v>
      </c>
      <c r="CH1004" s="552">
        <f t="shared" si="179"/>
        <v>43738</v>
      </c>
      <c r="CI1004" s="552">
        <f>'Information Input'!$H$35</f>
        <v>43555</v>
      </c>
      <c r="CJ1004" s="551" t="str">
        <f>'Information Input'!$J$22</f>
        <v>Quarterly</v>
      </c>
      <c r="CK1004" s="552">
        <f>'Information Input'!$H$30</f>
        <v>43555</v>
      </c>
      <c r="CL1004" s="551">
        <f>'Information Input'!$J$18</f>
        <v>2019</v>
      </c>
      <c r="CM1004" s="1018" t="s">
        <v>94</v>
      </c>
      <c r="CN1004" s="1014" t="s">
        <v>95</v>
      </c>
      <c r="CO1004" s="542" t="s">
        <v>96</v>
      </c>
      <c r="CP1004" s="542" t="s">
        <v>671</v>
      </c>
      <c r="CQ1004" s="551">
        <v>43</v>
      </c>
      <c r="CR1004" s="542" t="s">
        <v>185</v>
      </c>
      <c r="CS1004" s="542" t="s">
        <v>233</v>
      </c>
      <c r="CT1004" s="1015">
        <f>'Report 1'!$O$18</f>
        <v>0</v>
      </c>
      <c r="CU1004" s="1016">
        <f>SUMIF('Report 4A'!$G$16:$G$95,$CQ1004,'Report 4A'!$W$16:$W$95)</f>
        <v>0</v>
      </c>
      <c r="CV1004" s="1017">
        <f t="shared" si="185"/>
        <v>0</v>
      </c>
    </row>
    <row r="1005" spans="2:100">
      <c r="B1005" s="573" t="s">
        <v>669</v>
      </c>
      <c r="C1005" s="574">
        <v>1</v>
      </c>
      <c r="D1005" s="562" t="str">
        <f>'Information Input'!$M$14</f>
        <v xml:space="preserve">      -      </v>
      </c>
      <c r="E1005" s="562" t="s">
        <v>136</v>
      </c>
      <c r="F1005" s="559">
        <f t="shared" si="183"/>
        <v>43556</v>
      </c>
      <c r="G1005" s="559">
        <f t="shared" si="184"/>
        <v>43646</v>
      </c>
      <c r="H1005" s="559">
        <f>'Information Input'!$H$35</f>
        <v>43555</v>
      </c>
      <c r="I1005" s="562" t="str">
        <f>'Information Input'!$J$22</f>
        <v>Quarterly</v>
      </c>
      <c r="J1005" s="559">
        <f>'Information Input'!$H$30</f>
        <v>43555</v>
      </c>
      <c r="K1005" s="562">
        <f>'Information Input'!$J$18</f>
        <v>2019</v>
      </c>
      <c r="L1005" s="580" t="s">
        <v>94</v>
      </c>
      <c r="M1005" s="564" t="s">
        <v>95</v>
      </c>
      <c r="N1005" s="561" t="s">
        <v>96</v>
      </c>
      <c r="O1005" s="575" t="s">
        <v>674</v>
      </c>
      <c r="P1005" s="537">
        <v>72</v>
      </c>
      <c r="Q1005" s="541" t="s">
        <v>214</v>
      </c>
      <c r="R1005" s="561" t="s">
        <v>239</v>
      </c>
      <c r="S1005" s="560">
        <f>'Report 1'!$N$18</f>
        <v>0</v>
      </c>
      <c r="T1005" s="568">
        <f>'Report 1'!$N$93</f>
        <v>0</v>
      </c>
      <c r="U1005" s="571">
        <f>'Report 1'!$N$179</f>
        <v>0</v>
      </c>
      <c r="AL1005" s="546" t="s">
        <v>669</v>
      </c>
      <c r="AM1005" s="547">
        <v>2</v>
      </c>
      <c r="AN1005" s="547" t="str">
        <f>'Information Input'!$M$14</f>
        <v xml:space="preserve">      -      </v>
      </c>
      <c r="AO1005" s="547" t="s">
        <v>138</v>
      </c>
      <c r="AP1005" s="538">
        <f t="shared" si="181"/>
        <v>43739</v>
      </c>
      <c r="AQ1005" s="538">
        <f t="shared" si="182"/>
        <v>43830</v>
      </c>
      <c r="AR1005" s="538">
        <f>'Information Input'!$H$35</f>
        <v>43555</v>
      </c>
      <c r="AS1005" s="547" t="str">
        <f>'Information Input'!$J$22</f>
        <v>Quarterly</v>
      </c>
      <c r="AT1005" s="538">
        <f>'Information Input'!$H$30</f>
        <v>43555</v>
      </c>
      <c r="AU1005" s="547">
        <f>'Information Input'!$J$18</f>
        <v>2019</v>
      </c>
      <c r="AV1005" s="547" t="s">
        <v>99</v>
      </c>
      <c r="AW1005" s="547" t="s">
        <v>100</v>
      </c>
      <c r="AX1005" s="547" t="s">
        <v>96</v>
      </c>
      <c r="AY1005" s="548" t="s">
        <v>671</v>
      </c>
      <c r="AZ1005" s="547">
        <v>38</v>
      </c>
      <c r="BA1005" s="549" t="s">
        <v>180</v>
      </c>
      <c r="BB1005" s="543" t="s">
        <v>233</v>
      </c>
      <c r="BC1005" s="550">
        <f>'Report 2'!$AC225</f>
        <v>0</v>
      </c>
      <c r="BD1005" s="550">
        <f>'Report 2'!$AD225</f>
        <v>0</v>
      </c>
      <c r="BE1005" s="550">
        <f>'Report 2'!$AE225</f>
        <v>0</v>
      </c>
      <c r="BF1005" s="550">
        <f>'Report 2'!$AF225</f>
        <v>0</v>
      </c>
      <c r="BG1005" s="550">
        <f>'Report 2'!$AG225</f>
        <v>0</v>
      </c>
      <c r="BH1005" s="550">
        <f>'Report 2'!$AH225</f>
        <v>0</v>
      </c>
      <c r="BI1005" s="550">
        <f>'Report 2'!$AI225</f>
        <v>0</v>
      </c>
      <c r="CC1005" s="542" t="s">
        <v>669</v>
      </c>
      <c r="CD1005" s="1014" t="s">
        <v>672</v>
      </c>
      <c r="CE1005" s="1014" t="str">
        <f>'Information Input'!$M$14</f>
        <v xml:space="preserve">      -      </v>
      </c>
      <c r="CF1005" s="551" t="s">
        <v>137</v>
      </c>
      <c r="CG1005" s="552">
        <f t="shared" si="178"/>
        <v>43647</v>
      </c>
      <c r="CH1005" s="552">
        <f t="shared" si="179"/>
        <v>43738</v>
      </c>
      <c r="CI1005" s="552">
        <f>'Information Input'!$H$35</f>
        <v>43555</v>
      </c>
      <c r="CJ1005" s="551" t="str">
        <f>'Information Input'!$J$22</f>
        <v>Quarterly</v>
      </c>
      <c r="CK1005" s="552">
        <f>'Information Input'!$H$30</f>
        <v>43555</v>
      </c>
      <c r="CL1005" s="551">
        <f>'Information Input'!$J$18</f>
        <v>2019</v>
      </c>
      <c r="CM1005" s="551" t="s">
        <v>94</v>
      </c>
      <c r="CN1005" s="1014" t="s">
        <v>95</v>
      </c>
      <c r="CO1005" s="542" t="s">
        <v>96</v>
      </c>
      <c r="CP1005" s="542" t="s">
        <v>675</v>
      </c>
      <c r="CQ1005" s="551">
        <v>45</v>
      </c>
      <c r="CR1005" s="542" t="s">
        <v>187</v>
      </c>
      <c r="CS1005" s="542" t="s">
        <v>239</v>
      </c>
      <c r="CT1005" s="1015">
        <f>'Report 1'!$O$18</f>
        <v>0</v>
      </c>
      <c r="CU1005" s="1016">
        <f>SUMIF('Report 4A'!$G$16:$G$95,$CQ1005,'Report 4A'!$W$16:$W$95)</f>
        <v>0</v>
      </c>
      <c r="CV1005" s="1017">
        <f t="shared" si="177"/>
        <v>0</v>
      </c>
    </row>
    <row r="1006" spans="2:100">
      <c r="B1006" s="515" t="s">
        <v>669</v>
      </c>
      <c r="C1006" s="516">
        <v>1</v>
      </c>
      <c r="D1006" s="517" t="str">
        <f>'Information Input'!$M$14</f>
        <v xml:space="preserve">      -      </v>
      </c>
      <c r="E1006" s="517" t="s">
        <v>136</v>
      </c>
      <c r="F1006" s="518">
        <f t="shared" si="183"/>
        <v>43556</v>
      </c>
      <c r="G1006" s="518">
        <f t="shared" si="184"/>
        <v>43646</v>
      </c>
      <c r="H1006" s="519">
        <f>'Information Input'!$H$35</f>
        <v>43555</v>
      </c>
      <c r="I1006" s="517" t="str">
        <f>'Information Input'!$J$22</f>
        <v>Quarterly</v>
      </c>
      <c r="J1006" s="519">
        <f>'Information Input'!$H$30</f>
        <v>43555</v>
      </c>
      <c r="K1006" s="517">
        <f>'Information Input'!$J$18</f>
        <v>2019</v>
      </c>
      <c r="L1006" s="578" t="s">
        <v>97</v>
      </c>
      <c r="M1006" s="521" t="s">
        <v>98</v>
      </c>
      <c r="N1006" s="522" t="s">
        <v>96</v>
      </c>
      <c r="O1006" s="523" t="s">
        <v>670</v>
      </c>
      <c r="P1006" s="517">
        <v>2</v>
      </c>
      <c r="Q1006" s="522" t="s">
        <v>142</v>
      </c>
      <c r="R1006" s="522" t="s">
        <v>239</v>
      </c>
      <c r="S1006" s="524">
        <f>'Report 1'!$S$18</f>
        <v>0</v>
      </c>
      <c r="T1006" s="525">
        <f>'Report 1'!$S$20</f>
        <v>0</v>
      </c>
      <c r="U1006" s="526">
        <f>'Report 1'!$S$106</f>
        <v>0</v>
      </c>
      <c r="AL1006" s="546" t="s">
        <v>669</v>
      </c>
      <c r="AM1006" s="547">
        <v>2</v>
      </c>
      <c r="AN1006" s="547" t="str">
        <f>'Information Input'!$M$14</f>
        <v xml:space="preserve">      -      </v>
      </c>
      <c r="AO1006" s="547" t="s">
        <v>138</v>
      </c>
      <c r="AP1006" s="538">
        <f t="shared" si="181"/>
        <v>43739</v>
      </c>
      <c r="AQ1006" s="538">
        <f t="shared" si="182"/>
        <v>43830</v>
      </c>
      <c r="AR1006" s="538">
        <f>'Information Input'!$H$35</f>
        <v>43555</v>
      </c>
      <c r="AS1006" s="547" t="str">
        <f>'Information Input'!$J$22</f>
        <v>Quarterly</v>
      </c>
      <c r="AT1006" s="538">
        <f>'Information Input'!$H$30</f>
        <v>43555</v>
      </c>
      <c r="AU1006" s="547">
        <f>'Information Input'!$J$18</f>
        <v>2019</v>
      </c>
      <c r="AV1006" s="547" t="s">
        <v>99</v>
      </c>
      <c r="AW1006" s="547" t="s">
        <v>100</v>
      </c>
      <c r="AX1006" s="547" t="s">
        <v>96</v>
      </c>
      <c r="AY1006" s="548" t="s">
        <v>671</v>
      </c>
      <c r="AZ1006" s="547">
        <v>39</v>
      </c>
      <c r="BA1006" s="549" t="s">
        <v>181</v>
      </c>
      <c r="BB1006" s="543" t="s">
        <v>233</v>
      </c>
      <c r="BC1006" s="550">
        <f>'Report 2'!$AC226</f>
        <v>0</v>
      </c>
      <c r="BD1006" s="550">
        <f>'Report 2'!$AD226</f>
        <v>0</v>
      </c>
      <c r="BE1006" s="550">
        <f>'Report 2'!$AE226</f>
        <v>0</v>
      </c>
      <c r="BF1006" s="550">
        <f>'Report 2'!$AF226</f>
        <v>0</v>
      </c>
      <c r="BG1006" s="550">
        <f>'Report 2'!$AG226</f>
        <v>0</v>
      </c>
      <c r="BH1006" s="550">
        <f>'Report 2'!$AH226</f>
        <v>0</v>
      </c>
      <c r="BI1006" s="550">
        <f>'Report 2'!$AI226</f>
        <v>0</v>
      </c>
      <c r="CC1006" s="542" t="s">
        <v>669</v>
      </c>
      <c r="CD1006" s="1014" t="s">
        <v>672</v>
      </c>
      <c r="CE1006" s="1014" t="str">
        <f>'Information Input'!$M$14</f>
        <v xml:space="preserve">      -      </v>
      </c>
      <c r="CF1006" s="551" t="s">
        <v>137</v>
      </c>
      <c r="CG1006" s="552">
        <f t="shared" si="178"/>
        <v>43647</v>
      </c>
      <c r="CH1006" s="552">
        <f t="shared" si="179"/>
        <v>43738</v>
      </c>
      <c r="CI1006" s="552">
        <f>'Information Input'!$H$35</f>
        <v>43555</v>
      </c>
      <c r="CJ1006" s="551" t="str">
        <f>'Information Input'!$J$22</f>
        <v>Quarterly</v>
      </c>
      <c r="CK1006" s="552">
        <f>'Information Input'!$H$30</f>
        <v>43555</v>
      </c>
      <c r="CL1006" s="551">
        <f>'Information Input'!$J$18</f>
        <v>2019</v>
      </c>
      <c r="CM1006" s="551" t="s">
        <v>94</v>
      </c>
      <c r="CN1006" s="1014" t="s">
        <v>95</v>
      </c>
      <c r="CO1006" s="542" t="s">
        <v>96</v>
      </c>
      <c r="CP1006" s="542" t="s">
        <v>675</v>
      </c>
      <c r="CQ1006" s="551">
        <v>46</v>
      </c>
      <c r="CR1006" s="542" t="s">
        <v>188</v>
      </c>
      <c r="CS1006" s="542" t="s">
        <v>239</v>
      </c>
      <c r="CT1006" s="1015">
        <f>'Report 1'!$O$18</f>
        <v>0</v>
      </c>
      <c r="CU1006" s="1016">
        <f>SUMIF('Report 4A'!$G$16:$G$95,$CQ1006,'Report 4A'!$W$16:$W$95)</f>
        <v>0</v>
      </c>
      <c r="CV1006" s="1017">
        <f t="shared" si="177"/>
        <v>0</v>
      </c>
    </row>
    <row r="1007" spans="2:100">
      <c r="B1007" s="535" t="s">
        <v>669</v>
      </c>
      <c r="C1007" s="536">
        <v>1</v>
      </c>
      <c r="D1007" s="537" t="str">
        <f>'Information Input'!$M$14</f>
        <v xml:space="preserve">      -      </v>
      </c>
      <c r="E1007" s="537" t="s">
        <v>136</v>
      </c>
      <c r="F1007" s="538">
        <f t="shared" si="183"/>
        <v>43556</v>
      </c>
      <c r="G1007" s="538">
        <f t="shared" si="184"/>
        <v>43646</v>
      </c>
      <c r="H1007" s="538">
        <f>'Information Input'!$H$35</f>
        <v>43555</v>
      </c>
      <c r="I1007" s="537" t="str">
        <f>'Information Input'!$J$22</f>
        <v>Quarterly</v>
      </c>
      <c r="J1007" s="538">
        <f>'Information Input'!$H$30</f>
        <v>43555</v>
      </c>
      <c r="K1007" s="537">
        <f>'Information Input'!$J$18</f>
        <v>2019</v>
      </c>
      <c r="L1007" s="579" t="s">
        <v>97</v>
      </c>
      <c r="M1007" s="540" t="s">
        <v>98</v>
      </c>
      <c r="N1007" s="541" t="s">
        <v>96</v>
      </c>
      <c r="O1007" s="542" t="s">
        <v>670</v>
      </c>
      <c r="P1007" s="537">
        <v>3</v>
      </c>
      <c r="Q1007" s="541" t="s">
        <v>143</v>
      </c>
      <c r="R1007" s="541" t="s">
        <v>239</v>
      </c>
      <c r="S1007" s="543">
        <f>'Report 1'!$S$18</f>
        <v>0</v>
      </c>
      <c r="T1007" s="544">
        <f>'Report 1'!$S$21</f>
        <v>0</v>
      </c>
      <c r="U1007" s="545">
        <f>'Report 1'!$S$107</f>
        <v>0</v>
      </c>
      <c r="AL1007" s="546" t="s">
        <v>669</v>
      </c>
      <c r="AM1007" s="547">
        <v>2</v>
      </c>
      <c r="AN1007" s="547" t="str">
        <f>'Information Input'!$M$14</f>
        <v xml:space="preserve">      -      </v>
      </c>
      <c r="AO1007" s="547" t="s">
        <v>138</v>
      </c>
      <c r="AP1007" s="538">
        <f t="shared" si="181"/>
        <v>43739</v>
      </c>
      <c r="AQ1007" s="538">
        <f t="shared" si="182"/>
        <v>43830</v>
      </c>
      <c r="AR1007" s="538">
        <f>'Information Input'!$H$35</f>
        <v>43555</v>
      </c>
      <c r="AS1007" s="547" t="str">
        <f>'Information Input'!$J$22</f>
        <v>Quarterly</v>
      </c>
      <c r="AT1007" s="538">
        <f>'Information Input'!$H$30</f>
        <v>43555</v>
      </c>
      <c r="AU1007" s="547">
        <f>'Information Input'!$J$18</f>
        <v>2019</v>
      </c>
      <c r="AV1007" s="547" t="s">
        <v>99</v>
      </c>
      <c r="AW1007" s="547" t="s">
        <v>100</v>
      </c>
      <c r="AX1007" s="547" t="s">
        <v>96</v>
      </c>
      <c r="AY1007" s="548" t="s">
        <v>671</v>
      </c>
      <c r="AZ1007" s="547">
        <v>40</v>
      </c>
      <c r="BA1007" s="549" t="s">
        <v>182</v>
      </c>
      <c r="BB1007" s="543" t="s">
        <v>238</v>
      </c>
      <c r="BC1007" s="550">
        <f>'Report 2'!$AC227</f>
        <v>0</v>
      </c>
      <c r="BD1007" s="550">
        <f>'Report 2'!$AD227</f>
        <v>0</v>
      </c>
      <c r="BE1007" s="550">
        <f>'Report 2'!$AE227</f>
        <v>0</v>
      </c>
      <c r="BF1007" s="550">
        <f>'Report 2'!$AF227</f>
        <v>0</v>
      </c>
      <c r="BG1007" s="550">
        <f>'Report 2'!$AG227</f>
        <v>0</v>
      </c>
      <c r="BH1007" s="550">
        <f>'Report 2'!$AH227</f>
        <v>0</v>
      </c>
      <c r="BI1007" s="550">
        <f>'Report 2'!$AI227</f>
        <v>0</v>
      </c>
      <c r="CC1007" s="542" t="s">
        <v>669</v>
      </c>
      <c r="CD1007" s="1014" t="s">
        <v>672</v>
      </c>
      <c r="CE1007" s="1014" t="str">
        <f>'Information Input'!$M$14</f>
        <v xml:space="preserve">      -      </v>
      </c>
      <c r="CF1007" s="551" t="s">
        <v>137</v>
      </c>
      <c r="CG1007" s="552">
        <f t="shared" si="178"/>
        <v>43647</v>
      </c>
      <c r="CH1007" s="552">
        <f t="shared" si="179"/>
        <v>43738</v>
      </c>
      <c r="CI1007" s="552">
        <f>'Information Input'!$H$35</f>
        <v>43555</v>
      </c>
      <c r="CJ1007" s="551" t="str">
        <f>'Information Input'!$J$22</f>
        <v>Quarterly</v>
      </c>
      <c r="CK1007" s="552">
        <f>'Information Input'!$H$30</f>
        <v>43555</v>
      </c>
      <c r="CL1007" s="551">
        <f>'Information Input'!$J$18</f>
        <v>2019</v>
      </c>
      <c r="CM1007" s="551" t="s">
        <v>94</v>
      </c>
      <c r="CN1007" s="1014" t="s">
        <v>95</v>
      </c>
      <c r="CO1007" s="542" t="s">
        <v>96</v>
      </c>
      <c r="CP1007" s="542" t="s">
        <v>675</v>
      </c>
      <c r="CQ1007" s="551">
        <v>47</v>
      </c>
      <c r="CR1007" s="542" t="s">
        <v>189</v>
      </c>
      <c r="CS1007" s="542" t="s">
        <v>239</v>
      </c>
      <c r="CT1007" s="1015">
        <f>'Report 1'!$O$18</f>
        <v>0</v>
      </c>
      <c r="CU1007" s="1016">
        <f>SUMIF('Report 4A'!$G$16:$G$95,$CQ1007,'Report 4A'!$W$16:$W$95)</f>
        <v>0</v>
      </c>
      <c r="CV1007" s="1017">
        <f t="shared" si="177"/>
        <v>0</v>
      </c>
    </row>
    <row r="1008" spans="2:100">
      <c r="B1008" s="535" t="s">
        <v>669</v>
      </c>
      <c r="C1008" s="536">
        <v>1</v>
      </c>
      <c r="D1008" s="537" t="str">
        <f>'Information Input'!$M$14</f>
        <v xml:space="preserve">      -      </v>
      </c>
      <c r="E1008" s="537" t="s">
        <v>136</v>
      </c>
      <c r="F1008" s="538">
        <f t="shared" si="183"/>
        <v>43556</v>
      </c>
      <c r="G1008" s="538">
        <f t="shared" si="184"/>
        <v>43646</v>
      </c>
      <c r="H1008" s="538">
        <f>'Information Input'!$H$35</f>
        <v>43555</v>
      </c>
      <c r="I1008" s="537" t="str">
        <f>'Information Input'!$J$22</f>
        <v>Quarterly</v>
      </c>
      <c r="J1008" s="538">
        <f>'Information Input'!$H$30</f>
        <v>43555</v>
      </c>
      <c r="K1008" s="537">
        <f>'Information Input'!$J$18</f>
        <v>2019</v>
      </c>
      <c r="L1008" s="579" t="s">
        <v>97</v>
      </c>
      <c r="M1008" s="540" t="s">
        <v>98</v>
      </c>
      <c r="N1008" s="541" t="s">
        <v>96</v>
      </c>
      <c r="O1008" s="542" t="s">
        <v>670</v>
      </c>
      <c r="P1008" s="537">
        <v>4</v>
      </c>
      <c r="Q1008" s="541" t="s">
        <v>144</v>
      </c>
      <c r="R1008" s="541" t="s">
        <v>239</v>
      </c>
      <c r="S1008" s="543">
        <f>'Report 1'!$S$18</f>
        <v>0</v>
      </c>
      <c r="T1008" s="544">
        <f>'Report 1'!$S$22</f>
        <v>0</v>
      </c>
      <c r="U1008" s="545">
        <f>'Report 1'!$S$108</f>
        <v>0</v>
      </c>
      <c r="AL1008" s="546" t="s">
        <v>669</v>
      </c>
      <c r="AM1008" s="547">
        <v>2</v>
      </c>
      <c r="AN1008" s="547" t="str">
        <f>'Information Input'!$M$14</f>
        <v xml:space="preserve">      -      </v>
      </c>
      <c r="AO1008" s="547" t="s">
        <v>138</v>
      </c>
      <c r="AP1008" s="538">
        <f t="shared" si="181"/>
        <v>43739</v>
      </c>
      <c r="AQ1008" s="538">
        <f t="shared" si="182"/>
        <v>43830</v>
      </c>
      <c r="AR1008" s="538">
        <f>'Information Input'!$H$35</f>
        <v>43555</v>
      </c>
      <c r="AS1008" s="547" t="str">
        <f>'Information Input'!$J$22</f>
        <v>Quarterly</v>
      </c>
      <c r="AT1008" s="538">
        <f>'Information Input'!$H$30</f>
        <v>43555</v>
      </c>
      <c r="AU1008" s="547">
        <f>'Information Input'!$J$18</f>
        <v>2019</v>
      </c>
      <c r="AV1008" s="547" t="s">
        <v>99</v>
      </c>
      <c r="AW1008" s="547" t="s">
        <v>100</v>
      </c>
      <c r="AX1008" s="547" t="s">
        <v>96</v>
      </c>
      <c r="AY1008" s="548" t="s">
        <v>671</v>
      </c>
      <c r="AZ1008" s="547">
        <v>41</v>
      </c>
      <c r="BA1008" s="549" t="s">
        <v>183</v>
      </c>
      <c r="BB1008" s="543" t="s">
        <v>238</v>
      </c>
      <c r="BC1008" s="550">
        <f>'Report 2'!$AC228</f>
        <v>0</v>
      </c>
      <c r="BD1008" s="550">
        <f>'Report 2'!$AD228</f>
        <v>0</v>
      </c>
      <c r="BE1008" s="550">
        <f>'Report 2'!$AE228</f>
        <v>0</v>
      </c>
      <c r="BF1008" s="550">
        <f>'Report 2'!$AF228</f>
        <v>0</v>
      </c>
      <c r="BG1008" s="550">
        <f>'Report 2'!$AG228</f>
        <v>0</v>
      </c>
      <c r="BH1008" s="550">
        <f>'Report 2'!$AH228</f>
        <v>0</v>
      </c>
      <c r="BI1008" s="550">
        <f>'Report 2'!$AI228</f>
        <v>0</v>
      </c>
      <c r="CC1008" s="542" t="s">
        <v>669</v>
      </c>
      <c r="CD1008" s="1014" t="s">
        <v>672</v>
      </c>
      <c r="CE1008" s="1014" t="str">
        <f>'Information Input'!$M$14</f>
        <v xml:space="preserve">      -      </v>
      </c>
      <c r="CF1008" s="551" t="s">
        <v>137</v>
      </c>
      <c r="CG1008" s="552">
        <f t="shared" si="178"/>
        <v>43647</v>
      </c>
      <c r="CH1008" s="552">
        <f t="shared" si="179"/>
        <v>43738</v>
      </c>
      <c r="CI1008" s="552">
        <f>'Information Input'!$H$35</f>
        <v>43555</v>
      </c>
      <c r="CJ1008" s="551" t="str">
        <f>'Information Input'!$J$22</f>
        <v>Quarterly</v>
      </c>
      <c r="CK1008" s="552">
        <f>'Information Input'!$H$30</f>
        <v>43555</v>
      </c>
      <c r="CL1008" s="551">
        <f>'Information Input'!$J$18</f>
        <v>2019</v>
      </c>
      <c r="CM1008" s="551" t="s">
        <v>94</v>
      </c>
      <c r="CN1008" s="1014" t="s">
        <v>95</v>
      </c>
      <c r="CO1008" s="542" t="s">
        <v>96</v>
      </c>
      <c r="CP1008" s="542" t="s">
        <v>675</v>
      </c>
      <c r="CQ1008" s="551">
        <v>48</v>
      </c>
      <c r="CR1008" s="542" t="s">
        <v>190</v>
      </c>
      <c r="CS1008" s="542" t="s">
        <v>239</v>
      </c>
      <c r="CT1008" s="1015">
        <f>'Report 1'!$O$18</f>
        <v>0</v>
      </c>
      <c r="CU1008" s="1016">
        <f>SUMIF('Report 4A'!$G$16:$G$95,$CQ1008,'Report 4A'!$W$16:$W$95)</f>
        <v>0</v>
      </c>
      <c r="CV1008" s="1017">
        <f t="shared" si="177"/>
        <v>0</v>
      </c>
    </row>
    <row r="1009" spans="2:100">
      <c r="B1009" s="535" t="s">
        <v>669</v>
      </c>
      <c r="C1009" s="536">
        <v>1</v>
      </c>
      <c r="D1009" s="537" t="str">
        <f>'Information Input'!$M$14</f>
        <v xml:space="preserve">      -      </v>
      </c>
      <c r="E1009" s="537" t="s">
        <v>136</v>
      </c>
      <c r="F1009" s="538">
        <f t="shared" si="183"/>
        <v>43556</v>
      </c>
      <c r="G1009" s="538">
        <f t="shared" si="184"/>
        <v>43646</v>
      </c>
      <c r="H1009" s="538">
        <f>'Information Input'!$H$35</f>
        <v>43555</v>
      </c>
      <c r="I1009" s="537" t="str">
        <f>'Information Input'!$J$22</f>
        <v>Quarterly</v>
      </c>
      <c r="J1009" s="538">
        <f>'Information Input'!$H$30</f>
        <v>43555</v>
      </c>
      <c r="K1009" s="537">
        <f>'Information Input'!$J$18</f>
        <v>2019</v>
      </c>
      <c r="L1009" s="579" t="s">
        <v>97</v>
      </c>
      <c r="M1009" s="540" t="s">
        <v>98</v>
      </c>
      <c r="N1009" s="541" t="s">
        <v>96</v>
      </c>
      <c r="O1009" s="542" t="s">
        <v>670</v>
      </c>
      <c r="P1009" s="537">
        <v>5</v>
      </c>
      <c r="Q1009" s="541" t="s">
        <v>145</v>
      </c>
      <c r="R1009" s="541" t="s">
        <v>239</v>
      </c>
      <c r="S1009" s="543">
        <f>'Report 1'!$S$18</f>
        <v>0</v>
      </c>
      <c r="T1009" s="544">
        <f>'Report 1'!$S$23</f>
        <v>0</v>
      </c>
      <c r="U1009" s="545">
        <f>'Report 1'!$S$109</f>
        <v>0</v>
      </c>
      <c r="AL1009" s="546" t="s">
        <v>669</v>
      </c>
      <c r="AM1009" s="547">
        <v>2</v>
      </c>
      <c r="AN1009" s="547" t="str">
        <f>'Information Input'!$M$14</f>
        <v xml:space="preserve">      -      </v>
      </c>
      <c r="AO1009" s="547" t="s">
        <v>138</v>
      </c>
      <c r="AP1009" s="538">
        <f t="shared" si="181"/>
        <v>43739</v>
      </c>
      <c r="AQ1009" s="538">
        <f t="shared" si="182"/>
        <v>43830</v>
      </c>
      <c r="AR1009" s="538">
        <f>'Information Input'!$H$35</f>
        <v>43555</v>
      </c>
      <c r="AS1009" s="547" t="str">
        <f>'Information Input'!$J$22</f>
        <v>Quarterly</v>
      </c>
      <c r="AT1009" s="538">
        <f>'Information Input'!$H$30</f>
        <v>43555</v>
      </c>
      <c r="AU1009" s="547">
        <f>'Information Input'!$J$18</f>
        <v>2019</v>
      </c>
      <c r="AV1009" s="547" t="s">
        <v>99</v>
      </c>
      <c r="AW1009" s="547" t="s">
        <v>100</v>
      </c>
      <c r="AX1009" s="547" t="s">
        <v>96</v>
      </c>
      <c r="AY1009" s="548" t="s">
        <v>671</v>
      </c>
      <c r="AZ1009" s="547">
        <v>42</v>
      </c>
      <c r="BA1009" s="549" t="s">
        <v>184</v>
      </c>
      <c r="BB1009" s="543" t="s">
        <v>233</v>
      </c>
      <c r="BC1009" s="550">
        <f>'Report 2'!$AC229</f>
        <v>0</v>
      </c>
      <c r="BD1009" s="550">
        <f>'Report 2'!$AD229</f>
        <v>0</v>
      </c>
      <c r="BE1009" s="550">
        <f>'Report 2'!$AE229</f>
        <v>0</v>
      </c>
      <c r="BF1009" s="550">
        <f>'Report 2'!$AF229</f>
        <v>0</v>
      </c>
      <c r="BG1009" s="550">
        <f>'Report 2'!$AG229</f>
        <v>0</v>
      </c>
      <c r="BH1009" s="550">
        <f>'Report 2'!$AH229</f>
        <v>0</v>
      </c>
      <c r="BI1009" s="550">
        <f>'Report 2'!$AI229</f>
        <v>0</v>
      </c>
      <c r="CC1009" s="542" t="s">
        <v>669</v>
      </c>
      <c r="CD1009" s="1014" t="s">
        <v>672</v>
      </c>
      <c r="CE1009" s="1014" t="str">
        <f>'Information Input'!$M$14</f>
        <v xml:space="preserve">      -      </v>
      </c>
      <c r="CF1009" s="551" t="s">
        <v>137</v>
      </c>
      <c r="CG1009" s="552">
        <f t="shared" si="178"/>
        <v>43647</v>
      </c>
      <c r="CH1009" s="552">
        <f t="shared" si="179"/>
        <v>43738</v>
      </c>
      <c r="CI1009" s="552">
        <f>'Information Input'!$H$35</f>
        <v>43555</v>
      </c>
      <c r="CJ1009" s="551" t="str">
        <f>'Information Input'!$J$22</f>
        <v>Quarterly</v>
      </c>
      <c r="CK1009" s="552">
        <f>'Information Input'!$H$30</f>
        <v>43555</v>
      </c>
      <c r="CL1009" s="551">
        <f>'Information Input'!$J$18</f>
        <v>2019</v>
      </c>
      <c r="CM1009" s="551" t="s">
        <v>94</v>
      </c>
      <c r="CN1009" s="1014" t="s">
        <v>95</v>
      </c>
      <c r="CO1009" s="542" t="s">
        <v>96</v>
      </c>
      <c r="CP1009" s="542" t="s">
        <v>675</v>
      </c>
      <c r="CQ1009" s="551">
        <v>49</v>
      </c>
      <c r="CR1009" s="542" t="s">
        <v>191</v>
      </c>
      <c r="CS1009" s="542" t="s">
        <v>239</v>
      </c>
      <c r="CT1009" s="1015">
        <f>'Report 1'!$O$18</f>
        <v>0</v>
      </c>
      <c r="CU1009" s="1016">
        <f>SUMIF('Report 4A'!$G$16:$G$95,$CQ1009,'Report 4A'!$W$16:$W$95)</f>
        <v>0</v>
      </c>
      <c r="CV1009" s="1017">
        <f t="shared" si="177"/>
        <v>0</v>
      </c>
    </row>
    <row r="1010" spans="2:100">
      <c r="B1010" s="535" t="s">
        <v>669</v>
      </c>
      <c r="C1010" s="536">
        <v>1</v>
      </c>
      <c r="D1010" s="537" t="str">
        <f>'Information Input'!$M$14</f>
        <v xml:space="preserve">      -      </v>
      </c>
      <c r="E1010" s="537" t="s">
        <v>136</v>
      </c>
      <c r="F1010" s="538">
        <f t="shared" si="183"/>
        <v>43556</v>
      </c>
      <c r="G1010" s="538">
        <f t="shared" si="184"/>
        <v>43646</v>
      </c>
      <c r="H1010" s="538">
        <f>'Information Input'!$H$35</f>
        <v>43555</v>
      </c>
      <c r="I1010" s="537" t="str">
        <f>'Information Input'!$J$22</f>
        <v>Quarterly</v>
      </c>
      <c r="J1010" s="538">
        <f>'Information Input'!$H$30</f>
        <v>43555</v>
      </c>
      <c r="K1010" s="537">
        <f>'Information Input'!$J$18</f>
        <v>2019</v>
      </c>
      <c r="L1010" s="579" t="s">
        <v>97</v>
      </c>
      <c r="M1010" s="540" t="s">
        <v>98</v>
      </c>
      <c r="N1010" s="541" t="s">
        <v>96</v>
      </c>
      <c r="O1010" s="542" t="s">
        <v>670</v>
      </c>
      <c r="P1010" s="537">
        <v>6</v>
      </c>
      <c r="Q1010" s="541" t="s">
        <v>146</v>
      </c>
      <c r="R1010" s="541" t="s">
        <v>239</v>
      </c>
      <c r="S1010" s="543">
        <f>'Report 1'!$S$18</f>
        <v>0</v>
      </c>
      <c r="T1010" s="544">
        <f>'Report 1'!$S$24</f>
        <v>0</v>
      </c>
      <c r="U1010" s="545">
        <f>'Report 1'!$S$110</f>
        <v>0</v>
      </c>
      <c r="AL1010" s="546" t="s">
        <v>669</v>
      </c>
      <c r="AM1010" s="547">
        <v>2</v>
      </c>
      <c r="AN1010" s="547" t="str">
        <f>'Information Input'!$M$14</f>
        <v xml:space="preserve">      -      </v>
      </c>
      <c r="AO1010" s="547" t="s">
        <v>138</v>
      </c>
      <c r="AP1010" s="538">
        <f t="shared" si="181"/>
        <v>43739</v>
      </c>
      <c r="AQ1010" s="538">
        <f t="shared" si="182"/>
        <v>43830</v>
      </c>
      <c r="AR1010" s="538">
        <f>'Information Input'!$H$35</f>
        <v>43555</v>
      </c>
      <c r="AS1010" s="547" t="str">
        <f>'Information Input'!$J$22</f>
        <v>Quarterly</v>
      </c>
      <c r="AT1010" s="538">
        <f>'Information Input'!$H$30</f>
        <v>43555</v>
      </c>
      <c r="AU1010" s="547">
        <f>'Information Input'!$J$18</f>
        <v>2019</v>
      </c>
      <c r="AV1010" s="547" t="s">
        <v>99</v>
      </c>
      <c r="AW1010" s="547" t="s">
        <v>100</v>
      </c>
      <c r="AX1010" s="547" t="s">
        <v>96</v>
      </c>
      <c r="AY1010" s="548" t="s">
        <v>671</v>
      </c>
      <c r="AZ1010" s="547">
        <v>43</v>
      </c>
      <c r="BA1010" s="549" t="s">
        <v>185</v>
      </c>
      <c r="BB1010" s="543" t="s">
        <v>233</v>
      </c>
      <c r="BC1010" s="550">
        <f>'Report 2'!$AC230</f>
        <v>0</v>
      </c>
      <c r="BD1010" s="550">
        <f>'Report 2'!$AD230</f>
        <v>0</v>
      </c>
      <c r="BE1010" s="550">
        <f>'Report 2'!$AE230</f>
        <v>0</v>
      </c>
      <c r="BF1010" s="550">
        <f>'Report 2'!$AF230</f>
        <v>0</v>
      </c>
      <c r="BG1010" s="550">
        <f>'Report 2'!$AG230</f>
        <v>0</v>
      </c>
      <c r="BH1010" s="550">
        <f>'Report 2'!$AH230</f>
        <v>0</v>
      </c>
      <c r="BI1010" s="550">
        <f>'Report 2'!$AI230</f>
        <v>0</v>
      </c>
      <c r="CC1010" s="542" t="s">
        <v>669</v>
      </c>
      <c r="CD1010" s="1014" t="s">
        <v>672</v>
      </c>
      <c r="CE1010" s="1014" t="str">
        <f>'Information Input'!$M$14</f>
        <v xml:space="preserve">      -      </v>
      </c>
      <c r="CF1010" s="551" t="s">
        <v>137</v>
      </c>
      <c r="CG1010" s="552">
        <f t="shared" si="178"/>
        <v>43647</v>
      </c>
      <c r="CH1010" s="552">
        <f t="shared" si="179"/>
        <v>43738</v>
      </c>
      <c r="CI1010" s="552">
        <f>'Information Input'!$H$35</f>
        <v>43555</v>
      </c>
      <c r="CJ1010" s="551" t="str">
        <f>'Information Input'!$J$22</f>
        <v>Quarterly</v>
      </c>
      <c r="CK1010" s="552">
        <f>'Information Input'!$H$30</f>
        <v>43555</v>
      </c>
      <c r="CL1010" s="551">
        <f>'Information Input'!$J$18</f>
        <v>2019</v>
      </c>
      <c r="CM1010" s="551" t="s">
        <v>94</v>
      </c>
      <c r="CN1010" s="1014" t="s">
        <v>95</v>
      </c>
      <c r="CO1010" s="542" t="s">
        <v>96</v>
      </c>
      <c r="CP1010" s="542" t="s">
        <v>675</v>
      </c>
      <c r="CQ1010" s="551">
        <v>50</v>
      </c>
      <c r="CR1010" s="542" t="s">
        <v>192</v>
      </c>
      <c r="CS1010" s="542" t="s">
        <v>239</v>
      </c>
      <c r="CT1010" s="1015">
        <f>'Report 1'!$O$18</f>
        <v>0</v>
      </c>
      <c r="CU1010" s="1016">
        <f>SUMIF('Report 4A'!$G$16:$G$95,$CQ1010,'Report 4A'!$W$16:$W$95)</f>
        <v>0</v>
      </c>
      <c r="CV1010" s="1017">
        <f t="shared" si="177"/>
        <v>0</v>
      </c>
    </row>
    <row r="1011" spans="2:100">
      <c r="B1011" s="535" t="s">
        <v>669</v>
      </c>
      <c r="C1011" s="536">
        <v>1</v>
      </c>
      <c r="D1011" s="537" t="str">
        <f>'Information Input'!$M$14</f>
        <v xml:space="preserve">      -      </v>
      </c>
      <c r="E1011" s="537" t="s">
        <v>136</v>
      </c>
      <c r="F1011" s="538">
        <f t="shared" si="183"/>
        <v>43556</v>
      </c>
      <c r="G1011" s="538">
        <f t="shared" si="184"/>
        <v>43646</v>
      </c>
      <c r="H1011" s="538">
        <f>'Information Input'!$H$35</f>
        <v>43555</v>
      </c>
      <c r="I1011" s="537" t="str">
        <f>'Information Input'!$J$22</f>
        <v>Quarterly</v>
      </c>
      <c r="J1011" s="538">
        <f>'Information Input'!$H$30</f>
        <v>43555</v>
      </c>
      <c r="K1011" s="537">
        <f>'Information Input'!$J$18</f>
        <v>2019</v>
      </c>
      <c r="L1011" s="579" t="s">
        <v>97</v>
      </c>
      <c r="M1011" s="540" t="s">
        <v>98</v>
      </c>
      <c r="N1011" s="541" t="s">
        <v>96</v>
      </c>
      <c r="O1011" s="542" t="s">
        <v>674</v>
      </c>
      <c r="P1011" s="537">
        <v>7</v>
      </c>
      <c r="Q1011" s="541" t="s">
        <v>147</v>
      </c>
      <c r="R1011" s="541" t="s">
        <v>239</v>
      </c>
      <c r="S1011" s="543">
        <f>'Report 1'!$S$18</f>
        <v>0</v>
      </c>
      <c r="T1011" s="544">
        <f>'Report 1'!$S$25</f>
        <v>0</v>
      </c>
      <c r="U1011" s="545">
        <f>'Report 1'!$S$111</f>
        <v>0</v>
      </c>
      <c r="AL1011" s="546" t="s">
        <v>669</v>
      </c>
      <c r="AM1011" s="547">
        <v>2</v>
      </c>
      <c r="AN1011" s="547" t="str">
        <f>'Information Input'!$M$14</f>
        <v xml:space="preserve">      -      </v>
      </c>
      <c r="AO1011" s="547" t="s">
        <v>138</v>
      </c>
      <c r="AP1011" s="538">
        <f t="shared" si="181"/>
        <v>43739</v>
      </c>
      <c r="AQ1011" s="538">
        <f t="shared" si="182"/>
        <v>43830</v>
      </c>
      <c r="AR1011" s="538">
        <f>'Information Input'!$H$35</f>
        <v>43555</v>
      </c>
      <c r="AS1011" s="547" t="str">
        <f>'Information Input'!$J$22</f>
        <v>Quarterly</v>
      </c>
      <c r="AT1011" s="538">
        <f>'Information Input'!$H$30</f>
        <v>43555</v>
      </c>
      <c r="AU1011" s="547">
        <f>'Information Input'!$J$18</f>
        <v>2019</v>
      </c>
      <c r="AV1011" s="547" t="s">
        <v>99</v>
      </c>
      <c r="AW1011" s="547" t="s">
        <v>100</v>
      </c>
      <c r="AX1011" s="547" t="s">
        <v>96</v>
      </c>
      <c r="AY1011" s="548" t="s">
        <v>674</v>
      </c>
      <c r="AZ1011" s="547">
        <v>44</v>
      </c>
      <c r="BA1011" s="549" t="s">
        <v>186</v>
      </c>
      <c r="BB1011" s="543" t="s">
        <v>239</v>
      </c>
      <c r="BC1011" s="550">
        <f>'Report 2'!$AC231</f>
        <v>0</v>
      </c>
      <c r="BD1011" s="550">
        <f>'Report 2'!$AD231</f>
        <v>0</v>
      </c>
      <c r="BE1011" s="550">
        <f>'Report 2'!$AE231</f>
        <v>0</v>
      </c>
      <c r="BF1011" s="550">
        <f>'Report 2'!$AF231</f>
        <v>0</v>
      </c>
      <c r="BG1011" s="550">
        <f>'Report 2'!$AG231</f>
        <v>0</v>
      </c>
      <c r="BH1011" s="550">
        <f>'Report 2'!$AH231</f>
        <v>0</v>
      </c>
      <c r="BI1011" s="550">
        <f>'Report 2'!$AI231</f>
        <v>0</v>
      </c>
      <c r="CC1011" s="575" t="s">
        <v>669</v>
      </c>
      <c r="CD1011" s="1019" t="s">
        <v>672</v>
      </c>
      <c r="CE1011" s="1019" t="str">
        <f>'Information Input'!$M$14</f>
        <v xml:space="preserve">      -      </v>
      </c>
      <c r="CF1011" s="570" t="s">
        <v>137</v>
      </c>
      <c r="CG1011" s="566">
        <f t="shared" si="178"/>
        <v>43647</v>
      </c>
      <c r="CH1011" s="566">
        <f t="shared" si="179"/>
        <v>43738</v>
      </c>
      <c r="CI1011" s="566">
        <f>'Information Input'!$H$35</f>
        <v>43555</v>
      </c>
      <c r="CJ1011" s="570" t="str">
        <f>'Information Input'!$J$22</f>
        <v>Quarterly</v>
      </c>
      <c r="CK1011" s="566">
        <f>'Information Input'!$H$30</f>
        <v>43555</v>
      </c>
      <c r="CL1011" s="570">
        <f>'Information Input'!$J$18</f>
        <v>2019</v>
      </c>
      <c r="CM1011" s="570" t="s">
        <v>94</v>
      </c>
      <c r="CN1011" s="1019" t="s">
        <v>95</v>
      </c>
      <c r="CO1011" s="575" t="s">
        <v>96</v>
      </c>
      <c r="CP1011" s="575" t="s">
        <v>675</v>
      </c>
      <c r="CQ1011" s="570">
        <v>51</v>
      </c>
      <c r="CR1011" s="575" t="s">
        <v>193</v>
      </c>
      <c r="CS1011" s="575" t="s">
        <v>239</v>
      </c>
      <c r="CT1011" s="1020">
        <f>'Report 1'!$O$18</f>
        <v>0</v>
      </c>
      <c r="CU1011" s="1021">
        <f>SUMIF('Report 4A'!$G$16:$G$95,$CQ1011,'Report 4A'!$W$16:$W$95)</f>
        <v>0</v>
      </c>
      <c r="CV1011" s="1022">
        <f t="shared" si="177"/>
        <v>0</v>
      </c>
    </row>
    <row r="1012" spans="2:100">
      <c r="B1012" s="535" t="s">
        <v>669</v>
      </c>
      <c r="C1012" s="536">
        <v>1</v>
      </c>
      <c r="D1012" s="537" t="str">
        <f>'Information Input'!$M$14</f>
        <v xml:space="preserve">      -      </v>
      </c>
      <c r="E1012" s="537" t="s">
        <v>136</v>
      </c>
      <c r="F1012" s="538">
        <f t="shared" si="183"/>
        <v>43556</v>
      </c>
      <c r="G1012" s="538">
        <f t="shared" si="184"/>
        <v>43646</v>
      </c>
      <c r="H1012" s="538">
        <f>'Information Input'!$H$35</f>
        <v>43555</v>
      </c>
      <c r="I1012" s="537" t="str">
        <f>'Information Input'!$J$22</f>
        <v>Quarterly</v>
      </c>
      <c r="J1012" s="538">
        <f>'Information Input'!$H$30</f>
        <v>43555</v>
      </c>
      <c r="K1012" s="537">
        <f>'Information Input'!$J$18</f>
        <v>2019</v>
      </c>
      <c r="L1012" s="579" t="s">
        <v>97</v>
      </c>
      <c r="M1012" s="540" t="s">
        <v>98</v>
      </c>
      <c r="N1012" s="541" t="s">
        <v>96</v>
      </c>
      <c r="O1012" s="542" t="s">
        <v>670</v>
      </c>
      <c r="P1012" s="537">
        <v>8</v>
      </c>
      <c r="Q1012" s="541" t="s">
        <v>148</v>
      </c>
      <c r="R1012" s="541" t="s">
        <v>239</v>
      </c>
      <c r="S1012" s="543">
        <f>'Report 1'!$S$18</f>
        <v>0</v>
      </c>
      <c r="T1012" s="544">
        <f>'Report 1'!$S$26</f>
        <v>0</v>
      </c>
      <c r="U1012" s="545">
        <f>'Report 1'!$S$112</f>
        <v>0</v>
      </c>
      <c r="AL1012" s="546" t="s">
        <v>669</v>
      </c>
      <c r="AM1012" s="547">
        <v>2</v>
      </c>
      <c r="AN1012" s="547" t="str">
        <f>'Information Input'!$M$14</f>
        <v xml:space="preserve">      -      </v>
      </c>
      <c r="AO1012" s="547" t="s">
        <v>138</v>
      </c>
      <c r="AP1012" s="538">
        <f t="shared" si="181"/>
        <v>43739</v>
      </c>
      <c r="AQ1012" s="538">
        <f t="shared" si="182"/>
        <v>43830</v>
      </c>
      <c r="AR1012" s="538">
        <f>'Information Input'!$H$35</f>
        <v>43555</v>
      </c>
      <c r="AS1012" s="547" t="str">
        <f>'Information Input'!$J$22</f>
        <v>Quarterly</v>
      </c>
      <c r="AT1012" s="538">
        <f>'Information Input'!$H$30</f>
        <v>43555</v>
      </c>
      <c r="AU1012" s="547">
        <f>'Information Input'!$J$18</f>
        <v>2019</v>
      </c>
      <c r="AV1012" s="547" t="s">
        <v>99</v>
      </c>
      <c r="AW1012" s="547" t="s">
        <v>100</v>
      </c>
      <c r="AX1012" s="547" t="s">
        <v>96</v>
      </c>
      <c r="AY1012" s="548" t="s">
        <v>675</v>
      </c>
      <c r="AZ1012" s="547">
        <v>45</v>
      </c>
      <c r="BA1012" s="549" t="s">
        <v>187</v>
      </c>
      <c r="BB1012" s="543" t="s">
        <v>239</v>
      </c>
      <c r="BC1012" s="550">
        <f>'Report 2'!$AC232</f>
        <v>0</v>
      </c>
      <c r="BD1012" s="550">
        <f>'Report 2'!$AD232</f>
        <v>0</v>
      </c>
      <c r="BE1012" s="550">
        <f>'Report 2'!$AE232</f>
        <v>0</v>
      </c>
      <c r="BF1012" s="550">
        <f>'Report 2'!$AF232</f>
        <v>0</v>
      </c>
      <c r="BG1012" s="550">
        <f>'Report 2'!$AG232</f>
        <v>0</v>
      </c>
      <c r="BH1012" s="550">
        <f>'Report 2'!$AH232</f>
        <v>0</v>
      </c>
      <c r="BI1012" s="550">
        <f>'Report 2'!$AI232</f>
        <v>0</v>
      </c>
      <c r="CC1012" s="523" t="s">
        <v>669</v>
      </c>
      <c r="CD1012" s="1010" t="s">
        <v>672</v>
      </c>
      <c r="CE1012" s="1010" t="str">
        <f>'Information Input'!$M$14</f>
        <v xml:space="preserve">      -      </v>
      </c>
      <c r="CF1012" s="532" t="s">
        <v>137</v>
      </c>
      <c r="CG1012" s="519">
        <f t="shared" si="178"/>
        <v>43647</v>
      </c>
      <c r="CH1012" s="519">
        <f t="shared" si="179"/>
        <v>43738</v>
      </c>
      <c r="CI1012" s="519">
        <f>'Information Input'!$H$35</f>
        <v>43555</v>
      </c>
      <c r="CJ1012" s="532" t="str">
        <f>'Information Input'!$J$22</f>
        <v>Quarterly</v>
      </c>
      <c r="CK1012" s="519">
        <f>'Information Input'!$H$30</f>
        <v>43555</v>
      </c>
      <c r="CL1012" s="532">
        <f>'Information Input'!$J$18</f>
        <v>2019</v>
      </c>
      <c r="CM1012" s="532" t="s">
        <v>97</v>
      </c>
      <c r="CN1012" s="1010" t="s">
        <v>98</v>
      </c>
      <c r="CO1012" s="523" t="s">
        <v>96</v>
      </c>
      <c r="CP1012" s="523" t="s">
        <v>671</v>
      </c>
      <c r="CQ1012" s="532">
        <v>11</v>
      </c>
      <c r="CR1012" s="523" t="s">
        <v>153</v>
      </c>
      <c r="CS1012" s="523" t="s">
        <v>231</v>
      </c>
      <c r="CT1012" s="1011">
        <f>'Report 1'!$T$18</f>
        <v>0</v>
      </c>
      <c r="CU1012" s="1012">
        <f>SUMIF('Report 4A'!$G$16:$G$95,$CQ1012,'Report 4A'!$AB$16:$AB$95)</f>
        <v>0</v>
      </c>
      <c r="CV1012" s="1013">
        <f t="shared" si="177"/>
        <v>0</v>
      </c>
    </row>
    <row r="1013" spans="2:100">
      <c r="B1013" s="535" t="s">
        <v>669</v>
      </c>
      <c r="C1013" s="536">
        <v>1</v>
      </c>
      <c r="D1013" s="537" t="str">
        <f>'Information Input'!$M$14</f>
        <v xml:space="preserve">      -      </v>
      </c>
      <c r="E1013" s="537" t="s">
        <v>136</v>
      </c>
      <c r="F1013" s="538">
        <f t="shared" si="183"/>
        <v>43556</v>
      </c>
      <c r="G1013" s="538">
        <f t="shared" si="184"/>
        <v>43646</v>
      </c>
      <c r="H1013" s="538">
        <f>'Information Input'!$H$35</f>
        <v>43555</v>
      </c>
      <c r="I1013" s="537" t="str">
        <f>'Information Input'!$J$22</f>
        <v>Quarterly</v>
      </c>
      <c r="J1013" s="538">
        <f>'Information Input'!$H$30</f>
        <v>43555</v>
      </c>
      <c r="K1013" s="537">
        <f>'Information Input'!$J$18</f>
        <v>2019</v>
      </c>
      <c r="L1013" s="579" t="s">
        <v>97</v>
      </c>
      <c r="M1013" s="540" t="s">
        <v>98</v>
      </c>
      <c r="N1013" s="541" t="s">
        <v>96</v>
      </c>
      <c r="O1013" s="542" t="s">
        <v>670</v>
      </c>
      <c r="P1013" s="537">
        <v>9</v>
      </c>
      <c r="Q1013" s="541" t="s">
        <v>149</v>
      </c>
      <c r="R1013" s="541" t="s">
        <v>239</v>
      </c>
      <c r="S1013" s="543">
        <f>'Report 1'!$S$18</f>
        <v>0</v>
      </c>
      <c r="T1013" s="544">
        <f>'Report 1'!$S$27</f>
        <v>0</v>
      </c>
      <c r="U1013" s="545">
        <f>'Report 1'!$S$113</f>
        <v>0</v>
      </c>
      <c r="AL1013" s="546" t="s">
        <v>669</v>
      </c>
      <c r="AM1013" s="547">
        <v>2</v>
      </c>
      <c r="AN1013" s="547" t="str">
        <f>'Information Input'!$M$14</f>
        <v xml:space="preserve">      -      </v>
      </c>
      <c r="AO1013" s="547" t="s">
        <v>138</v>
      </c>
      <c r="AP1013" s="538">
        <f t="shared" si="181"/>
        <v>43739</v>
      </c>
      <c r="AQ1013" s="538">
        <f t="shared" si="182"/>
        <v>43830</v>
      </c>
      <c r="AR1013" s="538">
        <f>'Information Input'!$H$35</f>
        <v>43555</v>
      </c>
      <c r="AS1013" s="547" t="str">
        <f>'Information Input'!$J$22</f>
        <v>Quarterly</v>
      </c>
      <c r="AT1013" s="538">
        <f>'Information Input'!$H$30</f>
        <v>43555</v>
      </c>
      <c r="AU1013" s="547">
        <f>'Information Input'!$J$18</f>
        <v>2019</v>
      </c>
      <c r="AV1013" s="547" t="s">
        <v>99</v>
      </c>
      <c r="AW1013" s="547" t="s">
        <v>100</v>
      </c>
      <c r="AX1013" s="547" t="s">
        <v>96</v>
      </c>
      <c r="AY1013" s="548" t="s">
        <v>675</v>
      </c>
      <c r="AZ1013" s="547">
        <v>46</v>
      </c>
      <c r="BA1013" s="549" t="s">
        <v>188</v>
      </c>
      <c r="BB1013" s="543" t="s">
        <v>239</v>
      </c>
      <c r="BC1013" s="550">
        <f>'Report 2'!$AC233</f>
        <v>0</v>
      </c>
      <c r="BD1013" s="550">
        <f>'Report 2'!$AD233</f>
        <v>0</v>
      </c>
      <c r="BE1013" s="550">
        <f>'Report 2'!$AE233</f>
        <v>0</v>
      </c>
      <c r="BF1013" s="550">
        <f>'Report 2'!$AF233</f>
        <v>0</v>
      </c>
      <c r="BG1013" s="550">
        <f>'Report 2'!$AG233</f>
        <v>0</v>
      </c>
      <c r="BH1013" s="550">
        <f>'Report 2'!$AH233</f>
        <v>0</v>
      </c>
      <c r="BI1013" s="550">
        <f>'Report 2'!$AI233</f>
        <v>0</v>
      </c>
      <c r="CC1013" s="542" t="s">
        <v>669</v>
      </c>
      <c r="CD1013" s="1014" t="s">
        <v>672</v>
      </c>
      <c r="CE1013" s="1014" t="str">
        <f>'Information Input'!$M$14</f>
        <v xml:space="preserve">      -      </v>
      </c>
      <c r="CF1013" s="551" t="s">
        <v>137</v>
      </c>
      <c r="CG1013" s="552">
        <f t="shared" si="178"/>
        <v>43647</v>
      </c>
      <c r="CH1013" s="552">
        <f t="shared" si="179"/>
        <v>43738</v>
      </c>
      <c r="CI1013" s="552">
        <f>'Information Input'!$H$35</f>
        <v>43555</v>
      </c>
      <c r="CJ1013" s="551" t="str">
        <f>'Information Input'!$J$22</f>
        <v>Quarterly</v>
      </c>
      <c r="CK1013" s="552">
        <f>'Information Input'!$H$30</f>
        <v>43555</v>
      </c>
      <c r="CL1013" s="551">
        <f>'Information Input'!$J$18</f>
        <v>2019</v>
      </c>
      <c r="CM1013" s="551" t="s">
        <v>97</v>
      </c>
      <c r="CN1013" s="1014" t="s">
        <v>98</v>
      </c>
      <c r="CO1013" s="542" t="s">
        <v>96</v>
      </c>
      <c r="CP1013" s="542" t="s">
        <v>671</v>
      </c>
      <c r="CQ1013" s="551">
        <v>12</v>
      </c>
      <c r="CR1013" s="542" t="s">
        <v>154</v>
      </c>
      <c r="CS1013" s="542" t="s">
        <v>231</v>
      </c>
      <c r="CT1013" s="1015">
        <f>'Report 1'!$T$18</f>
        <v>0</v>
      </c>
      <c r="CU1013" s="1016">
        <f>SUMIF('Report 4A'!$G$16:$G$95,$CQ1013,'Report 4A'!$AB$16:$AB$95)</f>
        <v>0</v>
      </c>
      <c r="CV1013" s="1017">
        <f t="shared" si="177"/>
        <v>0</v>
      </c>
    </row>
    <row r="1014" spans="2:100">
      <c r="B1014" s="535" t="s">
        <v>669</v>
      </c>
      <c r="C1014" s="536">
        <v>1</v>
      </c>
      <c r="D1014" s="537" t="str">
        <f>'Information Input'!$M$14</f>
        <v xml:space="preserve">      -      </v>
      </c>
      <c r="E1014" s="537" t="s">
        <v>136</v>
      </c>
      <c r="F1014" s="538">
        <f t="shared" si="183"/>
        <v>43556</v>
      </c>
      <c r="G1014" s="538">
        <f t="shared" si="184"/>
        <v>43646</v>
      </c>
      <c r="H1014" s="538">
        <f>'Information Input'!$H$35</f>
        <v>43555</v>
      </c>
      <c r="I1014" s="537" t="str">
        <f>'Information Input'!$J$22</f>
        <v>Quarterly</v>
      </c>
      <c r="J1014" s="538">
        <f>'Information Input'!$H$30</f>
        <v>43555</v>
      </c>
      <c r="K1014" s="537">
        <f>'Information Input'!$J$18</f>
        <v>2019</v>
      </c>
      <c r="L1014" s="579" t="s">
        <v>97</v>
      </c>
      <c r="M1014" s="540" t="s">
        <v>98</v>
      </c>
      <c r="N1014" s="541" t="s">
        <v>96</v>
      </c>
      <c r="O1014" s="542" t="s">
        <v>674</v>
      </c>
      <c r="P1014" s="537">
        <v>10</v>
      </c>
      <c r="Q1014" s="541" t="s">
        <v>150</v>
      </c>
      <c r="R1014" s="541" t="s">
        <v>239</v>
      </c>
      <c r="S1014" s="543">
        <f>'Report 1'!$S$18</f>
        <v>0</v>
      </c>
      <c r="T1014" s="544">
        <f>'Report 1'!$S$28</f>
        <v>0</v>
      </c>
      <c r="U1014" s="545">
        <f>'Report 1'!$S$114</f>
        <v>0</v>
      </c>
      <c r="AL1014" s="546" t="s">
        <v>669</v>
      </c>
      <c r="AM1014" s="547">
        <v>2</v>
      </c>
      <c r="AN1014" s="547" t="str">
        <f>'Information Input'!$M$14</f>
        <v xml:space="preserve">      -      </v>
      </c>
      <c r="AO1014" s="547" t="s">
        <v>138</v>
      </c>
      <c r="AP1014" s="538">
        <f t="shared" si="181"/>
        <v>43739</v>
      </c>
      <c r="AQ1014" s="538">
        <f t="shared" si="182"/>
        <v>43830</v>
      </c>
      <c r="AR1014" s="538">
        <f>'Information Input'!$H$35</f>
        <v>43555</v>
      </c>
      <c r="AS1014" s="547" t="str">
        <f>'Information Input'!$J$22</f>
        <v>Quarterly</v>
      </c>
      <c r="AT1014" s="538">
        <f>'Information Input'!$H$30</f>
        <v>43555</v>
      </c>
      <c r="AU1014" s="547">
        <f>'Information Input'!$J$18</f>
        <v>2019</v>
      </c>
      <c r="AV1014" s="547" t="s">
        <v>99</v>
      </c>
      <c r="AW1014" s="547" t="s">
        <v>100</v>
      </c>
      <c r="AX1014" s="547" t="s">
        <v>96</v>
      </c>
      <c r="AY1014" s="548" t="s">
        <v>675</v>
      </c>
      <c r="AZ1014" s="547">
        <v>47</v>
      </c>
      <c r="BA1014" s="549" t="s">
        <v>189</v>
      </c>
      <c r="BB1014" s="543" t="s">
        <v>239</v>
      </c>
      <c r="BC1014" s="550">
        <f>'Report 2'!$AC234</f>
        <v>0</v>
      </c>
      <c r="BD1014" s="550">
        <f>'Report 2'!$AD234</f>
        <v>0</v>
      </c>
      <c r="BE1014" s="550">
        <f>'Report 2'!$AE234</f>
        <v>0</v>
      </c>
      <c r="BF1014" s="550">
        <f>'Report 2'!$AF234</f>
        <v>0</v>
      </c>
      <c r="BG1014" s="550">
        <f>'Report 2'!$AG234</f>
        <v>0</v>
      </c>
      <c r="BH1014" s="550">
        <f>'Report 2'!$AH234</f>
        <v>0</v>
      </c>
      <c r="BI1014" s="550">
        <f>'Report 2'!$AI234</f>
        <v>0</v>
      </c>
      <c r="CC1014" s="542" t="s">
        <v>669</v>
      </c>
      <c r="CD1014" s="1014" t="s">
        <v>672</v>
      </c>
      <c r="CE1014" s="1014" t="str">
        <f>'Information Input'!$M$14</f>
        <v xml:space="preserve">      -      </v>
      </c>
      <c r="CF1014" s="551" t="s">
        <v>137</v>
      </c>
      <c r="CG1014" s="552">
        <f t="shared" si="178"/>
        <v>43647</v>
      </c>
      <c r="CH1014" s="552">
        <f t="shared" si="179"/>
        <v>43738</v>
      </c>
      <c r="CI1014" s="552">
        <f>'Information Input'!$H$35</f>
        <v>43555</v>
      </c>
      <c r="CJ1014" s="551" t="str">
        <f>'Information Input'!$J$22</f>
        <v>Quarterly</v>
      </c>
      <c r="CK1014" s="552">
        <f>'Information Input'!$H$30</f>
        <v>43555</v>
      </c>
      <c r="CL1014" s="551">
        <f>'Information Input'!$J$18</f>
        <v>2019</v>
      </c>
      <c r="CM1014" s="551" t="s">
        <v>97</v>
      </c>
      <c r="CN1014" s="1014" t="s">
        <v>98</v>
      </c>
      <c r="CO1014" s="542" t="s">
        <v>96</v>
      </c>
      <c r="CP1014" s="542" t="s">
        <v>671</v>
      </c>
      <c r="CQ1014" s="551">
        <v>13</v>
      </c>
      <c r="CR1014" s="542" t="s">
        <v>155</v>
      </c>
      <c r="CS1014" s="542" t="s">
        <v>232</v>
      </c>
      <c r="CT1014" s="1015">
        <f>'Report 1'!$T$18</f>
        <v>0</v>
      </c>
      <c r="CU1014" s="1016">
        <f>SUMIF('Report 4A'!$G$16:$G$95,$CQ1014,'Report 4A'!$AB$16:$AB$95)</f>
        <v>0</v>
      </c>
      <c r="CV1014" s="1017">
        <f t="shared" si="177"/>
        <v>0</v>
      </c>
    </row>
    <row r="1015" spans="2:100">
      <c r="B1015" s="535" t="s">
        <v>669</v>
      </c>
      <c r="C1015" s="536">
        <v>1</v>
      </c>
      <c r="D1015" s="537" t="str">
        <f>'Information Input'!$M$14</f>
        <v xml:space="preserve">      -      </v>
      </c>
      <c r="E1015" s="537" t="s">
        <v>136</v>
      </c>
      <c r="F1015" s="538">
        <f t="shared" si="183"/>
        <v>43556</v>
      </c>
      <c r="G1015" s="538">
        <f t="shared" si="184"/>
        <v>43646</v>
      </c>
      <c r="H1015" s="538">
        <f>'Information Input'!$H$35</f>
        <v>43555</v>
      </c>
      <c r="I1015" s="537" t="str">
        <f>'Information Input'!$J$22</f>
        <v>Quarterly</v>
      </c>
      <c r="J1015" s="538">
        <f>'Information Input'!$H$30</f>
        <v>43555</v>
      </c>
      <c r="K1015" s="537">
        <f>'Information Input'!$J$18</f>
        <v>2019</v>
      </c>
      <c r="L1015" s="579" t="s">
        <v>97</v>
      </c>
      <c r="M1015" s="540" t="s">
        <v>98</v>
      </c>
      <c r="N1015" s="541" t="s">
        <v>96</v>
      </c>
      <c r="O1015" s="542" t="s">
        <v>671</v>
      </c>
      <c r="P1015" s="537">
        <v>11</v>
      </c>
      <c r="Q1015" s="541" t="s">
        <v>153</v>
      </c>
      <c r="R1015" s="541" t="s">
        <v>231</v>
      </c>
      <c r="S1015" s="543">
        <f>'Report 1'!$S$18</f>
        <v>0</v>
      </c>
      <c r="T1015" s="544">
        <f>'Report 1'!$S$31</f>
        <v>0</v>
      </c>
      <c r="U1015" s="545">
        <f>'Report 1'!$S$117</f>
        <v>0</v>
      </c>
      <c r="AL1015" s="546" t="s">
        <v>669</v>
      </c>
      <c r="AM1015" s="547">
        <v>2</v>
      </c>
      <c r="AN1015" s="547" t="str">
        <f>'Information Input'!$M$14</f>
        <v xml:space="preserve">      -      </v>
      </c>
      <c r="AO1015" s="547" t="s">
        <v>138</v>
      </c>
      <c r="AP1015" s="538">
        <f t="shared" si="181"/>
        <v>43739</v>
      </c>
      <c r="AQ1015" s="538">
        <f t="shared" si="182"/>
        <v>43830</v>
      </c>
      <c r="AR1015" s="538">
        <f>'Information Input'!$H$35</f>
        <v>43555</v>
      </c>
      <c r="AS1015" s="547" t="str">
        <f>'Information Input'!$J$22</f>
        <v>Quarterly</v>
      </c>
      <c r="AT1015" s="538">
        <f>'Information Input'!$H$30</f>
        <v>43555</v>
      </c>
      <c r="AU1015" s="547">
        <f>'Information Input'!$J$18</f>
        <v>2019</v>
      </c>
      <c r="AV1015" s="547" t="s">
        <v>99</v>
      </c>
      <c r="AW1015" s="547" t="s">
        <v>100</v>
      </c>
      <c r="AX1015" s="547" t="s">
        <v>96</v>
      </c>
      <c r="AY1015" s="548" t="s">
        <v>675</v>
      </c>
      <c r="AZ1015" s="547">
        <v>48</v>
      </c>
      <c r="BA1015" s="549" t="s">
        <v>190</v>
      </c>
      <c r="BB1015" s="543" t="s">
        <v>239</v>
      </c>
      <c r="BC1015" s="550">
        <f>'Report 2'!$AC235</f>
        <v>0</v>
      </c>
      <c r="BD1015" s="550">
        <f>'Report 2'!$AD235</f>
        <v>0</v>
      </c>
      <c r="BE1015" s="550">
        <f>'Report 2'!$AE235</f>
        <v>0</v>
      </c>
      <c r="BF1015" s="550">
        <f>'Report 2'!$AF235</f>
        <v>0</v>
      </c>
      <c r="BG1015" s="550">
        <f>'Report 2'!$AG235</f>
        <v>0</v>
      </c>
      <c r="BH1015" s="550">
        <f>'Report 2'!$AH235</f>
        <v>0</v>
      </c>
      <c r="BI1015" s="550">
        <f>'Report 2'!$AI235</f>
        <v>0</v>
      </c>
      <c r="CC1015" s="542" t="s">
        <v>669</v>
      </c>
      <c r="CD1015" s="1014" t="s">
        <v>672</v>
      </c>
      <c r="CE1015" s="1014" t="str">
        <f>'Information Input'!$M$14</f>
        <v xml:space="preserve">      -      </v>
      </c>
      <c r="CF1015" s="551" t="s">
        <v>137</v>
      </c>
      <c r="CG1015" s="552">
        <f t="shared" si="178"/>
        <v>43647</v>
      </c>
      <c r="CH1015" s="552">
        <f t="shared" si="179"/>
        <v>43738</v>
      </c>
      <c r="CI1015" s="552">
        <f>'Information Input'!$H$35</f>
        <v>43555</v>
      </c>
      <c r="CJ1015" s="551" t="str">
        <f>'Information Input'!$J$22</f>
        <v>Quarterly</v>
      </c>
      <c r="CK1015" s="552">
        <f>'Information Input'!$H$30</f>
        <v>43555</v>
      </c>
      <c r="CL1015" s="551">
        <f>'Information Input'!$J$18</f>
        <v>2019</v>
      </c>
      <c r="CM1015" s="551" t="s">
        <v>97</v>
      </c>
      <c r="CN1015" s="1014" t="s">
        <v>98</v>
      </c>
      <c r="CO1015" s="542" t="s">
        <v>96</v>
      </c>
      <c r="CP1015" s="542" t="s">
        <v>671</v>
      </c>
      <c r="CQ1015" s="551">
        <v>14</v>
      </c>
      <c r="CR1015" s="542" t="s">
        <v>156</v>
      </c>
      <c r="CS1015" s="542" t="s">
        <v>233</v>
      </c>
      <c r="CT1015" s="1015">
        <f>'Report 1'!$T$18</f>
        <v>0</v>
      </c>
      <c r="CU1015" s="1016">
        <f>SUMIF('Report 4A'!$G$16:$G$95,$CQ1015,'Report 4A'!$AB$16:$AB$95)</f>
        <v>0</v>
      </c>
      <c r="CV1015" s="1017">
        <f t="shared" si="177"/>
        <v>0</v>
      </c>
    </row>
    <row r="1016" spans="2:100">
      <c r="B1016" s="535" t="s">
        <v>669</v>
      </c>
      <c r="C1016" s="536">
        <v>1</v>
      </c>
      <c r="D1016" s="537" t="str">
        <f>'Information Input'!$M$14</f>
        <v xml:space="preserve">      -      </v>
      </c>
      <c r="E1016" s="537" t="s">
        <v>136</v>
      </c>
      <c r="F1016" s="538">
        <f t="shared" si="183"/>
        <v>43556</v>
      </c>
      <c r="G1016" s="538">
        <f t="shared" si="184"/>
        <v>43646</v>
      </c>
      <c r="H1016" s="538">
        <f>'Information Input'!$H$35</f>
        <v>43555</v>
      </c>
      <c r="I1016" s="537" t="str">
        <f>'Information Input'!$J$22</f>
        <v>Quarterly</v>
      </c>
      <c r="J1016" s="538">
        <f>'Information Input'!$H$30</f>
        <v>43555</v>
      </c>
      <c r="K1016" s="537">
        <f>'Information Input'!$J$18</f>
        <v>2019</v>
      </c>
      <c r="L1016" s="579" t="s">
        <v>97</v>
      </c>
      <c r="M1016" s="540" t="s">
        <v>98</v>
      </c>
      <c r="N1016" s="541" t="s">
        <v>96</v>
      </c>
      <c r="O1016" s="542" t="s">
        <v>671</v>
      </c>
      <c r="P1016" s="537">
        <v>12</v>
      </c>
      <c r="Q1016" s="541" t="s">
        <v>154</v>
      </c>
      <c r="R1016" s="541" t="s">
        <v>231</v>
      </c>
      <c r="S1016" s="543">
        <f>'Report 1'!$S$18</f>
        <v>0</v>
      </c>
      <c r="T1016" s="544">
        <f>'Report 1'!$S$32</f>
        <v>0</v>
      </c>
      <c r="U1016" s="545">
        <f>'Report 1'!$S$118</f>
        <v>0</v>
      </c>
      <c r="AL1016" s="546" t="s">
        <v>669</v>
      </c>
      <c r="AM1016" s="547">
        <v>2</v>
      </c>
      <c r="AN1016" s="547" t="str">
        <f>'Information Input'!$M$14</f>
        <v xml:space="preserve">      -      </v>
      </c>
      <c r="AO1016" s="547" t="s">
        <v>138</v>
      </c>
      <c r="AP1016" s="538">
        <f t="shared" si="181"/>
        <v>43739</v>
      </c>
      <c r="AQ1016" s="538">
        <f t="shared" si="182"/>
        <v>43830</v>
      </c>
      <c r="AR1016" s="538">
        <f>'Information Input'!$H$35</f>
        <v>43555</v>
      </c>
      <c r="AS1016" s="547" t="str">
        <f>'Information Input'!$J$22</f>
        <v>Quarterly</v>
      </c>
      <c r="AT1016" s="538">
        <f>'Information Input'!$H$30</f>
        <v>43555</v>
      </c>
      <c r="AU1016" s="547">
        <f>'Information Input'!$J$18</f>
        <v>2019</v>
      </c>
      <c r="AV1016" s="547" t="s">
        <v>99</v>
      </c>
      <c r="AW1016" s="547" t="s">
        <v>100</v>
      </c>
      <c r="AX1016" s="547" t="s">
        <v>96</v>
      </c>
      <c r="AY1016" s="548" t="s">
        <v>675</v>
      </c>
      <c r="AZ1016" s="547">
        <v>49</v>
      </c>
      <c r="BA1016" s="549" t="s">
        <v>191</v>
      </c>
      <c r="BB1016" s="543" t="s">
        <v>239</v>
      </c>
      <c r="BC1016" s="550">
        <f>'Report 2'!$AC236</f>
        <v>0</v>
      </c>
      <c r="BD1016" s="550">
        <f>'Report 2'!$AD236</f>
        <v>0</v>
      </c>
      <c r="BE1016" s="550">
        <f>'Report 2'!$AE236</f>
        <v>0</v>
      </c>
      <c r="BF1016" s="550">
        <f>'Report 2'!$AF236</f>
        <v>0</v>
      </c>
      <c r="BG1016" s="550">
        <f>'Report 2'!$AG236</f>
        <v>0</v>
      </c>
      <c r="BH1016" s="550">
        <f>'Report 2'!$AH236</f>
        <v>0</v>
      </c>
      <c r="BI1016" s="550">
        <f>'Report 2'!$AI236</f>
        <v>0</v>
      </c>
      <c r="CC1016" s="542" t="s">
        <v>669</v>
      </c>
      <c r="CD1016" s="1014" t="s">
        <v>672</v>
      </c>
      <c r="CE1016" s="1014" t="str">
        <f>'Information Input'!$M$14</f>
        <v xml:space="preserve">      -      </v>
      </c>
      <c r="CF1016" s="551" t="s">
        <v>137</v>
      </c>
      <c r="CG1016" s="552">
        <f t="shared" si="178"/>
        <v>43647</v>
      </c>
      <c r="CH1016" s="552">
        <f t="shared" si="179"/>
        <v>43738</v>
      </c>
      <c r="CI1016" s="552">
        <f>'Information Input'!$H$35</f>
        <v>43555</v>
      </c>
      <c r="CJ1016" s="551" t="str">
        <f>'Information Input'!$J$22</f>
        <v>Quarterly</v>
      </c>
      <c r="CK1016" s="552">
        <f>'Information Input'!$H$30</f>
        <v>43555</v>
      </c>
      <c r="CL1016" s="551">
        <f>'Information Input'!$J$18</f>
        <v>2019</v>
      </c>
      <c r="CM1016" s="551" t="s">
        <v>97</v>
      </c>
      <c r="CN1016" s="1014" t="s">
        <v>98</v>
      </c>
      <c r="CO1016" s="542" t="s">
        <v>96</v>
      </c>
      <c r="CP1016" s="542" t="s">
        <v>671</v>
      </c>
      <c r="CQ1016" s="551">
        <v>15</v>
      </c>
      <c r="CR1016" s="542" t="s">
        <v>157</v>
      </c>
      <c r="CS1016" s="542" t="s">
        <v>234</v>
      </c>
      <c r="CT1016" s="1015">
        <f>'Report 1'!$T$18</f>
        <v>0</v>
      </c>
      <c r="CU1016" s="1016">
        <f>SUMIF('Report 4A'!$G$16:$G$95,$CQ1016,'Report 4A'!$AB$16:$AB$95)</f>
        <v>0</v>
      </c>
      <c r="CV1016" s="1017">
        <f t="shared" si="177"/>
        <v>0</v>
      </c>
    </row>
    <row r="1017" spans="2:100">
      <c r="B1017" s="535" t="s">
        <v>669</v>
      </c>
      <c r="C1017" s="536">
        <v>1</v>
      </c>
      <c r="D1017" s="537" t="str">
        <f>'Information Input'!$M$14</f>
        <v xml:space="preserve">      -      </v>
      </c>
      <c r="E1017" s="537" t="s">
        <v>136</v>
      </c>
      <c r="F1017" s="538">
        <f t="shared" si="183"/>
        <v>43556</v>
      </c>
      <c r="G1017" s="538">
        <f t="shared" si="184"/>
        <v>43646</v>
      </c>
      <c r="H1017" s="538">
        <f>'Information Input'!$H$35</f>
        <v>43555</v>
      </c>
      <c r="I1017" s="537" t="str">
        <f>'Information Input'!$J$22</f>
        <v>Quarterly</v>
      </c>
      <c r="J1017" s="538">
        <f>'Information Input'!$H$30</f>
        <v>43555</v>
      </c>
      <c r="K1017" s="537">
        <f>'Information Input'!$J$18</f>
        <v>2019</v>
      </c>
      <c r="L1017" s="579" t="s">
        <v>97</v>
      </c>
      <c r="M1017" s="540" t="s">
        <v>98</v>
      </c>
      <c r="N1017" s="541" t="s">
        <v>96</v>
      </c>
      <c r="O1017" s="542" t="s">
        <v>671</v>
      </c>
      <c r="P1017" s="537">
        <v>13</v>
      </c>
      <c r="Q1017" s="541" t="s">
        <v>155</v>
      </c>
      <c r="R1017" s="541" t="s">
        <v>232</v>
      </c>
      <c r="S1017" s="543">
        <f>'Report 1'!$S$18</f>
        <v>0</v>
      </c>
      <c r="T1017" s="544">
        <f>'Report 1'!$S$33</f>
        <v>0</v>
      </c>
      <c r="U1017" s="545">
        <f>'Report 1'!$S$119</f>
        <v>0</v>
      </c>
      <c r="AL1017" s="546" t="s">
        <v>669</v>
      </c>
      <c r="AM1017" s="547">
        <v>2</v>
      </c>
      <c r="AN1017" s="547" t="str">
        <f>'Information Input'!$M$14</f>
        <v xml:space="preserve">      -      </v>
      </c>
      <c r="AO1017" s="547" t="s">
        <v>138</v>
      </c>
      <c r="AP1017" s="538">
        <f t="shared" si="181"/>
        <v>43739</v>
      </c>
      <c r="AQ1017" s="538">
        <f t="shared" si="182"/>
        <v>43830</v>
      </c>
      <c r="AR1017" s="538">
        <f>'Information Input'!$H$35</f>
        <v>43555</v>
      </c>
      <c r="AS1017" s="547" t="str">
        <f>'Information Input'!$J$22</f>
        <v>Quarterly</v>
      </c>
      <c r="AT1017" s="538">
        <f>'Information Input'!$H$30</f>
        <v>43555</v>
      </c>
      <c r="AU1017" s="547">
        <f>'Information Input'!$J$18</f>
        <v>2019</v>
      </c>
      <c r="AV1017" s="547" t="s">
        <v>99</v>
      </c>
      <c r="AW1017" s="547" t="s">
        <v>100</v>
      </c>
      <c r="AX1017" s="547" t="s">
        <v>96</v>
      </c>
      <c r="AY1017" s="548" t="s">
        <v>675</v>
      </c>
      <c r="AZ1017" s="547">
        <v>50</v>
      </c>
      <c r="BA1017" s="549" t="s">
        <v>192</v>
      </c>
      <c r="BB1017" s="543" t="s">
        <v>239</v>
      </c>
      <c r="BC1017" s="550">
        <f>'Report 2'!$AC237</f>
        <v>0</v>
      </c>
      <c r="BD1017" s="550">
        <f>'Report 2'!$AD237</f>
        <v>0</v>
      </c>
      <c r="BE1017" s="550">
        <f>'Report 2'!$AE237</f>
        <v>0</v>
      </c>
      <c r="BF1017" s="550">
        <f>'Report 2'!$AF237</f>
        <v>0</v>
      </c>
      <c r="BG1017" s="550">
        <f>'Report 2'!$AG237</f>
        <v>0</v>
      </c>
      <c r="BH1017" s="550">
        <f>'Report 2'!$AH237</f>
        <v>0</v>
      </c>
      <c r="BI1017" s="550">
        <f>'Report 2'!$AI237</f>
        <v>0</v>
      </c>
      <c r="CC1017" s="542" t="s">
        <v>669</v>
      </c>
      <c r="CD1017" s="1014" t="s">
        <v>672</v>
      </c>
      <c r="CE1017" s="1014" t="str">
        <f>'Information Input'!$M$14</f>
        <v xml:space="preserve">      -      </v>
      </c>
      <c r="CF1017" s="551" t="s">
        <v>137</v>
      </c>
      <c r="CG1017" s="552">
        <f t="shared" si="178"/>
        <v>43647</v>
      </c>
      <c r="CH1017" s="552">
        <f t="shared" si="179"/>
        <v>43738</v>
      </c>
      <c r="CI1017" s="552">
        <f>'Information Input'!$H$35</f>
        <v>43555</v>
      </c>
      <c r="CJ1017" s="551" t="str">
        <f>'Information Input'!$J$22</f>
        <v>Quarterly</v>
      </c>
      <c r="CK1017" s="552">
        <f>'Information Input'!$H$30</f>
        <v>43555</v>
      </c>
      <c r="CL1017" s="551">
        <f>'Information Input'!$J$18</f>
        <v>2019</v>
      </c>
      <c r="CM1017" s="551" t="s">
        <v>97</v>
      </c>
      <c r="CN1017" s="1014" t="s">
        <v>98</v>
      </c>
      <c r="CO1017" s="542" t="s">
        <v>96</v>
      </c>
      <c r="CP1017" s="542" t="s">
        <v>671</v>
      </c>
      <c r="CQ1017" s="551">
        <v>16</v>
      </c>
      <c r="CR1017" s="542" t="s">
        <v>158</v>
      </c>
      <c r="CS1017" s="542" t="s">
        <v>235</v>
      </c>
      <c r="CT1017" s="1015">
        <f>'Report 1'!$T$18</f>
        <v>0</v>
      </c>
      <c r="CU1017" s="1016">
        <f>SUMIF('Report 4A'!$G$16:$G$95,$CQ1017,'Report 4A'!$AB$16:$AB$95)</f>
        <v>0</v>
      </c>
      <c r="CV1017" s="1017">
        <f t="shared" si="177"/>
        <v>0</v>
      </c>
    </row>
    <row r="1018" spans="2:100">
      <c r="B1018" s="535" t="s">
        <v>669</v>
      </c>
      <c r="C1018" s="536">
        <v>1</v>
      </c>
      <c r="D1018" s="537" t="str">
        <f>'Information Input'!$M$14</f>
        <v xml:space="preserve">      -      </v>
      </c>
      <c r="E1018" s="537" t="s">
        <v>136</v>
      </c>
      <c r="F1018" s="538">
        <f t="shared" si="183"/>
        <v>43556</v>
      </c>
      <c r="G1018" s="538">
        <f t="shared" si="184"/>
        <v>43646</v>
      </c>
      <c r="H1018" s="538">
        <f>'Information Input'!$H$35</f>
        <v>43555</v>
      </c>
      <c r="I1018" s="537" t="str">
        <f>'Information Input'!$J$22</f>
        <v>Quarterly</v>
      </c>
      <c r="J1018" s="538">
        <f>'Information Input'!$H$30</f>
        <v>43555</v>
      </c>
      <c r="K1018" s="537">
        <f>'Information Input'!$J$18</f>
        <v>2019</v>
      </c>
      <c r="L1018" s="579" t="s">
        <v>97</v>
      </c>
      <c r="M1018" s="540" t="s">
        <v>98</v>
      </c>
      <c r="N1018" s="541" t="s">
        <v>96</v>
      </c>
      <c r="O1018" s="542" t="s">
        <v>671</v>
      </c>
      <c r="P1018" s="537">
        <v>14</v>
      </c>
      <c r="Q1018" s="541" t="s">
        <v>156</v>
      </c>
      <c r="R1018" s="541" t="s">
        <v>233</v>
      </c>
      <c r="S1018" s="543">
        <f>'Report 1'!$S$18</f>
        <v>0</v>
      </c>
      <c r="T1018" s="544">
        <f>'Report 1'!$S$34</f>
        <v>0</v>
      </c>
      <c r="U1018" s="545">
        <f>'Report 1'!$S$120</f>
        <v>0</v>
      </c>
      <c r="AL1018" s="546" t="s">
        <v>669</v>
      </c>
      <c r="AM1018" s="547">
        <v>2</v>
      </c>
      <c r="AN1018" s="547" t="str">
        <f>'Information Input'!$M$14</f>
        <v xml:space="preserve">      -      </v>
      </c>
      <c r="AO1018" s="547" t="s">
        <v>138</v>
      </c>
      <c r="AP1018" s="538">
        <f t="shared" si="181"/>
        <v>43739</v>
      </c>
      <c r="AQ1018" s="538">
        <f t="shared" si="182"/>
        <v>43830</v>
      </c>
      <c r="AR1018" s="538">
        <f>'Information Input'!$H$35</f>
        <v>43555</v>
      </c>
      <c r="AS1018" s="547" t="str">
        <f>'Information Input'!$J$22</f>
        <v>Quarterly</v>
      </c>
      <c r="AT1018" s="538">
        <f>'Information Input'!$H$30</f>
        <v>43555</v>
      </c>
      <c r="AU1018" s="547">
        <f>'Information Input'!$J$18</f>
        <v>2019</v>
      </c>
      <c r="AV1018" s="547" t="s">
        <v>99</v>
      </c>
      <c r="AW1018" s="547" t="s">
        <v>100</v>
      </c>
      <c r="AX1018" s="547" t="s">
        <v>96</v>
      </c>
      <c r="AY1018" s="548" t="s">
        <v>675</v>
      </c>
      <c r="AZ1018" s="547">
        <v>51</v>
      </c>
      <c r="BA1018" s="549" t="s">
        <v>193</v>
      </c>
      <c r="BB1018" s="543" t="s">
        <v>239</v>
      </c>
      <c r="BC1018" s="550">
        <f>'Report 2'!$AC238</f>
        <v>0</v>
      </c>
      <c r="BD1018" s="550">
        <f>'Report 2'!$AD238</f>
        <v>0</v>
      </c>
      <c r="BE1018" s="550">
        <f>'Report 2'!$AE238</f>
        <v>0</v>
      </c>
      <c r="BF1018" s="550">
        <f>'Report 2'!$AF238</f>
        <v>0</v>
      </c>
      <c r="BG1018" s="550">
        <f>'Report 2'!$AG238</f>
        <v>0</v>
      </c>
      <c r="BH1018" s="550">
        <f>'Report 2'!$AH238</f>
        <v>0</v>
      </c>
      <c r="BI1018" s="550">
        <f>'Report 2'!$AI238</f>
        <v>0</v>
      </c>
      <c r="CC1018" s="542" t="s">
        <v>669</v>
      </c>
      <c r="CD1018" s="1014" t="s">
        <v>672</v>
      </c>
      <c r="CE1018" s="1014" t="str">
        <f>'Information Input'!$M$14</f>
        <v xml:space="preserve">      -      </v>
      </c>
      <c r="CF1018" s="551" t="s">
        <v>137</v>
      </c>
      <c r="CG1018" s="552">
        <f t="shared" si="178"/>
        <v>43647</v>
      </c>
      <c r="CH1018" s="552">
        <f t="shared" si="179"/>
        <v>43738</v>
      </c>
      <c r="CI1018" s="552">
        <f>'Information Input'!$H$35</f>
        <v>43555</v>
      </c>
      <c r="CJ1018" s="551" t="str">
        <f>'Information Input'!$J$22</f>
        <v>Quarterly</v>
      </c>
      <c r="CK1018" s="552">
        <f>'Information Input'!$H$30</f>
        <v>43555</v>
      </c>
      <c r="CL1018" s="551">
        <f>'Information Input'!$J$18</f>
        <v>2019</v>
      </c>
      <c r="CM1018" s="551" t="s">
        <v>97</v>
      </c>
      <c r="CN1018" s="1014" t="s">
        <v>98</v>
      </c>
      <c r="CO1018" s="542" t="s">
        <v>96</v>
      </c>
      <c r="CP1018" s="542" t="s">
        <v>671</v>
      </c>
      <c r="CQ1018" s="551">
        <v>17</v>
      </c>
      <c r="CR1018" s="542" t="s">
        <v>159</v>
      </c>
      <c r="CS1018" s="542" t="s">
        <v>235</v>
      </c>
      <c r="CT1018" s="1015">
        <f>'Report 1'!$T$18</f>
        <v>0</v>
      </c>
      <c r="CU1018" s="1016">
        <f>SUMIF('Report 4A'!$G$16:$G$95,$CQ1018,'Report 4A'!$AB$16:$AB$95)</f>
        <v>0</v>
      </c>
      <c r="CV1018" s="1017">
        <f t="shared" si="177"/>
        <v>0</v>
      </c>
    </row>
    <row r="1019" spans="2:100">
      <c r="B1019" s="535" t="s">
        <v>669</v>
      </c>
      <c r="C1019" s="536">
        <v>1</v>
      </c>
      <c r="D1019" s="537" t="str">
        <f>'Information Input'!$M$14</f>
        <v xml:space="preserve">      -      </v>
      </c>
      <c r="E1019" s="537" t="s">
        <v>136</v>
      </c>
      <c r="F1019" s="538">
        <f t="shared" si="183"/>
        <v>43556</v>
      </c>
      <c r="G1019" s="538">
        <f t="shared" si="184"/>
        <v>43646</v>
      </c>
      <c r="H1019" s="538">
        <f>'Information Input'!$H$35</f>
        <v>43555</v>
      </c>
      <c r="I1019" s="537" t="str">
        <f>'Information Input'!$J$22</f>
        <v>Quarterly</v>
      </c>
      <c r="J1019" s="538">
        <f>'Information Input'!$H$30</f>
        <v>43555</v>
      </c>
      <c r="K1019" s="537">
        <f>'Information Input'!$J$18</f>
        <v>2019</v>
      </c>
      <c r="L1019" s="579" t="s">
        <v>97</v>
      </c>
      <c r="M1019" s="540" t="s">
        <v>98</v>
      </c>
      <c r="N1019" s="541" t="s">
        <v>96</v>
      </c>
      <c r="O1019" s="542" t="s">
        <v>671</v>
      </c>
      <c r="P1019" s="537">
        <v>15</v>
      </c>
      <c r="Q1019" s="541" t="s">
        <v>157</v>
      </c>
      <c r="R1019" s="541" t="s">
        <v>234</v>
      </c>
      <c r="S1019" s="543">
        <f>'Report 1'!$S$18</f>
        <v>0</v>
      </c>
      <c r="T1019" s="544">
        <f>'Report 1'!$S$35</f>
        <v>0</v>
      </c>
      <c r="U1019" s="545">
        <f>'Report 1'!$S$121</f>
        <v>0</v>
      </c>
      <c r="AL1019" s="557" t="s">
        <v>669</v>
      </c>
      <c r="AM1019" s="558">
        <v>2</v>
      </c>
      <c r="AN1019" s="558" t="str">
        <f>'Information Input'!$M$14</f>
        <v xml:space="preserve">      -      </v>
      </c>
      <c r="AO1019" s="558" t="s">
        <v>138</v>
      </c>
      <c r="AP1019" s="559">
        <f t="shared" si="181"/>
        <v>43739</v>
      </c>
      <c r="AQ1019" s="559">
        <f t="shared" si="182"/>
        <v>43830</v>
      </c>
      <c r="AR1019" s="559">
        <f>'Information Input'!$H$35</f>
        <v>43555</v>
      </c>
      <c r="AS1019" s="558" t="str">
        <f>'Information Input'!$J$22</f>
        <v>Quarterly</v>
      </c>
      <c r="AT1019" s="559">
        <f>'Information Input'!$H$30</f>
        <v>43555</v>
      </c>
      <c r="AU1019" s="558">
        <f>'Information Input'!$J$18</f>
        <v>2019</v>
      </c>
      <c r="AV1019" s="558" t="s">
        <v>99</v>
      </c>
      <c r="AW1019" s="558" t="s">
        <v>100</v>
      </c>
      <c r="AX1019" s="558" t="s">
        <v>96</v>
      </c>
      <c r="AY1019" s="572" t="s">
        <v>674</v>
      </c>
      <c r="AZ1019" s="558">
        <v>52</v>
      </c>
      <c r="BA1019" s="557" t="s">
        <v>194</v>
      </c>
      <c r="BB1019" s="560" t="s">
        <v>239</v>
      </c>
      <c r="BC1019" s="569">
        <f>'Report 2'!$AC239</f>
        <v>0</v>
      </c>
      <c r="BD1019" s="569">
        <f>'Report 2'!$AD239</f>
        <v>0</v>
      </c>
      <c r="BE1019" s="569">
        <f>'Report 2'!$AE239</f>
        <v>0</v>
      </c>
      <c r="BF1019" s="569">
        <f>'Report 2'!$AF239</f>
        <v>0</v>
      </c>
      <c r="BG1019" s="569">
        <f>'Report 2'!$AG239</f>
        <v>0</v>
      </c>
      <c r="BH1019" s="569">
        <f>'Report 2'!$AH239</f>
        <v>0</v>
      </c>
      <c r="BI1019" s="569">
        <f>'Report 2'!$AI239</f>
        <v>0</v>
      </c>
      <c r="CC1019" s="542" t="s">
        <v>669</v>
      </c>
      <c r="CD1019" s="1014" t="s">
        <v>672</v>
      </c>
      <c r="CE1019" s="1014" t="str">
        <f>'Information Input'!$M$14</f>
        <v xml:space="preserve">      -      </v>
      </c>
      <c r="CF1019" s="551" t="s">
        <v>137</v>
      </c>
      <c r="CG1019" s="552">
        <f t="shared" si="178"/>
        <v>43647</v>
      </c>
      <c r="CH1019" s="552">
        <f t="shared" si="179"/>
        <v>43738</v>
      </c>
      <c r="CI1019" s="552">
        <f>'Information Input'!$H$35</f>
        <v>43555</v>
      </c>
      <c r="CJ1019" s="551" t="str">
        <f>'Information Input'!$J$22</f>
        <v>Quarterly</v>
      </c>
      <c r="CK1019" s="552">
        <f>'Information Input'!$H$30</f>
        <v>43555</v>
      </c>
      <c r="CL1019" s="551">
        <f>'Information Input'!$J$18</f>
        <v>2019</v>
      </c>
      <c r="CM1019" s="551" t="s">
        <v>97</v>
      </c>
      <c r="CN1019" s="1014" t="s">
        <v>98</v>
      </c>
      <c r="CO1019" s="542" t="s">
        <v>96</v>
      </c>
      <c r="CP1019" s="542" t="s">
        <v>671</v>
      </c>
      <c r="CQ1019" s="551">
        <v>18</v>
      </c>
      <c r="CR1019" s="542" t="s">
        <v>160</v>
      </c>
      <c r="CS1019" s="542" t="s">
        <v>235</v>
      </c>
      <c r="CT1019" s="1015">
        <f>'Report 1'!$T$18</f>
        <v>0</v>
      </c>
      <c r="CU1019" s="1016">
        <f>SUMIF('Report 4A'!$G$16:$G$95,$CQ1019,'Report 4A'!$AB$16:$AB$95)</f>
        <v>0</v>
      </c>
      <c r="CV1019" s="1017">
        <f t="shared" si="177"/>
        <v>0</v>
      </c>
    </row>
    <row r="1020" spans="2:100">
      <c r="B1020" s="535" t="s">
        <v>669</v>
      </c>
      <c r="C1020" s="536">
        <v>1</v>
      </c>
      <c r="D1020" s="537" t="str">
        <f>'Information Input'!$M$14</f>
        <v xml:space="preserve">      -      </v>
      </c>
      <c r="E1020" s="537" t="s">
        <v>136</v>
      </c>
      <c r="F1020" s="538">
        <f t="shared" si="183"/>
        <v>43556</v>
      </c>
      <c r="G1020" s="538">
        <f t="shared" si="184"/>
        <v>43646</v>
      </c>
      <c r="H1020" s="538">
        <f>'Information Input'!$H$35</f>
        <v>43555</v>
      </c>
      <c r="I1020" s="537" t="str">
        <f>'Information Input'!$J$22</f>
        <v>Quarterly</v>
      </c>
      <c r="J1020" s="538">
        <f>'Information Input'!$H$30</f>
        <v>43555</v>
      </c>
      <c r="K1020" s="537">
        <f>'Information Input'!$J$18</f>
        <v>2019</v>
      </c>
      <c r="L1020" s="579" t="s">
        <v>97</v>
      </c>
      <c r="M1020" s="540" t="s">
        <v>98</v>
      </c>
      <c r="N1020" s="541" t="s">
        <v>96</v>
      </c>
      <c r="O1020" s="542" t="s">
        <v>671</v>
      </c>
      <c r="P1020" s="537">
        <v>16</v>
      </c>
      <c r="Q1020" s="541" t="s">
        <v>158</v>
      </c>
      <c r="R1020" s="541" t="s">
        <v>235</v>
      </c>
      <c r="S1020" s="543">
        <f>'Report 1'!$S$18</f>
        <v>0</v>
      </c>
      <c r="T1020" s="544">
        <f>'Report 1'!$S$36</f>
        <v>0</v>
      </c>
      <c r="U1020" s="545">
        <f>'Report 1'!$S$122</f>
        <v>0</v>
      </c>
      <c r="AL1020" s="522" t="s">
        <v>669</v>
      </c>
      <c r="AM1020" s="517">
        <v>2</v>
      </c>
      <c r="AN1020" s="517" t="str">
        <f>'Information Input'!$M$14</f>
        <v xml:space="preserve">      -      </v>
      </c>
      <c r="AO1020" s="517" t="s">
        <v>139</v>
      </c>
      <c r="AP1020" s="518">
        <f>'Information Input'!$H$33</f>
        <v>43466</v>
      </c>
      <c r="AQ1020" s="518">
        <f>'Information Input'!$H$34</f>
        <v>43555</v>
      </c>
      <c r="AR1020" s="519">
        <f>'Information Input'!$H$35</f>
        <v>43555</v>
      </c>
      <c r="AS1020" s="517" t="str">
        <f>'Information Input'!$J$22</f>
        <v>Quarterly</v>
      </c>
      <c r="AT1020" s="519">
        <f>'Information Input'!$H$30</f>
        <v>43555</v>
      </c>
      <c r="AU1020" s="517">
        <f>'Information Input'!$J$18</f>
        <v>2019</v>
      </c>
      <c r="AV1020" s="517" t="s">
        <v>99</v>
      </c>
      <c r="AW1020" s="517" t="s">
        <v>100</v>
      </c>
      <c r="AX1020" s="528" t="s">
        <v>96</v>
      </c>
      <c r="AY1020" s="529" t="s">
        <v>671</v>
      </c>
      <c r="AZ1020" s="528">
        <v>11</v>
      </c>
      <c r="BA1020" s="530" t="s">
        <v>153</v>
      </c>
      <c r="BB1020" s="524" t="s">
        <v>231</v>
      </c>
      <c r="BC1020" s="531">
        <f>'Report 2'!$AJ198</f>
        <v>0</v>
      </c>
      <c r="BD1020" s="531">
        <f>'Report 2'!$AK198</f>
        <v>0</v>
      </c>
      <c r="BE1020" s="531">
        <f>'Report 2'!$AL198</f>
        <v>0</v>
      </c>
      <c r="BF1020" s="531">
        <f>'Report 2'!$AM198</f>
        <v>0</v>
      </c>
      <c r="BG1020" s="531">
        <f>'Report 2'!$AN198</f>
        <v>0</v>
      </c>
      <c r="BH1020" s="531">
        <f>'Report 2'!$AO198</f>
        <v>0</v>
      </c>
      <c r="BI1020" s="531">
        <f>'Report 2'!$AP198</f>
        <v>0</v>
      </c>
      <c r="CC1020" s="542" t="s">
        <v>669</v>
      </c>
      <c r="CD1020" s="1014" t="s">
        <v>672</v>
      </c>
      <c r="CE1020" s="1014" t="str">
        <f>'Information Input'!$M$14</f>
        <v xml:space="preserve">      -      </v>
      </c>
      <c r="CF1020" s="551" t="s">
        <v>137</v>
      </c>
      <c r="CG1020" s="552">
        <f t="shared" ref="CG1020:CG1083" si="186">DATE(CL1020,7,1)</f>
        <v>43647</v>
      </c>
      <c r="CH1020" s="552">
        <f t="shared" ref="CH1020:CH1083" si="187">DATE(CL1020,9,30)</f>
        <v>43738</v>
      </c>
      <c r="CI1020" s="552">
        <f>'Information Input'!$H$35</f>
        <v>43555</v>
      </c>
      <c r="CJ1020" s="551" t="str">
        <f>'Information Input'!$J$22</f>
        <v>Quarterly</v>
      </c>
      <c r="CK1020" s="552">
        <f>'Information Input'!$H$30</f>
        <v>43555</v>
      </c>
      <c r="CL1020" s="551">
        <f>'Information Input'!$J$18</f>
        <v>2019</v>
      </c>
      <c r="CM1020" s="551" t="s">
        <v>97</v>
      </c>
      <c r="CN1020" s="1014" t="s">
        <v>98</v>
      </c>
      <c r="CO1020" s="542" t="s">
        <v>96</v>
      </c>
      <c r="CP1020" s="542" t="s">
        <v>671</v>
      </c>
      <c r="CQ1020" s="551">
        <v>19</v>
      </c>
      <c r="CR1020" s="542" t="s">
        <v>161</v>
      </c>
      <c r="CS1020" s="542" t="s">
        <v>235</v>
      </c>
      <c r="CT1020" s="1015">
        <f>'Report 1'!$T$18</f>
        <v>0</v>
      </c>
      <c r="CU1020" s="1016">
        <f>SUMIF('Report 4A'!$G$16:$G$95,$CQ1020,'Report 4A'!$AB$16:$AB$95)</f>
        <v>0</v>
      </c>
      <c r="CV1020" s="1017">
        <f t="shared" si="177"/>
        <v>0</v>
      </c>
    </row>
    <row r="1021" spans="2:100">
      <c r="B1021" s="535" t="s">
        <v>669</v>
      </c>
      <c r="C1021" s="536">
        <v>1</v>
      </c>
      <c r="D1021" s="537" t="str">
        <f>'Information Input'!$M$14</f>
        <v xml:space="preserve">      -      </v>
      </c>
      <c r="E1021" s="537" t="s">
        <v>136</v>
      </c>
      <c r="F1021" s="538">
        <f t="shared" si="183"/>
        <v>43556</v>
      </c>
      <c r="G1021" s="538">
        <f t="shared" si="184"/>
        <v>43646</v>
      </c>
      <c r="H1021" s="538">
        <f>'Information Input'!$H$35</f>
        <v>43555</v>
      </c>
      <c r="I1021" s="537" t="str">
        <f>'Information Input'!$J$22</f>
        <v>Quarterly</v>
      </c>
      <c r="J1021" s="538">
        <f>'Information Input'!$H$30</f>
        <v>43555</v>
      </c>
      <c r="K1021" s="537">
        <f>'Information Input'!$J$18</f>
        <v>2019</v>
      </c>
      <c r="L1021" s="579" t="s">
        <v>97</v>
      </c>
      <c r="M1021" s="540" t="s">
        <v>98</v>
      </c>
      <c r="N1021" s="541" t="s">
        <v>96</v>
      </c>
      <c r="O1021" s="542" t="s">
        <v>671</v>
      </c>
      <c r="P1021" s="537">
        <v>17</v>
      </c>
      <c r="Q1021" s="541" t="s">
        <v>159</v>
      </c>
      <c r="R1021" s="541" t="s">
        <v>235</v>
      </c>
      <c r="S1021" s="543">
        <f>'Report 1'!$S$18</f>
        <v>0</v>
      </c>
      <c r="T1021" s="544">
        <f>'Report 1'!$S$37</f>
        <v>0</v>
      </c>
      <c r="U1021" s="545">
        <f>'Report 1'!$S$123</f>
        <v>0</v>
      </c>
      <c r="AL1021" s="546" t="s">
        <v>669</v>
      </c>
      <c r="AM1021" s="547">
        <v>2</v>
      </c>
      <c r="AN1021" s="547" t="str">
        <f>'Information Input'!$M$14</f>
        <v xml:space="preserve">      -      </v>
      </c>
      <c r="AO1021" s="547" t="s">
        <v>139</v>
      </c>
      <c r="AP1021" s="538">
        <f>'Information Input'!$H$33</f>
        <v>43466</v>
      </c>
      <c r="AQ1021" s="538">
        <f>'Information Input'!$H$34</f>
        <v>43555</v>
      </c>
      <c r="AR1021" s="538">
        <f>'Information Input'!$H$35</f>
        <v>43555</v>
      </c>
      <c r="AS1021" s="547" t="str">
        <f>'Information Input'!$J$22</f>
        <v>Quarterly</v>
      </c>
      <c r="AT1021" s="538">
        <f>'Information Input'!$H$30</f>
        <v>43555</v>
      </c>
      <c r="AU1021" s="547">
        <f>'Information Input'!$J$18</f>
        <v>2019</v>
      </c>
      <c r="AV1021" s="547" t="s">
        <v>99</v>
      </c>
      <c r="AW1021" s="547" t="s">
        <v>100</v>
      </c>
      <c r="AX1021" s="547" t="s">
        <v>96</v>
      </c>
      <c r="AY1021" s="548" t="s">
        <v>671</v>
      </c>
      <c r="AZ1021" s="547">
        <v>12</v>
      </c>
      <c r="BA1021" s="549" t="s">
        <v>154</v>
      </c>
      <c r="BB1021" s="543" t="s">
        <v>231</v>
      </c>
      <c r="BC1021" s="550">
        <f>'Report 2'!$AJ199</f>
        <v>0</v>
      </c>
      <c r="BD1021" s="550">
        <f>'Report 2'!$AK199</f>
        <v>0</v>
      </c>
      <c r="BE1021" s="550">
        <f>'Report 2'!$AL199</f>
        <v>0</v>
      </c>
      <c r="BF1021" s="550">
        <f>'Report 2'!$AM199</f>
        <v>0</v>
      </c>
      <c r="BG1021" s="550">
        <f>'Report 2'!$AN199</f>
        <v>0</v>
      </c>
      <c r="BH1021" s="550">
        <f>'Report 2'!$AO199</f>
        <v>0</v>
      </c>
      <c r="BI1021" s="550">
        <f>'Report 2'!$AP199</f>
        <v>0</v>
      </c>
      <c r="CC1021" s="542" t="s">
        <v>669</v>
      </c>
      <c r="CD1021" s="1014" t="s">
        <v>672</v>
      </c>
      <c r="CE1021" s="1014" t="str">
        <f>'Information Input'!$M$14</f>
        <v xml:space="preserve">      -      </v>
      </c>
      <c r="CF1021" s="551" t="s">
        <v>137</v>
      </c>
      <c r="CG1021" s="552">
        <f t="shared" si="186"/>
        <v>43647</v>
      </c>
      <c r="CH1021" s="552">
        <f t="shared" si="187"/>
        <v>43738</v>
      </c>
      <c r="CI1021" s="552">
        <f>'Information Input'!$H$35</f>
        <v>43555</v>
      </c>
      <c r="CJ1021" s="551" t="str">
        <f>'Information Input'!$J$22</f>
        <v>Quarterly</v>
      </c>
      <c r="CK1021" s="552">
        <f>'Information Input'!$H$30</f>
        <v>43555</v>
      </c>
      <c r="CL1021" s="551">
        <f>'Information Input'!$J$18</f>
        <v>2019</v>
      </c>
      <c r="CM1021" s="551" t="s">
        <v>97</v>
      </c>
      <c r="CN1021" s="1014" t="s">
        <v>98</v>
      </c>
      <c r="CO1021" s="542" t="s">
        <v>96</v>
      </c>
      <c r="CP1021" s="542" t="s">
        <v>671</v>
      </c>
      <c r="CQ1021" s="551">
        <v>20</v>
      </c>
      <c r="CR1021" s="542" t="s">
        <v>162</v>
      </c>
      <c r="CS1021" s="542" t="s">
        <v>235</v>
      </c>
      <c r="CT1021" s="1015">
        <f>'Report 1'!$T$18</f>
        <v>0</v>
      </c>
      <c r="CU1021" s="1016">
        <f>SUMIF('Report 4A'!$G$16:$G$95,$CQ1021,'Report 4A'!$AB$16:$AB$95)</f>
        <v>0</v>
      </c>
      <c r="CV1021" s="1017">
        <f t="shared" si="177"/>
        <v>0</v>
      </c>
    </row>
    <row r="1022" spans="2:100">
      <c r="B1022" s="535" t="s">
        <v>669</v>
      </c>
      <c r="C1022" s="536">
        <v>1</v>
      </c>
      <c r="D1022" s="537" t="str">
        <f>'Information Input'!$M$14</f>
        <v xml:space="preserve">      -      </v>
      </c>
      <c r="E1022" s="537" t="s">
        <v>136</v>
      </c>
      <c r="F1022" s="538">
        <f t="shared" si="183"/>
        <v>43556</v>
      </c>
      <c r="G1022" s="538">
        <f t="shared" si="184"/>
        <v>43646</v>
      </c>
      <c r="H1022" s="538">
        <f>'Information Input'!$H$35</f>
        <v>43555</v>
      </c>
      <c r="I1022" s="537" t="str">
        <f>'Information Input'!$J$22</f>
        <v>Quarterly</v>
      </c>
      <c r="J1022" s="538">
        <f>'Information Input'!$H$30</f>
        <v>43555</v>
      </c>
      <c r="K1022" s="537">
        <f>'Information Input'!$J$18</f>
        <v>2019</v>
      </c>
      <c r="L1022" s="579" t="s">
        <v>97</v>
      </c>
      <c r="M1022" s="540" t="s">
        <v>98</v>
      </c>
      <c r="N1022" s="541" t="s">
        <v>96</v>
      </c>
      <c r="O1022" s="542" t="s">
        <v>671</v>
      </c>
      <c r="P1022" s="537">
        <v>18</v>
      </c>
      <c r="Q1022" s="541" t="s">
        <v>160</v>
      </c>
      <c r="R1022" s="541" t="s">
        <v>235</v>
      </c>
      <c r="S1022" s="543">
        <f>'Report 1'!$S$18</f>
        <v>0</v>
      </c>
      <c r="T1022" s="544">
        <f>'Report 1'!$S$38</f>
        <v>0</v>
      </c>
      <c r="U1022" s="545">
        <f>'Report 1'!$S$124</f>
        <v>0</v>
      </c>
      <c r="AL1022" s="546" t="s">
        <v>669</v>
      </c>
      <c r="AM1022" s="547">
        <v>2</v>
      </c>
      <c r="AN1022" s="547" t="str">
        <f>'Information Input'!$M$14</f>
        <v xml:space="preserve">      -      </v>
      </c>
      <c r="AO1022" s="547" t="s">
        <v>139</v>
      </c>
      <c r="AP1022" s="538">
        <f>'Information Input'!$H$33</f>
        <v>43466</v>
      </c>
      <c r="AQ1022" s="538">
        <f>'Information Input'!$H$34</f>
        <v>43555</v>
      </c>
      <c r="AR1022" s="538">
        <f>'Information Input'!$H$35</f>
        <v>43555</v>
      </c>
      <c r="AS1022" s="547" t="str">
        <f>'Information Input'!$J$22</f>
        <v>Quarterly</v>
      </c>
      <c r="AT1022" s="538">
        <f>'Information Input'!$H$30</f>
        <v>43555</v>
      </c>
      <c r="AU1022" s="547">
        <f>'Information Input'!$J$18</f>
        <v>2019</v>
      </c>
      <c r="AV1022" s="547" t="s">
        <v>99</v>
      </c>
      <c r="AW1022" s="547" t="s">
        <v>100</v>
      </c>
      <c r="AX1022" s="547" t="s">
        <v>96</v>
      </c>
      <c r="AY1022" s="548" t="s">
        <v>671</v>
      </c>
      <c r="AZ1022" s="547">
        <v>13</v>
      </c>
      <c r="BA1022" s="549" t="s">
        <v>155</v>
      </c>
      <c r="BB1022" s="543" t="s">
        <v>232</v>
      </c>
      <c r="BC1022" s="550">
        <f>'Report 2'!$AJ200</f>
        <v>0</v>
      </c>
      <c r="BD1022" s="550">
        <f>'Report 2'!$AK200</f>
        <v>0</v>
      </c>
      <c r="BE1022" s="550">
        <f>'Report 2'!$AL200</f>
        <v>0</v>
      </c>
      <c r="BF1022" s="550">
        <f>'Report 2'!$AM200</f>
        <v>0</v>
      </c>
      <c r="BG1022" s="550">
        <f>'Report 2'!$AN200</f>
        <v>0</v>
      </c>
      <c r="BH1022" s="550">
        <f>'Report 2'!$AO200</f>
        <v>0</v>
      </c>
      <c r="BI1022" s="550">
        <f>'Report 2'!$AP200</f>
        <v>0</v>
      </c>
      <c r="CC1022" s="542" t="s">
        <v>669</v>
      </c>
      <c r="CD1022" s="1014" t="s">
        <v>672</v>
      </c>
      <c r="CE1022" s="1014" t="str">
        <f>'Information Input'!$M$14</f>
        <v xml:space="preserve">      -      </v>
      </c>
      <c r="CF1022" s="551" t="s">
        <v>137</v>
      </c>
      <c r="CG1022" s="552">
        <f t="shared" si="186"/>
        <v>43647</v>
      </c>
      <c r="CH1022" s="552">
        <f t="shared" si="187"/>
        <v>43738</v>
      </c>
      <c r="CI1022" s="552">
        <f>'Information Input'!$H$35</f>
        <v>43555</v>
      </c>
      <c r="CJ1022" s="551" t="str">
        <f>'Information Input'!$J$22</f>
        <v>Quarterly</v>
      </c>
      <c r="CK1022" s="552">
        <f>'Information Input'!$H$30</f>
        <v>43555</v>
      </c>
      <c r="CL1022" s="551">
        <f>'Information Input'!$J$18</f>
        <v>2019</v>
      </c>
      <c r="CM1022" s="551" t="s">
        <v>97</v>
      </c>
      <c r="CN1022" s="1014" t="s">
        <v>98</v>
      </c>
      <c r="CO1022" s="542" t="s">
        <v>96</v>
      </c>
      <c r="CP1022" s="542" t="s">
        <v>671</v>
      </c>
      <c r="CQ1022" s="551">
        <v>21</v>
      </c>
      <c r="CR1022" s="542" t="s">
        <v>163</v>
      </c>
      <c r="CS1022" s="542" t="s">
        <v>235</v>
      </c>
      <c r="CT1022" s="1015">
        <f>'Report 1'!$T$18</f>
        <v>0</v>
      </c>
      <c r="CU1022" s="1016">
        <f>SUMIF('Report 4A'!$G$16:$G$95,$CQ1022,'Report 4A'!$AB$16:$AB$95)</f>
        <v>0</v>
      </c>
      <c r="CV1022" s="1017">
        <f t="shared" ref="CV1022:CV1089" si="188">IF(CT1022&lt;&gt;0,CU1022/CT1022,0)</f>
        <v>0</v>
      </c>
    </row>
    <row r="1023" spans="2:100">
      <c r="B1023" s="535" t="s">
        <v>669</v>
      </c>
      <c r="C1023" s="536">
        <v>1</v>
      </c>
      <c r="D1023" s="537" t="str">
        <f>'Information Input'!$M$14</f>
        <v xml:space="preserve">      -      </v>
      </c>
      <c r="E1023" s="537" t="s">
        <v>136</v>
      </c>
      <c r="F1023" s="538">
        <f t="shared" si="183"/>
        <v>43556</v>
      </c>
      <c r="G1023" s="538">
        <f t="shared" si="184"/>
        <v>43646</v>
      </c>
      <c r="H1023" s="538">
        <f>'Information Input'!$H$35</f>
        <v>43555</v>
      </c>
      <c r="I1023" s="537" t="str">
        <f>'Information Input'!$J$22</f>
        <v>Quarterly</v>
      </c>
      <c r="J1023" s="538">
        <f>'Information Input'!$H$30</f>
        <v>43555</v>
      </c>
      <c r="K1023" s="537">
        <f>'Information Input'!$J$18</f>
        <v>2019</v>
      </c>
      <c r="L1023" s="579" t="s">
        <v>97</v>
      </c>
      <c r="M1023" s="540" t="s">
        <v>98</v>
      </c>
      <c r="N1023" s="541" t="s">
        <v>96</v>
      </c>
      <c r="O1023" s="542" t="s">
        <v>671</v>
      </c>
      <c r="P1023" s="537">
        <v>19</v>
      </c>
      <c r="Q1023" s="541" t="s">
        <v>161</v>
      </c>
      <c r="R1023" s="541" t="s">
        <v>235</v>
      </c>
      <c r="S1023" s="543">
        <f>'Report 1'!$S$18</f>
        <v>0</v>
      </c>
      <c r="T1023" s="544">
        <f>'Report 1'!$S$39</f>
        <v>0</v>
      </c>
      <c r="U1023" s="545">
        <f>'Report 1'!$S$125</f>
        <v>0</v>
      </c>
      <c r="AL1023" s="546" t="s">
        <v>669</v>
      </c>
      <c r="AM1023" s="547">
        <v>2</v>
      </c>
      <c r="AN1023" s="547" t="str">
        <f>'Information Input'!$M$14</f>
        <v xml:space="preserve">      -      </v>
      </c>
      <c r="AO1023" s="547" t="s">
        <v>139</v>
      </c>
      <c r="AP1023" s="538">
        <f>'Information Input'!$H$33</f>
        <v>43466</v>
      </c>
      <c r="AQ1023" s="538">
        <f>'Information Input'!$H$34</f>
        <v>43555</v>
      </c>
      <c r="AR1023" s="538">
        <f>'Information Input'!$H$35</f>
        <v>43555</v>
      </c>
      <c r="AS1023" s="547" t="str">
        <f>'Information Input'!$J$22</f>
        <v>Quarterly</v>
      </c>
      <c r="AT1023" s="538">
        <f>'Information Input'!$H$30</f>
        <v>43555</v>
      </c>
      <c r="AU1023" s="547">
        <f>'Information Input'!$J$18</f>
        <v>2019</v>
      </c>
      <c r="AV1023" s="547" t="s">
        <v>99</v>
      </c>
      <c r="AW1023" s="547" t="s">
        <v>100</v>
      </c>
      <c r="AX1023" s="547" t="s">
        <v>96</v>
      </c>
      <c r="AY1023" s="548" t="s">
        <v>671</v>
      </c>
      <c r="AZ1023" s="547">
        <v>14</v>
      </c>
      <c r="BA1023" s="549" t="s">
        <v>156</v>
      </c>
      <c r="BB1023" s="543" t="s">
        <v>233</v>
      </c>
      <c r="BC1023" s="550">
        <f>'Report 2'!$AJ201</f>
        <v>0</v>
      </c>
      <c r="BD1023" s="550">
        <f>'Report 2'!$AK201</f>
        <v>0</v>
      </c>
      <c r="BE1023" s="550">
        <f>'Report 2'!$AL201</f>
        <v>0</v>
      </c>
      <c r="BF1023" s="550">
        <f>'Report 2'!$AM201</f>
        <v>0</v>
      </c>
      <c r="BG1023" s="550">
        <f>'Report 2'!$AN201</f>
        <v>0</v>
      </c>
      <c r="BH1023" s="550">
        <f>'Report 2'!$AO201</f>
        <v>0</v>
      </c>
      <c r="BI1023" s="550">
        <f>'Report 2'!$AP201</f>
        <v>0</v>
      </c>
      <c r="CC1023" s="542" t="s">
        <v>669</v>
      </c>
      <c r="CD1023" s="1014" t="s">
        <v>672</v>
      </c>
      <c r="CE1023" s="1014" t="str">
        <f>'Information Input'!$M$14</f>
        <v xml:space="preserve">      -      </v>
      </c>
      <c r="CF1023" s="551" t="s">
        <v>137</v>
      </c>
      <c r="CG1023" s="552">
        <f t="shared" si="186"/>
        <v>43647</v>
      </c>
      <c r="CH1023" s="552">
        <f t="shared" si="187"/>
        <v>43738</v>
      </c>
      <c r="CI1023" s="552">
        <f>'Information Input'!$H$35</f>
        <v>43555</v>
      </c>
      <c r="CJ1023" s="551" t="str">
        <f>'Information Input'!$J$22</f>
        <v>Quarterly</v>
      </c>
      <c r="CK1023" s="552">
        <f>'Information Input'!$H$30</f>
        <v>43555</v>
      </c>
      <c r="CL1023" s="551">
        <f>'Information Input'!$J$18</f>
        <v>2019</v>
      </c>
      <c r="CM1023" s="551" t="s">
        <v>97</v>
      </c>
      <c r="CN1023" s="1014" t="s">
        <v>98</v>
      </c>
      <c r="CO1023" s="542" t="s">
        <v>96</v>
      </c>
      <c r="CP1023" s="542" t="s">
        <v>671</v>
      </c>
      <c r="CQ1023" s="551">
        <v>22</v>
      </c>
      <c r="CR1023" s="542" t="s">
        <v>164</v>
      </c>
      <c r="CS1023" s="542" t="s">
        <v>236</v>
      </c>
      <c r="CT1023" s="1015">
        <f>'Report 1'!$T$18</f>
        <v>0</v>
      </c>
      <c r="CU1023" s="1016">
        <f>SUMIF('Report 4A'!$G$16:$G$95,$CQ1023,'Report 4A'!$AB$16:$AB$95)</f>
        <v>0</v>
      </c>
      <c r="CV1023" s="1017">
        <f t="shared" si="188"/>
        <v>0</v>
      </c>
    </row>
    <row r="1024" spans="2:100">
      <c r="B1024" s="535" t="s">
        <v>669</v>
      </c>
      <c r="C1024" s="536">
        <v>1</v>
      </c>
      <c r="D1024" s="537" t="str">
        <f>'Information Input'!$M$14</f>
        <v xml:space="preserve">      -      </v>
      </c>
      <c r="E1024" s="537" t="s">
        <v>136</v>
      </c>
      <c r="F1024" s="538">
        <f t="shared" si="183"/>
        <v>43556</v>
      </c>
      <c r="G1024" s="538">
        <f t="shared" si="184"/>
        <v>43646</v>
      </c>
      <c r="H1024" s="538">
        <f>'Information Input'!$H$35</f>
        <v>43555</v>
      </c>
      <c r="I1024" s="537" t="str">
        <f>'Information Input'!$J$22</f>
        <v>Quarterly</v>
      </c>
      <c r="J1024" s="538">
        <f>'Information Input'!$H$30</f>
        <v>43555</v>
      </c>
      <c r="K1024" s="537">
        <f>'Information Input'!$J$18</f>
        <v>2019</v>
      </c>
      <c r="L1024" s="579" t="s">
        <v>97</v>
      </c>
      <c r="M1024" s="540" t="s">
        <v>98</v>
      </c>
      <c r="N1024" s="541" t="s">
        <v>96</v>
      </c>
      <c r="O1024" s="542" t="s">
        <v>671</v>
      </c>
      <c r="P1024" s="537">
        <v>20</v>
      </c>
      <c r="Q1024" s="541" t="s">
        <v>162</v>
      </c>
      <c r="R1024" s="541" t="s">
        <v>235</v>
      </c>
      <c r="S1024" s="543">
        <f>'Report 1'!$S$18</f>
        <v>0</v>
      </c>
      <c r="T1024" s="544">
        <f>'Report 1'!$S$40</f>
        <v>0</v>
      </c>
      <c r="U1024" s="545">
        <f>'Report 1'!$S$126</f>
        <v>0</v>
      </c>
      <c r="AL1024" s="546" t="s">
        <v>669</v>
      </c>
      <c r="AM1024" s="547">
        <v>2</v>
      </c>
      <c r="AN1024" s="547" t="str">
        <f>'Information Input'!$M$14</f>
        <v xml:space="preserve">      -      </v>
      </c>
      <c r="AO1024" s="547" t="s">
        <v>139</v>
      </c>
      <c r="AP1024" s="538">
        <f>'Information Input'!$H$33</f>
        <v>43466</v>
      </c>
      <c r="AQ1024" s="538">
        <f>'Information Input'!$H$34</f>
        <v>43555</v>
      </c>
      <c r="AR1024" s="538">
        <f>'Information Input'!$H$35</f>
        <v>43555</v>
      </c>
      <c r="AS1024" s="547" t="str">
        <f>'Information Input'!$J$22</f>
        <v>Quarterly</v>
      </c>
      <c r="AT1024" s="538">
        <f>'Information Input'!$H$30</f>
        <v>43555</v>
      </c>
      <c r="AU1024" s="547">
        <f>'Information Input'!$J$18</f>
        <v>2019</v>
      </c>
      <c r="AV1024" s="547" t="s">
        <v>99</v>
      </c>
      <c r="AW1024" s="547" t="s">
        <v>100</v>
      </c>
      <c r="AX1024" s="547" t="s">
        <v>96</v>
      </c>
      <c r="AY1024" s="548" t="s">
        <v>671</v>
      </c>
      <c r="AZ1024" s="547">
        <v>15</v>
      </c>
      <c r="BA1024" s="549" t="s">
        <v>157</v>
      </c>
      <c r="BB1024" s="543" t="s">
        <v>234</v>
      </c>
      <c r="BC1024" s="550">
        <f>'Report 2'!$AJ202</f>
        <v>0</v>
      </c>
      <c r="BD1024" s="550">
        <f>'Report 2'!$AK202</f>
        <v>0</v>
      </c>
      <c r="BE1024" s="550">
        <f>'Report 2'!$AL202</f>
        <v>0</v>
      </c>
      <c r="BF1024" s="550">
        <f>'Report 2'!$AM202</f>
        <v>0</v>
      </c>
      <c r="BG1024" s="550">
        <f>'Report 2'!$AN202</f>
        <v>0</v>
      </c>
      <c r="BH1024" s="550">
        <f>'Report 2'!$AO202</f>
        <v>0</v>
      </c>
      <c r="BI1024" s="550">
        <f>'Report 2'!$AP202</f>
        <v>0</v>
      </c>
      <c r="CC1024" s="542" t="s">
        <v>669</v>
      </c>
      <c r="CD1024" s="1014" t="s">
        <v>672</v>
      </c>
      <c r="CE1024" s="1014" t="str">
        <f>'Information Input'!$M$14</f>
        <v xml:space="preserve">      -      </v>
      </c>
      <c r="CF1024" s="551" t="s">
        <v>137</v>
      </c>
      <c r="CG1024" s="552">
        <f t="shared" si="186"/>
        <v>43647</v>
      </c>
      <c r="CH1024" s="552">
        <f t="shared" si="187"/>
        <v>43738</v>
      </c>
      <c r="CI1024" s="552">
        <f>'Information Input'!$H$35</f>
        <v>43555</v>
      </c>
      <c r="CJ1024" s="551" t="str">
        <f>'Information Input'!$J$22</f>
        <v>Quarterly</v>
      </c>
      <c r="CK1024" s="552">
        <f>'Information Input'!$H$30</f>
        <v>43555</v>
      </c>
      <c r="CL1024" s="551">
        <f>'Information Input'!$J$18</f>
        <v>2019</v>
      </c>
      <c r="CM1024" s="551" t="s">
        <v>97</v>
      </c>
      <c r="CN1024" s="1014" t="s">
        <v>98</v>
      </c>
      <c r="CO1024" s="542" t="s">
        <v>96</v>
      </c>
      <c r="CP1024" s="542" t="s">
        <v>671</v>
      </c>
      <c r="CQ1024" s="551">
        <v>23</v>
      </c>
      <c r="CR1024" s="542" t="s">
        <v>165</v>
      </c>
      <c r="CS1024" s="542" t="s">
        <v>236</v>
      </c>
      <c r="CT1024" s="1015">
        <f>'Report 1'!$T$18</f>
        <v>0</v>
      </c>
      <c r="CU1024" s="1016">
        <f>SUMIF('Report 4A'!$G$16:$G$95,$CQ1024,'Report 4A'!$AB$16:$AB$95)</f>
        <v>0</v>
      </c>
      <c r="CV1024" s="1017">
        <f t="shared" si="188"/>
        <v>0</v>
      </c>
    </row>
    <row r="1025" spans="2:100">
      <c r="B1025" s="535" t="s">
        <v>669</v>
      </c>
      <c r="C1025" s="536">
        <v>1</v>
      </c>
      <c r="D1025" s="537" t="str">
        <f>'Information Input'!$M$14</f>
        <v xml:space="preserve">      -      </v>
      </c>
      <c r="E1025" s="537" t="s">
        <v>136</v>
      </c>
      <c r="F1025" s="538">
        <f t="shared" si="183"/>
        <v>43556</v>
      </c>
      <c r="G1025" s="538">
        <f t="shared" si="184"/>
        <v>43646</v>
      </c>
      <c r="H1025" s="538">
        <f>'Information Input'!$H$35</f>
        <v>43555</v>
      </c>
      <c r="I1025" s="537" t="str">
        <f>'Information Input'!$J$22</f>
        <v>Quarterly</v>
      </c>
      <c r="J1025" s="538">
        <f>'Information Input'!$H$30</f>
        <v>43555</v>
      </c>
      <c r="K1025" s="537">
        <f>'Information Input'!$J$18</f>
        <v>2019</v>
      </c>
      <c r="L1025" s="579" t="s">
        <v>97</v>
      </c>
      <c r="M1025" s="540" t="s">
        <v>98</v>
      </c>
      <c r="N1025" s="541" t="s">
        <v>96</v>
      </c>
      <c r="O1025" s="542" t="s">
        <v>671</v>
      </c>
      <c r="P1025" s="537">
        <v>21</v>
      </c>
      <c r="Q1025" s="541" t="s">
        <v>163</v>
      </c>
      <c r="R1025" s="541" t="s">
        <v>235</v>
      </c>
      <c r="S1025" s="543">
        <f>'Report 1'!$S$18</f>
        <v>0</v>
      </c>
      <c r="T1025" s="544">
        <f>'Report 1'!$S$41</f>
        <v>0</v>
      </c>
      <c r="U1025" s="545">
        <f>'Report 1'!$S$127</f>
        <v>0</v>
      </c>
      <c r="AL1025" s="546" t="s">
        <v>669</v>
      </c>
      <c r="AM1025" s="547">
        <v>2</v>
      </c>
      <c r="AN1025" s="547" t="str">
        <f>'Information Input'!$M$14</f>
        <v xml:space="preserve">      -      </v>
      </c>
      <c r="AO1025" s="547" t="s">
        <v>139</v>
      </c>
      <c r="AP1025" s="538">
        <f>'Information Input'!$H$33</f>
        <v>43466</v>
      </c>
      <c r="AQ1025" s="538">
        <f>'Information Input'!$H$34</f>
        <v>43555</v>
      </c>
      <c r="AR1025" s="538">
        <f>'Information Input'!$H$35</f>
        <v>43555</v>
      </c>
      <c r="AS1025" s="547" t="str">
        <f>'Information Input'!$J$22</f>
        <v>Quarterly</v>
      </c>
      <c r="AT1025" s="538">
        <f>'Information Input'!$H$30</f>
        <v>43555</v>
      </c>
      <c r="AU1025" s="547">
        <f>'Information Input'!$J$18</f>
        <v>2019</v>
      </c>
      <c r="AV1025" s="547" t="s">
        <v>99</v>
      </c>
      <c r="AW1025" s="547" t="s">
        <v>100</v>
      </c>
      <c r="AX1025" s="547" t="s">
        <v>96</v>
      </c>
      <c r="AY1025" s="548" t="s">
        <v>671</v>
      </c>
      <c r="AZ1025" s="547">
        <v>16</v>
      </c>
      <c r="BA1025" s="549" t="s">
        <v>158</v>
      </c>
      <c r="BB1025" s="543" t="s">
        <v>235</v>
      </c>
      <c r="BC1025" s="550">
        <f>'Report 2'!$AJ203</f>
        <v>0</v>
      </c>
      <c r="BD1025" s="550">
        <f>'Report 2'!$AK203</f>
        <v>0</v>
      </c>
      <c r="BE1025" s="550">
        <f>'Report 2'!$AL203</f>
        <v>0</v>
      </c>
      <c r="BF1025" s="550">
        <f>'Report 2'!$AM203</f>
        <v>0</v>
      </c>
      <c r="BG1025" s="550">
        <f>'Report 2'!$AN203</f>
        <v>0</v>
      </c>
      <c r="BH1025" s="550">
        <f>'Report 2'!$AO203</f>
        <v>0</v>
      </c>
      <c r="BI1025" s="550">
        <f>'Report 2'!$AP203</f>
        <v>0</v>
      </c>
      <c r="CC1025" s="542" t="s">
        <v>669</v>
      </c>
      <c r="CD1025" s="1014" t="s">
        <v>672</v>
      </c>
      <c r="CE1025" s="1014" t="str">
        <f>'Information Input'!$M$14</f>
        <v xml:space="preserve">      -      </v>
      </c>
      <c r="CF1025" s="551" t="s">
        <v>137</v>
      </c>
      <c r="CG1025" s="552">
        <f t="shared" si="186"/>
        <v>43647</v>
      </c>
      <c r="CH1025" s="552">
        <f t="shared" si="187"/>
        <v>43738</v>
      </c>
      <c r="CI1025" s="552">
        <f>'Information Input'!$H$35</f>
        <v>43555</v>
      </c>
      <c r="CJ1025" s="551" t="str">
        <f>'Information Input'!$J$22</f>
        <v>Quarterly</v>
      </c>
      <c r="CK1025" s="552">
        <f>'Information Input'!$H$30</f>
        <v>43555</v>
      </c>
      <c r="CL1025" s="551">
        <f>'Information Input'!$J$18</f>
        <v>2019</v>
      </c>
      <c r="CM1025" s="551" t="s">
        <v>97</v>
      </c>
      <c r="CN1025" s="1014" t="s">
        <v>98</v>
      </c>
      <c r="CO1025" s="542" t="s">
        <v>96</v>
      </c>
      <c r="CP1025" s="542" t="s">
        <v>671</v>
      </c>
      <c r="CQ1025" s="551">
        <v>24</v>
      </c>
      <c r="CR1025" s="542" t="s">
        <v>166</v>
      </c>
      <c r="CS1025" s="542" t="s">
        <v>233</v>
      </c>
      <c r="CT1025" s="1015">
        <f>'Report 1'!$T$18</f>
        <v>0</v>
      </c>
      <c r="CU1025" s="1016">
        <f>SUMIF('Report 4A'!$G$16:$G$95,$CQ1025,'Report 4A'!$AB$16:$AB$95)</f>
        <v>0</v>
      </c>
      <c r="CV1025" s="1017">
        <f t="shared" si="188"/>
        <v>0</v>
      </c>
    </row>
    <row r="1026" spans="2:100">
      <c r="B1026" s="535" t="s">
        <v>669</v>
      </c>
      <c r="C1026" s="536">
        <v>1</v>
      </c>
      <c r="D1026" s="537" t="str">
        <f>'Information Input'!$M$14</f>
        <v xml:space="preserve">      -      </v>
      </c>
      <c r="E1026" s="537" t="s">
        <v>136</v>
      </c>
      <c r="F1026" s="538">
        <f t="shared" si="183"/>
        <v>43556</v>
      </c>
      <c r="G1026" s="538">
        <f t="shared" si="184"/>
        <v>43646</v>
      </c>
      <c r="H1026" s="538">
        <f>'Information Input'!$H$35</f>
        <v>43555</v>
      </c>
      <c r="I1026" s="537" t="str">
        <f>'Information Input'!$J$22</f>
        <v>Quarterly</v>
      </c>
      <c r="J1026" s="538">
        <f>'Information Input'!$H$30</f>
        <v>43555</v>
      </c>
      <c r="K1026" s="537">
        <f>'Information Input'!$J$18</f>
        <v>2019</v>
      </c>
      <c r="L1026" s="579" t="s">
        <v>97</v>
      </c>
      <c r="M1026" s="540" t="s">
        <v>98</v>
      </c>
      <c r="N1026" s="541" t="s">
        <v>96</v>
      </c>
      <c r="O1026" s="542" t="s">
        <v>671</v>
      </c>
      <c r="P1026" s="537">
        <v>22</v>
      </c>
      <c r="Q1026" s="541" t="s">
        <v>164</v>
      </c>
      <c r="R1026" s="541" t="s">
        <v>236</v>
      </c>
      <c r="S1026" s="543">
        <f>'Report 1'!$S$18</f>
        <v>0</v>
      </c>
      <c r="T1026" s="544">
        <f>'Report 1'!$S$42</f>
        <v>0</v>
      </c>
      <c r="U1026" s="545">
        <f>'Report 1'!$S$128</f>
        <v>0</v>
      </c>
      <c r="AL1026" s="546" t="s">
        <v>669</v>
      </c>
      <c r="AM1026" s="547">
        <v>2</v>
      </c>
      <c r="AN1026" s="547" t="str">
        <f>'Information Input'!$M$14</f>
        <v xml:space="preserve">      -      </v>
      </c>
      <c r="AO1026" s="547" t="s">
        <v>139</v>
      </c>
      <c r="AP1026" s="538">
        <f>'Information Input'!$H$33</f>
        <v>43466</v>
      </c>
      <c r="AQ1026" s="538">
        <f>'Information Input'!$H$34</f>
        <v>43555</v>
      </c>
      <c r="AR1026" s="538">
        <f>'Information Input'!$H$35</f>
        <v>43555</v>
      </c>
      <c r="AS1026" s="547" t="str">
        <f>'Information Input'!$J$22</f>
        <v>Quarterly</v>
      </c>
      <c r="AT1026" s="538">
        <f>'Information Input'!$H$30</f>
        <v>43555</v>
      </c>
      <c r="AU1026" s="547">
        <f>'Information Input'!$J$18</f>
        <v>2019</v>
      </c>
      <c r="AV1026" s="547" t="s">
        <v>99</v>
      </c>
      <c r="AW1026" s="547" t="s">
        <v>100</v>
      </c>
      <c r="AX1026" s="547" t="s">
        <v>96</v>
      </c>
      <c r="AY1026" s="548" t="s">
        <v>671</v>
      </c>
      <c r="AZ1026" s="547">
        <v>17</v>
      </c>
      <c r="BA1026" s="549" t="s">
        <v>159</v>
      </c>
      <c r="BB1026" s="543" t="s">
        <v>235</v>
      </c>
      <c r="BC1026" s="550">
        <f>'Report 2'!$AJ204</f>
        <v>0</v>
      </c>
      <c r="BD1026" s="550">
        <f>'Report 2'!$AK204</f>
        <v>0</v>
      </c>
      <c r="BE1026" s="550">
        <f>'Report 2'!$AL204</f>
        <v>0</v>
      </c>
      <c r="BF1026" s="550">
        <f>'Report 2'!$AM204</f>
        <v>0</v>
      </c>
      <c r="BG1026" s="550">
        <f>'Report 2'!$AN204</f>
        <v>0</v>
      </c>
      <c r="BH1026" s="550">
        <f>'Report 2'!$AO204</f>
        <v>0</v>
      </c>
      <c r="BI1026" s="550">
        <f>'Report 2'!$AP204</f>
        <v>0</v>
      </c>
      <c r="CC1026" s="542" t="s">
        <v>669</v>
      </c>
      <c r="CD1026" s="1014" t="s">
        <v>672</v>
      </c>
      <c r="CE1026" s="1014" t="str">
        <f>'Information Input'!$M$14</f>
        <v xml:space="preserve">      -      </v>
      </c>
      <c r="CF1026" s="551" t="s">
        <v>137</v>
      </c>
      <c r="CG1026" s="552">
        <f t="shared" si="186"/>
        <v>43647</v>
      </c>
      <c r="CH1026" s="552">
        <f t="shared" si="187"/>
        <v>43738</v>
      </c>
      <c r="CI1026" s="552">
        <f>'Information Input'!$H$35</f>
        <v>43555</v>
      </c>
      <c r="CJ1026" s="551" t="str">
        <f>'Information Input'!$J$22</f>
        <v>Quarterly</v>
      </c>
      <c r="CK1026" s="552">
        <f>'Information Input'!$H$30</f>
        <v>43555</v>
      </c>
      <c r="CL1026" s="551">
        <f>'Information Input'!$J$18</f>
        <v>2019</v>
      </c>
      <c r="CM1026" s="551" t="s">
        <v>97</v>
      </c>
      <c r="CN1026" s="1014" t="s">
        <v>98</v>
      </c>
      <c r="CO1026" s="542" t="s">
        <v>96</v>
      </c>
      <c r="CP1026" s="542" t="s">
        <v>671</v>
      </c>
      <c r="CQ1026" s="551">
        <v>25</v>
      </c>
      <c r="CR1026" s="542" t="s">
        <v>167</v>
      </c>
      <c r="CS1026" s="542" t="s">
        <v>233</v>
      </c>
      <c r="CT1026" s="1015">
        <f>'Report 1'!$T$18</f>
        <v>0</v>
      </c>
      <c r="CU1026" s="1016">
        <f>SUMIF('Report 4A'!$G$16:$G$95,$CQ1026,'Report 4A'!$AB$16:$AB$95)</f>
        <v>0</v>
      </c>
      <c r="CV1026" s="1017">
        <f t="shared" si="188"/>
        <v>0</v>
      </c>
    </row>
    <row r="1027" spans="2:100">
      <c r="B1027" s="535" t="s">
        <v>669</v>
      </c>
      <c r="C1027" s="536">
        <v>1</v>
      </c>
      <c r="D1027" s="537" t="str">
        <f>'Information Input'!$M$14</f>
        <v xml:space="preserve">      -      </v>
      </c>
      <c r="E1027" s="537" t="s">
        <v>136</v>
      </c>
      <c r="F1027" s="538">
        <f t="shared" si="183"/>
        <v>43556</v>
      </c>
      <c r="G1027" s="538">
        <f t="shared" si="184"/>
        <v>43646</v>
      </c>
      <c r="H1027" s="538">
        <f>'Information Input'!$H$35</f>
        <v>43555</v>
      </c>
      <c r="I1027" s="537" t="str">
        <f>'Information Input'!$J$22</f>
        <v>Quarterly</v>
      </c>
      <c r="J1027" s="538">
        <f>'Information Input'!$H$30</f>
        <v>43555</v>
      </c>
      <c r="K1027" s="537">
        <f>'Information Input'!$J$18</f>
        <v>2019</v>
      </c>
      <c r="L1027" s="579" t="s">
        <v>97</v>
      </c>
      <c r="M1027" s="540" t="s">
        <v>98</v>
      </c>
      <c r="N1027" s="541" t="s">
        <v>96</v>
      </c>
      <c r="O1027" s="542" t="s">
        <v>671</v>
      </c>
      <c r="P1027" s="537">
        <v>23</v>
      </c>
      <c r="Q1027" s="541" t="s">
        <v>165</v>
      </c>
      <c r="R1027" s="541" t="s">
        <v>236</v>
      </c>
      <c r="S1027" s="543">
        <f>'Report 1'!$S$18</f>
        <v>0</v>
      </c>
      <c r="T1027" s="544">
        <f>'Report 1'!$S$43</f>
        <v>0</v>
      </c>
      <c r="U1027" s="545">
        <f>'Report 1'!$S$129</f>
        <v>0</v>
      </c>
      <c r="AL1027" s="546" t="s">
        <v>669</v>
      </c>
      <c r="AM1027" s="547">
        <v>2</v>
      </c>
      <c r="AN1027" s="547" t="str">
        <f>'Information Input'!$M$14</f>
        <v xml:space="preserve">      -      </v>
      </c>
      <c r="AO1027" s="547" t="s">
        <v>139</v>
      </c>
      <c r="AP1027" s="538">
        <f>'Information Input'!$H$33</f>
        <v>43466</v>
      </c>
      <c r="AQ1027" s="538">
        <f>'Information Input'!$H$34</f>
        <v>43555</v>
      </c>
      <c r="AR1027" s="538">
        <f>'Information Input'!$H$35</f>
        <v>43555</v>
      </c>
      <c r="AS1027" s="547" t="str">
        <f>'Information Input'!$J$22</f>
        <v>Quarterly</v>
      </c>
      <c r="AT1027" s="538">
        <f>'Information Input'!$H$30</f>
        <v>43555</v>
      </c>
      <c r="AU1027" s="547">
        <f>'Information Input'!$J$18</f>
        <v>2019</v>
      </c>
      <c r="AV1027" s="547" t="s">
        <v>99</v>
      </c>
      <c r="AW1027" s="547" t="s">
        <v>100</v>
      </c>
      <c r="AX1027" s="547" t="s">
        <v>96</v>
      </c>
      <c r="AY1027" s="548" t="s">
        <v>671</v>
      </c>
      <c r="AZ1027" s="547">
        <v>18</v>
      </c>
      <c r="BA1027" s="549" t="s">
        <v>160</v>
      </c>
      <c r="BB1027" s="543" t="s">
        <v>235</v>
      </c>
      <c r="BC1027" s="550">
        <f>'Report 2'!$AJ205</f>
        <v>0</v>
      </c>
      <c r="BD1027" s="550">
        <f>'Report 2'!$AK205</f>
        <v>0</v>
      </c>
      <c r="BE1027" s="550">
        <f>'Report 2'!$AL205</f>
        <v>0</v>
      </c>
      <c r="BF1027" s="550">
        <f>'Report 2'!$AM205</f>
        <v>0</v>
      </c>
      <c r="BG1027" s="550">
        <f>'Report 2'!$AN205</f>
        <v>0</v>
      </c>
      <c r="BH1027" s="550">
        <f>'Report 2'!$AO205</f>
        <v>0</v>
      </c>
      <c r="BI1027" s="550">
        <f>'Report 2'!$AP205</f>
        <v>0</v>
      </c>
      <c r="CC1027" s="542" t="s">
        <v>669</v>
      </c>
      <c r="CD1027" s="1014" t="s">
        <v>672</v>
      </c>
      <c r="CE1027" s="1014" t="str">
        <f>'Information Input'!$M$14</f>
        <v xml:space="preserve">      -      </v>
      </c>
      <c r="CF1027" s="551" t="s">
        <v>137</v>
      </c>
      <c r="CG1027" s="552">
        <f t="shared" si="186"/>
        <v>43647</v>
      </c>
      <c r="CH1027" s="552">
        <f t="shared" si="187"/>
        <v>43738</v>
      </c>
      <c r="CI1027" s="552">
        <f>'Information Input'!$H$35</f>
        <v>43555</v>
      </c>
      <c r="CJ1027" s="551" t="str">
        <f>'Information Input'!$J$22</f>
        <v>Quarterly</v>
      </c>
      <c r="CK1027" s="552">
        <f>'Information Input'!$H$30</f>
        <v>43555</v>
      </c>
      <c r="CL1027" s="551">
        <f>'Information Input'!$J$18</f>
        <v>2019</v>
      </c>
      <c r="CM1027" s="551" t="s">
        <v>97</v>
      </c>
      <c r="CN1027" s="1014" t="s">
        <v>98</v>
      </c>
      <c r="CO1027" s="542" t="s">
        <v>96</v>
      </c>
      <c r="CP1027" s="542" t="s">
        <v>671</v>
      </c>
      <c r="CQ1027" s="551">
        <v>26</v>
      </c>
      <c r="CR1027" s="542" t="s">
        <v>168</v>
      </c>
      <c r="CS1027" s="542" t="s">
        <v>237</v>
      </c>
      <c r="CT1027" s="1015">
        <f>'Report 1'!$T$18</f>
        <v>0</v>
      </c>
      <c r="CU1027" s="1016">
        <f>SUMIF('Report 4A'!$G$16:$G$95,$CQ1027,'Report 4A'!$AB$16:$AB$95)</f>
        <v>0</v>
      </c>
      <c r="CV1027" s="1017">
        <f t="shared" si="188"/>
        <v>0</v>
      </c>
    </row>
    <row r="1028" spans="2:100">
      <c r="B1028" s="535" t="s">
        <v>669</v>
      </c>
      <c r="C1028" s="536">
        <v>1</v>
      </c>
      <c r="D1028" s="537" t="str">
        <f>'Information Input'!$M$14</f>
        <v xml:space="preserve">      -      </v>
      </c>
      <c r="E1028" s="537" t="s">
        <v>136</v>
      </c>
      <c r="F1028" s="538">
        <f t="shared" si="183"/>
        <v>43556</v>
      </c>
      <c r="G1028" s="538">
        <f t="shared" si="184"/>
        <v>43646</v>
      </c>
      <c r="H1028" s="538">
        <f>'Information Input'!$H$35</f>
        <v>43555</v>
      </c>
      <c r="I1028" s="537" t="str">
        <f>'Information Input'!$J$22</f>
        <v>Quarterly</v>
      </c>
      <c r="J1028" s="538">
        <f>'Information Input'!$H$30</f>
        <v>43555</v>
      </c>
      <c r="K1028" s="537">
        <f>'Information Input'!$J$18</f>
        <v>2019</v>
      </c>
      <c r="L1028" s="579" t="s">
        <v>97</v>
      </c>
      <c r="M1028" s="540" t="s">
        <v>98</v>
      </c>
      <c r="N1028" s="541" t="s">
        <v>96</v>
      </c>
      <c r="O1028" s="542" t="s">
        <v>671</v>
      </c>
      <c r="P1028" s="537">
        <v>24</v>
      </c>
      <c r="Q1028" s="541" t="s">
        <v>166</v>
      </c>
      <c r="R1028" s="541" t="s">
        <v>233</v>
      </c>
      <c r="S1028" s="543">
        <f>'Report 1'!$S$18</f>
        <v>0</v>
      </c>
      <c r="T1028" s="544">
        <f>'Report 1'!$S$44</f>
        <v>0</v>
      </c>
      <c r="U1028" s="545">
        <f>'Report 1'!$S$130</f>
        <v>0</v>
      </c>
      <c r="AL1028" s="546" t="s">
        <v>669</v>
      </c>
      <c r="AM1028" s="547">
        <v>2</v>
      </c>
      <c r="AN1028" s="547" t="str">
        <f>'Information Input'!$M$14</f>
        <v xml:space="preserve">      -      </v>
      </c>
      <c r="AO1028" s="547" t="s">
        <v>139</v>
      </c>
      <c r="AP1028" s="538">
        <f>'Information Input'!$H$33</f>
        <v>43466</v>
      </c>
      <c r="AQ1028" s="538">
        <f>'Information Input'!$H$34</f>
        <v>43555</v>
      </c>
      <c r="AR1028" s="538">
        <f>'Information Input'!$H$35</f>
        <v>43555</v>
      </c>
      <c r="AS1028" s="547" t="str">
        <f>'Information Input'!$J$22</f>
        <v>Quarterly</v>
      </c>
      <c r="AT1028" s="538">
        <f>'Information Input'!$H$30</f>
        <v>43555</v>
      </c>
      <c r="AU1028" s="547">
        <f>'Information Input'!$J$18</f>
        <v>2019</v>
      </c>
      <c r="AV1028" s="547" t="s">
        <v>99</v>
      </c>
      <c r="AW1028" s="547" t="s">
        <v>100</v>
      </c>
      <c r="AX1028" s="547" t="s">
        <v>96</v>
      </c>
      <c r="AY1028" s="548" t="s">
        <v>671</v>
      </c>
      <c r="AZ1028" s="547">
        <v>19</v>
      </c>
      <c r="BA1028" s="549" t="s">
        <v>161</v>
      </c>
      <c r="BB1028" s="543" t="s">
        <v>235</v>
      </c>
      <c r="BC1028" s="550">
        <f>'Report 2'!$AJ206</f>
        <v>0</v>
      </c>
      <c r="BD1028" s="550">
        <f>'Report 2'!$AK206</f>
        <v>0</v>
      </c>
      <c r="BE1028" s="550">
        <f>'Report 2'!$AL206</f>
        <v>0</v>
      </c>
      <c r="BF1028" s="550">
        <f>'Report 2'!$AM206</f>
        <v>0</v>
      </c>
      <c r="BG1028" s="550">
        <f>'Report 2'!$AN206</f>
        <v>0</v>
      </c>
      <c r="BH1028" s="550">
        <f>'Report 2'!$AO206</f>
        <v>0</v>
      </c>
      <c r="BI1028" s="550">
        <f>'Report 2'!$AP206</f>
        <v>0</v>
      </c>
      <c r="CC1028" s="542" t="s">
        <v>669</v>
      </c>
      <c r="CD1028" s="1014" t="s">
        <v>672</v>
      </c>
      <c r="CE1028" s="1014" t="str">
        <f>'Information Input'!$M$14</f>
        <v xml:space="preserve">      -      </v>
      </c>
      <c r="CF1028" s="551" t="s">
        <v>137</v>
      </c>
      <c r="CG1028" s="552">
        <f t="shared" si="186"/>
        <v>43647</v>
      </c>
      <c r="CH1028" s="552">
        <f t="shared" si="187"/>
        <v>43738</v>
      </c>
      <c r="CI1028" s="552">
        <f>'Information Input'!$H$35</f>
        <v>43555</v>
      </c>
      <c r="CJ1028" s="551" t="str">
        <f>'Information Input'!$J$22</f>
        <v>Quarterly</v>
      </c>
      <c r="CK1028" s="552">
        <f>'Information Input'!$H$30</f>
        <v>43555</v>
      </c>
      <c r="CL1028" s="551">
        <f>'Information Input'!$J$18</f>
        <v>2019</v>
      </c>
      <c r="CM1028" s="551" t="s">
        <v>97</v>
      </c>
      <c r="CN1028" s="1014" t="s">
        <v>98</v>
      </c>
      <c r="CO1028" s="542" t="s">
        <v>96</v>
      </c>
      <c r="CP1028" s="542" t="s">
        <v>671</v>
      </c>
      <c r="CQ1028" s="551">
        <v>27</v>
      </c>
      <c r="CR1028" s="542" t="s">
        <v>169</v>
      </c>
      <c r="CS1028" s="542" t="s">
        <v>235</v>
      </c>
      <c r="CT1028" s="1015">
        <f>'Report 1'!$T$18</f>
        <v>0</v>
      </c>
      <c r="CU1028" s="1016">
        <f>SUMIF('Report 4A'!$G$16:$G$95,$CQ1028,'Report 4A'!$AB$16:$AB$95)</f>
        <v>0</v>
      </c>
      <c r="CV1028" s="1017">
        <f t="shared" si="188"/>
        <v>0</v>
      </c>
    </row>
    <row r="1029" spans="2:100">
      <c r="B1029" s="535" t="s">
        <v>669</v>
      </c>
      <c r="C1029" s="536">
        <v>1</v>
      </c>
      <c r="D1029" s="537" t="str">
        <f>'Information Input'!$M$14</f>
        <v xml:space="preserve">      -      </v>
      </c>
      <c r="E1029" s="537" t="s">
        <v>136</v>
      </c>
      <c r="F1029" s="538">
        <f t="shared" si="183"/>
        <v>43556</v>
      </c>
      <c r="G1029" s="538">
        <f t="shared" si="184"/>
        <v>43646</v>
      </c>
      <c r="H1029" s="538">
        <f>'Information Input'!$H$35</f>
        <v>43555</v>
      </c>
      <c r="I1029" s="537" t="str">
        <f>'Information Input'!$J$22</f>
        <v>Quarterly</v>
      </c>
      <c r="J1029" s="538">
        <f>'Information Input'!$H$30</f>
        <v>43555</v>
      </c>
      <c r="K1029" s="537">
        <f>'Information Input'!$J$18</f>
        <v>2019</v>
      </c>
      <c r="L1029" s="579" t="s">
        <v>97</v>
      </c>
      <c r="M1029" s="540" t="s">
        <v>98</v>
      </c>
      <c r="N1029" s="541" t="s">
        <v>96</v>
      </c>
      <c r="O1029" s="542" t="s">
        <v>671</v>
      </c>
      <c r="P1029" s="537">
        <v>25</v>
      </c>
      <c r="Q1029" s="541" t="s">
        <v>167</v>
      </c>
      <c r="R1029" s="541" t="s">
        <v>233</v>
      </c>
      <c r="S1029" s="543">
        <f>'Report 1'!$S$18</f>
        <v>0</v>
      </c>
      <c r="T1029" s="544">
        <f>'Report 1'!$S$45</f>
        <v>0</v>
      </c>
      <c r="U1029" s="545">
        <f>'Report 1'!$S$131</f>
        <v>0</v>
      </c>
      <c r="AL1029" s="546" t="s">
        <v>669</v>
      </c>
      <c r="AM1029" s="547">
        <v>2</v>
      </c>
      <c r="AN1029" s="547" t="str">
        <f>'Information Input'!$M$14</f>
        <v xml:space="preserve">      -      </v>
      </c>
      <c r="AO1029" s="547" t="s">
        <v>139</v>
      </c>
      <c r="AP1029" s="538">
        <f>'Information Input'!$H$33</f>
        <v>43466</v>
      </c>
      <c r="AQ1029" s="538">
        <f>'Information Input'!$H$34</f>
        <v>43555</v>
      </c>
      <c r="AR1029" s="538">
        <f>'Information Input'!$H$35</f>
        <v>43555</v>
      </c>
      <c r="AS1029" s="547" t="str">
        <f>'Information Input'!$J$22</f>
        <v>Quarterly</v>
      </c>
      <c r="AT1029" s="538">
        <f>'Information Input'!$H$30</f>
        <v>43555</v>
      </c>
      <c r="AU1029" s="547">
        <f>'Information Input'!$J$18</f>
        <v>2019</v>
      </c>
      <c r="AV1029" s="547" t="s">
        <v>99</v>
      </c>
      <c r="AW1029" s="547" t="s">
        <v>100</v>
      </c>
      <c r="AX1029" s="547" t="s">
        <v>96</v>
      </c>
      <c r="AY1029" s="548" t="s">
        <v>671</v>
      </c>
      <c r="AZ1029" s="547">
        <v>20</v>
      </c>
      <c r="BA1029" s="549" t="s">
        <v>162</v>
      </c>
      <c r="BB1029" s="543" t="s">
        <v>235</v>
      </c>
      <c r="BC1029" s="550">
        <f>'Report 2'!$AJ207</f>
        <v>0</v>
      </c>
      <c r="BD1029" s="550">
        <f>'Report 2'!$AK207</f>
        <v>0</v>
      </c>
      <c r="BE1029" s="550">
        <f>'Report 2'!$AL207</f>
        <v>0</v>
      </c>
      <c r="BF1029" s="550">
        <f>'Report 2'!$AM207</f>
        <v>0</v>
      </c>
      <c r="BG1029" s="550">
        <f>'Report 2'!$AN207</f>
        <v>0</v>
      </c>
      <c r="BH1029" s="550">
        <f>'Report 2'!$AO207</f>
        <v>0</v>
      </c>
      <c r="BI1029" s="550">
        <f>'Report 2'!$AP207</f>
        <v>0</v>
      </c>
      <c r="CC1029" s="542" t="s">
        <v>669</v>
      </c>
      <c r="CD1029" s="1014" t="s">
        <v>672</v>
      </c>
      <c r="CE1029" s="1014" t="str">
        <f>'Information Input'!$M$14</f>
        <v xml:space="preserve">      -      </v>
      </c>
      <c r="CF1029" s="551" t="s">
        <v>137</v>
      </c>
      <c r="CG1029" s="552">
        <f t="shared" si="186"/>
        <v>43647</v>
      </c>
      <c r="CH1029" s="552">
        <f t="shared" si="187"/>
        <v>43738</v>
      </c>
      <c r="CI1029" s="552">
        <f>'Information Input'!$H$35</f>
        <v>43555</v>
      </c>
      <c r="CJ1029" s="551" t="str">
        <f>'Information Input'!$J$22</f>
        <v>Quarterly</v>
      </c>
      <c r="CK1029" s="552">
        <f>'Information Input'!$H$30</f>
        <v>43555</v>
      </c>
      <c r="CL1029" s="551">
        <f>'Information Input'!$J$18</f>
        <v>2019</v>
      </c>
      <c r="CM1029" s="551" t="s">
        <v>97</v>
      </c>
      <c r="CN1029" s="1014" t="s">
        <v>98</v>
      </c>
      <c r="CO1029" s="542" t="s">
        <v>96</v>
      </c>
      <c r="CP1029" s="542" t="s">
        <v>671</v>
      </c>
      <c r="CQ1029" s="551">
        <v>28</v>
      </c>
      <c r="CR1029" s="542" t="s">
        <v>170</v>
      </c>
      <c r="CS1029" s="542" t="s">
        <v>235</v>
      </c>
      <c r="CT1029" s="1015">
        <f>'Report 1'!$T$18</f>
        <v>0</v>
      </c>
      <c r="CU1029" s="1016">
        <f>SUMIF('Report 4A'!$G$16:$G$95,$CQ1029,'Report 4A'!$AB$16:$AB$95)</f>
        <v>0</v>
      </c>
      <c r="CV1029" s="1017">
        <f t="shared" si="188"/>
        <v>0</v>
      </c>
    </row>
    <row r="1030" spans="2:100">
      <c r="B1030" s="535" t="s">
        <v>669</v>
      </c>
      <c r="C1030" s="536">
        <v>1</v>
      </c>
      <c r="D1030" s="537" t="str">
        <f>'Information Input'!$M$14</f>
        <v xml:space="preserve">      -      </v>
      </c>
      <c r="E1030" s="537" t="s">
        <v>136</v>
      </c>
      <c r="F1030" s="538">
        <f t="shared" si="183"/>
        <v>43556</v>
      </c>
      <c r="G1030" s="538">
        <f t="shared" si="184"/>
        <v>43646</v>
      </c>
      <c r="H1030" s="538">
        <f>'Information Input'!$H$35</f>
        <v>43555</v>
      </c>
      <c r="I1030" s="537" t="str">
        <f>'Information Input'!$J$22</f>
        <v>Quarterly</v>
      </c>
      <c r="J1030" s="538">
        <f>'Information Input'!$H$30</f>
        <v>43555</v>
      </c>
      <c r="K1030" s="537">
        <f>'Information Input'!$J$18</f>
        <v>2019</v>
      </c>
      <c r="L1030" s="579" t="s">
        <v>97</v>
      </c>
      <c r="M1030" s="540" t="s">
        <v>98</v>
      </c>
      <c r="N1030" s="541" t="s">
        <v>96</v>
      </c>
      <c r="O1030" s="542" t="s">
        <v>671</v>
      </c>
      <c r="P1030" s="537">
        <v>26</v>
      </c>
      <c r="Q1030" s="541" t="s">
        <v>168</v>
      </c>
      <c r="R1030" s="541" t="s">
        <v>237</v>
      </c>
      <c r="S1030" s="543">
        <f>'Report 1'!$S$18</f>
        <v>0</v>
      </c>
      <c r="T1030" s="544">
        <f>'Report 1'!$S$46</f>
        <v>0</v>
      </c>
      <c r="U1030" s="545">
        <f>'Report 1'!$S$132</f>
        <v>0</v>
      </c>
      <c r="AL1030" s="546" t="s">
        <v>669</v>
      </c>
      <c r="AM1030" s="547">
        <v>2</v>
      </c>
      <c r="AN1030" s="547" t="str">
        <f>'Information Input'!$M$14</f>
        <v xml:space="preserve">      -      </v>
      </c>
      <c r="AO1030" s="547" t="s">
        <v>139</v>
      </c>
      <c r="AP1030" s="538">
        <f>'Information Input'!$H$33</f>
        <v>43466</v>
      </c>
      <c r="AQ1030" s="538">
        <f>'Information Input'!$H$34</f>
        <v>43555</v>
      </c>
      <c r="AR1030" s="538">
        <f>'Information Input'!$H$35</f>
        <v>43555</v>
      </c>
      <c r="AS1030" s="547" t="str">
        <f>'Information Input'!$J$22</f>
        <v>Quarterly</v>
      </c>
      <c r="AT1030" s="538">
        <f>'Information Input'!$H$30</f>
        <v>43555</v>
      </c>
      <c r="AU1030" s="547">
        <f>'Information Input'!$J$18</f>
        <v>2019</v>
      </c>
      <c r="AV1030" s="547" t="s">
        <v>99</v>
      </c>
      <c r="AW1030" s="547" t="s">
        <v>100</v>
      </c>
      <c r="AX1030" s="547" t="s">
        <v>96</v>
      </c>
      <c r="AY1030" s="548" t="s">
        <v>671</v>
      </c>
      <c r="AZ1030" s="547">
        <v>21</v>
      </c>
      <c r="BA1030" s="549" t="s">
        <v>163</v>
      </c>
      <c r="BB1030" s="543" t="s">
        <v>235</v>
      </c>
      <c r="BC1030" s="550">
        <f>'Report 2'!$AJ208</f>
        <v>0</v>
      </c>
      <c r="BD1030" s="550">
        <f>'Report 2'!$AK208</f>
        <v>0</v>
      </c>
      <c r="BE1030" s="550">
        <f>'Report 2'!$AL208</f>
        <v>0</v>
      </c>
      <c r="BF1030" s="550">
        <f>'Report 2'!$AM208</f>
        <v>0</v>
      </c>
      <c r="BG1030" s="550">
        <f>'Report 2'!$AN208</f>
        <v>0</v>
      </c>
      <c r="BH1030" s="550">
        <f>'Report 2'!$AO208</f>
        <v>0</v>
      </c>
      <c r="BI1030" s="550">
        <f>'Report 2'!$AP208</f>
        <v>0</v>
      </c>
      <c r="CC1030" s="542" t="s">
        <v>669</v>
      </c>
      <c r="CD1030" s="1014" t="s">
        <v>672</v>
      </c>
      <c r="CE1030" s="1014" t="str">
        <f>'Information Input'!$M$14</f>
        <v xml:space="preserve">      -      </v>
      </c>
      <c r="CF1030" s="551" t="s">
        <v>137</v>
      </c>
      <c r="CG1030" s="552">
        <f t="shared" si="186"/>
        <v>43647</v>
      </c>
      <c r="CH1030" s="552">
        <f t="shared" si="187"/>
        <v>43738</v>
      </c>
      <c r="CI1030" s="552">
        <f>'Information Input'!$H$35</f>
        <v>43555</v>
      </c>
      <c r="CJ1030" s="551" t="str">
        <f>'Information Input'!$J$22</f>
        <v>Quarterly</v>
      </c>
      <c r="CK1030" s="552">
        <f>'Information Input'!$H$30</f>
        <v>43555</v>
      </c>
      <c r="CL1030" s="551">
        <f>'Information Input'!$J$18</f>
        <v>2019</v>
      </c>
      <c r="CM1030" s="551" t="s">
        <v>97</v>
      </c>
      <c r="CN1030" s="1014" t="s">
        <v>98</v>
      </c>
      <c r="CO1030" s="542" t="s">
        <v>96</v>
      </c>
      <c r="CP1030" s="542" t="s">
        <v>671</v>
      </c>
      <c r="CQ1030" s="551">
        <v>29</v>
      </c>
      <c r="CR1030" s="542" t="s">
        <v>171</v>
      </c>
      <c r="CS1030" s="542" t="s">
        <v>238</v>
      </c>
      <c r="CT1030" s="1015">
        <f>'Report 1'!$T$18</f>
        <v>0</v>
      </c>
      <c r="CU1030" s="1016">
        <f>SUMIF('Report 4A'!$G$16:$G$95,$CQ1030,'Report 4A'!$AB$16:$AB$95)</f>
        <v>0</v>
      </c>
      <c r="CV1030" s="1017">
        <f t="shared" si="188"/>
        <v>0</v>
      </c>
    </row>
    <row r="1031" spans="2:100">
      <c r="B1031" s="535" t="s">
        <v>669</v>
      </c>
      <c r="C1031" s="536">
        <v>1</v>
      </c>
      <c r="D1031" s="537" t="str">
        <f>'Information Input'!$M$14</f>
        <v xml:space="preserve">      -      </v>
      </c>
      <c r="E1031" s="537" t="s">
        <v>136</v>
      </c>
      <c r="F1031" s="538">
        <f t="shared" si="183"/>
        <v>43556</v>
      </c>
      <c r="G1031" s="538">
        <f t="shared" si="184"/>
        <v>43646</v>
      </c>
      <c r="H1031" s="538">
        <f>'Information Input'!$H$35</f>
        <v>43555</v>
      </c>
      <c r="I1031" s="537" t="str">
        <f>'Information Input'!$J$22</f>
        <v>Quarterly</v>
      </c>
      <c r="J1031" s="538">
        <f>'Information Input'!$H$30</f>
        <v>43555</v>
      </c>
      <c r="K1031" s="537">
        <f>'Information Input'!$J$18</f>
        <v>2019</v>
      </c>
      <c r="L1031" s="579" t="s">
        <v>97</v>
      </c>
      <c r="M1031" s="540" t="s">
        <v>98</v>
      </c>
      <c r="N1031" s="541" t="s">
        <v>96</v>
      </c>
      <c r="O1031" s="542" t="s">
        <v>671</v>
      </c>
      <c r="P1031" s="537">
        <v>27</v>
      </c>
      <c r="Q1031" s="541" t="s">
        <v>169</v>
      </c>
      <c r="R1031" s="541" t="s">
        <v>235</v>
      </c>
      <c r="S1031" s="543">
        <f>'Report 1'!$S$18</f>
        <v>0</v>
      </c>
      <c r="T1031" s="544">
        <f>'Report 1'!$S$47</f>
        <v>0</v>
      </c>
      <c r="U1031" s="545">
        <f>'Report 1'!$S$133</f>
        <v>0</v>
      </c>
      <c r="AL1031" s="546" t="s">
        <v>669</v>
      </c>
      <c r="AM1031" s="547">
        <v>2</v>
      </c>
      <c r="AN1031" s="547" t="str">
        <f>'Information Input'!$M$14</f>
        <v xml:space="preserve">      -      </v>
      </c>
      <c r="AO1031" s="547" t="s">
        <v>139</v>
      </c>
      <c r="AP1031" s="538">
        <f>'Information Input'!$H$33</f>
        <v>43466</v>
      </c>
      <c r="AQ1031" s="538">
        <f>'Information Input'!$H$34</f>
        <v>43555</v>
      </c>
      <c r="AR1031" s="538">
        <f>'Information Input'!$H$35</f>
        <v>43555</v>
      </c>
      <c r="AS1031" s="547" t="str">
        <f>'Information Input'!$J$22</f>
        <v>Quarterly</v>
      </c>
      <c r="AT1031" s="538">
        <f>'Information Input'!$H$30</f>
        <v>43555</v>
      </c>
      <c r="AU1031" s="547">
        <f>'Information Input'!$J$18</f>
        <v>2019</v>
      </c>
      <c r="AV1031" s="547" t="s">
        <v>99</v>
      </c>
      <c r="AW1031" s="547" t="s">
        <v>100</v>
      </c>
      <c r="AX1031" s="547" t="s">
        <v>96</v>
      </c>
      <c r="AY1031" s="548" t="s">
        <v>671</v>
      </c>
      <c r="AZ1031" s="547">
        <v>22</v>
      </c>
      <c r="BA1031" s="549" t="s">
        <v>164</v>
      </c>
      <c r="BB1031" s="543" t="s">
        <v>236</v>
      </c>
      <c r="BC1031" s="550">
        <f>'Report 2'!$AJ209</f>
        <v>0</v>
      </c>
      <c r="BD1031" s="550">
        <f>'Report 2'!$AK209</f>
        <v>0</v>
      </c>
      <c r="BE1031" s="550">
        <f>'Report 2'!$AL209</f>
        <v>0</v>
      </c>
      <c r="BF1031" s="550">
        <f>'Report 2'!$AM209</f>
        <v>0</v>
      </c>
      <c r="BG1031" s="550">
        <f>'Report 2'!$AN209</f>
        <v>0</v>
      </c>
      <c r="BH1031" s="550">
        <f>'Report 2'!$AO209</f>
        <v>0</v>
      </c>
      <c r="BI1031" s="550">
        <f>'Report 2'!$AP209</f>
        <v>0</v>
      </c>
      <c r="CC1031" s="542" t="s">
        <v>669</v>
      </c>
      <c r="CD1031" s="1014" t="s">
        <v>672</v>
      </c>
      <c r="CE1031" s="1014" t="str">
        <f>'Information Input'!$M$14</f>
        <v xml:space="preserve">      -      </v>
      </c>
      <c r="CF1031" s="551" t="s">
        <v>137</v>
      </c>
      <c r="CG1031" s="552">
        <f t="shared" si="186"/>
        <v>43647</v>
      </c>
      <c r="CH1031" s="552">
        <f t="shared" si="187"/>
        <v>43738</v>
      </c>
      <c r="CI1031" s="552">
        <f>'Information Input'!$H$35</f>
        <v>43555</v>
      </c>
      <c r="CJ1031" s="551" t="str">
        <f>'Information Input'!$J$22</f>
        <v>Quarterly</v>
      </c>
      <c r="CK1031" s="552">
        <f>'Information Input'!$H$30</f>
        <v>43555</v>
      </c>
      <c r="CL1031" s="551">
        <f>'Information Input'!$J$18</f>
        <v>2019</v>
      </c>
      <c r="CM1031" s="551" t="s">
        <v>97</v>
      </c>
      <c r="CN1031" s="1014" t="s">
        <v>98</v>
      </c>
      <c r="CO1031" s="542" t="s">
        <v>96</v>
      </c>
      <c r="CP1031" s="542" t="s">
        <v>671</v>
      </c>
      <c r="CQ1031" s="551">
        <v>30</v>
      </c>
      <c r="CR1031" s="542" t="s">
        <v>172</v>
      </c>
      <c r="CS1031" s="542" t="s">
        <v>238</v>
      </c>
      <c r="CT1031" s="1015">
        <f>'Report 1'!$T$18</f>
        <v>0</v>
      </c>
      <c r="CU1031" s="1016">
        <f>SUMIF('Report 4A'!$G$16:$G$95,$CQ1031,'Report 4A'!$AB$16:$AB$95)</f>
        <v>0</v>
      </c>
      <c r="CV1031" s="1017">
        <f t="shared" si="188"/>
        <v>0</v>
      </c>
    </row>
    <row r="1032" spans="2:100">
      <c r="B1032" s="535" t="s">
        <v>669</v>
      </c>
      <c r="C1032" s="536">
        <v>1</v>
      </c>
      <c r="D1032" s="537" t="str">
        <f>'Information Input'!$M$14</f>
        <v xml:space="preserve">      -      </v>
      </c>
      <c r="E1032" s="537" t="s">
        <v>136</v>
      </c>
      <c r="F1032" s="538">
        <f t="shared" si="183"/>
        <v>43556</v>
      </c>
      <c r="G1032" s="538">
        <f t="shared" si="184"/>
        <v>43646</v>
      </c>
      <c r="H1032" s="538">
        <f>'Information Input'!$H$35</f>
        <v>43555</v>
      </c>
      <c r="I1032" s="537" t="str">
        <f>'Information Input'!$J$22</f>
        <v>Quarterly</v>
      </c>
      <c r="J1032" s="538">
        <f>'Information Input'!$H$30</f>
        <v>43555</v>
      </c>
      <c r="K1032" s="537">
        <f>'Information Input'!$J$18</f>
        <v>2019</v>
      </c>
      <c r="L1032" s="579" t="s">
        <v>97</v>
      </c>
      <c r="M1032" s="540" t="s">
        <v>98</v>
      </c>
      <c r="N1032" s="541" t="s">
        <v>96</v>
      </c>
      <c r="O1032" s="542" t="s">
        <v>671</v>
      </c>
      <c r="P1032" s="537">
        <v>28</v>
      </c>
      <c r="Q1032" s="541" t="s">
        <v>170</v>
      </c>
      <c r="R1032" s="541" t="s">
        <v>235</v>
      </c>
      <c r="S1032" s="543">
        <f>'Report 1'!$S$18</f>
        <v>0</v>
      </c>
      <c r="T1032" s="544">
        <f>'Report 1'!$S$48</f>
        <v>0</v>
      </c>
      <c r="U1032" s="545">
        <f>'Report 1'!$S$134</f>
        <v>0</v>
      </c>
      <c r="AL1032" s="546" t="s">
        <v>669</v>
      </c>
      <c r="AM1032" s="547">
        <v>2</v>
      </c>
      <c r="AN1032" s="547" t="str">
        <f>'Information Input'!$M$14</f>
        <v xml:space="preserve">      -      </v>
      </c>
      <c r="AO1032" s="547" t="s">
        <v>139</v>
      </c>
      <c r="AP1032" s="538">
        <f>'Information Input'!$H$33</f>
        <v>43466</v>
      </c>
      <c r="AQ1032" s="538">
        <f>'Information Input'!$H$34</f>
        <v>43555</v>
      </c>
      <c r="AR1032" s="538">
        <f>'Information Input'!$H$35</f>
        <v>43555</v>
      </c>
      <c r="AS1032" s="547" t="str">
        <f>'Information Input'!$J$22</f>
        <v>Quarterly</v>
      </c>
      <c r="AT1032" s="538">
        <f>'Information Input'!$H$30</f>
        <v>43555</v>
      </c>
      <c r="AU1032" s="547">
        <f>'Information Input'!$J$18</f>
        <v>2019</v>
      </c>
      <c r="AV1032" s="547" t="s">
        <v>99</v>
      </c>
      <c r="AW1032" s="547" t="s">
        <v>100</v>
      </c>
      <c r="AX1032" s="547" t="s">
        <v>96</v>
      </c>
      <c r="AY1032" s="548" t="s">
        <v>671</v>
      </c>
      <c r="AZ1032" s="547">
        <v>23</v>
      </c>
      <c r="BA1032" s="549" t="s">
        <v>165</v>
      </c>
      <c r="BB1032" s="543" t="s">
        <v>236</v>
      </c>
      <c r="BC1032" s="550">
        <f>'Report 2'!$AJ210</f>
        <v>0</v>
      </c>
      <c r="BD1032" s="550">
        <f>'Report 2'!$AK210</f>
        <v>0</v>
      </c>
      <c r="BE1032" s="550">
        <f>'Report 2'!$AL210</f>
        <v>0</v>
      </c>
      <c r="BF1032" s="550">
        <f>'Report 2'!$AM210</f>
        <v>0</v>
      </c>
      <c r="BG1032" s="550">
        <f>'Report 2'!$AN210</f>
        <v>0</v>
      </c>
      <c r="BH1032" s="550">
        <f>'Report 2'!$AO210</f>
        <v>0</v>
      </c>
      <c r="BI1032" s="550">
        <f>'Report 2'!$AP210</f>
        <v>0</v>
      </c>
      <c r="CC1032" s="542" t="s">
        <v>669</v>
      </c>
      <c r="CD1032" s="1014" t="s">
        <v>672</v>
      </c>
      <c r="CE1032" s="1014" t="str">
        <f>'Information Input'!$M$14</f>
        <v xml:space="preserve">      -      </v>
      </c>
      <c r="CF1032" s="551" t="s">
        <v>137</v>
      </c>
      <c r="CG1032" s="552">
        <f t="shared" si="186"/>
        <v>43647</v>
      </c>
      <c r="CH1032" s="552">
        <f t="shared" si="187"/>
        <v>43738</v>
      </c>
      <c r="CI1032" s="552">
        <f>'Information Input'!$H$35</f>
        <v>43555</v>
      </c>
      <c r="CJ1032" s="551" t="str">
        <f>'Information Input'!$J$22</f>
        <v>Quarterly</v>
      </c>
      <c r="CK1032" s="552">
        <f>'Information Input'!$H$30</f>
        <v>43555</v>
      </c>
      <c r="CL1032" s="551">
        <f>'Information Input'!$J$18</f>
        <v>2019</v>
      </c>
      <c r="CM1032" s="551" t="s">
        <v>97</v>
      </c>
      <c r="CN1032" s="1014" t="s">
        <v>98</v>
      </c>
      <c r="CO1032" s="542" t="s">
        <v>96</v>
      </c>
      <c r="CP1032" s="542" t="s">
        <v>671</v>
      </c>
      <c r="CQ1032" s="551">
        <v>31</v>
      </c>
      <c r="CR1032" s="542" t="s">
        <v>173</v>
      </c>
      <c r="CS1032" s="542" t="s">
        <v>233</v>
      </c>
      <c r="CT1032" s="1015">
        <f>'Report 1'!$T$18</f>
        <v>0</v>
      </c>
      <c r="CU1032" s="1016">
        <f>SUMIF('Report 4A'!$G$16:$G$95,$CQ1032,'Report 4A'!$AB$16:$AB$95)</f>
        <v>0</v>
      </c>
      <c r="CV1032" s="1017">
        <f t="shared" si="188"/>
        <v>0</v>
      </c>
    </row>
    <row r="1033" spans="2:100">
      <c r="B1033" s="535" t="s">
        <v>669</v>
      </c>
      <c r="C1033" s="536">
        <v>1</v>
      </c>
      <c r="D1033" s="537" t="str">
        <f>'Information Input'!$M$14</f>
        <v xml:space="preserve">      -      </v>
      </c>
      <c r="E1033" s="537" t="s">
        <v>136</v>
      </c>
      <c r="F1033" s="538">
        <f t="shared" si="183"/>
        <v>43556</v>
      </c>
      <c r="G1033" s="538">
        <f t="shared" si="184"/>
        <v>43646</v>
      </c>
      <c r="H1033" s="538">
        <f>'Information Input'!$H$35</f>
        <v>43555</v>
      </c>
      <c r="I1033" s="537" t="str">
        <f>'Information Input'!$J$22</f>
        <v>Quarterly</v>
      </c>
      <c r="J1033" s="538">
        <f>'Information Input'!$H$30</f>
        <v>43555</v>
      </c>
      <c r="K1033" s="537">
        <f>'Information Input'!$J$18</f>
        <v>2019</v>
      </c>
      <c r="L1033" s="579" t="s">
        <v>97</v>
      </c>
      <c r="M1033" s="540" t="s">
        <v>98</v>
      </c>
      <c r="N1033" s="541" t="s">
        <v>96</v>
      </c>
      <c r="O1033" s="542" t="s">
        <v>671</v>
      </c>
      <c r="P1033" s="537">
        <v>29</v>
      </c>
      <c r="Q1033" s="541" t="s">
        <v>171</v>
      </c>
      <c r="R1033" s="541" t="s">
        <v>238</v>
      </c>
      <c r="S1033" s="543">
        <f>'Report 1'!$S$18</f>
        <v>0</v>
      </c>
      <c r="T1033" s="544">
        <f>'Report 1'!$S$49</f>
        <v>0</v>
      </c>
      <c r="U1033" s="545">
        <f>'Report 1'!$S$135</f>
        <v>0</v>
      </c>
      <c r="AL1033" s="546" t="s">
        <v>669</v>
      </c>
      <c r="AM1033" s="547">
        <v>2</v>
      </c>
      <c r="AN1033" s="547" t="str">
        <f>'Information Input'!$M$14</f>
        <v xml:space="preserve">      -      </v>
      </c>
      <c r="AO1033" s="547" t="s">
        <v>139</v>
      </c>
      <c r="AP1033" s="538">
        <f>'Information Input'!$H$33</f>
        <v>43466</v>
      </c>
      <c r="AQ1033" s="538">
        <f>'Information Input'!$H$34</f>
        <v>43555</v>
      </c>
      <c r="AR1033" s="538">
        <f>'Information Input'!$H$35</f>
        <v>43555</v>
      </c>
      <c r="AS1033" s="547" t="str">
        <f>'Information Input'!$J$22</f>
        <v>Quarterly</v>
      </c>
      <c r="AT1033" s="538">
        <f>'Information Input'!$H$30</f>
        <v>43555</v>
      </c>
      <c r="AU1033" s="547">
        <f>'Information Input'!$J$18</f>
        <v>2019</v>
      </c>
      <c r="AV1033" s="547" t="s">
        <v>99</v>
      </c>
      <c r="AW1033" s="547" t="s">
        <v>100</v>
      </c>
      <c r="AX1033" s="547" t="s">
        <v>96</v>
      </c>
      <c r="AY1033" s="548" t="s">
        <v>671</v>
      </c>
      <c r="AZ1033" s="547">
        <v>24</v>
      </c>
      <c r="BA1033" s="549" t="s">
        <v>166</v>
      </c>
      <c r="BB1033" s="543" t="s">
        <v>233</v>
      </c>
      <c r="BC1033" s="550">
        <f>'Report 2'!$AJ211</f>
        <v>0</v>
      </c>
      <c r="BD1033" s="550">
        <f>'Report 2'!$AK211</f>
        <v>0</v>
      </c>
      <c r="BE1033" s="550">
        <f>'Report 2'!$AL211</f>
        <v>0</v>
      </c>
      <c r="BF1033" s="550">
        <f>'Report 2'!$AM211</f>
        <v>0</v>
      </c>
      <c r="BG1033" s="550">
        <f>'Report 2'!$AN211</f>
        <v>0</v>
      </c>
      <c r="BH1033" s="550">
        <f>'Report 2'!$AO211</f>
        <v>0</v>
      </c>
      <c r="BI1033" s="550">
        <f>'Report 2'!$AP211</f>
        <v>0</v>
      </c>
      <c r="CC1033" s="542" t="s">
        <v>669</v>
      </c>
      <c r="CD1033" s="1014" t="s">
        <v>672</v>
      </c>
      <c r="CE1033" s="1014" t="str">
        <f>'Information Input'!$M$14</f>
        <v xml:space="preserve">      -      </v>
      </c>
      <c r="CF1033" s="551" t="s">
        <v>137</v>
      </c>
      <c r="CG1033" s="552">
        <f t="shared" si="186"/>
        <v>43647</v>
      </c>
      <c r="CH1033" s="552">
        <f t="shared" si="187"/>
        <v>43738</v>
      </c>
      <c r="CI1033" s="552">
        <f>'Information Input'!$H$35</f>
        <v>43555</v>
      </c>
      <c r="CJ1033" s="551" t="str">
        <f>'Information Input'!$J$22</f>
        <v>Quarterly</v>
      </c>
      <c r="CK1033" s="552">
        <f>'Information Input'!$H$30</f>
        <v>43555</v>
      </c>
      <c r="CL1033" s="551">
        <f>'Information Input'!$J$18</f>
        <v>2019</v>
      </c>
      <c r="CM1033" s="551" t="s">
        <v>97</v>
      </c>
      <c r="CN1033" s="1014" t="s">
        <v>98</v>
      </c>
      <c r="CO1033" s="542" t="s">
        <v>96</v>
      </c>
      <c r="CP1033" s="542" t="s">
        <v>671</v>
      </c>
      <c r="CQ1033" s="551">
        <v>32</v>
      </c>
      <c r="CR1033" s="542" t="s">
        <v>174</v>
      </c>
      <c r="CS1033" s="542" t="s">
        <v>238</v>
      </c>
      <c r="CT1033" s="1015">
        <f>'Report 1'!$T$18</f>
        <v>0</v>
      </c>
      <c r="CU1033" s="1016">
        <f>SUMIF('Report 4A'!$G$16:$G$95,$CQ1033,'Report 4A'!$AB$16:$AB$95)</f>
        <v>0</v>
      </c>
      <c r="CV1033" s="1017">
        <f t="shared" si="188"/>
        <v>0</v>
      </c>
    </row>
    <row r="1034" spans="2:100">
      <c r="B1034" s="535" t="s">
        <v>669</v>
      </c>
      <c r="C1034" s="536">
        <v>1</v>
      </c>
      <c r="D1034" s="537" t="str">
        <f>'Information Input'!$M$14</f>
        <v xml:space="preserve">      -      </v>
      </c>
      <c r="E1034" s="537" t="s">
        <v>136</v>
      </c>
      <c r="F1034" s="538">
        <f t="shared" si="183"/>
        <v>43556</v>
      </c>
      <c r="G1034" s="538">
        <f t="shared" si="184"/>
        <v>43646</v>
      </c>
      <c r="H1034" s="538">
        <f>'Information Input'!$H$35</f>
        <v>43555</v>
      </c>
      <c r="I1034" s="537" t="str">
        <f>'Information Input'!$J$22</f>
        <v>Quarterly</v>
      </c>
      <c r="J1034" s="538">
        <f>'Information Input'!$H$30</f>
        <v>43555</v>
      </c>
      <c r="K1034" s="537">
        <f>'Information Input'!$J$18</f>
        <v>2019</v>
      </c>
      <c r="L1034" s="579" t="s">
        <v>97</v>
      </c>
      <c r="M1034" s="540" t="s">
        <v>98</v>
      </c>
      <c r="N1034" s="541" t="s">
        <v>96</v>
      </c>
      <c r="O1034" s="542" t="s">
        <v>671</v>
      </c>
      <c r="P1034" s="537">
        <v>30</v>
      </c>
      <c r="Q1034" s="541" t="s">
        <v>172</v>
      </c>
      <c r="R1034" s="541" t="s">
        <v>238</v>
      </c>
      <c r="S1034" s="543">
        <f>'Report 1'!$S$18</f>
        <v>0</v>
      </c>
      <c r="T1034" s="544">
        <f>'Report 1'!$S$50</f>
        <v>0</v>
      </c>
      <c r="U1034" s="545">
        <f>'Report 1'!$S$136</f>
        <v>0</v>
      </c>
      <c r="AL1034" s="546" t="s">
        <v>669</v>
      </c>
      <c r="AM1034" s="547">
        <v>2</v>
      </c>
      <c r="AN1034" s="547" t="str">
        <f>'Information Input'!$M$14</f>
        <v xml:space="preserve">      -      </v>
      </c>
      <c r="AO1034" s="547" t="s">
        <v>139</v>
      </c>
      <c r="AP1034" s="538">
        <f>'Information Input'!$H$33</f>
        <v>43466</v>
      </c>
      <c r="AQ1034" s="538">
        <f>'Information Input'!$H$34</f>
        <v>43555</v>
      </c>
      <c r="AR1034" s="538">
        <f>'Information Input'!$H$35</f>
        <v>43555</v>
      </c>
      <c r="AS1034" s="547" t="str">
        <f>'Information Input'!$J$22</f>
        <v>Quarterly</v>
      </c>
      <c r="AT1034" s="538">
        <f>'Information Input'!$H$30</f>
        <v>43555</v>
      </c>
      <c r="AU1034" s="547">
        <f>'Information Input'!$J$18</f>
        <v>2019</v>
      </c>
      <c r="AV1034" s="547" t="s">
        <v>99</v>
      </c>
      <c r="AW1034" s="547" t="s">
        <v>100</v>
      </c>
      <c r="AX1034" s="547" t="s">
        <v>96</v>
      </c>
      <c r="AY1034" s="548" t="s">
        <v>671</v>
      </c>
      <c r="AZ1034" s="547">
        <v>25</v>
      </c>
      <c r="BA1034" s="549" t="s">
        <v>167</v>
      </c>
      <c r="BB1034" s="543" t="s">
        <v>233</v>
      </c>
      <c r="BC1034" s="550">
        <f>'Report 2'!$AJ212</f>
        <v>0</v>
      </c>
      <c r="BD1034" s="550">
        <f>'Report 2'!$AK212</f>
        <v>0</v>
      </c>
      <c r="BE1034" s="550">
        <f>'Report 2'!$AL212</f>
        <v>0</v>
      </c>
      <c r="BF1034" s="550">
        <f>'Report 2'!$AM212</f>
        <v>0</v>
      </c>
      <c r="BG1034" s="550">
        <f>'Report 2'!$AN212</f>
        <v>0</v>
      </c>
      <c r="BH1034" s="550">
        <f>'Report 2'!$AO212</f>
        <v>0</v>
      </c>
      <c r="BI1034" s="550">
        <f>'Report 2'!$AP212</f>
        <v>0</v>
      </c>
      <c r="CC1034" s="542" t="s">
        <v>669</v>
      </c>
      <c r="CD1034" s="1014" t="s">
        <v>672</v>
      </c>
      <c r="CE1034" s="1014" t="str">
        <f>'Information Input'!$M$14</f>
        <v xml:space="preserve">      -      </v>
      </c>
      <c r="CF1034" s="551" t="s">
        <v>137</v>
      </c>
      <c r="CG1034" s="552">
        <f t="shared" si="186"/>
        <v>43647</v>
      </c>
      <c r="CH1034" s="552">
        <f t="shared" si="187"/>
        <v>43738</v>
      </c>
      <c r="CI1034" s="552">
        <f>'Information Input'!$H$35</f>
        <v>43555</v>
      </c>
      <c r="CJ1034" s="551" t="str">
        <f>'Information Input'!$J$22</f>
        <v>Quarterly</v>
      </c>
      <c r="CK1034" s="552">
        <f>'Information Input'!$H$30</f>
        <v>43555</v>
      </c>
      <c r="CL1034" s="551">
        <f>'Information Input'!$J$18</f>
        <v>2019</v>
      </c>
      <c r="CM1034" s="551" t="s">
        <v>97</v>
      </c>
      <c r="CN1034" s="1014" t="s">
        <v>98</v>
      </c>
      <c r="CO1034" s="542" t="s">
        <v>96</v>
      </c>
      <c r="CP1034" s="542" t="s">
        <v>671</v>
      </c>
      <c r="CQ1034" s="551">
        <v>33</v>
      </c>
      <c r="CR1034" s="542" t="s">
        <v>175</v>
      </c>
      <c r="CS1034" s="542" t="s">
        <v>233</v>
      </c>
      <c r="CT1034" s="1015">
        <f>'Report 1'!$T$18</f>
        <v>0</v>
      </c>
      <c r="CU1034" s="1016">
        <f>SUMIF('Report 4A'!$G$16:$G$95,$CQ1034,'Report 4A'!$AB$16:$AB$95)</f>
        <v>0</v>
      </c>
      <c r="CV1034" s="1017">
        <f t="shared" si="188"/>
        <v>0</v>
      </c>
    </row>
    <row r="1035" spans="2:100">
      <c r="B1035" s="535" t="s">
        <v>669</v>
      </c>
      <c r="C1035" s="536">
        <v>1</v>
      </c>
      <c r="D1035" s="537" t="str">
        <f>'Information Input'!$M$14</f>
        <v xml:space="preserve">      -      </v>
      </c>
      <c r="E1035" s="537" t="s">
        <v>136</v>
      </c>
      <c r="F1035" s="538">
        <f t="shared" si="183"/>
        <v>43556</v>
      </c>
      <c r="G1035" s="538">
        <f t="shared" si="184"/>
        <v>43646</v>
      </c>
      <c r="H1035" s="538">
        <f>'Information Input'!$H$35</f>
        <v>43555</v>
      </c>
      <c r="I1035" s="537" t="str">
        <f>'Information Input'!$J$22</f>
        <v>Quarterly</v>
      </c>
      <c r="J1035" s="538">
        <f>'Information Input'!$H$30</f>
        <v>43555</v>
      </c>
      <c r="K1035" s="537">
        <f>'Information Input'!$J$18</f>
        <v>2019</v>
      </c>
      <c r="L1035" s="579" t="s">
        <v>97</v>
      </c>
      <c r="M1035" s="540" t="s">
        <v>98</v>
      </c>
      <c r="N1035" s="541" t="s">
        <v>96</v>
      </c>
      <c r="O1035" s="542" t="s">
        <v>671</v>
      </c>
      <c r="P1035" s="537">
        <v>31</v>
      </c>
      <c r="Q1035" s="541" t="s">
        <v>173</v>
      </c>
      <c r="R1035" s="541" t="s">
        <v>233</v>
      </c>
      <c r="S1035" s="543">
        <f>'Report 1'!$S$18</f>
        <v>0</v>
      </c>
      <c r="T1035" s="544">
        <f>'Report 1'!$S$51</f>
        <v>0</v>
      </c>
      <c r="U1035" s="545">
        <f>'Report 1'!$S$137</f>
        <v>0</v>
      </c>
      <c r="AL1035" s="546" t="s">
        <v>669</v>
      </c>
      <c r="AM1035" s="547">
        <v>2</v>
      </c>
      <c r="AN1035" s="547" t="str">
        <f>'Information Input'!$M$14</f>
        <v xml:space="preserve">      -      </v>
      </c>
      <c r="AO1035" s="547" t="s">
        <v>139</v>
      </c>
      <c r="AP1035" s="538">
        <f>'Information Input'!$H$33</f>
        <v>43466</v>
      </c>
      <c r="AQ1035" s="538">
        <f>'Information Input'!$H$34</f>
        <v>43555</v>
      </c>
      <c r="AR1035" s="538">
        <f>'Information Input'!$H$35</f>
        <v>43555</v>
      </c>
      <c r="AS1035" s="547" t="str">
        <f>'Information Input'!$J$22</f>
        <v>Quarterly</v>
      </c>
      <c r="AT1035" s="538">
        <f>'Information Input'!$H$30</f>
        <v>43555</v>
      </c>
      <c r="AU1035" s="547">
        <f>'Information Input'!$J$18</f>
        <v>2019</v>
      </c>
      <c r="AV1035" s="547" t="s">
        <v>99</v>
      </c>
      <c r="AW1035" s="547" t="s">
        <v>100</v>
      </c>
      <c r="AX1035" s="547" t="s">
        <v>96</v>
      </c>
      <c r="AY1035" s="548" t="s">
        <v>671</v>
      </c>
      <c r="AZ1035" s="547">
        <v>26</v>
      </c>
      <c r="BA1035" s="549" t="s">
        <v>168</v>
      </c>
      <c r="BB1035" s="543" t="s">
        <v>237</v>
      </c>
      <c r="BC1035" s="550">
        <f>'Report 2'!$AJ213</f>
        <v>0</v>
      </c>
      <c r="BD1035" s="550">
        <f>'Report 2'!$AK213</f>
        <v>0</v>
      </c>
      <c r="BE1035" s="550">
        <f>'Report 2'!$AL213</f>
        <v>0</v>
      </c>
      <c r="BF1035" s="550">
        <f>'Report 2'!$AM213</f>
        <v>0</v>
      </c>
      <c r="BG1035" s="550">
        <f>'Report 2'!$AN213</f>
        <v>0</v>
      </c>
      <c r="BH1035" s="550">
        <f>'Report 2'!$AO213</f>
        <v>0</v>
      </c>
      <c r="BI1035" s="550">
        <f>'Report 2'!$AP213</f>
        <v>0</v>
      </c>
      <c r="CC1035" s="542" t="s">
        <v>669</v>
      </c>
      <c r="CD1035" s="1014" t="s">
        <v>672</v>
      </c>
      <c r="CE1035" s="1014" t="str">
        <f>'Information Input'!$M$14</f>
        <v xml:space="preserve">      -      </v>
      </c>
      <c r="CF1035" s="551" t="s">
        <v>137</v>
      </c>
      <c r="CG1035" s="552">
        <f t="shared" si="186"/>
        <v>43647</v>
      </c>
      <c r="CH1035" s="552">
        <f t="shared" si="187"/>
        <v>43738</v>
      </c>
      <c r="CI1035" s="552">
        <f>'Information Input'!$H$35</f>
        <v>43555</v>
      </c>
      <c r="CJ1035" s="551" t="str">
        <f>'Information Input'!$J$22</f>
        <v>Quarterly</v>
      </c>
      <c r="CK1035" s="552">
        <f>'Information Input'!$H$30</f>
        <v>43555</v>
      </c>
      <c r="CL1035" s="551">
        <f>'Information Input'!$J$18</f>
        <v>2019</v>
      </c>
      <c r="CM1035" s="551" t="s">
        <v>97</v>
      </c>
      <c r="CN1035" s="1014" t="s">
        <v>98</v>
      </c>
      <c r="CO1035" s="542" t="s">
        <v>96</v>
      </c>
      <c r="CP1035" s="542" t="s">
        <v>671</v>
      </c>
      <c r="CQ1035" s="551">
        <v>34</v>
      </c>
      <c r="CR1035" s="542" t="s">
        <v>176</v>
      </c>
      <c r="CS1035" s="542" t="s">
        <v>238</v>
      </c>
      <c r="CT1035" s="1015">
        <f>'Report 1'!$T$18</f>
        <v>0</v>
      </c>
      <c r="CU1035" s="1016">
        <f>SUMIF('Report 4A'!$G$16:$G$95,$CQ1035,'Report 4A'!$AB$16:$AB$95)</f>
        <v>0</v>
      </c>
      <c r="CV1035" s="1017">
        <f t="shared" si="188"/>
        <v>0</v>
      </c>
    </row>
    <row r="1036" spans="2:100">
      <c r="B1036" s="535" t="s">
        <v>669</v>
      </c>
      <c r="C1036" s="536">
        <v>1</v>
      </c>
      <c r="D1036" s="537" t="str">
        <f>'Information Input'!$M$14</f>
        <v xml:space="preserve">      -      </v>
      </c>
      <c r="E1036" s="537" t="s">
        <v>136</v>
      </c>
      <c r="F1036" s="538">
        <f t="shared" si="183"/>
        <v>43556</v>
      </c>
      <c r="G1036" s="538">
        <f t="shared" si="184"/>
        <v>43646</v>
      </c>
      <c r="H1036" s="538">
        <f>'Information Input'!$H$35</f>
        <v>43555</v>
      </c>
      <c r="I1036" s="537" t="str">
        <f>'Information Input'!$J$22</f>
        <v>Quarterly</v>
      </c>
      <c r="J1036" s="538">
        <f>'Information Input'!$H$30</f>
        <v>43555</v>
      </c>
      <c r="K1036" s="537">
        <f>'Information Input'!$J$18</f>
        <v>2019</v>
      </c>
      <c r="L1036" s="579" t="s">
        <v>97</v>
      </c>
      <c r="M1036" s="540" t="s">
        <v>98</v>
      </c>
      <c r="N1036" s="541" t="s">
        <v>96</v>
      </c>
      <c r="O1036" s="542" t="s">
        <v>671</v>
      </c>
      <c r="P1036" s="537">
        <v>32</v>
      </c>
      <c r="Q1036" s="541" t="s">
        <v>174</v>
      </c>
      <c r="R1036" s="541" t="s">
        <v>238</v>
      </c>
      <c r="S1036" s="543">
        <f>'Report 1'!$S$18</f>
        <v>0</v>
      </c>
      <c r="T1036" s="544">
        <f>'Report 1'!$S$52</f>
        <v>0</v>
      </c>
      <c r="U1036" s="545">
        <f>'Report 1'!$S$138</f>
        <v>0</v>
      </c>
      <c r="AL1036" s="546" t="s">
        <v>669</v>
      </c>
      <c r="AM1036" s="547">
        <v>2</v>
      </c>
      <c r="AN1036" s="547" t="str">
        <f>'Information Input'!$M$14</f>
        <v xml:space="preserve">      -      </v>
      </c>
      <c r="AO1036" s="547" t="s">
        <v>139</v>
      </c>
      <c r="AP1036" s="538">
        <f>'Information Input'!$H$33</f>
        <v>43466</v>
      </c>
      <c r="AQ1036" s="538">
        <f>'Information Input'!$H$34</f>
        <v>43555</v>
      </c>
      <c r="AR1036" s="538">
        <f>'Information Input'!$H$35</f>
        <v>43555</v>
      </c>
      <c r="AS1036" s="547" t="str">
        <f>'Information Input'!$J$22</f>
        <v>Quarterly</v>
      </c>
      <c r="AT1036" s="538">
        <f>'Information Input'!$H$30</f>
        <v>43555</v>
      </c>
      <c r="AU1036" s="547">
        <f>'Information Input'!$J$18</f>
        <v>2019</v>
      </c>
      <c r="AV1036" s="547" t="s">
        <v>99</v>
      </c>
      <c r="AW1036" s="547" t="s">
        <v>100</v>
      </c>
      <c r="AX1036" s="547" t="s">
        <v>96</v>
      </c>
      <c r="AY1036" s="548" t="s">
        <v>671</v>
      </c>
      <c r="AZ1036" s="547">
        <v>27</v>
      </c>
      <c r="BA1036" s="549" t="s">
        <v>169</v>
      </c>
      <c r="BB1036" s="543" t="s">
        <v>235</v>
      </c>
      <c r="BC1036" s="550">
        <f>'Report 2'!$AJ214</f>
        <v>0</v>
      </c>
      <c r="BD1036" s="550">
        <f>'Report 2'!$AK214</f>
        <v>0</v>
      </c>
      <c r="BE1036" s="550">
        <f>'Report 2'!$AL214</f>
        <v>0</v>
      </c>
      <c r="BF1036" s="550">
        <f>'Report 2'!$AM214</f>
        <v>0</v>
      </c>
      <c r="BG1036" s="550">
        <f>'Report 2'!$AN214</f>
        <v>0</v>
      </c>
      <c r="BH1036" s="550">
        <f>'Report 2'!$AO214</f>
        <v>0</v>
      </c>
      <c r="BI1036" s="550">
        <f>'Report 2'!$AP214</f>
        <v>0</v>
      </c>
      <c r="CC1036" s="542" t="s">
        <v>669</v>
      </c>
      <c r="CD1036" s="1014" t="s">
        <v>672</v>
      </c>
      <c r="CE1036" s="1014" t="str">
        <f>'Information Input'!$M$14</f>
        <v xml:space="preserve">      -      </v>
      </c>
      <c r="CF1036" s="551" t="s">
        <v>137</v>
      </c>
      <c r="CG1036" s="552">
        <f t="shared" si="186"/>
        <v>43647</v>
      </c>
      <c r="CH1036" s="552">
        <f t="shared" si="187"/>
        <v>43738</v>
      </c>
      <c r="CI1036" s="552">
        <f>'Information Input'!$H$35</f>
        <v>43555</v>
      </c>
      <c r="CJ1036" s="551" t="str">
        <f>'Information Input'!$J$22</f>
        <v>Quarterly</v>
      </c>
      <c r="CK1036" s="552">
        <f>'Information Input'!$H$30</f>
        <v>43555</v>
      </c>
      <c r="CL1036" s="551">
        <f>'Information Input'!$J$18</f>
        <v>2019</v>
      </c>
      <c r="CM1036" s="551" t="s">
        <v>97</v>
      </c>
      <c r="CN1036" s="1014" t="s">
        <v>98</v>
      </c>
      <c r="CO1036" s="542" t="s">
        <v>96</v>
      </c>
      <c r="CP1036" s="542" t="s">
        <v>671</v>
      </c>
      <c r="CQ1036" s="551">
        <v>35</v>
      </c>
      <c r="CR1036" s="542" t="s">
        <v>177</v>
      </c>
      <c r="CS1036" s="542" t="s">
        <v>235</v>
      </c>
      <c r="CT1036" s="1015">
        <f>'Report 1'!$T$18</f>
        <v>0</v>
      </c>
      <c r="CU1036" s="1016">
        <f>SUMIF('Report 4A'!$G$16:$G$95,$CQ1036,'Report 4A'!$AB$16:$AB$95)</f>
        <v>0</v>
      </c>
      <c r="CV1036" s="1017">
        <f t="shared" si="188"/>
        <v>0</v>
      </c>
    </row>
    <row r="1037" spans="2:100">
      <c r="B1037" s="535" t="s">
        <v>669</v>
      </c>
      <c r="C1037" s="536">
        <v>1</v>
      </c>
      <c r="D1037" s="537" t="str">
        <f>'Information Input'!$M$14</f>
        <v xml:space="preserve">      -      </v>
      </c>
      <c r="E1037" s="537" t="s">
        <v>136</v>
      </c>
      <c r="F1037" s="538">
        <f t="shared" si="183"/>
        <v>43556</v>
      </c>
      <c r="G1037" s="538">
        <f t="shared" si="184"/>
        <v>43646</v>
      </c>
      <c r="H1037" s="538">
        <f>'Information Input'!$H$35</f>
        <v>43555</v>
      </c>
      <c r="I1037" s="537" t="str">
        <f>'Information Input'!$J$22</f>
        <v>Quarterly</v>
      </c>
      <c r="J1037" s="538">
        <f>'Information Input'!$H$30</f>
        <v>43555</v>
      </c>
      <c r="K1037" s="537">
        <f>'Information Input'!$J$18</f>
        <v>2019</v>
      </c>
      <c r="L1037" s="579" t="s">
        <v>97</v>
      </c>
      <c r="M1037" s="540" t="s">
        <v>98</v>
      </c>
      <c r="N1037" s="541" t="s">
        <v>96</v>
      </c>
      <c r="O1037" s="542" t="s">
        <v>671</v>
      </c>
      <c r="P1037" s="537">
        <v>33</v>
      </c>
      <c r="Q1037" s="541" t="s">
        <v>175</v>
      </c>
      <c r="R1037" s="541" t="s">
        <v>233</v>
      </c>
      <c r="S1037" s="543">
        <f>'Report 1'!$S$18</f>
        <v>0</v>
      </c>
      <c r="T1037" s="544">
        <f>'Report 1'!$S$53</f>
        <v>0</v>
      </c>
      <c r="U1037" s="545">
        <f>'Report 1'!$S$139</f>
        <v>0</v>
      </c>
      <c r="AL1037" s="546" t="s">
        <v>669</v>
      </c>
      <c r="AM1037" s="547">
        <v>2</v>
      </c>
      <c r="AN1037" s="547" t="str">
        <f>'Information Input'!$M$14</f>
        <v xml:space="preserve">      -      </v>
      </c>
      <c r="AO1037" s="547" t="s">
        <v>139</v>
      </c>
      <c r="AP1037" s="538">
        <f>'Information Input'!$H$33</f>
        <v>43466</v>
      </c>
      <c r="AQ1037" s="538">
        <f>'Information Input'!$H$34</f>
        <v>43555</v>
      </c>
      <c r="AR1037" s="538">
        <f>'Information Input'!$H$35</f>
        <v>43555</v>
      </c>
      <c r="AS1037" s="547" t="str">
        <f>'Information Input'!$J$22</f>
        <v>Quarterly</v>
      </c>
      <c r="AT1037" s="538">
        <f>'Information Input'!$H$30</f>
        <v>43555</v>
      </c>
      <c r="AU1037" s="547">
        <f>'Information Input'!$J$18</f>
        <v>2019</v>
      </c>
      <c r="AV1037" s="547" t="s">
        <v>99</v>
      </c>
      <c r="AW1037" s="547" t="s">
        <v>100</v>
      </c>
      <c r="AX1037" s="547" t="s">
        <v>96</v>
      </c>
      <c r="AY1037" s="548" t="s">
        <v>671</v>
      </c>
      <c r="AZ1037" s="547">
        <v>28</v>
      </c>
      <c r="BA1037" s="549" t="s">
        <v>170</v>
      </c>
      <c r="BB1037" s="543" t="s">
        <v>235</v>
      </c>
      <c r="BC1037" s="550">
        <f>'Report 2'!$AJ215</f>
        <v>0</v>
      </c>
      <c r="BD1037" s="550">
        <f>'Report 2'!$AK215</f>
        <v>0</v>
      </c>
      <c r="BE1037" s="550">
        <f>'Report 2'!$AL215</f>
        <v>0</v>
      </c>
      <c r="BF1037" s="550">
        <f>'Report 2'!$AM215</f>
        <v>0</v>
      </c>
      <c r="BG1037" s="550">
        <f>'Report 2'!$AN215</f>
        <v>0</v>
      </c>
      <c r="BH1037" s="550">
        <f>'Report 2'!$AO215</f>
        <v>0</v>
      </c>
      <c r="BI1037" s="550">
        <f>'Report 2'!$AP215</f>
        <v>0</v>
      </c>
      <c r="CC1037" s="542" t="s">
        <v>669</v>
      </c>
      <c r="CD1037" s="1014" t="s">
        <v>672</v>
      </c>
      <c r="CE1037" s="1014" t="str">
        <f>'Information Input'!$M$14</f>
        <v xml:space="preserve">      -      </v>
      </c>
      <c r="CF1037" s="551" t="s">
        <v>137</v>
      </c>
      <c r="CG1037" s="552">
        <f t="shared" si="186"/>
        <v>43647</v>
      </c>
      <c r="CH1037" s="552">
        <f t="shared" si="187"/>
        <v>43738</v>
      </c>
      <c r="CI1037" s="552">
        <f>'Information Input'!$H$35</f>
        <v>43555</v>
      </c>
      <c r="CJ1037" s="551" t="str">
        <f>'Information Input'!$J$22</f>
        <v>Quarterly</v>
      </c>
      <c r="CK1037" s="552">
        <f>'Information Input'!$H$30</f>
        <v>43555</v>
      </c>
      <c r="CL1037" s="551">
        <f>'Information Input'!$J$18</f>
        <v>2019</v>
      </c>
      <c r="CM1037" s="551" t="s">
        <v>97</v>
      </c>
      <c r="CN1037" s="1014" t="s">
        <v>98</v>
      </c>
      <c r="CO1037" s="542" t="s">
        <v>96</v>
      </c>
      <c r="CP1037" s="542" t="s">
        <v>671</v>
      </c>
      <c r="CQ1037" s="551">
        <v>36</v>
      </c>
      <c r="CR1037" s="542" t="s">
        <v>178</v>
      </c>
      <c r="CS1037" s="542" t="s">
        <v>235</v>
      </c>
      <c r="CT1037" s="1015">
        <f>'Report 1'!$T$18</f>
        <v>0</v>
      </c>
      <c r="CU1037" s="1016">
        <f>SUMIF('Report 4A'!$G$16:$G$95,$CQ1037,'Report 4A'!$AB$16:$AB$95)</f>
        <v>0</v>
      </c>
      <c r="CV1037" s="1017">
        <f t="shared" si="188"/>
        <v>0</v>
      </c>
    </row>
    <row r="1038" spans="2:100">
      <c r="B1038" s="535" t="s">
        <v>669</v>
      </c>
      <c r="C1038" s="536">
        <v>1</v>
      </c>
      <c r="D1038" s="537" t="str">
        <f>'Information Input'!$M$14</f>
        <v xml:space="preserve">      -      </v>
      </c>
      <c r="E1038" s="537" t="s">
        <v>136</v>
      </c>
      <c r="F1038" s="538">
        <f t="shared" si="183"/>
        <v>43556</v>
      </c>
      <c r="G1038" s="538">
        <f t="shared" si="184"/>
        <v>43646</v>
      </c>
      <c r="H1038" s="538">
        <f>'Information Input'!$H$35</f>
        <v>43555</v>
      </c>
      <c r="I1038" s="537" t="str">
        <f>'Information Input'!$J$22</f>
        <v>Quarterly</v>
      </c>
      <c r="J1038" s="538">
        <f>'Information Input'!$H$30</f>
        <v>43555</v>
      </c>
      <c r="K1038" s="537">
        <f>'Information Input'!$J$18</f>
        <v>2019</v>
      </c>
      <c r="L1038" s="579" t="s">
        <v>97</v>
      </c>
      <c r="M1038" s="540" t="s">
        <v>98</v>
      </c>
      <c r="N1038" s="541" t="s">
        <v>96</v>
      </c>
      <c r="O1038" s="542" t="s">
        <v>671</v>
      </c>
      <c r="P1038" s="537">
        <v>34</v>
      </c>
      <c r="Q1038" s="541" t="s">
        <v>176</v>
      </c>
      <c r="R1038" s="541" t="s">
        <v>238</v>
      </c>
      <c r="S1038" s="543">
        <f>'Report 1'!$S$18</f>
        <v>0</v>
      </c>
      <c r="T1038" s="544">
        <f>'Report 1'!$S$54</f>
        <v>0</v>
      </c>
      <c r="U1038" s="545">
        <f>'Report 1'!$S$140</f>
        <v>0</v>
      </c>
      <c r="AL1038" s="546" t="s">
        <v>669</v>
      </c>
      <c r="AM1038" s="547">
        <v>2</v>
      </c>
      <c r="AN1038" s="547" t="str">
        <f>'Information Input'!$M$14</f>
        <v xml:space="preserve">      -      </v>
      </c>
      <c r="AO1038" s="547" t="s">
        <v>139</v>
      </c>
      <c r="AP1038" s="538">
        <f>'Information Input'!$H$33</f>
        <v>43466</v>
      </c>
      <c r="AQ1038" s="538">
        <f>'Information Input'!$H$34</f>
        <v>43555</v>
      </c>
      <c r="AR1038" s="538">
        <f>'Information Input'!$H$35</f>
        <v>43555</v>
      </c>
      <c r="AS1038" s="547" t="str">
        <f>'Information Input'!$J$22</f>
        <v>Quarterly</v>
      </c>
      <c r="AT1038" s="538">
        <f>'Information Input'!$H$30</f>
        <v>43555</v>
      </c>
      <c r="AU1038" s="547">
        <f>'Information Input'!$J$18</f>
        <v>2019</v>
      </c>
      <c r="AV1038" s="547" t="s">
        <v>99</v>
      </c>
      <c r="AW1038" s="547" t="s">
        <v>100</v>
      </c>
      <c r="AX1038" s="547" t="s">
        <v>96</v>
      </c>
      <c r="AY1038" s="548" t="s">
        <v>671</v>
      </c>
      <c r="AZ1038" s="547">
        <v>29</v>
      </c>
      <c r="BA1038" s="549" t="s">
        <v>171</v>
      </c>
      <c r="BB1038" s="543" t="s">
        <v>238</v>
      </c>
      <c r="BC1038" s="550">
        <f>'Report 2'!$AJ216</f>
        <v>0</v>
      </c>
      <c r="BD1038" s="550">
        <f>'Report 2'!$AK216</f>
        <v>0</v>
      </c>
      <c r="BE1038" s="550">
        <f>'Report 2'!$AL216</f>
        <v>0</v>
      </c>
      <c r="BF1038" s="550">
        <f>'Report 2'!$AM216</f>
        <v>0</v>
      </c>
      <c r="BG1038" s="550">
        <f>'Report 2'!$AN216</f>
        <v>0</v>
      </c>
      <c r="BH1038" s="550">
        <f>'Report 2'!$AO216</f>
        <v>0</v>
      </c>
      <c r="BI1038" s="550">
        <f>'Report 2'!$AP216</f>
        <v>0</v>
      </c>
      <c r="CC1038" s="542" t="s">
        <v>669</v>
      </c>
      <c r="CD1038" s="1014" t="s">
        <v>672</v>
      </c>
      <c r="CE1038" s="1014" t="str">
        <f>'Information Input'!$M$14</f>
        <v xml:space="preserve">      -      </v>
      </c>
      <c r="CF1038" s="551" t="s">
        <v>137</v>
      </c>
      <c r="CG1038" s="552">
        <f t="shared" si="186"/>
        <v>43647</v>
      </c>
      <c r="CH1038" s="552">
        <f t="shared" si="187"/>
        <v>43738</v>
      </c>
      <c r="CI1038" s="552">
        <f>'Information Input'!$H$35</f>
        <v>43555</v>
      </c>
      <c r="CJ1038" s="551" t="str">
        <f>'Information Input'!$J$22</f>
        <v>Quarterly</v>
      </c>
      <c r="CK1038" s="552">
        <f>'Information Input'!$H$30</f>
        <v>43555</v>
      </c>
      <c r="CL1038" s="551">
        <f>'Information Input'!$J$18</f>
        <v>2019</v>
      </c>
      <c r="CM1038" s="551" t="s">
        <v>97</v>
      </c>
      <c r="CN1038" s="1014" t="s">
        <v>98</v>
      </c>
      <c r="CO1038" s="542" t="s">
        <v>96</v>
      </c>
      <c r="CP1038" s="542" t="s">
        <v>671</v>
      </c>
      <c r="CQ1038" s="551">
        <v>37</v>
      </c>
      <c r="CR1038" s="542" t="s">
        <v>179</v>
      </c>
      <c r="CS1038" s="542" t="s">
        <v>231</v>
      </c>
      <c r="CT1038" s="1015">
        <f>'Report 1'!$T$18</f>
        <v>0</v>
      </c>
      <c r="CU1038" s="1016">
        <f>SUMIF('Report 4A'!$G$16:$G$95,$CQ1038,'Report 4A'!$AB$16:$AB$95)</f>
        <v>0</v>
      </c>
      <c r="CV1038" s="1017">
        <f t="shared" si="188"/>
        <v>0</v>
      </c>
    </row>
    <row r="1039" spans="2:100">
      <c r="B1039" s="535" t="s">
        <v>669</v>
      </c>
      <c r="C1039" s="536">
        <v>1</v>
      </c>
      <c r="D1039" s="537" t="str">
        <f>'Information Input'!$M$14</f>
        <v xml:space="preserve">      -      </v>
      </c>
      <c r="E1039" s="537" t="s">
        <v>136</v>
      </c>
      <c r="F1039" s="538">
        <f t="shared" si="183"/>
        <v>43556</v>
      </c>
      <c r="G1039" s="538">
        <f t="shared" si="184"/>
        <v>43646</v>
      </c>
      <c r="H1039" s="538">
        <f>'Information Input'!$H$35</f>
        <v>43555</v>
      </c>
      <c r="I1039" s="537" t="str">
        <f>'Information Input'!$J$22</f>
        <v>Quarterly</v>
      </c>
      <c r="J1039" s="538">
        <f>'Information Input'!$H$30</f>
        <v>43555</v>
      </c>
      <c r="K1039" s="537">
        <f>'Information Input'!$J$18</f>
        <v>2019</v>
      </c>
      <c r="L1039" s="579" t="s">
        <v>97</v>
      </c>
      <c r="M1039" s="540" t="s">
        <v>98</v>
      </c>
      <c r="N1039" s="541" t="s">
        <v>96</v>
      </c>
      <c r="O1039" s="542" t="s">
        <v>671</v>
      </c>
      <c r="P1039" s="537">
        <v>35</v>
      </c>
      <c r="Q1039" s="541" t="s">
        <v>177</v>
      </c>
      <c r="R1039" s="541" t="s">
        <v>235</v>
      </c>
      <c r="S1039" s="543">
        <f>'Report 1'!$S$18</f>
        <v>0</v>
      </c>
      <c r="T1039" s="544">
        <f>'Report 1'!$S$55</f>
        <v>0</v>
      </c>
      <c r="U1039" s="545">
        <f>'Report 1'!$S$141</f>
        <v>0</v>
      </c>
      <c r="AL1039" s="546" t="s">
        <v>669</v>
      </c>
      <c r="AM1039" s="547">
        <v>2</v>
      </c>
      <c r="AN1039" s="547" t="str">
        <f>'Information Input'!$M$14</f>
        <v xml:space="preserve">      -      </v>
      </c>
      <c r="AO1039" s="547" t="s">
        <v>139</v>
      </c>
      <c r="AP1039" s="538">
        <f>'Information Input'!$H$33</f>
        <v>43466</v>
      </c>
      <c r="AQ1039" s="538">
        <f>'Information Input'!$H$34</f>
        <v>43555</v>
      </c>
      <c r="AR1039" s="538">
        <f>'Information Input'!$H$35</f>
        <v>43555</v>
      </c>
      <c r="AS1039" s="547" t="str">
        <f>'Information Input'!$J$22</f>
        <v>Quarterly</v>
      </c>
      <c r="AT1039" s="538">
        <f>'Information Input'!$H$30</f>
        <v>43555</v>
      </c>
      <c r="AU1039" s="547">
        <f>'Information Input'!$J$18</f>
        <v>2019</v>
      </c>
      <c r="AV1039" s="547" t="s">
        <v>99</v>
      </c>
      <c r="AW1039" s="547" t="s">
        <v>100</v>
      </c>
      <c r="AX1039" s="547" t="s">
        <v>96</v>
      </c>
      <c r="AY1039" s="548" t="s">
        <v>671</v>
      </c>
      <c r="AZ1039" s="547">
        <v>30</v>
      </c>
      <c r="BA1039" s="549" t="s">
        <v>172</v>
      </c>
      <c r="BB1039" s="543" t="s">
        <v>238</v>
      </c>
      <c r="BC1039" s="550">
        <f>'Report 2'!$AJ217</f>
        <v>0</v>
      </c>
      <c r="BD1039" s="550">
        <f>'Report 2'!$AK217</f>
        <v>0</v>
      </c>
      <c r="BE1039" s="550">
        <f>'Report 2'!$AL217</f>
        <v>0</v>
      </c>
      <c r="BF1039" s="550">
        <f>'Report 2'!$AM217</f>
        <v>0</v>
      </c>
      <c r="BG1039" s="550">
        <f>'Report 2'!$AN217</f>
        <v>0</v>
      </c>
      <c r="BH1039" s="550">
        <f>'Report 2'!$AO217</f>
        <v>0</v>
      </c>
      <c r="BI1039" s="550">
        <f>'Report 2'!$AP217</f>
        <v>0</v>
      </c>
      <c r="CC1039" s="542" t="s">
        <v>669</v>
      </c>
      <c r="CD1039" s="1014" t="s">
        <v>672</v>
      </c>
      <c r="CE1039" s="1014" t="str">
        <f>'Information Input'!$M$14</f>
        <v xml:space="preserve">      -      </v>
      </c>
      <c r="CF1039" s="551" t="s">
        <v>137</v>
      </c>
      <c r="CG1039" s="552">
        <f t="shared" si="186"/>
        <v>43647</v>
      </c>
      <c r="CH1039" s="552">
        <f t="shared" si="187"/>
        <v>43738</v>
      </c>
      <c r="CI1039" s="552">
        <f>'Information Input'!$H$35</f>
        <v>43555</v>
      </c>
      <c r="CJ1039" s="551" t="str">
        <f>'Information Input'!$J$22</f>
        <v>Quarterly</v>
      </c>
      <c r="CK1039" s="552">
        <f>'Information Input'!$H$30</f>
        <v>43555</v>
      </c>
      <c r="CL1039" s="551">
        <f>'Information Input'!$J$18</f>
        <v>2019</v>
      </c>
      <c r="CM1039" s="551" t="s">
        <v>97</v>
      </c>
      <c r="CN1039" s="1014" t="s">
        <v>98</v>
      </c>
      <c r="CO1039" s="542" t="s">
        <v>96</v>
      </c>
      <c r="CP1039" s="542" t="s">
        <v>671</v>
      </c>
      <c r="CQ1039" s="551">
        <v>38</v>
      </c>
      <c r="CR1039" s="542" t="s">
        <v>180</v>
      </c>
      <c r="CS1039" s="542" t="s">
        <v>233</v>
      </c>
      <c r="CT1039" s="1015">
        <f>'Report 1'!$T$18</f>
        <v>0</v>
      </c>
      <c r="CU1039" s="1016">
        <f>SUMIF('Report 4A'!$G$16:$G$95,$CQ1039,'Report 4A'!$AB$16:$AB$95)</f>
        <v>0</v>
      </c>
      <c r="CV1039" s="1017">
        <f t="shared" si="188"/>
        <v>0</v>
      </c>
    </row>
    <row r="1040" spans="2:100">
      <c r="B1040" s="535" t="s">
        <v>669</v>
      </c>
      <c r="C1040" s="536">
        <v>1</v>
      </c>
      <c r="D1040" s="537" t="str">
        <f>'Information Input'!$M$14</f>
        <v xml:space="preserve">      -      </v>
      </c>
      <c r="E1040" s="537" t="s">
        <v>136</v>
      </c>
      <c r="F1040" s="538">
        <f t="shared" si="183"/>
        <v>43556</v>
      </c>
      <c r="G1040" s="538">
        <f t="shared" si="184"/>
        <v>43646</v>
      </c>
      <c r="H1040" s="538">
        <f>'Information Input'!$H$35</f>
        <v>43555</v>
      </c>
      <c r="I1040" s="537" t="str">
        <f>'Information Input'!$J$22</f>
        <v>Quarterly</v>
      </c>
      <c r="J1040" s="538">
        <f>'Information Input'!$H$30</f>
        <v>43555</v>
      </c>
      <c r="K1040" s="537">
        <f>'Information Input'!$J$18</f>
        <v>2019</v>
      </c>
      <c r="L1040" s="579" t="s">
        <v>97</v>
      </c>
      <c r="M1040" s="540" t="s">
        <v>98</v>
      </c>
      <c r="N1040" s="541" t="s">
        <v>96</v>
      </c>
      <c r="O1040" s="542" t="s">
        <v>671</v>
      </c>
      <c r="P1040" s="537">
        <v>36</v>
      </c>
      <c r="Q1040" s="541" t="s">
        <v>178</v>
      </c>
      <c r="R1040" s="541" t="s">
        <v>235</v>
      </c>
      <c r="S1040" s="543">
        <f>'Report 1'!$S$18</f>
        <v>0</v>
      </c>
      <c r="T1040" s="544">
        <f>'Report 1'!$S$56</f>
        <v>0</v>
      </c>
      <c r="U1040" s="545">
        <f>'Report 1'!$S$142</f>
        <v>0</v>
      </c>
      <c r="AL1040" s="546" t="s">
        <v>669</v>
      </c>
      <c r="AM1040" s="547">
        <v>2</v>
      </c>
      <c r="AN1040" s="547" t="str">
        <f>'Information Input'!$M$14</f>
        <v xml:space="preserve">      -      </v>
      </c>
      <c r="AO1040" s="547" t="s">
        <v>139</v>
      </c>
      <c r="AP1040" s="538">
        <f>'Information Input'!$H$33</f>
        <v>43466</v>
      </c>
      <c r="AQ1040" s="538">
        <f>'Information Input'!$H$34</f>
        <v>43555</v>
      </c>
      <c r="AR1040" s="538">
        <f>'Information Input'!$H$35</f>
        <v>43555</v>
      </c>
      <c r="AS1040" s="547" t="str">
        <f>'Information Input'!$J$22</f>
        <v>Quarterly</v>
      </c>
      <c r="AT1040" s="538">
        <f>'Information Input'!$H$30</f>
        <v>43555</v>
      </c>
      <c r="AU1040" s="547">
        <f>'Information Input'!$J$18</f>
        <v>2019</v>
      </c>
      <c r="AV1040" s="547" t="s">
        <v>99</v>
      </c>
      <c r="AW1040" s="547" t="s">
        <v>100</v>
      </c>
      <c r="AX1040" s="547" t="s">
        <v>96</v>
      </c>
      <c r="AY1040" s="548" t="s">
        <v>671</v>
      </c>
      <c r="AZ1040" s="547">
        <v>31</v>
      </c>
      <c r="BA1040" s="549" t="s">
        <v>173</v>
      </c>
      <c r="BB1040" s="543" t="s">
        <v>233</v>
      </c>
      <c r="BC1040" s="550">
        <f>'Report 2'!$AJ218</f>
        <v>0</v>
      </c>
      <c r="BD1040" s="550">
        <f>'Report 2'!$AK218</f>
        <v>0</v>
      </c>
      <c r="BE1040" s="550">
        <f>'Report 2'!$AL218</f>
        <v>0</v>
      </c>
      <c r="BF1040" s="550">
        <f>'Report 2'!$AM218</f>
        <v>0</v>
      </c>
      <c r="BG1040" s="550">
        <f>'Report 2'!$AN218</f>
        <v>0</v>
      </c>
      <c r="BH1040" s="550">
        <f>'Report 2'!$AO218</f>
        <v>0</v>
      </c>
      <c r="BI1040" s="550">
        <f>'Report 2'!$AP218</f>
        <v>0</v>
      </c>
      <c r="CC1040" s="542" t="s">
        <v>669</v>
      </c>
      <c r="CD1040" s="1014" t="s">
        <v>672</v>
      </c>
      <c r="CE1040" s="1014" t="str">
        <f>'Information Input'!$M$14</f>
        <v xml:space="preserve">      -      </v>
      </c>
      <c r="CF1040" s="551" t="s">
        <v>137</v>
      </c>
      <c r="CG1040" s="552">
        <f t="shared" si="186"/>
        <v>43647</v>
      </c>
      <c r="CH1040" s="552">
        <f t="shared" si="187"/>
        <v>43738</v>
      </c>
      <c r="CI1040" s="552">
        <f>'Information Input'!$H$35</f>
        <v>43555</v>
      </c>
      <c r="CJ1040" s="551" t="str">
        <f>'Information Input'!$J$22</f>
        <v>Quarterly</v>
      </c>
      <c r="CK1040" s="552">
        <f>'Information Input'!$H$30</f>
        <v>43555</v>
      </c>
      <c r="CL1040" s="551">
        <f>'Information Input'!$J$18</f>
        <v>2019</v>
      </c>
      <c r="CM1040" s="551" t="s">
        <v>97</v>
      </c>
      <c r="CN1040" s="1014" t="s">
        <v>98</v>
      </c>
      <c r="CO1040" s="542" t="s">
        <v>96</v>
      </c>
      <c r="CP1040" s="542" t="s">
        <v>671</v>
      </c>
      <c r="CQ1040" s="551">
        <v>39</v>
      </c>
      <c r="CR1040" s="542" t="s">
        <v>181</v>
      </c>
      <c r="CS1040" s="542" t="s">
        <v>233</v>
      </c>
      <c r="CT1040" s="1015">
        <f>'Report 1'!$T$18</f>
        <v>0</v>
      </c>
      <c r="CU1040" s="1016">
        <f>SUMIF('Report 4A'!$G$16:$G$95,$CQ1040,'Report 4A'!$AB$16:$AB$95)</f>
        <v>0</v>
      </c>
      <c r="CV1040" s="1017">
        <f t="shared" si="188"/>
        <v>0</v>
      </c>
    </row>
    <row r="1041" spans="2:100">
      <c r="B1041" s="535" t="s">
        <v>669</v>
      </c>
      <c r="C1041" s="536">
        <v>1</v>
      </c>
      <c r="D1041" s="537" t="str">
        <f>'Information Input'!$M$14</f>
        <v xml:space="preserve">      -      </v>
      </c>
      <c r="E1041" s="537" t="s">
        <v>136</v>
      </c>
      <c r="F1041" s="538">
        <f t="shared" si="183"/>
        <v>43556</v>
      </c>
      <c r="G1041" s="538">
        <f t="shared" si="184"/>
        <v>43646</v>
      </c>
      <c r="H1041" s="538">
        <f>'Information Input'!$H$35</f>
        <v>43555</v>
      </c>
      <c r="I1041" s="537" t="str">
        <f>'Information Input'!$J$22</f>
        <v>Quarterly</v>
      </c>
      <c r="J1041" s="538">
        <f>'Information Input'!$H$30</f>
        <v>43555</v>
      </c>
      <c r="K1041" s="537">
        <f>'Information Input'!$J$18</f>
        <v>2019</v>
      </c>
      <c r="L1041" s="579" t="s">
        <v>97</v>
      </c>
      <c r="M1041" s="540" t="s">
        <v>98</v>
      </c>
      <c r="N1041" s="541" t="s">
        <v>96</v>
      </c>
      <c r="O1041" s="542" t="s">
        <v>671</v>
      </c>
      <c r="P1041" s="537">
        <v>37</v>
      </c>
      <c r="Q1041" s="541" t="s">
        <v>179</v>
      </c>
      <c r="R1041" s="541" t="s">
        <v>231</v>
      </c>
      <c r="S1041" s="543">
        <f>'Report 1'!$S$18</f>
        <v>0</v>
      </c>
      <c r="T1041" s="544">
        <f>'Report 1'!$S$57</f>
        <v>0</v>
      </c>
      <c r="U1041" s="545">
        <f>'Report 1'!$S$143</f>
        <v>0</v>
      </c>
      <c r="AL1041" s="546" t="s">
        <v>669</v>
      </c>
      <c r="AM1041" s="547">
        <v>2</v>
      </c>
      <c r="AN1041" s="547" t="str">
        <f>'Information Input'!$M$14</f>
        <v xml:space="preserve">      -      </v>
      </c>
      <c r="AO1041" s="547" t="s">
        <v>139</v>
      </c>
      <c r="AP1041" s="538">
        <f>'Information Input'!$H$33</f>
        <v>43466</v>
      </c>
      <c r="AQ1041" s="538">
        <f>'Information Input'!$H$34</f>
        <v>43555</v>
      </c>
      <c r="AR1041" s="538">
        <f>'Information Input'!$H$35</f>
        <v>43555</v>
      </c>
      <c r="AS1041" s="547" t="str">
        <f>'Information Input'!$J$22</f>
        <v>Quarterly</v>
      </c>
      <c r="AT1041" s="538">
        <f>'Information Input'!$H$30</f>
        <v>43555</v>
      </c>
      <c r="AU1041" s="547">
        <f>'Information Input'!$J$18</f>
        <v>2019</v>
      </c>
      <c r="AV1041" s="547" t="s">
        <v>99</v>
      </c>
      <c r="AW1041" s="547" t="s">
        <v>100</v>
      </c>
      <c r="AX1041" s="547" t="s">
        <v>96</v>
      </c>
      <c r="AY1041" s="548" t="s">
        <v>671</v>
      </c>
      <c r="AZ1041" s="547">
        <v>32</v>
      </c>
      <c r="BA1041" s="549" t="s">
        <v>174</v>
      </c>
      <c r="BB1041" s="543" t="s">
        <v>238</v>
      </c>
      <c r="BC1041" s="550">
        <f>'Report 2'!$AJ219</f>
        <v>0</v>
      </c>
      <c r="BD1041" s="550">
        <f>'Report 2'!$AK219</f>
        <v>0</v>
      </c>
      <c r="BE1041" s="550">
        <f>'Report 2'!$AL219</f>
        <v>0</v>
      </c>
      <c r="BF1041" s="550">
        <f>'Report 2'!$AM219</f>
        <v>0</v>
      </c>
      <c r="BG1041" s="550">
        <f>'Report 2'!$AN219</f>
        <v>0</v>
      </c>
      <c r="BH1041" s="550">
        <f>'Report 2'!$AO219</f>
        <v>0</v>
      </c>
      <c r="BI1041" s="550">
        <f>'Report 2'!$AP219</f>
        <v>0</v>
      </c>
      <c r="CC1041" s="542" t="s">
        <v>669</v>
      </c>
      <c r="CD1041" s="1014" t="s">
        <v>672</v>
      </c>
      <c r="CE1041" s="1014" t="str">
        <f>'Information Input'!$M$14</f>
        <v xml:space="preserve">      -      </v>
      </c>
      <c r="CF1041" s="551" t="s">
        <v>137</v>
      </c>
      <c r="CG1041" s="552">
        <f t="shared" si="186"/>
        <v>43647</v>
      </c>
      <c r="CH1041" s="552">
        <f t="shared" si="187"/>
        <v>43738</v>
      </c>
      <c r="CI1041" s="552">
        <f>'Information Input'!$H$35</f>
        <v>43555</v>
      </c>
      <c r="CJ1041" s="551" t="str">
        <f>'Information Input'!$J$22</f>
        <v>Quarterly</v>
      </c>
      <c r="CK1041" s="552">
        <f>'Information Input'!$H$30</f>
        <v>43555</v>
      </c>
      <c r="CL1041" s="551">
        <f>'Information Input'!$J$18</f>
        <v>2019</v>
      </c>
      <c r="CM1041" s="551" t="s">
        <v>97</v>
      </c>
      <c r="CN1041" s="1014" t="s">
        <v>98</v>
      </c>
      <c r="CO1041" s="542" t="s">
        <v>96</v>
      </c>
      <c r="CP1041" s="542" t="s">
        <v>671</v>
      </c>
      <c r="CQ1041" s="551">
        <v>40</v>
      </c>
      <c r="CR1041" s="542" t="s">
        <v>182</v>
      </c>
      <c r="CS1041" s="542" t="s">
        <v>238</v>
      </c>
      <c r="CT1041" s="1015">
        <f>'Report 1'!$T$18</f>
        <v>0</v>
      </c>
      <c r="CU1041" s="1016">
        <f>SUMIF('Report 4A'!$G$16:$G$95,$CQ1041,'Report 4A'!$AB$16:$AB$95)</f>
        <v>0</v>
      </c>
      <c r="CV1041" s="1017">
        <f t="shared" si="188"/>
        <v>0</v>
      </c>
    </row>
    <row r="1042" spans="2:100">
      <c r="B1042" s="535" t="s">
        <v>669</v>
      </c>
      <c r="C1042" s="536">
        <v>1</v>
      </c>
      <c r="D1042" s="537" t="str">
        <f>'Information Input'!$M$14</f>
        <v xml:space="preserve">      -      </v>
      </c>
      <c r="E1042" s="537" t="s">
        <v>136</v>
      </c>
      <c r="F1042" s="538">
        <f t="shared" si="183"/>
        <v>43556</v>
      </c>
      <c r="G1042" s="538">
        <f t="shared" si="184"/>
        <v>43646</v>
      </c>
      <c r="H1042" s="538">
        <f>'Information Input'!$H$35</f>
        <v>43555</v>
      </c>
      <c r="I1042" s="537" t="str">
        <f>'Information Input'!$J$22</f>
        <v>Quarterly</v>
      </c>
      <c r="J1042" s="538">
        <f>'Information Input'!$H$30</f>
        <v>43555</v>
      </c>
      <c r="K1042" s="537">
        <f>'Information Input'!$J$18</f>
        <v>2019</v>
      </c>
      <c r="L1042" s="579" t="s">
        <v>97</v>
      </c>
      <c r="M1042" s="540" t="s">
        <v>98</v>
      </c>
      <c r="N1042" s="541" t="s">
        <v>96</v>
      </c>
      <c r="O1042" s="542" t="s">
        <v>671</v>
      </c>
      <c r="P1042" s="537">
        <v>38</v>
      </c>
      <c r="Q1042" s="541" t="s">
        <v>180</v>
      </c>
      <c r="R1042" s="541" t="s">
        <v>233</v>
      </c>
      <c r="S1042" s="543">
        <f>'Report 1'!$S$18</f>
        <v>0</v>
      </c>
      <c r="T1042" s="544">
        <f>'Report 1'!$S$58</f>
        <v>0</v>
      </c>
      <c r="U1042" s="545">
        <f>'Report 1'!$S$144</f>
        <v>0</v>
      </c>
      <c r="AL1042" s="546" t="s">
        <v>669</v>
      </c>
      <c r="AM1042" s="547">
        <v>2</v>
      </c>
      <c r="AN1042" s="547" t="str">
        <f>'Information Input'!$M$14</f>
        <v xml:space="preserve">      -      </v>
      </c>
      <c r="AO1042" s="547" t="s">
        <v>139</v>
      </c>
      <c r="AP1042" s="538">
        <f>'Information Input'!$H$33</f>
        <v>43466</v>
      </c>
      <c r="AQ1042" s="538">
        <f>'Information Input'!$H$34</f>
        <v>43555</v>
      </c>
      <c r="AR1042" s="538">
        <f>'Information Input'!$H$35</f>
        <v>43555</v>
      </c>
      <c r="AS1042" s="547" t="str">
        <f>'Information Input'!$J$22</f>
        <v>Quarterly</v>
      </c>
      <c r="AT1042" s="538">
        <f>'Information Input'!$H$30</f>
        <v>43555</v>
      </c>
      <c r="AU1042" s="547">
        <f>'Information Input'!$J$18</f>
        <v>2019</v>
      </c>
      <c r="AV1042" s="547" t="s">
        <v>99</v>
      </c>
      <c r="AW1042" s="547" t="s">
        <v>100</v>
      </c>
      <c r="AX1042" s="547" t="s">
        <v>96</v>
      </c>
      <c r="AY1042" s="548" t="s">
        <v>671</v>
      </c>
      <c r="AZ1042" s="547">
        <v>33</v>
      </c>
      <c r="BA1042" s="549" t="s">
        <v>175</v>
      </c>
      <c r="BB1042" s="543" t="s">
        <v>233</v>
      </c>
      <c r="BC1042" s="550">
        <f>'Report 2'!$AJ220</f>
        <v>0</v>
      </c>
      <c r="BD1042" s="550">
        <f>'Report 2'!$AK220</f>
        <v>0</v>
      </c>
      <c r="BE1042" s="550">
        <f>'Report 2'!$AL220</f>
        <v>0</v>
      </c>
      <c r="BF1042" s="550">
        <f>'Report 2'!$AM220</f>
        <v>0</v>
      </c>
      <c r="BG1042" s="550">
        <f>'Report 2'!$AN220</f>
        <v>0</v>
      </c>
      <c r="BH1042" s="550">
        <f>'Report 2'!$AO220</f>
        <v>0</v>
      </c>
      <c r="BI1042" s="550">
        <f>'Report 2'!$AP220</f>
        <v>0</v>
      </c>
      <c r="CC1042" s="542" t="s">
        <v>669</v>
      </c>
      <c r="CD1042" s="1014" t="s">
        <v>672</v>
      </c>
      <c r="CE1042" s="1014" t="str">
        <f>'Information Input'!$M$14</f>
        <v xml:space="preserve">      -      </v>
      </c>
      <c r="CF1042" s="551" t="s">
        <v>137</v>
      </c>
      <c r="CG1042" s="552">
        <f t="shared" si="186"/>
        <v>43647</v>
      </c>
      <c r="CH1042" s="552">
        <f t="shared" si="187"/>
        <v>43738</v>
      </c>
      <c r="CI1042" s="552">
        <f>'Information Input'!$H$35</f>
        <v>43555</v>
      </c>
      <c r="CJ1042" s="551" t="str">
        <f>'Information Input'!$J$22</f>
        <v>Quarterly</v>
      </c>
      <c r="CK1042" s="552">
        <f>'Information Input'!$H$30</f>
        <v>43555</v>
      </c>
      <c r="CL1042" s="551">
        <f>'Information Input'!$J$18</f>
        <v>2019</v>
      </c>
      <c r="CM1042" s="551" t="s">
        <v>97</v>
      </c>
      <c r="CN1042" s="1014" t="s">
        <v>98</v>
      </c>
      <c r="CO1042" s="542" t="s">
        <v>96</v>
      </c>
      <c r="CP1042" s="542" t="s">
        <v>671</v>
      </c>
      <c r="CQ1042" s="551">
        <v>41</v>
      </c>
      <c r="CR1042" s="542" t="s">
        <v>183</v>
      </c>
      <c r="CS1042" s="542" t="s">
        <v>238</v>
      </c>
      <c r="CT1042" s="1015">
        <f>'Report 1'!$T$18</f>
        <v>0</v>
      </c>
      <c r="CU1042" s="1016">
        <f>SUMIF('Report 4A'!$G$16:$G$95,$CQ1042,'Report 4A'!$AB$16:$AB$95)</f>
        <v>0</v>
      </c>
      <c r="CV1042" s="1017">
        <f t="shared" si="188"/>
        <v>0</v>
      </c>
    </row>
    <row r="1043" spans="2:100">
      <c r="B1043" s="535" t="s">
        <v>669</v>
      </c>
      <c r="C1043" s="536">
        <v>1</v>
      </c>
      <c r="D1043" s="537" t="str">
        <f>'Information Input'!$M$14</f>
        <v xml:space="preserve">      -      </v>
      </c>
      <c r="E1043" s="537" t="s">
        <v>136</v>
      </c>
      <c r="F1043" s="538">
        <f t="shared" si="183"/>
        <v>43556</v>
      </c>
      <c r="G1043" s="538">
        <f t="shared" si="184"/>
        <v>43646</v>
      </c>
      <c r="H1043" s="538">
        <f>'Information Input'!$H$35</f>
        <v>43555</v>
      </c>
      <c r="I1043" s="537" t="str">
        <f>'Information Input'!$J$22</f>
        <v>Quarterly</v>
      </c>
      <c r="J1043" s="538">
        <f>'Information Input'!$H$30</f>
        <v>43555</v>
      </c>
      <c r="K1043" s="537">
        <f>'Information Input'!$J$18</f>
        <v>2019</v>
      </c>
      <c r="L1043" s="579" t="s">
        <v>97</v>
      </c>
      <c r="M1043" s="540" t="s">
        <v>98</v>
      </c>
      <c r="N1043" s="541" t="s">
        <v>96</v>
      </c>
      <c r="O1043" s="542" t="s">
        <v>671</v>
      </c>
      <c r="P1043" s="537">
        <v>39</v>
      </c>
      <c r="Q1043" s="541" t="s">
        <v>181</v>
      </c>
      <c r="R1043" s="541" t="s">
        <v>233</v>
      </c>
      <c r="S1043" s="543">
        <f>'Report 1'!$S$18</f>
        <v>0</v>
      </c>
      <c r="T1043" s="544">
        <f>'Report 1'!$S$59</f>
        <v>0</v>
      </c>
      <c r="U1043" s="545">
        <f>'Report 1'!$S$145</f>
        <v>0</v>
      </c>
      <c r="AL1043" s="546" t="s">
        <v>669</v>
      </c>
      <c r="AM1043" s="547">
        <v>2</v>
      </c>
      <c r="AN1043" s="547" t="str">
        <f>'Information Input'!$M$14</f>
        <v xml:space="preserve">      -      </v>
      </c>
      <c r="AO1043" s="547" t="s">
        <v>139</v>
      </c>
      <c r="AP1043" s="538">
        <f>'Information Input'!$H$33</f>
        <v>43466</v>
      </c>
      <c r="AQ1043" s="538">
        <f>'Information Input'!$H$34</f>
        <v>43555</v>
      </c>
      <c r="AR1043" s="538">
        <f>'Information Input'!$H$35</f>
        <v>43555</v>
      </c>
      <c r="AS1043" s="547" t="str">
        <f>'Information Input'!$J$22</f>
        <v>Quarterly</v>
      </c>
      <c r="AT1043" s="538">
        <f>'Information Input'!$H$30</f>
        <v>43555</v>
      </c>
      <c r="AU1043" s="547">
        <f>'Information Input'!$J$18</f>
        <v>2019</v>
      </c>
      <c r="AV1043" s="547" t="s">
        <v>99</v>
      </c>
      <c r="AW1043" s="547" t="s">
        <v>100</v>
      </c>
      <c r="AX1043" s="547" t="s">
        <v>96</v>
      </c>
      <c r="AY1043" s="548" t="s">
        <v>671</v>
      </c>
      <c r="AZ1043" s="547">
        <v>34</v>
      </c>
      <c r="BA1043" s="549" t="s">
        <v>176</v>
      </c>
      <c r="BB1043" s="543" t="s">
        <v>238</v>
      </c>
      <c r="BC1043" s="550">
        <f>'Report 2'!$AJ221</f>
        <v>0</v>
      </c>
      <c r="BD1043" s="550">
        <f>'Report 2'!$AK221</f>
        <v>0</v>
      </c>
      <c r="BE1043" s="550">
        <f>'Report 2'!$AL221</f>
        <v>0</v>
      </c>
      <c r="BF1043" s="550">
        <f>'Report 2'!$AM221</f>
        <v>0</v>
      </c>
      <c r="BG1043" s="550">
        <f>'Report 2'!$AN221</f>
        <v>0</v>
      </c>
      <c r="BH1043" s="550">
        <f>'Report 2'!$AO221</f>
        <v>0</v>
      </c>
      <c r="BI1043" s="550">
        <f>'Report 2'!$AP221</f>
        <v>0</v>
      </c>
      <c r="CC1043" s="542" t="s">
        <v>669</v>
      </c>
      <c r="CD1043" s="1014" t="s">
        <v>672</v>
      </c>
      <c r="CE1043" s="1014" t="str">
        <f>'Information Input'!$M$14</f>
        <v xml:space="preserve">      -      </v>
      </c>
      <c r="CF1043" s="551" t="s">
        <v>137</v>
      </c>
      <c r="CG1043" s="552">
        <f t="shared" si="186"/>
        <v>43647</v>
      </c>
      <c r="CH1043" s="552">
        <f t="shared" si="187"/>
        <v>43738</v>
      </c>
      <c r="CI1043" s="552">
        <f>'Information Input'!$H$35</f>
        <v>43555</v>
      </c>
      <c r="CJ1043" s="551" t="str">
        <f>'Information Input'!$J$22</f>
        <v>Quarterly</v>
      </c>
      <c r="CK1043" s="552">
        <f>'Information Input'!$H$30</f>
        <v>43555</v>
      </c>
      <c r="CL1043" s="551">
        <f>'Information Input'!$J$18</f>
        <v>2019</v>
      </c>
      <c r="CM1043" s="1018" t="s">
        <v>97</v>
      </c>
      <c r="CN1043" s="1014" t="s">
        <v>98</v>
      </c>
      <c r="CO1043" s="542" t="s">
        <v>96</v>
      </c>
      <c r="CP1043" s="542" t="s">
        <v>671</v>
      </c>
      <c r="CQ1043" s="551">
        <v>42</v>
      </c>
      <c r="CR1043" s="542" t="s">
        <v>184</v>
      </c>
      <c r="CS1043" s="542" t="s">
        <v>233</v>
      </c>
      <c r="CT1043" s="1015">
        <f>'Report 1'!$T$18</f>
        <v>0</v>
      </c>
      <c r="CU1043" s="1016">
        <f>SUMIF('Report 4A'!$G$16:$G$95,$CQ1043,'Report 4A'!$AB$16:$AB$95)</f>
        <v>0</v>
      </c>
      <c r="CV1043" s="1017">
        <f t="shared" ref="CV1043:CV1045" si="189">IF(CT1043&lt;&gt;0,CU1043/CT1043,0)</f>
        <v>0</v>
      </c>
    </row>
    <row r="1044" spans="2:100">
      <c r="B1044" s="535" t="s">
        <v>669</v>
      </c>
      <c r="C1044" s="536">
        <v>1</v>
      </c>
      <c r="D1044" s="537" t="str">
        <f>'Information Input'!$M$14</f>
        <v xml:space="preserve">      -      </v>
      </c>
      <c r="E1044" s="537" t="s">
        <v>136</v>
      </c>
      <c r="F1044" s="538">
        <f t="shared" si="183"/>
        <v>43556</v>
      </c>
      <c r="G1044" s="538">
        <f t="shared" si="184"/>
        <v>43646</v>
      </c>
      <c r="H1044" s="538">
        <f>'Information Input'!$H$35</f>
        <v>43555</v>
      </c>
      <c r="I1044" s="537" t="str">
        <f>'Information Input'!$J$22</f>
        <v>Quarterly</v>
      </c>
      <c r="J1044" s="538">
        <f>'Information Input'!$H$30</f>
        <v>43555</v>
      </c>
      <c r="K1044" s="537">
        <f>'Information Input'!$J$18</f>
        <v>2019</v>
      </c>
      <c r="L1044" s="579" t="s">
        <v>97</v>
      </c>
      <c r="M1044" s="540" t="s">
        <v>98</v>
      </c>
      <c r="N1044" s="541" t="s">
        <v>96</v>
      </c>
      <c r="O1044" s="542" t="s">
        <v>671</v>
      </c>
      <c r="P1044" s="537">
        <v>40</v>
      </c>
      <c r="Q1044" s="541" t="s">
        <v>182</v>
      </c>
      <c r="R1044" s="541" t="s">
        <v>238</v>
      </c>
      <c r="S1044" s="543">
        <f>'Report 1'!$S$18</f>
        <v>0</v>
      </c>
      <c r="T1044" s="544">
        <f>'Report 1'!$S$60</f>
        <v>0</v>
      </c>
      <c r="U1044" s="545">
        <f>'Report 1'!$S$146</f>
        <v>0</v>
      </c>
      <c r="AL1044" s="546" t="s">
        <v>669</v>
      </c>
      <c r="AM1044" s="547">
        <v>2</v>
      </c>
      <c r="AN1044" s="547" t="str">
        <f>'Information Input'!$M$14</f>
        <v xml:space="preserve">      -      </v>
      </c>
      <c r="AO1044" s="547" t="s">
        <v>139</v>
      </c>
      <c r="AP1044" s="538">
        <f>'Information Input'!$H$33</f>
        <v>43466</v>
      </c>
      <c r="AQ1044" s="538">
        <f>'Information Input'!$H$34</f>
        <v>43555</v>
      </c>
      <c r="AR1044" s="538">
        <f>'Information Input'!$H$35</f>
        <v>43555</v>
      </c>
      <c r="AS1044" s="547" t="str">
        <f>'Information Input'!$J$22</f>
        <v>Quarterly</v>
      </c>
      <c r="AT1044" s="538">
        <f>'Information Input'!$H$30</f>
        <v>43555</v>
      </c>
      <c r="AU1044" s="547">
        <f>'Information Input'!$J$18</f>
        <v>2019</v>
      </c>
      <c r="AV1044" s="547" t="s">
        <v>99</v>
      </c>
      <c r="AW1044" s="547" t="s">
        <v>100</v>
      </c>
      <c r="AX1044" s="547" t="s">
        <v>96</v>
      </c>
      <c r="AY1044" s="548" t="s">
        <v>671</v>
      </c>
      <c r="AZ1044" s="547">
        <v>35</v>
      </c>
      <c r="BA1044" s="549" t="s">
        <v>177</v>
      </c>
      <c r="BB1044" s="543" t="s">
        <v>235</v>
      </c>
      <c r="BC1044" s="550">
        <f>'Report 2'!$AJ222</f>
        <v>0</v>
      </c>
      <c r="BD1044" s="550">
        <f>'Report 2'!$AK222</f>
        <v>0</v>
      </c>
      <c r="BE1044" s="550">
        <f>'Report 2'!$AL222</f>
        <v>0</v>
      </c>
      <c r="BF1044" s="550">
        <f>'Report 2'!$AM222</f>
        <v>0</v>
      </c>
      <c r="BG1044" s="550">
        <f>'Report 2'!$AN222</f>
        <v>0</v>
      </c>
      <c r="BH1044" s="550">
        <f>'Report 2'!$AO222</f>
        <v>0</v>
      </c>
      <c r="BI1044" s="550">
        <f>'Report 2'!$AP222</f>
        <v>0</v>
      </c>
      <c r="CC1044" s="542" t="s">
        <v>669</v>
      </c>
      <c r="CD1044" s="1014" t="s">
        <v>672</v>
      </c>
      <c r="CE1044" s="1014" t="str">
        <f>'Information Input'!$M$14</f>
        <v xml:space="preserve">      -      </v>
      </c>
      <c r="CF1044" s="551" t="s">
        <v>137</v>
      </c>
      <c r="CG1044" s="552">
        <f t="shared" si="186"/>
        <v>43647</v>
      </c>
      <c r="CH1044" s="552">
        <f t="shared" si="187"/>
        <v>43738</v>
      </c>
      <c r="CI1044" s="552">
        <f>'Information Input'!$H$35</f>
        <v>43555</v>
      </c>
      <c r="CJ1044" s="551" t="str">
        <f>'Information Input'!$J$22</f>
        <v>Quarterly</v>
      </c>
      <c r="CK1044" s="552">
        <f>'Information Input'!$H$30</f>
        <v>43555</v>
      </c>
      <c r="CL1044" s="551">
        <f>'Information Input'!$J$18</f>
        <v>2019</v>
      </c>
      <c r="CM1044" s="1018" t="s">
        <v>97</v>
      </c>
      <c r="CN1044" s="1014" t="s">
        <v>98</v>
      </c>
      <c r="CO1044" s="542" t="s">
        <v>96</v>
      </c>
      <c r="CP1044" s="542" t="s">
        <v>671</v>
      </c>
      <c r="CQ1044" s="551">
        <v>43</v>
      </c>
      <c r="CR1044" s="542" t="s">
        <v>185</v>
      </c>
      <c r="CS1044" s="542" t="s">
        <v>233</v>
      </c>
      <c r="CT1044" s="1015">
        <f>'Report 1'!$T$18</f>
        <v>0</v>
      </c>
      <c r="CU1044" s="1016">
        <f>SUMIF('Report 4A'!$G$16:$G$95,$CQ1044,'Report 4A'!$AB$16:$AB$95)</f>
        <v>0</v>
      </c>
      <c r="CV1044" s="1017">
        <f t="shared" si="189"/>
        <v>0</v>
      </c>
    </row>
    <row r="1045" spans="2:100">
      <c r="B1045" s="535" t="s">
        <v>669</v>
      </c>
      <c r="C1045" s="536">
        <v>1</v>
      </c>
      <c r="D1045" s="537" t="str">
        <f>'Information Input'!$M$14</f>
        <v xml:space="preserve">      -      </v>
      </c>
      <c r="E1045" s="537" t="s">
        <v>136</v>
      </c>
      <c r="F1045" s="538">
        <f t="shared" si="183"/>
        <v>43556</v>
      </c>
      <c r="G1045" s="538">
        <f t="shared" si="184"/>
        <v>43646</v>
      </c>
      <c r="H1045" s="538">
        <f>'Information Input'!$H$35</f>
        <v>43555</v>
      </c>
      <c r="I1045" s="537" t="str">
        <f>'Information Input'!$J$22</f>
        <v>Quarterly</v>
      </c>
      <c r="J1045" s="538">
        <f>'Information Input'!$H$30</f>
        <v>43555</v>
      </c>
      <c r="K1045" s="537">
        <f>'Information Input'!$J$18</f>
        <v>2019</v>
      </c>
      <c r="L1045" s="579" t="s">
        <v>97</v>
      </c>
      <c r="M1045" s="540" t="s">
        <v>98</v>
      </c>
      <c r="N1045" s="541" t="s">
        <v>96</v>
      </c>
      <c r="O1045" s="542" t="s">
        <v>671</v>
      </c>
      <c r="P1045" s="537">
        <v>41</v>
      </c>
      <c r="Q1045" s="541" t="s">
        <v>183</v>
      </c>
      <c r="R1045" s="541" t="s">
        <v>238</v>
      </c>
      <c r="S1045" s="543">
        <f>'Report 1'!$S$18</f>
        <v>0</v>
      </c>
      <c r="T1045" s="544">
        <f>'Report 1'!$S$61</f>
        <v>0</v>
      </c>
      <c r="U1045" s="545">
        <f>'Report 1'!$S$147</f>
        <v>0</v>
      </c>
      <c r="AL1045" s="546" t="s">
        <v>669</v>
      </c>
      <c r="AM1045" s="547">
        <v>2</v>
      </c>
      <c r="AN1045" s="547" t="str">
        <f>'Information Input'!$M$14</f>
        <v xml:space="preserve">      -      </v>
      </c>
      <c r="AO1045" s="547" t="s">
        <v>139</v>
      </c>
      <c r="AP1045" s="538">
        <f>'Information Input'!$H$33</f>
        <v>43466</v>
      </c>
      <c r="AQ1045" s="538">
        <f>'Information Input'!$H$34</f>
        <v>43555</v>
      </c>
      <c r="AR1045" s="538">
        <f>'Information Input'!$H$35</f>
        <v>43555</v>
      </c>
      <c r="AS1045" s="547" t="str">
        <f>'Information Input'!$J$22</f>
        <v>Quarterly</v>
      </c>
      <c r="AT1045" s="538">
        <f>'Information Input'!$H$30</f>
        <v>43555</v>
      </c>
      <c r="AU1045" s="547">
        <f>'Information Input'!$J$18</f>
        <v>2019</v>
      </c>
      <c r="AV1045" s="547" t="s">
        <v>99</v>
      </c>
      <c r="AW1045" s="547" t="s">
        <v>100</v>
      </c>
      <c r="AX1045" s="547" t="s">
        <v>96</v>
      </c>
      <c r="AY1045" s="548" t="s">
        <v>671</v>
      </c>
      <c r="AZ1045" s="547">
        <v>36</v>
      </c>
      <c r="BA1045" s="549" t="s">
        <v>178</v>
      </c>
      <c r="BB1045" s="543" t="s">
        <v>235</v>
      </c>
      <c r="BC1045" s="550">
        <f>'Report 2'!$AJ223</f>
        <v>0</v>
      </c>
      <c r="BD1045" s="550">
        <f>'Report 2'!$AK223</f>
        <v>0</v>
      </c>
      <c r="BE1045" s="550">
        <f>'Report 2'!$AL223</f>
        <v>0</v>
      </c>
      <c r="BF1045" s="550">
        <f>'Report 2'!$AM223</f>
        <v>0</v>
      </c>
      <c r="BG1045" s="550">
        <f>'Report 2'!$AN223</f>
        <v>0</v>
      </c>
      <c r="BH1045" s="550">
        <f>'Report 2'!$AO223</f>
        <v>0</v>
      </c>
      <c r="BI1045" s="550">
        <f>'Report 2'!$AP223</f>
        <v>0</v>
      </c>
      <c r="CC1045" s="542" t="s">
        <v>669</v>
      </c>
      <c r="CD1045" s="1014" t="s">
        <v>672</v>
      </c>
      <c r="CE1045" s="1014" t="str">
        <f>'Information Input'!$M$14</f>
        <v xml:space="preserve">      -      </v>
      </c>
      <c r="CF1045" s="551" t="s">
        <v>137</v>
      </c>
      <c r="CG1045" s="552">
        <f t="shared" si="186"/>
        <v>43647</v>
      </c>
      <c r="CH1045" s="552">
        <f t="shared" si="187"/>
        <v>43738</v>
      </c>
      <c r="CI1045" s="552">
        <f>'Information Input'!$H$35</f>
        <v>43555</v>
      </c>
      <c r="CJ1045" s="551" t="str">
        <f>'Information Input'!$J$22</f>
        <v>Quarterly</v>
      </c>
      <c r="CK1045" s="552">
        <f>'Information Input'!$H$30</f>
        <v>43555</v>
      </c>
      <c r="CL1045" s="551">
        <f>'Information Input'!$J$18</f>
        <v>2019</v>
      </c>
      <c r="CM1045" s="551" t="s">
        <v>97</v>
      </c>
      <c r="CN1045" s="1014" t="s">
        <v>98</v>
      </c>
      <c r="CO1045" s="542" t="s">
        <v>96</v>
      </c>
      <c r="CP1045" s="542" t="s">
        <v>675</v>
      </c>
      <c r="CQ1045" s="551">
        <v>45</v>
      </c>
      <c r="CR1045" s="542" t="s">
        <v>187</v>
      </c>
      <c r="CS1045" s="542" t="s">
        <v>239</v>
      </c>
      <c r="CT1045" s="1015">
        <f>'Report 1'!$T$18</f>
        <v>0</v>
      </c>
      <c r="CU1045" s="1016">
        <f>SUMIF('Report 4A'!$G$16:$G$95,$CQ1045,'Report 4A'!$AB$16:$AB$95)</f>
        <v>0</v>
      </c>
      <c r="CV1045" s="1017">
        <f t="shared" si="189"/>
        <v>0</v>
      </c>
    </row>
    <row r="1046" spans="2:100">
      <c r="B1046" s="535" t="s">
        <v>669</v>
      </c>
      <c r="C1046" s="536">
        <v>1</v>
      </c>
      <c r="D1046" s="537" t="str">
        <f>'Information Input'!$M$14</f>
        <v xml:space="preserve">      -      </v>
      </c>
      <c r="E1046" s="537" t="s">
        <v>136</v>
      </c>
      <c r="F1046" s="538">
        <f t="shared" si="183"/>
        <v>43556</v>
      </c>
      <c r="G1046" s="538">
        <f t="shared" si="184"/>
        <v>43646</v>
      </c>
      <c r="H1046" s="538">
        <f>'Information Input'!$H$35</f>
        <v>43555</v>
      </c>
      <c r="I1046" s="537" t="str">
        <f>'Information Input'!$J$22</f>
        <v>Quarterly</v>
      </c>
      <c r="J1046" s="538">
        <f>'Information Input'!$H$30</f>
        <v>43555</v>
      </c>
      <c r="K1046" s="537">
        <f>'Information Input'!$J$18</f>
        <v>2019</v>
      </c>
      <c r="L1046" s="579" t="s">
        <v>97</v>
      </c>
      <c r="M1046" s="540" t="s">
        <v>98</v>
      </c>
      <c r="N1046" s="541" t="s">
        <v>96</v>
      </c>
      <c r="O1046" s="542" t="s">
        <v>671</v>
      </c>
      <c r="P1046" s="537">
        <v>42</v>
      </c>
      <c r="Q1046" s="541" t="s">
        <v>184</v>
      </c>
      <c r="R1046" s="541" t="s">
        <v>233</v>
      </c>
      <c r="S1046" s="543">
        <f>'Report 1'!$S$18</f>
        <v>0</v>
      </c>
      <c r="T1046" s="544">
        <f>'Report 1'!$S$62</f>
        <v>0</v>
      </c>
      <c r="U1046" s="545">
        <f>'Report 1'!$S$148</f>
        <v>0</v>
      </c>
      <c r="AL1046" s="546" t="s">
        <v>669</v>
      </c>
      <c r="AM1046" s="547">
        <v>2</v>
      </c>
      <c r="AN1046" s="547" t="str">
        <f>'Information Input'!$M$14</f>
        <v xml:space="preserve">      -      </v>
      </c>
      <c r="AO1046" s="547" t="s">
        <v>139</v>
      </c>
      <c r="AP1046" s="538">
        <f>'Information Input'!$H$33</f>
        <v>43466</v>
      </c>
      <c r="AQ1046" s="538">
        <f>'Information Input'!$H$34</f>
        <v>43555</v>
      </c>
      <c r="AR1046" s="538">
        <f>'Information Input'!$H$35</f>
        <v>43555</v>
      </c>
      <c r="AS1046" s="547" t="str">
        <f>'Information Input'!$J$22</f>
        <v>Quarterly</v>
      </c>
      <c r="AT1046" s="538">
        <f>'Information Input'!$H$30</f>
        <v>43555</v>
      </c>
      <c r="AU1046" s="547">
        <f>'Information Input'!$J$18</f>
        <v>2019</v>
      </c>
      <c r="AV1046" s="547" t="s">
        <v>99</v>
      </c>
      <c r="AW1046" s="547" t="s">
        <v>100</v>
      </c>
      <c r="AX1046" s="547" t="s">
        <v>96</v>
      </c>
      <c r="AY1046" s="548" t="s">
        <v>671</v>
      </c>
      <c r="AZ1046" s="547">
        <v>37</v>
      </c>
      <c r="BA1046" s="549" t="s">
        <v>179</v>
      </c>
      <c r="BB1046" s="543" t="s">
        <v>231</v>
      </c>
      <c r="BC1046" s="550">
        <f>'Report 2'!$AJ224</f>
        <v>0</v>
      </c>
      <c r="BD1046" s="550">
        <f>'Report 2'!$AK224</f>
        <v>0</v>
      </c>
      <c r="BE1046" s="550">
        <f>'Report 2'!$AL224</f>
        <v>0</v>
      </c>
      <c r="BF1046" s="550">
        <f>'Report 2'!$AM224</f>
        <v>0</v>
      </c>
      <c r="BG1046" s="550">
        <f>'Report 2'!$AN224</f>
        <v>0</v>
      </c>
      <c r="BH1046" s="550">
        <f>'Report 2'!$AO224</f>
        <v>0</v>
      </c>
      <c r="BI1046" s="550">
        <f>'Report 2'!$AP224</f>
        <v>0</v>
      </c>
      <c r="CC1046" s="542" t="s">
        <v>669</v>
      </c>
      <c r="CD1046" s="1014" t="s">
        <v>672</v>
      </c>
      <c r="CE1046" s="1014" t="str">
        <f>'Information Input'!$M$14</f>
        <v xml:space="preserve">      -      </v>
      </c>
      <c r="CF1046" s="551" t="s">
        <v>137</v>
      </c>
      <c r="CG1046" s="552">
        <f t="shared" si="186"/>
        <v>43647</v>
      </c>
      <c r="CH1046" s="552">
        <f t="shared" si="187"/>
        <v>43738</v>
      </c>
      <c r="CI1046" s="552">
        <f>'Information Input'!$H$35</f>
        <v>43555</v>
      </c>
      <c r="CJ1046" s="551" t="str">
        <f>'Information Input'!$J$22</f>
        <v>Quarterly</v>
      </c>
      <c r="CK1046" s="552">
        <f>'Information Input'!$H$30</f>
        <v>43555</v>
      </c>
      <c r="CL1046" s="551">
        <f>'Information Input'!$J$18</f>
        <v>2019</v>
      </c>
      <c r="CM1046" s="551" t="s">
        <v>97</v>
      </c>
      <c r="CN1046" s="1014" t="s">
        <v>98</v>
      </c>
      <c r="CO1046" s="542" t="s">
        <v>96</v>
      </c>
      <c r="CP1046" s="542" t="s">
        <v>675</v>
      </c>
      <c r="CQ1046" s="551">
        <v>46</v>
      </c>
      <c r="CR1046" s="542" t="s">
        <v>188</v>
      </c>
      <c r="CS1046" s="542" t="s">
        <v>239</v>
      </c>
      <c r="CT1046" s="1015">
        <f>'Report 1'!$T$18</f>
        <v>0</v>
      </c>
      <c r="CU1046" s="1016">
        <f>SUMIF('Report 4A'!$G$16:$G$95,$CQ1046,'Report 4A'!$AB$16:$AB$95)</f>
        <v>0</v>
      </c>
      <c r="CV1046" s="1017">
        <f t="shared" si="188"/>
        <v>0</v>
      </c>
    </row>
    <row r="1047" spans="2:100">
      <c r="B1047" s="535" t="s">
        <v>669</v>
      </c>
      <c r="C1047" s="536">
        <v>1</v>
      </c>
      <c r="D1047" s="537" t="str">
        <f>'Information Input'!$M$14</f>
        <v xml:space="preserve">      -      </v>
      </c>
      <c r="E1047" s="537" t="s">
        <v>136</v>
      </c>
      <c r="F1047" s="538">
        <f t="shared" si="183"/>
        <v>43556</v>
      </c>
      <c r="G1047" s="538">
        <f t="shared" si="184"/>
        <v>43646</v>
      </c>
      <c r="H1047" s="538">
        <f>'Information Input'!$H$35</f>
        <v>43555</v>
      </c>
      <c r="I1047" s="537" t="str">
        <f>'Information Input'!$J$22</f>
        <v>Quarterly</v>
      </c>
      <c r="J1047" s="538">
        <f>'Information Input'!$H$30</f>
        <v>43555</v>
      </c>
      <c r="K1047" s="537">
        <f>'Information Input'!$J$18</f>
        <v>2019</v>
      </c>
      <c r="L1047" s="579" t="s">
        <v>97</v>
      </c>
      <c r="M1047" s="540" t="s">
        <v>98</v>
      </c>
      <c r="N1047" s="541" t="s">
        <v>96</v>
      </c>
      <c r="O1047" s="542" t="s">
        <v>671</v>
      </c>
      <c r="P1047" s="537">
        <v>43</v>
      </c>
      <c r="Q1047" s="541" t="s">
        <v>185</v>
      </c>
      <c r="R1047" s="541" t="s">
        <v>233</v>
      </c>
      <c r="S1047" s="543">
        <f>'Report 1'!$S$18</f>
        <v>0</v>
      </c>
      <c r="T1047" s="544">
        <f>'Report 1'!$S$63</f>
        <v>0</v>
      </c>
      <c r="U1047" s="545">
        <f>'Report 1'!$S$149</f>
        <v>0</v>
      </c>
      <c r="AL1047" s="546" t="s">
        <v>669</v>
      </c>
      <c r="AM1047" s="547">
        <v>2</v>
      </c>
      <c r="AN1047" s="547" t="str">
        <f>'Information Input'!$M$14</f>
        <v xml:space="preserve">      -      </v>
      </c>
      <c r="AO1047" s="547" t="s">
        <v>139</v>
      </c>
      <c r="AP1047" s="538">
        <f>'Information Input'!$H$33</f>
        <v>43466</v>
      </c>
      <c r="AQ1047" s="538">
        <f>'Information Input'!$H$34</f>
        <v>43555</v>
      </c>
      <c r="AR1047" s="538">
        <f>'Information Input'!$H$35</f>
        <v>43555</v>
      </c>
      <c r="AS1047" s="547" t="str">
        <f>'Information Input'!$J$22</f>
        <v>Quarterly</v>
      </c>
      <c r="AT1047" s="538">
        <f>'Information Input'!$H$30</f>
        <v>43555</v>
      </c>
      <c r="AU1047" s="547">
        <f>'Information Input'!$J$18</f>
        <v>2019</v>
      </c>
      <c r="AV1047" s="547" t="s">
        <v>99</v>
      </c>
      <c r="AW1047" s="547" t="s">
        <v>100</v>
      </c>
      <c r="AX1047" s="547" t="s">
        <v>96</v>
      </c>
      <c r="AY1047" s="548" t="s">
        <v>671</v>
      </c>
      <c r="AZ1047" s="547">
        <v>38</v>
      </c>
      <c r="BA1047" s="549" t="s">
        <v>180</v>
      </c>
      <c r="BB1047" s="543" t="s">
        <v>233</v>
      </c>
      <c r="BC1047" s="550">
        <f>'Report 2'!$AJ225</f>
        <v>0</v>
      </c>
      <c r="BD1047" s="550">
        <f>'Report 2'!$AK225</f>
        <v>0</v>
      </c>
      <c r="BE1047" s="550">
        <f>'Report 2'!$AL225</f>
        <v>0</v>
      </c>
      <c r="BF1047" s="550">
        <f>'Report 2'!$AM225</f>
        <v>0</v>
      </c>
      <c r="BG1047" s="550">
        <f>'Report 2'!$AN225</f>
        <v>0</v>
      </c>
      <c r="BH1047" s="550">
        <f>'Report 2'!$AO225</f>
        <v>0</v>
      </c>
      <c r="BI1047" s="550">
        <f>'Report 2'!$AP225</f>
        <v>0</v>
      </c>
      <c r="CC1047" s="542" t="s">
        <v>669</v>
      </c>
      <c r="CD1047" s="1014" t="s">
        <v>672</v>
      </c>
      <c r="CE1047" s="1014" t="str">
        <f>'Information Input'!$M$14</f>
        <v xml:space="preserve">      -      </v>
      </c>
      <c r="CF1047" s="551" t="s">
        <v>137</v>
      </c>
      <c r="CG1047" s="552">
        <f t="shared" si="186"/>
        <v>43647</v>
      </c>
      <c r="CH1047" s="552">
        <f t="shared" si="187"/>
        <v>43738</v>
      </c>
      <c r="CI1047" s="552">
        <f>'Information Input'!$H$35</f>
        <v>43555</v>
      </c>
      <c r="CJ1047" s="551" t="str">
        <f>'Information Input'!$J$22</f>
        <v>Quarterly</v>
      </c>
      <c r="CK1047" s="552">
        <f>'Information Input'!$H$30</f>
        <v>43555</v>
      </c>
      <c r="CL1047" s="551">
        <f>'Information Input'!$J$18</f>
        <v>2019</v>
      </c>
      <c r="CM1047" s="551" t="s">
        <v>97</v>
      </c>
      <c r="CN1047" s="1014" t="s">
        <v>98</v>
      </c>
      <c r="CO1047" s="542" t="s">
        <v>96</v>
      </c>
      <c r="CP1047" s="542" t="s">
        <v>675</v>
      </c>
      <c r="CQ1047" s="551">
        <v>47</v>
      </c>
      <c r="CR1047" s="542" t="s">
        <v>189</v>
      </c>
      <c r="CS1047" s="542" t="s">
        <v>239</v>
      </c>
      <c r="CT1047" s="1015">
        <f>'Report 1'!$T$18</f>
        <v>0</v>
      </c>
      <c r="CU1047" s="1016">
        <f>SUMIF('Report 4A'!$G$16:$G$95,$CQ1047,'Report 4A'!$AB$16:$AB$95)</f>
        <v>0</v>
      </c>
      <c r="CV1047" s="1017">
        <f t="shared" si="188"/>
        <v>0</v>
      </c>
    </row>
    <row r="1048" spans="2:100">
      <c r="B1048" s="535" t="s">
        <v>669</v>
      </c>
      <c r="C1048" s="536">
        <v>1</v>
      </c>
      <c r="D1048" s="537" t="str">
        <f>'Information Input'!$M$14</f>
        <v xml:space="preserve">      -      </v>
      </c>
      <c r="E1048" s="537" t="s">
        <v>136</v>
      </c>
      <c r="F1048" s="538">
        <f t="shared" si="183"/>
        <v>43556</v>
      </c>
      <c r="G1048" s="538">
        <f t="shared" si="184"/>
        <v>43646</v>
      </c>
      <c r="H1048" s="538">
        <f>'Information Input'!$H$35</f>
        <v>43555</v>
      </c>
      <c r="I1048" s="537" t="str">
        <f>'Information Input'!$J$22</f>
        <v>Quarterly</v>
      </c>
      <c r="J1048" s="538">
        <f>'Information Input'!$H$30</f>
        <v>43555</v>
      </c>
      <c r="K1048" s="537">
        <f>'Information Input'!$J$18</f>
        <v>2019</v>
      </c>
      <c r="L1048" s="579" t="s">
        <v>97</v>
      </c>
      <c r="M1048" s="540" t="s">
        <v>98</v>
      </c>
      <c r="N1048" s="541" t="s">
        <v>96</v>
      </c>
      <c r="O1048" s="542" t="s">
        <v>674</v>
      </c>
      <c r="P1048" s="537">
        <v>44</v>
      </c>
      <c r="Q1048" s="541" t="s">
        <v>186</v>
      </c>
      <c r="R1048" s="541" t="s">
        <v>239</v>
      </c>
      <c r="S1048" s="543">
        <f>'Report 1'!$S$18</f>
        <v>0</v>
      </c>
      <c r="T1048" s="544">
        <f>'Report 1'!$S$64</f>
        <v>0</v>
      </c>
      <c r="U1048" s="545">
        <f>'Report 1'!$S$150</f>
        <v>0</v>
      </c>
      <c r="AL1048" s="546" t="s">
        <v>669</v>
      </c>
      <c r="AM1048" s="547">
        <v>2</v>
      </c>
      <c r="AN1048" s="547" t="str">
        <f>'Information Input'!$M$14</f>
        <v xml:space="preserve">      -      </v>
      </c>
      <c r="AO1048" s="547" t="s">
        <v>139</v>
      </c>
      <c r="AP1048" s="538">
        <f>'Information Input'!$H$33</f>
        <v>43466</v>
      </c>
      <c r="AQ1048" s="538">
        <f>'Information Input'!$H$34</f>
        <v>43555</v>
      </c>
      <c r="AR1048" s="538">
        <f>'Information Input'!$H$35</f>
        <v>43555</v>
      </c>
      <c r="AS1048" s="547" t="str">
        <f>'Information Input'!$J$22</f>
        <v>Quarterly</v>
      </c>
      <c r="AT1048" s="538">
        <f>'Information Input'!$H$30</f>
        <v>43555</v>
      </c>
      <c r="AU1048" s="547">
        <f>'Information Input'!$J$18</f>
        <v>2019</v>
      </c>
      <c r="AV1048" s="547" t="s">
        <v>99</v>
      </c>
      <c r="AW1048" s="547" t="s">
        <v>100</v>
      </c>
      <c r="AX1048" s="547" t="s">
        <v>96</v>
      </c>
      <c r="AY1048" s="548" t="s">
        <v>671</v>
      </c>
      <c r="AZ1048" s="547">
        <v>39</v>
      </c>
      <c r="BA1048" s="549" t="s">
        <v>181</v>
      </c>
      <c r="BB1048" s="543" t="s">
        <v>233</v>
      </c>
      <c r="BC1048" s="550">
        <f>'Report 2'!$AJ226</f>
        <v>0</v>
      </c>
      <c r="BD1048" s="550">
        <f>'Report 2'!$AK226</f>
        <v>0</v>
      </c>
      <c r="BE1048" s="550">
        <f>'Report 2'!$AL226</f>
        <v>0</v>
      </c>
      <c r="BF1048" s="550">
        <f>'Report 2'!$AM226</f>
        <v>0</v>
      </c>
      <c r="BG1048" s="550">
        <f>'Report 2'!$AN226</f>
        <v>0</v>
      </c>
      <c r="BH1048" s="550">
        <f>'Report 2'!$AO226</f>
        <v>0</v>
      </c>
      <c r="BI1048" s="550">
        <f>'Report 2'!$AP226</f>
        <v>0</v>
      </c>
      <c r="CC1048" s="542" t="s">
        <v>669</v>
      </c>
      <c r="CD1048" s="1014" t="s">
        <v>672</v>
      </c>
      <c r="CE1048" s="1014" t="str">
        <f>'Information Input'!$M$14</f>
        <v xml:space="preserve">      -      </v>
      </c>
      <c r="CF1048" s="551" t="s">
        <v>137</v>
      </c>
      <c r="CG1048" s="552">
        <f t="shared" si="186"/>
        <v>43647</v>
      </c>
      <c r="CH1048" s="552">
        <f t="shared" si="187"/>
        <v>43738</v>
      </c>
      <c r="CI1048" s="552">
        <f>'Information Input'!$H$35</f>
        <v>43555</v>
      </c>
      <c r="CJ1048" s="551" t="str">
        <f>'Information Input'!$J$22</f>
        <v>Quarterly</v>
      </c>
      <c r="CK1048" s="552">
        <f>'Information Input'!$H$30</f>
        <v>43555</v>
      </c>
      <c r="CL1048" s="551">
        <f>'Information Input'!$J$18</f>
        <v>2019</v>
      </c>
      <c r="CM1048" s="551" t="s">
        <v>97</v>
      </c>
      <c r="CN1048" s="1014" t="s">
        <v>98</v>
      </c>
      <c r="CO1048" s="542" t="s">
        <v>96</v>
      </c>
      <c r="CP1048" s="542" t="s">
        <v>675</v>
      </c>
      <c r="CQ1048" s="551">
        <v>48</v>
      </c>
      <c r="CR1048" s="542" t="s">
        <v>190</v>
      </c>
      <c r="CS1048" s="542" t="s">
        <v>239</v>
      </c>
      <c r="CT1048" s="1015">
        <f>'Report 1'!$T$18</f>
        <v>0</v>
      </c>
      <c r="CU1048" s="1016">
        <f>SUMIF('Report 4A'!$G$16:$G$95,$CQ1048,'Report 4A'!$AB$16:$AB$95)</f>
        <v>0</v>
      </c>
      <c r="CV1048" s="1017">
        <f t="shared" si="188"/>
        <v>0</v>
      </c>
    </row>
    <row r="1049" spans="2:100">
      <c r="B1049" s="535" t="s">
        <v>669</v>
      </c>
      <c r="C1049" s="536">
        <v>1</v>
      </c>
      <c r="D1049" s="537" t="str">
        <f>'Information Input'!$M$14</f>
        <v xml:space="preserve">      -      </v>
      </c>
      <c r="E1049" s="537" t="s">
        <v>136</v>
      </c>
      <c r="F1049" s="538">
        <f t="shared" ref="F1049:F1112" si="190">DATE(K1049,4,1)</f>
        <v>43556</v>
      </c>
      <c r="G1049" s="538">
        <f t="shared" ref="G1049:G1112" si="191">DATE(K1049,6,30)</f>
        <v>43646</v>
      </c>
      <c r="H1049" s="538">
        <f>'Information Input'!$H$35</f>
        <v>43555</v>
      </c>
      <c r="I1049" s="537" t="str">
        <f>'Information Input'!$J$22</f>
        <v>Quarterly</v>
      </c>
      <c r="J1049" s="538">
        <f>'Information Input'!$H$30</f>
        <v>43555</v>
      </c>
      <c r="K1049" s="537">
        <f>'Information Input'!$J$18</f>
        <v>2019</v>
      </c>
      <c r="L1049" s="579" t="s">
        <v>97</v>
      </c>
      <c r="M1049" s="540" t="s">
        <v>98</v>
      </c>
      <c r="N1049" s="541" t="s">
        <v>96</v>
      </c>
      <c r="O1049" s="542" t="s">
        <v>675</v>
      </c>
      <c r="P1049" s="537">
        <v>45</v>
      </c>
      <c r="Q1049" s="541" t="s">
        <v>187</v>
      </c>
      <c r="R1049" s="541" t="s">
        <v>239</v>
      </c>
      <c r="S1049" s="543">
        <f>'Report 1'!$S$18</f>
        <v>0</v>
      </c>
      <c r="T1049" s="544">
        <f>'Report 1'!$S$65</f>
        <v>0</v>
      </c>
      <c r="U1049" s="545">
        <f>'Report 1'!$S$151</f>
        <v>0</v>
      </c>
      <c r="AL1049" s="546" t="s">
        <v>669</v>
      </c>
      <c r="AM1049" s="547">
        <v>2</v>
      </c>
      <c r="AN1049" s="547" t="str">
        <f>'Information Input'!$M$14</f>
        <v xml:space="preserve">      -      </v>
      </c>
      <c r="AO1049" s="547" t="s">
        <v>139</v>
      </c>
      <c r="AP1049" s="538">
        <f>'Information Input'!$H$33</f>
        <v>43466</v>
      </c>
      <c r="AQ1049" s="538">
        <f>'Information Input'!$H$34</f>
        <v>43555</v>
      </c>
      <c r="AR1049" s="538">
        <f>'Information Input'!$H$35</f>
        <v>43555</v>
      </c>
      <c r="AS1049" s="547" t="str">
        <f>'Information Input'!$J$22</f>
        <v>Quarterly</v>
      </c>
      <c r="AT1049" s="538">
        <f>'Information Input'!$H$30</f>
        <v>43555</v>
      </c>
      <c r="AU1049" s="547">
        <f>'Information Input'!$J$18</f>
        <v>2019</v>
      </c>
      <c r="AV1049" s="547" t="s">
        <v>99</v>
      </c>
      <c r="AW1049" s="547" t="s">
        <v>100</v>
      </c>
      <c r="AX1049" s="547" t="s">
        <v>96</v>
      </c>
      <c r="AY1049" s="548" t="s">
        <v>671</v>
      </c>
      <c r="AZ1049" s="547">
        <v>40</v>
      </c>
      <c r="BA1049" s="549" t="s">
        <v>182</v>
      </c>
      <c r="BB1049" s="543" t="s">
        <v>238</v>
      </c>
      <c r="BC1049" s="550">
        <f>'Report 2'!$AJ227</f>
        <v>0</v>
      </c>
      <c r="BD1049" s="550">
        <f>'Report 2'!$AK227</f>
        <v>0</v>
      </c>
      <c r="BE1049" s="550">
        <f>'Report 2'!$AL227</f>
        <v>0</v>
      </c>
      <c r="BF1049" s="550">
        <f>'Report 2'!$AM227</f>
        <v>0</v>
      </c>
      <c r="BG1049" s="550">
        <f>'Report 2'!$AN227</f>
        <v>0</v>
      </c>
      <c r="BH1049" s="550">
        <f>'Report 2'!$AO227</f>
        <v>0</v>
      </c>
      <c r="BI1049" s="550">
        <f>'Report 2'!$AP227</f>
        <v>0</v>
      </c>
      <c r="CC1049" s="542" t="s">
        <v>669</v>
      </c>
      <c r="CD1049" s="1014" t="s">
        <v>672</v>
      </c>
      <c r="CE1049" s="1014" t="str">
        <f>'Information Input'!$M$14</f>
        <v xml:space="preserve">      -      </v>
      </c>
      <c r="CF1049" s="551" t="s">
        <v>137</v>
      </c>
      <c r="CG1049" s="552">
        <f t="shared" si="186"/>
        <v>43647</v>
      </c>
      <c r="CH1049" s="552">
        <f t="shared" si="187"/>
        <v>43738</v>
      </c>
      <c r="CI1049" s="552">
        <f>'Information Input'!$H$35</f>
        <v>43555</v>
      </c>
      <c r="CJ1049" s="551" t="str">
        <f>'Information Input'!$J$22</f>
        <v>Quarterly</v>
      </c>
      <c r="CK1049" s="552">
        <f>'Information Input'!$H$30</f>
        <v>43555</v>
      </c>
      <c r="CL1049" s="551">
        <f>'Information Input'!$J$18</f>
        <v>2019</v>
      </c>
      <c r="CM1049" s="551" t="s">
        <v>97</v>
      </c>
      <c r="CN1049" s="1014" t="s">
        <v>98</v>
      </c>
      <c r="CO1049" s="542" t="s">
        <v>96</v>
      </c>
      <c r="CP1049" s="542" t="s">
        <v>675</v>
      </c>
      <c r="CQ1049" s="551">
        <v>49</v>
      </c>
      <c r="CR1049" s="542" t="s">
        <v>191</v>
      </c>
      <c r="CS1049" s="542" t="s">
        <v>239</v>
      </c>
      <c r="CT1049" s="1015">
        <f>'Report 1'!$T$18</f>
        <v>0</v>
      </c>
      <c r="CU1049" s="1016">
        <f>SUMIF('Report 4A'!$G$16:$G$95,$CQ1049,'Report 4A'!$AB$16:$AB$95)</f>
        <v>0</v>
      </c>
      <c r="CV1049" s="1017">
        <f t="shared" si="188"/>
        <v>0</v>
      </c>
    </row>
    <row r="1050" spans="2:100">
      <c r="B1050" s="535" t="s">
        <v>669</v>
      </c>
      <c r="C1050" s="536">
        <v>1</v>
      </c>
      <c r="D1050" s="537" t="str">
        <f>'Information Input'!$M$14</f>
        <v xml:space="preserve">      -      </v>
      </c>
      <c r="E1050" s="537" t="s">
        <v>136</v>
      </c>
      <c r="F1050" s="538">
        <f t="shared" si="190"/>
        <v>43556</v>
      </c>
      <c r="G1050" s="538">
        <f t="shared" si="191"/>
        <v>43646</v>
      </c>
      <c r="H1050" s="538">
        <f>'Information Input'!$H$35</f>
        <v>43555</v>
      </c>
      <c r="I1050" s="537" t="str">
        <f>'Information Input'!$J$22</f>
        <v>Quarterly</v>
      </c>
      <c r="J1050" s="538">
        <f>'Information Input'!$H$30</f>
        <v>43555</v>
      </c>
      <c r="K1050" s="537">
        <f>'Information Input'!$J$18</f>
        <v>2019</v>
      </c>
      <c r="L1050" s="579" t="s">
        <v>97</v>
      </c>
      <c r="M1050" s="540" t="s">
        <v>98</v>
      </c>
      <c r="N1050" s="541" t="s">
        <v>96</v>
      </c>
      <c r="O1050" s="542" t="s">
        <v>675</v>
      </c>
      <c r="P1050" s="537">
        <v>46</v>
      </c>
      <c r="Q1050" s="541" t="s">
        <v>188</v>
      </c>
      <c r="R1050" s="541" t="s">
        <v>239</v>
      </c>
      <c r="S1050" s="543">
        <f>'Report 1'!$S$18</f>
        <v>0</v>
      </c>
      <c r="T1050" s="544">
        <f>'Report 1'!$S$66</f>
        <v>0</v>
      </c>
      <c r="U1050" s="545">
        <f>'Report 1'!$S$152</f>
        <v>0</v>
      </c>
      <c r="AL1050" s="546" t="s">
        <v>669</v>
      </c>
      <c r="AM1050" s="547">
        <v>2</v>
      </c>
      <c r="AN1050" s="547" t="str">
        <f>'Information Input'!$M$14</f>
        <v xml:space="preserve">      -      </v>
      </c>
      <c r="AO1050" s="547" t="s">
        <v>139</v>
      </c>
      <c r="AP1050" s="538">
        <f>'Information Input'!$H$33</f>
        <v>43466</v>
      </c>
      <c r="AQ1050" s="538">
        <f>'Information Input'!$H$34</f>
        <v>43555</v>
      </c>
      <c r="AR1050" s="538">
        <f>'Information Input'!$H$35</f>
        <v>43555</v>
      </c>
      <c r="AS1050" s="547" t="str">
        <f>'Information Input'!$J$22</f>
        <v>Quarterly</v>
      </c>
      <c r="AT1050" s="538">
        <f>'Information Input'!$H$30</f>
        <v>43555</v>
      </c>
      <c r="AU1050" s="547">
        <f>'Information Input'!$J$18</f>
        <v>2019</v>
      </c>
      <c r="AV1050" s="547" t="s">
        <v>99</v>
      </c>
      <c r="AW1050" s="547" t="s">
        <v>100</v>
      </c>
      <c r="AX1050" s="547" t="s">
        <v>96</v>
      </c>
      <c r="AY1050" s="548" t="s">
        <v>671</v>
      </c>
      <c r="AZ1050" s="547">
        <v>41</v>
      </c>
      <c r="BA1050" s="549" t="s">
        <v>183</v>
      </c>
      <c r="BB1050" s="543" t="s">
        <v>238</v>
      </c>
      <c r="BC1050" s="550">
        <f>'Report 2'!$AJ228</f>
        <v>0</v>
      </c>
      <c r="BD1050" s="550">
        <f>'Report 2'!$AK228</f>
        <v>0</v>
      </c>
      <c r="BE1050" s="550">
        <f>'Report 2'!$AL228</f>
        <v>0</v>
      </c>
      <c r="BF1050" s="550">
        <f>'Report 2'!$AM228</f>
        <v>0</v>
      </c>
      <c r="BG1050" s="550">
        <f>'Report 2'!$AN228</f>
        <v>0</v>
      </c>
      <c r="BH1050" s="550">
        <f>'Report 2'!$AO228</f>
        <v>0</v>
      </c>
      <c r="BI1050" s="550">
        <f>'Report 2'!$AP228</f>
        <v>0</v>
      </c>
      <c r="CC1050" s="542" t="s">
        <v>669</v>
      </c>
      <c r="CD1050" s="1014" t="s">
        <v>672</v>
      </c>
      <c r="CE1050" s="1014" t="str">
        <f>'Information Input'!$M$14</f>
        <v xml:space="preserve">      -      </v>
      </c>
      <c r="CF1050" s="551" t="s">
        <v>137</v>
      </c>
      <c r="CG1050" s="552">
        <f t="shared" si="186"/>
        <v>43647</v>
      </c>
      <c r="CH1050" s="552">
        <f t="shared" si="187"/>
        <v>43738</v>
      </c>
      <c r="CI1050" s="552">
        <f>'Information Input'!$H$35</f>
        <v>43555</v>
      </c>
      <c r="CJ1050" s="551" t="str">
        <f>'Information Input'!$J$22</f>
        <v>Quarterly</v>
      </c>
      <c r="CK1050" s="552">
        <f>'Information Input'!$H$30</f>
        <v>43555</v>
      </c>
      <c r="CL1050" s="551">
        <f>'Information Input'!$J$18</f>
        <v>2019</v>
      </c>
      <c r="CM1050" s="551" t="s">
        <v>97</v>
      </c>
      <c r="CN1050" s="1014" t="s">
        <v>98</v>
      </c>
      <c r="CO1050" s="542" t="s">
        <v>96</v>
      </c>
      <c r="CP1050" s="542" t="s">
        <v>675</v>
      </c>
      <c r="CQ1050" s="551">
        <v>50</v>
      </c>
      <c r="CR1050" s="542" t="s">
        <v>192</v>
      </c>
      <c r="CS1050" s="542" t="s">
        <v>239</v>
      </c>
      <c r="CT1050" s="1015">
        <f>'Report 1'!$T$18</f>
        <v>0</v>
      </c>
      <c r="CU1050" s="1016">
        <f>SUMIF('Report 4A'!$G$16:$G$95,$CQ1050,'Report 4A'!$AB$16:$AB$95)</f>
        <v>0</v>
      </c>
      <c r="CV1050" s="1017">
        <f t="shared" si="188"/>
        <v>0</v>
      </c>
    </row>
    <row r="1051" spans="2:100">
      <c r="B1051" s="535" t="s">
        <v>669</v>
      </c>
      <c r="C1051" s="536">
        <v>1</v>
      </c>
      <c r="D1051" s="537" t="str">
        <f>'Information Input'!$M$14</f>
        <v xml:space="preserve">      -      </v>
      </c>
      <c r="E1051" s="537" t="s">
        <v>136</v>
      </c>
      <c r="F1051" s="538">
        <f t="shared" si="190"/>
        <v>43556</v>
      </c>
      <c r="G1051" s="538">
        <f t="shared" si="191"/>
        <v>43646</v>
      </c>
      <c r="H1051" s="538">
        <f>'Information Input'!$H$35</f>
        <v>43555</v>
      </c>
      <c r="I1051" s="537" t="str">
        <f>'Information Input'!$J$22</f>
        <v>Quarterly</v>
      </c>
      <c r="J1051" s="538">
        <f>'Information Input'!$H$30</f>
        <v>43555</v>
      </c>
      <c r="K1051" s="537">
        <f>'Information Input'!$J$18</f>
        <v>2019</v>
      </c>
      <c r="L1051" s="579" t="s">
        <v>97</v>
      </c>
      <c r="M1051" s="540" t="s">
        <v>98</v>
      </c>
      <c r="N1051" s="541" t="s">
        <v>96</v>
      </c>
      <c r="O1051" s="542" t="s">
        <v>675</v>
      </c>
      <c r="P1051" s="537">
        <v>47</v>
      </c>
      <c r="Q1051" s="541" t="s">
        <v>189</v>
      </c>
      <c r="R1051" s="541" t="s">
        <v>239</v>
      </c>
      <c r="S1051" s="543">
        <f>'Report 1'!$S$18</f>
        <v>0</v>
      </c>
      <c r="T1051" s="544">
        <f>'Report 1'!$S$67</f>
        <v>0</v>
      </c>
      <c r="U1051" s="545">
        <f>'Report 1'!$S$153</f>
        <v>0</v>
      </c>
      <c r="AL1051" s="546" t="s">
        <v>669</v>
      </c>
      <c r="AM1051" s="547">
        <v>2</v>
      </c>
      <c r="AN1051" s="547" t="str">
        <f>'Information Input'!$M$14</f>
        <v xml:space="preserve">      -      </v>
      </c>
      <c r="AO1051" s="547" t="s">
        <v>139</v>
      </c>
      <c r="AP1051" s="538">
        <f>'Information Input'!$H$33</f>
        <v>43466</v>
      </c>
      <c r="AQ1051" s="538">
        <f>'Information Input'!$H$34</f>
        <v>43555</v>
      </c>
      <c r="AR1051" s="538">
        <f>'Information Input'!$H$35</f>
        <v>43555</v>
      </c>
      <c r="AS1051" s="547" t="str">
        <f>'Information Input'!$J$22</f>
        <v>Quarterly</v>
      </c>
      <c r="AT1051" s="538">
        <f>'Information Input'!$H$30</f>
        <v>43555</v>
      </c>
      <c r="AU1051" s="547">
        <f>'Information Input'!$J$18</f>
        <v>2019</v>
      </c>
      <c r="AV1051" s="547" t="s">
        <v>99</v>
      </c>
      <c r="AW1051" s="547" t="s">
        <v>100</v>
      </c>
      <c r="AX1051" s="547" t="s">
        <v>96</v>
      </c>
      <c r="AY1051" s="548" t="s">
        <v>671</v>
      </c>
      <c r="AZ1051" s="547">
        <v>42</v>
      </c>
      <c r="BA1051" s="549" t="s">
        <v>184</v>
      </c>
      <c r="BB1051" s="543" t="s">
        <v>233</v>
      </c>
      <c r="BC1051" s="550">
        <f>'Report 2'!$AJ229</f>
        <v>0</v>
      </c>
      <c r="BD1051" s="550">
        <f>'Report 2'!$AK229</f>
        <v>0</v>
      </c>
      <c r="BE1051" s="550">
        <f>'Report 2'!$AL229</f>
        <v>0</v>
      </c>
      <c r="BF1051" s="550">
        <f>'Report 2'!$AM229</f>
        <v>0</v>
      </c>
      <c r="BG1051" s="550">
        <f>'Report 2'!$AN229</f>
        <v>0</v>
      </c>
      <c r="BH1051" s="550">
        <f>'Report 2'!$AO229</f>
        <v>0</v>
      </c>
      <c r="BI1051" s="550">
        <f>'Report 2'!$AP229</f>
        <v>0</v>
      </c>
      <c r="CC1051" s="575" t="s">
        <v>669</v>
      </c>
      <c r="CD1051" s="1019" t="s">
        <v>672</v>
      </c>
      <c r="CE1051" s="1019" t="str">
        <f>'Information Input'!$M$14</f>
        <v xml:space="preserve">      -      </v>
      </c>
      <c r="CF1051" s="570" t="s">
        <v>137</v>
      </c>
      <c r="CG1051" s="566">
        <f t="shared" si="186"/>
        <v>43647</v>
      </c>
      <c r="CH1051" s="566">
        <f t="shared" si="187"/>
        <v>43738</v>
      </c>
      <c r="CI1051" s="566">
        <f>'Information Input'!$H$35</f>
        <v>43555</v>
      </c>
      <c r="CJ1051" s="570" t="str">
        <f>'Information Input'!$J$22</f>
        <v>Quarterly</v>
      </c>
      <c r="CK1051" s="566">
        <f>'Information Input'!$H$30</f>
        <v>43555</v>
      </c>
      <c r="CL1051" s="570">
        <f>'Information Input'!$J$18</f>
        <v>2019</v>
      </c>
      <c r="CM1051" s="570" t="s">
        <v>97</v>
      </c>
      <c r="CN1051" s="1019" t="s">
        <v>98</v>
      </c>
      <c r="CO1051" s="575" t="s">
        <v>96</v>
      </c>
      <c r="CP1051" s="575" t="s">
        <v>675</v>
      </c>
      <c r="CQ1051" s="570">
        <v>51</v>
      </c>
      <c r="CR1051" s="575" t="s">
        <v>193</v>
      </c>
      <c r="CS1051" s="575" t="s">
        <v>239</v>
      </c>
      <c r="CT1051" s="1020">
        <f>'Report 1'!$T$18</f>
        <v>0</v>
      </c>
      <c r="CU1051" s="1021">
        <f>SUMIF('Report 4A'!$G$16:$G$95,$CQ1051,'Report 4A'!$AB$16:$AB$95)</f>
        <v>0</v>
      </c>
      <c r="CV1051" s="1022">
        <f t="shared" si="188"/>
        <v>0</v>
      </c>
    </row>
    <row r="1052" spans="2:100">
      <c r="B1052" s="535" t="s">
        <v>669</v>
      </c>
      <c r="C1052" s="536">
        <v>1</v>
      </c>
      <c r="D1052" s="537" t="str">
        <f>'Information Input'!$M$14</f>
        <v xml:space="preserve">      -      </v>
      </c>
      <c r="E1052" s="537" t="s">
        <v>136</v>
      </c>
      <c r="F1052" s="538">
        <f t="shared" si="190"/>
        <v>43556</v>
      </c>
      <c r="G1052" s="538">
        <f t="shared" si="191"/>
        <v>43646</v>
      </c>
      <c r="H1052" s="538">
        <f>'Information Input'!$H$35</f>
        <v>43555</v>
      </c>
      <c r="I1052" s="537" t="str">
        <f>'Information Input'!$J$22</f>
        <v>Quarterly</v>
      </c>
      <c r="J1052" s="538">
        <f>'Information Input'!$H$30</f>
        <v>43555</v>
      </c>
      <c r="K1052" s="537">
        <f>'Information Input'!$J$18</f>
        <v>2019</v>
      </c>
      <c r="L1052" s="579" t="s">
        <v>97</v>
      </c>
      <c r="M1052" s="540" t="s">
        <v>98</v>
      </c>
      <c r="N1052" s="541" t="s">
        <v>96</v>
      </c>
      <c r="O1052" s="542" t="s">
        <v>675</v>
      </c>
      <c r="P1052" s="537">
        <v>48</v>
      </c>
      <c r="Q1052" s="541" t="s">
        <v>190</v>
      </c>
      <c r="R1052" s="541" t="s">
        <v>239</v>
      </c>
      <c r="S1052" s="543">
        <f>'Report 1'!$S$18</f>
        <v>0</v>
      </c>
      <c r="T1052" s="544">
        <f>'Report 1'!$S$68</f>
        <v>0</v>
      </c>
      <c r="U1052" s="545">
        <f>'Report 1'!$S$154</f>
        <v>0</v>
      </c>
      <c r="AL1052" s="546" t="s">
        <v>669</v>
      </c>
      <c r="AM1052" s="547">
        <v>2</v>
      </c>
      <c r="AN1052" s="547" t="str">
        <f>'Information Input'!$M$14</f>
        <v xml:space="preserve">      -      </v>
      </c>
      <c r="AO1052" s="547" t="s">
        <v>139</v>
      </c>
      <c r="AP1052" s="538">
        <f>'Information Input'!$H$33</f>
        <v>43466</v>
      </c>
      <c r="AQ1052" s="538">
        <f>'Information Input'!$H$34</f>
        <v>43555</v>
      </c>
      <c r="AR1052" s="538">
        <f>'Information Input'!$H$35</f>
        <v>43555</v>
      </c>
      <c r="AS1052" s="547" t="str">
        <f>'Information Input'!$J$22</f>
        <v>Quarterly</v>
      </c>
      <c r="AT1052" s="538">
        <f>'Information Input'!$H$30</f>
        <v>43555</v>
      </c>
      <c r="AU1052" s="547">
        <f>'Information Input'!$J$18</f>
        <v>2019</v>
      </c>
      <c r="AV1052" s="547" t="s">
        <v>99</v>
      </c>
      <c r="AW1052" s="547" t="s">
        <v>100</v>
      </c>
      <c r="AX1052" s="547" t="s">
        <v>96</v>
      </c>
      <c r="AY1052" s="548" t="s">
        <v>671</v>
      </c>
      <c r="AZ1052" s="547">
        <v>43</v>
      </c>
      <c r="BA1052" s="549" t="s">
        <v>185</v>
      </c>
      <c r="BB1052" s="543" t="s">
        <v>233</v>
      </c>
      <c r="BC1052" s="550">
        <f>'Report 2'!$AJ230</f>
        <v>0</v>
      </c>
      <c r="BD1052" s="550">
        <f>'Report 2'!$AK230</f>
        <v>0</v>
      </c>
      <c r="BE1052" s="550">
        <f>'Report 2'!$AL230</f>
        <v>0</v>
      </c>
      <c r="BF1052" s="550">
        <f>'Report 2'!$AM230</f>
        <v>0</v>
      </c>
      <c r="BG1052" s="550">
        <f>'Report 2'!$AN230</f>
        <v>0</v>
      </c>
      <c r="BH1052" s="550">
        <f>'Report 2'!$AO230</f>
        <v>0</v>
      </c>
      <c r="BI1052" s="550">
        <f>'Report 2'!$AP230</f>
        <v>0</v>
      </c>
      <c r="CC1052" s="523" t="s">
        <v>669</v>
      </c>
      <c r="CD1052" s="1010" t="s">
        <v>672</v>
      </c>
      <c r="CE1052" s="1010" t="str">
        <f>'Information Input'!$M$14</f>
        <v xml:space="preserve">      -      </v>
      </c>
      <c r="CF1052" s="532" t="s">
        <v>137</v>
      </c>
      <c r="CG1052" s="519">
        <f t="shared" si="186"/>
        <v>43647</v>
      </c>
      <c r="CH1052" s="519">
        <f t="shared" si="187"/>
        <v>43738</v>
      </c>
      <c r="CI1052" s="519">
        <f>'Information Input'!$H$35</f>
        <v>43555</v>
      </c>
      <c r="CJ1052" s="532" t="str">
        <f>'Information Input'!$J$22</f>
        <v>Quarterly</v>
      </c>
      <c r="CK1052" s="519">
        <f>'Information Input'!$H$30</f>
        <v>43555</v>
      </c>
      <c r="CL1052" s="532">
        <f>'Information Input'!$J$18</f>
        <v>2019</v>
      </c>
      <c r="CM1052" s="532" t="s">
        <v>99</v>
      </c>
      <c r="CN1052" s="1010" t="s">
        <v>100</v>
      </c>
      <c r="CO1052" s="523" t="s">
        <v>96</v>
      </c>
      <c r="CP1052" s="523" t="s">
        <v>671</v>
      </c>
      <c r="CQ1052" s="532">
        <v>11</v>
      </c>
      <c r="CR1052" s="523" t="s">
        <v>153</v>
      </c>
      <c r="CS1052" s="523" t="s">
        <v>231</v>
      </c>
      <c r="CT1052" s="1011">
        <f>'Report 1'!$Y$18</f>
        <v>0</v>
      </c>
      <c r="CU1052" s="1012">
        <f>SUMIF('Report 4A'!$G$16:$G$95,$CQ1052,'Report 4A'!$AG$16:$AG$95)</f>
        <v>0</v>
      </c>
      <c r="CV1052" s="1013">
        <f t="shared" si="188"/>
        <v>0</v>
      </c>
    </row>
    <row r="1053" spans="2:100">
      <c r="B1053" s="535" t="s">
        <v>669</v>
      </c>
      <c r="C1053" s="536">
        <v>1</v>
      </c>
      <c r="D1053" s="537" t="str">
        <f>'Information Input'!$M$14</f>
        <v xml:space="preserve">      -      </v>
      </c>
      <c r="E1053" s="537" t="s">
        <v>136</v>
      </c>
      <c r="F1053" s="538">
        <f t="shared" si="190"/>
        <v>43556</v>
      </c>
      <c r="G1053" s="538">
        <f t="shared" si="191"/>
        <v>43646</v>
      </c>
      <c r="H1053" s="538">
        <f>'Information Input'!$H$35</f>
        <v>43555</v>
      </c>
      <c r="I1053" s="537" t="str">
        <f>'Information Input'!$J$22</f>
        <v>Quarterly</v>
      </c>
      <c r="J1053" s="538">
        <f>'Information Input'!$H$30</f>
        <v>43555</v>
      </c>
      <c r="K1053" s="537">
        <f>'Information Input'!$J$18</f>
        <v>2019</v>
      </c>
      <c r="L1053" s="579" t="s">
        <v>97</v>
      </c>
      <c r="M1053" s="540" t="s">
        <v>98</v>
      </c>
      <c r="N1053" s="541" t="s">
        <v>96</v>
      </c>
      <c r="O1053" s="542" t="s">
        <v>675</v>
      </c>
      <c r="P1053" s="537">
        <v>49</v>
      </c>
      <c r="Q1053" s="541" t="s">
        <v>191</v>
      </c>
      <c r="R1053" s="541" t="s">
        <v>239</v>
      </c>
      <c r="S1053" s="543">
        <f>'Report 1'!$S$18</f>
        <v>0</v>
      </c>
      <c r="T1053" s="544">
        <f>'Report 1'!$S$69</f>
        <v>0</v>
      </c>
      <c r="U1053" s="545">
        <f>'Report 1'!$S$155</f>
        <v>0</v>
      </c>
      <c r="AL1053" s="546" t="s">
        <v>669</v>
      </c>
      <c r="AM1053" s="547">
        <v>2</v>
      </c>
      <c r="AN1053" s="547" t="str">
        <f>'Information Input'!$M$14</f>
        <v xml:space="preserve">      -      </v>
      </c>
      <c r="AO1053" s="547" t="s">
        <v>139</v>
      </c>
      <c r="AP1053" s="538">
        <f>'Information Input'!$H$33</f>
        <v>43466</v>
      </c>
      <c r="AQ1053" s="538">
        <f>'Information Input'!$H$34</f>
        <v>43555</v>
      </c>
      <c r="AR1053" s="538">
        <f>'Information Input'!$H$35</f>
        <v>43555</v>
      </c>
      <c r="AS1053" s="547" t="str">
        <f>'Information Input'!$J$22</f>
        <v>Quarterly</v>
      </c>
      <c r="AT1053" s="538">
        <f>'Information Input'!$H$30</f>
        <v>43555</v>
      </c>
      <c r="AU1053" s="547">
        <f>'Information Input'!$J$18</f>
        <v>2019</v>
      </c>
      <c r="AV1053" s="547" t="s">
        <v>99</v>
      </c>
      <c r="AW1053" s="547" t="s">
        <v>100</v>
      </c>
      <c r="AX1053" s="547" t="s">
        <v>96</v>
      </c>
      <c r="AY1053" s="548" t="s">
        <v>674</v>
      </c>
      <c r="AZ1053" s="547">
        <v>44</v>
      </c>
      <c r="BA1053" s="549" t="s">
        <v>186</v>
      </c>
      <c r="BB1053" s="543" t="s">
        <v>239</v>
      </c>
      <c r="BC1053" s="550">
        <f>'Report 2'!$AJ231</f>
        <v>0</v>
      </c>
      <c r="BD1053" s="550">
        <f>'Report 2'!$AK231</f>
        <v>0</v>
      </c>
      <c r="BE1053" s="550">
        <f>'Report 2'!$AL231</f>
        <v>0</v>
      </c>
      <c r="BF1053" s="550">
        <f>'Report 2'!$AM231</f>
        <v>0</v>
      </c>
      <c r="BG1053" s="550">
        <f>'Report 2'!$AN231</f>
        <v>0</v>
      </c>
      <c r="BH1053" s="550">
        <f>'Report 2'!$AO231</f>
        <v>0</v>
      </c>
      <c r="BI1053" s="550">
        <f>'Report 2'!$AP231</f>
        <v>0</v>
      </c>
      <c r="CC1053" s="542" t="s">
        <v>669</v>
      </c>
      <c r="CD1053" s="1014" t="s">
        <v>672</v>
      </c>
      <c r="CE1053" s="1014" t="str">
        <f>'Information Input'!$M$14</f>
        <v xml:space="preserve">      -      </v>
      </c>
      <c r="CF1053" s="551" t="s">
        <v>137</v>
      </c>
      <c r="CG1053" s="552">
        <f t="shared" si="186"/>
        <v>43647</v>
      </c>
      <c r="CH1053" s="552">
        <f t="shared" si="187"/>
        <v>43738</v>
      </c>
      <c r="CI1053" s="552">
        <f>'Information Input'!$H$35</f>
        <v>43555</v>
      </c>
      <c r="CJ1053" s="551" t="str">
        <f>'Information Input'!$J$22</f>
        <v>Quarterly</v>
      </c>
      <c r="CK1053" s="552">
        <f>'Information Input'!$H$30</f>
        <v>43555</v>
      </c>
      <c r="CL1053" s="551">
        <f>'Information Input'!$J$18</f>
        <v>2019</v>
      </c>
      <c r="CM1053" s="551" t="s">
        <v>99</v>
      </c>
      <c r="CN1053" s="1014" t="s">
        <v>100</v>
      </c>
      <c r="CO1053" s="542" t="s">
        <v>96</v>
      </c>
      <c r="CP1053" s="542" t="s">
        <v>671</v>
      </c>
      <c r="CQ1053" s="551">
        <v>12</v>
      </c>
      <c r="CR1053" s="542" t="s">
        <v>154</v>
      </c>
      <c r="CS1053" s="542" t="s">
        <v>231</v>
      </c>
      <c r="CT1053" s="1015">
        <f>'Report 1'!$Y$18</f>
        <v>0</v>
      </c>
      <c r="CU1053" s="1016">
        <f>SUMIF('Report 4A'!$G$16:$G$95,$CQ1053,'Report 4A'!$AG$16:$AG$95)</f>
        <v>0</v>
      </c>
      <c r="CV1053" s="1017">
        <f t="shared" si="188"/>
        <v>0</v>
      </c>
    </row>
    <row r="1054" spans="2:100">
      <c r="B1054" s="535" t="s">
        <v>669</v>
      </c>
      <c r="C1054" s="536">
        <v>1</v>
      </c>
      <c r="D1054" s="537" t="str">
        <f>'Information Input'!$M$14</f>
        <v xml:space="preserve">      -      </v>
      </c>
      <c r="E1054" s="537" t="s">
        <v>136</v>
      </c>
      <c r="F1054" s="538">
        <f t="shared" si="190"/>
        <v>43556</v>
      </c>
      <c r="G1054" s="538">
        <f t="shared" si="191"/>
        <v>43646</v>
      </c>
      <c r="H1054" s="538">
        <f>'Information Input'!$H$35</f>
        <v>43555</v>
      </c>
      <c r="I1054" s="537" t="str">
        <f>'Information Input'!$J$22</f>
        <v>Quarterly</v>
      </c>
      <c r="J1054" s="538">
        <f>'Information Input'!$H$30</f>
        <v>43555</v>
      </c>
      <c r="K1054" s="537">
        <f>'Information Input'!$J$18</f>
        <v>2019</v>
      </c>
      <c r="L1054" s="579" t="s">
        <v>97</v>
      </c>
      <c r="M1054" s="540" t="s">
        <v>98</v>
      </c>
      <c r="N1054" s="541" t="s">
        <v>96</v>
      </c>
      <c r="O1054" s="542" t="s">
        <v>675</v>
      </c>
      <c r="P1054" s="537">
        <v>50</v>
      </c>
      <c r="Q1054" s="541" t="s">
        <v>192</v>
      </c>
      <c r="R1054" s="541" t="s">
        <v>239</v>
      </c>
      <c r="S1054" s="543">
        <f>'Report 1'!$S$18</f>
        <v>0</v>
      </c>
      <c r="T1054" s="544">
        <f>'Report 1'!$S$70</f>
        <v>0</v>
      </c>
      <c r="U1054" s="545">
        <f>'Report 1'!$S$156</f>
        <v>0</v>
      </c>
      <c r="AL1054" s="546" t="s">
        <v>669</v>
      </c>
      <c r="AM1054" s="547">
        <v>2</v>
      </c>
      <c r="AN1054" s="547" t="str">
        <f>'Information Input'!$M$14</f>
        <v xml:space="preserve">      -      </v>
      </c>
      <c r="AO1054" s="547" t="s">
        <v>139</v>
      </c>
      <c r="AP1054" s="538">
        <f>'Information Input'!$H$33</f>
        <v>43466</v>
      </c>
      <c r="AQ1054" s="538">
        <f>'Information Input'!$H$34</f>
        <v>43555</v>
      </c>
      <c r="AR1054" s="538">
        <f>'Information Input'!$H$35</f>
        <v>43555</v>
      </c>
      <c r="AS1054" s="547" t="str">
        <f>'Information Input'!$J$22</f>
        <v>Quarterly</v>
      </c>
      <c r="AT1054" s="538">
        <f>'Information Input'!$H$30</f>
        <v>43555</v>
      </c>
      <c r="AU1054" s="547">
        <f>'Information Input'!$J$18</f>
        <v>2019</v>
      </c>
      <c r="AV1054" s="547" t="s">
        <v>99</v>
      </c>
      <c r="AW1054" s="547" t="s">
        <v>100</v>
      </c>
      <c r="AX1054" s="547" t="s">
        <v>96</v>
      </c>
      <c r="AY1054" s="548" t="s">
        <v>675</v>
      </c>
      <c r="AZ1054" s="547">
        <v>45</v>
      </c>
      <c r="BA1054" s="549" t="s">
        <v>187</v>
      </c>
      <c r="BB1054" s="543" t="s">
        <v>239</v>
      </c>
      <c r="BC1054" s="550">
        <f>'Report 2'!$AJ232</f>
        <v>0</v>
      </c>
      <c r="BD1054" s="550">
        <f>'Report 2'!$AK232</f>
        <v>0</v>
      </c>
      <c r="BE1054" s="550">
        <f>'Report 2'!$AL232</f>
        <v>0</v>
      </c>
      <c r="BF1054" s="550">
        <f>'Report 2'!$AM232</f>
        <v>0</v>
      </c>
      <c r="BG1054" s="550">
        <f>'Report 2'!$AN232</f>
        <v>0</v>
      </c>
      <c r="BH1054" s="550">
        <f>'Report 2'!$AO232</f>
        <v>0</v>
      </c>
      <c r="BI1054" s="550">
        <f>'Report 2'!$AP232</f>
        <v>0</v>
      </c>
      <c r="CC1054" s="542" t="s">
        <v>669</v>
      </c>
      <c r="CD1054" s="1014" t="s">
        <v>672</v>
      </c>
      <c r="CE1054" s="1014" t="str">
        <f>'Information Input'!$M$14</f>
        <v xml:space="preserve">      -      </v>
      </c>
      <c r="CF1054" s="551" t="s">
        <v>137</v>
      </c>
      <c r="CG1054" s="552">
        <f t="shared" si="186"/>
        <v>43647</v>
      </c>
      <c r="CH1054" s="552">
        <f t="shared" si="187"/>
        <v>43738</v>
      </c>
      <c r="CI1054" s="552">
        <f>'Information Input'!$H$35</f>
        <v>43555</v>
      </c>
      <c r="CJ1054" s="551" t="str">
        <f>'Information Input'!$J$22</f>
        <v>Quarterly</v>
      </c>
      <c r="CK1054" s="552">
        <f>'Information Input'!$H$30</f>
        <v>43555</v>
      </c>
      <c r="CL1054" s="551">
        <f>'Information Input'!$J$18</f>
        <v>2019</v>
      </c>
      <c r="CM1054" s="551" t="s">
        <v>99</v>
      </c>
      <c r="CN1054" s="1014" t="s">
        <v>100</v>
      </c>
      <c r="CO1054" s="542" t="s">
        <v>96</v>
      </c>
      <c r="CP1054" s="542" t="s">
        <v>671</v>
      </c>
      <c r="CQ1054" s="551">
        <v>13</v>
      </c>
      <c r="CR1054" s="542" t="s">
        <v>155</v>
      </c>
      <c r="CS1054" s="542" t="s">
        <v>232</v>
      </c>
      <c r="CT1054" s="1015">
        <f>'Report 1'!$Y$18</f>
        <v>0</v>
      </c>
      <c r="CU1054" s="1016">
        <f>SUMIF('Report 4A'!$G$16:$G$95,$CQ1054,'Report 4A'!$AG$16:$AG$95)</f>
        <v>0</v>
      </c>
      <c r="CV1054" s="1017">
        <f t="shared" si="188"/>
        <v>0</v>
      </c>
    </row>
    <row r="1055" spans="2:100">
      <c r="B1055" s="535" t="s">
        <v>669</v>
      </c>
      <c r="C1055" s="536">
        <v>1</v>
      </c>
      <c r="D1055" s="537" t="str">
        <f>'Information Input'!$M$14</f>
        <v xml:space="preserve">      -      </v>
      </c>
      <c r="E1055" s="537" t="s">
        <v>136</v>
      </c>
      <c r="F1055" s="538">
        <f t="shared" si="190"/>
        <v>43556</v>
      </c>
      <c r="G1055" s="538">
        <f t="shared" si="191"/>
        <v>43646</v>
      </c>
      <c r="H1055" s="538">
        <f>'Information Input'!$H$35</f>
        <v>43555</v>
      </c>
      <c r="I1055" s="537" t="str">
        <f>'Information Input'!$J$22</f>
        <v>Quarterly</v>
      </c>
      <c r="J1055" s="538">
        <f>'Information Input'!$H$30</f>
        <v>43555</v>
      </c>
      <c r="K1055" s="537">
        <f>'Information Input'!$J$18</f>
        <v>2019</v>
      </c>
      <c r="L1055" s="579" t="s">
        <v>97</v>
      </c>
      <c r="M1055" s="540" t="s">
        <v>98</v>
      </c>
      <c r="N1055" s="541" t="s">
        <v>96</v>
      </c>
      <c r="O1055" s="542" t="s">
        <v>675</v>
      </c>
      <c r="P1055" s="537">
        <v>51</v>
      </c>
      <c r="Q1055" s="541" t="s">
        <v>193</v>
      </c>
      <c r="R1055" s="541" t="s">
        <v>239</v>
      </c>
      <c r="S1055" s="543">
        <f>'Report 1'!$S$18</f>
        <v>0</v>
      </c>
      <c r="T1055" s="544">
        <f>'Report 1'!$S$71</f>
        <v>0</v>
      </c>
      <c r="U1055" s="545">
        <f>'Report 1'!$S$157</f>
        <v>0</v>
      </c>
      <c r="AL1055" s="546" t="s">
        <v>669</v>
      </c>
      <c r="AM1055" s="547">
        <v>2</v>
      </c>
      <c r="AN1055" s="547" t="str">
        <f>'Information Input'!$M$14</f>
        <v xml:space="preserve">      -      </v>
      </c>
      <c r="AO1055" s="547" t="s">
        <v>139</v>
      </c>
      <c r="AP1055" s="538">
        <f>'Information Input'!$H$33</f>
        <v>43466</v>
      </c>
      <c r="AQ1055" s="538">
        <f>'Information Input'!$H$34</f>
        <v>43555</v>
      </c>
      <c r="AR1055" s="538">
        <f>'Information Input'!$H$35</f>
        <v>43555</v>
      </c>
      <c r="AS1055" s="547" t="str">
        <f>'Information Input'!$J$22</f>
        <v>Quarterly</v>
      </c>
      <c r="AT1055" s="538">
        <f>'Information Input'!$H$30</f>
        <v>43555</v>
      </c>
      <c r="AU1055" s="547">
        <f>'Information Input'!$J$18</f>
        <v>2019</v>
      </c>
      <c r="AV1055" s="547" t="s">
        <v>99</v>
      </c>
      <c r="AW1055" s="547" t="s">
        <v>100</v>
      </c>
      <c r="AX1055" s="547" t="s">
        <v>96</v>
      </c>
      <c r="AY1055" s="548" t="s">
        <v>675</v>
      </c>
      <c r="AZ1055" s="547">
        <v>46</v>
      </c>
      <c r="BA1055" s="549" t="s">
        <v>188</v>
      </c>
      <c r="BB1055" s="543" t="s">
        <v>239</v>
      </c>
      <c r="BC1055" s="550">
        <f>'Report 2'!$AJ233</f>
        <v>0</v>
      </c>
      <c r="BD1055" s="550">
        <f>'Report 2'!$AK233</f>
        <v>0</v>
      </c>
      <c r="BE1055" s="550">
        <f>'Report 2'!$AL233</f>
        <v>0</v>
      </c>
      <c r="BF1055" s="550">
        <f>'Report 2'!$AM233</f>
        <v>0</v>
      </c>
      <c r="BG1055" s="550">
        <f>'Report 2'!$AN233</f>
        <v>0</v>
      </c>
      <c r="BH1055" s="550">
        <f>'Report 2'!$AO233</f>
        <v>0</v>
      </c>
      <c r="BI1055" s="550">
        <f>'Report 2'!$AP233</f>
        <v>0</v>
      </c>
      <c r="CC1055" s="542" t="s">
        <v>669</v>
      </c>
      <c r="CD1055" s="1014" t="s">
        <v>672</v>
      </c>
      <c r="CE1055" s="1014" t="str">
        <f>'Information Input'!$M$14</f>
        <v xml:space="preserve">      -      </v>
      </c>
      <c r="CF1055" s="551" t="s">
        <v>137</v>
      </c>
      <c r="CG1055" s="552">
        <f t="shared" si="186"/>
        <v>43647</v>
      </c>
      <c r="CH1055" s="552">
        <f t="shared" si="187"/>
        <v>43738</v>
      </c>
      <c r="CI1055" s="552">
        <f>'Information Input'!$H$35</f>
        <v>43555</v>
      </c>
      <c r="CJ1055" s="551" t="str">
        <f>'Information Input'!$J$22</f>
        <v>Quarterly</v>
      </c>
      <c r="CK1055" s="552">
        <f>'Information Input'!$H$30</f>
        <v>43555</v>
      </c>
      <c r="CL1055" s="551">
        <f>'Information Input'!$J$18</f>
        <v>2019</v>
      </c>
      <c r="CM1055" s="551" t="s">
        <v>99</v>
      </c>
      <c r="CN1055" s="1014" t="s">
        <v>100</v>
      </c>
      <c r="CO1055" s="542" t="s">
        <v>96</v>
      </c>
      <c r="CP1055" s="542" t="s">
        <v>671</v>
      </c>
      <c r="CQ1055" s="551">
        <v>14</v>
      </c>
      <c r="CR1055" s="542" t="s">
        <v>156</v>
      </c>
      <c r="CS1055" s="542" t="s">
        <v>233</v>
      </c>
      <c r="CT1055" s="1015">
        <f>'Report 1'!$Y$18</f>
        <v>0</v>
      </c>
      <c r="CU1055" s="1016">
        <f>SUMIF('Report 4A'!$G$16:$G$95,$CQ1055,'Report 4A'!$AG$16:$AG$95)</f>
        <v>0</v>
      </c>
      <c r="CV1055" s="1017">
        <f t="shared" si="188"/>
        <v>0</v>
      </c>
    </row>
    <row r="1056" spans="2:100">
      <c r="B1056" s="535" t="s">
        <v>669</v>
      </c>
      <c r="C1056" s="536">
        <v>1</v>
      </c>
      <c r="D1056" s="537" t="str">
        <f>'Information Input'!$M$14</f>
        <v xml:space="preserve">      -      </v>
      </c>
      <c r="E1056" s="537" t="s">
        <v>136</v>
      </c>
      <c r="F1056" s="538">
        <f t="shared" si="190"/>
        <v>43556</v>
      </c>
      <c r="G1056" s="538">
        <f t="shared" si="191"/>
        <v>43646</v>
      </c>
      <c r="H1056" s="538">
        <f>'Information Input'!$H$35</f>
        <v>43555</v>
      </c>
      <c r="I1056" s="537" t="str">
        <f>'Information Input'!$J$22</f>
        <v>Quarterly</v>
      </c>
      <c r="J1056" s="538">
        <f>'Information Input'!$H$30</f>
        <v>43555</v>
      </c>
      <c r="K1056" s="537">
        <f>'Information Input'!$J$18</f>
        <v>2019</v>
      </c>
      <c r="L1056" s="579" t="s">
        <v>97</v>
      </c>
      <c r="M1056" s="540" t="s">
        <v>98</v>
      </c>
      <c r="N1056" s="541" t="s">
        <v>96</v>
      </c>
      <c r="O1056" s="542" t="s">
        <v>674</v>
      </c>
      <c r="P1056" s="537">
        <v>52</v>
      </c>
      <c r="Q1056" s="541" t="s">
        <v>194</v>
      </c>
      <c r="R1056" s="541" t="s">
        <v>239</v>
      </c>
      <c r="S1056" s="543">
        <f>'Report 1'!$S$18</f>
        <v>0</v>
      </c>
      <c r="T1056" s="544">
        <f>'Report 1'!$S$72</f>
        <v>0</v>
      </c>
      <c r="U1056" s="545">
        <f>'Report 1'!$S$158</f>
        <v>0</v>
      </c>
      <c r="AL1056" s="546" t="s">
        <v>669</v>
      </c>
      <c r="AM1056" s="547">
        <v>2</v>
      </c>
      <c r="AN1056" s="547" t="str">
        <f>'Information Input'!$M$14</f>
        <v xml:space="preserve">      -      </v>
      </c>
      <c r="AO1056" s="547" t="s">
        <v>139</v>
      </c>
      <c r="AP1056" s="538">
        <f>'Information Input'!$H$33</f>
        <v>43466</v>
      </c>
      <c r="AQ1056" s="538">
        <f>'Information Input'!$H$34</f>
        <v>43555</v>
      </c>
      <c r="AR1056" s="538">
        <f>'Information Input'!$H$35</f>
        <v>43555</v>
      </c>
      <c r="AS1056" s="547" t="str">
        <f>'Information Input'!$J$22</f>
        <v>Quarterly</v>
      </c>
      <c r="AT1056" s="538">
        <f>'Information Input'!$H$30</f>
        <v>43555</v>
      </c>
      <c r="AU1056" s="547">
        <f>'Information Input'!$J$18</f>
        <v>2019</v>
      </c>
      <c r="AV1056" s="547" t="s">
        <v>99</v>
      </c>
      <c r="AW1056" s="547" t="s">
        <v>100</v>
      </c>
      <c r="AX1056" s="547" t="s">
        <v>96</v>
      </c>
      <c r="AY1056" s="548" t="s">
        <v>675</v>
      </c>
      <c r="AZ1056" s="547">
        <v>47</v>
      </c>
      <c r="BA1056" s="549" t="s">
        <v>189</v>
      </c>
      <c r="BB1056" s="543" t="s">
        <v>239</v>
      </c>
      <c r="BC1056" s="550">
        <f>'Report 2'!$AJ234</f>
        <v>0</v>
      </c>
      <c r="BD1056" s="550">
        <f>'Report 2'!$AK234</f>
        <v>0</v>
      </c>
      <c r="BE1056" s="550">
        <f>'Report 2'!$AL234</f>
        <v>0</v>
      </c>
      <c r="BF1056" s="550">
        <f>'Report 2'!$AM234</f>
        <v>0</v>
      </c>
      <c r="BG1056" s="550">
        <f>'Report 2'!$AN234</f>
        <v>0</v>
      </c>
      <c r="BH1056" s="550">
        <f>'Report 2'!$AO234</f>
        <v>0</v>
      </c>
      <c r="BI1056" s="550">
        <f>'Report 2'!$AP234</f>
        <v>0</v>
      </c>
      <c r="CC1056" s="542" t="s">
        <v>669</v>
      </c>
      <c r="CD1056" s="1014" t="s">
        <v>672</v>
      </c>
      <c r="CE1056" s="1014" t="str">
        <f>'Information Input'!$M$14</f>
        <v xml:space="preserve">      -      </v>
      </c>
      <c r="CF1056" s="551" t="s">
        <v>137</v>
      </c>
      <c r="CG1056" s="552">
        <f t="shared" si="186"/>
        <v>43647</v>
      </c>
      <c r="CH1056" s="552">
        <f t="shared" si="187"/>
        <v>43738</v>
      </c>
      <c r="CI1056" s="552">
        <f>'Information Input'!$H$35</f>
        <v>43555</v>
      </c>
      <c r="CJ1056" s="551" t="str">
        <f>'Information Input'!$J$22</f>
        <v>Quarterly</v>
      </c>
      <c r="CK1056" s="552">
        <f>'Information Input'!$H$30</f>
        <v>43555</v>
      </c>
      <c r="CL1056" s="551">
        <f>'Information Input'!$J$18</f>
        <v>2019</v>
      </c>
      <c r="CM1056" s="551" t="s">
        <v>99</v>
      </c>
      <c r="CN1056" s="1014" t="s">
        <v>100</v>
      </c>
      <c r="CO1056" s="542" t="s">
        <v>96</v>
      </c>
      <c r="CP1056" s="542" t="s">
        <v>671</v>
      </c>
      <c r="CQ1056" s="551">
        <v>15</v>
      </c>
      <c r="CR1056" s="542" t="s">
        <v>157</v>
      </c>
      <c r="CS1056" s="542" t="s">
        <v>234</v>
      </c>
      <c r="CT1056" s="1015">
        <f>'Report 1'!$Y$18</f>
        <v>0</v>
      </c>
      <c r="CU1056" s="1016">
        <f>SUMIF('Report 4A'!$G$16:$G$95,$CQ1056,'Report 4A'!$AG$16:$AG$95)</f>
        <v>0</v>
      </c>
      <c r="CV1056" s="1017">
        <f t="shared" si="188"/>
        <v>0</v>
      </c>
    </row>
    <row r="1057" spans="2:100">
      <c r="B1057" s="535" t="s">
        <v>669</v>
      </c>
      <c r="C1057" s="536">
        <v>1</v>
      </c>
      <c r="D1057" s="537" t="str">
        <f>'Information Input'!$M$14</f>
        <v xml:space="preserve">      -      </v>
      </c>
      <c r="E1057" s="537" t="s">
        <v>136</v>
      </c>
      <c r="F1057" s="538">
        <f t="shared" si="190"/>
        <v>43556</v>
      </c>
      <c r="G1057" s="538">
        <f t="shared" si="191"/>
        <v>43646</v>
      </c>
      <c r="H1057" s="538">
        <f>'Information Input'!$H$35</f>
        <v>43555</v>
      </c>
      <c r="I1057" s="537" t="str">
        <f>'Information Input'!$J$22</f>
        <v>Quarterly</v>
      </c>
      <c r="J1057" s="538">
        <f>'Information Input'!$H$30</f>
        <v>43555</v>
      </c>
      <c r="K1057" s="537">
        <f>'Information Input'!$J$18</f>
        <v>2019</v>
      </c>
      <c r="L1057" s="579" t="s">
        <v>97</v>
      </c>
      <c r="M1057" s="540" t="s">
        <v>98</v>
      </c>
      <c r="N1057" s="541" t="s">
        <v>96</v>
      </c>
      <c r="O1057" s="542" t="s">
        <v>676</v>
      </c>
      <c r="P1057" s="537">
        <v>53</v>
      </c>
      <c r="Q1057" s="541" t="s">
        <v>195</v>
      </c>
      <c r="R1057" s="541" t="s">
        <v>677</v>
      </c>
      <c r="S1057" s="543">
        <f>'Report 1'!$S$18</f>
        <v>0</v>
      </c>
      <c r="T1057" s="544">
        <f>'Report 1'!$S$73</f>
        <v>0</v>
      </c>
      <c r="U1057" s="545">
        <f>'Report 1'!$S$159</f>
        <v>0</v>
      </c>
      <c r="AL1057" s="546" t="s">
        <v>669</v>
      </c>
      <c r="AM1057" s="547">
        <v>2</v>
      </c>
      <c r="AN1057" s="547" t="str">
        <f>'Information Input'!$M$14</f>
        <v xml:space="preserve">      -      </v>
      </c>
      <c r="AO1057" s="547" t="s">
        <v>139</v>
      </c>
      <c r="AP1057" s="538">
        <f>'Information Input'!$H$33</f>
        <v>43466</v>
      </c>
      <c r="AQ1057" s="538">
        <f>'Information Input'!$H$34</f>
        <v>43555</v>
      </c>
      <c r="AR1057" s="538">
        <f>'Information Input'!$H$35</f>
        <v>43555</v>
      </c>
      <c r="AS1057" s="547" t="str">
        <f>'Information Input'!$J$22</f>
        <v>Quarterly</v>
      </c>
      <c r="AT1057" s="538">
        <f>'Information Input'!$H$30</f>
        <v>43555</v>
      </c>
      <c r="AU1057" s="547">
        <f>'Information Input'!$J$18</f>
        <v>2019</v>
      </c>
      <c r="AV1057" s="547" t="s">
        <v>99</v>
      </c>
      <c r="AW1057" s="547" t="s">
        <v>100</v>
      </c>
      <c r="AX1057" s="547" t="s">
        <v>96</v>
      </c>
      <c r="AY1057" s="548" t="s">
        <v>675</v>
      </c>
      <c r="AZ1057" s="547">
        <v>48</v>
      </c>
      <c r="BA1057" s="549" t="s">
        <v>190</v>
      </c>
      <c r="BB1057" s="543" t="s">
        <v>239</v>
      </c>
      <c r="BC1057" s="550">
        <f>'Report 2'!$AJ235</f>
        <v>0</v>
      </c>
      <c r="BD1057" s="550">
        <f>'Report 2'!$AK235</f>
        <v>0</v>
      </c>
      <c r="BE1057" s="550">
        <f>'Report 2'!$AL235</f>
        <v>0</v>
      </c>
      <c r="BF1057" s="550">
        <f>'Report 2'!$AM235</f>
        <v>0</v>
      </c>
      <c r="BG1057" s="550">
        <f>'Report 2'!$AN235</f>
        <v>0</v>
      </c>
      <c r="BH1057" s="550">
        <f>'Report 2'!$AO235</f>
        <v>0</v>
      </c>
      <c r="BI1057" s="550">
        <f>'Report 2'!$AP235</f>
        <v>0</v>
      </c>
      <c r="CC1057" s="542" t="s">
        <v>669</v>
      </c>
      <c r="CD1057" s="1014" t="s">
        <v>672</v>
      </c>
      <c r="CE1057" s="1014" t="str">
        <f>'Information Input'!$M$14</f>
        <v xml:space="preserve">      -      </v>
      </c>
      <c r="CF1057" s="551" t="s">
        <v>137</v>
      </c>
      <c r="CG1057" s="552">
        <f t="shared" si="186"/>
        <v>43647</v>
      </c>
      <c r="CH1057" s="552">
        <f t="shared" si="187"/>
        <v>43738</v>
      </c>
      <c r="CI1057" s="552">
        <f>'Information Input'!$H$35</f>
        <v>43555</v>
      </c>
      <c r="CJ1057" s="551" t="str">
        <f>'Information Input'!$J$22</f>
        <v>Quarterly</v>
      </c>
      <c r="CK1057" s="552">
        <f>'Information Input'!$H$30</f>
        <v>43555</v>
      </c>
      <c r="CL1057" s="551">
        <f>'Information Input'!$J$18</f>
        <v>2019</v>
      </c>
      <c r="CM1057" s="551" t="s">
        <v>99</v>
      </c>
      <c r="CN1057" s="1014" t="s">
        <v>100</v>
      </c>
      <c r="CO1057" s="542" t="s">
        <v>96</v>
      </c>
      <c r="CP1057" s="542" t="s">
        <v>671</v>
      </c>
      <c r="CQ1057" s="551">
        <v>16</v>
      </c>
      <c r="CR1057" s="542" t="s">
        <v>158</v>
      </c>
      <c r="CS1057" s="542" t="s">
        <v>235</v>
      </c>
      <c r="CT1057" s="1015">
        <f>'Report 1'!$Y$18</f>
        <v>0</v>
      </c>
      <c r="CU1057" s="1016">
        <f>SUMIF('Report 4A'!$G$16:$G$95,$CQ1057,'Report 4A'!$AG$16:$AG$95)</f>
        <v>0</v>
      </c>
      <c r="CV1057" s="1017">
        <f t="shared" si="188"/>
        <v>0</v>
      </c>
    </row>
    <row r="1058" spans="2:100">
      <c r="B1058" s="535" t="s">
        <v>669</v>
      </c>
      <c r="C1058" s="536">
        <v>1</v>
      </c>
      <c r="D1058" s="537" t="str">
        <f>'Information Input'!$M$14</f>
        <v xml:space="preserve">      -      </v>
      </c>
      <c r="E1058" s="537" t="s">
        <v>136</v>
      </c>
      <c r="F1058" s="538">
        <f t="shared" si="190"/>
        <v>43556</v>
      </c>
      <c r="G1058" s="538">
        <f t="shared" si="191"/>
        <v>43646</v>
      </c>
      <c r="H1058" s="538">
        <f>'Information Input'!$H$35</f>
        <v>43555</v>
      </c>
      <c r="I1058" s="537" t="str">
        <f>'Information Input'!$J$22</f>
        <v>Quarterly</v>
      </c>
      <c r="J1058" s="538">
        <f>'Information Input'!$H$30</f>
        <v>43555</v>
      </c>
      <c r="K1058" s="537">
        <f>'Information Input'!$J$18</f>
        <v>2019</v>
      </c>
      <c r="L1058" s="579" t="s">
        <v>97</v>
      </c>
      <c r="M1058" s="540" t="s">
        <v>98</v>
      </c>
      <c r="N1058" s="541" t="s">
        <v>96</v>
      </c>
      <c r="O1058" s="542" t="s">
        <v>676</v>
      </c>
      <c r="P1058" s="537">
        <v>54</v>
      </c>
      <c r="Q1058" s="541" t="s">
        <v>196</v>
      </c>
      <c r="R1058" s="541" t="s">
        <v>677</v>
      </c>
      <c r="S1058" s="543">
        <f>'Report 1'!$S$18</f>
        <v>0</v>
      </c>
      <c r="T1058" s="544">
        <f>'Report 1'!$S$74</f>
        <v>0</v>
      </c>
      <c r="U1058" s="545">
        <f>'Report 1'!$S$160</f>
        <v>0</v>
      </c>
      <c r="AL1058" s="546" t="s">
        <v>669</v>
      </c>
      <c r="AM1058" s="547">
        <v>2</v>
      </c>
      <c r="AN1058" s="547" t="str">
        <f>'Information Input'!$M$14</f>
        <v xml:space="preserve">      -      </v>
      </c>
      <c r="AO1058" s="547" t="s">
        <v>139</v>
      </c>
      <c r="AP1058" s="538">
        <f>'Information Input'!$H$33</f>
        <v>43466</v>
      </c>
      <c r="AQ1058" s="538">
        <f>'Information Input'!$H$34</f>
        <v>43555</v>
      </c>
      <c r="AR1058" s="538">
        <f>'Information Input'!$H$35</f>
        <v>43555</v>
      </c>
      <c r="AS1058" s="547" t="str">
        <f>'Information Input'!$J$22</f>
        <v>Quarterly</v>
      </c>
      <c r="AT1058" s="538">
        <f>'Information Input'!$H$30</f>
        <v>43555</v>
      </c>
      <c r="AU1058" s="547">
        <f>'Information Input'!$J$18</f>
        <v>2019</v>
      </c>
      <c r="AV1058" s="547" t="s">
        <v>99</v>
      </c>
      <c r="AW1058" s="547" t="s">
        <v>100</v>
      </c>
      <c r="AX1058" s="547" t="s">
        <v>96</v>
      </c>
      <c r="AY1058" s="548" t="s">
        <v>675</v>
      </c>
      <c r="AZ1058" s="547">
        <v>49</v>
      </c>
      <c r="BA1058" s="549" t="s">
        <v>191</v>
      </c>
      <c r="BB1058" s="543" t="s">
        <v>239</v>
      </c>
      <c r="BC1058" s="550">
        <f>'Report 2'!$AJ236</f>
        <v>0</v>
      </c>
      <c r="BD1058" s="550">
        <f>'Report 2'!$AK236</f>
        <v>0</v>
      </c>
      <c r="BE1058" s="550">
        <f>'Report 2'!$AL236</f>
        <v>0</v>
      </c>
      <c r="BF1058" s="550">
        <f>'Report 2'!$AM236</f>
        <v>0</v>
      </c>
      <c r="BG1058" s="550">
        <f>'Report 2'!$AN236</f>
        <v>0</v>
      </c>
      <c r="BH1058" s="550">
        <f>'Report 2'!$AO236</f>
        <v>0</v>
      </c>
      <c r="BI1058" s="550">
        <f>'Report 2'!$AP236</f>
        <v>0</v>
      </c>
      <c r="CC1058" s="542" t="s">
        <v>669</v>
      </c>
      <c r="CD1058" s="1014" t="s">
        <v>672</v>
      </c>
      <c r="CE1058" s="1014" t="str">
        <f>'Information Input'!$M$14</f>
        <v xml:space="preserve">      -      </v>
      </c>
      <c r="CF1058" s="551" t="s">
        <v>137</v>
      </c>
      <c r="CG1058" s="552">
        <f t="shared" si="186"/>
        <v>43647</v>
      </c>
      <c r="CH1058" s="552">
        <f t="shared" si="187"/>
        <v>43738</v>
      </c>
      <c r="CI1058" s="552">
        <f>'Information Input'!$H$35</f>
        <v>43555</v>
      </c>
      <c r="CJ1058" s="551" t="str">
        <f>'Information Input'!$J$22</f>
        <v>Quarterly</v>
      </c>
      <c r="CK1058" s="552">
        <f>'Information Input'!$H$30</f>
        <v>43555</v>
      </c>
      <c r="CL1058" s="551">
        <f>'Information Input'!$J$18</f>
        <v>2019</v>
      </c>
      <c r="CM1058" s="551" t="s">
        <v>99</v>
      </c>
      <c r="CN1058" s="1014" t="s">
        <v>100</v>
      </c>
      <c r="CO1058" s="542" t="s">
        <v>96</v>
      </c>
      <c r="CP1058" s="542" t="s">
        <v>671</v>
      </c>
      <c r="CQ1058" s="551">
        <v>17</v>
      </c>
      <c r="CR1058" s="542" t="s">
        <v>159</v>
      </c>
      <c r="CS1058" s="542" t="s">
        <v>235</v>
      </c>
      <c r="CT1058" s="1015">
        <f>'Report 1'!$Y$18</f>
        <v>0</v>
      </c>
      <c r="CU1058" s="1016">
        <f>SUMIF('Report 4A'!$G$16:$G$95,$CQ1058,'Report 4A'!$AG$16:$AG$95)</f>
        <v>0</v>
      </c>
      <c r="CV1058" s="1017">
        <f t="shared" si="188"/>
        <v>0</v>
      </c>
    </row>
    <row r="1059" spans="2:100">
      <c r="B1059" s="535" t="s">
        <v>669</v>
      </c>
      <c r="C1059" s="536">
        <v>1</v>
      </c>
      <c r="D1059" s="537" t="str">
        <f>'Information Input'!$M$14</f>
        <v xml:space="preserve">      -      </v>
      </c>
      <c r="E1059" s="537" t="s">
        <v>136</v>
      </c>
      <c r="F1059" s="538">
        <f t="shared" si="190"/>
        <v>43556</v>
      </c>
      <c r="G1059" s="538">
        <f t="shared" si="191"/>
        <v>43646</v>
      </c>
      <c r="H1059" s="538">
        <f>'Information Input'!$H$35</f>
        <v>43555</v>
      </c>
      <c r="I1059" s="537" t="str">
        <f>'Information Input'!$J$22</f>
        <v>Quarterly</v>
      </c>
      <c r="J1059" s="538">
        <f>'Information Input'!$H$30</f>
        <v>43555</v>
      </c>
      <c r="K1059" s="537">
        <f>'Information Input'!$J$18</f>
        <v>2019</v>
      </c>
      <c r="L1059" s="579" t="s">
        <v>97</v>
      </c>
      <c r="M1059" s="540" t="s">
        <v>98</v>
      </c>
      <c r="N1059" s="541" t="s">
        <v>96</v>
      </c>
      <c r="O1059" s="542" t="s">
        <v>676</v>
      </c>
      <c r="P1059" s="537">
        <v>55</v>
      </c>
      <c r="Q1059" s="541" t="s">
        <v>197</v>
      </c>
      <c r="R1059" s="541" t="s">
        <v>677</v>
      </c>
      <c r="S1059" s="543">
        <f>'Report 1'!$S$18</f>
        <v>0</v>
      </c>
      <c r="T1059" s="544">
        <f>'Report 1'!$S$75</f>
        <v>0</v>
      </c>
      <c r="U1059" s="545">
        <f>'Report 1'!$S$161</f>
        <v>0</v>
      </c>
      <c r="AL1059" s="546" t="s">
        <v>669</v>
      </c>
      <c r="AM1059" s="547">
        <v>2</v>
      </c>
      <c r="AN1059" s="547" t="str">
        <f>'Information Input'!$M$14</f>
        <v xml:space="preserve">      -      </v>
      </c>
      <c r="AO1059" s="547" t="s">
        <v>139</v>
      </c>
      <c r="AP1059" s="538">
        <f>'Information Input'!$H$33</f>
        <v>43466</v>
      </c>
      <c r="AQ1059" s="538">
        <f>'Information Input'!$H$34</f>
        <v>43555</v>
      </c>
      <c r="AR1059" s="538">
        <f>'Information Input'!$H$35</f>
        <v>43555</v>
      </c>
      <c r="AS1059" s="547" t="str">
        <f>'Information Input'!$J$22</f>
        <v>Quarterly</v>
      </c>
      <c r="AT1059" s="538">
        <f>'Information Input'!$H$30</f>
        <v>43555</v>
      </c>
      <c r="AU1059" s="547">
        <f>'Information Input'!$J$18</f>
        <v>2019</v>
      </c>
      <c r="AV1059" s="547" t="s">
        <v>99</v>
      </c>
      <c r="AW1059" s="547" t="s">
        <v>100</v>
      </c>
      <c r="AX1059" s="547" t="s">
        <v>96</v>
      </c>
      <c r="AY1059" s="548" t="s">
        <v>675</v>
      </c>
      <c r="AZ1059" s="547">
        <v>50</v>
      </c>
      <c r="BA1059" s="549" t="s">
        <v>192</v>
      </c>
      <c r="BB1059" s="543" t="s">
        <v>239</v>
      </c>
      <c r="BC1059" s="550">
        <f>'Report 2'!$AJ237</f>
        <v>0</v>
      </c>
      <c r="BD1059" s="550">
        <f>'Report 2'!$AK237</f>
        <v>0</v>
      </c>
      <c r="BE1059" s="550">
        <f>'Report 2'!$AL237</f>
        <v>0</v>
      </c>
      <c r="BF1059" s="550">
        <f>'Report 2'!$AM237</f>
        <v>0</v>
      </c>
      <c r="BG1059" s="550">
        <f>'Report 2'!$AN237</f>
        <v>0</v>
      </c>
      <c r="BH1059" s="550">
        <f>'Report 2'!$AO237</f>
        <v>0</v>
      </c>
      <c r="BI1059" s="550">
        <f>'Report 2'!$AP237</f>
        <v>0</v>
      </c>
      <c r="CC1059" s="542" t="s">
        <v>669</v>
      </c>
      <c r="CD1059" s="1014" t="s">
        <v>672</v>
      </c>
      <c r="CE1059" s="1014" t="str">
        <f>'Information Input'!$M$14</f>
        <v xml:space="preserve">      -      </v>
      </c>
      <c r="CF1059" s="551" t="s">
        <v>137</v>
      </c>
      <c r="CG1059" s="552">
        <f t="shared" si="186"/>
        <v>43647</v>
      </c>
      <c r="CH1059" s="552">
        <f t="shared" si="187"/>
        <v>43738</v>
      </c>
      <c r="CI1059" s="552">
        <f>'Information Input'!$H$35</f>
        <v>43555</v>
      </c>
      <c r="CJ1059" s="551" t="str">
        <f>'Information Input'!$J$22</f>
        <v>Quarterly</v>
      </c>
      <c r="CK1059" s="552">
        <f>'Information Input'!$H$30</f>
        <v>43555</v>
      </c>
      <c r="CL1059" s="551">
        <f>'Information Input'!$J$18</f>
        <v>2019</v>
      </c>
      <c r="CM1059" s="551" t="s">
        <v>99</v>
      </c>
      <c r="CN1059" s="1014" t="s">
        <v>100</v>
      </c>
      <c r="CO1059" s="542" t="s">
        <v>96</v>
      </c>
      <c r="CP1059" s="542" t="s">
        <v>671</v>
      </c>
      <c r="CQ1059" s="551">
        <v>18</v>
      </c>
      <c r="CR1059" s="542" t="s">
        <v>160</v>
      </c>
      <c r="CS1059" s="542" t="s">
        <v>235</v>
      </c>
      <c r="CT1059" s="1015">
        <f>'Report 1'!$Y$18</f>
        <v>0</v>
      </c>
      <c r="CU1059" s="1016">
        <f>SUMIF('Report 4A'!$G$16:$G$95,$CQ1059,'Report 4A'!$AG$16:$AG$95)</f>
        <v>0</v>
      </c>
      <c r="CV1059" s="1017">
        <f t="shared" si="188"/>
        <v>0</v>
      </c>
    </row>
    <row r="1060" spans="2:100">
      <c r="B1060" s="535" t="s">
        <v>669</v>
      </c>
      <c r="C1060" s="536">
        <v>1</v>
      </c>
      <c r="D1060" s="537" t="str">
        <f>'Information Input'!$M$14</f>
        <v xml:space="preserve">      -      </v>
      </c>
      <c r="E1060" s="537" t="s">
        <v>136</v>
      </c>
      <c r="F1060" s="538">
        <f t="shared" si="190"/>
        <v>43556</v>
      </c>
      <c r="G1060" s="538">
        <f t="shared" si="191"/>
        <v>43646</v>
      </c>
      <c r="H1060" s="538">
        <f>'Information Input'!$H$35</f>
        <v>43555</v>
      </c>
      <c r="I1060" s="537" t="str">
        <f>'Information Input'!$J$22</f>
        <v>Quarterly</v>
      </c>
      <c r="J1060" s="538">
        <f>'Information Input'!$H$30</f>
        <v>43555</v>
      </c>
      <c r="K1060" s="537">
        <f>'Information Input'!$J$18</f>
        <v>2019</v>
      </c>
      <c r="L1060" s="579" t="s">
        <v>97</v>
      </c>
      <c r="M1060" s="540" t="s">
        <v>98</v>
      </c>
      <c r="N1060" s="541" t="s">
        <v>96</v>
      </c>
      <c r="O1060" s="542" t="s">
        <v>676</v>
      </c>
      <c r="P1060" s="537">
        <v>56</v>
      </c>
      <c r="Q1060" s="541" t="s">
        <v>198</v>
      </c>
      <c r="R1060" s="541" t="s">
        <v>239</v>
      </c>
      <c r="S1060" s="543">
        <f>'Report 1'!$S$18</f>
        <v>0</v>
      </c>
      <c r="T1060" s="544">
        <f>'Report 1'!$S$76</f>
        <v>0</v>
      </c>
      <c r="U1060" s="545">
        <f>'Report 1'!$S$162</f>
        <v>0</v>
      </c>
      <c r="AL1060" s="546" t="s">
        <v>669</v>
      </c>
      <c r="AM1060" s="547">
        <v>2</v>
      </c>
      <c r="AN1060" s="547" t="str">
        <f>'Information Input'!$M$14</f>
        <v xml:space="preserve">      -      </v>
      </c>
      <c r="AO1060" s="547" t="s">
        <v>139</v>
      </c>
      <c r="AP1060" s="538">
        <f>'Information Input'!$H$33</f>
        <v>43466</v>
      </c>
      <c r="AQ1060" s="538">
        <f>'Information Input'!$H$34</f>
        <v>43555</v>
      </c>
      <c r="AR1060" s="538">
        <f>'Information Input'!$H$35</f>
        <v>43555</v>
      </c>
      <c r="AS1060" s="547" t="str">
        <f>'Information Input'!$J$22</f>
        <v>Quarterly</v>
      </c>
      <c r="AT1060" s="538">
        <f>'Information Input'!$H$30</f>
        <v>43555</v>
      </c>
      <c r="AU1060" s="547">
        <f>'Information Input'!$J$18</f>
        <v>2019</v>
      </c>
      <c r="AV1060" s="547" t="s">
        <v>99</v>
      </c>
      <c r="AW1060" s="547" t="s">
        <v>100</v>
      </c>
      <c r="AX1060" s="547" t="s">
        <v>96</v>
      </c>
      <c r="AY1060" s="548" t="s">
        <v>675</v>
      </c>
      <c r="AZ1060" s="547">
        <v>51</v>
      </c>
      <c r="BA1060" s="549" t="s">
        <v>193</v>
      </c>
      <c r="BB1060" s="543" t="s">
        <v>239</v>
      </c>
      <c r="BC1060" s="550">
        <f>'Report 2'!$AJ238</f>
        <v>0</v>
      </c>
      <c r="BD1060" s="550">
        <f>'Report 2'!$AK238</f>
        <v>0</v>
      </c>
      <c r="BE1060" s="550">
        <f>'Report 2'!$AL238</f>
        <v>0</v>
      </c>
      <c r="BF1060" s="550">
        <f>'Report 2'!$AM238</f>
        <v>0</v>
      </c>
      <c r="BG1060" s="550">
        <f>'Report 2'!$AN238</f>
        <v>0</v>
      </c>
      <c r="BH1060" s="550">
        <f>'Report 2'!$AO238</f>
        <v>0</v>
      </c>
      <c r="BI1060" s="550">
        <f>'Report 2'!$AP238</f>
        <v>0</v>
      </c>
      <c r="CC1060" s="542" t="s">
        <v>669</v>
      </c>
      <c r="CD1060" s="1014" t="s">
        <v>672</v>
      </c>
      <c r="CE1060" s="1014" t="str">
        <f>'Information Input'!$M$14</f>
        <v xml:space="preserve">      -      </v>
      </c>
      <c r="CF1060" s="551" t="s">
        <v>137</v>
      </c>
      <c r="CG1060" s="552">
        <f t="shared" si="186"/>
        <v>43647</v>
      </c>
      <c r="CH1060" s="552">
        <f t="shared" si="187"/>
        <v>43738</v>
      </c>
      <c r="CI1060" s="552">
        <f>'Information Input'!$H$35</f>
        <v>43555</v>
      </c>
      <c r="CJ1060" s="551" t="str">
        <f>'Information Input'!$J$22</f>
        <v>Quarterly</v>
      </c>
      <c r="CK1060" s="552">
        <f>'Information Input'!$H$30</f>
        <v>43555</v>
      </c>
      <c r="CL1060" s="551">
        <f>'Information Input'!$J$18</f>
        <v>2019</v>
      </c>
      <c r="CM1060" s="551" t="s">
        <v>99</v>
      </c>
      <c r="CN1060" s="1014" t="s">
        <v>100</v>
      </c>
      <c r="CO1060" s="542" t="s">
        <v>96</v>
      </c>
      <c r="CP1060" s="542" t="s">
        <v>671</v>
      </c>
      <c r="CQ1060" s="551">
        <v>19</v>
      </c>
      <c r="CR1060" s="542" t="s">
        <v>161</v>
      </c>
      <c r="CS1060" s="542" t="s">
        <v>235</v>
      </c>
      <c r="CT1060" s="1015">
        <f>'Report 1'!$Y$18</f>
        <v>0</v>
      </c>
      <c r="CU1060" s="1016">
        <f>SUMIF('Report 4A'!$G$16:$G$95,$CQ1060,'Report 4A'!$AG$16:$AG$95)</f>
        <v>0</v>
      </c>
      <c r="CV1060" s="1017">
        <f t="shared" si="188"/>
        <v>0</v>
      </c>
    </row>
    <row r="1061" spans="2:100">
      <c r="B1061" s="535" t="s">
        <v>669</v>
      </c>
      <c r="C1061" s="536">
        <v>1</v>
      </c>
      <c r="D1061" s="537" t="str">
        <f>'Information Input'!$M$14</f>
        <v xml:space="preserve">      -      </v>
      </c>
      <c r="E1061" s="537" t="s">
        <v>136</v>
      </c>
      <c r="F1061" s="538">
        <f t="shared" si="190"/>
        <v>43556</v>
      </c>
      <c r="G1061" s="538">
        <f t="shared" si="191"/>
        <v>43646</v>
      </c>
      <c r="H1061" s="538">
        <f>'Information Input'!$H$35</f>
        <v>43555</v>
      </c>
      <c r="I1061" s="537" t="str">
        <f>'Information Input'!$J$22</f>
        <v>Quarterly</v>
      </c>
      <c r="J1061" s="538">
        <f>'Information Input'!$H$30</f>
        <v>43555</v>
      </c>
      <c r="K1061" s="537">
        <f>'Information Input'!$J$18</f>
        <v>2019</v>
      </c>
      <c r="L1061" s="579" t="s">
        <v>97</v>
      </c>
      <c r="M1061" s="540" t="s">
        <v>98</v>
      </c>
      <c r="N1061" s="541" t="s">
        <v>96</v>
      </c>
      <c r="O1061" s="542" t="s">
        <v>674</v>
      </c>
      <c r="P1061" s="537">
        <v>57</v>
      </c>
      <c r="Q1061" s="541" t="s">
        <v>199</v>
      </c>
      <c r="R1061" s="542" t="s">
        <v>239</v>
      </c>
      <c r="S1061" s="543">
        <f>'Report 1'!$S$18</f>
        <v>0</v>
      </c>
      <c r="T1061" s="544">
        <f>'Report 1'!$S$77</f>
        <v>0</v>
      </c>
      <c r="U1061" s="545">
        <f>'Report 1'!$S$163</f>
        <v>0</v>
      </c>
      <c r="AL1061" s="557" t="s">
        <v>669</v>
      </c>
      <c r="AM1061" s="558">
        <v>2</v>
      </c>
      <c r="AN1061" s="558" t="str">
        <f>'Information Input'!$M$14</f>
        <v xml:space="preserve">      -      </v>
      </c>
      <c r="AO1061" s="558" t="s">
        <v>139</v>
      </c>
      <c r="AP1061" s="559">
        <f>'Information Input'!$H$33</f>
        <v>43466</v>
      </c>
      <c r="AQ1061" s="559">
        <f>'Information Input'!$H$34</f>
        <v>43555</v>
      </c>
      <c r="AR1061" s="559">
        <f>'Information Input'!$H$35</f>
        <v>43555</v>
      </c>
      <c r="AS1061" s="558" t="str">
        <f>'Information Input'!$J$22</f>
        <v>Quarterly</v>
      </c>
      <c r="AT1061" s="559">
        <f>'Information Input'!$H$30</f>
        <v>43555</v>
      </c>
      <c r="AU1061" s="558">
        <f>'Information Input'!$J$18</f>
        <v>2019</v>
      </c>
      <c r="AV1061" s="558" t="s">
        <v>99</v>
      </c>
      <c r="AW1061" s="558" t="s">
        <v>100</v>
      </c>
      <c r="AX1061" s="558" t="s">
        <v>96</v>
      </c>
      <c r="AY1061" s="572" t="s">
        <v>674</v>
      </c>
      <c r="AZ1061" s="558">
        <v>52</v>
      </c>
      <c r="BA1061" s="557" t="s">
        <v>194</v>
      </c>
      <c r="BB1061" s="560" t="s">
        <v>239</v>
      </c>
      <c r="BC1061" s="569">
        <f>'Report 2'!$AJ239</f>
        <v>0</v>
      </c>
      <c r="BD1061" s="569">
        <f>'Report 2'!$AK239</f>
        <v>0</v>
      </c>
      <c r="BE1061" s="569">
        <f>'Report 2'!$AL239</f>
        <v>0</v>
      </c>
      <c r="BF1061" s="569">
        <f>'Report 2'!$AM239</f>
        <v>0</v>
      </c>
      <c r="BG1061" s="569">
        <f>'Report 2'!$AN239</f>
        <v>0</v>
      </c>
      <c r="BH1061" s="569">
        <f>'Report 2'!$AO239</f>
        <v>0</v>
      </c>
      <c r="BI1061" s="569">
        <f>'Report 2'!$AP239</f>
        <v>0</v>
      </c>
      <c r="CC1061" s="542" t="s">
        <v>669</v>
      </c>
      <c r="CD1061" s="1014" t="s">
        <v>672</v>
      </c>
      <c r="CE1061" s="1014" t="str">
        <f>'Information Input'!$M$14</f>
        <v xml:space="preserve">      -      </v>
      </c>
      <c r="CF1061" s="551" t="s">
        <v>137</v>
      </c>
      <c r="CG1061" s="552">
        <f t="shared" si="186"/>
        <v>43647</v>
      </c>
      <c r="CH1061" s="552">
        <f t="shared" si="187"/>
        <v>43738</v>
      </c>
      <c r="CI1061" s="552">
        <f>'Information Input'!$H$35</f>
        <v>43555</v>
      </c>
      <c r="CJ1061" s="551" t="str">
        <f>'Information Input'!$J$22</f>
        <v>Quarterly</v>
      </c>
      <c r="CK1061" s="552">
        <f>'Information Input'!$H$30</f>
        <v>43555</v>
      </c>
      <c r="CL1061" s="551">
        <f>'Information Input'!$J$18</f>
        <v>2019</v>
      </c>
      <c r="CM1061" s="551" t="s">
        <v>99</v>
      </c>
      <c r="CN1061" s="1014" t="s">
        <v>100</v>
      </c>
      <c r="CO1061" s="542" t="s">
        <v>96</v>
      </c>
      <c r="CP1061" s="542" t="s">
        <v>671</v>
      </c>
      <c r="CQ1061" s="551">
        <v>20</v>
      </c>
      <c r="CR1061" s="542" t="s">
        <v>162</v>
      </c>
      <c r="CS1061" s="542" t="s">
        <v>235</v>
      </c>
      <c r="CT1061" s="1015">
        <f>'Report 1'!$Y$18</f>
        <v>0</v>
      </c>
      <c r="CU1061" s="1016">
        <f>SUMIF('Report 4A'!$G$16:$G$95,$CQ1061,'Report 4A'!$AG$16:$AG$95)</f>
        <v>0</v>
      </c>
      <c r="CV1061" s="1017">
        <f t="shared" si="188"/>
        <v>0</v>
      </c>
    </row>
    <row r="1062" spans="2:100">
      <c r="B1062" s="535" t="s">
        <v>669</v>
      </c>
      <c r="C1062" s="536">
        <v>1</v>
      </c>
      <c r="D1062" s="537" t="str">
        <f>'Information Input'!$M$14</f>
        <v xml:space="preserve">      -      </v>
      </c>
      <c r="E1062" s="537" t="s">
        <v>136</v>
      </c>
      <c r="F1062" s="538">
        <f t="shared" si="190"/>
        <v>43556</v>
      </c>
      <c r="G1062" s="538">
        <f t="shared" si="191"/>
        <v>43646</v>
      </c>
      <c r="H1062" s="538">
        <f>'Information Input'!$H$35</f>
        <v>43555</v>
      </c>
      <c r="I1062" s="537" t="str">
        <f>'Information Input'!$J$22</f>
        <v>Quarterly</v>
      </c>
      <c r="J1062" s="538">
        <f>'Information Input'!$H$30</f>
        <v>43555</v>
      </c>
      <c r="K1062" s="537">
        <f>'Information Input'!$J$18</f>
        <v>2019</v>
      </c>
      <c r="L1062" s="579" t="s">
        <v>97</v>
      </c>
      <c r="M1062" s="540" t="s">
        <v>98</v>
      </c>
      <c r="N1062" s="541" t="s">
        <v>96</v>
      </c>
      <c r="O1062" s="542" t="s">
        <v>678</v>
      </c>
      <c r="P1062" s="537">
        <v>58</v>
      </c>
      <c r="Q1062" s="541" t="s">
        <v>201</v>
      </c>
      <c r="R1062" s="542" t="s">
        <v>239</v>
      </c>
      <c r="S1062" s="543">
        <f>'Report 1'!$S$18</f>
        <v>0</v>
      </c>
      <c r="T1062" s="544">
        <f>'Report 1'!$S$79</f>
        <v>0</v>
      </c>
      <c r="U1062" s="545">
        <f>'Report 1'!$S$165</f>
        <v>0</v>
      </c>
      <c r="AL1062" s="522" t="s">
        <v>669</v>
      </c>
      <c r="AM1062" s="517">
        <v>2</v>
      </c>
      <c r="AN1062" s="517" t="str">
        <f>'Information Input'!$M$14</f>
        <v xml:space="preserve">      -      </v>
      </c>
      <c r="AO1062" s="517" t="s">
        <v>135</v>
      </c>
      <c r="AP1062" s="518">
        <f t="shared" ref="AP1062:AP1103" si="192">DATE(AU1062,1,1)</f>
        <v>43466</v>
      </c>
      <c r="AQ1062" s="518">
        <f t="shared" ref="AQ1062:AQ1103" si="193">DATE(AU1062,3,31)</f>
        <v>43555</v>
      </c>
      <c r="AR1062" s="519">
        <f>'Information Input'!$H$35</f>
        <v>43555</v>
      </c>
      <c r="AS1062" s="517" t="str">
        <f>'Information Input'!$J$22</f>
        <v>Quarterly</v>
      </c>
      <c r="AT1062" s="519">
        <f>'Information Input'!$H$30</f>
        <v>43555</v>
      </c>
      <c r="AU1062" s="517">
        <f>'Information Input'!$J$18</f>
        <v>2019</v>
      </c>
      <c r="AV1062" s="517" t="s">
        <v>101</v>
      </c>
      <c r="AW1062" s="517" t="s">
        <v>102</v>
      </c>
      <c r="AX1062" s="528" t="s">
        <v>103</v>
      </c>
      <c r="AY1062" s="529" t="s">
        <v>671</v>
      </c>
      <c r="AZ1062" s="528">
        <v>11</v>
      </c>
      <c r="BA1062" s="530" t="s">
        <v>153</v>
      </c>
      <c r="BB1062" s="524" t="s">
        <v>231</v>
      </c>
      <c r="BC1062" s="531">
        <f>'Report 2'!$H243</f>
        <v>0</v>
      </c>
      <c r="BD1062" s="531">
        <f>'Report 2'!$I243</f>
        <v>0</v>
      </c>
      <c r="BE1062" s="531">
        <f>'Report 2'!$J243</f>
        <v>0</v>
      </c>
      <c r="BF1062" s="531">
        <f>'Report 2'!$K243</f>
        <v>0</v>
      </c>
      <c r="BG1062" s="531">
        <f>'Report 2'!$L243</f>
        <v>0</v>
      </c>
      <c r="BH1062" s="531">
        <f>'Report 2'!$M243</f>
        <v>0</v>
      </c>
      <c r="BI1062" s="531">
        <f>'Report 2'!$N243</f>
        <v>0</v>
      </c>
      <c r="CC1062" s="542" t="s">
        <v>669</v>
      </c>
      <c r="CD1062" s="1014" t="s">
        <v>672</v>
      </c>
      <c r="CE1062" s="1014" t="str">
        <f>'Information Input'!$M$14</f>
        <v xml:space="preserve">      -      </v>
      </c>
      <c r="CF1062" s="551" t="s">
        <v>137</v>
      </c>
      <c r="CG1062" s="552">
        <f t="shared" si="186"/>
        <v>43647</v>
      </c>
      <c r="CH1062" s="552">
        <f t="shared" si="187"/>
        <v>43738</v>
      </c>
      <c r="CI1062" s="552">
        <f>'Information Input'!$H$35</f>
        <v>43555</v>
      </c>
      <c r="CJ1062" s="551" t="str">
        <f>'Information Input'!$J$22</f>
        <v>Quarterly</v>
      </c>
      <c r="CK1062" s="552">
        <f>'Information Input'!$H$30</f>
        <v>43555</v>
      </c>
      <c r="CL1062" s="551">
        <f>'Information Input'!$J$18</f>
        <v>2019</v>
      </c>
      <c r="CM1062" s="551" t="s">
        <v>99</v>
      </c>
      <c r="CN1062" s="1014" t="s">
        <v>100</v>
      </c>
      <c r="CO1062" s="542" t="s">
        <v>96</v>
      </c>
      <c r="CP1062" s="542" t="s">
        <v>671</v>
      </c>
      <c r="CQ1062" s="551">
        <v>21</v>
      </c>
      <c r="CR1062" s="542" t="s">
        <v>163</v>
      </c>
      <c r="CS1062" s="542" t="s">
        <v>235</v>
      </c>
      <c r="CT1062" s="1015">
        <f>'Report 1'!$Y$18</f>
        <v>0</v>
      </c>
      <c r="CU1062" s="1016">
        <f>SUMIF('Report 4A'!$G$16:$G$95,$CQ1062,'Report 4A'!$AG$16:$AG$95)</f>
        <v>0</v>
      </c>
      <c r="CV1062" s="1017">
        <f t="shared" si="188"/>
        <v>0</v>
      </c>
    </row>
    <row r="1063" spans="2:100">
      <c r="B1063" s="535" t="s">
        <v>669</v>
      </c>
      <c r="C1063" s="536">
        <v>1</v>
      </c>
      <c r="D1063" s="537" t="str">
        <f>'Information Input'!$M$14</f>
        <v xml:space="preserve">      -      </v>
      </c>
      <c r="E1063" s="537" t="s">
        <v>136</v>
      </c>
      <c r="F1063" s="538">
        <f t="shared" si="190"/>
        <v>43556</v>
      </c>
      <c r="G1063" s="538">
        <f t="shared" si="191"/>
        <v>43646</v>
      </c>
      <c r="H1063" s="538">
        <f>'Information Input'!$H$35</f>
        <v>43555</v>
      </c>
      <c r="I1063" s="537" t="str">
        <f>'Information Input'!$J$22</f>
        <v>Quarterly</v>
      </c>
      <c r="J1063" s="538">
        <f>'Information Input'!$H$30</f>
        <v>43555</v>
      </c>
      <c r="K1063" s="537">
        <f>'Information Input'!$J$18</f>
        <v>2019</v>
      </c>
      <c r="L1063" s="579" t="s">
        <v>97</v>
      </c>
      <c r="M1063" s="540" t="s">
        <v>98</v>
      </c>
      <c r="N1063" s="541" t="s">
        <v>96</v>
      </c>
      <c r="O1063" s="542" t="s">
        <v>678</v>
      </c>
      <c r="P1063" s="537">
        <v>59</v>
      </c>
      <c r="Q1063" s="541" t="s">
        <v>202</v>
      </c>
      <c r="R1063" s="542" t="s">
        <v>239</v>
      </c>
      <c r="S1063" s="543">
        <f>'Report 1'!$S$18</f>
        <v>0</v>
      </c>
      <c r="T1063" s="544">
        <f>'Report 1'!$S$80</f>
        <v>0</v>
      </c>
      <c r="U1063" s="545">
        <f>'Report 1'!$S$166</f>
        <v>0</v>
      </c>
      <c r="AL1063" s="546" t="s">
        <v>669</v>
      </c>
      <c r="AM1063" s="547">
        <v>2</v>
      </c>
      <c r="AN1063" s="547" t="str">
        <f>'Information Input'!$M$14</f>
        <v xml:space="preserve">      -      </v>
      </c>
      <c r="AO1063" s="547" t="s">
        <v>135</v>
      </c>
      <c r="AP1063" s="538">
        <f t="shared" si="192"/>
        <v>43466</v>
      </c>
      <c r="AQ1063" s="538">
        <f t="shared" si="193"/>
        <v>43555</v>
      </c>
      <c r="AR1063" s="538">
        <f>'Information Input'!$H$35</f>
        <v>43555</v>
      </c>
      <c r="AS1063" s="547" t="str">
        <f>'Information Input'!$J$22</f>
        <v>Quarterly</v>
      </c>
      <c r="AT1063" s="538">
        <f>'Information Input'!$H$30</f>
        <v>43555</v>
      </c>
      <c r="AU1063" s="547">
        <f>'Information Input'!$J$18</f>
        <v>2019</v>
      </c>
      <c r="AV1063" s="547" t="s">
        <v>101</v>
      </c>
      <c r="AW1063" s="547" t="s">
        <v>102</v>
      </c>
      <c r="AX1063" s="547" t="s">
        <v>103</v>
      </c>
      <c r="AY1063" s="548" t="s">
        <v>671</v>
      </c>
      <c r="AZ1063" s="547">
        <v>12</v>
      </c>
      <c r="BA1063" s="549" t="s">
        <v>154</v>
      </c>
      <c r="BB1063" s="543" t="s">
        <v>231</v>
      </c>
      <c r="BC1063" s="550">
        <f>'Report 2'!$H244</f>
        <v>0</v>
      </c>
      <c r="BD1063" s="550">
        <f>'Report 2'!$I244</f>
        <v>0</v>
      </c>
      <c r="BE1063" s="550">
        <f>'Report 2'!$J244</f>
        <v>0</v>
      </c>
      <c r="BF1063" s="550">
        <f>'Report 2'!$K244</f>
        <v>0</v>
      </c>
      <c r="BG1063" s="550">
        <f>'Report 2'!$L244</f>
        <v>0</v>
      </c>
      <c r="BH1063" s="550">
        <f>'Report 2'!$M244</f>
        <v>0</v>
      </c>
      <c r="BI1063" s="550">
        <f>'Report 2'!$N244</f>
        <v>0</v>
      </c>
      <c r="CC1063" s="542" t="s">
        <v>669</v>
      </c>
      <c r="CD1063" s="1014" t="s">
        <v>672</v>
      </c>
      <c r="CE1063" s="1014" t="str">
        <f>'Information Input'!$M$14</f>
        <v xml:space="preserve">      -      </v>
      </c>
      <c r="CF1063" s="551" t="s">
        <v>137</v>
      </c>
      <c r="CG1063" s="552">
        <f t="shared" si="186"/>
        <v>43647</v>
      </c>
      <c r="CH1063" s="552">
        <f t="shared" si="187"/>
        <v>43738</v>
      </c>
      <c r="CI1063" s="552">
        <f>'Information Input'!$H$35</f>
        <v>43555</v>
      </c>
      <c r="CJ1063" s="551" t="str">
        <f>'Information Input'!$J$22</f>
        <v>Quarterly</v>
      </c>
      <c r="CK1063" s="552">
        <f>'Information Input'!$H$30</f>
        <v>43555</v>
      </c>
      <c r="CL1063" s="551">
        <f>'Information Input'!$J$18</f>
        <v>2019</v>
      </c>
      <c r="CM1063" s="551" t="s">
        <v>99</v>
      </c>
      <c r="CN1063" s="1014" t="s">
        <v>100</v>
      </c>
      <c r="CO1063" s="542" t="s">
        <v>96</v>
      </c>
      <c r="CP1063" s="542" t="s">
        <v>671</v>
      </c>
      <c r="CQ1063" s="551">
        <v>22</v>
      </c>
      <c r="CR1063" s="542" t="s">
        <v>164</v>
      </c>
      <c r="CS1063" s="542" t="s">
        <v>236</v>
      </c>
      <c r="CT1063" s="1015">
        <f>'Report 1'!$Y$18</f>
        <v>0</v>
      </c>
      <c r="CU1063" s="1016">
        <f>SUMIF('Report 4A'!$G$16:$G$95,$CQ1063,'Report 4A'!$AG$16:$AG$95)</f>
        <v>0</v>
      </c>
      <c r="CV1063" s="1017">
        <f t="shared" si="188"/>
        <v>0</v>
      </c>
    </row>
    <row r="1064" spans="2:100">
      <c r="B1064" s="535" t="s">
        <v>669</v>
      </c>
      <c r="C1064" s="536">
        <v>1</v>
      </c>
      <c r="D1064" s="537" t="str">
        <f>'Information Input'!$M$14</f>
        <v xml:space="preserve">      -      </v>
      </c>
      <c r="E1064" s="537" t="s">
        <v>136</v>
      </c>
      <c r="F1064" s="538">
        <f t="shared" si="190"/>
        <v>43556</v>
      </c>
      <c r="G1064" s="538">
        <f t="shared" si="191"/>
        <v>43646</v>
      </c>
      <c r="H1064" s="538">
        <f>'Information Input'!$H$35</f>
        <v>43555</v>
      </c>
      <c r="I1064" s="537" t="str">
        <f>'Information Input'!$J$22</f>
        <v>Quarterly</v>
      </c>
      <c r="J1064" s="538">
        <f>'Information Input'!$H$30</f>
        <v>43555</v>
      </c>
      <c r="K1064" s="537">
        <f>'Information Input'!$J$18</f>
        <v>2019</v>
      </c>
      <c r="L1064" s="579" t="s">
        <v>97</v>
      </c>
      <c r="M1064" s="540" t="s">
        <v>98</v>
      </c>
      <c r="N1064" s="541" t="s">
        <v>96</v>
      </c>
      <c r="O1064" s="542" t="s">
        <v>678</v>
      </c>
      <c r="P1064" s="537">
        <v>60</v>
      </c>
      <c r="Q1064" s="541" t="s">
        <v>203</v>
      </c>
      <c r="R1064" s="541" t="s">
        <v>239</v>
      </c>
      <c r="S1064" s="543">
        <f>'Report 1'!$S$18</f>
        <v>0</v>
      </c>
      <c r="T1064" s="544">
        <f>'Report 1'!$S$81</f>
        <v>0</v>
      </c>
      <c r="U1064" s="545">
        <f>'Report 1'!$S$167</f>
        <v>0</v>
      </c>
      <c r="AL1064" s="546" t="s">
        <v>669</v>
      </c>
      <c r="AM1064" s="547">
        <v>2</v>
      </c>
      <c r="AN1064" s="547" t="str">
        <f>'Information Input'!$M$14</f>
        <v xml:space="preserve">      -      </v>
      </c>
      <c r="AO1064" s="547" t="s">
        <v>135</v>
      </c>
      <c r="AP1064" s="538">
        <f t="shared" si="192"/>
        <v>43466</v>
      </c>
      <c r="AQ1064" s="538">
        <f t="shared" si="193"/>
        <v>43555</v>
      </c>
      <c r="AR1064" s="538">
        <f>'Information Input'!$H$35</f>
        <v>43555</v>
      </c>
      <c r="AS1064" s="547" t="str">
        <f>'Information Input'!$J$22</f>
        <v>Quarterly</v>
      </c>
      <c r="AT1064" s="538">
        <f>'Information Input'!$H$30</f>
        <v>43555</v>
      </c>
      <c r="AU1064" s="547">
        <f>'Information Input'!$J$18</f>
        <v>2019</v>
      </c>
      <c r="AV1064" s="547" t="s">
        <v>101</v>
      </c>
      <c r="AW1064" s="547" t="s">
        <v>102</v>
      </c>
      <c r="AX1064" s="547" t="s">
        <v>103</v>
      </c>
      <c r="AY1064" s="548" t="s">
        <v>671</v>
      </c>
      <c r="AZ1064" s="547">
        <v>13</v>
      </c>
      <c r="BA1064" s="549" t="s">
        <v>155</v>
      </c>
      <c r="BB1064" s="543" t="s">
        <v>232</v>
      </c>
      <c r="BC1064" s="550">
        <f>'Report 2'!$H245</f>
        <v>0</v>
      </c>
      <c r="BD1064" s="550">
        <f>'Report 2'!$I245</f>
        <v>0</v>
      </c>
      <c r="BE1064" s="550">
        <f>'Report 2'!$J245</f>
        <v>0</v>
      </c>
      <c r="BF1064" s="550">
        <f>'Report 2'!$K245</f>
        <v>0</v>
      </c>
      <c r="BG1064" s="550">
        <f>'Report 2'!$L245</f>
        <v>0</v>
      </c>
      <c r="BH1064" s="550">
        <f>'Report 2'!$M245</f>
        <v>0</v>
      </c>
      <c r="BI1064" s="550">
        <f>'Report 2'!$N245</f>
        <v>0</v>
      </c>
      <c r="CC1064" s="542" t="s">
        <v>669</v>
      </c>
      <c r="CD1064" s="1014" t="s">
        <v>672</v>
      </c>
      <c r="CE1064" s="1014" t="str">
        <f>'Information Input'!$M$14</f>
        <v xml:space="preserve">      -      </v>
      </c>
      <c r="CF1064" s="551" t="s">
        <v>137</v>
      </c>
      <c r="CG1064" s="552">
        <f t="shared" si="186"/>
        <v>43647</v>
      </c>
      <c r="CH1064" s="552">
        <f t="shared" si="187"/>
        <v>43738</v>
      </c>
      <c r="CI1064" s="552">
        <f>'Information Input'!$H$35</f>
        <v>43555</v>
      </c>
      <c r="CJ1064" s="551" t="str">
        <f>'Information Input'!$J$22</f>
        <v>Quarterly</v>
      </c>
      <c r="CK1064" s="552">
        <f>'Information Input'!$H$30</f>
        <v>43555</v>
      </c>
      <c r="CL1064" s="551">
        <f>'Information Input'!$J$18</f>
        <v>2019</v>
      </c>
      <c r="CM1064" s="551" t="s">
        <v>99</v>
      </c>
      <c r="CN1064" s="1014" t="s">
        <v>100</v>
      </c>
      <c r="CO1064" s="542" t="s">
        <v>96</v>
      </c>
      <c r="CP1064" s="542" t="s">
        <v>671</v>
      </c>
      <c r="CQ1064" s="551">
        <v>23</v>
      </c>
      <c r="CR1064" s="542" t="s">
        <v>165</v>
      </c>
      <c r="CS1064" s="542" t="s">
        <v>236</v>
      </c>
      <c r="CT1064" s="1015">
        <f>'Report 1'!$Y$18</f>
        <v>0</v>
      </c>
      <c r="CU1064" s="1016">
        <f>SUMIF('Report 4A'!$G$16:$G$95,$CQ1064,'Report 4A'!$AG$16:$AG$95)</f>
        <v>0</v>
      </c>
      <c r="CV1064" s="1017">
        <f t="shared" si="188"/>
        <v>0</v>
      </c>
    </row>
    <row r="1065" spans="2:100">
      <c r="B1065" s="535" t="s">
        <v>669</v>
      </c>
      <c r="C1065" s="536">
        <v>1</v>
      </c>
      <c r="D1065" s="537" t="str">
        <f>'Information Input'!$M$14</f>
        <v xml:space="preserve">      -      </v>
      </c>
      <c r="E1065" s="537" t="s">
        <v>136</v>
      </c>
      <c r="F1065" s="538">
        <f t="shared" si="190"/>
        <v>43556</v>
      </c>
      <c r="G1065" s="538">
        <f t="shared" si="191"/>
        <v>43646</v>
      </c>
      <c r="H1065" s="538">
        <f>'Information Input'!$H$35</f>
        <v>43555</v>
      </c>
      <c r="I1065" s="537" t="str">
        <f>'Information Input'!$J$22</f>
        <v>Quarterly</v>
      </c>
      <c r="J1065" s="538">
        <f>'Information Input'!$H$30</f>
        <v>43555</v>
      </c>
      <c r="K1065" s="537">
        <f>'Information Input'!$J$18</f>
        <v>2019</v>
      </c>
      <c r="L1065" s="579" t="s">
        <v>97</v>
      </c>
      <c r="M1065" s="540" t="s">
        <v>98</v>
      </c>
      <c r="N1065" s="541" t="s">
        <v>96</v>
      </c>
      <c r="O1065" s="542" t="s">
        <v>678</v>
      </c>
      <c r="P1065" s="537">
        <v>61</v>
      </c>
      <c r="Q1065" s="541" t="s">
        <v>204</v>
      </c>
      <c r="R1065" s="541" t="s">
        <v>239</v>
      </c>
      <c r="S1065" s="543">
        <f>'Report 1'!$S$18</f>
        <v>0</v>
      </c>
      <c r="T1065" s="544">
        <f>'Report 1'!$S$82</f>
        <v>0</v>
      </c>
      <c r="U1065" s="545">
        <f>'Report 1'!$S$168</f>
        <v>0</v>
      </c>
      <c r="AL1065" s="546" t="s">
        <v>669</v>
      </c>
      <c r="AM1065" s="547">
        <v>2</v>
      </c>
      <c r="AN1065" s="547" t="str">
        <f>'Information Input'!$M$14</f>
        <v xml:space="preserve">      -      </v>
      </c>
      <c r="AO1065" s="547" t="s">
        <v>135</v>
      </c>
      <c r="AP1065" s="538">
        <f t="shared" si="192"/>
        <v>43466</v>
      </c>
      <c r="AQ1065" s="538">
        <f t="shared" si="193"/>
        <v>43555</v>
      </c>
      <c r="AR1065" s="538">
        <f>'Information Input'!$H$35</f>
        <v>43555</v>
      </c>
      <c r="AS1065" s="547" t="str">
        <f>'Information Input'!$J$22</f>
        <v>Quarterly</v>
      </c>
      <c r="AT1065" s="538">
        <f>'Information Input'!$H$30</f>
        <v>43555</v>
      </c>
      <c r="AU1065" s="547">
        <f>'Information Input'!$J$18</f>
        <v>2019</v>
      </c>
      <c r="AV1065" s="547" t="s">
        <v>101</v>
      </c>
      <c r="AW1065" s="547" t="s">
        <v>102</v>
      </c>
      <c r="AX1065" s="547" t="s">
        <v>103</v>
      </c>
      <c r="AY1065" s="548" t="s">
        <v>671</v>
      </c>
      <c r="AZ1065" s="547">
        <v>14</v>
      </c>
      <c r="BA1065" s="549" t="s">
        <v>156</v>
      </c>
      <c r="BB1065" s="543" t="s">
        <v>233</v>
      </c>
      <c r="BC1065" s="550">
        <f>'Report 2'!$H246</f>
        <v>0</v>
      </c>
      <c r="BD1065" s="550">
        <f>'Report 2'!$I246</f>
        <v>0</v>
      </c>
      <c r="BE1065" s="550">
        <f>'Report 2'!$J246</f>
        <v>0</v>
      </c>
      <c r="BF1065" s="550">
        <f>'Report 2'!$K246</f>
        <v>0</v>
      </c>
      <c r="BG1065" s="550">
        <f>'Report 2'!$L246</f>
        <v>0</v>
      </c>
      <c r="BH1065" s="550">
        <f>'Report 2'!$M246</f>
        <v>0</v>
      </c>
      <c r="BI1065" s="550">
        <f>'Report 2'!$N246</f>
        <v>0</v>
      </c>
      <c r="CC1065" s="542" t="s">
        <v>669</v>
      </c>
      <c r="CD1065" s="1014" t="s">
        <v>672</v>
      </c>
      <c r="CE1065" s="1014" t="str">
        <f>'Information Input'!$M$14</f>
        <v xml:space="preserve">      -      </v>
      </c>
      <c r="CF1065" s="551" t="s">
        <v>137</v>
      </c>
      <c r="CG1065" s="552">
        <f t="shared" si="186"/>
        <v>43647</v>
      </c>
      <c r="CH1065" s="552">
        <f t="shared" si="187"/>
        <v>43738</v>
      </c>
      <c r="CI1065" s="552">
        <f>'Information Input'!$H$35</f>
        <v>43555</v>
      </c>
      <c r="CJ1065" s="551" t="str">
        <f>'Information Input'!$J$22</f>
        <v>Quarterly</v>
      </c>
      <c r="CK1065" s="552">
        <f>'Information Input'!$H$30</f>
        <v>43555</v>
      </c>
      <c r="CL1065" s="551">
        <f>'Information Input'!$J$18</f>
        <v>2019</v>
      </c>
      <c r="CM1065" s="551" t="s">
        <v>99</v>
      </c>
      <c r="CN1065" s="1014" t="s">
        <v>100</v>
      </c>
      <c r="CO1065" s="542" t="s">
        <v>96</v>
      </c>
      <c r="CP1065" s="542" t="s">
        <v>671</v>
      </c>
      <c r="CQ1065" s="551">
        <v>24</v>
      </c>
      <c r="CR1065" s="542" t="s">
        <v>166</v>
      </c>
      <c r="CS1065" s="542" t="s">
        <v>233</v>
      </c>
      <c r="CT1065" s="1015">
        <f>'Report 1'!$Y$18</f>
        <v>0</v>
      </c>
      <c r="CU1065" s="1016">
        <f>SUMIF('Report 4A'!$G$16:$G$95,$CQ1065,'Report 4A'!$AG$16:$AG$95)</f>
        <v>0</v>
      </c>
      <c r="CV1065" s="1017">
        <f t="shared" si="188"/>
        <v>0</v>
      </c>
    </row>
    <row r="1066" spans="2:100">
      <c r="B1066" s="535" t="s">
        <v>669</v>
      </c>
      <c r="C1066" s="536">
        <v>1</v>
      </c>
      <c r="D1066" s="537" t="str">
        <f>'Information Input'!$M$14</f>
        <v xml:space="preserve">      -      </v>
      </c>
      <c r="E1066" s="537" t="s">
        <v>136</v>
      </c>
      <c r="F1066" s="538">
        <f t="shared" si="190"/>
        <v>43556</v>
      </c>
      <c r="G1066" s="538">
        <f t="shared" si="191"/>
        <v>43646</v>
      </c>
      <c r="H1066" s="538">
        <f>'Information Input'!$H$35</f>
        <v>43555</v>
      </c>
      <c r="I1066" s="537" t="str">
        <f>'Information Input'!$J$22</f>
        <v>Quarterly</v>
      </c>
      <c r="J1066" s="538">
        <f>'Information Input'!$H$30</f>
        <v>43555</v>
      </c>
      <c r="K1066" s="537">
        <f>'Information Input'!$J$18</f>
        <v>2019</v>
      </c>
      <c r="L1066" s="579" t="s">
        <v>97</v>
      </c>
      <c r="M1066" s="540" t="s">
        <v>98</v>
      </c>
      <c r="N1066" s="541" t="s">
        <v>96</v>
      </c>
      <c r="O1066" s="542" t="s">
        <v>678</v>
      </c>
      <c r="P1066" s="537">
        <v>62</v>
      </c>
      <c r="Q1066" s="541" t="s">
        <v>204</v>
      </c>
      <c r="R1066" s="541" t="s">
        <v>239</v>
      </c>
      <c r="S1066" s="543">
        <f>'Report 1'!$S$18</f>
        <v>0</v>
      </c>
      <c r="T1066" s="544">
        <f>'Report 1'!$S$83</f>
        <v>0</v>
      </c>
      <c r="U1066" s="545">
        <f>'Report 1'!$S$169</f>
        <v>0</v>
      </c>
      <c r="AL1066" s="546" t="s">
        <v>669</v>
      </c>
      <c r="AM1066" s="547">
        <v>2</v>
      </c>
      <c r="AN1066" s="547" t="str">
        <f>'Information Input'!$M$14</f>
        <v xml:space="preserve">      -      </v>
      </c>
      <c r="AO1066" s="547" t="s">
        <v>135</v>
      </c>
      <c r="AP1066" s="538">
        <f t="shared" si="192"/>
        <v>43466</v>
      </c>
      <c r="AQ1066" s="538">
        <f t="shared" si="193"/>
        <v>43555</v>
      </c>
      <c r="AR1066" s="538">
        <f>'Information Input'!$H$35</f>
        <v>43555</v>
      </c>
      <c r="AS1066" s="547" t="str">
        <f>'Information Input'!$J$22</f>
        <v>Quarterly</v>
      </c>
      <c r="AT1066" s="538">
        <f>'Information Input'!$H$30</f>
        <v>43555</v>
      </c>
      <c r="AU1066" s="547">
        <f>'Information Input'!$J$18</f>
        <v>2019</v>
      </c>
      <c r="AV1066" s="547" t="s">
        <v>101</v>
      </c>
      <c r="AW1066" s="547" t="s">
        <v>102</v>
      </c>
      <c r="AX1066" s="547" t="s">
        <v>103</v>
      </c>
      <c r="AY1066" s="548" t="s">
        <v>671</v>
      </c>
      <c r="AZ1066" s="547">
        <v>15</v>
      </c>
      <c r="BA1066" s="549" t="s">
        <v>157</v>
      </c>
      <c r="BB1066" s="543" t="s">
        <v>234</v>
      </c>
      <c r="BC1066" s="550">
        <f>'Report 2'!$H247</f>
        <v>0</v>
      </c>
      <c r="BD1066" s="550">
        <f>'Report 2'!$I247</f>
        <v>0</v>
      </c>
      <c r="BE1066" s="550">
        <f>'Report 2'!$J247</f>
        <v>0</v>
      </c>
      <c r="BF1066" s="550">
        <f>'Report 2'!$K247</f>
        <v>0</v>
      </c>
      <c r="BG1066" s="550">
        <f>'Report 2'!$L247</f>
        <v>0</v>
      </c>
      <c r="BH1066" s="550">
        <f>'Report 2'!$M247</f>
        <v>0</v>
      </c>
      <c r="BI1066" s="550">
        <f>'Report 2'!$N247</f>
        <v>0</v>
      </c>
      <c r="CC1066" s="542" t="s">
        <v>669</v>
      </c>
      <c r="CD1066" s="1014" t="s">
        <v>672</v>
      </c>
      <c r="CE1066" s="1014" t="str">
        <f>'Information Input'!$M$14</f>
        <v xml:space="preserve">      -      </v>
      </c>
      <c r="CF1066" s="551" t="s">
        <v>137</v>
      </c>
      <c r="CG1066" s="552">
        <f t="shared" si="186"/>
        <v>43647</v>
      </c>
      <c r="CH1066" s="552">
        <f t="shared" si="187"/>
        <v>43738</v>
      </c>
      <c r="CI1066" s="552">
        <f>'Information Input'!$H$35</f>
        <v>43555</v>
      </c>
      <c r="CJ1066" s="551" t="str">
        <f>'Information Input'!$J$22</f>
        <v>Quarterly</v>
      </c>
      <c r="CK1066" s="552">
        <f>'Information Input'!$H$30</f>
        <v>43555</v>
      </c>
      <c r="CL1066" s="551">
        <f>'Information Input'!$J$18</f>
        <v>2019</v>
      </c>
      <c r="CM1066" s="551" t="s">
        <v>99</v>
      </c>
      <c r="CN1066" s="1014" t="s">
        <v>100</v>
      </c>
      <c r="CO1066" s="542" t="s">
        <v>96</v>
      </c>
      <c r="CP1066" s="542" t="s">
        <v>671</v>
      </c>
      <c r="CQ1066" s="551">
        <v>25</v>
      </c>
      <c r="CR1066" s="542" t="s">
        <v>167</v>
      </c>
      <c r="CS1066" s="542" t="s">
        <v>233</v>
      </c>
      <c r="CT1066" s="1015">
        <f>'Report 1'!$Y$18</f>
        <v>0</v>
      </c>
      <c r="CU1066" s="1016">
        <f>SUMIF('Report 4A'!$G$16:$G$95,$CQ1066,'Report 4A'!$AG$16:$AG$95)</f>
        <v>0</v>
      </c>
      <c r="CV1066" s="1017">
        <f t="shared" si="188"/>
        <v>0</v>
      </c>
    </row>
    <row r="1067" spans="2:100">
      <c r="B1067" s="535" t="s">
        <v>669</v>
      </c>
      <c r="C1067" s="536">
        <v>1</v>
      </c>
      <c r="D1067" s="537" t="str">
        <f>'Information Input'!$M$14</f>
        <v xml:space="preserve">      -      </v>
      </c>
      <c r="E1067" s="537" t="s">
        <v>136</v>
      </c>
      <c r="F1067" s="538">
        <f t="shared" si="190"/>
        <v>43556</v>
      </c>
      <c r="G1067" s="538">
        <f t="shared" si="191"/>
        <v>43646</v>
      </c>
      <c r="H1067" s="538">
        <f>'Information Input'!$H$35</f>
        <v>43555</v>
      </c>
      <c r="I1067" s="537" t="str">
        <f>'Information Input'!$J$22</f>
        <v>Quarterly</v>
      </c>
      <c r="J1067" s="538">
        <f>'Information Input'!$H$30</f>
        <v>43555</v>
      </c>
      <c r="K1067" s="537">
        <f>'Information Input'!$J$18</f>
        <v>2019</v>
      </c>
      <c r="L1067" s="579" t="s">
        <v>97</v>
      </c>
      <c r="M1067" s="540" t="s">
        <v>98</v>
      </c>
      <c r="N1067" s="541" t="s">
        <v>96</v>
      </c>
      <c r="O1067" s="542" t="s">
        <v>674</v>
      </c>
      <c r="P1067" s="537">
        <v>63</v>
      </c>
      <c r="Q1067" s="541" t="s">
        <v>205</v>
      </c>
      <c r="R1067" s="541" t="s">
        <v>239</v>
      </c>
      <c r="S1067" s="543">
        <f>'Report 1'!$S$18</f>
        <v>0</v>
      </c>
      <c r="T1067" s="544">
        <f>'Report 1'!$S$84</f>
        <v>0</v>
      </c>
      <c r="U1067" s="545">
        <f>'Report 1'!$S$170</f>
        <v>0</v>
      </c>
      <c r="AL1067" s="546" t="s">
        <v>669</v>
      </c>
      <c r="AM1067" s="547">
        <v>2</v>
      </c>
      <c r="AN1067" s="547" t="str">
        <f>'Information Input'!$M$14</f>
        <v xml:space="preserve">      -      </v>
      </c>
      <c r="AO1067" s="547" t="s">
        <v>135</v>
      </c>
      <c r="AP1067" s="538">
        <f t="shared" si="192"/>
        <v>43466</v>
      </c>
      <c r="AQ1067" s="538">
        <f t="shared" si="193"/>
        <v>43555</v>
      </c>
      <c r="AR1067" s="538">
        <f>'Information Input'!$H$35</f>
        <v>43555</v>
      </c>
      <c r="AS1067" s="547" t="str">
        <f>'Information Input'!$J$22</f>
        <v>Quarterly</v>
      </c>
      <c r="AT1067" s="538">
        <f>'Information Input'!$H$30</f>
        <v>43555</v>
      </c>
      <c r="AU1067" s="547">
        <f>'Information Input'!$J$18</f>
        <v>2019</v>
      </c>
      <c r="AV1067" s="547" t="s">
        <v>101</v>
      </c>
      <c r="AW1067" s="547" t="s">
        <v>102</v>
      </c>
      <c r="AX1067" s="547" t="s">
        <v>103</v>
      </c>
      <c r="AY1067" s="548" t="s">
        <v>671</v>
      </c>
      <c r="AZ1067" s="547">
        <v>16</v>
      </c>
      <c r="BA1067" s="549" t="s">
        <v>158</v>
      </c>
      <c r="BB1067" s="543" t="s">
        <v>235</v>
      </c>
      <c r="BC1067" s="550">
        <f>'Report 2'!$H248</f>
        <v>0</v>
      </c>
      <c r="BD1067" s="550">
        <f>'Report 2'!$I248</f>
        <v>0</v>
      </c>
      <c r="BE1067" s="550">
        <f>'Report 2'!$J248</f>
        <v>0</v>
      </c>
      <c r="BF1067" s="550">
        <f>'Report 2'!$K248</f>
        <v>0</v>
      </c>
      <c r="BG1067" s="550">
        <f>'Report 2'!$L248</f>
        <v>0</v>
      </c>
      <c r="BH1067" s="550">
        <f>'Report 2'!$M248</f>
        <v>0</v>
      </c>
      <c r="BI1067" s="550">
        <f>'Report 2'!$N248</f>
        <v>0</v>
      </c>
      <c r="CC1067" s="542" t="s">
        <v>669</v>
      </c>
      <c r="CD1067" s="1014" t="s">
        <v>672</v>
      </c>
      <c r="CE1067" s="1014" t="str">
        <f>'Information Input'!$M$14</f>
        <v xml:space="preserve">      -      </v>
      </c>
      <c r="CF1067" s="551" t="s">
        <v>137</v>
      </c>
      <c r="CG1067" s="552">
        <f t="shared" si="186"/>
        <v>43647</v>
      </c>
      <c r="CH1067" s="552">
        <f t="shared" si="187"/>
        <v>43738</v>
      </c>
      <c r="CI1067" s="552">
        <f>'Information Input'!$H$35</f>
        <v>43555</v>
      </c>
      <c r="CJ1067" s="551" t="str">
        <f>'Information Input'!$J$22</f>
        <v>Quarterly</v>
      </c>
      <c r="CK1067" s="552">
        <f>'Information Input'!$H$30</f>
        <v>43555</v>
      </c>
      <c r="CL1067" s="551">
        <f>'Information Input'!$J$18</f>
        <v>2019</v>
      </c>
      <c r="CM1067" s="551" t="s">
        <v>99</v>
      </c>
      <c r="CN1067" s="1014" t="s">
        <v>100</v>
      </c>
      <c r="CO1067" s="542" t="s">
        <v>96</v>
      </c>
      <c r="CP1067" s="542" t="s">
        <v>671</v>
      </c>
      <c r="CQ1067" s="551">
        <v>26</v>
      </c>
      <c r="CR1067" s="542" t="s">
        <v>168</v>
      </c>
      <c r="CS1067" s="542" t="s">
        <v>237</v>
      </c>
      <c r="CT1067" s="1015">
        <f>'Report 1'!$Y$18</f>
        <v>0</v>
      </c>
      <c r="CU1067" s="1016">
        <f>SUMIF('Report 4A'!$G$16:$G$95,$CQ1067,'Report 4A'!$AG$16:$AG$95)</f>
        <v>0</v>
      </c>
      <c r="CV1067" s="1017">
        <f t="shared" si="188"/>
        <v>0</v>
      </c>
    </row>
    <row r="1068" spans="2:100">
      <c r="B1068" s="535" t="s">
        <v>669</v>
      </c>
      <c r="C1068" s="536">
        <v>1</v>
      </c>
      <c r="D1068" s="537" t="str">
        <f>'Information Input'!$M$14</f>
        <v xml:space="preserve">      -      </v>
      </c>
      <c r="E1068" s="537" t="s">
        <v>136</v>
      </c>
      <c r="F1068" s="538">
        <f t="shared" si="190"/>
        <v>43556</v>
      </c>
      <c r="G1068" s="538">
        <f t="shared" si="191"/>
        <v>43646</v>
      </c>
      <c r="H1068" s="538">
        <f>'Information Input'!$H$35</f>
        <v>43555</v>
      </c>
      <c r="I1068" s="537" t="str">
        <f>'Information Input'!$J$22</f>
        <v>Quarterly</v>
      </c>
      <c r="J1068" s="538">
        <f>'Information Input'!$H$30</f>
        <v>43555</v>
      </c>
      <c r="K1068" s="537">
        <f>'Information Input'!$J$18</f>
        <v>2019</v>
      </c>
      <c r="L1068" s="579" t="s">
        <v>97</v>
      </c>
      <c r="M1068" s="540" t="s">
        <v>98</v>
      </c>
      <c r="N1068" s="541" t="s">
        <v>96</v>
      </c>
      <c r="O1068" s="542" t="s">
        <v>674</v>
      </c>
      <c r="P1068" s="537">
        <v>64</v>
      </c>
      <c r="Q1068" s="541" t="s">
        <v>206</v>
      </c>
      <c r="R1068" s="541" t="s">
        <v>239</v>
      </c>
      <c r="S1068" s="543">
        <f>'Report 1'!$S$18</f>
        <v>0</v>
      </c>
      <c r="T1068" s="544">
        <f>'Report 1'!$S$85</f>
        <v>0</v>
      </c>
      <c r="U1068" s="545">
        <f>'Report 1'!$S$171</f>
        <v>0</v>
      </c>
      <c r="AL1068" s="546" t="s">
        <v>669</v>
      </c>
      <c r="AM1068" s="547">
        <v>2</v>
      </c>
      <c r="AN1068" s="547" t="str">
        <f>'Information Input'!$M$14</f>
        <v xml:space="preserve">      -      </v>
      </c>
      <c r="AO1068" s="547" t="s">
        <v>135</v>
      </c>
      <c r="AP1068" s="538">
        <f t="shared" si="192"/>
        <v>43466</v>
      </c>
      <c r="AQ1068" s="538">
        <f t="shared" si="193"/>
        <v>43555</v>
      </c>
      <c r="AR1068" s="538">
        <f>'Information Input'!$H$35</f>
        <v>43555</v>
      </c>
      <c r="AS1068" s="547" t="str">
        <f>'Information Input'!$J$22</f>
        <v>Quarterly</v>
      </c>
      <c r="AT1068" s="538">
        <f>'Information Input'!$H$30</f>
        <v>43555</v>
      </c>
      <c r="AU1068" s="547">
        <f>'Information Input'!$J$18</f>
        <v>2019</v>
      </c>
      <c r="AV1068" s="547" t="s">
        <v>101</v>
      </c>
      <c r="AW1068" s="547" t="s">
        <v>102</v>
      </c>
      <c r="AX1068" s="547" t="s">
        <v>103</v>
      </c>
      <c r="AY1068" s="548" t="s">
        <v>671</v>
      </c>
      <c r="AZ1068" s="547">
        <v>17</v>
      </c>
      <c r="BA1068" s="549" t="s">
        <v>159</v>
      </c>
      <c r="BB1068" s="543" t="s">
        <v>235</v>
      </c>
      <c r="BC1068" s="550">
        <f>'Report 2'!$H249</f>
        <v>0</v>
      </c>
      <c r="BD1068" s="550">
        <f>'Report 2'!$I249</f>
        <v>0</v>
      </c>
      <c r="BE1068" s="550">
        <f>'Report 2'!$J249</f>
        <v>0</v>
      </c>
      <c r="BF1068" s="550">
        <f>'Report 2'!$K249</f>
        <v>0</v>
      </c>
      <c r="BG1068" s="550">
        <f>'Report 2'!$L249</f>
        <v>0</v>
      </c>
      <c r="BH1068" s="550">
        <f>'Report 2'!$M249</f>
        <v>0</v>
      </c>
      <c r="BI1068" s="550">
        <f>'Report 2'!$N249</f>
        <v>0</v>
      </c>
      <c r="CC1068" s="542" t="s">
        <v>669</v>
      </c>
      <c r="CD1068" s="1014" t="s">
        <v>672</v>
      </c>
      <c r="CE1068" s="1014" t="str">
        <f>'Information Input'!$M$14</f>
        <v xml:space="preserve">      -      </v>
      </c>
      <c r="CF1068" s="551" t="s">
        <v>137</v>
      </c>
      <c r="CG1068" s="552">
        <f t="shared" si="186"/>
        <v>43647</v>
      </c>
      <c r="CH1068" s="552">
        <f t="shared" si="187"/>
        <v>43738</v>
      </c>
      <c r="CI1068" s="552">
        <f>'Information Input'!$H$35</f>
        <v>43555</v>
      </c>
      <c r="CJ1068" s="551" t="str">
        <f>'Information Input'!$J$22</f>
        <v>Quarterly</v>
      </c>
      <c r="CK1068" s="552">
        <f>'Information Input'!$H$30</f>
        <v>43555</v>
      </c>
      <c r="CL1068" s="551">
        <f>'Information Input'!$J$18</f>
        <v>2019</v>
      </c>
      <c r="CM1068" s="551" t="s">
        <v>99</v>
      </c>
      <c r="CN1068" s="1014" t="s">
        <v>100</v>
      </c>
      <c r="CO1068" s="542" t="s">
        <v>96</v>
      </c>
      <c r="CP1068" s="542" t="s">
        <v>671</v>
      </c>
      <c r="CQ1068" s="551">
        <v>27</v>
      </c>
      <c r="CR1068" s="542" t="s">
        <v>169</v>
      </c>
      <c r="CS1068" s="542" t="s">
        <v>235</v>
      </c>
      <c r="CT1068" s="1015">
        <f>'Report 1'!$Y$18</f>
        <v>0</v>
      </c>
      <c r="CU1068" s="1016">
        <f>SUMIF('Report 4A'!$G$16:$G$95,$CQ1068,'Report 4A'!$AG$16:$AG$95)</f>
        <v>0</v>
      </c>
      <c r="CV1068" s="1017">
        <f t="shared" si="188"/>
        <v>0</v>
      </c>
    </row>
    <row r="1069" spans="2:100">
      <c r="B1069" s="535" t="s">
        <v>669</v>
      </c>
      <c r="C1069" s="536">
        <v>1</v>
      </c>
      <c r="D1069" s="537" t="str">
        <f>'Information Input'!$M$14</f>
        <v xml:space="preserve">      -      </v>
      </c>
      <c r="E1069" s="537" t="s">
        <v>136</v>
      </c>
      <c r="F1069" s="538">
        <f t="shared" si="190"/>
        <v>43556</v>
      </c>
      <c r="G1069" s="538">
        <f t="shared" si="191"/>
        <v>43646</v>
      </c>
      <c r="H1069" s="538">
        <f>'Information Input'!$H$35</f>
        <v>43555</v>
      </c>
      <c r="I1069" s="537" t="str">
        <f>'Information Input'!$J$22</f>
        <v>Quarterly</v>
      </c>
      <c r="J1069" s="538">
        <f>'Information Input'!$H$30</f>
        <v>43555</v>
      </c>
      <c r="K1069" s="537">
        <f>'Information Input'!$J$18</f>
        <v>2019</v>
      </c>
      <c r="L1069" s="579" t="s">
        <v>97</v>
      </c>
      <c r="M1069" s="540" t="s">
        <v>98</v>
      </c>
      <c r="N1069" s="541" t="s">
        <v>96</v>
      </c>
      <c r="O1069" s="542" t="s">
        <v>674</v>
      </c>
      <c r="P1069" s="537">
        <v>65</v>
      </c>
      <c r="Q1069" s="541" t="s">
        <v>207</v>
      </c>
      <c r="R1069" s="541" t="s">
        <v>239</v>
      </c>
      <c r="S1069" s="543">
        <f>'Report 1'!$S$18</f>
        <v>0</v>
      </c>
      <c r="T1069" s="544">
        <f>'Report 1'!$S$86</f>
        <v>0</v>
      </c>
      <c r="U1069" s="545">
        <f>'Report 1'!$S$172</f>
        <v>0</v>
      </c>
      <c r="AL1069" s="546" t="s">
        <v>669</v>
      </c>
      <c r="AM1069" s="547">
        <v>2</v>
      </c>
      <c r="AN1069" s="547" t="str">
        <f>'Information Input'!$M$14</f>
        <v xml:space="preserve">      -      </v>
      </c>
      <c r="AO1069" s="547" t="s">
        <v>135</v>
      </c>
      <c r="AP1069" s="538">
        <f t="shared" si="192"/>
        <v>43466</v>
      </c>
      <c r="AQ1069" s="538">
        <f t="shared" si="193"/>
        <v>43555</v>
      </c>
      <c r="AR1069" s="538">
        <f>'Information Input'!$H$35</f>
        <v>43555</v>
      </c>
      <c r="AS1069" s="547" t="str">
        <f>'Information Input'!$J$22</f>
        <v>Quarterly</v>
      </c>
      <c r="AT1069" s="538">
        <f>'Information Input'!$H$30</f>
        <v>43555</v>
      </c>
      <c r="AU1069" s="547">
        <f>'Information Input'!$J$18</f>
        <v>2019</v>
      </c>
      <c r="AV1069" s="547" t="s">
        <v>101</v>
      </c>
      <c r="AW1069" s="547" t="s">
        <v>102</v>
      </c>
      <c r="AX1069" s="547" t="s">
        <v>103</v>
      </c>
      <c r="AY1069" s="548" t="s">
        <v>671</v>
      </c>
      <c r="AZ1069" s="547">
        <v>18</v>
      </c>
      <c r="BA1069" s="549" t="s">
        <v>160</v>
      </c>
      <c r="BB1069" s="543" t="s">
        <v>235</v>
      </c>
      <c r="BC1069" s="550">
        <f>'Report 2'!$H250</f>
        <v>0</v>
      </c>
      <c r="BD1069" s="550">
        <f>'Report 2'!$I250</f>
        <v>0</v>
      </c>
      <c r="BE1069" s="550">
        <f>'Report 2'!$J250</f>
        <v>0</v>
      </c>
      <c r="BF1069" s="550">
        <f>'Report 2'!$K250</f>
        <v>0</v>
      </c>
      <c r="BG1069" s="550">
        <f>'Report 2'!$L250</f>
        <v>0</v>
      </c>
      <c r="BH1069" s="550">
        <f>'Report 2'!$M250</f>
        <v>0</v>
      </c>
      <c r="BI1069" s="550">
        <f>'Report 2'!$N250</f>
        <v>0</v>
      </c>
      <c r="CC1069" s="542" t="s">
        <v>669</v>
      </c>
      <c r="CD1069" s="1014" t="s">
        <v>672</v>
      </c>
      <c r="CE1069" s="1014" t="str">
        <f>'Information Input'!$M$14</f>
        <v xml:space="preserve">      -      </v>
      </c>
      <c r="CF1069" s="551" t="s">
        <v>137</v>
      </c>
      <c r="CG1069" s="552">
        <f t="shared" si="186"/>
        <v>43647</v>
      </c>
      <c r="CH1069" s="552">
        <f t="shared" si="187"/>
        <v>43738</v>
      </c>
      <c r="CI1069" s="552">
        <f>'Information Input'!$H$35</f>
        <v>43555</v>
      </c>
      <c r="CJ1069" s="551" t="str">
        <f>'Information Input'!$J$22</f>
        <v>Quarterly</v>
      </c>
      <c r="CK1069" s="552">
        <f>'Information Input'!$H$30</f>
        <v>43555</v>
      </c>
      <c r="CL1069" s="551">
        <f>'Information Input'!$J$18</f>
        <v>2019</v>
      </c>
      <c r="CM1069" s="551" t="s">
        <v>99</v>
      </c>
      <c r="CN1069" s="1014" t="s">
        <v>100</v>
      </c>
      <c r="CO1069" s="542" t="s">
        <v>96</v>
      </c>
      <c r="CP1069" s="542" t="s">
        <v>671</v>
      </c>
      <c r="CQ1069" s="551">
        <v>28</v>
      </c>
      <c r="CR1069" s="542" t="s">
        <v>170</v>
      </c>
      <c r="CS1069" s="542" t="s">
        <v>235</v>
      </c>
      <c r="CT1069" s="1015">
        <f>'Report 1'!$Y$18</f>
        <v>0</v>
      </c>
      <c r="CU1069" s="1016">
        <f>SUMIF('Report 4A'!$G$16:$G$95,$CQ1069,'Report 4A'!$AG$16:$AG$95)</f>
        <v>0</v>
      </c>
      <c r="CV1069" s="1017">
        <f t="shared" si="188"/>
        <v>0</v>
      </c>
    </row>
    <row r="1070" spans="2:100">
      <c r="B1070" s="535" t="s">
        <v>669</v>
      </c>
      <c r="C1070" s="536">
        <v>1</v>
      </c>
      <c r="D1070" s="537" t="str">
        <f>'Information Input'!$M$14</f>
        <v xml:space="preserve">      -      </v>
      </c>
      <c r="E1070" s="537" t="s">
        <v>136</v>
      </c>
      <c r="F1070" s="538">
        <f t="shared" si="190"/>
        <v>43556</v>
      </c>
      <c r="G1070" s="538">
        <f t="shared" si="191"/>
        <v>43646</v>
      </c>
      <c r="H1070" s="538">
        <f>'Information Input'!$H$35</f>
        <v>43555</v>
      </c>
      <c r="I1070" s="537" t="str">
        <f>'Information Input'!$J$22</f>
        <v>Quarterly</v>
      </c>
      <c r="J1070" s="538">
        <f>'Information Input'!$H$30</f>
        <v>43555</v>
      </c>
      <c r="K1070" s="537">
        <f>'Information Input'!$J$18</f>
        <v>2019</v>
      </c>
      <c r="L1070" s="579" t="s">
        <v>97</v>
      </c>
      <c r="M1070" s="540" t="s">
        <v>98</v>
      </c>
      <c r="N1070" s="541" t="s">
        <v>96</v>
      </c>
      <c r="O1070" s="542" t="s">
        <v>679</v>
      </c>
      <c r="P1070" s="537">
        <v>66</v>
      </c>
      <c r="Q1070" s="541" t="s">
        <v>208</v>
      </c>
      <c r="R1070" s="541" t="s">
        <v>239</v>
      </c>
      <c r="S1070" s="543">
        <f>'Report 1'!$S$18</f>
        <v>0</v>
      </c>
      <c r="T1070" s="544">
        <f>'Report 1'!$S$87</f>
        <v>0</v>
      </c>
      <c r="U1070" s="545">
        <f>'Report 1'!$S$173</f>
        <v>0</v>
      </c>
      <c r="AL1070" s="546" t="s">
        <v>669</v>
      </c>
      <c r="AM1070" s="547">
        <v>2</v>
      </c>
      <c r="AN1070" s="547" t="str">
        <f>'Information Input'!$M$14</f>
        <v xml:space="preserve">      -      </v>
      </c>
      <c r="AO1070" s="547" t="s">
        <v>135</v>
      </c>
      <c r="AP1070" s="538">
        <f t="shared" si="192"/>
        <v>43466</v>
      </c>
      <c r="AQ1070" s="538">
        <f t="shared" si="193"/>
        <v>43555</v>
      </c>
      <c r="AR1070" s="538">
        <f>'Information Input'!$H$35</f>
        <v>43555</v>
      </c>
      <c r="AS1070" s="547" t="str">
        <f>'Information Input'!$J$22</f>
        <v>Quarterly</v>
      </c>
      <c r="AT1070" s="538">
        <f>'Information Input'!$H$30</f>
        <v>43555</v>
      </c>
      <c r="AU1070" s="547">
        <f>'Information Input'!$J$18</f>
        <v>2019</v>
      </c>
      <c r="AV1070" s="547" t="s">
        <v>101</v>
      </c>
      <c r="AW1070" s="547" t="s">
        <v>102</v>
      </c>
      <c r="AX1070" s="547" t="s">
        <v>103</v>
      </c>
      <c r="AY1070" s="548" t="s">
        <v>671</v>
      </c>
      <c r="AZ1070" s="547">
        <v>19</v>
      </c>
      <c r="BA1070" s="549" t="s">
        <v>161</v>
      </c>
      <c r="BB1070" s="543" t="s">
        <v>235</v>
      </c>
      <c r="BC1070" s="550">
        <f>'Report 2'!$H251</f>
        <v>0</v>
      </c>
      <c r="BD1070" s="550">
        <f>'Report 2'!$I251</f>
        <v>0</v>
      </c>
      <c r="BE1070" s="550">
        <f>'Report 2'!$J251</f>
        <v>0</v>
      </c>
      <c r="BF1070" s="550">
        <f>'Report 2'!$K251</f>
        <v>0</v>
      </c>
      <c r="BG1070" s="550">
        <f>'Report 2'!$L251</f>
        <v>0</v>
      </c>
      <c r="BH1070" s="550">
        <f>'Report 2'!$M251</f>
        <v>0</v>
      </c>
      <c r="BI1070" s="550">
        <f>'Report 2'!$N251</f>
        <v>0</v>
      </c>
      <c r="CC1070" s="542" t="s">
        <v>669</v>
      </c>
      <c r="CD1070" s="1014" t="s">
        <v>672</v>
      </c>
      <c r="CE1070" s="1014" t="str">
        <f>'Information Input'!$M$14</f>
        <v xml:space="preserve">      -      </v>
      </c>
      <c r="CF1070" s="551" t="s">
        <v>137</v>
      </c>
      <c r="CG1070" s="552">
        <f t="shared" si="186"/>
        <v>43647</v>
      </c>
      <c r="CH1070" s="552">
        <f t="shared" si="187"/>
        <v>43738</v>
      </c>
      <c r="CI1070" s="552">
        <f>'Information Input'!$H$35</f>
        <v>43555</v>
      </c>
      <c r="CJ1070" s="551" t="str">
        <f>'Information Input'!$J$22</f>
        <v>Quarterly</v>
      </c>
      <c r="CK1070" s="552">
        <f>'Information Input'!$H$30</f>
        <v>43555</v>
      </c>
      <c r="CL1070" s="551">
        <f>'Information Input'!$J$18</f>
        <v>2019</v>
      </c>
      <c r="CM1070" s="551" t="s">
        <v>99</v>
      </c>
      <c r="CN1070" s="1014" t="s">
        <v>100</v>
      </c>
      <c r="CO1070" s="542" t="s">
        <v>96</v>
      </c>
      <c r="CP1070" s="542" t="s">
        <v>671</v>
      </c>
      <c r="CQ1070" s="551">
        <v>29</v>
      </c>
      <c r="CR1070" s="542" t="s">
        <v>171</v>
      </c>
      <c r="CS1070" s="542" t="s">
        <v>238</v>
      </c>
      <c r="CT1070" s="1015">
        <f>'Report 1'!$Y$18</f>
        <v>0</v>
      </c>
      <c r="CU1070" s="1016">
        <f>SUMIF('Report 4A'!$G$16:$G$95,$CQ1070,'Report 4A'!$AG$16:$AG$95)</f>
        <v>0</v>
      </c>
      <c r="CV1070" s="1017">
        <f t="shared" si="188"/>
        <v>0</v>
      </c>
    </row>
    <row r="1071" spans="2:100">
      <c r="B1071" s="535" t="s">
        <v>669</v>
      </c>
      <c r="C1071" s="536">
        <v>1</v>
      </c>
      <c r="D1071" s="537" t="str">
        <f>'Information Input'!$M$14</f>
        <v xml:space="preserve">      -      </v>
      </c>
      <c r="E1071" s="537" t="s">
        <v>136</v>
      </c>
      <c r="F1071" s="538">
        <f t="shared" si="190"/>
        <v>43556</v>
      </c>
      <c r="G1071" s="538">
        <f t="shared" si="191"/>
        <v>43646</v>
      </c>
      <c r="H1071" s="538">
        <f>'Information Input'!$H$35</f>
        <v>43555</v>
      </c>
      <c r="I1071" s="537" t="str">
        <f>'Information Input'!$J$22</f>
        <v>Quarterly</v>
      </c>
      <c r="J1071" s="538">
        <f>'Information Input'!$H$30</f>
        <v>43555</v>
      </c>
      <c r="K1071" s="537">
        <f>'Information Input'!$J$18</f>
        <v>2019</v>
      </c>
      <c r="L1071" s="579" t="s">
        <v>97</v>
      </c>
      <c r="M1071" s="540" t="s">
        <v>98</v>
      </c>
      <c r="N1071" s="541" t="s">
        <v>96</v>
      </c>
      <c r="O1071" s="542" t="s">
        <v>679</v>
      </c>
      <c r="P1071" s="537">
        <v>67</v>
      </c>
      <c r="Q1071" s="541" t="s">
        <v>209</v>
      </c>
      <c r="R1071" s="541" t="s">
        <v>239</v>
      </c>
      <c r="S1071" s="543">
        <f>'Report 1'!$S$18</f>
        <v>0</v>
      </c>
      <c r="T1071" s="544">
        <f>'Report 1'!$S$88</f>
        <v>0</v>
      </c>
      <c r="U1071" s="545">
        <f>'Report 1'!$S$174</f>
        <v>0</v>
      </c>
      <c r="AL1071" s="546" t="s">
        <v>669</v>
      </c>
      <c r="AM1071" s="547">
        <v>2</v>
      </c>
      <c r="AN1071" s="547" t="str">
        <f>'Information Input'!$M$14</f>
        <v xml:space="preserve">      -      </v>
      </c>
      <c r="AO1071" s="547" t="s">
        <v>135</v>
      </c>
      <c r="AP1071" s="538">
        <f t="shared" si="192"/>
        <v>43466</v>
      </c>
      <c r="AQ1071" s="538">
        <f t="shared" si="193"/>
        <v>43555</v>
      </c>
      <c r="AR1071" s="538">
        <f>'Information Input'!$H$35</f>
        <v>43555</v>
      </c>
      <c r="AS1071" s="547" t="str">
        <f>'Information Input'!$J$22</f>
        <v>Quarterly</v>
      </c>
      <c r="AT1071" s="538">
        <f>'Information Input'!$H$30</f>
        <v>43555</v>
      </c>
      <c r="AU1071" s="547">
        <f>'Information Input'!$J$18</f>
        <v>2019</v>
      </c>
      <c r="AV1071" s="547" t="s">
        <v>101</v>
      </c>
      <c r="AW1071" s="547" t="s">
        <v>102</v>
      </c>
      <c r="AX1071" s="547" t="s">
        <v>103</v>
      </c>
      <c r="AY1071" s="548" t="s">
        <v>671</v>
      </c>
      <c r="AZ1071" s="547">
        <v>20</v>
      </c>
      <c r="BA1071" s="549" t="s">
        <v>162</v>
      </c>
      <c r="BB1071" s="543" t="s">
        <v>235</v>
      </c>
      <c r="BC1071" s="550">
        <f>'Report 2'!$H252</f>
        <v>0</v>
      </c>
      <c r="BD1071" s="550">
        <f>'Report 2'!$I252</f>
        <v>0</v>
      </c>
      <c r="BE1071" s="550">
        <f>'Report 2'!$J252</f>
        <v>0</v>
      </c>
      <c r="BF1071" s="550">
        <f>'Report 2'!$K252</f>
        <v>0</v>
      </c>
      <c r="BG1071" s="550">
        <f>'Report 2'!$L252</f>
        <v>0</v>
      </c>
      <c r="BH1071" s="550">
        <f>'Report 2'!$M252</f>
        <v>0</v>
      </c>
      <c r="BI1071" s="550">
        <f>'Report 2'!$N252</f>
        <v>0</v>
      </c>
      <c r="CC1071" s="542" t="s">
        <v>669</v>
      </c>
      <c r="CD1071" s="1014" t="s">
        <v>672</v>
      </c>
      <c r="CE1071" s="1014" t="str">
        <f>'Information Input'!$M$14</f>
        <v xml:space="preserve">      -      </v>
      </c>
      <c r="CF1071" s="551" t="s">
        <v>137</v>
      </c>
      <c r="CG1071" s="552">
        <f t="shared" si="186"/>
        <v>43647</v>
      </c>
      <c r="CH1071" s="552">
        <f t="shared" si="187"/>
        <v>43738</v>
      </c>
      <c r="CI1071" s="552">
        <f>'Information Input'!$H$35</f>
        <v>43555</v>
      </c>
      <c r="CJ1071" s="551" t="str">
        <f>'Information Input'!$J$22</f>
        <v>Quarterly</v>
      </c>
      <c r="CK1071" s="552">
        <f>'Information Input'!$H$30</f>
        <v>43555</v>
      </c>
      <c r="CL1071" s="551">
        <f>'Information Input'!$J$18</f>
        <v>2019</v>
      </c>
      <c r="CM1071" s="551" t="s">
        <v>99</v>
      </c>
      <c r="CN1071" s="1014" t="s">
        <v>100</v>
      </c>
      <c r="CO1071" s="542" t="s">
        <v>96</v>
      </c>
      <c r="CP1071" s="542" t="s">
        <v>671</v>
      </c>
      <c r="CQ1071" s="551">
        <v>30</v>
      </c>
      <c r="CR1071" s="542" t="s">
        <v>172</v>
      </c>
      <c r="CS1071" s="542" t="s">
        <v>238</v>
      </c>
      <c r="CT1071" s="1015">
        <f>'Report 1'!$Y$18</f>
        <v>0</v>
      </c>
      <c r="CU1071" s="1016">
        <f>SUMIF('Report 4A'!$G$16:$G$95,$CQ1071,'Report 4A'!$AG$16:$AG$95)</f>
        <v>0</v>
      </c>
      <c r="CV1071" s="1017">
        <f t="shared" si="188"/>
        <v>0</v>
      </c>
    </row>
    <row r="1072" spans="2:100">
      <c r="B1072" s="535" t="s">
        <v>669</v>
      </c>
      <c r="C1072" s="536">
        <v>1</v>
      </c>
      <c r="D1072" s="537" t="str">
        <f>'Information Input'!$M$14</f>
        <v xml:space="preserve">      -      </v>
      </c>
      <c r="E1072" s="537" t="s">
        <v>136</v>
      </c>
      <c r="F1072" s="538">
        <f t="shared" si="190"/>
        <v>43556</v>
      </c>
      <c r="G1072" s="538">
        <f t="shared" si="191"/>
        <v>43646</v>
      </c>
      <c r="H1072" s="538">
        <f>'Information Input'!$H$35</f>
        <v>43555</v>
      </c>
      <c r="I1072" s="537" t="str">
        <f>'Information Input'!$J$22</f>
        <v>Quarterly</v>
      </c>
      <c r="J1072" s="538">
        <f>'Information Input'!$H$30</f>
        <v>43555</v>
      </c>
      <c r="K1072" s="537">
        <f>'Information Input'!$J$18</f>
        <v>2019</v>
      </c>
      <c r="L1072" s="579" t="s">
        <v>97</v>
      </c>
      <c r="M1072" s="540" t="s">
        <v>98</v>
      </c>
      <c r="N1072" s="541" t="s">
        <v>96</v>
      </c>
      <c r="O1072" s="542" t="s">
        <v>679</v>
      </c>
      <c r="P1072" s="537">
        <v>68</v>
      </c>
      <c r="Q1072" s="541" t="s">
        <v>210</v>
      </c>
      <c r="R1072" s="541" t="s">
        <v>239</v>
      </c>
      <c r="S1072" s="543">
        <f>'Report 1'!$S$18</f>
        <v>0</v>
      </c>
      <c r="T1072" s="544">
        <f>'Report 1'!$S$89</f>
        <v>0</v>
      </c>
      <c r="U1072" s="545">
        <f>'Report 1'!$S$175</f>
        <v>0</v>
      </c>
      <c r="AL1072" s="546" t="s">
        <v>669</v>
      </c>
      <c r="AM1072" s="547">
        <v>2</v>
      </c>
      <c r="AN1072" s="547" t="str">
        <f>'Information Input'!$M$14</f>
        <v xml:space="preserve">      -      </v>
      </c>
      <c r="AO1072" s="547" t="s">
        <v>135</v>
      </c>
      <c r="AP1072" s="538">
        <f t="shared" si="192"/>
        <v>43466</v>
      </c>
      <c r="AQ1072" s="538">
        <f t="shared" si="193"/>
        <v>43555</v>
      </c>
      <c r="AR1072" s="538">
        <f>'Information Input'!$H$35</f>
        <v>43555</v>
      </c>
      <c r="AS1072" s="547" t="str">
        <f>'Information Input'!$J$22</f>
        <v>Quarterly</v>
      </c>
      <c r="AT1072" s="538">
        <f>'Information Input'!$H$30</f>
        <v>43555</v>
      </c>
      <c r="AU1072" s="547">
        <f>'Information Input'!$J$18</f>
        <v>2019</v>
      </c>
      <c r="AV1072" s="547" t="s">
        <v>101</v>
      </c>
      <c r="AW1072" s="547" t="s">
        <v>102</v>
      </c>
      <c r="AX1072" s="547" t="s">
        <v>103</v>
      </c>
      <c r="AY1072" s="548" t="s">
        <v>671</v>
      </c>
      <c r="AZ1072" s="547">
        <v>21</v>
      </c>
      <c r="BA1072" s="549" t="s">
        <v>163</v>
      </c>
      <c r="BB1072" s="543" t="s">
        <v>235</v>
      </c>
      <c r="BC1072" s="550">
        <f>'Report 2'!$H253</f>
        <v>0</v>
      </c>
      <c r="BD1072" s="550">
        <f>'Report 2'!$I253</f>
        <v>0</v>
      </c>
      <c r="BE1072" s="550">
        <f>'Report 2'!$J253</f>
        <v>0</v>
      </c>
      <c r="BF1072" s="550">
        <f>'Report 2'!$K253</f>
        <v>0</v>
      </c>
      <c r="BG1072" s="550">
        <f>'Report 2'!$L253</f>
        <v>0</v>
      </c>
      <c r="BH1072" s="550">
        <f>'Report 2'!$M253</f>
        <v>0</v>
      </c>
      <c r="BI1072" s="550">
        <f>'Report 2'!$N253</f>
        <v>0</v>
      </c>
      <c r="CC1072" s="542" t="s">
        <v>669</v>
      </c>
      <c r="CD1072" s="1014" t="s">
        <v>672</v>
      </c>
      <c r="CE1072" s="1014" t="str">
        <f>'Information Input'!$M$14</f>
        <v xml:space="preserve">      -      </v>
      </c>
      <c r="CF1072" s="551" t="s">
        <v>137</v>
      </c>
      <c r="CG1072" s="552">
        <f t="shared" si="186"/>
        <v>43647</v>
      </c>
      <c r="CH1072" s="552">
        <f t="shared" si="187"/>
        <v>43738</v>
      </c>
      <c r="CI1072" s="552">
        <f>'Information Input'!$H$35</f>
        <v>43555</v>
      </c>
      <c r="CJ1072" s="551" t="str">
        <f>'Information Input'!$J$22</f>
        <v>Quarterly</v>
      </c>
      <c r="CK1072" s="552">
        <f>'Information Input'!$H$30</f>
        <v>43555</v>
      </c>
      <c r="CL1072" s="551">
        <f>'Information Input'!$J$18</f>
        <v>2019</v>
      </c>
      <c r="CM1072" s="551" t="s">
        <v>99</v>
      </c>
      <c r="CN1072" s="1014" t="s">
        <v>100</v>
      </c>
      <c r="CO1072" s="542" t="s">
        <v>96</v>
      </c>
      <c r="CP1072" s="542" t="s">
        <v>671</v>
      </c>
      <c r="CQ1072" s="551">
        <v>31</v>
      </c>
      <c r="CR1072" s="542" t="s">
        <v>173</v>
      </c>
      <c r="CS1072" s="542" t="s">
        <v>233</v>
      </c>
      <c r="CT1072" s="1015">
        <f>'Report 1'!$Y$18</f>
        <v>0</v>
      </c>
      <c r="CU1072" s="1016">
        <f>SUMIF('Report 4A'!$G$16:$G$95,$CQ1072,'Report 4A'!$AG$16:$AG$95)</f>
        <v>0</v>
      </c>
      <c r="CV1072" s="1017">
        <f t="shared" si="188"/>
        <v>0</v>
      </c>
    </row>
    <row r="1073" spans="2:100">
      <c r="B1073" s="535" t="s">
        <v>669</v>
      </c>
      <c r="C1073" s="536">
        <v>1</v>
      </c>
      <c r="D1073" s="537" t="str">
        <f>'Information Input'!$M$14</f>
        <v xml:space="preserve">      -      </v>
      </c>
      <c r="E1073" s="537" t="s">
        <v>136</v>
      </c>
      <c r="F1073" s="538">
        <f t="shared" si="190"/>
        <v>43556</v>
      </c>
      <c r="G1073" s="538">
        <f t="shared" si="191"/>
        <v>43646</v>
      </c>
      <c r="H1073" s="538">
        <f>'Information Input'!$H$35</f>
        <v>43555</v>
      </c>
      <c r="I1073" s="537" t="str">
        <f>'Information Input'!$J$22</f>
        <v>Quarterly</v>
      </c>
      <c r="J1073" s="538">
        <f>'Information Input'!$H$30</f>
        <v>43555</v>
      </c>
      <c r="K1073" s="537">
        <f>'Information Input'!$J$18</f>
        <v>2019</v>
      </c>
      <c r="L1073" s="579" t="s">
        <v>97</v>
      </c>
      <c r="M1073" s="540" t="s">
        <v>98</v>
      </c>
      <c r="N1073" s="541" t="s">
        <v>96</v>
      </c>
      <c r="O1073" s="542" t="s">
        <v>679</v>
      </c>
      <c r="P1073" s="537">
        <v>69</v>
      </c>
      <c r="Q1073" s="541" t="s">
        <v>211</v>
      </c>
      <c r="R1073" s="541" t="s">
        <v>239</v>
      </c>
      <c r="S1073" s="543">
        <f>'Report 1'!$S$18</f>
        <v>0</v>
      </c>
      <c r="T1073" s="544">
        <f>'Report 1'!$S$90</f>
        <v>0</v>
      </c>
      <c r="U1073" s="545">
        <f>'Report 1'!$S$176</f>
        <v>0</v>
      </c>
      <c r="AL1073" s="546" t="s">
        <v>669</v>
      </c>
      <c r="AM1073" s="547">
        <v>2</v>
      </c>
      <c r="AN1073" s="547" t="str">
        <f>'Information Input'!$M$14</f>
        <v xml:space="preserve">      -      </v>
      </c>
      <c r="AO1073" s="547" t="s">
        <v>135</v>
      </c>
      <c r="AP1073" s="538">
        <f t="shared" si="192"/>
        <v>43466</v>
      </c>
      <c r="AQ1073" s="538">
        <f t="shared" si="193"/>
        <v>43555</v>
      </c>
      <c r="AR1073" s="538">
        <f>'Information Input'!$H$35</f>
        <v>43555</v>
      </c>
      <c r="AS1073" s="547" t="str">
        <f>'Information Input'!$J$22</f>
        <v>Quarterly</v>
      </c>
      <c r="AT1073" s="538">
        <f>'Information Input'!$H$30</f>
        <v>43555</v>
      </c>
      <c r="AU1073" s="547">
        <f>'Information Input'!$J$18</f>
        <v>2019</v>
      </c>
      <c r="AV1073" s="547" t="s">
        <v>101</v>
      </c>
      <c r="AW1073" s="547" t="s">
        <v>102</v>
      </c>
      <c r="AX1073" s="547" t="s">
        <v>103</v>
      </c>
      <c r="AY1073" s="548" t="s">
        <v>671</v>
      </c>
      <c r="AZ1073" s="547">
        <v>22</v>
      </c>
      <c r="BA1073" s="549" t="s">
        <v>164</v>
      </c>
      <c r="BB1073" s="543" t="s">
        <v>236</v>
      </c>
      <c r="BC1073" s="550">
        <f>'Report 2'!$H254</f>
        <v>0</v>
      </c>
      <c r="BD1073" s="550">
        <f>'Report 2'!$I254</f>
        <v>0</v>
      </c>
      <c r="BE1073" s="550">
        <f>'Report 2'!$J254</f>
        <v>0</v>
      </c>
      <c r="BF1073" s="550">
        <f>'Report 2'!$K254</f>
        <v>0</v>
      </c>
      <c r="BG1073" s="550">
        <f>'Report 2'!$L254</f>
        <v>0</v>
      </c>
      <c r="BH1073" s="550">
        <f>'Report 2'!$M254</f>
        <v>0</v>
      </c>
      <c r="BI1073" s="550">
        <f>'Report 2'!$N254</f>
        <v>0</v>
      </c>
      <c r="CC1073" s="542" t="s">
        <v>669</v>
      </c>
      <c r="CD1073" s="1014" t="s">
        <v>672</v>
      </c>
      <c r="CE1073" s="1014" t="str">
        <f>'Information Input'!$M$14</f>
        <v xml:space="preserve">      -      </v>
      </c>
      <c r="CF1073" s="551" t="s">
        <v>137</v>
      </c>
      <c r="CG1073" s="552">
        <f t="shared" si="186"/>
        <v>43647</v>
      </c>
      <c r="CH1073" s="552">
        <f t="shared" si="187"/>
        <v>43738</v>
      </c>
      <c r="CI1073" s="552">
        <f>'Information Input'!$H$35</f>
        <v>43555</v>
      </c>
      <c r="CJ1073" s="551" t="str">
        <f>'Information Input'!$J$22</f>
        <v>Quarterly</v>
      </c>
      <c r="CK1073" s="552">
        <f>'Information Input'!$H$30</f>
        <v>43555</v>
      </c>
      <c r="CL1073" s="551">
        <f>'Information Input'!$J$18</f>
        <v>2019</v>
      </c>
      <c r="CM1073" s="551" t="s">
        <v>99</v>
      </c>
      <c r="CN1073" s="1014" t="s">
        <v>100</v>
      </c>
      <c r="CO1073" s="542" t="s">
        <v>96</v>
      </c>
      <c r="CP1073" s="542" t="s">
        <v>671</v>
      </c>
      <c r="CQ1073" s="551">
        <v>32</v>
      </c>
      <c r="CR1073" s="542" t="s">
        <v>174</v>
      </c>
      <c r="CS1073" s="542" t="s">
        <v>238</v>
      </c>
      <c r="CT1073" s="1015">
        <f>'Report 1'!$Y$18</f>
        <v>0</v>
      </c>
      <c r="CU1073" s="1016">
        <f>SUMIF('Report 4A'!$G$16:$G$95,$CQ1073,'Report 4A'!$AG$16:$AG$95)</f>
        <v>0</v>
      </c>
      <c r="CV1073" s="1017">
        <f t="shared" si="188"/>
        <v>0</v>
      </c>
    </row>
    <row r="1074" spans="2:100">
      <c r="B1074" s="535" t="s">
        <v>669</v>
      </c>
      <c r="C1074" s="536">
        <v>1</v>
      </c>
      <c r="D1074" s="537" t="str">
        <f>'Information Input'!$M$14</f>
        <v xml:space="preserve">      -      </v>
      </c>
      <c r="E1074" s="537" t="s">
        <v>136</v>
      </c>
      <c r="F1074" s="538">
        <f t="shared" si="190"/>
        <v>43556</v>
      </c>
      <c r="G1074" s="538">
        <f t="shared" si="191"/>
        <v>43646</v>
      </c>
      <c r="H1074" s="538">
        <f>'Information Input'!$H$35</f>
        <v>43555</v>
      </c>
      <c r="I1074" s="537" t="str">
        <f>'Information Input'!$J$22</f>
        <v>Quarterly</v>
      </c>
      <c r="J1074" s="538">
        <f>'Information Input'!$H$30</f>
        <v>43555</v>
      </c>
      <c r="K1074" s="537">
        <f>'Information Input'!$J$18</f>
        <v>2019</v>
      </c>
      <c r="L1074" s="579" t="s">
        <v>97</v>
      </c>
      <c r="M1074" s="540" t="s">
        <v>98</v>
      </c>
      <c r="N1074" s="541" t="s">
        <v>96</v>
      </c>
      <c r="O1074" s="542" t="s">
        <v>680</v>
      </c>
      <c r="P1074" s="537">
        <v>70</v>
      </c>
      <c r="Q1074" s="541" t="s">
        <v>212</v>
      </c>
      <c r="R1074" s="541" t="s">
        <v>239</v>
      </c>
      <c r="S1074" s="543">
        <f>'Report 1'!$S$18</f>
        <v>0</v>
      </c>
      <c r="T1074" s="544">
        <f>'Report 1'!$S$91</f>
        <v>0</v>
      </c>
      <c r="U1074" s="545">
        <f>'Report 1'!$S$177</f>
        <v>0</v>
      </c>
      <c r="AL1074" s="546" t="s">
        <v>669</v>
      </c>
      <c r="AM1074" s="547">
        <v>2</v>
      </c>
      <c r="AN1074" s="547" t="str">
        <f>'Information Input'!$M$14</f>
        <v xml:space="preserve">      -      </v>
      </c>
      <c r="AO1074" s="547" t="s">
        <v>135</v>
      </c>
      <c r="AP1074" s="538">
        <f t="shared" si="192"/>
        <v>43466</v>
      </c>
      <c r="AQ1074" s="538">
        <f t="shared" si="193"/>
        <v>43555</v>
      </c>
      <c r="AR1074" s="538">
        <f>'Information Input'!$H$35</f>
        <v>43555</v>
      </c>
      <c r="AS1074" s="547" t="str">
        <f>'Information Input'!$J$22</f>
        <v>Quarterly</v>
      </c>
      <c r="AT1074" s="538">
        <f>'Information Input'!$H$30</f>
        <v>43555</v>
      </c>
      <c r="AU1074" s="547">
        <f>'Information Input'!$J$18</f>
        <v>2019</v>
      </c>
      <c r="AV1074" s="547" t="s">
        <v>101</v>
      </c>
      <c r="AW1074" s="547" t="s">
        <v>102</v>
      </c>
      <c r="AX1074" s="547" t="s">
        <v>103</v>
      </c>
      <c r="AY1074" s="548" t="s">
        <v>671</v>
      </c>
      <c r="AZ1074" s="547">
        <v>23</v>
      </c>
      <c r="BA1074" s="549" t="s">
        <v>165</v>
      </c>
      <c r="BB1074" s="543" t="s">
        <v>236</v>
      </c>
      <c r="BC1074" s="550">
        <f>'Report 2'!$H255</f>
        <v>0</v>
      </c>
      <c r="BD1074" s="550">
        <f>'Report 2'!$I255</f>
        <v>0</v>
      </c>
      <c r="BE1074" s="550">
        <f>'Report 2'!$J255</f>
        <v>0</v>
      </c>
      <c r="BF1074" s="550">
        <f>'Report 2'!$K255</f>
        <v>0</v>
      </c>
      <c r="BG1074" s="550">
        <f>'Report 2'!$L255</f>
        <v>0</v>
      </c>
      <c r="BH1074" s="550">
        <f>'Report 2'!$M255</f>
        <v>0</v>
      </c>
      <c r="BI1074" s="550">
        <f>'Report 2'!$N255</f>
        <v>0</v>
      </c>
      <c r="CC1074" s="542" t="s">
        <v>669</v>
      </c>
      <c r="CD1074" s="1014" t="s">
        <v>672</v>
      </c>
      <c r="CE1074" s="1014" t="str">
        <f>'Information Input'!$M$14</f>
        <v xml:space="preserve">      -      </v>
      </c>
      <c r="CF1074" s="551" t="s">
        <v>137</v>
      </c>
      <c r="CG1074" s="552">
        <f t="shared" si="186"/>
        <v>43647</v>
      </c>
      <c r="CH1074" s="552">
        <f t="shared" si="187"/>
        <v>43738</v>
      </c>
      <c r="CI1074" s="552">
        <f>'Information Input'!$H$35</f>
        <v>43555</v>
      </c>
      <c r="CJ1074" s="551" t="str">
        <f>'Information Input'!$J$22</f>
        <v>Quarterly</v>
      </c>
      <c r="CK1074" s="552">
        <f>'Information Input'!$H$30</f>
        <v>43555</v>
      </c>
      <c r="CL1074" s="551">
        <f>'Information Input'!$J$18</f>
        <v>2019</v>
      </c>
      <c r="CM1074" s="551" t="s">
        <v>99</v>
      </c>
      <c r="CN1074" s="1014" t="s">
        <v>100</v>
      </c>
      <c r="CO1074" s="542" t="s">
        <v>96</v>
      </c>
      <c r="CP1074" s="542" t="s">
        <v>671</v>
      </c>
      <c r="CQ1074" s="551">
        <v>33</v>
      </c>
      <c r="CR1074" s="542" t="s">
        <v>175</v>
      </c>
      <c r="CS1074" s="542" t="s">
        <v>233</v>
      </c>
      <c r="CT1074" s="1015">
        <f>'Report 1'!$Y$18</f>
        <v>0</v>
      </c>
      <c r="CU1074" s="1016">
        <f>SUMIF('Report 4A'!$G$16:$G$95,$CQ1074,'Report 4A'!$AG$16:$AG$95)</f>
        <v>0</v>
      </c>
      <c r="CV1074" s="1017">
        <f t="shared" si="188"/>
        <v>0</v>
      </c>
    </row>
    <row r="1075" spans="2:100">
      <c r="B1075" s="535" t="s">
        <v>669</v>
      </c>
      <c r="C1075" s="536">
        <v>1</v>
      </c>
      <c r="D1075" s="537" t="str">
        <f>'Information Input'!$M$14</f>
        <v xml:space="preserve">      -      </v>
      </c>
      <c r="E1075" s="537" t="s">
        <v>136</v>
      </c>
      <c r="F1075" s="538">
        <f t="shared" si="190"/>
        <v>43556</v>
      </c>
      <c r="G1075" s="538">
        <f t="shared" si="191"/>
        <v>43646</v>
      </c>
      <c r="H1075" s="538">
        <f>'Information Input'!$H$35</f>
        <v>43555</v>
      </c>
      <c r="I1075" s="537" t="str">
        <f>'Information Input'!$J$22</f>
        <v>Quarterly</v>
      </c>
      <c r="J1075" s="538">
        <f>'Information Input'!$H$30</f>
        <v>43555</v>
      </c>
      <c r="K1075" s="537">
        <f>'Information Input'!$J$18</f>
        <v>2019</v>
      </c>
      <c r="L1075" s="579" t="s">
        <v>97</v>
      </c>
      <c r="M1075" s="540" t="s">
        <v>98</v>
      </c>
      <c r="N1075" s="541" t="s">
        <v>96</v>
      </c>
      <c r="O1075" s="542" t="s">
        <v>680</v>
      </c>
      <c r="P1075" s="537">
        <v>71</v>
      </c>
      <c r="Q1075" s="541" t="s">
        <v>213</v>
      </c>
      <c r="R1075" s="541" t="s">
        <v>239</v>
      </c>
      <c r="S1075" s="543">
        <f>'Report 1'!$S$18</f>
        <v>0</v>
      </c>
      <c r="T1075" s="544">
        <f>'Report 1'!$S$92</f>
        <v>0</v>
      </c>
      <c r="U1075" s="545">
        <f>'Report 1'!$S$178</f>
        <v>0</v>
      </c>
      <c r="AL1075" s="546" t="s">
        <v>669</v>
      </c>
      <c r="AM1075" s="547">
        <v>2</v>
      </c>
      <c r="AN1075" s="547" t="str">
        <f>'Information Input'!$M$14</f>
        <v xml:space="preserve">      -      </v>
      </c>
      <c r="AO1075" s="547" t="s">
        <v>135</v>
      </c>
      <c r="AP1075" s="538">
        <f t="shared" si="192"/>
        <v>43466</v>
      </c>
      <c r="AQ1075" s="538">
        <f t="shared" si="193"/>
        <v>43555</v>
      </c>
      <c r="AR1075" s="538">
        <f>'Information Input'!$H$35</f>
        <v>43555</v>
      </c>
      <c r="AS1075" s="547" t="str">
        <f>'Information Input'!$J$22</f>
        <v>Quarterly</v>
      </c>
      <c r="AT1075" s="538">
        <f>'Information Input'!$H$30</f>
        <v>43555</v>
      </c>
      <c r="AU1075" s="547">
        <f>'Information Input'!$J$18</f>
        <v>2019</v>
      </c>
      <c r="AV1075" s="547" t="s">
        <v>101</v>
      </c>
      <c r="AW1075" s="547" t="s">
        <v>102</v>
      </c>
      <c r="AX1075" s="547" t="s">
        <v>103</v>
      </c>
      <c r="AY1075" s="548" t="s">
        <v>671</v>
      </c>
      <c r="AZ1075" s="547">
        <v>24</v>
      </c>
      <c r="BA1075" s="549" t="s">
        <v>166</v>
      </c>
      <c r="BB1075" s="543" t="s">
        <v>233</v>
      </c>
      <c r="BC1075" s="550">
        <f>'Report 2'!$H256</f>
        <v>0</v>
      </c>
      <c r="BD1075" s="550">
        <f>'Report 2'!$I256</f>
        <v>0</v>
      </c>
      <c r="BE1075" s="550">
        <f>'Report 2'!$J256</f>
        <v>0</v>
      </c>
      <c r="BF1075" s="550">
        <f>'Report 2'!$K256</f>
        <v>0</v>
      </c>
      <c r="BG1075" s="550">
        <f>'Report 2'!$L256</f>
        <v>0</v>
      </c>
      <c r="BH1075" s="550">
        <f>'Report 2'!$M256</f>
        <v>0</v>
      </c>
      <c r="BI1075" s="550">
        <f>'Report 2'!$N256</f>
        <v>0</v>
      </c>
      <c r="CC1075" s="542" t="s">
        <v>669</v>
      </c>
      <c r="CD1075" s="1014" t="s">
        <v>672</v>
      </c>
      <c r="CE1075" s="1014" t="str">
        <f>'Information Input'!$M$14</f>
        <v xml:space="preserve">      -      </v>
      </c>
      <c r="CF1075" s="551" t="s">
        <v>137</v>
      </c>
      <c r="CG1075" s="552">
        <f t="shared" si="186"/>
        <v>43647</v>
      </c>
      <c r="CH1075" s="552">
        <f t="shared" si="187"/>
        <v>43738</v>
      </c>
      <c r="CI1075" s="552">
        <f>'Information Input'!$H$35</f>
        <v>43555</v>
      </c>
      <c r="CJ1075" s="551" t="str">
        <f>'Information Input'!$J$22</f>
        <v>Quarterly</v>
      </c>
      <c r="CK1075" s="552">
        <f>'Information Input'!$H$30</f>
        <v>43555</v>
      </c>
      <c r="CL1075" s="551">
        <f>'Information Input'!$J$18</f>
        <v>2019</v>
      </c>
      <c r="CM1075" s="551" t="s">
        <v>99</v>
      </c>
      <c r="CN1075" s="1014" t="s">
        <v>100</v>
      </c>
      <c r="CO1075" s="542" t="s">
        <v>96</v>
      </c>
      <c r="CP1075" s="542" t="s">
        <v>671</v>
      </c>
      <c r="CQ1075" s="551">
        <v>34</v>
      </c>
      <c r="CR1075" s="542" t="s">
        <v>176</v>
      </c>
      <c r="CS1075" s="542" t="s">
        <v>238</v>
      </c>
      <c r="CT1075" s="1015">
        <f>'Report 1'!$Y$18</f>
        <v>0</v>
      </c>
      <c r="CU1075" s="1016">
        <f>SUMIF('Report 4A'!$G$16:$G$95,$CQ1075,'Report 4A'!$AG$16:$AG$95)</f>
        <v>0</v>
      </c>
      <c r="CV1075" s="1017">
        <f t="shared" si="188"/>
        <v>0</v>
      </c>
    </row>
    <row r="1076" spans="2:100">
      <c r="B1076" s="573" t="s">
        <v>669</v>
      </c>
      <c r="C1076" s="574">
        <v>1</v>
      </c>
      <c r="D1076" s="562" t="str">
        <f>'Information Input'!$M$14</f>
        <v xml:space="preserve">      -      </v>
      </c>
      <c r="E1076" s="562" t="s">
        <v>136</v>
      </c>
      <c r="F1076" s="559">
        <f t="shared" si="190"/>
        <v>43556</v>
      </c>
      <c r="G1076" s="559">
        <f t="shared" si="191"/>
        <v>43646</v>
      </c>
      <c r="H1076" s="559">
        <f>'Information Input'!$H$35</f>
        <v>43555</v>
      </c>
      <c r="I1076" s="562" t="str">
        <f>'Information Input'!$J$22</f>
        <v>Quarterly</v>
      </c>
      <c r="J1076" s="559">
        <f>'Information Input'!$H$30</f>
        <v>43555</v>
      </c>
      <c r="K1076" s="562">
        <f>'Information Input'!$J$18</f>
        <v>2019</v>
      </c>
      <c r="L1076" s="580" t="s">
        <v>97</v>
      </c>
      <c r="M1076" s="564" t="s">
        <v>98</v>
      </c>
      <c r="N1076" s="561" t="s">
        <v>96</v>
      </c>
      <c r="O1076" s="575" t="s">
        <v>674</v>
      </c>
      <c r="P1076" s="537">
        <v>72</v>
      </c>
      <c r="Q1076" s="541" t="s">
        <v>214</v>
      </c>
      <c r="R1076" s="561" t="s">
        <v>239</v>
      </c>
      <c r="S1076" s="560">
        <f>'Report 1'!$S$18</f>
        <v>0</v>
      </c>
      <c r="T1076" s="568">
        <f>'Report 1'!$S$93</f>
        <v>0</v>
      </c>
      <c r="U1076" s="571">
        <f>'Report 1'!$S$179</f>
        <v>0</v>
      </c>
      <c r="AL1076" s="546" t="s">
        <v>669</v>
      </c>
      <c r="AM1076" s="547">
        <v>2</v>
      </c>
      <c r="AN1076" s="547" t="str">
        <f>'Information Input'!$M$14</f>
        <v xml:space="preserve">      -      </v>
      </c>
      <c r="AO1076" s="547" t="s">
        <v>135</v>
      </c>
      <c r="AP1076" s="538">
        <f t="shared" si="192"/>
        <v>43466</v>
      </c>
      <c r="AQ1076" s="538">
        <f t="shared" si="193"/>
        <v>43555</v>
      </c>
      <c r="AR1076" s="538">
        <f>'Information Input'!$H$35</f>
        <v>43555</v>
      </c>
      <c r="AS1076" s="547" t="str">
        <f>'Information Input'!$J$22</f>
        <v>Quarterly</v>
      </c>
      <c r="AT1076" s="538">
        <f>'Information Input'!$H$30</f>
        <v>43555</v>
      </c>
      <c r="AU1076" s="547">
        <f>'Information Input'!$J$18</f>
        <v>2019</v>
      </c>
      <c r="AV1076" s="547" t="s">
        <v>101</v>
      </c>
      <c r="AW1076" s="547" t="s">
        <v>102</v>
      </c>
      <c r="AX1076" s="547" t="s">
        <v>103</v>
      </c>
      <c r="AY1076" s="548" t="s">
        <v>671</v>
      </c>
      <c r="AZ1076" s="547">
        <v>25</v>
      </c>
      <c r="BA1076" s="549" t="s">
        <v>167</v>
      </c>
      <c r="BB1076" s="543" t="s">
        <v>233</v>
      </c>
      <c r="BC1076" s="550">
        <f>'Report 2'!$H257</f>
        <v>0</v>
      </c>
      <c r="BD1076" s="550">
        <f>'Report 2'!$I257</f>
        <v>0</v>
      </c>
      <c r="BE1076" s="550">
        <f>'Report 2'!$J257</f>
        <v>0</v>
      </c>
      <c r="BF1076" s="550">
        <f>'Report 2'!$K257</f>
        <v>0</v>
      </c>
      <c r="BG1076" s="550">
        <f>'Report 2'!$L257</f>
        <v>0</v>
      </c>
      <c r="BH1076" s="550">
        <f>'Report 2'!$M257</f>
        <v>0</v>
      </c>
      <c r="BI1076" s="550">
        <f>'Report 2'!$N257</f>
        <v>0</v>
      </c>
      <c r="CC1076" s="542" t="s">
        <v>669</v>
      </c>
      <c r="CD1076" s="1014" t="s">
        <v>672</v>
      </c>
      <c r="CE1076" s="1014" t="str">
        <f>'Information Input'!$M$14</f>
        <v xml:space="preserve">      -      </v>
      </c>
      <c r="CF1076" s="551" t="s">
        <v>137</v>
      </c>
      <c r="CG1076" s="552">
        <f t="shared" si="186"/>
        <v>43647</v>
      </c>
      <c r="CH1076" s="552">
        <f t="shared" si="187"/>
        <v>43738</v>
      </c>
      <c r="CI1076" s="552">
        <f>'Information Input'!$H$35</f>
        <v>43555</v>
      </c>
      <c r="CJ1076" s="551" t="str">
        <f>'Information Input'!$J$22</f>
        <v>Quarterly</v>
      </c>
      <c r="CK1076" s="552">
        <f>'Information Input'!$H$30</f>
        <v>43555</v>
      </c>
      <c r="CL1076" s="551">
        <f>'Information Input'!$J$18</f>
        <v>2019</v>
      </c>
      <c r="CM1076" s="551" t="s">
        <v>99</v>
      </c>
      <c r="CN1076" s="1014" t="s">
        <v>100</v>
      </c>
      <c r="CO1076" s="542" t="s">
        <v>96</v>
      </c>
      <c r="CP1076" s="542" t="s">
        <v>671</v>
      </c>
      <c r="CQ1076" s="551">
        <v>35</v>
      </c>
      <c r="CR1076" s="542" t="s">
        <v>177</v>
      </c>
      <c r="CS1076" s="542" t="s">
        <v>235</v>
      </c>
      <c r="CT1076" s="1015">
        <f>'Report 1'!$Y$18</f>
        <v>0</v>
      </c>
      <c r="CU1076" s="1016">
        <f>SUMIF('Report 4A'!$G$16:$G$95,$CQ1076,'Report 4A'!$AG$16:$AG$95)</f>
        <v>0</v>
      </c>
      <c r="CV1076" s="1017">
        <f t="shared" si="188"/>
        <v>0</v>
      </c>
    </row>
    <row r="1077" spans="2:100">
      <c r="B1077" s="515" t="s">
        <v>669</v>
      </c>
      <c r="C1077" s="516">
        <v>1</v>
      </c>
      <c r="D1077" s="517" t="str">
        <f>'Information Input'!$M$14</f>
        <v xml:space="preserve">      -      </v>
      </c>
      <c r="E1077" s="517" t="s">
        <v>136</v>
      </c>
      <c r="F1077" s="518">
        <f t="shared" si="190"/>
        <v>43556</v>
      </c>
      <c r="G1077" s="518">
        <f t="shared" si="191"/>
        <v>43646</v>
      </c>
      <c r="H1077" s="519">
        <f>'Information Input'!$H$35</f>
        <v>43555</v>
      </c>
      <c r="I1077" s="517" t="str">
        <f>'Information Input'!$J$22</f>
        <v>Quarterly</v>
      </c>
      <c r="J1077" s="519">
        <f>'Information Input'!$H$30</f>
        <v>43555</v>
      </c>
      <c r="K1077" s="517">
        <f>'Information Input'!$J$18</f>
        <v>2019</v>
      </c>
      <c r="L1077" s="578" t="s">
        <v>99</v>
      </c>
      <c r="M1077" s="521" t="s">
        <v>100</v>
      </c>
      <c r="N1077" s="522" t="s">
        <v>96</v>
      </c>
      <c r="O1077" s="523" t="s">
        <v>670</v>
      </c>
      <c r="P1077" s="517">
        <v>2</v>
      </c>
      <c r="Q1077" s="522" t="s">
        <v>142</v>
      </c>
      <c r="R1077" s="522" t="s">
        <v>239</v>
      </c>
      <c r="S1077" s="524">
        <f>'Report 1'!$X$18</f>
        <v>0</v>
      </c>
      <c r="T1077" s="525">
        <f>'Report 1'!$X$20</f>
        <v>0</v>
      </c>
      <c r="U1077" s="526">
        <f>'Report 1'!$X$106</f>
        <v>0</v>
      </c>
      <c r="AL1077" s="546" t="s">
        <v>669</v>
      </c>
      <c r="AM1077" s="547">
        <v>2</v>
      </c>
      <c r="AN1077" s="547" t="str">
        <f>'Information Input'!$M$14</f>
        <v xml:space="preserve">      -      </v>
      </c>
      <c r="AO1077" s="547" t="s">
        <v>135</v>
      </c>
      <c r="AP1077" s="538">
        <f t="shared" si="192"/>
        <v>43466</v>
      </c>
      <c r="AQ1077" s="538">
        <f t="shared" si="193"/>
        <v>43555</v>
      </c>
      <c r="AR1077" s="538">
        <f>'Information Input'!$H$35</f>
        <v>43555</v>
      </c>
      <c r="AS1077" s="547" t="str">
        <f>'Information Input'!$J$22</f>
        <v>Quarterly</v>
      </c>
      <c r="AT1077" s="538">
        <f>'Information Input'!$H$30</f>
        <v>43555</v>
      </c>
      <c r="AU1077" s="547">
        <f>'Information Input'!$J$18</f>
        <v>2019</v>
      </c>
      <c r="AV1077" s="547" t="s">
        <v>101</v>
      </c>
      <c r="AW1077" s="547" t="s">
        <v>102</v>
      </c>
      <c r="AX1077" s="547" t="s">
        <v>103</v>
      </c>
      <c r="AY1077" s="548" t="s">
        <v>671</v>
      </c>
      <c r="AZ1077" s="547">
        <v>26</v>
      </c>
      <c r="BA1077" s="549" t="s">
        <v>168</v>
      </c>
      <c r="BB1077" s="543" t="s">
        <v>237</v>
      </c>
      <c r="BC1077" s="550">
        <f>'Report 2'!$H258</f>
        <v>0</v>
      </c>
      <c r="BD1077" s="550">
        <f>'Report 2'!$I258</f>
        <v>0</v>
      </c>
      <c r="BE1077" s="550">
        <f>'Report 2'!$J258</f>
        <v>0</v>
      </c>
      <c r="BF1077" s="550">
        <f>'Report 2'!$K258</f>
        <v>0</v>
      </c>
      <c r="BG1077" s="550">
        <f>'Report 2'!$L258</f>
        <v>0</v>
      </c>
      <c r="BH1077" s="550">
        <f>'Report 2'!$M258</f>
        <v>0</v>
      </c>
      <c r="BI1077" s="550">
        <f>'Report 2'!$N258</f>
        <v>0</v>
      </c>
      <c r="CC1077" s="542" t="s">
        <v>669</v>
      </c>
      <c r="CD1077" s="1014" t="s">
        <v>672</v>
      </c>
      <c r="CE1077" s="1014" t="str">
        <f>'Information Input'!$M$14</f>
        <v xml:space="preserve">      -      </v>
      </c>
      <c r="CF1077" s="551" t="s">
        <v>137</v>
      </c>
      <c r="CG1077" s="552">
        <f t="shared" si="186"/>
        <v>43647</v>
      </c>
      <c r="CH1077" s="552">
        <f t="shared" si="187"/>
        <v>43738</v>
      </c>
      <c r="CI1077" s="552">
        <f>'Information Input'!$H$35</f>
        <v>43555</v>
      </c>
      <c r="CJ1077" s="551" t="str">
        <f>'Information Input'!$J$22</f>
        <v>Quarterly</v>
      </c>
      <c r="CK1077" s="552">
        <f>'Information Input'!$H$30</f>
        <v>43555</v>
      </c>
      <c r="CL1077" s="551">
        <f>'Information Input'!$J$18</f>
        <v>2019</v>
      </c>
      <c r="CM1077" s="551" t="s">
        <v>99</v>
      </c>
      <c r="CN1077" s="1014" t="s">
        <v>100</v>
      </c>
      <c r="CO1077" s="542" t="s">
        <v>96</v>
      </c>
      <c r="CP1077" s="542" t="s">
        <v>671</v>
      </c>
      <c r="CQ1077" s="551">
        <v>36</v>
      </c>
      <c r="CR1077" s="542" t="s">
        <v>178</v>
      </c>
      <c r="CS1077" s="542" t="s">
        <v>235</v>
      </c>
      <c r="CT1077" s="1015">
        <f>'Report 1'!$Y$18</f>
        <v>0</v>
      </c>
      <c r="CU1077" s="1016">
        <f>SUMIF('Report 4A'!$G$16:$G$95,$CQ1077,'Report 4A'!$AG$16:$AG$95)</f>
        <v>0</v>
      </c>
      <c r="CV1077" s="1017">
        <f t="shared" si="188"/>
        <v>0</v>
      </c>
    </row>
    <row r="1078" spans="2:100">
      <c r="B1078" s="535" t="s">
        <v>669</v>
      </c>
      <c r="C1078" s="536">
        <v>1</v>
      </c>
      <c r="D1078" s="537" t="str">
        <f>'Information Input'!$M$14</f>
        <v xml:space="preserve">      -      </v>
      </c>
      <c r="E1078" s="537" t="s">
        <v>136</v>
      </c>
      <c r="F1078" s="538">
        <f t="shared" si="190"/>
        <v>43556</v>
      </c>
      <c r="G1078" s="538">
        <f t="shared" si="191"/>
        <v>43646</v>
      </c>
      <c r="H1078" s="538">
        <f>'Information Input'!$H$35</f>
        <v>43555</v>
      </c>
      <c r="I1078" s="537" t="str">
        <f>'Information Input'!$J$22</f>
        <v>Quarterly</v>
      </c>
      <c r="J1078" s="538">
        <f>'Information Input'!$H$30</f>
        <v>43555</v>
      </c>
      <c r="K1078" s="537">
        <f>'Information Input'!$J$18</f>
        <v>2019</v>
      </c>
      <c r="L1078" s="579" t="s">
        <v>99</v>
      </c>
      <c r="M1078" s="540" t="s">
        <v>100</v>
      </c>
      <c r="N1078" s="541" t="s">
        <v>96</v>
      </c>
      <c r="O1078" s="542" t="s">
        <v>670</v>
      </c>
      <c r="P1078" s="537">
        <v>3</v>
      </c>
      <c r="Q1078" s="541" t="s">
        <v>143</v>
      </c>
      <c r="R1078" s="541" t="s">
        <v>239</v>
      </c>
      <c r="S1078" s="543">
        <f>'Report 1'!$X$18</f>
        <v>0</v>
      </c>
      <c r="T1078" s="544">
        <f>'Report 1'!$X$21</f>
        <v>0</v>
      </c>
      <c r="U1078" s="545">
        <f>'Report 1'!$X$107</f>
        <v>0</v>
      </c>
      <c r="AL1078" s="546" t="s">
        <v>669</v>
      </c>
      <c r="AM1078" s="547">
        <v>2</v>
      </c>
      <c r="AN1078" s="547" t="str">
        <f>'Information Input'!$M$14</f>
        <v xml:space="preserve">      -      </v>
      </c>
      <c r="AO1078" s="547" t="s">
        <v>135</v>
      </c>
      <c r="AP1078" s="538">
        <f t="shared" si="192"/>
        <v>43466</v>
      </c>
      <c r="AQ1078" s="538">
        <f t="shared" si="193"/>
        <v>43555</v>
      </c>
      <c r="AR1078" s="538">
        <f>'Information Input'!$H$35</f>
        <v>43555</v>
      </c>
      <c r="AS1078" s="547" t="str">
        <f>'Information Input'!$J$22</f>
        <v>Quarterly</v>
      </c>
      <c r="AT1078" s="538">
        <f>'Information Input'!$H$30</f>
        <v>43555</v>
      </c>
      <c r="AU1078" s="547">
        <f>'Information Input'!$J$18</f>
        <v>2019</v>
      </c>
      <c r="AV1078" s="547" t="s">
        <v>101</v>
      </c>
      <c r="AW1078" s="547" t="s">
        <v>102</v>
      </c>
      <c r="AX1078" s="547" t="s">
        <v>103</v>
      </c>
      <c r="AY1078" s="548" t="s">
        <v>671</v>
      </c>
      <c r="AZ1078" s="547">
        <v>27</v>
      </c>
      <c r="BA1078" s="549" t="s">
        <v>169</v>
      </c>
      <c r="BB1078" s="543" t="s">
        <v>235</v>
      </c>
      <c r="BC1078" s="550">
        <f>'Report 2'!$H259</f>
        <v>0</v>
      </c>
      <c r="BD1078" s="550">
        <f>'Report 2'!$I259</f>
        <v>0</v>
      </c>
      <c r="BE1078" s="550">
        <f>'Report 2'!$J259</f>
        <v>0</v>
      </c>
      <c r="BF1078" s="550">
        <f>'Report 2'!$K259</f>
        <v>0</v>
      </c>
      <c r="BG1078" s="550">
        <f>'Report 2'!$L259</f>
        <v>0</v>
      </c>
      <c r="BH1078" s="550">
        <f>'Report 2'!$M259</f>
        <v>0</v>
      </c>
      <c r="BI1078" s="550">
        <f>'Report 2'!$N259</f>
        <v>0</v>
      </c>
      <c r="CC1078" s="542" t="s">
        <v>669</v>
      </c>
      <c r="CD1078" s="1014" t="s">
        <v>672</v>
      </c>
      <c r="CE1078" s="1014" t="str">
        <f>'Information Input'!$M$14</f>
        <v xml:space="preserve">      -      </v>
      </c>
      <c r="CF1078" s="551" t="s">
        <v>137</v>
      </c>
      <c r="CG1078" s="552">
        <f t="shared" si="186"/>
        <v>43647</v>
      </c>
      <c r="CH1078" s="552">
        <f t="shared" si="187"/>
        <v>43738</v>
      </c>
      <c r="CI1078" s="552">
        <f>'Information Input'!$H$35</f>
        <v>43555</v>
      </c>
      <c r="CJ1078" s="551" t="str">
        <f>'Information Input'!$J$22</f>
        <v>Quarterly</v>
      </c>
      <c r="CK1078" s="552">
        <f>'Information Input'!$H$30</f>
        <v>43555</v>
      </c>
      <c r="CL1078" s="551">
        <f>'Information Input'!$J$18</f>
        <v>2019</v>
      </c>
      <c r="CM1078" s="551" t="s">
        <v>99</v>
      </c>
      <c r="CN1078" s="1014" t="s">
        <v>100</v>
      </c>
      <c r="CO1078" s="542" t="s">
        <v>96</v>
      </c>
      <c r="CP1078" s="542" t="s">
        <v>671</v>
      </c>
      <c r="CQ1078" s="551">
        <v>37</v>
      </c>
      <c r="CR1078" s="542" t="s">
        <v>179</v>
      </c>
      <c r="CS1078" s="542" t="s">
        <v>231</v>
      </c>
      <c r="CT1078" s="1015">
        <f>'Report 1'!$Y$18</f>
        <v>0</v>
      </c>
      <c r="CU1078" s="1016">
        <f>SUMIF('Report 4A'!$G$16:$G$95,$CQ1078,'Report 4A'!$AG$16:$AG$95)</f>
        <v>0</v>
      </c>
      <c r="CV1078" s="1017">
        <f t="shared" si="188"/>
        <v>0</v>
      </c>
    </row>
    <row r="1079" spans="2:100">
      <c r="B1079" s="535" t="s">
        <v>669</v>
      </c>
      <c r="C1079" s="536">
        <v>1</v>
      </c>
      <c r="D1079" s="537" t="str">
        <f>'Information Input'!$M$14</f>
        <v xml:space="preserve">      -      </v>
      </c>
      <c r="E1079" s="537" t="s">
        <v>136</v>
      </c>
      <c r="F1079" s="538">
        <f t="shared" si="190"/>
        <v>43556</v>
      </c>
      <c r="G1079" s="538">
        <f t="shared" si="191"/>
        <v>43646</v>
      </c>
      <c r="H1079" s="538">
        <f>'Information Input'!$H$35</f>
        <v>43555</v>
      </c>
      <c r="I1079" s="537" t="str">
        <f>'Information Input'!$J$22</f>
        <v>Quarterly</v>
      </c>
      <c r="J1079" s="538">
        <f>'Information Input'!$H$30</f>
        <v>43555</v>
      </c>
      <c r="K1079" s="537">
        <f>'Information Input'!$J$18</f>
        <v>2019</v>
      </c>
      <c r="L1079" s="579" t="s">
        <v>99</v>
      </c>
      <c r="M1079" s="540" t="s">
        <v>100</v>
      </c>
      <c r="N1079" s="541" t="s">
        <v>96</v>
      </c>
      <c r="O1079" s="542" t="s">
        <v>670</v>
      </c>
      <c r="P1079" s="537">
        <v>4</v>
      </c>
      <c r="Q1079" s="541" t="s">
        <v>144</v>
      </c>
      <c r="R1079" s="541" t="s">
        <v>239</v>
      </c>
      <c r="S1079" s="543">
        <f>'Report 1'!$X$18</f>
        <v>0</v>
      </c>
      <c r="T1079" s="544">
        <f>'Report 1'!$X$22</f>
        <v>0</v>
      </c>
      <c r="U1079" s="545">
        <f>'Report 1'!$X$108</f>
        <v>0</v>
      </c>
      <c r="AL1079" s="546" t="s">
        <v>669</v>
      </c>
      <c r="AM1079" s="547">
        <v>2</v>
      </c>
      <c r="AN1079" s="547" t="str">
        <f>'Information Input'!$M$14</f>
        <v xml:space="preserve">      -      </v>
      </c>
      <c r="AO1079" s="547" t="s">
        <v>135</v>
      </c>
      <c r="AP1079" s="538">
        <f t="shared" si="192"/>
        <v>43466</v>
      </c>
      <c r="AQ1079" s="538">
        <f t="shared" si="193"/>
        <v>43555</v>
      </c>
      <c r="AR1079" s="538">
        <f>'Information Input'!$H$35</f>
        <v>43555</v>
      </c>
      <c r="AS1079" s="547" t="str">
        <f>'Information Input'!$J$22</f>
        <v>Quarterly</v>
      </c>
      <c r="AT1079" s="538">
        <f>'Information Input'!$H$30</f>
        <v>43555</v>
      </c>
      <c r="AU1079" s="547">
        <f>'Information Input'!$J$18</f>
        <v>2019</v>
      </c>
      <c r="AV1079" s="547" t="s">
        <v>101</v>
      </c>
      <c r="AW1079" s="547" t="s">
        <v>102</v>
      </c>
      <c r="AX1079" s="547" t="s">
        <v>103</v>
      </c>
      <c r="AY1079" s="548" t="s">
        <v>671</v>
      </c>
      <c r="AZ1079" s="547">
        <v>28</v>
      </c>
      <c r="BA1079" s="549" t="s">
        <v>170</v>
      </c>
      <c r="BB1079" s="543" t="s">
        <v>235</v>
      </c>
      <c r="BC1079" s="550">
        <f>'Report 2'!$H260</f>
        <v>0</v>
      </c>
      <c r="BD1079" s="550">
        <f>'Report 2'!$I260</f>
        <v>0</v>
      </c>
      <c r="BE1079" s="550">
        <f>'Report 2'!$J260</f>
        <v>0</v>
      </c>
      <c r="BF1079" s="550">
        <f>'Report 2'!$K260</f>
        <v>0</v>
      </c>
      <c r="BG1079" s="550">
        <f>'Report 2'!$L260</f>
        <v>0</v>
      </c>
      <c r="BH1079" s="550">
        <f>'Report 2'!$M260</f>
        <v>0</v>
      </c>
      <c r="BI1079" s="550">
        <f>'Report 2'!$N260</f>
        <v>0</v>
      </c>
      <c r="CC1079" s="542" t="s">
        <v>669</v>
      </c>
      <c r="CD1079" s="1014" t="s">
        <v>672</v>
      </c>
      <c r="CE1079" s="1014" t="str">
        <f>'Information Input'!$M$14</f>
        <v xml:space="preserve">      -      </v>
      </c>
      <c r="CF1079" s="551" t="s">
        <v>137</v>
      </c>
      <c r="CG1079" s="552">
        <f t="shared" si="186"/>
        <v>43647</v>
      </c>
      <c r="CH1079" s="552">
        <f t="shared" si="187"/>
        <v>43738</v>
      </c>
      <c r="CI1079" s="552">
        <f>'Information Input'!$H$35</f>
        <v>43555</v>
      </c>
      <c r="CJ1079" s="551" t="str">
        <f>'Information Input'!$J$22</f>
        <v>Quarterly</v>
      </c>
      <c r="CK1079" s="552">
        <f>'Information Input'!$H$30</f>
        <v>43555</v>
      </c>
      <c r="CL1079" s="551">
        <f>'Information Input'!$J$18</f>
        <v>2019</v>
      </c>
      <c r="CM1079" s="551" t="s">
        <v>99</v>
      </c>
      <c r="CN1079" s="1014" t="s">
        <v>100</v>
      </c>
      <c r="CO1079" s="542" t="s">
        <v>96</v>
      </c>
      <c r="CP1079" s="542" t="s">
        <v>671</v>
      </c>
      <c r="CQ1079" s="551">
        <v>38</v>
      </c>
      <c r="CR1079" s="542" t="s">
        <v>180</v>
      </c>
      <c r="CS1079" s="542" t="s">
        <v>233</v>
      </c>
      <c r="CT1079" s="1015">
        <f>'Report 1'!$Y$18</f>
        <v>0</v>
      </c>
      <c r="CU1079" s="1016">
        <f>SUMIF('Report 4A'!$G$16:$G$95,$CQ1079,'Report 4A'!$AG$16:$AG$95)</f>
        <v>0</v>
      </c>
      <c r="CV1079" s="1017">
        <f t="shared" si="188"/>
        <v>0</v>
      </c>
    </row>
    <row r="1080" spans="2:100">
      <c r="B1080" s="535" t="s">
        <v>669</v>
      </c>
      <c r="C1080" s="536">
        <v>1</v>
      </c>
      <c r="D1080" s="537" t="str">
        <f>'Information Input'!$M$14</f>
        <v xml:space="preserve">      -      </v>
      </c>
      <c r="E1080" s="537" t="s">
        <v>136</v>
      </c>
      <c r="F1080" s="538">
        <f t="shared" si="190"/>
        <v>43556</v>
      </c>
      <c r="G1080" s="538">
        <f t="shared" si="191"/>
        <v>43646</v>
      </c>
      <c r="H1080" s="538">
        <f>'Information Input'!$H$35</f>
        <v>43555</v>
      </c>
      <c r="I1080" s="537" t="str">
        <f>'Information Input'!$J$22</f>
        <v>Quarterly</v>
      </c>
      <c r="J1080" s="538">
        <f>'Information Input'!$H$30</f>
        <v>43555</v>
      </c>
      <c r="K1080" s="537">
        <f>'Information Input'!$J$18</f>
        <v>2019</v>
      </c>
      <c r="L1080" s="579" t="s">
        <v>99</v>
      </c>
      <c r="M1080" s="540" t="s">
        <v>100</v>
      </c>
      <c r="N1080" s="541" t="s">
        <v>96</v>
      </c>
      <c r="O1080" s="542" t="s">
        <v>670</v>
      </c>
      <c r="P1080" s="537">
        <v>5</v>
      </c>
      <c r="Q1080" s="541" t="s">
        <v>145</v>
      </c>
      <c r="R1080" s="541" t="s">
        <v>239</v>
      </c>
      <c r="S1080" s="543">
        <f>'Report 1'!$X$18</f>
        <v>0</v>
      </c>
      <c r="T1080" s="544">
        <f>'Report 1'!$X$23</f>
        <v>0</v>
      </c>
      <c r="U1080" s="545">
        <f>'Report 1'!$X$109</f>
        <v>0</v>
      </c>
      <c r="AL1080" s="546" t="s">
        <v>669</v>
      </c>
      <c r="AM1080" s="547">
        <v>2</v>
      </c>
      <c r="AN1080" s="547" t="str">
        <f>'Information Input'!$M$14</f>
        <v xml:space="preserve">      -      </v>
      </c>
      <c r="AO1080" s="547" t="s">
        <v>135</v>
      </c>
      <c r="AP1080" s="538">
        <f t="shared" si="192"/>
        <v>43466</v>
      </c>
      <c r="AQ1080" s="538">
        <f t="shared" si="193"/>
        <v>43555</v>
      </c>
      <c r="AR1080" s="538">
        <f>'Information Input'!$H$35</f>
        <v>43555</v>
      </c>
      <c r="AS1080" s="547" t="str">
        <f>'Information Input'!$J$22</f>
        <v>Quarterly</v>
      </c>
      <c r="AT1080" s="538">
        <f>'Information Input'!$H$30</f>
        <v>43555</v>
      </c>
      <c r="AU1080" s="547">
        <f>'Information Input'!$J$18</f>
        <v>2019</v>
      </c>
      <c r="AV1080" s="547" t="s">
        <v>101</v>
      </c>
      <c r="AW1080" s="547" t="s">
        <v>102</v>
      </c>
      <c r="AX1080" s="547" t="s">
        <v>103</v>
      </c>
      <c r="AY1080" s="548" t="s">
        <v>671</v>
      </c>
      <c r="AZ1080" s="547">
        <v>29</v>
      </c>
      <c r="BA1080" s="549" t="s">
        <v>171</v>
      </c>
      <c r="BB1080" s="543" t="s">
        <v>238</v>
      </c>
      <c r="BC1080" s="550">
        <f>'Report 2'!$H261</f>
        <v>0</v>
      </c>
      <c r="BD1080" s="550">
        <f>'Report 2'!$I261</f>
        <v>0</v>
      </c>
      <c r="BE1080" s="550">
        <f>'Report 2'!$J261</f>
        <v>0</v>
      </c>
      <c r="BF1080" s="550">
        <f>'Report 2'!$K261</f>
        <v>0</v>
      </c>
      <c r="BG1080" s="550">
        <f>'Report 2'!$L261</f>
        <v>0</v>
      </c>
      <c r="BH1080" s="550">
        <f>'Report 2'!$M261</f>
        <v>0</v>
      </c>
      <c r="BI1080" s="550">
        <f>'Report 2'!$N261</f>
        <v>0</v>
      </c>
      <c r="CC1080" s="542" t="s">
        <v>669</v>
      </c>
      <c r="CD1080" s="1014" t="s">
        <v>672</v>
      </c>
      <c r="CE1080" s="1014" t="str">
        <f>'Information Input'!$M$14</f>
        <v xml:space="preserve">      -      </v>
      </c>
      <c r="CF1080" s="551" t="s">
        <v>137</v>
      </c>
      <c r="CG1080" s="552">
        <f t="shared" si="186"/>
        <v>43647</v>
      </c>
      <c r="CH1080" s="552">
        <f t="shared" si="187"/>
        <v>43738</v>
      </c>
      <c r="CI1080" s="552">
        <f>'Information Input'!$H$35</f>
        <v>43555</v>
      </c>
      <c r="CJ1080" s="551" t="str">
        <f>'Information Input'!$J$22</f>
        <v>Quarterly</v>
      </c>
      <c r="CK1080" s="552">
        <f>'Information Input'!$H$30</f>
        <v>43555</v>
      </c>
      <c r="CL1080" s="551">
        <f>'Information Input'!$J$18</f>
        <v>2019</v>
      </c>
      <c r="CM1080" s="551" t="s">
        <v>99</v>
      </c>
      <c r="CN1080" s="1014" t="s">
        <v>100</v>
      </c>
      <c r="CO1080" s="542" t="s">
        <v>96</v>
      </c>
      <c r="CP1080" s="542" t="s">
        <v>671</v>
      </c>
      <c r="CQ1080" s="551">
        <v>39</v>
      </c>
      <c r="CR1080" s="542" t="s">
        <v>181</v>
      </c>
      <c r="CS1080" s="542" t="s">
        <v>233</v>
      </c>
      <c r="CT1080" s="1015">
        <f>'Report 1'!$Y$18</f>
        <v>0</v>
      </c>
      <c r="CU1080" s="1016">
        <f>SUMIF('Report 4A'!$G$16:$G$95,$CQ1080,'Report 4A'!$AG$16:$AG$95)</f>
        <v>0</v>
      </c>
      <c r="CV1080" s="1017">
        <f t="shared" si="188"/>
        <v>0</v>
      </c>
    </row>
    <row r="1081" spans="2:100">
      <c r="B1081" s="535" t="s">
        <v>669</v>
      </c>
      <c r="C1081" s="536">
        <v>1</v>
      </c>
      <c r="D1081" s="537" t="str">
        <f>'Information Input'!$M$14</f>
        <v xml:space="preserve">      -      </v>
      </c>
      <c r="E1081" s="537" t="s">
        <v>136</v>
      </c>
      <c r="F1081" s="538">
        <f t="shared" si="190"/>
        <v>43556</v>
      </c>
      <c r="G1081" s="538">
        <f t="shared" si="191"/>
        <v>43646</v>
      </c>
      <c r="H1081" s="538">
        <f>'Information Input'!$H$35</f>
        <v>43555</v>
      </c>
      <c r="I1081" s="537" t="str">
        <f>'Information Input'!$J$22</f>
        <v>Quarterly</v>
      </c>
      <c r="J1081" s="538">
        <f>'Information Input'!$H$30</f>
        <v>43555</v>
      </c>
      <c r="K1081" s="537">
        <f>'Information Input'!$J$18</f>
        <v>2019</v>
      </c>
      <c r="L1081" s="579" t="s">
        <v>99</v>
      </c>
      <c r="M1081" s="540" t="s">
        <v>100</v>
      </c>
      <c r="N1081" s="541" t="s">
        <v>96</v>
      </c>
      <c r="O1081" s="542" t="s">
        <v>670</v>
      </c>
      <c r="P1081" s="537">
        <v>6</v>
      </c>
      <c r="Q1081" s="541" t="s">
        <v>146</v>
      </c>
      <c r="R1081" s="541" t="s">
        <v>239</v>
      </c>
      <c r="S1081" s="543">
        <f>'Report 1'!$X$18</f>
        <v>0</v>
      </c>
      <c r="T1081" s="544">
        <f>'Report 1'!$X$24</f>
        <v>0</v>
      </c>
      <c r="U1081" s="545">
        <f>'Report 1'!$X$110</f>
        <v>0</v>
      </c>
      <c r="AL1081" s="546" t="s">
        <v>669</v>
      </c>
      <c r="AM1081" s="547">
        <v>2</v>
      </c>
      <c r="AN1081" s="547" t="str">
        <f>'Information Input'!$M$14</f>
        <v xml:space="preserve">      -      </v>
      </c>
      <c r="AO1081" s="547" t="s">
        <v>135</v>
      </c>
      <c r="AP1081" s="538">
        <f t="shared" si="192"/>
        <v>43466</v>
      </c>
      <c r="AQ1081" s="538">
        <f t="shared" si="193"/>
        <v>43555</v>
      </c>
      <c r="AR1081" s="538">
        <f>'Information Input'!$H$35</f>
        <v>43555</v>
      </c>
      <c r="AS1081" s="547" t="str">
        <f>'Information Input'!$J$22</f>
        <v>Quarterly</v>
      </c>
      <c r="AT1081" s="538">
        <f>'Information Input'!$H$30</f>
        <v>43555</v>
      </c>
      <c r="AU1081" s="547">
        <f>'Information Input'!$J$18</f>
        <v>2019</v>
      </c>
      <c r="AV1081" s="547" t="s">
        <v>101</v>
      </c>
      <c r="AW1081" s="547" t="s">
        <v>102</v>
      </c>
      <c r="AX1081" s="547" t="s">
        <v>103</v>
      </c>
      <c r="AY1081" s="548" t="s">
        <v>671</v>
      </c>
      <c r="AZ1081" s="547">
        <v>30</v>
      </c>
      <c r="BA1081" s="549" t="s">
        <v>172</v>
      </c>
      <c r="BB1081" s="543" t="s">
        <v>238</v>
      </c>
      <c r="BC1081" s="550">
        <f>'Report 2'!$H262</f>
        <v>0</v>
      </c>
      <c r="BD1081" s="550">
        <f>'Report 2'!$I262</f>
        <v>0</v>
      </c>
      <c r="BE1081" s="550">
        <f>'Report 2'!$J262</f>
        <v>0</v>
      </c>
      <c r="BF1081" s="550">
        <f>'Report 2'!$K262</f>
        <v>0</v>
      </c>
      <c r="BG1081" s="550">
        <f>'Report 2'!$L262</f>
        <v>0</v>
      </c>
      <c r="BH1081" s="550">
        <f>'Report 2'!$M262</f>
        <v>0</v>
      </c>
      <c r="BI1081" s="550">
        <f>'Report 2'!$N262</f>
        <v>0</v>
      </c>
      <c r="CC1081" s="542" t="s">
        <v>669</v>
      </c>
      <c r="CD1081" s="1014" t="s">
        <v>672</v>
      </c>
      <c r="CE1081" s="1014" t="str">
        <f>'Information Input'!$M$14</f>
        <v xml:space="preserve">      -      </v>
      </c>
      <c r="CF1081" s="551" t="s">
        <v>137</v>
      </c>
      <c r="CG1081" s="552">
        <f t="shared" si="186"/>
        <v>43647</v>
      </c>
      <c r="CH1081" s="552">
        <f t="shared" si="187"/>
        <v>43738</v>
      </c>
      <c r="CI1081" s="552">
        <f>'Information Input'!$H$35</f>
        <v>43555</v>
      </c>
      <c r="CJ1081" s="551" t="str">
        <f>'Information Input'!$J$22</f>
        <v>Quarterly</v>
      </c>
      <c r="CK1081" s="552">
        <f>'Information Input'!$H$30</f>
        <v>43555</v>
      </c>
      <c r="CL1081" s="551">
        <f>'Information Input'!$J$18</f>
        <v>2019</v>
      </c>
      <c r="CM1081" s="551" t="s">
        <v>99</v>
      </c>
      <c r="CN1081" s="1014" t="s">
        <v>100</v>
      </c>
      <c r="CO1081" s="542" t="s">
        <v>96</v>
      </c>
      <c r="CP1081" s="542" t="s">
        <v>671</v>
      </c>
      <c r="CQ1081" s="551">
        <v>40</v>
      </c>
      <c r="CR1081" s="542" t="s">
        <v>182</v>
      </c>
      <c r="CS1081" s="542" t="s">
        <v>238</v>
      </c>
      <c r="CT1081" s="1015">
        <f>'Report 1'!$Y$18</f>
        <v>0</v>
      </c>
      <c r="CU1081" s="1016">
        <f>SUMIF('Report 4A'!$G$16:$G$95,$CQ1081,'Report 4A'!$AG$16:$AG$95)</f>
        <v>0</v>
      </c>
      <c r="CV1081" s="1017">
        <f t="shared" si="188"/>
        <v>0</v>
      </c>
    </row>
    <row r="1082" spans="2:100">
      <c r="B1082" s="535" t="s">
        <v>669</v>
      </c>
      <c r="C1082" s="536">
        <v>1</v>
      </c>
      <c r="D1082" s="537" t="str">
        <f>'Information Input'!$M$14</f>
        <v xml:space="preserve">      -      </v>
      </c>
      <c r="E1082" s="537" t="s">
        <v>136</v>
      </c>
      <c r="F1082" s="538">
        <f t="shared" si="190"/>
        <v>43556</v>
      </c>
      <c r="G1082" s="538">
        <f t="shared" si="191"/>
        <v>43646</v>
      </c>
      <c r="H1082" s="538">
        <f>'Information Input'!$H$35</f>
        <v>43555</v>
      </c>
      <c r="I1082" s="537" t="str">
        <f>'Information Input'!$J$22</f>
        <v>Quarterly</v>
      </c>
      <c r="J1082" s="538">
        <f>'Information Input'!$H$30</f>
        <v>43555</v>
      </c>
      <c r="K1082" s="537">
        <f>'Information Input'!$J$18</f>
        <v>2019</v>
      </c>
      <c r="L1082" s="579" t="s">
        <v>99</v>
      </c>
      <c r="M1082" s="540" t="s">
        <v>100</v>
      </c>
      <c r="N1082" s="541" t="s">
        <v>96</v>
      </c>
      <c r="O1082" s="542" t="s">
        <v>674</v>
      </c>
      <c r="P1082" s="537">
        <v>7</v>
      </c>
      <c r="Q1082" s="541" t="s">
        <v>147</v>
      </c>
      <c r="R1082" s="541" t="s">
        <v>239</v>
      </c>
      <c r="S1082" s="543">
        <f>'Report 1'!$X$18</f>
        <v>0</v>
      </c>
      <c r="T1082" s="544">
        <f>'Report 1'!$X$25</f>
        <v>0</v>
      </c>
      <c r="U1082" s="545">
        <f>'Report 1'!$X$111</f>
        <v>0</v>
      </c>
      <c r="AL1082" s="546" t="s">
        <v>669</v>
      </c>
      <c r="AM1082" s="547">
        <v>2</v>
      </c>
      <c r="AN1082" s="547" t="str">
        <f>'Information Input'!$M$14</f>
        <v xml:space="preserve">      -      </v>
      </c>
      <c r="AO1082" s="547" t="s">
        <v>135</v>
      </c>
      <c r="AP1082" s="538">
        <f t="shared" si="192"/>
        <v>43466</v>
      </c>
      <c r="AQ1082" s="538">
        <f t="shared" si="193"/>
        <v>43555</v>
      </c>
      <c r="AR1082" s="538">
        <f>'Information Input'!$H$35</f>
        <v>43555</v>
      </c>
      <c r="AS1082" s="547" t="str">
        <f>'Information Input'!$J$22</f>
        <v>Quarterly</v>
      </c>
      <c r="AT1082" s="538">
        <f>'Information Input'!$H$30</f>
        <v>43555</v>
      </c>
      <c r="AU1082" s="547">
        <f>'Information Input'!$J$18</f>
        <v>2019</v>
      </c>
      <c r="AV1082" s="547" t="s">
        <v>101</v>
      </c>
      <c r="AW1082" s="547" t="s">
        <v>102</v>
      </c>
      <c r="AX1082" s="547" t="s">
        <v>103</v>
      </c>
      <c r="AY1082" s="548" t="s">
        <v>671</v>
      </c>
      <c r="AZ1082" s="547">
        <v>31</v>
      </c>
      <c r="BA1082" s="549" t="s">
        <v>173</v>
      </c>
      <c r="BB1082" s="543" t="s">
        <v>233</v>
      </c>
      <c r="BC1082" s="550">
        <f>'Report 2'!$H263</f>
        <v>0</v>
      </c>
      <c r="BD1082" s="550">
        <f>'Report 2'!$I263</f>
        <v>0</v>
      </c>
      <c r="BE1082" s="550">
        <f>'Report 2'!$J263</f>
        <v>0</v>
      </c>
      <c r="BF1082" s="550">
        <f>'Report 2'!$K263</f>
        <v>0</v>
      </c>
      <c r="BG1082" s="550">
        <f>'Report 2'!$L263</f>
        <v>0</v>
      </c>
      <c r="BH1082" s="550">
        <f>'Report 2'!$M263</f>
        <v>0</v>
      </c>
      <c r="BI1082" s="550">
        <f>'Report 2'!$N263</f>
        <v>0</v>
      </c>
      <c r="CC1082" s="542" t="s">
        <v>669</v>
      </c>
      <c r="CD1082" s="1014" t="s">
        <v>672</v>
      </c>
      <c r="CE1082" s="1014" t="str">
        <f>'Information Input'!$M$14</f>
        <v xml:space="preserve">      -      </v>
      </c>
      <c r="CF1082" s="551" t="s">
        <v>137</v>
      </c>
      <c r="CG1082" s="552">
        <f t="shared" si="186"/>
        <v>43647</v>
      </c>
      <c r="CH1082" s="552">
        <f t="shared" si="187"/>
        <v>43738</v>
      </c>
      <c r="CI1082" s="552">
        <f>'Information Input'!$H$35</f>
        <v>43555</v>
      </c>
      <c r="CJ1082" s="551" t="str">
        <f>'Information Input'!$J$22</f>
        <v>Quarterly</v>
      </c>
      <c r="CK1082" s="552">
        <f>'Information Input'!$H$30</f>
        <v>43555</v>
      </c>
      <c r="CL1082" s="551">
        <f>'Information Input'!$J$18</f>
        <v>2019</v>
      </c>
      <c r="CM1082" s="551" t="s">
        <v>99</v>
      </c>
      <c r="CN1082" s="1014" t="s">
        <v>100</v>
      </c>
      <c r="CO1082" s="542" t="s">
        <v>96</v>
      </c>
      <c r="CP1082" s="542" t="s">
        <v>671</v>
      </c>
      <c r="CQ1082" s="551">
        <v>41</v>
      </c>
      <c r="CR1082" s="542" t="s">
        <v>183</v>
      </c>
      <c r="CS1082" s="542" t="s">
        <v>238</v>
      </c>
      <c r="CT1082" s="1015">
        <f>'Report 1'!$Y$18</f>
        <v>0</v>
      </c>
      <c r="CU1082" s="1016">
        <f>SUMIF('Report 4A'!$G$16:$G$95,$CQ1082,'Report 4A'!$AG$16:$AG$95)</f>
        <v>0</v>
      </c>
      <c r="CV1082" s="1017">
        <f t="shared" si="188"/>
        <v>0</v>
      </c>
    </row>
    <row r="1083" spans="2:100">
      <c r="B1083" s="535" t="s">
        <v>669</v>
      </c>
      <c r="C1083" s="536">
        <v>1</v>
      </c>
      <c r="D1083" s="537" t="str">
        <f>'Information Input'!$M$14</f>
        <v xml:space="preserve">      -      </v>
      </c>
      <c r="E1083" s="537" t="s">
        <v>136</v>
      </c>
      <c r="F1083" s="538">
        <f t="shared" si="190"/>
        <v>43556</v>
      </c>
      <c r="G1083" s="538">
        <f t="shared" si="191"/>
        <v>43646</v>
      </c>
      <c r="H1083" s="538">
        <f>'Information Input'!$H$35</f>
        <v>43555</v>
      </c>
      <c r="I1083" s="537" t="str">
        <f>'Information Input'!$J$22</f>
        <v>Quarterly</v>
      </c>
      <c r="J1083" s="538">
        <f>'Information Input'!$H$30</f>
        <v>43555</v>
      </c>
      <c r="K1083" s="537">
        <f>'Information Input'!$J$18</f>
        <v>2019</v>
      </c>
      <c r="L1083" s="579" t="s">
        <v>99</v>
      </c>
      <c r="M1083" s="540" t="s">
        <v>100</v>
      </c>
      <c r="N1083" s="541" t="s">
        <v>96</v>
      </c>
      <c r="O1083" s="542" t="s">
        <v>670</v>
      </c>
      <c r="P1083" s="537">
        <v>8</v>
      </c>
      <c r="Q1083" s="541" t="s">
        <v>148</v>
      </c>
      <c r="R1083" s="541" t="s">
        <v>239</v>
      </c>
      <c r="S1083" s="543">
        <f>'Report 1'!$X$18</f>
        <v>0</v>
      </c>
      <c r="T1083" s="544">
        <f>'Report 1'!$X$26</f>
        <v>0</v>
      </c>
      <c r="U1083" s="545">
        <f>'Report 1'!$X$112</f>
        <v>0</v>
      </c>
      <c r="AL1083" s="546" t="s">
        <v>669</v>
      </c>
      <c r="AM1083" s="547">
        <v>2</v>
      </c>
      <c r="AN1083" s="547" t="str">
        <f>'Information Input'!$M$14</f>
        <v xml:space="preserve">      -      </v>
      </c>
      <c r="AO1083" s="547" t="s">
        <v>135</v>
      </c>
      <c r="AP1083" s="538">
        <f t="shared" si="192"/>
        <v>43466</v>
      </c>
      <c r="AQ1083" s="538">
        <f t="shared" si="193"/>
        <v>43555</v>
      </c>
      <c r="AR1083" s="538">
        <f>'Information Input'!$H$35</f>
        <v>43555</v>
      </c>
      <c r="AS1083" s="547" t="str">
        <f>'Information Input'!$J$22</f>
        <v>Quarterly</v>
      </c>
      <c r="AT1083" s="538">
        <f>'Information Input'!$H$30</f>
        <v>43555</v>
      </c>
      <c r="AU1083" s="547">
        <f>'Information Input'!$J$18</f>
        <v>2019</v>
      </c>
      <c r="AV1083" s="547" t="s">
        <v>101</v>
      </c>
      <c r="AW1083" s="547" t="s">
        <v>102</v>
      </c>
      <c r="AX1083" s="547" t="s">
        <v>103</v>
      </c>
      <c r="AY1083" s="548" t="s">
        <v>671</v>
      </c>
      <c r="AZ1083" s="547">
        <v>32</v>
      </c>
      <c r="BA1083" s="549" t="s">
        <v>174</v>
      </c>
      <c r="BB1083" s="543" t="s">
        <v>238</v>
      </c>
      <c r="BC1083" s="550">
        <f>'Report 2'!$H264</f>
        <v>0</v>
      </c>
      <c r="BD1083" s="550">
        <f>'Report 2'!$I264</f>
        <v>0</v>
      </c>
      <c r="BE1083" s="550">
        <f>'Report 2'!$J264</f>
        <v>0</v>
      </c>
      <c r="BF1083" s="550">
        <f>'Report 2'!$K264</f>
        <v>0</v>
      </c>
      <c r="BG1083" s="550">
        <f>'Report 2'!$L264</f>
        <v>0</v>
      </c>
      <c r="BH1083" s="550">
        <f>'Report 2'!$M264</f>
        <v>0</v>
      </c>
      <c r="BI1083" s="550">
        <f>'Report 2'!$N264</f>
        <v>0</v>
      </c>
      <c r="CC1083" s="542" t="s">
        <v>669</v>
      </c>
      <c r="CD1083" s="1014" t="s">
        <v>672</v>
      </c>
      <c r="CE1083" s="1014" t="str">
        <f>'Information Input'!$M$14</f>
        <v xml:space="preserve">      -      </v>
      </c>
      <c r="CF1083" s="551" t="s">
        <v>137</v>
      </c>
      <c r="CG1083" s="552">
        <f t="shared" si="186"/>
        <v>43647</v>
      </c>
      <c r="CH1083" s="552">
        <f t="shared" si="187"/>
        <v>43738</v>
      </c>
      <c r="CI1083" s="552">
        <f>'Information Input'!$H$35</f>
        <v>43555</v>
      </c>
      <c r="CJ1083" s="551" t="str">
        <f>'Information Input'!$J$22</f>
        <v>Quarterly</v>
      </c>
      <c r="CK1083" s="552">
        <f>'Information Input'!$H$30</f>
        <v>43555</v>
      </c>
      <c r="CL1083" s="551">
        <f>'Information Input'!$J$18</f>
        <v>2019</v>
      </c>
      <c r="CM1083" s="1018" t="s">
        <v>99</v>
      </c>
      <c r="CN1083" s="1014" t="s">
        <v>100</v>
      </c>
      <c r="CO1083" s="542" t="s">
        <v>96</v>
      </c>
      <c r="CP1083" s="542" t="s">
        <v>671</v>
      </c>
      <c r="CQ1083" s="551">
        <v>42</v>
      </c>
      <c r="CR1083" s="542" t="s">
        <v>184</v>
      </c>
      <c r="CS1083" s="542" t="s">
        <v>233</v>
      </c>
      <c r="CT1083" s="1015">
        <f>'Report 1'!$Y$18</f>
        <v>0</v>
      </c>
      <c r="CU1083" s="1016">
        <f>SUMIF('Report 4A'!$G$16:$G$95,$CQ1083,'Report 4A'!$AG$16:$AG$95)</f>
        <v>0</v>
      </c>
      <c r="CV1083" s="1017">
        <f t="shared" ref="CV1083:CV1084" si="194">IF(CT1083&lt;&gt;0,CU1083/CT1083,0)</f>
        <v>0</v>
      </c>
    </row>
    <row r="1084" spans="2:100">
      <c r="B1084" s="535" t="s">
        <v>669</v>
      </c>
      <c r="C1084" s="536">
        <v>1</v>
      </c>
      <c r="D1084" s="537" t="str">
        <f>'Information Input'!$M$14</f>
        <v xml:space="preserve">      -      </v>
      </c>
      <c r="E1084" s="537" t="s">
        <v>136</v>
      </c>
      <c r="F1084" s="538">
        <f t="shared" si="190"/>
        <v>43556</v>
      </c>
      <c r="G1084" s="538">
        <f t="shared" si="191"/>
        <v>43646</v>
      </c>
      <c r="H1084" s="538">
        <f>'Information Input'!$H$35</f>
        <v>43555</v>
      </c>
      <c r="I1084" s="537" t="str">
        <f>'Information Input'!$J$22</f>
        <v>Quarterly</v>
      </c>
      <c r="J1084" s="538">
        <f>'Information Input'!$H$30</f>
        <v>43555</v>
      </c>
      <c r="K1084" s="537">
        <f>'Information Input'!$J$18</f>
        <v>2019</v>
      </c>
      <c r="L1084" s="579" t="s">
        <v>99</v>
      </c>
      <c r="M1084" s="540" t="s">
        <v>100</v>
      </c>
      <c r="N1084" s="541" t="s">
        <v>96</v>
      </c>
      <c r="O1084" s="542" t="s">
        <v>670</v>
      </c>
      <c r="P1084" s="537">
        <v>9</v>
      </c>
      <c r="Q1084" s="541" t="s">
        <v>149</v>
      </c>
      <c r="R1084" s="541" t="s">
        <v>239</v>
      </c>
      <c r="S1084" s="543">
        <f>'Report 1'!$X$18</f>
        <v>0</v>
      </c>
      <c r="T1084" s="544">
        <f>'Report 1'!$X$27</f>
        <v>0</v>
      </c>
      <c r="U1084" s="545">
        <f>'Report 1'!$X$113</f>
        <v>0</v>
      </c>
      <c r="AL1084" s="546" t="s">
        <v>669</v>
      </c>
      <c r="AM1084" s="547">
        <v>2</v>
      </c>
      <c r="AN1084" s="547" t="str">
        <f>'Information Input'!$M$14</f>
        <v xml:space="preserve">      -      </v>
      </c>
      <c r="AO1084" s="547" t="s">
        <v>135</v>
      </c>
      <c r="AP1084" s="538">
        <f t="shared" si="192"/>
        <v>43466</v>
      </c>
      <c r="AQ1084" s="538">
        <f t="shared" si="193"/>
        <v>43555</v>
      </c>
      <c r="AR1084" s="538">
        <f>'Information Input'!$H$35</f>
        <v>43555</v>
      </c>
      <c r="AS1084" s="547" t="str">
        <f>'Information Input'!$J$22</f>
        <v>Quarterly</v>
      </c>
      <c r="AT1084" s="538">
        <f>'Information Input'!$H$30</f>
        <v>43555</v>
      </c>
      <c r="AU1084" s="547">
        <f>'Information Input'!$J$18</f>
        <v>2019</v>
      </c>
      <c r="AV1084" s="547" t="s">
        <v>101</v>
      </c>
      <c r="AW1084" s="547" t="s">
        <v>102</v>
      </c>
      <c r="AX1084" s="547" t="s">
        <v>103</v>
      </c>
      <c r="AY1084" s="548" t="s">
        <v>671</v>
      </c>
      <c r="AZ1084" s="547">
        <v>33</v>
      </c>
      <c r="BA1084" s="549" t="s">
        <v>175</v>
      </c>
      <c r="BB1084" s="543" t="s">
        <v>233</v>
      </c>
      <c r="BC1084" s="550">
        <f>'Report 2'!$H265</f>
        <v>0</v>
      </c>
      <c r="BD1084" s="550">
        <f>'Report 2'!$I265</f>
        <v>0</v>
      </c>
      <c r="BE1084" s="550">
        <f>'Report 2'!$J265</f>
        <v>0</v>
      </c>
      <c r="BF1084" s="550">
        <f>'Report 2'!$K265</f>
        <v>0</v>
      </c>
      <c r="BG1084" s="550">
        <f>'Report 2'!$L265</f>
        <v>0</v>
      </c>
      <c r="BH1084" s="550">
        <f>'Report 2'!$M265</f>
        <v>0</v>
      </c>
      <c r="BI1084" s="550">
        <f>'Report 2'!$N265</f>
        <v>0</v>
      </c>
      <c r="CC1084" s="542" t="s">
        <v>669</v>
      </c>
      <c r="CD1084" s="1014" t="s">
        <v>672</v>
      </c>
      <c r="CE1084" s="1014" t="str">
        <f>'Information Input'!$M$14</f>
        <v xml:space="preserve">      -      </v>
      </c>
      <c r="CF1084" s="551" t="s">
        <v>137</v>
      </c>
      <c r="CG1084" s="552">
        <f t="shared" ref="CG1084:CG1147" si="195">DATE(CL1084,7,1)</f>
        <v>43647</v>
      </c>
      <c r="CH1084" s="552">
        <f t="shared" ref="CH1084:CH1147" si="196">DATE(CL1084,9,30)</f>
        <v>43738</v>
      </c>
      <c r="CI1084" s="552">
        <f>'Information Input'!$H$35</f>
        <v>43555</v>
      </c>
      <c r="CJ1084" s="551" t="str">
        <f>'Information Input'!$J$22</f>
        <v>Quarterly</v>
      </c>
      <c r="CK1084" s="552">
        <f>'Information Input'!$H$30</f>
        <v>43555</v>
      </c>
      <c r="CL1084" s="551">
        <f>'Information Input'!$J$18</f>
        <v>2019</v>
      </c>
      <c r="CM1084" s="1018" t="s">
        <v>99</v>
      </c>
      <c r="CN1084" s="1014" t="s">
        <v>100</v>
      </c>
      <c r="CO1084" s="542" t="s">
        <v>96</v>
      </c>
      <c r="CP1084" s="542" t="s">
        <v>671</v>
      </c>
      <c r="CQ1084" s="551">
        <v>43</v>
      </c>
      <c r="CR1084" s="542" t="s">
        <v>185</v>
      </c>
      <c r="CS1084" s="542" t="s">
        <v>233</v>
      </c>
      <c r="CT1084" s="1015">
        <f>'Report 1'!$Y$18</f>
        <v>0</v>
      </c>
      <c r="CU1084" s="1016">
        <f>SUMIF('Report 4A'!$G$16:$G$95,$CQ1084,'Report 4A'!$AG$16:$AG$95)</f>
        <v>0</v>
      </c>
      <c r="CV1084" s="1017">
        <f t="shared" si="194"/>
        <v>0</v>
      </c>
    </row>
    <row r="1085" spans="2:100">
      <c r="B1085" s="535" t="s">
        <v>669</v>
      </c>
      <c r="C1085" s="536">
        <v>1</v>
      </c>
      <c r="D1085" s="537" t="str">
        <f>'Information Input'!$M$14</f>
        <v xml:space="preserve">      -      </v>
      </c>
      <c r="E1085" s="537" t="s">
        <v>136</v>
      </c>
      <c r="F1085" s="538">
        <f t="shared" si="190"/>
        <v>43556</v>
      </c>
      <c r="G1085" s="538">
        <f t="shared" si="191"/>
        <v>43646</v>
      </c>
      <c r="H1085" s="538">
        <f>'Information Input'!$H$35</f>
        <v>43555</v>
      </c>
      <c r="I1085" s="537" t="str">
        <f>'Information Input'!$J$22</f>
        <v>Quarterly</v>
      </c>
      <c r="J1085" s="538">
        <f>'Information Input'!$H$30</f>
        <v>43555</v>
      </c>
      <c r="K1085" s="537">
        <f>'Information Input'!$J$18</f>
        <v>2019</v>
      </c>
      <c r="L1085" s="579" t="s">
        <v>99</v>
      </c>
      <c r="M1085" s="540" t="s">
        <v>100</v>
      </c>
      <c r="N1085" s="541" t="s">
        <v>96</v>
      </c>
      <c r="O1085" s="542" t="s">
        <v>674</v>
      </c>
      <c r="P1085" s="537">
        <v>10</v>
      </c>
      <c r="Q1085" s="541" t="s">
        <v>150</v>
      </c>
      <c r="R1085" s="541" t="s">
        <v>239</v>
      </c>
      <c r="S1085" s="543">
        <f>'Report 1'!$X$18</f>
        <v>0</v>
      </c>
      <c r="T1085" s="544">
        <f>'Report 1'!$X$28</f>
        <v>0</v>
      </c>
      <c r="U1085" s="545">
        <f>'Report 1'!$X$114</f>
        <v>0</v>
      </c>
      <c r="AL1085" s="546" t="s">
        <v>669</v>
      </c>
      <c r="AM1085" s="547">
        <v>2</v>
      </c>
      <c r="AN1085" s="547" t="str">
        <f>'Information Input'!$M$14</f>
        <v xml:space="preserve">      -      </v>
      </c>
      <c r="AO1085" s="547" t="s">
        <v>135</v>
      </c>
      <c r="AP1085" s="538">
        <f t="shared" si="192"/>
        <v>43466</v>
      </c>
      <c r="AQ1085" s="538">
        <f t="shared" si="193"/>
        <v>43555</v>
      </c>
      <c r="AR1085" s="538">
        <f>'Information Input'!$H$35</f>
        <v>43555</v>
      </c>
      <c r="AS1085" s="547" t="str">
        <f>'Information Input'!$J$22</f>
        <v>Quarterly</v>
      </c>
      <c r="AT1085" s="538">
        <f>'Information Input'!$H$30</f>
        <v>43555</v>
      </c>
      <c r="AU1085" s="547">
        <f>'Information Input'!$J$18</f>
        <v>2019</v>
      </c>
      <c r="AV1085" s="547" t="s">
        <v>101</v>
      </c>
      <c r="AW1085" s="547" t="s">
        <v>102</v>
      </c>
      <c r="AX1085" s="547" t="s">
        <v>103</v>
      </c>
      <c r="AY1085" s="548" t="s">
        <v>671</v>
      </c>
      <c r="AZ1085" s="547">
        <v>34</v>
      </c>
      <c r="BA1085" s="549" t="s">
        <v>176</v>
      </c>
      <c r="BB1085" s="543" t="s">
        <v>238</v>
      </c>
      <c r="BC1085" s="550">
        <f>'Report 2'!$H266</f>
        <v>0</v>
      </c>
      <c r="BD1085" s="550">
        <f>'Report 2'!$I266</f>
        <v>0</v>
      </c>
      <c r="BE1085" s="550">
        <f>'Report 2'!$J266</f>
        <v>0</v>
      </c>
      <c r="BF1085" s="550">
        <f>'Report 2'!$K266</f>
        <v>0</v>
      </c>
      <c r="BG1085" s="550">
        <f>'Report 2'!$L266</f>
        <v>0</v>
      </c>
      <c r="BH1085" s="550">
        <f>'Report 2'!$M266</f>
        <v>0</v>
      </c>
      <c r="BI1085" s="550">
        <f>'Report 2'!$N266</f>
        <v>0</v>
      </c>
      <c r="CC1085" s="542" t="s">
        <v>669</v>
      </c>
      <c r="CD1085" s="1014" t="s">
        <v>672</v>
      </c>
      <c r="CE1085" s="1014" t="str">
        <f>'Information Input'!$M$14</f>
        <v xml:space="preserve">      -      </v>
      </c>
      <c r="CF1085" s="551" t="s">
        <v>137</v>
      </c>
      <c r="CG1085" s="552">
        <f t="shared" si="195"/>
        <v>43647</v>
      </c>
      <c r="CH1085" s="552">
        <f t="shared" si="196"/>
        <v>43738</v>
      </c>
      <c r="CI1085" s="552">
        <f>'Information Input'!$H$35</f>
        <v>43555</v>
      </c>
      <c r="CJ1085" s="551" t="str">
        <f>'Information Input'!$J$22</f>
        <v>Quarterly</v>
      </c>
      <c r="CK1085" s="552">
        <f>'Information Input'!$H$30</f>
        <v>43555</v>
      </c>
      <c r="CL1085" s="551">
        <f>'Information Input'!$J$18</f>
        <v>2019</v>
      </c>
      <c r="CM1085" s="551" t="s">
        <v>99</v>
      </c>
      <c r="CN1085" s="1014" t="s">
        <v>100</v>
      </c>
      <c r="CO1085" s="542" t="s">
        <v>96</v>
      </c>
      <c r="CP1085" s="542" t="s">
        <v>675</v>
      </c>
      <c r="CQ1085" s="551">
        <v>45</v>
      </c>
      <c r="CR1085" s="542" t="s">
        <v>187</v>
      </c>
      <c r="CS1085" s="542" t="s">
        <v>239</v>
      </c>
      <c r="CT1085" s="1015">
        <f>'Report 1'!$Y$18</f>
        <v>0</v>
      </c>
      <c r="CU1085" s="1016">
        <f>SUMIF('Report 4A'!$G$16:$G$95,$CQ1085,'Report 4A'!$AG$16:$AG$95)</f>
        <v>0</v>
      </c>
      <c r="CV1085" s="1017">
        <f t="shared" si="188"/>
        <v>0</v>
      </c>
    </row>
    <row r="1086" spans="2:100">
      <c r="B1086" s="535" t="s">
        <v>669</v>
      </c>
      <c r="C1086" s="536">
        <v>1</v>
      </c>
      <c r="D1086" s="537" t="str">
        <f>'Information Input'!$M$14</f>
        <v xml:space="preserve">      -      </v>
      </c>
      <c r="E1086" s="537" t="s">
        <v>136</v>
      </c>
      <c r="F1086" s="538">
        <f t="shared" si="190"/>
        <v>43556</v>
      </c>
      <c r="G1086" s="538">
        <f t="shared" si="191"/>
        <v>43646</v>
      </c>
      <c r="H1086" s="538">
        <f>'Information Input'!$H$35</f>
        <v>43555</v>
      </c>
      <c r="I1086" s="537" t="str">
        <f>'Information Input'!$J$22</f>
        <v>Quarterly</v>
      </c>
      <c r="J1086" s="538">
        <f>'Information Input'!$H$30</f>
        <v>43555</v>
      </c>
      <c r="K1086" s="537">
        <f>'Information Input'!$J$18</f>
        <v>2019</v>
      </c>
      <c r="L1086" s="579" t="s">
        <v>99</v>
      </c>
      <c r="M1086" s="540" t="s">
        <v>100</v>
      </c>
      <c r="N1086" s="541" t="s">
        <v>96</v>
      </c>
      <c r="O1086" s="542" t="s">
        <v>671</v>
      </c>
      <c r="P1086" s="537">
        <v>11</v>
      </c>
      <c r="Q1086" s="541" t="s">
        <v>153</v>
      </c>
      <c r="R1086" s="541" t="s">
        <v>231</v>
      </c>
      <c r="S1086" s="543">
        <f>'Report 1'!$X$18</f>
        <v>0</v>
      </c>
      <c r="T1086" s="544">
        <f>'Report 1'!$X$31</f>
        <v>0</v>
      </c>
      <c r="U1086" s="545">
        <f>'Report 1'!$X$117</f>
        <v>0</v>
      </c>
      <c r="AL1086" s="546" t="s">
        <v>669</v>
      </c>
      <c r="AM1086" s="547">
        <v>2</v>
      </c>
      <c r="AN1086" s="547" t="str">
        <f>'Information Input'!$M$14</f>
        <v xml:space="preserve">      -      </v>
      </c>
      <c r="AO1086" s="547" t="s">
        <v>135</v>
      </c>
      <c r="AP1086" s="538">
        <f t="shared" si="192"/>
        <v>43466</v>
      </c>
      <c r="AQ1086" s="538">
        <f t="shared" si="193"/>
        <v>43555</v>
      </c>
      <c r="AR1086" s="538">
        <f>'Information Input'!$H$35</f>
        <v>43555</v>
      </c>
      <c r="AS1086" s="547" t="str">
        <f>'Information Input'!$J$22</f>
        <v>Quarterly</v>
      </c>
      <c r="AT1086" s="538">
        <f>'Information Input'!$H$30</f>
        <v>43555</v>
      </c>
      <c r="AU1086" s="547">
        <f>'Information Input'!$J$18</f>
        <v>2019</v>
      </c>
      <c r="AV1086" s="547" t="s">
        <v>101</v>
      </c>
      <c r="AW1086" s="547" t="s">
        <v>102</v>
      </c>
      <c r="AX1086" s="547" t="s">
        <v>103</v>
      </c>
      <c r="AY1086" s="548" t="s">
        <v>671</v>
      </c>
      <c r="AZ1086" s="547">
        <v>35</v>
      </c>
      <c r="BA1086" s="549" t="s">
        <v>177</v>
      </c>
      <c r="BB1086" s="543" t="s">
        <v>235</v>
      </c>
      <c r="BC1086" s="550">
        <f>'Report 2'!$H267</f>
        <v>0</v>
      </c>
      <c r="BD1086" s="550">
        <f>'Report 2'!$I267</f>
        <v>0</v>
      </c>
      <c r="BE1086" s="550">
        <f>'Report 2'!$J267</f>
        <v>0</v>
      </c>
      <c r="BF1086" s="550">
        <f>'Report 2'!$K267</f>
        <v>0</v>
      </c>
      <c r="BG1086" s="550">
        <f>'Report 2'!$L267</f>
        <v>0</v>
      </c>
      <c r="BH1086" s="550">
        <f>'Report 2'!$M267</f>
        <v>0</v>
      </c>
      <c r="BI1086" s="550">
        <f>'Report 2'!$N267</f>
        <v>0</v>
      </c>
      <c r="CC1086" s="542" t="s">
        <v>669</v>
      </c>
      <c r="CD1086" s="1014" t="s">
        <v>672</v>
      </c>
      <c r="CE1086" s="1014" t="str">
        <f>'Information Input'!$M$14</f>
        <v xml:space="preserve">      -      </v>
      </c>
      <c r="CF1086" s="551" t="s">
        <v>137</v>
      </c>
      <c r="CG1086" s="552">
        <f t="shared" si="195"/>
        <v>43647</v>
      </c>
      <c r="CH1086" s="552">
        <f t="shared" si="196"/>
        <v>43738</v>
      </c>
      <c r="CI1086" s="552">
        <f>'Information Input'!$H$35</f>
        <v>43555</v>
      </c>
      <c r="CJ1086" s="551" t="str">
        <f>'Information Input'!$J$22</f>
        <v>Quarterly</v>
      </c>
      <c r="CK1086" s="552">
        <f>'Information Input'!$H$30</f>
        <v>43555</v>
      </c>
      <c r="CL1086" s="551">
        <f>'Information Input'!$J$18</f>
        <v>2019</v>
      </c>
      <c r="CM1086" s="551" t="s">
        <v>99</v>
      </c>
      <c r="CN1086" s="1014" t="s">
        <v>100</v>
      </c>
      <c r="CO1086" s="542" t="s">
        <v>96</v>
      </c>
      <c r="CP1086" s="542" t="s">
        <v>675</v>
      </c>
      <c r="CQ1086" s="551">
        <v>46</v>
      </c>
      <c r="CR1086" s="542" t="s">
        <v>188</v>
      </c>
      <c r="CS1086" s="542" t="s">
        <v>239</v>
      </c>
      <c r="CT1086" s="1015">
        <f>'Report 1'!$Y$18</f>
        <v>0</v>
      </c>
      <c r="CU1086" s="1016">
        <f>SUMIF('Report 4A'!$G$16:$G$95,$CQ1086,'Report 4A'!$AG$16:$AG$95)</f>
        <v>0</v>
      </c>
      <c r="CV1086" s="1017">
        <f t="shared" si="188"/>
        <v>0</v>
      </c>
    </row>
    <row r="1087" spans="2:100">
      <c r="B1087" s="535" t="s">
        <v>669</v>
      </c>
      <c r="C1087" s="536">
        <v>1</v>
      </c>
      <c r="D1087" s="537" t="str">
        <f>'Information Input'!$M$14</f>
        <v xml:space="preserve">      -      </v>
      </c>
      <c r="E1087" s="537" t="s">
        <v>136</v>
      </c>
      <c r="F1087" s="538">
        <f t="shared" si="190"/>
        <v>43556</v>
      </c>
      <c r="G1087" s="538">
        <f t="shared" si="191"/>
        <v>43646</v>
      </c>
      <c r="H1087" s="538">
        <f>'Information Input'!$H$35</f>
        <v>43555</v>
      </c>
      <c r="I1087" s="537" t="str">
        <f>'Information Input'!$J$22</f>
        <v>Quarterly</v>
      </c>
      <c r="J1087" s="538">
        <f>'Information Input'!$H$30</f>
        <v>43555</v>
      </c>
      <c r="K1087" s="537">
        <f>'Information Input'!$J$18</f>
        <v>2019</v>
      </c>
      <c r="L1087" s="579" t="s">
        <v>99</v>
      </c>
      <c r="M1087" s="540" t="s">
        <v>100</v>
      </c>
      <c r="N1087" s="541" t="s">
        <v>96</v>
      </c>
      <c r="O1087" s="542" t="s">
        <v>671</v>
      </c>
      <c r="P1087" s="537">
        <v>12</v>
      </c>
      <c r="Q1087" s="541" t="s">
        <v>154</v>
      </c>
      <c r="R1087" s="541" t="s">
        <v>231</v>
      </c>
      <c r="S1087" s="543">
        <f>'Report 1'!$X$18</f>
        <v>0</v>
      </c>
      <c r="T1087" s="544">
        <f>'Report 1'!$X$32</f>
        <v>0</v>
      </c>
      <c r="U1087" s="545">
        <f>'Report 1'!$X$118</f>
        <v>0</v>
      </c>
      <c r="AL1087" s="546" t="s">
        <v>669</v>
      </c>
      <c r="AM1087" s="547">
        <v>2</v>
      </c>
      <c r="AN1087" s="547" t="str">
        <f>'Information Input'!$M$14</f>
        <v xml:space="preserve">      -      </v>
      </c>
      <c r="AO1087" s="547" t="s">
        <v>135</v>
      </c>
      <c r="AP1087" s="538">
        <f t="shared" si="192"/>
        <v>43466</v>
      </c>
      <c r="AQ1087" s="538">
        <f t="shared" si="193"/>
        <v>43555</v>
      </c>
      <c r="AR1087" s="538">
        <f>'Information Input'!$H$35</f>
        <v>43555</v>
      </c>
      <c r="AS1087" s="547" t="str">
        <f>'Information Input'!$J$22</f>
        <v>Quarterly</v>
      </c>
      <c r="AT1087" s="538">
        <f>'Information Input'!$H$30</f>
        <v>43555</v>
      </c>
      <c r="AU1087" s="547">
        <f>'Information Input'!$J$18</f>
        <v>2019</v>
      </c>
      <c r="AV1087" s="547" t="s">
        <v>101</v>
      </c>
      <c r="AW1087" s="547" t="s">
        <v>102</v>
      </c>
      <c r="AX1087" s="547" t="s">
        <v>103</v>
      </c>
      <c r="AY1087" s="548" t="s">
        <v>671</v>
      </c>
      <c r="AZ1087" s="547">
        <v>36</v>
      </c>
      <c r="BA1087" s="549" t="s">
        <v>178</v>
      </c>
      <c r="BB1087" s="543" t="s">
        <v>235</v>
      </c>
      <c r="BC1087" s="550">
        <f>'Report 2'!$H268</f>
        <v>0</v>
      </c>
      <c r="BD1087" s="550">
        <f>'Report 2'!$I268</f>
        <v>0</v>
      </c>
      <c r="BE1087" s="550">
        <f>'Report 2'!$J268</f>
        <v>0</v>
      </c>
      <c r="BF1087" s="550">
        <f>'Report 2'!$K268</f>
        <v>0</v>
      </c>
      <c r="BG1087" s="550">
        <f>'Report 2'!$L268</f>
        <v>0</v>
      </c>
      <c r="BH1087" s="550">
        <f>'Report 2'!$M268</f>
        <v>0</v>
      </c>
      <c r="BI1087" s="550">
        <f>'Report 2'!$N268</f>
        <v>0</v>
      </c>
      <c r="CC1087" s="542" t="s">
        <v>669</v>
      </c>
      <c r="CD1087" s="1014" t="s">
        <v>672</v>
      </c>
      <c r="CE1087" s="1014" t="str">
        <f>'Information Input'!$M$14</f>
        <v xml:space="preserve">      -      </v>
      </c>
      <c r="CF1087" s="551" t="s">
        <v>137</v>
      </c>
      <c r="CG1087" s="552">
        <f t="shared" si="195"/>
        <v>43647</v>
      </c>
      <c r="CH1087" s="552">
        <f t="shared" si="196"/>
        <v>43738</v>
      </c>
      <c r="CI1087" s="552">
        <f>'Information Input'!$H$35</f>
        <v>43555</v>
      </c>
      <c r="CJ1087" s="551" t="str">
        <f>'Information Input'!$J$22</f>
        <v>Quarterly</v>
      </c>
      <c r="CK1087" s="552">
        <f>'Information Input'!$H$30</f>
        <v>43555</v>
      </c>
      <c r="CL1087" s="551">
        <f>'Information Input'!$J$18</f>
        <v>2019</v>
      </c>
      <c r="CM1087" s="551" t="s">
        <v>99</v>
      </c>
      <c r="CN1087" s="1014" t="s">
        <v>100</v>
      </c>
      <c r="CO1087" s="542" t="s">
        <v>96</v>
      </c>
      <c r="CP1087" s="542" t="s">
        <v>675</v>
      </c>
      <c r="CQ1087" s="551">
        <v>47</v>
      </c>
      <c r="CR1087" s="542" t="s">
        <v>189</v>
      </c>
      <c r="CS1087" s="542" t="s">
        <v>239</v>
      </c>
      <c r="CT1087" s="1015">
        <f>'Report 1'!$Y$18</f>
        <v>0</v>
      </c>
      <c r="CU1087" s="1016">
        <f>SUMIF('Report 4A'!$G$16:$G$95,$CQ1087,'Report 4A'!$AG$16:$AG$95)</f>
        <v>0</v>
      </c>
      <c r="CV1087" s="1017">
        <f t="shared" si="188"/>
        <v>0</v>
      </c>
    </row>
    <row r="1088" spans="2:100">
      <c r="B1088" s="535" t="s">
        <v>669</v>
      </c>
      <c r="C1088" s="536">
        <v>1</v>
      </c>
      <c r="D1088" s="537" t="str">
        <f>'Information Input'!$M$14</f>
        <v xml:space="preserve">      -      </v>
      </c>
      <c r="E1088" s="537" t="s">
        <v>136</v>
      </c>
      <c r="F1088" s="538">
        <f t="shared" si="190"/>
        <v>43556</v>
      </c>
      <c r="G1088" s="538">
        <f t="shared" si="191"/>
        <v>43646</v>
      </c>
      <c r="H1088" s="538">
        <f>'Information Input'!$H$35</f>
        <v>43555</v>
      </c>
      <c r="I1088" s="537" t="str">
        <f>'Information Input'!$J$22</f>
        <v>Quarterly</v>
      </c>
      <c r="J1088" s="538">
        <f>'Information Input'!$H$30</f>
        <v>43555</v>
      </c>
      <c r="K1088" s="537">
        <f>'Information Input'!$J$18</f>
        <v>2019</v>
      </c>
      <c r="L1088" s="579" t="s">
        <v>99</v>
      </c>
      <c r="M1088" s="540" t="s">
        <v>100</v>
      </c>
      <c r="N1088" s="541" t="s">
        <v>96</v>
      </c>
      <c r="O1088" s="542" t="s">
        <v>671</v>
      </c>
      <c r="P1088" s="537">
        <v>13</v>
      </c>
      <c r="Q1088" s="541" t="s">
        <v>155</v>
      </c>
      <c r="R1088" s="541" t="s">
        <v>232</v>
      </c>
      <c r="S1088" s="543">
        <f>'Report 1'!$X$18</f>
        <v>0</v>
      </c>
      <c r="T1088" s="544">
        <f>'Report 1'!$X$33</f>
        <v>0</v>
      </c>
      <c r="U1088" s="545">
        <f>'Report 1'!$X$119</f>
        <v>0</v>
      </c>
      <c r="AL1088" s="546" t="s">
        <v>669</v>
      </c>
      <c r="AM1088" s="547">
        <v>2</v>
      </c>
      <c r="AN1088" s="547" t="str">
        <f>'Information Input'!$M$14</f>
        <v xml:space="preserve">      -      </v>
      </c>
      <c r="AO1088" s="547" t="s">
        <v>135</v>
      </c>
      <c r="AP1088" s="538">
        <f t="shared" si="192"/>
        <v>43466</v>
      </c>
      <c r="AQ1088" s="538">
        <f t="shared" si="193"/>
        <v>43555</v>
      </c>
      <c r="AR1088" s="538">
        <f>'Information Input'!$H$35</f>
        <v>43555</v>
      </c>
      <c r="AS1088" s="547" t="str">
        <f>'Information Input'!$J$22</f>
        <v>Quarterly</v>
      </c>
      <c r="AT1088" s="538">
        <f>'Information Input'!$H$30</f>
        <v>43555</v>
      </c>
      <c r="AU1088" s="547">
        <f>'Information Input'!$J$18</f>
        <v>2019</v>
      </c>
      <c r="AV1088" s="547" t="s">
        <v>101</v>
      </c>
      <c r="AW1088" s="547" t="s">
        <v>102</v>
      </c>
      <c r="AX1088" s="547" t="s">
        <v>103</v>
      </c>
      <c r="AY1088" s="548" t="s">
        <v>671</v>
      </c>
      <c r="AZ1088" s="547">
        <v>37</v>
      </c>
      <c r="BA1088" s="549" t="s">
        <v>179</v>
      </c>
      <c r="BB1088" s="543" t="s">
        <v>231</v>
      </c>
      <c r="BC1088" s="550">
        <f>'Report 2'!$H269</f>
        <v>0</v>
      </c>
      <c r="BD1088" s="550">
        <f>'Report 2'!$I269</f>
        <v>0</v>
      </c>
      <c r="BE1088" s="550">
        <f>'Report 2'!$J269</f>
        <v>0</v>
      </c>
      <c r="BF1088" s="550">
        <f>'Report 2'!$K269</f>
        <v>0</v>
      </c>
      <c r="BG1088" s="550">
        <f>'Report 2'!$L269</f>
        <v>0</v>
      </c>
      <c r="BH1088" s="550">
        <f>'Report 2'!$M269</f>
        <v>0</v>
      </c>
      <c r="BI1088" s="550">
        <f>'Report 2'!$N269</f>
        <v>0</v>
      </c>
      <c r="CC1088" s="542" t="s">
        <v>669</v>
      </c>
      <c r="CD1088" s="1014" t="s">
        <v>672</v>
      </c>
      <c r="CE1088" s="1014" t="str">
        <f>'Information Input'!$M$14</f>
        <v xml:space="preserve">      -      </v>
      </c>
      <c r="CF1088" s="551" t="s">
        <v>137</v>
      </c>
      <c r="CG1088" s="552">
        <f t="shared" si="195"/>
        <v>43647</v>
      </c>
      <c r="CH1088" s="552">
        <f t="shared" si="196"/>
        <v>43738</v>
      </c>
      <c r="CI1088" s="552">
        <f>'Information Input'!$H$35</f>
        <v>43555</v>
      </c>
      <c r="CJ1088" s="551" t="str">
        <f>'Information Input'!$J$22</f>
        <v>Quarterly</v>
      </c>
      <c r="CK1088" s="552">
        <f>'Information Input'!$H$30</f>
        <v>43555</v>
      </c>
      <c r="CL1088" s="551">
        <f>'Information Input'!$J$18</f>
        <v>2019</v>
      </c>
      <c r="CM1088" s="551" t="s">
        <v>99</v>
      </c>
      <c r="CN1088" s="1014" t="s">
        <v>100</v>
      </c>
      <c r="CO1088" s="542" t="s">
        <v>96</v>
      </c>
      <c r="CP1088" s="542" t="s">
        <v>675</v>
      </c>
      <c r="CQ1088" s="551">
        <v>48</v>
      </c>
      <c r="CR1088" s="542" t="s">
        <v>190</v>
      </c>
      <c r="CS1088" s="542" t="s">
        <v>239</v>
      </c>
      <c r="CT1088" s="1015">
        <f>'Report 1'!$Y$18</f>
        <v>0</v>
      </c>
      <c r="CU1088" s="1016">
        <f>SUMIF('Report 4A'!$G$16:$G$95,$CQ1088,'Report 4A'!$AG$16:$AG$95)</f>
        <v>0</v>
      </c>
      <c r="CV1088" s="1017">
        <f t="shared" si="188"/>
        <v>0</v>
      </c>
    </row>
    <row r="1089" spans="2:100">
      <c r="B1089" s="535" t="s">
        <v>669</v>
      </c>
      <c r="C1089" s="536">
        <v>1</v>
      </c>
      <c r="D1089" s="537" t="str">
        <f>'Information Input'!$M$14</f>
        <v xml:space="preserve">      -      </v>
      </c>
      <c r="E1089" s="537" t="s">
        <v>136</v>
      </c>
      <c r="F1089" s="538">
        <f t="shared" si="190"/>
        <v>43556</v>
      </c>
      <c r="G1089" s="538">
        <f t="shared" si="191"/>
        <v>43646</v>
      </c>
      <c r="H1089" s="538">
        <f>'Information Input'!$H$35</f>
        <v>43555</v>
      </c>
      <c r="I1089" s="537" t="str">
        <f>'Information Input'!$J$22</f>
        <v>Quarterly</v>
      </c>
      <c r="J1089" s="538">
        <f>'Information Input'!$H$30</f>
        <v>43555</v>
      </c>
      <c r="K1089" s="537">
        <f>'Information Input'!$J$18</f>
        <v>2019</v>
      </c>
      <c r="L1089" s="579" t="s">
        <v>99</v>
      </c>
      <c r="M1089" s="540" t="s">
        <v>100</v>
      </c>
      <c r="N1089" s="541" t="s">
        <v>96</v>
      </c>
      <c r="O1089" s="542" t="s">
        <v>671</v>
      </c>
      <c r="P1089" s="537">
        <v>14</v>
      </c>
      <c r="Q1089" s="541" t="s">
        <v>156</v>
      </c>
      <c r="R1089" s="541" t="s">
        <v>233</v>
      </c>
      <c r="S1089" s="543">
        <f>'Report 1'!$X$18</f>
        <v>0</v>
      </c>
      <c r="T1089" s="544">
        <f>'Report 1'!$X$34</f>
        <v>0</v>
      </c>
      <c r="U1089" s="545">
        <f>'Report 1'!$X$120</f>
        <v>0</v>
      </c>
      <c r="AL1089" s="546" t="s">
        <v>669</v>
      </c>
      <c r="AM1089" s="547">
        <v>2</v>
      </c>
      <c r="AN1089" s="547" t="str">
        <f>'Information Input'!$M$14</f>
        <v xml:space="preserve">      -      </v>
      </c>
      <c r="AO1089" s="547" t="s">
        <v>135</v>
      </c>
      <c r="AP1089" s="538">
        <f t="shared" si="192"/>
        <v>43466</v>
      </c>
      <c r="AQ1089" s="538">
        <f t="shared" si="193"/>
        <v>43555</v>
      </c>
      <c r="AR1089" s="538">
        <f>'Information Input'!$H$35</f>
        <v>43555</v>
      </c>
      <c r="AS1089" s="547" t="str">
        <f>'Information Input'!$J$22</f>
        <v>Quarterly</v>
      </c>
      <c r="AT1089" s="538">
        <f>'Information Input'!$H$30</f>
        <v>43555</v>
      </c>
      <c r="AU1089" s="547">
        <f>'Information Input'!$J$18</f>
        <v>2019</v>
      </c>
      <c r="AV1089" s="547" t="s">
        <v>101</v>
      </c>
      <c r="AW1089" s="547" t="s">
        <v>102</v>
      </c>
      <c r="AX1089" s="547" t="s">
        <v>103</v>
      </c>
      <c r="AY1089" s="548" t="s">
        <v>671</v>
      </c>
      <c r="AZ1089" s="547">
        <v>38</v>
      </c>
      <c r="BA1089" s="549" t="s">
        <v>180</v>
      </c>
      <c r="BB1089" s="543" t="s">
        <v>233</v>
      </c>
      <c r="BC1089" s="550">
        <f>'Report 2'!$H270</f>
        <v>0</v>
      </c>
      <c r="BD1089" s="550">
        <f>'Report 2'!$I270</f>
        <v>0</v>
      </c>
      <c r="BE1089" s="550">
        <f>'Report 2'!$J270</f>
        <v>0</v>
      </c>
      <c r="BF1089" s="550">
        <f>'Report 2'!$K270</f>
        <v>0</v>
      </c>
      <c r="BG1089" s="550">
        <f>'Report 2'!$L270</f>
        <v>0</v>
      </c>
      <c r="BH1089" s="550">
        <f>'Report 2'!$M270</f>
        <v>0</v>
      </c>
      <c r="BI1089" s="550">
        <f>'Report 2'!$N270</f>
        <v>0</v>
      </c>
      <c r="CC1089" s="542" t="s">
        <v>669</v>
      </c>
      <c r="CD1089" s="1014" t="s">
        <v>672</v>
      </c>
      <c r="CE1089" s="1014" t="str">
        <f>'Information Input'!$M$14</f>
        <v xml:space="preserve">      -      </v>
      </c>
      <c r="CF1089" s="551" t="s">
        <v>137</v>
      </c>
      <c r="CG1089" s="552">
        <f t="shared" si="195"/>
        <v>43647</v>
      </c>
      <c r="CH1089" s="552">
        <f t="shared" si="196"/>
        <v>43738</v>
      </c>
      <c r="CI1089" s="552">
        <f>'Information Input'!$H$35</f>
        <v>43555</v>
      </c>
      <c r="CJ1089" s="551" t="str">
        <f>'Information Input'!$J$22</f>
        <v>Quarterly</v>
      </c>
      <c r="CK1089" s="552">
        <f>'Information Input'!$H$30</f>
        <v>43555</v>
      </c>
      <c r="CL1089" s="551">
        <f>'Information Input'!$J$18</f>
        <v>2019</v>
      </c>
      <c r="CM1089" s="551" t="s">
        <v>99</v>
      </c>
      <c r="CN1089" s="1014" t="s">
        <v>100</v>
      </c>
      <c r="CO1089" s="542" t="s">
        <v>96</v>
      </c>
      <c r="CP1089" s="542" t="s">
        <v>675</v>
      </c>
      <c r="CQ1089" s="551">
        <v>49</v>
      </c>
      <c r="CR1089" s="542" t="s">
        <v>191</v>
      </c>
      <c r="CS1089" s="542" t="s">
        <v>239</v>
      </c>
      <c r="CT1089" s="1015">
        <f>'Report 1'!$Y$18</f>
        <v>0</v>
      </c>
      <c r="CU1089" s="1016">
        <f>SUMIF('Report 4A'!$G$16:$G$95,$CQ1089,'Report 4A'!$AG$16:$AG$95)</f>
        <v>0</v>
      </c>
      <c r="CV1089" s="1017">
        <f t="shared" si="188"/>
        <v>0</v>
      </c>
    </row>
    <row r="1090" spans="2:100">
      <c r="B1090" s="535" t="s">
        <v>669</v>
      </c>
      <c r="C1090" s="536">
        <v>1</v>
      </c>
      <c r="D1090" s="537" t="str">
        <f>'Information Input'!$M$14</f>
        <v xml:space="preserve">      -      </v>
      </c>
      <c r="E1090" s="537" t="s">
        <v>136</v>
      </c>
      <c r="F1090" s="538">
        <f t="shared" si="190"/>
        <v>43556</v>
      </c>
      <c r="G1090" s="538">
        <f t="shared" si="191"/>
        <v>43646</v>
      </c>
      <c r="H1090" s="538">
        <f>'Information Input'!$H$35</f>
        <v>43555</v>
      </c>
      <c r="I1090" s="537" t="str">
        <f>'Information Input'!$J$22</f>
        <v>Quarterly</v>
      </c>
      <c r="J1090" s="538">
        <f>'Information Input'!$H$30</f>
        <v>43555</v>
      </c>
      <c r="K1090" s="537">
        <f>'Information Input'!$J$18</f>
        <v>2019</v>
      </c>
      <c r="L1090" s="579" t="s">
        <v>99</v>
      </c>
      <c r="M1090" s="540" t="s">
        <v>100</v>
      </c>
      <c r="N1090" s="541" t="s">
        <v>96</v>
      </c>
      <c r="O1090" s="542" t="s">
        <v>671</v>
      </c>
      <c r="P1090" s="537">
        <v>15</v>
      </c>
      <c r="Q1090" s="541" t="s">
        <v>157</v>
      </c>
      <c r="R1090" s="541" t="s">
        <v>234</v>
      </c>
      <c r="S1090" s="543">
        <f>'Report 1'!$X$18</f>
        <v>0</v>
      </c>
      <c r="T1090" s="544">
        <f>'Report 1'!$X$35</f>
        <v>0</v>
      </c>
      <c r="U1090" s="545">
        <f>'Report 1'!$X$121</f>
        <v>0</v>
      </c>
      <c r="AL1090" s="546" t="s">
        <v>669</v>
      </c>
      <c r="AM1090" s="547">
        <v>2</v>
      </c>
      <c r="AN1090" s="547" t="str">
        <f>'Information Input'!$M$14</f>
        <v xml:space="preserve">      -      </v>
      </c>
      <c r="AO1090" s="547" t="s">
        <v>135</v>
      </c>
      <c r="AP1090" s="538">
        <f t="shared" si="192"/>
        <v>43466</v>
      </c>
      <c r="AQ1090" s="538">
        <f t="shared" si="193"/>
        <v>43555</v>
      </c>
      <c r="AR1090" s="538">
        <f>'Information Input'!$H$35</f>
        <v>43555</v>
      </c>
      <c r="AS1090" s="547" t="str">
        <f>'Information Input'!$J$22</f>
        <v>Quarterly</v>
      </c>
      <c r="AT1090" s="538">
        <f>'Information Input'!$H$30</f>
        <v>43555</v>
      </c>
      <c r="AU1090" s="547">
        <f>'Information Input'!$J$18</f>
        <v>2019</v>
      </c>
      <c r="AV1090" s="547" t="s">
        <v>101</v>
      </c>
      <c r="AW1090" s="547" t="s">
        <v>102</v>
      </c>
      <c r="AX1090" s="547" t="s">
        <v>103</v>
      </c>
      <c r="AY1090" s="548" t="s">
        <v>671</v>
      </c>
      <c r="AZ1090" s="547">
        <v>39</v>
      </c>
      <c r="BA1090" s="549" t="s">
        <v>181</v>
      </c>
      <c r="BB1090" s="543" t="s">
        <v>233</v>
      </c>
      <c r="BC1090" s="550">
        <f>'Report 2'!$H271</f>
        <v>0</v>
      </c>
      <c r="BD1090" s="550">
        <f>'Report 2'!$I271</f>
        <v>0</v>
      </c>
      <c r="BE1090" s="550">
        <f>'Report 2'!$J271</f>
        <v>0</v>
      </c>
      <c r="BF1090" s="550">
        <f>'Report 2'!$K271</f>
        <v>0</v>
      </c>
      <c r="BG1090" s="550">
        <f>'Report 2'!$L271</f>
        <v>0</v>
      </c>
      <c r="BH1090" s="550">
        <f>'Report 2'!$M271</f>
        <v>0</v>
      </c>
      <c r="BI1090" s="550">
        <f>'Report 2'!$N271</f>
        <v>0</v>
      </c>
      <c r="CC1090" s="542" t="s">
        <v>669</v>
      </c>
      <c r="CD1090" s="1014" t="s">
        <v>672</v>
      </c>
      <c r="CE1090" s="1014" t="str">
        <f>'Information Input'!$M$14</f>
        <v xml:space="preserve">      -      </v>
      </c>
      <c r="CF1090" s="551" t="s">
        <v>137</v>
      </c>
      <c r="CG1090" s="552">
        <f t="shared" si="195"/>
        <v>43647</v>
      </c>
      <c r="CH1090" s="552">
        <f t="shared" si="196"/>
        <v>43738</v>
      </c>
      <c r="CI1090" s="552">
        <f>'Information Input'!$H$35</f>
        <v>43555</v>
      </c>
      <c r="CJ1090" s="551" t="str">
        <f>'Information Input'!$J$22</f>
        <v>Quarterly</v>
      </c>
      <c r="CK1090" s="552">
        <f>'Information Input'!$H$30</f>
        <v>43555</v>
      </c>
      <c r="CL1090" s="551">
        <f>'Information Input'!$J$18</f>
        <v>2019</v>
      </c>
      <c r="CM1090" s="551" t="s">
        <v>99</v>
      </c>
      <c r="CN1090" s="1014" t="s">
        <v>100</v>
      </c>
      <c r="CO1090" s="542" t="s">
        <v>96</v>
      </c>
      <c r="CP1090" s="542" t="s">
        <v>675</v>
      </c>
      <c r="CQ1090" s="551">
        <v>50</v>
      </c>
      <c r="CR1090" s="542" t="s">
        <v>192</v>
      </c>
      <c r="CS1090" s="542" t="s">
        <v>239</v>
      </c>
      <c r="CT1090" s="1015">
        <f>'Report 1'!$Y$18</f>
        <v>0</v>
      </c>
      <c r="CU1090" s="1016">
        <f>SUMIF('Report 4A'!$G$16:$G$95,$CQ1090,'Report 4A'!$AG$16:$AG$95)</f>
        <v>0</v>
      </c>
      <c r="CV1090" s="1017">
        <f t="shared" ref="CV1090:CV1155" si="197">IF(CT1090&lt;&gt;0,CU1090/CT1090,0)</f>
        <v>0</v>
      </c>
    </row>
    <row r="1091" spans="2:100">
      <c r="B1091" s="535" t="s">
        <v>669</v>
      </c>
      <c r="C1091" s="536">
        <v>1</v>
      </c>
      <c r="D1091" s="537" t="str">
        <f>'Information Input'!$M$14</f>
        <v xml:space="preserve">      -      </v>
      </c>
      <c r="E1091" s="537" t="s">
        <v>136</v>
      </c>
      <c r="F1091" s="538">
        <f t="shared" si="190"/>
        <v>43556</v>
      </c>
      <c r="G1091" s="538">
        <f t="shared" si="191"/>
        <v>43646</v>
      </c>
      <c r="H1091" s="538">
        <f>'Information Input'!$H$35</f>
        <v>43555</v>
      </c>
      <c r="I1091" s="537" t="str">
        <f>'Information Input'!$J$22</f>
        <v>Quarterly</v>
      </c>
      <c r="J1091" s="538">
        <f>'Information Input'!$H$30</f>
        <v>43555</v>
      </c>
      <c r="K1091" s="537">
        <f>'Information Input'!$J$18</f>
        <v>2019</v>
      </c>
      <c r="L1091" s="579" t="s">
        <v>99</v>
      </c>
      <c r="M1091" s="540" t="s">
        <v>100</v>
      </c>
      <c r="N1091" s="541" t="s">
        <v>96</v>
      </c>
      <c r="O1091" s="542" t="s">
        <v>671</v>
      </c>
      <c r="P1091" s="537">
        <v>16</v>
      </c>
      <c r="Q1091" s="541" t="s">
        <v>158</v>
      </c>
      <c r="R1091" s="541" t="s">
        <v>235</v>
      </c>
      <c r="S1091" s="543">
        <f>'Report 1'!$X$18</f>
        <v>0</v>
      </c>
      <c r="T1091" s="544">
        <f>'Report 1'!$X$36</f>
        <v>0</v>
      </c>
      <c r="U1091" s="545">
        <f>'Report 1'!$X$122</f>
        <v>0</v>
      </c>
      <c r="AL1091" s="546" t="s">
        <v>669</v>
      </c>
      <c r="AM1091" s="547">
        <v>2</v>
      </c>
      <c r="AN1091" s="547" t="str">
        <f>'Information Input'!$M$14</f>
        <v xml:space="preserve">      -      </v>
      </c>
      <c r="AO1091" s="547" t="s">
        <v>135</v>
      </c>
      <c r="AP1091" s="538">
        <f t="shared" si="192"/>
        <v>43466</v>
      </c>
      <c r="AQ1091" s="538">
        <f t="shared" si="193"/>
        <v>43555</v>
      </c>
      <c r="AR1091" s="538">
        <f>'Information Input'!$H$35</f>
        <v>43555</v>
      </c>
      <c r="AS1091" s="547" t="str">
        <f>'Information Input'!$J$22</f>
        <v>Quarterly</v>
      </c>
      <c r="AT1091" s="538">
        <f>'Information Input'!$H$30</f>
        <v>43555</v>
      </c>
      <c r="AU1091" s="547">
        <f>'Information Input'!$J$18</f>
        <v>2019</v>
      </c>
      <c r="AV1091" s="547" t="s">
        <v>101</v>
      </c>
      <c r="AW1091" s="547" t="s">
        <v>102</v>
      </c>
      <c r="AX1091" s="547" t="s">
        <v>103</v>
      </c>
      <c r="AY1091" s="548" t="s">
        <v>671</v>
      </c>
      <c r="AZ1091" s="547">
        <v>40</v>
      </c>
      <c r="BA1091" s="549" t="s">
        <v>182</v>
      </c>
      <c r="BB1091" s="543" t="s">
        <v>238</v>
      </c>
      <c r="BC1091" s="550">
        <f>'Report 2'!$H272</f>
        <v>0</v>
      </c>
      <c r="BD1091" s="550">
        <f>'Report 2'!$I272</f>
        <v>0</v>
      </c>
      <c r="BE1091" s="550">
        <f>'Report 2'!$J272</f>
        <v>0</v>
      </c>
      <c r="BF1091" s="550">
        <f>'Report 2'!$K272</f>
        <v>0</v>
      </c>
      <c r="BG1091" s="550">
        <f>'Report 2'!$L272</f>
        <v>0</v>
      </c>
      <c r="BH1091" s="550">
        <f>'Report 2'!$M272</f>
        <v>0</v>
      </c>
      <c r="BI1091" s="550">
        <f>'Report 2'!$N272</f>
        <v>0</v>
      </c>
      <c r="CC1091" s="575" t="s">
        <v>669</v>
      </c>
      <c r="CD1091" s="1019" t="s">
        <v>672</v>
      </c>
      <c r="CE1091" s="1019" t="str">
        <f>'Information Input'!$M$14</f>
        <v xml:space="preserve">      -      </v>
      </c>
      <c r="CF1091" s="570" t="s">
        <v>137</v>
      </c>
      <c r="CG1091" s="566">
        <f t="shared" si="195"/>
        <v>43647</v>
      </c>
      <c r="CH1091" s="566">
        <f t="shared" si="196"/>
        <v>43738</v>
      </c>
      <c r="CI1091" s="566">
        <f>'Information Input'!$H$35</f>
        <v>43555</v>
      </c>
      <c r="CJ1091" s="570" t="str">
        <f>'Information Input'!$J$22</f>
        <v>Quarterly</v>
      </c>
      <c r="CK1091" s="566">
        <f>'Information Input'!$H$30</f>
        <v>43555</v>
      </c>
      <c r="CL1091" s="570">
        <f>'Information Input'!$J$18</f>
        <v>2019</v>
      </c>
      <c r="CM1091" s="570" t="s">
        <v>99</v>
      </c>
      <c r="CN1091" s="1019" t="s">
        <v>100</v>
      </c>
      <c r="CO1091" s="575" t="s">
        <v>96</v>
      </c>
      <c r="CP1091" s="575" t="s">
        <v>675</v>
      </c>
      <c r="CQ1091" s="570">
        <v>51</v>
      </c>
      <c r="CR1091" s="575" t="s">
        <v>193</v>
      </c>
      <c r="CS1091" s="575" t="s">
        <v>239</v>
      </c>
      <c r="CT1091" s="1020">
        <f>'Report 1'!$Y$18</f>
        <v>0</v>
      </c>
      <c r="CU1091" s="1021">
        <f>SUMIF('Report 4A'!$G$16:$G$95,$CQ1091,'Report 4A'!$AG$16:$AG$95)</f>
        <v>0</v>
      </c>
      <c r="CV1091" s="1022">
        <f t="shared" si="197"/>
        <v>0</v>
      </c>
    </row>
    <row r="1092" spans="2:100">
      <c r="B1092" s="535" t="s">
        <v>669</v>
      </c>
      <c r="C1092" s="536">
        <v>1</v>
      </c>
      <c r="D1092" s="537" t="str">
        <f>'Information Input'!$M$14</f>
        <v xml:space="preserve">      -      </v>
      </c>
      <c r="E1092" s="537" t="s">
        <v>136</v>
      </c>
      <c r="F1092" s="538">
        <f t="shared" si="190"/>
        <v>43556</v>
      </c>
      <c r="G1092" s="538">
        <f t="shared" si="191"/>
        <v>43646</v>
      </c>
      <c r="H1092" s="538">
        <f>'Information Input'!$H$35</f>
        <v>43555</v>
      </c>
      <c r="I1092" s="537" t="str">
        <f>'Information Input'!$J$22</f>
        <v>Quarterly</v>
      </c>
      <c r="J1092" s="538">
        <f>'Information Input'!$H$30</f>
        <v>43555</v>
      </c>
      <c r="K1092" s="537">
        <f>'Information Input'!$J$18</f>
        <v>2019</v>
      </c>
      <c r="L1092" s="579" t="s">
        <v>99</v>
      </c>
      <c r="M1092" s="540" t="s">
        <v>100</v>
      </c>
      <c r="N1092" s="541" t="s">
        <v>96</v>
      </c>
      <c r="O1092" s="542" t="s">
        <v>671</v>
      </c>
      <c r="P1092" s="537">
        <v>17</v>
      </c>
      <c r="Q1092" s="541" t="s">
        <v>159</v>
      </c>
      <c r="R1092" s="541" t="s">
        <v>235</v>
      </c>
      <c r="S1092" s="543">
        <f>'Report 1'!$X$18</f>
        <v>0</v>
      </c>
      <c r="T1092" s="544">
        <f>'Report 1'!$X$37</f>
        <v>0</v>
      </c>
      <c r="U1092" s="545">
        <f>'Report 1'!$X$123</f>
        <v>0</v>
      </c>
      <c r="AL1092" s="546" t="s">
        <v>669</v>
      </c>
      <c r="AM1092" s="547">
        <v>2</v>
      </c>
      <c r="AN1092" s="547" t="str">
        <f>'Information Input'!$M$14</f>
        <v xml:space="preserve">      -      </v>
      </c>
      <c r="AO1092" s="547" t="s">
        <v>135</v>
      </c>
      <c r="AP1092" s="538">
        <f t="shared" si="192"/>
        <v>43466</v>
      </c>
      <c r="AQ1092" s="538">
        <f t="shared" si="193"/>
        <v>43555</v>
      </c>
      <c r="AR1092" s="538">
        <f>'Information Input'!$H$35</f>
        <v>43555</v>
      </c>
      <c r="AS1092" s="547" t="str">
        <f>'Information Input'!$J$22</f>
        <v>Quarterly</v>
      </c>
      <c r="AT1092" s="538">
        <f>'Information Input'!$H$30</f>
        <v>43555</v>
      </c>
      <c r="AU1092" s="547">
        <f>'Information Input'!$J$18</f>
        <v>2019</v>
      </c>
      <c r="AV1092" s="547" t="s">
        <v>101</v>
      </c>
      <c r="AW1092" s="547" t="s">
        <v>102</v>
      </c>
      <c r="AX1092" s="547" t="s">
        <v>103</v>
      </c>
      <c r="AY1092" s="548" t="s">
        <v>671</v>
      </c>
      <c r="AZ1092" s="547">
        <v>41</v>
      </c>
      <c r="BA1092" s="549" t="s">
        <v>183</v>
      </c>
      <c r="BB1092" s="543" t="s">
        <v>238</v>
      </c>
      <c r="BC1092" s="550">
        <f>'Report 2'!$H273</f>
        <v>0</v>
      </c>
      <c r="BD1092" s="550">
        <f>'Report 2'!$I273</f>
        <v>0</v>
      </c>
      <c r="BE1092" s="550">
        <f>'Report 2'!$J273</f>
        <v>0</v>
      </c>
      <c r="BF1092" s="550">
        <f>'Report 2'!$K273</f>
        <v>0</v>
      </c>
      <c r="BG1092" s="550">
        <f>'Report 2'!$L273</f>
        <v>0</v>
      </c>
      <c r="BH1092" s="550">
        <f>'Report 2'!$M273</f>
        <v>0</v>
      </c>
      <c r="BI1092" s="550">
        <f>'Report 2'!$N273</f>
        <v>0</v>
      </c>
      <c r="CC1092" s="523" t="s">
        <v>669</v>
      </c>
      <c r="CD1092" s="1010" t="s">
        <v>672</v>
      </c>
      <c r="CE1092" s="1010" t="str">
        <f>'Information Input'!$M$14</f>
        <v xml:space="preserve">      -      </v>
      </c>
      <c r="CF1092" s="532" t="s">
        <v>137</v>
      </c>
      <c r="CG1092" s="519">
        <f t="shared" si="195"/>
        <v>43647</v>
      </c>
      <c r="CH1092" s="519">
        <f t="shared" si="196"/>
        <v>43738</v>
      </c>
      <c r="CI1092" s="519">
        <f>'Information Input'!$H$35</f>
        <v>43555</v>
      </c>
      <c r="CJ1092" s="532" t="str">
        <f>'Information Input'!$J$22</f>
        <v>Quarterly</v>
      </c>
      <c r="CK1092" s="519">
        <f>'Information Input'!$H$30</f>
        <v>43555</v>
      </c>
      <c r="CL1092" s="532">
        <f>'Information Input'!$J$18</f>
        <v>2019</v>
      </c>
      <c r="CM1092" s="532" t="s">
        <v>101</v>
      </c>
      <c r="CN1092" s="1010" t="s">
        <v>102</v>
      </c>
      <c r="CO1092" s="523" t="s">
        <v>103</v>
      </c>
      <c r="CP1092" s="523" t="s">
        <v>671</v>
      </c>
      <c r="CQ1092" s="532">
        <v>11</v>
      </c>
      <c r="CR1092" s="523" t="s">
        <v>153</v>
      </c>
      <c r="CS1092" s="523" t="s">
        <v>231</v>
      </c>
      <c r="CT1092" s="1011">
        <f>'Report 1'!$AD$18</f>
        <v>0</v>
      </c>
      <c r="CU1092" s="1012">
        <f>SUMIF('Report 4A'!$G$16:$G$95,$CQ1092,'Report 4A'!$AL$16:$AL$95)</f>
        <v>0</v>
      </c>
      <c r="CV1092" s="1013">
        <f t="shared" si="197"/>
        <v>0</v>
      </c>
    </row>
    <row r="1093" spans="2:100">
      <c r="B1093" s="535" t="s">
        <v>669</v>
      </c>
      <c r="C1093" s="536">
        <v>1</v>
      </c>
      <c r="D1093" s="537" t="str">
        <f>'Information Input'!$M$14</f>
        <v xml:space="preserve">      -      </v>
      </c>
      <c r="E1093" s="537" t="s">
        <v>136</v>
      </c>
      <c r="F1093" s="538">
        <f t="shared" si="190"/>
        <v>43556</v>
      </c>
      <c r="G1093" s="538">
        <f t="shared" si="191"/>
        <v>43646</v>
      </c>
      <c r="H1093" s="538">
        <f>'Information Input'!$H$35</f>
        <v>43555</v>
      </c>
      <c r="I1093" s="537" t="str">
        <f>'Information Input'!$J$22</f>
        <v>Quarterly</v>
      </c>
      <c r="J1093" s="538">
        <f>'Information Input'!$H$30</f>
        <v>43555</v>
      </c>
      <c r="K1093" s="537">
        <f>'Information Input'!$J$18</f>
        <v>2019</v>
      </c>
      <c r="L1093" s="579" t="s">
        <v>99</v>
      </c>
      <c r="M1093" s="540" t="s">
        <v>100</v>
      </c>
      <c r="N1093" s="541" t="s">
        <v>96</v>
      </c>
      <c r="O1093" s="542" t="s">
        <v>671</v>
      </c>
      <c r="P1093" s="537">
        <v>18</v>
      </c>
      <c r="Q1093" s="541" t="s">
        <v>160</v>
      </c>
      <c r="R1093" s="541" t="s">
        <v>235</v>
      </c>
      <c r="S1093" s="543">
        <f>'Report 1'!$X$18</f>
        <v>0</v>
      </c>
      <c r="T1093" s="544">
        <f>'Report 1'!$X$38</f>
        <v>0</v>
      </c>
      <c r="U1093" s="545">
        <f>'Report 1'!$X$124</f>
        <v>0</v>
      </c>
      <c r="AL1093" s="546" t="s">
        <v>669</v>
      </c>
      <c r="AM1093" s="547">
        <v>2</v>
      </c>
      <c r="AN1093" s="547" t="str">
        <f>'Information Input'!$M$14</f>
        <v xml:space="preserve">      -      </v>
      </c>
      <c r="AO1093" s="547" t="s">
        <v>135</v>
      </c>
      <c r="AP1093" s="538">
        <f t="shared" si="192"/>
        <v>43466</v>
      </c>
      <c r="AQ1093" s="538">
        <f t="shared" si="193"/>
        <v>43555</v>
      </c>
      <c r="AR1093" s="538">
        <f>'Information Input'!$H$35</f>
        <v>43555</v>
      </c>
      <c r="AS1093" s="547" t="str">
        <f>'Information Input'!$J$22</f>
        <v>Quarterly</v>
      </c>
      <c r="AT1093" s="538">
        <f>'Information Input'!$H$30</f>
        <v>43555</v>
      </c>
      <c r="AU1093" s="547">
        <f>'Information Input'!$J$18</f>
        <v>2019</v>
      </c>
      <c r="AV1093" s="547" t="s">
        <v>101</v>
      </c>
      <c r="AW1093" s="547" t="s">
        <v>102</v>
      </c>
      <c r="AX1093" s="547" t="s">
        <v>103</v>
      </c>
      <c r="AY1093" s="548" t="s">
        <v>671</v>
      </c>
      <c r="AZ1093" s="547">
        <v>42</v>
      </c>
      <c r="BA1093" s="549" t="s">
        <v>184</v>
      </c>
      <c r="BB1093" s="543" t="s">
        <v>233</v>
      </c>
      <c r="BC1093" s="550">
        <f>'Report 2'!$H274</f>
        <v>0</v>
      </c>
      <c r="BD1093" s="550">
        <f>'Report 2'!$I274</f>
        <v>0</v>
      </c>
      <c r="BE1093" s="550">
        <f>'Report 2'!$J274</f>
        <v>0</v>
      </c>
      <c r="BF1093" s="550">
        <f>'Report 2'!$K274</f>
        <v>0</v>
      </c>
      <c r="BG1093" s="550">
        <f>'Report 2'!$L274</f>
        <v>0</v>
      </c>
      <c r="BH1093" s="550">
        <f>'Report 2'!$M274</f>
        <v>0</v>
      </c>
      <c r="BI1093" s="550">
        <f>'Report 2'!$N274</f>
        <v>0</v>
      </c>
      <c r="CC1093" s="542" t="s">
        <v>669</v>
      </c>
      <c r="CD1093" s="1014" t="s">
        <v>672</v>
      </c>
      <c r="CE1093" s="1014" t="str">
        <f>'Information Input'!$M$14</f>
        <v xml:space="preserve">      -      </v>
      </c>
      <c r="CF1093" s="551" t="s">
        <v>137</v>
      </c>
      <c r="CG1093" s="552">
        <f t="shared" si="195"/>
        <v>43647</v>
      </c>
      <c r="CH1093" s="552">
        <f t="shared" si="196"/>
        <v>43738</v>
      </c>
      <c r="CI1093" s="552">
        <f>'Information Input'!$H$35</f>
        <v>43555</v>
      </c>
      <c r="CJ1093" s="551" t="str">
        <f>'Information Input'!$J$22</f>
        <v>Quarterly</v>
      </c>
      <c r="CK1093" s="552">
        <f>'Information Input'!$H$30</f>
        <v>43555</v>
      </c>
      <c r="CL1093" s="551">
        <f>'Information Input'!$J$18</f>
        <v>2019</v>
      </c>
      <c r="CM1093" s="551" t="s">
        <v>101</v>
      </c>
      <c r="CN1093" s="1014" t="s">
        <v>102</v>
      </c>
      <c r="CO1093" s="542" t="s">
        <v>103</v>
      </c>
      <c r="CP1093" s="542" t="s">
        <v>671</v>
      </c>
      <c r="CQ1093" s="551">
        <v>12</v>
      </c>
      <c r="CR1093" s="542" t="s">
        <v>154</v>
      </c>
      <c r="CS1093" s="542" t="s">
        <v>231</v>
      </c>
      <c r="CT1093" s="1015">
        <f>'Report 1'!$AD$18</f>
        <v>0</v>
      </c>
      <c r="CU1093" s="1016">
        <f>SUMIF('Report 4A'!$G$16:$G$95,$CQ1093,'Report 4A'!$AL$16:$AL$95)</f>
        <v>0</v>
      </c>
      <c r="CV1093" s="1017">
        <f t="shared" si="197"/>
        <v>0</v>
      </c>
    </row>
    <row r="1094" spans="2:100">
      <c r="B1094" s="535" t="s">
        <v>669</v>
      </c>
      <c r="C1094" s="536">
        <v>1</v>
      </c>
      <c r="D1094" s="537" t="str">
        <f>'Information Input'!$M$14</f>
        <v xml:space="preserve">      -      </v>
      </c>
      <c r="E1094" s="537" t="s">
        <v>136</v>
      </c>
      <c r="F1094" s="538">
        <f t="shared" si="190"/>
        <v>43556</v>
      </c>
      <c r="G1094" s="538">
        <f t="shared" si="191"/>
        <v>43646</v>
      </c>
      <c r="H1094" s="538">
        <f>'Information Input'!$H$35</f>
        <v>43555</v>
      </c>
      <c r="I1094" s="537" t="str">
        <f>'Information Input'!$J$22</f>
        <v>Quarterly</v>
      </c>
      <c r="J1094" s="538">
        <f>'Information Input'!$H$30</f>
        <v>43555</v>
      </c>
      <c r="K1094" s="537">
        <f>'Information Input'!$J$18</f>
        <v>2019</v>
      </c>
      <c r="L1094" s="579" t="s">
        <v>99</v>
      </c>
      <c r="M1094" s="540" t="s">
        <v>100</v>
      </c>
      <c r="N1094" s="541" t="s">
        <v>96</v>
      </c>
      <c r="O1094" s="542" t="s">
        <v>671</v>
      </c>
      <c r="P1094" s="537">
        <v>19</v>
      </c>
      <c r="Q1094" s="541" t="s">
        <v>161</v>
      </c>
      <c r="R1094" s="541" t="s">
        <v>235</v>
      </c>
      <c r="S1094" s="543">
        <f>'Report 1'!$X$18</f>
        <v>0</v>
      </c>
      <c r="T1094" s="544">
        <f>'Report 1'!$X$39</f>
        <v>0</v>
      </c>
      <c r="U1094" s="545">
        <f>'Report 1'!$X$125</f>
        <v>0</v>
      </c>
      <c r="AL1094" s="546" t="s">
        <v>669</v>
      </c>
      <c r="AM1094" s="547">
        <v>2</v>
      </c>
      <c r="AN1094" s="547" t="str">
        <f>'Information Input'!$M$14</f>
        <v xml:space="preserve">      -      </v>
      </c>
      <c r="AO1094" s="547" t="s">
        <v>135</v>
      </c>
      <c r="AP1094" s="538">
        <f t="shared" si="192"/>
        <v>43466</v>
      </c>
      <c r="AQ1094" s="538">
        <f t="shared" si="193"/>
        <v>43555</v>
      </c>
      <c r="AR1094" s="538">
        <f>'Information Input'!$H$35</f>
        <v>43555</v>
      </c>
      <c r="AS1094" s="547" t="str">
        <f>'Information Input'!$J$22</f>
        <v>Quarterly</v>
      </c>
      <c r="AT1094" s="538">
        <f>'Information Input'!$H$30</f>
        <v>43555</v>
      </c>
      <c r="AU1094" s="547">
        <f>'Information Input'!$J$18</f>
        <v>2019</v>
      </c>
      <c r="AV1094" s="547" t="s">
        <v>101</v>
      </c>
      <c r="AW1094" s="547" t="s">
        <v>102</v>
      </c>
      <c r="AX1094" s="547" t="s">
        <v>103</v>
      </c>
      <c r="AY1094" s="548" t="s">
        <v>671</v>
      </c>
      <c r="AZ1094" s="547">
        <v>43</v>
      </c>
      <c r="BA1094" s="549" t="s">
        <v>185</v>
      </c>
      <c r="BB1094" s="543" t="s">
        <v>233</v>
      </c>
      <c r="BC1094" s="550">
        <f>'Report 2'!$H275</f>
        <v>0</v>
      </c>
      <c r="BD1094" s="550">
        <f>'Report 2'!$I275</f>
        <v>0</v>
      </c>
      <c r="BE1094" s="550">
        <f>'Report 2'!$J275</f>
        <v>0</v>
      </c>
      <c r="BF1094" s="550">
        <f>'Report 2'!$K275</f>
        <v>0</v>
      </c>
      <c r="BG1094" s="550">
        <f>'Report 2'!$L275</f>
        <v>0</v>
      </c>
      <c r="BH1094" s="550">
        <f>'Report 2'!$M275</f>
        <v>0</v>
      </c>
      <c r="BI1094" s="550">
        <f>'Report 2'!$N275</f>
        <v>0</v>
      </c>
      <c r="CC1094" s="542" t="s">
        <v>669</v>
      </c>
      <c r="CD1094" s="1014" t="s">
        <v>672</v>
      </c>
      <c r="CE1094" s="1014" t="str">
        <f>'Information Input'!$M$14</f>
        <v xml:space="preserve">      -      </v>
      </c>
      <c r="CF1094" s="551" t="s">
        <v>137</v>
      </c>
      <c r="CG1094" s="552">
        <f t="shared" si="195"/>
        <v>43647</v>
      </c>
      <c r="CH1094" s="552">
        <f t="shared" si="196"/>
        <v>43738</v>
      </c>
      <c r="CI1094" s="552">
        <f>'Information Input'!$H$35</f>
        <v>43555</v>
      </c>
      <c r="CJ1094" s="551" t="str">
        <f>'Information Input'!$J$22</f>
        <v>Quarterly</v>
      </c>
      <c r="CK1094" s="552">
        <f>'Information Input'!$H$30</f>
        <v>43555</v>
      </c>
      <c r="CL1094" s="551">
        <f>'Information Input'!$J$18</f>
        <v>2019</v>
      </c>
      <c r="CM1094" s="551" t="s">
        <v>101</v>
      </c>
      <c r="CN1094" s="1014" t="s">
        <v>102</v>
      </c>
      <c r="CO1094" s="542" t="s">
        <v>103</v>
      </c>
      <c r="CP1094" s="542" t="s">
        <v>671</v>
      </c>
      <c r="CQ1094" s="551">
        <v>13</v>
      </c>
      <c r="CR1094" s="542" t="s">
        <v>155</v>
      </c>
      <c r="CS1094" s="542" t="s">
        <v>232</v>
      </c>
      <c r="CT1094" s="1015">
        <f>'Report 1'!$AD$18</f>
        <v>0</v>
      </c>
      <c r="CU1094" s="1016">
        <f>SUMIF('Report 4A'!$G$16:$G$95,$CQ1094,'Report 4A'!$AL$16:$AL$95)</f>
        <v>0</v>
      </c>
      <c r="CV1094" s="1017">
        <f t="shared" si="197"/>
        <v>0</v>
      </c>
    </row>
    <row r="1095" spans="2:100">
      <c r="B1095" s="535" t="s">
        <v>669</v>
      </c>
      <c r="C1095" s="536">
        <v>1</v>
      </c>
      <c r="D1095" s="537" t="str">
        <f>'Information Input'!$M$14</f>
        <v xml:space="preserve">      -      </v>
      </c>
      <c r="E1095" s="537" t="s">
        <v>136</v>
      </c>
      <c r="F1095" s="538">
        <f t="shared" si="190"/>
        <v>43556</v>
      </c>
      <c r="G1095" s="538">
        <f t="shared" si="191"/>
        <v>43646</v>
      </c>
      <c r="H1095" s="538">
        <f>'Information Input'!$H$35</f>
        <v>43555</v>
      </c>
      <c r="I1095" s="537" t="str">
        <f>'Information Input'!$J$22</f>
        <v>Quarterly</v>
      </c>
      <c r="J1095" s="538">
        <f>'Information Input'!$H$30</f>
        <v>43555</v>
      </c>
      <c r="K1095" s="537">
        <f>'Information Input'!$J$18</f>
        <v>2019</v>
      </c>
      <c r="L1095" s="579" t="s">
        <v>99</v>
      </c>
      <c r="M1095" s="540" t="s">
        <v>100</v>
      </c>
      <c r="N1095" s="541" t="s">
        <v>96</v>
      </c>
      <c r="O1095" s="542" t="s">
        <v>671</v>
      </c>
      <c r="P1095" s="537">
        <v>20</v>
      </c>
      <c r="Q1095" s="541" t="s">
        <v>162</v>
      </c>
      <c r="R1095" s="541" t="s">
        <v>235</v>
      </c>
      <c r="S1095" s="543">
        <f>'Report 1'!$X$18</f>
        <v>0</v>
      </c>
      <c r="T1095" s="544">
        <f>'Report 1'!$X$40</f>
        <v>0</v>
      </c>
      <c r="U1095" s="545">
        <f>'Report 1'!$X$126</f>
        <v>0</v>
      </c>
      <c r="AL1095" s="546" t="s">
        <v>669</v>
      </c>
      <c r="AM1095" s="547">
        <v>2</v>
      </c>
      <c r="AN1095" s="547" t="str">
        <f>'Information Input'!$M$14</f>
        <v xml:space="preserve">      -      </v>
      </c>
      <c r="AO1095" s="547" t="s">
        <v>135</v>
      </c>
      <c r="AP1095" s="538">
        <f t="shared" si="192"/>
        <v>43466</v>
      </c>
      <c r="AQ1095" s="538">
        <f t="shared" si="193"/>
        <v>43555</v>
      </c>
      <c r="AR1095" s="538">
        <f>'Information Input'!$H$35</f>
        <v>43555</v>
      </c>
      <c r="AS1095" s="547" t="str">
        <f>'Information Input'!$J$22</f>
        <v>Quarterly</v>
      </c>
      <c r="AT1095" s="538">
        <f>'Information Input'!$H$30</f>
        <v>43555</v>
      </c>
      <c r="AU1095" s="547">
        <f>'Information Input'!$J$18</f>
        <v>2019</v>
      </c>
      <c r="AV1095" s="547" t="s">
        <v>101</v>
      </c>
      <c r="AW1095" s="547" t="s">
        <v>102</v>
      </c>
      <c r="AX1095" s="547" t="s">
        <v>103</v>
      </c>
      <c r="AY1095" s="548" t="s">
        <v>674</v>
      </c>
      <c r="AZ1095" s="547">
        <v>44</v>
      </c>
      <c r="BA1095" s="549" t="s">
        <v>186</v>
      </c>
      <c r="BB1095" s="543" t="s">
        <v>239</v>
      </c>
      <c r="BC1095" s="550">
        <f>'Report 2'!$H276</f>
        <v>0</v>
      </c>
      <c r="BD1095" s="550">
        <f>'Report 2'!$I276</f>
        <v>0</v>
      </c>
      <c r="BE1095" s="550">
        <f>'Report 2'!$J276</f>
        <v>0</v>
      </c>
      <c r="BF1095" s="550">
        <f>'Report 2'!$K276</f>
        <v>0</v>
      </c>
      <c r="BG1095" s="550">
        <f>'Report 2'!$L276</f>
        <v>0</v>
      </c>
      <c r="BH1095" s="550">
        <f>'Report 2'!$M276</f>
        <v>0</v>
      </c>
      <c r="BI1095" s="550">
        <f>'Report 2'!$N276</f>
        <v>0</v>
      </c>
      <c r="CC1095" s="542" t="s">
        <v>669</v>
      </c>
      <c r="CD1095" s="1014" t="s">
        <v>672</v>
      </c>
      <c r="CE1095" s="1014" t="str">
        <f>'Information Input'!$M$14</f>
        <v xml:space="preserve">      -      </v>
      </c>
      <c r="CF1095" s="551" t="s">
        <v>137</v>
      </c>
      <c r="CG1095" s="552">
        <f t="shared" si="195"/>
        <v>43647</v>
      </c>
      <c r="CH1095" s="552">
        <f t="shared" si="196"/>
        <v>43738</v>
      </c>
      <c r="CI1095" s="552">
        <f>'Information Input'!$H$35</f>
        <v>43555</v>
      </c>
      <c r="CJ1095" s="551" t="str">
        <f>'Information Input'!$J$22</f>
        <v>Quarterly</v>
      </c>
      <c r="CK1095" s="552">
        <f>'Information Input'!$H$30</f>
        <v>43555</v>
      </c>
      <c r="CL1095" s="551">
        <f>'Information Input'!$J$18</f>
        <v>2019</v>
      </c>
      <c r="CM1095" s="551" t="s">
        <v>101</v>
      </c>
      <c r="CN1095" s="1014" t="s">
        <v>102</v>
      </c>
      <c r="CO1095" s="542" t="s">
        <v>103</v>
      </c>
      <c r="CP1095" s="542" t="s">
        <v>671</v>
      </c>
      <c r="CQ1095" s="551">
        <v>14</v>
      </c>
      <c r="CR1095" s="542" t="s">
        <v>156</v>
      </c>
      <c r="CS1095" s="542" t="s">
        <v>233</v>
      </c>
      <c r="CT1095" s="1015">
        <f>'Report 1'!$AD$18</f>
        <v>0</v>
      </c>
      <c r="CU1095" s="1016">
        <f>SUMIF('Report 4A'!$G$16:$G$95,$CQ1095,'Report 4A'!$AL$16:$AL$95)</f>
        <v>0</v>
      </c>
      <c r="CV1095" s="1017">
        <f t="shared" si="197"/>
        <v>0</v>
      </c>
    </row>
    <row r="1096" spans="2:100">
      <c r="B1096" s="535" t="s">
        <v>669</v>
      </c>
      <c r="C1096" s="536">
        <v>1</v>
      </c>
      <c r="D1096" s="537" t="str">
        <f>'Information Input'!$M$14</f>
        <v xml:space="preserve">      -      </v>
      </c>
      <c r="E1096" s="537" t="s">
        <v>136</v>
      </c>
      <c r="F1096" s="538">
        <f t="shared" si="190"/>
        <v>43556</v>
      </c>
      <c r="G1096" s="538">
        <f t="shared" si="191"/>
        <v>43646</v>
      </c>
      <c r="H1096" s="538">
        <f>'Information Input'!$H$35</f>
        <v>43555</v>
      </c>
      <c r="I1096" s="537" t="str">
        <f>'Information Input'!$J$22</f>
        <v>Quarterly</v>
      </c>
      <c r="J1096" s="538">
        <f>'Information Input'!$H$30</f>
        <v>43555</v>
      </c>
      <c r="K1096" s="537">
        <f>'Information Input'!$J$18</f>
        <v>2019</v>
      </c>
      <c r="L1096" s="579" t="s">
        <v>99</v>
      </c>
      <c r="M1096" s="540" t="s">
        <v>100</v>
      </c>
      <c r="N1096" s="541" t="s">
        <v>96</v>
      </c>
      <c r="O1096" s="542" t="s">
        <v>671</v>
      </c>
      <c r="P1096" s="537">
        <v>21</v>
      </c>
      <c r="Q1096" s="541" t="s">
        <v>163</v>
      </c>
      <c r="R1096" s="541" t="s">
        <v>235</v>
      </c>
      <c r="S1096" s="543">
        <f>'Report 1'!$X$18</f>
        <v>0</v>
      </c>
      <c r="T1096" s="544">
        <f>'Report 1'!$X$41</f>
        <v>0</v>
      </c>
      <c r="U1096" s="545">
        <f>'Report 1'!$X$127</f>
        <v>0</v>
      </c>
      <c r="AL1096" s="546" t="s">
        <v>669</v>
      </c>
      <c r="AM1096" s="547">
        <v>2</v>
      </c>
      <c r="AN1096" s="547" t="str">
        <f>'Information Input'!$M$14</f>
        <v xml:space="preserve">      -      </v>
      </c>
      <c r="AO1096" s="547" t="s">
        <v>135</v>
      </c>
      <c r="AP1096" s="538">
        <f t="shared" si="192"/>
        <v>43466</v>
      </c>
      <c r="AQ1096" s="538">
        <f t="shared" si="193"/>
        <v>43555</v>
      </c>
      <c r="AR1096" s="538">
        <f>'Information Input'!$H$35</f>
        <v>43555</v>
      </c>
      <c r="AS1096" s="547" t="str">
        <f>'Information Input'!$J$22</f>
        <v>Quarterly</v>
      </c>
      <c r="AT1096" s="538">
        <f>'Information Input'!$H$30</f>
        <v>43555</v>
      </c>
      <c r="AU1096" s="547">
        <f>'Information Input'!$J$18</f>
        <v>2019</v>
      </c>
      <c r="AV1096" s="547" t="s">
        <v>101</v>
      </c>
      <c r="AW1096" s="547" t="s">
        <v>102</v>
      </c>
      <c r="AX1096" s="547" t="s">
        <v>103</v>
      </c>
      <c r="AY1096" s="548" t="s">
        <v>675</v>
      </c>
      <c r="AZ1096" s="547">
        <v>45</v>
      </c>
      <c r="BA1096" s="549" t="s">
        <v>187</v>
      </c>
      <c r="BB1096" s="543" t="s">
        <v>239</v>
      </c>
      <c r="BC1096" s="550">
        <f>'Report 2'!$H277</f>
        <v>0</v>
      </c>
      <c r="BD1096" s="550">
        <f>'Report 2'!$I277</f>
        <v>0</v>
      </c>
      <c r="BE1096" s="550">
        <f>'Report 2'!$J277</f>
        <v>0</v>
      </c>
      <c r="BF1096" s="550">
        <f>'Report 2'!$K277</f>
        <v>0</v>
      </c>
      <c r="BG1096" s="550">
        <f>'Report 2'!$L277</f>
        <v>0</v>
      </c>
      <c r="BH1096" s="550">
        <f>'Report 2'!$M277</f>
        <v>0</v>
      </c>
      <c r="BI1096" s="550">
        <f>'Report 2'!$N277</f>
        <v>0</v>
      </c>
      <c r="CC1096" s="542" t="s">
        <v>669</v>
      </c>
      <c r="CD1096" s="1014" t="s">
        <v>672</v>
      </c>
      <c r="CE1096" s="1014" t="str">
        <f>'Information Input'!$M$14</f>
        <v xml:space="preserve">      -      </v>
      </c>
      <c r="CF1096" s="551" t="s">
        <v>137</v>
      </c>
      <c r="CG1096" s="552">
        <f t="shared" si="195"/>
        <v>43647</v>
      </c>
      <c r="CH1096" s="552">
        <f t="shared" si="196"/>
        <v>43738</v>
      </c>
      <c r="CI1096" s="552">
        <f>'Information Input'!$H$35</f>
        <v>43555</v>
      </c>
      <c r="CJ1096" s="551" t="str">
        <f>'Information Input'!$J$22</f>
        <v>Quarterly</v>
      </c>
      <c r="CK1096" s="552">
        <f>'Information Input'!$H$30</f>
        <v>43555</v>
      </c>
      <c r="CL1096" s="551">
        <f>'Information Input'!$J$18</f>
        <v>2019</v>
      </c>
      <c r="CM1096" s="551" t="s">
        <v>101</v>
      </c>
      <c r="CN1096" s="1014" t="s">
        <v>102</v>
      </c>
      <c r="CO1096" s="542" t="s">
        <v>103</v>
      </c>
      <c r="CP1096" s="542" t="s">
        <v>671</v>
      </c>
      <c r="CQ1096" s="551">
        <v>15</v>
      </c>
      <c r="CR1096" s="542" t="s">
        <v>157</v>
      </c>
      <c r="CS1096" s="542" t="s">
        <v>234</v>
      </c>
      <c r="CT1096" s="1015">
        <f>'Report 1'!$AD$18</f>
        <v>0</v>
      </c>
      <c r="CU1096" s="1016">
        <f>SUMIF('Report 4A'!$G$16:$G$95,$CQ1096,'Report 4A'!$AL$16:$AL$95)</f>
        <v>0</v>
      </c>
      <c r="CV1096" s="1017">
        <f t="shared" si="197"/>
        <v>0</v>
      </c>
    </row>
    <row r="1097" spans="2:100">
      <c r="B1097" s="535" t="s">
        <v>669</v>
      </c>
      <c r="C1097" s="536">
        <v>1</v>
      </c>
      <c r="D1097" s="537" t="str">
        <f>'Information Input'!$M$14</f>
        <v xml:space="preserve">      -      </v>
      </c>
      <c r="E1097" s="537" t="s">
        <v>136</v>
      </c>
      <c r="F1097" s="538">
        <f t="shared" si="190"/>
        <v>43556</v>
      </c>
      <c r="G1097" s="538">
        <f t="shared" si="191"/>
        <v>43646</v>
      </c>
      <c r="H1097" s="538">
        <f>'Information Input'!$H$35</f>
        <v>43555</v>
      </c>
      <c r="I1097" s="537" t="str">
        <f>'Information Input'!$J$22</f>
        <v>Quarterly</v>
      </c>
      <c r="J1097" s="538">
        <f>'Information Input'!$H$30</f>
        <v>43555</v>
      </c>
      <c r="K1097" s="537">
        <f>'Information Input'!$J$18</f>
        <v>2019</v>
      </c>
      <c r="L1097" s="579" t="s">
        <v>99</v>
      </c>
      <c r="M1097" s="540" t="s">
        <v>100</v>
      </c>
      <c r="N1097" s="541" t="s">
        <v>96</v>
      </c>
      <c r="O1097" s="542" t="s">
        <v>671</v>
      </c>
      <c r="P1097" s="537">
        <v>22</v>
      </c>
      <c r="Q1097" s="541" t="s">
        <v>164</v>
      </c>
      <c r="R1097" s="541" t="s">
        <v>236</v>
      </c>
      <c r="S1097" s="543">
        <f>'Report 1'!$X$18</f>
        <v>0</v>
      </c>
      <c r="T1097" s="544">
        <f>'Report 1'!$X$42</f>
        <v>0</v>
      </c>
      <c r="U1097" s="545">
        <f>'Report 1'!$X$128</f>
        <v>0</v>
      </c>
      <c r="AL1097" s="546" t="s">
        <v>669</v>
      </c>
      <c r="AM1097" s="547">
        <v>2</v>
      </c>
      <c r="AN1097" s="547" t="str">
        <f>'Information Input'!$M$14</f>
        <v xml:space="preserve">      -      </v>
      </c>
      <c r="AO1097" s="547" t="s">
        <v>135</v>
      </c>
      <c r="AP1097" s="538">
        <f t="shared" si="192"/>
        <v>43466</v>
      </c>
      <c r="AQ1097" s="538">
        <f t="shared" si="193"/>
        <v>43555</v>
      </c>
      <c r="AR1097" s="538">
        <f>'Information Input'!$H$35</f>
        <v>43555</v>
      </c>
      <c r="AS1097" s="547" t="str">
        <f>'Information Input'!$J$22</f>
        <v>Quarterly</v>
      </c>
      <c r="AT1097" s="538">
        <f>'Information Input'!$H$30</f>
        <v>43555</v>
      </c>
      <c r="AU1097" s="547">
        <f>'Information Input'!$J$18</f>
        <v>2019</v>
      </c>
      <c r="AV1097" s="547" t="s">
        <v>101</v>
      </c>
      <c r="AW1097" s="547" t="s">
        <v>102</v>
      </c>
      <c r="AX1097" s="547" t="s">
        <v>103</v>
      </c>
      <c r="AY1097" s="548" t="s">
        <v>675</v>
      </c>
      <c r="AZ1097" s="547">
        <v>46</v>
      </c>
      <c r="BA1097" s="549" t="s">
        <v>188</v>
      </c>
      <c r="BB1097" s="543" t="s">
        <v>239</v>
      </c>
      <c r="BC1097" s="550">
        <f>'Report 2'!$H278</f>
        <v>0</v>
      </c>
      <c r="BD1097" s="550">
        <f>'Report 2'!$I278</f>
        <v>0</v>
      </c>
      <c r="BE1097" s="550">
        <f>'Report 2'!$J278</f>
        <v>0</v>
      </c>
      <c r="BF1097" s="550">
        <f>'Report 2'!$K278</f>
        <v>0</v>
      </c>
      <c r="BG1097" s="550">
        <f>'Report 2'!$L278</f>
        <v>0</v>
      </c>
      <c r="BH1097" s="550">
        <f>'Report 2'!$M278</f>
        <v>0</v>
      </c>
      <c r="BI1097" s="550">
        <f>'Report 2'!$N278</f>
        <v>0</v>
      </c>
      <c r="CC1097" s="542" t="s">
        <v>669</v>
      </c>
      <c r="CD1097" s="1014" t="s">
        <v>672</v>
      </c>
      <c r="CE1097" s="1014" t="str">
        <f>'Information Input'!$M$14</f>
        <v xml:space="preserve">      -      </v>
      </c>
      <c r="CF1097" s="551" t="s">
        <v>137</v>
      </c>
      <c r="CG1097" s="552">
        <f t="shared" si="195"/>
        <v>43647</v>
      </c>
      <c r="CH1097" s="552">
        <f t="shared" si="196"/>
        <v>43738</v>
      </c>
      <c r="CI1097" s="552">
        <f>'Information Input'!$H$35</f>
        <v>43555</v>
      </c>
      <c r="CJ1097" s="551" t="str">
        <f>'Information Input'!$J$22</f>
        <v>Quarterly</v>
      </c>
      <c r="CK1097" s="552">
        <f>'Information Input'!$H$30</f>
        <v>43555</v>
      </c>
      <c r="CL1097" s="551">
        <f>'Information Input'!$J$18</f>
        <v>2019</v>
      </c>
      <c r="CM1097" s="551" t="s">
        <v>101</v>
      </c>
      <c r="CN1097" s="1014" t="s">
        <v>102</v>
      </c>
      <c r="CO1097" s="542" t="s">
        <v>103</v>
      </c>
      <c r="CP1097" s="542" t="s">
        <v>671</v>
      </c>
      <c r="CQ1097" s="551">
        <v>16</v>
      </c>
      <c r="CR1097" s="542" t="s">
        <v>158</v>
      </c>
      <c r="CS1097" s="542" t="s">
        <v>235</v>
      </c>
      <c r="CT1097" s="1015">
        <f>'Report 1'!$AD$18</f>
        <v>0</v>
      </c>
      <c r="CU1097" s="1016">
        <f>SUMIF('Report 4A'!$G$16:$G$95,$CQ1097,'Report 4A'!$AL$16:$AL$95)</f>
        <v>0</v>
      </c>
      <c r="CV1097" s="1017">
        <f t="shared" si="197"/>
        <v>0</v>
      </c>
    </row>
    <row r="1098" spans="2:100">
      <c r="B1098" s="535" t="s">
        <v>669</v>
      </c>
      <c r="C1098" s="536">
        <v>1</v>
      </c>
      <c r="D1098" s="537" t="str">
        <f>'Information Input'!$M$14</f>
        <v xml:space="preserve">      -      </v>
      </c>
      <c r="E1098" s="537" t="s">
        <v>136</v>
      </c>
      <c r="F1098" s="538">
        <f t="shared" si="190"/>
        <v>43556</v>
      </c>
      <c r="G1098" s="538">
        <f t="shared" si="191"/>
        <v>43646</v>
      </c>
      <c r="H1098" s="538">
        <f>'Information Input'!$H$35</f>
        <v>43555</v>
      </c>
      <c r="I1098" s="537" t="str">
        <f>'Information Input'!$J$22</f>
        <v>Quarterly</v>
      </c>
      <c r="J1098" s="538">
        <f>'Information Input'!$H$30</f>
        <v>43555</v>
      </c>
      <c r="K1098" s="537">
        <f>'Information Input'!$J$18</f>
        <v>2019</v>
      </c>
      <c r="L1098" s="579" t="s">
        <v>99</v>
      </c>
      <c r="M1098" s="540" t="s">
        <v>100</v>
      </c>
      <c r="N1098" s="541" t="s">
        <v>96</v>
      </c>
      <c r="O1098" s="542" t="s">
        <v>671</v>
      </c>
      <c r="P1098" s="537">
        <v>23</v>
      </c>
      <c r="Q1098" s="541" t="s">
        <v>165</v>
      </c>
      <c r="R1098" s="541" t="s">
        <v>236</v>
      </c>
      <c r="S1098" s="543">
        <f>'Report 1'!$X$18</f>
        <v>0</v>
      </c>
      <c r="T1098" s="544">
        <f>'Report 1'!$X$43</f>
        <v>0</v>
      </c>
      <c r="U1098" s="545">
        <f>'Report 1'!$X$129</f>
        <v>0</v>
      </c>
      <c r="AL1098" s="546" t="s">
        <v>669</v>
      </c>
      <c r="AM1098" s="547">
        <v>2</v>
      </c>
      <c r="AN1098" s="547" t="str">
        <f>'Information Input'!$M$14</f>
        <v xml:space="preserve">      -      </v>
      </c>
      <c r="AO1098" s="547" t="s">
        <v>135</v>
      </c>
      <c r="AP1098" s="538">
        <f t="shared" si="192"/>
        <v>43466</v>
      </c>
      <c r="AQ1098" s="538">
        <f t="shared" si="193"/>
        <v>43555</v>
      </c>
      <c r="AR1098" s="538">
        <f>'Information Input'!$H$35</f>
        <v>43555</v>
      </c>
      <c r="AS1098" s="547" t="str">
        <f>'Information Input'!$J$22</f>
        <v>Quarterly</v>
      </c>
      <c r="AT1098" s="538">
        <f>'Information Input'!$H$30</f>
        <v>43555</v>
      </c>
      <c r="AU1098" s="547">
        <f>'Information Input'!$J$18</f>
        <v>2019</v>
      </c>
      <c r="AV1098" s="547" t="s">
        <v>101</v>
      </c>
      <c r="AW1098" s="547" t="s">
        <v>102</v>
      </c>
      <c r="AX1098" s="547" t="s">
        <v>103</v>
      </c>
      <c r="AY1098" s="548" t="s">
        <v>675</v>
      </c>
      <c r="AZ1098" s="547">
        <v>47</v>
      </c>
      <c r="BA1098" s="549" t="s">
        <v>189</v>
      </c>
      <c r="BB1098" s="543" t="s">
        <v>239</v>
      </c>
      <c r="BC1098" s="550">
        <f>'Report 2'!$H279</f>
        <v>0</v>
      </c>
      <c r="BD1098" s="550">
        <f>'Report 2'!$I279</f>
        <v>0</v>
      </c>
      <c r="BE1098" s="550">
        <f>'Report 2'!$J279</f>
        <v>0</v>
      </c>
      <c r="BF1098" s="550">
        <f>'Report 2'!$K279</f>
        <v>0</v>
      </c>
      <c r="BG1098" s="550">
        <f>'Report 2'!$L279</f>
        <v>0</v>
      </c>
      <c r="BH1098" s="550">
        <f>'Report 2'!$M279</f>
        <v>0</v>
      </c>
      <c r="BI1098" s="550">
        <f>'Report 2'!$N279</f>
        <v>0</v>
      </c>
      <c r="CC1098" s="542" t="s">
        <v>669</v>
      </c>
      <c r="CD1098" s="1014" t="s">
        <v>672</v>
      </c>
      <c r="CE1098" s="1014" t="str">
        <f>'Information Input'!$M$14</f>
        <v xml:space="preserve">      -      </v>
      </c>
      <c r="CF1098" s="551" t="s">
        <v>137</v>
      </c>
      <c r="CG1098" s="552">
        <f t="shared" si="195"/>
        <v>43647</v>
      </c>
      <c r="CH1098" s="552">
        <f t="shared" si="196"/>
        <v>43738</v>
      </c>
      <c r="CI1098" s="552">
        <f>'Information Input'!$H$35</f>
        <v>43555</v>
      </c>
      <c r="CJ1098" s="551" t="str">
        <f>'Information Input'!$J$22</f>
        <v>Quarterly</v>
      </c>
      <c r="CK1098" s="552">
        <f>'Information Input'!$H$30</f>
        <v>43555</v>
      </c>
      <c r="CL1098" s="551">
        <f>'Information Input'!$J$18</f>
        <v>2019</v>
      </c>
      <c r="CM1098" s="551" t="s">
        <v>101</v>
      </c>
      <c r="CN1098" s="1014" t="s">
        <v>102</v>
      </c>
      <c r="CO1098" s="542" t="s">
        <v>103</v>
      </c>
      <c r="CP1098" s="542" t="s">
        <v>671</v>
      </c>
      <c r="CQ1098" s="551">
        <v>17</v>
      </c>
      <c r="CR1098" s="542" t="s">
        <v>159</v>
      </c>
      <c r="CS1098" s="542" t="s">
        <v>235</v>
      </c>
      <c r="CT1098" s="1015">
        <f>'Report 1'!$AD$18</f>
        <v>0</v>
      </c>
      <c r="CU1098" s="1016">
        <f>SUMIF('Report 4A'!$G$16:$G$95,$CQ1098,'Report 4A'!$AL$16:$AL$95)</f>
        <v>0</v>
      </c>
      <c r="CV1098" s="1017">
        <f t="shared" si="197"/>
        <v>0</v>
      </c>
    </row>
    <row r="1099" spans="2:100">
      <c r="B1099" s="535" t="s">
        <v>669</v>
      </c>
      <c r="C1099" s="536">
        <v>1</v>
      </c>
      <c r="D1099" s="537" t="str">
        <f>'Information Input'!$M$14</f>
        <v xml:space="preserve">      -      </v>
      </c>
      <c r="E1099" s="537" t="s">
        <v>136</v>
      </c>
      <c r="F1099" s="538">
        <f t="shared" si="190"/>
        <v>43556</v>
      </c>
      <c r="G1099" s="538">
        <f t="shared" si="191"/>
        <v>43646</v>
      </c>
      <c r="H1099" s="538">
        <f>'Information Input'!$H$35</f>
        <v>43555</v>
      </c>
      <c r="I1099" s="537" t="str">
        <f>'Information Input'!$J$22</f>
        <v>Quarterly</v>
      </c>
      <c r="J1099" s="538">
        <f>'Information Input'!$H$30</f>
        <v>43555</v>
      </c>
      <c r="K1099" s="537">
        <f>'Information Input'!$J$18</f>
        <v>2019</v>
      </c>
      <c r="L1099" s="579" t="s">
        <v>99</v>
      </c>
      <c r="M1099" s="540" t="s">
        <v>100</v>
      </c>
      <c r="N1099" s="541" t="s">
        <v>96</v>
      </c>
      <c r="O1099" s="542" t="s">
        <v>671</v>
      </c>
      <c r="P1099" s="537">
        <v>24</v>
      </c>
      <c r="Q1099" s="541" t="s">
        <v>166</v>
      </c>
      <c r="R1099" s="541" t="s">
        <v>233</v>
      </c>
      <c r="S1099" s="543">
        <f>'Report 1'!$X$18</f>
        <v>0</v>
      </c>
      <c r="T1099" s="544">
        <f>'Report 1'!$X$44</f>
        <v>0</v>
      </c>
      <c r="U1099" s="545">
        <f>'Report 1'!$X$130</f>
        <v>0</v>
      </c>
      <c r="AL1099" s="546" t="s">
        <v>669</v>
      </c>
      <c r="AM1099" s="547">
        <v>2</v>
      </c>
      <c r="AN1099" s="547" t="str">
        <f>'Information Input'!$M$14</f>
        <v xml:space="preserve">      -      </v>
      </c>
      <c r="AO1099" s="547" t="s">
        <v>135</v>
      </c>
      <c r="AP1099" s="538">
        <f t="shared" si="192"/>
        <v>43466</v>
      </c>
      <c r="AQ1099" s="538">
        <f t="shared" si="193"/>
        <v>43555</v>
      </c>
      <c r="AR1099" s="538">
        <f>'Information Input'!$H$35</f>
        <v>43555</v>
      </c>
      <c r="AS1099" s="547" t="str">
        <f>'Information Input'!$J$22</f>
        <v>Quarterly</v>
      </c>
      <c r="AT1099" s="538">
        <f>'Information Input'!$H$30</f>
        <v>43555</v>
      </c>
      <c r="AU1099" s="547">
        <f>'Information Input'!$J$18</f>
        <v>2019</v>
      </c>
      <c r="AV1099" s="547" t="s">
        <v>101</v>
      </c>
      <c r="AW1099" s="547" t="s">
        <v>102</v>
      </c>
      <c r="AX1099" s="547" t="s">
        <v>103</v>
      </c>
      <c r="AY1099" s="548" t="s">
        <v>675</v>
      </c>
      <c r="AZ1099" s="547">
        <v>48</v>
      </c>
      <c r="BA1099" s="549" t="s">
        <v>190</v>
      </c>
      <c r="BB1099" s="543" t="s">
        <v>239</v>
      </c>
      <c r="BC1099" s="550">
        <f>'Report 2'!$H280</f>
        <v>0</v>
      </c>
      <c r="BD1099" s="550">
        <f>'Report 2'!$I280</f>
        <v>0</v>
      </c>
      <c r="BE1099" s="550">
        <f>'Report 2'!$J280</f>
        <v>0</v>
      </c>
      <c r="BF1099" s="550">
        <f>'Report 2'!$K280</f>
        <v>0</v>
      </c>
      <c r="BG1099" s="550">
        <f>'Report 2'!$L280</f>
        <v>0</v>
      </c>
      <c r="BH1099" s="550">
        <f>'Report 2'!$M280</f>
        <v>0</v>
      </c>
      <c r="BI1099" s="550">
        <f>'Report 2'!$N280</f>
        <v>0</v>
      </c>
      <c r="CC1099" s="542" t="s">
        <v>669</v>
      </c>
      <c r="CD1099" s="1014" t="s">
        <v>672</v>
      </c>
      <c r="CE1099" s="1014" t="str">
        <f>'Information Input'!$M$14</f>
        <v xml:space="preserve">      -      </v>
      </c>
      <c r="CF1099" s="551" t="s">
        <v>137</v>
      </c>
      <c r="CG1099" s="552">
        <f t="shared" si="195"/>
        <v>43647</v>
      </c>
      <c r="CH1099" s="552">
        <f t="shared" si="196"/>
        <v>43738</v>
      </c>
      <c r="CI1099" s="552">
        <f>'Information Input'!$H$35</f>
        <v>43555</v>
      </c>
      <c r="CJ1099" s="551" t="str">
        <f>'Information Input'!$J$22</f>
        <v>Quarterly</v>
      </c>
      <c r="CK1099" s="552">
        <f>'Information Input'!$H$30</f>
        <v>43555</v>
      </c>
      <c r="CL1099" s="551">
        <f>'Information Input'!$J$18</f>
        <v>2019</v>
      </c>
      <c r="CM1099" s="551" t="s">
        <v>101</v>
      </c>
      <c r="CN1099" s="1014" t="s">
        <v>102</v>
      </c>
      <c r="CO1099" s="542" t="s">
        <v>103</v>
      </c>
      <c r="CP1099" s="542" t="s">
        <v>671</v>
      </c>
      <c r="CQ1099" s="551">
        <v>18</v>
      </c>
      <c r="CR1099" s="542" t="s">
        <v>160</v>
      </c>
      <c r="CS1099" s="542" t="s">
        <v>235</v>
      </c>
      <c r="CT1099" s="1015">
        <f>'Report 1'!$AD$18</f>
        <v>0</v>
      </c>
      <c r="CU1099" s="1016">
        <f>SUMIF('Report 4A'!$G$16:$G$95,$CQ1099,'Report 4A'!$AL$16:$AL$95)</f>
        <v>0</v>
      </c>
      <c r="CV1099" s="1017">
        <f t="shared" si="197"/>
        <v>0</v>
      </c>
    </row>
    <row r="1100" spans="2:100">
      <c r="B1100" s="535" t="s">
        <v>669</v>
      </c>
      <c r="C1100" s="536">
        <v>1</v>
      </c>
      <c r="D1100" s="537" t="str">
        <f>'Information Input'!$M$14</f>
        <v xml:space="preserve">      -      </v>
      </c>
      <c r="E1100" s="537" t="s">
        <v>136</v>
      </c>
      <c r="F1100" s="538">
        <f t="shared" si="190"/>
        <v>43556</v>
      </c>
      <c r="G1100" s="538">
        <f t="shared" si="191"/>
        <v>43646</v>
      </c>
      <c r="H1100" s="538">
        <f>'Information Input'!$H$35</f>
        <v>43555</v>
      </c>
      <c r="I1100" s="537" t="str">
        <f>'Information Input'!$J$22</f>
        <v>Quarterly</v>
      </c>
      <c r="J1100" s="538">
        <f>'Information Input'!$H$30</f>
        <v>43555</v>
      </c>
      <c r="K1100" s="537">
        <f>'Information Input'!$J$18</f>
        <v>2019</v>
      </c>
      <c r="L1100" s="579" t="s">
        <v>99</v>
      </c>
      <c r="M1100" s="540" t="s">
        <v>100</v>
      </c>
      <c r="N1100" s="541" t="s">
        <v>96</v>
      </c>
      <c r="O1100" s="542" t="s">
        <v>671</v>
      </c>
      <c r="P1100" s="537">
        <v>25</v>
      </c>
      <c r="Q1100" s="541" t="s">
        <v>167</v>
      </c>
      <c r="R1100" s="541" t="s">
        <v>233</v>
      </c>
      <c r="S1100" s="543">
        <f>'Report 1'!$X$18</f>
        <v>0</v>
      </c>
      <c r="T1100" s="544">
        <f>'Report 1'!$X$45</f>
        <v>0</v>
      </c>
      <c r="U1100" s="545">
        <f>'Report 1'!$X$131</f>
        <v>0</v>
      </c>
      <c r="AL1100" s="546" t="s">
        <v>669</v>
      </c>
      <c r="AM1100" s="547">
        <v>2</v>
      </c>
      <c r="AN1100" s="547" t="str">
        <f>'Information Input'!$M$14</f>
        <v xml:space="preserve">      -      </v>
      </c>
      <c r="AO1100" s="547" t="s">
        <v>135</v>
      </c>
      <c r="AP1100" s="538">
        <f t="shared" si="192"/>
        <v>43466</v>
      </c>
      <c r="AQ1100" s="538">
        <f t="shared" si="193"/>
        <v>43555</v>
      </c>
      <c r="AR1100" s="538">
        <f>'Information Input'!$H$35</f>
        <v>43555</v>
      </c>
      <c r="AS1100" s="547" t="str">
        <f>'Information Input'!$J$22</f>
        <v>Quarterly</v>
      </c>
      <c r="AT1100" s="538">
        <f>'Information Input'!$H$30</f>
        <v>43555</v>
      </c>
      <c r="AU1100" s="547">
        <f>'Information Input'!$J$18</f>
        <v>2019</v>
      </c>
      <c r="AV1100" s="547" t="s">
        <v>101</v>
      </c>
      <c r="AW1100" s="547" t="s">
        <v>102</v>
      </c>
      <c r="AX1100" s="547" t="s">
        <v>103</v>
      </c>
      <c r="AY1100" s="548" t="s">
        <v>675</v>
      </c>
      <c r="AZ1100" s="547">
        <v>49</v>
      </c>
      <c r="BA1100" s="549" t="s">
        <v>191</v>
      </c>
      <c r="BB1100" s="543" t="s">
        <v>239</v>
      </c>
      <c r="BC1100" s="550">
        <f>'Report 2'!$H281</f>
        <v>0</v>
      </c>
      <c r="BD1100" s="550">
        <f>'Report 2'!$I281</f>
        <v>0</v>
      </c>
      <c r="BE1100" s="550">
        <f>'Report 2'!$J281</f>
        <v>0</v>
      </c>
      <c r="BF1100" s="550">
        <f>'Report 2'!$K281</f>
        <v>0</v>
      </c>
      <c r="BG1100" s="550">
        <f>'Report 2'!$L281</f>
        <v>0</v>
      </c>
      <c r="BH1100" s="550">
        <f>'Report 2'!$M281</f>
        <v>0</v>
      </c>
      <c r="BI1100" s="550">
        <f>'Report 2'!$N281</f>
        <v>0</v>
      </c>
      <c r="CC1100" s="542" t="s">
        <v>669</v>
      </c>
      <c r="CD1100" s="1014" t="s">
        <v>672</v>
      </c>
      <c r="CE1100" s="1014" t="str">
        <f>'Information Input'!$M$14</f>
        <v xml:space="preserve">      -      </v>
      </c>
      <c r="CF1100" s="551" t="s">
        <v>137</v>
      </c>
      <c r="CG1100" s="552">
        <f t="shared" si="195"/>
        <v>43647</v>
      </c>
      <c r="CH1100" s="552">
        <f t="shared" si="196"/>
        <v>43738</v>
      </c>
      <c r="CI1100" s="552">
        <f>'Information Input'!$H$35</f>
        <v>43555</v>
      </c>
      <c r="CJ1100" s="551" t="str">
        <f>'Information Input'!$J$22</f>
        <v>Quarterly</v>
      </c>
      <c r="CK1100" s="552">
        <f>'Information Input'!$H$30</f>
        <v>43555</v>
      </c>
      <c r="CL1100" s="551">
        <f>'Information Input'!$J$18</f>
        <v>2019</v>
      </c>
      <c r="CM1100" s="551" t="s">
        <v>101</v>
      </c>
      <c r="CN1100" s="1014" t="s">
        <v>102</v>
      </c>
      <c r="CO1100" s="542" t="s">
        <v>103</v>
      </c>
      <c r="CP1100" s="542" t="s">
        <v>671</v>
      </c>
      <c r="CQ1100" s="551">
        <v>19</v>
      </c>
      <c r="CR1100" s="542" t="s">
        <v>161</v>
      </c>
      <c r="CS1100" s="542" t="s">
        <v>235</v>
      </c>
      <c r="CT1100" s="1015">
        <f>'Report 1'!$AD$18</f>
        <v>0</v>
      </c>
      <c r="CU1100" s="1016">
        <f>SUMIF('Report 4A'!$G$16:$G$95,$CQ1100,'Report 4A'!$AL$16:$AL$95)</f>
        <v>0</v>
      </c>
      <c r="CV1100" s="1017">
        <f t="shared" si="197"/>
        <v>0</v>
      </c>
    </row>
    <row r="1101" spans="2:100">
      <c r="B1101" s="535" t="s">
        <v>669</v>
      </c>
      <c r="C1101" s="536">
        <v>1</v>
      </c>
      <c r="D1101" s="537" t="str">
        <f>'Information Input'!$M$14</f>
        <v xml:space="preserve">      -      </v>
      </c>
      <c r="E1101" s="537" t="s">
        <v>136</v>
      </c>
      <c r="F1101" s="538">
        <f t="shared" si="190"/>
        <v>43556</v>
      </c>
      <c r="G1101" s="538">
        <f t="shared" si="191"/>
        <v>43646</v>
      </c>
      <c r="H1101" s="538">
        <f>'Information Input'!$H$35</f>
        <v>43555</v>
      </c>
      <c r="I1101" s="537" t="str">
        <f>'Information Input'!$J$22</f>
        <v>Quarterly</v>
      </c>
      <c r="J1101" s="538">
        <f>'Information Input'!$H$30</f>
        <v>43555</v>
      </c>
      <c r="K1101" s="537">
        <f>'Information Input'!$J$18</f>
        <v>2019</v>
      </c>
      <c r="L1101" s="579" t="s">
        <v>99</v>
      </c>
      <c r="M1101" s="540" t="s">
        <v>100</v>
      </c>
      <c r="N1101" s="541" t="s">
        <v>96</v>
      </c>
      <c r="O1101" s="542" t="s">
        <v>671</v>
      </c>
      <c r="P1101" s="537">
        <v>26</v>
      </c>
      <c r="Q1101" s="541" t="s">
        <v>168</v>
      </c>
      <c r="R1101" s="541" t="s">
        <v>237</v>
      </c>
      <c r="S1101" s="543">
        <f>'Report 1'!$X$18</f>
        <v>0</v>
      </c>
      <c r="T1101" s="544">
        <f>'Report 1'!$X$46</f>
        <v>0</v>
      </c>
      <c r="U1101" s="545">
        <f>'Report 1'!$X$132</f>
        <v>0</v>
      </c>
      <c r="AL1101" s="546" t="s">
        <v>669</v>
      </c>
      <c r="AM1101" s="547">
        <v>2</v>
      </c>
      <c r="AN1101" s="547" t="str">
        <f>'Information Input'!$M$14</f>
        <v xml:space="preserve">      -      </v>
      </c>
      <c r="AO1101" s="547" t="s">
        <v>135</v>
      </c>
      <c r="AP1101" s="538">
        <f t="shared" si="192"/>
        <v>43466</v>
      </c>
      <c r="AQ1101" s="538">
        <f t="shared" si="193"/>
        <v>43555</v>
      </c>
      <c r="AR1101" s="538">
        <f>'Information Input'!$H$35</f>
        <v>43555</v>
      </c>
      <c r="AS1101" s="547" t="str">
        <f>'Information Input'!$J$22</f>
        <v>Quarterly</v>
      </c>
      <c r="AT1101" s="538">
        <f>'Information Input'!$H$30</f>
        <v>43555</v>
      </c>
      <c r="AU1101" s="547">
        <f>'Information Input'!$J$18</f>
        <v>2019</v>
      </c>
      <c r="AV1101" s="547" t="s">
        <v>101</v>
      </c>
      <c r="AW1101" s="547" t="s">
        <v>102</v>
      </c>
      <c r="AX1101" s="547" t="s">
        <v>103</v>
      </c>
      <c r="AY1101" s="548" t="s">
        <v>675</v>
      </c>
      <c r="AZ1101" s="547">
        <v>50</v>
      </c>
      <c r="BA1101" s="549" t="s">
        <v>192</v>
      </c>
      <c r="BB1101" s="543" t="s">
        <v>239</v>
      </c>
      <c r="BC1101" s="550">
        <f>'Report 2'!$H282</f>
        <v>0</v>
      </c>
      <c r="BD1101" s="550">
        <f>'Report 2'!$I282</f>
        <v>0</v>
      </c>
      <c r="BE1101" s="550">
        <f>'Report 2'!$J282</f>
        <v>0</v>
      </c>
      <c r="BF1101" s="550">
        <f>'Report 2'!$K282</f>
        <v>0</v>
      </c>
      <c r="BG1101" s="550">
        <f>'Report 2'!$L282</f>
        <v>0</v>
      </c>
      <c r="BH1101" s="550">
        <f>'Report 2'!$M282</f>
        <v>0</v>
      </c>
      <c r="BI1101" s="550">
        <f>'Report 2'!$N282</f>
        <v>0</v>
      </c>
      <c r="CC1101" s="542" t="s">
        <v>669</v>
      </c>
      <c r="CD1101" s="1014" t="s">
        <v>672</v>
      </c>
      <c r="CE1101" s="1014" t="str">
        <f>'Information Input'!$M$14</f>
        <v xml:space="preserve">      -      </v>
      </c>
      <c r="CF1101" s="551" t="s">
        <v>137</v>
      </c>
      <c r="CG1101" s="552">
        <f t="shared" si="195"/>
        <v>43647</v>
      </c>
      <c r="CH1101" s="552">
        <f t="shared" si="196"/>
        <v>43738</v>
      </c>
      <c r="CI1101" s="552">
        <f>'Information Input'!$H$35</f>
        <v>43555</v>
      </c>
      <c r="CJ1101" s="551" t="str">
        <f>'Information Input'!$J$22</f>
        <v>Quarterly</v>
      </c>
      <c r="CK1101" s="552">
        <f>'Information Input'!$H$30</f>
        <v>43555</v>
      </c>
      <c r="CL1101" s="551">
        <f>'Information Input'!$J$18</f>
        <v>2019</v>
      </c>
      <c r="CM1101" s="551" t="s">
        <v>101</v>
      </c>
      <c r="CN1101" s="1014" t="s">
        <v>102</v>
      </c>
      <c r="CO1101" s="542" t="s">
        <v>103</v>
      </c>
      <c r="CP1101" s="542" t="s">
        <v>671</v>
      </c>
      <c r="CQ1101" s="551">
        <v>20</v>
      </c>
      <c r="CR1101" s="542" t="s">
        <v>162</v>
      </c>
      <c r="CS1101" s="542" t="s">
        <v>235</v>
      </c>
      <c r="CT1101" s="1015">
        <f>'Report 1'!$AD$18</f>
        <v>0</v>
      </c>
      <c r="CU1101" s="1016">
        <f>SUMIF('Report 4A'!$G$16:$G$95,$CQ1101,'Report 4A'!$AL$16:$AL$95)</f>
        <v>0</v>
      </c>
      <c r="CV1101" s="1017">
        <f t="shared" si="197"/>
        <v>0</v>
      </c>
    </row>
    <row r="1102" spans="2:100">
      <c r="B1102" s="535" t="s">
        <v>669</v>
      </c>
      <c r="C1102" s="536">
        <v>1</v>
      </c>
      <c r="D1102" s="537" t="str">
        <f>'Information Input'!$M$14</f>
        <v xml:space="preserve">      -      </v>
      </c>
      <c r="E1102" s="537" t="s">
        <v>136</v>
      </c>
      <c r="F1102" s="538">
        <f t="shared" si="190"/>
        <v>43556</v>
      </c>
      <c r="G1102" s="538">
        <f t="shared" si="191"/>
        <v>43646</v>
      </c>
      <c r="H1102" s="538">
        <f>'Information Input'!$H$35</f>
        <v>43555</v>
      </c>
      <c r="I1102" s="537" t="str">
        <f>'Information Input'!$J$22</f>
        <v>Quarterly</v>
      </c>
      <c r="J1102" s="538">
        <f>'Information Input'!$H$30</f>
        <v>43555</v>
      </c>
      <c r="K1102" s="537">
        <f>'Information Input'!$J$18</f>
        <v>2019</v>
      </c>
      <c r="L1102" s="579" t="s">
        <v>99</v>
      </c>
      <c r="M1102" s="540" t="s">
        <v>100</v>
      </c>
      <c r="N1102" s="541" t="s">
        <v>96</v>
      </c>
      <c r="O1102" s="542" t="s">
        <v>671</v>
      </c>
      <c r="P1102" s="537">
        <v>27</v>
      </c>
      <c r="Q1102" s="541" t="s">
        <v>169</v>
      </c>
      <c r="R1102" s="541" t="s">
        <v>235</v>
      </c>
      <c r="S1102" s="543">
        <f>'Report 1'!$X$18</f>
        <v>0</v>
      </c>
      <c r="T1102" s="544">
        <f>'Report 1'!$X$47</f>
        <v>0</v>
      </c>
      <c r="U1102" s="545">
        <f>'Report 1'!$X$133</f>
        <v>0</v>
      </c>
      <c r="AL1102" s="546" t="s">
        <v>669</v>
      </c>
      <c r="AM1102" s="547">
        <v>2</v>
      </c>
      <c r="AN1102" s="547" t="str">
        <f>'Information Input'!$M$14</f>
        <v xml:space="preserve">      -      </v>
      </c>
      <c r="AO1102" s="547" t="s">
        <v>135</v>
      </c>
      <c r="AP1102" s="538">
        <f t="shared" si="192"/>
        <v>43466</v>
      </c>
      <c r="AQ1102" s="538">
        <f t="shared" si="193"/>
        <v>43555</v>
      </c>
      <c r="AR1102" s="538">
        <f>'Information Input'!$H$35</f>
        <v>43555</v>
      </c>
      <c r="AS1102" s="547" t="str">
        <f>'Information Input'!$J$22</f>
        <v>Quarterly</v>
      </c>
      <c r="AT1102" s="538">
        <f>'Information Input'!$H$30</f>
        <v>43555</v>
      </c>
      <c r="AU1102" s="547">
        <f>'Information Input'!$J$18</f>
        <v>2019</v>
      </c>
      <c r="AV1102" s="547" t="s">
        <v>101</v>
      </c>
      <c r="AW1102" s="547" t="s">
        <v>102</v>
      </c>
      <c r="AX1102" s="547" t="s">
        <v>103</v>
      </c>
      <c r="AY1102" s="548" t="s">
        <v>675</v>
      </c>
      <c r="AZ1102" s="547">
        <v>51</v>
      </c>
      <c r="BA1102" s="549" t="s">
        <v>193</v>
      </c>
      <c r="BB1102" s="543" t="s">
        <v>239</v>
      </c>
      <c r="BC1102" s="550">
        <f>'Report 2'!$H283</f>
        <v>0</v>
      </c>
      <c r="BD1102" s="550">
        <f>'Report 2'!$I283</f>
        <v>0</v>
      </c>
      <c r="BE1102" s="550">
        <f>'Report 2'!$J283</f>
        <v>0</v>
      </c>
      <c r="BF1102" s="550">
        <f>'Report 2'!$K283</f>
        <v>0</v>
      </c>
      <c r="BG1102" s="550">
        <f>'Report 2'!$L283</f>
        <v>0</v>
      </c>
      <c r="BH1102" s="550">
        <f>'Report 2'!$M283</f>
        <v>0</v>
      </c>
      <c r="BI1102" s="550">
        <f>'Report 2'!$N283</f>
        <v>0</v>
      </c>
      <c r="CC1102" s="542" t="s">
        <v>669</v>
      </c>
      <c r="CD1102" s="1014" t="s">
        <v>672</v>
      </c>
      <c r="CE1102" s="1014" t="str">
        <f>'Information Input'!$M$14</f>
        <v xml:space="preserve">      -      </v>
      </c>
      <c r="CF1102" s="551" t="s">
        <v>137</v>
      </c>
      <c r="CG1102" s="552">
        <f t="shared" si="195"/>
        <v>43647</v>
      </c>
      <c r="CH1102" s="552">
        <f t="shared" si="196"/>
        <v>43738</v>
      </c>
      <c r="CI1102" s="552">
        <f>'Information Input'!$H$35</f>
        <v>43555</v>
      </c>
      <c r="CJ1102" s="551" t="str">
        <f>'Information Input'!$J$22</f>
        <v>Quarterly</v>
      </c>
      <c r="CK1102" s="552">
        <f>'Information Input'!$H$30</f>
        <v>43555</v>
      </c>
      <c r="CL1102" s="551">
        <f>'Information Input'!$J$18</f>
        <v>2019</v>
      </c>
      <c r="CM1102" s="551" t="s">
        <v>101</v>
      </c>
      <c r="CN1102" s="1014" t="s">
        <v>102</v>
      </c>
      <c r="CO1102" s="542" t="s">
        <v>103</v>
      </c>
      <c r="CP1102" s="542" t="s">
        <v>671</v>
      </c>
      <c r="CQ1102" s="551">
        <v>21</v>
      </c>
      <c r="CR1102" s="542" t="s">
        <v>163</v>
      </c>
      <c r="CS1102" s="542" t="s">
        <v>235</v>
      </c>
      <c r="CT1102" s="1015">
        <f>'Report 1'!$AD$18</f>
        <v>0</v>
      </c>
      <c r="CU1102" s="1016">
        <f>SUMIF('Report 4A'!$G$16:$G$95,$CQ1102,'Report 4A'!$AL$16:$AL$95)</f>
        <v>0</v>
      </c>
      <c r="CV1102" s="1017">
        <f t="shared" si="197"/>
        <v>0</v>
      </c>
    </row>
    <row r="1103" spans="2:100">
      <c r="B1103" s="535" t="s">
        <v>669</v>
      </c>
      <c r="C1103" s="536">
        <v>1</v>
      </c>
      <c r="D1103" s="537" t="str">
        <f>'Information Input'!$M$14</f>
        <v xml:space="preserve">      -      </v>
      </c>
      <c r="E1103" s="537" t="s">
        <v>136</v>
      </c>
      <c r="F1103" s="538">
        <f t="shared" si="190"/>
        <v>43556</v>
      </c>
      <c r="G1103" s="538">
        <f t="shared" si="191"/>
        <v>43646</v>
      </c>
      <c r="H1103" s="538">
        <f>'Information Input'!$H$35</f>
        <v>43555</v>
      </c>
      <c r="I1103" s="537" t="str">
        <f>'Information Input'!$J$22</f>
        <v>Quarterly</v>
      </c>
      <c r="J1103" s="538">
        <f>'Information Input'!$H$30</f>
        <v>43555</v>
      </c>
      <c r="K1103" s="537">
        <f>'Information Input'!$J$18</f>
        <v>2019</v>
      </c>
      <c r="L1103" s="579" t="s">
        <v>99</v>
      </c>
      <c r="M1103" s="540" t="s">
        <v>100</v>
      </c>
      <c r="N1103" s="541" t="s">
        <v>96</v>
      </c>
      <c r="O1103" s="542" t="s">
        <v>671</v>
      </c>
      <c r="P1103" s="537">
        <v>28</v>
      </c>
      <c r="Q1103" s="541" t="s">
        <v>170</v>
      </c>
      <c r="R1103" s="541" t="s">
        <v>235</v>
      </c>
      <c r="S1103" s="543">
        <f>'Report 1'!$X$18</f>
        <v>0</v>
      </c>
      <c r="T1103" s="544">
        <f>'Report 1'!$X$48</f>
        <v>0</v>
      </c>
      <c r="U1103" s="545">
        <f>'Report 1'!$X$134</f>
        <v>0</v>
      </c>
      <c r="AL1103" s="557" t="s">
        <v>669</v>
      </c>
      <c r="AM1103" s="558">
        <v>2</v>
      </c>
      <c r="AN1103" s="558" t="str">
        <f>'Information Input'!$M$14</f>
        <v xml:space="preserve">      -      </v>
      </c>
      <c r="AO1103" s="558" t="s">
        <v>135</v>
      </c>
      <c r="AP1103" s="559">
        <f t="shared" si="192"/>
        <v>43466</v>
      </c>
      <c r="AQ1103" s="559">
        <f t="shared" si="193"/>
        <v>43555</v>
      </c>
      <c r="AR1103" s="559">
        <f>'Information Input'!$H$35</f>
        <v>43555</v>
      </c>
      <c r="AS1103" s="558" t="str">
        <f>'Information Input'!$J$22</f>
        <v>Quarterly</v>
      </c>
      <c r="AT1103" s="559">
        <f>'Information Input'!$H$30</f>
        <v>43555</v>
      </c>
      <c r="AU1103" s="558">
        <f>'Information Input'!$J$18</f>
        <v>2019</v>
      </c>
      <c r="AV1103" s="558" t="s">
        <v>101</v>
      </c>
      <c r="AW1103" s="558" t="s">
        <v>102</v>
      </c>
      <c r="AX1103" s="558" t="s">
        <v>103</v>
      </c>
      <c r="AY1103" s="572" t="s">
        <v>674</v>
      </c>
      <c r="AZ1103" s="558">
        <v>52</v>
      </c>
      <c r="BA1103" s="557" t="s">
        <v>194</v>
      </c>
      <c r="BB1103" s="560" t="s">
        <v>239</v>
      </c>
      <c r="BC1103" s="569">
        <f>'Report 2'!$H284</f>
        <v>0</v>
      </c>
      <c r="BD1103" s="569">
        <f>'Report 2'!$I284</f>
        <v>0</v>
      </c>
      <c r="BE1103" s="569">
        <f>'Report 2'!$J284</f>
        <v>0</v>
      </c>
      <c r="BF1103" s="569">
        <f>'Report 2'!$K284</f>
        <v>0</v>
      </c>
      <c r="BG1103" s="569">
        <f>'Report 2'!$L284</f>
        <v>0</v>
      </c>
      <c r="BH1103" s="569">
        <f>'Report 2'!$M284</f>
        <v>0</v>
      </c>
      <c r="BI1103" s="569">
        <f>'Report 2'!$N284</f>
        <v>0</v>
      </c>
      <c r="CC1103" s="542" t="s">
        <v>669</v>
      </c>
      <c r="CD1103" s="1014" t="s">
        <v>672</v>
      </c>
      <c r="CE1103" s="1014" t="str">
        <f>'Information Input'!$M$14</f>
        <v xml:space="preserve">      -      </v>
      </c>
      <c r="CF1103" s="551" t="s">
        <v>137</v>
      </c>
      <c r="CG1103" s="552">
        <f t="shared" si="195"/>
        <v>43647</v>
      </c>
      <c r="CH1103" s="552">
        <f t="shared" si="196"/>
        <v>43738</v>
      </c>
      <c r="CI1103" s="552">
        <f>'Information Input'!$H$35</f>
        <v>43555</v>
      </c>
      <c r="CJ1103" s="551" t="str">
        <f>'Information Input'!$J$22</f>
        <v>Quarterly</v>
      </c>
      <c r="CK1103" s="552">
        <f>'Information Input'!$H$30</f>
        <v>43555</v>
      </c>
      <c r="CL1103" s="551">
        <f>'Information Input'!$J$18</f>
        <v>2019</v>
      </c>
      <c r="CM1103" s="551" t="s">
        <v>101</v>
      </c>
      <c r="CN1103" s="1014" t="s">
        <v>102</v>
      </c>
      <c r="CO1103" s="542" t="s">
        <v>103</v>
      </c>
      <c r="CP1103" s="542" t="s">
        <v>671</v>
      </c>
      <c r="CQ1103" s="551">
        <v>22</v>
      </c>
      <c r="CR1103" s="542" t="s">
        <v>164</v>
      </c>
      <c r="CS1103" s="542" t="s">
        <v>236</v>
      </c>
      <c r="CT1103" s="1015">
        <f>'Report 1'!$AD$18</f>
        <v>0</v>
      </c>
      <c r="CU1103" s="1016">
        <f>SUMIF('Report 4A'!$G$16:$G$95,$CQ1103,'Report 4A'!$AL$16:$AL$95)</f>
        <v>0</v>
      </c>
      <c r="CV1103" s="1017">
        <f t="shared" si="197"/>
        <v>0</v>
      </c>
    </row>
    <row r="1104" spans="2:100">
      <c r="B1104" s="535" t="s">
        <v>669</v>
      </c>
      <c r="C1104" s="536">
        <v>1</v>
      </c>
      <c r="D1104" s="537" t="str">
        <f>'Information Input'!$M$14</f>
        <v xml:space="preserve">      -      </v>
      </c>
      <c r="E1104" s="537" t="s">
        <v>136</v>
      </c>
      <c r="F1104" s="538">
        <f t="shared" si="190"/>
        <v>43556</v>
      </c>
      <c r="G1104" s="538">
        <f t="shared" si="191"/>
        <v>43646</v>
      </c>
      <c r="H1104" s="538">
        <f>'Information Input'!$H$35</f>
        <v>43555</v>
      </c>
      <c r="I1104" s="537" t="str">
        <f>'Information Input'!$J$22</f>
        <v>Quarterly</v>
      </c>
      <c r="J1104" s="538">
        <f>'Information Input'!$H$30</f>
        <v>43555</v>
      </c>
      <c r="K1104" s="537">
        <f>'Information Input'!$J$18</f>
        <v>2019</v>
      </c>
      <c r="L1104" s="579" t="s">
        <v>99</v>
      </c>
      <c r="M1104" s="540" t="s">
        <v>100</v>
      </c>
      <c r="N1104" s="541" t="s">
        <v>96</v>
      </c>
      <c r="O1104" s="542" t="s">
        <v>671</v>
      </c>
      <c r="P1104" s="537">
        <v>29</v>
      </c>
      <c r="Q1104" s="541" t="s">
        <v>171</v>
      </c>
      <c r="R1104" s="541" t="s">
        <v>238</v>
      </c>
      <c r="S1104" s="543">
        <f>'Report 1'!$X$18</f>
        <v>0</v>
      </c>
      <c r="T1104" s="544">
        <f>'Report 1'!$X$49</f>
        <v>0</v>
      </c>
      <c r="U1104" s="545">
        <f>'Report 1'!$X$135</f>
        <v>0</v>
      </c>
      <c r="AL1104" s="522" t="s">
        <v>669</v>
      </c>
      <c r="AM1104" s="517">
        <v>2</v>
      </c>
      <c r="AN1104" s="517" t="str">
        <f>'Information Input'!$M$14</f>
        <v xml:space="preserve">      -      </v>
      </c>
      <c r="AO1104" s="517" t="s">
        <v>136</v>
      </c>
      <c r="AP1104" s="518">
        <f>DATE(AU1104,4,1)</f>
        <v>43556</v>
      </c>
      <c r="AQ1104" s="518">
        <f t="shared" ref="AQ1104:AQ1145" si="198">DATE(AU1104,6,30)</f>
        <v>43646</v>
      </c>
      <c r="AR1104" s="519">
        <f>'Information Input'!$H$35</f>
        <v>43555</v>
      </c>
      <c r="AS1104" s="517" t="str">
        <f>'Information Input'!$J$22</f>
        <v>Quarterly</v>
      </c>
      <c r="AT1104" s="519">
        <f>'Information Input'!$H$30</f>
        <v>43555</v>
      </c>
      <c r="AU1104" s="517">
        <f>'Information Input'!$J$18</f>
        <v>2019</v>
      </c>
      <c r="AV1104" s="517" t="s">
        <v>101</v>
      </c>
      <c r="AW1104" s="517" t="s">
        <v>102</v>
      </c>
      <c r="AX1104" s="528" t="s">
        <v>103</v>
      </c>
      <c r="AY1104" s="529" t="s">
        <v>671</v>
      </c>
      <c r="AZ1104" s="528">
        <v>11</v>
      </c>
      <c r="BA1104" s="530" t="s">
        <v>153</v>
      </c>
      <c r="BB1104" s="524" t="s">
        <v>231</v>
      </c>
      <c r="BC1104" s="531">
        <f>'Report 2'!$O243</f>
        <v>0</v>
      </c>
      <c r="BD1104" s="531">
        <f>'Report 2'!$P243</f>
        <v>0</v>
      </c>
      <c r="BE1104" s="531">
        <f>'Report 2'!$Q243</f>
        <v>0</v>
      </c>
      <c r="BF1104" s="531">
        <f>'Report 2'!$R243</f>
        <v>0</v>
      </c>
      <c r="BG1104" s="531">
        <f>'Report 2'!$S243</f>
        <v>0</v>
      </c>
      <c r="BH1104" s="531">
        <f>'Report 2'!$T243</f>
        <v>0</v>
      </c>
      <c r="BI1104" s="531">
        <f>'Report 2'!$U243</f>
        <v>0</v>
      </c>
      <c r="CC1104" s="542" t="s">
        <v>669</v>
      </c>
      <c r="CD1104" s="1014" t="s">
        <v>672</v>
      </c>
      <c r="CE1104" s="1014" t="str">
        <f>'Information Input'!$M$14</f>
        <v xml:space="preserve">      -      </v>
      </c>
      <c r="CF1104" s="551" t="s">
        <v>137</v>
      </c>
      <c r="CG1104" s="552">
        <f t="shared" si="195"/>
        <v>43647</v>
      </c>
      <c r="CH1104" s="552">
        <f t="shared" si="196"/>
        <v>43738</v>
      </c>
      <c r="CI1104" s="552">
        <f>'Information Input'!$H$35</f>
        <v>43555</v>
      </c>
      <c r="CJ1104" s="551" t="str">
        <f>'Information Input'!$J$22</f>
        <v>Quarterly</v>
      </c>
      <c r="CK1104" s="552">
        <f>'Information Input'!$H$30</f>
        <v>43555</v>
      </c>
      <c r="CL1104" s="551">
        <f>'Information Input'!$J$18</f>
        <v>2019</v>
      </c>
      <c r="CM1104" s="551" t="s">
        <v>101</v>
      </c>
      <c r="CN1104" s="1014" t="s">
        <v>102</v>
      </c>
      <c r="CO1104" s="542" t="s">
        <v>103</v>
      </c>
      <c r="CP1104" s="542" t="s">
        <v>671</v>
      </c>
      <c r="CQ1104" s="551">
        <v>23</v>
      </c>
      <c r="CR1104" s="542" t="s">
        <v>165</v>
      </c>
      <c r="CS1104" s="542" t="s">
        <v>236</v>
      </c>
      <c r="CT1104" s="1015">
        <f>'Report 1'!$AD$18</f>
        <v>0</v>
      </c>
      <c r="CU1104" s="1016">
        <f>SUMIF('Report 4A'!$G$16:$G$95,$CQ1104,'Report 4A'!$AL$16:$AL$95)</f>
        <v>0</v>
      </c>
      <c r="CV1104" s="1017">
        <f t="shared" si="197"/>
        <v>0</v>
      </c>
    </row>
    <row r="1105" spans="2:100">
      <c r="B1105" s="535" t="s">
        <v>669</v>
      </c>
      <c r="C1105" s="536">
        <v>1</v>
      </c>
      <c r="D1105" s="537" t="str">
        <f>'Information Input'!$M$14</f>
        <v xml:space="preserve">      -      </v>
      </c>
      <c r="E1105" s="537" t="s">
        <v>136</v>
      </c>
      <c r="F1105" s="538">
        <f t="shared" si="190"/>
        <v>43556</v>
      </c>
      <c r="G1105" s="538">
        <f t="shared" si="191"/>
        <v>43646</v>
      </c>
      <c r="H1105" s="538">
        <f>'Information Input'!$H$35</f>
        <v>43555</v>
      </c>
      <c r="I1105" s="537" t="str">
        <f>'Information Input'!$J$22</f>
        <v>Quarterly</v>
      </c>
      <c r="J1105" s="538">
        <f>'Information Input'!$H$30</f>
        <v>43555</v>
      </c>
      <c r="K1105" s="537">
        <f>'Information Input'!$J$18</f>
        <v>2019</v>
      </c>
      <c r="L1105" s="579" t="s">
        <v>99</v>
      </c>
      <c r="M1105" s="540" t="s">
        <v>100</v>
      </c>
      <c r="N1105" s="541" t="s">
        <v>96</v>
      </c>
      <c r="O1105" s="542" t="s">
        <v>671</v>
      </c>
      <c r="P1105" s="537">
        <v>30</v>
      </c>
      <c r="Q1105" s="541" t="s">
        <v>172</v>
      </c>
      <c r="R1105" s="541" t="s">
        <v>238</v>
      </c>
      <c r="S1105" s="543">
        <f>'Report 1'!$X$18</f>
        <v>0</v>
      </c>
      <c r="T1105" s="544">
        <f>'Report 1'!$X$50</f>
        <v>0</v>
      </c>
      <c r="U1105" s="545">
        <f>'Report 1'!$X$136</f>
        <v>0</v>
      </c>
      <c r="AL1105" s="546" t="s">
        <v>669</v>
      </c>
      <c r="AM1105" s="547">
        <v>2</v>
      </c>
      <c r="AN1105" s="547" t="str">
        <f>'Information Input'!$M$14</f>
        <v xml:space="preserve">      -      </v>
      </c>
      <c r="AO1105" s="547" t="s">
        <v>136</v>
      </c>
      <c r="AP1105" s="538">
        <f t="shared" ref="AP1105:AP1145" si="199">DATE(AU1105,4,1)</f>
        <v>43556</v>
      </c>
      <c r="AQ1105" s="538">
        <f t="shared" si="198"/>
        <v>43646</v>
      </c>
      <c r="AR1105" s="538">
        <f>'Information Input'!$H$35</f>
        <v>43555</v>
      </c>
      <c r="AS1105" s="547" t="str">
        <f>'Information Input'!$J$22</f>
        <v>Quarterly</v>
      </c>
      <c r="AT1105" s="538">
        <f>'Information Input'!$H$30</f>
        <v>43555</v>
      </c>
      <c r="AU1105" s="547">
        <f>'Information Input'!$J$18</f>
        <v>2019</v>
      </c>
      <c r="AV1105" s="547" t="s">
        <v>101</v>
      </c>
      <c r="AW1105" s="547" t="s">
        <v>102</v>
      </c>
      <c r="AX1105" s="547" t="s">
        <v>103</v>
      </c>
      <c r="AY1105" s="548" t="s">
        <v>671</v>
      </c>
      <c r="AZ1105" s="547">
        <v>12</v>
      </c>
      <c r="BA1105" s="549" t="s">
        <v>154</v>
      </c>
      <c r="BB1105" s="543" t="s">
        <v>231</v>
      </c>
      <c r="BC1105" s="550">
        <f>'Report 2'!$O244</f>
        <v>0</v>
      </c>
      <c r="BD1105" s="550">
        <f>'Report 2'!$P244</f>
        <v>0</v>
      </c>
      <c r="BE1105" s="550">
        <f>'Report 2'!$Q244</f>
        <v>0</v>
      </c>
      <c r="BF1105" s="550">
        <f>'Report 2'!$R244</f>
        <v>0</v>
      </c>
      <c r="BG1105" s="550">
        <f>'Report 2'!$S244</f>
        <v>0</v>
      </c>
      <c r="BH1105" s="550">
        <f>'Report 2'!$T244</f>
        <v>0</v>
      </c>
      <c r="BI1105" s="550">
        <f>'Report 2'!$U244</f>
        <v>0</v>
      </c>
      <c r="CC1105" s="542" t="s">
        <v>669</v>
      </c>
      <c r="CD1105" s="1014" t="s">
        <v>672</v>
      </c>
      <c r="CE1105" s="1014" t="str">
        <f>'Information Input'!$M$14</f>
        <v xml:space="preserve">      -      </v>
      </c>
      <c r="CF1105" s="551" t="s">
        <v>137</v>
      </c>
      <c r="CG1105" s="552">
        <f t="shared" si="195"/>
        <v>43647</v>
      </c>
      <c r="CH1105" s="552">
        <f t="shared" si="196"/>
        <v>43738</v>
      </c>
      <c r="CI1105" s="552">
        <f>'Information Input'!$H$35</f>
        <v>43555</v>
      </c>
      <c r="CJ1105" s="551" t="str">
        <f>'Information Input'!$J$22</f>
        <v>Quarterly</v>
      </c>
      <c r="CK1105" s="552">
        <f>'Information Input'!$H$30</f>
        <v>43555</v>
      </c>
      <c r="CL1105" s="551">
        <f>'Information Input'!$J$18</f>
        <v>2019</v>
      </c>
      <c r="CM1105" s="551" t="s">
        <v>101</v>
      </c>
      <c r="CN1105" s="1014" t="s">
        <v>102</v>
      </c>
      <c r="CO1105" s="542" t="s">
        <v>103</v>
      </c>
      <c r="CP1105" s="542" t="s">
        <v>671</v>
      </c>
      <c r="CQ1105" s="551">
        <v>24</v>
      </c>
      <c r="CR1105" s="542" t="s">
        <v>166</v>
      </c>
      <c r="CS1105" s="542" t="s">
        <v>233</v>
      </c>
      <c r="CT1105" s="1015">
        <f>'Report 1'!$AD$18</f>
        <v>0</v>
      </c>
      <c r="CU1105" s="1016">
        <f>SUMIF('Report 4A'!$G$16:$G$95,$CQ1105,'Report 4A'!$AL$16:$AL$95)</f>
        <v>0</v>
      </c>
      <c r="CV1105" s="1017">
        <f t="shared" si="197"/>
        <v>0</v>
      </c>
    </row>
    <row r="1106" spans="2:100">
      <c r="B1106" s="535" t="s">
        <v>669</v>
      </c>
      <c r="C1106" s="536">
        <v>1</v>
      </c>
      <c r="D1106" s="537" t="str">
        <f>'Information Input'!$M$14</f>
        <v xml:space="preserve">      -      </v>
      </c>
      <c r="E1106" s="537" t="s">
        <v>136</v>
      </c>
      <c r="F1106" s="538">
        <f t="shared" si="190"/>
        <v>43556</v>
      </c>
      <c r="G1106" s="538">
        <f t="shared" si="191"/>
        <v>43646</v>
      </c>
      <c r="H1106" s="538">
        <f>'Information Input'!$H$35</f>
        <v>43555</v>
      </c>
      <c r="I1106" s="537" t="str">
        <f>'Information Input'!$J$22</f>
        <v>Quarterly</v>
      </c>
      <c r="J1106" s="538">
        <f>'Information Input'!$H$30</f>
        <v>43555</v>
      </c>
      <c r="K1106" s="537">
        <f>'Information Input'!$J$18</f>
        <v>2019</v>
      </c>
      <c r="L1106" s="579" t="s">
        <v>99</v>
      </c>
      <c r="M1106" s="540" t="s">
        <v>100</v>
      </c>
      <c r="N1106" s="541" t="s">
        <v>96</v>
      </c>
      <c r="O1106" s="542" t="s">
        <v>671</v>
      </c>
      <c r="P1106" s="537">
        <v>31</v>
      </c>
      <c r="Q1106" s="541" t="s">
        <v>173</v>
      </c>
      <c r="R1106" s="541" t="s">
        <v>233</v>
      </c>
      <c r="S1106" s="543">
        <f>'Report 1'!$X$18</f>
        <v>0</v>
      </c>
      <c r="T1106" s="544">
        <f>'Report 1'!$X$51</f>
        <v>0</v>
      </c>
      <c r="U1106" s="545">
        <f>'Report 1'!$X$137</f>
        <v>0</v>
      </c>
      <c r="AL1106" s="546" t="s">
        <v>669</v>
      </c>
      <c r="AM1106" s="547">
        <v>2</v>
      </c>
      <c r="AN1106" s="547" t="str">
        <f>'Information Input'!$M$14</f>
        <v xml:space="preserve">      -      </v>
      </c>
      <c r="AO1106" s="547" t="s">
        <v>136</v>
      </c>
      <c r="AP1106" s="538">
        <f t="shared" si="199"/>
        <v>43556</v>
      </c>
      <c r="AQ1106" s="538">
        <f t="shared" si="198"/>
        <v>43646</v>
      </c>
      <c r="AR1106" s="538">
        <f>'Information Input'!$H$35</f>
        <v>43555</v>
      </c>
      <c r="AS1106" s="547" t="str">
        <f>'Information Input'!$J$22</f>
        <v>Quarterly</v>
      </c>
      <c r="AT1106" s="538">
        <f>'Information Input'!$H$30</f>
        <v>43555</v>
      </c>
      <c r="AU1106" s="547">
        <f>'Information Input'!$J$18</f>
        <v>2019</v>
      </c>
      <c r="AV1106" s="547" t="s">
        <v>101</v>
      </c>
      <c r="AW1106" s="547" t="s">
        <v>102</v>
      </c>
      <c r="AX1106" s="547" t="s">
        <v>103</v>
      </c>
      <c r="AY1106" s="548" t="s">
        <v>671</v>
      </c>
      <c r="AZ1106" s="547">
        <v>13</v>
      </c>
      <c r="BA1106" s="549" t="s">
        <v>155</v>
      </c>
      <c r="BB1106" s="543" t="s">
        <v>232</v>
      </c>
      <c r="BC1106" s="550">
        <f>'Report 2'!$O245</f>
        <v>0</v>
      </c>
      <c r="BD1106" s="550">
        <f>'Report 2'!$P245</f>
        <v>0</v>
      </c>
      <c r="BE1106" s="550">
        <f>'Report 2'!$Q245</f>
        <v>0</v>
      </c>
      <c r="BF1106" s="550">
        <f>'Report 2'!$R245</f>
        <v>0</v>
      </c>
      <c r="BG1106" s="550">
        <f>'Report 2'!$S245</f>
        <v>0</v>
      </c>
      <c r="BH1106" s="550">
        <f>'Report 2'!$T245</f>
        <v>0</v>
      </c>
      <c r="BI1106" s="550">
        <f>'Report 2'!$U245</f>
        <v>0</v>
      </c>
      <c r="CC1106" s="542" t="s">
        <v>669</v>
      </c>
      <c r="CD1106" s="1014" t="s">
        <v>672</v>
      </c>
      <c r="CE1106" s="1014" t="str">
        <f>'Information Input'!$M$14</f>
        <v xml:space="preserve">      -      </v>
      </c>
      <c r="CF1106" s="551" t="s">
        <v>137</v>
      </c>
      <c r="CG1106" s="552">
        <f t="shared" si="195"/>
        <v>43647</v>
      </c>
      <c r="CH1106" s="552">
        <f t="shared" si="196"/>
        <v>43738</v>
      </c>
      <c r="CI1106" s="552">
        <f>'Information Input'!$H$35</f>
        <v>43555</v>
      </c>
      <c r="CJ1106" s="551" t="str">
        <f>'Information Input'!$J$22</f>
        <v>Quarterly</v>
      </c>
      <c r="CK1106" s="552">
        <f>'Information Input'!$H$30</f>
        <v>43555</v>
      </c>
      <c r="CL1106" s="551">
        <f>'Information Input'!$J$18</f>
        <v>2019</v>
      </c>
      <c r="CM1106" s="551" t="s">
        <v>101</v>
      </c>
      <c r="CN1106" s="1014" t="s">
        <v>102</v>
      </c>
      <c r="CO1106" s="542" t="s">
        <v>103</v>
      </c>
      <c r="CP1106" s="542" t="s">
        <v>671</v>
      </c>
      <c r="CQ1106" s="551">
        <v>25</v>
      </c>
      <c r="CR1106" s="542" t="s">
        <v>167</v>
      </c>
      <c r="CS1106" s="542" t="s">
        <v>233</v>
      </c>
      <c r="CT1106" s="1015">
        <f>'Report 1'!$AD$18</f>
        <v>0</v>
      </c>
      <c r="CU1106" s="1016">
        <f>SUMIF('Report 4A'!$G$16:$G$95,$CQ1106,'Report 4A'!$AL$16:$AL$95)</f>
        <v>0</v>
      </c>
      <c r="CV1106" s="1017">
        <f t="shared" si="197"/>
        <v>0</v>
      </c>
    </row>
    <row r="1107" spans="2:100">
      <c r="B1107" s="535" t="s">
        <v>669</v>
      </c>
      <c r="C1107" s="536">
        <v>1</v>
      </c>
      <c r="D1107" s="537" t="str">
        <f>'Information Input'!$M$14</f>
        <v xml:space="preserve">      -      </v>
      </c>
      <c r="E1107" s="537" t="s">
        <v>136</v>
      </c>
      <c r="F1107" s="538">
        <f t="shared" si="190"/>
        <v>43556</v>
      </c>
      <c r="G1107" s="538">
        <f t="shared" si="191"/>
        <v>43646</v>
      </c>
      <c r="H1107" s="538">
        <f>'Information Input'!$H$35</f>
        <v>43555</v>
      </c>
      <c r="I1107" s="537" t="str">
        <f>'Information Input'!$J$22</f>
        <v>Quarterly</v>
      </c>
      <c r="J1107" s="538">
        <f>'Information Input'!$H$30</f>
        <v>43555</v>
      </c>
      <c r="K1107" s="537">
        <f>'Information Input'!$J$18</f>
        <v>2019</v>
      </c>
      <c r="L1107" s="579" t="s">
        <v>99</v>
      </c>
      <c r="M1107" s="540" t="s">
        <v>100</v>
      </c>
      <c r="N1107" s="541" t="s">
        <v>96</v>
      </c>
      <c r="O1107" s="542" t="s">
        <v>671</v>
      </c>
      <c r="P1107" s="537">
        <v>32</v>
      </c>
      <c r="Q1107" s="541" t="s">
        <v>174</v>
      </c>
      <c r="R1107" s="541" t="s">
        <v>238</v>
      </c>
      <c r="S1107" s="543">
        <f>'Report 1'!$X$18</f>
        <v>0</v>
      </c>
      <c r="T1107" s="544">
        <f>'Report 1'!$X$52</f>
        <v>0</v>
      </c>
      <c r="U1107" s="545">
        <f>'Report 1'!$X$138</f>
        <v>0</v>
      </c>
      <c r="AL1107" s="546" t="s">
        <v>669</v>
      </c>
      <c r="AM1107" s="547">
        <v>2</v>
      </c>
      <c r="AN1107" s="547" t="str">
        <f>'Information Input'!$M$14</f>
        <v xml:space="preserve">      -      </v>
      </c>
      <c r="AO1107" s="547" t="s">
        <v>136</v>
      </c>
      <c r="AP1107" s="538">
        <f t="shared" si="199"/>
        <v>43556</v>
      </c>
      <c r="AQ1107" s="538">
        <f t="shared" si="198"/>
        <v>43646</v>
      </c>
      <c r="AR1107" s="538">
        <f>'Information Input'!$H$35</f>
        <v>43555</v>
      </c>
      <c r="AS1107" s="547" t="str">
        <f>'Information Input'!$J$22</f>
        <v>Quarterly</v>
      </c>
      <c r="AT1107" s="538">
        <f>'Information Input'!$H$30</f>
        <v>43555</v>
      </c>
      <c r="AU1107" s="547">
        <f>'Information Input'!$J$18</f>
        <v>2019</v>
      </c>
      <c r="AV1107" s="547" t="s">
        <v>101</v>
      </c>
      <c r="AW1107" s="547" t="s">
        <v>102</v>
      </c>
      <c r="AX1107" s="547" t="s">
        <v>103</v>
      </c>
      <c r="AY1107" s="548" t="s">
        <v>671</v>
      </c>
      <c r="AZ1107" s="547">
        <v>14</v>
      </c>
      <c r="BA1107" s="549" t="s">
        <v>156</v>
      </c>
      <c r="BB1107" s="543" t="s">
        <v>233</v>
      </c>
      <c r="BC1107" s="550">
        <f>'Report 2'!$O246</f>
        <v>0</v>
      </c>
      <c r="BD1107" s="550">
        <f>'Report 2'!$P246</f>
        <v>0</v>
      </c>
      <c r="BE1107" s="550">
        <f>'Report 2'!$Q246</f>
        <v>0</v>
      </c>
      <c r="BF1107" s="550">
        <f>'Report 2'!$R246</f>
        <v>0</v>
      </c>
      <c r="BG1107" s="550">
        <f>'Report 2'!$S246</f>
        <v>0</v>
      </c>
      <c r="BH1107" s="550">
        <f>'Report 2'!$T246</f>
        <v>0</v>
      </c>
      <c r="BI1107" s="550">
        <f>'Report 2'!$U246</f>
        <v>0</v>
      </c>
      <c r="CC1107" s="542" t="s">
        <v>669</v>
      </c>
      <c r="CD1107" s="1014" t="s">
        <v>672</v>
      </c>
      <c r="CE1107" s="1014" t="str">
        <f>'Information Input'!$M$14</f>
        <v xml:space="preserve">      -      </v>
      </c>
      <c r="CF1107" s="551" t="s">
        <v>137</v>
      </c>
      <c r="CG1107" s="552">
        <f t="shared" si="195"/>
        <v>43647</v>
      </c>
      <c r="CH1107" s="552">
        <f t="shared" si="196"/>
        <v>43738</v>
      </c>
      <c r="CI1107" s="552">
        <f>'Information Input'!$H$35</f>
        <v>43555</v>
      </c>
      <c r="CJ1107" s="551" t="str">
        <f>'Information Input'!$J$22</f>
        <v>Quarterly</v>
      </c>
      <c r="CK1107" s="552">
        <f>'Information Input'!$H$30</f>
        <v>43555</v>
      </c>
      <c r="CL1107" s="551">
        <f>'Information Input'!$J$18</f>
        <v>2019</v>
      </c>
      <c r="CM1107" s="551" t="s">
        <v>101</v>
      </c>
      <c r="CN1107" s="1014" t="s">
        <v>102</v>
      </c>
      <c r="CO1107" s="542" t="s">
        <v>103</v>
      </c>
      <c r="CP1107" s="542" t="s">
        <v>671</v>
      </c>
      <c r="CQ1107" s="551">
        <v>26</v>
      </c>
      <c r="CR1107" s="542" t="s">
        <v>168</v>
      </c>
      <c r="CS1107" s="542" t="s">
        <v>237</v>
      </c>
      <c r="CT1107" s="1015">
        <f>'Report 1'!$AD$18</f>
        <v>0</v>
      </c>
      <c r="CU1107" s="1016">
        <f>SUMIF('Report 4A'!$G$16:$G$95,$CQ1107,'Report 4A'!$AL$16:$AL$95)</f>
        <v>0</v>
      </c>
      <c r="CV1107" s="1017">
        <f t="shared" si="197"/>
        <v>0</v>
      </c>
    </row>
    <row r="1108" spans="2:100">
      <c r="B1108" s="535" t="s">
        <v>669</v>
      </c>
      <c r="C1108" s="536">
        <v>1</v>
      </c>
      <c r="D1108" s="537" t="str">
        <f>'Information Input'!$M$14</f>
        <v xml:space="preserve">      -      </v>
      </c>
      <c r="E1108" s="537" t="s">
        <v>136</v>
      </c>
      <c r="F1108" s="538">
        <f t="shared" si="190"/>
        <v>43556</v>
      </c>
      <c r="G1108" s="538">
        <f t="shared" si="191"/>
        <v>43646</v>
      </c>
      <c r="H1108" s="538">
        <f>'Information Input'!$H$35</f>
        <v>43555</v>
      </c>
      <c r="I1108" s="537" t="str">
        <f>'Information Input'!$J$22</f>
        <v>Quarterly</v>
      </c>
      <c r="J1108" s="538">
        <f>'Information Input'!$H$30</f>
        <v>43555</v>
      </c>
      <c r="K1108" s="537">
        <f>'Information Input'!$J$18</f>
        <v>2019</v>
      </c>
      <c r="L1108" s="579" t="s">
        <v>99</v>
      </c>
      <c r="M1108" s="540" t="s">
        <v>100</v>
      </c>
      <c r="N1108" s="541" t="s">
        <v>96</v>
      </c>
      <c r="O1108" s="542" t="s">
        <v>671</v>
      </c>
      <c r="P1108" s="537">
        <v>33</v>
      </c>
      <c r="Q1108" s="541" t="s">
        <v>175</v>
      </c>
      <c r="R1108" s="541" t="s">
        <v>233</v>
      </c>
      <c r="S1108" s="543">
        <f>'Report 1'!$X$18</f>
        <v>0</v>
      </c>
      <c r="T1108" s="544">
        <f>'Report 1'!$X$53</f>
        <v>0</v>
      </c>
      <c r="U1108" s="545">
        <f>'Report 1'!$X$139</f>
        <v>0</v>
      </c>
      <c r="AL1108" s="546" t="s">
        <v>669</v>
      </c>
      <c r="AM1108" s="547">
        <v>2</v>
      </c>
      <c r="AN1108" s="547" t="str">
        <f>'Information Input'!$M$14</f>
        <v xml:space="preserve">      -      </v>
      </c>
      <c r="AO1108" s="547" t="s">
        <v>136</v>
      </c>
      <c r="AP1108" s="538">
        <f t="shared" si="199"/>
        <v>43556</v>
      </c>
      <c r="AQ1108" s="538">
        <f t="shared" si="198"/>
        <v>43646</v>
      </c>
      <c r="AR1108" s="538">
        <f>'Information Input'!$H$35</f>
        <v>43555</v>
      </c>
      <c r="AS1108" s="547" t="str">
        <f>'Information Input'!$J$22</f>
        <v>Quarterly</v>
      </c>
      <c r="AT1108" s="538">
        <f>'Information Input'!$H$30</f>
        <v>43555</v>
      </c>
      <c r="AU1108" s="547">
        <f>'Information Input'!$J$18</f>
        <v>2019</v>
      </c>
      <c r="AV1108" s="547" t="s">
        <v>101</v>
      </c>
      <c r="AW1108" s="547" t="s">
        <v>102</v>
      </c>
      <c r="AX1108" s="547" t="s">
        <v>103</v>
      </c>
      <c r="AY1108" s="548" t="s">
        <v>671</v>
      </c>
      <c r="AZ1108" s="547">
        <v>15</v>
      </c>
      <c r="BA1108" s="549" t="s">
        <v>157</v>
      </c>
      <c r="BB1108" s="543" t="s">
        <v>234</v>
      </c>
      <c r="BC1108" s="550">
        <f>'Report 2'!$O247</f>
        <v>0</v>
      </c>
      <c r="BD1108" s="550">
        <f>'Report 2'!$P247</f>
        <v>0</v>
      </c>
      <c r="BE1108" s="550">
        <f>'Report 2'!$Q247</f>
        <v>0</v>
      </c>
      <c r="BF1108" s="550">
        <f>'Report 2'!$R247</f>
        <v>0</v>
      </c>
      <c r="BG1108" s="550">
        <f>'Report 2'!$S247</f>
        <v>0</v>
      </c>
      <c r="BH1108" s="550">
        <f>'Report 2'!$T247</f>
        <v>0</v>
      </c>
      <c r="BI1108" s="550">
        <f>'Report 2'!$U247</f>
        <v>0</v>
      </c>
      <c r="CC1108" s="542" t="s">
        <v>669</v>
      </c>
      <c r="CD1108" s="1014" t="s">
        <v>672</v>
      </c>
      <c r="CE1108" s="1014" t="str">
        <f>'Information Input'!$M$14</f>
        <v xml:space="preserve">      -      </v>
      </c>
      <c r="CF1108" s="551" t="s">
        <v>137</v>
      </c>
      <c r="CG1108" s="552">
        <f t="shared" si="195"/>
        <v>43647</v>
      </c>
      <c r="CH1108" s="552">
        <f t="shared" si="196"/>
        <v>43738</v>
      </c>
      <c r="CI1108" s="552">
        <f>'Information Input'!$H$35</f>
        <v>43555</v>
      </c>
      <c r="CJ1108" s="551" t="str">
        <f>'Information Input'!$J$22</f>
        <v>Quarterly</v>
      </c>
      <c r="CK1108" s="552">
        <f>'Information Input'!$H$30</f>
        <v>43555</v>
      </c>
      <c r="CL1108" s="551">
        <f>'Information Input'!$J$18</f>
        <v>2019</v>
      </c>
      <c r="CM1108" s="551" t="s">
        <v>101</v>
      </c>
      <c r="CN1108" s="1014" t="s">
        <v>102</v>
      </c>
      <c r="CO1108" s="542" t="s">
        <v>103</v>
      </c>
      <c r="CP1108" s="542" t="s">
        <v>671</v>
      </c>
      <c r="CQ1108" s="551">
        <v>27</v>
      </c>
      <c r="CR1108" s="542" t="s">
        <v>169</v>
      </c>
      <c r="CS1108" s="542" t="s">
        <v>235</v>
      </c>
      <c r="CT1108" s="1015">
        <f>'Report 1'!$AD$18</f>
        <v>0</v>
      </c>
      <c r="CU1108" s="1016">
        <f>SUMIF('Report 4A'!$G$16:$G$95,$CQ1108,'Report 4A'!$AL$16:$AL$95)</f>
        <v>0</v>
      </c>
      <c r="CV1108" s="1017">
        <f t="shared" si="197"/>
        <v>0</v>
      </c>
    </row>
    <row r="1109" spans="2:100">
      <c r="B1109" s="535" t="s">
        <v>669</v>
      </c>
      <c r="C1109" s="536">
        <v>1</v>
      </c>
      <c r="D1109" s="537" t="str">
        <f>'Information Input'!$M$14</f>
        <v xml:space="preserve">      -      </v>
      </c>
      <c r="E1109" s="537" t="s">
        <v>136</v>
      </c>
      <c r="F1109" s="538">
        <f t="shared" si="190"/>
        <v>43556</v>
      </c>
      <c r="G1109" s="538">
        <f t="shared" si="191"/>
        <v>43646</v>
      </c>
      <c r="H1109" s="538">
        <f>'Information Input'!$H$35</f>
        <v>43555</v>
      </c>
      <c r="I1109" s="537" t="str">
        <f>'Information Input'!$J$22</f>
        <v>Quarterly</v>
      </c>
      <c r="J1109" s="538">
        <f>'Information Input'!$H$30</f>
        <v>43555</v>
      </c>
      <c r="K1109" s="537">
        <f>'Information Input'!$J$18</f>
        <v>2019</v>
      </c>
      <c r="L1109" s="579" t="s">
        <v>99</v>
      </c>
      <c r="M1109" s="540" t="s">
        <v>100</v>
      </c>
      <c r="N1109" s="541" t="s">
        <v>96</v>
      </c>
      <c r="O1109" s="542" t="s">
        <v>671</v>
      </c>
      <c r="P1109" s="537">
        <v>34</v>
      </c>
      <c r="Q1109" s="541" t="s">
        <v>176</v>
      </c>
      <c r="R1109" s="541" t="s">
        <v>238</v>
      </c>
      <c r="S1109" s="543">
        <f>'Report 1'!$X$18</f>
        <v>0</v>
      </c>
      <c r="T1109" s="544">
        <f>'Report 1'!$X$54</f>
        <v>0</v>
      </c>
      <c r="U1109" s="545">
        <f>'Report 1'!$X$140</f>
        <v>0</v>
      </c>
      <c r="AL1109" s="546" t="s">
        <v>669</v>
      </c>
      <c r="AM1109" s="547">
        <v>2</v>
      </c>
      <c r="AN1109" s="547" t="str">
        <f>'Information Input'!$M$14</f>
        <v xml:space="preserve">      -      </v>
      </c>
      <c r="AO1109" s="547" t="s">
        <v>136</v>
      </c>
      <c r="AP1109" s="538">
        <f t="shared" si="199"/>
        <v>43556</v>
      </c>
      <c r="AQ1109" s="538">
        <f t="shared" si="198"/>
        <v>43646</v>
      </c>
      <c r="AR1109" s="538">
        <f>'Information Input'!$H$35</f>
        <v>43555</v>
      </c>
      <c r="AS1109" s="547" t="str">
        <f>'Information Input'!$J$22</f>
        <v>Quarterly</v>
      </c>
      <c r="AT1109" s="538">
        <f>'Information Input'!$H$30</f>
        <v>43555</v>
      </c>
      <c r="AU1109" s="547">
        <f>'Information Input'!$J$18</f>
        <v>2019</v>
      </c>
      <c r="AV1109" s="547" t="s">
        <v>101</v>
      </c>
      <c r="AW1109" s="547" t="s">
        <v>102</v>
      </c>
      <c r="AX1109" s="547" t="s">
        <v>103</v>
      </c>
      <c r="AY1109" s="548" t="s">
        <v>671</v>
      </c>
      <c r="AZ1109" s="547">
        <v>16</v>
      </c>
      <c r="BA1109" s="549" t="s">
        <v>158</v>
      </c>
      <c r="BB1109" s="543" t="s">
        <v>235</v>
      </c>
      <c r="BC1109" s="550">
        <f>'Report 2'!$O248</f>
        <v>0</v>
      </c>
      <c r="BD1109" s="550">
        <f>'Report 2'!$P248</f>
        <v>0</v>
      </c>
      <c r="BE1109" s="550">
        <f>'Report 2'!$Q248</f>
        <v>0</v>
      </c>
      <c r="BF1109" s="550">
        <f>'Report 2'!$R248</f>
        <v>0</v>
      </c>
      <c r="BG1109" s="550">
        <f>'Report 2'!$S248</f>
        <v>0</v>
      </c>
      <c r="BH1109" s="550">
        <f>'Report 2'!$T248</f>
        <v>0</v>
      </c>
      <c r="BI1109" s="550">
        <f>'Report 2'!$U248</f>
        <v>0</v>
      </c>
      <c r="CC1109" s="542" t="s">
        <v>669</v>
      </c>
      <c r="CD1109" s="1014" t="s">
        <v>672</v>
      </c>
      <c r="CE1109" s="1014" t="str">
        <f>'Information Input'!$M$14</f>
        <v xml:space="preserve">      -      </v>
      </c>
      <c r="CF1109" s="551" t="s">
        <v>137</v>
      </c>
      <c r="CG1109" s="552">
        <f t="shared" si="195"/>
        <v>43647</v>
      </c>
      <c r="CH1109" s="552">
        <f t="shared" si="196"/>
        <v>43738</v>
      </c>
      <c r="CI1109" s="552">
        <f>'Information Input'!$H$35</f>
        <v>43555</v>
      </c>
      <c r="CJ1109" s="551" t="str">
        <f>'Information Input'!$J$22</f>
        <v>Quarterly</v>
      </c>
      <c r="CK1109" s="552">
        <f>'Information Input'!$H$30</f>
        <v>43555</v>
      </c>
      <c r="CL1109" s="551">
        <f>'Information Input'!$J$18</f>
        <v>2019</v>
      </c>
      <c r="CM1109" s="551" t="s">
        <v>101</v>
      </c>
      <c r="CN1109" s="1014" t="s">
        <v>102</v>
      </c>
      <c r="CO1109" s="542" t="s">
        <v>103</v>
      </c>
      <c r="CP1109" s="542" t="s">
        <v>671</v>
      </c>
      <c r="CQ1109" s="551">
        <v>28</v>
      </c>
      <c r="CR1109" s="542" t="s">
        <v>170</v>
      </c>
      <c r="CS1109" s="542" t="s">
        <v>235</v>
      </c>
      <c r="CT1109" s="1015">
        <f>'Report 1'!$AD$18</f>
        <v>0</v>
      </c>
      <c r="CU1109" s="1016">
        <f>SUMIF('Report 4A'!$G$16:$G$95,$CQ1109,'Report 4A'!$AL$16:$AL$95)</f>
        <v>0</v>
      </c>
      <c r="CV1109" s="1017">
        <f t="shared" si="197"/>
        <v>0</v>
      </c>
    </row>
    <row r="1110" spans="2:100">
      <c r="B1110" s="535" t="s">
        <v>669</v>
      </c>
      <c r="C1110" s="536">
        <v>1</v>
      </c>
      <c r="D1110" s="537" t="str">
        <f>'Information Input'!$M$14</f>
        <v xml:space="preserve">      -      </v>
      </c>
      <c r="E1110" s="537" t="s">
        <v>136</v>
      </c>
      <c r="F1110" s="538">
        <f t="shared" si="190"/>
        <v>43556</v>
      </c>
      <c r="G1110" s="538">
        <f t="shared" si="191"/>
        <v>43646</v>
      </c>
      <c r="H1110" s="538">
        <f>'Information Input'!$H$35</f>
        <v>43555</v>
      </c>
      <c r="I1110" s="537" t="str">
        <f>'Information Input'!$J$22</f>
        <v>Quarterly</v>
      </c>
      <c r="J1110" s="538">
        <f>'Information Input'!$H$30</f>
        <v>43555</v>
      </c>
      <c r="K1110" s="537">
        <f>'Information Input'!$J$18</f>
        <v>2019</v>
      </c>
      <c r="L1110" s="579" t="s">
        <v>99</v>
      </c>
      <c r="M1110" s="540" t="s">
        <v>100</v>
      </c>
      <c r="N1110" s="541" t="s">
        <v>96</v>
      </c>
      <c r="O1110" s="542" t="s">
        <v>671</v>
      </c>
      <c r="P1110" s="537">
        <v>35</v>
      </c>
      <c r="Q1110" s="541" t="s">
        <v>177</v>
      </c>
      <c r="R1110" s="541" t="s">
        <v>235</v>
      </c>
      <c r="S1110" s="543">
        <f>'Report 1'!$X$18</f>
        <v>0</v>
      </c>
      <c r="T1110" s="544">
        <f>'Report 1'!$X$55</f>
        <v>0</v>
      </c>
      <c r="U1110" s="545">
        <f>'Report 1'!$X$141</f>
        <v>0</v>
      </c>
      <c r="AL1110" s="546" t="s">
        <v>669</v>
      </c>
      <c r="AM1110" s="547">
        <v>2</v>
      </c>
      <c r="AN1110" s="547" t="str">
        <f>'Information Input'!$M$14</f>
        <v xml:space="preserve">      -      </v>
      </c>
      <c r="AO1110" s="547" t="s">
        <v>136</v>
      </c>
      <c r="AP1110" s="538">
        <f t="shared" si="199"/>
        <v>43556</v>
      </c>
      <c r="AQ1110" s="538">
        <f t="shared" si="198"/>
        <v>43646</v>
      </c>
      <c r="AR1110" s="538">
        <f>'Information Input'!$H$35</f>
        <v>43555</v>
      </c>
      <c r="AS1110" s="547" t="str">
        <f>'Information Input'!$J$22</f>
        <v>Quarterly</v>
      </c>
      <c r="AT1110" s="538">
        <f>'Information Input'!$H$30</f>
        <v>43555</v>
      </c>
      <c r="AU1110" s="547">
        <f>'Information Input'!$J$18</f>
        <v>2019</v>
      </c>
      <c r="AV1110" s="547" t="s">
        <v>101</v>
      </c>
      <c r="AW1110" s="547" t="s">
        <v>102</v>
      </c>
      <c r="AX1110" s="547" t="s">
        <v>103</v>
      </c>
      <c r="AY1110" s="548" t="s">
        <v>671</v>
      </c>
      <c r="AZ1110" s="547">
        <v>17</v>
      </c>
      <c r="BA1110" s="549" t="s">
        <v>159</v>
      </c>
      <c r="BB1110" s="543" t="s">
        <v>235</v>
      </c>
      <c r="BC1110" s="550">
        <f>'Report 2'!$O249</f>
        <v>0</v>
      </c>
      <c r="BD1110" s="550">
        <f>'Report 2'!$P249</f>
        <v>0</v>
      </c>
      <c r="BE1110" s="550">
        <f>'Report 2'!$Q249</f>
        <v>0</v>
      </c>
      <c r="BF1110" s="550">
        <f>'Report 2'!$R249</f>
        <v>0</v>
      </c>
      <c r="BG1110" s="550">
        <f>'Report 2'!$S249</f>
        <v>0</v>
      </c>
      <c r="BH1110" s="550">
        <f>'Report 2'!$T249</f>
        <v>0</v>
      </c>
      <c r="BI1110" s="550">
        <f>'Report 2'!$U249</f>
        <v>0</v>
      </c>
      <c r="CC1110" s="542" t="s">
        <v>669</v>
      </c>
      <c r="CD1110" s="1014" t="s">
        <v>672</v>
      </c>
      <c r="CE1110" s="1014" t="str">
        <f>'Information Input'!$M$14</f>
        <v xml:space="preserve">      -      </v>
      </c>
      <c r="CF1110" s="551" t="s">
        <v>137</v>
      </c>
      <c r="CG1110" s="552">
        <f t="shared" si="195"/>
        <v>43647</v>
      </c>
      <c r="CH1110" s="552">
        <f t="shared" si="196"/>
        <v>43738</v>
      </c>
      <c r="CI1110" s="552">
        <f>'Information Input'!$H$35</f>
        <v>43555</v>
      </c>
      <c r="CJ1110" s="551" t="str">
        <f>'Information Input'!$J$22</f>
        <v>Quarterly</v>
      </c>
      <c r="CK1110" s="552">
        <f>'Information Input'!$H$30</f>
        <v>43555</v>
      </c>
      <c r="CL1110" s="551">
        <f>'Information Input'!$J$18</f>
        <v>2019</v>
      </c>
      <c r="CM1110" s="551" t="s">
        <v>101</v>
      </c>
      <c r="CN1110" s="1014" t="s">
        <v>102</v>
      </c>
      <c r="CO1110" s="542" t="s">
        <v>103</v>
      </c>
      <c r="CP1110" s="542" t="s">
        <v>671</v>
      </c>
      <c r="CQ1110" s="551">
        <v>29</v>
      </c>
      <c r="CR1110" s="542" t="s">
        <v>171</v>
      </c>
      <c r="CS1110" s="542" t="s">
        <v>238</v>
      </c>
      <c r="CT1110" s="1015">
        <f>'Report 1'!$AD$18</f>
        <v>0</v>
      </c>
      <c r="CU1110" s="1016">
        <f>SUMIF('Report 4A'!$G$16:$G$95,$CQ1110,'Report 4A'!$AL$16:$AL$95)</f>
        <v>0</v>
      </c>
      <c r="CV1110" s="1017">
        <f t="shared" si="197"/>
        <v>0</v>
      </c>
    </row>
    <row r="1111" spans="2:100">
      <c r="B1111" s="535" t="s">
        <v>669</v>
      </c>
      <c r="C1111" s="536">
        <v>1</v>
      </c>
      <c r="D1111" s="537" t="str">
        <f>'Information Input'!$M$14</f>
        <v xml:space="preserve">      -      </v>
      </c>
      <c r="E1111" s="537" t="s">
        <v>136</v>
      </c>
      <c r="F1111" s="538">
        <f t="shared" si="190"/>
        <v>43556</v>
      </c>
      <c r="G1111" s="538">
        <f t="shared" si="191"/>
        <v>43646</v>
      </c>
      <c r="H1111" s="538">
        <f>'Information Input'!$H$35</f>
        <v>43555</v>
      </c>
      <c r="I1111" s="537" t="str">
        <f>'Information Input'!$J$22</f>
        <v>Quarterly</v>
      </c>
      <c r="J1111" s="538">
        <f>'Information Input'!$H$30</f>
        <v>43555</v>
      </c>
      <c r="K1111" s="537">
        <f>'Information Input'!$J$18</f>
        <v>2019</v>
      </c>
      <c r="L1111" s="579" t="s">
        <v>99</v>
      </c>
      <c r="M1111" s="540" t="s">
        <v>100</v>
      </c>
      <c r="N1111" s="541" t="s">
        <v>96</v>
      </c>
      <c r="O1111" s="542" t="s">
        <v>671</v>
      </c>
      <c r="P1111" s="537">
        <v>36</v>
      </c>
      <c r="Q1111" s="541" t="s">
        <v>178</v>
      </c>
      <c r="R1111" s="541" t="s">
        <v>235</v>
      </c>
      <c r="S1111" s="543">
        <f>'Report 1'!$X$18</f>
        <v>0</v>
      </c>
      <c r="T1111" s="544">
        <f>'Report 1'!$X$56</f>
        <v>0</v>
      </c>
      <c r="U1111" s="545">
        <f>'Report 1'!$X$142</f>
        <v>0</v>
      </c>
      <c r="AL1111" s="546" t="s">
        <v>669</v>
      </c>
      <c r="AM1111" s="547">
        <v>2</v>
      </c>
      <c r="AN1111" s="547" t="str">
        <f>'Information Input'!$M$14</f>
        <v xml:space="preserve">      -      </v>
      </c>
      <c r="AO1111" s="547" t="s">
        <v>136</v>
      </c>
      <c r="AP1111" s="538">
        <f t="shared" si="199"/>
        <v>43556</v>
      </c>
      <c r="AQ1111" s="538">
        <f t="shared" si="198"/>
        <v>43646</v>
      </c>
      <c r="AR1111" s="538">
        <f>'Information Input'!$H$35</f>
        <v>43555</v>
      </c>
      <c r="AS1111" s="547" t="str">
        <f>'Information Input'!$J$22</f>
        <v>Quarterly</v>
      </c>
      <c r="AT1111" s="538">
        <f>'Information Input'!$H$30</f>
        <v>43555</v>
      </c>
      <c r="AU1111" s="547">
        <f>'Information Input'!$J$18</f>
        <v>2019</v>
      </c>
      <c r="AV1111" s="547" t="s">
        <v>101</v>
      </c>
      <c r="AW1111" s="547" t="s">
        <v>102</v>
      </c>
      <c r="AX1111" s="547" t="s">
        <v>103</v>
      </c>
      <c r="AY1111" s="548" t="s">
        <v>671</v>
      </c>
      <c r="AZ1111" s="547">
        <v>18</v>
      </c>
      <c r="BA1111" s="549" t="s">
        <v>160</v>
      </c>
      <c r="BB1111" s="543" t="s">
        <v>235</v>
      </c>
      <c r="BC1111" s="550">
        <f>'Report 2'!$O250</f>
        <v>0</v>
      </c>
      <c r="BD1111" s="550">
        <f>'Report 2'!$P250</f>
        <v>0</v>
      </c>
      <c r="BE1111" s="550">
        <f>'Report 2'!$Q250</f>
        <v>0</v>
      </c>
      <c r="BF1111" s="550">
        <f>'Report 2'!$R250</f>
        <v>0</v>
      </c>
      <c r="BG1111" s="550">
        <f>'Report 2'!$S250</f>
        <v>0</v>
      </c>
      <c r="BH1111" s="550">
        <f>'Report 2'!$T250</f>
        <v>0</v>
      </c>
      <c r="BI1111" s="550">
        <f>'Report 2'!$U250</f>
        <v>0</v>
      </c>
      <c r="CC1111" s="542" t="s">
        <v>669</v>
      </c>
      <c r="CD1111" s="1014" t="s">
        <v>672</v>
      </c>
      <c r="CE1111" s="1014" t="str">
        <f>'Information Input'!$M$14</f>
        <v xml:space="preserve">      -      </v>
      </c>
      <c r="CF1111" s="551" t="s">
        <v>137</v>
      </c>
      <c r="CG1111" s="552">
        <f t="shared" si="195"/>
        <v>43647</v>
      </c>
      <c r="CH1111" s="552">
        <f t="shared" si="196"/>
        <v>43738</v>
      </c>
      <c r="CI1111" s="552">
        <f>'Information Input'!$H$35</f>
        <v>43555</v>
      </c>
      <c r="CJ1111" s="551" t="str">
        <f>'Information Input'!$J$22</f>
        <v>Quarterly</v>
      </c>
      <c r="CK1111" s="552">
        <f>'Information Input'!$H$30</f>
        <v>43555</v>
      </c>
      <c r="CL1111" s="551">
        <f>'Information Input'!$J$18</f>
        <v>2019</v>
      </c>
      <c r="CM1111" s="551" t="s">
        <v>101</v>
      </c>
      <c r="CN1111" s="1014" t="s">
        <v>102</v>
      </c>
      <c r="CO1111" s="542" t="s">
        <v>103</v>
      </c>
      <c r="CP1111" s="542" t="s">
        <v>671</v>
      </c>
      <c r="CQ1111" s="551">
        <v>30</v>
      </c>
      <c r="CR1111" s="542" t="s">
        <v>172</v>
      </c>
      <c r="CS1111" s="542" t="s">
        <v>238</v>
      </c>
      <c r="CT1111" s="1015">
        <f>'Report 1'!$AD$18</f>
        <v>0</v>
      </c>
      <c r="CU1111" s="1016">
        <f>SUMIF('Report 4A'!$G$16:$G$95,$CQ1111,'Report 4A'!$AL$16:$AL$95)</f>
        <v>0</v>
      </c>
      <c r="CV1111" s="1017">
        <f t="shared" si="197"/>
        <v>0</v>
      </c>
    </row>
    <row r="1112" spans="2:100">
      <c r="B1112" s="535" t="s">
        <v>669</v>
      </c>
      <c r="C1112" s="536">
        <v>1</v>
      </c>
      <c r="D1112" s="537" t="str">
        <f>'Information Input'!$M$14</f>
        <v xml:space="preserve">      -      </v>
      </c>
      <c r="E1112" s="537" t="s">
        <v>136</v>
      </c>
      <c r="F1112" s="538">
        <f t="shared" si="190"/>
        <v>43556</v>
      </c>
      <c r="G1112" s="538">
        <f t="shared" si="191"/>
        <v>43646</v>
      </c>
      <c r="H1112" s="538">
        <f>'Information Input'!$H$35</f>
        <v>43555</v>
      </c>
      <c r="I1112" s="537" t="str">
        <f>'Information Input'!$J$22</f>
        <v>Quarterly</v>
      </c>
      <c r="J1112" s="538">
        <f>'Information Input'!$H$30</f>
        <v>43555</v>
      </c>
      <c r="K1112" s="537">
        <f>'Information Input'!$J$18</f>
        <v>2019</v>
      </c>
      <c r="L1112" s="579" t="s">
        <v>99</v>
      </c>
      <c r="M1112" s="540" t="s">
        <v>100</v>
      </c>
      <c r="N1112" s="541" t="s">
        <v>96</v>
      </c>
      <c r="O1112" s="542" t="s">
        <v>671</v>
      </c>
      <c r="P1112" s="537">
        <v>37</v>
      </c>
      <c r="Q1112" s="541" t="s">
        <v>179</v>
      </c>
      <c r="R1112" s="541" t="s">
        <v>231</v>
      </c>
      <c r="S1112" s="543">
        <f>'Report 1'!$X$18</f>
        <v>0</v>
      </c>
      <c r="T1112" s="544">
        <f>'Report 1'!$X$57</f>
        <v>0</v>
      </c>
      <c r="U1112" s="545">
        <f>'Report 1'!$X$143</f>
        <v>0</v>
      </c>
      <c r="AL1112" s="546" t="s">
        <v>669</v>
      </c>
      <c r="AM1112" s="547">
        <v>2</v>
      </c>
      <c r="AN1112" s="547" t="str">
        <f>'Information Input'!$M$14</f>
        <v xml:space="preserve">      -      </v>
      </c>
      <c r="AO1112" s="547" t="s">
        <v>136</v>
      </c>
      <c r="AP1112" s="538">
        <f t="shared" si="199"/>
        <v>43556</v>
      </c>
      <c r="AQ1112" s="538">
        <f t="shared" si="198"/>
        <v>43646</v>
      </c>
      <c r="AR1112" s="538">
        <f>'Information Input'!$H$35</f>
        <v>43555</v>
      </c>
      <c r="AS1112" s="547" t="str">
        <f>'Information Input'!$J$22</f>
        <v>Quarterly</v>
      </c>
      <c r="AT1112" s="538">
        <f>'Information Input'!$H$30</f>
        <v>43555</v>
      </c>
      <c r="AU1112" s="547">
        <f>'Information Input'!$J$18</f>
        <v>2019</v>
      </c>
      <c r="AV1112" s="547" t="s">
        <v>101</v>
      </c>
      <c r="AW1112" s="547" t="s">
        <v>102</v>
      </c>
      <c r="AX1112" s="547" t="s">
        <v>103</v>
      </c>
      <c r="AY1112" s="548" t="s">
        <v>671</v>
      </c>
      <c r="AZ1112" s="547">
        <v>19</v>
      </c>
      <c r="BA1112" s="549" t="s">
        <v>161</v>
      </c>
      <c r="BB1112" s="543" t="s">
        <v>235</v>
      </c>
      <c r="BC1112" s="550">
        <f>'Report 2'!$O251</f>
        <v>0</v>
      </c>
      <c r="BD1112" s="550">
        <f>'Report 2'!$P251</f>
        <v>0</v>
      </c>
      <c r="BE1112" s="550">
        <f>'Report 2'!$Q251</f>
        <v>0</v>
      </c>
      <c r="BF1112" s="550">
        <f>'Report 2'!$R251</f>
        <v>0</v>
      </c>
      <c r="BG1112" s="550">
        <f>'Report 2'!$S251</f>
        <v>0</v>
      </c>
      <c r="BH1112" s="550">
        <f>'Report 2'!$T251</f>
        <v>0</v>
      </c>
      <c r="BI1112" s="550">
        <f>'Report 2'!$U251</f>
        <v>0</v>
      </c>
      <c r="CC1112" s="542" t="s">
        <v>669</v>
      </c>
      <c r="CD1112" s="1014" t="s">
        <v>672</v>
      </c>
      <c r="CE1112" s="1014" t="str">
        <f>'Information Input'!$M$14</f>
        <v xml:space="preserve">      -      </v>
      </c>
      <c r="CF1112" s="551" t="s">
        <v>137</v>
      </c>
      <c r="CG1112" s="552">
        <f t="shared" si="195"/>
        <v>43647</v>
      </c>
      <c r="CH1112" s="552">
        <f t="shared" si="196"/>
        <v>43738</v>
      </c>
      <c r="CI1112" s="552">
        <f>'Information Input'!$H$35</f>
        <v>43555</v>
      </c>
      <c r="CJ1112" s="551" t="str">
        <f>'Information Input'!$J$22</f>
        <v>Quarterly</v>
      </c>
      <c r="CK1112" s="552">
        <f>'Information Input'!$H$30</f>
        <v>43555</v>
      </c>
      <c r="CL1112" s="551">
        <f>'Information Input'!$J$18</f>
        <v>2019</v>
      </c>
      <c r="CM1112" s="551" t="s">
        <v>101</v>
      </c>
      <c r="CN1112" s="1014" t="s">
        <v>102</v>
      </c>
      <c r="CO1112" s="542" t="s">
        <v>103</v>
      </c>
      <c r="CP1112" s="542" t="s">
        <v>671</v>
      </c>
      <c r="CQ1112" s="551">
        <v>31</v>
      </c>
      <c r="CR1112" s="542" t="s">
        <v>173</v>
      </c>
      <c r="CS1112" s="542" t="s">
        <v>233</v>
      </c>
      <c r="CT1112" s="1015">
        <f>'Report 1'!$AD$18</f>
        <v>0</v>
      </c>
      <c r="CU1112" s="1016">
        <f>SUMIF('Report 4A'!$G$16:$G$95,$CQ1112,'Report 4A'!$AL$16:$AL$95)</f>
        <v>0</v>
      </c>
      <c r="CV1112" s="1017">
        <f t="shared" si="197"/>
        <v>0</v>
      </c>
    </row>
    <row r="1113" spans="2:100">
      <c r="B1113" s="535" t="s">
        <v>669</v>
      </c>
      <c r="C1113" s="536">
        <v>1</v>
      </c>
      <c r="D1113" s="537" t="str">
        <f>'Information Input'!$M$14</f>
        <v xml:space="preserve">      -      </v>
      </c>
      <c r="E1113" s="537" t="s">
        <v>136</v>
      </c>
      <c r="F1113" s="538">
        <f t="shared" ref="F1113:F1176" si="200">DATE(K1113,4,1)</f>
        <v>43556</v>
      </c>
      <c r="G1113" s="538">
        <f t="shared" ref="G1113:G1176" si="201">DATE(K1113,6,30)</f>
        <v>43646</v>
      </c>
      <c r="H1113" s="538">
        <f>'Information Input'!$H$35</f>
        <v>43555</v>
      </c>
      <c r="I1113" s="537" t="str">
        <f>'Information Input'!$J$22</f>
        <v>Quarterly</v>
      </c>
      <c r="J1113" s="538">
        <f>'Information Input'!$H$30</f>
        <v>43555</v>
      </c>
      <c r="K1113" s="537">
        <f>'Information Input'!$J$18</f>
        <v>2019</v>
      </c>
      <c r="L1113" s="579" t="s">
        <v>99</v>
      </c>
      <c r="M1113" s="540" t="s">
        <v>100</v>
      </c>
      <c r="N1113" s="541" t="s">
        <v>96</v>
      </c>
      <c r="O1113" s="542" t="s">
        <v>671</v>
      </c>
      <c r="P1113" s="537">
        <v>38</v>
      </c>
      <c r="Q1113" s="541" t="s">
        <v>180</v>
      </c>
      <c r="R1113" s="541" t="s">
        <v>233</v>
      </c>
      <c r="S1113" s="543">
        <f>'Report 1'!$X$18</f>
        <v>0</v>
      </c>
      <c r="T1113" s="544">
        <f>'Report 1'!$X$58</f>
        <v>0</v>
      </c>
      <c r="U1113" s="545">
        <f>'Report 1'!$X$144</f>
        <v>0</v>
      </c>
      <c r="AL1113" s="546" t="s">
        <v>669</v>
      </c>
      <c r="AM1113" s="547">
        <v>2</v>
      </c>
      <c r="AN1113" s="547" t="str">
        <f>'Information Input'!$M$14</f>
        <v xml:space="preserve">      -      </v>
      </c>
      <c r="AO1113" s="547" t="s">
        <v>136</v>
      </c>
      <c r="AP1113" s="538">
        <f t="shared" si="199"/>
        <v>43556</v>
      </c>
      <c r="AQ1113" s="538">
        <f t="shared" si="198"/>
        <v>43646</v>
      </c>
      <c r="AR1113" s="538">
        <f>'Information Input'!$H$35</f>
        <v>43555</v>
      </c>
      <c r="AS1113" s="547" t="str">
        <f>'Information Input'!$J$22</f>
        <v>Quarterly</v>
      </c>
      <c r="AT1113" s="538">
        <f>'Information Input'!$H$30</f>
        <v>43555</v>
      </c>
      <c r="AU1113" s="547">
        <f>'Information Input'!$J$18</f>
        <v>2019</v>
      </c>
      <c r="AV1113" s="547" t="s">
        <v>101</v>
      </c>
      <c r="AW1113" s="547" t="s">
        <v>102</v>
      </c>
      <c r="AX1113" s="547" t="s">
        <v>103</v>
      </c>
      <c r="AY1113" s="548" t="s">
        <v>671</v>
      </c>
      <c r="AZ1113" s="547">
        <v>20</v>
      </c>
      <c r="BA1113" s="549" t="s">
        <v>162</v>
      </c>
      <c r="BB1113" s="543" t="s">
        <v>235</v>
      </c>
      <c r="BC1113" s="550">
        <f>'Report 2'!$O252</f>
        <v>0</v>
      </c>
      <c r="BD1113" s="550">
        <f>'Report 2'!$P252</f>
        <v>0</v>
      </c>
      <c r="BE1113" s="550">
        <f>'Report 2'!$Q252</f>
        <v>0</v>
      </c>
      <c r="BF1113" s="550">
        <f>'Report 2'!$R252</f>
        <v>0</v>
      </c>
      <c r="BG1113" s="550">
        <f>'Report 2'!$S252</f>
        <v>0</v>
      </c>
      <c r="BH1113" s="550">
        <f>'Report 2'!$T252</f>
        <v>0</v>
      </c>
      <c r="BI1113" s="550">
        <f>'Report 2'!$U252</f>
        <v>0</v>
      </c>
      <c r="CC1113" s="542" t="s">
        <v>669</v>
      </c>
      <c r="CD1113" s="1014" t="s">
        <v>672</v>
      </c>
      <c r="CE1113" s="1014" t="str">
        <f>'Information Input'!$M$14</f>
        <v xml:space="preserve">      -      </v>
      </c>
      <c r="CF1113" s="551" t="s">
        <v>137</v>
      </c>
      <c r="CG1113" s="552">
        <f t="shared" si="195"/>
        <v>43647</v>
      </c>
      <c r="CH1113" s="552">
        <f t="shared" si="196"/>
        <v>43738</v>
      </c>
      <c r="CI1113" s="552">
        <f>'Information Input'!$H$35</f>
        <v>43555</v>
      </c>
      <c r="CJ1113" s="551" t="str">
        <f>'Information Input'!$J$22</f>
        <v>Quarterly</v>
      </c>
      <c r="CK1113" s="552">
        <f>'Information Input'!$H$30</f>
        <v>43555</v>
      </c>
      <c r="CL1113" s="551">
        <f>'Information Input'!$J$18</f>
        <v>2019</v>
      </c>
      <c r="CM1113" s="551" t="s">
        <v>101</v>
      </c>
      <c r="CN1113" s="1014" t="s">
        <v>102</v>
      </c>
      <c r="CO1113" s="542" t="s">
        <v>103</v>
      </c>
      <c r="CP1113" s="542" t="s">
        <v>671</v>
      </c>
      <c r="CQ1113" s="551">
        <v>32</v>
      </c>
      <c r="CR1113" s="542" t="s">
        <v>174</v>
      </c>
      <c r="CS1113" s="542" t="s">
        <v>238</v>
      </c>
      <c r="CT1113" s="1015">
        <f>'Report 1'!$AD$18</f>
        <v>0</v>
      </c>
      <c r="CU1113" s="1016">
        <f>SUMIF('Report 4A'!$G$16:$G$95,$CQ1113,'Report 4A'!$AL$16:$AL$95)</f>
        <v>0</v>
      </c>
      <c r="CV1113" s="1017">
        <f t="shared" si="197"/>
        <v>0</v>
      </c>
    </row>
    <row r="1114" spans="2:100">
      <c r="B1114" s="535" t="s">
        <v>669</v>
      </c>
      <c r="C1114" s="536">
        <v>1</v>
      </c>
      <c r="D1114" s="537" t="str">
        <f>'Information Input'!$M$14</f>
        <v xml:space="preserve">      -      </v>
      </c>
      <c r="E1114" s="537" t="s">
        <v>136</v>
      </c>
      <c r="F1114" s="538">
        <f t="shared" si="200"/>
        <v>43556</v>
      </c>
      <c r="G1114" s="538">
        <f t="shared" si="201"/>
        <v>43646</v>
      </c>
      <c r="H1114" s="538">
        <f>'Information Input'!$H$35</f>
        <v>43555</v>
      </c>
      <c r="I1114" s="537" t="str">
        <f>'Information Input'!$J$22</f>
        <v>Quarterly</v>
      </c>
      <c r="J1114" s="538">
        <f>'Information Input'!$H$30</f>
        <v>43555</v>
      </c>
      <c r="K1114" s="537">
        <f>'Information Input'!$J$18</f>
        <v>2019</v>
      </c>
      <c r="L1114" s="579" t="s">
        <v>99</v>
      </c>
      <c r="M1114" s="540" t="s">
        <v>100</v>
      </c>
      <c r="N1114" s="541" t="s">
        <v>96</v>
      </c>
      <c r="O1114" s="542" t="s">
        <v>671</v>
      </c>
      <c r="P1114" s="537">
        <v>39</v>
      </c>
      <c r="Q1114" s="541" t="s">
        <v>181</v>
      </c>
      <c r="R1114" s="541" t="s">
        <v>233</v>
      </c>
      <c r="S1114" s="543">
        <f>'Report 1'!$X$18</f>
        <v>0</v>
      </c>
      <c r="T1114" s="544">
        <f>'Report 1'!$X$59</f>
        <v>0</v>
      </c>
      <c r="U1114" s="545">
        <f>'Report 1'!$X$145</f>
        <v>0</v>
      </c>
      <c r="AL1114" s="546" t="s">
        <v>669</v>
      </c>
      <c r="AM1114" s="547">
        <v>2</v>
      </c>
      <c r="AN1114" s="547" t="str">
        <f>'Information Input'!$M$14</f>
        <v xml:space="preserve">      -      </v>
      </c>
      <c r="AO1114" s="547" t="s">
        <v>136</v>
      </c>
      <c r="AP1114" s="538">
        <f t="shared" si="199"/>
        <v>43556</v>
      </c>
      <c r="AQ1114" s="538">
        <f t="shared" si="198"/>
        <v>43646</v>
      </c>
      <c r="AR1114" s="538">
        <f>'Information Input'!$H$35</f>
        <v>43555</v>
      </c>
      <c r="AS1114" s="547" t="str">
        <f>'Information Input'!$J$22</f>
        <v>Quarterly</v>
      </c>
      <c r="AT1114" s="538">
        <f>'Information Input'!$H$30</f>
        <v>43555</v>
      </c>
      <c r="AU1114" s="547">
        <f>'Information Input'!$J$18</f>
        <v>2019</v>
      </c>
      <c r="AV1114" s="547" t="s">
        <v>101</v>
      </c>
      <c r="AW1114" s="547" t="s">
        <v>102</v>
      </c>
      <c r="AX1114" s="547" t="s">
        <v>103</v>
      </c>
      <c r="AY1114" s="548" t="s">
        <v>671</v>
      </c>
      <c r="AZ1114" s="547">
        <v>21</v>
      </c>
      <c r="BA1114" s="549" t="s">
        <v>163</v>
      </c>
      <c r="BB1114" s="543" t="s">
        <v>235</v>
      </c>
      <c r="BC1114" s="550">
        <f>'Report 2'!$O253</f>
        <v>0</v>
      </c>
      <c r="BD1114" s="550">
        <f>'Report 2'!$P253</f>
        <v>0</v>
      </c>
      <c r="BE1114" s="550">
        <f>'Report 2'!$Q253</f>
        <v>0</v>
      </c>
      <c r="BF1114" s="550">
        <f>'Report 2'!$R253</f>
        <v>0</v>
      </c>
      <c r="BG1114" s="550">
        <f>'Report 2'!$S253</f>
        <v>0</v>
      </c>
      <c r="BH1114" s="550">
        <f>'Report 2'!$T253</f>
        <v>0</v>
      </c>
      <c r="BI1114" s="550">
        <f>'Report 2'!$U253</f>
        <v>0</v>
      </c>
      <c r="CC1114" s="542" t="s">
        <v>669</v>
      </c>
      <c r="CD1114" s="1014" t="s">
        <v>672</v>
      </c>
      <c r="CE1114" s="1014" t="str">
        <f>'Information Input'!$M$14</f>
        <v xml:space="preserve">      -      </v>
      </c>
      <c r="CF1114" s="551" t="s">
        <v>137</v>
      </c>
      <c r="CG1114" s="552">
        <f t="shared" si="195"/>
        <v>43647</v>
      </c>
      <c r="CH1114" s="552">
        <f t="shared" si="196"/>
        <v>43738</v>
      </c>
      <c r="CI1114" s="552">
        <f>'Information Input'!$H$35</f>
        <v>43555</v>
      </c>
      <c r="CJ1114" s="551" t="str">
        <f>'Information Input'!$J$22</f>
        <v>Quarterly</v>
      </c>
      <c r="CK1114" s="552">
        <f>'Information Input'!$H$30</f>
        <v>43555</v>
      </c>
      <c r="CL1114" s="551">
        <f>'Information Input'!$J$18</f>
        <v>2019</v>
      </c>
      <c r="CM1114" s="551" t="s">
        <v>101</v>
      </c>
      <c r="CN1114" s="1014" t="s">
        <v>102</v>
      </c>
      <c r="CO1114" s="542" t="s">
        <v>103</v>
      </c>
      <c r="CP1114" s="542" t="s">
        <v>671</v>
      </c>
      <c r="CQ1114" s="551">
        <v>33</v>
      </c>
      <c r="CR1114" s="542" t="s">
        <v>175</v>
      </c>
      <c r="CS1114" s="542" t="s">
        <v>233</v>
      </c>
      <c r="CT1114" s="1015">
        <f>'Report 1'!$AD$18</f>
        <v>0</v>
      </c>
      <c r="CU1114" s="1016">
        <f>SUMIF('Report 4A'!$G$16:$G$95,$CQ1114,'Report 4A'!$AL$16:$AL$95)</f>
        <v>0</v>
      </c>
      <c r="CV1114" s="1017">
        <f t="shared" si="197"/>
        <v>0</v>
      </c>
    </row>
    <row r="1115" spans="2:100">
      <c r="B1115" s="535" t="s">
        <v>669</v>
      </c>
      <c r="C1115" s="536">
        <v>1</v>
      </c>
      <c r="D1115" s="537" t="str">
        <f>'Information Input'!$M$14</f>
        <v xml:space="preserve">      -      </v>
      </c>
      <c r="E1115" s="537" t="s">
        <v>136</v>
      </c>
      <c r="F1115" s="538">
        <f t="shared" si="200"/>
        <v>43556</v>
      </c>
      <c r="G1115" s="538">
        <f t="shared" si="201"/>
        <v>43646</v>
      </c>
      <c r="H1115" s="538">
        <f>'Information Input'!$H$35</f>
        <v>43555</v>
      </c>
      <c r="I1115" s="537" t="str">
        <f>'Information Input'!$J$22</f>
        <v>Quarterly</v>
      </c>
      <c r="J1115" s="538">
        <f>'Information Input'!$H$30</f>
        <v>43555</v>
      </c>
      <c r="K1115" s="537">
        <f>'Information Input'!$J$18</f>
        <v>2019</v>
      </c>
      <c r="L1115" s="579" t="s">
        <v>99</v>
      </c>
      <c r="M1115" s="540" t="s">
        <v>100</v>
      </c>
      <c r="N1115" s="541" t="s">
        <v>96</v>
      </c>
      <c r="O1115" s="542" t="s">
        <v>671</v>
      </c>
      <c r="P1115" s="537">
        <v>40</v>
      </c>
      <c r="Q1115" s="541" t="s">
        <v>182</v>
      </c>
      <c r="R1115" s="541" t="s">
        <v>238</v>
      </c>
      <c r="S1115" s="543">
        <f>'Report 1'!$X$18</f>
        <v>0</v>
      </c>
      <c r="T1115" s="544">
        <f>'Report 1'!$X$60</f>
        <v>0</v>
      </c>
      <c r="U1115" s="545">
        <f>'Report 1'!$X$146</f>
        <v>0</v>
      </c>
      <c r="AL1115" s="546" t="s">
        <v>669</v>
      </c>
      <c r="AM1115" s="547">
        <v>2</v>
      </c>
      <c r="AN1115" s="547" t="str">
        <f>'Information Input'!$M$14</f>
        <v xml:space="preserve">      -      </v>
      </c>
      <c r="AO1115" s="547" t="s">
        <v>136</v>
      </c>
      <c r="AP1115" s="538">
        <f t="shared" si="199"/>
        <v>43556</v>
      </c>
      <c r="AQ1115" s="538">
        <f t="shared" si="198"/>
        <v>43646</v>
      </c>
      <c r="AR1115" s="538">
        <f>'Information Input'!$H$35</f>
        <v>43555</v>
      </c>
      <c r="AS1115" s="547" t="str">
        <f>'Information Input'!$J$22</f>
        <v>Quarterly</v>
      </c>
      <c r="AT1115" s="538">
        <f>'Information Input'!$H$30</f>
        <v>43555</v>
      </c>
      <c r="AU1115" s="547">
        <f>'Information Input'!$J$18</f>
        <v>2019</v>
      </c>
      <c r="AV1115" s="547" t="s">
        <v>101</v>
      </c>
      <c r="AW1115" s="547" t="s">
        <v>102</v>
      </c>
      <c r="AX1115" s="547" t="s">
        <v>103</v>
      </c>
      <c r="AY1115" s="548" t="s">
        <v>671</v>
      </c>
      <c r="AZ1115" s="547">
        <v>22</v>
      </c>
      <c r="BA1115" s="549" t="s">
        <v>164</v>
      </c>
      <c r="BB1115" s="543" t="s">
        <v>236</v>
      </c>
      <c r="BC1115" s="550">
        <f>'Report 2'!$O254</f>
        <v>0</v>
      </c>
      <c r="BD1115" s="550">
        <f>'Report 2'!$P254</f>
        <v>0</v>
      </c>
      <c r="BE1115" s="550">
        <f>'Report 2'!$Q254</f>
        <v>0</v>
      </c>
      <c r="BF1115" s="550">
        <f>'Report 2'!$R254</f>
        <v>0</v>
      </c>
      <c r="BG1115" s="550">
        <f>'Report 2'!$S254</f>
        <v>0</v>
      </c>
      <c r="BH1115" s="550">
        <f>'Report 2'!$T254</f>
        <v>0</v>
      </c>
      <c r="BI1115" s="550">
        <f>'Report 2'!$U254</f>
        <v>0</v>
      </c>
      <c r="CC1115" s="542" t="s">
        <v>669</v>
      </c>
      <c r="CD1115" s="1014" t="s">
        <v>672</v>
      </c>
      <c r="CE1115" s="1014" t="str">
        <f>'Information Input'!$M$14</f>
        <v xml:space="preserve">      -      </v>
      </c>
      <c r="CF1115" s="551" t="s">
        <v>137</v>
      </c>
      <c r="CG1115" s="552">
        <f t="shared" si="195"/>
        <v>43647</v>
      </c>
      <c r="CH1115" s="552">
        <f t="shared" si="196"/>
        <v>43738</v>
      </c>
      <c r="CI1115" s="552">
        <f>'Information Input'!$H$35</f>
        <v>43555</v>
      </c>
      <c r="CJ1115" s="551" t="str">
        <f>'Information Input'!$J$22</f>
        <v>Quarterly</v>
      </c>
      <c r="CK1115" s="552">
        <f>'Information Input'!$H$30</f>
        <v>43555</v>
      </c>
      <c r="CL1115" s="551">
        <f>'Information Input'!$J$18</f>
        <v>2019</v>
      </c>
      <c r="CM1115" s="551" t="s">
        <v>101</v>
      </c>
      <c r="CN1115" s="1014" t="s">
        <v>102</v>
      </c>
      <c r="CO1115" s="542" t="s">
        <v>103</v>
      </c>
      <c r="CP1115" s="542" t="s">
        <v>671</v>
      </c>
      <c r="CQ1115" s="551">
        <v>34</v>
      </c>
      <c r="CR1115" s="542" t="s">
        <v>176</v>
      </c>
      <c r="CS1115" s="542" t="s">
        <v>238</v>
      </c>
      <c r="CT1115" s="1015">
        <f>'Report 1'!$AD$18</f>
        <v>0</v>
      </c>
      <c r="CU1115" s="1016">
        <f>SUMIF('Report 4A'!$G$16:$G$95,$CQ1115,'Report 4A'!$AL$16:$AL$95)</f>
        <v>0</v>
      </c>
      <c r="CV1115" s="1017">
        <f t="shared" si="197"/>
        <v>0</v>
      </c>
    </row>
    <row r="1116" spans="2:100">
      <c r="B1116" s="535" t="s">
        <v>669</v>
      </c>
      <c r="C1116" s="536">
        <v>1</v>
      </c>
      <c r="D1116" s="537" t="str">
        <f>'Information Input'!$M$14</f>
        <v xml:space="preserve">      -      </v>
      </c>
      <c r="E1116" s="537" t="s">
        <v>136</v>
      </c>
      <c r="F1116" s="538">
        <f t="shared" si="200"/>
        <v>43556</v>
      </c>
      <c r="G1116" s="538">
        <f t="shared" si="201"/>
        <v>43646</v>
      </c>
      <c r="H1116" s="538">
        <f>'Information Input'!$H$35</f>
        <v>43555</v>
      </c>
      <c r="I1116" s="537" t="str">
        <f>'Information Input'!$J$22</f>
        <v>Quarterly</v>
      </c>
      <c r="J1116" s="538">
        <f>'Information Input'!$H$30</f>
        <v>43555</v>
      </c>
      <c r="K1116" s="537">
        <f>'Information Input'!$J$18</f>
        <v>2019</v>
      </c>
      <c r="L1116" s="579" t="s">
        <v>99</v>
      </c>
      <c r="M1116" s="540" t="s">
        <v>100</v>
      </c>
      <c r="N1116" s="541" t="s">
        <v>96</v>
      </c>
      <c r="O1116" s="542" t="s">
        <v>671</v>
      </c>
      <c r="P1116" s="537">
        <v>41</v>
      </c>
      <c r="Q1116" s="541" t="s">
        <v>183</v>
      </c>
      <c r="R1116" s="541" t="s">
        <v>238</v>
      </c>
      <c r="S1116" s="543">
        <f>'Report 1'!$X$18</f>
        <v>0</v>
      </c>
      <c r="T1116" s="544">
        <f>'Report 1'!$X$61</f>
        <v>0</v>
      </c>
      <c r="U1116" s="545">
        <f>'Report 1'!$X$147</f>
        <v>0</v>
      </c>
      <c r="AL1116" s="546" t="s">
        <v>669</v>
      </c>
      <c r="AM1116" s="547">
        <v>2</v>
      </c>
      <c r="AN1116" s="547" t="str">
        <f>'Information Input'!$M$14</f>
        <v xml:space="preserve">      -      </v>
      </c>
      <c r="AO1116" s="547" t="s">
        <v>136</v>
      </c>
      <c r="AP1116" s="538">
        <f t="shared" si="199"/>
        <v>43556</v>
      </c>
      <c r="AQ1116" s="538">
        <f t="shared" si="198"/>
        <v>43646</v>
      </c>
      <c r="AR1116" s="538">
        <f>'Information Input'!$H$35</f>
        <v>43555</v>
      </c>
      <c r="AS1116" s="547" t="str">
        <f>'Information Input'!$J$22</f>
        <v>Quarterly</v>
      </c>
      <c r="AT1116" s="538">
        <f>'Information Input'!$H$30</f>
        <v>43555</v>
      </c>
      <c r="AU1116" s="547">
        <f>'Information Input'!$J$18</f>
        <v>2019</v>
      </c>
      <c r="AV1116" s="547" t="s">
        <v>101</v>
      </c>
      <c r="AW1116" s="547" t="s">
        <v>102</v>
      </c>
      <c r="AX1116" s="547" t="s">
        <v>103</v>
      </c>
      <c r="AY1116" s="548" t="s">
        <v>671</v>
      </c>
      <c r="AZ1116" s="547">
        <v>23</v>
      </c>
      <c r="BA1116" s="549" t="s">
        <v>165</v>
      </c>
      <c r="BB1116" s="543" t="s">
        <v>236</v>
      </c>
      <c r="BC1116" s="550">
        <f>'Report 2'!$O255</f>
        <v>0</v>
      </c>
      <c r="BD1116" s="550">
        <f>'Report 2'!$P255</f>
        <v>0</v>
      </c>
      <c r="BE1116" s="550">
        <f>'Report 2'!$Q255</f>
        <v>0</v>
      </c>
      <c r="BF1116" s="550">
        <f>'Report 2'!$R255</f>
        <v>0</v>
      </c>
      <c r="BG1116" s="550">
        <f>'Report 2'!$S255</f>
        <v>0</v>
      </c>
      <c r="BH1116" s="550">
        <f>'Report 2'!$T255</f>
        <v>0</v>
      </c>
      <c r="BI1116" s="550">
        <f>'Report 2'!$U255</f>
        <v>0</v>
      </c>
      <c r="CC1116" s="542" t="s">
        <v>669</v>
      </c>
      <c r="CD1116" s="1014" t="s">
        <v>672</v>
      </c>
      <c r="CE1116" s="1014" t="str">
        <f>'Information Input'!$M$14</f>
        <v xml:space="preserve">      -      </v>
      </c>
      <c r="CF1116" s="551" t="s">
        <v>137</v>
      </c>
      <c r="CG1116" s="552">
        <f t="shared" si="195"/>
        <v>43647</v>
      </c>
      <c r="CH1116" s="552">
        <f t="shared" si="196"/>
        <v>43738</v>
      </c>
      <c r="CI1116" s="552">
        <f>'Information Input'!$H$35</f>
        <v>43555</v>
      </c>
      <c r="CJ1116" s="551" t="str">
        <f>'Information Input'!$J$22</f>
        <v>Quarterly</v>
      </c>
      <c r="CK1116" s="552">
        <f>'Information Input'!$H$30</f>
        <v>43555</v>
      </c>
      <c r="CL1116" s="551">
        <f>'Information Input'!$J$18</f>
        <v>2019</v>
      </c>
      <c r="CM1116" s="551" t="s">
        <v>101</v>
      </c>
      <c r="CN1116" s="1014" t="s">
        <v>102</v>
      </c>
      <c r="CO1116" s="542" t="s">
        <v>103</v>
      </c>
      <c r="CP1116" s="542" t="s">
        <v>671</v>
      </c>
      <c r="CQ1116" s="551">
        <v>35</v>
      </c>
      <c r="CR1116" s="542" t="s">
        <v>177</v>
      </c>
      <c r="CS1116" s="542" t="s">
        <v>235</v>
      </c>
      <c r="CT1116" s="1015">
        <f>'Report 1'!$AD$18</f>
        <v>0</v>
      </c>
      <c r="CU1116" s="1016">
        <f>SUMIF('Report 4A'!$G$16:$G$95,$CQ1116,'Report 4A'!$AL$16:$AL$95)</f>
        <v>0</v>
      </c>
      <c r="CV1116" s="1017">
        <f t="shared" si="197"/>
        <v>0</v>
      </c>
    </row>
    <row r="1117" spans="2:100">
      <c r="B1117" s="535" t="s">
        <v>669</v>
      </c>
      <c r="C1117" s="536">
        <v>1</v>
      </c>
      <c r="D1117" s="537" t="str">
        <f>'Information Input'!$M$14</f>
        <v xml:space="preserve">      -      </v>
      </c>
      <c r="E1117" s="537" t="s">
        <v>136</v>
      </c>
      <c r="F1117" s="538">
        <f t="shared" si="200"/>
        <v>43556</v>
      </c>
      <c r="G1117" s="538">
        <f t="shared" si="201"/>
        <v>43646</v>
      </c>
      <c r="H1117" s="538">
        <f>'Information Input'!$H$35</f>
        <v>43555</v>
      </c>
      <c r="I1117" s="537" t="str">
        <f>'Information Input'!$J$22</f>
        <v>Quarterly</v>
      </c>
      <c r="J1117" s="538">
        <f>'Information Input'!$H$30</f>
        <v>43555</v>
      </c>
      <c r="K1117" s="537">
        <f>'Information Input'!$J$18</f>
        <v>2019</v>
      </c>
      <c r="L1117" s="579" t="s">
        <v>99</v>
      </c>
      <c r="M1117" s="540" t="s">
        <v>100</v>
      </c>
      <c r="N1117" s="541" t="s">
        <v>96</v>
      </c>
      <c r="O1117" s="542" t="s">
        <v>671</v>
      </c>
      <c r="P1117" s="537">
        <v>42</v>
      </c>
      <c r="Q1117" s="541" t="s">
        <v>184</v>
      </c>
      <c r="R1117" s="541" t="s">
        <v>233</v>
      </c>
      <c r="S1117" s="543">
        <f>'Report 1'!$X$18</f>
        <v>0</v>
      </c>
      <c r="T1117" s="544">
        <f>'Report 1'!$X$62</f>
        <v>0</v>
      </c>
      <c r="U1117" s="545">
        <f>'Report 1'!$X$148</f>
        <v>0</v>
      </c>
      <c r="AL1117" s="546" t="s">
        <v>669</v>
      </c>
      <c r="AM1117" s="547">
        <v>2</v>
      </c>
      <c r="AN1117" s="547" t="str">
        <f>'Information Input'!$M$14</f>
        <v xml:space="preserve">      -      </v>
      </c>
      <c r="AO1117" s="547" t="s">
        <v>136</v>
      </c>
      <c r="AP1117" s="538">
        <f t="shared" si="199"/>
        <v>43556</v>
      </c>
      <c r="AQ1117" s="538">
        <f t="shared" si="198"/>
        <v>43646</v>
      </c>
      <c r="AR1117" s="538">
        <f>'Information Input'!$H$35</f>
        <v>43555</v>
      </c>
      <c r="AS1117" s="547" t="str">
        <f>'Information Input'!$J$22</f>
        <v>Quarterly</v>
      </c>
      <c r="AT1117" s="538">
        <f>'Information Input'!$H$30</f>
        <v>43555</v>
      </c>
      <c r="AU1117" s="547">
        <f>'Information Input'!$J$18</f>
        <v>2019</v>
      </c>
      <c r="AV1117" s="547" t="s">
        <v>101</v>
      </c>
      <c r="AW1117" s="547" t="s">
        <v>102</v>
      </c>
      <c r="AX1117" s="547" t="s">
        <v>103</v>
      </c>
      <c r="AY1117" s="548" t="s">
        <v>671</v>
      </c>
      <c r="AZ1117" s="547">
        <v>24</v>
      </c>
      <c r="BA1117" s="549" t="s">
        <v>166</v>
      </c>
      <c r="BB1117" s="543" t="s">
        <v>233</v>
      </c>
      <c r="BC1117" s="550">
        <f>'Report 2'!$O256</f>
        <v>0</v>
      </c>
      <c r="BD1117" s="550">
        <f>'Report 2'!$P256</f>
        <v>0</v>
      </c>
      <c r="BE1117" s="550">
        <f>'Report 2'!$Q256</f>
        <v>0</v>
      </c>
      <c r="BF1117" s="550">
        <f>'Report 2'!$R256</f>
        <v>0</v>
      </c>
      <c r="BG1117" s="550">
        <f>'Report 2'!$S256</f>
        <v>0</v>
      </c>
      <c r="BH1117" s="550">
        <f>'Report 2'!$T256</f>
        <v>0</v>
      </c>
      <c r="BI1117" s="550">
        <f>'Report 2'!$U256</f>
        <v>0</v>
      </c>
      <c r="CC1117" s="542" t="s">
        <v>669</v>
      </c>
      <c r="CD1117" s="1014" t="s">
        <v>672</v>
      </c>
      <c r="CE1117" s="1014" t="str">
        <f>'Information Input'!$M$14</f>
        <v xml:space="preserve">      -      </v>
      </c>
      <c r="CF1117" s="551" t="s">
        <v>137</v>
      </c>
      <c r="CG1117" s="552">
        <f t="shared" si="195"/>
        <v>43647</v>
      </c>
      <c r="CH1117" s="552">
        <f t="shared" si="196"/>
        <v>43738</v>
      </c>
      <c r="CI1117" s="552">
        <f>'Information Input'!$H$35</f>
        <v>43555</v>
      </c>
      <c r="CJ1117" s="551" t="str">
        <f>'Information Input'!$J$22</f>
        <v>Quarterly</v>
      </c>
      <c r="CK1117" s="552">
        <f>'Information Input'!$H$30</f>
        <v>43555</v>
      </c>
      <c r="CL1117" s="551">
        <f>'Information Input'!$J$18</f>
        <v>2019</v>
      </c>
      <c r="CM1117" s="551" t="s">
        <v>101</v>
      </c>
      <c r="CN1117" s="1014" t="s">
        <v>102</v>
      </c>
      <c r="CO1117" s="542" t="s">
        <v>103</v>
      </c>
      <c r="CP1117" s="542" t="s">
        <v>671</v>
      </c>
      <c r="CQ1117" s="551">
        <v>36</v>
      </c>
      <c r="CR1117" s="542" t="s">
        <v>178</v>
      </c>
      <c r="CS1117" s="542" t="s">
        <v>235</v>
      </c>
      <c r="CT1117" s="1015">
        <f>'Report 1'!$AD$18</f>
        <v>0</v>
      </c>
      <c r="CU1117" s="1016">
        <f>SUMIF('Report 4A'!$G$16:$G$95,$CQ1117,'Report 4A'!$AL$16:$AL$95)</f>
        <v>0</v>
      </c>
      <c r="CV1117" s="1017">
        <f t="shared" si="197"/>
        <v>0</v>
      </c>
    </row>
    <row r="1118" spans="2:100">
      <c r="B1118" s="535" t="s">
        <v>669</v>
      </c>
      <c r="C1118" s="536">
        <v>1</v>
      </c>
      <c r="D1118" s="537" t="str">
        <f>'Information Input'!$M$14</f>
        <v xml:space="preserve">      -      </v>
      </c>
      <c r="E1118" s="537" t="s">
        <v>136</v>
      </c>
      <c r="F1118" s="538">
        <f t="shared" si="200"/>
        <v>43556</v>
      </c>
      <c r="G1118" s="538">
        <f t="shared" si="201"/>
        <v>43646</v>
      </c>
      <c r="H1118" s="538">
        <f>'Information Input'!$H$35</f>
        <v>43555</v>
      </c>
      <c r="I1118" s="537" t="str">
        <f>'Information Input'!$J$22</f>
        <v>Quarterly</v>
      </c>
      <c r="J1118" s="538">
        <f>'Information Input'!$H$30</f>
        <v>43555</v>
      </c>
      <c r="K1118" s="537">
        <f>'Information Input'!$J$18</f>
        <v>2019</v>
      </c>
      <c r="L1118" s="579" t="s">
        <v>99</v>
      </c>
      <c r="M1118" s="540" t="s">
        <v>100</v>
      </c>
      <c r="N1118" s="541" t="s">
        <v>96</v>
      </c>
      <c r="O1118" s="542" t="s">
        <v>671</v>
      </c>
      <c r="P1118" s="537">
        <v>43</v>
      </c>
      <c r="Q1118" s="541" t="s">
        <v>185</v>
      </c>
      <c r="R1118" s="541" t="s">
        <v>233</v>
      </c>
      <c r="S1118" s="543">
        <f>'Report 1'!$X$18</f>
        <v>0</v>
      </c>
      <c r="T1118" s="544">
        <f>'Report 1'!$X$63</f>
        <v>0</v>
      </c>
      <c r="U1118" s="545">
        <f>'Report 1'!$X$149</f>
        <v>0</v>
      </c>
      <c r="AL1118" s="546" t="s">
        <v>669</v>
      </c>
      <c r="AM1118" s="547">
        <v>2</v>
      </c>
      <c r="AN1118" s="547" t="str">
        <f>'Information Input'!$M$14</f>
        <v xml:space="preserve">      -      </v>
      </c>
      <c r="AO1118" s="547" t="s">
        <v>136</v>
      </c>
      <c r="AP1118" s="538">
        <f t="shared" si="199"/>
        <v>43556</v>
      </c>
      <c r="AQ1118" s="538">
        <f t="shared" si="198"/>
        <v>43646</v>
      </c>
      <c r="AR1118" s="538">
        <f>'Information Input'!$H$35</f>
        <v>43555</v>
      </c>
      <c r="AS1118" s="547" t="str">
        <f>'Information Input'!$J$22</f>
        <v>Quarterly</v>
      </c>
      <c r="AT1118" s="538">
        <f>'Information Input'!$H$30</f>
        <v>43555</v>
      </c>
      <c r="AU1118" s="547">
        <f>'Information Input'!$J$18</f>
        <v>2019</v>
      </c>
      <c r="AV1118" s="547" t="s">
        <v>101</v>
      </c>
      <c r="AW1118" s="547" t="s">
        <v>102</v>
      </c>
      <c r="AX1118" s="547" t="s">
        <v>103</v>
      </c>
      <c r="AY1118" s="548" t="s">
        <v>671</v>
      </c>
      <c r="AZ1118" s="547">
        <v>25</v>
      </c>
      <c r="BA1118" s="549" t="s">
        <v>167</v>
      </c>
      <c r="BB1118" s="543" t="s">
        <v>233</v>
      </c>
      <c r="BC1118" s="550">
        <f>'Report 2'!$O257</f>
        <v>0</v>
      </c>
      <c r="BD1118" s="550">
        <f>'Report 2'!$P257</f>
        <v>0</v>
      </c>
      <c r="BE1118" s="550">
        <f>'Report 2'!$Q257</f>
        <v>0</v>
      </c>
      <c r="BF1118" s="550">
        <f>'Report 2'!$R257</f>
        <v>0</v>
      </c>
      <c r="BG1118" s="550">
        <f>'Report 2'!$S257</f>
        <v>0</v>
      </c>
      <c r="BH1118" s="550">
        <f>'Report 2'!$T257</f>
        <v>0</v>
      </c>
      <c r="BI1118" s="550">
        <f>'Report 2'!$U257</f>
        <v>0</v>
      </c>
      <c r="CC1118" s="542" t="s">
        <v>669</v>
      </c>
      <c r="CD1118" s="1014" t="s">
        <v>672</v>
      </c>
      <c r="CE1118" s="1014" t="str">
        <f>'Information Input'!$M$14</f>
        <v xml:space="preserve">      -      </v>
      </c>
      <c r="CF1118" s="551" t="s">
        <v>137</v>
      </c>
      <c r="CG1118" s="552">
        <f t="shared" si="195"/>
        <v>43647</v>
      </c>
      <c r="CH1118" s="552">
        <f t="shared" si="196"/>
        <v>43738</v>
      </c>
      <c r="CI1118" s="552">
        <f>'Information Input'!$H$35</f>
        <v>43555</v>
      </c>
      <c r="CJ1118" s="551" t="str">
        <f>'Information Input'!$J$22</f>
        <v>Quarterly</v>
      </c>
      <c r="CK1118" s="552">
        <f>'Information Input'!$H$30</f>
        <v>43555</v>
      </c>
      <c r="CL1118" s="551">
        <f>'Information Input'!$J$18</f>
        <v>2019</v>
      </c>
      <c r="CM1118" s="551" t="s">
        <v>101</v>
      </c>
      <c r="CN1118" s="1014" t="s">
        <v>102</v>
      </c>
      <c r="CO1118" s="542" t="s">
        <v>103</v>
      </c>
      <c r="CP1118" s="542" t="s">
        <v>671</v>
      </c>
      <c r="CQ1118" s="551">
        <v>37</v>
      </c>
      <c r="CR1118" s="542" t="s">
        <v>179</v>
      </c>
      <c r="CS1118" s="542" t="s">
        <v>231</v>
      </c>
      <c r="CT1118" s="1015">
        <f>'Report 1'!$AD$18</f>
        <v>0</v>
      </c>
      <c r="CU1118" s="1016">
        <f>SUMIF('Report 4A'!$G$16:$G$95,$CQ1118,'Report 4A'!$AL$16:$AL$95)</f>
        <v>0</v>
      </c>
      <c r="CV1118" s="1017">
        <f t="shared" si="197"/>
        <v>0</v>
      </c>
    </row>
    <row r="1119" spans="2:100">
      <c r="B1119" s="535" t="s">
        <v>669</v>
      </c>
      <c r="C1119" s="536">
        <v>1</v>
      </c>
      <c r="D1119" s="537" t="str">
        <f>'Information Input'!$M$14</f>
        <v xml:space="preserve">      -      </v>
      </c>
      <c r="E1119" s="537" t="s">
        <v>136</v>
      </c>
      <c r="F1119" s="538">
        <f t="shared" si="200"/>
        <v>43556</v>
      </c>
      <c r="G1119" s="538">
        <f t="shared" si="201"/>
        <v>43646</v>
      </c>
      <c r="H1119" s="538">
        <f>'Information Input'!$H$35</f>
        <v>43555</v>
      </c>
      <c r="I1119" s="537" t="str">
        <f>'Information Input'!$J$22</f>
        <v>Quarterly</v>
      </c>
      <c r="J1119" s="538">
        <f>'Information Input'!$H$30</f>
        <v>43555</v>
      </c>
      <c r="K1119" s="537">
        <f>'Information Input'!$J$18</f>
        <v>2019</v>
      </c>
      <c r="L1119" s="579" t="s">
        <v>99</v>
      </c>
      <c r="M1119" s="540" t="s">
        <v>100</v>
      </c>
      <c r="N1119" s="541" t="s">
        <v>96</v>
      </c>
      <c r="O1119" s="542" t="s">
        <v>674</v>
      </c>
      <c r="P1119" s="537">
        <v>44</v>
      </c>
      <c r="Q1119" s="541" t="s">
        <v>186</v>
      </c>
      <c r="R1119" s="541" t="s">
        <v>239</v>
      </c>
      <c r="S1119" s="543">
        <f>'Report 1'!$X$18</f>
        <v>0</v>
      </c>
      <c r="T1119" s="544">
        <f>'Report 1'!$X$64</f>
        <v>0</v>
      </c>
      <c r="U1119" s="545">
        <f>'Report 1'!$X$150</f>
        <v>0</v>
      </c>
      <c r="AL1119" s="546" t="s">
        <v>669</v>
      </c>
      <c r="AM1119" s="547">
        <v>2</v>
      </c>
      <c r="AN1119" s="547" t="str">
        <f>'Information Input'!$M$14</f>
        <v xml:space="preserve">      -      </v>
      </c>
      <c r="AO1119" s="547" t="s">
        <v>136</v>
      </c>
      <c r="AP1119" s="538">
        <f t="shared" si="199"/>
        <v>43556</v>
      </c>
      <c r="AQ1119" s="538">
        <f t="shared" si="198"/>
        <v>43646</v>
      </c>
      <c r="AR1119" s="538">
        <f>'Information Input'!$H$35</f>
        <v>43555</v>
      </c>
      <c r="AS1119" s="547" t="str">
        <f>'Information Input'!$J$22</f>
        <v>Quarterly</v>
      </c>
      <c r="AT1119" s="538">
        <f>'Information Input'!$H$30</f>
        <v>43555</v>
      </c>
      <c r="AU1119" s="547">
        <f>'Information Input'!$J$18</f>
        <v>2019</v>
      </c>
      <c r="AV1119" s="547" t="s">
        <v>101</v>
      </c>
      <c r="AW1119" s="547" t="s">
        <v>102</v>
      </c>
      <c r="AX1119" s="547" t="s">
        <v>103</v>
      </c>
      <c r="AY1119" s="548" t="s">
        <v>671</v>
      </c>
      <c r="AZ1119" s="547">
        <v>26</v>
      </c>
      <c r="BA1119" s="549" t="s">
        <v>168</v>
      </c>
      <c r="BB1119" s="543" t="s">
        <v>237</v>
      </c>
      <c r="BC1119" s="550">
        <f>'Report 2'!$O258</f>
        <v>0</v>
      </c>
      <c r="BD1119" s="550">
        <f>'Report 2'!$P258</f>
        <v>0</v>
      </c>
      <c r="BE1119" s="550">
        <f>'Report 2'!$Q258</f>
        <v>0</v>
      </c>
      <c r="BF1119" s="550">
        <f>'Report 2'!$R258</f>
        <v>0</v>
      </c>
      <c r="BG1119" s="550">
        <f>'Report 2'!$S258</f>
        <v>0</v>
      </c>
      <c r="BH1119" s="550">
        <f>'Report 2'!$T258</f>
        <v>0</v>
      </c>
      <c r="BI1119" s="550">
        <f>'Report 2'!$U258</f>
        <v>0</v>
      </c>
      <c r="CC1119" s="542" t="s">
        <v>669</v>
      </c>
      <c r="CD1119" s="1014" t="s">
        <v>672</v>
      </c>
      <c r="CE1119" s="1014" t="str">
        <f>'Information Input'!$M$14</f>
        <v xml:space="preserve">      -      </v>
      </c>
      <c r="CF1119" s="551" t="s">
        <v>137</v>
      </c>
      <c r="CG1119" s="552">
        <f t="shared" si="195"/>
        <v>43647</v>
      </c>
      <c r="CH1119" s="552">
        <f t="shared" si="196"/>
        <v>43738</v>
      </c>
      <c r="CI1119" s="552">
        <f>'Information Input'!$H$35</f>
        <v>43555</v>
      </c>
      <c r="CJ1119" s="551" t="str">
        <f>'Information Input'!$J$22</f>
        <v>Quarterly</v>
      </c>
      <c r="CK1119" s="552">
        <f>'Information Input'!$H$30</f>
        <v>43555</v>
      </c>
      <c r="CL1119" s="551">
        <f>'Information Input'!$J$18</f>
        <v>2019</v>
      </c>
      <c r="CM1119" s="551" t="s">
        <v>101</v>
      </c>
      <c r="CN1119" s="1014" t="s">
        <v>102</v>
      </c>
      <c r="CO1119" s="542" t="s">
        <v>103</v>
      </c>
      <c r="CP1119" s="542" t="s">
        <v>671</v>
      </c>
      <c r="CQ1119" s="551">
        <v>38</v>
      </c>
      <c r="CR1119" s="542" t="s">
        <v>180</v>
      </c>
      <c r="CS1119" s="542" t="s">
        <v>233</v>
      </c>
      <c r="CT1119" s="1015">
        <f>'Report 1'!$AD$18</f>
        <v>0</v>
      </c>
      <c r="CU1119" s="1016">
        <f>SUMIF('Report 4A'!$G$16:$G$95,$CQ1119,'Report 4A'!$AL$16:$AL$95)</f>
        <v>0</v>
      </c>
      <c r="CV1119" s="1017">
        <f t="shared" si="197"/>
        <v>0</v>
      </c>
    </row>
    <row r="1120" spans="2:100">
      <c r="B1120" s="535" t="s">
        <v>669</v>
      </c>
      <c r="C1120" s="536">
        <v>1</v>
      </c>
      <c r="D1120" s="537" t="str">
        <f>'Information Input'!$M$14</f>
        <v xml:space="preserve">      -      </v>
      </c>
      <c r="E1120" s="537" t="s">
        <v>136</v>
      </c>
      <c r="F1120" s="538">
        <f t="shared" si="200"/>
        <v>43556</v>
      </c>
      <c r="G1120" s="538">
        <f t="shared" si="201"/>
        <v>43646</v>
      </c>
      <c r="H1120" s="538">
        <f>'Information Input'!$H$35</f>
        <v>43555</v>
      </c>
      <c r="I1120" s="537" t="str">
        <f>'Information Input'!$J$22</f>
        <v>Quarterly</v>
      </c>
      <c r="J1120" s="538">
        <f>'Information Input'!$H$30</f>
        <v>43555</v>
      </c>
      <c r="K1120" s="537">
        <f>'Information Input'!$J$18</f>
        <v>2019</v>
      </c>
      <c r="L1120" s="579" t="s">
        <v>99</v>
      </c>
      <c r="M1120" s="540" t="s">
        <v>100</v>
      </c>
      <c r="N1120" s="541" t="s">
        <v>96</v>
      </c>
      <c r="O1120" s="542" t="s">
        <v>675</v>
      </c>
      <c r="P1120" s="537">
        <v>45</v>
      </c>
      <c r="Q1120" s="541" t="s">
        <v>187</v>
      </c>
      <c r="R1120" s="541" t="s">
        <v>239</v>
      </c>
      <c r="S1120" s="543">
        <f>'Report 1'!$X$18</f>
        <v>0</v>
      </c>
      <c r="T1120" s="544">
        <f>'Report 1'!$X$65</f>
        <v>0</v>
      </c>
      <c r="U1120" s="545">
        <f>'Report 1'!$X$151</f>
        <v>0</v>
      </c>
      <c r="AL1120" s="546" t="s">
        <v>669</v>
      </c>
      <c r="AM1120" s="547">
        <v>2</v>
      </c>
      <c r="AN1120" s="547" t="str">
        <f>'Information Input'!$M$14</f>
        <v xml:space="preserve">      -      </v>
      </c>
      <c r="AO1120" s="547" t="s">
        <v>136</v>
      </c>
      <c r="AP1120" s="538">
        <f t="shared" si="199"/>
        <v>43556</v>
      </c>
      <c r="AQ1120" s="538">
        <f t="shared" si="198"/>
        <v>43646</v>
      </c>
      <c r="AR1120" s="538">
        <f>'Information Input'!$H$35</f>
        <v>43555</v>
      </c>
      <c r="AS1120" s="547" t="str">
        <f>'Information Input'!$J$22</f>
        <v>Quarterly</v>
      </c>
      <c r="AT1120" s="538">
        <f>'Information Input'!$H$30</f>
        <v>43555</v>
      </c>
      <c r="AU1120" s="547">
        <f>'Information Input'!$J$18</f>
        <v>2019</v>
      </c>
      <c r="AV1120" s="547" t="s">
        <v>101</v>
      </c>
      <c r="AW1120" s="547" t="s">
        <v>102</v>
      </c>
      <c r="AX1120" s="547" t="s">
        <v>103</v>
      </c>
      <c r="AY1120" s="548" t="s">
        <v>671</v>
      </c>
      <c r="AZ1120" s="547">
        <v>27</v>
      </c>
      <c r="BA1120" s="549" t="s">
        <v>169</v>
      </c>
      <c r="BB1120" s="543" t="s">
        <v>235</v>
      </c>
      <c r="BC1120" s="550">
        <f>'Report 2'!$O259</f>
        <v>0</v>
      </c>
      <c r="BD1120" s="550">
        <f>'Report 2'!$P259</f>
        <v>0</v>
      </c>
      <c r="BE1120" s="550">
        <f>'Report 2'!$Q259</f>
        <v>0</v>
      </c>
      <c r="BF1120" s="550">
        <f>'Report 2'!$R259</f>
        <v>0</v>
      </c>
      <c r="BG1120" s="550">
        <f>'Report 2'!$S259</f>
        <v>0</v>
      </c>
      <c r="BH1120" s="550">
        <f>'Report 2'!$T259</f>
        <v>0</v>
      </c>
      <c r="BI1120" s="550">
        <f>'Report 2'!$U259</f>
        <v>0</v>
      </c>
      <c r="CC1120" s="542" t="s">
        <v>669</v>
      </c>
      <c r="CD1120" s="1014" t="s">
        <v>672</v>
      </c>
      <c r="CE1120" s="1014" t="str">
        <f>'Information Input'!$M$14</f>
        <v xml:space="preserve">      -      </v>
      </c>
      <c r="CF1120" s="551" t="s">
        <v>137</v>
      </c>
      <c r="CG1120" s="552">
        <f t="shared" si="195"/>
        <v>43647</v>
      </c>
      <c r="CH1120" s="552">
        <f t="shared" si="196"/>
        <v>43738</v>
      </c>
      <c r="CI1120" s="552">
        <f>'Information Input'!$H$35</f>
        <v>43555</v>
      </c>
      <c r="CJ1120" s="551" t="str">
        <f>'Information Input'!$J$22</f>
        <v>Quarterly</v>
      </c>
      <c r="CK1120" s="552">
        <f>'Information Input'!$H$30</f>
        <v>43555</v>
      </c>
      <c r="CL1120" s="551">
        <f>'Information Input'!$J$18</f>
        <v>2019</v>
      </c>
      <c r="CM1120" s="551" t="s">
        <v>101</v>
      </c>
      <c r="CN1120" s="1014" t="s">
        <v>102</v>
      </c>
      <c r="CO1120" s="542" t="s">
        <v>103</v>
      </c>
      <c r="CP1120" s="542" t="s">
        <v>671</v>
      </c>
      <c r="CQ1120" s="551">
        <v>39</v>
      </c>
      <c r="CR1120" s="542" t="s">
        <v>181</v>
      </c>
      <c r="CS1120" s="542" t="s">
        <v>233</v>
      </c>
      <c r="CT1120" s="1015">
        <f>'Report 1'!$AD$18</f>
        <v>0</v>
      </c>
      <c r="CU1120" s="1016">
        <f>SUMIF('Report 4A'!$G$16:$G$95,$CQ1120,'Report 4A'!$AL$16:$AL$95)</f>
        <v>0</v>
      </c>
      <c r="CV1120" s="1017">
        <f t="shared" si="197"/>
        <v>0</v>
      </c>
    </row>
    <row r="1121" spans="2:100">
      <c r="B1121" s="535" t="s">
        <v>669</v>
      </c>
      <c r="C1121" s="536">
        <v>1</v>
      </c>
      <c r="D1121" s="537" t="str">
        <f>'Information Input'!$M$14</f>
        <v xml:space="preserve">      -      </v>
      </c>
      <c r="E1121" s="537" t="s">
        <v>136</v>
      </c>
      <c r="F1121" s="538">
        <f t="shared" si="200"/>
        <v>43556</v>
      </c>
      <c r="G1121" s="538">
        <f t="shared" si="201"/>
        <v>43646</v>
      </c>
      <c r="H1121" s="538">
        <f>'Information Input'!$H$35</f>
        <v>43555</v>
      </c>
      <c r="I1121" s="537" t="str">
        <f>'Information Input'!$J$22</f>
        <v>Quarterly</v>
      </c>
      <c r="J1121" s="538">
        <f>'Information Input'!$H$30</f>
        <v>43555</v>
      </c>
      <c r="K1121" s="537">
        <f>'Information Input'!$J$18</f>
        <v>2019</v>
      </c>
      <c r="L1121" s="579" t="s">
        <v>99</v>
      </c>
      <c r="M1121" s="540" t="s">
        <v>100</v>
      </c>
      <c r="N1121" s="541" t="s">
        <v>96</v>
      </c>
      <c r="O1121" s="542" t="s">
        <v>675</v>
      </c>
      <c r="P1121" s="537">
        <v>46</v>
      </c>
      <c r="Q1121" s="541" t="s">
        <v>188</v>
      </c>
      <c r="R1121" s="541" t="s">
        <v>239</v>
      </c>
      <c r="S1121" s="543">
        <f>'Report 1'!$X$18</f>
        <v>0</v>
      </c>
      <c r="T1121" s="544">
        <f>'Report 1'!$X$66</f>
        <v>0</v>
      </c>
      <c r="U1121" s="545">
        <f>'Report 1'!$X$152</f>
        <v>0</v>
      </c>
      <c r="AL1121" s="546" t="s">
        <v>669</v>
      </c>
      <c r="AM1121" s="547">
        <v>2</v>
      </c>
      <c r="AN1121" s="547" t="str">
        <f>'Information Input'!$M$14</f>
        <v xml:space="preserve">      -      </v>
      </c>
      <c r="AO1121" s="547" t="s">
        <v>136</v>
      </c>
      <c r="AP1121" s="538">
        <f t="shared" si="199"/>
        <v>43556</v>
      </c>
      <c r="AQ1121" s="538">
        <f t="shared" si="198"/>
        <v>43646</v>
      </c>
      <c r="AR1121" s="538">
        <f>'Information Input'!$H$35</f>
        <v>43555</v>
      </c>
      <c r="AS1121" s="547" t="str">
        <f>'Information Input'!$J$22</f>
        <v>Quarterly</v>
      </c>
      <c r="AT1121" s="538">
        <f>'Information Input'!$H$30</f>
        <v>43555</v>
      </c>
      <c r="AU1121" s="547">
        <f>'Information Input'!$J$18</f>
        <v>2019</v>
      </c>
      <c r="AV1121" s="547" t="s">
        <v>101</v>
      </c>
      <c r="AW1121" s="547" t="s">
        <v>102</v>
      </c>
      <c r="AX1121" s="547" t="s">
        <v>103</v>
      </c>
      <c r="AY1121" s="548" t="s">
        <v>671</v>
      </c>
      <c r="AZ1121" s="547">
        <v>28</v>
      </c>
      <c r="BA1121" s="549" t="s">
        <v>170</v>
      </c>
      <c r="BB1121" s="543" t="s">
        <v>235</v>
      </c>
      <c r="BC1121" s="550">
        <f>'Report 2'!$O260</f>
        <v>0</v>
      </c>
      <c r="BD1121" s="550">
        <f>'Report 2'!$P260</f>
        <v>0</v>
      </c>
      <c r="BE1121" s="550">
        <f>'Report 2'!$Q260</f>
        <v>0</v>
      </c>
      <c r="BF1121" s="550">
        <f>'Report 2'!$R260</f>
        <v>0</v>
      </c>
      <c r="BG1121" s="550">
        <f>'Report 2'!$S260</f>
        <v>0</v>
      </c>
      <c r="BH1121" s="550">
        <f>'Report 2'!$T260</f>
        <v>0</v>
      </c>
      <c r="BI1121" s="550">
        <f>'Report 2'!$U260</f>
        <v>0</v>
      </c>
      <c r="CC1121" s="542" t="s">
        <v>669</v>
      </c>
      <c r="CD1121" s="1014" t="s">
        <v>672</v>
      </c>
      <c r="CE1121" s="1014" t="str">
        <f>'Information Input'!$M$14</f>
        <v xml:space="preserve">      -      </v>
      </c>
      <c r="CF1121" s="551" t="s">
        <v>137</v>
      </c>
      <c r="CG1121" s="552">
        <f t="shared" si="195"/>
        <v>43647</v>
      </c>
      <c r="CH1121" s="552">
        <f t="shared" si="196"/>
        <v>43738</v>
      </c>
      <c r="CI1121" s="552">
        <f>'Information Input'!$H$35</f>
        <v>43555</v>
      </c>
      <c r="CJ1121" s="551" t="str">
        <f>'Information Input'!$J$22</f>
        <v>Quarterly</v>
      </c>
      <c r="CK1121" s="552">
        <f>'Information Input'!$H$30</f>
        <v>43555</v>
      </c>
      <c r="CL1121" s="551">
        <f>'Information Input'!$J$18</f>
        <v>2019</v>
      </c>
      <c r="CM1121" s="551" t="s">
        <v>101</v>
      </c>
      <c r="CN1121" s="1014" t="s">
        <v>102</v>
      </c>
      <c r="CO1121" s="542" t="s">
        <v>103</v>
      </c>
      <c r="CP1121" s="542" t="s">
        <v>671</v>
      </c>
      <c r="CQ1121" s="551">
        <v>40</v>
      </c>
      <c r="CR1121" s="542" t="s">
        <v>182</v>
      </c>
      <c r="CS1121" s="542" t="s">
        <v>238</v>
      </c>
      <c r="CT1121" s="1015">
        <f>'Report 1'!$AD$18</f>
        <v>0</v>
      </c>
      <c r="CU1121" s="1016">
        <f>SUMIF('Report 4A'!$G$16:$G$95,$CQ1121,'Report 4A'!$AL$16:$AL$95)</f>
        <v>0</v>
      </c>
      <c r="CV1121" s="1017">
        <f t="shared" si="197"/>
        <v>0</v>
      </c>
    </row>
    <row r="1122" spans="2:100">
      <c r="B1122" s="535" t="s">
        <v>669</v>
      </c>
      <c r="C1122" s="536">
        <v>1</v>
      </c>
      <c r="D1122" s="537" t="str">
        <f>'Information Input'!$M$14</f>
        <v xml:space="preserve">      -      </v>
      </c>
      <c r="E1122" s="537" t="s">
        <v>136</v>
      </c>
      <c r="F1122" s="538">
        <f t="shared" si="200"/>
        <v>43556</v>
      </c>
      <c r="G1122" s="538">
        <f t="shared" si="201"/>
        <v>43646</v>
      </c>
      <c r="H1122" s="538">
        <f>'Information Input'!$H$35</f>
        <v>43555</v>
      </c>
      <c r="I1122" s="537" t="str">
        <f>'Information Input'!$J$22</f>
        <v>Quarterly</v>
      </c>
      <c r="J1122" s="538">
        <f>'Information Input'!$H$30</f>
        <v>43555</v>
      </c>
      <c r="K1122" s="537">
        <f>'Information Input'!$J$18</f>
        <v>2019</v>
      </c>
      <c r="L1122" s="579" t="s">
        <v>99</v>
      </c>
      <c r="M1122" s="540" t="s">
        <v>100</v>
      </c>
      <c r="N1122" s="541" t="s">
        <v>96</v>
      </c>
      <c r="O1122" s="542" t="s">
        <v>675</v>
      </c>
      <c r="P1122" s="537">
        <v>47</v>
      </c>
      <c r="Q1122" s="541" t="s">
        <v>189</v>
      </c>
      <c r="R1122" s="541" t="s">
        <v>239</v>
      </c>
      <c r="S1122" s="543">
        <f>'Report 1'!$X$18</f>
        <v>0</v>
      </c>
      <c r="T1122" s="544">
        <f>'Report 1'!$X$67</f>
        <v>0</v>
      </c>
      <c r="U1122" s="545">
        <f>'Report 1'!$X$153</f>
        <v>0</v>
      </c>
      <c r="AL1122" s="546" t="s">
        <v>669</v>
      </c>
      <c r="AM1122" s="547">
        <v>2</v>
      </c>
      <c r="AN1122" s="547" t="str">
        <f>'Information Input'!$M$14</f>
        <v xml:space="preserve">      -      </v>
      </c>
      <c r="AO1122" s="547" t="s">
        <v>136</v>
      </c>
      <c r="AP1122" s="538">
        <f t="shared" si="199"/>
        <v>43556</v>
      </c>
      <c r="AQ1122" s="538">
        <f t="shared" si="198"/>
        <v>43646</v>
      </c>
      <c r="AR1122" s="538">
        <f>'Information Input'!$H$35</f>
        <v>43555</v>
      </c>
      <c r="AS1122" s="547" t="str">
        <f>'Information Input'!$J$22</f>
        <v>Quarterly</v>
      </c>
      <c r="AT1122" s="538">
        <f>'Information Input'!$H$30</f>
        <v>43555</v>
      </c>
      <c r="AU1122" s="547">
        <f>'Information Input'!$J$18</f>
        <v>2019</v>
      </c>
      <c r="AV1122" s="547" t="s">
        <v>101</v>
      </c>
      <c r="AW1122" s="547" t="s">
        <v>102</v>
      </c>
      <c r="AX1122" s="547" t="s">
        <v>103</v>
      </c>
      <c r="AY1122" s="548" t="s">
        <v>671</v>
      </c>
      <c r="AZ1122" s="547">
        <v>29</v>
      </c>
      <c r="BA1122" s="549" t="s">
        <v>171</v>
      </c>
      <c r="BB1122" s="543" t="s">
        <v>238</v>
      </c>
      <c r="BC1122" s="550">
        <f>'Report 2'!$O261</f>
        <v>0</v>
      </c>
      <c r="BD1122" s="550">
        <f>'Report 2'!$P261</f>
        <v>0</v>
      </c>
      <c r="BE1122" s="550">
        <f>'Report 2'!$Q261</f>
        <v>0</v>
      </c>
      <c r="BF1122" s="550">
        <f>'Report 2'!$R261</f>
        <v>0</v>
      </c>
      <c r="BG1122" s="550">
        <f>'Report 2'!$S261</f>
        <v>0</v>
      </c>
      <c r="BH1122" s="550">
        <f>'Report 2'!$T261</f>
        <v>0</v>
      </c>
      <c r="BI1122" s="550">
        <f>'Report 2'!$U261</f>
        <v>0</v>
      </c>
      <c r="CC1122" s="542" t="s">
        <v>669</v>
      </c>
      <c r="CD1122" s="1014" t="s">
        <v>672</v>
      </c>
      <c r="CE1122" s="1014" t="str">
        <f>'Information Input'!$M$14</f>
        <v xml:space="preserve">      -      </v>
      </c>
      <c r="CF1122" s="551" t="s">
        <v>137</v>
      </c>
      <c r="CG1122" s="552">
        <f t="shared" si="195"/>
        <v>43647</v>
      </c>
      <c r="CH1122" s="552">
        <f t="shared" si="196"/>
        <v>43738</v>
      </c>
      <c r="CI1122" s="552">
        <f>'Information Input'!$H$35</f>
        <v>43555</v>
      </c>
      <c r="CJ1122" s="551" t="str">
        <f>'Information Input'!$J$22</f>
        <v>Quarterly</v>
      </c>
      <c r="CK1122" s="552">
        <f>'Information Input'!$H$30</f>
        <v>43555</v>
      </c>
      <c r="CL1122" s="551">
        <f>'Information Input'!$J$18</f>
        <v>2019</v>
      </c>
      <c r="CM1122" s="551" t="s">
        <v>101</v>
      </c>
      <c r="CN1122" s="1014" t="s">
        <v>102</v>
      </c>
      <c r="CO1122" s="542" t="s">
        <v>103</v>
      </c>
      <c r="CP1122" s="542" t="s">
        <v>671</v>
      </c>
      <c r="CQ1122" s="551">
        <v>41</v>
      </c>
      <c r="CR1122" s="542" t="s">
        <v>183</v>
      </c>
      <c r="CS1122" s="542" t="s">
        <v>238</v>
      </c>
      <c r="CT1122" s="1015">
        <f>'Report 1'!$AD$18</f>
        <v>0</v>
      </c>
      <c r="CU1122" s="1016">
        <f>SUMIF('Report 4A'!$G$16:$G$95,$CQ1122,'Report 4A'!$AL$16:$AL$95)</f>
        <v>0</v>
      </c>
      <c r="CV1122" s="1017">
        <f t="shared" si="197"/>
        <v>0</v>
      </c>
    </row>
    <row r="1123" spans="2:100">
      <c r="B1123" s="535" t="s">
        <v>669</v>
      </c>
      <c r="C1123" s="536">
        <v>1</v>
      </c>
      <c r="D1123" s="537" t="str">
        <f>'Information Input'!$M$14</f>
        <v xml:space="preserve">      -      </v>
      </c>
      <c r="E1123" s="537" t="s">
        <v>136</v>
      </c>
      <c r="F1123" s="538">
        <f t="shared" si="200"/>
        <v>43556</v>
      </c>
      <c r="G1123" s="538">
        <f t="shared" si="201"/>
        <v>43646</v>
      </c>
      <c r="H1123" s="538">
        <f>'Information Input'!$H$35</f>
        <v>43555</v>
      </c>
      <c r="I1123" s="537" t="str">
        <f>'Information Input'!$J$22</f>
        <v>Quarterly</v>
      </c>
      <c r="J1123" s="538">
        <f>'Information Input'!$H$30</f>
        <v>43555</v>
      </c>
      <c r="K1123" s="537">
        <f>'Information Input'!$J$18</f>
        <v>2019</v>
      </c>
      <c r="L1123" s="579" t="s">
        <v>99</v>
      </c>
      <c r="M1123" s="540" t="s">
        <v>100</v>
      </c>
      <c r="N1123" s="541" t="s">
        <v>96</v>
      </c>
      <c r="O1123" s="542" t="s">
        <v>675</v>
      </c>
      <c r="P1123" s="537">
        <v>48</v>
      </c>
      <c r="Q1123" s="541" t="s">
        <v>190</v>
      </c>
      <c r="R1123" s="541" t="s">
        <v>239</v>
      </c>
      <c r="S1123" s="543">
        <f>'Report 1'!$X$18</f>
        <v>0</v>
      </c>
      <c r="T1123" s="544">
        <f>'Report 1'!$X$68</f>
        <v>0</v>
      </c>
      <c r="U1123" s="545">
        <f>'Report 1'!$X$154</f>
        <v>0</v>
      </c>
      <c r="AL1123" s="546" t="s">
        <v>669</v>
      </c>
      <c r="AM1123" s="547">
        <v>2</v>
      </c>
      <c r="AN1123" s="547" t="str">
        <f>'Information Input'!$M$14</f>
        <v xml:space="preserve">      -      </v>
      </c>
      <c r="AO1123" s="547" t="s">
        <v>136</v>
      </c>
      <c r="AP1123" s="538">
        <f t="shared" si="199"/>
        <v>43556</v>
      </c>
      <c r="AQ1123" s="538">
        <f t="shared" si="198"/>
        <v>43646</v>
      </c>
      <c r="AR1123" s="538">
        <f>'Information Input'!$H$35</f>
        <v>43555</v>
      </c>
      <c r="AS1123" s="547" t="str">
        <f>'Information Input'!$J$22</f>
        <v>Quarterly</v>
      </c>
      <c r="AT1123" s="538">
        <f>'Information Input'!$H$30</f>
        <v>43555</v>
      </c>
      <c r="AU1123" s="547">
        <f>'Information Input'!$J$18</f>
        <v>2019</v>
      </c>
      <c r="AV1123" s="547" t="s">
        <v>101</v>
      </c>
      <c r="AW1123" s="547" t="s">
        <v>102</v>
      </c>
      <c r="AX1123" s="547" t="s">
        <v>103</v>
      </c>
      <c r="AY1123" s="548" t="s">
        <v>671</v>
      </c>
      <c r="AZ1123" s="547">
        <v>30</v>
      </c>
      <c r="BA1123" s="549" t="s">
        <v>172</v>
      </c>
      <c r="BB1123" s="543" t="s">
        <v>238</v>
      </c>
      <c r="BC1123" s="550">
        <f>'Report 2'!$O262</f>
        <v>0</v>
      </c>
      <c r="BD1123" s="550">
        <f>'Report 2'!$P262</f>
        <v>0</v>
      </c>
      <c r="BE1123" s="550">
        <f>'Report 2'!$Q262</f>
        <v>0</v>
      </c>
      <c r="BF1123" s="550">
        <f>'Report 2'!$R262</f>
        <v>0</v>
      </c>
      <c r="BG1123" s="550">
        <f>'Report 2'!$S262</f>
        <v>0</v>
      </c>
      <c r="BH1123" s="550">
        <f>'Report 2'!$T262</f>
        <v>0</v>
      </c>
      <c r="BI1123" s="550">
        <f>'Report 2'!$U262</f>
        <v>0</v>
      </c>
      <c r="CC1123" s="542" t="s">
        <v>669</v>
      </c>
      <c r="CD1123" s="1014" t="s">
        <v>672</v>
      </c>
      <c r="CE1123" s="1014" t="str">
        <f>'Information Input'!$M$14</f>
        <v xml:space="preserve">      -      </v>
      </c>
      <c r="CF1123" s="551" t="s">
        <v>137</v>
      </c>
      <c r="CG1123" s="552">
        <f t="shared" si="195"/>
        <v>43647</v>
      </c>
      <c r="CH1123" s="552">
        <f t="shared" si="196"/>
        <v>43738</v>
      </c>
      <c r="CI1123" s="552">
        <f>'Information Input'!$H$35</f>
        <v>43555</v>
      </c>
      <c r="CJ1123" s="551" t="str">
        <f>'Information Input'!$J$22</f>
        <v>Quarterly</v>
      </c>
      <c r="CK1123" s="552">
        <f>'Information Input'!$H$30</f>
        <v>43555</v>
      </c>
      <c r="CL1123" s="551">
        <f>'Information Input'!$J$18</f>
        <v>2019</v>
      </c>
      <c r="CM1123" s="1018" t="s">
        <v>101</v>
      </c>
      <c r="CN1123" s="1014" t="s">
        <v>102</v>
      </c>
      <c r="CO1123" s="542" t="s">
        <v>103</v>
      </c>
      <c r="CP1123" s="542" t="s">
        <v>671</v>
      </c>
      <c r="CQ1123" s="551">
        <v>42</v>
      </c>
      <c r="CR1123" s="542" t="s">
        <v>184</v>
      </c>
      <c r="CS1123" s="542" t="s">
        <v>233</v>
      </c>
      <c r="CT1123" s="1015">
        <f>'Report 1'!$AD$18</f>
        <v>0</v>
      </c>
      <c r="CU1123" s="1016">
        <f>SUMIF('Report 4A'!$G$16:$G$95,$CQ1123,'Report 4A'!$AL$16:$AL$95)</f>
        <v>0</v>
      </c>
      <c r="CV1123" s="1017">
        <f t="shared" ref="CV1123:CV1124" si="202">IF(CT1123&lt;&gt;0,CU1123/CT1123,0)</f>
        <v>0</v>
      </c>
    </row>
    <row r="1124" spans="2:100">
      <c r="B1124" s="535" t="s">
        <v>669</v>
      </c>
      <c r="C1124" s="536">
        <v>1</v>
      </c>
      <c r="D1124" s="537" t="str">
        <f>'Information Input'!$M$14</f>
        <v xml:space="preserve">      -      </v>
      </c>
      <c r="E1124" s="537" t="s">
        <v>136</v>
      </c>
      <c r="F1124" s="538">
        <f t="shared" si="200"/>
        <v>43556</v>
      </c>
      <c r="G1124" s="538">
        <f t="shared" si="201"/>
        <v>43646</v>
      </c>
      <c r="H1124" s="538">
        <f>'Information Input'!$H$35</f>
        <v>43555</v>
      </c>
      <c r="I1124" s="537" t="str">
        <f>'Information Input'!$J$22</f>
        <v>Quarterly</v>
      </c>
      <c r="J1124" s="538">
        <f>'Information Input'!$H$30</f>
        <v>43555</v>
      </c>
      <c r="K1124" s="537">
        <f>'Information Input'!$J$18</f>
        <v>2019</v>
      </c>
      <c r="L1124" s="579" t="s">
        <v>99</v>
      </c>
      <c r="M1124" s="540" t="s">
        <v>100</v>
      </c>
      <c r="N1124" s="541" t="s">
        <v>96</v>
      </c>
      <c r="O1124" s="542" t="s">
        <v>675</v>
      </c>
      <c r="P1124" s="537">
        <v>49</v>
      </c>
      <c r="Q1124" s="541" t="s">
        <v>191</v>
      </c>
      <c r="R1124" s="541" t="s">
        <v>239</v>
      </c>
      <c r="S1124" s="543">
        <f>'Report 1'!$X$18</f>
        <v>0</v>
      </c>
      <c r="T1124" s="544">
        <f>'Report 1'!$X$69</f>
        <v>0</v>
      </c>
      <c r="U1124" s="545">
        <f>'Report 1'!$X$155</f>
        <v>0</v>
      </c>
      <c r="AL1124" s="546" t="s">
        <v>669</v>
      </c>
      <c r="AM1124" s="547">
        <v>2</v>
      </c>
      <c r="AN1124" s="547" t="str">
        <f>'Information Input'!$M$14</f>
        <v xml:space="preserve">      -      </v>
      </c>
      <c r="AO1124" s="547" t="s">
        <v>136</v>
      </c>
      <c r="AP1124" s="538">
        <f t="shared" si="199"/>
        <v>43556</v>
      </c>
      <c r="AQ1124" s="538">
        <f t="shared" si="198"/>
        <v>43646</v>
      </c>
      <c r="AR1124" s="538">
        <f>'Information Input'!$H$35</f>
        <v>43555</v>
      </c>
      <c r="AS1124" s="547" t="str">
        <f>'Information Input'!$J$22</f>
        <v>Quarterly</v>
      </c>
      <c r="AT1124" s="538">
        <f>'Information Input'!$H$30</f>
        <v>43555</v>
      </c>
      <c r="AU1124" s="547">
        <f>'Information Input'!$J$18</f>
        <v>2019</v>
      </c>
      <c r="AV1124" s="547" t="s">
        <v>101</v>
      </c>
      <c r="AW1124" s="547" t="s">
        <v>102</v>
      </c>
      <c r="AX1124" s="547" t="s">
        <v>103</v>
      </c>
      <c r="AY1124" s="548" t="s">
        <v>671</v>
      </c>
      <c r="AZ1124" s="547">
        <v>31</v>
      </c>
      <c r="BA1124" s="549" t="s">
        <v>173</v>
      </c>
      <c r="BB1124" s="543" t="s">
        <v>233</v>
      </c>
      <c r="BC1124" s="550">
        <f>'Report 2'!$O263</f>
        <v>0</v>
      </c>
      <c r="BD1124" s="550">
        <f>'Report 2'!$P263</f>
        <v>0</v>
      </c>
      <c r="BE1124" s="550">
        <f>'Report 2'!$Q263</f>
        <v>0</v>
      </c>
      <c r="BF1124" s="550">
        <f>'Report 2'!$R263</f>
        <v>0</v>
      </c>
      <c r="BG1124" s="550">
        <f>'Report 2'!$S263</f>
        <v>0</v>
      </c>
      <c r="BH1124" s="550">
        <f>'Report 2'!$T263</f>
        <v>0</v>
      </c>
      <c r="BI1124" s="550">
        <f>'Report 2'!$U263</f>
        <v>0</v>
      </c>
      <c r="CC1124" s="542" t="s">
        <v>669</v>
      </c>
      <c r="CD1124" s="1014" t="s">
        <v>672</v>
      </c>
      <c r="CE1124" s="1014" t="str">
        <f>'Information Input'!$M$14</f>
        <v xml:space="preserve">      -      </v>
      </c>
      <c r="CF1124" s="551" t="s">
        <v>137</v>
      </c>
      <c r="CG1124" s="552">
        <f t="shared" si="195"/>
        <v>43647</v>
      </c>
      <c r="CH1124" s="552">
        <f t="shared" si="196"/>
        <v>43738</v>
      </c>
      <c r="CI1124" s="552">
        <f>'Information Input'!$H$35</f>
        <v>43555</v>
      </c>
      <c r="CJ1124" s="551" t="str">
        <f>'Information Input'!$J$22</f>
        <v>Quarterly</v>
      </c>
      <c r="CK1124" s="552">
        <f>'Information Input'!$H$30</f>
        <v>43555</v>
      </c>
      <c r="CL1124" s="551">
        <f>'Information Input'!$J$18</f>
        <v>2019</v>
      </c>
      <c r="CM1124" s="1018" t="s">
        <v>101</v>
      </c>
      <c r="CN1124" s="1014" t="s">
        <v>102</v>
      </c>
      <c r="CO1124" s="542" t="s">
        <v>103</v>
      </c>
      <c r="CP1124" s="542" t="s">
        <v>671</v>
      </c>
      <c r="CQ1124" s="551">
        <v>43</v>
      </c>
      <c r="CR1124" s="542" t="s">
        <v>185</v>
      </c>
      <c r="CS1124" s="542" t="s">
        <v>233</v>
      </c>
      <c r="CT1124" s="1015">
        <f>'Report 1'!$AD$18</f>
        <v>0</v>
      </c>
      <c r="CU1124" s="1016">
        <f>SUMIF('Report 4A'!$G$16:$G$95,$CQ1124,'Report 4A'!$AL$16:$AL$95)</f>
        <v>0</v>
      </c>
      <c r="CV1124" s="1017">
        <f t="shared" si="202"/>
        <v>0</v>
      </c>
    </row>
    <row r="1125" spans="2:100">
      <c r="B1125" s="535" t="s">
        <v>669</v>
      </c>
      <c r="C1125" s="536">
        <v>1</v>
      </c>
      <c r="D1125" s="537" t="str">
        <f>'Information Input'!$M$14</f>
        <v xml:space="preserve">      -      </v>
      </c>
      <c r="E1125" s="537" t="s">
        <v>136</v>
      </c>
      <c r="F1125" s="538">
        <f t="shared" si="200"/>
        <v>43556</v>
      </c>
      <c r="G1125" s="538">
        <f t="shared" si="201"/>
        <v>43646</v>
      </c>
      <c r="H1125" s="538">
        <f>'Information Input'!$H$35</f>
        <v>43555</v>
      </c>
      <c r="I1125" s="537" t="str">
        <f>'Information Input'!$J$22</f>
        <v>Quarterly</v>
      </c>
      <c r="J1125" s="538">
        <f>'Information Input'!$H$30</f>
        <v>43555</v>
      </c>
      <c r="K1125" s="537">
        <f>'Information Input'!$J$18</f>
        <v>2019</v>
      </c>
      <c r="L1125" s="579" t="s">
        <v>99</v>
      </c>
      <c r="M1125" s="540" t="s">
        <v>100</v>
      </c>
      <c r="N1125" s="541" t="s">
        <v>96</v>
      </c>
      <c r="O1125" s="542" t="s">
        <v>675</v>
      </c>
      <c r="P1125" s="537">
        <v>50</v>
      </c>
      <c r="Q1125" s="541" t="s">
        <v>192</v>
      </c>
      <c r="R1125" s="541" t="s">
        <v>239</v>
      </c>
      <c r="S1125" s="543">
        <f>'Report 1'!$X$18</f>
        <v>0</v>
      </c>
      <c r="T1125" s="544">
        <f>'Report 1'!$X$70</f>
        <v>0</v>
      </c>
      <c r="U1125" s="545">
        <f>'Report 1'!$X$156</f>
        <v>0</v>
      </c>
      <c r="AL1125" s="546" t="s">
        <v>669</v>
      </c>
      <c r="AM1125" s="547">
        <v>2</v>
      </c>
      <c r="AN1125" s="547" t="str">
        <f>'Information Input'!$M$14</f>
        <v xml:space="preserve">      -      </v>
      </c>
      <c r="AO1125" s="547" t="s">
        <v>136</v>
      </c>
      <c r="AP1125" s="538">
        <f t="shared" si="199"/>
        <v>43556</v>
      </c>
      <c r="AQ1125" s="538">
        <f t="shared" si="198"/>
        <v>43646</v>
      </c>
      <c r="AR1125" s="538">
        <f>'Information Input'!$H$35</f>
        <v>43555</v>
      </c>
      <c r="AS1125" s="547" t="str">
        <f>'Information Input'!$J$22</f>
        <v>Quarterly</v>
      </c>
      <c r="AT1125" s="538">
        <f>'Information Input'!$H$30</f>
        <v>43555</v>
      </c>
      <c r="AU1125" s="547">
        <f>'Information Input'!$J$18</f>
        <v>2019</v>
      </c>
      <c r="AV1125" s="547" t="s">
        <v>101</v>
      </c>
      <c r="AW1125" s="547" t="s">
        <v>102</v>
      </c>
      <c r="AX1125" s="547" t="s">
        <v>103</v>
      </c>
      <c r="AY1125" s="548" t="s">
        <v>671</v>
      </c>
      <c r="AZ1125" s="547">
        <v>32</v>
      </c>
      <c r="BA1125" s="549" t="s">
        <v>174</v>
      </c>
      <c r="BB1125" s="543" t="s">
        <v>238</v>
      </c>
      <c r="BC1125" s="550">
        <f>'Report 2'!$O264</f>
        <v>0</v>
      </c>
      <c r="BD1125" s="550">
        <f>'Report 2'!$P264</f>
        <v>0</v>
      </c>
      <c r="BE1125" s="550">
        <f>'Report 2'!$Q264</f>
        <v>0</v>
      </c>
      <c r="BF1125" s="550">
        <f>'Report 2'!$R264</f>
        <v>0</v>
      </c>
      <c r="BG1125" s="550">
        <f>'Report 2'!$S264</f>
        <v>0</v>
      </c>
      <c r="BH1125" s="550">
        <f>'Report 2'!$T264</f>
        <v>0</v>
      </c>
      <c r="BI1125" s="550">
        <f>'Report 2'!$U264</f>
        <v>0</v>
      </c>
      <c r="CC1125" s="542" t="s">
        <v>669</v>
      </c>
      <c r="CD1125" s="1014" t="s">
        <v>672</v>
      </c>
      <c r="CE1125" s="1014" t="str">
        <f>'Information Input'!$M$14</f>
        <v xml:space="preserve">      -      </v>
      </c>
      <c r="CF1125" s="551" t="s">
        <v>137</v>
      </c>
      <c r="CG1125" s="552">
        <f t="shared" si="195"/>
        <v>43647</v>
      </c>
      <c r="CH1125" s="552">
        <f t="shared" si="196"/>
        <v>43738</v>
      </c>
      <c r="CI1125" s="552">
        <f>'Information Input'!$H$35</f>
        <v>43555</v>
      </c>
      <c r="CJ1125" s="551" t="str">
        <f>'Information Input'!$J$22</f>
        <v>Quarterly</v>
      </c>
      <c r="CK1125" s="552">
        <f>'Information Input'!$H$30</f>
        <v>43555</v>
      </c>
      <c r="CL1125" s="551">
        <f>'Information Input'!$J$18</f>
        <v>2019</v>
      </c>
      <c r="CM1125" s="551" t="s">
        <v>101</v>
      </c>
      <c r="CN1125" s="1014" t="s">
        <v>102</v>
      </c>
      <c r="CO1125" s="542" t="s">
        <v>103</v>
      </c>
      <c r="CP1125" s="542" t="s">
        <v>675</v>
      </c>
      <c r="CQ1125" s="551">
        <v>45</v>
      </c>
      <c r="CR1125" s="542" t="s">
        <v>187</v>
      </c>
      <c r="CS1125" s="542" t="s">
        <v>239</v>
      </c>
      <c r="CT1125" s="1015">
        <f>'Report 1'!$AD$18</f>
        <v>0</v>
      </c>
      <c r="CU1125" s="1016">
        <f>SUMIF('Report 4A'!$G$16:$G$95,$CQ1125,'Report 4A'!$AL$16:$AL$95)</f>
        <v>0</v>
      </c>
      <c r="CV1125" s="1017">
        <f t="shared" si="197"/>
        <v>0</v>
      </c>
    </row>
    <row r="1126" spans="2:100">
      <c r="B1126" s="535" t="s">
        <v>669</v>
      </c>
      <c r="C1126" s="536">
        <v>1</v>
      </c>
      <c r="D1126" s="537" t="str">
        <f>'Information Input'!$M$14</f>
        <v xml:space="preserve">      -      </v>
      </c>
      <c r="E1126" s="537" t="s">
        <v>136</v>
      </c>
      <c r="F1126" s="538">
        <f t="shared" si="200"/>
        <v>43556</v>
      </c>
      <c r="G1126" s="538">
        <f t="shared" si="201"/>
        <v>43646</v>
      </c>
      <c r="H1126" s="538">
        <f>'Information Input'!$H$35</f>
        <v>43555</v>
      </c>
      <c r="I1126" s="537" t="str">
        <f>'Information Input'!$J$22</f>
        <v>Quarterly</v>
      </c>
      <c r="J1126" s="538">
        <f>'Information Input'!$H$30</f>
        <v>43555</v>
      </c>
      <c r="K1126" s="537">
        <f>'Information Input'!$J$18</f>
        <v>2019</v>
      </c>
      <c r="L1126" s="579" t="s">
        <v>99</v>
      </c>
      <c r="M1126" s="540" t="s">
        <v>100</v>
      </c>
      <c r="N1126" s="541" t="s">
        <v>96</v>
      </c>
      <c r="O1126" s="542" t="s">
        <v>675</v>
      </c>
      <c r="P1126" s="537">
        <v>51</v>
      </c>
      <c r="Q1126" s="541" t="s">
        <v>193</v>
      </c>
      <c r="R1126" s="541" t="s">
        <v>239</v>
      </c>
      <c r="S1126" s="543">
        <f>'Report 1'!$X$18</f>
        <v>0</v>
      </c>
      <c r="T1126" s="544">
        <f>'Report 1'!$X$71</f>
        <v>0</v>
      </c>
      <c r="U1126" s="545">
        <f>'Report 1'!$X$157</f>
        <v>0</v>
      </c>
      <c r="AL1126" s="546" t="s">
        <v>669</v>
      </c>
      <c r="AM1126" s="547">
        <v>2</v>
      </c>
      <c r="AN1126" s="547" t="str">
        <f>'Information Input'!$M$14</f>
        <v xml:space="preserve">      -      </v>
      </c>
      <c r="AO1126" s="547" t="s">
        <v>136</v>
      </c>
      <c r="AP1126" s="538">
        <f t="shared" si="199"/>
        <v>43556</v>
      </c>
      <c r="AQ1126" s="538">
        <f t="shared" si="198"/>
        <v>43646</v>
      </c>
      <c r="AR1126" s="538">
        <f>'Information Input'!$H$35</f>
        <v>43555</v>
      </c>
      <c r="AS1126" s="547" t="str">
        <f>'Information Input'!$J$22</f>
        <v>Quarterly</v>
      </c>
      <c r="AT1126" s="538">
        <f>'Information Input'!$H$30</f>
        <v>43555</v>
      </c>
      <c r="AU1126" s="547">
        <f>'Information Input'!$J$18</f>
        <v>2019</v>
      </c>
      <c r="AV1126" s="547" t="s">
        <v>101</v>
      </c>
      <c r="AW1126" s="547" t="s">
        <v>102</v>
      </c>
      <c r="AX1126" s="547" t="s">
        <v>103</v>
      </c>
      <c r="AY1126" s="548" t="s">
        <v>671</v>
      </c>
      <c r="AZ1126" s="547">
        <v>33</v>
      </c>
      <c r="BA1126" s="549" t="s">
        <v>175</v>
      </c>
      <c r="BB1126" s="543" t="s">
        <v>233</v>
      </c>
      <c r="BC1126" s="550">
        <f>'Report 2'!$O265</f>
        <v>0</v>
      </c>
      <c r="BD1126" s="550">
        <f>'Report 2'!$P265</f>
        <v>0</v>
      </c>
      <c r="BE1126" s="550">
        <f>'Report 2'!$Q265</f>
        <v>0</v>
      </c>
      <c r="BF1126" s="550">
        <f>'Report 2'!$R265</f>
        <v>0</v>
      </c>
      <c r="BG1126" s="550">
        <f>'Report 2'!$S265</f>
        <v>0</v>
      </c>
      <c r="BH1126" s="550">
        <f>'Report 2'!$T265</f>
        <v>0</v>
      </c>
      <c r="BI1126" s="550">
        <f>'Report 2'!$U265</f>
        <v>0</v>
      </c>
      <c r="CC1126" s="542" t="s">
        <v>669</v>
      </c>
      <c r="CD1126" s="1014" t="s">
        <v>672</v>
      </c>
      <c r="CE1126" s="1014" t="str">
        <f>'Information Input'!$M$14</f>
        <v xml:space="preserve">      -      </v>
      </c>
      <c r="CF1126" s="551" t="s">
        <v>137</v>
      </c>
      <c r="CG1126" s="552">
        <f t="shared" si="195"/>
        <v>43647</v>
      </c>
      <c r="CH1126" s="552">
        <f t="shared" si="196"/>
        <v>43738</v>
      </c>
      <c r="CI1126" s="552">
        <f>'Information Input'!$H$35</f>
        <v>43555</v>
      </c>
      <c r="CJ1126" s="551" t="str">
        <f>'Information Input'!$J$22</f>
        <v>Quarterly</v>
      </c>
      <c r="CK1126" s="552">
        <f>'Information Input'!$H$30</f>
        <v>43555</v>
      </c>
      <c r="CL1126" s="551">
        <f>'Information Input'!$J$18</f>
        <v>2019</v>
      </c>
      <c r="CM1126" s="551" t="s">
        <v>101</v>
      </c>
      <c r="CN1126" s="1014" t="s">
        <v>102</v>
      </c>
      <c r="CO1126" s="542" t="s">
        <v>103</v>
      </c>
      <c r="CP1126" s="542" t="s">
        <v>675</v>
      </c>
      <c r="CQ1126" s="551">
        <v>46</v>
      </c>
      <c r="CR1126" s="542" t="s">
        <v>188</v>
      </c>
      <c r="CS1126" s="542" t="s">
        <v>239</v>
      </c>
      <c r="CT1126" s="1015">
        <f>'Report 1'!$AD$18</f>
        <v>0</v>
      </c>
      <c r="CU1126" s="1016">
        <f>SUMIF('Report 4A'!$G$16:$G$95,$CQ1126,'Report 4A'!$AL$16:$AL$95)</f>
        <v>0</v>
      </c>
      <c r="CV1126" s="1017">
        <f t="shared" si="197"/>
        <v>0</v>
      </c>
    </row>
    <row r="1127" spans="2:100">
      <c r="B1127" s="535" t="s">
        <v>669</v>
      </c>
      <c r="C1127" s="536">
        <v>1</v>
      </c>
      <c r="D1127" s="537" t="str">
        <f>'Information Input'!$M$14</f>
        <v xml:space="preserve">      -      </v>
      </c>
      <c r="E1127" s="537" t="s">
        <v>136</v>
      </c>
      <c r="F1127" s="538">
        <f t="shared" si="200"/>
        <v>43556</v>
      </c>
      <c r="G1127" s="538">
        <f t="shared" si="201"/>
        <v>43646</v>
      </c>
      <c r="H1127" s="538">
        <f>'Information Input'!$H$35</f>
        <v>43555</v>
      </c>
      <c r="I1127" s="537" t="str">
        <f>'Information Input'!$J$22</f>
        <v>Quarterly</v>
      </c>
      <c r="J1127" s="538">
        <f>'Information Input'!$H$30</f>
        <v>43555</v>
      </c>
      <c r="K1127" s="537">
        <f>'Information Input'!$J$18</f>
        <v>2019</v>
      </c>
      <c r="L1127" s="579" t="s">
        <v>99</v>
      </c>
      <c r="M1127" s="540" t="s">
        <v>100</v>
      </c>
      <c r="N1127" s="541" t="s">
        <v>96</v>
      </c>
      <c r="O1127" s="542" t="s">
        <v>674</v>
      </c>
      <c r="P1127" s="537">
        <v>52</v>
      </c>
      <c r="Q1127" s="541" t="s">
        <v>194</v>
      </c>
      <c r="R1127" s="541" t="s">
        <v>239</v>
      </c>
      <c r="S1127" s="543">
        <f>'Report 1'!$X$18</f>
        <v>0</v>
      </c>
      <c r="T1127" s="544">
        <f>'Report 1'!$X$72</f>
        <v>0</v>
      </c>
      <c r="U1127" s="545">
        <f>'Report 1'!$X$158</f>
        <v>0</v>
      </c>
      <c r="AL1127" s="546" t="s">
        <v>669</v>
      </c>
      <c r="AM1127" s="547">
        <v>2</v>
      </c>
      <c r="AN1127" s="547" t="str">
        <f>'Information Input'!$M$14</f>
        <v xml:space="preserve">      -      </v>
      </c>
      <c r="AO1127" s="547" t="s">
        <v>136</v>
      </c>
      <c r="AP1127" s="538">
        <f t="shared" si="199"/>
        <v>43556</v>
      </c>
      <c r="AQ1127" s="538">
        <f t="shared" si="198"/>
        <v>43646</v>
      </c>
      <c r="AR1127" s="538">
        <f>'Information Input'!$H$35</f>
        <v>43555</v>
      </c>
      <c r="AS1127" s="547" t="str">
        <f>'Information Input'!$J$22</f>
        <v>Quarterly</v>
      </c>
      <c r="AT1127" s="538">
        <f>'Information Input'!$H$30</f>
        <v>43555</v>
      </c>
      <c r="AU1127" s="547">
        <f>'Information Input'!$J$18</f>
        <v>2019</v>
      </c>
      <c r="AV1127" s="547" t="s">
        <v>101</v>
      </c>
      <c r="AW1127" s="547" t="s">
        <v>102</v>
      </c>
      <c r="AX1127" s="547" t="s">
        <v>103</v>
      </c>
      <c r="AY1127" s="548" t="s">
        <v>671</v>
      </c>
      <c r="AZ1127" s="547">
        <v>34</v>
      </c>
      <c r="BA1127" s="549" t="s">
        <v>176</v>
      </c>
      <c r="BB1127" s="543" t="s">
        <v>238</v>
      </c>
      <c r="BC1127" s="550">
        <f>'Report 2'!$O266</f>
        <v>0</v>
      </c>
      <c r="BD1127" s="550">
        <f>'Report 2'!$P266</f>
        <v>0</v>
      </c>
      <c r="BE1127" s="550">
        <f>'Report 2'!$Q266</f>
        <v>0</v>
      </c>
      <c r="BF1127" s="550">
        <f>'Report 2'!$R266</f>
        <v>0</v>
      </c>
      <c r="BG1127" s="550">
        <f>'Report 2'!$S266</f>
        <v>0</v>
      </c>
      <c r="BH1127" s="550">
        <f>'Report 2'!$T266</f>
        <v>0</v>
      </c>
      <c r="BI1127" s="550">
        <f>'Report 2'!$U266</f>
        <v>0</v>
      </c>
      <c r="CC1127" s="542" t="s">
        <v>669</v>
      </c>
      <c r="CD1127" s="1014" t="s">
        <v>672</v>
      </c>
      <c r="CE1127" s="1014" t="str">
        <f>'Information Input'!$M$14</f>
        <v xml:space="preserve">      -      </v>
      </c>
      <c r="CF1127" s="551" t="s">
        <v>137</v>
      </c>
      <c r="CG1127" s="552">
        <f t="shared" si="195"/>
        <v>43647</v>
      </c>
      <c r="CH1127" s="552">
        <f t="shared" si="196"/>
        <v>43738</v>
      </c>
      <c r="CI1127" s="552">
        <f>'Information Input'!$H$35</f>
        <v>43555</v>
      </c>
      <c r="CJ1127" s="551" t="str">
        <f>'Information Input'!$J$22</f>
        <v>Quarterly</v>
      </c>
      <c r="CK1127" s="552">
        <f>'Information Input'!$H$30</f>
        <v>43555</v>
      </c>
      <c r="CL1127" s="551">
        <f>'Information Input'!$J$18</f>
        <v>2019</v>
      </c>
      <c r="CM1127" s="551" t="s">
        <v>101</v>
      </c>
      <c r="CN1127" s="1014" t="s">
        <v>102</v>
      </c>
      <c r="CO1127" s="542" t="s">
        <v>103</v>
      </c>
      <c r="CP1127" s="542" t="s">
        <v>675</v>
      </c>
      <c r="CQ1127" s="551">
        <v>47</v>
      </c>
      <c r="CR1127" s="542" t="s">
        <v>189</v>
      </c>
      <c r="CS1127" s="542" t="s">
        <v>239</v>
      </c>
      <c r="CT1127" s="1015">
        <f>'Report 1'!$AD$18</f>
        <v>0</v>
      </c>
      <c r="CU1127" s="1016">
        <f>SUMIF('Report 4A'!$G$16:$G$95,$CQ1127,'Report 4A'!$AL$16:$AL$95)</f>
        <v>0</v>
      </c>
      <c r="CV1127" s="1017">
        <f t="shared" si="197"/>
        <v>0</v>
      </c>
    </row>
    <row r="1128" spans="2:100">
      <c r="B1128" s="535" t="s">
        <v>669</v>
      </c>
      <c r="C1128" s="536">
        <v>1</v>
      </c>
      <c r="D1128" s="537" t="str">
        <f>'Information Input'!$M$14</f>
        <v xml:space="preserve">      -      </v>
      </c>
      <c r="E1128" s="537" t="s">
        <v>136</v>
      </c>
      <c r="F1128" s="538">
        <f t="shared" si="200"/>
        <v>43556</v>
      </c>
      <c r="G1128" s="538">
        <f t="shared" si="201"/>
        <v>43646</v>
      </c>
      <c r="H1128" s="538">
        <f>'Information Input'!$H$35</f>
        <v>43555</v>
      </c>
      <c r="I1128" s="537" t="str">
        <f>'Information Input'!$J$22</f>
        <v>Quarterly</v>
      </c>
      <c r="J1128" s="538">
        <f>'Information Input'!$H$30</f>
        <v>43555</v>
      </c>
      <c r="K1128" s="537">
        <f>'Information Input'!$J$18</f>
        <v>2019</v>
      </c>
      <c r="L1128" s="579" t="s">
        <v>99</v>
      </c>
      <c r="M1128" s="540" t="s">
        <v>100</v>
      </c>
      <c r="N1128" s="541" t="s">
        <v>96</v>
      </c>
      <c r="O1128" s="542" t="s">
        <v>676</v>
      </c>
      <c r="P1128" s="537">
        <v>53</v>
      </c>
      <c r="Q1128" s="541" t="s">
        <v>195</v>
      </c>
      <c r="R1128" s="541" t="s">
        <v>677</v>
      </c>
      <c r="S1128" s="543">
        <f>'Report 1'!$X$18</f>
        <v>0</v>
      </c>
      <c r="T1128" s="544">
        <f>'Report 1'!$X$73</f>
        <v>0</v>
      </c>
      <c r="U1128" s="545">
        <f>'Report 1'!$X$159</f>
        <v>0</v>
      </c>
      <c r="AL1128" s="546" t="s">
        <v>669</v>
      </c>
      <c r="AM1128" s="547">
        <v>2</v>
      </c>
      <c r="AN1128" s="547" t="str">
        <f>'Information Input'!$M$14</f>
        <v xml:space="preserve">      -      </v>
      </c>
      <c r="AO1128" s="547" t="s">
        <v>136</v>
      </c>
      <c r="AP1128" s="538">
        <f t="shared" si="199"/>
        <v>43556</v>
      </c>
      <c r="AQ1128" s="538">
        <f t="shared" si="198"/>
        <v>43646</v>
      </c>
      <c r="AR1128" s="538">
        <f>'Information Input'!$H$35</f>
        <v>43555</v>
      </c>
      <c r="AS1128" s="547" t="str">
        <f>'Information Input'!$J$22</f>
        <v>Quarterly</v>
      </c>
      <c r="AT1128" s="538">
        <f>'Information Input'!$H$30</f>
        <v>43555</v>
      </c>
      <c r="AU1128" s="547">
        <f>'Information Input'!$J$18</f>
        <v>2019</v>
      </c>
      <c r="AV1128" s="547" t="s">
        <v>101</v>
      </c>
      <c r="AW1128" s="547" t="s">
        <v>102</v>
      </c>
      <c r="AX1128" s="547" t="s">
        <v>103</v>
      </c>
      <c r="AY1128" s="548" t="s">
        <v>671</v>
      </c>
      <c r="AZ1128" s="547">
        <v>35</v>
      </c>
      <c r="BA1128" s="549" t="s">
        <v>177</v>
      </c>
      <c r="BB1128" s="543" t="s">
        <v>235</v>
      </c>
      <c r="BC1128" s="550">
        <f>'Report 2'!$O267</f>
        <v>0</v>
      </c>
      <c r="BD1128" s="550">
        <f>'Report 2'!$P267</f>
        <v>0</v>
      </c>
      <c r="BE1128" s="550">
        <f>'Report 2'!$Q267</f>
        <v>0</v>
      </c>
      <c r="BF1128" s="550">
        <f>'Report 2'!$R267</f>
        <v>0</v>
      </c>
      <c r="BG1128" s="550">
        <f>'Report 2'!$S267</f>
        <v>0</v>
      </c>
      <c r="BH1128" s="550">
        <f>'Report 2'!$T267</f>
        <v>0</v>
      </c>
      <c r="BI1128" s="550">
        <f>'Report 2'!$U267</f>
        <v>0</v>
      </c>
      <c r="CC1128" s="542" t="s">
        <v>669</v>
      </c>
      <c r="CD1128" s="1014" t="s">
        <v>672</v>
      </c>
      <c r="CE1128" s="1014" t="str">
        <f>'Information Input'!$M$14</f>
        <v xml:space="preserve">      -      </v>
      </c>
      <c r="CF1128" s="551" t="s">
        <v>137</v>
      </c>
      <c r="CG1128" s="552">
        <f t="shared" si="195"/>
        <v>43647</v>
      </c>
      <c r="CH1128" s="552">
        <f t="shared" si="196"/>
        <v>43738</v>
      </c>
      <c r="CI1128" s="552">
        <f>'Information Input'!$H$35</f>
        <v>43555</v>
      </c>
      <c r="CJ1128" s="551" t="str">
        <f>'Information Input'!$J$22</f>
        <v>Quarterly</v>
      </c>
      <c r="CK1128" s="552">
        <f>'Information Input'!$H$30</f>
        <v>43555</v>
      </c>
      <c r="CL1128" s="551">
        <f>'Information Input'!$J$18</f>
        <v>2019</v>
      </c>
      <c r="CM1128" s="551" t="s">
        <v>101</v>
      </c>
      <c r="CN1128" s="1014" t="s">
        <v>102</v>
      </c>
      <c r="CO1128" s="542" t="s">
        <v>103</v>
      </c>
      <c r="CP1128" s="542" t="s">
        <v>675</v>
      </c>
      <c r="CQ1128" s="551">
        <v>48</v>
      </c>
      <c r="CR1128" s="542" t="s">
        <v>190</v>
      </c>
      <c r="CS1128" s="542" t="s">
        <v>239</v>
      </c>
      <c r="CT1128" s="1015">
        <f>'Report 1'!$AD$18</f>
        <v>0</v>
      </c>
      <c r="CU1128" s="1016">
        <f>SUMIF('Report 4A'!$G$16:$G$95,$CQ1128,'Report 4A'!$AL$16:$AL$95)</f>
        <v>0</v>
      </c>
      <c r="CV1128" s="1017">
        <f t="shared" si="197"/>
        <v>0</v>
      </c>
    </row>
    <row r="1129" spans="2:100">
      <c r="B1129" s="535" t="s">
        <v>669</v>
      </c>
      <c r="C1129" s="536">
        <v>1</v>
      </c>
      <c r="D1129" s="537" t="str">
        <f>'Information Input'!$M$14</f>
        <v xml:space="preserve">      -      </v>
      </c>
      <c r="E1129" s="537" t="s">
        <v>136</v>
      </c>
      <c r="F1129" s="538">
        <f t="shared" si="200"/>
        <v>43556</v>
      </c>
      <c r="G1129" s="538">
        <f t="shared" si="201"/>
        <v>43646</v>
      </c>
      <c r="H1129" s="538">
        <f>'Information Input'!$H$35</f>
        <v>43555</v>
      </c>
      <c r="I1129" s="537" t="str">
        <f>'Information Input'!$J$22</f>
        <v>Quarterly</v>
      </c>
      <c r="J1129" s="538">
        <f>'Information Input'!$H$30</f>
        <v>43555</v>
      </c>
      <c r="K1129" s="537">
        <f>'Information Input'!$J$18</f>
        <v>2019</v>
      </c>
      <c r="L1129" s="579" t="s">
        <v>99</v>
      </c>
      <c r="M1129" s="540" t="s">
        <v>100</v>
      </c>
      <c r="N1129" s="541" t="s">
        <v>96</v>
      </c>
      <c r="O1129" s="542" t="s">
        <v>676</v>
      </c>
      <c r="P1129" s="537">
        <v>54</v>
      </c>
      <c r="Q1129" s="541" t="s">
        <v>196</v>
      </c>
      <c r="R1129" s="541" t="s">
        <v>677</v>
      </c>
      <c r="S1129" s="543">
        <f>'Report 1'!$X$18</f>
        <v>0</v>
      </c>
      <c r="T1129" s="544">
        <f>'Report 1'!$X$74</f>
        <v>0</v>
      </c>
      <c r="U1129" s="545">
        <f>'Report 1'!$X$160</f>
        <v>0</v>
      </c>
      <c r="AL1129" s="546" t="s">
        <v>669</v>
      </c>
      <c r="AM1129" s="547">
        <v>2</v>
      </c>
      <c r="AN1129" s="547" t="str">
        <f>'Information Input'!$M$14</f>
        <v xml:space="preserve">      -      </v>
      </c>
      <c r="AO1129" s="547" t="s">
        <v>136</v>
      </c>
      <c r="AP1129" s="538">
        <f t="shared" si="199"/>
        <v>43556</v>
      </c>
      <c r="AQ1129" s="538">
        <f t="shared" si="198"/>
        <v>43646</v>
      </c>
      <c r="AR1129" s="538">
        <f>'Information Input'!$H$35</f>
        <v>43555</v>
      </c>
      <c r="AS1129" s="547" t="str">
        <f>'Information Input'!$J$22</f>
        <v>Quarterly</v>
      </c>
      <c r="AT1129" s="538">
        <f>'Information Input'!$H$30</f>
        <v>43555</v>
      </c>
      <c r="AU1129" s="547">
        <f>'Information Input'!$J$18</f>
        <v>2019</v>
      </c>
      <c r="AV1129" s="547" t="s">
        <v>101</v>
      </c>
      <c r="AW1129" s="547" t="s">
        <v>102</v>
      </c>
      <c r="AX1129" s="547" t="s">
        <v>103</v>
      </c>
      <c r="AY1129" s="548" t="s">
        <v>671</v>
      </c>
      <c r="AZ1129" s="547">
        <v>36</v>
      </c>
      <c r="BA1129" s="549" t="s">
        <v>178</v>
      </c>
      <c r="BB1129" s="543" t="s">
        <v>235</v>
      </c>
      <c r="BC1129" s="550">
        <f>'Report 2'!$O268</f>
        <v>0</v>
      </c>
      <c r="BD1129" s="550">
        <f>'Report 2'!$P268</f>
        <v>0</v>
      </c>
      <c r="BE1129" s="550">
        <f>'Report 2'!$Q268</f>
        <v>0</v>
      </c>
      <c r="BF1129" s="550">
        <f>'Report 2'!$R268</f>
        <v>0</v>
      </c>
      <c r="BG1129" s="550">
        <f>'Report 2'!$S268</f>
        <v>0</v>
      </c>
      <c r="BH1129" s="550">
        <f>'Report 2'!$T268</f>
        <v>0</v>
      </c>
      <c r="BI1129" s="550">
        <f>'Report 2'!$U268</f>
        <v>0</v>
      </c>
      <c r="CC1129" s="542" t="s">
        <v>669</v>
      </c>
      <c r="CD1129" s="1014" t="s">
        <v>672</v>
      </c>
      <c r="CE1129" s="1014" t="str">
        <f>'Information Input'!$M$14</f>
        <v xml:space="preserve">      -      </v>
      </c>
      <c r="CF1129" s="551" t="s">
        <v>137</v>
      </c>
      <c r="CG1129" s="552">
        <f t="shared" si="195"/>
        <v>43647</v>
      </c>
      <c r="CH1129" s="552">
        <f t="shared" si="196"/>
        <v>43738</v>
      </c>
      <c r="CI1129" s="552">
        <f>'Information Input'!$H$35</f>
        <v>43555</v>
      </c>
      <c r="CJ1129" s="551" t="str">
        <f>'Information Input'!$J$22</f>
        <v>Quarterly</v>
      </c>
      <c r="CK1129" s="552">
        <f>'Information Input'!$H$30</f>
        <v>43555</v>
      </c>
      <c r="CL1129" s="551">
        <f>'Information Input'!$J$18</f>
        <v>2019</v>
      </c>
      <c r="CM1129" s="551" t="s">
        <v>101</v>
      </c>
      <c r="CN1129" s="1014" t="s">
        <v>102</v>
      </c>
      <c r="CO1129" s="542" t="s">
        <v>103</v>
      </c>
      <c r="CP1129" s="542" t="s">
        <v>675</v>
      </c>
      <c r="CQ1129" s="551">
        <v>49</v>
      </c>
      <c r="CR1129" s="542" t="s">
        <v>191</v>
      </c>
      <c r="CS1129" s="542" t="s">
        <v>239</v>
      </c>
      <c r="CT1129" s="1015">
        <f>'Report 1'!$AD$18</f>
        <v>0</v>
      </c>
      <c r="CU1129" s="1016">
        <f>SUMIF('Report 4A'!$G$16:$G$95,$CQ1129,'Report 4A'!$AL$16:$AL$95)</f>
        <v>0</v>
      </c>
      <c r="CV1129" s="1017">
        <f t="shared" si="197"/>
        <v>0</v>
      </c>
    </row>
    <row r="1130" spans="2:100">
      <c r="B1130" s="535" t="s">
        <v>669</v>
      </c>
      <c r="C1130" s="536">
        <v>1</v>
      </c>
      <c r="D1130" s="537" t="str">
        <f>'Information Input'!$M$14</f>
        <v xml:space="preserve">      -      </v>
      </c>
      <c r="E1130" s="537" t="s">
        <v>136</v>
      </c>
      <c r="F1130" s="538">
        <f t="shared" si="200"/>
        <v>43556</v>
      </c>
      <c r="G1130" s="538">
        <f t="shared" si="201"/>
        <v>43646</v>
      </c>
      <c r="H1130" s="538">
        <f>'Information Input'!$H$35</f>
        <v>43555</v>
      </c>
      <c r="I1130" s="537" t="str">
        <f>'Information Input'!$J$22</f>
        <v>Quarterly</v>
      </c>
      <c r="J1130" s="538">
        <f>'Information Input'!$H$30</f>
        <v>43555</v>
      </c>
      <c r="K1130" s="537">
        <f>'Information Input'!$J$18</f>
        <v>2019</v>
      </c>
      <c r="L1130" s="579" t="s">
        <v>99</v>
      </c>
      <c r="M1130" s="540" t="s">
        <v>100</v>
      </c>
      <c r="N1130" s="541" t="s">
        <v>96</v>
      </c>
      <c r="O1130" s="542" t="s">
        <v>676</v>
      </c>
      <c r="P1130" s="537">
        <v>55</v>
      </c>
      <c r="Q1130" s="541" t="s">
        <v>197</v>
      </c>
      <c r="R1130" s="541" t="s">
        <v>677</v>
      </c>
      <c r="S1130" s="543">
        <f>'Report 1'!$X$18</f>
        <v>0</v>
      </c>
      <c r="T1130" s="544">
        <f>'Report 1'!$X$75</f>
        <v>0</v>
      </c>
      <c r="U1130" s="545">
        <f>'Report 1'!$X$161</f>
        <v>0</v>
      </c>
      <c r="AL1130" s="546" t="s">
        <v>669</v>
      </c>
      <c r="AM1130" s="547">
        <v>2</v>
      </c>
      <c r="AN1130" s="547" t="str">
        <f>'Information Input'!$M$14</f>
        <v xml:space="preserve">      -      </v>
      </c>
      <c r="AO1130" s="547" t="s">
        <v>136</v>
      </c>
      <c r="AP1130" s="538">
        <f t="shared" si="199"/>
        <v>43556</v>
      </c>
      <c r="AQ1130" s="538">
        <f t="shared" si="198"/>
        <v>43646</v>
      </c>
      <c r="AR1130" s="538">
        <f>'Information Input'!$H$35</f>
        <v>43555</v>
      </c>
      <c r="AS1130" s="547" t="str">
        <f>'Information Input'!$J$22</f>
        <v>Quarterly</v>
      </c>
      <c r="AT1130" s="538">
        <f>'Information Input'!$H$30</f>
        <v>43555</v>
      </c>
      <c r="AU1130" s="547">
        <f>'Information Input'!$J$18</f>
        <v>2019</v>
      </c>
      <c r="AV1130" s="547" t="s">
        <v>101</v>
      </c>
      <c r="AW1130" s="547" t="s">
        <v>102</v>
      </c>
      <c r="AX1130" s="547" t="s">
        <v>103</v>
      </c>
      <c r="AY1130" s="548" t="s">
        <v>671</v>
      </c>
      <c r="AZ1130" s="547">
        <v>37</v>
      </c>
      <c r="BA1130" s="549" t="s">
        <v>179</v>
      </c>
      <c r="BB1130" s="543" t="s">
        <v>231</v>
      </c>
      <c r="BC1130" s="550">
        <f>'Report 2'!$O269</f>
        <v>0</v>
      </c>
      <c r="BD1130" s="550">
        <f>'Report 2'!$P269</f>
        <v>0</v>
      </c>
      <c r="BE1130" s="550">
        <f>'Report 2'!$Q269</f>
        <v>0</v>
      </c>
      <c r="BF1130" s="550">
        <f>'Report 2'!$R269</f>
        <v>0</v>
      </c>
      <c r="BG1130" s="550">
        <f>'Report 2'!$S269</f>
        <v>0</v>
      </c>
      <c r="BH1130" s="550">
        <f>'Report 2'!$T269</f>
        <v>0</v>
      </c>
      <c r="BI1130" s="550">
        <f>'Report 2'!$U269</f>
        <v>0</v>
      </c>
      <c r="CC1130" s="542" t="s">
        <v>669</v>
      </c>
      <c r="CD1130" s="1014" t="s">
        <v>672</v>
      </c>
      <c r="CE1130" s="1014" t="str">
        <f>'Information Input'!$M$14</f>
        <v xml:space="preserve">      -      </v>
      </c>
      <c r="CF1130" s="551" t="s">
        <v>137</v>
      </c>
      <c r="CG1130" s="552">
        <f t="shared" si="195"/>
        <v>43647</v>
      </c>
      <c r="CH1130" s="552">
        <f t="shared" si="196"/>
        <v>43738</v>
      </c>
      <c r="CI1130" s="552">
        <f>'Information Input'!$H$35</f>
        <v>43555</v>
      </c>
      <c r="CJ1130" s="551" t="str">
        <f>'Information Input'!$J$22</f>
        <v>Quarterly</v>
      </c>
      <c r="CK1130" s="552">
        <f>'Information Input'!$H$30</f>
        <v>43555</v>
      </c>
      <c r="CL1130" s="551">
        <f>'Information Input'!$J$18</f>
        <v>2019</v>
      </c>
      <c r="CM1130" s="551" t="s">
        <v>101</v>
      </c>
      <c r="CN1130" s="1014" t="s">
        <v>102</v>
      </c>
      <c r="CO1130" s="542" t="s">
        <v>103</v>
      </c>
      <c r="CP1130" s="542" t="s">
        <v>675</v>
      </c>
      <c r="CQ1130" s="551">
        <v>50</v>
      </c>
      <c r="CR1130" s="542" t="s">
        <v>192</v>
      </c>
      <c r="CS1130" s="542" t="s">
        <v>239</v>
      </c>
      <c r="CT1130" s="1015">
        <f>'Report 1'!$AD$18</f>
        <v>0</v>
      </c>
      <c r="CU1130" s="1016">
        <f>SUMIF('Report 4A'!$G$16:$G$95,$CQ1130,'Report 4A'!$AL$16:$AL$95)</f>
        <v>0</v>
      </c>
      <c r="CV1130" s="1017">
        <f t="shared" si="197"/>
        <v>0</v>
      </c>
    </row>
    <row r="1131" spans="2:100">
      <c r="B1131" s="535" t="s">
        <v>669</v>
      </c>
      <c r="C1131" s="536">
        <v>1</v>
      </c>
      <c r="D1131" s="537" t="str">
        <f>'Information Input'!$M$14</f>
        <v xml:space="preserve">      -      </v>
      </c>
      <c r="E1131" s="537" t="s">
        <v>136</v>
      </c>
      <c r="F1131" s="538">
        <f t="shared" si="200"/>
        <v>43556</v>
      </c>
      <c r="G1131" s="538">
        <f t="shared" si="201"/>
        <v>43646</v>
      </c>
      <c r="H1131" s="538">
        <f>'Information Input'!$H$35</f>
        <v>43555</v>
      </c>
      <c r="I1131" s="537" t="str">
        <f>'Information Input'!$J$22</f>
        <v>Quarterly</v>
      </c>
      <c r="J1131" s="538">
        <f>'Information Input'!$H$30</f>
        <v>43555</v>
      </c>
      <c r="K1131" s="537">
        <f>'Information Input'!$J$18</f>
        <v>2019</v>
      </c>
      <c r="L1131" s="579" t="s">
        <v>99</v>
      </c>
      <c r="M1131" s="540" t="s">
        <v>100</v>
      </c>
      <c r="N1131" s="541" t="s">
        <v>96</v>
      </c>
      <c r="O1131" s="542" t="s">
        <v>676</v>
      </c>
      <c r="P1131" s="537">
        <v>56</v>
      </c>
      <c r="Q1131" s="541" t="s">
        <v>198</v>
      </c>
      <c r="R1131" s="541" t="s">
        <v>239</v>
      </c>
      <c r="S1131" s="543">
        <f>'Report 1'!$X$18</f>
        <v>0</v>
      </c>
      <c r="T1131" s="544">
        <f>'Report 1'!$X$76</f>
        <v>0</v>
      </c>
      <c r="U1131" s="545">
        <f>'Report 1'!$X$162</f>
        <v>0</v>
      </c>
      <c r="AL1131" s="546" t="s">
        <v>669</v>
      </c>
      <c r="AM1131" s="547">
        <v>2</v>
      </c>
      <c r="AN1131" s="547" t="str">
        <f>'Information Input'!$M$14</f>
        <v xml:space="preserve">      -      </v>
      </c>
      <c r="AO1131" s="547" t="s">
        <v>136</v>
      </c>
      <c r="AP1131" s="538">
        <f t="shared" si="199"/>
        <v>43556</v>
      </c>
      <c r="AQ1131" s="538">
        <f t="shared" si="198"/>
        <v>43646</v>
      </c>
      <c r="AR1131" s="538">
        <f>'Information Input'!$H$35</f>
        <v>43555</v>
      </c>
      <c r="AS1131" s="547" t="str">
        <f>'Information Input'!$J$22</f>
        <v>Quarterly</v>
      </c>
      <c r="AT1131" s="538">
        <f>'Information Input'!$H$30</f>
        <v>43555</v>
      </c>
      <c r="AU1131" s="547">
        <f>'Information Input'!$J$18</f>
        <v>2019</v>
      </c>
      <c r="AV1131" s="547" t="s">
        <v>101</v>
      </c>
      <c r="AW1131" s="547" t="s">
        <v>102</v>
      </c>
      <c r="AX1131" s="547" t="s">
        <v>103</v>
      </c>
      <c r="AY1131" s="548" t="s">
        <v>671</v>
      </c>
      <c r="AZ1131" s="547">
        <v>38</v>
      </c>
      <c r="BA1131" s="549" t="s">
        <v>180</v>
      </c>
      <c r="BB1131" s="543" t="s">
        <v>233</v>
      </c>
      <c r="BC1131" s="550">
        <f>'Report 2'!$O270</f>
        <v>0</v>
      </c>
      <c r="BD1131" s="550">
        <f>'Report 2'!$P270</f>
        <v>0</v>
      </c>
      <c r="BE1131" s="550">
        <f>'Report 2'!$Q270</f>
        <v>0</v>
      </c>
      <c r="BF1131" s="550">
        <f>'Report 2'!$R270</f>
        <v>0</v>
      </c>
      <c r="BG1131" s="550">
        <f>'Report 2'!$S270</f>
        <v>0</v>
      </c>
      <c r="BH1131" s="550">
        <f>'Report 2'!$T270</f>
        <v>0</v>
      </c>
      <c r="BI1131" s="550">
        <f>'Report 2'!$U270</f>
        <v>0</v>
      </c>
      <c r="CC1131" s="575" t="s">
        <v>669</v>
      </c>
      <c r="CD1131" s="1019" t="s">
        <v>672</v>
      </c>
      <c r="CE1131" s="1019" t="str">
        <f>'Information Input'!$M$14</f>
        <v xml:space="preserve">      -      </v>
      </c>
      <c r="CF1131" s="570" t="s">
        <v>137</v>
      </c>
      <c r="CG1131" s="566">
        <f t="shared" si="195"/>
        <v>43647</v>
      </c>
      <c r="CH1131" s="566">
        <f t="shared" si="196"/>
        <v>43738</v>
      </c>
      <c r="CI1131" s="566">
        <f>'Information Input'!$H$35</f>
        <v>43555</v>
      </c>
      <c r="CJ1131" s="570" t="str">
        <f>'Information Input'!$J$22</f>
        <v>Quarterly</v>
      </c>
      <c r="CK1131" s="566">
        <f>'Information Input'!$H$30</f>
        <v>43555</v>
      </c>
      <c r="CL1131" s="570">
        <f>'Information Input'!$J$18</f>
        <v>2019</v>
      </c>
      <c r="CM1131" s="570" t="s">
        <v>101</v>
      </c>
      <c r="CN1131" s="1019" t="s">
        <v>102</v>
      </c>
      <c r="CO1131" s="575" t="s">
        <v>103</v>
      </c>
      <c r="CP1131" s="575" t="s">
        <v>675</v>
      </c>
      <c r="CQ1131" s="570">
        <v>51</v>
      </c>
      <c r="CR1131" s="575" t="s">
        <v>193</v>
      </c>
      <c r="CS1131" s="575" t="s">
        <v>239</v>
      </c>
      <c r="CT1131" s="1020">
        <f>'Report 1'!$AD$18</f>
        <v>0</v>
      </c>
      <c r="CU1131" s="1021">
        <f>SUMIF('Report 4A'!$G$16:$G$95,$CQ1131,'Report 4A'!$AL$16:$AL$95)</f>
        <v>0</v>
      </c>
      <c r="CV1131" s="1022">
        <f t="shared" si="197"/>
        <v>0</v>
      </c>
    </row>
    <row r="1132" spans="2:100">
      <c r="B1132" s="535" t="s">
        <v>669</v>
      </c>
      <c r="C1132" s="536">
        <v>1</v>
      </c>
      <c r="D1132" s="537" t="str">
        <f>'Information Input'!$M$14</f>
        <v xml:space="preserve">      -      </v>
      </c>
      <c r="E1132" s="537" t="s">
        <v>136</v>
      </c>
      <c r="F1132" s="538">
        <f t="shared" si="200"/>
        <v>43556</v>
      </c>
      <c r="G1132" s="538">
        <f t="shared" si="201"/>
        <v>43646</v>
      </c>
      <c r="H1132" s="538">
        <f>'Information Input'!$H$35</f>
        <v>43555</v>
      </c>
      <c r="I1132" s="537" t="str">
        <f>'Information Input'!$J$22</f>
        <v>Quarterly</v>
      </c>
      <c r="J1132" s="538">
        <f>'Information Input'!$H$30</f>
        <v>43555</v>
      </c>
      <c r="K1132" s="537">
        <f>'Information Input'!$J$18</f>
        <v>2019</v>
      </c>
      <c r="L1132" s="579" t="s">
        <v>99</v>
      </c>
      <c r="M1132" s="540" t="s">
        <v>100</v>
      </c>
      <c r="N1132" s="541" t="s">
        <v>96</v>
      </c>
      <c r="O1132" s="542" t="s">
        <v>674</v>
      </c>
      <c r="P1132" s="537">
        <v>57</v>
      </c>
      <c r="Q1132" s="541" t="s">
        <v>199</v>
      </c>
      <c r="R1132" s="542" t="s">
        <v>239</v>
      </c>
      <c r="S1132" s="543">
        <f>'Report 1'!$X$18</f>
        <v>0</v>
      </c>
      <c r="T1132" s="544">
        <f>'Report 1'!$X$77</f>
        <v>0</v>
      </c>
      <c r="U1132" s="545">
        <f>'Report 1'!$X$163</f>
        <v>0</v>
      </c>
      <c r="AL1132" s="546" t="s">
        <v>669</v>
      </c>
      <c r="AM1132" s="547">
        <v>2</v>
      </c>
      <c r="AN1132" s="547" t="str">
        <f>'Information Input'!$M$14</f>
        <v xml:space="preserve">      -      </v>
      </c>
      <c r="AO1132" s="547" t="s">
        <v>136</v>
      </c>
      <c r="AP1132" s="538">
        <f t="shared" si="199"/>
        <v>43556</v>
      </c>
      <c r="AQ1132" s="538">
        <f t="shared" si="198"/>
        <v>43646</v>
      </c>
      <c r="AR1132" s="538">
        <f>'Information Input'!$H$35</f>
        <v>43555</v>
      </c>
      <c r="AS1132" s="547" t="str">
        <f>'Information Input'!$J$22</f>
        <v>Quarterly</v>
      </c>
      <c r="AT1132" s="538">
        <f>'Information Input'!$H$30</f>
        <v>43555</v>
      </c>
      <c r="AU1132" s="547">
        <f>'Information Input'!$J$18</f>
        <v>2019</v>
      </c>
      <c r="AV1132" s="547" t="s">
        <v>101</v>
      </c>
      <c r="AW1132" s="547" t="s">
        <v>102</v>
      </c>
      <c r="AX1132" s="547" t="s">
        <v>103</v>
      </c>
      <c r="AY1132" s="548" t="s">
        <v>671</v>
      </c>
      <c r="AZ1132" s="547">
        <v>39</v>
      </c>
      <c r="BA1132" s="549" t="s">
        <v>181</v>
      </c>
      <c r="BB1132" s="543" t="s">
        <v>233</v>
      </c>
      <c r="BC1132" s="550">
        <f>'Report 2'!$O271</f>
        <v>0</v>
      </c>
      <c r="BD1132" s="550">
        <f>'Report 2'!$P271</f>
        <v>0</v>
      </c>
      <c r="BE1132" s="550">
        <f>'Report 2'!$Q271</f>
        <v>0</v>
      </c>
      <c r="BF1132" s="550">
        <f>'Report 2'!$R271</f>
        <v>0</v>
      </c>
      <c r="BG1132" s="550">
        <f>'Report 2'!$S271</f>
        <v>0</v>
      </c>
      <c r="BH1132" s="550">
        <f>'Report 2'!$T271</f>
        <v>0</v>
      </c>
      <c r="BI1132" s="550">
        <f>'Report 2'!$U271</f>
        <v>0</v>
      </c>
      <c r="CC1132" s="523" t="s">
        <v>669</v>
      </c>
      <c r="CD1132" s="1010" t="s">
        <v>672</v>
      </c>
      <c r="CE1132" s="1010" t="str">
        <f>'Information Input'!$M$14</f>
        <v xml:space="preserve">      -      </v>
      </c>
      <c r="CF1132" s="532" t="s">
        <v>137</v>
      </c>
      <c r="CG1132" s="519">
        <f t="shared" si="195"/>
        <v>43647</v>
      </c>
      <c r="CH1132" s="519">
        <f t="shared" si="196"/>
        <v>43738</v>
      </c>
      <c r="CI1132" s="519">
        <f>'Information Input'!$H$35</f>
        <v>43555</v>
      </c>
      <c r="CJ1132" s="532" t="str">
        <f>'Information Input'!$J$22</f>
        <v>Quarterly</v>
      </c>
      <c r="CK1132" s="519">
        <f>'Information Input'!$H$30</f>
        <v>43555</v>
      </c>
      <c r="CL1132" s="532">
        <f>'Information Input'!$J$18</f>
        <v>2019</v>
      </c>
      <c r="CM1132" s="532" t="s">
        <v>104</v>
      </c>
      <c r="CN1132" s="1010" t="s">
        <v>105</v>
      </c>
      <c r="CO1132" s="523" t="s">
        <v>103</v>
      </c>
      <c r="CP1132" s="523" t="s">
        <v>671</v>
      </c>
      <c r="CQ1132" s="532">
        <v>11</v>
      </c>
      <c r="CR1132" s="523" t="s">
        <v>153</v>
      </c>
      <c r="CS1132" s="523" t="s">
        <v>231</v>
      </c>
      <c r="CT1132" s="1011">
        <f>'Report 1'!$AI$18</f>
        <v>0</v>
      </c>
      <c r="CU1132" s="1012">
        <f>SUMIF('Report 4A'!$G$16:$G$95,$CQ1132,'Report 4A'!$AQ$16:$AQ$95)</f>
        <v>0</v>
      </c>
      <c r="CV1132" s="1013">
        <f t="shared" si="197"/>
        <v>0</v>
      </c>
    </row>
    <row r="1133" spans="2:100">
      <c r="B1133" s="535" t="s">
        <v>669</v>
      </c>
      <c r="C1133" s="536">
        <v>1</v>
      </c>
      <c r="D1133" s="537" t="str">
        <f>'Information Input'!$M$14</f>
        <v xml:space="preserve">      -      </v>
      </c>
      <c r="E1133" s="537" t="s">
        <v>136</v>
      </c>
      <c r="F1133" s="538">
        <f t="shared" si="200"/>
        <v>43556</v>
      </c>
      <c r="G1133" s="538">
        <f t="shared" si="201"/>
        <v>43646</v>
      </c>
      <c r="H1133" s="538">
        <f>'Information Input'!$H$35</f>
        <v>43555</v>
      </c>
      <c r="I1133" s="537" t="str">
        <f>'Information Input'!$J$22</f>
        <v>Quarterly</v>
      </c>
      <c r="J1133" s="538">
        <f>'Information Input'!$H$30</f>
        <v>43555</v>
      </c>
      <c r="K1133" s="537">
        <f>'Information Input'!$J$18</f>
        <v>2019</v>
      </c>
      <c r="L1133" s="579" t="s">
        <v>99</v>
      </c>
      <c r="M1133" s="540" t="s">
        <v>100</v>
      </c>
      <c r="N1133" s="541" t="s">
        <v>96</v>
      </c>
      <c r="O1133" s="542" t="s">
        <v>678</v>
      </c>
      <c r="P1133" s="537">
        <v>58</v>
      </c>
      <c r="Q1133" s="541" t="s">
        <v>201</v>
      </c>
      <c r="R1133" s="542" t="s">
        <v>239</v>
      </c>
      <c r="S1133" s="543">
        <f>'Report 1'!$X$18</f>
        <v>0</v>
      </c>
      <c r="T1133" s="544">
        <f>'Report 1'!$X$79</f>
        <v>0</v>
      </c>
      <c r="U1133" s="545">
        <f>'Report 1'!$X$165</f>
        <v>0</v>
      </c>
      <c r="AL1133" s="546" t="s">
        <v>669</v>
      </c>
      <c r="AM1133" s="547">
        <v>2</v>
      </c>
      <c r="AN1133" s="547" t="str">
        <f>'Information Input'!$M$14</f>
        <v xml:space="preserve">      -      </v>
      </c>
      <c r="AO1133" s="547" t="s">
        <v>136</v>
      </c>
      <c r="AP1133" s="538">
        <f t="shared" si="199"/>
        <v>43556</v>
      </c>
      <c r="AQ1133" s="538">
        <f t="shared" si="198"/>
        <v>43646</v>
      </c>
      <c r="AR1133" s="538">
        <f>'Information Input'!$H$35</f>
        <v>43555</v>
      </c>
      <c r="AS1133" s="547" t="str">
        <f>'Information Input'!$J$22</f>
        <v>Quarterly</v>
      </c>
      <c r="AT1133" s="538">
        <f>'Information Input'!$H$30</f>
        <v>43555</v>
      </c>
      <c r="AU1133" s="547">
        <f>'Information Input'!$J$18</f>
        <v>2019</v>
      </c>
      <c r="AV1133" s="547" t="s">
        <v>101</v>
      </c>
      <c r="AW1133" s="547" t="s">
        <v>102</v>
      </c>
      <c r="AX1133" s="547" t="s">
        <v>103</v>
      </c>
      <c r="AY1133" s="548" t="s">
        <v>671</v>
      </c>
      <c r="AZ1133" s="547">
        <v>40</v>
      </c>
      <c r="BA1133" s="549" t="s">
        <v>182</v>
      </c>
      <c r="BB1133" s="543" t="s">
        <v>238</v>
      </c>
      <c r="BC1133" s="550">
        <f>'Report 2'!$O272</f>
        <v>0</v>
      </c>
      <c r="BD1133" s="550">
        <f>'Report 2'!$P272</f>
        <v>0</v>
      </c>
      <c r="BE1133" s="550">
        <f>'Report 2'!$Q272</f>
        <v>0</v>
      </c>
      <c r="BF1133" s="550">
        <f>'Report 2'!$R272</f>
        <v>0</v>
      </c>
      <c r="BG1133" s="550">
        <f>'Report 2'!$S272</f>
        <v>0</v>
      </c>
      <c r="BH1133" s="550">
        <f>'Report 2'!$T272</f>
        <v>0</v>
      </c>
      <c r="BI1133" s="550">
        <f>'Report 2'!$U272</f>
        <v>0</v>
      </c>
      <c r="CC1133" s="542" t="s">
        <v>669</v>
      </c>
      <c r="CD1133" s="1014" t="s">
        <v>672</v>
      </c>
      <c r="CE1133" s="1014" t="str">
        <f>'Information Input'!$M$14</f>
        <v xml:space="preserve">      -      </v>
      </c>
      <c r="CF1133" s="551" t="s">
        <v>137</v>
      </c>
      <c r="CG1133" s="552">
        <f t="shared" si="195"/>
        <v>43647</v>
      </c>
      <c r="CH1133" s="552">
        <f t="shared" si="196"/>
        <v>43738</v>
      </c>
      <c r="CI1133" s="552">
        <f>'Information Input'!$H$35</f>
        <v>43555</v>
      </c>
      <c r="CJ1133" s="551" t="str">
        <f>'Information Input'!$J$22</f>
        <v>Quarterly</v>
      </c>
      <c r="CK1133" s="552">
        <f>'Information Input'!$H$30</f>
        <v>43555</v>
      </c>
      <c r="CL1133" s="551">
        <f>'Information Input'!$J$18</f>
        <v>2019</v>
      </c>
      <c r="CM1133" s="551" t="s">
        <v>104</v>
      </c>
      <c r="CN1133" s="1014" t="s">
        <v>105</v>
      </c>
      <c r="CO1133" s="542" t="s">
        <v>103</v>
      </c>
      <c r="CP1133" s="542" t="s">
        <v>671</v>
      </c>
      <c r="CQ1133" s="551">
        <v>12</v>
      </c>
      <c r="CR1133" s="542" t="s">
        <v>154</v>
      </c>
      <c r="CS1133" s="542" t="s">
        <v>231</v>
      </c>
      <c r="CT1133" s="1015">
        <f>'Report 1'!$AI$18</f>
        <v>0</v>
      </c>
      <c r="CU1133" s="1016">
        <f>SUMIF('Report 4A'!$G$16:$G$95,$CQ1133,'Report 4A'!$AQ$16:$AQ$95)</f>
        <v>0</v>
      </c>
      <c r="CV1133" s="1017">
        <f t="shared" si="197"/>
        <v>0</v>
      </c>
    </row>
    <row r="1134" spans="2:100">
      <c r="B1134" s="535" t="s">
        <v>669</v>
      </c>
      <c r="C1134" s="536">
        <v>1</v>
      </c>
      <c r="D1134" s="537" t="str">
        <f>'Information Input'!$M$14</f>
        <v xml:space="preserve">      -      </v>
      </c>
      <c r="E1134" s="537" t="s">
        <v>136</v>
      </c>
      <c r="F1134" s="538">
        <f t="shared" si="200"/>
        <v>43556</v>
      </c>
      <c r="G1134" s="538">
        <f t="shared" si="201"/>
        <v>43646</v>
      </c>
      <c r="H1134" s="538">
        <f>'Information Input'!$H$35</f>
        <v>43555</v>
      </c>
      <c r="I1134" s="537" t="str">
        <f>'Information Input'!$J$22</f>
        <v>Quarterly</v>
      </c>
      <c r="J1134" s="538">
        <f>'Information Input'!$H$30</f>
        <v>43555</v>
      </c>
      <c r="K1134" s="537">
        <f>'Information Input'!$J$18</f>
        <v>2019</v>
      </c>
      <c r="L1134" s="579" t="s">
        <v>99</v>
      </c>
      <c r="M1134" s="540" t="s">
        <v>100</v>
      </c>
      <c r="N1134" s="541" t="s">
        <v>96</v>
      </c>
      <c r="O1134" s="542" t="s">
        <v>678</v>
      </c>
      <c r="P1134" s="537">
        <v>59</v>
      </c>
      <c r="Q1134" s="541" t="s">
        <v>202</v>
      </c>
      <c r="R1134" s="542" t="s">
        <v>239</v>
      </c>
      <c r="S1134" s="543">
        <f>'Report 1'!$X$18</f>
        <v>0</v>
      </c>
      <c r="T1134" s="544">
        <f>'Report 1'!$X$80</f>
        <v>0</v>
      </c>
      <c r="U1134" s="545">
        <f>'Report 1'!$X$166</f>
        <v>0</v>
      </c>
      <c r="AL1134" s="546" t="s">
        <v>669</v>
      </c>
      <c r="AM1134" s="547">
        <v>2</v>
      </c>
      <c r="AN1134" s="547" t="str">
        <f>'Information Input'!$M$14</f>
        <v xml:space="preserve">      -      </v>
      </c>
      <c r="AO1134" s="547" t="s">
        <v>136</v>
      </c>
      <c r="AP1134" s="538">
        <f t="shared" si="199"/>
        <v>43556</v>
      </c>
      <c r="AQ1134" s="538">
        <f t="shared" si="198"/>
        <v>43646</v>
      </c>
      <c r="AR1134" s="538">
        <f>'Information Input'!$H$35</f>
        <v>43555</v>
      </c>
      <c r="AS1134" s="547" t="str">
        <f>'Information Input'!$J$22</f>
        <v>Quarterly</v>
      </c>
      <c r="AT1134" s="538">
        <f>'Information Input'!$H$30</f>
        <v>43555</v>
      </c>
      <c r="AU1134" s="547">
        <f>'Information Input'!$J$18</f>
        <v>2019</v>
      </c>
      <c r="AV1134" s="547" t="s">
        <v>101</v>
      </c>
      <c r="AW1134" s="547" t="s">
        <v>102</v>
      </c>
      <c r="AX1134" s="547" t="s">
        <v>103</v>
      </c>
      <c r="AY1134" s="548" t="s">
        <v>671</v>
      </c>
      <c r="AZ1134" s="547">
        <v>41</v>
      </c>
      <c r="BA1134" s="549" t="s">
        <v>183</v>
      </c>
      <c r="BB1134" s="543" t="s">
        <v>238</v>
      </c>
      <c r="BC1134" s="550">
        <f>'Report 2'!$O273</f>
        <v>0</v>
      </c>
      <c r="BD1134" s="550">
        <f>'Report 2'!$P273</f>
        <v>0</v>
      </c>
      <c r="BE1134" s="550">
        <f>'Report 2'!$Q273</f>
        <v>0</v>
      </c>
      <c r="BF1134" s="550">
        <f>'Report 2'!$R273</f>
        <v>0</v>
      </c>
      <c r="BG1134" s="550">
        <f>'Report 2'!$S273</f>
        <v>0</v>
      </c>
      <c r="BH1134" s="550">
        <f>'Report 2'!$T273</f>
        <v>0</v>
      </c>
      <c r="BI1134" s="550">
        <f>'Report 2'!$U273</f>
        <v>0</v>
      </c>
      <c r="CC1134" s="542" t="s">
        <v>669</v>
      </c>
      <c r="CD1134" s="1014" t="s">
        <v>672</v>
      </c>
      <c r="CE1134" s="1014" t="str">
        <f>'Information Input'!$M$14</f>
        <v xml:space="preserve">      -      </v>
      </c>
      <c r="CF1134" s="551" t="s">
        <v>137</v>
      </c>
      <c r="CG1134" s="552">
        <f t="shared" si="195"/>
        <v>43647</v>
      </c>
      <c r="CH1134" s="552">
        <f t="shared" si="196"/>
        <v>43738</v>
      </c>
      <c r="CI1134" s="552">
        <f>'Information Input'!$H$35</f>
        <v>43555</v>
      </c>
      <c r="CJ1134" s="551" t="str">
        <f>'Information Input'!$J$22</f>
        <v>Quarterly</v>
      </c>
      <c r="CK1134" s="552">
        <f>'Information Input'!$H$30</f>
        <v>43555</v>
      </c>
      <c r="CL1134" s="551">
        <f>'Information Input'!$J$18</f>
        <v>2019</v>
      </c>
      <c r="CM1134" s="551" t="s">
        <v>104</v>
      </c>
      <c r="CN1134" s="1014" t="s">
        <v>105</v>
      </c>
      <c r="CO1134" s="542" t="s">
        <v>103</v>
      </c>
      <c r="CP1134" s="542" t="s">
        <v>671</v>
      </c>
      <c r="CQ1134" s="551">
        <v>13</v>
      </c>
      <c r="CR1134" s="542" t="s">
        <v>155</v>
      </c>
      <c r="CS1134" s="542" t="s">
        <v>232</v>
      </c>
      <c r="CT1134" s="1015">
        <f>'Report 1'!$AI$18</f>
        <v>0</v>
      </c>
      <c r="CU1134" s="1016">
        <f>SUMIF('Report 4A'!$G$16:$G$95,$CQ1134,'Report 4A'!$AQ$16:$AQ$95)</f>
        <v>0</v>
      </c>
      <c r="CV1134" s="1017">
        <f t="shared" si="197"/>
        <v>0</v>
      </c>
    </row>
    <row r="1135" spans="2:100">
      <c r="B1135" s="535" t="s">
        <v>669</v>
      </c>
      <c r="C1135" s="536">
        <v>1</v>
      </c>
      <c r="D1135" s="537" t="str">
        <f>'Information Input'!$M$14</f>
        <v xml:space="preserve">      -      </v>
      </c>
      <c r="E1135" s="537" t="s">
        <v>136</v>
      </c>
      <c r="F1135" s="538">
        <f t="shared" si="200"/>
        <v>43556</v>
      </c>
      <c r="G1135" s="538">
        <f t="shared" si="201"/>
        <v>43646</v>
      </c>
      <c r="H1135" s="538">
        <f>'Information Input'!$H$35</f>
        <v>43555</v>
      </c>
      <c r="I1135" s="537" t="str">
        <f>'Information Input'!$J$22</f>
        <v>Quarterly</v>
      </c>
      <c r="J1135" s="538">
        <f>'Information Input'!$H$30</f>
        <v>43555</v>
      </c>
      <c r="K1135" s="537">
        <f>'Information Input'!$J$18</f>
        <v>2019</v>
      </c>
      <c r="L1135" s="579" t="s">
        <v>99</v>
      </c>
      <c r="M1135" s="540" t="s">
        <v>100</v>
      </c>
      <c r="N1135" s="541" t="s">
        <v>96</v>
      </c>
      <c r="O1135" s="542" t="s">
        <v>678</v>
      </c>
      <c r="P1135" s="537">
        <v>60</v>
      </c>
      <c r="Q1135" s="541" t="s">
        <v>203</v>
      </c>
      <c r="R1135" s="541" t="s">
        <v>239</v>
      </c>
      <c r="S1135" s="543">
        <f>'Report 1'!$X$18</f>
        <v>0</v>
      </c>
      <c r="T1135" s="544">
        <f>'Report 1'!$X$81</f>
        <v>0</v>
      </c>
      <c r="U1135" s="545">
        <f>'Report 1'!$X$167</f>
        <v>0</v>
      </c>
      <c r="AL1135" s="546" t="s">
        <v>669</v>
      </c>
      <c r="AM1135" s="547">
        <v>2</v>
      </c>
      <c r="AN1135" s="547" t="str">
        <f>'Information Input'!$M$14</f>
        <v xml:space="preserve">      -      </v>
      </c>
      <c r="AO1135" s="547" t="s">
        <v>136</v>
      </c>
      <c r="AP1135" s="538">
        <f t="shared" si="199"/>
        <v>43556</v>
      </c>
      <c r="AQ1135" s="538">
        <f t="shared" si="198"/>
        <v>43646</v>
      </c>
      <c r="AR1135" s="538">
        <f>'Information Input'!$H$35</f>
        <v>43555</v>
      </c>
      <c r="AS1135" s="547" t="str">
        <f>'Information Input'!$J$22</f>
        <v>Quarterly</v>
      </c>
      <c r="AT1135" s="538">
        <f>'Information Input'!$H$30</f>
        <v>43555</v>
      </c>
      <c r="AU1135" s="547">
        <f>'Information Input'!$J$18</f>
        <v>2019</v>
      </c>
      <c r="AV1135" s="547" t="s">
        <v>101</v>
      </c>
      <c r="AW1135" s="547" t="s">
        <v>102</v>
      </c>
      <c r="AX1135" s="547" t="s">
        <v>103</v>
      </c>
      <c r="AY1135" s="548" t="s">
        <v>671</v>
      </c>
      <c r="AZ1135" s="547">
        <v>42</v>
      </c>
      <c r="BA1135" s="549" t="s">
        <v>184</v>
      </c>
      <c r="BB1135" s="543" t="s">
        <v>233</v>
      </c>
      <c r="BC1135" s="550">
        <f>'Report 2'!$O274</f>
        <v>0</v>
      </c>
      <c r="BD1135" s="550">
        <f>'Report 2'!$P274</f>
        <v>0</v>
      </c>
      <c r="BE1135" s="550">
        <f>'Report 2'!$Q274</f>
        <v>0</v>
      </c>
      <c r="BF1135" s="550">
        <f>'Report 2'!$R274</f>
        <v>0</v>
      </c>
      <c r="BG1135" s="550">
        <f>'Report 2'!$S274</f>
        <v>0</v>
      </c>
      <c r="BH1135" s="550">
        <f>'Report 2'!$T274</f>
        <v>0</v>
      </c>
      <c r="BI1135" s="550">
        <f>'Report 2'!$U274</f>
        <v>0</v>
      </c>
      <c r="CC1135" s="542" t="s">
        <v>669</v>
      </c>
      <c r="CD1135" s="1014" t="s">
        <v>672</v>
      </c>
      <c r="CE1135" s="1014" t="str">
        <f>'Information Input'!$M$14</f>
        <v xml:space="preserve">      -      </v>
      </c>
      <c r="CF1135" s="551" t="s">
        <v>137</v>
      </c>
      <c r="CG1135" s="552">
        <f t="shared" si="195"/>
        <v>43647</v>
      </c>
      <c r="CH1135" s="552">
        <f t="shared" si="196"/>
        <v>43738</v>
      </c>
      <c r="CI1135" s="552">
        <f>'Information Input'!$H$35</f>
        <v>43555</v>
      </c>
      <c r="CJ1135" s="551" t="str">
        <f>'Information Input'!$J$22</f>
        <v>Quarterly</v>
      </c>
      <c r="CK1135" s="552">
        <f>'Information Input'!$H$30</f>
        <v>43555</v>
      </c>
      <c r="CL1135" s="551">
        <f>'Information Input'!$J$18</f>
        <v>2019</v>
      </c>
      <c r="CM1135" s="551" t="s">
        <v>104</v>
      </c>
      <c r="CN1135" s="1014" t="s">
        <v>105</v>
      </c>
      <c r="CO1135" s="542" t="s">
        <v>103</v>
      </c>
      <c r="CP1135" s="542" t="s">
        <v>671</v>
      </c>
      <c r="CQ1135" s="551">
        <v>14</v>
      </c>
      <c r="CR1135" s="542" t="s">
        <v>156</v>
      </c>
      <c r="CS1135" s="542" t="s">
        <v>233</v>
      </c>
      <c r="CT1135" s="1015">
        <f>'Report 1'!$AI$18</f>
        <v>0</v>
      </c>
      <c r="CU1135" s="1016">
        <f>SUMIF('Report 4A'!$G$16:$G$95,$CQ1135,'Report 4A'!$AQ$16:$AQ$95)</f>
        <v>0</v>
      </c>
      <c r="CV1135" s="1017">
        <f t="shared" si="197"/>
        <v>0</v>
      </c>
    </row>
    <row r="1136" spans="2:100">
      <c r="B1136" s="535" t="s">
        <v>669</v>
      </c>
      <c r="C1136" s="536">
        <v>1</v>
      </c>
      <c r="D1136" s="537" t="str">
        <f>'Information Input'!$M$14</f>
        <v xml:space="preserve">      -      </v>
      </c>
      <c r="E1136" s="537" t="s">
        <v>136</v>
      </c>
      <c r="F1136" s="538">
        <f t="shared" si="200"/>
        <v>43556</v>
      </c>
      <c r="G1136" s="538">
        <f t="shared" si="201"/>
        <v>43646</v>
      </c>
      <c r="H1136" s="538">
        <f>'Information Input'!$H$35</f>
        <v>43555</v>
      </c>
      <c r="I1136" s="537" t="str">
        <f>'Information Input'!$J$22</f>
        <v>Quarterly</v>
      </c>
      <c r="J1136" s="538">
        <f>'Information Input'!$H$30</f>
        <v>43555</v>
      </c>
      <c r="K1136" s="537">
        <f>'Information Input'!$J$18</f>
        <v>2019</v>
      </c>
      <c r="L1136" s="579" t="s">
        <v>99</v>
      </c>
      <c r="M1136" s="540" t="s">
        <v>100</v>
      </c>
      <c r="N1136" s="541" t="s">
        <v>96</v>
      </c>
      <c r="O1136" s="542" t="s">
        <v>678</v>
      </c>
      <c r="P1136" s="537">
        <v>61</v>
      </c>
      <c r="Q1136" s="541" t="s">
        <v>204</v>
      </c>
      <c r="R1136" s="541" t="s">
        <v>239</v>
      </c>
      <c r="S1136" s="543">
        <f>'Report 1'!$X$18</f>
        <v>0</v>
      </c>
      <c r="T1136" s="544">
        <f>'Report 1'!$X$82</f>
        <v>0</v>
      </c>
      <c r="U1136" s="545">
        <f>'Report 1'!$X$168</f>
        <v>0</v>
      </c>
      <c r="AL1136" s="546" t="s">
        <v>669</v>
      </c>
      <c r="AM1136" s="547">
        <v>2</v>
      </c>
      <c r="AN1136" s="547" t="str">
        <f>'Information Input'!$M$14</f>
        <v xml:space="preserve">      -      </v>
      </c>
      <c r="AO1136" s="547" t="s">
        <v>136</v>
      </c>
      <c r="AP1136" s="538">
        <f t="shared" si="199"/>
        <v>43556</v>
      </c>
      <c r="AQ1136" s="538">
        <f t="shared" si="198"/>
        <v>43646</v>
      </c>
      <c r="AR1136" s="538">
        <f>'Information Input'!$H$35</f>
        <v>43555</v>
      </c>
      <c r="AS1136" s="547" t="str">
        <f>'Information Input'!$J$22</f>
        <v>Quarterly</v>
      </c>
      <c r="AT1136" s="538">
        <f>'Information Input'!$H$30</f>
        <v>43555</v>
      </c>
      <c r="AU1136" s="547">
        <f>'Information Input'!$J$18</f>
        <v>2019</v>
      </c>
      <c r="AV1136" s="547" t="s">
        <v>101</v>
      </c>
      <c r="AW1136" s="547" t="s">
        <v>102</v>
      </c>
      <c r="AX1136" s="547" t="s">
        <v>103</v>
      </c>
      <c r="AY1136" s="548" t="s">
        <v>671</v>
      </c>
      <c r="AZ1136" s="547">
        <v>43</v>
      </c>
      <c r="BA1136" s="549" t="s">
        <v>185</v>
      </c>
      <c r="BB1136" s="543" t="s">
        <v>233</v>
      </c>
      <c r="BC1136" s="550">
        <f>'Report 2'!$O275</f>
        <v>0</v>
      </c>
      <c r="BD1136" s="550">
        <f>'Report 2'!$P275</f>
        <v>0</v>
      </c>
      <c r="BE1136" s="550">
        <f>'Report 2'!$Q275</f>
        <v>0</v>
      </c>
      <c r="BF1136" s="550">
        <f>'Report 2'!$R275</f>
        <v>0</v>
      </c>
      <c r="BG1136" s="550">
        <f>'Report 2'!$S275</f>
        <v>0</v>
      </c>
      <c r="BH1136" s="550">
        <f>'Report 2'!$T275</f>
        <v>0</v>
      </c>
      <c r="BI1136" s="550">
        <f>'Report 2'!$U275</f>
        <v>0</v>
      </c>
      <c r="CC1136" s="542" t="s">
        <v>669</v>
      </c>
      <c r="CD1136" s="1014" t="s">
        <v>672</v>
      </c>
      <c r="CE1136" s="1014" t="str">
        <f>'Information Input'!$M$14</f>
        <v xml:space="preserve">      -      </v>
      </c>
      <c r="CF1136" s="551" t="s">
        <v>137</v>
      </c>
      <c r="CG1136" s="552">
        <f t="shared" si="195"/>
        <v>43647</v>
      </c>
      <c r="CH1136" s="552">
        <f t="shared" si="196"/>
        <v>43738</v>
      </c>
      <c r="CI1136" s="552">
        <f>'Information Input'!$H$35</f>
        <v>43555</v>
      </c>
      <c r="CJ1136" s="551" t="str">
        <f>'Information Input'!$J$22</f>
        <v>Quarterly</v>
      </c>
      <c r="CK1136" s="552">
        <f>'Information Input'!$H$30</f>
        <v>43555</v>
      </c>
      <c r="CL1136" s="551">
        <f>'Information Input'!$J$18</f>
        <v>2019</v>
      </c>
      <c r="CM1136" s="551" t="s">
        <v>104</v>
      </c>
      <c r="CN1136" s="1014" t="s">
        <v>105</v>
      </c>
      <c r="CO1136" s="542" t="s">
        <v>103</v>
      </c>
      <c r="CP1136" s="542" t="s">
        <v>671</v>
      </c>
      <c r="CQ1136" s="551">
        <v>15</v>
      </c>
      <c r="CR1136" s="542" t="s">
        <v>157</v>
      </c>
      <c r="CS1136" s="542" t="s">
        <v>234</v>
      </c>
      <c r="CT1136" s="1015">
        <f>'Report 1'!$AI$18</f>
        <v>0</v>
      </c>
      <c r="CU1136" s="1016">
        <f>SUMIF('Report 4A'!$G$16:$G$95,$CQ1136,'Report 4A'!$AQ$16:$AQ$95)</f>
        <v>0</v>
      </c>
      <c r="CV1136" s="1017">
        <f t="shared" si="197"/>
        <v>0</v>
      </c>
    </row>
    <row r="1137" spans="2:100">
      <c r="B1137" s="535" t="s">
        <v>669</v>
      </c>
      <c r="C1137" s="536">
        <v>1</v>
      </c>
      <c r="D1137" s="537" t="str">
        <f>'Information Input'!$M$14</f>
        <v xml:space="preserve">      -      </v>
      </c>
      <c r="E1137" s="537" t="s">
        <v>136</v>
      </c>
      <c r="F1137" s="538">
        <f t="shared" si="200"/>
        <v>43556</v>
      </c>
      <c r="G1137" s="538">
        <f t="shared" si="201"/>
        <v>43646</v>
      </c>
      <c r="H1137" s="538">
        <f>'Information Input'!$H$35</f>
        <v>43555</v>
      </c>
      <c r="I1137" s="537" t="str">
        <f>'Information Input'!$J$22</f>
        <v>Quarterly</v>
      </c>
      <c r="J1137" s="538">
        <f>'Information Input'!$H$30</f>
        <v>43555</v>
      </c>
      <c r="K1137" s="537">
        <f>'Information Input'!$J$18</f>
        <v>2019</v>
      </c>
      <c r="L1137" s="579" t="s">
        <v>99</v>
      </c>
      <c r="M1137" s="540" t="s">
        <v>100</v>
      </c>
      <c r="N1137" s="541" t="s">
        <v>96</v>
      </c>
      <c r="O1137" s="542" t="s">
        <v>678</v>
      </c>
      <c r="P1137" s="537">
        <v>62</v>
      </c>
      <c r="Q1137" s="541" t="s">
        <v>204</v>
      </c>
      <c r="R1137" s="541" t="s">
        <v>239</v>
      </c>
      <c r="S1137" s="543">
        <f>'Report 1'!$X$18</f>
        <v>0</v>
      </c>
      <c r="T1137" s="544">
        <f>'Report 1'!$X$83</f>
        <v>0</v>
      </c>
      <c r="U1137" s="545">
        <f>'Report 1'!$X$169</f>
        <v>0</v>
      </c>
      <c r="AL1137" s="546" t="s">
        <v>669</v>
      </c>
      <c r="AM1137" s="547">
        <v>2</v>
      </c>
      <c r="AN1137" s="547" t="str">
        <f>'Information Input'!$M$14</f>
        <v xml:space="preserve">      -      </v>
      </c>
      <c r="AO1137" s="547" t="s">
        <v>136</v>
      </c>
      <c r="AP1137" s="538">
        <f t="shared" si="199"/>
        <v>43556</v>
      </c>
      <c r="AQ1137" s="538">
        <f t="shared" si="198"/>
        <v>43646</v>
      </c>
      <c r="AR1137" s="538">
        <f>'Information Input'!$H$35</f>
        <v>43555</v>
      </c>
      <c r="AS1137" s="547" t="str">
        <f>'Information Input'!$J$22</f>
        <v>Quarterly</v>
      </c>
      <c r="AT1137" s="538">
        <f>'Information Input'!$H$30</f>
        <v>43555</v>
      </c>
      <c r="AU1137" s="547">
        <f>'Information Input'!$J$18</f>
        <v>2019</v>
      </c>
      <c r="AV1137" s="547" t="s">
        <v>101</v>
      </c>
      <c r="AW1137" s="547" t="s">
        <v>102</v>
      </c>
      <c r="AX1137" s="547" t="s">
        <v>103</v>
      </c>
      <c r="AY1137" s="548" t="s">
        <v>674</v>
      </c>
      <c r="AZ1137" s="547">
        <v>44</v>
      </c>
      <c r="BA1137" s="549" t="s">
        <v>186</v>
      </c>
      <c r="BB1137" s="543" t="s">
        <v>239</v>
      </c>
      <c r="BC1137" s="550">
        <f>'Report 2'!$O276</f>
        <v>0</v>
      </c>
      <c r="BD1137" s="550">
        <f>'Report 2'!$P276</f>
        <v>0</v>
      </c>
      <c r="BE1137" s="550">
        <f>'Report 2'!$Q276</f>
        <v>0</v>
      </c>
      <c r="BF1137" s="550">
        <f>'Report 2'!$R276</f>
        <v>0</v>
      </c>
      <c r="BG1137" s="550">
        <f>'Report 2'!$S276</f>
        <v>0</v>
      </c>
      <c r="BH1137" s="550">
        <f>'Report 2'!$T276</f>
        <v>0</v>
      </c>
      <c r="BI1137" s="550">
        <f>'Report 2'!$U276</f>
        <v>0</v>
      </c>
      <c r="CC1137" s="542" t="s">
        <v>669</v>
      </c>
      <c r="CD1137" s="1014" t="s">
        <v>672</v>
      </c>
      <c r="CE1137" s="1014" t="str">
        <f>'Information Input'!$M$14</f>
        <v xml:space="preserve">      -      </v>
      </c>
      <c r="CF1137" s="551" t="s">
        <v>137</v>
      </c>
      <c r="CG1137" s="552">
        <f t="shared" si="195"/>
        <v>43647</v>
      </c>
      <c r="CH1137" s="552">
        <f t="shared" si="196"/>
        <v>43738</v>
      </c>
      <c r="CI1137" s="552">
        <f>'Information Input'!$H$35</f>
        <v>43555</v>
      </c>
      <c r="CJ1137" s="551" t="str">
        <f>'Information Input'!$J$22</f>
        <v>Quarterly</v>
      </c>
      <c r="CK1137" s="552">
        <f>'Information Input'!$H$30</f>
        <v>43555</v>
      </c>
      <c r="CL1137" s="551">
        <f>'Information Input'!$J$18</f>
        <v>2019</v>
      </c>
      <c r="CM1137" s="551" t="s">
        <v>104</v>
      </c>
      <c r="CN1137" s="1014" t="s">
        <v>105</v>
      </c>
      <c r="CO1137" s="542" t="s">
        <v>103</v>
      </c>
      <c r="CP1137" s="542" t="s">
        <v>671</v>
      </c>
      <c r="CQ1137" s="551">
        <v>16</v>
      </c>
      <c r="CR1137" s="542" t="s">
        <v>158</v>
      </c>
      <c r="CS1137" s="542" t="s">
        <v>235</v>
      </c>
      <c r="CT1137" s="1015">
        <f>'Report 1'!$AI$18</f>
        <v>0</v>
      </c>
      <c r="CU1137" s="1016">
        <f>SUMIF('Report 4A'!$G$16:$G$95,$CQ1137,'Report 4A'!$AQ$16:$AQ$95)</f>
        <v>0</v>
      </c>
      <c r="CV1137" s="1017">
        <f t="shared" si="197"/>
        <v>0</v>
      </c>
    </row>
    <row r="1138" spans="2:100">
      <c r="B1138" s="535" t="s">
        <v>669</v>
      </c>
      <c r="C1138" s="536">
        <v>1</v>
      </c>
      <c r="D1138" s="537" t="str">
        <f>'Information Input'!$M$14</f>
        <v xml:space="preserve">      -      </v>
      </c>
      <c r="E1138" s="537" t="s">
        <v>136</v>
      </c>
      <c r="F1138" s="538">
        <f t="shared" si="200"/>
        <v>43556</v>
      </c>
      <c r="G1138" s="538">
        <f t="shared" si="201"/>
        <v>43646</v>
      </c>
      <c r="H1138" s="538">
        <f>'Information Input'!$H$35</f>
        <v>43555</v>
      </c>
      <c r="I1138" s="537" t="str">
        <f>'Information Input'!$J$22</f>
        <v>Quarterly</v>
      </c>
      <c r="J1138" s="538">
        <f>'Information Input'!$H$30</f>
        <v>43555</v>
      </c>
      <c r="K1138" s="537">
        <f>'Information Input'!$J$18</f>
        <v>2019</v>
      </c>
      <c r="L1138" s="579" t="s">
        <v>99</v>
      </c>
      <c r="M1138" s="540" t="s">
        <v>100</v>
      </c>
      <c r="N1138" s="541" t="s">
        <v>96</v>
      </c>
      <c r="O1138" s="542" t="s">
        <v>674</v>
      </c>
      <c r="P1138" s="537">
        <v>63</v>
      </c>
      <c r="Q1138" s="541" t="s">
        <v>205</v>
      </c>
      <c r="R1138" s="541" t="s">
        <v>239</v>
      </c>
      <c r="S1138" s="543">
        <f>'Report 1'!$X$18</f>
        <v>0</v>
      </c>
      <c r="T1138" s="544">
        <f>'Report 1'!$X$84</f>
        <v>0</v>
      </c>
      <c r="U1138" s="545">
        <f>'Report 1'!$X$170</f>
        <v>0</v>
      </c>
      <c r="AL1138" s="546" t="s">
        <v>669</v>
      </c>
      <c r="AM1138" s="547">
        <v>2</v>
      </c>
      <c r="AN1138" s="547" t="str">
        <f>'Information Input'!$M$14</f>
        <v xml:space="preserve">      -      </v>
      </c>
      <c r="AO1138" s="547" t="s">
        <v>136</v>
      </c>
      <c r="AP1138" s="538">
        <f t="shared" si="199"/>
        <v>43556</v>
      </c>
      <c r="AQ1138" s="538">
        <f t="shared" si="198"/>
        <v>43646</v>
      </c>
      <c r="AR1138" s="538">
        <f>'Information Input'!$H$35</f>
        <v>43555</v>
      </c>
      <c r="AS1138" s="547" t="str">
        <f>'Information Input'!$J$22</f>
        <v>Quarterly</v>
      </c>
      <c r="AT1138" s="538">
        <f>'Information Input'!$H$30</f>
        <v>43555</v>
      </c>
      <c r="AU1138" s="547">
        <f>'Information Input'!$J$18</f>
        <v>2019</v>
      </c>
      <c r="AV1138" s="547" t="s">
        <v>101</v>
      </c>
      <c r="AW1138" s="547" t="s">
        <v>102</v>
      </c>
      <c r="AX1138" s="547" t="s">
        <v>103</v>
      </c>
      <c r="AY1138" s="548" t="s">
        <v>675</v>
      </c>
      <c r="AZ1138" s="547">
        <v>45</v>
      </c>
      <c r="BA1138" s="549" t="s">
        <v>187</v>
      </c>
      <c r="BB1138" s="543" t="s">
        <v>239</v>
      </c>
      <c r="BC1138" s="550">
        <f>'Report 2'!$O277</f>
        <v>0</v>
      </c>
      <c r="BD1138" s="550">
        <f>'Report 2'!$P277</f>
        <v>0</v>
      </c>
      <c r="BE1138" s="550">
        <f>'Report 2'!$Q277</f>
        <v>0</v>
      </c>
      <c r="BF1138" s="550">
        <f>'Report 2'!$R277</f>
        <v>0</v>
      </c>
      <c r="BG1138" s="550">
        <f>'Report 2'!$S277</f>
        <v>0</v>
      </c>
      <c r="BH1138" s="550">
        <f>'Report 2'!$T277</f>
        <v>0</v>
      </c>
      <c r="BI1138" s="550">
        <f>'Report 2'!$U277</f>
        <v>0</v>
      </c>
      <c r="CC1138" s="542" t="s">
        <v>669</v>
      </c>
      <c r="CD1138" s="1014" t="s">
        <v>672</v>
      </c>
      <c r="CE1138" s="1014" t="str">
        <f>'Information Input'!$M$14</f>
        <v xml:space="preserve">      -      </v>
      </c>
      <c r="CF1138" s="551" t="s">
        <v>137</v>
      </c>
      <c r="CG1138" s="552">
        <f t="shared" si="195"/>
        <v>43647</v>
      </c>
      <c r="CH1138" s="552">
        <f t="shared" si="196"/>
        <v>43738</v>
      </c>
      <c r="CI1138" s="552">
        <f>'Information Input'!$H$35</f>
        <v>43555</v>
      </c>
      <c r="CJ1138" s="551" t="str">
        <f>'Information Input'!$J$22</f>
        <v>Quarterly</v>
      </c>
      <c r="CK1138" s="552">
        <f>'Information Input'!$H$30</f>
        <v>43555</v>
      </c>
      <c r="CL1138" s="551">
        <f>'Information Input'!$J$18</f>
        <v>2019</v>
      </c>
      <c r="CM1138" s="551" t="s">
        <v>104</v>
      </c>
      <c r="CN1138" s="1014" t="s">
        <v>105</v>
      </c>
      <c r="CO1138" s="542" t="s">
        <v>103</v>
      </c>
      <c r="CP1138" s="542" t="s">
        <v>671</v>
      </c>
      <c r="CQ1138" s="551">
        <v>17</v>
      </c>
      <c r="CR1138" s="542" t="s">
        <v>159</v>
      </c>
      <c r="CS1138" s="542" t="s">
        <v>235</v>
      </c>
      <c r="CT1138" s="1015">
        <f>'Report 1'!$AI$18</f>
        <v>0</v>
      </c>
      <c r="CU1138" s="1016">
        <f>SUMIF('Report 4A'!$G$16:$G$95,$CQ1138,'Report 4A'!$AQ$16:$AQ$95)</f>
        <v>0</v>
      </c>
      <c r="CV1138" s="1017">
        <f t="shared" si="197"/>
        <v>0</v>
      </c>
    </row>
    <row r="1139" spans="2:100">
      <c r="B1139" s="535" t="s">
        <v>669</v>
      </c>
      <c r="C1139" s="536">
        <v>1</v>
      </c>
      <c r="D1139" s="537" t="str">
        <f>'Information Input'!$M$14</f>
        <v xml:space="preserve">      -      </v>
      </c>
      <c r="E1139" s="537" t="s">
        <v>136</v>
      </c>
      <c r="F1139" s="538">
        <f t="shared" si="200"/>
        <v>43556</v>
      </c>
      <c r="G1139" s="538">
        <f t="shared" si="201"/>
        <v>43646</v>
      </c>
      <c r="H1139" s="538">
        <f>'Information Input'!$H$35</f>
        <v>43555</v>
      </c>
      <c r="I1139" s="537" t="str">
        <f>'Information Input'!$J$22</f>
        <v>Quarterly</v>
      </c>
      <c r="J1139" s="538">
        <f>'Information Input'!$H$30</f>
        <v>43555</v>
      </c>
      <c r="K1139" s="537">
        <f>'Information Input'!$J$18</f>
        <v>2019</v>
      </c>
      <c r="L1139" s="579" t="s">
        <v>99</v>
      </c>
      <c r="M1139" s="540" t="s">
        <v>100</v>
      </c>
      <c r="N1139" s="541" t="s">
        <v>96</v>
      </c>
      <c r="O1139" s="542" t="s">
        <v>674</v>
      </c>
      <c r="P1139" s="537">
        <v>64</v>
      </c>
      <c r="Q1139" s="541" t="s">
        <v>206</v>
      </c>
      <c r="R1139" s="541" t="s">
        <v>239</v>
      </c>
      <c r="S1139" s="543">
        <f>'Report 1'!$X$18</f>
        <v>0</v>
      </c>
      <c r="T1139" s="544">
        <f>'Report 1'!$X$85</f>
        <v>0</v>
      </c>
      <c r="U1139" s="545">
        <f>'Report 1'!$X$171</f>
        <v>0</v>
      </c>
      <c r="AL1139" s="546" t="s">
        <v>669</v>
      </c>
      <c r="AM1139" s="547">
        <v>2</v>
      </c>
      <c r="AN1139" s="547" t="str">
        <f>'Information Input'!$M$14</f>
        <v xml:space="preserve">      -      </v>
      </c>
      <c r="AO1139" s="547" t="s">
        <v>136</v>
      </c>
      <c r="AP1139" s="538">
        <f t="shared" si="199"/>
        <v>43556</v>
      </c>
      <c r="AQ1139" s="538">
        <f t="shared" si="198"/>
        <v>43646</v>
      </c>
      <c r="AR1139" s="538">
        <f>'Information Input'!$H$35</f>
        <v>43555</v>
      </c>
      <c r="AS1139" s="547" t="str">
        <f>'Information Input'!$J$22</f>
        <v>Quarterly</v>
      </c>
      <c r="AT1139" s="538">
        <f>'Information Input'!$H$30</f>
        <v>43555</v>
      </c>
      <c r="AU1139" s="547">
        <f>'Information Input'!$J$18</f>
        <v>2019</v>
      </c>
      <c r="AV1139" s="547" t="s">
        <v>101</v>
      </c>
      <c r="AW1139" s="547" t="s">
        <v>102</v>
      </c>
      <c r="AX1139" s="547" t="s">
        <v>103</v>
      </c>
      <c r="AY1139" s="548" t="s">
        <v>675</v>
      </c>
      <c r="AZ1139" s="547">
        <v>46</v>
      </c>
      <c r="BA1139" s="549" t="s">
        <v>188</v>
      </c>
      <c r="BB1139" s="543" t="s">
        <v>239</v>
      </c>
      <c r="BC1139" s="550">
        <f>'Report 2'!$O278</f>
        <v>0</v>
      </c>
      <c r="BD1139" s="550">
        <f>'Report 2'!$P278</f>
        <v>0</v>
      </c>
      <c r="BE1139" s="550">
        <f>'Report 2'!$Q278</f>
        <v>0</v>
      </c>
      <c r="BF1139" s="550">
        <f>'Report 2'!$R278</f>
        <v>0</v>
      </c>
      <c r="BG1139" s="550">
        <f>'Report 2'!$S278</f>
        <v>0</v>
      </c>
      <c r="BH1139" s="550">
        <f>'Report 2'!$T278</f>
        <v>0</v>
      </c>
      <c r="BI1139" s="550">
        <f>'Report 2'!$U278</f>
        <v>0</v>
      </c>
      <c r="CC1139" s="542" t="s">
        <v>669</v>
      </c>
      <c r="CD1139" s="1014" t="s">
        <v>672</v>
      </c>
      <c r="CE1139" s="1014" t="str">
        <f>'Information Input'!$M$14</f>
        <v xml:space="preserve">      -      </v>
      </c>
      <c r="CF1139" s="551" t="s">
        <v>137</v>
      </c>
      <c r="CG1139" s="552">
        <f t="shared" si="195"/>
        <v>43647</v>
      </c>
      <c r="CH1139" s="552">
        <f t="shared" si="196"/>
        <v>43738</v>
      </c>
      <c r="CI1139" s="552">
        <f>'Information Input'!$H$35</f>
        <v>43555</v>
      </c>
      <c r="CJ1139" s="551" t="str">
        <f>'Information Input'!$J$22</f>
        <v>Quarterly</v>
      </c>
      <c r="CK1139" s="552">
        <f>'Information Input'!$H$30</f>
        <v>43555</v>
      </c>
      <c r="CL1139" s="551">
        <f>'Information Input'!$J$18</f>
        <v>2019</v>
      </c>
      <c r="CM1139" s="551" t="s">
        <v>104</v>
      </c>
      <c r="CN1139" s="1014" t="s">
        <v>105</v>
      </c>
      <c r="CO1139" s="542" t="s">
        <v>103</v>
      </c>
      <c r="CP1139" s="542" t="s">
        <v>671</v>
      </c>
      <c r="CQ1139" s="551">
        <v>18</v>
      </c>
      <c r="CR1139" s="542" t="s">
        <v>160</v>
      </c>
      <c r="CS1139" s="542" t="s">
        <v>235</v>
      </c>
      <c r="CT1139" s="1015">
        <f>'Report 1'!$AI$18</f>
        <v>0</v>
      </c>
      <c r="CU1139" s="1016">
        <f>SUMIF('Report 4A'!$G$16:$G$95,$CQ1139,'Report 4A'!$AQ$16:$AQ$95)</f>
        <v>0</v>
      </c>
      <c r="CV1139" s="1017">
        <f t="shared" si="197"/>
        <v>0</v>
      </c>
    </row>
    <row r="1140" spans="2:100">
      <c r="B1140" s="535" t="s">
        <v>669</v>
      </c>
      <c r="C1140" s="536">
        <v>1</v>
      </c>
      <c r="D1140" s="537" t="str">
        <f>'Information Input'!$M$14</f>
        <v xml:space="preserve">      -      </v>
      </c>
      <c r="E1140" s="537" t="s">
        <v>136</v>
      </c>
      <c r="F1140" s="538">
        <f t="shared" si="200"/>
        <v>43556</v>
      </c>
      <c r="G1140" s="538">
        <f t="shared" si="201"/>
        <v>43646</v>
      </c>
      <c r="H1140" s="538">
        <f>'Information Input'!$H$35</f>
        <v>43555</v>
      </c>
      <c r="I1140" s="537" t="str">
        <f>'Information Input'!$J$22</f>
        <v>Quarterly</v>
      </c>
      <c r="J1140" s="538">
        <f>'Information Input'!$H$30</f>
        <v>43555</v>
      </c>
      <c r="K1140" s="537">
        <f>'Information Input'!$J$18</f>
        <v>2019</v>
      </c>
      <c r="L1140" s="579" t="s">
        <v>99</v>
      </c>
      <c r="M1140" s="540" t="s">
        <v>100</v>
      </c>
      <c r="N1140" s="541" t="s">
        <v>96</v>
      </c>
      <c r="O1140" s="542" t="s">
        <v>674</v>
      </c>
      <c r="P1140" s="537">
        <v>65</v>
      </c>
      <c r="Q1140" s="541" t="s">
        <v>207</v>
      </c>
      <c r="R1140" s="541" t="s">
        <v>239</v>
      </c>
      <c r="S1140" s="543">
        <f>'Report 1'!$X$18</f>
        <v>0</v>
      </c>
      <c r="T1140" s="544">
        <f>'Report 1'!$X$86</f>
        <v>0</v>
      </c>
      <c r="U1140" s="545">
        <f>'Report 1'!$X$172</f>
        <v>0</v>
      </c>
      <c r="AL1140" s="546" t="s">
        <v>669</v>
      </c>
      <c r="AM1140" s="547">
        <v>2</v>
      </c>
      <c r="AN1140" s="547" t="str">
        <f>'Information Input'!$M$14</f>
        <v xml:space="preserve">      -      </v>
      </c>
      <c r="AO1140" s="547" t="s">
        <v>136</v>
      </c>
      <c r="AP1140" s="538">
        <f t="shared" si="199"/>
        <v>43556</v>
      </c>
      <c r="AQ1140" s="538">
        <f t="shared" si="198"/>
        <v>43646</v>
      </c>
      <c r="AR1140" s="538">
        <f>'Information Input'!$H$35</f>
        <v>43555</v>
      </c>
      <c r="AS1140" s="547" t="str">
        <f>'Information Input'!$J$22</f>
        <v>Quarterly</v>
      </c>
      <c r="AT1140" s="538">
        <f>'Information Input'!$H$30</f>
        <v>43555</v>
      </c>
      <c r="AU1140" s="547">
        <f>'Information Input'!$J$18</f>
        <v>2019</v>
      </c>
      <c r="AV1140" s="547" t="s">
        <v>101</v>
      </c>
      <c r="AW1140" s="547" t="s">
        <v>102</v>
      </c>
      <c r="AX1140" s="547" t="s">
        <v>103</v>
      </c>
      <c r="AY1140" s="548" t="s">
        <v>675</v>
      </c>
      <c r="AZ1140" s="547">
        <v>47</v>
      </c>
      <c r="BA1140" s="549" t="s">
        <v>189</v>
      </c>
      <c r="BB1140" s="543" t="s">
        <v>239</v>
      </c>
      <c r="BC1140" s="550">
        <f>'Report 2'!$O279</f>
        <v>0</v>
      </c>
      <c r="BD1140" s="550">
        <f>'Report 2'!$P279</f>
        <v>0</v>
      </c>
      <c r="BE1140" s="550">
        <f>'Report 2'!$Q279</f>
        <v>0</v>
      </c>
      <c r="BF1140" s="550">
        <f>'Report 2'!$R279</f>
        <v>0</v>
      </c>
      <c r="BG1140" s="550">
        <f>'Report 2'!$S279</f>
        <v>0</v>
      </c>
      <c r="BH1140" s="550">
        <f>'Report 2'!$T279</f>
        <v>0</v>
      </c>
      <c r="BI1140" s="550">
        <f>'Report 2'!$U279</f>
        <v>0</v>
      </c>
      <c r="CC1140" s="542" t="s">
        <v>669</v>
      </c>
      <c r="CD1140" s="1014" t="s">
        <v>672</v>
      </c>
      <c r="CE1140" s="1014" t="str">
        <f>'Information Input'!$M$14</f>
        <v xml:space="preserve">      -      </v>
      </c>
      <c r="CF1140" s="551" t="s">
        <v>137</v>
      </c>
      <c r="CG1140" s="552">
        <f t="shared" si="195"/>
        <v>43647</v>
      </c>
      <c r="CH1140" s="552">
        <f t="shared" si="196"/>
        <v>43738</v>
      </c>
      <c r="CI1140" s="552">
        <f>'Information Input'!$H$35</f>
        <v>43555</v>
      </c>
      <c r="CJ1140" s="551" t="str">
        <f>'Information Input'!$J$22</f>
        <v>Quarterly</v>
      </c>
      <c r="CK1140" s="552">
        <f>'Information Input'!$H$30</f>
        <v>43555</v>
      </c>
      <c r="CL1140" s="551">
        <f>'Information Input'!$J$18</f>
        <v>2019</v>
      </c>
      <c r="CM1140" s="551" t="s">
        <v>104</v>
      </c>
      <c r="CN1140" s="1014" t="s">
        <v>105</v>
      </c>
      <c r="CO1140" s="542" t="s">
        <v>103</v>
      </c>
      <c r="CP1140" s="542" t="s">
        <v>671</v>
      </c>
      <c r="CQ1140" s="551">
        <v>19</v>
      </c>
      <c r="CR1140" s="542" t="s">
        <v>161</v>
      </c>
      <c r="CS1140" s="542" t="s">
        <v>235</v>
      </c>
      <c r="CT1140" s="1015">
        <f>'Report 1'!$AI$18</f>
        <v>0</v>
      </c>
      <c r="CU1140" s="1016">
        <f>SUMIF('Report 4A'!$G$16:$G$95,$CQ1140,'Report 4A'!$AQ$16:$AQ$95)</f>
        <v>0</v>
      </c>
      <c r="CV1140" s="1017">
        <f t="shared" si="197"/>
        <v>0</v>
      </c>
    </row>
    <row r="1141" spans="2:100">
      <c r="B1141" s="535" t="s">
        <v>669</v>
      </c>
      <c r="C1141" s="536">
        <v>1</v>
      </c>
      <c r="D1141" s="537" t="str">
        <f>'Information Input'!$M$14</f>
        <v xml:space="preserve">      -      </v>
      </c>
      <c r="E1141" s="537" t="s">
        <v>136</v>
      </c>
      <c r="F1141" s="538">
        <f t="shared" si="200"/>
        <v>43556</v>
      </c>
      <c r="G1141" s="538">
        <f t="shared" si="201"/>
        <v>43646</v>
      </c>
      <c r="H1141" s="538">
        <f>'Information Input'!$H$35</f>
        <v>43555</v>
      </c>
      <c r="I1141" s="537" t="str">
        <f>'Information Input'!$J$22</f>
        <v>Quarterly</v>
      </c>
      <c r="J1141" s="538">
        <f>'Information Input'!$H$30</f>
        <v>43555</v>
      </c>
      <c r="K1141" s="537">
        <f>'Information Input'!$J$18</f>
        <v>2019</v>
      </c>
      <c r="L1141" s="579" t="s">
        <v>99</v>
      </c>
      <c r="M1141" s="540" t="s">
        <v>100</v>
      </c>
      <c r="N1141" s="541" t="s">
        <v>96</v>
      </c>
      <c r="O1141" s="542" t="s">
        <v>679</v>
      </c>
      <c r="P1141" s="537">
        <v>66</v>
      </c>
      <c r="Q1141" s="541" t="s">
        <v>208</v>
      </c>
      <c r="R1141" s="541" t="s">
        <v>239</v>
      </c>
      <c r="S1141" s="543">
        <f>'Report 1'!$X$18</f>
        <v>0</v>
      </c>
      <c r="T1141" s="544">
        <f>'Report 1'!$X$87</f>
        <v>0</v>
      </c>
      <c r="U1141" s="545">
        <f>'Report 1'!$X$173</f>
        <v>0</v>
      </c>
      <c r="AL1141" s="546" t="s">
        <v>669</v>
      </c>
      <c r="AM1141" s="547">
        <v>2</v>
      </c>
      <c r="AN1141" s="547" t="str">
        <f>'Information Input'!$M$14</f>
        <v xml:space="preserve">      -      </v>
      </c>
      <c r="AO1141" s="547" t="s">
        <v>136</v>
      </c>
      <c r="AP1141" s="538">
        <f t="shared" si="199"/>
        <v>43556</v>
      </c>
      <c r="AQ1141" s="538">
        <f t="shared" si="198"/>
        <v>43646</v>
      </c>
      <c r="AR1141" s="538">
        <f>'Information Input'!$H$35</f>
        <v>43555</v>
      </c>
      <c r="AS1141" s="547" t="str">
        <f>'Information Input'!$J$22</f>
        <v>Quarterly</v>
      </c>
      <c r="AT1141" s="538">
        <f>'Information Input'!$H$30</f>
        <v>43555</v>
      </c>
      <c r="AU1141" s="547">
        <f>'Information Input'!$J$18</f>
        <v>2019</v>
      </c>
      <c r="AV1141" s="547" t="s">
        <v>101</v>
      </c>
      <c r="AW1141" s="547" t="s">
        <v>102</v>
      </c>
      <c r="AX1141" s="547" t="s">
        <v>103</v>
      </c>
      <c r="AY1141" s="548" t="s">
        <v>675</v>
      </c>
      <c r="AZ1141" s="547">
        <v>48</v>
      </c>
      <c r="BA1141" s="549" t="s">
        <v>190</v>
      </c>
      <c r="BB1141" s="543" t="s">
        <v>239</v>
      </c>
      <c r="BC1141" s="550">
        <f>'Report 2'!$O280</f>
        <v>0</v>
      </c>
      <c r="BD1141" s="550">
        <f>'Report 2'!$P280</f>
        <v>0</v>
      </c>
      <c r="BE1141" s="550">
        <f>'Report 2'!$Q280</f>
        <v>0</v>
      </c>
      <c r="BF1141" s="550">
        <f>'Report 2'!$R280</f>
        <v>0</v>
      </c>
      <c r="BG1141" s="550">
        <f>'Report 2'!$S280</f>
        <v>0</v>
      </c>
      <c r="BH1141" s="550">
        <f>'Report 2'!$T280</f>
        <v>0</v>
      </c>
      <c r="BI1141" s="550">
        <f>'Report 2'!$U280</f>
        <v>0</v>
      </c>
      <c r="CC1141" s="542" t="s">
        <v>669</v>
      </c>
      <c r="CD1141" s="1014" t="s">
        <v>672</v>
      </c>
      <c r="CE1141" s="1014" t="str">
        <f>'Information Input'!$M$14</f>
        <v xml:space="preserve">      -      </v>
      </c>
      <c r="CF1141" s="551" t="s">
        <v>137</v>
      </c>
      <c r="CG1141" s="552">
        <f t="shared" si="195"/>
        <v>43647</v>
      </c>
      <c r="CH1141" s="552">
        <f t="shared" si="196"/>
        <v>43738</v>
      </c>
      <c r="CI1141" s="552">
        <f>'Information Input'!$H$35</f>
        <v>43555</v>
      </c>
      <c r="CJ1141" s="551" t="str">
        <f>'Information Input'!$J$22</f>
        <v>Quarterly</v>
      </c>
      <c r="CK1141" s="552">
        <f>'Information Input'!$H$30</f>
        <v>43555</v>
      </c>
      <c r="CL1141" s="551">
        <f>'Information Input'!$J$18</f>
        <v>2019</v>
      </c>
      <c r="CM1141" s="551" t="s">
        <v>104</v>
      </c>
      <c r="CN1141" s="1014" t="s">
        <v>105</v>
      </c>
      <c r="CO1141" s="542" t="s">
        <v>103</v>
      </c>
      <c r="CP1141" s="542" t="s">
        <v>671</v>
      </c>
      <c r="CQ1141" s="551">
        <v>20</v>
      </c>
      <c r="CR1141" s="542" t="s">
        <v>162</v>
      </c>
      <c r="CS1141" s="542" t="s">
        <v>235</v>
      </c>
      <c r="CT1141" s="1015">
        <f>'Report 1'!$AI$18</f>
        <v>0</v>
      </c>
      <c r="CU1141" s="1016">
        <f>SUMIF('Report 4A'!$G$16:$G$95,$CQ1141,'Report 4A'!$AQ$16:$AQ$95)</f>
        <v>0</v>
      </c>
      <c r="CV1141" s="1017">
        <f t="shared" si="197"/>
        <v>0</v>
      </c>
    </row>
    <row r="1142" spans="2:100">
      <c r="B1142" s="535" t="s">
        <v>669</v>
      </c>
      <c r="C1142" s="536">
        <v>1</v>
      </c>
      <c r="D1142" s="537" t="str">
        <f>'Information Input'!$M$14</f>
        <v xml:space="preserve">      -      </v>
      </c>
      <c r="E1142" s="537" t="s">
        <v>136</v>
      </c>
      <c r="F1142" s="538">
        <f t="shared" si="200"/>
        <v>43556</v>
      </c>
      <c r="G1142" s="538">
        <f t="shared" si="201"/>
        <v>43646</v>
      </c>
      <c r="H1142" s="538">
        <f>'Information Input'!$H$35</f>
        <v>43555</v>
      </c>
      <c r="I1142" s="537" t="str">
        <f>'Information Input'!$J$22</f>
        <v>Quarterly</v>
      </c>
      <c r="J1142" s="538">
        <f>'Information Input'!$H$30</f>
        <v>43555</v>
      </c>
      <c r="K1142" s="537">
        <f>'Information Input'!$J$18</f>
        <v>2019</v>
      </c>
      <c r="L1142" s="579" t="s">
        <v>99</v>
      </c>
      <c r="M1142" s="540" t="s">
        <v>100</v>
      </c>
      <c r="N1142" s="541" t="s">
        <v>96</v>
      </c>
      <c r="O1142" s="542" t="s">
        <v>679</v>
      </c>
      <c r="P1142" s="537">
        <v>67</v>
      </c>
      <c r="Q1142" s="541" t="s">
        <v>209</v>
      </c>
      <c r="R1142" s="541" t="s">
        <v>239</v>
      </c>
      <c r="S1142" s="543">
        <f>'Report 1'!$X$18</f>
        <v>0</v>
      </c>
      <c r="T1142" s="544">
        <f>'Report 1'!$X$88</f>
        <v>0</v>
      </c>
      <c r="U1142" s="545">
        <f>'Report 1'!$X$174</f>
        <v>0</v>
      </c>
      <c r="AL1142" s="546" t="s">
        <v>669</v>
      </c>
      <c r="AM1142" s="547">
        <v>2</v>
      </c>
      <c r="AN1142" s="547" t="str">
        <f>'Information Input'!$M$14</f>
        <v xml:space="preserve">      -      </v>
      </c>
      <c r="AO1142" s="547" t="s">
        <v>136</v>
      </c>
      <c r="AP1142" s="538">
        <f t="shared" si="199"/>
        <v>43556</v>
      </c>
      <c r="AQ1142" s="538">
        <f t="shared" si="198"/>
        <v>43646</v>
      </c>
      <c r="AR1142" s="538">
        <f>'Information Input'!$H$35</f>
        <v>43555</v>
      </c>
      <c r="AS1142" s="547" t="str">
        <f>'Information Input'!$J$22</f>
        <v>Quarterly</v>
      </c>
      <c r="AT1142" s="538">
        <f>'Information Input'!$H$30</f>
        <v>43555</v>
      </c>
      <c r="AU1142" s="547">
        <f>'Information Input'!$J$18</f>
        <v>2019</v>
      </c>
      <c r="AV1142" s="547" t="s">
        <v>101</v>
      </c>
      <c r="AW1142" s="547" t="s">
        <v>102</v>
      </c>
      <c r="AX1142" s="547" t="s">
        <v>103</v>
      </c>
      <c r="AY1142" s="548" t="s">
        <v>675</v>
      </c>
      <c r="AZ1142" s="547">
        <v>49</v>
      </c>
      <c r="BA1142" s="549" t="s">
        <v>191</v>
      </c>
      <c r="BB1142" s="543" t="s">
        <v>239</v>
      </c>
      <c r="BC1142" s="550">
        <f>'Report 2'!$O281</f>
        <v>0</v>
      </c>
      <c r="BD1142" s="550">
        <f>'Report 2'!$P281</f>
        <v>0</v>
      </c>
      <c r="BE1142" s="550">
        <f>'Report 2'!$Q281</f>
        <v>0</v>
      </c>
      <c r="BF1142" s="550">
        <f>'Report 2'!$R281</f>
        <v>0</v>
      </c>
      <c r="BG1142" s="550">
        <f>'Report 2'!$S281</f>
        <v>0</v>
      </c>
      <c r="BH1142" s="550">
        <f>'Report 2'!$T281</f>
        <v>0</v>
      </c>
      <c r="BI1142" s="550">
        <f>'Report 2'!$U281</f>
        <v>0</v>
      </c>
      <c r="CC1142" s="542" t="s">
        <v>669</v>
      </c>
      <c r="CD1142" s="1014" t="s">
        <v>672</v>
      </c>
      <c r="CE1142" s="1014" t="str">
        <f>'Information Input'!$M$14</f>
        <v xml:space="preserve">      -      </v>
      </c>
      <c r="CF1142" s="551" t="s">
        <v>137</v>
      </c>
      <c r="CG1142" s="552">
        <f t="shared" si="195"/>
        <v>43647</v>
      </c>
      <c r="CH1142" s="552">
        <f t="shared" si="196"/>
        <v>43738</v>
      </c>
      <c r="CI1142" s="552">
        <f>'Information Input'!$H$35</f>
        <v>43555</v>
      </c>
      <c r="CJ1142" s="551" t="str">
        <f>'Information Input'!$J$22</f>
        <v>Quarterly</v>
      </c>
      <c r="CK1142" s="552">
        <f>'Information Input'!$H$30</f>
        <v>43555</v>
      </c>
      <c r="CL1142" s="551">
        <f>'Information Input'!$J$18</f>
        <v>2019</v>
      </c>
      <c r="CM1142" s="551" t="s">
        <v>104</v>
      </c>
      <c r="CN1142" s="1014" t="s">
        <v>105</v>
      </c>
      <c r="CO1142" s="542" t="s">
        <v>103</v>
      </c>
      <c r="CP1142" s="542" t="s">
        <v>671</v>
      </c>
      <c r="CQ1142" s="551">
        <v>21</v>
      </c>
      <c r="CR1142" s="542" t="s">
        <v>163</v>
      </c>
      <c r="CS1142" s="542" t="s">
        <v>235</v>
      </c>
      <c r="CT1142" s="1015">
        <f>'Report 1'!$AI$18</f>
        <v>0</v>
      </c>
      <c r="CU1142" s="1016">
        <f>SUMIF('Report 4A'!$G$16:$G$95,$CQ1142,'Report 4A'!$AQ$16:$AQ$95)</f>
        <v>0</v>
      </c>
      <c r="CV1142" s="1017">
        <f t="shared" si="197"/>
        <v>0</v>
      </c>
    </row>
    <row r="1143" spans="2:100">
      <c r="B1143" s="535" t="s">
        <v>669</v>
      </c>
      <c r="C1143" s="536">
        <v>1</v>
      </c>
      <c r="D1143" s="537" t="str">
        <f>'Information Input'!$M$14</f>
        <v xml:space="preserve">      -      </v>
      </c>
      <c r="E1143" s="537" t="s">
        <v>136</v>
      </c>
      <c r="F1143" s="538">
        <f t="shared" si="200"/>
        <v>43556</v>
      </c>
      <c r="G1143" s="538">
        <f t="shared" si="201"/>
        <v>43646</v>
      </c>
      <c r="H1143" s="538">
        <f>'Information Input'!$H$35</f>
        <v>43555</v>
      </c>
      <c r="I1143" s="537" t="str">
        <f>'Information Input'!$J$22</f>
        <v>Quarterly</v>
      </c>
      <c r="J1143" s="538">
        <f>'Information Input'!$H$30</f>
        <v>43555</v>
      </c>
      <c r="K1143" s="537">
        <f>'Information Input'!$J$18</f>
        <v>2019</v>
      </c>
      <c r="L1143" s="579" t="s">
        <v>99</v>
      </c>
      <c r="M1143" s="540" t="s">
        <v>100</v>
      </c>
      <c r="N1143" s="541" t="s">
        <v>96</v>
      </c>
      <c r="O1143" s="542" t="s">
        <v>679</v>
      </c>
      <c r="P1143" s="537">
        <v>68</v>
      </c>
      <c r="Q1143" s="541" t="s">
        <v>210</v>
      </c>
      <c r="R1143" s="541" t="s">
        <v>239</v>
      </c>
      <c r="S1143" s="543">
        <f>'Report 1'!$X$18</f>
        <v>0</v>
      </c>
      <c r="T1143" s="544">
        <f>'Report 1'!$X$89</f>
        <v>0</v>
      </c>
      <c r="U1143" s="545">
        <f>'Report 1'!$X$175</f>
        <v>0</v>
      </c>
      <c r="AL1143" s="546" t="s">
        <v>669</v>
      </c>
      <c r="AM1143" s="547">
        <v>2</v>
      </c>
      <c r="AN1143" s="547" t="str">
        <f>'Information Input'!$M$14</f>
        <v xml:space="preserve">      -      </v>
      </c>
      <c r="AO1143" s="547" t="s">
        <v>136</v>
      </c>
      <c r="AP1143" s="538">
        <f t="shared" si="199"/>
        <v>43556</v>
      </c>
      <c r="AQ1143" s="538">
        <f t="shared" si="198"/>
        <v>43646</v>
      </c>
      <c r="AR1143" s="538">
        <f>'Information Input'!$H$35</f>
        <v>43555</v>
      </c>
      <c r="AS1143" s="547" t="str">
        <f>'Information Input'!$J$22</f>
        <v>Quarterly</v>
      </c>
      <c r="AT1143" s="538">
        <f>'Information Input'!$H$30</f>
        <v>43555</v>
      </c>
      <c r="AU1143" s="547">
        <f>'Information Input'!$J$18</f>
        <v>2019</v>
      </c>
      <c r="AV1143" s="547" t="s">
        <v>101</v>
      </c>
      <c r="AW1143" s="547" t="s">
        <v>102</v>
      </c>
      <c r="AX1143" s="547" t="s">
        <v>103</v>
      </c>
      <c r="AY1143" s="548" t="s">
        <v>675</v>
      </c>
      <c r="AZ1143" s="547">
        <v>50</v>
      </c>
      <c r="BA1143" s="549" t="s">
        <v>192</v>
      </c>
      <c r="BB1143" s="543" t="s">
        <v>239</v>
      </c>
      <c r="BC1143" s="550">
        <f>'Report 2'!$O282</f>
        <v>0</v>
      </c>
      <c r="BD1143" s="550">
        <f>'Report 2'!$P282</f>
        <v>0</v>
      </c>
      <c r="BE1143" s="550">
        <f>'Report 2'!$Q282</f>
        <v>0</v>
      </c>
      <c r="BF1143" s="550">
        <f>'Report 2'!$R282</f>
        <v>0</v>
      </c>
      <c r="BG1143" s="550">
        <f>'Report 2'!$S282</f>
        <v>0</v>
      </c>
      <c r="BH1143" s="550">
        <f>'Report 2'!$T282</f>
        <v>0</v>
      </c>
      <c r="BI1143" s="550">
        <f>'Report 2'!$U282</f>
        <v>0</v>
      </c>
      <c r="CC1143" s="542" t="s">
        <v>669</v>
      </c>
      <c r="CD1143" s="1014" t="s">
        <v>672</v>
      </c>
      <c r="CE1143" s="1014" t="str">
        <f>'Information Input'!$M$14</f>
        <v xml:space="preserve">      -      </v>
      </c>
      <c r="CF1143" s="551" t="s">
        <v>137</v>
      </c>
      <c r="CG1143" s="552">
        <f t="shared" si="195"/>
        <v>43647</v>
      </c>
      <c r="CH1143" s="552">
        <f t="shared" si="196"/>
        <v>43738</v>
      </c>
      <c r="CI1143" s="552">
        <f>'Information Input'!$H$35</f>
        <v>43555</v>
      </c>
      <c r="CJ1143" s="551" t="str">
        <f>'Information Input'!$J$22</f>
        <v>Quarterly</v>
      </c>
      <c r="CK1143" s="552">
        <f>'Information Input'!$H$30</f>
        <v>43555</v>
      </c>
      <c r="CL1143" s="551">
        <f>'Information Input'!$J$18</f>
        <v>2019</v>
      </c>
      <c r="CM1143" s="551" t="s">
        <v>104</v>
      </c>
      <c r="CN1143" s="1014" t="s">
        <v>105</v>
      </c>
      <c r="CO1143" s="542" t="s">
        <v>103</v>
      </c>
      <c r="CP1143" s="542" t="s">
        <v>671</v>
      </c>
      <c r="CQ1143" s="551">
        <v>22</v>
      </c>
      <c r="CR1143" s="542" t="s">
        <v>164</v>
      </c>
      <c r="CS1143" s="542" t="s">
        <v>236</v>
      </c>
      <c r="CT1143" s="1015">
        <f>'Report 1'!$AI$18</f>
        <v>0</v>
      </c>
      <c r="CU1143" s="1016">
        <f>SUMIF('Report 4A'!$G$16:$G$95,$CQ1143,'Report 4A'!$AQ$16:$AQ$95)</f>
        <v>0</v>
      </c>
      <c r="CV1143" s="1017">
        <f t="shared" si="197"/>
        <v>0</v>
      </c>
    </row>
    <row r="1144" spans="2:100">
      <c r="B1144" s="535" t="s">
        <v>669</v>
      </c>
      <c r="C1144" s="536">
        <v>1</v>
      </c>
      <c r="D1144" s="537" t="str">
        <f>'Information Input'!$M$14</f>
        <v xml:space="preserve">      -      </v>
      </c>
      <c r="E1144" s="537" t="s">
        <v>136</v>
      </c>
      <c r="F1144" s="538">
        <f t="shared" si="200"/>
        <v>43556</v>
      </c>
      <c r="G1144" s="538">
        <f t="shared" si="201"/>
        <v>43646</v>
      </c>
      <c r="H1144" s="538">
        <f>'Information Input'!$H$35</f>
        <v>43555</v>
      </c>
      <c r="I1144" s="537" t="str">
        <f>'Information Input'!$J$22</f>
        <v>Quarterly</v>
      </c>
      <c r="J1144" s="538">
        <f>'Information Input'!$H$30</f>
        <v>43555</v>
      </c>
      <c r="K1144" s="537">
        <f>'Information Input'!$J$18</f>
        <v>2019</v>
      </c>
      <c r="L1144" s="579" t="s">
        <v>99</v>
      </c>
      <c r="M1144" s="540" t="s">
        <v>100</v>
      </c>
      <c r="N1144" s="541" t="s">
        <v>96</v>
      </c>
      <c r="O1144" s="542" t="s">
        <v>679</v>
      </c>
      <c r="P1144" s="537">
        <v>69</v>
      </c>
      <c r="Q1144" s="541" t="s">
        <v>211</v>
      </c>
      <c r="R1144" s="541" t="s">
        <v>239</v>
      </c>
      <c r="S1144" s="543">
        <f>'Report 1'!$X$18</f>
        <v>0</v>
      </c>
      <c r="T1144" s="544">
        <f>'Report 1'!$X$90</f>
        <v>0</v>
      </c>
      <c r="U1144" s="545">
        <f>'Report 1'!$X$176</f>
        <v>0</v>
      </c>
      <c r="AL1144" s="546" t="s">
        <v>669</v>
      </c>
      <c r="AM1144" s="547">
        <v>2</v>
      </c>
      <c r="AN1144" s="547" t="str">
        <f>'Information Input'!$M$14</f>
        <v xml:space="preserve">      -      </v>
      </c>
      <c r="AO1144" s="547" t="s">
        <v>136</v>
      </c>
      <c r="AP1144" s="538">
        <f t="shared" si="199"/>
        <v>43556</v>
      </c>
      <c r="AQ1144" s="538">
        <f t="shared" si="198"/>
        <v>43646</v>
      </c>
      <c r="AR1144" s="538">
        <f>'Information Input'!$H$35</f>
        <v>43555</v>
      </c>
      <c r="AS1144" s="547" t="str">
        <f>'Information Input'!$J$22</f>
        <v>Quarterly</v>
      </c>
      <c r="AT1144" s="538">
        <f>'Information Input'!$H$30</f>
        <v>43555</v>
      </c>
      <c r="AU1144" s="547">
        <f>'Information Input'!$J$18</f>
        <v>2019</v>
      </c>
      <c r="AV1144" s="547" t="s">
        <v>101</v>
      </c>
      <c r="AW1144" s="547" t="s">
        <v>102</v>
      </c>
      <c r="AX1144" s="547" t="s">
        <v>103</v>
      </c>
      <c r="AY1144" s="548" t="s">
        <v>675</v>
      </c>
      <c r="AZ1144" s="547">
        <v>51</v>
      </c>
      <c r="BA1144" s="549" t="s">
        <v>193</v>
      </c>
      <c r="BB1144" s="543" t="s">
        <v>239</v>
      </c>
      <c r="BC1144" s="550">
        <f>'Report 2'!$O283</f>
        <v>0</v>
      </c>
      <c r="BD1144" s="550">
        <f>'Report 2'!$P283</f>
        <v>0</v>
      </c>
      <c r="BE1144" s="550">
        <f>'Report 2'!$Q283</f>
        <v>0</v>
      </c>
      <c r="BF1144" s="550">
        <f>'Report 2'!$R283</f>
        <v>0</v>
      </c>
      <c r="BG1144" s="550">
        <f>'Report 2'!$S283</f>
        <v>0</v>
      </c>
      <c r="BH1144" s="550">
        <f>'Report 2'!$T283</f>
        <v>0</v>
      </c>
      <c r="BI1144" s="550">
        <f>'Report 2'!$U283</f>
        <v>0</v>
      </c>
      <c r="CC1144" s="542" t="s">
        <v>669</v>
      </c>
      <c r="CD1144" s="1014" t="s">
        <v>672</v>
      </c>
      <c r="CE1144" s="1014" t="str">
        <f>'Information Input'!$M$14</f>
        <v xml:space="preserve">      -      </v>
      </c>
      <c r="CF1144" s="551" t="s">
        <v>137</v>
      </c>
      <c r="CG1144" s="552">
        <f t="shared" si="195"/>
        <v>43647</v>
      </c>
      <c r="CH1144" s="552">
        <f t="shared" si="196"/>
        <v>43738</v>
      </c>
      <c r="CI1144" s="552">
        <f>'Information Input'!$H$35</f>
        <v>43555</v>
      </c>
      <c r="CJ1144" s="551" t="str">
        <f>'Information Input'!$J$22</f>
        <v>Quarterly</v>
      </c>
      <c r="CK1144" s="552">
        <f>'Information Input'!$H$30</f>
        <v>43555</v>
      </c>
      <c r="CL1144" s="551">
        <f>'Information Input'!$J$18</f>
        <v>2019</v>
      </c>
      <c r="CM1144" s="551" t="s">
        <v>104</v>
      </c>
      <c r="CN1144" s="1014" t="s">
        <v>105</v>
      </c>
      <c r="CO1144" s="542" t="s">
        <v>103</v>
      </c>
      <c r="CP1144" s="542" t="s">
        <v>671</v>
      </c>
      <c r="CQ1144" s="551">
        <v>23</v>
      </c>
      <c r="CR1144" s="542" t="s">
        <v>165</v>
      </c>
      <c r="CS1144" s="542" t="s">
        <v>236</v>
      </c>
      <c r="CT1144" s="1015">
        <f>'Report 1'!$AI$18</f>
        <v>0</v>
      </c>
      <c r="CU1144" s="1016">
        <f>SUMIF('Report 4A'!$G$16:$G$95,$CQ1144,'Report 4A'!$AQ$16:$AQ$95)</f>
        <v>0</v>
      </c>
      <c r="CV1144" s="1017">
        <f t="shared" si="197"/>
        <v>0</v>
      </c>
    </row>
    <row r="1145" spans="2:100">
      <c r="B1145" s="535" t="s">
        <v>669</v>
      </c>
      <c r="C1145" s="536">
        <v>1</v>
      </c>
      <c r="D1145" s="537" t="str">
        <f>'Information Input'!$M$14</f>
        <v xml:space="preserve">      -      </v>
      </c>
      <c r="E1145" s="537" t="s">
        <v>136</v>
      </c>
      <c r="F1145" s="538">
        <f t="shared" si="200"/>
        <v>43556</v>
      </c>
      <c r="G1145" s="538">
        <f t="shared" si="201"/>
        <v>43646</v>
      </c>
      <c r="H1145" s="538">
        <f>'Information Input'!$H$35</f>
        <v>43555</v>
      </c>
      <c r="I1145" s="537" t="str">
        <f>'Information Input'!$J$22</f>
        <v>Quarterly</v>
      </c>
      <c r="J1145" s="538">
        <f>'Information Input'!$H$30</f>
        <v>43555</v>
      </c>
      <c r="K1145" s="537">
        <f>'Information Input'!$J$18</f>
        <v>2019</v>
      </c>
      <c r="L1145" s="579" t="s">
        <v>99</v>
      </c>
      <c r="M1145" s="540" t="s">
        <v>100</v>
      </c>
      <c r="N1145" s="541" t="s">
        <v>96</v>
      </c>
      <c r="O1145" s="542" t="s">
        <v>680</v>
      </c>
      <c r="P1145" s="537">
        <v>70</v>
      </c>
      <c r="Q1145" s="541" t="s">
        <v>212</v>
      </c>
      <c r="R1145" s="541" t="s">
        <v>239</v>
      </c>
      <c r="S1145" s="543">
        <f>'Report 1'!$X$18</f>
        <v>0</v>
      </c>
      <c r="T1145" s="544">
        <f>'Report 1'!$X$91</f>
        <v>0</v>
      </c>
      <c r="U1145" s="545">
        <f>'Report 1'!$X$177</f>
        <v>0</v>
      </c>
      <c r="AL1145" s="557" t="s">
        <v>669</v>
      </c>
      <c r="AM1145" s="558">
        <v>2</v>
      </c>
      <c r="AN1145" s="558" t="str">
        <f>'Information Input'!$M$14</f>
        <v xml:space="preserve">      -      </v>
      </c>
      <c r="AO1145" s="558" t="s">
        <v>136</v>
      </c>
      <c r="AP1145" s="559">
        <f t="shared" si="199"/>
        <v>43556</v>
      </c>
      <c r="AQ1145" s="559">
        <f t="shared" si="198"/>
        <v>43646</v>
      </c>
      <c r="AR1145" s="559">
        <f>'Information Input'!$H$35</f>
        <v>43555</v>
      </c>
      <c r="AS1145" s="558" t="str">
        <f>'Information Input'!$J$22</f>
        <v>Quarterly</v>
      </c>
      <c r="AT1145" s="559">
        <f>'Information Input'!$H$30</f>
        <v>43555</v>
      </c>
      <c r="AU1145" s="558">
        <f>'Information Input'!$J$18</f>
        <v>2019</v>
      </c>
      <c r="AV1145" s="558" t="s">
        <v>101</v>
      </c>
      <c r="AW1145" s="558" t="s">
        <v>102</v>
      </c>
      <c r="AX1145" s="558" t="s">
        <v>103</v>
      </c>
      <c r="AY1145" s="572" t="s">
        <v>674</v>
      </c>
      <c r="AZ1145" s="558">
        <v>52</v>
      </c>
      <c r="BA1145" s="557" t="s">
        <v>194</v>
      </c>
      <c r="BB1145" s="560" t="s">
        <v>239</v>
      </c>
      <c r="BC1145" s="569">
        <f>'Report 2'!$O284</f>
        <v>0</v>
      </c>
      <c r="BD1145" s="569">
        <f>'Report 2'!$P284</f>
        <v>0</v>
      </c>
      <c r="BE1145" s="569">
        <f>'Report 2'!$Q284</f>
        <v>0</v>
      </c>
      <c r="BF1145" s="569">
        <f>'Report 2'!$R284</f>
        <v>0</v>
      </c>
      <c r="BG1145" s="569">
        <f>'Report 2'!$S284</f>
        <v>0</v>
      </c>
      <c r="BH1145" s="569">
        <f>'Report 2'!$T284</f>
        <v>0</v>
      </c>
      <c r="BI1145" s="569">
        <f>'Report 2'!$U284</f>
        <v>0</v>
      </c>
      <c r="CC1145" s="542" t="s">
        <v>669</v>
      </c>
      <c r="CD1145" s="1014" t="s">
        <v>672</v>
      </c>
      <c r="CE1145" s="1014" t="str">
        <f>'Information Input'!$M$14</f>
        <v xml:space="preserve">      -      </v>
      </c>
      <c r="CF1145" s="551" t="s">
        <v>137</v>
      </c>
      <c r="CG1145" s="552">
        <f t="shared" si="195"/>
        <v>43647</v>
      </c>
      <c r="CH1145" s="552">
        <f t="shared" si="196"/>
        <v>43738</v>
      </c>
      <c r="CI1145" s="552">
        <f>'Information Input'!$H$35</f>
        <v>43555</v>
      </c>
      <c r="CJ1145" s="551" t="str">
        <f>'Information Input'!$J$22</f>
        <v>Quarterly</v>
      </c>
      <c r="CK1145" s="552">
        <f>'Information Input'!$H$30</f>
        <v>43555</v>
      </c>
      <c r="CL1145" s="551">
        <f>'Information Input'!$J$18</f>
        <v>2019</v>
      </c>
      <c r="CM1145" s="551" t="s">
        <v>104</v>
      </c>
      <c r="CN1145" s="1014" t="s">
        <v>105</v>
      </c>
      <c r="CO1145" s="542" t="s">
        <v>103</v>
      </c>
      <c r="CP1145" s="542" t="s">
        <v>671</v>
      </c>
      <c r="CQ1145" s="551">
        <v>24</v>
      </c>
      <c r="CR1145" s="542" t="s">
        <v>166</v>
      </c>
      <c r="CS1145" s="542" t="s">
        <v>233</v>
      </c>
      <c r="CT1145" s="1015">
        <f>'Report 1'!$AI$18</f>
        <v>0</v>
      </c>
      <c r="CU1145" s="1016">
        <f>SUMIF('Report 4A'!$G$16:$G$95,$CQ1145,'Report 4A'!$AQ$16:$AQ$95)</f>
        <v>0</v>
      </c>
      <c r="CV1145" s="1017">
        <f t="shared" si="197"/>
        <v>0</v>
      </c>
    </row>
    <row r="1146" spans="2:100">
      <c r="B1146" s="535" t="s">
        <v>669</v>
      </c>
      <c r="C1146" s="536">
        <v>1</v>
      </c>
      <c r="D1146" s="537" t="str">
        <f>'Information Input'!$M$14</f>
        <v xml:space="preserve">      -      </v>
      </c>
      <c r="E1146" s="537" t="s">
        <v>136</v>
      </c>
      <c r="F1146" s="538">
        <f t="shared" si="200"/>
        <v>43556</v>
      </c>
      <c r="G1146" s="538">
        <f t="shared" si="201"/>
        <v>43646</v>
      </c>
      <c r="H1146" s="538">
        <f>'Information Input'!$H$35</f>
        <v>43555</v>
      </c>
      <c r="I1146" s="537" t="str">
        <f>'Information Input'!$J$22</f>
        <v>Quarterly</v>
      </c>
      <c r="J1146" s="538">
        <f>'Information Input'!$H$30</f>
        <v>43555</v>
      </c>
      <c r="K1146" s="537">
        <f>'Information Input'!$J$18</f>
        <v>2019</v>
      </c>
      <c r="L1146" s="579" t="s">
        <v>99</v>
      </c>
      <c r="M1146" s="540" t="s">
        <v>100</v>
      </c>
      <c r="N1146" s="541" t="s">
        <v>96</v>
      </c>
      <c r="O1146" s="542" t="s">
        <v>680</v>
      </c>
      <c r="P1146" s="537">
        <v>71</v>
      </c>
      <c r="Q1146" s="541" t="s">
        <v>213</v>
      </c>
      <c r="R1146" s="541" t="s">
        <v>239</v>
      </c>
      <c r="S1146" s="543">
        <f>'Report 1'!$X$18</f>
        <v>0</v>
      </c>
      <c r="T1146" s="544">
        <f>'Report 1'!$X$92</f>
        <v>0</v>
      </c>
      <c r="U1146" s="545">
        <f>'Report 1'!$X$178</f>
        <v>0</v>
      </c>
      <c r="AL1146" s="522" t="s">
        <v>669</v>
      </c>
      <c r="AM1146" s="517">
        <v>2</v>
      </c>
      <c r="AN1146" s="517" t="str">
        <f>'Information Input'!$M$14</f>
        <v xml:space="preserve">      -      </v>
      </c>
      <c r="AO1146" s="517" t="s">
        <v>137</v>
      </c>
      <c r="AP1146" s="518">
        <f>DATE(AU1146,7,1)</f>
        <v>43647</v>
      </c>
      <c r="AQ1146" s="518">
        <f>DATE(AU1146,9,30)</f>
        <v>43738</v>
      </c>
      <c r="AR1146" s="519">
        <f>'Information Input'!$H$35</f>
        <v>43555</v>
      </c>
      <c r="AS1146" s="517" t="str">
        <f>'Information Input'!$J$22</f>
        <v>Quarterly</v>
      </c>
      <c r="AT1146" s="519">
        <f>'Information Input'!$H$30</f>
        <v>43555</v>
      </c>
      <c r="AU1146" s="517">
        <f>'Information Input'!$J$18</f>
        <v>2019</v>
      </c>
      <c r="AV1146" s="517" t="s">
        <v>101</v>
      </c>
      <c r="AW1146" s="517" t="s">
        <v>102</v>
      </c>
      <c r="AX1146" s="528" t="s">
        <v>103</v>
      </c>
      <c r="AY1146" s="529" t="s">
        <v>671</v>
      </c>
      <c r="AZ1146" s="528">
        <v>11</v>
      </c>
      <c r="BA1146" s="530" t="s">
        <v>153</v>
      </c>
      <c r="BB1146" s="524" t="s">
        <v>231</v>
      </c>
      <c r="BC1146" s="531">
        <f>'Report 2'!$V243</f>
        <v>0</v>
      </c>
      <c r="BD1146" s="531">
        <f>'Report 2'!$W243</f>
        <v>0</v>
      </c>
      <c r="BE1146" s="531">
        <f>'Report 2'!$X243</f>
        <v>0</v>
      </c>
      <c r="BF1146" s="531">
        <f>'Report 2'!$Y243</f>
        <v>0</v>
      </c>
      <c r="BG1146" s="531">
        <f>'Report 2'!$Z243</f>
        <v>0</v>
      </c>
      <c r="BH1146" s="531">
        <f>'Report 2'!$AA243</f>
        <v>0</v>
      </c>
      <c r="BI1146" s="531">
        <f>'Report 2'!$AB243</f>
        <v>0</v>
      </c>
      <c r="CC1146" s="542" t="s">
        <v>669</v>
      </c>
      <c r="CD1146" s="1014" t="s">
        <v>672</v>
      </c>
      <c r="CE1146" s="1014" t="str">
        <f>'Information Input'!$M$14</f>
        <v xml:space="preserve">      -      </v>
      </c>
      <c r="CF1146" s="551" t="s">
        <v>137</v>
      </c>
      <c r="CG1146" s="552">
        <f t="shared" si="195"/>
        <v>43647</v>
      </c>
      <c r="CH1146" s="552">
        <f t="shared" si="196"/>
        <v>43738</v>
      </c>
      <c r="CI1146" s="552">
        <f>'Information Input'!$H$35</f>
        <v>43555</v>
      </c>
      <c r="CJ1146" s="551" t="str">
        <f>'Information Input'!$J$22</f>
        <v>Quarterly</v>
      </c>
      <c r="CK1146" s="552">
        <f>'Information Input'!$H$30</f>
        <v>43555</v>
      </c>
      <c r="CL1146" s="551">
        <f>'Information Input'!$J$18</f>
        <v>2019</v>
      </c>
      <c r="CM1146" s="551" t="s">
        <v>104</v>
      </c>
      <c r="CN1146" s="1014" t="s">
        <v>105</v>
      </c>
      <c r="CO1146" s="542" t="s">
        <v>103</v>
      </c>
      <c r="CP1146" s="542" t="s">
        <v>671</v>
      </c>
      <c r="CQ1146" s="551">
        <v>25</v>
      </c>
      <c r="CR1146" s="542" t="s">
        <v>167</v>
      </c>
      <c r="CS1146" s="542" t="s">
        <v>233</v>
      </c>
      <c r="CT1146" s="1015">
        <f>'Report 1'!$AI$18</f>
        <v>0</v>
      </c>
      <c r="CU1146" s="1016">
        <f>SUMIF('Report 4A'!$G$16:$G$95,$CQ1146,'Report 4A'!$AQ$16:$AQ$95)</f>
        <v>0</v>
      </c>
      <c r="CV1146" s="1017">
        <f t="shared" si="197"/>
        <v>0</v>
      </c>
    </row>
    <row r="1147" spans="2:100">
      <c r="B1147" s="573" t="s">
        <v>669</v>
      </c>
      <c r="C1147" s="574">
        <v>1</v>
      </c>
      <c r="D1147" s="562" t="str">
        <f>'Information Input'!$M$14</f>
        <v xml:space="preserve">      -      </v>
      </c>
      <c r="E1147" s="562" t="s">
        <v>136</v>
      </c>
      <c r="F1147" s="559">
        <f t="shared" si="200"/>
        <v>43556</v>
      </c>
      <c r="G1147" s="559">
        <f t="shared" si="201"/>
        <v>43646</v>
      </c>
      <c r="H1147" s="559">
        <f>'Information Input'!$H$35</f>
        <v>43555</v>
      </c>
      <c r="I1147" s="562" t="str">
        <f>'Information Input'!$J$22</f>
        <v>Quarterly</v>
      </c>
      <c r="J1147" s="559">
        <f>'Information Input'!$H$30</f>
        <v>43555</v>
      </c>
      <c r="K1147" s="562">
        <f>'Information Input'!$J$18</f>
        <v>2019</v>
      </c>
      <c r="L1147" s="580" t="s">
        <v>99</v>
      </c>
      <c r="M1147" s="564" t="s">
        <v>100</v>
      </c>
      <c r="N1147" s="561" t="s">
        <v>96</v>
      </c>
      <c r="O1147" s="575" t="s">
        <v>674</v>
      </c>
      <c r="P1147" s="537">
        <v>72</v>
      </c>
      <c r="Q1147" s="541" t="s">
        <v>214</v>
      </c>
      <c r="R1147" s="561" t="s">
        <v>239</v>
      </c>
      <c r="S1147" s="560">
        <f>'Report 1'!$X$18</f>
        <v>0</v>
      </c>
      <c r="T1147" s="568">
        <f>'Report 1'!$X$93</f>
        <v>0</v>
      </c>
      <c r="U1147" s="571">
        <f>'Report 1'!$X$179</f>
        <v>0</v>
      </c>
      <c r="AL1147" s="546" t="s">
        <v>669</v>
      </c>
      <c r="AM1147" s="547">
        <v>2</v>
      </c>
      <c r="AN1147" s="547" t="str">
        <f>'Information Input'!$M$14</f>
        <v xml:space="preserve">      -      </v>
      </c>
      <c r="AO1147" s="547" t="s">
        <v>137</v>
      </c>
      <c r="AP1147" s="538">
        <f t="shared" ref="AP1147:AP1187" si="203">DATE(AU1147,7,1)</f>
        <v>43647</v>
      </c>
      <c r="AQ1147" s="538">
        <f t="shared" ref="AQ1147:AQ1187" si="204">DATE(AU1147,9,30)</f>
        <v>43738</v>
      </c>
      <c r="AR1147" s="538">
        <f>'Information Input'!$H$35</f>
        <v>43555</v>
      </c>
      <c r="AS1147" s="547" t="str">
        <f>'Information Input'!$J$22</f>
        <v>Quarterly</v>
      </c>
      <c r="AT1147" s="538">
        <f>'Information Input'!$H$30</f>
        <v>43555</v>
      </c>
      <c r="AU1147" s="547">
        <f>'Information Input'!$J$18</f>
        <v>2019</v>
      </c>
      <c r="AV1147" s="547" t="s">
        <v>101</v>
      </c>
      <c r="AW1147" s="547" t="s">
        <v>102</v>
      </c>
      <c r="AX1147" s="547" t="s">
        <v>103</v>
      </c>
      <c r="AY1147" s="548" t="s">
        <v>671</v>
      </c>
      <c r="AZ1147" s="547">
        <v>12</v>
      </c>
      <c r="BA1147" s="549" t="s">
        <v>154</v>
      </c>
      <c r="BB1147" s="543" t="s">
        <v>231</v>
      </c>
      <c r="BC1147" s="550">
        <f>'Report 2'!$V244</f>
        <v>0</v>
      </c>
      <c r="BD1147" s="550">
        <f>'Report 2'!$W244</f>
        <v>0</v>
      </c>
      <c r="BE1147" s="550">
        <f>'Report 2'!$X244</f>
        <v>0</v>
      </c>
      <c r="BF1147" s="550">
        <f>'Report 2'!$Y244</f>
        <v>0</v>
      </c>
      <c r="BG1147" s="550">
        <f>'Report 2'!$Z244</f>
        <v>0</v>
      </c>
      <c r="BH1147" s="550">
        <f>'Report 2'!$AA244</f>
        <v>0</v>
      </c>
      <c r="BI1147" s="550">
        <f>'Report 2'!$AB244</f>
        <v>0</v>
      </c>
      <c r="CC1147" s="542" t="s">
        <v>669</v>
      </c>
      <c r="CD1147" s="1014" t="s">
        <v>672</v>
      </c>
      <c r="CE1147" s="1014" t="str">
        <f>'Information Input'!$M$14</f>
        <v xml:space="preserve">      -      </v>
      </c>
      <c r="CF1147" s="551" t="s">
        <v>137</v>
      </c>
      <c r="CG1147" s="552">
        <f t="shared" si="195"/>
        <v>43647</v>
      </c>
      <c r="CH1147" s="552">
        <f t="shared" si="196"/>
        <v>43738</v>
      </c>
      <c r="CI1147" s="552">
        <f>'Information Input'!$H$35</f>
        <v>43555</v>
      </c>
      <c r="CJ1147" s="551" t="str">
        <f>'Information Input'!$J$22</f>
        <v>Quarterly</v>
      </c>
      <c r="CK1147" s="552">
        <f>'Information Input'!$H$30</f>
        <v>43555</v>
      </c>
      <c r="CL1147" s="551">
        <f>'Information Input'!$J$18</f>
        <v>2019</v>
      </c>
      <c r="CM1147" s="551" t="s">
        <v>104</v>
      </c>
      <c r="CN1147" s="1014" t="s">
        <v>105</v>
      </c>
      <c r="CO1147" s="542" t="s">
        <v>103</v>
      </c>
      <c r="CP1147" s="542" t="s">
        <v>671</v>
      </c>
      <c r="CQ1147" s="551">
        <v>26</v>
      </c>
      <c r="CR1147" s="542" t="s">
        <v>168</v>
      </c>
      <c r="CS1147" s="542" t="s">
        <v>237</v>
      </c>
      <c r="CT1147" s="1015">
        <f>'Report 1'!$AI$18</f>
        <v>0</v>
      </c>
      <c r="CU1147" s="1016">
        <f>SUMIF('Report 4A'!$G$16:$G$95,$CQ1147,'Report 4A'!$AQ$16:$AQ$95)</f>
        <v>0</v>
      </c>
      <c r="CV1147" s="1017">
        <f t="shared" si="197"/>
        <v>0</v>
      </c>
    </row>
    <row r="1148" spans="2:100">
      <c r="B1148" s="515" t="s">
        <v>669</v>
      </c>
      <c r="C1148" s="516">
        <v>1</v>
      </c>
      <c r="D1148" s="517" t="str">
        <f>'Information Input'!$M$14</f>
        <v xml:space="preserve">      -      </v>
      </c>
      <c r="E1148" s="517" t="s">
        <v>136</v>
      </c>
      <c r="F1148" s="518">
        <f t="shared" si="200"/>
        <v>43556</v>
      </c>
      <c r="G1148" s="518">
        <f t="shared" si="201"/>
        <v>43646</v>
      </c>
      <c r="H1148" s="519">
        <f>'Information Input'!$H$35</f>
        <v>43555</v>
      </c>
      <c r="I1148" s="517" t="str">
        <f>'Information Input'!$J$22</f>
        <v>Quarterly</v>
      </c>
      <c r="J1148" s="519">
        <f>'Information Input'!$H$30</f>
        <v>43555</v>
      </c>
      <c r="K1148" s="517">
        <f>'Information Input'!$J$18</f>
        <v>2019</v>
      </c>
      <c r="L1148" s="578" t="s">
        <v>101</v>
      </c>
      <c r="M1148" s="521" t="s">
        <v>102</v>
      </c>
      <c r="N1148" s="522" t="s">
        <v>103</v>
      </c>
      <c r="O1148" s="523" t="s">
        <v>670</v>
      </c>
      <c r="P1148" s="517">
        <v>2</v>
      </c>
      <c r="Q1148" s="522" t="s">
        <v>142</v>
      </c>
      <c r="R1148" s="522" t="s">
        <v>239</v>
      </c>
      <c r="S1148" s="524">
        <f>'Report 1'!$AC$18</f>
        <v>0</v>
      </c>
      <c r="T1148" s="525">
        <f>'Report 1'!$AC$20</f>
        <v>0</v>
      </c>
      <c r="U1148" s="526">
        <f>'Report 1'!$AC$106</f>
        <v>0</v>
      </c>
      <c r="AL1148" s="546" t="s">
        <v>669</v>
      </c>
      <c r="AM1148" s="547">
        <v>2</v>
      </c>
      <c r="AN1148" s="547" t="str">
        <f>'Information Input'!$M$14</f>
        <v xml:space="preserve">      -      </v>
      </c>
      <c r="AO1148" s="547" t="s">
        <v>137</v>
      </c>
      <c r="AP1148" s="538">
        <f t="shared" si="203"/>
        <v>43647</v>
      </c>
      <c r="AQ1148" s="538">
        <f t="shared" si="204"/>
        <v>43738</v>
      </c>
      <c r="AR1148" s="538">
        <f>'Information Input'!$H$35</f>
        <v>43555</v>
      </c>
      <c r="AS1148" s="547" t="str">
        <f>'Information Input'!$J$22</f>
        <v>Quarterly</v>
      </c>
      <c r="AT1148" s="538">
        <f>'Information Input'!$H$30</f>
        <v>43555</v>
      </c>
      <c r="AU1148" s="547">
        <f>'Information Input'!$J$18</f>
        <v>2019</v>
      </c>
      <c r="AV1148" s="547" t="s">
        <v>101</v>
      </c>
      <c r="AW1148" s="547" t="s">
        <v>102</v>
      </c>
      <c r="AX1148" s="547" t="s">
        <v>103</v>
      </c>
      <c r="AY1148" s="548" t="s">
        <v>671</v>
      </c>
      <c r="AZ1148" s="547">
        <v>13</v>
      </c>
      <c r="BA1148" s="549" t="s">
        <v>155</v>
      </c>
      <c r="BB1148" s="543" t="s">
        <v>232</v>
      </c>
      <c r="BC1148" s="550">
        <f>'Report 2'!$V245</f>
        <v>0</v>
      </c>
      <c r="BD1148" s="550">
        <f>'Report 2'!$W245</f>
        <v>0</v>
      </c>
      <c r="BE1148" s="550">
        <f>'Report 2'!$X245</f>
        <v>0</v>
      </c>
      <c r="BF1148" s="550">
        <f>'Report 2'!$Y245</f>
        <v>0</v>
      </c>
      <c r="BG1148" s="550">
        <f>'Report 2'!$Z245</f>
        <v>0</v>
      </c>
      <c r="BH1148" s="550">
        <f>'Report 2'!$AA245</f>
        <v>0</v>
      </c>
      <c r="BI1148" s="550">
        <f>'Report 2'!$AB245</f>
        <v>0</v>
      </c>
      <c r="CC1148" s="542" t="s">
        <v>669</v>
      </c>
      <c r="CD1148" s="1014" t="s">
        <v>672</v>
      </c>
      <c r="CE1148" s="1014" t="str">
        <f>'Information Input'!$M$14</f>
        <v xml:space="preserve">      -      </v>
      </c>
      <c r="CF1148" s="551" t="s">
        <v>137</v>
      </c>
      <c r="CG1148" s="552">
        <f t="shared" ref="CG1148:CG1211" si="205">DATE(CL1148,7,1)</f>
        <v>43647</v>
      </c>
      <c r="CH1148" s="552">
        <f t="shared" ref="CH1148:CH1211" si="206">DATE(CL1148,9,30)</f>
        <v>43738</v>
      </c>
      <c r="CI1148" s="552">
        <f>'Information Input'!$H$35</f>
        <v>43555</v>
      </c>
      <c r="CJ1148" s="551" t="str">
        <f>'Information Input'!$J$22</f>
        <v>Quarterly</v>
      </c>
      <c r="CK1148" s="552">
        <f>'Information Input'!$H$30</f>
        <v>43555</v>
      </c>
      <c r="CL1148" s="551">
        <f>'Information Input'!$J$18</f>
        <v>2019</v>
      </c>
      <c r="CM1148" s="551" t="s">
        <v>104</v>
      </c>
      <c r="CN1148" s="1014" t="s">
        <v>105</v>
      </c>
      <c r="CO1148" s="542" t="s">
        <v>103</v>
      </c>
      <c r="CP1148" s="542" t="s">
        <v>671</v>
      </c>
      <c r="CQ1148" s="551">
        <v>27</v>
      </c>
      <c r="CR1148" s="542" t="s">
        <v>169</v>
      </c>
      <c r="CS1148" s="542" t="s">
        <v>235</v>
      </c>
      <c r="CT1148" s="1015">
        <f>'Report 1'!$AI$18</f>
        <v>0</v>
      </c>
      <c r="CU1148" s="1016">
        <f>SUMIF('Report 4A'!$G$16:$G$95,$CQ1148,'Report 4A'!$AQ$16:$AQ$95)</f>
        <v>0</v>
      </c>
      <c r="CV1148" s="1017">
        <f t="shared" si="197"/>
        <v>0</v>
      </c>
    </row>
    <row r="1149" spans="2:100">
      <c r="B1149" s="535" t="s">
        <v>669</v>
      </c>
      <c r="C1149" s="536">
        <v>1</v>
      </c>
      <c r="D1149" s="537" t="str">
        <f>'Information Input'!$M$14</f>
        <v xml:space="preserve">      -      </v>
      </c>
      <c r="E1149" s="537" t="s">
        <v>136</v>
      </c>
      <c r="F1149" s="538">
        <f t="shared" si="200"/>
        <v>43556</v>
      </c>
      <c r="G1149" s="538">
        <f t="shared" si="201"/>
        <v>43646</v>
      </c>
      <c r="H1149" s="538">
        <f>'Information Input'!$H$35</f>
        <v>43555</v>
      </c>
      <c r="I1149" s="537" t="str">
        <f>'Information Input'!$J$22</f>
        <v>Quarterly</v>
      </c>
      <c r="J1149" s="538">
        <f>'Information Input'!$H$30</f>
        <v>43555</v>
      </c>
      <c r="K1149" s="537">
        <f>'Information Input'!$J$18</f>
        <v>2019</v>
      </c>
      <c r="L1149" s="579" t="s">
        <v>101</v>
      </c>
      <c r="M1149" s="540" t="s">
        <v>102</v>
      </c>
      <c r="N1149" s="541" t="s">
        <v>103</v>
      </c>
      <c r="O1149" s="542" t="s">
        <v>670</v>
      </c>
      <c r="P1149" s="537">
        <v>3</v>
      </c>
      <c r="Q1149" s="541" t="s">
        <v>143</v>
      </c>
      <c r="R1149" s="541" t="s">
        <v>239</v>
      </c>
      <c r="S1149" s="543">
        <f>'Report 1'!$AC$18</f>
        <v>0</v>
      </c>
      <c r="T1149" s="544">
        <f>'Report 1'!$AC$21</f>
        <v>0</v>
      </c>
      <c r="U1149" s="545">
        <f>'Report 1'!$AC$107</f>
        <v>0</v>
      </c>
      <c r="AL1149" s="546" t="s">
        <v>669</v>
      </c>
      <c r="AM1149" s="547">
        <v>2</v>
      </c>
      <c r="AN1149" s="547" t="str">
        <f>'Information Input'!$M$14</f>
        <v xml:space="preserve">      -      </v>
      </c>
      <c r="AO1149" s="547" t="s">
        <v>137</v>
      </c>
      <c r="AP1149" s="538">
        <f t="shared" si="203"/>
        <v>43647</v>
      </c>
      <c r="AQ1149" s="538">
        <f t="shared" si="204"/>
        <v>43738</v>
      </c>
      <c r="AR1149" s="538">
        <f>'Information Input'!$H$35</f>
        <v>43555</v>
      </c>
      <c r="AS1149" s="547" t="str">
        <f>'Information Input'!$J$22</f>
        <v>Quarterly</v>
      </c>
      <c r="AT1149" s="538">
        <f>'Information Input'!$H$30</f>
        <v>43555</v>
      </c>
      <c r="AU1149" s="547">
        <f>'Information Input'!$J$18</f>
        <v>2019</v>
      </c>
      <c r="AV1149" s="547" t="s">
        <v>101</v>
      </c>
      <c r="AW1149" s="547" t="s">
        <v>102</v>
      </c>
      <c r="AX1149" s="547" t="s">
        <v>103</v>
      </c>
      <c r="AY1149" s="548" t="s">
        <v>671</v>
      </c>
      <c r="AZ1149" s="547">
        <v>14</v>
      </c>
      <c r="BA1149" s="549" t="s">
        <v>156</v>
      </c>
      <c r="BB1149" s="543" t="s">
        <v>233</v>
      </c>
      <c r="BC1149" s="550">
        <f>'Report 2'!$V246</f>
        <v>0</v>
      </c>
      <c r="BD1149" s="550">
        <f>'Report 2'!$W246</f>
        <v>0</v>
      </c>
      <c r="BE1149" s="550">
        <f>'Report 2'!$X246</f>
        <v>0</v>
      </c>
      <c r="BF1149" s="550">
        <f>'Report 2'!$Y246</f>
        <v>0</v>
      </c>
      <c r="BG1149" s="550">
        <f>'Report 2'!$Z246</f>
        <v>0</v>
      </c>
      <c r="BH1149" s="550">
        <f>'Report 2'!$AA246</f>
        <v>0</v>
      </c>
      <c r="BI1149" s="550">
        <f>'Report 2'!$AB246</f>
        <v>0</v>
      </c>
      <c r="CC1149" s="542" t="s">
        <v>669</v>
      </c>
      <c r="CD1149" s="1014" t="s">
        <v>672</v>
      </c>
      <c r="CE1149" s="1014" t="str">
        <f>'Information Input'!$M$14</f>
        <v xml:space="preserve">      -      </v>
      </c>
      <c r="CF1149" s="551" t="s">
        <v>137</v>
      </c>
      <c r="CG1149" s="552">
        <f t="shared" si="205"/>
        <v>43647</v>
      </c>
      <c r="CH1149" s="552">
        <f t="shared" si="206"/>
        <v>43738</v>
      </c>
      <c r="CI1149" s="552">
        <f>'Information Input'!$H$35</f>
        <v>43555</v>
      </c>
      <c r="CJ1149" s="551" t="str">
        <f>'Information Input'!$J$22</f>
        <v>Quarterly</v>
      </c>
      <c r="CK1149" s="552">
        <f>'Information Input'!$H$30</f>
        <v>43555</v>
      </c>
      <c r="CL1149" s="551">
        <f>'Information Input'!$J$18</f>
        <v>2019</v>
      </c>
      <c r="CM1149" s="551" t="s">
        <v>104</v>
      </c>
      <c r="CN1149" s="1014" t="s">
        <v>105</v>
      </c>
      <c r="CO1149" s="542" t="s">
        <v>103</v>
      </c>
      <c r="CP1149" s="542" t="s">
        <v>671</v>
      </c>
      <c r="CQ1149" s="551">
        <v>28</v>
      </c>
      <c r="CR1149" s="542" t="s">
        <v>170</v>
      </c>
      <c r="CS1149" s="542" t="s">
        <v>235</v>
      </c>
      <c r="CT1149" s="1015">
        <f>'Report 1'!$AI$18</f>
        <v>0</v>
      </c>
      <c r="CU1149" s="1016">
        <f>SUMIF('Report 4A'!$G$16:$G$95,$CQ1149,'Report 4A'!$AQ$16:$AQ$95)</f>
        <v>0</v>
      </c>
      <c r="CV1149" s="1017">
        <f t="shared" si="197"/>
        <v>0</v>
      </c>
    </row>
    <row r="1150" spans="2:100">
      <c r="B1150" s="535" t="s">
        <v>669</v>
      </c>
      <c r="C1150" s="536">
        <v>1</v>
      </c>
      <c r="D1150" s="537" t="str">
        <f>'Information Input'!$M$14</f>
        <v xml:space="preserve">      -      </v>
      </c>
      <c r="E1150" s="537" t="s">
        <v>136</v>
      </c>
      <c r="F1150" s="538">
        <f t="shared" si="200"/>
        <v>43556</v>
      </c>
      <c r="G1150" s="538">
        <f t="shared" si="201"/>
        <v>43646</v>
      </c>
      <c r="H1150" s="538">
        <f>'Information Input'!$H$35</f>
        <v>43555</v>
      </c>
      <c r="I1150" s="537" t="str">
        <f>'Information Input'!$J$22</f>
        <v>Quarterly</v>
      </c>
      <c r="J1150" s="538">
        <f>'Information Input'!$H$30</f>
        <v>43555</v>
      </c>
      <c r="K1150" s="537">
        <f>'Information Input'!$J$18</f>
        <v>2019</v>
      </c>
      <c r="L1150" s="579" t="s">
        <v>101</v>
      </c>
      <c r="M1150" s="540" t="s">
        <v>102</v>
      </c>
      <c r="N1150" s="541" t="s">
        <v>103</v>
      </c>
      <c r="O1150" s="542" t="s">
        <v>670</v>
      </c>
      <c r="P1150" s="537">
        <v>4</v>
      </c>
      <c r="Q1150" s="541" t="s">
        <v>144</v>
      </c>
      <c r="R1150" s="541" t="s">
        <v>239</v>
      </c>
      <c r="S1150" s="543">
        <f>'Report 1'!$AC$18</f>
        <v>0</v>
      </c>
      <c r="T1150" s="544">
        <f>'Report 1'!$AC$22</f>
        <v>0</v>
      </c>
      <c r="U1150" s="545">
        <f>'Report 1'!$AC$108</f>
        <v>0</v>
      </c>
      <c r="AL1150" s="546" t="s">
        <v>669</v>
      </c>
      <c r="AM1150" s="547">
        <v>2</v>
      </c>
      <c r="AN1150" s="547" t="str">
        <f>'Information Input'!$M$14</f>
        <v xml:space="preserve">      -      </v>
      </c>
      <c r="AO1150" s="547" t="s">
        <v>137</v>
      </c>
      <c r="AP1150" s="538">
        <f t="shared" si="203"/>
        <v>43647</v>
      </c>
      <c r="AQ1150" s="538">
        <f t="shared" si="204"/>
        <v>43738</v>
      </c>
      <c r="AR1150" s="538">
        <f>'Information Input'!$H$35</f>
        <v>43555</v>
      </c>
      <c r="AS1150" s="547" t="str">
        <f>'Information Input'!$J$22</f>
        <v>Quarterly</v>
      </c>
      <c r="AT1150" s="538">
        <f>'Information Input'!$H$30</f>
        <v>43555</v>
      </c>
      <c r="AU1150" s="547">
        <f>'Information Input'!$J$18</f>
        <v>2019</v>
      </c>
      <c r="AV1150" s="547" t="s">
        <v>101</v>
      </c>
      <c r="AW1150" s="547" t="s">
        <v>102</v>
      </c>
      <c r="AX1150" s="547" t="s">
        <v>103</v>
      </c>
      <c r="AY1150" s="548" t="s">
        <v>671</v>
      </c>
      <c r="AZ1150" s="547">
        <v>15</v>
      </c>
      <c r="BA1150" s="549" t="s">
        <v>157</v>
      </c>
      <c r="BB1150" s="543" t="s">
        <v>234</v>
      </c>
      <c r="BC1150" s="550">
        <f>'Report 2'!$V247</f>
        <v>0</v>
      </c>
      <c r="BD1150" s="550">
        <f>'Report 2'!$W247</f>
        <v>0</v>
      </c>
      <c r="BE1150" s="550">
        <f>'Report 2'!$X247</f>
        <v>0</v>
      </c>
      <c r="BF1150" s="550">
        <f>'Report 2'!$Y247</f>
        <v>0</v>
      </c>
      <c r="BG1150" s="550">
        <f>'Report 2'!$Z247</f>
        <v>0</v>
      </c>
      <c r="BH1150" s="550">
        <f>'Report 2'!$AA247</f>
        <v>0</v>
      </c>
      <c r="BI1150" s="550">
        <f>'Report 2'!$AB247</f>
        <v>0</v>
      </c>
      <c r="CC1150" s="542" t="s">
        <v>669</v>
      </c>
      <c r="CD1150" s="1014" t="s">
        <v>672</v>
      </c>
      <c r="CE1150" s="1014" t="str">
        <f>'Information Input'!$M$14</f>
        <v xml:space="preserve">      -      </v>
      </c>
      <c r="CF1150" s="551" t="s">
        <v>137</v>
      </c>
      <c r="CG1150" s="552">
        <f t="shared" si="205"/>
        <v>43647</v>
      </c>
      <c r="CH1150" s="552">
        <f t="shared" si="206"/>
        <v>43738</v>
      </c>
      <c r="CI1150" s="552">
        <f>'Information Input'!$H$35</f>
        <v>43555</v>
      </c>
      <c r="CJ1150" s="551" t="str">
        <f>'Information Input'!$J$22</f>
        <v>Quarterly</v>
      </c>
      <c r="CK1150" s="552">
        <f>'Information Input'!$H$30</f>
        <v>43555</v>
      </c>
      <c r="CL1150" s="551">
        <f>'Information Input'!$J$18</f>
        <v>2019</v>
      </c>
      <c r="CM1150" s="551" t="s">
        <v>104</v>
      </c>
      <c r="CN1150" s="1014" t="s">
        <v>105</v>
      </c>
      <c r="CO1150" s="542" t="s">
        <v>103</v>
      </c>
      <c r="CP1150" s="542" t="s">
        <v>671</v>
      </c>
      <c r="CQ1150" s="551">
        <v>29</v>
      </c>
      <c r="CR1150" s="542" t="s">
        <v>171</v>
      </c>
      <c r="CS1150" s="542" t="s">
        <v>238</v>
      </c>
      <c r="CT1150" s="1015">
        <f>'Report 1'!$AI$18</f>
        <v>0</v>
      </c>
      <c r="CU1150" s="1016">
        <f>SUMIF('Report 4A'!$G$16:$G$95,$CQ1150,'Report 4A'!$AQ$16:$AQ$95)</f>
        <v>0</v>
      </c>
      <c r="CV1150" s="1017">
        <f t="shared" si="197"/>
        <v>0</v>
      </c>
    </row>
    <row r="1151" spans="2:100">
      <c r="B1151" s="535" t="s">
        <v>669</v>
      </c>
      <c r="C1151" s="536">
        <v>1</v>
      </c>
      <c r="D1151" s="537" t="str">
        <f>'Information Input'!$M$14</f>
        <v xml:space="preserve">      -      </v>
      </c>
      <c r="E1151" s="537" t="s">
        <v>136</v>
      </c>
      <c r="F1151" s="538">
        <f t="shared" si="200"/>
        <v>43556</v>
      </c>
      <c r="G1151" s="538">
        <f t="shared" si="201"/>
        <v>43646</v>
      </c>
      <c r="H1151" s="538">
        <f>'Information Input'!$H$35</f>
        <v>43555</v>
      </c>
      <c r="I1151" s="537" t="str">
        <f>'Information Input'!$J$22</f>
        <v>Quarterly</v>
      </c>
      <c r="J1151" s="538">
        <f>'Information Input'!$H$30</f>
        <v>43555</v>
      </c>
      <c r="K1151" s="537">
        <f>'Information Input'!$J$18</f>
        <v>2019</v>
      </c>
      <c r="L1151" s="579" t="s">
        <v>101</v>
      </c>
      <c r="M1151" s="540" t="s">
        <v>102</v>
      </c>
      <c r="N1151" s="541" t="s">
        <v>103</v>
      </c>
      <c r="O1151" s="542" t="s">
        <v>670</v>
      </c>
      <c r="P1151" s="537">
        <v>5</v>
      </c>
      <c r="Q1151" s="541" t="s">
        <v>145</v>
      </c>
      <c r="R1151" s="541" t="s">
        <v>239</v>
      </c>
      <c r="S1151" s="543">
        <f>'Report 1'!$AC$18</f>
        <v>0</v>
      </c>
      <c r="T1151" s="544">
        <f>'Report 1'!$AC$23</f>
        <v>0</v>
      </c>
      <c r="U1151" s="545">
        <f>'Report 1'!$AC$109</f>
        <v>0</v>
      </c>
      <c r="AL1151" s="546" t="s">
        <v>669</v>
      </c>
      <c r="AM1151" s="547">
        <v>2</v>
      </c>
      <c r="AN1151" s="547" t="str">
        <f>'Information Input'!$M$14</f>
        <v xml:space="preserve">      -      </v>
      </c>
      <c r="AO1151" s="547" t="s">
        <v>137</v>
      </c>
      <c r="AP1151" s="538">
        <f t="shared" si="203"/>
        <v>43647</v>
      </c>
      <c r="AQ1151" s="538">
        <f t="shared" si="204"/>
        <v>43738</v>
      </c>
      <c r="AR1151" s="538">
        <f>'Information Input'!$H$35</f>
        <v>43555</v>
      </c>
      <c r="AS1151" s="547" t="str">
        <f>'Information Input'!$J$22</f>
        <v>Quarterly</v>
      </c>
      <c r="AT1151" s="538">
        <f>'Information Input'!$H$30</f>
        <v>43555</v>
      </c>
      <c r="AU1151" s="547">
        <f>'Information Input'!$J$18</f>
        <v>2019</v>
      </c>
      <c r="AV1151" s="547" t="s">
        <v>101</v>
      </c>
      <c r="AW1151" s="547" t="s">
        <v>102</v>
      </c>
      <c r="AX1151" s="547" t="s">
        <v>103</v>
      </c>
      <c r="AY1151" s="548" t="s">
        <v>671</v>
      </c>
      <c r="AZ1151" s="547">
        <v>16</v>
      </c>
      <c r="BA1151" s="549" t="s">
        <v>158</v>
      </c>
      <c r="BB1151" s="543" t="s">
        <v>235</v>
      </c>
      <c r="BC1151" s="550">
        <f>'Report 2'!$V248</f>
        <v>0</v>
      </c>
      <c r="BD1151" s="550">
        <f>'Report 2'!$W248</f>
        <v>0</v>
      </c>
      <c r="BE1151" s="550">
        <f>'Report 2'!$X248</f>
        <v>0</v>
      </c>
      <c r="BF1151" s="550">
        <f>'Report 2'!$Y248</f>
        <v>0</v>
      </c>
      <c r="BG1151" s="550">
        <f>'Report 2'!$Z248</f>
        <v>0</v>
      </c>
      <c r="BH1151" s="550">
        <f>'Report 2'!$AA248</f>
        <v>0</v>
      </c>
      <c r="BI1151" s="550">
        <f>'Report 2'!$AB248</f>
        <v>0</v>
      </c>
      <c r="CC1151" s="542" t="s">
        <v>669</v>
      </c>
      <c r="CD1151" s="1014" t="s">
        <v>672</v>
      </c>
      <c r="CE1151" s="1014" t="str">
        <f>'Information Input'!$M$14</f>
        <v xml:space="preserve">      -      </v>
      </c>
      <c r="CF1151" s="551" t="s">
        <v>137</v>
      </c>
      <c r="CG1151" s="552">
        <f t="shared" si="205"/>
        <v>43647</v>
      </c>
      <c r="CH1151" s="552">
        <f t="shared" si="206"/>
        <v>43738</v>
      </c>
      <c r="CI1151" s="552">
        <f>'Information Input'!$H$35</f>
        <v>43555</v>
      </c>
      <c r="CJ1151" s="551" t="str">
        <f>'Information Input'!$J$22</f>
        <v>Quarterly</v>
      </c>
      <c r="CK1151" s="552">
        <f>'Information Input'!$H$30</f>
        <v>43555</v>
      </c>
      <c r="CL1151" s="551">
        <f>'Information Input'!$J$18</f>
        <v>2019</v>
      </c>
      <c r="CM1151" s="551" t="s">
        <v>104</v>
      </c>
      <c r="CN1151" s="1014" t="s">
        <v>105</v>
      </c>
      <c r="CO1151" s="542" t="s">
        <v>103</v>
      </c>
      <c r="CP1151" s="542" t="s">
        <v>671</v>
      </c>
      <c r="CQ1151" s="551">
        <v>30</v>
      </c>
      <c r="CR1151" s="542" t="s">
        <v>172</v>
      </c>
      <c r="CS1151" s="542" t="s">
        <v>238</v>
      </c>
      <c r="CT1151" s="1015">
        <f>'Report 1'!$AI$18</f>
        <v>0</v>
      </c>
      <c r="CU1151" s="1016">
        <f>SUMIF('Report 4A'!$G$16:$G$95,$CQ1151,'Report 4A'!$AQ$16:$AQ$95)</f>
        <v>0</v>
      </c>
      <c r="CV1151" s="1017">
        <f t="shared" si="197"/>
        <v>0</v>
      </c>
    </row>
    <row r="1152" spans="2:100">
      <c r="B1152" s="535" t="s">
        <v>669</v>
      </c>
      <c r="C1152" s="536">
        <v>1</v>
      </c>
      <c r="D1152" s="537" t="str">
        <f>'Information Input'!$M$14</f>
        <v xml:space="preserve">      -      </v>
      </c>
      <c r="E1152" s="537" t="s">
        <v>136</v>
      </c>
      <c r="F1152" s="538">
        <f t="shared" si="200"/>
        <v>43556</v>
      </c>
      <c r="G1152" s="538">
        <f t="shared" si="201"/>
        <v>43646</v>
      </c>
      <c r="H1152" s="538">
        <f>'Information Input'!$H$35</f>
        <v>43555</v>
      </c>
      <c r="I1152" s="537" t="str">
        <f>'Information Input'!$J$22</f>
        <v>Quarterly</v>
      </c>
      <c r="J1152" s="538">
        <f>'Information Input'!$H$30</f>
        <v>43555</v>
      </c>
      <c r="K1152" s="537">
        <f>'Information Input'!$J$18</f>
        <v>2019</v>
      </c>
      <c r="L1152" s="579" t="s">
        <v>101</v>
      </c>
      <c r="M1152" s="540" t="s">
        <v>102</v>
      </c>
      <c r="N1152" s="541" t="s">
        <v>103</v>
      </c>
      <c r="O1152" s="542" t="s">
        <v>670</v>
      </c>
      <c r="P1152" s="537">
        <v>6</v>
      </c>
      <c r="Q1152" s="541" t="s">
        <v>146</v>
      </c>
      <c r="R1152" s="541" t="s">
        <v>239</v>
      </c>
      <c r="S1152" s="543">
        <f>'Report 1'!$AC$18</f>
        <v>0</v>
      </c>
      <c r="T1152" s="544">
        <f>'Report 1'!$AC$24</f>
        <v>0</v>
      </c>
      <c r="U1152" s="545">
        <f>'Report 1'!$AC$110</f>
        <v>0</v>
      </c>
      <c r="AL1152" s="546" t="s">
        <v>669</v>
      </c>
      <c r="AM1152" s="547">
        <v>2</v>
      </c>
      <c r="AN1152" s="547" t="str">
        <f>'Information Input'!$M$14</f>
        <v xml:space="preserve">      -      </v>
      </c>
      <c r="AO1152" s="547" t="s">
        <v>137</v>
      </c>
      <c r="AP1152" s="538">
        <f t="shared" si="203"/>
        <v>43647</v>
      </c>
      <c r="AQ1152" s="538">
        <f t="shared" si="204"/>
        <v>43738</v>
      </c>
      <c r="AR1152" s="538">
        <f>'Information Input'!$H$35</f>
        <v>43555</v>
      </c>
      <c r="AS1152" s="547" t="str">
        <f>'Information Input'!$J$22</f>
        <v>Quarterly</v>
      </c>
      <c r="AT1152" s="538">
        <f>'Information Input'!$H$30</f>
        <v>43555</v>
      </c>
      <c r="AU1152" s="547">
        <f>'Information Input'!$J$18</f>
        <v>2019</v>
      </c>
      <c r="AV1152" s="547" t="s">
        <v>101</v>
      </c>
      <c r="AW1152" s="547" t="s">
        <v>102</v>
      </c>
      <c r="AX1152" s="547" t="s">
        <v>103</v>
      </c>
      <c r="AY1152" s="548" t="s">
        <v>671</v>
      </c>
      <c r="AZ1152" s="547">
        <v>17</v>
      </c>
      <c r="BA1152" s="549" t="s">
        <v>159</v>
      </c>
      <c r="BB1152" s="543" t="s">
        <v>235</v>
      </c>
      <c r="BC1152" s="550">
        <f>'Report 2'!$V249</f>
        <v>0</v>
      </c>
      <c r="BD1152" s="550">
        <f>'Report 2'!$W249</f>
        <v>0</v>
      </c>
      <c r="BE1152" s="550">
        <f>'Report 2'!$X249</f>
        <v>0</v>
      </c>
      <c r="BF1152" s="550">
        <f>'Report 2'!$Y249</f>
        <v>0</v>
      </c>
      <c r="BG1152" s="550">
        <f>'Report 2'!$Z249</f>
        <v>0</v>
      </c>
      <c r="BH1152" s="550">
        <f>'Report 2'!$AA249</f>
        <v>0</v>
      </c>
      <c r="BI1152" s="550">
        <f>'Report 2'!$AB249</f>
        <v>0</v>
      </c>
      <c r="CC1152" s="542" t="s">
        <v>669</v>
      </c>
      <c r="CD1152" s="1014" t="s">
        <v>672</v>
      </c>
      <c r="CE1152" s="1014" t="str">
        <f>'Information Input'!$M$14</f>
        <v xml:space="preserve">      -      </v>
      </c>
      <c r="CF1152" s="551" t="s">
        <v>137</v>
      </c>
      <c r="CG1152" s="552">
        <f t="shared" si="205"/>
        <v>43647</v>
      </c>
      <c r="CH1152" s="552">
        <f t="shared" si="206"/>
        <v>43738</v>
      </c>
      <c r="CI1152" s="552">
        <f>'Information Input'!$H$35</f>
        <v>43555</v>
      </c>
      <c r="CJ1152" s="551" t="str">
        <f>'Information Input'!$J$22</f>
        <v>Quarterly</v>
      </c>
      <c r="CK1152" s="552">
        <f>'Information Input'!$H$30</f>
        <v>43555</v>
      </c>
      <c r="CL1152" s="551">
        <f>'Information Input'!$J$18</f>
        <v>2019</v>
      </c>
      <c r="CM1152" s="551" t="s">
        <v>104</v>
      </c>
      <c r="CN1152" s="1014" t="s">
        <v>105</v>
      </c>
      <c r="CO1152" s="542" t="s">
        <v>103</v>
      </c>
      <c r="CP1152" s="542" t="s">
        <v>671</v>
      </c>
      <c r="CQ1152" s="551">
        <v>31</v>
      </c>
      <c r="CR1152" s="542" t="s">
        <v>173</v>
      </c>
      <c r="CS1152" s="542" t="s">
        <v>233</v>
      </c>
      <c r="CT1152" s="1015">
        <f>'Report 1'!$AI$18</f>
        <v>0</v>
      </c>
      <c r="CU1152" s="1016">
        <f>SUMIF('Report 4A'!$G$16:$G$95,$CQ1152,'Report 4A'!$AQ$16:$AQ$95)</f>
        <v>0</v>
      </c>
      <c r="CV1152" s="1017">
        <f t="shared" si="197"/>
        <v>0</v>
      </c>
    </row>
    <row r="1153" spans="2:100">
      <c r="B1153" s="535" t="s">
        <v>669</v>
      </c>
      <c r="C1153" s="536">
        <v>1</v>
      </c>
      <c r="D1153" s="537" t="str">
        <f>'Information Input'!$M$14</f>
        <v xml:space="preserve">      -      </v>
      </c>
      <c r="E1153" s="537" t="s">
        <v>136</v>
      </c>
      <c r="F1153" s="538">
        <f t="shared" si="200"/>
        <v>43556</v>
      </c>
      <c r="G1153" s="538">
        <f t="shared" si="201"/>
        <v>43646</v>
      </c>
      <c r="H1153" s="538">
        <f>'Information Input'!$H$35</f>
        <v>43555</v>
      </c>
      <c r="I1153" s="537" t="str">
        <f>'Information Input'!$J$22</f>
        <v>Quarterly</v>
      </c>
      <c r="J1153" s="538">
        <f>'Information Input'!$H$30</f>
        <v>43555</v>
      </c>
      <c r="K1153" s="537">
        <f>'Information Input'!$J$18</f>
        <v>2019</v>
      </c>
      <c r="L1153" s="579" t="s">
        <v>101</v>
      </c>
      <c r="M1153" s="540" t="s">
        <v>102</v>
      </c>
      <c r="N1153" s="541" t="s">
        <v>103</v>
      </c>
      <c r="O1153" s="542" t="s">
        <v>674</v>
      </c>
      <c r="P1153" s="537">
        <v>7</v>
      </c>
      <c r="Q1153" s="541" t="s">
        <v>147</v>
      </c>
      <c r="R1153" s="541" t="s">
        <v>239</v>
      </c>
      <c r="S1153" s="543">
        <f>'Report 1'!$AC$18</f>
        <v>0</v>
      </c>
      <c r="T1153" s="544">
        <f>'Report 1'!$AC$25</f>
        <v>0</v>
      </c>
      <c r="U1153" s="545">
        <f>'Report 1'!$AC$111</f>
        <v>0</v>
      </c>
      <c r="AL1153" s="546" t="s">
        <v>669</v>
      </c>
      <c r="AM1153" s="547">
        <v>2</v>
      </c>
      <c r="AN1153" s="547" t="str">
        <f>'Information Input'!$M$14</f>
        <v xml:space="preserve">      -      </v>
      </c>
      <c r="AO1153" s="547" t="s">
        <v>137</v>
      </c>
      <c r="AP1153" s="538">
        <f t="shared" si="203"/>
        <v>43647</v>
      </c>
      <c r="AQ1153" s="538">
        <f t="shared" si="204"/>
        <v>43738</v>
      </c>
      <c r="AR1153" s="538">
        <f>'Information Input'!$H$35</f>
        <v>43555</v>
      </c>
      <c r="AS1153" s="547" t="str">
        <f>'Information Input'!$J$22</f>
        <v>Quarterly</v>
      </c>
      <c r="AT1153" s="538">
        <f>'Information Input'!$H$30</f>
        <v>43555</v>
      </c>
      <c r="AU1153" s="547">
        <f>'Information Input'!$J$18</f>
        <v>2019</v>
      </c>
      <c r="AV1153" s="547" t="s">
        <v>101</v>
      </c>
      <c r="AW1153" s="547" t="s">
        <v>102</v>
      </c>
      <c r="AX1153" s="547" t="s">
        <v>103</v>
      </c>
      <c r="AY1153" s="548" t="s">
        <v>671</v>
      </c>
      <c r="AZ1153" s="547">
        <v>18</v>
      </c>
      <c r="BA1153" s="549" t="s">
        <v>160</v>
      </c>
      <c r="BB1153" s="543" t="s">
        <v>235</v>
      </c>
      <c r="BC1153" s="550">
        <f>'Report 2'!$V250</f>
        <v>0</v>
      </c>
      <c r="BD1153" s="550">
        <f>'Report 2'!$W250</f>
        <v>0</v>
      </c>
      <c r="BE1153" s="550">
        <f>'Report 2'!$X250</f>
        <v>0</v>
      </c>
      <c r="BF1153" s="550">
        <f>'Report 2'!$Y250</f>
        <v>0</v>
      </c>
      <c r="BG1153" s="550">
        <f>'Report 2'!$Z250</f>
        <v>0</v>
      </c>
      <c r="BH1153" s="550">
        <f>'Report 2'!$AA250</f>
        <v>0</v>
      </c>
      <c r="BI1153" s="550">
        <f>'Report 2'!$AB250</f>
        <v>0</v>
      </c>
      <c r="CC1153" s="542" t="s">
        <v>669</v>
      </c>
      <c r="CD1153" s="1014" t="s">
        <v>672</v>
      </c>
      <c r="CE1153" s="1014" t="str">
        <f>'Information Input'!$M$14</f>
        <v xml:space="preserve">      -      </v>
      </c>
      <c r="CF1153" s="551" t="s">
        <v>137</v>
      </c>
      <c r="CG1153" s="552">
        <f t="shared" si="205"/>
        <v>43647</v>
      </c>
      <c r="CH1153" s="552">
        <f t="shared" si="206"/>
        <v>43738</v>
      </c>
      <c r="CI1153" s="552">
        <f>'Information Input'!$H$35</f>
        <v>43555</v>
      </c>
      <c r="CJ1153" s="551" t="str">
        <f>'Information Input'!$J$22</f>
        <v>Quarterly</v>
      </c>
      <c r="CK1153" s="552">
        <f>'Information Input'!$H$30</f>
        <v>43555</v>
      </c>
      <c r="CL1153" s="551">
        <f>'Information Input'!$J$18</f>
        <v>2019</v>
      </c>
      <c r="CM1153" s="551" t="s">
        <v>104</v>
      </c>
      <c r="CN1153" s="1014" t="s">
        <v>105</v>
      </c>
      <c r="CO1153" s="542" t="s">
        <v>103</v>
      </c>
      <c r="CP1153" s="542" t="s">
        <v>671</v>
      </c>
      <c r="CQ1153" s="551">
        <v>32</v>
      </c>
      <c r="CR1153" s="542" t="s">
        <v>174</v>
      </c>
      <c r="CS1153" s="542" t="s">
        <v>238</v>
      </c>
      <c r="CT1153" s="1015">
        <f>'Report 1'!$AI$18</f>
        <v>0</v>
      </c>
      <c r="CU1153" s="1016">
        <f>SUMIF('Report 4A'!$G$16:$G$95,$CQ1153,'Report 4A'!$AQ$16:$AQ$95)</f>
        <v>0</v>
      </c>
      <c r="CV1153" s="1017">
        <f t="shared" si="197"/>
        <v>0</v>
      </c>
    </row>
    <row r="1154" spans="2:100">
      <c r="B1154" s="535" t="s">
        <v>669</v>
      </c>
      <c r="C1154" s="536">
        <v>1</v>
      </c>
      <c r="D1154" s="537" t="str">
        <f>'Information Input'!$M$14</f>
        <v xml:space="preserve">      -      </v>
      </c>
      <c r="E1154" s="537" t="s">
        <v>136</v>
      </c>
      <c r="F1154" s="538">
        <f t="shared" si="200"/>
        <v>43556</v>
      </c>
      <c r="G1154" s="538">
        <f t="shared" si="201"/>
        <v>43646</v>
      </c>
      <c r="H1154" s="538">
        <f>'Information Input'!$H$35</f>
        <v>43555</v>
      </c>
      <c r="I1154" s="537" t="str">
        <f>'Information Input'!$J$22</f>
        <v>Quarterly</v>
      </c>
      <c r="J1154" s="538">
        <f>'Information Input'!$H$30</f>
        <v>43555</v>
      </c>
      <c r="K1154" s="537">
        <f>'Information Input'!$J$18</f>
        <v>2019</v>
      </c>
      <c r="L1154" s="579" t="s">
        <v>101</v>
      </c>
      <c r="M1154" s="540" t="s">
        <v>102</v>
      </c>
      <c r="N1154" s="541" t="s">
        <v>103</v>
      </c>
      <c r="O1154" s="542" t="s">
        <v>670</v>
      </c>
      <c r="P1154" s="537">
        <v>8</v>
      </c>
      <c r="Q1154" s="541" t="s">
        <v>148</v>
      </c>
      <c r="R1154" s="541" t="s">
        <v>239</v>
      </c>
      <c r="S1154" s="543">
        <f>'Report 1'!$AC$18</f>
        <v>0</v>
      </c>
      <c r="T1154" s="544">
        <f>'Report 1'!$AC$26</f>
        <v>0</v>
      </c>
      <c r="U1154" s="545">
        <f>'Report 1'!$AC$112</f>
        <v>0</v>
      </c>
      <c r="AL1154" s="546" t="s">
        <v>669</v>
      </c>
      <c r="AM1154" s="547">
        <v>2</v>
      </c>
      <c r="AN1154" s="547" t="str">
        <f>'Information Input'!$M$14</f>
        <v xml:space="preserve">      -      </v>
      </c>
      <c r="AO1154" s="547" t="s">
        <v>137</v>
      </c>
      <c r="AP1154" s="538">
        <f t="shared" si="203"/>
        <v>43647</v>
      </c>
      <c r="AQ1154" s="538">
        <f t="shared" si="204"/>
        <v>43738</v>
      </c>
      <c r="AR1154" s="538">
        <f>'Information Input'!$H$35</f>
        <v>43555</v>
      </c>
      <c r="AS1154" s="547" t="str">
        <f>'Information Input'!$J$22</f>
        <v>Quarterly</v>
      </c>
      <c r="AT1154" s="538">
        <f>'Information Input'!$H$30</f>
        <v>43555</v>
      </c>
      <c r="AU1154" s="547">
        <f>'Information Input'!$J$18</f>
        <v>2019</v>
      </c>
      <c r="AV1154" s="547" t="s">
        <v>101</v>
      </c>
      <c r="AW1154" s="547" t="s">
        <v>102</v>
      </c>
      <c r="AX1154" s="547" t="s">
        <v>103</v>
      </c>
      <c r="AY1154" s="548" t="s">
        <v>671</v>
      </c>
      <c r="AZ1154" s="547">
        <v>19</v>
      </c>
      <c r="BA1154" s="549" t="s">
        <v>161</v>
      </c>
      <c r="BB1154" s="543" t="s">
        <v>235</v>
      </c>
      <c r="BC1154" s="550">
        <f>'Report 2'!$V251</f>
        <v>0</v>
      </c>
      <c r="BD1154" s="550">
        <f>'Report 2'!$W251</f>
        <v>0</v>
      </c>
      <c r="BE1154" s="550">
        <f>'Report 2'!$X251</f>
        <v>0</v>
      </c>
      <c r="BF1154" s="550">
        <f>'Report 2'!$Y251</f>
        <v>0</v>
      </c>
      <c r="BG1154" s="550">
        <f>'Report 2'!$Z251</f>
        <v>0</v>
      </c>
      <c r="BH1154" s="550">
        <f>'Report 2'!$AA251</f>
        <v>0</v>
      </c>
      <c r="BI1154" s="550">
        <f>'Report 2'!$AB251</f>
        <v>0</v>
      </c>
      <c r="CC1154" s="542" t="s">
        <v>669</v>
      </c>
      <c r="CD1154" s="1014" t="s">
        <v>672</v>
      </c>
      <c r="CE1154" s="1014" t="str">
        <f>'Information Input'!$M$14</f>
        <v xml:space="preserve">      -      </v>
      </c>
      <c r="CF1154" s="551" t="s">
        <v>137</v>
      </c>
      <c r="CG1154" s="552">
        <f t="shared" si="205"/>
        <v>43647</v>
      </c>
      <c r="CH1154" s="552">
        <f t="shared" si="206"/>
        <v>43738</v>
      </c>
      <c r="CI1154" s="552">
        <f>'Information Input'!$H$35</f>
        <v>43555</v>
      </c>
      <c r="CJ1154" s="551" t="str">
        <f>'Information Input'!$J$22</f>
        <v>Quarterly</v>
      </c>
      <c r="CK1154" s="552">
        <f>'Information Input'!$H$30</f>
        <v>43555</v>
      </c>
      <c r="CL1154" s="551">
        <f>'Information Input'!$J$18</f>
        <v>2019</v>
      </c>
      <c r="CM1154" s="551" t="s">
        <v>104</v>
      </c>
      <c r="CN1154" s="1014" t="s">
        <v>105</v>
      </c>
      <c r="CO1154" s="542" t="s">
        <v>103</v>
      </c>
      <c r="CP1154" s="542" t="s">
        <v>671</v>
      </c>
      <c r="CQ1154" s="551">
        <v>33</v>
      </c>
      <c r="CR1154" s="542" t="s">
        <v>175</v>
      </c>
      <c r="CS1154" s="542" t="s">
        <v>233</v>
      </c>
      <c r="CT1154" s="1015">
        <f>'Report 1'!$AI$18</f>
        <v>0</v>
      </c>
      <c r="CU1154" s="1016">
        <f>SUMIF('Report 4A'!$G$16:$G$95,$CQ1154,'Report 4A'!$AQ$16:$AQ$95)</f>
        <v>0</v>
      </c>
      <c r="CV1154" s="1017">
        <f t="shared" si="197"/>
        <v>0</v>
      </c>
    </row>
    <row r="1155" spans="2:100">
      <c r="B1155" s="535" t="s">
        <v>669</v>
      </c>
      <c r="C1155" s="536">
        <v>1</v>
      </c>
      <c r="D1155" s="537" t="str">
        <f>'Information Input'!$M$14</f>
        <v xml:space="preserve">      -      </v>
      </c>
      <c r="E1155" s="537" t="s">
        <v>136</v>
      </c>
      <c r="F1155" s="538">
        <f t="shared" si="200"/>
        <v>43556</v>
      </c>
      <c r="G1155" s="538">
        <f t="shared" si="201"/>
        <v>43646</v>
      </c>
      <c r="H1155" s="538">
        <f>'Information Input'!$H$35</f>
        <v>43555</v>
      </c>
      <c r="I1155" s="537" t="str">
        <f>'Information Input'!$J$22</f>
        <v>Quarterly</v>
      </c>
      <c r="J1155" s="538">
        <f>'Information Input'!$H$30</f>
        <v>43555</v>
      </c>
      <c r="K1155" s="537">
        <f>'Information Input'!$J$18</f>
        <v>2019</v>
      </c>
      <c r="L1155" s="579" t="s">
        <v>101</v>
      </c>
      <c r="M1155" s="540" t="s">
        <v>102</v>
      </c>
      <c r="N1155" s="541" t="s">
        <v>103</v>
      </c>
      <c r="O1155" s="542" t="s">
        <v>670</v>
      </c>
      <c r="P1155" s="537">
        <v>9</v>
      </c>
      <c r="Q1155" s="541" t="s">
        <v>149</v>
      </c>
      <c r="R1155" s="541" t="s">
        <v>239</v>
      </c>
      <c r="S1155" s="543">
        <f>'Report 1'!$AC$18</f>
        <v>0</v>
      </c>
      <c r="T1155" s="544">
        <f>'Report 1'!$AC$27</f>
        <v>0</v>
      </c>
      <c r="U1155" s="545">
        <f>'Report 1'!$AC$113</f>
        <v>0</v>
      </c>
      <c r="AL1155" s="546" t="s">
        <v>669</v>
      </c>
      <c r="AM1155" s="547">
        <v>2</v>
      </c>
      <c r="AN1155" s="547" t="str">
        <f>'Information Input'!$M$14</f>
        <v xml:space="preserve">      -      </v>
      </c>
      <c r="AO1155" s="547" t="s">
        <v>137</v>
      </c>
      <c r="AP1155" s="538">
        <f t="shared" si="203"/>
        <v>43647</v>
      </c>
      <c r="AQ1155" s="538">
        <f t="shared" si="204"/>
        <v>43738</v>
      </c>
      <c r="AR1155" s="538">
        <f>'Information Input'!$H$35</f>
        <v>43555</v>
      </c>
      <c r="AS1155" s="547" t="str">
        <f>'Information Input'!$J$22</f>
        <v>Quarterly</v>
      </c>
      <c r="AT1155" s="538">
        <f>'Information Input'!$H$30</f>
        <v>43555</v>
      </c>
      <c r="AU1155" s="547">
        <f>'Information Input'!$J$18</f>
        <v>2019</v>
      </c>
      <c r="AV1155" s="547" t="s">
        <v>101</v>
      </c>
      <c r="AW1155" s="547" t="s">
        <v>102</v>
      </c>
      <c r="AX1155" s="547" t="s">
        <v>103</v>
      </c>
      <c r="AY1155" s="548" t="s">
        <v>671</v>
      </c>
      <c r="AZ1155" s="547">
        <v>20</v>
      </c>
      <c r="BA1155" s="549" t="s">
        <v>162</v>
      </c>
      <c r="BB1155" s="543" t="s">
        <v>235</v>
      </c>
      <c r="BC1155" s="550">
        <f>'Report 2'!$V252</f>
        <v>0</v>
      </c>
      <c r="BD1155" s="550">
        <f>'Report 2'!$W252</f>
        <v>0</v>
      </c>
      <c r="BE1155" s="550">
        <f>'Report 2'!$X252</f>
        <v>0</v>
      </c>
      <c r="BF1155" s="550">
        <f>'Report 2'!$Y252</f>
        <v>0</v>
      </c>
      <c r="BG1155" s="550">
        <f>'Report 2'!$Z252</f>
        <v>0</v>
      </c>
      <c r="BH1155" s="550">
        <f>'Report 2'!$AA252</f>
        <v>0</v>
      </c>
      <c r="BI1155" s="550">
        <f>'Report 2'!$AB252</f>
        <v>0</v>
      </c>
      <c r="CC1155" s="542" t="s">
        <v>669</v>
      </c>
      <c r="CD1155" s="1014" t="s">
        <v>672</v>
      </c>
      <c r="CE1155" s="1014" t="str">
        <f>'Information Input'!$M$14</f>
        <v xml:space="preserve">      -      </v>
      </c>
      <c r="CF1155" s="551" t="s">
        <v>137</v>
      </c>
      <c r="CG1155" s="552">
        <f t="shared" si="205"/>
        <v>43647</v>
      </c>
      <c r="CH1155" s="552">
        <f t="shared" si="206"/>
        <v>43738</v>
      </c>
      <c r="CI1155" s="552">
        <f>'Information Input'!$H$35</f>
        <v>43555</v>
      </c>
      <c r="CJ1155" s="551" t="str">
        <f>'Information Input'!$J$22</f>
        <v>Quarterly</v>
      </c>
      <c r="CK1155" s="552">
        <f>'Information Input'!$H$30</f>
        <v>43555</v>
      </c>
      <c r="CL1155" s="551">
        <f>'Information Input'!$J$18</f>
        <v>2019</v>
      </c>
      <c r="CM1155" s="551" t="s">
        <v>104</v>
      </c>
      <c r="CN1155" s="1014" t="s">
        <v>105</v>
      </c>
      <c r="CO1155" s="542" t="s">
        <v>103</v>
      </c>
      <c r="CP1155" s="542" t="s">
        <v>671</v>
      </c>
      <c r="CQ1155" s="551">
        <v>34</v>
      </c>
      <c r="CR1155" s="542" t="s">
        <v>176</v>
      </c>
      <c r="CS1155" s="542" t="s">
        <v>238</v>
      </c>
      <c r="CT1155" s="1015">
        <f>'Report 1'!$AI$18</f>
        <v>0</v>
      </c>
      <c r="CU1155" s="1016">
        <f>SUMIF('Report 4A'!$G$16:$G$95,$CQ1155,'Report 4A'!$AQ$16:$AQ$95)</f>
        <v>0</v>
      </c>
      <c r="CV1155" s="1017">
        <f t="shared" si="197"/>
        <v>0</v>
      </c>
    </row>
    <row r="1156" spans="2:100">
      <c r="B1156" s="535" t="s">
        <v>669</v>
      </c>
      <c r="C1156" s="536">
        <v>1</v>
      </c>
      <c r="D1156" s="537" t="str">
        <f>'Information Input'!$M$14</f>
        <v xml:space="preserve">      -      </v>
      </c>
      <c r="E1156" s="537" t="s">
        <v>136</v>
      </c>
      <c r="F1156" s="538">
        <f t="shared" si="200"/>
        <v>43556</v>
      </c>
      <c r="G1156" s="538">
        <f t="shared" si="201"/>
        <v>43646</v>
      </c>
      <c r="H1156" s="538">
        <f>'Information Input'!$H$35</f>
        <v>43555</v>
      </c>
      <c r="I1156" s="537" t="str">
        <f>'Information Input'!$J$22</f>
        <v>Quarterly</v>
      </c>
      <c r="J1156" s="538">
        <f>'Information Input'!$H$30</f>
        <v>43555</v>
      </c>
      <c r="K1156" s="537">
        <f>'Information Input'!$J$18</f>
        <v>2019</v>
      </c>
      <c r="L1156" s="579" t="s">
        <v>101</v>
      </c>
      <c r="M1156" s="540" t="s">
        <v>102</v>
      </c>
      <c r="N1156" s="541" t="s">
        <v>103</v>
      </c>
      <c r="O1156" s="542" t="s">
        <v>674</v>
      </c>
      <c r="P1156" s="537">
        <v>10</v>
      </c>
      <c r="Q1156" s="541" t="s">
        <v>150</v>
      </c>
      <c r="R1156" s="541" t="s">
        <v>239</v>
      </c>
      <c r="S1156" s="543">
        <f>'Report 1'!$AC$18</f>
        <v>0</v>
      </c>
      <c r="T1156" s="544">
        <f>'Report 1'!$AC$28</f>
        <v>0</v>
      </c>
      <c r="U1156" s="545">
        <f>'Report 1'!$AC$114</f>
        <v>0</v>
      </c>
      <c r="AL1156" s="546" t="s">
        <v>669</v>
      </c>
      <c r="AM1156" s="547">
        <v>2</v>
      </c>
      <c r="AN1156" s="547" t="str">
        <f>'Information Input'!$M$14</f>
        <v xml:space="preserve">      -      </v>
      </c>
      <c r="AO1156" s="547" t="s">
        <v>137</v>
      </c>
      <c r="AP1156" s="538">
        <f t="shared" si="203"/>
        <v>43647</v>
      </c>
      <c r="AQ1156" s="538">
        <f t="shared" si="204"/>
        <v>43738</v>
      </c>
      <c r="AR1156" s="538">
        <f>'Information Input'!$H$35</f>
        <v>43555</v>
      </c>
      <c r="AS1156" s="547" t="str">
        <f>'Information Input'!$J$22</f>
        <v>Quarterly</v>
      </c>
      <c r="AT1156" s="538">
        <f>'Information Input'!$H$30</f>
        <v>43555</v>
      </c>
      <c r="AU1156" s="547">
        <f>'Information Input'!$J$18</f>
        <v>2019</v>
      </c>
      <c r="AV1156" s="547" t="s">
        <v>101</v>
      </c>
      <c r="AW1156" s="547" t="s">
        <v>102</v>
      </c>
      <c r="AX1156" s="547" t="s">
        <v>103</v>
      </c>
      <c r="AY1156" s="548" t="s">
        <v>671</v>
      </c>
      <c r="AZ1156" s="547">
        <v>21</v>
      </c>
      <c r="BA1156" s="549" t="s">
        <v>163</v>
      </c>
      <c r="BB1156" s="543" t="s">
        <v>235</v>
      </c>
      <c r="BC1156" s="550">
        <f>'Report 2'!$V253</f>
        <v>0</v>
      </c>
      <c r="BD1156" s="550">
        <f>'Report 2'!$W253</f>
        <v>0</v>
      </c>
      <c r="BE1156" s="550">
        <f>'Report 2'!$X253</f>
        <v>0</v>
      </c>
      <c r="BF1156" s="550">
        <f>'Report 2'!$Y253</f>
        <v>0</v>
      </c>
      <c r="BG1156" s="550">
        <f>'Report 2'!$Z253</f>
        <v>0</v>
      </c>
      <c r="BH1156" s="550">
        <f>'Report 2'!$AA253</f>
        <v>0</v>
      </c>
      <c r="BI1156" s="550">
        <f>'Report 2'!$AB253</f>
        <v>0</v>
      </c>
      <c r="CC1156" s="542" t="s">
        <v>669</v>
      </c>
      <c r="CD1156" s="1014" t="s">
        <v>672</v>
      </c>
      <c r="CE1156" s="1014" t="str">
        <f>'Information Input'!$M$14</f>
        <v xml:space="preserve">      -      </v>
      </c>
      <c r="CF1156" s="551" t="s">
        <v>137</v>
      </c>
      <c r="CG1156" s="552">
        <f t="shared" si="205"/>
        <v>43647</v>
      </c>
      <c r="CH1156" s="552">
        <f t="shared" si="206"/>
        <v>43738</v>
      </c>
      <c r="CI1156" s="552">
        <f>'Information Input'!$H$35</f>
        <v>43555</v>
      </c>
      <c r="CJ1156" s="551" t="str">
        <f>'Information Input'!$J$22</f>
        <v>Quarterly</v>
      </c>
      <c r="CK1156" s="552">
        <f>'Information Input'!$H$30</f>
        <v>43555</v>
      </c>
      <c r="CL1156" s="551">
        <f>'Information Input'!$J$18</f>
        <v>2019</v>
      </c>
      <c r="CM1156" s="551" t="s">
        <v>104</v>
      </c>
      <c r="CN1156" s="1014" t="s">
        <v>105</v>
      </c>
      <c r="CO1156" s="542" t="s">
        <v>103</v>
      </c>
      <c r="CP1156" s="542" t="s">
        <v>671</v>
      </c>
      <c r="CQ1156" s="551">
        <v>35</v>
      </c>
      <c r="CR1156" s="542" t="s">
        <v>177</v>
      </c>
      <c r="CS1156" s="542" t="s">
        <v>235</v>
      </c>
      <c r="CT1156" s="1015">
        <f>'Report 1'!$AI$18</f>
        <v>0</v>
      </c>
      <c r="CU1156" s="1016">
        <f>SUMIF('Report 4A'!$G$16:$G$95,$CQ1156,'Report 4A'!$AQ$16:$AQ$95)</f>
        <v>0</v>
      </c>
      <c r="CV1156" s="1017">
        <f t="shared" ref="CV1156:CV1223" si="207">IF(CT1156&lt;&gt;0,CU1156/CT1156,0)</f>
        <v>0</v>
      </c>
    </row>
    <row r="1157" spans="2:100">
      <c r="B1157" s="535" t="s">
        <v>669</v>
      </c>
      <c r="C1157" s="536">
        <v>1</v>
      </c>
      <c r="D1157" s="537" t="str">
        <f>'Information Input'!$M$14</f>
        <v xml:space="preserve">      -      </v>
      </c>
      <c r="E1157" s="537" t="s">
        <v>136</v>
      </c>
      <c r="F1157" s="538">
        <f t="shared" si="200"/>
        <v>43556</v>
      </c>
      <c r="G1157" s="538">
        <f t="shared" si="201"/>
        <v>43646</v>
      </c>
      <c r="H1157" s="538">
        <f>'Information Input'!$H$35</f>
        <v>43555</v>
      </c>
      <c r="I1157" s="537" t="str">
        <f>'Information Input'!$J$22</f>
        <v>Quarterly</v>
      </c>
      <c r="J1157" s="538">
        <f>'Information Input'!$H$30</f>
        <v>43555</v>
      </c>
      <c r="K1157" s="537">
        <f>'Information Input'!$J$18</f>
        <v>2019</v>
      </c>
      <c r="L1157" s="579" t="s">
        <v>101</v>
      </c>
      <c r="M1157" s="540" t="s">
        <v>102</v>
      </c>
      <c r="N1157" s="541" t="s">
        <v>103</v>
      </c>
      <c r="O1157" s="542" t="s">
        <v>671</v>
      </c>
      <c r="P1157" s="537">
        <v>11</v>
      </c>
      <c r="Q1157" s="541" t="s">
        <v>153</v>
      </c>
      <c r="R1157" s="541" t="s">
        <v>231</v>
      </c>
      <c r="S1157" s="543">
        <f>'Report 1'!$AC$18</f>
        <v>0</v>
      </c>
      <c r="T1157" s="544">
        <f>'Report 1'!$AC$31</f>
        <v>0</v>
      </c>
      <c r="U1157" s="545">
        <f>'Report 1'!$AC$117</f>
        <v>0</v>
      </c>
      <c r="AL1157" s="546" t="s">
        <v>669</v>
      </c>
      <c r="AM1157" s="547">
        <v>2</v>
      </c>
      <c r="AN1157" s="547" t="str">
        <f>'Information Input'!$M$14</f>
        <v xml:space="preserve">      -      </v>
      </c>
      <c r="AO1157" s="547" t="s">
        <v>137</v>
      </c>
      <c r="AP1157" s="538">
        <f t="shared" si="203"/>
        <v>43647</v>
      </c>
      <c r="AQ1157" s="538">
        <f t="shared" si="204"/>
        <v>43738</v>
      </c>
      <c r="AR1157" s="538">
        <f>'Information Input'!$H$35</f>
        <v>43555</v>
      </c>
      <c r="AS1157" s="547" t="str">
        <f>'Information Input'!$J$22</f>
        <v>Quarterly</v>
      </c>
      <c r="AT1157" s="538">
        <f>'Information Input'!$H$30</f>
        <v>43555</v>
      </c>
      <c r="AU1157" s="547">
        <f>'Information Input'!$J$18</f>
        <v>2019</v>
      </c>
      <c r="AV1157" s="547" t="s">
        <v>101</v>
      </c>
      <c r="AW1157" s="547" t="s">
        <v>102</v>
      </c>
      <c r="AX1157" s="547" t="s">
        <v>103</v>
      </c>
      <c r="AY1157" s="548" t="s">
        <v>671</v>
      </c>
      <c r="AZ1157" s="547">
        <v>22</v>
      </c>
      <c r="BA1157" s="549" t="s">
        <v>164</v>
      </c>
      <c r="BB1157" s="543" t="s">
        <v>236</v>
      </c>
      <c r="BC1157" s="550">
        <f>'Report 2'!$V254</f>
        <v>0</v>
      </c>
      <c r="BD1157" s="550">
        <f>'Report 2'!$W254</f>
        <v>0</v>
      </c>
      <c r="BE1157" s="550">
        <f>'Report 2'!$X254</f>
        <v>0</v>
      </c>
      <c r="BF1157" s="550">
        <f>'Report 2'!$Y254</f>
        <v>0</v>
      </c>
      <c r="BG1157" s="550">
        <f>'Report 2'!$Z254</f>
        <v>0</v>
      </c>
      <c r="BH1157" s="550">
        <f>'Report 2'!$AA254</f>
        <v>0</v>
      </c>
      <c r="BI1157" s="550">
        <f>'Report 2'!$AB254</f>
        <v>0</v>
      </c>
      <c r="CC1157" s="542" t="s">
        <v>669</v>
      </c>
      <c r="CD1157" s="1014" t="s">
        <v>672</v>
      </c>
      <c r="CE1157" s="1014" t="str">
        <f>'Information Input'!$M$14</f>
        <v xml:space="preserve">      -      </v>
      </c>
      <c r="CF1157" s="551" t="s">
        <v>137</v>
      </c>
      <c r="CG1157" s="552">
        <f t="shared" si="205"/>
        <v>43647</v>
      </c>
      <c r="CH1157" s="552">
        <f t="shared" si="206"/>
        <v>43738</v>
      </c>
      <c r="CI1157" s="552">
        <f>'Information Input'!$H$35</f>
        <v>43555</v>
      </c>
      <c r="CJ1157" s="551" t="str">
        <f>'Information Input'!$J$22</f>
        <v>Quarterly</v>
      </c>
      <c r="CK1157" s="552">
        <f>'Information Input'!$H$30</f>
        <v>43555</v>
      </c>
      <c r="CL1157" s="551">
        <f>'Information Input'!$J$18</f>
        <v>2019</v>
      </c>
      <c r="CM1157" s="551" t="s">
        <v>104</v>
      </c>
      <c r="CN1157" s="1014" t="s">
        <v>105</v>
      </c>
      <c r="CO1157" s="542" t="s">
        <v>103</v>
      </c>
      <c r="CP1157" s="542" t="s">
        <v>671</v>
      </c>
      <c r="CQ1157" s="551">
        <v>36</v>
      </c>
      <c r="CR1157" s="542" t="s">
        <v>178</v>
      </c>
      <c r="CS1157" s="542" t="s">
        <v>235</v>
      </c>
      <c r="CT1157" s="1015">
        <f>'Report 1'!$AI$18</f>
        <v>0</v>
      </c>
      <c r="CU1157" s="1016">
        <f>SUMIF('Report 4A'!$G$16:$G$95,$CQ1157,'Report 4A'!$AQ$16:$AQ$95)</f>
        <v>0</v>
      </c>
      <c r="CV1157" s="1017">
        <f t="shared" si="207"/>
        <v>0</v>
      </c>
    </row>
    <row r="1158" spans="2:100">
      <c r="B1158" s="535" t="s">
        <v>669</v>
      </c>
      <c r="C1158" s="536">
        <v>1</v>
      </c>
      <c r="D1158" s="537" t="str">
        <f>'Information Input'!$M$14</f>
        <v xml:space="preserve">      -      </v>
      </c>
      <c r="E1158" s="537" t="s">
        <v>136</v>
      </c>
      <c r="F1158" s="538">
        <f t="shared" si="200"/>
        <v>43556</v>
      </c>
      <c r="G1158" s="538">
        <f t="shared" si="201"/>
        <v>43646</v>
      </c>
      <c r="H1158" s="538">
        <f>'Information Input'!$H$35</f>
        <v>43555</v>
      </c>
      <c r="I1158" s="537" t="str">
        <f>'Information Input'!$J$22</f>
        <v>Quarterly</v>
      </c>
      <c r="J1158" s="538">
        <f>'Information Input'!$H$30</f>
        <v>43555</v>
      </c>
      <c r="K1158" s="537">
        <f>'Information Input'!$J$18</f>
        <v>2019</v>
      </c>
      <c r="L1158" s="579" t="s">
        <v>101</v>
      </c>
      <c r="M1158" s="540" t="s">
        <v>102</v>
      </c>
      <c r="N1158" s="541" t="s">
        <v>103</v>
      </c>
      <c r="O1158" s="542" t="s">
        <v>671</v>
      </c>
      <c r="P1158" s="537">
        <v>12</v>
      </c>
      <c r="Q1158" s="541" t="s">
        <v>154</v>
      </c>
      <c r="R1158" s="541" t="s">
        <v>231</v>
      </c>
      <c r="S1158" s="543">
        <f>'Report 1'!$AC$18</f>
        <v>0</v>
      </c>
      <c r="T1158" s="544">
        <f>'Report 1'!$AC$32</f>
        <v>0</v>
      </c>
      <c r="U1158" s="545">
        <f>'Report 1'!$AC$118</f>
        <v>0</v>
      </c>
      <c r="AL1158" s="546" t="s">
        <v>669</v>
      </c>
      <c r="AM1158" s="547">
        <v>2</v>
      </c>
      <c r="AN1158" s="547" t="str">
        <f>'Information Input'!$M$14</f>
        <v xml:space="preserve">      -      </v>
      </c>
      <c r="AO1158" s="547" t="s">
        <v>137</v>
      </c>
      <c r="AP1158" s="538">
        <f t="shared" si="203"/>
        <v>43647</v>
      </c>
      <c r="AQ1158" s="538">
        <f t="shared" si="204"/>
        <v>43738</v>
      </c>
      <c r="AR1158" s="538">
        <f>'Information Input'!$H$35</f>
        <v>43555</v>
      </c>
      <c r="AS1158" s="547" t="str">
        <f>'Information Input'!$J$22</f>
        <v>Quarterly</v>
      </c>
      <c r="AT1158" s="538">
        <f>'Information Input'!$H$30</f>
        <v>43555</v>
      </c>
      <c r="AU1158" s="547">
        <f>'Information Input'!$J$18</f>
        <v>2019</v>
      </c>
      <c r="AV1158" s="547" t="s">
        <v>101</v>
      </c>
      <c r="AW1158" s="547" t="s">
        <v>102</v>
      </c>
      <c r="AX1158" s="547" t="s">
        <v>103</v>
      </c>
      <c r="AY1158" s="548" t="s">
        <v>671</v>
      </c>
      <c r="AZ1158" s="547">
        <v>23</v>
      </c>
      <c r="BA1158" s="549" t="s">
        <v>165</v>
      </c>
      <c r="BB1158" s="543" t="s">
        <v>236</v>
      </c>
      <c r="BC1158" s="550">
        <f>'Report 2'!$V255</f>
        <v>0</v>
      </c>
      <c r="BD1158" s="550">
        <f>'Report 2'!$W255</f>
        <v>0</v>
      </c>
      <c r="BE1158" s="550">
        <f>'Report 2'!$X255</f>
        <v>0</v>
      </c>
      <c r="BF1158" s="550">
        <f>'Report 2'!$Y255</f>
        <v>0</v>
      </c>
      <c r="BG1158" s="550">
        <f>'Report 2'!$Z255</f>
        <v>0</v>
      </c>
      <c r="BH1158" s="550">
        <f>'Report 2'!$AA255</f>
        <v>0</v>
      </c>
      <c r="BI1158" s="550">
        <f>'Report 2'!$AB255</f>
        <v>0</v>
      </c>
      <c r="CC1158" s="542" t="s">
        <v>669</v>
      </c>
      <c r="CD1158" s="1014" t="s">
        <v>672</v>
      </c>
      <c r="CE1158" s="1014" t="str">
        <f>'Information Input'!$M$14</f>
        <v xml:space="preserve">      -      </v>
      </c>
      <c r="CF1158" s="551" t="s">
        <v>137</v>
      </c>
      <c r="CG1158" s="552">
        <f t="shared" si="205"/>
        <v>43647</v>
      </c>
      <c r="CH1158" s="552">
        <f t="shared" si="206"/>
        <v>43738</v>
      </c>
      <c r="CI1158" s="552">
        <f>'Information Input'!$H$35</f>
        <v>43555</v>
      </c>
      <c r="CJ1158" s="551" t="str">
        <f>'Information Input'!$J$22</f>
        <v>Quarterly</v>
      </c>
      <c r="CK1158" s="552">
        <f>'Information Input'!$H$30</f>
        <v>43555</v>
      </c>
      <c r="CL1158" s="551">
        <f>'Information Input'!$J$18</f>
        <v>2019</v>
      </c>
      <c r="CM1158" s="551" t="s">
        <v>104</v>
      </c>
      <c r="CN1158" s="1014" t="s">
        <v>105</v>
      </c>
      <c r="CO1158" s="542" t="s">
        <v>103</v>
      </c>
      <c r="CP1158" s="542" t="s">
        <v>671</v>
      </c>
      <c r="CQ1158" s="551">
        <v>37</v>
      </c>
      <c r="CR1158" s="542" t="s">
        <v>179</v>
      </c>
      <c r="CS1158" s="542" t="s">
        <v>231</v>
      </c>
      <c r="CT1158" s="1015">
        <f>'Report 1'!$AI$18</f>
        <v>0</v>
      </c>
      <c r="CU1158" s="1016">
        <f>SUMIF('Report 4A'!$G$16:$G$95,$CQ1158,'Report 4A'!$AQ$16:$AQ$95)</f>
        <v>0</v>
      </c>
      <c r="CV1158" s="1017">
        <f t="shared" si="207"/>
        <v>0</v>
      </c>
    </row>
    <row r="1159" spans="2:100">
      <c r="B1159" s="535" t="s">
        <v>669</v>
      </c>
      <c r="C1159" s="536">
        <v>1</v>
      </c>
      <c r="D1159" s="537" t="str">
        <f>'Information Input'!$M$14</f>
        <v xml:space="preserve">      -      </v>
      </c>
      <c r="E1159" s="537" t="s">
        <v>136</v>
      </c>
      <c r="F1159" s="538">
        <f t="shared" si="200"/>
        <v>43556</v>
      </c>
      <c r="G1159" s="538">
        <f t="shared" si="201"/>
        <v>43646</v>
      </c>
      <c r="H1159" s="538">
        <f>'Information Input'!$H$35</f>
        <v>43555</v>
      </c>
      <c r="I1159" s="537" t="str">
        <f>'Information Input'!$J$22</f>
        <v>Quarterly</v>
      </c>
      <c r="J1159" s="538">
        <f>'Information Input'!$H$30</f>
        <v>43555</v>
      </c>
      <c r="K1159" s="537">
        <f>'Information Input'!$J$18</f>
        <v>2019</v>
      </c>
      <c r="L1159" s="579" t="s">
        <v>101</v>
      </c>
      <c r="M1159" s="540" t="s">
        <v>102</v>
      </c>
      <c r="N1159" s="541" t="s">
        <v>103</v>
      </c>
      <c r="O1159" s="542" t="s">
        <v>671</v>
      </c>
      <c r="P1159" s="537">
        <v>13</v>
      </c>
      <c r="Q1159" s="541" t="s">
        <v>155</v>
      </c>
      <c r="R1159" s="541" t="s">
        <v>232</v>
      </c>
      <c r="S1159" s="543">
        <f>'Report 1'!$AC$18</f>
        <v>0</v>
      </c>
      <c r="T1159" s="544">
        <f>'Report 1'!$AC$33</f>
        <v>0</v>
      </c>
      <c r="U1159" s="545">
        <f>'Report 1'!$AC$119</f>
        <v>0</v>
      </c>
      <c r="AL1159" s="546" t="s">
        <v>669</v>
      </c>
      <c r="AM1159" s="547">
        <v>2</v>
      </c>
      <c r="AN1159" s="547" t="str">
        <f>'Information Input'!$M$14</f>
        <v xml:space="preserve">      -      </v>
      </c>
      <c r="AO1159" s="547" t="s">
        <v>137</v>
      </c>
      <c r="AP1159" s="538">
        <f t="shared" si="203"/>
        <v>43647</v>
      </c>
      <c r="AQ1159" s="538">
        <f t="shared" si="204"/>
        <v>43738</v>
      </c>
      <c r="AR1159" s="538">
        <f>'Information Input'!$H$35</f>
        <v>43555</v>
      </c>
      <c r="AS1159" s="547" t="str">
        <f>'Information Input'!$J$22</f>
        <v>Quarterly</v>
      </c>
      <c r="AT1159" s="538">
        <f>'Information Input'!$H$30</f>
        <v>43555</v>
      </c>
      <c r="AU1159" s="547">
        <f>'Information Input'!$J$18</f>
        <v>2019</v>
      </c>
      <c r="AV1159" s="547" t="s">
        <v>101</v>
      </c>
      <c r="AW1159" s="547" t="s">
        <v>102</v>
      </c>
      <c r="AX1159" s="547" t="s">
        <v>103</v>
      </c>
      <c r="AY1159" s="548" t="s">
        <v>671</v>
      </c>
      <c r="AZ1159" s="547">
        <v>24</v>
      </c>
      <c r="BA1159" s="549" t="s">
        <v>166</v>
      </c>
      <c r="BB1159" s="543" t="s">
        <v>233</v>
      </c>
      <c r="BC1159" s="550">
        <f>'Report 2'!$V256</f>
        <v>0</v>
      </c>
      <c r="BD1159" s="550">
        <f>'Report 2'!$W256</f>
        <v>0</v>
      </c>
      <c r="BE1159" s="550">
        <f>'Report 2'!$X256</f>
        <v>0</v>
      </c>
      <c r="BF1159" s="550">
        <f>'Report 2'!$Y256</f>
        <v>0</v>
      </c>
      <c r="BG1159" s="550">
        <f>'Report 2'!$Z256</f>
        <v>0</v>
      </c>
      <c r="BH1159" s="550">
        <f>'Report 2'!$AA256</f>
        <v>0</v>
      </c>
      <c r="BI1159" s="550">
        <f>'Report 2'!$AB256</f>
        <v>0</v>
      </c>
      <c r="CC1159" s="542" t="s">
        <v>669</v>
      </c>
      <c r="CD1159" s="1014" t="s">
        <v>672</v>
      </c>
      <c r="CE1159" s="1014" t="str">
        <f>'Information Input'!$M$14</f>
        <v xml:space="preserve">      -      </v>
      </c>
      <c r="CF1159" s="551" t="s">
        <v>137</v>
      </c>
      <c r="CG1159" s="552">
        <f t="shared" si="205"/>
        <v>43647</v>
      </c>
      <c r="CH1159" s="552">
        <f t="shared" si="206"/>
        <v>43738</v>
      </c>
      <c r="CI1159" s="552">
        <f>'Information Input'!$H$35</f>
        <v>43555</v>
      </c>
      <c r="CJ1159" s="551" t="str">
        <f>'Information Input'!$J$22</f>
        <v>Quarterly</v>
      </c>
      <c r="CK1159" s="552">
        <f>'Information Input'!$H$30</f>
        <v>43555</v>
      </c>
      <c r="CL1159" s="551">
        <f>'Information Input'!$J$18</f>
        <v>2019</v>
      </c>
      <c r="CM1159" s="551" t="s">
        <v>104</v>
      </c>
      <c r="CN1159" s="1014" t="s">
        <v>105</v>
      </c>
      <c r="CO1159" s="542" t="s">
        <v>103</v>
      </c>
      <c r="CP1159" s="542" t="s">
        <v>671</v>
      </c>
      <c r="CQ1159" s="551">
        <v>38</v>
      </c>
      <c r="CR1159" s="542" t="s">
        <v>180</v>
      </c>
      <c r="CS1159" s="542" t="s">
        <v>233</v>
      </c>
      <c r="CT1159" s="1015">
        <f>'Report 1'!$AI$18</f>
        <v>0</v>
      </c>
      <c r="CU1159" s="1016">
        <f>SUMIF('Report 4A'!$G$16:$G$95,$CQ1159,'Report 4A'!$AQ$16:$AQ$95)</f>
        <v>0</v>
      </c>
      <c r="CV1159" s="1017">
        <f t="shared" si="207"/>
        <v>0</v>
      </c>
    </row>
    <row r="1160" spans="2:100">
      <c r="B1160" s="535" t="s">
        <v>669</v>
      </c>
      <c r="C1160" s="536">
        <v>1</v>
      </c>
      <c r="D1160" s="537" t="str">
        <f>'Information Input'!$M$14</f>
        <v xml:space="preserve">      -      </v>
      </c>
      <c r="E1160" s="537" t="s">
        <v>136</v>
      </c>
      <c r="F1160" s="538">
        <f t="shared" si="200"/>
        <v>43556</v>
      </c>
      <c r="G1160" s="538">
        <f t="shared" si="201"/>
        <v>43646</v>
      </c>
      <c r="H1160" s="538">
        <f>'Information Input'!$H$35</f>
        <v>43555</v>
      </c>
      <c r="I1160" s="537" t="str">
        <f>'Information Input'!$J$22</f>
        <v>Quarterly</v>
      </c>
      <c r="J1160" s="538">
        <f>'Information Input'!$H$30</f>
        <v>43555</v>
      </c>
      <c r="K1160" s="537">
        <f>'Information Input'!$J$18</f>
        <v>2019</v>
      </c>
      <c r="L1160" s="579" t="s">
        <v>101</v>
      </c>
      <c r="M1160" s="540" t="s">
        <v>102</v>
      </c>
      <c r="N1160" s="541" t="s">
        <v>103</v>
      </c>
      <c r="O1160" s="542" t="s">
        <v>671</v>
      </c>
      <c r="P1160" s="537">
        <v>14</v>
      </c>
      <c r="Q1160" s="541" t="s">
        <v>156</v>
      </c>
      <c r="R1160" s="541" t="s">
        <v>233</v>
      </c>
      <c r="S1160" s="543">
        <f>'Report 1'!$AC$18</f>
        <v>0</v>
      </c>
      <c r="T1160" s="544">
        <f>'Report 1'!$AC$34</f>
        <v>0</v>
      </c>
      <c r="U1160" s="545">
        <f>'Report 1'!$AC$120</f>
        <v>0</v>
      </c>
      <c r="AL1160" s="546" t="s">
        <v>669</v>
      </c>
      <c r="AM1160" s="547">
        <v>2</v>
      </c>
      <c r="AN1160" s="547" t="str">
        <f>'Information Input'!$M$14</f>
        <v xml:space="preserve">      -      </v>
      </c>
      <c r="AO1160" s="547" t="s">
        <v>137</v>
      </c>
      <c r="AP1160" s="538">
        <f t="shared" si="203"/>
        <v>43647</v>
      </c>
      <c r="AQ1160" s="538">
        <f t="shared" si="204"/>
        <v>43738</v>
      </c>
      <c r="AR1160" s="538">
        <f>'Information Input'!$H$35</f>
        <v>43555</v>
      </c>
      <c r="AS1160" s="547" t="str">
        <f>'Information Input'!$J$22</f>
        <v>Quarterly</v>
      </c>
      <c r="AT1160" s="538">
        <f>'Information Input'!$H$30</f>
        <v>43555</v>
      </c>
      <c r="AU1160" s="547">
        <f>'Information Input'!$J$18</f>
        <v>2019</v>
      </c>
      <c r="AV1160" s="547" t="s">
        <v>101</v>
      </c>
      <c r="AW1160" s="547" t="s">
        <v>102</v>
      </c>
      <c r="AX1160" s="547" t="s">
        <v>103</v>
      </c>
      <c r="AY1160" s="548" t="s">
        <v>671</v>
      </c>
      <c r="AZ1160" s="547">
        <v>25</v>
      </c>
      <c r="BA1160" s="549" t="s">
        <v>167</v>
      </c>
      <c r="BB1160" s="543" t="s">
        <v>233</v>
      </c>
      <c r="BC1160" s="550">
        <f>'Report 2'!$V257</f>
        <v>0</v>
      </c>
      <c r="BD1160" s="550">
        <f>'Report 2'!$W257</f>
        <v>0</v>
      </c>
      <c r="BE1160" s="550">
        <f>'Report 2'!$X257</f>
        <v>0</v>
      </c>
      <c r="BF1160" s="550">
        <f>'Report 2'!$Y257</f>
        <v>0</v>
      </c>
      <c r="BG1160" s="550">
        <f>'Report 2'!$Z257</f>
        <v>0</v>
      </c>
      <c r="BH1160" s="550">
        <f>'Report 2'!$AA257</f>
        <v>0</v>
      </c>
      <c r="BI1160" s="550">
        <f>'Report 2'!$AB257</f>
        <v>0</v>
      </c>
      <c r="CC1160" s="542" t="s">
        <v>669</v>
      </c>
      <c r="CD1160" s="1014" t="s">
        <v>672</v>
      </c>
      <c r="CE1160" s="1014" t="str">
        <f>'Information Input'!$M$14</f>
        <v xml:space="preserve">      -      </v>
      </c>
      <c r="CF1160" s="551" t="s">
        <v>137</v>
      </c>
      <c r="CG1160" s="552">
        <f t="shared" si="205"/>
        <v>43647</v>
      </c>
      <c r="CH1160" s="552">
        <f t="shared" si="206"/>
        <v>43738</v>
      </c>
      <c r="CI1160" s="552">
        <f>'Information Input'!$H$35</f>
        <v>43555</v>
      </c>
      <c r="CJ1160" s="551" t="str">
        <f>'Information Input'!$J$22</f>
        <v>Quarterly</v>
      </c>
      <c r="CK1160" s="552">
        <f>'Information Input'!$H$30</f>
        <v>43555</v>
      </c>
      <c r="CL1160" s="551">
        <f>'Information Input'!$J$18</f>
        <v>2019</v>
      </c>
      <c r="CM1160" s="551" t="s">
        <v>104</v>
      </c>
      <c r="CN1160" s="1014" t="s">
        <v>105</v>
      </c>
      <c r="CO1160" s="542" t="s">
        <v>103</v>
      </c>
      <c r="CP1160" s="542" t="s">
        <v>671</v>
      </c>
      <c r="CQ1160" s="551">
        <v>39</v>
      </c>
      <c r="CR1160" s="542" t="s">
        <v>181</v>
      </c>
      <c r="CS1160" s="542" t="s">
        <v>233</v>
      </c>
      <c r="CT1160" s="1015">
        <f>'Report 1'!$AI$18</f>
        <v>0</v>
      </c>
      <c r="CU1160" s="1016">
        <f>SUMIF('Report 4A'!$G$16:$G$95,$CQ1160,'Report 4A'!$AQ$16:$AQ$95)</f>
        <v>0</v>
      </c>
      <c r="CV1160" s="1017">
        <f t="shared" si="207"/>
        <v>0</v>
      </c>
    </row>
    <row r="1161" spans="2:100">
      <c r="B1161" s="535" t="s">
        <v>669</v>
      </c>
      <c r="C1161" s="536">
        <v>1</v>
      </c>
      <c r="D1161" s="537" t="str">
        <f>'Information Input'!$M$14</f>
        <v xml:space="preserve">      -      </v>
      </c>
      <c r="E1161" s="537" t="s">
        <v>136</v>
      </c>
      <c r="F1161" s="538">
        <f t="shared" si="200"/>
        <v>43556</v>
      </c>
      <c r="G1161" s="538">
        <f t="shared" si="201"/>
        <v>43646</v>
      </c>
      <c r="H1161" s="538">
        <f>'Information Input'!$H$35</f>
        <v>43555</v>
      </c>
      <c r="I1161" s="537" t="str">
        <f>'Information Input'!$J$22</f>
        <v>Quarterly</v>
      </c>
      <c r="J1161" s="538">
        <f>'Information Input'!$H$30</f>
        <v>43555</v>
      </c>
      <c r="K1161" s="537">
        <f>'Information Input'!$J$18</f>
        <v>2019</v>
      </c>
      <c r="L1161" s="579" t="s">
        <v>101</v>
      </c>
      <c r="M1161" s="540" t="s">
        <v>102</v>
      </c>
      <c r="N1161" s="541" t="s">
        <v>103</v>
      </c>
      <c r="O1161" s="542" t="s">
        <v>671</v>
      </c>
      <c r="P1161" s="537">
        <v>15</v>
      </c>
      <c r="Q1161" s="541" t="s">
        <v>157</v>
      </c>
      <c r="R1161" s="541" t="s">
        <v>234</v>
      </c>
      <c r="S1161" s="543">
        <f>'Report 1'!$AC$18</f>
        <v>0</v>
      </c>
      <c r="T1161" s="544">
        <f>'Report 1'!$AC$35</f>
        <v>0</v>
      </c>
      <c r="U1161" s="545">
        <f>'Report 1'!$AC$121</f>
        <v>0</v>
      </c>
      <c r="AL1161" s="546" t="s">
        <v>669</v>
      </c>
      <c r="AM1161" s="547">
        <v>2</v>
      </c>
      <c r="AN1161" s="547" t="str">
        <f>'Information Input'!$M$14</f>
        <v xml:space="preserve">      -      </v>
      </c>
      <c r="AO1161" s="547" t="s">
        <v>137</v>
      </c>
      <c r="AP1161" s="538">
        <f t="shared" si="203"/>
        <v>43647</v>
      </c>
      <c r="AQ1161" s="538">
        <f t="shared" si="204"/>
        <v>43738</v>
      </c>
      <c r="AR1161" s="538">
        <f>'Information Input'!$H$35</f>
        <v>43555</v>
      </c>
      <c r="AS1161" s="547" t="str">
        <f>'Information Input'!$J$22</f>
        <v>Quarterly</v>
      </c>
      <c r="AT1161" s="538">
        <f>'Information Input'!$H$30</f>
        <v>43555</v>
      </c>
      <c r="AU1161" s="547">
        <f>'Information Input'!$J$18</f>
        <v>2019</v>
      </c>
      <c r="AV1161" s="547" t="s">
        <v>101</v>
      </c>
      <c r="AW1161" s="547" t="s">
        <v>102</v>
      </c>
      <c r="AX1161" s="547" t="s">
        <v>103</v>
      </c>
      <c r="AY1161" s="548" t="s">
        <v>671</v>
      </c>
      <c r="AZ1161" s="547">
        <v>26</v>
      </c>
      <c r="BA1161" s="549" t="s">
        <v>168</v>
      </c>
      <c r="BB1161" s="543" t="s">
        <v>237</v>
      </c>
      <c r="BC1161" s="550">
        <f>'Report 2'!$V258</f>
        <v>0</v>
      </c>
      <c r="BD1161" s="550">
        <f>'Report 2'!$W258</f>
        <v>0</v>
      </c>
      <c r="BE1161" s="550">
        <f>'Report 2'!$X258</f>
        <v>0</v>
      </c>
      <c r="BF1161" s="550">
        <f>'Report 2'!$Y258</f>
        <v>0</v>
      </c>
      <c r="BG1161" s="550">
        <f>'Report 2'!$Z258</f>
        <v>0</v>
      </c>
      <c r="BH1161" s="550">
        <f>'Report 2'!$AA258</f>
        <v>0</v>
      </c>
      <c r="BI1161" s="550">
        <f>'Report 2'!$AB258</f>
        <v>0</v>
      </c>
      <c r="CC1161" s="542" t="s">
        <v>669</v>
      </c>
      <c r="CD1161" s="1014" t="s">
        <v>672</v>
      </c>
      <c r="CE1161" s="1014" t="str">
        <f>'Information Input'!$M$14</f>
        <v xml:space="preserve">      -      </v>
      </c>
      <c r="CF1161" s="551" t="s">
        <v>137</v>
      </c>
      <c r="CG1161" s="552">
        <f t="shared" si="205"/>
        <v>43647</v>
      </c>
      <c r="CH1161" s="552">
        <f t="shared" si="206"/>
        <v>43738</v>
      </c>
      <c r="CI1161" s="552">
        <f>'Information Input'!$H$35</f>
        <v>43555</v>
      </c>
      <c r="CJ1161" s="551" t="str">
        <f>'Information Input'!$J$22</f>
        <v>Quarterly</v>
      </c>
      <c r="CK1161" s="552">
        <f>'Information Input'!$H$30</f>
        <v>43555</v>
      </c>
      <c r="CL1161" s="551">
        <f>'Information Input'!$J$18</f>
        <v>2019</v>
      </c>
      <c r="CM1161" s="551" t="s">
        <v>104</v>
      </c>
      <c r="CN1161" s="1014" t="s">
        <v>105</v>
      </c>
      <c r="CO1161" s="542" t="s">
        <v>103</v>
      </c>
      <c r="CP1161" s="542" t="s">
        <v>671</v>
      </c>
      <c r="CQ1161" s="551">
        <v>40</v>
      </c>
      <c r="CR1161" s="542" t="s">
        <v>182</v>
      </c>
      <c r="CS1161" s="542" t="s">
        <v>238</v>
      </c>
      <c r="CT1161" s="1015">
        <f>'Report 1'!$AI$18</f>
        <v>0</v>
      </c>
      <c r="CU1161" s="1016">
        <f>SUMIF('Report 4A'!$G$16:$G$95,$CQ1161,'Report 4A'!$AQ$16:$AQ$95)</f>
        <v>0</v>
      </c>
      <c r="CV1161" s="1017">
        <f t="shared" si="207"/>
        <v>0</v>
      </c>
    </row>
    <row r="1162" spans="2:100">
      <c r="B1162" s="535" t="s">
        <v>669</v>
      </c>
      <c r="C1162" s="536">
        <v>1</v>
      </c>
      <c r="D1162" s="537" t="str">
        <f>'Information Input'!$M$14</f>
        <v xml:space="preserve">      -      </v>
      </c>
      <c r="E1162" s="537" t="s">
        <v>136</v>
      </c>
      <c r="F1162" s="538">
        <f t="shared" si="200"/>
        <v>43556</v>
      </c>
      <c r="G1162" s="538">
        <f t="shared" si="201"/>
        <v>43646</v>
      </c>
      <c r="H1162" s="538">
        <f>'Information Input'!$H$35</f>
        <v>43555</v>
      </c>
      <c r="I1162" s="537" t="str">
        <f>'Information Input'!$J$22</f>
        <v>Quarterly</v>
      </c>
      <c r="J1162" s="538">
        <f>'Information Input'!$H$30</f>
        <v>43555</v>
      </c>
      <c r="K1162" s="537">
        <f>'Information Input'!$J$18</f>
        <v>2019</v>
      </c>
      <c r="L1162" s="579" t="s">
        <v>101</v>
      </c>
      <c r="M1162" s="540" t="s">
        <v>102</v>
      </c>
      <c r="N1162" s="541" t="s">
        <v>103</v>
      </c>
      <c r="O1162" s="542" t="s">
        <v>671</v>
      </c>
      <c r="P1162" s="537">
        <v>16</v>
      </c>
      <c r="Q1162" s="541" t="s">
        <v>158</v>
      </c>
      <c r="R1162" s="541" t="s">
        <v>235</v>
      </c>
      <c r="S1162" s="543">
        <f>'Report 1'!$AC$18</f>
        <v>0</v>
      </c>
      <c r="T1162" s="544">
        <f>'Report 1'!$AC$36</f>
        <v>0</v>
      </c>
      <c r="U1162" s="545">
        <f>'Report 1'!$AC$122</f>
        <v>0</v>
      </c>
      <c r="AL1162" s="546" t="s">
        <v>669</v>
      </c>
      <c r="AM1162" s="547">
        <v>2</v>
      </c>
      <c r="AN1162" s="547" t="str">
        <f>'Information Input'!$M$14</f>
        <v xml:space="preserve">      -      </v>
      </c>
      <c r="AO1162" s="547" t="s">
        <v>137</v>
      </c>
      <c r="AP1162" s="538">
        <f t="shared" si="203"/>
        <v>43647</v>
      </c>
      <c r="AQ1162" s="538">
        <f t="shared" si="204"/>
        <v>43738</v>
      </c>
      <c r="AR1162" s="538">
        <f>'Information Input'!$H$35</f>
        <v>43555</v>
      </c>
      <c r="AS1162" s="547" t="str">
        <f>'Information Input'!$J$22</f>
        <v>Quarterly</v>
      </c>
      <c r="AT1162" s="538">
        <f>'Information Input'!$H$30</f>
        <v>43555</v>
      </c>
      <c r="AU1162" s="547">
        <f>'Information Input'!$J$18</f>
        <v>2019</v>
      </c>
      <c r="AV1162" s="547" t="s">
        <v>101</v>
      </c>
      <c r="AW1162" s="547" t="s">
        <v>102</v>
      </c>
      <c r="AX1162" s="547" t="s">
        <v>103</v>
      </c>
      <c r="AY1162" s="548" t="s">
        <v>671</v>
      </c>
      <c r="AZ1162" s="547">
        <v>27</v>
      </c>
      <c r="BA1162" s="549" t="s">
        <v>169</v>
      </c>
      <c r="BB1162" s="543" t="s">
        <v>235</v>
      </c>
      <c r="BC1162" s="550">
        <f>'Report 2'!$V259</f>
        <v>0</v>
      </c>
      <c r="BD1162" s="550">
        <f>'Report 2'!$W259</f>
        <v>0</v>
      </c>
      <c r="BE1162" s="550">
        <f>'Report 2'!$X259</f>
        <v>0</v>
      </c>
      <c r="BF1162" s="550">
        <f>'Report 2'!$Y259</f>
        <v>0</v>
      </c>
      <c r="BG1162" s="550">
        <f>'Report 2'!$Z259</f>
        <v>0</v>
      </c>
      <c r="BH1162" s="550">
        <f>'Report 2'!$AA259</f>
        <v>0</v>
      </c>
      <c r="BI1162" s="550">
        <f>'Report 2'!$AB259</f>
        <v>0</v>
      </c>
      <c r="CC1162" s="542" t="s">
        <v>669</v>
      </c>
      <c r="CD1162" s="1014" t="s">
        <v>672</v>
      </c>
      <c r="CE1162" s="1014" t="str">
        <f>'Information Input'!$M$14</f>
        <v xml:space="preserve">      -      </v>
      </c>
      <c r="CF1162" s="551" t="s">
        <v>137</v>
      </c>
      <c r="CG1162" s="552">
        <f t="shared" si="205"/>
        <v>43647</v>
      </c>
      <c r="CH1162" s="552">
        <f t="shared" si="206"/>
        <v>43738</v>
      </c>
      <c r="CI1162" s="552">
        <f>'Information Input'!$H$35</f>
        <v>43555</v>
      </c>
      <c r="CJ1162" s="551" t="str">
        <f>'Information Input'!$J$22</f>
        <v>Quarterly</v>
      </c>
      <c r="CK1162" s="552">
        <f>'Information Input'!$H$30</f>
        <v>43555</v>
      </c>
      <c r="CL1162" s="551">
        <f>'Information Input'!$J$18</f>
        <v>2019</v>
      </c>
      <c r="CM1162" s="551" t="s">
        <v>104</v>
      </c>
      <c r="CN1162" s="1014" t="s">
        <v>105</v>
      </c>
      <c r="CO1162" s="542" t="s">
        <v>103</v>
      </c>
      <c r="CP1162" s="542" t="s">
        <v>671</v>
      </c>
      <c r="CQ1162" s="551">
        <v>41</v>
      </c>
      <c r="CR1162" s="542" t="s">
        <v>183</v>
      </c>
      <c r="CS1162" s="542" t="s">
        <v>238</v>
      </c>
      <c r="CT1162" s="1015">
        <f>'Report 1'!$AI$18</f>
        <v>0</v>
      </c>
      <c r="CU1162" s="1016">
        <f>SUMIF('Report 4A'!$G$16:$G$95,$CQ1162,'Report 4A'!$AQ$16:$AQ$95)</f>
        <v>0</v>
      </c>
      <c r="CV1162" s="1017">
        <f t="shared" ref="CV1162:CV1164" si="208">IF(CT1162&lt;&gt;0,CU1162/CT1162,0)</f>
        <v>0</v>
      </c>
    </row>
    <row r="1163" spans="2:100">
      <c r="B1163" s="535" t="s">
        <v>669</v>
      </c>
      <c r="C1163" s="536">
        <v>1</v>
      </c>
      <c r="D1163" s="537" t="str">
        <f>'Information Input'!$M$14</f>
        <v xml:space="preserve">      -      </v>
      </c>
      <c r="E1163" s="537" t="s">
        <v>136</v>
      </c>
      <c r="F1163" s="538">
        <f t="shared" si="200"/>
        <v>43556</v>
      </c>
      <c r="G1163" s="538">
        <f t="shared" si="201"/>
        <v>43646</v>
      </c>
      <c r="H1163" s="538">
        <f>'Information Input'!$H$35</f>
        <v>43555</v>
      </c>
      <c r="I1163" s="537" t="str">
        <f>'Information Input'!$J$22</f>
        <v>Quarterly</v>
      </c>
      <c r="J1163" s="538">
        <f>'Information Input'!$H$30</f>
        <v>43555</v>
      </c>
      <c r="K1163" s="537">
        <f>'Information Input'!$J$18</f>
        <v>2019</v>
      </c>
      <c r="L1163" s="579" t="s">
        <v>101</v>
      </c>
      <c r="M1163" s="540" t="s">
        <v>102</v>
      </c>
      <c r="N1163" s="541" t="s">
        <v>103</v>
      </c>
      <c r="O1163" s="542" t="s">
        <v>671</v>
      </c>
      <c r="P1163" s="537">
        <v>17</v>
      </c>
      <c r="Q1163" s="541" t="s">
        <v>159</v>
      </c>
      <c r="R1163" s="541" t="s">
        <v>235</v>
      </c>
      <c r="S1163" s="543">
        <f>'Report 1'!$AC$18</f>
        <v>0</v>
      </c>
      <c r="T1163" s="544">
        <f>'Report 1'!$AC$37</f>
        <v>0</v>
      </c>
      <c r="U1163" s="545">
        <f>'Report 1'!$AC$123</f>
        <v>0</v>
      </c>
      <c r="AL1163" s="546" t="s">
        <v>669</v>
      </c>
      <c r="AM1163" s="547">
        <v>2</v>
      </c>
      <c r="AN1163" s="547" t="str">
        <f>'Information Input'!$M$14</f>
        <v xml:space="preserve">      -      </v>
      </c>
      <c r="AO1163" s="547" t="s">
        <v>137</v>
      </c>
      <c r="AP1163" s="538">
        <f t="shared" si="203"/>
        <v>43647</v>
      </c>
      <c r="AQ1163" s="538">
        <f t="shared" si="204"/>
        <v>43738</v>
      </c>
      <c r="AR1163" s="538">
        <f>'Information Input'!$H$35</f>
        <v>43555</v>
      </c>
      <c r="AS1163" s="547" t="str">
        <f>'Information Input'!$J$22</f>
        <v>Quarterly</v>
      </c>
      <c r="AT1163" s="538">
        <f>'Information Input'!$H$30</f>
        <v>43555</v>
      </c>
      <c r="AU1163" s="547">
        <f>'Information Input'!$J$18</f>
        <v>2019</v>
      </c>
      <c r="AV1163" s="547" t="s">
        <v>101</v>
      </c>
      <c r="AW1163" s="547" t="s">
        <v>102</v>
      </c>
      <c r="AX1163" s="547" t="s">
        <v>103</v>
      </c>
      <c r="AY1163" s="548" t="s">
        <v>671</v>
      </c>
      <c r="AZ1163" s="547">
        <v>28</v>
      </c>
      <c r="BA1163" s="549" t="s">
        <v>170</v>
      </c>
      <c r="BB1163" s="543" t="s">
        <v>235</v>
      </c>
      <c r="BC1163" s="550">
        <f>'Report 2'!$V260</f>
        <v>0</v>
      </c>
      <c r="BD1163" s="550">
        <f>'Report 2'!$W260</f>
        <v>0</v>
      </c>
      <c r="BE1163" s="550">
        <f>'Report 2'!$X260</f>
        <v>0</v>
      </c>
      <c r="BF1163" s="550">
        <f>'Report 2'!$Y260</f>
        <v>0</v>
      </c>
      <c r="BG1163" s="550">
        <f>'Report 2'!$Z260</f>
        <v>0</v>
      </c>
      <c r="BH1163" s="550">
        <f>'Report 2'!$AA260</f>
        <v>0</v>
      </c>
      <c r="BI1163" s="550">
        <f>'Report 2'!$AB260</f>
        <v>0</v>
      </c>
      <c r="CC1163" s="542" t="s">
        <v>669</v>
      </c>
      <c r="CD1163" s="1014" t="s">
        <v>672</v>
      </c>
      <c r="CE1163" s="1014" t="str">
        <f>'Information Input'!$M$14</f>
        <v xml:space="preserve">      -      </v>
      </c>
      <c r="CF1163" s="551" t="s">
        <v>137</v>
      </c>
      <c r="CG1163" s="552">
        <f t="shared" si="205"/>
        <v>43647</v>
      </c>
      <c r="CH1163" s="552">
        <f t="shared" si="206"/>
        <v>43738</v>
      </c>
      <c r="CI1163" s="552">
        <f>'Information Input'!$H$35</f>
        <v>43555</v>
      </c>
      <c r="CJ1163" s="551" t="str">
        <f>'Information Input'!$J$22</f>
        <v>Quarterly</v>
      </c>
      <c r="CK1163" s="552">
        <f>'Information Input'!$H$30</f>
        <v>43555</v>
      </c>
      <c r="CL1163" s="551">
        <f>'Information Input'!$J$18</f>
        <v>2019</v>
      </c>
      <c r="CM1163" s="1018" t="s">
        <v>104</v>
      </c>
      <c r="CN1163" s="1014" t="s">
        <v>105</v>
      </c>
      <c r="CO1163" s="542" t="s">
        <v>103</v>
      </c>
      <c r="CP1163" s="542" t="s">
        <v>671</v>
      </c>
      <c r="CQ1163" s="551">
        <v>42</v>
      </c>
      <c r="CR1163" s="542" t="s">
        <v>184</v>
      </c>
      <c r="CS1163" s="542" t="s">
        <v>233</v>
      </c>
      <c r="CT1163" s="1015">
        <f>'Report 1'!$AI$18</f>
        <v>0</v>
      </c>
      <c r="CU1163" s="1016">
        <f>SUMIF('Report 4A'!$G$16:$G$95,$CQ1163,'Report 4A'!$AQ$16:$AQ$95)</f>
        <v>0</v>
      </c>
      <c r="CV1163" s="1017">
        <f t="shared" si="208"/>
        <v>0</v>
      </c>
    </row>
    <row r="1164" spans="2:100">
      <c r="B1164" s="535" t="s">
        <v>669</v>
      </c>
      <c r="C1164" s="536">
        <v>1</v>
      </c>
      <c r="D1164" s="537" t="str">
        <f>'Information Input'!$M$14</f>
        <v xml:space="preserve">      -      </v>
      </c>
      <c r="E1164" s="537" t="s">
        <v>136</v>
      </c>
      <c r="F1164" s="538">
        <f t="shared" si="200"/>
        <v>43556</v>
      </c>
      <c r="G1164" s="538">
        <f t="shared" si="201"/>
        <v>43646</v>
      </c>
      <c r="H1164" s="538">
        <f>'Information Input'!$H$35</f>
        <v>43555</v>
      </c>
      <c r="I1164" s="537" t="str">
        <f>'Information Input'!$J$22</f>
        <v>Quarterly</v>
      </c>
      <c r="J1164" s="538">
        <f>'Information Input'!$H$30</f>
        <v>43555</v>
      </c>
      <c r="K1164" s="537">
        <f>'Information Input'!$J$18</f>
        <v>2019</v>
      </c>
      <c r="L1164" s="579" t="s">
        <v>101</v>
      </c>
      <c r="M1164" s="540" t="s">
        <v>102</v>
      </c>
      <c r="N1164" s="541" t="s">
        <v>103</v>
      </c>
      <c r="O1164" s="542" t="s">
        <v>671</v>
      </c>
      <c r="P1164" s="537">
        <v>18</v>
      </c>
      <c r="Q1164" s="541" t="s">
        <v>160</v>
      </c>
      <c r="R1164" s="541" t="s">
        <v>235</v>
      </c>
      <c r="S1164" s="543">
        <f>'Report 1'!$AC$18</f>
        <v>0</v>
      </c>
      <c r="T1164" s="544">
        <f>'Report 1'!$AC$38</f>
        <v>0</v>
      </c>
      <c r="U1164" s="545">
        <f>'Report 1'!$AC$124</f>
        <v>0</v>
      </c>
      <c r="AL1164" s="546" t="s">
        <v>669</v>
      </c>
      <c r="AM1164" s="547">
        <v>2</v>
      </c>
      <c r="AN1164" s="547" t="str">
        <f>'Information Input'!$M$14</f>
        <v xml:space="preserve">      -      </v>
      </c>
      <c r="AO1164" s="547" t="s">
        <v>137</v>
      </c>
      <c r="AP1164" s="538">
        <f t="shared" si="203"/>
        <v>43647</v>
      </c>
      <c r="AQ1164" s="538">
        <f t="shared" si="204"/>
        <v>43738</v>
      </c>
      <c r="AR1164" s="538">
        <f>'Information Input'!$H$35</f>
        <v>43555</v>
      </c>
      <c r="AS1164" s="547" t="str">
        <f>'Information Input'!$J$22</f>
        <v>Quarterly</v>
      </c>
      <c r="AT1164" s="538">
        <f>'Information Input'!$H$30</f>
        <v>43555</v>
      </c>
      <c r="AU1164" s="547">
        <f>'Information Input'!$J$18</f>
        <v>2019</v>
      </c>
      <c r="AV1164" s="547" t="s">
        <v>101</v>
      </c>
      <c r="AW1164" s="547" t="s">
        <v>102</v>
      </c>
      <c r="AX1164" s="547" t="s">
        <v>103</v>
      </c>
      <c r="AY1164" s="548" t="s">
        <v>671</v>
      </c>
      <c r="AZ1164" s="547">
        <v>29</v>
      </c>
      <c r="BA1164" s="549" t="s">
        <v>171</v>
      </c>
      <c r="BB1164" s="543" t="s">
        <v>238</v>
      </c>
      <c r="BC1164" s="550">
        <f>'Report 2'!$V261</f>
        <v>0</v>
      </c>
      <c r="BD1164" s="550">
        <f>'Report 2'!$W261</f>
        <v>0</v>
      </c>
      <c r="BE1164" s="550">
        <f>'Report 2'!$X261</f>
        <v>0</v>
      </c>
      <c r="BF1164" s="550">
        <f>'Report 2'!$Y261</f>
        <v>0</v>
      </c>
      <c r="BG1164" s="550">
        <f>'Report 2'!$Z261</f>
        <v>0</v>
      </c>
      <c r="BH1164" s="550">
        <f>'Report 2'!$AA261</f>
        <v>0</v>
      </c>
      <c r="BI1164" s="550">
        <f>'Report 2'!$AB261</f>
        <v>0</v>
      </c>
      <c r="CC1164" s="542" t="s">
        <v>669</v>
      </c>
      <c r="CD1164" s="1014" t="s">
        <v>672</v>
      </c>
      <c r="CE1164" s="1014" t="str">
        <f>'Information Input'!$M$14</f>
        <v xml:space="preserve">      -      </v>
      </c>
      <c r="CF1164" s="551" t="s">
        <v>137</v>
      </c>
      <c r="CG1164" s="552">
        <f t="shared" si="205"/>
        <v>43647</v>
      </c>
      <c r="CH1164" s="552">
        <f t="shared" si="206"/>
        <v>43738</v>
      </c>
      <c r="CI1164" s="552">
        <f>'Information Input'!$H$35</f>
        <v>43555</v>
      </c>
      <c r="CJ1164" s="551" t="str">
        <f>'Information Input'!$J$22</f>
        <v>Quarterly</v>
      </c>
      <c r="CK1164" s="552">
        <f>'Information Input'!$H$30</f>
        <v>43555</v>
      </c>
      <c r="CL1164" s="551">
        <f>'Information Input'!$J$18</f>
        <v>2019</v>
      </c>
      <c r="CM1164" s="1018" t="s">
        <v>104</v>
      </c>
      <c r="CN1164" s="1014" t="s">
        <v>105</v>
      </c>
      <c r="CO1164" s="542" t="s">
        <v>103</v>
      </c>
      <c r="CP1164" s="542" t="s">
        <v>671</v>
      </c>
      <c r="CQ1164" s="551">
        <v>43</v>
      </c>
      <c r="CR1164" s="542" t="s">
        <v>185</v>
      </c>
      <c r="CS1164" s="542" t="s">
        <v>233</v>
      </c>
      <c r="CT1164" s="1015">
        <f>'Report 1'!$AI$18</f>
        <v>0</v>
      </c>
      <c r="CU1164" s="1016">
        <f>SUMIF('Report 4A'!$G$16:$G$95,$CQ1164,'Report 4A'!$AQ$16:$AQ$95)</f>
        <v>0</v>
      </c>
      <c r="CV1164" s="1017">
        <f t="shared" si="208"/>
        <v>0</v>
      </c>
    </row>
    <row r="1165" spans="2:100">
      <c r="B1165" s="535" t="s">
        <v>669</v>
      </c>
      <c r="C1165" s="536">
        <v>1</v>
      </c>
      <c r="D1165" s="537" t="str">
        <f>'Information Input'!$M$14</f>
        <v xml:space="preserve">      -      </v>
      </c>
      <c r="E1165" s="537" t="s">
        <v>136</v>
      </c>
      <c r="F1165" s="538">
        <f t="shared" si="200"/>
        <v>43556</v>
      </c>
      <c r="G1165" s="538">
        <f t="shared" si="201"/>
        <v>43646</v>
      </c>
      <c r="H1165" s="538">
        <f>'Information Input'!$H$35</f>
        <v>43555</v>
      </c>
      <c r="I1165" s="537" t="str">
        <f>'Information Input'!$J$22</f>
        <v>Quarterly</v>
      </c>
      <c r="J1165" s="538">
        <f>'Information Input'!$H$30</f>
        <v>43555</v>
      </c>
      <c r="K1165" s="537">
        <f>'Information Input'!$J$18</f>
        <v>2019</v>
      </c>
      <c r="L1165" s="579" t="s">
        <v>101</v>
      </c>
      <c r="M1165" s="540" t="s">
        <v>102</v>
      </c>
      <c r="N1165" s="541" t="s">
        <v>103</v>
      </c>
      <c r="O1165" s="542" t="s">
        <v>671</v>
      </c>
      <c r="P1165" s="537">
        <v>19</v>
      </c>
      <c r="Q1165" s="541" t="s">
        <v>161</v>
      </c>
      <c r="R1165" s="541" t="s">
        <v>235</v>
      </c>
      <c r="S1165" s="543">
        <f>'Report 1'!$AC$18</f>
        <v>0</v>
      </c>
      <c r="T1165" s="544">
        <f>'Report 1'!$AC$39</f>
        <v>0</v>
      </c>
      <c r="U1165" s="545">
        <f>'Report 1'!$AC$125</f>
        <v>0</v>
      </c>
      <c r="AL1165" s="546" t="s">
        <v>669</v>
      </c>
      <c r="AM1165" s="547">
        <v>2</v>
      </c>
      <c r="AN1165" s="547" t="str">
        <f>'Information Input'!$M$14</f>
        <v xml:space="preserve">      -      </v>
      </c>
      <c r="AO1165" s="547" t="s">
        <v>137</v>
      </c>
      <c r="AP1165" s="538">
        <f t="shared" si="203"/>
        <v>43647</v>
      </c>
      <c r="AQ1165" s="538">
        <f t="shared" si="204"/>
        <v>43738</v>
      </c>
      <c r="AR1165" s="538">
        <f>'Information Input'!$H$35</f>
        <v>43555</v>
      </c>
      <c r="AS1165" s="547" t="str">
        <f>'Information Input'!$J$22</f>
        <v>Quarterly</v>
      </c>
      <c r="AT1165" s="538">
        <f>'Information Input'!$H$30</f>
        <v>43555</v>
      </c>
      <c r="AU1165" s="547">
        <f>'Information Input'!$J$18</f>
        <v>2019</v>
      </c>
      <c r="AV1165" s="547" t="s">
        <v>101</v>
      </c>
      <c r="AW1165" s="547" t="s">
        <v>102</v>
      </c>
      <c r="AX1165" s="547" t="s">
        <v>103</v>
      </c>
      <c r="AY1165" s="548" t="s">
        <v>671</v>
      </c>
      <c r="AZ1165" s="547">
        <v>30</v>
      </c>
      <c r="BA1165" s="549" t="s">
        <v>172</v>
      </c>
      <c r="BB1165" s="543" t="s">
        <v>238</v>
      </c>
      <c r="BC1165" s="550">
        <f>'Report 2'!$V262</f>
        <v>0</v>
      </c>
      <c r="BD1165" s="550">
        <f>'Report 2'!$W262</f>
        <v>0</v>
      </c>
      <c r="BE1165" s="550">
        <f>'Report 2'!$X262</f>
        <v>0</v>
      </c>
      <c r="BF1165" s="550">
        <f>'Report 2'!$Y262</f>
        <v>0</v>
      </c>
      <c r="BG1165" s="550">
        <f>'Report 2'!$Z262</f>
        <v>0</v>
      </c>
      <c r="BH1165" s="550">
        <f>'Report 2'!$AA262</f>
        <v>0</v>
      </c>
      <c r="BI1165" s="550">
        <f>'Report 2'!$AB262</f>
        <v>0</v>
      </c>
      <c r="CC1165" s="542" t="s">
        <v>669</v>
      </c>
      <c r="CD1165" s="1014" t="s">
        <v>672</v>
      </c>
      <c r="CE1165" s="1014" t="str">
        <f>'Information Input'!$M$14</f>
        <v xml:space="preserve">      -      </v>
      </c>
      <c r="CF1165" s="551" t="s">
        <v>137</v>
      </c>
      <c r="CG1165" s="552">
        <f t="shared" si="205"/>
        <v>43647</v>
      </c>
      <c r="CH1165" s="552">
        <f t="shared" si="206"/>
        <v>43738</v>
      </c>
      <c r="CI1165" s="552">
        <f>'Information Input'!$H$35</f>
        <v>43555</v>
      </c>
      <c r="CJ1165" s="551" t="str">
        <f>'Information Input'!$J$22</f>
        <v>Quarterly</v>
      </c>
      <c r="CK1165" s="552">
        <f>'Information Input'!$H$30</f>
        <v>43555</v>
      </c>
      <c r="CL1165" s="551">
        <f>'Information Input'!$J$18</f>
        <v>2019</v>
      </c>
      <c r="CM1165" s="551" t="s">
        <v>104</v>
      </c>
      <c r="CN1165" s="1014" t="s">
        <v>105</v>
      </c>
      <c r="CO1165" s="542" t="s">
        <v>103</v>
      </c>
      <c r="CP1165" s="542" t="s">
        <v>675</v>
      </c>
      <c r="CQ1165" s="551">
        <v>45</v>
      </c>
      <c r="CR1165" s="542" t="s">
        <v>187</v>
      </c>
      <c r="CS1165" s="542" t="s">
        <v>239</v>
      </c>
      <c r="CT1165" s="1015">
        <f>'Report 1'!$AI$18</f>
        <v>0</v>
      </c>
      <c r="CU1165" s="1016">
        <f>SUMIF('Report 4A'!$G$16:$G$95,$CQ1165,'Report 4A'!$AQ$16:$AQ$95)</f>
        <v>0</v>
      </c>
      <c r="CV1165" s="1017">
        <f t="shared" si="207"/>
        <v>0</v>
      </c>
    </row>
    <row r="1166" spans="2:100">
      <c r="B1166" s="535" t="s">
        <v>669</v>
      </c>
      <c r="C1166" s="536">
        <v>1</v>
      </c>
      <c r="D1166" s="537" t="str">
        <f>'Information Input'!$M$14</f>
        <v xml:space="preserve">      -      </v>
      </c>
      <c r="E1166" s="537" t="s">
        <v>136</v>
      </c>
      <c r="F1166" s="538">
        <f t="shared" si="200"/>
        <v>43556</v>
      </c>
      <c r="G1166" s="538">
        <f t="shared" si="201"/>
        <v>43646</v>
      </c>
      <c r="H1166" s="538">
        <f>'Information Input'!$H$35</f>
        <v>43555</v>
      </c>
      <c r="I1166" s="537" t="str">
        <f>'Information Input'!$J$22</f>
        <v>Quarterly</v>
      </c>
      <c r="J1166" s="538">
        <f>'Information Input'!$H$30</f>
        <v>43555</v>
      </c>
      <c r="K1166" s="537">
        <f>'Information Input'!$J$18</f>
        <v>2019</v>
      </c>
      <c r="L1166" s="579" t="s">
        <v>101</v>
      </c>
      <c r="M1166" s="540" t="s">
        <v>102</v>
      </c>
      <c r="N1166" s="541" t="s">
        <v>103</v>
      </c>
      <c r="O1166" s="542" t="s">
        <v>671</v>
      </c>
      <c r="P1166" s="537">
        <v>20</v>
      </c>
      <c r="Q1166" s="541" t="s">
        <v>162</v>
      </c>
      <c r="R1166" s="541" t="s">
        <v>235</v>
      </c>
      <c r="S1166" s="543">
        <f>'Report 1'!$AC$18</f>
        <v>0</v>
      </c>
      <c r="T1166" s="544">
        <f>'Report 1'!$AC$40</f>
        <v>0</v>
      </c>
      <c r="U1166" s="545">
        <f>'Report 1'!$AC$126</f>
        <v>0</v>
      </c>
      <c r="AL1166" s="546" t="s">
        <v>669</v>
      </c>
      <c r="AM1166" s="547">
        <v>2</v>
      </c>
      <c r="AN1166" s="547" t="str">
        <f>'Information Input'!$M$14</f>
        <v xml:space="preserve">      -      </v>
      </c>
      <c r="AO1166" s="547" t="s">
        <v>137</v>
      </c>
      <c r="AP1166" s="538">
        <f t="shared" si="203"/>
        <v>43647</v>
      </c>
      <c r="AQ1166" s="538">
        <f t="shared" si="204"/>
        <v>43738</v>
      </c>
      <c r="AR1166" s="538">
        <f>'Information Input'!$H$35</f>
        <v>43555</v>
      </c>
      <c r="AS1166" s="547" t="str">
        <f>'Information Input'!$J$22</f>
        <v>Quarterly</v>
      </c>
      <c r="AT1166" s="538">
        <f>'Information Input'!$H$30</f>
        <v>43555</v>
      </c>
      <c r="AU1166" s="547">
        <f>'Information Input'!$J$18</f>
        <v>2019</v>
      </c>
      <c r="AV1166" s="547" t="s">
        <v>101</v>
      </c>
      <c r="AW1166" s="547" t="s">
        <v>102</v>
      </c>
      <c r="AX1166" s="547" t="s">
        <v>103</v>
      </c>
      <c r="AY1166" s="548" t="s">
        <v>671</v>
      </c>
      <c r="AZ1166" s="547">
        <v>31</v>
      </c>
      <c r="BA1166" s="549" t="s">
        <v>173</v>
      </c>
      <c r="BB1166" s="543" t="s">
        <v>233</v>
      </c>
      <c r="BC1166" s="550">
        <f>'Report 2'!$V263</f>
        <v>0</v>
      </c>
      <c r="BD1166" s="550">
        <f>'Report 2'!$W263</f>
        <v>0</v>
      </c>
      <c r="BE1166" s="550">
        <f>'Report 2'!$X263</f>
        <v>0</v>
      </c>
      <c r="BF1166" s="550">
        <f>'Report 2'!$Y263</f>
        <v>0</v>
      </c>
      <c r="BG1166" s="550">
        <f>'Report 2'!$Z263</f>
        <v>0</v>
      </c>
      <c r="BH1166" s="550">
        <f>'Report 2'!$AA263</f>
        <v>0</v>
      </c>
      <c r="BI1166" s="550">
        <f>'Report 2'!$AB263</f>
        <v>0</v>
      </c>
      <c r="CC1166" s="542" t="s">
        <v>669</v>
      </c>
      <c r="CD1166" s="1014" t="s">
        <v>672</v>
      </c>
      <c r="CE1166" s="1014" t="str">
        <f>'Information Input'!$M$14</f>
        <v xml:space="preserve">      -      </v>
      </c>
      <c r="CF1166" s="551" t="s">
        <v>137</v>
      </c>
      <c r="CG1166" s="552">
        <f t="shared" si="205"/>
        <v>43647</v>
      </c>
      <c r="CH1166" s="552">
        <f t="shared" si="206"/>
        <v>43738</v>
      </c>
      <c r="CI1166" s="552">
        <f>'Information Input'!$H$35</f>
        <v>43555</v>
      </c>
      <c r="CJ1166" s="551" t="str">
        <f>'Information Input'!$J$22</f>
        <v>Quarterly</v>
      </c>
      <c r="CK1166" s="552">
        <f>'Information Input'!$H$30</f>
        <v>43555</v>
      </c>
      <c r="CL1166" s="551">
        <f>'Information Input'!$J$18</f>
        <v>2019</v>
      </c>
      <c r="CM1166" s="551" t="s">
        <v>104</v>
      </c>
      <c r="CN1166" s="1014" t="s">
        <v>105</v>
      </c>
      <c r="CO1166" s="542" t="s">
        <v>103</v>
      </c>
      <c r="CP1166" s="542" t="s">
        <v>675</v>
      </c>
      <c r="CQ1166" s="551">
        <v>46</v>
      </c>
      <c r="CR1166" s="542" t="s">
        <v>188</v>
      </c>
      <c r="CS1166" s="542" t="s">
        <v>239</v>
      </c>
      <c r="CT1166" s="1015">
        <f>'Report 1'!$AI$18</f>
        <v>0</v>
      </c>
      <c r="CU1166" s="1016">
        <f>SUMIF('Report 4A'!$G$16:$G$95,$CQ1166,'Report 4A'!$AQ$16:$AQ$95)</f>
        <v>0</v>
      </c>
      <c r="CV1166" s="1017">
        <f t="shared" si="207"/>
        <v>0</v>
      </c>
    </row>
    <row r="1167" spans="2:100">
      <c r="B1167" s="535" t="s">
        <v>669</v>
      </c>
      <c r="C1167" s="536">
        <v>1</v>
      </c>
      <c r="D1167" s="537" t="str">
        <f>'Information Input'!$M$14</f>
        <v xml:space="preserve">      -      </v>
      </c>
      <c r="E1167" s="537" t="s">
        <v>136</v>
      </c>
      <c r="F1167" s="538">
        <f t="shared" si="200"/>
        <v>43556</v>
      </c>
      <c r="G1167" s="538">
        <f t="shared" si="201"/>
        <v>43646</v>
      </c>
      <c r="H1167" s="538">
        <f>'Information Input'!$H$35</f>
        <v>43555</v>
      </c>
      <c r="I1167" s="537" t="str">
        <f>'Information Input'!$J$22</f>
        <v>Quarterly</v>
      </c>
      <c r="J1167" s="538">
        <f>'Information Input'!$H$30</f>
        <v>43555</v>
      </c>
      <c r="K1167" s="537">
        <f>'Information Input'!$J$18</f>
        <v>2019</v>
      </c>
      <c r="L1167" s="579" t="s">
        <v>101</v>
      </c>
      <c r="M1167" s="540" t="s">
        <v>102</v>
      </c>
      <c r="N1167" s="541" t="s">
        <v>103</v>
      </c>
      <c r="O1167" s="542" t="s">
        <v>671</v>
      </c>
      <c r="P1167" s="537">
        <v>21</v>
      </c>
      <c r="Q1167" s="541" t="s">
        <v>163</v>
      </c>
      <c r="R1167" s="541" t="s">
        <v>235</v>
      </c>
      <c r="S1167" s="543">
        <f>'Report 1'!$AC$18</f>
        <v>0</v>
      </c>
      <c r="T1167" s="544">
        <f>'Report 1'!$AC$41</f>
        <v>0</v>
      </c>
      <c r="U1167" s="545">
        <f>'Report 1'!$AC$127</f>
        <v>0</v>
      </c>
      <c r="AL1167" s="546" t="s">
        <v>669</v>
      </c>
      <c r="AM1167" s="547">
        <v>2</v>
      </c>
      <c r="AN1167" s="547" t="str">
        <f>'Information Input'!$M$14</f>
        <v xml:space="preserve">      -      </v>
      </c>
      <c r="AO1167" s="547" t="s">
        <v>137</v>
      </c>
      <c r="AP1167" s="538">
        <f t="shared" si="203"/>
        <v>43647</v>
      </c>
      <c r="AQ1167" s="538">
        <f t="shared" si="204"/>
        <v>43738</v>
      </c>
      <c r="AR1167" s="538">
        <f>'Information Input'!$H$35</f>
        <v>43555</v>
      </c>
      <c r="AS1167" s="547" t="str">
        <f>'Information Input'!$J$22</f>
        <v>Quarterly</v>
      </c>
      <c r="AT1167" s="538">
        <f>'Information Input'!$H$30</f>
        <v>43555</v>
      </c>
      <c r="AU1167" s="547">
        <f>'Information Input'!$J$18</f>
        <v>2019</v>
      </c>
      <c r="AV1167" s="547" t="s">
        <v>101</v>
      </c>
      <c r="AW1167" s="547" t="s">
        <v>102</v>
      </c>
      <c r="AX1167" s="547" t="s">
        <v>103</v>
      </c>
      <c r="AY1167" s="548" t="s">
        <v>671</v>
      </c>
      <c r="AZ1167" s="547">
        <v>32</v>
      </c>
      <c r="BA1167" s="549" t="s">
        <v>174</v>
      </c>
      <c r="BB1167" s="543" t="s">
        <v>238</v>
      </c>
      <c r="BC1167" s="550">
        <f>'Report 2'!$V264</f>
        <v>0</v>
      </c>
      <c r="BD1167" s="550">
        <f>'Report 2'!$W264</f>
        <v>0</v>
      </c>
      <c r="BE1167" s="550">
        <f>'Report 2'!$X264</f>
        <v>0</v>
      </c>
      <c r="BF1167" s="550">
        <f>'Report 2'!$Y264</f>
        <v>0</v>
      </c>
      <c r="BG1167" s="550">
        <f>'Report 2'!$Z264</f>
        <v>0</v>
      </c>
      <c r="BH1167" s="550">
        <f>'Report 2'!$AA264</f>
        <v>0</v>
      </c>
      <c r="BI1167" s="550">
        <f>'Report 2'!$AB264</f>
        <v>0</v>
      </c>
      <c r="CC1167" s="542" t="s">
        <v>669</v>
      </c>
      <c r="CD1167" s="1014" t="s">
        <v>672</v>
      </c>
      <c r="CE1167" s="1014" t="str">
        <f>'Information Input'!$M$14</f>
        <v xml:space="preserve">      -      </v>
      </c>
      <c r="CF1167" s="551" t="s">
        <v>137</v>
      </c>
      <c r="CG1167" s="552">
        <f t="shared" si="205"/>
        <v>43647</v>
      </c>
      <c r="CH1167" s="552">
        <f t="shared" si="206"/>
        <v>43738</v>
      </c>
      <c r="CI1167" s="552">
        <f>'Information Input'!$H$35</f>
        <v>43555</v>
      </c>
      <c r="CJ1167" s="551" t="str">
        <f>'Information Input'!$J$22</f>
        <v>Quarterly</v>
      </c>
      <c r="CK1167" s="552">
        <f>'Information Input'!$H$30</f>
        <v>43555</v>
      </c>
      <c r="CL1167" s="551">
        <f>'Information Input'!$J$18</f>
        <v>2019</v>
      </c>
      <c r="CM1167" s="551" t="s">
        <v>104</v>
      </c>
      <c r="CN1167" s="1014" t="s">
        <v>105</v>
      </c>
      <c r="CO1167" s="542" t="s">
        <v>103</v>
      </c>
      <c r="CP1167" s="542" t="s">
        <v>675</v>
      </c>
      <c r="CQ1167" s="551">
        <v>47</v>
      </c>
      <c r="CR1167" s="542" t="s">
        <v>189</v>
      </c>
      <c r="CS1167" s="542" t="s">
        <v>239</v>
      </c>
      <c r="CT1167" s="1015">
        <f>'Report 1'!$AI$18</f>
        <v>0</v>
      </c>
      <c r="CU1167" s="1016">
        <f>SUMIF('Report 4A'!$G$16:$G$95,$CQ1167,'Report 4A'!$AQ$16:$AQ$95)</f>
        <v>0</v>
      </c>
      <c r="CV1167" s="1017">
        <f t="shared" si="207"/>
        <v>0</v>
      </c>
    </row>
    <row r="1168" spans="2:100">
      <c r="B1168" s="535" t="s">
        <v>669</v>
      </c>
      <c r="C1168" s="536">
        <v>1</v>
      </c>
      <c r="D1168" s="537" t="str">
        <f>'Information Input'!$M$14</f>
        <v xml:space="preserve">      -      </v>
      </c>
      <c r="E1168" s="537" t="s">
        <v>136</v>
      </c>
      <c r="F1168" s="538">
        <f t="shared" si="200"/>
        <v>43556</v>
      </c>
      <c r="G1168" s="538">
        <f t="shared" si="201"/>
        <v>43646</v>
      </c>
      <c r="H1168" s="538">
        <f>'Information Input'!$H$35</f>
        <v>43555</v>
      </c>
      <c r="I1168" s="537" t="str">
        <f>'Information Input'!$J$22</f>
        <v>Quarterly</v>
      </c>
      <c r="J1168" s="538">
        <f>'Information Input'!$H$30</f>
        <v>43555</v>
      </c>
      <c r="K1168" s="537">
        <f>'Information Input'!$J$18</f>
        <v>2019</v>
      </c>
      <c r="L1168" s="579" t="s">
        <v>101</v>
      </c>
      <c r="M1168" s="540" t="s">
        <v>102</v>
      </c>
      <c r="N1168" s="541" t="s">
        <v>103</v>
      </c>
      <c r="O1168" s="542" t="s">
        <v>671</v>
      </c>
      <c r="P1168" s="537">
        <v>22</v>
      </c>
      <c r="Q1168" s="541" t="s">
        <v>164</v>
      </c>
      <c r="R1168" s="541" t="s">
        <v>236</v>
      </c>
      <c r="S1168" s="543">
        <f>'Report 1'!$AC$18</f>
        <v>0</v>
      </c>
      <c r="T1168" s="544">
        <f>'Report 1'!$AC$42</f>
        <v>0</v>
      </c>
      <c r="U1168" s="545">
        <f>'Report 1'!$AC$128</f>
        <v>0</v>
      </c>
      <c r="AL1168" s="546" t="s">
        <v>669</v>
      </c>
      <c r="AM1168" s="547">
        <v>2</v>
      </c>
      <c r="AN1168" s="547" t="str">
        <f>'Information Input'!$M$14</f>
        <v xml:space="preserve">      -      </v>
      </c>
      <c r="AO1168" s="547" t="s">
        <v>137</v>
      </c>
      <c r="AP1168" s="538">
        <f t="shared" si="203"/>
        <v>43647</v>
      </c>
      <c r="AQ1168" s="538">
        <f t="shared" si="204"/>
        <v>43738</v>
      </c>
      <c r="AR1168" s="538">
        <f>'Information Input'!$H$35</f>
        <v>43555</v>
      </c>
      <c r="AS1168" s="547" t="str">
        <f>'Information Input'!$J$22</f>
        <v>Quarterly</v>
      </c>
      <c r="AT1168" s="538">
        <f>'Information Input'!$H$30</f>
        <v>43555</v>
      </c>
      <c r="AU1168" s="547">
        <f>'Information Input'!$J$18</f>
        <v>2019</v>
      </c>
      <c r="AV1168" s="547" t="s">
        <v>101</v>
      </c>
      <c r="AW1168" s="547" t="s">
        <v>102</v>
      </c>
      <c r="AX1168" s="547" t="s">
        <v>103</v>
      </c>
      <c r="AY1168" s="548" t="s">
        <v>671</v>
      </c>
      <c r="AZ1168" s="547">
        <v>33</v>
      </c>
      <c r="BA1168" s="549" t="s">
        <v>175</v>
      </c>
      <c r="BB1168" s="543" t="s">
        <v>233</v>
      </c>
      <c r="BC1168" s="550">
        <f>'Report 2'!$V265</f>
        <v>0</v>
      </c>
      <c r="BD1168" s="550">
        <f>'Report 2'!$W265</f>
        <v>0</v>
      </c>
      <c r="BE1168" s="550">
        <f>'Report 2'!$X265</f>
        <v>0</v>
      </c>
      <c r="BF1168" s="550">
        <f>'Report 2'!$Y265</f>
        <v>0</v>
      </c>
      <c r="BG1168" s="550">
        <f>'Report 2'!$Z265</f>
        <v>0</v>
      </c>
      <c r="BH1168" s="550">
        <f>'Report 2'!$AA265</f>
        <v>0</v>
      </c>
      <c r="BI1168" s="550">
        <f>'Report 2'!$AB265</f>
        <v>0</v>
      </c>
      <c r="CC1168" s="542" t="s">
        <v>669</v>
      </c>
      <c r="CD1168" s="1014" t="s">
        <v>672</v>
      </c>
      <c r="CE1168" s="1014" t="str">
        <f>'Information Input'!$M$14</f>
        <v xml:space="preserve">      -      </v>
      </c>
      <c r="CF1168" s="551" t="s">
        <v>137</v>
      </c>
      <c r="CG1168" s="552">
        <f t="shared" si="205"/>
        <v>43647</v>
      </c>
      <c r="CH1168" s="552">
        <f t="shared" si="206"/>
        <v>43738</v>
      </c>
      <c r="CI1168" s="552">
        <f>'Information Input'!$H$35</f>
        <v>43555</v>
      </c>
      <c r="CJ1168" s="551" t="str">
        <f>'Information Input'!$J$22</f>
        <v>Quarterly</v>
      </c>
      <c r="CK1168" s="552">
        <f>'Information Input'!$H$30</f>
        <v>43555</v>
      </c>
      <c r="CL1168" s="551">
        <f>'Information Input'!$J$18</f>
        <v>2019</v>
      </c>
      <c r="CM1168" s="551" t="s">
        <v>104</v>
      </c>
      <c r="CN1168" s="1014" t="s">
        <v>105</v>
      </c>
      <c r="CO1168" s="542" t="s">
        <v>103</v>
      </c>
      <c r="CP1168" s="542" t="s">
        <v>675</v>
      </c>
      <c r="CQ1168" s="551">
        <v>48</v>
      </c>
      <c r="CR1168" s="542" t="s">
        <v>190</v>
      </c>
      <c r="CS1168" s="542" t="s">
        <v>239</v>
      </c>
      <c r="CT1168" s="1015">
        <f>'Report 1'!$AI$18</f>
        <v>0</v>
      </c>
      <c r="CU1168" s="1016">
        <f>SUMIF('Report 4A'!$G$16:$G$95,$CQ1168,'Report 4A'!$AQ$16:$AQ$95)</f>
        <v>0</v>
      </c>
      <c r="CV1168" s="1017">
        <f t="shared" si="207"/>
        <v>0</v>
      </c>
    </row>
    <row r="1169" spans="2:100">
      <c r="B1169" s="535" t="s">
        <v>669</v>
      </c>
      <c r="C1169" s="536">
        <v>1</v>
      </c>
      <c r="D1169" s="537" t="str">
        <f>'Information Input'!$M$14</f>
        <v xml:space="preserve">      -      </v>
      </c>
      <c r="E1169" s="537" t="s">
        <v>136</v>
      </c>
      <c r="F1169" s="538">
        <f t="shared" si="200"/>
        <v>43556</v>
      </c>
      <c r="G1169" s="538">
        <f t="shared" si="201"/>
        <v>43646</v>
      </c>
      <c r="H1169" s="538">
        <f>'Information Input'!$H$35</f>
        <v>43555</v>
      </c>
      <c r="I1169" s="537" t="str">
        <f>'Information Input'!$J$22</f>
        <v>Quarterly</v>
      </c>
      <c r="J1169" s="538">
        <f>'Information Input'!$H$30</f>
        <v>43555</v>
      </c>
      <c r="K1169" s="537">
        <f>'Information Input'!$J$18</f>
        <v>2019</v>
      </c>
      <c r="L1169" s="579" t="s">
        <v>101</v>
      </c>
      <c r="M1169" s="540" t="s">
        <v>102</v>
      </c>
      <c r="N1169" s="541" t="s">
        <v>103</v>
      </c>
      <c r="O1169" s="542" t="s">
        <v>671</v>
      </c>
      <c r="P1169" s="537">
        <v>23</v>
      </c>
      <c r="Q1169" s="541" t="s">
        <v>165</v>
      </c>
      <c r="R1169" s="541" t="s">
        <v>236</v>
      </c>
      <c r="S1169" s="543">
        <f>'Report 1'!$AC$18</f>
        <v>0</v>
      </c>
      <c r="T1169" s="544">
        <f>'Report 1'!$AC$43</f>
        <v>0</v>
      </c>
      <c r="U1169" s="545">
        <f>'Report 1'!$AC$129</f>
        <v>0</v>
      </c>
      <c r="AL1169" s="546" t="s">
        <v>669</v>
      </c>
      <c r="AM1169" s="547">
        <v>2</v>
      </c>
      <c r="AN1169" s="547" t="str">
        <f>'Information Input'!$M$14</f>
        <v xml:space="preserve">      -      </v>
      </c>
      <c r="AO1169" s="547" t="s">
        <v>137</v>
      </c>
      <c r="AP1169" s="538">
        <f t="shared" si="203"/>
        <v>43647</v>
      </c>
      <c r="AQ1169" s="538">
        <f t="shared" si="204"/>
        <v>43738</v>
      </c>
      <c r="AR1169" s="538">
        <f>'Information Input'!$H$35</f>
        <v>43555</v>
      </c>
      <c r="AS1169" s="547" t="str">
        <f>'Information Input'!$J$22</f>
        <v>Quarterly</v>
      </c>
      <c r="AT1169" s="538">
        <f>'Information Input'!$H$30</f>
        <v>43555</v>
      </c>
      <c r="AU1169" s="547">
        <f>'Information Input'!$J$18</f>
        <v>2019</v>
      </c>
      <c r="AV1169" s="547" t="s">
        <v>101</v>
      </c>
      <c r="AW1169" s="547" t="s">
        <v>102</v>
      </c>
      <c r="AX1169" s="547" t="s">
        <v>103</v>
      </c>
      <c r="AY1169" s="548" t="s">
        <v>671</v>
      </c>
      <c r="AZ1169" s="547">
        <v>34</v>
      </c>
      <c r="BA1169" s="549" t="s">
        <v>176</v>
      </c>
      <c r="BB1169" s="543" t="s">
        <v>238</v>
      </c>
      <c r="BC1169" s="550">
        <f>'Report 2'!$V266</f>
        <v>0</v>
      </c>
      <c r="BD1169" s="550">
        <f>'Report 2'!$W266</f>
        <v>0</v>
      </c>
      <c r="BE1169" s="550">
        <f>'Report 2'!$X266</f>
        <v>0</v>
      </c>
      <c r="BF1169" s="550">
        <f>'Report 2'!$Y266</f>
        <v>0</v>
      </c>
      <c r="BG1169" s="550">
        <f>'Report 2'!$Z266</f>
        <v>0</v>
      </c>
      <c r="BH1169" s="550">
        <f>'Report 2'!$AA266</f>
        <v>0</v>
      </c>
      <c r="BI1169" s="550">
        <f>'Report 2'!$AB266</f>
        <v>0</v>
      </c>
      <c r="CC1169" s="542" t="s">
        <v>669</v>
      </c>
      <c r="CD1169" s="1014" t="s">
        <v>672</v>
      </c>
      <c r="CE1169" s="1014" t="str">
        <f>'Information Input'!$M$14</f>
        <v xml:space="preserve">      -      </v>
      </c>
      <c r="CF1169" s="551" t="s">
        <v>137</v>
      </c>
      <c r="CG1169" s="552">
        <f t="shared" si="205"/>
        <v>43647</v>
      </c>
      <c r="CH1169" s="552">
        <f t="shared" si="206"/>
        <v>43738</v>
      </c>
      <c r="CI1169" s="552">
        <f>'Information Input'!$H$35</f>
        <v>43555</v>
      </c>
      <c r="CJ1169" s="551" t="str">
        <f>'Information Input'!$J$22</f>
        <v>Quarterly</v>
      </c>
      <c r="CK1169" s="552">
        <f>'Information Input'!$H$30</f>
        <v>43555</v>
      </c>
      <c r="CL1169" s="551">
        <f>'Information Input'!$J$18</f>
        <v>2019</v>
      </c>
      <c r="CM1169" s="551" t="s">
        <v>104</v>
      </c>
      <c r="CN1169" s="1014" t="s">
        <v>105</v>
      </c>
      <c r="CO1169" s="542" t="s">
        <v>103</v>
      </c>
      <c r="CP1169" s="542" t="s">
        <v>675</v>
      </c>
      <c r="CQ1169" s="551">
        <v>49</v>
      </c>
      <c r="CR1169" s="542" t="s">
        <v>191</v>
      </c>
      <c r="CS1169" s="542" t="s">
        <v>239</v>
      </c>
      <c r="CT1169" s="1015">
        <f>'Report 1'!$AI$18</f>
        <v>0</v>
      </c>
      <c r="CU1169" s="1016">
        <f>SUMIF('Report 4A'!$G$16:$G$95,$CQ1169,'Report 4A'!$AQ$16:$AQ$95)</f>
        <v>0</v>
      </c>
      <c r="CV1169" s="1017">
        <f t="shared" si="207"/>
        <v>0</v>
      </c>
    </row>
    <row r="1170" spans="2:100">
      <c r="B1170" s="535" t="s">
        <v>669</v>
      </c>
      <c r="C1170" s="536">
        <v>1</v>
      </c>
      <c r="D1170" s="537" t="str">
        <f>'Information Input'!$M$14</f>
        <v xml:space="preserve">      -      </v>
      </c>
      <c r="E1170" s="537" t="s">
        <v>136</v>
      </c>
      <c r="F1170" s="538">
        <f t="shared" si="200"/>
        <v>43556</v>
      </c>
      <c r="G1170" s="538">
        <f t="shared" si="201"/>
        <v>43646</v>
      </c>
      <c r="H1170" s="538">
        <f>'Information Input'!$H$35</f>
        <v>43555</v>
      </c>
      <c r="I1170" s="537" t="str">
        <f>'Information Input'!$J$22</f>
        <v>Quarterly</v>
      </c>
      <c r="J1170" s="538">
        <f>'Information Input'!$H$30</f>
        <v>43555</v>
      </c>
      <c r="K1170" s="537">
        <f>'Information Input'!$J$18</f>
        <v>2019</v>
      </c>
      <c r="L1170" s="579" t="s">
        <v>101</v>
      </c>
      <c r="M1170" s="540" t="s">
        <v>102</v>
      </c>
      <c r="N1170" s="541" t="s">
        <v>103</v>
      </c>
      <c r="O1170" s="542" t="s">
        <v>671</v>
      </c>
      <c r="P1170" s="537">
        <v>24</v>
      </c>
      <c r="Q1170" s="541" t="s">
        <v>166</v>
      </c>
      <c r="R1170" s="541" t="s">
        <v>233</v>
      </c>
      <c r="S1170" s="543">
        <f>'Report 1'!$AC$18</f>
        <v>0</v>
      </c>
      <c r="T1170" s="544">
        <f>'Report 1'!$AC$44</f>
        <v>0</v>
      </c>
      <c r="U1170" s="545">
        <f>'Report 1'!$AC$130</f>
        <v>0</v>
      </c>
      <c r="AL1170" s="546" t="s">
        <v>669</v>
      </c>
      <c r="AM1170" s="547">
        <v>2</v>
      </c>
      <c r="AN1170" s="547" t="str">
        <f>'Information Input'!$M$14</f>
        <v xml:space="preserve">      -      </v>
      </c>
      <c r="AO1170" s="547" t="s">
        <v>137</v>
      </c>
      <c r="AP1170" s="538">
        <f t="shared" si="203"/>
        <v>43647</v>
      </c>
      <c r="AQ1170" s="538">
        <f t="shared" si="204"/>
        <v>43738</v>
      </c>
      <c r="AR1170" s="538">
        <f>'Information Input'!$H$35</f>
        <v>43555</v>
      </c>
      <c r="AS1170" s="547" t="str">
        <f>'Information Input'!$J$22</f>
        <v>Quarterly</v>
      </c>
      <c r="AT1170" s="538">
        <f>'Information Input'!$H$30</f>
        <v>43555</v>
      </c>
      <c r="AU1170" s="547">
        <f>'Information Input'!$J$18</f>
        <v>2019</v>
      </c>
      <c r="AV1170" s="547" t="s">
        <v>101</v>
      </c>
      <c r="AW1170" s="547" t="s">
        <v>102</v>
      </c>
      <c r="AX1170" s="547" t="s">
        <v>103</v>
      </c>
      <c r="AY1170" s="548" t="s">
        <v>671</v>
      </c>
      <c r="AZ1170" s="547">
        <v>35</v>
      </c>
      <c r="BA1170" s="549" t="s">
        <v>177</v>
      </c>
      <c r="BB1170" s="543" t="s">
        <v>235</v>
      </c>
      <c r="BC1170" s="550">
        <f>'Report 2'!$V267</f>
        <v>0</v>
      </c>
      <c r="BD1170" s="550">
        <f>'Report 2'!$W267</f>
        <v>0</v>
      </c>
      <c r="BE1170" s="550">
        <f>'Report 2'!$X267</f>
        <v>0</v>
      </c>
      <c r="BF1170" s="550">
        <f>'Report 2'!$Y267</f>
        <v>0</v>
      </c>
      <c r="BG1170" s="550">
        <f>'Report 2'!$Z267</f>
        <v>0</v>
      </c>
      <c r="BH1170" s="550">
        <f>'Report 2'!$AA267</f>
        <v>0</v>
      </c>
      <c r="BI1170" s="550">
        <f>'Report 2'!$AB267</f>
        <v>0</v>
      </c>
      <c r="CC1170" s="542" t="s">
        <v>669</v>
      </c>
      <c r="CD1170" s="1014" t="s">
        <v>672</v>
      </c>
      <c r="CE1170" s="1014" t="str">
        <f>'Information Input'!$M$14</f>
        <v xml:space="preserve">      -      </v>
      </c>
      <c r="CF1170" s="551" t="s">
        <v>137</v>
      </c>
      <c r="CG1170" s="552">
        <f t="shared" si="205"/>
        <v>43647</v>
      </c>
      <c r="CH1170" s="552">
        <f t="shared" si="206"/>
        <v>43738</v>
      </c>
      <c r="CI1170" s="552">
        <f>'Information Input'!$H$35</f>
        <v>43555</v>
      </c>
      <c r="CJ1170" s="551" t="str">
        <f>'Information Input'!$J$22</f>
        <v>Quarterly</v>
      </c>
      <c r="CK1170" s="552">
        <f>'Information Input'!$H$30</f>
        <v>43555</v>
      </c>
      <c r="CL1170" s="551">
        <f>'Information Input'!$J$18</f>
        <v>2019</v>
      </c>
      <c r="CM1170" s="551" t="s">
        <v>104</v>
      </c>
      <c r="CN1170" s="1014" t="s">
        <v>105</v>
      </c>
      <c r="CO1170" s="542" t="s">
        <v>103</v>
      </c>
      <c r="CP1170" s="542" t="s">
        <v>675</v>
      </c>
      <c r="CQ1170" s="551">
        <v>50</v>
      </c>
      <c r="CR1170" s="542" t="s">
        <v>192</v>
      </c>
      <c r="CS1170" s="542" t="s">
        <v>239</v>
      </c>
      <c r="CT1170" s="1015">
        <f>'Report 1'!$AI$18</f>
        <v>0</v>
      </c>
      <c r="CU1170" s="1016">
        <f>SUMIF('Report 4A'!$G$16:$G$95,$CQ1170,'Report 4A'!$AQ$16:$AQ$95)</f>
        <v>0</v>
      </c>
      <c r="CV1170" s="1017">
        <f t="shared" si="207"/>
        <v>0</v>
      </c>
    </row>
    <row r="1171" spans="2:100">
      <c r="B1171" s="535" t="s">
        <v>669</v>
      </c>
      <c r="C1171" s="536">
        <v>1</v>
      </c>
      <c r="D1171" s="537" t="str">
        <f>'Information Input'!$M$14</f>
        <v xml:space="preserve">      -      </v>
      </c>
      <c r="E1171" s="537" t="s">
        <v>136</v>
      </c>
      <c r="F1171" s="538">
        <f t="shared" si="200"/>
        <v>43556</v>
      </c>
      <c r="G1171" s="538">
        <f t="shared" si="201"/>
        <v>43646</v>
      </c>
      <c r="H1171" s="538">
        <f>'Information Input'!$H$35</f>
        <v>43555</v>
      </c>
      <c r="I1171" s="537" t="str">
        <f>'Information Input'!$J$22</f>
        <v>Quarterly</v>
      </c>
      <c r="J1171" s="538">
        <f>'Information Input'!$H$30</f>
        <v>43555</v>
      </c>
      <c r="K1171" s="537">
        <f>'Information Input'!$J$18</f>
        <v>2019</v>
      </c>
      <c r="L1171" s="579" t="s">
        <v>101</v>
      </c>
      <c r="M1171" s="540" t="s">
        <v>102</v>
      </c>
      <c r="N1171" s="541" t="s">
        <v>103</v>
      </c>
      <c r="O1171" s="542" t="s">
        <v>671</v>
      </c>
      <c r="P1171" s="537">
        <v>25</v>
      </c>
      <c r="Q1171" s="541" t="s">
        <v>167</v>
      </c>
      <c r="R1171" s="541" t="s">
        <v>233</v>
      </c>
      <c r="S1171" s="543">
        <f>'Report 1'!$AC$18</f>
        <v>0</v>
      </c>
      <c r="T1171" s="544">
        <f>'Report 1'!$AC$45</f>
        <v>0</v>
      </c>
      <c r="U1171" s="545">
        <f>'Report 1'!$AC$131</f>
        <v>0</v>
      </c>
      <c r="AL1171" s="546" t="s">
        <v>669</v>
      </c>
      <c r="AM1171" s="547">
        <v>2</v>
      </c>
      <c r="AN1171" s="547" t="str">
        <f>'Information Input'!$M$14</f>
        <v xml:space="preserve">      -      </v>
      </c>
      <c r="AO1171" s="547" t="s">
        <v>137</v>
      </c>
      <c r="AP1171" s="538">
        <f t="shared" si="203"/>
        <v>43647</v>
      </c>
      <c r="AQ1171" s="538">
        <f t="shared" si="204"/>
        <v>43738</v>
      </c>
      <c r="AR1171" s="538">
        <f>'Information Input'!$H$35</f>
        <v>43555</v>
      </c>
      <c r="AS1171" s="547" t="str">
        <f>'Information Input'!$J$22</f>
        <v>Quarterly</v>
      </c>
      <c r="AT1171" s="538">
        <f>'Information Input'!$H$30</f>
        <v>43555</v>
      </c>
      <c r="AU1171" s="547">
        <f>'Information Input'!$J$18</f>
        <v>2019</v>
      </c>
      <c r="AV1171" s="547" t="s">
        <v>101</v>
      </c>
      <c r="AW1171" s="547" t="s">
        <v>102</v>
      </c>
      <c r="AX1171" s="547" t="s">
        <v>103</v>
      </c>
      <c r="AY1171" s="548" t="s">
        <v>671</v>
      </c>
      <c r="AZ1171" s="547">
        <v>36</v>
      </c>
      <c r="BA1171" s="549" t="s">
        <v>178</v>
      </c>
      <c r="BB1171" s="543" t="s">
        <v>235</v>
      </c>
      <c r="BC1171" s="550">
        <f>'Report 2'!$V268</f>
        <v>0</v>
      </c>
      <c r="BD1171" s="550">
        <f>'Report 2'!$W268</f>
        <v>0</v>
      </c>
      <c r="BE1171" s="550">
        <f>'Report 2'!$X268</f>
        <v>0</v>
      </c>
      <c r="BF1171" s="550">
        <f>'Report 2'!$Y268</f>
        <v>0</v>
      </c>
      <c r="BG1171" s="550">
        <f>'Report 2'!$Z268</f>
        <v>0</v>
      </c>
      <c r="BH1171" s="550">
        <f>'Report 2'!$AA268</f>
        <v>0</v>
      </c>
      <c r="BI1171" s="550">
        <f>'Report 2'!$AB268</f>
        <v>0</v>
      </c>
      <c r="CC1171" s="575" t="s">
        <v>669</v>
      </c>
      <c r="CD1171" s="1019" t="s">
        <v>672</v>
      </c>
      <c r="CE1171" s="1019" t="str">
        <f>'Information Input'!$M$14</f>
        <v xml:space="preserve">      -      </v>
      </c>
      <c r="CF1171" s="570" t="s">
        <v>137</v>
      </c>
      <c r="CG1171" s="566">
        <f t="shared" si="205"/>
        <v>43647</v>
      </c>
      <c r="CH1171" s="566">
        <f t="shared" si="206"/>
        <v>43738</v>
      </c>
      <c r="CI1171" s="566">
        <f>'Information Input'!$H$35</f>
        <v>43555</v>
      </c>
      <c r="CJ1171" s="570" t="str">
        <f>'Information Input'!$J$22</f>
        <v>Quarterly</v>
      </c>
      <c r="CK1171" s="566">
        <f>'Information Input'!$H$30</f>
        <v>43555</v>
      </c>
      <c r="CL1171" s="570">
        <f>'Information Input'!$J$18</f>
        <v>2019</v>
      </c>
      <c r="CM1171" s="570" t="s">
        <v>104</v>
      </c>
      <c r="CN1171" s="1019" t="s">
        <v>105</v>
      </c>
      <c r="CO1171" s="575" t="s">
        <v>103</v>
      </c>
      <c r="CP1171" s="575" t="s">
        <v>675</v>
      </c>
      <c r="CQ1171" s="570">
        <v>51</v>
      </c>
      <c r="CR1171" s="575" t="s">
        <v>193</v>
      </c>
      <c r="CS1171" s="575" t="s">
        <v>239</v>
      </c>
      <c r="CT1171" s="1020">
        <f>'Report 1'!$AI$18</f>
        <v>0</v>
      </c>
      <c r="CU1171" s="1021">
        <f>SUMIF('Report 4A'!$G$16:$G$95,$CQ1171,'Report 4A'!$AQ$16:$AQ$95)</f>
        <v>0</v>
      </c>
      <c r="CV1171" s="1022">
        <f t="shared" si="207"/>
        <v>0</v>
      </c>
    </row>
    <row r="1172" spans="2:100">
      <c r="B1172" s="535" t="s">
        <v>669</v>
      </c>
      <c r="C1172" s="536">
        <v>1</v>
      </c>
      <c r="D1172" s="537" t="str">
        <f>'Information Input'!$M$14</f>
        <v xml:space="preserve">      -      </v>
      </c>
      <c r="E1172" s="537" t="s">
        <v>136</v>
      </c>
      <c r="F1172" s="538">
        <f t="shared" si="200"/>
        <v>43556</v>
      </c>
      <c r="G1172" s="538">
        <f t="shared" si="201"/>
        <v>43646</v>
      </c>
      <c r="H1172" s="538">
        <f>'Information Input'!$H$35</f>
        <v>43555</v>
      </c>
      <c r="I1172" s="537" t="str">
        <f>'Information Input'!$J$22</f>
        <v>Quarterly</v>
      </c>
      <c r="J1172" s="538">
        <f>'Information Input'!$H$30</f>
        <v>43555</v>
      </c>
      <c r="K1172" s="537">
        <f>'Information Input'!$J$18</f>
        <v>2019</v>
      </c>
      <c r="L1172" s="579" t="s">
        <v>101</v>
      </c>
      <c r="M1172" s="540" t="s">
        <v>102</v>
      </c>
      <c r="N1172" s="541" t="s">
        <v>103</v>
      </c>
      <c r="O1172" s="542" t="s">
        <v>671</v>
      </c>
      <c r="P1172" s="537">
        <v>26</v>
      </c>
      <c r="Q1172" s="541" t="s">
        <v>168</v>
      </c>
      <c r="R1172" s="541" t="s">
        <v>237</v>
      </c>
      <c r="S1172" s="543">
        <f>'Report 1'!$AC$18</f>
        <v>0</v>
      </c>
      <c r="T1172" s="544">
        <f>'Report 1'!$AC$46</f>
        <v>0</v>
      </c>
      <c r="U1172" s="545">
        <f>'Report 1'!$AC$132</f>
        <v>0</v>
      </c>
      <c r="AL1172" s="546" t="s">
        <v>669</v>
      </c>
      <c r="AM1172" s="547">
        <v>2</v>
      </c>
      <c r="AN1172" s="547" t="str">
        <f>'Information Input'!$M$14</f>
        <v xml:space="preserve">      -      </v>
      </c>
      <c r="AO1172" s="547" t="s">
        <v>137</v>
      </c>
      <c r="AP1172" s="538">
        <f t="shared" si="203"/>
        <v>43647</v>
      </c>
      <c r="AQ1172" s="538">
        <f t="shared" si="204"/>
        <v>43738</v>
      </c>
      <c r="AR1172" s="538">
        <f>'Information Input'!$H$35</f>
        <v>43555</v>
      </c>
      <c r="AS1172" s="547" t="str">
        <f>'Information Input'!$J$22</f>
        <v>Quarterly</v>
      </c>
      <c r="AT1172" s="538">
        <f>'Information Input'!$H$30</f>
        <v>43555</v>
      </c>
      <c r="AU1172" s="547">
        <f>'Information Input'!$J$18</f>
        <v>2019</v>
      </c>
      <c r="AV1172" s="547" t="s">
        <v>101</v>
      </c>
      <c r="AW1172" s="547" t="s">
        <v>102</v>
      </c>
      <c r="AX1172" s="547" t="s">
        <v>103</v>
      </c>
      <c r="AY1172" s="548" t="s">
        <v>671</v>
      </c>
      <c r="AZ1172" s="547">
        <v>37</v>
      </c>
      <c r="BA1172" s="549" t="s">
        <v>179</v>
      </c>
      <c r="BB1172" s="543" t="s">
        <v>231</v>
      </c>
      <c r="BC1172" s="550">
        <f>'Report 2'!$V269</f>
        <v>0</v>
      </c>
      <c r="BD1172" s="550">
        <f>'Report 2'!$W269</f>
        <v>0</v>
      </c>
      <c r="BE1172" s="550">
        <f>'Report 2'!$X269</f>
        <v>0</v>
      </c>
      <c r="BF1172" s="550">
        <f>'Report 2'!$Y269</f>
        <v>0</v>
      </c>
      <c r="BG1172" s="550">
        <f>'Report 2'!$Z269</f>
        <v>0</v>
      </c>
      <c r="BH1172" s="550">
        <f>'Report 2'!$AA269</f>
        <v>0</v>
      </c>
      <c r="BI1172" s="550">
        <f>'Report 2'!$AB269</f>
        <v>0</v>
      </c>
      <c r="CC1172" s="523" t="s">
        <v>669</v>
      </c>
      <c r="CD1172" s="1010" t="s">
        <v>672</v>
      </c>
      <c r="CE1172" s="1010" t="str">
        <f>'Information Input'!$M$14</f>
        <v xml:space="preserve">      -      </v>
      </c>
      <c r="CF1172" s="532" t="s">
        <v>137</v>
      </c>
      <c r="CG1172" s="519">
        <f t="shared" si="205"/>
        <v>43647</v>
      </c>
      <c r="CH1172" s="519">
        <f t="shared" si="206"/>
        <v>43738</v>
      </c>
      <c r="CI1172" s="519">
        <f>'Information Input'!$H$35</f>
        <v>43555</v>
      </c>
      <c r="CJ1172" s="532" t="str">
        <f>'Information Input'!$J$22</f>
        <v>Quarterly</v>
      </c>
      <c r="CK1172" s="519">
        <f>'Information Input'!$H$30</f>
        <v>43555</v>
      </c>
      <c r="CL1172" s="532">
        <f>'Information Input'!$J$18</f>
        <v>2019</v>
      </c>
      <c r="CM1172" s="532" t="s">
        <v>91</v>
      </c>
      <c r="CN1172" s="1010" t="s">
        <v>240</v>
      </c>
      <c r="CO1172" s="523" t="s">
        <v>240</v>
      </c>
      <c r="CP1172" s="523" t="s">
        <v>671</v>
      </c>
      <c r="CQ1172" s="532">
        <v>11</v>
      </c>
      <c r="CR1172" s="523" t="s">
        <v>153</v>
      </c>
      <c r="CS1172" s="523" t="s">
        <v>231</v>
      </c>
      <c r="CT1172" s="1011">
        <f>'Report 1'!$AN$18</f>
        <v>0</v>
      </c>
      <c r="CU1172" s="1012">
        <f>SUMIF('Report 4A'!$G$16:$G$95,$CQ1172,'Report 4A'!$AV$16:$AV$95)</f>
        <v>0</v>
      </c>
      <c r="CV1172" s="1013">
        <f t="shared" si="207"/>
        <v>0</v>
      </c>
    </row>
    <row r="1173" spans="2:100">
      <c r="B1173" s="535" t="s">
        <v>669</v>
      </c>
      <c r="C1173" s="536">
        <v>1</v>
      </c>
      <c r="D1173" s="537" t="str">
        <f>'Information Input'!$M$14</f>
        <v xml:space="preserve">      -      </v>
      </c>
      <c r="E1173" s="537" t="s">
        <v>136</v>
      </c>
      <c r="F1173" s="538">
        <f t="shared" si="200"/>
        <v>43556</v>
      </c>
      <c r="G1173" s="538">
        <f t="shared" si="201"/>
        <v>43646</v>
      </c>
      <c r="H1173" s="538">
        <f>'Information Input'!$H$35</f>
        <v>43555</v>
      </c>
      <c r="I1173" s="537" t="str">
        <f>'Information Input'!$J$22</f>
        <v>Quarterly</v>
      </c>
      <c r="J1173" s="538">
        <f>'Information Input'!$H$30</f>
        <v>43555</v>
      </c>
      <c r="K1173" s="537">
        <f>'Information Input'!$J$18</f>
        <v>2019</v>
      </c>
      <c r="L1173" s="579" t="s">
        <v>101</v>
      </c>
      <c r="M1173" s="540" t="s">
        <v>102</v>
      </c>
      <c r="N1173" s="541" t="s">
        <v>103</v>
      </c>
      <c r="O1173" s="542" t="s">
        <v>671</v>
      </c>
      <c r="P1173" s="537">
        <v>27</v>
      </c>
      <c r="Q1173" s="541" t="s">
        <v>169</v>
      </c>
      <c r="R1173" s="541" t="s">
        <v>235</v>
      </c>
      <c r="S1173" s="543">
        <f>'Report 1'!$AC$18</f>
        <v>0</v>
      </c>
      <c r="T1173" s="544">
        <f>'Report 1'!$AC$47</f>
        <v>0</v>
      </c>
      <c r="U1173" s="545">
        <f>'Report 1'!$AC$133</f>
        <v>0</v>
      </c>
      <c r="AL1173" s="546" t="s">
        <v>669</v>
      </c>
      <c r="AM1173" s="547">
        <v>2</v>
      </c>
      <c r="AN1173" s="547" t="str">
        <f>'Information Input'!$M$14</f>
        <v xml:space="preserve">      -      </v>
      </c>
      <c r="AO1173" s="547" t="s">
        <v>137</v>
      </c>
      <c r="AP1173" s="538">
        <f t="shared" si="203"/>
        <v>43647</v>
      </c>
      <c r="AQ1173" s="538">
        <f t="shared" si="204"/>
        <v>43738</v>
      </c>
      <c r="AR1173" s="538">
        <f>'Information Input'!$H$35</f>
        <v>43555</v>
      </c>
      <c r="AS1173" s="547" t="str">
        <f>'Information Input'!$J$22</f>
        <v>Quarterly</v>
      </c>
      <c r="AT1173" s="538">
        <f>'Information Input'!$H$30</f>
        <v>43555</v>
      </c>
      <c r="AU1173" s="547">
        <f>'Information Input'!$J$18</f>
        <v>2019</v>
      </c>
      <c r="AV1173" s="547" t="s">
        <v>101</v>
      </c>
      <c r="AW1173" s="547" t="s">
        <v>102</v>
      </c>
      <c r="AX1173" s="547" t="s">
        <v>103</v>
      </c>
      <c r="AY1173" s="548" t="s">
        <v>671</v>
      </c>
      <c r="AZ1173" s="547">
        <v>38</v>
      </c>
      <c r="BA1173" s="549" t="s">
        <v>180</v>
      </c>
      <c r="BB1173" s="543" t="s">
        <v>233</v>
      </c>
      <c r="BC1173" s="550">
        <f>'Report 2'!$V270</f>
        <v>0</v>
      </c>
      <c r="BD1173" s="550">
        <f>'Report 2'!$W270</f>
        <v>0</v>
      </c>
      <c r="BE1173" s="550">
        <f>'Report 2'!$X270</f>
        <v>0</v>
      </c>
      <c r="BF1173" s="550">
        <f>'Report 2'!$Y270</f>
        <v>0</v>
      </c>
      <c r="BG1173" s="550">
        <f>'Report 2'!$Z270</f>
        <v>0</v>
      </c>
      <c r="BH1173" s="550">
        <f>'Report 2'!$AA270</f>
        <v>0</v>
      </c>
      <c r="BI1173" s="550">
        <f>'Report 2'!$AB270</f>
        <v>0</v>
      </c>
      <c r="CC1173" s="542" t="s">
        <v>669</v>
      </c>
      <c r="CD1173" s="1014" t="s">
        <v>672</v>
      </c>
      <c r="CE1173" s="1014" t="str">
        <f>'Information Input'!$M$14</f>
        <v xml:space="preserve">      -      </v>
      </c>
      <c r="CF1173" s="551" t="s">
        <v>137</v>
      </c>
      <c r="CG1173" s="552">
        <f t="shared" si="205"/>
        <v>43647</v>
      </c>
      <c r="CH1173" s="552">
        <f t="shared" si="206"/>
        <v>43738</v>
      </c>
      <c r="CI1173" s="552">
        <f>'Information Input'!$H$35</f>
        <v>43555</v>
      </c>
      <c r="CJ1173" s="551" t="str">
        <f>'Information Input'!$J$22</f>
        <v>Quarterly</v>
      </c>
      <c r="CK1173" s="552">
        <f>'Information Input'!$H$30</f>
        <v>43555</v>
      </c>
      <c r="CL1173" s="551">
        <f>'Information Input'!$J$18</f>
        <v>2019</v>
      </c>
      <c r="CM1173" s="551" t="s">
        <v>91</v>
      </c>
      <c r="CN1173" s="1014" t="s">
        <v>240</v>
      </c>
      <c r="CO1173" s="542" t="s">
        <v>240</v>
      </c>
      <c r="CP1173" s="542" t="s">
        <v>671</v>
      </c>
      <c r="CQ1173" s="551">
        <v>12</v>
      </c>
      <c r="CR1173" s="542" t="s">
        <v>154</v>
      </c>
      <c r="CS1173" s="542" t="s">
        <v>231</v>
      </c>
      <c r="CT1173" s="1015">
        <f>'Report 1'!$AN$18</f>
        <v>0</v>
      </c>
      <c r="CU1173" s="1016">
        <f>SUMIF('Report 4A'!$G$16:$G$95,$CQ1173,'Report 4A'!$AV$16:$AV$95)</f>
        <v>0</v>
      </c>
      <c r="CV1173" s="1017">
        <f t="shared" si="207"/>
        <v>0</v>
      </c>
    </row>
    <row r="1174" spans="2:100">
      <c r="B1174" s="535" t="s">
        <v>669</v>
      </c>
      <c r="C1174" s="536">
        <v>1</v>
      </c>
      <c r="D1174" s="537" t="str">
        <f>'Information Input'!$M$14</f>
        <v xml:space="preserve">      -      </v>
      </c>
      <c r="E1174" s="537" t="s">
        <v>136</v>
      </c>
      <c r="F1174" s="538">
        <f t="shared" si="200"/>
        <v>43556</v>
      </c>
      <c r="G1174" s="538">
        <f t="shared" si="201"/>
        <v>43646</v>
      </c>
      <c r="H1174" s="538">
        <f>'Information Input'!$H$35</f>
        <v>43555</v>
      </c>
      <c r="I1174" s="537" t="str">
        <f>'Information Input'!$J$22</f>
        <v>Quarterly</v>
      </c>
      <c r="J1174" s="538">
        <f>'Information Input'!$H$30</f>
        <v>43555</v>
      </c>
      <c r="K1174" s="537">
        <f>'Information Input'!$J$18</f>
        <v>2019</v>
      </c>
      <c r="L1174" s="579" t="s">
        <v>101</v>
      </c>
      <c r="M1174" s="540" t="s">
        <v>102</v>
      </c>
      <c r="N1174" s="541" t="s">
        <v>103</v>
      </c>
      <c r="O1174" s="542" t="s">
        <v>671</v>
      </c>
      <c r="P1174" s="537">
        <v>28</v>
      </c>
      <c r="Q1174" s="541" t="s">
        <v>170</v>
      </c>
      <c r="R1174" s="541" t="s">
        <v>235</v>
      </c>
      <c r="S1174" s="543">
        <f>'Report 1'!$AC$18</f>
        <v>0</v>
      </c>
      <c r="T1174" s="544">
        <f>'Report 1'!$AC$48</f>
        <v>0</v>
      </c>
      <c r="U1174" s="545">
        <f>'Report 1'!$AC$134</f>
        <v>0</v>
      </c>
      <c r="AL1174" s="546" t="s">
        <v>669</v>
      </c>
      <c r="AM1174" s="547">
        <v>2</v>
      </c>
      <c r="AN1174" s="547" t="str">
        <f>'Information Input'!$M$14</f>
        <v xml:space="preserve">      -      </v>
      </c>
      <c r="AO1174" s="547" t="s">
        <v>137</v>
      </c>
      <c r="AP1174" s="538">
        <f t="shared" si="203"/>
        <v>43647</v>
      </c>
      <c r="AQ1174" s="538">
        <f t="shared" si="204"/>
        <v>43738</v>
      </c>
      <c r="AR1174" s="538">
        <f>'Information Input'!$H$35</f>
        <v>43555</v>
      </c>
      <c r="AS1174" s="547" t="str">
        <f>'Information Input'!$J$22</f>
        <v>Quarterly</v>
      </c>
      <c r="AT1174" s="538">
        <f>'Information Input'!$H$30</f>
        <v>43555</v>
      </c>
      <c r="AU1174" s="547">
        <f>'Information Input'!$J$18</f>
        <v>2019</v>
      </c>
      <c r="AV1174" s="547" t="s">
        <v>101</v>
      </c>
      <c r="AW1174" s="547" t="s">
        <v>102</v>
      </c>
      <c r="AX1174" s="547" t="s">
        <v>103</v>
      </c>
      <c r="AY1174" s="548" t="s">
        <v>671</v>
      </c>
      <c r="AZ1174" s="547">
        <v>39</v>
      </c>
      <c r="BA1174" s="549" t="s">
        <v>181</v>
      </c>
      <c r="BB1174" s="543" t="s">
        <v>233</v>
      </c>
      <c r="BC1174" s="550">
        <f>'Report 2'!$V271</f>
        <v>0</v>
      </c>
      <c r="BD1174" s="550">
        <f>'Report 2'!$W271</f>
        <v>0</v>
      </c>
      <c r="BE1174" s="550">
        <f>'Report 2'!$X271</f>
        <v>0</v>
      </c>
      <c r="BF1174" s="550">
        <f>'Report 2'!$Y271</f>
        <v>0</v>
      </c>
      <c r="BG1174" s="550">
        <f>'Report 2'!$Z271</f>
        <v>0</v>
      </c>
      <c r="BH1174" s="550">
        <f>'Report 2'!$AA271</f>
        <v>0</v>
      </c>
      <c r="BI1174" s="550">
        <f>'Report 2'!$AB271</f>
        <v>0</v>
      </c>
      <c r="CC1174" s="542" t="s">
        <v>669</v>
      </c>
      <c r="CD1174" s="1014" t="s">
        <v>672</v>
      </c>
      <c r="CE1174" s="1014" t="str">
        <f>'Information Input'!$M$14</f>
        <v xml:space="preserve">      -      </v>
      </c>
      <c r="CF1174" s="551" t="s">
        <v>137</v>
      </c>
      <c r="CG1174" s="552">
        <f t="shared" si="205"/>
        <v>43647</v>
      </c>
      <c r="CH1174" s="552">
        <f t="shared" si="206"/>
        <v>43738</v>
      </c>
      <c r="CI1174" s="552">
        <f>'Information Input'!$H$35</f>
        <v>43555</v>
      </c>
      <c r="CJ1174" s="551" t="str">
        <f>'Information Input'!$J$22</f>
        <v>Quarterly</v>
      </c>
      <c r="CK1174" s="552">
        <f>'Information Input'!$H$30</f>
        <v>43555</v>
      </c>
      <c r="CL1174" s="551">
        <f>'Information Input'!$J$18</f>
        <v>2019</v>
      </c>
      <c r="CM1174" s="551" t="s">
        <v>91</v>
      </c>
      <c r="CN1174" s="1014" t="s">
        <v>240</v>
      </c>
      <c r="CO1174" s="542" t="s">
        <v>240</v>
      </c>
      <c r="CP1174" s="542" t="s">
        <v>671</v>
      </c>
      <c r="CQ1174" s="551">
        <v>13</v>
      </c>
      <c r="CR1174" s="542" t="s">
        <v>155</v>
      </c>
      <c r="CS1174" s="542" t="s">
        <v>232</v>
      </c>
      <c r="CT1174" s="1015">
        <f>'Report 1'!$AN$18</f>
        <v>0</v>
      </c>
      <c r="CU1174" s="1016">
        <f>SUMIF('Report 4A'!$G$16:$G$95,$CQ1174,'Report 4A'!$AV$16:$AV$95)</f>
        <v>0</v>
      </c>
      <c r="CV1174" s="1017">
        <f t="shared" si="207"/>
        <v>0</v>
      </c>
    </row>
    <row r="1175" spans="2:100">
      <c r="B1175" s="535" t="s">
        <v>669</v>
      </c>
      <c r="C1175" s="536">
        <v>1</v>
      </c>
      <c r="D1175" s="537" t="str">
        <f>'Information Input'!$M$14</f>
        <v xml:space="preserve">      -      </v>
      </c>
      <c r="E1175" s="537" t="s">
        <v>136</v>
      </c>
      <c r="F1175" s="538">
        <f t="shared" si="200"/>
        <v>43556</v>
      </c>
      <c r="G1175" s="538">
        <f t="shared" si="201"/>
        <v>43646</v>
      </c>
      <c r="H1175" s="538">
        <f>'Information Input'!$H$35</f>
        <v>43555</v>
      </c>
      <c r="I1175" s="537" t="str">
        <f>'Information Input'!$J$22</f>
        <v>Quarterly</v>
      </c>
      <c r="J1175" s="538">
        <f>'Information Input'!$H$30</f>
        <v>43555</v>
      </c>
      <c r="K1175" s="537">
        <f>'Information Input'!$J$18</f>
        <v>2019</v>
      </c>
      <c r="L1175" s="579" t="s">
        <v>101</v>
      </c>
      <c r="M1175" s="540" t="s">
        <v>102</v>
      </c>
      <c r="N1175" s="541" t="s">
        <v>103</v>
      </c>
      <c r="O1175" s="542" t="s">
        <v>671</v>
      </c>
      <c r="P1175" s="537">
        <v>29</v>
      </c>
      <c r="Q1175" s="541" t="s">
        <v>171</v>
      </c>
      <c r="R1175" s="541" t="s">
        <v>238</v>
      </c>
      <c r="S1175" s="543">
        <f>'Report 1'!$AC$18</f>
        <v>0</v>
      </c>
      <c r="T1175" s="544">
        <f>'Report 1'!$AC$49</f>
        <v>0</v>
      </c>
      <c r="U1175" s="545">
        <f>'Report 1'!$AC$135</f>
        <v>0</v>
      </c>
      <c r="AL1175" s="546" t="s">
        <v>669</v>
      </c>
      <c r="AM1175" s="547">
        <v>2</v>
      </c>
      <c r="AN1175" s="547" t="str">
        <f>'Information Input'!$M$14</f>
        <v xml:space="preserve">      -      </v>
      </c>
      <c r="AO1175" s="547" t="s">
        <v>137</v>
      </c>
      <c r="AP1175" s="538">
        <f t="shared" si="203"/>
        <v>43647</v>
      </c>
      <c r="AQ1175" s="538">
        <f t="shared" si="204"/>
        <v>43738</v>
      </c>
      <c r="AR1175" s="538">
        <f>'Information Input'!$H$35</f>
        <v>43555</v>
      </c>
      <c r="AS1175" s="547" t="str">
        <f>'Information Input'!$J$22</f>
        <v>Quarterly</v>
      </c>
      <c r="AT1175" s="538">
        <f>'Information Input'!$H$30</f>
        <v>43555</v>
      </c>
      <c r="AU1175" s="547">
        <f>'Information Input'!$J$18</f>
        <v>2019</v>
      </c>
      <c r="AV1175" s="547" t="s">
        <v>101</v>
      </c>
      <c r="AW1175" s="547" t="s">
        <v>102</v>
      </c>
      <c r="AX1175" s="547" t="s">
        <v>103</v>
      </c>
      <c r="AY1175" s="548" t="s">
        <v>671</v>
      </c>
      <c r="AZ1175" s="547">
        <v>40</v>
      </c>
      <c r="BA1175" s="549" t="s">
        <v>182</v>
      </c>
      <c r="BB1175" s="543" t="s">
        <v>238</v>
      </c>
      <c r="BC1175" s="550">
        <f>'Report 2'!$V272</f>
        <v>0</v>
      </c>
      <c r="BD1175" s="550">
        <f>'Report 2'!$W272</f>
        <v>0</v>
      </c>
      <c r="BE1175" s="550">
        <f>'Report 2'!$X272</f>
        <v>0</v>
      </c>
      <c r="BF1175" s="550">
        <f>'Report 2'!$Y272</f>
        <v>0</v>
      </c>
      <c r="BG1175" s="550">
        <f>'Report 2'!$Z272</f>
        <v>0</v>
      </c>
      <c r="BH1175" s="550">
        <f>'Report 2'!$AA272</f>
        <v>0</v>
      </c>
      <c r="BI1175" s="550">
        <f>'Report 2'!$AB272</f>
        <v>0</v>
      </c>
      <c r="CC1175" s="542" t="s">
        <v>669</v>
      </c>
      <c r="CD1175" s="1014" t="s">
        <v>672</v>
      </c>
      <c r="CE1175" s="1014" t="str">
        <f>'Information Input'!$M$14</f>
        <v xml:space="preserve">      -      </v>
      </c>
      <c r="CF1175" s="551" t="s">
        <v>137</v>
      </c>
      <c r="CG1175" s="552">
        <f t="shared" si="205"/>
        <v>43647</v>
      </c>
      <c r="CH1175" s="552">
        <f t="shared" si="206"/>
        <v>43738</v>
      </c>
      <c r="CI1175" s="552">
        <f>'Information Input'!$H$35</f>
        <v>43555</v>
      </c>
      <c r="CJ1175" s="551" t="str">
        <f>'Information Input'!$J$22</f>
        <v>Quarterly</v>
      </c>
      <c r="CK1175" s="552">
        <f>'Information Input'!$H$30</f>
        <v>43555</v>
      </c>
      <c r="CL1175" s="551">
        <f>'Information Input'!$J$18</f>
        <v>2019</v>
      </c>
      <c r="CM1175" s="551" t="s">
        <v>91</v>
      </c>
      <c r="CN1175" s="1014" t="s">
        <v>240</v>
      </c>
      <c r="CO1175" s="542" t="s">
        <v>240</v>
      </c>
      <c r="CP1175" s="542" t="s">
        <v>671</v>
      </c>
      <c r="CQ1175" s="551">
        <v>14</v>
      </c>
      <c r="CR1175" s="542" t="s">
        <v>156</v>
      </c>
      <c r="CS1175" s="542" t="s">
        <v>233</v>
      </c>
      <c r="CT1175" s="1015">
        <f>'Report 1'!$AN$18</f>
        <v>0</v>
      </c>
      <c r="CU1175" s="1016">
        <f>SUMIF('Report 4A'!$G$16:$G$95,$CQ1175,'Report 4A'!$AV$16:$AV$95)</f>
        <v>0</v>
      </c>
      <c r="CV1175" s="1017">
        <f t="shared" si="207"/>
        <v>0</v>
      </c>
    </row>
    <row r="1176" spans="2:100">
      <c r="B1176" s="535" t="s">
        <v>669</v>
      </c>
      <c r="C1176" s="536">
        <v>1</v>
      </c>
      <c r="D1176" s="537" t="str">
        <f>'Information Input'!$M$14</f>
        <v xml:space="preserve">      -      </v>
      </c>
      <c r="E1176" s="537" t="s">
        <v>136</v>
      </c>
      <c r="F1176" s="538">
        <f t="shared" si="200"/>
        <v>43556</v>
      </c>
      <c r="G1176" s="538">
        <f t="shared" si="201"/>
        <v>43646</v>
      </c>
      <c r="H1176" s="538">
        <f>'Information Input'!$H$35</f>
        <v>43555</v>
      </c>
      <c r="I1176" s="537" t="str">
        <f>'Information Input'!$J$22</f>
        <v>Quarterly</v>
      </c>
      <c r="J1176" s="538">
        <f>'Information Input'!$H$30</f>
        <v>43555</v>
      </c>
      <c r="K1176" s="537">
        <f>'Information Input'!$J$18</f>
        <v>2019</v>
      </c>
      <c r="L1176" s="579" t="s">
        <v>101</v>
      </c>
      <c r="M1176" s="540" t="s">
        <v>102</v>
      </c>
      <c r="N1176" s="541" t="s">
        <v>103</v>
      </c>
      <c r="O1176" s="542" t="s">
        <v>671</v>
      </c>
      <c r="P1176" s="537">
        <v>30</v>
      </c>
      <c r="Q1176" s="541" t="s">
        <v>172</v>
      </c>
      <c r="R1176" s="541" t="s">
        <v>238</v>
      </c>
      <c r="S1176" s="543">
        <f>'Report 1'!$AC$18</f>
        <v>0</v>
      </c>
      <c r="T1176" s="544">
        <f>'Report 1'!$AC$50</f>
        <v>0</v>
      </c>
      <c r="U1176" s="545">
        <f>'Report 1'!$AC$136</f>
        <v>0</v>
      </c>
      <c r="AL1176" s="546" t="s">
        <v>669</v>
      </c>
      <c r="AM1176" s="547">
        <v>2</v>
      </c>
      <c r="AN1176" s="547" t="str">
        <f>'Information Input'!$M$14</f>
        <v xml:space="preserve">      -      </v>
      </c>
      <c r="AO1176" s="547" t="s">
        <v>137</v>
      </c>
      <c r="AP1176" s="538">
        <f t="shared" si="203"/>
        <v>43647</v>
      </c>
      <c r="AQ1176" s="538">
        <f t="shared" si="204"/>
        <v>43738</v>
      </c>
      <c r="AR1176" s="538">
        <f>'Information Input'!$H$35</f>
        <v>43555</v>
      </c>
      <c r="AS1176" s="547" t="str">
        <f>'Information Input'!$J$22</f>
        <v>Quarterly</v>
      </c>
      <c r="AT1176" s="538">
        <f>'Information Input'!$H$30</f>
        <v>43555</v>
      </c>
      <c r="AU1176" s="547">
        <f>'Information Input'!$J$18</f>
        <v>2019</v>
      </c>
      <c r="AV1176" s="547" t="s">
        <v>101</v>
      </c>
      <c r="AW1176" s="547" t="s">
        <v>102</v>
      </c>
      <c r="AX1176" s="547" t="s">
        <v>103</v>
      </c>
      <c r="AY1176" s="548" t="s">
        <v>671</v>
      </c>
      <c r="AZ1176" s="547">
        <v>41</v>
      </c>
      <c r="BA1176" s="549" t="s">
        <v>183</v>
      </c>
      <c r="BB1176" s="543" t="s">
        <v>238</v>
      </c>
      <c r="BC1176" s="550">
        <f>'Report 2'!$V273</f>
        <v>0</v>
      </c>
      <c r="BD1176" s="550">
        <f>'Report 2'!$W273</f>
        <v>0</v>
      </c>
      <c r="BE1176" s="550">
        <f>'Report 2'!$X273</f>
        <v>0</v>
      </c>
      <c r="BF1176" s="550">
        <f>'Report 2'!$Y273</f>
        <v>0</v>
      </c>
      <c r="BG1176" s="550">
        <f>'Report 2'!$Z273</f>
        <v>0</v>
      </c>
      <c r="BH1176" s="550">
        <f>'Report 2'!$AA273</f>
        <v>0</v>
      </c>
      <c r="BI1176" s="550">
        <f>'Report 2'!$AB273</f>
        <v>0</v>
      </c>
      <c r="CC1176" s="542" t="s">
        <v>669</v>
      </c>
      <c r="CD1176" s="1014" t="s">
        <v>672</v>
      </c>
      <c r="CE1176" s="1014" t="str">
        <f>'Information Input'!$M$14</f>
        <v xml:space="preserve">      -      </v>
      </c>
      <c r="CF1176" s="551" t="s">
        <v>137</v>
      </c>
      <c r="CG1176" s="552">
        <f t="shared" si="205"/>
        <v>43647</v>
      </c>
      <c r="CH1176" s="552">
        <f t="shared" si="206"/>
        <v>43738</v>
      </c>
      <c r="CI1176" s="552">
        <f>'Information Input'!$H$35</f>
        <v>43555</v>
      </c>
      <c r="CJ1176" s="551" t="str">
        <f>'Information Input'!$J$22</f>
        <v>Quarterly</v>
      </c>
      <c r="CK1176" s="552">
        <f>'Information Input'!$H$30</f>
        <v>43555</v>
      </c>
      <c r="CL1176" s="551">
        <f>'Information Input'!$J$18</f>
        <v>2019</v>
      </c>
      <c r="CM1176" s="551" t="s">
        <v>91</v>
      </c>
      <c r="CN1176" s="1014" t="s">
        <v>240</v>
      </c>
      <c r="CO1176" s="542" t="s">
        <v>240</v>
      </c>
      <c r="CP1176" s="542" t="s">
        <v>671</v>
      </c>
      <c r="CQ1176" s="551">
        <v>15</v>
      </c>
      <c r="CR1176" s="542" t="s">
        <v>157</v>
      </c>
      <c r="CS1176" s="542" t="s">
        <v>234</v>
      </c>
      <c r="CT1176" s="1015">
        <f>'Report 1'!$AN$18</f>
        <v>0</v>
      </c>
      <c r="CU1176" s="1016">
        <f>SUMIF('Report 4A'!$G$16:$G$95,$CQ1176,'Report 4A'!$AV$16:$AV$95)</f>
        <v>0</v>
      </c>
      <c r="CV1176" s="1017">
        <f t="shared" si="207"/>
        <v>0</v>
      </c>
    </row>
    <row r="1177" spans="2:100">
      <c r="B1177" s="535" t="s">
        <v>669</v>
      </c>
      <c r="C1177" s="536">
        <v>1</v>
      </c>
      <c r="D1177" s="537" t="str">
        <f>'Information Input'!$M$14</f>
        <v xml:space="preserve">      -      </v>
      </c>
      <c r="E1177" s="537" t="s">
        <v>136</v>
      </c>
      <c r="F1177" s="538">
        <f t="shared" ref="F1177:F1240" si="209">DATE(K1177,4,1)</f>
        <v>43556</v>
      </c>
      <c r="G1177" s="538">
        <f t="shared" ref="G1177:G1240" si="210">DATE(K1177,6,30)</f>
        <v>43646</v>
      </c>
      <c r="H1177" s="538">
        <f>'Information Input'!$H$35</f>
        <v>43555</v>
      </c>
      <c r="I1177" s="537" t="str">
        <f>'Information Input'!$J$22</f>
        <v>Quarterly</v>
      </c>
      <c r="J1177" s="538">
        <f>'Information Input'!$H$30</f>
        <v>43555</v>
      </c>
      <c r="K1177" s="537">
        <f>'Information Input'!$J$18</f>
        <v>2019</v>
      </c>
      <c r="L1177" s="579" t="s">
        <v>101</v>
      </c>
      <c r="M1177" s="540" t="s">
        <v>102</v>
      </c>
      <c r="N1177" s="541" t="s">
        <v>103</v>
      </c>
      <c r="O1177" s="542" t="s">
        <v>671</v>
      </c>
      <c r="P1177" s="537">
        <v>31</v>
      </c>
      <c r="Q1177" s="541" t="s">
        <v>173</v>
      </c>
      <c r="R1177" s="541" t="s">
        <v>233</v>
      </c>
      <c r="S1177" s="543">
        <f>'Report 1'!$AC$18</f>
        <v>0</v>
      </c>
      <c r="T1177" s="544">
        <f>'Report 1'!$AC$51</f>
        <v>0</v>
      </c>
      <c r="U1177" s="545">
        <f>'Report 1'!$AC$137</f>
        <v>0</v>
      </c>
      <c r="AL1177" s="546" t="s">
        <v>669</v>
      </c>
      <c r="AM1177" s="547">
        <v>2</v>
      </c>
      <c r="AN1177" s="547" t="str">
        <f>'Information Input'!$M$14</f>
        <v xml:space="preserve">      -      </v>
      </c>
      <c r="AO1177" s="547" t="s">
        <v>137</v>
      </c>
      <c r="AP1177" s="538">
        <f t="shared" si="203"/>
        <v>43647</v>
      </c>
      <c r="AQ1177" s="538">
        <f t="shared" si="204"/>
        <v>43738</v>
      </c>
      <c r="AR1177" s="538">
        <f>'Information Input'!$H$35</f>
        <v>43555</v>
      </c>
      <c r="AS1177" s="547" t="str">
        <f>'Information Input'!$J$22</f>
        <v>Quarterly</v>
      </c>
      <c r="AT1177" s="538">
        <f>'Information Input'!$H$30</f>
        <v>43555</v>
      </c>
      <c r="AU1177" s="547">
        <f>'Information Input'!$J$18</f>
        <v>2019</v>
      </c>
      <c r="AV1177" s="547" t="s">
        <v>101</v>
      </c>
      <c r="AW1177" s="547" t="s">
        <v>102</v>
      </c>
      <c r="AX1177" s="547" t="s">
        <v>103</v>
      </c>
      <c r="AY1177" s="548" t="s">
        <v>671</v>
      </c>
      <c r="AZ1177" s="547">
        <v>42</v>
      </c>
      <c r="BA1177" s="549" t="s">
        <v>184</v>
      </c>
      <c r="BB1177" s="543" t="s">
        <v>233</v>
      </c>
      <c r="BC1177" s="550">
        <f>'Report 2'!$V274</f>
        <v>0</v>
      </c>
      <c r="BD1177" s="550">
        <f>'Report 2'!$W274</f>
        <v>0</v>
      </c>
      <c r="BE1177" s="550">
        <f>'Report 2'!$X274</f>
        <v>0</v>
      </c>
      <c r="BF1177" s="550">
        <f>'Report 2'!$Y274</f>
        <v>0</v>
      </c>
      <c r="BG1177" s="550">
        <f>'Report 2'!$Z274</f>
        <v>0</v>
      </c>
      <c r="BH1177" s="550">
        <f>'Report 2'!$AA274</f>
        <v>0</v>
      </c>
      <c r="BI1177" s="550">
        <f>'Report 2'!$AB274</f>
        <v>0</v>
      </c>
      <c r="CC1177" s="542" t="s">
        <v>669</v>
      </c>
      <c r="CD1177" s="1014" t="s">
        <v>672</v>
      </c>
      <c r="CE1177" s="1014" t="str">
        <f>'Information Input'!$M$14</f>
        <v xml:space="preserve">      -      </v>
      </c>
      <c r="CF1177" s="551" t="s">
        <v>137</v>
      </c>
      <c r="CG1177" s="552">
        <f t="shared" si="205"/>
        <v>43647</v>
      </c>
      <c r="CH1177" s="552">
        <f t="shared" si="206"/>
        <v>43738</v>
      </c>
      <c r="CI1177" s="552">
        <f>'Information Input'!$H$35</f>
        <v>43555</v>
      </c>
      <c r="CJ1177" s="551" t="str">
        <f>'Information Input'!$J$22</f>
        <v>Quarterly</v>
      </c>
      <c r="CK1177" s="552">
        <f>'Information Input'!$H$30</f>
        <v>43555</v>
      </c>
      <c r="CL1177" s="551">
        <f>'Information Input'!$J$18</f>
        <v>2019</v>
      </c>
      <c r="CM1177" s="551" t="s">
        <v>91</v>
      </c>
      <c r="CN1177" s="1014" t="s">
        <v>240</v>
      </c>
      <c r="CO1177" s="542" t="s">
        <v>240</v>
      </c>
      <c r="CP1177" s="542" t="s">
        <v>671</v>
      </c>
      <c r="CQ1177" s="551">
        <v>16</v>
      </c>
      <c r="CR1177" s="542" t="s">
        <v>158</v>
      </c>
      <c r="CS1177" s="542" t="s">
        <v>235</v>
      </c>
      <c r="CT1177" s="1015">
        <f>'Report 1'!$AN$18</f>
        <v>0</v>
      </c>
      <c r="CU1177" s="1016">
        <f>SUMIF('Report 4A'!$G$16:$G$95,$CQ1177,'Report 4A'!$AV$16:$AV$95)</f>
        <v>0</v>
      </c>
      <c r="CV1177" s="1017">
        <f t="shared" si="207"/>
        <v>0</v>
      </c>
    </row>
    <row r="1178" spans="2:100">
      <c r="B1178" s="535" t="s">
        <v>669</v>
      </c>
      <c r="C1178" s="536">
        <v>1</v>
      </c>
      <c r="D1178" s="537" t="str">
        <f>'Information Input'!$M$14</f>
        <v xml:space="preserve">      -      </v>
      </c>
      <c r="E1178" s="537" t="s">
        <v>136</v>
      </c>
      <c r="F1178" s="538">
        <f t="shared" si="209"/>
        <v>43556</v>
      </c>
      <c r="G1178" s="538">
        <f t="shared" si="210"/>
        <v>43646</v>
      </c>
      <c r="H1178" s="538">
        <f>'Information Input'!$H$35</f>
        <v>43555</v>
      </c>
      <c r="I1178" s="537" t="str">
        <f>'Information Input'!$J$22</f>
        <v>Quarterly</v>
      </c>
      <c r="J1178" s="538">
        <f>'Information Input'!$H$30</f>
        <v>43555</v>
      </c>
      <c r="K1178" s="537">
        <f>'Information Input'!$J$18</f>
        <v>2019</v>
      </c>
      <c r="L1178" s="579" t="s">
        <v>101</v>
      </c>
      <c r="M1178" s="540" t="s">
        <v>102</v>
      </c>
      <c r="N1178" s="541" t="s">
        <v>103</v>
      </c>
      <c r="O1178" s="542" t="s">
        <v>671</v>
      </c>
      <c r="P1178" s="537">
        <v>32</v>
      </c>
      <c r="Q1178" s="541" t="s">
        <v>174</v>
      </c>
      <c r="R1178" s="541" t="s">
        <v>238</v>
      </c>
      <c r="S1178" s="543">
        <f>'Report 1'!$AC$18</f>
        <v>0</v>
      </c>
      <c r="T1178" s="544">
        <f>'Report 1'!$AC$52</f>
        <v>0</v>
      </c>
      <c r="U1178" s="545">
        <f>'Report 1'!$AC$138</f>
        <v>0</v>
      </c>
      <c r="AL1178" s="546" t="s">
        <v>669</v>
      </c>
      <c r="AM1178" s="547">
        <v>2</v>
      </c>
      <c r="AN1178" s="547" t="str">
        <f>'Information Input'!$M$14</f>
        <v xml:space="preserve">      -      </v>
      </c>
      <c r="AO1178" s="547" t="s">
        <v>137</v>
      </c>
      <c r="AP1178" s="538">
        <f t="shared" si="203"/>
        <v>43647</v>
      </c>
      <c r="AQ1178" s="538">
        <f t="shared" si="204"/>
        <v>43738</v>
      </c>
      <c r="AR1178" s="538">
        <f>'Information Input'!$H$35</f>
        <v>43555</v>
      </c>
      <c r="AS1178" s="547" t="str">
        <f>'Information Input'!$J$22</f>
        <v>Quarterly</v>
      </c>
      <c r="AT1178" s="538">
        <f>'Information Input'!$H$30</f>
        <v>43555</v>
      </c>
      <c r="AU1178" s="547">
        <f>'Information Input'!$J$18</f>
        <v>2019</v>
      </c>
      <c r="AV1178" s="547" t="s">
        <v>101</v>
      </c>
      <c r="AW1178" s="547" t="s">
        <v>102</v>
      </c>
      <c r="AX1178" s="547" t="s">
        <v>103</v>
      </c>
      <c r="AY1178" s="548" t="s">
        <v>671</v>
      </c>
      <c r="AZ1178" s="547">
        <v>43</v>
      </c>
      <c r="BA1178" s="549" t="s">
        <v>185</v>
      </c>
      <c r="BB1178" s="543" t="s">
        <v>233</v>
      </c>
      <c r="BC1178" s="550">
        <f>'Report 2'!$V275</f>
        <v>0</v>
      </c>
      <c r="BD1178" s="550">
        <f>'Report 2'!$W275</f>
        <v>0</v>
      </c>
      <c r="BE1178" s="550">
        <f>'Report 2'!$X275</f>
        <v>0</v>
      </c>
      <c r="BF1178" s="550">
        <f>'Report 2'!$Y275</f>
        <v>0</v>
      </c>
      <c r="BG1178" s="550">
        <f>'Report 2'!$Z275</f>
        <v>0</v>
      </c>
      <c r="BH1178" s="550">
        <f>'Report 2'!$AA275</f>
        <v>0</v>
      </c>
      <c r="BI1178" s="550">
        <f>'Report 2'!$AB275</f>
        <v>0</v>
      </c>
      <c r="CC1178" s="542" t="s">
        <v>669</v>
      </c>
      <c r="CD1178" s="1014" t="s">
        <v>672</v>
      </c>
      <c r="CE1178" s="1014" t="str">
        <f>'Information Input'!$M$14</f>
        <v xml:space="preserve">      -      </v>
      </c>
      <c r="CF1178" s="551" t="s">
        <v>137</v>
      </c>
      <c r="CG1178" s="552">
        <f t="shared" si="205"/>
        <v>43647</v>
      </c>
      <c r="CH1178" s="552">
        <f t="shared" si="206"/>
        <v>43738</v>
      </c>
      <c r="CI1178" s="552">
        <f>'Information Input'!$H$35</f>
        <v>43555</v>
      </c>
      <c r="CJ1178" s="551" t="str">
        <f>'Information Input'!$J$22</f>
        <v>Quarterly</v>
      </c>
      <c r="CK1178" s="552">
        <f>'Information Input'!$H$30</f>
        <v>43555</v>
      </c>
      <c r="CL1178" s="551">
        <f>'Information Input'!$J$18</f>
        <v>2019</v>
      </c>
      <c r="CM1178" s="551" t="s">
        <v>91</v>
      </c>
      <c r="CN1178" s="1014" t="s">
        <v>240</v>
      </c>
      <c r="CO1178" s="542" t="s">
        <v>240</v>
      </c>
      <c r="CP1178" s="542" t="s">
        <v>671</v>
      </c>
      <c r="CQ1178" s="551">
        <v>17</v>
      </c>
      <c r="CR1178" s="542" t="s">
        <v>159</v>
      </c>
      <c r="CS1178" s="542" t="s">
        <v>235</v>
      </c>
      <c r="CT1178" s="1015">
        <f>'Report 1'!$AN$18</f>
        <v>0</v>
      </c>
      <c r="CU1178" s="1016">
        <f>SUMIF('Report 4A'!$G$16:$G$95,$CQ1178,'Report 4A'!$AV$16:$AV$95)</f>
        <v>0</v>
      </c>
      <c r="CV1178" s="1017">
        <f t="shared" si="207"/>
        <v>0</v>
      </c>
    </row>
    <row r="1179" spans="2:100">
      <c r="B1179" s="535" t="s">
        <v>669</v>
      </c>
      <c r="C1179" s="536">
        <v>1</v>
      </c>
      <c r="D1179" s="537" t="str">
        <f>'Information Input'!$M$14</f>
        <v xml:space="preserve">      -      </v>
      </c>
      <c r="E1179" s="537" t="s">
        <v>136</v>
      </c>
      <c r="F1179" s="538">
        <f t="shared" si="209"/>
        <v>43556</v>
      </c>
      <c r="G1179" s="538">
        <f t="shared" si="210"/>
        <v>43646</v>
      </c>
      <c r="H1179" s="538">
        <f>'Information Input'!$H$35</f>
        <v>43555</v>
      </c>
      <c r="I1179" s="537" t="str">
        <f>'Information Input'!$J$22</f>
        <v>Quarterly</v>
      </c>
      <c r="J1179" s="538">
        <f>'Information Input'!$H$30</f>
        <v>43555</v>
      </c>
      <c r="K1179" s="537">
        <f>'Information Input'!$J$18</f>
        <v>2019</v>
      </c>
      <c r="L1179" s="579" t="s">
        <v>101</v>
      </c>
      <c r="M1179" s="540" t="s">
        <v>102</v>
      </c>
      <c r="N1179" s="541" t="s">
        <v>103</v>
      </c>
      <c r="O1179" s="542" t="s">
        <v>671</v>
      </c>
      <c r="P1179" s="537">
        <v>33</v>
      </c>
      <c r="Q1179" s="541" t="s">
        <v>175</v>
      </c>
      <c r="R1179" s="541" t="s">
        <v>233</v>
      </c>
      <c r="S1179" s="543">
        <f>'Report 1'!$AC$18</f>
        <v>0</v>
      </c>
      <c r="T1179" s="544">
        <f>'Report 1'!$AC$53</f>
        <v>0</v>
      </c>
      <c r="U1179" s="545">
        <f>'Report 1'!$AC$139</f>
        <v>0</v>
      </c>
      <c r="AL1179" s="546" t="s">
        <v>669</v>
      </c>
      <c r="AM1179" s="547">
        <v>2</v>
      </c>
      <c r="AN1179" s="547" t="str">
        <f>'Information Input'!$M$14</f>
        <v xml:space="preserve">      -      </v>
      </c>
      <c r="AO1179" s="547" t="s">
        <v>137</v>
      </c>
      <c r="AP1179" s="538">
        <f t="shared" si="203"/>
        <v>43647</v>
      </c>
      <c r="AQ1179" s="538">
        <f t="shared" si="204"/>
        <v>43738</v>
      </c>
      <c r="AR1179" s="538">
        <f>'Information Input'!$H$35</f>
        <v>43555</v>
      </c>
      <c r="AS1179" s="547" t="str">
        <f>'Information Input'!$J$22</f>
        <v>Quarterly</v>
      </c>
      <c r="AT1179" s="538">
        <f>'Information Input'!$H$30</f>
        <v>43555</v>
      </c>
      <c r="AU1179" s="547">
        <f>'Information Input'!$J$18</f>
        <v>2019</v>
      </c>
      <c r="AV1179" s="547" t="s">
        <v>101</v>
      </c>
      <c r="AW1179" s="547" t="s">
        <v>102</v>
      </c>
      <c r="AX1179" s="547" t="s">
        <v>103</v>
      </c>
      <c r="AY1179" s="548" t="s">
        <v>674</v>
      </c>
      <c r="AZ1179" s="547">
        <v>44</v>
      </c>
      <c r="BA1179" s="549" t="s">
        <v>186</v>
      </c>
      <c r="BB1179" s="543" t="s">
        <v>239</v>
      </c>
      <c r="BC1179" s="550">
        <f>'Report 2'!$V276</f>
        <v>0</v>
      </c>
      <c r="BD1179" s="550">
        <f>'Report 2'!$W276</f>
        <v>0</v>
      </c>
      <c r="BE1179" s="550">
        <f>'Report 2'!$X276</f>
        <v>0</v>
      </c>
      <c r="BF1179" s="550">
        <f>'Report 2'!$Y276</f>
        <v>0</v>
      </c>
      <c r="BG1179" s="550">
        <f>'Report 2'!$Z276</f>
        <v>0</v>
      </c>
      <c r="BH1179" s="550">
        <f>'Report 2'!$AA276</f>
        <v>0</v>
      </c>
      <c r="BI1179" s="550">
        <f>'Report 2'!$AB276</f>
        <v>0</v>
      </c>
      <c r="CC1179" s="542" t="s">
        <v>669</v>
      </c>
      <c r="CD1179" s="1014" t="s">
        <v>672</v>
      </c>
      <c r="CE1179" s="1014" t="str">
        <f>'Information Input'!$M$14</f>
        <v xml:space="preserve">      -      </v>
      </c>
      <c r="CF1179" s="551" t="s">
        <v>137</v>
      </c>
      <c r="CG1179" s="552">
        <f t="shared" si="205"/>
        <v>43647</v>
      </c>
      <c r="CH1179" s="552">
        <f t="shared" si="206"/>
        <v>43738</v>
      </c>
      <c r="CI1179" s="552">
        <f>'Information Input'!$H$35</f>
        <v>43555</v>
      </c>
      <c r="CJ1179" s="551" t="str">
        <f>'Information Input'!$J$22</f>
        <v>Quarterly</v>
      </c>
      <c r="CK1179" s="552">
        <f>'Information Input'!$H$30</f>
        <v>43555</v>
      </c>
      <c r="CL1179" s="551">
        <f>'Information Input'!$J$18</f>
        <v>2019</v>
      </c>
      <c r="CM1179" s="551" t="s">
        <v>91</v>
      </c>
      <c r="CN1179" s="1014" t="s">
        <v>240</v>
      </c>
      <c r="CO1179" s="542" t="s">
        <v>240</v>
      </c>
      <c r="CP1179" s="542" t="s">
        <v>671</v>
      </c>
      <c r="CQ1179" s="551">
        <v>18</v>
      </c>
      <c r="CR1179" s="542" t="s">
        <v>160</v>
      </c>
      <c r="CS1179" s="542" t="s">
        <v>235</v>
      </c>
      <c r="CT1179" s="1015">
        <f>'Report 1'!$AN$18</f>
        <v>0</v>
      </c>
      <c r="CU1179" s="1016">
        <f>SUMIF('Report 4A'!$G$16:$G$95,$CQ1179,'Report 4A'!$AV$16:$AV$95)</f>
        <v>0</v>
      </c>
      <c r="CV1179" s="1017">
        <f t="shared" si="207"/>
        <v>0</v>
      </c>
    </row>
    <row r="1180" spans="2:100">
      <c r="B1180" s="535" t="s">
        <v>669</v>
      </c>
      <c r="C1180" s="536">
        <v>1</v>
      </c>
      <c r="D1180" s="537" t="str">
        <f>'Information Input'!$M$14</f>
        <v xml:space="preserve">      -      </v>
      </c>
      <c r="E1180" s="537" t="s">
        <v>136</v>
      </c>
      <c r="F1180" s="538">
        <f t="shared" si="209"/>
        <v>43556</v>
      </c>
      <c r="G1180" s="538">
        <f t="shared" si="210"/>
        <v>43646</v>
      </c>
      <c r="H1180" s="538">
        <f>'Information Input'!$H$35</f>
        <v>43555</v>
      </c>
      <c r="I1180" s="537" t="str">
        <f>'Information Input'!$J$22</f>
        <v>Quarterly</v>
      </c>
      <c r="J1180" s="538">
        <f>'Information Input'!$H$30</f>
        <v>43555</v>
      </c>
      <c r="K1180" s="537">
        <f>'Information Input'!$J$18</f>
        <v>2019</v>
      </c>
      <c r="L1180" s="579" t="s">
        <v>101</v>
      </c>
      <c r="M1180" s="540" t="s">
        <v>102</v>
      </c>
      <c r="N1180" s="541" t="s">
        <v>103</v>
      </c>
      <c r="O1180" s="542" t="s">
        <v>671</v>
      </c>
      <c r="P1180" s="537">
        <v>34</v>
      </c>
      <c r="Q1180" s="541" t="s">
        <v>176</v>
      </c>
      <c r="R1180" s="541" t="s">
        <v>238</v>
      </c>
      <c r="S1180" s="543">
        <f>'Report 1'!$AC$18</f>
        <v>0</v>
      </c>
      <c r="T1180" s="544">
        <f>'Report 1'!$AC$54</f>
        <v>0</v>
      </c>
      <c r="U1180" s="545">
        <f>'Report 1'!$AC$140</f>
        <v>0</v>
      </c>
      <c r="AL1180" s="546" t="s">
        <v>669</v>
      </c>
      <c r="AM1180" s="547">
        <v>2</v>
      </c>
      <c r="AN1180" s="547" t="str">
        <f>'Information Input'!$M$14</f>
        <v xml:space="preserve">      -      </v>
      </c>
      <c r="AO1180" s="547" t="s">
        <v>137</v>
      </c>
      <c r="AP1180" s="538">
        <f t="shared" si="203"/>
        <v>43647</v>
      </c>
      <c r="AQ1180" s="538">
        <f t="shared" si="204"/>
        <v>43738</v>
      </c>
      <c r="AR1180" s="538">
        <f>'Information Input'!$H$35</f>
        <v>43555</v>
      </c>
      <c r="AS1180" s="547" t="str">
        <f>'Information Input'!$J$22</f>
        <v>Quarterly</v>
      </c>
      <c r="AT1180" s="538">
        <f>'Information Input'!$H$30</f>
        <v>43555</v>
      </c>
      <c r="AU1180" s="547">
        <f>'Information Input'!$J$18</f>
        <v>2019</v>
      </c>
      <c r="AV1180" s="547" t="s">
        <v>101</v>
      </c>
      <c r="AW1180" s="547" t="s">
        <v>102</v>
      </c>
      <c r="AX1180" s="547" t="s">
        <v>103</v>
      </c>
      <c r="AY1180" s="548" t="s">
        <v>675</v>
      </c>
      <c r="AZ1180" s="547">
        <v>45</v>
      </c>
      <c r="BA1180" s="549" t="s">
        <v>187</v>
      </c>
      <c r="BB1180" s="543" t="s">
        <v>239</v>
      </c>
      <c r="BC1180" s="550">
        <f>'Report 2'!$V277</f>
        <v>0</v>
      </c>
      <c r="BD1180" s="550">
        <f>'Report 2'!$W277</f>
        <v>0</v>
      </c>
      <c r="BE1180" s="550">
        <f>'Report 2'!$X277</f>
        <v>0</v>
      </c>
      <c r="BF1180" s="550">
        <f>'Report 2'!$Y277</f>
        <v>0</v>
      </c>
      <c r="BG1180" s="550">
        <f>'Report 2'!$Z277</f>
        <v>0</v>
      </c>
      <c r="BH1180" s="550">
        <f>'Report 2'!$AA277</f>
        <v>0</v>
      </c>
      <c r="BI1180" s="550">
        <f>'Report 2'!$AB277</f>
        <v>0</v>
      </c>
      <c r="CC1180" s="542" t="s">
        <v>669</v>
      </c>
      <c r="CD1180" s="1014" t="s">
        <v>672</v>
      </c>
      <c r="CE1180" s="1014" t="str">
        <f>'Information Input'!$M$14</f>
        <v xml:space="preserve">      -      </v>
      </c>
      <c r="CF1180" s="551" t="s">
        <v>137</v>
      </c>
      <c r="CG1180" s="552">
        <f t="shared" si="205"/>
        <v>43647</v>
      </c>
      <c r="CH1180" s="552">
        <f t="shared" si="206"/>
        <v>43738</v>
      </c>
      <c r="CI1180" s="552">
        <f>'Information Input'!$H$35</f>
        <v>43555</v>
      </c>
      <c r="CJ1180" s="551" t="str">
        <f>'Information Input'!$J$22</f>
        <v>Quarterly</v>
      </c>
      <c r="CK1180" s="552">
        <f>'Information Input'!$H$30</f>
        <v>43555</v>
      </c>
      <c r="CL1180" s="551">
        <f>'Information Input'!$J$18</f>
        <v>2019</v>
      </c>
      <c r="CM1180" s="551" t="s">
        <v>91</v>
      </c>
      <c r="CN1180" s="1014" t="s">
        <v>240</v>
      </c>
      <c r="CO1180" s="542" t="s">
        <v>240</v>
      </c>
      <c r="CP1180" s="542" t="s">
        <v>671</v>
      </c>
      <c r="CQ1180" s="551">
        <v>19</v>
      </c>
      <c r="CR1180" s="542" t="s">
        <v>161</v>
      </c>
      <c r="CS1180" s="542" t="s">
        <v>235</v>
      </c>
      <c r="CT1180" s="1015">
        <f>'Report 1'!$AN$18</f>
        <v>0</v>
      </c>
      <c r="CU1180" s="1016">
        <f>SUMIF('Report 4A'!$G$16:$G$95,$CQ1180,'Report 4A'!$AV$16:$AV$95)</f>
        <v>0</v>
      </c>
      <c r="CV1180" s="1017">
        <f t="shared" si="207"/>
        <v>0</v>
      </c>
    </row>
    <row r="1181" spans="2:100">
      <c r="B1181" s="535" t="s">
        <v>669</v>
      </c>
      <c r="C1181" s="536">
        <v>1</v>
      </c>
      <c r="D1181" s="537" t="str">
        <f>'Information Input'!$M$14</f>
        <v xml:space="preserve">      -      </v>
      </c>
      <c r="E1181" s="537" t="s">
        <v>136</v>
      </c>
      <c r="F1181" s="538">
        <f t="shared" si="209"/>
        <v>43556</v>
      </c>
      <c r="G1181" s="538">
        <f t="shared" si="210"/>
        <v>43646</v>
      </c>
      <c r="H1181" s="538">
        <f>'Information Input'!$H$35</f>
        <v>43555</v>
      </c>
      <c r="I1181" s="537" t="str">
        <f>'Information Input'!$J$22</f>
        <v>Quarterly</v>
      </c>
      <c r="J1181" s="538">
        <f>'Information Input'!$H$30</f>
        <v>43555</v>
      </c>
      <c r="K1181" s="537">
        <f>'Information Input'!$J$18</f>
        <v>2019</v>
      </c>
      <c r="L1181" s="579" t="s">
        <v>101</v>
      </c>
      <c r="M1181" s="540" t="s">
        <v>102</v>
      </c>
      <c r="N1181" s="541" t="s">
        <v>103</v>
      </c>
      <c r="O1181" s="542" t="s">
        <v>671</v>
      </c>
      <c r="P1181" s="537">
        <v>35</v>
      </c>
      <c r="Q1181" s="541" t="s">
        <v>177</v>
      </c>
      <c r="R1181" s="541" t="s">
        <v>235</v>
      </c>
      <c r="S1181" s="543">
        <f>'Report 1'!$AC$18</f>
        <v>0</v>
      </c>
      <c r="T1181" s="544">
        <f>'Report 1'!$AC$55</f>
        <v>0</v>
      </c>
      <c r="U1181" s="545">
        <f>'Report 1'!$AC$141</f>
        <v>0</v>
      </c>
      <c r="AL1181" s="546" t="s">
        <v>669</v>
      </c>
      <c r="AM1181" s="547">
        <v>2</v>
      </c>
      <c r="AN1181" s="547" t="str">
        <f>'Information Input'!$M$14</f>
        <v xml:space="preserve">      -      </v>
      </c>
      <c r="AO1181" s="547" t="s">
        <v>137</v>
      </c>
      <c r="AP1181" s="538">
        <f t="shared" si="203"/>
        <v>43647</v>
      </c>
      <c r="AQ1181" s="538">
        <f t="shared" si="204"/>
        <v>43738</v>
      </c>
      <c r="AR1181" s="538">
        <f>'Information Input'!$H$35</f>
        <v>43555</v>
      </c>
      <c r="AS1181" s="547" t="str">
        <f>'Information Input'!$J$22</f>
        <v>Quarterly</v>
      </c>
      <c r="AT1181" s="538">
        <f>'Information Input'!$H$30</f>
        <v>43555</v>
      </c>
      <c r="AU1181" s="547">
        <f>'Information Input'!$J$18</f>
        <v>2019</v>
      </c>
      <c r="AV1181" s="547" t="s">
        <v>101</v>
      </c>
      <c r="AW1181" s="547" t="s">
        <v>102</v>
      </c>
      <c r="AX1181" s="547" t="s">
        <v>103</v>
      </c>
      <c r="AY1181" s="548" t="s">
        <v>675</v>
      </c>
      <c r="AZ1181" s="547">
        <v>46</v>
      </c>
      <c r="BA1181" s="549" t="s">
        <v>188</v>
      </c>
      <c r="BB1181" s="543" t="s">
        <v>239</v>
      </c>
      <c r="BC1181" s="550">
        <f>'Report 2'!$V278</f>
        <v>0</v>
      </c>
      <c r="BD1181" s="550">
        <f>'Report 2'!$W278</f>
        <v>0</v>
      </c>
      <c r="BE1181" s="550">
        <f>'Report 2'!$X278</f>
        <v>0</v>
      </c>
      <c r="BF1181" s="550">
        <f>'Report 2'!$Y278</f>
        <v>0</v>
      </c>
      <c r="BG1181" s="550">
        <f>'Report 2'!$Z278</f>
        <v>0</v>
      </c>
      <c r="BH1181" s="550">
        <f>'Report 2'!$AA278</f>
        <v>0</v>
      </c>
      <c r="BI1181" s="550">
        <f>'Report 2'!$AB278</f>
        <v>0</v>
      </c>
      <c r="CC1181" s="542" t="s">
        <v>669</v>
      </c>
      <c r="CD1181" s="1014" t="s">
        <v>672</v>
      </c>
      <c r="CE1181" s="1014" t="str">
        <f>'Information Input'!$M$14</f>
        <v xml:space="preserve">      -      </v>
      </c>
      <c r="CF1181" s="551" t="s">
        <v>137</v>
      </c>
      <c r="CG1181" s="552">
        <f t="shared" si="205"/>
        <v>43647</v>
      </c>
      <c r="CH1181" s="552">
        <f t="shared" si="206"/>
        <v>43738</v>
      </c>
      <c r="CI1181" s="552">
        <f>'Information Input'!$H$35</f>
        <v>43555</v>
      </c>
      <c r="CJ1181" s="551" t="str">
        <f>'Information Input'!$J$22</f>
        <v>Quarterly</v>
      </c>
      <c r="CK1181" s="552">
        <f>'Information Input'!$H$30</f>
        <v>43555</v>
      </c>
      <c r="CL1181" s="551">
        <f>'Information Input'!$J$18</f>
        <v>2019</v>
      </c>
      <c r="CM1181" s="551" t="s">
        <v>91</v>
      </c>
      <c r="CN1181" s="1014" t="s">
        <v>240</v>
      </c>
      <c r="CO1181" s="542" t="s">
        <v>240</v>
      </c>
      <c r="CP1181" s="542" t="s">
        <v>671</v>
      </c>
      <c r="CQ1181" s="551">
        <v>20</v>
      </c>
      <c r="CR1181" s="542" t="s">
        <v>162</v>
      </c>
      <c r="CS1181" s="542" t="s">
        <v>235</v>
      </c>
      <c r="CT1181" s="1015">
        <f>'Report 1'!$AN$18</f>
        <v>0</v>
      </c>
      <c r="CU1181" s="1016">
        <f>SUMIF('Report 4A'!$G$16:$G$95,$CQ1181,'Report 4A'!$AV$16:$AV$95)</f>
        <v>0</v>
      </c>
      <c r="CV1181" s="1017">
        <f t="shared" si="207"/>
        <v>0</v>
      </c>
    </row>
    <row r="1182" spans="2:100">
      <c r="B1182" s="535" t="s">
        <v>669</v>
      </c>
      <c r="C1182" s="536">
        <v>1</v>
      </c>
      <c r="D1182" s="537" t="str">
        <f>'Information Input'!$M$14</f>
        <v xml:space="preserve">      -      </v>
      </c>
      <c r="E1182" s="537" t="s">
        <v>136</v>
      </c>
      <c r="F1182" s="538">
        <f t="shared" si="209"/>
        <v>43556</v>
      </c>
      <c r="G1182" s="538">
        <f t="shared" si="210"/>
        <v>43646</v>
      </c>
      <c r="H1182" s="538">
        <f>'Information Input'!$H$35</f>
        <v>43555</v>
      </c>
      <c r="I1182" s="537" t="str">
        <f>'Information Input'!$J$22</f>
        <v>Quarterly</v>
      </c>
      <c r="J1182" s="538">
        <f>'Information Input'!$H$30</f>
        <v>43555</v>
      </c>
      <c r="K1182" s="537">
        <f>'Information Input'!$J$18</f>
        <v>2019</v>
      </c>
      <c r="L1182" s="579" t="s">
        <v>101</v>
      </c>
      <c r="M1182" s="540" t="s">
        <v>102</v>
      </c>
      <c r="N1182" s="541" t="s">
        <v>103</v>
      </c>
      <c r="O1182" s="542" t="s">
        <v>671</v>
      </c>
      <c r="P1182" s="537">
        <v>36</v>
      </c>
      <c r="Q1182" s="541" t="s">
        <v>178</v>
      </c>
      <c r="R1182" s="541" t="s">
        <v>235</v>
      </c>
      <c r="S1182" s="543">
        <f>'Report 1'!$AC$18</f>
        <v>0</v>
      </c>
      <c r="T1182" s="544">
        <f>'Report 1'!$AC$56</f>
        <v>0</v>
      </c>
      <c r="U1182" s="545">
        <f>'Report 1'!$AC$142</f>
        <v>0</v>
      </c>
      <c r="AL1182" s="546" t="s">
        <v>669</v>
      </c>
      <c r="AM1182" s="547">
        <v>2</v>
      </c>
      <c r="AN1182" s="547" t="str">
        <f>'Information Input'!$M$14</f>
        <v xml:space="preserve">      -      </v>
      </c>
      <c r="AO1182" s="547" t="s">
        <v>137</v>
      </c>
      <c r="AP1182" s="538">
        <f t="shared" si="203"/>
        <v>43647</v>
      </c>
      <c r="AQ1182" s="538">
        <f t="shared" si="204"/>
        <v>43738</v>
      </c>
      <c r="AR1182" s="538">
        <f>'Information Input'!$H$35</f>
        <v>43555</v>
      </c>
      <c r="AS1182" s="547" t="str">
        <f>'Information Input'!$J$22</f>
        <v>Quarterly</v>
      </c>
      <c r="AT1182" s="538">
        <f>'Information Input'!$H$30</f>
        <v>43555</v>
      </c>
      <c r="AU1182" s="547">
        <f>'Information Input'!$J$18</f>
        <v>2019</v>
      </c>
      <c r="AV1182" s="547" t="s">
        <v>101</v>
      </c>
      <c r="AW1182" s="547" t="s">
        <v>102</v>
      </c>
      <c r="AX1182" s="547" t="s">
        <v>103</v>
      </c>
      <c r="AY1182" s="548" t="s">
        <v>675</v>
      </c>
      <c r="AZ1182" s="547">
        <v>47</v>
      </c>
      <c r="BA1182" s="549" t="s">
        <v>189</v>
      </c>
      <c r="BB1182" s="543" t="s">
        <v>239</v>
      </c>
      <c r="BC1182" s="550">
        <f>'Report 2'!$V279</f>
        <v>0</v>
      </c>
      <c r="BD1182" s="550">
        <f>'Report 2'!$W279</f>
        <v>0</v>
      </c>
      <c r="BE1182" s="550">
        <f>'Report 2'!$X279</f>
        <v>0</v>
      </c>
      <c r="BF1182" s="550">
        <f>'Report 2'!$Y279</f>
        <v>0</v>
      </c>
      <c r="BG1182" s="550">
        <f>'Report 2'!$Z279</f>
        <v>0</v>
      </c>
      <c r="BH1182" s="550">
        <f>'Report 2'!$AA279</f>
        <v>0</v>
      </c>
      <c r="BI1182" s="550">
        <f>'Report 2'!$AB279</f>
        <v>0</v>
      </c>
      <c r="CC1182" s="542" t="s">
        <v>669</v>
      </c>
      <c r="CD1182" s="1014" t="s">
        <v>672</v>
      </c>
      <c r="CE1182" s="1014" t="str">
        <f>'Information Input'!$M$14</f>
        <v xml:space="preserve">      -      </v>
      </c>
      <c r="CF1182" s="551" t="s">
        <v>137</v>
      </c>
      <c r="CG1182" s="552">
        <f t="shared" si="205"/>
        <v>43647</v>
      </c>
      <c r="CH1182" s="552">
        <f t="shared" si="206"/>
        <v>43738</v>
      </c>
      <c r="CI1182" s="552">
        <f>'Information Input'!$H$35</f>
        <v>43555</v>
      </c>
      <c r="CJ1182" s="551" t="str">
        <f>'Information Input'!$J$22</f>
        <v>Quarterly</v>
      </c>
      <c r="CK1182" s="552">
        <f>'Information Input'!$H$30</f>
        <v>43555</v>
      </c>
      <c r="CL1182" s="551">
        <f>'Information Input'!$J$18</f>
        <v>2019</v>
      </c>
      <c r="CM1182" s="551" t="s">
        <v>91</v>
      </c>
      <c r="CN1182" s="1014" t="s">
        <v>240</v>
      </c>
      <c r="CO1182" s="542" t="s">
        <v>240</v>
      </c>
      <c r="CP1182" s="542" t="s">
        <v>671</v>
      </c>
      <c r="CQ1182" s="551">
        <v>21</v>
      </c>
      <c r="CR1182" s="542" t="s">
        <v>163</v>
      </c>
      <c r="CS1182" s="542" t="s">
        <v>235</v>
      </c>
      <c r="CT1182" s="1015">
        <f>'Report 1'!$AN$18</f>
        <v>0</v>
      </c>
      <c r="CU1182" s="1016">
        <f>SUMIF('Report 4A'!$G$16:$G$95,$CQ1182,'Report 4A'!$AV$16:$AV$95)</f>
        <v>0</v>
      </c>
      <c r="CV1182" s="1017">
        <f t="shared" si="207"/>
        <v>0</v>
      </c>
    </row>
    <row r="1183" spans="2:100">
      <c r="B1183" s="535" t="s">
        <v>669</v>
      </c>
      <c r="C1183" s="536">
        <v>1</v>
      </c>
      <c r="D1183" s="537" t="str">
        <f>'Information Input'!$M$14</f>
        <v xml:space="preserve">      -      </v>
      </c>
      <c r="E1183" s="537" t="s">
        <v>136</v>
      </c>
      <c r="F1183" s="538">
        <f t="shared" si="209"/>
        <v>43556</v>
      </c>
      <c r="G1183" s="538">
        <f t="shared" si="210"/>
        <v>43646</v>
      </c>
      <c r="H1183" s="538">
        <f>'Information Input'!$H$35</f>
        <v>43555</v>
      </c>
      <c r="I1183" s="537" t="str">
        <f>'Information Input'!$J$22</f>
        <v>Quarterly</v>
      </c>
      <c r="J1183" s="538">
        <f>'Information Input'!$H$30</f>
        <v>43555</v>
      </c>
      <c r="K1183" s="537">
        <f>'Information Input'!$J$18</f>
        <v>2019</v>
      </c>
      <c r="L1183" s="579" t="s">
        <v>101</v>
      </c>
      <c r="M1183" s="540" t="s">
        <v>102</v>
      </c>
      <c r="N1183" s="541" t="s">
        <v>103</v>
      </c>
      <c r="O1183" s="542" t="s">
        <v>671</v>
      </c>
      <c r="P1183" s="537">
        <v>37</v>
      </c>
      <c r="Q1183" s="541" t="s">
        <v>179</v>
      </c>
      <c r="R1183" s="541" t="s">
        <v>231</v>
      </c>
      <c r="S1183" s="543">
        <f>'Report 1'!$AC$18</f>
        <v>0</v>
      </c>
      <c r="T1183" s="544">
        <f>'Report 1'!$AC$57</f>
        <v>0</v>
      </c>
      <c r="U1183" s="545">
        <f>'Report 1'!$AC$143</f>
        <v>0</v>
      </c>
      <c r="AL1183" s="546" t="s">
        <v>669</v>
      </c>
      <c r="AM1183" s="547">
        <v>2</v>
      </c>
      <c r="AN1183" s="547" t="str">
        <f>'Information Input'!$M$14</f>
        <v xml:space="preserve">      -      </v>
      </c>
      <c r="AO1183" s="547" t="s">
        <v>137</v>
      </c>
      <c r="AP1183" s="538">
        <f t="shared" si="203"/>
        <v>43647</v>
      </c>
      <c r="AQ1183" s="538">
        <f t="shared" si="204"/>
        <v>43738</v>
      </c>
      <c r="AR1183" s="538">
        <f>'Information Input'!$H$35</f>
        <v>43555</v>
      </c>
      <c r="AS1183" s="547" t="str">
        <f>'Information Input'!$J$22</f>
        <v>Quarterly</v>
      </c>
      <c r="AT1183" s="538">
        <f>'Information Input'!$H$30</f>
        <v>43555</v>
      </c>
      <c r="AU1183" s="547">
        <f>'Information Input'!$J$18</f>
        <v>2019</v>
      </c>
      <c r="AV1183" s="547" t="s">
        <v>101</v>
      </c>
      <c r="AW1183" s="547" t="s">
        <v>102</v>
      </c>
      <c r="AX1183" s="547" t="s">
        <v>103</v>
      </c>
      <c r="AY1183" s="548" t="s">
        <v>675</v>
      </c>
      <c r="AZ1183" s="547">
        <v>48</v>
      </c>
      <c r="BA1183" s="549" t="s">
        <v>190</v>
      </c>
      <c r="BB1183" s="543" t="s">
        <v>239</v>
      </c>
      <c r="BC1183" s="550">
        <f>'Report 2'!$V280</f>
        <v>0</v>
      </c>
      <c r="BD1183" s="550">
        <f>'Report 2'!$W280</f>
        <v>0</v>
      </c>
      <c r="BE1183" s="550">
        <f>'Report 2'!$X280</f>
        <v>0</v>
      </c>
      <c r="BF1183" s="550">
        <f>'Report 2'!$Y280</f>
        <v>0</v>
      </c>
      <c r="BG1183" s="550">
        <f>'Report 2'!$Z280</f>
        <v>0</v>
      </c>
      <c r="BH1183" s="550">
        <f>'Report 2'!$AA280</f>
        <v>0</v>
      </c>
      <c r="BI1183" s="550">
        <f>'Report 2'!$AB280</f>
        <v>0</v>
      </c>
      <c r="CC1183" s="542" t="s">
        <v>669</v>
      </c>
      <c r="CD1183" s="1014" t="s">
        <v>672</v>
      </c>
      <c r="CE1183" s="1014" t="str">
        <f>'Information Input'!$M$14</f>
        <v xml:space="preserve">      -      </v>
      </c>
      <c r="CF1183" s="551" t="s">
        <v>137</v>
      </c>
      <c r="CG1183" s="552">
        <f t="shared" si="205"/>
        <v>43647</v>
      </c>
      <c r="CH1183" s="552">
        <f t="shared" si="206"/>
        <v>43738</v>
      </c>
      <c r="CI1183" s="552">
        <f>'Information Input'!$H$35</f>
        <v>43555</v>
      </c>
      <c r="CJ1183" s="551" t="str">
        <f>'Information Input'!$J$22</f>
        <v>Quarterly</v>
      </c>
      <c r="CK1183" s="552">
        <f>'Information Input'!$H$30</f>
        <v>43555</v>
      </c>
      <c r="CL1183" s="551">
        <f>'Information Input'!$J$18</f>
        <v>2019</v>
      </c>
      <c r="CM1183" s="551" t="s">
        <v>91</v>
      </c>
      <c r="CN1183" s="1014" t="s">
        <v>240</v>
      </c>
      <c r="CO1183" s="542" t="s">
        <v>240</v>
      </c>
      <c r="CP1183" s="542" t="s">
        <v>671</v>
      </c>
      <c r="CQ1183" s="551">
        <v>22</v>
      </c>
      <c r="CR1183" s="542" t="s">
        <v>164</v>
      </c>
      <c r="CS1183" s="542" t="s">
        <v>236</v>
      </c>
      <c r="CT1183" s="1015">
        <f>'Report 1'!$AN$18</f>
        <v>0</v>
      </c>
      <c r="CU1183" s="1016">
        <f>SUMIF('Report 4A'!$G$16:$G$95,$CQ1183,'Report 4A'!$AV$16:$AV$95)</f>
        <v>0</v>
      </c>
      <c r="CV1183" s="1017">
        <f t="shared" si="207"/>
        <v>0</v>
      </c>
    </row>
    <row r="1184" spans="2:100">
      <c r="B1184" s="535" t="s">
        <v>669</v>
      </c>
      <c r="C1184" s="536">
        <v>1</v>
      </c>
      <c r="D1184" s="537" t="str">
        <f>'Information Input'!$M$14</f>
        <v xml:space="preserve">      -      </v>
      </c>
      <c r="E1184" s="537" t="s">
        <v>136</v>
      </c>
      <c r="F1184" s="538">
        <f t="shared" si="209"/>
        <v>43556</v>
      </c>
      <c r="G1184" s="538">
        <f t="shared" si="210"/>
        <v>43646</v>
      </c>
      <c r="H1184" s="538">
        <f>'Information Input'!$H$35</f>
        <v>43555</v>
      </c>
      <c r="I1184" s="537" t="str">
        <f>'Information Input'!$J$22</f>
        <v>Quarterly</v>
      </c>
      <c r="J1184" s="538">
        <f>'Information Input'!$H$30</f>
        <v>43555</v>
      </c>
      <c r="K1184" s="537">
        <f>'Information Input'!$J$18</f>
        <v>2019</v>
      </c>
      <c r="L1184" s="579" t="s">
        <v>101</v>
      </c>
      <c r="M1184" s="540" t="s">
        <v>102</v>
      </c>
      <c r="N1184" s="541" t="s">
        <v>103</v>
      </c>
      <c r="O1184" s="542" t="s">
        <v>671</v>
      </c>
      <c r="P1184" s="537">
        <v>38</v>
      </c>
      <c r="Q1184" s="541" t="s">
        <v>180</v>
      </c>
      <c r="R1184" s="541" t="s">
        <v>233</v>
      </c>
      <c r="S1184" s="543">
        <f>'Report 1'!$AC$18</f>
        <v>0</v>
      </c>
      <c r="T1184" s="544">
        <f>'Report 1'!$AC$58</f>
        <v>0</v>
      </c>
      <c r="U1184" s="545">
        <f>'Report 1'!$AC$144</f>
        <v>0</v>
      </c>
      <c r="AL1184" s="546" t="s">
        <v>669</v>
      </c>
      <c r="AM1184" s="547">
        <v>2</v>
      </c>
      <c r="AN1184" s="547" t="str">
        <f>'Information Input'!$M$14</f>
        <v xml:space="preserve">      -      </v>
      </c>
      <c r="AO1184" s="547" t="s">
        <v>137</v>
      </c>
      <c r="AP1184" s="538">
        <f t="shared" si="203"/>
        <v>43647</v>
      </c>
      <c r="AQ1184" s="538">
        <f t="shared" si="204"/>
        <v>43738</v>
      </c>
      <c r="AR1184" s="538">
        <f>'Information Input'!$H$35</f>
        <v>43555</v>
      </c>
      <c r="AS1184" s="547" t="str">
        <f>'Information Input'!$J$22</f>
        <v>Quarterly</v>
      </c>
      <c r="AT1184" s="538">
        <f>'Information Input'!$H$30</f>
        <v>43555</v>
      </c>
      <c r="AU1184" s="547">
        <f>'Information Input'!$J$18</f>
        <v>2019</v>
      </c>
      <c r="AV1184" s="547" t="s">
        <v>101</v>
      </c>
      <c r="AW1184" s="547" t="s">
        <v>102</v>
      </c>
      <c r="AX1184" s="547" t="s">
        <v>103</v>
      </c>
      <c r="AY1184" s="548" t="s">
        <v>675</v>
      </c>
      <c r="AZ1184" s="547">
        <v>49</v>
      </c>
      <c r="BA1184" s="549" t="s">
        <v>191</v>
      </c>
      <c r="BB1184" s="543" t="s">
        <v>239</v>
      </c>
      <c r="BC1184" s="550">
        <f>'Report 2'!$V281</f>
        <v>0</v>
      </c>
      <c r="BD1184" s="550">
        <f>'Report 2'!$W281</f>
        <v>0</v>
      </c>
      <c r="BE1184" s="550">
        <f>'Report 2'!$X281</f>
        <v>0</v>
      </c>
      <c r="BF1184" s="550">
        <f>'Report 2'!$Y281</f>
        <v>0</v>
      </c>
      <c r="BG1184" s="550">
        <f>'Report 2'!$Z281</f>
        <v>0</v>
      </c>
      <c r="BH1184" s="550">
        <f>'Report 2'!$AA281</f>
        <v>0</v>
      </c>
      <c r="BI1184" s="550">
        <f>'Report 2'!$AB281</f>
        <v>0</v>
      </c>
      <c r="CC1184" s="542" t="s">
        <v>669</v>
      </c>
      <c r="CD1184" s="1014" t="s">
        <v>672</v>
      </c>
      <c r="CE1184" s="1014" t="str">
        <f>'Information Input'!$M$14</f>
        <v xml:space="preserve">      -      </v>
      </c>
      <c r="CF1184" s="551" t="s">
        <v>137</v>
      </c>
      <c r="CG1184" s="552">
        <f t="shared" si="205"/>
        <v>43647</v>
      </c>
      <c r="CH1184" s="552">
        <f t="shared" si="206"/>
        <v>43738</v>
      </c>
      <c r="CI1184" s="552">
        <f>'Information Input'!$H$35</f>
        <v>43555</v>
      </c>
      <c r="CJ1184" s="551" t="str">
        <f>'Information Input'!$J$22</f>
        <v>Quarterly</v>
      </c>
      <c r="CK1184" s="552">
        <f>'Information Input'!$H$30</f>
        <v>43555</v>
      </c>
      <c r="CL1184" s="551">
        <f>'Information Input'!$J$18</f>
        <v>2019</v>
      </c>
      <c r="CM1184" s="551" t="s">
        <v>91</v>
      </c>
      <c r="CN1184" s="1014" t="s">
        <v>240</v>
      </c>
      <c r="CO1184" s="542" t="s">
        <v>240</v>
      </c>
      <c r="CP1184" s="542" t="s">
        <v>671</v>
      </c>
      <c r="CQ1184" s="551">
        <v>23</v>
      </c>
      <c r="CR1184" s="542" t="s">
        <v>165</v>
      </c>
      <c r="CS1184" s="542" t="s">
        <v>236</v>
      </c>
      <c r="CT1184" s="1015">
        <f>'Report 1'!$AN$18</f>
        <v>0</v>
      </c>
      <c r="CU1184" s="1016">
        <f>SUMIF('Report 4A'!$G$16:$G$95,$CQ1184,'Report 4A'!$AV$16:$AV$95)</f>
        <v>0</v>
      </c>
      <c r="CV1184" s="1017">
        <f t="shared" si="207"/>
        <v>0</v>
      </c>
    </row>
    <row r="1185" spans="2:100">
      <c r="B1185" s="535" t="s">
        <v>669</v>
      </c>
      <c r="C1185" s="536">
        <v>1</v>
      </c>
      <c r="D1185" s="537" t="str">
        <f>'Information Input'!$M$14</f>
        <v xml:space="preserve">      -      </v>
      </c>
      <c r="E1185" s="537" t="s">
        <v>136</v>
      </c>
      <c r="F1185" s="538">
        <f t="shared" si="209"/>
        <v>43556</v>
      </c>
      <c r="G1185" s="538">
        <f t="shared" si="210"/>
        <v>43646</v>
      </c>
      <c r="H1185" s="538">
        <f>'Information Input'!$H$35</f>
        <v>43555</v>
      </c>
      <c r="I1185" s="537" t="str">
        <f>'Information Input'!$J$22</f>
        <v>Quarterly</v>
      </c>
      <c r="J1185" s="538">
        <f>'Information Input'!$H$30</f>
        <v>43555</v>
      </c>
      <c r="K1185" s="537">
        <f>'Information Input'!$J$18</f>
        <v>2019</v>
      </c>
      <c r="L1185" s="579" t="s">
        <v>101</v>
      </c>
      <c r="M1185" s="540" t="s">
        <v>102</v>
      </c>
      <c r="N1185" s="541" t="s">
        <v>103</v>
      </c>
      <c r="O1185" s="542" t="s">
        <v>671</v>
      </c>
      <c r="P1185" s="537">
        <v>39</v>
      </c>
      <c r="Q1185" s="541" t="s">
        <v>181</v>
      </c>
      <c r="R1185" s="541" t="s">
        <v>233</v>
      </c>
      <c r="S1185" s="543">
        <f>'Report 1'!$AC$18</f>
        <v>0</v>
      </c>
      <c r="T1185" s="544">
        <f>'Report 1'!$AC$59</f>
        <v>0</v>
      </c>
      <c r="U1185" s="545">
        <f>'Report 1'!$AC$145</f>
        <v>0</v>
      </c>
      <c r="AL1185" s="546" t="s">
        <v>669</v>
      </c>
      <c r="AM1185" s="547">
        <v>2</v>
      </c>
      <c r="AN1185" s="547" t="str">
        <f>'Information Input'!$M$14</f>
        <v xml:space="preserve">      -      </v>
      </c>
      <c r="AO1185" s="547" t="s">
        <v>137</v>
      </c>
      <c r="AP1185" s="538">
        <f t="shared" si="203"/>
        <v>43647</v>
      </c>
      <c r="AQ1185" s="538">
        <f t="shared" si="204"/>
        <v>43738</v>
      </c>
      <c r="AR1185" s="538">
        <f>'Information Input'!$H$35</f>
        <v>43555</v>
      </c>
      <c r="AS1185" s="547" t="str">
        <f>'Information Input'!$J$22</f>
        <v>Quarterly</v>
      </c>
      <c r="AT1185" s="538">
        <f>'Information Input'!$H$30</f>
        <v>43555</v>
      </c>
      <c r="AU1185" s="547">
        <f>'Information Input'!$J$18</f>
        <v>2019</v>
      </c>
      <c r="AV1185" s="547" t="s">
        <v>101</v>
      </c>
      <c r="AW1185" s="547" t="s">
        <v>102</v>
      </c>
      <c r="AX1185" s="547" t="s">
        <v>103</v>
      </c>
      <c r="AY1185" s="548" t="s">
        <v>675</v>
      </c>
      <c r="AZ1185" s="547">
        <v>50</v>
      </c>
      <c r="BA1185" s="549" t="s">
        <v>192</v>
      </c>
      <c r="BB1185" s="543" t="s">
        <v>239</v>
      </c>
      <c r="BC1185" s="550">
        <f>'Report 2'!$V282</f>
        <v>0</v>
      </c>
      <c r="BD1185" s="550">
        <f>'Report 2'!$W282</f>
        <v>0</v>
      </c>
      <c r="BE1185" s="550">
        <f>'Report 2'!$X282</f>
        <v>0</v>
      </c>
      <c r="BF1185" s="550">
        <f>'Report 2'!$Y282</f>
        <v>0</v>
      </c>
      <c r="BG1185" s="550">
        <f>'Report 2'!$Z282</f>
        <v>0</v>
      </c>
      <c r="BH1185" s="550">
        <f>'Report 2'!$AA282</f>
        <v>0</v>
      </c>
      <c r="BI1185" s="550">
        <f>'Report 2'!$AB282</f>
        <v>0</v>
      </c>
      <c r="CC1185" s="542" t="s">
        <v>669</v>
      </c>
      <c r="CD1185" s="1014" t="s">
        <v>672</v>
      </c>
      <c r="CE1185" s="1014" t="str">
        <f>'Information Input'!$M$14</f>
        <v xml:space="preserve">      -      </v>
      </c>
      <c r="CF1185" s="551" t="s">
        <v>137</v>
      </c>
      <c r="CG1185" s="552">
        <f t="shared" si="205"/>
        <v>43647</v>
      </c>
      <c r="CH1185" s="552">
        <f t="shared" si="206"/>
        <v>43738</v>
      </c>
      <c r="CI1185" s="552">
        <f>'Information Input'!$H$35</f>
        <v>43555</v>
      </c>
      <c r="CJ1185" s="551" t="str">
        <f>'Information Input'!$J$22</f>
        <v>Quarterly</v>
      </c>
      <c r="CK1185" s="552">
        <f>'Information Input'!$H$30</f>
        <v>43555</v>
      </c>
      <c r="CL1185" s="551">
        <f>'Information Input'!$J$18</f>
        <v>2019</v>
      </c>
      <c r="CM1185" s="551" t="s">
        <v>91</v>
      </c>
      <c r="CN1185" s="1014" t="s">
        <v>240</v>
      </c>
      <c r="CO1185" s="542" t="s">
        <v>240</v>
      </c>
      <c r="CP1185" s="542" t="s">
        <v>671</v>
      </c>
      <c r="CQ1185" s="551">
        <v>24</v>
      </c>
      <c r="CR1185" s="542" t="s">
        <v>166</v>
      </c>
      <c r="CS1185" s="542" t="s">
        <v>233</v>
      </c>
      <c r="CT1185" s="1015">
        <f>'Report 1'!$AN$18</f>
        <v>0</v>
      </c>
      <c r="CU1185" s="1016">
        <f>SUMIF('Report 4A'!$G$16:$G$95,$CQ1185,'Report 4A'!$AV$16:$AV$95)</f>
        <v>0</v>
      </c>
      <c r="CV1185" s="1017">
        <f t="shared" si="207"/>
        <v>0</v>
      </c>
    </row>
    <row r="1186" spans="2:100">
      <c r="B1186" s="535" t="s">
        <v>669</v>
      </c>
      <c r="C1186" s="536">
        <v>1</v>
      </c>
      <c r="D1186" s="537" t="str">
        <f>'Information Input'!$M$14</f>
        <v xml:space="preserve">      -      </v>
      </c>
      <c r="E1186" s="537" t="s">
        <v>136</v>
      </c>
      <c r="F1186" s="538">
        <f t="shared" si="209"/>
        <v>43556</v>
      </c>
      <c r="G1186" s="538">
        <f t="shared" si="210"/>
        <v>43646</v>
      </c>
      <c r="H1186" s="538">
        <f>'Information Input'!$H$35</f>
        <v>43555</v>
      </c>
      <c r="I1186" s="537" t="str">
        <f>'Information Input'!$J$22</f>
        <v>Quarterly</v>
      </c>
      <c r="J1186" s="538">
        <f>'Information Input'!$H$30</f>
        <v>43555</v>
      </c>
      <c r="K1186" s="537">
        <f>'Information Input'!$J$18</f>
        <v>2019</v>
      </c>
      <c r="L1186" s="579" t="s">
        <v>101</v>
      </c>
      <c r="M1186" s="540" t="s">
        <v>102</v>
      </c>
      <c r="N1186" s="541" t="s">
        <v>103</v>
      </c>
      <c r="O1186" s="542" t="s">
        <v>671</v>
      </c>
      <c r="P1186" s="537">
        <v>40</v>
      </c>
      <c r="Q1186" s="541" t="s">
        <v>182</v>
      </c>
      <c r="R1186" s="541" t="s">
        <v>238</v>
      </c>
      <c r="S1186" s="543">
        <f>'Report 1'!$AC$18</f>
        <v>0</v>
      </c>
      <c r="T1186" s="544">
        <f>'Report 1'!$AC$60</f>
        <v>0</v>
      </c>
      <c r="U1186" s="545">
        <f>'Report 1'!$AC$146</f>
        <v>0</v>
      </c>
      <c r="AL1186" s="546" t="s">
        <v>669</v>
      </c>
      <c r="AM1186" s="547">
        <v>2</v>
      </c>
      <c r="AN1186" s="547" t="str">
        <f>'Information Input'!$M$14</f>
        <v xml:space="preserve">      -      </v>
      </c>
      <c r="AO1186" s="547" t="s">
        <v>137</v>
      </c>
      <c r="AP1186" s="538">
        <f t="shared" si="203"/>
        <v>43647</v>
      </c>
      <c r="AQ1186" s="538">
        <f t="shared" si="204"/>
        <v>43738</v>
      </c>
      <c r="AR1186" s="538">
        <f>'Information Input'!$H$35</f>
        <v>43555</v>
      </c>
      <c r="AS1186" s="547" t="str">
        <f>'Information Input'!$J$22</f>
        <v>Quarterly</v>
      </c>
      <c r="AT1186" s="538">
        <f>'Information Input'!$H$30</f>
        <v>43555</v>
      </c>
      <c r="AU1186" s="547">
        <f>'Information Input'!$J$18</f>
        <v>2019</v>
      </c>
      <c r="AV1186" s="547" t="s">
        <v>101</v>
      </c>
      <c r="AW1186" s="547" t="s">
        <v>102</v>
      </c>
      <c r="AX1186" s="547" t="s">
        <v>103</v>
      </c>
      <c r="AY1186" s="548" t="s">
        <v>675</v>
      </c>
      <c r="AZ1186" s="547">
        <v>51</v>
      </c>
      <c r="BA1186" s="549" t="s">
        <v>193</v>
      </c>
      <c r="BB1186" s="543" t="s">
        <v>239</v>
      </c>
      <c r="BC1186" s="550">
        <f>'Report 2'!$V283</f>
        <v>0</v>
      </c>
      <c r="BD1186" s="550">
        <f>'Report 2'!$W283</f>
        <v>0</v>
      </c>
      <c r="BE1186" s="550">
        <f>'Report 2'!$X283</f>
        <v>0</v>
      </c>
      <c r="BF1186" s="550">
        <f>'Report 2'!$Y283</f>
        <v>0</v>
      </c>
      <c r="BG1186" s="550">
        <f>'Report 2'!$Z283</f>
        <v>0</v>
      </c>
      <c r="BH1186" s="550">
        <f>'Report 2'!$AA283</f>
        <v>0</v>
      </c>
      <c r="BI1186" s="550">
        <f>'Report 2'!$AB283</f>
        <v>0</v>
      </c>
      <c r="CC1186" s="542" t="s">
        <v>669</v>
      </c>
      <c r="CD1186" s="1014" t="s">
        <v>672</v>
      </c>
      <c r="CE1186" s="1014" t="str">
        <f>'Information Input'!$M$14</f>
        <v xml:space="preserve">      -      </v>
      </c>
      <c r="CF1186" s="551" t="s">
        <v>137</v>
      </c>
      <c r="CG1186" s="552">
        <f t="shared" si="205"/>
        <v>43647</v>
      </c>
      <c r="CH1186" s="552">
        <f t="shared" si="206"/>
        <v>43738</v>
      </c>
      <c r="CI1186" s="552">
        <f>'Information Input'!$H$35</f>
        <v>43555</v>
      </c>
      <c r="CJ1186" s="551" t="str">
        <f>'Information Input'!$J$22</f>
        <v>Quarterly</v>
      </c>
      <c r="CK1186" s="552">
        <f>'Information Input'!$H$30</f>
        <v>43555</v>
      </c>
      <c r="CL1186" s="551">
        <f>'Information Input'!$J$18</f>
        <v>2019</v>
      </c>
      <c r="CM1186" s="551" t="s">
        <v>91</v>
      </c>
      <c r="CN1186" s="1014" t="s">
        <v>240</v>
      </c>
      <c r="CO1186" s="542" t="s">
        <v>240</v>
      </c>
      <c r="CP1186" s="542" t="s">
        <v>671</v>
      </c>
      <c r="CQ1186" s="551">
        <v>25</v>
      </c>
      <c r="CR1186" s="542" t="s">
        <v>167</v>
      </c>
      <c r="CS1186" s="542" t="s">
        <v>233</v>
      </c>
      <c r="CT1186" s="1015">
        <f>'Report 1'!$AN$18</f>
        <v>0</v>
      </c>
      <c r="CU1186" s="1016">
        <f>SUMIF('Report 4A'!$G$16:$G$95,$CQ1186,'Report 4A'!$AV$16:$AV$95)</f>
        <v>0</v>
      </c>
      <c r="CV1186" s="1017">
        <f t="shared" si="207"/>
        <v>0</v>
      </c>
    </row>
    <row r="1187" spans="2:100">
      <c r="B1187" s="535" t="s">
        <v>669</v>
      </c>
      <c r="C1187" s="536">
        <v>1</v>
      </c>
      <c r="D1187" s="537" t="str">
        <f>'Information Input'!$M$14</f>
        <v xml:space="preserve">      -      </v>
      </c>
      <c r="E1187" s="537" t="s">
        <v>136</v>
      </c>
      <c r="F1187" s="538">
        <f t="shared" si="209"/>
        <v>43556</v>
      </c>
      <c r="G1187" s="538">
        <f t="shared" si="210"/>
        <v>43646</v>
      </c>
      <c r="H1187" s="538">
        <f>'Information Input'!$H$35</f>
        <v>43555</v>
      </c>
      <c r="I1187" s="537" t="str">
        <f>'Information Input'!$J$22</f>
        <v>Quarterly</v>
      </c>
      <c r="J1187" s="538">
        <f>'Information Input'!$H$30</f>
        <v>43555</v>
      </c>
      <c r="K1187" s="537">
        <f>'Information Input'!$J$18</f>
        <v>2019</v>
      </c>
      <c r="L1187" s="579" t="s">
        <v>101</v>
      </c>
      <c r="M1187" s="540" t="s">
        <v>102</v>
      </c>
      <c r="N1187" s="541" t="s">
        <v>103</v>
      </c>
      <c r="O1187" s="542" t="s">
        <v>671</v>
      </c>
      <c r="P1187" s="537">
        <v>41</v>
      </c>
      <c r="Q1187" s="541" t="s">
        <v>183</v>
      </c>
      <c r="R1187" s="541" t="s">
        <v>238</v>
      </c>
      <c r="S1187" s="543">
        <f>'Report 1'!$AC$18</f>
        <v>0</v>
      </c>
      <c r="T1187" s="544">
        <f>'Report 1'!$AC$61</f>
        <v>0</v>
      </c>
      <c r="U1187" s="545">
        <f>'Report 1'!$AC$147</f>
        <v>0</v>
      </c>
      <c r="AL1187" s="557" t="s">
        <v>669</v>
      </c>
      <c r="AM1187" s="558">
        <v>2</v>
      </c>
      <c r="AN1187" s="558" t="str">
        <f>'Information Input'!$M$14</f>
        <v xml:space="preserve">      -      </v>
      </c>
      <c r="AO1187" s="558" t="s">
        <v>137</v>
      </c>
      <c r="AP1187" s="559">
        <f t="shared" si="203"/>
        <v>43647</v>
      </c>
      <c r="AQ1187" s="559">
        <f t="shared" si="204"/>
        <v>43738</v>
      </c>
      <c r="AR1187" s="559">
        <f>'Information Input'!$H$35</f>
        <v>43555</v>
      </c>
      <c r="AS1187" s="558" t="str">
        <f>'Information Input'!$J$22</f>
        <v>Quarterly</v>
      </c>
      <c r="AT1187" s="559">
        <f>'Information Input'!$H$30</f>
        <v>43555</v>
      </c>
      <c r="AU1187" s="558">
        <f>'Information Input'!$J$18</f>
        <v>2019</v>
      </c>
      <c r="AV1187" s="558" t="s">
        <v>101</v>
      </c>
      <c r="AW1187" s="558" t="s">
        <v>102</v>
      </c>
      <c r="AX1187" s="558" t="s">
        <v>103</v>
      </c>
      <c r="AY1187" s="572" t="s">
        <v>674</v>
      </c>
      <c r="AZ1187" s="558">
        <v>52</v>
      </c>
      <c r="BA1187" s="557" t="s">
        <v>194</v>
      </c>
      <c r="BB1187" s="560" t="s">
        <v>239</v>
      </c>
      <c r="BC1187" s="569">
        <f>'Report 2'!$V284</f>
        <v>0</v>
      </c>
      <c r="BD1187" s="569">
        <f>'Report 2'!$W284</f>
        <v>0</v>
      </c>
      <c r="BE1187" s="569">
        <f>'Report 2'!$X284</f>
        <v>0</v>
      </c>
      <c r="BF1187" s="569">
        <f>'Report 2'!$Y284</f>
        <v>0</v>
      </c>
      <c r="BG1187" s="569">
        <f>'Report 2'!$Z284</f>
        <v>0</v>
      </c>
      <c r="BH1187" s="569">
        <f>'Report 2'!$AA284</f>
        <v>0</v>
      </c>
      <c r="BI1187" s="569">
        <f>'Report 2'!$AB284</f>
        <v>0</v>
      </c>
      <c r="CC1187" s="542" t="s">
        <v>669</v>
      </c>
      <c r="CD1187" s="1014" t="s">
        <v>672</v>
      </c>
      <c r="CE1187" s="1014" t="str">
        <f>'Information Input'!$M$14</f>
        <v xml:space="preserve">      -      </v>
      </c>
      <c r="CF1187" s="551" t="s">
        <v>137</v>
      </c>
      <c r="CG1187" s="552">
        <f t="shared" si="205"/>
        <v>43647</v>
      </c>
      <c r="CH1187" s="552">
        <f t="shared" si="206"/>
        <v>43738</v>
      </c>
      <c r="CI1187" s="552">
        <f>'Information Input'!$H$35</f>
        <v>43555</v>
      </c>
      <c r="CJ1187" s="551" t="str">
        <f>'Information Input'!$J$22</f>
        <v>Quarterly</v>
      </c>
      <c r="CK1187" s="552">
        <f>'Information Input'!$H$30</f>
        <v>43555</v>
      </c>
      <c r="CL1187" s="551">
        <f>'Information Input'!$J$18</f>
        <v>2019</v>
      </c>
      <c r="CM1187" s="551" t="s">
        <v>91</v>
      </c>
      <c r="CN1187" s="1014" t="s">
        <v>240</v>
      </c>
      <c r="CO1187" s="542" t="s">
        <v>240</v>
      </c>
      <c r="CP1187" s="542" t="s">
        <v>671</v>
      </c>
      <c r="CQ1187" s="551">
        <v>26</v>
      </c>
      <c r="CR1187" s="542" t="s">
        <v>168</v>
      </c>
      <c r="CS1187" s="542" t="s">
        <v>237</v>
      </c>
      <c r="CT1187" s="1015">
        <f>'Report 1'!$AN$18</f>
        <v>0</v>
      </c>
      <c r="CU1187" s="1016">
        <f>SUMIF('Report 4A'!$G$16:$G$95,$CQ1187,'Report 4A'!$AV$16:$AV$95)</f>
        <v>0</v>
      </c>
      <c r="CV1187" s="1017">
        <f t="shared" si="207"/>
        <v>0</v>
      </c>
    </row>
    <row r="1188" spans="2:100">
      <c r="B1188" s="535" t="s">
        <v>669</v>
      </c>
      <c r="C1188" s="536">
        <v>1</v>
      </c>
      <c r="D1188" s="537" t="str">
        <f>'Information Input'!$M$14</f>
        <v xml:space="preserve">      -      </v>
      </c>
      <c r="E1188" s="537" t="s">
        <v>136</v>
      </c>
      <c r="F1188" s="538">
        <f t="shared" si="209"/>
        <v>43556</v>
      </c>
      <c r="G1188" s="538">
        <f t="shared" si="210"/>
        <v>43646</v>
      </c>
      <c r="H1188" s="538">
        <f>'Information Input'!$H$35</f>
        <v>43555</v>
      </c>
      <c r="I1188" s="537" t="str">
        <f>'Information Input'!$J$22</f>
        <v>Quarterly</v>
      </c>
      <c r="J1188" s="538">
        <f>'Information Input'!$H$30</f>
        <v>43555</v>
      </c>
      <c r="K1188" s="537">
        <f>'Information Input'!$J$18</f>
        <v>2019</v>
      </c>
      <c r="L1188" s="579" t="s">
        <v>101</v>
      </c>
      <c r="M1188" s="540" t="s">
        <v>102</v>
      </c>
      <c r="N1188" s="541" t="s">
        <v>103</v>
      </c>
      <c r="O1188" s="542" t="s">
        <v>671</v>
      </c>
      <c r="P1188" s="537">
        <v>42</v>
      </c>
      <c r="Q1188" s="541" t="s">
        <v>184</v>
      </c>
      <c r="R1188" s="541" t="s">
        <v>233</v>
      </c>
      <c r="S1188" s="543">
        <f>'Report 1'!$AC$18</f>
        <v>0</v>
      </c>
      <c r="T1188" s="544">
        <f>'Report 1'!$AC$62</f>
        <v>0</v>
      </c>
      <c r="U1188" s="545">
        <f>'Report 1'!$AC$148</f>
        <v>0</v>
      </c>
      <c r="AL1188" s="522" t="s">
        <v>669</v>
      </c>
      <c r="AM1188" s="517">
        <v>2</v>
      </c>
      <c r="AN1188" s="517" t="str">
        <f>'Information Input'!$M$14</f>
        <v xml:space="preserve">      -      </v>
      </c>
      <c r="AO1188" s="517" t="s">
        <v>138</v>
      </c>
      <c r="AP1188" s="518">
        <f>DATE(AU1188,10,1)</f>
        <v>43739</v>
      </c>
      <c r="AQ1188" s="518">
        <f>DATE(AU1188,12,31)</f>
        <v>43830</v>
      </c>
      <c r="AR1188" s="519">
        <f>'Information Input'!$H$35</f>
        <v>43555</v>
      </c>
      <c r="AS1188" s="517" t="str">
        <f>'Information Input'!$J$22</f>
        <v>Quarterly</v>
      </c>
      <c r="AT1188" s="519">
        <f>'Information Input'!$H$30</f>
        <v>43555</v>
      </c>
      <c r="AU1188" s="517">
        <f>'Information Input'!$J$18</f>
        <v>2019</v>
      </c>
      <c r="AV1188" s="517" t="s">
        <v>101</v>
      </c>
      <c r="AW1188" s="517" t="s">
        <v>102</v>
      </c>
      <c r="AX1188" s="528" t="s">
        <v>103</v>
      </c>
      <c r="AY1188" s="529" t="s">
        <v>671</v>
      </c>
      <c r="AZ1188" s="528">
        <v>11</v>
      </c>
      <c r="BA1188" s="530" t="s">
        <v>153</v>
      </c>
      <c r="BB1188" s="524" t="s">
        <v>231</v>
      </c>
      <c r="BC1188" s="531">
        <f>'Report 2'!$AC243</f>
        <v>0</v>
      </c>
      <c r="BD1188" s="531">
        <f>'Report 2'!$AD243</f>
        <v>0</v>
      </c>
      <c r="BE1188" s="531">
        <f>'Report 2'!$AE243</f>
        <v>0</v>
      </c>
      <c r="BF1188" s="531">
        <f>'Report 2'!$AF243</f>
        <v>0</v>
      </c>
      <c r="BG1188" s="531">
        <f>'Report 2'!$AG243</f>
        <v>0</v>
      </c>
      <c r="BH1188" s="531">
        <f>'Report 2'!$AH243</f>
        <v>0</v>
      </c>
      <c r="BI1188" s="531">
        <f>'Report 2'!$AI243</f>
        <v>0</v>
      </c>
      <c r="CC1188" s="542" t="s">
        <v>669</v>
      </c>
      <c r="CD1188" s="1014" t="s">
        <v>672</v>
      </c>
      <c r="CE1188" s="1014" t="str">
        <f>'Information Input'!$M$14</f>
        <v xml:space="preserve">      -      </v>
      </c>
      <c r="CF1188" s="551" t="s">
        <v>137</v>
      </c>
      <c r="CG1188" s="552">
        <f t="shared" si="205"/>
        <v>43647</v>
      </c>
      <c r="CH1188" s="552">
        <f t="shared" si="206"/>
        <v>43738</v>
      </c>
      <c r="CI1188" s="552">
        <f>'Information Input'!$H$35</f>
        <v>43555</v>
      </c>
      <c r="CJ1188" s="551" t="str">
        <f>'Information Input'!$J$22</f>
        <v>Quarterly</v>
      </c>
      <c r="CK1188" s="552">
        <f>'Information Input'!$H$30</f>
        <v>43555</v>
      </c>
      <c r="CL1188" s="551">
        <f>'Information Input'!$J$18</f>
        <v>2019</v>
      </c>
      <c r="CM1188" s="551" t="s">
        <v>91</v>
      </c>
      <c r="CN1188" s="1014" t="s">
        <v>240</v>
      </c>
      <c r="CO1188" s="542" t="s">
        <v>240</v>
      </c>
      <c r="CP1188" s="542" t="s">
        <v>671</v>
      </c>
      <c r="CQ1188" s="551">
        <v>27</v>
      </c>
      <c r="CR1188" s="542" t="s">
        <v>169</v>
      </c>
      <c r="CS1188" s="542" t="s">
        <v>235</v>
      </c>
      <c r="CT1188" s="1015">
        <f>'Report 1'!$AN$18</f>
        <v>0</v>
      </c>
      <c r="CU1188" s="1016">
        <f>SUMIF('Report 4A'!$G$16:$G$95,$CQ1188,'Report 4A'!$AV$16:$AV$95)</f>
        <v>0</v>
      </c>
      <c r="CV1188" s="1017">
        <f t="shared" si="207"/>
        <v>0</v>
      </c>
    </row>
    <row r="1189" spans="2:100">
      <c r="B1189" s="535" t="s">
        <v>669</v>
      </c>
      <c r="C1189" s="536">
        <v>1</v>
      </c>
      <c r="D1189" s="537" t="str">
        <f>'Information Input'!$M$14</f>
        <v xml:space="preserve">      -      </v>
      </c>
      <c r="E1189" s="537" t="s">
        <v>136</v>
      </c>
      <c r="F1189" s="538">
        <f t="shared" si="209"/>
        <v>43556</v>
      </c>
      <c r="G1189" s="538">
        <f t="shared" si="210"/>
        <v>43646</v>
      </c>
      <c r="H1189" s="538">
        <f>'Information Input'!$H$35</f>
        <v>43555</v>
      </c>
      <c r="I1189" s="537" t="str">
        <f>'Information Input'!$J$22</f>
        <v>Quarterly</v>
      </c>
      <c r="J1189" s="538">
        <f>'Information Input'!$H$30</f>
        <v>43555</v>
      </c>
      <c r="K1189" s="537">
        <f>'Information Input'!$J$18</f>
        <v>2019</v>
      </c>
      <c r="L1189" s="579" t="s">
        <v>101</v>
      </c>
      <c r="M1189" s="540" t="s">
        <v>102</v>
      </c>
      <c r="N1189" s="541" t="s">
        <v>103</v>
      </c>
      <c r="O1189" s="542" t="s">
        <v>671</v>
      </c>
      <c r="P1189" s="537">
        <v>43</v>
      </c>
      <c r="Q1189" s="541" t="s">
        <v>185</v>
      </c>
      <c r="R1189" s="541" t="s">
        <v>233</v>
      </c>
      <c r="S1189" s="543">
        <f>'Report 1'!$AC$18</f>
        <v>0</v>
      </c>
      <c r="T1189" s="544">
        <f>'Report 1'!$AC$63</f>
        <v>0</v>
      </c>
      <c r="U1189" s="545">
        <f>'Report 1'!$AC$149</f>
        <v>0</v>
      </c>
      <c r="AL1189" s="546" t="s">
        <v>669</v>
      </c>
      <c r="AM1189" s="547">
        <v>2</v>
      </c>
      <c r="AN1189" s="547" t="str">
        <f>'Information Input'!$M$14</f>
        <v xml:space="preserve">      -      </v>
      </c>
      <c r="AO1189" s="547" t="s">
        <v>138</v>
      </c>
      <c r="AP1189" s="538">
        <f t="shared" ref="AP1189:AP1229" si="211">DATE(AU1189,10,1)</f>
        <v>43739</v>
      </c>
      <c r="AQ1189" s="538">
        <f t="shared" ref="AQ1189:AQ1229" si="212">DATE(AU1189,12,31)</f>
        <v>43830</v>
      </c>
      <c r="AR1189" s="538">
        <f>'Information Input'!$H$35</f>
        <v>43555</v>
      </c>
      <c r="AS1189" s="547" t="str">
        <f>'Information Input'!$J$22</f>
        <v>Quarterly</v>
      </c>
      <c r="AT1189" s="538">
        <f>'Information Input'!$H$30</f>
        <v>43555</v>
      </c>
      <c r="AU1189" s="547">
        <f>'Information Input'!$J$18</f>
        <v>2019</v>
      </c>
      <c r="AV1189" s="547" t="s">
        <v>101</v>
      </c>
      <c r="AW1189" s="547" t="s">
        <v>102</v>
      </c>
      <c r="AX1189" s="547" t="s">
        <v>103</v>
      </c>
      <c r="AY1189" s="548" t="s">
        <v>671</v>
      </c>
      <c r="AZ1189" s="547">
        <v>12</v>
      </c>
      <c r="BA1189" s="549" t="s">
        <v>154</v>
      </c>
      <c r="BB1189" s="543" t="s">
        <v>231</v>
      </c>
      <c r="BC1189" s="550">
        <f>'Report 2'!$AC244</f>
        <v>0</v>
      </c>
      <c r="BD1189" s="550">
        <f>'Report 2'!$AD244</f>
        <v>0</v>
      </c>
      <c r="BE1189" s="550">
        <f>'Report 2'!$AE244</f>
        <v>0</v>
      </c>
      <c r="BF1189" s="550">
        <f>'Report 2'!$AF244</f>
        <v>0</v>
      </c>
      <c r="BG1189" s="550">
        <f>'Report 2'!$AG244</f>
        <v>0</v>
      </c>
      <c r="BH1189" s="550">
        <f>'Report 2'!$AH244</f>
        <v>0</v>
      </c>
      <c r="BI1189" s="550">
        <f>'Report 2'!$AI244</f>
        <v>0</v>
      </c>
      <c r="CC1189" s="542" t="s">
        <v>669</v>
      </c>
      <c r="CD1189" s="1014" t="s">
        <v>672</v>
      </c>
      <c r="CE1189" s="1014" t="str">
        <f>'Information Input'!$M$14</f>
        <v xml:space="preserve">      -      </v>
      </c>
      <c r="CF1189" s="551" t="s">
        <v>137</v>
      </c>
      <c r="CG1189" s="552">
        <f t="shared" si="205"/>
        <v>43647</v>
      </c>
      <c r="CH1189" s="552">
        <f t="shared" si="206"/>
        <v>43738</v>
      </c>
      <c r="CI1189" s="552">
        <f>'Information Input'!$H$35</f>
        <v>43555</v>
      </c>
      <c r="CJ1189" s="551" t="str">
        <f>'Information Input'!$J$22</f>
        <v>Quarterly</v>
      </c>
      <c r="CK1189" s="552">
        <f>'Information Input'!$H$30</f>
        <v>43555</v>
      </c>
      <c r="CL1189" s="551">
        <f>'Information Input'!$J$18</f>
        <v>2019</v>
      </c>
      <c r="CM1189" s="551" t="s">
        <v>91</v>
      </c>
      <c r="CN1189" s="1014" t="s">
        <v>240</v>
      </c>
      <c r="CO1189" s="542" t="s">
        <v>240</v>
      </c>
      <c r="CP1189" s="542" t="s">
        <v>671</v>
      </c>
      <c r="CQ1189" s="551">
        <v>28</v>
      </c>
      <c r="CR1189" s="542" t="s">
        <v>170</v>
      </c>
      <c r="CS1189" s="542" t="s">
        <v>235</v>
      </c>
      <c r="CT1189" s="1015">
        <f>'Report 1'!$AN$18</f>
        <v>0</v>
      </c>
      <c r="CU1189" s="1016">
        <f>SUMIF('Report 4A'!$G$16:$G$95,$CQ1189,'Report 4A'!$AV$16:$AV$95)</f>
        <v>0</v>
      </c>
      <c r="CV1189" s="1017">
        <f t="shared" si="207"/>
        <v>0</v>
      </c>
    </row>
    <row r="1190" spans="2:100">
      <c r="B1190" s="535" t="s">
        <v>669</v>
      </c>
      <c r="C1190" s="536">
        <v>1</v>
      </c>
      <c r="D1190" s="537" t="str">
        <f>'Information Input'!$M$14</f>
        <v xml:space="preserve">      -      </v>
      </c>
      <c r="E1190" s="537" t="s">
        <v>136</v>
      </c>
      <c r="F1190" s="538">
        <f t="shared" si="209"/>
        <v>43556</v>
      </c>
      <c r="G1190" s="538">
        <f t="shared" si="210"/>
        <v>43646</v>
      </c>
      <c r="H1190" s="538">
        <f>'Information Input'!$H$35</f>
        <v>43555</v>
      </c>
      <c r="I1190" s="537" t="str">
        <f>'Information Input'!$J$22</f>
        <v>Quarterly</v>
      </c>
      <c r="J1190" s="538">
        <f>'Information Input'!$H$30</f>
        <v>43555</v>
      </c>
      <c r="K1190" s="537">
        <f>'Information Input'!$J$18</f>
        <v>2019</v>
      </c>
      <c r="L1190" s="579" t="s">
        <v>101</v>
      </c>
      <c r="M1190" s="540" t="s">
        <v>102</v>
      </c>
      <c r="N1190" s="541" t="s">
        <v>103</v>
      </c>
      <c r="O1190" s="542" t="s">
        <v>674</v>
      </c>
      <c r="P1190" s="537">
        <v>44</v>
      </c>
      <c r="Q1190" s="541" t="s">
        <v>186</v>
      </c>
      <c r="R1190" s="541" t="s">
        <v>239</v>
      </c>
      <c r="S1190" s="543">
        <f>'Report 1'!$AC$18</f>
        <v>0</v>
      </c>
      <c r="T1190" s="544">
        <f>'Report 1'!$AC$64</f>
        <v>0</v>
      </c>
      <c r="U1190" s="545">
        <f>'Report 1'!$AC$150</f>
        <v>0</v>
      </c>
      <c r="AL1190" s="546" t="s">
        <v>669</v>
      </c>
      <c r="AM1190" s="547">
        <v>2</v>
      </c>
      <c r="AN1190" s="547" t="str">
        <f>'Information Input'!$M$14</f>
        <v xml:space="preserve">      -      </v>
      </c>
      <c r="AO1190" s="547" t="s">
        <v>138</v>
      </c>
      <c r="AP1190" s="538">
        <f t="shared" si="211"/>
        <v>43739</v>
      </c>
      <c r="AQ1190" s="538">
        <f t="shared" si="212"/>
        <v>43830</v>
      </c>
      <c r="AR1190" s="538">
        <f>'Information Input'!$H$35</f>
        <v>43555</v>
      </c>
      <c r="AS1190" s="547" t="str">
        <f>'Information Input'!$J$22</f>
        <v>Quarterly</v>
      </c>
      <c r="AT1190" s="538">
        <f>'Information Input'!$H$30</f>
        <v>43555</v>
      </c>
      <c r="AU1190" s="547">
        <f>'Information Input'!$J$18</f>
        <v>2019</v>
      </c>
      <c r="AV1190" s="547" t="s">
        <v>101</v>
      </c>
      <c r="AW1190" s="547" t="s">
        <v>102</v>
      </c>
      <c r="AX1190" s="547" t="s">
        <v>103</v>
      </c>
      <c r="AY1190" s="548" t="s">
        <v>671</v>
      </c>
      <c r="AZ1190" s="547">
        <v>13</v>
      </c>
      <c r="BA1190" s="549" t="s">
        <v>155</v>
      </c>
      <c r="BB1190" s="543" t="s">
        <v>232</v>
      </c>
      <c r="BC1190" s="550">
        <f>'Report 2'!$AC245</f>
        <v>0</v>
      </c>
      <c r="BD1190" s="550">
        <f>'Report 2'!$AD245</f>
        <v>0</v>
      </c>
      <c r="BE1190" s="550">
        <f>'Report 2'!$AE245</f>
        <v>0</v>
      </c>
      <c r="BF1190" s="550">
        <f>'Report 2'!$AF245</f>
        <v>0</v>
      </c>
      <c r="BG1190" s="550">
        <f>'Report 2'!$AG245</f>
        <v>0</v>
      </c>
      <c r="BH1190" s="550">
        <f>'Report 2'!$AH245</f>
        <v>0</v>
      </c>
      <c r="BI1190" s="550">
        <f>'Report 2'!$AI245</f>
        <v>0</v>
      </c>
      <c r="CC1190" s="542" t="s">
        <v>669</v>
      </c>
      <c r="CD1190" s="1014" t="s">
        <v>672</v>
      </c>
      <c r="CE1190" s="1014" t="str">
        <f>'Information Input'!$M$14</f>
        <v xml:space="preserve">      -      </v>
      </c>
      <c r="CF1190" s="551" t="s">
        <v>137</v>
      </c>
      <c r="CG1190" s="552">
        <f t="shared" si="205"/>
        <v>43647</v>
      </c>
      <c r="CH1190" s="552">
        <f t="shared" si="206"/>
        <v>43738</v>
      </c>
      <c r="CI1190" s="552">
        <f>'Information Input'!$H$35</f>
        <v>43555</v>
      </c>
      <c r="CJ1190" s="551" t="str">
        <f>'Information Input'!$J$22</f>
        <v>Quarterly</v>
      </c>
      <c r="CK1190" s="552">
        <f>'Information Input'!$H$30</f>
        <v>43555</v>
      </c>
      <c r="CL1190" s="551">
        <f>'Information Input'!$J$18</f>
        <v>2019</v>
      </c>
      <c r="CM1190" s="551" t="s">
        <v>91</v>
      </c>
      <c r="CN1190" s="1014" t="s">
        <v>240</v>
      </c>
      <c r="CO1190" s="542" t="s">
        <v>240</v>
      </c>
      <c r="CP1190" s="542" t="s">
        <v>671</v>
      </c>
      <c r="CQ1190" s="551">
        <v>29</v>
      </c>
      <c r="CR1190" s="542" t="s">
        <v>171</v>
      </c>
      <c r="CS1190" s="542" t="s">
        <v>238</v>
      </c>
      <c r="CT1190" s="1015">
        <f>'Report 1'!$AN$18</f>
        <v>0</v>
      </c>
      <c r="CU1190" s="1016">
        <f>SUMIF('Report 4A'!$G$16:$G$95,$CQ1190,'Report 4A'!$AV$16:$AV$95)</f>
        <v>0</v>
      </c>
      <c r="CV1190" s="1017">
        <f t="shared" si="207"/>
        <v>0</v>
      </c>
    </row>
    <row r="1191" spans="2:100">
      <c r="B1191" s="535" t="s">
        <v>669</v>
      </c>
      <c r="C1191" s="536">
        <v>1</v>
      </c>
      <c r="D1191" s="537" t="str">
        <f>'Information Input'!$M$14</f>
        <v xml:space="preserve">      -      </v>
      </c>
      <c r="E1191" s="537" t="s">
        <v>136</v>
      </c>
      <c r="F1191" s="538">
        <f t="shared" si="209"/>
        <v>43556</v>
      </c>
      <c r="G1191" s="538">
        <f t="shared" si="210"/>
        <v>43646</v>
      </c>
      <c r="H1191" s="538">
        <f>'Information Input'!$H$35</f>
        <v>43555</v>
      </c>
      <c r="I1191" s="537" t="str">
        <f>'Information Input'!$J$22</f>
        <v>Quarterly</v>
      </c>
      <c r="J1191" s="538">
        <f>'Information Input'!$H$30</f>
        <v>43555</v>
      </c>
      <c r="K1191" s="537">
        <f>'Information Input'!$J$18</f>
        <v>2019</v>
      </c>
      <c r="L1191" s="579" t="s">
        <v>101</v>
      </c>
      <c r="M1191" s="540" t="s">
        <v>102</v>
      </c>
      <c r="N1191" s="541" t="s">
        <v>103</v>
      </c>
      <c r="O1191" s="542" t="s">
        <v>675</v>
      </c>
      <c r="P1191" s="537">
        <v>45</v>
      </c>
      <c r="Q1191" s="541" t="s">
        <v>187</v>
      </c>
      <c r="R1191" s="541" t="s">
        <v>239</v>
      </c>
      <c r="S1191" s="543">
        <f>'Report 1'!$AC$18</f>
        <v>0</v>
      </c>
      <c r="T1191" s="544">
        <f>'Report 1'!$AC$65</f>
        <v>0</v>
      </c>
      <c r="U1191" s="545">
        <f>'Report 1'!$AC$151</f>
        <v>0</v>
      </c>
      <c r="AL1191" s="546" t="s">
        <v>669</v>
      </c>
      <c r="AM1191" s="547">
        <v>2</v>
      </c>
      <c r="AN1191" s="547" t="str">
        <f>'Information Input'!$M$14</f>
        <v xml:space="preserve">      -      </v>
      </c>
      <c r="AO1191" s="547" t="s">
        <v>138</v>
      </c>
      <c r="AP1191" s="538">
        <f t="shared" si="211"/>
        <v>43739</v>
      </c>
      <c r="AQ1191" s="538">
        <f t="shared" si="212"/>
        <v>43830</v>
      </c>
      <c r="AR1191" s="538">
        <f>'Information Input'!$H$35</f>
        <v>43555</v>
      </c>
      <c r="AS1191" s="547" t="str">
        <f>'Information Input'!$J$22</f>
        <v>Quarterly</v>
      </c>
      <c r="AT1191" s="538">
        <f>'Information Input'!$H$30</f>
        <v>43555</v>
      </c>
      <c r="AU1191" s="547">
        <f>'Information Input'!$J$18</f>
        <v>2019</v>
      </c>
      <c r="AV1191" s="547" t="s">
        <v>101</v>
      </c>
      <c r="AW1191" s="547" t="s">
        <v>102</v>
      </c>
      <c r="AX1191" s="547" t="s">
        <v>103</v>
      </c>
      <c r="AY1191" s="548" t="s">
        <v>671</v>
      </c>
      <c r="AZ1191" s="547">
        <v>14</v>
      </c>
      <c r="BA1191" s="549" t="s">
        <v>156</v>
      </c>
      <c r="BB1191" s="543" t="s">
        <v>233</v>
      </c>
      <c r="BC1191" s="550">
        <f>'Report 2'!$AC246</f>
        <v>0</v>
      </c>
      <c r="BD1191" s="550">
        <f>'Report 2'!$AD246</f>
        <v>0</v>
      </c>
      <c r="BE1191" s="550">
        <f>'Report 2'!$AE246</f>
        <v>0</v>
      </c>
      <c r="BF1191" s="550">
        <f>'Report 2'!$AF246</f>
        <v>0</v>
      </c>
      <c r="BG1191" s="550">
        <f>'Report 2'!$AG246</f>
        <v>0</v>
      </c>
      <c r="BH1191" s="550">
        <f>'Report 2'!$AH246</f>
        <v>0</v>
      </c>
      <c r="BI1191" s="550">
        <f>'Report 2'!$AI246</f>
        <v>0</v>
      </c>
      <c r="CC1191" s="542" t="s">
        <v>669</v>
      </c>
      <c r="CD1191" s="1014" t="s">
        <v>672</v>
      </c>
      <c r="CE1191" s="1014" t="str">
        <f>'Information Input'!$M$14</f>
        <v xml:space="preserve">      -      </v>
      </c>
      <c r="CF1191" s="551" t="s">
        <v>137</v>
      </c>
      <c r="CG1191" s="552">
        <f t="shared" si="205"/>
        <v>43647</v>
      </c>
      <c r="CH1191" s="552">
        <f t="shared" si="206"/>
        <v>43738</v>
      </c>
      <c r="CI1191" s="552">
        <f>'Information Input'!$H$35</f>
        <v>43555</v>
      </c>
      <c r="CJ1191" s="551" t="str">
        <f>'Information Input'!$J$22</f>
        <v>Quarterly</v>
      </c>
      <c r="CK1191" s="552">
        <f>'Information Input'!$H$30</f>
        <v>43555</v>
      </c>
      <c r="CL1191" s="551">
        <f>'Information Input'!$J$18</f>
        <v>2019</v>
      </c>
      <c r="CM1191" s="551" t="s">
        <v>91</v>
      </c>
      <c r="CN1191" s="1014" t="s">
        <v>240</v>
      </c>
      <c r="CO1191" s="542" t="s">
        <v>240</v>
      </c>
      <c r="CP1191" s="542" t="s">
        <v>671</v>
      </c>
      <c r="CQ1191" s="551">
        <v>30</v>
      </c>
      <c r="CR1191" s="542" t="s">
        <v>172</v>
      </c>
      <c r="CS1191" s="542" t="s">
        <v>238</v>
      </c>
      <c r="CT1191" s="1015">
        <f>'Report 1'!$AN$18</f>
        <v>0</v>
      </c>
      <c r="CU1191" s="1016">
        <f>SUMIF('Report 4A'!$G$16:$G$95,$CQ1191,'Report 4A'!$AV$16:$AV$95)</f>
        <v>0</v>
      </c>
      <c r="CV1191" s="1017">
        <f t="shared" si="207"/>
        <v>0</v>
      </c>
    </row>
    <row r="1192" spans="2:100">
      <c r="B1192" s="535" t="s">
        <v>669</v>
      </c>
      <c r="C1192" s="536">
        <v>1</v>
      </c>
      <c r="D1192" s="537" t="str">
        <f>'Information Input'!$M$14</f>
        <v xml:space="preserve">      -      </v>
      </c>
      <c r="E1192" s="537" t="s">
        <v>136</v>
      </c>
      <c r="F1192" s="538">
        <f t="shared" si="209"/>
        <v>43556</v>
      </c>
      <c r="G1192" s="538">
        <f t="shared" si="210"/>
        <v>43646</v>
      </c>
      <c r="H1192" s="538">
        <f>'Information Input'!$H$35</f>
        <v>43555</v>
      </c>
      <c r="I1192" s="537" t="str">
        <f>'Information Input'!$J$22</f>
        <v>Quarterly</v>
      </c>
      <c r="J1192" s="538">
        <f>'Information Input'!$H$30</f>
        <v>43555</v>
      </c>
      <c r="K1192" s="537">
        <f>'Information Input'!$J$18</f>
        <v>2019</v>
      </c>
      <c r="L1192" s="579" t="s">
        <v>101</v>
      </c>
      <c r="M1192" s="540" t="s">
        <v>102</v>
      </c>
      <c r="N1192" s="541" t="s">
        <v>103</v>
      </c>
      <c r="O1192" s="542" t="s">
        <v>675</v>
      </c>
      <c r="P1192" s="537">
        <v>46</v>
      </c>
      <c r="Q1192" s="541" t="s">
        <v>188</v>
      </c>
      <c r="R1192" s="541" t="s">
        <v>239</v>
      </c>
      <c r="S1192" s="543">
        <f>'Report 1'!$AC$18</f>
        <v>0</v>
      </c>
      <c r="T1192" s="544">
        <f>'Report 1'!$AC$66</f>
        <v>0</v>
      </c>
      <c r="U1192" s="545">
        <f>'Report 1'!$AC$152</f>
        <v>0</v>
      </c>
      <c r="AL1192" s="546" t="s">
        <v>669</v>
      </c>
      <c r="AM1192" s="547">
        <v>2</v>
      </c>
      <c r="AN1192" s="547" t="str">
        <f>'Information Input'!$M$14</f>
        <v xml:space="preserve">      -      </v>
      </c>
      <c r="AO1192" s="547" t="s">
        <v>138</v>
      </c>
      <c r="AP1192" s="538">
        <f t="shared" si="211"/>
        <v>43739</v>
      </c>
      <c r="AQ1192" s="538">
        <f t="shared" si="212"/>
        <v>43830</v>
      </c>
      <c r="AR1192" s="538">
        <f>'Information Input'!$H$35</f>
        <v>43555</v>
      </c>
      <c r="AS1192" s="547" t="str">
        <f>'Information Input'!$J$22</f>
        <v>Quarterly</v>
      </c>
      <c r="AT1192" s="538">
        <f>'Information Input'!$H$30</f>
        <v>43555</v>
      </c>
      <c r="AU1192" s="547">
        <f>'Information Input'!$J$18</f>
        <v>2019</v>
      </c>
      <c r="AV1192" s="547" t="s">
        <v>101</v>
      </c>
      <c r="AW1192" s="547" t="s">
        <v>102</v>
      </c>
      <c r="AX1192" s="547" t="s">
        <v>103</v>
      </c>
      <c r="AY1192" s="548" t="s">
        <v>671</v>
      </c>
      <c r="AZ1192" s="547">
        <v>15</v>
      </c>
      <c r="BA1192" s="549" t="s">
        <v>157</v>
      </c>
      <c r="BB1192" s="543" t="s">
        <v>234</v>
      </c>
      <c r="BC1192" s="550">
        <f>'Report 2'!$AC247</f>
        <v>0</v>
      </c>
      <c r="BD1192" s="550">
        <f>'Report 2'!$AD247</f>
        <v>0</v>
      </c>
      <c r="BE1192" s="550">
        <f>'Report 2'!$AE247</f>
        <v>0</v>
      </c>
      <c r="BF1192" s="550">
        <f>'Report 2'!$AF247</f>
        <v>0</v>
      </c>
      <c r="BG1192" s="550">
        <f>'Report 2'!$AG247</f>
        <v>0</v>
      </c>
      <c r="BH1192" s="550">
        <f>'Report 2'!$AH247</f>
        <v>0</v>
      </c>
      <c r="BI1192" s="550">
        <f>'Report 2'!$AI247</f>
        <v>0</v>
      </c>
      <c r="CC1192" s="542" t="s">
        <v>669</v>
      </c>
      <c r="CD1192" s="1014" t="s">
        <v>672</v>
      </c>
      <c r="CE1192" s="1014" t="str">
        <f>'Information Input'!$M$14</f>
        <v xml:space="preserve">      -      </v>
      </c>
      <c r="CF1192" s="551" t="s">
        <v>137</v>
      </c>
      <c r="CG1192" s="552">
        <f t="shared" si="205"/>
        <v>43647</v>
      </c>
      <c r="CH1192" s="552">
        <f t="shared" si="206"/>
        <v>43738</v>
      </c>
      <c r="CI1192" s="552">
        <f>'Information Input'!$H$35</f>
        <v>43555</v>
      </c>
      <c r="CJ1192" s="551" t="str">
        <f>'Information Input'!$J$22</f>
        <v>Quarterly</v>
      </c>
      <c r="CK1192" s="552">
        <f>'Information Input'!$H$30</f>
        <v>43555</v>
      </c>
      <c r="CL1192" s="551">
        <f>'Information Input'!$J$18</f>
        <v>2019</v>
      </c>
      <c r="CM1192" s="551" t="s">
        <v>91</v>
      </c>
      <c r="CN1192" s="1014" t="s">
        <v>240</v>
      </c>
      <c r="CO1192" s="542" t="s">
        <v>240</v>
      </c>
      <c r="CP1192" s="542" t="s">
        <v>671</v>
      </c>
      <c r="CQ1192" s="551">
        <v>31</v>
      </c>
      <c r="CR1192" s="542" t="s">
        <v>173</v>
      </c>
      <c r="CS1192" s="542" t="s">
        <v>233</v>
      </c>
      <c r="CT1192" s="1015">
        <f>'Report 1'!$AN$18</f>
        <v>0</v>
      </c>
      <c r="CU1192" s="1016">
        <f>SUMIF('Report 4A'!$G$16:$G$95,$CQ1192,'Report 4A'!$AV$16:$AV$95)</f>
        <v>0</v>
      </c>
      <c r="CV1192" s="1017">
        <f t="shared" si="207"/>
        <v>0</v>
      </c>
    </row>
    <row r="1193" spans="2:100">
      <c r="B1193" s="535" t="s">
        <v>669</v>
      </c>
      <c r="C1193" s="536">
        <v>1</v>
      </c>
      <c r="D1193" s="537" t="str">
        <f>'Information Input'!$M$14</f>
        <v xml:space="preserve">      -      </v>
      </c>
      <c r="E1193" s="537" t="s">
        <v>136</v>
      </c>
      <c r="F1193" s="538">
        <f t="shared" si="209"/>
        <v>43556</v>
      </c>
      <c r="G1193" s="538">
        <f t="shared" si="210"/>
        <v>43646</v>
      </c>
      <c r="H1193" s="538">
        <f>'Information Input'!$H$35</f>
        <v>43555</v>
      </c>
      <c r="I1193" s="537" t="str">
        <f>'Information Input'!$J$22</f>
        <v>Quarterly</v>
      </c>
      <c r="J1193" s="538">
        <f>'Information Input'!$H$30</f>
        <v>43555</v>
      </c>
      <c r="K1193" s="537">
        <f>'Information Input'!$J$18</f>
        <v>2019</v>
      </c>
      <c r="L1193" s="579" t="s">
        <v>101</v>
      </c>
      <c r="M1193" s="540" t="s">
        <v>102</v>
      </c>
      <c r="N1193" s="541" t="s">
        <v>103</v>
      </c>
      <c r="O1193" s="542" t="s">
        <v>675</v>
      </c>
      <c r="P1193" s="537">
        <v>47</v>
      </c>
      <c r="Q1193" s="541" t="s">
        <v>189</v>
      </c>
      <c r="R1193" s="541" t="s">
        <v>239</v>
      </c>
      <c r="S1193" s="543">
        <f>'Report 1'!$AC$18</f>
        <v>0</v>
      </c>
      <c r="T1193" s="544">
        <f>'Report 1'!$AC$67</f>
        <v>0</v>
      </c>
      <c r="U1193" s="545">
        <f>'Report 1'!$AC$153</f>
        <v>0</v>
      </c>
      <c r="AL1193" s="546" t="s">
        <v>669</v>
      </c>
      <c r="AM1193" s="547">
        <v>2</v>
      </c>
      <c r="AN1193" s="547" t="str">
        <f>'Information Input'!$M$14</f>
        <v xml:space="preserve">      -      </v>
      </c>
      <c r="AO1193" s="547" t="s">
        <v>138</v>
      </c>
      <c r="AP1193" s="538">
        <f t="shared" si="211"/>
        <v>43739</v>
      </c>
      <c r="AQ1193" s="538">
        <f t="shared" si="212"/>
        <v>43830</v>
      </c>
      <c r="AR1193" s="538">
        <f>'Information Input'!$H$35</f>
        <v>43555</v>
      </c>
      <c r="AS1193" s="547" t="str">
        <f>'Information Input'!$J$22</f>
        <v>Quarterly</v>
      </c>
      <c r="AT1193" s="538">
        <f>'Information Input'!$H$30</f>
        <v>43555</v>
      </c>
      <c r="AU1193" s="547">
        <f>'Information Input'!$J$18</f>
        <v>2019</v>
      </c>
      <c r="AV1193" s="547" t="s">
        <v>101</v>
      </c>
      <c r="AW1193" s="547" t="s">
        <v>102</v>
      </c>
      <c r="AX1193" s="547" t="s">
        <v>103</v>
      </c>
      <c r="AY1193" s="548" t="s">
        <v>671</v>
      </c>
      <c r="AZ1193" s="547">
        <v>16</v>
      </c>
      <c r="BA1193" s="549" t="s">
        <v>158</v>
      </c>
      <c r="BB1193" s="543" t="s">
        <v>235</v>
      </c>
      <c r="BC1193" s="550">
        <f>'Report 2'!$AC248</f>
        <v>0</v>
      </c>
      <c r="BD1193" s="550">
        <f>'Report 2'!$AD248</f>
        <v>0</v>
      </c>
      <c r="BE1193" s="550">
        <f>'Report 2'!$AE248</f>
        <v>0</v>
      </c>
      <c r="BF1193" s="550">
        <f>'Report 2'!$AF248</f>
        <v>0</v>
      </c>
      <c r="BG1193" s="550">
        <f>'Report 2'!$AG248</f>
        <v>0</v>
      </c>
      <c r="BH1193" s="550">
        <f>'Report 2'!$AH248</f>
        <v>0</v>
      </c>
      <c r="BI1193" s="550">
        <f>'Report 2'!$AI248</f>
        <v>0</v>
      </c>
      <c r="CC1193" s="542" t="s">
        <v>669</v>
      </c>
      <c r="CD1193" s="1014" t="s">
        <v>672</v>
      </c>
      <c r="CE1193" s="1014" t="str">
        <f>'Information Input'!$M$14</f>
        <v xml:space="preserve">      -      </v>
      </c>
      <c r="CF1193" s="551" t="s">
        <v>137</v>
      </c>
      <c r="CG1193" s="552">
        <f t="shared" si="205"/>
        <v>43647</v>
      </c>
      <c r="CH1193" s="552">
        <f t="shared" si="206"/>
        <v>43738</v>
      </c>
      <c r="CI1193" s="552">
        <f>'Information Input'!$H$35</f>
        <v>43555</v>
      </c>
      <c r="CJ1193" s="551" t="str">
        <f>'Information Input'!$J$22</f>
        <v>Quarterly</v>
      </c>
      <c r="CK1193" s="552">
        <f>'Information Input'!$H$30</f>
        <v>43555</v>
      </c>
      <c r="CL1193" s="551">
        <f>'Information Input'!$J$18</f>
        <v>2019</v>
      </c>
      <c r="CM1193" s="551" t="s">
        <v>91</v>
      </c>
      <c r="CN1193" s="1014" t="s">
        <v>240</v>
      </c>
      <c r="CO1193" s="542" t="s">
        <v>240</v>
      </c>
      <c r="CP1193" s="542" t="s">
        <v>671</v>
      </c>
      <c r="CQ1193" s="551">
        <v>32</v>
      </c>
      <c r="CR1193" s="542" t="s">
        <v>174</v>
      </c>
      <c r="CS1193" s="542" t="s">
        <v>238</v>
      </c>
      <c r="CT1193" s="1015">
        <f>'Report 1'!$AN$18</f>
        <v>0</v>
      </c>
      <c r="CU1193" s="1016">
        <f>SUMIF('Report 4A'!$G$16:$G$95,$CQ1193,'Report 4A'!$AV$16:$AV$95)</f>
        <v>0</v>
      </c>
      <c r="CV1193" s="1017">
        <f t="shared" si="207"/>
        <v>0</v>
      </c>
    </row>
    <row r="1194" spans="2:100">
      <c r="B1194" s="535" t="s">
        <v>669</v>
      </c>
      <c r="C1194" s="536">
        <v>1</v>
      </c>
      <c r="D1194" s="537" t="str">
        <f>'Information Input'!$M$14</f>
        <v xml:space="preserve">      -      </v>
      </c>
      <c r="E1194" s="537" t="s">
        <v>136</v>
      </c>
      <c r="F1194" s="538">
        <f t="shared" si="209"/>
        <v>43556</v>
      </c>
      <c r="G1194" s="538">
        <f t="shared" si="210"/>
        <v>43646</v>
      </c>
      <c r="H1194" s="538">
        <f>'Information Input'!$H$35</f>
        <v>43555</v>
      </c>
      <c r="I1194" s="537" t="str">
        <f>'Information Input'!$J$22</f>
        <v>Quarterly</v>
      </c>
      <c r="J1194" s="538">
        <f>'Information Input'!$H$30</f>
        <v>43555</v>
      </c>
      <c r="K1194" s="537">
        <f>'Information Input'!$J$18</f>
        <v>2019</v>
      </c>
      <c r="L1194" s="579" t="s">
        <v>101</v>
      </c>
      <c r="M1194" s="540" t="s">
        <v>102</v>
      </c>
      <c r="N1194" s="541" t="s">
        <v>103</v>
      </c>
      <c r="O1194" s="542" t="s">
        <v>675</v>
      </c>
      <c r="P1194" s="537">
        <v>48</v>
      </c>
      <c r="Q1194" s="541" t="s">
        <v>190</v>
      </c>
      <c r="R1194" s="541" t="s">
        <v>239</v>
      </c>
      <c r="S1194" s="543">
        <f>'Report 1'!$AC$18</f>
        <v>0</v>
      </c>
      <c r="T1194" s="544">
        <f>'Report 1'!$AC$68</f>
        <v>0</v>
      </c>
      <c r="U1194" s="545">
        <f>'Report 1'!$AC$154</f>
        <v>0</v>
      </c>
      <c r="AL1194" s="546" t="s">
        <v>669</v>
      </c>
      <c r="AM1194" s="547">
        <v>2</v>
      </c>
      <c r="AN1194" s="547" t="str">
        <f>'Information Input'!$M$14</f>
        <v xml:space="preserve">      -      </v>
      </c>
      <c r="AO1194" s="547" t="s">
        <v>138</v>
      </c>
      <c r="AP1194" s="538">
        <f t="shared" si="211"/>
        <v>43739</v>
      </c>
      <c r="AQ1194" s="538">
        <f t="shared" si="212"/>
        <v>43830</v>
      </c>
      <c r="AR1194" s="538">
        <f>'Information Input'!$H$35</f>
        <v>43555</v>
      </c>
      <c r="AS1194" s="547" t="str">
        <f>'Information Input'!$J$22</f>
        <v>Quarterly</v>
      </c>
      <c r="AT1194" s="538">
        <f>'Information Input'!$H$30</f>
        <v>43555</v>
      </c>
      <c r="AU1194" s="547">
        <f>'Information Input'!$J$18</f>
        <v>2019</v>
      </c>
      <c r="AV1194" s="547" t="s">
        <v>101</v>
      </c>
      <c r="AW1194" s="547" t="s">
        <v>102</v>
      </c>
      <c r="AX1194" s="547" t="s">
        <v>103</v>
      </c>
      <c r="AY1194" s="548" t="s">
        <v>671</v>
      </c>
      <c r="AZ1194" s="547">
        <v>17</v>
      </c>
      <c r="BA1194" s="549" t="s">
        <v>159</v>
      </c>
      <c r="BB1194" s="543" t="s">
        <v>235</v>
      </c>
      <c r="BC1194" s="550">
        <f>'Report 2'!$AC249</f>
        <v>0</v>
      </c>
      <c r="BD1194" s="550">
        <f>'Report 2'!$AD249</f>
        <v>0</v>
      </c>
      <c r="BE1194" s="550">
        <f>'Report 2'!$AE249</f>
        <v>0</v>
      </c>
      <c r="BF1194" s="550">
        <f>'Report 2'!$AF249</f>
        <v>0</v>
      </c>
      <c r="BG1194" s="550">
        <f>'Report 2'!$AG249</f>
        <v>0</v>
      </c>
      <c r="BH1194" s="550">
        <f>'Report 2'!$AH249</f>
        <v>0</v>
      </c>
      <c r="BI1194" s="550">
        <f>'Report 2'!$AI249</f>
        <v>0</v>
      </c>
      <c r="CC1194" s="542" t="s">
        <v>669</v>
      </c>
      <c r="CD1194" s="1014" t="s">
        <v>672</v>
      </c>
      <c r="CE1194" s="1014" t="str">
        <f>'Information Input'!$M$14</f>
        <v xml:space="preserve">      -      </v>
      </c>
      <c r="CF1194" s="551" t="s">
        <v>137</v>
      </c>
      <c r="CG1194" s="552">
        <f t="shared" si="205"/>
        <v>43647</v>
      </c>
      <c r="CH1194" s="552">
        <f t="shared" si="206"/>
        <v>43738</v>
      </c>
      <c r="CI1194" s="552">
        <f>'Information Input'!$H$35</f>
        <v>43555</v>
      </c>
      <c r="CJ1194" s="551" t="str">
        <f>'Information Input'!$J$22</f>
        <v>Quarterly</v>
      </c>
      <c r="CK1194" s="552">
        <f>'Information Input'!$H$30</f>
        <v>43555</v>
      </c>
      <c r="CL1194" s="551">
        <f>'Information Input'!$J$18</f>
        <v>2019</v>
      </c>
      <c r="CM1194" s="551" t="s">
        <v>91</v>
      </c>
      <c r="CN1194" s="1014" t="s">
        <v>240</v>
      </c>
      <c r="CO1194" s="542" t="s">
        <v>240</v>
      </c>
      <c r="CP1194" s="542" t="s">
        <v>671</v>
      </c>
      <c r="CQ1194" s="551">
        <v>33</v>
      </c>
      <c r="CR1194" s="542" t="s">
        <v>175</v>
      </c>
      <c r="CS1194" s="542" t="s">
        <v>233</v>
      </c>
      <c r="CT1194" s="1015">
        <f>'Report 1'!$AN$18</f>
        <v>0</v>
      </c>
      <c r="CU1194" s="1016">
        <f>SUMIF('Report 4A'!$G$16:$G$95,$CQ1194,'Report 4A'!$AV$16:$AV$95)</f>
        <v>0</v>
      </c>
      <c r="CV1194" s="1017">
        <f t="shared" si="207"/>
        <v>0</v>
      </c>
    </row>
    <row r="1195" spans="2:100">
      <c r="B1195" s="535" t="s">
        <v>669</v>
      </c>
      <c r="C1195" s="536">
        <v>1</v>
      </c>
      <c r="D1195" s="537" t="str">
        <f>'Information Input'!$M$14</f>
        <v xml:space="preserve">      -      </v>
      </c>
      <c r="E1195" s="537" t="s">
        <v>136</v>
      </c>
      <c r="F1195" s="538">
        <f t="shared" si="209"/>
        <v>43556</v>
      </c>
      <c r="G1195" s="538">
        <f t="shared" si="210"/>
        <v>43646</v>
      </c>
      <c r="H1195" s="538">
        <f>'Information Input'!$H$35</f>
        <v>43555</v>
      </c>
      <c r="I1195" s="537" t="str">
        <f>'Information Input'!$J$22</f>
        <v>Quarterly</v>
      </c>
      <c r="J1195" s="538">
        <f>'Information Input'!$H$30</f>
        <v>43555</v>
      </c>
      <c r="K1195" s="537">
        <f>'Information Input'!$J$18</f>
        <v>2019</v>
      </c>
      <c r="L1195" s="579" t="s">
        <v>101</v>
      </c>
      <c r="M1195" s="540" t="s">
        <v>102</v>
      </c>
      <c r="N1195" s="541" t="s">
        <v>103</v>
      </c>
      <c r="O1195" s="542" t="s">
        <v>675</v>
      </c>
      <c r="P1195" s="537">
        <v>49</v>
      </c>
      <c r="Q1195" s="541" t="s">
        <v>191</v>
      </c>
      <c r="R1195" s="541" t="s">
        <v>239</v>
      </c>
      <c r="S1195" s="543">
        <f>'Report 1'!$AC$18</f>
        <v>0</v>
      </c>
      <c r="T1195" s="544">
        <f>'Report 1'!$AC$69</f>
        <v>0</v>
      </c>
      <c r="U1195" s="545">
        <f>'Report 1'!$AC$155</f>
        <v>0</v>
      </c>
      <c r="AL1195" s="546" t="s">
        <v>669</v>
      </c>
      <c r="AM1195" s="547">
        <v>2</v>
      </c>
      <c r="AN1195" s="547" t="str">
        <f>'Information Input'!$M$14</f>
        <v xml:space="preserve">      -      </v>
      </c>
      <c r="AO1195" s="547" t="s">
        <v>138</v>
      </c>
      <c r="AP1195" s="538">
        <f t="shared" si="211"/>
        <v>43739</v>
      </c>
      <c r="AQ1195" s="538">
        <f t="shared" si="212"/>
        <v>43830</v>
      </c>
      <c r="AR1195" s="538">
        <f>'Information Input'!$H$35</f>
        <v>43555</v>
      </c>
      <c r="AS1195" s="547" t="str">
        <f>'Information Input'!$J$22</f>
        <v>Quarterly</v>
      </c>
      <c r="AT1195" s="538">
        <f>'Information Input'!$H$30</f>
        <v>43555</v>
      </c>
      <c r="AU1195" s="547">
        <f>'Information Input'!$J$18</f>
        <v>2019</v>
      </c>
      <c r="AV1195" s="547" t="s">
        <v>101</v>
      </c>
      <c r="AW1195" s="547" t="s">
        <v>102</v>
      </c>
      <c r="AX1195" s="547" t="s">
        <v>103</v>
      </c>
      <c r="AY1195" s="548" t="s">
        <v>671</v>
      </c>
      <c r="AZ1195" s="547">
        <v>18</v>
      </c>
      <c r="BA1195" s="549" t="s">
        <v>160</v>
      </c>
      <c r="BB1195" s="543" t="s">
        <v>235</v>
      </c>
      <c r="BC1195" s="550">
        <f>'Report 2'!$AC250</f>
        <v>0</v>
      </c>
      <c r="BD1195" s="550">
        <f>'Report 2'!$AD250</f>
        <v>0</v>
      </c>
      <c r="BE1195" s="550">
        <f>'Report 2'!$AE250</f>
        <v>0</v>
      </c>
      <c r="BF1195" s="550">
        <f>'Report 2'!$AF250</f>
        <v>0</v>
      </c>
      <c r="BG1195" s="550">
        <f>'Report 2'!$AG250</f>
        <v>0</v>
      </c>
      <c r="BH1195" s="550">
        <f>'Report 2'!$AH250</f>
        <v>0</v>
      </c>
      <c r="BI1195" s="550">
        <f>'Report 2'!$AI250</f>
        <v>0</v>
      </c>
      <c r="CC1195" s="542" t="s">
        <v>669</v>
      </c>
      <c r="CD1195" s="1014" t="s">
        <v>672</v>
      </c>
      <c r="CE1195" s="1014" t="str">
        <f>'Information Input'!$M$14</f>
        <v xml:space="preserve">      -      </v>
      </c>
      <c r="CF1195" s="551" t="s">
        <v>137</v>
      </c>
      <c r="CG1195" s="552">
        <f t="shared" si="205"/>
        <v>43647</v>
      </c>
      <c r="CH1195" s="552">
        <f t="shared" si="206"/>
        <v>43738</v>
      </c>
      <c r="CI1195" s="552">
        <f>'Information Input'!$H$35</f>
        <v>43555</v>
      </c>
      <c r="CJ1195" s="551" t="str">
        <f>'Information Input'!$J$22</f>
        <v>Quarterly</v>
      </c>
      <c r="CK1195" s="552">
        <f>'Information Input'!$H$30</f>
        <v>43555</v>
      </c>
      <c r="CL1195" s="551">
        <f>'Information Input'!$J$18</f>
        <v>2019</v>
      </c>
      <c r="CM1195" s="551" t="s">
        <v>91</v>
      </c>
      <c r="CN1195" s="1014" t="s">
        <v>240</v>
      </c>
      <c r="CO1195" s="542" t="s">
        <v>240</v>
      </c>
      <c r="CP1195" s="542" t="s">
        <v>671</v>
      </c>
      <c r="CQ1195" s="551">
        <v>34</v>
      </c>
      <c r="CR1195" s="542" t="s">
        <v>176</v>
      </c>
      <c r="CS1195" s="542" t="s">
        <v>238</v>
      </c>
      <c r="CT1195" s="1015">
        <f>'Report 1'!$AN$18</f>
        <v>0</v>
      </c>
      <c r="CU1195" s="1016">
        <f>SUMIF('Report 4A'!$G$16:$G$95,$CQ1195,'Report 4A'!$AV$16:$AV$95)</f>
        <v>0</v>
      </c>
      <c r="CV1195" s="1017">
        <f t="shared" si="207"/>
        <v>0</v>
      </c>
    </row>
    <row r="1196" spans="2:100">
      <c r="B1196" s="535" t="s">
        <v>669</v>
      </c>
      <c r="C1196" s="536">
        <v>1</v>
      </c>
      <c r="D1196" s="537" t="str">
        <f>'Information Input'!$M$14</f>
        <v xml:space="preserve">      -      </v>
      </c>
      <c r="E1196" s="537" t="s">
        <v>136</v>
      </c>
      <c r="F1196" s="538">
        <f t="shared" si="209"/>
        <v>43556</v>
      </c>
      <c r="G1196" s="538">
        <f t="shared" si="210"/>
        <v>43646</v>
      </c>
      <c r="H1196" s="538">
        <f>'Information Input'!$H$35</f>
        <v>43555</v>
      </c>
      <c r="I1196" s="537" t="str">
        <f>'Information Input'!$J$22</f>
        <v>Quarterly</v>
      </c>
      <c r="J1196" s="538">
        <f>'Information Input'!$H$30</f>
        <v>43555</v>
      </c>
      <c r="K1196" s="537">
        <f>'Information Input'!$J$18</f>
        <v>2019</v>
      </c>
      <c r="L1196" s="579" t="s">
        <v>101</v>
      </c>
      <c r="M1196" s="540" t="s">
        <v>102</v>
      </c>
      <c r="N1196" s="541" t="s">
        <v>103</v>
      </c>
      <c r="O1196" s="542" t="s">
        <v>675</v>
      </c>
      <c r="P1196" s="537">
        <v>50</v>
      </c>
      <c r="Q1196" s="541" t="s">
        <v>192</v>
      </c>
      <c r="R1196" s="541" t="s">
        <v>239</v>
      </c>
      <c r="S1196" s="543">
        <f>'Report 1'!$AC$18</f>
        <v>0</v>
      </c>
      <c r="T1196" s="544">
        <f>'Report 1'!$AC$70</f>
        <v>0</v>
      </c>
      <c r="U1196" s="545">
        <f>'Report 1'!$AC$156</f>
        <v>0</v>
      </c>
      <c r="AL1196" s="546" t="s">
        <v>669</v>
      </c>
      <c r="AM1196" s="547">
        <v>2</v>
      </c>
      <c r="AN1196" s="547" t="str">
        <f>'Information Input'!$M$14</f>
        <v xml:space="preserve">      -      </v>
      </c>
      <c r="AO1196" s="547" t="s">
        <v>138</v>
      </c>
      <c r="AP1196" s="538">
        <f t="shared" si="211"/>
        <v>43739</v>
      </c>
      <c r="AQ1196" s="538">
        <f t="shared" si="212"/>
        <v>43830</v>
      </c>
      <c r="AR1196" s="538">
        <f>'Information Input'!$H$35</f>
        <v>43555</v>
      </c>
      <c r="AS1196" s="547" t="str">
        <f>'Information Input'!$J$22</f>
        <v>Quarterly</v>
      </c>
      <c r="AT1196" s="538">
        <f>'Information Input'!$H$30</f>
        <v>43555</v>
      </c>
      <c r="AU1196" s="547">
        <f>'Information Input'!$J$18</f>
        <v>2019</v>
      </c>
      <c r="AV1196" s="547" t="s">
        <v>101</v>
      </c>
      <c r="AW1196" s="547" t="s">
        <v>102</v>
      </c>
      <c r="AX1196" s="547" t="s">
        <v>103</v>
      </c>
      <c r="AY1196" s="548" t="s">
        <v>671</v>
      </c>
      <c r="AZ1196" s="547">
        <v>19</v>
      </c>
      <c r="BA1196" s="549" t="s">
        <v>161</v>
      </c>
      <c r="BB1196" s="543" t="s">
        <v>235</v>
      </c>
      <c r="BC1196" s="550">
        <f>'Report 2'!$AC251</f>
        <v>0</v>
      </c>
      <c r="BD1196" s="550">
        <f>'Report 2'!$AD251</f>
        <v>0</v>
      </c>
      <c r="BE1196" s="550">
        <f>'Report 2'!$AE251</f>
        <v>0</v>
      </c>
      <c r="BF1196" s="550">
        <f>'Report 2'!$AF251</f>
        <v>0</v>
      </c>
      <c r="BG1196" s="550">
        <f>'Report 2'!$AG251</f>
        <v>0</v>
      </c>
      <c r="BH1196" s="550">
        <f>'Report 2'!$AH251</f>
        <v>0</v>
      </c>
      <c r="BI1196" s="550">
        <f>'Report 2'!$AI251</f>
        <v>0</v>
      </c>
      <c r="CC1196" s="542" t="s">
        <v>669</v>
      </c>
      <c r="CD1196" s="1014" t="s">
        <v>672</v>
      </c>
      <c r="CE1196" s="1014" t="str">
        <f>'Information Input'!$M$14</f>
        <v xml:space="preserve">      -      </v>
      </c>
      <c r="CF1196" s="551" t="s">
        <v>137</v>
      </c>
      <c r="CG1196" s="552">
        <f t="shared" si="205"/>
        <v>43647</v>
      </c>
      <c r="CH1196" s="552">
        <f t="shared" si="206"/>
        <v>43738</v>
      </c>
      <c r="CI1196" s="552">
        <f>'Information Input'!$H$35</f>
        <v>43555</v>
      </c>
      <c r="CJ1196" s="551" t="str">
        <f>'Information Input'!$J$22</f>
        <v>Quarterly</v>
      </c>
      <c r="CK1196" s="552">
        <f>'Information Input'!$H$30</f>
        <v>43555</v>
      </c>
      <c r="CL1196" s="551">
        <f>'Information Input'!$J$18</f>
        <v>2019</v>
      </c>
      <c r="CM1196" s="551" t="s">
        <v>91</v>
      </c>
      <c r="CN1196" s="1014" t="s">
        <v>240</v>
      </c>
      <c r="CO1196" s="542" t="s">
        <v>240</v>
      </c>
      <c r="CP1196" s="542" t="s">
        <v>671</v>
      </c>
      <c r="CQ1196" s="551">
        <v>35</v>
      </c>
      <c r="CR1196" s="542" t="s">
        <v>177</v>
      </c>
      <c r="CS1196" s="542" t="s">
        <v>235</v>
      </c>
      <c r="CT1196" s="1015">
        <f>'Report 1'!$AN$18</f>
        <v>0</v>
      </c>
      <c r="CU1196" s="1016">
        <f>SUMIF('Report 4A'!$G$16:$G$95,$CQ1196,'Report 4A'!$AV$16:$AV$95)</f>
        <v>0</v>
      </c>
      <c r="CV1196" s="1017">
        <f t="shared" si="207"/>
        <v>0</v>
      </c>
    </row>
    <row r="1197" spans="2:100">
      <c r="B1197" s="535" t="s">
        <v>669</v>
      </c>
      <c r="C1197" s="536">
        <v>1</v>
      </c>
      <c r="D1197" s="537" t="str">
        <f>'Information Input'!$M$14</f>
        <v xml:space="preserve">      -      </v>
      </c>
      <c r="E1197" s="537" t="s">
        <v>136</v>
      </c>
      <c r="F1197" s="538">
        <f t="shared" si="209"/>
        <v>43556</v>
      </c>
      <c r="G1197" s="538">
        <f t="shared" si="210"/>
        <v>43646</v>
      </c>
      <c r="H1197" s="538">
        <f>'Information Input'!$H$35</f>
        <v>43555</v>
      </c>
      <c r="I1197" s="537" t="str">
        <f>'Information Input'!$J$22</f>
        <v>Quarterly</v>
      </c>
      <c r="J1197" s="538">
        <f>'Information Input'!$H$30</f>
        <v>43555</v>
      </c>
      <c r="K1197" s="537">
        <f>'Information Input'!$J$18</f>
        <v>2019</v>
      </c>
      <c r="L1197" s="579" t="s">
        <v>101</v>
      </c>
      <c r="M1197" s="540" t="s">
        <v>102</v>
      </c>
      <c r="N1197" s="541" t="s">
        <v>103</v>
      </c>
      <c r="O1197" s="542" t="s">
        <v>675</v>
      </c>
      <c r="P1197" s="537">
        <v>51</v>
      </c>
      <c r="Q1197" s="541" t="s">
        <v>193</v>
      </c>
      <c r="R1197" s="541" t="s">
        <v>239</v>
      </c>
      <c r="S1197" s="543">
        <f>'Report 1'!$AC$18</f>
        <v>0</v>
      </c>
      <c r="T1197" s="544">
        <f>'Report 1'!$AC$71</f>
        <v>0</v>
      </c>
      <c r="U1197" s="545">
        <f>'Report 1'!$AC$157</f>
        <v>0</v>
      </c>
      <c r="AL1197" s="546" t="s">
        <v>669</v>
      </c>
      <c r="AM1197" s="547">
        <v>2</v>
      </c>
      <c r="AN1197" s="547" t="str">
        <f>'Information Input'!$M$14</f>
        <v xml:space="preserve">      -      </v>
      </c>
      <c r="AO1197" s="547" t="s">
        <v>138</v>
      </c>
      <c r="AP1197" s="538">
        <f t="shared" si="211"/>
        <v>43739</v>
      </c>
      <c r="AQ1197" s="538">
        <f t="shared" si="212"/>
        <v>43830</v>
      </c>
      <c r="AR1197" s="538">
        <f>'Information Input'!$H$35</f>
        <v>43555</v>
      </c>
      <c r="AS1197" s="547" t="str">
        <f>'Information Input'!$J$22</f>
        <v>Quarterly</v>
      </c>
      <c r="AT1197" s="538">
        <f>'Information Input'!$H$30</f>
        <v>43555</v>
      </c>
      <c r="AU1197" s="547">
        <f>'Information Input'!$J$18</f>
        <v>2019</v>
      </c>
      <c r="AV1197" s="547" t="s">
        <v>101</v>
      </c>
      <c r="AW1197" s="547" t="s">
        <v>102</v>
      </c>
      <c r="AX1197" s="547" t="s">
        <v>103</v>
      </c>
      <c r="AY1197" s="548" t="s">
        <v>671</v>
      </c>
      <c r="AZ1197" s="547">
        <v>20</v>
      </c>
      <c r="BA1197" s="549" t="s">
        <v>162</v>
      </c>
      <c r="BB1197" s="543" t="s">
        <v>235</v>
      </c>
      <c r="BC1197" s="550">
        <f>'Report 2'!$AC252</f>
        <v>0</v>
      </c>
      <c r="BD1197" s="550">
        <f>'Report 2'!$AD252</f>
        <v>0</v>
      </c>
      <c r="BE1197" s="550">
        <f>'Report 2'!$AE252</f>
        <v>0</v>
      </c>
      <c r="BF1197" s="550">
        <f>'Report 2'!$AF252</f>
        <v>0</v>
      </c>
      <c r="BG1197" s="550">
        <f>'Report 2'!$AG252</f>
        <v>0</v>
      </c>
      <c r="BH1197" s="550">
        <f>'Report 2'!$AH252</f>
        <v>0</v>
      </c>
      <c r="BI1197" s="550">
        <f>'Report 2'!$AI252</f>
        <v>0</v>
      </c>
      <c r="CC1197" s="542" t="s">
        <v>669</v>
      </c>
      <c r="CD1197" s="1014" t="s">
        <v>672</v>
      </c>
      <c r="CE1197" s="1014" t="str">
        <f>'Information Input'!$M$14</f>
        <v xml:space="preserve">      -      </v>
      </c>
      <c r="CF1197" s="551" t="s">
        <v>137</v>
      </c>
      <c r="CG1197" s="552">
        <f t="shared" si="205"/>
        <v>43647</v>
      </c>
      <c r="CH1197" s="552">
        <f t="shared" si="206"/>
        <v>43738</v>
      </c>
      <c r="CI1197" s="552">
        <f>'Information Input'!$H$35</f>
        <v>43555</v>
      </c>
      <c r="CJ1197" s="551" t="str">
        <f>'Information Input'!$J$22</f>
        <v>Quarterly</v>
      </c>
      <c r="CK1197" s="552">
        <f>'Information Input'!$H$30</f>
        <v>43555</v>
      </c>
      <c r="CL1197" s="551">
        <f>'Information Input'!$J$18</f>
        <v>2019</v>
      </c>
      <c r="CM1197" s="551" t="s">
        <v>91</v>
      </c>
      <c r="CN1197" s="1014" t="s">
        <v>240</v>
      </c>
      <c r="CO1197" s="542" t="s">
        <v>240</v>
      </c>
      <c r="CP1197" s="542" t="s">
        <v>671</v>
      </c>
      <c r="CQ1197" s="551">
        <v>36</v>
      </c>
      <c r="CR1197" s="542" t="s">
        <v>178</v>
      </c>
      <c r="CS1197" s="542" t="s">
        <v>235</v>
      </c>
      <c r="CT1197" s="1015">
        <f>'Report 1'!$AN$18</f>
        <v>0</v>
      </c>
      <c r="CU1197" s="1016">
        <f>SUMIF('Report 4A'!$G$16:$G$95,$CQ1197,'Report 4A'!$AV$16:$AV$95)</f>
        <v>0</v>
      </c>
      <c r="CV1197" s="1017">
        <f t="shared" si="207"/>
        <v>0</v>
      </c>
    </row>
    <row r="1198" spans="2:100">
      <c r="B1198" s="535" t="s">
        <v>669</v>
      </c>
      <c r="C1198" s="536">
        <v>1</v>
      </c>
      <c r="D1198" s="537" t="str">
        <f>'Information Input'!$M$14</f>
        <v xml:space="preserve">      -      </v>
      </c>
      <c r="E1198" s="537" t="s">
        <v>136</v>
      </c>
      <c r="F1198" s="538">
        <f t="shared" si="209"/>
        <v>43556</v>
      </c>
      <c r="G1198" s="538">
        <f t="shared" si="210"/>
        <v>43646</v>
      </c>
      <c r="H1198" s="538">
        <f>'Information Input'!$H$35</f>
        <v>43555</v>
      </c>
      <c r="I1198" s="537" t="str">
        <f>'Information Input'!$J$22</f>
        <v>Quarterly</v>
      </c>
      <c r="J1198" s="538">
        <f>'Information Input'!$H$30</f>
        <v>43555</v>
      </c>
      <c r="K1198" s="537">
        <f>'Information Input'!$J$18</f>
        <v>2019</v>
      </c>
      <c r="L1198" s="579" t="s">
        <v>101</v>
      </c>
      <c r="M1198" s="540" t="s">
        <v>102</v>
      </c>
      <c r="N1198" s="541" t="s">
        <v>103</v>
      </c>
      <c r="O1198" s="542" t="s">
        <v>674</v>
      </c>
      <c r="P1198" s="537">
        <v>52</v>
      </c>
      <c r="Q1198" s="541" t="s">
        <v>194</v>
      </c>
      <c r="R1198" s="541" t="s">
        <v>239</v>
      </c>
      <c r="S1198" s="543">
        <f>'Report 1'!$AC$18</f>
        <v>0</v>
      </c>
      <c r="T1198" s="544">
        <f>'Report 1'!$AC$72</f>
        <v>0</v>
      </c>
      <c r="U1198" s="545">
        <f>'Report 1'!$AC$158</f>
        <v>0</v>
      </c>
      <c r="AL1198" s="546" t="s">
        <v>669</v>
      </c>
      <c r="AM1198" s="547">
        <v>2</v>
      </c>
      <c r="AN1198" s="547" t="str">
        <f>'Information Input'!$M$14</f>
        <v xml:space="preserve">      -      </v>
      </c>
      <c r="AO1198" s="547" t="s">
        <v>138</v>
      </c>
      <c r="AP1198" s="538">
        <f t="shared" si="211"/>
        <v>43739</v>
      </c>
      <c r="AQ1198" s="538">
        <f t="shared" si="212"/>
        <v>43830</v>
      </c>
      <c r="AR1198" s="538">
        <f>'Information Input'!$H$35</f>
        <v>43555</v>
      </c>
      <c r="AS1198" s="547" t="str">
        <f>'Information Input'!$J$22</f>
        <v>Quarterly</v>
      </c>
      <c r="AT1198" s="538">
        <f>'Information Input'!$H$30</f>
        <v>43555</v>
      </c>
      <c r="AU1198" s="547">
        <f>'Information Input'!$J$18</f>
        <v>2019</v>
      </c>
      <c r="AV1198" s="547" t="s">
        <v>101</v>
      </c>
      <c r="AW1198" s="547" t="s">
        <v>102</v>
      </c>
      <c r="AX1198" s="547" t="s">
        <v>103</v>
      </c>
      <c r="AY1198" s="548" t="s">
        <v>671</v>
      </c>
      <c r="AZ1198" s="547">
        <v>21</v>
      </c>
      <c r="BA1198" s="549" t="s">
        <v>163</v>
      </c>
      <c r="BB1198" s="543" t="s">
        <v>235</v>
      </c>
      <c r="BC1198" s="550">
        <f>'Report 2'!$AC253</f>
        <v>0</v>
      </c>
      <c r="BD1198" s="550">
        <f>'Report 2'!$AD253</f>
        <v>0</v>
      </c>
      <c r="BE1198" s="550">
        <f>'Report 2'!$AE253</f>
        <v>0</v>
      </c>
      <c r="BF1198" s="550">
        <f>'Report 2'!$AF253</f>
        <v>0</v>
      </c>
      <c r="BG1198" s="550">
        <f>'Report 2'!$AG253</f>
        <v>0</v>
      </c>
      <c r="BH1198" s="550">
        <f>'Report 2'!$AH253</f>
        <v>0</v>
      </c>
      <c r="BI1198" s="550">
        <f>'Report 2'!$AI253</f>
        <v>0</v>
      </c>
      <c r="CC1198" s="542" t="s">
        <v>669</v>
      </c>
      <c r="CD1198" s="1014" t="s">
        <v>672</v>
      </c>
      <c r="CE1198" s="1014" t="str">
        <f>'Information Input'!$M$14</f>
        <v xml:space="preserve">      -      </v>
      </c>
      <c r="CF1198" s="551" t="s">
        <v>137</v>
      </c>
      <c r="CG1198" s="552">
        <f t="shared" si="205"/>
        <v>43647</v>
      </c>
      <c r="CH1198" s="552">
        <f t="shared" si="206"/>
        <v>43738</v>
      </c>
      <c r="CI1198" s="552">
        <f>'Information Input'!$H$35</f>
        <v>43555</v>
      </c>
      <c r="CJ1198" s="551" t="str">
        <f>'Information Input'!$J$22</f>
        <v>Quarterly</v>
      </c>
      <c r="CK1198" s="552">
        <f>'Information Input'!$H$30</f>
        <v>43555</v>
      </c>
      <c r="CL1198" s="551">
        <f>'Information Input'!$J$18</f>
        <v>2019</v>
      </c>
      <c r="CM1198" s="551" t="s">
        <v>91</v>
      </c>
      <c r="CN1198" s="1014" t="s">
        <v>240</v>
      </c>
      <c r="CO1198" s="542" t="s">
        <v>240</v>
      </c>
      <c r="CP1198" s="542" t="s">
        <v>671</v>
      </c>
      <c r="CQ1198" s="551">
        <v>37</v>
      </c>
      <c r="CR1198" s="542" t="s">
        <v>179</v>
      </c>
      <c r="CS1198" s="542" t="s">
        <v>231</v>
      </c>
      <c r="CT1198" s="1015">
        <f>'Report 1'!$AN$18</f>
        <v>0</v>
      </c>
      <c r="CU1198" s="1016">
        <f>SUMIF('Report 4A'!$G$16:$G$95,$CQ1198,'Report 4A'!$AV$16:$AV$95)</f>
        <v>0</v>
      </c>
      <c r="CV1198" s="1017">
        <f t="shared" si="207"/>
        <v>0</v>
      </c>
    </row>
    <row r="1199" spans="2:100">
      <c r="B1199" s="535" t="s">
        <v>669</v>
      </c>
      <c r="C1199" s="536">
        <v>1</v>
      </c>
      <c r="D1199" s="537" t="str">
        <f>'Information Input'!$M$14</f>
        <v xml:space="preserve">      -      </v>
      </c>
      <c r="E1199" s="537" t="s">
        <v>136</v>
      </c>
      <c r="F1199" s="538">
        <f t="shared" si="209"/>
        <v>43556</v>
      </c>
      <c r="G1199" s="538">
        <f t="shared" si="210"/>
        <v>43646</v>
      </c>
      <c r="H1199" s="538">
        <f>'Information Input'!$H$35</f>
        <v>43555</v>
      </c>
      <c r="I1199" s="537" t="str">
        <f>'Information Input'!$J$22</f>
        <v>Quarterly</v>
      </c>
      <c r="J1199" s="538">
        <f>'Information Input'!$H$30</f>
        <v>43555</v>
      </c>
      <c r="K1199" s="537">
        <f>'Information Input'!$J$18</f>
        <v>2019</v>
      </c>
      <c r="L1199" s="579" t="s">
        <v>101</v>
      </c>
      <c r="M1199" s="540" t="s">
        <v>102</v>
      </c>
      <c r="N1199" s="541" t="s">
        <v>103</v>
      </c>
      <c r="O1199" s="542" t="s">
        <v>676</v>
      </c>
      <c r="P1199" s="537">
        <v>53</v>
      </c>
      <c r="Q1199" s="541" t="s">
        <v>195</v>
      </c>
      <c r="R1199" s="541" t="s">
        <v>677</v>
      </c>
      <c r="S1199" s="543">
        <f>'Report 1'!$AC$18</f>
        <v>0</v>
      </c>
      <c r="T1199" s="544">
        <f>'Report 1'!$AC$73</f>
        <v>0</v>
      </c>
      <c r="U1199" s="545">
        <f>'Report 1'!$AC$159</f>
        <v>0</v>
      </c>
      <c r="AL1199" s="546" t="s">
        <v>669</v>
      </c>
      <c r="AM1199" s="547">
        <v>2</v>
      </c>
      <c r="AN1199" s="547" t="str">
        <f>'Information Input'!$M$14</f>
        <v xml:space="preserve">      -      </v>
      </c>
      <c r="AO1199" s="547" t="s">
        <v>138</v>
      </c>
      <c r="AP1199" s="538">
        <f t="shared" si="211"/>
        <v>43739</v>
      </c>
      <c r="AQ1199" s="538">
        <f t="shared" si="212"/>
        <v>43830</v>
      </c>
      <c r="AR1199" s="538">
        <f>'Information Input'!$H$35</f>
        <v>43555</v>
      </c>
      <c r="AS1199" s="547" t="str">
        <f>'Information Input'!$J$22</f>
        <v>Quarterly</v>
      </c>
      <c r="AT1199" s="538">
        <f>'Information Input'!$H$30</f>
        <v>43555</v>
      </c>
      <c r="AU1199" s="547">
        <f>'Information Input'!$J$18</f>
        <v>2019</v>
      </c>
      <c r="AV1199" s="547" t="s">
        <v>101</v>
      </c>
      <c r="AW1199" s="547" t="s">
        <v>102</v>
      </c>
      <c r="AX1199" s="547" t="s">
        <v>103</v>
      </c>
      <c r="AY1199" s="548" t="s">
        <v>671</v>
      </c>
      <c r="AZ1199" s="547">
        <v>22</v>
      </c>
      <c r="BA1199" s="549" t="s">
        <v>164</v>
      </c>
      <c r="BB1199" s="543" t="s">
        <v>236</v>
      </c>
      <c r="BC1199" s="550">
        <f>'Report 2'!$AC254</f>
        <v>0</v>
      </c>
      <c r="BD1199" s="550">
        <f>'Report 2'!$AD254</f>
        <v>0</v>
      </c>
      <c r="BE1199" s="550">
        <f>'Report 2'!$AE254</f>
        <v>0</v>
      </c>
      <c r="BF1199" s="550">
        <f>'Report 2'!$AF254</f>
        <v>0</v>
      </c>
      <c r="BG1199" s="550">
        <f>'Report 2'!$AG254</f>
        <v>0</v>
      </c>
      <c r="BH1199" s="550">
        <f>'Report 2'!$AH254</f>
        <v>0</v>
      </c>
      <c r="BI1199" s="550">
        <f>'Report 2'!$AI254</f>
        <v>0</v>
      </c>
      <c r="CC1199" s="542" t="s">
        <v>669</v>
      </c>
      <c r="CD1199" s="1014" t="s">
        <v>672</v>
      </c>
      <c r="CE1199" s="1014" t="str">
        <f>'Information Input'!$M$14</f>
        <v xml:space="preserve">      -      </v>
      </c>
      <c r="CF1199" s="551" t="s">
        <v>137</v>
      </c>
      <c r="CG1199" s="552">
        <f t="shared" si="205"/>
        <v>43647</v>
      </c>
      <c r="CH1199" s="552">
        <f t="shared" si="206"/>
        <v>43738</v>
      </c>
      <c r="CI1199" s="552">
        <f>'Information Input'!$H$35</f>
        <v>43555</v>
      </c>
      <c r="CJ1199" s="551" t="str">
        <f>'Information Input'!$J$22</f>
        <v>Quarterly</v>
      </c>
      <c r="CK1199" s="552">
        <f>'Information Input'!$H$30</f>
        <v>43555</v>
      </c>
      <c r="CL1199" s="551">
        <f>'Information Input'!$J$18</f>
        <v>2019</v>
      </c>
      <c r="CM1199" s="551" t="s">
        <v>91</v>
      </c>
      <c r="CN1199" s="1014" t="s">
        <v>240</v>
      </c>
      <c r="CO1199" s="542" t="s">
        <v>240</v>
      </c>
      <c r="CP1199" s="542" t="s">
        <v>671</v>
      </c>
      <c r="CQ1199" s="551">
        <v>38</v>
      </c>
      <c r="CR1199" s="542" t="s">
        <v>180</v>
      </c>
      <c r="CS1199" s="542" t="s">
        <v>233</v>
      </c>
      <c r="CT1199" s="1015">
        <f>'Report 1'!$AN$18</f>
        <v>0</v>
      </c>
      <c r="CU1199" s="1016">
        <f>SUMIF('Report 4A'!$G$16:$G$95,$CQ1199,'Report 4A'!$AV$16:$AV$95)</f>
        <v>0</v>
      </c>
      <c r="CV1199" s="1017">
        <f t="shared" si="207"/>
        <v>0</v>
      </c>
    </row>
    <row r="1200" spans="2:100">
      <c r="B1200" s="535" t="s">
        <v>669</v>
      </c>
      <c r="C1200" s="536">
        <v>1</v>
      </c>
      <c r="D1200" s="537" t="str">
        <f>'Information Input'!$M$14</f>
        <v xml:space="preserve">      -      </v>
      </c>
      <c r="E1200" s="537" t="s">
        <v>136</v>
      </c>
      <c r="F1200" s="538">
        <f t="shared" si="209"/>
        <v>43556</v>
      </c>
      <c r="G1200" s="538">
        <f t="shared" si="210"/>
        <v>43646</v>
      </c>
      <c r="H1200" s="538">
        <f>'Information Input'!$H$35</f>
        <v>43555</v>
      </c>
      <c r="I1200" s="537" t="str">
        <f>'Information Input'!$J$22</f>
        <v>Quarterly</v>
      </c>
      <c r="J1200" s="538">
        <f>'Information Input'!$H$30</f>
        <v>43555</v>
      </c>
      <c r="K1200" s="537">
        <f>'Information Input'!$J$18</f>
        <v>2019</v>
      </c>
      <c r="L1200" s="579" t="s">
        <v>101</v>
      </c>
      <c r="M1200" s="540" t="s">
        <v>102</v>
      </c>
      <c r="N1200" s="541" t="s">
        <v>103</v>
      </c>
      <c r="O1200" s="542" t="s">
        <v>676</v>
      </c>
      <c r="P1200" s="537">
        <v>54</v>
      </c>
      <c r="Q1200" s="541" t="s">
        <v>196</v>
      </c>
      <c r="R1200" s="541" t="s">
        <v>677</v>
      </c>
      <c r="S1200" s="543">
        <f>'Report 1'!$AC$18</f>
        <v>0</v>
      </c>
      <c r="T1200" s="544">
        <f>'Report 1'!$AC$74</f>
        <v>0</v>
      </c>
      <c r="U1200" s="545">
        <f>'Report 1'!$AC$160</f>
        <v>0</v>
      </c>
      <c r="AL1200" s="546" t="s">
        <v>669</v>
      </c>
      <c r="AM1200" s="547">
        <v>2</v>
      </c>
      <c r="AN1200" s="547" t="str">
        <f>'Information Input'!$M$14</f>
        <v xml:space="preserve">      -      </v>
      </c>
      <c r="AO1200" s="547" t="s">
        <v>138</v>
      </c>
      <c r="AP1200" s="538">
        <f t="shared" si="211"/>
        <v>43739</v>
      </c>
      <c r="AQ1200" s="538">
        <f t="shared" si="212"/>
        <v>43830</v>
      </c>
      <c r="AR1200" s="538">
        <f>'Information Input'!$H$35</f>
        <v>43555</v>
      </c>
      <c r="AS1200" s="547" t="str">
        <f>'Information Input'!$J$22</f>
        <v>Quarterly</v>
      </c>
      <c r="AT1200" s="538">
        <f>'Information Input'!$H$30</f>
        <v>43555</v>
      </c>
      <c r="AU1200" s="547">
        <f>'Information Input'!$J$18</f>
        <v>2019</v>
      </c>
      <c r="AV1200" s="547" t="s">
        <v>101</v>
      </c>
      <c r="AW1200" s="547" t="s">
        <v>102</v>
      </c>
      <c r="AX1200" s="547" t="s">
        <v>103</v>
      </c>
      <c r="AY1200" s="548" t="s">
        <v>671</v>
      </c>
      <c r="AZ1200" s="547">
        <v>23</v>
      </c>
      <c r="BA1200" s="549" t="s">
        <v>165</v>
      </c>
      <c r="BB1200" s="543" t="s">
        <v>236</v>
      </c>
      <c r="BC1200" s="550">
        <f>'Report 2'!$AC255</f>
        <v>0</v>
      </c>
      <c r="BD1200" s="550">
        <f>'Report 2'!$AD255</f>
        <v>0</v>
      </c>
      <c r="BE1200" s="550">
        <f>'Report 2'!$AE255</f>
        <v>0</v>
      </c>
      <c r="BF1200" s="550">
        <f>'Report 2'!$AF255</f>
        <v>0</v>
      </c>
      <c r="BG1200" s="550">
        <f>'Report 2'!$AG255</f>
        <v>0</v>
      </c>
      <c r="BH1200" s="550">
        <f>'Report 2'!$AH255</f>
        <v>0</v>
      </c>
      <c r="BI1200" s="550">
        <f>'Report 2'!$AI255</f>
        <v>0</v>
      </c>
      <c r="CC1200" s="542" t="s">
        <v>669</v>
      </c>
      <c r="CD1200" s="1014" t="s">
        <v>672</v>
      </c>
      <c r="CE1200" s="1014" t="str">
        <f>'Information Input'!$M$14</f>
        <v xml:space="preserve">      -      </v>
      </c>
      <c r="CF1200" s="551" t="s">
        <v>137</v>
      </c>
      <c r="CG1200" s="552">
        <f t="shared" si="205"/>
        <v>43647</v>
      </c>
      <c r="CH1200" s="552">
        <f t="shared" si="206"/>
        <v>43738</v>
      </c>
      <c r="CI1200" s="552">
        <f>'Information Input'!$H$35</f>
        <v>43555</v>
      </c>
      <c r="CJ1200" s="551" t="str">
        <f>'Information Input'!$J$22</f>
        <v>Quarterly</v>
      </c>
      <c r="CK1200" s="552">
        <f>'Information Input'!$H$30</f>
        <v>43555</v>
      </c>
      <c r="CL1200" s="551">
        <f>'Information Input'!$J$18</f>
        <v>2019</v>
      </c>
      <c r="CM1200" s="551" t="s">
        <v>91</v>
      </c>
      <c r="CN1200" s="1014" t="s">
        <v>240</v>
      </c>
      <c r="CO1200" s="542" t="s">
        <v>240</v>
      </c>
      <c r="CP1200" s="542" t="s">
        <v>671</v>
      </c>
      <c r="CQ1200" s="551">
        <v>39</v>
      </c>
      <c r="CR1200" s="542" t="s">
        <v>181</v>
      </c>
      <c r="CS1200" s="542" t="s">
        <v>233</v>
      </c>
      <c r="CT1200" s="1015">
        <f>'Report 1'!$AN$18</f>
        <v>0</v>
      </c>
      <c r="CU1200" s="1016">
        <f>SUMIF('Report 4A'!$G$16:$G$95,$CQ1200,'Report 4A'!$AV$16:$AV$95)</f>
        <v>0</v>
      </c>
      <c r="CV1200" s="1017">
        <f t="shared" si="207"/>
        <v>0</v>
      </c>
    </row>
    <row r="1201" spans="2:100">
      <c r="B1201" s="535" t="s">
        <v>669</v>
      </c>
      <c r="C1201" s="536">
        <v>1</v>
      </c>
      <c r="D1201" s="537" t="str">
        <f>'Information Input'!$M$14</f>
        <v xml:space="preserve">      -      </v>
      </c>
      <c r="E1201" s="537" t="s">
        <v>136</v>
      </c>
      <c r="F1201" s="538">
        <f t="shared" si="209"/>
        <v>43556</v>
      </c>
      <c r="G1201" s="538">
        <f t="shared" si="210"/>
        <v>43646</v>
      </c>
      <c r="H1201" s="538">
        <f>'Information Input'!$H$35</f>
        <v>43555</v>
      </c>
      <c r="I1201" s="537" t="str">
        <f>'Information Input'!$J$22</f>
        <v>Quarterly</v>
      </c>
      <c r="J1201" s="538">
        <f>'Information Input'!$H$30</f>
        <v>43555</v>
      </c>
      <c r="K1201" s="537">
        <f>'Information Input'!$J$18</f>
        <v>2019</v>
      </c>
      <c r="L1201" s="579" t="s">
        <v>101</v>
      </c>
      <c r="M1201" s="540" t="s">
        <v>102</v>
      </c>
      <c r="N1201" s="541" t="s">
        <v>103</v>
      </c>
      <c r="O1201" s="542" t="s">
        <v>676</v>
      </c>
      <c r="P1201" s="537">
        <v>55</v>
      </c>
      <c r="Q1201" s="541" t="s">
        <v>197</v>
      </c>
      <c r="R1201" s="541" t="s">
        <v>677</v>
      </c>
      <c r="S1201" s="543">
        <f>'Report 1'!$AC$18</f>
        <v>0</v>
      </c>
      <c r="T1201" s="544">
        <f>'Report 1'!$AC$75</f>
        <v>0</v>
      </c>
      <c r="U1201" s="545">
        <f>'Report 1'!$AC$161</f>
        <v>0</v>
      </c>
      <c r="AL1201" s="546" t="s">
        <v>669</v>
      </c>
      <c r="AM1201" s="547">
        <v>2</v>
      </c>
      <c r="AN1201" s="547" t="str">
        <f>'Information Input'!$M$14</f>
        <v xml:space="preserve">      -      </v>
      </c>
      <c r="AO1201" s="547" t="s">
        <v>138</v>
      </c>
      <c r="AP1201" s="538">
        <f t="shared" si="211"/>
        <v>43739</v>
      </c>
      <c r="AQ1201" s="538">
        <f t="shared" si="212"/>
        <v>43830</v>
      </c>
      <c r="AR1201" s="538">
        <f>'Information Input'!$H$35</f>
        <v>43555</v>
      </c>
      <c r="AS1201" s="547" t="str">
        <f>'Information Input'!$J$22</f>
        <v>Quarterly</v>
      </c>
      <c r="AT1201" s="538">
        <f>'Information Input'!$H$30</f>
        <v>43555</v>
      </c>
      <c r="AU1201" s="547">
        <f>'Information Input'!$J$18</f>
        <v>2019</v>
      </c>
      <c r="AV1201" s="547" t="s">
        <v>101</v>
      </c>
      <c r="AW1201" s="547" t="s">
        <v>102</v>
      </c>
      <c r="AX1201" s="547" t="s">
        <v>103</v>
      </c>
      <c r="AY1201" s="548" t="s">
        <v>671</v>
      </c>
      <c r="AZ1201" s="547">
        <v>24</v>
      </c>
      <c r="BA1201" s="549" t="s">
        <v>166</v>
      </c>
      <c r="BB1201" s="543" t="s">
        <v>233</v>
      </c>
      <c r="BC1201" s="550">
        <f>'Report 2'!$AC256</f>
        <v>0</v>
      </c>
      <c r="BD1201" s="550">
        <f>'Report 2'!$AD256</f>
        <v>0</v>
      </c>
      <c r="BE1201" s="550">
        <f>'Report 2'!$AE256</f>
        <v>0</v>
      </c>
      <c r="BF1201" s="550">
        <f>'Report 2'!$AF256</f>
        <v>0</v>
      </c>
      <c r="BG1201" s="550">
        <f>'Report 2'!$AG256</f>
        <v>0</v>
      </c>
      <c r="BH1201" s="550">
        <f>'Report 2'!$AH256</f>
        <v>0</v>
      </c>
      <c r="BI1201" s="550">
        <f>'Report 2'!$AI256</f>
        <v>0</v>
      </c>
      <c r="CC1201" s="542" t="s">
        <v>669</v>
      </c>
      <c r="CD1201" s="1014" t="s">
        <v>672</v>
      </c>
      <c r="CE1201" s="1014" t="str">
        <f>'Information Input'!$M$14</f>
        <v xml:space="preserve">      -      </v>
      </c>
      <c r="CF1201" s="551" t="s">
        <v>137</v>
      </c>
      <c r="CG1201" s="552">
        <f t="shared" si="205"/>
        <v>43647</v>
      </c>
      <c r="CH1201" s="552">
        <f t="shared" si="206"/>
        <v>43738</v>
      </c>
      <c r="CI1201" s="552">
        <f>'Information Input'!$H$35</f>
        <v>43555</v>
      </c>
      <c r="CJ1201" s="551" t="str">
        <f>'Information Input'!$J$22</f>
        <v>Quarterly</v>
      </c>
      <c r="CK1201" s="552">
        <f>'Information Input'!$H$30</f>
        <v>43555</v>
      </c>
      <c r="CL1201" s="551">
        <f>'Information Input'!$J$18</f>
        <v>2019</v>
      </c>
      <c r="CM1201" s="551" t="s">
        <v>91</v>
      </c>
      <c r="CN1201" s="1014" t="s">
        <v>240</v>
      </c>
      <c r="CO1201" s="542" t="s">
        <v>240</v>
      </c>
      <c r="CP1201" s="542" t="s">
        <v>671</v>
      </c>
      <c r="CQ1201" s="551">
        <v>40</v>
      </c>
      <c r="CR1201" s="542" t="s">
        <v>182</v>
      </c>
      <c r="CS1201" s="542" t="s">
        <v>238</v>
      </c>
      <c r="CT1201" s="1015">
        <f>'Report 1'!$AN$18</f>
        <v>0</v>
      </c>
      <c r="CU1201" s="1016">
        <f>SUMIF('Report 4A'!$G$16:$G$95,$CQ1201,'Report 4A'!$AV$16:$AV$95)</f>
        <v>0</v>
      </c>
      <c r="CV1201" s="1017">
        <f t="shared" si="207"/>
        <v>0</v>
      </c>
    </row>
    <row r="1202" spans="2:100">
      <c r="B1202" s="535" t="s">
        <v>669</v>
      </c>
      <c r="C1202" s="536">
        <v>1</v>
      </c>
      <c r="D1202" s="537" t="str">
        <f>'Information Input'!$M$14</f>
        <v xml:space="preserve">      -      </v>
      </c>
      <c r="E1202" s="537" t="s">
        <v>136</v>
      </c>
      <c r="F1202" s="538">
        <f t="shared" si="209"/>
        <v>43556</v>
      </c>
      <c r="G1202" s="538">
        <f t="shared" si="210"/>
        <v>43646</v>
      </c>
      <c r="H1202" s="538">
        <f>'Information Input'!$H$35</f>
        <v>43555</v>
      </c>
      <c r="I1202" s="537" t="str">
        <f>'Information Input'!$J$22</f>
        <v>Quarterly</v>
      </c>
      <c r="J1202" s="538">
        <f>'Information Input'!$H$30</f>
        <v>43555</v>
      </c>
      <c r="K1202" s="537">
        <f>'Information Input'!$J$18</f>
        <v>2019</v>
      </c>
      <c r="L1202" s="579" t="s">
        <v>101</v>
      </c>
      <c r="M1202" s="540" t="s">
        <v>102</v>
      </c>
      <c r="N1202" s="541" t="s">
        <v>103</v>
      </c>
      <c r="O1202" s="542" t="s">
        <v>676</v>
      </c>
      <c r="P1202" s="537">
        <v>56</v>
      </c>
      <c r="Q1202" s="541" t="s">
        <v>198</v>
      </c>
      <c r="R1202" s="541" t="s">
        <v>239</v>
      </c>
      <c r="S1202" s="543">
        <f>'Report 1'!$AC$18</f>
        <v>0</v>
      </c>
      <c r="T1202" s="544">
        <f>'Report 1'!$AC$76</f>
        <v>0</v>
      </c>
      <c r="U1202" s="545">
        <f>'Report 1'!$AC$162</f>
        <v>0</v>
      </c>
      <c r="AL1202" s="546" t="s">
        <v>669</v>
      </c>
      <c r="AM1202" s="547">
        <v>2</v>
      </c>
      <c r="AN1202" s="547" t="str">
        <f>'Information Input'!$M$14</f>
        <v xml:space="preserve">      -      </v>
      </c>
      <c r="AO1202" s="547" t="s">
        <v>138</v>
      </c>
      <c r="AP1202" s="538">
        <f t="shared" si="211"/>
        <v>43739</v>
      </c>
      <c r="AQ1202" s="538">
        <f t="shared" si="212"/>
        <v>43830</v>
      </c>
      <c r="AR1202" s="538">
        <f>'Information Input'!$H$35</f>
        <v>43555</v>
      </c>
      <c r="AS1202" s="547" t="str">
        <f>'Information Input'!$J$22</f>
        <v>Quarterly</v>
      </c>
      <c r="AT1202" s="538">
        <f>'Information Input'!$H$30</f>
        <v>43555</v>
      </c>
      <c r="AU1202" s="547">
        <f>'Information Input'!$J$18</f>
        <v>2019</v>
      </c>
      <c r="AV1202" s="547" t="s">
        <v>101</v>
      </c>
      <c r="AW1202" s="547" t="s">
        <v>102</v>
      </c>
      <c r="AX1202" s="547" t="s">
        <v>103</v>
      </c>
      <c r="AY1202" s="548" t="s">
        <v>671</v>
      </c>
      <c r="AZ1202" s="547">
        <v>25</v>
      </c>
      <c r="BA1202" s="549" t="s">
        <v>167</v>
      </c>
      <c r="BB1202" s="543" t="s">
        <v>233</v>
      </c>
      <c r="BC1202" s="550">
        <f>'Report 2'!$AC257</f>
        <v>0</v>
      </c>
      <c r="BD1202" s="550">
        <f>'Report 2'!$AD257</f>
        <v>0</v>
      </c>
      <c r="BE1202" s="550">
        <f>'Report 2'!$AE257</f>
        <v>0</v>
      </c>
      <c r="BF1202" s="550">
        <f>'Report 2'!$AF257</f>
        <v>0</v>
      </c>
      <c r="BG1202" s="550">
        <f>'Report 2'!$AG257</f>
        <v>0</v>
      </c>
      <c r="BH1202" s="550">
        <f>'Report 2'!$AH257</f>
        <v>0</v>
      </c>
      <c r="BI1202" s="550">
        <f>'Report 2'!$AI257</f>
        <v>0</v>
      </c>
      <c r="CC1202" s="542" t="s">
        <v>669</v>
      </c>
      <c r="CD1202" s="1014" t="s">
        <v>672</v>
      </c>
      <c r="CE1202" s="1014" t="str">
        <f>'Information Input'!$M$14</f>
        <v xml:space="preserve">      -      </v>
      </c>
      <c r="CF1202" s="551" t="s">
        <v>137</v>
      </c>
      <c r="CG1202" s="552">
        <f t="shared" si="205"/>
        <v>43647</v>
      </c>
      <c r="CH1202" s="552">
        <f t="shared" si="206"/>
        <v>43738</v>
      </c>
      <c r="CI1202" s="552">
        <f>'Information Input'!$H$35</f>
        <v>43555</v>
      </c>
      <c r="CJ1202" s="551" t="str">
        <f>'Information Input'!$J$22</f>
        <v>Quarterly</v>
      </c>
      <c r="CK1202" s="552">
        <f>'Information Input'!$H$30</f>
        <v>43555</v>
      </c>
      <c r="CL1202" s="551">
        <f>'Information Input'!$J$18</f>
        <v>2019</v>
      </c>
      <c r="CM1202" s="551" t="s">
        <v>91</v>
      </c>
      <c r="CN1202" s="1014" t="s">
        <v>240</v>
      </c>
      <c r="CO1202" s="542" t="s">
        <v>240</v>
      </c>
      <c r="CP1202" s="542" t="s">
        <v>671</v>
      </c>
      <c r="CQ1202" s="551">
        <v>41</v>
      </c>
      <c r="CR1202" s="542" t="s">
        <v>183</v>
      </c>
      <c r="CS1202" s="542" t="s">
        <v>238</v>
      </c>
      <c r="CT1202" s="1015">
        <f>'Report 1'!$AN$18</f>
        <v>0</v>
      </c>
      <c r="CU1202" s="1016">
        <f>SUMIF('Report 4A'!$G$16:$G$95,$CQ1202,'Report 4A'!$AV$16:$AV$95)</f>
        <v>0</v>
      </c>
      <c r="CV1202" s="1017">
        <f t="shared" si="207"/>
        <v>0</v>
      </c>
    </row>
    <row r="1203" spans="2:100">
      <c r="B1203" s="535" t="s">
        <v>669</v>
      </c>
      <c r="C1203" s="536">
        <v>1</v>
      </c>
      <c r="D1203" s="537" t="str">
        <f>'Information Input'!$M$14</f>
        <v xml:space="preserve">      -      </v>
      </c>
      <c r="E1203" s="537" t="s">
        <v>136</v>
      </c>
      <c r="F1203" s="538">
        <f t="shared" si="209"/>
        <v>43556</v>
      </c>
      <c r="G1203" s="538">
        <f t="shared" si="210"/>
        <v>43646</v>
      </c>
      <c r="H1203" s="538">
        <f>'Information Input'!$H$35</f>
        <v>43555</v>
      </c>
      <c r="I1203" s="537" t="str">
        <f>'Information Input'!$J$22</f>
        <v>Quarterly</v>
      </c>
      <c r="J1203" s="538">
        <f>'Information Input'!$H$30</f>
        <v>43555</v>
      </c>
      <c r="K1203" s="537">
        <f>'Information Input'!$J$18</f>
        <v>2019</v>
      </c>
      <c r="L1203" s="579" t="s">
        <v>101</v>
      </c>
      <c r="M1203" s="540" t="s">
        <v>102</v>
      </c>
      <c r="N1203" s="541" t="s">
        <v>103</v>
      </c>
      <c r="O1203" s="542" t="s">
        <v>674</v>
      </c>
      <c r="P1203" s="537">
        <v>57</v>
      </c>
      <c r="Q1203" s="541" t="s">
        <v>199</v>
      </c>
      <c r="R1203" s="542" t="s">
        <v>239</v>
      </c>
      <c r="S1203" s="543">
        <f>'Report 1'!$AC$18</f>
        <v>0</v>
      </c>
      <c r="T1203" s="544">
        <f>'Report 1'!$AC$77</f>
        <v>0</v>
      </c>
      <c r="U1203" s="545">
        <f>'Report 1'!$AC$163</f>
        <v>0</v>
      </c>
      <c r="AL1203" s="546" t="s">
        <v>669</v>
      </c>
      <c r="AM1203" s="547">
        <v>2</v>
      </c>
      <c r="AN1203" s="547" t="str">
        <f>'Information Input'!$M$14</f>
        <v xml:space="preserve">      -      </v>
      </c>
      <c r="AO1203" s="547" t="s">
        <v>138</v>
      </c>
      <c r="AP1203" s="538">
        <f t="shared" si="211"/>
        <v>43739</v>
      </c>
      <c r="AQ1203" s="538">
        <f t="shared" si="212"/>
        <v>43830</v>
      </c>
      <c r="AR1203" s="538">
        <f>'Information Input'!$H$35</f>
        <v>43555</v>
      </c>
      <c r="AS1203" s="547" t="str">
        <f>'Information Input'!$J$22</f>
        <v>Quarterly</v>
      </c>
      <c r="AT1203" s="538">
        <f>'Information Input'!$H$30</f>
        <v>43555</v>
      </c>
      <c r="AU1203" s="547">
        <f>'Information Input'!$J$18</f>
        <v>2019</v>
      </c>
      <c r="AV1203" s="547" t="s">
        <v>101</v>
      </c>
      <c r="AW1203" s="547" t="s">
        <v>102</v>
      </c>
      <c r="AX1203" s="547" t="s">
        <v>103</v>
      </c>
      <c r="AY1203" s="548" t="s">
        <v>671</v>
      </c>
      <c r="AZ1203" s="547">
        <v>26</v>
      </c>
      <c r="BA1203" s="549" t="s">
        <v>168</v>
      </c>
      <c r="BB1203" s="543" t="s">
        <v>237</v>
      </c>
      <c r="BC1203" s="550">
        <f>'Report 2'!$AC258</f>
        <v>0</v>
      </c>
      <c r="BD1203" s="550">
        <f>'Report 2'!$AD258</f>
        <v>0</v>
      </c>
      <c r="BE1203" s="550">
        <f>'Report 2'!$AE258</f>
        <v>0</v>
      </c>
      <c r="BF1203" s="550">
        <f>'Report 2'!$AF258</f>
        <v>0</v>
      </c>
      <c r="BG1203" s="550">
        <f>'Report 2'!$AG258</f>
        <v>0</v>
      </c>
      <c r="BH1203" s="550">
        <f>'Report 2'!$AH258</f>
        <v>0</v>
      </c>
      <c r="BI1203" s="550">
        <f>'Report 2'!$AI258</f>
        <v>0</v>
      </c>
      <c r="CC1203" s="542" t="s">
        <v>669</v>
      </c>
      <c r="CD1203" s="1014" t="s">
        <v>672</v>
      </c>
      <c r="CE1203" s="1014" t="str">
        <f>'Information Input'!$M$14</f>
        <v xml:space="preserve">      -      </v>
      </c>
      <c r="CF1203" s="551" t="s">
        <v>137</v>
      </c>
      <c r="CG1203" s="552">
        <f t="shared" si="205"/>
        <v>43647</v>
      </c>
      <c r="CH1203" s="552">
        <f t="shared" si="206"/>
        <v>43738</v>
      </c>
      <c r="CI1203" s="552">
        <f>'Information Input'!$H$35</f>
        <v>43555</v>
      </c>
      <c r="CJ1203" s="551" t="str">
        <f>'Information Input'!$J$22</f>
        <v>Quarterly</v>
      </c>
      <c r="CK1203" s="552">
        <f>'Information Input'!$H$30</f>
        <v>43555</v>
      </c>
      <c r="CL1203" s="551">
        <f>'Information Input'!$J$18</f>
        <v>2019</v>
      </c>
      <c r="CM1203" s="1018" t="s">
        <v>91</v>
      </c>
      <c r="CN1203" s="1014" t="s">
        <v>240</v>
      </c>
      <c r="CO1203" s="542" t="s">
        <v>240</v>
      </c>
      <c r="CP1203" s="542" t="s">
        <v>671</v>
      </c>
      <c r="CQ1203" s="551">
        <v>42</v>
      </c>
      <c r="CR1203" s="542" t="s">
        <v>184</v>
      </c>
      <c r="CS1203" s="542" t="s">
        <v>233</v>
      </c>
      <c r="CT1203" s="1015">
        <f>'Report 1'!$AN$18</f>
        <v>0</v>
      </c>
      <c r="CU1203" s="1016">
        <f>SUMIF('Report 4A'!$G$16:$G$95,$CQ1203,'Report 4A'!$AV$16:$AV$95)</f>
        <v>0</v>
      </c>
      <c r="CV1203" s="1017">
        <f t="shared" ref="CV1203:CV1204" si="213">IF(CT1203&lt;&gt;0,CU1203/CT1203,0)</f>
        <v>0</v>
      </c>
    </row>
    <row r="1204" spans="2:100">
      <c r="B1204" s="535" t="s">
        <v>669</v>
      </c>
      <c r="C1204" s="536">
        <v>1</v>
      </c>
      <c r="D1204" s="537" t="str">
        <f>'Information Input'!$M$14</f>
        <v xml:space="preserve">      -      </v>
      </c>
      <c r="E1204" s="537" t="s">
        <v>136</v>
      </c>
      <c r="F1204" s="538">
        <f t="shared" si="209"/>
        <v>43556</v>
      </c>
      <c r="G1204" s="538">
        <f t="shared" si="210"/>
        <v>43646</v>
      </c>
      <c r="H1204" s="538">
        <f>'Information Input'!$H$35</f>
        <v>43555</v>
      </c>
      <c r="I1204" s="537" t="str">
        <f>'Information Input'!$J$22</f>
        <v>Quarterly</v>
      </c>
      <c r="J1204" s="538">
        <f>'Information Input'!$H$30</f>
        <v>43555</v>
      </c>
      <c r="K1204" s="537">
        <f>'Information Input'!$J$18</f>
        <v>2019</v>
      </c>
      <c r="L1204" s="579" t="s">
        <v>101</v>
      </c>
      <c r="M1204" s="540" t="s">
        <v>102</v>
      </c>
      <c r="N1204" s="541" t="s">
        <v>103</v>
      </c>
      <c r="O1204" s="542" t="s">
        <v>678</v>
      </c>
      <c r="P1204" s="537">
        <v>58</v>
      </c>
      <c r="Q1204" s="541" t="s">
        <v>201</v>
      </c>
      <c r="R1204" s="542" t="s">
        <v>239</v>
      </c>
      <c r="S1204" s="543">
        <f>'Report 1'!$AC$18</f>
        <v>0</v>
      </c>
      <c r="T1204" s="544">
        <f>'Report 1'!$AC$79</f>
        <v>0</v>
      </c>
      <c r="U1204" s="545">
        <f>'Report 1'!$AC$165</f>
        <v>0</v>
      </c>
      <c r="AL1204" s="546" t="s">
        <v>669</v>
      </c>
      <c r="AM1204" s="547">
        <v>2</v>
      </c>
      <c r="AN1204" s="547" t="str">
        <f>'Information Input'!$M$14</f>
        <v xml:space="preserve">      -      </v>
      </c>
      <c r="AO1204" s="547" t="s">
        <v>138</v>
      </c>
      <c r="AP1204" s="538">
        <f t="shared" si="211"/>
        <v>43739</v>
      </c>
      <c r="AQ1204" s="538">
        <f t="shared" si="212"/>
        <v>43830</v>
      </c>
      <c r="AR1204" s="538">
        <f>'Information Input'!$H$35</f>
        <v>43555</v>
      </c>
      <c r="AS1204" s="547" t="str">
        <f>'Information Input'!$J$22</f>
        <v>Quarterly</v>
      </c>
      <c r="AT1204" s="538">
        <f>'Information Input'!$H$30</f>
        <v>43555</v>
      </c>
      <c r="AU1204" s="547">
        <f>'Information Input'!$J$18</f>
        <v>2019</v>
      </c>
      <c r="AV1204" s="547" t="s">
        <v>101</v>
      </c>
      <c r="AW1204" s="547" t="s">
        <v>102</v>
      </c>
      <c r="AX1204" s="547" t="s">
        <v>103</v>
      </c>
      <c r="AY1204" s="548" t="s">
        <v>671</v>
      </c>
      <c r="AZ1204" s="547">
        <v>27</v>
      </c>
      <c r="BA1204" s="549" t="s">
        <v>169</v>
      </c>
      <c r="BB1204" s="543" t="s">
        <v>235</v>
      </c>
      <c r="BC1204" s="550">
        <f>'Report 2'!$AC259</f>
        <v>0</v>
      </c>
      <c r="BD1204" s="550">
        <f>'Report 2'!$AD259</f>
        <v>0</v>
      </c>
      <c r="BE1204" s="550">
        <f>'Report 2'!$AE259</f>
        <v>0</v>
      </c>
      <c r="BF1204" s="550">
        <f>'Report 2'!$AF259</f>
        <v>0</v>
      </c>
      <c r="BG1204" s="550">
        <f>'Report 2'!$AG259</f>
        <v>0</v>
      </c>
      <c r="BH1204" s="550">
        <f>'Report 2'!$AH259</f>
        <v>0</v>
      </c>
      <c r="BI1204" s="550">
        <f>'Report 2'!$AI259</f>
        <v>0</v>
      </c>
      <c r="CC1204" s="542" t="s">
        <v>669</v>
      </c>
      <c r="CD1204" s="1014" t="s">
        <v>672</v>
      </c>
      <c r="CE1204" s="1014" t="str">
        <f>'Information Input'!$M$14</f>
        <v xml:space="preserve">      -      </v>
      </c>
      <c r="CF1204" s="551" t="s">
        <v>137</v>
      </c>
      <c r="CG1204" s="552">
        <f t="shared" si="205"/>
        <v>43647</v>
      </c>
      <c r="CH1204" s="552">
        <f t="shared" si="206"/>
        <v>43738</v>
      </c>
      <c r="CI1204" s="552">
        <f>'Information Input'!$H$35</f>
        <v>43555</v>
      </c>
      <c r="CJ1204" s="551" t="str">
        <f>'Information Input'!$J$22</f>
        <v>Quarterly</v>
      </c>
      <c r="CK1204" s="552">
        <f>'Information Input'!$H$30</f>
        <v>43555</v>
      </c>
      <c r="CL1204" s="551">
        <f>'Information Input'!$J$18</f>
        <v>2019</v>
      </c>
      <c r="CM1204" s="1018" t="s">
        <v>91</v>
      </c>
      <c r="CN1204" s="1014" t="s">
        <v>240</v>
      </c>
      <c r="CO1204" s="542" t="s">
        <v>240</v>
      </c>
      <c r="CP1204" s="542" t="s">
        <v>671</v>
      </c>
      <c r="CQ1204" s="551">
        <v>43</v>
      </c>
      <c r="CR1204" s="542" t="s">
        <v>185</v>
      </c>
      <c r="CS1204" s="542" t="s">
        <v>233</v>
      </c>
      <c r="CT1204" s="1015">
        <f>'Report 1'!$AN$18</f>
        <v>0</v>
      </c>
      <c r="CU1204" s="1016">
        <f>SUMIF('Report 4A'!$G$16:$G$95,$CQ1204,'Report 4A'!$AV$16:$AV$95)</f>
        <v>0</v>
      </c>
      <c r="CV1204" s="1017">
        <f t="shared" si="213"/>
        <v>0</v>
      </c>
    </row>
    <row r="1205" spans="2:100">
      <c r="B1205" s="535" t="s">
        <v>669</v>
      </c>
      <c r="C1205" s="536">
        <v>1</v>
      </c>
      <c r="D1205" s="537" t="str">
        <f>'Information Input'!$M$14</f>
        <v xml:space="preserve">      -      </v>
      </c>
      <c r="E1205" s="537" t="s">
        <v>136</v>
      </c>
      <c r="F1205" s="538">
        <f t="shared" si="209"/>
        <v>43556</v>
      </c>
      <c r="G1205" s="538">
        <f t="shared" si="210"/>
        <v>43646</v>
      </c>
      <c r="H1205" s="538">
        <f>'Information Input'!$H$35</f>
        <v>43555</v>
      </c>
      <c r="I1205" s="537" t="str">
        <f>'Information Input'!$J$22</f>
        <v>Quarterly</v>
      </c>
      <c r="J1205" s="538">
        <f>'Information Input'!$H$30</f>
        <v>43555</v>
      </c>
      <c r="K1205" s="537">
        <f>'Information Input'!$J$18</f>
        <v>2019</v>
      </c>
      <c r="L1205" s="579" t="s">
        <v>101</v>
      </c>
      <c r="M1205" s="540" t="s">
        <v>102</v>
      </c>
      <c r="N1205" s="541" t="s">
        <v>103</v>
      </c>
      <c r="O1205" s="542" t="s">
        <v>678</v>
      </c>
      <c r="P1205" s="537">
        <v>59</v>
      </c>
      <c r="Q1205" s="541" t="s">
        <v>202</v>
      </c>
      <c r="R1205" s="542" t="s">
        <v>239</v>
      </c>
      <c r="S1205" s="543">
        <f>'Report 1'!$AC$18</f>
        <v>0</v>
      </c>
      <c r="T1205" s="544">
        <f>'Report 1'!$AC$80</f>
        <v>0</v>
      </c>
      <c r="U1205" s="545">
        <f>'Report 1'!$AC$166</f>
        <v>0</v>
      </c>
      <c r="AL1205" s="546" t="s">
        <v>669</v>
      </c>
      <c r="AM1205" s="547">
        <v>2</v>
      </c>
      <c r="AN1205" s="547" t="str">
        <f>'Information Input'!$M$14</f>
        <v xml:space="preserve">      -      </v>
      </c>
      <c r="AO1205" s="547" t="s">
        <v>138</v>
      </c>
      <c r="AP1205" s="538">
        <f t="shared" si="211"/>
        <v>43739</v>
      </c>
      <c r="AQ1205" s="538">
        <f t="shared" si="212"/>
        <v>43830</v>
      </c>
      <c r="AR1205" s="538">
        <f>'Information Input'!$H$35</f>
        <v>43555</v>
      </c>
      <c r="AS1205" s="547" t="str">
        <f>'Information Input'!$J$22</f>
        <v>Quarterly</v>
      </c>
      <c r="AT1205" s="538">
        <f>'Information Input'!$H$30</f>
        <v>43555</v>
      </c>
      <c r="AU1205" s="547">
        <f>'Information Input'!$J$18</f>
        <v>2019</v>
      </c>
      <c r="AV1205" s="547" t="s">
        <v>101</v>
      </c>
      <c r="AW1205" s="547" t="s">
        <v>102</v>
      </c>
      <c r="AX1205" s="547" t="s">
        <v>103</v>
      </c>
      <c r="AY1205" s="548" t="s">
        <v>671</v>
      </c>
      <c r="AZ1205" s="547">
        <v>28</v>
      </c>
      <c r="BA1205" s="549" t="s">
        <v>170</v>
      </c>
      <c r="BB1205" s="543" t="s">
        <v>235</v>
      </c>
      <c r="BC1205" s="550">
        <f>'Report 2'!$AC260</f>
        <v>0</v>
      </c>
      <c r="BD1205" s="550">
        <f>'Report 2'!$AD260</f>
        <v>0</v>
      </c>
      <c r="BE1205" s="550">
        <f>'Report 2'!$AE260</f>
        <v>0</v>
      </c>
      <c r="BF1205" s="550">
        <f>'Report 2'!$AF260</f>
        <v>0</v>
      </c>
      <c r="BG1205" s="550">
        <f>'Report 2'!$AG260</f>
        <v>0</v>
      </c>
      <c r="BH1205" s="550">
        <f>'Report 2'!$AH260</f>
        <v>0</v>
      </c>
      <c r="BI1205" s="550">
        <f>'Report 2'!$AI260</f>
        <v>0</v>
      </c>
      <c r="CC1205" s="542" t="s">
        <v>669</v>
      </c>
      <c r="CD1205" s="1014" t="s">
        <v>672</v>
      </c>
      <c r="CE1205" s="1014" t="str">
        <f>'Information Input'!$M$14</f>
        <v xml:space="preserve">      -      </v>
      </c>
      <c r="CF1205" s="551" t="s">
        <v>137</v>
      </c>
      <c r="CG1205" s="552">
        <f t="shared" si="205"/>
        <v>43647</v>
      </c>
      <c r="CH1205" s="552">
        <f t="shared" si="206"/>
        <v>43738</v>
      </c>
      <c r="CI1205" s="552">
        <f>'Information Input'!$H$35</f>
        <v>43555</v>
      </c>
      <c r="CJ1205" s="551" t="str">
        <f>'Information Input'!$J$22</f>
        <v>Quarterly</v>
      </c>
      <c r="CK1205" s="552">
        <f>'Information Input'!$H$30</f>
        <v>43555</v>
      </c>
      <c r="CL1205" s="551">
        <f>'Information Input'!$J$18</f>
        <v>2019</v>
      </c>
      <c r="CM1205" s="551" t="s">
        <v>91</v>
      </c>
      <c r="CN1205" s="1014" t="s">
        <v>240</v>
      </c>
      <c r="CO1205" s="542" t="s">
        <v>240</v>
      </c>
      <c r="CP1205" s="542" t="s">
        <v>675</v>
      </c>
      <c r="CQ1205" s="551">
        <v>45</v>
      </c>
      <c r="CR1205" s="542" t="s">
        <v>187</v>
      </c>
      <c r="CS1205" s="542" t="s">
        <v>239</v>
      </c>
      <c r="CT1205" s="1015">
        <f>'Report 1'!$AN$18</f>
        <v>0</v>
      </c>
      <c r="CU1205" s="1016">
        <f>SUMIF('Report 4A'!$G$16:$G$95,$CQ1205,'Report 4A'!$AV$16:$AV$95)</f>
        <v>0</v>
      </c>
      <c r="CV1205" s="1017">
        <f t="shared" si="207"/>
        <v>0</v>
      </c>
    </row>
    <row r="1206" spans="2:100">
      <c r="B1206" s="535" t="s">
        <v>669</v>
      </c>
      <c r="C1206" s="536">
        <v>1</v>
      </c>
      <c r="D1206" s="537" t="str">
        <f>'Information Input'!$M$14</f>
        <v xml:space="preserve">      -      </v>
      </c>
      <c r="E1206" s="537" t="s">
        <v>136</v>
      </c>
      <c r="F1206" s="538">
        <f t="shared" si="209"/>
        <v>43556</v>
      </c>
      <c r="G1206" s="538">
        <f t="shared" si="210"/>
        <v>43646</v>
      </c>
      <c r="H1206" s="538">
        <f>'Information Input'!$H$35</f>
        <v>43555</v>
      </c>
      <c r="I1206" s="537" t="str">
        <f>'Information Input'!$J$22</f>
        <v>Quarterly</v>
      </c>
      <c r="J1206" s="538">
        <f>'Information Input'!$H$30</f>
        <v>43555</v>
      </c>
      <c r="K1206" s="537">
        <f>'Information Input'!$J$18</f>
        <v>2019</v>
      </c>
      <c r="L1206" s="579" t="s">
        <v>101</v>
      </c>
      <c r="M1206" s="540" t="s">
        <v>102</v>
      </c>
      <c r="N1206" s="541" t="s">
        <v>103</v>
      </c>
      <c r="O1206" s="542" t="s">
        <v>678</v>
      </c>
      <c r="P1206" s="537">
        <v>60</v>
      </c>
      <c r="Q1206" s="541" t="s">
        <v>203</v>
      </c>
      <c r="R1206" s="541" t="s">
        <v>239</v>
      </c>
      <c r="S1206" s="543">
        <f>'Report 1'!$AC$18</f>
        <v>0</v>
      </c>
      <c r="T1206" s="544">
        <f>'Report 1'!$AC$81</f>
        <v>0</v>
      </c>
      <c r="U1206" s="545">
        <f>'Report 1'!$AC$167</f>
        <v>0</v>
      </c>
      <c r="AL1206" s="546" t="s">
        <v>669</v>
      </c>
      <c r="AM1206" s="547">
        <v>2</v>
      </c>
      <c r="AN1206" s="547" t="str">
        <f>'Information Input'!$M$14</f>
        <v xml:space="preserve">      -      </v>
      </c>
      <c r="AO1206" s="547" t="s">
        <v>138</v>
      </c>
      <c r="AP1206" s="538">
        <f t="shared" si="211"/>
        <v>43739</v>
      </c>
      <c r="AQ1206" s="538">
        <f t="shared" si="212"/>
        <v>43830</v>
      </c>
      <c r="AR1206" s="538">
        <f>'Information Input'!$H$35</f>
        <v>43555</v>
      </c>
      <c r="AS1206" s="547" t="str">
        <f>'Information Input'!$J$22</f>
        <v>Quarterly</v>
      </c>
      <c r="AT1206" s="538">
        <f>'Information Input'!$H$30</f>
        <v>43555</v>
      </c>
      <c r="AU1206" s="547">
        <f>'Information Input'!$J$18</f>
        <v>2019</v>
      </c>
      <c r="AV1206" s="547" t="s">
        <v>101</v>
      </c>
      <c r="AW1206" s="547" t="s">
        <v>102</v>
      </c>
      <c r="AX1206" s="547" t="s">
        <v>103</v>
      </c>
      <c r="AY1206" s="548" t="s">
        <v>671</v>
      </c>
      <c r="AZ1206" s="547">
        <v>29</v>
      </c>
      <c r="BA1206" s="549" t="s">
        <v>171</v>
      </c>
      <c r="BB1206" s="543" t="s">
        <v>238</v>
      </c>
      <c r="BC1206" s="550">
        <f>'Report 2'!$AC261</f>
        <v>0</v>
      </c>
      <c r="BD1206" s="550">
        <f>'Report 2'!$AD261</f>
        <v>0</v>
      </c>
      <c r="BE1206" s="550">
        <f>'Report 2'!$AE261</f>
        <v>0</v>
      </c>
      <c r="BF1206" s="550">
        <f>'Report 2'!$AF261</f>
        <v>0</v>
      </c>
      <c r="BG1206" s="550">
        <f>'Report 2'!$AG261</f>
        <v>0</v>
      </c>
      <c r="BH1206" s="550">
        <f>'Report 2'!$AH261</f>
        <v>0</v>
      </c>
      <c r="BI1206" s="550">
        <f>'Report 2'!$AI261</f>
        <v>0</v>
      </c>
      <c r="CC1206" s="542" t="s">
        <v>669</v>
      </c>
      <c r="CD1206" s="1014" t="s">
        <v>672</v>
      </c>
      <c r="CE1206" s="1014" t="str">
        <f>'Information Input'!$M$14</f>
        <v xml:space="preserve">      -      </v>
      </c>
      <c r="CF1206" s="551" t="s">
        <v>137</v>
      </c>
      <c r="CG1206" s="552">
        <f t="shared" si="205"/>
        <v>43647</v>
      </c>
      <c r="CH1206" s="552">
        <f t="shared" si="206"/>
        <v>43738</v>
      </c>
      <c r="CI1206" s="552">
        <f>'Information Input'!$H$35</f>
        <v>43555</v>
      </c>
      <c r="CJ1206" s="551" t="str">
        <f>'Information Input'!$J$22</f>
        <v>Quarterly</v>
      </c>
      <c r="CK1206" s="552">
        <f>'Information Input'!$H$30</f>
        <v>43555</v>
      </c>
      <c r="CL1206" s="551">
        <f>'Information Input'!$J$18</f>
        <v>2019</v>
      </c>
      <c r="CM1206" s="551" t="s">
        <v>91</v>
      </c>
      <c r="CN1206" s="1014" t="s">
        <v>240</v>
      </c>
      <c r="CO1206" s="542" t="s">
        <v>240</v>
      </c>
      <c r="CP1206" s="542" t="s">
        <v>675</v>
      </c>
      <c r="CQ1206" s="551">
        <v>46</v>
      </c>
      <c r="CR1206" s="542" t="s">
        <v>188</v>
      </c>
      <c r="CS1206" s="542" t="s">
        <v>239</v>
      </c>
      <c r="CT1206" s="1015">
        <f>'Report 1'!$AN$18</f>
        <v>0</v>
      </c>
      <c r="CU1206" s="1016">
        <f>SUMIF('Report 4A'!$G$16:$G$95,$CQ1206,'Report 4A'!$AV$16:$AV$95)</f>
        <v>0</v>
      </c>
      <c r="CV1206" s="1017">
        <f t="shared" si="207"/>
        <v>0</v>
      </c>
    </row>
    <row r="1207" spans="2:100">
      <c r="B1207" s="535" t="s">
        <v>669</v>
      </c>
      <c r="C1207" s="536">
        <v>1</v>
      </c>
      <c r="D1207" s="537" t="str">
        <f>'Information Input'!$M$14</f>
        <v xml:space="preserve">      -      </v>
      </c>
      <c r="E1207" s="537" t="s">
        <v>136</v>
      </c>
      <c r="F1207" s="538">
        <f t="shared" si="209"/>
        <v>43556</v>
      </c>
      <c r="G1207" s="538">
        <f t="shared" si="210"/>
        <v>43646</v>
      </c>
      <c r="H1207" s="538">
        <f>'Information Input'!$H$35</f>
        <v>43555</v>
      </c>
      <c r="I1207" s="537" t="str">
        <f>'Information Input'!$J$22</f>
        <v>Quarterly</v>
      </c>
      <c r="J1207" s="538">
        <f>'Information Input'!$H$30</f>
        <v>43555</v>
      </c>
      <c r="K1207" s="537">
        <f>'Information Input'!$J$18</f>
        <v>2019</v>
      </c>
      <c r="L1207" s="579" t="s">
        <v>101</v>
      </c>
      <c r="M1207" s="540" t="s">
        <v>102</v>
      </c>
      <c r="N1207" s="541" t="s">
        <v>103</v>
      </c>
      <c r="O1207" s="542" t="s">
        <v>678</v>
      </c>
      <c r="P1207" s="537">
        <v>61</v>
      </c>
      <c r="Q1207" s="541" t="s">
        <v>204</v>
      </c>
      <c r="R1207" s="541" t="s">
        <v>239</v>
      </c>
      <c r="S1207" s="543">
        <f>'Report 1'!$AC$18</f>
        <v>0</v>
      </c>
      <c r="T1207" s="544">
        <f>'Report 1'!$AC$82</f>
        <v>0</v>
      </c>
      <c r="U1207" s="545">
        <f>'Report 1'!$AC$168</f>
        <v>0</v>
      </c>
      <c r="AL1207" s="546" t="s">
        <v>669</v>
      </c>
      <c r="AM1207" s="547">
        <v>2</v>
      </c>
      <c r="AN1207" s="547" t="str">
        <f>'Information Input'!$M$14</f>
        <v xml:space="preserve">      -      </v>
      </c>
      <c r="AO1207" s="547" t="s">
        <v>138</v>
      </c>
      <c r="AP1207" s="538">
        <f t="shared" si="211"/>
        <v>43739</v>
      </c>
      <c r="AQ1207" s="538">
        <f t="shared" si="212"/>
        <v>43830</v>
      </c>
      <c r="AR1207" s="538">
        <f>'Information Input'!$H$35</f>
        <v>43555</v>
      </c>
      <c r="AS1207" s="547" t="str">
        <f>'Information Input'!$J$22</f>
        <v>Quarterly</v>
      </c>
      <c r="AT1207" s="538">
        <f>'Information Input'!$H$30</f>
        <v>43555</v>
      </c>
      <c r="AU1207" s="547">
        <f>'Information Input'!$J$18</f>
        <v>2019</v>
      </c>
      <c r="AV1207" s="547" t="s">
        <v>101</v>
      </c>
      <c r="AW1207" s="547" t="s">
        <v>102</v>
      </c>
      <c r="AX1207" s="547" t="s">
        <v>103</v>
      </c>
      <c r="AY1207" s="548" t="s">
        <v>671</v>
      </c>
      <c r="AZ1207" s="547">
        <v>30</v>
      </c>
      <c r="BA1207" s="549" t="s">
        <v>172</v>
      </c>
      <c r="BB1207" s="543" t="s">
        <v>238</v>
      </c>
      <c r="BC1207" s="550">
        <f>'Report 2'!$AC262</f>
        <v>0</v>
      </c>
      <c r="BD1207" s="550">
        <f>'Report 2'!$AD262</f>
        <v>0</v>
      </c>
      <c r="BE1207" s="550">
        <f>'Report 2'!$AE262</f>
        <v>0</v>
      </c>
      <c r="BF1207" s="550">
        <f>'Report 2'!$AF262</f>
        <v>0</v>
      </c>
      <c r="BG1207" s="550">
        <f>'Report 2'!$AG262</f>
        <v>0</v>
      </c>
      <c r="BH1207" s="550">
        <f>'Report 2'!$AH262</f>
        <v>0</v>
      </c>
      <c r="BI1207" s="550">
        <f>'Report 2'!$AI262</f>
        <v>0</v>
      </c>
      <c r="CC1207" s="542" t="s">
        <v>669</v>
      </c>
      <c r="CD1207" s="1014" t="s">
        <v>672</v>
      </c>
      <c r="CE1207" s="1014" t="str">
        <f>'Information Input'!$M$14</f>
        <v xml:space="preserve">      -      </v>
      </c>
      <c r="CF1207" s="551" t="s">
        <v>137</v>
      </c>
      <c r="CG1207" s="552">
        <f t="shared" si="205"/>
        <v>43647</v>
      </c>
      <c r="CH1207" s="552">
        <f t="shared" si="206"/>
        <v>43738</v>
      </c>
      <c r="CI1207" s="552">
        <f>'Information Input'!$H$35</f>
        <v>43555</v>
      </c>
      <c r="CJ1207" s="551" t="str">
        <f>'Information Input'!$J$22</f>
        <v>Quarterly</v>
      </c>
      <c r="CK1207" s="552">
        <f>'Information Input'!$H$30</f>
        <v>43555</v>
      </c>
      <c r="CL1207" s="551">
        <f>'Information Input'!$J$18</f>
        <v>2019</v>
      </c>
      <c r="CM1207" s="551" t="s">
        <v>91</v>
      </c>
      <c r="CN1207" s="1014" t="s">
        <v>240</v>
      </c>
      <c r="CO1207" s="542" t="s">
        <v>240</v>
      </c>
      <c r="CP1207" s="542" t="s">
        <v>675</v>
      </c>
      <c r="CQ1207" s="551">
        <v>47</v>
      </c>
      <c r="CR1207" s="542" t="s">
        <v>189</v>
      </c>
      <c r="CS1207" s="542" t="s">
        <v>239</v>
      </c>
      <c r="CT1207" s="1015">
        <f>'Report 1'!$AN$18</f>
        <v>0</v>
      </c>
      <c r="CU1207" s="1016">
        <f>SUMIF('Report 4A'!$G$16:$G$95,$CQ1207,'Report 4A'!$AV$16:$AV$95)</f>
        <v>0</v>
      </c>
      <c r="CV1207" s="1017">
        <f t="shared" si="207"/>
        <v>0</v>
      </c>
    </row>
    <row r="1208" spans="2:100">
      <c r="B1208" s="535" t="s">
        <v>669</v>
      </c>
      <c r="C1208" s="536">
        <v>1</v>
      </c>
      <c r="D1208" s="537" t="str">
        <f>'Information Input'!$M$14</f>
        <v xml:space="preserve">      -      </v>
      </c>
      <c r="E1208" s="537" t="s">
        <v>136</v>
      </c>
      <c r="F1208" s="538">
        <f t="shared" si="209"/>
        <v>43556</v>
      </c>
      <c r="G1208" s="538">
        <f t="shared" si="210"/>
        <v>43646</v>
      </c>
      <c r="H1208" s="538">
        <f>'Information Input'!$H$35</f>
        <v>43555</v>
      </c>
      <c r="I1208" s="537" t="str">
        <f>'Information Input'!$J$22</f>
        <v>Quarterly</v>
      </c>
      <c r="J1208" s="538">
        <f>'Information Input'!$H$30</f>
        <v>43555</v>
      </c>
      <c r="K1208" s="537">
        <f>'Information Input'!$J$18</f>
        <v>2019</v>
      </c>
      <c r="L1208" s="579" t="s">
        <v>101</v>
      </c>
      <c r="M1208" s="540" t="s">
        <v>102</v>
      </c>
      <c r="N1208" s="541" t="s">
        <v>103</v>
      </c>
      <c r="O1208" s="542" t="s">
        <v>678</v>
      </c>
      <c r="P1208" s="537">
        <v>62</v>
      </c>
      <c r="Q1208" s="541" t="s">
        <v>204</v>
      </c>
      <c r="R1208" s="541" t="s">
        <v>239</v>
      </c>
      <c r="S1208" s="543">
        <f>'Report 1'!$AC$18</f>
        <v>0</v>
      </c>
      <c r="T1208" s="544">
        <f>'Report 1'!$AC$83</f>
        <v>0</v>
      </c>
      <c r="U1208" s="545">
        <f>'Report 1'!$AC$169</f>
        <v>0</v>
      </c>
      <c r="AL1208" s="546" t="s">
        <v>669</v>
      </c>
      <c r="AM1208" s="547">
        <v>2</v>
      </c>
      <c r="AN1208" s="547" t="str">
        <f>'Information Input'!$M$14</f>
        <v xml:space="preserve">      -      </v>
      </c>
      <c r="AO1208" s="547" t="s">
        <v>138</v>
      </c>
      <c r="AP1208" s="538">
        <f t="shared" si="211"/>
        <v>43739</v>
      </c>
      <c r="AQ1208" s="538">
        <f t="shared" si="212"/>
        <v>43830</v>
      </c>
      <c r="AR1208" s="538">
        <f>'Information Input'!$H$35</f>
        <v>43555</v>
      </c>
      <c r="AS1208" s="547" t="str">
        <f>'Information Input'!$J$22</f>
        <v>Quarterly</v>
      </c>
      <c r="AT1208" s="538">
        <f>'Information Input'!$H$30</f>
        <v>43555</v>
      </c>
      <c r="AU1208" s="547">
        <f>'Information Input'!$J$18</f>
        <v>2019</v>
      </c>
      <c r="AV1208" s="547" t="s">
        <v>101</v>
      </c>
      <c r="AW1208" s="547" t="s">
        <v>102</v>
      </c>
      <c r="AX1208" s="547" t="s">
        <v>103</v>
      </c>
      <c r="AY1208" s="548" t="s">
        <v>671</v>
      </c>
      <c r="AZ1208" s="547">
        <v>31</v>
      </c>
      <c r="BA1208" s="549" t="s">
        <v>173</v>
      </c>
      <c r="BB1208" s="543" t="s">
        <v>233</v>
      </c>
      <c r="BC1208" s="550">
        <f>'Report 2'!$AC263</f>
        <v>0</v>
      </c>
      <c r="BD1208" s="550">
        <f>'Report 2'!$AD263</f>
        <v>0</v>
      </c>
      <c r="BE1208" s="550">
        <f>'Report 2'!$AE263</f>
        <v>0</v>
      </c>
      <c r="BF1208" s="550">
        <f>'Report 2'!$AF263</f>
        <v>0</v>
      </c>
      <c r="BG1208" s="550">
        <f>'Report 2'!$AG263</f>
        <v>0</v>
      </c>
      <c r="BH1208" s="550">
        <f>'Report 2'!$AH263</f>
        <v>0</v>
      </c>
      <c r="BI1208" s="550">
        <f>'Report 2'!$AI263</f>
        <v>0</v>
      </c>
      <c r="CC1208" s="542" t="s">
        <v>669</v>
      </c>
      <c r="CD1208" s="1014" t="s">
        <v>672</v>
      </c>
      <c r="CE1208" s="1014" t="str">
        <f>'Information Input'!$M$14</f>
        <v xml:space="preserve">      -      </v>
      </c>
      <c r="CF1208" s="551" t="s">
        <v>137</v>
      </c>
      <c r="CG1208" s="552">
        <f t="shared" si="205"/>
        <v>43647</v>
      </c>
      <c r="CH1208" s="552">
        <f t="shared" si="206"/>
        <v>43738</v>
      </c>
      <c r="CI1208" s="552">
        <f>'Information Input'!$H$35</f>
        <v>43555</v>
      </c>
      <c r="CJ1208" s="551" t="str">
        <f>'Information Input'!$J$22</f>
        <v>Quarterly</v>
      </c>
      <c r="CK1208" s="552">
        <f>'Information Input'!$H$30</f>
        <v>43555</v>
      </c>
      <c r="CL1208" s="551">
        <f>'Information Input'!$J$18</f>
        <v>2019</v>
      </c>
      <c r="CM1208" s="551" t="s">
        <v>91</v>
      </c>
      <c r="CN1208" s="1014" t="s">
        <v>240</v>
      </c>
      <c r="CO1208" s="542" t="s">
        <v>240</v>
      </c>
      <c r="CP1208" s="542" t="s">
        <v>675</v>
      </c>
      <c r="CQ1208" s="551">
        <v>48</v>
      </c>
      <c r="CR1208" s="542" t="s">
        <v>190</v>
      </c>
      <c r="CS1208" s="542" t="s">
        <v>239</v>
      </c>
      <c r="CT1208" s="1015">
        <f>'Report 1'!$AN$18</f>
        <v>0</v>
      </c>
      <c r="CU1208" s="1016">
        <f>SUMIF('Report 4A'!$G$16:$G$95,$CQ1208,'Report 4A'!$AV$16:$AV$95)</f>
        <v>0</v>
      </c>
      <c r="CV1208" s="1017">
        <f t="shared" si="207"/>
        <v>0</v>
      </c>
    </row>
    <row r="1209" spans="2:100">
      <c r="B1209" s="535" t="s">
        <v>669</v>
      </c>
      <c r="C1209" s="536">
        <v>1</v>
      </c>
      <c r="D1209" s="537" t="str">
        <f>'Information Input'!$M$14</f>
        <v xml:space="preserve">      -      </v>
      </c>
      <c r="E1209" s="537" t="s">
        <v>136</v>
      </c>
      <c r="F1209" s="538">
        <f t="shared" si="209"/>
        <v>43556</v>
      </c>
      <c r="G1209" s="538">
        <f t="shared" si="210"/>
        <v>43646</v>
      </c>
      <c r="H1209" s="538">
        <f>'Information Input'!$H$35</f>
        <v>43555</v>
      </c>
      <c r="I1209" s="537" t="str">
        <f>'Information Input'!$J$22</f>
        <v>Quarterly</v>
      </c>
      <c r="J1209" s="538">
        <f>'Information Input'!$H$30</f>
        <v>43555</v>
      </c>
      <c r="K1209" s="537">
        <f>'Information Input'!$J$18</f>
        <v>2019</v>
      </c>
      <c r="L1209" s="579" t="s">
        <v>101</v>
      </c>
      <c r="M1209" s="540" t="s">
        <v>102</v>
      </c>
      <c r="N1209" s="541" t="s">
        <v>103</v>
      </c>
      <c r="O1209" s="542" t="s">
        <v>674</v>
      </c>
      <c r="P1209" s="537">
        <v>63</v>
      </c>
      <c r="Q1209" s="541" t="s">
        <v>205</v>
      </c>
      <c r="R1209" s="541" t="s">
        <v>239</v>
      </c>
      <c r="S1209" s="543">
        <f>'Report 1'!$AC$18</f>
        <v>0</v>
      </c>
      <c r="T1209" s="544">
        <f>'Report 1'!$AC$84</f>
        <v>0</v>
      </c>
      <c r="U1209" s="545">
        <f>'Report 1'!$AC$170</f>
        <v>0</v>
      </c>
      <c r="AL1209" s="546" t="s">
        <v>669</v>
      </c>
      <c r="AM1209" s="547">
        <v>2</v>
      </c>
      <c r="AN1209" s="547" t="str">
        <f>'Information Input'!$M$14</f>
        <v xml:space="preserve">      -      </v>
      </c>
      <c r="AO1209" s="547" t="s">
        <v>138</v>
      </c>
      <c r="AP1209" s="538">
        <f t="shared" si="211"/>
        <v>43739</v>
      </c>
      <c r="AQ1209" s="538">
        <f t="shared" si="212"/>
        <v>43830</v>
      </c>
      <c r="AR1209" s="538">
        <f>'Information Input'!$H$35</f>
        <v>43555</v>
      </c>
      <c r="AS1209" s="547" t="str">
        <f>'Information Input'!$J$22</f>
        <v>Quarterly</v>
      </c>
      <c r="AT1209" s="538">
        <f>'Information Input'!$H$30</f>
        <v>43555</v>
      </c>
      <c r="AU1209" s="547">
        <f>'Information Input'!$J$18</f>
        <v>2019</v>
      </c>
      <c r="AV1209" s="547" t="s">
        <v>101</v>
      </c>
      <c r="AW1209" s="547" t="s">
        <v>102</v>
      </c>
      <c r="AX1209" s="547" t="s">
        <v>103</v>
      </c>
      <c r="AY1209" s="548" t="s">
        <v>671</v>
      </c>
      <c r="AZ1209" s="547">
        <v>32</v>
      </c>
      <c r="BA1209" s="549" t="s">
        <v>174</v>
      </c>
      <c r="BB1209" s="543" t="s">
        <v>238</v>
      </c>
      <c r="BC1209" s="550">
        <f>'Report 2'!$AC264</f>
        <v>0</v>
      </c>
      <c r="BD1209" s="550">
        <f>'Report 2'!$AD264</f>
        <v>0</v>
      </c>
      <c r="BE1209" s="550">
        <f>'Report 2'!$AE264</f>
        <v>0</v>
      </c>
      <c r="BF1209" s="550">
        <f>'Report 2'!$AF264</f>
        <v>0</v>
      </c>
      <c r="BG1209" s="550">
        <f>'Report 2'!$AG264</f>
        <v>0</v>
      </c>
      <c r="BH1209" s="550">
        <f>'Report 2'!$AH264</f>
        <v>0</v>
      </c>
      <c r="BI1209" s="550">
        <f>'Report 2'!$AI264</f>
        <v>0</v>
      </c>
      <c r="CC1209" s="542" t="s">
        <v>669</v>
      </c>
      <c r="CD1209" s="1014" t="s">
        <v>672</v>
      </c>
      <c r="CE1209" s="1014" t="str">
        <f>'Information Input'!$M$14</f>
        <v xml:space="preserve">      -      </v>
      </c>
      <c r="CF1209" s="551" t="s">
        <v>137</v>
      </c>
      <c r="CG1209" s="552">
        <f t="shared" si="205"/>
        <v>43647</v>
      </c>
      <c r="CH1209" s="552">
        <f t="shared" si="206"/>
        <v>43738</v>
      </c>
      <c r="CI1209" s="552">
        <f>'Information Input'!$H$35</f>
        <v>43555</v>
      </c>
      <c r="CJ1209" s="551" t="str">
        <f>'Information Input'!$J$22</f>
        <v>Quarterly</v>
      </c>
      <c r="CK1209" s="552">
        <f>'Information Input'!$H$30</f>
        <v>43555</v>
      </c>
      <c r="CL1209" s="551">
        <f>'Information Input'!$J$18</f>
        <v>2019</v>
      </c>
      <c r="CM1209" s="551" t="s">
        <v>91</v>
      </c>
      <c r="CN1209" s="1014" t="s">
        <v>240</v>
      </c>
      <c r="CO1209" s="542" t="s">
        <v>240</v>
      </c>
      <c r="CP1209" s="542" t="s">
        <v>675</v>
      </c>
      <c r="CQ1209" s="551">
        <v>49</v>
      </c>
      <c r="CR1209" s="542" t="s">
        <v>191</v>
      </c>
      <c r="CS1209" s="542" t="s">
        <v>239</v>
      </c>
      <c r="CT1209" s="1015">
        <f>'Report 1'!$AN$18</f>
        <v>0</v>
      </c>
      <c r="CU1209" s="1016">
        <f>SUMIF('Report 4A'!$G$16:$G$95,$CQ1209,'Report 4A'!$AV$16:$AV$95)</f>
        <v>0</v>
      </c>
      <c r="CV1209" s="1017">
        <f t="shared" si="207"/>
        <v>0</v>
      </c>
    </row>
    <row r="1210" spans="2:100">
      <c r="B1210" s="535" t="s">
        <v>669</v>
      </c>
      <c r="C1210" s="536">
        <v>1</v>
      </c>
      <c r="D1210" s="537" t="str">
        <f>'Information Input'!$M$14</f>
        <v xml:space="preserve">      -      </v>
      </c>
      <c r="E1210" s="537" t="s">
        <v>136</v>
      </c>
      <c r="F1210" s="538">
        <f t="shared" si="209"/>
        <v>43556</v>
      </c>
      <c r="G1210" s="538">
        <f t="shared" si="210"/>
        <v>43646</v>
      </c>
      <c r="H1210" s="538">
        <f>'Information Input'!$H$35</f>
        <v>43555</v>
      </c>
      <c r="I1210" s="537" t="str">
        <f>'Information Input'!$J$22</f>
        <v>Quarterly</v>
      </c>
      <c r="J1210" s="538">
        <f>'Information Input'!$H$30</f>
        <v>43555</v>
      </c>
      <c r="K1210" s="537">
        <f>'Information Input'!$J$18</f>
        <v>2019</v>
      </c>
      <c r="L1210" s="579" t="s">
        <v>101</v>
      </c>
      <c r="M1210" s="540" t="s">
        <v>102</v>
      </c>
      <c r="N1210" s="541" t="s">
        <v>103</v>
      </c>
      <c r="O1210" s="542" t="s">
        <v>674</v>
      </c>
      <c r="P1210" s="537">
        <v>64</v>
      </c>
      <c r="Q1210" s="541" t="s">
        <v>206</v>
      </c>
      <c r="R1210" s="541" t="s">
        <v>239</v>
      </c>
      <c r="S1210" s="543">
        <f>'Report 1'!$AC$18</f>
        <v>0</v>
      </c>
      <c r="T1210" s="544">
        <f>'Report 1'!$AC$85</f>
        <v>0</v>
      </c>
      <c r="U1210" s="545">
        <f>'Report 1'!$AC$171</f>
        <v>0</v>
      </c>
      <c r="AL1210" s="546" t="s">
        <v>669</v>
      </c>
      <c r="AM1210" s="547">
        <v>2</v>
      </c>
      <c r="AN1210" s="547" t="str">
        <f>'Information Input'!$M$14</f>
        <v xml:space="preserve">      -      </v>
      </c>
      <c r="AO1210" s="547" t="s">
        <v>138</v>
      </c>
      <c r="AP1210" s="538">
        <f t="shared" si="211"/>
        <v>43739</v>
      </c>
      <c r="AQ1210" s="538">
        <f t="shared" si="212"/>
        <v>43830</v>
      </c>
      <c r="AR1210" s="538">
        <f>'Information Input'!$H$35</f>
        <v>43555</v>
      </c>
      <c r="AS1210" s="547" t="str">
        <f>'Information Input'!$J$22</f>
        <v>Quarterly</v>
      </c>
      <c r="AT1210" s="538">
        <f>'Information Input'!$H$30</f>
        <v>43555</v>
      </c>
      <c r="AU1210" s="547">
        <f>'Information Input'!$J$18</f>
        <v>2019</v>
      </c>
      <c r="AV1210" s="547" t="s">
        <v>101</v>
      </c>
      <c r="AW1210" s="547" t="s">
        <v>102</v>
      </c>
      <c r="AX1210" s="547" t="s">
        <v>103</v>
      </c>
      <c r="AY1210" s="548" t="s">
        <v>671</v>
      </c>
      <c r="AZ1210" s="547">
        <v>33</v>
      </c>
      <c r="BA1210" s="549" t="s">
        <v>175</v>
      </c>
      <c r="BB1210" s="543" t="s">
        <v>233</v>
      </c>
      <c r="BC1210" s="550">
        <f>'Report 2'!$AC265</f>
        <v>0</v>
      </c>
      <c r="BD1210" s="550">
        <f>'Report 2'!$AD265</f>
        <v>0</v>
      </c>
      <c r="BE1210" s="550">
        <f>'Report 2'!$AE265</f>
        <v>0</v>
      </c>
      <c r="BF1210" s="550">
        <f>'Report 2'!$AF265</f>
        <v>0</v>
      </c>
      <c r="BG1210" s="550">
        <f>'Report 2'!$AG265</f>
        <v>0</v>
      </c>
      <c r="BH1210" s="550">
        <f>'Report 2'!$AH265</f>
        <v>0</v>
      </c>
      <c r="BI1210" s="550">
        <f>'Report 2'!$AI265</f>
        <v>0</v>
      </c>
      <c r="CC1210" s="542" t="s">
        <v>669</v>
      </c>
      <c r="CD1210" s="1014" t="s">
        <v>672</v>
      </c>
      <c r="CE1210" s="1014" t="str">
        <f>'Information Input'!$M$14</f>
        <v xml:space="preserve">      -      </v>
      </c>
      <c r="CF1210" s="551" t="s">
        <v>137</v>
      </c>
      <c r="CG1210" s="552">
        <f t="shared" si="205"/>
        <v>43647</v>
      </c>
      <c r="CH1210" s="552">
        <f t="shared" si="206"/>
        <v>43738</v>
      </c>
      <c r="CI1210" s="552">
        <f>'Information Input'!$H$35</f>
        <v>43555</v>
      </c>
      <c r="CJ1210" s="551" t="str">
        <f>'Information Input'!$J$22</f>
        <v>Quarterly</v>
      </c>
      <c r="CK1210" s="552">
        <f>'Information Input'!$H$30</f>
        <v>43555</v>
      </c>
      <c r="CL1210" s="551">
        <f>'Information Input'!$J$18</f>
        <v>2019</v>
      </c>
      <c r="CM1210" s="551" t="s">
        <v>91</v>
      </c>
      <c r="CN1210" s="1014" t="s">
        <v>240</v>
      </c>
      <c r="CO1210" s="542" t="s">
        <v>240</v>
      </c>
      <c r="CP1210" s="542" t="s">
        <v>675</v>
      </c>
      <c r="CQ1210" s="551">
        <v>50</v>
      </c>
      <c r="CR1210" s="542" t="s">
        <v>192</v>
      </c>
      <c r="CS1210" s="542" t="s">
        <v>239</v>
      </c>
      <c r="CT1210" s="1015">
        <f>'Report 1'!$AN$18</f>
        <v>0</v>
      </c>
      <c r="CU1210" s="1016">
        <f>SUMIF('Report 4A'!$G$16:$G$95,$CQ1210,'Report 4A'!$AV$16:$AV$95)</f>
        <v>0</v>
      </c>
      <c r="CV1210" s="1017">
        <f t="shared" si="207"/>
        <v>0</v>
      </c>
    </row>
    <row r="1211" spans="2:100">
      <c r="B1211" s="535" t="s">
        <v>669</v>
      </c>
      <c r="C1211" s="536">
        <v>1</v>
      </c>
      <c r="D1211" s="537" t="str">
        <f>'Information Input'!$M$14</f>
        <v xml:space="preserve">      -      </v>
      </c>
      <c r="E1211" s="537" t="s">
        <v>136</v>
      </c>
      <c r="F1211" s="538">
        <f t="shared" si="209"/>
        <v>43556</v>
      </c>
      <c r="G1211" s="538">
        <f t="shared" si="210"/>
        <v>43646</v>
      </c>
      <c r="H1211" s="538">
        <f>'Information Input'!$H$35</f>
        <v>43555</v>
      </c>
      <c r="I1211" s="537" t="str">
        <f>'Information Input'!$J$22</f>
        <v>Quarterly</v>
      </c>
      <c r="J1211" s="538">
        <f>'Information Input'!$H$30</f>
        <v>43555</v>
      </c>
      <c r="K1211" s="537">
        <f>'Information Input'!$J$18</f>
        <v>2019</v>
      </c>
      <c r="L1211" s="579" t="s">
        <v>101</v>
      </c>
      <c r="M1211" s="540" t="s">
        <v>102</v>
      </c>
      <c r="N1211" s="541" t="s">
        <v>103</v>
      </c>
      <c r="O1211" s="542" t="s">
        <v>674</v>
      </c>
      <c r="P1211" s="537">
        <v>65</v>
      </c>
      <c r="Q1211" s="541" t="s">
        <v>207</v>
      </c>
      <c r="R1211" s="541" t="s">
        <v>239</v>
      </c>
      <c r="S1211" s="543">
        <f>'Report 1'!$AC$18</f>
        <v>0</v>
      </c>
      <c r="T1211" s="544">
        <f>'Report 1'!$AC$86</f>
        <v>0</v>
      </c>
      <c r="U1211" s="545">
        <f>'Report 1'!$AC$172</f>
        <v>0</v>
      </c>
      <c r="AL1211" s="546" t="s">
        <v>669</v>
      </c>
      <c r="AM1211" s="547">
        <v>2</v>
      </c>
      <c r="AN1211" s="547" t="str">
        <f>'Information Input'!$M$14</f>
        <v xml:space="preserve">      -      </v>
      </c>
      <c r="AO1211" s="547" t="s">
        <v>138</v>
      </c>
      <c r="AP1211" s="538">
        <f t="shared" si="211"/>
        <v>43739</v>
      </c>
      <c r="AQ1211" s="538">
        <f t="shared" si="212"/>
        <v>43830</v>
      </c>
      <c r="AR1211" s="538">
        <f>'Information Input'!$H$35</f>
        <v>43555</v>
      </c>
      <c r="AS1211" s="547" t="str">
        <f>'Information Input'!$J$22</f>
        <v>Quarterly</v>
      </c>
      <c r="AT1211" s="538">
        <f>'Information Input'!$H$30</f>
        <v>43555</v>
      </c>
      <c r="AU1211" s="547">
        <f>'Information Input'!$J$18</f>
        <v>2019</v>
      </c>
      <c r="AV1211" s="547" t="s">
        <v>101</v>
      </c>
      <c r="AW1211" s="547" t="s">
        <v>102</v>
      </c>
      <c r="AX1211" s="547" t="s">
        <v>103</v>
      </c>
      <c r="AY1211" s="548" t="s">
        <v>671</v>
      </c>
      <c r="AZ1211" s="547">
        <v>34</v>
      </c>
      <c r="BA1211" s="549" t="s">
        <v>176</v>
      </c>
      <c r="BB1211" s="543" t="s">
        <v>238</v>
      </c>
      <c r="BC1211" s="550">
        <f>'Report 2'!$AC266</f>
        <v>0</v>
      </c>
      <c r="BD1211" s="550">
        <f>'Report 2'!$AD266</f>
        <v>0</v>
      </c>
      <c r="BE1211" s="550">
        <f>'Report 2'!$AE266</f>
        <v>0</v>
      </c>
      <c r="BF1211" s="550">
        <f>'Report 2'!$AF266</f>
        <v>0</v>
      </c>
      <c r="BG1211" s="550">
        <f>'Report 2'!$AG266</f>
        <v>0</v>
      </c>
      <c r="BH1211" s="550">
        <f>'Report 2'!$AH266</f>
        <v>0</v>
      </c>
      <c r="BI1211" s="550">
        <f>'Report 2'!$AI266</f>
        <v>0</v>
      </c>
      <c r="CC1211" s="575" t="s">
        <v>669</v>
      </c>
      <c r="CD1211" s="1019" t="s">
        <v>672</v>
      </c>
      <c r="CE1211" s="1019" t="str">
        <f>'Information Input'!$M$14</f>
        <v xml:space="preserve">      -      </v>
      </c>
      <c r="CF1211" s="570" t="s">
        <v>137</v>
      </c>
      <c r="CG1211" s="566">
        <f t="shared" si="205"/>
        <v>43647</v>
      </c>
      <c r="CH1211" s="566">
        <f t="shared" si="206"/>
        <v>43738</v>
      </c>
      <c r="CI1211" s="566">
        <f>'Information Input'!$H$35</f>
        <v>43555</v>
      </c>
      <c r="CJ1211" s="570" t="str">
        <f>'Information Input'!$J$22</f>
        <v>Quarterly</v>
      </c>
      <c r="CK1211" s="566">
        <f>'Information Input'!$H$30</f>
        <v>43555</v>
      </c>
      <c r="CL1211" s="570">
        <f>'Information Input'!$J$18</f>
        <v>2019</v>
      </c>
      <c r="CM1211" s="570" t="s">
        <v>91</v>
      </c>
      <c r="CN1211" s="1019" t="s">
        <v>240</v>
      </c>
      <c r="CO1211" s="575" t="s">
        <v>240</v>
      </c>
      <c r="CP1211" s="575" t="s">
        <v>675</v>
      </c>
      <c r="CQ1211" s="570">
        <v>51</v>
      </c>
      <c r="CR1211" s="575" t="s">
        <v>193</v>
      </c>
      <c r="CS1211" s="575" t="s">
        <v>239</v>
      </c>
      <c r="CT1211" s="1020">
        <f>'Report 1'!$AN$18</f>
        <v>0</v>
      </c>
      <c r="CU1211" s="1021">
        <f>SUMIF('Report 4A'!$G$16:$G$95,$CQ1211,'Report 4A'!$AV$16:$AV$95)</f>
        <v>0</v>
      </c>
      <c r="CV1211" s="1022">
        <f t="shared" si="207"/>
        <v>0</v>
      </c>
    </row>
    <row r="1212" spans="2:100">
      <c r="B1212" s="535" t="s">
        <v>669</v>
      </c>
      <c r="C1212" s="536">
        <v>1</v>
      </c>
      <c r="D1212" s="537" t="str">
        <f>'Information Input'!$M$14</f>
        <v xml:space="preserve">      -      </v>
      </c>
      <c r="E1212" s="537" t="s">
        <v>136</v>
      </c>
      <c r="F1212" s="538">
        <f t="shared" si="209"/>
        <v>43556</v>
      </c>
      <c r="G1212" s="538">
        <f t="shared" si="210"/>
        <v>43646</v>
      </c>
      <c r="H1212" s="538">
        <f>'Information Input'!$H$35</f>
        <v>43555</v>
      </c>
      <c r="I1212" s="537" t="str">
        <f>'Information Input'!$J$22</f>
        <v>Quarterly</v>
      </c>
      <c r="J1212" s="538">
        <f>'Information Input'!$H$30</f>
        <v>43555</v>
      </c>
      <c r="K1212" s="537">
        <f>'Information Input'!$J$18</f>
        <v>2019</v>
      </c>
      <c r="L1212" s="579" t="s">
        <v>101</v>
      </c>
      <c r="M1212" s="540" t="s">
        <v>102</v>
      </c>
      <c r="N1212" s="541" t="s">
        <v>103</v>
      </c>
      <c r="O1212" s="542" t="s">
        <v>679</v>
      </c>
      <c r="P1212" s="537">
        <v>66</v>
      </c>
      <c r="Q1212" s="541" t="s">
        <v>208</v>
      </c>
      <c r="R1212" s="541" t="s">
        <v>239</v>
      </c>
      <c r="S1212" s="543">
        <f>'Report 1'!$AC$18</f>
        <v>0</v>
      </c>
      <c r="T1212" s="544">
        <f>'Report 1'!$AC$87</f>
        <v>0</v>
      </c>
      <c r="U1212" s="545">
        <f>'Report 1'!$AC$173</f>
        <v>0</v>
      </c>
      <c r="AL1212" s="546" t="s">
        <v>669</v>
      </c>
      <c r="AM1212" s="547">
        <v>2</v>
      </c>
      <c r="AN1212" s="547" t="str">
        <f>'Information Input'!$M$14</f>
        <v xml:space="preserve">      -      </v>
      </c>
      <c r="AO1212" s="547" t="s">
        <v>138</v>
      </c>
      <c r="AP1212" s="538">
        <f t="shared" si="211"/>
        <v>43739</v>
      </c>
      <c r="AQ1212" s="538">
        <f t="shared" si="212"/>
        <v>43830</v>
      </c>
      <c r="AR1212" s="538">
        <f>'Information Input'!$H$35</f>
        <v>43555</v>
      </c>
      <c r="AS1212" s="547" t="str">
        <f>'Information Input'!$J$22</f>
        <v>Quarterly</v>
      </c>
      <c r="AT1212" s="538">
        <f>'Information Input'!$H$30</f>
        <v>43555</v>
      </c>
      <c r="AU1212" s="547">
        <f>'Information Input'!$J$18</f>
        <v>2019</v>
      </c>
      <c r="AV1212" s="547" t="s">
        <v>101</v>
      </c>
      <c r="AW1212" s="547" t="s">
        <v>102</v>
      </c>
      <c r="AX1212" s="547" t="s">
        <v>103</v>
      </c>
      <c r="AY1212" s="548" t="s">
        <v>671</v>
      </c>
      <c r="AZ1212" s="547">
        <v>35</v>
      </c>
      <c r="BA1212" s="549" t="s">
        <v>177</v>
      </c>
      <c r="BB1212" s="543" t="s">
        <v>235</v>
      </c>
      <c r="BC1212" s="550">
        <f>'Report 2'!$AC267</f>
        <v>0</v>
      </c>
      <c r="BD1212" s="550">
        <f>'Report 2'!$AD267</f>
        <v>0</v>
      </c>
      <c r="BE1212" s="550">
        <f>'Report 2'!$AE267</f>
        <v>0</v>
      </c>
      <c r="BF1212" s="550">
        <f>'Report 2'!$AF267</f>
        <v>0</v>
      </c>
      <c r="BG1212" s="550">
        <f>'Report 2'!$AG267</f>
        <v>0</v>
      </c>
      <c r="BH1212" s="550">
        <f>'Report 2'!$AH267</f>
        <v>0</v>
      </c>
      <c r="BI1212" s="550">
        <f>'Report 2'!$AI267</f>
        <v>0</v>
      </c>
      <c r="CC1212" s="523" t="s">
        <v>669</v>
      </c>
      <c r="CD1212" s="1010" t="s">
        <v>672</v>
      </c>
      <c r="CE1212" s="1010" t="str">
        <f>'Information Input'!$M$14</f>
        <v xml:space="preserve">      -      </v>
      </c>
      <c r="CF1212" s="532" t="s">
        <v>137</v>
      </c>
      <c r="CG1212" s="519">
        <f t="shared" ref="CG1212:CG1275" si="214">DATE(CL1212,7,1)</f>
        <v>43647</v>
      </c>
      <c r="CH1212" s="519">
        <f t="shared" ref="CH1212:CH1275" si="215">DATE(CL1212,9,30)</f>
        <v>43738</v>
      </c>
      <c r="CI1212" s="519">
        <f>'Information Input'!$H$35</f>
        <v>43555</v>
      </c>
      <c r="CJ1212" s="532" t="str">
        <f>'Information Input'!$J$22</f>
        <v>Quarterly</v>
      </c>
      <c r="CK1212" s="519">
        <f>'Information Input'!$H$30</f>
        <v>43555</v>
      </c>
      <c r="CL1212" s="532">
        <f>'Information Input'!$J$18</f>
        <v>2019</v>
      </c>
      <c r="CM1212" s="532" t="s">
        <v>96</v>
      </c>
      <c r="CN1212" s="1010" t="s">
        <v>241</v>
      </c>
      <c r="CO1212" s="523" t="s">
        <v>241</v>
      </c>
      <c r="CP1212" s="523" t="s">
        <v>671</v>
      </c>
      <c r="CQ1212" s="532">
        <v>11</v>
      </c>
      <c r="CR1212" s="523" t="s">
        <v>153</v>
      </c>
      <c r="CS1212" s="523" t="s">
        <v>231</v>
      </c>
      <c r="CT1212" s="1011">
        <f>'Report 1'!$AS$18</f>
        <v>0</v>
      </c>
      <c r="CU1212" s="1012">
        <f>SUMIF('Report 4A'!$G$16:$G$95,$CQ1212,'Report 4A'!$BA$16:$BA$95)</f>
        <v>0</v>
      </c>
      <c r="CV1212" s="1013">
        <f t="shared" si="207"/>
        <v>0</v>
      </c>
    </row>
    <row r="1213" spans="2:100">
      <c r="B1213" s="535" t="s">
        <v>669</v>
      </c>
      <c r="C1213" s="536">
        <v>1</v>
      </c>
      <c r="D1213" s="537" t="str">
        <f>'Information Input'!$M$14</f>
        <v xml:space="preserve">      -      </v>
      </c>
      <c r="E1213" s="537" t="s">
        <v>136</v>
      </c>
      <c r="F1213" s="538">
        <f t="shared" si="209"/>
        <v>43556</v>
      </c>
      <c r="G1213" s="538">
        <f t="shared" si="210"/>
        <v>43646</v>
      </c>
      <c r="H1213" s="538">
        <f>'Information Input'!$H$35</f>
        <v>43555</v>
      </c>
      <c r="I1213" s="537" t="str">
        <f>'Information Input'!$J$22</f>
        <v>Quarterly</v>
      </c>
      <c r="J1213" s="538">
        <f>'Information Input'!$H$30</f>
        <v>43555</v>
      </c>
      <c r="K1213" s="537">
        <f>'Information Input'!$J$18</f>
        <v>2019</v>
      </c>
      <c r="L1213" s="579" t="s">
        <v>101</v>
      </c>
      <c r="M1213" s="540" t="s">
        <v>102</v>
      </c>
      <c r="N1213" s="541" t="s">
        <v>103</v>
      </c>
      <c r="O1213" s="542" t="s">
        <v>679</v>
      </c>
      <c r="P1213" s="537">
        <v>67</v>
      </c>
      <c r="Q1213" s="541" t="s">
        <v>209</v>
      </c>
      <c r="R1213" s="541" t="s">
        <v>239</v>
      </c>
      <c r="S1213" s="543">
        <f>'Report 1'!$AC$18</f>
        <v>0</v>
      </c>
      <c r="T1213" s="544">
        <f>'Report 1'!$AC$88</f>
        <v>0</v>
      </c>
      <c r="U1213" s="545">
        <f>'Report 1'!$AC$174</f>
        <v>0</v>
      </c>
      <c r="AL1213" s="546" t="s">
        <v>669</v>
      </c>
      <c r="AM1213" s="547">
        <v>2</v>
      </c>
      <c r="AN1213" s="547" t="str">
        <f>'Information Input'!$M$14</f>
        <v xml:space="preserve">      -      </v>
      </c>
      <c r="AO1213" s="547" t="s">
        <v>138</v>
      </c>
      <c r="AP1213" s="538">
        <f t="shared" si="211"/>
        <v>43739</v>
      </c>
      <c r="AQ1213" s="538">
        <f t="shared" si="212"/>
        <v>43830</v>
      </c>
      <c r="AR1213" s="538">
        <f>'Information Input'!$H$35</f>
        <v>43555</v>
      </c>
      <c r="AS1213" s="547" t="str">
        <f>'Information Input'!$J$22</f>
        <v>Quarterly</v>
      </c>
      <c r="AT1213" s="538">
        <f>'Information Input'!$H$30</f>
        <v>43555</v>
      </c>
      <c r="AU1213" s="547">
        <f>'Information Input'!$J$18</f>
        <v>2019</v>
      </c>
      <c r="AV1213" s="547" t="s">
        <v>101</v>
      </c>
      <c r="AW1213" s="547" t="s">
        <v>102</v>
      </c>
      <c r="AX1213" s="547" t="s">
        <v>103</v>
      </c>
      <c r="AY1213" s="548" t="s">
        <v>671</v>
      </c>
      <c r="AZ1213" s="547">
        <v>36</v>
      </c>
      <c r="BA1213" s="549" t="s">
        <v>178</v>
      </c>
      <c r="BB1213" s="543" t="s">
        <v>235</v>
      </c>
      <c r="BC1213" s="550">
        <f>'Report 2'!$AC268</f>
        <v>0</v>
      </c>
      <c r="BD1213" s="550">
        <f>'Report 2'!$AD268</f>
        <v>0</v>
      </c>
      <c r="BE1213" s="550">
        <f>'Report 2'!$AE268</f>
        <v>0</v>
      </c>
      <c r="BF1213" s="550">
        <f>'Report 2'!$AF268</f>
        <v>0</v>
      </c>
      <c r="BG1213" s="550">
        <f>'Report 2'!$AG268</f>
        <v>0</v>
      </c>
      <c r="BH1213" s="550">
        <f>'Report 2'!$AH268</f>
        <v>0</v>
      </c>
      <c r="BI1213" s="550">
        <f>'Report 2'!$AI268</f>
        <v>0</v>
      </c>
      <c r="CC1213" s="542" t="s">
        <v>669</v>
      </c>
      <c r="CD1213" s="1014" t="s">
        <v>672</v>
      </c>
      <c r="CE1213" s="1014" t="str">
        <f>'Information Input'!$M$14</f>
        <v xml:space="preserve">      -      </v>
      </c>
      <c r="CF1213" s="551" t="s">
        <v>137</v>
      </c>
      <c r="CG1213" s="552">
        <f t="shared" si="214"/>
        <v>43647</v>
      </c>
      <c r="CH1213" s="552">
        <f t="shared" si="215"/>
        <v>43738</v>
      </c>
      <c r="CI1213" s="552">
        <f>'Information Input'!$H$35</f>
        <v>43555</v>
      </c>
      <c r="CJ1213" s="551" t="str">
        <f>'Information Input'!$J$22</f>
        <v>Quarterly</v>
      </c>
      <c r="CK1213" s="552">
        <f>'Information Input'!$H$30</f>
        <v>43555</v>
      </c>
      <c r="CL1213" s="551">
        <f>'Information Input'!$J$18</f>
        <v>2019</v>
      </c>
      <c r="CM1213" s="551" t="s">
        <v>96</v>
      </c>
      <c r="CN1213" s="1014" t="s">
        <v>241</v>
      </c>
      <c r="CO1213" s="542" t="s">
        <v>241</v>
      </c>
      <c r="CP1213" s="542" t="s">
        <v>671</v>
      </c>
      <c r="CQ1213" s="551">
        <v>12</v>
      </c>
      <c r="CR1213" s="542" t="s">
        <v>154</v>
      </c>
      <c r="CS1213" s="542" t="s">
        <v>231</v>
      </c>
      <c r="CT1213" s="1015">
        <f>'Report 1'!$AS$18</f>
        <v>0</v>
      </c>
      <c r="CU1213" s="1016">
        <f>SUMIF('Report 4A'!$G$16:$G$95,$CQ1213,'Report 4A'!$BA$16:$BA$95)</f>
        <v>0</v>
      </c>
      <c r="CV1213" s="1017">
        <f t="shared" si="207"/>
        <v>0</v>
      </c>
    </row>
    <row r="1214" spans="2:100">
      <c r="B1214" s="535" t="s">
        <v>669</v>
      </c>
      <c r="C1214" s="536">
        <v>1</v>
      </c>
      <c r="D1214" s="537" t="str">
        <f>'Information Input'!$M$14</f>
        <v xml:space="preserve">      -      </v>
      </c>
      <c r="E1214" s="537" t="s">
        <v>136</v>
      </c>
      <c r="F1214" s="538">
        <f t="shared" si="209"/>
        <v>43556</v>
      </c>
      <c r="G1214" s="538">
        <f t="shared" si="210"/>
        <v>43646</v>
      </c>
      <c r="H1214" s="538">
        <f>'Information Input'!$H$35</f>
        <v>43555</v>
      </c>
      <c r="I1214" s="537" t="str">
        <f>'Information Input'!$J$22</f>
        <v>Quarterly</v>
      </c>
      <c r="J1214" s="538">
        <f>'Information Input'!$H$30</f>
        <v>43555</v>
      </c>
      <c r="K1214" s="537">
        <f>'Information Input'!$J$18</f>
        <v>2019</v>
      </c>
      <c r="L1214" s="579" t="s">
        <v>101</v>
      </c>
      <c r="M1214" s="540" t="s">
        <v>102</v>
      </c>
      <c r="N1214" s="541" t="s">
        <v>103</v>
      </c>
      <c r="O1214" s="542" t="s">
        <v>679</v>
      </c>
      <c r="P1214" s="537">
        <v>68</v>
      </c>
      <c r="Q1214" s="541" t="s">
        <v>210</v>
      </c>
      <c r="R1214" s="541" t="s">
        <v>239</v>
      </c>
      <c r="S1214" s="543">
        <f>'Report 1'!$AC$18</f>
        <v>0</v>
      </c>
      <c r="T1214" s="544">
        <f>'Report 1'!$AC$89</f>
        <v>0</v>
      </c>
      <c r="U1214" s="545">
        <f>'Report 1'!$AC$175</f>
        <v>0</v>
      </c>
      <c r="AL1214" s="546" t="s">
        <v>669</v>
      </c>
      <c r="AM1214" s="547">
        <v>2</v>
      </c>
      <c r="AN1214" s="547" t="str">
        <f>'Information Input'!$M$14</f>
        <v xml:space="preserve">      -      </v>
      </c>
      <c r="AO1214" s="547" t="s">
        <v>138</v>
      </c>
      <c r="AP1214" s="538">
        <f t="shared" si="211"/>
        <v>43739</v>
      </c>
      <c r="AQ1214" s="538">
        <f t="shared" si="212"/>
        <v>43830</v>
      </c>
      <c r="AR1214" s="538">
        <f>'Information Input'!$H$35</f>
        <v>43555</v>
      </c>
      <c r="AS1214" s="547" t="str">
        <f>'Information Input'!$J$22</f>
        <v>Quarterly</v>
      </c>
      <c r="AT1214" s="538">
        <f>'Information Input'!$H$30</f>
        <v>43555</v>
      </c>
      <c r="AU1214" s="547">
        <f>'Information Input'!$J$18</f>
        <v>2019</v>
      </c>
      <c r="AV1214" s="547" t="s">
        <v>101</v>
      </c>
      <c r="AW1214" s="547" t="s">
        <v>102</v>
      </c>
      <c r="AX1214" s="547" t="s">
        <v>103</v>
      </c>
      <c r="AY1214" s="548" t="s">
        <v>671</v>
      </c>
      <c r="AZ1214" s="547">
        <v>37</v>
      </c>
      <c r="BA1214" s="549" t="s">
        <v>179</v>
      </c>
      <c r="BB1214" s="543" t="s">
        <v>231</v>
      </c>
      <c r="BC1214" s="550">
        <f>'Report 2'!$AC269</f>
        <v>0</v>
      </c>
      <c r="BD1214" s="550">
        <f>'Report 2'!$AD269</f>
        <v>0</v>
      </c>
      <c r="BE1214" s="550">
        <f>'Report 2'!$AE269</f>
        <v>0</v>
      </c>
      <c r="BF1214" s="550">
        <f>'Report 2'!$AF269</f>
        <v>0</v>
      </c>
      <c r="BG1214" s="550">
        <f>'Report 2'!$AG269</f>
        <v>0</v>
      </c>
      <c r="BH1214" s="550">
        <f>'Report 2'!$AH269</f>
        <v>0</v>
      </c>
      <c r="BI1214" s="550">
        <f>'Report 2'!$AI269</f>
        <v>0</v>
      </c>
      <c r="CC1214" s="542" t="s">
        <v>669</v>
      </c>
      <c r="CD1214" s="1014" t="s">
        <v>672</v>
      </c>
      <c r="CE1214" s="1014" t="str">
        <f>'Information Input'!$M$14</f>
        <v xml:space="preserve">      -      </v>
      </c>
      <c r="CF1214" s="551" t="s">
        <v>137</v>
      </c>
      <c r="CG1214" s="552">
        <f t="shared" si="214"/>
        <v>43647</v>
      </c>
      <c r="CH1214" s="552">
        <f t="shared" si="215"/>
        <v>43738</v>
      </c>
      <c r="CI1214" s="552">
        <f>'Information Input'!$H$35</f>
        <v>43555</v>
      </c>
      <c r="CJ1214" s="551" t="str">
        <f>'Information Input'!$J$22</f>
        <v>Quarterly</v>
      </c>
      <c r="CK1214" s="552">
        <f>'Information Input'!$H$30</f>
        <v>43555</v>
      </c>
      <c r="CL1214" s="551">
        <f>'Information Input'!$J$18</f>
        <v>2019</v>
      </c>
      <c r="CM1214" s="551" t="s">
        <v>96</v>
      </c>
      <c r="CN1214" s="1014" t="s">
        <v>241</v>
      </c>
      <c r="CO1214" s="542" t="s">
        <v>241</v>
      </c>
      <c r="CP1214" s="542" t="s">
        <v>671</v>
      </c>
      <c r="CQ1214" s="551">
        <v>13</v>
      </c>
      <c r="CR1214" s="542" t="s">
        <v>155</v>
      </c>
      <c r="CS1214" s="542" t="s">
        <v>232</v>
      </c>
      <c r="CT1214" s="1015">
        <f>'Report 1'!$AS$18</f>
        <v>0</v>
      </c>
      <c r="CU1214" s="1016">
        <f>SUMIF('Report 4A'!$G$16:$G$95,$CQ1214,'Report 4A'!$BA$16:$BA$95)</f>
        <v>0</v>
      </c>
      <c r="CV1214" s="1017">
        <f t="shared" si="207"/>
        <v>0</v>
      </c>
    </row>
    <row r="1215" spans="2:100">
      <c r="B1215" s="535" t="s">
        <v>669</v>
      </c>
      <c r="C1215" s="536">
        <v>1</v>
      </c>
      <c r="D1215" s="537" t="str">
        <f>'Information Input'!$M$14</f>
        <v xml:space="preserve">      -      </v>
      </c>
      <c r="E1215" s="537" t="s">
        <v>136</v>
      </c>
      <c r="F1215" s="538">
        <f t="shared" si="209"/>
        <v>43556</v>
      </c>
      <c r="G1215" s="538">
        <f t="shared" si="210"/>
        <v>43646</v>
      </c>
      <c r="H1215" s="538">
        <f>'Information Input'!$H$35</f>
        <v>43555</v>
      </c>
      <c r="I1215" s="537" t="str">
        <f>'Information Input'!$J$22</f>
        <v>Quarterly</v>
      </c>
      <c r="J1215" s="538">
        <f>'Information Input'!$H$30</f>
        <v>43555</v>
      </c>
      <c r="K1215" s="537">
        <f>'Information Input'!$J$18</f>
        <v>2019</v>
      </c>
      <c r="L1215" s="579" t="s">
        <v>101</v>
      </c>
      <c r="M1215" s="540" t="s">
        <v>102</v>
      </c>
      <c r="N1215" s="541" t="s">
        <v>103</v>
      </c>
      <c r="O1215" s="542" t="s">
        <v>679</v>
      </c>
      <c r="P1215" s="537">
        <v>69</v>
      </c>
      <c r="Q1215" s="541" t="s">
        <v>211</v>
      </c>
      <c r="R1215" s="541" t="s">
        <v>239</v>
      </c>
      <c r="S1215" s="543">
        <f>'Report 1'!$AC$18</f>
        <v>0</v>
      </c>
      <c r="T1215" s="544">
        <f>'Report 1'!$AC$90</f>
        <v>0</v>
      </c>
      <c r="U1215" s="545">
        <f>'Report 1'!$AC$176</f>
        <v>0</v>
      </c>
      <c r="AL1215" s="546" t="s">
        <v>669</v>
      </c>
      <c r="AM1215" s="547">
        <v>2</v>
      </c>
      <c r="AN1215" s="547" t="str">
        <f>'Information Input'!$M$14</f>
        <v xml:space="preserve">      -      </v>
      </c>
      <c r="AO1215" s="547" t="s">
        <v>138</v>
      </c>
      <c r="AP1215" s="538">
        <f t="shared" si="211"/>
        <v>43739</v>
      </c>
      <c r="AQ1215" s="538">
        <f t="shared" si="212"/>
        <v>43830</v>
      </c>
      <c r="AR1215" s="538">
        <f>'Information Input'!$H$35</f>
        <v>43555</v>
      </c>
      <c r="AS1215" s="547" t="str">
        <f>'Information Input'!$J$22</f>
        <v>Quarterly</v>
      </c>
      <c r="AT1215" s="538">
        <f>'Information Input'!$H$30</f>
        <v>43555</v>
      </c>
      <c r="AU1215" s="547">
        <f>'Information Input'!$J$18</f>
        <v>2019</v>
      </c>
      <c r="AV1215" s="547" t="s">
        <v>101</v>
      </c>
      <c r="AW1215" s="547" t="s">
        <v>102</v>
      </c>
      <c r="AX1215" s="547" t="s">
        <v>103</v>
      </c>
      <c r="AY1215" s="548" t="s">
        <v>671</v>
      </c>
      <c r="AZ1215" s="547">
        <v>38</v>
      </c>
      <c r="BA1215" s="549" t="s">
        <v>180</v>
      </c>
      <c r="BB1215" s="543" t="s">
        <v>233</v>
      </c>
      <c r="BC1215" s="550">
        <f>'Report 2'!$AC270</f>
        <v>0</v>
      </c>
      <c r="BD1215" s="550">
        <f>'Report 2'!$AD270</f>
        <v>0</v>
      </c>
      <c r="BE1215" s="550">
        <f>'Report 2'!$AE270</f>
        <v>0</v>
      </c>
      <c r="BF1215" s="550">
        <f>'Report 2'!$AF270</f>
        <v>0</v>
      </c>
      <c r="BG1215" s="550">
        <f>'Report 2'!$AG270</f>
        <v>0</v>
      </c>
      <c r="BH1215" s="550">
        <f>'Report 2'!$AH270</f>
        <v>0</v>
      </c>
      <c r="BI1215" s="550">
        <f>'Report 2'!$AI270</f>
        <v>0</v>
      </c>
      <c r="CC1215" s="542" t="s">
        <v>669</v>
      </c>
      <c r="CD1215" s="1014" t="s">
        <v>672</v>
      </c>
      <c r="CE1215" s="1014" t="str">
        <f>'Information Input'!$M$14</f>
        <v xml:space="preserve">      -      </v>
      </c>
      <c r="CF1215" s="551" t="s">
        <v>137</v>
      </c>
      <c r="CG1215" s="552">
        <f t="shared" si="214"/>
        <v>43647</v>
      </c>
      <c r="CH1215" s="552">
        <f t="shared" si="215"/>
        <v>43738</v>
      </c>
      <c r="CI1215" s="552">
        <f>'Information Input'!$H$35</f>
        <v>43555</v>
      </c>
      <c r="CJ1215" s="551" t="str">
        <f>'Information Input'!$J$22</f>
        <v>Quarterly</v>
      </c>
      <c r="CK1215" s="552">
        <f>'Information Input'!$H$30</f>
        <v>43555</v>
      </c>
      <c r="CL1215" s="551">
        <f>'Information Input'!$J$18</f>
        <v>2019</v>
      </c>
      <c r="CM1215" s="551" t="s">
        <v>96</v>
      </c>
      <c r="CN1215" s="1014" t="s">
        <v>241</v>
      </c>
      <c r="CO1215" s="542" t="s">
        <v>241</v>
      </c>
      <c r="CP1215" s="542" t="s">
        <v>671</v>
      </c>
      <c r="CQ1215" s="551">
        <v>14</v>
      </c>
      <c r="CR1215" s="542" t="s">
        <v>156</v>
      </c>
      <c r="CS1215" s="542" t="s">
        <v>233</v>
      </c>
      <c r="CT1215" s="1015">
        <f>'Report 1'!$AS$18</f>
        <v>0</v>
      </c>
      <c r="CU1215" s="1016">
        <f>SUMIF('Report 4A'!$G$16:$G$95,$CQ1215,'Report 4A'!$BA$16:$BA$95)</f>
        <v>0</v>
      </c>
      <c r="CV1215" s="1017">
        <f t="shared" si="207"/>
        <v>0</v>
      </c>
    </row>
    <row r="1216" spans="2:100">
      <c r="B1216" s="535" t="s">
        <v>669</v>
      </c>
      <c r="C1216" s="536">
        <v>1</v>
      </c>
      <c r="D1216" s="537" t="str">
        <f>'Information Input'!$M$14</f>
        <v xml:space="preserve">      -      </v>
      </c>
      <c r="E1216" s="537" t="s">
        <v>136</v>
      </c>
      <c r="F1216" s="538">
        <f t="shared" si="209"/>
        <v>43556</v>
      </c>
      <c r="G1216" s="538">
        <f t="shared" si="210"/>
        <v>43646</v>
      </c>
      <c r="H1216" s="538">
        <f>'Information Input'!$H$35</f>
        <v>43555</v>
      </c>
      <c r="I1216" s="537" t="str">
        <f>'Information Input'!$J$22</f>
        <v>Quarterly</v>
      </c>
      <c r="J1216" s="538">
        <f>'Information Input'!$H$30</f>
        <v>43555</v>
      </c>
      <c r="K1216" s="537">
        <f>'Information Input'!$J$18</f>
        <v>2019</v>
      </c>
      <c r="L1216" s="579" t="s">
        <v>101</v>
      </c>
      <c r="M1216" s="540" t="s">
        <v>102</v>
      </c>
      <c r="N1216" s="541" t="s">
        <v>103</v>
      </c>
      <c r="O1216" s="542" t="s">
        <v>680</v>
      </c>
      <c r="P1216" s="537">
        <v>70</v>
      </c>
      <c r="Q1216" s="541" t="s">
        <v>212</v>
      </c>
      <c r="R1216" s="541" t="s">
        <v>239</v>
      </c>
      <c r="S1216" s="543">
        <f>'Report 1'!$AC$18</f>
        <v>0</v>
      </c>
      <c r="T1216" s="544">
        <f>'Report 1'!$AC$91</f>
        <v>0</v>
      </c>
      <c r="U1216" s="545">
        <f>'Report 1'!$AC$177</f>
        <v>0</v>
      </c>
      <c r="AL1216" s="546" t="s">
        <v>669</v>
      </c>
      <c r="AM1216" s="547">
        <v>2</v>
      </c>
      <c r="AN1216" s="547" t="str">
        <f>'Information Input'!$M$14</f>
        <v xml:space="preserve">      -      </v>
      </c>
      <c r="AO1216" s="547" t="s">
        <v>138</v>
      </c>
      <c r="AP1216" s="538">
        <f t="shared" si="211"/>
        <v>43739</v>
      </c>
      <c r="AQ1216" s="538">
        <f t="shared" si="212"/>
        <v>43830</v>
      </c>
      <c r="AR1216" s="538">
        <f>'Information Input'!$H$35</f>
        <v>43555</v>
      </c>
      <c r="AS1216" s="547" t="str">
        <f>'Information Input'!$J$22</f>
        <v>Quarterly</v>
      </c>
      <c r="AT1216" s="538">
        <f>'Information Input'!$H$30</f>
        <v>43555</v>
      </c>
      <c r="AU1216" s="547">
        <f>'Information Input'!$J$18</f>
        <v>2019</v>
      </c>
      <c r="AV1216" s="547" t="s">
        <v>101</v>
      </c>
      <c r="AW1216" s="547" t="s">
        <v>102</v>
      </c>
      <c r="AX1216" s="547" t="s">
        <v>103</v>
      </c>
      <c r="AY1216" s="548" t="s">
        <v>671</v>
      </c>
      <c r="AZ1216" s="547">
        <v>39</v>
      </c>
      <c r="BA1216" s="549" t="s">
        <v>181</v>
      </c>
      <c r="BB1216" s="543" t="s">
        <v>233</v>
      </c>
      <c r="BC1216" s="550">
        <f>'Report 2'!$AC271</f>
        <v>0</v>
      </c>
      <c r="BD1216" s="550">
        <f>'Report 2'!$AD271</f>
        <v>0</v>
      </c>
      <c r="BE1216" s="550">
        <f>'Report 2'!$AE271</f>
        <v>0</v>
      </c>
      <c r="BF1216" s="550">
        <f>'Report 2'!$AF271</f>
        <v>0</v>
      </c>
      <c r="BG1216" s="550">
        <f>'Report 2'!$AG271</f>
        <v>0</v>
      </c>
      <c r="BH1216" s="550">
        <f>'Report 2'!$AH271</f>
        <v>0</v>
      </c>
      <c r="BI1216" s="550">
        <f>'Report 2'!$AI271</f>
        <v>0</v>
      </c>
      <c r="CC1216" s="542" t="s">
        <v>669</v>
      </c>
      <c r="CD1216" s="1014" t="s">
        <v>672</v>
      </c>
      <c r="CE1216" s="1014" t="str">
        <f>'Information Input'!$M$14</f>
        <v xml:space="preserve">      -      </v>
      </c>
      <c r="CF1216" s="551" t="s">
        <v>137</v>
      </c>
      <c r="CG1216" s="552">
        <f t="shared" si="214"/>
        <v>43647</v>
      </c>
      <c r="CH1216" s="552">
        <f t="shared" si="215"/>
        <v>43738</v>
      </c>
      <c r="CI1216" s="552">
        <f>'Information Input'!$H$35</f>
        <v>43555</v>
      </c>
      <c r="CJ1216" s="551" t="str">
        <f>'Information Input'!$J$22</f>
        <v>Quarterly</v>
      </c>
      <c r="CK1216" s="552">
        <f>'Information Input'!$H$30</f>
        <v>43555</v>
      </c>
      <c r="CL1216" s="551">
        <f>'Information Input'!$J$18</f>
        <v>2019</v>
      </c>
      <c r="CM1216" s="551" t="s">
        <v>96</v>
      </c>
      <c r="CN1216" s="1014" t="s">
        <v>241</v>
      </c>
      <c r="CO1216" s="542" t="s">
        <v>241</v>
      </c>
      <c r="CP1216" s="542" t="s">
        <v>671</v>
      </c>
      <c r="CQ1216" s="551">
        <v>15</v>
      </c>
      <c r="CR1216" s="542" t="s">
        <v>157</v>
      </c>
      <c r="CS1216" s="542" t="s">
        <v>234</v>
      </c>
      <c r="CT1216" s="1015">
        <f>'Report 1'!$AS$18</f>
        <v>0</v>
      </c>
      <c r="CU1216" s="1016">
        <f>SUMIF('Report 4A'!$G$16:$G$95,$CQ1216,'Report 4A'!$BA$16:$BA$95)</f>
        <v>0</v>
      </c>
      <c r="CV1216" s="1017">
        <f t="shared" si="207"/>
        <v>0</v>
      </c>
    </row>
    <row r="1217" spans="2:100">
      <c r="B1217" s="535" t="s">
        <v>669</v>
      </c>
      <c r="C1217" s="536">
        <v>1</v>
      </c>
      <c r="D1217" s="537" t="str">
        <f>'Information Input'!$M$14</f>
        <v xml:space="preserve">      -      </v>
      </c>
      <c r="E1217" s="537" t="s">
        <v>136</v>
      </c>
      <c r="F1217" s="538">
        <f t="shared" si="209"/>
        <v>43556</v>
      </c>
      <c r="G1217" s="538">
        <f t="shared" si="210"/>
        <v>43646</v>
      </c>
      <c r="H1217" s="538">
        <f>'Information Input'!$H$35</f>
        <v>43555</v>
      </c>
      <c r="I1217" s="537" t="str">
        <f>'Information Input'!$J$22</f>
        <v>Quarterly</v>
      </c>
      <c r="J1217" s="538">
        <f>'Information Input'!$H$30</f>
        <v>43555</v>
      </c>
      <c r="K1217" s="537">
        <f>'Information Input'!$J$18</f>
        <v>2019</v>
      </c>
      <c r="L1217" s="579" t="s">
        <v>101</v>
      </c>
      <c r="M1217" s="540" t="s">
        <v>102</v>
      </c>
      <c r="N1217" s="541" t="s">
        <v>103</v>
      </c>
      <c r="O1217" s="542" t="s">
        <v>680</v>
      </c>
      <c r="P1217" s="537">
        <v>71</v>
      </c>
      <c r="Q1217" s="541" t="s">
        <v>213</v>
      </c>
      <c r="R1217" s="541" t="s">
        <v>239</v>
      </c>
      <c r="S1217" s="543">
        <f>'Report 1'!$AC$18</f>
        <v>0</v>
      </c>
      <c r="T1217" s="544">
        <f>'Report 1'!$AC$92</f>
        <v>0</v>
      </c>
      <c r="U1217" s="545">
        <f>'Report 1'!$AC$178</f>
        <v>0</v>
      </c>
      <c r="AL1217" s="546" t="s">
        <v>669</v>
      </c>
      <c r="AM1217" s="547">
        <v>2</v>
      </c>
      <c r="AN1217" s="547" t="str">
        <f>'Information Input'!$M$14</f>
        <v xml:space="preserve">      -      </v>
      </c>
      <c r="AO1217" s="547" t="s">
        <v>138</v>
      </c>
      <c r="AP1217" s="538">
        <f t="shared" si="211"/>
        <v>43739</v>
      </c>
      <c r="AQ1217" s="538">
        <f t="shared" si="212"/>
        <v>43830</v>
      </c>
      <c r="AR1217" s="538">
        <f>'Information Input'!$H$35</f>
        <v>43555</v>
      </c>
      <c r="AS1217" s="547" t="str">
        <f>'Information Input'!$J$22</f>
        <v>Quarterly</v>
      </c>
      <c r="AT1217" s="538">
        <f>'Information Input'!$H$30</f>
        <v>43555</v>
      </c>
      <c r="AU1217" s="547">
        <f>'Information Input'!$J$18</f>
        <v>2019</v>
      </c>
      <c r="AV1217" s="547" t="s">
        <v>101</v>
      </c>
      <c r="AW1217" s="547" t="s">
        <v>102</v>
      </c>
      <c r="AX1217" s="547" t="s">
        <v>103</v>
      </c>
      <c r="AY1217" s="548" t="s">
        <v>671</v>
      </c>
      <c r="AZ1217" s="547">
        <v>40</v>
      </c>
      <c r="BA1217" s="549" t="s">
        <v>182</v>
      </c>
      <c r="BB1217" s="543" t="s">
        <v>238</v>
      </c>
      <c r="BC1217" s="550">
        <f>'Report 2'!$AC272</f>
        <v>0</v>
      </c>
      <c r="BD1217" s="550">
        <f>'Report 2'!$AD272</f>
        <v>0</v>
      </c>
      <c r="BE1217" s="550">
        <f>'Report 2'!$AE272</f>
        <v>0</v>
      </c>
      <c r="BF1217" s="550">
        <f>'Report 2'!$AF272</f>
        <v>0</v>
      </c>
      <c r="BG1217" s="550">
        <f>'Report 2'!$AG272</f>
        <v>0</v>
      </c>
      <c r="BH1217" s="550">
        <f>'Report 2'!$AH272</f>
        <v>0</v>
      </c>
      <c r="BI1217" s="550">
        <f>'Report 2'!$AI272</f>
        <v>0</v>
      </c>
      <c r="CC1217" s="542" t="s">
        <v>669</v>
      </c>
      <c r="CD1217" s="1014" t="s">
        <v>672</v>
      </c>
      <c r="CE1217" s="1014" t="str">
        <f>'Information Input'!$M$14</f>
        <v xml:space="preserve">      -      </v>
      </c>
      <c r="CF1217" s="551" t="s">
        <v>137</v>
      </c>
      <c r="CG1217" s="552">
        <f t="shared" si="214"/>
        <v>43647</v>
      </c>
      <c r="CH1217" s="552">
        <f t="shared" si="215"/>
        <v>43738</v>
      </c>
      <c r="CI1217" s="552">
        <f>'Information Input'!$H$35</f>
        <v>43555</v>
      </c>
      <c r="CJ1217" s="551" t="str">
        <f>'Information Input'!$J$22</f>
        <v>Quarterly</v>
      </c>
      <c r="CK1217" s="552">
        <f>'Information Input'!$H$30</f>
        <v>43555</v>
      </c>
      <c r="CL1217" s="551">
        <f>'Information Input'!$J$18</f>
        <v>2019</v>
      </c>
      <c r="CM1217" s="551" t="s">
        <v>96</v>
      </c>
      <c r="CN1217" s="1014" t="s">
        <v>241</v>
      </c>
      <c r="CO1217" s="542" t="s">
        <v>241</v>
      </c>
      <c r="CP1217" s="542" t="s">
        <v>671</v>
      </c>
      <c r="CQ1217" s="551">
        <v>16</v>
      </c>
      <c r="CR1217" s="542" t="s">
        <v>158</v>
      </c>
      <c r="CS1217" s="542" t="s">
        <v>235</v>
      </c>
      <c r="CT1217" s="1015">
        <f>'Report 1'!$AS$18</f>
        <v>0</v>
      </c>
      <c r="CU1217" s="1016">
        <f>SUMIF('Report 4A'!$G$16:$G$95,$CQ1217,'Report 4A'!$BA$16:$BA$95)</f>
        <v>0</v>
      </c>
      <c r="CV1217" s="1017">
        <f t="shared" si="207"/>
        <v>0</v>
      </c>
    </row>
    <row r="1218" spans="2:100">
      <c r="B1218" s="573" t="s">
        <v>669</v>
      </c>
      <c r="C1218" s="574">
        <v>1</v>
      </c>
      <c r="D1218" s="562" t="str">
        <f>'Information Input'!$M$14</f>
        <v xml:space="preserve">      -      </v>
      </c>
      <c r="E1218" s="562" t="s">
        <v>136</v>
      </c>
      <c r="F1218" s="559">
        <f t="shared" si="209"/>
        <v>43556</v>
      </c>
      <c r="G1218" s="559">
        <f t="shared" si="210"/>
        <v>43646</v>
      </c>
      <c r="H1218" s="559">
        <f>'Information Input'!$H$35</f>
        <v>43555</v>
      </c>
      <c r="I1218" s="562" t="str">
        <f>'Information Input'!$J$22</f>
        <v>Quarterly</v>
      </c>
      <c r="J1218" s="559">
        <f>'Information Input'!$H$30</f>
        <v>43555</v>
      </c>
      <c r="K1218" s="562">
        <f>'Information Input'!$J$18</f>
        <v>2019</v>
      </c>
      <c r="L1218" s="580" t="s">
        <v>101</v>
      </c>
      <c r="M1218" s="564" t="s">
        <v>102</v>
      </c>
      <c r="N1218" s="561" t="s">
        <v>103</v>
      </c>
      <c r="O1218" s="575" t="s">
        <v>674</v>
      </c>
      <c r="P1218" s="537">
        <v>72</v>
      </c>
      <c r="Q1218" s="541" t="s">
        <v>214</v>
      </c>
      <c r="R1218" s="561" t="s">
        <v>239</v>
      </c>
      <c r="S1218" s="560">
        <f>'Report 1'!$AC$18</f>
        <v>0</v>
      </c>
      <c r="T1218" s="568">
        <f>'Report 1'!$AC$93</f>
        <v>0</v>
      </c>
      <c r="U1218" s="571">
        <f>'Report 1'!$AC$179</f>
        <v>0</v>
      </c>
      <c r="AL1218" s="546" t="s">
        <v>669</v>
      </c>
      <c r="AM1218" s="547">
        <v>2</v>
      </c>
      <c r="AN1218" s="547" t="str">
        <f>'Information Input'!$M$14</f>
        <v xml:space="preserve">      -      </v>
      </c>
      <c r="AO1218" s="547" t="s">
        <v>138</v>
      </c>
      <c r="AP1218" s="538">
        <f t="shared" si="211"/>
        <v>43739</v>
      </c>
      <c r="AQ1218" s="538">
        <f t="shared" si="212"/>
        <v>43830</v>
      </c>
      <c r="AR1218" s="538">
        <f>'Information Input'!$H$35</f>
        <v>43555</v>
      </c>
      <c r="AS1218" s="547" t="str">
        <f>'Information Input'!$J$22</f>
        <v>Quarterly</v>
      </c>
      <c r="AT1218" s="538">
        <f>'Information Input'!$H$30</f>
        <v>43555</v>
      </c>
      <c r="AU1218" s="547">
        <f>'Information Input'!$J$18</f>
        <v>2019</v>
      </c>
      <c r="AV1218" s="547" t="s">
        <v>101</v>
      </c>
      <c r="AW1218" s="547" t="s">
        <v>102</v>
      </c>
      <c r="AX1218" s="547" t="s">
        <v>103</v>
      </c>
      <c r="AY1218" s="548" t="s">
        <v>671</v>
      </c>
      <c r="AZ1218" s="547">
        <v>41</v>
      </c>
      <c r="BA1218" s="549" t="s">
        <v>183</v>
      </c>
      <c r="BB1218" s="543" t="s">
        <v>238</v>
      </c>
      <c r="BC1218" s="550">
        <f>'Report 2'!$AC273</f>
        <v>0</v>
      </c>
      <c r="BD1218" s="550">
        <f>'Report 2'!$AD273</f>
        <v>0</v>
      </c>
      <c r="BE1218" s="550">
        <f>'Report 2'!$AE273</f>
        <v>0</v>
      </c>
      <c r="BF1218" s="550">
        <f>'Report 2'!$AF273</f>
        <v>0</v>
      </c>
      <c r="BG1218" s="550">
        <f>'Report 2'!$AG273</f>
        <v>0</v>
      </c>
      <c r="BH1218" s="550">
        <f>'Report 2'!$AH273</f>
        <v>0</v>
      </c>
      <c r="BI1218" s="550">
        <f>'Report 2'!$AI273</f>
        <v>0</v>
      </c>
      <c r="CC1218" s="542" t="s">
        <v>669</v>
      </c>
      <c r="CD1218" s="1014" t="s">
        <v>672</v>
      </c>
      <c r="CE1218" s="1014" t="str">
        <f>'Information Input'!$M$14</f>
        <v xml:space="preserve">      -      </v>
      </c>
      <c r="CF1218" s="551" t="s">
        <v>137</v>
      </c>
      <c r="CG1218" s="552">
        <f t="shared" si="214"/>
        <v>43647</v>
      </c>
      <c r="CH1218" s="552">
        <f t="shared" si="215"/>
        <v>43738</v>
      </c>
      <c r="CI1218" s="552">
        <f>'Information Input'!$H$35</f>
        <v>43555</v>
      </c>
      <c r="CJ1218" s="551" t="str">
        <f>'Information Input'!$J$22</f>
        <v>Quarterly</v>
      </c>
      <c r="CK1218" s="552">
        <f>'Information Input'!$H$30</f>
        <v>43555</v>
      </c>
      <c r="CL1218" s="551">
        <f>'Information Input'!$J$18</f>
        <v>2019</v>
      </c>
      <c r="CM1218" s="551" t="s">
        <v>96</v>
      </c>
      <c r="CN1218" s="1014" t="s">
        <v>241</v>
      </c>
      <c r="CO1218" s="542" t="s">
        <v>241</v>
      </c>
      <c r="CP1218" s="542" t="s">
        <v>671</v>
      </c>
      <c r="CQ1218" s="551">
        <v>17</v>
      </c>
      <c r="CR1218" s="542" t="s">
        <v>159</v>
      </c>
      <c r="CS1218" s="542" t="s">
        <v>235</v>
      </c>
      <c r="CT1218" s="1015">
        <f>'Report 1'!$AS$18</f>
        <v>0</v>
      </c>
      <c r="CU1218" s="1016">
        <f>SUMIF('Report 4A'!$G$16:$G$95,$CQ1218,'Report 4A'!$BA$16:$BA$95)</f>
        <v>0</v>
      </c>
      <c r="CV1218" s="1017">
        <f t="shared" si="207"/>
        <v>0</v>
      </c>
    </row>
    <row r="1219" spans="2:100">
      <c r="B1219" s="515" t="s">
        <v>669</v>
      </c>
      <c r="C1219" s="516">
        <v>1</v>
      </c>
      <c r="D1219" s="517" t="str">
        <f>'Information Input'!$M$14</f>
        <v xml:space="preserve">      -      </v>
      </c>
      <c r="E1219" s="517" t="s">
        <v>136</v>
      </c>
      <c r="F1219" s="518">
        <f t="shared" si="209"/>
        <v>43556</v>
      </c>
      <c r="G1219" s="518">
        <f t="shared" si="210"/>
        <v>43646</v>
      </c>
      <c r="H1219" s="519">
        <f>'Information Input'!$H$35</f>
        <v>43555</v>
      </c>
      <c r="I1219" s="517" t="str">
        <f>'Information Input'!$J$22</f>
        <v>Quarterly</v>
      </c>
      <c r="J1219" s="519">
        <f>'Information Input'!$H$30</f>
        <v>43555</v>
      </c>
      <c r="K1219" s="517">
        <f>'Information Input'!$J$18</f>
        <v>2019</v>
      </c>
      <c r="L1219" s="578" t="s">
        <v>104</v>
      </c>
      <c r="M1219" s="521" t="s">
        <v>105</v>
      </c>
      <c r="N1219" s="522" t="s">
        <v>103</v>
      </c>
      <c r="O1219" s="523" t="s">
        <v>670</v>
      </c>
      <c r="P1219" s="517">
        <v>2</v>
      </c>
      <c r="Q1219" s="522" t="s">
        <v>142</v>
      </c>
      <c r="R1219" s="522" t="s">
        <v>239</v>
      </c>
      <c r="S1219" s="524">
        <f>'Report 1'!$AH$18</f>
        <v>0</v>
      </c>
      <c r="T1219" s="525">
        <f>'Report 1'!$AH$20</f>
        <v>0</v>
      </c>
      <c r="U1219" s="526">
        <f>'Report 1'!$AH$106</f>
        <v>0</v>
      </c>
      <c r="AL1219" s="546" t="s">
        <v>669</v>
      </c>
      <c r="AM1219" s="547">
        <v>2</v>
      </c>
      <c r="AN1219" s="547" t="str">
        <f>'Information Input'!$M$14</f>
        <v xml:space="preserve">      -      </v>
      </c>
      <c r="AO1219" s="547" t="s">
        <v>138</v>
      </c>
      <c r="AP1219" s="538">
        <f t="shared" si="211"/>
        <v>43739</v>
      </c>
      <c r="AQ1219" s="538">
        <f t="shared" si="212"/>
        <v>43830</v>
      </c>
      <c r="AR1219" s="538">
        <f>'Information Input'!$H$35</f>
        <v>43555</v>
      </c>
      <c r="AS1219" s="547" t="str">
        <f>'Information Input'!$J$22</f>
        <v>Quarterly</v>
      </c>
      <c r="AT1219" s="538">
        <f>'Information Input'!$H$30</f>
        <v>43555</v>
      </c>
      <c r="AU1219" s="547">
        <f>'Information Input'!$J$18</f>
        <v>2019</v>
      </c>
      <c r="AV1219" s="547" t="s">
        <v>101</v>
      </c>
      <c r="AW1219" s="547" t="s">
        <v>102</v>
      </c>
      <c r="AX1219" s="547" t="s">
        <v>103</v>
      </c>
      <c r="AY1219" s="548" t="s">
        <v>671</v>
      </c>
      <c r="AZ1219" s="547">
        <v>42</v>
      </c>
      <c r="BA1219" s="549" t="s">
        <v>184</v>
      </c>
      <c r="BB1219" s="543" t="s">
        <v>233</v>
      </c>
      <c r="BC1219" s="550">
        <f>'Report 2'!$AC274</f>
        <v>0</v>
      </c>
      <c r="BD1219" s="550">
        <f>'Report 2'!$AD274</f>
        <v>0</v>
      </c>
      <c r="BE1219" s="550">
        <f>'Report 2'!$AE274</f>
        <v>0</v>
      </c>
      <c r="BF1219" s="550">
        <f>'Report 2'!$AF274</f>
        <v>0</v>
      </c>
      <c r="BG1219" s="550">
        <f>'Report 2'!$AG274</f>
        <v>0</v>
      </c>
      <c r="BH1219" s="550">
        <f>'Report 2'!$AH274</f>
        <v>0</v>
      </c>
      <c r="BI1219" s="550">
        <f>'Report 2'!$AI274</f>
        <v>0</v>
      </c>
      <c r="CC1219" s="542" t="s">
        <v>669</v>
      </c>
      <c r="CD1219" s="1014" t="s">
        <v>672</v>
      </c>
      <c r="CE1219" s="1014" t="str">
        <f>'Information Input'!$M$14</f>
        <v xml:space="preserve">      -      </v>
      </c>
      <c r="CF1219" s="551" t="s">
        <v>137</v>
      </c>
      <c r="CG1219" s="552">
        <f t="shared" si="214"/>
        <v>43647</v>
      </c>
      <c r="CH1219" s="552">
        <f t="shared" si="215"/>
        <v>43738</v>
      </c>
      <c r="CI1219" s="552">
        <f>'Information Input'!$H$35</f>
        <v>43555</v>
      </c>
      <c r="CJ1219" s="551" t="str">
        <f>'Information Input'!$J$22</f>
        <v>Quarterly</v>
      </c>
      <c r="CK1219" s="552">
        <f>'Information Input'!$H$30</f>
        <v>43555</v>
      </c>
      <c r="CL1219" s="551">
        <f>'Information Input'!$J$18</f>
        <v>2019</v>
      </c>
      <c r="CM1219" s="551" t="s">
        <v>96</v>
      </c>
      <c r="CN1219" s="1014" t="s">
        <v>241</v>
      </c>
      <c r="CO1219" s="542" t="s">
        <v>241</v>
      </c>
      <c r="CP1219" s="542" t="s">
        <v>671</v>
      </c>
      <c r="CQ1219" s="551">
        <v>18</v>
      </c>
      <c r="CR1219" s="542" t="s">
        <v>160</v>
      </c>
      <c r="CS1219" s="542" t="s">
        <v>235</v>
      </c>
      <c r="CT1219" s="1015">
        <f>'Report 1'!$AS$18</f>
        <v>0</v>
      </c>
      <c r="CU1219" s="1016">
        <f>SUMIF('Report 4A'!$G$16:$G$95,$CQ1219,'Report 4A'!$BA$16:$BA$95)</f>
        <v>0</v>
      </c>
      <c r="CV1219" s="1017">
        <f t="shared" si="207"/>
        <v>0</v>
      </c>
    </row>
    <row r="1220" spans="2:100">
      <c r="B1220" s="535" t="s">
        <v>669</v>
      </c>
      <c r="C1220" s="536">
        <v>1</v>
      </c>
      <c r="D1220" s="537" t="str">
        <f>'Information Input'!$M$14</f>
        <v xml:space="preserve">      -      </v>
      </c>
      <c r="E1220" s="537" t="s">
        <v>136</v>
      </c>
      <c r="F1220" s="538">
        <f t="shared" si="209"/>
        <v>43556</v>
      </c>
      <c r="G1220" s="538">
        <f t="shared" si="210"/>
        <v>43646</v>
      </c>
      <c r="H1220" s="538">
        <f>'Information Input'!$H$35</f>
        <v>43555</v>
      </c>
      <c r="I1220" s="537" t="str">
        <f>'Information Input'!$J$22</f>
        <v>Quarterly</v>
      </c>
      <c r="J1220" s="538">
        <f>'Information Input'!$H$30</f>
        <v>43555</v>
      </c>
      <c r="K1220" s="537">
        <f>'Information Input'!$J$18</f>
        <v>2019</v>
      </c>
      <c r="L1220" s="579" t="s">
        <v>104</v>
      </c>
      <c r="M1220" s="540" t="s">
        <v>105</v>
      </c>
      <c r="N1220" s="541" t="s">
        <v>103</v>
      </c>
      <c r="O1220" s="542" t="s">
        <v>670</v>
      </c>
      <c r="P1220" s="537">
        <v>3</v>
      </c>
      <c r="Q1220" s="541" t="s">
        <v>143</v>
      </c>
      <c r="R1220" s="541" t="s">
        <v>239</v>
      </c>
      <c r="S1220" s="543">
        <f>'Report 1'!$AH$18</f>
        <v>0</v>
      </c>
      <c r="T1220" s="544">
        <f>'Report 1'!$AH$21</f>
        <v>0</v>
      </c>
      <c r="U1220" s="545">
        <f>'Report 1'!$AH$107</f>
        <v>0</v>
      </c>
      <c r="AL1220" s="546" t="s">
        <v>669</v>
      </c>
      <c r="AM1220" s="547">
        <v>2</v>
      </c>
      <c r="AN1220" s="547" t="str">
        <f>'Information Input'!$M$14</f>
        <v xml:space="preserve">      -      </v>
      </c>
      <c r="AO1220" s="547" t="s">
        <v>138</v>
      </c>
      <c r="AP1220" s="538">
        <f t="shared" si="211"/>
        <v>43739</v>
      </c>
      <c r="AQ1220" s="538">
        <f t="shared" si="212"/>
        <v>43830</v>
      </c>
      <c r="AR1220" s="538">
        <f>'Information Input'!$H$35</f>
        <v>43555</v>
      </c>
      <c r="AS1220" s="547" t="str">
        <f>'Information Input'!$J$22</f>
        <v>Quarterly</v>
      </c>
      <c r="AT1220" s="538">
        <f>'Information Input'!$H$30</f>
        <v>43555</v>
      </c>
      <c r="AU1220" s="547">
        <f>'Information Input'!$J$18</f>
        <v>2019</v>
      </c>
      <c r="AV1220" s="547" t="s">
        <v>101</v>
      </c>
      <c r="AW1220" s="547" t="s">
        <v>102</v>
      </c>
      <c r="AX1220" s="547" t="s">
        <v>103</v>
      </c>
      <c r="AY1220" s="548" t="s">
        <v>671</v>
      </c>
      <c r="AZ1220" s="547">
        <v>43</v>
      </c>
      <c r="BA1220" s="549" t="s">
        <v>185</v>
      </c>
      <c r="BB1220" s="543" t="s">
        <v>233</v>
      </c>
      <c r="BC1220" s="550">
        <f>'Report 2'!$AC275</f>
        <v>0</v>
      </c>
      <c r="BD1220" s="550">
        <f>'Report 2'!$AD275</f>
        <v>0</v>
      </c>
      <c r="BE1220" s="550">
        <f>'Report 2'!$AE275</f>
        <v>0</v>
      </c>
      <c r="BF1220" s="550">
        <f>'Report 2'!$AF275</f>
        <v>0</v>
      </c>
      <c r="BG1220" s="550">
        <f>'Report 2'!$AG275</f>
        <v>0</v>
      </c>
      <c r="BH1220" s="550">
        <f>'Report 2'!$AH275</f>
        <v>0</v>
      </c>
      <c r="BI1220" s="550">
        <f>'Report 2'!$AI275</f>
        <v>0</v>
      </c>
      <c r="CC1220" s="542" t="s">
        <v>669</v>
      </c>
      <c r="CD1220" s="1014" t="s">
        <v>672</v>
      </c>
      <c r="CE1220" s="1014" t="str">
        <f>'Information Input'!$M$14</f>
        <v xml:space="preserve">      -      </v>
      </c>
      <c r="CF1220" s="551" t="s">
        <v>137</v>
      </c>
      <c r="CG1220" s="552">
        <f t="shared" si="214"/>
        <v>43647</v>
      </c>
      <c r="CH1220" s="552">
        <f t="shared" si="215"/>
        <v>43738</v>
      </c>
      <c r="CI1220" s="552">
        <f>'Information Input'!$H$35</f>
        <v>43555</v>
      </c>
      <c r="CJ1220" s="551" t="str">
        <f>'Information Input'!$J$22</f>
        <v>Quarterly</v>
      </c>
      <c r="CK1220" s="552">
        <f>'Information Input'!$H$30</f>
        <v>43555</v>
      </c>
      <c r="CL1220" s="551">
        <f>'Information Input'!$J$18</f>
        <v>2019</v>
      </c>
      <c r="CM1220" s="551" t="s">
        <v>96</v>
      </c>
      <c r="CN1220" s="1014" t="s">
        <v>241</v>
      </c>
      <c r="CO1220" s="542" t="s">
        <v>241</v>
      </c>
      <c r="CP1220" s="542" t="s">
        <v>671</v>
      </c>
      <c r="CQ1220" s="551">
        <v>19</v>
      </c>
      <c r="CR1220" s="542" t="s">
        <v>161</v>
      </c>
      <c r="CS1220" s="542" t="s">
        <v>235</v>
      </c>
      <c r="CT1220" s="1015">
        <f>'Report 1'!$AS$18</f>
        <v>0</v>
      </c>
      <c r="CU1220" s="1016">
        <f>SUMIF('Report 4A'!$G$16:$G$95,$CQ1220,'Report 4A'!$BA$16:$BA$95)</f>
        <v>0</v>
      </c>
      <c r="CV1220" s="1017">
        <f t="shared" si="207"/>
        <v>0</v>
      </c>
    </row>
    <row r="1221" spans="2:100">
      <c r="B1221" s="535" t="s">
        <v>669</v>
      </c>
      <c r="C1221" s="536">
        <v>1</v>
      </c>
      <c r="D1221" s="537" t="str">
        <f>'Information Input'!$M$14</f>
        <v xml:space="preserve">      -      </v>
      </c>
      <c r="E1221" s="537" t="s">
        <v>136</v>
      </c>
      <c r="F1221" s="538">
        <f t="shared" si="209"/>
        <v>43556</v>
      </c>
      <c r="G1221" s="538">
        <f t="shared" si="210"/>
        <v>43646</v>
      </c>
      <c r="H1221" s="538">
        <f>'Information Input'!$H$35</f>
        <v>43555</v>
      </c>
      <c r="I1221" s="537" t="str">
        <f>'Information Input'!$J$22</f>
        <v>Quarterly</v>
      </c>
      <c r="J1221" s="538">
        <f>'Information Input'!$H$30</f>
        <v>43555</v>
      </c>
      <c r="K1221" s="537">
        <f>'Information Input'!$J$18</f>
        <v>2019</v>
      </c>
      <c r="L1221" s="579" t="s">
        <v>104</v>
      </c>
      <c r="M1221" s="540" t="s">
        <v>105</v>
      </c>
      <c r="N1221" s="541" t="s">
        <v>103</v>
      </c>
      <c r="O1221" s="542" t="s">
        <v>670</v>
      </c>
      <c r="P1221" s="537">
        <v>4</v>
      </c>
      <c r="Q1221" s="541" t="s">
        <v>144</v>
      </c>
      <c r="R1221" s="541" t="s">
        <v>239</v>
      </c>
      <c r="S1221" s="543">
        <f>'Report 1'!$AH$18</f>
        <v>0</v>
      </c>
      <c r="T1221" s="544">
        <f>'Report 1'!$AH$22</f>
        <v>0</v>
      </c>
      <c r="U1221" s="545">
        <f>'Report 1'!$AH$108</f>
        <v>0</v>
      </c>
      <c r="AL1221" s="546" t="s">
        <v>669</v>
      </c>
      <c r="AM1221" s="547">
        <v>2</v>
      </c>
      <c r="AN1221" s="547" t="str">
        <f>'Information Input'!$M$14</f>
        <v xml:space="preserve">      -      </v>
      </c>
      <c r="AO1221" s="547" t="s">
        <v>138</v>
      </c>
      <c r="AP1221" s="538">
        <f t="shared" si="211"/>
        <v>43739</v>
      </c>
      <c r="AQ1221" s="538">
        <f t="shared" si="212"/>
        <v>43830</v>
      </c>
      <c r="AR1221" s="538">
        <f>'Information Input'!$H$35</f>
        <v>43555</v>
      </c>
      <c r="AS1221" s="547" t="str">
        <f>'Information Input'!$J$22</f>
        <v>Quarterly</v>
      </c>
      <c r="AT1221" s="538">
        <f>'Information Input'!$H$30</f>
        <v>43555</v>
      </c>
      <c r="AU1221" s="547">
        <f>'Information Input'!$J$18</f>
        <v>2019</v>
      </c>
      <c r="AV1221" s="547" t="s">
        <v>101</v>
      </c>
      <c r="AW1221" s="547" t="s">
        <v>102</v>
      </c>
      <c r="AX1221" s="547" t="s">
        <v>103</v>
      </c>
      <c r="AY1221" s="548" t="s">
        <v>674</v>
      </c>
      <c r="AZ1221" s="547">
        <v>44</v>
      </c>
      <c r="BA1221" s="549" t="s">
        <v>186</v>
      </c>
      <c r="BB1221" s="543" t="s">
        <v>239</v>
      </c>
      <c r="BC1221" s="550">
        <f>'Report 2'!$AC276</f>
        <v>0</v>
      </c>
      <c r="BD1221" s="550">
        <f>'Report 2'!$AD276</f>
        <v>0</v>
      </c>
      <c r="BE1221" s="550">
        <f>'Report 2'!$AE276</f>
        <v>0</v>
      </c>
      <c r="BF1221" s="550">
        <f>'Report 2'!$AF276</f>
        <v>0</v>
      </c>
      <c r="BG1221" s="550">
        <f>'Report 2'!$AG276</f>
        <v>0</v>
      </c>
      <c r="BH1221" s="550">
        <f>'Report 2'!$AH276</f>
        <v>0</v>
      </c>
      <c r="BI1221" s="550">
        <f>'Report 2'!$AI276</f>
        <v>0</v>
      </c>
      <c r="CC1221" s="542" t="s">
        <v>669</v>
      </c>
      <c r="CD1221" s="1014" t="s">
        <v>672</v>
      </c>
      <c r="CE1221" s="1014" t="str">
        <f>'Information Input'!$M$14</f>
        <v xml:space="preserve">      -      </v>
      </c>
      <c r="CF1221" s="551" t="s">
        <v>137</v>
      </c>
      <c r="CG1221" s="552">
        <f t="shared" si="214"/>
        <v>43647</v>
      </c>
      <c r="CH1221" s="552">
        <f t="shared" si="215"/>
        <v>43738</v>
      </c>
      <c r="CI1221" s="552">
        <f>'Information Input'!$H$35</f>
        <v>43555</v>
      </c>
      <c r="CJ1221" s="551" t="str">
        <f>'Information Input'!$J$22</f>
        <v>Quarterly</v>
      </c>
      <c r="CK1221" s="552">
        <f>'Information Input'!$H$30</f>
        <v>43555</v>
      </c>
      <c r="CL1221" s="551">
        <f>'Information Input'!$J$18</f>
        <v>2019</v>
      </c>
      <c r="CM1221" s="551" t="s">
        <v>96</v>
      </c>
      <c r="CN1221" s="1014" t="s">
        <v>241</v>
      </c>
      <c r="CO1221" s="542" t="s">
        <v>241</v>
      </c>
      <c r="CP1221" s="542" t="s">
        <v>671</v>
      </c>
      <c r="CQ1221" s="551">
        <v>20</v>
      </c>
      <c r="CR1221" s="542" t="s">
        <v>162</v>
      </c>
      <c r="CS1221" s="542" t="s">
        <v>235</v>
      </c>
      <c r="CT1221" s="1015">
        <f>'Report 1'!$AS$18</f>
        <v>0</v>
      </c>
      <c r="CU1221" s="1016">
        <f>SUMIF('Report 4A'!$G$16:$G$95,$CQ1221,'Report 4A'!$BA$16:$BA$95)</f>
        <v>0</v>
      </c>
      <c r="CV1221" s="1017">
        <f t="shared" si="207"/>
        <v>0</v>
      </c>
    </row>
    <row r="1222" spans="2:100">
      <c r="B1222" s="535" t="s">
        <v>669</v>
      </c>
      <c r="C1222" s="536">
        <v>1</v>
      </c>
      <c r="D1222" s="537" t="str">
        <f>'Information Input'!$M$14</f>
        <v xml:space="preserve">      -      </v>
      </c>
      <c r="E1222" s="537" t="s">
        <v>136</v>
      </c>
      <c r="F1222" s="538">
        <f t="shared" si="209"/>
        <v>43556</v>
      </c>
      <c r="G1222" s="538">
        <f t="shared" si="210"/>
        <v>43646</v>
      </c>
      <c r="H1222" s="538">
        <f>'Information Input'!$H$35</f>
        <v>43555</v>
      </c>
      <c r="I1222" s="537" t="str">
        <f>'Information Input'!$J$22</f>
        <v>Quarterly</v>
      </c>
      <c r="J1222" s="538">
        <f>'Information Input'!$H$30</f>
        <v>43555</v>
      </c>
      <c r="K1222" s="537">
        <f>'Information Input'!$J$18</f>
        <v>2019</v>
      </c>
      <c r="L1222" s="579" t="s">
        <v>104</v>
      </c>
      <c r="M1222" s="540" t="s">
        <v>105</v>
      </c>
      <c r="N1222" s="541" t="s">
        <v>103</v>
      </c>
      <c r="O1222" s="542" t="s">
        <v>670</v>
      </c>
      <c r="P1222" s="537">
        <v>5</v>
      </c>
      <c r="Q1222" s="541" t="s">
        <v>145</v>
      </c>
      <c r="R1222" s="541" t="s">
        <v>239</v>
      </c>
      <c r="S1222" s="543">
        <f>'Report 1'!$AH$18</f>
        <v>0</v>
      </c>
      <c r="T1222" s="544">
        <f>'Report 1'!$AH$23</f>
        <v>0</v>
      </c>
      <c r="U1222" s="545">
        <f>'Report 1'!$AH$109</f>
        <v>0</v>
      </c>
      <c r="AL1222" s="546" t="s">
        <v>669</v>
      </c>
      <c r="AM1222" s="547">
        <v>2</v>
      </c>
      <c r="AN1222" s="547" t="str">
        <f>'Information Input'!$M$14</f>
        <v xml:space="preserve">      -      </v>
      </c>
      <c r="AO1222" s="547" t="s">
        <v>138</v>
      </c>
      <c r="AP1222" s="538">
        <f t="shared" si="211"/>
        <v>43739</v>
      </c>
      <c r="AQ1222" s="538">
        <f t="shared" si="212"/>
        <v>43830</v>
      </c>
      <c r="AR1222" s="538">
        <f>'Information Input'!$H$35</f>
        <v>43555</v>
      </c>
      <c r="AS1222" s="547" t="str">
        <f>'Information Input'!$J$22</f>
        <v>Quarterly</v>
      </c>
      <c r="AT1222" s="538">
        <f>'Information Input'!$H$30</f>
        <v>43555</v>
      </c>
      <c r="AU1222" s="547">
        <f>'Information Input'!$J$18</f>
        <v>2019</v>
      </c>
      <c r="AV1222" s="547" t="s">
        <v>101</v>
      </c>
      <c r="AW1222" s="547" t="s">
        <v>102</v>
      </c>
      <c r="AX1222" s="547" t="s">
        <v>103</v>
      </c>
      <c r="AY1222" s="548" t="s">
        <v>675</v>
      </c>
      <c r="AZ1222" s="547">
        <v>45</v>
      </c>
      <c r="BA1222" s="549" t="s">
        <v>187</v>
      </c>
      <c r="BB1222" s="543" t="s">
        <v>239</v>
      </c>
      <c r="BC1222" s="550">
        <f>'Report 2'!$AC277</f>
        <v>0</v>
      </c>
      <c r="BD1222" s="550">
        <f>'Report 2'!$AD277</f>
        <v>0</v>
      </c>
      <c r="BE1222" s="550">
        <f>'Report 2'!$AE277</f>
        <v>0</v>
      </c>
      <c r="BF1222" s="550">
        <f>'Report 2'!$AF277</f>
        <v>0</v>
      </c>
      <c r="BG1222" s="550">
        <f>'Report 2'!$AG277</f>
        <v>0</v>
      </c>
      <c r="BH1222" s="550">
        <f>'Report 2'!$AH277</f>
        <v>0</v>
      </c>
      <c r="BI1222" s="550">
        <f>'Report 2'!$AI277</f>
        <v>0</v>
      </c>
      <c r="CC1222" s="542" t="s">
        <v>669</v>
      </c>
      <c r="CD1222" s="1014" t="s">
        <v>672</v>
      </c>
      <c r="CE1222" s="1014" t="str">
        <f>'Information Input'!$M$14</f>
        <v xml:space="preserve">      -      </v>
      </c>
      <c r="CF1222" s="551" t="s">
        <v>137</v>
      </c>
      <c r="CG1222" s="552">
        <f t="shared" si="214"/>
        <v>43647</v>
      </c>
      <c r="CH1222" s="552">
        <f t="shared" si="215"/>
        <v>43738</v>
      </c>
      <c r="CI1222" s="552">
        <f>'Information Input'!$H$35</f>
        <v>43555</v>
      </c>
      <c r="CJ1222" s="551" t="str">
        <f>'Information Input'!$J$22</f>
        <v>Quarterly</v>
      </c>
      <c r="CK1222" s="552">
        <f>'Information Input'!$H$30</f>
        <v>43555</v>
      </c>
      <c r="CL1222" s="551">
        <f>'Information Input'!$J$18</f>
        <v>2019</v>
      </c>
      <c r="CM1222" s="551" t="s">
        <v>96</v>
      </c>
      <c r="CN1222" s="1014" t="s">
        <v>241</v>
      </c>
      <c r="CO1222" s="542" t="s">
        <v>241</v>
      </c>
      <c r="CP1222" s="542" t="s">
        <v>671</v>
      </c>
      <c r="CQ1222" s="551">
        <v>21</v>
      </c>
      <c r="CR1222" s="542" t="s">
        <v>163</v>
      </c>
      <c r="CS1222" s="542" t="s">
        <v>235</v>
      </c>
      <c r="CT1222" s="1015">
        <f>'Report 1'!$AS$18</f>
        <v>0</v>
      </c>
      <c r="CU1222" s="1016">
        <f>SUMIF('Report 4A'!$G$16:$G$95,$CQ1222,'Report 4A'!$BA$16:$BA$95)</f>
        <v>0</v>
      </c>
      <c r="CV1222" s="1017">
        <f t="shared" si="207"/>
        <v>0</v>
      </c>
    </row>
    <row r="1223" spans="2:100">
      <c r="B1223" s="535" t="s">
        <v>669</v>
      </c>
      <c r="C1223" s="536">
        <v>1</v>
      </c>
      <c r="D1223" s="537" t="str">
        <f>'Information Input'!$M$14</f>
        <v xml:space="preserve">      -      </v>
      </c>
      <c r="E1223" s="537" t="s">
        <v>136</v>
      </c>
      <c r="F1223" s="538">
        <f t="shared" si="209"/>
        <v>43556</v>
      </c>
      <c r="G1223" s="538">
        <f t="shared" si="210"/>
        <v>43646</v>
      </c>
      <c r="H1223" s="538">
        <f>'Information Input'!$H$35</f>
        <v>43555</v>
      </c>
      <c r="I1223" s="537" t="str">
        <f>'Information Input'!$J$22</f>
        <v>Quarterly</v>
      </c>
      <c r="J1223" s="538">
        <f>'Information Input'!$H$30</f>
        <v>43555</v>
      </c>
      <c r="K1223" s="537">
        <f>'Information Input'!$J$18</f>
        <v>2019</v>
      </c>
      <c r="L1223" s="579" t="s">
        <v>104</v>
      </c>
      <c r="M1223" s="540" t="s">
        <v>105</v>
      </c>
      <c r="N1223" s="541" t="s">
        <v>103</v>
      </c>
      <c r="O1223" s="542" t="s">
        <v>670</v>
      </c>
      <c r="P1223" s="537">
        <v>6</v>
      </c>
      <c r="Q1223" s="541" t="s">
        <v>146</v>
      </c>
      <c r="R1223" s="541" t="s">
        <v>239</v>
      </c>
      <c r="S1223" s="543">
        <f>'Report 1'!$AH$18</f>
        <v>0</v>
      </c>
      <c r="T1223" s="544">
        <f>'Report 1'!$AH$24</f>
        <v>0</v>
      </c>
      <c r="U1223" s="545">
        <f>'Report 1'!$AH$110</f>
        <v>0</v>
      </c>
      <c r="AL1223" s="546" t="s">
        <v>669</v>
      </c>
      <c r="AM1223" s="547">
        <v>2</v>
      </c>
      <c r="AN1223" s="547" t="str">
        <f>'Information Input'!$M$14</f>
        <v xml:space="preserve">      -      </v>
      </c>
      <c r="AO1223" s="547" t="s">
        <v>138</v>
      </c>
      <c r="AP1223" s="538">
        <f t="shared" si="211"/>
        <v>43739</v>
      </c>
      <c r="AQ1223" s="538">
        <f t="shared" si="212"/>
        <v>43830</v>
      </c>
      <c r="AR1223" s="538">
        <f>'Information Input'!$H$35</f>
        <v>43555</v>
      </c>
      <c r="AS1223" s="547" t="str">
        <f>'Information Input'!$J$22</f>
        <v>Quarterly</v>
      </c>
      <c r="AT1223" s="538">
        <f>'Information Input'!$H$30</f>
        <v>43555</v>
      </c>
      <c r="AU1223" s="547">
        <f>'Information Input'!$J$18</f>
        <v>2019</v>
      </c>
      <c r="AV1223" s="547" t="s">
        <v>101</v>
      </c>
      <c r="AW1223" s="547" t="s">
        <v>102</v>
      </c>
      <c r="AX1223" s="547" t="s">
        <v>103</v>
      </c>
      <c r="AY1223" s="548" t="s">
        <v>675</v>
      </c>
      <c r="AZ1223" s="547">
        <v>46</v>
      </c>
      <c r="BA1223" s="549" t="s">
        <v>188</v>
      </c>
      <c r="BB1223" s="543" t="s">
        <v>239</v>
      </c>
      <c r="BC1223" s="550">
        <f>'Report 2'!$AC278</f>
        <v>0</v>
      </c>
      <c r="BD1223" s="550">
        <f>'Report 2'!$AD278</f>
        <v>0</v>
      </c>
      <c r="BE1223" s="550">
        <f>'Report 2'!$AE278</f>
        <v>0</v>
      </c>
      <c r="BF1223" s="550">
        <f>'Report 2'!$AF278</f>
        <v>0</v>
      </c>
      <c r="BG1223" s="550">
        <f>'Report 2'!$AG278</f>
        <v>0</v>
      </c>
      <c r="BH1223" s="550">
        <f>'Report 2'!$AH278</f>
        <v>0</v>
      </c>
      <c r="BI1223" s="550">
        <f>'Report 2'!$AI278</f>
        <v>0</v>
      </c>
      <c r="CC1223" s="542" t="s">
        <v>669</v>
      </c>
      <c r="CD1223" s="1014" t="s">
        <v>672</v>
      </c>
      <c r="CE1223" s="1014" t="str">
        <f>'Information Input'!$M$14</f>
        <v xml:space="preserve">      -      </v>
      </c>
      <c r="CF1223" s="551" t="s">
        <v>137</v>
      </c>
      <c r="CG1223" s="552">
        <f t="shared" si="214"/>
        <v>43647</v>
      </c>
      <c r="CH1223" s="552">
        <f t="shared" si="215"/>
        <v>43738</v>
      </c>
      <c r="CI1223" s="552">
        <f>'Information Input'!$H$35</f>
        <v>43555</v>
      </c>
      <c r="CJ1223" s="551" t="str">
        <f>'Information Input'!$J$22</f>
        <v>Quarterly</v>
      </c>
      <c r="CK1223" s="552">
        <f>'Information Input'!$H$30</f>
        <v>43555</v>
      </c>
      <c r="CL1223" s="551">
        <f>'Information Input'!$J$18</f>
        <v>2019</v>
      </c>
      <c r="CM1223" s="551" t="s">
        <v>96</v>
      </c>
      <c r="CN1223" s="1014" t="s">
        <v>241</v>
      </c>
      <c r="CO1223" s="542" t="s">
        <v>241</v>
      </c>
      <c r="CP1223" s="542" t="s">
        <v>671</v>
      </c>
      <c r="CQ1223" s="551">
        <v>22</v>
      </c>
      <c r="CR1223" s="542" t="s">
        <v>164</v>
      </c>
      <c r="CS1223" s="542" t="s">
        <v>236</v>
      </c>
      <c r="CT1223" s="1015">
        <f>'Report 1'!$AS$18</f>
        <v>0</v>
      </c>
      <c r="CU1223" s="1016">
        <f>SUMIF('Report 4A'!$G$16:$G$95,$CQ1223,'Report 4A'!$BA$16:$BA$95)</f>
        <v>0</v>
      </c>
      <c r="CV1223" s="1017">
        <f t="shared" si="207"/>
        <v>0</v>
      </c>
    </row>
    <row r="1224" spans="2:100">
      <c r="B1224" s="535" t="s">
        <v>669</v>
      </c>
      <c r="C1224" s="536">
        <v>1</v>
      </c>
      <c r="D1224" s="537" t="str">
        <f>'Information Input'!$M$14</f>
        <v xml:space="preserve">      -      </v>
      </c>
      <c r="E1224" s="537" t="s">
        <v>136</v>
      </c>
      <c r="F1224" s="538">
        <f t="shared" si="209"/>
        <v>43556</v>
      </c>
      <c r="G1224" s="538">
        <f t="shared" si="210"/>
        <v>43646</v>
      </c>
      <c r="H1224" s="538">
        <f>'Information Input'!$H$35</f>
        <v>43555</v>
      </c>
      <c r="I1224" s="537" t="str">
        <f>'Information Input'!$J$22</f>
        <v>Quarterly</v>
      </c>
      <c r="J1224" s="538">
        <f>'Information Input'!$H$30</f>
        <v>43555</v>
      </c>
      <c r="K1224" s="537">
        <f>'Information Input'!$J$18</f>
        <v>2019</v>
      </c>
      <c r="L1224" s="579" t="s">
        <v>104</v>
      </c>
      <c r="M1224" s="540" t="s">
        <v>105</v>
      </c>
      <c r="N1224" s="541" t="s">
        <v>103</v>
      </c>
      <c r="O1224" s="542" t="s">
        <v>674</v>
      </c>
      <c r="P1224" s="537">
        <v>7</v>
      </c>
      <c r="Q1224" s="541" t="s">
        <v>147</v>
      </c>
      <c r="R1224" s="541" t="s">
        <v>239</v>
      </c>
      <c r="S1224" s="543">
        <f>'Report 1'!$AH$18</f>
        <v>0</v>
      </c>
      <c r="T1224" s="544">
        <f>'Report 1'!$AH$25</f>
        <v>0</v>
      </c>
      <c r="U1224" s="545">
        <f>'Report 1'!$AH$111</f>
        <v>0</v>
      </c>
      <c r="AL1224" s="546" t="s">
        <v>669</v>
      </c>
      <c r="AM1224" s="547">
        <v>2</v>
      </c>
      <c r="AN1224" s="547" t="str">
        <f>'Information Input'!$M$14</f>
        <v xml:space="preserve">      -      </v>
      </c>
      <c r="AO1224" s="547" t="s">
        <v>138</v>
      </c>
      <c r="AP1224" s="538">
        <f t="shared" si="211"/>
        <v>43739</v>
      </c>
      <c r="AQ1224" s="538">
        <f t="shared" si="212"/>
        <v>43830</v>
      </c>
      <c r="AR1224" s="538">
        <f>'Information Input'!$H$35</f>
        <v>43555</v>
      </c>
      <c r="AS1224" s="547" t="str">
        <f>'Information Input'!$J$22</f>
        <v>Quarterly</v>
      </c>
      <c r="AT1224" s="538">
        <f>'Information Input'!$H$30</f>
        <v>43555</v>
      </c>
      <c r="AU1224" s="547">
        <f>'Information Input'!$J$18</f>
        <v>2019</v>
      </c>
      <c r="AV1224" s="547" t="s">
        <v>101</v>
      </c>
      <c r="AW1224" s="547" t="s">
        <v>102</v>
      </c>
      <c r="AX1224" s="547" t="s">
        <v>103</v>
      </c>
      <c r="AY1224" s="548" t="s">
        <v>675</v>
      </c>
      <c r="AZ1224" s="547">
        <v>47</v>
      </c>
      <c r="BA1224" s="549" t="s">
        <v>189</v>
      </c>
      <c r="BB1224" s="543" t="s">
        <v>239</v>
      </c>
      <c r="BC1224" s="550">
        <f>'Report 2'!$AC279</f>
        <v>0</v>
      </c>
      <c r="BD1224" s="550">
        <f>'Report 2'!$AD279</f>
        <v>0</v>
      </c>
      <c r="BE1224" s="550">
        <f>'Report 2'!$AE279</f>
        <v>0</v>
      </c>
      <c r="BF1224" s="550">
        <f>'Report 2'!$AF279</f>
        <v>0</v>
      </c>
      <c r="BG1224" s="550">
        <f>'Report 2'!$AG279</f>
        <v>0</v>
      </c>
      <c r="BH1224" s="550">
        <f>'Report 2'!$AH279</f>
        <v>0</v>
      </c>
      <c r="BI1224" s="550">
        <f>'Report 2'!$AI279</f>
        <v>0</v>
      </c>
      <c r="CC1224" s="542" t="s">
        <v>669</v>
      </c>
      <c r="CD1224" s="1014" t="s">
        <v>672</v>
      </c>
      <c r="CE1224" s="1014" t="str">
        <f>'Information Input'!$M$14</f>
        <v xml:space="preserve">      -      </v>
      </c>
      <c r="CF1224" s="551" t="s">
        <v>137</v>
      </c>
      <c r="CG1224" s="552">
        <f t="shared" si="214"/>
        <v>43647</v>
      </c>
      <c r="CH1224" s="552">
        <f t="shared" si="215"/>
        <v>43738</v>
      </c>
      <c r="CI1224" s="552">
        <f>'Information Input'!$H$35</f>
        <v>43555</v>
      </c>
      <c r="CJ1224" s="551" t="str">
        <f>'Information Input'!$J$22</f>
        <v>Quarterly</v>
      </c>
      <c r="CK1224" s="552">
        <f>'Information Input'!$H$30</f>
        <v>43555</v>
      </c>
      <c r="CL1224" s="551">
        <f>'Information Input'!$J$18</f>
        <v>2019</v>
      </c>
      <c r="CM1224" s="551" t="s">
        <v>96</v>
      </c>
      <c r="CN1224" s="1014" t="s">
        <v>241</v>
      </c>
      <c r="CO1224" s="542" t="s">
        <v>241</v>
      </c>
      <c r="CP1224" s="542" t="s">
        <v>671</v>
      </c>
      <c r="CQ1224" s="551">
        <v>23</v>
      </c>
      <c r="CR1224" s="542" t="s">
        <v>165</v>
      </c>
      <c r="CS1224" s="542" t="s">
        <v>236</v>
      </c>
      <c r="CT1224" s="1015">
        <f>'Report 1'!$AS$18</f>
        <v>0</v>
      </c>
      <c r="CU1224" s="1016">
        <f>SUMIF('Report 4A'!$G$16:$G$95,$CQ1224,'Report 4A'!$BA$16:$BA$95)</f>
        <v>0</v>
      </c>
      <c r="CV1224" s="1017">
        <f t="shared" ref="CV1224:CV1291" si="216">IF(CT1224&lt;&gt;0,CU1224/CT1224,0)</f>
        <v>0</v>
      </c>
    </row>
    <row r="1225" spans="2:100">
      <c r="B1225" s="535" t="s">
        <v>669</v>
      </c>
      <c r="C1225" s="536">
        <v>1</v>
      </c>
      <c r="D1225" s="537" t="str">
        <f>'Information Input'!$M$14</f>
        <v xml:space="preserve">      -      </v>
      </c>
      <c r="E1225" s="537" t="s">
        <v>136</v>
      </c>
      <c r="F1225" s="538">
        <f t="shared" si="209"/>
        <v>43556</v>
      </c>
      <c r="G1225" s="538">
        <f t="shared" si="210"/>
        <v>43646</v>
      </c>
      <c r="H1225" s="538">
        <f>'Information Input'!$H$35</f>
        <v>43555</v>
      </c>
      <c r="I1225" s="537" t="str">
        <f>'Information Input'!$J$22</f>
        <v>Quarterly</v>
      </c>
      <c r="J1225" s="538">
        <f>'Information Input'!$H$30</f>
        <v>43555</v>
      </c>
      <c r="K1225" s="537">
        <f>'Information Input'!$J$18</f>
        <v>2019</v>
      </c>
      <c r="L1225" s="579" t="s">
        <v>104</v>
      </c>
      <c r="M1225" s="540" t="s">
        <v>105</v>
      </c>
      <c r="N1225" s="541" t="s">
        <v>103</v>
      </c>
      <c r="O1225" s="542" t="s">
        <v>670</v>
      </c>
      <c r="P1225" s="537">
        <v>8</v>
      </c>
      <c r="Q1225" s="541" t="s">
        <v>148</v>
      </c>
      <c r="R1225" s="541" t="s">
        <v>239</v>
      </c>
      <c r="S1225" s="543">
        <f>'Report 1'!$AH$18</f>
        <v>0</v>
      </c>
      <c r="T1225" s="544">
        <f>'Report 1'!$AH$26</f>
        <v>0</v>
      </c>
      <c r="U1225" s="545">
        <f>'Report 1'!$AH$112</f>
        <v>0</v>
      </c>
      <c r="AL1225" s="546" t="s">
        <v>669</v>
      </c>
      <c r="AM1225" s="547">
        <v>2</v>
      </c>
      <c r="AN1225" s="547" t="str">
        <f>'Information Input'!$M$14</f>
        <v xml:space="preserve">      -      </v>
      </c>
      <c r="AO1225" s="547" t="s">
        <v>138</v>
      </c>
      <c r="AP1225" s="538">
        <f t="shared" si="211"/>
        <v>43739</v>
      </c>
      <c r="AQ1225" s="538">
        <f t="shared" si="212"/>
        <v>43830</v>
      </c>
      <c r="AR1225" s="538">
        <f>'Information Input'!$H$35</f>
        <v>43555</v>
      </c>
      <c r="AS1225" s="547" t="str">
        <f>'Information Input'!$J$22</f>
        <v>Quarterly</v>
      </c>
      <c r="AT1225" s="538">
        <f>'Information Input'!$H$30</f>
        <v>43555</v>
      </c>
      <c r="AU1225" s="547">
        <f>'Information Input'!$J$18</f>
        <v>2019</v>
      </c>
      <c r="AV1225" s="547" t="s">
        <v>101</v>
      </c>
      <c r="AW1225" s="547" t="s">
        <v>102</v>
      </c>
      <c r="AX1225" s="547" t="s">
        <v>103</v>
      </c>
      <c r="AY1225" s="548" t="s">
        <v>675</v>
      </c>
      <c r="AZ1225" s="547">
        <v>48</v>
      </c>
      <c r="BA1225" s="549" t="s">
        <v>190</v>
      </c>
      <c r="BB1225" s="543" t="s">
        <v>239</v>
      </c>
      <c r="BC1225" s="550">
        <f>'Report 2'!$AC280</f>
        <v>0</v>
      </c>
      <c r="BD1225" s="550">
        <f>'Report 2'!$AD280</f>
        <v>0</v>
      </c>
      <c r="BE1225" s="550">
        <f>'Report 2'!$AE280</f>
        <v>0</v>
      </c>
      <c r="BF1225" s="550">
        <f>'Report 2'!$AF280</f>
        <v>0</v>
      </c>
      <c r="BG1225" s="550">
        <f>'Report 2'!$AG280</f>
        <v>0</v>
      </c>
      <c r="BH1225" s="550">
        <f>'Report 2'!$AH280</f>
        <v>0</v>
      </c>
      <c r="BI1225" s="550">
        <f>'Report 2'!$AI280</f>
        <v>0</v>
      </c>
      <c r="CC1225" s="542" t="s">
        <v>669</v>
      </c>
      <c r="CD1225" s="1014" t="s">
        <v>672</v>
      </c>
      <c r="CE1225" s="1014" t="str">
        <f>'Information Input'!$M$14</f>
        <v xml:space="preserve">      -      </v>
      </c>
      <c r="CF1225" s="551" t="s">
        <v>137</v>
      </c>
      <c r="CG1225" s="552">
        <f t="shared" si="214"/>
        <v>43647</v>
      </c>
      <c r="CH1225" s="552">
        <f t="shared" si="215"/>
        <v>43738</v>
      </c>
      <c r="CI1225" s="552">
        <f>'Information Input'!$H$35</f>
        <v>43555</v>
      </c>
      <c r="CJ1225" s="551" t="str">
        <f>'Information Input'!$J$22</f>
        <v>Quarterly</v>
      </c>
      <c r="CK1225" s="552">
        <f>'Information Input'!$H$30</f>
        <v>43555</v>
      </c>
      <c r="CL1225" s="551">
        <f>'Information Input'!$J$18</f>
        <v>2019</v>
      </c>
      <c r="CM1225" s="551" t="s">
        <v>96</v>
      </c>
      <c r="CN1225" s="1014" t="s">
        <v>241</v>
      </c>
      <c r="CO1225" s="542" t="s">
        <v>241</v>
      </c>
      <c r="CP1225" s="542" t="s">
        <v>671</v>
      </c>
      <c r="CQ1225" s="551">
        <v>24</v>
      </c>
      <c r="CR1225" s="542" t="s">
        <v>166</v>
      </c>
      <c r="CS1225" s="542" t="s">
        <v>233</v>
      </c>
      <c r="CT1225" s="1015">
        <f>'Report 1'!$AS$18</f>
        <v>0</v>
      </c>
      <c r="CU1225" s="1016">
        <f>SUMIF('Report 4A'!$G$16:$G$95,$CQ1225,'Report 4A'!$BA$16:$BA$95)</f>
        <v>0</v>
      </c>
      <c r="CV1225" s="1017">
        <f t="shared" si="216"/>
        <v>0</v>
      </c>
    </row>
    <row r="1226" spans="2:100">
      <c r="B1226" s="535" t="s">
        <v>669</v>
      </c>
      <c r="C1226" s="536">
        <v>1</v>
      </c>
      <c r="D1226" s="537" t="str">
        <f>'Information Input'!$M$14</f>
        <v xml:space="preserve">      -      </v>
      </c>
      <c r="E1226" s="537" t="s">
        <v>136</v>
      </c>
      <c r="F1226" s="538">
        <f t="shared" si="209"/>
        <v>43556</v>
      </c>
      <c r="G1226" s="538">
        <f t="shared" si="210"/>
        <v>43646</v>
      </c>
      <c r="H1226" s="538">
        <f>'Information Input'!$H$35</f>
        <v>43555</v>
      </c>
      <c r="I1226" s="537" t="str">
        <f>'Information Input'!$J$22</f>
        <v>Quarterly</v>
      </c>
      <c r="J1226" s="538">
        <f>'Information Input'!$H$30</f>
        <v>43555</v>
      </c>
      <c r="K1226" s="537">
        <f>'Information Input'!$J$18</f>
        <v>2019</v>
      </c>
      <c r="L1226" s="579" t="s">
        <v>104</v>
      </c>
      <c r="M1226" s="540" t="s">
        <v>105</v>
      </c>
      <c r="N1226" s="541" t="s">
        <v>103</v>
      </c>
      <c r="O1226" s="542" t="s">
        <v>670</v>
      </c>
      <c r="P1226" s="537">
        <v>9</v>
      </c>
      <c r="Q1226" s="541" t="s">
        <v>149</v>
      </c>
      <c r="R1226" s="541" t="s">
        <v>239</v>
      </c>
      <c r="S1226" s="543">
        <f>'Report 1'!$AH$18</f>
        <v>0</v>
      </c>
      <c r="T1226" s="544">
        <f>'Report 1'!$AH$27</f>
        <v>0</v>
      </c>
      <c r="U1226" s="545">
        <f>'Report 1'!$AH$113</f>
        <v>0</v>
      </c>
      <c r="AL1226" s="546" t="s">
        <v>669</v>
      </c>
      <c r="AM1226" s="547">
        <v>2</v>
      </c>
      <c r="AN1226" s="547" t="str">
        <f>'Information Input'!$M$14</f>
        <v xml:space="preserve">      -      </v>
      </c>
      <c r="AO1226" s="547" t="s">
        <v>138</v>
      </c>
      <c r="AP1226" s="538">
        <f t="shared" si="211"/>
        <v>43739</v>
      </c>
      <c r="AQ1226" s="538">
        <f t="shared" si="212"/>
        <v>43830</v>
      </c>
      <c r="AR1226" s="538">
        <f>'Information Input'!$H$35</f>
        <v>43555</v>
      </c>
      <c r="AS1226" s="547" t="str">
        <f>'Information Input'!$J$22</f>
        <v>Quarterly</v>
      </c>
      <c r="AT1226" s="538">
        <f>'Information Input'!$H$30</f>
        <v>43555</v>
      </c>
      <c r="AU1226" s="547">
        <f>'Information Input'!$J$18</f>
        <v>2019</v>
      </c>
      <c r="AV1226" s="547" t="s">
        <v>101</v>
      </c>
      <c r="AW1226" s="547" t="s">
        <v>102</v>
      </c>
      <c r="AX1226" s="547" t="s">
        <v>103</v>
      </c>
      <c r="AY1226" s="548" t="s">
        <v>675</v>
      </c>
      <c r="AZ1226" s="547">
        <v>49</v>
      </c>
      <c r="BA1226" s="549" t="s">
        <v>191</v>
      </c>
      <c r="BB1226" s="543" t="s">
        <v>239</v>
      </c>
      <c r="BC1226" s="550">
        <f>'Report 2'!$AC281</f>
        <v>0</v>
      </c>
      <c r="BD1226" s="550">
        <f>'Report 2'!$AD281</f>
        <v>0</v>
      </c>
      <c r="BE1226" s="550">
        <f>'Report 2'!$AE281</f>
        <v>0</v>
      </c>
      <c r="BF1226" s="550">
        <f>'Report 2'!$AF281</f>
        <v>0</v>
      </c>
      <c r="BG1226" s="550">
        <f>'Report 2'!$AG281</f>
        <v>0</v>
      </c>
      <c r="BH1226" s="550">
        <f>'Report 2'!$AH281</f>
        <v>0</v>
      </c>
      <c r="BI1226" s="550">
        <f>'Report 2'!$AI281</f>
        <v>0</v>
      </c>
      <c r="CC1226" s="542" t="s">
        <v>669</v>
      </c>
      <c r="CD1226" s="1014" t="s">
        <v>672</v>
      </c>
      <c r="CE1226" s="1014" t="str">
        <f>'Information Input'!$M$14</f>
        <v xml:space="preserve">      -      </v>
      </c>
      <c r="CF1226" s="551" t="s">
        <v>137</v>
      </c>
      <c r="CG1226" s="552">
        <f t="shared" si="214"/>
        <v>43647</v>
      </c>
      <c r="CH1226" s="552">
        <f t="shared" si="215"/>
        <v>43738</v>
      </c>
      <c r="CI1226" s="552">
        <f>'Information Input'!$H$35</f>
        <v>43555</v>
      </c>
      <c r="CJ1226" s="551" t="str">
        <f>'Information Input'!$J$22</f>
        <v>Quarterly</v>
      </c>
      <c r="CK1226" s="552">
        <f>'Information Input'!$H$30</f>
        <v>43555</v>
      </c>
      <c r="CL1226" s="551">
        <f>'Information Input'!$J$18</f>
        <v>2019</v>
      </c>
      <c r="CM1226" s="551" t="s">
        <v>96</v>
      </c>
      <c r="CN1226" s="1014" t="s">
        <v>241</v>
      </c>
      <c r="CO1226" s="542" t="s">
        <v>241</v>
      </c>
      <c r="CP1226" s="542" t="s">
        <v>671</v>
      </c>
      <c r="CQ1226" s="551">
        <v>25</v>
      </c>
      <c r="CR1226" s="542" t="s">
        <v>167</v>
      </c>
      <c r="CS1226" s="542" t="s">
        <v>233</v>
      </c>
      <c r="CT1226" s="1015">
        <f>'Report 1'!$AS$18</f>
        <v>0</v>
      </c>
      <c r="CU1226" s="1016">
        <f>SUMIF('Report 4A'!$G$16:$G$95,$CQ1226,'Report 4A'!$BA$16:$BA$95)</f>
        <v>0</v>
      </c>
      <c r="CV1226" s="1017">
        <f t="shared" si="216"/>
        <v>0</v>
      </c>
    </row>
    <row r="1227" spans="2:100">
      <c r="B1227" s="535" t="s">
        <v>669</v>
      </c>
      <c r="C1227" s="536">
        <v>1</v>
      </c>
      <c r="D1227" s="537" t="str">
        <f>'Information Input'!$M$14</f>
        <v xml:space="preserve">      -      </v>
      </c>
      <c r="E1227" s="537" t="s">
        <v>136</v>
      </c>
      <c r="F1227" s="538">
        <f t="shared" si="209"/>
        <v>43556</v>
      </c>
      <c r="G1227" s="538">
        <f t="shared" si="210"/>
        <v>43646</v>
      </c>
      <c r="H1227" s="538">
        <f>'Information Input'!$H$35</f>
        <v>43555</v>
      </c>
      <c r="I1227" s="537" t="str">
        <f>'Information Input'!$J$22</f>
        <v>Quarterly</v>
      </c>
      <c r="J1227" s="538">
        <f>'Information Input'!$H$30</f>
        <v>43555</v>
      </c>
      <c r="K1227" s="537">
        <f>'Information Input'!$J$18</f>
        <v>2019</v>
      </c>
      <c r="L1227" s="579" t="s">
        <v>104</v>
      </c>
      <c r="M1227" s="540" t="s">
        <v>105</v>
      </c>
      <c r="N1227" s="541" t="s">
        <v>103</v>
      </c>
      <c r="O1227" s="542" t="s">
        <v>674</v>
      </c>
      <c r="P1227" s="537">
        <v>10</v>
      </c>
      <c r="Q1227" s="541" t="s">
        <v>150</v>
      </c>
      <c r="R1227" s="541" t="s">
        <v>239</v>
      </c>
      <c r="S1227" s="543">
        <f>'Report 1'!$AH$18</f>
        <v>0</v>
      </c>
      <c r="T1227" s="544">
        <f>'Report 1'!$AH$28</f>
        <v>0</v>
      </c>
      <c r="U1227" s="545">
        <f>'Report 1'!$AH$114</f>
        <v>0</v>
      </c>
      <c r="AL1227" s="546" t="s">
        <v>669</v>
      </c>
      <c r="AM1227" s="547">
        <v>2</v>
      </c>
      <c r="AN1227" s="547" t="str">
        <f>'Information Input'!$M$14</f>
        <v xml:space="preserve">      -      </v>
      </c>
      <c r="AO1227" s="547" t="s">
        <v>138</v>
      </c>
      <c r="AP1227" s="538">
        <f t="shared" si="211"/>
        <v>43739</v>
      </c>
      <c r="AQ1227" s="538">
        <f t="shared" si="212"/>
        <v>43830</v>
      </c>
      <c r="AR1227" s="538">
        <f>'Information Input'!$H$35</f>
        <v>43555</v>
      </c>
      <c r="AS1227" s="547" t="str">
        <f>'Information Input'!$J$22</f>
        <v>Quarterly</v>
      </c>
      <c r="AT1227" s="538">
        <f>'Information Input'!$H$30</f>
        <v>43555</v>
      </c>
      <c r="AU1227" s="547">
        <f>'Information Input'!$J$18</f>
        <v>2019</v>
      </c>
      <c r="AV1227" s="547" t="s">
        <v>101</v>
      </c>
      <c r="AW1227" s="547" t="s">
        <v>102</v>
      </c>
      <c r="AX1227" s="547" t="s">
        <v>103</v>
      </c>
      <c r="AY1227" s="548" t="s">
        <v>675</v>
      </c>
      <c r="AZ1227" s="547">
        <v>50</v>
      </c>
      <c r="BA1227" s="549" t="s">
        <v>192</v>
      </c>
      <c r="BB1227" s="543" t="s">
        <v>239</v>
      </c>
      <c r="BC1227" s="550">
        <f>'Report 2'!$AC282</f>
        <v>0</v>
      </c>
      <c r="BD1227" s="550">
        <f>'Report 2'!$AD282</f>
        <v>0</v>
      </c>
      <c r="BE1227" s="550">
        <f>'Report 2'!$AE282</f>
        <v>0</v>
      </c>
      <c r="BF1227" s="550">
        <f>'Report 2'!$AF282</f>
        <v>0</v>
      </c>
      <c r="BG1227" s="550">
        <f>'Report 2'!$AG282</f>
        <v>0</v>
      </c>
      <c r="BH1227" s="550">
        <f>'Report 2'!$AH282</f>
        <v>0</v>
      </c>
      <c r="BI1227" s="550">
        <f>'Report 2'!$AI282</f>
        <v>0</v>
      </c>
      <c r="CC1227" s="542" t="s">
        <v>669</v>
      </c>
      <c r="CD1227" s="1014" t="s">
        <v>672</v>
      </c>
      <c r="CE1227" s="1014" t="str">
        <f>'Information Input'!$M$14</f>
        <v xml:space="preserve">      -      </v>
      </c>
      <c r="CF1227" s="551" t="s">
        <v>137</v>
      </c>
      <c r="CG1227" s="552">
        <f t="shared" si="214"/>
        <v>43647</v>
      </c>
      <c r="CH1227" s="552">
        <f t="shared" si="215"/>
        <v>43738</v>
      </c>
      <c r="CI1227" s="552">
        <f>'Information Input'!$H$35</f>
        <v>43555</v>
      </c>
      <c r="CJ1227" s="551" t="str">
        <f>'Information Input'!$J$22</f>
        <v>Quarterly</v>
      </c>
      <c r="CK1227" s="552">
        <f>'Information Input'!$H$30</f>
        <v>43555</v>
      </c>
      <c r="CL1227" s="551">
        <f>'Information Input'!$J$18</f>
        <v>2019</v>
      </c>
      <c r="CM1227" s="551" t="s">
        <v>96</v>
      </c>
      <c r="CN1227" s="1014" t="s">
        <v>241</v>
      </c>
      <c r="CO1227" s="542" t="s">
        <v>241</v>
      </c>
      <c r="CP1227" s="542" t="s">
        <v>671</v>
      </c>
      <c r="CQ1227" s="551">
        <v>26</v>
      </c>
      <c r="CR1227" s="542" t="s">
        <v>168</v>
      </c>
      <c r="CS1227" s="542" t="s">
        <v>237</v>
      </c>
      <c r="CT1227" s="1015">
        <f>'Report 1'!$AS$18</f>
        <v>0</v>
      </c>
      <c r="CU1227" s="1016">
        <f>SUMIF('Report 4A'!$G$16:$G$95,$CQ1227,'Report 4A'!$BA$16:$BA$95)</f>
        <v>0</v>
      </c>
      <c r="CV1227" s="1017">
        <f t="shared" si="216"/>
        <v>0</v>
      </c>
    </row>
    <row r="1228" spans="2:100">
      <c r="B1228" s="535" t="s">
        <v>669</v>
      </c>
      <c r="C1228" s="536">
        <v>1</v>
      </c>
      <c r="D1228" s="537" t="str">
        <f>'Information Input'!$M$14</f>
        <v xml:space="preserve">      -      </v>
      </c>
      <c r="E1228" s="537" t="s">
        <v>136</v>
      </c>
      <c r="F1228" s="538">
        <f t="shared" si="209"/>
        <v>43556</v>
      </c>
      <c r="G1228" s="538">
        <f t="shared" si="210"/>
        <v>43646</v>
      </c>
      <c r="H1228" s="538">
        <f>'Information Input'!$H$35</f>
        <v>43555</v>
      </c>
      <c r="I1228" s="537" t="str">
        <f>'Information Input'!$J$22</f>
        <v>Quarterly</v>
      </c>
      <c r="J1228" s="538">
        <f>'Information Input'!$H$30</f>
        <v>43555</v>
      </c>
      <c r="K1228" s="537">
        <f>'Information Input'!$J$18</f>
        <v>2019</v>
      </c>
      <c r="L1228" s="579" t="s">
        <v>104</v>
      </c>
      <c r="M1228" s="540" t="s">
        <v>105</v>
      </c>
      <c r="N1228" s="541" t="s">
        <v>103</v>
      </c>
      <c r="O1228" s="542" t="s">
        <v>671</v>
      </c>
      <c r="P1228" s="537">
        <v>11</v>
      </c>
      <c r="Q1228" s="541" t="s">
        <v>153</v>
      </c>
      <c r="R1228" s="541" t="s">
        <v>231</v>
      </c>
      <c r="S1228" s="543">
        <f>'Report 1'!$AH$18</f>
        <v>0</v>
      </c>
      <c r="T1228" s="544">
        <f>'Report 1'!$AH$31</f>
        <v>0</v>
      </c>
      <c r="U1228" s="545">
        <f>'Report 1'!$AH$117</f>
        <v>0</v>
      </c>
      <c r="AL1228" s="546" t="s">
        <v>669</v>
      </c>
      <c r="AM1228" s="547">
        <v>2</v>
      </c>
      <c r="AN1228" s="547" t="str">
        <f>'Information Input'!$M$14</f>
        <v xml:space="preserve">      -      </v>
      </c>
      <c r="AO1228" s="547" t="s">
        <v>138</v>
      </c>
      <c r="AP1228" s="538">
        <f t="shared" si="211"/>
        <v>43739</v>
      </c>
      <c r="AQ1228" s="538">
        <f t="shared" si="212"/>
        <v>43830</v>
      </c>
      <c r="AR1228" s="538">
        <f>'Information Input'!$H$35</f>
        <v>43555</v>
      </c>
      <c r="AS1228" s="547" t="str">
        <f>'Information Input'!$J$22</f>
        <v>Quarterly</v>
      </c>
      <c r="AT1228" s="538">
        <f>'Information Input'!$H$30</f>
        <v>43555</v>
      </c>
      <c r="AU1228" s="547">
        <f>'Information Input'!$J$18</f>
        <v>2019</v>
      </c>
      <c r="AV1228" s="547" t="s">
        <v>101</v>
      </c>
      <c r="AW1228" s="547" t="s">
        <v>102</v>
      </c>
      <c r="AX1228" s="547" t="s">
        <v>103</v>
      </c>
      <c r="AY1228" s="548" t="s">
        <v>675</v>
      </c>
      <c r="AZ1228" s="547">
        <v>51</v>
      </c>
      <c r="BA1228" s="549" t="s">
        <v>193</v>
      </c>
      <c r="BB1228" s="543" t="s">
        <v>239</v>
      </c>
      <c r="BC1228" s="550">
        <f>'Report 2'!$AC283</f>
        <v>0</v>
      </c>
      <c r="BD1228" s="550">
        <f>'Report 2'!$AD283</f>
        <v>0</v>
      </c>
      <c r="BE1228" s="550">
        <f>'Report 2'!$AE283</f>
        <v>0</v>
      </c>
      <c r="BF1228" s="550">
        <f>'Report 2'!$AF283</f>
        <v>0</v>
      </c>
      <c r="BG1228" s="550">
        <f>'Report 2'!$AG283</f>
        <v>0</v>
      </c>
      <c r="BH1228" s="550">
        <f>'Report 2'!$AH283</f>
        <v>0</v>
      </c>
      <c r="BI1228" s="550">
        <f>'Report 2'!$AI283</f>
        <v>0</v>
      </c>
      <c r="CC1228" s="542" t="s">
        <v>669</v>
      </c>
      <c r="CD1228" s="1014" t="s">
        <v>672</v>
      </c>
      <c r="CE1228" s="1014" t="str">
        <f>'Information Input'!$M$14</f>
        <v xml:space="preserve">      -      </v>
      </c>
      <c r="CF1228" s="551" t="s">
        <v>137</v>
      </c>
      <c r="CG1228" s="552">
        <f t="shared" si="214"/>
        <v>43647</v>
      </c>
      <c r="CH1228" s="552">
        <f t="shared" si="215"/>
        <v>43738</v>
      </c>
      <c r="CI1228" s="552">
        <f>'Information Input'!$H$35</f>
        <v>43555</v>
      </c>
      <c r="CJ1228" s="551" t="str">
        <f>'Information Input'!$J$22</f>
        <v>Quarterly</v>
      </c>
      <c r="CK1228" s="552">
        <f>'Information Input'!$H$30</f>
        <v>43555</v>
      </c>
      <c r="CL1228" s="551">
        <f>'Information Input'!$J$18</f>
        <v>2019</v>
      </c>
      <c r="CM1228" s="551" t="s">
        <v>96</v>
      </c>
      <c r="CN1228" s="1014" t="s">
        <v>241</v>
      </c>
      <c r="CO1228" s="542" t="s">
        <v>241</v>
      </c>
      <c r="CP1228" s="542" t="s">
        <v>671</v>
      </c>
      <c r="CQ1228" s="551">
        <v>27</v>
      </c>
      <c r="CR1228" s="542" t="s">
        <v>169</v>
      </c>
      <c r="CS1228" s="542" t="s">
        <v>235</v>
      </c>
      <c r="CT1228" s="1015">
        <f>'Report 1'!$AS$18</f>
        <v>0</v>
      </c>
      <c r="CU1228" s="1016">
        <f>SUMIF('Report 4A'!$G$16:$G$95,$CQ1228,'Report 4A'!$BA$16:$BA$95)</f>
        <v>0</v>
      </c>
      <c r="CV1228" s="1017">
        <f t="shared" si="216"/>
        <v>0</v>
      </c>
    </row>
    <row r="1229" spans="2:100">
      <c r="B1229" s="535" t="s">
        <v>669</v>
      </c>
      <c r="C1229" s="536">
        <v>1</v>
      </c>
      <c r="D1229" s="537" t="str">
        <f>'Information Input'!$M$14</f>
        <v xml:space="preserve">      -      </v>
      </c>
      <c r="E1229" s="537" t="s">
        <v>136</v>
      </c>
      <c r="F1229" s="538">
        <f t="shared" si="209"/>
        <v>43556</v>
      </c>
      <c r="G1229" s="538">
        <f t="shared" si="210"/>
        <v>43646</v>
      </c>
      <c r="H1229" s="538">
        <f>'Information Input'!$H$35</f>
        <v>43555</v>
      </c>
      <c r="I1229" s="537" t="str">
        <f>'Information Input'!$J$22</f>
        <v>Quarterly</v>
      </c>
      <c r="J1229" s="538">
        <f>'Information Input'!$H$30</f>
        <v>43555</v>
      </c>
      <c r="K1229" s="537">
        <f>'Information Input'!$J$18</f>
        <v>2019</v>
      </c>
      <c r="L1229" s="579" t="s">
        <v>104</v>
      </c>
      <c r="M1229" s="540" t="s">
        <v>105</v>
      </c>
      <c r="N1229" s="541" t="s">
        <v>103</v>
      </c>
      <c r="O1229" s="542" t="s">
        <v>671</v>
      </c>
      <c r="P1229" s="537">
        <v>12</v>
      </c>
      <c r="Q1229" s="541" t="s">
        <v>154</v>
      </c>
      <c r="R1229" s="541" t="s">
        <v>231</v>
      </c>
      <c r="S1229" s="543">
        <f>'Report 1'!$AH$18</f>
        <v>0</v>
      </c>
      <c r="T1229" s="544">
        <f>'Report 1'!$AH$32</f>
        <v>0</v>
      </c>
      <c r="U1229" s="545">
        <f>'Report 1'!$AH$118</f>
        <v>0</v>
      </c>
      <c r="AL1229" s="557" t="s">
        <v>669</v>
      </c>
      <c r="AM1229" s="558">
        <v>2</v>
      </c>
      <c r="AN1229" s="558" t="str">
        <f>'Information Input'!$M$14</f>
        <v xml:space="preserve">      -      </v>
      </c>
      <c r="AO1229" s="558" t="s">
        <v>138</v>
      </c>
      <c r="AP1229" s="559">
        <f t="shared" si="211"/>
        <v>43739</v>
      </c>
      <c r="AQ1229" s="559">
        <f t="shared" si="212"/>
        <v>43830</v>
      </c>
      <c r="AR1229" s="559">
        <f>'Information Input'!$H$35</f>
        <v>43555</v>
      </c>
      <c r="AS1229" s="558" t="str">
        <f>'Information Input'!$J$22</f>
        <v>Quarterly</v>
      </c>
      <c r="AT1229" s="559">
        <f>'Information Input'!$H$30</f>
        <v>43555</v>
      </c>
      <c r="AU1229" s="558">
        <f>'Information Input'!$J$18</f>
        <v>2019</v>
      </c>
      <c r="AV1229" s="558" t="s">
        <v>101</v>
      </c>
      <c r="AW1229" s="558" t="s">
        <v>102</v>
      </c>
      <c r="AX1229" s="558" t="s">
        <v>103</v>
      </c>
      <c r="AY1229" s="572" t="s">
        <v>674</v>
      </c>
      <c r="AZ1229" s="558">
        <v>52</v>
      </c>
      <c r="BA1229" s="557" t="s">
        <v>194</v>
      </c>
      <c r="BB1229" s="560" t="s">
        <v>239</v>
      </c>
      <c r="BC1229" s="569">
        <f>'Report 2'!$AC284</f>
        <v>0</v>
      </c>
      <c r="BD1229" s="569">
        <f>'Report 2'!$AD284</f>
        <v>0</v>
      </c>
      <c r="BE1229" s="569">
        <f>'Report 2'!$AE284</f>
        <v>0</v>
      </c>
      <c r="BF1229" s="569">
        <f>'Report 2'!$AF284</f>
        <v>0</v>
      </c>
      <c r="BG1229" s="569">
        <f>'Report 2'!$AG284</f>
        <v>0</v>
      </c>
      <c r="BH1229" s="569">
        <f>'Report 2'!$AH284</f>
        <v>0</v>
      </c>
      <c r="BI1229" s="569">
        <f>'Report 2'!$AI284</f>
        <v>0</v>
      </c>
      <c r="CC1229" s="542" t="s">
        <v>669</v>
      </c>
      <c r="CD1229" s="1014" t="s">
        <v>672</v>
      </c>
      <c r="CE1229" s="1014" t="str">
        <f>'Information Input'!$M$14</f>
        <v xml:space="preserve">      -      </v>
      </c>
      <c r="CF1229" s="551" t="s">
        <v>137</v>
      </c>
      <c r="CG1229" s="552">
        <f t="shared" si="214"/>
        <v>43647</v>
      </c>
      <c r="CH1229" s="552">
        <f t="shared" si="215"/>
        <v>43738</v>
      </c>
      <c r="CI1229" s="552">
        <f>'Information Input'!$H$35</f>
        <v>43555</v>
      </c>
      <c r="CJ1229" s="551" t="str">
        <f>'Information Input'!$J$22</f>
        <v>Quarterly</v>
      </c>
      <c r="CK1229" s="552">
        <f>'Information Input'!$H$30</f>
        <v>43555</v>
      </c>
      <c r="CL1229" s="551">
        <f>'Information Input'!$J$18</f>
        <v>2019</v>
      </c>
      <c r="CM1229" s="551" t="s">
        <v>96</v>
      </c>
      <c r="CN1229" s="1014" t="s">
        <v>241</v>
      </c>
      <c r="CO1229" s="542" t="s">
        <v>241</v>
      </c>
      <c r="CP1229" s="542" t="s">
        <v>671</v>
      </c>
      <c r="CQ1229" s="551">
        <v>28</v>
      </c>
      <c r="CR1229" s="542" t="s">
        <v>170</v>
      </c>
      <c r="CS1229" s="542" t="s">
        <v>235</v>
      </c>
      <c r="CT1229" s="1015">
        <f>'Report 1'!$AS$18</f>
        <v>0</v>
      </c>
      <c r="CU1229" s="1016">
        <f>SUMIF('Report 4A'!$G$16:$G$95,$CQ1229,'Report 4A'!$BA$16:$BA$95)</f>
        <v>0</v>
      </c>
      <c r="CV1229" s="1017">
        <f t="shared" si="216"/>
        <v>0</v>
      </c>
    </row>
    <row r="1230" spans="2:100">
      <c r="B1230" s="535" t="s">
        <v>669</v>
      </c>
      <c r="C1230" s="536">
        <v>1</v>
      </c>
      <c r="D1230" s="537" t="str">
        <f>'Information Input'!$M$14</f>
        <v xml:space="preserve">      -      </v>
      </c>
      <c r="E1230" s="537" t="s">
        <v>136</v>
      </c>
      <c r="F1230" s="538">
        <f t="shared" si="209"/>
        <v>43556</v>
      </c>
      <c r="G1230" s="538">
        <f t="shared" si="210"/>
        <v>43646</v>
      </c>
      <c r="H1230" s="538">
        <f>'Information Input'!$H$35</f>
        <v>43555</v>
      </c>
      <c r="I1230" s="537" t="str">
        <f>'Information Input'!$J$22</f>
        <v>Quarterly</v>
      </c>
      <c r="J1230" s="538">
        <f>'Information Input'!$H$30</f>
        <v>43555</v>
      </c>
      <c r="K1230" s="537">
        <f>'Information Input'!$J$18</f>
        <v>2019</v>
      </c>
      <c r="L1230" s="579" t="s">
        <v>104</v>
      </c>
      <c r="M1230" s="540" t="s">
        <v>105</v>
      </c>
      <c r="N1230" s="541" t="s">
        <v>103</v>
      </c>
      <c r="O1230" s="542" t="s">
        <v>671</v>
      </c>
      <c r="P1230" s="537">
        <v>13</v>
      </c>
      <c r="Q1230" s="541" t="s">
        <v>155</v>
      </c>
      <c r="R1230" s="541" t="s">
        <v>232</v>
      </c>
      <c r="S1230" s="543">
        <f>'Report 1'!$AH$18</f>
        <v>0</v>
      </c>
      <c r="T1230" s="544">
        <f>'Report 1'!$AH$33</f>
        <v>0</v>
      </c>
      <c r="U1230" s="545">
        <f>'Report 1'!$AH$119</f>
        <v>0</v>
      </c>
      <c r="AL1230" s="522" t="s">
        <v>669</v>
      </c>
      <c r="AM1230" s="517">
        <v>2</v>
      </c>
      <c r="AN1230" s="517" t="str">
        <f>'Information Input'!$M$14</f>
        <v xml:space="preserve">      -      </v>
      </c>
      <c r="AO1230" s="517" t="s">
        <v>139</v>
      </c>
      <c r="AP1230" s="518">
        <f>'Information Input'!$H$33</f>
        <v>43466</v>
      </c>
      <c r="AQ1230" s="518">
        <f>'Information Input'!$H$34</f>
        <v>43555</v>
      </c>
      <c r="AR1230" s="519">
        <f>'Information Input'!$H$35</f>
        <v>43555</v>
      </c>
      <c r="AS1230" s="517" t="str">
        <f>'Information Input'!$J$22</f>
        <v>Quarterly</v>
      </c>
      <c r="AT1230" s="519">
        <f>'Information Input'!$H$30</f>
        <v>43555</v>
      </c>
      <c r="AU1230" s="517">
        <f>'Information Input'!$J$18</f>
        <v>2019</v>
      </c>
      <c r="AV1230" s="517" t="s">
        <v>101</v>
      </c>
      <c r="AW1230" s="517" t="s">
        <v>102</v>
      </c>
      <c r="AX1230" s="528" t="s">
        <v>103</v>
      </c>
      <c r="AY1230" s="529" t="s">
        <v>671</v>
      </c>
      <c r="AZ1230" s="528">
        <v>11</v>
      </c>
      <c r="BA1230" s="530" t="s">
        <v>153</v>
      </c>
      <c r="BB1230" s="524" t="s">
        <v>231</v>
      </c>
      <c r="BC1230" s="531">
        <f>'Report 2'!$AJ243</f>
        <v>0</v>
      </c>
      <c r="BD1230" s="531">
        <f>'Report 2'!$AK243</f>
        <v>0</v>
      </c>
      <c r="BE1230" s="531">
        <f>'Report 2'!$AL243</f>
        <v>0</v>
      </c>
      <c r="BF1230" s="531">
        <f>'Report 2'!$AM243</f>
        <v>0</v>
      </c>
      <c r="BG1230" s="531">
        <f>'Report 2'!$AN243</f>
        <v>0</v>
      </c>
      <c r="BH1230" s="531">
        <f>'Report 2'!$AO243</f>
        <v>0</v>
      </c>
      <c r="BI1230" s="531">
        <f>'Report 2'!$AP243</f>
        <v>0</v>
      </c>
      <c r="CC1230" s="542" t="s">
        <v>669</v>
      </c>
      <c r="CD1230" s="1014" t="s">
        <v>672</v>
      </c>
      <c r="CE1230" s="1014" t="str">
        <f>'Information Input'!$M$14</f>
        <v xml:space="preserve">      -      </v>
      </c>
      <c r="CF1230" s="551" t="s">
        <v>137</v>
      </c>
      <c r="CG1230" s="552">
        <f t="shared" si="214"/>
        <v>43647</v>
      </c>
      <c r="CH1230" s="552">
        <f t="shared" si="215"/>
        <v>43738</v>
      </c>
      <c r="CI1230" s="552">
        <f>'Information Input'!$H$35</f>
        <v>43555</v>
      </c>
      <c r="CJ1230" s="551" t="str">
        <f>'Information Input'!$J$22</f>
        <v>Quarterly</v>
      </c>
      <c r="CK1230" s="552">
        <f>'Information Input'!$H$30</f>
        <v>43555</v>
      </c>
      <c r="CL1230" s="551">
        <f>'Information Input'!$J$18</f>
        <v>2019</v>
      </c>
      <c r="CM1230" s="551" t="s">
        <v>96</v>
      </c>
      <c r="CN1230" s="1014" t="s">
        <v>241</v>
      </c>
      <c r="CO1230" s="542" t="s">
        <v>241</v>
      </c>
      <c r="CP1230" s="542" t="s">
        <v>671</v>
      </c>
      <c r="CQ1230" s="551">
        <v>29</v>
      </c>
      <c r="CR1230" s="542" t="s">
        <v>171</v>
      </c>
      <c r="CS1230" s="542" t="s">
        <v>238</v>
      </c>
      <c r="CT1230" s="1015">
        <f>'Report 1'!$AS$18</f>
        <v>0</v>
      </c>
      <c r="CU1230" s="1016">
        <f>SUMIF('Report 4A'!$G$16:$G$95,$CQ1230,'Report 4A'!$BA$16:$BA$95)</f>
        <v>0</v>
      </c>
      <c r="CV1230" s="1017">
        <f t="shared" si="216"/>
        <v>0</v>
      </c>
    </row>
    <row r="1231" spans="2:100">
      <c r="B1231" s="535" t="s">
        <v>669</v>
      </c>
      <c r="C1231" s="536">
        <v>1</v>
      </c>
      <c r="D1231" s="537" t="str">
        <f>'Information Input'!$M$14</f>
        <v xml:space="preserve">      -      </v>
      </c>
      <c r="E1231" s="537" t="s">
        <v>136</v>
      </c>
      <c r="F1231" s="538">
        <f t="shared" si="209"/>
        <v>43556</v>
      </c>
      <c r="G1231" s="538">
        <f t="shared" si="210"/>
        <v>43646</v>
      </c>
      <c r="H1231" s="538">
        <f>'Information Input'!$H$35</f>
        <v>43555</v>
      </c>
      <c r="I1231" s="537" t="str">
        <f>'Information Input'!$J$22</f>
        <v>Quarterly</v>
      </c>
      <c r="J1231" s="538">
        <f>'Information Input'!$H$30</f>
        <v>43555</v>
      </c>
      <c r="K1231" s="537">
        <f>'Information Input'!$J$18</f>
        <v>2019</v>
      </c>
      <c r="L1231" s="579" t="s">
        <v>104</v>
      </c>
      <c r="M1231" s="540" t="s">
        <v>105</v>
      </c>
      <c r="N1231" s="541" t="s">
        <v>103</v>
      </c>
      <c r="O1231" s="542" t="s">
        <v>671</v>
      </c>
      <c r="P1231" s="537">
        <v>14</v>
      </c>
      <c r="Q1231" s="541" t="s">
        <v>156</v>
      </c>
      <c r="R1231" s="541" t="s">
        <v>233</v>
      </c>
      <c r="S1231" s="543">
        <f>'Report 1'!$AH$18</f>
        <v>0</v>
      </c>
      <c r="T1231" s="544">
        <f>'Report 1'!$AH$34</f>
        <v>0</v>
      </c>
      <c r="U1231" s="545">
        <f>'Report 1'!$AH$120</f>
        <v>0</v>
      </c>
      <c r="AL1231" s="546" t="s">
        <v>669</v>
      </c>
      <c r="AM1231" s="547">
        <v>2</v>
      </c>
      <c r="AN1231" s="547" t="str">
        <f>'Information Input'!$M$14</f>
        <v xml:space="preserve">      -      </v>
      </c>
      <c r="AO1231" s="547" t="s">
        <v>139</v>
      </c>
      <c r="AP1231" s="538">
        <f>'Information Input'!$H$33</f>
        <v>43466</v>
      </c>
      <c r="AQ1231" s="538">
        <f>'Information Input'!$H$34</f>
        <v>43555</v>
      </c>
      <c r="AR1231" s="538">
        <f>'Information Input'!$H$35</f>
        <v>43555</v>
      </c>
      <c r="AS1231" s="547" t="str">
        <f>'Information Input'!$J$22</f>
        <v>Quarterly</v>
      </c>
      <c r="AT1231" s="538">
        <f>'Information Input'!$H$30</f>
        <v>43555</v>
      </c>
      <c r="AU1231" s="547">
        <f>'Information Input'!$J$18</f>
        <v>2019</v>
      </c>
      <c r="AV1231" s="547" t="s">
        <v>101</v>
      </c>
      <c r="AW1231" s="547" t="s">
        <v>102</v>
      </c>
      <c r="AX1231" s="547" t="s">
        <v>103</v>
      </c>
      <c r="AY1231" s="548" t="s">
        <v>671</v>
      </c>
      <c r="AZ1231" s="547">
        <v>12</v>
      </c>
      <c r="BA1231" s="549" t="s">
        <v>154</v>
      </c>
      <c r="BB1231" s="543" t="s">
        <v>231</v>
      </c>
      <c r="BC1231" s="550">
        <f>'Report 2'!$AJ244</f>
        <v>0</v>
      </c>
      <c r="BD1231" s="550">
        <f>'Report 2'!$AK244</f>
        <v>0</v>
      </c>
      <c r="BE1231" s="550">
        <f>'Report 2'!$AL244</f>
        <v>0</v>
      </c>
      <c r="BF1231" s="550">
        <f>'Report 2'!$AM244</f>
        <v>0</v>
      </c>
      <c r="BG1231" s="550">
        <f>'Report 2'!$AN244</f>
        <v>0</v>
      </c>
      <c r="BH1231" s="550">
        <f>'Report 2'!$AO244</f>
        <v>0</v>
      </c>
      <c r="BI1231" s="550">
        <f>'Report 2'!$AP244</f>
        <v>0</v>
      </c>
      <c r="CC1231" s="542" t="s">
        <v>669</v>
      </c>
      <c r="CD1231" s="1014" t="s">
        <v>672</v>
      </c>
      <c r="CE1231" s="1014" t="str">
        <f>'Information Input'!$M$14</f>
        <v xml:space="preserve">      -      </v>
      </c>
      <c r="CF1231" s="551" t="s">
        <v>137</v>
      </c>
      <c r="CG1231" s="552">
        <f t="shared" si="214"/>
        <v>43647</v>
      </c>
      <c r="CH1231" s="552">
        <f t="shared" si="215"/>
        <v>43738</v>
      </c>
      <c r="CI1231" s="552">
        <f>'Information Input'!$H$35</f>
        <v>43555</v>
      </c>
      <c r="CJ1231" s="551" t="str">
        <f>'Information Input'!$J$22</f>
        <v>Quarterly</v>
      </c>
      <c r="CK1231" s="552">
        <f>'Information Input'!$H$30</f>
        <v>43555</v>
      </c>
      <c r="CL1231" s="551">
        <f>'Information Input'!$J$18</f>
        <v>2019</v>
      </c>
      <c r="CM1231" s="551" t="s">
        <v>96</v>
      </c>
      <c r="CN1231" s="1014" t="s">
        <v>241</v>
      </c>
      <c r="CO1231" s="542" t="s">
        <v>241</v>
      </c>
      <c r="CP1231" s="542" t="s">
        <v>671</v>
      </c>
      <c r="CQ1231" s="551">
        <v>30</v>
      </c>
      <c r="CR1231" s="542" t="s">
        <v>172</v>
      </c>
      <c r="CS1231" s="542" t="s">
        <v>238</v>
      </c>
      <c r="CT1231" s="1015">
        <f>'Report 1'!$AS$18</f>
        <v>0</v>
      </c>
      <c r="CU1231" s="1016">
        <f>SUMIF('Report 4A'!$G$16:$G$95,$CQ1231,'Report 4A'!$BA$16:$BA$95)</f>
        <v>0</v>
      </c>
      <c r="CV1231" s="1017">
        <f t="shared" si="216"/>
        <v>0</v>
      </c>
    </row>
    <row r="1232" spans="2:100">
      <c r="B1232" s="535" t="s">
        <v>669</v>
      </c>
      <c r="C1232" s="536">
        <v>1</v>
      </c>
      <c r="D1232" s="537" t="str">
        <f>'Information Input'!$M$14</f>
        <v xml:space="preserve">      -      </v>
      </c>
      <c r="E1232" s="537" t="s">
        <v>136</v>
      </c>
      <c r="F1232" s="538">
        <f t="shared" si="209"/>
        <v>43556</v>
      </c>
      <c r="G1232" s="538">
        <f t="shared" si="210"/>
        <v>43646</v>
      </c>
      <c r="H1232" s="538">
        <f>'Information Input'!$H$35</f>
        <v>43555</v>
      </c>
      <c r="I1232" s="537" t="str">
        <f>'Information Input'!$J$22</f>
        <v>Quarterly</v>
      </c>
      <c r="J1232" s="538">
        <f>'Information Input'!$H$30</f>
        <v>43555</v>
      </c>
      <c r="K1232" s="537">
        <f>'Information Input'!$J$18</f>
        <v>2019</v>
      </c>
      <c r="L1232" s="579" t="s">
        <v>104</v>
      </c>
      <c r="M1232" s="540" t="s">
        <v>105</v>
      </c>
      <c r="N1232" s="541" t="s">
        <v>103</v>
      </c>
      <c r="O1232" s="542" t="s">
        <v>671</v>
      </c>
      <c r="P1232" s="537">
        <v>15</v>
      </c>
      <c r="Q1232" s="541" t="s">
        <v>157</v>
      </c>
      <c r="R1232" s="541" t="s">
        <v>234</v>
      </c>
      <c r="S1232" s="543">
        <f>'Report 1'!$AH$18</f>
        <v>0</v>
      </c>
      <c r="T1232" s="544">
        <f>'Report 1'!$AH$35</f>
        <v>0</v>
      </c>
      <c r="U1232" s="545">
        <f>'Report 1'!$AH$121</f>
        <v>0</v>
      </c>
      <c r="AL1232" s="546" t="s">
        <v>669</v>
      </c>
      <c r="AM1232" s="547">
        <v>2</v>
      </c>
      <c r="AN1232" s="547" t="str">
        <f>'Information Input'!$M$14</f>
        <v xml:space="preserve">      -      </v>
      </c>
      <c r="AO1232" s="547" t="s">
        <v>139</v>
      </c>
      <c r="AP1232" s="538">
        <f>'Information Input'!$H$33</f>
        <v>43466</v>
      </c>
      <c r="AQ1232" s="538">
        <f>'Information Input'!$H$34</f>
        <v>43555</v>
      </c>
      <c r="AR1232" s="538">
        <f>'Information Input'!$H$35</f>
        <v>43555</v>
      </c>
      <c r="AS1232" s="547" t="str">
        <f>'Information Input'!$J$22</f>
        <v>Quarterly</v>
      </c>
      <c r="AT1232" s="538">
        <f>'Information Input'!$H$30</f>
        <v>43555</v>
      </c>
      <c r="AU1232" s="547">
        <f>'Information Input'!$J$18</f>
        <v>2019</v>
      </c>
      <c r="AV1232" s="547" t="s">
        <v>101</v>
      </c>
      <c r="AW1232" s="547" t="s">
        <v>102</v>
      </c>
      <c r="AX1232" s="547" t="s">
        <v>103</v>
      </c>
      <c r="AY1232" s="548" t="s">
        <v>671</v>
      </c>
      <c r="AZ1232" s="547">
        <v>13</v>
      </c>
      <c r="BA1232" s="549" t="s">
        <v>155</v>
      </c>
      <c r="BB1232" s="543" t="s">
        <v>232</v>
      </c>
      <c r="BC1232" s="550">
        <f>'Report 2'!$AJ245</f>
        <v>0</v>
      </c>
      <c r="BD1232" s="550">
        <f>'Report 2'!$AK245</f>
        <v>0</v>
      </c>
      <c r="BE1232" s="550">
        <f>'Report 2'!$AL245</f>
        <v>0</v>
      </c>
      <c r="BF1232" s="550">
        <f>'Report 2'!$AM245</f>
        <v>0</v>
      </c>
      <c r="BG1232" s="550">
        <f>'Report 2'!$AN245</f>
        <v>0</v>
      </c>
      <c r="BH1232" s="550">
        <f>'Report 2'!$AO245</f>
        <v>0</v>
      </c>
      <c r="BI1232" s="550">
        <f>'Report 2'!$AP245</f>
        <v>0</v>
      </c>
      <c r="CC1232" s="542" t="s">
        <v>669</v>
      </c>
      <c r="CD1232" s="1014" t="s">
        <v>672</v>
      </c>
      <c r="CE1232" s="1014" t="str">
        <f>'Information Input'!$M$14</f>
        <v xml:space="preserve">      -      </v>
      </c>
      <c r="CF1232" s="551" t="s">
        <v>137</v>
      </c>
      <c r="CG1232" s="552">
        <f t="shared" si="214"/>
        <v>43647</v>
      </c>
      <c r="CH1232" s="552">
        <f t="shared" si="215"/>
        <v>43738</v>
      </c>
      <c r="CI1232" s="552">
        <f>'Information Input'!$H$35</f>
        <v>43555</v>
      </c>
      <c r="CJ1232" s="551" t="str">
        <f>'Information Input'!$J$22</f>
        <v>Quarterly</v>
      </c>
      <c r="CK1232" s="552">
        <f>'Information Input'!$H$30</f>
        <v>43555</v>
      </c>
      <c r="CL1232" s="551">
        <f>'Information Input'!$J$18</f>
        <v>2019</v>
      </c>
      <c r="CM1232" s="551" t="s">
        <v>96</v>
      </c>
      <c r="CN1232" s="1014" t="s">
        <v>241</v>
      </c>
      <c r="CO1232" s="542" t="s">
        <v>241</v>
      </c>
      <c r="CP1232" s="542" t="s">
        <v>671</v>
      </c>
      <c r="CQ1232" s="551">
        <v>31</v>
      </c>
      <c r="CR1232" s="542" t="s">
        <v>173</v>
      </c>
      <c r="CS1232" s="542" t="s">
        <v>233</v>
      </c>
      <c r="CT1232" s="1015">
        <f>'Report 1'!$AS$18</f>
        <v>0</v>
      </c>
      <c r="CU1232" s="1016">
        <f>SUMIF('Report 4A'!$G$16:$G$95,$CQ1232,'Report 4A'!$BA$16:$BA$95)</f>
        <v>0</v>
      </c>
      <c r="CV1232" s="1017">
        <f t="shared" si="216"/>
        <v>0</v>
      </c>
    </row>
    <row r="1233" spans="2:100">
      <c r="B1233" s="535" t="s">
        <v>669</v>
      </c>
      <c r="C1233" s="536">
        <v>1</v>
      </c>
      <c r="D1233" s="537" t="str">
        <f>'Information Input'!$M$14</f>
        <v xml:space="preserve">      -      </v>
      </c>
      <c r="E1233" s="537" t="s">
        <v>136</v>
      </c>
      <c r="F1233" s="538">
        <f t="shared" si="209"/>
        <v>43556</v>
      </c>
      <c r="G1233" s="538">
        <f t="shared" si="210"/>
        <v>43646</v>
      </c>
      <c r="H1233" s="538">
        <f>'Information Input'!$H$35</f>
        <v>43555</v>
      </c>
      <c r="I1233" s="537" t="str">
        <f>'Information Input'!$J$22</f>
        <v>Quarterly</v>
      </c>
      <c r="J1233" s="538">
        <f>'Information Input'!$H$30</f>
        <v>43555</v>
      </c>
      <c r="K1233" s="537">
        <f>'Information Input'!$J$18</f>
        <v>2019</v>
      </c>
      <c r="L1233" s="579" t="s">
        <v>104</v>
      </c>
      <c r="M1233" s="540" t="s">
        <v>105</v>
      </c>
      <c r="N1233" s="541" t="s">
        <v>103</v>
      </c>
      <c r="O1233" s="542" t="s">
        <v>671</v>
      </c>
      <c r="P1233" s="537">
        <v>16</v>
      </c>
      <c r="Q1233" s="541" t="s">
        <v>158</v>
      </c>
      <c r="R1233" s="541" t="s">
        <v>235</v>
      </c>
      <c r="S1233" s="543">
        <f>'Report 1'!$AH$18</f>
        <v>0</v>
      </c>
      <c r="T1233" s="544">
        <f>'Report 1'!$AH$36</f>
        <v>0</v>
      </c>
      <c r="U1233" s="545">
        <f>'Report 1'!$AH$122</f>
        <v>0</v>
      </c>
      <c r="AL1233" s="546" t="s">
        <v>669</v>
      </c>
      <c r="AM1233" s="547">
        <v>2</v>
      </c>
      <c r="AN1233" s="547" t="str">
        <f>'Information Input'!$M$14</f>
        <v xml:space="preserve">      -      </v>
      </c>
      <c r="AO1233" s="547" t="s">
        <v>139</v>
      </c>
      <c r="AP1233" s="538">
        <f>'Information Input'!$H$33</f>
        <v>43466</v>
      </c>
      <c r="AQ1233" s="538">
        <f>'Information Input'!$H$34</f>
        <v>43555</v>
      </c>
      <c r="AR1233" s="538">
        <f>'Information Input'!$H$35</f>
        <v>43555</v>
      </c>
      <c r="AS1233" s="547" t="str">
        <f>'Information Input'!$J$22</f>
        <v>Quarterly</v>
      </c>
      <c r="AT1233" s="538">
        <f>'Information Input'!$H$30</f>
        <v>43555</v>
      </c>
      <c r="AU1233" s="547">
        <f>'Information Input'!$J$18</f>
        <v>2019</v>
      </c>
      <c r="AV1233" s="547" t="s">
        <v>101</v>
      </c>
      <c r="AW1233" s="547" t="s">
        <v>102</v>
      </c>
      <c r="AX1233" s="547" t="s">
        <v>103</v>
      </c>
      <c r="AY1233" s="548" t="s">
        <v>671</v>
      </c>
      <c r="AZ1233" s="547">
        <v>14</v>
      </c>
      <c r="BA1233" s="549" t="s">
        <v>156</v>
      </c>
      <c r="BB1233" s="543" t="s">
        <v>233</v>
      </c>
      <c r="BC1233" s="550">
        <f>'Report 2'!$AJ246</f>
        <v>0</v>
      </c>
      <c r="BD1233" s="550">
        <f>'Report 2'!$AK246</f>
        <v>0</v>
      </c>
      <c r="BE1233" s="550">
        <f>'Report 2'!$AL246</f>
        <v>0</v>
      </c>
      <c r="BF1233" s="550">
        <f>'Report 2'!$AM246</f>
        <v>0</v>
      </c>
      <c r="BG1233" s="550">
        <f>'Report 2'!$AN246</f>
        <v>0</v>
      </c>
      <c r="BH1233" s="550">
        <f>'Report 2'!$AO246</f>
        <v>0</v>
      </c>
      <c r="BI1233" s="550">
        <f>'Report 2'!$AP246</f>
        <v>0</v>
      </c>
      <c r="CC1233" s="542" t="s">
        <v>669</v>
      </c>
      <c r="CD1233" s="1014" t="s">
        <v>672</v>
      </c>
      <c r="CE1233" s="1014" t="str">
        <f>'Information Input'!$M$14</f>
        <v xml:space="preserve">      -      </v>
      </c>
      <c r="CF1233" s="551" t="s">
        <v>137</v>
      </c>
      <c r="CG1233" s="552">
        <f t="shared" si="214"/>
        <v>43647</v>
      </c>
      <c r="CH1233" s="552">
        <f t="shared" si="215"/>
        <v>43738</v>
      </c>
      <c r="CI1233" s="552">
        <f>'Information Input'!$H$35</f>
        <v>43555</v>
      </c>
      <c r="CJ1233" s="551" t="str">
        <f>'Information Input'!$J$22</f>
        <v>Quarterly</v>
      </c>
      <c r="CK1233" s="552">
        <f>'Information Input'!$H$30</f>
        <v>43555</v>
      </c>
      <c r="CL1233" s="551">
        <f>'Information Input'!$J$18</f>
        <v>2019</v>
      </c>
      <c r="CM1233" s="551" t="s">
        <v>96</v>
      </c>
      <c r="CN1233" s="1014" t="s">
        <v>241</v>
      </c>
      <c r="CO1233" s="542" t="s">
        <v>241</v>
      </c>
      <c r="CP1233" s="542" t="s">
        <v>671</v>
      </c>
      <c r="CQ1233" s="551">
        <v>32</v>
      </c>
      <c r="CR1233" s="542" t="s">
        <v>174</v>
      </c>
      <c r="CS1233" s="542" t="s">
        <v>238</v>
      </c>
      <c r="CT1233" s="1015">
        <f>'Report 1'!$AS$18</f>
        <v>0</v>
      </c>
      <c r="CU1233" s="1016">
        <f>SUMIF('Report 4A'!$G$16:$G$95,$CQ1233,'Report 4A'!$BA$16:$BA$95)</f>
        <v>0</v>
      </c>
      <c r="CV1233" s="1017">
        <f t="shared" si="216"/>
        <v>0</v>
      </c>
    </row>
    <row r="1234" spans="2:100">
      <c r="B1234" s="535" t="s">
        <v>669</v>
      </c>
      <c r="C1234" s="536">
        <v>1</v>
      </c>
      <c r="D1234" s="537" t="str">
        <f>'Information Input'!$M$14</f>
        <v xml:space="preserve">      -      </v>
      </c>
      <c r="E1234" s="537" t="s">
        <v>136</v>
      </c>
      <c r="F1234" s="538">
        <f t="shared" si="209"/>
        <v>43556</v>
      </c>
      <c r="G1234" s="538">
        <f t="shared" si="210"/>
        <v>43646</v>
      </c>
      <c r="H1234" s="538">
        <f>'Information Input'!$H$35</f>
        <v>43555</v>
      </c>
      <c r="I1234" s="537" t="str">
        <f>'Information Input'!$J$22</f>
        <v>Quarterly</v>
      </c>
      <c r="J1234" s="538">
        <f>'Information Input'!$H$30</f>
        <v>43555</v>
      </c>
      <c r="K1234" s="537">
        <f>'Information Input'!$J$18</f>
        <v>2019</v>
      </c>
      <c r="L1234" s="579" t="s">
        <v>104</v>
      </c>
      <c r="M1234" s="540" t="s">
        <v>105</v>
      </c>
      <c r="N1234" s="541" t="s">
        <v>103</v>
      </c>
      <c r="O1234" s="542" t="s">
        <v>671</v>
      </c>
      <c r="P1234" s="537">
        <v>17</v>
      </c>
      <c r="Q1234" s="541" t="s">
        <v>159</v>
      </c>
      <c r="R1234" s="541" t="s">
        <v>235</v>
      </c>
      <c r="S1234" s="543">
        <f>'Report 1'!$AH$18</f>
        <v>0</v>
      </c>
      <c r="T1234" s="544">
        <f>'Report 1'!$AH$37</f>
        <v>0</v>
      </c>
      <c r="U1234" s="545">
        <f>'Report 1'!$AH$123</f>
        <v>0</v>
      </c>
      <c r="AL1234" s="546" t="s">
        <v>669</v>
      </c>
      <c r="AM1234" s="547">
        <v>2</v>
      </c>
      <c r="AN1234" s="547" t="str">
        <f>'Information Input'!$M$14</f>
        <v xml:space="preserve">      -      </v>
      </c>
      <c r="AO1234" s="547" t="s">
        <v>139</v>
      </c>
      <c r="AP1234" s="538">
        <f>'Information Input'!$H$33</f>
        <v>43466</v>
      </c>
      <c r="AQ1234" s="538">
        <f>'Information Input'!$H$34</f>
        <v>43555</v>
      </c>
      <c r="AR1234" s="538">
        <f>'Information Input'!$H$35</f>
        <v>43555</v>
      </c>
      <c r="AS1234" s="547" t="str">
        <f>'Information Input'!$J$22</f>
        <v>Quarterly</v>
      </c>
      <c r="AT1234" s="538">
        <f>'Information Input'!$H$30</f>
        <v>43555</v>
      </c>
      <c r="AU1234" s="547">
        <f>'Information Input'!$J$18</f>
        <v>2019</v>
      </c>
      <c r="AV1234" s="547" t="s">
        <v>101</v>
      </c>
      <c r="AW1234" s="547" t="s">
        <v>102</v>
      </c>
      <c r="AX1234" s="547" t="s">
        <v>103</v>
      </c>
      <c r="AY1234" s="548" t="s">
        <v>671</v>
      </c>
      <c r="AZ1234" s="547">
        <v>15</v>
      </c>
      <c r="BA1234" s="549" t="s">
        <v>157</v>
      </c>
      <c r="BB1234" s="543" t="s">
        <v>234</v>
      </c>
      <c r="BC1234" s="550">
        <f>'Report 2'!$AJ247</f>
        <v>0</v>
      </c>
      <c r="BD1234" s="550">
        <f>'Report 2'!$AK247</f>
        <v>0</v>
      </c>
      <c r="BE1234" s="550">
        <f>'Report 2'!$AL247</f>
        <v>0</v>
      </c>
      <c r="BF1234" s="550">
        <f>'Report 2'!$AM247</f>
        <v>0</v>
      </c>
      <c r="BG1234" s="550">
        <f>'Report 2'!$AN247</f>
        <v>0</v>
      </c>
      <c r="BH1234" s="550">
        <f>'Report 2'!$AO247</f>
        <v>0</v>
      </c>
      <c r="BI1234" s="550">
        <f>'Report 2'!$AP247</f>
        <v>0</v>
      </c>
      <c r="CC1234" s="542" t="s">
        <v>669</v>
      </c>
      <c r="CD1234" s="1014" t="s">
        <v>672</v>
      </c>
      <c r="CE1234" s="1014" t="str">
        <f>'Information Input'!$M$14</f>
        <v xml:space="preserve">      -      </v>
      </c>
      <c r="CF1234" s="551" t="s">
        <v>137</v>
      </c>
      <c r="CG1234" s="552">
        <f t="shared" si="214"/>
        <v>43647</v>
      </c>
      <c r="CH1234" s="552">
        <f t="shared" si="215"/>
        <v>43738</v>
      </c>
      <c r="CI1234" s="552">
        <f>'Information Input'!$H$35</f>
        <v>43555</v>
      </c>
      <c r="CJ1234" s="551" t="str">
        <f>'Information Input'!$J$22</f>
        <v>Quarterly</v>
      </c>
      <c r="CK1234" s="552">
        <f>'Information Input'!$H$30</f>
        <v>43555</v>
      </c>
      <c r="CL1234" s="551">
        <f>'Information Input'!$J$18</f>
        <v>2019</v>
      </c>
      <c r="CM1234" s="551" t="s">
        <v>96</v>
      </c>
      <c r="CN1234" s="1014" t="s">
        <v>241</v>
      </c>
      <c r="CO1234" s="542" t="s">
        <v>241</v>
      </c>
      <c r="CP1234" s="542" t="s">
        <v>671</v>
      </c>
      <c r="CQ1234" s="551">
        <v>33</v>
      </c>
      <c r="CR1234" s="542" t="s">
        <v>175</v>
      </c>
      <c r="CS1234" s="542" t="s">
        <v>233</v>
      </c>
      <c r="CT1234" s="1015">
        <f>'Report 1'!$AS$18</f>
        <v>0</v>
      </c>
      <c r="CU1234" s="1016">
        <f>SUMIF('Report 4A'!$G$16:$G$95,$CQ1234,'Report 4A'!$BA$16:$BA$95)</f>
        <v>0</v>
      </c>
      <c r="CV1234" s="1017">
        <f t="shared" si="216"/>
        <v>0</v>
      </c>
    </row>
    <row r="1235" spans="2:100">
      <c r="B1235" s="535" t="s">
        <v>669</v>
      </c>
      <c r="C1235" s="536">
        <v>1</v>
      </c>
      <c r="D1235" s="537" t="str">
        <f>'Information Input'!$M$14</f>
        <v xml:space="preserve">      -      </v>
      </c>
      <c r="E1235" s="537" t="s">
        <v>136</v>
      </c>
      <c r="F1235" s="538">
        <f t="shared" si="209"/>
        <v>43556</v>
      </c>
      <c r="G1235" s="538">
        <f t="shared" si="210"/>
        <v>43646</v>
      </c>
      <c r="H1235" s="538">
        <f>'Information Input'!$H$35</f>
        <v>43555</v>
      </c>
      <c r="I1235" s="537" t="str">
        <f>'Information Input'!$J$22</f>
        <v>Quarterly</v>
      </c>
      <c r="J1235" s="538">
        <f>'Information Input'!$H$30</f>
        <v>43555</v>
      </c>
      <c r="K1235" s="537">
        <f>'Information Input'!$J$18</f>
        <v>2019</v>
      </c>
      <c r="L1235" s="579" t="s">
        <v>104</v>
      </c>
      <c r="M1235" s="540" t="s">
        <v>105</v>
      </c>
      <c r="N1235" s="541" t="s">
        <v>103</v>
      </c>
      <c r="O1235" s="542" t="s">
        <v>671</v>
      </c>
      <c r="P1235" s="537">
        <v>18</v>
      </c>
      <c r="Q1235" s="541" t="s">
        <v>160</v>
      </c>
      <c r="R1235" s="541" t="s">
        <v>235</v>
      </c>
      <c r="S1235" s="543">
        <f>'Report 1'!$AH$18</f>
        <v>0</v>
      </c>
      <c r="T1235" s="544">
        <f>'Report 1'!$AH$38</f>
        <v>0</v>
      </c>
      <c r="U1235" s="545">
        <f>'Report 1'!$AH$124</f>
        <v>0</v>
      </c>
      <c r="AL1235" s="546" t="s">
        <v>669</v>
      </c>
      <c r="AM1235" s="547">
        <v>2</v>
      </c>
      <c r="AN1235" s="547" t="str">
        <f>'Information Input'!$M$14</f>
        <v xml:space="preserve">      -      </v>
      </c>
      <c r="AO1235" s="547" t="s">
        <v>139</v>
      </c>
      <c r="AP1235" s="538">
        <f>'Information Input'!$H$33</f>
        <v>43466</v>
      </c>
      <c r="AQ1235" s="538">
        <f>'Information Input'!$H$34</f>
        <v>43555</v>
      </c>
      <c r="AR1235" s="538">
        <f>'Information Input'!$H$35</f>
        <v>43555</v>
      </c>
      <c r="AS1235" s="547" t="str">
        <f>'Information Input'!$J$22</f>
        <v>Quarterly</v>
      </c>
      <c r="AT1235" s="538">
        <f>'Information Input'!$H$30</f>
        <v>43555</v>
      </c>
      <c r="AU1235" s="547">
        <f>'Information Input'!$J$18</f>
        <v>2019</v>
      </c>
      <c r="AV1235" s="547" t="s">
        <v>101</v>
      </c>
      <c r="AW1235" s="547" t="s">
        <v>102</v>
      </c>
      <c r="AX1235" s="547" t="s">
        <v>103</v>
      </c>
      <c r="AY1235" s="548" t="s">
        <v>671</v>
      </c>
      <c r="AZ1235" s="547">
        <v>16</v>
      </c>
      <c r="BA1235" s="549" t="s">
        <v>158</v>
      </c>
      <c r="BB1235" s="543" t="s">
        <v>235</v>
      </c>
      <c r="BC1235" s="550">
        <f>'Report 2'!$AJ248</f>
        <v>0</v>
      </c>
      <c r="BD1235" s="550">
        <f>'Report 2'!$AK248</f>
        <v>0</v>
      </c>
      <c r="BE1235" s="550">
        <f>'Report 2'!$AL248</f>
        <v>0</v>
      </c>
      <c r="BF1235" s="550">
        <f>'Report 2'!$AM248</f>
        <v>0</v>
      </c>
      <c r="BG1235" s="550">
        <f>'Report 2'!$AN248</f>
        <v>0</v>
      </c>
      <c r="BH1235" s="550">
        <f>'Report 2'!$AO248</f>
        <v>0</v>
      </c>
      <c r="BI1235" s="550">
        <f>'Report 2'!$AP248</f>
        <v>0</v>
      </c>
      <c r="CC1235" s="542" t="s">
        <v>669</v>
      </c>
      <c r="CD1235" s="1014" t="s">
        <v>672</v>
      </c>
      <c r="CE1235" s="1014" t="str">
        <f>'Information Input'!$M$14</f>
        <v xml:space="preserve">      -      </v>
      </c>
      <c r="CF1235" s="551" t="s">
        <v>137</v>
      </c>
      <c r="CG1235" s="552">
        <f t="shared" si="214"/>
        <v>43647</v>
      </c>
      <c r="CH1235" s="552">
        <f t="shared" si="215"/>
        <v>43738</v>
      </c>
      <c r="CI1235" s="552">
        <f>'Information Input'!$H$35</f>
        <v>43555</v>
      </c>
      <c r="CJ1235" s="551" t="str">
        <f>'Information Input'!$J$22</f>
        <v>Quarterly</v>
      </c>
      <c r="CK1235" s="552">
        <f>'Information Input'!$H$30</f>
        <v>43555</v>
      </c>
      <c r="CL1235" s="551">
        <f>'Information Input'!$J$18</f>
        <v>2019</v>
      </c>
      <c r="CM1235" s="551" t="s">
        <v>96</v>
      </c>
      <c r="CN1235" s="1014" t="s">
        <v>241</v>
      </c>
      <c r="CO1235" s="542" t="s">
        <v>241</v>
      </c>
      <c r="CP1235" s="542" t="s">
        <v>671</v>
      </c>
      <c r="CQ1235" s="551">
        <v>34</v>
      </c>
      <c r="CR1235" s="542" t="s">
        <v>176</v>
      </c>
      <c r="CS1235" s="542" t="s">
        <v>238</v>
      </c>
      <c r="CT1235" s="1015">
        <f>'Report 1'!$AS$18</f>
        <v>0</v>
      </c>
      <c r="CU1235" s="1016">
        <f>SUMIF('Report 4A'!$G$16:$G$95,$CQ1235,'Report 4A'!$BA$16:$BA$95)</f>
        <v>0</v>
      </c>
      <c r="CV1235" s="1017">
        <f t="shared" si="216"/>
        <v>0</v>
      </c>
    </row>
    <row r="1236" spans="2:100">
      <c r="B1236" s="535" t="s">
        <v>669</v>
      </c>
      <c r="C1236" s="536">
        <v>1</v>
      </c>
      <c r="D1236" s="537" t="str">
        <f>'Information Input'!$M$14</f>
        <v xml:space="preserve">      -      </v>
      </c>
      <c r="E1236" s="537" t="s">
        <v>136</v>
      </c>
      <c r="F1236" s="538">
        <f t="shared" si="209"/>
        <v>43556</v>
      </c>
      <c r="G1236" s="538">
        <f t="shared" si="210"/>
        <v>43646</v>
      </c>
      <c r="H1236" s="538">
        <f>'Information Input'!$H$35</f>
        <v>43555</v>
      </c>
      <c r="I1236" s="537" t="str">
        <f>'Information Input'!$J$22</f>
        <v>Quarterly</v>
      </c>
      <c r="J1236" s="538">
        <f>'Information Input'!$H$30</f>
        <v>43555</v>
      </c>
      <c r="K1236" s="537">
        <f>'Information Input'!$J$18</f>
        <v>2019</v>
      </c>
      <c r="L1236" s="579" t="s">
        <v>104</v>
      </c>
      <c r="M1236" s="540" t="s">
        <v>105</v>
      </c>
      <c r="N1236" s="541" t="s">
        <v>103</v>
      </c>
      <c r="O1236" s="542" t="s">
        <v>671</v>
      </c>
      <c r="P1236" s="537">
        <v>19</v>
      </c>
      <c r="Q1236" s="541" t="s">
        <v>161</v>
      </c>
      <c r="R1236" s="541" t="s">
        <v>235</v>
      </c>
      <c r="S1236" s="543">
        <f>'Report 1'!$AH$18</f>
        <v>0</v>
      </c>
      <c r="T1236" s="544">
        <f>'Report 1'!$AH$39</f>
        <v>0</v>
      </c>
      <c r="U1236" s="545">
        <f>'Report 1'!$AH$125</f>
        <v>0</v>
      </c>
      <c r="AL1236" s="546" t="s">
        <v>669</v>
      </c>
      <c r="AM1236" s="547">
        <v>2</v>
      </c>
      <c r="AN1236" s="547" t="str">
        <f>'Information Input'!$M$14</f>
        <v xml:space="preserve">      -      </v>
      </c>
      <c r="AO1236" s="547" t="s">
        <v>139</v>
      </c>
      <c r="AP1236" s="538">
        <f>'Information Input'!$H$33</f>
        <v>43466</v>
      </c>
      <c r="AQ1236" s="538">
        <f>'Information Input'!$H$34</f>
        <v>43555</v>
      </c>
      <c r="AR1236" s="538">
        <f>'Information Input'!$H$35</f>
        <v>43555</v>
      </c>
      <c r="AS1236" s="547" t="str">
        <f>'Information Input'!$J$22</f>
        <v>Quarterly</v>
      </c>
      <c r="AT1236" s="538">
        <f>'Information Input'!$H$30</f>
        <v>43555</v>
      </c>
      <c r="AU1236" s="547">
        <f>'Information Input'!$J$18</f>
        <v>2019</v>
      </c>
      <c r="AV1236" s="547" t="s">
        <v>101</v>
      </c>
      <c r="AW1236" s="547" t="s">
        <v>102</v>
      </c>
      <c r="AX1236" s="547" t="s">
        <v>103</v>
      </c>
      <c r="AY1236" s="548" t="s">
        <v>671</v>
      </c>
      <c r="AZ1236" s="547">
        <v>17</v>
      </c>
      <c r="BA1236" s="549" t="s">
        <v>159</v>
      </c>
      <c r="BB1236" s="543" t="s">
        <v>235</v>
      </c>
      <c r="BC1236" s="550">
        <f>'Report 2'!$AJ249</f>
        <v>0</v>
      </c>
      <c r="BD1236" s="550">
        <f>'Report 2'!$AK249</f>
        <v>0</v>
      </c>
      <c r="BE1236" s="550">
        <f>'Report 2'!$AL249</f>
        <v>0</v>
      </c>
      <c r="BF1236" s="550">
        <f>'Report 2'!$AM249</f>
        <v>0</v>
      </c>
      <c r="BG1236" s="550">
        <f>'Report 2'!$AN249</f>
        <v>0</v>
      </c>
      <c r="BH1236" s="550">
        <f>'Report 2'!$AO249</f>
        <v>0</v>
      </c>
      <c r="BI1236" s="550">
        <f>'Report 2'!$AP249</f>
        <v>0</v>
      </c>
      <c r="CC1236" s="542" t="s">
        <v>669</v>
      </c>
      <c r="CD1236" s="1014" t="s">
        <v>672</v>
      </c>
      <c r="CE1236" s="1014" t="str">
        <f>'Information Input'!$M$14</f>
        <v xml:space="preserve">      -      </v>
      </c>
      <c r="CF1236" s="551" t="s">
        <v>137</v>
      </c>
      <c r="CG1236" s="552">
        <f t="shared" si="214"/>
        <v>43647</v>
      </c>
      <c r="CH1236" s="552">
        <f t="shared" si="215"/>
        <v>43738</v>
      </c>
      <c r="CI1236" s="552">
        <f>'Information Input'!$H$35</f>
        <v>43555</v>
      </c>
      <c r="CJ1236" s="551" t="str">
        <f>'Information Input'!$J$22</f>
        <v>Quarterly</v>
      </c>
      <c r="CK1236" s="552">
        <f>'Information Input'!$H$30</f>
        <v>43555</v>
      </c>
      <c r="CL1236" s="551">
        <f>'Information Input'!$J$18</f>
        <v>2019</v>
      </c>
      <c r="CM1236" s="551" t="s">
        <v>96</v>
      </c>
      <c r="CN1236" s="1014" t="s">
        <v>241</v>
      </c>
      <c r="CO1236" s="542" t="s">
        <v>241</v>
      </c>
      <c r="CP1236" s="542" t="s">
        <v>671</v>
      </c>
      <c r="CQ1236" s="551">
        <v>35</v>
      </c>
      <c r="CR1236" s="542" t="s">
        <v>177</v>
      </c>
      <c r="CS1236" s="542" t="s">
        <v>235</v>
      </c>
      <c r="CT1236" s="1015">
        <f>'Report 1'!$AS$18</f>
        <v>0</v>
      </c>
      <c r="CU1236" s="1016">
        <f>SUMIF('Report 4A'!$G$16:$G$95,$CQ1236,'Report 4A'!$BA$16:$BA$95)</f>
        <v>0</v>
      </c>
      <c r="CV1236" s="1017">
        <f t="shared" si="216"/>
        <v>0</v>
      </c>
    </row>
    <row r="1237" spans="2:100">
      <c r="B1237" s="535" t="s">
        <v>669</v>
      </c>
      <c r="C1237" s="536">
        <v>1</v>
      </c>
      <c r="D1237" s="537" t="str">
        <f>'Information Input'!$M$14</f>
        <v xml:space="preserve">      -      </v>
      </c>
      <c r="E1237" s="537" t="s">
        <v>136</v>
      </c>
      <c r="F1237" s="538">
        <f t="shared" si="209"/>
        <v>43556</v>
      </c>
      <c r="G1237" s="538">
        <f t="shared" si="210"/>
        <v>43646</v>
      </c>
      <c r="H1237" s="538">
        <f>'Information Input'!$H$35</f>
        <v>43555</v>
      </c>
      <c r="I1237" s="537" t="str">
        <f>'Information Input'!$J$22</f>
        <v>Quarterly</v>
      </c>
      <c r="J1237" s="538">
        <f>'Information Input'!$H$30</f>
        <v>43555</v>
      </c>
      <c r="K1237" s="537">
        <f>'Information Input'!$J$18</f>
        <v>2019</v>
      </c>
      <c r="L1237" s="579" t="s">
        <v>104</v>
      </c>
      <c r="M1237" s="540" t="s">
        <v>105</v>
      </c>
      <c r="N1237" s="541" t="s">
        <v>103</v>
      </c>
      <c r="O1237" s="542" t="s">
        <v>671</v>
      </c>
      <c r="P1237" s="537">
        <v>20</v>
      </c>
      <c r="Q1237" s="541" t="s">
        <v>162</v>
      </c>
      <c r="R1237" s="541" t="s">
        <v>235</v>
      </c>
      <c r="S1237" s="543">
        <f>'Report 1'!$AH$18</f>
        <v>0</v>
      </c>
      <c r="T1237" s="544">
        <f>'Report 1'!$AH$40</f>
        <v>0</v>
      </c>
      <c r="U1237" s="545">
        <f>'Report 1'!$AH$126</f>
        <v>0</v>
      </c>
      <c r="AL1237" s="546" t="s">
        <v>669</v>
      </c>
      <c r="AM1237" s="547">
        <v>2</v>
      </c>
      <c r="AN1237" s="547" t="str">
        <f>'Information Input'!$M$14</f>
        <v xml:space="preserve">      -      </v>
      </c>
      <c r="AO1237" s="547" t="s">
        <v>139</v>
      </c>
      <c r="AP1237" s="538">
        <f>'Information Input'!$H$33</f>
        <v>43466</v>
      </c>
      <c r="AQ1237" s="538">
        <f>'Information Input'!$H$34</f>
        <v>43555</v>
      </c>
      <c r="AR1237" s="538">
        <f>'Information Input'!$H$35</f>
        <v>43555</v>
      </c>
      <c r="AS1237" s="547" t="str">
        <f>'Information Input'!$J$22</f>
        <v>Quarterly</v>
      </c>
      <c r="AT1237" s="538">
        <f>'Information Input'!$H$30</f>
        <v>43555</v>
      </c>
      <c r="AU1237" s="547">
        <f>'Information Input'!$J$18</f>
        <v>2019</v>
      </c>
      <c r="AV1237" s="547" t="s">
        <v>101</v>
      </c>
      <c r="AW1237" s="547" t="s">
        <v>102</v>
      </c>
      <c r="AX1237" s="547" t="s">
        <v>103</v>
      </c>
      <c r="AY1237" s="548" t="s">
        <v>671</v>
      </c>
      <c r="AZ1237" s="547">
        <v>18</v>
      </c>
      <c r="BA1237" s="549" t="s">
        <v>160</v>
      </c>
      <c r="BB1237" s="543" t="s">
        <v>235</v>
      </c>
      <c r="BC1237" s="550">
        <f>'Report 2'!$AJ250</f>
        <v>0</v>
      </c>
      <c r="BD1237" s="550">
        <f>'Report 2'!$AK250</f>
        <v>0</v>
      </c>
      <c r="BE1237" s="550">
        <f>'Report 2'!$AL250</f>
        <v>0</v>
      </c>
      <c r="BF1237" s="550">
        <f>'Report 2'!$AM250</f>
        <v>0</v>
      </c>
      <c r="BG1237" s="550">
        <f>'Report 2'!$AN250</f>
        <v>0</v>
      </c>
      <c r="BH1237" s="550">
        <f>'Report 2'!$AO250</f>
        <v>0</v>
      </c>
      <c r="BI1237" s="550">
        <f>'Report 2'!$AP250</f>
        <v>0</v>
      </c>
      <c r="CC1237" s="542" t="s">
        <v>669</v>
      </c>
      <c r="CD1237" s="1014" t="s">
        <v>672</v>
      </c>
      <c r="CE1237" s="1014" t="str">
        <f>'Information Input'!$M$14</f>
        <v xml:space="preserve">      -      </v>
      </c>
      <c r="CF1237" s="551" t="s">
        <v>137</v>
      </c>
      <c r="CG1237" s="552">
        <f t="shared" si="214"/>
        <v>43647</v>
      </c>
      <c r="CH1237" s="552">
        <f t="shared" si="215"/>
        <v>43738</v>
      </c>
      <c r="CI1237" s="552">
        <f>'Information Input'!$H$35</f>
        <v>43555</v>
      </c>
      <c r="CJ1237" s="551" t="str">
        <f>'Information Input'!$J$22</f>
        <v>Quarterly</v>
      </c>
      <c r="CK1237" s="552">
        <f>'Information Input'!$H$30</f>
        <v>43555</v>
      </c>
      <c r="CL1237" s="551">
        <f>'Information Input'!$J$18</f>
        <v>2019</v>
      </c>
      <c r="CM1237" s="551" t="s">
        <v>96</v>
      </c>
      <c r="CN1237" s="1014" t="s">
        <v>241</v>
      </c>
      <c r="CO1237" s="542" t="s">
        <v>241</v>
      </c>
      <c r="CP1237" s="542" t="s">
        <v>671</v>
      </c>
      <c r="CQ1237" s="551">
        <v>36</v>
      </c>
      <c r="CR1237" s="542" t="s">
        <v>178</v>
      </c>
      <c r="CS1237" s="542" t="s">
        <v>235</v>
      </c>
      <c r="CT1237" s="1015">
        <f>'Report 1'!$AS$18</f>
        <v>0</v>
      </c>
      <c r="CU1237" s="1016">
        <f>SUMIF('Report 4A'!$G$16:$G$95,$CQ1237,'Report 4A'!$BA$16:$BA$95)</f>
        <v>0</v>
      </c>
      <c r="CV1237" s="1017">
        <f t="shared" si="216"/>
        <v>0</v>
      </c>
    </row>
    <row r="1238" spans="2:100">
      <c r="B1238" s="535" t="s">
        <v>669</v>
      </c>
      <c r="C1238" s="536">
        <v>1</v>
      </c>
      <c r="D1238" s="537" t="str">
        <f>'Information Input'!$M$14</f>
        <v xml:space="preserve">      -      </v>
      </c>
      <c r="E1238" s="537" t="s">
        <v>136</v>
      </c>
      <c r="F1238" s="538">
        <f t="shared" si="209"/>
        <v>43556</v>
      </c>
      <c r="G1238" s="538">
        <f t="shared" si="210"/>
        <v>43646</v>
      </c>
      <c r="H1238" s="538">
        <f>'Information Input'!$H$35</f>
        <v>43555</v>
      </c>
      <c r="I1238" s="537" t="str">
        <f>'Information Input'!$J$22</f>
        <v>Quarterly</v>
      </c>
      <c r="J1238" s="538">
        <f>'Information Input'!$H$30</f>
        <v>43555</v>
      </c>
      <c r="K1238" s="537">
        <f>'Information Input'!$J$18</f>
        <v>2019</v>
      </c>
      <c r="L1238" s="579" t="s">
        <v>104</v>
      </c>
      <c r="M1238" s="540" t="s">
        <v>105</v>
      </c>
      <c r="N1238" s="541" t="s">
        <v>103</v>
      </c>
      <c r="O1238" s="542" t="s">
        <v>671</v>
      </c>
      <c r="P1238" s="537">
        <v>21</v>
      </c>
      <c r="Q1238" s="541" t="s">
        <v>163</v>
      </c>
      <c r="R1238" s="541" t="s">
        <v>235</v>
      </c>
      <c r="S1238" s="543">
        <f>'Report 1'!$AH$18</f>
        <v>0</v>
      </c>
      <c r="T1238" s="544">
        <f>'Report 1'!$AH$41</f>
        <v>0</v>
      </c>
      <c r="U1238" s="545">
        <f>'Report 1'!$AH$127</f>
        <v>0</v>
      </c>
      <c r="AL1238" s="546" t="s">
        <v>669</v>
      </c>
      <c r="AM1238" s="547">
        <v>2</v>
      </c>
      <c r="AN1238" s="547" t="str">
        <f>'Information Input'!$M$14</f>
        <v xml:space="preserve">      -      </v>
      </c>
      <c r="AO1238" s="547" t="s">
        <v>139</v>
      </c>
      <c r="AP1238" s="538">
        <f>'Information Input'!$H$33</f>
        <v>43466</v>
      </c>
      <c r="AQ1238" s="538">
        <f>'Information Input'!$H$34</f>
        <v>43555</v>
      </c>
      <c r="AR1238" s="538">
        <f>'Information Input'!$H$35</f>
        <v>43555</v>
      </c>
      <c r="AS1238" s="547" t="str">
        <f>'Information Input'!$J$22</f>
        <v>Quarterly</v>
      </c>
      <c r="AT1238" s="538">
        <f>'Information Input'!$H$30</f>
        <v>43555</v>
      </c>
      <c r="AU1238" s="547">
        <f>'Information Input'!$J$18</f>
        <v>2019</v>
      </c>
      <c r="AV1238" s="547" t="s">
        <v>101</v>
      </c>
      <c r="AW1238" s="547" t="s">
        <v>102</v>
      </c>
      <c r="AX1238" s="547" t="s">
        <v>103</v>
      </c>
      <c r="AY1238" s="548" t="s">
        <v>671</v>
      </c>
      <c r="AZ1238" s="547">
        <v>19</v>
      </c>
      <c r="BA1238" s="549" t="s">
        <v>161</v>
      </c>
      <c r="BB1238" s="543" t="s">
        <v>235</v>
      </c>
      <c r="BC1238" s="550">
        <f>'Report 2'!$AJ251</f>
        <v>0</v>
      </c>
      <c r="BD1238" s="550">
        <f>'Report 2'!$AK251</f>
        <v>0</v>
      </c>
      <c r="BE1238" s="550">
        <f>'Report 2'!$AL251</f>
        <v>0</v>
      </c>
      <c r="BF1238" s="550">
        <f>'Report 2'!$AM251</f>
        <v>0</v>
      </c>
      <c r="BG1238" s="550">
        <f>'Report 2'!$AN251</f>
        <v>0</v>
      </c>
      <c r="BH1238" s="550">
        <f>'Report 2'!$AO251</f>
        <v>0</v>
      </c>
      <c r="BI1238" s="550">
        <f>'Report 2'!$AP251</f>
        <v>0</v>
      </c>
      <c r="CC1238" s="542" t="s">
        <v>669</v>
      </c>
      <c r="CD1238" s="1014" t="s">
        <v>672</v>
      </c>
      <c r="CE1238" s="1014" t="str">
        <f>'Information Input'!$M$14</f>
        <v xml:space="preserve">      -      </v>
      </c>
      <c r="CF1238" s="551" t="s">
        <v>137</v>
      </c>
      <c r="CG1238" s="552">
        <f t="shared" si="214"/>
        <v>43647</v>
      </c>
      <c r="CH1238" s="552">
        <f t="shared" si="215"/>
        <v>43738</v>
      </c>
      <c r="CI1238" s="552">
        <f>'Information Input'!$H$35</f>
        <v>43555</v>
      </c>
      <c r="CJ1238" s="551" t="str">
        <f>'Information Input'!$J$22</f>
        <v>Quarterly</v>
      </c>
      <c r="CK1238" s="552">
        <f>'Information Input'!$H$30</f>
        <v>43555</v>
      </c>
      <c r="CL1238" s="551">
        <f>'Information Input'!$J$18</f>
        <v>2019</v>
      </c>
      <c r="CM1238" s="551" t="s">
        <v>96</v>
      </c>
      <c r="CN1238" s="1014" t="s">
        <v>241</v>
      </c>
      <c r="CO1238" s="542" t="s">
        <v>241</v>
      </c>
      <c r="CP1238" s="542" t="s">
        <v>671</v>
      </c>
      <c r="CQ1238" s="551">
        <v>37</v>
      </c>
      <c r="CR1238" s="542" t="s">
        <v>179</v>
      </c>
      <c r="CS1238" s="542" t="s">
        <v>231</v>
      </c>
      <c r="CT1238" s="1015">
        <f>'Report 1'!$AS$18</f>
        <v>0</v>
      </c>
      <c r="CU1238" s="1016">
        <f>SUMIF('Report 4A'!$G$16:$G$95,$CQ1238,'Report 4A'!$BA$16:$BA$95)</f>
        <v>0</v>
      </c>
      <c r="CV1238" s="1017">
        <f t="shared" si="216"/>
        <v>0</v>
      </c>
    </row>
    <row r="1239" spans="2:100">
      <c r="B1239" s="535" t="s">
        <v>669</v>
      </c>
      <c r="C1239" s="536">
        <v>1</v>
      </c>
      <c r="D1239" s="537" t="str">
        <f>'Information Input'!$M$14</f>
        <v xml:space="preserve">      -      </v>
      </c>
      <c r="E1239" s="537" t="s">
        <v>136</v>
      </c>
      <c r="F1239" s="538">
        <f t="shared" si="209"/>
        <v>43556</v>
      </c>
      <c r="G1239" s="538">
        <f t="shared" si="210"/>
        <v>43646</v>
      </c>
      <c r="H1239" s="538">
        <f>'Information Input'!$H$35</f>
        <v>43555</v>
      </c>
      <c r="I1239" s="537" t="str">
        <f>'Information Input'!$J$22</f>
        <v>Quarterly</v>
      </c>
      <c r="J1239" s="538">
        <f>'Information Input'!$H$30</f>
        <v>43555</v>
      </c>
      <c r="K1239" s="537">
        <f>'Information Input'!$J$18</f>
        <v>2019</v>
      </c>
      <c r="L1239" s="579" t="s">
        <v>104</v>
      </c>
      <c r="M1239" s="540" t="s">
        <v>105</v>
      </c>
      <c r="N1239" s="541" t="s">
        <v>103</v>
      </c>
      <c r="O1239" s="542" t="s">
        <v>671</v>
      </c>
      <c r="P1239" s="537">
        <v>22</v>
      </c>
      <c r="Q1239" s="541" t="s">
        <v>164</v>
      </c>
      <c r="R1239" s="541" t="s">
        <v>236</v>
      </c>
      <c r="S1239" s="543">
        <f>'Report 1'!$AH$18</f>
        <v>0</v>
      </c>
      <c r="T1239" s="544">
        <f>'Report 1'!$AH$42</f>
        <v>0</v>
      </c>
      <c r="U1239" s="545">
        <f>'Report 1'!$AH$128</f>
        <v>0</v>
      </c>
      <c r="AL1239" s="546" t="s">
        <v>669</v>
      </c>
      <c r="AM1239" s="547">
        <v>2</v>
      </c>
      <c r="AN1239" s="547" t="str">
        <f>'Information Input'!$M$14</f>
        <v xml:space="preserve">      -      </v>
      </c>
      <c r="AO1239" s="547" t="s">
        <v>139</v>
      </c>
      <c r="AP1239" s="538">
        <f>'Information Input'!$H$33</f>
        <v>43466</v>
      </c>
      <c r="AQ1239" s="538">
        <f>'Information Input'!$H$34</f>
        <v>43555</v>
      </c>
      <c r="AR1239" s="538">
        <f>'Information Input'!$H$35</f>
        <v>43555</v>
      </c>
      <c r="AS1239" s="547" t="str">
        <f>'Information Input'!$J$22</f>
        <v>Quarterly</v>
      </c>
      <c r="AT1239" s="538">
        <f>'Information Input'!$H$30</f>
        <v>43555</v>
      </c>
      <c r="AU1239" s="547">
        <f>'Information Input'!$J$18</f>
        <v>2019</v>
      </c>
      <c r="AV1239" s="547" t="s">
        <v>101</v>
      </c>
      <c r="AW1239" s="547" t="s">
        <v>102</v>
      </c>
      <c r="AX1239" s="547" t="s">
        <v>103</v>
      </c>
      <c r="AY1239" s="548" t="s">
        <v>671</v>
      </c>
      <c r="AZ1239" s="547">
        <v>20</v>
      </c>
      <c r="BA1239" s="549" t="s">
        <v>162</v>
      </c>
      <c r="BB1239" s="543" t="s">
        <v>235</v>
      </c>
      <c r="BC1239" s="550">
        <f>'Report 2'!$AJ252</f>
        <v>0</v>
      </c>
      <c r="BD1239" s="550">
        <f>'Report 2'!$AK252</f>
        <v>0</v>
      </c>
      <c r="BE1239" s="550">
        <f>'Report 2'!$AL252</f>
        <v>0</v>
      </c>
      <c r="BF1239" s="550">
        <f>'Report 2'!$AM252</f>
        <v>0</v>
      </c>
      <c r="BG1239" s="550">
        <f>'Report 2'!$AN252</f>
        <v>0</v>
      </c>
      <c r="BH1239" s="550">
        <f>'Report 2'!$AO252</f>
        <v>0</v>
      </c>
      <c r="BI1239" s="550">
        <f>'Report 2'!$AP252</f>
        <v>0</v>
      </c>
      <c r="CC1239" s="542" t="s">
        <v>669</v>
      </c>
      <c r="CD1239" s="1014" t="s">
        <v>672</v>
      </c>
      <c r="CE1239" s="1014" t="str">
        <f>'Information Input'!$M$14</f>
        <v xml:space="preserve">      -      </v>
      </c>
      <c r="CF1239" s="551" t="s">
        <v>137</v>
      </c>
      <c r="CG1239" s="552">
        <f t="shared" si="214"/>
        <v>43647</v>
      </c>
      <c r="CH1239" s="552">
        <f t="shared" si="215"/>
        <v>43738</v>
      </c>
      <c r="CI1239" s="552">
        <f>'Information Input'!$H$35</f>
        <v>43555</v>
      </c>
      <c r="CJ1239" s="551" t="str">
        <f>'Information Input'!$J$22</f>
        <v>Quarterly</v>
      </c>
      <c r="CK1239" s="552">
        <f>'Information Input'!$H$30</f>
        <v>43555</v>
      </c>
      <c r="CL1239" s="551">
        <f>'Information Input'!$J$18</f>
        <v>2019</v>
      </c>
      <c r="CM1239" s="551" t="s">
        <v>96</v>
      </c>
      <c r="CN1239" s="1014" t="s">
        <v>241</v>
      </c>
      <c r="CO1239" s="542" t="s">
        <v>241</v>
      </c>
      <c r="CP1239" s="542" t="s">
        <v>671</v>
      </c>
      <c r="CQ1239" s="551">
        <v>38</v>
      </c>
      <c r="CR1239" s="542" t="s">
        <v>180</v>
      </c>
      <c r="CS1239" s="542" t="s">
        <v>233</v>
      </c>
      <c r="CT1239" s="1015">
        <f>'Report 1'!$AS$18</f>
        <v>0</v>
      </c>
      <c r="CU1239" s="1016">
        <f>SUMIF('Report 4A'!$G$16:$G$95,$CQ1239,'Report 4A'!$BA$16:$BA$95)</f>
        <v>0</v>
      </c>
      <c r="CV1239" s="1017">
        <f t="shared" si="216"/>
        <v>0</v>
      </c>
    </row>
    <row r="1240" spans="2:100">
      <c r="B1240" s="535" t="s">
        <v>669</v>
      </c>
      <c r="C1240" s="536">
        <v>1</v>
      </c>
      <c r="D1240" s="537" t="str">
        <f>'Information Input'!$M$14</f>
        <v xml:space="preserve">      -      </v>
      </c>
      <c r="E1240" s="537" t="s">
        <v>136</v>
      </c>
      <c r="F1240" s="538">
        <f t="shared" si="209"/>
        <v>43556</v>
      </c>
      <c r="G1240" s="538">
        <f t="shared" si="210"/>
        <v>43646</v>
      </c>
      <c r="H1240" s="538">
        <f>'Information Input'!$H$35</f>
        <v>43555</v>
      </c>
      <c r="I1240" s="537" t="str">
        <f>'Information Input'!$J$22</f>
        <v>Quarterly</v>
      </c>
      <c r="J1240" s="538">
        <f>'Information Input'!$H$30</f>
        <v>43555</v>
      </c>
      <c r="K1240" s="537">
        <f>'Information Input'!$J$18</f>
        <v>2019</v>
      </c>
      <c r="L1240" s="579" t="s">
        <v>104</v>
      </c>
      <c r="M1240" s="540" t="s">
        <v>105</v>
      </c>
      <c r="N1240" s="541" t="s">
        <v>103</v>
      </c>
      <c r="O1240" s="542" t="s">
        <v>671</v>
      </c>
      <c r="P1240" s="537">
        <v>23</v>
      </c>
      <c r="Q1240" s="541" t="s">
        <v>165</v>
      </c>
      <c r="R1240" s="541" t="s">
        <v>236</v>
      </c>
      <c r="S1240" s="543">
        <f>'Report 1'!$AH$18</f>
        <v>0</v>
      </c>
      <c r="T1240" s="544">
        <f>'Report 1'!$AH$43</f>
        <v>0</v>
      </c>
      <c r="U1240" s="545">
        <f>'Report 1'!$AH$129</f>
        <v>0</v>
      </c>
      <c r="AL1240" s="546" t="s">
        <v>669</v>
      </c>
      <c r="AM1240" s="547">
        <v>2</v>
      </c>
      <c r="AN1240" s="547" t="str">
        <f>'Information Input'!$M$14</f>
        <v xml:space="preserve">      -      </v>
      </c>
      <c r="AO1240" s="547" t="s">
        <v>139</v>
      </c>
      <c r="AP1240" s="538">
        <f>'Information Input'!$H$33</f>
        <v>43466</v>
      </c>
      <c r="AQ1240" s="538">
        <f>'Information Input'!$H$34</f>
        <v>43555</v>
      </c>
      <c r="AR1240" s="538">
        <f>'Information Input'!$H$35</f>
        <v>43555</v>
      </c>
      <c r="AS1240" s="547" t="str">
        <f>'Information Input'!$J$22</f>
        <v>Quarterly</v>
      </c>
      <c r="AT1240" s="538">
        <f>'Information Input'!$H$30</f>
        <v>43555</v>
      </c>
      <c r="AU1240" s="547">
        <f>'Information Input'!$J$18</f>
        <v>2019</v>
      </c>
      <c r="AV1240" s="547" t="s">
        <v>101</v>
      </c>
      <c r="AW1240" s="547" t="s">
        <v>102</v>
      </c>
      <c r="AX1240" s="547" t="s">
        <v>103</v>
      </c>
      <c r="AY1240" s="548" t="s">
        <v>671</v>
      </c>
      <c r="AZ1240" s="547">
        <v>21</v>
      </c>
      <c r="BA1240" s="549" t="s">
        <v>163</v>
      </c>
      <c r="BB1240" s="543" t="s">
        <v>235</v>
      </c>
      <c r="BC1240" s="550">
        <f>'Report 2'!$AJ253</f>
        <v>0</v>
      </c>
      <c r="BD1240" s="550">
        <f>'Report 2'!$AK253</f>
        <v>0</v>
      </c>
      <c r="BE1240" s="550">
        <f>'Report 2'!$AL253</f>
        <v>0</v>
      </c>
      <c r="BF1240" s="550">
        <f>'Report 2'!$AM253</f>
        <v>0</v>
      </c>
      <c r="BG1240" s="550">
        <f>'Report 2'!$AN253</f>
        <v>0</v>
      </c>
      <c r="BH1240" s="550">
        <f>'Report 2'!$AO253</f>
        <v>0</v>
      </c>
      <c r="BI1240" s="550">
        <f>'Report 2'!$AP253</f>
        <v>0</v>
      </c>
      <c r="CC1240" s="542" t="s">
        <v>669</v>
      </c>
      <c r="CD1240" s="1014" t="s">
        <v>672</v>
      </c>
      <c r="CE1240" s="1014" t="str">
        <f>'Information Input'!$M$14</f>
        <v xml:space="preserve">      -      </v>
      </c>
      <c r="CF1240" s="551" t="s">
        <v>137</v>
      </c>
      <c r="CG1240" s="552">
        <f t="shared" si="214"/>
        <v>43647</v>
      </c>
      <c r="CH1240" s="552">
        <f t="shared" si="215"/>
        <v>43738</v>
      </c>
      <c r="CI1240" s="552">
        <f>'Information Input'!$H$35</f>
        <v>43555</v>
      </c>
      <c r="CJ1240" s="551" t="str">
        <f>'Information Input'!$J$22</f>
        <v>Quarterly</v>
      </c>
      <c r="CK1240" s="552">
        <f>'Information Input'!$H$30</f>
        <v>43555</v>
      </c>
      <c r="CL1240" s="551">
        <f>'Information Input'!$J$18</f>
        <v>2019</v>
      </c>
      <c r="CM1240" s="551" t="s">
        <v>96</v>
      </c>
      <c r="CN1240" s="1014" t="s">
        <v>241</v>
      </c>
      <c r="CO1240" s="542" t="s">
        <v>241</v>
      </c>
      <c r="CP1240" s="542" t="s">
        <v>671</v>
      </c>
      <c r="CQ1240" s="551">
        <v>39</v>
      </c>
      <c r="CR1240" s="542" t="s">
        <v>181</v>
      </c>
      <c r="CS1240" s="542" t="s">
        <v>233</v>
      </c>
      <c r="CT1240" s="1015">
        <f>'Report 1'!$AS$18</f>
        <v>0</v>
      </c>
      <c r="CU1240" s="1016">
        <f>SUMIF('Report 4A'!$G$16:$G$95,$CQ1240,'Report 4A'!$BA$16:$BA$95)</f>
        <v>0</v>
      </c>
      <c r="CV1240" s="1017">
        <f t="shared" si="216"/>
        <v>0</v>
      </c>
    </row>
    <row r="1241" spans="2:100">
      <c r="B1241" s="535" t="s">
        <v>669</v>
      </c>
      <c r="C1241" s="536">
        <v>1</v>
      </c>
      <c r="D1241" s="537" t="str">
        <f>'Information Input'!$M$14</f>
        <v xml:space="preserve">      -      </v>
      </c>
      <c r="E1241" s="537" t="s">
        <v>136</v>
      </c>
      <c r="F1241" s="538">
        <f t="shared" ref="F1241:F1304" si="217">DATE(K1241,4,1)</f>
        <v>43556</v>
      </c>
      <c r="G1241" s="538">
        <f t="shared" ref="G1241:G1304" si="218">DATE(K1241,6,30)</f>
        <v>43646</v>
      </c>
      <c r="H1241" s="538">
        <f>'Information Input'!$H$35</f>
        <v>43555</v>
      </c>
      <c r="I1241" s="537" t="str">
        <f>'Information Input'!$J$22</f>
        <v>Quarterly</v>
      </c>
      <c r="J1241" s="538">
        <f>'Information Input'!$H$30</f>
        <v>43555</v>
      </c>
      <c r="K1241" s="537">
        <f>'Information Input'!$J$18</f>
        <v>2019</v>
      </c>
      <c r="L1241" s="579" t="s">
        <v>104</v>
      </c>
      <c r="M1241" s="540" t="s">
        <v>105</v>
      </c>
      <c r="N1241" s="541" t="s">
        <v>103</v>
      </c>
      <c r="O1241" s="542" t="s">
        <v>671</v>
      </c>
      <c r="P1241" s="537">
        <v>24</v>
      </c>
      <c r="Q1241" s="541" t="s">
        <v>166</v>
      </c>
      <c r="R1241" s="541" t="s">
        <v>233</v>
      </c>
      <c r="S1241" s="543">
        <f>'Report 1'!$AH$18</f>
        <v>0</v>
      </c>
      <c r="T1241" s="544">
        <f>'Report 1'!$AH$44</f>
        <v>0</v>
      </c>
      <c r="U1241" s="545">
        <f>'Report 1'!$AH$130</f>
        <v>0</v>
      </c>
      <c r="AL1241" s="546" t="s">
        <v>669</v>
      </c>
      <c r="AM1241" s="547">
        <v>2</v>
      </c>
      <c r="AN1241" s="547" t="str">
        <f>'Information Input'!$M$14</f>
        <v xml:space="preserve">      -      </v>
      </c>
      <c r="AO1241" s="547" t="s">
        <v>139</v>
      </c>
      <c r="AP1241" s="538">
        <f>'Information Input'!$H$33</f>
        <v>43466</v>
      </c>
      <c r="AQ1241" s="538">
        <f>'Information Input'!$H$34</f>
        <v>43555</v>
      </c>
      <c r="AR1241" s="538">
        <f>'Information Input'!$H$35</f>
        <v>43555</v>
      </c>
      <c r="AS1241" s="547" t="str">
        <f>'Information Input'!$J$22</f>
        <v>Quarterly</v>
      </c>
      <c r="AT1241" s="538">
        <f>'Information Input'!$H$30</f>
        <v>43555</v>
      </c>
      <c r="AU1241" s="547">
        <f>'Information Input'!$J$18</f>
        <v>2019</v>
      </c>
      <c r="AV1241" s="547" t="s">
        <v>101</v>
      </c>
      <c r="AW1241" s="547" t="s">
        <v>102</v>
      </c>
      <c r="AX1241" s="547" t="s">
        <v>103</v>
      </c>
      <c r="AY1241" s="548" t="s">
        <v>671</v>
      </c>
      <c r="AZ1241" s="547">
        <v>22</v>
      </c>
      <c r="BA1241" s="549" t="s">
        <v>164</v>
      </c>
      <c r="BB1241" s="543" t="s">
        <v>236</v>
      </c>
      <c r="BC1241" s="550">
        <f>'Report 2'!$AJ254</f>
        <v>0</v>
      </c>
      <c r="BD1241" s="550">
        <f>'Report 2'!$AK254</f>
        <v>0</v>
      </c>
      <c r="BE1241" s="550">
        <f>'Report 2'!$AL254</f>
        <v>0</v>
      </c>
      <c r="BF1241" s="550">
        <f>'Report 2'!$AM254</f>
        <v>0</v>
      </c>
      <c r="BG1241" s="550">
        <f>'Report 2'!$AN254</f>
        <v>0</v>
      </c>
      <c r="BH1241" s="550">
        <f>'Report 2'!$AO254</f>
        <v>0</v>
      </c>
      <c r="BI1241" s="550">
        <f>'Report 2'!$AP254</f>
        <v>0</v>
      </c>
      <c r="CC1241" s="542" t="s">
        <v>669</v>
      </c>
      <c r="CD1241" s="1014" t="s">
        <v>672</v>
      </c>
      <c r="CE1241" s="1014" t="str">
        <f>'Information Input'!$M$14</f>
        <v xml:space="preserve">      -      </v>
      </c>
      <c r="CF1241" s="551" t="s">
        <v>137</v>
      </c>
      <c r="CG1241" s="552">
        <f t="shared" si="214"/>
        <v>43647</v>
      </c>
      <c r="CH1241" s="552">
        <f t="shared" si="215"/>
        <v>43738</v>
      </c>
      <c r="CI1241" s="552">
        <f>'Information Input'!$H$35</f>
        <v>43555</v>
      </c>
      <c r="CJ1241" s="551" t="str">
        <f>'Information Input'!$J$22</f>
        <v>Quarterly</v>
      </c>
      <c r="CK1241" s="552">
        <f>'Information Input'!$H$30</f>
        <v>43555</v>
      </c>
      <c r="CL1241" s="551">
        <f>'Information Input'!$J$18</f>
        <v>2019</v>
      </c>
      <c r="CM1241" s="551" t="s">
        <v>96</v>
      </c>
      <c r="CN1241" s="1014" t="s">
        <v>241</v>
      </c>
      <c r="CO1241" s="542" t="s">
        <v>241</v>
      </c>
      <c r="CP1241" s="542" t="s">
        <v>671</v>
      </c>
      <c r="CQ1241" s="551">
        <v>40</v>
      </c>
      <c r="CR1241" s="542" t="s">
        <v>182</v>
      </c>
      <c r="CS1241" s="542" t="s">
        <v>238</v>
      </c>
      <c r="CT1241" s="1015">
        <f>'Report 1'!$AS$18</f>
        <v>0</v>
      </c>
      <c r="CU1241" s="1016">
        <f>SUMIF('Report 4A'!$G$16:$G$95,$CQ1241,'Report 4A'!$BA$16:$BA$95)</f>
        <v>0</v>
      </c>
      <c r="CV1241" s="1017">
        <f t="shared" si="216"/>
        <v>0</v>
      </c>
    </row>
    <row r="1242" spans="2:100">
      <c r="B1242" s="535" t="s">
        <v>669</v>
      </c>
      <c r="C1242" s="536">
        <v>1</v>
      </c>
      <c r="D1242" s="537" t="str">
        <f>'Information Input'!$M$14</f>
        <v xml:space="preserve">      -      </v>
      </c>
      <c r="E1242" s="537" t="s">
        <v>136</v>
      </c>
      <c r="F1242" s="538">
        <f t="shared" si="217"/>
        <v>43556</v>
      </c>
      <c r="G1242" s="538">
        <f t="shared" si="218"/>
        <v>43646</v>
      </c>
      <c r="H1242" s="538">
        <f>'Information Input'!$H$35</f>
        <v>43555</v>
      </c>
      <c r="I1242" s="537" t="str">
        <f>'Information Input'!$J$22</f>
        <v>Quarterly</v>
      </c>
      <c r="J1242" s="538">
        <f>'Information Input'!$H$30</f>
        <v>43555</v>
      </c>
      <c r="K1242" s="537">
        <f>'Information Input'!$J$18</f>
        <v>2019</v>
      </c>
      <c r="L1242" s="579" t="s">
        <v>104</v>
      </c>
      <c r="M1242" s="540" t="s">
        <v>105</v>
      </c>
      <c r="N1242" s="541" t="s">
        <v>103</v>
      </c>
      <c r="O1242" s="542" t="s">
        <v>671</v>
      </c>
      <c r="P1242" s="537">
        <v>25</v>
      </c>
      <c r="Q1242" s="541" t="s">
        <v>167</v>
      </c>
      <c r="R1242" s="541" t="s">
        <v>233</v>
      </c>
      <c r="S1242" s="543">
        <f>'Report 1'!$AH$18</f>
        <v>0</v>
      </c>
      <c r="T1242" s="544">
        <f>'Report 1'!$AH$45</f>
        <v>0</v>
      </c>
      <c r="U1242" s="545">
        <f>'Report 1'!$AH$131</f>
        <v>0</v>
      </c>
      <c r="AL1242" s="546" t="s">
        <v>669</v>
      </c>
      <c r="AM1242" s="547">
        <v>2</v>
      </c>
      <c r="AN1242" s="547" t="str">
        <f>'Information Input'!$M$14</f>
        <v xml:space="preserve">      -      </v>
      </c>
      <c r="AO1242" s="547" t="s">
        <v>139</v>
      </c>
      <c r="AP1242" s="538">
        <f>'Information Input'!$H$33</f>
        <v>43466</v>
      </c>
      <c r="AQ1242" s="538">
        <f>'Information Input'!$H$34</f>
        <v>43555</v>
      </c>
      <c r="AR1242" s="538">
        <f>'Information Input'!$H$35</f>
        <v>43555</v>
      </c>
      <c r="AS1242" s="547" t="str">
        <f>'Information Input'!$J$22</f>
        <v>Quarterly</v>
      </c>
      <c r="AT1242" s="538">
        <f>'Information Input'!$H$30</f>
        <v>43555</v>
      </c>
      <c r="AU1242" s="547">
        <f>'Information Input'!$J$18</f>
        <v>2019</v>
      </c>
      <c r="AV1242" s="547" t="s">
        <v>101</v>
      </c>
      <c r="AW1242" s="547" t="s">
        <v>102</v>
      </c>
      <c r="AX1242" s="547" t="s">
        <v>103</v>
      </c>
      <c r="AY1242" s="548" t="s">
        <v>671</v>
      </c>
      <c r="AZ1242" s="547">
        <v>23</v>
      </c>
      <c r="BA1242" s="549" t="s">
        <v>165</v>
      </c>
      <c r="BB1242" s="543" t="s">
        <v>236</v>
      </c>
      <c r="BC1242" s="550">
        <f>'Report 2'!$AJ255</f>
        <v>0</v>
      </c>
      <c r="BD1242" s="550">
        <f>'Report 2'!$AK255</f>
        <v>0</v>
      </c>
      <c r="BE1242" s="550">
        <f>'Report 2'!$AL255</f>
        <v>0</v>
      </c>
      <c r="BF1242" s="550">
        <f>'Report 2'!$AM255</f>
        <v>0</v>
      </c>
      <c r="BG1242" s="550">
        <f>'Report 2'!$AN255</f>
        <v>0</v>
      </c>
      <c r="BH1242" s="550">
        <f>'Report 2'!$AO255</f>
        <v>0</v>
      </c>
      <c r="BI1242" s="550">
        <f>'Report 2'!$AP255</f>
        <v>0</v>
      </c>
      <c r="CC1242" s="542" t="s">
        <v>669</v>
      </c>
      <c r="CD1242" s="1014" t="s">
        <v>672</v>
      </c>
      <c r="CE1242" s="1014" t="str">
        <f>'Information Input'!$M$14</f>
        <v xml:space="preserve">      -      </v>
      </c>
      <c r="CF1242" s="551" t="s">
        <v>137</v>
      </c>
      <c r="CG1242" s="552">
        <f t="shared" si="214"/>
        <v>43647</v>
      </c>
      <c r="CH1242" s="552">
        <f t="shared" si="215"/>
        <v>43738</v>
      </c>
      <c r="CI1242" s="552">
        <f>'Information Input'!$H$35</f>
        <v>43555</v>
      </c>
      <c r="CJ1242" s="551" t="str">
        <f>'Information Input'!$J$22</f>
        <v>Quarterly</v>
      </c>
      <c r="CK1242" s="552">
        <f>'Information Input'!$H$30</f>
        <v>43555</v>
      </c>
      <c r="CL1242" s="551">
        <f>'Information Input'!$J$18</f>
        <v>2019</v>
      </c>
      <c r="CM1242" s="551" t="s">
        <v>96</v>
      </c>
      <c r="CN1242" s="1014" t="s">
        <v>241</v>
      </c>
      <c r="CO1242" s="542" t="s">
        <v>241</v>
      </c>
      <c r="CP1242" s="542" t="s">
        <v>671</v>
      </c>
      <c r="CQ1242" s="551">
        <v>41</v>
      </c>
      <c r="CR1242" s="542" t="s">
        <v>183</v>
      </c>
      <c r="CS1242" s="542" t="s">
        <v>238</v>
      </c>
      <c r="CT1242" s="1015">
        <f>'Report 1'!$AS$18</f>
        <v>0</v>
      </c>
      <c r="CU1242" s="1016">
        <f>SUMIF('Report 4A'!$G$16:$G$95,$CQ1242,'Report 4A'!$BA$16:$BA$95)</f>
        <v>0</v>
      </c>
      <c r="CV1242" s="1017">
        <f t="shared" si="216"/>
        <v>0</v>
      </c>
    </row>
    <row r="1243" spans="2:100">
      <c r="B1243" s="535" t="s">
        <v>669</v>
      </c>
      <c r="C1243" s="536">
        <v>1</v>
      </c>
      <c r="D1243" s="537" t="str">
        <f>'Information Input'!$M$14</f>
        <v xml:space="preserve">      -      </v>
      </c>
      <c r="E1243" s="537" t="s">
        <v>136</v>
      </c>
      <c r="F1243" s="538">
        <f t="shared" si="217"/>
        <v>43556</v>
      </c>
      <c r="G1243" s="538">
        <f t="shared" si="218"/>
        <v>43646</v>
      </c>
      <c r="H1243" s="538">
        <f>'Information Input'!$H$35</f>
        <v>43555</v>
      </c>
      <c r="I1243" s="537" t="str">
        <f>'Information Input'!$J$22</f>
        <v>Quarterly</v>
      </c>
      <c r="J1243" s="538">
        <f>'Information Input'!$H$30</f>
        <v>43555</v>
      </c>
      <c r="K1243" s="537">
        <f>'Information Input'!$J$18</f>
        <v>2019</v>
      </c>
      <c r="L1243" s="579" t="s">
        <v>104</v>
      </c>
      <c r="M1243" s="540" t="s">
        <v>105</v>
      </c>
      <c r="N1243" s="541" t="s">
        <v>103</v>
      </c>
      <c r="O1243" s="542" t="s">
        <v>671</v>
      </c>
      <c r="P1243" s="537">
        <v>26</v>
      </c>
      <c r="Q1243" s="541" t="s">
        <v>168</v>
      </c>
      <c r="R1243" s="541" t="s">
        <v>237</v>
      </c>
      <c r="S1243" s="543">
        <f>'Report 1'!$AH$18</f>
        <v>0</v>
      </c>
      <c r="T1243" s="544">
        <f>'Report 1'!$AH$46</f>
        <v>0</v>
      </c>
      <c r="U1243" s="545">
        <f>'Report 1'!$AH$132</f>
        <v>0</v>
      </c>
      <c r="AL1243" s="546" t="s">
        <v>669</v>
      </c>
      <c r="AM1243" s="547">
        <v>2</v>
      </c>
      <c r="AN1243" s="547" t="str">
        <f>'Information Input'!$M$14</f>
        <v xml:space="preserve">      -      </v>
      </c>
      <c r="AO1243" s="547" t="s">
        <v>139</v>
      </c>
      <c r="AP1243" s="538">
        <f>'Information Input'!$H$33</f>
        <v>43466</v>
      </c>
      <c r="AQ1243" s="538">
        <f>'Information Input'!$H$34</f>
        <v>43555</v>
      </c>
      <c r="AR1243" s="538">
        <f>'Information Input'!$H$35</f>
        <v>43555</v>
      </c>
      <c r="AS1243" s="547" t="str">
        <f>'Information Input'!$J$22</f>
        <v>Quarterly</v>
      </c>
      <c r="AT1243" s="538">
        <f>'Information Input'!$H$30</f>
        <v>43555</v>
      </c>
      <c r="AU1243" s="547">
        <f>'Information Input'!$J$18</f>
        <v>2019</v>
      </c>
      <c r="AV1243" s="547" t="s">
        <v>101</v>
      </c>
      <c r="AW1243" s="547" t="s">
        <v>102</v>
      </c>
      <c r="AX1243" s="547" t="s">
        <v>103</v>
      </c>
      <c r="AY1243" s="548" t="s">
        <v>671</v>
      </c>
      <c r="AZ1243" s="547">
        <v>24</v>
      </c>
      <c r="BA1243" s="549" t="s">
        <v>166</v>
      </c>
      <c r="BB1243" s="543" t="s">
        <v>233</v>
      </c>
      <c r="BC1243" s="550">
        <f>'Report 2'!$AJ256</f>
        <v>0</v>
      </c>
      <c r="BD1243" s="550">
        <f>'Report 2'!$AK256</f>
        <v>0</v>
      </c>
      <c r="BE1243" s="550">
        <f>'Report 2'!$AL256</f>
        <v>0</v>
      </c>
      <c r="BF1243" s="550">
        <f>'Report 2'!$AM256</f>
        <v>0</v>
      </c>
      <c r="BG1243" s="550">
        <f>'Report 2'!$AN256</f>
        <v>0</v>
      </c>
      <c r="BH1243" s="550">
        <f>'Report 2'!$AO256</f>
        <v>0</v>
      </c>
      <c r="BI1243" s="550">
        <f>'Report 2'!$AP256</f>
        <v>0</v>
      </c>
      <c r="CC1243" s="542" t="s">
        <v>669</v>
      </c>
      <c r="CD1243" s="1014" t="s">
        <v>672</v>
      </c>
      <c r="CE1243" s="1014" t="str">
        <f>'Information Input'!$M$14</f>
        <v xml:space="preserve">      -      </v>
      </c>
      <c r="CF1243" s="551" t="s">
        <v>137</v>
      </c>
      <c r="CG1243" s="552">
        <f t="shared" si="214"/>
        <v>43647</v>
      </c>
      <c r="CH1243" s="552">
        <f t="shared" si="215"/>
        <v>43738</v>
      </c>
      <c r="CI1243" s="552">
        <f>'Information Input'!$H$35</f>
        <v>43555</v>
      </c>
      <c r="CJ1243" s="551" t="str">
        <f>'Information Input'!$J$22</f>
        <v>Quarterly</v>
      </c>
      <c r="CK1243" s="552">
        <f>'Information Input'!$H$30</f>
        <v>43555</v>
      </c>
      <c r="CL1243" s="551">
        <f>'Information Input'!$J$18</f>
        <v>2019</v>
      </c>
      <c r="CM1243" s="1018" t="s">
        <v>96</v>
      </c>
      <c r="CN1243" s="1014" t="s">
        <v>241</v>
      </c>
      <c r="CO1243" s="542" t="s">
        <v>241</v>
      </c>
      <c r="CP1243" s="542" t="s">
        <v>671</v>
      </c>
      <c r="CQ1243" s="551">
        <v>42</v>
      </c>
      <c r="CR1243" s="542" t="s">
        <v>184</v>
      </c>
      <c r="CS1243" s="542" t="s">
        <v>233</v>
      </c>
      <c r="CT1243" s="1015">
        <f>'Report 1'!$AS$18</f>
        <v>0</v>
      </c>
      <c r="CU1243" s="1016">
        <f>SUMIF('Report 4A'!$G$16:$G$95,$CQ1243,'Report 4A'!$BA$16:$BA$95)</f>
        <v>0</v>
      </c>
      <c r="CV1243" s="1017">
        <f t="shared" ref="CV1243:CV1244" si="219">IF(CT1243&lt;&gt;0,CU1243/CT1243,0)</f>
        <v>0</v>
      </c>
    </row>
    <row r="1244" spans="2:100">
      <c r="B1244" s="535" t="s">
        <v>669</v>
      </c>
      <c r="C1244" s="536">
        <v>1</v>
      </c>
      <c r="D1244" s="537" t="str">
        <f>'Information Input'!$M$14</f>
        <v xml:space="preserve">      -      </v>
      </c>
      <c r="E1244" s="537" t="s">
        <v>136</v>
      </c>
      <c r="F1244" s="538">
        <f t="shared" si="217"/>
        <v>43556</v>
      </c>
      <c r="G1244" s="538">
        <f t="shared" si="218"/>
        <v>43646</v>
      </c>
      <c r="H1244" s="538">
        <f>'Information Input'!$H$35</f>
        <v>43555</v>
      </c>
      <c r="I1244" s="537" t="str">
        <f>'Information Input'!$J$22</f>
        <v>Quarterly</v>
      </c>
      <c r="J1244" s="538">
        <f>'Information Input'!$H$30</f>
        <v>43555</v>
      </c>
      <c r="K1244" s="537">
        <f>'Information Input'!$J$18</f>
        <v>2019</v>
      </c>
      <c r="L1244" s="579" t="s">
        <v>104</v>
      </c>
      <c r="M1244" s="540" t="s">
        <v>105</v>
      </c>
      <c r="N1244" s="541" t="s">
        <v>103</v>
      </c>
      <c r="O1244" s="542" t="s">
        <v>671</v>
      </c>
      <c r="P1244" s="537">
        <v>27</v>
      </c>
      <c r="Q1244" s="541" t="s">
        <v>169</v>
      </c>
      <c r="R1244" s="541" t="s">
        <v>235</v>
      </c>
      <c r="S1244" s="543">
        <f>'Report 1'!$AH$18</f>
        <v>0</v>
      </c>
      <c r="T1244" s="544">
        <f>'Report 1'!$AH$47</f>
        <v>0</v>
      </c>
      <c r="U1244" s="545">
        <f>'Report 1'!$AH$133</f>
        <v>0</v>
      </c>
      <c r="AL1244" s="546" t="s">
        <v>669</v>
      </c>
      <c r="AM1244" s="547">
        <v>2</v>
      </c>
      <c r="AN1244" s="547" t="str">
        <f>'Information Input'!$M$14</f>
        <v xml:space="preserve">      -      </v>
      </c>
      <c r="AO1244" s="547" t="s">
        <v>139</v>
      </c>
      <c r="AP1244" s="538">
        <f>'Information Input'!$H$33</f>
        <v>43466</v>
      </c>
      <c r="AQ1244" s="538">
        <f>'Information Input'!$H$34</f>
        <v>43555</v>
      </c>
      <c r="AR1244" s="538">
        <f>'Information Input'!$H$35</f>
        <v>43555</v>
      </c>
      <c r="AS1244" s="547" t="str">
        <f>'Information Input'!$J$22</f>
        <v>Quarterly</v>
      </c>
      <c r="AT1244" s="538">
        <f>'Information Input'!$H$30</f>
        <v>43555</v>
      </c>
      <c r="AU1244" s="547">
        <f>'Information Input'!$J$18</f>
        <v>2019</v>
      </c>
      <c r="AV1244" s="547" t="s">
        <v>101</v>
      </c>
      <c r="AW1244" s="547" t="s">
        <v>102</v>
      </c>
      <c r="AX1244" s="547" t="s">
        <v>103</v>
      </c>
      <c r="AY1244" s="548" t="s">
        <v>671</v>
      </c>
      <c r="AZ1244" s="547">
        <v>25</v>
      </c>
      <c r="BA1244" s="549" t="s">
        <v>167</v>
      </c>
      <c r="BB1244" s="543" t="s">
        <v>233</v>
      </c>
      <c r="BC1244" s="550">
        <f>'Report 2'!$AJ257</f>
        <v>0</v>
      </c>
      <c r="BD1244" s="550">
        <f>'Report 2'!$AK257</f>
        <v>0</v>
      </c>
      <c r="BE1244" s="550">
        <f>'Report 2'!$AL257</f>
        <v>0</v>
      </c>
      <c r="BF1244" s="550">
        <f>'Report 2'!$AM257</f>
        <v>0</v>
      </c>
      <c r="BG1244" s="550">
        <f>'Report 2'!$AN257</f>
        <v>0</v>
      </c>
      <c r="BH1244" s="550">
        <f>'Report 2'!$AO257</f>
        <v>0</v>
      </c>
      <c r="BI1244" s="550">
        <f>'Report 2'!$AP257</f>
        <v>0</v>
      </c>
      <c r="CC1244" s="542" t="s">
        <v>669</v>
      </c>
      <c r="CD1244" s="1014" t="s">
        <v>672</v>
      </c>
      <c r="CE1244" s="1014" t="str">
        <f>'Information Input'!$M$14</f>
        <v xml:space="preserve">      -      </v>
      </c>
      <c r="CF1244" s="551" t="s">
        <v>137</v>
      </c>
      <c r="CG1244" s="552">
        <f t="shared" si="214"/>
        <v>43647</v>
      </c>
      <c r="CH1244" s="552">
        <f t="shared" si="215"/>
        <v>43738</v>
      </c>
      <c r="CI1244" s="552">
        <f>'Information Input'!$H$35</f>
        <v>43555</v>
      </c>
      <c r="CJ1244" s="551" t="str">
        <f>'Information Input'!$J$22</f>
        <v>Quarterly</v>
      </c>
      <c r="CK1244" s="552">
        <f>'Information Input'!$H$30</f>
        <v>43555</v>
      </c>
      <c r="CL1244" s="551">
        <f>'Information Input'!$J$18</f>
        <v>2019</v>
      </c>
      <c r="CM1244" s="1018" t="s">
        <v>96</v>
      </c>
      <c r="CN1244" s="1014" t="s">
        <v>241</v>
      </c>
      <c r="CO1244" s="542" t="s">
        <v>241</v>
      </c>
      <c r="CP1244" s="542" t="s">
        <v>671</v>
      </c>
      <c r="CQ1244" s="551">
        <v>43</v>
      </c>
      <c r="CR1244" s="542" t="s">
        <v>185</v>
      </c>
      <c r="CS1244" s="542" t="s">
        <v>233</v>
      </c>
      <c r="CT1244" s="1015">
        <f>'Report 1'!$AS$18</f>
        <v>0</v>
      </c>
      <c r="CU1244" s="1016">
        <f>SUMIF('Report 4A'!$G$16:$G$95,$CQ1244,'Report 4A'!$BA$16:$BA$95)</f>
        <v>0</v>
      </c>
      <c r="CV1244" s="1017">
        <f t="shared" si="219"/>
        <v>0</v>
      </c>
    </row>
    <row r="1245" spans="2:100">
      <c r="B1245" s="535" t="s">
        <v>669</v>
      </c>
      <c r="C1245" s="536">
        <v>1</v>
      </c>
      <c r="D1245" s="537" t="str">
        <f>'Information Input'!$M$14</f>
        <v xml:space="preserve">      -      </v>
      </c>
      <c r="E1245" s="537" t="s">
        <v>136</v>
      </c>
      <c r="F1245" s="538">
        <f t="shared" si="217"/>
        <v>43556</v>
      </c>
      <c r="G1245" s="538">
        <f t="shared" si="218"/>
        <v>43646</v>
      </c>
      <c r="H1245" s="538">
        <f>'Information Input'!$H$35</f>
        <v>43555</v>
      </c>
      <c r="I1245" s="537" t="str">
        <f>'Information Input'!$J$22</f>
        <v>Quarterly</v>
      </c>
      <c r="J1245" s="538">
        <f>'Information Input'!$H$30</f>
        <v>43555</v>
      </c>
      <c r="K1245" s="537">
        <f>'Information Input'!$J$18</f>
        <v>2019</v>
      </c>
      <c r="L1245" s="579" t="s">
        <v>104</v>
      </c>
      <c r="M1245" s="540" t="s">
        <v>105</v>
      </c>
      <c r="N1245" s="541" t="s">
        <v>103</v>
      </c>
      <c r="O1245" s="542" t="s">
        <v>671</v>
      </c>
      <c r="P1245" s="537">
        <v>28</v>
      </c>
      <c r="Q1245" s="541" t="s">
        <v>170</v>
      </c>
      <c r="R1245" s="541" t="s">
        <v>235</v>
      </c>
      <c r="S1245" s="543">
        <f>'Report 1'!$AH$18</f>
        <v>0</v>
      </c>
      <c r="T1245" s="544">
        <f>'Report 1'!$AH$48</f>
        <v>0</v>
      </c>
      <c r="U1245" s="545">
        <f>'Report 1'!$AH$134</f>
        <v>0</v>
      </c>
      <c r="AL1245" s="546" t="s">
        <v>669</v>
      </c>
      <c r="AM1245" s="547">
        <v>2</v>
      </c>
      <c r="AN1245" s="547" t="str">
        <f>'Information Input'!$M$14</f>
        <v xml:space="preserve">      -      </v>
      </c>
      <c r="AO1245" s="547" t="s">
        <v>139</v>
      </c>
      <c r="AP1245" s="538">
        <f>'Information Input'!$H$33</f>
        <v>43466</v>
      </c>
      <c r="AQ1245" s="538">
        <f>'Information Input'!$H$34</f>
        <v>43555</v>
      </c>
      <c r="AR1245" s="538">
        <f>'Information Input'!$H$35</f>
        <v>43555</v>
      </c>
      <c r="AS1245" s="547" t="str">
        <f>'Information Input'!$J$22</f>
        <v>Quarterly</v>
      </c>
      <c r="AT1245" s="538">
        <f>'Information Input'!$H$30</f>
        <v>43555</v>
      </c>
      <c r="AU1245" s="547">
        <f>'Information Input'!$J$18</f>
        <v>2019</v>
      </c>
      <c r="AV1245" s="547" t="s">
        <v>101</v>
      </c>
      <c r="AW1245" s="547" t="s">
        <v>102</v>
      </c>
      <c r="AX1245" s="547" t="s">
        <v>103</v>
      </c>
      <c r="AY1245" s="548" t="s">
        <v>671</v>
      </c>
      <c r="AZ1245" s="547">
        <v>26</v>
      </c>
      <c r="BA1245" s="549" t="s">
        <v>168</v>
      </c>
      <c r="BB1245" s="543" t="s">
        <v>237</v>
      </c>
      <c r="BC1245" s="550">
        <f>'Report 2'!$AJ258</f>
        <v>0</v>
      </c>
      <c r="BD1245" s="550">
        <f>'Report 2'!$AK258</f>
        <v>0</v>
      </c>
      <c r="BE1245" s="550">
        <f>'Report 2'!$AL258</f>
        <v>0</v>
      </c>
      <c r="BF1245" s="550">
        <f>'Report 2'!$AM258</f>
        <v>0</v>
      </c>
      <c r="BG1245" s="550">
        <f>'Report 2'!$AN258</f>
        <v>0</v>
      </c>
      <c r="BH1245" s="550">
        <f>'Report 2'!$AO258</f>
        <v>0</v>
      </c>
      <c r="BI1245" s="550">
        <f>'Report 2'!$AP258</f>
        <v>0</v>
      </c>
      <c r="CC1245" s="542" t="s">
        <v>669</v>
      </c>
      <c r="CD1245" s="1014" t="s">
        <v>672</v>
      </c>
      <c r="CE1245" s="1014" t="str">
        <f>'Information Input'!$M$14</f>
        <v xml:space="preserve">      -      </v>
      </c>
      <c r="CF1245" s="551" t="s">
        <v>137</v>
      </c>
      <c r="CG1245" s="552">
        <f t="shared" si="214"/>
        <v>43647</v>
      </c>
      <c r="CH1245" s="552">
        <f t="shared" si="215"/>
        <v>43738</v>
      </c>
      <c r="CI1245" s="552">
        <f>'Information Input'!$H$35</f>
        <v>43555</v>
      </c>
      <c r="CJ1245" s="551" t="str">
        <f>'Information Input'!$J$22</f>
        <v>Quarterly</v>
      </c>
      <c r="CK1245" s="552">
        <f>'Information Input'!$H$30</f>
        <v>43555</v>
      </c>
      <c r="CL1245" s="551">
        <f>'Information Input'!$J$18</f>
        <v>2019</v>
      </c>
      <c r="CM1245" s="551" t="s">
        <v>96</v>
      </c>
      <c r="CN1245" s="1014" t="s">
        <v>241</v>
      </c>
      <c r="CO1245" s="542" t="s">
        <v>241</v>
      </c>
      <c r="CP1245" s="542" t="s">
        <v>675</v>
      </c>
      <c r="CQ1245" s="551">
        <v>45</v>
      </c>
      <c r="CR1245" s="542" t="s">
        <v>187</v>
      </c>
      <c r="CS1245" s="542" t="s">
        <v>239</v>
      </c>
      <c r="CT1245" s="1015">
        <f>'Report 1'!$AS$18</f>
        <v>0</v>
      </c>
      <c r="CU1245" s="1016">
        <f>SUMIF('Report 4A'!$G$16:$G$95,$CQ1245,'Report 4A'!$BA$16:$BA$95)</f>
        <v>0</v>
      </c>
      <c r="CV1245" s="1017">
        <f t="shared" si="216"/>
        <v>0</v>
      </c>
    </row>
    <row r="1246" spans="2:100">
      <c r="B1246" s="535" t="s">
        <v>669</v>
      </c>
      <c r="C1246" s="536">
        <v>1</v>
      </c>
      <c r="D1246" s="537" t="str">
        <f>'Information Input'!$M$14</f>
        <v xml:space="preserve">      -      </v>
      </c>
      <c r="E1246" s="537" t="s">
        <v>136</v>
      </c>
      <c r="F1246" s="538">
        <f t="shared" si="217"/>
        <v>43556</v>
      </c>
      <c r="G1246" s="538">
        <f t="shared" si="218"/>
        <v>43646</v>
      </c>
      <c r="H1246" s="538">
        <f>'Information Input'!$H$35</f>
        <v>43555</v>
      </c>
      <c r="I1246" s="537" t="str">
        <f>'Information Input'!$J$22</f>
        <v>Quarterly</v>
      </c>
      <c r="J1246" s="538">
        <f>'Information Input'!$H$30</f>
        <v>43555</v>
      </c>
      <c r="K1246" s="537">
        <f>'Information Input'!$J$18</f>
        <v>2019</v>
      </c>
      <c r="L1246" s="579" t="s">
        <v>104</v>
      </c>
      <c r="M1246" s="540" t="s">
        <v>105</v>
      </c>
      <c r="N1246" s="541" t="s">
        <v>103</v>
      </c>
      <c r="O1246" s="542" t="s">
        <v>671</v>
      </c>
      <c r="P1246" s="537">
        <v>29</v>
      </c>
      <c r="Q1246" s="541" t="s">
        <v>171</v>
      </c>
      <c r="R1246" s="541" t="s">
        <v>238</v>
      </c>
      <c r="S1246" s="543">
        <f>'Report 1'!$AH$18</f>
        <v>0</v>
      </c>
      <c r="T1246" s="544">
        <f>'Report 1'!$AH$49</f>
        <v>0</v>
      </c>
      <c r="U1246" s="545">
        <f>'Report 1'!$AH$135</f>
        <v>0</v>
      </c>
      <c r="AL1246" s="546" t="s">
        <v>669</v>
      </c>
      <c r="AM1246" s="547">
        <v>2</v>
      </c>
      <c r="AN1246" s="547" t="str">
        <f>'Information Input'!$M$14</f>
        <v xml:space="preserve">      -      </v>
      </c>
      <c r="AO1246" s="547" t="s">
        <v>139</v>
      </c>
      <c r="AP1246" s="538">
        <f>'Information Input'!$H$33</f>
        <v>43466</v>
      </c>
      <c r="AQ1246" s="538">
        <f>'Information Input'!$H$34</f>
        <v>43555</v>
      </c>
      <c r="AR1246" s="538">
        <f>'Information Input'!$H$35</f>
        <v>43555</v>
      </c>
      <c r="AS1246" s="547" t="str">
        <f>'Information Input'!$J$22</f>
        <v>Quarterly</v>
      </c>
      <c r="AT1246" s="538">
        <f>'Information Input'!$H$30</f>
        <v>43555</v>
      </c>
      <c r="AU1246" s="547">
        <f>'Information Input'!$J$18</f>
        <v>2019</v>
      </c>
      <c r="AV1246" s="547" t="s">
        <v>101</v>
      </c>
      <c r="AW1246" s="547" t="s">
        <v>102</v>
      </c>
      <c r="AX1246" s="547" t="s">
        <v>103</v>
      </c>
      <c r="AY1246" s="548" t="s">
        <v>671</v>
      </c>
      <c r="AZ1246" s="547">
        <v>27</v>
      </c>
      <c r="BA1246" s="549" t="s">
        <v>169</v>
      </c>
      <c r="BB1246" s="543" t="s">
        <v>235</v>
      </c>
      <c r="BC1246" s="550">
        <f>'Report 2'!$AJ259</f>
        <v>0</v>
      </c>
      <c r="BD1246" s="550">
        <f>'Report 2'!$AK259</f>
        <v>0</v>
      </c>
      <c r="BE1246" s="550">
        <f>'Report 2'!$AL259</f>
        <v>0</v>
      </c>
      <c r="BF1246" s="550">
        <f>'Report 2'!$AM259</f>
        <v>0</v>
      </c>
      <c r="BG1246" s="550">
        <f>'Report 2'!$AN259</f>
        <v>0</v>
      </c>
      <c r="BH1246" s="550">
        <f>'Report 2'!$AO259</f>
        <v>0</v>
      </c>
      <c r="BI1246" s="550">
        <f>'Report 2'!$AP259</f>
        <v>0</v>
      </c>
      <c r="CC1246" s="542" t="s">
        <v>669</v>
      </c>
      <c r="CD1246" s="1014" t="s">
        <v>672</v>
      </c>
      <c r="CE1246" s="1014" t="str">
        <f>'Information Input'!$M$14</f>
        <v xml:space="preserve">      -      </v>
      </c>
      <c r="CF1246" s="551" t="s">
        <v>137</v>
      </c>
      <c r="CG1246" s="552">
        <f t="shared" si="214"/>
        <v>43647</v>
      </c>
      <c r="CH1246" s="552">
        <f t="shared" si="215"/>
        <v>43738</v>
      </c>
      <c r="CI1246" s="552">
        <f>'Information Input'!$H$35</f>
        <v>43555</v>
      </c>
      <c r="CJ1246" s="551" t="str">
        <f>'Information Input'!$J$22</f>
        <v>Quarterly</v>
      </c>
      <c r="CK1246" s="552">
        <f>'Information Input'!$H$30</f>
        <v>43555</v>
      </c>
      <c r="CL1246" s="551">
        <f>'Information Input'!$J$18</f>
        <v>2019</v>
      </c>
      <c r="CM1246" s="551" t="s">
        <v>96</v>
      </c>
      <c r="CN1246" s="1014" t="s">
        <v>241</v>
      </c>
      <c r="CO1246" s="542" t="s">
        <v>241</v>
      </c>
      <c r="CP1246" s="542" t="s">
        <v>675</v>
      </c>
      <c r="CQ1246" s="551">
        <v>46</v>
      </c>
      <c r="CR1246" s="542" t="s">
        <v>188</v>
      </c>
      <c r="CS1246" s="542" t="s">
        <v>239</v>
      </c>
      <c r="CT1246" s="1015">
        <f>'Report 1'!$AS$18</f>
        <v>0</v>
      </c>
      <c r="CU1246" s="1016">
        <f>SUMIF('Report 4A'!$G$16:$G$95,$CQ1246,'Report 4A'!$BA$16:$BA$95)</f>
        <v>0</v>
      </c>
      <c r="CV1246" s="1017">
        <f t="shared" si="216"/>
        <v>0</v>
      </c>
    </row>
    <row r="1247" spans="2:100">
      <c r="B1247" s="535" t="s">
        <v>669</v>
      </c>
      <c r="C1247" s="536">
        <v>1</v>
      </c>
      <c r="D1247" s="537" t="str">
        <f>'Information Input'!$M$14</f>
        <v xml:space="preserve">      -      </v>
      </c>
      <c r="E1247" s="537" t="s">
        <v>136</v>
      </c>
      <c r="F1247" s="538">
        <f t="shared" si="217"/>
        <v>43556</v>
      </c>
      <c r="G1247" s="538">
        <f t="shared" si="218"/>
        <v>43646</v>
      </c>
      <c r="H1247" s="538">
        <f>'Information Input'!$H$35</f>
        <v>43555</v>
      </c>
      <c r="I1247" s="537" t="str">
        <f>'Information Input'!$J$22</f>
        <v>Quarterly</v>
      </c>
      <c r="J1247" s="538">
        <f>'Information Input'!$H$30</f>
        <v>43555</v>
      </c>
      <c r="K1247" s="537">
        <f>'Information Input'!$J$18</f>
        <v>2019</v>
      </c>
      <c r="L1247" s="579" t="s">
        <v>104</v>
      </c>
      <c r="M1247" s="540" t="s">
        <v>105</v>
      </c>
      <c r="N1247" s="541" t="s">
        <v>103</v>
      </c>
      <c r="O1247" s="542" t="s">
        <v>671</v>
      </c>
      <c r="P1247" s="537">
        <v>30</v>
      </c>
      <c r="Q1247" s="541" t="s">
        <v>172</v>
      </c>
      <c r="R1247" s="541" t="s">
        <v>238</v>
      </c>
      <c r="S1247" s="543">
        <f>'Report 1'!$AH$18</f>
        <v>0</v>
      </c>
      <c r="T1247" s="544">
        <f>'Report 1'!$AH$50</f>
        <v>0</v>
      </c>
      <c r="U1247" s="545">
        <f>'Report 1'!$AH$136</f>
        <v>0</v>
      </c>
      <c r="AL1247" s="546" t="s">
        <v>669</v>
      </c>
      <c r="AM1247" s="547">
        <v>2</v>
      </c>
      <c r="AN1247" s="547" t="str">
        <f>'Information Input'!$M$14</f>
        <v xml:space="preserve">      -      </v>
      </c>
      <c r="AO1247" s="547" t="s">
        <v>139</v>
      </c>
      <c r="AP1247" s="538">
        <f>'Information Input'!$H$33</f>
        <v>43466</v>
      </c>
      <c r="AQ1247" s="538">
        <f>'Information Input'!$H$34</f>
        <v>43555</v>
      </c>
      <c r="AR1247" s="538">
        <f>'Information Input'!$H$35</f>
        <v>43555</v>
      </c>
      <c r="AS1247" s="547" t="str">
        <f>'Information Input'!$J$22</f>
        <v>Quarterly</v>
      </c>
      <c r="AT1247" s="538">
        <f>'Information Input'!$H$30</f>
        <v>43555</v>
      </c>
      <c r="AU1247" s="547">
        <f>'Information Input'!$J$18</f>
        <v>2019</v>
      </c>
      <c r="AV1247" s="547" t="s">
        <v>101</v>
      </c>
      <c r="AW1247" s="547" t="s">
        <v>102</v>
      </c>
      <c r="AX1247" s="547" t="s">
        <v>103</v>
      </c>
      <c r="AY1247" s="548" t="s">
        <v>671</v>
      </c>
      <c r="AZ1247" s="547">
        <v>28</v>
      </c>
      <c r="BA1247" s="549" t="s">
        <v>170</v>
      </c>
      <c r="BB1247" s="543" t="s">
        <v>235</v>
      </c>
      <c r="BC1247" s="550">
        <f>'Report 2'!$AJ260</f>
        <v>0</v>
      </c>
      <c r="BD1247" s="550">
        <f>'Report 2'!$AK260</f>
        <v>0</v>
      </c>
      <c r="BE1247" s="550">
        <f>'Report 2'!$AL260</f>
        <v>0</v>
      </c>
      <c r="BF1247" s="550">
        <f>'Report 2'!$AM260</f>
        <v>0</v>
      </c>
      <c r="BG1247" s="550">
        <f>'Report 2'!$AN260</f>
        <v>0</v>
      </c>
      <c r="BH1247" s="550">
        <f>'Report 2'!$AO260</f>
        <v>0</v>
      </c>
      <c r="BI1247" s="550">
        <f>'Report 2'!$AP260</f>
        <v>0</v>
      </c>
      <c r="CC1247" s="542" t="s">
        <v>669</v>
      </c>
      <c r="CD1247" s="1014" t="s">
        <v>672</v>
      </c>
      <c r="CE1247" s="1014" t="str">
        <f>'Information Input'!$M$14</f>
        <v xml:space="preserve">      -      </v>
      </c>
      <c r="CF1247" s="551" t="s">
        <v>137</v>
      </c>
      <c r="CG1247" s="552">
        <f t="shared" si="214"/>
        <v>43647</v>
      </c>
      <c r="CH1247" s="552">
        <f t="shared" si="215"/>
        <v>43738</v>
      </c>
      <c r="CI1247" s="552">
        <f>'Information Input'!$H$35</f>
        <v>43555</v>
      </c>
      <c r="CJ1247" s="551" t="str">
        <f>'Information Input'!$J$22</f>
        <v>Quarterly</v>
      </c>
      <c r="CK1247" s="552">
        <f>'Information Input'!$H$30</f>
        <v>43555</v>
      </c>
      <c r="CL1247" s="551">
        <f>'Information Input'!$J$18</f>
        <v>2019</v>
      </c>
      <c r="CM1247" s="551" t="s">
        <v>96</v>
      </c>
      <c r="CN1247" s="1014" t="s">
        <v>241</v>
      </c>
      <c r="CO1247" s="542" t="s">
        <v>241</v>
      </c>
      <c r="CP1247" s="542" t="s">
        <v>675</v>
      </c>
      <c r="CQ1247" s="551">
        <v>47</v>
      </c>
      <c r="CR1247" s="542" t="s">
        <v>189</v>
      </c>
      <c r="CS1247" s="542" t="s">
        <v>239</v>
      </c>
      <c r="CT1247" s="1015">
        <f>'Report 1'!$AS$18</f>
        <v>0</v>
      </c>
      <c r="CU1247" s="1016">
        <f>SUMIF('Report 4A'!$G$16:$G$95,$CQ1247,'Report 4A'!$BA$16:$BA$95)</f>
        <v>0</v>
      </c>
      <c r="CV1247" s="1017">
        <f t="shared" si="216"/>
        <v>0</v>
      </c>
    </row>
    <row r="1248" spans="2:100">
      <c r="B1248" s="535" t="s">
        <v>669</v>
      </c>
      <c r="C1248" s="536">
        <v>1</v>
      </c>
      <c r="D1248" s="537" t="str">
        <f>'Information Input'!$M$14</f>
        <v xml:space="preserve">      -      </v>
      </c>
      <c r="E1248" s="537" t="s">
        <v>136</v>
      </c>
      <c r="F1248" s="538">
        <f t="shared" si="217"/>
        <v>43556</v>
      </c>
      <c r="G1248" s="538">
        <f t="shared" si="218"/>
        <v>43646</v>
      </c>
      <c r="H1248" s="538">
        <f>'Information Input'!$H$35</f>
        <v>43555</v>
      </c>
      <c r="I1248" s="537" t="str">
        <f>'Information Input'!$J$22</f>
        <v>Quarterly</v>
      </c>
      <c r="J1248" s="538">
        <f>'Information Input'!$H$30</f>
        <v>43555</v>
      </c>
      <c r="K1248" s="537">
        <f>'Information Input'!$J$18</f>
        <v>2019</v>
      </c>
      <c r="L1248" s="579" t="s">
        <v>104</v>
      </c>
      <c r="M1248" s="540" t="s">
        <v>105</v>
      </c>
      <c r="N1248" s="541" t="s">
        <v>103</v>
      </c>
      <c r="O1248" s="542" t="s">
        <v>671</v>
      </c>
      <c r="P1248" s="537">
        <v>31</v>
      </c>
      <c r="Q1248" s="541" t="s">
        <v>173</v>
      </c>
      <c r="R1248" s="541" t="s">
        <v>233</v>
      </c>
      <c r="S1248" s="543">
        <f>'Report 1'!$AH$18</f>
        <v>0</v>
      </c>
      <c r="T1248" s="544">
        <f>'Report 1'!$AH$51</f>
        <v>0</v>
      </c>
      <c r="U1248" s="545">
        <f>'Report 1'!$AH$137</f>
        <v>0</v>
      </c>
      <c r="AL1248" s="546" t="s">
        <v>669</v>
      </c>
      <c r="AM1248" s="547">
        <v>2</v>
      </c>
      <c r="AN1248" s="547" t="str">
        <f>'Information Input'!$M$14</f>
        <v xml:space="preserve">      -      </v>
      </c>
      <c r="AO1248" s="547" t="s">
        <v>139</v>
      </c>
      <c r="AP1248" s="538">
        <f>'Information Input'!$H$33</f>
        <v>43466</v>
      </c>
      <c r="AQ1248" s="538">
        <f>'Information Input'!$H$34</f>
        <v>43555</v>
      </c>
      <c r="AR1248" s="538">
        <f>'Information Input'!$H$35</f>
        <v>43555</v>
      </c>
      <c r="AS1248" s="547" t="str">
        <f>'Information Input'!$J$22</f>
        <v>Quarterly</v>
      </c>
      <c r="AT1248" s="538">
        <f>'Information Input'!$H$30</f>
        <v>43555</v>
      </c>
      <c r="AU1248" s="547">
        <f>'Information Input'!$J$18</f>
        <v>2019</v>
      </c>
      <c r="AV1248" s="547" t="s">
        <v>101</v>
      </c>
      <c r="AW1248" s="547" t="s">
        <v>102</v>
      </c>
      <c r="AX1248" s="547" t="s">
        <v>103</v>
      </c>
      <c r="AY1248" s="548" t="s">
        <v>671</v>
      </c>
      <c r="AZ1248" s="547">
        <v>29</v>
      </c>
      <c r="BA1248" s="549" t="s">
        <v>171</v>
      </c>
      <c r="BB1248" s="543" t="s">
        <v>238</v>
      </c>
      <c r="BC1248" s="550">
        <f>'Report 2'!$AJ261</f>
        <v>0</v>
      </c>
      <c r="BD1248" s="550">
        <f>'Report 2'!$AK261</f>
        <v>0</v>
      </c>
      <c r="BE1248" s="550">
        <f>'Report 2'!$AL261</f>
        <v>0</v>
      </c>
      <c r="BF1248" s="550">
        <f>'Report 2'!$AM261</f>
        <v>0</v>
      </c>
      <c r="BG1248" s="550">
        <f>'Report 2'!$AN261</f>
        <v>0</v>
      </c>
      <c r="BH1248" s="550">
        <f>'Report 2'!$AO261</f>
        <v>0</v>
      </c>
      <c r="BI1248" s="550">
        <f>'Report 2'!$AP261</f>
        <v>0</v>
      </c>
      <c r="CC1248" s="542" t="s">
        <v>669</v>
      </c>
      <c r="CD1248" s="1014" t="s">
        <v>672</v>
      </c>
      <c r="CE1248" s="1014" t="str">
        <f>'Information Input'!$M$14</f>
        <v xml:space="preserve">      -      </v>
      </c>
      <c r="CF1248" s="551" t="s">
        <v>137</v>
      </c>
      <c r="CG1248" s="552">
        <f t="shared" si="214"/>
        <v>43647</v>
      </c>
      <c r="CH1248" s="552">
        <f t="shared" si="215"/>
        <v>43738</v>
      </c>
      <c r="CI1248" s="552">
        <f>'Information Input'!$H$35</f>
        <v>43555</v>
      </c>
      <c r="CJ1248" s="551" t="str">
        <f>'Information Input'!$J$22</f>
        <v>Quarterly</v>
      </c>
      <c r="CK1248" s="552">
        <f>'Information Input'!$H$30</f>
        <v>43555</v>
      </c>
      <c r="CL1248" s="551">
        <f>'Information Input'!$J$18</f>
        <v>2019</v>
      </c>
      <c r="CM1248" s="551" t="s">
        <v>96</v>
      </c>
      <c r="CN1248" s="1014" t="s">
        <v>241</v>
      </c>
      <c r="CO1248" s="542" t="s">
        <v>241</v>
      </c>
      <c r="CP1248" s="542" t="s">
        <v>675</v>
      </c>
      <c r="CQ1248" s="551">
        <v>48</v>
      </c>
      <c r="CR1248" s="542" t="s">
        <v>190</v>
      </c>
      <c r="CS1248" s="542" t="s">
        <v>239</v>
      </c>
      <c r="CT1248" s="1015">
        <f>'Report 1'!$AS$18</f>
        <v>0</v>
      </c>
      <c r="CU1248" s="1016">
        <f>SUMIF('Report 4A'!$G$16:$G$95,$CQ1248,'Report 4A'!$BA$16:$BA$95)</f>
        <v>0</v>
      </c>
      <c r="CV1248" s="1017">
        <f t="shared" si="216"/>
        <v>0</v>
      </c>
    </row>
    <row r="1249" spans="2:100">
      <c r="B1249" s="535" t="s">
        <v>669</v>
      </c>
      <c r="C1249" s="536">
        <v>1</v>
      </c>
      <c r="D1249" s="537" t="str">
        <f>'Information Input'!$M$14</f>
        <v xml:space="preserve">      -      </v>
      </c>
      <c r="E1249" s="537" t="s">
        <v>136</v>
      </c>
      <c r="F1249" s="538">
        <f t="shared" si="217"/>
        <v>43556</v>
      </c>
      <c r="G1249" s="538">
        <f t="shared" si="218"/>
        <v>43646</v>
      </c>
      <c r="H1249" s="538">
        <f>'Information Input'!$H$35</f>
        <v>43555</v>
      </c>
      <c r="I1249" s="537" t="str">
        <f>'Information Input'!$J$22</f>
        <v>Quarterly</v>
      </c>
      <c r="J1249" s="538">
        <f>'Information Input'!$H$30</f>
        <v>43555</v>
      </c>
      <c r="K1249" s="537">
        <f>'Information Input'!$J$18</f>
        <v>2019</v>
      </c>
      <c r="L1249" s="579" t="s">
        <v>104</v>
      </c>
      <c r="M1249" s="540" t="s">
        <v>105</v>
      </c>
      <c r="N1249" s="541" t="s">
        <v>103</v>
      </c>
      <c r="O1249" s="542" t="s">
        <v>671</v>
      </c>
      <c r="P1249" s="537">
        <v>32</v>
      </c>
      <c r="Q1249" s="541" t="s">
        <v>174</v>
      </c>
      <c r="R1249" s="541" t="s">
        <v>238</v>
      </c>
      <c r="S1249" s="543">
        <f>'Report 1'!$AH$18</f>
        <v>0</v>
      </c>
      <c r="T1249" s="544">
        <f>'Report 1'!$AH$52</f>
        <v>0</v>
      </c>
      <c r="U1249" s="545">
        <f>'Report 1'!$AH$138</f>
        <v>0</v>
      </c>
      <c r="AL1249" s="546" t="s">
        <v>669</v>
      </c>
      <c r="AM1249" s="547">
        <v>2</v>
      </c>
      <c r="AN1249" s="547" t="str">
        <f>'Information Input'!$M$14</f>
        <v xml:space="preserve">      -      </v>
      </c>
      <c r="AO1249" s="547" t="s">
        <v>139</v>
      </c>
      <c r="AP1249" s="538">
        <f>'Information Input'!$H$33</f>
        <v>43466</v>
      </c>
      <c r="AQ1249" s="538">
        <f>'Information Input'!$H$34</f>
        <v>43555</v>
      </c>
      <c r="AR1249" s="538">
        <f>'Information Input'!$H$35</f>
        <v>43555</v>
      </c>
      <c r="AS1249" s="547" t="str">
        <f>'Information Input'!$J$22</f>
        <v>Quarterly</v>
      </c>
      <c r="AT1249" s="538">
        <f>'Information Input'!$H$30</f>
        <v>43555</v>
      </c>
      <c r="AU1249" s="547">
        <f>'Information Input'!$J$18</f>
        <v>2019</v>
      </c>
      <c r="AV1249" s="547" t="s">
        <v>101</v>
      </c>
      <c r="AW1249" s="547" t="s">
        <v>102</v>
      </c>
      <c r="AX1249" s="547" t="s">
        <v>103</v>
      </c>
      <c r="AY1249" s="548" t="s">
        <v>671</v>
      </c>
      <c r="AZ1249" s="547">
        <v>30</v>
      </c>
      <c r="BA1249" s="549" t="s">
        <v>172</v>
      </c>
      <c r="BB1249" s="543" t="s">
        <v>238</v>
      </c>
      <c r="BC1249" s="550">
        <f>'Report 2'!$AJ262</f>
        <v>0</v>
      </c>
      <c r="BD1249" s="550">
        <f>'Report 2'!$AK262</f>
        <v>0</v>
      </c>
      <c r="BE1249" s="550">
        <f>'Report 2'!$AL262</f>
        <v>0</v>
      </c>
      <c r="BF1249" s="550">
        <f>'Report 2'!$AM262</f>
        <v>0</v>
      </c>
      <c r="BG1249" s="550">
        <f>'Report 2'!$AN262</f>
        <v>0</v>
      </c>
      <c r="BH1249" s="550">
        <f>'Report 2'!$AO262</f>
        <v>0</v>
      </c>
      <c r="BI1249" s="550">
        <f>'Report 2'!$AP262</f>
        <v>0</v>
      </c>
      <c r="CC1249" s="542" t="s">
        <v>669</v>
      </c>
      <c r="CD1249" s="1014" t="s">
        <v>672</v>
      </c>
      <c r="CE1249" s="1014" t="str">
        <f>'Information Input'!$M$14</f>
        <v xml:space="preserve">      -      </v>
      </c>
      <c r="CF1249" s="551" t="s">
        <v>137</v>
      </c>
      <c r="CG1249" s="552">
        <f t="shared" si="214"/>
        <v>43647</v>
      </c>
      <c r="CH1249" s="552">
        <f t="shared" si="215"/>
        <v>43738</v>
      </c>
      <c r="CI1249" s="552">
        <f>'Information Input'!$H$35</f>
        <v>43555</v>
      </c>
      <c r="CJ1249" s="551" t="str">
        <f>'Information Input'!$J$22</f>
        <v>Quarterly</v>
      </c>
      <c r="CK1249" s="552">
        <f>'Information Input'!$H$30</f>
        <v>43555</v>
      </c>
      <c r="CL1249" s="551">
        <f>'Information Input'!$J$18</f>
        <v>2019</v>
      </c>
      <c r="CM1249" s="551" t="s">
        <v>96</v>
      </c>
      <c r="CN1249" s="1014" t="s">
        <v>241</v>
      </c>
      <c r="CO1249" s="542" t="s">
        <v>241</v>
      </c>
      <c r="CP1249" s="542" t="s">
        <v>675</v>
      </c>
      <c r="CQ1249" s="551">
        <v>49</v>
      </c>
      <c r="CR1249" s="542" t="s">
        <v>191</v>
      </c>
      <c r="CS1249" s="542" t="s">
        <v>239</v>
      </c>
      <c r="CT1249" s="1015">
        <f>'Report 1'!$AS$18</f>
        <v>0</v>
      </c>
      <c r="CU1249" s="1016">
        <f>SUMIF('Report 4A'!$G$16:$G$95,$CQ1249,'Report 4A'!$BA$16:$BA$95)</f>
        <v>0</v>
      </c>
      <c r="CV1249" s="1017">
        <f t="shared" si="216"/>
        <v>0</v>
      </c>
    </row>
    <row r="1250" spans="2:100">
      <c r="B1250" s="535" t="s">
        <v>669</v>
      </c>
      <c r="C1250" s="536">
        <v>1</v>
      </c>
      <c r="D1250" s="537" t="str">
        <f>'Information Input'!$M$14</f>
        <v xml:space="preserve">      -      </v>
      </c>
      <c r="E1250" s="537" t="s">
        <v>136</v>
      </c>
      <c r="F1250" s="538">
        <f t="shared" si="217"/>
        <v>43556</v>
      </c>
      <c r="G1250" s="538">
        <f t="shared" si="218"/>
        <v>43646</v>
      </c>
      <c r="H1250" s="538">
        <f>'Information Input'!$H$35</f>
        <v>43555</v>
      </c>
      <c r="I1250" s="537" t="str">
        <f>'Information Input'!$J$22</f>
        <v>Quarterly</v>
      </c>
      <c r="J1250" s="538">
        <f>'Information Input'!$H$30</f>
        <v>43555</v>
      </c>
      <c r="K1250" s="537">
        <f>'Information Input'!$J$18</f>
        <v>2019</v>
      </c>
      <c r="L1250" s="579" t="s">
        <v>104</v>
      </c>
      <c r="M1250" s="540" t="s">
        <v>105</v>
      </c>
      <c r="N1250" s="541" t="s">
        <v>103</v>
      </c>
      <c r="O1250" s="542" t="s">
        <v>671</v>
      </c>
      <c r="P1250" s="537">
        <v>33</v>
      </c>
      <c r="Q1250" s="541" t="s">
        <v>175</v>
      </c>
      <c r="R1250" s="541" t="s">
        <v>233</v>
      </c>
      <c r="S1250" s="543">
        <f>'Report 1'!$AH$18</f>
        <v>0</v>
      </c>
      <c r="T1250" s="544">
        <f>'Report 1'!$AH$53</f>
        <v>0</v>
      </c>
      <c r="U1250" s="545">
        <f>'Report 1'!$AH$139</f>
        <v>0</v>
      </c>
      <c r="AL1250" s="546" t="s">
        <v>669</v>
      </c>
      <c r="AM1250" s="547">
        <v>2</v>
      </c>
      <c r="AN1250" s="547" t="str">
        <f>'Information Input'!$M$14</f>
        <v xml:space="preserve">      -      </v>
      </c>
      <c r="AO1250" s="547" t="s">
        <v>139</v>
      </c>
      <c r="AP1250" s="538">
        <f>'Information Input'!$H$33</f>
        <v>43466</v>
      </c>
      <c r="AQ1250" s="538">
        <f>'Information Input'!$H$34</f>
        <v>43555</v>
      </c>
      <c r="AR1250" s="538">
        <f>'Information Input'!$H$35</f>
        <v>43555</v>
      </c>
      <c r="AS1250" s="547" t="str">
        <f>'Information Input'!$J$22</f>
        <v>Quarterly</v>
      </c>
      <c r="AT1250" s="538">
        <f>'Information Input'!$H$30</f>
        <v>43555</v>
      </c>
      <c r="AU1250" s="547">
        <f>'Information Input'!$J$18</f>
        <v>2019</v>
      </c>
      <c r="AV1250" s="547" t="s">
        <v>101</v>
      </c>
      <c r="AW1250" s="547" t="s">
        <v>102</v>
      </c>
      <c r="AX1250" s="547" t="s">
        <v>103</v>
      </c>
      <c r="AY1250" s="548" t="s">
        <v>671</v>
      </c>
      <c r="AZ1250" s="547">
        <v>31</v>
      </c>
      <c r="BA1250" s="549" t="s">
        <v>173</v>
      </c>
      <c r="BB1250" s="543" t="s">
        <v>233</v>
      </c>
      <c r="BC1250" s="550">
        <f>'Report 2'!$AJ263</f>
        <v>0</v>
      </c>
      <c r="BD1250" s="550">
        <f>'Report 2'!$AK263</f>
        <v>0</v>
      </c>
      <c r="BE1250" s="550">
        <f>'Report 2'!$AL263</f>
        <v>0</v>
      </c>
      <c r="BF1250" s="550">
        <f>'Report 2'!$AM263</f>
        <v>0</v>
      </c>
      <c r="BG1250" s="550">
        <f>'Report 2'!$AN263</f>
        <v>0</v>
      </c>
      <c r="BH1250" s="550">
        <f>'Report 2'!$AO263</f>
        <v>0</v>
      </c>
      <c r="BI1250" s="550">
        <f>'Report 2'!$AP263</f>
        <v>0</v>
      </c>
      <c r="CC1250" s="542" t="s">
        <v>669</v>
      </c>
      <c r="CD1250" s="1014" t="s">
        <v>672</v>
      </c>
      <c r="CE1250" s="1014" t="str">
        <f>'Information Input'!$M$14</f>
        <v xml:space="preserve">      -      </v>
      </c>
      <c r="CF1250" s="551" t="s">
        <v>137</v>
      </c>
      <c r="CG1250" s="552">
        <f t="shared" si="214"/>
        <v>43647</v>
      </c>
      <c r="CH1250" s="552">
        <f t="shared" si="215"/>
        <v>43738</v>
      </c>
      <c r="CI1250" s="552">
        <f>'Information Input'!$H$35</f>
        <v>43555</v>
      </c>
      <c r="CJ1250" s="551" t="str">
        <f>'Information Input'!$J$22</f>
        <v>Quarterly</v>
      </c>
      <c r="CK1250" s="552">
        <f>'Information Input'!$H$30</f>
        <v>43555</v>
      </c>
      <c r="CL1250" s="551">
        <f>'Information Input'!$J$18</f>
        <v>2019</v>
      </c>
      <c r="CM1250" s="551" t="s">
        <v>96</v>
      </c>
      <c r="CN1250" s="1014" t="s">
        <v>241</v>
      </c>
      <c r="CO1250" s="542" t="s">
        <v>241</v>
      </c>
      <c r="CP1250" s="542" t="s">
        <v>675</v>
      </c>
      <c r="CQ1250" s="551">
        <v>50</v>
      </c>
      <c r="CR1250" s="542" t="s">
        <v>192</v>
      </c>
      <c r="CS1250" s="542" t="s">
        <v>239</v>
      </c>
      <c r="CT1250" s="1015">
        <f>'Report 1'!$AS$18</f>
        <v>0</v>
      </c>
      <c r="CU1250" s="1016">
        <f>SUMIF('Report 4A'!$G$16:$G$95,$CQ1250,'Report 4A'!$BA$16:$BA$95)</f>
        <v>0</v>
      </c>
      <c r="CV1250" s="1017">
        <f t="shared" si="216"/>
        <v>0</v>
      </c>
    </row>
    <row r="1251" spans="2:100">
      <c r="B1251" s="535" t="s">
        <v>669</v>
      </c>
      <c r="C1251" s="536">
        <v>1</v>
      </c>
      <c r="D1251" s="537" t="str">
        <f>'Information Input'!$M$14</f>
        <v xml:space="preserve">      -      </v>
      </c>
      <c r="E1251" s="537" t="s">
        <v>136</v>
      </c>
      <c r="F1251" s="538">
        <f t="shared" si="217"/>
        <v>43556</v>
      </c>
      <c r="G1251" s="538">
        <f t="shared" si="218"/>
        <v>43646</v>
      </c>
      <c r="H1251" s="538">
        <f>'Information Input'!$H$35</f>
        <v>43555</v>
      </c>
      <c r="I1251" s="537" t="str">
        <f>'Information Input'!$J$22</f>
        <v>Quarterly</v>
      </c>
      <c r="J1251" s="538">
        <f>'Information Input'!$H$30</f>
        <v>43555</v>
      </c>
      <c r="K1251" s="537">
        <f>'Information Input'!$J$18</f>
        <v>2019</v>
      </c>
      <c r="L1251" s="579" t="s">
        <v>104</v>
      </c>
      <c r="M1251" s="540" t="s">
        <v>105</v>
      </c>
      <c r="N1251" s="541" t="s">
        <v>103</v>
      </c>
      <c r="O1251" s="542" t="s">
        <v>671</v>
      </c>
      <c r="P1251" s="537">
        <v>34</v>
      </c>
      <c r="Q1251" s="541" t="s">
        <v>176</v>
      </c>
      <c r="R1251" s="541" t="s">
        <v>238</v>
      </c>
      <c r="S1251" s="543">
        <f>'Report 1'!$AH$18</f>
        <v>0</v>
      </c>
      <c r="T1251" s="544">
        <f>'Report 1'!$AH$54</f>
        <v>0</v>
      </c>
      <c r="U1251" s="545">
        <f>'Report 1'!$AH$140</f>
        <v>0</v>
      </c>
      <c r="AL1251" s="546" t="s">
        <v>669</v>
      </c>
      <c r="AM1251" s="547">
        <v>2</v>
      </c>
      <c r="AN1251" s="547" t="str">
        <f>'Information Input'!$M$14</f>
        <v xml:space="preserve">      -      </v>
      </c>
      <c r="AO1251" s="547" t="s">
        <v>139</v>
      </c>
      <c r="AP1251" s="538">
        <f>'Information Input'!$H$33</f>
        <v>43466</v>
      </c>
      <c r="AQ1251" s="538">
        <f>'Information Input'!$H$34</f>
        <v>43555</v>
      </c>
      <c r="AR1251" s="538">
        <f>'Information Input'!$H$35</f>
        <v>43555</v>
      </c>
      <c r="AS1251" s="547" t="str">
        <f>'Information Input'!$J$22</f>
        <v>Quarterly</v>
      </c>
      <c r="AT1251" s="538">
        <f>'Information Input'!$H$30</f>
        <v>43555</v>
      </c>
      <c r="AU1251" s="547">
        <f>'Information Input'!$J$18</f>
        <v>2019</v>
      </c>
      <c r="AV1251" s="547" t="s">
        <v>101</v>
      </c>
      <c r="AW1251" s="547" t="s">
        <v>102</v>
      </c>
      <c r="AX1251" s="547" t="s">
        <v>103</v>
      </c>
      <c r="AY1251" s="548" t="s">
        <v>671</v>
      </c>
      <c r="AZ1251" s="547">
        <v>32</v>
      </c>
      <c r="BA1251" s="549" t="s">
        <v>174</v>
      </c>
      <c r="BB1251" s="543" t="s">
        <v>238</v>
      </c>
      <c r="BC1251" s="550">
        <f>'Report 2'!$AJ264</f>
        <v>0</v>
      </c>
      <c r="BD1251" s="550">
        <f>'Report 2'!$AK264</f>
        <v>0</v>
      </c>
      <c r="BE1251" s="550">
        <f>'Report 2'!$AL264</f>
        <v>0</v>
      </c>
      <c r="BF1251" s="550">
        <f>'Report 2'!$AM264</f>
        <v>0</v>
      </c>
      <c r="BG1251" s="550">
        <f>'Report 2'!$AN264</f>
        <v>0</v>
      </c>
      <c r="BH1251" s="550">
        <f>'Report 2'!$AO264</f>
        <v>0</v>
      </c>
      <c r="BI1251" s="550">
        <f>'Report 2'!$AP264</f>
        <v>0</v>
      </c>
      <c r="CC1251" s="575" t="s">
        <v>669</v>
      </c>
      <c r="CD1251" s="1019" t="s">
        <v>672</v>
      </c>
      <c r="CE1251" s="1019" t="str">
        <f>'Information Input'!$M$14</f>
        <v xml:space="preserve">      -      </v>
      </c>
      <c r="CF1251" s="570" t="s">
        <v>137</v>
      </c>
      <c r="CG1251" s="566">
        <f t="shared" si="214"/>
        <v>43647</v>
      </c>
      <c r="CH1251" s="566">
        <f t="shared" si="215"/>
        <v>43738</v>
      </c>
      <c r="CI1251" s="566">
        <f>'Information Input'!$H$35</f>
        <v>43555</v>
      </c>
      <c r="CJ1251" s="570" t="str">
        <f>'Information Input'!$J$22</f>
        <v>Quarterly</v>
      </c>
      <c r="CK1251" s="566">
        <f>'Information Input'!$H$30</f>
        <v>43555</v>
      </c>
      <c r="CL1251" s="570">
        <f>'Information Input'!$J$18</f>
        <v>2019</v>
      </c>
      <c r="CM1251" s="570" t="s">
        <v>96</v>
      </c>
      <c r="CN1251" s="1019" t="s">
        <v>241</v>
      </c>
      <c r="CO1251" s="575" t="s">
        <v>241</v>
      </c>
      <c r="CP1251" s="575" t="s">
        <v>675</v>
      </c>
      <c r="CQ1251" s="570">
        <v>51</v>
      </c>
      <c r="CR1251" s="575" t="s">
        <v>193</v>
      </c>
      <c r="CS1251" s="575" t="s">
        <v>239</v>
      </c>
      <c r="CT1251" s="1020">
        <f>'Report 1'!$AS$18</f>
        <v>0</v>
      </c>
      <c r="CU1251" s="1021">
        <f>SUMIF('Report 4A'!$G$16:$G$95,$CQ1251,'Report 4A'!$BA$16:$BA$95)</f>
        <v>0</v>
      </c>
      <c r="CV1251" s="1022">
        <f t="shared" si="216"/>
        <v>0</v>
      </c>
    </row>
    <row r="1252" spans="2:100">
      <c r="B1252" s="535" t="s">
        <v>669</v>
      </c>
      <c r="C1252" s="536">
        <v>1</v>
      </c>
      <c r="D1252" s="537" t="str">
        <f>'Information Input'!$M$14</f>
        <v xml:space="preserve">      -      </v>
      </c>
      <c r="E1252" s="537" t="s">
        <v>136</v>
      </c>
      <c r="F1252" s="538">
        <f t="shared" si="217"/>
        <v>43556</v>
      </c>
      <c r="G1252" s="538">
        <f t="shared" si="218"/>
        <v>43646</v>
      </c>
      <c r="H1252" s="538">
        <f>'Information Input'!$H$35</f>
        <v>43555</v>
      </c>
      <c r="I1252" s="537" t="str">
        <f>'Information Input'!$J$22</f>
        <v>Quarterly</v>
      </c>
      <c r="J1252" s="538">
        <f>'Information Input'!$H$30</f>
        <v>43555</v>
      </c>
      <c r="K1252" s="537">
        <f>'Information Input'!$J$18</f>
        <v>2019</v>
      </c>
      <c r="L1252" s="579" t="s">
        <v>104</v>
      </c>
      <c r="M1252" s="540" t="s">
        <v>105</v>
      </c>
      <c r="N1252" s="541" t="s">
        <v>103</v>
      </c>
      <c r="O1252" s="542" t="s">
        <v>671</v>
      </c>
      <c r="P1252" s="537">
        <v>35</v>
      </c>
      <c r="Q1252" s="541" t="s">
        <v>177</v>
      </c>
      <c r="R1252" s="541" t="s">
        <v>235</v>
      </c>
      <c r="S1252" s="543">
        <f>'Report 1'!$AH$18</f>
        <v>0</v>
      </c>
      <c r="T1252" s="544">
        <f>'Report 1'!$AH$55</f>
        <v>0</v>
      </c>
      <c r="U1252" s="545">
        <f>'Report 1'!$AH$141</f>
        <v>0</v>
      </c>
      <c r="AL1252" s="546" t="s">
        <v>669</v>
      </c>
      <c r="AM1252" s="547">
        <v>2</v>
      </c>
      <c r="AN1252" s="547" t="str">
        <f>'Information Input'!$M$14</f>
        <v xml:space="preserve">      -      </v>
      </c>
      <c r="AO1252" s="547" t="s">
        <v>139</v>
      </c>
      <c r="AP1252" s="538">
        <f>'Information Input'!$H$33</f>
        <v>43466</v>
      </c>
      <c r="AQ1252" s="538">
        <f>'Information Input'!$H$34</f>
        <v>43555</v>
      </c>
      <c r="AR1252" s="538">
        <f>'Information Input'!$H$35</f>
        <v>43555</v>
      </c>
      <c r="AS1252" s="547" t="str">
        <f>'Information Input'!$J$22</f>
        <v>Quarterly</v>
      </c>
      <c r="AT1252" s="538">
        <f>'Information Input'!$H$30</f>
        <v>43555</v>
      </c>
      <c r="AU1252" s="547">
        <f>'Information Input'!$J$18</f>
        <v>2019</v>
      </c>
      <c r="AV1252" s="547" t="s">
        <v>101</v>
      </c>
      <c r="AW1252" s="547" t="s">
        <v>102</v>
      </c>
      <c r="AX1252" s="547" t="s">
        <v>103</v>
      </c>
      <c r="AY1252" s="548" t="s">
        <v>671</v>
      </c>
      <c r="AZ1252" s="547">
        <v>33</v>
      </c>
      <c r="BA1252" s="549" t="s">
        <v>175</v>
      </c>
      <c r="BB1252" s="543" t="s">
        <v>233</v>
      </c>
      <c r="BC1252" s="550">
        <f>'Report 2'!$AJ265</f>
        <v>0</v>
      </c>
      <c r="BD1252" s="550">
        <f>'Report 2'!$AK265</f>
        <v>0</v>
      </c>
      <c r="BE1252" s="550">
        <f>'Report 2'!$AL265</f>
        <v>0</v>
      </c>
      <c r="BF1252" s="550">
        <f>'Report 2'!$AM265</f>
        <v>0</v>
      </c>
      <c r="BG1252" s="550">
        <f>'Report 2'!$AN265</f>
        <v>0</v>
      </c>
      <c r="BH1252" s="550">
        <f>'Report 2'!$AO265</f>
        <v>0</v>
      </c>
      <c r="BI1252" s="550">
        <f>'Report 2'!$AP265</f>
        <v>0</v>
      </c>
      <c r="CC1252" s="523" t="s">
        <v>669</v>
      </c>
      <c r="CD1252" s="1010" t="s">
        <v>672</v>
      </c>
      <c r="CE1252" s="1010" t="str">
        <f>'Information Input'!$M$14</f>
        <v xml:space="preserve">      -      </v>
      </c>
      <c r="CF1252" s="532" t="s">
        <v>137</v>
      </c>
      <c r="CG1252" s="519">
        <f t="shared" si="214"/>
        <v>43647</v>
      </c>
      <c r="CH1252" s="519">
        <f t="shared" si="215"/>
        <v>43738</v>
      </c>
      <c r="CI1252" s="519">
        <f>'Information Input'!$H$35</f>
        <v>43555</v>
      </c>
      <c r="CJ1252" s="532" t="str">
        <f>'Information Input'!$J$22</f>
        <v>Quarterly</v>
      </c>
      <c r="CK1252" s="519">
        <f>'Information Input'!$H$30</f>
        <v>43555</v>
      </c>
      <c r="CL1252" s="532">
        <f>'Information Input'!$J$18</f>
        <v>2019</v>
      </c>
      <c r="CM1252" s="532" t="s">
        <v>103</v>
      </c>
      <c r="CN1252" s="1010" t="s">
        <v>242</v>
      </c>
      <c r="CO1252" s="523" t="s">
        <v>242</v>
      </c>
      <c r="CP1252" s="523" t="s">
        <v>671</v>
      </c>
      <c r="CQ1252" s="532">
        <v>11</v>
      </c>
      <c r="CR1252" s="523" t="s">
        <v>153</v>
      </c>
      <c r="CS1252" s="523" t="s">
        <v>231</v>
      </c>
      <c r="CT1252" s="1011">
        <f>'Report 1'!$AX$18</f>
        <v>0</v>
      </c>
      <c r="CU1252" s="1012">
        <f>SUMIF('Report 4A'!$G$16:$G$95,$CQ1252,'Report 4A'!$BF$16:$BF$95)</f>
        <v>0</v>
      </c>
      <c r="CV1252" s="1013">
        <f t="shared" si="216"/>
        <v>0</v>
      </c>
    </row>
    <row r="1253" spans="2:100">
      <c r="B1253" s="535" t="s">
        <v>669</v>
      </c>
      <c r="C1253" s="536">
        <v>1</v>
      </c>
      <c r="D1253" s="537" t="str">
        <f>'Information Input'!$M$14</f>
        <v xml:space="preserve">      -      </v>
      </c>
      <c r="E1253" s="537" t="s">
        <v>136</v>
      </c>
      <c r="F1253" s="538">
        <f t="shared" si="217"/>
        <v>43556</v>
      </c>
      <c r="G1253" s="538">
        <f t="shared" si="218"/>
        <v>43646</v>
      </c>
      <c r="H1253" s="538">
        <f>'Information Input'!$H$35</f>
        <v>43555</v>
      </c>
      <c r="I1253" s="537" t="str">
        <f>'Information Input'!$J$22</f>
        <v>Quarterly</v>
      </c>
      <c r="J1253" s="538">
        <f>'Information Input'!$H$30</f>
        <v>43555</v>
      </c>
      <c r="K1253" s="537">
        <f>'Information Input'!$J$18</f>
        <v>2019</v>
      </c>
      <c r="L1253" s="579" t="s">
        <v>104</v>
      </c>
      <c r="M1253" s="540" t="s">
        <v>105</v>
      </c>
      <c r="N1253" s="541" t="s">
        <v>103</v>
      </c>
      <c r="O1253" s="542" t="s">
        <v>671</v>
      </c>
      <c r="P1253" s="537">
        <v>36</v>
      </c>
      <c r="Q1253" s="541" t="s">
        <v>178</v>
      </c>
      <c r="R1253" s="541" t="s">
        <v>235</v>
      </c>
      <c r="S1253" s="543">
        <f>'Report 1'!$AH$18</f>
        <v>0</v>
      </c>
      <c r="T1253" s="544">
        <f>'Report 1'!$AH$56</f>
        <v>0</v>
      </c>
      <c r="U1253" s="545">
        <f>'Report 1'!$AH$142</f>
        <v>0</v>
      </c>
      <c r="AL1253" s="546" t="s">
        <v>669</v>
      </c>
      <c r="AM1253" s="547">
        <v>2</v>
      </c>
      <c r="AN1253" s="547" t="str">
        <f>'Information Input'!$M$14</f>
        <v xml:space="preserve">      -      </v>
      </c>
      <c r="AO1253" s="547" t="s">
        <v>139</v>
      </c>
      <c r="AP1253" s="538">
        <f>'Information Input'!$H$33</f>
        <v>43466</v>
      </c>
      <c r="AQ1253" s="538">
        <f>'Information Input'!$H$34</f>
        <v>43555</v>
      </c>
      <c r="AR1253" s="538">
        <f>'Information Input'!$H$35</f>
        <v>43555</v>
      </c>
      <c r="AS1253" s="547" t="str">
        <f>'Information Input'!$J$22</f>
        <v>Quarterly</v>
      </c>
      <c r="AT1253" s="538">
        <f>'Information Input'!$H$30</f>
        <v>43555</v>
      </c>
      <c r="AU1253" s="547">
        <f>'Information Input'!$J$18</f>
        <v>2019</v>
      </c>
      <c r="AV1253" s="547" t="s">
        <v>101</v>
      </c>
      <c r="AW1253" s="547" t="s">
        <v>102</v>
      </c>
      <c r="AX1253" s="547" t="s">
        <v>103</v>
      </c>
      <c r="AY1253" s="548" t="s">
        <v>671</v>
      </c>
      <c r="AZ1253" s="547">
        <v>34</v>
      </c>
      <c r="BA1253" s="549" t="s">
        <v>176</v>
      </c>
      <c r="BB1253" s="543" t="s">
        <v>238</v>
      </c>
      <c r="BC1253" s="550">
        <f>'Report 2'!$AJ266</f>
        <v>0</v>
      </c>
      <c r="BD1253" s="550">
        <f>'Report 2'!$AK266</f>
        <v>0</v>
      </c>
      <c r="BE1253" s="550">
        <f>'Report 2'!$AL266</f>
        <v>0</v>
      </c>
      <c r="BF1253" s="550">
        <f>'Report 2'!$AM266</f>
        <v>0</v>
      </c>
      <c r="BG1253" s="550">
        <f>'Report 2'!$AN266</f>
        <v>0</v>
      </c>
      <c r="BH1253" s="550">
        <f>'Report 2'!$AO266</f>
        <v>0</v>
      </c>
      <c r="BI1253" s="550">
        <f>'Report 2'!$AP266</f>
        <v>0</v>
      </c>
      <c r="CC1253" s="542" t="s">
        <v>669</v>
      </c>
      <c r="CD1253" s="1014" t="s">
        <v>672</v>
      </c>
      <c r="CE1253" s="1014" t="str">
        <f>'Information Input'!$M$14</f>
        <v xml:space="preserve">      -      </v>
      </c>
      <c r="CF1253" s="551" t="s">
        <v>137</v>
      </c>
      <c r="CG1253" s="552">
        <f t="shared" si="214"/>
        <v>43647</v>
      </c>
      <c r="CH1253" s="552">
        <f t="shared" si="215"/>
        <v>43738</v>
      </c>
      <c r="CI1253" s="552">
        <f>'Information Input'!$H$35</f>
        <v>43555</v>
      </c>
      <c r="CJ1253" s="551" t="str">
        <f>'Information Input'!$J$22</f>
        <v>Quarterly</v>
      </c>
      <c r="CK1253" s="552">
        <f>'Information Input'!$H$30</f>
        <v>43555</v>
      </c>
      <c r="CL1253" s="551">
        <f>'Information Input'!$J$18</f>
        <v>2019</v>
      </c>
      <c r="CM1253" s="551" t="s">
        <v>103</v>
      </c>
      <c r="CN1253" s="1014" t="s">
        <v>242</v>
      </c>
      <c r="CO1253" s="542" t="s">
        <v>242</v>
      </c>
      <c r="CP1253" s="542" t="s">
        <v>671</v>
      </c>
      <c r="CQ1253" s="551">
        <v>12</v>
      </c>
      <c r="CR1253" s="542" t="s">
        <v>154</v>
      </c>
      <c r="CS1253" s="542" t="s">
        <v>231</v>
      </c>
      <c r="CT1253" s="1015">
        <f>'Report 1'!$AX$18</f>
        <v>0</v>
      </c>
      <c r="CU1253" s="1016">
        <f>SUMIF('Report 4A'!$G$16:$G$95,$CQ1253,'Report 4A'!$BF$16:$BF$95)</f>
        <v>0</v>
      </c>
      <c r="CV1253" s="1017">
        <f t="shared" si="216"/>
        <v>0</v>
      </c>
    </row>
    <row r="1254" spans="2:100">
      <c r="B1254" s="535" t="s">
        <v>669</v>
      </c>
      <c r="C1254" s="536">
        <v>1</v>
      </c>
      <c r="D1254" s="537" t="str">
        <f>'Information Input'!$M$14</f>
        <v xml:space="preserve">      -      </v>
      </c>
      <c r="E1254" s="537" t="s">
        <v>136</v>
      </c>
      <c r="F1254" s="538">
        <f t="shared" si="217"/>
        <v>43556</v>
      </c>
      <c r="G1254" s="538">
        <f t="shared" si="218"/>
        <v>43646</v>
      </c>
      <c r="H1254" s="538">
        <f>'Information Input'!$H$35</f>
        <v>43555</v>
      </c>
      <c r="I1254" s="537" t="str">
        <f>'Information Input'!$J$22</f>
        <v>Quarterly</v>
      </c>
      <c r="J1254" s="538">
        <f>'Information Input'!$H$30</f>
        <v>43555</v>
      </c>
      <c r="K1254" s="537">
        <f>'Information Input'!$J$18</f>
        <v>2019</v>
      </c>
      <c r="L1254" s="579" t="s">
        <v>104</v>
      </c>
      <c r="M1254" s="540" t="s">
        <v>105</v>
      </c>
      <c r="N1254" s="541" t="s">
        <v>103</v>
      </c>
      <c r="O1254" s="542" t="s">
        <v>671</v>
      </c>
      <c r="P1254" s="537">
        <v>37</v>
      </c>
      <c r="Q1254" s="541" t="s">
        <v>179</v>
      </c>
      <c r="R1254" s="541" t="s">
        <v>231</v>
      </c>
      <c r="S1254" s="543">
        <f>'Report 1'!$AH$18</f>
        <v>0</v>
      </c>
      <c r="T1254" s="544">
        <f>'Report 1'!$AH$57</f>
        <v>0</v>
      </c>
      <c r="U1254" s="545">
        <f>'Report 1'!$AH$143</f>
        <v>0</v>
      </c>
      <c r="AL1254" s="546" t="s">
        <v>669</v>
      </c>
      <c r="AM1254" s="547">
        <v>2</v>
      </c>
      <c r="AN1254" s="547" t="str">
        <f>'Information Input'!$M$14</f>
        <v xml:space="preserve">      -      </v>
      </c>
      <c r="AO1254" s="547" t="s">
        <v>139</v>
      </c>
      <c r="AP1254" s="538">
        <f>'Information Input'!$H$33</f>
        <v>43466</v>
      </c>
      <c r="AQ1254" s="538">
        <f>'Information Input'!$H$34</f>
        <v>43555</v>
      </c>
      <c r="AR1254" s="538">
        <f>'Information Input'!$H$35</f>
        <v>43555</v>
      </c>
      <c r="AS1254" s="547" t="str">
        <f>'Information Input'!$J$22</f>
        <v>Quarterly</v>
      </c>
      <c r="AT1254" s="538">
        <f>'Information Input'!$H$30</f>
        <v>43555</v>
      </c>
      <c r="AU1254" s="547">
        <f>'Information Input'!$J$18</f>
        <v>2019</v>
      </c>
      <c r="AV1254" s="547" t="s">
        <v>101</v>
      </c>
      <c r="AW1254" s="547" t="s">
        <v>102</v>
      </c>
      <c r="AX1254" s="547" t="s">
        <v>103</v>
      </c>
      <c r="AY1254" s="548" t="s">
        <v>671</v>
      </c>
      <c r="AZ1254" s="547">
        <v>35</v>
      </c>
      <c r="BA1254" s="549" t="s">
        <v>177</v>
      </c>
      <c r="BB1254" s="543" t="s">
        <v>235</v>
      </c>
      <c r="BC1254" s="550">
        <f>'Report 2'!$AJ267</f>
        <v>0</v>
      </c>
      <c r="BD1254" s="550">
        <f>'Report 2'!$AK267</f>
        <v>0</v>
      </c>
      <c r="BE1254" s="550">
        <f>'Report 2'!$AL267</f>
        <v>0</v>
      </c>
      <c r="BF1254" s="550">
        <f>'Report 2'!$AM267</f>
        <v>0</v>
      </c>
      <c r="BG1254" s="550">
        <f>'Report 2'!$AN267</f>
        <v>0</v>
      </c>
      <c r="BH1254" s="550">
        <f>'Report 2'!$AO267</f>
        <v>0</v>
      </c>
      <c r="BI1254" s="550">
        <f>'Report 2'!$AP267</f>
        <v>0</v>
      </c>
      <c r="CC1254" s="542" t="s">
        <v>669</v>
      </c>
      <c r="CD1254" s="1014" t="s">
        <v>672</v>
      </c>
      <c r="CE1254" s="1014" t="str">
        <f>'Information Input'!$M$14</f>
        <v xml:space="preserve">      -      </v>
      </c>
      <c r="CF1254" s="551" t="s">
        <v>137</v>
      </c>
      <c r="CG1254" s="552">
        <f t="shared" si="214"/>
        <v>43647</v>
      </c>
      <c r="CH1254" s="552">
        <f t="shared" si="215"/>
        <v>43738</v>
      </c>
      <c r="CI1254" s="552">
        <f>'Information Input'!$H$35</f>
        <v>43555</v>
      </c>
      <c r="CJ1254" s="551" t="str">
        <f>'Information Input'!$J$22</f>
        <v>Quarterly</v>
      </c>
      <c r="CK1254" s="552">
        <f>'Information Input'!$H$30</f>
        <v>43555</v>
      </c>
      <c r="CL1254" s="551">
        <f>'Information Input'!$J$18</f>
        <v>2019</v>
      </c>
      <c r="CM1254" s="551" t="s">
        <v>103</v>
      </c>
      <c r="CN1254" s="1014" t="s">
        <v>242</v>
      </c>
      <c r="CO1254" s="542" t="s">
        <v>242</v>
      </c>
      <c r="CP1254" s="542" t="s">
        <v>671</v>
      </c>
      <c r="CQ1254" s="551">
        <v>13</v>
      </c>
      <c r="CR1254" s="542" t="s">
        <v>155</v>
      </c>
      <c r="CS1254" s="542" t="s">
        <v>232</v>
      </c>
      <c r="CT1254" s="1015">
        <f>'Report 1'!$AX$18</f>
        <v>0</v>
      </c>
      <c r="CU1254" s="1016">
        <f>SUMIF('Report 4A'!$G$16:$G$95,$CQ1254,'Report 4A'!$BF$16:$BF$95)</f>
        <v>0</v>
      </c>
      <c r="CV1254" s="1017">
        <f t="shared" si="216"/>
        <v>0</v>
      </c>
    </row>
    <row r="1255" spans="2:100">
      <c r="B1255" s="535" t="s">
        <v>669</v>
      </c>
      <c r="C1255" s="536">
        <v>1</v>
      </c>
      <c r="D1255" s="537" t="str">
        <f>'Information Input'!$M$14</f>
        <v xml:space="preserve">      -      </v>
      </c>
      <c r="E1255" s="537" t="s">
        <v>136</v>
      </c>
      <c r="F1255" s="538">
        <f t="shared" si="217"/>
        <v>43556</v>
      </c>
      <c r="G1255" s="538">
        <f t="shared" si="218"/>
        <v>43646</v>
      </c>
      <c r="H1255" s="538">
        <f>'Information Input'!$H$35</f>
        <v>43555</v>
      </c>
      <c r="I1255" s="537" t="str">
        <f>'Information Input'!$J$22</f>
        <v>Quarterly</v>
      </c>
      <c r="J1255" s="538">
        <f>'Information Input'!$H$30</f>
        <v>43555</v>
      </c>
      <c r="K1255" s="537">
        <f>'Information Input'!$J$18</f>
        <v>2019</v>
      </c>
      <c r="L1255" s="579" t="s">
        <v>104</v>
      </c>
      <c r="M1255" s="540" t="s">
        <v>105</v>
      </c>
      <c r="N1255" s="541" t="s">
        <v>103</v>
      </c>
      <c r="O1255" s="542" t="s">
        <v>671</v>
      </c>
      <c r="P1255" s="537">
        <v>38</v>
      </c>
      <c r="Q1255" s="541" t="s">
        <v>180</v>
      </c>
      <c r="R1255" s="541" t="s">
        <v>233</v>
      </c>
      <c r="S1255" s="543">
        <f>'Report 1'!$AH$18</f>
        <v>0</v>
      </c>
      <c r="T1255" s="544">
        <f>'Report 1'!$AH$58</f>
        <v>0</v>
      </c>
      <c r="U1255" s="545">
        <f>'Report 1'!$AH$144</f>
        <v>0</v>
      </c>
      <c r="AL1255" s="546" t="s">
        <v>669</v>
      </c>
      <c r="AM1255" s="547">
        <v>2</v>
      </c>
      <c r="AN1255" s="547" t="str">
        <f>'Information Input'!$M$14</f>
        <v xml:space="preserve">      -      </v>
      </c>
      <c r="AO1255" s="547" t="s">
        <v>139</v>
      </c>
      <c r="AP1255" s="538">
        <f>'Information Input'!$H$33</f>
        <v>43466</v>
      </c>
      <c r="AQ1255" s="538">
        <f>'Information Input'!$H$34</f>
        <v>43555</v>
      </c>
      <c r="AR1255" s="538">
        <f>'Information Input'!$H$35</f>
        <v>43555</v>
      </c>
      <c r="AS1255" s="547" t="str">
        <f>'Information Input'!$J$22</f>
        <v>Quarterly</v>
      </c>
      <c r="AT1255" s="538">
        <f>'Information Input'!$H$30</f>
        <v>43555</v>
      </c>
      <c r="AU1255" s="547">
        <f>'Information Input'!$J$18</f>
        <v>2019</v>
      </c>
      <c r="AV1255" s="547" t="s">
        <v>101</v>
      </c>
      <c r="AW1255" s="547" t="s">
        <v>102</v>
      </c>
      <c r="AX1255" s="547" t="s">
        <v>103</v>
      </c>
      <c r="AY1255" s="548" t="s">
        <v>671</v>
      </c>
      <c r="AZ1255" s="547">
        <v>36</v>
      </c>
      <c r="BA1255" s="549" t="s">
        <v>178</v>
      </c>
      <c r="BB1255" s="543" t="s">
        <v>235</v>
      </c>
      <c r="BC1255" s="550">
        <f>'Report 2'!$AJ268</f>
        <v>0</v>
      </c>
      <c r="BD1255" s="550">
        <f>'Report 2'!$AK268</f>
        <v>0</v>
      </c>
      <c r="BE1255" s="550">
        <f>'Report 2'!$AL268</f>
        <v>0</v>
      </c>
      <c r="BF1255" s="550">
        <f>'Report 2'!$AM268</f>
        <v>0</v>
      </c>
      <c r="BG1255" s="550">
        <f>'Report 2'!$AN268</f>
        <v>0</v>
      </c>
      <c r="BH1255" s="550">
        <f>'Report 2'!$AO268</f>
        <v>0</v>
      </c>
      <c r="BI1255" s="550">
        <f>'Report 2'!$AP268</f>
        <v>0</v>
      </c>
      <c r="CC1255" s="542" t="s">
        <v>669</v>
      </c>
      <c r="CD1255" s="1014" t="s">
        <v>672</v>
      </c>
      <c r="CE1255" s="1014" t="str">
        <f>'Information Input'!$M$14</f>
        <v xml:space="preserve">      -      </v>
      </c>
      <c r="CF1255" s="551" t="s">
        <v>137</v>
      </c>
      <c r="CG1255" s="552">
        <f t="shared" si="214"/>
        <v>43647</v>
      </c>
      <c r="CH1255" s="552">
        <f t="shared" si="215"/>
        <v>43738</v>
      </c>
      <c r="CI1255" s="552">
        <f>'Information Input'!$H$35</f>
        <v>43555</v>
      </c>
      <c r="CJ1255" s="551" t="str">
        <f>'Information Input'!$J$22</f>
        <v>Quarterly</v>
      </c>
      <c r="CK1255" s="552">
        <f>'Information Input'!$H$30</f>
        <v>43555</v>
      </c>
      <c r="CL1255" s="551">
        <f>'Information Input'!$J$18</f>
        <v>2019</v>
      </c>
      <c r="CM1255" s="551" t="s">
        <v>103</v>
      </c>
      <c r="CN1255" s="1014" t="s">
        <v>242</v>
      </c>
      <c r="CO1255" s="542" t="s">
        <v>242</v>
      </c>
      <c r="CP1255" s="542" t="s">
        <v>671</v>
      </c>
      <c r="CQ1255" s="551">
        <v>14</v>
      </c>
      <c r="CR1255" s="542" t="s">
        <v>156</v>
      </c>
      <c r="CS1255" s="542" t="s">
        <v>233</v>
      </c>
      <c r="CT1255" s="1015">
        <f>'Report 1'!$AX$18</f>
        <v>0</v>
      </c>
      <c r="CU1255" s="1016">
        <f>SUMIF('Report 4A'!$G$16:$G$95,$CQ1255,'Report 4A'!$BF$16:$BF$95)</f>
        <v>0</v>
      </c>
      <c r="CV1255" s="1017">
        <f t="shared" si="216"/>
        <v>0</v>
      </c>
    </row>
    <row r="1256" spans="2:100">
      <c r="B1256" s="535" t="s">
        <v>669</v>
      </c>
      <c r="C1256" s="536">
        <v>1</v>
      </c>
      <c r="D1256" s="537" t="str">
        <f>'Information Input'!$M$14</f>
        <v xml:space="preserve">      -      </v>
      </c>
      <c r="E1256" s="537" t="s">
        <v>136</v>
      </c>
      <c r="F1256" s="538">
        <f t="shared" si="217"/>
        <v>43556</v>
      </c>
      <c r="G1256" s="538">
        <f t="shared" si="218"/>
        <v>43646</v>
      </c>
      <c r="H1256" s="538">
        <f>'Information Input'!$H$35</f>
        <v>43555</v>
      </c>
      <c r="I1256" s="537" t="str">
        <f>'Information Input'!$J$22</f>
        <v>Quarterly</v>
      </c>
      <c r="J1256" s="538">
        <f>'Information Input'!$H$30</f>
        <v>43555</v>
      </c>
      <c r="K1256" s="537">
        <f>'Information Input'!$J$18</f>
        <v>2019</v>
      </c>
      <c r="L1256" s="579" t="s">
        <v>104</v>
      </c>
      <c r="M1256" s="540" t="s">
        <v>105</v>
      </c>
      <c r="N1256" s="541" t="s">
        <v>103</v>
      </c>
      <c r="O1256" s="542" t="s">
        <v>671</v>
      </c>
      <c r="P1256" s="537">
        <v>39</v>
      </c>
      <c r="Q1256" s="541" t="s">
        <v>181</v>
      </c>
      <c r="R1256" s="541" t="s">
        <v>233</v>
      </c>
      <c r="S1256" s="543">
        <f>'Report 1'!$AH$18</f>
        <v>0</v>
      </c>
      <c r="T1256" s="544">
        <f>'Report 1'!$AH$59</f>
        <v>0</v>
      </c>
      <c r="U1256" s="545">
        <f>'Report 1'!$AH$145</f>
        <v>0</v>
      </c>
      <c r="AL1256" s="546" t="s">
        <v>669</v>
      </c>
      <c r="AM1256" s="547">
        <v>2</v>
      </c>
      <c r="AN1256" s="547" t="str">
        <f>'Information Input'!$M$14</f>
        <v xml:space="preserve">      -      </v>
      </c>
      <c r="AO1256" s="547" t="s">
        <v>139</v>
      </c>
      <c r="AP1256" s="538">
        <f>'Information Input'!$H$33</f>
        <v>43466</v>
      </c>
      <c r="AQ1256" s="538">
        <f>'Information Input'!$H$34</f>
        <v>43555</v>
      </c>
      <c r="AR1256" s="538">
        <f>'Information Input'!$H$35</f>
        <v>43555</v>
      </c>
      <c r="AS1256" s="547" t="str">
        <f>'Information Input'!$J$22</f>
        <v>Quarterly</v>
      </c>
      <c r="AT1256" s="538">
        <f>'Information Input'!$H$30</f>
        <v>43555</v>
      </c>
      <c r="AU1256" s="547">
        <f>'Information Input'!$J$18</f>
        <v>2019</v>
      </c>
      <c r="AV1256" s="547" t="s">
        <v>101</v>
      </c>
      <c r="AW1256" s="547" t="s">
        <v>102</v>
      </c>
      <c r="AX1256" s="547" t="s">
        <v>103</v>
      </c>
      <c r="AY1256" s="548" t="s">
        <v>671</v>
      </c>
      <c r="AZ1256" s="547">
        <v>37</v>
      </c>
      <c r="BA1256" s="549" t="s">
        <v>179</v>
      </c>
      <c r="BB1256" s="543" t="s">
        <v>231</v>
      </c>
      <c r="BC1256" s="550">
        <f>'Report 2'!$AJ269</f>
        <v>0</v>
      </c>
      <c r="BD1256" s="550">
        <f>'Report 2'!$AK269</f>
        <v>0</v>
      </c>
      <c r="BE1256" s="550">
        <f>'Report 2'!$AL269</f>
        <v>0</v>
      </c>
      <c r="BF1256" s="550">
        <f>'Report 2'!$AM269</f>
        <v>0</v>
      </c>
      <c r="BG1256" s="550">
        <f>'Report 2'!$AN269</f>
        <v>0</v>
      </c>
      <c r="BH1256" s="550">
        <f>'Report 2'!$AO269</f>
        <v>0</v>
      </c>
      <c r="BI1256" s="550">
        <f>'Report 2'!$AP269</f>
        <v>0</v>
      </c>
      <c r="CC1256" s="542" t="s">
        <v>669</v>
      </c>
      <c r="CD1256" s="1014" t="s">
        <v>672</v>
      </c>
      <c r="CE1256" s="1014" t="str">
        <f>'Information Input'!$M$14</f>
        <v xml:space="preserve">      -      </v>
      </c>
      <c r="CF1256" s="551" t="s">
        <v>137</v>
      </c>
      <c r="CG1256" s="552">
        <f t="shared" si="214"/>
        <v>43647</v>
      </c>
      <c r="CH1256" s="552">
        <f t="shared" si="215"/>
        <v>43738</v>
      </c>
      <c r="CI1256" s="552">
        <f>'Information Input'!$H$35</f>
        <v>43555</v>
      </c>
      <c r="CJ1256" s="551" t="str">
        <f>'Information Input'!$J$22</f>
        <v>Quarterly</v>
      </c>
      <c r="CK1256" s="552">
        <f>'Information Input'!$H$30</f>
        <v>43555</v>
      </c>
      <c r="CL1256" s="551">
        <f>'Information Input'!$J$18</f>
        <v>2019</v>
      </c>
      <c r="CM1256" s="551" t="s">
        <v>103</v>
      </c>
      <c r="CN1256" s="1014" t="s">
        <v>242</v>
      </c>
      <c r="CO1256" s="542" t="s">
        <v>242</v>
      </c>
      <c r="CP1256" s="542" t="s">
        <v>671</v>
      </c>
      <c r="CQ1256" s="551">
        <v>15</v>
      </c>
      <c r="CR1256" s="542" t="s">
        <v>157</v>
      </c>
      <c r="CS1256" s="542" t="s">
        <v>234</v>
      </c>
      <c r="CT1256" s="1015">
        <f>'Report 1'!$AX$18</f>
        <v>0</v>
      </c>
      <c r="CU1256" s="1016">
        <f>SUMIF('Report 4A'!$G$16:$G$95,$CQ1256,'Report 4A'!$BF$16:$BF$95)</f>
        <v>0</v>
      </c>
      <c r="CV1256" s="1017">
        <f t="shared" si="216"/>
        <v>0</v>
      </c>
    </row>
    <row r="1257" spans="2:100">
      <c r="B1257" s="535" t="s">
        <v>669</v>
      </c>
      <c r="C1257" s="536">
        <v>1</v>
      </c>
      <c r="D1257" s="537" t="str">
        <f>'Information Input'!$M$14</f>
        <v xml:space="preserve">      -      </v>
      </c>
      <c r="E1257" s="537" t="s">
        <v>136</v>
      </c>
      <c r="F1257" s="538">
        <f t="shared" si="217"/>
        <v>43556</v>
      </c>
      <c r="G1257" s="538">
        <f t="shared" si="218"/>
        <v>43646</v>
      </c>
      <c r="H1257" s="538">
        <f>'Information Input'!$H$35</f>
        <v>43555</v>
      </c>
      <c r="I1257" s="537" t="str">
        <f>'Information Input'!$J$22</f>
        <v>Quarterly</v>
      </c>
      <c r="J1257" s="538">
        <f>'Information Input'!$H$30</f>
        <v>43555</v>
      </c>
      <c r="K1257" s="537">
        <f>'Information Input'!$J$18</f>
        <v>2019</v>
      </c>
      <c r="L1257" s="579" t="s">
        <v>104</v>
      </c>
      <c r="M1257" s="540" t="s">
        <v>105</v>
      </c>
      <c r="N1257" s="541" t="s">
        <v>103</v>
      </c>
      <c r="O1257" s="542" t="s">
        <v>671</v>
      </c>
      <c r="P1257" s="537">
        <v>40</v>
      </c>
      <c r="Q1257" s="541" t="s">
        <v>182</v>
      </c>
      <c r="R1257" s="541" t="s">
        <v>238</v>
      </c>
      <c r="S1257" s="543">
        <f>'Report 1'!$AH$18</f>
        <v>0</v>
      </c>
      <c r="T1257" s="544">
        <f>'Report 1'!$AH$60</f>
        <v>0</v>
      </c>
      <c r="U1257" s="545">
        <f>'Report 1'!$AH$146</f>
        <v>0</v>
      </c>
      <c r="AL1257" s="546" t="s">
        <v>669</v>
      </c>
      <c r="AM1257" s="547">
        <v>2</v>
      </c>
      <c r="AN1257" s="547" t="str">
        <f>'Information Input'!$M$14</f>
        <v xml:space="preserve">      -      </v>
      </c>
      <c r="AO1257" s="547" t="s">
        <v>139</v>
      </c>
      <c r="AP1257" s="538">
        <f>'Information Input'!$H$33</f>
        <v>43466</v>
      </c>
      <c r="AQ1257" s="538">
        <f>'Information Input'!$H$34</f>
        <v>43555</v>
      </c>
      <c r="AR1257" s="538">
        <f>'Information Input'!$H$35</f>
        <v>43555</v>
      </c>
      <c r="AS1257" s="547" t="str">
        <f>'Information Input'!$J$22</f>
        <v>Quarterly</v>
      </c>
      <c r="AT1257" s="538">
        <f>'Information Input'!$H$30</f>
        <v>43555</v>
      </c>
      <c r="AU1257" s="547">
        <f>'Information Input'!$J$18</f>
        <v>2019</v>
      </c>
      <c r="AV1257" s="547" t="s">
        <v>101</v>
      </c>
      <c r="AW1257" s="547" t="s">
        <v>102</v>
      </c>
      <c r="AX1257" s="547" t="s">
        <v>103</v>
      </c>
      <c r="AY1257" s="548" t="s">
        <v>671</v>
      </c>
      <c r="AZ1257" s="547">
        <v>38</v>
      </c>
      <c r="BA1257" s="549" t="s">
        <v>180</v>
      </c>
      <c r="BB1257" s="543" t="s">
        <v>233</v>
      </c>
      <c r="BC1257" s="550">
        <f>'Report 2'!$AJ270</f>
        <v>0</v>
      </c>
      <c r="BD1257" s="550">
        <f>'Report 2'!$AK270</f>
        <v>0</v>
      </c>
      <c r="BE1257" s="550">
        <f>'Report 2'!$AL270</f>
        <v>0</v>
      </c>
      <c r="BF1257" s="550">
        <f>'Report 2'!$AM270</f>
        <v>0</v>
      </c>
      <c r="BG1257" s="550">
        <f>'Report 2'!$AN270</f>
        <v>0</v>
      </c>
      <c r="BH1257" s="550">
        <f>'Report 2'!$AO270</f>
        <v>0</v>
      </c>
      <c r="BI1257" s="550">
        <f>'Report 2'!$AP270</f>
        <v>0</v>
      </c>
      <c r="CC1257" s="542" t="s">
        <v>669</v>
      </c>
      <c r="CD1257" s="1014" t="s">
        <v>672</v>
      </c>
      <c r="CE1257" s="1014" t="str">
        <f>'Information Input'!$M$14</f>
        <v xml:space="preserve">      -      </v>
      </c>
      <c r="CF1257" s="551" t="s">
        <v>137</v>
      </c>
      <c r="CG1257" s="552">
        <f t="shared" si="214"/>
        <v>43647</v>
      </c>
      <c r="CH1257" s="552">
        <f t="shared" si="215"/>
        <v>43738</v>
      </c>
      <c r="CI1257" s="552">
        <f>'Information Input'!$H$35</f>
        <v>43555</v>
      </c>
      <c r="CJ1257" s="551" t="str">
        <f>'Information Input'!$J$22</f>
        <v>Quarterly</v>
      </c>
      <c r="CK1257" s="552">
        <f>'Information Input'!$H$30</f>
        <v>43555</v>
      </c>
      <c r="CL1257" s="551">
        <f>'Information Input'!$J$18</f>
        <v>2019</v>
      </c>
      <c r="CM1257" s="551" t="s">
        <v>103</v>
      </c>
      <c r="CN1257" s="1014" t="s">
        <v>242</v>
      </c>
      <c r="CO1257" s="542" t="s">
        <v>242</v>
      </c>
      <c r="CP1257" s="542" t="s">
        <v>671</v>
      </c>
      <c r="CQ1257" s="551">
        <v>16</v>
      </c>
      <c r="CR1257" s="542" t="s">
        <v>158</v>
      </c>
      <c r="CS1257" s="542" t="s">
        <v>235</v>
      </c>
      <c r="CT1257" s="1015">
        <f>'Report 1'!$AX$18</f>
        <v>0</v>
      </c>
      <c r="CU1257" s="1016">
        <f>SUMIF('Report 4A'!$G$16:$G$95,$CQ1257,'Report 4A'!$BF$16:$BF$95)</f>
        <v>0</v>
      </c>
      <c r="CV1257" s="1017">
        <f t="shared" si="216"/>
        <v>0</v>
      </c>
    </row>
    <row r="1258" spans="2:100">
      <c r="B1258" s="535" t="s">
        <v>669</v>
      </c>
      <c r="C1258" s="536">
        <v>1</v>
      </c>
      <c r="D1258" s="537" t="str">
        <f>'Information Input'!$M$14</f>
        <v xml:space="preserve">      -      </v>
      </c>
      <c r="E1258" s="537" t="s">
        <v>136</v>
      </c>
      <c r="F1258" s="538">
        <f t="shared" si="217"/>
        <v>43556</v>
      </c>
      <c r="G1258" s="538">
        <f t="shared" si="218"/>
        <v>43646</v>
      </c>
      <c r="H1258" s="538">
        <f>'Information Input'!$H$35</f>
        <v>43555</v>
      </c>
      <c r="I1258" s="537" t="str">
        <f>'Information Input'!$J$22</f>
        <v>Quarterly</v>
      </c>
      <c r="J1258" s="538">
        <f>'Information Input'!$H$30</f>
        <v>43555</v>
      </c>
      <c r="K1258" s="537">
        <f>'Information Input'!$J$18</f>
        <v>2019</v>
      </c>
      <c r="L1258" s="579" t="s">
        <v>104</v>
      </c>
      <c r="M1258" s="540" t="s">
        <v>105</v>
      </c>
      <c r="N1258" s="541" t="s">
        <v>103</v>
      </c>
      <c r="O1258" s="542" t="s">
        <v>671</v>
      </c>
      <c r="P1258" s="537">
        <v>41</v>
      </c>
      <c r="Q1258" s="541" t="s">
        <v>183</v>
      </c>
      <c r="R1258" s="541" t="s">
        <v>238</v>
      </c>
      <c r="S1258" s="543">
        <f>'Report 1'!$AH$18</f>
        <v>0</v>
      </c>
      <c r="T1258" s="544">
        <f>'Report 1'!$AH$61</f>
        <v>0</v>
      </c>
      <c r="U1258" s="545">
        <f>'Report 1'!$AH$147</f>
        <v>0</v>
      </c>
      <c r="AL1258" s="546" t="s">
        <v>669</v>
      </c>
      <c r="AM1258" s="547">
        <v>2</v>
      </c>
      <c r="AN1258" s="547" t="str">
        <f>'Information Input'!$M$14</f>
        <v xml:space="preserve">      -      </v>
      </c>
      <c r="AO1258" s="547" t="s">
        <v>139</v>
      </c>
      <c r="AP1258" s="538">
        <f>'Information Input'!$H$33</f>
        <v>43466</v>
      </c>
      <c r="AQ1258" s="538">
        <f>'Information Input'!$H$34</f>
        <v>43555</v>
      </c>
      <c r="AR1258" s="538">
        <f>'Information Input'!$H$35</f>
        <v>43555</v>
      </c>
      <c r="AS1258" s="547" t="str">
        <f>'Information Input'!$J$22</f>
        <v>Quarterly</v>
      </c>
      <c r="AT1258" s="538">
        <f>'Information Input'!$H$30</f>
        <v>43555</v>
      </c>
      <c r="AU1258" s="547">
        <f>'Information Input'!$J$18</f>
        <v>2019</v>
      </c>
      <c r="AV1258" s="547" t="s">
        <v>101</v>
      </c>
      <c r="AW1258" s="547" t="s">
        <v>102</v>
      </c>
      <c r="AX1258" s="547" t="s">
        <v>103</v>
      </c>
      <c r="AY1258" s="548" t="s">
        <v>671</v>
      </c>
      <c r="AZ1258" s="547">
        <v>39</v>
      </c>
      <c r="BA1258" s="549" t="s">
        <v>181</v>
      </c>
      <c r="BB1258" s="543" t="s">
        <v>233</v>
      </c>
      <c r="BC1258" s="550">
        <f>'Report 2'!$AJ271</f>
        <v>0</v>
      </c>
      <c r="BD1258" s="550">
        <f>'Report 2'!$AK271</f>
        <v>0</v>
      </c>
      <c r="BE1258" s="550">
        <f>'Report 2'!$AL271</f>
        <v>0</v>
      </c>
      <c r="BF1258" s="550">
        <f>'Report 2'!$AM271</f>
        <v>0</v>
      </c>
      <c r="BG1258" s="550">
        <f>'Report 2'!$AN271</f>
        <v>0</v>
      </c>
      <c r="BH1258" s="550">
        <f>'Report 2'!$AO271</f>
        <v>0</v>
      </c>
      <c r="BI1258" s="550">
        <f>'Report 2'!$AP271</f>
        <v>0</v>
      </c>
      <c r="CC1258" s="542" t="s">
        <v>669</v>
      </c>
      <c r="CD1258" s="1014" t="s">
        <v>672</v>
      </c>
      <c r="CE1258" s="1014" t="str">
        <f>'Information Input'!$M$14</f>
        <v xml:space="preserve">      -      </v>
      </c>
      <c r="CF1258" s="551" t="s">
        <v>137</v>
      </c>
      <c r="CG1258" s="552">
        <f t="shared" si="214"/>
        <v>43647</v>
      </c>
      <c r="CH1258" s="552">
        <f t="shared" si="215"/>
        <v>43738</v>
      </c>
      <c r="CI1258" s="552">
        <f>'Information Input'!$H$35</f>
        <v>43555</v>
      </c>
      <c r="CJ1258" s="551" t="str">
        <f>'Information Input'!$J$22</f>
        <v>Quarterly</v>
      </c>
      <c r="CK1258" s="552">
        <f>'Information Input'!$H$30</f>
        <v>43555</v>
      </c>
      <c r="CL1258" s="551">
        <f>'Information Input'!$J$18</f>
        <v>2019</v>
      </c>
      <c r="CM1258" s="551" t="s">
        <v>103</v>
      </c>
      <c r="CN1258" s="1014" t="s">
        <v>242</v>
      </c>
      <c r="CO1258" s="542" t="s">
        <v>242</v>
      </c>
      <c r="CP1258" s="542" t="s">
        <v>671</v>
      </c>
      <c r="CQ1258" s="551">
        <v>17</v>
      </c>
      <c r="CR1258" s="542" t="s">
        <v>159</v>
      </c>
      <c r="CS1258" s="542" t="s">
        <v>235</v>
      </c>
      <c r="CT1258" s="1015">
        <f>'Report 1'!$AX$18</f>
        <v>0</v>
      </c>
      <c r="CU1258" s="1016">
        <f>SUMIF('Report 4A'!$G$16:$G$95,$CQ1258,'Report 4A'!$BF$16:$BF$95)</f>
        <v>0</v>
      </c>
      <c r="CV1258" s="1017">
        <f t="shared" si="216"/>
        <v>0</v>
      </c>
    </row>
    <row r="1259" spans="2:100">
      <c r="B1259" s="535" t="s">
        <v>669</v>
      </c>
      <c r="C1259" s="536">
        <v>1</v>
      </c>
      <c r="D1259" s="537" t="str">
        <f>'Information Input'!$M$14</f>
        <v xml:space="preserve">      -      </v>
      </c>
      <c r="E1259" s="537" t="s">
        <v>136</v>
      </c>
      <c r="F1259" s="538">
        <f t="shared" si="217"/>
        <v>43556</v>
      </c>
      <c r="G1259" s="538">
        <f t="shared" si="218"/>
        <v>43646</v>
      </c>
      <c r="H1259" s="538">
        <f>'Information Input'!$H$35</f>
        <v>43555</v>
      </c>
      <c r="I1259" s="537" t="str">
        <f>'Information Input'!$J$22</f>
        <v>Quarterly</v>
      </c>
      <c r="J1259" s="538">
        <f>'Information Input'!$H$30</f>
        <v>43555</v>
      </c>
      <c r="K1259" s="537">
        <f>'Information Input'!$J$18</f>
        <v>2019</v>
      </c>
      <c r="L1259" s="579" t="s">
        <v>104</v>
      </c>
      <c r="M1259" s="540" t="s">
        <v>105</v>
      </c>
      <c r="N1259" s="541" t="s">
        <v>103</v>
      </c>
      <c r="O1259" s="542" t="s">
        <v>671</v>
      </c>
      <c r="P1259" s="537">
        <v>42</v>
      </c>
      <c r="Q1259" s="541" t="s">
        <v>184</v>
      </c>
      <c r="R1259" s="541" t="s">
        <v>233</v>
      </c>
      <c r="S1259" s="543">
        <f>'Report 1'!$AH$18</f>
        <v>0</v>
      </c>
      <c r="T1259" s="544">
        <f>'Report 1'!$AH$62</f>
        <v>0</v>
      </c>
      <c r="U1259" s="545">
        <f>'Report 1'!$AH$148</f>
        <v>0</v>
      </c>
      <c r="AL1259" s="546" t="s">
        <v>669</v>
      </c>
      <c r="AM1259" s="547">
        <v>2</v>
      </c>
      <c r="AN1259" s="547" t="str">
        <f>'Information Input'!$M$14</f>
        <v xml:space="preserve">      -      </v>
      </c>
      <c r="AO1259" s="547" t="s">
        <v>139</v>
      </c>
      <c r="AP1259" s="538">
        <f>'Information Input'!$H$33</f>
        <v>43466</v>
      </c>
      <c r="AQ1259" s="538">
        <f>'Information Input'!$H$34</f>
        <v>43555</v>
      </c>
      <c r="AR1259" s="538">
        <f>'Information Input'!$H$35</f>
        <v>43555</v>
      </c>
      <c r="AS1259" s="547" t="str">
        <f>'Information Input'!$J$22</f>
        <v>Quarterly</v>
      </c>
      <c r="AT1259" s="538">
        <f>'Information Input'!$H$30</f>
        <v>43555</v>
      </c>
      <c r="AU1259" s="547">
        <f>'Information Input'!$J$18</f>
        <v>2019</v>
      </c>
      <c r="AV1259" s="547" t="s">
        <v>101</v>
      </c>
      <c r="AW1259" s="547" t="s">
        <v>102</v>
      </c>
      <c r="AX1259" s="547" t="s">
        <v>103</v>
      </c>
      <c r="AY1259" s="548" t="s">
        <v>671</v>
      </c>
      <c r="AZ1259" s="547">
        <v>40</v>
      </c>
      <c r="BA1259" s="549" t="s">
        <v>182</v>
      </c>
      <c r="BB1259" s="543" t="s">
        <v>238</v>
      </c>
      <c r="BC1259" s="550">
        <f>'Report 2'!$AJ272</f>
        <v>0</v>
      </c>
      <c r="BD1259" s="550">
        <f>'Report 2'!$AK272</f>
        <v>0</v>
      </c>
      <c r="BE1259" s="550">
        <f>'Report 2'!$AL272</f>
        <v>0</v>
      </c>
      <c r="BF1259" s="550">
        <f>'Report 2'!$AM272</f>
        <v>0</v>
      </c>
      <c r="BG1259" s="550">
        <f>'Report 2'!$AN272</f>
        <v>0</v>
      </c>
      <c r="BH1259" s="550">
        <f>'Report 2'!$AO272</f>
        <v>0</v>
      </c>
      <c r="BI1259" s="550">
        <f>'Report 2'!$AP272</f>
        <v>0</v>
      </c>
      <c r="CC1259" s="542" t="s">
        <v>669</v>
      </c>
      <c r="CD1259" s="1014" t="s">
        <v>672</v>
      </c>
      <c r="CE1259" s="1014" t="str">
        <f>'Information Input'!$M$14</f>
        <v xml:space="preserve">      -      </v>
      </c>
      <c r="CF1259" s="551" t="s">
        <v>137</v>
      </c>
      <c r="CG1259" s="552">
        <f t="shared" si="214"/>
        <v>43647</v>
      </c>
      <c r="CH1259" s="552">
        <f t="shared" si="215"/>
        <v>43738</v>
      </c>
      <c r="CI1259" s="552">
        <f>'Information Input'!$H$35</f>
        <v>43555</v>
      </c>
      <c r="CJ1259" s="551" t="str">
        <f>'Information Input'!$J$22</f>
        <v>Quarterly</v>
      </c>
      <c r="CK1259" s="552">
        <f>'Information Input'!$H$30</f>
        <v>43555</v>
      </c>
      <c r="CL1259" s="551">
        <f>'Information Input'!$J$18</f>
        <v>2019</v>
      </c>
      <c r="CM1259" s="551" t="s">
        <v>103</v>
      </c>
      <c r="CN1259" s="1014" t="s">
        <v>242</v>
      </c>
      <c r="CO1259" s="542" t="s">
        <v>242</v>
      </c>
      <c r="CP1259" s="542" t="s">
        <v>671</v>
      </c>
      <c r="CQ1259" s="551">
        <v>18</v>
      </c>
      <c r="CR1259" s="542" t="s">
        <v>160</v>
      </c>
      <c r="CS1259" s="542" t="s">
        <v>235</v>
      </c>
      <c r="CT1259" s="1015">
        <f>'Report 1'!$AX$18</f>
        <v>0</v>
      </c>
      <c r="CU1259" s="1016">
        <f>SUMIF('Report 4A'!$G$16:$G$95,$CQ1259,'Report 4A'!$BF$16:$BF$95)</f>
        <v>0</v>
      </c>
      <c r="CV1259" s="1017">
        <f t="shared" si="216"/>
        <v>0</v>
      </c>
    </row>
    <row r="1260" spans="2:100">
      <c r="B1260" s="535" t="s">
        <v>669</v>
      </c>
      <c r="C1260" s="536">
        <v>1</v>
      </c>
      <c r="D1260" s="537" t="str">
        <f>'Information Input'!$M$14</f>
        <v xml:space="preserve">      -      </v>
      </c>
      <c r="E1260" s="537" t="s">
        <v>136</v>
      </c>
      <c r="F1260" s="538">
        <f t="shared" si="217"/>
        <v>43556</v>
      </c>
      <c r="G1260" s="538">
        <f t="shared" si="218"/>
        <v>43646</v>
      </c>
      <c r="H1260" s="538">
        <f>'Information Input'!$H$35</f>
        <v>43555</v>
      </c>
      <c r="I1260" s="537" t="str">
        <f>'Information Input'!$J$22</f>
        <v>Quarterly</v>
      </c>
      <c r="J1260" s="538">
        <f>'Information Input'!$H$30</f>
        <v>43555</v>
      </c>
      <c r="K1260" s="537">
        <f>'Information Input'!$J$18</f>
        <v>2019</v>
      </c>
      <c r="L1260" s="579" t="s">
        <v>104</v>
      </c>
      <c r="M1260" s="540" t="s">
        <v>105</v>
      </c>
      <c r="N1260" s="541" t="s">
        <v>103</v>
      </c>
      <c r="O1260" s="542" t="s">
        <v>671</v>
      </c>
      <c r="P1260" s="537">
        <v>43</v>
      </c>
      <c r="Q1260" s="541" t="s">
        <v>185</v>
      </c>
      <c r="R1260" s="541" t="s">
        <v>233</v>
      </c>
      <c r="S1260" s="543">
        <f>'Report 1'!$AH$18</f>
        <v>0</v>
      </c>
      <c r="T1260" s="544">
        <f>'Report 1'!$AH$63</f>
        <v>0</v>
      </c>
      <c r="U1260" s="545">
        <f>'Report 1'!$AH$149</f>
        <v>0</v>
      </c>
      <c r="AL1260" s="546" t="s">
        <v>669</v>
      </c>
      <c r="AM1260" s="547">
        <v>2</v>
      </c>
      <c r="AN1260" s="547" t="str">
        <f>'Information Input'!$M$14</f>
        <v xml:space="preserve">      -      </v>
      </c>
      <c r="AO1260" s="547" t="s">
        <v>139</v>
      </c>
      <c r="AP1260" s="538">
        <f>'Information Input'!$H$33</f>
        <v>43466</v>
      </c>
      <c r="AQ1260" s="538">
        <f>'Information Input'!$H$34</f>
        <v>43555</v>
      </c>
      <c r="AR1260" s="538">
        <f>'Information Input'!$H$35</f>
        <v>43555</v>
      </c>
      <c r="AS1260" s="547" t="str">
        <f>'Information Input'!$J$22</f>
        <v>Quarterly</v>
      </c>
      <c r="AT1260" s="538">
        <f>'Information Input'!$H$30</f>
        <v>43555</v>
      </c>
      <c r="AU1260" s="547">
        <f>'Information Input'!$J$18</f>
        <v>2019</v>
      </c>
      <c r="AV1260" s="547" t="s">
        <v>101</v>
      </c>
      <c r="AW1260" s="547" t="s">
        <v>102</v>
      </c>
      <c r="AX1260" s="547" t="s">
        <v>103</v>
      </c>
      <c r="AY1260" s="548" t="s">
        <v>671</v>
      </c>
      <c r="AZ1260" s="547">
        <v>41</v>
      </c>
      <c r="BA1260" s="549" t="s">
        <v>183</v>
      </c>
      <c r="BB1260" s="543" t="s">
        <v>238</v>
      </c>
      <c r="BC1260" s="550">
        <f>'Report 2'!$AJ273</f>
        <v>0</v>
      </c>
      <c r="BD1260" s="550">
        <f>'Report 2'!$AK273</f>
        <v>0</v>
      </c>
      <c r="BE1260" s="550">
        <f>'Report 2'!$AL273</f>
        <v>0</v>
      </c>
      <c r="BF1260" s="550">
        <f>'Report 2'!$AM273</f>
        <v>0</v>
      </c>
      <c r="BG1260" s="550">
        <f>'Report 2'!$AN273</f>
        <v>0</v>
      </c>
      <c r="BH1260" s="550">
        <f>'Report 2'!$AO273</f>
        <v>0</v>
      </c>
      <c r="BI1260" s="550">
        <f>'Report 2'!$AP273</f>
        <v>0</v>
      </c>
      <c r="CC1260" s="542" t="s">
        <v>669</v>
      </c>
      <c r="CD1260" s="1014" t="s">
        <v>672</v>
      </c>
      <c r="CE1260" s="1014" t="str">
        <f>'Information Input'!$M$14</f>
        <v xml:space="preserve">      -      </v>
      </c>
      <c r="CF1260" s="551" t="s">
        <v>137</v>
      </c>
      <c r="CG1260" s="552">
        <f t="shared" si="214"/>
        <v>43647</v>
      </c>
      <c r="CH1260" s="552">
        <f t="shared" si="215"/>
        <v>43738</v>
      </c>
      <c r="CI1260" s="552">
        <f>'Information Input'!$H$35</f>
        <v>43555</v>
      </c>
      <c r="CJ1260" s="551" t="str">
        <f>'Information Input'!$J$22</f>
        <v>Quarterly</v>
      </c>
      <c r="CK1260" s="552">
        <f>'Information Input'!$H$30</f>
        <v>43555</v>
      </c>
      <c r="CL1260" s="551">
        <f>'Information Input'!$J$18</f>
        <v>2019</v>
      </c>
      <c r="CM1260" s="551" t="s">
        <v>103</v>
      </c>
      <c r="CN1260" s="1014" t="s">
        <v>242</v>
      </c>
      <c r="CO1260" s="542" t="s">
        <v>242</v>
      </c>
      <c r="CP1260" s="542" t="s">
        <v>671</v>
      </c>
      <c r="CQ1260" s="551">
        <v>19</v>
      </c>
      <c r="CR1260" s="542" t="s">
        <v>161</v>
      </c>
      <c r="CS1260" s="542" t="s">
        <v>235</v>
      </c>
      <c r="CT1260" s="1015">
        <f>'Report 1'!$AX$18</f>
        <v>0</v>
      </c>
      <c r="CU1260" s="1016">
        <f>SUMIF('Report 4A'!$G$16:$G$95,$CQ1260,'Report 4A'!$BF$16:$BF$95)</f>
        <v>0</v>
      </c>
      <c r="CV1260" s="1017">
        <f t="shared" si="216"/>
        <v>0</v>
      </c>
    </row>
    <row r="1261" spans="2:100">
      <c r="B1261" s="535" t="s">
        <v>669</v>
      </c>
      <c r="C1261" s="536">
        <v>1</v>
      </c>
      <c r="D1261" s="537" t="str">
        <f>'Information Input'!$M$14</f>
        <v xml:space="preserve">      -      </v>
      </c>
      <c r="E1261" s="537" t="s">
        <v>136</v>
      </c>
      <c r="F1261" s="538">
        <f t="shared" si="217"/>
        <v>43556</v>
      </c>
      <c r="G1261" s="538">
        <f t="shared" si="218"/>
        <v>43646</v>
      </c>
      <c r="H1261" s="538">
        <f>'Information Input'!$H$35</f>
        <v>43555</v>
      </c>
      <c r="I1261" s="537" t="str">
        <f>'Information Input'!$J$22</f>
        <v>Quarterly</v>
      </c>
      <c r="J1261" s="538">
        <f>'Information Input'!$H$30</f>
        <v>43555</v>
      </c>
      <c r="K1261" s="537">
        <f>'Information Input'!$J$18</f>
        <v>2019</v>
      </c>
      <c r="L1261" s="579" t="s">
        <v>104</v>
      </c>
      <c r="M1261" s="540" t="s">
        <v>105</v>
      </c>
      <c r="N1261" s="541" t="s">
        <v>103</v>
      </c>
      <c r="O1261" s="542" t="s">
        <v>674</v>
      </c>
      <c r="P1261" s="537">
        <v>44</v>
      </c>
      <c r="Q1261" s="541" t="s">
        <v>186</v>
      </c>
      <c r="R1261" s="541" t="s">
        <v>239</v>
      </c>
      <c r="S1261" s="543">
        <f>'Report 1'!$AH$18</f>
        <v>0</v>
      </c>
      <c r="T1261" s="544">
        <f>'Report 1'!$AH$64</f>
        <v>0</v>
      </c>
      <c r="U1261" s="545">
        <f>'Report 1'!$AH$150</f>
        <v>0</v>
      </c>
      <c r="AL1261" s="546" t="s">
        <v>669</v>
      </c>
      <c r="AM1261" s="547">
        <v>2</v>
      </c>
      <c r="AN1261" s="547" t="str">
        <f>'Information Input'!$M$14</f>
        <v xml:space="preserve">      -      </v>
      </c>
      <c r="AO1261" s="547" t="s">
        <v>139</v>
      </c>
      <c r="AP1261" s="538">
        <f>'Information Input'!$H$33</f>
        <v>43466</v>
      </c>
      <c r="AQ1261" s="538">
        <f>'Information Input'!$H$34</f>
        <v>43555</v>
      </c>
      <c r="AR1261" s="538">
        <f>'Information Input'!$H$35</f>
        <v>43555</v>
      </c>
      <c r="AS1261" s="547" t="str">
        <f>'Information Input'!$J$22</f>
        <v>Quarterly</v>
      </c>
      <c r="AT1261" s="538">
        <f>'Information Input'!$H$30</f>
        <v>43555</v>
      </c>
      <c r="AU1261" s="547">
        <f>'Information Input'!$J$18</f>
        <v>2019</v>
      </c>
      <c r="AV1261" s="547" t="s">
        <v>101</v>
      </c>
      <c r="AW1261" s="547" t="s">
        <v>102</v>
      </c>
      <c r="AX1261" s="547" t="s">
        <v>103</v>
      </c>
      <c r="AY1261" s="548" t="s">
        <v>671</v>
      </c>
      <c r="AZ1261" s="547">
        <v>42</v>
      </c>
      <c r="BA1261" s="549" t="s">
        <v>184</v>
      </c>
      <c r="BB1261" s="543" t="s">
        <v>233</v>
      </c>
      <c r="BC1261" s="550">
        <f>'Report 2'!$AJ274</f>
        <v>0</v>
      </c>
      <c r="BD1261" s="550">
        <f>'Report 2'!$AK274</f>
        <v>0</v>
      </c>
      <c r="BE1261" s="550">
        <f>'Report 2'!$AL274</f>
        <v>0</v>
      </c>
      <c r="BF1261" s="550">
        <f>'Report 2'!$AM274</f>
        <v>0</v>
      </c>
      <c r="BG1261" s="550">
        <f>'Report 2'!$AN274</f>
        <v>0</v>
      </c>
      <c r="BH1261" s="550">
        <f>'Report 2'!$AO274</f>
        <v>0</v>
      </c>
      <c r="BI1261" s="550">
        <f>'Report 2'!$AP274</f>
        <v>0</v>
      </c>
      <c r="CC1261" s="542" t="s">
        <v>669</v>
      </c>
      <c r="CD1261" s="1014" t="s">
        <v>672</v>
      </c>
      <c r="CE1261" s="1014" t="str">
        <f>'Information Input'!$M$14</f>
        <v xml:space="preserve">      -      </v>
      </c>
      <c r="CF1261" s="551" t="s">
        <v>137</v>
      </c>
      <c r="CG1261" s="552">
        <f t="shared" si="214"/>
        <v>43647</v>
      </c>
      <c r="CH1261" s="552">
        <f t="shared" si="215"/>
        <v>43738</v>
      </c>
      <c r="CI1261" s="552">
        <f>'Information Input'!$H$35</f>
        <v>43555</v>
      </c>
      <c r="CJ1261" s="551" t="str">
        <f>'Information Input'!$J$22</f>
        <v>Quarterly</v>
      </c>
      <c r="CK1261" s="552">
        <f>'Information Input'!$H$30</f>
        <v>43555</v>
      </c>
      <c r="CL1261" s="551">
        <f>'Information Input'!$J$18</f>
        <v>2019</v>
      </c>
      <c r="CM1261" s="551" t="s">
        <v>103</v>
      </c>
      <c r="CN1261" s="1014" t="s">
        <v>242</v>
      </c>
      <c r="CO1261" s="542" t="s">
        <v>242</v>
      </c>
      <c r="CP1261" s="542" t="s">
        <v>671</v>
      </c>
      <c r="CQ1261" s="551">
        <v>20</v>
      </c>
      <c r="CR1261" s="542" t="s">
        <v>162</v>
      </c>
      <c r="CS1261" s="542" t="s">
        <v>235</v>
      </c>
      <c r="CT1261" s="1015">
        <f>'Report 1'!$AX$18</f>
        <v>0</v>
      </c>
      <c r="CU1261" s="1016">
        <f>SUMIF('Report 4A'!$G$16:$G$95,$CQ1261,'Report 4A'!$BF$16:$BF$95)</f>
        <v>0</v>
      </c>
      <c r="CV1261" s="1017">
        <f t="shared" si="216"/>
        <v>0</v>
      </c>
    </row>
    <row r="1262" spans="2:100">
      <c r="B1262" s="535" t="s">
        <v>669</v>
      </c>
      <c r="C1262" s="536">
        <v>1</v>
      </c>
      <c r="D1262" s="537" t="str">
        <f>'Information Input'!$M$14</f>
        <v xml:space="preserve">      -      </v>
      </c>
      <c r="E1262" s="537" t="s">
        <v>136</v>
      </c>
      <c r="F1262" s="538">
        <f t="shared" si="217"/>
        <v>43556</v>
      </c>
      <c r="G1262" s="538">
        <f t="shared" si="218"/>
        <v>43646</v>
      </c>
      <c r="H1262" s="538">
        <f>'Information Input'!$H$35</f>
        <v>43555</v>
      </c>
      <c r="I1262" s="537" t="str">
        <f>'Information Input'!$J$22</f>
        <v>Quarterly</v>
      </c>
      <c r="J1262" s="538">
        <f>'Information Input'!$H$30</f>
        <v>43555</v>
      </c>
      <c r="K1262" s="537">
        <f>'Information Input'!$J$18</f>
        <v>2019</v>
      </c>
      <c r="L1262" s="579" t="s">
        <v>104</v>
      </c>
      <c r="M1262" s="540" t="s">
        <v>105</v>
      </c>
      <c r="N1262" s="541" t="s">
        <v>103</v>
      </c>
      <c r="O1262" s="542" t="s">
        <v>675</v>
      </c>
      <c r="P1262" s="537">
        <v>45</v>
      </c>
      <c r="Q1262" s="541" t="s">
        <v>187</v>
      </c>
      <c r="R1262" s="541" t="s">
        <v>239</v>
      </c>
      <c r="S1262" s="543">
        <f>'Report 1'!$AH$18</f>
        <v>0</v>
      </c>
      <c r="T1262" s="544">
        <f>'Report 1'!$AH$65</f>
        <v>0</v>
      </c>
      <c r="U1262" s="545">
        <f>'Report 1'!$AH$151</f>
        <v>0</v>
      </c>
      <c r="AL1262" s="546" t="s">
        <v>669</v>
      </c>
      <c r="AM1262" s="547">
        <v>2</v>
      </c>
      <c r="AN1262" s="547" t="str">
        <f>'Information Input'!$M$14</f>
        <v xml:space="preserve">      -      </v>
      </c>
      <c r="AO1262" s="547" t="s">
        <v>139</v>
      </c>
      <c r="AP1262" s="538">
        <f>'Information Input'!$H$33</f>
        <v>43466</v>
      </c>
      <c r="AQ1262" s="538">
        <f>'Information Input'!$H$34</f>
        <v>43555</v>
      </c>
      <c r="AR1262" s="538">
        <f>'Information Input'!$H$35</f>
        <v>43555</v>
      </c>
      <c r="AS1262" s="547" t="str">
        <f>'Information Input'!$J$22</f>
        <v>Quarterly</v>
      </c>
      <c r="AT1262" s="538">
        <f>'Information Input'!$H$30</f>
        <v>43555</v>
      </c>
      <c r="AU1262" s="547">
        <f>'Information Input'!$J$18</f>
        <v>2019</v>
      </c>
      <c r="AV1262" s="547" t="s">
        <v>101</v>
      </c>
      <c r="AW1262" s="547" t="s">
        <v>102</v>
      </c>
      <c r="AX1262" s="547" t="s">
        <v>103</v>
      </c>
      <c r="AY1262" s="548" t="s">
        <v>671</v>
      </c>
      <c r="AZ1262" s="547">
        <v>43</v>
      </c>
      <c r="BA1262" s="549" t="s">
        <v>185</v>
      </c>
      <c r="BB1262" s="543" t="s">
        <v>233</v>
      </c>
      <c r="BC1262" s="550">
        <f>'Report 2'!$AJ275</f>
        <v>0</v>
      </c>
      <c r="BD1262" s="550">
        <f>'Report 2'!$AK275</f>
        <v>0</v>
      </c>
      <c r="BE1262" s="550">
        <f>'Report 2'!$AL275</f>
        <v>0</v>
      </c>
      <c r="BF1262" s="550">
        <f>'Report 2'!$AM275</f>
        <v>0</v>
      </c>
      <c r="BG1262" s="550">
        <f>'Report 2'!$AN275</f>
        <v>0</v>
      </c>
      <c r="BH1262" s="550">
        <f>'Report 2'!$AO275</f>
        <v>0</v>
      </c>
      <c r="BI1262" s="550">
        <f>'Report 2'!$AP275</f>
        <v>0</v>
      </c>
      <c r="CC1262" s="542" t="s">
        <v>669</v>
      </c>
      <c r="CD1262" s="1014" t="s">
        <v>672</v>
      </c>
      <c r="CE1262" s="1014" t="str">
        <f>'Information Input'!$M$14</f>
        <v xml:space="preserve">      -      </v>
      </c>
      <c r="CF1262" s="551" t="s">
        <v>137</v>
      </c>
      <c r="CG1262" s="552">
        <f t="shared" si="214"/>
        <v>43647</v>
      </c>
      <c r="CH1262" s="552">
        <f t="shared" si="215"/>
        <v>43738</v>
      </c>
      <c r="CI1262" s="552">
        <f>'Information Input'!$H$35</f>
        <v>43555</v>
      </c>
      <c r="CJ1262" s="551" t="str">
        <f>'Information Input'!$J$22</f>
        <v>Quarterly</v>
      </c>
      <c r="CK1262" s="552">
        <f>'Information Input'!$H$30</f>
        <v>43555</v>
      </c>
      <c r="CL1262" s="551">
        <f>'Information Input'!$J$18</f>
        <v>2019</v>
      </c>
      <c r="CM1262" s="551" t="s">
        <v>103</v>
      </c>
      <c r="CN1262" s="1014" t="s">
        <v>242</v>
      </c>
      <c r="CO1262" s="542" t="s">
        <v>242</v>
      </c>
      <c r="CP1262" s="542" t="s">
        <v>671</v>
      </c>
      <c r="CQ1262" s="551">
        <v>21</v>
      </c>
      <c r="CR1262" s="542" t="s">
        <v>163</v>
      </c>
      <c r="CS1262" s="542" t="s">
        <v>235</v>
      </c>
      <c r="CT1262" s="1015">
        <f>'Report 1'!$AX$18</f>
        <v>0</v>
      </c>
      <c r="CU1262" s="1016">
        <f>SUMIF('Report 4A'!$G$16:$G$95,$CQ1262,'Report 4A'!$BF$16:$BF$95)</f>
        <v>0</v>
      </c>
      <c r="CV1262" s="1017">
        <f t="shared" si="216"/>
        <v>0</v>
      </c>
    </row>
    <row r="1263" spans="2:100">
      <c r="B1263" s="535" t="s">
        <v>669</v>
      </c>
      <c r="C1263" s="536">
        <v>1</v>
      </c>
      <c r="D1263" s="537" t="str">
        <f>'Information Input'!$M$14</f>
        <v xml:space="preserve">      -      </v>
      </c>
      <c r="E1263" s="537" t="s">
        <v>136</v>
      </c>
      <c r="F1263" s="538">
        <f t="shared" si="217"/>
        <v>43556</v>
      </c>
      <c r="G1263" s="538">
        <f t="shared" si="218"/>
        <v>43646</v>
      </c>
      <c r="H1263" s="538">
        <f>'Information Input'!$H$35</f>
        <v>43555</v>
      </c>
      <c r="I1263" s="537" t="str">
        <f>'Information Input'!$J$22</f>
        <v>Quarterly</v>
      </c>
      <c r="J1263" s="538">
        <f>'Information Input'!$H$30</f>
        <v>43555</v>
      </c>
      <c r="K1263" s="537">
        <f>'Information Input'!$J$18</f>
        <v>2019</v>
      </c>
      <c r="L1263" s="579" t="s">
        <v>104</v>
      </c>
      <c r="M1263" s="540" t="s">
        <v>105</v>
      </c>
      <c r="N1263" s="541" t="s">
        <v>103</v>
      </c>
      <c r="O1263" s="542" t="s">
        <v>675</v>
      </c>
      <c r="P1263" s="537">
        <v>46</v>
      </c>
      <c r="Q1263" s="541" t="s">
        <v>188</v>
      </c>
      <c r="R1263" s="541" t="s">
        <v>239</v>
      </c>
      <c r="S1263" s="543">
        <f>'Report 1'!$AH$18</f>
        <v>0</v>
      </c>
      <c r="T1263" s="544">
        <f>'Report 1'!$AH$66</f>
        <v>0</v>
      </c>
      <c r="U1263" s="545">
        <f>'Report 1'!$AH$152</f>
        <v>0</v>
      </c>
      <c r="AL1263" s="546" t="s">
        <v>669</v>
      </c>
      <c r="AM1263" s="547">
        <v>2</v>
      </c>
      <c r="AN1263" s="547" t="str">
        <f>'Information Input'!$M$14</f>
        <v xml:space="preserve">      -      </v>
      </c>
      <c r="AO1263" s="547" t="s">
        <v>139</v>
      </c>
      <c r="AP1263" s="538">
        <f>'Information Input'!$H$33</f>
        <v>43466</v>
      </c>
      <c r="AQ1263" s="538">
        <f>'Information Input'!$H$34</f>
        <v>43555</v>
      </c>
      <c r="AR1263" s="538">
        <f>'Information Input'!$H$35</f>
        <v>43555</v>
      </c>
      <c r="AS1263" s="547" t="str">
        <f>'Information Input'!$J$22</f>
        <v>Quarterly</v>
      </c>
      <c r="AT1263" s="538">
        <f>'Information Input'!$H$30</f>
        <v>43555</v>
      </c>
      <c r="AU1263" s="547">
        <f>'Information Input'!$J$18</f>
        <v>2019</v>
      </c>
      <c r="AV1263" s="547" t="s">
        <v>101</v>
      </c>
      <c r="AW1263" s="547" t="s">
        <v>102</v>
      </c>
      <c r="AX1263" s="547" t="s">
        <v>103</v>
      </c>
      <c r="AY1263" s="548" t="s">
        <v>674</v>
      </c>
      <c r="AZ1263" s="547">
        <v>44</v>
      </c>
      <c r="BA1263" s="549" t="s">
        <v>186</v>
      </c>
      <c r="BB1263" s="543" t="s">
        <v>239</v>
      </c>
      <c r="BC1263" s="550">
        <f>'Report 2'!$AJ276</f>
        <v>0</v>
      </c>
      <c r="BD1263" s="550">
        <f>'Report 2'!$AK276</f>
        <v>0</v>
      </c>
      <c r="BE1263" s="550">
        <f>'Report 2'!$AL276</f>
        <v>0</v>
      </c>
      <c r="BF1263" s="550">
        <f>'Report 2'!$AM276</f>
        <v>0</v>
      </c>
      <c r="BG1263" s="550">
        <f>'Report 2'!$AN276</f>
        <v>0</v>
      </c>
      <c r="BH1263" s="550">
        <f>'Report 2'!$AO276</f>
        <v>0</v>
      </c>
      <c r="BI1263" s="550">
        <f>'Report 2'!$AP276</f>
        <v>0</v>
      </c>
      <c r="CC1263" s="542" t="s">
        <v>669</v>
      </c>
      <c r="CD1263" s="1014" t="s">
        <v>672</v>
      </c>
      <c r="CE1263" s="1014" t="str">
        <f>'Information Input'!$M$14</f>
        <v xml:space="preserve">      -      </v>
      </c>
      <c r="CF1263" s="551" t="s">
        <v>137</v>
      </c>
      <c r="CG1263" s="552">
        <f t="shared" si="214"/>
        <v>43647</v>
      </c>
      <c r="CH1263" s="552">
        <f t="shared" si="215"/>
        <v>43738</v>
      </c>
      <c r="CI1263" s="552">
        <f>'Information Input'!$H$35</f>
        <v>43555</v>
      </c>
      <c r="CJ1263" s="551" t="str">
        <f>'Information Input'!$J$22</f>
        <v>Quarterly</v>
      </c>
      <c r="CK1263" s="552">
        <f>'Information Input'!$H$30</f>
        <v>43555</v>
      </c>
      <c r="CL1263" s="551">
        <f>'Information Input'!$J$18</f>
        <v>2019</v>
      </c>
      <c r="CM1263" s="551" t="s">
        <v>103</v>
      </c>
      <c r="CN1263" s="1014" t="s">
        <v>242</v>
      </c>
      <c r="CO1263" s="542" t="s">
        <v>242</v>
      </c>
      <c r="CP1263" s="542" t="s">
        <v>671</v>
      </c>
      <c r="CQ1263" s="551">
        <v>22</v>
      </c>
      <c r="CR1263" s="542" t="s">
        <v>164</v>
      </c>
      <c r="CS1263" s="542" t="s">
        <v>236</v>
      </c>
      <c r="CT1263" s="1015">
        <f>'Report 1'!$AX$18</f>
        <v>0</v>
      </c>
      <c r="CU1263" s="1016">
        <f>SUMIF('Report 4A'!$G$16:$G$95,$CQ1263,'Report 4A'!$BF$16:$BF$95)</f>
        <v>0</v>
      </c>
      <c r="CV1263" s="1017">
        <f t="shared" si="216"/>
        <v>0</v>
      </c>
    </row>
    <row r="1264" spans="2:100">
      <c r="B1264" s="535" t="s">
        <v>669</v>
      </c>
      <c r="C1264" s="536">
        <v>1</v>
      </c>
      <c r="D1264" s="537" t="str">
        <f>'Information Input'!$M$14</f>
        <v xml:space="preserve">      -      </v>
      </c>
      <c r="E1264" s="537" t="s">
        <v>136</v>
      </c>
      <c r="F1264" s="538">
        <f t="shared" si="217"/>
        <v>43556</v>
      </c>
      <c r="G1264" s="538">
        <f t="shared" si="218"/>
        <v>43646</v>
      </c>
      <c r="H1264" s="538">
        <f>'Information Input'!$H$35</f>
        <v>43555</v>
      </c>
      <c r="I1264" s="537" t="str">
        <f>'Information Input'!$J$22</f>
        <v>Quarterly</v>
      </c>
      <c r="J1264" s="538">
        <f>'Information Input'!$H$30</f>
        <v>43555</v>
      </c>
      <c r="K1264" s="537">
        <f>'Information Input'!$J$18</f>
        <v>2019</v>
      </c>
      <c r="L1264" s="579" t="s">
        <v>104</v>
      </c>
      <c r="M1264" s="540" t="s">
        <v>105</v>
      </c>
      <c r="N1264" s="541" t="s">
        <v>103</v>
      </c>
      <c r="O1264" s="542" t="s">
        <v>675</v>
      </c>
      <c r="P1264" s="537">
        <v>47</v>
      </c>
      <c r="Q1264" s="541" t="s">
        <v>189</v>
      </c>
      <c r="R1264" s="541" t="s">
        <v>239</v>
      </c>
      <c r="S1264" s="543">
        <f>'Report 1'!$AH$18</f>
        <v>0</v>
      </c>
      <c r="T1264" s="544">
        <f>'Report 1'!$AH$67</f>
        <v>0</v>
      </c>
      <c r="U1264" s="545">
        <f>'Report 1'!$AH$153</f>
        <v>0</v>
      </c>
      <c r="AL1264" s="546" t="s">
        <v>669</v>
      </c>
      <c r="AM1264" s="547">
        <v>2</v>
      </c>
      <c r="AN1264" s="547" t="str">
        <f>'Information Input'!$M$14</f>
        <v xml:space="preserve">      -      </v>
      </c>
      <c r="AO1264" s="547" t="s">
        <v>139</v>
      </c>
      <c r="AP1264" s="538">
        <f>'Information Input'!$H$33</f>
        <v>43466</v>
      </c>
      <c r="AQ1264" s="538">
        <f>'Information Input'!$H$34</f>
        <v>43555</v>
      </c>
      <c r="AR1264" s="538">
        <f>'Information Input'!$H$35</f>
        <v>43555</v>
      </c>
      <c r="AS1264" s="547" t="str">
        <f>'Information Input'!$J$22</f>
        <v>Quarterly</v>
      </c>
      <c r="AT1264" s="538">
        <f>'Information Input'!$H$30</f>
        <v>43555</v>
      </c>
      <c r="AU1264" s="547">
        <f>'Information Input'!$J$18</f>
        <v>2019</v>
      </c>
      <c r="AV1264" s="547" t="s">
        <v>101</v>
      </c>
      <c r="AW1264" s="547" t="s">
        <v>102</v>
      </c>
      <c r="AX1264" s="547" t="s">
        <v>103</v>
      </c>
      <c r="AY1264" s="548" t="s">
        <v>675</v>
      </c>
      <c r="AZ1264" s="547">
        <v>45</v>
      </c>
      <c r="BA1264" s="549" t="s">
        <v>187</v>
      </c>
      <c r="BB1264" s="543" t="s">
        <v>239</v>
      </c>
      <c r="BC1264" s="550">
        <f>'Report 2'!$AJ277</f>
        <v>0</v>
      </c>
      <c r="BD1264" s="550">
        <f>'Report 2'!$AK277</f>
        <v>0</v>
      </c>
      <c r="BE1264" s="550">
        <f>'Report 2'!$AL277</f>
        <v>0</v>
      </c>
      <c r="BF1264" s="550">
        <f>'Report 2'!$AM277</f>
        <v>0</v>
      </c>
      <c r="BG1264" s="550">
        <f>'Report 2'!$AN277</f>
        <v>0</v>
      </c>
      <c r="BH1264" s="550">
        <f>'Report 2'!$AO277</f>
        <v>0</v>
      </c>
      <c r="BI1264" s="550">
        <f>'Report 2'!$AP277</f>
        <v>0</v>
      </c>
      <c r="CC1264" s="542" t="s">
        <v>669</v>
      </c>
      <c r="CD1264" s="1014" t="s">
        <v>672</v>
      </c>
      <c r="CE1264" s="1014" t="str">
        <f>'Information Input'!$M$14</f>
        <v xml:space="preserve">      -      </v>
      </c>
      <c r="CF1264" s="551" t="s">
        <v>137</v>
      </c>
      <c r="CG1264" s="552">
        <f t="shared" si="214"/>
        <v>43647</v>
      </c>
      <c r="CH1264" s="552">
        <f t="shared" si="215"/>
        <v>43738</v>
      </c>
      <c r="CI1264" s="552">
        <f>'Information Input'!$H$35</f>
        <v>43555</v>
      </c>
      <c r="CJ1264" s="551" t="str">
        <f>'Information Input'!$J$22</f>
        <v>Quarterly</v>
      </c>
      <c r="CK1264" s="552">
        <f>'Information Input'!$H$30</f>
        <v>43555</v>
      </c>
      <c r="CL1264" s="551">
        <f>'Information Input'!$J$18</f>
        <v>2019</v>
      </c>
      <c r="CM1264" s="551" t="s">
        <v>103</v>
      </c>
      <c r="CN1264" s="1014" t="s">
        <v>242</v>
      </c>
      <c r="CO1264" s="542" t="s">
        <v>242</v>
      </c>
      <c r="CP1264" s="542" t="s">
        <v>671</v>
      </c>
      <c r="CQ1264" s="551">
        <v>23</v>
      </c>
      <c r="CR1264" s="542" t="s">
        <v>165</v>
      </c>
      <c r="CS1264" s="542" t="s">
        <v>236</v>
      </c>
      <c r="CT1264" s="1015">
        <f>'Report 1'!$AX$18</f>
        <v>0</v>
      </c>
      <c r="CU1264" s="1016">
        <f>SUMIF('Report 4A'!$G$16:$G$95,$CQ1264,'Report 4A'!$BF$16:$BF$95)</f>
        <v>0</v>
      </c>
      <c r="CV1264" s="1017">
        <f t="shared" si="216"/>
        <v>0</v>
      </c>
    </row>
    <row r="1265" spans="2:100">
      <c r="B1265" s="535" t="s">
        <v>669</v>
      </c>
      <c r="C1265" s="536">
        <v>1</v>
      </c>
      <c r="D1265" s="537" t="str">
        <f>'Information Input'!$M$14</f>
        <v xml:space="preserve">      -      </v>
      </c>
      <c r="E1265" s="537" t="s">
        <v>136</v>
      </c>
      <c r="F1265" s="538">
        <f t="shared" si="217"/>
        <v>43556</v>
      </c>
      <c r="G1265" s="538">
        <f t="shared" si="218"/>
        <v>43646</v>
      </c>
      <c r="H1265" s="538">
        <f>'Information Input'!$H$35</f>
        <v>43555</v>
      </c>
      <c r="I1265" s="537" t="str">
        <f>'Information Input'!$J$22</f>
        <v>Quarterly</v>
      </c>
      <c r="J1265" s="538">
        <f>'Information Input'!$H$30</f>
        <v>43555</v>
      </c>
      <c r="K1265" s="537">
        <f>'Information Input'!$J$18</f>
        <v>2019</v>
      </c>
      <c r="L1265" s="579" t="s">
        <v>104</v>
      </c>
      <c r="M1265" s="540" t="s">
        <v>105</v>
      </c>
      <c r="N1265" s="541" t="s">
        <v>103</v>
      </c>
      <c r="O1265" s="542" t="s">
        <v>675</v>
      </c>
      <c r="P1265" s="537">
        <v>48</v>
      </c>
      <c r="Q1265" s="541" t="s">
        <v>190</v>
      </c>
      <c r="R1265" s="541" t="s">
        <v>239</v>
      </c>
      <c r="S1265" s="543">
        <f>'Report 1'!$AH$18</f>
        <v>0</v>
      </c>
      <c r="T1265" s="544">
        <f>'Report 1'!$AH$68</f>
        <v>0</v>
      </c>
      <c r="U1265" s="545">
        <f>'Report 1'!$AH$154</f>
        <v>0</v>
      </c>
      <c r="AL1265" s="546" t="s">
        <v>669</v>
      </c>
      <c r="AM1265" s="547">
        <v>2</v>
      </c>
      <c r="AN1265" s="547" t="str">
        <f>'Information Input'!$M$14</f>
        <v xml:space="preserve">      -      </v>
      </c>
      <c r="AO1265" s="547" t="s">
        <v>139</v>
      </c>
      <c r="AP1265" s="538">
        <f>'Information Input'!$H$33</f>
        <v>43466</v>
      </c>
      <c r="AQ1265" s="538">
        <f>'Information Input'!$H$34</f>
        <v>43555</v>
      </c>
      <c r="AR1265" s="538">
        <f>'Information Input'!$H$35</f>
        <v>43555</v>
      </c>
      <c r="AS1265" s="547" t="str">
        <f>'Information Input'!$J$22</f>
        <v>Quarterly</v>
      </c>
      <c r="AT1265" s="538">
        <f>'Information Input'!$H$30</f>
        <v>43555</v>
      </c>
      <c r="AU1265" s="547">
        <f>'Information Input'!$J$18</f>
        <v>2019</v>
      </c>
      <c r="AV1265" s="547" t="s">
        <v>101</v>
      </c>
      <c r="AW1265" s="547" t="s">
        <v>102</v>
      </c>
      <c r="AX1265" s="547" t="s">
        <v>103</v>
      </c>
      <c r="AY1265" s="548" t="s">
        <v>675</v>
      </c>
      <c r="AZ1265" s="547">
        <v>46</v>
      </c>
      <c r="BA1265" s="549" t="s">
        <v>188</v>
      </c>
      <c r="BB1265" s="543" t="s">
        <v>239</v>
      </c>
      <c r="BC1265" s="550">
        <f>'Report 2'!$AJ278</f>
        <v>0</v>
      </c>
      <c r="BD1265" s="550">
        <f>'Report 2'!$AK278</f>
        <v>0</v>
      </c>
      <c r="BE1265" s="550">
        <f>'Report 2'!$AL278</f>
        <v>0</v>
      </c>
      <c r="BF1265" s="550">
        <f>'Report 2'!$AM278</f>
        <v>0</v>
      </c>
      <c r="BG1265" s="550">
        <f>'Report 2'!$AN278</f>
        <v>0</v>
      </c>
      <c r="BH1265" s="550">
        <f>'Report 2'!$AO278</f>
        <v>0</v>
      </c>
      <c r="BI1265" s="550">
        <f>'Report 2'!$AP278</f>
        <v>0</v>
      </c>
      <c r="CC1265" s="542" t="s">
        <v>669</v>
      </c>
      <c r="CD1265" s="1014" t="s">
        <v>672</v>
      </c>
      <c r="CE1265" s="1014" t="str">
        <f>'Information Input'!$M$14</f>
        <v xml:space="preserve">      -      </v>
      </c>
      <c r="CF1265" s="551" t="s">
        <v>137</v>
      </c>
      <c r="CG1265" s="552">
        <f t="shared" si="214"/>
        <v>43647</v>
      </c>
      <c r="CH1265" s="552">
        <f t="shared" si="215"/>
        <v>43738</v>
      </c>
      <c r="CI1265" s="552">
        <f>'Information Input'!$H$35</f>
        <v>43555</v>
      </c>
      <c r="CJ1265" s="551" t="str">
        <f>'Information Input'!$J$22</f>
        <v>Quarterly</v>
      </c>
      <c r="CK1265" s="552">
        <f>'Information Input'!$H$30</f>
        <v>43555</v>
      </c>
      <c r="CL1265" s="551">
        <f>'Information Input'!$J$18</f>
        <v>2019</v>
      </c>
      <c r="CM1265" s="551" t="s">
        <v>103</v>
      </c>
      <c r="CN1265" s="1014" t="s">
        <v>242</v>
      </c>
      <c r="CO1265" s="542" t="s">
        <v>242</v>
      </c>
      <c r="CP1265" s="542" t="s">
        <v>671</v>
      </c>
      <c r="CQ1265" s="551">
        <v>24</v>
      </c>
      <c r="CR1265" s="542" t="s">
        <v>166</v>
      </c>
      <c r="CS1265" s="542" t="s">
        <v>233</v>
      </c>
      <c r="CT1265" s="1015">
        <f>'Report 1'!$AX$18</f>
        <v>0</v>
      </c>
      <c r="CU1265" s="1016">
        <f>SUMIF('Report 4A'!$G$16:$G$95,$CQ1265,'Report 4A'!$BF$16:$BF$95)</f>
        <v>0</v>
      </c>
      <c r="CV1265" s="1017">
        <f t="shared" si="216"/>
        <v>0</v>
      </c>
    </row>
    <row r="1266" spans="2:100">
      <c r="B1266" s="535" t="s">
        <v>669</v>
      </c>
      <c r="C1266" s="536">
        <v>1</v>
      </c>
      <c r="D1266" s="537" t="str">
        <f>'Information Input'!$M$14</f>
        <v xml:space="preserve">      -      </v>
      </c>
      <c r="E1266" s="537" t="s">
        <v>136</v>
      </c>
      <c r="F1266" s="538">
        <f t="shared" si="217"/>
        <v>43556</v>
      </c>
      <c r="G1266" s="538">
        <f t="shared" si="218"/>
        <v>43646</v>
      </c>
      <c r="H1266" s="538">
        <f>'Information Input'!$H$35</f>
        <v>43555</v>
      </c>
      <c r="I1266" s="537" t="str">
        <f>'Information Input'!$J$22</f>
        <v>Quarterly</v>
      </c>
      <c r="J1266" s="538">
        <f>'Information Input'!$H$30</f>
        <v>43555</v>
      </c>
      <c r="K1266" s="537">
        <f>'Information Input'!$J$18</f>
        <v>2019</v>
      </c>
      <c r="L1266" s="579" t="s">
        <v>104</v>
      </c>
      <c r="M1266" s="540" t="s">
        <v>105</v>
      </c>
      <c r="N1266" s="541" t="s">
        <v>103</v>
      </c>
      <c r="O1266" s="542" t="s">
        <v>675</v>
      </c>
      <c r="P1266" s="537">
        <v>49</v>
      </c>
      <c r="Q1266" s="541" t="s">
        <v>191</v>
      </c>
      <c r="R1266" s="541" t="s">
        <v>239</v>
      </c>
      <c r="S1266" s="543">
        <f>'Report 1'!$AH$18</f>
        <v>0</v>
      </c>
      <c r="T1266" s="544">
        <f>'Report 1'!$AH$69</f>
        <v>0</v>
      </c>
      <c r="U1266" s="545">
        <f>'Report 1'!$AH$155</f>
        <v>0</v>
      </c>
      <c r="AL1266" s="546" t="s">
        <v>669</v>
      </c>
      <c r="AM1266" s="547">
        <v>2</v>
      </c>
      <c r="AN1266" s="547" t="str">
        <f>'Information Input'!$M$14</f>
        <v xml:space="preserve">      -      </v>
      </c>
      <c r="AO1266" s="547" t="s">
        <v>139</v>
      </c>
      <c r="AP1266" s="538">
        <f>'Information Input'!$H$33</f>
        <v>43466</v>
      </c>
      <c r="AQ1266" s="538">
        <f>'Information Input'!$H$34</f>
        <v>43555</v>
      </c>
      <c r="AR1266" s="538">
        <f>'Information Input'!$H$35</f>
        <v>43555</v>
      </c>
      <c r="AS1266" s="547" t="str">
        <f>'Information Input'!$J$22</f>
        <v>Quarterly</v>
      </c>
      <c r="AT1266" s="538">
        <f>'Information Input'!$H$30</f>
        <v>43555</v>
      </c>
      <c r="AU1266" s="547">
        <f>'Information Input'!$J$18</f>
        <v>2019</v>
      </c>
      <c r="AV1266" s="547" t="s">
        <v>101</v>
      </c>
      <c r="AW1266" s="547" t="s">
        <v>102</v>
      </c>
      <c r="AX1266" s="547" t="s">
        <v>103</v>
      </c>
      <c r="AY1266" s="548" t="s">
        <v>675</v>
      </c>
      <c r="AZ1266" s="547">
        <v>47</v>
      </c>
      <c r="BA1266" s="549" t="s">
        <v>189</v>
      </c>
      <c r="BB1266" s="543" t="s">
        <v>239</v>
      </c>
      <c r="BC1266" s="550">
        <f>'Report 2'!$AJ279</f>
        <v>0</v>
      </c>
      <c r="BD1266" s="550">
        <f>'Report 2'!$AK279</f>
        <v>0</v>
      </c>
      <c r="BE1266" s="550">
        <f>'Report 2'!$AL279</f>
        <v>0</v>
      </c>
      <c r="BF1266" s="550">
        <f>'Report 2'!$AM279</f>
        <v>0</v>
      </c>
      <c r="BG1266" s="550">
        <f>'Report 2'!$AN279</f>
        <v>0</v>
      </c>
      <c r="BH1266" s="550">
        <f>'Report 2'!$AO279</f>
        <v>0</v>
      </c>
      <c r="BI1266" s="550">
        <f>'Report 2'!$AP279</f>
        <v>0</v>
      </c>
      <c r="CC1266" s="542" t="s">
        <v>669</v>
      </c>
      <c r="CD1266" s="1014" t="s">
        <v>672</v>
      </c>
      <c r="CE1266" s="1014" t="str">
        <f>'Information Input'!$M$14</f>
        <v xml:space="preserve">      -      </v>
      </c>
      <c r="CF1266" s="551" t="s">
        <v>137</v>
      </c>
      <c r="CG1266" s="552">
        <f t="shared" si="214"/>
        <v>43647</v>
      </c>
      <c r="CH1266" s="552">
        <f t="shared" si="215"/>
        <v>43738</v>
      </c>
      <c r="CI1266" s="552">
        <f>'Information Input'!$H$35</f>
        <v>43555</v>
      </c>
      <c r="CJ1266" s="551" t="str">
        <f>'Information Input'!$J$22</f>
        <v>Quarterly</v>
      </c>
      <c r="CK1266" s="552">
        <f>'Information Input'!$H$30</f>
        <v>43555</v>
      </c>
      <c r="CL1266" s="551">
        <f>'Information Input'!$J$18</f>
        <v>2019</v>
      </c>
      <c r="CM1266" s="551" t="s">
        <v>103</v>
      </c>
      <c r="CN1266" s="1014" t="s">
        <v>242</v>
      </c>
      <c r="CO1266" s="542" t="s">
        <v>242</v>
      </c>
      <c r="CP1266" s="542" t="s">
        <v>671</v>
      </c>
      <c r="CQ1266" s="551">
        <v>25</v>
      </c>
      <c r="CR1266" s="542" t="s">
        <v>167</v>
      </c>
      <c r="CS1266" s="542" t="s">
        <v>233</v>
      </c>
      <c r="CT1266" s="1015">
        <f>'Report 1'!$AX$18</f>
        <v>0</v>
      </c>
      <c r="CU1266" s="1016">
        <f>SUMIF('Report 4A'!$G$16:$G$95,$CQ1266,'Report 4A'!$BF$16:$BF$95)</f>
        <v>0</v>
      </c>
      <c r="CV1266" s="1017">
        <f t="shared" si="216"/>
        <v>0</v>
      </c>
    </row>
    <row r="1267" spans="2:100">
      <c r="B1267" s="535" t="s">
        <v>669</v>
      </c>
      <c r="C1267" s="536">
        <v>1</v>
      </c>
      <c r="D1267" s="537" t="str">
        <f>'Information Input'!$M$14</f>
        <v xml:space="preserve">      -      </v>
      </c>
      <c r="E1267" s="537" t="s">
        <v>136</v>
      </c>
      <c r="F1267" s="538">
        <f t="shared" si="217"/>
        <v>43556</v>
      </c>
      <c r="G1267" s="538">
        <f t="shared" si="218"/>
        <v>43646</v>
      </c>
      <c r="H1267" s="538">
        <f>'Information Input'!$H$35</f>
        <v>43555</v>
      </c>
      <c r="I1267" s="537" t="str">
        <f>'Information Input'!$J$22</f>
        <v>Quarterly</v>
      </c>
      <c r="J1267" s="538">
        <f>'Information Input'!$H$30</f>
        <v>43555</v>
      </c>
      <c r="K1267" s="537">
        <f>'Information Input'!$J$18</f>
        <v>2019</v>
      </c>
      <c r="L1267" s="579" t="s">
        <v>104</v>
      </c>
      <c r="M1267" s="540" t="s">
        <v>105</v>
      </c>
      <c r="N1267" s="541" t="s">
        <v>103</v>
      </c>
      <c r="O1267" s="542" t="s">
        <v>675</v>
      </c>
      <c r="P1267" s="537">
        <v>50</v>
      </c>
      <c r="Q1267" s="541" t="s">
        <v>192</v>
      </c>
      <c r="R1267" s="541" t="s">
        <v>239</v>
      </c>
      <c r="S1267" s="543">
        <f>'Report 1'!$AH$18</f>
        <v>0</v>
      </c>
      <c r="T1267" s="544">
        <f>'Report 1'!$AH$70</f>
        <v>0</v>
      </c>
      <c r="U1267" s="545">
        <f>'Report 1'!$AH$156</f>
        <v>0</v>
      </c>
      <c r="AL1267" s="546" t="s">
        <v>669</v>
      </c>
      <c r="AM1267" s="547">
        <v>2</v>
      </c>
      <c r="AN1267" s="547" t="str">
        <f>'Information Input'!$M$14</f>
        <v xml:space="preserve">      -      </v>
      </c>
      <c r="AO1267" s="547" t="s">
        <v>139</v>
      </c>
      <c r="AP1267" s="538">
        <f>'Information Input'!$H$33</f>
        <v>43466</v>
      </c>
      <c r="AQ1267" s="538">
        <f>'Information Input'!$H$34</f>
        <v>43555</v>
      </c>
      <c r="AR1267" s="538">
        <f>'Information Input'!$H$35</f>
        <v>43555</v>
      </c>
      <c r="AS1267" s="547" t="str">
        <f>'Information Input'!$J$22</f>
        <v>Quarterly</v>
      </c>
      <c r="AT1267" s="538">
        <f>'Information Input'!$H$30</f>
        <v>43555</v>
      </c>
      <c r="AU1267" s="547">
        <f>'Information Input'!$J$18</f>
        <v>2019</v>
      </c>
      <c r="AV1267" s="547" t="s">
        <v>101</v>
      </c>
      <c r="AW1267" s="547" t="s">
        <v>102</v>
      </c>
      <c r="AX1267" s="547" t="s">
        <v>103</v>
      </c>
      <c r="AY1267" s="548" t="s">
        <v>675</v>
      </c>
      <c r="AZ1267" s="547">
        <v>48</v>
      </c>
      <c r="BA1267" s="549" t="s">
        <v>190</v>
      </c>
      <c r="BB1267" s="543" t="s">
        <v>239</v>
      </c>
      <c r="BC1267" s="550">
        <f>'Report 2'!$AJ280</f>
        <v>0</v>
      </c>
      <c r="BD1267" s="550">
        <f>'Report 2'!$AK280</f>
        <v>0</v>
      </c>
      <c r="BE1267" s="550">
        <f>'Report 2'!$AL280</f>
        <v>0</v>
      </c>
      <c r="BF1267" s="550">
        <f>'Report 2'!$AM280</f>
        <v>0</v>
      </c>
      <c r="BG1267" s="550">
        <f>'Report 2'!$AN280</f>
        <v>0</v>
      </c>
      <c r="BH1267" s="550">
        <f>'Report 2'!$AO280</f>
        <v>0</v>
      </c>
      <c r="BI1267" s="550">
        <f>'Report 2'!$AP280</f>
        <v>0</v>
      </c>
      <c r="CC1267" s="542" t="s">
        <v>669</v>
      </c>
      <c r="CD1267" s="1014" t="s">
        <v>672</v>
      </c>
      <c r="CE1267" s="1014" t="str">
        <f>'Information Input'!$M$14</f>
        <v xml:space="preserve">      -      </v>
      </c>
      <c r="CF1267" s="551" t="s">
        <v>137</v>
      </c>
      <c r="CG1267" s="552">
        <f t="shared" si="214"/>
        <v>43647</v>
      </c>
      <c r="CH1267" s="552">
        <f t="shared" si="215"/>
        <v>43738</v>
      </c>
      <c r="CI1267" s="552">
        <f>'Information Input'!$H$35</f>
        <v>43555</v>
      </c>
      <c r="CJ1267" s="551" t="str">
        <f>'Information Input'!$J$22</f>
        <v>Quarterly</v>
      </c>
      <c r="CK1267" s="552">
        <f>'Information Input'!$H$30</f>
        <v>43555</v>
      </c>
      <c r="CL1267" s="551">
        <f>'Information Input'!$J$18</f>
        <v>2019</v>
      </c>
      <c r="CM1267" s="551" t="s">
        <v>103</v>
      </c>
      <c r="CN1267" s="1014" t="s">
        <v>242</v>
      </c>
      <c r="CO1267" s="542" t="s">
        <v>242</v>
      </c>
      <c r="CP1267" s="542" t="s">
        <v>671</v>
      </c>
      <c r="CQ1267" s="551">
        <v>26</v>
      </c>
      <c r="CR1267" s="542" t="s">
        <v>168</v>
      </c>
      <c r="CS1267" s="542" t="s">
        <v>237</v>
      </c>
      <c r="CT1267" s="1015">
        <f>'Report 1'!$AX$18</f>
        <v>0</v>
      </c>
      <c r="CU1267" s="1016">
        <f>SUMIF('Report 4A'!$G$16:$G$95,$CQ1267,'Report 4A'!$BF$16:$BF$95)</f>
        <v>0</v>
      </c>
      <c r="CV1267" s="1017">
        <f t="shared" si="216"/>
        <v>0</v>
      </c>
    </row>
    <row r="1268" spans="2:100">
      <c r="B1268" s="535" t="s">
        <v>669</v>
      </c>
      <c r="C1268" s="536">
        <v>1</v>
      </c>
      <c r="D1268" s="537" t="str">
        <f>'Information Input'!$M$14</f>
        <v xml:space="preserve">      -      </v>
      </c>
      <c r="E1268" s="537" t="s">
        <v>136</v>
      </c>
      <c r="F1268" s="538">
        <f t="shared" si="217"/>
        <v>43556</v>
      </c>
      <c r="G1268" s="538">
        <f t="shared" si="218"/>
        <v>43646</v>
      </c>
      <c r="H1268" s="538">
        <f>'Information Input'!$H$35</f>
        <v>43555</v>
      </c>
      <c r="I1268" s="537" t="str">
        <f>'Information Input'!$J$22</f>
        <v>Quarterly</v>
      </c>
      <c r="J1268" s="538">
        <f>'Information Input'!$H$30</f>
        <v>43555</v>
      </c>
      <c r="K1268" s="537">
        <f>'Information Input'!$J$18</f>
        <v>2019</v>
      </c>
      <c r="L1268" s="579" t="s">
        <v>104</v>
      </c>
      <c r="M1268" s="540" t="s">
        <v>105</v>
      </c>
      <c r="N1268" s="541" t="s">
        <v>103</v>
      </c>
      <c r="O1268" s="542" t="s">
        <v>675</v>
      </c>
      <c r="P1268" s="537">
        <v>51</v>
      </c>
      <c r="Q1268" s="541" t="s">
        <v>193</v>
      </c>
      <c r="R1268" s="541" t="s">
        <v>239</v>
      </c>
      <c r="S1268" s="543">
        <f>'Report 1'!$AH$18</f>
        <v>0</v>
      </c>
      <c r="T1268" s="544">
        <f>'Report 1'!$AH$71</f>
        <v>0</v>
      </c>
      <c r="U1268" s="545">
        <f>'Report 1'!$AH$157</f>
        <v>0</v>
      </c>
      <c r="AL1268" s="546" t="s">
        <v>669</v>
      </c>
      <c r="AM1268" s="547">
        <v>2</v>
      </c>
      <c r="AN1268" s="547" t="str">
        <f>'Information Input'!$M$14</f>
        <v xml:space="preserve">      -      </v>
      </c>
      <c r="AO1268" s="547" t="s">
        <v>139</v>
      </c>
      <c r="AP1268" s="538">
        <f>'Information Input'!$H$33</f>
        <v>43466</v>
      </c>
      <c r="AQ1268" s="538">
        <f>'Information Input'!$H$34</f>
        <v>43555</v>
      </c>
      <c r="AR1268" s="538">
        <f>'Information Input'!$H$35</f>
        <v>43555</v>
      </c>
      <c r="AS1268" s="547" t="str">
        <f>'Information Input'!$J$22</f>
        <v>Quarterly</v>
      </c>
      <c r="AT1268" s="538">
        <f>'Information Input'!$H$30</f>
        <v>43555</v>
      </c>
      <c r="AU1268" s="547">
        <f>'Information Input'!$J$18</f>
        <v>2019</v>
      </c>
      <c r="AV1268" s="547" t="s">
        <v>101</v>
      </c>
      <c r="AW1268" s="547" t="s">
        <v>102</v>
      </c>
      <c r="AX1268" s="547" t="s">
        <v>103</v>
      </c>
      <c r="AY1268" s="548" t="s">
        <v>675</v>
      </c>
      <c r="AZ1268" s="547">
        <v>49</v>
      </c>
      <c r="BA1268" s="549" t="s">
        <v>191</v>
      </c>
      <c r="BB1268" s="543" t="s">
        <v>239</v>
      </c>
      <c r="BC1268" s="550">
        <f>'Report 2'!$AJ281</f>
        <v>0</v>
      </c>
      <c r="BD1268" s="550">
        <f>'Report 2'!$AK281</f>
        <v>0</v>
      </c>
      <c r="BE1268" s="550">
        <f>'Report 2'!$AL281</f>
        <v>0</v>
      </c>
      <c r="BF1268" s="550">
        <f>'Report 2'!$AM281</f>
        <v>0</v>
      </c>
      <c r="BG1268" s="550">
        <f>'Report 2'!$AN281</f>
        <v>0</v>
      </c>
      <c r="BH1268" s="550">
        <f>'Report 2'!$AO281</f>
        <v>0</v>
      </c>
      <c r="BI1268" s="550">
        <f>'Report 2'!$AP281</f>
        <v>0</v>
      </c>
      <c r="CC1268" s="542" t="s">
        <v>669</v>
      </c>
      <c r="CD1268" s="1014" t="s">
        <v>672</v>
      </c>
      <c r="CE1268" s="1014" t="str">
        <f>'Information Input'!$M$14</f>
        <v xml:space="preserve">      -      </v>
      </c>
      <c r="CF1268" s="551" t="s">
        <v>137</v>
      </c>
      <c r="CG1268" s="552">
        <f t="shared" si="214"/>
        <v>43647</v>
      </c>
      <c r="CH1268" s="552">
        <f t="shared" si="215"/>
        <v>43738</v>
      </c>
      <c r="CI1268" s="552">
        <f>'Information Input'!$H$35</f>
        <v>43555</v>
      </c>
      <c r="CJ1268" s="551" t="str">
        <f>'Information Input'!$J$22</f>
        <v>Quarterly</v>
      </c>
      <c r="CK1268" s="552">
        <f>'Information Input'!$H$30</f>
        <v>43555</v>
      </c>
      <c r="CL1268" s="551">
        <f>'Information Input'!$J$18</f>
        <v>2019</v>
      </c>
      <c r="CM1268" s="551" t="s">
        <v>103</v>
      </c>
      <c r="CN1268" s="1014" t="s">
        <v>242</v>
      </c>
      <c r="CO1268" s="542" t="s">
        <v>242</v>
      </c>
      <c r="CP1268" s="542" t="s">
        <v>671</v>
      </c>
      <c r="CQ1268" s="551">
        <v>27</v>
      </c>
      <c r="CR1268" s="542" t="s">
        <v>169</v>
      </c>
      <c r="CS1268" s="542" t="s">
        <v>235</v>
      </c>
      <c r="CT1268" s="1015">
        <f>'Report 1'!$AX$18</f>
        <v>0</v>
      </c>
      <c r="CU1268" s="1016">
        <f>SUMIF('Report 4A'!$G$16:$G$95,$CQ1268,'Report 4A'!$BF$16:$BF$95)</f>
        <v>0</v>
      </c>
      <c r="CV1268" s="1017">
        <f t="shared" si="216"/>
        <v>0</v>
      </c>
    </row>
    <row r="1269" spans="2:100">
      <c r="B1269" s="535" t="s">
        <v>669</v>
      </c>
      <c r="C1269" s="536">
        <v>1</v>
      </c>
      <c r="D1269" s="537" t="str">
        <f>'Information Input'!$M$14</f>
        <v xml:space="preserve">      -      </v>
      </c>
      <c r="E1269" s="537" t="s">
        <v>136</v>
      </c>
      <c r="F1269" s="538">
        <f t="shared" si="217"/>
        <v>43556</v>
      </c>
      <c r="G1269" s="538">
        <f t="shared" si="218"/>
        <v>43646</v>
      </c>
      <c r="H1269" s="538">
        <f>'Information Input'!$H$35</f>
        <v>43555</v>
      </c>
      <c r="I1269" s="537" t="str">
        <f>'Information Input'!$J$22</f>
        <v>Quarterly</v>
      </c>
      <c r="J1269" s="538">
        <f>'Information Input'!$H$30</f>
        <v>43555</v>
      </c>
      <c r="K1269" s="537">
        <f>'Information Input'!$J$18</f>
        <v>2019</v>
      </c>
      <c r="L1269" s="579" t="s">
        <v>104</v>
      </c>
      <c r="M1269" s="540" t="s">
        <v>105</v>
      </c>
      <c r="N1269" s="541" t="s">
        <v>103</v>
      </c>
      <c r="O1269" s="542" t="s">
        <v>674</v>
      </c>
      <c r="P1269" s="537">
        <v>52</v>
      </c>
      <c r="Q1269" s="541" t="s">
        <v>194</v>
      </c>
      <c r="R1269" s="541" t="s">
        <v>239</v>
      </c>
      <c r="S1269" s="543">
        <f>'Report 1'!$AH$18</f>
        <v>0</v>
      </c>
      <c r="T1269" s="544">
        <f>'Report 1'!$AH$72</f>
        <v>0</v>
      </c>
      <c r="U1269" s="545">
        <f>'Report 1'!$AH$158</f>
        <v>0</v>
      </c>
      <c r="AL1269" s="546" t="s">
        <v>669</v>
      </c>
      <c r="AM1269" s="547">
        <v>2</v>
      </c>
      <c r="AN1269" s="547" t="str">
        <f>'Information Input'!$M$14</f>
        <v xml:space="preserve">      -      </v>
      </c>
      <c r="AO1269" s="547" t="s">
        <v>139</v>
      </c>
      <c r="AP1269" s="538">
        <f>'Information Input'!$H$33</f>
        <v>43466</v>
      </c>
      <c r="AQ1269" s="538">
        <f>'Information Input'!$H$34</f>
        <v>43555</v>
      </c>
      <c r="AR1269" s="538">
        <f>'Information Input'!$H$35</f>
        <v>43555</v>
      </c>
      <c r="AS1269" s="547" t="str">
        <f>'Information Input'!$J$22</f>
        <v>Quarterly</v>
      </c>
      <c r="AT1269" s="538">
        <f>'Information Input'!$H$30</f>
        <v>43555</v>
      </c>
      <c r="AU1269" s="547">
        <f>'Information Input'!$J$18</f>
        <v>2019</v>
      </c>
      <c r="AV1269" s="547" t="s">
        <v>101</v>
      </c>
      <c r="AW1269" s="547" t="s">
        <v>102</v>
      </c>
      <c r="AX1269" s="547" t="s">
        <v>103</v>
      </c>
      <c r="AY1269" s="548" t="s">
        <v>675</v>
      </c>
      <c r="AZ1269" s="547">
        <v>50</v>
      </c>
      <c r="BA1269" s="549" t="s">
        <v>192</v>
      </c>
      <c r="BB1269" s="543" t="s">
        <v>239</v>
      </c>
      <c r="BC1269" s="550">
        <f>'Report 2'!$AJ282</f>
        <v>0</v>
      </c>
      <c r="BD1269" s="550">
        <f>'Report 2'!$AK282</f>
        <v>0</v>
      </c>
      <c r="BE1269" s="550">
        <f>'Report 2'!$AL282</f>
        <v>0</v>
      </c>
      <c r="BF1269" s="550">
        <f>'Report 2'!$AM282</f>
        <v>0</v>
      </c>
      <c r="BG1269" s="550">
        <f>'Report 2'!$AN282</f>
        <v>0</v>
      </c>
      <c r="BH1269" s="550">
        <f>'Report 2'!$AO282</f>
        <v>0</v>
      </c>
      <c r="BI1269" s="550">
        <f>'Report 2'!$AP282</f>
        <v>0</v>
      </c>
      <c r="CC1269" s="542" t="s">
        <v>669</v>
      </c>
      <c r="CD1269" s="1014" t="s">
        <v>672</v>
      </c>
      <c r="CE1269" s="1014" t="str">
        <f>'Information Input'!$M$14</f>
        <v xml:space="preserve">      -      </v>
      </c>
      <c r="CF1269" s="551" t="s">
        <v>137</v>
      </c>
      <c r="CG1269" s="552">
        <f t="shared" si="214"/>
        <v>43647</v>
      </c>
      <c r="CH1269" s="552">
        <f t="shared" si="215"/>
        <v>43738</v>
      </c>
      <c r="CI1269" s="552">
        <f>'Information Input'!$H$35</f>
        <v>43555</v>
      </c>
      <c r="CJ1269" s="551" t="str">
        <f>'Information Input'!$J$22</f>
        <v>Quarterly</v>
      </c>
      <c r="CK1269" s="552">
        <f>'Information Input'!$H$30</f>
        <v>43555</v>
      </c>
      <c r="CL1269" s="551">
        <f>'Information Input'!$J$18</f>
        <v>2019</v>
      </c>
      <c r="CM1269" s="551" t="s">
        <v>103</v>
      </c>
      <c r="CN1269" s="1014" t="s">
        <v>242</v>
      </c>
      <c r="CO1269" s="542" t="s">
        <v>242</v>
      </c>
      <c r="CP1269" s="542" t="s">
        <v>671</v>
      </c>
      <c r="CQ1269" s="551">
        <v>28</v>
      </c>
      <c r="CR1269" s="542" t="s">
        <v>170</v>
      </c>
      <c r="CS1269" s="542" t="s">
        <v>235</v>
      </c>
      <c r="CT1269" s="1015">
        <f>'Report 1'!$AX$18</f>
        <v>0</v>
      </c>
      <c r="CU1269" s="1016">
        <f>SUMIF('Report 4A'!$G$16:$G$95,$CQ1269,'Report 4A'!$BF$16:$BF$95)</f>
        <v>0</v>
      </c>
      <c r="CV1269" s="1017">
        <f t="shared" si="216"/>
        <v>0</v>
      </c>
    </row>
    <row r="1270" spans="2:100">
      <c r="B1270" s="535" t="s">
        <v>669</v>
      </c>
      <c r="C1270" s="536">
        <v>1</v>
      </c>
      <c r="D1270" s="537" t="str">
        <f>'Information Input'!$M$14</f>
        <v xml:space="preserve">      -      </v>
      </c>
      <c r="E1270" s="537" t="s">
        <v>136</v>
      </c>
      <c r="F1270" s="538">
        <f t="shared" si="217"/>
        <v>43556</v>
      </c>
      <c r="G1270" s="538">
        <f t="shared" si="218"/>
        <v>43646</v>
      </c>
      <c r="H1270" s="538">
        <f>'Information Input'!$H$35</f>
        <v>43555</v>
      </c>
      <c r="I1270" s="537" t="str">
        <f>'Information Input'!$J$22</f>
        <v>Quarterly</v>
      </c>
      <c r="J1270" s="538">
        <f>'Information Input'!$H$30</f>
        <v>43555</v>
      </c>
      <c r="K1270" s="537">
        <f>'Information Input'!$J$18</f>
        <v>2019</v>
      </c>
      <c r="L1270" s="579" t="s">
        <v>104</v>
      </c>
      <c r="M1270" s="540" t="s">
        <v>105</v>
      </c>
      <c r="N1270" s="541" t="s">
        <v>103</v>
      </c>
      <c r="O1270" s="542" t="s">
        <v>676</v>
      </c>
      <c r="P1270" s="537">
        <v>53</v>
      </c>
      <c r="Q1270" s="541" t="s">
        <v>195</v>
      </c>
      <c r="R1270" s="541" t="s">
        <v>677</v>
      </c>
      <c r="S1270" s="543">
        <f>'Report 1'!$AH$18</f>
        <v>0</v>
      </c>
      <c r="T1270" s="544">
        <f>'Report 1'!$AH$73</f>
        <v>0</v>
      </c>
      <c r="U1270" s="545">
        <f>'Report 1'!$AH$159</f>
        <v>0</v>
      </c>
      <c r="AL1270" s="546" t="s">
        <v>669</v>
      </c>
      <c r="AM1270" s="547">
        <v>2</v>
      </c>
      <c r="AN1270" s="547" t="str">
        <f>'Information Input'!$M$14</f>
        <v xml:space="preserve">      -      </v>
      </c>
      <c r="AO1270" s="547" t="s">
        <v>139</v>
      </c>
      <c r="AP1270" s="538">
        <f>'Information Input'!$H$33</f>
        <v>43466</v>
      </c>
      <c r="AQ1270" s="538">
        <f>'Information Input'!$H$34</f>
        <v>43555</v>
      </c>
      <c r="AR1270" s="538">
        <f>'Information Input'!$H$35</f>
        <v>43555</v>
      </c>
      <c r="AS1270" s="547" t="str">
        <f>'Information Input'!$J$22</f>
        <v>Quarterly</v>
      </c>
      <c r="AT1270" s="538">
        <f>'Information Input'!$H$30</f>
        <v>43555</v>
      </c>
      <c r="AU1270" s="547">
        <f>'Information Input'!$J$18</f>
        <v>2019</v>
      </c>
      <c r="AV1270" s="547" t="s">
        <v>101</v>
      </c>
      <c r="AW1270" s="547" t="s">
        <v>102</v>
      </c>
      <c r="AX1270" s="547" t="s">
        <v>103</v>
      </c>
      <c r="AY1270" s="548" t="s">
        <v>675</v>
      </c>
      <c r="AZ1270" s="547">
        <v>51</v>
      </c>
      <c r="BA1270" s="549" t="s">
        <v>193</v>
      </c>
      <c r="BB1270" s="543" t="s">
        <v>239</v>
      </c>
      <c r="BC1270" s="550">
        <f>'Report 2'!$AJ283</f>
        <v>0</v>
      </c>
      <c r="BD1270" s="550">
        <f>'Report 2'!$AK283</f>
        <v>0</v>
      </c>
      <c r="BE1270" s="550">
        <f>'Report 2'!$AL283</f>
        <v>0</v>
      </c>
      <c r="BF1270" s="550">
        <f>'Report 2'!$AM283</f>
        <v>0</v>
      </c>
      <c r="BG1270" s="550">
        <f>'Report 2'!$AN283</f>
        <v>0</v>
      </c>
      <c r="BH1270" s="550">
        <f>'Report 2'!$AO283</f>
        <v>0</v>
      </c>
      <c r="BI1270" s="550">
        <f>'Report 2'!$AP283</f>
        <v>0</v>
      </c>
      <c r="CC1270" s="542" t="s">
        <v>669</v>
      </c>
      <c r="CD1270" s="1014" t="s">
        <v>672</v>
      </c>
      <c r="CE1270" s="1014" t="str">
        <f>'Information Input'!$M$14</f>
        <v xml:space="preserve">      -      </v>
      </c>
      <c r="CF1270" s="551" t="s">
        <v>137</v>
      </c>
      <c r="CG1270" s="552">
        <f t="shared" si="214"/>
        <v>43647</v>
      </c>
      <c r="CH1270" s="552">
        <f t="shared" si="215"/>
        <v>43738</v>
      </c>
      <c r="CI1270" s="552">
        <f>'Information Input'!$H$35</f>
        <v>43555</v>
      </c>
      <c r="CJ1270" s="551" t="str">
        <f>'Information Input'!$J$22</f>
        <v>Quarterly</v>
      </c>
      <c r="CK1270" s="552">
        <f>'Information Input'!$H$30</f>
        <v>43555</v>
      </c>
      <c r="CL1270" s="551">
        <f>'Information Input'!$J$18</f>
        <v>2019</v>
      </c>
      <c r="CM1270" s="551" t="s">
        <v>103</v>
      </c>
      <c r="CN1270" s="1014" t="s">
        <v>242</v>
      </c>
      <c r="CO1270" s="542" t="s">
        <v>242</v>
      </c>
      <c r="CP1270" s="542" t="s">
        <v>671</v>
      </c>
      <c r="CQ1270" s="551">
        <v>29</v>
      </c>
      <c r="CR1270" s="542" t="s">
        <v>171</v>
      </c>
      <c r="CS1270" s="542" t="s">
        <v>238</v>
      </c>
      <c r="CT1270" s="1015">
        <f>'Report 1'!$AX$18</f>
        <v>0</v>
      </c>
      <c r="CU1270" s="1016">
        <f>SUMIF('Report 4A'!$G$16:$G$95,$CQ1270,'Report 4A'!$BF$16:$BF$95)</f>
        <v>0</v>
      </c>
      <c r="CV1270" s="1017">
        <f t="shared" si="216"/>
        <v>0</v>
      </c>
    </row>
    <row r="1271" spans="2:100">
      <c r="B1271" s="535" t="s">
        <v>669</v>
      </c>
      <c r="C1271" s="536">
        <v>1</v>
      </c>
      <c r="D1271" s="537" t="str">
        <f>'Information Input'!$M$14</f>
        <v xml:space="preserve">      -      </v>
      </c>
      <c r="E1271" s="537" t="s">
        <v>136</v>
      </c>
      <c r="F1271" s="538">
        <f t="shared" si="217"/>
        <v>43556</v>
      </c>
      <c r="G1271" s="538">
        <f t="shared" si="218"/>
        <v>43646</v>
      </c>
      <c r="H1271" s="538">
        <f>'Information Input'!$H$35</f>
        <v>43555</v>
      </c>
      <c r="I1271" s="537" t="str">
        <f>'Information Input'!$J$22</f>
        <v>Quarterly</v>
      </c>
      <c r="J1271" s="538">
        <f>'Information Input'!$H$30</f>
        <v>43555</v>
      </c>
      <c r="K1271" s="537">
        <f>'Information Input'!$J$18</f>
        <v>2019</v>
      </c>
      <c r="L1271" s="579" t="s">
        <v>104</v>
      </c>
      <c r="M1271" s="540" t="s">
        <v>105</v>
      </c>
      <c r="N1271" s="541" t="s">
        <v>103</v>
      </c>
      <c r="O1271" s="542" t="s">
        <v>676</v>
      </c>
      <c r="P1271" s="537">
        <v>54</v>
      </c>
      <c r="Q1271" s="541" t="s">
        <v>196</v>
      </c>
      <c r="R1271" s="541" t="s">
        <v>677</v>
      </c>
      <c r="S1271" s="543">
        <f>'Report 1'!$AH$18</f>
        <v>0</v>
      </c>
      <c r="T1271" s="544">
        <f>'Report 1'!$AH$74</f>
        <v>0</v>
      </c>
      <c r="U1271" s="545">
        <f>'Report 1'!$AH$160</f>
        <v>0</v>
      </c>
      <c r="AL1271" s="557" t="s">
        <v>669</v>
      </c>
      <c r="AM1271" s="558">
        <v>2</v>
      </c>
      <c r="AN1271" s="558" t="str">
        <f>'Information Input'!$M$14</f>
        <v xml:space="preserve">      -      </v>
      </c>
      <c r="AO1271" s="558" t="s">
        <v>139</v>
      </c>
      <c r="AP1271" s="559">
        <f>'Information Input'!$H$33</f>
        <v>43466</v>
      </c>
      <c r="AQ1271" s="559">
        <f>'Information Input'!$H$34</f>
        <v>43555</v>
      </c>
      <c r="AR1271" s="559">
        <f>'Information Input'!$H$35</f>
        <v>43555</v>
      </c>
      <c r="AS1271" s="558" t="str">
        <f>'Information Input'!$J$22</f>
        <v>Quarterly</v>
      </c>
      <c r="AT1271" s="559">
        <f>'Information Input'!$H$30</f>
        <v>43555</v>
      </c>
      <c r="AU1271" s="558">
        <f>'Information Input'!$J$18</f>
        <v>2019</v>
      </c>
      <c r="AV1271" s="558" t="s">
        <v>101</v>
      </c>
      <c r="AW1271" s="558" t="s">
        <v>102</v>
      </c>
      <c r="AX1271" s="558" t="s">
        <v>103</v>
      </c>
      <c r="AY1271" s="572" t="s">
        <v>674</v>
      </c>
      <c r="AZ1271" s="558">
        <v>52</v>
      </c>
      <c r="BA1271" s="557" t="s">
        <v>194</v>
      </c>
      <c r="BB1271" s="560" t="s">
        <v>239</v>
      </c>
      <c r="BC1271" s="569">
        <f>'Report 2'!$AJ284</f>
        <v>0</v>
      </c>
      <c r="BD1271" s="569">
        <f>'Report 2'!$AK284</f>
        <v>0</v>
      </c>
      <c r="BE1271" s="569">
        <f>'Report 2'!$AL284</f>
        <v>0</v>
      </c>
      <c r="BF1271" s="569">
        <f>'Report 2'!$AM284</f>
        <v>0</v>
      </c>
      <c r="BG1271" s="569">
        <f>'Report 2'!$AN284</f>
        <v>0</v>
      </c>
      <c r="BH1271" s="569">
        <f>'Report 2'!$AO284</f>
        <v>0</v>
      </c>
      <c r="BI1271" s="569">
        <f>'Report 2'!$AP284</f>
        <v>0</v>
      </c>
      <c r="CC1271" s="542" t="s">
        <v>669</v>
      </c>
      <c r="CD1271" s="1014" t="s">
        <v>672</v>
      </c>
      <c r="CE1271" s="1014" t="str">
        <f>'Information Input'!$M$14</f>
        <v xml:space="preserve">      -      </v>
      </c>
      <c r="CF1271" s="551" t="s">
        <v>137</v>
      </c>
      <c r="CG1271" s="552">
        <f t="shared" si="214"/>
        <v>43647</v>
      </c>
      <c r="CH1271" s="552">
        <f t="shared" si="215"/>
        <v>43738</v>
      </c>
      <c r="CI1271" s="552">
        <f>'Information Input'!$H$35</f>
        <v>43555</v>
      </c>
      <c r="CJ1271" s="551" t="str">
        <f>'Information Input'!$J$22</f>
        <v>Quarterly</v>
      </c>
      <c r="CK1271" s="552">
        <f>'Information Input'!$H$30</f>
        <v>43555</v>
      </c>
      <c r="CL1271" s="551">
        <f>'Information Input'!$J$18</f>
        <v>2019</v>
      </c>
      <c r="CM1271" s="551" t="s">
        <v>103</v>
      </c>
      <c r="CN1271" s="1014" t="s">
        <v>242</v>
      </c>
      <c r="CO1271" s="542" t="s">
        <v>242</v>
      </c>
      <c r="CP1271" s="542" t="s">
        <v>671</v>
      </c>
      <c r="CQ1271" s="551">
        <v>30</v>
      </c>
      <c r="CR1271" s="542" t="s">
        <v>172</v>
      </c>
      <c r="CS1271" s="542" t="s">
        <v>238</v>
      </c>
      <c r="CT1271" s="1015">
        <f>'Report 1'!$AX$18</f>
        <v>0</v>
      </c>
      <c r="CU1271" s="1016">
        <f>SUMIF('Report 4A'!$G$16:$G$95,$CQ1271,'Report 4A'!$BF$16:$BF$95)</f>
        <v>0</v>
      </c>
      <c r="CV1271" s="1017">
        <f t="shared" si="216"/>
        <v>0</v>
      </c>
    </row>
    <row r="1272" spans="2:100">
      <c r="B1272" s="535" t="s">
        <v>669</v>
      </c>
      <c r="C1272" s="536">
        <v>1</v>
      </c>
      <c r="D1272" s="537" t="str">
        <f>'Information Input'!$M$14</f>
        <v xml:space="preserve">      -      </v>
      </c>
      <c r="E1272" s="537" t="s">
        <v>136</v>
      </c>
      <c r="F1272" s="538">
        <f t="shared" si="217"/>
        <v>43556</v>
      </c>
      <c r="G1272" s="538">
        <f t="shared" si="218"/>
        <v>43646</v>
      </c>
      <c r="H1272" s="538">
        <f>'Information Input'!$H$35</f>
        <v>43555</v>
      </c>
      <c r="I1272" s="537" t="str">
        <f>'Information Input'!$J$22</f>
        <v>Quarterly</v>
      </c>
      <c r="J1272" s="538">
        <f>'Information Input'!$H$30</f>
        <v>43555</v>
      </c>
      <c r="K1272" s="537">
        <f>'Information Input'!$J$18</f>
        <v>2019</v>
      </c>
      <c r="L1272" s="579" t="s">
        <v>104</v>
      </c>
      <c r="M1272" s="540" t="s">
        <v>105</v>
      </c>
      <c r="N1272" s="541" t="s">
        <v>103</v>
      </c>
      <c r="O1272" s="542" t="s">
        <v>676</v>
      </c>
      <c r="P1272" s="537">
        <v>55</v>
      </c>
      <c r="Q1272" s="541" t="s">
        <v>197</v>
      </c>
      <c r="R1272" s="541" t="s">
        <v>677</v>
      </c>
      <c r="S1272" s="543">
        <f>'Report 1'!$AH$18</f>
        <v>0</v>
      </c>
      <c r="T1272" s="544">
        <f>'Report 1'!$AH$75</f>
        <v>0</v>
      </c>
      <c r="U1272" s="545">
        <f>'Report 1'!$AH$161</f>
        <v>0</v>
      </c>
      <c r="AL1272" s="522" t="s">
        <v>669</v>
      </c>
      <c r="AM1272" s="517">
        <v>2</v>
      </c>
      <c r="AN1272" s="517" t="str">
        <f>'Information Input'!$M$14</f>
        <v xml:space="preserve">      -      </v>
      </c>
      <c r="AO1272" s="517" t="s">
        <v>135</v>
      </c>
      <c r="AP1272" s="518">
        <f t="shared" ref="AP1272:AP1313" si="220">DATE(AU1272,1,1)</f>
        <v>43466</v>
      </c>
      <c r="AQ1272" s="518">
        <f t="shared" ref="AQ1272:AQ1313" si="221">DATE(AU1272,3,31)</f>
        <v>43555</v>
      </c>
      <c r="AR1272" s="519">
        <f>'Information Input'!$H$35</f>
        <v>43555</v>
      </c>
      <c r="AS1272" s="517" t="str">
        <f>'Information Input'!$J$22</f>
        <v>Quarterly</v>
      </c>
      <c r="AT1272" s="519">
        <f>'Information Input'!$H$30</f>
        <v>43555</v>
      </c>
      <c r="AU1272" s="517">
        <f>'Information Input'!$J$18</f>
        <v>2019</v>
      </c>
      <c r="AV1272" s="517" t="s">
        <v>104</v>
      </c>
      <c r="AW1272" s="517" t="s">
        <v>105</v>
      </c>
      <c r="AX1272" s="528" t="s">
        <v>103</v>
      </c>
      <c r="AY1272" s="529" t="s">
        <v>671</v>
      </c>
      <c r="AZ1272" s="528">
        <v>11</v>
      </c>
      <c r="BA1272" s="530" t="s">
        <v>153</v>
      </c>
      <c r="BB1272" s="524" t="s">
        <v>231</v>
      </c>
      <c r="BC1272" s="531">
        <f>'Report 2'!$H288</f>
        <v>0</v>
      </c>
      <c r="BD1272" s="531">
        <f>'Report 2'!$I288</f>
        <v>0</v>
      </c>
      <c r="BE1272" s="531">
        <f>'Report 2'!$J288</f>
        <v>0</v>
      </c>
      <c r="BF1272" s="531">
        <f>'Report 2'!$K288</f>
        <v>0</v>
      </c>
      <c r="BG1272" s="531">
        <f>'Report 2'!$L288</f>
        <v>0</v>
      </c>
      <c r="BH1272" s="531">
        <f>'Report 2'!$M288</f>
        <v>0</v>
      </c>
      <c r="BI1272" s="531">
        <f>'Report 2'!$N288</f>
        <v>0</v>
      </c>
      <c r="CC1272" s="542" t="s">
        <v>669</v>
      </c>
      <c r="CD1272" s="1014" t="s">
        <v>672</v>
      </c>
      <c r="CE1272" s="1014" t="str">
        <f>'Information Input'!$M$14</f>
        <v xml:space="preserve">      -      </v>
      </c>
      <c r="CF1272" s="551" t="s">
        <v>137</v>
      </c>
      <c r="CG1272" s="552">
        <f t="shared" si="214"/>
        <v>43647</v>
      </c>
      <c r="CH1272" s="552">
        <f t="shared" si="215"/>
        <v>43738</v>
      </c>
      <c r="CI1272" s="552">
        <f>'Information Input'!$H$35</f>
        <v>43555</v>
      </c>
      <c r="CJ1272" s="551" t="str">
        <f>'Information Input'!$J$22</f>
        <v>Quarterly</v>
      </c>
      <c r="CK1272" s="552">
        <f>'Information Input'!$H$30</f>
        <v>43555</v>
      </c>
      <c r="CL1272" s="551">
        <f>'Information Input'!$J$18</f>
        <v>2019</v>
      </c>
      <c r="CM1272" s="551" t="s">
        <v>103</v>
      </c>
      <c r="CN1272" s="1014" t="s">
        <v>242</v>
      </c>
      <c r="CO1272" s="542" t="s">
        <v>242</v>
      </c>
      <c r="CP1272" s="542" t="s">
        <v>671</v>
      </c>
      <c r="CQ1272" s="551">
        <v>31</v>
      </c>
      <c r="CR1272" s="542" t="s">
        <v>173</v>
      </c>
      <c r="CS1272" s="542" t="s">
        <v>233</v>
      </c>
      <c r="CT1272" s="1015">
        <f>'Report 1'!$AX$18</f>
        <v>0</v>
      </c>
      <c r="CU1272" s="1016">
        <f>SUMIF('Report 4A'!$G$16:$G$95,$CQ1272,'Report 4A'!$BF$16:$BF$95)</f>
        <v>0</v>
      </c>
      <c r="CV1272" s="1017">
        <f t="shared" si="216"/>
        <v>0</v>
      </c>
    </row>
    <row r="1273" spans="2:100">
      <c r="B1273" s="535" t="s">
        <v>669</v>
      </c>
      <c r="C1273" s="536">
        <v>1</v>
      </c>
      <c r="D1273" s="537" t="str">
        <f>'Information Input'!$M$14</f>
        <v xml:space="preserve">      -      </v>
      </c>
      <c r="E1273" s="537" t="s">
        <v>136</v>
      </c>
      <c r="F1273" s="538">
        <f t="shared" si="217"/>
        <v>43556</v>
      </c>
      <c r="G1273" s="538">
        <f t="shared" si="218"/>
        <v>43646</v>
      </c>
      <c r="H1273" s="538">
        <f>'Information Input'!$H$35</f>
        <v>43555</v>
      </c>
      <c r="I1273" s="537" t="str">
        <f>'Information Input'!$J$22</f>
        <v>Quarterly</v>
      </c>
      <c r="J1273" s="538">
        <f>'Information Input'!$H$30</f>
        <v>43555</v>
      </c>
      <c r="K1273" s="537">
        <f>'Information Input'!$J$18</f>
        <v>2019</v>
      </c>
      <c r="L1273" s="579" t="s">
        <v>104</v>
      </c>
      <c r="M1273" s="540" t="s">
        <v>105</v>
      </c>
      <c r="N1273" s="541" t="s">
        <v>103</v>
      </c>
      <c r="O1273" s="542" t="s">
        <v>676</v>
      </c>
      <c r="P1273" s="537">
        <v>56</v>
      </c>
      <c r="Q1273" s="541" t="s">
        <v>198</v>
      </c>
      <c r="R1273" s="541" t="s">
        <v>239</v>
      </c>
      <c r="S1273" s="543">
        <f>'Report 1'!$AH$18</f>
        <v>0</v>
      </c>
      <c r="T1273" s="544">
        <f>'Report 1'!$AH$76</f>
        <v>0</v>
      </c>
      <c r="U1273" s="545">
        <f>'Report 1'!$AH$162</f>
        <v>0</v>
      </c>
      <c r="AL1273" s="546" t="s">
        <v>669</v>
      </c>
      <c r="AM1273" s="547">
        <v>2</v>
      </c>
      <c r="AN1273" s="547" t="str">
        <f>'Information Input'!$M$14</f>
        <v xml:space="preserve">      -      </v>
      </c>
      <c r="AO1273" s="547" t="s">
        <v>135</v>
      </c>
      <c r="AP1273" s="538">
        <f t="shared" si="220"/>
        <v>43466</v>
      </c>
      <c r="AQ1273" s="538">
        <f t="shared" si="221"/>
        <v>43555</v>
      </c>
      <c r="AR1273" s="538">
        <f>'Information Input'!$H$35</f>
        <v>43555</v>
      </c>
      <c r="AS1273" s="547" t="str">
        <f>'Information Input'!$J$22</f>
        <v>Quarterly</v>
      </c>
      <c r="AT1273" s="538">
        <f>'Information Input'!$H$30</f>
        <v>43555</v>
      </c>
      <c r="AU1273" s="547">
        <f>'Information Input'!$J$18</f>
        <v>2019</v>
      </c>
      <c r="AV1273" s="547" t="s">
        <v>104</v>
      </c>
      <c r="AW1273" s="547" t="s">
        <v>105</v>
      </c>
      <c r="AX1273" s="547" t="s">
        <v>103</v>
      </c>
      <c r="AY1273" s="548" t="s">
        <v>671</v>
      </c>
      <c r="AZ1273" s="547">
        <v>12</v>
      </c>
      <c r="BA1273" s="549" t="s">
        <v>154</v>
      </c>
      <c r="BB1273" s="543" t="s">
        <v>231</v>
      </c>
      <c r="BC1273" s="550">
        <f>'Report 2'!$H289</f>
        <v>0</v>
      </c>
      <c r="BD1273" s="550">
        <f>'Report 2'!$I289</f>
        <v>0</v>
      </c>
      <c r="BE1273" s="550">
        <f>'Report 2'!$J289</f>
        <v>0</v>
      </c>
      <c r="BF1273" s="550">
        <f>'Report 2'!$K289</f>
        <v>0</v>
      </c>
      <c r="BG1273" s="550">
        <f>'Report 2'!$L289</f>
        <v>0</v>
      </c>
      <c r="BH1273" s="550">
        <f>'Report 2'!$M289</f>
        <v>0</v>
      </c>
      <c r="BI1273" s="550">
        <f>'Report 2'!$N289</f>
        <v>0</v>
      </c>
      <c r="CC1273" s="542" t="s">
        <v>669</v>
      </c>
      <c r="CD1273" s="1014" t="s">
        <v>672</v>
      </c>
      <c r="CE1273" s="1014" t="str">
        <f>'Information Input'!$M$14</f>
        <v xml:space="preserve">      -      </v>
      </c>
      <c r="CF1273" s="551" t="s">
        <v>137</v>
      </c>
      <c r="CG1273" s="552">
        <f t="shared" si="214"/>
        <v>43647</v>
      </c>
      <c r="CH1273" s="552">
        <f t="shared" si="215"/>
        <v>43738</v>
      </c>
      <c r="CI1273" s="552">
        <f>'Information Input'!$H$35</f>
        <v>43555</v>
      </c>
      <c r="CJ1273" s="551" t="str">
        <f>'Information Input'!$J$22</f>
        <v>Quarterly</v>
      </c>
      <c r="CK1273" s="552">
        <f>'Information Input'!$H$30</f>
        <v>43555</v>
      </c>
      <c r="CL1273" s="551">
        <f>'Information Input'!$J$18</f>
        <v>2019</v>
      </c>
      <c r="CM1273" s="551" t="s">
        <v>103</v>
      </c>
      <c r="CN1273" s="1014" t="s">
        <v>242</v>
      </c>
      <c r="CO1273" s="542" t="s">
        <v>242</v>
      </c>
      <c r="CP1273" s="542" t="s">
        <v>671</v>
      </c>
      <c r="CQ1273" s="551">
        <v>32</v>
      </c>
      <c r="CR1273" s="542" t="s">
        <v>174</v>
      </c>
      <c r="CS1273" s="542" t="s">
        <v>238</v>
      </c>
      <c r="CT1273" s="1015">
        <f>'Report 1'!$AX$18</f>
        <v>0</v>
      </c>
      <c r="CU1273" s="1016">
        <f>SUMIF('Report 4A'!$G$16:$G$95,$CQ1273,'Report 4A'!$BF$16:$BF$95)</f>
        <v>0</v>
      </c>
      <c r="CV1273" s="1017">
        <f t="shared" si="216"/>
        <v>0</v>
      </c>
    </row>
    <row r="1274" spans="2:100">
      <c r="B1274" s="535" t="s">
        <v>669</v>
      </c>
      <c r="C1274" s="536">
        <v>1</v>
      </c>
      <c r="D1274" s="537" t="str">
        <f>'Information Input'!$M$14</f>
        <v xml:space="preserve">      -      </v>
      </c>
      <c r="E1274" s="537" t="s">
        <v>136</v>
      </c>
      <c r="F1274" s="538">
        <f t="shared" si="217"/>
        <v>43556</v>
      </c>
      <c r="G1274" s="538">
        <f t="shared" si="218"/>
        <v>43646</v>
      </c>
      <c r="H1274" s="538">
        <f>'Information Input'!$H$35</f>
        <v>43555</v>
      </c>
      <c r="I1274" s="537" t="str">
        <f>'Information Input'!$J$22</f>
        <v>Quarterly</v>
      </c>
      <c r="J1274" s="538">
        <f>'Information Input'!$H$30</f>
        <v>43555</v>
      </c>
      <c r="K1274" s="537">
        <f>'Information Input'!$J$18</f>
        <v>2019</v>
      </c>
      <c r="L1274" s="579" t="s">
        <v>104</v>
      </c>
      <c r="M1274" s="540" t="s">
        <v>105</v>
      </c>
      <c r="N1274" s="541" t="s">
        <v>103</v>
      </c>
      <c r="O1274" s="542" t="s">
        <v>674</v>
      </c>
      <c r="P1274" s="537">
        <v>57</v>
      </c>
      <c r="Q1274" s="541" t="s">
        <v>199</v>
      </c>
      <c r="R1274" s="542" t="s">
        <v>239</v>
      </c>
      <c r="S1274" s="543">
        <f>'Report 1'!$AH$18</f>
        <v>0</v>
      </c>
      <c r="T1274" s="544">
        <f>'Report 1'!$AH$77</f>
        <v>0</v>
      </c>
      <c r="U1274" s="545">
        <f>'Report 1'!$AH$163</f>
        <v>0</v>
      </c>
      <c r="AL1274" s="546" t="s">
        <v>669</v>
      </c>
      <c r="AM1274" s="547">
        <v>2</v>
      </c>
      <c r="AN1274" s="547" t="str">
        <f>'Information Input'!$M$14</f>
        <v xml:space="preserve">      -      </v>
      </c>
      <c r="AO1274" s="547" t="s">
        <v>135</v>
      </c>
      <c r="AP1274" s="538">
        <f t="shared" si="220"/>
        <v>43466</v>
      </c>
      <c r="AQ1274" s="538">
        <f t="shared" si="221"/>
        <v>43555</v>
      </c>
      <c r="AR1274" s="538">
        <f>'Information Input'!$H$35</f>
        <v>43555</v>
      </c>
      <c r="AS1274" s="547" t="str">
        <f>'Information Input'!$J$22</f>
        <v>Quarterly</v>
      </c>
      <c r="AT1274" s="538">
        <f>'Information Input'!$H$30</f>
        <v>43555</v>
      </c>
      <c r="AU1274" s="547">
        <f>'Information Input'!$J$18</f>
        <v>2019</v>
      </c>
      <c r="AV1274" s="547" t="s">
        <v>104</v>
      </c>
      <c r="AW1274" s="547" t="s">
        <v>105</v>
      </c>
      <c r="AX1274" s="547" t="s">
        <v>103</v>
      </c>
      <c r="AY1274" s="548" t="s">
        <v>671</v>
      </c>
      <c r="AZ1274" s="547">
        <v>13</v>
      </c>
      <c r="BA1274" s="549" t="s">
        <v>155</v>
      </c>
      <c r="BB1274" s="543" t="s">
        <v>232</v>
      </c>
      <c r="BC1274" s="550">
        <f>'Report 2'!$H290</f>
        <v>0</v>
      </c>
      <c r="BD1274" s="550">
        <f>'Report 2'!$I290</f>
        <v>0</v>
      </c>
      <c r="BE1274" s="550">
        <f>'Report 2'!$J290</f>
        <v>0</v>
      </c>
      <c r="BF1274" s="550">
        <f>'Report 2'!$K290</f>
        <v>0</v>
      </c>
      <c r="BG1274" s="550">
        <f>'Report 2'!$L290</f>
        <v>0</v>
      </c>
      <c r="BH1274" s="550">
        <f>'Report 2'!$M290</f>
        <v>0</v>
      </c>
      <c r="BI1274" s="550">
        <f>'Report 2'!$N290</f>
        <v>0</v>
      </c>
      <c r="CC1274" s="542" t="s">
        <v>669</v>
      </c>
      <c r="CD1274" s="1014" t="s">
        <v>672</v>
      </c>
      <c r="CE1274" s="1014" t="str">
        <f>'Information Input'!$M$14</f>
        <v xml:space="preserve">      -      </v>
      </c>
      <c r="CF1274" s="551" t="s">
        <v>137</v>
      </c>
      <c r="CG1274" s="552">
        <f t="shared" si="214"/>
        <v>43647</v>
      </c>
      <c r="CH1274" s="552">
        <f t="shared" si="215"/>
        <v>43738</v>
      </c>
      <c r="CI1274" s="552">
        <f>'Information Input'!$H$35</f>
        <v>43555</v>
      </c>
      <c r="CJ1274" s="551" t="str">
        <f>'Information Input'!$J$22</f>
        <v>Quarterly</v>
      </c>
      <c r="CK1274" s="552">
        <f>'Information Input'!$H$30</f>
        <v>43555</v>
      </c>
      <c r="CL1274" s="551">
        <f>'Information Input'!$J$18</f>
        <v>2019</v>
      </c>
      <c r="CM1274" s="551" t="s">
        <v>103</v>
      </c>
      <c r="CN1274" s="1014" t="s">
        <v>242</v>
      </c>
      <c r="CO1274" s="542" t="s">
        <v>242</v>
      </c>
      <c r="CP1274" s="542" t="s">
        <v>671</v>
      </c>
      <c r="CQ1274" s="551">
        <v>33</v>
      </c>
      <c r="CR1274" s="542" t="s">
        <v>175</v>
      </c>
      <c r="CS1274" s="542" t="s">
        <v>233</v>
      </c>
      <c r="CT1274" s="1015">
        <f>'Report 1'!$AX$18</f>
        <v>0</v>
      </c>
      <c r="CU1274" s="1016">
        <f>SUMIF('Report 4A'!$G$16:$G$95,$CQ1274,'Report 4A'!$BF$16:$BF$95)</f>
        <v>0</v>
      </c>
      <c r="CV1274" s="1017">
        <f t="shared" si="216"/>
        <v>0</v>
      </c>
    </row>
    <row r="1275" spans="2:100">
      <c r="B1275" s="535" t="s">
        <v>669</v>
      </c>
      <c r="C1275" s="536">
        <v>1</v>
      </c>
      <c r="D1275" s="537" t="str">
        <f>'Information Input'!$M$14</f>
        <v xml:space="preserve">      -      </v>
      </c>
      <c r="E1275" s="537" t="s">
        <v>136</v>
      </c>
      <c r="F1275" s="538">
        <f t="shared" si="217"/>
        <v>43556</v>
      </c>
      <c r="G1275" s="538">
        <f t="shared" si="218"/>
        <v>43646</v>
      </c>
      <c r="H1275" s="538">
        <f>'Information Input'!$H$35</f>
        <v>43555</v>
      </c>
      <c r="I1275" s="537" t="str">
        <f>'Information Input'!$J$22</f>
        <v>Quarterly</v>
      </c>
      <c r="J1275" s="538">
        <f>'Information Input'!$H$30</f>
        <v>43555</v>
      </c>
      <c r="K1275" s="537">
        <f>'Information Input'!$J$18</f>
        <v>2019</v>
      </c>
      <c r="L1275" s="579" t="s">
        <v>104</v>
      </c>
      <c r="M1275" s="540" t="s">
        <v>105</v>
      </c>
      <c r="N1275" s="541" t="s">
        <v>103</v>
      </c>
      <c r="O1275" s="542" t="s">
        <v>678</v>
      </c>
      <c r="P1275" s="537">
        <v>58</v>
      </c>
      <c r="Q1275" s="541" t="s">
        <v>201</v>
      </c>
      <c r="R1275" s="542" t="s">
        <v>239</v>
      </c>
      <c r="S1275" s="543">
        <f>'Report 1'!$AH$18</f>
        <v>0</v>
      </c>
      <c r="T1275" s="544">
        <f>'Report 1'!$AH$79</f>
        <v>0</v>
      </c>
      <c r="U1275" s="545">
        <f>'Report 1'!$AH$165</f>
        <v>0</v>
      </c>
      <c r="AL1275" s="546" t="s">
        <v>669</v>
      </c>
      <c r="AM1275" s="547">
        <v>2</v>
      </c>
      <c r="AN1275" s="547" t="str">
        <f>'Information Input'!$M$14</f>
        <v xml:space="preserve">      -      </v>
      </c>
      <c r="AO1275" s="547" t="s">
        <v>135</v>
      </c>
      <c r="AP1275" s="538">
        <f t="shared" si="220"/>
        <v>43466</v>
      </c>
      <c r="AQ1275" s="538">
        <f t="shared" si="221"/>
        <v>43555</v>
      </c>
      <c r="AR1275" s="538">
        <f>'Information Input'!$H$35</f>
        <v>43555</v>
      </c>
      <c r="AS1275" s="547" t="str">
        <f>'Information Input'!$J$22</f>
        <v>Quarterly</v>
      </c>
      <c r="AT1275" s="538">
        <f>'Information Input'!$H$30</f>
        <v>43555</v>
      </c>
      <c r="AU1275" s="547">
        <f>'Information Input'!$J$18</f>
        <v>2019</v>
      </c>
      <c r="AV1275" s="547" t="s">
        <v>104</v>
      </c>
      <c r="AW1275" s="547" t="s">
        <v>105</v>
      </c>
      <c r="AX1275" s="547" t="s">
        <v>103</v>
      </c>
      <c r="AY1275" s="548" t="s">
        <v>671</v>
      </c>
      <c r="AZ1275" s="547">
        <v>14</v>
      </c>
      <c r="BA1275" s="549" t="s">
        <v>156</v>
      </c>
      <c r="BB1275" s="543" t="s">
        <v>233</v>
      </c>
      <c r="BC1275" s="550">
        <f>'Report 2'!$H291</f>
        <v>0</v>
      </c>
      <c r="BD1275" s="550">
        <f>'Report 2'!$I291</f>
        <v>0</v>
      </c>
      <c r="BE1275" s="550">
        <f>'Report 2'!$J291</f>
        <v>0</v>
      </c>
      <c r="BF1275" s="550">
        <f>'Report 2'!$K291</f>
        <v>0</v>
      </c>
      <c r="BG1275" s="550">
        <f>'Report 2'!$L291</f>
        <v>0</v>
      </c>
      <c r="BH1275" s="550">
        <f>'Report 2'!$M291</f>
        <v>0</v>
      </c>
      <c r="BI1275" s="550">
        <f>'Report 2'!$N291</f>
        <v>0</v>
      </c>
      <c r="CC1275" s="542" t="s">
        <v>669</v>
      </c>
      <c r="CD1275" s="1014" t="s">
        <v>672</v>
      </c>
      <c r="CE1275" s="1014" t="str">
        <f>'Information Input'!$M$14</f>
        <v xml:space="preserve">      -      </v>
      </c>
      <c r="CF1275" s="551" t="s">
        <v>137</v>
      </c>
      <c r="CG1275" s="552">
        <f t="shared" si="214"/>
        <v>43647</v>
      </c>
      <c r="CH1275" s="552">
        <f t="shared" si="215"/>
        <v>43738</v>
      </c>
      <c r="CI1275" s="552">
        <f>'Information Input'!$H$35</f>
        <v>43555</v>
      </c>
      <c r="CJ1275" s="551" t="str">
        <f>'Information Input'!$J$22</f>
        <v>Quarterly</v>
      </c>
      <c r="CK1275" s="552">
        <f>'Information Input'!$H$30</f>
        <v>43555</v>
      </c>
      <c r="CL1275" s="551">
        <f>'Information Input'!$J$18</f>
        <v>2019</v>
      </c>
      <c r="CM1275" s="551" t="s">
        <v>103</v>
      </c>
      <c r="CN1275" s="1014" t="s">
        <v>242</v>
      </c>
      <c r="CO1275" s="542" t="s">
        <v>242</v>
      </c>
      <c r="CP1275" s="542" t="s">
        <v>671</v>
      </c>
      <c r="CQ1275" s="551">
        <v>34</v>
      </c>
      <c r="CR1275" s="542" t="s">
        <v>176</v>
      </c>
      <c r="CS1275" s="542" t="s">
        <v>238</v>
      </c>
      <c r="CT1275" s="1015">
        <f>'Report 1'!$AX$18</f>
        <v>0</v>
      </c>
      <c r="CU1275" s="1016">
        <f>SUMIF('Report 4A'!$G$16:$G$95,$CQ1275,'Report 4A'!$BF$16:$BF$95)</f>
        <v>0</v>
      </c>
      <c r="CV1275" s="1017">
        <f t="shared" si="216"/>
        <v>0</v>
      </c>
    </row>
    <row r="1276" spans="2:100">
      <c r="B1276" s="535" t="s">
        <v>669</v>
      </c>
      <c r="C1276" s="536">
        <v>1</v>
      </c>
      <c r="D1276" s="537" t="str">
        <f>'Information Input'!$M$14</f>
        <v xml:space="preserve">      -      </v>
      </c>
      <c r="E1276" s="537" t="s">
        <v>136</v>
      </c>
      <c r="F1276" s="538">
        <f t="shared" si="217"/>
        <v>43556</v>
      </c>
      <c r="G1276" s="538">
        <f t="shared" si="218"/>
        <v>43646</v>
      </c>
      <c r="H1276" s="538">
        <f>'Information Input'!$H$35</f>
        <v>43555</v>
      </c>
      <c r="I1276" s="537" t="str">
        <f>'Information Input'!$J$22</f>
        <v>Quarterly</v>
      </c>
      <c r="J1276" s="538">
        <f>'Information Input'!$H$30</f>
        <v>43555</v>
      </c>
      <c r="K1276" s="537">
        <f>'Information Input'!$J$18</f>
        <v>2019</v>
      </c>
      <c r="L1276" s="579" t="s">
        <v>104</v>
      </c>
      <c r="M1276" s="540" t="s">
        <v>105</v>
      </c>
      <c r="N1276" s="541" t="s">
        <v>103</v>
      </c>
      <c r="O1276" s="542" t="s">
        <v>678</v>
      </c>
      <c r="P1276" s="537">
        <v>59</v>
      </c>
      <c r="Q1276" s="541" t="s">
        <v>202</v>
      </c>
      <c r="R1276" s="542" t="s">
        <v>239</v>
      </c>
      <c r="S1276" s="543">
        <f>'Report 1'!$AH$18</f>
        <v>0</v>
      </c>
      <c r="T1276" s="544">
        <f>'Report 1'!$AH$80</f>
        <v>0</v>
      </c>
      <c r="U1276" s="545">
        <f>'Report 1'!$AH$166</f>
        <v>0</v>
      </c>
      <c r="AL1276" s="546" t="s">
        <v>669</v>
      </c>
      <c r="AM1276" s="547">
        <v>2</v>
      </c>
      <c r="AN1276" s="547" t="str">
        <f>'Information Input'!$M$14</f>
        <v xml:space="preserve">      -      </v>
      </c>
      <c r="AO1276" s="547" t="s">
        <v>135</v>
      </c>
      <c r="AP1276" s="538">
        <f t="shared" si="220"/>
        <v>43466</v>
      </c>
      <c r="AQ1276" s="538">
        <f t="shared" si="221"/>
        <v>43555</v>
      </c>
      <c r="AR1276" s="538">
        <f>'Information Input'!$H$35</f>
        <v>43555</v>
      </c>
      <c r="AS1276" s="547" t="str">
        <f>'Information Input'!$J$22</f>
        <v>Quarterly</v>
      </c>
      <c r="AT1276" s="538">
        <f>'Information Input'!$H$30</f>
        <v>43555</v>
      </c>
      <c r="AU1276" s="547">
        <f>'Information Input'!$J$18</f>
        <v>2019</v>
      </c>
      <c r="AV1276" s="547" t="s">
        <v>104</v>
      </c>
      <c r="AW1276" s="547" t="s">
        <v>105</v>
      </c>
      <c r="AX1276" s="547" t="s">
        <v>103</v>
      </c>
      <c r="AY1276" s="548" t="s">
        <v>671</v>
      </c>
      <c r="AZ1276" s="547">
        <v>15</v>
      </c>
      <c r="BA1276" s="549" t="s">
        <v>157</v>
      </c>
      <c r="BB1276" s="543" t="s">
        <v>234</v>
      </c>
      <c r="BC1276" s="550">
        <f>'Report 2'!$H292</f>
        <v>0</v>
      </c>
      <c r="BD1276" s="550">
        <f>'Report 2'!$I292</f>
        <v>0</v>
      </c>
      <c r="BE1276" s="550">
        <f>'Report 2'!$J292</f>
        <v>0</v>
      </c>
      <c r="BF1276" s="550">
        <f>'Report 2'!$K292</f>
        <v>0</v>
      </c>
      <c r="BG1276" s="550">
        <f>'Report 2'!$L292</f>
        <v>0</v>
      </c>
      <c r="BH1276" s="550">
        <f>'Report 2'!$M292</f>
        <v>0</v>
      </c>
      <c r="BI1276" s="550">
        <f>'Report 2'!$N292</f>
        <v>0</v>
      </c>
      <c r="CC1276" s="542" t="s">
        <v>669</v>
      </c>
      <c r="CD1276" s="1014" t="s">
        <v>672</v>
      </c>
      <c r="CE1276" s="1014" t="str">
        <f>'Information Input'!$M$14</f>
        <v xml:space="preserve">      -      </v>
      </c>
      <c r="CF1276" s="551" t="s">
        <v>137</v>
      </c>
      <c r="CG1276" s="552">
        <f t="shared" ref="CG1276:CG1331" si="222">DATE(CL1276,7,1)</f>
        <v>43647</v>
      </c>
      <c r="CH1276" s="552">
        <f t="shared" ref="CH1276:CH1331" si="223">DATE(CL1276,9,30)</f>
        <v>43738</v>
      </c>
      <c r="CI1276" s="552">
        <f>'Information Input'!$H$35</f>
        <v>43555</v>
      </c>
      <c r="CJ1276" s="551" t="str">
        <f>'Information Input'!$J$22</f>
        <v>Quarterly</v>
      </c>
      <c r="CK1276" s="552">
        <f>'Information Input'!$H$30</f>
        <v>43555</v>
      </c>
      <c r="CL1276" s="551">
        <f>'Information Input'!$J$18</f>
        <v>2019</v>
      </c>
      <c r="CM1276" s="551" t="s">
        <v>103</v>
      </c>
      <c r="CN1276" s="1014" t="s">
        <v>242</v>
      </c>
      <c r="CO1276" s="542" t="s">
        <v>242</v>
      </c>
      <c r="CP1276" s="542" t="s">
        <v>671</v>
      </c>
      <c r="CQ1276" s="551">
        <v>35</v>
      </c>
      <c r="CR1276" s="542" t="s">
        <v>177</v>
      </c>
      <c r="CS1276" s="542" t="s">
        <v>235</v>
      </c>
      <c r="CT1276" s="1015">
        <f>'Report 1'!$AX$18</f>
        <v>0</v>
      </c>
      <c r="CU1276" s="1016">
        <f>SUMIF('Report 4A'!$G$16:$G$95,$CQ1276,'Report 4A'!$BF$16:$BF$95)</f>
        <v>0</v>
      </c>
      <c r="CV1276" s="1017">
        <f t="shared" si="216"/>
        <v>0</v>
      </c>
    </row>
    <row r="1277" spans="2:100">
      <c r="B1277" s="535" t="s">
        <v>669</v>
      </c>
      <c r="C1277" s="536">
        <v>1</v>
      </c>
      <c r="D1277" s="537" t="str">
        <f>'Information Input'!$M$14</f>
        <v xml:space="preserve">      -      </v>
      </c>
      <c r="E1277" s="537" t="s">
        <v>136</v>
      </c>
      <c r="F1277" s="538">
        <f t="shared" si="217"/>
        <v>43556</v>
      </c>
      <c r="G1277" s="538">
        <f t="shared" si="218"/>
        <v>43646</v>
      </c>
      <c r="H1277" s="538">
        <f>'Information Input'!$H$35</f>
        <v>43555</v>
      </c>
      <c r="I1277" s="537" t="str">
        <f>'Information Input'!$J$22</f>
        <v>Quarterly</v>
      </c>
      <c r="J1277" s="538">
        <f>'Information Input'!$H$30</f>
        <v>43555</v>
      </c>
      <c r="K1277" s="537">
        <f>'Information Input'!$J$18</f>
        <v>2019</v>
      </c>
      <c r="L1277" s="579" t="s">
        <v>104</v>
      </c>
      <c r="M1277" s="540" t="s">
        <v>105</v>
      </c>
      <c r="N1277" s="541" t="s">
        <v>103</v>
      </c>
      <c r="O1277" s="542" t="s">
        <v>678</v>
      </c>
      <c r="P1277" s="537">
        <v>60</v>
      </c>
      <c r="Q1277" s="541" t="s">
        <v>203</v>
      </c>
      <c r="R1277" s="541" t="s">
        <v>239</v>
      </c>
      <c r="S1277" s="543">
        <f>'Report 1'!$AH$18</f>
        <v>0</v>
      </c>
      <c r="T1277" s="544">
        <f>'Report 1'!$AH$81</f>
        <v>0</v>
      </c>
      <c r="U1277" s="545">
        <f>'Report 1'!$AH$167</f>
        <v>0</v>
      </c>
      <c r="AL1277" s="546" t="s">
        <v>669</v>
      </c>
      <c r="AM1277" s="547">
        <v>2</v>
      </c>
      <c r="AN1277" s="547" t="str">
        <f>'Information Input'!$M$14</f>
        <v xml:space="preserve">      -      </v>
      </c>
      <c r="AO1277" s="547" t="s">
        <v>135</v>
      </c>
      <c r="AP1277" s="538">
        <f t="shared" si="220"/>
        <v>43466</v>
      </c>
      <c r="AQ1277" s="538">
        <f t="shared" si="221"/>
        <v>43555</v>
      </c>
      <c r="AR1277" s="538">
        <f>'Information Input'!$H$35</f>
        <v>43555</v>
      </c>
      <c r="AS1277" s="547" t="str">
        <f>'Information Input'!$J$22</f>
        <v>Quarterly</v>
      </c>
      <c r="AT1277" s="538">
        <f>'Information Input'!$H$30</f>
        <v>43555</v>
      </c>
      <c r="AU1277" s="547">
        <f>'Information Input'!$J$18</f>
        <v>2019</v>
      </c>
      <c r="AV1277" s="547" t="s">
        <v>104</v>
      </c>
      <c r="AW1277" s="547" t="s">
        <v>105</v>
      </c>
      <c r="AX1277" s="547" t="s">
        <v>103</v>
      </c>
      <c r="AY1277" s="548" t="s">
        <v>671</v>
      </c>
      <c r="AZ1277" s="547">
        <v>16</v>
      </c>
      <c r="BA1277" s="549" t="s">
        <v>158</v>
      </c>
      <c r="BB1277" s="543" t="s">
        <v>235</v>
      </c>
      <c r="BC1277" s="550">
        <f>'Report 2'!$H293</f>
        <v>0</v>
      </c>
      <c r="BD1277" s="550">
        <f>'Report 2'!$I293</f>
        <v>0</v>
      </c>
      <c r="BE1277" s="550">
        <f>'Report 2'!$J293</f>
        <v>0</v>
      </c>
      <c r="BF1277" s="550">
        <f>'Report 2'!$K293</f>
        <v>0</v>
      </c>
      <c r="BG1277" s="550">
        <f>'Report 2'!$L293</f>
        <v>0</v>
      </c>
      <c r="BH1277" s="550">
        <f>'Report 2'!$M293</f>
        <v>0</v>
      </c>
      <c r="BI1277" s="550">
        <f>'Report 2'!$N293</f>
        <v>0</v>
      </c>
      <c r="CC1277" s="542" t="s">
        <v>669</v>
      </c>
      <c r="CD1277" s="1014" t="s">
        <v>672</v>
      </c>
      <c r="CE1277" s="1014" t="str">
        <f>'Information Input'!$M$14</f>
        <v xml:space="preserve">      -      </v>
      </c>
      <c r="CF1277" s="551" t="s">
        <v>137</v>
      </c>
      <c r="CG1277" s="552">
        <f t="shared" si="222"/>
        <v>43647</v>
      </c>
      <c r="CH1277" s="552">
        <f t="shared" si="223"/>
        <v>43738</v>
      </c>
      <c r="CI1277" s="552">
        <f>'Information Input'!$H$35</f>
        <v>43555</v>
      </c>
      <c r="CJ1277" s="551" t="str">
        <f>'Information Input'!$J$22</f>
        <v>Quarterly</v>
      </c>
      <c r="CK1277" s="552">
        <f>'Information Input'!$H$30</f>
        <v>43555</v>
      </c>
      <c r="CL1277" s="551">
        <f>'Information Input'!$J$18</f>
        <v>2019</v>
      </c>
      <c r="CM1277" s="551" t="s">
        <v>103</v>
      </c>
      <c r="CN1277" s="1014" t="s">
        <v>242</v>
      </c>
      <c r="CO1277" s="542" t="s">
        <v>242</v>
      </c>
      <c r="CP1277" s="542" t="s">
        <v>671</v>
      </c>
      <c r="CQ1277" s="551">
        <v>36</v>
      </c>
      <c r="CR1277" s="542" t="s">
        <v>178</v>
      </c>
      <c r="CS1277" s="542" t="s">
        <v>235</v>
      </c>
      <c r="CT1277" s="1015">
        <f>'Report 1'!$AX$18</f>
        <v>0</v>
      </c>
      <c r="CU1277" s="1016">
        <f>SUMIF('Report 4A'!$G$16:$G$95,$CQ1277,'Report 4A'!$BF$16:$BF$95)</f>
        <v>0</v>
      </c>
      <c r="CV1277" s="1017">
        <f t="shared" si="216"/>
        <v>0</v>
      </c>
    </row>
    <row r="1278" spans="2:100">
      <c r="B1278" s="535" t="s">
        <v>669</v>
      </c>
      <c r="C1278" s="536">
        <v>1</v>
      </c>
      <c r="D1278" s="537" t="str">
        <f>'Information Input'!$M$14</f>
        <v xml:space="preserve">      -      </v>
      </c>
      <c r="E1278" s="537" t="s">
        <v>136</v>
      </c>
      <c r="F1278" s="538">
        <f t="shared" si="217"/>
        <v>43556</v>
      </c>
      <c r="G1278" s="538">
        <f t="shared" si="218"/>
        <v>43646</v>
      </c>
      <c r="H1278" s="538">
        <f>'Information Input'!$H$35</f>
        <v>43555</v>
      </c>
      <c r="I1278" s="537" t="str">
        <f>'Information Input'!$J$22</f>
        <v>Quarterly</v>
      </c>
      <c r="J1278" s="538">
        <f>'Information Input'!$H$30</f>
        <v>43555</v>
      </c>
      <c r="K1278" s="537">
        <f>'Information Input'!$J$18</f>
        <v>2019</v>
      </c>
      <c r="L1278" s="579" t="s">
        <v>104</v>
      </c>
      <c r="M1278" s="540" t="s">
        <v>105</v>
      </c>
      <c r="N1278" s="541" t="s">
        <v>103</v>
      </c>
      <c r="O1278" s="542" t="s">
        <v>678</v>
      </c>
      <c r="P1278" s="537">
        <v>61</v>
      </c>
      <c r="Q1278" s="541" t="s">
        <v>204</v>
      </c>
      <c r="R1278" s="541" t="s">
        <v>239</v>
      </c>
      <c r="S1278" s="543">
        <f>'Report 1'!$AH$18</f>
        <v>0</v>
      </c>
      <c r="T1278" s="544">
        <f>'Report 1'!$AH$82</f>
        <v>0</v>
      </c>
      <c r="U1278" s="545">
        <f>'Report 1'!$AH$168</f>
        <v>0</v>
      </c>
      <c r="AL1278" s="546" t="s">
        <v>669</v>
      </c>
      <c r="AM1278" s="547">
        <v>2</v>
      </c>
      <c r="AN1278" s="547" t="str">
        <f>'Information Input'!$M$14</f>
        <v xml:space="preserve">      -      </v>
      </c>
      <c r="AO1278" s="547" t="s">
        <v>135</v>
      </c>
      <c r="AP1278" s="538">
        <f t="shared" si="220"/>
        <v>43466</v>
      </c>
      <c r="AQ1278" s="538">
        <f t="shared" si="221"/>
        <v>43555</v>
      </c>
      <c r="AR1278" s="538">
        <f>'Information Input'!$H$35</f>
        <v>43555</v>
      </c>
      <c r="AS1278" s="547" t="str">
        <f>'Information Input'!$J$22</f>
        <v>Quarterly</v>
      </c>
      <c r="AT1278" s="538">
        <f>'Information Input'!$H$30</f>
        <v>43555</v>
      </c>
      <c r="AU1278" s="547">
        <f>'Information Input'!$J$18</f>
        <v>2019</v>
      </c>
      <c r="AV1278" s="547" t="s">
        <v>104</v>
      </c>
      <c r="AW1278" s="547" t="s">
        <v>105</v>
      </c>
      <c r="AX1278" s="547" t="s">
        <v>103</v>
      </c>
      <c r="AY1278" s="548" t="s">
        <v>671</v>
      </c>
      <c r="AZ1278" s="547">
        <v>17</v>
      </c>
      <c r="BA1278" s="549" t="s">
        <v>159</v>
      </c>
      <c r="BB1278" s="543" t="s">
        <v>235</v>
      </c>
      <c r="BC1278" s="550">
        <f>'Report 2'!$H294</f>
        <v>0</v>
      </c>
      <c r="BD1278" s="550">
        <f>'Report 2'!$I294</f>
        <v>0</v>
      </c>
      <c r="BE1278" s="550">
        <f>'Report 2'!$J294</f>
        <v>0</v>
      </c>
      <c r="BF1278" s="550">
        <f>'Report 2'!$K294</f>
        <v>0</v>
      </c>
      <c r="BG1278" s="550">
        <f>'Report 2'!$L294</f>
        <v>0</v>
      </c>
      <c r="BH1278" s="550">
        <f>'Report 2'!$M294</f>
        <v>0</v>
      </c>
      <c r="BI1278" s="550">
        <f>'Report 2'!$N294</f>
        <v>0</v>
      </c>
      <c r="CC1278" s="542" t="s">
        <v>669</v>
      </c>
      <c r="CD1278" s="1014" t="s">
        <v>672</v>
      </c>
      <c r="CE1278" s="1014" t="str">
        <f>'Information Input'!$M$14</f>
        <v xml:space="preserve">      -      </v>
      </c>
      <c r="CF1278" s="551" t="s">
        <v>137</v>
      </c>
      <c r="CG1278" s="552">
        <f t="shared" si="222"/>
        <v>43647</v>
      </c>
      <c r="CH1278" s="552">
        <f t="shared" si="223"/>
        <v>43738</v>
      </c>
      <c r="CI1278" s="552">
        <f>'Information Input'!$H$35</f>
        <v>43555</v>
      </c>
      <c r="CJ1278" s="551" t="str">
        <f>'Information Input'!$J$22</f>
        <v>Quarterly</v>
      </c>
      <c r="CK1278" s="552">
        <f>'Information Input'!$H$30</f>
        <v>43555</v>
      </c>
      <c r="CL1278" s="551">
        <f>'Information Input'!$J$18</f>
        <v>2019</v>
      </c>
      <c r="CM1278" s="551" t="s">
        <v>103</v>
      </c>
      <c r="CN1278" s="1014" t="s">
        <v>242</v>
      </c>
      <c r="CO1278" s="542" t="s">
        <v>242</v>
      </c>
      <c r="CP1278" s="542" t="s">
        <v>671</v>
      </c>
      <c r="CQ1278" s="551">
        <v>37</v>
      </c>
      <c r="CR1278" s="542" t="s">
        <v>179</v>
      </c>
      <c r="CS1278" s="542" t="s">
        <v>231</v>
      </c>
      <c r="CT1278" s="1015">
        <f>'Report 1'!$AX$18</f>
        <v>0</v>
      </c>
      <c r="CU1278" s="1016">
        <f>SUMIF('Report 4A'!$G$16:$G$95,$CQ1278,'Report 4A'!$BF$16:$BF$95)</f>
        <v>0</v>
      </c>
      <c r="CV1278" s="1017">
        <f t="shared" si="216"/>
        <v>0</v>
      </c>
    </row>
    <row r="1279" spans="2:100">
      <c r="B1279" s="535" t="s">
        <v>669</v>
      </c>
      <c r="C1279" s="536">
        <v>1</v>
      </c>
      <c r="D1279" s="537" t="str">
        <f>'Information Input'!$M$14</f>
        <v xml:space="preserve">      -      </v>
      </c>
      <c r="E1279" s="537" t="s">
        <v>136</v>
      </c>
      <c r="F1279" s="538">
        <f t="shared" si="217"/>
        <v>43556</v>
      </c>
      <c r="G1279" s="538">
        <f t="shared" si="218"/>
        <v>43646</v>
      </c>
      <c r="H1279" s="538">
        <f>'Information Input'!$H$35</f>
        <v>43555</v>
      </c>
      <c r="I1279" s="537" t="str">
        <f>'Information Input'!$J$22</f>
        <v>Quarterly</v>
      </c>
      <c r="J1279" s="538">
        <f>'Information Input'!$H$30</f>
        <v>43555</v>
      </c>
      <c r="K1279" s="537">
        <f>'Information Input'!$J$18</f>
        <v>2019</v>
      </c>
      <c r="L1279" s="579" t="s">
        <v>104</v>
      </c>
      <c r="M1279" s="540" t="s">
        <v>105</v>
      </c>
      <c r="N1279" s="541" t="s">
        <v>103</v>
      </c>
      <c r="O1279" s="542" t="s">
        <v>678</v>
      </c>
      <c r="P1279" s="537">
        <v>62</v>
      </c>
      <c r="Q1279" s="541" t="s">
        <v>204</v>
      </c>
      <c r="R1279" s="541" t="s">
        <v>239</v>
      </c>
      <c r="S1279" s="543">
        <f>'Report 1'!$AH$18</f>
        <v>0</v>
      </c>
      <c r="T1279" s="544">
        <f>'Report 1'!$AH$83</f>
        <v>0</v>
      </c>
      <c r="U1279" s="545">
        <f>'Report 1'!$AH$169</f>
        <v>0</v>
      </c>
      <c r="AL1279" s="546" t="s">
        <v>669</v>
      </c>
      <c r="AM1279" s="547">
        <v>2</v>
      </c>
      <c r="AN1279" s="547" t="str">
        <f>'Information Input'!$M$14</f>
        <v xml:space="preserve">      -      </v>
      </c>
      <c r="AO1279" s="547" t="s">
        <v>135</v>
      </c>
      <c r="AP1279" s="538">
        <f t="shared" si="220"/>
        <v>43466</v>
      </c>
      <c r="AQ1279" s="538">
        <f t="shared" si="221"/>
        <v>43555</v>
      </c>
      <c r="AR1279" s="538">
        <f>'Information Input'!$H$35</f>
        <v>43555</v>
      </c>
      <c r="AS1279" s="547" t="str">
        <f>'Information Input'!$J$22</f>
        <v>Quarterly</v>
      </c>
      <c r="AT1279" s="538">
        <f>'Information Input'!$H$30</f>
        <v>43555</v>
      </c>
      <c r="AU1279" s="547">
        <f>'Information Input'!$J$18</f>
        <v>2019</v>
      </c>
      <c r="AV1279" s="547" t="s">
        <v>104</v>
      </c>
      <c r="AW1279" s="547" t="s">
        <v>105</v>
      </c>
      <c r="AX1279" s="547" t="s">
        <v>103</v>
      </c>
      <c r="AY1279" s="548" t="s">
        <v>671</v>
      </c>
      <c r="AZ1279" s="547">
        <v>18</v>
      </c>
      <c r="BA1279" s="549" t="s">
        <v>160</v>
      </c>
      <c r="BB1279" s="543" t="s">
        <v>235</v>
      </c>
      <c r="BC1279" s="550">
        <f>'Report 2'!$H295</f>
        <v>0</v>
      </c>
      <c r="BD1279" s="550">
        <f>'Report 2'!$I295</f>
        <v>0</v>
      </c>
      <c r="BE1279" s="550">
        <f>'Report 2'!$J295</f>
        <v>0</v>
      </c>
      <c r="BF1279" s="550">
        <f>'Report 2'!$K295</f>
        <v>0</v>
      </c>
      <c r="BG1279" s="550">
        <f>'Report 2'!$L295</f>
        <v>0</v>
      </c>
      <c r="BH1279" s="550">
        <f>'Report 2'!$M295</f>
        <v>0</v>
      </c>
      <c r="BI1279" s="550">
        <f>'Report 2'!$N295</f>
        <v>0</v>
      </c>
      <c r="CC1279" s="542" t="s">
        <v>669</v>
      </c>
      <c r="CD1279" s="1014" t="s">
        <v>672</v>
      </c>
      <c r="CE1279" s="1014" t="str">
        <f>'Information Input'!$M$14</f>
        <v xml:space="preserve">      -      </v>
      </c>
      <c r="CF1279" s="551" t="s">
        <v>137</v>
      </c>
      <c r="CG1279" s="552">
        <f t="shared" si="222"/>
        <v>43647</v>
      </c>
      <c r="CH1279" s="552">
        <f t="shared" si="223"/>
        <v>43738</v>
      </c>
      <c r="CI1279" s="552">
        <f>'Information Input'!$H$35</f>
        <v>43555</v>
      </c>
      <c r="CJ1279" s="551" t="str">
        <f>'Information Input'!$J$22</f>
        <v>Quarterly</v>
      </c>
      <c r="CK1279" s="552">
        <f>'Information Input'!$H$30</f>
        <v>43555</v>
      </c>
      <c r="CL1279" s="551">
        <f>'Information Input'!$J$18</f>
        <v>2019</v>
      </c>
      <c r="CM1279" s="551" t="s">
        <v>103</v>
      </c>
      <c r="CN1279" s="1014" t="s">
        <v>242</v>
      </c>
      <c r="CO1279" s="542" t="s">
        <v>242</v>
      </c>
      <c r="CP1279" s="542" t="s">
        <v>671</v>
      </c>
      <c r="CQ1279" s="551">
        <v>38</v>
      </c>
      <c r="CR1279" s="542" t="s">
        <v>180</v>
      </c>
      <c r="CS1279" s="542" t="s">
        <v>233</v>
      </c>
      <c r="CT1279" s="1015">
        <f>'Report 1'!$AX$18</f>
        <v>0</v>
      </c>
      <c r="CU1279" s="1016">
        <f>SUMIF('Report 4A'!$G$16:$G$95,$CQ1279,'Report 4A'!$BF$16:$BF$95)</f>
        <v>0</v>
      </c>
      <c r="CV1279" s="1017">
        <f t="shared" si="216"/>
        <v>0</v>
      </c>
    </row>
    <row r="1280" spans="2:100">
      <c r="B1280" s="535" t="s">
        <v>669</v>
      </c>
      <c r="C1280" s="536">
        <v>1</v>
      </c>
      <c r="D1280" s="537" t="str">
        <f>'Information Input'!$M$14</f>
        <v xml:space="preserve">      -      </v>
      </c>
      <c r="E1280" s="537" t="s">
        <v>136</v>
      </c>
      <c r="F1280" s="538">
        <f t="shared" si="217"/>
        <v>43556</v>
      </c>
      <c r="G1280" s="538">
        <f t="shared" si="218"/>
        <v>43646</v>
      </c>
      <c r="H1280" s="538">
        <f>'Information Input'!$H$35</f>
        <v>43555</v>
      </c>
      <c r="I1280" s="537" t="str">
        <f>'Information Input'!$J$22</f>
        <v>Quarterly</v>
      </c>
      <c r="J1280" s="538">
        <f>'Information Input'!$H$30</f>
        <v>43555</v>
      </c>
      <c r="K1280" s="537">
        <f>'Information Input'!$J$18</f>
        <v>2019</v>
      </c>
      <c r="L1280" s="579" t="s">
        <v>104</v>
      </c>
      <c r="M1280" s="540" t="s">
        <v>105</v>
      </c>
      <c r="N1280" s="541" t="s">
        <v>103</v>
      </c>
      <c r="O1280" s="542" t="s">
        <v>674</v>
      </c>
      <c r="P1280" s="537">
        <v>63</v>
      </c>
      <c r="Q1280" s="541" t="s">
        <v>205</v>
      </c>
      <c r="R1280" s="541" t="s">
        <v>239</v>
      </c>
      <c r="S1280" s="543">
        <f>'Report 1'!$AH$18</f>
        <v>0</v>
      </c>
      <c r="T1280" s="544">
        <f>'Report 1'!$AH$84</f>
        <v>0</v>
      </c>
      <c r="U1280" s="545">
        <f>'Report 1'!$AH$170</f>
        <v>0</v>
      </c>
      <c r="AL1280" s="546" t="s">
        <v>669</v>
      </c>
      <c r="AM1280" s="547">
        <v>2</v>
      </c>
      <c r="AN1280" s="547" t="str">
        <f>'Information Input'!$M$14</f>
        <v xml:space="preserve">      -      </v>
      </c>
      <c r="AO1280" s="547" t="s">
        <v>135</v>
      </c>
      <c r="AP1280" s="538">
        <f t="shared" si="220"/>
        <v>43466</v>
      </c>
      <c r="AQ1280" s="538">
        <f t="shared" si="221"/>
        <v>43555</v>
      </c>
      <c r="AR1280" s="538">
        <f>'Information Input'!$H$35</f>
        <v>43555</v>
      </c>
      <c r="AS1280" s="547" t="str">
        <f>'Information Input'!$J$22</f>
        <v>Quarterly</v>
      </c>
      <c r="AT1280" s="538">
        <f>'Information Input'!$H$30</f>
        <v>43555</v>
      </c>
      <c r="AU1280" s="547">
        <f>'Information Input'!$J$18</f>
        <v>2019</v>
      </c>
      <c r="AV1280" s="547" t="s">
        <v>104</v>
      </c>
      <c r="AW1280" s="547" t="s">
        <v>105</v>
      </c>
      <c r="AX1280" s="547" t="s">
        <v>103</v>
      </c>
      <c r="AY1280" s="548" t="s">
        <v>671</v>
      </c>
      <c r="AZ1280" s="547">
        <v>19</v>
      </c>
      <c r="BA1280" s="549" t="s">
        <v>161</v>
      </c>
      <c r="BB1280" s="543" t="s">
        <v>235</v>
      </c>
      <c r="BC1280" s="550">
        <f>'Report 2'!$H296</f>
        <v>0</v>
      </c>
      <c r="BD1280" s="550">
        <f>'Report 2'!$I296</f>
        <v>0</v>
      </c>
      <c r="BE1280" s="550">
        <f>'Report 2'!$J296</f>
        <v>0</v>
      </c>
      <c r="BF1280" s="550">
        <f>'Report 2'!$K296</f>
        <v>0</v>
      </c>
      <c r="BG1280" s="550">
        <f>'Report 2'!$L296</f>
        <v>0</v>
      </c>
      <c r="BH1280" s="550">
        <f>'Report 2'!$M296</f>
        <v>0</v>
      </c>
      <c r="BI1280" s="550">
        <f>'Report 2'!$N296</f>
        <v>0</v>
      </c>
      <c r="CC1280" s="542" t="s">
        <v>669</v>
      </c>
      <c r="CD1280" s="1014" t="s">
        <v>672</v>
      </c>
      <c r="CE1280" s="1014" t="str">
        <f>'Information Input'!$M$14</f>
        <v xml:space="preserve">      -      </v>
      </c>
      <c r="CF1280" s="551" t="s">
        <v>137</v>
      </c>
      <c r="CG1280" s="552">
        <f t="shared" si="222"/>
        <v>43647</v>
      </c>
      <c r="CH1280" s="552">
        <f t="shared" si="223"/>
        <v>43738</v>
      </c>
      <c r="CI1280" s="552">
        <f>'Information Input'!$H$35</f>
        <v>43555</v>
      </c>
      <c r="CJ1280" s="551" t="str">
        <f>'Information Input'!$J$22</f>
        <v>Quarterly</v>
      </c>
      <c r="CK1280" s="552">
        <f>'Information Input'!$H$30</f>
        <v>43555</v>
      </c>
      <c r="CL1280" s="551">
        <f>'Information Input'!$J$18</f>
        <v>2019</v>
      </c>
      <c r="CM1280" s="551" t="s">
        <v>103</v>
      </c>
      <c r="CN1280" s="1014" t="s">
        <v>242</v>
      </c>
      <c r="CO1280" s="542" t="s">
        <v>242</v>
      </c>
      <c r="CP1280" s="542" t="s">
        <v>671</v>
      </c>
      <c r="CQ1280" s="551">
        <v>39</v>
      </c>
      <c r="CR1280" s="542" t="s">
        <v>181</v>
      </c>
      <c r="CS1280" s="542" t="s">
        <v>233</v>
      </c>
      <c r="CT1280" s="1015">
        <f>'Report 1'!$AX$18</f>
        <v>0</v>
      </c>
      <c r="CU1280" s="1016">
        <f>SUMIF('Report 4A'!$G$16:$G$95,$CQ1280,'Report 4A'!$BF$16:$BF$95)</f>
        <v>0</v>
      </c>
      <c r="CV1280" s="1017">
        <f t="shared" si="216"/>
        <v>0</v>
      </c>
    </row>
    <row r="1281" spans="2:100">
      <c r="B1281" s="535" t="s">
        <v>669</v>
      </c>
      <c r="C1281" s="536">
        <v>1</v>
      </c>
      <c r="D1281" s="537" t="str">
        <f>'Information Input'!$M$14</f>
        <v xml:space="preserve">      -      </v>
      </c>
      <c r="E1281" s="537" t="s">
        <v>136</v>
      </c>
      <c r="F1281" s="538">
        <f t="shared" si="217"/>
        <v>43556</v>
      </c>
      <c r="G1281" s="538">
        <f t="shared" si="218"/>
        <v>43646</v>
      </c>
      <c r="H1281" s="538">
        <f>'Information Input'!$H$35</f>
        <v>43555</v>
      </c>
      <c r="I1281" s="537" t="str">
        <f>'Information Input'!$J$22</f>
        <v>Quarterly</v>
      </c>
      <c r="J1281" s="538">
        <f>'Information Input'!$H$30</f>
        <v>43555</v>
      </c>
      <c r="K1281" s="537">
        <f>'Information Input'!$J$18</f>
        <v>2019</v>
      </c>
      <c r="L1281" s="579" t="s">
        <v>104</v>
      </c>
      <c r="M1281" s="540" t="s">
        <v>105</v>
      </c>
      <c r="N1281" s="541" t="s">
        <v>103</v>
      </c>
      <c r="O1281" s="542" t="s">
        <v>674</v>
      </c>
      <c r="P1281" s="537">
        <v>64</v>
      </c>
      <c r="Q1281" s="541" t="s">
        <v>206</v>
      </c>
      <c r="R1281" s="541" t="s">
        <v>239</v>
      </c>
      <c r="S1281" s="543">
        <f>'Report 1'!$AH$18</f>
        <v>0</v>
      </c>
      <c r="T1281" s="544">
        <f>'Report 1'!$AH$85</f>
        <v>0</v>
      </c>
      <c r="U1281" s="545">
        <f>'Report 1'!$AH$171</f>
        <v>0</v>
      </c>
      <c r="AL1281" s="546" t="s">
        <v>669</v>
      </c>
      <c r="AM1281" s="547">
        <v>2</v>
      </c>
      <c r="AN1281" s="547" t="str">
        <f>'Information Input'!$M$14</f>
        <v xml:space="preserve">      -      </v>
      </c>
      <c r="AO1281" s="547" t="s">
        <v>135</v>
      </c>
      <c r="AP1281" s="538">
        <f t="shared" si="220"/>
        <v>43466</v>
      </c>
      <c r="AQ1281" s="538">
        <f t="shared" si="221"/>
        <v>43555</v>
      </c>
      <c r="AR1281" s="538">
        <f>'Information Input'!$H$35</f>
        <v>43555</v>
      </c>
      <c r="AS1281" s="547" t="str">
        <f>'Information Input'!$J$22</f>
        <v>Quarterly</v>
      </c>
      <c r="AT1281" s="538">
        <f>'Information Input'!$H$30</f>
        <v>43555</v>
      </c>
      <c r="AU1281" s="547">
        <f>'Information Input'!$J$18</f>
        <v>2019</v>
      </c>
      <c r="AV1281" s="547" t="s">
        <v>104</v>
      </c>
      <c r="AW1281" s="547" t="s">
        <v>105</v>
      </c>
      <c r="AX1281" s="547" t="s">
        <v>103</v>
      </c>
      <c r="AY1281" s="548" t="s">
        <v>671</v>
      </c>
      <c r="AZ1281" s="547">
        <v>20</v>
      </c>
      <c r="BA1281" s="549" t="s">
        <v>162</v>
      </c>
      <c r="BB1281" s="543" t="s">
        <v>235</v>
      </c>
      <c r="BC1281" s="550">
        <f>'Report 2'!$H297</f>
        <v>0</v>
      </c>
      <c r="BD1281" s="550">
        <f>'Report 2'!$I297</f>
        <v>0</v>
      </c>
      <c r="BE1281" s="550">
        <f>'Report 2'!$J297</f>
        <v>0</v>
      </c>
      <c r="BF1281" s="550">
        <f>'Report 2'!$K297</f>
        <v>0</v>
      </c>
      <c r="BG1281" s="550">
        <f>'Report 2'!$L297</f>
        <v>0</v>
      </c>
      <c r="BH1281" s="550">
        <f>'Report 2'!$M297</f>
        <v>0</v>
      </c>
      <c r="BI1281" s="550">
        <f>'Report 2'!$N297</f>
        <v>0</v>
      </c>
      <c r="CC1281" s="542" t="s">
        <v>669</v>
      </c>
      <c r="CD1281" s="1014" t="s">
        <v>672</v>
      </c>
      <c r="CE1281" s="1014" t="str">
        <f>'Information Input'!$M$14</f>
        <v xml:space="preserve">      -      </v>
      </c>
      <c r="CF1281" s="551" t="s">
        <v>137</v>
      </c>
      <c r="CG1281" s="552">
        <f t="shared" si="222"/>
        <v>43647</v>
      </c>
      <c r="CH1281" s="552">
        <f t="shared" si="223"/>
        <v>43738</v>
      </c>
      <c r="CI1281" s="552">
        <f>'Information Input'!$H$35</f>
        <v>43555</v>
      </c>
      <c r="CJ1281" s="551" t="str">
        <f>'Information Input'!$J$22</f>
        <v>Quarterly</v>
      </c>
      <c r="CK1281" s="552">
        <f>'Information Input'!$H$30</f>
        <v>43555</v>
      </c>
      <c r="CL1281" s="551">
        <f>'Information Input'!$J$18</f>
        <v>2019</v>
      </c>
      <c r="CM1281" s="551" t="s">
        <v>103</v>
      </c>
      <c r="CN1281" s="1014" t="s">
        <v>242</v>
      </c>
      <c r="CO1281" s="542" t="s">
        <v>242</v>
      </c>
      <c r="CP1281" s="542" t="s">
        <v>671</v>
      </c>
      <c r="CQ1281" s="551">
        <v>40</v>
      </c>
      <c r="CR1281" s="542" t="s">
        <v>182</v>
      </c>
      <c r="CS1281" s="542" t="s">
        <v>238</v>
      </c>
      <c r="CT1281" s="1015">
        <f>'Report 1'!$AX$18</f>
        <v>0</v>
      </c>
      <c r="CU1281" s="1016">
        <f>SUMIF('Report 4A'!$G$16:$G$95,$CQ1281,'Report 4A'!$BF$16:$BF$95)</f>
        <v>0</v>
      </c>
      <c r="CV1281" s="1017">
        <f t="shared" si="216"/>
        <v>0</v>
      </c>
    </row>
    <row r="1282" spans="2:100">
      <c r="B1282" s="535" t="s">
        <v>669</v>
      </c>
      <c r="C1282" s="536">
        <v>1</v>
      </c>
      <c r="D1282" s="537" t="str">
        <f>'Information Input'!$M$14</f>
        <v xml:space="preserve">      -      </v>
      </c>
      <c r="E1282" s="537" t="s">
        <v>136</v>
      </c>
      <c r="F1282" s="538">
        <f t="shared" si="217"/>
        <v>43556</v>
      </c>
      <c r="G1282" s="538">
        <f t="shared" si="218"/>
        <v>43646</v>
      </c>
      <c r="H1282" s="538">
        <f>'Information Input'!$H$35</f>
        <v>43555</v>
      </c>
      <c r="I1282" s="537" t="str">
        <f>'Information Input'!$J$22</f>
        <v>Quarterly</v>
      </c>
      <c r="J1282" s="538">
        <f>'Information Input'!$H$30</f>
        <v>43555</v>
      </c>
      <c r="K1282" s="537">
        <f>'Information Input'!$J$18</f>
        <v>2019</v>
      </c>
      <c r="L1282" s="579" t="s">
        <v>104</v>
      </c>
      <c r="M1282" s="540" t="s">
        <v>105</v>
      </c>
      <c r="N1282" s="541" t="s">
        <v>103</v>
      </c>
      <c r="O1282" s="542" t="s">
        <v>674</v>
      </c>
      <c r="P1282" s="537">
        <v>65</v>
      </c>
      <c r="Q1282" s="541" t="s">
        <v>207</v>
      </c>
      <c r="R1282" s="541" t="s">
        <v>239</v>
      </c>
      <c r="S1282" s="543">
        <f>'Report 1'!$AH$18</f>
        <v>0</v>
      </c>
      <c r="T1282" s="544">
        <f>'Report 1'!$AH$86</f>
        <v>0</v>
      </c>
      <c r="U1282" s="545">
        <f>'Report 1'!$AH$172</f>
        <v>0</v>
      </c>
      <c r="AL1282" s="546" t="s">
        <v>669</v>
      </c>
      <c r="AM1282" s="547">
        <v>2</v>
      </c>
      <c r="AN1282" s="547" t="str">
        <f>'Information Input'!$M$14</f>
        <v xml:space="preserve">      -      </v>
      </c>
      <c r="AO1282" s="547" t="s">
        <v>135</v>
      </c>
      <c r="AP1282" s="538">
        <f t="shared" si="220"/>
        <v>43466</v>
      </c>
      <c r="AQ1282" s="538">
        <f t="shared" si="221"/>
        <v>43555</v>
      </c>
      <c r="AR1282" s="538">
        <f>'Information Input'!$H$35</f>
        <v>43555</v>
      </c>
      <c r="AS1282" s="547" t="str">
        <f>'Information Input'!$J$22</f>
        <v>Quarterly</v>
      </c>
      <c r="AT1282" s="538">
        <f>'Information Input'!$H$30</f>
        <v>43555</v>
      </c>
      <c r="AU1282" s="547">
        <f>'Information Input'!$J$18</f>
        <v>2019</v>
      </c>
      <c r="AV1282" s="547" t="s">
        <v>104</v>
      </c>
      <c r="AW1282" s="547" t="s">
        <v>105</v>
      </c>
      <c r="AX1282" s="547" t="s">
        <v>103</v>
      </c>
      <c r="AY1282" s="548" t="s">
        <v>671</v>
      </c>
      <c r="AZ1282" s="547">
        <v>21</v>
      </c>
      <c r="BA1282" s="549" t="s">
        <v>163</v>
      </c>
      <c r="BB1282" s="543" t="s">
        <v>235</v>
      </c>
      <c r="BC1282" s="550">
        <f>'Report 2'!$H298</f>
        <v>0</v>
      </c>
      <c r="BD1282" s="550">
        <f>'Report 2'!$I298</f>
        <v>0</v>
      </c>
      <c r="BE1282" s="550">
        <f>'Report 2'!$J298</f>
        <v>0</v>
      </c>
      <c r="BF1282" s="550">
        <f>'Report 2'!$K298</f>
        <v>0</v>
      </c>
      <c r="BG1282" s="550">
        <f>'Report 2'!$L298</f>
        <v>0</v>
      </c>
      <c r="BH1282" s="550">
        <f>'Report 2'!$M298</f>
        <v>0</v>
      </c>
      <c r="BI1282" s="550">
        <f>'Report 2'!$N298</f>
        <v>0</v>
      </c>
      <c r="CC1282" s="542" t="s">
        <v>669</v>
      </c>
      <c r="CD1282" s="1014" t="s">
        <v>672</v>
      </c>
      <c r="CE1282" s="1014" t="str">
        <f>'Information Input'!$M$14</f>
        <v xml:space="preserve">      -      </v>
      </c>
      <c r="CF1282" s="551" t="s">
        <v>137</v>
      </c>
      <c r="CG1282" s="552">
        <f t="shared" si="222"/>
        <v>43647</v>
      </c>
      <c r="CH1282" s="552">
        <f t="shared" si="223"/>
        <v>43738</v>
      </c>
      <c r="CI1282" s="552">
        <f>'Information Input'!$H$35</f>
        <v>43555</v>
      </c>
      <c r="CJ1282" s="551" t="str">
        <f>'Information Input'!$J$22</f>
        <v>Quarterly</v>
      </c>
      <c r="CK1282" s="552">
        <f>'Information Input'!$H$30</f>
        <v>43555</v>
      </c>
      <c r="CL1282" s="551">
        <f>'Information Input'!$J$18</f>
        <v>2019</v>
      </c>
      <c r="CM1282" s="551" t="s">
        <v>103</v>
      </c>
      <c r="CN1282" s="1014" t="s">
        <v>242</v>
      </c>
      <c r="CO1282" s="542" t="s">
        <v>242</v>
      </c>
      <c r="CP1282" s="542" t="s">
        <v>671</v>
      </c>
      <c r="CQ1282" s="551">
        <v>41</v>
      </c>
      <c r="CR1282" s="542" t="s">
        <v>183</v>
      </c>
      <c r="CS1282" s="542" t="s">
        <v>238</v>
      </c>
      <c r="CT1282" s="1015">
        <f>'Report 1'!$AX$18</f>
        <v>0</v>
      </c>
      <c r="CU1282" s="1016">
        <f>SUMIF('Report 4A'!$G$16:$G$95,$CQ1282,'Report 4A'!$BF$16:$BF$95)</f>
        <v>0</v>
      </c>
      <c r="CV1282" s="1017">
        <f t="shared" si="216"/>
        <v>0</v>
      </c>
    </row>
    <row r="1283" spans="2:100">
      <c r="B1283" s="535" t="s">
        <v>669</v>
      </c>
      <c r="C1283" s="536">
        <v>1</v>
      </c>
      <c r="D1283" s="537" t="str">
        <f>'Information Input'!$M$14</f>
        <v xml:space="preserve">      -      </v>
      </c>
      <c r="E1283" s="537" t="s">
        <v>136</v>
      </c>
      <c r="F1283" s="538">
        <f t="shared" si="217"/>
        <v>43556</v>
      </c>
      <c r="G1283" s="538">
        <f t="shared" si="218"/>
        <v>43646</v>
      </c>
      <c r="H1283" s="538">
        <f>'Information Input'!$H$35</f>
        <v>43555</v>
      </c>
      <c r="I1283" s="537" t="str">
        <f>'Information Input'!$J$22</f>
        <v>Quarterly</v>
      </c>
      <c r="J1283" s="538">
        <f>'Information Input'!$H$30</f>
        <v>43555</v>
      </c>
      <c r="K1283" s="537">
        <f>'Information Input'!$J$18</f>
        <v>2019</v>
      </c>
      <c r="L1283" s="579" t="s">
        <v>104</v>
      </c>
      <c r="M1283" s="540" t="s">
        <v>105</v>
      </c>
      <c r="N1283" s="541" t="s">
        <v>103</v>
      </c>
      <c r="O1283" s="542" t="s">
        <v>679</v>
      </c>
      <c r="P1283" s="537">
        <v>66</v>
      </c>
      <c r="Q1283" s="541" t="s">
        <v>208</v>
      </c>
      <c r="R1283" s="541" t="s">
        <v>239</v>
      </c>
      <c r="S1283" s="543">
        <f>'Report 1'!$AH$18</f>
        <v>0</v>
      </c>
      <c r="T1283" s="544">
        <f>'Report 1'!$AH$87</f>
        <v>0</v>
      </c>
      <c r="U1283" s="545">
        <f>'Report 1'!$AH$173</f>
        <v>0</v>
      </c>
      <c r="AL1283" s="546" t="s">
        <v>669</v>
      </c>
      <c r="AM1283" s="547">
        <v>2</v>
      </c>
      <c r="AN1283" s="547" t="str">
        <f>'Information Input'!$M$14</f>
        <v xml:space="preserve">      -      </v>
      </c>
      <c r="AO1283" s="547" t="s">
        <v>135</v>
      </c>
      <c r="AP1283" s="538">
        <f t="shared" si="220"/>
        <v>43466</v>
      </c>
      <c r="AQ1283" s="538">
        <f t="shared" si="221"/>
        <v>43555</v>
      </c>
      <c r="AR1283" s="538">
        <f>'Information Input'!$H$35</f>
        <v>43555</v>
      </c>
      <c r="AS1283" s="547" t="str">
        <f>'Information Input'!$J$22</f>
        <v>Quarterly</v>
      </c>
      <c r="AT1283" s="538">
        <f>'Information Input'!$H$30</f>
        <v>43555</v>
      </c>
      <c r="AU1283" s="547">
        <f>'Information Input'!$J$18</f>
        <v>2019</v>
      </c>
      <c r="AV1283" s="547" t="s">
        <v>104</v>
      </c>
      <c r="AW1283" s="547" t="s">
        <v>105</v>
      </c>
      <c r="AX1283" s="547" t="s">
        <v>103</v>
      </c>
      <c r="AY1283" s="548" t="s">
        <v>671</v>
      </c>
      <c r="AZ1283" s="547">
        <v>22</v>
      </c>
      <c r="BA1283" s="549" t="s">
        <v>164</v>
      </c>
      <c r="BB1283" s="543" t="s">
        <v>236</v>
      </c>
      <c r="BC1283" s="550">
        <f>'Report 2'!$H299</f>
        <v>0</v>
      </c>
      <c r="BD1283" s="550">
        <f>'Report 2'!$I299</f>
        <v>0</v>
      </c>
      <c r="BE1283" s="550">
        <f>'Report 2'!$J299</f>
        <v>0</v>
      </c>
      <c r="BF1283" s="550">
        <f>'Report 2'!$K299</f>
        <v>0</v>
      </c>
      <c r="BG1283" s="550">
        <f>'Report 2'!$L299</f>
        <v>0</v>
      </c>
      <c r="BH1283" s="550">
        <f>'Report 2'!$M299</f>
        <v>0</v>
      </c>
      <c r="BI1283" s="550">
        <f>'Report 2'!$N299</f>
        <v>0</v>
      </c>
      <c r="CC1283" s="542" t="s">
        <v>669</v>
      </c>
      <c r="CD1283" s="1014" t="s">
        <v>672</v>
      </c>
      <c r="CE1283" s="1014" t="str">
        <f>'Information Input'!$M$14</f>
        <v xml:space="preserve">      -      </v>
      </c>
      <c r="CF1283" s="551" t="s">
        <v>137</v>
      </c>
      <c r="CG1283" s="552">
        <f t="shared" si="222"/>
        <v>43647</v>
      </c>
      <c r="CH1283" s="552">
        <f t="shared" si="223"/>
        <v>43738</v>
      </c>
      <c r="CI1283" s="552">
        <f>'Information Input'!$H$35</f>
        <v>43555</v>
      </c>
      <c r="CJ1283" s="551" t="str">
        <f>'Information Input'!$J$22</f>
        <v>Quarterly</v>
      </c>
      <c r="CK1283" s="552">
        <f>'Information Input'!$H$30</f>
        <v>43555</v>
      </c>
      <c r="CL1283" s="551">
        <f>'Information Input'!$J$18</f>
        <v>2019</v>
      </c>
      <c r="CM1283" s="1018" t="s">
        <v>103</v>
      </c>
      <c r="CN1283" s="1014" t="s">
        <v>242</v>
      </c>
      <c r="CO1283" s="542" t="s">
        <v>242</v>
      </c>
      <c r="CP1283" s="542" t="s">
        <v>671</v>
      </c>
      <c r="CQ1283" s="551">
        <v>42</v>
      </c>
      <c r="CR1283" s="542" t="s">
        <v>184</v>
      </c>
      <c r="CS1283" s="542" t="s">
        <v>233</v>
      </c>
      <c r="CT1283" s="1015">
        <f>'Report 1'!$AX$18</f>
        <v>0</v>
      </c>
      <c r="CU1283" s="1016">
        <f>SUMIF('Report 4A'!$G$16:$G$95,$CQ1283,'Report 4A'!$BF$16:$BF$95)</f>
        <v>0</v>
      </c>
      <c r="CV1283" s="1017">
        <f t="shared" ref="CV1283:CV1284" si="224">IF(CT1283&lt;&gt;0,CU1283/CT1283,0)</f>
        <v>0</v>
      </c>
    </row>
    <row r="1284" spans="2:100">
      <c r="B1284" s="535" t="s">
        <v>669</v>
      </c>
      <c r="C1284" s="536">
        <v>1</v>
      </c>
      <c r="D1284" s="537" t="str">
        <f>'Information Input'!$M$14</f>
        <v xml:space="preserve">      -      </v>
      </c>
      <c r="E1284" s="537" t="s">
        <v>136</v>
      </c>
      <c r="F1284" s="538">
        <f t="shared" si="217"/>
        <v>43556</v>
      </c>
      <c r="G1284" s="538">
        <f t="shared" si="218"/>
        <v>43646</v>
      </c>
      <c r="H1284" s="538">
        <f>'Information Input'!$H$35</f>
        <v>43555</v>
      </c>
      <c r="I1284" s="537" t="str">
        <f>'Information Input'!$J$22</f>
        <v>Quarterly</v>
      </c>
      <c r="J1284" s="538">
        <f>'Information Input'!$H$30</f>
        <v>43555</v>
      </c>
      <c r="K1284" s="537">
        <f>'Information Input'!$J$18</f>
        <v>2019</v>
      </c>
      <c r="L1284" s="579" t="s">
        <v>104</v>
      </c>
      <c r="M1284" s="540" t="s">
        <v>105</v>
      </c>
      <c r="N1284" s="541" t="s">
        <v>103</v>
      </c>
      <c r="O1284" s="542" t="s">
        <v>679</v>
      </c>
      <c r="P1284" s="537">
        <v>67</v>
      </c>
      <c r="Q1284" s="541" t="s">
        <v>209</v>
      </c>
      <c r="R1284" s="541" t="s">
        <v>239</v>
      </c>
      <c r="S1284" s="543">
        <f>'Report 1'!$AH$18</f>
        <v>0</v>
      </c>
      <c r="T1284" s="544">
        <f>'Report 1'!$AH$88</f>
        <v>0</v>
      </c>
      <c r="U1284" s="545">
        <f>'Report 1'!$AH$174</f>
        <v>0</v>
      </c>
      <c r="AL1284" s="546" t="s">
        <v>669</v>
      </c>
      <c r="AM1284" s="547">
        <v>2</v>
      </c>
      <c r="AN1284" s="547" t="str">
        <f>'Information Input'!$M$14</f>
        <v xml:space="preserve">      -      </v>
      </c>
      <c r="AO1284" s="547" t="s">
        <v>135</v>
      </c>
      <c r="AP1284" s="538">
        <f t="shared" si="220"/>
        <v>43466</v>
      </c>
      <c r="AQ1284" s="538">
        <f t="shared" si="221"/>
        <v>43555</v>
      </c>
      <c r="AR1284" s="538">
        <f>'Information Input'!$H$35</f>
        <v>43555</v>
      </c>
      <c r="AS1284" s="547" t="str">
        <f>'Information Input'!$J$22</f>
        <v>Quarterly</v>
      </c>
      <c r="AT1284" s="538">
        <f>'Information Input'!$H$30</f>
        <v>43555</v>
      </c>
      <c r="AU1284" s="547">
        <f>'Information Input'!$J$18</f>
        <v>2019</v>
      </c>
      <c r="AV1284" s="547" t="s">
        <v>104</v>
      </c>
      <c r="AW1284" s="547" t="s">
        <v>105</v>
      </c>
      <c r="AX1284" s="547" t="s">
        <v>103</v>
      </c>
      <c r="AY1284" s="548" t="s">
        <v>671</v>
      </c>
      <c r="AZ1284" s="547">
        <v>23</v>
      </c>
      <c r="BA1284" s="549" t="s">
        <v>165</v>
      </c>
      <c r="BB1284" s="543" t="s">
        <v>236</v>
      </c>
      <c r="BC1284" s="550">
        <f>'Report 2'!$H300</f>
        <v>0</v>
      </c>
      <c r="BD1284" s="550">
        <f>'Report 2'!$I300</f>
        <v>0</v>
      </c>
      <c r="BE1284" s="550">
        <f>'Report 2'!$J300</f>
        <v>0</v>
      </c>
      <c r="BF1284" s="550">
        <f>'Report 2'!$K300</f>
        <v>0</v>
      </c>
      <c r="BG1284" s="550">
        <f>'Report 2'!$L300</f>
        <v>0</v>
      </c>
      <c r="BH1284" s="550">
        <f>'Report 2'!$M300</f>
        <v>0</v>
      </c>
      <c r="BI1284" s="550">
        <f>'Report 2'!$N300</f>
        <v>0</v>
      </c>
      <c r="CC1284" s="542" t="s">
        <v>669</v>
      </c>
      <c r="CD1284" s="1014" t="s">
        <v>672</v>
      </c>
      <c r="CE1284" s="1014" t="str">
        <f>'Information Input'!$M$14</f>
        <v xml:space="preserve">      -      </v>
      </c>
      <c r="CF1284" s="551" t="s">
        <v>137</v>
      </c>
      <c r="CG1284" s="552">
        <f t="shared" si="222"/>
        <v>43647</v>
      </c>
      <c r="CH1284" s="552">
        <f t="shared" si="223"/>
        <v>43738</v>
      </c>
      <c r="CI1284" s="552">
        <f>'Information Input'!$H$35</f>
        <v>43555</v>
      </c>
      <c r="CJ1284" s="551" t="str">
        <f>'Information Input'!$J$22</f>
        <v>Quarterly</v>
      </c>
      <c r="CK1284" s="552">
        <f>'Information Input'!$H$30</f>
        <v>43555</v>
      </c>
      <c r="CL1284" s="551">
        <f>'Information Input'!$J$18</f>
        <v>2019</v>
      </c>
      <c r="CM1284" s="1018" t="s">
        <v>103</v>
      </c>
      <c r="CN1284" s="1014" t="s">
        <v>242</v>
      </c>
      <c r="CO1284" s="542" t="s">
        <v>242</v>
      </c>
      <c r="CP1284" s="542" t="s">
        <v>671</v>
      </c>
      <c r="CQ1284" s="551">
        <v>43</v>
      </c>
      <c r="CR1284" s="542" t="s">
        <v>185</v>
      </c>
      <c r="CS1284" s="542" t="s">
        <v>233</v>
      </c>
      <c r="CT1284" s="1015">
        <f>'Report 1'!$AX$18</f>
        <v>0</v>
      </c>
      <c r="CU1284" s="1016">
        <f>SUMIF('Report 4A'!$G$16:$G$95,$CQ1284,'Report 4A'!$BF$16:$BF$95)</f>
        <v>0</v>
      </c>
      <c r="CV1284" s="1017">
        <f t="shared" si="224"/>
        <v>0</v>
      </c>
    </row>
    <row r="1285" spans="2:100">
      <c r="B1285" s="535" t="s">
        <v>669</v>
      </c>
      <c r="C1285" s="536">
        <v>1</v>
      </c>
      <c r="D1285" s="537" t="str">
        <f>'Information Input'!$M$14</f>
        <v xml:space="preserve">      -      </v>
      </c>
      <c r="E1285" s="537" t="s">
        <v>136</v>
      </c>
      <c r="F1285" s="538">
        <f t="shared" si="217"/>
        <v>43556</v>
      </c>
      <c r="G1285" s="538">
        <f t="shared" si="218"/>
        <v>43646</v>
      </c>
      <c r="H1285" s="538">
        <f>'Information Input'!$H$35</f>
        <v>43555</v>
      </c>
      <c r="I1285" s="537" t="str">
        <f>'Information Input'!$J$22</f>
        <v>Quarterly</v>
      </c>
      <c r="J1285" s="538">
        <f>'Information Input'!$H$30</f>
        <v>43555</v>
      </c>
      <c r="K1285" s="537">
        <f>'Information Input'!$J$18</f>
        <v>2019</v>
      </c>
      <c r="L1285" s="579" t="s">
        <v>104</v>
      </c>
      <c r="M1285" s="540" t="s">
        <v>105</v>
      </c>
      <c r="N1285" s="541" t="s">
        <v>103</v>
      </c>
      <c r="O1285" s="542" t="s">
        <v>679</v>
      </c>
      <c r="P1285" s="537">
        <v>68</v>
      </c>
      <c r="Q1285" s="541" t="s">
        <v>210</v>
      </c>
      <c r="R1285" s="541" t="s">
        <v>239</v>
      </c>
      <c r="S1285" s="543">
        <f>'Report 1'!$AH$18</f>
        <v>0</v>
      </c>
      <c r="T1285" s="544">
        <f>'Report 1'!$AH$89</f>
        <v>0</v>
      </c>
      <c r="U1285" s="545">
        <f>'Report 1'!$AH$175</f>
        <v>0</v>
      </c>
      <c r="AL1285" s="546" t="s">
        <v>669</v>
      </c>
      <c r="AM1285" s="547">
        <v>2</v>
      </c>
      <c r="AN1285" s="547" t="str">
        <f>'Information Input'!$M$14</f>
        <v xml:space="preserve">      -      </v>
      </c>
      <c r="AO1285" s="547" t="s">
        <v>135</v>
      </c>
      <c r="AP1285" s="538">
        <f t="shared" si="220"/>
        <v>43466</v>
      </c>
      <c r="AQ1285" s="538">
        <f t="shared" si="221"/>
        <v>43555</v>
      </c>
      <c r="AR1285" s="538">
        <f>'Information Input'!$H$35</f>
        <v>43555</v>
      </c>
      <c r="AS1285" s="547" t="str">
        <f>'Information Input'!$J$22</f>
        <v>Quarterly</v>
      </c>
      <c r="AT1285" s="538">
        <f>'Information Input'!$H$30</f>
        <v>43555</v>
      </c>
      <c r="AU1285" s="547">
        <f>'Information Input'!$J$18</f>
        <v>2019</v>
      </c>
      <c r="AV1285" s="547" t="s">
        <v>104</v>
      </c>
      <c r="AW1285" s="547" t="s">
        <v>105</v>
      </c>
      <c r="AX1285" s="547" t="s">
        <v>103</v>
      </c>
      <c r="AY1285" s="548" t="s">
        <v>671</v>
      </c>
      <c r="AZ1285" s="547">
        <v>24</v>
      </c>
      <c r="BA1285" s="549" t="s">
        <v>166</v>
      </c>
      <c r="BB1285" s="543" t="s">
        <v>233</v>
      </c>
      <c r="BC1285" s="550">
        <f>'Report 2'!$H301</f>
        <v>0</v>
      </c>
      <c r="BD1285" s="550">
        <f>'Report 2'!$I301</f>
        <v>0</v>
      </c>
      <c r="BE1285" s="550">
        <f>'Report 2'!$J301</f>
        <v>0</v>
      </c>
      <c r="BF1285" s="550">
        <f>'Report 2'!$K301</f>
        <v>0</v>
      </c>
      <c r="BG1285" s="550">
        <f>'Report 2'!$L301</f>
        <v>0</v>
      </c>
      <c r="BH1285" s="550">
        <f>'Report 2'!$M301</f>
        <v>0</v>
      </c>
      <c r="BI1285" s="550">
        <f>'Report 2'!$N301</f>
        <v>0</v>
      </c>
      <c r="CC1285" s="542" t="s">
        <v>669</v>
      </c>
      <c r="CD1285" s="1014" t="s">
        <v>672</v>
      </c>
      <c r="CE1285" s="1014" t="str">
        <f>'Information Input'!$M$14</f>
        <v xml:space="preserve">      -      </v>
      </c>
      <c r="CF1285" s="551" t="s">
        <v>137</v>
      </c>
      <c r="CG1285" s="552">
        <f t="shared" si="222"/>
        <v>43647</v>
      </c>
      <c r="CH1285" s="552">
        <f t="shared" si="223"/>
        <v>43738</v>
      </c>
      <c r="CI1285" s="552">
        <f>'Information Input'!$H$35</f>
        <v>43555</v>
      </c>
      <c r="CJ1285" s="551" t="str">
        <f>'Information Input'!$J$22</f>
        <v>Quarterly</v>
      </c>
      <c r="CK1285" s="552">
        <f>'Information Input'!$H$30</f>
        <v>43555</v>
      </c>
      <c r="CL1285" s="551">
        <f>'Information Input'!$J$18</f>
        <v>2019</v>
      </c>
      <c r="CM1285" s="551" t="s">
        <v>103</v>
      </c>
      <c r="CN1285" s="1014" t="s">
        <v>242</v>
      </c>
      <c r="CO1285" s="542" t="s">
        <v>242</v>
      </c>
      <c r="CP1285" s="542" t="s">
        <v>675</v>
      </c>
      <c r="CQ1285" s="551">
        <v>45</v>
      </c>
      <c r="CR1285" s="542" t="s">
        <v>187</v>
      </c>
      <c r="CS1285" s="542" t="s">
        <v>239</v>
      </c>
      <c r="CT1285" s="1015">
        <f>'Report 1'!$AX$18</f>
        <v>0</v>
      </c>
      <c r="CU1285" s="1016">
        <f>SUMIF('Report 4A'!$G$16:$G$95,$CQ1285,'Report 4A'!$BF$16:$BF$95)</f>
        <v>0</v>
      </c>
      <c r="CV1285" s="1017">
        <f t="shared" si="216"/>
        <v>0</v>
      </c>
    </row>
    <row r="1286" spans="2:100">
      <c r="B1286" s="535" t="s">
        <v>669</v>
      </c>
      <c r="C1286" s="536">
        <v>1</v>
      </c>
      <c r="D1286" s="537" t="str">
        <f>'Information Input'!$M$14</f>
        <v xml:space="preserve">      -      </v>
      </c>
      <c r="E1286" s="537" t="s">
        <v>136</v>
      </c>
      <c r="F1286" s="538">
        <f t="shared" si="217"/>
        <v>43556</v>
      </c>
      <c r="G1286" s="538">
        <f t="shared" si="218"/>
        <v>43646</v>
      </c>
      <c r="H1286" s="538">
        <f>'Information Input'!$H$35</f>
        <v>43555</v>
      </c>
      <c r="I1286" s="537" t="str">
        <f>'Information Input'!$J$22</f>
        <v>Quarterly</v>
      </c>
      <c r="J1286" s="538">
        <f>'Information Input'!$H$30</f>
        <v>43555</v>
      </c>
      <c r="K1286" s="537">
        <f>'Information Input'!$J$18</f>
        <v>2019</v>
      </c>
      <c r="L1286" s="579" t="s">
        <v>104</v>
      </c>
      <c r="M1286" s="540" t="s">
        <v>105</v>
      </c>
      <c r="N1286" s="541" t="s">
        <v>103</v>
      </c>
      <c r="O1286" s="542" t="s">
        <v>679</v>
      </c>
      <c r="P1286" s="537">
        <v>69</v>
      </c>
      <c r="Q1286" s="541" t="s">
        <v>211</v>
      </c>
      <c r="R1286" s="541" t="s">
        <v>239</v>
      </c>
      <c r="S1286" s="543">
        <f>'Report 1'!$AH$18</f>
        <v>0</v>
      </c>
      <c r="T1286" s="544">
        <f>'Report 1'!$AH$90</f>
        <v>0</v>
      </c>
      <c r="U1286" s="545">
        <f>'Report 1'!$AH$176</f>
        <v>0</v>
      </c>
      <c r="AL1286" s="546" t="s">
        <v>669</v>
      </c>
      <c r="AM1286" s="547">
        <v>2</v>
      </c>
      <c r="AN1286" s="547" t="str">
        <f>'Information Input'!$M$14</f>
        <v xml:space="preserve">      -      </v>
      </c>
      <c r="AO1286" s="547" t="s">
        <v>135</v>
      </c>
      <c r="AP1286" s="538">
        <f t="shared" si="220"/>
        <v>43466</v>
      </c>
      <c r="AQ1286" s="538">
        <f t="shared" si="221"/>
        <v>43555</v>
      </c>
      <c r="AR1286" s="538">
        <f>'Information Input'!$H$35</f>
        <v>43555</v>
      </c>
      <c r="AS1286" s="547" t="str">
        <f>'Information Input'!$J$22</f>
        <v>Quarterly</v>
      </c>
      <c r="AT1286" s="538">
        <f>'Information Input'!$H$30</f>
        <v>43555</v>
      </c>
      <c r="AU1286" s="547">
        <f>'Information Input'!$J$18</f>
        <v>2019</v>
      </c>
      <c r="AV1286" s="547" t="s">
        <v>104</v>
      </c>
      <c r="AW1286" s="547" t="s">
        <v>105</v>
      </c>
      <c r="AX1286" s="547" t="s">
        <v>103</v>
      </c>
      <c r="AY1286" s="548" t="s">
        <v>671</v>
      </c>
      <c r="AZ1286" s="547">
        <v>25</v>
      </c>
      <c r="BA1286" s="549" t="s">
        <v>167</v>
      </c>
      <c r="BB1286" s="543" t="s">
        <v>233</v>
      </c>
      <c r="BC1286" s="550">
        <f>'Report 2'!$H302</f>
        <v>0</v>
      </c>
      <c r="BD1286" s="550">
        <f>'Report 2'!$I302</f>
        <v>0</v>
      </c>
      <c r="BE1286" s="550">
        <f>'Report 2'!$J302</f>
        <v>0</v>
      </c>
      <c r="BF1286" s="550">
        <f>'Report 2'!$K302</f>
        <v>0</v>
      </c>
      <c r="BG1286" s="550">
        <f>'Report 2'!$L302</f>
        <v>0</v>
      </c>
      <c r="BH1286" s="550">
        <f>'Report 2'!$M302</f>
        <v>0</v>
      </c>
      <c r="BI1286" s="550">
        <f>'Report 2'!$N302</f>
        <v>0</v>
      </c>
      <c r="CC1286" s="542" t="s">
        <v>669</v>
      </c>
      <c r="CD1286" s="1014" t="s">
        <v>672</v>
      </c>
      <c r="CE1286" s="1014" t="str">
        <f>'Information Input'!$M$14</f>
        <v xml:space="preserve">      -      </v>
      </c>
      <c r="CF1286" s="551" t="s">
        <v>137</v>
      </c>
      <c r="CG1286" s="552">
        <f t="shared" si="222"/>
        <v>43647</v>
      </c>
      <c r="CH1286" s="552">
        <f t="shared" si="223"/>
        <v>43738</v>
      </c>
      <c r="CI1286" s="552">
        <f>'Information Input'!$H$35</f>
        <v>43555</v>
      </c>
      <c r="CJ1286" s="551" t="str">
        <f>'Information Input'!$J$22</f>
        <v>Quarterly</v>
      </c>
      <c r="CK1286" s="552">
        <f>'Information Input'!$H$30</f>
        <v>43555</v>
      </c>
      <c r="CL1286" s="551">
        <f>'Information Input'!$J$18</f>
        <v>2019</v>
      </c>
      <c r="CM1286" s="551" t="s">
        <v>103</v>
      </c>
      <c r="CN1286" s="1014" t="s">
        <v>242</v>
      </c>
      <c r="CO1286" s="542" t="s">
        <v>242</v>
      </c>
      <c r="CP1286" s="542" t="s">
        <v>675</v>
      </c>
      <c r="CQ1286" s="551">
        <v>46</v>
      </c>
      <c r="CR1286" s="542" t="s">
        <v>188</v>
      </c>
      <c r="CS1286" s="542" t="s">
        <v>239</v>
      </c>
      <c r="CT1286" s="1015">
        <f>'Report 1'!$AX$18</f>
        <v>0</v>
      </c>
      <c r="CU1286" s="1016">
        <f>SUMIF('Report 4A'!$G$16:$G$95,$CQ1286,'Report 4A'!$BF$16:$BF$95)</f>
        <v>0</v>
      </c>
      <c r="CV1286" s="1017">
        <f t="shared" si="216"/>
        <v>0</v>
      </c>
    </row>
    <row r="1287" spans="2:100">
      <c r="B1287" s="535" t="s">
        <v>669</v>
      </c>
      <c r="C1287" s="536">
        <v>1</v>
      </c>
      <c r="D1287" s="537" t="str">
        <f>'Information Input'!$M$14</f>
        <v xml:space="preserve">      -      </v>
      </c>
      <c r="E1287" s="537" t="s">
        <v>136</v>
      </c>
      <c r="F1287" s="538">
        <f t="shared" si="217"/>
        <v>43556</v>
      </c>
      <c r="G1287" s="538">
        <f t="shared" si="218"/>
        <v>43646</v>
      </c>
      <c r="H1287" s="538">
        <f>'Information Input'!$H$35</f>
        <v>43555</v>
      </c>
      <c r="I1287" s="537" t="str">
        <f>'Information Input'!$J$22</f>
        <v>Quarterly</v>
      </c>
      <c r="J1287" s="538">
        <f>'Information Input'!$H$30</f>
        <v>43555</v>
      </c>
      <c r="K1287" s="537">
        <f>'Information Input'!$J$18</f>
        <v>2019</v>
      </c>
      <c r="L1287" s="579" t="s">
        <v>104</v>
      </c>
      <c r="M1287" s="540" t="s">
        <v>105</v>
      </c>
      <c r="N1287" s="541" t="s">
        <v>103</v>
      </c>
      <c r="O1287" s="542" t="s">
        <v>680</v>
      </c>
      <c r="P1287" s="537">
        <v>70</v>
      </c>
      <c r="Q1287" s="541" t="s">
        <v>212</v>
      </c>
      <c r="R1287" s="541" t="s">
        <v>239</v>
      </c>
      <c r="S1287" s="543">
        <f>'Report 1'!$AH$18</f>
        <v>0</v>
      </c>
      <c r="T1287" s="544">
        <f>'Report 1'!$AH$91</f>
        <v>0</v>
      </c>
      <c r="U1287" s="545">
        <f>'Report 1'!$AH$177</f>
        <v>0</v>
      </c>
      <c r="AL1287" s="546" t="s">
        <v>669</v>
      </c>
      <c r="AM1287" s="547">
        <v>2</v>
      </c>
      <c r="AN1287" s="547" t="str">
        <f>'Information Input'!$M$14</f>
        <v xml:space="preserve">      -      </v>
      </c>
      <c r="AO1287" s="547" t="s">
        <v>135</v>
      </c>
      <c r="AP1287" s="538">
        <f t="shared" si="220"/>
        <v>43466</v>
      </c>
      <c r="AQ1287" s="538">
        <f t="shared" si="221"/>
        <v>43555</v>
      </c>
      <c r="AR1287" s="538">
        <f>'Information Input'!$H$35</f>
        <v>43555</v>
      </c>
      <c r="AS1287" s="547" t="str">
        <f>'Information Input'!$J$22</f>
        <v>Quarterly</v>
      </c>
      <c r="AT1287" s="538">
        <f>'Information Input'!$H$30</f>
        <v>43555</v>
      </c>
      <c r="AU1287" s="547">
        <f>'Information Input'!$J$18</f>
        <v>2019</v>
      </c>
      <c r="AV1287" s="547" t="s">
        <v>104</v>
      </c>
      <c r="AW1287" s="547" t="s">
        <v>105</v>
      </c>
      <c r="AX1287" s="547" t="s">
        <v>103</v>
      </c>
      <c r="AY1287" s="548" t="s">
        <v>671</v>
      </c>
      <c r="AZ1287" s="547">
        <v>26</v>
      </c>
      <c r="BA1287" s="549" t="s">
        <v>168</v>
      </c>
      <c r="BB1287" s="543" t="s">
        <v>237</v>
      </c>
      <c r="BC1287" s="550">
        <f>'Report 2'!$H303</f>
        <v>0</v>
      </c>
      <c r="BD1287" s="550">
        <f>'Report 2'!$I303</f>
        <v>0</v>
      </c>
      <c r="BE1287" s="550">
        <f>'Report 2'!$J303</f>
        <v>0</v>
      </c>
      <c r="BF1287" s="550">
        <f>'Report 2'!$K303</f>
        <v>0</v>
      </c>
      <c r="BG1287" s="550">
        <f>'Report 2'!$L303</f>
        <v>0</v>
      </c>
      <c r="BH1287" s="550">
        <f>'Report 2'!$M303</f>
        <v>0</v>
      </c>
      <c r="BI1287" s="550">
        <f>'Report 2'!$N303</f>
        <v>0</v>
      </c>
      <c r="CC1287" s="542" t="s">
        <v>669</v>
      </c>
      <c r="CD1287" s="1014" t="s">
        <v>672</v>
      </c>
      <c r="CE1287" s="1014" t="str">
        <f>'Information Input'!$M$14</f>
        <v xml:space="preserve">      -      </v>
      </c>
      <c r="CF1287" s="551" t="s">
        <v>137</v>
      </c>
      <c r="CG1287" s="552">
        <f t="shared" si="222"/>
        <v>43647</v>
      </c>
      <c r="CH1287" s="552">
        <f t="shared" si="223"/>
        <v>43738</v>
      </c>
      <c r="CI1287" s="552">
        <f>'Information Input'!$H$35</f>
        <v>43555</v>
      </c>
      <c r="CJ1287" s="551" t="str">
        <f>'Information Input'!$J$22</f>
        <v>Quarterly</v>
      </c>
      <c r="CK1287" s="552">
        <f>'Information Input'!$H$30</f>
        <v>43555</v>
      </c>
      <c r="CL1287" s="551">
        <f>'Information Input'!$J$18</f>
        <v>2019</v>
      </c>
      <c r="CM1287" s="551" t="s">
        <v>103</v>
      </c>
      <c r="CN1287" s="1014" t="s">
        <v>242</v>
      </c>
      <c r="CO1287" s="542" t="s">
        <v>242</v>
      </c>
      <c r="CP1287" s="542" t="s">
        <v>675</v>
      </c>
      <c r="CQ1287" s="551">
        <v>47</v>
      </c>
      <c r="CR1287" s="542" t="s">
        <v>189</v>
      </c>
      <c r="CS1287" s="542" t="s">
        <v>239</v>
      </c>
      <c r="CT1287" s="1015">
        <f>'Report 1'!$AX$18</f>
        <v>0</v>
      </c>
      <c r="CU1287" s="1016">
        <f>SUMIF('Report 4A'!$G$16:$G$95,$CQ1287,'Report 4A'!$BF$16:$BF$95)</f>
        <v>0</v>
      </c>
      <c r="CV1287" s="1017">
        <f t="shared" si="216"/>
        <v>0</v>
      </c>
    </row>
    <row r="1288" spans="2:100">
      <c r="B1288" s="535" t="s">
        <v>669</v>
      </c>
      <c r="C1288" s="536">
        <v>1</v>
      </c>
      <c r="D1288" s="537" t="str">
        <f>'Information Input'!$M$14</f>
        <v xml:space="preserve">      -      </v>
      </c>
      <c r="E1288" s="537" t="s">
        <v>136</v>
      </c>
      <c r="F1288" s="538">
        <f t="shared" si="217"/>
        <v>43556</v>
      </c>
      <c r="G1288" s="538">
        <f t="shared" si="218"/>
        <v>43646</v>
      </c>
      <c r="H1288" s="538">
        <f>'Information Input'!$H$35</f>
        <v>43555</v>
      </c>
      <c r="I1288" s="537" t="str">
        <f>'Information Input'!$J$22</f>
        <v>Quarterly</v>
      </c>
      <c r="J1288" s="538">
        <f>'Information Input'!$H$30</f>
        <v>43555</v>
      </c>
      <c r="K1288" s="537">
        <f>'Information Input'!$J$18</f>
        <v>2019</v>
      </c>
      <c r="L1288" s="579" t="s">
        <v>104</v>
      </c>
      <c r="M1288" s="540" t="s">
        <v>105</v>
      </c>
      <c r="N1288" s="541" t="s">
        <v>103</v>
      </c>
      <c r="O1288" s="542" t="s">
        <v>680</v>
      </c>
      <c r="P1288" s="537">
        <v>71</v>
      </c>
      <c r="Q1288" s="541" t="s">
        <v>213</v>
      </c>
      <c r="R1288" s="541" t="s">
        <v>239</v>
      </c>
      <c r="S1288" s="543">
        <f>'Report 1'!$AH$18</f>
        <v>0</v>
      </c>
      <c r="T1288" s="544">
        <f>'Report 1'!$AH$92</f>
        <v>0</v>
      </c>
      <c r="U1288" s="545">
        <f>'Report 1'!$AH$178</f>
        <v>0</v>
      </c>
      <c r="AL1288" s="546" t="s">
        <v>669</v>
      </c>
      <c r="AM1288" s="547">
        <v>2</v>
      </c>
      <c r="AN1288" s="547" t="str">
        <f>'Information Input'!$M$14</f>
        <v xml:space="preserve">      -      </v>
      </c>
      <c r="AO1288" s="547" t="s">
        <v>135</v>
      </c>
      <c r="AP1288" s="538">
        <f t="shared" si="220"/>
        <v>43466</v>
      </c>
      <c r="AQ1288" s="538">
        <f t="shared" si="221"/>
        <v>43555</v>
      </c>
      <c r="AR1288" s="538">
        <f>'Information Input'!$H$35</f>
        <v>43555</v>
      </c>
      <c r="AS1288" s="547" t="str">
        <f>'Information Input'!$J$22</f>
        <v>Quarterly</v>
      </c>
      <c r="AT1288" s="538">
        <f>'Information Input'!$H$30</f>
        <v>43555</v>
      </c>
      <c r="AU1288" s="547">
        <f>'Information Input'!$J$18</f>
        <v>2019</v>
      </c>
      <c r="AV1288" s="547" t="s">
        <v>104</v>
      </c>
      <c r="AW1288" s="547" t="s">
        <v>105</v>
      </c>
      <c r="AX1288" s="547" t="s">
        <v>103</v>
      </c>
      <c r="AY1288" s="548" t="s">
        <v>671</v>
      </c>
      <c r="AZ1288" s="547">
        <v>27</v>
      </c>
      <c r="BA1288" s="549" t="s">
        <v>169</v>
      </c>
      <c r="BB1288" s="543" t="s">
        <v>235</v>
      </c>
      <c r="BC1288" s="550">
        <f>'Report 2'!$H304</f>
        <v>0</v>
      </c>
      <c r="BD1288" s="550">
        <f>'Report 2'!$I304</f>
        <v>0</v>
      </c>
      <c r="BE1288" s="550">
        <f>'Report 2'!$J304</f>
        <v>0</v>
      </c>
      <c r="BF1288" s="550">
        <f>'Report 2'!$K304</f>
        <v>0</v>
      </c>
      <c r="BG1288" s="550">
        <f>'Report 2'!$L304</f>
        <v>0</v>
      </c>
      <c r="BH1288" s="550">
        <f>'Report 2'!$M304</f>
        <v>0</v>
      </c>
      <c r="BI1288" s="550">
        <f>'Report 2'!$N304</f>
        <v>0</v>
      </c>
      <c r="CC1288" s="542" t="s">
        <v>669</v>
      </c>
      <c r="CD1288" s="1014" t="s">
        <v>672</v>
      </c>
      <c r="CE1288" s="1014" t="str">
        <f>'Information Input'!$M$14</f>
        <v xml:space="preserve">      -      </v>
      </c>
      <c r="CF1288" s="551" t="s">
        <v>137</v>
      </c>
      <c r="CG1288" s="552">
        <f t="shared" si="222"/>
        <v>43647</v>
      </c>
      <c r="CH1288" s="552">
        <f t="shared" si="223"/>
        <v>43738</v>
      </c>
      <c r="CI1288" s="552">
        <f>'Information Input'!$H$35</f>
        <v>43555</v>
      </c>
      <c r="CJ1288" s="551" t="str">
        <f>'Information Input'!$J$22</f>
        <v>Quarterly</v>
      </c>
      <c r="CK1288" s="552">
        <f>'Information Input'!$H$30</f>
        <v>43555</v>
      </c>
      <c r="CL1288" s="551">
        <f>'Information Input'!$J$18</f>
        <v>2019</v>
      </c>
      <c r="CM1288" s="551" t="s">
        <v>103</v>
      </c>
      <c r="CN1288" s="1014" t="s">
        <v>242</v>
      </c>
      <c r="CO1288" s="542" t="s">
        <v>242</v>
      </c>
      <c r="CP1288" s="542" t="s">
        <v>675</v>
      </c>
      <c r="CQ1288" s="551">
        <v>48</v>
      </c>
      <c r="CR1288" s="542" t="s">
        <v>190</v>
      </c>
      <c r="CS1288" s="542" t="s">
        <v>239</v>
      </c>
      <c r="CT1288" s="1015">
        <f>'Report 1'!$AX$18</f>
        <v>0</v>
      </c>
      <c r="CU1288" s="1016">
        <f>SUMIF('Report 4A'!$G$16:$G$95,$CQ1288,'Report 4A'!$BF$16:$BF$95)</f>
        <v>0</v>
      </c>
      <c r="CV1288" s="1017">
        <f t="shared" si="216"/>
        <v>0</v>
      </c>
    </row>
    <row r="1289" spans="2:100">
      <c r="B1289" s="573" t="s">
        <v>669</v>
      </c>
      <c r="C1289" s="574">
        <v>1</v>
      </c>
      <c r="D1289" s="562" t="str">
        <f>'Information Input'!$M$14</f>
        <v xml:space="preserve">      -      </v>
      </c>
      <c r="E1289" s="562" t="s">
        <v>136</v>
      </c>
      <c r="F1289" s="559">
        <f t="shared" si="217"/>
        <v>43556</v>
      </c>
      <c r="G1289" s="559">
        <f t="shared" si="218"/>
        <v>43646</v>
      </c>
      <c r="H1289" s="559">
        <f>'Information Input'!$H$35</f>
        <v>43555</v>
      </c>
      <c r="I1289" s="562" t="str">
        <f>'Information Input'!$J$22</f>
        <v>Quarterly</v>
      </c>
      <c r="J1289" s="559">
        <f>'Information Input'!$H$30</f>
        <v>43555</v>
      </c>
      <c r="K1289" s="562">
        <f>'Information Input'!$J$18</f>
        <v>2019</v>
      </c>
      <c r="L1289" s="580" t="s">
        <v>104</v>
      </c>
      <c r="M1289" s="564" t="s">
        <v>105</v>
      </c>
      <c r="N1289" s="561" t="s">
        <v>103</v>
      </c>
      <c r="O1289" s="575" t="s">
        <v>674</v>
      </c>
      <c r="P1289" s="537">
        <v>72</v>
      </c>
      <c r="Q1289" s="541" t="s">
        <v>214</v>
      </c>
      <c r="R1289" s="561" t="s">
        <v>239</v>
      </c>
      <c r="S1289" s="560">
        <f>'Report 1'!$AH$18</f>
        <v>0</v>
      </c>
      <c r="T1289" s="568">
        <f>'Report 1'!$AH$93</f>
        <v>0</v>
      </c>
      <c r="U1289" s="571">
        <f>'Report 1'!$AH$179</f>
        <v>0</v>
      </c>
      <c r="AL1289" s="546" t="s">
        <v>669</v>
      </c>
      <c r="AM1289" s="547">
        <v>2</v>
      </c>
      <c r="AN1289" s="547" t="str">
        <f>'Information Input'!$M$14</f>
        <v xml:space="preserve">      -      </v>
      </c>
      <c r="AO1289" s="547" t="s">
        <v>135</v>
      </c>
      <c r="AP1289" s="538">
        <f t="shared" si="220"/>
        <v>43466</v>
      </c>
      <c r="AQ1289" s="538">
        <f t="shared" si="221"/>
        <v>43555</v>
      </c>
      <c r="AR1289" s="538">
        <f>'Information Input'!$H$35</f>
        <v>43555</v>
      </c>
      <c r="AS1289" s="547" t="str">
        <f>'Information Input'!$J$22</f>
        <v>Quarterly</v>
      </c>
      <c r="AT1289" s="538">
        <f>'Information Input'!$H$30</f>
        <v>43555</v>
      </c>
      <c r="AU1289" s="547">
        <f>'Information Input'!$J$18</f>
        <v>2019</v>
      </c>
      <c r="AV1289" s="547" t="s">
        <v>104</v>
      </c>
      <c r="AW1289" s="547" t="s">
        <v>105</v>
      </c>
      <c r="AX1289" s="547" t="s">
        <v>103</v>
      </c>
      <c r="AY1289" s="548" t="s">
        <v>671</v>
      </c>
      <c r="AZ1289" s="547">
        <v>28</v>
      </c>
      <c r="BA1289" s="549" t="s">
        <v>170</v>
      </c>
      <c r="BB1289" s="543" t="s">
        <v>235</v>
      </c>
      <c r="BC1289" s="550">
        <f>'Report 2'!$H305</f>
        <v>0</v>
      </c>
      <c r="BD1289" s="550">
        <f>'Report 2'!$I305</f>
        <v>0</v>
      </c>
      <c r="BE1289" s="550">
        <f>'Report 2'!$J305</f>
        <v>0</v>
      </c>
      <c r="BF1289" s="550">
        <f>'Report 2'!$K305</f>
        <v>0</v>
      </c>
      <c r="BG1289" s="550">
        <f>'Report 2'!$L305</f>
        <v>0</v>
      </c>
      <c r="BH1289" s="550">
        <f>'Report 2'!$M305</f>
        <v>0</v>
      </c>
      <c r="BI1289" s="550">
        <f>'Report 2'!$N305</f>
        <v>0</v>
      </c>
      <c r="CC1289" s="542" t="s">
        <v>669</v>
      </c>
      <c r="CD1289" s="1014" t="s">
        <v>672</v>
      </c>
      <c r="CE1289" s="1014" t="str">
        <f>'Information Input'!$M$14</f>
        <v xml:space="preserve">      -      </v>
      </c>
      <c r="CF1289" s="551" t="s">
        <v>137</v>
      </c>
      <c r="CG1289" s="552">
        <f t="shared" si="222"/>
        <v>43647</v>
      </c>
      <c r="CH1289" s="552">
        <f t="shared" si="223"/>
        <v>43738</v>
      </c>
      <c r="CI1289" s="552">
        <f>'Information Input'!$H$35</f>
        <v>43555</v>
      </c>
      <c r="CJ1289" s="551" t="str">
        <f>'Information Input'!$J$22</f>
        <v>Quarterly</v>
      </c>
      <c r="CK1289" s="552">
        <f>'Information Input'!$H$30</f>
        <v>43555</v>
      </c>
      <c r="CL1289" s="551">
        <f>'Information Input'!$J$18</f>
        <v>2019</v>
      </c>
      <c r="CM1289" s="551" t="s">
        <v>103</v>
      </c>
      <c r="CN1289" s="1014" t="s">
        <v>242</v>
      </c>
      <c r="CO1289" s="542" t="s">
        <v>242</v>
      </c>
      <c r="CP1289" s="542" t="s">
        <v>675</v>
      </c>
      <c r="CQ1289" s="551">
        <v>49</v>
      </c>
      <c r="CR1289" s="542" t="s">
        <v>191</v>
      </c>
      <c r="CS1289" s="542" t="s">
        <v>239</v>
      </c>
      <c r="CT1289" s="1015">
        <f>'Report 1'!$AX$18</f>
        <v>0</v>
      </c>
      <c r="CU1289" s="1016">
        <f>SUMIF('Report 4A'!$G$16:$G$95,$CQ1289,'Report 4A'!$BF$16:$BF$95)</f>
        <v>0</v>
      </c>
      <c r="CV1289" s="1017">
        <f t="shared" si="216"/>
        <v>0</v>
      </c>
    </row>
    <row r="1290" spans="2:100">
      <c r="B1290" s="515" t="s">
        <v>669</v>
      </c>
      <c r="C1290" s="516">
        <v>1</v>
      </c>
      <c r="D1290" s="517" t="str">
        <f>'Information Input'!$M$14</f>
        <v xml:space="preserve">      -      </v>
      </c>
      <c r="E1290" s="517" t="s">
        <v>136</v>
      </c>
      <c r="F1290" s="518">
        <f t="shared" si="217"/>
        <v>43556</v>
      </c>
      <c r="G1290" s="518">
        <f t="shared" si="218"/>
        <v>43646</v>
      </c>
      <c r="H1290" s="519">
        <f>'Information Input'!$H$35</f>
        <v>43555</v>
      </c>
      <c r="I1290" s="517" t="str">
        <f>'Information Input'!$J$22</f>
        <v>Quarterly</v>
      </c>
      <c r="J1290" s="519">
        <f>'Information Input'!$H$30</f>
        <v>43555</v>
      </c>
      <c r="K1290" s="517">
        <f>'Information Input'!$J$18</f>
        <v>2019</v>
      </c>
      <c r="L1290" s="520" t="s">
        <v>91</v>
      </c>
      <c r="M1290" s="521" t="s">
        <v>240</v>
      </c>
      <c r="N1290" s="522" t="s">
        <v>240</v>
      </c>
      <c r="O1290" s="523" t="s">
        <v>670</v>
      </c>
      <c r="P1290" s="517">
        <v>2</v>
      </c>
      <c r="Q1290" s="522" t="s">
        <v>142</v>
      </c>
      <c r="R1290" s="522" t="s">
        <v>239</v>
      </c>
      <c r="S1290" s="524">
        <f>'Report 1'!$AM$18</f>
        <v>0</v>
      </c>
      <c r="T1290" s="525">
        <f>'Report 1'!$AM$20</f>
        <v>0</v>
      </c>
      <c r="U1290" s="526">
        <f>'Report 1'!$AM$106</f>
        <v>0</v>
      </c>
      <c r="AL1290" s="546" t="s">
        <v>669</v>
      </c>
      <c r="AM1290" s="547">
        <v>2</v>
      </c>
      <c r="AN1290" s="547" t="str">
        <f>'Information Input'!$M$14</f>
        <v xml:space="preserve">      -      </v>
      </c>
      <c r="AO1290" s="547" t="s">
        <v>135</v>
      </c>
      <c r="AP1290" s="538">
        <f t="shared" si="220"/>
        <v>43466</v>
      </c>
      <c r="AQ1290" s="538">
        <f t="shared" si="221"/>
        <v>43555</v>
      </c>
      <c r="AR1290" s="538">
        <f>'Information Input'!$H$35</f>
        <v>43555</v>
      </c>
      <c r="AS1290" s="547" t="str">
        <f>'Information Input'!$J$22</f>
        <v>Quarterly</v>
      </c>
      <c r="AT1290" s="538">
        <f>'Information Input'!$H$30</f>
        <v>43555</v>
      </c>
      <c r="AU1290" s="547">
        <f>'Information Input'!$J$18</f>
        <v>2019</v>
      </c>
      <c r="AV1290" s="547" t="s">
        <v>104</v>
      </c>
      <c r="AW1290" s="547" t="s">
        <v>105</v>
      </c>
      <c r="AX1290" s="547" t="s">
        <v>103</v>
      </c>
      <c r="AY1290" s="548" t="s">
        <v>671</v>
      </c>
      <c r="AZ1290" s="547">
        <v>29</v>
      </c>
      <c r="BA1290" s="549" t="s">
        <v>171</v>
      </c>
      <c r="BB1290" s="543" t="s">
        <v>238</v>
      </c>
      <c r="BC1290" s="550">
        <f>'Report 2'!$H306</f>
        <v>0</v>
      </c>
      <c r="BD1290" s="550">
        <f>'Report 2'!$I306</f>
        <v>0</v>
      </c>
      <c r="BE1290" s="550">
        <f>'Report 2'!$J306</f>
        <v>0</v>
      </c>
      <c r="BF1290" s="550">
        <f>'Report 2'!$K306</f>
        <v>0</v>
      </c>
      <c r="BG1290" s="550">
        <f>'Report 2'!$L306</f>
        <v>0</v>
      </c>
      <c r="BH1290" s="550">
        <f>'Report 2'!$M306</f>
        <v>0</v>
      </c>
      <c r="BI1290" s="550">
        <f>'Report 2'!$N306</f>
        <v>0</v>
      </c>
      <c r="CC1290" s="542" t="s">
        <v>669</v>
      </c>
      <c r="CD1290" s="1014" t="s">
        <v>672</v>
      </c>
      <c r="CE1290" s="1014" t="str">
        <f>'Information Input'!$M$14</f>
        <v xml:space="preserve">      -      </v>
      </c>
      <c r="CF1290" s="551" t="s">
        <v>137</v>
      </c>
      <c r="CG1290" s="552">
        <f t="shared" si="222"/>
        <v>43647</v>
      </c>
      <c r="CH1290" s="552">
        <f t="shared" si="223"/>
        <v>43738</v>
      </c>
      <c r="CI1290" s="552">
        <f>'Information Input'!$H$35</f>
        <v>43555</v>
      </c>
      <c r="CJ1290" s="551" t="str">
        <f>'Information Input'!$J$22</f>
        <v>Quarterly</v>
      </c>
      <c r="CK1290" s="552">
        <f>'Information Input'!$H$30</f>
        <v>43555</v>
      </c>
      <c r="CL1290" s="551">
        <f>'Information Input'!$J$18</f>
        <v>2019</v>
      </c>
      <c r="CM1290" s="551" t="s">
        <v>103</v>
      </c>
      <c r="CN1290" s="1014" t="s">
        <v>242</v>
      </c>
      <c r="CO1290" s="542" t="s">
        <v>242</v>
      </c>
      <c r="CP1290" s="542" t="s">
        <v>675</v>
      </c>
      <c r="CQ1290" s="551">
        <v>50</v>
      </c>
      <c r="CR1290" s="542" t="s">
        <v>192</v>
      </c>
      <c r="CS1290" s="542" t="s">
        <v>239</v>
      </c>
      <c r="CT1290" s="1015">
        <f>'Report 1'!$AX$18</f>
        <v>0</v>
      </c>
      <c r="CU1290" s="1016">
        <f>SUMIF('Report 4A'!$G$16:$G$95,$CQ1290,'Report 4A'!$BF$16:$BF$95)</f>
        <v>0</v>
      </c>
      <c r="CV1290" s="1017">
        <f t="shared" si="216"/>
        <v>0</v>
      </c>
    </row>
    <row r="1291" spans="2:100">
      <c r="B1291" s="535" t="s">
        <v>669</v>
      </c>
      <c r="C1291" s="536">
        <v>1</v>
      </c>
      <c r="D1291" s="537" t="str">
        <f>'Information Input'!$M$14</f>
        <v xml:space="preserve">      -      </v>
      </c>
      <c r="E1291" s="537" t="s">
        <v>136</v>
      </c>
      <c r="F1291" s="538">
        <f t="shared" si="217"/>
        <v>43556</v>
      </c>
      <c r="G1291" s="538">
        <f t="shared" si="218"/>
        <v>43646</v>
      </c>
      <c r="H1291" s="538">
        <f>'Information Input'!$H$35</f>
        <v>43555</v>
      </c>
      <c r="I1291" s="537" t="str">
        <f>'Information Input'!$J$22</f>
        <v>Quarterly</v>
      </c>
      <c r="J1291" s="538">
        <f>'Information Input'!$H$30</f>
        <v>43555</v>
      </c>
      <c r="K1291" s="537">
        <f>'Information Input'!$J$18</f>
        <v>2019</v>
      </c>
      <c r="L1291" s="539" t="s">
        <v>91</v>
      </c>
      <c r="M1291" s="540" t="s">
        <v>240</v>
      </c>
      <c r="N1291" s="541" t="s">
        <v>240</v>
      </c>
      <c r="O1291" s="542" t="s">
        <v>670</v>
      </c>
      <c r="P1291" s="537">
        <v>3</v>
      </c>
      <c r="Q1291" s="541" t="s">
        <v>143</v>
      </c>
      <c r="R1291" s="541" t="s">
        <v>239</v>
      </c>
      <c r="S1291" s="543">
        <f>'Report 1'!$AM$18</f>
        <v>0</v>
      </c>
      <c r="T1291" s="544">
        <f>'Report 1'!$AM$21</f>
        <v>0</v>
      </c>
      <c r="U1291" s="545">
        <f>'Report 1'!$AM$107</f>
        <v>0</v>
      </c>
      <c r="AL1291" s="546" t="s">
        <v>669</v>
      </c>
      <c r="AM1291" s="547">
        <v>2</v>
      </c>
      <c r="AN1291" s="547" t="str">
        <f>'Information Input'!$M$14</f>
        <v xml:space="preserve">      -      </v>
      </c>
      <c r="AO1291" s="547" t="s">
        <v>135</v>
      </c>
      <c r="AP1291" s="538">
        <f t="shared" si="220"/>
        <v>43466</v>
      </c>
      <c r="AQ1291" s="538">
        <f t="shared" si="221"/>
        <v>43555</v>
      </c>
      <c r="AR1291" s="538">
        <f>'Information Input'!$H$35</f>
        <v>43555</v>
      </c>
      <c r="AS1291" s="547" t="str">
        <f>'Information Input'!$J$22</f>
        <v>Quarterly</v>
      </c>
      <c r="AT1291" s="538">
        <f>'Information Input'!$H$30</f>
        <v>43555</v>
      </c>
      <c r="AU1291" s="547">
        <f>'Information Input'!$J$18</f>
        <v>2019</v>
      </c>
      <c r="AV1291" s="547" t="s">
        <v>104</v>
      </c>
      <c r="AW1291" s="547" t="s">
        <v>105</v>
      </c>
      <c r="AX1291" s="547" t="s">
        <v>103</v>
      </c>
      <c r="AY1291" s="548" t="s">
        <v>671</v>
      </c>
      <c r="AZ1291" s="547">
        <v>30</v>
      </c>
      <c r="BA1291" s="549" t="s">
        <v>172</v>
      </c>
      <c r="BB1291" s="543" t="s">
        <v>238</v>
      </c>
      <c r="BC1291" s="550">
        <f>'Report 2'!$H307</f>
        <v>0</v>
      </c>
      <c r="BD1291" s="550">
        <f>'Report 2'!$I307</f>
        <v>0</v>
      </c>
      <c r="BE1291" s="550">
        <f>'Report 2'!$J307</f>
        <v>0</v>
      </c>
      <c r="BF1291" s="550">
        <f>'Report 2'!$K307</f>
        <v>0</v>
      </c>
      <c r="BG1291" s="550">
        <f>'Report 2'!$L307</f>
        <v>0</v>
      </c>
      <c r="BH1291" s="550">
        <f>'Report 2'!$M307</f>
        <v>0</v>
      </c>
      <c r="BI1291" s="550">
        <f>'Report 2'!$N307</f>
        <v>0</v>
      </c>
      <c r="CC1291" s="575" t="s">
        <v>669</v>
      </c>
      <c r="CD1291" s="1019" t="s">
        <v>672</v>
      </c>
      <c r="CE1291" s="1019" t="str">
        <f>'Information Input'!$M$14</f>
        <v xml:space="preserve">      -      </v>
      </c>
      <c r="CF1291" s="570" t="s">
        <v>137</v>
      </c>
      <c r="CG1291" s="566">
        <f t="shared" si="222"/>
        <v>43647</v>
      </c>
      <c r="CH1291" s="566">
        <f t="shared" si="223"/>
        <v>43738</v>
      </c>
      <c r="CI1291" s="566">
        <f>'Information Input'!$H$35</f>
        <v>43555</v>
      </c>
      <c r="CJ1291" s="570" t="str">
        <f>'Information Input'!$J$22</f>
        <v>Quarterly</v>
      </c>
      <c r="CK1291" s="566">
        <f>'Information Input'!$H$30</f>
        <v>43555</v>
      </c>
      <c r="CL1291" s="570">
        <f>'Information Input'!$J$18</f>
        <v>2019</v>
      </c>
      <c r="CM1291" s="570" t="s">
        <v>103</v>
      </c>
      <c r="CN1291" s="1019" t="s">
        <v>242</v>
      </c>
      <c r="CO1291" s="575" t="s">
        <v>242</v>
      </c>
      <c r="CP1291" s="575" t="s">
        <v>675</v>
      </c>
      <c r="CQ1291" s="570">
        <v>51</v>
      </c>
      <c r="CR1291" s="575" t="s">
        <v>193</v>
      </c>
      <c r="CS1291" s="575" t="s">
        <v>239</v>
      </c>
      <c r="CT1291" s="1020">
        <f>'Report 1'!$AX$18</f>
        <v>0</v>
      </c>
      <c r="CU1291" s="1021">
        <f>SUMIF('Report 4A'!$G$16:$G$95,$CQ1291,'Report 4A'!$BF$16:$BF$95)</f>
        <v>0</v>
      </c>
      <c r="CV1291" s="1022">
        <f t="shared" si="216"/>
        <v>0</v>
      </c>
    </row>
    <row r="1292" spans="2:100">
      <c r="B1292" s="535" t="s">
        <v>669</v>
      </c>
      <c r="C1292" s="536">
        <v>1</v>
      </c>
      <c r="D1292" s="537" t="str">
        <f>'Information Input'!$M$14</f>
        <v xml:space="preserve">      -      </v>
      </c>
      <c r="E1292" s="537" t="s">
        <v>136</v>
      </c>
      <c r="F1292" s="538">
        <f t="shared" si="217"/>
        <v>43556</v>
      </c>
      <c r="G1292" s="538">
        <f t="shared" si="218"/>
        <v>43646</v>
      </c>
      <c r="H1292" s="538">
        <f>'Information Input'!$H$35</f>
        <v>43555</v>
      </c>
      <c r="I1292" s="537" t="str">
        <f>'Information Input'!$J$22</f>
        <v>Quarterly</v>
      </c>
      <c r="J1292" s="538">
        <f>'Information Input'!$H$30</f>
        <v>43555</v>
      </c>
      <c r="K1292" s="537">
        <f>'Information Input'!$J$18</f>
        <v>2019</v>
      </c>
      <c r="L1292" s="539" t="s">
        <v>91</v>
      </c>
      <c r="M1292" s="540" t="s">
        <v>240</v>
      </c>
      <c r="N1292" s="541" t="s">
        <v>240</v>
      </c>
      <c r="O1292" s="542" t="s">
        <v>670</v>
      </c>
      <c r="P1292" s="537">
        <v>4</v>
      </c>
      <c r="Q1292" s="541" t="s">
        <v>144</v>
      </c>
      <c r="R1292" s="541" t="s">
        <v>239</v>
      </c>
      <c r="S1292" s="543">
        <f>'Report 1'!$AM$18</f>
        <v>0</v>
      </c>
      <c r="T1292" s="544">
        <f>'Report 1'!$AM$22</f>
        <v>0</v>
      </c>
      <c r="U1292" s="545">
        <f>'Report 1'!$AM$108</f>
        <v>0</v>
      </c>
      <c r="AL1292" s="546" t="s">
        <v>669</v>
      </c>
      <c r="AM1292" s="547">
        <v>2</v>
      </c>
      <c r="AN1292" s="547" t="str">
        <f>'Information Input'!$M$14</f>
        <v xml:space="preserve">      -      </v>
      </c>
      <c r="AO1292" s="547" t="s">
        <v>135</v>
      </c>
      <c r="AP1292" s="538">
        <f t="shared" si="220"/>
        <v>43466</v>
      </c>
      <c r="AQ1292" s="538">
        <f t="shared" si="221"/>
        <v>43555</v>
      </c>
      <c r="AR1292" s="538">
        <f>'Information Input'!$H$35</f>
        <v>43555</v>
      </c>
      <c r="AS1292" s="547" t="str">
        <f>'Information Input'!$J$22</f>
        <v>Quarterly</v>
      </c>
      <c r="AT1292" s="538">
        <f>'Information Input'!$H$30</f>
        <v>43555</v>
      </c>
      <c r="AU1292" s="547">
        <f>'Information Input'!$J$18</f>
        <v>2019</v>
      </c>
      <c r="AV1292" s="547" t="s">
        <v>104</v>
      </c>
      <c r="AW1292" s="547" t="s">
        <v>105</v>
      </c>
      <c r="AX1292" s="547" t="s">
        <v>103</v>
      </c>
      <c r="AY1292" s="548" t="s">
        <v>671</v>
      </c>
      <c r="AZ1292" s="547">
        <v>31</v>
      </c>
      <c r="BA1292" s="549" t="s">
        <v>173</v>
      </c>
      <c r="BB1292" s="543" t="s">
        <v>233</v>
      </c>
      <c r="BC1292" s="550">
        <f>'Report 2'!$H308</f>
        <v>0</v>
      </c>
      <c r="BD1292" s="550">
        <f>'Report 2'!$I308</f>
        <v>0</v>
      </c>
      <c r="BE1292" s="550">
        <f>'Report 2'!$J308</f>
        <v>0</v>
      </c>
      <c r="BF1292" s="550">
        <f>'Report 2'!$K308</f>
        <v>0</v>
      </c>
      <c r="BG1292" s="550">
        <f>'Report 2'!$L308</f>
        <v>0</v>
      </c>
      <c r="BH1292" s="550">
        <f>'Report 2'!$M308</f>
        <v>0</v>
      </c>
      <c r="BI1292" s="550">
        <f>'Report 2'!$N308</f>
        <v>0</v>
      </c>
      <c r="CC1292" s="523" t="s">
        <v>669</v>
      </c>
      <c r="CD1292" s="1010" t="s">
        <v>672</v>
      </c>
      <c r="CE1292" s="1010" t="str">
        <f>'Information Input'!$M$14</f>
        <v xml:space="preserve">      -      </v>
      </c>
      <c r="CF1292" s="532" t="s">
        <v>137</v>
      </c>
      <c r="CG1292" s="519">
        <f t="shared" si="222"/>
        <v>43647</v>
      </c>
      <c r="CH1292" s="519">
        <f t="shared" si="223"/>
        <v>43738</v>
      </c>
      <c r="CI1292" s="519">
        <f>'Information Input'!$H$35</f>
        <v>43555</v>
      </c>
      <c r="CJ1292" s="532" t="str">
        <f>'Information Input'!$J$22</f>
        <v>Quarterly</v>
      </c>
      <c r="CK1292" s="519">
        <f>'Information Input'!$H$30</f>
        <v>43555</v>
      </c>
      <c r="CL1292" s="532">
        <f>'Information Input'!$J$18</f>
        <v>2019</v>
      </c>
      <c r="CM1292" s="532" t="s">
        <v>243</v>
      </c>
      <c r="CN1292" s="1010" t="s">
        <v>230</v>
      </c>
      <c r="CO1292" s="523" t="s">
        <v>230</v>
      </c>
      <c r="CP1292" s="523" t="s">
        <v>671</v>
      </c>
      <c r="CQ1292" s="532">
        <v>11</v>
      </c>
      <c r="CR1292" s="523" t="s">
        <v>153</v>
      </c>
      <c r="CS1292" s="523" t="s">
        <v>231</v>
      </c>
      <c r="CT1292" s="1011">
        <f>'Report 1'!$BC$18</f>
        <v>0</v>
      </c>
      <c r="CU1292" s="1012">
        <f>SUMIF('Report 4A'!$G$16:$G$95,$CQ1292,'Report 4A'!$BK$16:$BK$95)</f>
        <v>0</v>
      </c>
      <c r="CV1292" s="1013">
        <f t="shared" ref="CV1292:CV1357" si="225">IF(CT1292&lt;&gt;0,CU1292/CT1292,0)</f>
        <v>0</v>
      </c>
    </row>
    <row r="1293" spans="2:100">
      <c r="B1293" s="535" t="s">
        <v>669</v>
      </c>
      <c r="C1293" s="536">
        <v>1</v>
      </c>
      <c r="D1293" s="537" t="str">
        <f>'Information Input'!$M$14</f>
        <v xml:space="preserve">      -      </v>
      </c>
      <c r="E1293" s="537" t="s">
        <v>136</v>
      </c>
      <c r="F1293" s="538">
        <f t="shared" si="217"/>
        <v>43556</v>
      </c>
      <c r="G1293" s="538">
        <f t="shared" si="218"/>
        <v>43646</v>
      </c>
      <c r="H1293" s="538">
        <f>'Information Input'!$H$35</f>
        <v>43555</v>
      </c>
      <c r="I1293" s="537" t="str">
        <f>'Information Input'!$J$22</f>
        <v>Quarterly</v>
      </c>
      <c r="J1293" s="538">
        <f>'Information Input'!$H$30</f>
        <v>43555</v>
      </c>
      <c r="K1293" s="537">
        <f>'Information Input'!$J$18</f>
        <v>2019</v>
      </c>
      <c r="L1293" s="539" t="s">
        <v>91</v>
      </c>
      <c r="M1293" s="540" t="s">
        <v>240</v>
      </c>
      <c r="N1293" s="541" t="s">
        <v>240</v>
      </c>
      <c r="O1293" s="542" t="s">
        <v>670</v>
      </c>
      <c r="P1293" s="537">
        <v>5</v>
      </c>
      <c r="Q1293" s="541" t="s">
        <v>145</v>
      </c>
      <c r="R1293" s="541" t="s">
        <v>239</v>
      </c>
      <c r="S1293" s="543">
        <f>'Report 1'!$AM$18</f>
        <v>0</v>
      </c>
      <c r="T1293" s="544">
        <f>'Report 1'!$AM$23</f>
        <v>0</v>
      </c>
      <c r="U1293" s="545">
        <f>'Report 1'!$AM$109</f>
        <v>0</v>
      </c>
      <c r="AL1293" s="546" t="s">
        <v>669</v>
      </c>
      <c r="AM1293" s="547">
        <v>2</v>
      </c>
      <c r="AN1293" s="547" t="str">
        <f>'Information Input'!$M$14</f>
        <v xml:space="preserve">      -      </v>
      </c>
      <c r="AO1293" s="547" t="s">
        <v>135</v>
      </c>
      <c r="AP1293" s="538">
        <f t="shared" si="220"/>
        <v>43466</v>
      </c>
      <c r="AQ1293" s="538">
        <f t="shared" si="221"/>
        <v>43555</v>
      </c>
      <c r="AR1293" s="538">
        <f>'Information Input'!$H$35</f>
        <v>43555</v>
      </c>
      <c r="AS1293" s="547" t="str">
        <f>'Information Input'!$J$22</f>
        <v>Quarterly</v>
      </c>
      <c r="AT1293" s="538">
        <f>'Information Input'!$H$30</f>
        <v>43555</v>
      </c>
      <c r="AU1293" s="547">
        <f>'Information Input'!$J$18</f>
        <v>2019</v>
      </c>
      <c r="AV1293" s="547" t="s">
        <v>104</v>
      </c>
      <c r="AW1293" s="547" t="s">
        <v>105</v>
      </c>
      <c r="AX1293" s="547" t="s">
        <v>103</v>
      </c>
      <c r="AY1293" s="548" t="s">
        <v>671</v>
      </c>
      <c r="AZ1293" s="547">
        <v>32</v>
      </c>
      <c r="BA1293" s="549" t="s">
        <v>174</v>
      </c>
      <c r="BB1293" s="543" t="s">
        <v>238</v>
      </c>
      <c r="BC1293" s="550">
        <f>'Report 2'!$H309</f>
        <v>0</v>
      </c>
      <c r="BD1293" s="550">
        <f>'Report 2'!$I309</f>
        <v>0</v>
      </c>
      <c r="BE1293" s="550">
        <f>'Report 2'!$J309</f>
        <v>0</v>
      </c>
      <c r="BF1293" s="550">
        <f>'Report 2'!$K309</f>
        <v>0</v>
      </c>
      <c r="BG1293" s="550">
        <f>'Report 2'!$L309</f>
        <v>0</v>
      </c>
      <c r="BH1293" s="550">
        <f>'Report 2'!$M309</f>
        <v>0</v>
      </c>
      <c r="BI1293" s="550">
        <f>'Report 2'!$N309</f>
        <v>0</v>
      </c>
      <c r="CC1293" s="542" t="s">
        <v>669</v>
      </c>
      <c r="CD1293" s="1014" t="s">
        <v>672</v>
      </c>
      <c r="CE1293" s="1014" t="str">
        <f>'Information Input'!$M$14</f>
        <v xml:space="preserve">      -      </v>
      </c>
      <c r="CF1293" s="551" t="s">
        <v>137</v>
      </c>
      <c r="CG1293" s="552">
        <f t="shared" si="222"/>
        <v>43647</v>
      </c>
      <c r="CH1293" s="552">
        <f t="shared" si="223"/>
        <v>43738</v>
      </c>
      <c r="CI1293" s="552">
        <f>'Information Input'!$H$35</f>
        <v>43555</v>
      </c>
      <c r="CJ1293" s="551" t="str">
        <f>'Information Input'!$J$22</f>
        <v>Quarterly</v>
      </c>
      <c r="CK1293" s="552">
        <f>'Information Input'!$H$30</f>
        <v>43555</v>
      </c>
      <c r="CL1293" s="551">
        <f>'Information Input'!$J$18</f>
        <v>2019</v>
      </c>
      <c r="CM1293" s="551" t="s">
        <v>243</v>
      </c>
      <c r="CN1293" s="1014" t="s">
        <v>230</v>
      </c>
      <c r="CO1293" s="542" t="s">
        <v>230</v>
      </c>
      <c r="CP1293" s="542" t="s">
        <v>671</v>
      </c>
      <c r="CQ1293" s="551">
        <v>12</v>
      </c>
      <c r="CR1293" s="542" t="s">
        <v>154</v>
      </c>
      <c r="CS1293" s="542" t="s">
        <v>231</v>
      </c>
      <c r="CT1293" s="1015">
        <f>'Report 1'!$BC$18</f>
        <v>0</v>
      </c>
      <c r="CU1293" s="1016">
        <f>SUMIF('Report 4A'!$G$16:$G$95,$CQ1293,'Report 4A'!$BK$16:$BK$95)</f>
        <v>0</v>
      </c>
      <c r="CV1293" s="1017">
        <f t="shared" si="225"/>
        <v>0</v>
      </c>
    </row>
    <row r="1294" spans="2:100">
      <c r="B1294" s="535" t="s">
        <v>669</v>
      </c>
      <c r="C1294" s="536">
        <v>1</v>
      </c>
      <c r="D1294" s="537" t="str">
        <f>'Information Input'!$M$14</f>
        <v xml:space="preserve">      -      </v>
      </c>
      <c r="E1294" s="537" t="s">
        <v>136</v>
      </c>
      <c r="F1294" s="538">
        <f t="shared" si="217"/>
        <v>43556</v>
      </c>
      <c r="G1294" s="538">
        <f t="shared" si="218"/>
        <v>43646</v>
      </c>
      <c r="H1294" s="538">
        <f>'Information Input'!$H$35</f>
        <v>43555</v>
      </c>
      <c r="I1294" s="537" t="str">
        <f>'Information Input'!$J$22</f>
        <v>Quarterly</v>
      </c>
      <c r="J1294" s="538">
        <f>'Information Input'!$H$30</f>
        <v>43555</v>
      </c>
      <c r="K1294" s="537">
        <f>'Information Input'!$J$18</f>
        <v>2019</v>
      </c>
      <c r="L1294" s="539" t="s">
        <v>91</v>
      </c>
      <c r="M1294" s="540" t="s">
        <v>240</v>
      </c>
      <c r="N1294" s="541" t="s">
        <v>240</v>
      </c>
      <c r="O1294" s="542" t="s">
        <v>670</v>
      </c>
      <c r="P1294" s="537">
        <v>6</v>
      </c>
      <c r="Q1294" s="541" t="s">
        <v>146</v>
      </c>
      <c r="R1294" s="541" t="s">
        <v>239</v>
      </c>
      <c r="S1294" s="543">
        <f>'Report 1'!$AM$18</f>
        <v>0</v>
      </c>
      <c r="T1294" s="544">
        <f>'Report 1'!$AM$24</f>
        <v>0</v>
      </c>
      <c r="U1294" s="545">
        <f>'Report 1'!$AM$110</f>
        <v>0</v>
      </c>
      <c r="AL1294" s="546" t="s">
        <v>669</v>
      </c>
      <c r="AM1294" s="547">
        <v>2</v>
      </c>
      <c r="AN1294" s="547" t="str">
        <f>'Information Input'!$M$14</f>
        <v xml:space="preserve">      -      </v>
      </c>
      <c r="AO1294" s="547" t="s">
        <v>135</v>
      </c>
      <c r="AP1294" s="538">
        <f t="shared" si="220"/>
        <v>43466</v>
      </c>
      <c r="AQ1294" s="538">
        <f t="shared" si="221"/>
        <v>43555</v>
      </c>
      <c r="AR1294" s="538">
        <f>'Information Input'!$H$35</f>
        <v>43555</v>
      </c>
      <c r="AS1294" s="547" t="str">
        <f>'Information Input'!$J$22</f>
        <v>Quarterly</v>
      </c>
      <c r="AT1294" s="538">
        <f>'Information Input'!$H$30</f>
        <v>43555</v>
      </c>
      <c r="AU1294" s="547">
        <f>'Information Input'!$J$18</f>
        <v>2019</v>
      </c>
      <c r="AV1294" s="547" t="s">
        <v>104</v>
      </c>
      <c r="AW1294" s="547" t="s">
        <v>105</v>
      </c>
      <c r="AX1294" s="547" t="s">
        <v>103</v>
      </c>
      <c r="AY1294" s="548" t="s">
        <v>671</v>
      </c>
      <c r="AZ1294" s="547">
        <v>33</v>
      </c>
      <c r="BA1294" s="549" t="s">
        <v>175</v>
      </c>
      <c r="BB1294" s="543" t="s">
        <v>233</v>
      </c>
      <c r="BC1294" s="550">
        <f>'Report 2'!$H310</f>
        <v>0</v>
      </c>
      <c r="BD1294" s="550">
        <f>'Report 2'!$I310</f>
        <v>0</v>
      </c>
      <c r="BE1294" s="550">
        <f>'Report 2'!$J310</f>
        <v>0</v>
      </c>
      <c r="BF1294" s="550">
        <f>'Report 2'!$K310</f>
        <v>0</v>
      </c>
      <c r="BG1294" s="550">
        <f>'Report 2'!$L310</f>
        <v>0</v>
      </c>
      <c r="BH1294" s="550">
        <f>'Report 2'!$M310</f>
        <v>0</v>
      </c>
      <c r="BI1294" s="550">
        <f>'Report 2'!$N310</f>
        <v>0</v>
      </c>
      <c r="CC1294" s="542" t="s">
        <v>669</v>
      </c>
      <c r="CD1294" s="1014" t="s">
        <v>672</v>
      </c>
      <c r="CE1294" s="1014" t="str">
        <f>'Information Input'!$M$14</f>
        <v xml:space="preserve">      -      </v>
      </c>
      <c r="CF1294" s="551" t="s">
        <v>137</v>
      </c>
      <c r="CG1294" s="552">
        <f t="shared" si="222"/>
        <v>43647</v>
      </c>
      <c r="CH1294" s="552">
        <f t="shared" si="223"/>
        <v>43738</v>
      </c>
      <c r="CI1294" s="552">
        <f>'Information Input'!$H$35</f>
        <v>43555</v>
      </c>
      <c r="CJ1294" s="551" t="str">
        <f>'Information Input'!$J$22</f>
        <v>Quarterly</v>
      </c>
      <c r="CK1294" s="552">
        <f>'Information Input'!$H$30</f>
        <v>43555</v>
      </c>
      <c r="CL1294" s="551">
        <f>'Information Input'!$J$18</f>
        <v>2019</v>
      </c>
      <c r="CM1294" s="551" t="s">
        <v>243</v>
      </c>
      <c r="CN1294" s="1014" t="s">
        <v>230</v>
      </c>
      <c r="CO1294" s="542" t="s">
        <v>230</v>
      </c>
      <c r="CP1294" s="542" t="s">
        <v>671</v>
      </c>
      <c r="CQ1294" s="551">
        <v>13</v>
      </c>
      <c r="CR1294" s="542" t="s">
        <v>155</v>
      </c>
      <c r="CS1294" s="542" t="s">
        <v>232</v>
      </c>
      <c r="CT1294" s="1015">
        <f>'Report 1'!$BC$18</f>
        <v>0</v>
      </c>
      <c r="CU1294" s="1016">
        <f>SUMIF('Report 4A'!$G$16:$G$95,$CQ1294,'Report 4A'!$BK$16:$BK$95)</f>
        <v>0</v>
      </c>
      <c r="CV1294" s="1017">
        <f t="shared" si="225"/>
        <v>0</v>
      </c>
    </row>
    <row r="1295" spans="2:100">
      <c r="B1295" s="535" t="s">
        <v>669</v>
      </c>
      <c r="C1295" s="536">
        <v>1</v>
      </c>
      <c r="D1295" s="537" t="str">
        <f>'Information Input'!$M$14</f>
        <v xml:space="preserve">      -      </v>
      </c>
      <c r="E1295" s="537" t="s">
        <v>136</v>
      </c>
      <c r="F1295" s="538">
        <f t="shared" si="217"/>
        <v>43556</v>
      </c>
      <c r="G1295" s="538">
        <f t="shared" si="218"/>
        <v>43646</v>
      </c>
      <c r="H1295" s="538">
        <f>'Information Input'!$H$35</f>
        <v>43555</v>
      </c>
      <c r="I1295" s="537" t="str">
        <f>'Information Input'!$J$22</f>
        <v>Quarterly</v>
      </c>
      <c r="J1295" s="538">
        <f>'Information Input'!$H$30</f>
        <v>43555</v>
      </c>
      <c r="K1295" s="537">
        <f>'Information Input'!$J$18</f>
        <v>2019</v>
      </c>
      <c r="L1295" s="539" t="s">
        <v>91</v>
      </c>
      <c r="M1295" s="540" t="s">
        <v>240</v>
      </c>
      <c r="N1295" s="541" t="s">
        <v>240</v>
      </c>
      <c r="O1295" s="542" t="s">
        <v>674</v>
      </c>
      <c r="P1295" s="537">
        <v>7</v>
      </c>
      <c r="Q1295" s="541" t="s">
        <v>147</v>
      </c>
      <c r="R1295" s="541" t="s">
        <v>239</v>
      </c>
      <c r="S1295" s="543">
        <f>'Report 1'!$AM$18</f>
        <v>0</v>
      </c>
      <c r="T1295" s="544">
        <f>'Report 1'!$AM$25</f>
        <v>0</v>
      </c>
      <c r="U1295" s="545">
        <f>'Report 1'!$AM$111</f>
        <v>0</v>
      </c>
      <c r="AL1295" s="546" t="s">
        <v>669</v>
      </c>
      <c r="AM1295" s="547">
        <v>2</v>
      </c>
      <c r="AN1295" s="547" t="str">
        <f>'Information Input'!$M$14</f>
        <v xml:space="preserve">      -      </v>
      </c>
      <c r="AO1295" s="547" t="s">
        <v>135</v>
      </c>
      <c r="AP1295" s="538">
        <f t="shared" si="220"/>
        <v>43466</v>
      </c>
      <c r="AQ1295" s="538">
        <f t="shared" si="221"/>
        <v>43555</v>
      </c>
      <c r="AR1295" s="538">
        <f>'Information Input'!$H$35</f>
        <v>43555</v>
      </c>
      <c r="AS1295" s="547" t="str">
        <f>'Information Input'!$J$22</f>
        <v>Quarterly</v>
      </c>
      <c r="AT1295" s="538">
        <f>'Information Input'!$H$30</f>
        <v>43555</v>
      </c>
      <c r="AU1295" s="547">
        <f>'Information Input'!$J$18</f>
        <v>2019</v>
      </c>
      <c r="AV1295" s="547" t="s">
        <v>104</v>
      </c>
      <c r="AW1295" s="547" t="s">
        <v>105</v>
      </c>
      <c r="AX1295" s="547" t="s">
        <v>103</v>
      </c>
      <c r="AY1295" s="548" t="s">
        <v>671</v>
      </c>
      <c r="AZ1295" s="547">
        <v>34</v>
      </c>
      <c r="BA1295" s="549" t="s">
        <v>176</v>
      </c>
      <c r="BB1295" s="543" t="s">
        <v>238</v>
      </c>
      <c r="BC1295" s="550">
        <f>'Report 2'!$H311</f>
        <v>0</v>
      </c>
      <c r="BD1295" s="550">
        <f>'Report 2'!$I311</f>
        <v>0</v>
      </c>
      <c r="BE1295" s="550">
        <f>'Report 2'!$J311</f>
        <v>0</v>
      </c>
      <c r="BF1295" s="550">
        <f>'Report 2'!$K311</f>
        <v>0</v>
      </c>
      <c r="BG1295" s="550">
        <f>'Report 2'!$L311</f>
        <v>0</v>
      </c>
      <c r="BH1295" s="550">
        <f>'Report 2'!$M311</f>
        <v>0</v>
      </c>
      <c r="BI1295" s="550">
        <f>'Report 2'!$N311</f>
        <v>0</v>
      </c>
      <c r="CC1295" s="542" t="s">
        <v>669</v>
      </c>
      <c r="CD1295" s="1014" t="s">
        <v>672</v>
      </c>
      <c r="CE1295" s="1014" t="str">
        <f>'Information Input'!$M$14</f>
        <v xml:space="preserve">      -      </v>
      </c>
      <c r="CF1295" s="551" t="s">
        <v>137</v>
      </c>
      <c r="CG1295" s="552">
        <f t="shared" si="222"/>
        <v>43647</v>
      </c>
      <c r="CH1295" s="552">
        <f t="shared" si="223"/>
        <v>43738</v>
      </c>
      <c r="CI1295" s="552">
        <f>'Information Input'!$H$35</f>
        <v>43555</v>
      </c>
      <c r="CJ1295" s="551" t="str">
        <f>'Information Input'!$J$22</f>
        <v>Quarterly</v>
      </c>
      <c r="CK1295" s="552">
        <f>'Information Input'!$H$30</f>
        <v>43555</v>
      </c>
      <c r="CL1295" s="551">
        <f>'Information Input'!$J$18</f>
        <v>2019</v>
      </c>
      <c r="CM1295" s="551" t="s">
        <v>243</v>
      </c>
      <c r="CN1295" s="1014" t="s">
        <v>230</v>
      </c>
      <c r="CO1295" s="542" t="s">
        <v>230</v>
      </c>
      <c r="CP1295" s="542" t="s">
        <v>671</v>
      </c>
      <c r="CQ1295" s="551">
        <v>14</v>
      </c>
      <c r="CR1295" s="542" t="s">
        <v>156</v>
      </c>
      <c r="CS1295" s="542" t="s">
        <v>233</v>
      </c>
      <c r="CT1295" s="1015">
        <f>'Report 1'!$BC$18</f>
        <v>0</v>
      </c>
      <c r="CU1295" s="1016">
        <f>SUMIF('Report 4A'!$G$16:$G$95,$CQ1295,'Report 4A'!$BK$16:$BK$95)</f>
        <v>0</v>
      </c>
      <c r="CV1295" s="1017">
        <f t="shared" si="225"/>
        <v>0</v>
      </c>
    </row>
    <row r="1296" spans="2:100">
      <c r="B1296" s="535" t="s">
        <v>669</v>
      </c>
      <c r="C1296" s="536">
        <v>1</v>
      </c>
      <c r="D1296" s="537" t="str">
        <f>'Information Input'!$M$14</f>
        <v xml:space="preserve">      -      </v>
      </c>
      <c r="E1296" s="537" t="s">
        <v>136</v>
      </c>
      <c r="F1296" s="538">
        <f t="shared" si="217"/>
        <v>43556</v>
      </c>
      <c r="G1296" s="538">
        <f t="shared" si="218"/>
        <v>43646</v>
      </c>
      <c r="H1296" s="538">
        <f>'Information Input'!$H$35</f>
        <v>43555</v>
      </c>
      <c r="I1296" s="537" t="str">
        <f>'Information Input'!$J$22</f>
        <v>Quarterly</v>
      </c>
      <c r="J1296" s="538">
        <f>'Information Input'!$H$30</f>
        <v>43555</v>
      </c>
      <c r="K1296" s="537">
        <f>'Information Input'!$J$18</f>
        <v>2019</v>
      </c>
      <c r="L1296" s="539" t="s">
        <v>91</v>
      </c>
      <c r="M1296" s="540" t="s">
        <v>240</v>
      </c>
      <c r="N1296" s="541" t="s">
        <v>240</v>
      </c>
      <c r="O1296" s="542" t="s">
        <v>670</v>
      </c>
      <c r="P1296" s="537">
        <v>8</v>
      </c>
      <c r="Q1296" s="541" t="s">
        <v>148</v>
      </c>
      <c r="R1296" s="541" t="s">
        <v>239</v>
      </c>
      <c r="S1296" s="543">
        <f>'Report 1'!$AM$18</f>
        <v>0</v>
      </c>
      <c r="T1296" s="544">
        <f>'Report 1'!$AM$26</f>
        <v>0</v>
      </c>
      <c r="U1296" s="545">
        <f>'Report 1'!$AM$112</f>
        <v>0</v>
      </c>
      <c r="AL1296" s="546" t="s">
        <v>669</v>
      </c>
      <c r="AM1296" s="547">
        <v>2</v>
      </c>
      <c r="AN1296" s="547" t="str">
        <f>'Information Input'!$M$14</f>
        <v xml:space="preserve">      -      </v>
      </c>
      <c r="AO1296" s="547" t="s">
        <v>135</v>
      </c>
      <c r="AP1296" s="538">
        <f t="shared" si="220"/>
        <v>43466</v>
      </c>
      <c r="AQ1296" s="538">
        <f t="shared" si="221"/>
        <v>43555</v>
      </c>
      <c r="AR1296" s="538">
        <f>'Information Input'!$H$35</f>
        <v>43555</v>
      </c>
      <c r="AS1296" s="547" t="str">
        <f>'Information Input'!$J$22</f>
        <v>Quarterly</v>
      </c>
      <c r="AT1296" s="538">
        <f>'Information Input'!$H$30</f>
        <v>43555</v>
      </c>
      <c r="AU1296" s="547">
        <f>'Information Input'!$J$18</f>
        <v>2019</v>
      </c>
      <c r="AV1296" s="547" t="s">
        <v>104</v>
      </c>
      <c r="AW1296" s="547" t="s">
        <v>105</v>
      </c>
      <c r="AX1296" s="547" t="s">
        <v>103</v>
      </c>
      <c r="AY1296" s="548" t="s">
        <v>671</v>
      </c>
      <c r="AZ1296" s="547">
        <v>35</v>
      </c>
      <c r="BA1296" s="549" t="s">
        <v>177</v>
      </c>
      <c r="BB1296" s="543" t="s">
        <v>235</v>
      </c>
      <c r="BC1296" s="550">
        <f>'Report 2'!$H312</f>
        <v>0</v>
      </c>
      <c r="BD1296" s="550">
        <f>'Report 2'!$I312</f>
        <v>0</v>
      </c>
      <c r="BE1296" s="550">
        <f>'Report 2'!$J312</f>
        <v>0</v>
      </c>
      <c r="BF1296" s="550">
        <f>'Report 2'!$K312</f>
        <v>0</v>
      </c>
      <c r="BG1296" s="550">
        <f>'Report 2'!$L312</f>
        <v>0</v>
      </c>
      <c r="BH1296" s="550">
        <f>'Report 2'!$M312</f>
        <v>0</v>
      </c>
      <c r="BI1296" s="550">
        <f>'Report 2'!$N312</f>
        <v>0</v>
      </c>
      <c r="CC1296" s="542" t="s">
        <v>669</v>
      </c>
      <c r="CD1296" s="1014" t="s">
        <v>672</v>
      </c>
      <c r="CE1296" s="1014" t="str">
        <f>'Information Input'!$M$14</f>
        <v xml:space="preserve">      -      </v>
      </c>
      <c r="CF1296" s="551" t="s">
        <v>137</v>
      </c>
      <c r="CG1296" s="552">
        <f t="shared" si="222"/>
        <v>43647</v>
      </c>
      <c r="CH1296" s="552">
        <f t="shared" si="223"/>
        <v>43738</v>
      </c>
      <c r="CI1296" s="552">
        <f>'Information Input'!$H$35</f>
        <v>43555</v>
      </c>
      <c r="CJ1296" s="551" t="str">
        <f>'Information Input'!$J$22</f>
        <v>Quarterly</v>
      </c>
      <c r="CK1296" s="552">
        <f>'Information Input'!$H$30</f>
        <v>43555</v>
      </c>
      <c r="CL1296" s="551">
        <f>'Information Input'!$J$18</f>
        <v>2019</v>
      </c>
      <c r="CM1296" s="551" t="s">
        <v>243</v>
      </c>
      <c r="CN1296" s="1014" t="s">
        <v>230</v>
      </c>
      <c r="CO1296" s="542" t="s">
        <v>230</v>
      </c>
      <c r="CP1296" s="542" t="s">
        <v>671</v>
      </c>
      <c r="CQ1296" s="551">
        <v>15</v>
      </c>
      <c r="CR1296" s="542" t="s">
        <v>157</v>
      </c>
      <c r="CS1296" s="542" t="s">
        <v>234</v>
      </c>
      <c r="CT1296" s="1015">
        <f>'Report 1'!$BC$18</f>
        <v>0</v>
      </c>
      <c r="CU1296" s="1016">
        <f>SUMIF('Report 4A'!$G$16:$G$95,$CQ1296,'Report 4A'!$BK$16:$BK$95)</f>
        <v>0</v>
      </c>
      <c r="CV1296" s="1017">
        <f t="shared" si="225"/>
        <v>0</v>
      </c>
    </row>
    <row r="1297" spans="2:100">
      <c r="B1297" s="535" t="s">
        <v>669</v>
      </c>
      <c r="C1297" s="536">
        <v>1</v>
      </c>
      <c r="D1297" s="537" t="str">
        <f>'Information Input'!$M$14</f>
        <v xml:space="preserve">      -      </v>
      </c>
      <c r="E1297" s="537" t="s">
        <v>136</v>
      </c>
      <c r="F1297" s="538">
        <f t="shared" si="217"/>
        <v>43556</v>
      </c>
      <c r="G1297" s="538">
        <f t="shared" si="218"/>
        <v>43646</v>
      </c>
      <c r="H1297" s="538">
        <f>'Information Input'!$H$35</f>
        <v>43555</v>
      </c>
      <c r="I1297" s="537" t="str">
        <f>'Information Input'!$J$22</f>
        <v>Quarterly</v>
      </c>
      <c r="J1297" s="538">
        <f>'Information Input'!$H$30</f>
        <v>43555</v>
      </c>
      <c r="K1297" s="537">
        <f>'Information Input'!$J$18</f>
        <v>2019</v>
      </c>
      <c r="L1297" s="539" t="s">
        <v>91</v>
      </c>
      <c r="M1297" s="540" t="s">
        <v>240</v>
      </c>
      <c r="N1297" s="541" t="s">
        <v>240</v>
      </c>
      <c r="O1297" s="542" t="s">
        <v>670</v>
      </c>
      <c r="P1297" s="537">
        <v>9</v>
      </c>
      <c r="Q1297" s="541" t="s">
        <v>149</v>
      </c>
      <c r="R1297" s="541" t="s">
        <v>239</v>
      </c>
      <c r="S1297" s="543">
        <f>'Report 1'!$AM$18</f>
        <v>0</v>
      </c>
      <c r="T1297" s="544">
        <f>'Report 1'!$AM$27</f>
        <v>0</v>
      </c>
      <c r="U1297" s="545">
        <f>'Report 1'!$AM$113</f>
        <v>0</v>
      </c>
      <c r="AL1297" s="546" t="s">
        <v>669</v>
      </c>
      <c r="AM1297" s="547">
        <v>2</v>
      </c>
      <c r="AN1297" s="547" t="str">
        <f>'Information Input'!$M$14</f>
        <v xml:space="preserve">      -      </v>
      </c>
      <c r="AO1297" s="547" t="s">
        <v>135</v>
      </c>
      <c r="AP1297" s="538">
        <f t="shared" si="220"/>
        <v>43466</v>
      </c>
      <c r="AQ1297" s="538">
        <f t="shared" si="221"/>
        <v>43555</v>
      </c>
      <c r="AR1297" s="538">
        <f>'Information Input'!$H$35</f>
        <v>43555</v>
      </c>
      <c r="AS1297" s="547" t="str">
        <f>'Information Input'!$J$22</f>
        <v>Quarterly</v>
      </c>
      <c r="AT1297" s="538">
        <f>'Information Input'!$H$30</f>
        <v>43555</v>
      </c>
      <c r="AU1297" s="547">
        <f>'Information Input'!$J$18</f>
        <v>2019</v>
      </c>
      <c r="AV1297" s="547" t="s">
        <v>104</v>
      </c>
      <c r="AW1297" s="547" t="s">
        <v>105</v>
      </c>
      <c r="AX1297" s="547" t="s">
        <v>103</v>
      </c>
      <c r="AY1297" s="548" t="s">
        <v>671</v>
      </c>
      <c r="AZ1297" s="547">
        <v>36</v>
      </c>
      <c r="BA1297" s="549" t="s">
        <v>178</v>
      </c>
      <c r="BB1297" s="543" t="s">
        <v>235</v>
      </c>
      <c r="BC1297" s="550">
        <f>'Report 2'!$H313</f>
        <v>0</v>
      </c>
      <c r="BD1297" s="550">
        <f>'Report 2'!$I313</f>
        <v>0</v>
      </c>
      <c r="BE1297" s="550">
        <f>'Report 2'!$J313</f>
        <v>0</v>
      </c>
      <c r="BF1297" s="550">
        <f>'Report 2'!$K313</f>
        <v>0</v>
      </c>
      <c r="BG1297" s="550">
        <f>'Report 2'!$L313</f>
        <v>0</v>
      </c>
      <c r="BH1297" s="550">
        <f>'Report 2'!$M313</f>
        <v>0</v>
      </c>
      <c r="BI1297" s="550">
        <f>'Report 2'!$N313</f>
        <v>0</v>
      </c>
      <c r="CC1297" s="542" t="s">
        <v>669</v>
      </c>
      <c r="CD1297" s="1014" t="s">
        <v>672</v>
      </c>
      <c r="CE1297" s="1014" t="str">
        <f>'Information Input'!$M$14</f>
        <v xml:space="preserve">      -      </v>
      </c>
      <c r="CF1297" s="551" t="s">
        <v>137</v>
      </c>
      <c r="CG1297" s="552">
        <f t="shared" si="222"/>
        <v>43647</v>
      </c>
      <c r="CH1297" s="552">
        <f t="shared" si="223"/>
        <v>43738</v>
      </c>
      <c r="CI1297" s="552">
        <f>'Information Input'!$H$35</f>
        <v>43555</v>
      </c>
      <c r="CJ1297" s="551" t="str">
        <f>'Information Input'!$J$22</f>
        <v>Quarterly</v>
      </c>
      <c r="CK1297" s="552">
        <f>'Information Input'!$H$30</f>
        <v>43555</v>
      </c>
      <c r="CL1297" s="551">
        <f>'Information Input'!$J$18</f>
        <v>2019</v>
      </c>
      <c r="CM1297" s="551" t="s">
        <v>243</v>
      </c>
      <c r="CN1297" s="1014" t="s">
        <v>230</v>
      </c>
      <c r="CO1297" s="542" t="s">
        <v>230</v>
      </c>
      <c r="CP1297" s="542" t="s">
        <v>671</v>
      </c>
      <c r="CQ1297" s="551">
        <v>16</v>
      </c>
      <c r="CR1297" s="542" t="s">
        <v>158</v>
      </c>
      <c r="CS1297" s="542" t="s">
        <v>235</v>
      </c>
      <c r="CT1297" s="1015">
        <f>'Report 1'!$BC$18</f>
        <v>0</v>
      </c>
      <c r="CU1297" s="1016">
        <f>SUMIF('Report 4A'!$G$16:$G$95,$CQ1297,'Report 4A'!$BK$16:$BK$95)</f>
        <v>0</v>
      </c>
      <c r="CV1297" s="1017">
        <f t="shared" si="225"/>
        <v>0</v>
      </c>
    </row>
    <row r="1298" spans="2:100">
      <c r="B1298" s="535" t="s">
        <v>669</v>
      </c>
      <c r="C1298" s="536">
        <v>1</v>
      </c>
      <c r="D1298" s="537" t="str">
        <f>'Information Input'!$M$14</f>
        <v xml:space="preserve">      -      </v>
      </c>
      <c r="E1298" s="537" t="s">
        <v>136</v>
      </c>
      <c r="F1298" s="538">
        <f t="shared" si="217"/>
        <v>43556</v>
      </c>
      <c r="G1298" s="538">
        <f t="shared" si="218"/>
        <v>43646</v>
      </c>
      <c r="H1298" s="538">
        <f>'Information Input'!$H$35</f>
        <v>43555</v>
      </c>
      <c r="I1298" s="537" t="str">
        <f>'Information Input'!$J$22</f>
        <v>Quarterly</v>
      </c>
      <c r="J1298" s="538">
        <f>'Information Input'!$H$30</f>
        <v>43555</v>
      </c>
      <c r="K1298" s="537">
        <f>'Information Input'!$J$18</f>
        <v>2019</v>
      </c>
      <c r="L1298" s="539" t="s">
        <v>91</v>
      </c>
      <c r="M1298" s="540" t="s">
        <v>240</v>
      </c>
      <c r="N1298" s="541" t="s">
        <v>240</v>
      </c>
      <c r="O1298" s="542" t="s">
        <v>674</v>
      </c>
      <c r="P1298" s="537">
        <v>10</v>
      </c>
      <c r="Q1298" s="541" t="s">
        <v>150</v>
      </c>
      <c r="R1298" s="541" t="s">
        <v>239</v>
      </c>
      <c r="S1298" s="543">
        <f>'Report 1'!$AM$18</f>
        <v>0</v>
      </c>
      <c r="T1298" s="544">
        <f>'Report 1'!$AM$28</f>
        <v>0</v>
      </c>
      <c r="U1298" s="545">
        <f>'Report 1'!$AM$114</f>
        <v>0</v>
      </c>
      <c r="AL1298" s="546" t="s">
        <v>669</v>
      </c>
      <c r="AM1298" s="547">
        <v>2</v>
      </c>
      <c r="AN1298" s="547" t="str">
        <f>'Information Input'!$M$14</f>
        <v xml:space="preserve">      -      </v>
      </c>
      <c r="AO1298" s="547" t="s">
        <v>135</v>
      </c>
      <c r="AP1298" s="538">
        <f t="shared" si="220"/>
        <v>43466</v>
      </c>
      <c r="AQ1298" s="538">
        <f t="shared" si="221"/>
        <v>43555</v>
      </c>
      <c r="AR1298" s="538">
        <f>'Information Input'!$H$35</f>
        <v>43555</v>
      </c>
      <c r="AS1298" s="547" t="str">
        <f>'Information Input'!$J$22</f>
        <v>Quarterly</v>
      </c>
      <c r="AT1298" s="538">
        <f>'Information Input'!$H$30</f>
        <v>43555</v>
      </c>
      <c r="AU1298" s="547">
        <f>'Information Input'!$J$18</f>
        <v>2019</v>
      </c>
      <c r="AV1298" s="547" t="s">
        <v>104</v>
      </c>
      <c r="AW1298" s="547" t="s">
        <v>105</v>
      </c>
      <c r="AX1298" s="547" t="s">
        <v>103</v>
      </c>
      <c r="AY1298" s="548" t="s">
        <v>671</v>
      </c>
      <c r="AZ1298" s="547">
        <v>37</v>
      </c>
      <c r="BA1298" s="549" t="s">
        <v>179</v>
      </c>
      <c r="BB1298" s="543" t="s">
        <v>231</v>
      </c>
      <c r="BC1298" s="550">
        <f>'Report 2'!$H314</f>
        <v>0</v>
      </c>
      <c r="BD1298" s="550">
        <f>'Report 2'!$I314</f>
        <v>0</v>
      </c>
      <c r="BE1298" s="550">
        <f>'Report 2'!$J314</f>
        <v>0</v>
      </c>
      <c r="BF1298" s="550">
        <f>'Report 2'!$K314</f>
        <v>0</v>
      </c>
      <c r="BG1298" s="550">
        <f>'Report 2'!$L314</f>
        <v>0</v>
      </c>
      <c r="BH1298" s="550">
        <f>'Report 2'!$M314</f>
        <v>0</v>
      </c>
      <c r="BI1298" s="550">
        <f>'Report 2'!$N314</f>
        <v>0</v>
      </c>
      <c r="CC1298" s="542" t="s">
        <v>669</v>
      </c>
      <c r="CD1298" s="1014" t="s">
        <v>672</v>
      </c>
      <c r="CE1298" s="1014" t="str">
        <f>'Information Input'!$M$14</f>
        <v xml:space="preserve">      -      </v>
      </c>
      <c r="CF1298" s="551" t="s">
        <v>137</v>
      </c>
      <c r="CG1298" s="552">
        <f t="shared" si="222"/>
        <v>43647</v>
      </c>
      <c r="CH1298" s="552">
        <f t="shared" si="223"/>
        <v>43738</v>
      </c>
      <c r="CI1298" s="552">
        <f>'Information Input'!$H$35</f>
        <v>43555</v>
      </c>
      <c r="CJ1298" s="551" t="str">
        <f>'Information Input'!$J$22</f>
        <v>Quarterly</v>
      </c>
      <c r="CK1298" s="552">
        <f>'Information Input'!$H$30</f>
        <v>43555</v>
      </c>
      <c r="CL1298" s="551">
        <f>'Information Input'!$J$18</f>
        <v>2019</v>
      </c>
      <c r="CM1298" s="551" t="s">
        <v>243</v>
      </c>
      <c r="CN1298" s="1014" t="s">
        <v>230</v>
      </c>
      <c r="CO1298" s="542" t="s">
        <v>230</v>
      </c>
      <c r="CP1298" s="542" t="s">
        <v>671</v>
      </c>
      <c r="CQ1298" s="551">
        <v>17</v>
      </c>
      <c r="CR1298" s="542" t="s">
        <v>159</v>
      </c>
      <c r="CS1298" s="542" t="s">
        <v>235</v>
      </c>
      <c r="CT1298" s="1015">
        <f>'Report 1'!$BC$18</f>
        <v>0</v>
      </c>
      <c r="CU1298" s="1016">
        <f>SUMIF('Report 4A'!$G$16:$G$95,$CQ1298,'Report 4A'!$BK$16:$BK$95)</f>
        <v>0</v>
      </c>
      <c r="CV1298" s="1017">
        <f t="shared" si="225"/>
        <v>0</v>
      </c>
    </row>
    <row r="1299" spans="2:100">
      <c r="B1299" s="535" t="s">
        <v>669</v>
      </c>
      <c r="C1299" s="536">
        <v>1</v>
      </c>
      <c r="D1299" s="537" t="str">
        <f>'Information Input'!$M$14</f>
        <v xml:space="preserve">      -      </v>
      </c>
      <c r="E1299" s="537" t="s">
        <v>136</v>
      </c>
      <c r="F1299" s="538">
        <f t="shared" si="217"/>
        <v>43556</v>
      </c>
      <c r="G1299" s="538">
        <f t="shared" si="218"/>
        <v>43646</v>
      </c>
      <c r="H1299" s="538">
        <f>'Information Input'!$H$35</f>
        <v>43555</v>
      </c>
      <c r="I1299" s="537" t="str">
        <f>'Information Input'!$J$22</f>
        <v>Quarterly</v>
      </c>
      <c r="J1299" s="538">
        <f>'Information Input'!$H$30</f>
        <v>43555</v>
      </c>
      <c r="K1299" s="537">
        <f>'Information Input'!$J$18</f>
        <v>2019</v>
      </c>
      <c r="L1299" s="539" t="s">
        <v>91</v>
      </c>
      <c r="M1299" s="540" t="s">
        <v>240</v>
      </c>
      <c r="N1299" s="541" t="s">
        <v>240</v>
      </c>
      <c r="O1299" s="542" t="s">
        <v>671</v>
      </c>
      <c r="P1299" s="537">
        <v>11</v>
      </c>
      <c r="Q1299" s="541" t="s">
        <v>153</v>
      </c>
      <c r="R1299" s="541" t="s">
        <v>231</v>
      </c>
      <c r="S1299" s="543">
        <f>'Report 1'!$AM$18</f>
        <v>0</v>
      </c>
      <c r="T1299" s="544">
        <f>'Report 1'!$AM$31</f>
        <v>0</v>
      </c>
      <c r="U1299" s="545">
        <f>'Report 1'!$AM$117</f>
        <v>0</v>
      </c>
      <c r="AL1299" s="546" t="s">
        <v>669</v>
      </c>
      <c r="AM1299" s="547">
        <v>2</v>
      </c>
      <c r="AN1299" s="547" t="str">
        <f>'Information Input'!$M$14</f>
        <v xml:space="preserve">      -      </v>
      </c>
      <c r="AO1299" s="547" t="s">
        <v>135</v>
      </c>
      <c r="AP1299" s="538">
        <f t="shared" si="220"/>
        <v>43466</v>
      </c>
      <c r="AQ1299" s="538">
        <f t="shared" si="221"/>
        <v>43555</v>
      </c>
      <c r="AR1299" s="538">
        <f>'Information Input'!$H$35</f>
        <v>43555</v>
      </c>
      <c r="AS1299" s="547" t="str">
        <f>'Information Input'!$J$22</f>
        <v>Quarterly</v>
      </c>
      <c r="AT1299" s="538">
        <f>'Information Input'!$H$30</f>
        <v>43555</v>
      </c>
      <c r="AU1299" s="547">
        <f>'Information Input'!$J$18</f>
        <v>2019</v>
      </c>
      <c r="AV1299" s="547" t="s">
        <v>104</v>
      </c>
      <c r="AW1299" s="547" t="s">
        <v>105</v>
      </c>
      <c r="AX1299" s="547" t="s">
        <v>103</v>
      </c>
      <c r="AY1299" s="548" t="s">
        <v>671</v>
      </c>
      <c r="AZ1299" s="547">
        <v>38</v>
      </c>
      <c r="BA1299" s="549" t="s">
        <v>180</v>
      </c>
      <c r="BB1299" s="543" t="s">
        <v>233</v>
      </c>
      <c r="BC1299" s="550">
        <f>'Report 2'!$H315</f>
        <v>0</v>
      </c>
      <c r="BD1299" s="550">
        <f>'Report 2'!$I315</f>
        <v>0</v>
      </c>
      <c r="BE1299" s="550">
        <f>'Report 2'!$J315</f>
        <v>0</v>
      </c>
      <c r="BF1299" s="550">
        <f>'Report 2'!$K315</f>
        <v>0</v>
      </c>
      <c r="BG1299" s="550">
        <f>'Report 2'!$L315</f>
        <v>0</v>
      </c>
      <c r="BH1299" s="550">
        <f>'Report 2'!$M315</f>
        <v>0</v>
      </c>
      <c r="BI1299" s="550">
        <f>'Report 2'!$N315</f>
        <v>0</v>
      </c>
      <c r="CC1299" s="542" t="s">
        <v>669</v>
      </c>
      <c r="CD1299" s="1014" t="s">
        <v>672</v>
      </c>
      <c r="CE1299" s="1014" t="str">
        <f>'Information Input'!$M$14</f>
        <v xml:space="preserve">      -      </v>
      </c>
      <c r="CF1299" s="551" t="s">
        <v>137</v>
      </c>
      <c r="CG1299" s="552">
        <f t="shared" si="222"/>
        <v>43647</v>
      </c>
      <c r="CH1299" s="552">
        <f t="shared" si="223"/>
        <v>43738</v>
      </c>
      <c r="CI1299" s="552">
        <f>'Information Input'!$H$35</f>
        <v>43555</v>
      </c>
      <c r="CJ1299" s="551" t="str">
        <f>'Information Input'!$J$22</f>
        <v>Quarterly</v>
      </c>
      <c r="CK1299" s="552">
        <f>'Information Input'!$H$30</f>
        <v>43555</v>
      </c>
      <c r="CL1299" s="551">
        <f>'Information Input'!$J$18</f>
        <v>2019</v>
      </c>
      <c r="CM1299" s="551" t="s">
        <v>243</v>
      </c>
      <c r="CN1299" s="1014" t="s">
        <v>230</v>
      </c>
      <c r="CO1299" s="542" t="s">
        <v>230</v>
      </c>
      <c r="CP1299" s="542" t="s">
        <v>671</v>
      </c>
      <c r="CQ1299" s="551">
        <v>18</v>
      </c>
      <c r="CR1299" s="542" t="s">
        <v>160</v>
      </c>
      <c r="CS1299" s="542" t="s">
        <v>235</v>
      </c>
      <c r="CT1299" s="1015">
        <f>'Report 1'!$BC$18</f>
        <v>0</v>
      </c>
      <c r="CU1299" s="1016">
        <f>SUMIF('Report 4A'!$G$16:$G$95,$CQ1299,'Report 4A'!$BK$16:$BK$95)</f>
        <v>0</v>
      </c>
      <c r="CV1299" s="1017">
        <f t="shared" si="225"/>
        <v>0</v>
      </c>
    </row>
    <row r="1300" spans="2:100">
      <c r="B1300" s="535" t="s">
        <v>669</v>
      </c>
      <c r="C1300" s="536">
        <v>1</v>
      </c>
      <c r="D1300" s="537" t="str">
        <f>'Information Input'!$M$14</f>
        <v xml:space="preserve">      -      </v>
      </c>
      <c r="E1300" s="537" t="s">
        <v>136</v>
      </c>
      <c r="F1300" s="538">
        <f t="shared" si="217"/>
        <v>43556</v>
      </c>
      <c r="G1300" s="538">
        <f t="shared" si="218"/>
        <v>43646</v>
      </c>
      <c r="H1300" s="538">
        <f>'Information Input'!$H$35</f>
        <v>43555</v>
      </c>
      <c r="I1300" s="537" t="str">
        <f>'Information Input'!$J$22</f>
        <v>Quarterly</v>
      </c>
      <c r="J1300" s="538">
        <f>'Information Input'!$H$30</f>
        <v>43555</v>
      </c>
      <c r="K1300" s="537">
        <f>'Information Input'!$J$18</f>
        <v>2019</v>
      </c>
      <c r="L1300" s="539" t="s">
        <v>91</v>
      </c>
      <c r="M1300" s="540" t="s">
        <v>240</v>
      </c>
      <c r="N1300" s="541" t="s">
        <v>240</v>
      </c>
      <c r="O1300" s="542" t="s">
        <v>671</v>
      </c>
      <c r="P1300" s="537">
        <v>12</v>
      </c>
      <c r="Q1300" s="541" t="s">
        <v>154</v>
      </c>
      <c r="R1300" s="541" t="s">
        <v>231</v>
      </c>
      <c r="S1300" s="543">
        <f>'Report 1'!$AM$18</f>
        <v>0</v>
      </c>
      <c r="T1300" s="544">
        <f>'Report 1'!$AM$32</f>
        <v>0</v>
      </c>
      <c r="U1300" s="545">
        <f>'Report 1'!$AM$118</f>
        <v>0</v>
      </c>
      <c r="AL1300" s="546" t="s">
        <v>669</v>
      </c>
      <c r="AM1300" s="547">
        <v>2</v>
      </c>
      <c r="AN1300" s="547" t="str">
        <f>'Information Input'!$M$14</f>
        <v xml:space="preserve">      -      </v>
      </c>
      <c r="AO1300" s="547" t="s">
        <v>135</v>
      </c>
      <c r="AP1300" s="538">
        <f t="shared" si="220"/>
        <v>43466</v>
      </c>
      <c r="AQ1300" s="538">
        <f t="shared" si="221"/>
        <v>43555</v>
      </c>
      <c r="AR1300" s="538">
        <f>'Information Input'!$H$35</f>
        <v>43555</v>
      </c>
      <c r="AS1300" s="547" t="str">
        <f>'Information Input'!$J$22</f>
        <v>Quarterly</v>
      </c>
      <c r="AT1300" s="538">
        <f>'Information Input'!$H$30</f>
        <v>43555</v>
      </c>
      <c r="AU1300" s="547">
        <f>'Information Input'!$J$18</f>
        <v>2019</v>
      </c>
      <c r="AV1300" s="547" t="s">
        <v>104</v>
      </c>
      <c r="AW1300" s="547" t="s">
        <v>105</v>
      </c>
      <c r="AX1300" s="547" t="s">
        <v>103</v>
      </c>
      <c r="AY1300" s="548" t="s">
        <v>671</v>
      </c>
      <c r="AZ1300" s="547">
        <v>39</v>
      </c>
      <c r="BA1300" s="549" t="s">
        <v>181</v>
      </c>
      <c r="BB1300" s="543" t="s">
        <v>233</v>
      </c>
      <c r="BC1300" s="550">
        <f>'Report 2'!$H316</f>
        <v>0</v>
      </c>
      <c r="BD1300" s="550">
        <f>'Report 2'!$I316</f>
        <v>0</v>
      </c>
      <c r="BE1300" s="550">
        <f>'Report 2'!$J316</f>
        <v>0</v>
      </c>
      <c r="BF1300" s="550">
        <f>'Report 2'!$K316</f>
        <v>0</v>
      </c>
      <c r="BG1300" s="550">
        <f>'Report 2'!$L316</f>
        <v>0</v>
      </c>
      <c r="BH1300" s="550">
        <f>'Report 2'!$M316</f>
        <v>0</v>
      </c>
      <c r="BI1300" s="550">
        <f>'Report 2'!$N316</f>
        <v>0</v>
      </c>
      <c r="CC1300" s="542" t="s">
        <v>669</v>
      </c>
      <c r="CD1300" s="1014" t="s">
        <v>672</v>
      </c>
      <c r="CE1300" s="1014" t="str">
        <f>'Information Input'!$M$14</f>
        <v xml:space="preserve">      -      </v>
      </c>
      <c r="CF1300" s="551" t="s">
        <v>137</v>
      </c>
      <c r="CG1300" s="552">
        <f t="shared" si="222"/>
        <v>43647</v>
      </c>
      <c r="CH1300" s="552">
        <f t="shared" si="223"/>
        <v>43738</v>
      </c>
      <c r="CI1300" s="552">
        <f>'Information Input'!$H$35</f>
        <v>43555</v>
      </c>
      <c r="CJ1300" s="551" t="str">
        <f>'Information Input'!$J$22</f>
        <v>Quarterly</v>
      </c>
      <c r="CK1300" s="552">
        <f>'Information Input'!$H$30</f>
        <v>43555</v>
      </c>
      <c r="CL1300" s="551">
        <f>'Information Input'!$J$18</f>
        <v>2019</v>
      </c>
      <c r="CM1300" s="551" t="s">
        <v>243</v>
      </c>
      <c r="CN1300" s="1014" t="s">
        <v>230</v>
      </c>
      <c r="CO1300" s="542" t="s">
        <v>230</v>
      </c>
      <c r="CP1300" s="542" t="s">
        <v>671</v>
      </c>
      <c r="CQ1300" s="551">
        <v>19</v>
      </c>
      <c r="CR1300" s="542" t="s">
        <v>161</v>
      </c>
      <c r="CS1300" s="542" t="s">
        <v>235</v>
      </c>
      <c r="CT1300" s="1015">
        <f>'Report 1'!$BC$18</f>
        <v>0</v>
      </c>
      <c r="CU1300" s="1016">
        <f>SUMIF('Report 4A'!$G$16:$G$95,$CQ1300,'Report 4A'!$BK$16:$BK$95)</f>
        <v>0</v>
      </c>
      <c r="CV1300" s="1017">
        <f t="shared" si="225"/>
        <v>0</v>
      </c>
    </row>
    <row r="1301" spans="2:100">
      <c r="B1301" s="535" t="s">
        <v>669</v>
      </c>
      <c r="C1301" s="536">
        <v>1</v>
      </c>
      <c r="D1301" s="537" t="str">
        <f>'Information Input'!$M$14</f>
        <v xml:space="preserve">      -      </v>
      </c>
      <c r="E1301" s="537" t="s">
        <v>136</v>
      </c>
      <c r="F1301" s="538">
        <f t="shared" si="217"/>
        <v>43556</v>
      </c>
      <c r="G1301" s="538">
        <f t="shared" si="218"/>
        <v>43646</v>
      </c>
      <c r="H1301" s="538">
        <f>'Information Input'!$H$35</f>
        <v>43555</v>
      </c>
      <c r="I1301" s="537" t="str">
        <f>'Information Input'!$J$22</f>
        <v>Quarterly</v>
      </c>
      <c r="J1301" s="538">
        <f>'Information Input'!$H$30</f>
        <v>43555</v>
      </c>
      <c r="K1301" s="537">
        <f>'Information Input'!$J$18</f>
        <v>2019</v>
      </c>
      <c r="L1301" s="539" t="s">
        <v>91</v>
      </c>
      <c r="M1301" s="540" t="s">
        <v>240</v>
      </c>
      <c r="N1301" s="541" t="s">
        <v>240</v>
      </c>
      <c r="O1301" s="542" t="s">
        <v>671</v>
      </c>
      <c r="P1301" s="537">
        <v>13</v>
      </c>
      <c r="Q1301" s="541" t="s">
        <v>155</v>
      </c>
      <c r="R1301" s="541" t="s">
        <v>232</v>
      </c>
      <c r="S1301" s="543">
        <f>'Report 1'!$AM$18</f>
        <v>0</v>
      </c>
      <c r="T1301" s="544">
        <f>'Report 1'!$AM$33</f>
        <v>0</v>
      </c>
      <c r="U1301" s="545">
        <f>'Report 1'!$AM$119</f>
        <v>0</v>
      </c>
      <c r="AL1301" s="546" t="s">
        <v>669</v>
      </c>
      <c r="AM1301" s="547">
        <v>2</v>
      </c>
      <c r="AN1301" s="547" t="str">
        <f>'Information Input'!$M$14</f>
        <v xml:space="preserve">      -      </v>
      </c>
      <c r="AO1301" s="547" t="s">
        <v>135</v>
      </c>
      <c r="AP1301" s="538">
        <f t="shared" si="220"/>
        <v>43466</v>
      </c>
      <c r="AQ1301" s="538">
        <f t="shared" si="221"/>
        <v>43555</v>
      </c>
      <c r="AR1301" s="538">
        <f>'Information Input'!$H$35</f>
        <v>43555</v>
      </c>
      <c r="AS1301" s="547" t="str">
        <f>'Information Input'!$J$22</f>
        <v>Quarterly</v>
      </c>
      <c r="AT1301" s="538">
        <f>'Information Input'!$H$30</f>
        <v>43555</v>
      </c>
      <c r="AU1301" s="547">
        <f>'Information Input'!$J$18</f>
        <v>2019</v>
      </c>
      <c r="AV1301" s="547" t="s">
        <v>104</v>
      </c>
      <c r="AW1301" s="547" t="s">
        <v>105</v>
      </c>
      <c r="AX1301" s="547" t="s">
        <v>103</v>
      </c>
      <c r="AY1301" s="548" t="s">
        <v>671</v>
      </c>
      <c r="AZ1301" s="547">
        <v>40</v>
      </c>
      <c r="BA1301" s="549" t="s">
        <v>182</v>
      </c>
      <c r="BB1301" s="543" t="s">
        <v>238</v>
      </c>
      <c r="BC1301" s="550">
        <f>'Report 2'!$H317</f>
        <v>0</v>
      </c>
      <c r="BD1301" s="550">
        <f>'Report 2'!$I317</f>
        <v>0</v>
      </c>
      <c r="BE1301" s="550">
        <f>'Report 2'!$J317</f>
        <v>0</v>
      </c>
      <c r="BF1301" s="550">
        <f>'Report 2'!$K317</f>
        <v>0</v>
      </c>
      <c r="BG1301" s="550">
        <f>'Report 2'!$L317</f>
        <v>0</v>
      </c>
      <c r="BH1301" s="550">
        <f>'Report 2'!$M317</f>
        <v>0</v>
      </c>
      <c r="BI1301" s="550">
        <f>'Report 2'!$N317</f>
        <v>0</v>
      </c>
      <c r="CC1301" s="542" t="s">
        <v>669</v>
      </c>
      <c r="CD1301" s="1014" t="s">
        <v>672</v>
      </c>
      <c r="CE1301" s="1014" t="str">
        <f>'Information Input'!$M$14</f>
        <v xml:space="preserve">      -      </v>
      </c>
      <c r="CF1301" s="551" t="s">
        <v>137</v>
      </c>
      <c r="CG1301" s="552">
        <f t="shared" si="222"/>
        <v>43647</v>
      </c>
      <c r="CH1301" s="552">
        <f t="shared" si="223"/>
        <v>43738</v>
      </c>
      <c r="CI1301" s="552">
        <f>'Information Input'!$H$35</f>
        <v>43555</v>
      </c>
      <c r="CJ1301" s="551" t="str">
        <f>'Information Input'!$J$22</f>
        <v>Quarterly</v>
      </c>
      <c r="CK1301" s="552">
        <f>'Information Input'!$H$30</f>
        <v>43555</v>
      </c>
      <c r="CL1301" s="551">
        <f>'Information Input'!$J$18</f>
        <v>2019</v>
      </c>
      <c r="CM1301" s="551" t="s">
        <v>243</v>
      </c>
      <c r="CN1301" s="1014" t="s">
        <v>230</v>
      </c>
      <c r="CO1301" s="542" t="s">
        <v>230</v>
      </c>
      <c r="CP1301" s="542" t="s">
        <v>671</v>
      </c>
      <c r="CQ1301" s="551">
        <v>20</v>
      </c>
      <c r="CR1301" s="542" t="s">
        <v>162</v>
      </c>
      <c r="CS1301" s="542" t="s">
        <v>235</v>
      </c>
      <c r="CT1301" s="1015">
        <f>'Report 1'!$BC$18</f>
        <v>0</v>
      </c>
      <c r="CU1301" s="1016">
        <f>SUMIF('Report 4A'!$G$16:$G$95,$CQ1301,'Report 4A'!$BK$16:$BK$95)</f>
        <v>0</v>
      </c>
      <c r="CV1301" s="1017">
        <f t="shared" si="225"/>
        <v>0</v>
      </c>
    </row>
    <row r="1302" spans="2:100">
      <c r="B1302" s="535" t="s">
        <v>669</v>
      </c>
      <c r="C1302" s="536">
        <v>1</v>
      </c>
      <c r="D1302" s="537" t="str">
        <f>'Information Input'!$M$14</f>
        <v xml:space="preserve">      -      </v>
      </c>
      <c r="E1302" s="537" t="s">
        <v>136</v>
      </c>
      <c r="F1302" s="538">
        <f t="shared" si="217"/>
        <v>43556</v>
      </c>
      <c r="G1302" s="538">
        <f t="shared" si="218"/>
        <v>43646</v>
      </c>
      <c r="H1302" s="538">
        <f>'Information Input'!$H$35</f>
        <v>43555</v>
      </c>
      <c r="I1302" s="537" t="str">
        <f>'Information Input'!$J$22</f>
        <v>Quarterly</v>
      </c>
      <c r="J1302" s="538">
        <f>'Information Input'!$H$30</f>
        <v>43555</v>
      </c>
      <c r="K1302" s="537">
        <f>'Information Input'!$J$18</f>
        <v>2019</v>
      </c>
      <c r="L1302" s="539" t="s">
        <v>91</v>
      </c>
      <c r="M1302" s="540" t="s">
        <v>240</v>
      </c>
      <c r="N1302" s="541" t="s">
        <v>240</v>
      </c>
      <c r="O1302" s="542" t="s">
        <v>671</v>
      </c>
      <c r="P1302" s="537">
        <v>14</v>
      </c>
      <c r="Q1302" s="541" t="s">
        <v>156</v>
      </c>
      <c r="R1302" s="541" t="s">
        <v>233</v>
      </c>
      <c r="S1302" s="543">
        <f>'Report 1'!$AM$18</f>
        <v>0</v>
      </c>
      <c r="T1302" s="544">
        <f>'Report 1'!$AM$34</f>
        <v>0</v>
      </c>
      <c r="U1302" s="545">
        <f>'Report 1'!$AM$120</f>
        <v>0</v>
      </c>
      <c r="AL1302" s="546" t="s">
        <v>669</v>
      </c>
      <c r="AM1302" s="547">
        <v>2</v>
      </c>
      <c r="AN1302" s="547" t="str">
        <f>'Information Input'!$M$14</f>
        <v xml:space="preserve">      -      </v>
      </c>
      <c r="AO1302" s="547" t="s">
        <v>135</v>
      </c>
      <c r="AP1302" s="538">
        <f t="shared" si="220"/>
        <v>43466</v>
      </c>
      <c r="AQ1302" s="538">
        <f t="shared" si="221"/>
        <v>43555</v>
      </c>
      <c r="AR1302" s="538">
        <f>'Information Input'!$H$35</f>
        <v>43555</v>
      </c>
      <c r="AS1302" s="547" t="str">
        <f>'Information Input'!$J$22</f>
        <v>Quarterly</v>
      </c>
      <c r="AT1302" s="538">
        <f>'Information Input'!$H$30</f>
        <v>43555</v>
      </c>
      <c r="AU1302" s="547">
        <f>'Information Input'!$J$18</f>
        <v>2019</v>
      </c>
      <c r="AV1302" s="547" t="s">
        <v>104</v>
      </c>
      <c r="AW1302" s="547" t="s">
        <v>105</v>
      </c>
      <c r="AX1302" s="547" t="s">
        <v>103</v>
      </c>
      <c r="AY1302" s="548" t="s">
        <v>671</v>
      </c>
      <c r="AZ1302" s="547">
        <v>41</v>
      </c>
      <c r="BA1302" s="549" t="s">
        <v>183</v>
      </c>
      <c r="BB1302" s="543" t="s">
        <v>238</v>
      </c>
      <c r="BC1302" s="550">
        <f>'Report 2'!$H318</f>
        <v>0</v>
      </c>
      <c r="BD1302" s="550">
        <f>'Report 2'!$I318</f>
        <v>0</v>
      </c>
      <c r="BE1302" s="550">
        <f>'Report 2'!$J318</f>
        <v>0</v>
      </c>
      <c r="BF1302" s="550">
        <f>'Report 2'!$K318</f>
        <v>0</v>
      </c>
      <c r="BG1302" s="550">
        <f>'Report 2'!$L318</f>
        <v>0</v>
      </c>
      <c r="BH1302" s="550">
        <f>'Report 2'!$M318</f>
        <v>0</v>
      </c>
      <c r="BI1302" s="550">
        <f>'Report 2'!$N318</f>
        <v>0</v>
      </c>
      <c r="CC1302" s="542" t="s">
        <v>669</v>
      </c>
      <c r="CD1302" s="1014" t="s">
        <v>672</v>
      </c>
      <c r="CE1302" s="1014" t="str">
        <f>'Information Input'!$M$14</f>
        <v xml:space="preserve">      -      </v>
      </c>
      <c r="CF1302" s="551" t="s">
        <v>137</v>
      </c>
      <c r="CG1302" s="552">
        <f t="shared" si="222"/>
        <v>43647</v>
      </c>
      <c r="CH1302" s="552">
        <f t="shared" si="223"/>
        <v>43738</v>
      </c>
      <c r="CI1302" s="552">
        <f>'Information Input'!$H$35</f>
        <v>43555</v>
      </c>
      <c r="CJ1302" s="551" t="str">
        <f>'Information Input'!$J$22</f>
        <v>Quarterly</v>
      </c>
      <c r="CK1302" s="552">
        <f>'Information Input'!$H$30</f>
        <v>43555</v>
      </c>
      <c r="CL1302" s="551">
        <f>'Information Input'!$J$18</f>
        <v>2019</v>
      </c>
      <c r="CM1302" s="551" t="s">
        <v>243</v>
      </c>
      <c r="CN1302" s="1014" t="s">
        <v>230</v>
      </c>
      <c r="CO1302" s="542" t="s">
        <v>230</v>
      </c>
      <c r="CP1302" s="542" t="s">
        <v>671</v>
      </c>
      <c r="CQ1302" s="551">
        <v>21</v>
      </c>
      <c r="CR1302" s="542" t="s">
        <v>163</v>
      </c>
      <c r="CS1302" s="542" t="s">
        <v>235</v>
      </c>
      <c r="CT1302" s="1015">
        <f>'Report 1'!$BC$18</f>
        <v>0</v>
      </c>
      <c r="CU1302" s="1016">
        <f>SUMIF('Report 4A'!$G$16:$G$95,$CQ1302,'Report 4A'!$BK$16:$BK$95)</f>
        <v>0</v>
      </c>
      <c r="CV1302" s="1017">
        <f t="shared" si="225"/>
        <v>0</v>
      </c>
    </row>
    <row r="1303" spans="2:100">
      <c r="B1303" s="535" t="s">
        <v>669</v>
      </c>
      <c r="C1303" s="536">
        <v>1</v>
      </c>
      <c r="D1303" s="537" t="str">
        <f>'Information Input'!$M$14</f>
        <v xml:space="preserve">      -      </v>
      </c>
      <c r="E1303" s="537" t="s">
        <v>136</v>
      </c>
      <c r="F1303" s="538">
        <f t="shared" si="217"/>
        <v>43556</v>
      </c>
      <c r="G1303" s="538">
        <f t="shared" si="218"/>
        <v>43646</v>
      </c>
      <c r="H1303" s="538">
        <f>'Information Input'!$H$35</f>
        <v>43555</v>
      </c>
      <c r="I1303" s="537" t="str">
        <f>'Information Input'!$J$22</f>
        <v>Quarterly</v>
      </c>
      <c r="J1303" s="538">
        <f>'Information Input'!$H$30</f>
        <v>43555</v>
      </c>
      <c r="K1303" s="537">
        <f>'Information Input'!$J$18</f>
        <v>2019</v>
      </c>
      <c r="L1303" s="539" t="s">
        <v>91</v>
      </c>
      <c r="M1303" s="540" t="s">
        <v>240</v>
      </c>
      <c r="N1303" s="541" t="s">
        <v>240</v>
      </c>
      <c r="O1303" s="542" t="s">
        <v>671</v>
      </c>
      <c r="P1303" s="537">
        <v>15</v>
      </c>
      <c r="Q1303" s="541" t="s">
        <v>157</v>
      </c>
      <c r="R1303" s="541" t="s">
        <v>234</v>
      </c>
      <c r="S1303" s="543">
        <f>'Report 1'!$AM$18</f>
        <v>0</v>
      </c>
      <c r="T1303" s="544">
        <f>'Report 1'!$AM$35</f>
        <v>0</v>
      </c>
      <c r="U1303" s="545">
        <f>'Report 1'!$AM$121</f>
        <v>0</v>
      </c>
      <c r="AL1303" s="546" t="s">
        <v>669</v>
      </c>
      <c r="AM1303" s="547">
        <v>2</v>
      </c>
      <c r="AN1303" s="547" t="str">
        <f>'Information Input'!$M$14</f>
        <v xml:space="preserve">      -      </v>
      </c>
      <c r="AO1303" s="547" t="s">
        <v>135</v>
      </c>
      <c r="AP1303" s="538">
        <f t="shared" si="220"/>
        <v>43466</v>
      </c>
      <c r="AQ1303" s="538">
        <f t="shared" si="221"/>
        <v>43555</v>
      </c>
      <c r="AR1303" s="538">
        <f>'Information Input'!$H$35</f>
        <v>43555</v>
      </c>
      <c r="AS1303" s="547" t="str">
        <f>'Information Input'!$J$22</f>
        <v>Quarterly</v>
      </c>
      <c r="AT1303" s="538">
        <f>'Information Input'!$H$30</f>
        <v>43555</v>
      </c>
      <c r="AU1303" s="547">
        <f>'Information Input'!$J$18</f>
        <v>2019</v>
      </c>
      <c r="AV1303" s="547" t="s">
        <v>104</v>
      </c>
      <c r="AW1303" s="547" t="s">
        <v>105</v>
      </c>
      <c r="AX1303" s="547" t="s">
        <v>103</v>
      </c>
      <c r="AY1303" s="548" t="s">
        <v>671</v>
      </c>
      <c r="AZ1303" s="547">
        <v>42</v>
      </c>
      <c r="BA1303" s="549" t="s">
        <v>184</v>
      </c>
      <c r="BB1303" s="543" t="s">
        <v>233</v>
      </c>
      <c r="BC1303" s="550">
        <f>'Report 2'!$H319</f>
        <v>0</v>
      </c>
      <c r="BD1303" s="550">
        <f>'Report 2'!$I319</f>
        <v>0</v>
      </c>
      <c r="BE1303" s="550">
        <f>'Report 2'!$J319</f>
        <v>0</v>
      </c>
      <c r="BF1303" s="550">
        <f>'Report 2'!$K319</f>
        <v>0</v>
      </c>
      <c r="BG1303" s="550">
        <f>'Report 2'!$L319</f>
        <v>0</v>
      </c>
      <c r="BH1303" s="550">
        <f>'Report 2'!$M319</f>
        <v>0</v>
      </c>
      <c r="BI1303" s="550">
        <f>'Report 2'!$N319</f>
        <v>0</v>
      </c>
      <c r="CC1303" s="542" t="s">
        <v>669</v>
      </c>
      <c r="CD1303" s="1014" t="s">
        <v>672</v>
      </c>
      <c r="CE1303" s="1014" t="str">
        <f>'Information Input'!$M$14</f>
        <v xml:space="preserve">      -      </v>
      </c>
      <c r="CF1303" s="551" t="s">
        <v>137</v>
      </c>
      <c r="CG1303" s="552">
        <f t="shared" si="222"/>
        <v>43647</v>
      </c>
      <c r="CH1303" s="552">
        <f t="shared" si="223"/>
        <v>43738</v>
      </c>
      <c r="CI1303" s="552">
        <f>'Information Input'!$H$35</f>
        <v>43555</v>
      </c>
      <c r="CJ1303" s="551" t="str">
        <f>'Information Input'!$J$22</f>
        <v>Quarterly</v>
      </c>
      <c r="CK1303" s="552">
        <f>'Information Input'!$H$30</f>
        <v>43555</v>
      </c>
      <c r="CL1303" s="551">
        <f>'Information Input'!$J$18</f>
        <v>2019</v>
      </c>
      <c r="CM1303" s="551" t="s">
        <v>243</v>
      </c>
      <c r="CN1303" s="1014" t="s">
        <v>230</v>
      </c>
      <c r="CO1303" s="542" t="s">
        <v>230</v>
      </c>
      <c r="CP1303" s="542" t="s">
        <v>671</v>
      </c>
      <c r="CQ1303" s="551">
        <v>22</v>
      </c>
      <c r="CR1303" s="542" t="s">
        <v>164</v>
      </c>
      <c r="CS1303" s="542" t="s">
        <v>236</v>
      </c>
      <c r="CT1303" s="1015">
        <f>'Report 1'!$BC$18</f>
        <v>0</v>
      </c>
      <c r="CU1303" s="1016">
        <f>SUMIF('Report 4A'!$G$16:$G$95,$CQ1303,'Report 4A'!$BK$16:$BK$95)</f>
        <v>0</v>
      </c>
      <c r="CV1303" s="1017">
        <f t="shared" si="225"/>
        <v>0</v>
      </c>
    </row>
    <row r="1304" spans="2:100">
      <c r="B1304" s="535" t="s">
        <v>669</v>
      </c>
      <c r="C1304" s="536">
        <v>1</v>
      </c>
      <c r="D1304" s="537" t="str">
        <f>'Information Input'!$M$14</f>
        <v xml:space="preserve">      -      </v>
      </c>
      <c r="E1304" s="537" t="s">
        <v>136</v>
      </c>
      <c r="F1304" s="538">
        <f t="shared" si="217"/>
        <v>43556</v>
      </c>
      <c r="G1304" s="538">
        <f t="shared" si="218"/>
        <v>43646</v>
      </c>
      <c r="H1304" s="538">
        <f>'Information Input'!$H$35</f>
        <v>43555</v>
      </c>
      <c r="I1304" s="537" t="str">
        <f>'Information Input'!$J$22</f>
        <v>Quarterly</v>
      </c>
      <c r="J1304" s="538">
        <f>'Information Input'!$H$30</f>
        <v>43555</v>
      </c>
      <c r="K1304" s="537">
        <f>'Information Input'!$J$18</f>
        <v>2019</v>
      </c>
      <c r="L1304" s="539" t="s">
        <v>91</v>
      </c>
      <c r="M1304" s="540" t="s">
        <v>240</v>
      </c>
      <c r="N1304" s="541" t="s">
        <v>240</v>
      </c>
      <c r="O1304" s="542" t="s">
        <v>671</v>
      </c>
      <c r="P1304" s="537">
        <v>16</v>
      </c>
      <c r="Q1304" s="541" t="s">
        <v>158</v>
      </c>
      <c r="R1304" s="541" t="s">
        <v>235</v>
      </c>
      <c r="S1304" s="543">
        <f>'Report 1'!$AM$18</f>
        <v>0</v>
      </c>
      <c r="T1304" s="544">
        <f>'Report 1'!$AM$36</f>
        <v>0</v>
      </c>
      <c r="U1304" s="545">
        <f>'Report 1'!$AM$122</f>
        <v>0</v>
      </c>
      <c r="AL1304" s="546" t="s">
        <v>669</v>
      </c>
      <c r="AM1304" s="547">
        <v>2</v>
      </c>
      <c r="AN1304" s="547" t="str">
        <f>'Information Input'!$M$14</f>
        <v xml:space="preserve">      -      </v>
      </c>
      <c r="AO1304" s="547" t="s">
        <v>135</v>
      </c>
      <c r="AP1304" s="538">
        <f t="shared" si="220"/>
        <v>43466</v>
      </c>
      <c r="AQ1304" s="538">
        <f t="shared" si="221"/>
        <v>43555</v>
      </c>
      <c r="AR1304" s="538">
        <f>'Information Input'!$H$35</f>
        <v>43555</v>
      </c>
      <c r="AS1304" s="547" t="str">
        <f>'Information Input'!$J$22</f>
        <v>Quarterly</v>
      </c>
      <c r="AT1304" s="538">
        <f>'Information Input'!$H$30</f>
        <v>43555</v>
      </c>
      <c r="AU1304" s="547">
        <f>'Information Input'!$J$18</f>
        <v>2019</v>
      </c>
      <c r="AV1304" s="547" t="s">
        <v>104</v>
      </c>
      <c r="AW1304" s="547" t="s">
        <v>105</v>
      </c>
      <c r="AX1304" s="547" t="s">
        <v>103</v>
      </c>
      <c r="AY1304" s="548" t="s">
        <v>671</v>
      </c>
      <c r="AZ1304" s="547">
        <v>43</v>
      </c>
      <c r="BA1304" s="549" t="s">
        <v>185</v>
      </c>
      <c r="BB1304" s="543" t="s">
        <v>233</v>
      </c>
      <c r="BC1304" s="550">
        <f>'Report 2'!$H320</f>
        <v>0</v>
      </c>
      <c r="BD1304" s="550">
        <f>'Report 2'!$I320</f>
        <v>0</v>
      </c>
      <c r="BE1304" s="550">
        <f>'Report 2'!$J320</f>
        <v>0</v>
      </c>
      <c r="BF1304" s="550">
        <f>'Report 2'!$K320</f>
        <v>0</v>
      </c>
      <c r="BG1304" s="550">
        <f>'Report 2'!$L320</f>
        <v>0</v>
      </c>
      <c r="BH1304" s="550">
        <f>'Report 2'!$M320</f>
        <v>0</v>
      </c>
      <c r="BI1304" s="550">
        <f>'Report 2'!$N320</f>
        <v>0</v>
      </c>
      <c r="CC1304" s="542" t="s">
        <v>669</v>
      </c>
      <c r="CD1304" s="1014" t="s">
        <v>672</v>
      </c>
      <c r="CE1304" s="1014" t="str">
        <f>'Information Input'!$M$14</f>
        <v xml:space="preserve">      -      </v>
      </c>
      <c r="CF1304" s="551" t="s">
        <v>137</v>
      </c>
      <c r="CG1304" s="552">
        <f t="shared" si="222"/>
        <v>43647</v>
      </c>
      <c r="CH1304" s="552">
        <f t="shared" si="223"/>
        <v>43738</v>
      </c>
      <c r="CI1304" s="552">
        <f>'Information Input'!$H$35</f>
        <v>43555</v>
      </c>
      <c r="CJ1304" s="551" t="str">
        <f>'Information Input'!$J$22</f>
        <v>Quarterly</v>
      </c>
      <c r="CK1304" s="552">
        <f>'Information Input'!$H$30</f>
        <v>43555</v>
      </c>
      <c r="CL1304" s="551">
        <f>'Information Input'!$J$18</f>
        <v>2019</v>
      </c>
      <c r="CM1304" s="551" t="s">
        <v>243</v>
      </c>
      <c r="CN1304" s="1014" t="s">
        <v>230</v>
      </c>
      <c r="CO1304" s="542" t="s">
        <v>230</v>
      </c>
      <c r="CP1304" s="542" t="s">
        <v>671</v>
      </c>
      <c r="CQ1304" s="551">
        <v>23</v>
      </c>
      <c r="CR1304" s="542" t="s">
        <v>165</v>
      </c>
      <c r="CS1304" s="542" t="s">
        <v>236</v>
      </c>
      <c r="CT1304" s="1015">
        <f>'Report 1'!$BC$18</f>
        <v>0</v>
      </c>
      <c r="CU1304" s="1016">
        <f>SUMIF('Report 4A'!$G$16:$G$95,$CQ1304,'Report 4A'!$BK$16:$BK$95)</f>
        <v>0</v>
      </c>
      <c r="CV1304" s="1017">
        <f t="shared" si="225"/>
        <v>0</v>
      </c>
    </row>
    <row r="1305" spans="2:100">
      <c r="B1305" s="535" t="s">
        <v>669</v>
      </c>
      <c r="C1305" s="536">
        <v>1</v>
      </c>
      <c r="D1305" s="537" t="str">
        <f>'Information Input'!$M$14</f>
        <v xml:space="preserve">      -      </v>
      </c>
      <c r="E1305" s="537" t="s">
        <v>136</v>
      </c>
      <c r="F1305" s="538">
        <f t="shared" ref="F1305:F1368" si="226">DATE(K1305,4,1)</f>
        <v>43556</v>
      </c>
      <c r="G1305" s="538">
        <f t="shared" ref="G1305:G1368" si="227">DATE(K1305,6,30)</f>
        <v>43646</v>
      </c>
      <c r="H1305" s="538">
        <f>'Information Input'!$H$35</f>
        <v>43555</v>
      </c>
      <c r="I1305" s="537" t="str">
        <f>'Information Input'!$J$22</f>
        <v>Quarterly</v>
      </c>
      <c r="J1305" s="538">
        <f>'Information Input'!$H$30</f>
        <v>43555</v>
      </c>
      <c r="K1305" s="537">
        <f>'Information Input'!$J$18</f>
        <v>2019</v>
      </c>
      <c r="L1305" s="539" t="s">
        <v>91</v>
      </c>
      <c r="M1305" s="540" t="s">
        <v>240</v>
      </c>
      <c r="N1305" s="541" t="s">
        <v>240</v>
      </c>
      <c r="O1305" s="542" t="s">
        <v>671</v>
      </c>
      <c r="P1305" s="537">
        <v>17</v>
      </c>
      <c r="Q1305" s="541" t="s">
        <v>159</v>
      </c>
      <c r="R1305" s="541" t="s">
        <v>235</v>
      </c>
      <c r="S1305" s="543">
        <f>'Report 1'!$AM$18</f>
        <v>0</v>
      </c>
      <c r="T1305" s="544">
        <f>'Report 1'!$AM$37</f>
        <v>0</v>
      </c>
      <c r="U1305" s="545">
        <f>'Report 1'!$AM$123</f>
        <v>0</v>
      </c>
      <c r="AL1305" s="546" t="s">
        <v>669</v>
      </c>
      <c r="AM1305" s="547">
        <v>2</v>
      </c>
      <c r="AN1305" s="547" t="str">
        <f>'Information Input'!$M$14</f>
        <v xml:space="preserve">      -      </v>
      </c>
      <c r="AO1305" s="547" t="s">
        <v>135</v>
      </c>
      <c r="AP1305" s="538">
        <f t="shared" si="220"/>
        <v>43466</v>
      </c>
      <c r="AQ1305" s="538">
        <f t="shared" si="221"/>
        <v>43555</v>
      </c>
      <c r="AR1305" s="538">
        <f>'Information Input'!$H$35</f>
        <v>43555</v>
      </c>
      <c r="AS1305" s="547" t="str">
        <f>'Information Input'!$J$22</f>
        <v>Quarterly</v>
      </c>
      <c r="AT1305" s="538">
        <f>'Information Input'!$H$30</f>
        <v>43555</v>
      </c>
      <c r="AU1305" s="547">
        <f>'Information Input'!$J$18</f>
        <v>2019</v>
      </c>
      <c r="AV1305" s="547" t="s">
        <v>104</v>
      </c>
      <c r="AW1305" s="547" t="s">
        <v>105</v>
      </c>
      <c r="AX1305" s="547" t="s">
        <v>103</v>
      </c>
      <c r="AY1305" s="548" t="s">
        <v>674</v>
      </c>
      <c r="AZ1305" s="547">
        <v>44</v>
      </c>
      <c r="BA1305" s="549" t="s">
        <v>186</v>
      </c>
      <c r="BB1305" s="543" t="s">
        <v>239</v>
      </c>
      <c r="BC1305" s="550">
        <f>'Report 2'!$H321</f>
        <v>0</v>
      </c>
      <c r="BD1305" s="550">
        <f>'Report 2'!$I321</f>
        <v>0</v>
      </c>
      <c r="BE1305" s="550">
        <f>'Report 2'!$J321</f>
        <v>0</v>
      </c>
      <c r="BF1305" s="550">
        <f>'Report 2'!$K321</f>
        <v>0</v>
      </c>
      <c r="BG1305" s="550">
        <f>'Report 2'!$L321</f>
        <v>0</v>
      </c>
      <c r="BH1305" s="550">
        <f>'Report 2'!$M321</f>
        <v>0</v>
      </c>
      <c r="BI1305" s="550">
        <f>'Report 2'!$N321</f>
        <v>0</v>
      </c>
      <c r="CC1305" s="542" t="s">
        <v>669</v>
      </c>
      <c r="CD1305" s="1014" t="s">
        <v>672</v>
      </c>
      <c r="CE1305" s="1014" t="str">
        <f>'Information Input'!$M$14</f>
        <v xml:space="preserve">      -      </v>
      </c>
      <c r="CF1305" s="551" t="s">
        <v>137</v>
      </c>
      <c r="CG1305" s="552">
        <f t="shared" si="222"/>
        <v>43647</v>
      </c>
      <c r="CH1305" s="552">
        <f t="shared" si="223"/>
        <v>43738</v>
      </c>
      <c r="CI1305" s="552">
        <f>'Information Input'!$H$35</f>
        <v>43555</v>
      </c>
      <c r="CJ1305" s="551" t="str">
        <f>'Information Input'!$J$22</f>
        <v>Quarterly</v>
      </c>
      <c r="CK1305" s="552">
        <f>'Information Input'!$H$30</f>
        <v>43555</v>
      </c>
      <c r="CL1305" s="551">
        <f>'Information Input'!$J$18</f>
        <v>2019</v>
      </c>
      <c r="CM1305" s="551" t="s">
        <v>243</v>
      </c>
      <c r="CN1305" s="1014" t="s">
        <v>230</v>
      </c>
      <c r="CO1305" s="542" t="s">
        <v>230</v>
      </c>
      <c r="CP1305" s="542" t="s">
        <v>671</v>
      </c>
      <c r="CQ1305" s="551">
        <v>24</v>
      </c>
      <c r="CR1305" s="542" t="s">
        <v>166</v>
      </c>
      <c r="CS1305" s="542" t="s">
        <v>233</v>
      </c>
      <c r="CT1305" s="1015">
        <f>'Report 1'!$BC$18</f>
        <v>0</v>
      </c>
      <c r="CU1305" s="1016">
        <f>SUMIF('Report 4A'!$G$16:$G$95,$CQ1305,'Report 4A'!$BK$16:$BK$95)</f>
        <v>0</v>
      </c>
      <c r="CV1305" s="1017">
        <f t="shared" si="225"/>
        <v>0</v>
      </c>
    </row>
    <row r="1306" spans="2:100">
      <c r="B1306" s="535" t="s">
        <v>669</v>
      </c>
      <c r="C1306" s="536">
        <v>1</v>
      </c>
      <c r="D1306" s="537" t="str">
        <f>'Information Input'!$M$14</f>
        <v xml:space="preserve">      -      </v>
      </c>
      <c r="E1306" s="537" t="s">
        <v>136</v>
      </c>
      <c r="F1306" s="538">
        <f t="shared" si="226"/>
        <v>43556</v>
      </c>
      <c r="G1306" s="538">
        <f t="shared" si="227"/>
        <v>43646</v>
      </c>
      <c r="H1306" s="538">
        <f>'Information Input'!$H$35</f>
        <v>43555</v>
      </c>
      <c r="I1306" s="537" t="str">
        <f>'Information Input'!$J$22</f>
        <v>Quarterly</v>
      </c>
      <c r="J1306" s="538">
        <f>'Information Input'!$H$30</f>
        <v>43555</v>
      </c>
      <c r="K1306" s="537">
        <f>'Information Input'!$J$18</f>
        <v>2019</v>
      </c>
      <c r="L1306" s="539" t="s">
        <v>91</v>
      </c>
      <c r="M1306" s="540" t="s">
        <v>240</v>
      </c>
      <c r="N1306" s="541" t="s">
        <v>240</v>
      </c>
      <c r="O1306" s="542" t="s">
        <v>671</v>
      </c>
      <c r="P1306" s="537">
        <v>18</v>
      </c>
      <c r="Q1306" s="541" t="s">
        <v>160</v>
      </c>
      <c r="R1306" s="541" t="s">
        <v>235</v>
      </c>
      <c r="S1306" s="543">
        <f>'Report 1'!$AM$18</f>
        <v>0</v>
      </c>
      <c r="T1306" s="544">
        <f>'Report 1'!$AM$38</f>
        <v>0</v>
      </c>
      <c r="U1306" s="545">
        <f>'Report 1'!$AM$124</f>
        <v>0</v>
      </c>
      <c r="AL1306" s="546" t="s">
        <v>669</v>
      </c>
      <c r="AM1306" s="547">
        <v>2</v>
      </c>
      <c r="AN1306" s="547" t="str">
        <f>'Information Input'!$M$14</f>
        <v xml:space="preserve">      -      </v>
      </c>
      <c r="AO1306" s="547" t="s">
        <v>135</v>
      </c>
      <c r="AP1306" s="538">
        <f t="shared" si="220"/>
        <v>43466</v>
      </c>
      <c r="AQ1306" s="538">
        <f t="shared" si="221"/>
        <v>43555</v>
      </c>
      <c r="AR1306" s="538">
        <f>'Information Input'!$H$35</f>
        <v>43555</v>
      </c>
      <c r="AS1306" s="547" t="str">
        <f>'Information Input'!$J$22</f>
        <v>Quarterly</v>
      </c>
      <c r="AT1306" s="538">
        <f>'Information Input'!$H$30</f>
        <v>43555</v>
      </c>
      <c r="AU1306" s="547">
        <f>'Information Input'!$J$18</f>
        <v>2019</v>
      </c>
      <c r="AV1306" s="547" t="s">
        <v>104</v>
      </c>
      <c r="AW1306" s="547" t="s">
        <v>105</v>
      </c>
      <c r="AX1306" s="547" t="s">
        <v>103</v>
      </c>
      <c r="AY1306" s="548" t="s">
        <v>675</v>
      </c>
      <c r="AZ1306" s="547">
        <v>45</v>
      </c>
      <c r="BA1306" s="549" t="s">
        <v>187</v>
      </c>
      <c r="BB1306" s="543" t="s">
        <v>239</v>
      </c>
      <c r="BC1306" s="550">
        <f>'Report 2'!$H322</f>
        <v>0</v>
      </c>
      <c r="BD1306" s="550">
        <f>'Report 2'!$I322</f>
        <v>0</v>
      </c>
      <c r="BE1306" s="550">
        <f>'Report 2'!$J322</f>
        <v>0</v>
      </c>
      <c r="BF1306" s="550">
        <f>'Report 2'!$K322</f>
        <v>0</v>
      </c>
      <c r="BG1306" s="550">
        <f>'Report 2'!$L322</f>
        <v>0</v>
      </c>
      <c r="BH1306" s="550">
        <f>'Report 2'!$M322</f>
        <v>0</v>
      </c>
      <c r="BI1306" s="550">
        <f>'Report 2'!$N322</f>
        <v>0</v>
      </c>
      <c r="CC1306" s="542" t="s">
        <v>669</v>
      </c>
      <c r="CD1306" s="1014" t="s">
        <v>672</v>
      </c>
      <c r="CE1306" s="1014" t="str">
        <f>'Information Input'!$M$14</f>
        <v xml:space="preserve">      -      </v>
      </c>
      <c r="CF1306" s="551" t="s">
        <v>137</v>
      </c>
      <c r="CG1306" s="552">
        <f t="shared" si="222"/>
        <v>43647</v>
      </c>
      <c r="CH1306" s="552">
        <f t="shared" si="223"/>
        <v>43738</v>
      </c>
      <c r="CI1306" s="552">
        <f>'Information Input'!$H$35</f>
        <v>43555</v>
      </c>
      <c r="CJ1306" s="551" t="str">
        <f>'Information Input'!$J$22</f>
        <v>Quarterly</v>
      </c>
      <c r="CK1306" s="552">
        <f>'Information Input'!$H$30</f>
        <v>43555</v>
      </c>
      <c r="CL1306" s="551">
        <f>'Information Input'!$J$18</f>
        <v>2019</v>
      </c>
      <c r="CM1306" s="551" t="s">
        <v>243</v>
      </c>
      <c r="CN1306" s="1014" t="s">
        <v>230</v>
      </c>
      <c r="CO1306" s="542" t="s">
        <v>230</v>
      </c>
      <c r="CP1306" s="542" t="s">
        <v>671</v>
      </c>
      <c r="CQ1306" s="551">
        <v>25</v>
      </c>
      <c r="CR1306" s="542" t="s">
        <v>167</v>
      </c>
      <c r="CS1306" s="542" t="s">
        <v>233</v>
      </c>
      <c r="CT1306" s="1015">
        <f>'Report 1'!$BC$18</f>
        <v>0</v>
      </c>
      <c r="CU1306" s="1016">
        <f>SUMIF('Report 4A'!$G$16:$G$95,$CQ1306,'Report 4A'!$BK$16:$BK$95)</f>
        <v>0</v>
      </c>
      <c r="CV1306" s="1017">
        <f t="shared" si="225"/>
        <v>0</v>
      </c>
    </row>
    <row r="1307" spans="2:100">
      <c r="B1307" s="535" t="s">
        <v>669</v>
      </c>
      <c r="C1307" s="536">
        <v>1</v>
      </c>
      <c r="D1307" s="537" t="str">
        <f>'Information Input'!$M$14</f>
        <v xml:space="preserve">      -      </v>
      </c>
      <c r="E1307" s="537" t="s">
        <v>136</v>
      </c>
      <c r="F1307" s="538">
        <f t="shared" si="226"/>
        <v>43556</v>
      </c>
      <c r="G1307" s="538">
        <f t="shared" si="227"/>
        <v>43646</v>
      </c>
      <c r="H1307" s="538">
        <f>'Information Input'!$H$35</f>
        <v>43555</v>
      </c>
      <c r="I1307" s="537" t="str">
        <f>'Information Input'!$J$22</f>
        <v>Quarterly</v>
      </c>
      <c r="J1307" s="538">
        <f>'Information Input'!$H$30</f>
        <v>43555</v>
      </c>
      <c r="K1307" s="537">
        <f>'Information Input'!$J$18</f>
        <v>2019</v>
      </c>
      <c r="L1307" s="539" t="s">
        <v>91</v>
      </c>
      <c r="M1307" s="540" t="s">
        <v>240</v>
      </c>
      <c r="N1307" s="541" t="s">
        <v>240</v>
      </c>
      <c r="O1307" s="542" t="s">
        <v>671</v>
      </c>
      <c r="P1307" s="537">
        <v>19</v>
      </c>
      <c r="Q1307" s="541" t="s">
        <v>161</v>
      </c>
      <c r="R1307" s="541" t="s">
        <v>235</v>
      </c>
      <c r="S1307" s="543">
        <f>'Report 1'!$AM$18</f>
        <v>0</v>
      </c>
      <c r="T1307" s="544">
        <f>'Report 1'!$AM$39</f>
        <v>0</v>
      </c>
      <c r="U1307" s="545">
        <f>'Report 1'!$AM$125</f>
        <v>0</v>
      </c>
      <c r="AL1307" s="546" t="s">
        <v>669</v>
      </c>
      <c r="AM1307" s="547">
        <v>2</v>
      </c>
      <c r="AN1307" s="547" t="str">
        <f>'Information Input'!$M$14</f>
        <v xml:space="preserve">      -      </v>
      </c>
      <c r="AO1307" s="547" t="s">
        <v>135</v>
      </c>
      <c r="AP1307" s="538">
        <f t="shared" si="220"/>
        <v>43466</v>
      </c>
      <c r="AQ1307" s="538">
        <f t="shared" si="221"/>
        <v>43555</v>
      </c>
      <c r="AR1307" s="538">
        <f>'Information Input'!$H$35</f>
        <v>43555</v>
      </c>
      <c r="AS1307" s="547" t="str">
        <f>'Information Input'!$J$22</f>
        <v>Quarterly</v>
      </c>
      <c r="AT1307" s="538">
        <f>'Information Input'!$H$30</f>
        <v>43555</v>
      </c>
      <c r="AU1307" s="547">
        <f>'Information Input'!$J$18</f>
        <v>2019</v>
      </c>
      <c r="AV1307" s="547" t="s">
        <v>104</v>
      </c>
      <c r="AW1307" s="547" t="s">
        <v>105</v>
      </c>
      <c r="AX1307" s="547" t="s">
        <v>103</v>
      </c>
      <c r="AY1307" s="548" t="s">
        <v>675</v>
      </c>
      <c r="AZ1307" s="547">
        <v>46</v>
      </c>
      <c r="BA1307" s="549" t="s">
        <v>188</v>
      </c>
      <c r="BB1307" s="543" t="s">
        <v>239</v>
      </c>
      <c r="BC1307" s="550">
        <f>'Report 2'!$H323</f>
        <v>0</v>
      </c>
      <c r="BD1307" s="550">
        <f>'Report 2'!$I323</f>
        <v>0</v>
      </c>
      <c r="BE1307" s="550">
        <f>'Report 2'!$J323</f>
        <v>0</v>
      </c>
      <c r="BF1307" s="550">
        <f>'Report 2'!$K323</f>
        <v>0</v>
      </c>
      <c r="BG1307" s="550">
        <f>'Report 2'!$L323</f>
        <v>0</v>
      </c>
      <c r="BH1307" s="550">
        <f>'Report 2'!$M323</f>
        <v>0</v>
      </c>
      <c r="BI1307" s="550">
        <f>'Report 2'!$N323</f>
        <v>0</v>
      </c>
      <c r="CC1307" s="542" t="s">
        <v>669</v>
      </c>
      <c r="CD1307" s="1014" t="s">
        <v>672</v>
      </c>
      <c r="CE1307" s="1014" t="str">
        <f>'Information Input'!$M$14</f>
        <v xml:space="preserve">      -      </v>
      </c>
      <c r="CF1307" s="551" t="s">
        <v>137</v>
      </c>
      <c r="CG1307" s="552">
        <f t="shared" si="222"/>
        <v>43647</v>
      </c>
      <c r="CH1307" s="552">
        <f t="shared" si="223"/>
        <v>43738</v>
      </c>
      <c r="CI1307" s="552">
        <f>'Information Input'!$H$35</f>
        <v>43555</v>
      </c>
      <c r="CJ1307" s="551" t="str">
        <f>'Information Input'!$J$22</f>
        <v>Quarterly</v>
      </c>
      <c r="CK1307" s="552">
        <f>'Information Input'!$H$30</f>
        <v>43555</v>
      </c>
      <c r="CL1307" s="551">
        <f>'Information Input'!$J$18</f>
        <v>2019</v>
      </c>
      <c r="CM1307" s="551" t="s">
        <v>243</v>
      </c>
      <c r="CN1307" s="1014" t="s">
        <v>230</v>
      </c>
      <c r="CO1307" s="542" t="s">
        <v>230</v>
      </c>
      <c r="CP1307" s="542" t="s">
        <v>671</v>
      </c>
      <c r="CQ1307" s="551">
        <v>26</v>
      </c>
      <c r="CR1307" s="542" t="s">
        <v>168</v>
      </c>
      <c r="CS1307" s="542" t="s">
        <v>237</v>
      </c>
      <c r="CT1307" s="1015">
        <f>'Report 1'!$BC$18</f>
        <v>0</v>
      </c>
      <c r="CU1307" s="1016">
        <f>SUMIF('Report 4A'!$G$16:$G$95,$CQ1307,'Report 4A'!$BK$16:$BK$95)</f>
        <v>0</v>
      </c>
      <c r="CV1307" s="1017">
        <f t="shared" si="225"/>
        <v>0</v>
      </c>
    </row>
    <row r="1308" spans="2:100">
      <c r="B1308" s="535" t="s">
        <v>669</v>
      </c>
      <c r="C1308" s="536">
        <v>1</v>
      </c>
      <c r="D1308" s="537" t="str">
        <f>'Information Input'!$M$14</f>
        <v xml:space="preserve">      -      </v>
      </c>
      <c r="E1308" s="537" t="s">
        <v>136</v>
      </c>
      <c r="F1308" s="538">
        <f t="shared" si="226"/>
        <v>43556</v>
      </c>
      <c r="G1308" s="538">
        <f t="shared" si="227"/>
        <v>43646</v>
      </c>
      <c r="H1308" s="538">
        <f>'Information Input'!$H$35</f>
        <v>43555</v>
      </c>
      <c r="I1308" s="537" t="str">
        <f>'Information Input'!$J$22</f>
        <v>Quarterly</v>
      </c>
      <c r="J1308" s="538">
        <f>'Information Input'!$H$30</f>
        <v>43555</v>
      </c>
      <c r="K1308" s="537">
        <f>'Information Input'!$J$18</f>
        <v>2019</v>
      </c>
      <c r="L1308" s="539" t="s">
        <v>91</v>
      </c>
      <c r="M1308" s="540" t="s">
        <v>240</v>
      </c>
      <c r="N1308" s="541" t="s">
        <v>240</v>
      </c>
      <c r="O1308" s="542" t="s">
        <v>671</v>
      </c>
      <c r="P1308" s="537">
        <v>20</v>
      </c>
      <c r="Q1308" s="541" t="s">
        <v>162</v>
      </c>
      <c r="R1308" s="541" t="s">
        <v>235</v>
      </c>
      <c r="S1308" s="543">
        <f>'Report 1'!$AM$18</f>
        <v>0</v>
      </c>
      <c r="T1308" s="544">
        <f>'Report 1'!$AM$40</f>
        <v>0</v>
      </c>
      <c r="U1308" s="545">
        <f>'Report 1'!$AM$126</f>
        <v>0</v>
      </c>
      <c r="AL1308" s="546" t="s">
        <v>669</v>
      </c>
      <c r="AM1308" s="547">
        <v>2</v>
      </c>
      <c r="AN1308" s="547" t="str">
        <f>'Information Input'!$M$14</f>
        <v xml:space="preserve">      -      </v>
      </c>
      <c r="AO1308" s="547" t="s">
        <v>135</v>
      </c>
      <c r="AP1308" s="538">
        <f t="shared" si="220"/>
        <v>43466</v>
      </c>
      <c r="AQ1308" s="538">
        <f t="shared" si="221"/>
        <v>43555</v>
      </c>
      <c r="AR1308" s="538">
        <f>'Information Input'!$H$35</f>
        <v>43555</v>
      </c>
      <c r="AS1308" s="547" t="str">
        <f>'Information Input'!$J$22</f>
        <v>Quarterly</v>
      </c>
      <c r="AT1308" s="538">
        <f>'Information Input'!$H$30</f>
        <v>43555</v>
      </c>
      <c r="AU1308" s="547">
        <f>'Information Input'!$J$18</f>
        <v>2019</v>
      </c>
      <c r="AV1308" s="547" t="s">
        <v>104</v>
      </c>
      <c r="AW1308" s="547" t="s">
        <v>105</v>
      </c>
      <c r="AX1308" s="547" t="s">
        <v>103</v>
      </c>
      <c r="AY1308" s="548" t="s">
        <v>675</v>
      </c>
      <c r="AZ1308" s="547">
        <v>47</v>
      </c>
      <c r="BA1308" s="549" t="s">
        <v>189</v>
      </c>
      <c r="BB1308" s="543" t="s">
        <v>239</v>
      </c>
      <c r="BC1308" s="550">
        <f>'Report 2'!$H324</f>
        <v>0</v>
      </c>
      <c r="BD1308" s="550">
        <f>'Report 2'!$I324</f>
        <v>0</v>
      </c>
      <c r="BE1308" s="550">
        <f>'Report 2'!$J324</f>
        <v>0</v>
      </c>
      <c r="BF1308" s="550">
        <f>'Report 2'!$K324</f>
        <v>0</v>
      </c>
      <c r="BG1308" s="550">
        <f>'Report 2'!$L324</f>
        <v>0</v>
      </c>
      <c r="BH1308" s="550">
        <f>'Report 2'!$M324</f>
        <v>0</v>
      </c>
      <c r="BI1308" s="550">
        <f>'Report 2'!$N324</f>
        <v>0</v>
      </c>
      <c r="CC1308" s="542" t="s">
        <v>669</v>
      </c>
      <c r="CD1308" s="1014" t="s">
        <v>672</v>
      </c>
      <c r="CE1308" s="1014" t="str">
        <f>'Information Input'!$M$14</f>
        <v xml:space="preserve">      -      </v>
      </c>
      <c r="CF1308" s="551" t="s">
        <v>137</v>
      </c>
      <c r="CG1308" s="552">
        <f t="shared" si="222"/>
        <v>43647</v>
      </c>
      <c r="CH1308" s="552">
        <f t="shared" si="223"/>
        <v>43738</v>
      </c>
      <c r="CI1308" s="552">
        <f>'Information Input'!$H$35</f>
        <v>43555</v>
      </c>
      <c r="CJ1308" s="551" t="str">
        <f>'Information Input'!$J$22</f>
        <v>Quarterly</v>
      </c>
      <c r="CK1308" s="552">
        <f>'Information Input'!$H$30</f>
        <v>43555</v>
      </c>
      <c r="CL1308" s="551">
        <f>'Information Input'!$J$18</f>
        <v>2019</v>
      </c>
      <c r="CM1308" s="551" t="s">
        <v>243</v>
      </c>
      <c r="CN1308" s="1014" t="s">
        <v>230</v>
      </c>
      <c r="CO1308" s="542" t="s">
        <v>230</v>
      </c>
      <c r="CP1308" s="542" t="s">
        <v>671</v>
      </c>
      <c r="CQ1308" s="551">
        <v>27</v>
      </c>
      <c r="CR1308" s="542" t="s">
        <v>169</v>
      </c>
      <c r="CS1308" s="542" t="s">
        <v>235</v>
      </c>
      <c r="CT1308" s="1015">
        <f>'Report 1'!$BC$18</f>
        <v>0</v>
      </c>
      <c r="CU1308" s="1016">
        <f>SUMIF('Report 4A'!$G$16:$G$95,$CQ1308,'Report 4A'!$BK$16:$BK$95)</f>
        <v>0</v>
      </c>
      <c r="CV1308" s="1017">
        <f t="shared" si="225"/>
        <v>0</v>
      </c>
    </row>
    <row r="1309" spans="2:100">
      <c r="B1309" s="535" t="s">
        <v>669</v>
      </c>
      <c r="C1309" s="536">
        <v>1</v>
      </c>
      <c r="D1309" s="537" t="str">
        <f>'Information Input'!$M$14</f>
        <v xml:space="preserve">      -      </v>
      </c>
      <c r="E1309" s="537" t="s">
        <v>136</v>
      </c>
      <c r="F1309" s="538">
        <f t="shared" si="226"/>
        <v>43556</v>
      </c>
      <c r="G1309" s="538">
        <f t="shared" si="227"/>
        <v>43646</v>
      </c>
      <c r="H1309" s="538">
        <f>'Information Input'!$H$35</f>
        <v>43555</v>
      </c>
      <c r="I1309" s="537" t="str">
        <f>'Information Input'!$J$22</f>
        <v>Quarterly</v>
      </c>
      <c r="J1309" s="538">
        <f>'Information Input'!$H$30</f>
        <v>43555</v>
      </c>
      <c r="K1309" s="537">
        <f>'Information Input'!$J$18</f>
        <v>2019</v>
      </c>
      <c r="L1309" s="539" t="s">
        <v>91</v>
      </c>
      <c r="M1309" s="540" t="s">
        <v>240</v>
      </c>
      <c r="N1309" s="541" t="s">
        <v>240</v>
      </c>
      <c r="O1309" s="542" t="s">
        <v>671</v>
      </c>
      <c r="P1309" s="537">
        <v>21</v>
      </c>
      <c r="Q1309" s="541" t="s">
        <v>163</v>
      </c>
      <c r="R1309" s="541" t="s">
        <v>235</v>
      </c>
      <c r="S1309" s="543">
        <f>'Report 1'!$AM$18</f>
        <v>0</v>
      </c>
      <c r="T1309" s="544">
        <f>'Report 1'!$AM$41</f>
        <v>0</v>
      </c>
      <c r="U1309" s="545">
        <f>'Report 1'!$AM$127</f>
        <v>0</v>
      </c>
      <c r="AL1309" s="546" t="s">
        <v>669</v>
      </c>
      <c r="AM1309" s="547">
        <v>2</v>
      </c>
      <c r="AN1309" s="547" t="str">
        <f>'Information Input'!$M$14</f>
        <v xml:space="preserve">      -      </v>
      </c>
      <c r="AO1309" s="547" t="s">
        <v>135</v>
      </c>
      <c r="AP1309" s="538">
        <f t="shared" si="220"/>
        <v>43466</v>
      </c>
      <c r="AQ1309" s="538">
        <f t="shared" si="221"/>
        <v>43555</v>
      </c>
      <c r="AR1309" s="538">
        <f>'Information Input'!$H$35</f>
        <v>43555</v>
      </c>
      <c r="AS1309" s="547" t="str">
        <f>'Information Input'!$J$22</f>
        <v>Quarterly</v>
      </c>
      <c r="AT1309" s="538">
        <f>'Information Input'!$H$30</f>
        <v>43555</v>
      </c>
      <c r="AU1309" s="547">
        <f>'Information Input'!$J$18</f>
        <v>2019</v>
      </c>
      <c r="AV1309" s="547" t="s">
        <v>104</v>
      </c>
      <c r="AW1309" s="547" t="s">
        <v>105</v>
      </c>
      <c r="AX1309" s="547" t="s">
        <v>103</v>
      </c>
      <c r="AY1309" s="548" t="s">
        <v>675</v>
      </c>
      <c r="AZ1309" s="547">
        <v>48</v>
      </c>
      <c r="BA1309" s="549" t="s">
        <v>190</v>
      </c>
      <c r="BB1309" s="543" t="s">
        <v>239</v>
      </c>
      <c r="BC1309" s="550">
        <f>'Report 2'!$H325</f>
        <v>0</v>
      </c>
      <c r="BD1309" s="550">
        <f>'Report 2'!$I325</f>
        <v>0</v>
      </c>
      <c r="BE1309" s="550">
        <f>'Report 2'!$J325</f>
        <v>0</v>
      </c>
      <c r="BF1309" s="550">
        <f>'Report 2'!$K325</f>
        <v>0</v>
      </c>
      <c r="BG1309" s="550">
        <f>'Report 2'!$L325</f>
        <v>0</v>
      </c>
      <c r="BH1309" s="550">
        <f>'Report 2'!$M325</f>
        <v>0</v>
      </c>
      <c r="BI1309" s="550">
        <f>'Report 2'!$N325</f>
        <v>0</v>
      </c>
      <c r="CC1309" s="542" t="s">
        <v>669</v>
      </c>
      <c r="CD1309" s="1014" t="s">
        <v>672</v>
      </c>
      <c r="CE1309" s="1014" t="str">
        <f>'Information Input'!$M$14</f>
        <v xml:space="preserve">      -      </v>
      </c>
      <c r="CF1309" s="551" t="s">
        <v>137</v>
      </c>
      <c r="CG1309" s="552">
        <f t="shared" si="222"/>
        <v>43647</v>
      </c>
      <c r="CH1309" s="552">
        <f t="shared" si="223"/>
        <v>43738</v>
      </c>
      <c r="CI1309" s="552">
        <f>'Information Input'!$H$35</f>
        <v>43555</v>
      </c>
      <c r="CJ1309" s="551" t="str">
        <f>'Information Input'!$J$22</f>
        <v>Quarterly</v>
      </c>
      <c r="CK1309" s="552">
        <f>'Information Input'!$H$30</f>
        <v>43555</v>
      </c>
      <c r="CL1309" s="551">
        <f>'Information Input'!$J$18</f>
        <v>2019</v>
      </c>
      <c r="CM1309" s="551" t="s">
        <v>243</v>
      </c>
      <c r="CN1309" s="1014" t="s">
        <v>230</v>
      </c>
      <c r="CO1309" s="542" t="s">
        <v>230</v>
      </c>
      <c r="CP1309" s="542" t="s">
        <v>671</v>
      </c>
      <c r="CQ1309" s="551">
        <v>28</v>
      </c>
      <c r="CR1309" s="542" t="s">
        <v>170</v>
      </c>
      <c r="CS1309" s="542" t="s">
        <v>235</v>
      </c>
      <c r="CT1309" s="1015">
        <f>'Report 1'!$BC$18</f>
        <v>0</v>
      </c>
      <c r="CU1309" s="1016">
        <f>SUMIF('Report 4A'!$G$16:$G$95,$CQ1309,'Report 4A'!$BK$16:$BK$95)</f>
        <v>0</v>
      </c>
      <c r="CV1309" s="1017">
        <f t="shared" si="225"/>
        <v>0</v>
      </c>
    </row>
    <row r="1310" spans="2:100">
      <c r="B1310" s="535" t="s">
        <v>669</v>
      </c>
      <c r="C1310" s="536">
        <v>1</v>
      </c>
      <c r="D1310" s="537" t="str">
        <f>'Information Input'!$M$14</f>
        <v xml:space="preserve">      -      </v>
      </c>
      <c r="E1310" s="537" t="s">
        <v>136</v>
      </c>
      <c r="F1310" s="538">
        <f t="shared" si="226"/>
        <v>43556</v>
      </c>
      <c r="G1310" s="538">
        <f t="shared" si="227"/>
        <v>43646</v>
      </c>
      <c r="H1310" s="538">
        <f>'Information Input'!$H$35</f>
        <v>43555</v>
      </c>
      <c r="I1310" s="537" t="str">
        <f>'Information Input'!$J$22</f>
        <v>Quarterly</v>
      </c>
      <c r="J1310" s="538">
        <f>'Information Input'!$H$30</f>
        <v>43555</v>
      </c>
      <c r="K1310" s="537">
        <f>'Information Input'!$J$18</f>
        <v>2019</v>
      </c>
      <c r="L1310" s="539" t="s">
        <v>91</v>
      </c>
      <c r="M1310" s="540" t="s">
        <v>240</v>
      </c>
      <c r="N1310" s="541" t="s">
        <v>240</v>
      </c>
      <c r="O1310" s="542" t="s">
        <v>671</v>
      </c>
      <c r="P1310" s="537">
        <v>22</v>
      </c>
      <c r="Q1310" s="541" t="s">
        <v>164</v>
      </c>
      <c r="R1310" s="541" t="s">
        <v>236</v>
      </c>
      <c r="S1310" s="543">
        <f>'Report 1'!$AM$18</f>
        <v>0</v>
      </c>
      <c r="T1310" s="544">
        <f>'Report 1'!$AM$42</f>
        <v>0</v>
      </c>
      <c r="U1310" s="545">
        <f>'Report 1'!$AM$128</f>
        <v>0</v>
      </c>
      <c r="AL1310" s="546" t="s">
        <v>669</v>
      </c>
      <c r="AM1310" s="547">
        <v>2</v>
      </c>
      <c r="AN1310" s="547" t="str">
        <f>'Information Input'!$M$14</f>
        <v xml:space="preserve">      -      </v>
      </c>
      <c r="AO1310" s="547" t="s">
        <v>135</v>
      </c>
      <c r="AP1310" s="538">
        <f t="shared" si="220"/>
        <v>43466</v>
      </c>
      <c r="AQ1310" s="538">
        <f t="shared" si="221"/>
        <v>43555</v>
      </c>
      <c r="AR1310" s="538">
        <f>'Information Input'!$H$35</f>
        <v>43555</v>
      </c>
      <c r="AS1310" s="547" t="str">
        <f>'Information Input'!$J$22</f>
        <v>Quarterly</v>
      </c>
      <c r="AT1310" s="538">
        <f>'Information Input'!$H$30</f>
        <v>43555</v>
      </c>
      <c r="AU1310" s="547">
        <f>'Information Input'!$J$18</f>
        <v>2019</v>
      </c>
      <c r="AV1310" s="547" t="s">
        <v>104</v>
      </c>
      <c r="AW1310" s="547" t="s">
        <v>105</v>
      </c>
      <c r="AX1310" s="547" t="s">
        <v>103</v>
      </c>
      <c r="AY1310" s="548" t="s">
        <v>675</v>
      </c>
      <c r="AZ1310" s="547">
        <v>49</v>
      </c>
      <c r="BA1310" s="549" t="s">
        <v>191</v>
      </c>
      <c r="BB1310" s="543" t="s">
        <v>239</v>
      </c>
      <c r="BC1310" s="550">
        <f>'Report 2'!$H326</f>
        <v>0</v>
      </c>
      <c r="BD1310" s="550">
        <f>'Report 2'!$I326</f>
        <v>0</v>
      </c>
      <c r="BE1310" s="550">
        <f>'Report 2'!$J326</f>
        <v>0</v>
      </c>
      <c r="BF1310" s="550">
        <f>'Report 2'!$K326</f>
        <v>0</v>
      </c>
      <c r="BG1310" s="550">
        <f>'Report 2'!$L326</f>
        <v>0</v>
      </c>
      <c r="BH1310" s="550">
        <f>'Report 2'!$M326</f>
        <v>0</v>
      </c>
      <c r="BI1310" s="550">
        <f>'Report 2'!$N326</f>
        <v>0</v>
      </c>
      <c r="CC1310" s="542" t="s">
        <v>669</v>
      </c>
      <c r="CD1310" s="1014" t="s">
        <v>672</v>
      </c>
      <c r="CE1310" s="1014" t="str">
        <f>'Information Input'!$M$14</f>
        <v xml:space="preserve">      -      </v>
      </c>
      <c r="CF1310" s="551" t="s">
        <v>137</v>
      </c>
      <c r="CG1310" s="552">
        <f t="shared" si="222"/>
        <v>43647</v>
      </c>
      <c r="CH1310" s="552">
        <f t="shared" si="223"/>
        <v>43738</v>
      </c>
      <c r="CI1310" s="552">
        <f>'Information Input'!$H$35</f>
        <v>43555</v>
      </c>
      <c r="CJ1310" s="551" t="str">
        <f>'Information Input'!$J$22</f>
        <v>Quarterly</v>
      </c>
      <c r="CK1310" s="552">
        <f>'Information Input'!$H$30</f>
        <v>43555</v>
      </c>
      <c r="CL1310" s="551">
        <f>'Information Input'!$J$18</f>
        <v>2019</v>
      </c>
      <c r="CM1310" s="551" t="s">
        <v>243</v>
      </c>
      <c r="CN1310" s="1014" t="s">
        <v>230</v>
      </c>
      <c r="CO1310" s="542" t="s">
        <v>230</v>
      </c>
      <c r="CP1310" s="542" t="s">
        <v>671</v>
      </c>
      <c r="CQ1310" s="551">
        <v>29</v>
      </c>
      <c r="CR1310" s="542" t="s">
        <v>171</v>
      </c>
      <c r="CS1310" s="542" t="s">
        <v>238</v>
      </c>
      <c r="CT1310" s="1015">
        <f>'Report 1'!$BC$18</f>
        <v>0</v>
      </c>
      <c r="CU1310" s="1016">
        <f>SUMIF('Report 4A'!$G$16:$G$95,$CQ1310,'Report 4A'!$BK$16:$BK$95)</f>
        <v>0</v>
      </c>
      <c r="CV1310" s="1017">
        <f t="shared" si="225"/>
        <v>0</v>
      </c>
    </row>
    <row r="1311" spans="2:100">
      <c r="B1311" s="535" t="s">
        <v>669</v>
      </c>
      <c r="C1311" s="536">
        <v>1</v>
      </c>
      <c r="D1311" s="537" t="str">
        <f>'Information Input'!$M$14</f>
        <v xml:space="preserve">      -      </v>
      </c>
      <c r="E1311" s="537" t="s">
        <v>136</v>
      </c>
      <c r="F1311" s="538">
        <f t="shared" si="226"/>
        <v>43556</v>
      </c>
      <c r="G1311" s="538">
        <f t="shared" si="227"/>
        <v>43646</v>
      </c>
      <c r="H1311" s="538">
        <f>'Information Input'!$H$35</f>
        <v>43555</v>
      </c>
      <c r="I1311" s="537" t="str">
        <f>'Information Input'!$J$22</f>
        <v>Quarterly</v>
      </c>
      <c r="J1311" s="538">
        <f>'Information Input'!$H$30</f>
        <v>43555</v>
      </c>
      <c r="K1311" s="537">
        <f>'Information Input'!$J$18</f>
        <v>2019</v>
      </c>
      <c r="L1311" s="539" t="s">
        <v>91</v>
      </c>
      <c r="M1311" s="540" t="s">
        <v>240</v>
      </c>
      <c r="N1311" s="541" t="s">
        <v>240</v>
      </c>
      <c r="O1311" s="542" t="s">
        <v>671</v>
      </c>
      <c r="P1311" s="537">
        <v>23</v>
      </c>
      <c r="Q1311" s="541" t="s">
        <v>165</v>
      </c>
      <c r="R1311" s="541" t="s">
        <v>236</v>
      </c>
      <c r="S1311" s="543">
        <f>'Report 1'!$AM$18</f>
        <v>0</v>
      </c>
      <c r="T1311" s="544">
        <f>'Report 1'!$AM$43</f>
        <v>0</v>
      </c>
      <c r="U1311" s="545">
        <f>'Report 1'!$AM$129</f>
        <v>0</v>
      </c>
      <c r="AL1311" s="546" t="s">
        <v>669</v>
      </c>
      <c r="AM1311" s="547">
        <v>2</v>
      </c>
      <c r="AN1311" s="547" t="str">
        <f>'Information Input'!$M$14</f>
        <v xml:space="preserve">      -      </v>
      </c>
      <c r="AO1311" s="547" t="s">
        <v>135</v>
      </c>
      <c r="AP1311" s="538">
        <f t="shared" si="220"/>
        <v>43466</v>
      </c>
      <c r="AQ1311" s="538">
        <f t="shared" si="221"/>
        <v>43555</v>
      </c>
      <c r="AR1311" s="538">
        <f>'Information Input'!$H$35</f>
        <v>43555</v>
      </c>
      <c r="AS1311" s="547" t="str">
        <f>'Information Input'!$J$22</f>
        <v>Quarterly</v>
      </c>
      <c r="AT1311" s="538">
        <f>'Information Input'!$H$30</f>
        <v>43555</v>
      </c>
      <c r="AU1311" s="547">
        <f>'Information Input'!$J$18</f>
        <v>2019</v>
      </c>
      <c r="AV1311" s="547" t="s">
        <v>104</v>
      </c>
      <c r="AW1311" s="547" t="s">
        <v>105</v>
      </c>
      <c r="AX1311" s="547" t="s">
        <v>103</v>
      </c>
      <c r="AY1311" s="548" t="s">
        <v>675</v>
      </c>
      <c r="AZ1311" s="547">
        <v>50</v>
      </c>
      <c r="BA1311" s="549" t="s">
        <v>192</v>
      </c>
      <c r="BB1311" s="543" t="s">
        <v>239</v>
      </c>
      <c r="BC1311" s="550">
        <f>'Report 2'!$H327</f>
        <v>0</v>
      </c>
      <c r="BD1311" s="550">
        <f>'Report 2'!$I327</f>
        <v>0</v>
      </c>
      <c r="BE1311" s="550">
        <f>'Report 2'!$J327</f>
        <v>0</v>
      </c>
      <c r="BF1311" s="550">
        <f>'Report 2'!$K327</f>
        <v>0</v>
      </c>
      <c r="BG1311" s="550">
        <f>'Report 2'!$L327</f>
        <v>0</v>
      </c>
      <c r="BH1311" s="550">
        <f>'Report 2'!$M327</f>
        <v>0</v>
      </c>
      <c r="BI1311" s="550">
        <f>'Report 2'!$N327</f>
        <v>0</v>
      </c>
      <c r="CC1311" s="542" t="s">
        <v>669</v>
      </c>
      <c r="CD1311" s="1014" t="s">
        <v>672</v>
      </c>
      <c r="CE1311" s="1014" t="str">
        <f>'Information Input'!$M$14</f>
        <v xml:space="preserve">      -      </v>
      </c>
      <c r="CF1311" s="551" t="s">
        <v>137</v>
      </c>
      <c r="CG1311" s="552">
        <f t="shared" si="222"/>
        <v>43647</v>
      </c>
      <c r="CH1311" s="552">
        <f t="shared" si="223"/>
        <v>43738</v>
      </c>
      <c r="CI1311" s="552">
        <f>'Information Input'!$H$35</f>
        <v>43555</v>
      </c>
      <c r="CJ1311" s="551" t="str">
        <f>'Information Input'!$J$22</f>
        <v>Quarterly</v>
      </c>
      <c r="CK1311" s="552">
        <f>'Information Input'!$H$30</f>
        <v>43555</v>
      </c>
      <c r="CL1311" s="551">
        <f>'Information Input'!$J$18</f>
        <v>2019</v>
      </c>
      <c r="CM1311" s="551" t="s">
        <v>243</v>
      </c>
      <c r="CN1311" s="1014" t="s">
        <v>230</v>
      </c>
      <c r="CO1311" s="542" t="s">
        <v>230</v>
      </c>
      <c r="CP1311" s="542" t="s">
        <v>671</v>
      </c>
      <c r="CQ1311" s="551">
        <v>30</v>
      </c>
      <c r="CR1311" s="542" t="s">
        <v>172</v>
      </c>
      <c r="CS1311" s="542" t="s">
        <v>238</v>
      </c>
      <c r="CT1311" s="1015">
        <f>'Report 1'!$BC$18</f>
        <v>0</v>
      </c>
      <c r="CU1311" s="1016">
        <f>SUMIF('Report 4A'!$G$16:$G$95,$CQ1311,'Report 4A'!$BK$16:$BK$95)</f>
        <v>0</v>
      </c>
      <c r="CV1311" s="1017">
        <f t="shared" si="225"/>
        <v>0</v>
      </c>
    </row>
    <row r="1312" spans="2:100">
      <c r="B1312" s="535" t="s">
        <v>669</v>
      </c>
      <c r="C1312" s="536">
        <v>1</v>
      </c>
      <c r="D1312" s="537" t="str">
        <f>'Information Input'!$M$14</f>
        <v xml:space="preserve">      -      </v>
      </c>
      <c r="E1312" s="537" t="s">
        <v>136</v>
      </c>
      <c r="F1312" s="538">
        <f t="shared" si="226"/>
        <v>43556</v>
      </c>
      <c r="G1312" s="538">
        <f t="shared" si="227"/>
        <v>43646</v>
      </c>
      <c r="H1312" s="538">
        <f>'Information Input'!$H$35</f>
        <v>43555</v>
      </c>
      <c r="I1312" s="537" t="str">
        <f>'Information Input'!$J$22</f>
        <v>Quarterly</v>
      </c>
      <c r="J1312" s="538">
        <f>'Information Input'!$H$30</f>
        <v>43555</v>
      </c>
      <c r="K1312" s="537">
        <f>'Information Input'!$J$18</f>
        <v>2019</v>
      </c>
      <c r="L1312" s="539" t="s">
        <v>91</v>
      </c>
      <c r="M1312" s="540" t="s">
        <v>240</v>
      </c>
      <c r="N1312" s="541" t="s">
        <v>240</v>
      </c>
      <c r="O1312" s="542" t="s">
        <v>671</v>
      </c>
      <c r="P1312" s="537">
        <v>24</v>
      </c>
      <c r="Q1312" s="541" t="s">
        <v>166</v>
      </c>
      <c r="R1312" s="541" t="s">
        <v>233</v>
      </c>
      <c r="S1312" s="543">
        <f>'Report 1'!$AM$18</f>
        <v>0</v>
      </c>
      <c r="T1312" s="544">
        <f>'Report 1'!$AM$44</f>
        <v>0</v>
      </c>
      <c r="U1312" s="545">
        <f>'Report 1'!$AM$130</f>
        <v>0</v>
      </c>
      <c r="AL1312" s="546" t="s">
        <v>669</v>
      </c>
      <c r="AM1312" s="547">
        <v>2</v>
      </c>
      <c r="AN1312" s="547" t="str">
        <f>'Information Input'!$M$14</f>
        <v xml:space="preserve">      -      </v>
      </c>
      <c r="AO1312" s="547" t="s">
        <v>135</v>
      </c>
      <c r="AP1312" s="538">
        <f t="shared" si="220"/>
        <v>43466</v>
      </c>
      <c r="AQ1312" s="538">
        <f t="shared" si="221"/>
        <v>43555</v>
      </c>
      <c r="AR1312" s="538">
        <f>'Information Input'!$H$35</f>
        <v>43555</v>
      </c>
      <c r="AS1312" s="547" t="str">
        <f>'Information Input'!$J$22</f>
        <v>Quarterly</v>
      </c>
      <c r="AT1312" s="538">
        <f>'Information Input'!$H$30</f>
        <v>43555</v>
      </c>
      <c r="AU1312" s="547">
        <f>'Information Input'!$J$18</f>
        <v>2019</v>
      </c>
      <c r="AV1312" s="547" t="s">
        <v>104</v>
      </c>
      <c r="AW1312" s="547" t="s">
        <v>105</v>
      </c>
      <c r="AX1312" s="547" t="s">
        <v>103</v>
      </c>
      <c r="AY1312" s="548" t="s">
        <v>675</v>
      </c>
      <c r="AZ1312" s="547">
        <v>51</v>
      </c>
      <c r="BA1312" s="549" t="s">
        <v>193</v>
      </c>
      <c r="BB1312" s="543" t="s">
        <v>239</v>
      </c>
      <c r="BC1312" s="550">
        <f>'Report 2'!$H328</f>
        <v>0</v>
      </c>
      <c r="BD1312" s="550">
        <f>'Report 2'!$I328</f>
        <v>0</v>
      </c>
      <c r="BE1312" s="550">
        <f>'Report 2'!$J328</f>
        <v>0</v>
      </c>
      <c r="BF1312" s="550">
        <f>'Report 2'!$K328</f>
        <v>0</v>
      </c>
      <c r="BG1312" s="550">
        <f>'Report 2'!$L328</f>
        <v>0</v>
      </c>
      <c r="BH1312" s="550">
        <f>'Report 2'!$M328</f>
        <v>0</v>
      </c>
      <c r="BI1312" s="550">
        <f>'Report 2'!$N328</f>
        <v>0</v>
      </c>
      <c r="CC1312" s="542" t="s">
        <v>669</v>
      </c>
      <c r="CD1312" s="1014" t="s">
        <v>672</v>
      </c>
      <c r="CE1312" s="1014" t="str">
        <f>'Information Input'!$M$14</f>
        <v xml:space="preserve">      -      </v>
      </c>
      <c r="CF1312" s="551" t="s">
        <v>137</v>
      </c>
      <c r="CG1312" s="552">
        <f t="shared" si="222"/>
        <v>43647</v>
      </c>
      <c r="CH1312" s="552">
        <f t="shared" si="223"/>
        <v>43738</v>
      </c>
      <c r="CI1312" s="552">
        <f>'Information Input'!$H$35</f>
        <v>43555</v>
      </c>
      <c r="CJ1312" s="551" t="str">
        <f>'Information Input'!$J$22</f>
        <v>Quarterly</v>
      </c>
      <c r="CK1312" s="552">
        <f>'Information Input'!$H$30</f>
        <v>43555</v>
      </c>
      <c r="CL1312" s="551">
        <f>'Information Input'!$J$18</f>
        <v>2019</v>
      </c>
      <c r="CM1312" s="551" t="s">
        <v>243</v>
      </c>
      <c r="CN1312" s="1014" t="s">
        <v>230</v>
      </c>
      <c r="CO1312" s="542" t="s">
        <v>230</v>
      </c>
      <c r="CP1312" s="542" t="s">
        <v>671</v>
      </c>
      <c r="CQ1312" s="551">
        <v>31</v>
      </c>
      <c r="CR1312" s="542" t="s">
        <v>173</v>
      </c>
      <c r="CS1312" s="542" t="s">
        <v>233</v>
      </c>
      <c r="CT1312" s="1015">
        <f>'Report 1'!$BC$18</f>
        <v>0</v>
      </c>
      <c r="CU1312" s="1016">
        <f>SUMIF('Report 4A'!$G$16:$G$95,$CQ1312,'Report 4A'!$BK$16:$BK$95)</f>
        <v>0</v>
      </c>
      <c r="CV1312" s="1017">
        <f t="shared" si="225"/>
        <v>0</v>
      </c>
    </row>
    <row r="1313" spans="2:100">
      <c r="B1313" s="535" t="s">
        <v>669</v>
      </c>
      <c r="C1313" s="536">
        <v>1</v>
      </c>
      <c r="D1313" s="537" t="str">
        <f>'Information Input'!$M$14</f>
        <v xml:space="preserve">      -      </v>
      </c>
      <c r="E1313" s="537" t="s">
        <v>136</v>
      </c>
      <c r="F1313" s="538">
        <f t="shared" si="226"/>
        <v>43556</v>
      </c>
      <c r="G1313" s="538">
        <f t="shared" si="227"/>
        <v>43646</v>
      </c>
      <c r="H1313" s="538">
        <f>'Information Input'!$H$35</f>
        <v>43555</v>
      </c>
      <c r="I1313" s="537" t="str">
        <f>'Information Input'!$J$22</f>
        <v>Quarterly</v>
      </c>
      <c r="J1313" s="538">
        <f>'Information Input'!$H$30</f>
        <v>43555</v>
      </c>
      <c r="K1313" s="537">
        <f>'Information Input'!$J$18</f>
        <v>2019</v>
      </c>
      <c r="L1313" s="539" t="s">
        <v>91</v>
      </c>
      <c r="M1313" s="540" t="s">
        <v>240</v>
      </c>
      <c r="N1313" s="541" t="s">
        <v>240</v>
      </c>
      <c r="O1313" s="542" t="s">
        <v>671</v>
      </c>
      <c r="P1313" s="537">
        <v>25</v>
      </c>
      <c r="Q1313" s="541" t="s">
        <v>167</v>
      </c>
      <c r="R1313" s="541" t="s">
        <v>233</v>
      </c>
      <c r="S1313" s="543">
        <f>'Report 1'!$AM$18</f>
        <v>0</v>
      </c>
      <c r="T1313" s="544">
        <f>'Report 1'!$AM$45</f>
        <v>0</v>
      </c>
      <c r="U1313" s="545">
        <f>'Report 1'!$AM$131</f>
        <v>0</v>
      </c>
      <c r="AL1313" s="557" t="s">
        <v>669</v>
      </c>
      <c r="AM1313" s="558">
        <v>2</v>
      </c>
      <c r="AN1313" s="558" t="str">
        <f>'Information Input'!$M$14</f>
        <v xml:space="preserve">      -      </v>
      </c>
      <c r="AO1313" s="558" t="s">
        <v>135</v>
      </c>
      <c r="AP1313" s="559">
        <f t="shared" si="220"/>
        <v>43466</v>
      </c>
      <c r="AQ1313" s="559">
        <f t="shared" si="221"/>
        <v>43555</v>
      </c>
      <c r="AR1313" s="559">
        <f>'Information Input'!$H$35</f>
        <v>43555</v>
      </c>
      <c r="AS1313" s="558" t="str">
        <f>'Information Input'!$J$22</f>
        <v>Quarterly</v>
      </c>
      <c r="AT1313" s="559">
        <f>'Information Input'!$H$30</f>
        <v>43555</v>
      </c>
      <c r="AU1313" s="558">
        <f>'Information Input'!$J$18</f>
        <v>2019</v>
      </c>
      <c r="AV1313" s="558" t="s">
        <v>104</v>
      </c>
      <c r="AW1313" s="558" t="s">
        <v>105</v>
      </c>
      <c r="AX1313" s="558" t="s">
        <v>103</v>
      </c>
      <c r="AY1313" s="572" t="s">
        <v>674</v>
      </c>
      <c r="AZ1313" s="558">
        <v>52</v>
      </c>
      <c r="BA1313" s="557" t="s">
        <v>194</v>
      </c>
      <c r="BB1313" s="560" t="s">
        <v>239</v>
      </c>
      <c r="BC1313" s="569">
        <f>'Report 2'!$H329</f>
        <v>0</v>
      </c>
      <c r="BD1313" s="569">
        <f>'Report 2'!$I329</f>
        <v>0</v>
      </c>
      <c r="BE1313" s="569">
        <f>'Report 2'!$J329</f>
        <v>0</v>
      </c>
      <c r="BF1313" s="569">
        <f>'Report 2'!$K329</f>
        <v>0</v>
      </c>
      <c r="BG1313" s="569">
        <f>'Report 2'!$L329</f>
        <v>0</v>
      </c>
      <c r="BH1313" s="569">
        <f>'Report 2'!$M329</f>
        <v>0</v>
      </c>
      <c r="BI1313" s="569">
        <f>'Report 2'!$N329</f>
        <v>0</v>
      </c>
      <c r="CC1313" s="542" t="s">
        <v>669</v>
      </c>
      <c r="CD1313" s="1014" t="s">
        <v>672</v>
      </c>
      <c r="CE1313" s="1014" t="str">
        <f>'Information Input'!$M$14</f>
        <v xml:space="preserve">      -      </v>
      </c>
      <c r="CF1313" s="551" t="s">
        <v>137</v>
      </c>
      <c r="CG1313" s="552">
        <f t="shared" si="222"/>
        <v>43647</v>
      </c>
      <c r="CH1313" s="552">
        <f t="shared" si="223"/>
        <v>43738</v>
      </c>
      <c r="CI1313" s="552">
        <f>'Information Input'!$H$35</f>
        <v>43555</v>
      </c>
      <c r="CJ1313" s="551" t="str">
        <f>'Information Input'!$J$22</f>
        <v>Quarterly</v>
      </c>
      <c r="CK1313" s="552">
        <f>'Information Input'!$H$30</f>
        <v>43555</v>
      </c>
      <c r="CL1313" s="551">
        <f>'Information Input'!$J$18</f>
        <v>2019</v>
      </c>
      <c r="CM1313" s="551" t="s">
        <v>243</v>
      </c>
      <c r="CN1313" s="1014" t="s">
        <v>230</v>
      </c>
      <c r="CO1313" s="542" t="s">
        <v>230</v>
      </c>
      <c r="CP1313" s="542" t="s">
        <v>671</v>
      </c>
      <c r="CQ1313" s="551">
        <v>32</v>
      </c>
      <c r="CR1313" s="542" t="s">
        <v>174</v>
      </c>
      <c r="CS1313" s="542" t="s">
        <v>238</v>
      </c>
      <c r="CT1313" s="1015">
        <f>'Report 1'!$BC$18</f>
        <v>0</v>
      </c>
      <c r="CU1313" s="1016">
        <f>SUMIF('Report 4A'!$G$16:$G$95,$CQ1313,'Report 4A'!$BK$16:$BK$95)</f>
        <v>0</v>
      </c>
      <c r="CV1313" s="1017">
        <f t="shared" si="225"/>
        <v>0</v>
      </c>
    </row>
    <row r="1314" spans="2:100">
      <c r="B1314" s="535" t="s">
        <v>669</v>
      </c>
      <c r="C1314" s="536">
        <v>1</v>
      </c>
      <c r="D1314" s="537" t="str">
        <f>'Information Input'!$M$14</f>
        <v xml:space="preserve">      -      </v>
      </c>
      <c r="E1314" s="537" t="s">
        <v>136</v>
      </c>
      <c r="F1314" s="538">
        <f t="shared" si="226"/>
        <v>43556</v>
      </c>
      <c r="G1314" s="538">
        <f t="shared" si="227"/>
        <v>43646</v>
      </c>
      <c r="H1314" s="538">
        <f>'Information Input'!$H$35</f>
        <v>43555</v>
      </c>
      <c r="I1314" s="537" t="str">
        <f>'Information Input'!$J$22</f>
        <v>Quarterly</v>
      </c>
      <c r="J1314" s="538">
        <f>'Information Input'!$H$30</f>
        <v>43555</v>
      </c>
      <c r="K1314" s="537">
        <f>'Information Input'!$J$18</f>
        <v>2019</v>
      </c>
      <c r="L1314" s="539" t="s">
        <v>91</v>
      </c>
      <c r="M1314" s="540" t="s">
        <v>240</v>
      </c>
      <c r="N1314" s="541" t="s">
        <v>240</v>
      </c>
      <c r="O1314" s="542" t="s">
        <v>671</v>
      </c>
      <c r="P1314" s="537">
        <v>26</v>
      </c>
      <c r="Q1314" s="541" t="s">
        <v>168</v>
      </c>
      <c r="R1314" s="541" t="s">
        <v>237</v>
      </c>
      <c r="S1314" s="543">
        <f>'Report 1'!$AM$18</f>
        <v>0</v>
      </c>
      <c r="T1314" s="544">
        <f>'Report 1'!$AM$46</f>
        <v>0</v>
      </c>
      <c r="U1314" s="545">
        <f>'Report 1'!$AM$132</f>
        <v>0</v>
      </c>
      <c r="AL1314" s="522" t="s">
        <v>669</v>
      </c>
      <c r="AM1314" s="517">
        <v>2</v>
      </c>
      <c r="AN1314" s="517" t="str">
        <f>'Information Input'!$M$14</f>
        <v xml:space="preserve">      -      </v>
      </c>
      <c r="AO1314" s="517" t="s">
        <v>136</v>
      </c>
      <c r="AP1314" s="518">
        <f>DATE(AU1314,4,1)</f>
        <v>43556</v>
      </c>
      <c r="AQ1314" s="518">
        <f t="shared" ref="AQ1314:AQ1355" si="228">DATE(AU1314,6,30)</f>
        <v>43646</v>
      </c>
      <c r="AR1314" s="519">
        <f>'Information Input'!$H$35</f>
        <v>43555</v>
      </c>
      <c r="AS1314" s="517" t="str">
        <f>'Information Input'!$J$22</f>
        <v>Quarterly</v>
      </c>
      <c r="AT1314" s="519">
        <f>'Information Input'!$H$30</f>
        <v>43555</v>
      </c>
      <c r="AU1314" s="517">
        <f>'Information Input'!$J$18</f>
        <v>2019</v>
      </c>
      <c r="AV1314" s="517" t="s">
        <v>104</v>
      </c>
      <c r="AW1314" s="517" t="s">
        <v>105</v>
      </c>
      <c r="AX1314" s="528" t="s">
        <v>103</v>
      </c>
      <c r="AY1314" s="529" t="s">
        <v>671</v>
      </c>
      <c r="AZ1314" s="528">
        <v>11</v>
      </c>
      <c r="BA1314" s="530" t="s">
        <v>153</v>
      </c>
      <c r="BB1314" s="524" t="s">
        <v>231</v>
      </c>
      <c r="BC1314" s="531">
        <f>'Report 2'!$O288</f>
        <v>0</v>
      </c>
      <c r="BD1314" s="531">
        <f>'Report 2'!$P288</f>
        <v>0</v>
      </c>
      <c r="BE1314" s="531">
        <f>'Report 2'!$Q288</f>
        <v>0</v>
      </c>
      <c r="BF1314" s="531">
        <f>'Report 2'!$R288</f>
        <v>0</v>
      </c>
      <c r="BG1314" s="531">
        <f>'Report 2'!$S288</f>
        <v>0</v>
      </c>
      <c r="BH1314" s="531">
        <f>'Report 2'!$T288</f>
        <v>0</v>
      </c>
      <c r="BI1314" s="531">
        <f>'Report 2'!$U288</f>
        <v>0</v>
      </c>
      <c r="CC1314" s="542" t="s">
        <v>669</v>
      </c>
      <c r="CD1314" s="1014" t="s">
        <v>672</v>
      </c>
      <c r="CE1314" s="1014" t="str">
        <f>'Information Input'!$M$14</f>
        <v xml:space="preserve">      -      </v>
      </c>
      <c r="CF1314" s="551" t="s">
        <v>137</v>
      </c>
      <c r="CG1314" s="552">
        <f t="shared" si="222"/>
        <v>43647</v>
      </c>
      <c r="CH1314" s="552">
        <f t="shared" si="223"/>
        <v>43738</v>
      </c>
      <c r="CI1314" s="552">
        <f>'Information Input'!$H$35</f>
        <v>43555</v>
      </c>
      <c r="CJ1314" s="551" t="str">
        <f>'Information Input'!$J$22</f>
        <v>Quarterly</v>
      </c>
      <c r="CK1314" s="552">
        <f>'Information Input'!$H$30</f>
        <v>43555</v>
      </c>
      <c r="CL1314" s="551">
        <f>'Information Input'!$J$18</f>
        <v>2019</v>
      </c>
      <c r="CM1314" s="551" t="s">
        <v>243</v>
      </c>
      <c r="CN1314" s="1014" t="s">
        <v>230</v>
      </c>
      <c r="CO1314" s="542" t="s">
        <v>230</v>
      </c>
      <c r="CP1314" s="542" t="s">
        <v>671</v>
      </c>
      <c r="CQ1314" s="551">
        <v>33</v>
      </c>
      <c r="CR1314" s="542" t="s">
        <v>175</v>
      </c>
      <c r="CS1314" s="542" t="s">
        <v>233</v>
      </c>
      <c r="CT1314" s="1015">
        <f>'Report 1'!$BC$18</f>
        <v>0</v>
      </c>
      <c r="CU1314" s="1016">
        <f>SUMIF('Report 4A'!$G$16:$G$95,$CQ1314,'Report 4A'!$BK$16:$BK$95)</f>
        <v>0</v>
      </c>
      <c r="CV1314" s="1017">
        <f t="shared" si="225"/>
        <v>0</v>
      </c>
    </row>
    <row r="1315" spans="2:100">
      <c r="B1315" s="535" t="s">
        <v>669</v>
      </c>
      <c r="C1315" s="536">
        <v>1</v>
      </c>
      <c r="D1315" s="537" t="str">
        <f>'Information Input'!$M$14</f>
        <v xml:space="preserve">      -      </v>
      </c>
      <c r="E1315" s="537" t="s">
        <v>136</v>
      </c>
      <c r="F1315" s="538">
        <f t="shared" si="226"/>
        <v>43556</v>
      </c>
      <c r="G1315" s="538">
        <f t="shared" si="227"/>
        <v>43646</v>
      </c>
      <c r="H1315" s="538">
        <f>'Information Input'!$H$35</f>
        <v>43555</v>
      </c>
      <c r="I1315" s="537" t="str">
        <f>'Information Input'!$J$22</f>
        <v>Quarterly</v>
      </c>
      <c r="J1315" s="538">
        <f>'Information Input'!$H$30</f>
        <v>43555</v>
      </c>
      <c r="K1315" s="537">
        <f>'Information Input'!$J$18</f>
        <v>2019</v>
      </c>
      <c r="L1315" s="539" t="s">
        <v>91</v>
      </c>
      <c r="M1315" s="540" t="s">
        <v>240</v>
      </c>
      <c r="N1315" s="541" t="s">
        <v>240</v>
      </c>
      <c r="O1315" s="542" t="s">
        <v>671</v>
      </c>
      <c r="P1315" s="537">
        <v>27</v>
      </c>
      <c r="Q1315" s="541" t="s">
        <v>169</v>
      </c>
      <c r="R1315" s="541" t="s">
        <v>235</v>
      </c>
      <c r="S1315" s="543">
        <f>'Report 1'!$AM$18</f>
        <v>0</v>
      </c>
      <c r="T1315" s="544">
        <f>'Report 1'!$AM$47</f>
        <v>0</v>
      </c>
      <c r="U1315" s="545">
        <f>'Report 1'!$AM$133</f>
        <v>0</v>
      </c>
      <c r="AL1315" s="546" t="s">
        <v>669</v>
      </c>
      <c r="AM1315" s="547">
        <v>2</v>
      </c>
      <c r="AN1315" s="547" t="str">
        <f>'Information Input'!$M$14</f>
        <v xml:space="preserve">      -      </v>
      </c>
      <c r="AO1315" s="547" t="s">
        <v>136</v>
      </c>
      <c r="AP1315" s="538">
        <f t="shared" ref="AP1315:AP1355" si="229">DATE(AU1315,4,1)</f>
        <v>43556</v>
      </c>
      <c r="AQ1315" s="538">
        <f t="shared" si="228"/>
        <v>43646</v>
      </c>
      <c r="AR1315" s="538">
        <f>'Information Input'!$H$35</f>
        <v>43555</v>
      </c>
      <c r="AS1315" s="547" t="str">
        <f>'Information Input'!$J$22</f>
        <v>Quarterly</v>
      </c>
      <c r="AT1315" s="538">
        <f>'Information Input'!$H$30</f>
        <v>43555</v>
      </c>
      <c r="AU1315" s="547">
        <f>'Information Input'!$J$18</f>
        <v>2019</v>
      </c>
      <c r="AV1315" s="547" t="s">
        <v>104</v>
      </c>
      <c r="AW1315" s="547" t="s">
        <v>105</v>
      </c>
      <c r="AX1315" s="547" t="s">
        <v>103</v>
      </c>
      <c r="AY1315" s="548" t="s">
        <v>671</v>
      </c>
      <c r="AZ1315" s="547">
        <v>12</v>
      </c>
      <c r="BA1315" s="549" t="s">
        <v>154</v>
      </c>
      <c r="BB1315" s="543" t="s">
        <v>231</v>
      </c>
      <c r="BC1315" s="550">
        <f>'Report 2'!$O289</f>
        <v>0</v>
      </c>
      <c r="BD1315" s="550">
        <f>'Report 2'!$P289</f>
        <v>0</v>
      </c>
      <c r="BE1315" s="550">
        <f>'Report 2'!$Q289</f>
        <v>0</v>
      </c>
      <c r="BF1315" s="550">
        <f>'Report 2'!$R289</f>
        <v>0</v>
      </c>
      <c r="BG1315" s="550">
        <f>'Report 2'!$S289</f>
        <v>0</v>
      </c>
      <c r="BH1315" s="550">
        <f>'Report 2'!$T289</f>
        <v>0</v>
      </c>
      <c r="BI1315" s="550">
        <f>'Report 2'!$U289</f>
        <v>0</v>
      </c>
      <c r="CC1315" s="542" t="s">
        <v>669</v>
      </c>
      <c r="CD1315" s="1014" t="s">
        <v>672</v>
      </c>
      <c r="CE1315" s="1014" t="str">
        <f>'Information Input'!$M$14</f>
        <v xml:space="preserve">      -      </v>
      </c>
      <c r="CF1315" s="551" t="s">
        <v>137</v>
      </c>
      <c r="CG1315" s="552">
        <f t="shared" si="222"/>
        <v>43647</v>
      </c>
      <c r="CH1315" s="552">
        <f t="shared" si="223"/>
        <v>43738</v>
      </c>
      <c r="CI1315" s="552">
        <f>'Information Input'!$H$35</f>
        <v>43555</v>
      </c>
      <c r="CJ1315" s="551" t="str">
        <f>'Information Input'!$J$22</f>
        <v>Quarterly</v>
      </c>
      <c r="CK1315" s="552">
        <f>'Information Input'!$H$30</f>
        <v>43555</v>
      </c>
      <c r="CL1315" s="551">
        <f>'Information Input'!$J$18</f>
        <v>2019</v>
      </c>
      <c r="CM1315" s="551" t="s">
        <v>243</v>
      </c>
      <c r="CN1315" s="1014" t="s">
        <v>230</v>
      </c>
      <c r="CO1315" s="542" t="s">
        <v>230</v>
      </c>
      <c r="CP1315" s="542" t="s">
        <v>671</v>
      </c>
      <c r="CQ1315" s="551">
        <v>34</v>
      </c>
      <c r="CR1315" s="542" t="s">
        <v>176</v>
      </c>
      <c r="CS1315" s="542" t="s">
        <v>238</v>
      </c>
      <c r="CT1315" s="1015">
        <f>'Report 1'!$BC$18</f>
        <v>0</v>
      </c>
      <c r="CU1315" s="1016">
        <f>SUMIF('Report 4A'!$G$16:$G$95,$CQ1315,'Report 4A'!$BK$16:$BK$95)</f>
        <v>0</v>
      </c>
      <c r="CV1315" s="1017">
        <f t="shared" si="225"/>
        <v>0</v>
      </c>
    </row>
    <row r="1316" spans="2:100">
      <c r="B1316" s="535" t="s">
        <v>669</v>
      </c>
      <c r="C1316" s="536">
        <v>1</v>
      </c>
      <c r="D1316" s="537" t="str">
        <f>'Information Input'!$M$14</f>
        <v xml:space="preserve">      -      </v>
      </c>
      <c r="E1316" s="537" t="s">
        <v>136</v>
      </c>
      <c r="F1316" s="538">
        <f t="shared" si="226"/>
        <v>43556</v>
      </c>
      <c r="G1316" s="538">
        <f t="shared" si="227"/>
        <v>43646</v>
      </c>
      <c r="H1316" s="538">
        <f>'Information Input'!$H$35</f>
        <v>43555</v>
      </c>
      <c r="I1316" s="537" t="str">
        <f>'Information Input'!$J$22</f>
        <v>Quarterly</v>
      </c>
      <c r="J1316" s="538">
        <f>'Information Input'!$H$30</f>
        <v>43555</v>
      </c>
      <c r="K1316" s="537">
        <f>'Information Input'!$J$18</f>
        <v>2019</v>
      </c>
      <c r="L1316" s="539" t="s">
        <v>91</v>
      </c>
      <c r="M1316" s="540" t="s">
        <v>240</v>
      </c>
      <c r="N1316" s="541" t="s">
        <v>240</v>
      </c>
      <c r="O1316" s="542" t="s">
        <v>671</v>
      </c>
      <c r="P1316" s="537">
        <v>28</v>
      </c>
      <c r="Q1316" s="541" t="s">
        <v>170</v>
      </c>
      <c r="R1316" s="541" t="s">
        <v>235</v>
      </c>
      <c r="S1316" s="543">
        <f>'Report 1'!$AM$18</f>
        <v>0</v>
      </c>
      <c r="T1316" s="544">
        <f>'Report 1'!$AM$48</f>
        <v>0</v>
      </c>
      <c r="U1316" s="545">
        <f>'Report 1'!$AM$134</f>
        <v>0</v>
      </c>
      <c r="AL1316" s="546" t="s">
        <v>669</v>
      </c>
      <c r="AM1316" s="547">
        <v>2</v>
      </c>
      <c r="AN1316" s="547" t="str">
        <f>'Information Input'!$M$14</f>
        <v xml:space="preserve">      -      </v>
      </c>
      <c r="AO1316" s="547" t="s">
        <v>136</v>
      </c>
      <c r="AP1316" s="538">
        <f t="shared" si="229"/>
        <v>43556</v>
      </c>
      <c r="AQ1316" s="538">
        <f t="shared" si="228"/>
        <v>43646</v>
      </c>
      <c r="AR1316" s="538">
        <f>'Information Input'!$H$35</f>
        <v>43555</v>
      </c>
      <c r="AS1316" s="547" t="str">
        <f>'Information Input'!$J$22</f>
        <v>Quarterly</v>
      </c>
      <c r="AT1316" s="538">
        <f>'Information Input'!$H$30</f>
        <v>43555</v>
      </c>
      <c r="AU1316" s="547">
        <f>'Information Input'!$J$18</f>
        <v>2019</v>
      </c>
      <c r="AV1316" s="547" t="s">
        <v>104</v>
      </c>
      <c r="AW1316" s="547" t="s">
        <v>105</v>
      </c>
      <c r="AX1316" s="547" t="s">
        <v>103</v>
      </c>
      <c r="AY1316" s="548" t="s">
        <v>671</v>
      </c>
      <c r="AZ1316" s="547">
        <v>13</v>
      </c>
      <c r="BA1316" s="549" t="s">
        <v>155</v>
      </c>
      <c r="BB1316" s="543" t="s">
        <v>232</v>
      </c>
      <c r="BC1316" s="550">
        <f>'Report 2'!$O290</f>
        <v>0</v>
      </c>
      <c r="BD1316" s="550">
        <f>'Report 2'!$P290</f>
        <v>0</v>
      </c>
      <c r="BE1316" s="550">
        <f>'Report 2'!$Q290</f>
        <v>0</v>
      </c>
      <c r="BF1316" s="550">
        <f>'Report 2'!$R290</f>
        <v>0</v>
      </c>
      <c r="BG1316" s="550">
        <f>'Report 2'!$S290</f>
        <v>0</v>
      </c>
      <c r="BH1316" s="550">
        <f>'Report 2'!$T290</f>
        <v>0</v>
      </c>
      <c r="BI1316" s="550">
        <f>'Report 2'!$U290</f>
        <v>0</v>
      </c>
      <c r="CC1316" s="542" t="s">
        <v>669</v>
      </c>
      <c r="CD1316" s="1014" t="s">
        <v>672</v>
      </c>
      <c r="CE1316" s="1014" t="str">
        <f>'Information Input'!$M$14</f>
        <v xml:space="preserve">      -      </v>
      </c>
      <c r="CF1316" s="551" t="s">
        <v>137</v>
      </c>
      <c r="CG1316" s="552">
        <f t="shared" si="222"/>
        <v>43647</v>
      </c>
      <c r="CH1316" s="552">
        <f t="shared" si="223"/>
        <v>43738</v>
      </c>
      <c r="CI1316" s="552">
        <f>'Information Input'!$H$35</f>
        <v>43555</v>
      </c>
      <c r="CJ1316" s="551" t="str">
        <f>'Information Input'!$J$22</f>
        <v>Quarterly</v>
      </c>
      <c r="CK1316" s="552">
        <f>'Information Input'!$H$30</f>
        <v>43555</v>
      </c>
      <c r="CL1316" s="551">
        <f>'Information Input'!$J$18</f>
        <v>2019</v>
      </c>
      <c r="CM1316" s="551" t="s">
        <v>243</v>
      </c>
      <c r="CN1316" s="1014" t="s">
        <v>230</v>
      </c>
      <c r="CO1316" s="542" t="s">
        <v>230</v>
      </c>
      <c r="CP1316" s="542" t="s">
        <v>671</v>
      </c>
      <c r="CQ1316" s="551">
        <v>35</v>
      </c>
      <c r="CR1316" s="542" t="s">
        <v>177</v>
      </c>
      <c r="CS1316" s="542" t="s">
        <v>235</v>
      </c>
      <c r="CT1316" s="1015">
        <f>'Report 1'!$BC$18</f>
        <v>0</v>
      </c>
      <c r="CU1316" s="1016">
        <f>SUMIF('Report 4A'!$G$16:$G$95,$CQ1316,'Report 4A'!$BK$16:$BK$95)</f>
        <v>0</v>
      </c>
      <c r="CV1316" s="1017">
        <f t="shared" si="225"/>
        <v>0</v>
      </c>
    </row>
    <row r="1317" spans="2:100">
      <c r="B1317" s="535" t="s">
        <v>669</v>
      </c>
      <c r="C1317" s="536">
        <v>1</v>
      </c>
      <c r="D1317" s="537" t="str">
        <f>'Information Input'!$M$14</f>
        <v xml:space="preserve">      -      </v>
      </c>
      <c r="E1317" s="537" t="s">
        <v>136</v>
      </c>
      <c r="F1317" s="538">
        <f t="shared" si="226"/>
        <v>43556</v>
      </c>
      <c r="G1317" s="538">
        <f t="shared" si="227"/>
        <v>43646</v>
      </c>
      <c r="H1317" s="538">
        <f>'Information Input'!$H$35</f>
        <v>43555</v>
      </c>
      <c r="I1317" s="537" t="str">
        <f>'Information Input'!$J$22</f>
        <v>Quarterly</v>
      </c>
      <c r="J1317" s="538">
        <f>'Information Input'!$H$30</f>
        <v>43555</v>
      </c>
      <c r="K1317" s="537">
        <f>'Information Input'!$J$18</f>
        <v>2019</v>
      </c>
      <c r="L1317" s="539" t="s">
        <v>91</v>
      </c>
      <c r="M1317" s="540" t="s">
        <v>240</v>
      </c>
      <c r="N1317" s="541" t="s">
        <v>240</v>
      </c>
      <c r="O1317" s="542" t="s">
        <v>671</v>
      </c>
      <c r="P1317" s="537">
        <v>29</v>
      </c>
      <c r="Q1317" s="541" t="s">
        <v>171</v>
      </c>
      <c r="R1317" s="541" t="s">
        <v>238</v>
      </c>
      <c r="S1317" s="543">
        <f>'Report 1'!$AM$18</f>
        <v>0</v>
      </c>
      <c r="T1317" s="544">
        <f>'Report 1'!$AM$49</f>
        <v>0</v>
      </c>
      <c r="U1317" s="545">
        <f>'Report 1'!$AM$135</f>
        <v>0</v>
      </c>
      <c r="AL1317" s="546" t="s">
        <v>669</v>
      </c>
      <c r="AM1317" s="547">
        <v>2</v>
      </c>
      <c r="AN1317" s="547" t="str">
        <f>'Information Input'!$M$14</f>
        <v xml:space="preserve">      -      </v>
      </c>
      <c r="AO1317" s="547" t="s">
        <v>136</v>
      </c>
      <c r="AP1317" s="538">
        <f t="shared" si="229"/>
        <v>43556</v>
      </c>
      <c r="AQ1317" s="538">
        <f t="shared" si="228"/>
        <v>43646</v>
      </c>
      <c r="AR1317" s="538">
        <f>'Information Input'!$H$35</f>
        <v>43555</v>
      </c>
      <c r="AS1317" s="547" t="str">
        <f>'Information Input'!$J$22</f>
        <v>Quarterly</v>
      </c>
      <c r="AT1317" s="538">
        <f>'Information Input'!$H$30</f>
        <v>43555</v>
      </c>
      <c r="AU1317" s="547">
        <f>'Information Input'!$J$18</f>
        <v>2019</v>
      </c>
      <c r="AV1317" s="547" t="s">
        <v>104</v>
      </c>
      <c r="AW1317" s="547" t="s">
        <v>105</v>
      </c>
      <c r="AX1317" s="547" t="s">
        <v>103</v>
      </c>
      <c r="AY1317" s="548" t="s">
        <v>671</v>
      </c>
      <c r="AZ1317" s="547">
        <v>14</v>
      </c>
      <c r="BA1317" s="549" t="s">
        <v>156</v>
      </c>
      <c r="BB1317" s="543" t="s">
        <v>233</v>
      </c>
      <c r="BC1317" s="550">
        <f>'Report 2'!$O291</f>
        <v>0</v>
      </c>
      <c r="BD1317" s="550">
        <f>'Report 2'!$P291</f>
        <v>0</v>
      </c>
      <c r="BE1317" s="550">
        <f>'Report 2'!$Q291</f>
        <v>0</v>
      </c>
      <c r="BF1317" s="550">
        <f>'Report 2'!$R291</f>
        <v>0</v>
      </c>
      <c r="BG1317" s="550">
        <f>'Report 2'!$S291</f>
        <v>0</v>
      </c>
      <c r="BH1317" s="550">
        <f>'Report 2'!$T291</f>
        <v>0</v>
      </c>
      <c r="BI1317" s="550">
        <f>'Report 2'!$U291</f>
        <v>0</v>
      </c>
      <c r="CC1317" s="542" t="s">
        <v>669</v>
      </c>
      <c r="CD1317" s="1014" t="s">
        <v>672</v>
      </c>
      <c r="CE1317" s="1014" t="str">
        <f>'Information Input'!$M$14</f>
        <v xml:space="preserve">      -      </v>
      </c>
      <c r="CF1317" s="551" t="s">
        <v>137</v>
      </c>
      <c r="CG1317" s="552">
        <f t="shared" si="222"/>
        <v>43647</v>
      </c>
      <c r="CH1317" s="552">
        <f t="shared" si="223"/>
        <v>43738</v>
      </c>
      <c r="CI1317" s="552">
        <f>'Information Input'!$H$35</f>
        <v>43555</v>
      </c>
      <c r="CJ1317" s="551" t="str">
        <f>'Information Input'!$J$22</f>
        <v>Quarterly</v>
      </c>
      <c r="CK1317" s="552">
        <f>'Information Input'!$H$30</f>
        <v>43555</v>
      </c>
      <c r="CL1317" s="551">
        <f>'Information Input'!$J$18</f>
        <v>2019</v>
      </c>
      <c r="CM1317" s="551" t="s">
        <v>243</v>
      </c>
      <c r="CN1317" s="1014" t="s">
        <v>230</v>
      </c>
      <c r="CO1317" s="542" t="s">
        <v>230</v>
      </c>
      <c r="CP1317" s="542" t="s">
        <v>671</v>
      </c>
      <c r="CQ1317" s="551">
        <v>36</v>
      </c>
      <c r="CR1317" s="542" t="s">
        <v>178</v>
      </c>
      <c r="CS1317" s="542" t="s">
        <v>235</v>
      </c>
      <c r="CT1317" s="1015">
        <f>'Report 1'!$BC$18</f>
        <v>0</v>
      </c>
      <c r="CU1317" s="1016">
        <f>SUMIF('Report 4A'!$G$16:$G$95,$CQ1317,'Report 4A'!$BK$16:$BK$95)</f>
        <v>0</v>
      </c>
      <c r="CV1317" s="1017">
        <f t="shared" si="225"/>
        <v>0</v>
      </c>
    </row>
    <row r="1318" spans="2:100">
      <c r="B1318" s="535" t="s">
        <v>669</v>
      </c>
      <c r="C1318" s="536">
        <v>1</v>
      </c>
      <c r="D1318" s="537" t="str">
        <f>'Information Input'!$M$14</f>
        <v xml:space="preserve">      -      </v>
      </c>
      <c r="E1318" s="537" t="s">
        <v>136</v>
      </c>
      <c r="F1318" s="538">
        <f t="shared" si="226"/>
        <v>43556</v>
      </c>
      <c r="G1318" s="538">
        <f t="shared" si="227"/>
        <v>43646</v>
      </c>
      <c r="H1318" s="538">
        <f>'Information Input'!$H$35</f>
        <v>43555</v>
      </c>
      <c r="I1318" s="537" t="str">
        <f>'Information Input'!$J$22</f>
        <v>Quarterly</v>
      </c>
      <c r="J1318" s="538">
        <f>'Information Input'!$H$30</f>
        <v>43555</v>
      </c>
      <c r="K1318" s="537">
        <f>'Information Input'!$J$18</f>
        <v>2019</v>
      </c>
      <c r="L1318" s="539" t="s">
        <v>91</v>
      </c>
      <c r="M1318" s="540" t="s">
        <v>240</v>
      </c>
      <c r="N1318" s="541" t="s">
        <v>240</v>
      </c>
      <c r="O1318" s="542" t="s">
        <v>671</v>
      </c>
      <c r="P1318" s="537">
        <v>30</v>
      </c>
      <c r="Q1318" s="541" t="s">
        <v>172</v>
      </c>
      <c r="R1318" s="541" t="s">
        <v>238</v>
      </c>
      <c r="S1318" s="543">
        <f>'Report 1'!$AM$18</f>
        <v>0</v>
      </c>
      <c r="T1318" s="544">
        <f>'Report 1'!$AM$50</f>
        <v>0</v>
      </c>
      <c r="U1318" s="545">
        <f>'Report 1'!$AM$136</f>
        <v>0</v>
      </c>
      <c r="AL1318" s="546" t="s">
        <v>669</v>
      </c>
      <c r="AM1318" s="547">
        <v>2</v>
      </c>
      <c r="AN1318" s="547" t="str">
        <f>'Information Input'!$M$14</f>
        <v xml:space="preserve">      -      </v>
      </c>
      <c r="AO1318" s="547" t="s">
        <v>136</v>
      </c>
      <c r="AP1318" s="538">
        <f t="shared" si="229"/>
        <v>43556</v>
      </c>
      <c r="AQ1318" s="538">
        <f t="shared" si="228"/>
        <v>43646</v>
      </c>
      <c r="AR1318" s="538">
        <f>'Information Input'!$H$35</f>
        <v>43555</v>
      </c>
      <c r="AS1318" s="547" t="str">
        <f>'Information Input'!$J$22</f>
        <v>Quarterly</v>
      </c>
      <c r="AT1318" s="538">
        <f>'Information Input'!$H$30</f>
        <v>43555</v>
      </c>
      <c r="AU1318" s="547">
        <f>'Information Input'!$J$18</f>
        <v>2019</v>
      </c>
      <c r="AV1318" s="547" t="s">
        <v>104</v>
      </c>
      <c r="AW1318" s="547" t="s">
        <v>105</v>
      </c>
      <c r="AX1318" s="547" t="s">
        <v>103</v>
      </c>
      <c r="AY1318" s="548" t="s">
        <v>671</v>
      </c>
      <c r="AZ1318" s="547">
        <v>15</v>
      </c>
      <c r="BA1318" s="549" t="s">
        <v>157</v>
      </c>
      <c r="BB1318" s="543" t="s">
        <v>234</v>
      </c>
      <c r="BC1318" s="550">
        <f>'Report 2'!$O292</f>
        <v>0</v>
      </c>
      <c r="BD1318" s="550">
        <f>'Report 2'!$P292</f>
        <v>0</v>
      </c>
      <c r="BE1318" s="550">
        <f>'Report 2'!$Q292</f>
        <v>0</v>
      </c>
      <c r="BF1318" s="550">
        <f>'Report 2'!$R292</f>
        <v>0</v>
      </c>
      <c r="BG1318" s="550">
        <f>'Report 2'!$S292</f>
        <v>0</v>
      </c>
      <c r="BH1318" s="550">
        <f>'Report 2'!$T292</f>
        <v>0</v>
      </c>
      <c r="BI1318" s="550">
        <f>'Report 2'!$U292</f>
        <v>0</v>
      </c>
      <c r="CC1318" s="542" t="s">
        <v>669</v>
      </c>
      <c r="CD1318" s="1014" t="s">
        <v>672</v>
      </c>
      <c r="CE1318" s="1014" t="str">
        <f>'Information Input'!$M$14</f>
        <v xml:space="preserve">      -      </v>
      </c>
      <c r="CF1318" s="551" t="s">
        <v>137</v>
      </c>
      <c r="CG1318" s="552">
        <f t="shared" si="222"/>
        <v>43647</v>
      </c>
      <c r="CH1318" s="552">
        <f t="shared" si="223"/>
        <v>43738</v>
      </c>
      <c r="CI1318" s="552">
        <f>'Information Input'!$H$35</f>
        <v>43555</v>
      </c>
      <c r="CJ1318" s="551" t="str">
        <f>'Information Input'!$J$22</f>
        <v>Quarterly</v>
      </c>
      <c r="CK1318" s="552">
        <f>'Information Input'!$H$30</f>
        <v>43555</v>
      </c>
      <c r="CL1318" s="551">
        <f>'Information Input'!$J$18</f>
        <v>2019</v>
      </c>
      <c r="CM1318" s="551" t="s">
        <v>243</v>
      </c>
      <c r="CN1318" s="1014" t="s">
        <v>230</v>
      </c>
      <c r="CO1318" s="542" t="s">
        <v>230</v>
      </c>
      <c r="CP1318" s="542" t="s">
        <v>671</v>
      </c>
      <c r="CQ1318" s="551">
        <v>37</v>
      </c>
      <c r="CR1318" s="542" t="s">
        <v>179</v>
      </c>
      <c r="CS1318" s="542" t="s">
        <v>231</v>
      </c>
      <c r="CT1318" s="1015">
        <f>'Report 1'!$BC$18</f>
        <v>0</v>
      </c>
      <c r="CU1318" s="1016">
        <f>SUMIF('Report 4A'!$G$16:$G$95,$CQ1318,'Report 4A'!$BK$16:$BK$95)</f>
        <v>0</v>
      </c>
      <c r="CV1318" s="1017">
        <f t="shared" si="225"/>
        <v>0</v>
      </c>
    </row>
    <row r="1319" spans="2:100">
      <c r="B1319" s="535" t="s">
        <v>669</v>
      </c>
      <c r="C1319" s="536">
        <v>1</v>
      </c>
      <c r="D1319" s="537" t="str">
        <f>'Information Input'!$M$14</f>
        <v xml:space="preserve">      -      </v>
      </c>
      <c r="E1319" s="537" t="s">
        <v>136</v>
      </c>
      <c r="F1319" s="538">
        <f t="shared" si="226"/>
        <v>43556</v>
      </c>
      <c r="G1319" s="538">
        <f t="shared" si="227"/>
        <v>43646</v>
      </c>
      <c r="H1319" s="538">
        <f>'Information Input'!$H$35</f>
        <v>43555</v>
      </c>
      <c r="I1319" s="537" t="str">
        <f>'Information Input'!$J$22</f>
        <v>Quarterly</v>
      </c>
      <c r="J1319" s="538">
        <f>'Information Input'!$H$30</f>
        <v>43555</v>
      </c>
      <c r="K1319" s="537">
        <f>'Information Input'!$J$18</f>
        <v>2019</v>
      </c>
      <c r="L1319" s="539" t="s">
        <v>91</v>
      </c>
      <c r="M1319" s="540" t="s">
        <v>240</v>
      </c>
      <c r="N1319" s="541" t="s">
        <v>240</v>
      </c>
      <c r="O1319" s="542" t="s">
        <v>671</v>
      </c>
      <c r="P1319" s="537">
        <v>31</v>
      </c>
      <c r="Q1319" s="541" t="s">
        <v>173</v>
      </c>
      <c r="R1319" s="541" t="s">
        <v>233</v>
      </c>
      <c r="S1319" s="543">
        <f>'Report 1'!$AM$18</f>
        <v>0</v>
      </c>
      <c r="T1319" s="544">
        <f>'Report 1'!$AM$51</f>
        <v>0</v>
      </c>
      <c r="U1319" s="545">
        <f>'Report 1'!$AM$137</f>
        <v>0</v>
      </c>
      <c r="AL1319" s="546" t="s">
        <v>669</v>
      </c>
      <c r="AM1319" s="547">
        <v>2</v>
      </c>
      <c r="AN1319" s="547" t="str">
        <f>'Information Input'!$M$14</f>
        <v xml:space="preserve">      -      </v>
      </c>
      <c r="AO1319" s="547" t="s">
        <v>136</v>
      </c>
      <c r="AP1319" s="538">
        <f t="shared" si="229"/>
        <v>43556</v>
      </c>
      <c r="AQ1319" s="538">
        <f t="shared" si="228"/>
        <v>43646</v>
      </c>
      <c r="AR1319" s="538">
        <f>'Information Input'!$H$35</f>
        <v>43555</v>
      </c>
      <c r="AS1319" s="547" t="str">
        <f>'Information Input'!$J$22</f>
        <v>Quarterly</v>
      </c>
      <c r="AT1319" s="538">
        <f>'Information Input'!$H$30</f>
        <v>43555</v>
      </c>
      <c r="AU1319" s="547">
        <f>'Information Input'!$J$18</f>
        <v>2019</v>
      </c>
      <c r="AV1319" s="547" t="s">
        <v>104</v>
      </c>
      <c r="AW1319" s="547" t="s">
        <v>105</v>
      </c>
      <c r="AX1319" s="547" t="s">
        <v>103</v>
      </c>
      <c r="AY1319" s="548" t="s">
        <v>671</v>
      </c>
      <c r="AZ1319" s="547">
        <v>16</v>
      </c>
      <c r="BA1319" s="549" t="s">
        <v>158</v>
      </c>
      <c r="BB1319" s="543" t="s">
        <v>235</v>
      </c>
      <c r="BC1319" s="550">
        <f>'Report 2'!$O293</f>
        <v>0</v>
      </c>
      <c r="BD1319" s="550">
        <f>'Report 2'!$P293</f>
        <v>0</v>
      </c>
      <c r="BE1319" s="550">
        <f>'Report 2'!$Q293</f>
        <v>0</v>
      </c>
      <c r="BF1319" s="550">
        <f>'Report 2'!$R293</f>
        <v>0</v>
      </c>
      <c r="BG1319" s="550">
        <f>'Report 2'!$S293</f>
        <v>0</v>
      </c>
      <c r="BH1319" s="550">
        <f>'Report 2'!$T293</f>
        <v>0</v>
      </c>
      <c r="BI1319" s="550">
        <f>'Report 2'!$U293</f>
        <v>0</v>
      </c>
      <c r="CC1319" s="542" t="s">
        <v>669</v>
      </c>
      <c r="CD1319" s="1014" t="s">
        <v>672</v>
      </c>
      <c r="CE1319" s="1014" t="str">
        <f>'Information Input'!$M$14</f>
        <v xml:space="preserve">      -      </v>
      </c>
      <c r="CF1319" s="551" t="s">
        <v>137</v>
      </c>
      <c r="CG1319" s="552">
        <f t="shared" si="222"/>
        <v>43647</v>
      </c>
      <c r="CH1319" s="552">
        <f t="shared" si="223"/>
        <v>43738</v>
      </c>
      <c r="CI1319" s="552">
        <f>'Information Input'!$H$35</f>
        <v>43555</v>
      </c>
      <c r="CJ1319" s="551" t="str">
        <f>'Information Input'!$J$22</f>
        <v>Quarterly</v>
      </c>
      <c r="CK1319" s="552">
        <f>'Information Input'!$H$30</f>
        <v>43555</v>
      </c>
      <c r="CL1319" s="551">
        <f>'Information Input'!$J$18</f>
        <v>2019</v>
      </c>
      <c r="CM1319" s="551" t="s">
        <v>243</v>
      </c>
      <c r="CN1319" s="1014" t="s">
        <v>230</v>
      </c>
      <c r="CO1319" s="542" t="s">
        <v>230</v>
      </c>
      <c r="CP1319" s="542" t="s">
        <v>671</v>
      </c>
      <c r="CQ1319" s="551">
        <v>38</v>
      </c>
      <c r="CR1319" s="542" t="s">
        <v>180</v>
      </c>
      <c r="CS1319" s="542" t="s">
        <v>233</v>
      </c>
      <c r="CT1319" s="1015">
        <f>'Report 1'!$BC$18</f>
        <v>0</v>
      </c>
      <c r="CU1319" s="1016">
        <f>SUMIF('Report 4A'!$G$16:$G$95,$CQ1319,'Report 4A'!$BK$16:$BK$95)</f>
        <v>0</v>
      </c>
      <c r="CV1319" s="1017">
        <f t="shared" si="225"/>
        <v>0</v>
      </c>
    </row>
    <row r="1320" spans="2:100">
      <c r="B1320" s="535" t="s">
        <v>669</v>
      </c>
      <c r="C1320" s="536">
        <v>1</v>
      </c>
      <c r="D1320" s="537" t="str">
        <f>'Information Input'!$M$14</f>
        <v xml:space="preserve">      -      </v>
      </c>
      <c r="E1320" s="537" t="s">
        <v>136</v>
      </c>
      <c r="F1320" s="538">
        <f t="shared" si="226"/>
        <v>43556</v>
      </c>
      <c r="G1320" s="538">
        <f t="shared" si="227"/>
        <v>43646</v>
      </c>
      <c r="H1320" s="538">
        <f>'Information Input'!$H$35</f>
        <v>43555</v>
      </c>
      <c r="I1320" s="537" t="str">
        <f>'Information Input'!$J$22</f>
        <v>Quarterly</v>
      </c>
      <c r="J1320" s="538">
        <f>'Information Input'!$H$30</f>
        <v>43555</v>
      </c>
      <c r="K1320" s="537">
        <f>'Information Input'!$J$18</f>
        <v>2019</v>
      </c>
      <c r="L1320" s="539" t="s">
        <v>91</v>
      </c>
      <c r="M1320" s="540" t="s">
        <v>240</v>
      </c>
      <c r="N1320" s="541" t="s">
        <v>240</v>
      </c>
      <c r="O1320" s="542" t="s">
        <v>671</v>
      </c>
      <c r="P1320" s="537">
        <v>32</v>
      </c>
      <c r="Q1320" s="541" t="s">
        <v>174</v>
      </c>
      <c r="R1320" s="541" t="s">
        <v>238</v>
      </c>
      <c r="S1320" s="543">
        <f>'Report 1'!$AM$18</f>
        <v>0</v>
      </c>
      <c r="T1320" s="544">
        <f>'Report 1'!$AM$52</f>
        <v>0</v>
      </c>
      <c r="U1320" s="545">
        <f>'Report 1'!$AM$138</f>
        <v>0</v>
      </c>
      <c r="AL1320" s="546" t="s">
        <v>669</v>
      </c>
      <c r="AM1320" s="547">
        <v>2</v>
      </c>
      <c r="AN1320" s="547" t="str">
        <f>'Information Input'!$M$14</f>
        <v xml:space="preserve">      -      </v>
      </c>
      <c r="AO1320" s="547" t="s">
        <v>136</v>
      </c>
      <c r="AP1320" s="538">
        <f t="shared" si="229"/>
        <v>43556</v>
      </c>
      <c r="AQ1320" s="538">
        <f t="shared" si="228"/>
        <v>43646</v>
      </c>
      <c r="AR1320" s="538">
        <f>'Information Input'!$H$35</f>
        <v>43555</v>
      </c>
      <c r="AS1320" s="547" t="str">
        <f>'Information Input'!$J$22</f>
        <v>Quarterly</v>
      </c>
      <c r="AT1320" s="538">
        <f>'Information Input'!$H$30</f>
        <v>43555</v>
      </c>
      <c r="AU1320" s="547">
        <f>'Information Input'!$J$18</f>
        <v>2019</v>
      </c>
      <c r="AV1320" s="547" t="s">
        <v>104</v>
      </c>
      <c r="AW1320" s="547" t="s">
        <v>105</v>
      </c>
      <c r="AX1320" s="547" t="s">
        <v>103</v>
      </c>
      <c r="AY1320" s="548" t="s">
        <v>671</v>
      </c>
      <c r="AZ1320" s="547">
        <v>17</v>
      </c>
      <c r="BA1320" s="549" t="s">
        <v>159</v>
      </c>
      <c r="BB1320" s="543" t="s">
        <v>235</v>
      </c>
      <c r="BC1320" s="550">
        <f>'Report 2'!$O294</f>
        <v>0</v>
      </c>
      <c r="BD1320" s="550">
        <f>'Report 2'!$P294</f>
        <v>0</v>
      </c>
      <c r="BE1320" s="550">
        <f>'Report 2'!$Q294</f>
        <v>0</v>
      </c>
      <c r="BF1320" s="550">
        <f>'Report 2'!$R294</f>
        <v>0</v>
      </c>
      <c r="BG1320" s="550">
        <f>'Report 2'!$S294</f>
        <v>0</v>
      </c>
      <c r="BH1320" s="550">
        <f>'Report 2'!$T294</f>
        <v>0</v>
      </c>
      <c r="BI1320" s="550">
        <f>'Report 2'!$U294</f>
        <v>0</v>
      </c>
      <c r="CC1320" s="542" t="s">
        <v>669</v>
      </c>
      <c r="CD1320" s="1014" t="s">
        <v>672</v>
      </c>
      <c r="CE1320" s="1014" t="str">
        <f>'Information Input'!$M$14</f>
        <v xml:space="preserve">      -      </v>
      </c>
      <c r="CF1320" s="551" t="s">
        <v>137</v>
      </c>
      <c r="CG1320" s="552">
        <f t="shared" si="222"/>
        <v>43647</v>
      </c>
      <c r="CH1320" s="552">
        <f t="shared" si="223"/>
        <v>43738</v>
      </c>
      <c r="CI1320" s="552">
        <f>'Information Input'!$H$35</f>
        <v>43555</v>
      </c>
      <c r="CJ1320" s="551" t="str">
        <f>'Information Input'!$J$22</f>
        <v>Quarterly</v>
      </c>
      <c r="CK1320" s="552">
        <f>'Information Input'!$H$30</f>
        <v>43555</v>
      </c>
      <c r="CL1320" s="551">
        <f>'Information Input'!$J$18</f>
        <v>2019</v>
      </c>
      <c r="CM1320" s="551" t="s">
        <v>243</v>
      </c>
      <c r="CN1320" s="1014" t="s">
        <v>230</v>
      </c>
      <c r="CO1320" s="542" t="s">
        <v>230</v>
      </c>
      <c r="CP1320" s="542" t="s">
        <v>671</v>
      </c>
      <c r="CQ1320" s="551">
        <v>39</v>
      </c>
      <c r="CR1320" s="542" t="s">
        <v>181</v>
      </c>
      <c r="CS1320" s="542" t="s">
        <v>233</v>
      </c>
      <c r="CT1320" s="1015">
        <f>'Report 1'!$BC$18</f>
        <v>0</v>
      </c>
      <c r="CU1320" s="1016">
        <f>SUMIF('Report 4A'!$G$16:$G$95,$CQ1320,'Report 4A'!$BK$16:$BK$95)</f>
        <v>0</v>
      </c>
      <c r="CV1320" s="1017">
        <f t="shared" si="225"/>
        <v>0</v>
      </c>
    </row>
    <row r="1321" spans="2:100">
      <c r="B1321" s="535" t="s">
        <v>669</v>
      </c>
      <c r="C1321" s="536">
        <v>1</v>
      </c>
      <c r="D1321" s="537" t="str">
        <f>'Information Input'!$M$14</f>
        <v xml:space="preserve">      -      </v>
      </c>
      <c r="E1321" s="537" t="s">
        <v>136</v>
      </c>
      <c r="F1321" s="538">
        <f t="shared" si="226"/>
        <v>43556</v>
      </c>
      <c r="G1321" s="538">
        <f t="shared" si="227"/>
        <v>43646</v>
      </c>
      <c r="H1321" s="538">
        <f>'Information Input'!$H$35</f>
        <v>43555</v>
      </c>
      <c r="I1321" s="537" t="str">
        <f>'Information Input'!$J$22</f>
        <v>Quarterly</v>
      </c>
      <c r="J1321" s="538">
        <f>'Information Input'!$H$30</f>
        <v>43555</v>
      </c>
      <c r="K1321" s="537">
        <f>'Information Input'!$J$18</f>
        <v>2019</v>
      </c>
      <c r="L1321" s="539" t="s">
        <v>91</v>
      </c>
      <c r="M1321" s="540" t="s">
        <v>240</v>
      </c>
      <c r="N1321" s="541" t="s">
        <v>240</v>
      </c>
      <c r="O1321" s="542" t="s">
        <v>671</v>
      </c>
      <c r="P1321" s="537">
        <v>33</v>
      </c>
      <c r="Q1321" s="541" t="s">
        <v>175</v>
      </c>
      <c r="R1321" s="541" t="s">
        <v>233</v>
      </c>
      <c r="S1321" s="543">
        <f>'Report 1'!$AM$18</f>
        <v>0</v>
      </c>
      <c r="T1321" s="544">
        <f>'Report 1'!$AM$53</f>
        <v>0</v>
      </c>
      <c r="U1321" s="545">
        <f>'Report 1'!$AM$139</f>
        <v>0</v>
      </c>
      <c r="AL1321" s="546" t="s">
        <v>669</v>
      </c>
      <c r="AM1321" s="547">
        <v>2</v>
      </c>
      <c r="AN1321" s="547" t="str">
        <f>'Information Input'!$M$14</f>
        <v xml:space="preserve">      -      </v>
      </c>
      <c r="AO1321" s="547" t="s">
        <v>136</v>
      </c>
      <c r="AP1321" s="538">
        <f t="shared" si="229"/>
        <v>43556</v>
      </c>
      <c r="AQ1321" s="538">
        <f t="shared" si="228"/>
        <v>43646</v>
      </c>
      <c r="AR1321" s="538">
        <f>'Information Input'!$H$35</f>
        <v>43555</v>
      </c>
      <c r="AS1321" s="547" t="str">
        <f>'Information Input'!$J$22</f>
        <v>Quarterly</v>
      </c>
      <c r="AT1321" s="538">
        <f>'Information Input'!$H$30</f>
        <v>43555</v>
      </c>
      <c r="AU1321" s="547">
        <f>'Information Input'!$J$18</f>
        <v>2019</v>
      </c>
      <c r="AV1321" s="547" t="s">
        <v>104</v>
      </c>
      <c r="AW1321" s="547" t="s">
        <v>105</v>
      </c>
      <c r="AX1321" s="547" t="s">
        <v>103</v>
      </c>
      <c r="AY1321" s="548" t="s">
        <v>671</v>
      </c>
      <c r="AZ1321" s="547">
        <v>18</v>
      </c>
      <c r="BA1321" s="549" t="s">
        <v>160</v>
      </c>
      <c r="BB1321" s="543" t="s">
        <v>235</v>
      </c>
      <c r="BC1321" s="550">
        <f>'Report 2'!$O295</f>
        <v>0</v>
      </c>
      <c r="BD1321" s="550">
        <f>'Report 2'!$P295</f>
        <v>0</v>
      </c>
      <c r="BE1321" s="550">
        <f>'Report 2'!$Q295</f>
        <v>0</v>
      </c>
      <c r="BF1321" s="550">
        <f>'Report 2'!$R295</f>
        <v>0</v>
      </c>
      <c r="BG1321" s="550">
        <f>'Report 2'!$S295</f>
        <v>0</v>
      </c>
      <c r="BH1321" s="550">
        <f>'Report 2'!$T295</f>
        <v>0</v>
      </c>
      <c r="BI1321" s="550">
        <f>'Report 2'!$U295</f>
        <v>0</v>
      </c>
      <c r="CC1321" s="542" t="s">
        <v>669</v>
      </c>
      <c r="CD1321" s="1014" t="s">
        <v>672</v>
      </c>
      <c r="CE1321" s="1014" t="str">
        <f>'Information Input'!$M$14</f>
        <v xml:space="preserve">      -      </v>
      </c>
      <c r="CF1321" s="551" t="s">
        <v>137</v>
      </c>
      <c r="CG1321" s="552">
        <f t="shared" si="222"/>
        <v>43647</v>
      </c>
      <c r="CH1321" s="552">
        <f t="shared" si="223"/>
        <v>43738</v>
      </c>
      <c r="CI1321" s="552">
        <f>'Information Input'!$H$35</f>
        <v>43555</v>
      </c>
      <c r="CJ1321" s="551" t="str">
        <f>'Information Input'!$J$22</f>
        <v>Quarterly</v>
      </c>
      <c r="CK1321" s="552">
        <f>'Information Input'!$H$30</f>
        <v>43555</v>
      </c>
      <c r="CL1321" s="551">
        <f>'Information Input'!$J$18</f>
        <v>2019</v>
      </c>
      <c r="CM1321" s="551" t="s">
        <v>243</v>
      </c>
      <c r="CN1321" s="1014" t="s">
        <v>230</v>
      </c>
      <c r="CO1321" s="542" t="s">
        <v>230</v>
      </c>
      <c r="CP1321" s="542" t="s">
        <v>671</v>
      </c>
      <c r="CQ1321" s="551">
        <v>40</v>
      </c>
      <c r="CR1321" s="542" t="s">
        <v>182</v>
      </c>
      <c r="CS1321" s="542" t="s">
        <v>238</v>
      </c>
      <c r="CT1321" s="1015">
        <f>'Report 1'!$BC$18</f>
        <v>0</v>
      </c>
      <c r="CU1321" s="1016">
        <f>SUMIF('Report 4A'!$G$16:$G$95,$CQ1321,'Report 4A'!$BK$16:$BK$95)</f>
        <v>0</v>
      </c>
      <c r="CV1321" s="1017">
        <f t="shared" si="225"/>
        <v>0</v>
      </c>
    </row>
    <row r="1322" spans="2:100">
      <c r="B1322" s="535" t="s">
        <v>669</v>
      </c>
      <c r="C1322" s="536">
        <v>1</v>
      </c>
      <c r="D1322" s="537" t="str">
        <f>'Information Input'!$M$14</f>
        <v xml:space="preserve">      -      </v>
      </c>
      <c r="E1322" s="537" t="s">
        <v>136</v>
      </c>
      <c r="F1322" s="538">
        <f t="shared" si="226"/>
        <v>43556</v>
      </c>
      <c r="G1322" s="538">
        <f t="shared" si="227"/>
        <v>43646</v>
      </c>
      <c r="H1322" s="538">
        <f>'Information Input'!$H$35</f>
        <v>43555</v>
      </c>
      <c r="I1322" s="537" t="str">
        <f>'Information Input'!$J$22</f>
        <v>Quarterly</v>
      </c>
      <c r="J1322" s="538">
        <f>'Information Input'!$H$30</f>
        <v>43555</v>
      </c>
      <c r="K1322" s="537">
        <f>'Information Input'!$J$18</f>
        <v>2019</v>
      </c>
      <c r="L1322" s="539" t="s">
        <v>91</v>
      </c>
      <c r="M1322" s="540" t="s">
        <v>240</v>
      </c>
      <c r="N1322" s="541" t="s">
        <v>240</v>
      </c>
      <c r="O1322" s="542" t="s">
        <v>671</v>
      </c>
      <c r="P1322" s="537">
        <v>34</v>
      </c>
      <c r="Q1322" s="541" t="s">
        <v>176</v>
      </c>
      <c r="R1322" s="541" t="s">
        <v>238</v>
      </c>
      <c r="S1322" s="543">
        <f>'Report 1'!$AM$18</f>
        <v>0</v>
      </c>
      <c r="T1322" s="544">
        <f>'Report 1'!$AM$54</f>
        <v>0</v>
      </c>
      <c r="U1322" s="545">
        <f>'Report 1'!$AM$140</f>
        <v>0</v>
      </c>
      <c r="AL1322" s="546" t="s">
        <v>669</v>
      </c>
      <c r="AM1322" s="547">
        <v>2</v>
      </c>
      <c r="AN1322" s="547" t="str">
        <f>'Information Input'!$M$14</f>
        <v xml:space="preserve">      -      </v>
      </c>
      <c r="AO1322" s="547" t="s">
        <v>136</v>
      </c>
      <c r="AP1322" s="538">
        <f t="shared" si="229"/>
        <v>43556</v>
      </c>
      <c r="AQ1322" s="538">
        <f t="shared" si="228"/>
        <v>43646</v>
      </c>
      <c r="AR1322" s="538">
        <f>'Information Input'!$H$35</f>
        <v>43555</v>
      </c>
      <c r="AS1322" s="547" t="str">
        <f>'Information Input'!$J$22</f>
        <v>Quarterly</v>
      </c>
      <c r="AT1322" s="538">
        <f>'Information Input'!$H$30</f>
        <v>43555</v>
      </c>
      <c r="AU1322" s="547">
        <f>'Information Input'!$J$18</f>
        <v>2019</v>
      </c>
      <c r="AV1322" s="547" t="s">
        <v>104</v>
      </c>
      <c r="AW1322" s="547" t="s">
        <v>105</v>
      </c>
      <c r="AX1322" s="547" t="s">
        <v>103</v>
      </c>
      <c r="AY1322" s="548" t="s">
        <v>671</v>
      </c>
      <c r="AZ1322" s="547">
        <v>19</v>
      </c>
      <c r="BA1322" s="549" t="s">
        <v>161</v>
      </c>
      <c r="BB1322" s="543" t="s">
        <v>235</v>
      </c>
      <c r="BC1322" s="550">
        <f>'Report 2'!$O296</f>
        <v>0</v>
      </c>
      <c r="BD1322" s="550">
        <f>'Report 2'!$P296</f>
        <v>0</v>
      </c>
      <c r="BE1322" s="550">
        <f>'Report 2'!$Q296</f>
        <v>0</v>
      </c>
      <c r="BF1322" s="550">
        <f>'Report 2'!$R296</f>
        <v>0</v>
      </c>
      <c r="BG1322" s="550">
        <f>'Report 2'!$S296</f>
        <v>0</v>
      </c>
      <c r="BH1322" s="550">
        <f>'Report 2'!$T296</f>
        <v>0</v>
      </c>
      <c r="BI1322" s="550">
        <f>'Report 2'!$U296</f>
        <v>0</v>
      </c>
      <c r="CC1322" s="542" t="s">
        <v>669</v>
      </c>
      <c r="CD1322" s="1014" t="s">
        <v>672</v>
      </c>
      <c r="CE1322" s="1014" t="str">
        <f>'Information Input'!$M$14</f>
        <v xml:space="preserve">      -      </v>
      </c>
      <c r="CF1322" s="551" t="s">
        <v>137</v>
      </c>
      <c r="CG1322" s="552">
        <f t="shared" si="222"/>
        <v>43647</v>
      </c>
      <c r="CH1322" s="552">
        <f t="shared" si="223"/>
        <v>43738</v>
      </c>
      <c r="CI1322" s="552">
        <f>'Information Input'!$H$35</f>
        <v>43555</v>
      </c>
      <c r="CJ1322" s="551" t="str">
        <f>'Information Input'!$J$22</f>
        <v>Quarterly</v>
      </c>
      <c r="CK1322" s="552">
        <f>'Information Input'!$H$30</f>
        <v>43555</v>
      </c>
      <c r="CL1322" s="551">
        <f>'Information Input'!$J$18</f>
        <v>2019</v>
      </c>
      <c r="CM1322" s="551" t="s">
        <v>243</v>
      </c>
      <c r="CN1322" s="1014" t="s">
        <v>230</v>
      </c>
      <c r="CO1322" s="542" t="s">
        <v>230</v>
      </c>
      <c r="CP1322" s="542" t="s">
        <v>671</v>
      </c>
      <c r="CQ1322" s="551">
        <v>41</v>
      </c>
      <c r="CR1322" s="542" t="s">
        <v>183</v>
      </c>
      <c r="CS1322" s="542" t="s">
        <v>238</v>
      </c>
      <c r="CT1322" s="1015">
        <f>'Report 1'!$BC$18</f>
        <v>0</v>
      </c>
      <c r="CU1322" s="1016">
        <f>SUMIF('Report 4A'!$G$16:$G$95,$CQ1322,'Report 4A'!$BK$16:$BK$95)</f>
        <v>0</v>
      </c>
      <c r="CV1322" s="1017">
        <f t="shared" si="225"/>
        <v>0</v>
      </c>
    </row>
    <row r="1323" spans="2:100">
      <c r="B1323" s="535" t="s">
        <v>669</v>
      </c>
      <c r="C1323" s="536">
        <v>1</v>
      </c>
      <c r="D1323" s="537" t="str">
        <f>'Information Input'!$M$14</f>
        <v xml:space="preserve">      -      </v>
      </c>
      <c r="E1323" s="537" t="s">
        <v>136</v>
      </c>
      <c r="F1323" s="538">
        <f t="shared" si="226"/>
        <v>43556</v>
      </c>
      <c r="G1323" s="538">
        <f t="shared" si="227"/>
        <v>43646</v>
      </c>
      <c r="H1323" s="538">
        <f>'Information Input'!$H$35</f>
        <v>43555</v>
      </c>
      <c r="I1323" s="537" t="str">
        <f>'Information Input'!$J$22</f>
        <v>Quarterly</v>
      </c>
      <c r="J1323" s="538">
        <f>'Information Input'!$H$30</f>
        <v>43555</v>
      </c>
      <c r="K1323" s="537">
        <f>'Information Input'!$J$18</f>
        <v>2019</v>
      </c>
      <c r="L1323" s="539" t="s">
        <v>91</v>
      </c>
      <c r="M1323" s="540" t="s">
        <v>240</v>
      </c>
      <c r="N1323" s="541" t="s">
        <v>240</v>
      </c>
      <c r="O1323" s="542" t="s">
        <v>671</v>
      </c>
      <c r="P1323" s="537">
        <v>35</v>
      </c>
      <c r="Q1323" s="541" t="s">
        <v>177</v>
      </c>
      <c r="R1323" s="541" t="s">
        <v>235</v>
      </c>
      <c r="S1323" s="543">
        <f>'Report 1'!$AM$18</f>
        <v>0</v>
      </c>
      <c r="T1323" s="544">
        <f>'Report 1'!$AM$55</f>
        <v>0</v>
      </c>
      <c r="U1323" s="545">
        <f>'Report 1'!$AM$141</f>
        <v>0</v>
      </c>
      <c r="AL1323" s="546" t="s">
        <v>669</v>
      </c>
      <c r="AM1323" s="547">
        <v>2</v>
      </c>
      <c r="AN1323" s="547" t="str">
        <f>'Information Input'!$M$14</f>
        <v xml:space="preserve">      -      </v>
      </c>
      <c r="AO1323" s="547" t="s">
        <v>136</v>
      </c>
      <c r="AP1323" s="538">
        <f t="shared" si="229"/>
        <v>43556</v>
      </c>
      <c r="AQ1323" s="538">
        <f t="shared" si="228"/>
        <v>43646</v>
      </c>
      <c r="AR1323" s="538">
        <f>'Information Input'!$H$35</f>
        <v>43555</v>
      </c>
      <c r="AS1323" s="547" t="str">
        <f>'Information Input'!$J$22</f>
        <v>Quarterly</v>
      </c>
      <c r="AT1323" s="538">
        <f>'Information Input'!$H$30</f>
        <v>43555</v>
      </c>
      <c r="AU1323" s="547">
        <f>'Information Input'!$J$18</f>
        <v>2019</v>
      </c>
      <c r="AV1323" s="547" t="s">
        <v>104</v>
      </c>
      <c r="AW1323" s="547" t="s">
        <v>105</v>
      </c>
      <c r="AX1323" s="547" t="s">
        <v>103</v>
      </c>
      <c r="AY1323" s="548" t="s">
        <v>671</v>
      </c>
      <c r="AZ1323" s="547">
        <v>20</v>
      </c>
      <c r="BA1323" s="549" t="s">
        <v>162</v>
      </c>
      <c r="BB1323" s="543" t="s">
        <v>235</v>
      </c>
      <c r="BC1323" s="550">
        <f>'Report 2'!$O297</f>
        <v>0</v>
      </c>
      <c r="BD1323" s="550">
        <f>'Report 2'!$P297</f>
        <v>0</v>
      </c>
      <c r="BE1323" s="550">
        <f>'Report 2'!$Q297</f>
        <v>0</v>
      </c>
      <c r="BF1323" s="550">
        <f>'Report 2'!$R297</f>
        <v>0</v>
      </c>
      <c r="BG1323" s="550">
        <f>'Report 2'!$S297</f>
        <v>0</v>
      </c>
      <c r="BH1323" s="550">
        <f>'Report 2'!$T297</f>
        <v>0</v>
      </c>
      <c r="BI1323" s="550">
        <f>'Report 2'!$U297</f>
        <v>0</v>
      </c>
      <c r="CC1323" s="542" t="s">
        <v>669</v>
      </c>
      <c r="CD1323" s="1014" t="s">
        <v>672</v>
      </c>
      <c r="CE1323" s="1014" t="str">
        <f>'Information Input'!$M$14</f>
        <v xml:space="preserve">      -      </v>
      </c>
      <c r="CF1323" s="551" t="s">
        <v>137</v>
      </c>
      <c r="CG1323" s="552">
        <f t="shared" si="222"/>
        <v>43647</v>
      </c>
      <c r="CH1323" s="552">
        <f t="shared" si="223"/>
        <v>43738</v>
      </c>
      <c r="CI1323" s="552">
        <f>'Information Input'!$H$35</f>
        <v>43555</v>
      </c>
      <c r="CJ1323" s="551" t="str">
        <f>'Information Input'!$J$22</f>
        <v>Quarterly</v>
      </c>
      <c r="CK1323" s="552">
        <f>'Information Input'!$H$30</f>
        <v>43555</v>
      </c>
      <c r="CL1323" s="551">
        <f>'Information Input'!$J$18</f>
        <v>2019</v>
      </c>
      <c r="CM1323" s="1018" t="s">
        <v>243</v>
      </c>
      <c r="CN1323" s="1014" t="s">
        <v>230</v>
      </c>
      <c r="CO1323" s="542" t="s">
        <v>230</v>
      </c>
      <c r="CP1323" s="542" t="s">
        <v>671</v>
      </c>
      <c r="CQ1323" s="551">
        <v>42</v>
      </c>
      <c r="CR1323" s="542" t="s">
        <v>184</v>
      </c>
      <c r="CS1323" s="542" t="s">
        <v>233</v>
      </c>
      <c r="CT1323" s="1015">
        <f>'Report 1'!$BC$18</f>
        <v>0</v>
      </c>
      <c r="CU1323" s="1016">
        <f>SUMIF('Report 4A'!$G$16:$G$95,$CQ1323,'Report 4A'!$BK$16:$BK$95)</f>
        <v>0</v>
      </c>
      <c r="CV1323" s="1017">
        <f t="shared" ref="CV1323:CV1324" si="230">IF(CT1323&lt;&gt;0,CU1323/CT1323,0)</f>
        <v>0</v>
      </c>
    </row>
    <row r="1324" spans="2:100">
      <c r="B1324" s="535" t="s">
        <v>669</v>
      </c>
      <c r="C1324" s="536">
        <v>1</v>
      </c>
      <c r="D1324" s="537" t="str">
        <f>'Information Input'!$M$14</f>
        <v xml:space="preserve">      -      </v>
      </c>
      <c r="E1324" s="537" t="s">
        <v>136</v>
      </c>
      <c r="F1324" s="538">
        <f t="shared" si="226"/>
        <v>43556</v>
      </c>
      <c r="G1324" s="538">
        <f t="shared" si="227"/>
        <v>43646</v>
      </c>
      <c r="H1324" s="538">
        <f>'Information Input'!$H$35</f>
        <v>43555</v>
      </c>
      <c r="I1324" s="537" t="str">
        <f>'Information Input'!$J$22</f>
        <v>Quarterly</v>
      </c>
      <c r="J1324" s="538">
        <f>'Information Input'!$H$30</f>
        <v>43555</v>
      </c>
      <c r="K1324" s="537">
        <f>'Information Input'!$J$18</f>
        <v>2019</v>
      </c>
      <c r="L1324" s="539" t="s">
        <v>91</v>
      </c>
      <c r="M1324" s="540" t="s">
        <v>240</v>
      </c>
      <c r="N1324" s="541" t="s">
        <v>240</v>
      </c>
      <c r="O1324" s="542" t="s">
        <v>671</v>
      </c>
      <c r="P1324" s="537">
        <v>36</v>
      </c>
      <c r="Q1324" s="541" t="s">
        <v>178</v>
      </c>
      <c r="R1324" s="541" t="s">
        <v>235</v>
      </c>
      <c r="S1324" s="543">
        <f>'Report 1'!$AM$18</f>
        <v>0</v>
      </c>
      <c r="T1324" s="544">
        <f>'Report 1'!$AM$56</f>
        <v>0</v>
      </c>
      <c r="U1324" s="545">
        <f>'Report 1'!$AM$142</f>
        <v>0</v>
      </c>
      <c r="AL1324" s="546" t="s">
        <v>669</v>
      </c>
      <c r="AM1324" s="547">
        <v>2</v>
      </c>
      <c r="AN1324" s="547" t="str">
        <f>'Information Input'!$M$14</f>
        <v xml:space="preserve">      -      </v>
      </c>
      <c r="AO1324" s="547" t="s">
        <v>136</v>
      </c>
      <c r="AP1324" s="538">
        <f t="shared" si="229"/>
        <v>43556</v>
      </c>
      <c r="AQ1324" s="538">
        <f t="shared" si="228"/>
        <v>43646</v>
      </c>
      <c r="AR1324" s="538">
        <f>'Information Input'!$H$35</f>
        <v>43555</v>
      </c>
      <c r="AS1324" s="547" t="str">
        <f>'Information Input'!$J$22</f>
        <v>Quarterly</v>
      </c>
      <c r="AT1324" s="538">
        <f>'Information Input'!$H$30</f>
        <v>43555</v>
      </c>
      <c r="AU1324" s="547">
        <f>'Information Input'!$J$18</f>
        <v>2019</v>
      </c>
      <c r="AV1324" s="547" t="s">
        <v>104</v>
      </c>
      <c r="AW1324" s="547" t="s">
        <v>105</v>
      </c>
      <c r="AX1324" s="547" t="s">
        <v>103</v>
      </c>
      <c r="AY1324" s="548" t="s">
        <v>671</v>
      </c>
      <c r="AZ1324" s="547">
        <v>21</v>
      </c>
      <c r="BA1324" s="549" t="s">
        <v>163</v>
      </c>
      <c r="BB1324" s="543" t="s">
        <v>235</v>
      </c>
      <c r="BC1324" s="550">
        <f>'Report 2'!$O298</f>
        <v>0</v>
      </c>
      <c r="BD1324" s="550">
        <f>'Report 2'!$P298</f>
        <v>0</v>
      </c>
      <c r="BE1324" s="550">
        <f>'Report 2'!$Q298</f>
        <v>0</v>
      </c>
      <c r="BF1324" s="550">
        <f>'Report 2'!$R298</f>
        <v>0</v>
      </c>
      <c r="BG1324" s="550">
        <f>'Report 2'!$S298</f>
        <v>0</v>
      </c>
      <c r="BH1324" s="550">
        <f>'Report 2'!$T298</f>
        <v>0</v>
      </c>
      <c r="BI1324" s="550">
        <f>'Report 2'!$U298</f>
        <v>0</v>
      </c>
      <c r="CC1324" s="542" t="s">
        <v>669</v>
      </c>
      <c r="CD1324" s="1014" t="s">
        <v>672</v>
      </c>
      <c r="CE1324" s="1014" t="str">
        <f>'Information Input'!$M$14</f>
        <v xml:space="preserve">      -      </v>
      </c>
      <c r="CF1324" s="551" t="s">
        <v>137</v>
      </c>
      <c r="CG1324" s="552">
        <f t="shared" si="222"/>
        <v>43647</v>
      </c>
      <c r="CH1324" s="552">
        <f t="shared" si="223"/>
        <v>43738</v>
      </c>
      <c r="CI1324" s="552">
        <f>'Information Input'!$H$35</f>
        <v>43555</v>
      </c>
      <c r="CJ1324" s="551" t="str">
        <f>'Information Input'!$J$22</f>
        <v>Quarterly</v>
      </c>
      <c r="CK1324" s="552">
        <f>'Information Input'!$H$30</f>
        <v>43555</v>
      </c>
      <c r="CL1324" s="551">
        <f>'Information Input'!$J$18</f>
        <v>2019</v>
      </c>
      <c r="CM1324" s="1018" t="s">
        <v>243</v>
      </c>
      <c r="CN1324" s="1014" t="s">
        <v>230</v>
      </c>
      <c r="CO1324" s="542" t="s">
        <v>230</v>
      </c>
      <c r="CP1324" s="542" t="s">
        <v>671</v>
      </c>
      <c r="CQ1324" s="551">
        <v>43</v>
      </c>
      <c r="CR1324" s="542" t="s">
        <v>185</v>
      </c>
      <c r="CS1324" s="542" t="s">
        <v>233</v>
      </c>
      <c r="CT1324" s="1015">
        <f>'Report 1'!$BC$18</f>
        <v>0</v>
      </c>
      <c r="CU1324" s="1016">
        <f>SUMIF('Report 4A'!$G$16:$G$95,$CQ1324,'Report 4A'!$BK$16:$BK$95)</f>
        <v>0</v>
      </c>
      <c r="CV1324" s="1017">
        <f t="shared" si="230"/>
        <v>0</v>
      </c>
    </row>
    <row r="1325" spans="2:100">
      <c r="B1325" s="535" t="s">
        <v>669</v>
      </c>
      <c r="C1325" s="536">
        <v>1</v>
      </c>
      <c r="D1325" s="537" t="str">
        <f>'Information Input'!$M$14</f>
        <v xml:space="preserve">      -      </v>
      </c>
      <c r="E1325" s="537" t="s">
        <v>136</v>
      </c>
      <c r="F1325" s="538">
        <f t="shared" si="226"/>
        <v>43556</v>
      </c>
      <c r="G1325" s="538">
        <f t="shared" si="227"/>
        <v>43646</v>
      </c>
      <c r="H1325" s="538">
        <f>'Information Input'!$H$35</f>
        <v>43555</v>
      </c>
      <c r="I1325" s="537" t="str">
        <f>'Information Input'!$J$22</f>
        <v>Quarterly</v>
      </c>
      <c r="J1325" s="538">
        <f>'Information Input'!$H$30</f>
        <v>43555</v>
      </c>
      <c r="K1325" s="537">
        <f>'Information Input'!$J$18</f>
        <v>2019</v>
      </c>
      <c r="L1325" s="539" t="s">
        <v>91</v>
      </c>
      <c r="M1325" s="540" t="s">
        <v>240</v>
      </c>
      <c r="N1325" s="541" t="s">
        <v>240</v>
      </c>
      <c r="O1325" s="542" t="s">
        <v>671</v>
      </c>
      <c r="P1325" s="537">
        <v>37</v>
      </c>
      <c r="Q1325" s="541" t="s">
        <v>179</v>
      </c>
      <c r="R1325" s="541" t="s">
        <v>231</v>
      </c>
      <c r="S1325" s="543">
        <f>'Report 1'!$AM$18</f>
        <v>0</v>
      </c>
      <c r="T1325" s="544">
        <f>'Report 1'!$AM$57</f>
        <v>0</v>
      </c>
      <c r="U1325" s="545">
        <f>'Report 1'!$AM$143</f>
        <v>0</v>
      </c>
      <c r="AL1325" s="546" t="s">
        <v>669</v>
      </c>
      <c r="AM1325" s="547">
        <v>2</v>
      </c>
      <c r="AN1325" s="547" t="str">
        <f>'Information Input'!$M$14</f>
        <v xml:space="preserve">      -      </v>
      </c>
      <c r="AO1325" s="547" t="s">
        <v>136</v>
      </c>
      <c r="AP1325" s="538">
        <f t="shared" si="229"/>
        <v>43556</v>
      </c>
      <c r="AQ1325" s="538">
        <f t="shared" si="228"/>
        <v>43646</v>
      </c>
      <c r="AR1325" s="538">
        <f>'Information Input'!$H$35</f>
        <v>43555</v>
      </c>
      <c r="AS1325" s="547" t="str">
        <f>'Information Input'!$J$22</f>
        <v>Quarterly</v>
      </c>
      <c r="AT1325" s="538">
        <f>'Information Input'!$H$30</f>
        <v>43555</v>
      </c>
      <c r="AU1325" s="547">
        <f>'Information Input'!$J$18</f>
        <v>2019</v>
      </c>
      <c r="AV1325" s="547" t="s">
        <v>104</v>
      </c>
      <c r="AW1325" s="547" t="s">
        <v>105</v>
      </c>
      <c r="AX1325" s="547" t="s">
        <v>103</v>
      </c>
      <c r="AY1325" s="548" t="s">
        <v>671</v>
      </c>
      <c r="AZ1325" s="547">
        <v>22</v>
      </c>
      <c r="BA1325" s="549" t="s">
        <v>164</v>
      </c>
      <c r="BB1325" s="543" t="s">
        <v>236</v>
      </c>
      <c r="BC1325" s="550">
        <f>'Report 2'!$O299</f>
        <v>0</v>
      </c>
      <c r="BD1325" s="550">
        <f>'Report 2'!$P299</f>
        <v>0</v>
      </c>
      <c r="BE1325" s="550">
        <f>'Report 2'!$Q299</f>
        <v>0</v>
      </c>
      <c r="BF1325" s="550">
        <f>'Report 2'!$R299</f>
        <v>0</v>
      </c>
      <c r="BG1325" s="550">
        <f>'Report 2'!$S299</f>
        <v>0</v>
      </c>
      <c r="BH1325" s="550">
        <f>'Report 2'!$T299</f>
        <v>0</v>
      </c>
      <c r="BI1325" s="550">
        <f>'Report 2'!$U299</f>
        <v>0</v>
      </c>
      <c r="CC1325" s="542" t="s">
        <v>669</v>
      </c>
      <c r="CD1325" s="1014" t="s">
        <v>672</v>
      </c>
      <c r="CE1325" s="1014" t="str">
        <f>'Information Input'!$M$14</f>
        <v xml:space="preserve">      -      </v>
      </c>
      <c r="CF1325" s="551" t="s">
        <v>137</v>
      </c>
      <c r="CG1325" s="552">
        <f t="shared" si="222"/>
        <v>43647</v>
      </c>
      <c r="CH1325" s="552">
        <f t="shared" si="223"/>
        <v>43738</v>
      </c>
      <c r="CI1325" s="552">
        <f>'Information Input'!$H$35</f>
        <v>43555</v>
      </c>
      <c r="CJ1325" s="551" t="str">
        <f>'Information Input'!$J$22</f>
        <v>Quarterly</v>
      </c>
      <c r="CK1325" s="552">
        <f>'Information Input'!$H$30</f>
        <v>43555</v>
      </c>
      <c r="CL1325" s="551">
        <f>'Information Input'!$J$18</f>
        <v>2019</v>
      </c>
      <c r="CM1325" s="551" t="s">
        <v>243</v>
      </c>
      <c r="CN1325" s="1014" t="s">
        <v>230</v>
      </c>
      <c r="CO1325" s="542" t="s">
        <v>230</v>
      </c>
      <c r="CP1325" s="542" t="s">
        <v>675</v>
      </c>
      <c r="CQ1325" s="551">
        <v>45</v>
      </c>
      <c r="CR1325" s="542" t="s">
        <v>187</v>
      </c>
      <c r="CS1325" s="542" t="s">
        <v>239</v>
      </c>
      <c r="CT1325" s="1015">
        <f>'Report 1'!$BC$18</f>
        <v>0</v>
      </c>
      <c r="CU1325" s="1016">
        <f>SUMIF('Report 4A'!$G$16:$G$95,$CQ1325,'Report 4A'!$BK$16:$BK$95)</f>
        <v>0</v>
      </c>
      <c r="CV1325" s="1017">
        <f t="shared" si="225"/>
        <v>0</v>
      </c>
    </row>
    <row r="1326" spans="2:100">
      <c r="B1326" s="535" t="s">
        <v>669</v>
      </c>
      <c r="C1326" s="536">
        <v>1</v>
      </c>
      <c r="D1326" s="537" t="str">
        <f>'Information Input'!$M$14</f>
        <v xml:space="preserve">      -      </v>
      </c>
      <c r="E1326" s="537" t="s">
        <v>136</v>
      </c>
      <c r="F1326" s="538">
        <f t="shared" si="226"/>
        <v>43556</v>
      </c>
      <c r="G1326" s="538">
        <f t="shared" si="227"/>
        <v>43646</v>
      </c>
      <c r="H1326" s="538">
        <f>'Information Input'!$H$35</f>
        <v>43555</v>
      </c>
      <c r="I1326" s="537" t="str">
        <f>'Information Input'!$J$22</f>
        <v>Quarterly</v>
      </c>
      <c r="J1326" s="538">
        <f>'Information Input'!$H$30</f>
        <v>43555</v>
      </c>
      <c r="K1326" s="537">
        <f>'Information Input'!$J$18</f>
        <v>2019</v>
      </c>
      <c r="L1326" s="539" t="s">
        <v>91</v>
      </c>
      <c r="M1326" s="540" t="s">
        <v>240</v>
      </c>
      <c r="N1326" s="541" t="s">
        <v>240</v>
      </c>
      <c r="O1326" s="542" t="s">
        <v>671</v>
      </c>
      <c r="P1326" s="537">
        <v>38</v>
      </c>
      <c r="Q1326" s="541" t="s">
        <v>180</v>
      </c>
      <c r="R1326" s="541" t="s">
        <v>233</v>
      </c>
      <c r="S1326" s="543">
        <f>'Report 1'!$AM$18</f>
        <v>0</v>
      </c>
      <c r="T1326" s="544">
        <f>'Report 1'!$AM$58</f>
        <v>0</v>
      </c>
      <c r="U1326" s="545">
        <f>'Report 1'!$AM$144</f>
        <v>0</v>
      </c>
      <c r="AL1326" s="546" t="s">
        <v>669</v>
      </c>
      <c r="AM1326" s="547">
        <v>2</v>
      </c>
      <c r="AN1326" s="547" t="str">
        <f>'Information Input'!$M$14</f>
        <v xml:space="preserve">      -      </v>
      </c>
      <c r="AO1326" s="547" t="s">
        <v>136</v>
      </c>
      <c r="AP1326" s="538">
        <f t="shared" si="229"/>
        <v>43556</v>
      </c>
      <c r="AQ1326" s="538">
        <f t="shared" si="228"/>
        <v>43646</v>
      </c>
      <c r="AR1326" s="538">
        <f>'Information Input'!$H$35</f>
        <v>43555</v>
      </c>
      <c r="AS1326" s="547" t="str">
        <f>'Information Input'!$J$22</f>
        <v>Quarterly</v>
      </c>
      <c r="AT1326" s="538">
        <f>'Information Input'!$H$30</f>
        <v>43555</v>
      </c>
      <c r="AU1326" s="547">
        <f>'Information Input'!$J$18</f>
        <v>2019</v>
      </c>
      <c r="AV1326" s="547" t="s">
        <v>104</v>
      </c>
      <c r="AW1326" s="547" t="s">
        <v>105</v>
      </c>
      <c r="AX1326" s="547" t="s">
        <v>103</v>
      </c>
      <c r="AY1326" s="548" t="s">
        <v>671</v>
      </c>
      <c r="AZ1326" s="547">
        <v>23</v>
      </c>
      <c r="BA1326" s="549" t="s">
        <v>165</v>
      </c>
      <c r="BB1326" s="543" t="s">
        <v>236</v>
      </c>
      <c r="BC1326" s="550">
        <f>'Report 2'!$O300</f>
        <v>0</v>
      </c>
      <c r="BD1326" s="550">
        <f>'Report 2'!$P300</f>
        <v>0</v>
      </c>
      <c r="BE1326" s="550">
        <f>'Report 2'!$Q300</f>
        <v>0</v>
      </c>
      <c r="BF1326" s="550">
        <f>'Report 2'!$R300</f>
        <v>0</v>
      </c>
      <c r="BG1326" s="550">
        <f>'Report 2'!$S300</f>
        <v>0</v>
      </c>
      <c r="BH1326" s="550">
        <f>'Report 2'!$T300</f>
        <v>0</v>
      </c>
      <c r="BI1326" s="550">
        <f>'Report 2'!$U300</f>
        <v>0</v>
      </c>
      <c r="CC1326" s="542" t="s">
        <v>669</v>
      </c>
      <c r="CD1326" s="1014" t="s">
        <v>672</v>
      </c>
      <c r="CE1326" s="1014" t="str">
        <f>'Information Input'!$M$14</f>
        <v xml:space="preserve">      -      </v>
      </c>
      <c r="CF1326" s="551" t="s">
        <v>137</v>
      </c>
      <c r="CG1326" s="552">
        <f t="shared" si="222"/>
        <v>43647</v>
      </c>
      <c r="CH1326" s="552">
        <f t="shared" si="223"/>
        <v>43738</v>
      </c>
      <c r="CI1326" s="552">
        <f>'Information Input'!$H$35</f>
        <v>43555</v>
      </c>
      <c r="CJ1326" s="551" t="str">
        <f>'Information Input'!$J$22</f>
        <v>Quarterly</v>
      </c>
      <c r="CK1326" s="552">
        <f>'Information Input'!$H$30</f>
        <v>43555</v>
      </c>
      <c r="CL1326" s="551">
        <f>'Information Input'!$J$18</f>
        <v>2019</v>
      </c>
      <c r="CM1326" s="551" t="s">
        <v>243</v>
      </c>
      <c r="CN1326" s="1014" t="s">
        <v>230</v>
      </c>
      <c r="CO1326" s="542" t="s">
        <v>230</v>
      </c>
      <c r="CP1326" s="542" t="s">
        <v>675</v>
      </c>
      <c r="CQ1326" s="551">
        <v>46</v>
      </c>
      <c r="CR1326" s="542" t="s">
        <v>188</v>
      </c>
      <c r="CS1326" s="542" t="s">
        <v>239</v>
      </c>
      <c r="CT1326" s="1015">
        <f>'Report 1'!$BC$18</f>
        <v>0</v>
      </c>
      <c r="CU1326" s="1016">
        <f>SUMIF('Report 4A'!$G$16:$G$95,$CQ1326,'Report 4A'!$BK$16:$BK$95)</f>
        <v>0</v>
      </c>
      <c r="CV1326" s="1017">
        <f t="shared" si="225"/>
        <v>0</v>
      </c>
    </row>
    <row r="1327" spans="2:100">
      <c r="B1327" s="535" t="s">
        <v>669</v>
      </c>
      <c r="C1327" s="536">
        <v>1</v>
      </c>
      <c r="D1327" s="537" t="str">
        <f>'Information Input'!$M$14</f>
        <v xml:space="preserve">      -      </v>
      </c>
      <c r="E1327" s="537" t="s">
        <v>136</v>
      </c>
      <c r="F1327" s="538">
        <f t="shared" si="226"/>
        <v>43556</v>
      </c>
      <c r="G1327" s="538">
        <f t="shared" si="227"/>
        <v>43646</v>
      </c>
      <c r="H1327" s="538">
        <f>'Information Input'!$H$35</f>
        <v>43555</v>
      </c>
      <c r="I1327" s="537" t="str">
        <f>'Information Input'!$J$22</f>
        <v>Quarterly</v>
      </c>
      <c r="J1327" s="538">
        <f>'Information Input'!$H$30</f>
        <v>43555</v>
      </c>
      <c r="K1327" s="537">
        <f>'Information Input'!$J$18</f>
        <v>2019</v>
      </c>
      <c r="L1327" s="539" t="s">
        <v>91</v>
      </c>
      <c r="M1327" s="540" t="s">
        <v>240</v>
      </c>
      <c r="N1327" s="541" t="s">
        <v>240</v>
      </c>
      <c r="O1327" s="542" t="s">
        <v>671</v>
      </c>
      <c r="P1327" s="537">
        <v>39</v>
      </c>
      <c r="Q1327" s="541" t="s">
        <v>181</v>
      </c>
      <c r="R1327" s="541" t="s">
        <v>233</v>
      </c>
      <c r="S1327" s="543">
        <f>'Report 1'!$AM$18</f>
        <v>0</v>
      </c>
      <c r="T1327" s="544">
        <f>'Report 1'!$AM$59</f>
        <v>0</v>
      </c>
      <c r="U1327" s="545">
        <f>'Report 1'!$AM$145</f>
        <v>0</v>
      </c>
      <c r="AL1327" s="546" t="s">
        <v>669</v>
      </c>
      <c r="AM1327" s="547">
        <v>2</v>
      </c>
      <c r="AN1327" s="547" t="str">
        <f>'Information Input'!$M$14</f>
        <v xml:space="preserve">      -      </v>
      </c>
      <c r="AO1327" s="547" t="s">
        <v>136</v>
      </c>
      <c r="AP1327" s="538">
        <f t="shared" si="229"/>
        <v>43556</v>
      </c>
      <c r="AQ1327" s="538">
        <f t="shared" si="228"/>
        <v>43646</v>
      </c>
      <c r="AR1327" s="538">
        <f>'Information Input'!$H$35</f>
        <v>43555</v>
      </c>
      <c r="AS1327" s="547" t="str">
        <f>'Information Input'!$J$22</f>
        <v>Quarterly</v>
      </c>
      <c r="AT1327" s="538">
        <f>'Information Input'!$H$30</f>
        <v>43555</v>
      </c>
      <c r="AU1327" s="547">
        <f>'Information Input'!$J$18</f>
        <v>2019</v>
      </c>
      <c r="AV1327" s="547" t="s">
        <v>104</v>
      </c>
      <c r="AW1327" s="547" t="s">
        <v>105</v>
      </c>
      <c r="AX1327" s="547" t="s">
        <v>103</v>
      </c>
      <c r="AY1327" s="548" t="s">
        <v>671</v>
      </c>
      <c r="AZ1327" s="547">
        <v>24</v>
      </c>
      <c r="BA1327" s="549" t="s">
        <v>166</v>
      </c>
      <c r="BB1327" s="543" t="s">
        <v>233</v>
      </c>
      <c r="BC1327" s="550">
        <f>'Report 2'!$O301</f>
        <v>0</v>
      </c>
      <c r="BD1327" s="550">
        <f>'Report 2'!$P301</f>
        <v>0</v>
      </c>
      <c r="BE1327" s="550">
        <f>'Report 2'!$Q301</f>
        <v>0</v>
      </c>
      <c r="BF1327" s="550">
        <f>'Report 2'!$R301</f>
        <v>0</v>
      </c>
      <c r="BG1327" s="550">
        <f>'Report 2'!$S301</f>
        <v>0</v>
      </c>
      <c r="BH1327" s="550">
        <f>'Report 2'!$T301</f>
        <v>0</v>
      </c>
      <c r="BI1327" s="550">
        <f>'Report 2'!$U301</f>
        <v>0</v>
      </c>
      <c r="CC1327" s="542" t="s">
        <v>669</v>
      </c>
      <c r="CD1327" s="1014" t="s">
        <v>672</v>
      </c>
      <c r="CE1327" s="1014" t="str">
        <f>'Information Input'!$M$14</f>
        <v xml:space="preserve">      -      </v>
      </c>
      <c r="CF1327" s="551" t="s">
        <v>137</v>
      </c>
      <c r="CG1327" s="552">
        <f t="shared" si="222"/>
        <v>43647</v>
      </c>
      <c r="CH1327" s="552">
        <f t="shared" si="223"/>
        <v>43738</v>
      </c>
      <c r="CI1327" s="552">
        <f>'Information Input'!$H$35</f>
        <v>43555</v>
      </c>
      <c r="CJ1327" s="551" t="str">
        <f>'Information Input'!$J$22</f>
        <v>Quarterly</v>
      </c>
      <c r="CK1327" s="552">
        <f>'Information Input'!$H$30</f>
        <v>43555</v>
      </c>
      <c r="CL1327" s="551">
        <f>'Information Input'!$J$18</f>
        <v>2019</v>
      </c>
      <c r="CM1327" s="551" t="s">
        <v>243</v>
      </c>
      <c r="CN1327" s="1014" t="s">
        <v>230</v>
      </c>
      <c r="CO1327" s="542" t="s">
        <v>230</v>
      </c>
      <c r="CP1327" s="542" t="s">
        <v>675</v>
      </c>
      <c r="CQ1327" s="551">
        <v>47</v>
      </c>
      <c r="CR1327" s="542" t="s">
        <v>189</v>
      </c>
      <c r="CS1327" s="542" t="s">
        <v>239</v>
      </c>
      <c r="CT1327" s="1015">
        <f>'Report 1'!$BC$18</f>
        <v>0</v>
      </c>
      <c r="CU1327" s="1016">
        <f>SUMIF('Report 4A'!$G$16:$G$95,$CQ1327,'Report 4A'!$BK$16:$BK$95)</f>
        <v>0</v>
      </c>
      <c r="CV1327" s="1017">
        <f t="shared" si="225"/>
        <v>0</v>
      </c>
    </row>
    <row r="1328" spans="2:100">
      <c r="B1328" s="535" t="s">
        <v>669</v>
      </c>
      <c r="C1328" s="536">
        <v>1</v>
      </c>
      <c r="D1328" s="537" t="str">
        <f>'Information Input'!$M$14</f>
        <v xml:space="preserve">      -      </v>
      </c>
      <c r="E1328" s="537" t="s">
        <v>136</v>
      </c>
      <c r="F1328" s="538">
        <f t="shared" si="226"/>
        <v>43556</v>
      </c>
      <c r="G1328" s="538">
        <f t="shared" si="227"/>
        <v>43646</v>
      </c>
      <c r="H1328" s="538">
        <f>'Information Input'!$H$35</f>
        <v>43555</v>
      </c>
      <c r="I1328" s="537" t="str">
        <f>'Information Input'!$J$22</f>
        <v>Quarterly</v>
      </c>
      <c r="J1328" s="538">
        <f>'Information Input'!$H$30</f>
        <v>43555</v>
      </c>
      <c r="K1328" s="537">
        <f>'Information Input'!$J$18</f>
        <v>2019</v>
      </c>
      <c r="L1328" s="539" t="s">
        <v>91</v>
      </c>
      <c r="M1328" s="540" t="s">
        <v>240</v>
      </c>
      <c r="N1328" s="541" t="s">
        <v>240</v>
      </c>
      <c r="O1328" s="542" t="s">
        <v>671</v>
      </c>
      <c r="P1328" s="537">
        <v>40</v>
      </c>
      <c r="Q1328" s="541" t="s">
        <v>182</v>
      </c>
      <c r="R1328" s="541" t="s">
        <v>238</v>
      </c>
      <c r="S1328" s="543">
        <f>'Report 1'!$AM$18</f>
        <v>0</v>
      </c>
      <c r="T1328" s="544">
        <f>'Report 1'!$AM$60</f>
        <v>0</v>
      </c>
      <c r="U1328" s="545">
        <f>'Report 1'!$AM$146</f>
        <v>0</v>
      </c>
      <c r="AL1328" s="546" t="s">
        <v>669</v>
      </c>
      <c r="AM1328" s="547">
        <v>2</v>
      </c>
      <c r="AN1328" s="547" t="str">
        <f>'Information Input'!$M$14</f>
        <v xml:space="preserve">      -      </v>
      </c>
      <c r="AO1328" s="547" t="s">
        <v>136</v>
      </c>
      <c r="AP1328" s="538">
        <f t="shared" si="229"/>
        <v>43556</v>
      </c>
      <c r="AQ1328" s="538">
        <f t="shared" si="228"/>
        <v>43646</v>
      </c>
      <c r="AR1328" s="538">
        <f>'Information Input'!$H$35</f>
        <v>43555</v>
      </c>
      <c r="AS1328" s="547" t="str">
        <f>'Information Input'!$J$22</f>
        <v>Quarterly</v>
      </c>
      <c r="AT1328" s="538">
        <f>'Information Input'!$H$30</f>
        <v>43555</v>
      </c>
      <c r="AU1328" s="547">
        <f>'Information Input'!$J$18</f>
        <v>2019</v>
      </c>
      <c r="AV1328" s="547" t="s">
        <v>104</v>
      </c>
      <c r="AW1328" s="547" t="s">
        <v>105</v>
      </c>
      <c r="AX1328" s="547" t="s">
        <v>103</v>
      </c>
      <c r="AY1328" s="548" t="s">
        <v>671</v>
      </c>
      <c r="AZ1328" s="547">
        <v>25</v>
      </c>
      <c r="BA1328" s="549" t="s">
        <v>167</v>
      </c>
      <c r="BB1328" s="543" t="s">
        <v>233</v>
      </c>
      <c r="BC1328" s="550">
        <f>'Report 2'!$O302</f>
        <v>0</v>
      </c>
      <c r="BD1328" s="550">
        <f>'Report 2'!$P302</f>
        <v>0</v>
      </c>
      <c r="BE1328" s="550">
        <f>'Report 2'!$Q302</f>
        <v>0</v>
      </c>
      <c r="BF1328" s="550">
        <f>'Report 2'!$R302</f>
        <v>0</v>
      </c>
      <c r="BG1328" s="550">
        <f>'Report 2'!$S302</f>
        <v>0</v>
      </c>
      <c r="BH1328" s="550">
        <f>'Report 2'!$T302</f>
        <v>0</v>
      </c>
      <c r="BI1328" s="550">
        <f>'Report 2'!$U302</f>
        <v>0</v>
      </c>
      <c r="CC1328" s="542" t="s">
        <v>669</v>
      </c>
      <c r="CD1328" s="1014" t="s">
        <v>672</v>
      </c>
      <c r="CE1328" s="1014" t="str">
        <f>'Information Input'!$M$14</f>
        <v xml:space="preserve">      -      </v>
      </c>
      <c r="CF1328" s="551" t="s">
        <v>137</v>
      </c>
      <c r="CG1328" s="552">
        <f t="shared" si="222"/>
        <v>43647</v>
      </c>
      <c r="CH1328" s="552">
        <f t="shared" si="223"/>
        <v>43738</v>
      </c>
      <c r="CI1328" s="552">
        <f>'Information Input'!$H$35</f>
        <v>43555</v>
      </c>
      <c r="CJ1328" s="551" t="str">
        <f>'Information Input'!$J$22</f>
        <v>Quarterly</v>
      </c>
      <c r="CK1328" s="552">
        <f>'Information Input'!$H$30</f>
        <v>43555</v>
      </c>
      <c r="CL1328" s="551">
        <f>'Information Input'!$J$18</f>
        <v>2019</v>
      </c>
      <c r="CM1328" s="551" t="s">
        <v>243</v>
      </c>
      <c r="CN1328" s="1014" t="s">
        <v>230</v>
      </c>
      <c r="CO1328" s="542" t="s">
        <v>230</v>
      </c>
      <c r="CP1328" s="542" t="s">
        <v>675</v>
      </c>
      <c r="CQ1328" s="551">
        <v>48</v>
      </c>
      <c r="CR1328" s="542" t="s">
        <v>190</v>
      </c>
      <c r="CS1328" s="542" t="s">
        <v>239</v>
      </c>
      <c r="CT1328" s="1015">
        <f>'Report 1'!$BC$18</f>
        <v>0</v>
      </c>
      <c r="CU1328" s="1016">
        <f>SUMIF('Report 4A'!$G$16:$G$95,$CQ1328,'Report 4A'!$BK$16:$BK$95)</f>
        <v>0</v>
      </c>
      <c r="CV1328" s="1017">
        <f t="shared" si="225"/>
        <v>0</v>
      </c>
    </row>
    <row r="1329" spans="2:100">
      <c r="B1329" s="535" t="s">
        <v>669</v>
      </c>
      <c r="C1329" s="536">
        <v>1</v>
      </c>
      <c r="D1329" s="537" t="str">
        <f>'Information Input'!$M$14</f>
        <v xml:space="preserve">      -      </v>
      </c>
      <c r="E1329" s="537" t="s">
        <v>136</v>
      </c>
      <c r="F1329" s="538">
        <f t="shared" si="226"/>
        <v>43556</v>
      </c>
      <c r="G1329" s="538">
        <f t="shared" si="227"/>
        <v>43646</v>
      </c>
      <c r="H1329" s="538">
        <f>'Information Input'!$H$35</f>
        <v>43555</v>
      </c>
      <c r="I1329" s="537" t="str">
        <f>'Information Input'!$J$22</f>
        <v>Quarterly</v>
      </c>
      <c r="J1329" s="538">
        <f>'Information Input'!$H$30</f>
        <v>43555</v>
      </c>
      <c r="K1329" s="537">
        <f>'Information Input'!$J$18</f>
        <v>2019</v>
      </c>
      <c r="L1329" s="539" t="s">
        <v>91</v>
      </c>
      <c r="M1329" s="540" t="s">
        <v>240</v>
      </c>
      <c r="N1329" s="541" t="s">
        <v>240</v>
      </c>
      <c r="O1329" s="542" t="s">
        <v>671</v>
      </c>
      <c r="P1329" s="537">
        <v>41</v>
      </c>
      <c r="Q1329" s="541" t="s">
        <v>183</v>
      </c>
      <c r="R1329" s="541" t="s">
        <v>238</v>
      </c>
      <c r="S1329" s="543">
        <f>'Report 1'!$AM$18</f>
        <v>0</v>
      </c>
      <c r="T1329" s="544">
        <f>'Report 1'!$AM$61</f>
        <v>0</v>
      </c>
      <c r="U1329" s="545">
        <f>'Report 1'!$AM$147</f>
        <v>0</v>
      </c>
      <c r="AL1329" s="546" t="s">
        <v>669</v>
      </c>
      <c r="AM1329" s="547">
        <v>2</v>
      </c>
      <c r="AN1329" s="547" t="str">
        <f>'Information Input'!$M$14</f>
        <v xml:space="preserve">      -      </v>
      </c>
      <c r="AO1329" s="547" t="s">
        <v>136</v>
      </c>
      <c r="AP1329" s="538">
        <f t="shared" si="229"/>
        <v>43556</v>
      </c>
      <c r="AQ1329" s="538">
        <f t="shared" si="228"/>
        <v>43646</v>
      </c>
      <c r="AR1329" s="538">
        <f>'Information Input'!$H$35</f>
        <v>43555</v>
      </c>
      <c r="AS1329" s="547" t="str">
        <f>'Information Input'!$J$22</f>
        <v>Quarterly</v>
      </c>
      <c r="AT1329" s="538">
        <f>'Information Input'!$H$30</f>
        <v>43555</v>
      </c>
      <c r="AU1329" s="547">
        <f>'Information Input'!$J$18</f>
        <v>2019</v>
      </c>
      <c r="AV1329" s="547" t="s">
        <v>104</v>
      </c>
      <c r="AW1329" s="547" t="s">
        <v>105</v>
      </c>
      <c r="AX1329" s="547" t="s">
        <v>103</v>
      </c>
      <c r="AY1329" s="548" t="s">
        <v>671</v>
      </c>
      <c r="AZ1329" s="547">
        <v>26</v>
      </c>
      <c r="BA1329" s="549" t="s">
        <v>168</v>
      </c>
      <c r="BB1329" s="543" t="s">
        <v>237</v>
      </c>
      <c r="BC1329" s="550">
        <f>'Report 2'!$O303</f>
        <v>0</v>
      </c>
      <c r="BD1329" s="550">
        <f>'Report 2'!$P303</f>
        <v>0</v>
      </c>
      <c r="BE1329" s="550">
        <f>'Report 2'!$Q303</f>
        <v>0</v>
      </c>
      <c r="BF1329" s="550">
        <f>'Report 2'!$R303</f>
        <v>0</v>
      </c>
      <c r="BG1329" s="550">
        <f>'Report 2'!$S303</f>
        <v>0</v>
      </c>
      <c r="BH1329" s="550">
        <f>'Report 2'!$T303</f>
        <v>0</v>
      </c>
      <c r="BI1329" s="550">
        <f>'Report 2'!$U303</f>
        <v>0</v>
      </c>
      <c r="CC1329" s="542" t="s">
        <v>669</v>
      </c>
      <c r="CD1329" s="1014" t="s">
        <v>672</v>
      </c>
      <c r="CE1329" s="1014" t="str">
        <f>'Information Input'!$M$14</f>
        <v xml:space="preserve">      -      </v>
      </c>
      <c r="CF1329" s="551" t="s">
        <v>137</v>
      </c>
      <c r="CG1329" s="552">
        <f t="shared" si="222"/>
        <v>43647</v>
      </c>
      <c r="CH1329" s="552">
        <f t="shared" si="223"/>
        <v>43738</v>
      </c>
      <c r="CI1329" s="552">
        <f>'Information Input'!$H$35</f>
        <v>43555</v>
      </c>
      <c r="CJ1329" s="551" t="str">
        <f>'Information Input'!$J$22</f>
        <v>Quarterly</v>
      </c>
      <c r="CK1329" s="552">
        <f>'Information Input'!$H$30</f>
        <v>43555</v>
      </c>
      <c r="CL1329" s="551">
        <f>'Information Input'!$J$18</f>
        <v>2019</v>
      </c>
      <c r="CM1329" s="551" t="s">
        <v>243</v>
      </c>
      <c r="CN1329" s="1014" t="s">
        <v>230</v>
      </c>
      <c r="CO1329" s="542" t="s">
        <v>230</v>
      </c>
      <c r="CP1329" s="542" t="s">
        <v>675</v>
      </c>
      <c r="CQ1329" s="551">
        <v>49</v>
      </c>
      <c r="CR1329" s="542" t="s">
        <v>191</v>
      </c>
      <c r="CS1329" s="542" t="s">
        <v>239</v>
      </c>
      <c r="CT1329" s="1015">
        <f>'Report 1'!$BC$18</f>
        <v>0</v>
      </c>
      <c r="CU1329" s="1016">
        <f>SUMIF('Report 4A'!$G$16:$G$95,$CQ1329,'Report 4A'!$BK$16:$BK$95)</f>
        <v>0</v>
      </c>
      <c r="CV1329" s="1017">
        <f t="shared" si="225"/>
        <v>0</v>
      </c>
    </row>
    <row r="1330" spans="2:100">
      <c r="B1330" s="535" t="s">
        <v>669</v>
      </c>
      <c r="C1330" s="536">
        <v>1</v>
      </c>
      <c r="D1330" s="537" t="str">
        <f>'Information Input'!$M$14</f>
        <v xml:space="preserve">      -      </v>
      </c>
      <c r="E1330" s="537" t="s">
        <v>136</v>
      </c>
      <c r="F1330" s="538">
        <f t="shared" si="226"/>
        <v>43556</v>
      </c>
      <c r="G1330" s="538">
        <f t="shared" si="227"/>
        <v>43646</v>
      </c>
      <c r="H1330" s="538">
        <f>'Information Input'!$H$35</f>
        <v>43555</v>
      </c>
      <c r="I1330" s="537" t="str">
        <f>'Information Input'!$J$22</f>
        <v>Quarterly</v>
      </c>
      <c r="J1330" s="538">
        <f>'Information Input'!$H$30</f>
        <v>43555</v>
      </c>
      <c r="K1330" s="537">
        <f>'Information Input'!$J$18</f>
        <v>2019</v>
      </c>
      <c r="L1330" s="539" t="s">
        <v>91</v>
      </c>
      <c r="M1330" s="540" t="s">
        <v>240</v>
      </c>
      <c r="N1330" s="541" t="s">
        <v>240</v>
      </c>
      <c r="O1330" s="542" t="s">
        <v>671</v>
      </c>
      <c r="P1330" s="537">
        <v>42</v>
      </c>
      <c r="Q1330" s="541" t="s">
        <v>184</v>
      </c>
      <c r="R1330" s="541" t="s">
        <v>233</v>
      </c>
      <c r="S1330" s="543">
        <f>'Report 1'!$AM$18</f>
        <v>0</v>
      </c>
      <c r="T1330" s="544">
        <f>'Report 1'!$AM$62</f>
        <v>0</v>
      </c>
      <c r="U1330" s="545">
        <f>'Report 1'!$AM$148</f>
        <v>0</v>
      </c>
      <c r="AL1330" s="546" t="s">
        <v>669</v>
      </c>
      <c r="AM1330" s="547">
        <v>2</v>
      </c>
      <c r="AN1330" s="547" t="str">
        <f>'Information Input'!$M$14</f>
        <v xml:space="preserve">      -      </v>
      </c>
      <c r="AO1330" s="547" t="s">
        <v>136</v>
      </c>
      <c r="AP1330" s="538">
        <f t="shared" si="229"/>
        <v>43556</v>
      </c>
      <c r="AQ1330" s="538">
        <f t="shared" si="228"/>
        <v>43646</v>
      </c>
      <c r="AR1330" s="538">
        <f>'Information Input'!$H$35</f>
        <v>43555</v>
      </c>
      <c r="AS1330" s="547" t="str">
        <f>'Information Input'!$J$22</f>
        <v>Quarterly</v>
      </c>
      <c r="AT1330" s="538">
        <f>'Information Input'!$H$30</f>
        <v>43555</v>
      </c>
      <c r="AU1330" s="547">
        <f>'Information Input'!$J$18</f>
        <v>2019</v>
      </c>
      <c r="AV1330" s="547" t="s">
        <v>104</v>
      </c>
      <c r="AW1330" s="547" t="s">
        <v>105</v>
      </c>
      <c r="AX1330" s="547" t="s">
        <v>103</v>
      </c>
      <c r="AY1330" s="548" t="s">
        <v>671</v>
      </c>
      <c r="AZ1330" s="547">
        <v>27</v>
      </c>
      <c r="BA1330" s="549" t="s">
        <v>169</v>
      </c>
      <c r="BB1330" s="543" t="s">
        <v>235</v>
      </c>
      <c r="BC1330" s="550">
        <f>'Report 2'!$O304</f>
        <v>0</v>
      </c>
      <c r="BD1330" s="550">
        <f>'Report 2'!$P304</f>
        <v>0</v>
      </c>
      <c r="BE1330" s="550">
        <f>'Report 2'!$Q304</f>
        <v>0</v>
      </c>
      <c r="BF1330" s="550">
        <f>'Report 2'!$R304</f>
        <v>0</v>
      </c>
      <c r="BG1330" s="550">
        <f>'Report 2'!$S304</f>
        <v>0</v>
      </c>
      <c r="BH1330" s="550">
        <f>'Report 2'!$T304</f>
        <v>0</v>
      </c>
      <c r="BI1330" s="550">
        <f>'Report 2'!$U304</f>
        <v>0</v>
      </c>
      <c r="CC1330" s="542" t="s">
        <v>669</v>
      </c>
      <c r="CD1330" s="1014" t="s">
        <v>672</v>
      </c>
      <c r="CE1330" s="1014" t="str">
        <f>'Information Input'!$M$14</f>
        <v xml:space="preserve">      -      </v>
      </c>
      <c r="CF1330" s="551" t="s">
        <v>137</v>
      </c>
      <c r="CG1330" s="552">
        <f t="shared" si="222"/>
        <v>43647</v>
      </c>
      <c r="CH1330" s="552">
        <f t="shared" si="223"/>
        <v>43738</v>
      </c>
      <c r="CI1330" s="552">
        <f>'Information Input'!$H$35</f>
        <v>43555</v>
      </c>
      <c r="CJ1330" s="551" t="str">
        <f>'Information Input'!$J$22</f>
        <v>Quarterly</v>
      </c>
      <c r="CK1330" s="552">
        <f>'Information Input'!$H$30</f>
        <v>43555</v>
      </c>
      <c r="CL1330" s="551">
        <f>'Information Input'!$J$18</f>
        <v>2019</v>
      </c>
      <c r="CM1330" s="551" t="s">
        <v>243</v>
      </c>
      <c r="CN1330" s="1014" t="s">
        <v>230</v>
      </c>
      <c r="CO1330" s="542" t="s">
        <v>230</v>
      </c>
      <c r="CP1330" s="542" t="s">
        <v>675</v>
      </c>
      <c r="CQ1330" s="551">
        <v>50</v>
      </c>
      <c r="CR1330" s="542" t="s">
        <v>192</v>
      </c>
      <c r="CS1330" s="542" t="s">
        <v>239</v>
      </c>
      <c r="CT1330" s="1015">
        <f>'Report 1'!$BC$18</f>
        <v>0</v>
      </c>
      <c r="CU1330" s="1016">
        <f>SUMIF('Report 4A'!$G$16:$G$95,$CQ1330,'Report 4A'!$BK$16:$BK$95)</f>
        <v>0</v>
      </c>
      <c r="CV1330" s="1017">
        <f t="shared" si="225"/>
        <v>0</v>
      </c>
    </row>
    <row r="1331" spans="2:100">
      <c r="B1331" s="535" t="s">
        <v>669</v>
      </c>
      <c r="C1331" s="536">
        <v>1</v>
      </c>
      <c r="D1331" s="537" t="str">
        <f>'Information Input'!$M$14</f>
        <v xml:space="preserve">      -      </v>
      </c>
      <c r="E1331" s="537" t="s">
        <v>136</v>
      </c>
      <c r="F1331" s="538">
        <f t="shared" si="226"/>
        <v>43556</v>
      </c>
      <c r="G1331" s="538">
        <f t="shared" si="227"/>
        <v>43646</v>
      </c>
      <c r="H1331" s="538">
        <f>'Information Input'!$H$35</f>
        <v>43555</v>
      </c>
      <c r="I1331" s="537" t="str">
        <f>'Information Input'!$J$22</f>
        <v>Quarterly</v>
      </c>
      <c r="J1331" s="538">
        <f>'Information Input'!$H$30</f>
        <v>43555</v>
      </c>
      <c r="K1331" s="537">
        <f>'Information Input'!$J$18</f>
        <v>2019</v>
      </c>
      <c r="L1331" s="539" t="s">
        <v>91</v>
      </c>
      <c r="M1331" s="540" t="s">
        <v>240</v>
      </c>
      <c r="N1331" s="541" t="s">
        <v>240</v>
      </c>
      <c r="O1331" s="542" t="s">
        <v>671</v>
      </c>
      <c r="P1331" s="537">
        <v>43</v>
      </c>
      <c r="Q1331" s="541" t="s">
        <v>185</v>
      </c>
      <c r="R1331" s="541" t="s">
        <v>233</v>
      </c>
      <c r="S1331" s="543">
        <f>'Report 1'!$AM$18</f>
        <v>0</v>
      </c>
      <c r="T1331" s="544">
        <f>'Report 1'!$AM$63</f>
        <v>0</v>
      </c>
      <c r="U1331" s="545">
        <f>'Report 1'!$AM$149</f>
        <v>0</v>
      </c>
      <c r="AL1331" s="546" t="s">
        <v>669</v>
      </c>
      <c r="AM1331" s="547">
        <v>2</v>
      </c>
      <c r="AN1331" s="547" t="str">
        <f>'Information Input'!$M$14</f>
        <v xml:space="preserve">      -      </v>
      </c>
      <c r="AO1331" s="547" t="s">
        <v>136</v>
      </c>
      <c r="AP1331" s="538">
        <f t="shared" si="229"/>
        <v>43556</v>
      </c>
      <c r="AQ1331" s="538">
        <f t="shared" si="228"/>
        <v>43646</v>
      </c>
      <c r="AR1331" s="538">
        <f>'Information Input'!$H$35</f>
        <v>43555</v>
      </c>
      <c r="AS1331" s="547" t="str">
        <f>'Information Input'!$J$22</f>
        <v>Quarterly</v>
      </c>
      <c r="AT1331" s="538">
        <f>'Information Input'!$H$30</f>
        <v>43555</v>
      </c>
      <c r="AU1331" s="547">
        <f>'Information Input'!$J$18</f>
        <v>2019</v>
      </c>
      <c r="AV1331" s="547" t="s">
        <v>104</v>
      </c>
      <c r="AW1331" s="547" t="s">
        <v>105</v>
      </c>
      <c r="AX1331" s="547" t="s">
        <v>103</v>
      </c>
      <c r="AY1331" s="548" t="s">
        <v>671</v>
      </c>
      <c r="AZ1331" s="547">
        <v>28</v>
      </c>
      <c r="BA1331" s="549" t="s">
        <v>170</v>
      </c>
      <c r="BB1331" s="543" t="s">
        <v>235</v>
      </c>
      <c r="BC1331" s="550">
        <f>'Report 2'!$O305</f>
        <v>0</v>
      </c>
      <c r="BD1331" s="550">
        <f>'Report 2'!$P305</f>
        <v>0</v>
      </c>
      <c r="BE1331" s="550">
        <f>'Report 2'!$Q305</f>
        <v>0</v>
      </c>
      <c r="BF1331" s="550">
        <f>'Report 2'!$R305</f>
        <v>0</v>
      </c>
      <c r="BG1331" s="550">
        <f>'Report 2'!$S305</f>
        <v>0</v>
      </c>
      <c r="BH1331" s="550">
        <f>'Report 2'!$T305</f>
        <v>0</v>
      </c>
      <c r="BI1331" s="550">
        <f>'Report 2'!$U305</f>
        <v>0</v>
      </c>
      <c r="CC1331" s="575" t="s">
        <v>669</v>
      </c>
      <c r="CD1331" s="1019" t="s">
        <v>672</v>
      </c>
      <c r="CE1331" s="1019" t="str">
        <f>'Information Input'!$M$14</f>
        <v xml:space="preserve">      -      </v>
      </c>
      <c r="CF1331" s="570" t="s">
        <v>137</v>
      </c>
      <c r="CG1331" s="566">
        <f t="shared" si="222"/>
        <v>43647</v>
      </c>
      <c r="CH1331" s="566">
        <f t="shared" si="223"/>
        <v>43738</v>
      </c>
      <c r="CI1331" s="566">
        <f>'Information Input'!$H$35</f>
        <v>43555</v>
      </c>
      <c r="CJ1331" s="570" t="str">
        <f>'Information Input'!$J$22</f>
        <v>Quarterly</v>
      </c>
      <c r="CK1331" s="566">
        <f>'Information Input'!$H$30</f>
        <v>43555</v>
      </c>
      <c r="CL1331" s="570">
        <f>'Information Input'!$J$18</f>
        <v>2019</v>
      </c>
      <c r="CM1331" s="570" t="s">
        <v>243</v>
      </c>
      <c r="CN1331" s="1019" t="s">
        <v>230</v>
      </c>
      <c r="CO1331" s="575" t="s">
        <v>230</v>
      </c>
      <c r="CP1331" s="575" t="s">
        <v>675</v>
      </c>
      <c r="CQ1331" s="570">
        <v>51</v>
      </c>
      <c r="CR1331" s="575" t="s">
        <v>193</v>
      </c>
      <c r="CS1331" s="575" t="s">
        <v>239</v>
      </c>
      <c r="CT1331" s="1020">
        <f>'Report 1'!$BC$18</f>
        <v>0</v>
      </c>
      <c r="CU1331" s="1021">
        <f>SUMIF('Report 4A'!$G$16:$G$95,$CQ1331,'Report 4A'!$BK$16:$BK$95)</f>
        <v>0</v>
      </c>
      <c r="CV1331" s="1022">
        <f t="shared" si="225"/>
        <v>0</v>
      </c>
    </row>
    <row r="1332" spans="2:100">
      <c r="B1332" s="535" t="s">
        <v>669</v>
      </c>
      <c r="C1332" s="536">
        <v>1</v>
      </c>
      <c r="D1332" s="537" t="str">
        <f>'Information Input'!$M$14</f>
        <v xml:space="preserve">      -      </v>
      </c>
      <c r="E1332" s="537" t="s">
        <v>136</v>
      </c>
      <c r="F1332" s="538">
        <f t="shared" si="226"/>
        <v>43556</v>
      </c>
      <c r="G1332" s="538">
        <f t="shared" si="227"/>
        <v>43646</v>
      </c>
      <c r="H1332" s="538">
        <f>'Information Input'!$H$35</f>
        <v>43555</v>
      </c>
      <c r="I1332" s="537" t="str">
        <f>'Information Input'!$J$22</f>
        <v>Quarterly</v>
      </c>
      <c r="J1332" s="538">
        <f>'Information Input'!$H$30</f>
        <v>43555</v>
      </c>
      <c r="K1332" s="537">
        <f>'Information Input'!$J$18</f>
        <v>2019</v>
      </c>
      <c r="L1332" s="539" t="s">
        <v>91</v>
      </c>
      <c r="M1332" s="540" t="s">
        <v>240</v>
      </c>
      <c r="N1332" s="541" t="s">
        <v>240</v>
      </c>
      <c r="O1332" s="542" t="s">
        <v>674</v>
      </c>
      <c r="P1332" s="537">
        <v>44</v>
      </c>
      <c r="Q1332" s="541" t="s">
        <v>186</v>
      </c>
      <c r="R1332" s="541" t="s">
        <v>239</v>
      </c>
      <c r="S1332" s="543">
        <f>'Report 1'!$AM$18</f>
        <v>0</v>
      </c>
      <c r="T1332" s="544">
        <f>'Report 1'!$AM$64</f>
        <v>0</v>
      </c>
      <c r="U1332" s="545">
        <f>'Report 1'!$AM$150</f>
        <v>0</v>
      </c>
      <c r="AL1332" s="546" t="s">
        <v>669</v>
      </c>
      <c r="AM1332" s="547">
        <v>2</v>
      </c>
      <c r="AN1332" s="547" t="str">
        <f>'Information Input'!$M$14</f>
        <v xml:space="preserve">      -      </v>
      </c>
      <c r="AO1332" s="547" t="s">
        <v>136</v>
      </c>
      <c r="AP1332" s="538">
        <f t="shared" si="229"/>
        <v>43556</v>
      </c>
      <c r="AQ1332" s="538">
        <f t="shared" si="228"/>
        <v>43646</v>
      </c>
      <c r="AR1332" s="538">
        <f>'Information Input'!$H$35</f>
        <v>43555</v>
      </c>
      <c r="AS1332" s="547" t="str">
        <f>'Information Input'!$J$22</f>
        <v>Quarterly</v>
      </c>
      <c r="AT1332" s="538">
        <f>'Information Input'!$H$30</f>
        <v>43555</v>
      </c>
      <c r="AU1332" s="547">
        <f>'Information Input'!$J$18</f>
        <v>2019</v>
      </c>
      <c r="AV1332" s="547" t="s">
        <v>104</v>
      </c>
      <c r="AW1332" s="547" t="s">
        <v>105</v>
      </c>
      <c r="AX1332" s="547" t="s">
        <v>103</v>
      </c>
      <c r="AY1332" s="548" t="s">
        <v>671</v>
      </c>
      <c r="AZ1332" s="547">
        <v>29</v>
      </c>
      <c r="BA1332" s="549" t="s">
        <v>171</v>
      </c>
      <c r="BB1332" s="543" t="s">
        <v>238</v>
      </c>
      <c r="BC1332" s="550">
        <f>'Report 2'!$O306</f>
        <v>0</v>
      </c>
      <c r="BD1332" s="550">
        <f>'Report 2'!$P306</f>
        <v>0</v>
      </c>
      <c r="BE1332" s="550">
        <f>'Report 2'!$Q306</f>
        <v>0</v>
      </c>
      <c r="BF1332" s="550">
        <f>'Report 2'!$R306</f>
        <v>0</v>
      </c>
      <c r="BG1332" s="550">
        <f>'Report 2'!$S306</f>
        <v>0</v>
      </c>
      <c r="BH1332" s="550">
        <f>'Report 2'!$T306</f>
        <v>0</v>
      </c>
      <c r="BI1332" s="550">
        <f>'Report 2'!$U306</f>
        <v>0</v>
      </c>
      <c r="CC1332" s="523" t="s">
        <v>669</v>
      </c>
      <c r="CD1332" s="1010" t="s">
        <v>672</v>
      </c>
      <c r="CE1332" s="1010" t="str">
        <f>'Information Input'!$M$14</f>
        <v xml:space="preserve">      -      </v>
      </c>
      <c r="CF1332" s="532" t="s">
        <v>138</v>
      </c>
      <c r="CG1332" s="519">
        <f t="shared" ref="CG1332:CG1395" si="231">DATE(CL1332,10,1)</f>
        <v>43739</v>
      </c>
      <c r="CH1332" s="519">
        <f t="shared" ref="CH1332:CH1395" si="232">DATE(CL1332,12,31)</f>
        <v>43830</v>
      </c>
      <c r="CI1332" s="519">
        <f>'Information Input'!$H$35</f>
        <v>43555</v>
      </c>
      <c r="CJ1332" s="532" t="str">
        <f>'Information Input'!$J$22</f>
        <v>Quarterly</v>
      </c>
      <c r="CK1332" s="519">
        <f>'Information Input'!$H$30</f>
        <v>43555</v>
      </c>
      <c r="CL1332" s="532">
        <f>'Information Input'!$J$18</f>
        <v>2019</v>
      </c>
      <c r="CM1332" s="532" t="s">
        <v>89</v>
      </c>
      <c r="CN1332" s="1010" t="s">
        <v>90</v>
      </c>
      <c r="CO1332" s="523" t="s">
        <v>91</v>
      </c>
      <c r="CP1332" s="523" t="s">
        <v>671</v>
      </c>
      <c r="CQ1332" s="532">
        <v>11</v>
      </c>
      <c r="CR1332" s="523" t="s">
        <v>153</v>
      </c>
      <c r="CS1332" s="523" t="s">
        <v>231</v>
      </c>
      <c r="CT1332" s="1011">
        <f>'Report 1'!$F$18</f>
        <v>0</v>
      </c>
      <c r="CU1332" s="1012">
        <f>SUMIF('Report 4A'!$G$16:$G$95,$CQ1332,'Report 4A'!$N$16:$N$95)</f>
        <v>0</v>
      </c>
      <c r="CV1332" s="1013">
        <f t="shared" si="225"/>
        <v>0</v>
      </c>
    </row>
    <row r="1333" spans="2:100">
      <c r="B1333" s="535" t="s">
        <v>669</v>
      </c>
      <c r="C1333" s="536">
        <v>1</v>
      </c>
      <c r="D1333" s="537" t="str">
        <f>'Information Input'!$M$14</f>
        <v xml:space="preserve">      -      </v>
      </c>
      <c r="E1333" s="537" t="s">
        <v>136</v>
      </c>
      <c r="F1333" s="538">
        <f t="shared" si="226"/>
        <v>43556</v>
      </c>
      <c r="G1333" s="538">
        <f t="shared" si="227"/>
        <v>43646</v>
      </c>
      <c r="H1333" s="538">
        <f>'Information Input'!$H$35</f>
        <v>43555</v>
      </c>
      <c r="I1333" s="537" t="str">
        <f>'Information Input'!$J$22</f>
        <v>Quarterly</v>
      </c>
      <c r="J1333" s="538">
        <f>'Information Input'!$H$30</f>
        <v>43555</v>
      </c>
      <c r="K1333" s="537">
        <f>'Information Input'!$J$18</f>
        <v>2019</v>
      </c>
      <c r="L1333" s="539" t="s">
        <v>91</v>
      </c>
      <c r="M1333" s="540" t="s">
        <v>240</v>
      </c>
      <c r="N1333" s="541" t="s">
        <v>240</v>
      </c>
      <c r="O1333" s="542" t="s">
        <v>675</v>
      </c>
      <c r="P1333" s="537">
        <v>45</v>
      </c>
      <c r="Q1333" s="541" t="s">
        <v>187</v>
      </c>
      <c r="R1333" s="541" t="s">
        <v>239</v>
      </c>
      <c r="S1333" s="543">
        <f>'Report 1'!$AM$18</f>
        <v>0</v>
      </c>
      <c r="T1333" s="544">
        <f>'Report 1'!$AM$65</f>
        <v>0</v>
      </c>
      <c r="U1333" s="545">
        <f>'Report 1'!$AM$151</f>
        <v>0</v>
      </c>
      <c r="AL1333" s="546" t="s">
        <v>669</v>
      </c>
      <c r="AM1333" s="547">
        <v>2</v>
      </c>
      <c r="AN1333" s="547" t="str">
        <f>'Information Input'!$M$14</f>
        <v xml:space="preserve">      -      </v>
      </c>
      <c r="AO1333" s="547" t="s">
        <v>136</v>
      </c>
      <c r="AP1333" s="538">
        <f t="shared" si="229"/>
        <v>43556</v>
      </c>
      <c r="AQ1333" s="538">
        <f t="shared" si="228"/>
        <v>43646</v>
      </c>
      <c r="AR1333" s="538">
        <f>'Information Input'!$H$35</f>
        <v>43555</v>
      </c>
      <c r="AS1333" s="547" t="str">
        <f>'Information Input'!$J$22</f>
        <v>Quarterly</v>
      </c>
      <c r="AT1333" s="538">
        <f>'Information Input'!$H$30</f>
        <v>43555</v>
      </c>
      <c r="AU1333" s="547">
        <f>'Information Input'!$J$18</f>
        <v>2019</v>
      </c>
      <c r="AV1333" s="547" t="s">
        <v>104</v>
      </c>
      <c r="AW1333" s="547" t="s">
        <v>105</v>
      </c>
      <c r="AX1333" s="547" t="s">
        <v>103</v>
      </c>
      <c r="AY1333" s="548" t="s">
        <v>671</v>
      </c>
      <c r="AZ1333" s="547">
        <v>30</v>
      </c>
      <c r="BA1333" s="549" t="s">
        <v>172</v>
      </c>
      <c r="BB1333" s="543" t="s">
        <v>238</v>
      </c>
      <c r="BC1333" s="550">
        <f>'Report 2'!$O307</f>
        <v>0</v>
      </c>
      <c r="BD1333" s="550">
        <f>'Report 2'!$P307</f>
        <v>0</v>
      </c>
      <c r="BE1333" s="550">
        <f>'Report 2'!$Q307</f>
        <v>0</v>
      </c>
      <c r="BF1333" s="550">
        <f>'Report 2'!$R307</f>
        <v>0</v>
      </c>
      <c r="BG1333" s="550">
        <f>'Report 2'!$S307</f>
        <v>0</v>
      </c>
      <c r="BH1333" s="550">
        <f>'Report 2'!$T307</f>
        <v>0</v>
      </c>
      <c r="BI1333" s="550">
        <f>'Report 2'!$U307</f>
        <v>0</v>
      </c>
      <c r="CC1333" s="542" t="s">
        <v>669</v>
      </c>
      <c r="CD1333" s="1014" t="s">
        <v>672</v>
      </c>
      <c r="CE1333" s="1014" t="str">
        <f>'Information Input'!$M$14</f>
        <v xml:space="preserve">      -      </v>
      </c>
      <c r="CF1333" s="551" t="s">
        <v>138</v>
      </c>
      <c r="CG1333" s="552">
        <f t="shared" si="231"/>
        <v>43739</v>
      </c>
      <c r="CH1333" s="552">
        <f t="shared" si="232"/>
        <v>43830</v>
      </c>
      <c r="CI1333" s="552">
        <f>'Information Input'!$H$35</f>
        <v>43555</v>
      </c>
      <c r="CJ1333" s="551" t="str">
        <f>'Information Input'!$J$22</f>
        <v>Quarterly</v>
      </c>
      <c r="CK1333" s="552">
        <f>'Information Input'!$H$30</f>
        <v>43555</v>
      </c>
      <c r="CL1333" s="551">
        <f>'Information Input'!$J$18</f>
        <v>2019</v>
      </c>
      <c r="CM1333" s="551" t="s">
        <v>89</v>
      </c>
      <c r="CN1333" s="1014" t="s">
        <v>90</v>
      </c>
      <c r="CO1333" s="542" t="s">
        <v>91</v>
      </c>
      <c r="CP1333" s="542" t="s">
        <v>671</v>
      </c>
      <c r="CQ1333" s="551">
        <v>12</v>
      </c>
      <c r="CR1333" s="542" t="s">
        <v>154</v>
      </c>
      <c r="CS1333" s="542" t="s">
        <v>231</v>
      </c>
      <c r="CT1333" s="1015">
        <f>'Report 1'!$F$18</f>
        <v>0</v>
      </c>
      <c r="CU1333" s="1016">
        <f>SUMIF('Report 4A'!$G$16:$G$95,$CQ1333,'Report 4A'!$N$16:$N$95)</f>
        <v>0</v>
      </c>
      <c r="CV1333" s="1017">
        <f t="shared" si="225"/>
        <v>0</v>
      </c>
    </row>
    <row r="1334" spans="2:100">
      <c r="B1334" s="535" t="s">
        <v>669</v>
      </c>
      <c r="C1334" s="536">
        <v>1</v>
      </c>
      <c r="D1334" s="537" t="str">
        <f>'Information Input'!$M$14</f>
        <v xml:space="preserve">      -      </v>
      </c>
      <c r="E1334" s="537" t="s">
        <v>136</v>
      </c>
      <c r="F1334" s="538">
        <f t="shared" si="226"/>
        <v>43556</v>
      </c>
      <c r="G1334" s="538">
        <f t="shared" si="227"/>
        <v>43646</v>
      </c>
      <c r="H1334" s="538">
        <f>'Information Input'!$H$35</f>
        <v>43555</v>
      </c>
      <c r="I1334" s="537" t="str">
        <f>'Information Input'!$J$22</f>
        <v>Quarterly</v>
      </c>
      <c r="J1334" s="538">
        <f>'Information Input'!$H$30</f>
        <v>43555</v>
      </c>
      <c r="K1334" s="537">
        <f>'Information Input'!$J$18</f>
        <v>2019</v>
      </c>
      <c r="L1334" s="539" t="s">
        <v>91</v>
      </c>
      <c r="M1334" s="540" t="s">
        <v>240</v>
      </c>
      <c r="N1334" s="541" t="s">
        <v>240</v>
      </c>
      <c r="O1334" s="542" t="s">
        <v>675</v>
      </c>
      <c r="P1334" s="537">
        <v>46</v>
      </c>
      <c r="Q1334" s="541" t="s">
        <v>188</v>
      </c>
      <c r="R1334" s="541" t="s">
        <v>239</v>
      </c>
      <c r="S1334" s="543">
        <f>'Report 1'!$AM$18</f>
        <v>0</v>
      </c>
      <c r="T1334" s="544">
        <f>'Report 1'!$AM$66</f>
        <v>0</v>
      </c>
      <c r="U1334" s="545">
        <f>'Report 1'!$AM$152</f>
        <v>0</v>
      </c>
      <c r="AL1334" s="546" t="s">
        <v>669</v>
      </c>
      <c r="AM1334" s="547">
        <v>2</v>
      </c>
      <c r="AN1334" s="547" t="str">
        <f>'Information Input'!$M$14</f>
        <v xml:space="preserve">      -      </v>
      </c>
      <c r="AO1334" s="547" t="s">
        <v>136</v>
      </c>
      <c r="AP1334" s="538">
        <f t="shared" si="229"/>
        <v>43556</v>
      </c>
      <c r="AQ1334" s="538">
        <f t="shared" si="228"/>
        <v>43646</v>
      </c>
      <c r="AR1334" s="538">
        <f>'Information Input'!$H$35</f>
        <v>43555</v>
      </c>
      <c r="AS1334" s="547" t="str">
        <f>'Information Input'!$J$22</f>
        <v>Quarterly</v>
      </c>
      <c r="AT1334" s="538">
        <f>'Information Input'!$H$30</f>
        <v>43555</v>
      </c>
      <c r="AU1334" s="547">
        <f>'Information Input'!$J$18</f>
        <v>2019</v>
      </c>
      <c r="AV1334" s="547" t="s">
        <v>104</v>
      </c>
      <c r="AW1334" s="547" t="s">
        <v>105</v>
      </c>
      <c r="AX1334" s="547" t="s">
        <v>103</v>
      </c>
      <c r="AY1334" s="548" t="s">
        <v>671</v>
      </c>
      <c r="AZ1334" s="547">
        <v>31</v>
      </c>
      <c r="BA1334" s="549" t="s">
        <v>173</v>
      </c>
      <c r="BB1334" s="543" t="s">
        <v>233</v>
      </c>
      <c r="BC1334" s="550">
        <f>'Report 2'!$O308</f>
        <v>0</v>
      </c>
      <c r="BD1334" s="550">
        <f>'Report 2'!$P308</f>
        <v>0</v>
      </c>
      <c r="BE1334" s="550">
        <f>'Report 2'!$Q308</f>
        <v>0</v>
      </c>
      <c r="BF1334" s="550">
        <f>'Report 2'!$R308</f>
        <v>0</v>
      </c>
      <c r="BG1334" s="550">
        <f>'Report 2'!$S308</f>
        <v>0</v>
      </c>
      <c r="BH1334" s="550">
        <f>'Report 2'!$T308</f>
        <v>0</v>
      </c>
      <c r="BI1334" s="550">
        <f>'Report 2'!$U308</f>
        <v>0</v>
      </c>
      <c r="CC1334" s="542" t="s">
        <v>669</v>
      </c>
      <c r="CD1334" s="1014" t="s">
        <v>672</v>
      </c>
      <c r="CE1334" s="1014" t="str">
        <f>'Information Input'!$M$14</f>
        <v xml:space="preserve">      -      </v>
      </c>
      <c r="CF1334" s="551" t="s">
        <v>138</v>
      </c>
      <c r="CG1334" s="552">
        <f t="shared" si="231"/>
        <v>43739</v>
      </c>
      <c r="CH1334" s="552">
        <f t="shared" si="232"/>
        <v>43830</v>
      </c>
      <c r="CI1334" s="552">
        <f>'Information Input'!$H$35</f>
        <v>43555</v>
      </c>
      <c r="CJ1334" s="551" t="str">
        <f>'Information Input'!$J$22</f>
        <v>Quarterly</v>
      </c>
      <c r="CK1334" s="552">
        <f>'Information Input'!$H$30</f>
        <v>43555</v>
      </c>
      <c r="CL1334" s="551">
        <f>'Information Input'!$J$18</f>
        <v>2019</v>
      </c>
      <c r="CM1334" s="551" t="s">
        <v>89</v>
      </c>
      <c r="CN1334" s="1014" t="s">
        <v>90</v>
      </c>
      <c r="CO1334" s="542" t="s">
        <v>91</v>
      </c>
      <c r="CP1334" s="542" t="s">
        <v>671</v>
      </c>
      <c r="CQ1334" s="551">
        <v>13</v>
      </c>
      <c r="CR1334" s="542" t="s">
        <v>155</v>
      </c>
      <c r="CS1334" s="542" t="s">
        <v>232</v>
      </c>
      <c r="CT1334" s="1015">
        <f>'Report 1'!$F$18</f>
        <v>0</v>
      </c>
      <c r="CU1334" s="1016">
        <f>SUMIF('Report 4A'!$G$16:$G$95,$CQ1334,'Report 4A'!$N$16:$N$95)</f>
        <v>0</v>
      </c>
      <c r="CV1334" s="1017">
        <f t="shared" si="225"/>
        <v>0</v>
      </c>
    </row>
    <row r="1335" spans="2:100">
      <c r="B1335" s="535" t="s">
        <v>669</v>
      </c>
      <c r="C1335" s="536">
        <v>1</v>
      </c>
      <c r="D1335" s="537" t="str">
        <f>'Information Input'!$M$14</f>
        <v xml:space="preserve">      -      </v>
      </c>
      <c r="E1335" s="537" t="s">
        <v>136</v>
      </c>
      <c r="F1335" s="538">
        <f t="shared" si="226"/>
        <v>43556</v>
      </c>
      <c r="G1335" s="538">
        <f t="shared" si="227"/>
        <v>43646</v>
      </c>
      <c r="H1335" s="538">
        <f>'Information Input'!$H$35</f>
        <v>43555</v>
      </c>
      <c r="I1335" s="537" t="str">
        <f>'Information Input'!$J$22</f>
        <v>Quarterly</v>
      </c>
      <c r="J1335" s="538">
        <f>'Information Input'!$H$30</f>
        <v>43555</v>
      </c>
      <c r="K1335" s="537">
        <f>'Information Input'!$J$18</f>
        <v>2019</v>
      </c>
      <c r="L1335" s="539" t="s">
        <v>91</v>
      </c>
      <c r="M1335" s="540" t="s">
        <v>240</v>
      </c>
      <c r="N1335" s="541" t="s">
        <v>240</v>
      </c>
      <c r="O1335" s="542" t="s">
        <v>675</v>
      </c>
      <c r="P1335" s="537">
        <v>47</v>
      </c>
      <c r="Q1335" s="541" t="s">
        <v>189</v>
      </c>
      <c r="R1335" s="541" t="s">
        <v>239</v>
      </c>
      <c r="S1335" s="543">
        <f>'Report 1'!$AM$18</f>
        <v>0</v>
      </c>
      <c r="T1335" s="544">
        <f>'Report 1'!$AM$67</f>
        <v>0</v>
      </c>
      <c r="U1335" s="545">
        <f>'Report 1'!$AM$153</f>
        <v>0</v>
      </c>
      <c r="AL1335" s="546" t="s">
        <v>669</v>
      </c>
      <c r="AM1335" s="547">
        <v>2</v>
      </c>
      <c r="AN1335" s="547" t="str">
        <f>'Information Input'!$M$14</f>
        <v xml:space="preserve">      -      </v>
      </c>
      <c r="AO1335" s="547" t="s">
        <v>136</v>
      </c>
      <c r="AP1335" s="538">
        <f t="shared" si="229"/>
        <v>43556</v>
      </c>
      <c r="AQ1335" s="538">
        <f t="shared" si="228"/>
        <v>43646</v>
      </c>
      <c r="AR1335" s="538">
        <f>'Information Input'!$H$35</f>
        <v>43555</v>
      </c>
      <c r="AS1335" s="547" t="str">
        <f>'Information Input'!$J$22</f>
        <v>Quarterly</v>
      </c>
      <c r="AT1335" s="538">
        <f>'Information Input'!$H$30</f>
        <v>43555</v>
      </c>
      <c r="AU1335" s="547">
        <f>'Information Input'!$J$18</f>
        <v>2019</v>
      </c>
      <c r="AV1335" s="547" t="s">
        <v>104</v>
      </c>
      <c r="AW1335" s="547" t="s">
        <v>105</v>
      </c>
      <c r="AX1335" s="547" t="s">
        <v>103</v>
      </c>
      <c r="AY1335" s="548" t="s">
        <v>671</v>
      </c>
      <c r="AZ1335" s="547">
        <v>32</v>
      </c>
      <c r="BA1335" s="549" t="s">
        <v>174</v>
      </c>
      <c r="BB1335" s="543" t="s">
        <v>238</v>
      </c>
      <c r="BC1335" s="550">
        <f>'Report 2'!$O309</f>
        <v>0</v>
      </c>
      <c r="BD1335" s="550">
        <f>'Report 2'!$P309</f>
        <v>0</v>
      </c>
      <c r="BE1335" s="550">
        <f>'Report 2'!$Q309</f>
        <v>0</v>
      </c>
      <c r="BF1335" s="550">
        <f>'Report 2'!$R309</f>
        <v>0</v>
      </c>
      <c r="BG1335" s="550">
        <f>'Report 2'!$S309</f>
        <v>0</v>
      </c>
      <c r="BH1335" s="550">
        <f>'Report 2'!$T309</f>
        <v>0</v>
      </c>
      <c r="BI1335" s="550">
        <f>'Report 2'!$U309</f>
        <v>0</v>
      </c>
      <c r="CC1335" s="542" t="s">
        <v>669</v>
      </c>
      <c r="CD1335" s="1014" t="s">
        <v>672</v>
      </c>
      <c r="CE1335" s="1014" t="str">
        <f>'Information Input'!$M$14</f>
        <v xml:space="preserve">      -      </v>
      </c>
      <c r="CF1335" s="551" t="s">
        <v>138</v>
      </c>
      <c r="CG1335" s="552">
        <f t="shared" si="231"/>
        <v>43739</v>
      </c>
      <c r="CH1335" s="552">
        <f t="shared" si="232"/>
        <v>43830</v>
      </c>
      <c r="CI1335" s="552">
        <f>'Information Input'!$H$35</f>
        <v>43555</v>
      </c>
      <c r="CJ1335" s="551" t="str">
        <f>'Information Input'!$J$22</f>
        <v>Quarterly</v>
      </c>
      <c r="CK1335" s="552">
        <f>'Information Input'!$H$30</f>
        <v>43555</v>
      </c>
      <c r="CL1335" s="551">
        <f>'Information Input'!$J$18</f>
        <v>2019</v>
      </c>
      <c r="CM1335" s="551" t="s">
        <v>89</v>
      </c>
      <c r="CN1335" s="1014" t="s">
        <v>90</v>
      </c>
      <c r="CO1335" s="542" t="s">
        <v>91</v>
      </c>
      <c r="CP1335" s="542" t="s">
        <v>671</v>
      </c>
      <c r="CQ1335" s="551">
        <v>14</v>
      </c>
      <c r="CR1335" s="542" t="s">
        <v>156</v>
      </c>
      <c r="CS1335" s="542" t="s">
        <v>233</v>
      </c>
      <c r="CT1335" s="1015">
        <f>'Report 1'!$F$18</f>
        <v>0</v>
      </c>
      <c r="CU1335" s="1016">
        <f>SUMIF('Report 4A'!$G$16:$G$95,$CQ1335,'Report 4A'!$N$16:$N$95)</f>
        <v>0</v>
      </c>
      <c r="CV1335" s="1017">
        <f t="shared" si="225"/>
        <v>0</v>
      </c>
    </row>
    <row r="1336" spans="2:100">
      <c r="B1336" s="535" t="s">
        <v>669</v>
      </c>
      <c r="C1336" s="536">
        <v>1</v>
      </c>
      <c r="D1336" s="537" t="str">
        <f>'Information Input'!$M$14</f>
        <v xml:space="preserve">      -      </v>
      </c>
      <c r="E1336" s="537" t="s">
        <v>136</v>
      </c>
      <c r="F1336" s="538">
        <f t="shared" si="226"/>
        <v>43556</v>
      </c>
      <c r="G1336" s="538">
        <f t="shared" si="227"/>
        <v>43646</v>
      </c>
      <c r="H1336" s="538">
        <f>'Information Input'!$H$35</f>
        <v>43555</v>
      </c>
      <c r="I1336" s="537" t="str">
        <f>'Information Input'!$J$22</f>
        <v>Quarterly</v>
      </c>
      <c r="J1336" s="538">
        <f>'Information Input'!$H$30</f>
        <v>43555</v>
      </c>
      <c r="K1336" s="537">
        <f>'Information Input'!$J$18</f>
        <v>2019</v>
      </c>
      <c r="L1336" s="539" t="s">
        <v>91</v>
      </c>
      <c r="M1336" s="540" t="s">
        <v>240</v>
      </c>
      <c r="N1336" s="541" t="s">
        <v>240</v>
      </c>
      <c r="O1336" s="542" t="s">
        <v>675</v>
      </c>
      <c r="P1336" s="537">
        <v>48</v>
      </c>
      <c r="Q1336" s="541" t="s">
        <v>190</v>
      </c>
      <c r="R1336" s="541" t="s">
        <v>239</v>
      </c>
      <c r="S1336" s="543">
        <f>'Report 1'!$AM$18</f>
        <v>0</v>
      </c>
      <c r="T1336" s="544">
        <f>'Report 1'!$AM$68</f>
        <v>0</v>
      </c>
      <c r="U1336" s="545">
        <f>'Report 1'!$AM$154</f>
        <v>0</v>
      </c>
      <c r="AL1336" s="546" t="s">
        <v>669</v>
      </c>
      <c r="AM1336" s="547">
        <v>2</v>
      </c>
      <c r="AN1336" s="547" t="str">
        <f>'Information Input'!$M$14</f>
        <v xml:space="preserve">      -      </v>
      </c>
      <c r="AO1336" s="547" t="s">
        <v>136</v>
      </c>
      <c r="AP1336" s="538">
        <f t="shared" si="229"/>
        <v>43556</v>
      </c>
      <c r="AQ1336" s="538">
        <f t="shared" si="228"/>
        <v>43646</v>
      </c>
      <c r="AR1336" s="538">
        <f>'Information Input'!$H$35</f>
        <v>43555</v>
      </c>
      <c r="AS1336" s="547" t="str">
        <f>'Information Input'!$J$22</f>
        <v>Quarterly</v>
      </c>
      <c r="AT1336" s="538">
        <f>'Information Input'!$H$30</f>
        <v>43555</v>
      </c>
      <c r="AU1336" s="547">
        <f>'Information Input'!$J$18</f>
        <v>2019</v>
      </c>
      <c r="AV1336" s="547" t="s">
        <v>104</v>
      </c>
      <c r="AW1336" s="547" t="s">
        <v>105</v>
      </c>
      <c r="AX1336" s="547" t="s">
        <v>103</v>
      </c>
      <c r="AY1336" s="548" t="s">
        <v>671</v>
      </c>
      <c r="AZ1336" s="547">
        <v>33</v>
      </c>
      <c r="BA1336" s="549" t="s">
        <v>175</v>
      </c>
      <c r="BB1336" s="543" t="s">
        <v>233</v>
      </c>
      <c r="BC1336" s="550">
        <f>'Report 2'!$O310</f>
        <v>0</v>
      </c>
      <c r="BD1336" s="550">
        <f>'Report 2'!$P310</f>
        <v>0</v>
      </c>
      <c r="BE1336" s="550">
        <f>'Report 2'!$Q310</f>
        <v>0</v>
      </c>
      <c r="BF1336" s="550">
        <f>'Report 2'!$R310</f>
        <v>0</v>
      </c>
      <c r="BG1336" s="550">
        <f>'Report 2'!$S310</f>
        <v>0</v>
      </c>
      <c r="BH1336" s="550">
        <f>'Report 2'!$T310</f>
        <v>0</v>
      </c>
      <c r="BI1336" s="550">
        <f>'Report 2'!$U310</f>
        <v>0</v>
      </c>
      <c r="CC1336" s="542" t="s">
        <v>669</v>
      </c>
      <c r="CD1336" s="1014" t="s">
        <v>672</v>
      </c>
      <c r="CE1336" s="1014" t="str">
        <f>'Information Input'!$M$14</f>
        <v xml:space="preserve">      -      </v>
      </c>
      <c r="CF1336" s="551" t="s">
        <v>138</v>
      </c>
      <c r="CG1336" s="552">
        <f t="shared" si="231"/>
        <v>43739</v>
      </c>
      <c r="CH1336" s="552">
        <f t="shared" si="232"/>
        <v>43830</v>
      </c>
      <c r="CI1336" s="552">
        <f>'Information Input'!$H$35</f>
        <v>43555</v>
      </c>
      <c r="CJ1336" s="551" t="str">
        <f>'Information Input'!$J$22</f>
        <v>Quarterly</v>
      </c>
      <c r="CK1336" s="552">
        <f>'Information Input'!$H$30</f>
        <v>43555</v>
      </c>
      <c r="CL1336" s="551">
        <f>'Information Input'!$J$18</f>
        <v>2019</v>
      </c>
      <c r="CM1336" s="551" t="s">
        <v>89</v>
      </c>
      <c r="CN1336" s="1014" t="s">
        <v>90</v>
      </c>
      <c r="CO1336" s="542" t="s">
        <v>91</v>
      </c>
      <c r="CP1336" s="542" t="s">
        <v>671</v>
      </c>
      <c r="CQ1336" s="551">
        <v>15</v>
      </c>
      <c r="CR1336" s="542" t="s">
        <v>157</v>
      </c>
      <c r="CS1336" s="542" t="s">
        <v>234</v>
      </c>
      <c r="CT1336" s="1015">
        <f>'Report 1'!$F$18</f>
        <v>0</v>
      </c>
      <c r="CU1336" s="1016">
        <f>SUMIF('Report 4A'!$G$16:$G$95,$CQ1336,'Report 4A'!$N$16:$N$95)</f>
        <v>0</v>
      </c>
      <c r="CV1336" s="1017">
        <f t="shared" si="225"/>
        <v>0</v>
      </c>
    </row>
    <row r="1337" spans="2:100">
      <c r="B1337" s="535" t="s">
        <v>669</v>
      </c>
      <c r="C1337" s="536">
        <v>1</v>
      </c>
      <c r="D1337" s="537" t="str">
        <f>'Information Input'!$M$14</f>
        <v xml:space="preserve">      -      </v>
      </c>
      <c r="E1337" s="537" t="s">
        <v>136</v>
      </c>
      <c r="F1337" s="538">
        <f t="shared" si="226"/>
        <v>43556</v>
      </c>
      <c r="G1337" s="538">
        <f t="shared" si="227"/>
        <v>43646</v>
      </c>
      <c r="H1337" s="538">
        <f>'Information Input'!$H$35</f>
        <v>43555</v>
      </c>
      <c r="I1337" s="537" t="str">
        <f>'Information Input'!$J$22</f>
        <v>Quarterly</v>
      </c>
      <c r="J1337" s="538">
        <f>'Information Input'!$H$30</f>
        <v>43555</v>
      </c>
      <c r="K1337" s="537">
        <f>'Information Input'!$J$18</f>
        <v>2019</v>
      </c>
      <c r="L1337" s="539" t="s">
        <v>91</v>
      </c>
      <c r="M1337" s="540" t="s">
        <v>240</v>
      </c>
      <c r="N1337" s="541" t="s">
        <v>240</v>
      </c>
      <c r="O1337" s="542" t="s">
        <v>675</v>
      </c>
      <c r="P1337" s="537">
        <v>49</v>
      </c>
      <c r="Q1337" s="541" t="s">
        <v>191</v>
      </c>
      <c r="R1337" s="541" t="s">
        <v>239</v>
      </c>
      <c r="S1337" s="543">
        <f>'Report 1'!$AM$18</f>
        <v>0</v>
      </c>
      <c r="T1337" s="544">
        <f>'Report 1'!$AM$69</f>
        <v>0</v>
      </c>
      <c r="U1337" s="545">
        <f>'Report 1'!$AM$155</f>
        <v>0</v>
      </c>
      <c r="AL1337" s="546" t="s">
        <v>669</v>
      </c>
      <c r="AM1337" s="547">
        <v>2</v>
      </c>
      <c r="AN1337" s="547" t="str">
        <f>'Information Input'!$M$14</f>
        <v xml:space="preserve">      -      </v>
      </c>
      <c r="AO1337" s="547" t="s">
        <v>136</v>
      </c>
      <c r="AP1337" s="538">
        <f t="shared" si="229"/>
        <v>43556</v>
      </c>
      <c r="AQ1337" s="538">
        <f t="shared" si="228"/>
        <v>43646</v>
      </c>
      <c r="AR1337" s="538">
        <f>'Information Input'!$H$35</f>
        <v>43555</v>
      </c>
      <c r="AS1337" s="547" t="str">
        <f>'Information Input'!$J$22</f>
        <v>Quarterly</v>
      </c>
      <c r="AT1337" s="538">
        <f>'Information Input'!$H$30</f>
        <v>43555</v>
      </c>
      <c r="AU1337" s="547">
        <f>'Information Input'!$J$18</f>
        <v>2019</v>
      </c>
      <c r="AV1337" s="547" t="s">
        <v>104</v>
      </c>
      <c r="AW1337" s="547" t="s">
        <v>105</v>
      </c>
      <c r="AX1337" s="547" t="s">
        <v>103</v>
      </c>
      <c r="AY1337" s="548" t="s">
        <v>671</v>
      </c>
      <c r="AZ1337" s="547">
        <v>34</v>
      </c>
      <c r="BA1337" s="549" t="s">
        <v>176</v>
      </c>
      <c r="BB1337" s="543" t="s">
        <v>238</v>
      </c>
      <c r="BC1337" s="550">
        <f>'Report 2'!$O311</f>
        <v>0</v>
      </c>
      <c r="BD1337" s="550">
        <f>'Report 2'!$P311</f>
        <v>0</v>
      </c>
      <c r="BE1337" s="550">
        <f>'Report 2'!$Q311</f>
        <v>0</v>
      </c>
      <c r="BF1337" s="550">
        <f>'Report 2'!$R311</f>
        <v>0</v>
      </c>
      <c r="BG1337" s="550">
        <f>'Report 2'!$S311</f>
        <v>0</v>
      </c>
      <c r="BH1337" s="550">
        <f>'Report 2'!$T311</f>
        <v>0</v>
      </c>
      <c r="BI1337" s="550">
        <f>'Report 2'!$U311</f>
        <v>0</v>
      </c>
      <c r="CC1337" s="542" t="s">
        <v>669</v>
      </c>
      <c r="CD1337" s="1014" t="s">
        <v>672</v>
      </c>
      <c r="CE1337" s="1014" t="str">
        <f>'Information Input'!$M$14</f>
        <v xml:space="preserve">      -      </v>
      </c>
      <c r="CF1337" s="551" t="s">
        <v>138</v>
      </c>
      <c r="CG1337" s="552">
        <f t="shared" si="231"/>
        <v>43739</v>
      </c>
      <c r="CH1337" s="552">
        <f t="shared" si="232"/>
        <v>43830</v>
      </c>
      <c r="CI1337" s="552">
        <f>'Information Input'!$H$35</f>
        <v>43555</v>
      </c>
      <c r="CJ1337" s="551" t="str">
        <f>'Information Input'!$J$22</f>
        <v>Quarterly</v>
      </c>
      <c r="CK1337" s="552">
        <f>'Information Input'!$H$30</f>
        <v>43555</v>
      </c>
      <c r="CL1337" s="551">
        <f>'Information Input'!$J$18</f>
        <v>2019</v>
      </c>
      <c r="CM1337" s="551" t="s">
        <v>89</v>
      </c>
      <c r="CN1337" s="1014" t="s">
        <v>90</v>
      </c>
      <c r="CO1337" s="542" t="s">
        <v>91</v>
      </c>
      <c r="CP1337" s="542" t="s">
        <v>671</v>
      </c>
      <c r="CQ1337" s="551">
        <v>16</v>
      </c>
      <c r="CR1337" s="542" t="s">
        <v>158</v>
      </c>
      <c r="CS1337" s="542" t="s">
        <v>235</v>
      </c>
      <c r="CT1337" s="1015">
        <f>'Report 1'!$F$18</f>
        <v>0</v>
      </c>
      <c r="CU1337" s="1016">
        <f>SUMIF('Report 4A'!$G$16:$G$95,$CQ1337,'Report 4A'!$N$16:$N$95)</f>
        <v>0</v>
      </c>
      <c r="CV1337" s="1017">
        <f t="shared" si="225"/>
        <v>0</v>
      </c>
    </row>
    <row r="1338" spans="2:100">
      <c r="B1338" s="535" t="s">
        <v>669</v>
      </c>
      <c r="C1338" s="536">
        <v>1</v>
      </c>
      <c r="D1338" s="537" t="str">
        <f>'Information Input'!$M$14</f>
        <v xml:space="preserve">      -      </v>
      </c>
      <c r="E1338" s="537" t="s">
        <v>136</v>
      </c>
      <c r="F1338" s="538">
        <f t="shared" si="226"/>
        <v>43556</v>
      </c>
      <c r="G1338" s="538">
        <f t="shared" si="227"/>
        <v>43646</v>
      </c>
      <c r="H1338" s="538">
        <f>'Information Input'!$H$35</f>
        <v>43555</v>
      </c>
      <c r="I1338" s="537" t="str">
        <f>'Information Input'!$J$22</f>
        <v>Quarterly</v>
      </c>
      <c r="J1338" s="538">
        <f>'Information Input'!$H$30</f>
        <v>43555</v>
      </c>
      <c r="K1338" s="537">
        <f>'Information Input'!$J$18</f>
        <v>2019</v>
      </c>
      <c r="L1338" s="539" t="s">
        <v>91</v>
      </c>
      <c r="M1338" s="540" t="s">
        <v>240</v>
      </c>
      <c r="N1338" s="541" t="s">
        <v>240</v>
      </c>
      <c r="O1338" s="542" t="s">
        <v>675</v>
      </c>
      <c r="P1338" s="537">
        <v>50</v>
      </c>
      <c r="Q1338" s="541" t="s">
        <v>192</v>
      </c>
      <c r="R1338" s="541" t="s">
        <v>239</v>
      </c>
      <c r="S1338" s="543">
        <f>'Report 1'!$AM$18</f>
        <v>0</v>
      </c>
      <c r="T1338" s="544">
        <f>'Report 1'!$AM$70</f>
        <v>0</v>
      </c>
      <c r="U1338" s="545">
        <f>'Report 1'!$AM$156</f>
        <v>0</v>
      </c>
      <c r="AL1338" s="546" t="s">
        <v>669</v>
      </c>
      <c r="AM1338" s="547">
        <v>2</v>
      </c>
      <c r="AN1338" s="547" t="str">
        <f>'Information Input'!$M$14</f>
        <v xml:space="preserve">      -      </v>
      </c>
      <c r="AO1338" s="547" t="s">
        <v>136</v>
      </c>
      <c r="AP1338" s="538">
        <f t="shared" si="229"/>
        <v>43556</v>
      </c>
      <c r="AQ1338" s="538">
        <f t="shared" si="228"/>
        <v>43646</v>
      </c>
      <c r="AR1338" s="538">
        <f>'Information Input'!$H$35</f>
        <v>43555</v>
      </c>
      <c r="AS1338" s="547" t="str">
        <f>'Information Input'!$J$22</f>
        <v>Quarterly</v>
      </c>
      <c r="AT1338" s="538">
        <f>'Information Input'!$H$30</f>
        <v>43555</v>
      </c>
      <c r="AU1338" s="547">
        <f>'Information Input'!$J$18</f>
        <v>2019</v>
      </c>
      <c r="AV1338" s="547" t="s">
        <v>104</v>
      </c>
      <c r="AW1338" s="547" t="s">
        <v>105</v>
      </c>
      <c r="AX1338" s="547" t="s">
        <v>103</v>
      </c>
      <c r="AY1338" s="548" t="s">
        <v>671</v>
      </c>
      <c r="AZ1338" s="547">
        <v>35</v>
      </c>
      <c r="BA1338" s="549" t="s">
        <v>177</v>
      </c>
      <c r="BB1338" s="543" t="s">
        <v>235</v>
      </c>
      <c r="BC1338" s="550">
        <f>'Report 2'!$O312</f>
        <v>0</v>
      </c>
      <c r="BD1338" s="550">
        <f>'Report 2'!$P312</f>
        <v>0</v>
      </c>
      <c r="BE1338" s="550">
        <f>'Report 2'!$Q312</f>
        <v>0</v>
      </c>
      <c r="BF1338" s="550">
        <f>'Report 2'!$R312</f>
        <v>0</v>
      </c>
      <c r="BG1338" s="550">
        <f>'Report 2'!$S312</f>
        <v>0</v>
      </c>
      <c r="BH1338" s="550">
        <f>'Report 2'!$T312</f>
        <v>0</v>
      </c>
      <c r="BI1338" s="550">
        <f>'Report 2'!$U312</f>
        <v>0</v>
      </c>
      <c r="CC1338" s="542" t="s">
        <v>669</v>
      </c>
      <c r="CD1338" s="1014" t="s">
        <v>672</v>
      </c>
      <c r="CE1338" s="1014" t="str">
        <f>'Information Input'!$M$14</f>
        <v xml:space="preserve">      -      </v>
      </c>
      <c r="CF1338" s="551" t="s">
        <v>138</v>
      </c>
      <c r="CG1338" s="552">
        <f t="shared" si="231"/>
        <v>43739</v>
      </c>
      <c r="CH1338" s="552">
        <f t="shared" si="232"/>
        <v>43830</v>
      </c>
      <c r="CI1338" s="552">
        <f>'Information Input'!$H$35</f>
        <v>43555</v>
      </c>
      <c r="CJ1338" s="551" t="str">
        <f>'Information Input'!$J$22</f>
        <v>Quarterly</v>
      </c>
      <c r="CK1338" s="552">
        <f>'Information Input'!$H$30</f>
        <v>43555</v>
      </c>
      <c r="CL1338" s="551">
        <f>'Information Input'!$J$18</f>
        <v>2019</v>
      </c>
      <c r="CM1338" s="551" t="s">
        <v>89</v>
      </c>
      <c r="CN1338" s="1014" t="s">
        <v>90</v>
      </c>
      <c r="CO1338" s="542" t="s">
        <v>91</v>
      </c>
      <c r="CP1338" s="542" t="s">
        <v>671</v>
      </c>
      <c r="CQ1338" s="551">
        <v>17</v>
      </c>
      <c r="CR1338" s="542" t="s">
        <v>159</v>
      </c>
      <c r="CS1338" s="542" t="s">
        <v>235</v>
      </c>
      <c r="CT1338" s="1015">
        <f>'Report 1'!$F$18</f>
        <v>0</v>
      </c>
      <c r="CU1338" s="1016">
        <f>SUMIF('Report 4A'!$G$16:$G$95,$CQ1338,'Report 4A'!$N$16:$N$95)</f>
        <v>0</v>
      </c>
      <c r="CV1338" s="1017">
        <f t="shared" si="225"/>
        <v>0</v>
      </c>
    </row>
    <row r="1339" spans="2:100">
      <c r="B1339" s="535" t="s">
        <v>669</v>
      </c>
      <c r="C1339" s="536">
        <v>1</v>
      </c>
      <c r="D1339" s="537" t="str">
        <f>'Information Input'!$M$14</f>
        <v xml:space="preserve">      -      </v>
      </c>
      <c r="E1339" s="537" t="s">
        <v>136</v>
      </c>
      <c r="F1339" s="538">
        <f t="shared" si="226"/>
        <v>43556</v>
      </c>
      <c r="G1339" s="538">
        <f t="shared" si="227"/>
        <v>43646</v>
      </c>
      <c r="H1339" s="538">
        <f>'Information Input'!$H$35</f>
        <v>43555</v>
      </c>
      <c r="I1339" s="537" t="str">
        <f>'Information Input'!$J$22</f>
        <v>Quarterly</v>
      </c>
      <c r="J1339" s="538">
        <f>'Information Input'!$H$30</f>
        <v>43555</v>
      </c>
      <c r="K1339" s="537">
        <f>'Information Input'!$J$18</f>
        <v>2019</v>
      </c>
      <c r="L1339" s="539" t="s">
        <v>91</v>
      </c>
      <c r="M1339" s="540" t="s">
        <v>240</v>
      </c>
      <c r="N1339" s="541" t="s">
        <v>240</v>
      </c>
      <c r="O1339" s="542" t="s">
        <v>675</v>
      </c>
      <c r="P1339" s="537">
        <v>51</v>
      </c>
      <c r="Q1339" s="541" t="s">
        <v>193</v>
      </c>
      <c r="R1339" s="541" t="s">
        <v>239</v>
      </c>
      <c r="S1339" s="543">
        <f>'Report 1'!$AM$18</f>
        <v>0</v>
      </c>
      <c r="T1339" s="544">
        <f>'Report 1'!$AM$71</f>
        <v>0</v>
      </c>
      <c r="U1339" s="545">
        <f>'Report 1'!$AM$157</f>
        <v>0</v>
      </c>
      <c r="AL1339" s="546" t="s">
        <v>669</v>
      </c>
      <c r="AM1339" s="547">
        <v>2</v>
      </c>
      <c r="AN1339" s="547" t="str">
        <f>'Information Input'!$M$14</f>
        <v xml:space="preserve">      -      </v>
      </c>
      <c r="AO1339" s="547" t="s">
        <v>136</v>
      </c>
      <c r="AP1339" s="538">
        <f t="shared" si="229"/>
        <v>43556</v>
      </c>
      <c r="AQ1339" s="538">
        <f t="shared" si="228"/>
        <v>43646</v>
      </c>
      <c r="AR1339" s="538">
        <f>'Information Input'!$H$35</f>
        <v>43555</v>
      </c>
      <c r="AS1339" s="547" t="str">
        <f>'Information Input'!$J$22</f>
        <v>Quarterly</v>
      </c>
      <c r="AT1339" s="538">
        <f>'Information Input'!$H$30</f>
        <v>43555</v>
      </c>
      <c r="AU1339" s="547">
        <f>'Information Input'!$J$18</f>
        <v>2019</v>
      </c>
      <c r="AV1339" s="547" t="s">
        <v>104</v>
      </c>
      <c r="AW1339" s="547" t="s">
        <v>105</v>
      </c>
      <c r="AX1339" s="547" t="s">
        <v>103</v>
      </c>
      <c r="AY1339" s="548" t="s">
        <v>671</v>
      </c>
      <c r="AZ1339" s="547">
        <v>36</v>
      </c>
      <c r="BA1339" s="549" t="s">
        <v>178</v>
      </c>
      <c r="BB1339" s="543" t="s">
        <v>235</v>
      </c>
      <c r="BC1339" s="550">
        <f>'Report 2'!$O313</f>
        <v>0</v>
      </c>
      <c r="BD1339" s="550">
        <f>'Report 2'!$P313</f>
        <v>0</v>
      </c>
      <c r="BE1339" s="550">
        <f>'Report 2'!$Q313</f>
        <v>0</v>
      </c>
      <c r="BF1339" s="550">
        <f>'Report 2'!$R313</f>
        <v>0</v>
      </c>
      <c r="BG1339" s="550">
        <f>'Report 2'!$S313</f>
        <v>0</v>
      </c>
      <c r="BH1339" s="550">
        <f>'Report 2'!$T313</f>
        <v>0</v>
      </c>
      <c r="BI1339" s="550">
        <f>'Report 2'!$U313</f>
        <v>0</v>
      </c>
      <c r="CC1339" s="542" t="s">
        <v>669</v>
      </c>
      <c r="CD1339" s="1014" t="s">
        <v>672</v>
      </c>
      <c r="CE1339" s="1014" t="str">
        <f>'Information Input'!$M$14</f>
        <v xml:space="preserve">      -      </v>
      </c>
      <c r="CF1339" s="551" t="s">
        <v>138</v>
      </c>
      <c r="CG1339" s="552">
        <f t="shared" si="231"/>
        <v>43739</v>
      </c>
      <c r="CH1339" s="552">
        <f t="shared" si="232"/>
        <v>43830</v>
      </c>
      <c r="CI1339" s="552">
        <f>'Information Input'!$H$35</f>
        <v>43555</v>
      </c>
      <c r="CJ1339" s="551" t="str">
        <f>'Information Input'!$J$22</f>
        <v>Quarterly</v>
      </c>
      <c r="CK1339" s="552">
        <f>'Information Input'!$H$30</f>
        <v>43555</v>
      </c>
      <c r="CL1339" s="551">
        <f>'Information Input'!$J$18</f>
        <v>2019</v>
      </c>
      <c r="CM1339" s="551" t="s">
        <v>89</v>
      </c>
      <c r="CN1339" s="1014" t="s">
        <v>90</v>
      </c>
      <c r="CO1339" s="542" t="s">
        <v>91</v>
      </c>
      <c r="CP1339" s="542" t="s">
        <v>671</v>
      </c>
      <c r="CQ1339" s="551">
        <v>18</v>
      </c>
      <c r="CR1339" s="542" t="s">
        <v>160</v>
      </c>
      <c r="CS1339" s="542" t="s">
        <v>235</v>
      </c>
      <c r="CT1339" s="1015">
        <f>'Report 1'!$F$18</f>
        <v>0</v>
      </c>
      <c r="CU1339" s="1016">
        <f>SUMIF('Report 4A'!$G$16:$G$95,$CQ1339,'Report 4A'!$N$16:$N$95)</f>
        <v>0</v>
      </c>
      <c r="CV1339" s="1017">
        <f t="shared" si="225"/>
        <v>0</v>
      </c>
    </row>
    <row r="1340" spans="2:100">
      <c r="B1340" s="535" t="s">
        <v>669</v>
      </c>
      <c r="C1340" s="536">
        <v>1</v>
      </c>
      <c r="D1340" s="537" t="str">
        <f>'Information Input'!$M$14</f>
        <v xml:space="preserve">      -      </v>
      </c>
      <c r="E1340" s="537" t="s">
        <v>136</v>
      </c>
      <c r="F1340" s="538">
        <f t="shared" si="226"/>
        <v>43556</v>
      </c>
      <c r="G1340" s="538">
        <f t="shared" si="227"/>
        <v>43646</v>
      </c>
      <c r="H1340" s="538">
        <f>'Information Input'!$H$35</f>
        <v>43555</v>
      </c>
      <c r="I1340" s="537" t="str">
        <f>'Information Input'!$J$22</f>
        <v>Quarterly</v>
      </c>
      <c r="J1340" s="538">
        <f>'Information Input'!$H$30</f>
        <v>43555</v>
      </c>
      <c r="K1340" s="537">
        <f>'Information Input'!$J$18</f>
        <v>2019</v>
      </c>
      <c r="L1340" s="539" t="s">
        <v>91</v>
      </c>
      <c r="M1340" s="540" t="s">
        <v>240</v>
      </c>
      <c r="N1340" s="541" t="s">
        <v>240</v>
      </c>
      <c r="O1340" s="542" t="s">
        <v>674</v>
      </c>
      <c r="P1340" s="537">
        <v>52</v>
      </c>
      <c r="Q1340" s="541" t="s">
        <v>194</v>
      </c>
      <c r="R1340" s="541" t="s">
        <v>239</v>
      </c>
      <c r="S1340" s="543">
        <f>'Report 1'!$AM$18</f>
        <v>0</v>
      </c>
      <c r="T1340" s="544">
        <f>'Report 1'!$AM$72</f>
        <v>0</v>
      </c>
      <c r="U1340" s="545">
        <f>'Report 1'!$AM$158</f>
        <v>0</v>
      </c>
      <c r="AL1340" s="546" t="s">
        <v>669</v>
      </c>
      <c r="AM1340" s="547">
        <v>2</v>
      </c>
      <c r="AN1340" s="547" t="str">
        <f>'Information Input'!$M$14</f>
        <v xml:space="preserve">      -      </v>
      </c>
      <c r="AO1340" s="547" t="s">
        <v>136</v>
      </c>
      <c r="AP1340" s="538">
        <f t="shared" si="229"/>
        <v>43556</v>
      </c>
      <c r="AQ1340" s="538">
        <f t="shared" si="228"/>
        <v>43646</v>
      </c>
      <c r="AR1340" s="538">
        <f>'Information Input'!$H$35</f>
        <v>43555</v>
      </c>
      <c r="AS1340" s="547" t="str">
        <f>'Information Input'!$J$22</f>
        <v>Quarterly</v>
      </c>
      <c r="AT1340" s="538">
        <f>'Information Input'!$H$30</f>
        <v>43555</v>
      </c>
      <c r="AU1340" s="547">
        <f>'Information Input'!$J$18</f>
        <v>2019</v>
      </c>
      <c r="AV1340" s="547" t="s">
        <v>104</v>
      </c>
      <c r="AW1340" s="547" t="s">
        <v>105</v>
      </c>
      <c r="AX1340" s="547" t="s">
        <v>103</v>
      </c>
      <c r="AY1340" s="548" t="s">
        <v>671</v>
      </c>
      <c r="AZ1340" s="547">
        <v>37</v>
      </c>
      <c r="BA1340" s="549" t="s">
        <v>179</v>
      </c>
      <c r="BB1340" s="543" t="s">
        <v>231</v>
      </c>
      <c r="BC1340" s="550">
        <f>'Report 2'!$O314</f>
        <v>0</v>
      </c>
      <c r="BD1340" s="550">
        <f>'Report 2'!$P314</f>
        <v>0</v>
      </c>
      <c r="BE1340" s="550">
        <f>'Report 2'!$Q314</f>
        <v>0</v>
      </c>
      <c r="BF1340" s="550">
        <f>'Report 2'!$R314</f>
        <v>0</v>
      </c>
      <c r="BG1340" s="550">
        <f>'Report 2'!$S314</f>
        <v>0</v>
      </c>
      <c r="BH1340" s="550">
        <f>'Report 2'!$T314</f>
        <v>0</v>
      </c>
      <c r="BI1340" s="550">
        <f>'Report 2'!$U314</f>
        <v>0</v>
      </c>
      <c r="CC1340" s="542" t="s">
        <v>669</v>
      </c>
      <c r="CD1340" s="1014" t="s">
        <v>672</v>
      </c>
      <c r="CE1340" s="1014" t="str">
        <f>'Information Input'!$M$14</f>
        <v xml:space="preserve">      -      </v>
      </c>
      <c r="CF1340" s="551" t="s">
        <v>138</v>
      </c>
      <c r="CG1340" s="552">
        <f t="shared" si="231"/>
        <v>43739</v>
      </c>
      <c r="CH1340" s="552">
        <f t="shared" si="232"/>
        <v>43830</v>
      </c>
      <c r="CI1340" s="552">
        <f>'Information Input'!$H$35</f>
        <v>43555</v>
      </c>
      <c r="CJ1340" s="551" t="str">
        <f>'Information Input'!$J$22</f>
        <v>Quarterly</v>
      </c>
      <c r="CK1340" s="552">
        <f>'Information Input'!$H$30</f>
        <v>43555</v>
      </c>
      <c r="CL1340" s="551">
        <f>'Information Input'!$J$18</f>
        <v>2019</v>
      </c>
      <c r="CM1340" s="551" t="s">
        <v>89</v>
      </c>
      <c r="CN1340" s="1014" t="s">
        <v>90</v>
      </c>
      <c r="CO1340" s="542" t="s">
        <v>91</v>
      </c>
      <c r="CP1340" s="542" t="s">
        <v>671</v>
      </c>
      <c r="CQ1340" s="551">
        <v>19</v>
      </c>
      <c r="CR1340" s="542" t="s">
        <v>161</v>
      </c>
      <c r="CS1340" s="542" t="s">
        <v>235</v>
      </c>
      <c r="CT1340" s="1015">
        <f>'Report 1'!$F$18</f>
        <v>0</v>
      </c>
      <c r="CU1340" s="1016">
        <f>SUMIF('Report 4A'!$G$16:$G$95,$CQ1340,'Report 4A'!$N$16:$N$95)</f>
        <v>0</v>
      </c>
      <c r="CV1340" s="1017">
        <f t="shared" si="225"/>
        <v>0</v>
      </c>
    </row>
    <row r="1341" spans="2:100">
      <c r="B1341" s="535" t="s">
        <v>669</v>
      </c>
      <c r="C1341" s="536">
        <v>1</v>
      </c>
      <c r="D1341" s="537" t="str">
        <f>'Information Input'!$M$14</f>
        <v xml:space="preserve">      -      </v>
      </c>
      <c r="E1341" s="537" t="s">
        <v>136</v>
      </c>
      <c r="F1341" s="538">
        <f t="shared" si="226"/>
        <v>43556</v>
      </c>
      <c r="G1341" s="538">
        <f t="shared" si="227"/>
        <v>43646</v>
      </c>
      <c r="H1341" s="538">
        <f>'Information Input'!$H$35</f>
        <v>43555</v>
      </c>
      <c r="I1341" s="537" t="str">
        <f>'Information Input'!$J$22</f>
        <v>Quarterly</v>
      </c>
      <c r="J1341" s="538">
        <f>'Information Input'!$H$30</f>
        <v>43555</v>
      </c>
      <c r="K1341" s="537">
        <f>'Information Input'!$J$18</f>
        <v>2019</v>
      </c>
      <c r="L1341" s="539" t="s">
        <v>91</v>
      </c>
      <c r="M1341" s="540" t="s">
        <v>240</v>
      </c>
      <c r="N1341" s="541" t="s">
        <v>240</v>
      </c>
      <c r="O1341" s="542" t="s">
        <v>676</v>
      </c>
      <c r="P1341" s="537">
        <v>53</v>
      </c>
      <c r="Q1341" s="541" t="s">
        <v>195</v>
      </c>
      <c r="R1341" s="541" t="s">
        <v>677</v>
      </c>
      <c r="S1341" s="543">
        <f>'Report 1'!$AM$18</f>
        <v>0</v>
      </c>
      <c r="T1341" s="544">
        <f>'Report 1'!$AM$73</f>
        <v>0</v>
      </c>
      <c r="U1341" s="545">
        <f>'Report 1'!$AM$159</f>
        <v>0</v>
      </c>
      <c r="AL1341" s="546" t="s">
        <v>669</v>
      </c>
      <c r="AM1341" s="547">
        <v>2</v>
      </c>
      <c r="AN1341" s="547" t="str">
        <f>'Information Input'!$M$14</f>
        <v xml:space="preserve">      -      </v>
      </c>
      <c r="AO1341" s="547" t="s">
        <v>136</v>
      </c>
      <c r="AP1341" s="538">
        <f t="shared" si="229"/>
        <v>43556</v>
      </c>
      <c r="AQ1341" s="538">
        <f t="shared" si="228"/>
        <v>43646</v>
      </c>
      <c r="AR1341" s="538">
        <f>'Information Input'!$H$35</f>
        <v>43555</v>
      </c>
      <c r="AS1341" s="547" t="str">
        <f>'Information Input'!$J$22</f>
        <v>Quarterly</v>
      </c>
      <c r="AT1341" s="538">
        <f>'Information Input'!$H$30</f>
        <v>43555</v>
      </c>
      <c r="AU1341" s="547">
        <f>'Information Input'!$J$18</f>
        <v>2019</v>
      </c>
      <c r="AV1341" s="547" t="s">
        <v>104</v>
      </c>
      <c r="AW1341" s="547" t="s">
        <v>105</v>
      </c>
      <c r="AX1341" s="547" t="s">
        <v>103</v>
      </c>
      <c r="AY1341" s="548" t="s">
        <v>671</v>
      </c>
      <c r="AZ1341" s="547">
        <v>38</v>
      </c>
      <c r="BA1341" s="549" t="s">
        <v>180</v>
      </c>
      <c r="BB1341" s="543" t="s">
        <v>233</v>
      </c>
      <c r="BC1341" s="550">
        <f>'Report 2'!$O315</f>
        <v>0</v>
      </c>
      <c r="BD1341" s="550">
        <f>'Report 2'!$P315</f>
        <v>0</v>
      </c>
      <c r="BE1341" s="550">
        <f>'Report 2'!$Q315</f>
        <v>0</v>
      </c>
      <c r="BF1341" s="550">
        <f>'Report 2'!$R315</f>
        <v>0</v>
      </c>
      <c r="BG1341" s="550">
        <f>'Report 2'!$S315</f>
        <v>0</v>
      </c>
      <c r="BH1341" s="550">
        <f>'Report 2'!$T315</f>
        <v>0</v>
      </c>
      <c r="BI1341" s="550">
        <f>'Report 2'!$U315</f>
        <v>0</v>
      </c>
      <c r="CC1341" s="542" t="s">
        <v>669</v>
      </c>
      <c r="CD1341" s="1014" t="s">
        <v>672</v>
      </c>
      <c r="CE1341" s="1014" t="str">
        <f>'Information Input'!$M$14</f>
        <v xml:space="preserve">      -      </v>
      </c>
      <c r="CF1341" s="551" t="s">
        <v>138</v>
      </c>
      <c r="CG1341" s="552">
        <f t="shared" si="231"/>
        <v>43739</v>
      </c>
      <c r="CH1341" s="552">
        <f t="shared" si="232"/>
        <v>43830</v>
      </c>
      <c r="CI1341" s="552">
        <f>'Information Input'!$H$35</f>
        <v>43555</v>
      </c>
      <c r="CJ1341" s="551" t="str">
        <f>'Information Input'!$J$22</f>
        <v>Quarterly</v>
      </c>
      <c r="CK1341" s="552">
        <f>'Information Input'!$H$30</f>
        <v>43555</v>
      </c>
      <c r="CL1341" s="551">
        <f>'Information Input'!$J$18</f>
        <v>2019</v>
      </c>
      <c r="CM1341" s="551" t="s">
        <v>89</v>
      </c>
      <c r="CN1341" s="1014" t="s">
        <v>90</v>
      </c>
      <c r="CO1341" s="542" t="s">
        <v>91</v>
      </c>
      <c r="CP1341" s="542" t="s">
        <v>671</v>
      </c>
      <c r="CQ1341" s="551">
        <v>20</v>
      </c>
      <c r="CR1341" s="542" t="s">
        <v>162</v>
      </c>
      <c r="CS1341" s="542" t="s">
        <v>235</v>
      </c>
      <c r="CT1341" s="1015">
        <f>'Report 1'!$F$18</f>
        <v>0</v>
      </c>
      <c r="CU1341" s="1016">
        <f>SUMIF('Report 4A'!$G$16:$G$95,$CQ1341,'Report 4A'!$N$16:$N$95)</f>
        <v>0</v>
      </c>
      <c r="CV1341" s="1017">
        <f t="shared" si="225"/>
        <v>0</v>
      </c>
    </row>
    <row r="1342" spans="2:100">
      <c r="B1342" s="535" t="s">
        <v>669</v>
      </c>
      <c r="C1342" s="536">
        <v>1</v>
      </c>
      <c r="D1342" s="537" t="str">
        <f>'Information Input'!$M$14</f>
        <v xml:space="preserve">      -      </v>
      </c>
      <c r="E1342" s="537" t="s">
        <v>136</v>
      </c>
      <c r="F1342" s="538">
        <f t="shared" si="226"/>
        <v>43556</v>
      </c>
      <c r="G1342" s="538">
        <f t="shared" si="227"/>
        <v>43646</v>
      </c>
      <c r="H1342" s="538">
        <f>'Information Input'!$H$35</f>
        <v>43555</v>
      </c>
      <c r="I1342" s="537" t="str">
        <f>'Information Input'!$J$22</f>
        <v>Quarterly</v>
      </c>
      <c r="J1342" s="538">
        <f>'Information Input'!$H$30</f>
        <v>43555</v>
      </c>
      <c r="K1342" s="537">
        <f>'Information Input'!$J$18</f>
        <v>2019</v>
      </c>
      <c r="L1342" s="539" t="s">
        <v>91</v>
      </c>
      <c r="M1342" s="540" t="s">
        <v>240</v>
      </c>
      <c r="N1342" s="541" t="s">
        <v>240</v>
      </c>
      <c r="O1342" s="542" t="s">
        <v>676</v>
      </c>
      <c r="P1342" s="537">
        <v>54</v>
      </c>
      <c r="Q1342" s="541" t="s">
        <v>196</v>
      </c>
      <c r="R1342" s="541" t="s">
        <v>677</v>
      </c>
      <c r="S1342" s="543">
        <f>'Report 1'!$AM$18</f>
        <v>0</v>
      </c>
      <c r="T1342" s="544">
        <f>'Report 1'!$AM$74</f>
        <v>0</v>
      </c>
      <c r="U1342" s="545">
        <f>'Report 1'!$AM$160</f>
        <v>0</v>
      </c>
      <c r="AL1342" s="546" t="s">
        <v>669</v>
      </c>
      <c r="AM1342" s="547">
        <v>2</v>
      </c>
      <c r="AN1342" s="547" t="str">
        <f>'Information Input'!$M$14</f>
        <v xml:space="preserve">      -      </v>
      </c>
      <c r="AO1342" s="547" t="s">
        <v>136</v>
      </c>
      <c r="AP1342" s="538">
        <f t="shared" si="229"/>
        <v>43556</v>
      </c>
      <c r="AQ1342" s="538">
        <f t="shared" si="228"/>
        <v>43646</v>
      </c>
      <c r="AR1342" s="538">
        <f>'Information Input'!$H$35</f>
        <v>43555</v>
      </c>
      <c r="AS1342" s="547" t="str">
        <f>'Information Input'!$J$22</f>
        <v>Quarterly</v>
      </c>
      <c r="AT1342" s="538">
        <f>'Information Input'!$H$30</f>
        <v>43555</v>
      </c>
      <c r="AU1342" s="547">
        <f>'Information Input'!$J$18</f>
        <v>2019</v>
      </c>
      <c r="AV1342" s="547" t="s">
        <v>104</v>
      </c>
      <c r="AW1342" s="547" t="s">
        <v>105</v>
      </c>
      <c r="AX1342" s="547" t="s">
        <v>103</v>
      </c>
      <c r="AY1342" s="548" t="s">
        <v>671</v>
      </c>
      <c r="AZ1342" s="547">
        <v>39</v>
      </c>
      <c r="BA1342" s="549" t="s">
        <v>181</v>
      </c>
      <c r="BB1342" s="543" t="s">
        <v>233</v>
      </c>
      <c r="BC1342" s="550">
        <f>'Report 2'!$O316</f>
        <v>0</v>
      </c>
      <c r="BD1342" s="550">
        <f>'Report 2'!$P316</f>
        <v>0</v>
      </c>
      <c r="BE1342" s="550">
        <f>'Report 2'!$Q316</f>
        <v>0</v>
      </c>
      <c r="BF1342" s="550">
        <f>'Report 2'!$R316</f>
        <v>0</v>
      </c>
      <c r="BG1342" s="550">
        <f>'Report 2'!$S316</f>
        <v>0</v>
      </c>
      <c r="BH1342" s="550">
        <f>'Report 2'!$T316</f>
        <v>0</v>
      </c>
      <c r="BI1342" s="550">
        <f>'Report 2'!$U316</f>
        <v>0</v>
      </c>
      <c r="CC1342" s="542" t="s">
        <v>669</v>
      </c>
      <c r="CD1342" s="1014" t="s">
        <v>672</v>
      </c>
      <c r="CE1342" s="1014" t="str">
        <f>'Information Input'!$M$14</f>
        <v xml:space="preserve">      -      </v>
      </c>
      <c r="CF1342" s="551" t="s">
        <v>138</v>
      </c>
      <c r="CG1342" s="552">
        <f t="shared" si="231"/>
        <v>43739</v>
      </c>
      <c r="CH1342" s="552">
        <f t="shared" si="232"/>
        <v>43830</v>
      </c>
      <c r="CI1342" s="552">
        <f>'Information Input'!$H$35</f>
        <v>43555</v>
      </c>
      <c r="CJ1342" s="551" t="str">
        <f>'Information Input'!$J$22</f>
        <v>Quarterly</v>
      </c>
      <c r="CK1342" s="552">
        <f>'Information Input'!$H$30</f>
        <v>43555</v>
      </c>
      <c r="CL1342" s="551">
        <f>'Information Input'!$J$18</f>
        <v>2019</v>
      </c>
      <c r="CM1342" s="551" t="s">
        <v>89</v>
      </c>
      <c r="CN1342" s="1014" t="s">
        <v>90</v>
      </c>
      <c r="CO1342" s="542" t="s">
        <v>91</v>
      </c>
      <c r="CP1342" s="542" t="s">
        <v>671</v>
      </c>
      <c r="CQ1342" s="551">
        <v>21</v>
      </c>
      <c r="CR1342" s="542" t="s">
        <v>163</v>
      </c>
      <c r="CS1342" s="542" t="s">
        <v>235</v>
      </c>
      <c r="CT1342" s="1015">
        <f>'Report 1'!$F$18</f>
        <v>0</v>
      </c>
      <c r="CU1342" s="1016">
        <f>SUMIF('Report 4A'!$G$16:$G$95,$CQ1342,'Report 4A'!$N$16:$N$95)</f>
        <v>0</v>
      </c>
      <c r="CV1342" s="1017">
        <f t="shared" si="225"/>
        <v>0</v>
      </c>
    </row>
    <row r="1343" spans="2:100">
      <c r="B1343" s="535" t="s">
        <v>669</v>
      </c>
      <c r="C1343" s="536">
        <v>1</v>
      </c>
      <c r="D1343" s="537" t="str">
        <f>'Information Input'!$M$14</f>
        <v xml:space="preserve">      -      </v>
      </c>
      <c r="E1343" s="537" t="s">
        <v>136</v>
      </c>
      <c r="F1343" s="538">
        <f t="shared" si="226"/>
        <v>43556</v>
      </c>
      <c r="G1343" s="538">
        <f t="shared" si="227"/>
        <v>43646</v>
      </c>
      <c r="H1343" s="538">
        <f>'Information Input'!$H$35</f>
        <v>43555</v>
      </c>
      <c r="I1343" s="537" t="str">
        <f>'Information Input'!$J$22</f>
        <v>Quarterly</v>
      </c>
      <c r="J1343" s="538">
        <f>'Information Input'!$H$30</f>
        <v>43555</v>
      </c>
      <c r="K1343" s="537">
        <f>'Information Input'!$J$18</f>
        <v>2019</v>
      </c>
      <c r="L1343" s="539" t="s">
        <v>91</v>
      </c>
      <c r="M1343" s="540" t="s">
        <v>240</v>
      </c>
      <c r="N1343" s="541" t="s">
        <v>240</v>
      </c>
      <c r="O1343" s="542" t="s">
        <v>676</v>
      </c>
      <c r="P1343" s="537">
        <v>55</v>
      </c>
      <c r="Q1343" s="541" t="s">
        <v>197</v>
      </c>
      <c r="R1343" s="541" t="s">
        <v>677</v>
      </c>
      <c r="S1343" s="543">
        <f>'Report 1'!$AM$18</f>
        <v>0</v>
      </c>
      <c r="T1343" s="544">
        <f>'Report 1'!$AM$75</f>
        <v>0</v>
      </c>
      <c r="U1343" s="545">
        <f>'Report 1'!$AM$161</f>
        <v>0</v>
      </c>
      <c r="AL1343" s="546" t="s">
        <v>669</v>
      </c>
      <c r="AM1343" s="547">
        <v>2</v>
      </c>
      <c r="AN1343" s="547" t="str">
        <f>'Information Input'!$M$14</f>
        <v xml:space="preserve">      -      </v>
      </c>
      <c r="AO1343" s="547" t="s">
        <v>136</v>
      </c>
      <c r="AP1343" s="538">
        <f t="shared" si="229"/>
        <v>43556</v>
      </c>
      <c r="AQ1343" s="538">
        <f t="shared" si="228"/>
        <v>43646</v>
      </c>
      <c r="AR1343" s="538">
        <f>'Information Input'!$H$35</f>
        <v>43555</v>
      </c>
      <c r="AS1343" s="547" t="str">
        <f>'Information Input'!$J$22</f>
        <v>Quarterly</v>
      </c>
      <c r="AT1343" s="538">
        <f>'Information Input'!$H$30</f>
        <v>43555</v>
      </c>
      <c r="AU1343" s="547">
        <f>'Information Input'!$J$18</f>
        <v>2019</v>
      </c>
      <c r="AV1343" s="547" t="s">
        <v>104</v>
      </c>
      <c r="AW1343" s="547" t="s">
        <v>105</v>
      </c>
      <c r="AX1343" s="547" t="s">
        <v>103</v>
      </c>
      <c r="AY1343" s="548" t="s">
        <v>671</v>
      </c>
      <c r="AZ1343" s="547">
        <v>40</v>
      </c>
      <c r="BA1343" s="549" t="s">
        <v>182</v>
      </c>
      <c r="BB1343" s="543" t="s">
        <v>238</v>
      </c>
      <c r="BC1343" s="550">
        <f>'Report 2'!$O317</f>
        <v>0</v>
      </c>
      <c r="BD1343" s="550">
        <f>'Report 2'!$P317</f>
        <v>0</v>
      </c>
      <c r="BE1343" s="550">
        <f>'Report 2'!$Q317</f>
        <v>0</v>
      </c>
      <c r="BF1343" s="550">
        <f>'Report 2'!$R317</f>
        <v>0</v>
      </c>
      <c r="BG1343" s="550">
        <f>'Report 2'!$S317</f>
        <v>0</v>
      </c>
      <c r="BH1343" s="550">
        <f>'Report 2'!$T317</f>
        <v>0</v>
      </c>
      <c r="BI1343" s="550">
        <f>'Report 2'!$U317</f>
        <v>0</v>
      </c>
      <c r="CC1343" s="542" t="s">
        <v>669</v>
      </c>
      <c r="CD1343" s="1014" t="s">
        <v>672</v>
      </c>
      <c r="CE1343" s="1014" t="str">
        <f>'Information Input'!$M$14</f>
        <v xml:space="preserve">      -      </v>
      </c>
      <c r="CF1343" s="551" t="s">
        <v>138</v>
      </c>
      <c r="CG1343" s="552">
        <f t="shared" si="231"/>
        <v>43739</v>
      </c>
      <c r="CH1343" s="552">
        <f t="shared" si="232"/>
        <v>43830</v>
      </c>
      <c r="CI1343" s="552">
        <f>'Information Input'!$H$35</f>
        <v>43555</v>
      </c>
      <c r="CJ1343" s="551" t="str">
        <f>'Information Input'!$J$22</f>
        <v>Quarterly</v>
      </c>
      <c r="CK1343" s="552">
        <f>'Information Input'!$H$30</f>
        <v>43555</v>
      </c>
      <c r="CL1343" s="551">
        <f>'Information Input'!$J$18</f>
        <v>2019</v>
      </c>
      <c r="CM1343" s="551" t="s">
        <v>89</v>
      </c>
      <c r="CN1343" s="1014" t="s">
        <v>90</v>
      </c>
      <c r="CO1343" s="542" t="s">
        <v>91</v>
      </c>
      <c r="CP1343" s="542" t="s">
        <v>671</v>
      </c>
      <c r="CQ1343" s="551">
        <v>22</v>
      </c>
      <c r="CR1343" s="542" t="s">
        <v>164</v>
      </c>
      <c r="CS1343" s="542" t="s">
        <v>236</v>
      </c>
      <c r="CT1343" s="1015">
        <f>'Report 1'!$F$18</f>
        <v>0</v>
      </c>
      <c r="CU1343" s="1016">
        <f>SUMIF('Report 4A'!$G$16:$G$95,$CQ1343,'Report 4A'!$N$16:$N$95)</f>
        <v>0</v>
      </c>
      <c r="CV1343" s="1017">
        <f t="shared" si="225"/>
        <v>0</v>
      </c>
    </row>
    <row r="1344" spans="2:100">
      <c r="B1344" s="535" t="s">
        <v>669</v>
      </c>
      <c r="C1344" s="536">
        <v>1</v>
      </c>
      <c r="D1344" s="537" t="str">
        <f>'Information Input'!$M$14</f>
        <v xml:space="preserve">      -      </v>
      </c>
      <c r="E1344" s="537" t="s">
        <v>136</v>
      </c>
      <c r="F1344" s="538">
        <f t="shared" si="226"/>
        <v>43556</v>
      </c>
      <c r="G1344" s="538">
        <f t="shared" si="227"/>
        <v>43646</v>
      </c>
      <c r="H1344" s="538">
        <f>'Information Input'!$H$35</f>
        <v>43555</v>
      </c>
      <c r="I1344" s="537" t="str">
        <f>'Information Input'!$J$22</f>
        <v>Quarterly</v>
      </c>
      <c r="J1344" s="538">
        <f>'Information Input'!$H$30</f>
        <v>43555</v>
      </c>
      <c r="K1344" s="537">
        <f>'Information Input'!$J$18</f>
        <v>2019</v>
      </c>
      <c r="L1344" s="539" t="s">
        <v>91</v>
      </c>
      <c r="M1344" s="540" t="s">
        <v>240</v>
      </c>
      <c r="N1344" s="541" t="s">
        <v>240</v>
      </c>
      <c r="O1344" s="542" t="s">
        <v>676</v>
      </c>
      <c r="P1344" s="537">
        <v>56</v>
      </c>
      <c r="Q1344" s="541" t="s">
        <v>198</v>
      </c>
      <c r="R1344" s="541" t="s">
        <v>239</v>
      </c>
      <c r="S1344" s="543">
        <f>'Report 1'!$AM$18</f>
        <v>0</v>
      </c>
      <c r="T1344" s="544">
        <f>'Report 1'!$AM$76</f>
        <v>0</v>
      </c>
      <c r="U1344" s="545">
        <f>'Report 1'!$AM$162</f>
        <v>0</v>
      </c>
      <c r="AL1344" s="546" t="s">
        <v>669</v>
      </c>
      <c r="AM1344" s="547">
        <v>2</v>
      </c>
      <c r="AN1344" s="547" t="str">
        <f>'Information Input'!$M$14</f>
        <v xml:space="preserve">      -      </v>
      </c>
      <c r="AO1344" s="547" t="s">
        <v>136</v>
      </c>
      <c r="AP1344" s="538">
        <f t="shared" si="229"/>
        <v>43556</v>
      </c>
      <c r="AQ1344" s="538">
        <f t="shared" si="228"/>
        <v>43646</v>
      </c>
      <c r="AR1344" s="538">
        <f>'Information Input'!$H$35</f>
        <v>43555</v>
      </c>
      <c r="AS1344" s="547" t="str">
        <f>'Information Input'!$J$22</f>
        <v>Quarterly</v>
      </c>
      <c r="AT1344" s="538">
        <f>'Information Input'!$H$30</f>
        <v>43555</v>
      </c>
      <c r="AU1344" s="547">
        <f>'Information Input'!$J$18</f>
        <v>2019</v>
      </c>
      <c r="AV1344" s="547" t="s">
        <v>104</v>
      </c>
      <c r="AW1344" s="547" t="s">
        <v>105</v>
      </c>
      <c r="AX1344" s="547" t="s">
        <v>103</v>
      </c>
      <c r="AY1344" s="548" t="s">
        <v>671</v>
      </c>
      <c r="AZ1344" s="547">
        <v>41</v>
      </c>
      <c r="BA1344" s="549" t="s">
        <v>183</v>
      </c>
      <c r="BB1344" s="543" t="s">
        <v>238</v>
      </c>
      <c r="BC1344" s="550">
        <f>'Report 2'!$O318</f>
        <v>0</v>
      </c>
      <c r="BD1344" s="550">
        <f>'Report 2'!$P318</f>
        <v>0</v>
      </c>
      <c r="BE1344" s="550">
        <f>'Report 2'!$Q318</f>
        <v>0</v>
      </c>
      <c r="BF1344" s="550">
        <f>'Report 2'!$R318</f>
        <v>0</v>
      </c>
      <c r="BG1344" s="550">
        <f>'Report 2'!$S318</f>
        <v>0</v>
      </c>
      <c r="BH1344" s="550">
        <f>'Report 2'!$T318</f>
        <v>0</v>
      </c>
      <c r="BI1344" s="550">
        <f>'Report 2'!$U318</f>
        <v>0</v>
      </c>
      <c r="CC1344" s="542" t="s">
        <v>669</v>
      </c>
      <c r="CD1344" s="1014" t="s">
        <v>672</v>
      </c>
      <c r="CE1344" s="1014" t="str">
        <f>'Information Input'!$M$14</f>
        <v xml:space="preserve">      -      </v>
      </c>
      <c r="CF1344" s="551" t="s">
        <v>138</v>
      </c>
      <c r="CG1344" s="552">
        <f t="shared" si="231"/>
        <v>43739</v>
      </c>
      <c r="CH1344" s="552">
        <f t="shared" si="232"/>
        <v>43830</v>
      </c>
      <c r="CI1344" s="552">
        <f>'Information Input'!$H$35</f>
        <v>43555</v>
      </c>
      <c r="CJ1344" s="551" t="str">
        <f>'Information Input'!$J$22</f>
        <v>Quarterly</v>
      </c>
      <c r="CK1344" s="552">
        <f>'Information Input'!$H$30</f>
        <v>43555</v>
      </c>
      <c r="CL1344" s="551">
        <f>'Information Input'!$J$18</f>
        <v>2019</v>
      </c>
      <c r="CM1344" s="551" t="s">
        <v>89</v>
      </c>
      <c r="CN1344" s="1014" t="s">
        <v>90</v>
      </c>
      <c r="CO1344" s="542" t="s">
        <v>91</v>
      </c>
      <c r="CP1344" s="542" t="s">
        <v>671</v>
      </c>
      <c r="CQ1344" s="551">
        <v>23</v>
      </c>
      <c r="CR1344" s="542" t="s">
        <v>165</v>
      </c>
      <c r="CS1344" s="542" t="s">
        <v>236</v>
      </c>
      <c r="CT1344" s="1015">
        <f>'Report 1'!$F$18</f>
        <v>0</v>
      </c>
      <c r="CU1344" s="1016">
        <f>SUMIF('Report 4A'!$G$16:$G$95,$CQ1344,'Report 4A'!$N$16:$N$95)</f>
        <v>0</v>
      </c>
      <c r="CV1344" s="1017">
        <f t="shared" si="225"/>
        <v>0</v>
      </c>
    </row>
    <row r="1345" spans="2:100">
      <c r="B1345" s="535" t="s">
        <v>669</v>
      </c>
      <c r="C1345" s="536">
        <v>1</v>
      </c>
      <c r="D1345" s="537" t="str">
        <f>'Information Input'!$M$14</f>
        <v xml:space="preserve">      -      </v>
      </c>
      <c r="E1345" s="537" t="s">
        <v>136</v>
      </c>
      <c r="F1345" s="538">
        <f t="shared" si="226"/>
        <v>43556</v>
      </c>
      <c r="G1345" s="538">
        <f t="shared" si="227"/>
        <v>43646</v>
      </c>
      <c r="H1345" s="538">
        <f>'Information Input'!$H$35</f>
        <v>43555</v>
      </c>
      <c r="I1345" s="537" t="str">
        <f>'Information Input'!$J$22</f>
        <v>Quarterly</v>
      </c>
      <c r="J1345" s="538">
        <f>'Information Input'!$H$30</f>
        <v>43555</v>
      </c>
      <c r="K1345" s="537">
        <f>'Information Input'!$J$18</f>
        <v>2019</v>
      </c>
      <c r="L1345" s="539" t="s">
        <v>91</v>
      </c>
      <c r="M1345" s="540" t="s">
        <v>240</v>
      </c>
      <c r="N1345" s="541" t="s">
        <v>240</v>
      </c>
      <c r="O1345" s="542" t="s">
        <v>674</v>
      </c>
      <c r="P1345" s="537">
        <v>57</v>
      </c>
      <c r="Q1345" s="541" t="s">
        <v>199</v>
      </c>
      <c r="R1345" s="542" t="s">
        <v>239</v>
      </c>
      <c r="S1345" s="543">
        <f>'Report 1'!$AM$18</f>
        <v>0</v>
      </c>
      <c r="T1345" s="544">
        <f>'Report 1'!$AM$77</f>
        <v>0</v>
      </c>
      <c r="U1345" s="545">
        <f>'Report 1'!$AM$163</f>
        <v>0</v>
      </c>
      <c r="AL1345" s="546" t="s">
        <v>669</v>
      </c>
      <c r="AM1345" s="547">
        <v>2</v>
      </c>
      <c r="AN1345" s="547" t="str">
        <f>'Information Input'!$M$14</f>
        <v xml:space="preserve">      -      </v>
      </c>
      <c r="AO1345" s="547" t="s">
        <v>136</v>
      </c>
      <c r="AP1345" s="538">
        <f t="shared" si="229"/>
        <v>43556</v>
      </c>
      <c r="AQ1345" s="538">
        <f t="shared" si="228"/>
        <v>43646</v>
      </c>
      <c r="AR1345" s="538">
        <f>'Information Input'!$H$35</f>
        <v>43555</v>
      </c>
      <c r="AS1345" s="547" t="str">
        <f>'Information Input'!$J$22</f>
        <v>Quarterly</v>
      </c>
      <c r="AT1345" s="538">
        <f>'Information Input'!$H$30</f>
        <v>43555</v>
      </c>
      <c r="AU1345" s="547">
        <f>'Information Input'!$J$18</f>
        <v>2019</v>
      </c>
      <c r="AV1345" s="547" t="s">
        <v>104</v>
      </c>
      <c r="AW1345" s="547" t="s">
        <v>105</v>
      </c>
      <c r="AX1345" s="547" t="s">
        <v>103</v>
      </c>
      <c r="AY1345" s="548" t="s">
        <v>671</v>
      </c>
      <c r="AZ1345" s="547">
        <v>42</v>
      </c>
      <c r="BA1345" s="549" t="s">
        <v>184</v>
      </c>
      <c r="BB1345" s="543" t="s">
        <v>233</v>
      </c>
      <c r="BC1345" s="550">
        <f>'Report 2'!$O319</f>
        <v>0</v>
      </c>
      <c r="BD1345" s="550">
        <f>'Report 2'!$P319</f>
        <v>0</v>
      </c>
      <c r="BE1345" s="550">
        <f>'Report 2'!$Q319</f>
        <v>0</v>
      </c>
      <c r="BF1345" s="550">
        <f>'Report 2'!$R319</f>
        <v>0</v>
      </c>
      <c r="BG1345" s="550">
        <f>'Report 2'!$S319</f>
        <v>0</v>
      </c>
      <c r="BH1345" s="550">
        <f>'Report 2'!$T319</f>
        <v>0</v>
      </c>
      <c r="BI1345" s="550">
        <f>'Report 2'!$U319</f>
        <v>0</v>
      </c>
      <c r="CC1345" s="542" t="s">
        <v>669</v>
      </c>
      <c r="CD1345" s="1014" t="s">
        <v>672</v>
      </c>
      <c r="CE1345" s="1014" t="str">
        <f>'Information Input'!$M$14</f>
        <v xml:space="preserve">      -      </v>
      </c>
      <c r="CF1345" s="551" t="s">
        <v>138</v>
      </c>
      <c r="CG1345" s="552">
        <f t="shared" si="231"/>
        <v>43739</v>
      </c>
      <c r="CH1345" s="552">
        <f t="shared" si="232"/>
        <v>43830</v>
      </c>
      <c r="CI1345" s="552">
        <f>'Information Input'!$H$35</f>
        <v>43555</v>
      </c>
      <c r="CJ1345" s="551" t="str">
        <f>'Information Input'!$J$22</f>
        <v>Quarterly</v>
      </c>
      <c r="CK1345" s="552">
        <f>'Information Input'!$H$30</f>
        <v>43555</v>
      </c>
      <c r="CL1345" s="551">
        <f>'Information Input'!$J$18</f>
        <v>2019</v>
      </c>
      <c r="CM1345" s="551" t="s">
        <v>89</v>
      </c>
      <c r="CN1345" s="1014" t="s">
        <v>90</v>
      </c>
      <c r="CO1345" s="542" t="s">
        <v>91</v>
      </c>
      <c r="CP1345" s="542" t="s">
        <v>671</v>
      </c>
      <c r="CQ1345" s="551">
        <v>24</v>
      </c>
      <c r="CR1345" s="542" t="s">
        <v>166</v>
      </c>
      <c r="CS1345" s="542" t="s">
        <v>233</v>
      </c>
      <c r="CT1345" s="1015">
        <f>'Report 1'!$F$18</f>
        <v>0</v>
      </c>
      <c r="CU1345" s="1016">
        <f>SUMIF('Report 4A'!$G$16:$G$95,$CQ1345,'Report 4A'!$N$16:$N$95)</f>
        <v>0</v>
      </c>
      <c r="CV1345" s="1017">
        <f t="shared" si="225"/>
        <v>0</v>
      </c>
    </row>
    <row r="1346" spans="2:100">
      <c r="B1346" s="535" t="s">
        <v>669</v>
      </c>
      <c r="C1346" s="536">
        <v>1</v>
      </c>
      <c r="D1346" s="537" t="str">
        <f>'Information Input'!$M$14</f>
        <v xml:space="preserve">      -      </v>
      </c>
      <c r="E1346" s="537" t="s">
        <v>136</v>
      </c>
      <c r="F1346" s="538">
        <f t="shared" si="226"/>
        <v>43556</v>
      </c>
      <c r="G1346" s="538">
        <f t="shared" si="227"/>
        <v>43646</v>
      </c>
      <c r="H1346" s="538">
        <f>'Information Input'!$H$35</f>
        <v>43555</v>
      </c>
      <c r="I1346" s="537" t="str">
        <f>'Information Input'!$J$22</f>
        <v>Quarterly</v>
      </c>
      <c r="J1346" s="538">
        <f>'Information Input'!$H$30</f>
        <v>43555</v>
      </c>
      <c r="K1346" s="537">
        <f>'Information Input'!$J$18</f>
        <v>2019</v>
      </c>
      <c r="L1346" s="539" t="s">
        <v>91</v>
      </c>
      <c r="M1346" s="540" t="s">
        <v>240</v>
      </c>
      <c r="N1346" s="541" t="s">
        <v>240</v>
      </c>
      <c r="O1346" s="542" t="s">
        <v>678</v>
      </c>
      <c r="P1346" s="537">
        <v>58</v>
      </c>
      <c r="Q1346" s="541" t="s">
        <v>201</v>
      </c>
      <c r="R1346" s="542" t="s">
        <v>239</v>
      </c>
      <c r="S1346" s="543">
        <f>'Report 1'!$AM$18</f>
        <v>0</v>
      </c>
      <c r="T1346" s="544">
        <f>'Report 1'!$AM$79</f>
        <v>0</v>
      </c>
      <c r="U1346" s="545">
        <f>'Report 1'!$AM$165</f>
        <v>0</v>
      </c>
      <c r="AL1346" s="546" t="s">
        <v>669</v>
      </c>
      <c r="AM1346" s="547">
        <v>2</v>
      </c>
      <c r="AN1346" s="547" t="str">
        <f>'Information Input'!$M$14</f>
        <v xml:space="preserve">      -      </v>
      </c>
      <c r="AO1346" s="547" t="s">
        <v>136</v>
      </c>
      <c r="AP1346" s="538">
        <f t="shared" si="229"/>
        <v>43556</v>
      </c>
      <c r="AQ1346" s="538">
        <f t="shared" si="228"/>
        <v>43646</v>
      </c>
      <c r="AR1346" s="538">
        <f>'Information Input'!$H$35</f>
        <v>43555</v>
      </c>
      <c r="AS1346" s="547" t="str">
        <f>'Information Input'!$J$22</f>
        <v>Quarterly</v>
      </c>
      <c r="AT1346" s="538">
        <f>'Information Input'!$H$30</f>
        <v>43555</v>
      </c>
      <c r="AU1346" s="547">
        <f>'Information Input'!$J$18</f>
        <v>2019</v>
      </c>
      <c r="AV1346" s="547" t="s">
        <v>104</v>
      </c>
      <c r="AW1346" s="547" t="s">
        <v>105</v>
      </c>
      <c r="AX1346" s="547" t="s">
        <v>103</v>
      </c>
      <c r="AY1346" s="548" t="s">
        <v>671</v>
      </c>
      <c r="AZ1346" s="547">
        <v>43</v>
      </c>
      <c r="BA1346" s="549" t="s">
        <v>185</v>
      </c>
      <c r="BB1346" s="543" t="s">
        <v>233</v>
      </c>
      <c r="BC1346" s="550">
        <f>'Report 2'!$O320</f>
        <v>0</v>
      </c>
      <c r="BD1346" s="550">
        <f>'Report 2'!$P320</f>
        <v>0</v>
      </c>
      <c r="BE1346" s="550">
        <f>'Report 2'!$Q320</f>
        <v>0</v>
      </c>
      <c r="BF1346" s="550">
        <f>'Report 2'!$R320</f>
        <v>0</v>
      </c>
      <c r="BG1346" s="550">
        <f>'Report 2'!$S320</f>
        <v>0</v>
      </c>
      <c r="BH1346" s="550">
        <f>'Report 2'!$T320</f>
        <v>0</v>
      </c>
      <c r="BI1346" s="550">
        <f>'Report 2'!$U320</f>
        <v>0</v>
      </c>
      <c r="CC1346" s="542" t="s">
        <v>669</v>
      </c>
      <c r="CD1346" s="1014" t="s">
        <v>672</v>
      </c>
      <c r="CE1346" s="1014" t="str">
        <f>'Information Input'!$M$14</f>
        <v xml:space="preserve">      -      </v>
      </c>
      <c r="CF1346" s="551" t="s">
        <v>138</v>
      </c>
      <c r="CG1346" s="552">
        <f t="shared" si="231"/>
        <v>43739</v>
      </c>
      <c r="CH1346" s="552">
        <f t="shared" si="232"/>
        <v>43830</v>
      </c>
      <c r="CI1346" s="552">
        <f>'Information Input'!$H$35</f>
        <v>43555</v>
      </c>
      <c r="CJ1346" s="551" t="str">
        <f>'Information Input'!$J$22</f>
        <v>Quarterly</v>
      </c>
      <c r="CK1346" s="552">
        <f>'Information Input'!$H$30</f>
        <v>43555</v>
      </c>
      <c r="CL1346" s="551">
        <f>'Information Input'!$J$18</f>
        <v>2019</v>
      </c>
      <c r="CM1346" s="551" t="s">
        <v>89</v>
      </c>
      <c r="CN1346" s="1014" t="s">
        <v>90</v>
      </c>
      <c r="CO1346" s="542" t="s">
        <v>91</v>
      </c>
      <c r="CP1346" s="542" t="s">
        <v>671</v>
      </c>
      <c r="CQ1346" s="551">
        <v>25</v>
      </c>
      <c r="CR1346" s="542" t="s">
        <v>167</v>
      </c>
      <c r="CS1346" s="542" t="s">
        <v>233</v>
      </c>
      <c r="CT1346" s="1015">
        <f>'Report 1'!$F$18</f>
        <v>0</v>
      </c>
      <c r="CU1346" s="1016">
        <f>SUMIF('Report 4A'!$G$16:$G$95,$CQ1346,'Report 4A'!$N$16:$N$95)</f>
        <v>0</v>
      </c>
      <c r="CV1346" s="1017">
        <f t="shared" si="225"/>
        <v>0</v>
      </c>
    </row>
    <row r="1347" spans="2:100">
      <c r="B1347" s="535" t="s">
        <v>669</v>
      </c>
      <c r="C1347" s="536">
        <v>1</v>
      </c>
      <c r="D1347" s="537" t="str">
        <f>'Information Input'!$M$14</f>
        <v xml:space="preserve">      -      </v>
      </c>
      <c r="E1347" s="537" t="s">
        <v>136</v>
      </c>
      <c r="F1347" s="538">
        <f t="shared" si="226"/>
        <v>43556</v>
      </c>
      <c r="G1347" s="538">
        <f t="shared" si="227"/>
        <v>43646</v>
      </c>
      <c r="H1347" s="538">
        <f>'Information Input'!$H$35</f>
        <v>43555</v>
      </c>
      <c r="I1347" s="537" t="str">
        <f>'Information Input'!$J$22</f>
        <v>Quarterly</v>
      </c>
      <c r="J1347" s="538">
        <f>'Information Input'!$H$30</f>
        <v>43555</v>
      </c>
      <c r="K1347" s="537">
        <f>'Information Input'!$J$18</f>
        <v>2019</v>
      </c>
      <c r="L1347" s="539" t="s">
        <v>91</v>
      </c>
      <c r="M1347" s="540" t="s">
        <v>240</v>
      </c>
      <c r="N1347" s="541" t="s">
        <v>240</v>
      </c>
      <c r="O1347" s="542" t="s">
        <v>678</v>
      </c>
      <c r="P1347" s="537">
        <v>59</v>
      </c>
      <c r="Q1347" s="541" t="s">
        <v>202</v>
      </c>
      <c r="R1347" s="542" t="s">
        <v>239</v>
      </c>
      <c r="S1347" s="543">
        <f>'Report 1'!$AM$18</f>
        <v>0</v>
      </c>
      <c r="T1347" s="544">
        <f>'Report 1'!$AM$80</f>
        <v>0</v>
      </c>
      <c r="U1347" s="545">
        <f>'Report 1'!$AM$166</f>
        <v>0</v>
      </c>
      <c r="AL1347" s="546" t="s">
        <v>669</v>
      </c>
      <c r="AM1347" s="547">
        <v>2</v>
      </c>
      <c r="AN1347" s="547" t="str">
        <f>'Information Input'!$M$14</f>
        <v xml:space="preserve">      -      </v>
      </c>
      <c r="AO1347" s="547" t="s">
        <v>136</v>
      </c>
      <c r="AP1347" s="538">
        <f t="shared" si="229"/>
        <v>43556</v>
      </c>
      <c r="AQ1347" s="538">
        <f t="shared" si="228"/>
        <v>43646</v>
      </c>
      <c r="AR1347" s="538">
        <f>'Information Input'!$H$35</f>
        <v>43555</v>
      </c>
      <c r="AS1347" s="547" t="str">
        <f>'Information Input'!$J$22</f>
        <v>Quarterly</v>
      </c>
      <c r="AT1347" s="538">
        <f>'Information Input'!$H$30</f>
        <v>43555</v>
      </c>
      <c r="AU1347" s="547">
        <f>'Information Input'!$J$18</f>
        <v>2019</v>
      </c>
      <c r="AV1347" s="547" t="s">
        <v>104</v>
      </c>
      <c r="AW1347" s="547" t="s">
        <v>105</v>
      </c>
      <c r="AX1347" s="547" t="s">
        <v>103</v>
      </c>
      <c r="AY1347" s="548" t="s">
        <v>674</v>
      </c>
      <c r="AZ1347" s="547">
        <v>44</v>
      </c>
      <c r="BA1347" s="549" t="s">
        <v>186</v>
      </c>
      <c r="BB1347" s="543" t="s">
        <v>239</v>
      </c>
      <c r="BC1347" s="550">
        <f>'Report 2'!$O321</f>
        <v>0</v>
      </c>
      <c r="BD1347" s="550">
        <f>'Report 2'!$P321</f>
        <v>0</v>
      </c>
      <c r="BE1347" s="550">
        <f>'Report 2'!$Q321</f>
        <v>0</v>
      </c>
      <c r="BF1347" s="550">
        <f>'Report 2'!$R321</f>
        <v>0</v>
      </c>
      <c r="BG1347" s="550">
        <f>'Report 2'!$S321</f>
        <v>0</v>
      </c>
      <c r="BH1347" s="550">
        <f>'Report 2'!$T321</f>
        <v>0</v>
      </c>
      <c r="BI1347" s="550">
        <f>'Report 2'!$U321</f>
        <v>0</v>
      </c>
      <c r="CC1347" s="542" t="s">
        <v>669</v>
      </c>
      <c r="CD1347" s="1014" t="s">
        <v>672</v>
      </c>
      <c r="CE1347" s="1014" t="str">
        <f>'Information Input'!$M$14</f>
        <v xml:space="preserve">      -      </v>
      </c>
      <c r="CF1347" s="551" t="s">
        <v>138</v>
      </c>
      <c r="CG1347" s="552">
        <f t="shared" si="231"/>
        <v>43739</v>
      </c>
      <c r="CH1347" s="552">
        <f t="shared" si="232"/>
        <v>43830</v>
      </c>
      <c r="CI1347" s="552">
        <f>'Information Input'!$H$35</f>
        <v>43555</v>
      </c>
      <c r="CJ1347" s="551" t="str">
        <f>'Information Input'!$J$22</f>
        <v>Quarterly</v>
      </c>
      <c r="CK1347" s="552">
        <f>'Information Input'!$H$30</f>
        <v>43555</v>
      </c>
      <c r="CL1347" s="551">
        <f>'Information Input'!$J$18</f>
        <v>2019</v>
      </c>
      <c r="CM1347" s="551" t="s">
        <v>89</v>
      </c>
      <c r="CN1347" s="1014" t="s">
        <v>90</v>
      </c>
      <c r="CO1347" s="542" t="s">
        <v>91</v>
      </c>
      <c r="CP1347" s="542" t="s">
        <v>671</v>
      </c>
      <c r="CQ1347" s="551">
        <v>26</v>
      </c>
      <c r="CR1347" s="542" t="s">
        <v>168</v>
      </c>
      <c r="CS1347" s="542" t="s">
        <v>237</v>
      </c>
      <c r="CT1347" s="1015">
        <f>'Report 1'!$F$18</f>
        <v>0</v>
      </c>
      <c r="CU1347" s="1016">
        <f>SUMIF('Report 4A'!$G$16:$G$95,$CQ1347,'Report 4A'!$N$16:$N$95)</f>
        <v>0</v>
      </c>
      <c r="CV1347" s="1017">
        <f t="shared" si="225"/>
        <v>0</v>
      </c>
    </row>
    <row r="1348" spans="2:100">
      <c r="B1348" s="535" t="s">
        <v>669</v>
      </c>
      <c r="C1348" s="536">
        <v>1</v>
      </c>
      <c r="D1348" s="537" t="str">
        <f>'Information Input'!$M$14</f>
        <v xml:space="preserve">      -      </v>
      </c>
      <c r="E1348" s="537" t="s">
        <v>136</v>
      </c>
      <c r="F1348" s="538">
        <f t="shared" si="226"/>
        <v>43556</v>
      </c>
      <c r="G1348" s="538">
        <f t="shared" si="227"/>
        <v>43646</v>
      </c>
      <c r="H1348" s="538">
        <f>'Information Input'!$H$35</f>
        <v>43555</v>
      </c>
      <c r="I1348" s="537" t="str">
        <f>'Information Input'!$J$22</f>
        <v>Quarterly</v>
      </c>
      <c r="J1348" s="538">
        <f>'Information Input'!$H$30</f>
        <v>43555</v>
      </c>
      <c r="K1348" s="537">
        <f>'Information Input'!$J$18</f>
        <v>2019</v>
      </c>
      <c r="L1348" s="539" t="s">
        <v>91</v>
      </c>
      <c r="M1348" s="540" t="s">
        <v>240</v>
      </c>
      <c r="N1348" s="541" t="s">
        <v>240</v>
      </c>
      <c r="O1348" s="542" t="s">
        <v>678</v>
      </c>
      <c r="P1348" s="537">
        <v>60</v>
      </c>
      <c r="Q1348" s="541" t="s">
        <v>203</v>
      </c>
      <c r="R1348" s="541" t="s">
        <v>239</v>
      </c>
      <c r="S1348" s="543">
        <f>'Report 1'!$AM$18</f>
        <v>0</v>
      </c>
      <c r="T1348" s="544">
        <f>'Report 1'!$AM$81</f>
        <v>0</v>
      </c>
      <c r="U1348" s="545">
        <f>'Report 1'!$AM$167</f>
        <v>0</v>
      </c>
      <c r="AL1348" s="546" t="s">
        <v>669</v>
      </c>
      <c r="AM1348" s="547">
        <v>2</v>
      </c>
      <c r="AN1348" s="547" t="str">
        <f>'Information Input'!$M$14</f>
        <v xml:space="preserve">      -      </v>
      </c>
      <c r="AO1348" s="547" t="s">
        <v>136</v>
      </c>
      <c r="AP1348" s="538">
        <f t="shared" si="229"/>
        <v>43556</v>
      </c>
      <c r="AQ1348" s="538">
        <f t="shared" si="228"/>
        <v>43646</v>
      </c>
      <c r="AR1348" s="538">
        <f>'Information Input'!$H$35</f>
        <v>43555</v>
      </c>
      <c r="AS1348" s="547" t="str">
        <f>'Information Input'!$J$22</f>
        <v>Quarterly</v>
      </c>
      <c r="AT1348" s="538">
        <f>'Information Input'!$H$30</f>
        <v>43555</v>
      </c>
      <c r="AU1348" s="547">
        <f>'Information Input'!$J$18</f>
        <v>2019</v>
      </c>
      <c r="AV1348" s="547" t="s">
        <v>104</v>
      </c>
      <c r="AW1348" s="547" t="s">
        <v>105</v>
      </c>
      <c r="AX1348" s="547" t="s">
        <v>103</v>
      </c>
      <c r="AY1348" s="548" t="s">
        <v>675</v>
      </c>
      <c r="AZ1348" s="547">
        <v>45</v>
      </c>
      <c r="BA1348" s="549" t="s">
        <v>187</v>
      </c>
      <c r="BB1348" s="543" t="s">
        <v>239</v>
      </c>
      <c r="BC1348" s="550">
        <f>'Report 2'!$O322</f>
        <v>0</v>
      </c>
      <c r="BD1348" s="550">
        <f>'Report 2'!$P322</f>
        <v>0</v>
      </c>
      <c r="BE1348" s="550">
        <f>'Report 2'!$Q322</f>
        <v>0</v>
      </c>
      <c r="BF1348" s="550">
        <f>'Report 2'!$R322</f>
        <v>0</v>
      </c>
      <c r="BG1348" s="550">
        <f>'Report 2'!$S322</f>
        <v>0</v>
      </c>
      <c r="BH1348" s="550">
        <f>'Report 2'!$T322</f>
        <v>0</v>
      </c>
      <c r="BI1348" s="550">
        <f>'Report 2'!$U322</f>
        <v>0</v>
      </c>
      <c r="CC1348" s="542" t="s">
        <v>669</v>
      </c>
      <c r="CD1348" s="1014" t="s">
        <v>672</v>
      </c>
      <c r="CE1348" s="1014" t="str">
        <f>'Information Input'!$M$14</f>
        <v xml:space="preserve">      -      </v>
      </c>
      <c r="CF1348" s="551" t="s">
        <v>138</v>
      </c>
      <c r="CG1348" s="552">
        <f t="shared" si="231"/>
        <v>43739</v>
      </c>
      <c r="CH1348" s="552">
        <f t="shared" si="232"/>
        <v>43830</v>
      </c>
      <c r="CI1348" s="552">
        <f>'Information Input'!$H$35</f>
        <v>43555</v>
      </c>
      <c r="CJ1348" s="551" t="str">
        <f>'Information Input'!$J$22</f>
        <v>Quarterly</v>
      </c>
      <c r="CK1348" s="552">
        <f>'Information Input'!$H$30</f>
        <v>43555</v>
      </c>
      <c r="CL1348" s="551">
        <f>'Information Input'!$J$18</f>
        <v>2019</v>
      </c>
      <c r="CM1348" s="551" t="s">
        <v>89</v>
      </c>
      <c r="CN1348" s="1014" t="s">
        <v>90</v>
      </c>
      <c r="CO1348" s="542" t="s">
        <v>91</v>
      </c>
      <c r="CP1348" s="542" t="s">
        <v>671</v>
      </c>
      <c r="CQ1348" s="551">
        <v>27</v>
      </c>
      <c r="CR1348" s="542" t="s">
        <v>169</v>
      </c>
      <c r="CS1348" s="542" t="s">
        <v>235</v>
      </c>
      <c r="CT1348" s="1015">
        <f>'Report 1'!$F$18</f>
        <v>0</v>
      </c>
      <c r="CU1348" s="1016">
        <f>SUMIF('Report 4A'!$G$16:$G$95,$CQ1348,'Report 4A'!$N$16:$N$95)</f>
        <v>0</v>
      </c>
      <c r="CV1348" s="1017">
        <f t="shared" si="225"/>
        <v>0</v>
      </c>
    </row>
    <row r="1349" spans="2:100">
      <c r="B1349" s="535" t="s">
        <v>669</v>
      </c>
      <c r="C1349" s="536">
        <v>1</v>
      </c>
      <c r="D1349" s="537" t="str">
        <f>'Information Input'!$M$14</f>
        <v xml:space="preserve">      -      </v>
      </c>
      <c r="E1349" s="537" t="s">
        <v>136</v>
      </c>
      <c r="F1349" s="538">
        <f t="shared" si="226"/>
        <v>43556</v>
      </c>
      <c r="G1349" s="538">
        <f t="shared" si="227"/>
        <v>43646</v>
      </c>
      <c r="H1349" s="538">
        <f>'Information Input'!$H$35</f>
        <v>43555</v>
      </c>
      <c r="I1349" s="537" t="str">
        <f>'Information Input'!$J$22</f>
        <v>Quarterly</v>
      </c>
      <c r="J1349" s="538">
        <f>'Information Input'!$H$30</f>
        <v>43555</v>
      </c>
      <c r="K1349" s="537">
        <f>'Information Input'!$J$18</f>
        <v>2019</v>
      </c>
      <c r="L1349" s="539" t="s">
        <v>91</v>
      </c>
      <c r="M1349" s="540" t="s">
        <v>240</v>
      </c>
      <c r="N1349" s="541" t="s">
        <v>240</v>
      </c>
      <c r="O1349" s="542" t="s">
        <v>678</v>
      </c>
      <c r="P1349" s="537">
        <v>61</v>
      </c>
      <c r="Q1349" s="541" t="s">
        <v>204</v>
      </c>
      <c r="R1349" s="541" t="s">
        <v>239</v>
      </c>
      <c r="S1349" s="543">
        <f>'Report 1'!$AM$18</f>
        <v>0</v>
      </c>
      <c r="T1349" s="544">
        <f>'Report 1'!$AM$82</f>
        <v>0</v>
      </c>
      <c r="U1349" s="545">
        <f>'Report 1'!$AM$168</f>
        <v>0</v>
      </c>
      <c r="AL1349" s="546" t="s">
        <v>669</v>
      </c>
      <c r="AM1349" s="547">
        <v>2</v>
      </c>
      <c r="AN1349" s="547" t="str">
        <f>'Information Input'!$M$14</f>
        <v xml:space="preserve">      -      </v>
      </c>
      <c r="AO1349" s="547" t="s">
        <v>136</v>
      </c>
      <c r="AP1349" s="538">
        <f t="shared" si="229"/>
        <v>43556</v>
      </c>
      <c r="AQ1349" s="538">
        <f t="shared" si="228"/>
        <v>43646</v>
      </c>
      <c r="AR1349" s="538">
        <f>'Information Input'!$H$35</f>
        <v>43555</v>
      </c>
      <c r="AS1349" s="547" t="str">
        <f>'Information Input'!$J$22</f>
        <v>Quarterly</v>
      </c>
      <c r="AT1349" s="538">
        <f>'Information Input'!$H$30</f>
        <v>43555</v>
      </c>
      <c r="AU1349" s="547">
        <f>'Information Input'!$J$18</f>
        <v>2019</v>
      </c>
      <c r="AV1349" s="547" t="s">
        <v>104</v>
      </c>
      <c r="AW1349" s="547" t="s">
        <v>105</v>
      </c>
      <c r="AX1349" s="547" t="s">
        <v>103</v>
      </c>
      <c r="AY1349" s="548" t="s">
        <v>675</v>
      </c>
      <c r="AZ1349" s="547">
        <v>46</v>
      </c>
      <c r="BA1349" s="549" t="s">
        <v>188</v>
      </c>
      <c r="BB1349" s="543" t="s">
        <v>239</v>
      </c>
      <c r="BC1349" s="550">
        <f>'Report 2'!$O323</f>
        <v>0</v>
      </c>
      <c r="BD1349" s="550">
        <f>'Report 2'!$P323</f>
        <v>0</v>
      </c>
      <c r="BE1349" s="550">
        <f>'Report 2'!$Q323</f>
        <v>0</v>
      </c>
      <c r="BF1349" s="550">
        <f>'Report 2'!$R323</f>
        <v>0</v>
      </c>
      <c r="BG1349" s="550">
        <f>'Report 2'!$S323</f>
        <v>0</v>
      </c>
      <c r="BH1349" s="550">
        <f>'Report 2'!$T323</f>
        <v>0</v>
      </c>
      <c r="BI1349" s="550">
        <f>'Report 2'!$U323</f>
        <v>0</v>
      </c>
      <c r="CC1349" s="542" t="s">
        <v>669</v>
      </c>
      <c r="CD1349" s="1014" t="s">
        <v>672</v>
      </c>
      <c r="CE1349" s="1014" t="str">
        <f>'Information Input'!$M$14</f>
        <v xml:space="preserve">      -      </v>
      </c>
      <c r="CF1349" s="551" t="s">
        <v>138</v>
      </c>
      <c r="CG1349" s="552">
        <f t="shared" si="231"/>
        <v>43739</v>
      </c>
      <c r="CH1349" s="552">
        <f t="shared" si="232"/>
        <v>43830</v>
      </c>
      <c r="CI1349" s="552">
        <f>'Information Input'!$H$35</f>
        <v>43555</v>
      </c>
      <c r="CJ1349" s="551" t="str">
        <f>'Information Input'!$J$22</f>
        <v>Quarterly</v>
      </c>
      <c r="CK1349" s="552">
        <f>'Information Input'!$H$30</f>
        <v>43555</v>
      </c>
      <c r="CL1349" s="551">
        <f>'Information Input'!$J$18</f>
        <v>2019</v>
      </c>
      <c r="CM1349" s="551" t="s">
        <v>89</v>
      </c>
      <c r="CN1349" s="1014" t="s">
        <v>90</v>
      </c>
      <c r="CO1349" s="542" t="s">
        <v>91</v>
      </c>
      <c r="CP1349" s="542" t="s">
        <v>671</v>
      </c>
      <c r="CQ1349" s="551">
        <v>28</v>
      </c>
      <c r="CR1349" s="542" t="s">
        <v>170</v>
      </c>
      <c r="CS1349" s="542" t="s">
        <v>235</v>
      </c>
      <c r="CT1349" s="1015">
        <f>'Report 1'!$F$18</f>
        <v>0</v>
      </c>
      <c r="CU1349" s="1016">
        <f>SUMIF('Report 4A'!$G$16:$G$95,$CQ1349,'Report 4A'!$N$16:$N$95)</f>
        <v>0</v>
      </c>
      <c r="CV1349" s="1017">
        <f t="shared" si="225"/>
        <v>0</v>
      </c>
    </row>
    <row r="1350" spans="2:100">
      <c r="B1350" s="535" t="s">
        <v>669</v>
      </c>
      <c r="C1350" s="536">
        <v>1</v>
      </c>
      <c r="D1350" s="537" t="str">
        <f>'Information Input'!$M$14</f>
        <v xml:space="preserve">      -      </v>
      </c>
      <c r="E1350" s="537" t="s">
        <v>136</v>
      </c>
      <c r="F1350" s="538">
        <f t="shared" si="226"/>
        <v>43556</v>
      </c>
      <c r="G1350" s="538">
        <f t="shared" si="227"/>
        <v>43646</v>
      </c>
      <c r="H1350" s="538">
        <f>'Information Input'!$H$35</f>
        <v>43555</v>
      </c>
      <c r="I1350" s="537" t="str">
        <f>'Information Input'!$J$22</f>
        <v>Quarterly</v>
      </c>
      <c r="J1350" s="538">
        <f>'Information Input'!$H$30</f>
        <v>43555</v>
      </c>
      <c r="K1350" s="537">
        <f>'Information Input'!$J$18</f>
        <v>2019</v>
      </c>
      <c r="L1350" s="539" t="s">
        <v>91</v>
      </c>
      <c r="M1350" s="540" t="s">
        <v>240</v>
      </c>
      <c r="N1350" s="541" t="s">
        <v>240</v>
      </c>
      <c r="O1350" s="542" t="s">
        <v>678</v>
      </c>
      <c r="P1350" s="537">
        <v>62</v>
      </c>
      <c r="Q1350" s="541" t="s">
        <v>204</v>
      </c>
      <c r="R1350" s="541" t="s">
        <v>239</v>
      </c>
      <c r="S1350" s="543">
        <f>'Report 1'!$AM$18</f>
        <v>0</v>
      </c>
      <c r="T1350" s="544">
        <f>'Report 1'!$AM$83</f>
        <v>0</v>
      </c>
      <c r="U1350" s="545">
        <f>'Report 1'!$AM$169</f>
        <v>0</v>
      </c>
      <c r="AL1350" s="546" t="s">
        <v>669</v>
      </c>
      <c r="AM1350" s="547">
        <v>2</v>
      </c>
      <c r="AN1350" s="547" t="str">
        <f>'Information Input'!$M$14</f>
        <v xml:space="preserve">      -      </v>
      </c>
      <c r="AO1350" s="547" t="s">
        <v>136</v>
      </c>
      <c r="AP1350" s="538">
        <f t="shared" si="229"/>
        <v>43556</v>
      </c>
      <c r="AQ1350" s="538">
        <f t="shared" si="228"/>
        <v>43646</v>
      </c>
      <c r="AR1350" s="538">
        <f>'Information Input'!$H$35</f>
        <v>43555</v>
      </c>
      <c r="AS1350" s="547" t="str">
        <f>'Information Input'!$J$22</f>
        <v>Quarterly</v>
      </c>
      <c r="AT1350" s="538">
        <f>'Information Input'!$H$30</f>
        <v>43555</v>
      </c>
      <c r="AU1350" s="547">
        <f>'Information Input'!$J$18</f>
        <v>2019</v>
      </c>
      <c r="AV1350" s="547" t="s">
        <v>104</v>
      </c>
      <c r="AW1350" s="547" t="s">
        <v>105</v>
      </c>
      <c r="AX1350" s="547" t="s">
        <v>103</v>
      </c>
      <c r="AY1350" s="548" t="s">
        <v>675</v>
      </c>
      <c r="AZ1350" s="547">
        <v>47</v>
      </c>
      <c r="BA1350" s="549" t="s">
        <v>189</v>
      </c>
      <c r="BB1350" s="543" t="s">
        <v>239</v>
      </c>
      <c r="BC1350" s="550">
        <f>'Report 2'!$O324</f>
        <v>0</v>
      </c>
      <c r="BD1350" s="550">
        <f>'Report 2'!$P324</f>
        <v>0</v>
      </c>
      <c r="BE1350" s="550">
        <f>'Report 2'!$Q324</f>
        <v>0</v>
      </c>
      <c r="BF1350" s="550">
        <f>'Report 2'!$R324</f>
        <v>0</v>
      </c>
      <c r="BG1350" s="550">
        <f>'Report 2'!$S324</f>
        <v>0</v>
      </c>
      <c r="BH1350" s="550">
        <f>'Report 2'!$T324</f>
        <v>0</v>
      </c>
      <c r="BI1350" s="550">
        <f>'Report 2'!$U324</f>
        <v>0</v>
      </c>
      <c r="CC1350" s="542" t="s">
        <v>669</v>
      </c>
      <c r="CD1350" s="1014" t="s">
        <v>672</v>
      </c>
      <c r="CE1350" s="1014" t="str">
        <f>'Information Input'!$M$14</f>
        <v xml:space="preserve">      -      </v>
      </c>
      <c r="CF1350" s="551" t="s">
        <v>138</v>
      </c>
      <c r="CG1350" s="552">
        <f t="shared" si="231"/>
        <v>43739</v>
      </c>
      <c r="CH1350" s="552">
        <f t="shared" si="232"/>
        <v>43830</v>
      </c>
      <c r="CI1350" s="552">
        <f>'Information Input'!$H$35</f>
        <v>43555</v>
      </c>
      <c r="CJ1350" s="551" t="str">
        <f>'Information Input'!$J$22</f>
        <v>Quarterly</v>
      </c>
      <c r="CK1350" s="552">
        <f>'Information Input'!$H$30</f>
        <v>43555</v>
      </c>
      <c r="CL1350" s="551">
        <f>'Information Input'!$J$18</f>
        <v>2019</v>
      </c>
      <c r="CM1350" s="551" t="s">
        <v>89</v>
      </c>
      <c r="CN1350" s="1014" t="s">
        <v>90</v>
      </c>
      <c r="CO1350" s="542" t="s">
        <v>91</v>
      </c>
      <c r="CP1350" s="542" t="s">
        <v>671</v>
      </c>
      <c r="CQ1350" s="551">
        <v>29</v>
      </c>
      <c r="CR1350" s="542" t="s">
        <v>171</v>
      </c>
      <c r="CS1350" s="542" t="s">
        <v>238</v>
      </c>
      <c r="CT1350" s="1015">
        <f>'Report 1'!$F$18</f>
        <v>0</v>
      </c>
      <c r="CU1350" s="1016">
        <f>SUMIF('Report 4A'!$G$16:$G$95,$CQ1350,'Report 4A'!$N$16:$N$95)</f>
        <v>0</v>
      </c>
      <c r="CV1350" s="1017">
        <f t="shared" si="225"/>
        <v>0</v>
      </c>
    </row>
    <row r="1351" spans="2:100">
      <c r="B1351" s="535" t="s">
        <v>669</v>
      </c>
      <c r="C1351" s="536">
        <v>1</v>
      </c>
      <c r="D1351" s="537" t="str">
        <f>'Information Input'!$M$14</f>
        <v xml:space="preserve">      -      </v>
      </c>
      <c r="E1351" s="537" t="s">
        <v>136</v>
      </c>
      <c r="F1351" s="538">
        <f t="shared" si="226"/>
        <v>43556</v>
      </c>
      <c r="G1351" s="538">
        <f t="shared" si="227"/>
        <v>43646</v>
      </c>
      <c r="H1351" s="538">
        <f>'Information Input'!$H$35</f>
        <v>43555</v>
      </c>
      <c r="I1351" s="537" t="str">
        <f>'Information Input'!$J$22</f>
        <v>Quarterly</v>
      </c>
      <c r="J1351" s="538">
        <f>'Information Input'!$H$30</f>
        <v>43555</v>
      </c>
      <c r="K1351" s="537">
        <f>'Information Input'!$J$18</f>
        <v>2019</v>
      </c>
      <c r="L1351" s="539" t="s">
        <v>91</v>
      </c>
      <c r="M1351" s="540" t="s">
        <v>240</v>
      </c>
      <c r="N1351" s="541" t="s">
        <v>240</v>
      </c>
      <c r="O1351" s="542" t="s">
        <v>674</v>
      </c>
      <c r="P1351" s="537">
        <v>63</v>
      </c>
      <c r="Q1351" s="541" t="s">
        <v>205</v>
      </c>
      <c r="R1351" s="541" t="s">
        <v>239</v>
      </c>
      <c r="S1351" s="543">
        <f>'Report 1'!$AM$18</f>
        <v>0</v>
      </c>
      <c r="T1351" s="544">
        <f>'Report 1'!$AM$84</f>
        <v>0</v>
      </c>
      <c r="U1351" s="545">
        <f>'Report 1'!$AM$170</f>
        <v>0</v>
      </c>
      <c r="AL1351" s="546" t="s">
        <v>669</v>
      </c>
      <c r="AM1351" s="547">
        <v>2</v>
      </c>
      <c r="AN1351" s="547" t="str">
        <f>'Information Input'!$M$14</f>
        <v xml:space="preserve">      -      </v>
      </c>
      <c r="AO1351" s="547" t="s">
        <v>136</v>
      </c>
      <c r="AP1351" s="538">
        <f t="shared" si="229"/>
        <v>43556</v>
      </c>
      <c r="AQ1351" s="538">
        <f t="shared" si="228"/>
        <v>43646</v>
      </c>
      <c r="AR1351" s="538">
        <f>'Information Input'!$H$35</f>
        <v>43555</v>
      </c>
      <c r="AS1351" s="547" t="str">
        <f>'Information Input'!$J$22</f>
        <v>Quarterly</v>
      </c>
      <c r="AT1351" s="538">
        <f>'Information Input'!$H$30</f>
        <v>43555</v>
      </c>
      <c r="AU1351" s="547">
        <f>'Information Input'!$J$18</f>
        <v>2019</v>
      </c>
      <c r="AV1351" s="547" t="s">
        <v>104</v>
      </c>
      <c r="AW1351" s="547" t="s">
        <v>105</v>
      </c>
      <c r="AX1351" s="547" t="s">
        <v>103</v>
      </c>
      <c r="AY1351" s="548" t="s">
        <v>675</v>
      </c>
      <c r="AZ1351" s="547">
        <v>48</v>
      </c>
      <c r="BA1351" s="549" t="s">
        <v>190</v>
      </c>
      <c r="BB1351" s="543" t="s">
        <v>239</v>
      </c>
      <c r="BC1351" s="550">
        <f>'Report 2'!$O325</f>
        <v>0</v>
      </c>
      <c r="BD1351" s="550">
        <f>'Report 2'!$P325</f>
        <v>0</v>
      </c>
      <c r="BE1351" s="550">
        <f>'Report 2'!$Q325</f>
        <v>0</v>
      </c>
      <c r="BF1351" s="550">
        <f>'Report 2'!$R325</f>
        <v>0</v>
      </c>
      <c r="BG1351" s="550">
        <f>'Report 2'!$S325</f>
        <v>0</v>
      </c>
      <c r="BH1351" s="550">
        <f>'Report 2'!$T325</f>
        <v>0</v>
      </c>
      <c r="BI1351" s="550">
        <f>'Report 2'!$U325</f>
        <v>0</v>
      </c>
      <c r="CC1351" s="542" t="s">
        <v>669</v>
      </c>
      <c r="CD1351" s="1014" t="s">
        <v>672</v>
      </c>
      <c r="CE1351" s="1014" t="str">
        <f>'Information Input'!$M$14</f>
        <v xml:space="preserve">      -      </v>
      </c>
      <c r="CF1351" s="551" t="s">
        <v>138</v>
      </c>
      <c r="CG1351" s="552">
        <f t="shared" si="231"/>
        <v>43739</v>
      </c>
      <c r="CH1351" s="552">
        <f t="shared" si="232"/>
        <v>43830</v>
      </c>
      <c r="CI1351" s="552">
        <f>'Information Input'!$H$35</f>
        <v>43555</v>
      </c>
      <c r="CJ1351" s="551" t="str">
        <f>'Information Input'!$J$22</f>
        <v>Quarterly</v>
      </c>
      <c r="CK1351" s="552">
        <f>'Information Input'!$H$30</f>
        <v>43555</v>
      </c>
      <c r="CL1351" s="551">
        <f>'Information Input'!$J$18</f>
        <v>2019</v>
      </c>
      <c r="CM1351" s="551" t="s">
        <v>89</v>
      </c>
      <c r="CN1351" s="1014" t="s">
        <v>90</v>
      </c>
      <c r="CO1351" s="542" t="s">
        <v>91</v>
      </c>
      <c r="CP1351" s="542" t="s">
        <v>671</v>
      </c>
      <c r="CQ1351" s="551">
        <v>30</v>
      </c>
      <c r="CR1351" s="542" t="s">
        <v>172</v>
      </c>
      <c r="CS1351" s="542" t="s">
        <v>238</v>
      </c>
      <c r="CT1351" s="1015">
        <f>'Report 1'!$F$18</f>
        <v>0</v>
      </c>
      <c r="CU1351" s="1016">
        <f>SUMIF('Report 4A'!$G$16:$G$95,$CQ1351,'Report 4A'!$N$16:$N$95)</f>
        <v>0</v>
      </c>
      <c r="CV1351" s="1017">
        <f t="shared" si="225"/>
        <v>0</v>
      </c>
    </row>
    <row r="1352" spans="2:100">
      <c r="B1352" s="535" t="s">
        <v>669</v>
      </c>
      <c r="C1352" s="536">
        <v>1</v>
      </c>
      <c r="D1352" s="537" t="str">
        <f>'Information Input'!$M$14</f>
        <v xml:space="preserve">      -      </v>
      </c>
      <c r="E1352" s="537" t="s">
        <v>136</v>
      </c>
      <c r="F1352" s="538">
        <f t="shared" si="226"/>
        <v>43556</v>
      </c>
      <c r="G1352" s="538">
        <f t="shared" si="227"/>
        <v>43646</v>
      </c>
      <c r="H1352" s="538">
        <f>'Information Input'!$H$35</f>
        <v>43555</v>
      </c>
      <c r="I1352" s="537" t="str">
        <f>'Information Input'!$J$22</f>
        <v>Quarterly</v>
      </c>
      <c r="J1352" s="538">
        <f>'Information Input'!$H$30</f>
        <v>43555</v>
      </c>
      <c r="K1352" s="537">
        <f>'Information Input'!$J$18</f>
        <v>2019</v>
      </c>
      <c r="L1352" s="539" t="s">
        <v>91</v>
      </c>
      <c r="M1352" s="540" t="s">
        <v>240</v>
      </c>
      <c r="N1352" s="541" t="s">
        <v>240</v>
      </c>
      <c r="O1352" s="542" t="s">
        <v>674</v>
      </c>
      <c r="P1352" s="537">
        <v>64</v>
      </c>
      <c r="Q1352" s="541" t="s">
        <v>206</v>
      </c>
      <c r="R1352" s="541" t="s">
        <v>239</v>
      </c>
      <c r="S1352" s="543">
        <f>'Report 1'!$AM$18</f>
        <v>0</v>
      </c>
      <c r="T1352" s="544">
        <f>'Report 1'!$AM$85</f>
        <v>0</v>
      </c>
      <c r="U1352" s="545">
        <f>'Report 1'!$AM$171</f>
        <v>0</v>
      </c>
      <c r="AL1352" s="546" t="s">
        <v>669</v>
      </c>
      <c r="AM1352" s="547">
        <v>2</v>
      </c>
      <c r="AN1352" s="547" t="str">
        <f>'Information Input'!$M$14</f>
        <v xml:space="preserve">      -      </v>
      </c>
      <c r="AO1352" s="547" t="s">
        <v>136</v>
      </c>
      <c r="AP1352" s="538">
        <f t="shared" si="229"/>
        <v>43556</v>
      </c>
      <c r="AQ1352" s="538">
        <f t="shared" si="228"/>
        <v>43646</v>
      </c>
      <c r="AR1352" s="538">
        <f>'Information Input'!$H$35</f>
        <v>43555</v>
      </c>
      <c r="AS1352" s="547" t="str">
        <f>'Information Input'!$J$22</f>
        <v>Quarterly</v>
      </c>
      <c r="AT1352" s="538">
        <f>'Information Input'!$H$30</f>
        <v>43555</v>
      </c>
      <c r="AU1352" s="547">
        <f>'Information Input'!$J$18</f>
        <v>2019</v>
      </c>
      <c r="AV1352" s="547" t="s">
        <v>104</v>
      </c>
      <c r="AW1352" s="547" t="s">
        <v>105</v>
      </c>
      <c r="AX1352" s="547" t="s">
        <v>103</v>
      </c>
      <c r="AY1352" s="548" t="s">
        <v>675</v>
      </c>
      <c r="AZ1352" s="547">
        <v>49</v>
      </c>
      <c r="BA1352" s="549" t="s">
        <v>191</v>
      </c>
      <c r="BB1352" s="543" t="s">
        <v>239</v>
      </c>
      <c r="BC1352" s="550">
        <f>'Report 2'!$O326</f>
        <v>0</v>
      </c>
      <c r="BD1352" s="550">
        <f>'Report 2'!$P326</f>
        <v>0</v>
      </c>
      <c r="BE1352" s="550">
        <f>'Report 2'!$Q326</f>
        <v>0</v>
      </c>
      <c r="BF1352" s="550">
        <f>'Report 2'!$R326</f>
        <v>0</v>
      </c>
      <c r="BG1352" s="550">
        <f>'Report 2'!$S326</f>
        <v>0</v>
      </c>
      <c r="BH1352" s="550">
        <f>'Report 2'!$T326</f>
        <v>0</v>
      </c>
      <c r="BI1352" s="550">
        <f>'Report 2'!$U326</f>
        <v>0</v>
      </c>
      <c r="CC1352" s="542" t="s">
        <v>669</v>
      </c>
      <c r="CD1352" s="1014" t="s">
        <v>672</v>
      </c>
      <c r="CE1352" s="1014" t="str">
        <f>'Information Input'!$M$14</f>
        <v xml:space="preserve">      -      </v>
      </c>
      <c r="CF1352" s="551" t="s">
        <v>138</v>
      </c>
      <c r="CG1352" s="552">
        <f t="shared" si="231"/>
        <v>43739</v>
      </c>
      <c r="CH1352" s="552">
        <f t="shared" si="232"/>
        <v>43830</v>
      </c>
      <c r="CI1352" s="552">
        <f>'Information Input'!$H$35</f>
        <v>43555</v>
      </c>
      <c r="CJ1352" s="551" t="str">
        <f>'Information Input'!$J$22</f>
        <v>Quarterly</v>
      </c>
      <c r="CK1352" s="552">
        <f>'Information Input'!$H$30</f>
        <v>43555</v>
      </c>
      <c r="CL1352" s="551">
        <f>'Information Input'!$J$18</f>
        <v>2019</v>
      </c>
      <c r="CM1352" s="551" t="s">
        <v>89</v>
      </c>
      <c r="CN1352" s="1014" t="s">
        <v>90</v>
      </c>
      <c r="CO1352" s="542" t="s">
        <v>91</v>
      </c>
      <c r="CP1352" s="542" t="s">
        <v>671</v>
      </c>
      <c r="CQ1352" s="551">
        <v>31</v>
      </c>
      <c r="CR1352" s="542" t="s">
        <v>173</v>
      </c>
      <c r="CS1352" s="542" t="s">
        <v>233</v>
      </c>
      <c r="CT1352" s="1015">
        <f>'Report 1'!$F$18</f>
        <v>0</v>
      </c>
      <c r="CU1352" s="1016">
        <f>SUMIF('Report 4A'!$G$16:$G$95,$CQ1352,'Report 4A'!$N$16:$N$95)</f>
        <v>0</v>
      </c>
      <c r="CV1352" s="1017">
        <f t="shared" si="225"/>
        <v>0</v>
      </c>
    </row>
    <row r="1353" spans="2:100">
      <c r="B1353" s="535" t="s">
        <v>669</v>
      </c>
      <c r="C1353" s="536">
        <v>1</v>
      </c>
      <c r="D1353" s="537" t="str">
        <f>'Information Input'!$M$14</f>
        <v xml:space="preserve">      -      </v>
      </c>
      <c r="E1353" s="537" t="s">
        <v>136</v>
      </c>
      <c r="F1353" s="538">
        <f t="shared" si="226"/>
        <v>43556</v>
      </c>
      <c r="G1353" s="538">
        <f t="shared" si="227"/>
        <v>43646</v>
      </c>
      <c r="H1353" s="538">
        <f>'Information Input'!$H$35</f>
        <v>43555</v>
      </c>
      <c r="I1353" s="537" t="str">
        <f>'Information Input'!$J$22</f>
        <v>Quarterly</v>
      </c>
      <c r="J1353" s="538">
        <f>'Information Input'!$H$30</f>
        <v>43555</v>
      </c>
      <c r="K1353" s="537">
        <f>'Information Input'!$J$18</f>
        <v>2019</v>
      </c>
      <c r="L1353" s="539" t="s">
        <v>91</v>
      </c>
      <c r="M1353" s="540" t="s">
        <v>240</v>
      </c>
      <c r="N1353" s="541" t="s">
        <v>240</v>
      </c>
      <c r="O1353" s="542" t="s">
        <v>674</v>
      </c>
      <c r="P1353" s="537">
        <v>65</v>
      </c>
      <c r="Q1353" s="541" t="s">
        <v>207</v>
      </c>
      <c r="R1353" s="541" t="s">
        <v>239</v>
      </c>
      <c r="S1353" s="543">
        <f>'Report 1'!$AM$18</f>
        <v>0</v>
      </c>
      <c r="T1353" s="544">
        <f>'Report 1'!$AM$86</f>
        <v>0</v>
      </c>
      <c r="U1353" s="545">
        <f>'Report 1'!$AM$172</f>
        <v>0</v>
      </c>
      <c r="AL1353" s="546" t="s">
        <v>669</v>
      </c>
      <c r="AM1353" s="547">
        <v>2</v>
      </c>
      <c r="AN1353" s="547" t="str">
        <f>'Information Input'!$M$14</f>
        <v xml:space="preserve">      -      </v>
      </c>
      <c r="AO1353" s="547" t="s">
        <v>136</v>
      </c>
      <c r="AP1353" s="538">
        <f t="shared" si="229"/>
        <v>43556</v>
      </c>
      <c r="AQ1353" s="538">
        <f t="shared" si="228"/>
        <v>43646</v>
      </c>
      <c r="AR1353" s="538">
        <f>'Information Input'!$H$35</f>
        <v>43555</v>
      </c>
      <c r="AS1353" s="547" t="str">
        <f>'Information Input'!$J$22</f>
        <v>Quarterly</v>
      </c>
      <c r="AT1353" s="538">
        <f>'Information Input'!$H$30</f>
        <v>43555</v>
      </c>
      <c r="AU1353" s="547">
        <f>'Information Input'!$J$18</f>
        <v>2019</v>
      </c>
      <c r="AV1353" s="547" t="s">
        <v>104</v>
      </c>
      <c r="AW1353" s="547" t="s">
        <v>105</v>
      </c>
      <c r="AX1353" s="547" t="s">
        <v>103</v>
      </c>
      <c r="AY1353" s="548" t="s">
        <v>675</v>
      </c>
      <c r="AZ1353" s="547">
        <v>50</v>
      </c>
      <c r="BA1353" s="549" t="s">
        <v>192</v>
      </c>
      <c r="BB1353" s="543" t="s">
        <v>239</v>
      </c>
      <c r="BC1353" s="550">
        <f>'Report 2'!$O327</f>
        <v>0</v>
      </c>
      <c r="BD1353" s="550">
        <f>'Report 2'!$P327</f>
        <v>0</v>
      </c>
      <c r="BE1353" s="550">
        <f>'Report 2'!$Q327</f>
        <v>0</v>
      </c>
      <c r="BF1353" s="550">
        <f>'Report 2'!$R327</f>
        <v>0</v>
      </c>
      <c r="BG1353" s="550">
        <f>'Report 2'!$S327</f>
        <v>0</v>
      </c>
      <c r="BH1353" s="550">
        <f>'Report 2'!$T327</f>
        <v>0</v>
      </c>
      <c r="BI1353" s="550">
        <f>'Report 2'!$U327</f>
        <v>0</v>
      </c>
      <c r="CC1353" s="542" t="s">
        <v>669</v>
      </c>
      <c r="CD1353" s="1014" t="s">
        <v>672</v>
      </c>
      <c r="CE1353" s="1014" t="str">
        <f>'Information Input'!$M$14</f>
        <v xml:space="preserve">      -      </v>
      </c>
      <c r="CF1353" s="551" t="s">
        <v>138</v>
      </c>
      <c r="CG1353" s="552">
        <f t="shared" si="231"/>
        <v>43739</v>
      </c>
      <c r="CH1353" s="552">
        <f t="shared" si="232"/>
        <v>43830</v>
      </c>
      <c r="CI1353" s="552">
        <f>'Information Input'!$H$35</f>
        <v>43555</v>
      </c>
      <c r="CJ1353" s="551" t="str">
        <f>'Information Input'!$J$22</f>
        <v>Quarterly</v>
      </c>
      <c r="CK1353" s="552">
        <f>'Information Input'!$H$30</f>
        <v>43555</v>
      </c>
      <c r="CL1353" s="551">
        <f>'Information Input'!$J$18</f>
        <v>2019</v>
      </c>
      <c r="CM1353" s="551" t="s">
        <v>89</v>
      </c>
      <c r="CN1353" s="1014" t="s">
        <v>90</v>
      </c>
      <c r="CO1353" s="542" t="s">
        <v>91</v>
      </c>
      <c r="CP1353" s="542" t="s">
        <v>671</v>
      </c>
      <c r="CQ1353" s="551">
        <v>32</v>
      </c>
      <c r="CR1353" s="542" t="s">
        <v>174</v>
      </c>
      <c r="CS1353" s="542" t="s">
        <v>238</v>
      </c>
      <c r="CT1353" s="1015">
        <f>'Report 1'!$F$18</f>
        <v>0</v>
      </c>
      <c r="CU1353" s="1016">
        <f>SUMIF('Report 4A'!$G$16:$G$95,$CQ1353,'Report 4A'!$N$16:$N$95)</f>
        <v>0</v>
      </c>
      <c r="CV1353" s="1017">
        <f t="shared" si="225"/>
        <v>0</v>
      </c>
    </row>
    <row r="1354" spans="2:100">
      <c r="B1354" s="535" t="s">
        <v>669</v>
      </c>
      <c r="C1354" s="536">
        <v>1</v>
      </c>
      <c r="D1354" s="537" t="str">
        <f>'Information Input'!$M$14</f>
        <v xml:space="preserve">      -      </v>
      </c>
      <c r="E1354" s="537" t="s">
        <v>136</v>
      </c>
      <c r="F1354" s="538">
        <f t="shared" si="226"/>
        <v>43556</v>
      </c>
      <c r="G1354" s="538">
        <f t="shared" si="227"/>
        <v>43646</v>
      </c>
      <c r="H1354" s="538">
        <f>'Information Input'!$H$35</f>
        <v>43555</v>
      </c>
      <c r="I1354" s="537" t="str">
        <f>'Information Input'!$J$22</f>
        <v>Quarterly</v>
      </c>
      <c r="J1354" s="538">
        <f>'Information Input'!$H$30</f>
        <v>43555</v>
      </c>
      <c r="K1354" s="537">
        <f>'Information Input'!$J$18</f>
        <v>2019</v>
      </c>
      <c r="L1354" s="539" t="s">
        <v>91</v>
      </c>
      <c r="M1354" s="540" t="s">
        <v>240</v>
      </c>
      <c r="N1354" s="541" t="s">
        <v>240</v>
      </c>
      <c r="O1354" s="542" t="s">
        <v>679</v>
      </c>
      <c r="P1354" s="537">
        <v>66</v>
      </c>
      <c r="Q1354" s="541" t="s">
        <v>208</v>
      </c>
      <c r="R1354" s="541" t="s">
        <v>239</v>
      </c>
      <c r="S1354" s="543">
        <f>'Report 1'!$AM$18</f>
        <v>0</v>
      </c>
      <c r="T1354" s="544">
        <f>'Report 1'!$AM$87</f>
        <v>0</v>
      </c>
      <c r="U1354" s="545">
        <f>'Report 1'!$AM$173</f>
        <v>0</v>
      </c>
      <c r="AL1354" s="546" t="s">
        <v>669</v>
      </c>
      <c r="AM1354" s="547">
        <v>2</v>
      </c>
      <c r="AN1354" s="547" t="str">
        <f>'Information Input'!$M$14</f>
        <v xml:space="preserve">      -      </v>
      </c>
      <c r="AO1354" s="547" t="s">
        <v>136</v>
      </c>
      <c r="AP1354" s="538">
        <f t="shared" si="229"/>
        <v>43556</v>
      </c>
      <c r="AQ1354" s="538">
        <f t="shared" si="228"/>
        <v>43646</v>
      </c>
      <c r="AR1354" s="538">
        <f>'Information Input'!$H$35</f>
        <v>43555</v>
      </c>
      <c r="AS1354" s="547" t="str">
        <f>'Information Input'!$J$22</f>
        <v>Quarterly</v>
      </c>
      <c r="AT1354" s="538">
        <f>'Information Input'!$H$30</f>
        <v>43555</v>
      </c>
      <c r="AU1354" s="547">
        <f>'Information Input'!$J$18</f>
        <v>2019</v>
      </c>
      <c r="AV1354" s="547" t="s">
        <v>104</v>
      </c>
      <c r="AW1354" s="547" t="s">
        <v>105</v>
      </c>
      <c r="AX1354" s="547" t="s">
        <v>103</v>
      </c>
      <c r="AY1354" s="548" t="s">
        <v>675</v>
      </c>
      <c r="AZ1354" s="547">
        <v>51</v>
      </c>
      <c r="BA1354" s="549" t="s">
        <v>193</v>
      </c>
      <c r="BB1354" s="543" t="s">
        <v>239</v>
      </c>
      <c r="BC1354" s="550">
        <f>'Report 2'!$O328</f>
        <v>0</v>
      </c>
      <c r="BD1354" s="550">
        <f>'Report 2'!$P328</f>
        <v>0</v>
      </c>
      <c r="BE1354" s="550">
        <f>'Report 2'!$Q328</f>
        <v>0</v>
      </c>
      <c r="BF1354" s="550">
        <f>'Report 2'!$R328</f>
        <v>0</v>
      </c>
      <c r="BG1354" s="550">
        <f>'Report 2'!$S328</f>
        <v>0</v>
      </c>
      <c r="BH1354" s="550">
        <f>'Report 2'!$T328</f>
        <v>0</v>
      </c>
      <c r="BI1354" s="550">
        <f>'Report 2'!$U328</f>
        <v>0</v>
      </c>
      <c r="CC1354" s="542" t="s">
        <v>669</v>
      </c>
      <c r="CD1354" s="1014" t="s">
        <v>672</v>
      </c>
      <c r="CE1354" s="1014" t="str">
        <f>'Information Input'!$M$14</f>
        <v xml:space="preserve">      -      </v>
      </c>
      <c r="CF1354" s="551" t="s">
        <v>138</v>
      </c>
      <c r="CG1354" s="552">
        <f t="shared" si="231"/>
        <v>43739</v>
      </c>
      <c r="CH1354" s="552">
        <f t="shared" si="232"/>
        <v>43830</v>
      </c>
      <c r="CI1354" s="552">
        <f>'Information Input'!$H$35</f>
        <v>43555</v>
      </c>
      <c r="CJ1354" s="551" t="str">
        <f>'Information Input'!$J$22</f>
        <v>Quarterly</v>
      </c>
      <c r="CK1354" s="552">
        <f>'Information Input'!$H$30</f>
        <v>43555</v>
      </c>
      <c r="CL1354" s="551">
        <f>'Information Input'!$J$18</f>
        <v>2019</v>
      </c>
      <c r="CM1354" s="551" t="s">
        <v>89</v>
      </c>
      <c r="CN1354" s="1014" t="s">
        <v>90</v>
      </c>
      <c r="CO1354" s="542" t="s">
        <v>91</v>
      </c>
      <c r="CP1354" s="542" t="s">
        <v>671</v>
      </c>
      <c r="CQ1354" s="551">
        <v>33</v>
      </c>
      <c r="CR1354" s="542" t="s">
        <v>175</v>
      </c>
      <c r="CS1354" s="542" t="s">
        <v>233</v>
      </c>
      <c r="CT1354" s="1015">
        <f>'Report 1'!$F$18</f>
        <v>0</v>
      </c>
      <c r="CU1354" s="1016">
        <f>SUMIF('Report 4A'!$G$16:$G$95,$CQ1354,'Report 4A'!$N$16:$N$95)</f>
        <v>0</v>
      </c>
      <c r="CV1354" s="1017">
        <f t="shared" si="225"/>
        <v>0</v>
      </c>
    </row>
    <row r="1355" spans="2:100">
      <c r="B1355" s="535" t="s">
        <v>669</v>
      </c>
      <c r="C1355" s="536">
        <v>1</v>
      </c>
      <c r="D1355" s="537" t="str">
        <f>'Information Input'!$M$14</f>
        <v xml:space="preserve">      -      </v>
      </c>
      <c r="E1355" s="537" t="s">
        <v>136</v>
      </c>
      <c r="F1355" s="538">
        <f t="shared" si="226"/>
        <v>43556</v>
      </c>
      <c r="G1355" s="538">
        <f t="shared" si="227"/>
        <v>43646</v>
      </c>
      <c r="H1355" s="538">
        <f>'Information Input'!$H$35</f>
        <v>43555</v>
      </c>
      <c r="I1355" s="537" t="str">
        <f>'Information Input'!$J$22</f>
        <v>Quarterly</v>
      </c>
      <c r="J1355" s="538">
        <f>'Information Input'!$H$30</f>
        <v>43555</v>
      </c>
      <c r="K1355" s="537">
        <f>'Information Input'!$J$18</f>
        <v>2019</v>
      </c>
      <c r="L1355" s="539" t="s">
        <v>91</v>
      </c>
      <c r="M1355" s="540" t="s">
        <v>240</v>
      </c>
      <c r="N1355" s="541" t="s">
        <v>240</v>
      </c>
      <c r="O1355" s="542" t="s">
        <v>679</v>
      </c>
      <c r="P1355" s="537">
        <v>67</v>
      </c>
      <c r="Q1355" s="541" t="s">
        <v>209</v>
      </c>
      <c r="R1355" s="541" t="s">
        <v>239</v>
      </c>
      <c r="S1355" s="543">
        <f>'Report 1'!$AM$18</f>
        <v>0</v>
      </c>
      <c r="T1355" s="544">
        <f>'Report 1'!$AM$88</f>
        <v>0</v>
      </c>
      <c r="U1355" s="545">
        <f>'Report 1'!$AM$174</f>
        <v>0</v>
      </c>
      <c r="AL1355" s="557" t="s">
        <v>669</v>
      </c>
      <c r="AM1355" s="558">
        <v>2</v>
      </c>
      <c r="AN1355" s="558" t="str">
        <f>'Information Input'!$M$14</f>
        <v xml:space="preserve">      -      </v>
      </c>
      <c r="AO1355" s="558" t="s">
        <v>136</v>
      </c>
      <c r="AP1355" s="559">
        <f t="shared" si="229"/>
        <v>43556</v>
      </c>
      <c r="AQ1355" s="559">
        <f t="shared" si="228"/>
        <v>43646</v>
      </c>
      <c r="AR1355" s="559">
        <f>'Information Input'!$H$35</f>
        <v>43555</v>
      </c>
      <c r="AS1355" s="558" t="str">
        <f>'Information Input'!$J$22</f>
        <v>Quarterly</v>
      </c>
      <c r="AT1355" s="559">
        <f>'Information Input'!$H$30</f>
        <v>43555</v>
      </c>
      <c r="AU1355" s="558">
        <f>'Information Input'!$J$18</f>
        <v>2019</v>
      </c>
      <c r="AV1355" s="558" t="s">
        <v>104</v>
      </c>
      <c r="AW1355" s="558" t="s">
        <v>105</v>
      </c>
      <c r="AX1355" s="558" t="s">
        <v>103</v>
      </c>
      <c r="AY1355" s="572" t="s">
        <v>674</v>
      </c>
      <c r="AZ1355" s="558">
        <v>52</v>
      </c>
      <c r="BA1355" s="557" t="s">
        <v>194</v>
      </c>
      <c r="BB1355" s="560" t="s">
        <v>239</v>
      </c>
      <c r="BC1355" s="569">
        <f>'Report 2'!$O329</f>
        <v>0</v>
      </c>
      <c r="BD1355" s="569">
        <f>'Report 2'!$P329</f>
        <v>0</v>
      </c>
      <c r="BE1355" s="569">
        <f>'Report 2'!$Q329</f>
        <v>0</v>
      </c>
      <c r="BF1355" s="569">
        <f>'Report 2'!$R329</f>
        <v>0</v>
      </c>
      <c r="BG1355" s="569">
        <f>'Report 2'!$S329</f>
        <v>0</v>
      </c>
      <c r="BH1355" s="569">
        <f>'Report 2'!$T329</f>
        <v>0</v>
      </c>
      <c r="BI1355" s="569">
        <f>'Report 2'!$U329</f>
        <v>0</v>
      </c>
      <c r="CC1355" s="542" t="s">
        <v>669</v>
      </c>
      <c r="CD1355" s="1014" t="s">
        <v>672</v>
      </c>
      <c r="CE1355" s="1014" t="str">
        <f>'Information Input'!$M$14</f>
        <v xml:space="preserve">      -      </v>
      </c>
      <c r="CF1355" s="551" t="s">
        <v>138</v>
      </c>
      <c r="CG1355" s="552">
        <f t="shared" si="231"/>
        <v>43739</v>
      </c>
      <c r="CH1355" s="552">
        <f t="shared" si="232"/>
        <v>43830</v>
      </c>
      <c r="CI1355" s="552">
        <f>'Information Input'!$H$35</f>
        <v>43555</v>
      </c>
      <c r="CJ1355" s="551" t="str">
        <f>'Information Input'!$J$22</f>
        <v>Quarterly</v>
      </c>
      <c r="CK1355" s="552">
        <f>'Information Input'!$H$30</f>
        <v>43555</v>
      </c>
      <c r="CL1355" s="551">
        <f>'Information Input'!$J$18</f>
        <v>2019</v>
      </c>
      <c r="CM1355" s="551" t="s">
        <v>89</v>
      </c>
      <c r="CN1355" s="1014" t="s">
        <v>90</v>
      </c>
      <c r="CO1355" s="542" t="s">
        <v>91</v>
      </c>
      <c r="CP1355" s="542" t="s">
        <v>671</v>
      </c>
      <c r="CQ1355" s="551">
        <v>34</v>
      </c>
      <c r="CR1355" s="542" t="s">
        <v>176</v>
      </c>
      <c r="CS1355" s="542" t="s">
        <v>238</v>
      </c>
      <c r="CT1355" s="1015">
        <f>'Report 1'!$F$18</f>
        <v>0</v>
      </c>
      <c r="CU1355" s="1016">
        <f>SUMIF('Report 4A'!$G$16:$G$95,$CQ1355,'Report 4A'!$N$16:$N$95)</f>
        <v>0</v>
      </c>
      <c r="CV1355" s="1017">
        <f t="shared" si="225"/>
        <v>0</v>
      </c>
    </row>
    <row r="1356" spans="2:100">
      <c r="B1356" s="535" t="s">
        <v>669</v>
      </c>
      <c r="C1356" s="536">
        <v>1</v>
      </c>
      <c r="D1356" s="537" t="str">
        <f>'Information Input'!$M$14</f>
        <v xml:space="preserve">      -      </v>
      </c>
      <c r="E1356" s="537" t="s">
        <v>136</v>
      </c>
      <c r="F1356" s="538">
        <f t="shared" si="226"/>
        <v>43556</v>
      </c>
      <c r="G1356" s="538">
        <f t="shared" si="227"/>
        <v>43646</v>
      </c>
      <c r="H1356" s="538">
        <f>'Information Input'!$H$35</f>
        <v>43555</v>
      </c>
      <c r="I1356" s="537" t="str">
        <f>'Information Input'!$J$22</f>
        <v>Quarterly</v>
      </c>
      <c r="J1356" s="538">
        <f>'Information Input'!$H$30</f>
        <v>43555</v>
      </c>
      <c r="K1356" s="537">
        <f>'Information Input'!$J$18</f>
        <v>2019</v>
      </c>
      <c r="L1356" s="539" t="s">
        <v>91</v>
      </c>
      <c r="M1356" s="540" t="s">
        <v>240</v>
      </c>
      <c r="N1356" s="541" t="s">
        <v>240</v>
      </c>
      <c r="O1356" s="542" t="s">
        <v>679</v>
      </c>
      <c r="P1356" s="537">
        <v>68</v>
      </c>
      <c r="Q1356" s="541" t="s">
        <v>210</v>
      </c>
      <c r="R1356" s="541" t="s">
        <v>239</v>
      </c>
      <c r="S1356" s="543">
        <f>'Report 1'!$AM$18</f>
        <v>0</v>
      </c>
      <c r="T1356" s="544">
        <f>'Report 1'!$AM$89</f>
        <v>0</v>
      </c>
      <c r="U1356" s="545">
        <f>'Report 1'!$AM$175</f>
        <v>0</v>
      </c>
      <c r="AL1356" s="522" t="s">
        <v>669</v>
      </c>
      <c r="AM1356" s="517">
        <v>2</v>
      </c>
      <c r="AN1356" s="517" t="str">
        <f>'Information Input'!$M$14</f>
        <v xml:space="preserve">      -      </v>
      </c>
      <c r="AO1356" s="517" t="s">
        <v>137</v>
      </c>
      <c r="AP1356" s="518">
        <f>DATE(AU1356,7,1)</f>
        <v>43647</v>
      </c>
      <c r="AQ1356" s="518">
        <f>DATE(AU1356,9,30)</f>
        <v>43738</v>
      </c>
      <c r="AR1356" s="519">
        <f>'Information Input'!$H$35</f>
        <v>43555</v>
      </c>
      <c r="AS1356" s="517" t="str">
        <f>'Information Input'!$J$22</f>
        <v>Quarterly</v>
      </c>
      <c r="AT1356" s="519">
        <f>'Information Input'!$H$30</f>
        <v>43555</v>
      </c>
      <c r="AU1356" s="517">
        <f>'Information Input'!$J$18</f>
        <v>2019</v>
      </c>
      <c r="AV1356" s="517" t="s">
        <v>104</v>
      </c>
      <c r="AW1356" s="517" t="s">
        <v>105</v>
      </c>
      <c r="AX1356" s="528" t="s">
        <v>103</v>
      </c>
      <c r="AY1356" s="529" t="s">
        <v>671</v>
      </c>
      <c r="AZ1356" s="528">
        <v>11</v>
      </c>
      <c r="BA1356" s="530" t="s">
        <v>153</v>
      </c>
      <c r="BB1356" s="524" t="s">
        <v>231</v>
      </c>
      <c r="BC1356" s="531">
        <f>'Report 2'!$V288</f>
        <v>0</v>
      </c>
      <c r="BD1356" s="531">
        <f>'Report 2'!$W288</f>
        <v>0</v>
      </c>
      <c r="BE1356" s="531">
        <f>'Report 2'!$X288</f>
        <v>0</v>
      </c>
      <c r="BF1356" s="531">
        <f>'Report 2'!$Y288</f>
        <v>0</v>
      </c>
      <c r="BG1356" s="531">
        <f>'Report 2'!$Z288</f>
        <v>0</v>
      </c>
      <c r="BH1356" s="531">
        <f>'Report 2'!$AA288</f>
        <v>0</v>
      </c>
      <c r="BI1356" s="531">
        <f>'Report 2'!$AB288</f>
        <v>0</v>
      </c>
      <c r="CC1356" s="542" t="s">
        <v>669</v>
      </c>
      <c r="CD1356" s="1014" t="s">
        <v>672</v>
      </c>
      <c r="CE1356" s="1014" t="str">
        <f>'Information Input'!$M$14</f>
        <v xml:space="preserve">      -      </v>
      </c>
      <c r="CF1356" s="551" t="s">
        <v>138</v>
      </c>
      <c r="CG1356" s="552">
        <f t="shared" si="231"/>
        <v>43739</v>
      </c>
      <c r="CH1356" s="552">
        <f t="shared" si="232"/>
        <v>43830</v>
      </c>
      <c r="CI1356" s="552">
        <f>'Information Input'!$H$35</f>
        <v>43555</v>
      </c>
      <c r="CJ1356" s="551" t="str">
        <f>'Information Input'!$J$22</f>
        <v>Quarterly</v>
      </c>
      <c r="CK1356" s="552">
        <f>'Information Input'!$H$30</f>
        <v>43555</v>
      </c>
      <c r="CL1356" s="551">
        <f>'Information Input'!$J$18</f>
        <v>2019</v>
      </c>
      <c r="CM1356" s="551" t="s">
        <v>89</v>
      </c>
      <c r="CN1356" s="1014" t="s">
        <v>90</v>
      </c>
      <c r="CO1356" s="542" t="s">
        <v>91</v>
      </c>
      <c r="CP1356" s="542" t="s">
        <v>671</v>
      </c>
      <c r="CQ1356" s="551">
        <v>35</v>
      </c>
      <c r="CR1356" s="542" t="s">
        <v>177</v>
      </c>
      <c r="CS1356" s="542" t="s">
        <v>235</v>
      </c>
      <c r="CT1356" s="1015">
        <f>'Report 1'!$F$18</f>
        <v>0</v>
      </c>
      <c r="CU1356" s="1016">
        <f>SUMIF('Report 4A'!$G$16:$G$95,$CQ1356,'Report 4A'!$N$16:$N$95)</f>
        <v>0</v>
      </c>
      <c r="CV1356" s="1017">
        <f t="shared" si="225"/>
        <v>0</v>
      </c>
    </row>
    <row r="1357" spans="2:100">
      <c r="B1357" s="535" t="s">
        <v>669</v>
      </c>
      <c r="C1357" s="536">
        <v>1</v>
      </c>
      <c r="D1357" s="537" t="str">
        <f>'Information Input'!$M$14</f>
        <v xml:space="preserve">      -      </v>
      </c>
      <c r="E1357" s="537" t="s">
        <v>136</v>
      </c>
      <c r="F1357" s="538">
        <f t="shared" si="226"/>
        <v>43556</v>
      </c>
      <c r="G1357" s="538">
        <f t="shared" si="227"/>
        <v>43646</v>
      </c>
      <c r="H1357" s="538">
        <f>'Information Input'!$H$35</f>
        <v>43555</v>
      </c>
      <c r="I1357" s="537" t="str">
        <f>'Information Input'!$J$22</f>
        <v>Quarterly</v>
      </c>
      <c r="J1357" s="538">
        <f>'Information Input'!$H$30</f>
        <v>43555</v>
      </c>
      <c r="K1357" s="537">
        <f>'Information Input'!$J$18</f>
        <v>2019</v>
      </c>
      <c r="L1357" s="539" t="s">
        <v>91</v>
      </c>
      <c r="M1357" s="540" t="s">
        <v>240</v>
      </c>
      <c r="N1357" s="541" t="s">
        <v>240</v>
      </c>
      <c r="O1357" s="542" t="s">
        <v>679</v>
      </c>
      <c r="P1357" s="537">
        <v>69</v>
      </c>
      <c r="Q1357" s="541" t="s">
        <v>211</v>
      </c>
      <c r="R1357" s="541" t="s">
        <v>239</v>
      </c>
      <c r="S1357" s="543">
        <f>'Report 1'!$AM$18</f>
        <v>0</v>
      </c>
      <c r="T1357" s="544">
        <f>'Report 1'!$AM$90</f>
        <v>0</v>
      </c>
      <c r="U1357" s="545">
        <f>'Report 1'!$AM$176</f>
        <v>0</v>
      </c>
      <c r="AL1357" s="546" t="s">
        <v>669</v>
      </c>
      <c r="AM1357" s="547">
        <v>2</v>
      </c>
      <c r="AN1357" s="547" t="str">
        <f>'Information Input'!$M$14</f>
        <v xml:space="preserve">      -      </v>
      </c>
      <c r="AO1357" s="547" t="s">
        <v>137</v>
      </c>
      <c r="AP1357" s="538">
        <f t="shared" ref="AP1357:AP1397" si="233">DATE(AU1357,7,1)</f>
        <v>43647</v>
      </c>
      <c r="AQ1357" s="538">
        <f t="shared" ref="AQ1357:AQ1397" si="234">DATE(AU1357,9,30)</f>
        <v>43738</v>
      </c>
      <c r="AR1357" s="538">
        <f>'Information Input'!$H$35</f>
        <v>43555</v>
      </c>
      <c r="AS1357" s="547" t="str">
        <f>'Information Input'!$J$22</f>
        <v>Quarterly</v>
      </c>
      <c r="AT1357" s="538">
        <f>'Information Input'!$H$30</f>
        <v>43555</v>
      </c>
      <c r="AU1357" s="547">
        <f>'Information Input'!$J$18</f>
        <v>2019</v>
      </c>
      <c r="AV1357" s="547" t="s">
        <v>104</v>
      </c>
      <c r="AW1357" s="547" t="s">
        <v>105</v>
      </c>
      <c r="AX1357" s="547" t="s">
        <v>103</v>
      </c>
      <c r="AY1357" s="548" t="s">
        <v>671</v>
      </c>
      <c r="AZ1357" s="547">
        <v>12</v>
      </c>
      <c r="BA1357" s="549" t="s">
        <v>154</v>
      </c>
      <c r="BB1357" s="543" t="s">
        <v>231</v>
      </c>
      <c r="BC1357" s="550">
        <f>'Report 2'!$V289</f>
        <v>0</v>
      </c>
      <c r="BD1357" s="550">
        <f>'Report 2'!$W289</f>
        <v>0</v>
      </c>
      <c r="BE1357" s="550">
        <f>'Report 2'!$X289</f>
        <v>0</v>
      </c>
      <c r="BF1357" s="550">
        <f>'Report 2'!$Y289</f>
        <v>0</v>
      </c>
      <c r="BG1357" s="550">
        <f>'Report 2'!$Z289</f>
        <v>0</v>
      </c>
      <c r="BH1357" s="550">
        <f>'Report 2'!$AA289</f>
        <v>0</v>
      </c>
      <c r="BI1357" s="550">
        <f>'Report 2'!$AB289</f>
        <v>0</v>
      </c>
      <c r="CC1357" s="542" t="s">
        <v>669</v>
      </c>
      <c r="CD1357" s="1014" t="s">
        <v>672</v>
      </c>
      <c r="CE1357" s="1014" t="str">
        <f>'Information Input'!$M$14</f>
        <v xml:space="preserve">      -      </v>
      </c>
      <c r="CF1357" s="551" t="s">
        <v>138</v>
      </c>
      <c r="CG1357" s="552">
        <f t="shared" si="231"/>
        <v>43739</v>
      </c>
      <c r="CH1357" s="552">
        <f t="shared" si="232"/>
        <v>43830</v>
      </c>
      <c r="CI1357" s="552">
        <f>'Information Input'!$H$35</f>
        <v>43555</v>
      </c>
      <c r="CJ1357" s="551" t="str">
        <f>'Information Input'!$J$22</f>
        <v>Quarterly</v>
      </c>
      <c r="CK1357" s="552">
        <f>'Information Input'!$H$30</f>
        <v>43555</v>
      </c>
      <c r="CL1357" s="551">
        <f>'Information Input'!$J$18</f>
        <v>2019</v>
      </c>
      <c r="CM1357" s="551" t="s">
        <v>89</v>
      </c>
      <c r="CN1357" s="1014" t="s">
        <v>90</v>
      </c>
      <c r="CO1357" s="542" t="s">
        <v>91</v>
      </c>
      <c r="CP1357" s="542" t="s">
        <v>671</v>
      </c>
      <c r="CQ1357" s="551">
        <v>36</v>
      </c>
      <c r="CR1357" s="542" t="s">
        <v>178</v>
      </c>
      <c r="CS1357" s="542" t="s">
        <v>235</v>
      </c>
      <c r="CT1357" s="1015">
        <f>'Report 1'!$F$18</f>
        <v>0</v>
      </c>
      <c r="CU1357" s="1016">
        <f>SUMIF('Report 4A'!$G$16:$G$95,$CQ1357,'Report 4A'!$N$16:$N$95)</f>
        <v>0</v>
      </c>
      <c r="CV1357" s="1017">
        <f t="shared" si="225"/>
        <v>0</v>
      </c>
    </row>
    <row r="1358" spans="2:100">
      <c r="B1358" s="535" t="s">
        <v>669</v>
      </c>
      <c r="C1358" s="536">
        <v>1</v>
      </c>
      <c r="D1358" s="537" t="str">
        <f>'Information Input'!$M$14</f>
        <v xml:space="preserve">      -      </v>
      </c>
      <c r="E1358" s="537" t="s">
        <v>136</v>
      </c>
      <c r="F1358" s="538">
        <f t="shared" si="226"/>
        <v>43556</v>
      </c>
      <c r="G1358" s="538">
        <f t="shared" si="227"/>
        <v>43646</v>
      </c>
      <c r="H1358" s="538">
        <f>'Information Input'!$H$35</f>
        <v>43555</v>
      </c>
      <c r="I1358" s="537" t="str">
        <f>'Information Input'!$J$22</f>
        <v>Quarterly</v>
      </c>
      <c r="J1358" s="538">
        <f>'Information Input'!$H$30</f>
        <v>43555</v>
      </c>
      <c r="K1358" s="537">
        <f>'Information Input'!$J$18</f>
        <v>2019</v>
      </c>
      <c r="L1358" s="539" t="s">
        <v>91</v>
      </c>
      <c r="M1358" s="540" t="s">
        <v>240</v>
      </c>
      <c r="N1358" s="541" t="s">
        <v>240</v>
      </c>
      <c r="O1358" s="542" t="s">
        <v>680</v>
      </c>
      <c r="P1358" s="537">
        <v>70</v>
      </c>
      <c r="Q1358" s="541" t="s">
        <v>212</v>
      </c>
      <c r="R1358" s="541" t="s">
        <v>239</v>
      </c>
      <c r="S1358" s="543">
        <f>'Report 1'!$AM$18</f>
        <v>0</v>
      </c>
      <c r="T1358" s="544">
        <f>'Report 1'!$AM$91</f>
        <v>0</v>
      </c>
      <c r="U1358" s="545">
        <f>'Report 1'!$AM$177</f>
        <v>0</v>
      </c>
      <c r="AL1358" s="546" t="s">
        <v>669</v>
      </c>
      <c r="AM1358" s="547">
        <v>2</v>
      </c>
      <c r="AN1358" s="547" t="str">
        <f>'Information Input'!$M$14</f>
        <v xml:space="preserve">      -      </v>
      </c>
      <c r="AO1358" s="547" t="s">
        <v>137</v>
      </c>
      <c r="AP1358" s="538">
        <f t="shared" si="233"/>
        <v>43647</v>
      </c>
      <c r="AQ1358" s="538">
        <f t="shared" si="234"/>
        <v>43738</v>
      </c>
      <c r="AR1358" s="538">
        <f>'Information Input'!$H$35</f>
        <v>43555</v>
      </c>
      <c r="AS1358" s="547" t="str">
        <f>'Information Input'!$J$22</f>
        <v>Quarterly</v>
      </c>
      <c r="AT1358" s="538">
        <f>'Information Input'!$H$30</f>
        <v>43555</v>
      </c>
      <c r="AU1358" s="547">
        <f>'Information Input'!$J$18</f>
        <v>2019</v>
      </c>
      <c r="AV1358" s="547" t="s">
        <v>104</v>
      </c>
      <c r="AW1358" s="547" t="s">
        <v>105</v>
      </c>
      <c r="AX1358" s="547" t="s">
        <v>103</v>
      </c>
      <c r="AY1358" s="548" t="s">
        <v>671</v>
      </c>
      <c r="AZ1358" s="547">
        <v>13</v>
      </c>
      <c r="BA1358" s="549" t="s">
        <v>155</v>
      </c>
      <c r="BB1358" s="543" t="s">
        <v>232</v>
      </c>
      <c r="BC1358" s="550">
        <f>'Report 2'!$V290</f>
        <v>0</v>
      </c>
      <c r="BD1358" s="550">
        <f>'Report 2'!$W290</f>
        <v>0</v>
      </c>
      <c r="BE1358" s="550">
        <f>'Report 2'!$X290</f>
        <v>0</v>
      </c>
      <c r="BF1358" s="550">
        <f>'Report 2'!$Y290</f>
        <v>0</v>
      </c>
      <c r="BG1358" s="550">
        <f>'Report 2'!$Z290</f>
        <v>0</v>
      </c>
      <c r="BH1358" s="550">
        <f>'Report 2'!$AA290</f>
        <v>0</v>
      </c>
      <c r="BI1358" s="550">
        <f>'Report 2'!$AB290</f>
        <v>0</v>
      </c>
      <c r="CC1358" s="542" t="s">
        <v>669</v>
      </c>
      <c r="CD1358" s="1014" t="s">
        <v>672</v>
      </c>
      <c r="CE1358" s="1014" t="str">
        <f>'Information Input'!$M$14</f>
        <v xml:space="preserve">      -      </v>
      </c>
      <c r="CF1358" s="551" t="s">
        <v>138</v>
      </c>
      <c r="CG1358" s="552">
        <f t="shared" si="231"/>
        <v>43739</v>
      </c>
      <c r="CH1358" s="552">
        <f t="shared" si="232"/>
        <v>43830</v>
      </c>
      <c r="CI1358" s="552">
        <f>'Information Input'!$H$35</f>
        <v>43555</v>
      </c>
      <c r="CJ1358" s="551" t="str">
        <f>'Information Input'!$J$22</f>
        <v>Quarterly</v>
      </c>
      <c r="CK1358" s="552">
        <f>'Information Input'!$H$30</f>
        <v>43555</v>
      </c>
      <c r="CL1358" s="551">
        <f>'Information Input'!$J$18</f>
        <v>2019</v>
      </c>
      <c r="CM1358" s="551" t="s">
        <v>89</v>
      </c>
      <c r="CN1358" s="1014" t="s">
        <v>90</v>
      </c>
      <c r="CO1358" s="542" t="s">
        <v>91</v>
      </c>
      <c r="CP1358" s="542" t="s">
        <v>671</v>
      </c>
      <c r="CQ1358" s="551">
        <v>37</v>
      </c>
      <c r="CR1358" s="542" t="s">
        <v>179</v>
      </c>
      <c r="CS1358" s="542" t="s">
        <v>231</v>
      </c>
      <c r="CT1358" s="1015">
        <f>'Report 1'!$F$18</f>
        <v>0</v>
      </c>
      <c r="CU1358" s="1016">
        <f>SUMIF('Report 4A'!$G$16:$G$95,$CQ1358,'Report 4A'!$N$16:$N$95)</f>
        <v>0</v>
      </c>
      <c r="CV1358" s="1017">
        <f t="shared" ref="CV1358:CV1425" si="235">IF(CT1358&lt;&gt;0,CU1358/CT1358,0)</f>
        <v>0</v>
      </c>
    </row>
    <row r="1359" spans="2:100">
      <c r="B1359" s="535" t="s">
        <v>669</v>
      </c>
      <c r="C1359" s="536">
        <v>1</v>
      </c>
      <c r="D1359" s="537" t="str">
        <f>'Information Input'!$M$14</f>
        <v xml:space="preserve">      -      </v>
      </c>
      <c r="E1359" s="537" t="s">
        <v>136</v>
      </c>
      <c r="F1359" s="538">
        <f t="shared" si="226"/>
        <v>43556</v>
      </c>
      <c r="G1359" s="538">
        <f t="shared" si="227"/>
        <v>43646</v>
      </c>
      <c r="H1359" s="538">
        <f>'Information Input'!$H$35</f>
        <v>43555</v>
      </c>
      <c r="I1359" s="537" t="str">
        <f>'Information Input'!$J$22</f>
        <v>Quarterly</v>
      </c>
      <c r="J1359" s="538">
        <f>'Information Input'!$H$30</f>
        <v>43555</v>
      </c>
      <c r="K1359" s="537">
        <f>'Information Input'!$J$18</f>
        <v>2019</v>
      </c>
      <c r="L1359" s="539" t="s">
        <v>91</v>
      </c>
      <c r="M1359" s="540" t="s">
        <v>240</v>
      </c>
      <c r="N1359" s="541" t="s">
        <v>240</v>
      </c>
      <c r="O1359" s="542" t="s">
        <v>680</v>
      </c>
      <c r="P1359" s="537">
        <v>71</v>
      </c>
      <c r="Q1359" s="541" t="s">
        <v>213</v>
      </c>
      <c r="R1359" s="541" t="s">
        <v>239</v>
      </c>
      <c r="S1359" s="543">
        <f>'Report 1'!$AM$18</f>
        <v>0</v>
      </c>
      <c r="T1359" s="544">
        <f>'Report 1'!$AM$92</f>
        <v>0</v>
      </c>
      <c r="U1359" s="545">
        <f>'Report 1'!$AM$178</f>
        <v>0</v>
      </c>
      <c r="AL1359" s="546" t="s">
        <v>669</v>
      </c>
      <c r="AM1359" s="547">
        <v>2</v>
      </c>
      <c r="AN1359" s="547" t="str">
        <f>'Information Input'!$M$14</f>
        <v xml:space="preserve">      -      </v>
      </c>
      <c r="AO1359" s="547" t="s">
        <v>137</v>
      </c>
      <c r="AP1359" s="538">
        <f t="shared" si="233"/>
        <v>43647</v>
      </c>
      <c r="AQ1359" s="538">
        <f t="shared" si="234"/>
        <v>43738</v>
      </c>
      <c r="AR1359" s="538">
        <f>'Information Input'!$H$35</f>
        <v>43555</v>
      </c>
      <c r="AS1359" s="547" t="str">
        <f>'Information Input'!$J$22</f>
        <v>Quarterly</v>
      </c>
      <c r="AT1359" s="538">
        <f>'Information Input'!$H$30</f>
        <v>43555</v>
      </c>
      <c r="AU1359" s="547">
        <f>'Information Input'!$J$18</f>
        <v>2019</v>
      </c>
      <c r="AV1359" s="547" t="s">
        <v>104</v>
      </c>
      <c r="AW1359" s="547" t="s">
        <v>105</v>
      </c>
      <c r="AX1359" s="547" t="s">
        <v>103</v>
      </c>
      <c r="AY1359" s="548" t="s">
        <v>671</v>
      </c>
      <c r="AZ1359" s="547">
        <v>14</v>
      </c>
      <c r="BA1359" s="549" t="s">
        <v>156</v>
      </c>
      <c r="BB1359" s="543" t="s">
        <v>233</v>
      </c>
      <c r="BC1359" s="550">
        <f>'Report 2'!$V291</f>
        <v>0</v>
      </c>
      <c r="BD1359" s="550">
        <f>'Report 2'!$W291</f>
        <v>0</v>
      </c>
      <c r="BE1359" s="550">
        <f>'Report 2'!$X291</f>
        <v>0</v>
      </c>
      <c r="BF1359" s="550">
        <f>'Report 2'!$Y291</f>
        <v>0</v>
      </c>
      <c r="BG1359" s="550">
        <f>'Report 2'!$Z291</f>
        <v>0</v>
      </c>
      <c r="BH1359" s="550">
        <f>'Report 2'!$AA291</f>
        <v>0</v>
      </c>
      <c r="BI1359" s="550">
        <f>'Report 2'!$AB291</f>
        <v>0</v>
      </c>
      <c r="CC1359" s="542" t="s">
        <v>669</v>
      </c>
      <c r="CD1359" s="1014" t="s">
        <v>672</v>
      </c>
      <c r="CE1359" s="1014" t="str">
        <f>'Information Input'!$M$14</f>
        <v xml:space="preserve">      -      </v>
      </c>
      <c r="CF1359" s="551" t="s">
        <v>138</v>
      </c>
      <c r="CG1359" s="552">
        <f t="shared" si="231"/>
        <v>43739</v>
      </c>
      <c r="CH1359" s="552">
        <f t="shared" si="232"/>
        <v>43830</v>
      </c>
      <c r="CI1359" s="552">
        <f>'Information Input'!$H$35</f>
        <v>43555</v>
      </c>
      <c r="CJ1359" s="551" t="str">
        <f>'Information Input'!$J$22</f>
        <v>Quarterly</v>
      </c>
      <c r="CK1359" s="552">
        <f>'Information Input'!$H$30</f>
        <v>43555</v>
      </c>
      <c r="CL1359" s="551">
        <f>'Information Input'!$J$18</f>
        <v>2019</v>
      </c>
      <c r="CM1359" s="551" t="s">
        <v>89</v>
      </c>
      <c r="CN1359" s="1014" t="s">
        <v>90</v>
      </c>
      <c r="CO1359" s="542" t="s">
        <v>91</v>
      </c>
      <c r="CP1359" s="542" t="s">
        <v>671</v>
      </c>
      <c r="CQ1359" s="551">
        <v>38</v>
      </c>
      <c r="CR1359" s="542" t="s">
        <v>180</v>
      </c>
      <c r="CS1359" s="542" t="s">
        <v>233</v>
      </c>
      <c r="CT1359" s="1015">
        <f>'Report 1'!$F$18</f>
        <v>0</v>
      </c>
      <c r="CU1359" s="1016">
        <f>SUMIF('Report 4A'!$G$16:$G$95,$CQ1359,'Report 4A'!$N$16:$N$95)</f>
        <v>0</v>
      </c>
      <c r="CV1359" s="1017">
        <f t="shared" si="235"/>
        <v>0</v>
      </c>
    </row>
    <row r="1360" spans="2:100">
      <c r="B1360" s="573" t="s">
        <v>669</v>
      </c>
      <c r="C1360" s="574">
        <v>1</v>
      </c>
      <c r="D1360" s="562" t="str">
        <f>'Information Input'!$M$14</f>
        <v xml:space="preserve">      -      </v>
      </c>
      <c r="E1360" s="562" t="s">
        <v>136</v>
      </c>
      <c r="F1360" s="559">
        <f t="shared" si="226"/>
        <v>43556</v>
      </c>
      <c r="G1360" s="559">
        <f t="shared" si="227"/>
        <v>43646</v>
      </c>
      <c r="H1360" s="559">
        <f>'Information Input'!$H$35</f>
        <v>43555</v>
      </c>
      <c r="I1360" s="562" t="str">
        <f>'Information Input'!$J$22</f>
        <v>Quarterly</v>
      </c>
      <c r="J1360" s="559">
        <f>'Information Input'!$H$30</f>
        <v>43555</v>
      </c>
      <c r="K1360" s="562">
        <f>'Information Input'!$J$18</f>
        <v>2019</v>
      </c>
      <c r="L1360" s="563" t="s">
        <v>91</v>
      </c>
      <c r="M1360" s="564" t="s">
        <v>240</v>
      </c>
      <c r="N1360" s="561" t="s">
        <v>240</v>
      </c>
      <c r="O1360" s="575" t="s">
        <v>674</v>
      </c>
      <c r="P1360" s="537">
        <v>72</v>
      </c>
      <c r="Q1360" s="541" t="s">
        <v>214</v>
      </c>
      <c r="R1360" s="561" t="s">
        <v>239</v>
      </c>
      <c r="S1360" s="560">
        <f>'Report 1'!$AM$18</f>
        <v>0</v>
      </c>
      <c r="T1360" s="568">
        <f>'Report 1'!$AM$93</f>
        <v>0</v>
      </c>
      <c r="U1360" s="571">
        <f>'Report 1'!$AM$179</f>
        <v>0</v>
      </c>
      <c r="AL1360" s="546" t="s">
        <v>669</v>
      </c>
      <c r="AM1360" s="547">
        <v>2</v>
      </c>
      <c r="AN1360" s="547" t="str">
        <f>'Information Input'!$M$14</f>
        <v xml:space="preserve">      -      </v>
      </c>
      <c r="AO1360" s="547" t="s">
        <v>137</v>
      </c>
      <c r="AP1360" s="538">
        <f t="shared" si="233"/>
        <v>43647</v>
      </c>
      <c r="AQ1360" s="538">
        <f t="shared" si="234"/>
        <v>43738</v>
      </c>
      <c r="AR1360" s="538">
        <f>'Information Input'!$H$35</f>
        <v>43555</v>
      </c>
      <c r="AS1360" s="547" t="str">
        <f>'Information Input'!$J$22</f>
        <v>Quarterly</v>
      </c>
      <c r="AT1360" s="538">
        <f>'Information Input'!$H$30</f>
        <v>43555</v>
      </c>
      <c r="AU1360" s="547">
        <f>'Information Input'!$J$18</f>
        <v>2019</v>
      </c>
      <c r="AV1360" s="547" t="s">
        <v>104</v>
      </c>
      <c r="AW1360" s="547" t="s">
        <v>105</v>
      </c>
      <c r="AX1360" s="547" t="s">
        <v>103</v>
      </c>
      <c r="AY1360" s="548" t="s">
        <v>671</v>
      </c>
      <c r="AZ1360" s="547">
        <v>15</v>
      </c>
      <c r="BA1360" s="549" t="s">
        <v>157</v>
      </c>
      <c r="BB1360" s="543" t="s">
        <v>234</v>
      </c>
      <c r="BC1360" s="550">
        <f>'Report 2'!$V292</f>
        <v>0</v>
      </c>
      <c r="BD1360" s="550">
        <f>'Report 2'!$W292</f>
        <v>0</v>
      </c>
      <c r="BE1360" s="550">
        <f>'Report 2'!$X292</f>
        <v>0</v>
      </c>
      <c r="BF1360" s="550">
        <f>'Report 2'!$Y292</f>
        <v>0</v>
      </c>
      <c r="BG1360" s="550">
        <f>'Report 2'!$Z292</f>
        <v>0</v>
      </c>
      <c r="BH1360" s="550">
        <f>'Report 2'!$AA292</f>
        <v>0</v>
      </c>
      <c r="BI1360" s="550">
        <f>'Report 2'!$AB292</f>
        <v>0</v>
      </c>
      <c r="CC1360" s="542" t="s">
        <v>669</v>
      </c>
      <c r="CD1360" s="1014" t="s">
        <v>672</v>
      </c>
      <c r="CE1360" s="1014" t="str">
        <f>'Information Input'!$M$14</f>
        <v xml:space="preserve">      -      </v>
      </c>
      <c r="CF1360" s="551" t="s">
        <v>138</v>
      </c>
      <c r="CG1360" s="552">
        <f t="shared" si="231"/>
        <v>43739</v>
      </c>
      <c r="CH1360" s="552">
        <f t="shared" si="232"/>
        <v>43830</v>
      </c>
      <c r="CI1360" s="552">
        <f>'Information Input'!$H$35</f>
        <v>43555</v>
      </c>
      <c r="CJ1360" s="551" t="str">
        <f>'Information Input'!$J$22</f>
        <v>Quarterly</v>
      </c>
      <c r="CK1360" s="552">
        <f>'Information Input'!$H$30</f>
        <v>43555</v>
      </c>
      <c r="CL1360" s="551">
        <f>'Information Input'!$J$18</f>
        <v>2019</v>
      </c>
      <c r="CM1360" s="551" t="s">
        <v>89</v>
      </c>
      <c r="CN1360" s="1014" t="s">
        <v>90</v>
      </c>
      <c r="CO1360" s="542" t="s">
        <v>91</v>
      </c>
      <c r="CP1360" s="542" t="s">
        <v>671</v>
      </c>
      <c r="CQ1360" s="551">
        <v>39</v>
      </c>
      <c r="CR1360" s="542" t="s">
        <v>181</v>
      </c>
      <c r="CS1360" s="542" t="s">
        <v>233</v>
      </c>
      <c r="CT1360" s="1015">
        <f>'Report 1'!$F$18</f>
        <v>0</v>
      </c>
      <c r="CU1360" s="1016">
        <f>SUMIF('Report 4A'!$G$16:$G$95,$CQ1360,'Report 4A'!$N$16:$N$95)</f>
        <v>0</v>
      </c>
      <c r="CV1360" s="1017">
        <f t="shared" si="235"/>
        <v>0</v>
      </c>
    </row>
    <row r="1361" spans="2:100">
      <c r="B1361" s="515" t="s">
        <v>669</v>
      </c>
      <c r="C1361" s="516">
        <v>1</v>
      </c>
      <c r="D1361" s="517" t="str">
        <f>'Information Input'!$M$14</f>
        <v xml:space="preserve">      -      </v>
      </c>
      <c r="E1361" s="517" t="s">
        <v>136</v>
      </c>
      <c r="F1361" s="518">
        <f t="shared" si="226"/>
        <v>43556</v>
      </c>
      <c r="G1361" s="518">
        <f t="shared" si="227"/>
        <v>43646</v>
      </c>
      <c r="H1361" s="519">
        <f>'Information Input'!$H$35</f>
        <v>43555</v>
      </c>
      <c r="I1361" s="517" t="str">
        <f>'Information Input'!$J$22</f>
        <v>Quarterly</v>
      </c>
      <c r="J1361" s="519">
        <f>'Information Input'!$H$30</f>
        <v>43555</v>
      </c>
      <c r="K1361" s="517">
        <f>'Information Input'!$J$18</f>
        <v>2019</v>
      </c>
      <c r="L1361" s="520" t="s">
        <v>96</v>
      </c>
      <c r="M1361" s="521" t="s">
        <v>241</v>
      </c>
      <c r="N1361" s="522" t="s">
        <v>241</v>
      </c>
      <c r="O1361" s="523" t="s">
        <v>670</v>
      </c>
      <c r="P1361" s="517">
        <v>2</v>
      </c>
      <c r="Q1361" s="522" t="s">
        <v>142</v>
      </c>
      <c r="R1361" s="522" t="s">
        <v>239</v>
      </c>
      <c r="S1361" s="524">
        <f>'Report 1'!$AR$18</f>
        <v>0</v>
      </c>
      <c r="T1361" s="525">
        <f>'Report 1'!$AR$20</f>
        <v>0</v>
      </c>
      <c r="U1361" s="526">
        <f>'Report 1'!$AR$106</f>
        <v>0</v>
      </c>
      <c r="AL1361" s="546" t="s">
        <v>669</v>
      </c>
      <c r="AM1361" s="547">
        <v>2</v>
      </c>
      <c r="AN1361" s="547" t="str">
        <f>'Information Input'!$M$14</f>
        <v xml:space="preserve">      -      </v>
      </c>
      <c r="AO1361" s="547" t="s">
        <v>137</v>
      </c>
      <c r="AP1361" s="538">
        <f t="shared" si="233"/>
        <v>43647</v>
      </c>
      <c r="AQ1361" s="538">
        <f t="shared" si="234"/>
        <v>43738</v>
      </c>
      <c r="AR1361" s="538">
        <f>'Information Input'!$H$35</f>
        <v>43555</v>
      </c>
      <c r="AS1361" s="547" t="str">
        <f>'Information Input'!$J$22</f>
        <v>Quarterly</v>
      </c>
      <c r="AT1361" s="538">
        <f>'Information Input'!$H$30</f>
        <v>43555</v>
      </c>
      <c r="AU1361" s="547">
        <f>'Information Input'!$J$18</f>
        <v>2019</v>
      </c>
      <c r="AV1361" s="547" t="s">
        <v>104</v>
      </c>
      <c r="AW1361" s="547" t="s">
        <v>105</v>
      </c>
      <c r="AX1361" s="547" t="s">
        <v>103</v>
      </c>
      <c r="AY1361" s="548" t="s">
        <v>671</v>
      </c>
      <c r="AZ1361" s="547">
        <v>16</v>
      </c>
      <c r="BA1361" s="549" t="s">
        <v>158</v>
      </c>
      <c r="BB1361" s="543" t="s">
        <v>235</v>
      </c>
      <c r="BC1361" s="550">
        <f>'Report 2'!$V293</f>
        <v>0</v>
      </c>
      <c r="BD1361" s="550">
        <f>'Report 2'!$W293</f>
        <v>0</v>
      </c>
      <c r="BE1361" s="550">
        <f>'Report 2'!$X293</f>
        <v>0</v>
      </c>
      <c r="BF1361" s="550">
        <f>'Report 2'!$Y293</f>
        <v>0</v>
      </c>
      <c r="BG1361" s="550">
        <f>'Report 2'!$Z293</f>
        <v>0</v>
      </c>
      <c r="BH1361" s="550">
        <f>'Report 2'!$AA293</f>
        <v>0</v>
      </c>
      <c r="BI1361" s="550">
        <f>'Report 2'!$AB293</f>
        <v>0</v>
      </c>
      <c r="CC1361" s="542" t="s">
        <v>669</v>
      </c>
      <c r="CD1361" s="1014" t="s">
        <v>672</v>
      </c>
      <c r="CE1361" s="1014" t="str">
        <f>'Information Input'!$M$14</f>
        <v xml:space="preserve">      -      </v>
      </c>
      <c r="CF1361" s="551" t="s">
        <v>138</v>
      </c>
      <c r="CG1361" s="552">
        <f t="shared" si="231"/>
        <v>43739</v>
      </c>
      <c r="CH1361" s="552">
        <f t="shared" si="232"/>
        <v>43830</v>
      </c>
      <c r="CI1361" s="552">
        <f>'Information Input'!$H$35</f>
        <v>43555</v>
      </c>
      <c r="CJ1361" s="551" t="str">
        <f>'Information Input'!$J$22</f>
        <v>Quarterly</v>
      </c>
      <c r="CK1361" s="552">
        <f>'Information Input'!$H$30</f>
        <v>43555</v>
      </c>
      <c r="CL1361" s="551">
        <f>'Information Input'!$J$18</f>
        <v>2019</v>
      </c>
      <c r="CM1361" s="551" t="s">
        <v>89</v>
      </c>
      <c r="CN1361" s="1014" t="s">
        <v>90</v>
      </c>
      <c r="CO1361" s="542" t="s">
        <v>91</v>
      </c>
      <c r="CP1361" s="542" t="s">
        <v>671</v>
      </c>
      <c r="CQ1361" s="551">
        <v>40</v>
      </c>
      <c r="CR1361" s="542" t="s">
        <v>182</v>
      </c>
      <c r="CS1361" s="542" t="s">
        <v>238</v>
      </c>
      <c r="CT1361" s="1015">
        <f>'Report 1'!$F$18</f>
        <v>0</v>
      </c>
      <c r="CU1361" s="1016">
        <f>SUMIF('Report 4A'!$G$16:$G$95,$CQ1361,'Report 4A'!$N$16:$N$95)</f>
        <v>0</v>
      </c>
      <c r="CV1361" s="1017">
        <f t="shared" si="235"/>
        <v>0</v>
      </c>
    </row>
    <row r="1362" spans="2:100">
      <c r="B1362" s="535" t="s">
        <v>669</v>
      </c>
      <c r="C1362" s="536">
        <v>1</v>
      </c>
      <c r="D1362" s="537" t="str">
        <f>'Information Input'!$M$14</f>
        <v xml:space="preserve">      -      </v>
      </c>
      <c r="E1362" s="537" t="s">
        <v>136</v>
      </c>
      <c r="F1362" s="538">
        <f t="shared" si="226"/>
        <v>43556</v>
      </c>
      <c r="G1362" s="538">
        <f t="shared" si="227"/>
        <v>43646</v>
      </c>
      <c r="H1362" s="538">
        <f>'Information Input'!$H$35</f>
        <v>43555</v>
      </c>
      <c r="I1362" s="537" t="str">
        <f>'Information Input'!$J$22</f>
        <v>Quarterly</v>
      </c>
      <c r="J1362" s="538">
        <f>'Information Input'!$H$30</f>
        <v>43555</v>
      </c>
      <c r="K1362" s="537">
        <f>'Information Input'!$J$18</f>
        <v>2019</v>
      </c>
      <c r="L1362" s="539" t="s">
        <v>96</v>
      </c>
      <c r="M1362" s="540" t="s">
        <v>241</v>
      </c>
      <c r="N1362" s="541" t="s">
        <v>241</v>
      </c>
      <c r="O1362" s="542" t="s">
        <v>670</v>
      </c>
      <c r="P1362" s="537">
        <v>3</v>
      </c>
      <c r="Q1362" s="541" t="s">
        <v>143</v>
      </c>
      <c r="R1362" s="541" t="s">
        <v>239</v>
      </c>
      <c r="S1362" s="543">
        <f>'Report 1'!$AR$18</f>
        <v>0</v>
      </c>
      <c r="T1362" s="544">
        <f>'Report 1'!$AR$21</f>
        <v>0</v>
      </c>
      <c r="U1362" s="545">
        <f>'Report 1'!$AR$107</f>
        <v>0</v>
      </c>
      <c r="AL1362" s="546" t="s">
        <v>669</v>
      </c>
      <c r="AM1362" s="547">
        <v>2</v>
      </c>
      <c r="AN1362" s="547" t="str">
        <f>'Information Input'!$M$14</f>
        <v xml:space="preserve">      -      </v>
      </c>
      <c r="AO1362" s="547" t="s">
        <v>137</v>
      </c>
      <c r="AP1362" s="538">
        <f t="shared" si="233"/>
        <v>43647</v>
      </c>
      <c r="AQ1362" s="538">
        <f t="shared" si="234"/>
        <v>43738</v>
      </c>
      <c r="AR1362" s="538">
        <f>'Information Input'!$H$35</f>
        <v>43555</v>
      </c>
      <c r="AS1362" s="547" t="str">
        <f>'Information Input'!$J$22</f>
        <v>Quarterly</v>
      </c>
      <c r="AT1362" s="538">
        <f>'Information Input'!$H$30</f>
        <v>43555</v>
      </c>
      <c r="AU1362" s="547">
        <f>'Information Input'!$J$18</f>
        <v>2019</v>
      </c>
      <c r="AV1362" s="547" t="s">
        <v>104</v>
      </c>
      <c r="AW1362" s="547" t="s">
        <v>105</v>
      </c>
      <c r="AX1362" s="547" t="s">
        <v>103</v>
      </c>
      <c r="AY1362" s="548" t="s">
        <v>671</v>
      </c>
      <c r="AZ1362" s="547">
        <v>17</v>
      </c>
      <c r="BA1362" s="549" t="s">
        <v>159</v>
      </c>
      <c r="BB1362" s="543" t="s">
        <v>235</v>
      </c>
      <c r="BC1362" s="550">
        <f>'Report 2'!$V294</f>
        <v>0</v>
      </c>
      <c r="BD1362" s="550">
        <f>'Report 2'!$W294</f>
        <v>0</v>
      </c>
      <c r="BE1362" s="550">
        <f>'Report 2'!$X294</f>
        <v>0</v>
      </c>
      <c r="BF1362" s="550">
        <f>'Report 2'!$Y294</f>
        <v>0</v>
      </c>
      <c r="BG1362" s="550">
        <f>'Report 2'!$Z294</f>
        <v>0</v>
      </c>
      <c r="BH1362" s="550">
        <f>'Report 2'!$AA294</f>
        <v>0</v>
      </c>
      <c r="BI1362" s="550">
        <f>'Report 2'!$AB294</f>
        <v>0</v>
      </c>
      <c r="CC1362" s="542" t="s">
        <v>669</v>
      </c>
      <c r="CD1362" s="1014" t="s">
        <v>672</v>
      </c>
      <c r="CE1362" s="1014" t="str">
        <f>'Information Input'!$M$14</f>
        <v xml:space="preserve">      -      </v>
      </c>
      <c r="CF1362" s="551" t="s">
        <v>138</v>
      </c>
      <c r="CG1362" s="552">
        <f t="shared" si="231"/>
        <v>43739</v>
      </c>
      <c r="CH1362" s="552">
        <f t="shared" si="232"/>
        <v>43830</v>
      </c>
      <c r="CI1362" s="552">
        <f>'Information Input'!$H$35</f>
        <v>43555</v>
      </c>
      <c r="CJ1362" s="551" t="str">
        <f>'Information Input'!$J$22</f>
        <v>Quarterly</v>
      </c>
      <c r="CK1362" s="552">
        <f>'Information Input'!$H$30</f>
        <v>43555</v>
      </c>
      <c r="CL1362" s="551">
        <f>'Information Input'!$J$18</f>
        <v>2019</v>
      </c>
      <c r="CM1362" s="551" t="s">
        <v>89</v>
      </c>
      <c r="CN1362" s="1014" t="s">
        <v>90</v>
      </c>
      <c r="CO1362" s="542" t="s">
        <v>91</v>
      </c>
      <c r="CP1362" s="542" t="s">
        <v>671</v>
      </c>
      <c r="CQ1362" s="551">
        <v>41</v>
      </c>
      <c r="CR1362" s="542" t="s">
        <v>183</v>
      </c>
      <c r="CS1362" s="542" t="s">
        <v>238</v>
      </c>
      <c r="CT1362" s="1015">
        <f>'Report 1'!$F$18</f>
        <v>0</v>
      </c>
      <c r="CU1362" s="1016">
        <f>SUMIF('Report 4A'!$G$16:$G$95,$CQ1362,'Report 4A'!$N$16:$N$95)</f>
        <v>0</v>
      </c>
      <c r="CV1362" s="1017">
        <f t="shared" si="235"/>
        <v>0</v>
      </c>
    </row>
    <row r="1363" spans="2:100">
      <c r="B1363" s="535" t="s">
        <v>669</v>
      </c>
      <c r="C1363" s="536">
        <v>1</v>
      </c>
      <c r="D1363" s="537" t="str">
        <f>'Information Input'!$M$14</f>
        <v xml:space="preserve">      -      </v>
      </c>
      <c r="E1363" s="537" t="s">
        <v>136</v>
      </c>
      <c r="F1363" s="538">
        <f t="shared" si="226"/>
        <v>43556</v>
      </c>
      <c r="G1363" s="538">
        <f t="shared" si="227"/>
        <v>43646</v>
      </c>
      <c r="H1363" s="538">
        <f>'Information Input'!$H$35</f>
        <v>43555</v>
      </c>
      <c r="I1363" s="537" t="str">
        <f>'Information Input'!$J$22</f>
        <v>Quarterly</v>
      </c>
      <c r="J1363" s="538">
        <f>'Information Input'!$H$30</f>
        <v>43555</v>
      </c>
      <c r="K1363" s="537">
        <f>'Information Input'!$J$18</f>
        <v>2019</v>
      </c>
      <c r="L1363" s="539" t="s">
        <v>96</v>
      </c>
      <c r="M1363" s="540" t="s">
        <v>241</v>
      </c>
      <c r="N1363" s="541" t="s">
        <v>241</v>
      </c>
      <c r="O1363" s="542" t="s">
        <v>670</v>
      </c>
      <c r="P1363" s="537">
        <v>4</v>
      </c>
      <c r="Q1363" s="541" t="s">
        <v>144</v>
      </c>
      <c r="R1363" s="541" t="s">
        <v>239</v>
      </c>
      <c r="S1363" s="543">
        <f>'Report 1'!$AR$18</f>
        <v>0</v>
      </c>
      <c r="T1363" s="544">
        <f>'Report 1'!$AR$22</f>
        <v>0</v>
      </c>
      <c r="U1363" s="545">
        <f>'Report 1'!$AR$108</f>
        <v>0</v>
      </c>
      <c r="AL1363" s="546" t="s">
        <v>669</v>
      </c>
      <c r="AM1363" s="547">
        <v>2</v>
      </c>
      <c r="AN1363" s="547" t="str">
        <f>'Information Input'!$M$14</f>
        <v xml:space="preserve">      -      </v>
      </c>
      <c r="AO1363" s="547" t="s">
        <v>137</v>
      </c>
      <c r="AP1363" s="538">
        <f t="shared" si="233"/>
        <v>43647</v>
      </c>
      <c r="AQ1363" s="538">
        <f t="shared" si="234"/>
        <v>43738</v>
      </c>
      <c r="AR1363" s="538">
        <f>'Information Input'!$H$35</f>
        <v>43555</v>
      </c>
      <c r="AS1363" s="547" t="str">
        <f>'Information Input'!$J$22</f>
        <v>Quarterly</v>
      </c>
      <c r="AT1363" s="538">
        <f>'Information Input'!$H$30</f>
        <v>43555</v>
      </c>
      <c r="AU1363" s="547">
        <f>'Information Input'!$J$18</f>
        <v>2019</v>
      </c>
      <c r="AV1363" s="547" t="s">
        <v>104</v>
      </c>
      <c r="AW1363" s="547" t="s">
        <v>105</v>
      </c>
      <c r="AX1363" s="547" t="s">
        <v>103</v>
      </c>
      <c r="AY1363" s="548" t="s">
        <v>671</v>
      </c>
      <c r="AZ1363" s="547">
        <v>18</v>
      </c>
      <c r="BA1363" s="549" t="s">
        <v>160</v>
      </c>
      <c r="BB1363" s="543" t="s">
        <v>235</v>
      </c>
      <c r="BC1363" s="550">
        <f>'Report 2'!$V295</f>
        <v>0</v>
      </c>
      <c r="BD1363" s="550">
        <f>'Report 2'!$W295</f>
        <v>0</v>
      </c>
      <c r="BE1363" s="550">
        <f>'Report 2'!$X295</f>
        <v>0</v>
      </c>
      <c r="BF1363" s="550">
        <f>'Report 2'!$Y295</f>
        <v>0</v>
      </c>
      <c r="BG1363" s="550">
        <f>'Report 2'!$Z295</f>
        <v>0</v>
      </c>
      <c r="BH1363" s="550">
        <f>'Report 2'!$AA295</f>
        <v>0</v>
      </c>
      <c r="BI1363" s="550">
        <f>'Report 2'!$AB295</f>
        <v>0</v>
      </c>
      <c r="CC1363" s="542" t="s">
        <v>669</v>
      </c>
      <c r="CD1363" s="1014" t="s">
        <v>672</v>
      </c>
      <c r="CE1363" s="1014" t="str">
        <f>'Information Input'!$M$14</f>
        <v xml:space="preserve">      -      </v>
      </c>
      <c r="CF1363" s="551" t="s">
        <v>138</v>
      </c>
      <c r="CG1363" s="552">
        <f t="shared" si="231"/>
        <v>43739</v>
      </c>
      <c r="CH1363" s="552">
        <f t="shared" si="232"/>
        <v>43830</v>
      </c>
      <c r="CI1363" s="552">
        <f>'Information Input'!$H$35</f>
        <v>43555</v>
      </c>
      <c r="CJ1363" s="551" t="str">
        <f>'Information Input'!$J$22</f>
        <v>Quarterly</v>
      </c>
      <c r="CK1363" s="552">
        <f>'Information Input'!$H$30</f>
        <v>43555</v>
      </c>
      <c r="CL1363" s="551">
        <f>'Information Input'!$J$18</f>
        <v>2019</v>
      </c>
      <c r="CM1363" s="1018" t="s">
        <v>89</v>
      </c>
      <c r="CN1363" s="1014" t="s">
        <v>90</v>
      </c>
      <c r="CO1363" s="542" t="s">
        <v>91</v>
      </c>
      <c r="CP1363" s="542" t="s">
        <v>671</v>
      </c>
      <c r="CQ1363" s="551">
        <v>42</v>
      </c>
      <c r="CR1363" s="542" t="s">
        <v>184</v>
      </c>
      <c r="CS1363" s="542" t="s">
        <v>233</v>
      </c>
      <c r="CT1363" s="1015">
        <f>'Report 1'!$F$18</f>
        <v>0</v>
      </c>
      <c r="CU1363" s="1016">
        <f>SUMIF('Report 4A'!$G$16:$G$95,$CQ1363,'Report 4A'!$N$16:$N$95)</f>
        <v>0</v>
      </c>
      <c r="CV1363" s="1017">
        <f t="shared" ref="CV1363:CV1364" si="236">IF(CT1363&lt;&gt;0,CU1363/CT1363,0)</f>
        <v>0</v>
      </c>
    </row>
    <row r="1364" spans="2:100">
      <c r="B1364" s="535" t="s">
        <v>669</v>
      </c>
      <c r="C1364" s="536">
        <v>1</v>
      </c>
      <c r="D1364" s="537" t="str">
        <f>'Information Input'!$M$14</f>
        <v xml:space="preserve">      -      </v>
      </c>
      <c r="E1364" s="537" t="s">
        <v>136</v>
      </c>
      <c r="F1364" s="538">
        <f t="shared" si="226"/>
        <v>43556</v>
      </c>
      <c r="G1364" s="538">
        <f t="shared" si="227"/>
        <v>43646</v>
      </c>
      <c r="H1364" s="538">
        <f>'Information Input'!$H$35</f>
        <v>43555</v>
      </c>
      <c r="I1364" s="537" t="str">
        <f>'Information Input'!$J$22</f>
        <v>Quarterly</v>
      </c>
      <c r="J1364" s="538">
        <f>'Information Input'!$H$30</f>
        <v>43555</v>
      </c>
      <c r="K1364" s="537">
        <f>'Information Input'!$J$18</f>
        <v>2019</v>
      </c>
      <c r="L1364" s="539" t="s">
        <v>96</v>
      </c>
      <c r="M1364" s="540" t="s">
        <v>241</v>
      </c>
      <c r="N1364" s="541" t="s">
        <v>241</v>
      </c>
      <c r="O1364" s="542" t="s">
        <v>670</v>
      </c>
      <c r="P1364" s="537">
        <v>5</v>
      </c>
      <c r="Q1364" s="541" t="s">
        <v>145</v>
      </c>
      <c r="R1364" s="541" t="s">
        <v>239</v>
      </c>
      <c r="S1364" s="543">
        <f>'Report 1'!$AR$18</f>
        <v>0</v>
      </c>
      <c r="T1364" s="544">
        <f>'Report 1'!$AR$23</f>
        <v>0</v>
      </c>
      <c r="U1364" s="545">
        <f>'Report 1'!$AR$109</f>
        <v>0</v>
      </c>
      <c r="AL1364" s="546" t="s">
        <v>669</v>
      </c>
      <c r="AM1364" s="547">
        <v>2</v>
      </c>
      <c r="AN1364" s="547" t="str">
        <f>'Information Input'!$M$14</f>
        <v xml:space="preserve">      -      </v>
      </c>
      <c r="AO1364" s="547" t="s">
        <v>137</v>
      </c>
      <c r="AP1364" s="538">
        <f t="shared" si="233"/>
        <v>43647</v>
      </c>
      <c r="AQ1364" s="538">
        <f t="shared" si="234"/>
        <v>43738</v>
      </c>
      <c r="AR1364" s="538">
        <f>'Information Input'!$H$35</f>
        <v>43555</v>
      </c>
      <c r="AS1364" s="547" t="str">
        <f>'Information Input'!$J$22</f>
        <v>Quarterly</v>
      </c>
      <c r="AT1364" s="538">
        <f>'Information Input'!$H$30</f>
        <v>43555</v>
      </c>
      <c r="AU1364" s="547">
        <f>'Information Input'!$J$18</f>
        <v>2019</v>
      </c>
      <c r="AV1364" s="547" t="s">
        <v>104</v>
      </c>
      <c r="AW1364" s="547" t="s">
        <v>105</v>
      </c>
      <c r="AX1364" s="547" t="s">
        <v>103</v>
      </c>
      <c r="AY1364" s="548" t="s">
        <v>671</v>
      </c>
      <c r="AZ1364" s="547">
        <v>19</v>
      </c>
      <c r="BA1364" s="549" t="s">
        <v>161</v>
      </c>
      <c r="BB1364" s="543" t="s">
        <v>235</v>
      </c>
      <c r="BC1364" s="550">
        <f>'Report 2'!$V296</f>
        <v>0</v>
      </c>
      <c r="BD1364" s="550">
        <f>'Report 2'!$W296</f>
        <v>0</v>
      </c>
      <c r="BE1364" s="550">
        <f>'Report 2'!$X296</f>
        <v>0</v>
      </c>
      <c r="BF1364" s="550">
        <f>'Report 2'!$Y296</f>
        <v>0</v>
      </c>
      <c r="BG1364" s="550">
        <f>'Report 2'!$Z296</f>
        <v>0</v>
      </c>
      <c r="BH1364" s="550">
        <f>'Report 2'!$AA296</f>
        <v>0</v>
      </c>
      <c r="BI1364" s="550">
        <f>'Report 2'!$AB296</f>
        <v>0</v>
      </c>
      <c r="CC1364" s="542" t="s">
        <v>669</v>
      </c>
      <c r="CD1364" s="1014" t="s">
        <v>672</v>
      </c>
      <c r="CE1364" s="1014" t="str">
        <f>'Information Input'!$M$14</f>
        <v xml:space="preserve">      -      </v>
      </c>
      <c r="CF1364" s="551" t="s">
        <v>138</v>
      </c>
      <c r="CG1364" s="552">
        <f t="shared" si="231"/>
        <v>43739</v>
      </c>
      <c r="CH1364" s="552">
        <f t="shared" si="232"/>
        <v>43830</v>
      </c>
      <c r="CI1364" s="552">
        <f>'Information Input'!$H$35</f>
        <v>43555</v>
      </c>
      <c r="CJ1364" s="551" t="str">
        <f>'Information Input'!$J$22</f>
        <v>Quarterly</v>
      </c>
      <c r="CK1364" s="552">
        <f>'Information Input'!$H$30</f>
        <v>43555</v>
      </c>
      <c r="CL1364" s="551">
        <f>'Information Input'!$J$18</f>
        <v>2019</v>
      </c>
      <c r="CM1364" s="1018" t="s">
        <v>89</v>
      </c>
      <c r="CN1364" s="1014" t="s">
        <v>90</v>
      </c>
      <c r="CO1364" s="542" t="s">
        <v>91</v>
      </c>
      <c r="CP1364" s="542" t="s">
        <v>671</v>
      </c>
      <c r="CQ1364" s="551">
        <v>43</v>
      </c>
      <c r="CR1364" s="542" t="s">
        <v>185</v>
      </c>
      <c r="CS1364" s="542" t="s">
        <v>233</v>
      </c>
      <c r="CT1364" s="1015">
        <f>'Report 1'!$F$18</f>
        <v>0</v>
      </c>
      <c r="CU1364" s="1016">
        <f>SUMIF('Report 4A'!$G$16:$G$95,$CQ1364,'Report 4A'!$N$16:$N$95)</f>
        <v>0</v>
      </c>
      <c r="CV1364" s="1017">
        <f t="shared" si="236"/>
        <v>0</v>
      </c>
    </row>
    <row r="1365" spans="2:100">
      <c r="B1365" s="535" t="s">
        <v>669</v>
      </c>
      <c r="C1365" s="536">
        <v>1</v>
      </c>
      <c r="D1365" s="537" t="str">
        <f>'Information Input'!$M$14</f>
        <v xml:space="preserve">      -      </v>
      </c>
      <c r="E1365" s="537" t="s">
        <v>136</v>
      </c>
      <c r="F1365" s="538">
        <f t="shared" si="226"/>
        <v>43556</v>
      </c>
      <c r="G1365" s="538">
        <f t="shared" si="227"/>
        <v>43646</v>
      </c>
      <c r="H1365" s="538">
        <f>'Information Input'!$H$35</f>
        <v>43555</v>
      </c>
      <c r="I1365" s="537" t="str">
        <f>'Information Input'!$J$22</f>
        <v>Quarterly</v>
      </c>
      <c r="J1365" s="538">
        <f>'Information Input'!$H$30</f>
        <v>43555</v>
      </c>
      <c r="K1365" s="537">
        <f>'Information Input'!$J$18</f>
        <v>2019</v>
      </c>
      <c r="L1365" s="539" t="s">
        <v>96</v>
      </c>
      <c r="M1365" s="540" t="s">
        <v>241</v>
      </c>
      <c r="N1365" s="541" t="s">
        <v>241</v>
      </c>
      <c r="O1365" s="542" t="s">
        <v>670</v>
      </c>
      <c r="P1365" s="537">
        <v>6</v>
      </c>
      <c r="Q1365" s="541" t="s">
        <v>146</v>
      </c>
      <c r="R1365" s="541" t="s">
        <v>239</v>
      </c>
      <c r="S1365" s="543">
        <f>'Report 1'!$AR$18</f>
        <v>0</v>
      </c>
      <c r="T1365" s="544">
        <f>'Report 1'!$AR$24</f>
        <v>0</v>
      </c>
      <c r="U1365" s="545">
        <f>'Report 1'!$AR$110</f>
        <v>0</v>
      </c>
      <c r="AL1365" s="546" t="s">
        <v>669</v>
      </c>
      <c r="AM1365" s="547">
        <v>2</v>
      </c>
      <c r="AN1365" s="547" t="str">
        <f>'Information Input'!$M$14</f>
        <v xml:space="preserve">      -      </v>
      </c>
      <c r="AO1365" s="547" t="s">
        <v>137</v>
      </c>
      <c r="AP1365" s="538">
        <f t="shared" si="233"/>
        <v>43647</v>
      </c>
      <c r="AQ1365" s="538">
        <f t="shared" si="234"/>
        <v>43738</v>
      </c>
      <c r="AR1365" s="538">
        <f>'Information Input'!$H$35</f>
        <v>43555</v>
      </c>
      <c r="AS1365" s="547" t="str">
        <f>'Information Input'!$J$22</f>
        <v>Quarterly</v>
      </c>
      <c r="AT1365" s="538">
        <f>'Information Input'!$H$30</f>
        <v>43555</v>
      </c>
      <c r="AU1365" s="547">
        <f>'Information Input'!$J$18</f>
        <v>2019</v>
      </c>
      <c r="AV1365" s="547" t="s">
        <v>104</v>
      </c>
      <c r="AW1365" s="547" t="s">
        <v>105</v>
      </c>
      <c r="AX1365" s="547" t="s">
        <v>103</v>
      </c>
      <c r="AY1365" s="548" t="s">
        <v>671</v>
      </c>
      <c r="AZ1365" s="547">
        <v>20</v>
      </c>
      <c r="BA1365" s="549" t="s">
        <v>162</v>
      </c>
      <c r="BB1365" s="543" t="s">
        <v>235</v>
      </c>
      <c r="BC1365" s="550">
        <f>'Report 2'!$V297</f>
        <v>0</v>
      </c>
      <c r="BD1365" s="550">
        <f>'Report 2'!$W297</f>
        <v>0</v>
      </c>
      <c r="BE1365" s="550">
        <f>'Report 2'!$X297</f>
        <v>0</v>
      </c>
      <c r="BF1365" s="550">
        <f>'Report 2'!$Y297</f>
        <v>0</v>
      </c>
      <c r="BG1365" s="550">
        <f>'Report 2'!$Z297</f>
        <v>0</v>
      </c>
      <c r="BH1365" s="550">
        <f>'Report 2'!$AA297</f>
        <v>0</v>
      </c>
      <c r="BI1365" s="550">
        <f>'Report 2'!$AB297</f>
        <v>0</v>
      </c>
      <c r="CC1365" s="542" t="s">
        <v>669</v>
      </c>
      <c r="CD1365" s="1014" t="s">
        <v>672</v>
      </c>
      <c r="CE1365" s="1014" t="str">
        <f>'Information Input'!$M$14</f>
        <v xml:space="preserve">      -      </v>
      </c>
      <c r="CF1365" s="551" t="s">
        <v>138</v>
      </c>
      <c r="CG1365" s="552">
        <f t="shared" si="231"/>
        <v>43739</v>
      </c>
      <c r="CH1365" s="552">
        <f t="shared" si="232"/>
        <v>43830</v>
      </c>
      <c r="CI1365" s="552">
        <f>'Information Input'!$H$35</f>
        <v>43555</v>
      </c>
      <c r="CJ1365" s="551" t="str">
        <f>'Information Input'!$J$22</f>
        <v>Quarterly</v>
      </c>
      <c r="CK1365" s="552">
        <f>'Information Input'!$H$30</f>
        <v>43555</v>
      </c>
      <c r="CL1365" s="551">
        <f>'Information Input'!$J$18</f>
        <v>2019</v>
      </c>
      <c r="CM1365" s="551" t="s">
        <v>89</v>
      </c>
      <c r="CN1365" s="1014" t="s">
        <v>90</v>
      </c>
      <c r="CO1365" s="542" t="s">
        <v>91</v>
      </c>
      <c r="CP1365" s="542" t="s">
        <v>675</v>
      </c>
      <c r="CQ1365" s="551">
        <v>45</v>
      </c>
      <c r="CR1365" s="542" t="s">
        <v>187</v>
      </c>
      <c r="CS1365" s="542" t="s">
        <v>239</v>
      </c>
      <c r="CT1365" s="1015">
        <f>'Report 1'!$F$18</f>
        <v>0</v>
      </c>
      <c r="CU1365" s="1016">
        <f>SUMIF('Report 4A'!$G$16:$G$95,$CQ1365,'Report 4A'!$N$16:$N$95)</f>
        <v>0</v>
      </c>
      <c r="CV1365" s="1017">
        <f t="shared" si="235"/>
        <v>0</v>
      </c>
    </row>
    <row r="1366" spans="2:100">
      <c r="B1366" s="535" t="s">
        <v>669</v>
      </c>
      <c r="C1366" s="536">
        <v>1</v>
      </c>
      <c r="D1366" s="537" t="str">
        <f>'Information Input'!$M$14</f>
        <v xml:space="preserve">      -      </v>
      </c>
      <c r="E1366" s="537" t="s">
        <v>136</v>
      </c>
      <c r="F1366" s="538">
        <f t="shared" si="226"/>
        <v>43556</v>
      </c>
      <c r="G1366" s="538">
        <f t="shared" si="227"/>
        <v>43646</v>
      </c>
      <c r="H1366" s="538">
        <f>'Information Input'!$H$35</f>
        <v>43555</v>
      </c>
      <c r="I1366" s="537" t="str">
        <f>'Information Input'!$J$22</f>
        <v>Quarterly</v>
      </c>
      <c r="J1366" s="538">
        <f>'Information Input'!$H$30</f>
        <v>43555</v>
      </c>
      <c r="K1366" s="537">
        <f>'Information Input'!$J$18</f>
        <v>2019</v>
      </c>
      <c r="L1366" s="539" t="s">
        <v>96</v>
      </c>
      <c r="M1366" s="540" t="s">
        <v>241</v>
      </c>
      <c r="N1366" s="541" t="s">
        <v>241</v>
      </c>
      <c r="O1366" s="542" t="s">
        <v>674</v>
      </c>
      <c r="P1366" s="537">
        <v>7</v>
      </c>
      <c r="Q1366" s="541" t="s">
        <v>147</v>
      </c>
      <c r="R1366" s="541" t="s">
        <v>239</v>
      </c>
      <c r="S1366" s="543">
        <f>'Report 1'!$AR$18</f>
        <v>0</v>
      </c>
      <c r="T1366" s="544">
        <f>'Report 1'!$AR$25</f>
        <v>0</v>
      </c>
      <c r="U1366" s="545">
        <f>'Report 1'!$AR$111</f>
        <v>0</v>
      </c>
      <c r="AL1366" s="546" t="s">
        <v>669</v>
      </c>
      <c r="AM1366" s="547">
        <v>2</v>
      </c>
      <c r="AN1366" s="547" t="str">
        <f>'Information Input'!$M$14</f>
        <v xml:space="preserve">      -      </v>
      </c>
      <c r="AO1366" s="547" t="s">
        <v>137</v>
      </c>
      <c r="AP1366" s="538">
        <f t="shared" si="233"/>
        <v>43647</v>
      </c>
      <c r="AQ1366" s="538">
        <f t="shared" si="234"/>
        <v>43738</v>
      </c>
      <c r="AR1366" s="538">
        <f>'Information Input'!$H$35</f>
        <v>43555</v>
      </c>
      <c r="AS1366" s="547" t="str">
        <f>'Information Input'!$J$22</f>
        <v>Quarterly</v>
      </c>
      <c r="AT1366" s="538">
        <f>'Information Input'!$H$30</f>
        <v>43555</v>
      </c>
      <c r="AU1366" s="547">
        <f>'Information Input'!$J$18</f>
        <v>2019</v>
      </c>
      <c r="AV1366" s="547" t="s">
        <v>104</v>
      </c>
      <c r="AW1366" s="547" t="s">
        <v>105</v>
      </c>
      <c r="AX1366" s="547" t="s">
        <v>103</v>
      </c>
      <c r="AY1366" s="548" t="s">
        <v>671</v>
      </c>
      <c r="AZ1366" s="547">
        <v>21</v>
      </c>
      <c r="BA1366" s="549" t="s">
        <v>163</v>
      </c>
      <c r="BB1366" s="543" t="s">
        <v>235</v>
      </c>
      <c r="BC1366" s="550">
        <f>'Report 2'!$V298</f>
        <v>0</v>
      </c>
      <c r="BD1366" s="550">
        <f>'Report 2'!$W298</f>
        <v>0</v>
      </c>
      <c r="BE1366" s="550">
        <f>'Report 2'!$X298</f>
        <v>0</v>
      </c>
      <c r="BF1366" s="550">
        <f>'Report 2'!$Y298</f>
        <v>0</v>
      </c>
      <c r="BG1366" s="550">
        <f>'Report 2'!$Z298</f>
        <v>0</v>
      </c>
      <c r="BH1366" s="550">
        <f>'Report 2'!$AA298</f>
        <v>0</v>
      </c>
      <c r="BI1366" s="550">
        <f>'Report 2'!$AB298</f>
        <v>0</v>
      </c>
      <c r="CC1366" s="542" t="s">
        <v>669</v>
      </c>
      <c r="CD1366" s="1014" t="s">
        <v>672</v>
      </c>
      <c r="CE1366" s="1014" t="str">
        <f>'Information Input'!$M$14</f>
        <v xml:space="preserve">      -      </v>
      </c>
      <c r="CF1366" s="551" t="s">
        <v>138</v>
      </c>
      <c r="CG1366" s="552">
        <f t="shared" si="231"/>
        <v>43739</v>
      </c>
      <c r="CH1366" s="552">
        <f t="shared" si="232"/>
        <v>43830</v>
      </c>
      <c r="CI1366" s="552">
        <f>'Information Input'!$H$35</f>
        <v>43555</v>
      </c>
      <c r="CJ1366" s="551" t="str">
        <f>'Information Input'!$J$22</f>
        <v>Quarterly</v>
      </c>
      <c r="CK1366" s="552">
        <f>'Information Input'!$H$30</f>
        <v>43555</v>
      </c>
      <c r="CL1366" s="551">
        <f>'Information Input'!$J$18</f>
        <v>2019</v>
      </c>
      <c r="CM1366" s="551" t="s">
        <v>89</v>
      </c>
      <c r="CN1366" s="1014" t="s">
        <v>90</v>
      </c>
      <c r="CO1366" s="542" t="s">
        <v>91</v>
      </c>
      <c r="CP1366" s="542" t="s">
        <v>675</v>
      </c>
      <c r="CQ1366" s="551">
        <v>46</v>
      </c>
      <c r="CR1366" s="542" t="s">
        <v>188</v>
      </c>
      <c r="CS1366" s="542" t="s">
        <v>239</v>
      </c>
      <c r="CT1366" s="1015">
        <f>'Report 1'!$F$18</f>
        <v>0</v>
      </c>
      <c r="CU1366" s="1016">
        <f>SUMIF('Report 4A'!$G$16:$G$95,$CQ1366,'Report 4A'!$N$16:$N$95)</f>
        <v>0</v>
      </c>
      <c r="CV1366" s="1017">
        <f t="shared" si="235"/>
        <v>0</v>
      </c>
    </row>
    <row r="1367" spans="2:100">
      <c r="B1367" s="535" t="s">
        <v>669</v>
      </c>
      <c r="C1367" s="536">
        <v>1</v>
      </c>
      <c r="D1367" s="537" t="str">
        <f>'Information Input'!$M$14</f>
        <v xml:space="preserve">      -      </v>
      </c>
      <c r="E1367" s="537" t="s">
        <v>136</v>
      </c>
      <c r="F1367" s="538">
        <f t="shared" si="226"/>
        <v>43556</v>
      </c>
      <c r="G1367" s="538">
        <f t="shared" si="227"/>
        <v>43646</v>
      </c>
      <c r="H1367" s="538">
        <f>'Information Input'!$H$35</f>
        <v>43555</v>
      </c>
      <c r="I1367" s="537" t="str">
        <f>'Information Input'!$J$22</f>
        <v>Quarterly</v>
      </c>
      <c r="J1367" s="538">
        <f>'Information Input'!$H$30</f>
        <v>43555</v>
      </c>
      <c r="K1367" s="537">
        <f>'Information Input'!$J$18</f>
        <v>2019</v>
      </c>
      <c r="L1367" s="539" t="s">
        <v>96</v>
      </c>
      <c r="M1367" s="540" t="s">
        <v>241</v>
      </c>
      <c r="N1367" s="541" t="s">
        <v>241</v>
      </c>
      <c r="O1367" s="542" t="s">
        <v>670</v>
      </c>
      <c r="P1367" s="537">
        <v>8</v>
      </c>
      <c r="Q1367" s="541" t="s">
        <v>148</v>
      </c>
      <c r="R1367" s="541" t="s">
        <v>239</v>
      </c>
      <c r="S1367" s="543">
        <f>'Report 1'!$AR$18</f>
        <v>0</v>
      </c>
      <c r="T1367" s="544">
        <f>'Report 1'!$AR$26</f>
        <v>0</v>
      </c>
      <c r="U1367" s="545">
        <f>'Report 1'!$AR$112</f>
        <v>0</v>
      </c>
      <c r="AL1367" s="546" t="s">
        <v>669</v>
      </c>
      <c r="AM1367" s="547">
        <v>2</v>
      </c>
      <c r="AN1367" s="547" t="str">
        <f>'Information Input'!$M$14</f>
        <v xml:space="preserve">      -      </v>
      </c>
      <c r="AO1367" s="547" t="s">
        <v>137</v>
      </c>
      <c r="AP1367" s="538">
        <f t="shared" si="233"/>
        <v>43647</v>
      </c>
      <c r="AQ1367" s="538">
        <f t="shared" si="234"/>
        <v>43738</v>
      </c>
      <c r="AR1367" s="538">
        <f>'Information Input'!$H$35</f>
        <v>43555</v>
      </c>
      <c r="AS1367" s="547" t="str">
        <f>'Information Input'!$J$22</f>
        <v>Quarterly</v>
      </c>
      <c r="AT1367" s="538">
        <f>'Information Input'!$H$30</f>
        <v>43555</v>
      </c>
      <c r="AU1367" s="547">
        <f>'Information Input'!$J$18</f>
        <v>2019</v>
      </c>
      <c r="AV1367" s="547" t="s">
        <v>104</v>
      </c>
      <c r="AW1367" s="547" t="s">
        <v>105</v>
      </c>
      <c r="AX1367" s="547" t="s">
        <v>103</v>
      </c>
      <c r="AY1367" s="548" t="s">
        <v>671</v>
      </c>
      <c r="AZ1367" s="547">
        <v>22</v>
      </c>
      <c r="BA1367" s="549" t="s">
        <v>164</v>
      </c>
      <c r="BB1367" s="543" t="s">
        <v>236</v>
      </c>
      <c r="BC1367" s="550">
        <f>'Report 2'!$V299</f>
        <v>0</v>
      </c>
      <c r="BD1367" s="550">
        <f>'Report 2'!$W299</f>
        <v>0</v>
      </c>
      <c r="BE1367" s="550">
        <f>'Report 2'!$X299</f>
        <v>0</v>
      </c>
      <c r="BF1367" s="550">
        <f>'Report 2'!$Y299</f>
        <v>0</v>
      </c>
      <c r="BG1367" s="550">
        <f>'Report 2'!$Z299</f>
        <v>0</v>
      </c>
      <c r="BH1367" s="550">
        <f>'Report 2'!$AA299</f>
        <v>0</v>
      </c>
      <c r="BI1367" s="550">
        <f>'Report 2'!$AB299</f>
        <v>0</v>
      </c>
      <c r="CC1367" s="542" t="s">
        <v>669</v>
      </c>
      <c r="CD1367" s="1014" t="s">
        <v>672</v>
      </c>
      <c r="CE1367" s="1014" t="str">
        <f>'Information Input'!$M$14</f>
        <v xml:space="preserve">      -      </v>
      </c>
      <c r="CF1367" s="551" t="s">
        <v>138</v>
      </c>
      <c r="CG1367" s="552">
        <f t="shared" si="231"/>
        <v>43739</v>
      </c>
      <c r="CH1367" s="552">
        <f t="shared" si="232"/>
        <v>43830</v>
      </c>
      <c r="CI1367" s="552">
        <f>'Information Input'!$H$35</f>
        <v>43555</v>
      </c>
      <c r="CJ1367" s="551" t="str">
        <f>'Information Input'!$J$22</f>
        <v>Quarterly</v>
      </c>
      <c r="CK1367" s="552">
        <f>'Information Input'!$H$30</f>
        <v>43555</v>
      </c>
      <c r="CL1367" s="551">
        <f>'Information Input'!$J$18</f>
        <v>2019</v>
      </c>
      <c r="CM1367" s="551" t="s">
        <v>89</v>
      </c>
      <c r="CN1367" s="1014" t="s">
        <v>90</v>
      </c>
      <c r="CO1367" s="542" t="s">
        <v>91</v>
      </c>
      <c r="CP1367" s="542" t="s">
        <v>675</v>
      </c>
      <c r="CQ1367" s="551">
        <v>47</v>
      </c>
      <c r="CR1367" s="542" t="s">
        <v>189</v>
      </c>
      <c r="CS1367" s="542" t="s">
        <v>239</v>
      </c>
      <c r="CT1367" s="1015">
        <f>'Report 1'!$F$18</f>
        <v>0</v>
      </c>
      <c r="CU1367" s="1016">
        <f>SUMIF('Report 4A'!$G$16:$G$95,$CQ1367,'Report 4A'!$N$16:$N$95)</f>
        <v>0</v>
      </c>
      <c r="CV1367" s="1017">
        <f t="shared" si="235"/>
        <v>0</v>
      </c>
    </row>
    <row r="1368" spans="2:100">
      <c r="B1368" s="535" t="s">
        <v>669</v>
      </c>
      <c r="C1368" s="536">
        <v>1</v>
      </c>
      <c r="D1368" s="537" t="str">
        <f>'Information Input'!$M$14</f>
        <v xml:space="preserve">      -      </v>
      </c>
      <c r="E1368" s="537" t="s">
        <v>136</v>
      </c>
      <c r="F1368" s="538">
        <f t="shared" si="226"/>
        <v>43556</v>
      </c>
      <c r="G1368" s="538">
        <f t="shared" si="227"/>
        <v>43646</v>
      </c>
      <c r="H1368" s="538">
        <f>'Information Input'!$H$35</f>
        <v>43555</v>
      </c>
      <c r="I1368" s="537" t="str">
        <f>'Information Input'!$J$22</f>
        <v>Quarterly</v>
      </c>
      <c r="J1368" s="538">
        <f>'Information Input'!$H$30</f>
        <v>43555</v>
      </c>
      <c r="K1368" s="537">
        <f>'Information Input'!$J$18</f>
        <v>2019</v>
      </c>
      <c r="L1368" s="539" t="s">
        <v>96</v>
      </c>
      <c r="M1368" s="540" t="s">
        <v>241</v>
      </c>
      <c r="N1368" s="541" t="s">
        <v>241</v>
      </c>
      <c r="O1368" s="542" t="s">
        <v>670</v>
      </c>
      <c r="P1368" s="537">
        <v>9</v>
      </c>
      <c r="Q1368" s="541" t="s">
        <v>149</v>
      </c>
      <c r="R1368" s="541" t="s">
        <v>239</v>
      </c>
      <c r="S1368" s="543">
        <f>'Report 1'!$AR$18</f>
        <v>0</v>
      </c>
      <c r="T1368" s="544">
        <f>'Report 1'!$AR$27</f>
        <v>0</v>
      </c>
      <c r="U1368" s="545">
        <f>'Report 1'!$AR$113</f>
        <v>0</v>
      </c>
      <c r="AL1368" s="546" t="s">
        <v>669</v>
      </c>
      <c r="AM1368" s="547">
        <v>2</v>
      </c>
      <c r="AN1368" s="547" t="str">
        <f>'Information Input'!$M$14</f>
        <v xml:space="preserve">      -      </v>
      </c>
      <c r="AO1368" s="547" t="s">
        <v>137</v>
      </c>
      <c r="AP1368" s="538">
        <f t="shared" si="233"/>
        <v>43647</v>
      </c>
      <c r="AQ1368" s="538">
        <f t="shared" si="234"/>
        <v>43738</v>
      </c>
      <c r="AR1368" s="538">
        <f>'Information Input'!$H$35</f>
        <v>43555</v>
      </c>
      <c r="AS1368" s="547" t="str">
        <f>'Information Input'!$J$22</f>
        <v>Quarterly</v>
      </c>
      <c r="AT1368" s="538">
        <f>'Information Input'!$H$30</f>
        <v>43555</v>
      </c>
      <c r="AU1368" s="547">
        <f>'Information Input'!$J$18</f>
        <v>2019</v>
      </c>
      <c r="AV1368" s="547" t="s">
        <v>104</v>
      </c>
      <c r="AW1368" s="547" t="s">
        <v>105</v>
      </c>
      <c r="AX1368" s="547" t="s">
        <v>103</v>
      </c>
      <c r="AY1368" s="548" t="s">
        <v>671</v>
      </c>
      <c r="AZ1368" s="547">
        <v>23</v>
      </c>
      <c r="BA1368" s="549" t="s">
        <v>165</v>
      </c>
      <c r="BB1368" s="543" t="s">
        <v>236</v>
      </c>
      <c r="BC1368" s="550">
        <f>'Report 2'!$V300</f>
        <v>0</v>
      </c>
      <c r="BD1368" s="550">
        <f>'Report 2'!$W300</f>
        <v>0</v>
      </c>
      <c r="BE1368" s="550">
        <f>'Report 2'!$X300</f>
        <v>0</v>
      </c>
      <c r="BF1368" s="550">
        <f>'Report 2'!$Y300</f>
        <v>0</v>
      </c>
      <c r="BG1368" s="550">
        <f>'Report 2'!$Z300</f>
        <v>0</v>
      </c>
      <c r="BH1368" s="550">
        <f>'Report 2'!$AA300</f>
        <v>0</v>
      </c>
      <c r="BI1368" s="550">
        <f>'Report 2'!$AB300</f>
        <v>0</v>
      </c>
      <c r="CC1368" s="542" t="s">
        <v>669</v>
      </c>
      <c r="CD1368" s="1014" t="s">
        <v>672</v>
      </c>
      <c r="CE1368" s="1014" t="str">
        <f>'Information Input'!$M$14</f>
        <v xml:space="preserve">      -      </v>
      </c>
      <c r="CF1368" s="551" t="s">
        <v>138</v>
      </c>
      <c r="CG1368" s="552">
        <f t="shared" si="231"/>
        <v>43739</v>
      </c>
      <c r="CH1368" s="552">
        <f t="shared" si="232"/>
        <v>43830</v>
      </c>
      <c r="CI1368" s="552">
        <f>'Information Input'!$H$35</f>
        <v>43555</v>
      </c>
      <c r="CJ1368" s="551" t="str">
        <f>'Information Input'!$J$22</f>
        <v>Quarterly</v>
      </c>
      <c r="CK1368" s="552">
        <f>'Information Input'!$H$30</f>
        <v>43555</v>
      </c>
      <c r="CL1368" s="551">
        <f>'Information Input'!$J$18</f>
        <v>2019</v>
      </c>
      <c r="CM1368" s="551" t="s">
        <v>89</v>
      </c>
      <c r="CN1368" s="1014" t="s">
        <v>90</v>
      </c>
      <c r="CO1368" s="542" t="s">
        <v>91</v>
      </c>
      <c r="CP1368" s="542" t="s">
        <v>675</v>
      </c>
      <c r="CQ1368" s="551">
        <v>48</v>
      </c>
      <c r="CR1368" s="542" t="s">
        <v>190</v>
      </c>
      <c r="CS1368" s="542" t="s">
        <v>239</v>
      </c>
      <c r="CT1368" s="1015">
        <f>'Report 1'!$F$18</f>
        <v>0</v>
      </c>
      <c r="CU1368" s="1016">
        <f>SUMIF('Report 4A'!$G$16:$G$95,$CQ1368,'Report 4A'!$N$16:$N$95)</f>
        <v>0</v>
      </c>
      <c r="CV1368" s="1017">
        <f t="shared" si="235"/>
        <v>0</v>
      </c>
    </row>
    <row r="1369" spans="2:100">
      <c r="B1369" s="535" t="s">
        <v>669</v>
      </c>
      <c r="C1369" s="536">
        <v>1</v>
      </c>
      <c r="D1369" s="537" t="str">
        <f>'Information Input'!$M$14</f>
        <v xml:space="preserve">      -      </v>
      </c>
      <c r="E1369" s="537" t="s">
        <v>136</v>
      </c>
      <c r="F1369" s="538">
        <f t="shared" ref="F1369:F1432" si="237">DATE(K1369,4,1)</f>
        <v>43556</v>
      </c>
      <c r="G1369" s="538">
        <f t="shared" ref="G1369:G1432" si="238">DATE(K1369,6,30)</f>
        <v>43646</v>
      </c>
      <c r="H1369" s="538">
        <f>'Information Input'!$H$35</f>
        <v>43555</v>
      </c>
      <c r="I1369" s="537" t="str">
        <f>'Information Input'!$J$22</f>
        <v>Quarterly</v>
      </c>
      <c r="J1369" s="538">
        <f>'Information Input'!$H$30</f>
        <v>43555</v>
      </c>
      <c r="K1369" s="537">
        <f>'Information Input'!$J$18</f>
        <v>2019</v>
      </c>
      <c r="L1369" s="539" t="s">
        <v>96</v>
      </c>
      <c r="M1369" s="540" t="s">
        <v>241</v>
      </c>
      <c r="N1369" s="541" t="s">
        <v>241</v>
      </c>
      <c r="O1369" s="542" t="s">
        <v>674</v>
      </c>
      <c r="P1369" s="537">
        <v>10</v>
      </c>
      <c r="Q1369" s="541" t="s">
        <v>150</v>
      </c>
      <c r="R1369" s="541" t="s">
        <v>239</v>
      </c>
      <c r="S1369" s="543">
        <f>'Report 1'!$AR$18</f>
        <v>0</v>
      </c>
      <c r="T1369" s="544">
        <f>'Report 1'!$AR$28</f>
        <v>0</v>
      </c>
      <c r="U1369" s="545">
        <f>'Report 1'!$AR$114</f>
        <v>0</v>
      </c>
      <c r="AL1369" s="546" t="s">
        <v>669</v>
      </c>
      <c r="AM1369" s="547">
        <v>2</v>
      </c>
      <c r="AN1369" s="547" t="str">
        <f>'Information Input'!$M$14</f>
        <v xml:space="preserve">      -      </v>
      </c>
      <c r="AO1369" s="547" t="s">
        <v>137</v>
      </c>
      <c r="AP1369" s="538">
        <f t="shared" si="233"/>
        <v>43647</v>
      </c>
      <c r="AQ1369" s="538">
        <f t="shared" si="234"/>
        <v>43738</v>
      </c>
      <c r="AR1369" s="538">
        <f>'Information Input'!$H$35</f>
        <v>43555</v>
      </c>
      <c r="AS1369" s="547" t="str">
        <f>'Information Input'!$J$22</f>
        <v>Quarterly</v>
      </c>
      <c r="AT1369" s="538">
        <f>'Information Input'!$H$30</f>
        <v>43555</v>
      </c>
      <c r="AU1369" s="547">
        <f>'Information Input'!$J$18</f>
        <v>2019</v>
      </c>
      <c r="AV1369" s="547" t="s">
        <v>104</v>
      </c>
      <c r="AW1369" s="547" t="s">
        <v>105</v>
      </c>
      <c r="AX1369" s="547" t="s">
        <v>103</v>
      </c>
      <c r="AY1369" s="548" t="s">
        <v>671</v>
      </c>
      <c r="AZ1369" s="547">
        <v>24</v>
      </c>
      <c r="BA1369" s="549" t="s">
        <v>166</v>
      </c>
      <c r="BB1369" s="543" t="s">
        <v>233</v>
      </c>
      <c r="BC1369" s="550">
        <f>'Report 2'!$V301</f>
        <v>0</v>
      </c>
      <c r="BD1369" s="550">
        <f>'Report 2'!$W301</f>
        <v>0</v>
      </c>
      <c r="BE1369" s="550">
        <f>'Report 2'!$X301</f>
        <v>0</v>
      </c>
      <c r="BF1369" s="550">
        <f>'Report 2'!$Y301</f>
        <v>0</v>
      </c>
      <c r="BG1369" s="550">
        <f>'Report 2'!$Z301</f>
        <v>0</v>
      </c>
      <c r="BH1369" s="550">
        <f>'Report 2'!$AA301</f>
        <v>0</v>
      </c>
      <c r="BI1369" s="550">
        <f>'Report 2'!$AB301</f>
        <v>0</v>
      </c>
      <c r="CC1369" s="542" t="s">
        <v>669</v>
      </c>
      <c r="CD1369" s="1014" t="s">
        <v>672</v>
      </c>
      <c r="CE1369" s="1014" t="str">
        <f>'Information Input'!$M$14</f>
        <v xml:space="preserve">      -      </v>
      </c>
      <c r="CF1369" s="551" t="s">
        <v>138</v>
      </c>
      <c r="CG1369" s="552">
        <f t="shared" si="231"/>
        <v>43739</v>
      </c>
      <c r="CH1369" s="552">
        <f t="shared" si="232"/>
        <v>43830</v>
      </c>
      <c r="CI1369" s="552">
        <f>'Information Input'!$H$35</f>
        <v>43555</v>
      </c>
      <c r="CJ1369" s="551" t="str">
        <f>'Information Input'!$J$22</f>
        <v>Quarterly</v>
      </c>
      <c r="CK1369" s="552">
        <f>'Information Input'!$H$30</f>
        <v>43555</v>
      </c>
      <c r="CL1369" s="551">
        <f>'Information Input'!$J$18</f>
        <v>2019</v>
      </c>
      <c r="CM1369" s="551" t="s">
        <v>89</v>
      </c>
      <c r="CN1369" s="1014" t="s">
        <v>90</v>
      </c>
      <c r="CO1369" s="542" t="s">
        <v>91</v>
      </c>
      <c r="CP1369" s="542" t="s">
        <v>675</v>
      </c>
      <c r="CQ1369" s="551">
        <v>49</v>
      </c>
      <c r="CR1369" s="542" t="s">
        <v>191</v>
      </c>
      <c r="CS1369" s="542" t="s">
        <v>239</v>
      </c>
      <c r="CT1369" s="1015">
        <f>'Report 1'!$F$18</f>
        <v>0</v>
      </c>
      <c r="CU1369" s="1016">
        <f>SUMIF('Report 4A'!$G$16:$G$95,$CQ1369,'Report 4A'!$N$16:$N$95)</f>
        <v>0</v>
      </c>
      <c r="CV1369" s="1017">
        <f t="shared" si="235"/>
        <v>0</v>
      </c>
    </row>
    <row r="1370" spans="2:100">
      <c r="B1370" s="535" t="s">
        <v>669</v>
      </c>
      <c r="C1370" s="536">
        <v>1</v>
      </c>
      <c r="D1370" s="537" t="str">
        <f>'Information Input'!$M$14</f>
        <v xml:space="preserve">      -      </v>
      </c>
      <c r="E1370" s="537" t="s">
        <v>136</v>
      </c>
      <c r="F1370" s="538">
        <f t="shared" si="237"/>
        <v>43556</v>
      </c>
      <c r="G1370" s="538">
        <f t="shared" si="238"/>
        <v>43646</v>
      </c>
      <c r="H1370" s="538">
        <f>'Information Input'!$H$35</f>
        <v>43555</v>
      </c>
      <c r="I1370" s="537" t="str">
        <f>'Information Input'!$J$22</f>
        <v>Quarterly</v>
      </c>
      <c r="J1370" s="538">
        <f>'Information Input'!$H$30</f>
        <v>43555</v>
      </c>
      <c r="K1370" s="537">
        <f>'Information Input'!$J$18</f>
        <v>2019</v>
      </c>
      <c r="L1370" s="539" t="s">
        <v>96</v>
      </c>
      <c r="M1370" s="540" t="s">
        <v>241</v>
      </c>
      <c r="N1370" s="541" t="s">
        <v>241</v>
      </c>
      <c r="O1370" s="542" t="s">
        <v>671</v>
      </c>
      <c r="P1370" s="537">
        <v>11</v>
      </c>
      <c r="Q1370" s="541" t="s">
        <v>153</v>
      </c>
      <c r="R1370" s="541" t="s">
        <v>231</v>
      </c>
      <c r="S1370" s="543">
        <f>'Report 1'!$AR$18</f>
        <v>0</v>
      </c>
      <c r="T1370" s="544">
        <f>'Report 1'!$AR$31</f>
        <v>0</v>
      </c>
      <c r="U1370" s="545">
        <f>'Report 1'!$AR$117</f>
        <v>0</v>
      </c>
      <c r="AL1370" s="546" t="s">
        <v>669</v>
      </c>
      <c r="AM1370" s="547">
        <v>2</v>
      </c>
      <c r="AN1370" s="547" t="str">
        <f>'Information Input'!$M$14</f>
        <v xml:space="preserve">      -      </v>
      </c>
      <c r="AO1370" s="547" t="s">
        <v>137</v>
      </c>
      <c r="AP1370" s="538">
        <f t="shared" si="233"/>
        <v>43647</v>
      </c>
      <c r="AQ1370" s="538">
        <f t="shared" si="234"/>
        <v>43738</v>
      </c>
      <c r="AR1370" s="538">
        <f>'Information Input'!$H$35</f>
        <v>43555</v>
      </c>
      <c r="AS1370" s="547" t="str">
        <f>'Information Input'!$J$22</f>
        <v>Quarterly</v>
      </c>
      <c r="AT1370" s="538">
        <f>'Information Input'!$H$30</f>
        <v>43555</v>
      </c>
      <c r="AU1370" s="547">
        <f>'Information Input'!$J$18</f>
        <v>2019</v>
      </c>
      <c r="AV1370" s="547" t="s">
        <v>104</v>
      </c>
      <c r="AW1370" s="547" t="s">
        <v>105</v>
      </c>
      <c r="AX1370" s="547" t="s">
        <v>103</v>
      </c>
      <c r="AY1370" s="548" t="s">
        <v>671</v>
      </c>
      <c r="AZ1370" s="547">
        <v>25</v>
      </c>
      <c r="BA1370" s="549" t="s">
        <v>167</v>
      </c>
      <c r="BB1370" s="543" t="s">
        <v>233</v>
      </c>
      <c r="BC1370" s="550">
        <f>'Report 2'!$V302</f>
        <v>0</v>
      </c>
      <c r="BD1370" s="550">
        <f>'Report 2'!$W302</f>
        <v>0</v>
      </c>
      <c r="BE1370" s="550">
        <f>'Report 2'!$X302</f>
        <v>0</v>
      </c>
      <c r="BF1370" s="550">
        <f>'Report 2'!$Y302</f>
        <v>0</v>
      </c>
      <c r="BG1370" s="550">
        <f>'Report 2'!$Z302</f>
        <v>0</v>
      </c>
      <c r="BH1370" s="550">
        <f>'Report 2'!$AA302</f>
        <v>0</v>
      </c>
      <c r="BI1370" s="550">
        <f>'Report 2'!$AB302</f>
        <v>0</v>
      </c>
      <c r="CC1370" s="542" t="s">
        <v>669</v>
      </c>
      <c r="CD1370" s="1014" t="s">
        <v>672</v>
      </c>
      <c r="CE1370" s="1014" t="str">
        <f>'Information Input'!$M$14</f>
        <v xml:space="preserve">      -      </v>
      </c>
      <c r="CF1370" s="551" t="s">
        <v>138</v>
      </c>
      <c r="CG1370" s="552">
        <f t="shared" si="231"/>
        <v>43739</v>
      </c>
      <c r="CH1370" s="552">
        <f t="shared" si="232"/>
        <v>43830</v>
      </c>
      <c r="CI1370" s="552">
        <f>'Information Input'!$H$35</f>
        <v>43555</v>
      </c>
      <c r="CJ1370" s="551" t="str">
        <f>'Information Input'!$J$22</f>
        <v>Quarterly</v>
      </c>
      <c r="CK1370" s="552">
        <f>'Information Input'!$H$30</f>
        <v>43555</v>
      </c>
      <c r="CL1370" s="551">
        <f>'Information Input'!$J$18</f>
        <v>2019</v>
      </c>
      <c r="CM1370" s="551" t="s">
        <v>89</v>
      </c>
      <c r="CN1370" s="1014" t="s">
        <v>90</v>
      </c>
      <c r="CO1370" s="542" t="s">
        <v>91</v>
      </c>
      <c r="CP1370" s="542" t="s">
        <v>675</v>
      </c>
      <c r="CQ1370" s="551">
        <v>50</v>
      </c>
      <c r="CR1370" s="542" t="s">
        <v>192</v>
      </c>
      <c r="CS1370" s="542" t="s">
        <v>239</v>
      </c>
      <c r="CT1370" s="1015">
        <f>'Report 1'!$F$18</f>
        <v>0</v>
      </c>
      <c r="CU1370" s="1016">
        <f>SUMIF('Report 4A'!$G$16:$G$95,$CQ1370,'Report 4A'!$N$16:$N$95)</f>
        <v>0</v>
      </c>
      <c r="CV1370" s="1017">
        <f t="shared" si="235"/>
        <v>0</v>
      </c>
    </row>
    <row r="1371" spans="2:100">
      <c r="B1371" s="535" t="s">
        <v>669</v>
      </c>
      <c r="C1371" s="536">
        <v>1</v>
      </c>
      <c r="D1371" s="537" t="str">
        <f>'Information Input'!$M$14</f>
        <v xml:space="preserve">      -      </v>
      </c>
      <c r="E1371" s="537" t="s">
        <v>136</v>
      </c>
      <c r="F1371" s="538">
        <f t="shared" si="237"/>
        <v>43556</v>
      </c>
      <c r="G1371" s="538">
        <f t="shared" si="238"/>
        <v>43646</v>
      </c>
      <c r="H1371" s="538">
        <f>'Information Input'!$H$35</f>
        <v>43555</v>
      </c>
      <c r="I1371" s="537" t="str">
        <f>'Information Input'!$J$22</f>
        <v>Quarterly</v>
      </c>
      <c r="J1371" s="538">
        <f>'Information Input'!$H$30</f>
        <v>43555</v>
      </c>
      <c r="K1371" s="537">
        <f>'Information Input'!$J$18</f>
        <v>2019</v>
      </c>
      <c r="L1371" s="539" t="s">
        <v>96</v>
      </c>
      <c r="M1371" s="540" t="s">
        <v>241</v>
      </c>
      <c r="N1371" s="541" t="s">
        <v>241</v>
      </c>
      <c r="O1371" s="542" t="s">
        <v>671</v>
      </c>
      <c r="P1371" s="537">
        <v>12</v>
      </c>
      <c r="Q1371" s="541" t="s">
        <v>154</v>
      </c>
      <c r="R1371" s="541" t="s">
        <v>231</v>
      </c>
      <c r="S1371" s="543">
        <f>'Report 1'!$AR$18</f>
        <v>0</v>
      </c>
      <c r="T1371" s="544">
        <f>'Report 1'!$AR$32</f>
        <v>0</v>
      </c>
      <c r="U1371" s="545">
        <f>'Report 1'!$AR$118</f>
        <v>0</v>
      </c>
      <c r="AL1371" s="546" t="s">
        <v>669</v>
      </c>
      <c r="AM1371" s="547">
        <v>2</v>
      </c>
      <c r="AN1371" s="547" t="str">
        <f>'Information Input'!$M$14</f>
        <v xml:space="preserve">      -      </v>
      </c>
      <c r="AO1371" s="547" t="s">
        <v>137</v>
      </c>
      <c r="AP1371" s="538">
        <f t="shared" si="233"/>
        <v>43647</v>
      </c>
      <c r="AQ1371" s="538">
        <f t="shared" si="234"/>
        <v>43738</v>
      </c>
      <c r="AR1371" s="538">
        <f>'Information Input'!$H$35</f>
        <v>43555</v>
      </c>
      <c r="AS1371" s="547" t="str">
        <f>'Information Input'!$J$22</f>
        <v>Quarterly</v>
      </c>
      <c r="AT1371" s="538">
        <f>'Information Input'!$H$30</f>
        <v>43555</v>
      </c>
      <c r="AU1371" s="547">
        <f>'Information Input'!$J$18</f>
        <v>2019</v>
      </c>
      <c r="AV1371" s="547" t="s">
        <v>104</v>
      </c>
      <c r="AW1371" s="547" t="s">
        <v>105</v>
      </c>
      <c r="AX1371" s="547" t="s">
        <v>103</v>
      </c>
      <c r="AY1371" s="548" t="s">
        <v>671</v>
      </c>
      <c r="AZ1371" s="547">
        <v>26</v>
      </c>
      <c r="BA1371" s="549" t="s">
        <v>168</v>
      </c>
      <c r="BB1371" s="543" t="s">
        <v>237</v>
      </c>
      <c r="BC1371" s="550">
        <f>'Report 2'!$V303</f>
        <v>0</v>
      </c>
      <c r="BD1371" s="550">
        <f>'Report 2'!$W303</f>
        <v>0</v>
      </c>
      <c r="BE1371" s="550">
        <f>'Report 2'!$X303</f>
        <v>0</v>
      </c>
      <c r="BF1371" s="550">
        <f>'Report 2'!$Y303</f>
        <v>0</v>
      </c>
      <c r="BG1371" s="550">
        <f>'Report 2'!$Z303</f>
        <v>0</v>
      </c>
      <c r="BH1371" s="550">
        <f>'Report 2'!$AA303</f>
        <v>0</v>
      </c>
      <c r="BI1371" s="550">
        <f>'Report 2'!$AB303</f>
        <v>0</v>
      </c>
      <c r="CC1371" s="575" t="s">
        <v>669</v>
      </c>
      <c r="CD1371" s="1019" t="s">
        <v>672</v>
      </c>
      <c r="CE1371" s="1019" t="str">
        <f>'Information Input'!$M$14</f>
        <v xml:space="preserve">      -      </v>
      </c>
      <c r="CF1371" s="570" t="s">
        <v>138</v>
      </c>
      <c r="CG1371" s="566">
        <f t="shared" si="231"/>
        <v>43739</v>
      </c>
      <c r="CH1371" s="566">
        <f t="shared" si="232"/>
        <v>43830</v>
      </c>
      <c r="CI1371" s="566">
        <f>'Information Input'!$H$35</f>
        <v>43555</v>
      </c>
      <c r="CJ1371" s="570" t="str">
        <f>'Information Input'!$J$22</f>
        <v>Quarterly</v>
      </c>
      <c r="CK1371" s="566">
        <f>'Information Input'!$H$30</f>
        <v>43555</v>
      </c>
      <c r="CL1371" s="570">
        <f>'Information Input'!$J$18</f>
        <v>2019</v>
      </c>
      <c r="CM1371" s="570" t="s">
        <v>89</v>
      </c>
      <c r="CN1371" s="1019" t="s">
        <v>90</v>
      </c>
      <c r="CO1371" s="575" t="s">
        <v>91</v>
      </c>
      <c r="CP1371" s="575" t="s">
        <v>675</v>
      </c>
      <c r="CQ1371" s="570">
        <v>51</v>
      </c>
      <c r="CR1371" s="575" t="s">
        <v>193</v>
      </c>
      <c r="CS1371" s="575" t="s">
        <v>239</v>
      </c>
      <c r="CT1371" s="1020">
        <f>'Report 1'!$F$18</f>
        <v>0</v>
      </c>
      <c r="CU1371" s="1021">
        <f>SUMIF('Report 4A'!$G$16:$G$95,$CQ1371,'Report 4A'!$N$16:$N$95)</f>
        <v>0</v>
      </c>
      <c r="CV1371" s="1022">
        <f t="shared" si="235"/>
        <v>0</v>
      </c>
    </row>
    <row r="1372" spans="2:100">
      <c r="B1372" s="535" t="s">
        <v>669</v>
      </c>
      <c r="C1372" s="536">
        <v>1</v>
      </c>
      <c r="D1372" s="537" t="str">
        <f>'Information Input'!$M$14</f>
        <v xml:space="preserve">      -      </v>
      </c>
      <c r="E1372" s="537" t="s">
        <v>136</v>
      </c>
      <c r="F1372" s="538">
        <f t="shared" si="237"/>
        <v>43556</v>
      </c>
      <c r="G1372" s="538">
        <f t="shared" si="238"/>
        <v>43646</v>
      </c>
      <c r="H1372" s="538">
        <f>'Information Input'!$H$35</f>
        <v>43555</v>
      </c>
      <c r="I1372" s="537" t="str">
        <f>'Information Input'!$J$22</f>
        <v>Quarterly</v>
      </c>
      <c r="J1372" s="538">
        <f>'Information Input'!$H$30</f>
        <v>43555</v>
      </c>
      <c r="K1372" s="537">
        <f>'Information Input'!$J$18</f>
        <v>2019</v>
      </c>
      <c r="L1372" s="539" t="s">
        <v>96</v>
      </c>
      <c r="M1372" s="540" t="s">
        <v>241</v>
      </c>
      <c r="N1372" s="541" t="s">
        <v>241</v>
      </c>
      <c r="O1372" s="542" t="s">
        <v>671</v>
      </c>
      <c r="P1372" s="537">
        <v>13</v>
      </c>
      <c r="Q1372" s="541" t="s">
        <v>155</v>
      </c>
      <c r="R1372" s="541" t="s">
        <v>232</v>
      </c>
      <c r="S1372" s="543">
        <f>'Report 1'!$AR$18</f>
        <v>0</v>
      </c>
      <c r="T1372" s="544">
        <f>'Report 1'!$AR$33</f>
        <v>0</v>
      </c>
      <c r="U1372" s="545">
        <f>'Report 1'!$AR$119</f>
        <v>0</v>
      </c>
      <c r="AL1372" s="546" t="s">
        <v>669</v>
      </c>
      <c r="AM1372" s="547">
        <v>2</v>
      </c>
      <c r="AN1372" s="547" t="str">
        <f>'Information Input'!$M$14</f>
        <v xml:space="preserve">      -      </v>
      </c>
      <c r="AO1372" s="547" t="s">
        <v>137</v>
      </c>
      <c r="AP1372" s="538">
        <f t="shared" si="233"/>
        <v>43647</v>
      </c>
      <c r="AQ1372" s="538">
        <f t="shared" si="234"/>
        <v>43738</v>
      </c>
      <c r="AR1372" s="538">
        <f>'Information Input'!$H$35</f>
        <v>43555</v>
      </c>
      <c r="AS1372" s="547" t="str">
        <f>'Information Input'!$J$22</f>
        <v>Quarterly</v>
      </c>
      <c r="AT1372" s="538">
        <f>'Information Input'!$H$30</f>
        <v>43555</v>
      </c>
      <c r="AU1372" s="547">
        <f>'Information Input'!$J$18</f>
        <v>2019</v>
      </c>
      <c r="AV1372" s="547" t="s">
        <v>104</v>
      </c>
      <c r="AW1372" s="547" t="s">
        <v>105</v>
      </c>
      <c r="AX1372" s="547" t="s">
        <v>103</v>
      </c>
      <c r="AY1372" s="548" t="s">
        <v>671</v>
      </c>
      <c r="AZ1372" s="547">
        <v>27</v>
      </c>
      <c r="BA1372" s="549" t="s">
        <v>169</v>
      </c>
      <c r="BB1372" s="543" t="s">
        <v>235</v>
      </c>
      <c r="BC1372" s="550">
        <f>'Report 2'!$V304</f>
        <v>0</v>
      </c>
      <c r="BD1372" s="550">
        <f>'Report 2'!$W304</f>
        <v>0</v>
      </c>
      <c r="BE1372" s="550">
        <f>'Report 2'!$X304</f>
        <v>0</v>
      </c>
      <c r="BF1372" s="550">
        <f>'Report 2'!$Y304</f>
        <v>0</v>
      </c>
      <c r="BG1372" s="550">
        <f>'Report 2'!$Z304</f>
        <v>0</v>
      </c>
      <c r="BH1372" s="550">
        <f>'Report 2'!$AA304</f>
        <v>0</v>
      </c>
      <c r="BI1372" s="550">
        <f>'Report 2'!$AB304</f>
        <v>0</v>
      </c>
      <c r="CC1372" s="523" t="s">
        <v>669</v>
      </c>
      <c r="CD1372" s="1010" t="s">
        <v>672</v>
      </c>
      <c r="CE1372" s="1010" t="str">
        <f>'Information Input'!$M$14</f>
        <v xml:space="preserve">      -      </v>
      </c>
      <c r="CF1372" s="532" t="s">
        <v>138</v>
      </c>
      <c r="CG1372" s="519">
        <f t="shared" si="231"/>
        <v>43739</v>
      </c>
      <c r="CH1372" s="519">
        <f t="shared" si="232"/>
        <v>43830</v>
      </c>
      <c r="CI1372" s="519">
        <f>'Information Input'!$H$35</f>
        <v>43555</v>
      </c>
      <c r="CJ1372" s="532" t="str">
        <f>'Information Input'!$J$22</f>
        <v>Quarterly</v>
      </c>
      <c r="CK1372" s="519">
        <f>'Information Input'!$H$30</f>
        <v>43555</v>
      </c>
      <c r="CL1372" s="532">
        <f>'Information Input'!$J$18</f>
        <v>2019</v>
      </c>
      <c r="CM1372" s="532" t="s">
        <v>92</v>
      </c>
      <c r="CN1372" s="1010" t="s">
        <v>93</v>
      </c>
      <c r="CO1372" s="523" t="s">
        <v>91</v>
      </c>
      <c r="CP1372" s="523" t="s">
        <v>671</v>
      </c>
      <c r="CQ1372" s="532">
        <v>11</v>
      </c>
      <c r="CR1372" s="523" t="s">
        <v>153</v>
      </c>
      <c r="CS1372" s="523" t="s">
        <v>231</v>
      </c>
      <c r="CT1372" s="1011">
        <f>'Report 1'!$K$18</f>
        <v>0</v>
      </c>
      <c r="CU1372" s="1012">
        <f>SUMIF('Report 4A'!$G$16:$G$95,$CQ1372,'Report 4A'!$S$16:$S$95)</f>
        <v>0</v>
      </c>
      <c r="CV1372" s="1013">
        <f t="shared" si="235"/>
        <v>0</v>
      </c>
    </row>
    <row r="1373" spans="2:100">
      <c r="B1373" s="535" t="s">
        <v>669</v>
      </c>
      <c r="C1373" s="536">
        <v>1</v>
      </c>
      <c r="D1373" s="537" t="str">
        <f>'Information Input'!$M$14</f>
        <v xml:space="preserve">      -      </v>
      </c>
      <c r="E1373" s="537" t="s">
        <v>136</v>
      </c>
      <c r="F1373" s="538">
        <f t="shared" si="237"/>
        <v>43556</v>
      </c>
      <c r="G1373" s="538">
        <f t="shared" si="238"/>
        <v>43646</v>
      </c>
      <c r="H1373" s="538">
        <f>'Information Input'!$H$35</f>
        <v>43555</v>
      </c>
      <c r="I1373" s="537" t="str">
        <f>'Information Input'!$J$22</f>
        <v>Quarterly</v>
      </c>
      <c r="J1373" s="538">
        <f>'Information Input'!$H$30</f>
        <v>43555</v>
      </c>
      <c r="K1373" s="537">
        <f>'Information Input'!$J$18</f>
        <v>2019</v>
      </c>
      <c r="L1373" s="539" t="s">
        <v>96</v>
      </c>
      <c r="M1373" s="540" t="s">
        <v>241</v>
      </c>
      <c r="N1373" s="541" t="s">
        <v>241</v>
      </c>
      <c r="O1373" s="542" t="s">
        <v>671</v>
      </c>
      <c r="P1373" s="537">
        <v>14</v>
      </c>
      <c r="Q1373" s="541" t="s">
        <v>156</v>
      </c>
      <c r="R1373" s="541" t="s">
        <v>233</v>
      </c>
      <c r="S1373" s="543">
        <f>'Report 1'!$AR$18</f>
        <v>0</v>
      </c>
      <c r="T1373" s="544">
        <f>'Report 1'!$AR$34</f>
        <v>0</v>
      </c>
      <c r="U1373" s="545">
        <f>'Report 1'!$AR$120</f>
        <v>0</v>
      </c>
      <c r="AL1373" s="546" t="s">
        <v>669</v>
      </c>
      <c r="AM1373" s="547">
        <v>2</v>
      </c>
      <c r="AN1373" s="547" t="str">
        <f>'Information Input'!$M$14</f>
        <v xml:space="preserve">      -      </v>
      </c>
      <c r="AO1373" s="547" t="s">
        <v>137</v>
      </c>
      <c r="AP1373" s="538">
        <f t="shared" si="233"/>
        <v>43647</v>
      </c>
      <c r="AQ1373" s="538">
        <f t="shared" si="234"/>
        <v>43738</v>
      </c>
      <c r="AR1373" s="538">
        <f>'Information Input'!$H$35</f>
        <v>43555</v>
      </c>
      <c r="AS1373" s="547" t="str">
        <f>'Information Input'!$J$22</f>
        <v>Quarterly</v>
      </c>
      <c r="AT1373" s="538">
        <f>'Information Input'!$H$30</f>
        <v>43555</v>
      </c>
      <c r="AU1373" s="547">
        <f>'Information Input'!$J$18</f>
        <v>2019</v>
      </c>
      <c r="AV1373" s="547" t="s">
        <v>104</v>
      </c>
      <c r="AW1373" s="547" t="s">
        <v>105</v>
      </c>
      <c r="AX1373" s="547" t="s">
        <v>103</v>
      </c>
      <c r="AY1373" s="548" t="s">
        <v>671</v>
      </c>
      <c r="AZ1373" s="547">
        <v>28</v>
      </c>
      <c r="BA1373" s="549" t="s">
        <v>170</v>
      </c>
      <c r="BB1373" s="543" t="s">
        <v>235</v>
      </c>
      <c r="BC1373" s="550">
        <f>'Report 2'!$V305</f>
        <v>0</v>
      </c>
      <c r="BD1373" s="550">
        <f>'Report 2'!$W305</f>
        <v>0</v>
      </c>
      <c r="BE1373" s="550">
        <f>'Report 2'!$X305</f>
        <v>0</v>
      </c>
      <c r="BF1373" s="550">
        <f>'Report 2'!$Y305</f>
        <v>0</v>
      </c>
      <c r="BG1373" s="550">
        <f>'Report 2'!$Z305</f>
        <v>0</v>
      </c>
      <c r="BH1373" s="550">
        <f>'Report 2'!$AA305</f>
        <v>0</v>
      </c>
      <c r="BI1373" s="550">
        <f>'Report 2'!$AB305</f>
        <v>0</v>
      </c>
      <c r="CC1373" s="542" t="s">
        <v>669</v>
      </c>
      <c r="CD1373" s="1014" t="s">
        <v>672</v>
      </c>
      <c r="CE1373" s="1014" t="str">
        <f>'Information Input'!$M$14</f>
        <v xml:space="preserve">      -      </v>
      </c>
      <c r="CF1373" s="551" t="s">
        <v>138</v>
      </c>
      <c r="CG1373" s="552">
        <f t="shared" si="231"/>
        <v>43739</v>
      </c>
      <c r="CH1373" s="552">
        <f t="shared" si="232"/>
        <v>43830</v>
      </c>
      <c r="CI1373" s="552">
        <f>'Information Input'!$H$35</f>
        <v>43555</v>
      </c>
      <c r="CJ1373" s="551" t="str">
        <f>'Information Input'!$J$22</f>
        <v>Quarterly</v>
      </c>
      <c r="CK1373" s="552">
        <f>'Information Input'!$H$30</f>
        <v>43555</v>
      </c>
      <c r="CL1373" s="551">
        <f>'Information Input'!$J$18</f>
        <v>2019</v>
      </c>
      <c r="CM1373" s="551" t="s">
        <v>92</v>
      </c>
      <c r="CN1373" s="1014" t="s">
        <v>93</v>
      </c>
      <c r="CO1373" s="542" t="s">
        <v>91</v>
      </c>
      <c r="CP1373" s="542" t="s">
        <v>671</v>
      </c>
      <c r="CQ1373" s="551">
        <v>12</v>
      </c>
      <c r="CR1373" s="542" t="s">
        <v>154</v>
      </c>
      <c r="CS1373" s="542" t="s">
        <v>231</v>
      </c>
      <c r="CT1373" s="1015">
        <f>'Report 1'!$K$18</f>
        <v>0</v>
      </c>
      <c r="CU1373" s="1016">
        <f>SUMIF('Report 4A'!$G$16:$G$95,$CQ1373,'Report 4A'!$S$16:$S$95)</f>
        <v>0</v>
      </c>
      <c r="CV1373" s="1017">
        <f t="shared" si="235"/>
        <v>0</v>
      </c>
    </row>
    <row r="1374" spans="2:100">
      <c r="B1374" s="535" t="s">
        <v>669</v>
      </c>
      <c r="C1374" s="536">
        <v>1</v>
      </c>
      <c r="D1374" s="537" t="str">
        <f>'Information Input'!$M$14</f>
        <v xml:space="preserve">      -      </v>
      </c>
      <c r="E1374" s="537" t="s">
        <v>136</v>
      </c>
      <c r="F1374" s="538">
        <f t="shared" si="237"/>
        <v>43556</v>
      </c>
      <c r="G1374" s="538">
        <f t="shared" si="238"/>
        <v>43646</v>
      </c>
      <c r="H1374" s="538">
        <f>'Information Input'!$H$35</f>
        <v>43555</v>
      </c>
      <c r="I1374" s="537" t="str">
        <f>'Information Input'!$J$22</f>
        <v>Quarterly</v>
      </c>
      <c r="J1374" s="538">
        <f>'Information Input'!$H$30</f>
        <v>43555</v>
      </c>
      <c r="K1374" s="537">
        <f>'Information Input'!$J$18</f>
        <v>2019</v>
      </c>
      <c r="L1374" s="539" t="s">
        <v>96</v>
      </c>
      <c r="M1374" s="540" t="s">
        <v>241</v>
      </c>
      <c r="N1374" s="541" t="s">
        <v>241</v>
      </c>
      <c r="O1374" s="542" t="s">
        <v>671</v>
      </c>
      <c r="P1374" s="537">
        <v>15</v>
      </c>
      <c r="Q1374" s="541" t="s">
        <v>157</v>
      </c>
      <c r="R1374" s="541" t="s">
        <v>234</v>
      </c>
      <c r="S1374" s="543">
        <f>'Report 1'!$AR$18</f>
        <v>0</v>
      </c>
      <c r="T1374" s="544">
        <f>'Report 1'!$AR$35</f>
        <v>0</v>
      </c>
      <c r="U1374" s="545">
        <f>'Report 1'!$AR$121</f>
        <v>0</v>
      </c>
      <c r="AL1374" s="546" t="s">
        <v>669</v>
      </c>
      <c r="AM1374" s="547">
        <v>2</v>
      </c>
      <c r="AN1374" s="547" t="str">
        <f>'Information Input'!$M$14</f>
        <v xml:space="preserve">      -      </v>
      </c>
      <c r="AO1374" s="547" t="s">
        <v>137</v>
      </c>
      <c r="AP1374" s="538">
        <f t="shared" si="233"/>
        <v>43647</v>
      </c>
      <c r="AQ1374" s="538">
        <f t="shared" si="234"/>
        <v>43738</v>
      </c>
      <c r="AR1374" s="538">
        <f>'Information Input'!$H$35</f>
        <v>43555</v>
      </c>
      <c r="AS1374" s="547" t="str">
        <f>'Information Input'!$J$22</f>
        <v>Quarterly</v>
      </c>
      <c r="AT1374" s="538">
        <f>'Information Input'!$H$30</f>
        <v>43555</v>
      </c>
      <c r="AU1374" s="547">
        <f>'Information Input'!$J$18</f>
        <v>2019</v>
      </c>
      <c r="AV1374" s="547" t="s">
        <v>104</v>
      </c>
      <c r="AW1374" s="547" t="s">
        <v>105</v>
      </c>
      <c r="AX1374" s="547" t="s">
        <v>103</v>
      </c>
      <c r="AY1374" s="548" t="s">
        <v>671</v>
      </c>
      <c r="AZ1374" s="547">
        <v>29</v>
      </c>
      <c r="BA1374" s="549" t="s">
        <v>171</v>
      </c>
      <c r="BB1374" s="543" t="s">
        <v>238</v>
      </c>
      <c r="BC1374" s="550">
        <f>'Report 2'!$V306</f>
        <v>0</v>
      </c>
      <c r="BD1374" s="550">
        <f>'Report 2'!$W306</f>
        <v>0</v>
      </c>
      <c r="BE1374" s="550">
        <f>'Report 2'!$X306</f>
        <v>0</v>
      </c>
      <c r="BF1374" s="550">
        <f>'Report 2'!$Y306</f>
        <v>0</v>
      </c>
      <c r="BG1374" s="550">
        <f>'Report 2'!$Z306</f>
        <v>0</v>
      </c>
      <c r="BH1374" s="550">
        <f>'Report 2'!$AA306</f>
        <v>0</v>
      </c>
      <c r="BI1374" s="550">
        <f>'Report 2'!$AB306</f>
        <v>0</v>
      </c>
      <c r="CC1374" s="542" t="s">
        <v>669</v>
      </c>
      <c r="CD1374" s="1014" t="s">
        <v>672</v>
      </c>
      <c r="CE1374" s="1014" t="str">
        <f>'Information Input'!$M$14</f>
        <v xml:space="preserve">      -      </v>
      </c>
      <c r="CF1374" s="551" t="s">
        <v>138</v>
      </c>
      <c r="CG1374" s="552">
        <f t="shared" si="231"/>
        <v>43739</v>
      </c>
      <c r="CH1374" s="552">
        <f t="shared" si="232"/>
        <v>43830</v>
      </c>
      <c r="CI1374" s="552">
        <f>'Information Input'!$H$35</f>
        <v>43555</v>
      </c>
      <c r="CJ1374" s="551" t="str">
        <f>'Information Input'!$J$22</f>
        <v>Quarterly</v>
      </c>
      <c r="CK1374" s="552">
        <f>'Information Input'!$H$30</f>
        <v>43555</v>
      </c>
      <c r="CL1374" s="551">
        <f>'Information Input'!$J$18</f>
        <v>2019</v>
      </c>
      <c r="CM1374" s="551" t="s">
        <v>92</v>
      </c>
      <c r="CN1374" s="1014" t="s">
        <v>93</v>
      </c>
      <c r="CO1374" s="542" t="s">
        <v>91</v>
      </c>
      <c r="CP1374" s="542" t="s">
        <v>671</v>
      </c>
      <c r="CQ1374" s="551">
        <v>13</v>
      </c>
      <c r="CR1374" s="542" t="s">
        <v>155</v>
      </c>
      <c r="CS1374" s="542" t="s">
        <v>232</v>
      </c>
      <c r="CT1374" s="1015">
        <f>'Report 1'!$K$18</f>
        <v>0</v>
      </c>
      <c r="CU1374" s="1016">
        <f>SUMIF('Report 4A'!$G$16:$G$95,$CQ1374,'Report 4A'!$S$16:$S$95)</f>
        <v>0</v>
      </c>
      <c r="CV1374" s="1017">
        <f t="shared" si="235"/>
        <v>0</v>
      </c>
    </row>
    <row r="1375" spans="2:100">
      <c r="B1375" s="535" t="s">
        <v>669</v>
      </c>
      <c r="C1375" s="536">
        <v>1</v>
      </c>
      <c r="D1375" s="537" t="str">
        <f>'Information Input'!$M$14</f>
        <v xml:space="preserve">      -      </v>
      </c>
      <c r="E1375" s="537" t="s">
        <v>136</v>
      </c>
      <c r="F1375" s="538">
        <f t="shared" si="237"/>
        <v>43556</v>
      </c>
      <c r="G1375" s="538">
        <f t="shared" si="238"/>
        <v>43646</v>
      </c>
      <c r="H1375" s="538">
        <f>'Information Input'!$H$35</f>
        <v>43555</v>
      </c>
      <c r="I1375" s="537" t="str">
        <f>'Information Input'!$J$22</f>
        <v>Quarterly</v>
      </c>
      <c r="J1375" s="538">
        <f>'Information Input'!$H$30</f>
        <v>43555</v>
      </c>
      <c r="K1375" s="537">
        <f>'Information Input'!$J$18</f>
        <v>2019</v>
      </c>
      <c r="L1375" s="539" t="s">
        <v>96</v>
      </c>
      <c r="M1375" s="540" t="s">
        <v>241</v>
      </c>
      <c r="N1375" s="541" t="s">
        <v>241</v>
      </c>
      <c r="O1375" s="542" t="s">
        <v>671</v>
      </c>
      <c r="P1375" s="537">
        <v>16</v>
      </c>
      <c r="Q1375" s="541" t="s">
        <v>158</v>
      </c>
      <c r="R1375" s="541" t="s">
        <v>235</v>
      </c>
      <c r="S1375" s="543">
        <f>'Report 1'!$AR$18</f>
        <v>0</v>
      </c>
      <c r="T1375" s="544">
        <f>'Report 1'!$AR$36</f>
        <v>0</v>
      </c>
      <c r="U1375" s="545">
        <f>'Report 1'!$AR$122</f>
        <v>0</v>
      </c>
      <c r="AL1375" s="546" t="s">
        <v>669</v>
      </c>
      <c r="AM1375" s="547">
        <v>2</v>
      </c>
      <c r="AN1375" s="547" t="str">
        <f>'Information Input'!$M$14</f>
        <v xml:space="preserve">      -      </v>
      </c>
      <c r="AO1375" s="547" t="s">
        <v>137</v>
      </c>
      <c r="AP1375" s="538">
        <f t="shared" si="233"/>
        <v>43647</v>
      </c>
      <c r="AQ1375" s="538">
        <f t="shared" si="234"/>
        <v>43738</v>
      </c>
      <c r="AR1375" s="538">
        <f>'Information Input'!$H$35</f>
        <v>43555</v>
      </c>
      <c r="AS1375" s="547" t="str">
        <f>'Information Input'!$J$22</f>
        <v>Quarterly</v>
      </c>
      <c r="AT1375" s="538">
        <f>'Information Input'!$H$30</f>
        <v>43555</v>
      </c>
      <c r="AU1375" s="547">
        <f>'Information Input'!$J$18</f>
        <v>2019</v>
      </c>
      <c r="AV1375" s="547" t="s">
        <v>104</v>
      </c>
      <c r="AW1375" s="547" t="s">
        <v>105</v>
      </c>
      <c r="AX1375" s="547" t="s">
        <v>103</v>
      </c>
      <c r="AY1375" s="548" t="s">
        <v>671</v>
      </c>
      <c r="AZ1375" s="547">
        <v>30</v>
      </c>
      <c r="BA1375" s="549" t="s">
        <v>172</v>
      </c>
      <c r="BB1375" s="543" t="s">
        <v>238</v>
      </c>
      <c r="BC1375" s="550">
        <f>'Report 2'!$V307</f>
        <v>0</v>
      </c>
      <c r="BD1375" s="550">
        <f>'Report 2'!$W307</f>
        <v>0</v>
      </c>
      <c r="BE1375" s="550">
        <f>'Report 2'!$X307</f>
        <v>0</v>
      </c>
      <c r="BF1375" s="550">
        <f>'Report 2'!$Y307</f>
        <v>0</v>
      </c>
      <c r="BG1375" s="550">
        <f>'Report 2'!$Z307</f>
        <v>0</v>
      </c>
      <c r="BH1375" s="550">
        <f>'Report 2'!$AA307</f>
        <v>0</v>
      </c>
      <c r="BI1375" s="550">
        <f>'Report 2'!$AB307</f>
        <v>0</v>
      </c>
      <c r="CC1375" s="542" t="s">
        <v>669</v>
      </c>
      <c r="CD1375" s="1014" t="s">
        <v>672</v>
      </c>
      <c r="CE1375" s="1014" t="str">
        <f>'Information Input'!$M$14</f>
        <v xml:space="preserve">      -      </v>
      </c>
      <c r="CF1375" s="551" t="s">
        <v>138</v>
      </c>
      <c r="CG1375" s="552">
        <f t="shared" si="231"/>
        <v>43739</v>
      </c>
      <c r="CH1375" s="552">
        <f t="shared" si="232"/>
        <v>43830</v>
      </c>
      <c r="CI1375" s="552">
        <f>'Information Input'!$H$35</f>
        <v>43555</v>
      </c>
      <c r="CJ1375" s="551" t="str">
        <f>'Information Input'!$J$22</f>
        <v>Quarterly</v>
      </c>
      <c r="CK1375" s="552">
        <f>'Information Input'!$H$30</f>
        <v>43555</v>
      </c>
      <c r="CL1375" s="551">
        <f>'Information Input'!$J$18</f>
        <v>2019</v>
      </c>
      <c r="CM1375" s="551" t="s">
        <v>92</v>
      </c>
      <c r="CN1375" s="1014" t="s">
        <v>93</v>
      </c>
      <c r="CO1375" s="542" t="s">
        <v>91</v>
      </c>
      <c r="CP1375" s="542" t="s">
        <v>671</v>
      </c>
      <c r="CQ1375" s="551">
        <v>14</v>
      </c>
      <c r="CR1375" s="542" t="s">
        <v>156</v>
      </c>
      <c r="CS1375" s="542" t="s">
        <v>233</v>
      </c>
      <c r="CT1375" s="1015">
        <f>'Report 1'!$K$18</f>
        <v>0</v>
      </c>
      <c r="CU1375" s="1016">
        <f>SUMIF('Report 4A'!$G$16:$G$95,$CQ1375,'Report 4A'!$S$16:$S$95)</f>
        <v>0</v>
      </c>
      <c r="CV1375" s="1017">
        <f t="shared" si="235"/>
        <v>0</v>
      </c>
    </row>
    <row r="1376" spans="2:100">
      <c r="B1376" s="535" t="s">
        <v>669</v>
      </c>
      <c r="C1376" s="536">
        <v>1</v>
      </c>
      <c r="D1376" s="537" t="str">
        <f>'Information Input'!$M$14</f>
        <v xml:space="preserve">      -      </v>
      </c>
      <c r="E1376" s="537" t="s">
        <v>136</v>
      </c>
      <c r="F1376" s="538">
        <f t="shared" si="237"/>
        <v>43556</v>
      </c>
      <c r="G1376" s="538">
        <f t="shared" si="238"/>
        <v>43646</v>
      </c>
      <c r="H1376" s="538">
        <f>'Information Input'!$H$35</f>
        <v>43555</v>
      </c>
      <c r="I1376" s="537" t="str">
        <f>'Information Input'!$J$22</f>
        <v>Quarterly</v>
      </c>
      <c r="J1376" s="538">
        <f>'Information Input'!$H$30</f>
        <v>43555</v>
      </c>
      <c r="K1376" s="537">
        <f>'Information Input'!$J$18</f>
        <v>2019</v>
      </c>
      <c r="L1376" s="539" t="s">
        <v>96</v>
      </c>
      <c r="M1376" s="540" t="s">
        <v>241</v>
      </c>
      <c r="N1376" s="541" t="s">
        <v>241</v>
      </c>
      <c r="O1376" s="542" t="s">
        <v>671</v>
      </c>
      <c r="P1376" s="537">
        <v>17</v>
      </c>
      <c r="Q1376" s="541" t="s">
        <v>159</v>
      </c>
      <c r="R1376" s="541" t="s">
        <v>235</v>
      </c>
      <c r="S1376" s="543">
        <f>'Report 1'!$AR$18</f>
        <v>0</v>
      </c>
      <c r="T1376" s="544">
        <f>'Report 1'!$AR$37</f>
        <v>0</v>
      </c>
      <c r="U1376" s="545">
        <f>'Report 1'!$AR$123</f>
        <v>0</v>
      </c>
      <c r="AL1376" s="546" t="s">
        <v>669</v>
      </c>
      <c r="AM1376" s="547">
        <v>2</v>
      </c>
      <c r="AN1376" s="547" t="str">
        <f>'Information Input'!$M$14</f>
        <v xml:space="preserve">      -      </v>
      </c>
      <c r="AO1376" s="547" t="s">
        <v>137</v>
      </c>
      <c r="AP1376" s="538">
        <f t="shared" si="233"/>
        <v>43647</v>
      </c>
      <c r="AQ1376" s="538">
        <f t="shared" si="234"/>
        <v>43738</v>
      </c>
      <c r="AR1376" s="538">
        <f>'Information Input'!$H$35</f>
        <v>43555</v>
      </c>
      <c r="AS1376" s="547" t="str">
        <f>'Information Input'!$J$22</f>
        <v>Quarterly</v>
      </c>
      <c r="AT1376" s="538">
        <f>'Information Input'!$H$30</f>
        <v>43555</v>
      </c>
      <c r="AU1376" s="547">
        <f>'Information Input'!$J$18</f>
        <v>2019</v>
      </c>
      <c r="AV1376" s="547" t="s">
        <v>104</v>
      </c>
      <c r="AW1376" s="547" t="s">
        <v>105</v>
      </c>
      <c r="AX1376" s="547" t="s">
        <v>103</v>
      </c>
      <c r="AY1376" s="548" t="s">
        <v>671</v>
      </c>
      <c r="AZ1376" s="547">
        <v>31</v>
      </c>
      <c r="BA1376" s="549" t="s">
        <v>173</v>
      </c>
      <c r="BB1376" s="543" t="s">
        <v>233</v>
      </c>
      <c r="BC1376" s="550">
        <f>'Report 2'!$V308</f>
        <v>0</v>
      </c>
      <c r="BD1376" s="550">
        <f>'Report 2'!$W308</f>
        <v>0</v>
      </c>
      <c r="BE1376" s="550">
        <f>'Report 2'!$X308</f>
        <v>0</v>
      </c>
      <c r="BF1376" s="550">
        <f>'Report 2'!$Y308</f>
        <v>0</v>
      </c>
      <c r="BG1376" s="550">
        <f>'Report 2'!$Z308</f>
        <v>0</v>
      </c>
      <c r="BH1376" s="550">
        <f>'Report 2'!$AA308</f>
        <v>0</v>
      </c>
      <c r="BI1376" s="550">
        <f>'Report 2'!$AB308</f>
        <v>0</v>
      </c>
      <c r="CC1376" s="542" t="s">
        <v>669</v>
      </c>
      <c r="CD1376" s="1014" t="s">
        <v>672</v>
      </c>
      <c r="CE1376" s="1014" t="str">
        <f>'Information Input'!$M$14</f>
        <v xml:space="preserve">      -      </v>
      </c>
      <c r="CF1376" s="551" t="s">
        <v>138</v>
      </c>
      <c r="CG1376" s="552">
        <f t="shared" si="231"/>
        <v>43739</v>
      </c>
      <c r="CH1376" s="552">
        <f t="shared" si="232"/>
        <v>43830</v>
      </c>
      <c r="CI1376" s="552">
        <f>'Information Input'!$H$35</f>
        <v>43555</v>
      </c>
      <c r="CJ1376" s="551" t="str">
        <f>'Information Input'!$J$22</f>
        <v>Quarterly</v>
      </c>
      <c r="CK1376" s="552">
        <f>'Information Input'!$H$30</f>
        <v>43555</v>
      </c>
      <c r="CL1376" s="551">
        <f>'Information Input'!$J$18</f>
        <v>2019</v>
      </c>
      <c r="CM1376" s="551" t="s">
        <v>92</v>
      </c>
      <c r="CN1376" s="1014" t="s">
        <v>93</v>
      </c>
      <c r="CO1376" s="542" t="s">
        <v>91</v>
      </c>
      <c r="CP1376" s="542" t="s">
        <v>671</v>
      </c>
      <c r="CQ1376" s="551">
        <v>15</v>
      </c>
      <c r="CR1376" s="542" t="s">
        <v>157</v>
      </c>
      <c r="CS1376" s="542" t="s">
        <v>234</v>
      </c>
      <c r="CT1376" s="1015">
        <f>'Report 1'!$K$18</f>
        <v>0</v>
      </c>
      <c r="CU1376" s="1016">
        <f>SUMIF('Report 4A'!$G$16:$G$95,$CQ1376,'Report 4A'!$S$16:$S$95)</f>
        <v>0</v>
      </c>
      <c r="CV1376" s="1017">
        <f t="shared" si="235"/>
        <v>0</v>
      </c>
    </row>
    <row r="1377" spans="2:100">
      <c r="B1377" s="535" t="s">
        <v>669</v>
      </c>
      <c r="C1377" s="536">
        <v>1</v>
      </c>
      <c r="D1377" s="537" t="str">
        <f>'Information Input'!$M$14</f>
        <v xml:space="preserve">      -      </v>
      </c>
      <c r="E1377" s="537" t="s">
        <v>136</v>
      </c>
      <c r="F1377" s="538">
        <f t="shared" si="237"/>
        <v>43556</v>
      </c>
      <c r="G1377" s="538">
        <f t="shared" si="238"/>
        <v>43646</v>
      </c>
      <c r="H1377" s="538">
        <f>'Information Input'!$H$35</f>
        <v>43555</v>
      </c>
      <c r="I1377" s="537" t="str">
        <f>'Information Input'!$J$22</f>
        <v>Quarterly</v>
      </c>
      <c r="J1377" s="538">
        <f>'Information Input'!$H$30</f>
        <v>43555</v>
      </c>
      <c r="K1377" s="537">
        <f>'Information Input'!$J$18</f>
        <v>2019</v>
      </c>
      <c r="L1377" s="539" t="s">
        <v>96</v>
      </c>
      <c r="M1377" s="540" t="s">
        <v>241</v>
      </c>
      <c r="N1377" s="541" t="s">
        <v>241</v>
      </c>
      <c r="O1377" s="542" t="s">
        <v>671</v>
      </c>
      <c r="P1377" s="537">
        <v>18</v>
      </c>
      <c r="Q1377" s="541" t="s">
        <v>160</v>
      </c>
      <c r="R1377" s="541" t="s">
        <v>235</v>
      </c>
      <c r="S1377" s="543">
        <f>'Report 1'!$AR$18</f>
        <v>0</v>
      </c>
      <c r="T1377" s="544">
        <f>'Report 1'!$AR$38</f>
        <v>0</v>
      </c>
      <c r="U1377" s="545">
        <f>'Report 1'!$AR$124</f>
        <v>0</v>
      </c>
      <c r="AL1377" s="546" t="s">
        <v>669</v>
      </c>
      <c r="AM1377" s="547">
        <v>2</v>
      </c>
      <c r="AN1377" s="547" t="str">
        <f>'Information Input'!$M$14</f>
        <v xml:space="preserve">      -      </v>
      </c>
      <c r="AO1377" s="547" t="s">
        <v>137</v>
      </c>
      <c r="AP1377" s="538">
        <f t="shared" si="233"/>
        <v>43647</v>
      </c>
      <c r="AQ1377" s="538">
        <f t="shared" si="234"/>
        <v>43738</v>
      </c>
      <c r="AR1377" s="538">
        <f>'Information Input'!$H$35</f>
        <v>43555</v>
      </c>
      <c r="AS1377" s="547" t="str">
        <f>'Information Input'!$J$22</f>
        <v>Quarterly</v>
      </c>
      <c r="AT1377" s="538">
        <f>'Information Input'!$H$30</f>
        <v>43555</v>
      </c>
      <c r="AU1377" s="547">
        <f>'Information Input'!$J$18</f>
        <v>2019</v>
      </c>
      <c r="AV1377" s="547" t="s">
        <v>104</v>
      </c>
      <c r="AW1377" s="547" t="s">
        <v>105</v>
      </c>
      <c r="AX1377" s="547" t="s">
        <v>103</v>
      </c>
      <c r="AY1377" s="548" t="s">
        <v>671</v>
      </c>
      <c r="AZ1377" s="547">
        <v>32</v>
      </c>
      <c r="BA1377" s="549" t="s">
        <v>174</v>
      </c>
      <c r="BB1377" s="543" t="s">
        <v>238</v>
      </c>
      <c r="BC1377" s="550">
        <f>'Report 2'!$V309</f>
        <v>0</v>
      </c>
      <c r="BD1377" s="550">
        <f>'Report 2'!$W309</f>
        <v>0</v>
      </c>
      <c r="BE1377" s="550">
        <f>'Report 2'!$X309</f>
        <v>0</v>
      </c>
      <c r="BF1377" s="550">
        <f>'Report 2'!$Y309</f>
        <v>0</v>
      </c>
      <c r="BG1377" s="550">
        <f>'Report 2'!$Z309</f>
        <v>0</v>
      </c>
      <c r="BH1377" s="550">
        <f>'Report 2'!$AA309</f>
        <v>0</v>
      </c>
      <c r="BI1377" s="550">
        <f>'Report 2'!$AB309</f>
        <v>0</v>
      </c>
      <c r="CC1377" s="542" t="s">
        <v>669</v>
      </c>
      <c r="CD1377" s="1014" t="s">
        <v>672</v>
      </c>
      <c r="CE1377" s="1014" t="str">
        <f>'Information Input'!$M$14</f>
        <v xml:space="preserve">      -      </v>
      </c>
      <c r="CF1377" s="551" t="s">
        <v>138</v>
      </c>
      <c r="CG1377" s="552">
        <f t="shared" si="231"/>
        <v>43739</v>
      </c>
      <c r="CH1377" s="552">
        <f t="shared" si="232"/>
        <v>43830</v>
      </c>
      <c r="CI1377" s="552">
        <f>'Information Input'!$H$35</f>
        <v>43555</v>
      </c>
      <c r="CJ1377" s="551" t="str">
        <f>'Information Input'!$J$22</f>
        <v>Quarterly</v>
      </c>
      <c r="CK1377" s="552">
        <f>'Information Input'!$H$30</f>
        <v>43555</v>
      </c>
      <c r="CL1377" s="551">
        <f>'Information Input'!$J$18</f>
        <v>2019</v>
      </c>
      <c r="CM1377" s="551" t="s">
        <v>92</v>
      </c>
      <c r="CN1377" s="1014" t="s">
        <v>93</v>
      </c>
      <c r="CO1377" s="542" t="s">
        <v>91</v>
      </c>
      <c r="CP1377" s="542" t="s">
        <v>671</v>
      </c>
      <c r="CQ1377" s="551">
        <v>16</v>
      </c>
      <c r="CR1377" s="542" t="s">
        <v>158</v>
      </c>
      <c r="CS1377" s="542" t="s">
        <v>235</v>
      </c>
      <c r="CT1377" s="1015">
        <f>'Report 1'!$K$18</f>
        <v>0</v>
      </c>
      <c r="CU1377" s="1016">
        <f>SUMIF('Report 4A'!$G$16:$G$95,$CQ1377,'Report 4A'!$S$16:$S$95)</f>
        <v>0</v>
      </c>
      <c r="CV1377" s="1017">
        <f t="shared" si="235"/>
        <v>0</v>
      </c>
    </row>
    <row r="1378" spans="2:100">
      <c r="B1378" s="535" t="s">
        <v>669</v>
      </c>
      <c r="C1378" s="536">
        <v>1</v>
      </c>
      <c r="D1378" s="537" t="str">
        <f>'Information Input'!$M$14</f>
        <v xml:space="preserve">      -      </v>
      </c>
      <c r="E1378" s="537" t="s">
        <v>136</v>
      </c>
      <c r="F1378" s="538">
        <f t="shared" si="237"/>
        <v>43556</v>
      </c>
      <c r="G1378" s="538">
        <f t="shared" si="238"/>
        <v>43646</v>
      </c>
      <c r="H1378" s="538">
        <f>'Information Input'!$H$35</f>
        <v>43555</v>
      </c>
      <c r="I1378" s="537" t="str">
        <f>'Information Input'!$J$22</f>
        <v>Quarterly</v>
      </c>
      <c r="J1378" s="538">
        <f>'Information Input'!$H$30</f>
        <v>43555</v>
      </c>
      <c r="K1378" s="537">
        <f>'Information Input'!$J$18</f>
        <v>2019</v>
      </c>
      <c r="L1378" s="539" t="s">
        <v>96</v>
      </c>
      <c r="M1378" s="540" t="s">
        <v>241</v>
      </c>
      <c r="N1378" s="541" t="s">
        <v>241</v>
      </c>
      <c r="O1378" s="542" t="s">
        <v>671</v>
      </c>
      <c r="P1378" s="537">
        <v>19</v>
      </c>
      <c r="Q1378" s="541" t="s">
        <v>161</v>
      </c>
      <c r="R1378" s="541" t="s">
        <v>235</v>
      </c>
      <c r="S1378" s="543">
        <f>'Report 1'!$AR$18</f>
        <v>0</v>
      </c>
      <c r="T1378" s="544">
        <f>'Report 1'!$AR$39</f>
        <v>0</v>
      </c>
      <c r="U1378" s="545">
        <f>'Report 1'!$AR$125</f>
        <v>0</v>
      </c>
      <c r="AL1378" s="546" t="s">
        <v>669</v>
      </c>
      <c r="AM1378" s="547">
        <v>2</v>
      </c>
      <c r="AN1378" s="547" t="str">
        <f>'Information Input'!$M$14</f>
        <v xml:space="preserve">      -      </v>
      </c>
      <c r="AO1378" s="547" t="s">
        <v>137</v>
      </c>
      <c r="AP1378" s="538">
        <f t="shared" si="233"/>
        <v>43647</v>
      </c>
      <c r="AQ1378" s="538">
        <f t="shared" si="234"/>
        <v>43738</v>
      </c>
      <c r="AR1378" s="538">
        <f>'Information Input'!$H$35</f>
        <v>43555</v>
      </c>
      <c r="AS1378" s="547" t="str">
        <f>'Information Input'!$J$22</f>
        <v>Quarterly</v>
      </c>
      <c r="AT1378" s="538">
        <f>'Information Input'!$H$30</f>
        <v>43555</v>
      </c>
      <c r="AU1378" s="547">
        <f>'Information Input'!$J$18</f>
        <v>2019</v>
      </c>
      <c r="AV1378" s="547" t="s">
        <v>104</v>
      </c>
      <c r="AW1378" s="547" t="s">
        <v>105</v>
      </c>
      <c r="AX1378" s="547" t="s">
        <v>103</v>
      </c>
      <c r="AY1378" s="548" t="s">
        <v>671</v>
      </c>
      <c r="AZ1378" s="547">
        <v>33</v>
      </c>
      <c r="BA1378" s="549" t="s">
        <v>175</v>
      </c>
      <c r="BB1378" s="543" t="s">
        <v>233</v>
      </c>
      <c r="BC1378" s="550">
        <f>'Report 2'!$V310</f>
        <v>0</v>
      </c>
      <c r="BD1378" s="550">
        <f>'Report 2'!$W310</f>
        <v>0</v>
      </c>
      <c r="BE1378" s="550">
        <f>'Report 2'!$X310</f>
        <v>0</v>
      </c>
      <c r="BF1378" s="550">
        <f>'Report 2'!$Y310</f>
        <v>0</v>
      </c>
      <c r="BG1378" s="550">
        <f>'Report 2'!$Z310</f>
        <v>0</v>
      </c>
      <c r="BH1378" s="550">
        <f>'Report 2'!$AA310</f>
        <v>0</v>
      </c>
      <c r="BI1378" s="550">
        <f>'Report 2'!$AB310</f>
        <v>0</v>
      </c>
      <c r="CC1378" s="542" t="s">
        <v>669</v>
      </c>
      <c r="CD1378" s="1014" t="s">
        <v>672</v>
      </c>
      <c r="CE1378" s="1014" t="str">
        <f>'Information Input'!$M$14</f>
        <v xml:space="preserve">      -      </v>
      </c>
      <c r="CF1378" s="551" t="s">
        <v>138</v>
      </c>
      <c r="CG1378" s="552">
        <f t="shared" si="231"/>
        <v>43739</v>
      </c>
      <c r="CH1378" s="552">
        <f t="shared" si="232"/>
        <v>43830</v>
      </c>
      <c r="CI1378" s="552">
        <f>'Information Input'!$H$35</f>
        <v>43555</v>
      </c>
      <c r="CJ1378" s="551" t="str">
        <f>'Information Input'!$J$22</f>
        <v>Quarterly</v>
      </c>
      <c r="CK1378" s="552">
        <f>'Information Input'!$H$30</f>
        <v>43555</v>
      </c>
      <c r="CL1378" s="551">
        <f>'Information Input'!$J$18</f>
        <v>2019</v>
      </c>
      <c r="CM1378" s="551" t="s">
        <v>92</v>
      </c>
      <c r="CN1378" s="1014" t="s">
        <v>93</v>
      </c>
      <c r="CO1378" s="542" t="s">
        <v>91</v>
      </c>
      <c r="CP1378" s="542" t="s">
        <v>671</v>
      </c>
      <c r="CQ1378" s="551">
        <v>17</v>
      </c>
      <c r="CR1378" s="542" t="s">
        <v>159</v>
      </c>
      <c r="CS1378" s="542" t="s">
        <v>235</v>
      </c>
      <c r="CT1378" s="1015">
        <f>'Report 1'!$K$18</f>
        <v>0</v>
      </c>
      <c r="CU1378" s="1016">
        <f>SUMIF('Report 4A'!$G$16:$G$95,$CQ1378,'Report 4A'!$S$16:$S$95)</f>
        <v>0</v>
      </c>
      <c r="CV1378" s="1017">
        <f t="shared" si="235"/>
        <v>0</v>
      </c>
    </row>
    <row r="1379" spans="2:100">
      <c r="B1379" s="535" t="s">
        <v>669</v>
      </c>
      <c r="C1379" s="536">
        <v>1</v>
      </c>
      <c r="D1379" s="537" t="str">
        <f>'Information Input'!$M$14</f>
        <v xml:space="preserve">      -      </v>
      </c>
      <c r="E1379" s="537" t="s">
        <v>136</v>
      </c>
      <c r="F1379" s="538">
        <f t="shared" si="237"/>
        <v>43556</v>
      </c>
      <c r="G1379" s="538">
        <f t="shared" si="238"/>
        <v>43646</v>
      </c>
      <c r="H1379" s="538">
        <f>'Information Input'!$H$35</f>
        <v>43555</v>
      </c>
      <c r="I1379" s="537" t="str">
        <f>'Information Input'!$J$22</f>
        <v>Quarterly</v>
      </c>
      <c r="J1379" s="538">
        <f>'Information Input'!$H$30</f>
        <v>43555</v>
      </c>
      <c r="K1379" s="537">
        <f>'Information Input'!$J$18</f>
        <v>2019</v>
      </c>
      <c r="L1379" s="539" t="s">
        <v>96</v>
      </c>
      <c r="M1379" s="540" t="s">
        <v>241</v>
      </c>
      <c r="N1379" s="541" t="s">
        <v>241</v>
      </c>
      <c r="O1379" s="542" t="s">
        <v>671</v>
      </c>
      <c r="P1379" s="537">
        <v>20</v>
      </c>
      <c r="Q1379" s="541" t="s">
        <v>162</v>
      </c>
      <c r="R1379" s="541" t="s">
        <v>235</v>
      </c>
      <c r="S1379" s="543">
        <f>'Report 1'!$AR$18</f>
        <v>0</v>
      </c>
      <c r="T1379" s="544">
        <f>'Report 1'!$AR$40</f>
        <v>0</v>
      </c>
      <c r="U1379" s="545">
        <f>'Report 1'!$AR$126</f>
        <v>0</v>
      </c>
      <c r="AL1379" s="546" t="s">
        <v>669</v>
      </c>
      <c r="AM1379" s="547">
        <v>2</v>
      </c>
      <c r="AN1379" s="547" t="str">
        <f>'Information Input'!$M$14</f>
        <v xml:space="preserve">      -      </v>
      </c>
      <c r="AO1379" s="547" t="s">
        <v>137</v>
      </c>
      <c r="AP1379" s="538">
        <f t="shared" si="233"/>
        <v>43647</v>
      </c>
      <c r="AQ1379" s="538">
        <f t="shared" si="234"/>
        <v>43738</v>
      </c>
      <c r="AR1379" s="538">
        <f>'Information Input'!$H$35</f>
        <v>43555</v>
      </c>
      <c r="AS1379" s="547" t="str">
        <f>'Information Input'!$J$22</f>
        <v>Quarterly</v>
      </c>
      <c r="AT1379" s="538">
        <f>'Information Input'!$H$30</f>
        <v>43555</v>
      </c>
      <c r="AU1379" s="547">
        <f>'Information Input'!$J$18</f>
        <v>2019</v>
      </c>
      <c r="AV1379" s="547" t="s">
        <v>104</v>
      </c>
      <c r="AW1379" s="547" t="s">
        <v>105</v>
      </c>
      <c r="AX1379" s="547" t="s">
        <v>103</v>
      </c>
      <c r="AY1379" s="548" t="s">
        <v>671</v>
      </c>
      <c r="AZ1379" s="547">
        <v>34</v>
      </c>
      <c r="BA1379" s="549" t="s">
        <v>176</v>
      </c>
      <c r="BB1379" s="543" t="s">
        <v>238</v>
      </c>
      <c r="BC1379" s="550">
        <f>'Report 2'!$V311</f>
        <v>0</v>
      </c>
      <c r="BD1379" s="550">
        <f>'Report 2'!$W311</f>
        <v>0</v>
      </c>
      <c r="BE1379" s="550">
        <f>'Report 2'!$X311</f>
        <v>0</v>
      </c>
      <c r="BF1379" s="550">
        <f>'Report 2'!$Y311</f>
        <v>0</v>
      </c>
      <c r="BG1379" s="550">
        <f>'Report 2'!$Z311</f>
        <v>0</v>
      </c>
      <c r="BH1379" s="550">
        <f>'Report 2'!$AA311</f>
        <v>0</v>
      </c>
      <c r="BI1379" s="550">
        <f>'Report 2'!$AB311</f>
        <v>0</v>
      </c>
      <c r="CC1379" s="542" t="s">
        <v>669</v>
      </c>
      <c r="CD1379" s="1014" t="s">
        <v>672</v>
      </c>
      <c r="CE1379" s="1014" t="str">
        <f>'Information Input'!$M$14</f>
        <v xml:space="preserve">      -      </v>
      </c>
      <c r="CF1379" s="551" t="s">
        <v>138</v>
      </c>
      <c r="CG1379" s="552">
        <f t="shared" si="231"/>
        <v>43739</v>
      </c>
      <c r="CH1379" s="552">
        <f t="shared" si="232"/>
        <v>43830</v>
      </c>
      <c r="CI1379" s="552">
        <f>'Information Input'!$H$35</f>
        <v>43555</v>
      </c>
      <c r="CJ1379" s="551" t="str">
        <f>'Information Input'!$J$22</f>
        <v>Quarterly</v>
      </c>
      <c r="CK1379" s="552">
        <f>'Information Input'!$H$30</f>
        <v>43555</v>
      </c>
      <c r="CL1379" s="551">
        <f>'Information Input'!$J$18</f>
        <v>2019</v>
      </c>
      <c r="CM1379" s="551" t="s">
        <v>92</v>
      </c>
      <c r="CN1379" s="1014" t="s">
        <v>93</v>
      </c>
      <c r="CO1379" s="542" t="s">
        <v>91</v>
      </c>
      <c r="CP1379" s="542" t="s">
        <v>671</v>
      </c>
      <c r="CQ1379" s="551">
        <v>18</v>
      </c>
      <c r="CR1379" s="542" t="s">
        <v>160</v>
      </c>
      <c r="CS1379" s="542" t="s">
        <v>235</v>
      </c>
      <c r="CT1379" s="1015">
        <f>'Report 1'!$K$18</f>
        <v>0</v>
      </c>
      <c r="CU1379" s="1016">
        <f>SUMIF('Report 4A'!$G$16:$G$95,$CQ1379,'Report 4A'!$S$16:$S$95)</f>
        <v>0</v>
      </c>
      <c r="CV1379" s="1017">
        <f t="shared" si="235"/>
        <v>0</v>
      </c>
    </row>
    <row r="1380" spans="2:100">
      <c r="B1380" s="535" t="s">
        <v>669</v>
      </c>
      <c r="C1380" s="536">
        <v>1</v>
      </c>
      <c r="D1380" s="537" t="str">
        <f>'Information Input'!$M$14</f>
        <v xml:space="preserve">      -      </v>
      </c>
      <c r="E1380" s="537" t="s">
        <v>136</v>
      </c>
      <c r="F1380" s="538">
        <f t="shared" si="237"/>
        <v>43556</v>
      </c>
      <c r="G1380" s="538">
        <f t="shared" si="238"/>
        <v>43646</v>
      </c>
      <c r="H1380" s="538">
        <f>'Information Input'!$H$35</f>
        <v>43555</v>
      </c>
      <c r="I1380" s="537" t="str">
        <f>'Information Input'!$J$22</f>
        <v>Quarterly</v>
      </c>
      <c r="J1380" s="538">
        <f>'Information Input'!$H$30</f>
        <v>43555</v>
      </c>
      <c r="K1380" s="537">
        <f>'Information Input'!$J$18</f>
        <v>2019</v>
      </c>
      <c r="L1380" s="539" t="s">
        <v>96</v>
      </c>
      <c r="M1380" s="540" t="s">
        <v>241</v>
      </c>
      <c r="N1380" s="541" t="s">
        <v>241</v>
      </c>
      <c r="O1380" s="542" t="s">
        <v>671</v>
      </c>
      <c r="P1380" s="537">
        <v>21</v>
      </c>
      <c r="Q1380" s="541" t="s">
        <v>163</v>
      </c>
      <c r="R1380" s="541" t="s">
        <v>235</v>
      </c>
      <c r="S1380" s="543">
        <f>'Report 1'!$AR$18</f>
        <v>0</v>
      </c>
      <c r="T1380" s="544">
        <f>'Report 1'!$AR$41</f>
        <v>0</v>
      </c>
      <c r="U1380" s="545">
        <f>'Report 1'!$AR$127</f>
        <v>0</v>
      </c>
      <c r="AL1380" s="546" t="s">
        <v>669</v>
      </c>
      <c r="AM1380" s="547">
        <v>2</v>
      </c>
      <c r="AN1380" s="547" t="str">
        <f>'Information Input'!$M$14</f>
        <v xml:space="preserve">      -      </v>
      </c>
      <c r="AO1380" s="547" t="s">
        <v>137</v>
      </c>
      <c r="AP1380" s="538">
        <f t="shared" si="233"/>
        <v>43647</v>
      </c>
      <c r="AQ1380" s="538">
        <f t="shared" si="234"/>
        <v>43738</v>
      </c>
      <c r="AR1380" s="538">
        <f>'Information Input'!$H$35</f>
        <v>43555</v>
      </c>
      <c r="AS1380" s="547" t="str">
        <f>'Information Input'!$J$22</f>
        <v>Quarterly</v>
      </c>
      <c r="AT1380" s="538">
        <f>'Information Input'!$H$30</f>
        <v>43555</v>
      </c>
      <c r="AU1380" s="547">
        <f>'Information Input'!$J$18</f>
        <v>2019</v>
      </c>
      <c r="AV1380" s="547" t="s">
        <v>104</v>
      </c>
      <c r="AW1380" s="547" t="s">
        <v>105</v>
      </c>
      <c r="AX1380" s="547" t="s">
        <v>103</v>
      </c>
      <c r="AY1380" s="548" t="s">
        <v>671</v>
      </c>
      <c r="AZ1380" s="547">
        <v>35</v>
      </c>
      <c r="BA1380" s="549" t="s">
        <v>177</v>
      </c>
      <c r="BB1380" s="543" t="s">
        <v>235</v>
      </c>
      <c r="BC1380" s="550">
        <f>'Report 2'!$V312</f>
        <v>0</v>
      </c>
      <c r="BD1380" s="550">
        <f>'Report 2'!$W312</f>
        <v>0</v>
      </c>
      <c r="BE1380" s="550">
        <f>'Report 2'!$X312</f>
        <v>0</v>
      </c>
      <c r="BF1380" s="550">
        <f>'Report 2'!$Y312</f>
        <v>0</v>
      </c>
      <c r="BG1380" s="550">
        <f>'Report 2'!$Z312</f>
        <v>0</v>
      </c>
      <c r="BH1380" s="550">
        <f>'Report 2'!$AA312</f>
        <v>0</v>
      </c>
      <c r="BI1380" s="550">
        <f>'Report 2'!$AB312</f>
        <v>0</v>
      </c>
      <c r="CC1380" s="542" t="s">
        <v>669</v>
      </c>
      <c r="CD1380" s="1014" t="s">
        <v>672</v>
      </c>
      <c r="CE1380" s="1014" t="str">
        <f>'Information Input'!$M$14</f>
        <v xml:space="preserve">      -      </v>
      </c>
      <c r="CF1380" s="551" t="s">
        <v>138</v>
      </c>
      <c r="CG1380" s="552">
        <f t="shared" si="231"/>
        <v>43739</v>
      </c>
      <c r="CH1380" s="552">
        <f t="shared" si="232"/>
        <v>43830</v>
      </c>
      <c r="CI1380" s="552">
        <f>'Information Input'!$H$35</f>
        <v>43555</v>
      </c>
      <c r="CJ1380" s="551" t="str">
        <f>'Information Input'!$J$22</f>
        <v>Quarterly</v>
      </c>
      <c r="CK1380" s="552">
        <f>'Information Input'!$H$30</f>
        <v>43555</v>
      </c>
      <c r="CL1380" s="551">
        <f>'Information Input'!$J$18</f>
        <v>2019</v>
      </c>
      <c r="CM1380" s="551" t="s">
        <v>92</v>
      </c>
      <c r="CN1380" s="1014" t="s">
        <v>93</v>
      </c>
      <c r="CO1380" s="542" t="s">
        <v>91</v>
      </c>
      <c r="CP1380" s="542" t="s">
        <v>671</v>
      </c>
      <c r="CQ1380" s="551">
        <v>19</v>
      </c>
      <c r="CR1380" s="542" t="s">
        <v>161</v>
      </c>
      <c r="CS1380" s="542" t="s">
        <v>235</v>
      </c>
      <c r="CT1380" s="1015">
        <f>'Report 1'!$K$18</f>
        <v>0</v>
      </c>
      <c r="CU1380" s="1016">
        <f>SUMIF('Report 4A'!$G$16:$G$95,$CQ1380,'Report 4A'!$S$16:$S$95)</f>
        <v>0</v>
      </c>
      <c r="CV1380" s="1017">
        <f t="shared" si="235"/>
        <v>0</v>
      </c>
    </row>
    <row r="1381" spans="2:100">
      <c r="B1381" s="535" t="s">
        <v>669</v>
      </c>
      <c r="C1381" s="536">
        <v>1</v>
      </c>
      <c r="D1381" s="537" t="str">
        <f>'Information Input'!$M$14</f>
        <v xml:space="preserve">      -      </v>
      </c>
      <c r="E1381" s="537" t="s">
        <v>136</v>
      </c>
      <c r="F1381" s="538">
        <f t="shared" si="237"/>
        <v>43556</v>
      </c>
      <c r="G1381" s="538">
        <f t="shared" si="238"/>
        <v>43646</v>
      </c>
      <c r="H1381" s="538">
        <f>'Information Input'!$H$35</f>
        <v>43555</v>
      </c>
      <c r="I1381" s="537" t="str">
        <f>'Information Input'!$J$22</f>
        <v>Quarterly</v>
      </c>
      <c r="J1381" s="538">
        <f>'Information Input'!$H$30</f>
        <v>43555</v>
      </c>
      <c r="K1381" s="537">
        <f>'Information Input'!$J$18</f>
        <v>2019</v>
      </c>
      <c r="L1381" s="539" t="s">
        <v>96</v>
      </c>
      <c r="M1381" s="540" t="s">
        <v>241</v>
      </c>
      <c r="N1381" s="541" t="s">
        <v>241</v>
      </c>
      <c r="O1381" s="542" t="s">
        <v>671</v>
      </c>
      <c r="P1381" s="537">
        <v>22</v>
      </c>
      <c r="Q1381" s="541" t="s">
        <v>164</v>
      </c>
      <c r="R1381" s="541" t="s">
        <v>236</v>
      </c>
      <c r="S1381" s="543">
        <f>'Report 1'!$AR$18</f>
        <v>0</v>
      </c>
      <c r="T1381" s="544">
        <f>'Report 1'!$AR$42</f>
        <v>0</v>
      </c>
      <c r="U1381" s="545">
        <f>'Report 1'!$AR$128</f>
        <v>0</v>
      </c>
      <c r="AL1381" s="546" t="s">
        <v>669</v>
      </c>
      <c r="AM1381" s="547">
        <v>2</v>
      </c>
      <c r="AN1381" s="547" t="str">
        <f>'Information Input'!$M$14</f>
        <v xml:space="preserve">      -      </v>
      </c>
      <c r="AO1381" s="547" t="s">
        <v>137</v>
      </c>
      <c r="AP1381" s="538">
        <f t="shared" si="233"/>
        <v>43647</v>
      </c>
      <c r="AQ1381" s="538">
        <f t="shared" si="234"/>
        <v>43738</v>
      </c>
      <c r="AR1381" s="538">
        <f>'Information Input'!$H$35</f>
        <v>43555</v>
      </c>
      <c r="AS1381" s="547" t="str">
        <f>'Information Input'!$J$22</f>
        <v>Quarterly</v>
      </c>
      <c r="AT1381" s="538">
        <f>'Information Input'!$H$30</f>
        <v>43555</v>
      </c>
      <c r="AU1381" s="547">
        <f>'Information Input'!$J$18</f>
        <v>2019</v>
      </c>
      <c r="AV1381" s="547" t="s">
        <v>104</v>
      </c>
      <c r="AW1381" s="547" t="s">
        <v>105</v>
      </c>
      <c r="AX1381" s="547" t="s">
        <v>103</v>
      </c>
      <c r="AY1381" s="548" t="s">
        <v>671</v>
      </c>
      <c r="AZ1381" s="547">
        <v>36</v>
      </c>
      <c r="BA1381" s="549" t="s">
        <v>178</v>
      </c>
      <c r="BB1381" s="543" t="s">
        <v>235</v>
      </c>
      <c r="BC1381" s="550">
        <f>'Report 2'!$V313</f>
        <v>0</v>
      </c>
      <c r="BD1381" s="550">
        <f>'Report 2'!$W313</f>
        <v>0</v>
      </c>
      <c r="BE1381" s="550">
        <f>'Report 2'!$X313</f>
        <v>0</v>
      </c>
      <c r="BF1381" s="550">
        <f>'Report 2'!$Y313</f>
        <v>0</v>
      </c>
      <c r="BG1381" s="550">
        <f>'Report 2'!$Z313</f>
        <v>0</v>
      </c>
      <c r="BH1381" s="550">
        <f>'Report 2'!$AA313</f>
        <v>0</v>
      </c>
      <c r="BI1381" s="550">
        <f>'Report 2'!$AB313</f>
        <v>0</v>
      </c>
      <c r="CC1381" s="542" t="s">
        <v>669</v>
      </c>
      <c r="CD1381" s="1014" t="s">
        <v>672</v>
      </c>
      <c r="CE1381" s="1014" t="str">
        <f>'Information Input'!$M$14</f>
        <v xml:space="preserve">      -      </v>
      </c>
      <c r="CF1381" s="551" t="s">
        <v>138</v>
      </c>
      <c r="CG1381" s="552">
        <f t="shared" si="231"/>
        <v>43739</v>
      </c>
      <c r="CH1381" s="552">
        <f t="shared" si="232"/>
        <v>43830</v>
      </c>
      <c r="CI1381" s="552">
        <f>'Information Input'!$H$35</f>
        <v>43555</v>
      </c>
      <c r="CJ1381" s="551" t="str">
        <f>'Information Input'!$J$22</f>
        <v>Quarterly</v>
      </c>
      <c r="CK1381" s="552">
        <f>'Information Input'!$H$30</f>
        <v>43555</v>
      </c>
      <c r="CL1381" s="551">
        <f>'Information Input'!$J$18</f>
        <v>2019</v>
      </c>
      <c r="CM1381" s="551" t="s">
        <v>92</v>
      </c>
      <c r="CN1381" s="1014" t="s">
        <v>93</v>
      </c>
      <c r="CO1381" s="542" t="s">
        <v>91</v>
      </c>
      <c r="CP1381" s="542" t="s">
        <v>671</v>
      </c>
      <c r="CQ1381" s="551">
        <v>20</v>
      </c>
      <c r="CR1381" s="542" t="s">
        <v>162</v>
      </c>
      <c r="CS1381" s="542" t="s">
        <v>235</v>
      </c>
      <c r="CT1381" s="1015">
        <f>'Report 1'!$K$18</f>
        <v>0</v>
      </c>
      <c r="CU1381" s="1016">
        <f>SUMIF('Report 4A'!$G$16:$G$95,$CQ1381,'Report 4A'!$S$16:$S$95)</f>
        <v>0</v>
      </c>
      <c r="CV1381" s="1017">
        <f t="shared" si="235"/>
        <v>0</v>
      </c>
    </row>
    <row r="1382" spans="2:100">
      <c r="B1382" s="535" t="s">
        <v>669</v>
      </c>
      <c r="C1382" s="536">
        <v>1</v>
      </c>
      <c r="D1382" s="537" t="str">
        <f>'Information Input'!$M$14</f>
        <v xml:space="preserve">      -      </v>
      </c>
      <c r="E1382" s="537" t="s">
        <v>136</v>
      </c>
      <c r="F1382" s="538">
        <f t="shared" si="237"/>
        <v>43556</v>
      </c>
      <c r="G1382" s="538">
        <f t="shared" si="238"/>
        <v>43646</v>
      </c>
      <c r="H1382" s="538">
        <f>'Information Input'!$H$35</f>
        <v>43555</v>
      </c>
      <c r="I1382" s="537" t="str">
        <f>'Information Input'!$J$22</f>
        <v>Quarterly</v>
      </c>
      <c r="J1382" s="538">
        <f>'Information Input'!$H$30</f>
        <v>43555</v>
      </c>
      <c r="K1382" s="537">
        <f>'Information Input'!$J$18</f>
        <v>2019</v>
      </c>
      <c r="L1382" s="539" t="s">
        <v>96</v>
      </c>
      <c r="M1382" s="540" t="s">
        <v>241</v>
      </c>
      <c r="N1382" s="541" t="s">
        <v>241</v>
      </c>
      <c r="O1382" s="542" t="s">
        <v>671</v>
      </c>
      <c r="P1382" s="537">
        <v>23</v>
      </c>
      <c r="Q1382" s="541" t="s">
        <v>165</v>
      </c>
      <c r="R1382" s="541" t="s">
        <v>236</v>
      </c>
      <c r="S1382" s="543">
        <f>'Report 1'!$AR$18</f>
        <v>0</v>
      </c>
      <c r="T1382" s="544">
        <f>'Report 1'!$AR$43</f>
        <v>0</v>
      </c>
      <c r="U1382" s="545">
        <f>'Report 1'!$AR$129</f>
        <v>0</v>
      </c>
      <c r="AL1382" s="546" t="s">
        <v>669</v>
      </c>
      <c r="AM1382" s="547">
        <v>2</v>
      </c>
      <c r="AN1382" s="547" t="str">
        <f>'Information Input'!$M$14</f>
        <v xml:space="preserve">      -      </v>
      </c>
      <c r="AO1382" s="547" t="s">
        <v>137</v>
      </c>
      <c r="AP1382" s="538">
        <f t="shared" si="233"/>
        <v>43647</v>
      </c>
      <c r="AQ1382" s="538">
        <f t="shared" si="234"/>
        <v>43738</v>
      </c>
      <c r="AR1382" s="538">
        <f>'Information Input'!$H$35</f>
        <v>43555</v>
      </c>
      <c r="AS1382" s="547" t="str">
        <f>'Information Input'!$J$22</f>
        <v>Quarterly</v>
      </c>
      <c r="AT1382" s="538">
        <f>'Information Input'!$H$30</f>
        <v>43555</v>
      </c>
      <c r="AU1382" s="547">
        <f>'Information Input'!$J$18</f>
        <v>2019</v>
      </c>
      <c r="AV1382" s="547" t="s">
        <v>104</v>
      </c>
      <c r="AW1382" s="547" t="s">
        <v>105</v>
      </c>
      <c r="AX1382" s="547" t="s">
        <v>103</v>
      </c>
      <c r="AY1382" s="548" t="s">
        <v>671</v>
      </c>
      <c r="AZ1382" s="547">
        <v>37</v>
      </c>
      <c r="BA1382" s="549" t="s">
        <v>179</v>
      </c>
      <c r="BB1382" s="543" t="s">
        <v>231</v>
      </c>
      <c r="BC1382" s="550">
        <f>'Report 2'!$V314</f>
        <v>0</v>
      </c>
      <c r="BD1382" s="550">
        <f>'Report 2'!$W314</f>
        <v>0</v>
      </c>
      <c r="BE1382" s="550">
        <f>'Report 2'!$X314</f>
        <v>0</v>
      </c>
      <c r="BF1382" s="550">
        <f>'Report 2'!$Y314</f>
        <v>0</v>
      </c>
      <c r="BG1382" s="550">
        <f>'Report 2'!$Z314</f>
        <v>0</v>
      </c>
      <c r="BH1382" s="550">
        <f>'Report 2'!$AA314</f>
        <v>0</v>
      </c>
      <c r="BI1382" s="550">
        <f>'Report 2'!$AB314</f>
        <v>0</v>
      </c>
      <c r="CC1382" s="542" t="s">
        <v>669</v>
      </c>
      <c r="CD1382" s="1014" t="s">
        <v>672</v>
      </c>
      <c r="CE1382" s="1014" t="str">
        <f>'Information Input'!$M$14</f>
        <v xml:space="preserve">      -      </v>
      </c>
      <c r="CF1382" s="551" t="s">
        <v>138</v>
      </c>
      <c r="CG1382" s="552">
        <f t="shared" si="231"/>
        <v>43739</v>
      </c>
      <c r="CH1382" s="552">
        <f t="shared" si="232"/>
        <v>43830</v>
      </c>
      <c r="CI1382" s="552">
        <f>'Information Input'!$H$35</f>
        <v>43555</v>
      </c>
      <c r="CJ1382" s="551" t="str">
        <f>'Information Input'!$J$22</f>
        <v>Quarterly</v>
      </c>
      <c r="CK1382" s="552">
        <f>'Information Input'!$H$30</f>
        <v>43555</v>
      </c>
      <c r="CL1382" s="551">
        <f>'Information Input'!$J$18</f>
        <v>2019</v>
      </c>
      <c r="CM1382" s="551" t="s">
        <v>92</v>
      </c>
      <c r="CN1382" s="1014" t="s">
        <v>93</v>
      </c>
      <c r="CO1382" s="542" t="s">
        <v>91</v>
      </c>
      <c r="CP1382" s="542" t="s">
        <v>671</v>
      </c>
      <c r="CQ1382" s="551">
        <v>21</v>
      </c>
      <c r="CR1382" s="542" t="s">
        <v>163</v>
      </c>
      <c r="CS1382" s="542" t="s">
        <v>235</v>
      </c>
      <c r="CT1382" s="1015">
        <f>'Report 1'!$K$18</f>
        <v>0</v>
      </c>
      <c r="CU1382" s="1016">
        <f>SUMIF('Report 4A'!$G$16:$G$95,$CQ1382,'Report 4A'!$S$16:$S$95)</f>
        <v>0</v>
      </c>
      <c r="CV1382" s="1017">
        <f t="shared" si="235"/>
        <v>0</v>
      </c>
    </row>
    <row r="1383" spans="2:100">
      <c r="B1383" s="535" t="s">
        <v>669</v>
      </c>
      <c r="C1383" s="536">
        <v>1</v>
      </c>
      <c r="D1383" s="537" t="str">
        <f>'Information Input'!$M$14</f>
        <v xml:space="preserve">      -      </v>
      </c>
      <c r="E1383" s="537" t="s">
        <v>136</v>
      </c>
      <c r="F1383" s="538">
        <f t="shared" si="237"/>
        <v>43556</v>
      </c>
      <c r="G1383" s="538">
        <f t="shared" si="238"/>
        <v>43646</v>
      </c>
      <c r="H1383" s="538">
        <f>'Information Input'!$H$35</f>
        <v>43555</v>
      </c>
      <c r="I1383" s="537" t="str">
        <f>'Information Input'!$J$22</f>
        <v>Quarterly</v>
      </c>
      <c r="J1383" s="538">
        <f>'Information Input'!$H$30</f>
        <v>43555</v>
      </c>
      <c r="K1383" s="537">
        <f>'Information Input'!$J$18</f>
        <v>2019</v>
      </c>
      <c r="L1383" s="539" t="s">
        <v>96</v>
      </c>
      <c r="M1383" s="540" t="s">
        <v>241</v>
      </c>
      <c r="N1383" s="541" t="s">
        <v>241</v>
      </c>
      <c r="O1383" s="542" t="s">
        <v>671</v>
      </c>
      <c r="P1383" s="537">
        <v>24</v>
      </c>
      <c r="Q1383" s="541" t="s">
        <v>166</v>
      </c>
      <c r="R1383" s="541" t="s">
        <v>233</v>
      </c>
      <c r="S1383" s="543">
        <f>'Report 1'!$AR$18</f>
        <v>0</v>
      </c>
      <c r="T1383" s="544">
        <f>'Report 1'!$AR$44</f>
        <v>0</v>
      </c>
      <c r="U1383" s="545">
        <f>'Report 1'!$AR$130</f>
        <v>0</v>
      </c>
      <c r="AL1383" s="546" t="s">
        <v>669</v>
      </c>
      <c r="AM1383" s="547">
        <v>2</v>
      </c>
      <c r="AN1383" s="547" t="str">
        <f>'Information Input'!$M$14</f>
        <v xml:space="preserve">      -      </v>
      </c>
      <c r="AO1383" s="547" t="s">
        <v>137</v>
      </c>
      <c r="AP1383" s="538">
        <f t="shared" si="233"/>
        <v>43647</v>
      </c>
      <c r="AQ1383" s="538">
        <f t="shared" si="234"/>
        <v>43738</v>
      </c>
      <c r="AR1383" s="538">
        <f>'Information Input'!$H$35</f>
        <v>43555</v>
      </c>
      <c r="AS1383" s="547" t="str">
        <f>'Information Input'!$J$22</f>
        <v>Quarterly</v>
      </c>
      <c r="AT1383" s="538">
        <f>'Information Input'!$H$30</f>
        <v>43555</v>
      </c>
      <c r="AU1383" s="547">
        <f>'Information Input'!$J$18</f>
        <v>2019</v>
      </c>
      <c r="AV1383" s="547" t="s">
        <v>104</v>
      </c>
      <c r="AW1383" s="547" t="s">
        <v>105</v>
      </c>
      <c r="AX1383" s="547" t="s">
        <v>103</v>
      </c>
      <c r="AY1383" s="548" t="s">
        <v>671</v>
      </c>
      <c r="AZ1383" s="547">
        <v>38</v>
      </c>
      <c r="BA1383" s="549" t="s">
        <v>180</v>
      </c>
      <c r="BB1383" s="543" t="s">
        <v>233</v>
      </c>
      <c r="BC1383" s="550">
        <f>'Report 2'!$V315</f>
        <v>0</v>
      </c>
      <c r="BD1383" s="550">
        <f>'Report 2'!$W315</f>
        <v>0</v>
      </c>
      <c r="BE1383" s="550">
        <f>'Report 2'!$X315</f>
        <v>0</v>
      </c>
      <c r="BF1383" s="550">
        <f>'Report 2'!$Y315</f>
        <v>0</v>
      </c>
      <c r="BG1383" s="550">
        <f>'Report 2'!$Z315</f>
        <v>0</v>
      </c>
      <c r="BH1383" s="550">
        <f>'Report 2'!$AA315</f>
        <v>0</v>
      </c>
      <c r="BI1383" s="550">
        <f>'Report 2'!$AB315</f>
        <v>0</v>
      </c>
      <c r="CC1383" s="542" t="s">
        <v>669</v>
      </c>
      <c r="CD1383" s="1014" t="s">
        <v>672</v>
      </c>
      <c r="CE1383" s="1014" t="str">
        <f>'Information Input'!$M$14</f>
        <v xml:space="preserve">      -      </v>
      </c>
      <c r="CF1383" s="551" t="s">
        <v>138</v>
      </c>
      <c r="CG1383" s="552">
        <f t="shared" si="231"/>
        <v>43739</v>
      </c>
      <c r="CH1383" s="552">
        <f t="shared" si="232"/>
        <v>43830</v>
      </c>
      <c r="CI1383" s="552">
        <f>'Information Input'!$H$35</f>
        <v>43555</v>
      </c>
      <c r="CJ1383" s="551" t="str">
        <f>'Information Input'!$J$22</f>
        <v>Quarterly</v>
      </c>
      <c r="CK1383" s="552">
        <f>'Information Input'!$H$30</f>
        <v>43555</v>
      </c>
      <c r="CL1383" s="551">
        <f>'Information Input'!$J$18</f>
        <v>2019</v>
      </c>
      <c r="CM1383" s="551" t="s">
        <v>92</v>
      </c>
      <c r="CN1383" s="1014" t="s">
        <v>93</v>
      </c>
      <c r="CO1383" s="542" t="s">
        <v>91</v>
      </c>
      <c r="CP1383" s="542" t="s">
        <v>671</v>
      </c>
      <c r="CQ1383" s="551">
        <v>22</v>
      </c>
      <c r="CR1383" s="542" t="s">
        <v>164</v>
      </c>
      <c r="CS1383" s="542" t="s">
        <v>236</v>
      </c>
      <c r="CT1383" s="1015">
        <f>'Report 1'!$K$18</f>
        <v>0</v>
      </c>
      <c r="CU1383" s="1016">
        <f>SUMIF('Report 4A'!$G$16:$G$95,$CQ1383,'Report 4A'!$S$16:$S$95)</f>
        <v>0</v>
      </c>
      <c r="CV1383" s="1017">
        <f t="shared" si="235"/>
        <v>0</v>
      </c>
    </row>
    <row r="1384" spans="2:100">
      <c r="B1384" s="535" t="s">
        <v>669</v>
      </c>
      <c r="C1384" s="536">
        <v>1</v>
      </c>
      <c r="D1384" s="537" t="str">
        <f>'Information Input'!$M$14</f>
        <v xml:space="preserve">      -      </v>
      </c>
      <c r="E1384" s="537" t="s">
        <v>136</v>
      </c>
      <c r="F1384" s="538">
        <f t="shared" si="237"/>
        <v>43556</v>
      </c>
      <c r="G1384" s="538">
        <f t="shared" si="238"/>
        <v>43646</v>
      </c>
      <c r="H1384" s="538">
        <f>'Information Input'!$H$35</f>
        <v>43555</v>
      </c>
      <c r="I1384" s="537" t="str">
        <f>'Information Input'!$J$22</f>
        <v>Quarterly</v>
      </c>
      <c r="J1384" s="538">
        <f>'Information Input'!$H$30</f>
        <v>43555</v>
      </c>
      <c r="K1384" s="537">
        <f>'Information Input'!$J$18</f>
        <v>2019</v>
      </c>
      <c r="L1384" s="539" t="s">
        <v>96</v>
      </c>
      <c r="M1384" s="540" t="s">
        <v>241</v>
      </c>
      <c r="N1384" s="541" t="s">
        <v>241</v>
      </c>
      <c r="O1384" s="542" t="s">
        <v>671</v>
      </c>
      <c r="P1384" s="537">
        <v>25</v>
      </c>
      <c r="Q1384" s="541" t="s">
        <v>167</v>
      </c>
      <c r="R1384" s="541" t="s">
        <v>233</v>
      </c>
      <c r="S1384" s="543">
        <f>'Report 1'!$AR$18</f>
        <v>0</v>
      </c>
      <c r="T1384" s="544">
        <f>'Report 1'!$AR$45</f>
        <v>0</v>
      </c>
      <c r="U1384" s="545">
        <f>'Report 1'!$AR$131</f>
        <v>0</v>
      </c>
      <c r="AL1384" s="546" t="s">
        <v>669</v>
      </c>
      <c r="AM1384" s="547">
        <v>2</v>
      </c>
      <c r="AN1384" s="547" t="str">
        <f>'Information Input'!$M$14</f>
        <v xml:space="preserve">      -      </v>
      </c>
      <c r="AO1384" s="547" t="s">
        <v>137</v>
      </c>
      <c r="AP1384" s="538">
        <f t="shared" si="233"/>
        <v>43647</v>
      </c>
      <c r="AQ1384" s="538">
        <f t="shared" si="234"/>
        <v>43738</v>
      </c>
      <c r="AR1384" s="538">
        <f>'Information Input'!$H$35</f>
        <v>43555</v>
      </c>
      <c r="AS1384" s="547" t="str">
        <f>'Information Input'!$J$22</f>
        <v>Quarterly</v>
      </c>
      <c r="AT1384" s="538">
        <f>'Information Input'!$H$30</f>
        <v>43555</v>
      </c>
      <c r="AU1384" s="547">
        <f>'Information Input'!$J$18</f>
        <v>2019</v>
      </c>
      <c r="AV1384" s="547" t="s">
        <v>104</v>
      </c>
      <c r="AW1384" s="547" t="s">
        <v>105</v>
      </c>
      <c r="AX1384" s="547" t="s">
        <v>103</v>
      </c>
      <c r="AY1384" s="548" t="s">
        <v>671</v>
      </c>
      <c r="AZ1384" s="547">
        <v>39</v>
      </c>
      <c r="BA1384" s="549" t="s">
        <v>181</v>
      </c>
      <c r="BB1384" s="543" t="s">
        <v>233</v>
      </c>
      <c r="BC1384" s="550">
        <f>'Report 2'!$V316</f>
        <v>0</v>
      </c>
      <c r="BD1384" s="550">
        <f>'Report 2'!$W316</f>
        <v>0</v>
      </c>
      <c r="BE1384" s="550">
        <f>'Report 2'!$X316</f>
        <v>0</v>
      </c>
      <c r="BF1384" s="550">
        <f>'Report 2'!$Y316</f>
        <v>0</v>
      </c>
      <c r="BG1384" s="550">
        <f>'Report 2'!$Z316</f>
        <v>0</v>
      </c>
      <c r="BH1384" s="550">
        <f>'Report 2'!$AA316</f>
        <v>0</v>
      </c>
      <c r="BI1384" s="550">
        <f>'Report 2'!$AB316</f>
        <v>0</v>
      </c>
      <c r="CC1384" s="542" t="s">
        <v>669</v>
      </c>
      <c r="CD1384" s="1014" t="s">
        <v>672</v>
      </c>
      <c r="CE1384" s="1014" t="str">
        <f>'Information Input'!$M$14</f>
        <v xml:space="preserve">      -      </v>
      </c>
      <c r="CF1384" s="551" t="s">
        <v>138</v>
      </c>
      <c r="CG1384" s="552">
        <f t="shared" si="231"/>
        <v>43739</v>
      </c>
      <c r="CH1384" s="552">
        <f t="shared" si="232"/>
        <v>43830</v>
      </c>
      <c r="CI1384" s="552">
        <f>'Information Input'!$H$35</f>
        <v>43555</v>
      </c>
      <c r="CJ1384" s="551" t="str">
        <f>'Information Input'!$J$22</f>
        <v>Quarterly</v>
      </c>
      <c r="CK1384" s="552">
        <f>'Information Input'!$H$30</f>
        <v>43555</v>
      </c>
      <c r="CL1384" s="551">
        <f>'Information Input'!$J$18</f>
        <v>2019</v>
      </c>
      <c r="CM1384" s="551" t="s">
        <v>92</v>
      </c>
      <c r="CN1384" s="1014" t="s">
        <v>93</v>
      </c>
      <c r="CO1384" s="542" t="s">
        <v>91</v>
      </c>
      <c r="CP1384" s="542" t="s">
        <v>671</v>
      </c>
      <c r="CQ1384" s="551">
        <v>23</v>
      </c>
      <c r="CR1384" s="542" t="s">
        <v>165</v>
      </c>
      <c r="CS1384" s="542" t="s">
        <v>236</v>
      </c>
      <c r="CT1384" s="1015">
        <f>'Report 1'!$K$18</f>
        <v>0</v>
      </c>
      <c r="CU1384" s="1016">
        <f>SUMIF('Report 4A'!$G$16:$G$95,$CQ1384,'Report 4A'!$S$16:$S$95)</f>
        <v>0</v>
      </c>
      <c r="CV1384" s="1017">
        <f t="shared" si="235"/>
        <v>0</v>
      </c>
    </row>
    <row r="1385" spans="2:100">
      <c r="B1385" s="535" t="s">
        <v>669</v>
      </c>
      <c r="C1385" s="536">
        <v>1</v>
      </c>
      <c r="D1385" s="537" t="str">
        <f>'Information Input'!$M$14</f>
        <v xml:space="preserve">      -      </v>
      </c>
      <c r="E1385" s="537" t="s">
        <v>136</v>
      </c>
      <c r="F1385" s="538">
        <f t="shared" si="237"/>
        <v>43556</v>
      </c>
      <c r="G1385" s="538">
        <f t="shared" si="238"/>
        <v>43646</v>
      </c>
      <c r="H1385" s="538">
        <f>'Information Input'!$H$35</f>
        <v>43555</v>
      </c>
      <c r="I1385" s="537" t="str">
        <f>'Information Input'!$J$22</f>
        <v>Quarterly</v>
      </c>
      <c r="J1385" s="538">
        <f>'Information Input'!$H$30</f>
        <v>43555</v>
      </c>
      <c r="K1385" s="537">
        <f>'Information Input'!$J$18</f>
        <v>2019</v>
      </c>
      <c r="L1385" s="539" t="s">
        <v>96</v>
      </c>
      <c r="M1385" s="540" t="s">
        <v>241</v>
      </c>
      <c r="N1385" s="541" t="s">
        <v>241</v>
      </c>
      <c r="O1385" s="542" t="s">
        <v>671</v>
      </c>
      <c r="P1385" s="537">
        <v>26</v>
      </c>
      <c r="Q1385" s="541" t="s">
        <v>168</v>
      </c>
      <c r="R1385" s="541" t="s">
        <v>237</v>
      </c>
      <c r="S1385" s="543">
        <f>'Report 1'!$AR$18</f>
        <v>0</v>
      </c>
      <c r="T1385" s="544">
        <f>'Report 1'!$AR$46</f>
        <v>0</v>
      </c>
      <c r="U1385" s="545">
        <f>'Report 1'!$AR$132</f>
        <v>0</v>
      </c>
      <c r="AL1385" s="546" t="s">
        <v>669</v>
      </c>
      <c r="AM1385" s="547">
        <v>2</v>
      </c>
      <c r="AN1385" s="547" t="str">
        <f>'Information Input'!$M$14</f>
        <v xml:space="preserve">      -      </v>
      </c>
      <c r="AO1385" s="547" t="s">
        <v>137</v>
      </c>
      <c r="AP1385" s="538">
        <f t="shared" si="233"/>
        <v>43647</v>
      </c>
      <c r="AQ1385" s="538">
        <f t="shared" si="234"/>
        <v>43738</v>
      </c>
      <c r="AR1385" s="538">
        <f>'Information Input'!$H$35</f>
        <v>43555</v>
      </c>
      <c r="AS1385" s="547" t="str">
        <f>'Information Input'!$J$22</f>
        <v>Quarterly</v>
      </c>
      <c r="AT1385" s="538">
        <f>'Information Input'!$H$30</f>
        <v>43555</v>
      </c>
      <c r="AU1385" s="547">
        <f>'Information Input'!$J$18</f>
        <v>2019</v>
      </c>
      <c r="AV1385" s="547" t="s">
        <v>104</v>
      </c>
      <c r="AW1385" s="547" t="s">
        <v>105</v>
      </c>
      <c r="AX1385" s="547" t="s">
        <v>103</v>
      </c>
      <c r="AY1385" s="548" t="s">
        <v>671</v>
      </c>
      <c r="AZ1385" s="547">
        <v>40</v>
      </c>
      <c r="BA1385" s="549" t="s">
        <v>182</v>
      </c>
      <c r="BB1385" s="543" t="s">
        <v>238</v>
      </c>
      <c r="BC1385" s="550">
        <f>'Report 2'!$V317</f>
        <v>0</v>
      </c>
      <c r="BD1385" s="550">
        <f>'Report 2'!$W317</f>
        <v>0</v>
      </c>
      <c r="BE1385" s="550">
        <f>'Report 2'!$X317</f>
        <v>0</v>
      </c>
      <c r="BF1385" s="550">
        <f>'Report 2'!$Y317</f>
        <v>0</v>
      </c>
      <c r="BG1385" s="550">
        <f>'Report 2'!$Z317</f>
        <v>0</v>
      </c>
      <c r="BH1385" s="550">
        <f>'Report 2'!$AA317</f>
        <v>0</v>
      </c>
      <c r="BI1385" s="550">
        <f>'Report 2'!$AB317</f>
        <v>0</v>
      </c>
      <c r="CC1385" s="542" t="s">
        <v>669</v>
      </c>
      <c r="CD1385" s="1014" t="s">
        <v>672</v>
      </c>
      <c r="CE1385" s="1014" t="str">
        <f>'Information Input'!$M$14</f>
        <v xml:space="preserve">      -      </v>
      </c>
      <c r="CF1385" s="551" t="s">
        <v>138</v>
      </c>
      <c r="CG1385" s="552">
        <f t="shared" si="231"/>
        <v>43739</v>
      </c>
      <c r="CH1385" s="552">
        <f t="shared" si="232"/>
        <v>43830</v>
      </c>
      <c r="CI1385" s="552">
        <f>'Information Input'!$H$35</f>
        <v>43555</v>
      </c>
      <c r="CJ1385" s="551" t="str">
        <f>'Information Input'!$J$22</f>
        <v>Quarterly</v>
      </c>
      <c r="CK1385" s="552">
        <f>'Information Input'!$H$30</f>
        <v>43555</v>
      </c>
      <c r="CL1385" s="551">
        <f>'Information Input'!$J$18</f>
        <v>2019</v>
      </c>
      <c r="CM1385" s="551" t="s">
        <v>92</v>
      </c>
      <c r="CN1385" s="1014" t="s">
        <v>93</v>
      </c>
      <c r="CO1385" s="542" t="s">
        <v>91</v>
      </c>
      <c r="CP1385" s="542" t="s">
        <v>671</v>
      </c>
      <c r="CQ1385" s="551">
        <v>24</v>
      </c>
      <c r="CR1385" s="542" t="s">
        <v>166</v>
      </c>
      <c r="CS1385" s="542" t="s">
        <v>233</v>
      </c>
      <c r="CT1385" s="1015">
        <f>'Report 1'!$K$18</f>
        <v>0</v>
      </c>
      <c r="CU1385" s="1016">
        <f>SUMIF('Report 4A'!$G$16:$G$95,$CQ1385,'Report 4A'!$S$16:$S$95)</f>
        <v>0</v>
      </c>
      <c r="CV1385" s="1017">
        <f t="shared" si="235"/>
        <v>0</v>
      </c>
    </row>
    <row r="1386" spans="2:100">
      <c r="B1386" s="535" t="s">
        <v>669</v>
      </c>
      <c r="C1386" s="536">
        <v>1</v>
      </c>
      <c r="D1386" s="537" t="str">
        <f>'Information Input'!$M$14</f>
        <v xml:space="preserve">      -      </v>
      </c>
      <c r="E1386" s="537" t="s">
        <v>136</v>
      </c>
      <c r="F1386" s="538">
        <f t="shared" si="237"/>
        <v>43556</v>
      </c>
      <c r="G1386" s="538">
        <f t="shared" si="238"/>
        <v>43646</v>
      </c>
      <c r="H1386" s="538">
        <f>'Information Input'!$H$35</f>
        <v>43555</v>
      </c>
      <c r="I1386" s="537" t="str">
        <f>'Information Input'!$J$22</f>
        <v>Quarterly</v>
      </c>
      <c r="J1386" s="538">
        <f>'Information Input'!$H$30</f>
        <v>43555</v>
      </c>
      <c r="K1386" s="537">
        <f>'Information Input'!$J$18</f>
        <v>2019</v>
      </c>
      <c r="L1386" s="539" t="s">
        <v>96</v>
      </c>
      <c r="M1386" s="540" t="s">
        <v>241</v>
      </c>
      <c r="N1386" s="541" t="s">
        <v>241</v>
      </c>
      <c r="O1386" s="542" t="s">
        <v>671</v>
      </c>
      <c r="P1386" s="537">
        <v>27</v>
      </c>
      <c r="Q1386" s="541" t="s">
        <v>169</v>
      </c>
      <c r="R1386" s="541" t="s">
        <v>235</v>
      </c>
      <c r="S1386" s="543">
        <f>'Report 1'!$AR$18</f>
        <v>0</v>
      </c>
      <c r="T1386" s="544">
        <f>'Report 1'!$AR$47</f>
        <v>0</v>
      </c>
      <c r="U1386" s="545">
        <f>'Report 1'!$AR$133</f>
        <v>0</v>
      </c>
      <c r="AL1386" s="546" t="s">
        <v>669</v>
      </c>
      <c r="AM1386" s="547">
        <v>2</v>
      </c>
      <c r="AN1386" s="547" t="str">
        <f>'Information Input'!$M$14</f>
        <v xml:space="preserve">      -      </v>
      </c>
      <c r="AO1386" s="547" t="s">
        <v>137</v>
      </c>
      <c r="AP1386" s="538">
        <f t="shared" si="233"/>
        <v>43647</v>
      </c>
      <c r="AQ1386" s="538">
        <f t="shared" si="234"/>
        <v>43738</v>
      </c>
      <c r="AR1386" s="538">
        <f>'Information Input'!$H$35</f>
        <v>43555</v>
      </c>
      <c r="AS1386" s="547" t="str">
        <f>'Information Input'!$J$22</f>
        <v>Quarterly</v>
      </c>
      <c r="AT1386" s="538">
        <f>'Information Input'!$H$30</f>
        <v>43555</v>
      </c>
      <c r="AU1386" s="547">
        <f>'Information Input'!$J$18</f>
        <v>2019</v>
      </c>
      <c r="AV1386" s="547" t="s">
        <v>104</v>
      </c>
      <c r="AW1386" s="547" t="s">
        <v>105</v>
      </c>
      <c r="AX1386" s="547" t="s">
        <v>103</v>
      </c>
      <c r="AY1386" s="548" t="s">
        <v>671</v>
      </c>
      <c r="AZ1386" s="547">
        <v>41</v>
      </c>
      <c r="BA1386" s="549" t="s">
        <v>183</v>
      </c>
      <c r="BB1386" s="543" t="s">
        <v>238</v>
      </c>
      <c r="BC1386" s="550">
        <f>'Report 2'!$V318</f>
        <v>0</v>
      </c>
      <c r="BD1386" s="550">
        <f>'Report 2'!$W318</f>
        <v>0</v>
      </c>
      <c r="BE1386" s="550">
        <f>'Report 2'!$X318</f>
        <v>0</v>
      </c>
      <c r="BF1386" s="550">
        <f>'Report 2'!$Y318</f>
        <v>0</v>
      </c>
      <c r="BG1386" s="550">
        <f>'Report 2'!$Z318</f>
        <v>0</v>
      </c>
      <c r="BH1386" s="550">
        <f>'Report 2'!$AA318</f>
        <v>0</v>
      </c>
      <c r="BI1386" s="550">
        <f>'Report 2'!$AB318</f>
        <v>0</v>
      </c>
      <c r="CC1386" s="542" t="s">
        <v>669</v>
      </c>
      <c r="CD1386" s="1014" t="s">
        <v>672</v>
      </c>
      <c r="CE1386" s="1014" t="str">
        <f>'Information Input'!$M$14</f>
        <v xml:space="preserve">      -      </v>
      </c>
      <c r="CF1386" s="551" t="s">
        <v>138</v>
      </c>
      <c r="CG1386" s="552">
        <f t="shared" si="231"/>
        <v>43739</v>
      </c>
      <c r="CH1386" s="552">
        <f t="shared" si="232"/>
        <v>43830</v>
      </c>
      <c r="CI1386" s="552">
        <f>'Information Input'!$H$35</f>
        <v>43555</v>
      </c>
      <c r="CJ1386" s="551" t="str">
        <f>'Information Input'!$J$22</f>
        <v>Quarterly</v>
      </c>
      <c r="CK1386" s="552">
        <f>'Information Input'!$H$30</f>
        <v>43555</v>
      </c>
      <c r="CL1386" s="551">
        <f>'Information Input'!$J$18</f>
        <v>2019</v>
      </c>
      <c r="CM1386" s="551" t="s">
        <v>92</v>
      </c>
      <c r="CN1386" s="1014" t="s">
        <v>93</v>
      </c>
      <c r="CO1386" s="542" t="s">
        <v>91</v>
      </c>
      <c r="CP1386" s="542" t="s">
        <v>671</v>
      </c>
      <c r="CQ1386" s="551">
        <v>25</v>
      </c>
      <c r="CR1386" s="542" t="s">
        <v>167</v>
      </c>
      <c r="CS1386" s="542" t="s">
        <v>233</v>
      </c>
      <c r="CT1386" s="1015">
        <f>'Report 1'!$K$18</f>
        <v>0</v>
      </c>
      <c r="CU1386" s="1016">
        <f>SUMIF('Report 4A'!$G$16:$G$95,$CQ1386,'Report 4A'!$S$16:$S$95)</f>
        <v>0</v>
      </c>
      <c r="CV1386" s="1017">
        <f t="shared" si="235"/>
        <v>0</v>
      </c>
    </row>
    <row r="1387" spans="2:100">
      <c r="B1387" s="535" t="s">
        <v>669</v>
      </c>
      <c r="C1387" s="536">
        <v>1</v>
      </c>
      <c r="D1387" s="537" t="str">
        <f>'Information Input'!$M$14</f>
        <v xml:space="preserve">      -      </v>
      </c>
      <c r="E1387" s="537" t="s">
        <v>136</v>
      </c>
      <c r="F1387" s="538">
        <f t="shared" si="237"/>
        <v>43556</v>
      </c>
      <c r="G1387" s="538">
        <f t="shared" si="238"/>
        <v>43646</v>
      </c>
      <c r="H1387" s="538">
        <f>'Information Input'!$H$35</f>
        <v>43555</v>
      </c>
      <c r="I1387" s="537" t="str">
        <f>'Information Input'!$J$22</f>
        <v>Quarterly</v>
      </c>
      <c r="J1387" s="538">
        <f>'Information Input'!$H$30</f>
        <v>43555</v>
      </c>
      <c r="K1387" s="537">
        <f>'Information Input'!$J$18</f>
        <v>2019</v>
      </c>
      <c r="L1387" s="539" t="s">
        <v>96</v>
      </c>
      <c r="M1387" s="540" t="s">
        <v>241</v>
      </c>
      <c r="N1387" s="541" t="s">
        <v>241</v>
      </c>
      <c r="O1387" s="542" t="s">
        <v>671</v>
      </c>
      <c r="P1387" s="537">
        <v>28</v>
      </c>
      <c r="Q1387" s="541" t="s">
        <v>170</v>
      </c>
      <c r="R1387" s="541" t="s">
        <v>235</v>
      </c>
      <c r="S1387" s="543">
        <f>'Report 1'!$AR$18</f>
        <v>0</v>
      </c>
      <c r="T1387" s="544">
        <f>'Report 1'!$AR$48</f>
        <v>0</v>
      </c>
      <c r="U1387" s="545">
        <f>'Report 1'!$AR$134</f>
        <v>0</v>
      </c>
      <c r="AL1387" s="546" t="s">
        <v>669</v>
      </c>
      <c r="AM1387" s="547">
        <v>2</v>
      </c>
      <c r="AN1387" s="547" t="str">
        <f>'Information Input'!$M$14</f>
        <v xml:space="preserve">      -      </v>
      </c>
      <c r="AO1387" s="547" t="s">
        <v>137</v>
      </c>
      <c r="AP1387" s="538">
        <f t="shared" si="233"/>
        <v>43647</v>
      </c>
      <c r="AQ1387" s="538">
        <f t="shared" si="234"/>
        <v>43738</v>
      </c>
      <c r="AR1387" s="538">
        <f>'Information Input'!$H$35</f>
        <v>43555</v>
      </c>
      <c r="AS1387" s="547" t="str">
        <f>'Information Input'!$J$22</f>
        <v>Quarterly</v>
      </c>
      <c r="AT1387" s="538">
        <f>'Information Input'!$H$30</f>
        <v>43555</v>
      </c>
      <c r="AU1387" s="547">
        <f>'Information Input'!$J$18</f>
        <v>2019</v>
      </c>
      <c r="AV1387" s="547" t="s">
        <v>104</v>
      </c>
      <c r="AW1387" s="547" t="s">
        <v>105</v>
      </c>
      <c r="AX1387" s="547" t="s">
        <v>103</v>
      </c>
      <c r="AY1387" s="548" t="s">
        <v>671</v>
      </c>
      <c r="AZ1387" s="547">
        <v>42</v>
      </c>
      <c r="BA1387" s="549" t="s">
        <v>184</v>
      </c>
      <c r="BB1387" s="543" t="s">
        <v>233</v>
      </c>
      <c r="BC1387" s="550">
        <f>'Report 2'!$V319</f>
        <v>0</v>
      </c>
      <c r="BD1387" s="550">
        <f>'Report 2'!$W319</f>
        <v>0</v>
      </c>
      <c r="BE1387" s="550">
        <f>'Report 2'!$X319</f>
        <v>0</v>
      </c>
      <c r="BF1387" s="550">
        <f>'Report 2'!$Y319</f>
        <v>0</v>
      </c>
      <c r="BG1387" s="550">
        <f>'Report 2'!$Z319</f>
        <v>0</v>
      </c>
      <c r="BH1387" s="550">
        <f>'Report 2'!$AA319</f>
        <v>0</v>
      </c>
      <c r="BI1387" s="550">
        <f>'Report 2'!$AB319</f>
        <v>0</v>
      </c>
      <c r="CC1387" s="542" t="s">
        <v>669</v>
      </c>
      <c r="CD1387" s="1014" t="s">
        <v>672</v>
      </c>
      <c r="CE1387" s="1014" t="str">
        <f>'Information Input'!$M$14</f>
        <v xml:space="preserve">      -      </v>
      </c>
      <c r="CF1387" s="551" t="s">
        <v>138</v>
      </c>
      <c r="CG1387" s="552">
        <f t="shared" si="231"/>
        <v>43739</v>
      </c>
      <c r="CH1387" s="552">
        <f t="shared" si="232"/>
        <v>43830</v>
      </c>
      <c r="CI1387" s="552">
        <f>'Information Input'!$H$35</f>
        <v>43555</v>
      </c>
      <c r="CJ1387" s="551" t="str">
        <f>'Information Input'!$J$22</f>
        <v>Quarterly</v>
      </c>
      <c r="CK1387" s="552">
        <f>'Information Input'!$H$30</f>
        <v>43555</v>
      </c>
      <c r="CL1387" s="551">
        <f>'Information Input'!$J$18</f>
        <v>2019</v>
      </c>
      <c r="CM1387" s="551" t="s">
        <v>92</v>
      </c>
      <c r="CN1387" s="1014" t="s">
        <v>93</v>
      </c>
      <c r="CO1387" s="542" t="s">
        <v>91</v>
      </c>
      <c r="CP1387" s="542" t="s">
        <v>671</v>
      </c>
      <c r="CQ1387" s="551">
        <v>26</v>
      </c>
      <c r="CR1387" s="542" t="s">
        <v>168</v>
      </c>
      <c r="CS1387" s="542" t="s">
        <v>237</v>
      </c>
      <c r="CT1387" s="1015">
        <f>'Report 1'!$K$18</f>
        <v>0</v>
      </c>
      <c r="CU1387" s="1016">
        <f>SUMIF('Report 4A'!$G$16:$G$95,$CQ1387,'Report 4A'!$S$16:$S$95)</f>
        <v>0</v>
      </c>
      <c r="CV1387" s="1017">
        <f t="shared" si="235"/>
        <v>0</v>
      </c>
    </row>
    <row r="1388" spans="2:100">
      <c r="B1388" s="535" t="s">
        <v>669</v>
      </c>
      <c r="C1388" s="536">
        <v>1</v>
      </c>
      <c r="D1388" s="537" t="str">
        <f>'Information Input'!$M$14</f>
        <v xml:space="preserve">      -      </v>
      </c>
      <c r="E1388" s="537" t="s">
        <v>136</v>
      </c>
      <c r="F1388" s="538">
        <f t="shared" si="237"/>
        <v>43556</v>
      </c>
      <c r="G1388" s="538">
        <f t="shared" si="238"/>
        <v>43646</v>
      </c>
      <c r="H1388" s="538">
        <f>'Information Input'!$H$35</f>
        <v>43555</v>
      </c>
      <c r="I1388" s="537" t="str">
        <f>'Information Input'!$J$22</f>
        <v>Quarterly</v>
      </c>
      <c r="J1388" s="538">
        <f>'Information Input'!$H$30</f>
        <v>43555</v>
      </c>
      <c r="K1388" s="537">
        <f>'Information Input'!$J$18</f>
        <v>2019</v>
      </c>
      <c r="L1388" s="539" t="s">
        <v>96</v>
      </c>
      <c r="M1388" s="540" t="s">
        <v>241</v>
      </c>
      <c r="N1388" s="541" t="s">
        <v>241</v>
      </c>
      <c r="O1388" s="542" t="s">
        <v>671</v>
      </c>
      <c r="P1388" s="537">
        <v>29</v>
      </c>
      <c r="Q1388" s="541" t="s">
        <v>171</v>
      </c>
      <c r="R1388" s="541" t="s">
        <v>238</v>
      </c>
      <c r="S1388" s="543">
        <f>'Report 1'!$AR$18</f>
        <v>0</v>
      </c>
      <c r="T1388" s="544">
        <f>'Report 1'!$AR$49</f>
        <v>0</v>
      </c>
      <c r="U1388" s="545">
        <f>'Report 1'!$AR$135</f>
        <v>0</v>
      </c>
      <c r="AL1388" s="546" t="s">
        <v>669</v>
      </c>
      <c r="AM1388" s="547">
        <v>2</v>
      </c>
      <c r="AN1388" s="547" t="str">
        <f>'Information Input'!$M$14</f>
        <v xml:space="preserve">      -      </v>
      </c>
      <c r="AO1388" s="547" t="s">
        <v>137</v>
      </c>
      <c r="AP1388" s="538">
        <f t="shared" si="233"/>
        <v>43647</v>
      </c>
      <c r="AQ1388" s="538">
        <f t="shared" si="234"/>
        <v>43738</v>
      </c>
      <c r="AR1388" s="538">
        <f>'Information Input'!$H$35</f>
        <v>43555</v>
      </c>
      <c r="AS1388" s="547" t="str">
        <f>'Information Input'!$J$22</f>
        <v>Quarterly</v>
      </c>
      <c r="AT1388" s="538">
        <f>'Information Input'!$H$30</f>
        <v>43555</v>
      </c>
      <c r="AU1388" s="547">
        <f>'Information Input'!$J$18</f>
        <v>2019</v>
      </c>
      <c r="AV1388" s="547" t="s">
        <v>104</v>
      </c>
      <c r="AW1388" s="547" t="s">
        <v>105</v>
      </c>
      <c r="AX1388" s="547" t="s">
        <v>103</v>
      </c>
      <c r="AY1388" s="548" t="s">
        <v>671</v>
      </c>
      <c r="AZ1388" s="547">
        <v>43</v>
      </c>
      <c r="BA1388" s="549" t="s">
        <v>185</v>
      </c>
      <c r="BB1388" s="543" t="s">
        <v>233</v>
      </c>
      <c r="BC1388" s="550">
        <f>'Report 2'!$V320</f>
        <v>0</v>
      </c>
      <c r="BD1388" s="550">
        <f>'Report 2'!$W320</f>
        <v>0</v>
      </c>
      <c r="BE1388" s="550">
        <f>'Report 2'!$X320</f>
        <v>0</v>
      </c>
      <c r="BF1388" s="550">
        <f>'Report 2'!$Y320</f>
        <v>0</v>
      </c>
      <c r="BG1388" s="550">
        <f>'Report 2'!$Z320</f>
        <v>0</v>
      </c>
      <c r="BH1388" s="550">
        <f>'Report 2'!$AA320</f>
        <v>0</v>
      </c>
      <c r="BI1388" s="550">
        <f>'Report 2'!$AB320</f>
        <v>0</v>
      </c>
      <c r="CC1388" s="542" t="s">
        <v>669</v>
      </c>
      <c r="CD1388" s="1014" t="s">
        <v>672</v>
      </c>
      <c r="CE1388" s="1014" t="str">
        <f>'Information Input'!$M$14</f>
        <v xml:space="preserve">      -      </v>
      </c>
      <c r="CF1388" s="551" t="s">
        <v>138</v>
      </c>
      <c r="CG1388" s="552">
        <f t="shared" si="231"/>
        <v>43739</v>
      </c>
      <c r="CH1388" s="552">
        <f t="shared" si="232"/>
        <v>43830</v>
      </c>
      <c r="CI1388" s="552">
        <f>'Information Input'!$H$35</f>
        <v>43555</v>
      </c>
      <c r="CJ1388" s="551" t="str">
        <f>'Information Input'!$J$22</f>
        <v>Quarterly</v>
      </c>
      <c r="CK1388" s="552">
        <f>'Information Input'!$H$30</f>
        <v>43555</v>
      </c>
      <c r="CL1388" s="551">
        <f>'Information Input'!$J$18</f>
        <v>2019</v>
      </c>
      <c r="CM1388" s="551" t="s">
        <v>92</v>
      </c>
      <c r="CN1388" s="1014" t="s">
        <v>93</v>
      </c>
      <c r="CO1388" s="542" t="s">
        <v>91</v>
      </c>
      <c r="CP1388" s="542" t="s">
        <v>671</v>
      </c>
      <c r="CQ1388" s="551">
        <v>27</v>
      </c>
      <c r="CR1388" s="542" t="s">
        <v>169</v>
      </c>
      <c r="CS1388" s="542" t="s">
        <v>235</v>
      </c>
      <c r="CT1388" s="1015">
        <f>'Report 1'!$K$18</f>
        <v>0</v>
      </c>
      <c r="CU1388" s="1016">
        <f>SUMIF('Report 4A'!$G$16:$G$95,$CQ1388,'Report 4A'!$S$16:$S$95)</f>
        <v>0</v>
      </c>
      <c r="CV1388" s="1017">
        <f t="shared" si="235"/>
        <v>0</v>
      </c>
    </row>
    <row r="1389" spans="2:100">
      <c r="B1389" s="535" t="s">
        <v>669</v>
      </c>
      <c r="C1389" s="536">
        <v>1</v>
      </c>
      <c r="D1389" s="537" t="str">
        <f>'Information Input'!$M$14</f>
        <v xml:space="preserve">      -      </v>
      </c>
      <c r="E1389" s="537" t="s">
        <v>136</v>
      </c>
      <c r="F1389" s="538">
        <f t="shared" si="237"/>
        <v>43556</v>
      </c>
      <c r="G1389" s="538">
        <f t="shared" si="238"/>
        <v>43646</v>
      </c>
      <c r="H1389" s="538">
        <f>'Information Input'!$H$35</f>
        <v>43555</v>
      </c>
      <c r="I1389" s="537" t="str">
        <f>'Information Input'!$J$22</f>
        <v>Quarterly</v>
      </c>
      <c r="J1389" s="538">
        <f>'Information Input'!$H$30</f>
        <v>43555</v>
      </c>
      <c r="K1389" s="537">
        <f>'Information Input'!$J$18</f>
        <v>2019</v>
      </c>
      <c r="L1389" s="539" t="s">
        <v>96</v>
      </c>
      <c r="M1389" s="540" t="s">
        <v>241</v>
      </c>
      <c r="N1389" s="541" t="s">
        <v>241</v>
      </c>
      <c r="O1389" s="542" t="s">
        <v>671</v>
      </c>
      <c r="P1389" s="537">
        <v>30</v>
      </c>
      <c r="Q1389" s="541" t="s">
        <v>172</v>
      </c>
      <c r="R1389" s="541" t="s">
        <v>238</v>
      </c>
      <c r="S1389" s="543">
        <f>'Report 1'!$AR$18</f>
        <v>0</v>
      </c>
      <c r="T1389" s="544">
        <f>'Report 1'!$AR$50</f>
        <v>0</v>
      </c>
      <c r="U1389" s="545">
        <f>'Report 1'!$AR$136</f>
        <v>0</v>
      </c>
      <c r="AL1389" s="546" t="s">
        <v>669</v>
      </c>
      <c r="AM1389" s="547">
        <v>2</v>
      </c>
      <c r="AN1389" s="547" t="str">
        <f>'Information Input'!$M$14</f>
        <v xml:space="preserve">      -      </v>
      </c>
      <c r="AO1389" s="547" t="s">
        <v>137</v>
      </c>
      <c r="AP1389" s="538">
        <f t="shared" si="233"/>
        <v>43647</v>
      </c>
      <c r="AQ1389" s="538">
        <f t="shared" si="234"/>
        <v>43738</v>
      </c>
      <c r="AR1389" s="538">
        <f>'Information Input'!$H$35</f>
        <v>43555</v>
      </c>
      <c r="AS1389" s="547" t="str">
        <f>'Information Input'!$J$22</f>
        <v>Quarterly</v>
      </c>
      <c r="AT1389" s="538">
        <f>'Information Input'!$H$30</f>
        <v>43555</v>
      </c>
      <c r="AU1389" s="547">
        <f>'Information Input'!$J$18</f>
        <v>2019</v>
      </c>
      <c r="AV1389" s="547" t="s">
        <v>104</v>
      </c>
      <c r="AW1389" s="547" t="s">
        <v>105</v>
      </c>
      <c r="AX1389" s="547" t="s">
        <v>103</v>
      </c>
      <c r="AY1389" s="548" t="s">
        <v>674</v>
      </c>
      <c r="AZ1389" s="547">
        <v>44</v>
      </c>
      <c r="BA1389" s="549" t="s">
        <v>186</v>
      </c>
      <c r="BB1389" s="543" t="s">
        <v>239</v>
      </c>
      <c r="BC1389" s="550">
        <f>'Report 2'!$V321</f>
        <v>0</v>
      </c>
      <c r="BD1389" s="550">
        <f>'Report 2'!$W321</f>
        <v>0</v>
      </c>
      <c r="BE1389" s="550">
        <f>'Report 2'!$X321</f>
        <v>0</v>
      </c>
      <c r="BF1389" s="550">
        <f>'Report 2'!$Y321</f>
        <v>0</v>
      </c>
      <c r="BG1389" s="550">
        <f>'Report 2'!$Z321</f>
        <v>0</v>
      </c>
      <c r="BH1389" s="550">
        <f>'Report 2'!$AA321</f>
        <v>0</v>
      </c>
      <c r="BI1389" s="550">
        <f>'Report 2'!$AB321</f>
        <v>0</v>
      </c>
      <c r="CC1389" s="542" t="s">
        <v>669</v>
      </c>
      <c r="CD1389" s="1014" t="s">
        <v>672</v>
      </c>
      <c r="CE1389" s="1014" t="str">
        <f>'Information Input'!$M$14</f>
        <v xml:space="preserve">      -      </v>
      </c>
      <c r="CF1389" s="551" t="s">
        <v>138</v>
      </c>
      <c r="CG1389" s="552">
        <f t="shared" si="231"/>
        <v>43739</v>
      </c>
      <c r="CH1389" s="552">
        <f t="shared" si="232"/>
        <v>43830</v>
      </c>
      <c r="CI1389" s="552">
        <f>'Information Input'!$H$35</f>
        <v>43555</v>
      </c>
      <c r="CJ1389" s="551" t="str">
        <f>'Information Input'!$J$22</f>
        <v>Quarterly</v>
      </c>
      <c r="CK1389" s="552">
        <f>'Information Input'!$H$30</f>
        <v>43555</v>
      </c>
      <c r="CL1389" s="551">
        <f>'Information Input'!$J$18</f>
        <v>2019</v>
      </c>
      <c r="CM1389" s="551" t="s">
        <v>92</v>
      </c>
      <c r="CN1389" s="1014" t="s">
        <v>93</v>
      </c>
      <c r="CO1389" s="542" t="s">
        <v>91</v>
      </c>
      <c r="CP1389" s="542" t="s">
        <v>671</v>
      </c>
      <c r="CQ1389" s="551">
        <v>28</v>
      </c>
      <c r="CR1389" s="542" t="s">
        <v>170</v>
      </c>
      <c r="CS1389" s="542" t="s">
        <v>235</v>
      </c>
      <c r="CT1389" s="1015">
        <f>'Report 1'!$K$18</f>
        <v>0</v>
      </c>
      <c r="CU1389" s="1016">
        <f>SUMIF('Report 4A'!$G$16:$G$95,$CQ1389,'Report 4A'!$S$16:$S$95)</f>
        <v>0</v>
      </c>
      <c r="CV1389" s="1017">
        <f t="shared" si="235"/>
        <v>0</v>
      </c>
    </row>
    <row r="1390" spans="2:100">
      <c r="B1390" s="535" t="s">
        <v>669</v>
      </c>
      <c r="C1390" s="536">
        <v>1</v>
      </c>
      <c r="D1390" s="537" t="str">
        <f>'Information Input'!$M$14</f>
        <v xml:space="preserve">      -      </v>
      </c>
      <c r="E1390" s="537" t="s">
        <v>136</v>
      </c>
      <c r="F1390" s="538">
        <f t="shared" si="237"/>
        <v>43556</v>
      </c>
      <c r="G1390" s="538">
        <f t="shared" si="238"/>
        <v>43646</v>
      </c>
      <c r="H1390" s="538">
        <f>'Information Input'!$H$35</f>
        <v>43555</v>
      </c>
      <c r="I1390" s="537" t="str">
        <f>'Information Input'!$J$22</f>
        <v>Quarterly</v>
      </c>
      <c r="J1390" s="538">
        <f>'Information Input'!$H$30</f>
        <v>43555</v>
      </c>
      <c r="K1390" s="537">
        <f>'Information Input'!$J$18</f>
        <v>2019</v>
      </c>
      <c r="L1390" s="539" t="s">
        <v>96</v>
      </c>
      <c r="M1390" s="540" t="s">
        <v>241</v>
      </c>
      <c r="N1390" s="541" t="s">
        <v>241</v>
      </c>
      <c r="O1390" s="542" t="s">
        <v>671</v>
      </c>
      <c r="P1390" s="537">
        <v>31</v>
      </c>
      <c r="Q1390" s="541" t="s">
        <v>173</v>
      </c>
      <c r="R1390" s="541" t="s">
        <v>233</v>
      </c>
      <c r="S1390" s="543">
        <f>'Report 1'!$AR$18</f>
        <v>0</v>
      </c>
      <c r="T1390" s="544">
        <f>'Report 1'!$AR$51</f>
        <v>0</v>
      </c>
      <c r="U1390" s="545">
        <f>'Report 1'!$AR$137</f>
        <v>0</v>
      </c>
      <c r="AL1390" s="546" t="s">
        <v>669</v>
      </c>
      <c r="AM1390" s="547">
        <v>2</v>
      </c>
      <c r="AN1390" s="547" t="str">
        <f>'Information Input'!$M$14</f>
        <v xml:space="preserve">      -      </v>
      </c>
      <c r="AO1390" s="547" t="s">
        <v>137</v>
      </c>
      <c r="AP1390" s="538">
        <f t="shared" si="233"/>
        <v>43647</v>
      </c>
      <c r="AQ1390" s="538">
        <f t="shared" si="234"/>
        <v>43738</v>
      </c>
      <c r="AR1390" s="538">
        <f>'Information Input'!$H$35</f>
        <v>43555</v>
      </c>
      <c r="AS1390" s="547" t="str">
        <f>'Information Input'!$J$22</f>
        <v>Quarterly</v>
      </c>
      <c r="AT1390" s="538">
        <f>'Information Input'!$H$30</f>
        <v>43555</v>
      </c>
      <c r="AU1390" s="547">
        <f>'Information Input'!$J$18</f>
        <v>2019</v>
      </c>
      <c r="AV1390" s="547" t="s">
        <v>104</v>
      </c>
      <c r="AW1390" s="547" t="s">
        <v>105</v>
      </c>
      <c r="AX1390" s="547" t="s">
        <v>103</v>
      </c>
      <c r="AY1390" s="548" t="s">
        <v>675</v>
      </c>
      <c r="AZ1390" s="547">
        <v>45</v>
      </c>
      <c r="BA1390" s="549" t="s">
        <v>187</v>
      </c>
      <c r="BB1390" s="543" t="s">
        <v>239</v>
      </c>
      <c r="BC1390" s="550">
        <f>'Report 2'!$V322</f>
        <v>0</v>
      </c>
      <c r="BD1390" s="550">
        <f>'Report 2'!$W322</f>
        <v>0</v>
      </c>
      <c r="BE1390" s="550">
        <f>'Report 2'!$X322</f>
        <v>0</v>
      </c>
      <c r="BF1390" s="550">
        <f>'Report 2'!$Y322</f>
        <v>0</v>
      </c>
      <c r="BG1390" s="550">
        <f>'Report 2'!$Z322</f>
        <v>0</v>
      </c>
      <c r="BH1390" s="550">
        <f>'Report 2'!$AA322</f>
        <v>0</v>
      </c>
      <c r="BI1390" s="550">
        <f>'Report 2'!$AB322</f>
        <v>0</v>
      </c>
      <c r="CC1390" s="542" t="s">
        <v>669</v>
      </c>
      <c r="CD1390" s="1014" t="s">
        <v>672</v>
      </c>
      <c r="CE1390" s="1014" t="str">
        <f>'Information Input'!$M$14</f>
        <v xml:space="preserve">      -      </v>
      </c>
      <c r="CF1390" s="551" t="s">
        <v>138</v>
      </c>
      <c r="CG1390" s="552">
        <f t="shared" si="231"/>
        <v>43739</v>
      </c>
      <c r="CH1390" s="552">
        <f t="shared" si="232"/>
        <v>43830</v>
      </c>
      <c r="CI1390" s="552">
        <f>'Information Input'!$H$35</f>
        <v>43555</v>
      </c>
      <c r="CJ1390" s="551" t="str">
        <f>'Information Input'!$J$22</f>
        <v>Quarterly</v>
      </c>
      <c r="CK1390" s="552">
        <f>'Information Input'!$H$30</f>
        <v>43555</v>
      </c>
      <c r="CL1390" s="551">
        <f>'Information Input'!$J$18</f>
        <v>2019</v>
      </c>
      <c r="CM1390" s="551" t="s">
        <v>92</v>
      </c>
      <c r="CN1390" s="1014" t="s">
        <v>93</v>
      </c>
      <c r="CO1390" s="542" t="s">
        <v>91</v>
      </c>
      <c r="CP1390" s="542" t="s">
        <v>671</v>
      </c>
      <c r="CQ1390" s="551">
        <v>29</v>
      </c>
      <c r="CR1390" s="542" t="s">
        <v>171</v>
      </c>
      <c r="CS1390" s="542" t="s">
        <v>238</v>
      </c>
      <c r="CT1390" s="1015">
        <f>'Report 1'!$K$18</f>
        <v>0</v>
      </c>
      <c r="CU1390" s="1016">
        <f>SUMIF('Report 4A'!$G$16:$G$95,$CQ1390,'Report 4A'!$S$16:$S$95)</f>
        <v>0</v>
      </c>
      <c r="CV1390" s="1017">
        <f t="shared" si="235"/>
        <v>0</v>
      </c>
    </row>
    <row r="1391" spans="2:100">
      <c r="B1391" s="535" t="s">
        <v>669</v>
      </c>
      <c r="C1391" s="536">
        <v>1</v>
      </c>
      <c r="D1391" s="537" t="str">
        <f>'Information Input'!$M$14</f>
        <v xml:space="preserve">      -      </v>
      </c>
      <c r="E1391" s="537" t="s">
        <v>136</v>
      </c>
      <c r="F1391" s="538">
        <f t="shared" si="237"/>
        <v>43556</v>
      </c>
      <c r="G1391" s="538">
        <f t="shared" si="238"/>
        <v>43646</v>
      </c>
      <c r="H1391" s="538">
        <f>'Information Input'!$H$35</f>
        <v>43555</v>
      </c>
      <c r="I1391" s="537" t="str">
        <f>'Information Input'!$J$22</f>
        <v>Quarterly</v>
      </c>
      <c r="J1391" s="538">
        <f>'Information Input'!$H$30</f>
        <v>43555</v>
      </c>
      <c r="K1391" s="537">
        <f>'Information Input'!$J$18</f>
        <v>2019</v>
      </c>
      <c r="L1391" s="539" t="s">
        <v>96</v>
      </c>
      <c r="M1391" s="540" t="s">
        <v>241</v>
      </c>
      <c r="N1391" s="541" t="s">
        <v>241</v>
      </c>
      <c r="O1391" s="542" t="s">
        <v>671</v>
      </c>
      <c r="P1391" s="537">
        <v>32</v>
      </c>
      <c r="Q1391" s="541" t="s">
        <v>174</v>
      </c>
      <c r="R1391" s="541" t="s">
        <v>238</v>
      </c>
      <c r="S1391" s="543">
        <f>'Report 1'!$AR$18</f>
        <v>0</v>
      </c>
      <c r="T1391" s="544">
        <f>'Report 1'!$AR$52</f>
        <v>0</v>
      </c>
      <c r="U1391" s="545">
        <f>'Report 1'!$AR$138</f>
        <v>0</v>
      </c>
      <c r="AL1391" s="546" t="s">
        <v>669</v>
      </c>
      <c r="AM1391" s="547">
        <v>2</v>
      </c>
      <c r="AN1391" s="547" t="str">
        <f>'Information Input'!$M$14</f>
        <v xml:space="preserve">      -      </v>
      </c>
      <c r="AO1391" s="547" t="s">
        <v>137</v>
      </c>
      <c r="AP1391" s="538">
        <f t="shared" si="233"/>
        <v>43647</v>
      </c>
      <c r="AQ1391" s="538">
        <f t="shared" si="234"/>
        <v>43738</v>
      </c>
      <c r="AR1391" s="538">
        <f>'Information Input'!$H$35</f>
        <v>43555</v>
      </c>
      <c r="AS1391" s="547" t="str">
        <f>'Information Input'!$J$22</f>
        <v>Quarterly</v>
      </c>
      <c r="AT1391" s="538">
        <f>'Information Input'!$H$30</f>
        <v>43555</v>
      </c>
      <c r="AU1391" s="547">
        <f>'Information Input'!$J$18</f>
        <v>2019</v>
      </c>
      <c r="AV1391" s="547" t="s">
        <v>104</v>
      </c>
      <c r="AW1391" s="547" t="s">
        <v>105</v>
      </c>
      <c r="AX1391" s="547" t="s">
        <v>103</v>
      </c>
      <c r="AY1391" s="548" t="s">
        <v>675</v>
      </c>
      <c r="AZ1391" s="547">
        <v>46</v>
      </c>
      <c r="BA1391" s="549" t="s">
        <v>188</v>
      </c>
      <c r="BB1391" s="543" t="s">
        <v>239</v>
      </c>
      <c r="BC1391" s="550">
        <f>'Report 2'!$V323</f>
        <v>0</v>
      </c>
      <c r="BD1391" s="550">
        <f>'Report 2'!$W323</f>
        <v>0</v>
      </c>
      <c r="BE1391" s="550">
        <f>'Report 2'!$X323</f>
        <v>0</v>
      </c>
      <c r="BF1391" s="550">
        <f>'Report 2'!$Y323</f>
        <v>0</v>
      </c>
      <c r="BG1391" s="550">
        <f>'Report 2'!$Z323</f>
        <v>0</v>
      </c>
      <c r="BH1391" s="550">
        <f>'Report 2'!$AA323</f>
        <v>0</v>
      </c>
      <c r="BI1391" s="550">
        <f>'Report 2'!$AB323</f>
        <v>0</v>
      </c>
      <c r="CC1391" s="542" t="s">
        <v>669</v>
      </c>
      <c r="CD1391" s="1014" t="s">
        <v>672</v>
      </c>
      <c r="CE1391" s="1014" t="str">
        <f>'Information Input'!$M$14</f>
        <v xml:space="preserve">      -      </v>
      </c>
      <c r="CF1391" s="551" t="s">
        <v>138</v>
      </c>
      <c r="CG1391" s="552">
        <f t="shared" si="231"/>
        <v>43739</v>
      </c>
      <c r="CH1391" s="552">
        <f t="shared" si="232"/>
        <v>43830</v>
      </c>
      <c r="CI1391" s="552">
        <f>'Information Input'!$H$35</f>
        <v>43555</v>
      </c>
      <c r="CJ1391" s="551" t="str">
        <f>'Information Input'!$J$22</f>
        <v>Quarterly</v>
      </c>
      <c r="CK1391" s="552">
        <f>'Information Input'!$H$30</f>
        <v>43555</v>
      </c>
      <c r="CL1391" s="551">
        <f>'Information Input'!$J$18</f>
        <v>2019</v>
      </c>
      <c r="CM1391" s="551" t="s">
        <v>92</v>
      </c>
      <c r="CN1391" s="1014" t="s">
        <v>93</v>
      </c>
      <c r="CO1391" s="542" t="s">
        <v>91</v>
      </c>
      <c r="CP1391" s="542" t="s">
        <v>671</v>
      </c>
      <c r="CQ1391" s="551">
        <v>30</v>
      </c>
      <c r="CR1391" s="542" t="s">
        <v>172</v>
      </c>
      <c r="CS1391" s="542" t="s">
        <v>238</v>
      </c>
      <c r="CT1391" s="1015">
        <f>'Report 1'!$K$18</f>
        <v>0</v>
      </c>
      <c r="CU1391" s="1016">
        <f>SUMIF('Report 4A'!$G$16:$G$95,$CQ1391,'Report 4A'!$S$16:$S$95)</f>
        <v>0</v>
      </c>
      <c r="CV1391" s="1017">
        <f t="shared" si="235"/>
        <v>0</v>
      </c>
    </row>
    <row r="1392" spans="2:100">
      <c r="B1392" s="535" t="s">
        <v>669</v>
      </c>
      <c r="C1392" s="536">
        <v>1</v>
      </c>
      <c r="D1392" s="537" t="str">
        <f>'Information Input'!$M$14</f>
        <v xml:space="preserve">      -      </v>
      </c>
      <c r="E1392" s="537" t="s">
        <v>136</v>
      </c>
      <c r="F1392" s="538">
        <f t="shared" si="237"/>
        <v>43556</v>
      </c>
      <c r="G1392" s="538">
        <f t="shared" si="238"/>
        <v>43646</v>
      </c>
      <c r="H1392" s="538">
        <f>'Information Input'!$H$35</f>
        <v>43555</v>
      </c>
      <c r="I1392" s="537" t="str">
        <f>'Information Input'!$J$22</f>
        <v>Quarterly</v>
      </c>
      <c r="J1392" s="538">
        <f>'Information Input'!$H$30</f>
        <v>43555</v>
      </c>
      <c r="K1392" s="537">
        <f>'Information Input'!$J$18</f>
        <v>2019</v>
      </c>
      <c r="L1392" s="539" t="s">
        <v>96</v>
      </c>
      <c r="M1392" s="540" t="s">
        <v>241</v>
      </c>
      <c r="N1392" s="541" t="s">
        <v>241</v>
      </c>
      <c r="O1392" s="542" t="s">
        <v>671</v>
      </c>
      <c r="P1392" s="537">
        <v>33</v>
      </c>
      <c r="Q1392" s="541" t="s">
        <v>175</v>
      </c>
      <c r="R1392" s="541" t="s">
        <v>233</v>
      </c>
      <c r="S1392" s="543">
        <f>'Report 1'!$AR$18</f>
        <v>0</v>
      </c>
      <c r="T1392" s="544">
        <f>'Report 1'!$AR$53</f>
        <v>0</v>
      </c>
      <c r="U1392" s="545">
        <f>'Report 1'!$AR$139</f>
        <v>0</v>
      </c>
      <c r="AL1392" s="546" t="s">
        <v>669</v>
      </c>
      <c r="AM1392" s="547">
        <v>2</v>
      </c>
      <c r="AN1392" s="547" t="str">
        <f>'Information Input'!$M$14</f>
        <v xml:space="preserve">      -      </v>
      </c>
      <c r="AO1392" s="547" t="s">
        <v>137</v>
      </c>
      <c r="AP1392" s="538">
        <f t="shared" si="233"/>
        <v>43647</v>
      </c>
      <c r="AQ1392" s="538">
        <f t="shared" si="234"/>
        <v>43738</v>
      </c>
      <c r="AR1392" s="538">
        <f>'Information Input'!$H$35</f>
        <v>43555</v>
      </c>
      <c r="AS1392" s="547" t="str">
        <f>'Information Input'!$J$22</f>
        <v>Quarterly</v>
      </c>
      <c r="AT1392" s="538">
        <f>'Information Input'!$H$30</f>
        <v>43555</v>
      </c>
      <c r="AU1392" s="547">
        <f>'Information Input'!$J$18</f>
        <v>2019</v>
      </c>
      <c r="AV1392" s="547" t="s">
        <v>104</v>
      </c>
      <c r="AW1392" s="547" t="s">
        <v>105</v>
      </c>
      <c r="AX1392" s="547" t="s">
        <v>103</v>
      </c>
      <c r="AY1392" s="548" t="s">
        <v>675</v>
      </c>
      <c r="AZ1392" s="547">
        <v>47</v>
      </c>
      <c r="BA1392" s="549" t="s">
        <v>189</v>
      </c>
      <c r="BB1392" s="543" t="s">
        <v>239</v>
      </c>
      <c r="BC1392" s="550">
        <f>'Report 2'!$V324</f>
        <v>0</v>
      </c>
      <c r="BD1392" s="550">
        <f>'Report 2'!$W324</f>
        <v>0</v>
      </c>
      <c r="BE1392" s="550">
        <f>'Report 2'!$X324</f>
        <v>0</v>
      </c>
      <c r="BF1392" s="550">
        <f>'Report 2'!$Y324</f>
        <v>0</v>
      </c>
      <c r="BG1392" s="550">
        <f>'Report 2'!$Z324</f>
        <v>0</v>
      </c>
      <c r="BH1392" s="550">
        <f>'Report 2'!$AA324</f>
        <v>0</v>
      </c>
      <c r="BI1392" s="550">
        <f>'Report 2'!$AB324</f>
        <v>0</v>
      </c>
      <c r="CC1392" s="542" t="s">
        <v>669</v>
      </c>
      <c r="CD1392" s="1014" t="s">
        <v>672</v>
      </c>
      <c r="CE1392" s="1014" t="str">
        <f>'Information Input'!$M$14</f>
        <v xml:space="preserve">      -      </v>
      </c>
      <c r="CF1392" s="551" t="s">
        <v>138</v>
      </c>
      <c r="CG1392" s="552">
        <f t="shared" si="231"/>
        <v>43739</v>
      </c>
      <c r="CH1392" s="552">
        <f t="shared" si="232"/>
        <v>43830</v>
      </c>
      <c r="CI1392" s="552">
        <f>'Information Input'!$H$35</f>
        <v>43555</v>
      </c>
      <c r="CJ1392" s="551" t="str">
        <f>'Information Input'!$J$22</f>
        <v>Quarterly</v>
      </c>
      <c r="CK1392" s="552">
        <f>'Information Input'!$H$30</f>
        <v>43555</v>
      </c>
      <c r="CL1392" s="551">
        <f>'Information Input'!$J$18</f>
        <v>2019</v>
      </c>
      <c r="CM1392" s="551" t="s">
        <v>92</v>
      </c>
      <c r="CN1392" s="1014" t="s">
        <v>93</v>
      </c>
      <c r="CO1392" s="542" t="s">
        <v>91</v>
      </c>
      <c r="CP1392" s="542" t="s">
        <v>671</v>
      </c>
      <c r="CQ1392" s="551">
        <v>31</v>
      </c>
      <c r="CR1392" s="542" t="s">
        <v>173</v>
      </c>
      <c r="CS1392" s="542" t="s">
        <v>233</v>
      </c>
      <c r="CT1392" s="1015">
        <f>'Report 1'!$K$18</f>
        <v>0</v>
      </c>
      <c r="CU1392" s="1016">
        <f>SUMIF('Report 4A'!$G$16:$G$95,$CQ1392,'Report 4A'!$S$16:$S$95)</f>
        <v>0</v>
      </c>
      <c r="CV1392" s="1017">
        <f t="shared" si="235"/>
        <v>0</v>
      </c>
    </row>
    <row r="1393" spans="2:100">
      <c r="B1393" s="535" t="s">
        <v>669</v>
      </c>
      <c r="C1393" s="536">
        <v>1</v>
      </c>
      <c r="D1393" s="537" t="str">
        <f>'Information Input'!$M$14</f>
        <v xml:space="preserve">      -      </v>
      </c>
      <c r="E1393" s="537" t="s">
        <v>136</v>
      </c>
      <c r="F1393" s="538">
        <f t="shared" si="237"/>
        <v>43556</v>
      </c>
      <c r="G1393" s="538">
        <f t="shared" si="238"/>
        <v>43646</v>
      </c>
      <c r="H1393" s="538">
        <f>'Information Input'!$H$35</f>
        <v>43555</v>
      </c>
      <c r="I1393" s="537" t="str">
        <f>'Information Input'!$J$22</f>
        <v>Quarterly</v>
      </c>
      <c r="J1393" s="538">
        <f>'Information Input'!$H$30</f>
        <v>43555</v>
      </c>
      <c r="K1393" s="537">
        <f>'Information Input'!$J$18</f>
        <v>2019</v>
      </c>
      <c r="L1393" s="539" t="s">
        <v>96</v>
      </c>
      <c r="M1393" s="540" t="s">
        <v>241</v>
      </c>
      <c r="N1393" s="541" t="s">
        <v>241</v>
      </c>
      <c r="O1393" s="542" t="s">
        <v>671</v>
      </c>
      <c r="P1393" s="537">
        <v>34</v>
      </c>
      <c r="Q1393" s="541" t="s">
        <v>176</v>
      </c>
      <c r="R1393" s="541" t="s">
        <v>238</v>
      </c>
      <c r="S1393" s="543">
        <f>'Report 1'!$AR$18</f>
        <v>0</v>
      </c>
      <c r="T1393" s="544">
        <f>'Report 1'!$AR$54</f>
        <v>0</v>
      </c>
      <c r="U1393" s="545">
        <f>'Report 1'!$AR$140</f>
        <v>0</v>
      </c>
      <c r="AL1393" s="546" t="s">
        <v>669</v>
      </c>
      <c r="AM1393" s="547">
        <v>2</v>
      </c>
      <c r="AN1393" s="547" t="str">
        <f>'Information Input'!$M$14</f>
        <v xml:space="preserve">      -      </v>
      </c>
      <c r="AO1393" s="547" t="s">
        <v>137</v>
      </c>
      <c r="AP1393" s="538">
        <f t="shared" si="233"/>
        <v>43647</v>
      </c>
      <c r="AQ1393" s="538">
        <f t="shared" si="234"/>
        <v>43738</v>
      </c>
      <c r="AR1393" s="538">
        <f>'Information Input'!$H$35</f>
        <v>43555</v>
      </c>
      <c r="AS1393" s="547" t="str">
        <f>'Information Input'!$J$22</f>
        <v>Quarterly</v>
      </c>
      <c r="AT1393" s="538">
        <f>'Information Input'!$H$30</f>
        <v>43555</v>
      </c>
      <c r="AU1393" s="547">
        <f>'Information Input'!$J$18</f>
        <v>2019</v>
      </c>
      <c r="AV1393" s="547" t="s">
        <v>104</v>
      </c>
      <c r="AW1393" s="547" t="s">
        <v>105</v>
      </c>
      <c r="AX1393" s="547" t="s">
        <v>103</v>
      </c>
      <c r="AY1393" s="548" t="s">
        <v>675</v>
      </c>
      <c r="AZ1393" s="547">
        <v>48</v>
      </c>
      <c r="BA1393" s="549" t="s">
        <v>190</v>
      </c>
      <c r="BB1393" s="543" t="s">
        <v>239</v>
      </c>
      <c r="BC1393" s="550">
        <f>'Report 2'!$V325</f>
        <v>0</v>
      </c>
      <c r="BD1393" s="550">
        <f>'Report 2'!$W325</f>
        <v>0</v>
      </c>
      <c r="BE1393" s="550">
        <f>'Report 2'!$X325</f>
        <v>0</v>
      </c>
      <c r="BF1393" s="550">
        <f>'Report 2'!$Y325</f>
        <v>0</v>
      </c>
      <c r="BG1393" s="550">
        <f>'Report 2'!$Z325</f>
        <v>0</v>
      </c>
      <c r="BH1393" s="550">
        <f>'Report 2'!$AA325</f>
        <v>0</v>
      </c>
      <c r="BI1393" s="550">
        <f>'Report 2'!$AB325</f>
        <v>0</v>
      </c>
      <c r="CC1393" s="542" t="s">
        <v>669</v>
      </c>
      <c r="CD1393" s="1014" t="s">
        <v>672</v>
      </c>
      <c r="CE1393" s="1014" t="str">
        <f>'Information Input'!$M$14</f>
        <v xml:space="preserve">      -      </v>
      </c>
      <c r="CF1393" s="551" t="s">
        <v>138</v>
      </c>
      <c r="CG1393" s="552">
        <f t="shared" si="231"/>
        <v>43739</v>
      </c>
      <c r="CH1393" s="552">
        <f t="shared" si="232"/>
        <v>43830</v>
      </c>
      <c r="CI1393" s="552">
        <f>'Information Input'!$H$35</f>
        <v>43555</v>
      </c>
      <c r="CJ1393" s="551" t="str">
        <f>'Information Input'!$J$22</f>
        <v>Quarterly</v>
      </c>
      <c r="CK1393" s="552">
        <f>'Information Input'!$H$30</f>
        <v>43555</v>
      </c>
      <c r="CL1393" s="551">
        <f>'Information Input'!$J$18</f>
        <v>2019</v>
      </c>
      <c r="CM1393" s="551" t="s">
        <v>92</v>
      </c>
      <c r="CN1393" s="1014" t="s">
        <v>93</v>
      </c>
      <c r="CO1393" s="542" t="s">
        <v>91</v>
      </c>
      <c r="CP1393" s="542" t="s">
        <v>671</v>
      </c>
      <c r="CQ1393" s="551">
        <v>32</v>
      </c>
      <c r="CR1393" s="542" t="s">
        <v>174</v>
      </c>
      <c r="CS1393" s="542" t="s">
        <v>238</v>
      </c>
      <c r="CT1393" s="1015">
        <f>'Report 1'!$K$18</f>
        <v>0</v>
      </c>
      <c r="CU1393" s="1016">
        <f>SUMIF('Report 4A'!$G$16:$G$95,$CQ1393,'Report 4A'!$S$16:$S$95)</f>
        <v>0</v>
      </c>
      <c r="CV1393" s="1017">
        <f t="shared" si="235"/>
        <v>0</v>
      </c>
    </row>
    <row r="1394" spans="2:100">
      <c r="B1394" s="535" t="s">
        <v>669</v>
      </c>
      <c r="C1394" s="536">
        <v>1</v>
      </c>
      <c r="D1394" s="537" t="str">
        <f>'Information Input'!$M$14</f>
        <v xml:space="preserve">      -      </v>
      </c>
      <c r="E1394" s="537" t="s">
        <v>136</v>
      </c>
      <c r="F1394" s="538">
        <f t="shared" si="237"/>
        <v>43556</v>
      </c>
      <c r="G1394" s="538">
        <f t="shared" si="238"/>
        <v>43646</v>
      </c>
      <c r="H1394" s="538">
        <f>'Information Input'!$H$35</f>
        <v>43555</v>
      </c>
      <c r="I1394" s="537" t="str">
        <f>'Information Input'!$J$22</f>
        <v>Quarterly</v>
      </c>
      <c r="J1394" s="538">
        <f>'Information Input'!$H$30</f>
        <v>43555</v>
      </c>
      <c r="K1394" s="537">
        <f>'Information Input'!$J$18</f>
        <v>2019</v>
      </c>
      <c r="L1394" s="539" t="s">
        <v>96</v>
      </c>
      <c r="M1394" s="540" t="s">
        <v>241</v>
      </c>
      <c r="N1394" s="541" t="s">
        <v>241</v>
      </c>
      <c r="O1394" s="542" t="s">
        <v>671</v>
      </c>
      <c r="P1394" s="537">
        <v>35</v>
      </c>
      <c r="Q1394" s="541" t="s">
        <v>177</v>
      </c>
      <c r="R1394" s="541" t="s">
        <v>235</v>
      </c>
      <c r="S1394" s="543">
        <f>'Report 1'!$AR$18</f>
        <v>0</v>
      </c>
      <c r="T1394" s="544">
        <f>'Report 1'!$AR$55</f>
        <v>0</v>
      </c>
      <c r="U1394" s="545">
        <f>'Report 1'!$AR$141</f>
        <v>0</v>
      </c>
      <c r="AL1394" s="546" t="s">
        <v>669</v>
      </c>
      <c r="AM1394" s="547">
        <v>2</v>
      </c>
      <c r="AN1394" s="547" t="str">
        <f>'Information Input'!$M$14</f>
        <v xml:space="preserve">      -      </v>
      </c>
      <c r="AO1394" s="547" t="s">
        <v>137</v>
      </c>
      <c r="AP1394" s="538">
        <f t="shared" si="233"/>
        <v>43647</v>
      </c>
      <c r="AQ1394" s="538">
        <f t="shared" si="234"/>
        <v>43738</v>
      </c>
      <c r="AR1394" s="538">
        <f>'Information Input'!$H$35</f>
        <v>43555</v>
      </c>
      <c r="AS1394" s="547" t="str">
        <f>'Information Input'!$J$22</f>
        <v>Quarterly</v>
      </c>
      <c r="AT1394" s="538">
        <f>'Information Input'!$H$30</f>
        <v>43555</v>
      </c>
      <c r="AU1394" s="547">
        <f>'Information Input'!$J$18</f>
        <v>2019</v>
      </c>
      <c r="AV1394" s="547" t="s">
        <v>104</v>
      </c>
      <c r="AW1394" s="547" t="s">
        <v>105</v>
      </c>
      <c r="AX1394" s="547" t="s">
        <v>103</v>
      </c>
      <c r="AY1394" s="548" t="s">
        <v>675</v>
      </c>
      <c r="AZ1394" s="547">
        <v>49</v>
      </c>
      <c r="BA1394" s="549" t="s">
        <v>191</v>
      </c>
      <c r="BB1394" s="543" t="s">
        <v>239</v>
      </c>
      <c r="BC1394" s="550">
        <f>'Report 2'!$V326</f>
        <v>0</v>
      </c>
      <c r="BD1394" s="550">
        <f>'Report 2'!$W326</f>
        <v>0</v>
      </c>
      <c r="BE1394" s="550">
        <f>'Report 2'!$X326</f>
        <v>0</v>
      </c>
      <c r="BF1394" s="550">
        <f>'Report 2'!$Y326</f>
        <v>0</v>
      </c>
      <c r="BG1394" s="550">
        <f>'Report 2'!$Z326</f>
        <v>0</v>
      </c>
      <c r="BH1394" s="550">
        <f>'Report 2'!$AA326</f>
        <v>0</v>
      </c>
      <c r="BI1394" s="550">
        <f>'Report 2'!$AB326</f>
        <v>0</v>
      </c>
      <c r="CC1394" s="542" t="s">
        <v>669</v>
      </c>
      <c r="CD1394" s="1014" t="s">
        <v>672</v>
      </c>
      <c r="CE1394" s="1014" t="str">
        <f>'Information Input'!$M$14</f>
        <v xml:space="preserve">      -      </v>
      </c>
      <c r="CF1394" s="551" t="s">
        <v>138</v>
      </c>
      <c r="CG1394" s="552">
        <f t="shared" si="231"/>
        <v>43739</v>
      </c>
      <c r="CH1394" s="552">
        <f t="shared" si="232"/>
        <v>43830</v>
      </c>
      <c r="CI1394" s="552">
        <f>'Information Input'!$H$35</f>
        <v>43555</v>
      </c>
      <c r="CJ1394" s="551" t="str">
        <f>'Information Input'!$J$22</f>
        <v>Quarterly</v>
      </c>
      <c r="CK1394" s="552">
        <f>'Information Input'!$H$30</f>
        <v>43555</v>
      </c>
      <c r="CL1394" s="551">
        <f>'Information Input'!$J$18</f>
        <v>2019</v>
      </c>
      <c r="CM1394" s="551" t="s">
        <v>92</v>
      </c>
      <c r="CN1394" s="1014" t="s">
        <v>93</v>
      </c>
      <c r="CO1394" s="542" t="s">
        <v>91</v>
      </c>
      <c r="CP1394" s="542" t="s">
        <v>671</v>
      </c>
      <c r="CQ1394" s="551">
        <v>33</v>
      </c>
      <c r="CR1394" s="542" t="s">
        <v>175</v>
      </c>
      <c r="CS1394" s="542" t="s">
        <v>233</v>
      </c>
      <c r="CT1394" s="1015">
        <f>'Report 1'!$K$18</f>
        <v>0</v>
      </c>
      <c r="CU1394" s="1016">
        <f>SUMIF('Report 4A'!$G$16:$G$95,$CQ1394,'Report 4A'!$S$16:$S$95)</f>
        <v>0</v>
      </c>
      <c r="CV1394" s="1017">
        <f t="shared" si="235"/>
        <v>0</v>
      </c>
    </row>
    <row r="1395" spans="2:100">
      <c r="B1395" s="535" t="s">
        <v>669</v>
      </c>
      <c r="C1395" s="536">
        <v>1</v>
      </c>
      <c r="D1395" s="537" t="str">
        <f>'Information Input'!$M$14</f>
        <v xml:space="preserve">      -      </v>
      </c>
      <c r="E1395" s="537" t="s">
        <v>136</v>
      </c>
      <c r="F1395" s="538">
        <f t="shared" si="237"/>
        <v>43556</v>
      </c>
      <c r="G1395" s="538">
        <f t="shared" si="238"/>
        <v>43646</v>
      </c>
      <c r="H1395" s="538">
        <f>'Information Input'!$H$35</f>
        <v>43555</v>
      </c>
      <c r="I1395" s="537" t="str">
        <f>'Information Input'!$J$22</f>
        <v>Quarterly</v>
      </c>
      <c r="J1395" s="538">
        <f>'Information Input'!$H$30</f>
        <v>43555</v>
      </c>
      <c r="K1395" s="537">
        <f>'Information Input'!$J$18</f>
        <v>2019</v>
      </c>
      <c r="L1395" s="539" t="s">
        <v>96</v>
      </c>
      <c r="M1395" s="540" t="s">
        <v>241</v>
      </c>
      <c r="N1395" s="541" t="s">
        <v>241</v>
      </c>
      <c r="O1395" s="542" t="s">
        <v>671</v>
      </c>
      <c r="P1395" s="537">
        <v>36</v>
      </c>
      <c r="Q1395" s="541" t="s">
        <v>178</v>
      </c>
      <c r="R1395" s="541" t="s">
        <v>235</v>
      </c>
      <c r="S1395" s="543">
        <f>'Report 1'!$AR$18</f>
        <v>0</v>
      </c>
      <c r="T1395" s="544">
        <f>'Report 1'!$AR$56</f>
        <v>0</v>
      </c>
      <c r="U1395" s="545">
        <f>'Report 1'!$AR$142</f>
        <v>0</v>
      </c>
      <c r="AL1395" s="546" t="s">
        <v>669</v>
      </c>
      <c r="AM1395" s="547">
        <v>2</v>
      </c>
      <c r="AN1395" s="547" t="str">
        <f>'Information Input'!$M$14</f>
        <v xml:space="preserve">      -      </v>
      </c>
      <c r="AO1395" s="547" t="s">
        <v>137</v>
      </c>
      <c r="AP1395" s="538">
        <f t="shared" si="233"/>
        <v>43647</v>
      </c>
      <c r="AQ1395" s="538">
        <f t="shared" si="234"/>
        <v>43738</v>
      </c>
      <c r="AR1395" s="538">
        <f>'Information Input'!$H$35</f>
        <v>43555</v>
      </c>
      <c r="AS1395" s="547" t="str">
        <f>'Information Input'!$J$22</f>
        <v>Quarterly</v>
      </c>
      <c r="AT1395" s="538">
        <f>'Information Input'!$H$30</f>
        <v>43555</v>
      </c>
      <c r="AU1395" s="547">
        <f>'Information Input'!$J$18</f>
        <v>2019</v>
      </c>
      <c r="AV1395" s="547" t="s">
        <v>104</v>
      </c>
      <c r="AW1395" s="547" t="s">
        <v>105</v>
      </c>
      <c r="AX1395" s="547" t="s">
        <v>103</v>
      </c>
      <c r="AY1395" s="548" t="s">
        <v>675</v>
      </c>
      <c r="AZ1395" s="547">
        <v>50</v>
      </c>
      <c r="BA1395" s="549" t="s">
        <v>192</v>
      </c>
      <c r="BB1395" s="543" t="s">
        <v>239</v>
      </c>
      <c r="BC1395" s="550">
        <f>'Report 2'!$V327</f>
        <v>0</v>
      </c>
      <c r="BD1395" s="550">
        <f>'Report 2'!$W327</f>
        <v>0</v>
      </c>
      <c r="BE1395" s="550">
        <f>'Report 2'!$X327</f>
        <v>0</v>
      </c>
      <c r="BF1395" s="550">
        <f>'Report 2'!$Y327</f>
        <v>0</v>
      </c>
      <c r="BG1395" s="550">
        <f>'Report 2'!$Z327</f>
        <v>0</v>
      </c>
      <c r="BH1395" s="550">
        <f>'Report 2'!$AA327</f>
        <v>0</v>
      </c>
      <c r="BI1395" s="550">
        <f>'Report 2'!$AB327</f>
        <v>0</v>
      </c>
      <c r="CC1395" s="542" t="s">
        <v>669</v>
      </c>
      <c r="CD1395" s="1014" t="s">
        <v>672</v>
      </c>
      <c r="CE1395" s="1014" t="str">
        <f>'Information Input'!$M$14</f>
        <v xml:space="preserve">      -      </v>
      </c>
      <c r="CF1395" s="551" t="s">
        <v>138</v>
      </c>
      <c r="CG1395" s="552">
        <f t="shared" si="231"/>
        <v>43739</v>
      </c>
      <c r="CH1395" s="552">
        <f t="shared" si="232"/>
        <v>43830</v>
      </c>
      <c r="CI1395" s="552">
        <f>'Information Input'!$H$35</f>
        <v>43555</v>
      </c>
      <c r="CJ1395" s="551" t="str">
        <f>'Information Input'!$J$22</f>
        <v>Quarterly</v>
      </c>
      <c r="CK1395" s="552">
        <f>'Information Input'!$H$30</f>
        <v>43555</v>
      </c>
      <c r="CL1395" s="551">
        <f>'Information Input'!$J$18</f>
        <v>2019</v>
      </c>
      <c r="CM1395" s="551" t="s">
        <v>92</v>
      </c>
      <c r="CN1395" s="1014" t="s">
        <v>93</v>
      </c>
      <c r="CO1395" s="542" t="s">
        <v>91</v>
      </c>
      <c r="CP1395" s="542" t="s">
        <v>671</v>
      </c>
      <c r="CQ1395" s="551">
        <v>34</v>
      </c>
      <c r="CR1395" s="542" t="s">
        <v>176</v>
      </c>
      <c r="CS1395" s="542" t="s">
        <v>238</v>
      </c>
      <c r="CT1395" s="1015">
        <f>'Report 1'!$K$18</f>
        <v>0</v>
      </c>
      <c r="CU1395" s="1016">
        <f>SUMIF('Report 4A'!$G$16:$G$95,$CQ1395,'Report 4A'!$S$16:$S$95)</f>
        <v>0</v>
      </c>
      <c r="CV1395" s="1017">
        <f t="shared" si="235"/>
        <v>0</v>
      </c>
    </row>
    <row r="1396" spans="2:100">
      <c r="B1396" s="535" t="s">
        <v>669</v>
      </c>
      <c r="C1396" s="536">
        <v>1</v>
      </c>
      <c r="D1396" s="537" t="str">
        <f>'Information Input'!$M$14</f>
        <v xml:space="preserve">      -      </v>
      </c>
      <c r="E1396" s="537" t="s">
        <v>136</v>
      </c>
      <c r="F1396" s="538">
        <f t="shared" si="237"/>
        <v>43556</v>
      </c>
      <c r="G1396" s="538">
        <f t="shared" si="238"/>
        <v>43646</v>
      </c>
      <c r="H1396" s="538">
        <f>'Information Input'!$H$35</f>
        <v>43555</v>
      </c>
      <c r="I1396" s="537" t="str">
        <f>'Information Input'!$J$22</f>
        <v>Quarterly</v>
      </c>
      <c r="J1396" s="538">
        <f>'Information Input'!$H$30</f>
        <v>43555</v>
      </c>
      <c r="K1396" s="537">
        <f>'Information Input'!$J$18</f>
        <v>2019</v>
      </c>
      <c r="L1396" s="539" t="s">
        <v>96</v>
      </c>
      <c r="M1396" s="540" t="s">
        <v>241</v>
      </c>
      <c r="N1396" s="541" t="s">
        <v>241</v>
      </c>
      <c r="O1396" s="542" t="s">
        <v>671</v>
      </c>
      <c r="P1396" s="537">
        <v>37</v>
      </c>
      <c r="Q1396" s="541" t="s">
        <v>179</v>
      </c>
      <c r="R1396" s="541" t="s">
        <v>231</v>
      </c>
      <c r="S1396" s="543">
        <f>'Report 1'!$AR$18</f>
        <v>0</v>
      </c>
      <c r="T1396" s="544">
        <f>'Report 1'!$AR$57</f>
        <v>0</v>
      </c>
      <c r="U1396" s="545">
        <f>'Report 1'!$AR$143</f>
        <v>0</v>
      </c>
      <c r="AL1396" s="546" t="s">
        <v>669</v>
      </c>
      <c r="AM1396" s="547">
        <v>2</v>
      </c>
      <c r="AN1396" s="547" t="str">
        <f>'Information Input'!$M$14</f>
        <v xml:space="preserve">      -      </v>
      </c>
      <c r="AO1396" s="547" t="s">
        <v>137</v>
      </c>
      <c r="AP1396" s="538">
        <f t="shared" si="233"/>
        <v>43647</v>
      </c>
      <c r="AQ1396" s="538">
        <f t="shared" si="234"/>
        <v>43738</v>
      </c>
      <c r="AR1396" s="538">
        <f>'Information Input'!$H$35</f>
        <v>43555</v>
      </c>
      <c r="AS1396" s="547" t="str">
        <f>'Information Input'!$J$22</f>
        <v>Quarterly</v>
      </c>
      <c r="AT1396" s="538">
        <f>'Information Input'!$H$30</f>
        <v>43555</v>
      </c>
      <c r="AU1396" s="547">
        <f>'Information Input'!$J$18</f>
        <v>2019</v>
      </c>
      <c r="AV1396" s="547" t="s">
        <v>104</v>
      </c>
      <c r="AW1396" s="547" t="s">
        <v>105</v>
      </c>
      <c r="AX1396" s="547" t="s">
        <v>103</v>
      </c>
      <c r="AY1396" s="548" t="s">
        <v>675</v>
      </c>
      <c r="AZ1396" s="547">
        <v>51</v>
      </c>
      <c r="BA1396" s="549" t="s">
        <v>193</v>
      </c>
      <c r="BB1396" s="543" t="s">
        <v>239</v>
      </c>
      <c r="BC1396" s="550">
        <f>'Report 2'!$V328</f>
        <v>0</v>
      </c>
      <c r="BD1396" s="550">
        <f>'Report 2'!$W328</f>
        <v>0</v>
      </c>
      <c r="BE1396" s="550">
        <f>'Report 2'!$X328</f>
        <v>0</v>
      </c>
      <c r="BF1396" s="550">
        <f>'Report 2'!$Y328</f>
        <v>0</v>
      </c>
      <c r="BG1396" s="550">
        <f>'Report 2'!$Z328</f>
        <v>0</v>
      </c>
      <c r="BH1396" s="550">
        <f>'Report 2'!$AA328</f>
        <v>0</v>
      </c>
      <c r="BI1396" s="550">
        <f>'Report 2'!$AB328</f>
        <v>0</v>
      </c>
      <c r="CC1396" s="542" t="s">
        <v>669</v>
      </c>
      <c r="CD1396" s="1014" t="s">
        <v>672</v>
      </c>
      <c r="CE1396" s="1014" t="str">
        <f>'Information Input'!$M$14</f>
        <v xml:space="preserve">      -      </v>
      </c>
      <c r="CF1396" s="551" t="s">
        <v>138</v>
      </c>
      <c r="CG1396" s="552">
        <f t="shared" ref="CG1396:CG1459" si="239">DATE(CL1396,10,1)</f>
        <v>43739</v>
      </c>
      <c r="CH1396" s="552">
        <f t="shared" ref="CH1396:CH1459" si="240">DATE(CL1396,12,31)</f>
        <v>43830</v>
      </c>
      <c r="CI1396" s="552">
        <f>'Information Input'!$H$35</f>
        <v>43555</v>
      </c>
      <c r="CJ1396" s="551" t="str">
        <f>'Information Input'!$J$22</f>
        <v>Quarterly</v>
      </c>
      <c r="CK1396" s="552">
        <f>'Information Input'!$H$30</f>
        <v>43555</v>
      </c>
      <c r="CL1396" s="551">
        <f>'Information Input'!$J$18</f>
        <v>2019</v>
      </c>
      <c r="CM1396" s="551" t="s">
        <v>92</v>
      </c>
      <c r="CN1396" s="1014" t="s">
        <v>93</v>
      </c>
      <c r="CO1396" s="542" t="s">
        <v>91</v>
      </c>
      <c r="CP1396" s="542" t="s">
        <v>671</v>
      </c>
      <c r="CQ1396" s="551">
        <v>35</v>
      </c>
      <c r="CR1396" s="542" t="s">
        <v>177</v>
      </c>
      <c r="CS1396" s="542" t="s">
        <v>235</v>
      </c>
      <c r="CT1396" s="1015">
        <f>'Report 1'!$K$18</f>
        <v>0</v>
      </c>
      <c r="CU1396" s="1016">
        <f>SUMIF('Report 4A'!$G$16:$G$95,$CQ1396,'Report 4A'!$S$16:$S$95)</f>
        <v>0</v>
      </c>
      <c r="CV1396" s="1017">
        <f t="shared" si="235"/>
        <v>0</v>
      </c>
    </row>
    <row r="1397" spans="2:100">
      <c r="B1397" s="535" t="s">
        <v>669</v>
      </c>
      <c r="C1397" s="536">
        <v>1</v>
      </c>
      <c r="D1397" s="537" t="str">
        <f>'Information Input'!$M$14</f>
        <v xml:space="preserve">      -      </v>
      </c>
      <c r="E1397" s="537" t="s">
        <v>136</v>
      </c>
      <c r="F1397" s="538">
        <f t="shared" si="237"/>
        <v>43556</v>
      </c>
      <c r="G1397" s="538">
        <f t="shared" si="238"/>
        <v>43646</v>
      </c>
      <c r="H1397" s="538">
        <f>'Information Input'!$H$35</f>
        <v>43555</v>
      </c>
      <c r="I1397" s="537" t="str">
        <f>'Information Input'!$J$22</f>
        <v>Quarterly</v>
      </c>
      <c r="J1397" s="538">
        <f>'Information Input'!$H$30</f>
        <v>43555</v>
      </c>
      <c r="K1397" s="537">
        <f>'Information Input'!$J$18</f>
        <v>2019</v>
      </c>
      <c r="L1397" s="539" t="s">
        <v>96</v>
      </c>
      <c r="M1397" s="540" t="s">
        <v>241</v>
      </c>
      <c r="N1397" s="541" t="s">
        <v>241</v>
      </c>
      <c r="O1397" s="542" t="s">
        <v>671</v>
      </c>
      <c r="P1397" s="537">
        <v>38</v>
      </c>
      <c r="Q1397" s="541" t="s">
        <v>180</v>
      </c>
      <c r="R1397" s="541" t="s">
        <v>233</v>
      </c>
      <c r="S1397" s="543">
        <f>'Report 1'!$AR$18</f>
        <v>0</v>
      </c>
      <c r="T1397" s="544">
        <f>'Report 1'!$AR$58</f>
        <v>0</v>
      </c>
      <c r="U1397" s="545">
        <f>'Report 1'!$AR$144</f>
        <v>0</v>
      </c>
      <c r="AL1397" s="557" t="s">
        <v>669</v>
      </c>
      <c r="AM1397" s="558">
        <v>2</v>
      </c>
      <c r="AN1397" s="558" t="str">
        <f>'Information Input'!$M$14</f>
        <v xml:space="preserve">      -      </v>
      </c>
      <c r="AO1397" s="558" t="s">
        <v>137</v>
      </c>
      <c r="AP1397" s="559">
        <f t="shared" si="233"/>
        <v>43647</v>
      </c>
      <c r="AQ1397" s="559">
        <f t="shared" si="234"/>
        <v>43738</v>
      </c>
      <c r="AR1397" s="559">
        <f>'Information Input'!$H$35</f>
        <v>43555</v>
      </c>
      <c r="AS1397" s="558" t="str">
        <f>'Information Input'!$J$22</f>
        <v>Quarterly</v>
      </c>
      <c r="AT1397" s="559">
        <f>'Information Input'!$H$30</f>
        <v>43555</v>
      </c>
      <c r="AU1397" s="558">
        <f>'Information Input'!$J$18</f>
        <v>2019</v>
      </c>
      <c r="AV1397" s="558" t="s">
        <v>104</v>
      </c>
      <c r="AW1397" s="558" t="s">
        <v>105</v>
      </c>
      <c r="AX1397" s="558" t="s">
        <v>103</v>
      </c>
      <c r="AY1397" s="572" t="s">
        <v>674</v>
      </c>
      <c r="AZ1397" s="558">
        <v>52</v>
      </c>
      <c r="BA1397" s="557" t="s">
        <v>194</v>
      </c>
      <c r="BB1397" s="560" t="s">
        <v>239</v>
      </c>
      <c r="BC1397" s="569">
        <f>'Report 2'!$V329</f>
        <v>0</v>
      </c>
      <c r="BD1397" s="569">
        <f>'Report 2'!$W329</f>
        <v>0</v>
      </c>
      <c r="BE1397" s="569">
        <f>'Report 2'!$X329</f>
        <v>0</v>
      </c>
      <c r="BF1397" s="569">
        <f>'Report 2'!$Y329</f>
        <v>0</v>
      </c>
      <c r="BG1397" s="569">
        <f>'Report 2'!$Z329</f>
        <v>0</v>
      </c>
      <c r="BH1397" s="569">
        <f>'Report 2'!$AA329</f>
        <v>0</v>
      </c>
      <c r="BI1397" s="569">
        <f>'Report 2'!$AB329</f>
        <v>0</v>
      </c>
      <c r="CC1397" s="542" t="s">
        <v>669</v>
      </c>
      <c r="CD1397" s="1014" t="s">
        <v>672</v>
      </c>
      <c r="CE1397" s="1014" t="str">
        <f>'Information Input'!$M$14</f>
        <v xml:space="preserve">      -      </v>
      </c>
      <c r="CF1397" s="551" t="s">
        <v>138</v>
      </c>
      <c r="CG1397" s="552">
        <f t="shared" si="239"/>
        <v>43739</v>
      </c>
      <c r="CH1397" s="552">
        <f t="shared" si="240"/>
        <v>43830</v>
      </c>
      <c r="CI1397" s="552">
        <f>'Information Input'!$H$35</f>
        <v>43555</v>
      </c>
      <c r="CJ1397" s="551" t="str">
        <f>'Information Input'!$J$22</f>
        <v>Quarterly</v>
      </c>
      <c r="CK1397" s="552">
        <f>'Information Input'!$H$30</f>
        <v>43555</v>
      </c>
      <c r="CL1397" s="551">
        <f>'Information Input'!$J$18</f>
        <v>2019</v>
      </c>
      <c r="CM1397" s="551" t="s">
        <v>92</v>
      </c>
      <c r="CN1397" s="1014" t="s">
        <v>93</v>
      </c>
      <c r="CO1397" s="542" t="s">
        <v>91</v>
      </c>
      <c r="CP1397" s="542" t="s">
        <v>671</v>
      </c>
      <c r="CQ1397" s="551">
        <v>36</v>
      </c>
      <c r="CR1397" s="542" t="s">
        <v>178</v>
      </c>
      <c r="CS1397" s="542" t="s">
        <v>235</v>
      </c>
      <c r="CT1397" s="1015">
        <f>'Report 1'!$K$18</f>
        <v>0</v>
      </c>
      <c r="CU1397" s="1016">
        <f>SUMIF('Report 4A'!$G$16:$G$95,$CQ1397,'Report 4A'!$S$16:$S$95)</f>
        <v>0</v>
      </c>
      <c r="CV1397" s="1017">
        <f t="shared" si="235"/>
        <v>0</v>
      </c>
    </row>
    <row r="1398" spans="2:100">
      <c r="B1398" s="535" t="s">
        <v>669</v>
      </c>
      <c r="C1398" s="536">
        <v>1</v>
      </c>
      <c r="D1398" s="537" t="str">
        <f>'Information Input'!$M$14</f>
        <v xml:space="preserve">      -      </v>
      </c>
      <c r="E1398" s="537" t="s">
        <v>136</v>
      </c>
      <c r="F1398" s="538">
        <f t="shared" si="237"/>
        <v>43556</v>
      </c>
      <c r="G1398" s="538">
        <f t="shared" si="238"/>
        <v>43646</v>
      </c>
      <c r="H1398" s="538">
        <f>'Information Input'!$H$35</f>
        <v>43555</v>
      </c>
      <c r="I1398" s="537" t="str">
        <f>'Information Input'!$J$22</f>
        <v>Quarterly</v>
      </c>
      <c r="J1398" s="538">
        <f>'Information Input'!$H$30</f>
        <v>43555</v>
      </c>
      <c r="K1398" s="537">
        <f>'Information Input'!$J$18</f>
        <v>2019</v>
      </c>
      <c r="L1398" s="539" t="s">
        <v>96</v>
      </c>
      <c r="M1398" s="540" t="s">
        <v>241</v>
      </c>
      <c r="N1398" s="541" t="s">
        <v>241</v>
      </c>
      <c r="O1398" s="542" t="s">
        <v>671</v>
      </c>
      <c r="P1398" s="537">
        <v>39</v>
      </c>
      <c r="Q1398" s="541" t="s">
        <v>181</v>
      </c>
      <c r="R1398" s="541" t="s">
        <v>233</v>
      </c>
      <c r="S1398" s="543">
        <f>'Report 1'!$AR$18</f>
        <v>0</v>
      </c>
      <c r="T1398" s="544">
        <f>'Report 1'!$AR$59</f>
        <v>0</v>
      </c>
      <c r="U1398" s="545">
        <f>'Report 1'!$AR$145</f>
        <v>0</v>
      </c>
      <c r="AL1398" s="522" t="s">
        <v>669</v>
      </c>
      <c r="AM1398" s="517">
        <v>2</v>
      </c>
      <c r="AN1398" s="517" t="str">
        <f>'Information Input'!$M$14</f>
        <v xml:space="preserve">      -      </v>
      </c>
      <c r="AO1398" s="517" t="s">
        <v>138</v>
      </c>
      <c r="AP1398" s="518">
        <f>DATE(AU1398,10,1)</f>
        <v>43739</v>
      </c>
      <c r="AQ1398" s="518">
        <f>DATE(AU1398,12,31)</f>
        <v>43830</v>
      </c>
      <c r="AR1398" s="519">
        <f>'Information Input'!$H$35</f>
        <v>43555</v>
      </c>
      <c r="AS1398" s="517" t="str">
        <f>'Information Input'!$J$22</f>
        <v>Quarterly</v>
      </c>
      <c r="AT1398" s="519">
        <f>'Information Input'!$H$30</f>
        <v>43555</v>
      </c>
      <c r="AU1398" s="517">
        <f>'Information Input'!$J$18</f>
        <v>2019</v>
      </c>
      <c r="AV1398" s="517" t="s">
        <v>104</v>
      </c>
      <c r="AW1398" s="517" t="s">
        <v>105</v>
      </c>
      <c r="AX1398" s="528" t="s">
        <v>103</v>
      </c>
      <c r="AY1398" s="529" t="s">
        <v>671</v>
      </c>
      <c r="AZ1398" s="528">
        <v>11</v>
      </c>
      <c r="BA1398" s="530" t="s">
        <v>153</v>
      </c>
      <c r="BB1398" s="524" t="s">
        <v>231</v>
      </c>
      <c r="BC1398" s="531">
        <f>'Report 2'!$AC288</f>
        <v>0</v>
      </c>
      <c r="BD1398" s="531">
        <f>'Report 2'!$AD288</f>
        <v>0</v>
      </c>
      <c r="BE1398" s="531">
        <f>'Report 2'!$AE288</f>
        <v>0</v>
      </c>
      <c r="BF1398" s="531">
        <f>'Report 2'!$AF288</f>
        <v>0</v>
      </c>
      <c r="BG1398" s="531">
        <f>'Report 2'!$AG288</f>
        <v>0</v>
      </c>
      <c r="BH1398" s="531">
        <f>'Report 2'!$AH288</f>
        <v>0</v>
      </c>
      <c r="BI1398" s="531">
        <f>'Report 2'!$AI288</f>
        <v>0</v>
      </c>
      <c r="CC1398" s="542" t="s">
        <v>669</v>
      </c>
      <c r="CD1398" s="1014" t="s">
        <v>672</v>
      </c>
      <c r="CE1398" s="1014" t="str">
        <f>'Information Input'!$M$14</f>
        <v xml:space="preserve">      -      </v>
      </c>
      <c r="CF1398" s="551" t="s">
        <v>138</v>
      </c>
      <c r="CG1398" s="552">
        <f t="shared" si="239"/>
        <v>43739</v>
      </c>
      <c r="CH1398" s="552">
        <f t="shared" si="240"/>
        <v>43830</v>
      </c>
      <c r="CI1398" s="552">
        <f>'Information Input'!$H$35</f>
        <v>43555</v>
      </c>
      <c r="CJ1398" s="551" t="str">
        <f>'Information Input'!$J$22</f>
        <v>Quarterly</v>
      </c>
      <c r="CK1398" s="552">
        <f>'Information Input'!$H$30</f>
        <v>43555</v>
      </c>
      <c r="CL1398" s="551">
        <f>'Information Input'!$J$18</f>
        <v>2019</v>
      </c>
      <c r="CM1398" s="551" t="s">
        <v>92</v>
      </c>
      <c r="CN1398" s="1014" t="s">
        <v>93</v>
      </c>
      <c r="CO1398" s="542" t="s">
        <v>91</v>
      </c>
      <c r="CP1398" s="542" t="s">
        <v>671</v>
      </c>
      <c r="CQ1398" s="551">
        <v>37</v>
      </c>
      <c r="CR1398" s="542" t="s">
        <v>179</v>
      </c>
      <c r="CS1398" s="542" t="s">
        <v>231</v>
      </c>
      <c r="CT1398" s="1015">
        <f>'Report 1'!$K$18</f>
        <v>0</v>
      </c>
      <c r="CU1398" s="1016">
        <f>SUMIF('Report 4A'!$G$16:$G$95,$CQ1398,'Report 4A'!$S$16:$S$95)</f>
        <v>0</v>
      </c>
      <c r="CV1398" s="1017">
        <f t="shared" si="235"/>
        <v>0</v>
      </c>
    </row>
    <row r="1399" spans="2:100">
      <c r="B1399" s="535" t="s">
        <v>669</v>
      </c>
      <c r="C1399" s="536">
        <v>1</v>
      </c>
      <c r="D1399" s="537" t="str">
        <f>'Information Input'!$M$14</f>
        <v xml:space="preserve">      -      </v>
      </c>
      <c r="E1399" s="537" t="s">
        <v>136</v>
      </c>
      <c r="F1399" s="538">
        <f t="shared" si="237"/>
        <v>43556</v>
      </c>
      <c r="G1399" s="538">
        <f t="shared" si="238"/>
        <v>43646</v>
      </c>
      <c r="H1399" s="538">
        <f>'Information Input'!$H$35</f>
        <v>43555</v>
      </c>
      <c r="I1399" s="537" t="str">
        <f>'Information Input'!$J$22</f>
        <v>Quarterly</v>
      </c>
      <c r="J1399" s="538">
        <f>'Information Input'!$H$30</f>
        <v>43555</v>
      </c>
      <c r="K1399" s="537">
        <f>'Information Input'!$J$18</f>
        <v>2019</v>
      </c>
      <c r="L1399" s="539" t="s">
        <v>96</v>
      </c>
      <c r="M1399" s="540" t="s">
        <v>241</v>
      </c>
      <c r="N1399" s="541" t="s">
        <v>241</v>
      </c>
      <c r="O1399" s="542" t="s">
        <v>671</v>
      </c>
      <c r="P1399" s="537">
        <v>40</v>
      </c>
      <c r="Q1399" s="541" t="s">
        <v>182</v>
      </c>
      <c r="R1399" s="541" t="s">
        <v>238</v>
      </c>
      <c r="S1399" s="543">
        <f>'Report 1'!$AR$18</f>
        <v>0</v>
      </c>
      <c r="T1399" s="544">
        <f>'Report 1'!$AR$60</f>
        <v>0</v>
      </c>
      <c r="U1399" s="545">
        <f>'Report 1'!$AR$146</f>
        <v>0</v>
      </c>
      <c r="AL1399" s="546" t="s">
        <v>669</v>
      </c>
      <c r="AM1399" s="547">
        <v>2</v>
      </c>
      <c r="AN1399" s="547" t="str">
        <f>'Information Input'!$M$14</f>
        <v xml:space="preserve">      -      </v>
      </c>
      <c r="AO1399" s="547" t="s">
        <v>138</v>
      </c>
      <c r="AP1399" s="538">
        <f t="shared" ref="AP1399:AP1439" si="241">DATE(AU1399,10,1)</f>
        <v>43739</v>
      </c>
      <c r="AQ1399" s="538">
        <f t="shared" ref="AQ1399:AQ1439" si="242">DATE(AU1399,12,31)</f>
        <v>43830</v>
      </c>
      <c r="AR1399" s="538">
        <f>'Information Input'!$H$35</f>
        <v>43555</v>
      </c>
      <c r="AS1399" s="547" t="str">
        <f>'Information Input'!$J$22</f>
        <v>Quarterly</v>
      </c>
      <c r="AT1399" s="538">
        <f>'Information Input'!$H$30</f>
        <v>43555</v>
      </c>
      <c r="AU1399" s="547">
        <f>'Information Input'!$J$18</f>
        <v>2019</v>
      </c>
      <c r="AV1399" s="547" t="s">
        <v>104</v>
      </c>
      <c r="AW1399" s="547" t="s">
        <v>105</v>
      </c>
      <c r="AX1399" s="547" t="s">
        <v>103</v>
      </c>
      <c r="AY1399" s="548" t="s">
        <v>671</v>
      </c>
      <c r="AZ1399" s="547">
        <v>12</v>
      </c>
      <c r="BA1399" s="549" t="s">
        <v>154</v>
      </c>
      <c r="BB1399" s="543" t="s">
        <v>231</v>
      </c>
      <c r="BC1399" s="550">
        <f>'Report 2'!$AC289</f>
        <v>0</v>
      </c>
      <c r="BD1399" s="550">
        <f>'Report 2'!$AD289</f>
        <v>0</v>
      </c>
      <c r="BE1399" s="550">
        <f>'Report 2'!$AE289</f>
        <v>0</v>
      </c>
      <c r="BF1399" s="550">
        <f>'Report 2'!$AF289</f>
        <v>0</v>
      </c>
      <c r="BG1399" s="550">
        <f>'Report 2'!$AG289</f>
        <v>0</v>
      </c>
      <c r="BH1399" s="550">
        <f>'Report 2'!$AH289</f>
        <v>0</v>
      </c>
      <c r="BI1399" s="550">
        <f>'Report 2'!$AI289</f>
        <v>0</v>
      </c>
      <c r="CC1399" s="542" t="s">
        <v>669</v>
      </c>
      <c r="CD1399" s="1014" t="s">
        <v>672</v>
      </c>
      <c r="CE1399" s="1014" t="str">
        <f>'Information Input'!$M$14</f>
        <v xml:space="preserve">      -      </v>
      </c>
      <c r="CF1399" s="551" t="s">
        <v>138</v>
      </c>
      <c r="CG1399" s="552">
        <f t="shared" si="239"/>
        <v>43739</v>
      </c>
      <c r="CH1399" s="552">
        <f t="shared" si="240"/>
        <v>43830</v>
      </c>
      <c r="CI1399" s="552">
        <f>'Information Input'!$H$35</f>
        <v>43555</v>
      </c>
      <c r="CJ1399" s="551" t="str">
        <f>'Information Input'!$J$22</f>
        <v>Quarterly</v>
      </c>
      <c r="CK1399" s="552">
        <f>'Information Input'!$H$30</f>
        <v>43555</v>
      </c>
      <c r="CL1399" s="551">
        <f>'Information Input'!$J$18</f>
        <v>2019</v>
      </c>
      <c r="CM1399" s="551" t="s">
        <v>92</v>
      </c>
      <c r="CN1399" s="1014" t="s">
        <v>93</v>
      </c>
      <c r="CO1399" s="542" t="s">
        <v>91</v>
      </c>
      <c r="CP1399" s="542" t="s">
        <v>671</v>
      </c>
      <c r="CQ1399" s="551">
        <v>38</v>
      </c>
      <c r="CR1399" s="542" t="s">
        <v>180</v>
      </c>
      <c r="CS1399" s="542" t="s">
        <v>233</v>
      </c>
      <c r="CT1399" s="1015">
        <f>'Report 1'!$K$18</f>
        <v>0</v>
      </c>
      <c r="CU1399" s="1016">
        <f>SUMIF('Report 4A'!$G$16:$G$95,$CQ1399,'Report 4A'!$S$16:$S$95)</f>
        <v>0</v>
      </c>
      <c r="CV1399" s="1017">
        <f t="shared" si="235"/>
        <v>0</v>
      </c>
    </row>
    <row r="1400" spans="2:100">
      <c r="B1400" s="535" t="s">
        <v>669</v>
      </c>
      <c r="C1400" s="536">
        <v>1</v>
      </c>
      <c r="D1400" s="537" t="str">
        <f>'Information Input'!$M$14</f>
        <v xml:space="preserve">      -      </v>
      </c>
      <c r="E1400" s="537" t="s">
        <v>136</v>
      </c>
      <c r="F1400" s="538">
        <f t="shared" si="237"/>
        <v>43556</v>
      </c>
      <c r="G1400" s="538">
        <f t="shared" si="238"/>
        <v>43646</v>
      </c>
      <c r="H1400" s="538">
        <f>'Information Input'!$H$35</f>
        <v>43555</v>
      </c>
      <c r="I1400" s="537" t="str">
        <f>'Information Input'!$J$22</f>
        <v>Quarterly</v>
      </c>
      <c r="J1400" s="538">
        <f>'Information Input'!$H$30</f>
        <v>43555</v>
      </c>
      <c r="K1400" s="537">
        <f>'Information Input'!$J$18</f>
        <v>2019</v>
      </c>
      <c r="L1400" s="539" t="s">
        <v>96</v>
      </c>
      <c r="M1400" s="540" t="s">
        <v>241</v>
      </c>
      <c r="N1400" s="541" t="s">
        <v>241</v>
      </c>
      <c r="O1400" s="542" t="s">
        <v>671</v>
      </c>
      <c r="P1400" s="537">
        <v>41</v>
      </c>
      <c r="Q1400" s="541" t="s">
        <v>183</v>
      </c>
      <c r="R1400" s="541" t="s">
        <v>238</v>
      </c>
      <c r="S1400" s="543">
        <f>'Report 1'!$AR$18</f>
        <v>0</v>
      </c>
      <c r="T1400" s="544">
        <f>'Report 1'!$AR$61</f>
        <v>0</v>
      </c>
      <c r="U1400" s="545">
        <f>'Report 1'!$AR$147</f>
        <v>0</v>
      </c>
      <c r="AL1400" s="546" t="s">
        <v>669</v>
      </c>
      <c r="AM1400" s="547">
        <v>2</v>
      </c>
      <c r="AN1400" s="547" t="str">
        <f>'Information Input'!$M$14</f>
        <v xml:space="preserve">      -      </v>
      </c>
      <c r="AO1400" s="547" t="s">
        <v>138</v>
      </c>
      <c r="AP1400" s="538">
        <f t="shared" si="241"/>
        <v>43739</v>
      </c>
      <c r="AQ1400" s="538">
        <f t="shared" si="242"/>
        <v>43830</v>
      </c>
      <c r="AR1400" s="538">
        <f>'Information Input'!$H$35</f>
        <v>43555</v>
      </c>
      <c r="AS1400" s="547" t="str">
        <f>'Information Input'!$J$22</f>
        <v>Quarterly</v>
      </c>
      <c r="AT1400" s="538">
        <f>'Information Input'!$H$30</f>
        <v>43555</v>
      </c>
      <c r="AU1400" s="547">
        <f>'Information Input'!$J$18</f>
        <v>2019</v>
      </c>
      <c r="AV1400" s="547" t="s">
        <v>104</v>
      </c>
      <c r="AW1400" s="547" t="s">
        <v>105</v>
      </c>
      <c r="AX1400" s="547" t="s">
        <v>103</v>
      </c>
      <c r="AY1400" s="548" t="s">
        <v>671</v>
      </c>
      <c r="AZ1400" s="547">
        <v>13</v>
      </c>
      <c r="BA1400" s="549" t="s">
        <v>155</v>
      </c>
      <c r="BB1400" s="543" t="s">
        <v>232</v>
      </c>
      <c r="BC1400" s="550">
        <f>'Report 2'!$AC290</f>
        <v>0</v>
      </c>
      <c r="BD1400" s="550">
        <f>'Report 2'!$AD290</f>
        <v>0</v>
      </c>
      <c r="BE1400" s="550">
        <f>'Report 2'!$AE290</f>
        <v>0</v>
      </c>
      <c r="BF1400" s="550">
        <f>'Report 2'!$AF290</f>
        <v>0</v>
      </c>
      <c r="BG1400" s="550">
        <f>'Report 2'!$AG290</f>
        <v>0</v>
      </c>
      <c r="BH1400" s="550">
        <f>'Report 2'!$AH290</f>
        <v>0</v>
      </c>
      <c r="BI1400" s="550">
        <f>'Report 2'!$AI290</f>
        <v>0</v>
      </c>
      <c r="CC1400" s="542" t="s">
        <v>669</v>
      </c>
      <c r="CD1400" s="1014" t="s">
        <v>672</v>
      </c>
      <c r="CE1400" s="1014" t="str">
        <f>'Information Input'!$M$14</f>
        <v xml:space="preserve">      -      </v>
      </c>
      <c r="CF1400" s="551" t="s">
        <v>138</v>
      </c>
      <c r="CG1400" s="552">
        <f t="shared" si="239"/>
        <v>43739</v>
      </c>
      <c r="CH1400" s="552">
        <f t="shared" si="240"/>
        <v>43830</v>
      </c>
      <c r="CI1400" s="552">
        <f>'Information Input'!$H$35</f>
        <v>43555</v>
      </c>
      <c r="CJ1400" s="551" t="str">
        <f>'Information Input'!$J$22</f>
        <v>Quarterly</v>
      </c>
      <c r="CK1400" s="552">
        <f>'Information Input'!$H$30</f>
        <v>43555</v>
      </c>
      <c r="CL1400" s="551">
        <f>'Information Input'!$J$18</f>
        <v>2019</v>
      </c>
      <c r="CM1400" s="551" t="s">
        <v>92</v>
      </c>
      <c r="CN1400" s="1014" t="s">
        <v>93</v>
      </c>
      <c r="CO1400" s="542" t="s">
        <v>91</v>
      </c>
      <c r="CP1400" s="542" t="s">
        <v>671</v>
      </c>
      <c r="CQ1400" s="551">
        <v>39</v>
      </c>
      <c r="CR1400" s="542" t="s">
        <v>181</v>
      </c>
      <c r="CS1400" s="542" t="s">
        <v>233</v>
      </c>
      <c r="CT1400" s="1015">
        <f>'Report 1'!$K$18</f>
        <v>0</v>
      </c>
      <c r="CU1400" s="1016">
        <f>SUMIF('Report 4A'!$G$16:$G$95,$CQ1400,'Report 4A'!$S$16:$S$95)</f>
        <v>0</v>
      </c>
      <c r="CV1400" s="1017">
        <f t="shared" si="235"/>
        <v>0</v>
      </c>
    </row>
    <row r="1401" spans="2:100">
      <c r="B1401" s="535" t="s">
        <v>669</v>
      </c>
      <c r="C1401" s="536">
        <v>1</v>
      </c>
      <c r="D1401" s="537" t="str">
        <f>'Information Input'!$M$14</f>
        <v xml:space="preserve">      -      </v>
      </c>
      <c r="E1401" s="537" t="s">
        <v>136</v>
      </c>
      <c r="F1401" s="538">
        <f t="shared" si="237"/>
        <v>43556</v>
      </c>
      <c r="G1401" s="538">
        <f t="shared" si="238"/>
        <v>43646</v>
      </c>
      <c r="H1401" s="538">
        <f>'Information Input'!$H$35</f>
        <v>43555</v>
      </c>
      <c r="I1401" s="537" t="str">
        <f>'Information Input'!$J$22</f>
        <v>Quarterly</v>
      </c>
      <c r="J1401" s="538">
        <f>'Information Input'!$H$30</f>
        <v>43555</v>
      </c>
      <c r="K1401" s="537">
        <f>'Information Input'!$J$18</f>
        <v>2019</v>
      </c>
      <c r="L1401" s="539" t="s">
        <v>96</v>
      </c>
      <c r="M1401" s="540" t="s">
        <v>241</v>
      </c>
      <c r="N1401" s="541" t="s">
        <v>241</v>
      </c>
      <c r="O1401" s="542" t="s">
        <v>671</v>
      </c>
      <c r="P1401" s="537">
        <v>42</v>
      </c>
      <c r="Q1401" s="541" t="s">
        <v>184</v>
      </c>
      <c r="R1401" s="541" t="s">
        <v>233</v>
      </c>
      <c r="S1401" s="543">
        <f>'Report 1'!$AR$18</f>
        <v>0</v>
      </c>
      <c r="T1401" s="544">
        <f>'Report 1'!$AR$62</f>
        <v>0</v>
      </c>
      <c r="U1401" s="545">
        <f>'Report 1'!$AR$148</f>
        <v>0</v>
      </c>
      <c r="AL1401" s="546" t="s">
        <v>669</v>
      </c>
      <c r="AM1401" s="547">
        <v>2</v>
      </c>
      <c r="AN1401" s="547" t="str">
        <f>'Information Input'!$M$14</f>
        <v xml:space="preserve">      -      </v>
      </c>
      <c r="AO1401" s="547" t="s">
        <v>138</v>
      </c>
      <c r="AP1401" s="538">
        <f t="shared" si="241"/>
        <v>43739</v>
      </c>
      <c r="AQ1401" s="538">
        <f t="shared" si="242"/>
        <v>43830</v>
      </c>
      <c r="AR1401" s="538">
        <f>'Information Input'!$H$35</f>
        <v>43555</v>
      </c>
      <c r="AS1401" s="547" t="str">
        <f>'Information Input'!$J$22</f>
        <v>Quarterly</v>
      </c>
      <c r="AT1401" s="538">
        <f>'Information Input'!$H$30</f>
        <v>43555</v>
      </c>
      <c r="AU1401" s="547">
        <f>'Information Input'!$J$18</f>
        <v>2019</v>
      </c>
      <c r="AV1401" s="547" t="s">
        <v>104</v>
      </c>
      <c r="AW1401" s="547" t="s">
        <v>105</v>
      </c>
      <c r="AX1401" s="547" t="s">
        <v>103</v>
      </c>
      <c r="AY1401" s="548" t="s">
        <v>671</v>
      </c>
      <c r="AZ1401" s="547">
        <v>14</v>
      </c>
      <c r="BA1401" s="549" t="s">
        <v>156</v>
      </c>
      <c r="BB1401" s="543" t="s">
        <v>233</v>
      </c>
      <c r="BC1401" s="550">
        <f>'Report 2'!$AC291</f>
        <v>0</v>
      </c>
      <c r="BD1401" s="550">
        <f>'Report 2'!$AD291</f>
        <v>0</v>
      </c>
      <c r="BE1401" s="550">
        <f>'Report 2'!$AE291</f>
        <v>0</v>
      </c>
      <c r="BF1401" s="550">
        <f>'Report 2'!$AF291</f>
        <v>0</v>
      </c>
      <c r="BG1401" s="550">
        <f>'Report 2'!$AG291</f>
        <v>0</v>
      </c>
      <c r="BH1401" s="550">
        <f>'Report 2'!$AH291</f>
        <v>0</v>
      </c>
      <c r="BI1401" s="550">
        <f>'Report 2'!$AI291</f>
        <v>0</v>
      </c>
      <c r="CC1401" s="542" t="s">
        <v>669</v>
      </c>
      <c r="CD1401" s="1014" t="s">
        <v>672</v>
      </c>
      <c r="CE1401" s="1014" t="str">
        <f>'Information Input'!$M$14</f>
        <v xml:space="preserve">      -      </v>
      </c>
      <c r="CF1401" s="551" t="s">
        <v>138</v>
      </c>
      <c r="CG1401" s="552">
        <f t="shared" si="239"/>
        <v>43739</v>
      </c>
      <c r="CH1401" s="552">
        <f t="shared" si="240"/>
        <v>43830</v>
      </c>
      <c r="CI1401" s="552">
        <f>'Information Input'!$H$35</f>
        <v>43555</v>
      </c>
      <c r="CJ1401" s="551" t="str">
        <f>'Information Input'!$J$22</f>
        <v>Quarterly</v>
      </c>
      <c r="CK1401" s="552">
        <f>'Information Input'!$H$30</f>
        <v>43555</v>
      </c>
      <c r="CL1401" s="551">
        <f>'Information Input'!$J$18</f>
        <v>2019</v>
      </c>
      <c r="CM1401" s="551" t="s">
        <v>92</v>
      </c>
      <c r="CN1401" s="1014" t="s">
        <v>93</v>
      </c>
      <c r="CO1401" s="542" t="s">
        <v>91</v>
      </c>
      <c r="CP1401" s="542" t="s">
        <v>671</v>
      </c>
      <c r="CQ1401" s="551">
        <v>40</v>
      </c>
      <c r="CR1401" s="542" t="s">
        <v>182</v>
      </c>
      <c r="CS1401" s="542" t="s">
        <v>238</v>
      </c>
      <c r="CT1401" s="1015">
        <f>'Report 1'!$K$18</f>
        <v>0</v>
      </c>
      <c r="CU1401" s="1016">
        <f>SUMIF('Report 4A'!$G$16:$G$95,$CQ1401,'Report 4A'!$S$16:$S$95)</f>
        <v>0</v>
      </c>
      <c r="CV1401" s="1017">
        <f t="shared" si="235"/>
        <v>0</v>
      </c>
    </row>
    <row r="1402" spans="2:100">
      <c r="B1402" s="535" t="s">
        <v>669</v>
      </c>
      <c r="C1402" s="536">
        <v>1</v>
      </c>
      <c r="D1402" s="537" t="str">
        <f>'Information Input'!$M$14</f>
        <v xml:space="preserve">      -      </v>
      </c>
      <c r="E1402" s="537" t="s">
        <v>136</v>
      </c>
      <c r="F1402" s="538">
        <f t="shared" si="237"/>
        <v>43556</v>
      </c>
      <c r="G1402" s="538">
        <f t="shared" si="238"/>
        <v>43646</v>
      </c>
      <c r="H1402" s="538">
        <f>'Information Input'!$H$35</f>
        <v>43555</v>
      </c>
      <c r="I1402" s="537" t="str">
        <f>'Information Input'!$J$22</f>
        <v>Quarterly</v>
      </c>
      <c r="J1402" s="538">
        <f>'Information Input'!$H$30</f>
        <v>43555</v>
      </c>
      <c r="K1402" s="537">
        <f>'Information Input'!$J$18</f>
        <v>2019</v>
      </c>
      <c r="L1402" s="539" t="s">
        <v>96</v>
      </c>
      <c r="M1402" s="540" t="s">
        <v>241</v>
      </c>
      <c r="N1402" s="541" t="s">
        <v>241</v>
      </c>
      <c r="O1402" s="542" t="s">
        <v>671</v>
      </c>
      <c r="P1402" s="537">
        <v>43</v>
      </c>
      <c r="Q1402" s="541" t="s">
        <v>185</v>
      </c>
      <c r="R1402" s="541" t="s">
        <v>233</v>
      </c>
      <c r="S1402" s="543">
        <f>'Report 1'!$AR$18</f>
        <v>0</v>
      </c>
      <c r="T1402" s="544">
        <f>'Report 1'!$AR$63</f>
        <v>0</v>
      </c>
      <c r="U1402" s="545">
        <f>'Report 1'!$AR$149</f>
        <v>0</v>
      </c>
      <c r="AL1402" s="546" t="s">
        <v>669</v>
      </c>
      <c r="AM1402" s="547">
        <v>2</v>
      </c>
      <c r="AN1402" s="547" t="str">
        <f>'Information Input'!$M$14</f>
        <v xml:space="preserve">      -      </v>
      </c>
      <c r="AO1402" s="547" t="s">
        <v>138</v>
      </c>
      <c r="AP1402" s="538">
        <f t="shared" si="241"/>
        <v>43739</v>
      </c>
      <c r="AQ1402" s="538">
        <f t="shared" si="242"/>
        <v>43830</v>
      </c>
      <c r="AR1402" s="538">
        <f>'Information Input'!$H$35</f>
        <v>43555</v>
      </c>
      <c r="AS1402" s="547" t="str">
        <f>'Information Input'!$J$22</f>
        <v>Quarterly</v>
      </c>
      <c r="AT1402" s="538">
        <f>'Information Input'!$H$30</f>
        <v>43555</v>
      </c>
      <c r="AU1402" s="547">
        <f>'Information Input'!$J$18</f>
        <v>2019</v>
      </c>
      <c r="AV1402" s="547" t="s">
        <v>104</v>
      </c>
      <c r="AW1402" s="547" t="s">
        <v>105</v>
      </c>
      <c r="AX1402" s="547" t="s">
        <v>103</v>
      </c>
      <c r="AY1402" s="548" t="s">
        <v>671</v>
      </c>
      <c r="AZ1402" s="547">
        <v>15</v>
      </c>
      <c r="BA1402" s="549" t="s">
        <v>157</v>
      </c>
      <c r="BB1402" s="543" t="s">
        <v>234</v>
      </c>
      <c r="BC1402" s="550">
        <f>'Report 2'!$AC292</f>
        <v>0</v>
      </c>
      <c r="BD1402" s="550">
        <f>'Report 2'!$AD292</f>
        <v>0</v>
      </c>
      <c r="BE1402" s="550">
        <f>'Report 2'!$AE292</f>
        <v>0</v>
      </c>
      <c r="BF1402" s="550">
        <f>'Report 2'!$AF292</f>
        <v>0</v>
      </c>
      <c r="BG1402" s="550">
        <f>'Report 2'!$AG292</f>
        <v>0</v>
      </c>
      <c r="BH1402" s="550">
        <f>'Report 2'!$AH292</f>
        <v>0</v>
      </c>
      <c r="BI1402" s="550">
        <f>'Report 2'!$AI292</f>
        <v>0</v>
      </c>
      <c r="CC1402" s="542" t="s">
        <v>669</v>
      </c>
      <c r="CD1402" s="1014" t="s">
        <v>672</v>
      </c>
      <c r="CE1402" s="1014" t="str">
        <f>'Information Input'!$M$14</f>
        <v xml:space="preserve">      -      </v>
      </c>
      <c r="CF1402" s="551" t="s">
        <v>138</v>
      </c>
      <c r="CG1402" s="552">
        <f t="shared" si="239"/>
        <v>43739</v>
      </c>
      <c r="CH1402" s="552">
        <f t="shared" si="240"/>
        <v>43830</v>
      </c>
      <c r="CI1402" s="552">
        <f>'Information Input'!$H$35</f>
        <v>43555</v>
      </c>
      <c r="CJ1402" s="551" t="str">
        <f>'Information Input'!$J$22</f>
        <v>Quarterly</v>
      </c>
      <c r="CK1402" s="552">
        <f>'Information Input'!$H$30</f>
        <v>43555</v>
      </c>
      <c r="CL1402" s="551">
        <f>'Information Input'!$J$18</f>
        <v>2019</v>
      </c>
      <c r="CM1402" s="551" t="s">
        <v>92</v>
      </c>
      <c r="CN1402" s="1014" t="s">
        <v>93</v>
      </c>
      <c r="CO1402" s="542" t="s">
        <v>91</v>
      </c>
      <c r="CP1402" s="542" t="s">
        <v>671</v>
      </c>
      <c r="CQ1402" s="551">
        <v>41</v>
      </c>
      <c r="CR1402" s="542" t="s">
        <v>183</v>
      </c>
      <c r="CS1402" s="542" t="s">
        <v>238</v>
      </c>
      <c r="CT1402" s="1015">
        <f>'Report 1'!$K$18</f>
        <v>0</v>
      </c>
      <c r="CU1402" s="1016">
        <f>SUMIF('Report 4A'!$G$16:$G$95,$CQ1402,'Report 4A'!$S$16:$S$95)</f>
        <v>0</v>
      </c>
      <c r="CV1402" s="1017">
        <f t="shared" si="235"/>
        <v>0</v>
      </c>
    </row>
    <row r="1403" spans="2:100">
      <c r="B1403" s="535" t="s">
        <v>669</v>
      </c>
      <c r="C1403" s="536">
        <v>1</v>
      </c>
      <c r="D1403" s="537" t="str">
        <f>'Information Input'!$M$14</f>
        <v xml:space="preserve">      -      </v>
      </c>
      <c r="E1403" s="537" t="s">
        <v>136</v>
      </c>
      <c r="F1403" s="538">
        <f t="shared" si="237"/>
        <v>43556</v>
      </c>
      <c r="G1403" s="538">
        <f t="shared" si="238"/>
        <v>43646</v>
      </c>
      <c r="H1403" s="538">
        <f>'Information Input'!$H$35</f>
        <v>43555</v>
      </c>
      <c r="I1403" s="537" t="str">
        <f>'Information Input'!$J$22</f>
        <v>Quarterly</v>
      </c>
      <c r="J1403" s="538">
        <f>'Information Input'!$H$30</f>
        <v>43555</v>
      </c>
      <c r="K1403" s="537">
        <f>'Information Input'!$J$18</f>
        <v>2019</v>
      </c>
      <c r="L1403" s="539" t="s">
        <v>96</v>
      </c>
      <c r="M1403" s="540" t="s">
        <v>241</v>
      </c>
      <c r="N1403" s="541" t="s">
        <v>241</v>
      </c>
      <c r="O1403" s="542" t="s">
        <v>674</v>
      </c>
      <c r="P1403" s="537">
        <v>44</v>
      </c>
      <c r="Q1403" s="541" t="s">
        <v>186</v>
      </c>
      <c r="R1403" s="541" t="s">
        <v>239</v>
      </c>
      <c r="S1403" s="543">
        <f>'Report 1'!$AR$18</f>
        <v>0</v>
      </c>
      <c r="T1403" s="544">
        <f>'Report 1'!$AR$64</f>
        <v>0</v>
      </c>
      <c r="U1403" s="545">
        <f>'Report 1'!$AR$150</f>
        <v>0</v>
      </c>
      <c r="AL1403" s="546" t="s">
        <v>669</v>
      </c>
      <c r="AM1403" s="547">
        <v>2</v>
      </c>
      <c r="AN1403" s="547" t="str">
        <f>'Information Input'!$M$14</f>
        <v xml:space="preserve">      -      </v>
      </c>
      <c r="AO1403" s="547" t="s">
        <v>138</v>
      </c>
      <c r="AP1403" s="538">
        <f t="shared" si="241"/>
        <v>43739</v>
      </c>
      <c r="AQ1403" s="538">
        <f t="shared" si="242"/>
        <v>43830</v>
      </c>
      <c r="AR1403" s="538">
        <f>'Information Input'!$H$35</f>
        <v>43555</v>
      </c>
      <c r="AS1403" s="547" t="str">
        <f>'Information Input'!$J$22</f>
        <v>Quarterly</v>
      </c>
      <c r="AT1403" s="538">
        <f>'Information Input'!$H$30</f>
        <v>43555</v>
      </c>
      <c r="AU1403" s="547">
        <f>'Information Input'!$J$18</f>
        <v>2019</v>
      </c>
      <c r="AV1403" s="547" t="s">
        <v>104</v>
      </c>
      <c r="AW1403" s="547" t="s">
        <v>105</v>
      </c>
      <c r="AX1403" s="547" t="s">
        <v>103</v>
      </c>
      <c r="AY1403" s="548" t="s">
        <v>671</v>
      </c>
      <c r="AZ1403" s="547">
        <v>16</v>
      </c>
      <c r="BA1403" s="549" t="s">
        <v>158</v>
      </c>
      <c r="BB1403" s="543" t="s">
        <v>235</v>
      </c>
      <c r="BC1403" s="550">
        <f>'Report 2'!$AC293</f>
        <v>0</v>
      </c>
      <c r="BD1403" s="550">
        <f>'Report 2'!$AD293</f>
        <v>0</v>
      </c>
      <c r="BE1403" s="550">
        <f>'Report 2'!$AE293</f>
        <v>0</v>
      </c>
      <c r="BF1403" s="550">
        <f>'Report 2'!$AF293</f>
        <v>0</v>
      </c>
      <c r="BG1403" s="550">
        <f>'Report 2'!$AG293</f>
        <v>0</v>
      </c>
      <c r="BH1403" s="550">
        <f>'Report 2'!$AH293</f>
        <v>0</v>
      </c>
      <c r="BI1403" s="550">
        <f>'Report 2'!$AI293</f>
        <v>0</v>
      </c>
      <c r="CC1403" s="542" t="s">
        <v>669</v>
      </c>
      <c r="CD1403" s="1014" t="s">
        <v>672</v>
      </c>
      <c r="CE1403" s="1014" t="str">
        <f>'Information Input'!$M$14</f>
        <v xml:space="preserve">      -      </v>
      </c>
      <c r="CF1403" s="551" t="s">
        <v>138</v>
      </c>
      <c r="CG1403" s="552">
        <f t="shared" si="239"/>
        <v>43739</v>
      </c>
      <c r="CH1403" s="552">
        <f t="shared" si="240"/>
        <v>43830</v>
      </c>
      <c r="CI1403" s="552">
        <f>'Information Input'!$H$35</f>
        <v>43555</v>
      </c>
      <c r="CJ1403" s="551" t="str">
        <f>'Information Input'!$J$22</f>
        <v>Quarterly</v>
      </c>
      <c r="CK1403" s="552">
        <f>'Information Input'!$H$30</f>
        <v>43555</v>
      </c>
      <c r="CL1403" s="551">
        <f>'Information Input'!$J$18</f>
        <v>2019</v>
      </c>
      <c r="CM1403" s="1018" t="s">
        <v>92</v>
      </c>
      <c r="CN1403" s="1014" t="s">
        <v>93</v>
      </c>
      <c r="CO1403" s="542" t="s">
        <v>91</v>
      </c>
      <c r="CP1403" s="542" t="s">
        <v>671</v>
      </c>
      <c r="CQ1403" s="551">
        <v>42</v>
      </c>
      <c r="CR1403" s="542" t="s">
        <v>184</v>
      </c>
      <c r="CS1403" s="542" t="s">
        <v>233</v>
      </c>
      <c r="CT1403" s="1015">
        <f>'Report 1'!$K$18</f>
        <v>0</v>
      </c>
      <c r="CU1403" s="1016">
        <f>SUMIF('Report 4A'!$G$16:$G$95,$CQ1403,'Report 4A'!$S$16:$S$95)</f>
        <v>0</v>
      </c>
      <c r="CV1403" s="1017">
        <f t="shared" ref="CV1403:CV1404" si="243">IF(CT1403&lt;&gt;0,CU1403/CT1403,0)</f>
        <v>0</v>
      </c>
    </row>
    <row r="1404" spans="2:100">
      <c r="B1404" s="535" t="s">
        <v>669</v>
      </c>
      <c r="C1404" s="536">
        <v>1</v>
      </c>
      <c r="D1404" s="537" t="str">
        <f>'Information Input'!$M$14</f>
        <v xml:space="preserve">      -      </v>
      </c>
      <c r="E1404" s="537" t="s">
        <v>136</v>
      </c>
      <c r="F1404" s="538">
        <f t="shared" si="237"/>
        <v>43556</v>
      </c>
      <c r="G1404" s="538">
        <f t="shared" si="238"/>
        <v>43646</v>
      </c>
      <c r="H1404" s="538">
        <f>'Information Input'!$H$35</f>
        <v>43555</v>
      </c>
      <c r="I1404" s="537" t="str">
        <f>'Information Input'!$J$22</f>
        <v>Quarterly</v>
      </c>
      <c r="J1404" s="538">
        <f>'Information Input'!$H$30</f>
        <v>43555</v>
      </c>
      <c r="K1404" s="537">
        <f>'Information Input'!$J$18</f>
        <v>2019</v>
      </c>
      <c r="L1404" s="539" t="s">
        <v>96</v>
      </c>
      <c r="M1404" s="540" t="s">
        <v>241</v>
      </c>
      <c r="N1404" s="541" t="s">
        <v>241</v>
      </c>
      <c r="O1404" s="542" t="s">
        <v>675</v>
      </c>
      <c r="P1404" s="537">
        <v>45</v>
      </c>
      <c r="Q1404" s="541" t="s">
        <v>187</v>
      </c>
      <c r="R1404" s="541" t="s">
        <v>239</v>
      </c>
      <c r="S1404" s="543">
        <f>'Report 1'!$AR$18</f>
        <v>0</v>
      </c>
      <c r="T1404" s="544">
        <f>'Report 1'!$AR$65</f>
        <v>0</v>
      </c>
      <c r="U1404" s="545">
        <f>'Report 1'!$AR$151</f>
        <v>0</v>
      </c>
      <c r="AL1404" s="546" t="s">
        <v>669</v>
      </c>
      <c r="AM1404" s="547">
        <v>2</v>
      </c>
      <c r="AN1404" s="547" t="str">
        <f>'Information Input'!$M$14</f>
        <v xml:space="preserve">      -      </v>
      </c>
      <c r="AO1404" s="547" t="s">
        <v>138</v>
      </c>
      <c r="AP1404" s="538">
        <f t="shared" si="241"/>
        <v>43739</v>
      </c>
      <c r="AQ1404" s="538">
        <f t="shared" si="242"/>
        <v>43830</v>
      </c>
      <c r="AR1404" s="538">
        <f>'Information Input'!$H$35</f>
        <v>43555</v>
      </c>
      <c r="AS1404" s="547" t="str">
        <f>'Information Input'!$J$22</f>
        <v>Quarterly</v>
      </c>
      <c r="AT1404" s="538">
        <f>'Information Input'!$H$30</f>
        <v>43555</v>
      </c>
      <c r="AU1404" s="547">
        <f>'Information Input'!$J$18</f>
        <v>2019</v>
      </c>
      <c r="AV1404" s="547" t="s">
        <v>104</v>
      </c>
      <c r="AW1404" s="547" t="s">
        <v>105</v>
      </c>
      <c r="AX1404" s="547" t="s">
        <v>103</v>
      </c>
      <c r="AY1404" s="548" t="s">
        <v>671</v>
      </c>
      <c r="AZ1404" s="547">
        <v>17</v>
      </c>
      <c r="BA1404" s="549" t="s">
        <v>159</v>
      </c>
      <c r="BB1404" s="543" t="s">
        <v>235</v>
      </c>
      <c r="BC1404" s="550">
        <f>'Report 2'!$AC294</f>
        <v>0</v>
      </c>
      <c r="BD1404" s="550">
        <f>'Report 2'!$AD294</f>
        <v>0</v>
      </c>
      <c r="BE1404" s="550">
        <f>'Report 2'!$AE294</f>
        <v>0</v>
      </c>
      <c r="BF1404" s="550">
        <f>'Report 2'!$AF294</f>
        <v>0</v>
      </c>
      <c r="BG1404" s="550">
        <f>'Report 2'!$AG294</f>
        <v>0</v>
      </c>
      <c r="BH1404" s="550">
        <f>'Report 2'!$AH294</f>
        <v>0</v>
      </c>
      <c r="BI1404" s="550">
        <f>'Report 2'!$AI294</f>
        <v>0</v>
      </c>
      <c r="CC1404" s="542" t="s">
        <v>669</v>
      </c>
      <c r="CD1404" s="1014" t="s">
        <v>672</v>
      </c>
      <c r="CE1404" s="1014" t="str">
        <f>'Information Input'!$M$14</f>
        <v xml:space="preserve">      -      </v>
      </c>
      <c r="CF1404" s="551" t="s">
        <v>138</v>
      </c>
      <c r="CG1404" s="552">
        <f t="shared" si="239"/>
        <v>43739</v>
      </c>
      <c r="CH1404" s="552">
        <f t="shared" si="240"/>
        <v>43830</v>
      </c>
      <c r="CI1404" s="552">
        <f>'Information Input'!$H$35</f>
        <v>43555</v>
      </c>
      <c r="CJ1404" s="551" t="str">
        <f>'Information Input'!$J$22</f>
        <v>Quarterly</v>
      </c>
      <c r="CK1404" s="552">
        <f>'Information Input'!$H$30</f>
        <v>43555</v>
      </c>
      <c r="CL1404" s="551">
        <f>'Information Input'!$J$18</f>
        <v>2019</v>
      </c>
      <c r="CM1404" s="1018" t="s">
        <v>92</v>
      </c>
      <c r="CN1404" s="1014" t="s">
        <v>93</v>
      </c>
      <c r="CO1404" s="542" t="s">
        <v>91</v>
      </c>
      <c r="CP1404" s="542" t="s">
        <v>671</v>
      </c>
      <c r="CQ1404" s="551">
        <v>43</v>
      </c>
      <c r="CR1404" s="542" t="s">
        <v>185</v>
      </c>
      <c r="CS1404" s="542" t="s">
        <v>233</v>
      </c>
      <c r="CT1404" s="1015">
        <f>'Report 1'!$K$18</f>
        <v>0</v>
      </c>
      <c r="CU1404" s="1016">
        <f>SUMIF('Report 4A'!$G$16:$G$95,$CQ1404,'Report 4A'!$S$16:$S$95)</f>
        <v>0</v>
      </c>
      <c r="CV1404" s="1017">
        <f t="shared" si="243"/>
        <v>0</v>
      </c>
    </row>
    <row r="1405" spans="2:100">
      <c r="B1405" s="535" t="s">
        <v>669</v>
      </c>
      <c r="C1405" s="536">
        <v>1</v>
      </c>
      <c r="D1405" s="537" t="str">
        <f>'Information Input'!$M$14</f>
        <v xml:space="preserve">      -      </v>
      </c>
      <c r="E1405" s="537" t="s">
        <v>136</v>
      </c>
      <c r="F1405" s="538">
        <f t="shared" si="237"/>
        <v>43556</v>
      </c>
      <c r="G1405" s="538">
        <f t="shared" si="238"/>
        <v>43646</v>
      </c>
      <c r="H1405" s="538">
        <f>'Information Input'!$H$35</f>
        <v>43555</v>
      </c>
      <c r="I1405" s="537" t="str">
        <f>'Information Input'!$J$22</f>
        <v>Quarterly</v>
      </c>
      <c r="J1405" s="538">
        <f>'Information Input'!$H$30</f>
        <v>43555</v>
      </c>
      <c r="K1405" s="537">
        <f>'Information Input'!$J$18</f>
        <v>2019</v>
      </c>
      <c r="L1405" s="539" t="s">
        <v>96</v>
      </c>
      <c r="M1405" s="540" t="s">
        <v>241</v>
      </c>
      <c r="N1405" s="541" t="s">
        <v>241</v>
      </c>
      <c r="O1405" s="542" t="s">
        <v>675</v>
      </c>
      <c r="P1405" s="537">
        <v>46</v>
      </c>
      <c r="Q1405" s="541" t="s">
        <v>188</v>
      </c>
      <c r="R1405" s="541" t="s">
        <v>239</v>
      </c>
      <c r="S1405" s="543">
        <f>'Report 1'!$AR$18</f>
        <v>0</v>
      </c>
      <c r="T1405" s="544">
        <f>'Report 1'!$AR$66</f>
        <v>0</v>
      </c>
      <c r="U1405" s="545">
        <f>'Report 1'!$AR$152</f>
        <v>0</v>
      </c>
      <c r="AL1405" s="546" t="s">
        <v>669</v>
      </c>
      <c r="AM1405" s="547">
        <v>2</v>
      </c>
      <c r="AN1405" s="547" t="str">
        <f>'Information Input'!$M$14</f>
        <v xml:space="preserve">      -      </v>
      </c>
      <c r="AO1405" s="547" t="s">
        <v>138</v>
      </c>
      <c r="AP1405" s="538">
        <f t="shared" si="241"/>
        <v>43739</v>
      </c>
      <c r="AQ1405" s="538">
        <f t="shared" si="242"/>
        <v>43830</v>
      </c>
      <c r="AR1405" s="538">
        <f>'Information Input'!$H$35</f>
        <v>43555</v>
      </c>
      <c r="AS1405" s="547" t="str">
        <f>'Information Input'!$J$22</f>
        <v>Quarterly</v>
      </c>
      <c r="AT1405" s="538">
        <f>'Information Input'!$H$30</f>
        <v>43555</v>
      </c>
      <c r="AU1405" s="547">
        <f>'Information Input'!$J$18</f>
        <v>2019</v>
      </c>
      <c r="AV1405" s="547" t="s">
        <v>104</v>
      </c>
      <c r="AW1405" s="547" t="s">
        <v>105</v>
      </c>
      <c r="AX1405" s="547" t="s">
        <v>103</v>
      </c>
      <c r="AY1405" s="548" t="s">
        <v>671</v>
      </c>
      <c r="AZ1405" s="547">
        <v>18</v>
      </c>
      <c r="BA1405" s="549" t="s">
        <v>160</v>
      </c>
      <c r="BB1405" s="543" t="s">
        <v>235</v>
      </c>
      <c r="BC1405" s="550">
        <f>'Report 2'!$AC295</f>
        <v>0</v>
      </c>
      <c r="BD1405" s="550">
        <f>'Report 2'!$AD295</f>
        <v>0</v>
      </c>
      <c r="BE1405" s="550">
        <f>'Report 2'!$AE295</f>
        <v>0</v>
      </c>
      <c r="BF1405" s="550">
        <f>'Report 2'!$AF295</f>
        <v>0</v>
      </c>
      <c r="BG1405" s="550">
        <f>'Report 2'!$AG295</f>
        <v>0</v>
      </c>
      <c r="BH1405" s="550">
        <f>'Report 2'!$AH295</f>
        <v>0</v>
      </c>
      <c r="BI1405" s="550">
        <f>'Report 2'!$AI295</f>
        <v>0</v>
      </c>
      <c r="CC1405" s="542" t="s">
        <v>669</v>
      </c>
      <c r="CD1405" s="1014" t="s">
        <v>672</v>
      </c>
      <c r="CE1405" s="1014" t="str">
        <f>'Information Input'!$M$14</f>
        <v xml:space="preserve">      -      </v>
      </c>
      <c r="CF1405" s="551" t="s">
        <v>138</v>
      </c>
      <c r="CG1405" s="552">
        <f t="shared" si="239"/>
        <v>43739</v>
      </c>
      <c r="CH1405" s="552">
        <f t="shared" si="240"/>
        <v>43830</v>
      </c>
      <c r="CI1405" s="552">
        <f>'Information Input'!$H$35</f>
        <v>43555</v>
      </c>
      <c r="CJ1405" s="551" t="str">
        <f>'Information Input'!$J$22</f>
        <v>Quarterly</v>
      </c>
      <c r="CK1405" s="552">
        <f>'Information Input'!$H$30</f>
        <v>43555</v>
      </c>
      <c r="CL1405" s="551">
        <f>'Information Input'!$J$18</f>
        <v>2019</v>
      </c>
      <c r="CM1405" s="551" t="s">
        <v>92</v>
      </c>
      <c r="CN1405" s="1014" t="s">
        <v>93</v>
      </c>
      <c r="CO1405" s="542" t="s">
        <v>91</v>
      </c>
      <c r="CP1405" s="542" t="s">
        <v>675</v>
      </c>
      <c r="CQ1405" s="551">
        <v>45</v>
      </c>
      <c r="CR1405" s="542" t="s">
        <v>187</v>
      </c>
      <c r="CS1405" s="542" t="s">
        <v>239</v>
      </c>
      <c r="CT1405" s="1015">
        <f>'Report 1'!$K$18</f>
        <v>0</v>
      </c>
      <c r="CU1405" s="1016">
        <f>SUMIF('Report 4A'!$G$16:$G$95,$CQ1405,'Report 4A'!$S$16:$S$95)</f>
        <v>0</v>
      </c>
      <c r="CV1405" s="1017">
        <f t="shared" si="235"/>
        <v>0</v>
      </c>
    </row>
    <row r="1406" spans="2:100">
      <c r="B1406" s="535" t="s">
        <v>669</v>
      </c>
      <c r="C1406" s="536">
        <v>1</v>
      </c>
      <c r="D1406" s="537" t="str">
        <f>'Information Input'!$M$14</f>
        <v xml:space="preserve">      -      </v>
      </c>
      <c r="E1406" s="537" t="s">
        <v>136</v>
      </c>
      <c r="F1406" s="538">
        <f t="shared" si="237"/>
        <v>43556</v>
      </c>
      <c r="G1406" s="538">
        <f t="shared" si="238"/>
        <v>43646</v>
      </c>
      <c r="H1406" s="538">
        <f>'Information Input'!$H$35</f>
        <v>43555</v>
      </c>
      <c r="I1406" s="537" t="str">
        <f>'Information Input'!$J$22</f>
        <v>Quarterly</v>
      </c>
      <c r="J1406" s="538">
        <f>'Information Input'!$H$30</f>
        <v>43555</v>
      </c>
      <c r="K1406" s="537">
        <f>'Information Input'!$J$18</f>
        <v>2019</v>
      </c>
      <c r="L1406" s="539" t="s">
        <v>96</v>
      </c>
      <c r="M1406" s="540" t="s">
        <v>241</v>
      </c>
      <c r="N1406" s="541" t="s">
        <v>241</v>
      </c>
      <c r="O1406" s="542" t="s">
        <v>675</v>
      </c>
      <c r="P1406" s="537">
        <v>47</v>
      </c>
      <c r="Q1406" s="541" t="s">
        <v>189</v>
      </c>
      <c r="R1406" s="541" t="s">
        <v>239</v>
      </c>
      <c r="S1406" s="543">
        <f>'Report 1'!$AR$18</f>
        <v>0</v>
      </c>
      <c r="T1406" s="544">
        <f>'Report 1'!$AR$67</f>
        <v>0</v>
      </c>
      <c r="U1406" s="545">
        <f>'Report 1'!$AR$153</f>
        <v>0</v>
      </c>
      <c r="AL1406" s="546" t="s">
        <v>669</v>
      </c>
      <c r="AM1406" s="547">
        <v>2</v>
      </c>
      <c r="AN1406" s="547" t="str">
        <f>'Information Input'!$M$14</f>
        <v xml:space="preserve">      -      </v>
      </c>
      <c r="AO1406" s="547" t="s">
        <v>138</v>
      </c>
      <c r="AP1406" s="538">
        <f t="shared" si="241"/>
        <v>43739</v>
      </c>
      <c r="AQ1406" s="538">
        <f t="shared" si="242"/>
        <v>43830</v>
      </c>
      <c r="AR1406" s="538">
        <f>'Information Input'!$H$35</f>
        <v>43555</v>
      </c>
      <c r="AS1406" s="547" t="str">
        <f>'Information Input'!$J$22</f>
        <v>Quarterly</v>
      </c>
      <c r="AT1406" s="538">
        <f>'Information Input'!$H$30</f>
        <v>43555</v>
      </c>
      <c r="AU1406" s="547">
        <f>'Information Input'!$J$18</f>
        <v>2019</v>
      </c>
      <c r="AV1406" s="547" t="s">
        <v>104</v>
      </c>
      <c r="AW1406" s="547" t="s">
        <v>105</v>
      </c>
      <c r="AX1406" s="547" t="s">
        <v>103</v>
      </c>
      <c r="AY1406" s="548" t="s">
        <v>671</v>
      </c>
      <c r="AZ1406" s="547">
        <v>19</v>
      </c>
      <c r="BA1406" s="549" t="s">
        <v>161</v>
      </c>
      <c r="BB1406" s="543" t="s">
        <v>235</v>
      </c>
      <c r="BC1406" s="550">
        <f>'Report 2'!$AC296</f>
        <v>0</v>
      </c>
      <c r="BD1406" s="550">
        <f>'Report 2'!$AD296</f>
        <v>0</v>
      </c>
      <c r="BE1406" s="550">
        <f>'Report 2'!$AE296</f>
        <v>0</v>
      </c>
      <c r="BF1406" s="550">
        <f>'Report 2'!$AF296</f>
        <v>0</v>
      </c>
      <c r="BG1406" s="550">
        <f>'Report 2'!$AG296</f>
        <v>0</v>
      </c>
      <c r="BH1406" s="550">
        <f>'Report 2'!$AH296</f>
        <v>0</v>
      </c>
      <c r="BI1406" s="550">
        <f>'Report 2'!$AI296</f>
        <v>0</v>
      </c>
      <c r="CC1406" s="542" t="s">
        <v>669</v>
      </c>
      <c r="CD1406" s="1014" t="s">
        <v>672</v>
      </c>
      <c r="CE1406" s="1014" t="str">
        <f>'Information Input'!$M$14</f>
        <v xml:space="preserve">      -      </v>
      </c>
      <c r="CF1406" s="551" t="s">
        <v>138</v>
      </c>
      <c r="CG1406" s="552">
        <f t="shared" si="239"/>
        <v>43739</v>
      </c>
      <c r="CH1406" s="552">
        <f t="shared" si="240"/>
        <v>43830</v>
      </c>
      <c r="CI1406" s="552">
        <f>'Information Input'!$H$35</f>
        <v>43555</v>
      </c>
      <c r="CJ1406" s="551" t="str">
        <f>'Information Input'!$J$22</f>
        <v>Quarterly</v>
      </c>
      <c r="CK1406" s="552">
        <f>'Information Input'!$H$30</f>
        <v>43555</v>
      </c>
      <c r="CL1406" s="551">
        <f>'Information Input'!$J$18</f>
        <v>2019</v>
      </c>
      <c r="CM1406" s="551" t="s">
        <v>92</v>
      </c>
      <c r="CN1406" s="1014" t="s">
        <v>93</v>
      </c>
      <c r="CO1406" s="542" t="s">
        <v>91</v>
      </c>
      <c r="CP1406" s="542" t="s">
        <v>675</v>
      </c>
      <c r="CQ1406" s="551">
        <v>46</v>
      </c>
      <c r="CR1406" s="542" t="s">
        <v>188</v>
      </c>
      <c r="CS1406" s="542" t="s">
        <v>239</v>
      </c>
      <c r="CT1406" s="1015">
        <f>'Report 1'!$K$18</f>
        <v>0</v>
      </c>
      <c r="CU1406" s="1016">
        <f>SUMIF('Report 4A'!$G$16:$G$95,$CQ1406,'Report 4A'!$S$16:$S$95)</f>
        <v>0</v>
      </c>
      <c r="CV1406" s="1017">
        <f t="shared" si="235"/>
        <v>0</v>
      </c>
    </row>
    <row r="1407" spans="2:100">
      <c r="B1407" s="535" t="s">
        <v>669</v>
      </c>
      <c r="C1407" s="536">
        <v>1</v>
      </c>
      <c r="D1407" s="537" t="str">
        <f>'Information Input'!$M$14</f>
        <v xml:space="preserve">      -      </v>
      </c>
      <c r="E1407" s="537" t="s">
        <v>136</v>
      </c>
      <c r="F1407" s="538">
        <f t="shared" si="237"/>
        <v>43556</v>
      </c>
      <c r="G1407" s="538">
        <f t="shared" si="238"/>
        <v>43646</v>
      </c>
      <c r="H1407" s="538">
        <f>'Information Input'!$H$35</f>
        <v>43555</v>
      </c>
      <c r="I1407" s="537" t="str">
        <f>'Information Input'!$J$22</f>
        <v>Quarterly</v>
      </c>
      <c r="J1407" s="538">
        <f>'Information Input'!$H$30</f>
        <v>43555</v>
      </c>
      <c r="K1407" s="537">
        <f>'Information Input'!$J$18</f>
        <v>2019</v>
      </c>
      <c r="L1407" s="539" t="s">
        <v>96</v>
      </c>
      <c r="M1407" s="540" t="s">
        <v>241</v>
      </c>
      <c r="N1407" s="541" t="s">
        <v>241</v>
      </c>
      <c r="O1407" s="542" t="s">
        <v>675</v>
      </c>
      <c r="P1407" s="537">
        <v>48</v>
      </c>
      <c r="Q1407" s="541" t="s">
        <v>190</v>
      </c>
      <c r="R1407" s="541" t="s">
        <v>239</v>
      </c>
      <c r="S1407" s="543">
        <f>'Report 1'!$AR$18</f>
        <v>0</v>
      </c>
      <c r="T1407" s="544">
        <f>'Report 1'!$AR$68</f>
        <v>0</v>
      </c>
      <c r="U1407" s="545">
        <f>'Report 1'!$AR$154</f>
        <v>0</v>
      </c>
      <c r="AL1407" s="546" t="s">
        <v>669</v>
      </c>
      <c r="AM1407" s="547">
        <v>2</v>
      </c>
      <c r="AN1407" s="547" t="str">
        <f>'Information Input'!$M$14</f>
        <v xml:space="preserve">      -      </v>
      </c>
      <c r="AO1407" s="547" t="s">
        <v>138</v>
      </c>
      <c r="AP1407" s="538">
        <f t="shared" si="241"/>
        <v>43739</v>
      </c>
      <c r="AQ1407" s="538">
        <f t="shared" si="242"/>
        <v>43830</v>
      </c>
      <c r="AR1407" s="538">
        <f>'Information Input'!$H$35</f>
        <v>43555</v>
      </c>
      <c r="AS1407" s="547" t="str">
        <f>'Information Input'!$J$22</f>
        <v>Quarterly</v>
      </c>
      <c r="AT1407" s="538">
        <f>'Information Input'!$H$30</f>
        <v>43555</v>
      </c>
      <c r="AU1407" s="547">
        <f>'Information Input'!$J$18</f>
        <v>2019</v>
      </c>
      <c r="AV1407" s="547" t="s">
        <v>104</v>
      </c>
      <c r="AW1407" s="547" t="s">
        <v>105</v>
      </c>
      <c r="AX1407" s="547" t="s">
        <v>103</v>
      </c>
      <c r="AY1407" s="548" t="s">
        <v>671</v>
      </c>
      <c r="AZ1407" s="547">
        <v>20</v>
      </c>
      <c r="BA1407" s="549" t="s">
        <v>162</v>
      </c>
      <c r="BB1407" s="543" t="s">
        <v>235</v>
      </c>
      <c r="BC1407" s="550">
        <f>'Report 2'!$AC297</f>
        <v>0</v>
      </c>
      <c r="BD1407" s="550">
        <f>'Report 2'!$AD297</f>
        <v>0</v>
      </c>
      <c r="BE1407" s="550">
        <f>'Report 2'!$AE297</f>
        <v>0</v>
      </c>
      <c r="BF1407" s="550">
        <f>'Report 2'!$AF297</f>
        <v>0</v>
      </c>
      <c r="BG1407" s="550">
        <f>'Report 2'!$AG297</f>
        <v>0</v>
      </c>
      <c r="BH1407" s="550">
        <f>'Report 2'!$AH297</f>
        <v>0</v>
      </c>
      <c r="BI1407" s="550">
        <f>'Report 2'!$AI297</f>
        <v>0</v>
      </c>
      <c r="CC1407" s="542" t="s">
        <v>669</v>
      </c>
      <c r="CD1407" s="1014" t="s">
        <v>672</v>
      </c>
      <c r="CE1407" s="1014" t="str">
        <f>'Information Input'!$M$14</f>
        <v xml:space="preserve">      -      </v>
      </c>
      <c r="CF1407" s="551" t="s">
        <v>138</v>
      </c>
      <c r="CG1407" s="552">
        <f t="shared" si="239"/>
        <v>43739</v>
      </c>
      <c r="CH1407" s="552">
        <f t="shared" si="240"/>
        <v>43830</v>
      </c>
      <c r="CI1407" s="552">
        <f>'Information Input'!$H$35</f>
        <v>43555</v>
      </c>
      <c r="CJ1407" s="551" t="str">
        <f>'Information Input'!$J$22</f>
        <v>Quarterly</v>
      </c>
      <c r="CK1407" s="552">
        <f>'Information Input'!$H$30</f>
        <v>43555</v>
      </c>
      <c r="CL1407" s="551">
        <f>'Information Input'!$J$18</f>
        <v>2019</v>
      </c>
      <c r="CM1407" s="551" t="s">
        <v>92</v>
      </c>
      <c r="CN1407" s="1014" t="s">
        <v>93</v>
      </c>
      <c r="CO1407" s="542" t="s">
        <v>91</v>
      </c>
      <c r="CP1407" s="542" t="s">
        <v>675</v>
      </c>
      <c r="CQ1407" s="551">
        <v>47</v>
      </c>
      <c r="CR1407" s="542" t="s">
        <v>189</v>
      </c>
      <c r="CS1407" s="542" t="s">
        <v>239</v>
      </c>
      <c r="CT1407" s="1015">
        <f>'Report 1'!$K$18</f>
        <v>0</v>
      </c>
      <c r="CU1407" s="1016">
        <f>SUMIF('Report 4A'!$G$16:$G$95,$CQ1407,'Report 4A'!$S$16:$S$95)</f>
        <v>0</v>
      </c>
      <c r="CV1407" s="1017">
        <f t="shared" si="235"/>
        <v>0</v>
      </c>
    </row>
    <row r="1408" spans="2:100">
      <c r="B1408" s="535" t="s">
        <v>669</v>
      </c>
      <c r="C1408" s="536">
        <v>1</v>
      </c>
      <c r="D1408" s="537" t="str">
        <f>'Information Input'!$M$14</f>
        <v xml:space="preserve">      -      </v>
      </c>
      <c r="E1408" s="537" t="s">
        <v>136</v>
      </c>
      <c r="F1408" s="538">
        <f t="shared" si="237"/>
        <v>43556</v>
      </c>
      <c r="G1408" s="538">
        <f t="shared" si="238"/>
        <v>43646</v>
      </c>
      <c r="H1408" s="538">
        <f>'Information Input'!$H$35</f>
        <v>43555</v>
      </c>
      <c r="I1408" s="537" t="str">
        <f>'Information Input'!$J$22</f>
        <v>Quarterly</v>
      </c>
      <c r="J1408" s="538">
        <f>'Information Input'!$H$30</f>
        <v>43555</v>
      </c>
      <c r="K1408" s="537">
        <f>'Information Input'!$J$18</f>
        <v>2019</v>
      </c>
      <c r="L1408" s="539" t="s">
        <v>96</v>
      </c>
      <c r="M1408" s="540" t="s">
        <v>241</v>
      </c>
      <c r="N1408" s="541" t="s">
        <v>241</v>
      </c>
      <c r="O1408" s="542" t="s">
        <v>675</v>
      </c>
      <c r="P1408" s="537">
        <v>49</v>
      </c>
      <c r="Q1408" s="541" t="s">
        <v>191</v>
      </c>
      <c r="R1408" s="541" t="s">
        <v>239</v>
      </c>
      <c r="S1408" s="543">
        <f>'Report 1'!$AR$18</f>
        <v>0</v>
      </c>
      <c r="T1408" s="544">
        <f>'Report 1'!$AR$69</f>
        <v>0</v>
      </c>
      <c r="U1408" s="545">
        <f>'Report 1'!$AR$155</f>
        <v>0</v>
      </c>
      <c r="AL1408" s="546" t="s">
        <v>669</v>
      </c>
      <c r="AM1408" s="547">
        <v>2</v>
      </c>
      <c r="AN1408" s="547" t="str">
        <f>'Information Input'!$M$14</f>
        <v xml:space="preserve">      -      </v>
      </c>
      <c r="AO1408" s="547" t="s">
        <v>138</v>
      </c>
      <c r="AP1408" s="538">
        <f t="shared" si="241"/>
        <v>43739</v>
      </c>
      <c r="AQ1408" s="538">
        <f t="shared" si="242"/>
        <v>43830</v>
      </c>
      <c r="AR1408" s="538">
        <f>'Information Input'!$H$35</f>
        <v>43555</v>
      </c>
      <c r="AS1408" s="547" t="str">
        <f>'Information Input'!$J$22</f>
        <v>Quarterly</v>
      </c>
      <c r="AT1408" s="538">
        <f>'Information Input'!$H$30</f>
        <v>43555</v>
      </c>
      <c r="AU1408" s="547">
        <f>'Information Input'!$J$18</f>
        <v>2019</v>
      </c>
      <c r="AV1408" s="547" t="s">
        <v>104</v>
      </c>
      <c r="AW1408" s="547" t="s">
        <v>105</v>
      </c>
      <c r="AX1408" s="547" t="s">
        <v>103</v>
      </c>
      <c r="AY1408" s="548" t="s">
        <v>671</v>
      </c>
      <c r="AZ1408" s="547">
        <v>21</v>
      </c>
      <c r="BA1408" s="549" t="s">
        <v>163</v>
      </c>
      <c r="BB1408" s="543" t="s">
        <v>235</v>
      </c>
      <c r="BC1408" s="550">
        <f>'Report 2'!$AC298</f>
        <v>0</v>
      </c>
      <c r="BD1408" s="550">
        <f>'Report 2'!$AD298</f>
        <v>0</v>
      </c>
      <c r="BE1408" s="550">
        <f>'Report 2'!$AE298</f>
        <v>0</v>
      </c>
      <c r="BF1408" s="550">
        <f>'Report 2'!$AF298</f>
        <v>0</v>
      </c>
      <c r="BG1408" s="550">
        <f>'Report 2'!$AG298</f>
        <v>0</v>
      </c>
      <c r="BH1408" s="550">
        <f>'Report 2'!$AH298</f>
        <v>0</v>
      </c>
      <c r="BI1408" s="550">
        <f>'Report 2'!$AI298</f>
        <v>0</v>
      </c>
      <c r="CC1408" s="542" t="s">
        <v>669</v>
      </c>
      <c r="CD1408" s="1014" t="s">
        <v>672</v>
      </c>
      <c r="CE1408" s="1014" t="str">
        <f>'Information Input'!$M$14</f>
        <v xml:space="preserve">      -      </v>
      </c>
      <c r="CF1408" s="551" t="s">
        <v>138</v>
      </c>
      <c r="CG1408" s="552">
        <f t="shared" si="239"/>
        <v>43739</v>
      </c>
      <c r="CH1408" s="552">
        <f t="shared" si="240"/>
        <v>43830</v>
      </c>
      <c r="CI1408" s="552">
        <f>'Information Input'!$H$35</f>
        <v>43555</v>
      </c>
      <c r="CJ1408" s="551" t="str">
        <f>'Information Input'!$J$22</f>
        <v>Quarterly</v>
      </c>
      <c r="CK1408" s="552">
        <f>'Information Input'!$H$30</f>
        <v>43555</v>
      </c>
      <c r="CL1408" s="551">
        <f>'Information Input'!$J$18</f>
        <v>2019</v>
      </c>
      <c r="CM1408" s="551" t="s">
        <v>92</v>
      </c>
      <c r="CN1408" s="1014" t="s">
        <v>93</v>
      </c>
      <c r="CO1408" s="542" t="s">
        <v>91</v>
      </c>
      <c r="CP1408" s="542" t="s">
        <v>675</v>
      </c>
      <c r="CQ1408" s="551">
        <v>48</v>
      </c>
      <c r="CR1408" s="542" t="s">
        <v>190</v>
      </c>
      <c r="CS1408" s="542" t="s">
        <v>239</v>
      </c>
      <c r="CT1408" s="1015">
        <f>'Report 1'!$K$18</f>
        <v>0</v>
      </c>
      <c r="CU1408" s="1016">
        <f>SUMIF('Report 4A'!$G$16:$G$95,$CQ1408,'Report 4A'!$S$16:$S$95)</f>
        <v>0</v>
      </c>
      <c r="CV1408" s="1017">
        <f t="shared" si="235"/>
        <v>0</v>
      </c>
    </row>
    <row r="1409" spans="2:100">
      <c r="B1409" s="535" t="s">
        <v>669</v>
      </c>
      <c r="C1409" s="536">
        <v>1</v>
      </c>
      <c r="D1409" s="537" t="str">
        <f>'Information Input'!$M$14</f>
        <v xml:space="preserve">      -      </v>
      </c>
      <c r="E1409" s="537" t="s">
        <v>136</v>
      </c>
      <c r="F1409" s="538">
        <f t="shared" si="237"/>
        <v>43556</v>
      </c>
      <c r="G1409" s="538">
        <f t="shared" si="238"/>
        <v>43646</v>
      </c>
      <c r="H1409" s="538">
        <f>'Information Input'!$H$35</f>
        <v>43555</v>
      </c>
      <c r="I1409" s="537" t="str">
        <f>'Information Input'!$J$22</f>
        <v>Quarterly</v>
      </c>
      <c r="J1409" s="538">
        <f>'Information Input'!$H$30</f>
        <v>43555</v>
      </c>
      <c r="K1409" s="537">
        <f>'Information Input'!$J$18</f>
        <v>2019</v>
      </c>
      <c r="L1409" s="539" t="s">
        <v>96</v>
      </c>
      <c r="M1409" s="540" t="s">
        <v>241</v>
      </c>
      <c r="N1409" s="541" t="s">
        <v>241</v>
      </c>
      <c r="O1409" s="542" t="s">
        <v>675</v>
      </c>
      <c r="P1409" s="537">
        <v>50</v>
      </c>
      <c r="Q1409" s="541" t="s">
        <v>192</v>
      </c>
      <c r="R1409" s="541" t="s">
        <v>239</v>
      </c>
      <c r="S1409" s="543">
        <f>'Report 1'!$AR$18</f>
        <v>0</v>
      </c>
      <c r="T1409" s="544">
        <f>'Report 1'!$AR$70</f>
        <v>0</v>
      </c>
      <c r="U1409" s="545">
        <f>'Report 1'!$AR$156</f>
        <v>0</v>
      </c>
      <c r="AL1409" s="546" t="s">
        <v>669</v>
      </c>
      <c r="AM1409" s="547">
        <v>2</v>
      </c>
      <c r="AN1409" s="547" t="str">
        <f>'Information Input'!$M$14</f>
        <v xml:space="preserve">      -      </v>
      </c>
      <c r="AO1409" s="547" t="s">
        <v>138</v>
      </c>
      <c r="AP1409" s="538">
        <f t="shared" si="241"/>
        <v>43739</v>
      </c>
      <c r="AQ1409" s="538">
        <f t="shared" si="242"/>
        <v>43830</v>
      </c>
      <c r="AR1409" s="538">
        <f>'Information Input'!$H$35</f>
        <v>43555</v>
      </c>
      <c r="AS1409" s="547" t="str">
        <f>'Information Input'!$J$22</f>
        <v>Quarterly</v>
      </c>
      <c r="AT1409" s="538">
        <f>'Information Input'!$H$30</f>
        <v>43555</v>
      </c>
      <c r="AU1409" s="547">
        <f>'Information Input'!$J$18</f>
        <v>2019</v>
      </c>
      <c r="AV1409" s="547" t="s">
        <v>104</v>
      </c>
      <c r="AW1409" s="547" t="s">
        <v>105</v>
      </c>
      <c r="AX1409" s="547" t="s">
        <v>103</v>
      </c>
      <c r="AY1409" s="548" t="s">
        <v>671</v>
      </c>
      <c r="AZ1409" s="547">
        <v>22</v>
      </c>
      <c r="BA1409" s="549" t="s">
        <v>164</v>
      </c>
      <c r="BB1409" s="543" t="s">
        <v>236</v>
      </c>
      <c r="BC1409" s="550">
        <f>'Report 2'!$AC299</f>
        <v>0</v>
      </c>
      <c r="BD1409" s="550">
        <f>'Report 2'!$AD299</f>
        <v>0</v>
      </c>
      <c r="BE1409" s="550">
        <f>'Report 2'!$AE299</f>
        <v>0</v>
      </c>
      <c r="BF1409" s="550">
        <f>'Report 2'!$AF299</f>
        <v>0</v>
      </c>
      <c r="BG1409" s="550">
        <f>'Report 2'!$AG299</f>
        <v>0</v>
      </c>
      <c r="BH1409" s="550">
        <f>'Report 2'!$AH299</f>
        <v>0</v>
      </c>
      <c r="BI1409" s="550">
        <f>'Report 2'!$AI299</f>
        <v>0</v>
      </c>
      <c r="CC1409" s="542" t="s">
        <v>669</v>
      </c>
      <c r="CD1409" s="1014" t="s">
        <v>672</v>
      </c>
      <c r="CE1409" s="1014" t="str">
        <f>'Information Input'!$M$14</f>
        <v xml:space="preserve">      -      </v>
      </c>
      <c r="CF1409" s="551" t="s">
        <v>138</v>
      </c>
      <c r="CG1409" s="552">
        <f t="shared" si="239"/>
        <v>43739</v>
      </c>
      <c r="CH1409" s="552">
        <f t="shared" si="240"/>
        <v>43830</v>
      </c>
      <c r="CI1409" s="552">
        <f>'Information Input'!$H$35</f>
        <v>43555</v>
      </c>
      <c r="CJ1409" s="551" t="str">
        <f>'Information Input'!$J$22</f>
        <v>Quarterly</v>
      </c>
      <c r="CK1409" s="552">
        <f>'Information Input'!$H$30</f>
        <v>43555</v>
      </c>
      <c r="CL1409" s="551">
        <f>'Information Input'!$J$18</f>
        <v>2019</v>
      </c>
      <c r="CM1409" s="551" t="s">
        <v>92</v>
      </c>
      <c r="CN1409" s="1014" t="s">
        <v>93</v>
      </c>
      <c r="CO1409" s="542" t="s">
        <v>91</v>
      </c>
      <c r="CP1409" s="542" t="s">
        <v>675</v>
      </c>
      <c r="CQ1409" s="551">
        <v>49</v>
      </c>
      <c r="CR1409" s="542" t="s">
        <v>191</v>
      </c>
      <c r="CS1409" s="542" t="s">
        <v>239</v>
      </c>
      <c r="CT1409" s="1015">
        <f>'Report 1'!$K$18</f>
        <v>0</v>
      </c>
      <c r="CU1409" s="1016">
        <f>SUMIF('Report 4A'!$G$16:$G$95,$CQ1409,'Report 4A'!$S$16:$S$95)</f>
        <v>0</v>
      </c>
      <c r="CV1409" s="1017">
        <f t="shared" si="235"/>
        <v>0</v>
      </c>
    </row>
    <row r="1410" spans="2:100">
      <c r="B1410" s="535" t="s">
        <v>669</v>
      </c>
      <c r="C1410" s="536">
        <v>1</v>
      </c>
      <c r="D1410" s="537" t="str">
        <f>'Information Input'!$M$14</f>
        <v xml:space="preserve">      -      </v>
      </c>
      <c r="E1410" s="537" t="s">
        <v>136</v>
      </c>
      <c r="F1410" s="538">
        <f t="shared" si="237"/>
        <v>43556</v>
      </c>
      <c r="G1410" s="538">
        <f t="shared" si="238"/>
        <v>43646</v>
      </c>
      <c r="H1410" s="538">
        <f>'Information Input'!$H$35</f>
        <v>43555</v>
      </c>
      <c r="I1410" s="537" t="str">
        <f>'Information Input'!$J$22</f>
        <v>Quarterly</v>
      </c>
      <c r="J1410" s="538">
        <f>'Information Input'!$H$30</f>
        <v>43555</v>
      </c>
      <c r="K1410" s="537">
        <f>'Information Input'!$J$18</f>
        <v>2019</v>
      </c>
      <c r="L1410" s="539" t="s">
        <v>96</v>
      </c>
      <c r="M1410" s="540" t="s">
        <v>241</v>
      </c>
      <c r="N1410" s="541" t="s">
        <v>241</v>
      </c>
      <c r="O1410" s="542" t="s">
        <v>675</v>
      </c>
      <c r="P1410" s="537">
        <v>51</v>
      </c>
      <c r="Q1410" s="541" t="s">
        <v>193</v>
      </c>
      <c r="R1410" s="541" t="s">
        <v>239</v>
      </c>
      <c r="S1410" s="543">
        <f>'Report 1'!$AR$18</f>
        <v>0</v>
      </c>
      <c r="T1410" s="544">
        <f>'Report 1'!$AR$71</f>
        <v>0</v>
      </c>
      <c r="U1410" s="545">
        <f>'Report 1'!$AR$157</f>
        <v>0</v>
      </c>
      <c r="AL1410" s="546" t="s">
        <v>669</v>
      </c>
      <c r="AM1410" s="547">
        <v>2</v>
      </c>
      <c r="AN1410" s="547" t="str">
        <f>'Information Input'!$M$14</f>
        <v xml:space="preserve">      -      </v>
      </c>
      <c r="AO1410" s="547" t="s">
        <v>138</v>
      </c>
      <c r="AP1410" s="538">
        <f t="shared" si="241"/>
        <v>43739</v>
      </c>
      <c r="AQ1410" s="538">
        <f t="shared" si="242"/>
        <v>43830</v>
      </c>
      <c r="AR1410" s="538">
        <f>'Information Input'!$H$35</f>
        <v>43555</v>
      </c>
      <c r="AS1410" s="547" t="str">
        <f>'Information Input'!$J$22</f>
        <v>Quarterly</v>
      </c>
      <c r="AT1410" s="538">
        <f>'Information Input'!$H$30</f>
        <v>43555</v>
      </c>
      <c r="AU1410" s="547">
        <f>'Information Input'!$J$18</f>
        <v>2019</v>
      </c>
      <c r="AV1410" s="547" t="s">
        <v>104</v>
      </c>
      <c r="AW1410" s="547" t="s">
        <v>105</v>
      </c>
      <c r="AX1410" s="547" t="s">
        <v>103</v>
      </c>
      <c r="AY1410" s="548" t="s">
        <v>671</v>
      </c>
      <c r="AZ1410" s="547">
        <v>23</v>
      </c>
      <c r="BA1410" s="549" t="s">
        <v>165</v>
      </c>
      <c r="BB1410" s="543" t="s">
        <v>236</v>
      </c>
      <c r="BC1410" s="550">
        <f>'Report 2'!$AC300</f>
        <v>0</v>
      </c>
      <c r="BD1410" s="550">
        <f>'Report 2'!$AD300</f>
        <v>0</v>
      </c>
      <c r="BE1410" s="550">
        <f>'Report 2'!$AE300</f>
        <v>0</v>
      </c>
      <c r="BF1410" s="550">
        <f>'Report 2'!$AF300</f>
        <v>0</v>
      </c>
      <c r="BG1410" s="550">
        <f>'Report 2'!$AG300</f>
        <v>0</v>
      </c>
      <c r="BH1410" s="550">
        <f>'Report 2'!$AH300</f>
        <v>0</v>
      </c>
      <c r="BI1410" s="550">
        <f>'Report 2'!$AI300</f>
        <v>0</v>
      </c>
      <c r="CC1410" s="542" t="s">
        <v>669</v>
      </c>
      <c r="CD1410" s="1014" t="s">
        <v>672</v>
      </c>
      <c r="CE1410" s="1014" t="str">
        <f>'Information Input'!$M$14</f>
        <v xml:space="preserve">      -      </v>
      </c>
      <c r="CF1410" s="551" t="s">
        <v>138</v>
      </c>
      <c r="CG1410" s="552">
        <f t="shared" si="239"/>
        <v>43739</v>
      </c>
      <c r="CH1410" s="552">
        <f t="shared" si="240"/>
        <v>43830</v>
      </c>
      <c r="CI1410" s="552">
        <f>'Information Input'!$H$35</f>
        <v>43555</v>
      </c>
      <c r="CJ1410" s="551" t="str">
        <f>'Information Input'!$J$22</f>
        <v>Quarterly</v>
      </c>
      <c r="CK1410" s="552">
        <f>'Information Input'!$H$30</f>
        <v>43555</v>
      </c>
      <c r="CL1410" s="551">
        <f>'Information Input'!$J$18</f>
        <v>2019</v>
      </c>
      <c r="CM1410" s="551" t="s">
        <v>92</v>
      </c>
      <c r="CN1410" s="1014" t="s">
        <v>93</v>
      </c>
      <c r="CO1410" s="542" t="s">
        <v>91</v>
      </c>
      <c r="CP1410" s="542" t="s">
        <v>675</v>
      </c>
      <c r="CQ1410" s="551">
        <v>50</v>
      </c>
      <c r="CR1410" s="542" t="s">
        <v>192</v>
      </c>
      <c r="CS1410" s="542" t="s">
        <v>239</v>
      </c>
      <c r="CT1410" s="1015">
        <f>'Report 1'!$K$18</f>
        <v>0</v>
      </c>
      <c r="CU1410" s="1016">
        <f>SUMIF('Report 4A'!$G$16:$G$95,$CQ1410,'Report 4A'!$S$16:$S$95)</f>
        <v>0</v>
      </c>
      <c r="CV1410" s="1017">
        <f t="shared" si="235"/>
        <v>0</v>
      </c>
    </row>
    <row r="1411" spans="2:100">
      <c r="B1411" s="535" t="s">
        <v>669</v>
      </c>
      <c r="C1411" s="536">
        <v>1</v>
      </c>
      <c r="D1411" s="537" t="str">
        <f>'Information Input'!$M$14</f>
        <v xml:space="preserve">      -      </v>
      </c>
      <c r="E1411" s="537" t="s">
        <v>136</v>
      </c>
      <c r="F1411" s="538">
        <f t="shared" si="237"/>
        <v>43556</v>
      </c>
      <c r="G1411" s="538">
        <f t="shared" si="238"/>
        <v>43646</v>
      </c>
      <c r="H1411" s="538">
        <f>'Information Input'!$H$35</f>
        <v>43555</v>
      </c>
      <c r="I1411" s="537" t="str">
        <f>'Information Input'!$J$22</f>
        <v>Quarterly</v>
      </c>
      <c r="J1411" s="538">
        <f>'Information Input'!$H$30</f>
        <v>43555</v>
      </c>
      <c r="K1411" s="537">
        <f>'Information Input'!$J$18</f>
        <v>2019</v>
      </c>
      <c r="L1411" s="539" t="s">
        <v>96</v>
      </c>
      <c r="M1411" s="540" t="s">
        <v>241</v>
      </c>
      <c r="N1411" s="541" t="s">
        <v>241</v>
      </c>
      <c r="O1411" s="542" t="s">
        <v>674</v>
      </c>
      <c r="P1411" s="537">
        <v>52</v>
      </c>
      <c r="Q1411" s="541" t="s">
        <v>194</v>
      </c>
      <c r="R1411" s="541" t="s">
        <v>239</v>
      </c>
      <c r="S1411" s="543">
        <f>'Report 1'!$AR$18</f>
        <v>0</v>
      </c>
      <c r="T1411" s="544">
        <f>'Report 1'!$AR$72</f>
        <v>0</v>
      </c>
      <c r="U1411" s="545">
        <f>'Report 1'!$AR$158</f>
        <v>0</v>
      </c>
      <c r="AL1411" s="546" t="s">
        <v>669</v>
      </c>
      <c r="AM1411" s="547">
        <v>2</v>
      </c>
      <c r="AN1411" s="547" t="str">
        <f>'Information Input'!$M$14</f>
        <v xml:space="preserve">      -      </v>
      </c>
      <c r="AO1411" s="547" t="s">
        <v>138</v>
      </c>
      <c r="AP1411" s="538">
        <f t="shared" si="241"/>
        <v>43739</v>
      </c>
      <c r="AQ1411" s="538">
        <f t="shared" si="242"/>
        <v>43830</v>
      </c>
      <c r="AR1411" s="538">
        <f>'Information Input'!$H$35</f>
        <v>43555</v>
      </c>
      <c r="AS1411" s="547" t="str">
        <f>'Information Input'!$J$22</f>
        <v>Quarterly</v>
      </c>
      <c r="AT1411" s="538">
        <f>'Information Input'!$H$30</f>
        <v>43555</v>
      </c>
      <c r="AU1411" s="547">
        <f>'Information Input'!$J$18</f>
        <v>2019</v>
      </c>
      <c r="AV1411" s="547" t="s">
        <v>104</v>
      </c>
      <c r="AW1411" s="547" t="s">
        <v>105</v>
      </c>
      <c r="AX1411" s="547" t="s">
        <v>103</v>
      </c>
      <c r="AY1411" s="548" t="s">
        <v>671</v>
      </c>
      <c r="AZ1411" s="547">
        <v>24</v>
      </c>
      <c r="BA1411" s="549" t="s">
        <v>166</v>
      </c>
      <c r="BB1411" s="543" t="s">
        <v>233</v>
      </c>
      <c r="BC1411" s="550">
        <f>'Report 2'!$AC301</f>
        <v>0</v>
      </c>
      <c r="BD1411" s="550">
        <f>'Report 2'!$AD301</f>
        <v>0</v>
      </c>
      <c r="BE1411" s="550">
        <f>'Report 2'!$AE301</f>
        <v>0</v>
      </c>
      <c r="BF1411" s="550">
        <f>'Report 2'!$AF301</f>
        <v>0</v>
      </c>
      <c r="BG1411" s="550">
        <f>'Report 2'!$AG301</f>
        <v>0</v>
      </c>
      <c r="BH1411" s="550">
        <f>'Report 2'!$AH301</f>
        <v>0</v>
      </c>
      <c r="BI1411" s="550">
        <f>'Report 2'!$AI301</f>
        <v>0</v>
      </c>
      <c r="CC1411" s="575" t="s">
        <v>669</v>
      </c>
      <c r="CD1411" s="1019" t="s">
        <v>672</v>
      </c>
      <c r="CE1411" s="1019" t="str">
        <f>'Information Input'!$M$14</f>
        <v xml:space="preserve">      -      </v>
      </c>
      <c r="CF1411" s="570" t="s">
        <v>138</v>
      </c>
      <c r="CG1411" s="566">
        <f t="shared" si="239"/>
        <v>43739</v>
      </c>
      <c r="CH1411" s="566">
        <f t="shared" si="240"/>
        <v>43830</v>
      </c>
      <c r="CI1411" s="566">
        <f>'Information Input'!$H$35</f>
        <v>43555</v>
      </c>
      <c r="CJ1411" s="570" t="str">
        <f>'Information Input'!$J$22</f>
        <v>Quarterly</v>
      </c>
      <c r="CK1411" s="566">
        <f>'Information Input'!$H$30</f>
        <v>43555</v>
      </c>
      <c r="CL1411" s="570">
        <f>'Information Input'!$J$18</f>
        <v>2019</v>
      </c>
      <c r="CM1411" s="570" t="s">
        <v>92</v>
      </c>
      <c r="CN1411" s="1019" t="s">
        <v>93</v>
      </c>
      <c r="CO1411" s="575" t="s">
        <v>91</v>
      </c>
      <c r="CP1411" s="575" t="s">
        <v>675</v>
      </c>
      <c r="CQ1411" s="570">
        <v>51</v>
      </c>
      <c r="CR1411" s="575" t="s">
        <v>193</v>
      </c>
      <c r="CS1411" s="575" t="s">
        <v>239</v>
      </c>
      <c r="CT1411" s="1020">
        <f>'Report 1'!$K$18</f>
        <v>0</v>
      </c>
      <c r="CU1411" s="1021">
        <f>SUMIF('Report 4A'!$G$16:$G$95,$CQ1411,'Report 4A'!$S$16:$S$95)</f>
        <v>0</v>
      </c>
      <c r="CV1411" s="1022">
        <f t="shared" si="235"/>
        <v>0</v>
      </c>
    </row>
    <row r="1412" spans="2:100">
      <c r="B1412" s="535" t="s">
        <v>669</v>
      </c>
      <c r="C1412" s="536">
        <v>1</v>
      </c>
      <c r="D1412" s="537" t="str">
        <f>'Information Input'!$M$14</f>
        <v xml:space="preserve">      -      </v>
      </c>
      <c r="E1412" s="537" t="s">
        <v>136</v>
      </c>
      <c r="F1412" s="538">
        <f t="shared" si="237"/>
        <v>43556</v>
      </c>
      <c r="G1412" s="538">
        <f t="shared" si="238"/>
        <v>43646</v>
      </c>
      <c r="H1412" s="538">
        <f>'Information Input'!$H$35</f>
        <v>43555</v>
      </c>
      <c r="I1412" s="537" t="str">
        <f>'Information Input'!$J$22</f>
        <v>Quarterly</v>
      </c>
      <c r="J1412" s="538">
        <f>'Information Input'!$H$30</f>
        <v>43555</v>
      </c>
      <c r="K1412" s="537">
        <f>'Information Input'!$J$18</f>
        <v>2019</v>
      </c>
      <c r="L1412" s="539" t="s">
        <v>96</v>
      </c>
      <c r="M1412" s="540" t="s">
        <v>241</v>
      </c>
      <c r="N1412" s="541" t="s">
        <v>241</v>
      </c>
      <c r="O1412" s="542" t="s">
        <v>676</v>
      </c>
      <c r="P1412" s="537">
        <v>53</v>
      </c>
      <c r="Q1412" s="541" t="s">
        <v>195</v>
      </c>
      <c r="R1412" s="541" t="s">
        <v>677</v>
      </c>
      <c r="S1412" s="543">
        <f>'Report 1'!$AR$18</f>
        <v>0</v>
      </c>
      <c r="T1412" s="544">
        <f>'Report 1'!$AR$73</f>
        <v>0</v>
      </c>
      <c r="U1412" s="545">
        <f>'Report 1'!$AR$159</f>
        <v>0</v>
      </c>
      <c r="AL1412" s="546" t="s">
        <v>669</v>
      </c>
      <c r="AM1412" s="547">
        <v>2</v>
      </c>
      <c r="AN1412" s="547" t="str">
        <f>'Information Input'!$M$14</f>
        <v xml:space="preserve">      -      </v>
      </c>
      <c r="AO1412" s="547" t="s">
        <v>138</v>
      </c>
      <c r="AP1412" s="538">
        <f t="shared" si="241"/>
        <v>43739</v>
      </c>
      <c r="AQ1412" s="538">
        <f t="shared" si="242"/>
        <v>43830</v>
      </c>
      <c r="AR1412" s="538">
        <f>'Information Input'!$H$35</f>
        <v>43555</v>
      </c>
      <c r="AS1412" s="547" t="str">
        <f>'Information Input'!$J$22</f>
        <v>Quarterly</v>
      </c>
      <c r="AT1412" s="538">
        <f>'Information Input'!$H$30</f>
        <v>43555</v>
      </c>
      <c r="AU1412" s="547">
        <f>'Information Input'!$J$18</f>
        <v>2019</v>
      </c>
      <c r="AV1412" s="547" t="s">
        <v>104</v>
      </c>
      <c r="AW1412" s="547" t="s">
        <v>105</v>
      </c>
      <c r="AX1412" s="547" t="s">
        <v>103</v>
      </c>
      <c r="AY1412" s="548" t="s">
        <v>671</v>
      </c>
      <c r="AZ1412" s="547">
        <v>25</v>
      </c>
      <c r="BA1412" s="549" t="s">
        <v>167</v>
      </c>
      <c r="BB1412" s="543" t="s">
        <v>233</v>
      </c>
      <c r="BC1412" s="550">
        <f>'Report 2'!$AC302</f>
        <v>0</v>
      </c>
      <c r="BD1412" s="550">
        <f>'Report 2'!$AD302</f>
        <v>0</v>
      </c>
      <c r="BE1412" s="550">
        <f>'Report 2'!$AE302</f>
        <v>0</v>
      </c>
      <c r="BF1412" s="550">
        <f>'Report 2'!$AF302</f>
        <v>0</v>
      </c>
      <c r="BG1412" s="550">
        <f>'Report 2'!$AG302</f>
        <v>0</v>
      </c>
      <c r="BH1412" s="550">
        <f>'Report 2'!$AH302</f>
        <v>0</v>
      </c>
      <c r="BI1412" s="550">
        <f>'Report 2'!$AI302</f>
        <v>0</v>
      </c>
      <c r="CC1412" s="523" t="s">
        <v>669</v>
      </c>
      <c r="CD1412" s="1010" t="s">
        <v>672</v>
      </c>
      <c r="CE1412" s="1010" t="str">
        <f>'Information Input'!$M$14</f>
        <v xml:space="preserve">      -      </v>
      </c>
      <c r="CF1412" s="532" t="s">
        <v>138</v>
      </c>
      <c r="CG1412" s="519">
        <f t="shared" si="239"/>
        <v>43739</v>
      </c>
      <c r="CH1412" s="519">
        <f t="shared" si="240"/>
        <v>43830</v>
      </c>
      <c r="CI1412" s="519">
        <f>'Information Input'!$H$35</f>
        <v>43555</v>
      </c>
      <c r="CJ1412" s="532" t="str">
        <f>'Information Input'!$J$22</f>
        <v>Quarterly</v>
      </c>
      <c r="CK1412" s="519">
        <f>'Information Input'!$H$30</f>
        <v>43555</v>
      </c>
      <c r="CL1412" s="532">
        <f>'Information Input'!$J$18</f>
        <v>2019</v>
      </c>
      <c r="CM1412" s="532" t="s">
        <v>94</v>
      </c>
      <c r="CN1412" s="1010" t="s">
        <v>95</v>
      </c>
      <c r="CO1412" s="523" t="s">
        <v>96</v>
      </c>
      <c r="CP1412" s="523" t="s">
        <v>671</v>
      </c>
      <c r="CQ1412" s="532">
        <v>11</v>
      </c>
      <c r="CR1412" s="523" t="s">
        <v>153</v>
      </c>
      <c r="CS1412" s="523" t="s">
        <v>231</v>
      </c>
      <c r="CT1412" s="1011">
        <f>'Report 1'!$P$18</f>
        <v>0</v>
      </c>
      <c r="CU1412" s="1012">
        <f>SUMIF('Report 4A'!$G$16:$G$95,$CQ1412,'Report 4A'!$X$16:$X$95)</f>
        <v>0</v>
      </c>
      <c r="CV1412" s="1013">
        <f t="shared" si="235"/>
        <v>0</v>
      </c>
    </row>
    <row r="1413" spans="2:100">
      <c r="B1413" s="535" t="s">
        <v>669</v>
      </c>
      <c r="C1413" s="536">
        <v>1</v>
      </c>
      <c r="D1413" s="537" t="str">
        <f>'Information Input'!$M$14</f>
        <v xml:space="preserve">      -      </v>
      </c>
      <c r="E1413" s="537" t="s">
        <v>136</v>
      </c>
      <c r="F1413" s="538">
        <f t="shared" si="237"/>
        <v>43556</v>
      </c>
      <c r="G1413" s="538">
        <f t="shared" si="238"/>
        <v>43646</v>
      </c>
      <c r="H1413" s="538">
        <f>'Information Input'!$H$35</f>
        <v>43555</v>
      </c>
      <c r="I1413" s="537" t="str">
        <f>'Information Input'!$J$22</f>
        <v>Quarterly</v>
      </c>
      <c r="J1413" s="538">
        <f>'Information Input'!$H$30</f>
        <v>43555</v>
      </c>
      <c r="K1413" s="537">
        <f>'Information Input'!$J$18</f>
        <v>2019</v>
      </c>
      <c r="L1413" s="539" t="s">
        <v>96</v>
      </c>
      <c r="M1413" s="540" t="s">
        <v>241</v>
      </c>
      <c r="N1413" s="541" t="s">
        <v>241</v>
      </c>
      <c r="O1413" s="542" t="s">
        <v>676</v>
      </c>
      <c r="P1413" s="537">
        <v>54</v>
      </c>
      <c r="Q1413" s="541" t="s">
        <v>196</v>
      </c>
      <c r="R1413" s="541" t="s">
        <v>677</v>
      </c>
      <c r="S1413" s="543">
        <f>'Report 1'!$AR$18</f>
        <v>0</v>
      </c>
      <c r="T1413" s="544">
        <f>'Report 1'!$AR$74</f>
        <v>0</v>
      </c>
      <c r="U1413" s="545">
        <f>'Report 1'!$AR$160</f>
        <v>0</v>
      </c>
      <c r="AL1413" s="546" t="s">
        <v>669</v>
      </c>
      <c r="AM1413" s="547">
        <v>2</v>
      </c>
      <c r="AN1413" s="547" t="str">
        <f>'Information Input'!$M$14</f>
        <v xml:space="preserve">      -      </v>
      </c>
      <c r="AO1413" s="547" t="s">
        <v>138</v>
      </c>
      <c r="AP1413" s="538">
        <f t="shared" si="241"/>
        <v>43739</v>
      </c>
      <c r="AQ1413" s="538">
        <f t="shared" si="242"/>
        <v>43830</v>
      </c>
      <c r="AR1413" s="538">
        <f>'Information Input'!$H$35</f>
        <v>43555</v>
      </c>
      <c r="AS1413" s="547" t="str">
        <f>'Information Input'!$J$22</f>
        <v>Quarterly</v>
      </c>
      <c r="AT1413" s="538">
        <f>'Information Input'!$H$30</f>
        <v>43555</v>
      </c>
      <c r="AU1413" s="547">
        <f>'Information Input'!$J$18</f>
        <v>2019</v>
      </c>
      <c r="AV1413" s="547" t="s">
        <v>104</v>
      </c>
      <c r="AW1413" s="547" t="s">
        <v>105</v>
      </c>
      <c r="AX1413" s="547" t="s">
        <v>103</v>
      </c>
      <c r="AY1413" s="548" t="s">
        <v>671</v>
      </c>
      <c r="AZ1413" s="547">
        <v>26</v>
      </c>
      <c r="BA1413" s="549" t="s">
        <v>168</v>
      </c>
      <c r="BB1413" s="543" t="s">
        <v>237</v>
      </c>
      <c r="BC1413" s="550">
        <f>'Report 2'!$AC303</f>
        <v>0</v>
      </c>
      <c r="BD1413" s="550">
        <f>'Report 2'!$AD303</f>
        <v>0</v>
      </c>
      <c r="BE1413" s="550">
        <f>'Report 2'!$AE303</f>
        <v>0</v>
      </c>
      <c r="BF1413" s="550">
        <f>'Report 2'!$AF303</f>
        <v>0</v>
      </c>
      <c r="BG1413" s="550">
        <f>'Report 2'!$AG303</f>
        <v>0</v>
      </c>
      <c r="BH1413" s="550">
        <f>'Report 2'!$AH303</f>
        <v>0</v>
      </c>
      <c r="BI1413" s="550">
        <f>'Report 2'!$AI303</f>
        <v>0</v>
      </c>
      <c r="CC1413" s="542" t="s">
        <v>669</v>
      </c>
      <c r="CD1413" s="1014" t="s">
        <v>672</v>
      </c>
      <c r="CE1413" s="1014" t="str">
        <f>'Information Input'!$M$14</f>
        <v xml:space="preserve">      -      </v>
      </c>
      <c r="CF1413" s="551" t="s">
        <v>138</v>
      </c>
      <c r="CG1413" s="552">
        <f t="shared" si="239"/>
        <v>43739</v>
      </c>
      <c r="CH1413" s="552">
        <f t="shared" si="240"/>
        <v>43830</v>
      </c>
      <c r="CI1413" s="552">
        <f>'Information Input'!$H$35</f>
        <v>43555</v>
      </c>
      <c r="CJ1413" s="551" t="str">
        <f>'Information Input'!$J$22</f>
        <v>Quarterly</v>
      </c>
      <c r="CK1413" s="552">
        <f>'Information Input'!$H$30</f>
        <v>43555</v>
      </c>
      <c r="CL1413" s="551">
        <f>'Information Input'!$J$18</f>
        <v>2019</v>
      </c>
      <c r="CM1413" s="551" t="s">
        <v>94</v>
      </c>
      <c r="CN1413" s="1014" t="s">
        <v>95</v>
      </c>
      <c r="CO1413" s="542" t="s">
        <v>96</v>
      </c>
      <c r="CP1413" s="542" t="s">
        <v>671</v>
      </c>
      <c r="CQ1413" s="551">
        <v>12</v>
      </c>
      <c r="CR1413" s="542" t="s">
        <v>154</v>
      </c>
      <c r="CS1413" s="542" t="s">
        <v>231</v>
      </c>
      <c r="CT1413" s="1015">
        <f>'Report 1'!$P$18</f>
        <v>0</v>
      </c>
      <c r="CU1413" s="1016">
        <f>SUMIF('Report 4A'!$G$16:$G$95,$CQ1413,'Report 4A'!$X$16:$X$95)</f>
        <v>0</v>
      </c>
      <c r="CV1413" s="1017">
        <f t="shared" si="235"/>
        <v>0</v>
      </c>
    </row>
    <row r="1414" spans="2:100">
      <c r="B1414" s="535" t="s">
        <v>669</v>
      </c>
      <c r="C1414" s="536">
        <v>1</v>
      </c>
      <c r="D1414" s="537" t="str">
        <f>'Information Input'!$M$14</f>
        <v xml:space="preserve">      -      </v>
      </c>
      <c r="E1414" s="537" t="s">
        <v>136</v>
      </c>
      <c r="F1414" s="538">
        <f t="shared" si="237"/>
        <v>43556</v>
      </c>
      <c r="G1414" s="538">
        <f t="shared" si="238"/>
        <v>43646</v>
      </c>
      <c r="H1414" s="538">
        <f>'Information Input'!$H$35</f>
        <v>43555</v>
      </c>
      <c r="I1414" s="537" t="str">
        <f>'Information Input'!$J$22</f>
        <v>Quarterly</v>
      </c>
      <c r="J1414" s="538">
        <f>'Information Input'!$H$30</f>
        <v>43555</v>
      </c>
      <c r="K1414" s="537">
        <f>'Information Input'!$J$18</f>
        <v>2019</v>
      </c>
      <c r="L1414" s="539" t="s">
        <v>96</v>
      </c>
      <c r="M1414" s="540" t="s">
        <v>241</v>
      </c>
      <c r="N1414" s="541" t="s">
        <v>241</v>
      </c>
      <c r="O1414" s="542" t="s">
        <v>676</v>
      </c>
      <c r="P1414" s="537">
        <v>55</v>
      </c>
      <c r="Q1414" s="541" t="s">
        <v>197</v>
      </c>
      <c r="R1414" s="541" t="s">
        <v>677</v>
      </c>
      <c r="S1414" s="543">
        <f>'Report 1'!$AR$18</f>
        <v>0</v>
      </c>
      <c r="T1414" s="544">
        <f>'Report 1'!$AR$75</f>
        <v>0</v>
      </c>
      <c r="U1414" s="545">
        <f>'Report 1'!$AR$161</f>
        <v>0</v>
      </c>
      <c r="AL1414" s="546" t="s">
        <v>669</v>
      </c>
      <c r="AM1414" s="547">
        <v>2</v>
      </c>
      <c r="AN1414" s="547" t="str">
        <f>'Information Input'!$M$14</f>
        <v xml:space="preserve">      -      </v>
      </c>
      <c r="AO1414" s="547" t="s">
        <v>138</v>
      </c>
      <c r="AP1414" s="538">
        <f t="shared" si="241"/>
        <v>43739</v>
      </c>
      <c r="AQ1414" s="538">
        <f t="shared" si="242"/>
        <v>43830</v>
      </c>
      <c r="AR1414" s="538">
        <f>'Information Input'!$H$35</f>
        <v>43555</v>
      </c>
      <c r="AS1414" s="547" t="str">
        <f>'Information Input'!$J$22</f>
        <v>Quarterly</v>
      </c>
      <c r="AT1414" s="538">
        <f>'Information Input'!$H$30</f>
        <v>43555</v>
      </c>
      <c r="AU1414" s="547">
        <f>'Information Input'!$J$18</f>
        <v>2019</v>
      </c>
      <c r="AV1414" s="547" t="s">
        <v>104</v>
      </c>
      <c r="AW1414" s="547" t="s">
        <v>105</v>
      </c>
      <c r="AX1414" s="547" t="s">
        <v>103</v>
      </c>
      <c r="AY1414" s="548" t="s">
        <v>671</v>
      </c>
      <c r="AZ1414" s="547">
        <v>27</v>
      </c>
      <c r="BA1414" s="549" t="s">
        <v>169</v>
      </c>
      <c r="BB1414" s="543" t="s">
        <v>235</v>
      </c>
      <c r="BC1414" s="550">
        <f>'Report 2'!$AC304</f>
        <v>0</v>
      </c>
      <c r="BD1414" s="550">
        <f>'Report 2'!$AD304</f>
        <v>0</v>
      </c>
      <c r="BE1414" s="550">
        <f>'Report 2'!$AE304</f>
        <v>0</v>
      </c>
      <c r="BF1414" s="550">
        <f>'Report 2'!$AF304</f>
        <v>0</v>
      </c>
      <c r="BG1414" s="550">
        <f>'Report 2'!$AG304</f>
        <v>0</v>
      </c>
      <c r="BH1414" s="550">
        <f>'Report 2'!$AH304</f>
        <v>0</v>
      </c>
      <c r="BI1414" s="550">
        <f>'Report 2'!$AI304</f>
        <v>0</v>
      </c>
      <c r="CC1414" s="542" t="s">
        <v>669</v>
      </c>
      <c r="CD1414" s="1014" t="s">
        <v>672</v>
      </c>
      <c r="CE1414" s="1014" t="str">
        <f>'Information Input'!$M$14</f>
        <v xml:space="preserve">      -      </v>
      </c>
      <c r="CF1414" s="551" t="s">
        <v>138</v>
      </c>
      <c r="CG1414" s="552">
        <f t="shared" si="239"/>
        <v>43739</v>
      </c>
      <c r="CH1414" s="552">
        <f t="shared" si="240"/>
        <v>43830</v>
      </c>
      <c r="CI1414" s="552">
        <f>'Information Input'!$H$35</f>
        <v>43555</v>
      </c>
      <c r="CJ1414" s="551" t="str">
        <f>'Information Input'!$J$22</f>
        <v>Quarterly</v>
      </c>
      <c r="CK1414" s="552">
        <f>'Information Input'!$H$30</f>
        <v>43555</v>
      </c>
      <c r="CL1414" s="551">
        <f>'Information Input'!$J$18</f>
        <v>2019</v>
      </c>
      <c r="CM1414" s="551" t="s">
        <v>94</v>
      </c>
      <c r="CN1414" s="1014" t="s">
        <v>95</v>
      </c>
      <c r="CO1414" s="542" t="s">
        <v>96</v>
      </c>
      <c r="CP1414" s="542" t="s">
        <v>671</v>
      </c>
      <c r="CQ1414" s="551">
        <v>13</v>
      </c>
      <c r="CR1414" s="542" t="s">
        <v>155</v>
      </c>
      <c r="CS1414" s="542" t="s">
        <v>232</v>
      </c>
      <c r="CT1414" s="1015">
        <f>'Report 1'!$P$18</f>
        <v>0</v>
      </c>
      <c r="CU1414" s="1016">
        <f>SUMIF('Report 4A'!$G$16:$G$95,$CQ1414,'Report 4A'!$X$16:$X$95)</f>
        <v>0</v>
      </c>
      <c r="CV1414" s="1017">
        <f t="shared" si="235"/>
        <v>0</v>
      </c>
    </row>
    <row r="1415" spans="2:100">
      <c r="B1415" s="535" t="s">
        <v>669</v>
      </c>
      <c r="C1415" s="536">
        <v>1</v>
      </c>
      <c r="D1415" s="537" t="str">
        <f>'Information Input'!$M$14</f>
        <v xml:space="preserve">      -      </v>
      </c>
      <c r="E1415" s="537" t="s">
        <v>136</v>
      </c>
      <c r="F1415" s="538">
        <f t="shared" si="237"/>
        <v>43556</v>
      </c>
      <c r="G1415" s="538">
        <f t="shared" si="238"/>
        <v>43646</v>
      </c>
      <c r="H1415" s="538">
        <f>'Information Input'!$H$35</f>
        <v>43555</v>
      </c>
      <c r="I1415" s="537" t="str">
        <f>'Information Input'!$J$22</f>
        <v>Quarterly</v>
      </c>
      <c r="J1415" s="538">
        <f>'Information Input'!$H$30</f>
        <v>43555</v>
      </c>
      <c r="K1415" s="537">
        <f>'Information Input'!$J$18</f>
        <v>2019</v>
      </c>
      <c r="L1415" s="539" t="s">
        <v>96</v>
      </c>
      <c r="M1415" s="540" t="s">
        <v>241</v>
      </c>
      <c r="N1415" s="541" t="s">
        <v>241</v>
      </c>
      <c r="O1415" s="542" t="s">
        <v>676</v>
      </c>
      <c r="P1415" s="537">
        <v>56</v>
      </c>
      <c r="Q1415" s="541" t="s">
        <v>198</v>
      </c>
      <c r="R1415" s="541" t="s">
        <v>239</v>
      </c>
      <c r="S1415" s="543">
        <f>'Report 1'!$AR$18</f>
        <v>0</v>
      </c>
      <c r="T1415" s="544">
        <f>'Report 1'!$AR$76</f>
        <v>0</v>
      </c>
      <c r="U1415" s="545">
        <f>'Report 1'!$AR$162</f>
        <v>0</v>
      </c>
      <c r="AL1415" s="546" t="s">
        <v>669</v>
      </c>
      <c r="AM1415" s="547">
        <v>2</v>
      </c>
      <c r="AN1415" s="547" t="str">
        <f>'Information Input'!$M$14</f>
        <v xml:space="preserve">      -      </v>
      </c>
      <c r="AO1415" s="547" t="s">
        <v>138</v>
      </c>
      <c r="AP1415" s="538">
        <f t="shared" si="241"/>
        <v>43739</v>
      </c>
      <c r="AQ1415" s="538">
        <f t="shared" si="242"/>
        <v>43830</v>
      </c>
      <c r="AR1415" s="538">
        <f>'Information Input'!$H$35</f>
        <v>43555</v>
      </c>
      <c r="AS1415" s="547" t="str">
        <f>'Information Input'!$J$22</f>
        <v>Quarterly</v>
      </c>
      <c r="AT1415" s="538">
        <f>'Information Input'!$H$30</f>
        <v>43555</v>
      </c>
      <c r="AU1415" s="547">
        <f>'Information Input'!$J$18</f>
        <v>2019</v>
      </c>
      <c r="AV1415" s="547" t="s">
        <v>104</v>
      </c>
      <c r="AW1415" s="547" t="s">
        <v>105</v>
      </c>
      <c r="AX1415" s="547" t="s">
        <v>103</v>
      </c>
      <c r="AY1415" s="548" t="s">
        <v>671</v>
      </c>
      <c r="AZ1415" s="547">
        <v>28</v>
      </c>
      <c r="BA1415" s="549" t="s">
        <v>170</v>
      </c>
      <c r="BB1415" s="543" t="s">
        <v>235</v>
      </c>
      <c r="BC1415" s="550">
        <f>'Report 2'!$AC305</f>
        <v>0</v>
      </c>
      <c r="BD1415" s="550">
        <f>'Report 2'!$AD305</f>
        <v>0</v>
      </c>
      <c r="BE1415" s="550">
        <f>'Report 2'!$AE305</f>
        <v>0</v>
      </c>
      <c r="BF1415" s="550">
        <f>'Report 2'!$AF305</f>
        <v>0</v>
      </c>
      <c r="BG1415" s="550">
        <f>'Report 2'!$AG305</f>
        <v>0</v>
      </c>
      <c r="BH1415" s="550">
        <f>'Report 2'!$AH305</f>
        <v>0</v>
      </c>
      <c r="BI1415" s="550">
        <f>'Report 2'!$AI305</f>
        <v>0</v>
      </c>
      <c r="CC1415" s="542" t="s">
        <v>669</v>
      </c>
      <c r="CD1415" s="1014" t="s">
        <v>672</v>
      </c>
      <c r="CE1415" s="1014" t="str">
        <f>'Information Input'!$M$14</f>
        <v xml:space="preserve">      -      </v>
      </c>
      <c r="CF1415" s="551" t="s">
        <v>138</v>
      </c>
      <c r="CG1415" s="552">
        <f t="shared" si="239"/>
        <v>43739</v>
      </c>
      <c r="CH1415" s="552">
        <f t="shared" si="240"/>
        <v>43830</v>
      </c>
      <c r="CI1415" s="552">
        <f>'Information Input'!$H$35</f>
        <v>43555</v>
      </c>
      <c r="CJ1415" s="551" t="str">
        <f>'Information Input'!$J$22</f>
        <v>Quarterly</v>
      </c>
      <c r="CK1415" s="552">
        <f>'Information Input'!$H$30</f>
        <v>43555</v>
      </c>
      <c r="CL1415" s="551">
        <f>'Information Input'!$J$18</f>
        <v>2019</v>
      </c>
      <c r="CM1415" s="551" t="s">
        <v>94</v>
      </c>
      <c r="CN1415" s="1014" t="s">
        <v>95</v>
      </c>
      <c r="CO1415" s="542" t="s">
        <v>96</v>
      </c>
      <c r="CP1415" s="542" t="s">
        <v>671</v>
      </c>
      <c r="CQ1415" s="551">
        <v>14</v>
      </c>
      <c r="CR1415" s="542" t="s">
        <v>156</v>
      </c>
      <c r="CS1415" s="542" t="s">
        <v>233</v>
      </c>
      <c r="CT1415" s="1015">
        <f>'Report 1'!$P$18</f>
        <v>0</v>
      </c>
      <c r="CU1415" s="1016">
        <f>SUMIF('Report 4A'!$G$16:$G$95,$CQ1415,'Report 4A'!$X$16:$X$95)</f>
        <v>0</v>
      </c>
      <c r="CV1415" s="1017">
        <f t="shared" si="235"/>
        <v>0</v>
      </c>
    </row>
    <row r="1416" spans="2:100">
      <c r="B1416" s="535" t="s">
        <v>669</v>
      </c>
      <c r="C1416" s="536">
        <v>1</v>
      </c>
      <c r="D1416" s="537" t="str">
        <f>'Information Input'!$M$14</f>
        <v xml:space="preserve">      -      </v>
      </c>
      <c r="E1416" s="537" t="s">
        <v>136</v>
      </c>
      <c r="F1416" s="538">
        <f t="shared" si="237"/>
        <v>43556</v>
      </c>
      <c r="G1416" s="538">
        <f t="shared" si="238"/>
        <v>43646</v>
      </c>
      <c r="H1416" s="538">
        <f>'Information Input'!$H$35</f>
        <v>43555</v>
      </c>
      <c r="I1416" s="537" t="str">
        <f>'Information Input'!$J$22</f>
        <v>Quarterly</v>
      </c>
      <c r="J1416" s="538">
        <f>'Information Input'!$H$30</f>
        <v>43555</v>
      </c>
      <c r="K1416" s="537">
        <f>'Information Input'!$J$18</f>
        <v>2019</v>
      </c>
      <c r="L1416" s="539" t="s">
        <v>96</v>
      </c>
      <c r="M1416" s="540" t="s">
        <v>241</v>
      </c>
      <c r="N1416" s="541" t="s">
        <v>241</v>
      </c>
      <c r="O1416" s="542" t="s">
        <v>674</v>
      </c>
      <c r="P1416" s="537">
        <v>57</v>
      </c>
      <c r="Q1416" s="541" t="s">
        <v>199</v>
      </c>
      <c r="R1416" s="542" t="s">
        <v>239</v>
      </c>
      <c r="S1416" s="543">
        <f>'Report 1'!$AR$18</f>
        <v>0</v>
      </c>
      <c r="T1416" s="544">
        <f>'Report 1'!$AR$77</f>
        <v>0</v>
      </c>
      <c r="U1416" s="545">
        <f>'Report 1'!$AR$163</f>
        <v>0</v>
      </c>
      <c r="AL1416" s="546" t="s">
        <v>669</v>
      </c>
      <c r="AM1416" s="547">
        <v>2</v>
      </c>
      <c r="AN1416" s="547" t="str">
        <f>'Information Input'!$M$14</f>
        <v xml:space="preserve">      -      </v>
      </c>
      <c r="AO1416" s="547" t="s">
        <v>138</v>
      </c>
      <c r="AP1416" s="538">
        <f t="shared" si="241"/>
        <v>43739</v>
      </c>
      <c r="AQ1416" s="538">
        <f t="shared" si="242"/>
        <v>43830</v>
      </c>
      <c r="AR1416" s="538">
        <f>'Information Input'!$H$35</f>
        <v>43555</v>
      </c>
      <c r="AS1416" s="547" t="str">
        <f>'Information Input'!$J$22</f>
        <v>Quarterly</v>
      </c>
      <c r="AT1416" s="538">
        <f>'Information Input'!$H$30</f>
        <v>43555</v>
      </c>
      <c r="AU1416" s="547">
        <f>'Information Input'!$J$18</f>
        <v>2019</v>
      </c>
      <c r="AV1416" s="547" t="s">
        <v>104</v>
      </c>
      <c r="AW1416" s="547" t="s">
        <v>105</v>
      </c>
      <c r="AX1416" s="547" t="s">
        <v>103</v>
      </c>
      <c r="AY1416" s="548" t="s">
        <v>671</v>
      </c>
      <c r="AZ1416" s="547">
        <v>29</v>
      </c>
      <c r="BA1416" s="549" t="s">
        <v>171</v>
      </c>
      <c r="BB1416" s="543" t="s">
        <v>238</v>
      </c>
      <c r="BC1416" s="550">
        <f>'Report 2'!$AC306</f>
        <v>0</v>
      </c>
      <c r="BD1416" s="550">
        <f>'Report 2'!$AD306</f>
        <v>0</v>
      </c>
      <c r="BE1416" s="550">
        <f>'Report 2'!$AE306</f>
        <v>0</v>
      </c>
      <c r="BF1416" s="550">
        <f>'Report 2'!$AF306</f>
        <v>0</v>
      </c>
      <c r="BG1416" s="550">
        <f>'Report 2'!$AG306</f>
        <v>0</v>
      </c>
      <c r="BH1416" s="550">
        <f>'Report 2'!$AH306</f>
        <v>0</v>
      </c>
      <c r="BI1416" s="550">
        <f>'Report 2'!$AI306</f>
        <v>0</v>
      </c>
      <c r="CC1416" s="542" t="s">
        <v>669</v>
      </c>
      <c r="CD1416" s="1014" t="s">
        <v>672</v>
      </c>
      <c r="CE1416" s="1014" t="str">
        <f>'Information Input'!$M$14</f>
        <v xml:space="preserve">      -      </v>
      </c>
      <c r="CF1416" s="551" t="s">
        <v>138</v>
      </c>
      <c r="CG1416" s="552">
        <f t="shared" si="239"/>
        <v>43739</v>
      </c>
      <c r="CH1416" s="552">
        <f t="shared" si="240"/>
        <v>43830</v>
      </c>
      <c r="CI1416" s="552">
        <f>'Information Input'!$H$35</f>
        <v>43555</v>
      </c>
      <c r="CJ1416" s="551" t="str">
        <f>'Information Input'!$J$22</f>
        <v>Quarterly</v>
      </c>
      <c r="CK1416" s="552">
        <f>'Information Input'!$H$30</f>
        <v>43555</v>
      </c>
      <c r="CL1416" s="551">
        <f>'Information Input'!$J$18</f>
        <v>2019</v>
      </c>
      <c r="CM1416" s="551" t="s">
        <v>94</v>
      </c>
      <c r="CN1416" s="1014" t="s">
        <v>95</v>
      </c>
      <c r="CO1416" s="542" t="s">
        <v>96</v>
      </c>
      <c r="CP1416" s="542" t="s">
        <v>671</v>
      </c>
      <c r="CQ1416" s="551">
        <v>15</v>
      </c>
      <c r="CR1416" s="542" t="s">
        <v>157</v>
      </c>
      <c r="CS1416" s="542" t="s">
        <v>234</v>
      </c>
      <c r="CT1416" s="1015">
        <f>'Report 1'!$P$18</f>
        <v>0</v>
      </c>
      <c r="CU1416" s="1016">
        <f>SUMIF('Report 4A'!$G$16:$G$95,$CQ1416,'Report 4A'!$X$16:$X$95)</f>
        <v>0</v>
      </c>
      <c r="CV1416" s="1017">
        <f t="shared" si="235"/>
        <v>0</v>
      </c>
    </row>
    <row r="1417" spans="2:100">
      <c r="B1417" s="535" t="s">
        <v>669</v>
      </c>
      <c r="C1417" s="536">
        <v>1</v>
      </c>
      <c r="D1417" s="537" t="str">
        <f>'Information Input'!$M$14</f>
        <v xml:space="preserve">      -      </v>
      </c>
      <c r="E1417" s="537" t="s">
        <v>136</v>
      </c>
      <c r="F1417" s="538">
        <f t="shared" si="237"/>
        <v>43556</v>
      </c>
      <c r="G1417" s="538">
        <f t="shared" si="238"/>
        <v>43646</v>
      </c>
      <c r="H1417" s="538">
        <f>'Information Input'!$H$35</f>
        <v>43555</v>
      </c>
      <c r="I1417" s="537" t="str">
        <f>'Information Input'!$J$22</f>
        <v>Quarterly</v>
      </c>
      <c r="J1417" s="538">
        <f>'Information Input'!$H$30</f>
        <v>43555</v>
      </c>
      <c r="K1417" s="537">
        <f>'Information Input'!$J$18</f>
        <v>2019</v>
      </c>
      <c r="L1417" s="539" t="s">
        <v>96</v>
      </c>
      <c r="M1417" s="540" t="s">
        <v>241</v>
      </c>
      <c r="N1417" s="541" t="s">
        <v>241</v>
      </c>
      <c r="O1417" s="542" t="s">
        <v>678</v>
      </c>
      <c r="P1417" s="537">
        <v>58</v>
      </c>
      <c r="Q1417" s="541" t="s">
        <v>201</v>
      </c>
      <c r="R1417" s="542" t="s">
        <v>239</v>
      </c>
      <c r="S1417" s="543">
        <f>'Report 1'!$AR$18</f>
        <v>0</v>
      </c>
      <c r="T1417" s="544">
        <f>'Report 1'!$AR$79</f>
        <v>0</v>
      </c>
      <c r="U1417" s="545">
        <f>'Report 1'!$AR$165</f>
        <v>0</v>
      </c>
      <c r="AL1417" s="546" t="s">
        <v>669</v>
      </c>
      <c r="AM1417" s="547">
        <v>2</v>
      </c>
      <c r="AN1417" s="547" t="str">
        <f>'Information Input'!$M$14</f>
        <v xml:space="preserve">      -      </v>
      </c>
      <c r="AO1417" s="547" t="s">
        <v>138</v>
      </c>
      <c r="AP1417" s="538">
        <f t="shared" si="241"/>
        <v>43739</v>
      </c>
      <c r="AQ1417" s="538">
        <f t="shared" si="242"/>
        <v>43830</v>
      </c>
      <c r="AR1417" s="538">
        <f>'Information Input'!$H$35</f>
        <v>43555</v>
      </c>
      <c r="AS1417" s="547" t="str">
        <f>'Information Input'!$J$22</f>
        <v>Quarterly</v>
      </c>
      <c r="AT1417" s="538">
        <f>'Information Input'!$H$30</f>
        <v>43555</v>
      </c>
      <c r="AU1417" s="547">
        <f>'Information Input'!$J$18</f>
        <v>2019</v>
      </c>
      <c r="AV1417" s="547" t="s">
        <v>104</v>
      </c>
      <c r="AW1417" s="547" t="s">
        <v>105</v>
      </c>
      <c r="AX1417" s="547" t="s">
        <v>103</v>
      </c>
      <c r="AY1417" s="548" t="s">
        <v>671</v>
      </c>
      <c r="AZ1417" s="547">
        <v>30</v>
      </c>
      <c r="BA1417" s="549" t="s">
        <v>172</v>
      </c>
      <c r="BB1417" s="543" t="s">
        <v>238</v>
      </c>
      <c r="BC1417" s="550">
        <f>'Report 2'!$AC307</f>
        <v>0</v>
      </c>
      <c r="BD1417" s="550">
        <f>'Report 2'!$AD307</f>
        <v>0</v>
      </c>
      <c r="BE1417" s="550">
        <f>'Report 2'!$AE307</f>
        <v>0</v>
      </c>
      <c r="BF1417" s="550">
        <f>'Report 2'!$AF307</f>
        <v>0</v>
      </c>
      <c r="BG1417" s="550">
        <f>'Report 2'!$AG307</f>
        <v>0</v>
      </c>
      <c r="BH1417" s="550">
        <f>'Report 2'!$AH307</f>
        <v>0</v>
      </c>
      <c r="BI1417" s="550">
        <f>'Report 2'!$AI307</f>
        <v>0</v>
      </c>
      <c r="CC1417" s="542" t="s">
        <v>669</v>
      </c>
      <c r="CD1417" s="1014" t="s">
        <v>672</v>
      </c>
      <c r="CE1417" s="1014" t="str">
        <f>'Information Input'!$M$14</f>
        <v xml:space="preserve">      -      </v>
      </c>
      <c r="CF1417" s="551" t="s">
        <v>138</v>
      </c>
      <c r="CG1417" s="552">
        <f t="shared" si="239"/>
        <v>43739</v>
      </c>
      <c r="CH1417" s="552">
        <f t="shared" si="240"/>
        <v>43830</v>
      </c>
      <c r="CI1417" s="552">
        <f>'Information Input'!$H$35</f>
        <v>43555</v>
      </c>
      <c r="CJ1417" s="551" t="str">
        <f>'Information Input'!$J$22</f>
        <v>Quarterly</v>
      </c>
      <c r="CK1417" s="552">
        <f>'Information Input'!$H$30</f>
        <v>43555</v>
      </c>
      <c r="CL1417" s="551">
        <f>'Information Input'!$J$18</f>
        <v>2019</v>
      </c>
      <c r="CM1417" s="551" t="s">
        <v>94</v>
      </c>
      <c r="CN1417" s="1014" t="s">
        <v>95</v>
      </c>
      <c r="CO1417" s="542" t="s">
        <v>96</v>
      </c>
      <c r="CP1417" s="542" t="s">
        <v>671</v>
      </c>
      <c r="CQ1417" s="551">
        <v>16</v>
      </c>
      <c r="CR1417" s="542" t="s">
        <v>158</v>
      </c>
      <c r="CS1417" s="542" t="s">
        <v>235</v>
      </c>
      <c r="CT1417" s="1015">
        <f>'Report 1'!$P$18</f>
        <v>0</v>
      </c>
      <c r="CU1417" s="1016">
        <f>SUMIF('Report 4A'!$G$16:$G$95,$CQ1417,'Report 4A'!$X$16:$X$95)</f>
        <v>0</v>
      </c>
      <c r="CV1417" s="1017">
        <f t="shared" si="235"/>
        <v>0</v>
      </c>
    </row>
    <row r="1418" spans="2:100">
      <c r="B1418" s="535" t="s">
        <v>669</v>
      </c>
      <c r="C1418" s="536">
        <v>1</v>
      </c>
      <c r="D1418" s="537" t="str">
        <f>'Information Input'!$M$14</f>
        <v xml:space="preserve">      -      </v>
      </c>
      <c r="E1418" s="537" t="s">
        <v>136</v>
      </c>
      <c r="F1418" s="538">
        <f t="shared" si="237"/>
        <v>43556</v>
      </c>
      <c r="G1418" s="538">
        <f t="shared" si="238"/>
        <v>43646</v>
      </c>
      <c r="H1418" s="538">
        <f>'Information Input'!$H$35</f>
        <v>43555</v>
      </c>
      <c r="I1418" s="537" t="str">
        <f>'Information Input'!$J$22</f>
        <v>Quarterly</v>
      </c>
      <c r="J1418" s="538">
        <f>'Information Input'!$H$30</f>
        <v>43555</v>
      </c>
      <c r="K1418" s="537">
        <f>'Information Input'!$J$18</f>
        <v>2019</v>
      </c>
      <c r="L1418" s="539" t="s">
        <v>96</v>
      </c>
      <c r="M1418" s="540" t="s">
        <v>241</v>
      </c>
      <c r="N1418" s="541" t="s">
        <v>241</v>
      </c>
      <c r="O1418" s="542" t="s">
        <v>678</v>
      </c>
      <c r="P1418" s="537">
        <v>59</v>
      </c>
      <c r="Q1418" s="541" t="s">
        <v>202</v>
      </c>
      <c r="R1418" s="542" t="s">
        <v>239</v>
      </c>
      <c r="S1418" s="543">
        <f>'Report 1'!$AR$18</f>
        <v>0</v>
      </c>
      <c r="T1418" s="544">
        <f>'Report 1'!$AR$80</f>
        <v>0</v>
      </c>
      <c r="U1418" s="545">
        <f>'Report 1'!$AR$166</f>
        <v>0</v>
      </c>
      <c r="AL1418" s="546" t="s">
        <v>669</v>
      </c>
      <c r="AM1418" s="547">
        <v>2</v>
      </c>
      <c r="AN1418" s="547" t="str">
        <f>'Information Input'!$M$14</f>
        <v xml:space="preserve">      -      </v>
      </c>
      <c r="AO1418" s="547" t="s">
        <v>138</v>
      </c>
      <c r="AP1418" s="538">
        <f t="shared" si="241"/>
        <v>43739</v>
      </c>
      <c r="AQ1418" s="538">
        <f t="shared" si="242"/>
        <v>43830</v>
      </c>
      <c r="AR1418" s="538">
        <f>'Information Input'!$H$35</f>
        <v>43555</v>
      </c>
      <c r="AS1418" s="547" t="str">
        <f>'Information Input'!$J$22</f>
        <v>Quarterly</v>
      </c>
      <c r="AT1418" s="538">
        <f>'Information Input'!$H$30</f>
        <v>43555</v>
      </c>
      <c r="AU1418" s="547">
        <f>'Information Input'!$J$18</f>
        <v>2019</v>
      </c>
      <c r="AV1418" s="547" t="s">
        <v>104</v>
      </c>
      <c r="AW1418" s="547" t="s">
        <v>105</v>
      </c>
      <c r="AX1418" s="547" t="s">
        <v>103</v>
      </c>
      <c r="AY1418" s="548" t="s">
        <v>671</v>
      </c>
      <c r="AZ1418" s="547">
        <v>31</v>
      </c>
      <c r="BA1418" s="549" t="s">
        <v>173</v>
      </c>
      <c r="BB1418" s="543" t="s">
        <v>233</v>
      </c>
      <c r="BC1418" s="550">
        <f>'Report 2'!$AC308</f>
        <v>0</v>
      </c>
      <c r="BD1418" s="550">
        <f>'Report 2'!$AD308</f>
        <v>0</v>
      </c>
      <c r="BE1418" s="550">
        <f>'Report 2'!$AE308</f>
        <v>0</v>
      </c>
      <c r="BF1418" s="550">
        <f>'Report 2'!$AF308</f>
        <v>0</v>
      </c>
      <c r="BG1418" s="550">
        <f>'Report 2'!$AG308</f>
        <v>0</v>
      </c>
      <c r="BH1418" s="550">
        <f>'Report 2'!$AH308</f>
        <v>0</v>
      </c>
      <c r="BI1418" s="550">
        <f>'Report 2'!$AI308</f>
        <v>0</v>
      </c>
      <c r="CC1418" s="542" t="s">
        <v>669</v>
      </c>
      <c r="CD1418" s="1014" t="s">
        <v>672</v>
      </c>
      <c r="CE1418" s="1014" t="str">
        <f>'Information Input'!$M$14</f>
        <v xml:space="preserve">      -      </v>
      </c>
      <c r="CF1418" s="551" t="s">
        <v>138</v>
      </c>
      <c r="CG1418" s="552">
        <f t="shared" si="239"/>
        <v>43739</v>
      </c>
      <c r="CH1418" s="552">
        <f t="shared" si="240"/>
        <v>43830</v>
      </c>
      <c r="CI1418" s="552">
        <f>'Information Input'!$H$35</f>
        <v>43555</v>
      </c>
      <c r="CJ1418" s="551" t="str">
        <f>'Information Input'!$J$22</f>
        <v>Quarterly</v>
      </c>
      <c r="CK1418" s="552">
        <f>'Information Input'!$H$30</f>
        <v>43555</v>
      </c>
      <c r="CL1418" s="551">
        <f>'Information Input'!$J$18</f>
        <v>2019</v>
      </c>
      <c r="CM1418" s="551" t="s">
        <v>94</v>
      </c>
      <c r="CN1418" s="1014" t="s">
        <v>95</v>
      </c>
      <c r="CO1418" s="542" t="s">
        <v>96</v>
      </c>
      <c r="CP1418" s="542" t="s">
        <v>671</v>
      </c>
      <c r="CQ1418" s="551">
        <v>17</v>
      </c>
      <c r="CR1418" s="542" t="s">
        <v>159</v>
      </c>
      <c r="CS1418" s="542" t="s">
        <v>235</v>
      </c>
      <c r="CT1418" s="1015">
        <f>'Report 1'!$P$18</f>
        <v>0</v>
      </c>
      <c r="CU1418" s="1016">
        <f>SUMIF('Report 4A'!$G$16:$G$95,$CQ1418,'Report 4A'!$X$16:$X$95)</f>
        <v>0</v>
      </c>
      <c r="CV1418" s="1017">
        <f t="shared" si="235"/>
        <v>0</v>
      </c>
    </row>
    <row r="1419" spans="2:100">
      <c r="B1419" s="535" t="s">
        <v>669</v>
      </c>
      <c r="C1419" s="536">
        <v>1</v>
      </c>
      <c r="D1419" s="537" t="str">
        <f>'Information Input'!$M$14</f>
        <v xml:space="preserve">      -      </v>
      </c>
      <c r="E1419" s="537" t="s">
        <v>136</v>
      </c>
      <c r="F1419" s="538">
        <f t="shared" si="237"/>
        <v>43556</v>
      </c>
      <c r="G1419" s="538">
        <f t="shared" si="238"/>
        <v>43646</v>
      </c>
      <c r="H1419" s="538">
        <f>'Information Input'!$H$35</f>
        <v>43555</v>
      </c>
      <c r="I1419" s="537" t="str">
        <f>'Information Input'!$J$22</f>
        <v>Quarterly</v>
      </c>
      <c r="J1419" s="538">
        <f>'Information Input'!$H$30</f>
        <v>43555</v>
      </c>
      <c r="K1419" s="537">
        <f>'Information Input'!$J$18</f>
        <v>2019</v>
      </c>
      <c r="L1419" s="539" t="s">
        <v>96</v>
      </c>
      <c r="M1419" s="540" t="s">
        <v>241</v>
      </c>
      <c r="N1419" s="541" t="s">
        <v>241</v>
      </c>
      <c r="O1419" s="542" t="s">
        <v>678</v>
      </c>
      <c r="P1419" s="537">
        <v>60</v>
      </c>
      <c r="Q1419" s="541" t="s">
        <v>203</v>
      </c>
      <c r="R1419" s="541" t="s">
        <v>239</v>
      </c>
      <c r="S1419" s="543">
        <f>'Report 1'!$AR$18</f>
        <v>0</v>
      </c>
      <c r="T1419" s="544">
        <f>'Report 1'!$AR$81</f>
        <v>0</v>
      </c>
      <c r="U1419" s="545">
        <f>'Report 1'!$AR$167</f>
        <v>0</v>
      </c>
      <c r="AL1419" s="546" t="s">
        <v>669</v>
      </c>
      <c r="AM1419" s="547">
        <v>2</v>
      </c>
      <c r="AN1419" s="547" t="str">
        <f>'Information Input'!$M$14</f>
        <v xml:space="preserve">      -      </v>
      </c>
      <c r="AO1419" s="547" t="s">
        <v>138</v>
      </c>
      <c r="AP1419" s="538">
        <f t="shared" si="241"/>
        <v>43739</v>
      </c>
      <c r="AQ1419" s="538">
        <f t="shared" si="242"/>
        <v>43830</v>
      </c>
      <c r="AR1419" s="538">
        <f>'Information Input'!$H$35</f>
        <v>43555</v>
      </c>
      <c r="AS1419" s="547" t="str">
        <f>'Information Input'!$J$22</f>
        <v>Quarterly</v>
      </c>
      <c r="AT1419" s="538">
        <f>'Information Input'!$H$30</f>
        <v>43555</v>
      </c>
      <c r="AU1419" s="547">
        <f>'Information Input'!$J$18</f>
        <v>2019</v>
      </c>
      <c r="AV1419" s="547" t="s">
        <v>104</v>
      </c>
      <c r="AW1419" s="547" t="s">
        <v>105</v>
      </c>
      <c r="AX1419" s="547" t="s">
        <v>103</v>
      </c>
      <c r="AY1419" s="548" t="s">
        <v>671</v>
      </c>
      <c r="AZ1419" s="547">
        <v>32</v>
      </c>
      <c r="BA1419" s="549" t="s">
        <v>174</v>
      </c>
      <c r="BB1419" s="543" t="s">
        <v>238</v>
      </c>
      <c r="BC1419" s="550">
        <f>'Report 2'!$AC309</f>
        <v>0</v>
      </c>
      <c r="BD1419" s="550">
        <f>'Report 2'!$AD309</f>
        <v>0</v>
      </c>
      <c r="BE1419" s="550">
        <f>'Report 2'!$AE309</f>
        <v>0</v>
      </c>
      <c r="BF1419" s="550">
        <f>'Report 2'!$AF309</f>
        <v>0</v>
      </c>
      <c r="BG1419" s="550">
        <f>'Report 2'!$AG309</f>
        <v>0</v>
      </c>
      <c r="BH1419" s="550">
        <f>'Report 2'!$AH309</f>
        <v>0</v>
      </c>
      <c r="BI1419" s="550">
        <f>'Report 2'!$AI309</f>
        <v>0</v>
      </c>
      <c r="CC1419" s="542" t="s">
        <v>669</v>
      </c>
      <c r="CD1419" s="1014" t="s">
        <v>672</v>
      </c>
      <c r="CE1419" s="1014" t="str">
        <f>'Information Input'!$M$14</f>
        <v xml:space="preserve">      -      </v>
      </c>
      <c r="CF1419" s="551" t="s">
        <v>138</v>
      </c>
      <c r="CG1419" s="552">
        <f t="shared" si="239"/>
        <v>43739</v>
      </c>
      <c r="CH1419" s="552">
        <f t="shared" si="240"/>
        <v>43830</v>
      </c>
      <c r="CI1419" s="552">
        <f>'Information Input'!$H$35</f>
        <v>43555</v>
      </c>
      <c r="CJ1419" s="551" t="str">
        <f>'Information Input'!$J$22</f>
        <v>Quarterly</v>
      </c>
      <c r="CK1419" s="552">
        <f>'Information Input'!$H$30</f>
        <v>43555</v>
      </c>
      <c r="CL1419" s="551">
        <f>'Information Input'!$J$18</f>
        <v>2019</v>
      </c>
      <c r="CM1419" s="551" t="s">
        <v>94</v>
      </c>
      <c r="CN1419" s="1014" t="s">
        <v>95</v>
      </c>
      <c r="CO1419" s="542" t="s">
        <v>96</v>
      </c>
      <c r="CP1419" s="542" t="s">
        <v>671</v>
      </c>
      <c r="CQ1419" s="551">
        <v>18</v>
      </c>
      <c r="CR1419" s="542" t="s">
        <v>160</v>
      </c>
      <c r="CS1419" s="542" t="s">
        <v>235</v>
      </c>
      <c r="CT1419" s="1015">
        <f>'Report 1'!$P$18</f>
        <v>0</v>
      </c>
      <c r="CU1419" s="1016">
        <f>SUMIF('Report 4A'!$G$16:$G$95,$CQ1419,'Report 4A'!$X$16:$X$95)</f>
        <v>0</v>
      </c>
      <c r="CV1419" s="1017">
        <f t="shared" si="235"/>
        <v>0</v>
      </c>
    </row>
    <row r="1420" spans="2:100">
      <c r="B1420" s="535" t="s">
        <v>669</v>
      </c>
      <c r="C1420" s="536">
        <v>1</v>
      </c>
      <c r="D1420" s="537" t="str">
        <f>'Information Input'!$M$14</f>
        <v xml:space="preserve">      -      </v>
      </c>
      <c r="E1420" s="537" t="s">
        <v>136</v>
      </c>
      <c r="F1420" s="538">
        <f t="shared" si="237"/>
        <v>43556</v>
      </c>
      <c r="G1420" s="538">
        <f t="shared" si="238"/>
        <v>43646</v>
      </c>
      <c r="H1420" s="538">
        <f>'Information Input'!$H$35</f>
        <v>43555</v>
      </c>
      <c r="I1420" s="537" t="str">
        <f>'Information Input'!$J$22</f>
        <v>Quarterly</v>
      </c>
      <c r="J1420" s="538">
        <f>'Information Input'!$H$30</f>
        <v>43555</v>
      </c>
      <c r="K1420" s="537">
        <f>'Information Input'!$J$18</f>
        <v>2019</v>
      </c>
      <c r="L1420" s="539" t="s">
        <v>96</v>
      </c>
      <c r="M1420" s="540" t="s">
        <v>241</v>
      </c>
      <c r="N1420" s="541" t="s">
        <v>241</v>
      </c>
      <c r="O1420" s="542" t="s">
        <v>678</v>
      </c>
      <c r="P1420" s="537">
        <v>61</v>
      </c>
      <c r="Q1420" s="541" t="s">
        <v>204</v>
      </c>
      <c r="R1420" s="541" t="s">
        <v>239</v>
      </c>
      <c r="S1420" s="543">
        <f>'Report 1'!$AR$18</f>
        <v>0</v>
      </c>
      <c r="T1420" s="544">
        <f>'Report 1'!$AR$82</f>
        <v>0</v>
      </c>
      <c r="U1420" s="545">
        <f>'Report 1'!$AR$168</f>
        <v>0</v>
      </c>
      <c r="AL1420" s="546" t="s">
        <v>669</v>
      </c>
      <c r="AM1420" s="547">
        <v>2</v>
      </c>
      <c r="AN1420" s="547" t="str">
        <f>'Information Input'!$M$14</f>
        <v xml:space="preserve">      -      </v>
      </c>
      <c r="AO1420" s="547" t="s">
        <v>138</v>
      </c>
      <c r="AP1420" s="538">
        <f t="shared" si="241"/>
        <v>43739</v>
      </c>
      <c r="AQ1420" s="538">
        <f t="shared" si="242"/>
        <v>43830</v>
      </c>
      <c r="AR1420" s="538">
        <f>'Information Input'!$H$35</f>
        <v>43555</v>
      </c>
      <c r="AS1420" s="547" t="str">
        <f>'Information Input'!$J$22</f>
        <v>Quarterly</v>
      </c>
      <c r="AT1420" s="538">
        <f>'Information Input'!$H$30</f>
        <v>43555</v>
      </c>
      <c r="AU1420" s="547">
        <f>'Information Input'!$J$18</f>
        <v>2019</v>
      </c>
      <c r="AV1420" s="547" t="s">
        <v>104</v>
      </c>
      <c r="AW1420" s="547" t="s">
        <v>105</v>
      </c>
      <c r="AX1420" s="547" t="s">
        <v>103</v>
      </c>
      <c r="AY1420" s="548" t="s">
        <v>671</v>
      </c>
      <c r="AZ1420" s="547">
        <v>33</v>
      </c>
      <c r="BA1420" s="549" t="s">
        <v>175</v>
      </c>
      <c r="BB1420" s="543" t="s">
        <v>233</v>
      </c>
      <c r="BC1420" s="550">
        <f>'Report 2'!$AC310</f>
        <v>0</v>
      </c>
      <c r="BD1420" s="550">
        <f>'Report 2'!$AD310</f>
        <v>0</v>
      </c>
      <c r="BE1420" s="550">
        <f>'Report 2'!$AE310</f>
        <v>0</v>
      </c>
      <c r="BF1420" s="550">
        <f>'Report 2'!$AF310</f>
        <v>0</v>
      </c>
      <c r="BG1420" s="550">
        <f>'Report 2'!$AG310</f>
        <v>0</v>
      </c>
      <c r="BH1420" s="550">
        <f>'Report 2'!$AH310</f>
        <v>0</v>
      </c>
      <c r="BI1420" s="550">
        <f>'Report 2'!$AI310</f>
        <v>0</v>
      </c>
      <c r="CC1420" s="542" t="s">
        <v>669</v>
      </c>
      <c r="CD1420" s="1014" t="s">
        <v>672</v>
      </c>
      <c r="CE1420" s="1014" t="str">
        <f>'Information Input'!$M$14</f>
        <v xml:space="preserve">      -      </v>
      </c>
      <c r="CF1420" s="551" t="s">
        <v>138</v>
      </c>
      <c r="CG1420" s="552">
        <f t="shared" si="239"/>
        <v>43739</v>
      </c>
      <c r="CH1420" s="552">
        <f t="shared" si="240"/>
        <v>43830</v>
      </c>
      <c r="CI1420" s="552">
        <f>'Information Input'!$H$35</f>
        <v>43555</v>
      </c>
      <c r="CJ1420" s="551" t="str">
        <f>'Information Input'!$J$22</f>
        <v>Quarterly</v>
      </c>
      <c r="CK1420" s="552">
        <f>'Information Input'!$H$30</f>
        <v>43555</v>
      </c>
      <c r="CL1420" s="551">
        <f>'Information Input'!$J$18</f>
        <v>2019</v>
      </c>
      <c r="CM1420" s="551" t="s">
        <v>94</v>
      </c>
      <c r="CN1420" s="1014" t="s">
        <v>95</v>
      </c>
      <c r="CO1420" s="542" t="s">
        <v>96</v>
      </c>
      <c r="CP1420" s="542" t="s">
        <v>671</v>
      </c>
      <c r="CQ1420" s="551">
        <v>19</v>
      </c>
      <c r="CR1420" s="542" t="s">
        <v>161</v>
      </c>
      <c r="CS1420" s="542" t="s">
        <v>235</v>
      </c>
      <c r="CT1420" s="1015">
        <f>'Report 1'!$P$18</f>
        <v>0</v>
      </c>
      <c r="CU1420" s="1016">
        <f>SUMIF('Report 4A'!$G$16:$G$95,$CQ1420,'Report 4A'!$X$16:$X$95)</f>
        <v>0</v>
      </c>
      <c r="CV1420" s="1017">
        <f t="shared" si="235"/>
        <v>0</v>
      </c>
    </row>
    <row r="1421" spans="2:100">
      <c r="B1421" s="535" t="s">
        <v>669</v>
      </c>
      <c r="C1421" s="536">
        <v>1</v>
      </c>
      <c r="D1421" s="537" t="str">
        <f>'Information Input'!$M$14</f>
        <v xml:space="preserve">      -      </v>
      </c>
      <c r="E1421" s="537" t="s">
        <v>136</v>
      </c>
      <c r="F1421" s="538">
        <f t="shared" si="237"/>
        <v>43556</v>
      </c>
      <c r="G1421" s="538">
        <f t="shared" si="238"/>
        <v>43646</v>
      </c>
      <c r="H1421" s="538">
        <f>'Information Input'!$H$35</f>
        <v>43555</v>
      </c>
      <c r="I1421" s="537" t="str">
        <f>'Information Input'!$J$22</f>
        <v>Quarterly</v>
      </c>
      <c r="J1421" s="538">
        <f>'Information Input'!$H$30</f>
        <v>43555</v>
      </c>
      <c r="K1421" s="537">
        <f>'Information Input'!$J$18</f>
        <v>2019</v>
      </c>
      <c r="L1421" s="539" t="s">
        <v>96</v>
      </c>
      <c r="M1421" s="540" t="s">
        <v>241</v>
      </c>
      <c r="N1421" s="541" t="s">
        <v>241</v>
      </c>
      <c r="O1421" s="542" t="s">
        <v>678</v>
      </c>
      <c r="P1421" s="537">
        <v>62</v>
      </c>
      <c r="Q1421" s="541" t="s">
        <v>204</v>
      </c>
      <c r="R1421" s="541" t="s">
        <v>239</v>
      </c>
      <c r="S1421" s="543">
        <f>'Report 1'!$AR$18</f>
        <v>0</v>
      </c>
      <c r="T1421" s="544">
        <f>'Report 1'!$AR$83</f>
        <v>0</v>
      </c>
      <c r="U1421" s="545">
        <f>'Report 1'!$AR$169</f>
        <v>0</v>
      </c>
      <c r="AL1421" s="546" t="s">
        <v>669</v>
      </c>
      <c r="AM1421" s="547">
        <v>2</v>
      </c>
      <c r="AN1421" s="547" t="str">
        <f>'Information Input'!$M$14</f>
        <v xml:space="preserve">      -      </v>
      </c>
      <c r="AO1421" s="547" t="s">
        <v>138</v>
      </c>
      <c r="AP1421" s="538">
        <f t="shared" si="241"/>
        <v>43739</v>
      </c>
      <c r="AQ1421" s="538">
        <f t="shared" si="242"/>
        <v>43830</v>
      </c>
      <c r="AR1421" s="538">
        <f>'Information Input'!$H$35</f>
        <v>43555</v>
      </c>
      <c r="AS1421" s="547" t="str">
        <f>'Information Input'!$J$22</f>
        <v>Quarterly</v>
      </c>
      <c r="AT1421" s="538">
        <f>'Information Input'!$H$30</f>
        <v>43555</v>
      </c>
      <c r="AU1421" s="547">
        <f>'Information Input'!$J$18</f>
        <v>2019</v>
      </c>
      <c r="AV1421" s="547" t="s">
        <v>104</v>
      </c>
      <c r="AW1421" s="547" t="s">
        <v>105</v>
      </c>
      <c r="AX1421" s="547" t="s">
        <v>103</v>
      </c>
      <c r="AY1421" s="548" t="s">
        <v>671</v>
      </c>
      <c r="AZ1421" s="547">
        <v>34</v>
      </c>
      <c r="BA1421" s="549" t="s">
        <v>176</v>
      </c>
      <c r="BB1421" s="543" t="s">
        <v>238</v>
      </c>
      <c r="BC1421" s="550">
        <f>'Report 2'!$AC311</f>
        <v>0</v>
      </c>
      <c r="BD1421" s="550">
        <f>'Report 2'!$AD311</f>
        <v>0</v>
      </c>
      <c r="BE1421" s="550">
        <f>'Report 2'!$AE311</f>
        <v>0</v>
      </c>
      <c r="BF1421" s="550">
        <f>'Report 2'!$AF311</f>
        <v>0</v>
      </c>
      <c r="BG1421" s="550">
        <f>'Report 2'!$AG311</f>
        <v>0</v>
      </c>
      <c r="BH1421" s="550">
        <f>'Report 2'!$AH311</f>
        <v>0</v>
      </c>
      <c r="BI1421" s="550">
        <f>'Report 2'!$AI311</f>
        <v>0</v>
      </c>
      <c r="CC1421" s="542" t="s">
        <v>669</v>
      </c>
      <c r="CD1421" s="1014" t="s">
        <v>672</v>
      </c>
      <c r="CE1421" s="1014" t="str">
        <f>'Information Input'!$M$14</f>
        <v xml:space="preserve">      -      </v>
      </c>
      <c r="CF1421" s="551" t="s">
        <v>138</v>
      </c>
      <c r="CG1421" s="552">
        <f t="shared" si="239"/>
        <v>43739</v>
      </c>
      <c r="CH1421" s="552">
        <f t="shared" si="240"/>
        <v>43830</v>
      </c>
      <c r="CI1421" s="552">
        <f>'Information Input'!$H$35</f>
        <v>43555</v>
      </c>
      <c r="CJ1421" s="551" t="str">
        <f>'Information Input'!$J$22</f>
        <v>Quarterly</v>
      </c>
      <c r="CK1421" s="552">
        <f>'Information Input'!$H$30</f>
        <v>43555</v>
      </c>
      <c r="CL1421" s="551">
        <f>'Information Input'!$J$18</f>
        <v>2019</v>
      </c>
      <c r="CM1421" s="551" t="s">
        <v>94</v>
      </c>
      <c r="CN1421" s="1014" t="s">
        <v>95</v>
      </c>
      <c r="CO1421" s="542" t="s">
        <v>96</v>
      </c>
      <c r="CP1421" s="542" t="s">
        <v>671</v>
      </c>
      <c r="CQ1421" s="551">
        <v>20</v>
      </c>
      <c r="CR1421" s="542" t="s">
        <v>162</v>
      </c>
      <c r="CS1421" s="542" t="s">
        <v>235</v>
      </c>
      <c r="CT1421" s="1015">
        <f>'Report 1'!$P$18</f>
        <v>0</v>
      </c>
      <c r="CU1421" s="1016">
        <f>SUMIF('Report 4A'!$G$16:$G$95,$CQ1421,'Report 4A'!$X$16:$X$95)</f>
        <v>0</v>
      </c>
      <c r="CV1421" s="1017">
        <f t="shared" si="235"/>
        <v>0</v>
      </c>
    </row>
    <row r="1422" spans="2:100">
      <c r="B1422" s="535" t="s">
        <v>669</v>
      </c>
      <c r="C1422" s="536">
        <v>1</v>
      </c>
      <c r="D1422" s="537" t="str">
        <f>'Information Input'!$M$14</f>
        <v xml:space="preserve">      -      </v>
      </c>
      <c r="E1422" s="537" t="s">
        <v>136</v>
      </c>
      <c r="F1422" s="538">
        <f t="shared" si="237"/>
        <v>43556</v>
      </c>
      <c r="G1422" s="538">
        <f t="shared" si="238"/>
        <v>43646</v>
      </c>
      <c r="H1422" s="538">
        <f>'Information Input'!$H$35</f>
        <v>43555</v>
      </c>
      <c r="I1422" s="537" t="str">
        <f>'Information Input'!$J$22</f>
        <v>Quarterly</v>
      </c>
      <c r="J1422" s="538">
        <f>'Information Input'!$H$30</f>
        <v>43555</v>
      </c>
      <c r="K1422" s="537">
        <f>'Information Input'!$J$18</f>
        <v>2019</v>
      </c>
      <c r="L1422" s="539" t="s">
        <v>96</v>
      </c>
      <c r="M1422" s="540" t="s">
        <v>241</v>
      </c>
      <c r="N1422" s="541" t="s">
        <v>241</v>
      </c>
      <c r="O1422" s="542" t="s">
        <v>674</v>
      </c>
      <c r="P1422" s="537">
        <v>63</v>
      </c>
      <c r="Q1422" s="541" t="s">
        <v>205</v>
      </c>
      <c r="R1422" s="541" t="s">
        <v>239</v>
      </c>
      <c r="S1422" s="543">
        <f>'Report 1'!$AR$18</f>
        <v>0</v>
      </c>
      <c r="T1422" s="544">
        <f>'Report 1'!$AR$84</f>
        <v>0</v>
      </c>
      <c r="U1422" s="545">
        <f>'Report 1'!$AR$170</f>
        <v>0</v>
      </c>
      <c r="AL1422" s="546" t="s">
        <v>669</v>
      </c>
      <c r="AM1422" s="547">
        <v>2</v>
      </c>
      <c r="AN1422" s="547" t="str">
        <f>'Information Input'!$M$14</f>
        <v xml:space="preserve">      -      </v>
      </c>
      <c r="AO1422" s="547" t="s">
        <v>138</v>
      </c>
      <c r="AP1422" s="538">
        <f t="shared" si="241"/>
        <v>43739</v>
      </c>
      <c r="AQ1422" s="538">
        <f t="shared" si="242"/>
        <v>43830</v>
      </c>
      <c r="AR1422" s="538">
        <f>'Information Input'!$H$35</f>
        <v>43555</v>
      </c>
      <c r="AS1422" s="547" t="str">
        <f>'Information Input'!$J$22</f>
        <v>Quarterly</v>
      </c>
      <c r="AT1422" s="538">
        <f>'Information Input'!$H$30</f>
        <v>43555</v>
      </c>
      <c r="AU1422" s="547">
        <f>'Information Input'!$J$18</f>
        <v>2019</v>
      </c>
      <c r="AV1422" s="547" t="s">
        <v>104</v>
      </c>
      <c r="AW1422" s="547" t="s">
        <v>105</v>
      </c>
      <c r="AX1422" s="547" t="s">
        <v>103</v>
      </c>
      <c r="AY1422" s="548" t="s">
        <v>671</v>
      </c>
      <c r="AZ1422" s="547">
        <v>35</v>
      </c>
      <c r="BA1422" s="549" t="s">
        <v>177</v>
      </c>
      <c r="BB1422" s="543" t="s">
        <v>235</v>
      </c>
      <c r="BC1422" s="550">
        <f>'Report 2'!$AC312</f>
        <v>0</v>
      </c>
      <c r="BD1422" s="550">
        <f>'Report 2'!$AD312</f>
        <v>0</v>
      </c>
      <c r="BE1422" s="550">
        <f>'Report 2'!$AE312</f>
        <v>0</v>
      </c>
      <c r="BF1422" s="550">
        <f>'Report 2'!$AF312</f>
        <v>0</v>
      </c>
      <c r="BG1422" s="550">
        <f>'Report 2'!$AG312</f>
        <v>0</v>
      </c>
      <c r="BH1422" s="550">
        <f>'Report 2'!$AH312</f>
        <v>0</v>
      </c>
      <c r="BI1422" s="550">
        <f>'Report 2'!$AI312</f>
        <v>0</v>
      </c>
      <c r="CC1422" s="542" t="s">
        <v>669</v>
      </c>
      <c r="CD1422" s="1014" t="s">
        <v>672</v>
      </c>
      <c r="CE1422" s="1014" t="str">
        <f>'Information Input'!$M$14</f>
        <v xml:space="preserve">      -      </v>
      </c>
      <c r="CF1422" s="551" t="s">
        <v>138</v>
      </c>
      <c r="CG1422" s="552">
        <f t="shared" si="239"/>
        <v>43739</v>
      </c>
      <c r="CH1422" s="552">
        <f t="shared" si="240"/>
        <v>43830</v>
      </c>
      <c r="CI1422" s="552">
        <f>'Information Input'!$H$35</f>
        <v>43555</v>
      </c>
      <c r="CJ1422" s="551" t="str">
        <f>'Information Input'!$J$22</f>
        <v>Quarterly</v>
      </c>
      <c r="CK1422" s="552">
        <f>'Information Input'!$H$30</f>
        <v>43555</v>
      </c>
      <c r="CL1422" s="551">
        <f>'Information Input'!$J$18</f>
        <v>2019</v>
      </c>
      <c r="CM1422" s="551" t="s">
        <v>94</v>
      </c>
      <c r="CN1422" s="1014" t="s">
        <v>95</v>
      </c>
      <c r="CO1422" s="542" t="s">
        <v>96</v>
      </c>
      <c r="CP1422" s="542" t="s">
        <v>671</v>
      </c>
      <c r="CQ1422" s="551">
        <v>21</v>
      </c>
      <c r="CR1422" s="542" t="s">
        <v>163</v>
      </c>
      <c r="CS1422" s="542" t="s">
        <v>235</v>
      </c>
      <c r="CT1422" s="1015">
        <f>'Report 1'!$P$18</f>
        <v>0</v>
      </c>
      <c r="CU1422" s="1016">
        <f>SUMIF('Report 4A'!$G$16:$G$95,$CQ1422,'Report 4A'!$X$16:$X$95)</f>
        <v>0</v>
      </c>
      <c r="CV1422" s="1017">
        <f t="shared" si="235"/>
        <v>0</v>
      </c>
    </row>
    <row r="1423" spans="2:100">
      <c r="B1423" s="535" t="s">
        <v>669</v>
      </c>
      <c r="C1423" s="536">
        <v>1</v>
      </c>
      <c r="D1423" s="537" t="str">
        <f>'Information Input'!$M$14</f>
        <v xml:space="preserve">      -      </v>
      </c>
      <c r="E1423" s="537" t="s">
        <v>136</v>
      </c>
      <c r="F1423" s="538">
        <f t="shared" si="237"/>
        <v>43556</v>
      </c>
      <c r="G1423" s="538">
        <f t="shared" si="238"/>
        <v>43646</v>
      </c>
      <c r="H1423" s="538">
        <f>'Information Input'!$H$35</f>
        <v>43555</v>
      </c>
      <c r="I1423" s="537" t="str">
        <f>'Information Input'!$J$22</f>
        <v>Quarterly</v>
      </c>
      <c r="J1423" s="538">
        <f>'Information Input'!$H$30</f>
        <v>43555</v>
      </c>
      <c r="K1423" s="537">
        <f>'Information Input'!$J$18</f>
        <v>2019</v>
      </c>
      <c r="L1423" s="539" t="s">
        <v>96</v>
      </c>
      <c r="M1423" s="540" t="s">
        <v>241</v>
      </c>
      <c r="N1423" s="541" t="s">
        <v>241</v>
      </c>
      <c r="O1423" s="542" t="s">
        <v>674</v>
      </c>
      <c r="P1423" s="537">
        <v>64</v>
      </c>
      <c r="Q1423" s="541" t="s">
        <v>206</v>
      </c>
      <c r="R1423" s="541" t="s">
        <v>239</v>
      </c>
      <c r="S1423" s="543">
        <f>'Report 1'!$AR$18</f>
        <v>0</v>
      </c>
      <c r="T1423" s="544">
        <f>'Report 1'!$AR$85</f>
        <v>0</v>
      </c>
      <c r="U1423" s="545">
        <f>'Report 1'!$AR$171</f>
        <v>0</v>
      </c>
      <c r="AL1423" s="546" t="s">
        <v>669</v>
      </c>
      <c r="AM1423" s="547">
        <v>2</v>
      </c>
      <c r="AN1423" s="547" t="str">
        <f>'Information Input'!$M$14</f>
        <v xml:space="preserve">      -      </v>
      </c>
      <c r="AO1423" s="547" t="s">
        <v>138</v>
      </c>
      <c r="AP1423" s="538">
        <f t="shared" si="241"/>
        <v>43739</v>
      </c>
      <c r="AQ1423" s="538">
        <f t="shared" si="242"/>
        <v>43830</v>
      </c>
      <c r="AR1423" s="538">
        <f>'Information Input'!$H$35</f>
        <v>43555</v>
      </c>
      <c r="AS1423" s="547" t="str">
        <f>'Information Input'!$J$22</f>
        <v>Quarterly</v>
      </c>
      <c r="AT1423" s="538">
        <f>'Information Input'!$H$30</f>
        <v>43555</v>
      </c>
      <c r="AU1423" s="547">
        <f>'Information Input'!$J$18</f>
        <v>2019</v>
      </c>
      <c r="AV1423" s="547" t="s">
        <v>104</v>
      </c>
      <c r="AW1423" s="547" t="s">
        <v>105</v>
      </c>
      <c r="AX1423" s="547" t="s">
        <v>103</v>
      </c>
      <c r="AY1423" s="548" t="s">
        <v>671</v>
      </c>
      <c r="AZ1423" s="547">
        <v>36</v>
      </c>
      <c r="BA1423" s="549" t="s">
        <v>178</v>
      </c>
      <c r="BB1423" s="543" t="s">
        <v>235</v>
      </c>
      <c r="BC1423" s="550">
        <f>'Report 2'!$AC313</f>
        <v>0</v>
      </c>
      <c r="BD1423" s="550">
        <f>'Report 2'!$AD313</f>
        <v>0</v>
      </c>
      <c r="BE1423" s="550">
        <f>'Report 2'!$AE313</f>
        <v>0</v>
      </c>
      <c r="BF1423" s="550">
        <f>'Report 2'!$AF313</f>
        <v>0</v>
      </c>
      <c r="BG1423" s="550">
        <f>'Report 2'!$AG313</f>
        <v>0</v>
      </c>
      <c r="BH1423" s="550">
        <f>'Report 2'!$AH313</f>
        <v>0</v>
      </c>
      <c r="BI1423" s="550">
        <f>'Report 2'!$AI313</f>
        <v>0</v>
      </c>
      <c r="CC1423" s="542" t="s">
        <v>669</v>
      </c>
      <c r="CD1423" s="1014" t="s">
        <v>672</v>
      </c>
      <c r="CE1423" s="1014" t="str">
        <f>'Information Input'!$M$14</f>
        <v xml:space="preserve">      -      </v>
      </c>
      <c r="CF1423" s="551" t="s">
        <v>138</v>
      </c>
      <c r="CG1423" s="552">
        <f t="shared" si="239"/>
        <v>43739</v>
      </c>
      <c r="CH1423" s="552">
        <f t="shared" si="240"/>
        <v>43830</v>
      </c>
      <c r="CI1423" s="552">
        <f>'Information Input'!$H$35</f>
        <v>43555</v>
      </c>
      <c r="CJ1423" s="551" t="str">
        <f>'Information Input'!$J$22</f>
        <v>Quarterly</v>
      </c>
      <c r="CK1423" s="552">
        <f>'Information Input'!$H$30</f>
        <v>43555</v>
      </c>
      <c r="CL1423" s="551">
        <f>'Information Input'!$J$18</f>
        <v>2019</v>
      </c>
      <c r="CM1423" s="551" t="s">
        <v>94</v>
      </c>
      <c r="CN1423" s="1014" t="s">
        <v>95</v>
      </c>
      <c r="CO1423" s="542" t="s">
        <v>96</v>
      </c>
      <c r="CP1423" s="542" t="s">
        <v>671</v>
      </c>
      <c r="CQ1423" s="551">
        <v>22</v>
      </c>
      <c r="CR1423" s="542" t="s">
        <v>164</v>
      </c>
      <c r="CS1423" s="542" t="s">
        <v>236</v>
      </c>
      <c r="CT1423" s="1015">
        <f>'Report 1'!$P$18</f>
        <v>0</v>
      </c>
      <c r="CU1423" s="1016">
        <f>SUMIF('Report 4A'!$G$16:$G$95,$CQ1423,'Report 4A'!$X$16:$X$95)</f>
        <v>0</v>
      </c>
      <c r="CV1423" s="1017">
        <f t="shared" si="235"/>
        <v>0</v>
      </c>
    </row>
    <row r="1424" spans="2:100">
      <c r="B1424" s="535" t="s">
        <v>669</v>
      </c>
      <c r="C1424" s="536">
        <v>1</v>
      </c>
      <c r="D1424" s="537" t="str">
        <f>'Information Input'!$M$14</f>
        <v xml:space="preserve">      -      </v>
      </c>
      <c r="E1424" s="537" t="s">
        <v>136</v>
      </c>
      <c r="F1424" s="538">
        <f t="shared" si="237"/>
        <v>43556</v>
      </c>
      <c r="G1424" s="538">
        <f t="shared" si="238"/>
        <v>43646</v>
      </c>
      <c r="H1424" s="538">
        <f>'Information Input'!$H$35</f>
        <v>43555</v>
      </c>
      <c r="I1424" s="537" t="str">
        <f>'Information Input'!$J$22</f>
        <v>Quarterly</v>
      </c>
      <c r="J1424" s="538">
        <f>'Information Input'!$H$30</f>
        <v>43555</v>
      </c>
      <c r="K1424" s="537">
        <f>'Information Input'!$J$18</f>
        <v>2019</v>
      </c>
      <c r="L1424" s="539" t="s">
        <v>96</v>
      </c>
      <c r="M1424" s="540" t="s">
        <v>241</v>
      </c>
      <c r="N1424" s="541" t="s">
        <v>241</v>
      </c>
      <c r="O1424" s="542" t="s">
        <v>674</v>
      </c>
      <c r="P1424" s="537">
        <v>65</v>
      </c>
      <c r="Q1424" s="541" t="s">
        <v>207</v>
      </c>
      <c r="R1424" s="541" t="s">
        <v>239</v>
      </c>
      <c r="S1424" s="543">
        <f>'Report 1'!$AR$18</f>
        <v>0</v>
      </c>
      <c r="T1424" s="544">
        <f>'Report 1'!$AR$86</f>
        <v>0</v>
      </c>
      <c r="U1424" s="545">
        <f>'Report 1'!$AR$172</f>
        <v>0</v>
      </c>
      <c r="AL1424" s="546" t="s">
        <v>669</v>
      </c>
      <c r="AM1424" s="547">
        <v>2</v>
      </c>
      <c r="AN1424" s="547" t="str">
        <f>'Information Input'!$M$14</f>
        <v xml:space="preserve">      -      </v>
      </c>
      <c r="AO1424" s="547" t="s">
        <v>138</v>
      </c>
      <c r="AP1424" s="538">
        <f t="shared" si="241"/>
        <v>43739</v>
      </c>
      <c r="AQ1424" s="538">
        <f t="shared" si="242"/>
        <v>43830</v>
      </c>
      <c r="AR1424" s="538">
        <f>'Information Input'!$H$35</f>
        <v>43555</v>
      </c>
      <c r="AS1424" s="547" t="str">
        <f>'Information Input'!$J$22</f>
        <v>Quarterly</v>
      </c>
      <c r="AT1424" s="538">
        <f>'Information Input'!$H$30</f>
        <v>43555</v>
      </c>
      <c r="AU1424" s="547">
        <f>'Information Input'!$J$18</f>
        <v>2019</v>
      </c>
      <c r="AV1424" s="547" t="s">
        <v>104</v>
      </c>
      <c r="AW1424" s="547" t="s">
        <v>105</v>
      </c>
      <c r="AX1424" s="547" t="s">
        <v>103</v>
      </c>
      <c r="AY1424" s="548" t="s">
        <v>671</v>
      </c>
      <c r="AZ1424" s="547">
        <v>37</v>
      </c>
      <c r="BA1424" s="549" t="s">
        <v>179</v>
      </c>
      <c r="BB1424" s="543" t="s">
        <v>231</v>
      </c>
      <c r="BC1424" s="550">
        <f>'Report 2'!$AC314</f>
        <v>0</v>
      </c>
      <c r="BD1424" s="550">
        <f>'Report 2'!$AD314</f>
        <v>0</v>
      </c>
      <c r="BE1424" s="550">
        <f>'Report 2'!$AE314</f>
        <v>0</v>
      </c>
      <c r="BF1424" s="550">
        <f>'Report 2'!$AF314</f>
        <v>0</v>
      </c>
      <c r="BG1424" s="550">
        <f>'Report 2'!$AG314</f>
        <v>0</v>
      </c>
      <c r="BH1424" s="550">
        <f>'Report 2'!$AH314</f>
        <v>0</v>
      </c>
      <c r="BI1424" s="550">
        <f>'Report 2'!$AI314</f>
        <v>0</v>
      </c>
      <c r="CC1424" s="542" t="s">
        <v>669</v>
      </c>
      <c r="CD1424" s="1014" t="s">
        <v>672</v>
      </c>
      <c r="CE1424" s="1014" t="str">
        <f>'Information Input'!$M$14</f>
        <v xml:space="preserve">      -      </v>
      </c>
      <c r="CF1424" s="551" t="s">
        <v>138</v>
      </c>
      <c r="CG1424" s="552">
        <f t="shared" si="239"/>
        <v>43739</v>
      </c>
      <c r="CH1424" s="552">
        <f t="shared" si="240"/>
        <v>43830</v>
      </c>
      <c r="CI1424" s="552">
        <f>'Information Input'!$H$35</f>
        <v>43555</v>
      </c>
      <c r="CJ1424" s="551" t="str">
        <f>'Information Input'!$J$22</f>
        <v>Quarterly</v>
      </c>
      <c r="CK1424" s="552">
        <f>'Information Input'!$H$30</f>
        <v>43555</v>
      </c>
      <c r="CL1424" s="551">
        <f>'Information Input'!$J$18</f>
        <v>2019</v>
      </c>
      <c r="CM1424" s="551" t="s">
        <v>94</v>
      </c>
      <c r="CN1424" s="1014" t="s">
        <v>95</v>
      </c>
      <c r="CO1424" s="542" t="s">
        <v>96</v>
      </c>
      <c r="CP1424" s="542" t="s">
        <v>671</v>
      </c>
      <c r="CQ1424" s="551">
        <v>23</v>
      </c>
      <c r="CR1424" s="542" t="s">
        <v>165</v>
      </c>
      <c r="CS1424" s="542" t="s">
        <v>236</v>
      </c>
      <c r="CT1424" s="1015">
        <f>'Report 1'!$P$18</f>
        <v>0</v>
      </c>
      <c r="CU1424" s="1016">
        <f>SUMIF('Report 4A'!$G$16:$G$95,$CQ1424,'Report 4A'!$X$16:$X$95)</f>
        <v>0</v>
      </c>
      <c r="CV1424" s="1017">
        <f t="shared" si="235"/>
        <v>0</v>
      </c>
    </row>
    <row r="1425" spans="2:100">
      <c r="B1425" s="535" t="s">
        <v>669</v>
      </c>
      <c r="C1425" s="536">
        <v>1</v>
      </c>
      <c r="D1425" s="537" t="str">
        <f>'Information Input'!$M$14</f>
        <v xml:space="preserve">      -      </v>
      </c>
      <c r="E1425" s="537" t="s">
        <v>136</v>
      </c>
      <c r="F1425" s="538">
        <f t="shared" si="237"/>
        <v>43556</v>
      </c>
      <c r="G1425" s="538">
        <f t="shared" si="238"/>
        <v>43646</v>
      </c>
      <c r="H1425" s="538">
        <f>'Information Input'!$H$35</f>
        <v>43555</v>
      </c>
      <c r="I1425" s="537" t="str">
        <f>'Information Input'!$J$22</f>
        <v>Quarterly</v>
      </c>
      <c r="J1425" s="538">
        <f>'Information Input'!$H$30</f>
        <v>43555</v>
      </c>
      <c r="K1425" s="537">
        <f>'Information Input'!$J$18</f>
        <v>2019</v>
      </c>
      <c r="L1425" s="539" t="s">
        <v>96</v>
      </c>
      <c r="M1425" s="540" t="s">
        <v>241</v>
      </c>
      <c r="N1425" s="541" t="s">
        <v>241</v>
      </c>
      <c r="O1425" s="542" t="s">
        <v>679</v>
      </c>
      <c r="P1425" s="537">
        <v>66</v>
      </c>
      <c r="Q1425" s="541" t="s">
        <v>208</v>
      </c>
      <c r="R1425" s="541" t="s">
        <v>239</v>
      </c>
      <c r="S1425" s="543">
        <f>'Report 1'!$AR$18</f>
        <v>0</v>
      </c>
      <c r="T1425" s="544">
        <f>'Report 1'!$AR$87</f>
        <v>0</v>
      </c>
      <c r="U1425" s="545">
        <f>'Report 1'!$AR$173</f>
        <v>0</v>
      </c>
      <c r="AL1425" s="546" t="s">
        <v>669</v>
      </c>
      <c r="AM1425" s="547">
        <v>2</v>
      </c>
      <c r="AN1425" s="547" t="str">
        <f>'Information Input'!$M$14</f>
        <v xml:space="preserve">      -      </v>
      </c>
      <c r="AO1425" s="547" t="s">
        <v>138</v>
      </c>
      <c r="AP1425" s="538">
        <f t="shared" si="241"/>
        <v>43739</v>
      </c>
      <c r="AQ1425" s="538">
        <f t="shared" si="242"/>
        <v>43830</v>
      </c>
      <c r="AR1425" s="538">
        <f>'Information Input'!$H$35</f>
        <v>43555</v>
      </c>
      <c r="AS1425" s="547" t="str">
        <f>'Information Input'!$J$22</f>
        <v>Quarterly</v>
      </c>
      <c r="AT1425" s="538">
        <f>'Information Input'!$H$30</f>
        <v>43555</v>
      </c>
      <c r="AU1425" s="547">
        <f>'Information Input'!$J$18</f>
        <v>2019</v>
      </c>
      <c r="AV1425" s="547" t="s">
        <v>104</v>
      </c>
      <c r="AW1425" s="547" t="s">
        <v>105</v>
      </c>
      <c r="AX1425" s="547" t="s">
        <v>103</v>
      </c>
      <c r="AY1425" s="548" t="s">
        <v>671</v>
      </c>
      <c r="AZ1425" s="547">
        <v>38</v>
      </c>
      <c r="BA1425" s="549" t="s">
        <v>180</v>
      </c>
      <c r="BB1425" s="543" t="s">
        <v>233</v>
      </c>
      <c r="BC1425" s="550">
        <f>'Report 2'!$AC315</f>
        <v>0</v>
      </c>
      <c r="BD1425" s="550">
        <f>'Report 2'!$AD315</f>
        <v>0</v>
      </c>
      <c r="BE1425" s="550">
        <f>'Report 2'!$AE315</f>
        <v>0</v>
      </c>
      <c r="BF1425" s="550">
        <f>'Report 2'!$AF315</f>
        <v>0</v>
      </c>
      <c r="BG1425" s="550">
        <f>'Report 2'!$AG315</f>
        <v>0</v>
      </c>
      <c r="BH1425" s="550">
        <f>'Report 2'!$AH315</f>
        <v>0</v>
      </c>
      <c r="BI1425" s="550">
        <f>'Report 2'!$AI315</f>
        <v>0</v>
      </c>
      <c r="CC1425" s="542" t="s">
        <v>669</v>
      </c>
      <c r="CD1425" s="1014" t="s">
        <v>672</v>
      </c>
      <c r="CE1425" s="1014" t="str">
        <f>'Information Input'!$M$14</f>
        <v xml:space="preserve">      -      </v>
      </c>
      <c r="CF1425" s="551" t="s">
        <v>138</v>
      </c>
      <c r="CG1425" s="552">
        <f t="shared" si="239"/>
        <v>43739</v>
      </c>
      <c r="CH1425" s="552">
        <f t="shared" si="240"/>
        <v>43830</v>
      </c>
      <c r="CI1425" s="552">
        <f>'Information Input'!$H$35</f>
        <v>43555</v>
      </c>
      <c r="CJ1425" s="551" t="str">
        <f>'Information Input'!$J$22</f>
        <v>Quarterly</v>
      </c>
      <c r="CK1425" s="552">
        <f>'Information Input'!$H$30</f>
        <v>43555</v>
      </c>
      <c r="CL1425" s="551">
        <f>'Information Input'!$J$18</f>
        <v>2019</v>
      </c>
      <c r="CM1425" s="551" t="s">
        <v>94</v>
      </c>
      <c r="CN1425" s="1014" t="s">
        <v>95</v>
      </c>
      <c r="CO1425" s="542" t="s">
        <v>96</v>
      </c>
      <c r="CP1425" s="542" t="s">
        <v>671</v>
      </c>
      <c r="CQ1425" s="551">
        <v>24</v>
      </c>
      <c r="CR1425" s="542" t="s">
        <v>166</v>
      </c>
      <c r="CS1425" s="542" t="s">
        <v>233</v>
      </c>
      <c r="CT1425" s="1015">
        <f>'Report 1'!$P$18</f>
        <v>0</v>
      </c>
      <c r="CU1425" s="1016">
        <f>SUMIF('Report 4A'!$G$16:$G$95,$CQ1425,'Report 4A'!$X$16:$X$95)</f>
        <v>0</v>
      </c>
      <c r="CV1425" s="1017">
        <f t="shared" si="235"/>
        <v>0</v>
      </c>
    </row>
    <row r="1426" spans="2:100">
      <c r="B1426" s="535" t="s">
        <v>669</v>
      </c>
      <c r="C1426" s="536">
        <v>1</v>
      </c>
      <c r="D1426" s="537" t="str">
        <f>'Information Input'!$M$14</f>
        <v xml:space="preserve">      -      </v>
      </c>
      <c r="E1426" s="537" t="s">
        <v>136</v>
      </c>
      <c r="F1426" s="538">
        <f t="shared" si="237"/>
        <v>43556</v>
      </c>
      <c r="G1426" s="538">
        <f t="shared" si="238"/>
        <v>43646</v>
      </c>
      <c r="H1426" s="538">
        <f>'Information Input'!$H$35</f>
        <v>43555</v>
      </c>
      <c r="I1426" s="537" t="str">
        <f>'Information Input'!$J$22</f>
        <v>Quarterly</v>
      </c>
      <c r="J1426" s="538">
        <f>'Information Input'!$H$30</f>
        <v>43555</v>
      </c>
      <c r="K1426" s="537">
        <f>'Information Input'!$J$18</f>
        <v>2019</v>
      </c>
      <c r="L1426" s="539" t="s">
        <v>96</v>
      </c>
      <c r="M1426" s="540" t="s">
        <v>241</v>
      </c>
      <c r="N1426" s="541" t="s">
        <v>241</v>
      </c>
      <c r="O1426" s="542" t="s">
        <v>679</v>
      </c>
      <c r="P1426" s="537">
        <v>67</v>
      </c>
      <c r="Q1426" s="541" t="s">
        <v>209</v>
      </c>
      <c r="R1426" s="541" t="s">
        <v>239</v>
      </c>
      <c r="S1426" s="543">
        <f>'Report 1'!$AR$18</f>
        <v>0</v>
      </c>
      <c r="T1426" s="544">
        <f>'Report 1'!$AR$88</f>
        <v>0</v>
      </c>
      <c r="U1426" s="545">
        <f>'Report 1'!$AR$174</f>
        <v>0</v>
      </c>
      <c r="AL1426" s="546" t="s">
        <v>669</v>
      </c>
      <c r="AM1426" s="547">
        <v>2</v>
      </c>
      <c r="AN1426" s="547" t="str">
        <f>'Information Input'!$M$14</f>
        <v xml:space="preserve">      -      </v>
      </c>
      <c r="AO1426" s="547" t="s">
        <v>138</v>
      </c>
      <c r="AP1426" s="538">
        <f t="shared" si="241"/>
        <v>43739</v>
      </c>
      <c r="AQ1426" s="538">
        <f t="shared" si="242"/>
        <v>43830</v>
      </c>
      <c r="AR1426" s="538">
        <f>'Information Input'!$H$35</f>
        <v>43555</v>
      </c>
      <c r="AS1426" s="547" t="str">
        <f>'Information Input'!$J$22</f>
        <v>Quarterly</v>
      </c>
      <c r="AT1426" s="538">
        <f>'Information Input'!$H$30</f>
        <v>43555</v>
      </c>
      <c r="AU1426" s="547">
        <f>'Information Input'!$J$18</f>
        <v>2019</v>
      </c>
      <c r="AV1426" s="547" t="s">
        <v>104</v>
      </c>
      <c r="AW1426" s="547" t="s">
        <v>105</v>
      </c>
      <c r="AX1426" s="547" t="s">
        <v>103</v>
      </c>
      <c r="AY1426" s="548" t="s">
        <v>671</v>
      </c>
      <c r="AZ1426" s="547">
        <v>39</v>
      </c>
      <c r="BA1426" s="549" t="s">
        <v>181</v>
      </c>
      <c r="BB1426" s="543" t="s">
        <v>233</v>
      </c>
      <c r="BC1426" s="550">
        <f>'Report 2'!$AC316</f>
        <v>0</v>
      </c>
      <c r="BD1426" s="550">
        <f>'Report 2'!$AD316</f>
        <v>0</v>
      </c>
      <c r="BE1426" s="550">
        <f>'Report 2'!$AE316</f>
        <v>0</v>
      </c>
      <c r="BF1426" s="550">
        <f>'Report 2'!$AF316</f>
        <v>0</v>
      </c>
      <c r="BG1426" s="550">
        <f>'Report 2'!$AG316</f>
        <v>0</v>
      </c>
      <c r="BH1426" s="550">
        <f>'Report 2'!$AH316</f>
        <v>0</v>
      </c>
      <c r="BI1426" s="550">
        <f>'Report 2'!$AI316</f>
        <v>0</v>
      </c>
      <c r="CC1426" s="542" t="s">
        <v>669</v>
      </c>
      <c r="CD1426" s="1014" t="s">
        <v>672</v>
      </c>
      <c r="CE1426" s="1014" t="str">
        <f>'Information Input'!$M$14</f>
        <v xml:space="preserve">      -      </v>
      </c>
      <c r="CF1426" s="551" t="s">
        <v>138</v>
      </c>
      <c r="CG1426" s="552">
        <f t="shared" si="239"/>
        <v>43739</v>
      </c>
      <c r="CH1426" s="552">
        <f t="shared" si="240"/>
        <v>43830</v>
      </c>
      <c r="CI1426" s="552">
        <f>'Information Input'!$H$35</f>
        <v>43555</v>
      </c>
      <c r="CJ1426" s="551" t="str">
        <f>'Information Input'!$J$22</f>
        <v>Quarterly</v>
      </c>
      <c r="CK1426" s="552">
        <f>'Information Input'!$H$30</f>
        <v>43555</v>
      </c>
      <c r="CL1426" s="551">
        <f>'Information Input'!$J$18</f>
        <v>2019</v>
      </c>
      <c r="CM1426" s="551" t="s">
        <v>94</v>
      </c>
      <c r="CN1426" s="1014" t="s">
        <v>95</v>
      </c>
      <c r="CO1426" s="542" t="s">
        <v>96</v>
      </c>
      <c r="CP1426" s="542" t="s">
        <v>671</v>
      </c>
      <c r="CQ1426" s="551">
        <v>25</v>
      </c>
      <c r="CR1426" s="542" t="s">
        <v>167</v>
      </c>
      <c r="CS1426" s="542" t="s">
        <v>233</v>
      </c>
      <c r="CT1426" s="1015">
        <f>'Report 1'!$P$18</f>
        <v>0</v>
      </c>
      <c r="CU1426" s="1016">
        <f>SUMIF('Report 4A'!$G$16:$G$95,$CQ1426,'Report 4A'!$X$16:$X$95)</f>
        <v>0</v>
      </c>
      <c r="CV1426" s="1017">
        <f t="shared" ref="CV1426:CV1493" si="244">IF(CT1426&lt;&gt;0,CU1426/CT1426,0)</f>
        <v>0</v>
      </c>
    </row>
    <row r="1427" spans="2:100">
      <c r="B1427" s="535" t="s">
        <v>669</v>
      </c>
      <c r="C1427" s="536">
        <v>1</v>
      </c>
      <c r="D1427" s="537" t="str">
        <f>'Information Input'!$M$14</f>
        <v xml:space="preserve">      -      </v>
      </c>
      <c r="E1427" s="537" t="s">
        <v>136</v>
      </c>
      <c r="F1427" s="538">
        <f t="shared" si="237"/>
        <v>43556</v>
      </c>
      <c r="G1427" s="538">
        <f t="shared" si="238"/>
        <v>43646</v>
      </c>
      <c r="H1427" s="538">
        <f>'Information Input'!$H$35</f>
        <v>43555</v>
      </c>
      <c r="I1427" s="537" t="str">
        <f>'Information Input'!$J$22</f>
        <v>Quarterly</v>
      </c>
      <c r="J1427" s="538">
        <f>'Information Input'!$H$30</f>
        <v>43555</v>
      </c>
      <c r="K1427" s="537">
        <f>'Information Input'!$J$18</f>
        <v>2019</v>
      </c>
      <c r="L1427" s="539" t="s">
        <v>96</v>
      </c>
      <c r="M1427" s="540" t="s">
        <v>241</v>
      </c>
      <c r="N1427" s="541" t="s">
        <v>241</v>
      </c>
      <c r="O1427" s="542" t="s">
        <v>679</v>
      </c>
      <c r="P1427" s="537">
        <v>68</v>
      </c>
      <c r="Q1427" s="541" t="s">
        <v>210</v>
      </c>
      <c r="R1427" s="541" t="s">
        <v>239</v>
      </c>
      <c r="S1427" s="543">
        <f>'Report 1'!$AR$18</f>
        <v>0</v>
      </c>
      <c r="T1427" s="544">
        <f>'Report 1'!$AR$89</f>
        <v>0</v>
      </c>
      <c r="U1427" s="545">
        <f>'Report 1'!$AR$175</f>
        <v>0</v>
      </c>
      <c r="AL1427" s="546" t="s">
        <v>669</v>
      </c>
      <c r="AM1427" s="547">
        <v>2</v>
      </c>
      <c r="AN1427" s="547" t="str">
        <f>'Information Input'!$M$14</f>
        <v xml:space="preserve">      -      </v>
      </c>
      <c r="AO1427" s="547" t="s">
        <v>138</v>
      </c>
      <c r="AP1427" s="538">
        <f t="shared" si="241"/>
        <v>43739</v>
      </c>
      <c r="AQ1427" s="538">
        <f t="shared" si="242"/>
        <v>43830</v>
      </c>
      <c r="AR1427" s="538">
        <f>'Information Input'!$H$35</f>
        <v>43555</v>
      </c>
      <c r="AS1427" s="547" t="str">
        <f>'Information Input'!$J$22</f>
        <v>Quarterly</v>
      </c>
      <c r="AT1427" s="538">
        <f>'Information Input'!$H$30</f>
        <v>43555</v>
      </c>
      <c r="AU1427" s="547">
        <f>'Information Input'!$J$18</f>
        <v>2019</v>
      </c>
      <c r="AV1427" s="547" t="s">
        <v>104</v>
      </c>
      <c r="AW1427" s="547" t="s">
        <v>105</v>
      </c>
      <c r="AX1427" s="547" t="s">
        <v>103</v>
      </c>
      <c r="AY1427" s="548" t="s">
        <v>671</v>
      </c>
      <c r="AZ1427" s="547">
        <v>40</v>
      </c>
      <c r="BA1427" s="549" t="s">
        <v>182</v>
      </c>
      <c r="BB1427" s="543" t="s">
        <v>238</v>
      </c>
      <c r="BC1427" s="550">
        <f>'Report 2'!$AC317</f>
        <v>0</v>
      </c>
      <c r="BD1427" s="550">
        <f>'Report 2'!$AD317</f>
        <v>0</v>
      </c>
      <c r="BE1427" s="550">
        <f>'Report 2'!$AE317</f>
        <v>0</v>
      </c>
      <c r="BF1427" s="550">
        <f>'Report 2'!$AF317</f>
        <v>0</v>
      </c>
      <c r="BG1427" s="550">
        <f>'Report 2'!$AG317</f>
        <v>0</v>
      </c>
      <c r="BH1427" s="550">
        <f>'Report 2'!$AH317</f>
        <v>0</v>
      </c>
      <c r="BI1427" s="550">
        <f>'Report 2'!$AI317</f>
        <v>0</v>
      </c>
      <c r="CC1427" s="542" t="s">
        <v>669</v>
      </c>
      <c r="CD1427" s="1014" t="s">
        <v>672</v>
      </c>
      <c r="CE1427" s="1014" t="str">
        <f>'Information Input'!$M$14</f>
        <v xml:space="preserve">      -      </v>
      </c>
      <c r="CF1427" s="551" t="s">
        <v>138</v>
      </c>
      <c r="CG1427" s="552">
        <f t="shared" si="239"/>
        <v>43739</v>
      </c>
      <c r="CH1427" s="552">
        <f t="shared" si="240"/>
        <v>43830</v>
      </c>
      <c r="CI1427" s="552">
        <f>'Information Input'!$H$35</f>
        <v>43555</v>
      </c>
      <c r="CJ1427" s="551" t="str">
        <f>'Information Input'!$J$22</f>
        <v>Quarterly</v>
      </c>
      <c r="CK1427" s="552">
        <f>'Information Input'!$H$30</f>
        <v>43555</v>
      </c>
      <c r="CL1427" s="551">
        <f>'Information Input'!$J$18</f>
        <v>2019</v>
      </c>
      <c r="CM1427" s="551" t="s">
        <v>94</v>
      </c>
      <c r="CN1427" s="1014" t="s">
        <v>95</v>
      </c>
      <c r="CO1427" s="542" t="s">
        <v>96</v>
      </c>
      <c r="CP1427" s="542" t="s">
        <v>671</v>
      </c>
      <c r="CQ1427" s="551">
        <v>26</v>
      </c>
      <c r="CR1427" s="542" t="s">
        <v>168</v>
      </c>
      <c r="CS1427" s="542" t="s">
        <v>237</v>
      </c>
      <c r="CT1427" s="1015">
        <f>'Report 1'!$P$18</f>
        <v>0</v>
      </c>
      <c r="CU1427" s="1016">
        <f>SUMIF('Report 4A'!$G$16:$G$95,$CQ1427,'Report 4A'!$X$16:$X$95)</f>
        <v>0</v>
      </c>
      <c r="CV1427" s="1017">
        <f t="shared" si="244"/>
        <v>0</v>
      </c>
    </row>
    <row r="1428" spans="2:100">
      <c r="B1428" s="535" t="s">
        <v>669</v>
      </c>
      <c r="C1428" s="536">
        <v>1</v>
      </c>
      <c r="D1428" s="537" t="str">
        <f>'Information Input'!$M$14</f>
        <v xml:space="preserve">      -      </v>
      </c>
      <c r="E1428" s="537" t="s">
        <v>136</v>
      </c>
      <c r="F1428" s="538">
        <f t="shared" si="237"/>
        <v>43556</v>
      </c>
      <c r="G1428" s="538">
        <f t="shared" si="238"/>
        <v>43646</v>
      </c>
      <c r="H1428" s="538">
        <f>'Information Input'!$H$35</f>
        <v>43555</v>
      </c>
      <c r="I1428" s="537" t="str">
        <f>'Information Input'!$J$22</f>
        <v>Quarterly</v>
      </c>
      <c r="J1428" s="538">
        <f>'Information Input'!$H$30</f>
        <v>43555</v>
      </c>
      <c r="K1428" s="537">
        <f>'Information Input'!$J$18</f>
        <v>2019</v>
      </c>
      <c r="L1428" s="539" t="s">
        <v>96</v>
      </c>
      <c r="M1428" s="540" t="s">
        <v>241</v>
      </c>
      <c r="N1428" s="541" t="s">
        <v>241</v>
      </c>
      <c r="O1428" s="542" t="s">
        <v>679</v>
      </c>
      <c r="P1428" s="537">
        <v>69</v>
      </c>
      <c r="Q1428" s="541" t="s">
        <v>211</v>
      </c>
      <c r="R1428" s="541" t="s">
        <v>239</v>
      </c>
      <c r="S1428" s="543">
        <f>'Report 1'!$AR$18</f>
        <v>0</v>
      </c>
      <c r="T1428" s="544">
        <f>'Report 1'!$AR$90</f>
        <v>0</v>
      </c>
      <c r="U1428" s="545">
        <f>'Report 1'!$AR$176</f>
        <v>0</v>
      </c>
      <c r="AL1428" s="546" t="s">
        <v>669</v>
      </c>
      <c r="AM1428" s="547">
        <v>2</v>
      </c>
      <c r="AN1428" s="547" t="str">
        <f>'Information Input'!$M$14</f>
        <v xml:space="preserve">      -      </v>
      </c>
      <c r="AO1428" s="547" t="s">
        <v>138</v>
      </c>
      <c r="AP1428" s="538">
        <f t="shared" si="241"/>
        <v>43739</v>
      </c>
      <c r="AQ1428" s="538">
        <f t="shared" si="242"/>
        <v>43830</v>
      </c>
      <c r="AR1428" s="538">
        <f>'Information Input'!$H$35</f>
        <v>43555</v>
      </c>
      <c r="AS1428" s="547" t="str">
        <f>'Information Input'!$J$22</f>
        <v>Quarterly</v>
      </c>
      <c r="AT1428" s="538">
        <f>'Information Input'!$H$30</f>
        <v>43555</v>
      </c>
      <c r="AU1428" s="547">
        <f>'Information Input'!$J$18</f>
        <v>2019</v>
      </c>
      <c r="AV1428" s="547" t="s">
        <v>104</v>
      </c>
      <c r="AW1428" s="547" t="s">
        <v>105</v>
      </c>
      <c r="AX1428" s="547" t="s">
        <v>103</v>
      </c>
      <c r="AY1428" s="548" t="s">
        <v>671</v>
      </c>
      <c r="AZ1428" s="547">
        <v>41</v>
      </c>
      <c r="BA1428" s="549" t="s">
        <v>183</v>
      </c>
      <c r="BB1428" s="543" t="s">
        <v>238</v>
      </c>
      <c r="BC1428" s="550">
        <f>'Report 2'!$AC318</f>
        <v>0</v>
      </c>
      <c r="BD1428" s="550">
        <f>'Report 2'!$AD318</f>
        <v>0</v>
      </c>
      <c r="BE1428" s="550">
        <f>'Report 2'!$AE318</f>
        <v>0</v>
      </c>
      <c r="BF1428" s="550">
        <f>'Report 2'!$AF318</f>
        <v>0</v>
      </c>
      <c r="BG1428" s="550">
        <f>'Report 2'!$AG318</f>
        <v>0</v>
      </c>
      <c r="BH1428" s="550">
        <f>'Report 2'!$AH318</f>
        <v>0</v>
      </c>
      <c r="BI1428" s="550">
        <f>'Report 2'!$AI318</f>
        <v>0</v>
      </c>
      <c r="CC1428" s="542" t="s">
        <v>669</v>
      </c>
      <c r="CD1428" s="1014" t="s">
        <v>672</v>
      </c>
      <c r="CE1428" s="1014" t="str">
        <f>'Information Input'!$M$14</f>
        <v xml:space="preserve">      -      </v>
      </c>
      <c r="CF1428" s="551" t="s">
        <v>138</v>
      </c>
      <c r="CG1428" s="552">
        <f t="shared" si="239"/>
        <v>43739</v>
      </c>
      <c r="CH1428" s="552">
        <f t="shared" si="240"/>
        <v>43830</v>
      </c>
      <c r="CI1428" s="552">
        <f>'Information Input'!$H$35</f>
        <v>43555</v>
      </c>
      <c r="CJ1428" s="551" t="str">
        <f>'Information Input'!$J$22</f>
        <v>Quarterly</v>
      </c>
      <c r="CK1428" s="552">
        <f>'Information Input'!$H$30</f>
        <v>43555</v>
      </c>
      <c r="CL1428" s="551">
        <f>'Information Input'!$J$18</f>
        <v>2019</v>
      </c>
      <c r="CM1428" s="551" t="s">
        <v>94</v>
      </c>
      <c r="CN1428" s="1014" t="s">
        <v>95</v>
      </c>
      <c r="CO1428" s="542" t="s">
        <v>96</v>
      </c>
      <c r="CP1428" s="542" t="s">
        <v>671</v>
      </c>
      <c r="CQ1428" s="551">
        <v>27</v>
      </c>
      <c r="CR1428" s="542" t="s">
        <v>169</v>
      </c>
      <c r="CS1428" s="542" t="s">
        <v>235</v>
      </c>
      <c r="CT1428" s="1015">
        <f>'Report 1'!$P$18</f>
        <v>0</v>
      </c>
      <c r="CU1428" s="1016">
        <f>SUMIF('Report 4A'!$G$16:$G$95,$CQ1428,'Report 4A'!$X$16:$X$95)</f>
        <v>0</v>
      </c>
      <c r="CV1428" s="1017">
        <f t="shared" si="244"/>
        <v>0</v>
      </c>
    </row>
    <row r="1429" spans="2:100">
      <c r="B1429" s="535" t="s">
        <v>669</v>
      </c>
      <c r="C1429" s="536">
        <v>1</v>
      </c>
      <c r="D1429" s="537" t="str">
        <f>'Information Input'!$M$14</f>
        <v xml:space="preserve">      -      </v>
      </c>
      <c r="E1429" s="537" t="s">
        <v>136</v>
      </c>
      <c r="F1429" s="538">
        <f t="shared" si="237"/>
        <v>43556</v>
      </c>
      <c r="G1429" s="538">
        <f t="shared" si="238"/>
        <v>43646</v>
      </c>
      <c r="H1429" s="538">
        <f>'Information Input'!$H$35</f>
        <v>43555</v>
      </c>
      <c r="I1429" s="537" t="str">
        <f>'Information Input'!$J$22</f>
        <v>Quarterly</v>
      </c>
      <c r="J1429" s="538">
        <f>'Information Input'!$H$30</f>
        <v>43555</v>
      </c>
      <c r="K1429" s="537">
        <f>'Information Input'!$J$18</f>
        <v>2019</v>
      </c>
      <c r="L1429" s="539" t="s">
        <v>96</v>
      </c>
      <c r="M1429" s="540" t="s">
        <v>241</v>
      </c>
      <c r="N1429" s="541" t="s">
        <v>241</v>
      </c>
      <c r="O1429" s="542" t="s">
        <v>680</v>
      </c>
      <c r="P1429" s="537">
        <v>70</v>
      </c>
      <c r="Q1429" s="541" t="s">
        <v>212</v>
      </c>
      <c r="R1429" s="541" t="s">
        <v>239</v>
      </c>
      <c r="S1429" s="543">
        <f>'Report 1'!$AR$18</f>
        <v>0</v>
      </c>
      <c r="T1429" s="544">
        <f>'Report 1'!$AR$91</f>
        <v>0</v>
      </c>
      <c r="U1429" s="545">
        <f>'Report 1'!$AR$177</f>
        <v>0</v>
      </c>
      <c r="AL1429" s="546" t="s">
        <v>669</v>
      </c>
      <c r="AM1429" s="547">
        <v>2</v>
      </c>
      <c r="AN1429" s="547" t="str">
        <f>'Information Input'!$M$14</f>
        <v xml:space="preserve">      -      </v>
      </c>
      <c r="AO1429" s="547" t="s">
        <v>138</v>
      </c>
      <c r="AP1429" s="538">
        <f t="shared" si="241"/>
        <v>43739</v>
      </c>
      <c r="AQ1429" s="538">
        <f t="shared" si="242"/>
        <v>43830</v>
      </c>
      <c r="AR1429" s="538">
        <f>'Information Input'!$H$35</f>
        <v>43555</v>
      </c>
      <c r="AS1429" s="547" t="str">
        <f>'Information Input'!$J$22</f>
        <v>Quarterly</v>
      </c>
      <c r="AT1429" s="538">
        <f>'Information Input'!$H$30</f>
        <v>43555</v>
      </c>
      <c r="AU1429" s="547">
        <f>'Information Input'!$J$18</f>
        <v>2019</v>
      </c>
      <c r="AV1429" s="547" t="s">
        <v>104</v>
      </c>
      <c r="AW1429" s="547" t="s">
        <v>105</v>
      </c>
      <c r="AX1429" s="547" t="s">
        <v>103</v>
      </c>
      <c r="AY1429" s="548" t="s">
        <v>671</v>
      </c>
      <c r="AZ1429" s="547">
        <v>42</v>
      </c>
      <c r="BA1429" s="549" t="s">
        <v>184</v>
      </c>
      <c r="BB1429" s="543" t="s">
        <v>233</v>
      </c>
      <c r="BC1429" s="550">
        <f>'Report 2'!$AC319</f>
        <v>0</v>
      </c>
      <c r="BD1429" s="550">
        <f>'Report 2'!$AD319</f>
        <v>0</v>
      </c>
      <c r="BE1429" s="550">
        <f>'Report 2'!$AE319</f>
        <v>0</v>
      </c>
      <c r="BF1429" s="550">
        <f>'Report 2'!$AF319</f>
        <v>0</v>
      </c>
      <c r="BG1429" s="550">
        <f>'Report 2'!$AG319</f>
        <v>0</v>
      </c>
      <c r="BH1429" s="550">
        <f>'Report 2'!$AH319</f>
        <v>0</v>
      </c>
      <c r="BI1429" s="550">
        <f>'Report 2'!$AI319</f>
        <v>0</v>
      </c>
      <c r="CC1429" s="542" t="s">
        <v>669</v>
      </c>
      <c r="CD1429" s="1014" t="s">
        <v>672</v>
      </c>
      <c r="CE1429" s="1014" t="str">
        <f>'Information Input'!$M$14</f>
        <v xml:space="preserve">      -      </v>
      </c>
      <c r="CF1429" s="551" t="s">
        <v>138</v>
      </c>
      <c r="CG1429" s="552">
        <f t="shared" si="239"/>
        <v>43739</v>
      </c>
      <c r="CH1429" s="552">
        <f t="shared" si="240"/>
        <v>43830</v>
      </c>
      <c r="CI1429" s="552">
        <f>'Information Input'!$H$35</f>
        <v>43555</v>
      </c>
      <c r="CJ1429" s="551" t="str">
        <f>'Information Input'!$J$22</f>
        <v>Quarterly</v>
      </c>
      <c r="CK1429" s="552">
        <f>'Information Input'!$H$30</f>
        <v>43555</v>
      </c>
      <c r="CL1429" s="551">
        <f>'Information Input'!$J$18</f>
        <v>2019</v>
      </c>
      <c r="CM1429" s="551" t="s">
        <v>94</v>
      </c>
      <c r="CN1429" s="1014" t="s">
        <v>95</v>
      </c>
      <c r="CO1429" s="542" t="s">
        <v>96</v>
      </c>
      <c r="CP1429" s="542" t="s">
        <v>671</v>
      </c>
      <c r="CQ1429" s="551">
        <v>28</v>
      </c>
      <c r="CR1429" s="542" t="s">
        <v>170</v>
      </c>
      <c r="CS1429" s="542" t="s">
        <v>235</v>
      </c>
      <c r="CT1429" s="1015">
        <f>'Report 1'!$P$18</f>
        <v>0</v>
      </c>
      <c r="CU1429" s="1016">
        <f>SUMIF('Report 4A'!$G$16:$G$95,$CQ1429,'Report 4A'!$X$16:$X$95)</f>
        <v>0</v>
      </c>
      <c r="CV1429" s="1017">
        <f t="shared" si="244"/>
        <v>0</v>
      </c>
    </row>
    <row r="1430" spans="2:100">
      <c r="B1430" s="535" t="s">
        <v>669</v>
      </c>
      <c r="C1430" s="536">
        <v>1</v>
      </c>
      <c r="D1430" s="537" t="str">
        <f>'Information Input'!$M$14</f>
        <v xml:space="preserve">      -      </v>
      </c>
      <c r="E1430" s="537" t="s">
        <v>136</v>
      </c>
      <c r="F1430" s="538">
        <f t="shared" si="237"/>
        <v>43556</v>
      </c>
      <c r="G1430" s="538">
        <f t="shared" si="238"/>
        <v>43646</v>
      </c>
      <c r="H1430" s="538">
        <f>'Information Input'!$H$35</f>
        <v>43555</v>
      </c>
      <c r="I1430" s="537" t="str">
        <f>'Information Input'!$J$22</f>
        <v>Quarterly</v>
      </c>
      <c r="J1430" s="538">
        <f>'Information Input'!$H$30</f>
        <v>43555</v>
      </c>
      <c r="K1430" s="537">
        <f>'Information Input'!$J$18</f>
        <v>2019</v>
      </c>
      <c r="L1430" s="539" t="s">
        <v>96</v>
      </c>
      <c r="M1430" s="540" t="s">
        <v>241</v>
      </c>
      <c r="N1430" s="541" t="s">
        <v>241</v>
      </c>
      <c r="O1430" s="542" t="s">
        <v>680</v>
      </c>
      <c r="P1430" s="537">
        <v>71</v>
      </c>
      <c r="Q1430" s="541" t="s">
        <v>213</v>
      </c>
      <c r="R1430" s="541" t="s">
        <v>239</v>
      </c>
      <c r="S1430" s="543">
        <f>'Report 1'!$AR$18</f>
        <v>0</v>
      </c>
      <c r="T1430" s="544">
        <f>'Report 1'!$AR$92</f>
        <v>0</v>
      </c>
      <c r="U1430" s="545">
        <f>'Report 1'!$AR$178</f>
        <v>0</v>
      </c>
      <c r="AL1430" s="546" t="s">
        <v>669</v>
      </c>
      <c r="AM1430" s="547">
        <v>2</v>
      </c>
      <c r="AN1430" s="547" t="str">
        <f>'Information Input'!$M$14</f>
        <v xml:space="preserve">      -      </v>
      </c>
      <c r="AO1430" s="547" t="s">
        <v>138</v>
      </c>
      <c r="AP1430" s="538">
        <f t="shared" si="241"/>
        <v>43739</v>
      </c>
      <c r="AQ1430" s="538">
        <f t="shared" si="242"/>
        <v>43830</v>
      </c>
      <c r="AR1430" s="538">
        <f>'Information Input'!$H$35</f>
        <v>43555</v>
      </c>
      <c r="AS1430" s="547" t="str">
        <f>'Information Input'!$J$22</f>
        <v>Quarterly</v>
      </c>
      <c r="AT1430" s="538">
        <f>'Information Input'!$H$30</f>
        <v>43555</v>
      </c>
      <c r="AU1430" s="547">
        <f>'Information Input'!$J$18</f>
        <v>2019</v>
      </c>
      <c r="AV1430" s="547" t="s">
        <v>104</v>
      </c>
      <c r="AW1430" s="547" t="s">
        <v>105</v>
      </c>
      <c r="AX1430" s="547" t="s">
        <v>103</v>
      </c>
      <c r="AY1430" s="548" t="s">
        <v>671</v>
      </c>
      <c r="AZ1430" s="547">
        <v>43</v>
      </c>
      <c r="BA1430" s="549" t="s">
        <v>185</v>
      </c>
      <c r="BB1430" s="543" t="s">
        <v>233</v>
      </c>
      <c r="BC1430" s="550">
        <f>'Report 2'!$AC320</f>
        <v>0</v>
      </c>
      <c r="BD1430" s="550">
        <f>'Report 2'!$AD320</f>
        <v>0</v>
      </c>
      <c r="BE1430" s="550">
        <f>'Report 2'!$AE320</f>
        <v>0</v>
      </c>
      <c r="BF1430" s="550">
        <f>'Report 2'!$AF320</f>
        <v>0</v>
      </c>
      <c r="BG1430" s="550">
        <f>'Report 2'!$AG320</f>
        <v>0</v>
      </c>
      <c r="BH1430" s="550">
        <f>'Report 2'!$AH320</f>
        <v>0</v>
      </c>
      <c r="BI1430" s="550">
        <f>'Report 2'!$AI320</f>
        <v>0</v>
      </c>
      <c r="CC1430" s="542" t="s">
        <v>669</v>
      </c>
      <c r="CD1430" s="1014" t="s">
        <v>672</v>
      </c>
      <c r="CE1430" s="1014" t="str">
        <f>'Information Input'!$M$14</f>
        <v xml:space="preserve">      -      </v>
      </c>
      <c r="CF1430" s="551" t="s">
        <v>138</v>
      </c>
      <c r="CG1430" s="552">
        <f t="shared" si="239"/>
        <v>43739</v>
      </c>
      <c r="CH1430" s="552">
        <f t="shared" si="240"/>
        <v>43830</v>
      </c>
      <c r="CI1430" s="552">
        <f>'Information Input'!$H$35</f>
        <v>43555</v>
      </c>
      <c r="CJ1430" s="551" t="str">
        <f>'Information Input'!$J$22</f>
        <v>Quarterly</v>
      </c>
      <c r="CK1430" s="552">
        <f>'Information Input'!$H$30</f>
        <v>43555</v>
      </c>
      <c r="CL1430" s="551">
        <f>'Information Input'!$J$18</f>
        <v>2019</v>
      </c>
      <c r="CM1430" s="551" t="s">
        <v>94</v>
      </c>
      <c r="CN1430" s="1014" t="s">
        <v>95</v>
      </c>
      <c r="CO1430" s="542" t="s">
        <v>96</v>
      </c>
      <c r="CP1430" s="542" t="s">
        <v>671</v>
      </c>
      <c r="CQ1430" s="551">
        <v>29</v>
      </c>
      <c r="CR1430" s="542" t="s">
        <v>171</v>
      </c>
      <c r="CS1430" s="542" t="s">
        <v>238</v>
      </c>
      <c r="CT1430" s="1015">
        <f>'Report 1'!$P$18</f>
        <v>0</v>
      </c>
      <c r="CU1430" s="1016">
        <f>SUMIF('Report 4A'!$G$16:$G$95,$CQ1430,'Report 4A'!$X$16:$X$95)</f>
        <v>0</v>
      </c>
      <c r="CV1430" s="1017">
        <f t="shared" si="244"/>
        <v>0</v>
      </c>
    </row>
    <row r="1431" spans="2:100">
      <c r="B1431" s="573" t="s">
        <v>669</v>
      </c>
      <c r="C1431" s="574">
        <v>1</v>
      </c>
      <c r="D1431" s="562" t="str">
        <f>'Information Input'!$M$14</f>
        <v xml:space="preserve">      -      </v>
      </c>
      <c r="E1431" s="562" t="s">
        <v>136</v>
      </c>
      <c r="F1431" s="559">
        <f t="shared" si="237"/>
        <v>43556</v>
      </c>
      <c r="G1431" s="559">
        <f t="shared" si="238"/>
        <v>43646</v>
      </c>
      <c r="H1431" s="559">
        <f>'Information Input'!$H$35</f>
        <v>43555</v>
      </c>
      <c r="I1431" s="562" t="str">
        <f>'Information Input'!$J$22</f>
        <v>Quarterly</v>
      </c>
      <c r="J1431" s="559">
        <f>'Information Input'!$H$30</f>
        <v>43555</v>
      </c>
      <c r="K1431" s="562">
        <f>'Information Input'!$J$18</f>
        <v>2019</v>
      </c>
      <c r="L1431" s="563" t="s">
        <v>96</v>
      </c>
      <c r="M1431" s="564" t="s">
        <v>241</v>
      </c>
      <c r="N1431" s="561" t="s">
        <v>241</v>
      </c>
      <c r="O1431" s="575" t="s">
        <v>674</v>
      </c>
      <c r="P1431" s="537">
        <v>72</v>
      </c>
      <c r="Q1431" s="541" t="s">
        <v>214</v>
      </c>
      <c r="R1431" s="561" t="s">
        <v>239</v>
      </c>
      <c r="S1431" s="560">
        <f>'Report 1'!$AR$18</f>
        <v>0</v>
      </c>
      <c r="T1431" s="568">
        <f>'Report 1'!$AR$93</f>
        <v>0</v>
      </c>
      <c r="U1431" s="571">
        <f>'Report 1'!$AR$179</f>
        <v>0</v>
      </c>
      <c r="AL1431" s="546" t="s">
        <v>669</v>
      </c>
      <c r="AM1431" s="547">
        <v>2</v>
      </c>
      <c r="AN1431" s="547" t="str">
        <f>'Information Input'!$M$14</f>
        <v xml:space="preserve">      -      </v>
      </c>
      <c r="AO1431" s="547" t="s">
        <v>138</v>
      </c>
      <c r="AP1431" s="538">
        <f t="shared" si="241"/>
        <v>43739</v>
      </c>
      <c r="AQ1431" s="538">
        <f t="shared" si="242"/>
        <v>43830</v>
      </c>
      <c r="AR1431" s="538">
        <f>'Information Input'!$H$35</f>
        <v>43555</v>
      </c>
      <c r="AS1431" s="547" t="str">
        <f>'Information Input'!$J$22</f>
        <v>Quarterly</v>
      </c>
      <c r="AT1431" s="538">
        <f>'Information Input'!$H$30</f>
        <v>43555</v>
      </c>
      <c r="AU1431" s="547">
        <f>'Information Input'!$J$18</f>
        <v>2019</v>
      </c>
      <c r="AV1431" s="547" t="s">
        <v>104</v>
      </c>
      <c r="AW1431" s="547" t="s">
        <v>105</v>
      </c>
      <c r="AX1431" s="547" t="s">
        <v>103</v>
      </c>
      <c r="AY1431" s="548" t="s">
        <v>674</v>
      </c>
      <c r="AZ1431" s="547">
        <v>44</v>
      </c>
      <c r="BA1431" s="549" t="s">
        <v>186</v>
      </c>
      <c r="BB1431" s="543" t="s">
        <v>239</v>
      </c>
      <c r="BC1431" s="550">
        <f>'Report 2'!$AC321</f>
        <v>0</v>
      </c>
      <c r="BD1431" s="550">
        <f>'Report 2'!$AD321</f>
        <v>0</v>
      </c>
      <c r="BE1431" s="550">
        <f>'Report 2'!$AE321</f>
        <v>0</v>
      </c>
      <c r="BF1431" s="550">
        <f>'Report 2'!$AF321</f>
        <v>0</v>
      </c>
      <c r="BG1431" s="550">
        <f>'Report 2'!$AG321</f>
        <v>0</v>
      </c>
      <c r="BH1431" s="550">
        <f>'Report 2'!$AH321</f>
        <v>0</v>
      </c>
      <c r="BI1431" s="550">
        <f>'Report 2'!$AI321</f>
        <v>0</v>
      </c>
      <c r="CC1431" s="542" t="s">
        <v>669</v>
      </c>
      <c r="CD1431" s="1014" t="s">
        <v>672</v>
      </c>
      <c r="CE1431" s="1014" t="str">
        <f>'Information Input'!$M$14</f>
        <v xml:space="preserve">      -      </v>
      </c>
      <c r="CF1431" s="551" t="s">
        <v>138</v>
      </c>
      <c r="CG1431" s="552">
        <f t="shared" si="239"/>
        <v>43739</v>
      </c>
      <c r="CH1431" s="552">
        <f t="shared" si="240"/>
        <v>43830</v>
      </c>
      <c r="CI1431" s="552">
        <f>'Information Input'!$H$35</f>
        <v>43555</v>
      </c>
      <c r="CJ1431" s="551" t="str">
        <f>'Information Input'!$J$22</f>
        <v>Quarterly</v>
      </c>
      <c r="CK1431" s="552">
        <f>'Information Input'!$H$30</f>
        <v>43555</v>
      </c>
      <c r="CL1431" s="551">
        <f>'Information Input'!$J$18</f>
        <v>2019</v>
      </c>
      <c r="CM1431" s="551" t="s">
        <v>94</v>
      </c>
      <c r="CN1431" s="1014" t="s">
        <v>95</v>
      </c>
      <c r="CO1431" s="542" t="s">
        <v>96</v>
      </c>
      <c r="CP1431" s="542" t="s">
        <v>671</v>
      </c>
      <c r="CQ1431" s="551">
        <v>30</v>
      </c>
      <c r="CR1431" s="542" t="s">
        <v>172</v>
      </c>
      <c r="CS1431" s="542" t="s">
        <v>238</v>
      </c>
      <c r="CT1431" s="1015">
        <f>'Report 1'!$P$18</f>
        <v>0</v>
      </c>
      <c r="CU1431" s="1016">
        <f>SUMIF('Report 4A'!$G$16:$G$95,$CQ1431,'Report 4A'!$X$16:$X$95)</f>
        <v>0</v>
      </c>
      <c r="CV1431" s="1017">
        <f t="shared" si="244"/>
        <v>0</v>
      </c>
    </row>
    <row r="1432" spans="2:100">
      <c r="B1432" s="515" t="s">
        <v>669</v>
      </c>
      <c r="C1432" s="516">
        <v>1</v>
      </c>
      <c r="D1432" s="517" t="str">
        <f>'Information Input'!$M$14</f>
        <v xml:space="preserve">      -      </v>
      </c>
      <c r="E1432" s="517" t="s">
        <v>136</v>
      </c>
      <c r="F1432" s="518">
        <f t="shared" si="237"/>
        <v>43556</v>
      </c>
      <c r="G1432" s="518">
        <f t="shared" si="238"/>
        <v>43646</v>
      </c>
      <c r="H1432" s="519">
        <f>'Information Input'!$H$35</f>
        <v>43555</v>
      </c>
      <c r="I1432" s="517" t="str">
        <f>'Information Input'!$J$22</f>
        <v>Quarterly</v>
      </c>
      <c r="J1432" s="519">
        <f>'Information Input'!$H$30</f>
        <v>43555</v>
      </c>
      <c r="K1432" s="517">
        <f>'Information Input'!$J$18</f>
        <v>2019</v>
      </c>
      <c r="L1432" s="520" t="s">
        <v>103</v>
      </c>
      <c r="M1432" s="521" t="s">
        <v>242</v>
      </c>
      <c r="N1432" s="522" t="s">
        <v>242</v>
      </c>
      <c r="O1432" s="523" t="s">
        <v>670</v>
      </c>
      <c r="P1432" s="517">
        <v>2</v>
      </c>
      <c r="Q1432" s="522" t="s">
        <v>142</v>
      </c>
      <c r="R1432" s="522" t="s">
        <v>239</v>
      </c>
      <c r="S1432" s="524">
        <f>'Report 1'!$AW$18</f>
        <v>0</v>
      </c>
      <c r="T1432" s="525">
        <f>'Report 1'!$AW$20</f>
        <v>0</v>
      </c>
      <c r="U1432" s="526">
        <f>'Report 1'!$AW$106</f>
        <v>0</v>
      </c>
      <c r="AL1432" s="546" t="s">
        <v>669</v>
      </c>
      <c r="AM1432" s="547">
        <v>2</v>
      </c>
      <c r="AN1432" s="547" t="str">
        <f>'Information Input'!$M$14</f>
        <v xml:space="preserve">      -      </v>
      </c>
      <c r="AO1432" s="547" t="s">
        <v>138</v>
      </c>
      <c r="AP1432" s="538">
        <f t="shared" si="241"/>
        <v>43739</v>
      </c>
      <c r="AQ1432" s="538">
        <f t="shared" si="242"/>
        <v>43830</v>
      </c>
      <c r="AR1432" s="538">
        <f>'Information Input'!$H$35</f>
        <v>43555</v>
      </c>
      <c r="AS1432" s="547" t="str">
        <f>'Information Input'!$J$22</f>
        <v>Quarterly</v>
      </c>
      <c r="AT1432" s="538">
        <f>'Information Input'!$H$30</f>
        <v>43555</v>
      </c>
      <c r="AU1432" s="547">
        <f>'Information Input'!$J$18</f>
        <v>2019</v>
      </c>
      <c r="AV1432" s="547" t="s">
        <v>104</v>
      </c>
      <c r="AW1432" s="547" t="s">
        <v>105</v>
      </c>
      <c r="AX1432" s="547" t="s">
        <v>103</v>
      </c>
      <c r="AY1432" s="548" t="s">
        <v>675</v>
      </c>
      <c r="AZ1432" s="547">
        <v>45</v>
      </c>
      <c r="BA1432" s="549" t="s">
        <v>187</v>
      </c>
      <c r="BB1432" s="543" t="s">
        <v>239</v>
      </c>
      <c r="BC1432" s="550">
        <f>'Report 2'!$AC322</f>
        <v>0</v>
      </c>
      <c r="BD1432" s="550">
        <f>'Report 2'!$AD322</f>
        <v>0</v>
      </c>
      <c r="BE1432" s="550">
        <f>'Report 2'!$AE322</f>
        <v>0</v>
      </c>
      <c r="BF1432" s="550">
        <f>'Report 2'!$AF322</f>
        <v>0</v>
      </c>
      <c r="BG1432" s="550">
        <f>'Report 2'!$AG322</f>
        <v>0</v>
      </c>
      <c r="BH1432" s="550">
        <f>'Report 2'!$AH322</f>
        <v>0</v>
      </c>
      <c r="BI1432" s="550">
        <f>'Report 2'!$AI322</f>
        <v>0</v>
      </c>
      <c r="CC1432" s="542" t="s">
        <v>669</v>
      </c>
      <c r="CD1432" s="1014" t="s">
        <v>672</v>
      </c>
      <c r="CE1432" s="1014" t="str">
        <f>'Information Input'!$M$14</f>
        <v xml:space="preserve">      -      </v>
      </c>
      <c r="CF1432" s="551" t="s">
        <v>138</v>
      </c>
      <c r="CG1432" s="552">
        <f t="shared" si="239"/>
        <v>43739</v>
      </c>
      <c r="CH1432" s="552">
        <f t="shared" si="240"/>
        <v>43830</v>
      </c>
      <c r="CI1432" s="552">
        <f>'Information Input'!$H$35</f>
        <v>43555</v>
      </c>
      <c r="CJ1432" s="551" t="str">
        <f>'Information Input'!$J$22</f>
        <v>Quarterly</v>
      </c>
      <c r="CK1432" s="552">
        <f>'Information Input'!$H$30</f>
        <v>43555</v>
      </c>
      <c r="CL1432" s="551">
        <f>'Information Input'!$J$18</f>
        <v>2019</v>
      </c>
      <c r="CM1432" s="551" t="s">
        <v>94</v>
      </c>
      <c r="CN1432" s="1014" t="s">
        <v>95</v>
      </c>
      <c r="CO1432" s="542" t="s">
        <v>96</v>
      </c>
      <c r="CP1432" s="542" t="s">
        <v>671</v>
      </c>
      <c r="CQ1432" s="551">
        <v>31</v>
      </c>
      <c r="CR1432" s="542" t="s">
        <v>173</v>
      </c>
      <c r="CS1432" s="542" t="s">
        <v>233</v>
      </c>
      <c r="CT1432" s="1015">
        <f>'Report 1'!$P$18</f>
        <v>0</v>
      </c>
      <c r="CU1432" s="1016">
        <f>SUMIF('Report 4A'!$G$16:$G$95,$CQ1432,'Report 4A'!$X$16:$X$95)</f>
        <v>0</v>
      </c>
      <c r="CV1432" s="1017">
        <f t="shared" si="244"/>
        <v>0</v>
      </c>
    </row>
    <row r="1433" spans="2:100">
      <c r="B1433" s="535" t="s">
        <v>669</v>
      </c>
      <c r="C1433" s="536">
        <v>1</v>
      </c>
      <c r="D1433" s="537" t="str">
        <f>'Information Input'!$M$14</f>
        <v xml:space="preserve">      -      </v>
      </c>
      <c r="E1433" s="537" t="s">
        <v>136</v>
      </c>
      <c r="F1433" s="538">
        <f t="shared" ref="F1433:F1496" si="245">DATE(K1433,4,1)</f>
        <v>43556</v>
      </c>
      <c r="G1433" s="538">
        <f t="shared" ref="G1433:G1496" si="246">DATE(K1433,6,30)</f>
        <v>43646</v>
      </c>
      <c r="H1433" s="538">
        <f>'Information Input'!$H$35</f>
        <v>43555</v>
      </c>
      <c r="I1433" s="537" t="str">
        <f>'Information Input'!$J$22</f>
        <v>Quarterly</v>
      </c>
      <c r="J1433" s="538">
        <f>'Information Input'!$H$30</f>
        <v>43555</v>
      </c>
      <c r="K1433" s="537">
        <f>'Information Input'!$J$18</f>
        <v>2019</v>
      </c>
      <c r="L1433" s="539" t="s">
        <v>103</v>
      </c>
      <c r="M1433" s="540" t="s">
        <v>242</v>
      </c>
      <c r="N1433" s="541" t="s">
        <v>242</v>
      </c>
      <c r="O1433" s="542" t="s">
        <v>670</v>
      </c>
      <c r="P1433" s="537">
        <v>3</v>
      </c>
      <c r="Q1433" s="541" t="s">
        <v>143</v>
      </c>
      <c r="R1433" s="541" t="s">
        <v>239</v>
      </c>
      <c r="S1433" s="543">
        <f>'Report 1'!$AW$18</f>
        <v>0</v>
      </c>
      <c r="T1433" s="544">
        <f>'Report 1'!$AW$21</f>
        <v>0</v>
      </c>
      <c r="U1433" s="545">
        <f>'Report 1'!$AW$107</f>
        <v>0</v>
      </c>
      <c r="AL1433" s="546" t="s">
        <v>669</v>
      </c>
      <c r="AM1433" s="547">
        <v>2</v>
      </c>
      <c r="AN1433" s="547" t="str">
        <f>'Information Input'!$M$14</f>
        <v xml:space="preserve">      -      </v>
      </c>
      <c r="AO1433" s="547" t="s">
        <v>138</v>
      </c>
      <c r="AP1433" s="538">
        <f t="shared" si="241"/>
        <v>43739</v>
      </c>
      <c r="AQ1433" s="538">
        <f t="shared" si="242"/>
        <v>43830</v>
      </c>
      <c r="AR1433" s="538">
        <f>'Information Input'!$H$35</f>
        <v>43555</v>
      </c>
      <c r="AS1433" s="547" t="str">
        <f>'Information Input'!$J$22</f>
        <v>Quarterly</v>
      </c>
      <c r="AT1433" s="538">
        <f>'Information Input'!$H$30</f>
        <v>43555</v>
      </c>
      <c r="AU1433" s="547">
        <f>'Information Input'!$J$18</f>
        <v>2019</v>
      </c>
      <c r="AV1433" s="547" t="s">
        <v>104</v>
      </c>
      <c r="AW1433" s="547" t="s">
        <v>105</v>
      </c>
      <c r="AX1433" s="547" t="s">
        <v>103</v>
      </c>
      <c r="AY1433" s="548" t="s">
        <v>675</v>
      </c>
      <c r="AZ1433" s="547">
        <v>46</v>
      </c>
      <c r="BA1433" s="549" t="s">
        <v>188</v>
      </c>
      <c r="BB1433" s="543" t="s">
        <v>239</v>
      </c>
      <c r="BC1433" s="550">
        <f>'Report 2'!$AC323</f>
        <v>0</v>
      </c>
      <c r="BD1433" s="550">
        <f>'Report 2'!$AD323</f>
        <v>0</v>
      </c>
      <c r="BE1433" s="550">
        <f>'Report 2'!$AE323</f>
        <v>0</v>
      </c>
      <c r="BF1433" s="550">
        <f>'Report 2'!$AF323</f>
        <v>0</v>
      </c>
      <c r="BG1433" s="550">
        <f>'Report 2'!$AG323</f>
        <v>0</v>
      </c>
      <c r="BH1433" s="550">
        <f>'Report 2'!$AH323</f>
        <v>0</v>
      </c>
      <c r="BI1433" s="550">
        <f>'Report 2'!$AI323</f>
        <v>0</v>
      </c>
      <c r="CC1433" s="542" t="s">
        <v>669</v>
      </c>
      <c r="CD1433" s="1014" t="s">
        <v>672</v>
      </c>
      <c r="CE1433" s="1014" t="str">
        <f>'Information Input'!$M$14</f>
        <v xml:space="preserve">      -      </v>
      </c>
      <c r="CF1433" s="551" t="s">
        <v>138</v>
      </c>
      <c r="CG1433" s="552">
        <f t="shared" si="239"/>
        <v>43739</v>
      </c>
      <c r="CH1433" s="552">
        <f t="shared" si="240"/>
        <v>43830</v>
      </c>
      <c r="CI1433" s="552">
        <f>'Information Input'!$H$35</f>
        <v>43555</v>
      </c>
      <c r="CJ1433" s="551" t="str">
        <f>'Information Input'!$J$22</f>
        <v>Quarterly</v>
      </c>
      <c r="CK1433" s="552">
        <f>'Information Input'!$H$30</f>
        <v>43555</v>
      </c>
      <c r="CL1433" s="551">
        <f>'Information Input'!$J$18</f>
        <v>2019</v>
      </c>
      <c r="CM1433" s="551" t="s">
        <v>94</v>
      </c>
      <c r="CN1433" s="1014" t="s">
        <v>95</v>
      </c>
      <c r="CO1433" s="542" t="s">
        <v>96</v>
      </c>
      <c r="CP1433" s="542" t="s">
        <v>671</v>
      </c>
      <c r="CQ1433" s="551">
        <v>32</v>
      </c>
      <c r="CR1433" s="542" t="s">
        <v>174</v>
      </c>
      <c r="CS1433" s="542" t="s">
        <v>238</v>
      </c>
      <c r="CT1433" s="1015">
        <f>'Report 1'!$P$18</f>
        <v>0</v>
      </c>
      <c r="CU1433" s="1016">
        <f>SUMIF('Report 4A'!$G$16:$G$95,$CQ1433,'Report 4A'!$X$16:$X$95)</f>
        <v>0</v>
      </c>
      <c r="CV1433" s="1017">
        <f t="shared" si="244"/>
        <v>0</v>
      </c>
    </row>
    <row r="1434" spans="2:100">
      <c r="B1434" s="535" t="s">
        <v>669</v>
      </c>
      <c r="C1434" s="536">
        <v>1</v>
      </c>
      <c r="D1434" s="537" t="str">
        <f>'Information Input'!$M$14</f>
        <v xml:space="preserve">      -      </v>
      </c>
      <c r="E1434" s="537" t="s">
        <v>136</v>
      </c>
      <c r="F1434" s="538">
        <f t="shared" si="245"/>
        <v>43556</v>
      </c>
      <c r="G1434" s="538">
        <f t="shared" si="246"/>
        <v>43646</v>
      </c>
      <c r="H1434" s="538">
        <f>'Information Input'!$H$35</f>
        <v>43555</v>
      </c>
      <c r="I1434" s="537" t="str">
        <f>'Information Input'!$J$22</f>
        <v>Quarterly</v>
      </c>
      <c r="J1434" s="538">
        <f>'Information Input'!$H$30</f>
        <v>43555</v>
      </c>
      <c r="K1434" s="537">
        <f>'Information Input'!$J$18</f>
        <v>2019</v>
      </c>
      <c r="L1434" s="539" t="s">
        <v>103</v>
      </c>
      <c r="M1434" s="540" t="s">
        <v>242</v>
      </c>
      <c r="N1434" s="541" t="s">
        <v>242</v>
      </c>
      <c r="O1434" s="542" t="s">
        <v>670</v>
      </c>
      <c r="P1434" s="537">
        <v>4</v>
      </c>
      <c r="Q1434" s="541" t="s">
        <v>144</v>
      </c>
      <c r="R1434" s="541" t="s">
        <v>239</v>
      </c>
      <c r="S1434" s="543">
        <f>'Report 1'!$AW$18</f>
        <v>0</v>
      </c>
      <c r="T1434" s="544">
        <f>'Report 1'!$AW$22</f>
        <v>0</v>
      </c>
      <c r="U1434" s="545">
        <f>'Report 1'!$AW$108</f>
        <v>0</v>
      </c>
      <c r="AL1434" s="546" t="s">
        <v>669</v>
      </c>
      <c r="AM1434" s="547">
        <v>2</v>
      </c>
      <c r="AN1434" s="547" t="str">
        <f>'Information Input'!$M$14</f>
        <v xml:space="preserve">      -      </v>
      </c>
      <c r="AO1434" s="547" t="s">
        <v>138</v>
      </c>
      <c r="AP1434" s="538">
        <f t="shared" si="241"/>
        <v>43739</v>
      </c>
      <c r="AQ1434" s="538">
        <f t="shared" si="242"/>
        <v>43830</v>
      </c>
      <c r="AR1434" s="538">
        <f>'Information Input'!$H$35</f>
        <v>43555</v>
      </c>
      <c r="AS1434" s="547" t="str">
        <f>'Information Input'!$J$22</f>
        <v>Quarterly</v>
      </c>
      <c r="AT1434" s="538">
        <f>'Information Input'!$H$30</f>
        <v>43555</v>
      </c>
      <c r="AU1434" s="547">
        <f>'Information Input'!$J$18</f>
        <v>2019</v>
      </c>
      <c r="AV1434" s="547" t="s">
        <v>104</v>
      </c>
      <c r="AW1434" s="547" t="s">
        <v>105</v>
      </c>
      <c r="AX1434" s="547" t="s">
        <v>103</v>
      </c>
      <c r="AY1434" s="548" t="s">
        <v>675</v>
      </c>
      <c r="AZ1434" s="547">
        <v>47</v>
      </c>
      <c r="BA1434" s="549" t="s">
        <v>189</v>
      </c>
      <c r="BB1434" s="543" t="s">
        <v>239</v>
      </c>
      <c r="BC1434" s="550">
        <f>'Report 2'!$AC324</f>
        <v>0</v>
      </c>
      <c r="BD1434" s="550">
        <f>'Report 2'!$AD324</f>
        <v>0</v>
      </c>
      <c r="BE1434" s="550">
        <f>'Report 2'!$AE324</f>
        <v>0</v>
      </c>
      <c r="BF1434" s="550">
        <f>'Report 2'!$AF324</f>
        <v>0</v>
      </c>
      <c r="BG1434" s="550">
        <f>'Report 2'!$AG324</f>
        <v>0</v>
      </c>
      <c r="BH1434" s="550">
        <f>'Report 2'!$AH324</f>
        <v>0</v>
      </c>
      <c r="BI1434" s="550">
        <f>'Report 2'!$AI324</f>
        <v>0</v>
      </c>
      <c r="CC1434" s="542" t="s">
        <v>669</v>
      </c>
      <c r="CD1434" s="1014" t="s">
        <v>672</v>
      </c>
      <c r="CE1434" s="1014" t="str">
        <f>'Information Input'!$M$14</f>
        <v xml:space="preserve">      -      </v>
      </c>
      <c r="CF1434" s="551" t="s">
        <v>138</v>
      </c>
      <c r="CG1434" s="552">
        <f t="shared" si="239"/>
        <v>43739</v>
      </c>
      <c r="CH1434" s="552">
        <f t="shared" si="240"/>
        <v>43830</v>
      </c>
      <c r="CI1434" s="552">
        <f>'Information Input'!$H$35</f>
        <v>43555</v>
      </c>
      <c r="CJ1434" s="551" t="str">
        <f>'Information Input'!$J$22</f>
        <v>Quarterly</v>
      </c>
      <c r="CK1434" s="552">
        <f>'Information Input'!$H$30</f>
        <v>43555</v>
      </c>
      <c r="CL1434" s="551">
        <f>'Information Input'!$J$18</f>
        <v>2019</v>
      </c>
      <c r="CM1434" s="551" t="s">
        <v>94</v>
      </c>
      <c r="CN1434" s="1014" t="s">
        <v>95</v>
      </c>
      <c r="CO1434" s="542" t="s">
        <v>96</v>
      </c>
      <c r="CP1434" s="542" t="s">
        <v>671</v>
      </c>
      <c r="CQ1434" s="551">
        <v>33</v>
      </c>
      <c r="CR1434" s="542" t="s">
        <v>175</v>
      </c>
      <c r="CS1434" s="542" t="s">
        <v>233</v>
      </c>
      <c r="CT1434" s="1015">
        <f>'Report 1'!$P$18</f>
        <v>0</v>
      </c>
      <c r="CU1434" s="1016">
        <f>SUMIF('Report 4A'!$G$16:$G$95,$CQ1434,'Report 4A'!$X$16:$X$95)</f>
        <v>0</v>
      </c>
      <c r="CV1434" s="1017">
        <f t="shared" si="244"/>
        <v>0</v>
      </c>
    </row>
    <row r="1435" spans="2:100">
      <c r="B1435" s="535" t="s">
        <v>669</v>
      </c>
      <c r="C1435" s="536">
        <v>1</v>
      </c>
      <c r="D1435" s="537" t="str">
        <f>'Information Input'!$M$14</f>
        <v xml:space="preserve">      -      </v>
      </c>
      <c r="E1435" s="537" t="s">
        <v>136</v>
      </c>
      <c r="F1435" s="538">
        <f t="shared" si="245"/>
        <v>43556</v>
      </c>
      <c r="G1435" s="538">
        <f t="shared" si="246"/>
        <v>43646</v>
      </c>
      <c r="H1435" s="538">
        <f>'Information Input'!$H$35</f>
        <v>43555</v>
      </c>
      <c r="I1435" s="537" t="str">
        <f>'Information Input'!$J$22</f>
        <v>Quarterly</v>
      </c>
      <c r="J1435" s="538">
        <f>'Information Input'!$H$30</f>
        <v>43555</v>
      </c>
      <c r="K1435" s="537">
        <f>'Information Input'!$J$18</f>
        <v>2019</v>
      </c>
      <c r="L1435" s="539" t="s">
        <v>103</v>
      </c>
      <c r="M1435" s="540" t="s">
        <v>242</v>
      </c>
      <c r="N1435" s="541" t="s">
        <v>242</v>
      </c>
      <c r="O1435" s="542" t="s">
        <v>670</v>
      </c>
      <c r="P1435" s="537">
        <v>5</v>
      </c>
      <c r="Q1435" s="541" t="s">
        <v>145</v>
      </c>
      <c r="R1435" s="541" t="s">
        <v>239</v>
      </c>
      <c r="S1435" s="543">
        <f>'Report 1'!$AW$18</f>
        <v>0</v>
      </c>
      <c r="T1435" s="544">
        <f>'Report 1'!$AW$23</f>
        <v>0</v>
      </c>
      <c r="U1435" s="545">
        <f>'Report 1'!$AW$109</f>
        <v>0</v>
      </c>
      <c r="AL1435" s="546" t="s">
        <v>669</v>
      </c>
      <c r="AM1435" s="547">
        <v>2</v>
      </c>
      <c r="AN1435" s="547" t="str">
        <f>'Information Input'!$M$14</f>
        <v xml:space="preserve">      -      </v>
      </c>
      <c r="AO1435" s="547" t="s">
        <v>138</v>
      </c>
      <c r="AP1435" s="538">
        <f t="shared" si="241"/>
        <v>43739</v>
      </c>
      <c r="AQ1435" s="538">
        <f t="shared" si="242"/>
        <v>43830</v>
      </c>
      <c r="AR1435" s="538">
        <f>'Information Input'!$H$35</f>
        <v>43555</v>
      </c>
      <c r="AS1435" s="547" t="str">
        <f>'Information Input'!$J$22</f>
        <v>Quarterly</v>
      </c>
      <c r="AT1435" s="538">
        <f>'Information Input'!$H$30</f>
        <v>43555</v>
      </c>
      <c r="AU1435" s="547">
        <f>'Information Input'!$J$18</f>
        <v>2019</v>
      </c>
      <c r="AV1435" s="547" t="s">
        <v>104</v>
      </c>
      <c r="AW1435" s="547" t="s">
        <v>105</v>
      </c>
      <c r="AX1435" s="547" t="s">
        <v>103</v>
      </c>
      <c r="AY1435" s="548" t="s">
        <v>675</v>
      </c>
      <c r="AZ1435" s="547">
        <v>48</v>
      </c>
      <c r="BA1435" s="549" t="s">
        <v>190</v>
      </c>
      <c r="BB1435" s="543" t="s">
        <v>239</v>
      </c>
      <c r="BC1435" s="550">
        <f>'Report 2'!$AC325</f>
        <v>0</v>
      </c>
      <c r="BD1435" s="550">
        <f>'Report 2'!$AD325</f>
        <v>0</v>
      </c>
      <c r="BE1435" s="550">
        <f>'Report 2'!$AE325</f>
        <v>0</v>
      </c>
      <c r="BF1435" s="550">
        <f>'Report 2'!$AF325</f>
        <v>0</v>
      </c>
      <c r="BG1435" s="550">
        <f>'Report 2'!$AG325</f>
        <v>0</v>
      </c>
      <c r="BH1435" s="550">
        <f>'Report 2'!$AH325</f>
        <v>0</v>
      </c>
      <c r="BI1435" s="550">
        <f>'Report 2'!$AI325</f>
        <v>0</v>
      </c>
      <c r="CC1435" s="542" t="s">
        <v>669</v>
      </c>
      <c r="CD1435" s="1014" t="s">
        <v>672</v>
      </c>
      <c r="CE1435" s="1014" t="str">
        <f>'Information Input'!$M$14</f>
        <v xml:space="preserve">      -      </v>
      </c>
      <c r="CF1435" s="551" t="s">
        <v>138</v>
      </c>
      <c r="CG1435" s="552">
        <f t="shared" si="239"/>
        <v>43739</v>
      </c>
      <c r="CH1435" s="552">
        <f t="shared" si="240"/>
        <v>43830</v>
      </c>
      <c r="CI1435" s="552">
        <f>'Information Input'!$H$35</f>
        <v>43555</v>
      </c>
      <c r="CJ1435" s="551" t="str">
        <f>'Information Input'!$J$22</f>
        <v>Quarterly</v>
      </c>
      <c r="CK1435" s="552">
        <f>'Information Input'!$H$30</f>
        <v>43555</v>
      </c>
      <c r="CL1435" s="551">
        <f>'Information Input'!$J$18</f>
        <v>2019</v>
      </c>
      <c r="CM1435" s="551" t="s">
        <v>94</v>
      </c>
      <c r="CN1435" s="1014" t="s">
        <v>95</v>
      </c>
      <c r="CO1435" s="542" t="s">
        <v>96</v>
      </c>
      <c r="CP1435" s="542" t="s">
        <v>671</v>
      </c>
      <c r="CQ1435" s="551">
        <v>34</v>
      </c>
      <c r="CR1435" s="542" t="s">
        <v>176</v>
      </c>
      <c r="CS1435" s="542" t="s">
        <v>238</v>
      </c>
      <c r="CT1435" s="1015">
        <f>'Report 1'!$P$18</f>
        <v>0</v>
      </c>
      <c r="CU1435" s="1016">
        <f>SUMIF('Report 4A'!$G$16:$G$95,$CQ1435,'Report 4A'!$X$16:$X$95)</f>
        <v>0</v>
      </c>
      <c r="CV1435" s="1017">
        <f t="shared" si="244"/>
        <v>0</v>
      </c>
    </row>
    <row r="1436" spans="2:100">
      <c r="B1436" s="535" t="s">
        <v>669</v>
      </c>
      <c r="C1436" s="536">
        <v>1</v>
      </c>
      <c r="D1436" s="537" t="str">
        <f>'Information Input'!$M$14</f>
        <v xml:space="preserve">      -      </v>
      </c>
      <c r="E1436" s="537" t="s">
        <v>136</v>
      </c>
      <c r="F1436" s="538">
        <f t="shared" si="245"/>
        <v>43556</v>
      </c>
      <c r="G1436" s="538">
        <f t="shared" si="246"/>
        <v>43646</v>
      </c>
      <c r="H1436" s="538">
        <f>'Information Input'!$H$35</f>
        <v>43555</v>
      </c>
      <c r="I1436" s="537" t="str">
        <f>'Information Input'!$J$22</f>
        <v>Quarterly</v>
      </c>
      <c r="J1436" s="538">
        <f>'Information Input'!$H$30</f>
        <v>43555</v>
      </c>
      <c r="K1436" s="537">
        <f>'Information Input'!$J$18</f>
        <v>2019</v>
      </c>
      <c r="L1436" s="539" t="s">
        <v>103</v>
      </c>
      <c r="M1436" s="540" t="s">
        <v>242</v>
      </c>
      <c r="N1436" s="541" t="s">
        <v>242</v>
      </c>
      <c r="O1436" s="542" t="s">
        <v>670</v>
      </c>
      <c r="P1436" s="537">
        <v>6</v>
      </c>
      <c r="Q1436" s="541" t="s">
        <v>146</v>
      </c>
      <c r="R1436" s="541" t="s">
        <v>239</v>
      </c>
      <c r="S1436" s="543">
        <f>'Report 1'!$AW$18</f>
        <v>0</v>
      </c>
      <c r="T1436" s="544">
        <f>'Report 1'!$AW$24</f>
        <v>0</v>
      </c>
      <c r="U1436" s="545">
        <f>'Report 1'!$AW$110</f>
        <v>0</v>
      </c>
      <c r="AL1436" s="546" t="s">
        <v>669</v>
      </c>
      <c r="AM1436" s="547">
        <v>2</v>
      </c>
      <c r="AN1436" s="547" t="str">
        <f>'Information Input'!$M$14</f>
        <v xml:space="preserve">      -      </v>
      </c>
      <c r="AO1436" s="547" t="s">
        <v>138</v>
      </c>
      <c r="AP1436" s="538">
        <f t="shared" si="241"/>
        <v>43739</v>
      </c>
      <c r="AQ1436" s="538">
        <f t="shared" si="242"/>
        <v>43830</v>
      </c>
      <c r="AR1436" s="538">
        <f>'Information Input'!$H$35</f>
        <v>43555</v>
      </c>
      <c r="AS1436" s="547" t="str">
        <f>'Information Input'!$J$22</f>
        <v>Quarterly</v>
      </c>
      <c r="AT1436" s="538">
        <f>'Information Input'!$H$30</f>
        <v>43555</v>
      </c>
      <c r="AU1436" s="547">
        <f>'Information Input'!$J$18</f>
        <v>2019</v>
      </c>
      <c r="AV1436" s="547" t="s">
        <v>104</v>
      </c>
      <c r="AW1436" s="547" t="s">
        <v>105</v>
      </c>
      <c r="AX1436" s="547" t="s">
        <v>103</v>
      </c>
      <c r="AY1436" s="548" t="s">
        <v>675</v>
      </c>
      <c r="AZ1436" s="547">
        <v>49</v>
      </c>
      <c r="BA1436" s="549" t="s">
        <v>191</v>
      </c>
      <c r="BB1436" s="543" t="s">
        <v>239</v>
      </c>
      <c r="BC1436" s="550">
        <f>'Report 2'!$AC326</f>
        <v>0</v>
      </c>
      <c r="BD1436" s="550">
        <f>'Report 2'!$AD326</f>
        <v>0</v>
      </c>
      <c r="BE1436" s="550">
        <f>'Report 2'!$AE326</f>
        <v>0</v>
      </c>
      <c r="BF1436" s="550">
        <f>'Report 2'!$AF326</f>
        <v>0</v>
      </c>
      <c r="BG1436" s="550">
        <f>'Report 2'!$AG326</f>
        <v>0</v>
      </c>
      <c r="BH1436" s="550">
        <f>'Report 2'!$AH326</f>
        <v>0</v>
      </c>
      <c r="BI1436" s="550">
        <f>'Report 2'!$AI326</f>
        <v>0</v>
      </c>
      <c r="CC1436" s="542" t="s">
        <v>669</v>
      </c>
      <c r="CD1436" s="1014" t="s">
        <v>672</v>
      </c>
      <c r="CE1436" s="1014" t="str">
        <f>'Information Input'!$M$14</f>
        <v xml:space="preserve">      -      </v>
      </c>
      <c r="CF1436" s="551" t="s">
        <v>138</v>
      </c>
      <c r="CG1436" s="552">
        <f t="shared" si="239"/>
        <v>43739</v>
      </c>
      <c r="CH1436" s="552">
        <f t="shared" si="240"/>
        <v>43830</v>
      </c>
      <c r="CI1436" s="552">
        <f>'Information Input'!$H$35</f>
        <v>43555</v>
      </c>
      <c r="CJ1436" s="551" t="str">
        <f>'Information Input'!$J$22</f>
        <v>Quarterly</v>
      </c>
      <c r="CK1436" s="552">
        <f>'Information Input'!$H$30</f>
        <v>43555</v>
      </c>
      <c r="CL1436" s="551">
        <f>'Information Input'!$J$18</f>
        <v>2019</v>
      </c>
      <c r="CM1436" s="551" t="s">
        <v>94</v>
      </c>
      <c r="CN1436" s="1014" t="s">
        <v>95</v>
      </c>
      <c r="CO1436" s="542" t="s">
        <v>96</v>
      </c>
      <c r="CP1436" s="542" t="s">
        <v>671</v>
      </c>
      <c r="CQ1436" s="551">
        <v>35</v>
      </c>
      <c r="CR1436" s="542" t="s">
        <v>177</v>
      </c>
      <c r="CS1436" s="542" t="s">
        <v>235</v>
      </c>
      <c r="CT1436" s="1015">
        <f>'Report 1'!$P$18</f>
        <v>0</v>
      </c>
      <c r="CU1436" s="1016">
        <f>SUMIF('Report 4A'!$G$16:$G$95,$CQ1436,'Report 4A'!$X$16:$X$95)</f>
        <v>0</v>
      </c>
      <c r="CV1436" s="1017">
        <f t="shared" si="244"/>
        <v>0</v>
      </c>
    </row>
    <row r="1437" spans="2:100">
      <c r="B1437" s="535" t="s">
        <v>669</v>
      </c>
      <c r="C1437" s="536">
        <v>1</v>
      </c>
      <c r="D1437" s="537" t="str">
        <f>'Information Input'!$M$14</f>
        <v xml:space="preserve">      -      </v>
      </c>
      <c r="E1437" s="537" t="s">
        <v>136</v>
      </c>
      <c r="F1437" s="538">
        <f t="shared" si="245"/>
        <v>43556</v>
      </c>
      <c r="G1437" s="538">
        <f t="shared" si="246"/>
        <v>43646</v>
      </c>
      <c r="H1437" s="538">
        <f>'Information Input'!$H$35</f>
        <v>43555</v>
      </c>
      <c r="I1437" s="537" t="str">
        <f>'Information Input'!$J$22</f>
        <v>Quarterly</v>
      </c>
      <c r="J1437" s="538">
        <f>'Information Input'!$H$30</f>
        <v>43555</v>
      </c>
      <c r="K1437" s="537">
        <f>'Information Input'!$J$18</f>
        <v>2019</v>
      </c>
      <c r="L1437" s="539" t="s">
        <v>103</v>
      </c>
      <c r="M1437" s="540" t="s">
        <v>242</v>
      </c>
      <c r="N1437" s="541" t="s">
        <v>242</v>
      </c>
      <c r="O1437" s="542" t="s">
        <v>674</v>
      </c>
      <c r="P1437" s="537">
        <v>7</v>
      </c>
      <c r="Q1437" s="541" t="s">
        <v>147</v>
      </c>
      <c r="R1437" s="541" t="s">
        <v>239</v>
      </c>
      <c r="S1437" s="543">
        <f>'Report 1'!$AW$18</f>
        <v>0</v>
      </c>
      <c r="T1437" s="544">
        <f>'Report 1'!$AW$25</f>
        <v>0</v>
      </c>
      <c r="U1437" s="545">
        <f>'Report 1'!$AW$111</f>
        <v>0</v>
      </c>
      <c r="AL1437" s="546" t="s">
        <v>669</v>
      </c>
      <c r="AM1437" s="547">
        <v>2</v>
      </c>
      <c r="AN1437" s="547" t="str">
        <f>'Information Input'!$M$14</f>
        <v xml:space="preserve">      -      </v>
      </c>
      <c r="AO1437" s="547" t="s">
        <v>138</v>
      </c>
      <c r="AP1437" s="538">
        <f t="shared" si="241"/>
        <v>43739</v>
      </c>
      <c r="AQ1437" s="538">
        <f t="shared" si="242"/>
        <v>43830</v>
      </c>
      <c r="AR1437" s="538">
        <f>'Information Input'!$H$35</f>
        <v>43555</v>
      </c>
      <c r="AS1437" s="547" t="str">
        <f>'Information Input'!$J$22</f>
        <v>Quarterly</v>
      </c>
      <c r="AT1437" s="538">
        <f>'Information Input'!$H$30</f>
        <v>43555</v>
      </c>
      <c r="AU1437" s="547">
        <f>'Information Input'!$J$18</f>
        <v>2019</v>
      </c>
      <c r="AV1437" s="547" t="s">
        <v>104</v>
      </c>
      <c r="AW1437" s="547" t="s">
        <v>105</v>
      </c>
      <c r="AX1437" s="547" t="s">
        <v>103</v>
      </c>
      <c r="AY1437" s="548" t="s">
        <v>675</v>
      </c>
      <c r="AZ1437" s="547">
        <v>50</v>
      </c>
      <c r="BA1437" s="549" t="s">
        <v>192</v>
      </c>
      <c r="BB1437" s="543" t="s">
        <v>239</v>
      </c>
      <c r="BC1437" s="550">
        <f>'Report 2'!$AC327</f>
        <v>0</v>
      </c>
      <c r="BD1437" s="550">
        <f>'Report 2'!$AD327</f>
        <v>0</v>
      </c>
      <c r="BE1437" s="550">
        <f>'Report 2'!$AE327</f>
        <v>0</v>
      </c>
      <c r="BF1437" s="550">
        <f>'Report 2'!$AF327</f>
        <v>0</v>
      </c>
      <c r="BG1437" s="550">
        <f>'Report 2'!$AG327</f>
        <v>0</v>
      </c>
      <c r="BH1437" s="550">
        <f>'Report 2'!$AH327</f>
        <v>0</v>
      </c>
      <c r="BI1437" s="550">
        <f>'Report 2'!$AI327</f>
        <v>0</v>
      </c>
      <c r="CC1437" s="542" t="s">
        <v>669</v>
      </c>
      <c r="CD1437" s="1014" t="s">
        <v>672</v>
      </c>
      <c r="CE1437" s="1014" t="str">
        <f>'Information Input'!$M$14</f>
        <v xml:space="preserve">      -      </v>
      </c>
      <c r="CF1437" s="551" t="s">
        <v>138</v>
      </c>
      <c r="CG1437" s="552">
        <f t="shared" si="239"/>
        <v>43739</v>
      </c>
      <c r="CH1437" s="552">
        <f t="shared" si="240"/>
        <v>43830</v>
      </c>
      <c r="CI1437" s="552">
        <f>'Information Input'!$H$35</f>
        <v>43555</v>
      </c>
      <c r="CJ1437" s="551" t="str">
        <f>'Information Input'!$J$22</f>
        <v>Quarterly</v>
      </c>
      <c r="CK1437" s="552">
        <f>'Information Input'!$H$30</f>
        <v>43555</v>
      </c>
      <c r="CL1437" s="551">
        <f>'Information Input'!$J$18</f>
        <v>2019</v>
      </c>
      <c r="CM1437" s="551" t="s">
        <v>94</v>
      </c>
      <c r="CN1437" s="1014" t="s">
        <v>95</v>
      </c>
      <c r="CO1437" s="542" t="s">
        <v>96</v>
      </c>
      <c r="CP1437" s="542" t="s">
        <v>671</v>
      </c>
      <c r="CQ1437" s="551">
        <v>36</v>
      </c>
      <c r="CR1437" s="542" t="s">
        <v>178</v>
      </c>
      <c r="CS1437" s="542" t="s">
        <v>235</v>
      </c>
      <c r="CT1437" s="1015">
        <f>'Report 1'!$P$18</f>
        <v>0</v>
      </c>
      <c r="CU1437" s="1016">
        <f>SUMIF('Report 4A'!$G$16:$G$95,$CQ1437,'Report 4A'!$X$16:$X$95)</f>
        <v>0</v>
      </c>
      <c r="CV1437" s="1017">
        <f t="shared" si="244"/>
        <v>0</v>
      </c>
    </row>
    <row r="1438" spans="2:100">
      <c r="B1438" s="535" t="s">
        <v>669</v>
      </c>
      <c r="C1438" s="536">
        <v>1</v>
      </c>
      <c r="D1438" s="537" t="str">
        <f>'Information Input'!$M$14</f>
        <v xml:space="preserve">      -      </v>
      </c>
      <c r="E1438" s="537" t="s">
        <v>136</v>
      </c>
      <c r="F1438" s="538">
        <f t="shared" si="245"/>
        <v>43556</v>
      </c>
      <c r="G1438" s="538">
        <f t="shared" si="246"/>
        <v>43646</v>
      </c>
      <c r="H1438" s="538">
        <f>'Information Input'!$H$35</f>
        <v>43555</v>
      </c>
      <c r="I1438" s="537" t="str">
        <f>'Information Input'!$J$22</f>
        <v>Quarterly</v>
      </c>
      <c r="J1438" s="538">
        <f>'Information Input'!$H$30</f>
        <v>43555</v>
      </c>
      <c r="K1438" s="537">
        <f>'Information Input'!$J$18</f>
        <v>2019</v>
      </c>
      <c r="L1438" s="539" t="s">
        <v>103</v>
      </c>
      <c r="M1438" s="540" t="s">
        <v>242</v>
      </c>
      <c r="N1438" s="541" t="s">
        <v>242</v>
      </c>
      <c r="O1438" s="542" t="s">
        <v>670</v>
      </c>
      <c r="P1438" s="537">
        <v>8</v>
      </c>
      <c r="Q1438" s="541" t="s">
        <v>148</v>
      </c>
      <c r="R1438" s="541" t="s">
        <v>239</v>
      </c>
      <c r="S1438" s="543">
        <f>'Report 1'!$AW$18</f>
        <v>0</v>
      </c>
      <c r="T1438" s="544">
        <f>'Report 1'!$AW$26</f>
        <v>0</v>
      </c>
      <c r="U1438" s="545">
        <f>'Report 1'!$AW$112</f>
        <v>0</v>
      </c>
      <c r="AL1438" s="546" t="s">
        <v>669</v>
      </c>
      <c r="AM1438" s="547">
        <v>2</v>
      </c>
      <c r="AN1438" s="547" t="str">
        <f>'Information Input'!$M$14</f>
        <v xml:space="preserve">      -      </v>
      </c>
      <c r="AO1438" s="547" t="s">
        <v>138</v>
      </c>
      <c r="AP1438" s="538">
        <f t="shared" si="241"/>
        <v>43739</v>
      </c>
      <c r="AQ1438" s="538">
        <f t="shared" si="242"/>
        <v>43830</v>
      </c>
      <c r="AR1438" s="538">
        <f>'Information Input'!$H$35</f>
        <v>43555</v>
      </c>
      <c r="AS1438" s="547" t="str">
        <f>'Information Input'!$J$22</f>
        <v>Quarterly</v>
      </c>
      <c r="AT1438" s="538">
        <f>'Information Input'!$H$30</f>
        <v>43555</v>
      </c>
      <c r="AU1438" s="547">
        <f>'Information Input'!$J$18</f>
        <v>2019</v>
      </c>
      <c r="AV1438" s="547" t="s">
        <v>104</v>
      </c>
      <c r="AW1438" s="547" t="s">
        <v>105</v>
      </c>
      <c r="AX1438" s="547" t="s">
        <v>103</v>
      </c>
      <c r="AY1438" s="548" t="s">
        <v>675</v>
      </c>
      <c r="AZ1438" s="547">
        <v>51</v>
      </c>
      <c r="BA1438" s="549" t="s">
        <v>193</v>
      </c>
      <c r="BB1438" s="543" t="s">
        <v>239</v>
      </c>
      <c r="BC1438" s="550">
        <f>'Report 2'!$AC328</f>
        <v>0</v>
      </c>
      <c r="BD1438" s="550">
        <f>'Report 2'!$AD328</f>
        <v>0</v>
      </c>
      <c r="BE1438" s="550">
        <f>'Report 2'!$AE328</f>
        <v>0</v>
      </c>
      <c r="BF1438" s="550">
        <f>'Report 2'!$AF328</f>
        <v>0</v>
      </c>
      <c r="BG1438" s="550">
        <f>'Report 2'!$AG328</f>
        <v>0</v>
      </c>
      <c r="BH1438" s="550">
        <f>'Report 2'!$AH328</f>
        <v>0</v>
      </c>
      <c r="BI1438" s="550">
        <f>'Report 2'!$AI328</f>
        <v>0</v>
      </c>
      <c r="CC1438" s="542" t="s">
        <v>669</v>
      </c>
      <c r="CD1438" s="1014" t="s">
        <v>672</v>
      </c>
      <c r="CE1438" s="1014" t="str">
        <f>'Information Input'!$M$14</f>
        <v xml:space="preserve">      -      </v>
      </c>
      <c r="CF1438" s="551" t="s">
        <v>138</v>
      </c>
      <c r="CG1438" s="552">
        <f t="shared" si="239"/>
        <v>43739</v>
      </c>
      <c r="CH1438" s="552">
        <f t="shared" si="240"/>
        <v>43830</v>
      </c>
      <c r="CI1438" s="552">
        <f>'Information Input'!$H$35</f>
        <v>43555</v>
      </c>
      <c r="CJ1438" s="551" t="str">
        <f>'Information Input'!$J$22</f>
        <v>Quarterly</v>
      </c>
      <c r="CK1438" s="552">
        <f>'Information Input'!$H$30</f>
        <v>43555</v>
      </c>
      <c r="CL1438" s="551">
        <f>'Information Input'!$J$18</f>
        <v>2019</v>
      </c>
      <c r="CM1438" s="551" t="s">
        <v>94</v>
      </c>
      <c r="CN1438" s="1014" t="s">
        <v>95</v>
      </c>
      <c r="CO1438" s="542" t="s">
        <v>96</v>
      </c>
      <c r="CP1438" s="542" t="s">
        <v>671</v>
      </c>
      <c r="CQ1438" s="551">
        <v>37</v>
      </c>
      <c r="CR1438" s="542" t="s">
        <v>179</v>
      </c>
      <c r="CS1438" s="542" t="s">
        <v>231</v>
      </c>
      <c r="CT1438" s="1015">
        <f>'Report 1'!$P$18</f>
        <v>0</v>
      </c>
      <c r="CU1438" s="1016">
        <f>SUMIF('Report 4A'!$G$16:$G$95,$CQ1438,'Report 4A'!$X$16:$X$95)</f>
        <v>0</v>
      </c>
      <c r="CV1438" s="1017">
        <f t="shared" si="244"/>
        <v>0</v>
      </c>
    </row>
    <row r="1439" spans="2:100">
      <c r="B1439" s="535" t="s">
        <v>669</v>
      </c>
      <c r="C1439" s="536">
        <v>1</v>
      </c>
      <c r="D1439" s="537" t="str">
        <f>'Information Input'!$M$14</f>
        <v xml:space="preserve">      -      </v>
      </c>
      <c r="E1439" s="537" t="s">
        <v>136</v>
      </c>
      <c r="F1439" s="538">
        <f t="shared" si="245"/>
        <v>43556</v>
      </c>
      <c r="G1439" s="538">
        <f t="shared" si="246"/>
        <v>43646</v>
      </c>
      <c r="H1439" s="538">
        <f>'Information Input'!$H$35</f>
        <v>43555</v>
      </c>
      <c r="I1439" s="537" t="str">
        <f>'Information Input'!$J$22</f>
        <v>Quarterly</v>
      </c>
      <c r="J1439" s="538">
        <f>'Information Input'!$H$30</f>
        <v>43555</v>
      </c>
      <c r="K1439" s="537">
        <f>'Information Input'!$J$18</f>
        <v>2019</v>
      </c>
      <c r="L1439" s="539" t="s">
        <v>103</v>
      </c>
      <c r="M1439" s="540" t="s">
        <v>242</v>
      </c>
      <c r="N1439" s="541" t="s">
        <v>242</v>
      </c>
      <c r="O1439" s="542" t="s">
        <v>670</v>
      </c>
      <c r="P1439" s="537">
        <v>9</v>
      </c>
      <c r="Q1439" s="541" t="s">
        <v>149</v>
      </c>
      <c r="R1439" s="541" t="s">
        <v>239</v>
      </c>
      <c r="S1439" s="543">
        <f>'Report 1'!$AW$18</f>
        <v>0</v>
      </c>
      <c r="T1439" s="544">
        <f>'Report 1'!$AW$27</f>
        <v>0</v>
      </c>
      <c r="U1439" s="545">
        <f>'Report 1'!$AW$113</f>
        <v>0</v>
      </c>
      <c r="AL1439" s="557" t="s">
        <v>669</v>
      </c>
      <c r="AM1439" s="558">
        <v>2</v>
      </c>
      <c r="AN1439" s="558" t="str">
        <f>'Information Input'!$M$14</f>
        <v xml:space="preserve">      -      </v>
      </c>
      <c r="AO1439" s="558" t="s">
        <v>138</v>
      </c>
      <c r="AP1439" s="559">
        <f t="shared" si="241"/>
        <v>43739</v>
      </c>
      <c r="AQ1439" s="559">
        <f t="shared" si="242"/>
        <v>43830</v>
      </c>
      <c r="AR1439" s="559">
        <f>'Information Input'!$H$35</f>
        <v>43555</v>
      </c>
      <c r="AS1439" s="558" t="str">
        <f>'Information Input'!$J$22</f>
        <v>Quarterly</v>
      </c>
      <c r="AT1439" s="559">
        <f>'Information Input'!$H$30</f>
        <v>43555</v>
      </c>
      <c r="AU1439" s="558">
        <f>'Information Input'!$J$18</f>
        <v>2019</v>
      </c>
      <c r="AV1439" s="558" t="s">
        <v>104</v>
      </c>
      <c r="AW1439" s="558" t="s">
        <v>105</v>
      </c>
      <c r="AX1439" s="558" t="s">
        <v>103</v>
      </c>
      <c r="AY1439" s="572" t="s">
        <v>674</v>
      </c>
      <c r="AZ1439" s="558">
        <v>52</v>
      </c>
      <c r="BA1439" s="557" t="s">
        <v>194</v>
      </c>
      <c r="BB1439" s="560" t="s">
        <v>239</v>
      </c>
      <c r="BC1439" s="569">
        <f>'Report 2'!$AC329</f>
        <v>0</v>
      </c>
      <c r="BD1439" s="569">
        <f>'Report 2'!$AD329</f>
        <v>0</v>
      </c>
      <c r="BE1439" s="569">
        <f>'Report 2'!$AE329</f>
        <v>0</v>
      </c>
      <c r="BF1439" s="569">
        <f>'Report 2'!$AF329</f>
        <v>0</v>
      </c>
      <c r="BG1439" s="569">
        <f>'Report 2'!$AG329</f>
        <v>0</v>
      </c>
      <c r="BH1439" s="569">
        <f>'Report 2'!$AH329</f>
        <v>0</v>
      </c>
      <c r="BI1439" s="569">
        <f>'Report 2'!$AI329</f>
        <v>0</v>
      </c>
      <c r="CC1439" s="542" t="s">
        <v>669</v>
      </c>
      <c r="CD1439" s="1014" t="s">
        <v>672</v>
      </c>
      <c r="CE1439" s="1014" t="str">
        <f>'Information Input'!$M$14</f>
        <v xml:space="preserve">      -      </v>
      </c>
      <c r="CF1439" s="551" t="s">
        <v>138</v>
      </c>
      <c r="CG1439" s="552">
        <f t="shared" si="239"/>
        <v>43739</v>
      </c>
      <c r="CH1439" s="552">
        <f t="shared" si="240"/>
        <v>43830</v>
      </c>
      <c r="CI1439" s="552">
        <f>'Information Input'!$H$35</f>
        <v>43555</v>
      </c>
      <c r="CJ1439" s="551" t="str">
        <f>'Information Input'!$J$22</f>
        <v>Quarterly</v>
      </c>
      <c r="CK1439" s="552">
        <f>'Information Input'!$H$30</f>
        <v>43555</v>
      </c>
      <c r="CL1439" s="551">
        <f>'Information Input'!$J$18</f>
        <v>2019</v>
      </c>
      <c r="CM1439" s="551" t="s">
        <v>94</v>
      </c>
      <c r="CN1439" s="1014" t="s">
        <v>95</v>
      </c>
      <c r="CO1439" s="542" t="s">
        <v>96</v>
      </c>
      <c r="CP1439" s="542" t="s">
        <v>671</v>
      </c>
      <c r="CQ1439" s="551">
        <v>38</v>
      </c>
      <c r="CR1439" s="542" t="s">
        <v>180</v>
      </c>
      <c r="CS1439" s="542" t="s">
        <v>233</v>
      </c>
      <c r="CT1439" s="1015">
        <f>'Report 1'!$P$18</f>
        <v>0</v>
      </c>
      <c r="CU1439" s="1016">
        <f>SUMIF('Report 4A'!$G$16:$G$95,$CQ1439,'Report 4A'!$X$16:$X$95)</f>
        <v>0</v>
      </c>
      <c r="CV1439" s="1017">
        <f t="shared" si="244"/>
        <v>0</v>
      </c>
    </row>
    <row r="1440" spans="2:100">
      <c r="B1440" s="535" t="s">
        <v>669</v>
      </c>
      <c r="C1440" s="536">
        <v>1</v>
      </c>
      <c r="D1440" s="537" t="str">
        <f>'Information Input'!$M$14</f>
        <v xml:space="preserve">      -      </v>
      </c>
      <c r="E1440" s="537" t="s">
        <v>136</v>
      </c>
      <c r="F1440" s="538">
        <f t="shared" si="245"/>
        <v>43556</v>
      </c>
      <c r="G1440" s="538">
        <f t="shared" si="246"/>
        <v>43646</v>
      </c>
      <c r="H1440" s="538">
        <f>'Information Input'!$H$35</f>
        <v>43555</v>
      </c>
      <c r="I1440" s="537" t="str">
        <f>'Information Input'!$J$22</f>
        <v>Quarterly</v>
      </c>
      <c r="J1440" s="538">
        <f>'Information Input'!$H$30</f>
        <v>43555</v>
      </c>
      <c r="K1440" s="537">
        <f>'Information Input'!$J$18</f>
        <v>2019</v>
      </c>
      <c r="L1440" s="539" t="s">
        <v>103</v>
      </c>
      <c r="M1440" s="540" t="s">
        <v>242</v>
      </c>
      <c r="N1440" s="541" t="s">
        <v>242</v>
      </c>
      <c r="O1440" s="542" t="s">
        <v>674</v>
      </c>
      <c r="P1440" s="537">
        <v>10</v>
      </c>
      <c r="Q1440" s="541" t="s">
        <v>150</v>
      </c>
      <c r="R1440" s="541" t="s">
        <v>239</v>
      </c>
      <c r="S1440" s="543">
        <f>'Report 1'!$AW$18</f>
        <v>0</v>
      </c>
      <c r="T1440" s="544">
        <f>'Report 1'!$AW$28</f>
        <v>0</v>
      </c>
      <c r="U1440" s="545">
        <f>'Report 1'!$AW$114</f>
        <v>0</v>
      </c>
      <c r="AL1440" s="522" t="s">
        <v>669</v>
      </c>
      <c r="AM1440" s="517">
        <v>2</v>
      </c>
      <c r="AN1440" s="517" t="str">
        <f>'Information Input'!$M$14</f>
        <v xml:space="preserve">      -      </v>
      </c>
      <c r="AO1440" s="517" t="s">
        <v>139</v>
      </c>
      <c r="AP1440" s="518">
        <f>'Information Input'!$H$33</f>
        <v>43466</v>
      </c>
      <c r="AQ1440" s="518">
        <f>'Information Input'!$H$34</f>
        <v>43555</v>
      </c>
      <c r="AR1440" s="519">
        <f>'Information Input'!$H$35</f>
        <v>43555</v>
      </c>
      <c r="AS1440" s="517" t="str">
        <f>'Information Input'!$J$22</f>
        <v>Quarterly</v>
      </c>
      <c r="AT1440" s="519">
        <f>'Information Input'!$H$30</f>
        <v>43555</v>
      </c>
      <c r="AU1440" s="517">
        <f>'Information Input'!$J$18</f>
        <v>2019</v>
      </c>
      <c r="AV1440" s="517" t="s">
        <v>104</v>
      </c>
      <c r="AW1440" s="517" t="s">
        <v>105</v>
      </c>
      <c r="AX1440" s="528" t="s">
        <v>103</v>
      </c>
      <c r="AY1440" s="529" t="s">
        <v>671</v>
      </c>
      <c r="AZ1440" s="528">
        <v>11</v>
      </c>
      <c r="BA1440" s="530" t="s">
        <v>153</v>
      </c>
      <c r="BB1440" s="524" t="s">
        <v>231</v>
      </c>
      <c r="BC1440" s="531">
        <f>'Report 2'!$AJ288</f>
        <v>0</v>
      </c>
      <c r="BD1440" s="531">
        <f>'Report 2'!$AK288</f>
        <v>0</v>
      </c>
      <c r="BE1440" s="531">
        <f>'Report 2'!$AL288</f>
        <v>0</v>
      </c>
      <c r="BF1440" s="531">
        <f>'Report 2'!$AM288</f>
        <v>0</v>
      </c>
      <c r="BG1440" s="531">
        <f>'Report 2'!$AN288</f>
        <v>0</v>
      </c>
      <c r="BH1440" s="531">
        <f>'Report 2'!$AO288</f>
        <v>0</v>
      </c>
      <c r="BI1440" s="531">
        <f>'Report 2'!$AP288</f>
        <v>0</v>
      </c>
      <c r="CC1440" s="542" t="s">
        <v>669</v>
      </c>
      <c r="CD1440" s="1014" t="s">
        <v>672</v>
      </c>
      <c r="CE1440" s="1014" t="str">
        <f>'Information Input'!$M$14</f>
        <v xml:space="preserve">      -      </v>
      </c>
      <c r="CF1440" s="551" t="s">
        <v>138</v>
      </c>
      <c r="CG1440" s="552">
        <f t="shared" si="239"/>
        <v>43739</v>
      </c>
      <c r="CH1440" s="552">
        <f t="shared" si="240"/>
        <v>43830</v>
      </c>
      <c r="CI1440" s="552">
        <f>'Information Input'!$H$35</f>
        <v>43555</v>
      </c>
      <c r="CJ1440" s="551" t="str">
        <f>'Information Input'!$J$22</f>
        <v>Quarterly</v>
      </c>
      <c r="CK1440" s="552">
        <f>'Information Input'!$H$30</f>
        <v>43555</v>
      </c>
      <c r="CL1440" s="551">
        <f>'Information Input'!$J$18</f>
        <v>2019</v>
      </c>
      <c r="CM1440" s="551" t="s">
        <v>94</v>
      </c>
      <c r="CN1440" s="1014" t="s">
        <v>95</v>
      </c>
      <c r="CO1440" s="542" t="s">
        <v>96</v>
      </c>
      <c r="CP1440" s="542" t="s">
        <v>671</v>
      </c>
      <c r="CQ1440" s="551">
        <v>39</v>
      </c>
      <c r="CR1440" s="542" t="s">
        <v>181</v>
      </c>
      <c r="CS1440" s="542" t="s">
        <v>233</v>
      </c>
      <c r="CT1440" s="1015">
        <f>'Report 1'!$P$18</f>
        <v>0</v>
      </c>
      <c r="CU1440" s="1016">
        <f>SUMIF('Report 4A'!$G$16:$G$95,$CQ1440,'Report 4A'!$X$16:$X$95)</f>
        <v>0</v>
      </c>
      <c r="CV1440" s="1017">
        <f t="shared" si="244"/>
        <v>0</v>
      </c>
    </row>
    <row r="1441" spans="2:100">
      <c r="B1441" s="535" t="s">
        <v>669</v>
      </c>
      <c r="C1441" s="536">
        <v>1</v>
      </c>
      <c r="D1441" s="537" t="str">
        <f>'Information Input'!$M$14</f>
        <v xml:space="preserve">      -      </v>
      </c>
      <c r="E1441" s="537" t="s">
        <v>136</v>
      </c>
      <c r="F1441" s="538">
        <f t="shared" si="245"/>
        <v>43556</v>
      </c>
      <c r="G1441" s="538">
        <f t="shared" si="246"/>
        <v>43646</v>
      </c>
      <c r="H1441" s="538">
        <f>'Information Input'!$H$35</f>
        <v>43555</v>
      </c>
      <c r="I1441" s="537" t="str">
        <f>'Information Input'!$J$22</f>
        <v>Quarterly</v>
      </c>
      <c r="J1441" s="538">
        <f>'Information Input'!$H$30</f>
        <v>43555</v>
      </c>
      <c r="K1441" s="537">
        <f>'Information Input'!$J$18</f>
        <v>2019</v>
      </c>
      <c r="L1441" s="539" t="s">
        <v>103</v>
      </c>
      <c r="M1441" s="540" t="s">
        <v>242</v>
      </c>
      <c r="N1441" s="541" t="s">
        <v>242</v>
      </c>
      <c r="O1441" s="542" t="s">
        <v>671</v>
      </c>
      <c r="P1441" s="537">
        <v>11</v>
      </c>
      <c r="Q1441" s="541" t="s">
        <v>153</v>
      </c>
      <c r="R1441" s="541" t="s">
        <v>231</v>
      </c>
      <c r="S1441" s="543">
        <f>'Report 1'!$AW$18</f>
        <v>0</v>
      </c>
      <c r="T1441" s="544">
        <f>'Report 1'!$AW$31</f>
        <v>0</v>
      </c>
      <c r="U1441" s="545">
        <f>'Report 1'!$AW$117</f>
        <v>0</v>
      </c>
      <c r="AL1441" s="546" t="s">
        <v>669</v>
      </c>
      <c r="AM1441" s="547">
        <v>2</v>
      </c>
      <c r="AN1441" s="547" t="str">
        <f>'Information Input'!$M$14</f>
        <v xml:space="preserve">      -      </v>
      </c>
      <c r="AO1441" s="547" t="s">
        <v>139</v>
      </c>
      <c r="AP1441" s="538">
        <f>'Information Input'!$H$33</f>
        <v>43466</v>
      </c>
      <c r="AQ1441" s="538">
        <f>'Information Input'!$H$34</f>
        <v>43555</v>
      </c>
      <c r="AR1441" s="538">
        <f>'Information Input'!$H$35</f>
        <v>43555</v>
      </c>
      <c r="AS1441" s="547" t="str">
        <f>'Information Input'!$J$22</f>
        <v>Quarterly</v>
      </c>
      <c r="AT1441" s="538">
        <f>'Information Input'!$H$30</f>
        <v>43555</v>
      </c>
      <c r="AU1441" s="547">
        <f>'Information Input'!$J$18</f>
        <v>2019</v>
      </c>
      <c r="AV1441" s="547" t="s">
        <v>104</v>
      </c>
      <c r="AW1441" s="547" t="s">
        <v>105</v>
      </c>
      <c r="AX1441" s="547" t="s">
        <v>103</v>
      </c>
      <c r="AY1441" s="548" t="s">
        <v>671</v>
      </c>
      <c r="AZ1441" s="547">
        <v>12</v>
      </c>
      <c r="BA1441" s="549" t="s">
        <v>154</v>
      </c>
      <c r="BB1441" s="543" t="s">
        <v>231</v>
      </c>
      <c r="BC1441" s="550">
        <f>'Report 2'!$AJ289</f>
        <v>0</v>
      </c>
      <c r="BD1441" s="550">
        <f>'Report 2'!$AK289</f>
        <v>0</v>
      </c>
      <c r="BE1441" s="550">
        <f>'Report 2'!$AL289</f>
        <v>0</v>
      </c>
      <c r="BF1441" s="550">
        <f>'Report 2'!$AM289</f>
        <v>0</v>
      </c>
      <c r="BG1441" s="550">
        <f>'Report 2'!$AN289</f>
        <v>0</v>
      </c>
      <c r="BH1441" s="550">
        <f>'Report 2'!$AO289</f>
        <v>0</v>
      </c>
      <c r="BI1441" s="550">
        <f>'Report 2'!$AP289</f>
        <v>0</v>
      </c>
      <c r="CC1441" s="542" t="s">
        <v>669</v>
      </c>
      <c r="CD1441" s="1014" t="s">
        <v>672</v>
      </c>
      <c r="CE1441" s="1014" t="str">
        <f>'Information Input'!$M$14</f>
        <v xml:space="preserve">      -      </v>
      </c>
      <c r="CF1441" s="551" t="s">
        <v>138</v>
      </c>
      <c r="CG1441" s="552">
        <f t="shared" si="239"/>
        <v>43739</v>
      </c>
      <c r="CH1441" s="552">
        <f t="shared" si="240"/>
        <v>43830</v>
      </c>
      <c r="CI1441" s="552">
        <f>'Information Input'!$H$35</f>
        <v>43555</v>
      </c>
      <c r="CJ1441" s="551" t="str">
        <f>'Information Input'!$J$22</f>
        <v>Quarterly</v>
      </c>
      <c r="CK1441" s="552">
        <f>'Information Input'!$H$30</f>
        <v>43555</v>
      </c>
      <c r="CL1441" s="551">
        <f>'Information Input'!$J$18</f>
        <v>2019</v>
      </c>
      <c r="CM1441" s="551" t="s">
        <v>94</v>
      </c>
      <c r="CN1441" s="1014" t="s">
        <v>95</v>
      </c>
      <c r="CO1441" s="542" t="s">
        <v>96</v>
      </c>
      <c r="CP1441" s="542" t="s">
        <v>671</v>
      </c>
      <c r="CQ1441" s="551">
        <v>40</v>
      </c>
      <c r="CR1441" s="542" t="s">
        <v>182</v>
      </c>
      <c r="CS1441" s="542" t="s">
        <v>238</v>
      </c>
      <c r="CT1441" s="1015">
        <f>'Report 1'!$P$18</f>
        <v>0</v>
      </c>
      <c r="CU1441" s="1016">
        <f>SUMIF('Report 4A'!$G$16:$G$95,$CQ1441,'Report 4A'!$X$16:$X$95)</f>
        <v>0</v>
      </c>
      <c r="CV1441" s="1017">
        <f t="shared" si="244"/>
        <v>0</v>
      </c>
    </row>
    <row r="1442" spans="2:100">
      <c r="B1442" s="535" t="s">
        <v>669</v>
      </c>
      <c r="C1442" s="536">
        <v>1</v>
      </c>
      <c r="D1442" s="537" t="str">
        <f>'Information Input'!$M$14</f>
        <v xml:space="preserve">      -      </v>
      </c>
      <c r="E1442" s="537" t="s">
        <v>136</v>
      </c>
      <c r="F1442" s="538">
        <f t="shared" si="245"/>
        <v>43556</v>
      </c>
      <c r="G1442" s="538">
        <f t="shared" si="246"/>
        <v>43646</v>
      </c>
      <c r="H1442" s="538">
        <f>'Information Input'!$H$35</f>
        <v>43555</v>
      </c>
      <c r="I1442" s="537" t="str">
        <f>'Information Input'!$J$22</f>
        <v>Quarterly</v>
      </c>
      <c r="J1442" s="538">
        <f>'Information Input'!$H$30</f>
        <v>43555</v>
      </c>
      <c r="K1442" s="537">
        <f>'Information Input'!$J$18</f>
        <v>2019</v>
      </c>
      <c r="L1442" s="539" t="s">
        <v>103</v>
      </c>
      <c r="M1442" s="540" t="s">
        <v>242</v>
      </c>
      <c r="N1442" s="541" t="s">
        <v>242</v>
      </c>
      <c r="O1442" s="542" t="s">
        <v>671</v>
      </c>
      <c r="P1442" s="537">
        <v>12</v>
      </c>
      <c r="Q1442" s="541" t="s">
        <v>154</v>
      </c>
      <c r="R1442" s="541" t="s">
        <v>231</v>
      </c>
      <c r="S1442" s="543">
        <f>'Report 1'!$AW$18</f>
        <v>0</v>
      </c>
      <c r="T1442" s="544">
        <f>'Report 1'!$AW$32</f>
        <v>0</v>
      </c>
      <c r="U1442" s="545">
        <f>'Report 1'!$AW$118</f>
        <v>0</v>
      </c>
      <c r="AL1442" s="546" t="s">
        <v>669</v>
      </c>
      <c r="AM1442" s="547">
        <v>2</v>
      </c>
      <c r="AN1442" s="547" t="str">
        <f>'Information Input'!$M$14</f>
        <v xml:space="preserve">      -      </v>
      </c>
      <c r="AO1442" s="547" t="s">
        <v>139</v>
      </c>
      <c r="AP1442" s="538">
        <f>'Information Input'!$H$33</f>
        <v>43466</v>
      </c>
      <c r="AQ1442" s="538">
        <f>'Information Input'!$H$34</f>
        <v>43555</v>
      </c>
      <c r="AR1442" s="538">
        <f>'Information Input'!$H$35</f>
        <v>43555</v>
      </c>
      <c r="AS1442" s="547" t="str">
        <f>'Information Input'!$J$22</f>
        <v>Quarterly</v>
      </c>
      <c r="AT1442" s="538">
        <f>'Information Input'!$H$30</f>
        <v>43555</v>
      </c>
      <c r="AU1442" s="547">
        <f>'Information Input'!$J$18</f>
        <v>2019</v>
      </c>
      <c r="AV1442" s="547" t="s">
        <v>104</v>
      </c>
      <c r="AW1442" s="547" t="s">
        <v>105</v>
      </c>
      <c r="AX1442" s="547" t="s">
        <v>103</v>
      </c>
      <c r="AY1442" s="548" t="s">
        <v>671</v>
      </c>
      <c r="AZ1442" s="547">
        <v>13</v>
      </c>
      <c r="BA1442" s="549" t="s">
        <v>155</v>
      </c>
      <c r="BB1442" s="543" t="s">
        <v>232</v>
      </c>
      <c r="BC1442" s="550">
        <f>'Report 2'!$AJ290</f>
        <v>0</v>
      </c>
      <c r="BD1442" s="550">
        <f>'Report 2'!$AK290</f>
        <v>0</v>
      </c>
      <c r="BE1442" s="550">
        <f>'Report 2'!$AL290</f>
        <v>0</v>
      </c>
      <c r="BF1442" s="550">
        <f>'Report 2'!$AM290</f>
        <v>0</v>
      </c>
      <c r="BG1442" s="550">
        <f>'Report 2'!$AN290</f>
        <v>0</v>
      </c>
      <c r="BH1442" s="550">
        <f>'Report 2'!$AO290</f>
        <v>0</v>
      </c>
      <c r="BI1442" s="550">
        <f>'Report 2'!$AP290</f>
        <v>0</v>
      </c>
      <c r="CC1442" s="542" t="s">
        <v>669</v>
      </c>
      <c r="CD1442" s="1014" t="s">
        <v>672</v>
      </c>
      <c r="CE1442" s="1014" t="str">
        <f>'Information Input'!$M$14</f>
        <v xml:space="preserve">      -      </v>
      </c>
      <c r="CF1442" s="551" t="s">
        <v>138</v>
      </c>
      <c r="CG1442" s="552">
        <f t="shared" si="239"/>
        <v>43739</v>
      </c>
      <c r="CH1442" s="552">
        <f t="shared" si="240"/>
        <v>43830</v>
      </c>
      <c r="CI1442" s="552">
        <f>'Information Input'!$H$35</f>
        <v>43555</v>
      </c>
      <c r="CJ1442" s="551" t="str">
        <f>'Information Input'!$J$22</f>
        <v>Quarterly</v>
      </c>
      <c r="CK1442" s="552">
        <f>'Information Input'!$H$30</f>
        <v>43555</v>
      </c>
      <c r="CL1442" s="551">
        <f>'Information Input'!$J$18</f>
        <v>2019</v>
      </c>
      <c r="CM1442" s="551" t="s">
        <v>94</v>
      </c>
      <c r="CN1442" s="1014" t="s">
        <v>95</v>
      </c>
      <c r="CO1442" s="542" t="s">
        <v>96</v>
      </c>
      <c r="CP1442" s="542" t="s">
        <v>671</v>
      </c>
      <c r="CQ1442" s="551">
        <v>41</v>
      </c>
      <c r="CR1442" s="542" t="s">
        <v>183</v>
      </c>
      <c r="CS1442" s="542" t="s">
        <v>238</v>
      </c>
      <c r="CT1442" s="1015">
        <f>'Report 1'!$P$18</f>
        <v>0</v>
      </c>
      <c r="CU1442" s="1016">
        <f>SUMIF('Report 4A'!$G$16:$G$95,$CQ1442,'Report 4A'!$X$16:$X$95)</f>
        <v>0</v>
      </c>
      <c r="CV1442" s="1017">
        <f t="shared" si="244"/>
        <v>0</v>
      </c>
    </row>
    <row r="1443" spans="2:100">
      <c r="B1443" s="535" t="s">
        <v>669</v>
      </c>
      <c r="C1443" s="536">
        <v>1</v>
      </c>
      <c r="D1443" s="537" t="str">
        <f>'Information Input'!$M$14</f>
        <v xml:space="preserve">      -      </v>
      </c>
      <c r="E1443" s="537" t="s">
        <v>136</v>
      </c>
      <c r="F1443" s="538">
        <f t="shared" si="245"/>
        <v>43556</v>
      </c>
      <c r="G1443" s="538">
        <f t="shared" si="246"/>
        <v>43646</v>
      </c>
      <c r="H1443" s="538">
        <f>'Information Input'!$H$35</f>
        <v>43555</v>
      </c>
      <c r="I1443" s="537" t="str">
        <f>'Information Input'!$J$22</f>
        <v>Quarterly</v>
      </c>
      <c r="J1443" s="538">
        <f>'Information Input'!$H$30</f>
        <v>43555</v>
      </c>
      <c r="K1443" s="537">
        <f>'Information Input'!$J$18</f>
        <v>2019</v>
      </c>
      <c r="L1443" s="539" t="s">
        <v>103</v>
      </c>
      <c r="M1443" s="540" t="s">
        <v>242</v>
      </c>
      <c r="N1443" s="541" t="s">
        <v>242</v>
      </c>
      <c r="O1443" s="542" t="s">
        <v>671</v>
      </c>
      <c r="P1443" s="537">
        <v>13</v>
      </c>
      <c r="Q1443" s="541" t="s">
        <v>155</v>
      </c>
      <c r="R1443" s="541" t="s">
        <v>232</v>
      </c>
      <c r="S1443" s="543">
        <f>'Report 1'!$AW$18</f>
        <v>0</v>
      </c>
      <c r="T1443" s="544">
        <f>'Report 1'!$AW$33</f>
        <v>0</v>
      </c>
      <c r="U1443" s="545">
        <f>'Report 1'!$AW$119</f>
        <v>0</v>
      </c>
      <c r="AL1443" s="546" t="s">
        <v>669</v>
      </c>
      <c r="AM1443" s="547">
        <v>2</v>
      </c>
      <c r="AN1443" s="547" t="str">
        <f>'Information Input'!$M$14</f>
        <v xml:space="preserve">      -      </v>
      </c>
      <c r="AO1443" s="547" t="s">
        <v>139</v>
      </c>
      <c r="AP1443" s="538">
        <f>'Information Input'!$H$33</f>
        <v>43466</v>
      </c>
      <c r="AQ1443" s="538">
        <f>'Information Input'!$H$34</f>
        <v>43555</v>
      </c>
      <c r="AR1443" s="538">
        <f>'Information Input'!$H$35</f>
        <v>43555</v>
      </c>
      <c r="AS1443" s="547" t="str">
        <f>'Information Input'!$J$22</f>
        <v>Quarterly</v>
      </c>
      <c r="AT1443" s="538">
        <f>'Information Input'!$H$30</f>
        <v>43555</v>
      </c>
      <c r="AU1443" s="547">
        <f>'Information Input'!$J$18</f>
        <v>2019</v>
      </c>
      <c r="AV1443" s="547" t="s">
        <v>104</v>
      </c>
      <c r="AW1443" s="547" t="s">
        <v>105</v>
      </c>
      <c r="AX1443" s="547" t="s">
        <v>103</v>
      </c>
      <c r="AY1443" s="548" t="s">
        <v>671</v>
      </c>
      <c r="AZ1443" s="547">
        <v>14</v>
      </c>
      <c r="BA1443" s="549" t="s">
        <v>156</v>
      </c>
      <c r="BB1443" s="543" t="s">
        <v>233</v>
      </c>
      <c r="BC1443" s="550">
        <f>'Report 2'!$AJ291</f>
        <v>0</v>
      </c>
      <c r="BD1443" s="550">
        <f>'Report 2'!$AK291</f>
        <v>0</v>
      </c>
      <c r="BE1443" s="550">
        <f>'Report 2'!$AL291</f>
        <v>0</v>
      </c>
      <c r="BF1443" s="550">
        <f>'Report 2'!$AM291</f>
        <v>0</v>
      </c>
      <c r="BG1443" s="550">
        <f>'Report 2'!$AN291</f>
        <v>0</v>
      </c>
      <c r="BH1443" s="550">
        <f>'Report 2'!$AO291</f>
        <v>0</v>
      </c>
      <c r="BI1443" s="550">
        <f>'Report 2'!$AP291</f>
        <v>0</v>
      </c>
      <c r="CC1443" s="542" t="s">
        <v>669</v>
      </c>
      <c r="CD1443" s="1014" t="s">
        <v>672</v>
      </c>
      <c r="CE1443" s="1014" t="str">
        <f>'Information Input'!$M$14</f>
        <v xml:space="preserve">      -      </v>
      </c>
      <c r="CF1443" s="551" t="s">
        <v>138</v>
      </c>
      <c r="CG1443" s="552">
        <f t="shared" si="239"/>
        <v>43739</v>
      </c>
      <c r="CH1443" s="552">
        <f t="shared" si="240"/>
        <v>43830</v>
      </c>
      <c r="CI1443" s="552">
        <f>'Information Input'!$H$35</f>
        <v>43555</v>
      </c>
      <c r="CJ1443" s="551" t="str">
        <f>'Information Input'!$J$22</f>
        <v>Quarterly</v>
      </c>
      <c r="CK1443" s="552">
        <f>'Information Input'!$H$30</f>
        <v>43555</v>
      </c>
      <c r="CL1443" s="551">
        <f>'Information Input'!$J$18</f>
        <v>2019</v>
      </c>
      <c r="CM1443" s="1018" t="s">
        <v>94</v>
      </c>
      <c r="CN1443" s="1014" t="s">
        <v>95</v>
      </c>
      <c r="CO1443" s="542" t="s">
        <v>96</v>
      </c>
      <c r="CP1443" s="542" t="s">
        <v>671</v>
      </c>
      <c r="CQ1443" s="551">
        <v>42</v>
      </c>
      <c r="CR1443" s="542" t="s">
        <v>184</v>
      </c>
      <c r="CS1443" s="542" t="s">
        <v>233</v>
      </c>
      <c r="CT1443" s="1015">
        <f>'Report 1'!$P$18</f>
        <v>0</v>
      </c>
      <c r="CU1443" s="1016">
        <f>SUMIF('Report 4A'!$G$16:$G$95,$CQ1443,'Report 4A'!$X$16:$X$95)</f>
        <v>0</v>
      </c>
      <c r="CV1443" s="1017">
        <f t="shared" ref="CV1443:CV1444" si="247">IF(CT1443&lt;&gt;0,CU1443/CT1443,0)</f>
        <v>0</v>
      </c>
    </row>
    <row r="1444" spans="2:100">
      <c r="B1444" s="535" t="s">
        <v>669</v>
      </c>
      <c r="C1444" s="536">
        <v>1</v>
      </c>
      <c r="D1444" s="537" t="str">
        <f>'Information Input'!$M$14</f>
        <v xml:space="preserve">      -      </v>
      </c>
      <c r="E1444" s="537" t="s">
        <v>136</v>
      </c>
      <c r="F1444" s="538">
        <f t="shared" si="245"/>
        <v>43556</v>
      </c>
      <c r="G1444" s="538">
        <f t="shared" si="246"/>
        <v>43646</v>
      </c>
      <c r="H1444" s="538">
        <f>'Information Input'!$H$35</f>
        <v>43555</v>
      </c>
      <c r="I1444" s="537" t="str">
        <f>'Information Input'!$J$22</f>
        <v>Quarterly</v>
      </c>
      <c r="J1444" s="538">
        <f>'Information Input'!$H$30</f>
        <v>43555</v>
      </c>
      <c r="K1444" s="537">
        <f>'Information Input'!$J$18</f>
        <v>2019</v>
      </c>
      <c r="L1444" s="539" t="s">
        <v>103</v>
      </c>
      <c r="M1444" s="540" t="s">
        <v>242</v>
      </c>
      <c r="N1444" s="541" t="s">
        <v>242</v>
      </c>
      <c r="O1444" s="542" t="s">
        <v>671</v>
      </c>
      <c r="P1444" s="537">
        <v>14</v>
      </c>
      <c r="Q1444" s="541" t="s">
        <v>156</v>
      </c>
      <c r="R1444" s="541" t="s">
        <v>233</v>
      </c>
      <c r="S1444" s="543">
        <f>'Report 1'!$AW$18</f>
        <v>0</v>
      </c>
      <c r="T1444" s="544">
        <f>'Report 1'!$AW$34</f>
        <v>0</v>
      </c>
      <c r="U1444" s="545">
        <f>'Report 1'!$AW$120</f>
        <v>0</v>
      </c>
      <c r="AL1444" s="546" t="s">
        <v>669</v>
      </c>
      <c r="AM1444" s="547">
        <v>2</v>
      </c>
      <c r="AN1444" s="547" t="str">
        <f>'Information Input'!$M$14</f>
        <v xml:space="preserve">      -      </v>
      </c>
      <c r="AO1444" s="547" t="s">
        <v>139</v>
      </c>
      <c r="AP1444" s="538">
        <f>'Information Input'!$H$33</f>
        <v>43466</v>
      </c>
      <c r="AQ1444" s="538">
        <f>'Information Input'!$H$34</f>
        <v>43555</v>
      </c>
      <c r="AR1444" s="538">
        <f>'Information Input'!$H$35</f>
        <v>43555</v>
      </c>
      <c r="AS1444" s="547" t="str">
        <f>'Information Input'!$J$22</f>
        <v>Quarterly</v>
      </c>
      <c r="AT1444" s="538">
        <f>'Information Input'!$H$30</f>
        <v>43555</v>
      </c>
      <c r="AU1444" s="547">
        <f>'Information Input'!$J$18</f>
        <v>2019</v>
      </c>
      <c r="AV1444" s="547" t="s">
        <v>104</v>
      </c>
      <c r="AW1444" s="547" t="s">
        <v>105</v>
      </c>
      <c r="AX1444" s="547" t="s">
        <v>103</v>
      </c>
      <c r="AY1444" s="548" t="s">
        <v>671</v>
      </c>
      <c r="AZ1444" s="547">
        <v>15</v>
      </c>
      <c r="BA1444" s="549" t="s">
        <v>157</v>
      </c>
      <c r="BB1444" s="543" t="s">
        <v>234</v>
      </c>
      <c r="BC1444" s="550">
        <f>'Report 2'!$AJ292</f>
        <v>0</v>
      </c>
      <c r="BD1444" s="550">
        <f>'Report 2'!$AK292</f>
        <v>0</v>
      </c>
      <c r="BE1444" s="550">
        <f>'Report 2'!$AL292</f>
        <v>0</v>
      </c>
      <c r="BF1444" s="550">
        <f>'Report 2'!$AM292</f>
        <v>0</v>
      </c>
      <c r="BG1444" s="550">
        <f>'Report 2'!$AN292</f>
        <v>0</v>
      </c>
      <c r="BH1444" s="550">
        <f>'Report 2'!$AO292</f>
        <v>0</v>
      </c>
      <c r="BI1444" s="550">
        <f>'Report 2'!$AP292</f>
        <v>0</v>
      </c>
      <c r="CC1444" s="542" t="s">
        <v>669</v>
      </c>
      <c r="CD1444" s="1014" t="s">
        <v>672</v>
      </c>
      <c r="CE1444" s="1014" t="str">
        <f>'Information Input'!$M$14</f>
        <v xml:space="preserve">      -      </v>
      </c>
      <c r="CF1444" s="551" t="s">
        <v>138</v>
      </c>
      <c r="CG1444" s="552">
        <f t="shared" si="239"/>
        <v>43739</v>
      </c>
      <c r="CH1444" s="552">
        <f t="shared" si="240"/>
        <v>43830</v>
      </c>
      <c r="CI1444" s="552">
        <f>'Information Input'!$H$35</f>
        <v>43555</v>
      </c>
      <c r="CJ1444" s="551" t="str">
        <f>'Information Input'!$J$22</f>
        <v>Quarterly</v>
      </c>
      <c r="CK1444" s="552">
        <f>'Information Input'!$H$30</f>
        <v>43555</v>
      </c>
      <c r="CL1444" s="551">
        <f>'Information Input'!$J$18</f>
        <v>2019</v>
      </c>
      <c r="CM1444" s="1018" t="s">
        <v>94</v>
      </c>
      <c r="CN1444" s="1014" t="s">
        <v>95</v>
      </c>
      <c r="CO1444" s="542" t="s">
        <v>96</v>
      </c>
      <c r="CP1444" s="542" t="s">
        <v>671</v>
      </c>
      <c r="CQ1444" s="551">
        <v>43</v>
      </c>
      <c r="CR1444" s="542" t="s">
        <v>185</v>
      </c>
      <c r="CS1444" s="542" t="s">
        <v>233</v>
      </c>
      <c r="CT1444" s="1015">
        <f>'Report 1'!$P$18</f>
        <v>0</v>
      </c>
      <c r="CU1444" s="1016">
        <f>SUMIF('Report 4A'!$G$16:$G$95,$CQ1444,'Report 4A'!$X$16:$X$95)</f>
        <v>0</v>
      </c>
      <c r="CV1444" s="1017">
        <f t="shared" si="247"/>
        <v>0</v>
      </c>
    </row>
    <row r="1445" spans="2:100">
      <c r="B1445" s="535" t="s">
        <v>669</v>
      </c>
      <c r="C1445" s="536">
        <v>1</v>
      </c>
      <c r="D1445" s="537" t="str">
        <f>'Information Input'!$M$14</f>
        <v xml:space="preserve">      -      </v>
      </c>
      <c r="E1445" s="537" t="s">
        <v>136</v>
      </c>
      <c r="F1445" s="538">
        <f t="shared" si="245"/>
        <v>43556</v>
      </c>
      <c r="G1445" s="538">
        <f t="shared" si="246"/>
        <v>43646</v>
      </c>
      <c r="H1445" s="538">
        <f>'Information Input'!$H$35</f>
        <v>43555</v>
      </c>
      <c r="I1445" s="537" t="str">
        <f>'Information Input'!$J$22</f>
        <v>Quarterly</v>
      </c>
      <c r="J1445" s="538">
        <f>'Information Input'!$H$30</f>
        <v>43555</v>
      </c>
      <c r="K1445" s="537">
        <f>'Information Input'!$J$18</f>
        <v>2019</v>
      </c>
      <c r="L1445" s="539" t="s">
        <v>103</v>
      </c>
      <c r="M1445" s="540" t="s">
        <v>242</v>
      </c>
      <c r="N1445" s="541" t="s">
        <v>242</v>
      </c>
      <c r="O1445" s="542" t="s">
        <v>671</v>
      </c>
      <c r="P1445" s="537">
        <v>15</v>
      </c>
      <c r="Q1445" s="541" t="s">
        <v>157</v>
      </c>
      <c r="R1445" s="541" t="s">
        <v>234</v>
      </c>
      <c r="S1445" s="543">
        <f>'Report 1'!$AW$18</f>
        <v>0</v>
      </c>
      <c r="T1445" s="544">
        <f>'Report 1'!$AW$35</f>
        <v>0</v>
      </c>
      <c r="U1445" s="545">
        <f>'Report 1'!$AW$121</f>
        <v>0</v>
      </c>
      <c r="AL1445" s="546" t="s">
        <v>669</v>
      </c>
      <c r="AM1445" s="547">
        <v>2</v>
      </c>
      <c r="AN1445" s="547" t="str">
        <f>'Information Input'!$M$14</f>
        <v xml:space="preserve">      -      </v>
      </c>
      <c r="AO1445" s="547" t="s">
        <v>139</v>
      </c>
      <c r="AP1445" s="538">
        <f>'Information Input'!$H$33</f>
        <v>43466</v>
      </c>
      <c r="AQ1445" s="538">
        <f>'Information Input'!$H$34</f>
        <v>43555</v>
      </c>
      <c r="AR1445" s="538">
        <f>'Information Input'!$H$35</f>
        <v>43555</v>
      </c>
      <c r="AS1445" s="547" t="str">
        <f>'Information Input'!$J$22</f>
        <v>Quarterly</v>
      </c>
      <c r="AT1445" s="538">
        <f>'Information Input'!$H$30</f>
        <v>43555</v>
      </c>
      <c r="AU1445" s="547">
        <f>'Information Input'!$J$18</f>
        <v>2019</v>
      </c>
      <c r="AV1445" s="547" t="s">
        <v>104</v>
      </c>
      <c r="AW1445" s="547" t="s">
        <v>105</v>
      </c>
      <c r="AX1445" s="547" t="s">
        <v>103</v>
      </c>
      <c r="AY1445" s="548" t="s">
        <v>671</v>
      </c>
      <c r="AZ1445" s="547">
        <v>16</v>
      </c>
      <c r="BA1445" s="549" t="s">
        <v>158</v>
      </c>
      <c r="BB1445" s="543" t="s">
        <v>235</v>
      </c>
      <c r="BC1445" s="550">
        <f>'Report 2'!$AJ293</f>
        <v>0</v>
      </c>
      <c r="BD1445" s="550">
        <f>'Report 2'!$AK293</f>
        <v>0</v>
      </c>
      <c r="BE1445" s="550">
        <f>'Report 2'!$AL293</f>
        <v>0</v>
      </c>
      <c r="BF1445" s="550">
        <f>'Report 2'!$AM293</f>
        <v>0</v>
      </c>
      <c r="BG1445" s="550">
        <f>'Report 2'!$AN293</f>
        <v>0</v>
      </c>
      <c r="BH1445" s="550">
        <f>'Report 2'!$AO293</f>
        <v>0</v>
      </c>
      <c r="BI1445" s="550">
        <f>'Report 2'!$AP293</f>
        <v>0</v>
      </c>
      <c r="CC1445" s="542" t="s">
        <v>669</v>
      </c>
      <c r="CD1445" s="1014" t="s">
        <v>672</v>
      </c>
      <c r="CE1445" s="1014" t="str">
        <f>'Information Input'!$M$14</f>
        <v xml:space="preserve">      -      </v>
      </c>
      <c r="CF1445" s="551" t="s">
        <v>138</v>
      </c>
      <c r="CG1445" s="552">
        <f t="shared" si="239"/>
        <v>43739</v>
      </c>
      <c r="CH1445" s="552">
        <f t="shared" si="240"/>
        <v>43830</v>
      </c>
      <c r="CI1445" s="552">
        <f>'Information Input'!$H$35</f>
        <v>43555</v>
      </c>
      <c r="CJ1445" s="551" t="str">
        <f>'Information Input'!$J$22</f>
        <v>Quarterly</v>
      </c>
      <c r="CK1445" s="552">
        <f>'Information Input'!$H$30</f>
        <v>43555</v>
      </c>
      <c r="CL1445" s="551">
        <f>'Information Input'!$J$18</f>
        <v>2019</v>
      </c>
      <c r="CM1445" s="551" t="s">
        <v>94</v>
      </c>
      <c r="CN1445" s="1014" t="s">
        <v>95</v>
      </c>
      <c r="CO1445" s="542" t="s">
        <v>96</v>
      </c>
      <c r="CP1445" s="542" t="s">
        <v>675</v>
      </c>
      <c r="CQ1445" s="551">
        <v>45</v>
      </c>
      <c r="CR1445" s="542" t="s">
        <v>187</v>
      </c>
      <c r="CS1445" s="542" t="s">
        <v>239</v>
      </c>
      <c r="CT1445" s="1015">
        <f>'Report 1'!$P$18</f>
        <v>0</v>
      </c>
      <c r="CU1445" s="1016">
        <f>SUMIF('Report 4A'!$G$16:$G$95,$CQ1445,'Report 4A'!$X$16:$X$95)</f>
        <v>0</v>
      </c>
      <c r="CV1445" s="1017">
        <f t="shared" si="244"/>
        <v>0</v>
      </c>
    </row>
    <row r="1446" spans="2:100">
      <c r="B1446" s="535" t="s">
        <v>669</v>
      </c>
      <c r="C1446" s="536">
        <v>1</v>
      </c>
      <c r="D1446" s="537" t="str">
        <f>'Information Input'!$M$14</f>
        <v xml:space="preserve">      -      </v>
      </c>
      <c r="E1446" s="537" t="s">
        <v>136</v>
      </c>
      <c r="F1446" s="538">
        <f t="shared" si="245"/>
        <v>43556</v>
      </c>
      <c r="G1446" s="538">
        <f t="shared" si="246"/>
        <v>43646</v>
      </c>
      <c r="H1446" s="538">
        <f>'Information Input'!$H$35</f>
        <v>43555</v>
      </c>
      <c r="I1446" s="537" t="str">
        <f>'Information Input'!$J$22</f>
        <v>Quarterly</v>
      </c>
      <c r="J1446" s="538">
        <f>'Information Input'!$H$30</f>
        <v>43555</v>
      </c>
      <c r="K1446" s="537">
        <f>'Information Input'!$J$18</f>
        <v>2019</v>
      </c>
      <c r="L1446" s="539" t="s">
        <v>103</v>
      </c>
      <c r="M1446" s="540" t="s">
        <v>242</v>
      </c>
      <c r="N1446" s="541" t="s">
        <v>242</v>
      </c>
      <c r="O1446" s="542" t="s">
        <v>671</v>
      </c>
      <c r="P1446" s="537">
        <v>16</v>
      </c>
      <c r="Q1446" s="541" t="s">
        <v>158</v>
      </c>
      <c r="R1446" s="541" t="s">
        <v>235</v>
      </c>
      <c r="S1446" s="543">
        <f>'Report 1'!$AW$18</f>
        <v>0</v>
      </c>
      <c r="T1446" s="544">
        <f>'Report 1'!$AW$36</f>
        <v>0</v>
      </c>
      <c r="U1446" s="545">
        <f>'Report 1'!$AW$122</f>
        <v>0</v>
      </c>
      <c r="AL1446" s="546" t="s">
        <v>669</v>
      </c>
      <c r="AM1446" s="547">
        <v>2</v>
      </c>
      <c r="AN1446" s="547" t="str">
        <f>'Information Input'!$M$14</f>
        <v xml:space="preserve">      -      </v>
      </c>
      <c r="AO1446" s="547" t="s">
        <v>139</v>
      </c>
      <c r="AP1446" s="538">
        <f>'Information Input'!$H$33</f>
        <v>43466</v>
      </c>
      <c r="AQ1446" s="538">
        <f>'Information Input'!$H$34</f>
        <v>43555</v>
      </c>
      <c r="AR1446" s="538">
        <f>'Information Input'!$H$35</f>
        <v>43555</v>
      </c>
      <c r="AS1446" s="547" t="str">
        <f>'Information Input'!$J$22</f>
        <v>Quarterly</v>
      </c>
      <c r="AT1446" s="538">
        <f>'Information Input'!$H$30</f>
        <v>43555</v>
      </c>
      <c r="AU1446" s="547">
        <f>'Information Input'!$J$18</f>
        <v>2019</v>
      </c>
      <c r="AV1446" s="547" t="s">
        <v>104</v>
      </c>
      <c r="AW1446" s="547" t="s">
        <v>105</v>
      </c>
      <c r="AX1446" s="547" t="s">
        <v>103</v>
      </c>
      <c r="AY1446" s="548" t="s">
        <v>671</v>
      </c>
      <c r="AZ1446" s="547">
        <v>17</v>
      </c>
      <c r="BA1446" s="549" t="s">
        <v>159</v>
      </c>
      <c r="BB1446" s="543" t="s">
        <v>235</v>
      </c>
      <c r="BC1446" s="550">
        <f>'Report 2'!$AJ294</f>
        <v>0</v>
      </c>
      <c r="BD1446" s="550">
        <f>'Report 2'!$AK294</f>
        <v>0</v>
      </c>
      <c r="BE1446" s="550">
        <f>'Report 2'!$AL294</f>
        <v>0</v>
      </c>
      <c r="BF1446" s="550">
        <f>'Report 2'!$AM294</f>
        <v>0</v>
      </c>
      <c r="BG1446" s="550">
        <f>'Report 2'!$AN294</f>
        <v>0</v>
      </c>
      <c r="BH1446" s="550">
        <f>'Report 2'!$AO294</f>
        <v>0</v>
      </c>
      <c r="BI1446" s="550">
        <f>'Report 2'!$AP294</f>
        <v>0</v>
      </c>
      <c r="CC1446" s="542" t="s">
        <v>669</v>
      </c>
      <c r="CD1446" s="1014" t="s">
        <v>672</v>
      </c>
      <c r="CE1446" s="1014" t="str">
        <f>'Information Input'!$M$14</f>
        <v xml:space="preserve">      -      </v>
      </c>
      <c r="CF1446" s="551" t="s">
        <v>138</v>
      </c>
      <c r="CG1446" s="552">
        <f t="shared" si="239"/>
        <v>43739</v>
      </c>
      <c r="CH1446" s="552">
        <f t="shared" si="240"/>
        <v>43830</v>
      </c>
      <c r="CI1446" s="552">
        <f>'Information Input'!$H$35</f>
        <v>43555</v>
      </c>
      <c r="CJ1446" s="551" t="str">
        <f>'Information Input'!$J$22</f>
        <v>Quarterly</v>
      </c>
      <c r="CK1446" s="552">
        <f>'Information Input'!$H$30</f>
        <v>43555</v>
      </c>
      <c r="CL1446" s="551">
        <f>'Information Input'!$J$18</f>
        <v>2019</v>
      </c>
      <c r="CM1446" s="551" t="s">
        <v>94</v>
      </c>
      <c r="CN1446" s="1014" t="s">
        <v>95</v>
      </c>
      <c r="CO1446" s="542" t="s">
        <v>96</v>
      </c>
      <c r="CP1446" s="542" t="s">
        <v>675</v>
      </c>
      <c r="CQ1446" s="551">
        <v>46</v>
      </c>
      <c r="CR1446" s="542" t="s">
        <v>188</v>
      </c>
      <c r="CS1446" s="542" t="s">
        <v>239</v>
      </c>
      <c r="CT1446" s="1015">
        <f>'Report 1'!$P$18</f>
        <v>0</v>
      </c>
      <c r="CU1446" s="1016">
        <f>SUMIF('Report 4A'!$G$16:$G$95,$CQ1446,'Report 4A'!$X$16:$X$95)</f>
        <v>0</v>
      </c>
      <c r="CV1446" s="1017">
        <f t="shared" si="244"/>
        <v>0</v>
      </c>
    </row>
    <row r="1447" spans="2:100">
      <c r="B1447" s="535" t="s">
        <v>669</v>
      </c>
      <c r="C1447" s="536">
        <v>1</v>
      </c>
      <c r="D1447" s="537" t="str">
        <f>'Information Input'!$M$14</f>
        <v xml:space="preserve">      -      </v>
      </c>
      <c r="E1447" s="537" t="s">
        <v>136</v>
      </c>
      <c r="F1447" s="538">
        <f t="shared" si="245"/>
        <v>43556</v>
      </c>
      <c r="G1447" s="538">
        <f t="shared" si="246"/>
        <v>43646</v>
      </c>
      <c r="H1447" s="538">
        <f>'Information Input'!$H$35</f>
        <v>43555</v>
      </c>
      <c r="I1447" s="537" t="str">
        <f>'Information Input'!$J$22</f>
        <v>Quarterly</v>
      </c>
      <c r="J1447" s="538">
        <f>'Information Input'!$H$30</f>
        <v>43555</v>
      </c>
      <c r="K1447" s="537">
        <f>'Information Input'!$J$18</f>
        <v>2019</v>
      </c>
      <c r="L1447" s="539" t="s">
        <v>103</v>
      </c>
      <c r="M1447" s="540" t="s">
        <v>242</v>
      </c>
      <c r="N1447" s="541" t="s">
        <v>242</v>
      </c>
      <c r="O1447" s="542" t="s">
        <v>671</v>
      </c>
      <c r="P1447" s="537">
        <v>17</v>
      </c>
      <c r="Q1447" s="541" t="s">
        <v>159</v>
      </c>
      <c r="R1447" s="541" t="s">
        <v>235</v>
      </c>
      <c r="S1447" s="543">
        <f>'Report 1'!$AW$18</f>
        <v>0</v>
      </c>
      <c r="T1447" s="544">
        <f>'Report 1'!$AW$37</f>
        <v>0</v>
      </c>
      <c r="U1447" s="545">
        <f>'Report 1'!$AW$123</f>
        <v>0</v>
      </c>
      <c r="AL1447" s="546" t="s">
        <v>669</v>
      </c>
      <c r="AM1447" s="547">
        <v>2</v>
      </c>
      <c r="AN1447" s="547" t="str">
        <f>'Information Input'!$M$14</f>
        <v xml:space="preserve">      -      </v>
      </c>
      <c r="AO1447" s="547" t="s">
        <v>139</v>
      </c>
      <c r="AP1447" s="538">
        <f>'Information Input'!$H$33</f>
        <v>43466</v>
      </c>
      <c r="AQ1447" s="538">
        <f>'Information Input'!$H$34</f>
        <v>43555</v>
      </c>
      <c r="AR1447" s="538">
        <f>'Information Input'!$H$35</f>
        <v>43555</v>
      </c>
      <c r="AS1447" s="547" t="str">
        <f>'Information Input'!$J$22</f>
        <v>Quarterly</v>
      </c>
      <c r="AT1447" s="538">
        <f>'Information Input'!$H$30</f>
        <v>43555</v>
      </c>
      <c r="AU1447" s="547">
        <f>'Information Input'!$J$18</f>
        <v>2019</v>
      </c>
      <c r="AV1447" s="547" t="s">
        <v>104</v>
      </c>
      <c r="AW1447" s="547" t="s">
        <v>105</v>
      </c>
      <c r="AX1447" s="547" t="s">
        <v>103</v>
      </c>
      <c r="AY1447" s="548" t="s">
        <v>671</v>
      </c>
      <c r="AZ1447" s="547">
        <v>18</v>
      </c>
      <c r="BA1447" s="549" t="s">
        <v>160</v>
      </c>
      <c r="BB1447" s="543" t="s">
        <v>235</v>
      </c>
      <c r="BC1447" s="550">
        <f>'Report 2'!$AJ295</f>
        <v>0</v>
      </c>
      <c r="BD1447" s="550">
        <f>'Report 2'!$AK295</f>
        <v>0</v>
      </c>
      <c r="BE1447" s="550">
        <f>'Report 2'!$AL295</f>
        <v>0</v>
      </c>
      <c r="BF1447" s="550">
        <f>'Report 2'!$AM295</f>
        <v>0</v>
      </c>
      <c r="BG1447" s="550">
        <f>'Report 2'!$AN295</f>
        <v>0</v>
      </c>
      <c r="BH1447" s="550">
        <f>'Report 2'!$AO295</f>
        <v>0</v>
      </c>
      <c r="BI1447" s="550">
        <f>'Report 2'!$AP295</f>
        <v>0</v>
      </c>
      <c r="CC1447" s="542" t="s">
        <v>669</v>
      </c>
      <c r="CD1447" s="1014" t="s">
        <v>672</v>
      </c>
      <c r="CE1447" s="1014" t="str">
        <f>'Information Input'!$M$14</f>
        <v xml:space="preserve">      -      </v>
      </c>
      <c r="CF1447" s="551" t="s">
        <v>138</v>
      </c>
      <c r="CG1447" s="552">
        <f t="shared" si="239"/>
        <v>43739</v>
      </c>
      <c r="CH1447" s="552">
        <f t="shared" si="240"/>
        <v>43830</v>
      </c>
      <c r="CI1447" s="552">
        <f>'Information Input'!$H$35</f>
        <v>43555</v>
      </c>
      <c r="CJ1447" s="551" t="str">
        <f>'Information Input'!$J$22</f>
        <v>Quarterly</v>
      </c>
      <c r="CK1447" s="552">
        <f>'Information Input'!$H$30</f>
        <v>43555</v>
      </c>
      <c r="CL1447" s="551">
        <f>'Information Input'!$J$18</f>
        <v>2019</v>
      </c>
      <c r="CM1447" s="551" t="s">
        <v>94</v>
      </c>
      <c r="CN1447" s="1014" t="s">
        <v>95</v>
      </c>
      <c r="CO1447" s="542" t="s">
        <v>96</v>
      </c>
      <c r="CP1447" s="542" t="s">
        <v>675</v>
      </c>
      <c r="CQ1447" s="551">
        <v>47</v>
      </c>
      <c r="CR1447" s="542" t="s">
        <v>189</v>
      </c>
      <c r="CS1447" s="542" t="s">
        <v>239</v>
      </c>
      <c r="CT1447" s="1015">
        <f>'Report 1'!$P$18</f>
        <v>0</v>
      </c>
      <c r="CU1447" s="1016">
        <f>SUMIF('Report 4A'!$G$16:$G$95,$CQ1447,'Report 4A'!$X$16:$X$95)</f>
        <v>0</v>
      </c>
      <c r="CV1447" s="1017">
        <f t="shared" si="244"/>
        <v>0</v>
      </c>
    </row>
    <row r="1448" spans="2:100">
      <c r="B1448" s="535" t="s">
        <v>669</v>
      </c>
      <c r="C1448" s="536">
        <v>1</v>
      </c>
      <c r="D1448" s="537" t="str">
        <f>'Information Input'!$M$14</f>
        <v xml:space="preserve">      -      </v>
      </c>
      <c r="E1448" s="537" t="s">
        <v>136</v>
      </c>
      <c r="F1448" s="538">
        <f t="shared" si="245"/>
        <v>43556</v>
      </c>
      <c r="G1448" s="538">
        <f t="shared" si="246"/>
        <v>43646</v>
      </c>
      <c r="H1448" s="538">
        <f>'Information Input'!$H$35</f>
        <v>43555</v>
      </c>
      <c r="I1448" s="537" t="str">
        <f>'Information Input'!$J$22</f>
        <v>Quarterly</v>
      </c>
      <c r="J1448" s="538">
        <f>'Information Input'!$H$30</f>
        <v>43555</v>
      </c>
      <c r="K1448" s="537">
        <f>'Information Input'!$J$18</f>
        <v>2019</v>
      </c>
      <c r="L1448" s="539" t="s">
        <v>103</v>
      </c>
      <c r="M1448" s="540" t="s">
        <v>242</v>
      </c>
      <c r="N1448" s="541" t="s">
        <v>242</v>
      </c>
      <c r="O1448" s="542" t="s">
        <v>671</v>
      </c>
      <c r="P1448" s="537">
        <v>18</v>
      </c>
      <c r="Q1448" s="541" t="s">
        <v>160</v>
      </c>
      <c r="R1448" s="541" t="s">
        <v>235</v>
      </c>
      <c r="S1448" s="543">
        <f>'Report 1'!$AW$18</f>
        <v>0</v>
      </c>
      <c r="T1448" s="544">
        <f>'Report 1'!$AW$38</f>
        <v>0</v>
      </c>
      <c r="U1448" s="545">
        <f>'Report 1'!$AW$124</f>
        <v>0</v>
      </c>
      <c r="AL1448" s="546" t="s">
        <v>669</v>
      </c>
      <c r="AM1448" s="547">
        <v>2</v>
      </c>
      <c r="AN1448" s="547" t="str">
        <f>'Information Input'!$M$14</f>
        <v xml:space="preserve">      -      </v>
      </c>
      <c r="AO1448" s="547" t="s">
        <v>139</v>
      </c>
      <c r="AP1448" s="538">
        <f>'Information Input'!$H$33</f>
        <v>43466</v>
      </c>
      <c r="AQ1448" s="538">
        <f>'Information Input'!$H$34</f>
        <v>43555</v>
      </c>
      <c r="AR1448" s="538">
        <f>'Information Input'!$H$35</f>
        <v>43555</v>
      </c>
      <c r="AS1448" s="547" t="str">
        <f>'Information Input'!$J$22</f>
        <v>Quarterly</v>
      </c>
      <c r="AT1448" s="538">
        <f>'Information Input'!$H$30</f>
        <v>43555</v>
      </c>
      <c r="AU1448" s="547">
        <f>'Information Input'!$J$18</f>
        <v>2019</v>
      </c>
      <c r="AV1448" s="547" t="s">
        <v>104</v>
      </c>
      <c r="AW1448" s="547" t="s">
        <v>105</v>
      </c>
      <c r="AX1448" s="547" t="s">
        <v>103</v>
      </c>
      <c r="AY1448" s="548" t="s">
        <v>671</v>
      </c>
      <c r="AZ1448" s="547">
        <v>19</v>
      </c>
      <c r="BA1448" s="549" t="s">
        <v>161</v>
      </c>
      <c r="BB1448" s="543" t="s">
        <v>235</v>
      </c>
      <c r="BC1448" s="550">
        <f>'Report 2'!$AJ296</f>
        <v>0</v>
      </c>
      <c r="BD1448" s="550">
        <f>'Report 2'!$AK296</f>
        <v>0</v>
      </c>
      <c r="BE1448" s="550">
        <f>'Report 2'!$AL296</f>
        <v>0</v>
      </c>
      <c r="BF1448" s="550">
        <f>'Report 2'!$AM296</f>
        <v>0</v>
      </c>
      <c r="BG1448" s="550">
        <f>'Report 2'!$AN296</f>
        <v>0</v>
      </c>
      <c r="BH1448" s="550">
        <f>'Report 2'!$AO296</f>
        <v>0</v>
      </c>
      <c r="BI1448" s="550">
        <f>'Report 2'!$AP296</f>
        <v>0</v>
      </c>
      <c r="CC1448" s="542" t="s">
        <v>669</v>
      </c>
      <c r="CD1448" s="1014" t="s">
        <v>672</v>
      </c>
      <c r="CE1448" s="1014" t="str">
        <f>'Information Input'!$M$14</f>
        <v xml:space="preserve">      -      </v>
      </c>
      <c r="CF1448" s="551" t="s">
        <v>138</v>
      </c>
      <c r="CG1448" s="552">
        <f t="shared" si="239"/>
        <v>43739</v>
      </c>
      <c r="CH1448" s="552">
        <f t="shared" si="240"/>
        <v>43830</v>
      </c>
      <c r="CI1448" s="552">
        <f>'Information Input'!$H$35</f>
        <v>43555</v>
      </c>
      <c r="CJ1448" s="551" t="str">
        <f>'Information Input'!$J$22</f>
        <v>Quarterly</v>
      </c>
      <c r="CK1448" s="552">
        <f>'Information Input'!$H$30</f>
        <v>43555</v>
      </c>
      <c r="CL1448" s="551">
        <f>'Information Input'!$J$18</f>
        <v>2019</v>
      </c>
      <c r="CM1448" s="551" t="s">
        <v>94</v>
      </c>
      <c r="CN1448" s="1014" t="s">
        <v>95</v>
      </c>
      <c r="CO1448" s="542" t="s">
        <v>96</v>
      </c>
      <c r="CP1448" s="542" t="s">
        <v>675</v>
      </c>
      <c r="CQ1448" s="551">
        <v>48</v>
      </c>
      <c r="CR1448" s="542" t="s">
        <v>190</v>
      </c>
      <c r="CS1448" s="542" t="s">
        <v>239</v>
      </c>
      <c r="CT1448" s="1015">
        <f>'Report 1'!$P$18</f>
        <v>0</v>
      </c>
      <c r="CU1448" s="1016">
        <f>SUMIF('Report 4A'!$G$16:$G$95,$CQ1448,'Report 4A'!$X$16:$X$95)</f>
        <v>0</v>
      </c>
      <c r="CV1448" s="1017">
        <f t="shared" si="244"/>
        <v>0</v>
      </c>
    </row>
    <row r="1449" spans="2:100">
      <c r="B1449" s="535" t="s">
        <v>669</v>
      </c>
      <c r="C1449" s="536">
        <v>1</v>
      </c>
      <c r="D1449" s="537" t="str">
        <f>'Information Input'!$M$14</f>
        <v xml:space="preserve">      -      </v>
      </c>
      <c r="E1449" s="537" t="s">
        <v>136</v>
      </c>
      <c r="F1449" s="538">
        <f t="shared" si="245"/>
        <v>43556</v>
      </c>
      <c r="G1449" s="538">
        <f t="shared" si="246"/>
        <v>43646</v>
      </c>
      <c r="H1449" s="538">
        <f>'Information Input'!$H$35</f>
        <v>43555</v>
      </c>
      <c r="I1449" s="537" t="str">
        <f>'Information Input'!$J$22</f>
        <v>Quarterly</v>
      </c>
      <c r="J1449" s="538">
        <f>'Information Input'!$H$30</f>
        <v>43555</v>
      </c>
      <c r="K1449" s="537">
        <f>'Information Input'!$J$18</f>
        <v>2019</v>
      </c>
      <c r="L1449" s="539" t="s">
        <v>103</v>
      </c>
      <c r="M1449" s="540" t="s">
        <v>242</v>
      </c>
      <c r="N1449" s="541" t="s">
        <v>242</v>
      </c>
      <c r="O1449" s="542" t="s">
        <v>671</v>
      </c>
      <c r="P1449" s="537">
        <v>19</v>
      </c>
      <c r="Q1449" s="541" t="s">
        <v>161</v>
      </c>
      <c r="R1449" s="541" t="s">
        <v>235</v>
      </c>
      <c r="S1449" s="543">
        <f>'Report 1'!$AW$18</f>
        <v>0</v>
      </c>
      <c r="T1449" s="544">
        <f>'Report 1'!$AW$39</f>
        <v>0</v>
      </c>
      <c r="U1449" s="545">
        <f>'Report 1'!$AW$125</f>
        <v>0</v>
      </c>
      <c r="AL1449" s="546" t="s">
        <v>669</v>
      </c>
      <c r="AM1449" s="547">
        <v>2</v>
      </c>
      <c r="AN1449" s="547" t="str">
        <f>'Information Input'!$M$14</f>
        <v xml:space="preserve">      -      </v>
      </c>
      <c r="AO1449" s="547" t="s">
        <v>139</v>
      </c>
      <c r="AP1449" s="538">
        <f>'Information Input'!$H$33</f>
        <v>43466</v>
      </c>
      <c r="AQ1449" s="538">
        <f>'Information Input'!$H$34</f>
        <v>43555</v>
      </c>
      <c r="AR1449" s="538">
        <f>'Information Input'!$H$35</f>
        <v>43555</v>
      </c>
      <c r="AS1449" s="547" t="str">
        <f>'Information Input'!$J$22</f>
        <v>Quarterly</v>
      </c>
      <c r="AT1449" s="538">
        <f>'Information Input'!$H$30</f>
        <v>43555</v>
      </c>
      <c r="AU1449" s="547">
        <f>'Information Input'!$J$18</f>
        <v>2019</v>
      </c>
      <c r="AV1449" s="547" t="s">
        <v>104</v>
      </c>
      <c r="AW1449" s="547" t="s">
        <v>105</v>
      </c>
      <c r="AX1449" s="547" t="s">
        <v>103</v>
      </c>
      <c r="AY1449" s="548" t="s">
        <v>671</v>
      </c>
      <c r="AZ1449" s="547">
        <v>20</v>
      </c>
      <c r="BA1449" s="549" t="s">
        <v>162</v>
      </c>
      <c r="BB1449" s="543" t="s">
        <v>235</v>
      </c>
      <c r="BC1449" s="550">
        <f>'Report 2'!$AJ297</f>
        <v>0</v>
      </c>
      <c r="BD1449" s="550">
        <f>'Report 2'!$AK297</f>
        <v>0</v>
      </c>
      <c r="BE1449" s="550">
        <f>'Report 2'!$AL297</f>
        <v>0</v>
      </c>
      <c r="BF1449" s="550">
        <f>'Report 2'!$AM297</f>
        <v>0</v>
      </c>
      <c r="BG1449" s="550">
        <f>'Report 2'!$AN297</f>
        <v>0</v>
      </c>
      <c r="BH1449" s="550">
        <f>'Report 2'!$AO297</f>
        <v>0</v>
      </c>
      <c r="BI1449" s="550">
        <f>'Report 2'!$AP297</f>
        <v>0</v>
      </c>
      <c r="CC1449" s="542" t="s">
        <v>669</v>
      </c>
      <c r="CD1449" s="1014" t="s">
        <v>672</v>
      </c>
      <c r="CE1449" s="1014" t="str">
        <f>'Information Input'!$M$14</f>
        <v xml:space="preserve">      -      </v>
      </c>
      <c r="CF1449" s="551" t="s">
        <v>138</v>
      </c>
      <c r="CG1449" s="552">
        <f t="shared" si="239"/>
        <v>43739</v>
      </c>
      <c r="CH1449" s="552">
        <f t="shared" si="240"/>
        <v>43830</v>
      </c>
      <c r="CI1449" s="552">
        <f>'Information Input'!$H$35</f>
        <v>43555</v>
      </c>
      <c r="CJ1449" s="551" t="str">
        <f>'Information Input'!$J$22</f>
        <v>Quarterly</v>
      </c>
      <c r="CK1449" s="552">
        <f>'Information Input'!$H$30</f>
        <v>43555</v>
      </c>
      <c r="CL1449" s="551">
        <f>'Information Input'!$J$18</f>
        <v>2019</v>
      </c>
      <c r="CM1449" s="551" t="s">
        <v>94</v>
      </c>
      <c r="CN1449" s="1014" t="s">
        <v>95</v>
      </c>
      <c r="CO1449" s="542" t="s">
        <v>96</v>
      </c>
      <c r="CP1449" s="542" t="s">
        <v>675</v>
      </c>
      <c r="CQ1449" s="551">
        <v>49</v>
      </c>
      <c r="CR1449" s="542" t="s">
        <v>191</v>
      </c>
      <c r="CS1449" s="542" t="s">
        <v>239</v>
      </c>
      <c r="CT1449" s="1015">
        <f>'Report 1'!$P$18</f>
        <v>0</v>
      </c>
      <c r="CU1449" s="1016">
        <f>SUMIF('Report 4A'!$G$16:$G$95,$CQ1449,'Report 4A'!$X$16:$X$95)</f>
        <v>0</v>
      </c>
      <c r="CV1449" s="1017">
        <f t="shared" si="244"/>
        <v>0</v>
      </c>
    </row>
    <row r="1450" spans="2:100">
      <c r="B1450" s="535" t="s">
        <v>669</v>
      </c>
      <c r="C1450" s="536">
        <v>1</v>
      </c>
      <c r="D1450" s="537" t="str">
        <f>'Information Input'!$M$14</f>
        <v xml:space="preserve">      -      </v>
      </c>
      <c r="E1450" s="537" t="s">
        <v>136</v>
      </c>
      <c r="F1450" s="538">
        <f t="shared" si="245"/>
        <v>43556</v>
      </c>
      <c r="G1450" s="538">
        <f t="shared" si="246"/>
        <v>43646</v>
      </c>
      <c r="H1450" s="538">
        <f>'Information Input'!$H$35</f>
        <v>43555</v>
      </c>
      <c r="I1450" s="537" t="str">
        <f>'Information Input'!$J$22</f>
        <v>Quarterly</v>
      </c>
      <c r="J1450" s="538">
        <f>'Information Input'!$H$30</f>
        <v>43555</v>
      </c>
      <c r="K1450" s="537">
        <f>'Information Input'!$J$18</f>
        <v>2019</v>
      </c>
      <c r="L1450" s="539" t="s">
        <v>103</v>
      </c>
      <c r="M1450" s="540" t="s">
        <v>242</v>
      </c>
      <c r="N1450" s="541" t="s">
        <v>242</v>
      </c>
      <c r="O1450" s="542" t="s">
        <v>671</v>
      </c>
      <c r="P1450" s="537">
        <v>20</v>
      </c>
      <c r="Q1450" s="541" t="s">
        <v>162</v>
      </c>
      <c r="R1450" s="541" t="s">
        <v>235</v>
      </c>
      <c r="S1450" s="543">
        <f>'Report 1'!$AW$18</f>
        <v>0</v>
      </c>
      <c r="T1450" s="544">
        <f>'Report 1'!$AW$40</f>
        <v>0</v>
      </c>
      <c r="U1450" s="545">
        <f>'Report 1'!$AW$126</f>
        <v>0</v>
      </c>
      <c r="AL1450" s="546" t="s">
        <v>669</v>
      </c>
      <c r="AM1450" s="547">
        <v>2</v>
      </c>
      <c r="AN1450" s="547" t="str">
        <f>'Information Input'!$M$14</f>
        <v xml:space="preserve">      -      </v>
      </c>
      <c r="AO1450" s="547" t="s">
        <v>139</v>
      </c>
      <c r="AP1450" s="538">
        <f>'Information Input'!$H$33</f>
        <v>43466</v>
      </c>
      <c r="AQ1450" s="538">
        <f>'Information Input'!$H$34</f>
        <v>43555</v>
      </c>
      <c r="AR1450" s="538">
        <f>'Information Input'!$H$35</f>
        <v>43555</v>
      </c>
      <c r="AS1450" s="547" t="str">
        <f>'Information Input'!$J$22</f>
        <v>Quarterly</v>
      </c>
      <c r="AT1450" s="538">
        <f>'Information Input'!$H$30</f>
        <v>43555</v>
      </c>
      <c r="AU1450" s="547">
        <f>'Information Input'!$J$18</f>
        <v>2019</v>
      </c>
      <c r="AV1450" s="547" t="s">
        <v>104</v>
      </c>
      <c r="AW1450" s="547" t="s">
        <v>105</v>
      </c>
      <c r="AX1450" s="547" t="s">
        <v>103</v>
      </c>
      <c r="AY1450" s="548" t="s">
        <v>671</v>
      </c>
      <c r="AZ1450" s="547">
        <v>21</v>
      </c>
      <c r="BA1450" s="549" t="s">
        <v>163</v>
      </c>
      <c r="BB1450" s="543" t="s">
        <v>235</v>
      </c>
      <c r="BC1450" s="550">
        <f>'Report 2'!$AJ298</f>
        <v>0</v>
      </c>
      <c r="BD1450" s="550">
        <f>'Report 2'!$AK298</f>
        <v>0</v>
      </c>
      <c r="BE1450" s="550">
        <f>'Report 2'!$AL298</f>
        <v>0</v>
      </c>
      <c r="BF1450" s="550">
        <f>'Report 2'!$AM298</f>
        <v>0</v>
      </c>
      <c r="BG1450" s="550">
        <f>'Report 2'!$AN298</f>
        <v>0</v>
      </c>
      <c r="BH1450" s="550">
        <f>'Report 2'!$AO298</f>
        <v>0</v>
      </c>
      <c r="BI1450" s="550">
        <f>'Report 2'!$AP298</f>
        <v>0</v>
      </c>
      <c r="CC1450" s="542" t="s">
        <v>669</v>
      </c>
      <c r="CD1450" s="1014" t="s">
        <v>672</v>
      </c>
      <c r="CE1450" s="1014" t="str">
        <f>'Information Input'!$M$14</f>
        <v xml:space="preserve">      -      </v>
      </c>
      <c r="CF1450" s="551" t="s">
        <v>138</v>
      </c>
      <c r="CG1450" s="552">
        <f t="shared" si="239"/>
        <v>43739</v>
      </c>
      <c r="CH1450" s="552">
        <f t="shared" si="240"/>
        <v>43830</v>
      </c>
      <c r="CI1450" s="552">
        <f>'Information Input'!$H$35</f>
        <v>43555</v>
      </c>
      <c r="CJ1450" s="551" t="str">
        <f>'Information Input'!$J$22</f>
        <v>Quarterly</v>
      </c>
      <c r="CK1450" s="552">
        <f>'Information Input'!$H$30</f>
        <v>43555</v>
      </c>
      <c r="CL1450" s="551">
        <f>'Information Input'!$J$18</f>
        <v>2019</v>
      </c>
      <c r="CM1450" s="551" t="s">
        <v>94</v>
      </c>
      <c r="CN1450" s="1014" t="s">
        <v>95</v>
      </c>
      <c r="CO1450" s="542" t="s">
        <v>96</v>
      </c>
      <c r="CP1450" s="542" t="s">
        <v>675</v>
      </c>
      <c r="CQ1450" s="551">
        <v>50</v>
      </c>
      <c r="CR1450" s="542" t="s">
        <v>192</v>
      </c>
      <c r="CS1450" s="542" t="s">
        <v>239</v>
      </c>
      <c r="CT1450" s="1015">
        <f>'Report 1'!$P$18</f>
        <v>0</v>
      </c>
      <c r="CU1450" s="1016">
        <f>SUMIF('Report 4A'!$G$16:$G$95,$CQ1450,'Report 4A'!$X$16:$X$95)</f>
        <v>0</v>
      </c>
      <c r="CV1450" s="1017">
        <f t="shared" si="244"/>
        <v>0</v>
      </c>
    </row>
    <row r="1451" spans="2:100">
      <c r="B1451" s="535" t="s">
        <v>669</v>
      </c>
      <c r="C1451" s="536">
        <v>1</v>
      </c>
      <c r="D1451" s="537" t="str">
        <f>'Information Input'!$M$14</f>
        <v xml:space="preserve">      -      </v>
      </c>
      <c r="E1451" s="537" t="s">
        <v>136</v>
      </c>
      <c r="F1451" s="538">
        <f t="shared" si="245"/>
        <v>43556</v>
      </c>
      <c r="G1451" s="538">
        <f t="shared" si="246"/>
        <v>43646</v>
      </c>
      <c r="H1451" s="538">
        <f>'Information Input'!$H$35</f>
        <v>43555</v>
      </c>
      <c r="I1451" s="537" t="str">
        <f>'Information Input'!$J$22</f>
        <v>Quarterly</v>
      </c>
      <c r="J1451" s="538">
        <f>'Information Input'!$H$30</f>
        <v>43555</v>
      </c>
      <c r="K1451" s="537">
        <f>'Information Input'!$J$18</f>
        <v>2019</v>
      </c>
      <c r="L1451" s="539" t="s">
        <v>103</v>
      </c>
      <c r="M1451" s="540" t="s">
        <v>242</v>
      </c>
      <c r="N1451" s="541" t="s">
        <v>242</v>
      </c>
      <c r="O1451" s="542" t="s">
        <v>671</v>
      </c>
      <c r="P1451" s="537">
        <v>21</v>
      </c>
      <c r="Q1451" s="541" t="s">
        <v>163</v>
      </c>
      <c r="R1451" s="541" t="s">
        <v>235</v>
      </c>
      <c r="S1451" s="543">
        <f>'Report 1'!$AW$18</f>
        <v>0</v>
      </c>
      <c r="T1451" s="544">
        <f>'Report 1'!$AW$41</f>
        <v>0</v>
      </c>
      <c r="U1451" s="545">
        <f>'Report 1'!$AW$127</f>
        <v>0</v>
      </c>
      <c r="AL1451" s="546" t="s">
        <v>669</v>
      </c>
      <c r="AM1451" s="547">
        <v>2</v>
      </c>
      <c r="AN1451" s="547" t="str">
        <f>'Information Input'!$M$14</f>
        <v xml:space="preserve">      -      </v>
      </c>
      <c r="AO1451" s="547" t="s">
        <v>139</v>
      </c>
      <c r="AP1451" s="538">
        <f>'Information Input'!$H$33</f>
        <v>43466</v>
      </c>
      <c r="AQ1451" s="538">
        <f>'Information Input'!$H$34</f>
        <v>43555</v>
      </c>
      <c r="AR1451" s="538">
        <f>'Information Input'!$H$35</f>
        <v>43555</v>
      </c>
      <c r="AS1451" s="547" t="str">
        <f>'Information Input'!$J$22</f>
        <v>Quarterly</v>
      </c>
      <c r="AT1451" s="538">
        <f>'Information Input'!$H$30</f>
        <v>43555</v>
      </c>
      <c r="AU1451" s="547">
        <f>'Information Input'!$J$18</f>
        <v>2019</v>
      </c>
      <c r="AV1451" s="547" t="s">
        <v>104</v>
      </c>
      <c r="AW1451" s="547" t="s">
        <v>105</v>
      </c>
      <c r="AX1451" s="547" t="s">
        <v>103</v>
      </c>
      <c r="AY1451" s="548" t="s">
        <v>671</v>
      </c>
      <c r="AZ1451" s="547">
        <v>22</v>
      </c>
      <c r="BA1451" s="549" t="s">
        <v>164</v>
      </c>
      <c r="BB1451" s="543" t="s">
        <v>236</v>
      </c>
      <c r="BC1451" s="550">
        <f>'Report 2'!$AJ299</f>
        <v>0</v>
      </c>
      <c r="BD1451" s="550">
        <f>'Report 2'!$AK299</f>
        <v>0</v>
      </c>
      <c r="BE1451" s="550">
        <f>'Report 2'!$AL299</f>
        <v>0</v>
      </c>
      <c r="BF1451" s="550">
        <f>'Report 2'!$AM299</f>
        <v>0</v>
      </c>
      <c r="BG1451" s="550">
        <f>'Report 2'!$AN299</f>
        <v>0</v>
      </c>
      <c r="BH1451" s="550">
        <f>'Report 2'!$AO299</f>
        <v>0</v>
      </c>
      <c r="BI1451" s="550">
        <f>'Report 2'!$AP299</f>
        <v>0</v>
      </c>
      <c r="CC1451" s="575" t="s">
        <v>669</v>
      </c>
      <c r="CD1451" s="1019" t="s">
        <v>672</v>
      </c>
      <c r="CE1451" s="1019" t="str">
        <f>'Information Input'!$M$14</f>
        <v xml:space="preserve">      -      </v>
      </c>
      <c r="CF1451" s="570" t="s">
        <v>138</v>
      </c>
      <c r="CG1451" s="566">
        <f t="shared" si="239"/>
        <v>43739</v>
      </c>
      <c r="CH1451" s="566">
        <f t="shared" si="240"/>
        <v>43830</v>
      </c>
      <c r="CI1451" s="566">
        <f>'Information Input'!$H$35</f>
        <v>43555</v>
      </c>
      <c r="CJ1451" s="570" t="str">
        <f>'Information Input'!$J$22</f>
        <v>Quarterly</v>
      </c>
      <c r="CK1451" s="566">
        <f>'Information Input'!$H$30</f>
        <v>43555</v>
      </c>
      <c r="CL1451" s="570">
        <f>'Information Input'!$J$18</f>
        <v>2019</v>
      </c>
      <c r="CM1451" s="570" t="s">
        <v>94</v>
      </c>
      <c r="CN1451" s="1019" t="s">
        <v>95</v>
      </c>
      <c r="CO1451" s="575" t="s">
        <v>96</v>
      </c>
      <c r="CP1451" s="575" t="s">
        <v>675</v>
      </c>
      <c r="CQ1451" s="570">
        <v>51</v>
      </c>
      <c r="CR1451" s="575" t="s">
        <v>193</v>
      </c>
      <c r="CS1451" s="575" t="s">
        <v>239</v>
      </c>
      <c r="CT1451" s="1020">
        <f>'Report 1'!$P$18</f>
        <v>0</v>
      </c>
      <c r="CU1451" s="1021">
        <f>SUMIF('Report 4A'!$G$16:$G$95,$CQ1451,'Report 4A'!$X$16:$X$95)</f>
        <v>0</v>
      </c>
      <c r="CV1451" s="1022">
        <f t="shared" si="244"/>
        <v>0</v>
      </c>
    </row>
    <row r="1452" spans="2:100">
      <c r="B1452" s="535" t="s">
        <v>669</v>
      </c>
      <c r="C1452" s="536">
        <v>1</v>
      </c>
      <c r="D1452" s="537" t="str">
        <f>'Information Input'!$M$14</f>
        <v xml:space="preserve">      -      </v>
      </c>
      <c r="E1452" s="537" t="s">
        <v>136</v>
      </c>
      <c r="F1452" s="538">
        <f t="shared" si="245"/>
        <v>43556</v>
      </c>
      <c r="G1452" s="538">
        <f t="shared" si="246"/>
        <v>43646</v>
      </c>
      <c r="H1452" s="538">
        <f>'Information Input'!$H$35</f>
        <v>43555</v>
      </c>
      <c r="I1452" s="537" t="str">
        <f>'Information Input'!$J$22</f>
        <v>Quarterly</v>
      </c>
      <c r="J1452" s="538">
        <f>'Information Input'!$H$30</f>
        <v>43555</v>
      </c>
      <c r="K1452" s="537">
        <f>'Information Input'!$J$18</f>
        <v>2019</v>
      </c>
      <c r="L1452" s="539" t="s">
        <v>103</v>
      </c>
      <c r="M1452" s="540" t="s">
        <v>242</v>
      </c>
      <c r="N1452" s="541" t="s">
        <v>242</v>
      </c>
      <c r="O1452" s="542" t="s">
        <v>671</v>
      </c>
      <c r="P1452" s="537">
        <v>22</v>
      </c>
      <c r="Q1452" s="541" t="s">
        <v>164</v>
      </c>
      <c r="R1452" s="541" t="s">
        <v>236</v>
      </c>
      <c r="S1452" s="543">
        <f>'Report 1'!$AW$18</f>
        <v>0</v>
      </c>
      <c r="T1452" s="544">
        <f>'Report 1'!$AW$42</f>
        <v>0</v>
      </c>
      <c r="U1452" s="545">
        <f>'Report 1'!$AW$128</f>
        <v>0</v>
      </c>
      <c r="AL1452" s="546" t="s">
        <v>669</v>
      </c>
      <c r="AM1452" s="547">
        <v>2</v>
      </c>
      <c r="AN1452" s="547" t="str">
        <f>'Information Input'!$M$14</f>
        <v xml:space="preserve">      -      </v>
      </c>
      <c r="AO1452" s="547" t="s">
        <v>139</v>
      </c>
      <c r="AP1452" s="538">
        <f>'Information Input'!$H$33</f>
        <v>43466</v>
      </c>
      <c r="AQ1452" s="538">
        <f>'Information Input'!$H$34</f>
        <v>43555</v>
      </c>
      <c r="AR1452" s="538">
        <f>'Information Input'!$H$35</f>
        <v>43555</v>
      </c>
      <c r="AS1452" s="547" t="str">
        <f>'Information Input'!$J$22</f>
        <v>Quarterly</v>
      </c>
      <c r="AT1452" s="538">
        <f>'Information Input'!$H$30</f>
        <v>43555</v>
      </c>
      <c r="AU1452" s="547">
        <f>'Information Input'!$J$18</f>
        <v>2019</v>
      </c>
      <c r="AV1452" s="547" t="s">
        <v>104</v>
      </c>
      <c r="AW1452" s="547" t="s">
        <v>105</v>
      </c>
      <c r="AX1452" s="547" t="s">
        <v>103</v>
      </c>
      <c r="AY1452" s="548" t="s">
        <v>671</v>
      </c>
      <c r="AZ1452" s="547">
        <v>23</v>
      </c>
      <c r="BA1452" s="549" t="s">
        <v>165</v>
      </c>
      <c r="BB1452" s="543" t="s">
        <v>236</v>
      </c>
      <c r="BC1452" s="550">
        <f>'Report 2'!$AJ300</f>
        <v>0</v>
      </c>
      <c r="BD1452" s="550">
        <f>'Report 2'!$AK300</f>
        <v>0</v>
      </c>
      <c r="BE1452" s="550">
        <f>'Report 2'!$AL300</f>
        <v>0</v>
      </c>
      <c r="BF1452" s="550">
        <f>'Report 2'!$AM300</f>
        <v>0</v>
      </c>
      <c r="BG1452" s="550">
        <f>'Report 2'!$AN300</f>
        <v>0</v>
      </c>
      <c r="BH1452" s="550">
        <f>'Report 2'!$AO300</f>
        <v>0</v>
      </c>
      <c r="BI1452" s="550">
        <f>'Report 2'!$AP300</f>
        <v>0</v>
      </c>
      <c r="CC1452" s="523" t="s">
        <v>669</v>
      </c>
      <c r="CD1452" s="1010" t="s">
        <v>672</v>
      </c>
      <c r="CE1452" s="1010" t="str">
        <f>'Information Input'!$M$14</f>
        <v xml:space="preserve">      -      </v>
      </c>
      <c r="CF1452" s="532" t="s">
        <v>138</v>
      </c>
      <c r="CG1452" s="519">
        <f t="shared" si="239"/>
        <v>43739</v>
      </c>
      <c r="CH1452" s="519">
        <f t="shared" si="240"/>
        <v>43830</v>
      </c>
      <c r="CI1452" s="519">
        <f>'Information Input'!$H$35</f>
        <v>43555</v>
      </c>
      <c r="CJ1452" s="532" t="str">
        <f>'Information Input'!$J$22</f>
        <v>Quarterly</v>
      </c>
      <c r="CK1452" s="519">
        <f>'Information Input'!$H$30</f>
        <v>43555</v>
      </c>
      <c r="CL1452" s="532">
        <f>'Information Input'!$J$18</f>
        <v>2019</v>
      </c>
      <c r="CM1452" s="532" t="s">
        <v>97</v>
      </c>
      <c r="CN1452" s="1010" t="s">
        <v>98</v>
      </c>
      <c r="CO1452" s="523" t="s">
        <v>96</v>
      </c>
      <c r="CP1452" s="523" t="s">
        <v>671</v>
      </c>
      <c r="CQ1452" s="532">
        <v>11</v>
      </c>
      <c r="CR1452" s="523" t="s">
        <v>153</v>
      </c>
      <c r="CS1452" s="523" t="s">
        <v>231</v>
      </c>
      <c r="CT1452" s="1011">
        <f>'Report 1'!$U$18</f>
        <v>0</v>
      </c>
      <c r="CU1452" s="1012">
        <f>SUMIF('Report 4A'!$G$16:$G$95,$CQ1452,'Report 4A'!$AC$16:$AC$95)</f>
        <v>0</v>
      </c>
      <c r="CV1452" s="1013">
        <f t="shared" si="244"/>
        <v>0</v>
      </c>
    </row>
    <row r="1453" spans="2:100">
      <c r="B1453" s="535" t="s">
        <v>669</v>
      </c>
      <c r="C1453" s="536">
        <v>1</v>
      </c>
      <c r="D1453" s="537" t="str">
        <f>'Information Input'!$M$14</f>
        <v xml:space="preserve">      -      </v>
      </c>
      <c r="E1453" s="537" t="s">
        <v>136</v>
      </c>
      <c r="F1453" s="538">
        <f t="shared" si="245"/>
        <v>43556</v>
      </c>
      <c r="G1453" s="538">
        <f t="shared" si="246"/>
        <v>43646</v>
      </c>
      <c r="H1453" s="538">
        <f>'Information Input'!$H$35</f>
        <v>43555</v>
      </c>
      <c r="I1453" s="537" t="str">
        <f>'Information Input'!$J$22</f>
        <v>Quarterly</v>
      </c>
      <c r="J1453" s="538">
        <f>'Information Input'!$H$30</f>
        <v>43555</v>
      </c>
      <c r="K1453" s="537">
        <f>'Information Input'!$J$18</f>
        <v>2019</v>
      </c>
      <c r="L1453" s="539" t="s">
        <v>103</v>
      </c>
      <c r="M1453" s="540" t="s">
        <v>242</v>
      </c>
      <c r="N1453" s="541" t="s">
        <v>242</v>
      </c>
      <c r="O1453" s="542" t="s">
        <v>671</v>
      </c>
      <c r="P1453" s="537">
        <v>23</v>
      </c>
      <c r="Q1453" s="541" t="s">
        <v>165</v>
      </c>
      <c r="R1453" s="541" t="s">
        <v>236</v>
      </c>
      <c r="S1453" s="543">
        <f>'Report 1'!$AW$18</f>
        <v>0</v>
      </c>
      <c r="T1453" s="544">
        <f>'Report 1'!$AW$43</f>
        <v>0</v>
      </c>
      <c r="U1453" s="545">
        <f>'Report 1'!$AW$129</f>
        <v>0</v>
      </c>
      <c r="AL1453" s="546" t="s">
        <v>669</v>
      </c>
      <c r="AM1453" s="547">
        <v>2</v>
      </c>
      <c r="AN1453" s="547" t="str">
        <f>'Information Input'!$M$14</f>
        <v xml:space="preserve">      -      </v>
      </c>
      <c r="AO1453" s="547" t="s">
        <v>139</v>
      </c>
      <c r="AP1453" s="538">
        <f>'Information Input'!$H$33</f>
        <v>43466</v>
      </c>
      <c r="AQ1453" s="538">
        <f>'Information Input'!$H$34</f>
        <v>43555</v>
      </c>
      <c r="AR1453" s="538">
        <f>'Information Input'!$H$35</f>
        <v>43555</v>
      </c>
      <c r="AS1453" s="547" t="str">
        <f>'Information Input'!$J$22</f>
        <v>Quarterly</v>
      </c>
      <c r="AT1453" s="538">
        <f>'Information Input'!$H$30</f>
        <v>43555</v>
      </c>
      <c r="AU1453" s="547">
        <f>'Information Input'!$J$18</f>
        <v>2019</v>
      </c>
      <c r="AV1453" s="547" t="s">
        <v>104</v>
      </c>
      <c r="AW1453" s="547" t="s">
        <v>105</v>
      </c>
      <c r="AX1453" s="547" t="s">
        <v>103</v>
      </c>
      <c r="AY1453" s="548" t="s">
        <v>671</v>
      </c>
      <c r="AZ1453" s="547">
        <v>24</v>
      </c>
      <c r="BA1453" s="549" t="s">
        <v>166</v>
      </c>
      <c r="BB1453" s="543" t="s">
        <v>233</v>
      </c>
      <c r="BC1453" s="550">
        <f>'Report 2'!$AJ301</f>
        <v>0</v>
      </c>
      <c r="BD1453" s="550">
        <f>'Report 2'!$AK301</f>
        <v>0</v>
      </c>
      <c r="BE1453" s="550">
        <f>'Report 2'!$AL301</f>
        <v>0</v>
      </c>
      <c r="BF1453" s="550">
        <f>'Report 2'!$AM301</f>
        <v>0</v>
      </c>
      <c r="BG1453" s="550">
        <f>'Report 2'!$AN301</f>
        <v>0</v>
      </c>
      <c r="BH1453" s="550">
        <f>'Report 2'!$AO301</f>
        <v>0</v>
      </c>
      <c r="BI1453" s="550">
        <f>'Report 2'!$AP301</f>
        <v>0</v>
      </c>
      <c r="CC1453" s="542" t="s">
        <v>669</v>
      </c>
      <c r="CD1453" s="1014" t="s">
        <v>672</v>
      </c>
      <c r="CE1453" s="1014" t="str">
        <f>'Information Input'!$M$14</f>
        <v xml:space="preserve">      -      </v>
      </c>
      <c r="CF1453" s="551" t="s">
        <v>138</v>
      </c>
      <c r="CG1453" s="552">
        <f t="shared" si="239"/>
        <v>43739</v>
      </c>
      <c r="CH1453" s="552">
        <f t="shared" si="240"/>
        <v>43830</v>
      </c>
      <c r="CI1453" s="552">
        <f>'Information Input'!$H$35</f>
        <v>43555</v>
      </c>
      <c r="CJ1453" s="551" t="str">
        <f>'Information Input'!$J$22</f>
        <v>Quarterly</v>
      </c>
      <c r="CK1453" s="552">
        <f>'Information Input'!$H$30</f>
        <v>43555</v>
      </c>
      <c r="CL1453" s="551">
        <f>'Information Input'!$J$18</f>
        <v>2019</v>
      </c>
      <c r="CM1453" s="551" t="s">
        <v>97</v>
      </c>
      <c r="CN1453" s="1014" t="s">
        <v>98</v>
      </c>
      <c r="CO1453" s="542" t="s">
        <v>96</v>
      </c>
      <c r="CP1453" s="542" t="s">
        <v>671</v>
      </c>
      <c r="CQ1453" s="551">
        <v>12</v>
      </c>
      <c r="CR1453" s="542" t="s">
        <v>154</v>
      </c>
      <c r="CS1453" s="542" t="s">
        <v>231</v>
      </c>
      <c r="CT1453" s="1015">
        <f>'Report 1'!$U$18</f>
        <v>0</v>
      </c>
      <c r="CU1453" s="1016">
        <f>SUMIF('Report 4A'!$G$16:$G$95,$CQ1453,'Report 4A'!$AC$16:$AC$95)</f>
        <v>0</v>
      </c>
      <c r="CV1453" s="1017">
        <f t="shared" si="244"/>
        <v>0</v>
      </c>
    </row>
    <row r="1454" spans="2:100">
      <c r="B1454" s="535" t="s">
        <v>669</v>
      </c>
      <c r="C1454" s="536">
        <v>1</v>
      </c>
      <c r="D1454" s="537" t="str">
        <f>'Information Input'!$M$14</f>
        <v xml:space="preserve">      -      </v>
      </c>
      <c r="E1454" s="537" t="s">
        <v>136</v>
      </c>
      <c r="F1454" s="538">
        <f t="shared" si="245"/>
        <v>43556</v>
      </c>
      <c r="G1454" s="538">
        <f t="shared" si="246"/>
        <v>43646</v>
      </c>
      <c r="H1454" s="538">
        <f>'Information Input'!$H$35</f>
        <v>43555</v>
      </c>
      <c r="I1454" s="537" t="str">
        <f>'Information Input'!$J$22</f>
        <v>Quarterly</v>
      </c>
      <c r="J1454" s="538">
        <f>'Information Input'!$H$30</f>
        <v>43555</v>
      </c>
      <c r="K1454" s="537">
        <f>'Information Input'!$J$18</f>
        <v>2019</v>
      </c>
      <c r="L1454" s="539" t="s">
        <v>103</v>
      </c>
      <c r="M1454" s="540" t="s">
        <v>242</v>
      </c>
      <c r="N1454" s="541" t="s">
        <v>242</v>
      </c>
      <c r="O1454" s="542" t="s">
        <v>671</v>
      </c>
      <c r="P1454" s="537">
        <v>24</v>
      </c>
      <c r="Q1454" s="541" t="s">
        <v>166</v>
      </c>
      <c r="R1454" s="541" t="s">
        <v>233</v>
      </c>
      <c r="S1454" s="543">
        <f>'Report 1'!$AW$18</f>
        <v>0</v>
      </c>
      <c r="T1454" s="544">
        <f>'Report 1'!$AW$44</f>
        <v>0</v>
      </c>
      <c r="U1454" s="545">
        <f>'Report 1'!$AW$130</f>
        <v>0</v>
      </c>
      <c r="AL1454" s="546" t="s">
        <v>669</v>
      </c>
      <c r="AM1454" s="547">
        <v>2</v>
      </c>
      <c r="AN1454" s="547" t="str">
        <f>'Information Input'!$M$14</f>
        <v xml:space="preserve">      -      </v>
      </c>
      <c r="AO1454" s="547" t="s">
        <v>139</v>
      </c>
      <c r="AP1454" s="538">
        <f>'Information Input'!$H$33</f>
        <v>43466</v>
      </c>
      <c r="AQ1454" s="538">
        <f>'Information Input'!$H$34</f>
        <v>43555</v>
      </c>
      <c r="AR1454" s="538">
        <f>'Information Input'!$H$35</f>
        <v>43555</v>
      </c>
      <c r="AS1454" s="547" t="str">
        <f>'Information Input'!$J$22</f>
        <v>Quarterly</v>
      </c>
      <c r="AT1454" s="538">
        <f>'Information Input'!$H$30</f>
        <v>43555</v>
      </c>
      <c r="AU1454" s="547">
        <f>'Information Input'!$J$18</f>
        <v>2019</v>
      </c>
      <c r="AV1454" s="547" t="s">
        <v>104</v>
      </c>
      <c r="AW1454" s="547" t="s">
        <v>105</v>
      </c>
      <c r="AX1454" s="547" t="s">
        <v>103</v>
      </c>
      <c r="AY1454" s="548" t="s">
        <v>671</v>
      </c>
      <c r="AZ1454" s="547">
        <v>25</v>
      </c>
      <c r="BA1454" s="549" t="s">
        <v>167</v>
      </c>
      <c r="BB1454" s="543" t="s">
        <v>233</v>
      </c>
      <c r="BC1454" s="550">
        <f>'Report 2'!$AJ302</f>
        <v>0</v>
      </c>
      <c r="BD1454" s="550">
        <f>'Report 2'!$AK302</f>
        <v>0</v>
      </c>
      <c r="BE1454" s="550">
        <f>'Report 2'!$AL302</f>
        <v>0</v>
      </c>
      <c r="BF1454" s="550">
        <f>'Report 2'!$AM302</f>
        <v>0</v>
      </c>
      <c r="BG1454" s="550">
        <f>'Report 2'!$AN302</f>
        <v>0</v>
      </c>
      <c r="BH1454" s="550">
        <f>'Report 2'!$AO302</f>
        <v>0</v>
      </c>
      <c r="BI1454" s="550">
        <f>'Report 2'!$AP302</f>
        <v>0</v>
      </c>
      <c r="CC1454" s="542" t="s">
        <v>669</v>
      </c>
      <c r="CD1454" s="1014" t="s">
        <v>672</v>
      </c>
      <c r="CE1454" s="1014" t="str">
        <f>'Information Input'!$M$14</f>
        <v xml:space="preserve">      -      </v>
      </c>
      <c r="CF1454" s="551" t="s">
        <v>138</v>
      </c>
      <c r="CG1454" s="552">
        <f t="shared" si="239"/>
        <v>43739</v>
      </c>
      <c r="CH1454" s="552">
        <f t="shared" si="240"/>
        <v>43830</v>
      </c>
      <c r="CI1454" s="552">
        <f>'Information Input'!$H$35</f>
        <v>43555</v>
      </c>
      <c r="CJ1454" s="551" t="str">
        <f>'Information Input'!$J$22</f>
        <v>Quarterly</v>
      </c>
      <c r="CK1454" s="552">
        <f>'Information Input'!$H$30</f>
        <v>43555</v>
      </c>
      <c r="CL1454" s="551">
        <f>'Information Input'!$J$18</f>
        <v>2019</v>
      </c>
      <c r="CM1454" s="551" t="s">
        <v>97</v>
      </c>
      <c r="CN1454" s="1014" t="s">
        <v>98</v>
      </c>
      <c r="CO1454" s="542" t="s">
        <v>96</v>
      </c>
      <c r="CP1454" s="542" t="s">
        <v>671</v>
      </c>
      <c r="CQ1454" s="551">
        <v>13</v>
      </c>
      <c r="CR1454" s="542" t="s">
        <v>155</v>
      </c>
      <c r="CS1454" s="542" t="s">
        <v>232</v>
      </c>
      <c r="CT1454" s="1015">
        <f>'Report 1'!$U$18</f>
        <v>0</v>
      </c>
      <c r="CU1454" s="1016">
        <f>SUMIF('Report 4A'!$G$16:$G$95,$CQ1454,'Report 4A'!$AC$16:$AC$95)</f>
        <v>0</v>
      </c>
      <c r="CV1454" s="1017">
        <f t="shared" si="244"/>
        <v>0</v>
      </c>
    </row>
    <row r="1455" spans="2:100">
      <c r="B1455" s="535" t="s">
        <v>669</v>
      </c>
      <c r="C1455" s="536">
        <v>1</v>
      </c>
      <c r="D1455" s="537" t="str">
        <f>'Information Input'!$M$14</f>
        <v xml:space="preserve">      -      </v>
      </c>
      <c r="E1455" s="537" t="s">
        <v>136</v>
      </c>
      <c r="F1455" s="538">
        <f t="shared" si="245"/>
        <v>43556</v>
      </c>
      <c r="G1455" s="538">
        <f t="shared" si="246"/>
        <v>43646</v>
      </c>
      <c r="H1455" s="538">
        <f>'Information Input'!$H$35</f>
        <v>43555</v>
      </c>
      <c r="I1455" s="537" t="str">
        <f>'Information Input'!$J$22</f>
        <v>Quarterly</v>
      </c>
      <c r="J1455" s="538">
        <f>'Information Input'!$H$30</f>
        <v>43555</v>
      </c>
      <c r="K1455" s="537">
        <f>'Information Input'!$J$18</f>
        <v>2019</v>
      </c>
      <c r="L1455" s="539" t="s">
        <v>103</v>
      </c>
      <c r="M1455" s="540" t="s">
        <v>242</v>
      </c>
      <c r="N1455" s="541" t="s">
        <v>242</v>
      </c>
      <c r="O1455" s="542" t="s">
        <v>671</v>
      </c>
      <c r="P1455" s="537">
        <v>25</v>
      </c>
      <c r="Q1455" s="541" t="s">
        <v>167</v>
      </c>
      <c r="R1455" s="541" t="s">
        <v>233</v>
      </c>
      <c r="S1455" s="543">
        <f>'Report 1'!$AW$18</f>
        <v>0</v>
      </c>
      <c r="T1455" s="544">
        <f>'Report 1'!$AW$45</f>
        <v>0</v>
      </c>
      <c r="U1455" s="545">
        <f>'Report 1'!$AW$131</f>
        <v>0</v>
      </c>
      <c r="AL1455" s="546" t="s">
        <v>669</v>
      </c>
      <c r="AM1455" s="547">
        <v>2</v>
      </c>
      <c r="AN1455" s="547" t="str">
        <f>'Information Input'!$M$14</f>
        <v xml:space="preserve">      -      </v>
      </c>
      <c r="AO1455" s="547" t="s">
        <v>139</v>
      </c>
      <c r="AP1455" s="538">
        <f>'Information Input'!$H$33</f>
        <v>43466</v>
      </c>
      <c r="AQ1455" s="538">
        <f>'Information Input'!$H$34</f>
        <v>43555</v>
      </c>
      <c r="AR1455" s="538">
        <f>'Information Input'!$H$35</f>
        <v>43555</v>
      </c>
      <c r="AS1455" s="547" t="str">
        <f>'Information Input'!$J$22</f>
        <v>Quarterly</v>
      </c>
      <c r="AT1455" s="538">
        <f>'Information Input'!$H$30</f>
        <v>43555</v>
      </c>
      <c r="AU1455" s="547">
        <f>'Information Input'!$J$18</f>
        <v>2019</v>
      </c>
      <c r="AV1455" s="547" t="s">
        <v>104</v>
      </c>
      <c r="AW1455" s="547" t="s">
        <v>105</v>
      </c>
      <c r="AX1455" s="547" t="s">
        <v>103</v>
      </c>
      <c r="AY1455" s="548" t="s">
        <v>671</v>
      </c>
      <c r="AZ1455" s="547">
        <v>26</v>
      </c>
      <c r="BA1455" s="549" t="s">
        <v>168</v>
      </c>
      <c r="BB1455" s="543" t="s">
        <v>237</v>
      </c>
      <c r="BC1455" s="550">
        <f>'Report 2'!$AJ303</f>
        <v>0</v>
      </c>
      <c r="BD1455" s="550">
        <f>'Report 2'!$AK303</f>
        <v>0</v>
      </c>
      <c r="BE1455" s="550">
        <f>'Report 2'!$AL303</f>
        <v>0</v>
      </c>
      <c r="BF1455" s="550">
        <f>'Report 2'!$AM303</f>
        <v>0</v>
      </c>
      <c r="BG1455" s="550">
        <f>'Report 2'!$AN303</f>
        <v>0</v>
      </c>
      <c r="BH1455" s="550">
        <f>'Report 2'!$AO303</f>
        <v>0</v>
      </c>
      <c r="BI1455" s="550">
        <f>'Report 2'!$AP303</f>
        <v>0</v>
      </c>
      <c r="CC1455" s="542" t="s">
        <v>669</v>
      </c>
      <c r="CD1455" s="1014" t="s">
        <v>672</v>
      </c>
      <c r="CE1455" s="1014" t="str">
        <f>'Information Input'!$M$14</f>
        <v xml:space="preserve">      -      </v>
      </c>
      <c r="CF1455" s="551" t="s">
        <v>138</v>
      </c>
      <c r="CG1455" s="552">
        <f t="shared" si="239"/>
        <v>43739</v>
      </c>
      <c r="CH1455" s="552">
        <f t="shared" si="240"/>
        <v>43830</v>
      </c>
      <c r="CI1455" s="552">
        <f>'Information Input'!$H$35</f>
        <v>43555</v>
      </c>
      <c r="CJ1455" s="551" t="str">
        <f>'Information Input'!$J$22</f>
        <v>Quarterly</v>
      </c>
      <c r="CK1455" s="552">
        <f>'Information Input'!$H$30</f>
        <v>43555</v>
      </c>
      <c r="CL1455" s="551">
        <f>'Information Input'!$J$18</f>
        <v>2019</v>
      </c>
      <c r="CM1455" s="551" t="s">
        <v>97</v>
      </c>
      <c r="CN1455" s="1014" t="s">
        <v>98</v>
      </c>
      <c r="CO1455" s="542" t="s">
        <v>96</v>
      </c>
      <c r="CP1455" s="542" t="s">
        <v>671</v>
      </c>
      <c r="CQ1455" s="551">
        <v>14</v>
      </c>
      <c r="CR1455" s="542" t="s">
        <v>156</v>
      </c>
      <c r="CS1455" s="542" t="s">
        <v>233</v>
      </c>
      <c r="CT1455" s="1015">
        <f>'Report 1'!$U$18</f>
        <v>0</v>
      </c>
      <c r="CU1455" s="1016">
        <f>SUMIF('Report 4A'!$G$16:$G$95,$CQ1455,'Report 4A'!$AC$16:$AC$95)</f>
        <v>0</v>
      </c>
      <c r="CV1455" s="1017">
        <f t="shared" si="244"/>
        <v>0</v>
      </c>
    </row>
    <row r="1456" spans="2:100">
      <c r="B1456" s="535" t="s">
        <v>669</v>
      </c>
      <c r="C1456" s="536">
        <v>1</v>
      </c>
      <c r="D1456" s="537" t="str">
        <f>'Information Input'!$M$14</f>
        <v xml:space="preserve">      -      </v>
      </c>
      <c r="E1456" s="537" t="s">
        <v>136</v>
      </c>
      <c r="F1456" s="538">
        <f t="shared" si="245"/>
        <v>43556</v>
      </c>
      <c r="G1456" s="538">
        <f t="shared" si="246"/>
        <v>43646</v>
      </c>
      <c r="H1456" s="538">
        <f>'Information Input'!$H$35</f>
        <v>43555</v>
      </c>
      <c r="I1456" s="537" t="str">
        <f>'Information Input'!$J$22</f>
        <v>Quarterly</v>
      </c>
      <c r="J1456" s="538">
        <f>'Information Input'!$H$30</f>
        <v>43555</v>
      </c>
      <c r="K1456" s="537">
        <f>'Information Input'!$J$18</f>
        <v>2019</v>
      </c>
      <c r="L1456" s="539" t="s">
        <v>103</v>
      </c>
      <c r="M1456" s="540" t="s">
        <v>242</v>
      </c>
      <c r="N1456" s="541" t="s">
        <v>242</v>
      </c>
      <c r="O1456" s="542" t="s">
        <v>671</v>
      </c>
      <c r="P1456" s="537">
        <v>26</v>
      </c>
      <c r="Q1456" s="541" t="s">
        <v>168</v>
      </c>
      <c r="R1456" s="541" t="s">
        <v>237</v>
      </c>
      <c r="S1456" s="543">
        <f>'Report 1'!$AW$18</f>
        <v>0</v>
      </c>
      <c r="T1456" s="544">
        <f>'Report 1'!$AW$46</f>
        <v>0</v>
      </c>
      <c r="U1456" s="545">
        <f>'Report 1'!$AW$132</f>
        <v>0</v>
      </c>
      <c r="AL1456" s="546" t="s">
        <v>669</v>
      </c>
      <c r="AM1456" s="547">
        <v>2</v>
      </c>
      <c r="AN1456" s="547" t="str">
        <f>'Information Input'!$M$14</f>
        <v xml:space="preserve">      -      </v>
      </c>
      <c r="AO1456" s="547" t="s">
        <v>139</v>
      </c>
      <c r="AP1456" s="538">
        <f>'Information Input'!$H$33</f>
        <v>43466</v>
      </c>
      <c r="AQ1456" s="538">
        <f>'Information Input'!$H$34</f>
        <v>43555</v>
      </c>
      <c r="AR1456" s="538">
        <f>'Information Input'!$H$35</f>
        <v>43555</v>
      </c>
      <c r="AS1456" s="547" t="str">
        <f>'Information Input'!$J$22</f>
        <v>Quarterly</v>
      </c>
      <c r="AT1456" s="538">
        <f>'Information Input'!$H$30</f>
        <v>43555</v>
      </c>
      <c r="AU1456" s="547">
        <f>'Information Input'!$J$18</f>
        <v>2019</v>
      </c>
      <c r="AV1456" s="547" t="s">
        <v>104</v>
      </c>
      <c r="AW1456" s="547" t="s">
        <v>105</v>
      </c>
      <c r="AX1456" s="547" t="s">
        <v>103</v>
      </c>
      <c r="AY1456" s="548" t="s">
        <v>671</v>
      </c>
      <c r="AZ1456" s="547">
        <v>27</v>
      </c>
      <c r="BA1456" s="549" t="s">
        <v>169</v>
      </c>
      <c r="BB1456" s="543" t="s">
        <v>235</v>
      </c>
      <c r="BC1456" s="550">
        <f>'Report 2'!$AJ304</f>
        <v>0</v>
      </c>
      <c r="BD1456" s="550">
        <f>'Report 2'!$AK304</f>
        <v>0</v>
      </c>
      <c r="BE1456" s="550">
        <f>'Report 2'!$AL304</f>
        <v>0</v>
      </c>
      <c r="BF1456" s="550">
        <f>'Report 2'!$AM304</f>
        <v>0</v>
      </c>
      <c r="BG1456" s="550">
        <f>'Report 2'!$AN304</f>
        <v>0</v>
      </c>
      <c r="BH1456" s="550">
        <f>'Report 2'!$AO304</f>
        <v>0</v>
      </c>
      <c r="BI1456" s="550">
        <f>'Report 2'!$AP304</f>
        <v>0</v>
      </c>
      <c r="CC1456" s="542" t="s">
        <v>669</v>
      </c>
      <c r="CD1456" s="1014" t="s">
        <v>672</v>
      </c>
      <c r="CE1456" s="1014" t="str">
        <f>'Information Input'!$M$14</f>
        <v xml:space="preserve">      -      </v>
      </c>
      <c r="CF1456" s="551" t="s">
        <v>138</v>
      </c>
      <c r="CG1456" s="552">
        <f t="shared" si="239"/>
        <v>43739</v>
      </c>
      <c r="CH1456" s="552">
        <f t="shared" si="240"/>
        <v>43830</v>
      </c>
      <c r="CI1456" s="552">
        <f>'Information Input'!$H$35</f>
        <v>43555</v>
      </c>
      <c r="CJ1456" s="551" t="str">
        <f>'Information Input'!$J$22</f>
        <v>Quarterly</v>
      </c>
      <c r="CK1456" s="552">
        <f>'Information Input'!$H$30</f>
        <v>43555</v>
      </c>
      <c r="CL1456" s="551">
        <f>'Information Input'!$J$18</f>
        <v>2019</v>
      </c>
      <c r="CM1456" s="551" t="s">
        <v>97</v>
      </c>
      <c r="CN1456" s="1014" t="s">
        <v>98</v>
      </c>
      <c r="CO1456" s="542" t="s">
        <v>96</v>
      </c>
      <c r="CP1456" s="542" t="s">
        <v>671</v>
      </c>
      <c r="CQ1456" s="551">
        <v>15</v>
      </c>
      <c r="CR1456" s="542" t="s">
        <v>157</v>
      </c>
      <c r="CS1456" s="542" t="s">
        <v>234</v>
      </c>
      <c r="CT1456" s="1015">
        <f>'Report 1'!$U$18</f>
        <v>0</v>
      </c>
      <c r="CU1456" s="1016">
        <f>SUMIF('Report 4A'!$G$16:$G$95,$CQ1456,'Report 4A'!$AC$16:$AC$95)</f>
        <v>0</v>
      </c>
      <c r="CV1456" s="1017">
        <f t="shared" si="244"/>
        <v>0</v>
      </c>
    </row>
    <row r="1457" spans="2:100">
      <c r="B1457" s="535" t="s">
        <v>669</v>
      </c>
      <c r="C1457" s="536">
        <v>1</v>
      </c>
      <c r="D1457" s="537" t="str">
        <f>'Information Input'!$M$14</f>
        <v xml:space="preserve">      -      </v>
      </c>
      <c r="E1457" s="537" t="s">
        <v>136</v>
      </c>
      <c r="F1457" s="538">
        <f t="shared" si="245"/>
        <v>43556</v>
      </c>
      <c r="G1457" s="538">
        <f t="shared" si="246"/>
        <v>43646</v>
      </c>
      <c r="H1457" s="538">
        <f>'Information Input'!$H$35</f>
        <v>43555</v>
      </c>
      <c r="I1457" s="537" t="str">
        <f>'Information Input'!$J$22</f>
        <v>Quarterly</v>
      </c>
      <c r="J1457" s="538">
        <f>'Information Input'!$H$30</f>
        <v>43555</v>
      </c>
      <c r="K1457" s="537">
        <f>'Information Input'!$J$18</f>
        <v>2019</v>
      </c>
      <c r="L1457" s="539" t="s">
        <v>103</v>
      </c>
      <c r="M1457" s="540" t="s">
        <v>242</v>
      </c>
      <c r="N1457" s="541" t="s">
        <v>242</v>
      </c>
      <c r="O1457" s="542" t="s">
        <v>671</v>
      </c>
      <c r="P1457" s="537">
        <v>27</v>
      </c>
      <c r="Q1457" s="541" t="s">
        <v>169</v>
      </c>
      <c r="R1457" s="541" t="s">
        <v>235</v>
      </c>
      <c r="S1457" s="543">
        <f>'Report 1'!$AW$18</f>
        <v>0</v>
      </c>
      <c r="T1457" s="544">
        <f>'Report 1'!$AW$47</f>
        <v>0</v>
      </c>
      <c r="U1457" s="545">
        <f>'Report 1'!$AW$133</f>
        <v>0</v>
      </c>
      <c r="AL1457" s="546" t="s">
        <v>669</v>
      </c>
      <c r="AM1457" s="547">
        <v>2</v>
      </c>
      <c r="AN1457" s="547" t="str">
        <f>'Information Input'!$M$14</f>
        <v xml:space="preserve">      -      </v>
      </c>
      <c r="AO1457" s="547" t="s">
        <v>139</v>
      </c>
      <c r="AP1457" s="538">
        <f>'Information Input'!$H$33</f>
        <v>43466</v>
      </c>
      <c r="AQ1457" s="538">
        <f>'Information Input'!$H$34</f>
        <v>43555</v>
      </c>
      <c r="AR1457" s="538">
        <f>'Information Input'!$H$35</f>
        <v>43555</v>
      </c>
      <c r="AS1457" s="547" t="str">
        <f>'Information Input'!$J$22</f>
        <v>Quarterly</v>
      </c>
      <c r="AT1457" s="538">
        <f>'Information Input'!$H$30</f>
        <v>43555</v>
      </c>
      <c r="AU1457" s="547">
        <f>'Information Input'!$J$18</f>
        <v>2019</v>
      </c>
      <c r="AV1457" s="547" t="s">
        <v>104</v>
      </c>
      <c r="AW1457" s="547" t="s">
        <v>105</v>
      </c>
      <c r="AX1457" s="547" t="s">
        <v>103</v>
      </c>
      <c r="AY1457" s="548" t="s">
        <v>671</v>
      </c>
      <c r="AZ1457" s="547">
        <v>28</v>
      </c>
      <c r="BA1457" s="549" t="s">
        <v>170</v>
      </c>
      <c r="BB1457" s="543" t="s">
        <v>235</v>
      </c>
      <c r="BC1457" s="550">
        <f>'Report 2'!$AJ305</f>
        <v>0</v>
      </c>
      <c r="BD1457" s="550">
        <f>'Report 2'!$AK305</f>
        <v>0</v>
      </c>
      <c r="BE1457" s="550">
        <f>'Report 2'!$AL305</f>
        <v>0</v>
      </c>
      <c r="BF1457" s="550">
        <f>'Report 2'!$AM305</f>
        <v>0</v>
      </c>
      <c r="BG1457" s="550">
        <f>'Report 2'!$AN305</f>
        <v>0</v>
      </c>
      <c r="BH1457" s="550">
        <f>'Report 2'!$AO305</f>
        <v>0</v>
      </c>
      <c r="BI1457" s="550">
        <f>'Report 2'!$AP305</f>
        <v>0</v>
      </c>
      <c r="CC1457" s="542" t="s">
        <v>669</v>
      </c>
      <c r="CD1457" s="1014" t="s">
        <v>672</v>
      </c>
      <c r="CE1457" s="1014" t="str">
        <f>'Information Input'!$M$14</f>
        <v xml:space="preserve">      -      </v>
      </c>
      <c r="CF1457" s="551" t="s">
        <v>138</v>
      </c>
      <c r="CG1457" s="552">
        <f t="shared" si="239"/>
        <v>43739</v>
      </c>
      <c r="CH1457" s="552">
        <f t="shared" si="240"/>
        <v>43830</v>
      </c>
      <c r="CI1457" s="552">
        <f>'Information Input'!$H$35</f>
        <v>43555</v>
      </c>
      <c r="CJ1457" s="551" t="str">
        <f>'Information Input'!$J$22</f>
        <v>Quarterly</v>
      </c>
      <c r="CK1457" s="552">
        <f>'Information Input'!$H$30</f>
        <v>43555</v>
      </c>
      <c r="CL1457" s="551">
        <f>'Information Input'!$J$18</f>
        <v>2019</v>
      </c>
      <c r="CM1457" s="551" t="s">
        <v>97</v>
      </c>
      <c r="CN1457" s="1014" t="s">
        <v>98</v>
      </c>
      <c r="CO1457" s="542" t="s">
        <v>96</v>
      </c>
      <c r="CP1457" s="542" t="s">
        <v>671</v>
      </c>
      <c r="CQ1457" s="551">
        <v>16</v>
      </c>
      <c r="CR1457" s="542" t="s">
        <v>158</v>
      </c>
      <c r="CS1457" s="542" t="s">
        <v>235</v>
      </c>
      <c r="CT1457" s="1015">
        <f>'Report 1'!$U$18</f>
        <v>0</v>
      </c>
      <c r="CU1457" s="1016">
        <f>SUMIF('Report 4A'!$G$16:$G$95,$CQ1457,'Report 4A'!$AC$16:$AC$95)</f>
        <v>0</v>
      </c>
      <c r="CV1457" s="1017">
        <f t="shared" si="244"/>
        <v>0</v>
      </c>
    </row>
    <row r="1458" spans="2:100">
      <c r="B1458" s="535" t="s">
        <v>669</v>
      </c>
      <c r="C1458" s="536">
        <v>1</v>
      </c>
      <c r="D1458" s="537" t="str">
        <f>'Information Input'!$M$14</f>
        <v xml:space="preserve">      -      </v>
      </c>
      <c r="E1458" s="537" t="s">
        <v>136</v>
      </c>
      <c r="F1458" s="538">
        <f t="shared" si="245"/>
        <v>43556</v>
      </c>
      <c r="G1458" s="538">
        <f t="shared" si="246"/>
        <v>43646</v>
      </c>
      <c r="H1458" s="538">
        <f>'Information Input'!$H$35</f>
        <v>43555</v>
      </c>
      <c r="I1458" s="537" t="str">
        <f>'Information Input'!$J$22</f>
        <v>Quarterly</v>
      </c>
      <c r="J1458" s="538">
        <f>'Information Input'!$H$30</f>
        <v>43555</v>
      </c>
      <c r="K1458" s="537">
        <f>'Information Input'!$J$18</f>
        <v>2019</v>
      </c>
      <c r="L1458" s="539" t="s">
        <v>103</v>
      </c>
      <c r="M1458" s="540" t="s">
        <v>242</v>
      </c>
      <c r="N1458" s="541" t="s">
        <v>242</v>
      </c>
      <c r="O1458" s="542" t="s">
        <v>671</v>
      </c>
      <c r="P1458" s="537">
        <v>28</v>
      </c>
      <c r="Q1458" s="541" t="s">
        <v>170</v>
      </c>
      <c r="R1458" s="541" t="s">
        <v>235</v>
      </c>
      <c r="S1458" s="543">
        <f>'Report 1'!$AW$18</f>
        <v>0</v>
      </c>
      <c r="T1458" s="544">
        <f>'Report 1'!$AW$48</f>
        <v>0</v>
      </c>
      <c r="U1458" s="545">
        <f>'Report 1'!$AW$134</f>
        <v>0</v>
      </c>
      <c r="AL1458" s="546" t="s">
        <v>669</v>
      </c>
      <c r="AM1458" s="547">
        <v>2</v>
      </c>
      <c r="AN1458" s="547" t="str">
        <f>'Information Input'!$M$14</f>
        <v xml:space="preserve">      -      </v>
      </c>
      <c r="AO1458" s="547" t="s">
        <v>139</v>
      </c>
      <c r="AP1458" s="538">
        <f>'Information Input'!$H$33</f>
        <v>43466</v>
      </c>
      <c r="AQ1458" s="538">
        <f>'Information Input'!$H$34</f>
        <v>43555</v>
      </c>
      <c r="AR1458" s="538">
        <f>'Information Input'!$H$35</f>
        <v>43555</v>
      </c>
      <c r="AS1458" s="547" t="str">
        <f>'Information Input'!$J$22</f>
        <v>Quarterly</v>
      </c>
      <c r="AT1458" s="538">
        <f>'Information Input'!$H$30</f>
        <v>43555</v>
      </c>
      <c r="AU1458" s="547">
        <f>'Information Input'!$J$18</f>
        <v>2019</v>
      </c>
      <c r="AV1458" s="547" t="s">
        <v>104</v>
      </c>
      <c r="AW1458" s="547" t="s">
        <v>105</v>
      </c>
      <c r="AX1458" s="547" t="s">
        <v>103</v>
      </c>
      <c r="AY1458" s="548" t="s">
        <v>671</v>
      </c>
      <c r="AZ1458" s="547">
        <v>29</v>
      </c>
      <c r="BA1458" s="549" t="s">
        <v>171</v>
      </c>
      <c r="BB1458" s="543" t="s">
        <v>238</v>
      </c>
      <c r="BC1458" s="550">
        <f>'Report 2'!$AJ306</f>
        <v>0</v>
      </c>
      <c r="BD1458" s="550">
        <f>'Report 2'!$AK306</f>
        <v>0</v>
      </c>
      <c r="BE1458" s="550">
        <f>'Report 2'!$AL306</f>
        <v>0</v>
      </c>
      <c r="BF1458" s="550">
        <f>'Report 2'!$AM306</f>
        <v>0</v>
      </c>
      <c r="BG1458" s="550">
        <f>'Report 2'!$AN306</f>
        <v>0</v>
      </c>
      <c r="BH1458" s="550">
        <f>'Report 2'!$AO306</f>
        <v>0</v>
      </c>
      <c r="BI1458" s="550">
        <f>'Report 2'!$AP306</f>
        <v>0</v>
      </c>
      <c r="CC1458" s="542" t="s">
        <v>669</v>
      </c>
      <c r="CD1458" s="1014" t="s">
        <v>672</v>
      </c>
      <c r="CE1458" s="1014" t="str">
        <f>'Information Input'!$M$14</f>
        <v xml:space="preserve">      -      </v>
      </c>
      <c r="CF1458" s="551" t="s">
        <v>138</v>
      </c>
      <c r="CG1458" s="552">
        <f t="shared" si="239"/>
        <v>43739</v>
      </c>
      <c r="CH1458" s="552">
        <f t="shared" si="240"/>
        <v>43830</v>
      </c>
      <c r="CI1458" s="552">
        <f>'Information Input'!$H$35</f>
        <v>43555</v>
      </c>
      <c r="CJ1458" s="551" t="str">
        <f>'Information Input'!$J$22</f>
        <v>Quarterly</v>
      </c>
      <c r="CK1458" s="552">
        <f>'Information Input'!$H$30</f>
        <v>43555</v>
      </c>
      <c r="CL1458" s="551">
        <f>'Information Input'!$J$18</f>
        <v>2019</v>
      </c>
      <c r="CM1458" s="551" t="s">
        <v>97</v>
      </c>
      <c r="CN1458" s="1014" t="s">
        <v>98</v>
      </c>
      <c r="CO1458" s="542" t="s">
        <v>96</v>
      </c>
      <c r="CP1458" s="542" t="s">
        <v>671</v>
      </c>
      <c r="CQ1458" s="551">
        <v>17</v>
      </c>
      <c r="CR1458" s="542" t="s">
        <v>159</v>
      </c>
      <c r="CS1458" s="542" t="s">
        <v>235</v>
      </c>
      <c r="CT1458" s="1015">
        <f>'Report 1'!$U$18</f>
        <v>0</v>
      </c>
      <c r="CU1458" s="1016">
        <f>SUMIF('Report 4A'!$G$16:$G$95,$CQ1458,'Report 4A'!$AC$16:$AC$95)</f>
        <v>0</v>
      </c>
      <c r="CV1458" s="1017">
        <f t="shared" si="244"/>
        <v>0</v>
      </c>
    </row>
    <row r="1459" spans="2:100">
      <c r="B1459" s="535" t="s">
        <v>669</v>
      </c>
      <c r="C1459" s="536">
        <v>1</v>
      </c>
      <c r="D1459" s="537" t="str">
        <f>'Information Input'!$M$14</f>
        <v xml:space="preserve">      -      </v>
      </c>
      <c r="E1459" s="537" t="s">
        <v>136</v>
      </c>
      <c r="F1459" s="538">
        <f t="shared" si="245"/>
        <v>43556</v>
      </c>
      <c r="G1459" s="538">
        <f t="shared" si="246"/>
        <v>43646</v>
      </c>
      <c r="H1459" s="538">
        <f>'Information Input'!$H$35</f>
        <v>43555</v>
      </c>
      <c r="I1459" s="537" t="str">
        <f>'Information Input'!$J$22</f>
        <v>Quarterly</v>
      </c>
      <c r="J1459" s="538">
        <f>'Information Input'!$H$30</f>
        <v>43555</v>
      </c>
      <c r="K1459" s="537">
        <f>'Information Input'!$J$18</f>
        <v>2019</v>
      </c>
      <c r="L1459" s="539" t="s">
        <v>103</v>
      </c>
      <c r="M1459" s="540" t="s">
        <v>242</v>
      </c>
      <c r="N1459" s="541" t="s">
        <v>242</v>
      </c>
      <c r="O1459" s="542" t="s">
        <v>671</v>
      </c>
      <c r="P1459" s="537">
        <v>29</v>
      </c>
      <c r="Q1459" s="541" t="s">
        <v>171</v>
      </c>
      <c r="R1459" s="541" t="s">
        <v>238</v>
      </c>
      <c r="S1459" s="543">
        <f>'Report 1'!$AW$18</f>
        <v>0</v>
      </c>
      <c r="T1459" s="544">
        <f>'Report 1'!$AW$49</f>
        <v>0</v>
      </c>
      <c r="U1459" s="545">
        <f>'Report 1'!$AW$135</f>
        <v>0</v>
      </c>
      <c r="AL1459" s="546" t="s">
        <v>669</v>
      </c>
      <c r="AM1459" s="547">
        <v>2</v>
      </c>
      <c r="AN1459" s="547" t="str">
        <f>'Information Input'!$M$14</f>
        <v xml:space="preserve">      -      </v>
      </c>
      <c r="AO1459" s="547" t="s">
        <v>139</v>
      </c>
      <c r="AP1459" s="538">
        <f>'Information Input'!$H$33</f>
        <v>43466</v>
      </c>
      <c r="AQ1459" s="538">
        <f>'Information Input'!$H$34</f>
        <v>43555</v>
      </c>
      <c r="AR1459" s="538">
        <f>'Information Input'!$H$35</f>
        <v>43555</v>
      </c>
      <c r="AS1459" s="547" t="str">
        <f>'Information Input'!$J$22</f>
        <v>Quarterly</v>
      </c>
      <c r="AT1459" s="538">
        <f>'Information Input'!$H$30</f>
        <v>43555</v>
      </c>
      <c r="AU1459" s="547">
        <f>'Information Input'!$J$18</f>
        <v>2019</v>
      </c>
      <c r="AV1459" s="547" t="s">
        <v>104</v>
      </c>
      <c r="AW1459" s="547" t="s">
        <v>105</v>
      </c>
      <c r="AX1459" s="547" t="s">
        <v>103</v>
      </c>
      <c r="AY1459" s="548" t="s">
        <v>671</v>
      </c>
      <c r="AZ1459" s="547">
        <v>30</v>
      </c>
      <c r="BA1459" s="549" t="s">
        <v>172</v>
      </c>
      <c r="BB1459" s="543" t="s">
        <v>238</v>
      </c>
      <c r="BC1459" s="550">
        <f>'Report 2'!$AJ307</f>
        <v>0</v>
      </c>
      <c r="BD1459" s="550">
        <f>'Report 2'!$AK307</f>
        <v>0</v>
      </c>
      <c r="BE1459" s="550">
        <f>'Report 2'!$AL307</f>
        <v>0</v>
      </c>
      <c r="BF1459" s="550">
        <f>'Report 2'!$AM307</f>
        <v>0</v>
      </c>
      <c r="BG1459" s="550">
        <f>'Report 2'!$AN307</f>
        <v>0</v>
      </c>
      <c r="BH1459" s="550">
        <f>'Report 2'!$AO307</f>
        <v>0</v>
      </c>
      <c r="BI1459" s="550">
        <f>'Report 2'!$AP307</f>
        <v>0</v>
      </c>
      <c r="CC1459" s="542" t="s">
        <v>669</v>
      </c>
      <c r="CD1459" s="1014" t="s">
        <v>672</v>
      </c>
      <c r="CE1459" s="1014" t="str">
        <f>'Information Input'!$M$14</f>
        <v xml:space="preserve">      -      </v>
      </c>
      <c r="CF1459" s="551" t="s">
        <v>138</v>
      </c>
      <c r="CG1459" s="552">
        <f t="shared" si="239"/>
        <v>43739</v>
      </c>
      <c r="CH1459" s="552">
        <f t="shared" si="240"/>
        <v>43830</v>
      </c>
      <c r="CI1459" s="552">
        <f>'Information Input'!$H$35</f>
        <v>43555</v>
      </c>
      <c r="CJ1459" s="551" t="str">
        <f>'Information Input'!$J$22</f>
        <v>Quarterly</v>
      </c>
      <c r="CK1459" s="552">
        <f>'Information Input'!$H$30</f>
        <v>43555</v>
      </c>
      <c r="CL1459" s="551">
        <f>'Information Input'!$J$18</f>
        <v>2019</v>
      </c>
      <c r="CM1459" s="551" t="s">
        <v>97</v>
      </c>
      <c r="CN1459" s="1014" t="s">
        <v>98</v>
      </c>
      <c r="CO1459" s="542" t="s">
        <v>96</v>
      </c>
      <c r="CP1459" s="542" t="s">
        <v>671</v>
      </c>
      <c r="CQ1459" s="551">
        <v>18</v>
      </c>
      <c r="CR1459" s="542" t="s">
        <v>160</v>
      </c>
      <c r="CS1459" s="542" t="s">
        <v>235</v>
      </c>
      <c r="CT1459" s="1015">
        <f>'Report 1'!$U$18</f>
        <v>0</v>
      </c>
      <c r="CU1459" s="1016">
        <f>SUMIF('Report 4A'!$G$16:$G$95,$CQ1459,'Report 4A'!$AC$16:$AC$95)</f>
        <v>0</v>
      </c>
      <c r="CV1459" s="1017">
        <f t="shared" si="244"/>
        <v>0</v>
      </c>
    </row>
    <row r="1460" spans="2:100">
      <c r="B1460" s="535" t="s">
        <v>669</v>
      </c>
      <c r="C1460" s="536">
        <v>1</v>
      </c>
      <c r="D1460" s="537" t="str">
        <f>'Information Input'!$M$14</f>
        <v xml:space="preserve">      -      </v>
      </c>
      <c r="E1460" s="537" t="s">
        <v>136</v>
      </c>
      <c r="F1460" s="538">
        <f t="shared" si="245"/>
        <v>43556</v>
      </c>
      <c r="G1460" s="538">
        <f t="shared" si="246"/>
        <v>43646</v>
      </c>
      <c r="H1460" s="538">
        <f>'Information Input'!$H$35</f>
        <v>43555</v>
      </c>
      <c r="I1460" s="537" t="str">
        <f>'Information Input'!$J$22</f>
        <v>Quarterly</v>
      </c>
      <c r="J1460" s="538">
        <f>'Information Input'!$H$30</f>
        <v>43555</v>
      </c>
      <c r="K1460" s="537">
        <f>'Information Input'!$J$18</f>
        <v>2019</v>
      </c>
      <c r="L1460" s="539" t="s">
        <v>103</v>
      </c>
      <c r="M1460" s="540" t="s">
        <v>242</v>
      </c>
      <c r="N1460" s="541" t="s">
        <v>242</v>
      </c>
      <c r="O1460" s="542" t="s">
        <v>671</v>
      </c>
      <c r="P1460" s="537">
        <v>30</v>
      </c>
      <c r="Q1460" s="541" t="s">
        <v>172</v>
      </c>
      <c r="R1460" s="541" t="s">
        <v>238</v>
      </c>
      <c r="S1460" s="543">
        <f>'Report 1'!$AW$18</f>
        <v>0</v>
      </c>
      <c r="T1460" s="544">
        <f>'Report 1'!$AW$50</f>
        <v>0</v>
      </c>
      <c r="U1460" s="545">
        <f>'Report 1'!$AW$136</f>
        <v>0</v>
      </c>
      <c r="AL1460" s="546" t="s">
        <v>669</v>
      </c>
      <c r="AM1460" s="547">
        <v>2</v>
      </c>
      <c r="AN1460" s="547" t="str">
        <f>'Information Input'!$M$14</f>
        <v xml:space="preserve">      -      </v>
      </c>
      <c r="AO1460" s="547" t="s">
        <v>139</v>
      </c>
      <c r="AP1460" s="538">
        <f>'Information Input'!$H$33</f>
        <v>43466</v>
      </c>
      <c r="AQ1460" s="538">
        <f>'Information Input'!$H$34</f>
        <v>43555</v>
      </c>
      <c r="AR1460" s="538">
        <f>'Information Input'!$H$35</f>
        <v>43555</v>
      </c>
      <c r="AS1460" s="547" t="str">
        <f>'Information Input'!$J$22</f>
        <v>Quarterly</v>
      </c>
      <c r="AT1460" s="538">
        <f>'Information Input'!$H$30</f>
        <v>43555</v>
      </c>
      <c r="AU1460" s="547">
        <f>'Information Input'!$J$18</f>
        <v>2019</v>
      </c>
      <c r="AV1460" s="547" t="s">
        <v>104</v>
      </c>
      <c r="AW1460" s="547" t="s">
        <v>105</v>
      </c>
      <c r="AX1460" s="547" t="s">
        <v>103</v>
      </c>
      <c r="AY1460" s="548" t="s">
        <v>671</v>
      </c>
      <c r="AZ1460" s="547">
        <v>31</v>
      </c>
      <c r="BA1460" s="549" t="s">
        <v>173</v>
      </c>
      <c r="BB1460" s="543" t="s">
        <v>233</v>
      </c>
      <c r="BC1460" s="550">
        <f>'Report 2'!$AJ308</f>
        <v>0</v>
      </c>
      <c r="BD1460" s="550">
        <f>'Report 2'!$AK308</f>
        <v>0</v>
      </c>
      <c r="BE1460" s="550">
        <f>'Report 2'!$AL308</f>
        <v>0</v>
      </c>
      <c r="BF1460" s="550">
        <f>'Report 2'!$AM308</f>
        <v>0</v>
      </c>
      <c r="BG1460" s="550">
        <f>'Report 2'!$AN308</f>
        <v>0</v>
      </c>
      <c r="BH1460" s="550">
        <f>'Report 2'!$AO308</f>
        <v>0</v>
      </c>
      <c r="BI1460" s="550">
        <f>'Report 2'!$AP308</f>
        <v>0</v>
      </c>
      <c r="CC1460" s="542" t="s">
        <v>669</v>
      </c>
      <c r="CD1460" s="1014" t="s">
        <v>672</v>
      </c>
      <c r="CE1460" s="1014" t="str">
        <f>'Information Input'!$M$14</f>
        <v xml:space="preserve">      -      </v>
      </c>
      <c r="CF1460" s="551" t="s">
        <v>138</v>
      </c>
      <c r="CG1460" s="552">
        <f t="shared" ref="CG1460:CG1523" si="248">DATE(CL1460,10,1)</f>
        <v>43739</v>
      </c>
      <c r="CH1460" s="552">
        <f t="shared" ref="CH1460:CH1523" si="249">DATE(CL1460,12,31)</f>
        <v>43830</v>
      </c>
      <c r="CI1460" s="552">
        <f>'Information Input'!$H$35</f>
        <v>43555</v>
      </c>
      <c r="CJ1460" s="551" t="str">
        <f>'Information Input'!$J$22</f>
        <v>Quarterly</v>
      </c>
      <c r="CK1460" s="552">
        <f>'Information Input'!$H$30</f>
        <v>43555</v>
      </c>
      <c r="CL1460" s="551">
        <f>'Information Input'!$J$18</f>
        <v>2019</v>
      </c>
      <c r="CM1460" s="551" t="s">
        <v>97</v>
      </c>
      <c r="CN1460" s="1014" t="s">
        <v>98</v>
      </c>
      <c r="CO1460" s="542" t="s">
        <v>96</v>
      </c>
      <c r="CP1460" s="542" t="s">
        <v>671</v>
      </c>
      <c r="CQ1460" s="551">
        <v>19</v>
      </c>
      <c r="CR1460" s="542" t="s">
        <v>161</v>
      </c>
      <c r="CS1460" s="542" t="s">
        <v>235</v>
      </c>
      <c r="CT1460" s="1015">
        <f>'Report 1'!$U$18</f>
        <v>0</v>
      </c>
      <c r="CU1460" s="1016">
        <f>SUMIF('Report 4A'!$G$16:$G$95,$CQ1460,'Report 4A'!$AC$16:$AC$95)</f>
        <v>0</v>
      </c>
      <c r="CV1460" s="1017">
        <f t="shared" si="244"/>
        <v>0</v>
      </c>
    </row>
    <row r="1461" spans="2:100">
      <c r="B1461" s="535" t="s">
        <v>669</v>
      </c>
      <c r="C1461" s="536">
        <v>1</v>
      </c>
      <c r="D1461" s="537" t="str">
        <f>'Information Input'!$M$14</f>
        <v xml:space="preserve">      -      </v>
      </c>
      <c r="E1461" s="537" t="s">
        <v>136</v>
      </c>
      <c r="F1461" s="538">
        <f t="shared" si="245"/>
        <v>43556</v>
      </c>
      <c r="G1461" s="538">
        <f t="shared" si="246"/>
        <v>43646</v>
      </c>
      <c r="H1461" s="538">
        <f>'Information Input'!$H$35</f>
        <v>43555</v>
      </c>
      <c r="I1461" s="537" t="str">
        <f>'Information Input'!$J$22</f>
        <v>Quarterly</v>
      </c>
      <c r="J1461" s="538">
        <f>'Information Input'!$H$30</f>
        <v>43555</v>
      </c>
      <c r="K1461" s="537">
        <f>'Information Input'!$J$18</f>
        <v>2019</v>
      </c>
      <c r="L1461" s="539" t="s">
        <v>103</v>
      </c>
      <c r="M1461" s="540" t="s">
        <v>242</v>
      </c>
      <c r="N1461" s="541" t="s">
        <v>242</v>
      </c>
      <c r="O1461" s="542" t="s">
        <v>671</v>
      </c>
      <c r="P1461" s="537">
        <v>31</v>
      </c>
      <c r="Q1461" s="541" t="s">
        <v>173</v>
      </c>
      <c r="R1461" s="541" t="s">
        <v>233</v>
      </c>
      <c r="S1461" s="543">
        <f>'Report 1'!$AW$18</f>
        <v>0</v>
      </c>
      <c r="T1461" s="544">
        <f>'Report 1'!$AW$51</f>
        <v>0</v>
      </c>
      <c r="U1461" s="545">
        <f>'Report 1'!$AW$137</f>
        <v>0</v>
      </c>
      <c r="AL1461" s="546" t="s">
        <v>669</v>
      </c>
      <c r="AM1461" s="547">
        <v>2</v>
      </c>
      <c r="AN1461" s="547" t="str">
        <f>'Information Input'!$M$14</f>
        <v xml:space="preserve">      -      </v>
      </c>
      <c r="AO1461" s="547" t="s">
        <v>139</v>
      </c>
      <c r="AP1461" s="538">
        <f>'Information Input'!$H$33</f>
        <v>43466</v>
      </c>
      <c r="AQ1461" s="538">
        <f>'Information Input'!$H$34</f>
        <v>43555</v>
      </c>
      <c r="AR1461" s="538">
        <f>'Information Input'!$H$35</f>
        <v>43555</v>
      </c>
      <c r="AS1461" s="547" t="str">
        <f>'Information Input'!$J$22</f>
        <v>Quarterly</v>
      </c>
      <c r="AT1461" s="538">
        <f>'Information Input'!$H$30</f>
        <v>43555</v>
      </c>
      <c r="AU1461" s="547">
        <f>'Information Input'!$J$18</f>
        <v>2019</v>
      </c>
      <c r="AV1461" s="547" t="s">
        <v>104</v>
      </c>
      <c r="AW1461" s="547" t="s">
        <v>105</v>
      </c>
      <c r="AX1461" s="547" t="s">
        <v>103</v>
      </c>
      <c r="AY1461" s="548" t="s">
        <v>671</v>
      </c>
      <c r="AZ1461" s="547">
        <v>32</v>
      </c>
      <c r="BA1461" s="549" t="s">
        <v>174</v>
      </c>
      <c r="BB1461" s="543" t="s">
        <v>238</v>
      </c>
      <c r="BC1461" s="550">
        <f>'Report 2'!$AJ309</f>
        <v>0</v>
      </c>
      <c r="BD1461" s="550">
        <f>'Report 2'!$AK309</f>
        <v>0</v>
      </c>
      <c r="BE1461" s="550">
        <f>'Report 2'!$AL309</f>
        <v>0</v>
      </c>
      <c r="BF1461" s="550">
        <f>'Report 2'!$AM309</f>
        <v>0</v>
      </c>
      <c r="BG1461" s="550">
        <f>'Report 2'!$AN309</f>
        <v>0</v>
      </c>
      <c r="BH1461" s="550">
        <f>'Report 2'!$AO309</f>
        <v>0</v>
      </c>
      <c r="BI1461" s="550">
        <f>'Report 2'!$AP309</f>
        <v>0</v>
      </c>
      <c r="CC1461" s="542" t="s">
        <v>669</v>
      </c>
      <c r="CD1461" s="1014" t="s">
        <v>672</v>
      </c>
      <c r="CE1461" s="1014" t="str">
        <f>'Information Input'!$M$14</f>
        <v xml:space="preserve">      -      </v>
      </c>
      <c r="CF1461" s="551" t="s">
        <v>138</v>
      </c>
      <c r="CG1461" s="552">
        <f t="shared" si="248"/>
        <v>43739</v>
      </c>
      <c r="CH1461" s="552">
        <f t="shared" si="249"/>
        <v>43830</v>
      </c>
      <c r="CI1461" s="552">
        <f>'Information Input'!$H$35</f>
        <v>43555</v>
      </c>
      <c r="CJ1461" s="551" t="str">
        <f>'Information Input'!$J$22</f>
        <v>Quarterly</v>
      </c>
      <c r="CK1461" s="552">
        <f>'Information Input'!$H$30</f>
        <v>43555</v>
      </c>
      <c r="CL1461" s="551">
        <f>'Information Input'!$J$18</f>
        <v>2019</v>
      </c>
      <c r="CM1461" s="551" t="s">
        <v>97</v>
      </c>
      <c r="CN1461" s="1014" t="s">
        <v>98</v>
      </c>
      <c r="CO1461" s="542" t="s">
        <v>96</v>
      </c>
      <c r="CP1461" s="542" t="s">
        <v>671</v>
      </c>
      <c r="CQ1461" s="551">
        <v>20</v>
      </c>
      <c r="CR1461" s="542" t="s">
        <v>162</v>
      </c>
      <c r="CS1461" s="542" t="s">
        <v>235</v>
      </c>
      <c r="CT1461" s="1015">
        <f>'Report 1'!$U$18</f>
        <v>0</v>
      </c>
      <c r="CU1461" s="1016">
        <f>SUMIF('Report 4A'!$G$16:$G$95,$CQ1461,'Report 4A'!$AC$16:$AC$95)</f>
        <v>0</v>
      </c>
      <c r="CV1461" s="1017">
        <f t="shared" si="244"/>
        <v>0</v>
      </c>
    </row>
    <row r="1462" spans="2:100">
      <c r="B1462" s="535" t="s">
        <v>669</v>
      </c>
      <c r="C1462" s="536">
        <v>1</v>
      </c>
      <c r="D1462" s="537" t="str">
        <f>'Information Input'!$M$14</f>
        <v xml:space="preserve">      -      </v>
      </c>
      <c r="E1462" s="537" t="s">
        <v>136</v>
      </c>
      <c r="F1462" s="538">
        <f t="shared" si="245"/>
        <v>43556</v>
      </c>
      <c r="G1462" s="538">
        <f t="shared" si="246"/>
        <v>43646</v>
      </c>
      <c r="H1462" s="538">
        <f>'Information Input'!$H$35</f>
        <v>43555</v>
      </c>
      <c r="I1462" s="537" t="str">
        <f>'Information Input'!$J$22</f>
        <v>Quarterly</v>
      </c>
      <c r="J1462" s="538">
        <f>'Information Input'!$H$30</f>
        <v>43555</v>
      </c>
      <c r="K1462" s="537">
        <f>'Information Input'!$J$18</f>
        <v>2019</v>
      </c>
      <c r="L1462" s="539" t="s">
        <v>103</v>
      </c>
      <c r="M1462" s="540" t="s">
        <v>242</v>
      </c>
      <c r="N1462" s="541" t="s">
        <v>242</v>
      </c>
      <c r="O1462" s="542" t="s">
        <v>671</v>
      </c>
      <c r="P1462" s="537">
        <v>32</v>
      </c>
      <c r="Q1462" s="541" t="s">
        <v>174</v>
      </c>
      <c r="R1462" s="541" t="s">
        <v>238</v>
      </c>
      <c r="S1462" s="543">
        <f>'Report 1'!$AW$18</f>
        <v>0</v>
      </c>
      <c r="T1462" s="544">
        <f>'Report 1'!$AW$52</f>
        <v>0</v>
      </c>
      <c r="U1462" s="545">
        <f>'Report 1'!$AW$138</f>
        <v>0</v>
      </c>
      <c r="AL1462" s="546" t="s">
        <v>669</v>
      </c>
      <c r="AM1462" s="547">
        <v>2</v>
      </c>
      <c r="AN1462" s="547" t="str">
        <f>'Information Input'!$M$14</f>
        <v xml:space="preserve">      -      </v>
      </c>
      <c r="AO1462" s="547" t="s">
        <v>139</v>
      </c>
      <c r="AP1462" s="538">
        <f>'Information Input'!$H$33</f>
        <v>43466</v>
      </c>
      <c r="AQ1462" s="538">
        <f>'Information Input'!$H$34</f>
        <v>43555</v>
      </c>
      <c r="AR1462" s="538">
        <f>'Information Input'!$H$35</f>
        <v>43555</v>
      </c>
      <c r="AS1462" s="547" t="str">
        <f>'Information Input'!$J$22</f>
        <v>Quarterly</v>
      </c>
      <c r="AT1462" s="538">
        <f>'Information Input'!$H$30</f>
        <v>43555</v>
      </c>
      <c r="AU1462" s="547">
        <f>'Information Input'!$J$18</f>
        <v>2019</v>
      </c>
      <c r="AV1462" s="547" t="s">
        <v>104</v>
      </c>
      <c r="AW1462" s="547" t="s">
        <v>105</v>
      </c>
      <c r="AX1462" s="547" t="s">
        <v>103</v>
      </c>
      <c r="AY1462" s="548" t="s">
        <v>671</v>
      </c>
      <c r="AZ1462" s="547">
        <v>33</v>
      </c>
      <c r="BA1462" s="549" t="s">
        <v>175</v>
      </c>
      <c r="BB1462" s="543" t="s">
        <v>233</v>
      </c>
      <c r="BC1462" s="550">
        <f>'Report 2'!$AJ310</f>
        <v>0</v>
      </c>
      <c r="BD1462" s="550">
        <f>'Report 2'!$AK310</f>
        <v>0</v>
      </c>
      <c r="BE1462" s="550">
        <f>'Report 2'!$AL310</f>
        <v>0</v>
      </c>
      <c r="BF1462" s="550">
        <f>'Report 2'!$AM310</f>
        <v>0</v>
      </c>
      <c r="BG1462" s="550">
        <f>'Report 2'!$AN310</f>
        <v>0</v>
      </c>
      <c r="BH1462" s="550">
        <f>'Report 2'!$AO310</f>
        <v>0</v>
      </c>
      <c r="BI1462" s="550">
        <f>'Report 2'!$AP310</f>
        <v>0</v>
      </c>
      <c r="CC1462" s="542" t="s">
        <v>669</v>
      </c>
      <c r="CD1462" s="1014" t="s">
        <v>672</v>
      </c>
      <c r="CE1462" s="1014" t="str">
        <f>'Information Input'!$M$14</f>
        <v xml:space="preserve">      -      </v>
      </c>
      <c r="CF1462" s="551" t="s">
        <v>138</v>
      </c>
      <c r="CG1462" s="552">
        <f t="shared" si="248"/>
        <v>43739</v>
      </c>
      <c r="CH1462" s="552">
        <f t="shared" si="249"/>
        <v>43830</v>
      </c>
      <c r="CI1462" s="552">
        <f>'Information Input'!$H$35</f>
        <v>43555</v>
      </c>
      <c r="CJ1462" s="551" t="str">
        <f>'Information Input'!$J$22</f>
        <v>Quarterly</v>
      </c>
      <c r="CK1462" s="552">
        <f>'Information Input'!$H$30</f>
        <v>43555</v>
      </c>
      <c r="CL1462" s="551">
        <f>'Information Input'!$J$18</f>
        <v>2019</v>
      </c>
      <c r="CM1462" s="551" t="s">
        <v>97</v>
      </c>
      <c r="CN1462" s="1014" t="s">
        <v>98</v>
      </c>
      <c r="CO1462" s="542" t="s">
        <v>96</v>
      </c>
      <c r="CP1462" s="542" t="s">
        <v>671</v>
      </c>
      <c r="CQ1462" s="551">
        <v>21</v>
      </c>
      <c r="CR1462" s="542" t="s">
        <v>163</v>
      </c>
      <c r="CS1462" s="542" t="s">
        <v>235</v>
      </c>
      <c r="CT1462" s="1015">
        <f>'Report 1'!$U$18</f>
        <v>0</v>
      </c>
      <c r="CU1462" s="1016">
        <f>SUMIF('Report 4A'!$G$16:$G$95,$CQ1462,'Report 4A'!$AC$16:$AC$95)</f>
        <v>0</v>
      </c>
      <c r="CV1462" s="1017">
        <f t="shared" si="244"/>
        <v>0</v>
      </c>
    </row>
    <row r="1463" spans="2:100">
      <c r="B1463" s="535" t="s">
        <v>669</v>
      </c>
      <c r="C1463" s="536">
        <v>1</v>
      </c>
      <c r="D1463" s="537" t="str">
        <f>'Information Input'!$M$14</f>
        <v xml:space="preserve">      -      </v>
      </c>
      <c r="E1463" s="537" t="s">
        <v>136</v>
      </c>
      <c r="F1463" s="538">
        <f t="shared" si="245"/>
        <v>43556</v>
      </c>
      <c r="G1463" s="538">
        <f t="shared" si="246"/>
        <v>43646</v>
      </c>
      <c r="H1463" s="538">
        <f>'Information Input'!$H$35</f>
        <v>43555</v>
      </c>
      <c r="I1463" s="537" t="str">
        <f>'Information Input'!$J$22</f>
        <v>Quarterly</v>
      </c>
      <c r="J1463" s="538">
        <f>'Information Input'!$H$30</f>
        <v>43555</v>
      </c>
      <c r="K1463" s="537">
        <f>'Information Input'!$J$18</f>
        <v>2019</v>
      </c>
      <c r="L1463" s="539" t="s">
        <v>103</v>
      </c>
      <c r="M1463" s="540" t="s">
        <v>242</v>
      </c>
      <c r="N1463" s="541" t="s">
        <v>242</v>
      </c>
      <c r="O1463" s="542" t="s">
        <v>671</v>
      </c>
      <c r="P1463" s="537">
        <v>33</v>
      </c>
      <c r="Q1463" s="541" t="s">
        <v>175</v>
      </c>
      <c r="R1463" s="541" t="s">
        <v>233</v>
      </c>
      <c r="S1463" s="543">
        <f>'Report 1'!$AW$18</f>
        <v>0</v>
      </c>
      <c r="T1463" s="544">
        <f>'Report 1'!$AW$53</f>
        <v>0</v>
      </c>
      <c r="U1463" s="545">
        <f>'Report 1'!$AW$139</f>
        <v>0</v>
      </c>
      <c r="AL1463" s="546" t="s">
        <v>669</v>
      </c>
      <c r="AM1463" s="547">
        <v>2</v>
      </c>
      <c r="AN1463" s="547" t="str">
        <f>'Information Input'!$M$14</f>
        <v xml:space="preserve">      -      </v>
      </c>
      <c r="AO1463" s="547" t="s">
        <v>139</v>
      </c>
      <c r="AP1463" s="538">
        <f>'Information Input'!$H$33</f>
        <v>43466</v>
      </c>
      <c r="AQ1463" s="538">
        <f>'Information Input'!$H$34</f>
        <v>43555</v>
      </c>
      <c r="AR1463" s="538">
        <f>'Information Input'!$H$35</f>
        <v>43555</v>
      </c>
      <c r="AS1463" s="547" t="str">
        <f>'Information Input'!$J$22</f>
        <v>Quarterly</v>
      </c>
      <c r="AT1463" s="538">
        <f>'Information Input'!$H$30</f>
        <v>43555</v>
      </c>
      <c r="AU1463" s="547">
        <f>'Information Input'!$J$18</f>
        <v>2019</v>
      </c>
      <c r="AV1463" s="547" t="s">
        <v>104</v>
      </c>
      <c r="AW1463" s="547" t="s">
        <v>105</v>
      </c>
      <c r="AX1463" s="547" t="s">
        <v>103</v>
      </c>
      <c r="AY1463" s="548" t="s">
        <v>671</v>
      </c>
      <c r="AZ1463" s="547">
        <v>34</v>
      </c>
      <c r="BA1463" s="549" t="s">
        <v>176</v>
      </c>
      <c r="BB1463" s="543" t="s">
        <v>238</v>
      </c>
      <c r="BC1463" s="550">
        <f>'Report 2'!$AJ311</f>
        <v>0</v>
      </c>
      <c r="BD1463" s="550">
        <f>'Report 2'!$AK311</f>
        <v>0</v>
      </c>
      <c r="BE1463" s="550">
        <f>'Report 2'!$AL311</f>
        <v>0</v>
      </c>
      <c r="BF1463" s="550">
        <f>'Report 2'!$AM311</f>
        <v>0</v>
      </c>
      <c r="BG1463" s="550">
        <f>'Report 2'!$AN311</f>
        <v>0</v>
      </c>
      <c r="BH1463" s="550">
        <f>'Report 2'!$AO311</f>
        <v>0</v>
      </c>
      <c r="BI1463" s="550">
        <f>'Report 2'!$AP311</f>
        <v>0</v>
      </c>
      <c r="CC1463" s="542" t="s">
        <v>669</v>
      </c>
      <c r="CD1463" s="1014" t="s">
        <v>672</v>
      </c>
      <c r="CE1463" s="1014" t="str">
        <f>'Information Input'!$M$14</f>
        <v xml:space="preserve">      -      </v>
      </c>
      <c r="CF1463" s="551" t="s">
        <v>138</v>
      </c>
      <c r="CG1463" s="552">
        <f t="shared" si="248"/>
        <v>43739</v>
      </c>
      <c r="CH1463" s="552">
        <f t="shared" si="249"/>
        <v>43830</v>
      </c>
      <c r="CI1463" s="552">
        <f>'Information Input'!$H$35</f>
        <v>43555</v>
      </c>
      <c r="CJ1463" s="551" t="str">
        <f>'Information Input'!$J$22</f>
        <v>Quarterly</v>
      </c>
      <c r="CK1463" s="552">
        <f>'Information Input'!$H$30</f>
        <v>43555</v>
      </c>
      <c r="CL1463" s="551">
        <f>'Information Input'!$J$18</f>
        <v>2019</v>
      </c>
      <c r="CM1463" s="551" t="s">
        <v>97</v>
      </c>
      <c r="CN1463" s="1014" t="s">
        <v>98</v>
      </c>
      <c r="CO1463" s="542" t="s">
        <v>96</v>
      </c>
      <c r="CP1463" s="542" t="s">
        <v>671</v>
      </c>
      <c r="CQ1463" s="551">
        <v>22</v>
      </c>
      <c r="CR1463" s="542" t="s">
        <v>164</v>
      </c>
      <c r="CS1463" s="542" t="s">
        <v>236</v>
      </c>
      <c r="CT1463" s="1015">
        <f>'Report 1'!$U$18</f>
        <v>0</v>
      </c>
      <c r="CU1463" s="1016">
        <f>SUMIF('Report 4A'!$G$16:$G$95,$CQ1463,'Report 4A'!$AC$16:$AC$95)</f>
        <v>0</v>
      </c>
      <c r="CV1463" s="1017">
        <f t="shared" si="244"/>
        <v>0</v>
      </c>
    </row>
    <row r="1464" spans="2:100">
      <c r="B1464" s="535" t="s">
        <v>669</v>
      </c>
      <c r="C1464" s="536">
        <v>1</v>
      </c>
      <c r="D1464" s="537" t="str">
        <f>'Information Input'!$M$14</f>
        <v xml:space="preserve">      -      </v>
      </c>
      <c r="E1464" s="537" t="s">
        <v>136</v>
      </c>
      <c r="F1464" s="538">
        <f t="shared" si="245"/>
        <v>43556</v>
      </c>
      <c r="G1464" s="538">
        <f t="shared" si="246"/>
        <v>43646</v>
      </c>
      <c r="H1464" s="538">
        <f>'Information Input'!$H$35</f>
        <v>43555</v>
      </c>
      <c r="I1464" s="537" t="str">
        <f>'Information Input'!$J$22</f>
        <v>Quarterly</v>
      </c>
      <c r="J1464" s="538">
        <f>'Information Input'!$H$30</f>
        <v>43555</v>
      </c>
      <c r="K1464" s="537">
        <f>'Information Input'!$J$18</f>
        <v>2019</v>
      </c>
      <c r="L1464" s="539" t="s">
        <v>103</v>
      </c>
      <c r="M1464" s="540" t="s">
        <v>242</v>
      </c>
      <c r="N1464" s="541" t="s">
        <v>242</v>
      </c>
      <c r="O1464" s="542" t="s">
        <v>671</v>
      </c>
      <c r="P1464" s="537">
        <v>34</v>
      </c>
      <c r="Q1464" s="541" t="s">
        <v>176</v>
      </c>
      <c r="R1464" s="541" t="s">
        <v>238</v>
      </c>
      <c r="S1464" s="543">
        <f>'Report 1'!$AW$18</f>
        <v>0</v>
      </c>
      <c r="T1464" s="544">
        <f>'Report 1'!$AW$54</f>
        <v>0</v>
      </c>
      <c r="U1464" s="545">
        <f>'Report 1'!$AW$140</f>
        <v>0</v>
      </c>
      <c r="AL1464" s="546" t="s">
        <v>669</v>
      </c>
      <c r="AM1464" s="547">
        <v>2</v>
      </c>
      <c r="AN1464" s="547" t="str">
        <f>'Information Input'!$M$14</f>
        <v xml:space="preserve">      -      </v>
      </c>
      <c r="AO1464" s="547" t="s">
        <v>139</v>
      </c>
      <c r="AP1464" s="538">
        <f>'Information Input'!$H$33</f>
        <v>43466</v>
      </c>
      <c r="AQ1464" s="538">
        <f>'Information Input'!$H$34</f>
        <v>43555</v>
      </c>
      <c r="AR1464" s="538">
        <f>'Information Input'!$H$35</f>
        <v>43555</v>
      </c>
      <c r="AS1464" s="547" t="str">
        <f>'Information Input'!$J$22</f>
        <v>Quarterly</v>
      </c>
      <c r="AT1464" s="538">
        <f>'Information Input'!$H$30</f>
        <v>43555</v>
      </c>
      <c r="AU1464" s="547">
        <f>'Information Input'!$J$18</f>
        <v>2019</v>
      </c>
      <c r="AV1464" s="547" t="s">
        <v>104</v>
      </c>
      <c r="AW1464" s="547" t="s">
        <v>105</v>
      </c>
      <c r="AX1464" s="547" t="s">
        <v>103</v>
      </c>
      <c r="AY1464" s="548" t="s">
        <v>671</v>
      </c>
      <c r="AZ1464" s="547">
        <v>35</v>
      </c>
      <c r="BA1464" s="549" t="s">
        <v>177</v>
      </c>
      <c r="BB1464" s="543" t="s">
        <v>235</v>
      </c>
      <c r="BC1464" s="550">
        <f>'Report 2'!$AJ312</f>
        <v>0</v>
      </c>
      <c r="BD1464" s="550">
        <f>'Report 2'!$AK312</f>
        <v>0</v>
      </c>
      <c r="BE1464" s="550">
        <f>'Report 2'!$AL312</f>
        <v>0</v>
      </c>
      <c r="BF1464" s="550">
        <f>'Report 2'!$AM312</f>
        <v>0</v>
      </c>
      <c r="BG1464" s="550">
        <f>'Report 2'!$AN312</f>
        <v>0</v>
      </c>
      <c r="BH1464" s="550">
        <f>'Report 2'!$AO312</f>
        <v>0</v>
      </c>
      <c r="BI1464" s="550">
        <f>'Report 2'!$AP312</f>
        <v>0</v>
      </c>
      <c r="CC1464" s="542" t="s">
        <v>669</v>
      </c>
      <c r="CD1464" s="1014" t="s">
        <v>672</v>
      </c>
      <c r="CE1464" s="1014" t="str">
        <f>'Information Input'!$M$14</f>
        <v xml:space="preserve">      -      </v>
      </c>
      <c r="CF1464" s="551" t="s">
        <v>138</v>
      </c>
      <c r="CG1464" s="552">
        <f t="shared" si="248"/>
        <v>43739</v>
      </c>
      <c r="CH1464" s="552">
        <f t="shared" si="249"/>
        <v>43830</v>
      </c>
      <c r="CI1464" s="552">
        <f>'Information Input'!$H$35</f>
        <v>43555</v>
      </c>
      <c r="CJ1464" s="551" t="str">
        <f>'Information Input'!$J$22</f>
        <v>Quarterly</v>
      </c>
      <c r="CK1464" s="552">
        <f>'Information Input'!$H$30</f>
        <v>43555</v>
      </c>
      <c r="CL1464" s="551">
        <f>'Information Input'!$J$18</f>
        <v>2019</v>
      </c>
      <c r="CM1464" s="551" t="s">
        <v>97</v>
      </c>
      <c r="CN1464" s="1014" t="s">
        <v>98</v>
      </c>
      <c r="CO1464" s="542" t="s">
        <v>96</v>
      </c>
      <c r="CP1464" s="542" t="s">
        <v>671</v>
      </c>
      <c r="CQ1464" s="551">
        <v>23</v>
      </c>
      <c r="CR1464" s="542" t="s">
        <v>165</v>
      </c>
      <c r="CS1464" s="542" t="s">
        <v>236</v>
      </c>
      <c r="CT1464" s="1015">
        <f>'Report 1'!$U$18</f>
        <v>0</v>
      </c>
      <c r="CU1464" s="1016">
        <f>SUMIF('Report 4A'!$G$16:$G$95,$CQ1464,'Report 4A'!$AC$16:$AC$95)</f>
        <v>0</v>
      </c>
      <c r="CV1464" s="1017">
        <f t="shared" si="244"/>
        <v>0</v>
      </c>
    </row>
    <row r="1465" spans="2:100">
      <c r="B1465" s="535" t="s">
        <v>669</v>
      </c>
      <c r="C1465" s="536">
        <v>1</v>
      </c>
      <c r="D1465" s="537" t="str">
        <f>'Information Input'!$M$14</f>
        <v xml:space="preserve">      -      </v>
      </c>
      <c r="E1465" s="537" t="s">
        <v>136</v>
      </c>
      <c r="F1465" s="538">
        <f t="shared" si="245"/>
        <v>43556</v>
      </c>
      <c r="G1465" s="538">
        <f t="shared" si="246"/>
        <v>43646</v>
      </c>
      <c r="H1465" s="538">
        <f>'Information Input'!$H$35</f>
        <v>43555</v>
      </c>
      <c r="I1465" s="537" t="str">
        <f>'Information Input'!$J$22</f>
        <v>Quarterly</v>
      </c>
      <c r="J1465" s="538">
        <f>'Information Input'!$H$30</f>
        <v>43555</v>
      </c>
      <c r="K1465" s="537">
        <f>'Information Input'!$J$18</f>
        <v>2019</v>
      </c>
      <c r="L1465" s="539" t="s">
        <v>103</v>
      </c>
      <c r="M1465" s="540" t="s">
        <v>242</v>
      </c>
      <c r="N1465" s="541" t="s">
        <v>242</v>
      </c>
      <c r="O1465" s="542" t="s">
        <v>671</v>
      </c>
      <c r="P1465" s="537">
        <v>35</v>
      </c>
      <c r="Q1465" s="541" t="s">
        <v>177</v>
      </c>
      <c r="R1465" s="541" t="s">
        <v>235</v>
      </c>
      <c r="S1465" s="543">
        <f>'Report 1'!$AW$18</f>
        <v>0</v>
      </c>
      <c r="T1465" s="544">
        <f>'Report 1'!$AW$55</f>
        <v>0</v>
      </c>
      <c r="U1465" s="545">
        <f>'Report 1'!$AW$141</f>
        <v>0</v>
      </c>
      <c r="AL1465" s="546" t="s">
        <v>669</v>
      </c>
      <c r="AM1465" s="547">
        <v>2</v>
      </c>
      <c r="AN1465" s="547" t="str">
        <f>'Information Input'!$M$14</f>
        <v xml:space="preserve">      -      </v>
      </c>
      <c r="AO1465" s="547" t="s">
        <v>139</v>
      </c>
      <c r="AP1465" s="538">
        <f>'Information Input'!$H$33</f>
        <v>43466</v>
      </c>
      <c r="AQ1465" s="538">
        <f>'Information Input'!$H$34</f>
        <v>43555</v>
      </c>
      <c r="AR1465" s="538">
        <f>'Information Input'!$H$35</f>
        <v>43555</v>
      </c>
      <c r="AS1465" s="547" t="str">
        <f>'Information Input'!$J$22</f>
        <v>Quarterly</v>
      </c>
      <c r="AT1465" s="538">
        <f>'Information Input'!$H$30</f>
        <v>43555</v>
      </c>
      <c r="AU1465" s="547">
        <f>'Information Input'!$J$18</f>
        <v>2019</v>
      </c>
      <c r="AV1465" s="547" t="s">
        <v>104</v>
      </c>
      <c r="AW1465" s="547" t="s">
        <v>105</v>
      </c>
      <c r="AX1465" s="547" t="s">
        <v>103</v>
      </c>
      <c r="AY1465" s="548" t="s">
        <v>671</v>
      </c>
      <c r="AZ1465" s="547">
        <v>36</v>
      </c>
      <c r="BA1465" s="549" t="s">
        <v>178</v>
      </c>
      <c r="BB1465" s="543" t="s">
        <v>235</v>
      </c>
      <c r="BC1465" s="550">
        <f>'Report 2'!$AJ313</f>
        <v>0</v>
      </c>
      <c r="BD1465" s="550">
        <f>'Report 2'!$AK313</f>
        <v>0</v>
      </c>
      <c r="BE1465" s="550">
        <f>'Report 2'!$AL313</f>
        <v>0</v>
      </c>
      <c r="BF1465" s="550">
        <f>'Report 2'!$AM313</f>
        <v>0</v>
      </c>
      <c r="BG1465" s="550">
        <f>'Report 2'!$AN313</f>
        <v>0</v>
      </c>
      <c r="BH1465" s="550">
        <f>'Report 2'!$AO313</f>
        <v>0</v>
      </c>
      <c r="BI1465" s="550">
        <f>'Report 2'!$AP313</f>
        <v>0</v>
      </c>
      <c r="CC1465" s="542" t="s">
        <v>669</v>
      </c>
      <c r="CD1465" s="1014" t="s">
        <v>672</v>
      </c>
      <c r="CE1465" s="1014" t="str">
        <f>'Information Input'!$M$14</f>
        <v xml:space="preserve">      -      </v>
      </c>
      <c r="CF1465" s="551" t="s">
        <v>138</v>
      </c>
      <c r="CG1465" s="552">
        <f t="shared" si="248"/>
        <v>43739</v>
      </c>
      <c r="CH1465" s="552">
        <f t="shared" si="249"/>
        <v>43830</v>
      </c>
      <c r="CI1465" s="552">
        <f>'Information Input'!$H$35</f>
        <v>43555</v>
      </c>
      <c r="CJ1465" s="551" t="str">
        <f>'Information Input'!$J$22</f>
        <v>Quarterly</v>
      </c>
      <c r="CK1465" s="552">
        <f>'Information Input'!$H$30</f>
        <v>43555</v>
      </c>
      <c r="CL1465" s="551">
        <f>'Information Input'!$J$18</f>
        <v>2019</v>
      </c>
      <c r="CM1465" s="551" t="s">
        <v>97</v>
      </c>
      <c r="CN1465" s="1014" t="s">
        <v>98</v>
      </c>
      <c r="CO1465" s="542" t="s">
        <v>96</v>
      </c>
      <c r="CP1465" s="542" t="s">
        <v>671</v>
      </c>
      <c r="CQ1465" s="551">
        <v>24</v>
      </c>
      <c r="CR1465" s="542" t="s">
        <v>166</v>
      </c>
      <c r="CS1465" s="542" t="s">
        <v>233</v>
      </c>
      <c r="CT1465" s="1015">
        <f>'Report 1'!$U$18</f>
        <v>0</v>
      </c>
      <c r="CU1465" s="1016">
        <f>SUMIF('Report 4A'!$G$16:$G$95,$CQ1465,'Report 4A'!$AC$16:$AC$95)</f>
        <v>0</v>
      </c>
      <c r="CV1465" s="1017">
        <f t="shared" si="244"/>
        <v>0</v>
      </c>
    </row>
    <row r="1466" spans="2:100">
      <c r="B1466" s="535" t="s">
        <v>669</v>
      </c>
      <c r="C1466" s="536">
        <v>1</v>
      </c>
      <c r="D1466" s="537" t="str">
        <f>'Information Input'!$M$14</f>
        <v xml:space="preserve">      -      </v>
      </c>
      <c r="E1466" s="537" t="s">
        <v>136</v>
      </c>
      <c r="F1466" s="538">
        <f t="shared" si="245"/>
        <v>43556</v>
      </c>
      <c r="G1466" s="538">
        <f t="shared" si="246"/>
        <v>43646</v>
      </c>
      <c r="H1466" s="538">
        <f>'Information Input'!$H$35</f>
        <v>43555</v>
      </c>
      <c r="I1466" s="537" t="str">
        <f>'Information Input'!$J$22</f>
        <v>Quarterly</v>
      </c>
      <c r="J1466" s="538">
        <f>'Information Input'!$H$30</f>
        <v>43555</v>
      </c>
      <c r="K1466" s="537">
        <f>'Information Input'!$J$18</f>
        <v>2019</v>
      </c>
      <c r="L1466" s="539" t="s">
        <v>103</v>
      </c>
      <c r="M1466" s="540" t="s">
        <v>242</v>
      </c>
      <c r="N1466" s="541" t="s">
        <v>242</v>
      </c>
      <c r="O1466" s="542" t="s">
        <v>671</v>
      </c>
      <c r="P1466" s="537">
        <v>36</v>
      </c>
      <c r="Q1466" s="541" t="s">
        <v>178</v>
      </c>
      <c r="R1466" s="541" t="s">
        <v>235</v>
      </c>
      <c r="S1466" s="543">
        <f>'Report 1'!$AW$18</f>
        <v>0</v>
      </c>
      <c r="T1466" s="544">
        <f>'Report 1'!$AW$56</f>
        <v>0</v>
      </c>
      <c r="U1466" s="545">
        <f>'Report 1'!$AW$142</f>
        <v>0</v>
      </c>
      <c r="AL1466" s="546" t="s">
        <v>669</v>
      </c>
      <c r="AM1466" s="547">
        <v>2</v>
      </c>
      <c r="AN1466" s="547" t="str">
        <f>'Information Input'!$M$14</f>
        <v xml:space="preserve">      -      </v>
      </c>
      <c r="AO1466" s="547" t="s">
        <v>139</v>
      </c>
      <c r="AP1466" s="538">
        <f>'Information Input'!$H$33</f>
        <v>43466</v>
      </c>
      <c r="AQ1466" s="538">
        <f>'Information Input'!$H$34</f>
        <v>43555</v>
      </c>
      <c r="AR1466" s="538">
        <f>'Information Input'!$H$35</f>
        <v>43555</v>
      </c>
      <c r="AS1466" s="547" t="str">
        <f>'Information Input'!$J$22</f>
        <v>Quarterly</v>
      </c>
      <c r="AT1466" s="538">
        <f>'Information Input'!$H$30</f>
        <v>43555</v>
      </c>
      <c r="AU1466" s="547">
        <f>'Information Input'!$J$18</f>
        <v>2019</v>
      </c>
      <c r="AV1466" s="547" t="s">
        <v>104</v>
      </c>
      <c r="AW1466" s="547" t="s">
        <v>105</v>
      </c>
      <c r="AX1466" s="547" t="s">
        <v>103</v>
      </c>
      <c r="AY1466" s="548" t="s">
        <v>671</v>
      </c>
      <c r="AZ1466" s="547">
        <v>37</v>
      </c>
      <c r="BA1466" s="549" t="s">
        <v>179</v>
      </c>
      <c r="BB1466" s="543" t="s">
        <v>231</v>
      </c>
      <c r="BC1466" s="550">
        <f>'Report 2'!$AJ314</f>
        <v>0</v>
      </c>
      <c r="BD1466" s="550">
        <f>'Report 2'!$AK314</f>
        <v>0</v>
      </c>
      <c r="BE1466" s="550">
        <f>'Report 2'!$AL314</f>
        <v>0</v>
      </c>
      <c r="BF1466" s="550">
        <f>'Report 2'!$AM314</f>
        <v>0</v>
      </c>
      <c r="BG1466" s="550">
        <f>'Report 2'!$AN314</f>
        <v>0</v>
      </c>
      <c r="BH1466" s="550">
        <f>'Report 2'!$AO314</f>
        <v>0</v>
      </c>
      <c r="BI1466" s="550">
        <f>'Report 2'!$AP314</f>
        <v>0</v>
      </c>
      <c r="CC1466" s="542" t="s">
        <v>669</v>
      </c>
      <c r="CD1466" s="1014" t="s">
        <v>672</v>
      </c>
      <c r="CE1466" s="1014" t="str">
        <f>'Information Input'!$M$14</f>
        <v xml:space="preserve">      -      </v>
      </c>
      <c r="CF1466" s="551" t="s">
        <v>138</v>
      </c>
      <c r="CG1466" s="552">
        <f t="shared" si="248"/>
        <v>43739</v>
      </c>
      <c r="CH1466" s="552">
        <f t="shared" si="249"/>
        <v>43830</v>
      </c>
      <c r="CI1466" s="552">
        <f>'Information Input'!$H$35</f>
        <v>43555</v>
      </c>
      <c r="CJ1466" s="551" t="str">
        <f>'Information Input'!$J$22</f>
        <v>Quarterly</v>
      </c>
      <c r="CK1466" s="552">
        <f>'Information Input'!$H$30</f>
        <v>43555</v>
      </c>
      <c r="CL1466" s="551">
        <f>'Information Input'!$J$18</f>
        <v>2019</v>
      </c>
      <c r="CM1466" s="551" t="s">
        <v>97</v>
      </c>
      <c r="CN1466" s="1014" t="s">
        <v>98</v>
      </c>
      <c r="CO1466" s="542" t="s">
        <v>96</v>
      </c>
      <c r="CP1466" s="542" t="s">
        <v>671</v>
      </c>
      <c r="CQ1466" s="551">
        <v>25</v>
      </c>
      <c r="CR1466" s="542" t="s">
        <v>167</v>
      </c>
      <c r="CS1466" s="542" t="s">
        <v>233</v>
      </c>
      <c r="CT1466" s="1015">
        <f>'Report 1'!$U$18</f>
        <v>0</v>
      </c>
      <c r="CU1466" s="1016">
        <f>SUMIF('Report 4A'!$G$16:$G$95,$CQ1466,'Report 4A'!$AC$16:$AC$95)</f>
        <v>0</v>
      </c>
      <c r="CV1466" s="1017">
        <f t="shared" si="244"/>
        <v>0</v>
      </c>
    </row>
    <row r="1467" spans="2:100">
      <c r="B1467" s="535" t="s">
        <v>669</v>
      </c>
      <c r="C1467" s="536">
        <v>1</v>
      </c>
      <c r="D1467" s="537" t="str">
        <f>'Information Input'!$M$14</f>
        <v xml:space="preserve">      -      </v>
      </c>
      <c r="E1467" s="537" t="s">
        <v>136</v>
      </c>
      <c r="F1467" s="538">
        <f t="shared" si="245"/>
        <v>43556</v>
      </c>
      <c r="G1467" s="538">
        <f t="shared" si="246"/>
        <v>43646</v>
      </c>
      <c r="H1467" s="538">
        <f>'Information Input'!$H$35</f>
        <v>43555</v>
      </c>
      <c r="I1467" s="537" t="str">
        <f>'Information Input'!$J$22</f>
        <v>Quarterly</v>
      </c>
      <c r="J1467" s="538">
        <f>'Information Input'!$H$30</f>
        <v>43555</v>
      </c>
      <c r="K1467" s="537">
        <f>'Information Input'!$J$18</f>
        <v>2019</v>
      </c>
      <c r="L1467" s="539" t="s">
        <v>103</v>
      </c>
      <c r="M1467" s="540" t="s">
        <v>242</v>
      </c>
      <c r="N1467" s="541" t="s">
        <v>242</v>
      </c>
      <c r="O1467" s="542" t="s">
        <v>671</v>
      </c>
      <c r="P1467" s="537">
        <v>37</v>
      </c>
      <c r="Q1467" s="541" t="s">
        <v>179</v>
      </c>
      <c r="R1467" s="541" t="s">
        <v>231</v>
      </c>
      <c r="S1467" s="543">
        <f>'Report 1'!$AW$18</f>
        <v>0</v>
      </c>
      <c r="T1467" s="544">
        <f>'Report 1'!$AW$57</f>
        <v>0</v>
      </c>
      <c r="U1467" s="545">
        <f>'Report 1'!$AW$143</f>
        <v>0</v>
      </c>
      <c r="AL1467" s="546" t="s">
        <v>669</v>
      </c>
      <c r="AM1467" s="547">
        <v>2</v>
      </c>
      <c r="AN1467" s="547" t="str">
        <f>'Information Input'!$M$14</f>
        <v xml:space="preserve">      -      </v>
      </c>
      <c r="AO1467" s="547" t="s">
        <v>139</v>
      </c>
      <c r="AP1467" s="538">
        <f>'Information Input'!$H$33</f>
        <v>43466</v>
      </c>
      <c r="AQ1467" s="538">
        <f>'Information Input'!$H$34</f>
        <v>43555</v>
      </c>
      <c r="AR1467" s="538">
        <f>'Information Input'!$H$35</f>
        <v>43555</v>
      </c>
      <c r="AS1467" s="547" t="str">
        <f>'Information Input'!$J$22</f>
        <v>Quarterly</v>
      </c>
      <c r="AT1467" s="538">
        <f>'Information Input'!$H$30</f>
        <v>43555</v>
      </c>
      <c r="AU1467" s="547">
        <f>'Information Input'!$J$18</f>
        <v>2019</v>
      </c>
      <c r="AV1467" s="547" t="s">
        <v>104</v>
      </c>
      <c r="AW1467" s="547" t="s">
        <v>105</v>
      </c>
      <c r="AX1467" s="547" t="s">
        <v>103</v>
      </c>
      <c r="AY1467" s="548" t="s">
        <v>671</v>
      </c>
      <c r="AZ1467" s="547">
        <v>38</v>
      </c>
      <c r="BA1467" s="549" t="s">
        <v>180</v>
      </c>
      <c r="BB1467" s="543" t="s">
        <v>233</v>
      </c>
      <c r="BC1467" s="550">
        <f>'Report 2'!$AJ315</f>
        <v>0</v>
      </c>
      <c r="BD1467" s="550">
        <f>'Report 2'!$AK315</f>
        <v>0</v>
      </c>
      <c r="BE1467" s="550">
        <f>'Report 2'!$AL315</f>
        <v>0</v>
      </c>
      <c r="BF1467" s="550">
        <f>'Report 2'!$AM315</f>
        <v>0</v>
      </c>
      <c r="BG1467" s="550">
        <f>'Report 2'!$AN315</f>
        <v>0</v>
      </c>
      <c r="BH1467" s="550">
        <f>'Report 2'!$AO315</f>
        <v>0</v>
      </c>
      <c r="BI1467" s="550">
        <f>'Report 2'!$AP315</f>
        <v>0</v>
      </c>
      <c r="CC1467" s="542" t="s">
        <v>669</v>
      </c>
      <c r="CD1467" s="1014" t="s">
        <v>672</v>
      </c>
      <c r="CE1467" s="1014" t="str">
        <f>'Information Input'!$M$14</f>
        <v xml:space="preserve">      -      </v>
      </c>
      <c r="CF1467" s="551" t="s">
        <v>138</v>
      </c>
      <c r="CG1467" s="552">
        <f t="shared" si="248"/>
        <v>43739</v>
      </c>
      <c r="CH1467" s="552">
        <f t="shared" si="249"/>
        <v>43830</v>
      </c>
      <c r="CI1467" s="552">
        <f>'Information Input'!$H$35</f>
        <v>43555</v>
      </c>
      <c r="CJ1467" s="551" t="str">
        <f>'Information Input'!$J$22</f>
        <v>Quarterly</v>
      </c>
      <c r="CK1467" s="552">
        <f>'Information Input'!$H$30</f>
        <v>43555</v>
      </c>
      <c r="CL1467" s="551">
        <f>'Information Input'!$J$18</f>
        <v>2019</v>
      </c>
      <c r="CM1467" s="551" t="s">
        <v>97</v>
      </c>
      <c r="CN1467" s="1014" t="s">
        <v>98</v>
      </c>
      <c r="CO1467" s="542" t="s">
        <v>96</v>
      </c>
      <c r="CP1467" s="542" t="s">
        <v>671</v>
      </c>
      <c r="CQ1467" s="551">
        <v>26</v>
      </c>
      <c r="CR1467" s="542" t="s">
        <v>168</v>
      </c>
      <c r="CS1467" s="542" t="s">
        <v>237</v>
      </c>
      <c r="CT1467" s="1015">
        <f>'Report 1'!$U$18</f>
        <v>0</v>
      </c>
      <c r="CU1467" s="1016">
        <f>SUMIF('Report 4A'!$G$16:$G$95,$CQ1467,'Report 4A'!$AC$16:$AC$95)</f>
        <v>0</v>
      </c>
      <c r="CV1467" s="1017">
        <f t="shared" si="244"/>
        <v>0</v>
      </c>
    </row>
    <row r="1468" spans="2:100">
      <c r="B1468" s="535" t="s">
        <v>669</v>
      </c>
      <c r="C1468" s="536">
        <v>1</v>
      </c>
      <c r="D1468" s="537" t="str">
        <f>'Information Input'!$M$14</f>
        <v xml:space="preserve">      -      </v>
      </c>
      <c r="E1468" s="537" t="s">
        <v>136</v>
      </c>
      <c r="F1468" s="538">
        <f t="shared" si="245"/>
        <v>43556</v>
      </c>
      <c r="G1468" s="538">
        <f t="shared" si="246"/>
        <v>43646</v>
      </c>
      <c r="H1468" s="538">
        <f>'Information Input'!$H$35</f>
        <v>43555</v>
      </c>
      <c r="I1468" s="537" t="str">
        <f>'Information Input'!$J$22</f>
        <v>Quarterly</v>
      </c>
      <c r="J1468" s="538">
        <f>'Information Input'!$H$30</f>
        <v>43555</v>
      </c>
      <c r="K1468" s="537">
        <f>'Information Input'!$J$18</f>
        <v>2019</v>
      </c>
      <c r="L1468" s="539" t="s">
        <v>103</v>
      </c>
      <c r="M1468" s="540" t="s">
        <v>242</v>
      </c>
      <c r="N1468" s="541" t="s">
        <v>242</v>
      </c>
      <c r="O1468" s="542" t="s">
        <v>671</v>
      </c>
      <c r="P1468" s="537">
        <v>38</v>
      </c>
      <c r="Q1468" s="541" t="s">
        <v>180</v>
      </c>
      <c r="R1468" s="541" t="s">
        <v>233</v>
      </c>
      <c r="S1468" s="543">
        <f>'Report 1'!$AW$18</f>
        <v>0</v>
      </c>
      <c r="T1468" s="544">
        <f>'Report 1'!$AW$58</f>
        <v>0</v>
      </c>
      <c r="U1468" s="545">
        <f>'Report 1'!$AW$144</f>
        <v>0</v>
      </c>
      <c r="AL1468" s="546" t="s">
        <v>669</v>
      </c>
      <c r="AM1468" s="547">
        <v>2</v>
      </c>
      <c r="AN1468" s="547" t="str">
        <f>'Information Input'!$M$14</f>
        <v xml:space="preserve">      -      </v>
      </c>
      <c r="AO1468" s="547" t="s">
        <v>139</v>
      </c>
      <c r="AP1468" s="538">
        <f>'Information Input'!$H$33</f>
        <v>43466</v>
      </c>
      <c r="AQ1468" s="538">
        <f>'Information Input'!$H$34</f>
        <v>43555</v>
      </c>
      <c r="AR1468" s="538">
        <f>'Information Input'!$H$35</f>
        <v>43555</v>
      </c>
      <c r="AS1468" s="547" t="str">
        <f>'Information Input'!$J$22</f>
        <v>Quarterly</v>
      </c>
      <c r="AT1468" s="538">
        <f>'Information Input'!$H$30</f>
        <v>43555</v>
      </c>
      <c r="AU1468" s="547">
        <f>'Information Input'!$J$18</f>
        <v>2019</v>
      </c>
      <c r="AV1468" s="547" t="s">
        <v>104</v>
      </c>
      <c r="AW1468" s="547" t="s">
        <v>105</v>
      </c>
      <c r="AX1468" s="547" t="s">
        <v>103</v>
      </c>
      <c r="AY1468" s="548" t="s">
        <v>671</v>
      </c>
      <c r="AZ1468" s="547">
        <v>39</v>
      </c>
      <c r="BA1468" s="549" t="s">
        <v>181</v>
      </c>
      <c r="BB1468" s="543" t="s">
        <v>233</v>
      </c>
      <c r="BC1468" s="550">
        <f>'Report 2'!$AJ316</f>
        <v>0</v>
      </c>
      <c r="BD1468" s="550">
        <f>'Report 2'!$AK316</f>
        <v>0</v>
      </c>
      <c r="BE1468" s="550">
        <f>'Report 2'!$AL316</f>
        <v>0</v>
      </c>
      <c r="BF1468" s="550">
        <f>'Report 2'!$AM316</f>
        <v>0</v>
      </c>
      <c r="BG1468" s="550">
        <f>'Report 2'!$AN316</f>
        <v>0</v>
      </c>
      <c r="BH1468" s="550">
        <f>'Report 2'!$AO316</f>
        <v>0</v>
      </c>
      <c r="BI1468" s="550">
        <f>'Report 2'!$AP316</f>
        <v>0</v>
      </c>
      <c r="CC1468" s="542" t="s">
        <v>669</v>
      </c>
      <c r="CD1468" s="1014" t="s">
        <v>672</v>
      </c>
      <c r="CE1468" s="1014" t="str">
        <f>'Information Input'!$M$14</f>
        <v xml:space="preserve">      -      </v>
      </c>
      <c r="CF1468" s="551" t="s">
        <v>138</v>
      </c>
      <c r="CG1468" s="552">
        <f t="shared" si="248"/>
        <v>43739</v>
      </c>
      <c r="CH1468" s="552">
        <f t="shared" si="249"/>
        <v>43830</v>
      </c>
      <c r="CI1468" s="552">
        <f>'Information Input'!$H$35</f>
        <v>43555</v>
      </c>
      <c r="CJ1468" s="551" t="str">
        <f>'Information Input'!$J$22</f>
        <v>Quarterly</v>
      </c>
      <c r="CK1468" s="552">
        <f>'Information Input'!$H$30</f>
        <v>43555</v>
      </c>
      <c r="CL1468" s="551">
        <f>'Information Input'!$J$18</f>
        <v>2019</v>
      </c>
      <c r="CM1468" s="551" t="s">
        <v>97</v>
      </c>
      <c r="CN1468" s="1014" t="s">
        <v>98</v>
      </c>
      <c r="CO1468" s="542" t="s">
        <v>96</v>
      </c>
      <c r="CP1468" s="542" t="s">
        <v>671</v>
      </c>
      <c r="CQ1468" s="551">
        <v>27</v>
      </c>
      <c r="CR1468" s="542" t="s">
        <v>169</v>
      </c>
      <c r="CS1468" s="542" t="s">
        <v>235</v>
      </c>
      <c r="CT1468" s="1015">
        <f>'Report 1'!$U$18</f>
        <v>0</v>
      </c>
      <c r="CU1468" s="1016">
        <f>SUMIF('Report 4A'!$G$16:$G$95,$CQ1468,'Report 4A'!$AC$16:$AC$95)</f>
        <v>0</v>
      </c>
      <c r="CV1468" s="1017">
        <f t="shared" si="244"/>
        <v>0</v>
      </c>
    </row>
    <row r="1469" spans="2:100">
      <c r="B1469" s="535" t="s">
        <v>669</v>
      </c>
      <c r="C1469" s="536">
        <v>1</v>
      </c>
      <c r="D1469" s="537" t="str">
        <f>'Information Input'!$M$14</f>
        <v xml:space="preserve">      -      </v>
      </c>
      <c r="E1469" s="537" t="s">
        <v>136</v>
      </c>
      <c r="F1469" s="538">
        <f t="shared" si="245"/>
        <v>43556</v>
      </c>
      <c r="G1469" s="538">
        <f t="shared" si="246"/>
        <v>43646</v>
      </c>
      <c r="H1469" s="538">
        <f>'Information Input'!$H$35</f>
        <v>43555</v>
      </c>
      <c r="I1469" s="537" t="str">
        <f>'Information Input'!$J$22</f>
        <v>Quarterly</v>
      </c>
      <c r="J1469" s="538">
        <f>'Information Input'!$H$30</f>
        <v>43555</v>
      </c>
      <c r="K1469" s="537">
        <f>'Information Input'!$J$18</f>
        <v>2019</v>
      </c>
      <c r="L1469" s="539" t="s">
        <v>103</v>
      </c>
      <c r="M1469" s="540" t="s">
        <v>242</v>
      </c>
      <c r="N1469" s="541" t="s">
        <v>242</v>
      </c>
      <c r="O1469" s="542" t="s">
        <v>671</v>
      </c>
      <c r="P1469" s="537">
        <v>39</v>
      </c>
      <c r="Q1469" s="541" t="s">
        <v>181</v>
      </c>
      <c r="R1469" s="541" t="s">
        <v>233</v>
      </c>
      <c r="S1469" s="543">
        <f>'Report 1'!$AW$18</f>
        <v>0</v>
      </c>
      <c r="T1469" s="544">
        <f>'Report 1'!$AW$59</f>
        <v>0</v>
      </c>
      <c r="U1469" s="545">
        <f>'Report 1'!$AW$145</f>
        <v>0</v>
      </c>
      <c r="AL1469" s="546" t="s">
        <v>669</v>
      </c>
      <c r="AM1469" s="547">
        <v>2</v>
      </c>
      <c r="AN1469" s="547" t="str">
        <f>'Information Input'!$M$14</f>
        <v xml:space="preserve">      -      </v>
      </c>
      <c r="AO1469" s="547" t="s">
        <v>139</v>
      </c>
      <c r="AP1469" s="538">
        <f>'Information Input'!$H$33</f>
        <v>43466</v>
      </c>
      <c r="AQ1469" s="538">
        <f>'Information Input'!$H$34</f>
        <v>43555</v>
      </c>
      <c r="AR1469" s="538">
        <f>'Information Input'!$H$35</f>
        <v>43555</v>
      </c>
      <c r="AS1469" s="547" t="str">
        <f>'Information Input'!$J$22</f>
        <v>Quarterly</v>
      </c>
      <c r="AT1469" s="538">
        <f>'Information Input'!$H$30</f>
        <v>43555</v>
      </c>
      <c r="AU1469" s="547">
        <f>'Information Input'!$J$18</f>
        <v>2019</v>
      </c>
      <c r="AV1469" s="547" t="s">
        <v>104</v>
      </c>
      <c r="AW1469" s="547" t="s">
        <v>105</v>
      </c>
      <c r="AX1469" s="547" t="s">
        <v>103</v>
      </c>
      <c r="AY1469" s="548" t="s">
        <v>671</v>
      </c>
      <c r="AZ1469" s="547">
        <v>40</v>
      </c>
      <c r="BA1469" s="549" t="s">
        <v>182</v>
      </c>
      <c r="BB1469" s="543" t="s">
        <v>238</v>
      </c>
      <c r="BC1469" s="550">
        <f>'Report 2'!$AJ317</f>
        <v>0</v>
      </c>
      <c r="BD1469" s="550">
        <f>'Report 2'!$AK317</f>
        <v>0</v>
      </c>
      <c r="BE1469" s="550">
        <f>'Report 2'!$AL317</f>
        <v>0</v>
      </c>
      <c r="BF1469" s="550">
        <f>'Report 2'!$AM317</f>
        <v>0</v>
      </c>
      <c r="BG1469" s="550">
        <f>'Report 2'!$AN317</f>
        <v>0</v>
      </c>
      <c r="BH1469" s="550">
        <f>'Report 2'!$AO317</f>
        <v>0</v>
      </c>
      <c r="BI1469" s="550">
        <f>'Report 2'!$AP317</f>
        <v>0</v>
      </c>
      <c r="CC1469" s="542" t="s">
        <v>669</v>
      </c>
      <c r="CD1469" s="1014" t="s">
        <v>672</v>
      </c>
      <c r="CE1469" s="1014" t="str">
        <f>'Information Input'!$M$14</f>
        <v xml:space="preserve">      -      </v>
      </c>
      <c r="CF1469" s="551" t="s">
        <v>138</v>
      </c>
      <c r="CG1469" s="552">
        <f t="shared" si="248"/>
        <v>43739</v>
      </c>
      <c r="CH1469" s="552">
        <f t="shared" si="249"/>
        <v>43830</v>
      </c>
      <c r="CI1469" s="552">
        <f>'Information Input'!$H$35</f>
        <v>43555</v>
      </c>
      <c r="CJ1469" s="551" t="str">
        <f>'Information Input'!$J$22</f>
        <v>Quarterly</v>
      </c>
      <c r="CK1469" s="552">
        <f>'Information Input'!$H$30</f>
        <v>43555</v>
      </c>
      <c r="CL1469" s="551">
        <f>'Information Input'!$J$18</f>
        <v>2019</v>
      </c>
      <c r="CM1469" s="551" t="s">
        <v>97</v>
      </c>
      <c r="CN1469" s="1014" t="s">
        <v>98</v>
      </c>
      <c r="CO1469" s="542" t="s">
        <v>96</v>
      </c>
      <c r="CP1469" s="542" t="s">
        <v>671</v>
      </c>
      <c r="CQ1469" s="551">
        <v>28</v>
      </c>
      <c r="CR1469" s="542" t="s">
        <v>170</v>
      </c>
      <c r="CS1469" s="542" t="s">
        <v>235</v>
      </c>
      <c r="CT1469" s="1015">
        <f>'Report 1'!$U$18</f>
        <v>0</v>
      </c>
      <c r="CU1469" s="1016">
        <f>SUMIF('Report 4A'!$G$16:$G$95,$CQ1469,'Report 4A'!$AC$16:$AC$95)</f>
        <v>0</v>
      </c>
      <c r="CV1469" s="1017">
        <f t="shared" si="244"/>
        <v>0</v>
      </c>
    </row>
    <row r="1470" spans="2:100">
      <c r="B1470" s="535" t="s">
        <v>669</v>
      </c>
      <c r="C1470" s="536">
        <v>1</v>
      </c>
      <c r="D1470" s="537" t="str">
        <f>'Information Input'!$M$14</f>
        <v xml:space="preserve">      -      </v>
      </c>
      <c r="E1470" s="537" t="s">
        <v>136</v>
      </c>
      <c r="F1470" s="538">
        <f t="shared" si="245"/>
        <v>43556</v>
      </c>
      <c r="G1470" s="538">
        <f t="shared" si="246"/>
        <v>43646</v>
      </c>
      <c r="H1470" s="538">
        <f>'Information Input'!$H$35</f>
        <v>43555</v>
      </c>
      <c r="I1470" s="537" t="str">
        <f>'Information Input'!$J$22</f>
        <v>Quarterly</v>
      </c>
      <c r="J1470" s="538">
        <f>'Information Input'!$H$30</f>
        <v>43555</v>
      </c>
      <c r="K1470" s="537">
        <f>'Information Input'!$J$18</f>
        <v>2019</v>
      </c>
      <c r="L1470" s="539" t="s">
        <v>103</v>
      </c>
      <c r="M1470" s="540" t="s">
        <v>242</v>
      </c>
      <c r="N1470" s="541" t="s">
        <v>242</v>
      </c>
      <c r="O1470" s="542" t="s">
        <v>671</v>
      </c>
      <c r="P1470" s="537">
        <v>40</v>
      </c>
      <c r="Q1470" s="541" t="s">
        <v>182</v>
      </c>
      <c r="R1470" s="541" t="s">
        <v>238</v>
      </c>
      <c r="S1470" s="543">
        <f>'Report 1'!$AW$18</f>
        <v>0</v>
      </c>
      <c r="T1470" s="544">
        <f>'Report 1'!$AW$60</f>
        <v>0</v>
      </c>
      <c r="U1470" s="545">
        <f>'Report 1'!$AW$146</f>
        <v>0</v>
      </c>
      <c r="AL1470" s="546" t="s">
        <v>669</v>
      </c>
      <c r="AM1470" s="547">
        <v>2</v>
      </c>
      <c r="AN1470" s="547" t="str">
        <f>'Information Input'!$M$14</f>
        <v xml:space="preserve">      -      </v>
      </c>
      <c r="AO1470" s="547" t="s">
        <v>139</v>
      </c>
      <c r="AP1470" s="538">
        <f>'Information Input'!$H$33</f>
        <v>43466</v>
      </c>
      <c r="AQ1470" s="538">
        <f>'Information Input'!$H$34</f>
        <v>43555</v>
      </c>
      <c r="AR1470" s="538">
        <f>'Information Input'!$H$35</f>
        <v>43555</v>
      </c>
      <c r="AS1470" s="547" t="str">
        <f>'Information Input'!$J$22</f>
        <v>Quarterly</v>
      </c>
      <c r="AT1470" s="538">
        <f>'Information Input'!$H$30</f>
        <v>43555</v>
      </c>
      <c r="AU1470" s="547">
        <f>'Information Input'!$J$18</f>
        <v>2019</v>
      </c>
      <c r="AV1470" s="547" t="s">
        <v>104</v>
      </c>
      <c r="AW1470" s="547" t="s">
        <v>105</v>
      </c>
      <c r="AX1470" s="547" t="s">
        <v>103</v>
      </c>
      <c r="AY1470" s="548" t="s">
        <v>671</v>
      </c>
      <c r="AZ1470" s="547">
        <v>41</v>
      </c>
      <c r="BA1470" s="549" t="s">
        <v>183</v>
      </c>
      <c r="BB1470" s="543" t="s">
        <v>238</v>
      </c>
      <c r="BC1470" s="550">
        <f>'Report 2'!$AJ318</f>
        <v>0</v>
      </c>
      <c r="BD1470" s="550">
        <f>'Report 2'!$AK318</f>
        <v>0</v>
      </c>
      <c r="BE1470" s="550">
        <f>'Report 2'!$AL318</f>
        <v>0</v>
      </c>
      <c r="BF1470" s="550">
        <f>'Report 2'!$AM318</f>
        <v>0</v>
      </c>
      <c r="BG1470" s="550">
        <f>'Report 2'!$AN318</f>
        <v>0</v>
      </c>
      <c r="BH1470" s="550">
        <f>'Report 2'!$AO318</f>
        <v>0</v>
      </c>
      <c r="BI1470" s="550">
        <f>'Report 2'!$AP318</f>
        <v>0</v>
      </c>
      <c r="CC1470" s="542" t="s">
        <v>669</v>
      </c>
      <c r="CD1470" s="1014" t="s">
        <v>672</v>
      </c>
      <c r="CE1470" s="1014" t="str">
        <f>'Information Input'!$M$14</f>
        <v xml:space="preserve">      -      </v>
      </c>
      <c r="CF1470" s="551" t="s">
        <v>138</v>
      </c>
      <c r="CG1470" s="552">
        <f t="shared" si="248"/>
        <v>43739</v>
      </c>
      <c r="CH1470" s="552">
        <f t="shared" si="249"/>
        <v>43830</v>
      </c>
      <c r="CI1470" s="552">
        <f>'Information Input'!$H$35</f>
        <v>43555</v>
      </c>
      <c r="CJ1470" s="551" t="str">
        <f>'Information Input'!$J$22</f>
        <v>Quarterly</v>
      </c>
      <c r="CK1470" s="552">
        <f>'Information Input'!$H$30</f>
        <v>43555</v>
      </c>
      <c r="CL1470" s="551">
        <f>'Information Input'!$J$18</f>
        <v>2019</v>
      </c>
      <c r="CM1470" s="551" t="s">
        <v>97</v>
      </c>
      <c r="CN1470" s="1014" t="s">
        <v>98</v>
      </c>
      <c r="CO1470" s="542" t="s">
        <v>96</v>
      </c>
      <c r="CP1470" s="542" t="s">
        <v>671</v>
      </c>
      <c r="CQ1470" s="551">
        <v>29</v>
      </c>
      <c r="CR1470" s="542" t="s">
        <v>171</v>
      </c>
      <c r="CS1470" s="542" t="s">
        <v>238</v>
      </c>
      <c r="CT1470" s="1015">
        <f>'Report 1'!$U$18</f>
        <v>0</v>
      </c>
      <c r="CU1470" s="1016">
        <f>SUMIF('Report 4A'!$G$16:$G$95,$CQ1470,'Report 4A'!$AC$16:$AC$95)</f>
        <v>0</v>
      </c>
      <c r="CV1470" s="1017">
        <f t="shared" si="244"/>
        <v>0</v>
      </c>
    </row>
    <row r="1471" spans="2:100">
      <c r="B1471" s="535" t="s">
        <v>669</v>
      </c>
      <c r="C1471" s="536">
        <v>1</v>
      </c>
      <c r="D1471" s="537" t="str">
        <f>'Information Input'!$M$14</f>
        <v xml:space="preserve">      -      </v>
      </c>
      <c r="E1471" s="537" t="s">
        <v>136</v>
      </c>
      <c r="F1471" s="538">
        <f t="shared" si="245"/>
        <v>43556</v>
      </c>
      <c r="G1471" s="538">
        <f t="shared" si="246"/>
        <v>43646</v>
      </c>
      <c r="H1471" s="538">
        <f>'Information Input'!$H$35</f>
        <v>43555</v>
      </c>
      <c r="I1471" s="537" t="str">
        <f>'Information Input'!$J$22</f>
        <v>Quarterly</v>
      </c>
      <c r="J1471" s="538">
        <f>'Information Input'!$H$30</f>
        <v>43555</v>
      </c>
      <c r="K1471" s="537">
        <f>'Information Input'!$J$18</f>
        <v>2019</v>
      </c>
      <c r="L1471" s="539" t="s">
        <v>103</v>
      </c>
      <c r="M1471" s="540" t="s">
        <v>242</v>
      </c>
      <c r="N1471" s="541" t="s">
        <v>242</v>
      </c>
      <c r="O1471" s="542" t="s">
        <v>671</v>
      </c>
      <c r="P1471" s="537">
        <v>41</v>
      </c>
      <c r="Q1471" s="541" t="s">
        <v>183</v>
      </c>
      <c r="R1471" s="541" t="s">
        <v>238</v>
      </c>
      <c r="S1471" s="543">
        <f>'Report 1'!$AW$18</f>
        <v>0</v>
      </c>
      <c r="T1471" s="544">
        <f>'Report 1'!$AW$61</f>
        <v>0</v>
      </c>
      <c r="U1471" s="545">
        <f>'Report 1'!$AW$147</f>
        <v>0</v>
      </c>
      <c r="AL1471" s="546" t="s">
        <v>669</v>
      </c>
      <c r="AM1471" s="547">
        <v>2</v>
      </c>
      <c r="AN1471" s="547" t="str">
        <f>'Information Input'!$M$14</f>
        <v xml:space="preserve">      -      </v>
      </c>
      <c r="AO1471" s="547" t="s">
        <v>139</v>
      </c>
      <c r="AP1471" s="538">
        <f>'Information Input'!$H$33</f>
        <v>43466</v>
      </c>
      <c r="AQ1471" s="538">
        <f>'Information Input'!$H$34</f>
        <v>43555</v>
      </c>
      <c r="AR1471" s="538">
        <f>'Information Input'!$H$35</f>
        <v>43555</v>
      </c>
      <c r="AS1471" s="547" t="str">
        <f>'Information Input'!$J$22</f>
        <v>Quarterly</v>
      </c>
      <c r="AT1471" s="538">
        <f>'Information Input'!$H$30</f>
        <v>43555</v>
      </c>
      <c r="AU1471" s="547">
        <f>'Information Input'!$J$18</f>
        <v>2019</v>
      </c>
      <c r="AV1471" s="547" t="s">
        <v>104</v>
      </c>
      <c r="AW1471" s="547" t="s">
        <v>105</v>
      </c>
      <c r="AX1471" s="547" t="s">
        <v>103</v>
      </c>
      <c r="AY1471" s="548" t="s">
        <v>671</v>
      </c>
      <c r="AZ1471" s="547">
        <v>42</v>
      </c>
      <c r="BA1471" s="549" t="s">
        <v>184</v>
      </c>
      <c r="BB1471" s="543" t="s">
        <v>233</v>
      </c>
      <c r="BC1471" s="550">
        <f>'Report 2'!$AJ319</f>
        <v>0</v>
      </c>
      <c r="BD1471" s="550">
        <f>'Report 2'!$AK319</f>
        <v>0</v>
      </c>
      <c r="BE1471" s="550">
        <f>'Report 2'!$AL319</f>
        <v>0</v>
      </c>
      <c r="BF1471" s="550">
        <f>'Report 2'!$AM319</f>
        <v>0</v>
      </c>
      <c r="BG1471" s="550">
        <f>'Report 2'!$AN319</f>
        <v>0</v>
      </c>
      <c r="BH1471" s="550">
        <f>'Report 2'!$AO319</f>
        <v>0</v>
      </c>
      <c r="BI1471" s="550">
        <f>'Report 2'!$AP319</f>
        <v>0</v>
      </c>
      <c r="CC1471" s="542" t="s">
        <v>669</v>
      </c>
      <c r="CD1471" s="1014" t="s">
        <v>672</v>
      </c>
      <c r="CE1471" s="1014" t="str">
        <f>'Information Input'!$M$14</f>
        <v xml:space="preserve">      -      </v>
      </c>
      <c r="CF1471" s="551" t="s">
        <v>138</v>
      </c>
      <c r="CG1471" s="552">
        <f t="shared" si="248"/>
        <v>43739</v>
      </c>
      <c r="CH1471" s="552">
        <f t="shared" si="249"/>
        <v>43830</v>
      </c>
      <c r="CI1471" s="552">
        <f>'Information Input'!$H$35</f>
        <v>43555</v>
      </c>
      <c r="CJ1471" s="551" t="str">
        <f>'Information Input'!$J$22</f>
        <v>Quarterly</v>
      </c>
      <c r="CK1471" s="552">
        <f>'Information Input'!$H$30</f>
        <v>43555</v>
      </c>
      <c r="CL1471" s="551">
        <f>'Information Input'!$J$18</f>
        <v>2019</v>
      </c>
      <c r="CM1471" s="551" t="s">
        <v>97</v>
      </c>
      <c r="CN1471" s="1014" t="s">
        <v>98</v>
      </c>
      <c r="CO1471" s="542" t="s">
        <v>96</v>
      </c>
      <c r="CP1471" s="542" t="s">
        <v>671</v>
      </c>
      <c r="CQ1471" s="551">
        <v>30</v>
      </c>
      <c r="CR1471" s="542" t="s">
        <v>172</v>
      </c>
      <c r="CS1471" s="542" t="s">
        <v>238</v>
      </c>
      <c r="CT1471" s="1015">
        <f>'Report 1'!$U$18</f>
        <v>0</v>
      </c>
      <c r="CU1471" s="1016">
        <f>SUMIF('Report 4A'!$G$16:$G$95,$CQ1471,'Report 4A'!$AC$16:$AC$95)</f>
        <v>0</v>
      </c>
      <c r="CV1471" s="1017">
        <f t="shared" si="244"/>
        <v>0</v>
      </c>
    </row>
    <row r="1472" spans="2:100">
      <c r="B1472" s="535" t="s">
        <v>669</v>
      </c>
      <c r="C1472" s="536">
        <v>1</v>
      </c>
      <c r="D1472" s="537" t="str">
        <f>'Information Input'!$M$14</f>
        <v xml:space="preserve">      -      </v>
      </c>
      <c r="E1472" s="537" t="s">
        <v>136</v>
      </c>
      <c r="F1472" s="538">
        <f t="shared" si="245"/>
        <v>43556</v>
      </c>
      <c r="G1472" s="538">
        <f t="shared" si="246"/>
        <v>43646</v>
      </c>
      <c r="H1472" s="538">
        <f>'Information Input'!$H$35</f>
        <v>43555</v>
      </c>
      <c r="I1472" s="537" t="str">
        <f>'Information Input'!$J$22</f>
        <v>Quarterly</v>
      </c>
      <c r="J1472" s="538">
        <f>'Information Input'!$H$30</f>
        <v>43555</v>
      </c>
      <c r="K1472" s="537">
        <f>'Information Input'!$J$18</f>
        <v>2019</v>
      </c>
      <c r="L1472" s="539" t="s">
        <v>103</v>
      </c>
      <c r="M1472" s="540" t="s">
        <v>242</v>
      </c>
      <c r="N1472" s="541" t="s">
        <v>242</v>
      </c>
      <c r="O1472" s="542" t="s">
        <v>671</v>
      </c>
      <c r="P1472" s="537">
        <v>42</v>
      </c>
      <c r="Q1472" s="541" t="s">
        <v>184</v>
      </c>
      <c r="R1472" s="541" t="s">
        <v>233</v>
      </c>
      <c r="S1472" s="543">
        <f>'Report 1'!$AW$18</f>
        <v>0</v>
      </c>
      <c r="T1472" s="544">
        <f>'Report 1'!$AW$62</f>
        <v>0</v>
      </c>
      <c r="U1472" s="545">
        <f>'Report 1'!$AW$148</f>
        <v>0</v>
      </c>
      <c r="AL1472" s="546" t="s">
        <v>669</v>
      </c>
      <c r="AM1472" s="547">
        <v>2</v>
      </c>
      <c r="AN1472" s="547" t="str">
        <f>'Information Input'!$M$14</f>
        <v xml:space="preserve">      -      </v>
      </c>
      <c r="AO1472" s="547" t="s">
        <v>139</v>
      </c>
      <c r="AP1472" s="538">
        <f>'Information Input'!$H$33</f>
        <v>43466</v>
      </c>
      <c r="AQ1472" s="538">
        <f>'Information Input'!$H$34</f>
        <v>43555</v>
      </c>
      <c r="AR1472" s="538">
        <f>'Information Input'!$H$35</f>
        <v>43555</v>
      </c>
      <c r="AS1472" s="547" t="str">
        <f>'Information Input'!$J$22</f>
        <v>Quarterly</v>
      </c>
      <c r="AT1472" s="538">
        <f>'Information Input'!$H$30</f>
        <v>43555</v>
      </c>
      <c r="AU1472" s="547">
        <f>'Information Input'!$J$18</f>
        <v>2019</v>
      </c>
      <c r="AV1472" s="547" t="s">
        <v>104</v>
      </c>
      <c r="AW1472" s="547" t="s">
        <v>105</v>
      </c>
      <c r="AX1472" s="547" t="s">
        <v>103</v>
      </c>
      <c r="AY1472" s="548" t="s">
        <v>671</v>
      </c>
      <c r="AZ1472" s="547">
        <v>43</v>
      </c>
      <c r="BA1472" s="549" t="s">
        <v>185</v>
      </c>
      <c r="BB1472" s="543" t="s">
        <v>233</v>
      </c>
      <c r="BC1472" s="550">
        <f>'Report 2'!$AJ320</f>
        <v>0</v>
      </c>
      <c r="BD1472" s="550">
        <f>'Report 2'!$AK320</f>
        <v>0</v>
      </c>
      <c r="BE1472" s="550">
        <f>'Report 2'!$AL320</f>
        <v>0</v>
      </c>
      <c r="BF1472" s="550">
        <f>'Report 2'!$AM320</f>
        <v>0</v>
      </c>
      <c r="BG1472" s="550">
        <f>'Report 2'!$AN320</f>
        <v>0</v>
      </c>
      <c r="BH1472" s="550">
        <f>'Report 2'!$AO320</f>
        <v>0</v>
      </c>
      <c r="BI1472" s="550">
        <f>'Report 2'!$AP320</f>
        <v>0</v>
      </c>
      <c r="CC1472" s="542" t="s">
        <v>669</v>
      </c>
      <c r="CD1472" s="1014" t="s">
        <v>672</v>
      </c>
      <c r="CE1472" s="1014" t="str">
        <f>'Information Input'!$M$14</f>
        <v xml:space="preserve">      -      </v>
      </c>
      <c r="CF1472" s="551" t="s">
        <v>138</v>
      </c>
      <c r="CG1472" s="552">
        <f t="shared" si="248"/>
        <v>43739</v>
      </c>
      <c r="CH1472" s="552">
        <f t="shared" si="249"/>
        <v>43830</v>
      </c>
      <c r="CI1472" s="552">
        <f>'Information Input'!$H$35</f>
        <v>43555</v>
      </c>
      <c r="CJ1472" s="551" t="str">
        <f>'Information Input'!$J$22</f>
        <v>Quarterly</v>
      </c>
      <c r="CK1472" s="552">
        <f>'Information Input'!$H$30</f>
        <v>43555</v>
      </c>
      <c r="CL1472" s="551">
        <f>'Information Input'!$J$18</f>
        <v>2019</v>
      </c>
      <c r="CM1472" s="551" t="s">
        <v>97</v>
      </c>
      <c r="CN1472" s="1014" t="s">
        <v>98</v>
      </c>
      <c r="CO1472" s="542" t="s">
        <v>96</v>
      </c>
      <c r="CP1472" s="542" t="s">
        <v>671</v>
      </c>
      <c r="CQ1472" s="551">
        <v>31</v>
      </c>
      <c r="CR1472" s="542" t="s">
        <v>173</v>
      </c>
      <c r="CS1472" s="542" t="s">
        <v>233</v>
      </c>
      <c r="CT1472" s="1015">
        <f>'Report 1'!$U$18</f>
        <v>0</v>
      </c>
      <c r="CU1472" s="1016">
        <f>SUMIF('Report 4A'!$G$16:$G$95,$CQ1472,'Report 4A'!$AC$16:$AC$95)</f>
        <v>0</v>
      </c>
      <c r="CV1472" s="1017">
        <f t="shared" si="244"/>
        <v>0</v>
      </c>
    </row>
    <row r="1473" spans="2:100">
      <c r="B1473" s="535" t="s">
        <v>669</v>
      </c>
      <c r="C1473" s="536">
        <v>1</v>
      </c>
      <c r="D1473" s="537" t="str">
        <f>'Information Input'!$M$14</f>
        <v xml:space="preserve">      -      </v>
      </c>
      <c r="E1473" s="537" t="s">
        <v>136</v>
      </c>
      <c r="F1473" s="538">
        <f t="shared" si="245"/>
        <v>43556</v>
      </c>
      <c r="G1473" s="538">
        <f t="shared" si="246"/>
        <v>43646</v>
      </c>
      <c r="H1473" s="538">
        <f>'Information Input'!$H$35</f>
        <v>43555</v>
      </c>
      <c r="I1473" s="537" t="str">
        <f>'Information Input'!$J$22</f>
        <v>Quarterly</v>
      </c>
      <c r="J1473" s="538">
        <f>'Information Input'!$H$30</f>
        <v>43555</v>
      </c>
      <c r="K1473" s="537">
        <f>'Information Input'!$J$18</f>
        <v>2019</v>
      </c>
      <c r="L1473" s="539" t="s">
        <v>103</v>
      </c>
      <c r="M1473" s="540" t="s">
        <v>242</v>
      </c>
      <c r="N1473" s="541" t="s">
        <v>242</v>
      </c>
      <c r="O1473" s="542" t="s">
        <v>671</v>
      </c>
      <c r="P1473" s="537">
        <v>43</v>
      </c>
      <c r="Q1473" s="541" t="s">
        <v>185</v>
      </c>
      <c r="R1473" s="541" t="s">
        <v>233</v>
      </c>
      <c r="S1473" s="543">
        <f>'Report 1'!$AW$18</f>
        <v>0</v>
      </c>
      <c r="T1473" s="544">
        <f>'Report 1'!$AW$63</f>
        <v>0</v>
      </c>
      <c r="U1473" s="545">
        <f>'Report 1'!$AW$149</f>
        <v>0</v>
      </c>
      <c r="AL1473" s="546" t="s">
        <v>669</v>
      </c>
      <c r="AM1473" s="547">
        <v>2</v>
      </c>
      <c r="AN1473" s="547" t="str">
        <f>'Information Input'!$M$14</f>
        <v xml:space="preserve">      -      </v>
      </c>
      <c r="AO1473" s="547" t="s">
        <v>139</v>
      </c>
      <c r="AP1473" s="538">
        <f>'Information Input'!$H$33</f>
        <v>43466</v>
      </c>
      <c r="AQ1473" s="538">
        <f>'Information Input'!$H$34</f>
        <v>43555</v>
      </c>
      <c r="AR1473" s="538">
        <f>'Information Input'!$H$35</f>
        <v>43555</v>
      </c>
      <c r="AS1473" s="547" t="str">
        <f>'Information Input'!$J$22</f>
        <v>Quarterly</v>
      </c>
      <c r="AT1473" s="538">
        <f>'Information Input'!$H$30</f>
        <v>43555</v>
      </c>
      <c r="AU1473" s="547">
        <f>'Information Input'!$J$18</f>
        <v>2019</v>
      </c>
      <c r="AV1473" s="547" t="s">
        <v>104</v>
      </c>
      <c r="AW1473" s="547" t="s">
        <v>105</v>
      </c>
      <c r="AX1473" s="547" t="s">
        <v>103</v>
      </c>
      <c r="AY1473" s="548" t="s">
        <v>674</v>
      </c>
      <c r="AZ1473" s="547">
        <v>44</v>
      </c>
      <c r="BA1473" s="549" t="s">
        <v>186</v>
      </c>
      <c r="BB1473" s="543" t="s">
        <v>239</v>
      </c>
      <c r="BC1473" s="550">
        <f>'Report 2'!$AJ321</f>
        <v>0</v>
      </c>
      <c r="BD1473" s="550">
        <f>'Report 2'!$AK321</f>
        <v>0</v>
      </c>
      <c r="BE1473" s="550">
        <f>'Report 2'!$AL321</f>
        <v>0</v>
      </c>
      <c r="BF1473" s="550">
        <f>'Report 2'!$AM321</f>
        <v>0</v>
      </c>
      <c r="BG1473" s="550">
        <f>'Report 2'!$AN321</f>
        <v>0</v>
      </c>
      <c r="BH1473" s="550">
        <f>'Report 2'!$AO321</f>
        <v>0</v>
      </c>
      <c r="BI1473" s="550">
        <f>'Report 2'!$AP321</f>
        <v>0</v>
      </c>
      <c r="CC1473" s="542" t="s">
        <v>669</v>
      </c>
      <c r="CD1473" s="1014" t="s">
        <v>672</v>
      </c>
      <c r="CE1473" s="1014" t="str">
        <f>'Information Input'!$M$14</f>
        <v xml:space="preserve">      -      </v>
      </c>
      <c r="CF1473" s="551" t="s">
        <v>138</v>
      </c>
      <c r="CG1473" s="552">
        <f t="shared" si="248"/>
        <v>43739</v>
      </c>
      <c r="CH1473" s="552">
        <f t="shared" si="249"/>
        <v>43830</v>
      </c>
      <c r="CI1473" s="552">
        <f>'Information Input'!$H$35</f>
        <v>43555</v>
      </c>
      <c r="CJ1473" s="551" t="str">
        <f>'Information Input'!$J$22</f>
        <v>Quarterly</v>
      </c>
      <c r="CK1473" s="552">
        <f>'Information Input'!$H$30</f>
        <v>43555</v>
      </c>
      <c r="CL1473" s="551">
        <f>'Information Input'!$J$18</f>
        <v>2019</v>
      </c>
      <c r="CM1473" s="551" t="s">
        <v>97</v>
      </c>
      <c r="CN1473" s="1014" t="s">
        <v>98</v>
      </c>
      <c r="CO1473" s="542" t="s">
        <v>96</v>
      </c>
      <c r="CP1473" s="542" t="s">
        <v>671</v>
      </c>
      <c r="CQ1473" s="551">
        <v>32</v>
      </c>
      <c r="CR1473" s="542" t="s">
        <v>174</v>
      </c>
      <c r="CS1473" s="542" t="s">
        <v>238</v>
      </c>
      <c r="CT1473" s="1015">
        <f>'Report 1'!$U$18</f>
        <v>0</v>
      </c>
      <c r="CU1473" s="1016">
        <f>SUMIF('Report 4A'!$G$16:$G$95,$CQ1473,'Report 4A'!$AC$16:$AC$95)</f>
        <v>0</v>
      </c>
      <c r="CV1473" s="1017">
        <f t="shared" si="244"/>
        <v>0</v>
      </c>
    </row>
    <row r="1474" spans="2:100">
      <c r="B1474" s="535" t="s">
        <v>669</v>
      </c>
      <c r="C1474" s="536">
        <v>1</v>
      </c>
      <c r="D1474" s="537" t="str">
        <f>'Information Input'!$M$14</f>
        <v xml:space="preserve">      -      </v>
      </c>
      <c r="E1474" s="537" t="s">
        <v>136</v>
      </c>
      <c r="F1474" s="538">
        <f t="shared" si="245"/>
        <v>43556</v>
      </c>
      <c r="G1474" s="538">
        <f t="shared" si="246"/>
        <v>43646</v>
      </c>
      <c r="H1474" s="538">
        <f>'Information Input'!$H$35</f>
        <v>43555</v>
      </c>
      <c r="I1474" s="537" t="str">
        <f>'Information Input'!$J$22</f>
        <v>Quarterly</v>
      </c>
      <c r="J1474" s="538">
        <f>'Information Input'!$H$30</f>
        <v>43555</v>
      </c>
      <c r="K1474" s="537">
        <f>'Information Input'!$J$18</f>
        <v>2019</v>
      </c>
      <c r="L1474" s="539" t="s">
        <v>103</v>
      </c>
      <c r="M1474" s="540" t="s">
        <v>242</v>
      </c>
      <c r="N1474" s="541" t="s">
        <v>242</v>
      </c>
      <c r="O1474" s="542" t="s">
        <v>674</v>
      </c>
      <c r="P1474" s="537">
        <v>44</v>
      </c>
      <c r="Q1474" s="541" t="s">
        <v>186</v>
      </c>
      <c r="R1474" s="541" t="s">
        <v>239</v>
      </c>
      <c r="S1474" s="543">
        <f>'Report 1'!$AW$18</f>
        <v>0</v>
      </c>
      <c r="T1474" s="544">
        <f>'Report 1'!$AW$64</f>
        <v>0</v>
      </c>
      <c r="U1474" s="545">
        <f>'Report 1'!$AW$150</f>
        <v>0</v>
      </c>
      <c r="AL1474" s="546" t="s">
        <v>669</v>
      </c>
      <c r="AM1474" s="547">
        <v>2</v>
      </c>
      <c r="AN1474" s="547" t="str">
        <f>'Information Input'!$M$14</f>
        <v xml:space="preserve">      -      </v>
      </c>
      <c r="AO1474" s="547" t="s">
        <v>139</v>
      </c>
      <c r="AP1474" s="538">
        <f>'Information Input'!$H$33</f>
        <v>43466</v>
      </c>
      <c r="AQ1474" s="538">
        <f>'Information Input'!$H$34</f>
        <v>43555</v>
      </c>
      <c r="AR1474" s="538">
        <f>'Information Input'!$H$35</f>
        <v>43555</v>
      </c>
      <c r="AS1474" s="547" t="str">
        <f>'Information Input'!$J$22</f>
        <v>Quarterly</v>
      </c>
      <c r="AT1474" s="538">
        <f>'Information Input'!$H$30</f>
        <v>43555</v>
      </c>
      <c r="AU1474" s="547">
        <f>'Information Input'!$J$18</f>
        <v>2019</v>
      </c>
      <c r="AV1474" s="547" t="s">
        <v>104</v>
      </c>
      <c r="AW1474" s="547" t="s">
        <v>105</v>
      </c>
      <c r="AX1474" s="547" t="s">
        <v>103</v>
      </c>
      <c r="AY1474" s="548" t="s">
        <v>675</v>
      </c>
      <c r="AZ1474" s="547">
        <v>45</v>
      </c>
      <c r="BA1474" s="549" t="s">
        <v>187</v>
      </c>
      <c r="BB1474" s="543" t="s">
        <v>239</v>
      </c>
      <c r="BC1474" s="550">
        <f>'Report 2'!$AJ322</f>
        <v>0</v>
      </c>
      <c r="BD1474" s="550">
        <f>'Report 2'!$AK322</f>
        <v>0</v>
      </c>
      <c r="BE1474" s="550">
        <f>'Report 2'!$AL322</f>
        <v>0</v>
      </c>
      <c r="BF1474" s="550">
        <f>'Report 2'!$AM322</f>
        <v>0</v>
      </c>
      <c r="BG1474" s="550">
        <f>'Report 2'!$AN322</f>
        <v>0</v>
      </c>
      <c r="BH1474" s="550">
        <f>'Report 2'!$AO322</f>
        <v>0</v>
      </c>
      <c r="BI1474" s="550">
        <f>'Report 2'!$AP322</f>
        <v>0</v>
      </c>
      <c r="CC1474" s="542" t="s">
        <v>669</v>
      </c>
      <c r="CD1474" s="1014" t="s">
        <v>672</v>
      </c>
      <c r="CE1474" s="1014" t="str">
        <f>'Information Input'!$M$14</f>
        <v xml:space="preserve">      -      </v>
      </c>
      <c r="CF1474" s="551" t="s">
        <v>138</v>
      </c>
      <c r="CG1474" s="552">
        <f t="shared" si="248"/>
        <v>43739</v>
      </c>
      <c r="CH1474" s="552">
        <f t="shared" si="249"/>
        <v>43830</v>
      </c>
      <c r="CI1474" s="552">
        <f>'Information Input'!$H$35</f>
        <v>43555</v>
      </c>
      <c r="CJ1474" s="551" t="str">
        <f>'Information Input'!$J$22</f>
        <v>Quarterly</v>
      </c>
      <c r="CK1474" s="552">
        <f>'Information Input'!$H$30</f>
        <v>43555</v>
      </c>
      <c r="CL1474" s="551">
        <f>'Information Input'!$J$18</f>
        <v>2019</v>
      </c>
      <c r="CM1474" s="551" t="s">
        <v>97</v>
      </c>
      <c r="CN1474" s="1014" t="s">
        <v>98</v>
      </c>
      <c r="CO1474" s="542" t="s">
        <v>96</v>
      </c>
      <c r="CP1474" s="542" t="s">
        <v>671</v>
      </c>
      <c r="CQ1474" s="551">
        <v>33</v>
      </c>
      <c r="CR1474" s="542" t="s">
        <v>175</v>
      </c>
      <c r="CS1474" s="542" t="s">
        <v>233</v>
      </c>
      <c r="CT1474" s="1015">
        <f>'Report 1'!$U$18</f>
        <v>0</v>
      </c>
      <c r="CU1474" s="1016">
        <f>SUMIF('Report 4A'!$G$16:$G$95,$CQ1474,'Report 4A'!$AC$16:$AC$95)</f>
        <v>0</v>
      </c>
      <c r="CV1474" s="1017">
        <f t="shared" si="244"/>
        <v>0</v>
      </c>
    </row>
    <row r="1475" spans="2:100">
      <c r="B1475" s="535" t="s">
        <v>669</v>
      </c>
      <c r="C1475" s="536">
        <v>1</v>
      </c>
      <c r="D1475" s="537" t="str">
        <f>'Information Input'!$M$14</f>
        <v xml:space="preserve">      -      </v>
      </c>
      <c r="E1475" s="537" t="s">
        <v>136</v>
      </c>
      <c r="F1475" s="538">
        <f t="shared" si="245"/>
        <v>43556</v>
      </c>
      <c r="G1475" s="538">
        <f t="shared" si="246"/>
        <v>43646</v>
      </c>
      <c r="H1475" s="538">
        <f>'Information Input'!$H$35</f>
        <v>43555</v>
      </c>
      <c r="I1475" s="537" t="str">
        <f>'Information Input'!$J$22</f>
        <v>Quarterly</v>
      </c>
      <c r="J1475" s="538">
        <f>'Information Input'!$H$30</f>
        <v>43555</v>
      </c>
      <c r="K1475" s="537">
        <f>'Information Input'!$J$18</f>
        <v>2019</v>
      </c>
      <c r="L1475" s="539" t="s">
        <v>103</v>
      </c>
      <c r="M1475" s="540" t="s">
        <v>242</v>
      </c>
      <c r="N1475" s="541" t="s">
        <v>242</v>
      </c>
      <c r="O1475" s="542" t="s">
        <v>675</v>
      </c>
      <c r="P1475" s="537">
        <v>45</v>
      </c>
      <c r="Q1475" s="541" t="s">
        <v>187</v>
      </c>
      <c r="R1475" s="541" t="s">
        <v>239</v>
      </c>
      <c r="S1475" s="543">
        <f>'Report 1'!$AW$18</f>
        <v>0</v>
      </c>
      <c r="T1475" s="544">
        <f>'Report 1'!$AW$65</f>
        <v>0</v>
      </c>
      <c r="U1475" s="545">
        <f>'Report 1'!$AW$151</f>
        <v>0</v>
      </c>
      <c r="AL1475" s="546" t="s">
        <v>669</v>
      </c>
      <c r="AM1475" s="547">
        <v>2</v>
      </c>
      <c r="AN1475" s="547" t="str">
        <f>'Information Input'!$M$14</f>
        <v xml:space="preserve">      -      </v>
      </c>
      <c r="AO1475" s="547" t="s">
        <v>139</v>
      </c>
      <c r="AP1475" s="538">
        <f>'Information Input'!$H$33</f>
        <v>43466</v>
      </c>
      <c r="AQ1475" s="538">
        <f>'Information Input'!$H$34</f>
        <v>43555</v>
      </c>
      <c r="AR1475" s="538">
        <f>'Information Input'!$H$35</f>
        <v>43555</v>
      </c>
      <c r="AS1475" s="547" t="str">
        <f>'Information Input'!$J$22</f>
        <v>Quarterly</v>
      </c>
      <c r="AT1475" s="538">
        <f>'Information Input'!$H$30</f>
        <v>43555</v>
      </c>
      <c r="AU1475" s="547">
        <f>'Information Input'!$J$18</f>
        <v>2019</v>
      </c>
      <c r="AV1475" s="547" t="s">
        <v>104</v>
      </c>
      <c r="AW1475" s="547" t="s">
        <v>105</v>
      </c>
      <c r="AX1475" s="547" t="s">
        <v>103</v>
      </c>
      <c r="AY1475" s="548" t="s">
        <v>675</v>
      </c>
      <c r="AZ1475" s="547">
        <v>46</v>
      </c>
      <c r="BA1475" s="549" t="s">
        <v>188</v>
      </c>
      <c r="BB1475" s="543" t="s">
        <v>239</v>
      </c>
      <c r="BC1475" s="550">
        <f>'Report 2'!$AJ323</f>
        <v>0</v>
      </c>
      <c r="BD1475" s="550">
        <f>'Report 2'!$AK323</f>
        <v>0</v>
      </c>
      <c r="BE1475" s="550">
        <f>'Report 2'!$AL323</f>
        <v>0</v>
      </c>
      <c r="BF1475" s="550">
        <f>'Report 2'!$AM323</f>
        <v>0</v>
      </c>
      <c r="BG1475" s="550">
        <f>'Report 2'!$AN323</f>
        <v>0</v>
      </c>
      <c r="BH1475" s="550">
        <f>'Report 2'!$AO323</f>
        <v>0</v>
      </c>
      <c r="BI1475" s="550">
        <f>'Report 2'!$AP323</f>
        <v>0</v>
      </c>
      <c r="CC1475" s="542" t="s">
        <v>669</v>
      </c>
      <c r="CD1475" s="1014" t="s">
        <v>672</v>
      </c>
      <c r="CE1475" s="1014" t="str">
        <f>'Information Input'!$M$14</f>
        <v xml:space="preserve">      -      </v>
      </c>
      <c r="CF1475" s="551" t="s">
        <v>138</v>
      </c>
      <c r="CG1475" s="552">
        <f t="shared" si="248"/>
        <v>43739</v>
      </c>
      <c r="CH1475" s="552">
        <f t="shared" si="249"/>
        <v>43830</v>
      </c>
      <c r="CI1475" s="552">
        <f>'Information Input'!$H$35</f>
        <v>43555</v>
      </c>
      <c r="CJ1475" s="551" t="str">
        <f>'Information Input'!$J$22</f>
        <v>Quarterly</v>
      </c>
      <c r="CK1475" s="552">
        <f>'Information Input'!$H$30</f>
        <v>43555</v>
      </c>
      <c r="CL1475" s="551">
        <f>'Information Input'!$J$18</f>
        <v>2019</v>
      </c>
      <c r="CM1475" s="551" t="s">
        <v>97</v>
      </c>
      <c r="CN1475" s="1014" t="s">
        <v>98</v>
      </c>
      <c r="CO1475" s="542" t="s">
        <v>96</v>
      </c>
      <c r="CP1475" s="542" t="s">
        <v>671</v>
      </c>
      <c r="CQ1475" s="551">
        <v>34</v>
      </c>
      <c r="CR1475" s="542" t="s">
        <v>176</v>
      </c>
      <c r="CS1475" s="542" t="s">
        <v>238</v>
      </c>
      <c r="CT1475" s="1015">
        <f>'Report 1'!$U$18</f>
        <v>0</v>
      </c>
      <c r="CU1475" s="1016">
        <f>SUMIF('Report 4A'!$G$16:$G$95,$CQ1475,'Report 4A'!$AC$16:$AC$95)</f>
        <v>0</v>
      </c>
      <c r="CV1475" s="1017">
        <f t="shared" si="244"/>
        <v>0</v>
      </c>
    </row>
    <row r="1476" spans="2:100">
      <c r="B1476" s="535" t="s">
        <v>669</v>
      </c>
      <c r="C1476" s="536">
        <v>1</v>
      </c>
      <c r="D1476" s="537" t="str">
        <f>'Information Input'!$M$14</f>
        <v xml:space="preserve">      -      </v>
      </c>
      <c r="E1476" s="537" t="s">
        <v>136</v>
      </c>
      <c r="F1476" s="538">
        <f t="shared" si="245"/>
        <v>43556</v>
      </c>
      <c r="G1476" s="538">
        <f t="shared" si="246"/>
        <v>43646</v>
      </c>
      <c r="H1476" s="538">
        <f>'Information Input'!$H$35</f>
        <v>43555</v>
      </c>
      <c r="I1476" s="537" t="str">
        <f>'Information Input'!$J$22</f>
        <v>Quarterly</v>
      </c>
      <c r="J1476" s="538">
        <f>'Information Input'!$H$30</f>
        <v>43555</v>
      </c>
      <c r="K1476" s="537">
        <f>'Information Input'!$J$18</f>
        <v>2019</v>
      </c>
      <c r="L1476" s="539" t="s">
        <v>103</v>
      </c>
      <c r="M1476" s="540" t="s">
        <v>242</v>
      </c>
      <c r="N1476" s="541" t="s">
        <v>242</v>
      </c>
      <c r="O1476" s="542" t="s">
        <v>675</v>
      </c>
      <c r="P1476" s="537">
        <v>46</v>
      </c>
      <c r="Q1476" s="541" t="s">
        <v>188</v>
      </c>
      <c r="R1476" s="541" t="s">
        <v>239</v>
      </c>
      <c r="S1476" s="543">
        <f>'Report 1'!$AW$18</f>
        <v>0</v>
      </c>
      <c r="T1476" s="544">
        <f>'Report 1'!$AW$66</f>
        <v>0</v>
      </c>
      <c r="U1476" s="545">
        <f>'Report 1'!$AW$152</f>
        <v>0</v>
      </c>
      <c r="AL1476" s="546" t="s">
        <v>669</v>
      </c>
      <c r="AM1476" s="547">
        <v>2</v>
      </c>
      <c r="AN1476" s="547" t="str">
        <f>'Information Input'!$M$14</f>
        <v xml:space="preserve">      -      </v>
      </c>
      <c r="AO1476" s="547" t="s">
        <v>139</v>
      </c>
      <c r="AP1476" s="538">
        <f>'Information Input'!$H$33</f>
        <v>43466</v>
      </c>
      <c r="AQ1476" s="538">
        <f>'Information Input'!$H$34</f>
        <v>43555</v>
      </c>
      <c r="AR1476" s="538">
        <f>'Information Input'!$H$35</f>
        <v>43555</v>
      </c>
      <c r="AS1476" s="547" t="str">
        <f>'Information Input'!$J$22</f>
        <v>Quarterly</v>
      </c>
      <c r="AT1476" s="538">
        <f>'Information Input'!$H$30</f>
        <v>43555</v>
      </c>
      <c r="AU1476" s="547">
        <f>'Information Input'!$J$18</f>
        <v>2019</v>
      </c>
      <c r="AV1476" s="547" t="s">
        <v>104</v>
      </c>
      <c r="AW1476" s="547" t="s">
        <v>105</v>
      </c>
      <c r="AX1476" s="547" t="s">
        <v>103</v>
      </c>
      <c r="AY1476" s="548" t="s">
        <v>675</v>
      </c>
      <c r="AZ1476" s="547">
        <v>47</v>
      </c>
      <c r="BA1476" s="549" t="s">
        <v>189</v>
      </c>
      <c r="BB1476" s="543" t="s">
        <v>239</v>
      </c>
      <c r="BC1476" s="550">
        <f>'Report 2'!$AJ324</f>
        <v>0</v>
      </c>
      <c r="BD1476" s="550">
        <f>'Report 2'!$AK324</f>
        <v>0</v>
      </c>
      <c r="BE1476" s="550">
        <f>'Report 2'!$AL324</f>
        <v>0</v>
      </c>
      <c r="BF1476" s="550">
        <f>'Report 2'!$AM324</f>
        <v>0</v>
      </c>
      <c r="BG1476" s="550">
        <f>'Report 2'!$AN324</f>
        <v>0</v>
      </c>
      <c r="BH1476" s="550">
        <f>'Report 2'!$AO324</f>
        <v>0</v>
      </c>
      <c r="BI1476" s="550">
        <f>'Report 2'!$AP324</f>
        <v>0</v>
      </c>
      <c r="CC1476" s="542" t="s">
        <v>669</v>
      </c>
      <c r="CD1476" s="1014" t="s">
        <v>672</v>
      </c>
      <c r="CE1476" s="1014" t="str">
        <f>'Information Input'!$M$14</f>
        <v xml:space="preserve">      -      </v>
      </c>
      <c r="CF1476" s="551" t="s">
        <v>138</v>
      </c>
      <c r="CG1476" s="552">
        <f t="shared" si="248"/>
        <v>43739</v>
      </c>
      <c r="CH1476" s="552">
        <f t="shared" si="249"/>
        <v>43830</v>
      </c>
      <c r="CI1476" s="552">
        <f>'Information Input'!$H$35</f>
        <v>43555</v>
      </c>
      <c r="CJ1476" s="551" t="str">
        <f>'Information Input'!$J$22</f>
        <v>Quarterly</v>
      </c>
      <c r="CK1476" s="552">
        <f>'Information Input'!$H$30</f>
        <v>43555</v>
      </c>
      <c r="CL1476" s="551">
        <f>'Information Input'!$J$18</f>
        <v>2019</v>
      </c>
      <c r="CM1476" s="551" t="s">
        <v>97</v>
      </c>
      <c r="CN1476" s="1014" t="s">
        <v>98</v>
      </c>
      <c r="CO1476" s="542" t="s">
        <v>96</v>
      </c>
      <c r="CP1476" s="542" t="s">
        <v>671</v>
      </c>
      <c r="CQ1476" s="551">
        <v>35</v>
      </c>
      <c r="CR1476" s="542" t="s">
        <v>177</v>
      </c>
      <c r="CS1476" s="542" t="s">
        <v>235</v>
      </c>
      <c r="CT1476" s="1015">
        <f>'Report 1'!$U$18</f>
        <v>0</v>
      </c>
      <c r="CU1476" s="1016">
        <f>SUMIF('Report 4A'!$G$16:$G$95,$CQ1476,'Report 4A'!$AC$16:$AC$95)</f>
        <v>0</v>
      </c>
      <c r="CV1476" s="1017">
        <f t="shared" si="244"/>
        <v>0</v>
      </c>
    </row>
    <row r="1477" spans="2:100">
      <c r="B1477" s="535" t="s">
        <v>669</v>
      </c>
      <c r="C1477" s="536">
        <v>1</v>
      </c>
      <c r="D1477" s="537" t="str">
        <f>'Information Input'!$M$14</f>
        <v xml:space="preserve">      -      </v>
      </c>
      <c r="E1477" s="537" t="s">
        <v>136</v>
      </c>
      <c r="F1477" s="538">
        <f t="shared" si="245"/>
        <v>43556</v>
      </c>
      <c r="G1477" s="538">
        <f t="shared" si="246"/>
        <v>43646</v>
      </c>
      <c r="H1477" s="538">
        <f>'Information Input'!$H$35</f>
        <v>43555</v>
      </c>
      <c r="I1477" s="537" t="str">
        <f>'Information Input'!$J$22</f>
        <v>Quarterly</v>
      </c>
      <c r="J1477" s="538">
        <f>'Information Input'!$H$30</f>
        <v>43555</v>
      </c>
      <c r="K1477" s="537">
        <f>'Information Input'!$J$18</f>
        <v>2019</v>
      </c>
      <c r="L1477" s="539" t="s">
        <v>103</v>
      </c>
      <c r="M1477" s="540" t="s">
        <v>242</v>
      </c>
      <c r="N1477" s="541" t="s">
        <v>242</v>
      </c>
      <c r="O1477" s="542" t="s">
        <v>675</v>
      </c>
      <c r="P1477" s="537">
        <v>47</v>
      </c>
      <c r="Q1477" s="541" t="s">
        <v>189</v>
      </c>
      <c r="R1477" s="541" t="s">
        <v>239</v>
      </c>
      <c r="S1477" s="543">
        <f>'Report 1'!$AW$18</f>
        <v>0</v>
      </c>
      <c r="T1477" s="544">
        <f>'Report 1'!$AW$67</f>
        <v>0</v>
      </c>
      <c r="U1477" s="545">
        <f>'Report 1'!$AW$153</f>
        <v>0</v>
      </c>
      <c r="AL1477" s="546" t="s">
        <v>669</v>
      </c>
      <c r="AM1477" s="547">
        <v>2</v>
      </c>
      <c r="AN1477" s="547" t="str">
        <f>'Information Input'!$M$14</f>
        <v xml:space="preserve">      -      </v>
      </c>
      <c r="AO1477" s="547" t="s">
        <v>139</v>
      </c>
      <c r="AP1477" s="538">
        <f>'Information Input'!$H$33</f>
        <v>43466</v>
      </c>
      <c r="AQ1477" s="538">
        <f>'Information Input'!$H$34</f>
        <v>43555</v>
      </c>
      <c r="AR1477" s="538">
        <f>'Information Input'!$H$35</f>
        <v>43555</v>
      </c>
      <c r="AS1477" s="547" t="str">
        <f>'Information Input'!$J$22</f>
        <v>Quarterly</v>
      </c>
      <c r="AT1477" s="538">
        <f>'Information Input'!$H$30</f>
        <v>43555</v>
      </c>
      <c r="AU1477" s="547">
        <f>'Information Input'!$J$18</f>
        <v>2019</v>
      </c>
      <c r="AV1477" s="547" t="s">
        <v>104</v>
      </c>
      <c r="AW1477" s="547" t="s">
        <v>105</v>
      </c>
      <c r="AX1477" s="547" t="s">
        <v>103</v>
      </c>
      <c r="AY1477" s="548" t="s">
        <v>675</v>
      </c>
      <c r="AZ1477" s="547">
        <v>48</v>
      </c>
      <c r="BA1477" s="549" t="s">
        <v>190</v>
      </c>
      <c r="BB1477" s="543" t="s">
        <v>239</v>
      </c>
      <c r="BC1477" s="550">
        <f>'Report 2'!$AJ325</f>
        <v>0</v>
      </c>
      <c r="BD1477" s="550">
        <f>'Report 2'!$AK325</f>
        <v>0</v>
      </c>
      <c r="BE1477" s="550">
        <f>'Report 2'!$AL325</f>
        <v>0</v>
      </c>
      <c r="BF1477" s="550">
        <f>'Report 2'!$AM325</f>
        <v>0</v>
      </c>
      <c r="BG1477" s="550">
        <f>'Report 2'!$AN325</f>
        <v>0</v>
      </c>
      <c r="BH1477" s="550">
        <f>'Report 2'!$AO325</f>
        <v>0</v>
      </c>
      <c r="BI1477" s="550">
        <f>'Report 2'!$AP325</f>
        <v>0</v>
      </c>
      <c r="CC1477" s="542" t="s">
        <v>669</v>
      </c>
      <c r="CD1477" s="1014" t="s">
        <v>672</v>
      </c>
      <c r="CE1477" s="1014" t="str">
        <f>'Information Input'!$M$14</f>
        <v xml:space="preserve">      -      </v>
      </c>
      <c r="CF1477" s="551" t="s">
        <v>138</v>
      </c>
      <c r="CG1477" s="552">
        <f t="shared" si="248"/>
        <v>43739</v>
      </c>
      <c r="CH1477" s="552">
        <f t="shared" si="249"/>
        <v>43830</v>
      </c>
      <c r="CI1477" s="552">
        <f>'Information Input'!$H$35</f>
        <v>43555</v>
      </c>
      <c r="CJ1477" s="551" t="str">
        <f>'Information Input'!$J$22</f>
        <v>Quarterly</v>
      </c>
      <c r="CK1477" s="552">
        <f>'Information Input'!$H$30</f>
        <v>43555</v>
      </c>
      <c r="CL1477" s="551">
        <f>'Information Input'!$J$18</f>
        <v>2019</v>
      </c>
      <c r="CM1477" s="551" t="s">
        <v>97</v>
      </c>
      <c r="CN1477" s="1014" t="s">
        <v>98</v>
      </c>
      <c r="CO1477" s="542" t="s">
        <v>96</v>
      </c>
      <c r="CP1477" s="542" t="s">
        <v>671</v>
      </c>
      <c r="CQ1477" s="551">
        <v>36</v>
      </c>
      <c r="CR1477" s="542" t="s">
        <v>178</v>
      </c>
      <c r="CS1477" s="542" t="s">
        <v>235</v>
      </c>
      <c r="CT1477" s="1015">
        <f>'Report 1'!$U$18</f>
        <v>0</v>
      </c>
      <c r="CU1477" s="1016">
        <f>SUMIF('Report 4A'!$G$16:$G$95,$CQ1477,'Report 4A'!$AC$16:$AC$95)</f>
        <v>0</v>
      </c>
      <c r="CV1477" s="1017">
        <f t="shared" si="244"/>
        <v>0</v>
      </c>
    </row>
    <row r="1478" spans="2:100">
      <c r="B1478" s="535" t="s">
        <v>669</v>
      </c>
      <c r="C1478" s="536">
        <v>1</v>
      </c>
      <c r="D1478" s="537" t="str">
        <f>'Information Input'!$M$14</f>
        <v xml:space="preserve">      -      </v>
      </c>
      <c r="E1478" s="537" t="s">
        <v>136</v>
      </c>
      <c r="F1478" s="538">
        <f t="shared" si="245"/>
        <v>43556</v>
      </c>
      <c r="G1478" s="538">
        <f t="shared" si="246"/>
        <v>43646</v>
      </c>
      <c r="H1478" s="538">
        <f>'Information Input'!$H$35</f>
        <v>43555</v>
      </c>
      <c r="I1478" s="537" t="str">
        <f>'Information Input'!$J$22</f>
        <v>Quarterly</v>
      </c>
      <c r="J1478" s="538">
        <f>'Information Input'!$H$30</f>
        <v>43555</v>
      </c>
      <c r="K1478" s="537">
        <f>'Information Input'!$J$18</f>
        <v>2019</v>
      </c>
      <c r="L1478" s="539" t="s">
        <v>103</v>
      </c>
      <c r="M1478" s="540" t="s">
        <v>242</v>
      </c>
      <c r="N1478" s="541" t="s">
        <v>242</v>
      </c>
      <c r="O1478" s="542" t="s">
        <v>675</v>
      </c>
      <c r="P1478" s="537">
        <v>48</v>
      </c>
      <c r="Q1478" s="541" t="s">
        <v>190</v>
      </c>
      <c r="R1478" s="541" t="s">
        <v>239</v>
      </c>
      <c r="S1478" s="543">
        <f>'Report 1'!$AW$18</f>
        <v>0</v>
      </c>
      <c r="T1478" s="544">
        <f>'Report 1'!$AW$68</f>
        <v>0</v>
      </c>
      <c r="U1478" s="545">
        <f>'Report 1'!$AW$154</f>
        <v>0</v>
      </c>
      <c r="AL1478" s="546" t="s">
        <v>669</v>
      </c>
      <c r="AM1478" s="547">
        <v>2</v>
      </c>
      <c r="AN1478" s="547" t="str">
        <f>'Information Input'!$M$14</f>
        <v xml:space="preserve">      -      </v>
      </c>
      <c r="AO1478" s="547" t="s">
        <v>139</v>
      </c>
      <c r="AP1478" s="538">
        <f>'Information Input'!$H$33</f>
        <v>43466</v>
      </c>
      <c r="AQ1478" s="538">
        <f>'Information Input'!$H$34</f>
        <v>43555</v>
      </c>
      <c r="AR1478" s="538">
        <f>'Information Input'!$H$35</f>
        <v>43555</v>
      </c>
      <c r="AS1478" s="547" t="str">
        <f>'Information Input'!$J$22</f>
        <v>Quarterly</v>
      </c>
      <c r="AT1478" s="538">
        <f>'Information Input'!$H$30</f>
        <v>43555</v>
      </c>
      <c r="AU1478" s="547">
        <f>'Information Input'!$J$18</f>
        <v>2019</v>
      </c>
      <c r="AV1478" s="547" t="s">
        <v>104</v>
      </c>
      <c r="AW1478" s="547" t="s">
        <v>105</v>
      </c>
      <c r="AX1478" s="547" t="s">
        <v>103</v>
      </c>
      <c r="AY1478" s="548" t="s">
        <v>675</v>
      </c>
      <c r="AZ1478" s="547">
        <v>49</v>
      </c>
      <c r="BA1478" s="549" t="s">
        <v>191</v>
      </c>
      <c r="BB1478" s="543" t="s">
        <v>239</v>
      </c>
      <c r="BC1478" s="550">
        <f>'Report 2'!$AJ326</f>
        <v>0</v>
      </c>
      <c r="BD1478" s="550">
        <f>'Report 2'!$AK326</f>
        <v>0</v>
      </c>
      <c r="BE1478" s="550">
        <f>'Report 2'!$AL326</f>
        <v>0</v>
      </c>
      <c r="BF1478" s="550">
        <f>'Report 2'!$AM326</f>
        <v>0</v>
      </c>
      <c r="BG1478" s="550">
        <f>'Report 2'!$AN326</f>
        <v>0</v>
      </c>
      <c r="BH1478" s="550">
        <f>'Report 2'!$AO326</f>
        <v>0</v>
      </c>
      <c r="BI1478" s="550">
        <f>'Report 2'!$AP326</f>
        <v>0</v>
      </c>
      <c r="CC1478" s="542" t="s">
        <v>669</v>
      </c>
      <c r="CD1478" s="1014" t="s">
        <v>672</v>
      </c>
      <c r="CE1478" s="1014" t="str">
        <f>'Information Input'!$M$14</f>
        <v xml:space="preserve">      -      </v>
      </c>
      <c r="CF1478" s="551" t="s">
        <v>138</v>
      </c>
      <c r="CG1478" s="552">
        <f t="shared" si="248"/>
        <v>43739</v>
      </c>
      <c r="CH1478" s="552">
        <f t="shared" si="249"/>
        <v>43830</v>
      </c>
      <c r="CI1478" s="552">
        <f>'Information Input'!$H$35</f>
        <v>43555</v>
      </c>
      <c r="CJ1478" s="551" t="str">
        <f>'Information Input'!$J$22</f>
        <v>Quarterly</v>
      </c>
      <c r="CK1478" s="552">
        <f>'Information Input'!$H$30</f>
        <v>43555</v>
      </c>
      <c r="CL1478" s="551">
        <f>'Information Input'!$J$18</f>
        <v>2019</v>
      </c>
      <c r="CM1478" s="551" t="s">
        <v>97</v>
      </c>
      <c r="CN1478" s="1014" t="s">
        <v>98</v>
      </c>
      <c r="CO1478" s="542" t="s">
        <v>96</v>
      </c>
      <c r="CP1478" s="542" t="s">
        <v>671</v>
      </c>
      <c r="CQ1478" s="551">
        <v>37</v>
      </c>
      <c r="CR1478" s="542" t="s">
        <v>179</v>
      </c>
      <c r="CS1478" s="542" t="s">
        <v>231</v>
      </c>
      <c r="CT1478" s="1015">
        <f>'Report 1'!$U$18</f>
        <v>0</v>
      </c>
      <c r="CU1478" s="1016">
        <f>SUMIF('Report 4A'!$G$16:$G$95,$CQ1478,'Report 4A'!$AC$16:$AC$95)</f>
        <v>0</v>
      </c>
      <c r="CV1478" s="1017">
        <f t="shared" si="244"/>
        <v>0</v>
      </c>
    </row>
    <row r="1479" spans="2:100">
      <c r="B1479" s="535" t="s">
        <v>669</v>
      </c>
      <c r="C1479" s="536">
        <v>1</v>
      </c>
      <c r="D1479" s="537" t="str">
        <f>'Information Input'!$M$14</f>
        <v xml:space="preserve">      -      </v>
      </c>
      <c r="E1479" s="537" t="s">
        <v>136</v>
      </c>
      <c r="F1479" s="538">
        <f t="shared" si="245"/>
        <v>43556</v>
      </c>
      <c r="G1479" s="538">
        <f t="shared" si="246"/>
        <v>43646</v>
      </c>
      <c r="H1479" s="538">
        <f>'Information Input'!$H$35</f>
        <v>43555</v>
      </c>
      <c r="I1479" s="537" t="str">
        <f>'Information Input'!$J$22</f>
        <v>Quarterly</v>
      </c>
      <c r="J1479" s="538">
        <f>'Information Input'!$H$30</f>
        <v>43555</v>
      </c>
      <c r="K1479" s="537">
        <f>'Information Input'!$J$18</f>
        <v>2019</v>
      </c>
      <c r="L1479" s="539" t="s">
        <v>103</v>
      </c>
      <c r="M1479" s="540" t="s">
        <v>242</v>
      </c>
      <c r="N1479" s="541" t="s">
        <v>242</v>
      </c>
      <c r="O1479" s="542" t="s">
        <v>675</v>
      </c>
      <c r="P1479" s="537">
        <v>49</v>
      </c>
      <c r="Q1479" s="541" t="s">
        <v>191</v>
      </c>
      <c r="R1479" s="541" t="s">
        <v>239</v>
      </c>
      <c r="S1479" s="543">
        <f>'Report 1'!$AW$18</f>
        <v>0</v>
      </c>
      <c r="T1479" s="544">
        <f>'Report 1'!$AW$69</f>
        <v>0</v>
      </c>
      <c r="U1479" s="545">
        <f>'Report 1'!$AW$155</f>
        <v>0</v>
      </c>
      <c r="AL1479" s="546" t="s">
        <v>669</v>
      </c>
      <c r="AM1479" s="547">
        <v>2</v>
      </c>
      <c r="AN1479" s="547" t="str">
        <f>'Information Input'!$M$14</f>
        <v xml:space="preserve">      -      </v>
      </c>
      <c r="AO1479" s="547" t="s">
        <v>139</v>
      </c>
      <c r="AP1479" s="538">
        <f>'Information Input'!$H$33</f>
        <v>43466</v>
      </c>
      <c r="AQ1479" s="538">
        <f>'Information Input'!$H$34</f>
        <v>43555</v>
      </c>
      <c r="AR1479" s="538">
        <f>'Information Input'!$H$35</f>
        <v>43555</v>
      </c>
      <c r="AS1479" s="547" t="str">
        <f>'Information Input'!$J$22</f>
        <v>Quarterly</v>
      </c>
      <c r="AT1479" s="538">
        <f>'Information Input'!$H$30</f>
        <v>43555</v>
      </c>
      <c r="AU1479" s="547">
        <f>'Information Input'!$J$18</f>
        <v>2019</v>
      </c>
      <c r="AV1479" s="547" t="s">
        <v>104</v>
      </c>
      <c r="AW1479" s="547" t="s">
        <v>105</v>
      </c>
      <c r="AX1479" s="547" t="s">
        <v>103</v>
      </c>
      <c r="AY1479" s="548" t="s">
        <v>675</v>
      </c>
      <c r="AZ1479" s="547">
        <v>50</v>
      </c>
      <c r="BA1479" s="549" t="s">
        <v>192</v>
      </c>
      <c r="BB1479" s="543" t="s">
        <v>239</v>
      </c>
      <c r="BC1479" s="550">
        <f>'Report 2'!$AJ327</f>
        <v>0</v>
      </c>
      <c r="BD1479" s="550">
        <f>'Report 2'!$AK327</f>
        <v>0</v>
      </c>
      <c r="BE1479" s="550">
        <f>'Report 2'!$AL327</f>
        <v>0</v>
      </c>
      <c r="BF1479" s="550">
        <f>'Report 2'!$AM327</f>
        <v>0</v>
      </c>
      <c r="BG1479" s="550">
        <f>'Report 2'!$AN327</f>
        <v>0</v>
      </c>
      <c r="BH1479" s="550">
        <f>'Report 2'!$AO327</f>
        <v>0</v>
      </c>
      <c r="BI1479" s="550">
        <f>'Report 2'!$AP327</f>
        <v>0</v>
      </c>
      <c r="CC1479" s="542" t="s">
        <v>669</v>
      </c>
      <c r="CD1479" s="1014" t="s">
        <v>672</v>
      </c>
      <c r="CE1479" s="1014" t="str">
        <f>'Information Input'!$M$14</f>
        <v xml:space="preserve">      -      </v>
      </c>
      <c r="CF1479" s="551" t="s">
        <v>138</v>
      </c>
      <c r="CG1479" s="552">
        <f t="shared" si="248"/>
        <v>43739</v>
      </c>
      <c r="CH1479" s="552">
        <f t="shared" si="249"/>
        <v>43830</v>
      </c>
      <c r="CI1479" s="552">
        <f>'Information Input'!$H$35</f>
        <v>43555</v>
      </c>
      <c r="CJ1479" s="551" t="str">
        <f>'Information Input'!$J$22</f>
        <v>Quarterly</v>
      </c>
      <c r="CK1479" s="552">
        <f>'Information Input'!$H$30</f>
        <v>43555</v>
      </c>
      <c r="CL1479" s="551">
        <f>'Information Input'!$J$18</f>
        <v>2019</v>
      </c>
      <c r="CM1479" s="551" t="s">
        <v>97</v>
      </c>
      <c r="CN1479" s="1014" t="s">
        <v>98</v>
      </c>
      <c r="CO1479" s="542" t="s">
        <v>96</v>
      </c>
      <c r="CP1479" s="542" t="s">
        <v>671</v>
      </c>
      <c r="CQ1479" s="551">
        <v>38</v>
      </c>
      <c r="CR1479" s="542" t="s">
        <v>180</v>
      </c>
      <c r="CS1479" s="542" t="s">
        <v>233</v>
      </c>
      <c r="CT1479" s="1015">
        <f>'Report 1'!$U$18</f>
        <v>0</v>
      </c>
      <c r="CU1479" s="1016">
        <f>SUMIF('Report 4A'!$G$16:$G$95,$CQ1479,'Report 4A'!$AC$16:$AC$95)</f>
        <v>0</v>
      </c>
      <c r="CV1479" s="1017">
        <f t="shared" si="244"/>
        <v>0</v>
      </c>
    </row>
    <row r="1480" spans="2:100">
      <c r="B1480" s="535" t="s">
        <v>669</v>
      </c>
      <c r="C1480" s="536">
        <v>1</v>
      </c>
      <c r="D1480" s="537" t="str">
        <f>'Information Input'!$M$14</f>
        <v xml:space="preserve">      -      </v>
      </c>
      <c r="E1480" s="537" t="s">
        <v>136</v>
      </c>
      <c r="F1480" s="538">
        <f t="shared" si="245"/>
        <v>43556</v>
      </c>
      <c r="G1480" s="538">
        <f t="shared" si="246"/>
        <v>43646</v>
      </c>
      <c r="H1480" s="538">
        <f>'Information Input'!$H$35</f>
        <v>43555</v>
      </c>
      <c r="I1480" s="537" t="str">
        <f>'Information Input'!$J$22</f>
        <v>Quarterly</v>
      </c>
      <c r="J1480" s="538">
        <f>'Information Input'!$H$30</f>
        <v>43555</v>
      </c>
      <c r="K1480" s="537">
        <f>'Information Input'!$J$18</f>
        <v>2019</v>
      </c>
      <c r="L1480" s="539" t="s">
        <v>103</v>
      </c>
      <c r="M1480" s="540" t="s">
        <v>242</v>
      </c>
      <c r="N1480" s="541" t="s">
        <v>242</v>
      </c>
      <c r="O1480" s="542" t="s">
        <v>675</v>
      </c>
      <c r="P1480" s="537">
        <v>50</v>
      </c>
      <c r="Q1480" s="541" t="s">
        <v>192</v>
      </c>
      <c r="R1480" s="541" t="s">
        <v>239</v>
      </c>
      <c r="S1480" s="543">
        <f>'Report 1'!$AW$18</f>
        <v>0</v>
      </c>
      <c r="T1480" s="544">
        <f>'Report 1'!$AW$70</f>
        <v>0</v>
      </c>
      <c r="U1480" s="545">
        <f>'Report 1'!$AW$156</f>
        <v>0</v>
      </c>
      <c r="AL1480" s="546" t="s">
        <v>669</v>
      </c>
      <c r="AM1480" s="547">
        <v>2</v>
      </c>
      <c r="AN1480" s="547" t="str">
        <f>'Information Input'!$M$14</f>
        <v xml:space="preserve">      -      </v>
      </c>
      <c r="AO1480" s="547" t="s">
        <v>139</v>
      </c>
      <c r="AP1480" s="538">
        <f>'Information Input'!$H$33</f>
        <v>43466</v>
      </c>
      <c r="AQ1480" s="538">
        <f>'Information Input'!$H$34</f>
        <v>43555</v>
      </c>
      <c r="AR1480" s="538">
        <f>'Information Input'!$H$35</f>
        <v>43555</v>
      </c>
      <c r="AS1480" s="547" t="str">
        <f>'Information Input'!$J$22</f>
        <v>Quarterly</v>
      </c>
      <c r="AT1480" s="538">
        <f>'Information Input'!$H$30</f>
        <v>43555</v>
      </c>
      <c r="AU1480" s="547">
        <f>'Information Input'!$J$18</f>
        <v>2019</v>
      </c>
      <c r="AV1480" s="547" t="s">
        <v>104</v>
      </c>
      <c r="AW1480" s="547" t="s">
        <v>105</v>
      </c>
      <c r="AX1480" s="547" t="s">
        <v>103</v>
      </c>
      <c r="AY1480" s="548" t="s">
        <v>675</v>
      </c>
      <c r="AZ1480" s="547">
        <v>51</v>
      </c>
      <c r="BA1480" s="549" t="s">
        <v>193</v>
      </c>
      <c r="BB1480" s="543" t="s">
        <v>239</v>
      </c>
      <c r="BC1480" s="550">
        <f>'Report 2'!$AJ328</f>
        <v>0</v>
      </c>
      <c r="BD1480" s="550">
        <f>'Report 2'!$AK328</f>
        <v>0</v>
      </c>
      <c r="BE1480" s="550">
        <f>'Report 2'!$AL328</f>
        <v>0</v>
      </c>
      <c r="BF1480" s="550">
        <f>'Report 2'!$AM328</f>
        <v>0</v>
      </c>
      <c r="BG1480" s="550">
        <f>'Report 2'!$AN328</f>
        <v>0</v>
      </c>
      <c r="BH1480" s="550">
        <f>'Report 2'!$AO328</f>
        <v>0</v>
      </c>
      <c r="BI1480" s="550">
        <f>'Report 2'!$AP328</f>
        <v>0</v>
      </c>
      <c r="CC1480" s="542" t="s">
        <v>669</v>
      </c>
      <c r="CD1480" s="1014" t="s">
        <v>672</v>
      </c>
      <c r="CE1480" s="1014" t="str">
        <f>'Information Input'!$M$14</f>
        <v xml:space="preserve">      -      </v>
      </c>
      <c r="CF1480" s="551" t="s">
        <v>138</v>
      </c>
      <c r="CG1480" s="552">
        <f t="shared" si="248"/>
        <v>43739</v>
      </c>
      <c r="CH1480" s="552">
        <f t="shared" si="249"/>
        <v>43830</v>
      </c>
      <c r="CI1480" s="552">
        <f>'Information Input'!$H$35</f>
        <v>43555</v>
      </c>
      <c r="CJ1480" s="551" t="str">
        <f>'Information Input'!$J$22</f>
        <v>Quarterly</v>
      </c>
      <c r="CK1480" s="552">
        <f>'Information Input'!$H$30</f>
        <v>43555</v>
      </c>
      <c r="CL1480" s="551">
        <f>'Information Input'!$J$18</f>
        <v>2019</v>
      </c>
      <c r="CM1480" s="551" t="s">
        <v>97</v>
      </c>
      <c r="CN1480" s="1014" t="s">
        <v>98</v>
      </c>
      <c r="CO1480" s="542" t="s">
        <v>96</v>
      </c>
      <c r="CP1480" s="542" t="s">
        <v>671</v>
      </c>
      <c r="CQ1480" s="551">
        <v>39</v>
      </c>
      <c r="CR1480" s="542" t="s">
        <v>181</v>
      </c>
      <c r="CS1480" s="542" t="s">
        <v>233</v>
      </c>
      <c r="CT1480" s="1015">
        <f>'Report 1'!$U$18</f>
        <v>0</v>
      </c>
      <c r="CU1480" s="1016">
        <f>SUMIF('Report 4A'!$G$16:$G$95,$CQ1480,'Report 4A'!$AC$16:$AC$95)</f>
        <v>0</v>
      </c>
      <c r="CV1480" s="1017">
        <f t="shared" si="244"/>
        <v>0</v>
      </c>
    </row>
    <row r="1481" spans="2:100">
      <c r="B1481" s="535" t="s">
        <v>669</v>
      </c>
      <c r="C1481" s="536">
        <v>1</v>
      </c>
      <c r="D1481" s="537" t="str">
        <f>'Information Input'!$M$14</f>
        <v xml:space="preserve">      -      </v>
      </c>
      <c r="E1481" s="537" t="s">
        <v>136</v>
      </c>
      <c r="F1481" s="538">
        <f t="shared" si="245"/>
        <v>43556</v>
      </c>
      <c r="G1481" s="538">
        <f t="shared" si="246"/>
        <v>43646</v>
      </c>
      <c r="H1481" s="538">
        <f>'Information Input'!$H$35</f>
        <v>43555</v>
      </c>
      <c r="I1481" s="537" t="str">
        <f>'Information Input'!$J$22</f>
        <v>Quarterly</v>
      </c>
      <c r="J1481" s="538">
        <f>'Information Input'!$H$30</f>
        <v>43555</v>
      </c>
      <c r="K1481" s="537">
        <f>'Information Input'!$J$18</f>
        <v>2019</v>
      </c>
      <c r="L1481" s="539" t="s">
        <v>103</v>
      </c>
      <c r="M1481" s="540" t="s">
        <v>242</v>
      </c>
      <c r="N1481" s="541" t="s">
        <v>242</v>
      </c>
      <c r="O1481" s="542" t="s">
        <v>675</v>
      </c>
      <c r="P1481" s="537">
        <v>51</v>
      </c>
      <c r="Q1481" s="541" t="s">
        <v>193</v>
      </c>
      <c r="R1481" s="541" t="s">
        <v>239</v>
      </c>
      <c r="S1481" s="543">
        <f>'Report 1'!$AW$18</f>
        <v>0</v>
      </c>
      <c r="T1481" s="544">
        <f>'Report 1'!$AW$71</f>
        <v>0</v>
      </c>
      <c r="U1481" s="545">
        <f>'Report 1'!$AW$157</f>
        <v>0</v>
      </c>
      <c r="AL1481" s="557" t="s">
        <v>669</v>
      </c>
      <c r="AM1481" s="558">
        <v>2</v>
      </c>
      <c r="AN1481" s="558" t="str">
        <f>'Information Input'!$M$14</f>
        <v xml:space="preserve">      -      </v>
      </c>
      <c r="AO1481" s="558" t="s">
        <v>139</v>
      </c>
      <c r="AP1481" s="559">
        <f>'Information Input'!$H$33</f>
        <v>43466</v>
      </c>
      <c r="AQ1481" s="559">
        <f>'Information Input'!$H$34</f>
        <v>43555</v>
      </c>
      <c r="AR1481" s="559">
        <f>'Information Input'!$H$35</f>
        <v>43555</v>
      </c>
      <c r="AS1481" s="558" t="str">
        <f>'Information Input'!$J$22</f>
        <v>Quarterly</v>
      </c>
      <c r="AT1481" s="559">
        <f>'Information Input'!$H$30</f>
        <v>43555</v>
      </c>
      <c r="AU1481" s="558">
        <f>'Information Input'!$J$18</f>
        <v>2019</v>
      </c>
      <c r="AV1481" s="558" t="s">
        <v>104</v>
      </c>
      <c r="AW1481" s="558" t="s">
        <v>105</v>
      </c>
      <c r="AX1481" s="558" t="s">
        <v>103</v>
      </c>
      <c r="AY1481" s="572" t="s">
        <v>674</v>
      </c>
      <c r="AZ1481" s="558">
        <v>52</v>
      </c>
      <c r="BA1481" s="557" t="s">
        <v>194</v>
      </c>
      <c r="BB1481" s="560" t="s">
        <v>239</v>
      </c>
      <c r="BC1481" s="569">
        <f>'Report 2'!$AJ329</f>
        <v>0</v>
      </c>
      <c r="BD1481" s="569">
        <f>'Report 2'!$AK329</f>
        <v>0</v>
      </c>
      <c r="BE1481" s="569">
        <f>'Report 2'!$AL329</f>
        <v>0</v>
      </c>
      <c r="BF1481" s="569">
        <f>'Report 2'!$AM329</f>
        <v>0</v>
      </c>
      <c r="BG1481" s="569">
        <f>'Report 2'!$AN329</f>
        <v>0</v>
      </c>
      <c r="BH1481" s="569">
        <f>'Report 2'!$AO329</f>
        <v>0</v>
      </c>
      <c r="BI1481" s="569">
        <f>'Report 2'!$AP329</f>
        <v>0</v>
      </c>
      <c r="CC1481" s="542" t="s">
        <v>669</v>
      </c>
      <c r="CD1481" s="1014" t="s">
        <v>672</v>
      </c>
      <c r="CE1481" s="1014" t="str">
        <f>'Information Input'!$M$14</f>
        <v xml:space="preserve">      -      </v>
      </c>
      <c r="CF1481" s="551" t="s">
        <v>138</v>
      </c>
      <c r="CG1481" s="552">
        <f t="shared" si="248"/>
        <v>43739</v>
      </c>
      <c r="CH1481" s="552">
        <f t="shared" si="249"/>
        <v>43830</v>
      </c>
      <c r="CI1481" s="552">
        <f>'Information Input'!$H$35</f>
        <v>43555</v>
      </c>
      <c r="CJ1481" s="551" t="str">
        <f>'Information Input'!$J$22</f>
        <v>Quarterly</v>
      </c>
      <c r="CK1481" s="552">
        <f>'Information Input'!$H$30</f>
        <v>43555</v>
      </c>
      <c r="CL1481" s="551">
        <f>'Information Input'!$J$18</f>
        <v>2019</v>
      </c>
      <c r="CM1481" s="551" t="s">
        <v>97</v>
      </c>
      <c r="CN1481" s="1014" t="s">
        <v>98</v>
      </c>
      <c r="CO1481" s="542" t="s">
        <v>96</v>
      </c>
      <c r="CP1481" s="542" t="s">
        <v>671</v>
      </c>
      <c r="CQ1481" s="551">
        <v>40</v>
      </c>
      <c r="CR1481" s="542" t="s">
        <v>182</v>
      </c>
      <c r="CS1481" s="542" t="s">
        <v>238</v>
      </c>
      <c r="CT1481" s="1015">
        <f>'Report 1'!$U$18</f>
        <v>0</v>
      </c>
      <c r="CU1481" s="1016">
        <f>SUMIF('Report 4A'!$G$16:$G$95,$CQ1481,'Report 4A'!$AC$16:$AC$95)</f>
        <v>0</v>
      </c>
      <c r="CV1481" s="1017">
        <f t="shared" si="244"/>
        <v>0</v>
      </c>
    </row>
    <row r="1482" spans="2:100">
      <c r="B1482" s="535" t="s">
        <v>669</v>
      </c>
      <c r="C1482" s="536">
        <v>1</v>
      </c>
      <c r="D1482" s="537" t="str">
        <f>'Information Input'!$M$14</f>
        <v xml:space="preserve">      -      </v>
      </c>
      <c r="E1482" s="537" t="s">
        <v>136</v>
      </c>
      <c r="F1482" s="538">
        <f t="shared" si="245"/>
        <v>43556</v>
      </c>
      <c r="G1482" s="538">
        <f t="shared" si="246"/>
        <v>43646</v>
      </c>
      <c r="H1482" s="538">
        <f>'Information Input'!$H$35</f>
        <v>43555</v>
      </c>
      <c r="I1482" s="537" t="str">
        <f>'Information Input'!$J$22</f>
        <v>Quarterly</v>
      </c>
      <c r="J1482" s="538">
        <f>'Information Input'!$H$30</f>
        <v>43555</v>
      </c>
      <c r="K1482" s="537">
        <f>'Information Input'!$J$18</f>
        <v>2019</v>
      </c>
      <c r="L1482" s="539" t="s">
        <v>103</v>
      </c>
      <c r="M1482" s="540" t="s">
        <v>242</v>
      </c>
      <c r="N1482" s="541" t="s">
        <v>242</v>
      </c>
      <c r="O1482" s="542" t="s">
        <v>674</v>
      </c>
      <c r="P1482" s="537">
        <v>52</v>
      </c>
      <c r="Q1482" s="541" t="s">
        <v>194</v>
      </c>
      <c r="R1482" s="541" t="s">
        <v>239</v>
      </c>
      <c r="S1482" s="543">
        <f>'Report 1'!$AW$18</f>
        <v>0</v>
      </c>
      <c r="T1482" s="544">
        <f>'Report 1'!$AW$72</f>
        <v>0</v>
      </c>
      <c r="U1482" s="545">
        <f>'Report 1'!$AW$158</f>
        <v>0</v>
      </c>
      <c r="AL1482" s="522" t="s">
        <v>669</v>
      </c>
      <c r="AM1482" s="517">
        <v>2</v>
      </c>
      <c r="AN1482" s="517" t="str">
        <f>'Information Input'!$M$14</f>
        <v xml:space="preserve">      -      </v>
      </c>
      <c r="AO1482" s="517" t="s">
        <v>135</v>
      </c>
      <c r="AP1482" s="518">
        <f t="shared" ref="AP1482:AP1523" si="250">DATE(AU1482,1,1)</f>
        <v>43466</v>
      </c>
      <c r="AQ1482" s="518">
        <f t="shared" ref="AQ1482:AQ1523" si="251">DATE(AU1482,3,31)</f>
        <v>43555</v>
      </c>
      <c r="AR1482" s="519">
        <f>'Information Input'!$H$35</f>
        <v>43555</v>
      </c>
      <c r="AS1482" s="517" t="str">
        <f>'Information Input'!$J$22</f>
        <v>Quarterly</v>
      </c>
      <c r="AT1482" s="519">
        <f>'Information Input'!$H$30</f>
        <v>43555</v>
      </c>
      <c r="AU1482" s="517">
        <f>'Information Input'!$J$18</f>
        <v>2019</v>
      </c>
      <c r="AV1482" s="517" t="s">
        <v>91</v>
      </c>
      <c r="AW1482" s="517" t="s">
        <v>240</v>
      </c>
      <c r="AX1482" s="528" t="s">
        <v>240</v>
      </c>
      <c r="AY1482" s="529" t="s">
        <v>671</v>
      </c>
      <c r="AZ1482" s="528">
        <v>11</v>
      </c>
      <c r="BA1482" s="530" t="s">
        <v>153</v>
      </c>
      <c r="BB1482" s="524" t="s">
        <v>231</v>
      </c>
      <c r="BC1482" s="531">
        <f>'Report 2'!$H333</f>
        <v>0</v>
      </c>
      <c r="BD1482" s="531">
        <f>'Report 2'!$I333</f>
        <v>0</v>
      </c>
      <c r="BE1482" s="531">
        <f>'Report 2'!$J333</f>
        <v>0</v>
      </c>
      <c r="BF1482" s="531">
        <f>'Report 2'!$K333</f>
        <v>0</v>
      </c>
      <c r="BG1482" s="531">
        <f>'Report 2'!$L333</f>
        <v>0</v>
      </c>
      <c r="BH1482" s="531">
        <f>'Report 2'!$M333</f>
        <v>0</v>
      </c>
      <c r="BI1482" s="531">
        <f>'Report 2'!$N333</f>
        <v>0</v>
      </c>
      <c r="CC1482" s="542" t="s">
        <v>669</v>
      </c>
      <c r="CD1482" s="1014" t="s">
        <v>672</v>
      </c>
      <c r="CE1482" s="1014" t="str">
        <f>'Information Input'!$M$14</f>
        <v xml:space="preserve">      -      </v>
      </c>
      <c r="CF1482" s="551" t="s">
        <v>138</v>
      </c>
      <c r="CG1482" s="552">
        <f t="shared" si="248"/>
        <v>43739</v>
      </c>
      <c r="CH1482" s="552">
        <f t="shared" si="249"/>
        <v>43830</v>
      </c>
      <c r="CI1482" s="552">
        <f>'Information Input'!$H$35</f>
        <v>43555</v>
      </c>
      <c r="CJ1482" s="551" t="str">
        <f>'Information Input'!$J$22</f>
        <v>Quarterly</v>
      </c>
      <c r="CK1482" s="552">
        <f>'Information Input'!$H$30</f>
        <v>43555</v>
      </c>
      <c r="CL1482" s="551">
        <f>'Information Input'!$J$18</f>
        <v>2019</v>
      </c>
      <c r="CM1482" s="551" t="s">
        <v>97</v>
      </c>
      <c r="CN1482" s="1014" t="s">
        <v>98</v>
      </c>
      <c r="CO1482" s="542" t="s">
        <v>96</v>
      </c>
      <c r="CP1482" s="542" t="s">
        <v>671</v>
      </c>
      <c r="CQ1482" s="551">
        <v>41</v>
      </c>
      <c r="CR1482" s="542" t="s">
        <v>183</v>
      </c>
      <c r="CS1482" s="542" t="s">
        <v>238</v>
      </c>
      <c r="CT1482" s="1015">
        <f>'Report 1'!$U$18</f>
        <v>0</v>
      </c>
      <c r="CU1482" s="1016">
        <f>SUMIF('Report 4A'!$G$16:$G$95,$CQ1482,'Report 4A'!$AC$16:$AC$95)</f>
        <v>0</v>
      </c>
      <c r="CV1482" s="1017">
        <f t="shared" ref="CV1482:CV1484" si="252">IF(CT1482&lt;&gt;0,CU1482/CT1482,0)</f>
        <v>0</v>
      </c>
    </row>
    <row r="1483" spans="2:100">
      <c r="B1483" s="535" t="s">
        <v>669</v>
      </c>
      <c r="C1483" s="536">
        <v>1</v>
      </c>
      <c r="D1483" s="537" t="str">
        <f>'Information Input'!$M$14</f>
        <v xml:space="preserve">      -      </v>
      </c>
      <c r="E1483" s="537" t="s">
        <v>136</v>
      </c>
      <c r="F1483" s="538">
        <f t="shared" si="245"/>
        <v>43556</v>
      </c>
      <c r="G1483" s="538">
        <f t="shared" si="246"/>
        <v>43646</v>
      </c>
      <c r="H1483" s="538">
        <f>'Information Input'!$H$35</f>
        <v>43555</v>
      </c>
      <c r="I1483" s="537" t="str">
        <f>'Information Input'!$J$22</f>
        <v>Quarterly</v>
      </c>
      <c r="J1483" s="538">
        <f>'Information Input'!$H$30</f>
        <v>43555</v>
      </c>
      <c r="K1483" s="537">
        <f>'Information Input'!$J$18</f>
        <v>2019</v>
      </c>
      <c r="L1483" s="539" t="s">
        <v>103</v>
      </c>
      <c r="M1483" s="540" t="s">
        <v>242</v>
      </c>
      <c r="N1483" s="541" t="s">
        <v>242</v>
      </c>
      <c r="O1483" s="542" t="s">
        <v>676</v>
      </c>
      <c r="P1483" s="537">
        <v>53</v>
      </c>
      <c r="Q1483" s="541" t="s">
        <v>195</v>
      </c>
      <c r="R1483" s="541" t="s">
        <v>677</v>
      </c>
      <c r="S1483" s="543">
        <f>'Report 1'!$AW$18</f>
        <v>0</v>
      </c>
      <c r="T1483" s="544">
        <f>'Report 1'!$AW$73</f>
        <v>0</v>
      </c>
      <c r="U1483" s="545">
        <f>'Report 1'!$AW$159</f>
        <v>0</v>
      </c>
      <c r="AL1483" s="546" t="s">
        <v>669</v>
      </c>
      <c r="AM1483" s="547">
        <v>2</v>
      </c>
      <c r="AN1483" s="547" t="str">
        <f>'Information Input'!$M$14</f>
        <v xml:space="preserve">      -      </v>
      </c>
      <c r="AO1483" s="547" t="s">
        <v>135</v>
      </c>
      <c r="AP1483" s="538">
        <f t="shared" si="250"/>
        <v>43466</v>
      </c>
      <c r="AQ1483" s="538">
        <f t="shared" si="251"/>
        <v>43555</v>
      </c>
      <c r="AR1483" s="538">
        <f>'Information Input'!$H$35</f>
        <v>43555</v>
      </c>
      <c r="AS1483" s="547" t="str">
        <f>'Information Input'!$J$22</f>
        <v>Quarterly</v>
      </c>
      <c r="AT1483" s="538">
        <f>'Information Input'!$H$30</f>
        <v>43555</v>
      </c>
      <c r="AU1483" s="547">
        <f>'Information Input'!$J$18</f>
        <v>2019</v>
      </c>
      <c r="AV1483" s="547" t="s">
        <v>91</v>
      </c>
      <c r="AW1483" s="547" t="s">
        <v>240</v>
      </c>
      <c r="AX1483" s="547" t="s">
        <v>240</v>
      </c>
      <c r="AY1483" s="548" t="s">
        <v>671</v>
      </c>
      <c r="AZ1483" s="547">
        <v>12</v>
      </c>
      <c r="BA1483" s="549" t="s">
        <v>154</v>
      </c>
      <c r="BB1483" s="543" t="s">
        <v>231</v>
      </c>
      <c r="BC1483" s="550">
        <f>'Report 2'!$H334</f>
        <v>0</v>
      </c>
      <c r="BD1483" s="550">
        <f>'Report 2'!$I334</f>
        <v>0</v>
      </c>
      <c r="BE1483" s="550">
        <f>'Report 2'!$J334</f>
        <v>0</v>
      </c>
      <c r="BF1483" s="550">
        <f>'Report 2'!$K334</f>
        <v>0</v>
      </c>
      <c r="BG1483" s="550">
        <f>'Report 2'!$L334</f>
        <v>0</v>
      </c>
      <c r="BH1483" s="550">
        <f>'Report 2'!$M334</f>
        <v>0</v>
      </c>
      <c r="BI1483" s="550">
        <f>'Report 2'!$N334</f>
        <v>0</v>
      </c>
      <c r="CC1483" s="542" t="s">
        <v>669</v>
      </c>
      <c r="CD1483" s="1014" t="s">
        <v>672</v>
      </c>
      <c r="CE1483" s="1014" t="str">
        <f>'Information Input'!$M$14</f>
        <v xml:space="preserve">      -      </v>
      </c>
      <c r="CF1483" s="551" t="s">
        <v>138</v>
      </c>
      <c r="CG1483" s="552">
        <f t="shared" si="248"/>
        <v>43739</v>
      </c>
      <c r="CH1483" s="552">
        <f t="shared" si="249"/>
        <v>43830</v>
      </c>
      <c r="CI1483" s="552">
        <f>'Information Input'!$H$35</f>
        <v>43555</v>
      </c>
      <c r="CJ1483" s="551" t="str">
        <f>'Information Input'!$J$22</f>
        <v>Quarterly</v>
      </c>
      <c r="CK1483" s="552">
        <f>'Information Input'!$H$30</f>
        <v>43555</v>
      </c>
      <c r="CL1483" s="551">
        <f>'Information Input'!$J$18</f>
        <v>2019</v>
      </c>
      <c r="CM1483" s="1018" t="s">
        <v>97</v>
      </c>
      <c r="CN1483" s="1014" t="s">
        <v>98</v>
      </c>
      <c r="CO1483" s="542" t="s">
        <v>96</v>
      </c>
      <c r="CP1483" s="542" t="s">
        <v>671</v>
      </c>
      <c r="CQ1483" s="551">
        <v>42</v>
      </c>
      <c r="CR1483" s="542" t="s">
        <v>184</v>
      </c>
      <c r="CS1483" s="542" t="s">
        <v>233</v>
      </c>
      <c r="CT1483" s="1015">
        <f>'Report 1'!$U$18</f>
        <v>0</v>
      </c>
      <c r="CU1483" s="1016">
        <f>SUMIF('Report 4A'!$G$16:$G$95,$CQ1483,'Report 4A'!$AC$16:$AC$95)</f>
        <v>0</v>
      </c>
      <c r="CV1483" s="1017">
        <f t="shared" si="252"/>
        <v>0</v>
      </c>
    </row>
    <row r="1484" spans="2:100">
      <c r="B1484" s="535" t="s">
        <v>669</v>
      </c>
      <c r="C1484" s="536">
        <v>1</v>
      </c>
      <c r="D1484" s="537" t="str">
        <f>'Information Input'!$M$14</f>
        <v xml:space="preserve">      -      </v>
      </c>
      <c r="E1484" s="537" t="s">
        <v>136</v>
      </c>
      <c r="F1484" s="538">
        <f t="shared" si="245"/>
        <v>43556</v>
      </c>
      <c r="G1484" s="538">
        <f t="shared" si="246"/>
        <v>43646</v>
      </c>
      <c r="H1484" s="538">
        <f>'Information Input'!$H$35</f>
        <v>43555</v>
      </c>
      <c r="I1484" s="537" t="str">
        <f>'Information Input'!$J$22</f>
        <v>Quarterly</v>
      </c>
      <c r="J1484" s="538">
        <f>'Information Input'!$H$30</f>
        <v>43555</v>
      </c>
      <c r="K1484" s="537">
        <f>'Information Input'!$J$18</f>
        <v>2019</v>
      </c>
      <c r="L1484" s="539" t="s">
        <v>103</v>
      </c>
      <c r="M1484" s="540" t="s">
        <v>242</v>
      </c>
      <c r="N1484" s="541" t="s">
        <v>242</v>
      </c>
      <c r="O1484" s="542" t="s">
        <v>676</v>
      </c>
      <c r="P1484" s="537">
        <v>54</v>
      </c>
      <c r="Q1484" s="541" t="s">
        <v>196</v>
      </c>
      <c r="R1484" s="541" t="s">
        <v>677</v>
      </c>
      <c r="S1484" s="543">
        <f>'Report 1'!$AW$18</f>
        <v>0</v>
      </c>
      <c r="T1484" s="544">
        <f>'Report 1'!$AW$74</f>
        <v>0</v>
      </c>
      <c r="U1484" s="545">
        <f>'Report 1'!$AW$160</f>
        <v>0</v>
      </c>
      <c r="AL1484" s="546" t="s">
        <v>669</v>
      </c>
      <c r="AM1484" s="547">
        <v>2</v>
      </c>
      <c r="AN1484" s="547" t="str">
        <f>'Information Input'!$M$14</f>
        <v xml:space="preserve">      -      </v>
      </c>
      <c r="AO1484" s="547" t="s">
        <v>135</v>
      </c>
      <c r="AP1484" s="538">
        <f t="shared" si="250"/>
        <v>43466</v>
      </c>
      <c r="AQ1484" s="538">
        <f t="shared" si="251"/>
        <v>43555</v>
      </c>
      <c r="AR1484" s="538">
        <f>'Information Input'!$H$35</f>
        <v>43555</v>
      </c>
      <c r="AS1484" s="547" t="str">
        <f>'Information Input'!$J$22</f>
        <v>Quarterly</v>
      </c>
      <c r="AT1484" s="538">
        <f>'Information Input'!$H$30</f>
        <v>43555</v>
      </c>
      <c r="AU1484" s="547">
        <f>'Information Input'!$J$18</f>
        <v>2019</v>
      </c>
      <c r="AV1484" s="547" t="s">
        <v>91</v>
      </c>
      <c r="AW1484" s="547" t="s">
        <v>240</v>
      </c>
      <c r="AX1484" s="547" t="s">
        <v>240</v>
      </c>
      <c r="AY1484" s="548" t="s">
        <v>671</v>
      </c>
      <c r="AZ1484" s="547">
        <v>13</v>
      </c>
      <c r="BA1484" s="549" t="s">
        <v>155</v>
      </c>
      <c r="BB1484" s="543" t="s">
        <v>232</v>
      </c>
      <c r="BC1484" s="550">
        <f>'Report 2'!$H335</f>
        <v>0</v>
      </c>
      <c r="BD1484" s="550">
        <f>'Report 2'!$I335</f>
        <v>0</v>
      </c>
      <c r="BE1484" s="550">
        <f>'Report 2'!$J335</f>
        <v>0</v>
      </c>
      <c r="BF1484" s="550">
        <f>'Report 2'!$K335</f>
        <v>0</v>
      </c>
      <c r="BG1484" s="550">
        <f>'Report 2'!$L335</f>
        <v>0</v>
      </c>
      <c r="BH1484" s="550">
        <f>'Report 2'!$M335</f>
        <v>0</v>
      </c>
      <c r="BI1484" s="550">
        <f>'Report 2'!$N335</f>
        <v>0</v>
      </c>
      <c r="CC1484" s="542" t="s">
        <v>669</v>
      </c>
      <c r="CD1484" s="1014" t="s">
        <v>672</v>
      </c>
      <c r="CE1484" s="1014" t="str">
        <f>'Information Input'!$M$14</f>
        <v xml:space="preserve">      -      </v>
      </c>
      <c r="CF1484" s="551" t="s">
        <v>138</v>
      </c>
      <c r="CG1484" s="552">
        <f t="shared" si="248"/>
        <v>43739</v>
      </c>
      <c r="CH1484" s="552">
        <f t="shared" si="249"/>
        <v>43830</v>
      </c>
      <c r="CI1484" s="552">
        <f>'Information Input'!$H$35</f>
        <v>43555</v>
      </c>
      <c r="CJ1484" s="551" t="str">
        <f>'Information Input'!$J$22</f>
        <v>Quarterly</v>
      </c>
      <c r="CK1484" s="552">
        <f>'Information Input'!$H$30</f>
        <v>43555</v>
      </c>
      <c r="CL1484" s="551">
        <f>'Information Input'!$J$18</f>
        <v>2019</v>
      </c>
      <c r="CM1484" s="1018" t="s">
        <v>97</v>
      </c>
      <c r="CN1484" s="1014" t="s">
        <v>98</v>
      </c>
      <c r="CO1484" s="542" t="s">
        <v>96</v>
      </c>
      <c r="CP1484" s="542" t="s">
        <v>671</v>
      </c>
      <c r="CQ1484" s="551">
        <v>43</v>
      </c>
      <c r="CR1484" s="542" t="s">
        <v>185</v>
      </c>
      <c r="CS1484" s="542" t="s">
        <v>233</v>
      </c>
      <c r="CT1484" s="1015">
        <f>'Report 1'!$U$18</f>
        <v>0</v>
      </c>
      <c r="CU1484" s="1016">
        <f>SUMIF('Report 4A'!$G$16:$G$95,$CQ1484,'Report 4A'!$AC$16:$AC$95)</f>
        <v>0</v>
      </c>
      <c r="CV1484" s="1017">
        <f t="shared" si="252"/>
        <v>0</v>
      </c>
    </row>
    <row r="1485" spans="2:100">
      <c r="B1485" s="535" t="s">
        <v>669</v>
      </c>
      <c r="C1485" s="536">
        <v>1</v>
      </c>
      <c r="D1485" s="537" t="str">
        <f>'Information Input'!$M$14</f>
        <v xml:space="preserve">      -      </v>
      </c>
      <c r="E1485" s="537" t="s">
        <v>136</v>
      </c>
      <c r="F1485" s="538">
        <f t="shared" si="245"/>
        <v>43556</v>
      </c>
      <c r="G1485" s="538">
        <f t="shared" si="246"/>
        <v>43646</v>
      </c>
      <c r="H1485" s="538">
        <f>'Information Input'!$H$35</f>
        <v>43555</v>
      </c>
      <c r="I1485" s="537" t="str">
        <f>'Information Input'!$J$22</f>
        <v>Quarterly</v>
      </c>
      <c r="J1485" s="538">
        <f>'Information Input'!$H$30</f>
        <v>43555</v>
      </c>
      <c r="K1485" s="537">
        <f>'Information Input'!$J$18</f>
        <v>2019</v>
      </c>
      <c r="L1485" s="539" t="s">
        <v>103</v>
      </c>
      <c r="M1485" s="540" t="s">
        <v>242</v>
      </c>
      <c r="N1485" s="541" t="s">
        <v>242</v>
      </c>
      <c r="O1485" s="542" t="s">
        <v>676</v>
      </c>
      <c r="P1485" s="537">
        <v>55</v>
      </c>
      <c r="Q1485" s="541" t="s">
        <v>197</v>
      </c>
      <c r="R1485" s="541" t="s">
        <v>677</v>
      </c>
      <c r="S1485" s="543">
        <f>'Report 1'!$AW$18</f>
        <v>0</v>
      </c>
      <c r="T1485" s="544">
        <f>'Report 1'!$AW$75</f>
        <v>0</v>
      </c>
      <c r="U1485" s="545">
        <f>'Report 1'!$AW$161</f>
        <v>0</v>
      </c>
      <c r="AL1485" s="546" t="s">
        <v>669</v>
      </c>
      <c r="AM1485" s="547">
        <v>2</v>
      </c>
      <c r="AN1485" s="547" t="str">
        <f>'Information Input'!$M$14</f>
        <v xml:space="preserve">      -      </v>
      </c>
      <c r="AO1485" s="547" t="s">
        <v>135</v>
      </c>
      <c r="AP1485" s="538">
        <f t="shared" si="250"/>
        <v>43466</v>
      </c>
      <c r="AQ1485" s="538">
        <f t="shared" si="251"/>
        <v>43555</v>
      </c>
      <c r="AR1485" s="538">
        <f>'Information Input'!$H$35</f>
        <v>43555</v>
      </c>
      <c r="AS1485" s="547" t="str">
        <f>'Information Input'!$J$22</f>
        <v>Quarterly</v>
      </c>
      <c r="AT1485" s="538">
        <f>'Information Input'!$H$30</f>
        <v>43555</v>
      </c>
      <c r="AU1485" s="547">
        <f>'Information Input'!$J$18</f>
        <v>2019</v>
      </c>
      <c r="AV1485" s="547" t="s">
        <v>91</v>
      </c>
      <c r="AW1485" s="547" t="s">
        <v>240</v>
      </c>
      <c r="AX1485" s="547" t="s">
        <v>240</v>
      </c>
      <c r="AY1485" s="548" t="s">
        <v>671</v>
      </c>
      <c r="AZ1485" s="547">
        <v>14</v>
      </c>
      <c r="BA1485" s="549" t="s">
        <v>156</v>
      </c>
      <c r="BB1485" s="543" t="s">
        <v>233</v>
      </c>
      <c r="BC1485" s="550">
        <f>'Report 2'!$H336</f>
        <v>0</v>
      </c>
      <c r="BD1485" s="550">
        <f>'Report 2'!$I336</f>
        <v>0</v>
      </c>
      <c r="BE1485" s="550">
        <f>'Report 2'!$J336</f>
        <v>0</v>
      </c>
      <c r="BF1485" s="550">
        <f>'Report 2'!$K336</f>
        <v>0</v>
      </c>
      <c r="BG1485" s="550">
        <f>'Report 2'!$L336</f>
        <v>0</v>
      </c>
      <c r="BH1485" s="550">
        <f>'Report 2'!$M336</f>
        <v>0</v>
      </c>
      <c r="BI1485" s="550">
        <f>'Report 2'!$N336</f>
        <v>0</v>
      </c>
      <c r="CC1485" s="542" t="s">
        <v>669</v>
      </c>
      <c r="CD1485" s="1014" t="s">
        <v>672</v>
      </c>
      <c r="CE1485" s="1014" t="str">
        <f>'Information Input'!$M$14</f>
        <v xml:space="preserve">      -      </v>
      </c>
      <c r="CF1485" s="551" t="s">
        <v>138</v>
      </c>
      <c r="CG1485" s="552">
        <f t="shared" si="248"/>
        <v>43739</v>
      </c>
      <c r="CH1485" s="552">
        <f t="shared" si="249"/>
        <v>43830</v>
      </c>
      <c r="CI1485" s="552">
        <f>'Information Input'!$H$35</f>
        <v>43555</v>
      </c>
      <c r="CJ1485" s="551" t="str">
        <f>'Information Input'!$J$22</f>
        <v>Quarterly</v>
      </c>
      <c r="CK1485" s="552">
        <f>'Information Input'!$H$30</f>
        <v>43555</v>
      </c>
      <c r="CL1485" s="551">
        <f>'Information Input'!$J$18</f>
        <v>2019</v>
      </c>
      <c r="CM1485" s="551" t="s">
        <v>97</v>
      </c>
      <c r="CN1485" s="1014" t="s">
        <v>98</v>
      </c>
      <c r="CO1485" s="542" t="s">
        <v>96</v>
      </c>
      <c r="CP1485" s="542" t="s">
        <v>675</v>
      </c>
      <c r="CQ1485" s="551">
        <v>45</v>
      </c>
      <c r="CR1485" s="542" t="s">
        <v>187</v>
      </c>
      <c r="CS1485" s="542" t="s">
        <v>239</v>
      </c>
      <c r="CT1485" s="1015">
        <f>'Report 1'!$U$18</f>
        <v>0</v>
      </c>
      <c r="CU1485" s="1016">
        <f>SUMIF('Report 4A'!$G$16:$G$95,$CQ1485,'Report 4A'!$AC$16:$AC$95)</f>
        <v>0</v>
      </c>
      <c r="CV1485" s="1017">
        <f t="shared" si="244"/>
        <v>0</v>
      </c>
    </row>
    <row r="1486" spans="2:100">
      <c r="B1486" s="535" t="s">
        <v>669</v>
      </c>
      <c r="C1486" s="536">
        <v>1</v>
      </c>
      <c r="D1486" s="537" t="str">
        <f>'Information Input'!$M$14</f>
        <v xml:space="preserve">      -      </v>
      </c>
      <c r="E1486" s="537" t="s">
        <v>136</v>
      </c>
      <c r="F1486" s="538">
        <f t="shared" si="245"/>
        <v>43556</v>
      </c>
      <c r="G1486" s="538">
        <f t="shared" si="246"/>
        <v>43646</v>
      </c>
      <c r="H1486" s="538">
        <f>'Information Input'!$H$35</f>
        <v>43555</v>
      </c>
      <c r="I1486" s="537" t="str">
        <f>'Information Input'!$J$22</f>
        <v>Quarterly</v>
      </c>
      <c r="J1486" s="538">
        <f>'Information Input'!$H$30</f>
        <v>43555</v>
      </c>
      <c r="K1486" s="537">
        <f>'Information Input'!$J$18</f>
        <v>2019</v>
      </c>
      <c r="L1486" s="539" t="s">
        <v>103</v>
      </c>
      <c r="M1486" s="540" t="s">
        <v>242</v>
      </c>
      <c r="N1486" s="541" t="s">
        <v>242</v>
      </c>
      <c r="O1486" s="542" t="s">
        <v>676</v>
      </c>
      <c r="P1486" s="537">
        <v>56</v>
      </c>
      <c r="Q1486" s="541" t="s">
        <v>198</v>
      </c>
      <c r="R1486" s="541" t="s">
        <v>239</v>
      </c>
      <c r="S1486" s="543">
        <f>'Report 1'!$AW$18</f>
        <v>0</v>
      </c>
      <c r="T1486" s="544">
        <f>'Report 1'!$AW$76</f>
        <v>0</v>
      </c>
      <c r="U1486" s="545">
        <f>'Report 1'!$AW$162</f>
        <v>0</v>
      </c>
      <c r="AL1486" s="546" t="s">
        <v>669</v>
      </c>
      <c r="AM1486" s="547">
        <v>2</v>
      </c>
      <c r="AN1486" s="547" t="str">
        <f>'Information Input'!$M$14</f>
        <v xml:space="preserve">      -      </v>
      </c>
      <c r="AO1486" s="547" t="s">
        <v>135</v>
      </c>
      <c r="AP1486" s="538">
        <f t="shared" si="250"/>
        <v>43466</v>
      </c>
      <c r="AQ1486" s="538">
        <f t="shared" si="251"/>
        <v>43555</v>
      </c>
      <c r="AR1486" s="538">
        <f>'Information Input'!$H$35</f>
        <v>43555</v>
      </c>
      <c r="AS1486" s="547" t="str">
        <f>'Information Input'!$J$22</f>
        <v>Quarterly</v>
      </c>
      <c r="AT1486" s="538">
        <f>'Information Input'!$H$30</f>
        <v>43555</v>
      </c>
      <c r="AU1486" s="547">
        <f>'Information Input'!$J$18</f>
        <v>2019</v>
      </c>
      <c r="AV1486" s="547" t="s">
        <v>91</v>
      </c>
      <c r="AW1486" s="547" t="s">
        <v>240</v>
      </c>
      <c r="AX1486" s="547" t="s">
        <v>240</v>
      </c>
      <c r="AY1486" s="548" t="s">
        <v>671</v>
      </c>
      <c r="AZ1486" s="547">
        <v>15</v>
      </c>
      <c r="BA1486" s="549" t="s">
        <v>157</v>
      </c>
      <c r="BB1486" s="543" t="s">
        <v>234</v>
      </c>
      <c r="BC1486" s="550">
        <f>'Report 2'!$H337</f>
        <v>0</v>
      </c>
      <c r="BD1486" s="550">
        <f>'Report 2'!$I337</f>
        <v>0</v>
      </c>
      <c r="BE1486" s="550">
        <f>'Report 2'!$J337</f>
        <v>0</v>
      </c>
      <c r="BF1486" s="550">
        <f>'Report 2'!$K337</f>
        <v>0</v>
      </c>
      <c r="BG1486" s="550">
        <f>'Report 2'!$L337</f>
        <v>0</v>
      </c>
      <c r="BH1486" s="550">
        <f>'Report 2'!$M337</f>
        <v>0</v>
      </c>
      <c r="BI1486" s="550">
        <f>'Report 2'!$N337</f>
        <v>0</v>
      </c>
      <c r="CC1486" s="542" t="s">
        <v>669</v>
      </c>
      <c r="CD1486" s="1014" t="s">
        <v>672</v>
      </c>
      <c r="CE1486" s="1014" t="str">
        <f>'Information Input'!$M$14</f>
        <v xml:space="preserve">      -      </v>
      </c>
      <c r="CF1486" s="551" t="s">
        <v>138</v>
      </c>
      <c r="CG1486" s="552">
        <f t="shared" si="248"/>
        <v>43739</v>
      </c>
      <c r="CH1486" s="552">
        <f t="shared" si="249"/>
        <v>43830</v>
      </c>
      <c r="CI1486" s="552">
        <f>'Information Input'!$H$35</f>
        <v>43555</v>
      </c>
      <c r="CJ1486" s="551" t="str">
        <f>'Information Input'!$J$22</f>
        <v>Quarterly</v>
      </c>
      <c r="CK1486" s="552">
        <f>'Information Input'!$H$30</f>
        <v>43555</v>
      </c>
      <c r="CL1486" s="551">
        <f>'Information Input'!$J$18</f>
        <v>2019</v>
      </c>
      <c r="CM1486" s="551" t="s">
        <v>97</v>
      </c>
      <c r="CN1486" s="1014" t="s">
        <v>98</v>
      </c>
      <c r="CO1486" s="542" t="s">
        <v>96</v>
      </c>
      <c r="CP1486" s="542" t="s">
        <v>675</v>
      </c>
      <c r="CQ1486" s="551">
        <v>46</v>
      </c>
      <c r="CR1486" s="542" t="s">
        <v>188</v>
      </c>
      <c r="CS1486" s="542" t="s">
        <v>239</v>
      </c>
      <c r="CT1486" s="1015">
        <f>'Report 1'!$U$18</f>
        <v>0</v>
      </c>
      <c r="CU1486" s="1016">
        <f>SUMIF('Report 4A'!$G$16:$G$95,$CQ1486,'Report 4A'!$AC$16:$AC$95)</f>
        <v>0</v>
      </c>
      <c r="CV1486" s="1017">
        <f t="shared" ref="CV1486" si="253">IF(CT1486&lt;&gt;0,CU1486/CT1486,0)</f>
        <v>0</v>
      </c>
    </row>
    <row r="1487" spans="2:100">
      <c r="B1487" s="535" t="s">
        <v>669</v>
      </c>
      <c r="C1487" s="536">
        <v>1</v>
      </c>
      <c r="D1487" s="537" t="str">
        <f>'Information Input'!$M$14</f>
        <v xml:space="preserve">      -      </v>
      </c>
      <c r="E1487" s="537" t="s">
        <v>136</v>
      </c>
      <c r="F1487" s="538">
        <f t="shared" si="245"/>
        <v>43556</v>
      </c>
      <c r="G1487" s="538">
        <f t="shared" si="246"/>
        <v>43646</v>
      </c>
      <c r="H1487" s="538">
        <f>'Information Input'!$H$35</f>
        <v>43555</v>
      </c>
      <c r="I1487" s="537" t="str">
        <f>'Information Input'!$J$22</f>
        <v>Quarterly</v>
      </c>
      <c r="J1487" s="538">
        <f>'Information Input'!$H$30</f>
        <v>43555</v>
      </c>
      <c r="K1487" s="537">
        <f>'Information Input'!$J$18</f>
        <v>2019</v>
      </c>
      <c r="L1487" s="539" t="s">
        <v>103</v>
      </c>
      <c r="M1487" s="540" t="s">
        <v>242</v>
      </c>
      <c r="N1487" s="541" t="s">
        <v>242</v>
      </c>
      <c r="O1487" s="542" t="s">
        <v>674</v>
      </c>
      <c r="P1487" s="537">
        <v>57</v>
      </c>
      <c r="Q1487" s="541" t="s">
        <v>199</v>
      </c>
      <c r="R1487" s="542" t="s">
        <v>239</v>
      </c>
      <c r="S1487" s="543">
        <f>'Report 1'!$AW$18</f>
        <v>0</v>
      </c>
      <c r="T1487" s="544">
        <f>'Report 1'!$AW$77</f>
        <v>0</v>
      </c>
      <c r="U1487" s="545">
        <f>'Report 1'!$AW$163</f>
        <v>0</v>
      </c>
      <c r="AL1487" s="546" t="s">
        <v>669</v>
      </c>
      <c r="AM1487" s="547">
        <v>2</v>
      </c>
      <c r="AN1487" s="547" t="str">
        <f>'Information Input'!$M$14</f>
        <v xml:space="preserve">      -      </v>
      </c>
      <c r="AO1487" s="547" t="s">
        <v>135</v>
      </c>
      <c r="AP1487" s="538">
        <f t="shared" si="250"/>
        <v>43466</v>
      </c>
      <c r="AQ1487" s="538">
        <f t="shared" si="251"/>
        <v>43555</v>
      </c>
      <c r="AR1487" s="538">
        <f>'Information Input'!$H$35</f>
        <v>43555</v>
      </c>
      <c r="AS1487" s="547" t="str">
        <f>'Information Input'!$J$22</f>
        <v>Quarterly</v>
      </c>
      <c r="AT1487" s="538">
        <f>'Information Input'!$H$30</f>
        <v>43555</v>
      </c>
      <c r="AU1487" s="547">
        <f>'Information Input'!$J$18</f>
        <v>2019</v>
      </c>
      <c r="AV1487" s="547" t="s">
        <v>91</v>
      </c>
      <c r="AW1487" s="547" t="s">
        <v>240</v>
      </c>
      <c r="AX1487" s="547" t="s">
        <v>240</v>
      </c>
      <c r="AY1487" s="548" t="s">
        <v>671</v>
      </c>
      <c r="AZ1487" s="547">
        <v>16</v>
      </c>
      <c r="BA1487" s="549" t="s">
        <v>158</v>
      </c>
      <c r="BB1487" s="543" t="s">
        <v>235</v>
      </c>
      <c r="BC1487" s="550">
        <f>'Report 2'!$H338</f>
        <v>0</v>
      </c>
      <c r="BD1487" s="550">
        <f>'Report 2'!$I338</f>
        <v>0</v>
      </c>
      <c r="BE1487" s="550">
        <f>'Report 2'!$J338</f>
        <v>0</v>
      </c>
      <c r="BF1487" s="550">
        <f>'Report 2'!$K338</f>
        <v>0</v>
      </c>
      <c r="BG1487" s="550">
        <f>'Report 2'!$L338</f>
        <v>0</v>
      </c>
      <c r="BH1487" s="550">
        <f>'Report 2'!$M338</f>
        <v>0</v>
      </c>
      <c r="BI1487" s="550">
        <f>'Report 2'!$N338</f>
        <v>0</v>
      </c>
      <c r="CC1487" s="542" t="s">
        <v>669</v>
      </c>
      <c r="CD1487" s="1014" t="s">
        <v>672</v>
      </c>
      <c r="CE1487" s="1014" t="str">
        <f>'Information Input'!$M$14</f>
        <v xml:space="preserve">      -      </v>
      </c>
      <c r="CF1487" s="551" t="s">
        <v>138</v>
      </c>
      <c r="CG1487" s="552">
        <f t="shared" si="248"/>
        <v>43739</v>
      </c>
      <c r="CH1487" s="552">
        <f t="shared" si="249"/>
        <v>43830</v>
      </c>
      <c r="CI1487" s="552">
        <f>'Information Input'!$H$35</f>
        <v>43555</v>
      </c>
      <c r="CJ1487" s="551" t="str">
        <f>'Information Input'!$J$22</f>
        <v>Quarterly</v>
      </c>
      <c r="CK1487" s="552">
        <f>'Information Input'!$H$30</f>
        <v>43555</v>
      </c>
      <c r="CL1487" s="551">
        <f>'Information Input'!$J$18</f>
        <v>2019</v>
      </c>
      <c r="CM1487" s="551" t="s">
        <v>97</v>
      </c>
      <c r="CN1487" s="1014" t="s">
        <v>98</v>
      </c>
      <c r="CO1487" s="542" t="s">
        <v>96</v>
      </c>
      <c r="CP1487" s="542" t="s">
        <v>675</v>
      </c>
      <c r="CQ1487" s="551">
        <v>47</v>
      </c>
      <c r="CR1487" s="542" t="s">
        <v>189</v>
      </c>
      <c r="CS1487" s="542" t="s">
        <v>239</v>
      </c>
      <c r="CT1487" s="1015">
        <f>'Report 1'!$U$18</f>
        <v>0</v>
      </c>
      <c r="CU1487" s="1016">
        <f>SUMIF('Report 4A'!$G$16:$G$95,$CQ1487,'Report 4A'!$AC$16:$AC$95)</f>
        <v>0</v>
      </c>
      <c r="CV1487" s="1017">
        <f t="shared" si="244"/>
        <v>0</v>
      </c>
    </row>
    <row r="1488" spans="2:100">
      <c r="B1488" s="535" t="s">
        <v>669</v>
      </c>
      <c r="C1488" s="536">
        <v>1</v>
      </c>
      <c r="D1488" s="537" t="str">
        <f>'Information Input'!$M$14</f>
        <v xml:space="preserve">      -      </v>
      </c>
      <c r="E1488" s="537" t="s">
        <v>136</v>
      </c>
      <c r="F1488" s="538">
        <f t="shared" si="245"/>
        <v>43556</v>
      </c>
      <c r="G1488" s="538">
        <f t="shared" si="246"/>
        <v>43646</v>
      </c>
      <c r="H1488" s="538">
        <f>'Information Input'!$H$35</f>
        <v>43555</v>
      </c>
      <c r="I1488" s="537" t="str">
        <f>'Information Input'!$J$22</f>
        <v>Quarterly</v>
      </c>
      <c r="J1488" s="538">
        <f>'Information Input'!$H$30</f>
        <v>43555</v>
      </c>
      <c r="K1488" s="537">
        <f>'Information Input'!$J$18</f>
        <v>2019</v>
      </c>
      <c r="L1488" s="539" t="s">
        <v>103</v>
      </c>
      <c r="M1488" s="540" t="s">
        <v>242</v>
      </c>
      <c r="N1488" s="541" t="s">
        <v>242</v>
      </c>
      <c r="O1488" s="542" t="s">
        <v>678</v>
      </c>
      <c r="P1488" s="537">
        <v>58</v>
      </c>
      <c r="Q1488" s="541" t="s">
        <v>201</v>
      </c>
      <c r="R1488" s="542" t="s">
        <v>239</v>
      </c>
      <c r="S1488" s="543">
        <f>'Report 1'!$AW$18</f>
        <v>0</v>
      </c>
      <c r="T1488" s="544">
        <f>'Report 1'!$AW$79</f>
        <v>0</v>
      </c>
      <c r="U1488" s="545">
        <f>'Report 1'!$AW$165</f>
        <v>0</v>
      </c>
      <c r="AL1488" s="546" t="s">
        <v>669</v>
      </c>
      <c r="AM1488" s="547">
        <v>2</v>
      </c>
      <c r="AN1488" s="547" t="str">
        <f>'Information Input'!$M$14</f>
        <v xml:space="preserve">      -      </v>
      </c>
      <c r="AO1488" s="547" t="s">
        <v>135</v>
      </c>
      <c r="AP1488" s="538">
        <f t="shared" si="250"/>
        <v>43466</v>
      </c>
      <c r="AQ1488" s="538">
        <f t="shared" si="251"/>
        <v>43555</v>
      </c>
      <c r="AR1488" s="538">
        <f>'Information Input'!$H$35</f>
        <v>43555</v>
      </c>
      <c r="AS1488" s="547" t="str">
        <f>'Information Input'!$J$22</f>
        <v>Quarterly</v>
      </c>
      <c r="AT1488" s="538">
        <f>'Information Input'!$H$30</f>
        <v>43555</v>
      </c>
      <c r="AU1488" s="547">
        <f>'Information Input'!$J$18</f>
        <v>2019</v>
      </c>
      <c r="AV1488" s="547" t="s">
        <v>91</v>
      </c>
      <c r="AW1488" s="547" t="s">
        <v>240</v>
      </c>
      <c r="AX1488" s="547" t="s">
        <v>240</v>
      </c>
      <c r="AY1488" s="548" t="s">
        <v>671</v>
      </c>
      <c r="AZ1488" s="547">
        <v>17</v>
      </c>
      <c r="BA1488" s="549" t="s">
        <v>159</v>
      </c>
      <c r="BB1488" s="543" t="s">
        <v>235</v>
      </c>
      <c r="BC1488" s="550">
        <f>'Report 2'!$H339</f>
        <v>0</v>
      </c>
      <c r="BD1488" s="550">
        <f>'Report 2'!$I339</f>
        <v>0</v>
      </c>
      <c r="BE1488" s="550">
        <f>'Report 2'!$J339</f>
        <v>0</v>
      </c>
      <c r="BF1488" s="550">
        <f>'Report 2'!$K339</f>
        <v>0</v>
      </c>
      <c r="BG1488" s="550">
        <f>'Report 2'!$L339</f>
        <v>0</v>
      </c>
      <c r="BH1488" s="550">
        <f>'Report 2'!$M339</f>
        <v>0</v>
      </c>
      <c r="BI1488" s="550">
        <f>'Report 2'!$N339</f>
        <v>0</v>
      </c>
      <c r="CC1488" s="542" t="s">
        <v>669</v>
      </c>
      <c r="CD1488" s="1014" t="s">
        <v>672</v>
      </c>
      <c r="CE1488" s="1014" t="str">
        <f>'Information Input'!$M$14</f>
        <v xml:space="preserve">      -      </v>
      </c>
      <c r="CF1488" s="551" t="s">
        <v>138</v>
      </c>
      <c r="CG1488" s="552">
        <f t="shared" si="248"/>
        <v>43739</v>
      </c>
      <c r="CH1488" s="552">
        <f t="shared" si="249"/>
        <v>43830</v>
      </c>
      <c r="CI1488" s="552">
        <f>'Information Input'!$H$35</f>
        <v>43555</v>
      </c>
      <c r="CJ1488" s="551" t="str">
        <f>'Information Input'!$J$22</f>
        <v>Quarterly</v>
      </c>
      <c r="CK1488" s="552">
        <f>'Information Input'!$H$30</f>
        <v>43555</v>
      </c>
      <c r="CL1488" s="551">
        <f>'Information Input'!$J$18</f>
        <v>2019</v>
      </c>
      <c r="CM1488" s="551" t="s">
        <v>97</v>
      </c>
      <c r="CN1488" s="1014" t="s">
        <v>98</v>
      </c>
      <c r="CO1488" s="542" t="s">
        <v>96</v>
      </c>
      <c r="CP1488" s="542" t="s">
        <v>675</v>
      </c>
      <c r="CQ1488" s="551">
        <v>48</v>
      </c>
      <c r="CR1488" s="542" t="s">
        <v>190</v>
      </c>
      <c r="CS1488" s="542" t="s">
        <v>239</v>
      </c>
      <c r="CT1488" s="1015">
        <f>'Report 1'!$U$18</f>
        <v>0</v>
      </c>
      <c r="CU1488" s="1016">
        <f>SUMIF('Report 4A'!$G$16:$G$95,$CQ1488,'Report 4A'!$AC$16:$AC$95)</f>
        <v>0</v>
      </c>
      <c r="CV1488" s="1017">
        <f t="shared" si="244"/>
        <v>0</v>
      </c>
    </row>
    <row r="1489" spans="2:100">
      <c r="B1489" s="535" t="s">
        <v>669</v>
      </c>
      <c r="C1489" s="536">
        <v>1</v>
      </c>
      <c r="D1489" s="537" t="str">
        <f>'Information Input'!$M$14</f>
        <v xml:space="preserve">      -      </v>
      </c>
      <c r="E1489" s="537" t="s">
        <v>136</v>
      </c>
      <c r="F1489" s="538">
        <f t="shared" si="245"/>
        <v>43556</v>
      </c>
      <c r="G1489" s="538">
        <f t="shared" si="246"/>
        <v>43646</v>
      </c>
      <c r="H1489" s="538">
        <f>'Information Input'!$H$35</f>
        <v>43555</v>
      </c>
      <c r="I1489" s="537" t="str">
        <f>'Information Input'!$J$22</f>
        <v>Quarterly</v>
      </c>
      <c r="J1489" s="538">
        <f>'Information Input'!$H$30</f>
        <v>43555</v>
      </c>
      <c r="K1489" s="537">
        <f>'Information Input'!$J$18</f>
        <v>2019</v>
      </c>
      <c r="L1489" s="539" t="s">
        <v>103</v>
      </c>
      <c r="M1489" s="540" t="s">
        <v>242</v>
      </c>
      <c r="N1489" s="541" t="s">
        <v>242</v>
      </c>
      <c r="O1489" s="542" t="s">
        <v>678</v>
      </c>
      <c r="P1489" s="537">
        <v>59</v>
      </c>
      <c r="Q1489" s="541" t="s">
        <v>202</v>
      </c>
      <c r="R1489" s="542" t="s">
        <v>239</v>
      </c>
      <c r="S1489" s="543">
        <f>'Report 1'!$AW$18</f>
        <v>0</v>
      </c>
      <c r="T1489" s="544">
        <f>'Report 1'!$AW$80</f>
        <v>0</v>
      </c>
      <c r="U1489" s="545">
        <f>'Report 1'!$AW$166</f>
        <v>0</v>
      </c>
      <c r="AL1489" s="546" t="s">
        <v>669</v>
      </c>
      <c r="AM1489" s="547">
        <v>2</v>
      </c>
      <c r="AN1489" s="547" t="str">
        <f>'Information Input'!$M$14</f>
        <v xml:space="preserve">      -      </v>
      </c>
      <c r="AO1489" s="547" t="s">
        <v>135</v>
      </c>
      <c r="AP1489" s="538">
        <f t="shared" si="250"/>
        <v>43466</v>
      </c>
      <c r="AQ1489" s="538">
        <f t="shared" si="251"/>
        <v>43555</v>
      </c>
      <c r="AR1489" s="538">
        <f>'Information Input'!$H$35</f>
        <v>43555</v>
      </c>
      <c r="AS1489" s="547" t="str">
        <f>'Information Input'!$J$22</f>
        <v>Quarterly</v>
      </c>
      <c r="AT1489" s="538">
        <f>'Information Input'!$H$30</f>
        <v>43555</v>
      </c>
      <c r="AU1489" s="547">
        <f>'Information Input'!$J$18</f>
        <v>2019</v>
      </c>
      <c r="AV1489" s="547" t="s">
        <v>91</v>
      </c>
      <c r="AW1489" s="547" t="s">
        <v>240</v>
      </c>
      <c r="AX1489" s="547" t="s">
        <v>240</v>
      </c>
      <c r="AY1489" s="548" t="s">
        <v>671</v>
      </c>
      <c r="AZ1489" s="547">
        <v>18</v>
      </c>
      <c r="BA1489" s="549" t="s">
        <v>160</v>
      </c>
      <c r="BB1489" s="543" t="s">
        <v>235</v>
      </c>
      <c r="BC1489" s="550">
        <f>'Report 2'!$H340</f>
        <v>0</v>
      </c>
      <c r="BD1489" s="550">
        <f>'Report 2'!$I340</f>
        <v>0</v>
      </c>
      <c r="BE1489" s="550">
        <f>'Report 2'!$J340</f>
        <v>0</v>
      </c>
      <c r="BF1489" s="550">
        <f>'Report 2'!$K340</f>
        <v>0</v>
      </c>
      <c r="BG1489" s="550">
        <f>'Report 2'!$L340</f>
        <v>0</v>
      </c>
      <c r="BH1489" s="550">
        <f>'Report 2'!$M340</f>
        <v>0</v>
      </c>
      <c r="BI1489" s="550">
        <f>'Report 2'!$N340</f>
        <v>0</v>
      </c>
      <c r="CC1489" s="542" t="s">
        <v>669</v>
      </c>
      <c r="CD1489" s="1014" t="s">
        <v>672</v>
      </c>
      <c r="CE1489" s="1014" t="str">
        <f>'Information Input'!$M$14</f>
        <v xml:space="preserve">      -      </v>
      </c>
      <c r="CF1489" s="551" t="s">
        <v>138</v>
      </c>
      <c r="CG1489" s="552">
        <f t="shared" si="248"/>
        <v>43739</v>
      </c>
      <c r="CH1489" s="552">
        <f t="shared" si="249"/>
        <v>43830</v>
      </c>
      <c r="CI1489" s="552">
        <f>'Information Input'!$H$35</f>
        <v>43555</v>
      </c>
      <c r="CJ1489" s="551" t="str">
        <f>'Information Input'!$J$22</f>
        <v>Quarterly</v>
      </c>
      <c r="CK1489" s="552">
        <f>'Information Input'!$H$30</f>
        <v>43555</v>
      </c>
      <c r="CL1489" s="551">
        <f>'Information Input'!$J$18</f>
        <v>2019</v>
      </c>
      <c r="CM1489" s="551" t="s">
        <v>97</v>
      </c>
      <c r="CN1489" s="1014" t="s">
        <v>98</v>
      </c>
      <c r="CO1489" s="542" t="s">
        <v>96</v>
      </c>
      <c r="CP1489" s="542" t="s">
        <v>675</v>
      </c>
      <c r="CQ1489" s="551">
        <v>49</v>
      </c>
      <c r="CR1489" s="542" t="s">
        <v>191</v>
      </c>
      <c r="CS1489" s="542" t="s">
        <v>239</v>
      </c>
      <c r="CT1489" s="1015">
        <f>'Report 1'!$U$18</f>
        <v>0</v>
      </c>
      <c r="CU1489" s="1016">
        <f>SUMIF('Report 4A'!$G$16:$G$95,$CQ1489,'Report 4A'!$AC$16:$AC$95)</f>
        <v>0</v>
      </c>
      <c r="CV1489" s="1017">
        <f t="shared" si="244"/>
        <v>0</v>
      </c>
    </row>
    <row r="1490" spans="2:100">
      <c r="B1490" s="535" t="s">
        <v>669</v>
      </c>
      <c r="C1490" s="536">
        <v>1</v>
      </c>
      <c r="D1490" s="537" t="str">
        <f>'Information Input'!$M$14</f>
        <v xml:space="preserve">      -      </v>
      </c>
      <c r="E1490" s="537" t="s">
        <v>136</v>
      </c>
      <c r="F1490" s="538">
        <f t="shared" si="245"/>
        <v>43556</v>
      </c>
      <c r="G1490" s="538">
        <f t="shared" si="246"/>
        <v>43646</v>
      </c>
      <c r="H1490" s="538">
        <f>'Information Input'!$H$35</f>
        <v>43555</v>
      </c>
      <c r="I1490" s="537" t="str">
        <f>'Information Input'!$J$22</f>
        <v>Quarterly</v>
      </c>
      <c r="J1490" s="538">
        <f>'Information Input'!$H$30</f>
        <v>43555</v>
      </c>
      <c r="K1490" s="537">
        <f>'Information Input'!$J$18</f>
        <v>2019</v>
      </c>
      <c r="L1490" s="539" t="s">
        <v>103</v>
      </c>
      <c r="M1490" s="540" t="s">
        <v>242</v>
      </c>
      <c r="N1490" s="541" t="s">
        <v>242</v>
      </c>
      <c r="O1490" s="542" t="s">
        <v>678</v>
      </c>
      <c r="P1490" s="537">
        <v>60</v>
      </c>
      <c r="Q1490" s="541" t="s">
        <v>203</v>
      </c>
      <c r="R1490" s="541" t="s">
        <v>239</v>
      </c>
      <c r="S1490" s="543">
        <f>'Report 1'!$AW$18</f>
        <v>0</v>
      </c>
      <c r="T1490" s="544">
        <f>'Report 1'!$AW$81</f>
        <v>0</v>
      </c>
      <c r="U1490" s="545">
        <f>'Report 1'!$AW$167</f>
        <v>0</v>
      </c>
      <c r="AL1490" s="546" t="s">
        <v>669</v>
      </c>
      <c r="AM1490" s="547">
        <v>2</v>
      </c>
      <c r="AN1490" s="547" t="str">
        <f>'Information Input'!$M$14</f>
        <v xml:space="preserve">      -      </v>
      </c>
      <c r="AO1490" s="547" t="s">
        <v>135</v>
      </c>
      <c r="AP1490" s="538">
        <f t="shared" si="250"/>
        <v>43466</v>
      </c>
      <c r="AQ1490" s="538">
        <f t="shared" si="251"/>
        <v>43555</v>
      </c>
      <c r="AR1490" s="538">
        <f>'Information Input'!$H$35</f>
        <v>43555</v>
      </c>
      <c r="AS1490" s="547" t="str">
        <f>'Information Input'!$J$22</f>
        <v>Quarterly</v>
      </c>
      <c r="AT1490" s="538">
        <f>'Information Input'!$H$30</f>
        <v>43555</v>
      </c>
      <c r="AU1490" s="547">
        <f>'Information Input'!$J$18</f>
        <v>2019</v>
      </c>
      <c r="AV1490" s="547" t="s">
        <v>91</v>
      </c>
      <c r="AW1490" s="547" t="s">
        <v>240</v>
      </c>
      <c r="AX1490" s="547" t="s">
        <v>240</v>
      </c>
      <c r="AY1490" s="548" t="s">
        <v>671</v>
      </c>
      <c r="AZ1490" s="547">
        <v>19</v>
      </c>
      <c r="BA1490" s="549" t="s">
        <v>161</v>
      </c>
      <c r="BB1490" s="543" t="s">
        <v>235</v>
      </c>
      <c r="BC1490" s="550">
        <f>'Report 2'!$H341</f>
        <v>0</v>
      </c>
      <c r="BD1490" s="550">
        <f>'Report 2'!$I341</f>
        <v>0</v>
      </c>
      <c r="BE1490" s="550">
        <f>'Report 2'!$J341</f>
        <v>0</v>
      </c>
      <c r="BF1490" s="550">
        <f>'Report 2'!$K341</f>
        <v>0</v>
      </c>
      <c r="BG1490" s="550">
        <f>'Report 2'!$L341</f>
        <v>0</v>
      </c>
      <c r="BH1490" s="550">
        <f>'Report 2'!$M341</f>
        <v>0</v>
      </c>
      <c r="BI1490" s="550">
        <f>'Report 2'!$N341</f>
        <v>0</v>
      </c>
      <c r="CC1490" s="542" t="s">
        <v>669</v>
      </c>
      <c r="CD1490" s="1014" t="s">
        <v>672</v>
      </c>
      <c r="CE1490" s="1014" t="str">
        <f>'Information Input'!$M$14</f>
        <v xml:space="preserve">      -      </v>
      </c>
      <c r="CF1490" s="551" t="s">
        <v>138</v>
      </c>
      <c r="CG1490" s="552">
        <f t="shared" si="248"/>
        <v>43739</v>
      </c>
      <c r="CH1490" s="552">
        <f t="shared" si="249"/>
        <v>43830</v>
      </c>
      <c r="CI1490" s="552">
        <f>'Information Input'!$H$35</f>
        <v>43555</v>
      </c>
      <c r="CJ1490" s="551" t="str">
        <f>'Information Input'!$J$22</f>
        <v>Quarterly</v>
      </c>
      <c r="CK1490" s="552">
        <f>'Information Input'!$H$30</f>
        <v>43555</v>
      </c>
      <c r="CL1490" s="551">
        <f>'Information Input'!$J$18</f>
        <v>2019</v>
      </c>
      <c r="CM1490" s="551" t="s">
        <v>97</v>
      </c>
      <c r="CN1490" s="1014" t="s">
        <v>98</v>
      </c>
      <c r="CO1490" s="542" t="s">
        <v>96</v>
      </c>
      <c r="CP1490" s="542" t="s">
        <v>675</v>
      </c>
      <c r="CQ1490" s="551">
        <v>50</v>
      </c>
      <c r="CR1490" s="542" t="s">
        <v>192</v>
      </c>
      <c r="CS1490" s="542" t="s">
        <v>239</v>
      </c>
      <c r="CT1490" s="1015">
        <f>'Report 1'!$U$18</f>
        <v>0</v>
      </c>
      <c r="CU1490" s="1016">
        <f>SUMIF('Report 4A'!$G$16:$G$95,$CQ1490,'Report 4A'!$AC$16:$AC$95)</f>
        <v>0</v>
      </c>
      <c r="CV1490" s="1017">
        <f t="shared" si="244"/>
        <v>0</v>
      </c>
    </row>
    <row r="1491" spans="2:100">
      <c r="B1491" s="535" t="s">
        <v>669</v>
      </c>
      <c r="C1491" s="536">
        <v>1</v>
      </c>
      <c r="D1491" s="537" t="str">
        <f>'Information Input'!$M$14</f>
        <v xml:space="preserve">      -      </v>
      </c>
      <c r="E1491" s="537" t="s">
        <v>136</v>
      </c>
      <c r="F1491" s="538">
        <f t="shared" si="245"/>
        <v>43556</v>
      </c>
      <c r="G1491" s="538">
        <f t="shared" si="246"/>
        <v>43646</v>
      </c>
      <c r="H1491" s="538">
        <f>'Information Input'!$H$35</f>
        <v>43555</v>
      </c>
      <c r="I1491" s="537" t="str">
        <f>'Information Input'!$J$22</f>
        <v>Quarterly</v>
      </c>
      <c r="J1491" s="538">
        <f>'Information Input'!$H$30</f>
        <v>43555</v>
      </c>
      <c r="K1491" s="537">
        <f>'Information Input'!$J$18</f>
        <v>2019</v>
      </c>
      <c r="L1491" s="539" t="s">
        <v>103</v>
      </c>
      <c r="M1491" s="540" t="s">
        <v>242</v>
      </c>
      <c r="N1491" s="541" t="s">
        <v>242</v>
      </c>
      <c r="O1491" s="542" t="s">
        <v>678</v>
      </c>
      <c r="P1491" s="537">
        <v>61</v>
      </c>
      <c r="Q1491" s="541" t="s">
        <v>204</v>
      </c>
      <c r="R1491" s="541" t="s">
        <v>239</v>
      </c>
      <c r="S1491" s="543">
        <f>'Report 1'!$AW$18</f>
        <v>0</v>
      </c>
      <c r="T1491" s="544">
        <f>'Report 1'!$AW$82</f>
        <v>0</v>
      </c>
      <c r="U1491" s="545">
        <f>'Report 1'!$AW$168</f>
        <v>0</v>
      </c>
      <c r="AL1491" s="546" t="s">
        <v>669</v>
      </c>
      <c r="AM1491" s="547">
        <v>2</v>
      </c>
      <c r="AN1491" s="547" t="str">
        <f>'Information Input'!$M$14</f>
        <v xml:space="preserve">      -      </v>
      </c>
      <c r="AO1491" s="547" t="s">
        <v>135</v>
      </c>
      <c r="AP1491" s="538">
        <f t="shared" si="250"/>
        <v>43466</v>
      </c>
      <c r="AQ1491" s="538">
        <f t="shared" si="251"/>
        <v>43555</v>
      </c>
      <c r="AR1491" s="538">
        <f>'Information Input'!$H$35</f>
        <v>43555</v>
      </c>
      <c r="AS1491" s="547" t="str">
        <f>'Information Input'!$J$22</f>
        <v>Quarterly</v>
      </c>
      <c r="AT1491" s="538">
        <f>'Information Input'!$H$30</f>
        <v>43555</v>
      </c>
      <c r="AU1491" s="547">
        <f>'Information Input'!$J$18</f>
        <v>2019</v>
      </c>
      <c r="AV1491" s="547" t="s">
        <v>91</v>
      </c>
      <c r="AW1491" s="547" t="s">
        <v>240</v>
      </c>
      <c r="AX1491" s="547" t="s">
        <v>240</v>
      </c>
      <c r="AY1491" s="548" t="s">
        <v>671</v>
      </c>
      <c r="AZ1491" s="547">
        <v>20</v>
      </c>
      <c r="BA1491" s="549" t="s">
        <v>162</v>
      </c>
      <c r="BB1491" s="543" t="s">
        <v>235</v>
      </c>
      <c r="BC1491" s="550">
        <f>'Report 2'!$H342</f>
        <v>0</v>
      </c>
      <c r="BD1491" s="550">
        <f>'Report 2'!$I342</f>
        <v>0</v>
      </c>
      <c r="BE1491" s="550">
        <f>'Report 2'!$J342</f>
        <v>0</v>
      </c>
      <c r="BF1491" s="550">
        <f>'Report 2'!$K342</f>
        <v>0</v>
      </c>
      <c r="BG1491" s="550">
        <f>'Report 2'!$L342</f>
        <v>0</v>
      </c>
      <c r="BH1491" s="550">
        <f>'Report 2'!$M342</f>
        <v>0</v>
      </c>
      <c r="BI1491" s="550">
        <f>'Report 2'!$N342</f>
        <v>0</v>
      </c>
      <c r="CC1491" s="575" t="s">
        <v>669</v>
      </c>
      <c r="CD1491" s="1019" t="s">
        <v>672</v>
      </c>
      <c r="CE1491" s="1019" t="str">
        <f>'Information Input'!$M$14</f>
        <v xml:space="preserve">      -      </v>
      </c>
      <c r="CF1491" s="570" t="s">
        <v>138</v>
      </c>
      <c r="CG1491" s="566">
        <f t="shared" si="248"/>
        <v>43739</v>
      </c>
      <c r="CH1491" s="566">
        <f t="shared" si="249"/>
        <v>43830</v>
      </c>
      <c r="CI1491" s="566">
        <f>'Information Input'!$H$35</f>
        <v>43555</v>
      </c>
      <c r="CJ1491" s="570" t="str">
        <f>'Information Input'!$J$22</f>
        <v>Quarterly</v>
      </c>
      <c r="CK1491" s="566">
        <f>'Information Input'!$H$30</f>
        <v>43555</v>
      </c>
      <c r="CL1491" s="570">
        <f>'Information Input'!$J$18</f>
        <v>2019</v>
      </c>
      <c r="CM1491" s="570" t="s">
        <v>97</v>
      </c>
      <c r="CN1491" s="1019" t="s">
        <v>98</v>
      </c>
      <c r="CO1491" s="575" t="s">
        <v>96</v>
      </c>
      <c r="CP1491" s="575" t="s">
        <v>675</v>
      </c>
      <c r="CQ1491" s="570">
        <v>51</v>
      </c>
      <c r="CR1491" s="575" t="s">
        <v>193</v>
      </c>
      <c r="CS1491" s="575" t="s">
        <v>239</v>
      </c>
      <c r="CT1491" s="1020">
        <f>'Report 1'!$U$18</f>
        <v>0</v>
      </c>
      <c r="CU1491" s="1021">
        <f>SUMIF('Report 4A'!$G$16:$G$95,$CQ1491,'Report 4A'!$AC$16:$AC$95)</f>
        <v>0</v>
      </c>
      <c r="CV1491" s="1022">
        <f t="shared" si="244"/>
        <v>0</v>
      </c>
    </row>
    <row r="1492" spans="2:100">
      <c r="B1492" s="535" t="s">
        <v>669</v>
      </c>
      <c r="C1492" s="536">
        <v>1</v>
      </c>
      <c r="D1492" s="537" t="str">
        <f>'Information Input'!$M$14</f>
        <v xml:space="preserve">      -      </v>
      </c>
      <c r="E1492" s="537" t="s">
        <v>136</v>
      </c>
      <c r="F1492" s="538">
        <f t="shared" si="245"/>
        <v>43556</v>
      </c>
      <c r="G1492" s="538">
        <f t="shared" si="246"/>
        <v>43646</v>
      </c>
      <c r="H1492" s="538">
        <f>'Information Input'!$H$35</f>
        <v>43555</v>
      </c>
      <c r="I1492" s="537" t="str">
        <f>'Information Input'!$J$22</f>
        <v>Quarterly</v>
      </c>
      <c r="J1492" s="538">
        <f>'Information Input'!$H$30</f>
        <v>43555</v>
      </c>
      <c r="K1492" s="537">
        <f>'Information Input'!$J$18</f>
        <v>2019</v>
      </c>
      <c r="L1492" s="539" t="s">
        <v>103</v>
      </c>
      <c r="M1492" s="540" t="s">
        <v>242</v>
      </c>
      <c r="N1492" s="541" t="s">
        <v>242</v>
      </c>
      <c r="O1492" s="542" t="s">
        <v>678</v>
      </c>
      <c r="P1492" s="537">
        <v>62</v>
      </c>
      <c r="Q1492" s="541" t="s">
        <v>204</v>
      </c>
      <c r="R1492" s="541" t="s">
        <v>239</v>
      </c>
      <c r="S1492" s="543">
        <f>'Report 1'!$AW$18</f>
        <v>0</v>
      </c>
      <c r="T1492" s="544">
        <f>'Report 1'!$AW$83</f>
        <v>0</v>
      </c>
      <c r="U1492" s="545">
        <f>'Report 1'!$AW$169</f>
        <v>0</v>
      </c>
      <c r="AL1492" s="546" t="s">
        <v>669</v>
      </c>
      <c r="AM1492" s="547">
        <v>2</v>
      </c>
      <c r="AN1492" s="547" t="str">
        <f>'Information Input'!$M$14</f>
        <v xml:space="preserve">      -      </v>
      </c>
      <c r="AO1492" s="547" t="s">
        <v>135</v>
      </c>
      <c r="AP1492" s="538">
        <f t="shared" si="250"/>
        <v>43466</v>
      </c>
      <c r="AQ1492" s="538">
        <f t="shared" si="251"/>
        <v>43555</v>
      </c>
      <c r="AR1492" s="538">
        <f>'Information Input'!$H$35</f>
        <v>43555</v>
      </c>
      <c r="AS1492" s="547" t="str">
        <f>'Information Input'!$J$22</f>
        <v>Quarterly</v>
      </c>
      <c r="AT1492" s="538">
        <f>'Information Input'!$H$30</f>
        <v>43555</v>
      </c>
      <c r="AU1492" s="547">
        <f>'Information Input'!$J$18</f>
        <v>2019</v>
      </c>
      <c r="AV1492" s="547" t="s">
        <v>91</v>
      </c>
      <c r="AW1492" s="547" t="s">
        <v>240</v>
      </c>
      <c r="AX1492" s="547" t="s">
        <v>240</v>
      </c>
      <c r="AY1492" s="548" t="s">
        <v>671</v>
      </c>
      <c r="AZ1492" s="547">
        <v>21</v>
      </c>
      <c r="BA1492" s="549" t="s">
        <v>163</v>
      </c>
      <c r="BB1492" s="543" t="s">
        <v>235</v>
      </c>
      <c r="BC1492" s="550">
        <f>'Report 2'!$H343</f>
        <v>0</v>
      </c>
      <c r="BD1492" s="550">
        <f>'Report 2'!$I343</f>
        <v>0</v>
      </c>
      <c r="BE1492" s="550">
        <f>'Report 2'!$J343</f>
        <v>0</v>
      </c>
      <c r="BF1492" s="550">
        <f>'Report 2'!$K343</f>
        <v>0</v>
      </c>
      <c r="BG1492" s="550">
        <f>'Report 2'!$L343</f>
        <v>0</v>
      </c>
      <c r="BH1492" s="550">
        <f>'Report 2'!$M343</f>
        <v>0</v>
      </c>
      <c r="BI1492" s="550">
        <f>'Report 2'!$N343</f>
        <v>0</v>
      </c>
      <c r="CC1492" s="523" t="s">
        <v>669</v>
      </c>
      <c r="CD1492" s="1010" t="s">
        <v>672</v>
      </c>
      <c r="CE1492" s="1010" t="str">
        <f>'Information Input'!$M$14</f>
        <v xml:space="preserve">      -      </v>
      </c>
      <c r="CF1492" s="532" t="s">
        <v>138</v>
      </c>
      <c r="CG1492" s="519">
        <f t="shared" si="248"/>
        <v>43739</v>
      </c>
      <c r="CH1492" s="519">
        <f t="shared" si="249"/>
        <v>43830</v>
      </c>
      <c r="CI1492" s="519">
        <f>'Information Input'!$H$35</f>
        <v>43555</v>
      </c>
      <c r="CJ1492" s="532" t="str">
        <f>'Information Input'!$J$22</f>
        <v>Quarterly</v>
      </c>
      <c r="CK1492" s="519">
        <f>'Information Input'!$H$30</f>
        <v>43555</v>
      </c>
      <c r="CL1492" s="532">
        <f>'Information Input'!$J$18</f>
        <v>2019</v>
      </c>
      <c r="CM1492" s="532" t="s">
        <v>99</v>
      </c>
      <c r="CN1492" s="1010" t="s">
        <v>100</v>
      </c>
      <c r="CO1492" s="523" t="s">
        <v>96</v>
      </c>
      <c r="CP1492" s="523" t="s">
        <v>671</v>
      </c>
      <c r="CQ1492" s="532">
        <v>11</v>
      </c>
      <c r="CR1492" s="523" t="s">
        <v>153</v>
      </c>
      <c r="CS1492" s="523" t="s">
        <v>231</v>
      </c>
      <c r="CT1492" s="1011">
        <f>'Report 1'!$Z$18</f>
        <v>0</v>
      </c>
      <c r="CU1492" s="1012">
        <f>SUMIF('Report 4A'!$G$16:$G$95,$CQ1492,'Report 4A'!$AH$16:$AH$95)</f>
        <v>0</v>
      </c>
      <c r="CV1492" s="1013">
        <f t="shared" si="244"/>
        <v>0</v>
      </c>
    </row>
    <row r="1493" spans="2:100">
      <c r="B1493" s="535" t="s">
        <v>669</v>
      </c>
      <c r="C1493" s="536">
        <v>1</v>
      </c>
      <c r="D1493" s="537" t="str">
        <f>'Information Input'!$M$14</f>
        <v xml:space="preserve">      -      </v>
      </c>
      <c r="E1493" s="537" t="s">
        <v>136</v>
      </c>
      <c r="F1493" s="538">
        <f t="shared" si="245"/>
        <v>43556</v>
      </c>
      <c r="G1493" s="538">
        <f t="shared" si="246"/>
        <v>43646</v>
      </c>
      <c r="H1493" s="538">
        <f>'Information Input'!$H$35</f>
        <v>43555</v>
      </c>
      <c r="I1493" s="537" t="str">
        <f>'Information Input'!$J$22</f>
        <v>Quarterly</v>
      </c>
      <c r="J1493" s="538">
        <f>'Information Input'!$H$30</f>
        <v>43555</v>
      </c>
      <c r="K1493" s="537">
        <f>'Information Input'!$J$18</f>
        <v>2019</v>
      </c>
      <c r="L1493" s="539" t="s">
        <v>103</v>
      </c>
      <c r="M1493" s="540" t="s">
        <v>242</v>
      </c>
      <c r="N1493" s="541" t="s">
        <v>242</v>
      </c>
      <c r="O1493" s="542" t="s">
        <v>674</v>
      </c>
      <c r="P1493" s="537">
        <v>63</v>
      </c>
      <c r="Q1493" s="541" t="s">
        <v>205</v>
      </c>
      <c r="R1493" s="541" t="s">
        <v>239</v>
      </c>
      <c r="S1493" s="543">
        <f>'Report 1'!$AW$18</f>
        <v>0</v>
      </c>
      <c r="T1493" s="544">
        <f>'Report 1'!$AW$84</f>
        <v>0</v>
      </c>
      <c r="U1493" s="545">
        <f>'Report 1'!$AW$170</f>
        <v>0</v>
      </c>
      <c r="AL1493" s="546" t="s">
        <v>669</v>
      </c>
      <c r="AM1493" s="547">
        <v>2</v>
      </c>
      <c r="AN1493" s="547" t="str">
        <f>'Information Input'!$M$14</f>
        <v xml:space="preserve">      -      </v>
      </c>
      <c r="AO1493" s="547" t="s">
        <v>135</v>
      </c>
      <c r="AP1493" s="538">
        <f t="shared" si="250"/>
        <v>43466</v>
      </c>
      <c r="AQ1493" s="538">
        <f t="shared" si="251"/>
        <v>43555</v>
      </c>
      <c r="AR1493" s="538">
        <f>'Information Input'!$H$35</f>
        <v>43555</v>
      </c>
      <c r="AS1493" s="547" t="str">
        <f>'Information Input'!$J$22</f>
        <v>Quarterly</v>
      </c>
      <c r="AT1493" s="538">
        <f>'Information Input'!$H$30</f>
        <v>43555</v>
      </c>
      <c r="AU1493" s="547">
        <f>'Information Input'!$J$18</f>
        <v>2019</v>
      </c>
      <c r="AV1493" s="547" t="s">
        <v>91</v>
      </c>
      <c r="AW1493" s="547" t="s">
        <v>240</v>
      </c>
      <c r="AX1493" s="547" t="s">
        <v>240</v>
      </c>
      <c r="AY1493" s="548" t="s">
        <v>671</v>
      </c>
      <c r="AZ1493" s="547">
        <v>22</v>
      </c>
      <c r="BA1493" s="549" t="s">
        <v>164</v>
      </c>
      <c r="BB1493" s="543" t="s">
        <v>236</v>
      </c>
      <c r="BC1493" s="550">
        <f>'Report 2'!$H344</f>
        <v>0</v>
      </c>
      <c r="BD1493" s="550">
        <f>'Report 2'!$I344</f>
        <v>0</v>
      </c>
      <c r="BE1493" s="550">
        <f>'Report 2'!$J344</f>
        <v>0</v>
      </c>
      <c r="BF1493" s="550">
        <f>'Report 2'!$K344</f>
        <v>0</v>
      </c>
      <c r="BG1493" s="550">
        <f>'Report 2'!$L344</f>
        <v>0</v>
      </c>
      <c r="BH1493" s="550">
        <f>'Report 2'!$M344</f>
        <v>0</v>
      </c>
      <c r="BI1493" s="550">
        <f>'Report 2'!$N344</f>
        <v>0</v>
      </c>
      <c r="CC1493" s="542" t="s">
        <v>669</v>
      </c>
      <c r="CD1493" s="1014" t="s">
        <v>672</v>
      </c>
      <c r="CE1493" s="1014" t="str">
        <f>'Information Input'!$M$14</f>
        <v xml:space="preserve">      -      </v>
      </c>
      <c r="CF1493" s="551" t="s">
        <v>138</v>
      </c>
      <c r="CG1493" s="552">
        <f t="shared" si="248"/>
        <v>43739</v>
      </c>
      <c r="CH1493" s="552">
        <f t="shared" si="249"/>
        <v>43830</v>
      </c>
      <c r="CI1493" s="552">
        <f>'Information Input'!$H$35</f>
        <v>43555</v>
      </c>
      <c r="CJ1493" s="551" t="str">
        <f>'Information Input'!$J$22</f>
        <v>Quarterly</v>
      </c>
      <c r="CK1493" s="552">
        <f>'Information Input'!$H$30</f>
        <v>43555</v>
      </c>
      <c r="CL1493" s="551">
        <f>'Information Input'!$J$18</f>
        <v>2019</v>
      </c>
      <c r="CM1493" s="551" t="s">
        <v>99</v>
      </c>
      <c r="CN1493" s="1014" t="s">
        <v>100</v>
      </c>
      <c r="CO1493" s="542" t="s">
        <v>96</v>
      </c>
      <c r="CP1493" s="542" t="s">
        <v>671</v>
      </c>
      <c r="CQ1493" s="551">
        <v>12</v>
      </c>
      <c r="CR1493" s="542" t="s">
        <v>154</v>
      </c>
      <c r="CS1493" s="542" t="s">
        <v>231</v>
      </c>
      <c r="CT1493" s="1015">
        <f>'Report 1'!$Z$18</f>
        <v>0</v>
      </c>
      <c r="CU1493" s="1016">
        <f>SUMIF('Report 4A'!$G$16:$G$95,$CQ1493,'Report 4A'!$AH$16:$AH$95)</f>
        <v>0</v>
      </c>
      <c r="CV1493" s="1017">
        <f t="shared" si="244"/>
        <v>0</v>
      </c>
    </row>
    <row r="1494" spans="2:100">
      <c r="B1494" s="535" t="s">
        <v>669</v>
      </c>
      <c r="C1494" s="536">
        <v>1</v>
      </c>
      <c r="D1494" s="537" t="str">
        <f>'Information Input'!$M$14</f>
        <v xml:space="preserve">      -      </v>
      </c>
      <c r="E1494" s="537" t="s">
        <v>136</v>
      </c>
      <c r="F1494" s="538">
        <f t="shared" si="245"/>
        <v>43556</v>
      </c>
      <c r="G1494" s="538">
        <f t="shared" si="246"/>
        <v>43646</v>
      </c>
      <c r="H1494" s="538">
        <f>'Information Input'!$H$35</f>
        <v>43555</v>
      </c>
      <c r="I1494" s="537" t="str">
        <f>'Information Input'!$J$22</f>
        <v>Quarterly</v>
      </c>
      <c r="J1494" s="538">
        <f>'Information Input'!$H$30</f>
        <v>43555</v>
      </c>
      <c r="K1494" s="537">
        <f>'Information Input'!$J$18</f>
        <v>2019</v>
      </c>
      <c r="L1494" s="539" t="s">
        <v>103</v>
      </c>
      <c r="M1494" s="540" t="s">
        <v>242</v>
      </c>
      <c r="N1494" s="541" t="s">
        <v>242</v>
      </c>
      <c r="O1494" s="542" t="s">
        <v>674</v>
      </c>
      <c r="P1494" s="537">
        <v>64</v>
      </c>
      <c r="Q1494" s="541" t="s">
        <v>206</v>
      </c>
      <c r="R1494" s="541" t="s">
        <v>239</v>
      </c>
      <c r="S1494" s="543">
        <f>'Report 1'!$AW$18</f>
        <v>0</v>
      </c>
      <c r="T1494" s="544">
        <f>'Report 1'!$AW$85</f>
        <v>0</v>
      </c>
      <c r="U1494" s="545">
        <f>'Report 1'!$AW$171</f>
        <v>0</v>
      </c>
      <c r="AL1494" s="546" t="s">
        <v>669</v>
      </c>
      <c r="AM1494" s="547">
        <v>2</v>
      </c>
      <c r="AN1494" s="547" t="str">
        <f>'Information Input'!$M$14</f>
        <v xml:space="preserve">      -      </v>
      </c>
      <c r="AO1494" s="547" t="s">
        <v>135</v>
      </c>
      <c r="AP1494" s="538">
        <f t="shared" si="250"/>
        <v>43466</v>
      </c>
      <c r="AQ1494" s="538">
        <f t="shared" si="251"/>
        <v>43555</v>
      </c>
      <c r="AR1494" s="538">
        <f>'Information Input'!$H$35</f>
        <v>43555</v>
      </c>
      <c r="AS1494" s="547" t="str">
        <f>'Information Input'!$J$22</f>
        <v>Quarterly</v>
      </c>
      <c r="AT1494" s="538">
        <f>'Information Input'!$H$30</f>
        <v>43555</v>
      </c>
      <c r="AU1494" s="547">
        <f>'Information Input'!$J$18</f>
        <v>2019</v>
      </c>
      <c r="AV1494" s="547" t="s">
        <v>91</v>
      </c>
      <c r="AW1494" s="547" t="s">
        <v>240</v>
      </c>
      <c r="AX1494" s="547" t="s">
        <v>240</v>
      </c>
      <c r="AY1494" s="548" t="s">
        <v>671</v>
      </c>
      <c r="AZ1494" s="547">
        <v>23</v>
      </c>
      <c r="BA1494" s="549" t="s">
        <v>165</v>
      </c>
      <c r="BB1494" s="543" t="s">
        <v>236</v>
      </c>
      <c r="BC1494" s="550">
        <f>'Report 2'!$H345</f>
        <v>0</v>
      </c>
      <c r="BD1494" s="550">
        <f>'Report 2'!$I345</f>
        <v>0</v>
      </c>
      <c r="BE1494" s="550">
        <f>'Report 2'!$J345</f>
        <v>0</v>
      </c>
      <c r="BF1494" s="550">
        <f>'Report 2'!$K345</f>
        <v>0</v>
      </c>
      <c r="BG1494" s="550">
        <f>'Report 2'!$L345</f>
        <v>0</v>
      </c>
      <c r="BH1494" s="550">
        <f>'Report 2'!$M345</f>
        <v>0</v>
      </c>
      <c r="BI1494" s="550">
        <f>'Report 2'!$N345</f>
        <v>0</v>
      </c>
      <c r="CC1494" s="542" t="s">
        <v>669</v>
      </c>
      <c r="CD1494" s="1014" t="s">
        <v>672</v>
      </c>
      <c r="CE1494" s="1014" t="str">
        <f>'Information Input'!$M$14</f>
        <v xml:space="preserve">      -      </v>
      </c>
      <c r="CF1494" s="551" t="s">
        <v>138</v>
      </c>
      <c r="CG1494" s="552">
        <f t="shared" si="248"/>
        <v>43739</v>
      </c>
      <c r="CH1494" s="552">
        <f t="shared" si="249"/>
        <v>43830</v>
      </c>
      <c r="CI1494" s="552">
        <f>'Information Input'!$H$35</f>
        <v>43555</v>
      </c>
      <c r="CJ1494" s="551" t="str">
        <f>'Information Input'!$J$22</f>
        <v>Quarterly</v>
      </c>
      <c r="CK1494" s="552">
        <f>'Information Input'!$H$30</f>
        <v>43555</v>
      </c>
      <c r="CL1494" s="551">
        <f>'Information Input'!$J$18</f>
        <v>2019</v>
      </c>
      <c r="CM1494" s="551" t="s">
        <v>99</v>
      </c>
      <c r="CN1494" s="1014" t="s">
        <v>100</v>
      </c>
      <c r="CO1494" s="542" t="s">
        <v>96</v>
      </c>
      <c r="CP1494" s="542" t="s">
        <v>671</v>
      </c>
      <c r="CQ1494" s="551">
        <v>13</v>
      </c>
      <c r="CR1494" s="542" t="s">
        <v>155</v>
      </c>
      <c r="CS1494" s="542" t="s">
        <v>232</v>
      </c>
      <c r="CT1494" s="1015">
        <f>'Report 1'!$Z$18</f>
        <v>0</v>
      </c>
      <c r="CU1494" s="1016">
        <f>SUMIF('Report 4A'!$G$16:$G$95,$CQ1494,'Report 4A'!$AH$16:$AH$95)</f>
        <v>0</v>
      </c>
      <c r="CV1494" s="1017">
        <f t="shared" ref="CV1494:CV1559" si="254">IF(CT1494&lt;&gt;0,CU1494/CT1494,0)</f>
        <v>0</v>
      </c>
    </row>
    <row r="1495" spans="2:100">
      <c r="B1495" s="535" t="s">
        <v>669</v>
      </c>
      <c r="C1495" s="536">
        <v>1</v>
      </c>
      <c r="D1495" s="537" t="str">
        <f>'Information Input'!$M$14</f>
        <v xml:space="preserve">      -      </v>
      </c>
      <c r="E1495" s="537" t="s">
        <v>136</v>
      </c>
      <c r="F1495" s="538">
        <f t="shared" si="245"/>
        <v>43556</v>
      </c>
      <c r="G1495" s="538">
        <f t="shared" si="246"/>
        <v>43646</v>
      </c>
      <c r="H1495" s="538">
        <f>'Information Input'!$H$35</f>
        <v>43555</v>
      </c>
      <c r="I1495" s="537" t="str">
        <f>'Information Input'!$J$22</f>
        <v>Quarterly</v>
      </c>
      <c r="J1495" s="538">
        <f>'Information Input'!$H$30</f>
        <v>43555</v>
      </c>
      <c r="K1495" s="537">
        <f>'Information Input'!$J$18</f>
        <v>2019</v>
      </c>
      <c r="L1495" s="539" t="s">
        <v>103</v>
      </c>
      <c r="M1495" s="540" t="s">
        <v>242</v>
      </c>
      <c r="N1495" s="541" t="s">
        <v>242</v>
      </c>
      <c r="O1495" s="542" t="s">
        <v>674</v>
      </c>
      <c r="P1495" s="537">
        <v>65</v>
      </c>
      <c r="Q1495" s="541" t="s">
        <v>207</v>
      </c>
      <c r="R1495" s="541" t="s">
        <v>239</v>
      </c>
      <c r="S1495" s="543">
        <f>'Report 1'!$AW$18</f>
        <v>0</v>
      </c>
      <c r="T1495" s="544">
        <f>'Report 1'!$AW$86</f>
        <v>0</v>
      </c>
      <c r="U1495" s="545">
        <f>'Report 1'!$AW$172</f>
        <v>0</v>
      </c>
      <c r="AL1495" s="546" t="s">
        <v>669</v>
      </c>
      <c r="AM1495" s="547">
        <v>2</v>
      </c>
      <c r="AN1495" s="547" t="str">
        <f>'Information Input'!$M$14</f>
        <v xml:space="preserve">      -      </v>
      </c>
      <c r="AO1495" s="547" t="s">
        <v>135</v>
      </c>
      <c r="AP1495" s="538">
        <f t="shared" si="250"/>
        <v>43466</v>
      </c>
      <c r="AQ1495" s="538">
        <f t="shared" si="251"/>
        <v>43555</v>
      </c>
      <c r="AR1495" s="538">
        <f>'Information Input'!$H$35</f>
        <v>43555</v>
      </c>
      <c r="AS1495" s="547" t="str">
        <f>'Information Input'!$J$22</f>
        <v>Quarterly</v>
      </c>
      <c r="AT1495" s="538">
        <f>'Information Input'!$H$30</f>
        <v>43555</v>
      </c>
      <c r="AU1495" s="547">
        <f>'Information Input'!$J$18</f>
        <v>2019</v>
      </c>
      <c r="AV1495" s="547" t="s">
        <v>91</v>
      </c>
      <c r="AW1495" s="547" t="s">
        <v>240</v>
      </c>
      <c r="AX1495" s="547" t="s">
        <v>240</v>
      </c>
      <c r="AY1495" s="548" t="s">
        <v>671</v>
      </c>
      <c r="AZ1495" s="547">
        <v>24</v>
      </c>
      <c r="BA1495" s="549" t="s">
        <v>166</v>
      </c>
      <c r="BB1495" s="543" t="s">
        <v>233</v>
      </c>
      <c r="BC1495" s="550">
        <f>'Report 2'!$H346</f>
        <v>0</v>
      </c>
      <c r="BD1495" s="550">
        <f>'Report 2'!$I346</f>
        <v>0</v>
      </c>
      <c r="BE1495" s="550">
        <f>'Report 2'!$J346</f>
        <v>0</v>
      </c>
      <c r="BF1495" s="550">
        <f>'Report 2'!$K346</f>
        <v>0</v>
      </c>
      <c r="BG1495" s="550">
        <f>'Report 2'!$L346</f>
        <v>0</v>
      </c>
      <c r="BH1495" s="550">
        <f>'Report 2'!$M346</f>
        <v>0</v>
      </c>
      <c r="BI1495" s="550">
        <f>'Report 2'!$N346</f>
        <v>0</v>
      </c>
      <c r="CC1495" s="542" t="s">
        <v>669</v>
      </c>
      <c r="CD1495" s="1014" t="s">
        <v>672</v>
      </c>
      <c r="CE1495" s="1014" t="str">
        <f>'Information Input'!$M$14</f>
        <v xml:space="preserve">      -      </v>
      </c>
      <c r="CF1495" s="551" t="s">
        <v>138</v>
      </c>
      <c r="CG1495" s="552">
        <f t="shared" si="248"/>
        <v>43739</v>
      </c>
      <c r="CH1495" s="552">
        <f t="shared" si="249"/>
        <v>43830</v>
      </c>
      <c r="CI1495" s="552">
        <f>'Information Input'!$H$35</f>
        <v>43555</v>
      </c>
      <c r="CJ1495" s="551" t="str">
        <f>'Information Input'!$J$22</f>
        <v>Quarterly</v>
      </c>
      <c r="CK1495" s="552">
        <f>'Information Input'!$H$30</f>
        <v>43555</v>
      </c>
      <c r="CL1495" s="551">
        <f>'Information Input'!$J$18</f>
        <v>2019</v>
      </c>
      <c r="CM1495" s="551" t="s">
        <v>99</v>
      </c>
      <c r="CN1495" s="1014" t="s">
        <v>100</v>
      </c>
      <c r="CO1495" s="542" t="s">
        <v>96</v>
      </c>
      <c r="CP1495" s="542" t="s">
        <v>671</v>
      </c>
      <c r="CQ1495" s="551">
        <v>14</v>
      </c>
      <c r="CR1495" s="542" t="s">
        <v>156</v>
      </c>
      <c r="CS1495" s="542" t="s">
        <v>233</v>
      </c>
      <c r="CT1495" s="1015">
        <f>'Report 1'!$Z$18</f>
        <v>0</v>
      </c>
      <c r="CU1495" s="1016">
        <f>SUMIF('Report 4A'!$G$16:$G$95,$CQ1495,'Report 4A'!$AH$16:$AH$95)</f>
        <v>0</v>
      </c>
      <c r="CV1495" s="1017">
        <f t="shared" si="254"/>
        <v>0</v>
      </c>
    </row>
    <row r="1496" spans="2:100">
      <c r="B1496" s="535" t="s">
        <v>669</v>
      </c>
      <c r="C1496" s="536">
        <v>1</v>
      </c>
      <c r="D1496" s="537" t="str">
        <f>'Information Input'!$M$14</f>
        <v xml:space="preserve">      -      </v>
      </c>
      <c r="E1496" s="537" t="s">
        <v>136</v>
      </c>
      <c r="F1496" s="538">
        <f t="shared" si="245"/>
        <v>43556</v>
      </c>
      <c r="G1496" s="538">
        <f t="shared" si="246"/>
        <v>43646</v>
      </c>
      <c r="H1496" s="538">
        <f>'Information Input'!$H$35</f>
        <v>43555</v>
      </c>
      <c r="I1496" s="537" t="str">
        <f>'Information Input'!$J$22</f>
        <v>Quarterly</v>
      </c>
      <c r="J1496" s="538">
        <f>'Information Input'!$H$30</f>
        <v>43555</v>
      </c>
      <c r="K1496" s="537">
        <f>'Information Input'!$J$18</f>
        <v>2019</v>
      </c>
      <c r="L1496" s="539" t="s">
        <v>103</v>
      </c>
      <c r="M1496" s="540" t="s">
        <v>242</v>
      </c>
      <c r="N1496" s="541" t="s">
        <v>242</v>
      </c>
      <c r="O1496" s="542" t="s">
        <v>679</v>
      </c>
      <c r="P1496" s="537">
        <v>66</v>
      </c>
      <c r="Q1496" s="541" t="s">
        <v>208</v>
      </c>
      <c r="R1496" s="541" t="s">
        <v>239</v>
      </c>
      <c r="S1496" s="543">
        <f>'Report 1'!$AW$18</f>
        <v>0</v>
      </c>
      <c r="T1496" s="544">
        <f>'Report 1'!$AW$87</f>
        <v>0</v>
      </c>
      <c r="U1496" s="545">
        <f>'Report 1'!$AW$173</f>
        <v>0</v>
      </c>
      <c r="AL1496" s="546" t="s">
        <v>669</v>
      </c>
      <c r="AM1496" s="547">
        <v>2</v>
      </c>
      <c r="AN1496" s="547" t="str">
        <f>'Information Input'!$M$14</f>
        <v xml:space="preserve">      -      </v>
      </c>
      <c r="AO1496" s="547" t="s">
        <v>135</v>
      </c>
      <c r="AP1496" s="538">
        <f t="shared" si="250"/>
        <v>43466</v>
      </c>
      <c r="AQ1496" s="538">
        <f t="shared" si="251"/>
        <v>43555</v>
      </c>
      <c r="AR1496" s="538">
        <f>'Information Input'!$H$35</f>
        <v>43555</v>
      </c>
      <c r="AS1496" s="547" t="str">
        <f>'Information Input'!$J$22</f>
        <v>Quarterly</v>
      </c>
      <c r="AT1496" s="538">
        <f>'Information Input'!$H$30</f>
        <v>43555</v>
      </c>
      <c r="AU1496" s="547">
        <f>'Information Input'!$J$18</f>
        <v>2019</v>
      </c>
      <c r="AV1496" s="547" t="s">
        <v>91</v>
      </c>
      <c r="AW1496" s="547" t="s">
        <v>240</v>
      </c>
      <c r="AX1496" s="547" t="s">
        <v>240</v>
      </c>
      <c r="AY1496" s="548" t="s">
        <v>671</v>
      </c>
      <c r="AZ1496" s="547">
        <v>25</v>
      </c>
      <c r="BA1496" s="549" t="s">
        <v>167</v>
      </c>
      <c r="BB1496" s="543" t="s">
        <v>233</v>
      </c>
      <c r="BC1496" s="550">
        <f>'Report 2'!$H347</f>
        <v>0</v>
      </c>
      <c r="BD1496" s="550">
        <f>'Report 2'!$I347</f>
        <v>0</v>
      </c>
      <c r="BE1496" s="550">
        <f>'Report 2'!$J347</f>
        <v>0</v>
      </c>
      <c r="BF1496" s="550">
        <f>'Report 2'!$K347</f>
        <v>0</v>
      </c>
      <c r="BG1496" s="550">
        <f>'Report 2'!$L347</f>
        <v>0</v>
      </c>
      <c r="BH1496" s="550">
        <f>'Report 2'!$M347</f>
        <v>0</v>
      </c>
      <c r="BI1496" s="550">
        <f>'Report 2'!$N347</f>
        <v>0</v>
      </c>
      <c r="CC1496" s="542" t="s">
        <v>669</v>
      </c>
      <c r="CD1496" s="1014" t="s">
        <v>672</v>
      </c>
      <c r="CE1496" s="1014" t="str">
        <f>'Information Input'!$M$14</f>
        <v xml:space="preserve">      -      </v>
      </c>
      <c r="CF1496" s="551" t="s">
        <v>138</v>
      </c>
      <c r="CG1496" s="552">
        <f t="shared" si="248"/>
        <v>43739</v>
      </c>
      <c r="CH1496" s="552">
        <f t="shared" si="249"/>
        <v>43830</v>
      </c>
      <c r="CI1496" s="552">
        <f>'Information Input'!$H$35</f>
        <v>43555</v>
      </c>
      <c r="CJ1496" s="551" t="str">
        <f>'Information Input'!$J$22</f>
        <v>Quarterly</v>
      </c>
      <c r="CK1496" s="552">
        <f>'Information Input'!$H$30</f>
        <v>43555</v>
      </c>
      <c r="CL1496" s="551">
        <f>'Information Input'!$J$18</f>
        <v>2019</v>
      </c>
      <c r="CM1496" s="551" t="s">
        <v>99</v>
      </c>
      <c r="CN1496" s="1014" t="s">
        <v>100</v>
      </c>
      <c r="CO1496" s="542" t="s">
        <v>96</v>
      </c>
      <c r="CP1496" s="542" t="s">
        <v>671</v>
      </c>
      <c r="CQ1496" s="551">
        <v>15</v>
      </c>
      <c r="CR1496" s="542" t="s">
        <v>157</v>
      </c>
      <c r="CS1496" s="542" t="s">
        <v>234</v>
      </c>
      <c r="CT1496" s="1015">
        <f>'Report 1'!$Z$18</f>
        <v>0</v>
      </c>
      <c r="CU1496" s="1016">
        <f>SUMIF('Report 4A'!$G$16:$G$95,$CQ1496,'Report 4A'!$AH$16:$AH$95)</f>
        <v>0</v>
      </c>
      <c r="CV1496" s="1017">
        <f t="shared" si="254"/>
        <v>0</v>
      </c>
    </row>
    <row r="1497" spans="2:100">
      <c r="B1497" s="535" t="s">
        <v>669</v>
      </c>
      <c r="C1497" s="536">
        <v>1</v>
      </c>
      <c r="D1497" s="537" t="str">
        <f>'Information Input'!$M$14</f>
        <v xml:space="preserve">      -      </v>
      </c>
      <c r="E1497" s="537" t="s">
        <v>136</v>
      </c>
      <c r="F1497" s="538">
        <f t="shared" ref="F1497:F1560" si="255">DATE(K1497,4,1)</f>
        <v>43556</v>
      </c>
      <c r="G1497" s="538">
        <f t="shared" ref="G1497:G1560" si="256">DATE(K1497,6,30)</f>
        <v>43646</v>
      </c>
      <c r="H1497" s="538">
        <f>'Information Input'!$H$35</f>
        <v>43555</v>
      </c>
      <c r="I1497" s="537" t="str">
        <f>'Information Input'!$J$22</f>
        <v>Quarterly</v>
      </c>
      <c r="J1497" s="538">
        <f>'Information Input'!$H$30</f>
        <v>43555</v>
      </c>
      <c r="K1497" s="537">
        <f>'Information Input'!$J$18</f>
        <v>2019</v>
      </c>
      <c r="L1497" s="539" t="s">
        <v>103</v>
      </c>
      <c r="M1497" s="540" t="s">
        <v>242</v>
      </c>
      <c r="N1497" s="541" t="s">
        <v>242</v>
      </c>
      <c r="O1497" s="542" t="s">
        <v>679</v>
      </c>
      <c r="P1497" s="537">
        <v>67</v>
      </c>
      <c r="Q1497" s="541" t="s">
        <v>209</v>
      </c>
      <c r="R1497" s="541" t="s">
        <v>239</v>
      </c>
      <c r="S1497" s="543">
        <f>'Report 1'!$AW$18</f>
        <v>0</v>
      </c>
      <c r="T1497" s="544">
        <f>'Report 1'!$AW$88</f>
        <v>0</v>
      </c>
      <c r="U1497" s="545">
        <f>'Report 1'!$AW$174</f>
        <v>0</v>
      </c>
      <c r="AL1497" s="546" t="s">
        <v>669</v>
      </c>
      <c r="AM1497" s="547">
        <v>2</v>
      </c>
      <c r="AN1497" s="547" t="str">
        <f>'Information Input'!$M$14</f>
        <v xml:space="preserve">      -      </v>
      </c>
      <c r="AO1497" s="547" t="s">
        <v>135</v>
      </c>
      <c r="AP1497" s="538">
        <f t="shared" si="250"/>
        <v>43466</v>
      </c>
      <c r="AQ1497" s="538">
        <f t="shared" si="251"/>
        <v>43555</v>
      </c>
      <c r="AR1497" s="538">
        <f>'Information Input'!$H$35</f>
        <v>43555</v>
      </c>
      <c r="AS1497" s="547" t="str">
        <f>'Information Input'!$J$22</f>
        <v>Quarterly</v>
      </c>
      <c r="AT1497" s="538">
        <f>'Information Input'!$H$30</f>
        <v>43555</v>
      </c>
      <c r="AU1497" s="547">
        <f>'Information Input'!$J$18</f>
        <v>2019</v>
      </c>
      <c r="AV1497" s="547" t="s">
        <v>91</v>
      </c>
      <c r="AW1497" s="547" t="s">
        <v>240</v>
      </c>
      <c r="AX1497" s="547" t="s">
        <v>240</v>
      </c>
      <c r="AY1497" s="548" t="s">
        <v>671</v>
      </c>
      <c r="AZ1497" s="547">
        <v>26</v>
      </c>
      <c r="BA1497" s="549" t="s">
        <v>168</v>
      </c>
      <c r="BB1497" s="543" t="s">
        <v>237</v>
      </c>
      <c r="BC1497" s="550">
        <f>'Report 2'!$H348</f>
        <v>0</v>
      </c>
      <c r="BD1497" s="550">
        <f>'Report 2'!$I348</f>
        <v>0</v>
      </c>
      <c r="BE1497" s="550">
        <f>'Report 2'!$J348</f>
        <v>0</v>
      </c>
      <c r="BF1497" s="550">
        <f>'Report 2'!$K348</f>
        <v>0</v>
      </c>
      <c r="BG1497" s="550">
        <f>'Report 2'!$L348</f>
        <v>0</v>
      </c>
      <c r="BH1497" s="550">
        <f>'Report 2'!$M348</f>
        <v>0</v>
      </c>
      <c r="BI1497" s="550">
        <f>'Report 2'!$N348</f>
        <v>0</v>
      </c>
      <c r="CC1497" s="542" t="s">
        <v>669</v>
      </c>
      <c r="CD1497" s="1014" t="s">
        <v>672</v>
      </c>
      <c r="CE1497" s="1014" t="str">
        <f>'Information Input'!$M$14</f>
        <v xml:space="preserve">      -      </v>
      </c>
      <c r="CF1497" s="551" t="s">
        <v>138</v>
      </c>
      <c r="CG1497" s="552">
        <f t="shared" si="248"/>
        <v>43739</v>
      </c>
      <c r="CH1497" s="552">
        <f t="shared" si="249"/>
        <v>43830</v>
      </c>
      <c r="CI1497" s="552">
        <f>'Information Input'!$H$35</f>
        <v>43555</v>
      </c>
      <c r="CJ1497" s="551" t="str">
        <f>'Information Input'!$J$22</f>
        <v>Quarterly</v>
      </c>
      <c r="CK1497" s="552">
        <f>'Information Input'!$H$30</f>
        <v>43555</v>
      </c>
      <c r="CL1497" s="551">
        <f>'Information Input'!$J$18</f>
        <v>2019</v>
      </c>
      <c r="CM1497" s="551" t="s">
        <v>99</v>
      </c>
      <c r="CN1497" s="1014" t="s">
        <v>100</v>
      </c>
      <c r="CO1497" s="542" t="s">
        <v>96</v>
      </c>
      <c r="CP1497" s="542" t="s">
        <v>671</v>
      </c>
      <c r="CQ1497" s="551">
        <v>16</v>
      </c>
      <c r="CR1497" s="542" t="s">
        <v>158</v>
      </c>
      <c r="CS1497" s="542" t="s">
        <v>235</v>
      </c>
      <c r="CT1497" s="1015">
        <f>'Report 1'!$Z$18</f>
        <v>0</v>
      </c>
      <c r="CU1497" s="1016">
        <f>SUMIF('Report 4A'!$G$16:$G$95,$CQ1497,'Report 4A'!$AH$16:$AH$95)</f>
        <v>0</v>
      </c>
      <c r="CV1497" s="1017">
        <f t="shared" si="254"/>
        <v>0</v>
      </c>
    </row>
    <row r="1498" spans="2:100">
      <c r="B1498" s="535" t="s">
        <v>669</v>
      </c>
      <c r="C1498" s="536">
        <v>1</v>
      </c>
      <c r="D1498" s="537" t="str">
        <f>'Information Input'!$M$14</f>
        <v xml:space="preserve">      -      </v>
      </c>
      <c r="E1498" s="537" t="s">
        <v>136</v>
      </c>
      <c r="F1498" s="538">
        <f t="shared" si="255"/>
        <v>43556</v>
      </c>
      <c r="G1498" s="538">
        <f t="shared" si="256"/>
        <v>43646</v>
      </c>
      <c r="H1498" s="538">
        <f>'Information Input'!$H$35</f>
        <v>43555</v>
      </c>
      <c r="I1498" s="537" t="str">
        <f>'Information Input'!$J$22</f>
        <v>Quarterly</v>
      </c>
      <c r="J1498" s="538">
        <f>'Information Input'!$H$30</f>
        <v>43555</v>
      </c>
      <c r="K1498" s="537">
        <f>'Information Input'!$J$18</f>
        <v>2019</v>
      </c>
      <c r="L1498" s="539" t="s">
        <v>103</v>
      </c>
      <c r="M1498" s="540" t="s">
        <v>242</v>
      </c>
      <c r="N1498" s="541" t="s">
        <v>242</v>
      </c>
      <c r="O1498" s="542" t="s">
        <v>679</v>
      </c>
      <c r="P1498" s="537">
        <v>68</v>
      </c>
      <c r="Q1498" s="541" t="s">
        <v>210</v>
      </c>
      <c r="R1498" s="541" t="s">
        <v>239</v>
      </c>
      <c r="S1498" s="543">
        <f>'Report 1'!$AW$18</f>
        <v>0</v>
      </c>
      <c r="T1498" s="544">
        <f>'Report 1'!$AW$89</f>
        <v>0</v>
      </c>
      <c r="U1498" s="545">
        <f>'Report 1'!$AW$175</f>
        <v>0</v>
      </c>
      <c r="AL1498" s="546" t="s">
        <v>669</v>
      </c>
      <c r="AM1498" s="547">
        <v>2</v>
      </c>
      <c r="AN1498" s="547" t="str">
        <f>'Information Input'!$M$14</f>
        <v xml:space="preserve">      -      </v>
      </c>
      <c r="AO1498" s="547" t="s">
        <v>135</v>
      </c>
      <c r="AP1498" s="538">
        <f t="shared" si="250"/>
        <v>43466</v>
      </c>
      <c r="AQ1498" s="538">
        <f t="shared" si="251"/>
        <v>43555</v>
      </c>
      <c r="AR1498" s="538">
        <f>'Information Input'!$H$35</f>
        <v>43555</v>
      </c>
      <c r="AS1498" s="547" t="str">
        <f>'Information Input'!$J$22</f>
        <v>Quarterly</v>
      </c>
      <c r="AT1498" s="538">
        <f>'Information Input'!$H$30</f>
        <v>43555</v>
      </c>
      <c r="AU1498" s="547">
        <f>'Information Input'!$J$18</f>
        <v>2019</v>
      </c>
      <c r="AV1498" s="547" t="s">
        <v>91</v>
      </c>
      <c r="AW1498" s="547" t="s">
        <v>240</v>
      </c>
      <c r="AX1498" s="547" t="s">
        <v>240</v>
      </c>
      <c r="AY1498" s="548" t="s">
        <v>671</v>
      </c>
      <c r="AZ1498" s="547">
        <v>27</v>
      </c>
      <c r="BA1498" s="549" t="s">
        <v>169</v>
      </c>
      <c r="BB1498" s="543" t="s">
        <v>235</v>
      </c>
      <c r="BC1498" s="550">
        <f>'Report 2'!$H349</f>
        <v>0</v>
      </c>
      <c r="BD1498" s="550">
        <f>'Report 2'!$I349</f>
        <v>0</v>
      </c>
      <c r="BE1498" s="550">
        <f>'Report 2'!$J349</f>
        <v>0</v>
      </c>
      <c r="BF1498" s="550">
        <f>'Report 2'!$K349</f>
        <v>0</v>
      </c>
      <c r="BG1498" s="550">
        <f>'Report 2'!$L349</f>
        <v>0</v>
      </c>
      <c r="BH1498" s="550">
        <f>'Report 2'!$M349</f>
        <v>0</v>
      </c>
      <c r="BI1498" s="550">
        <f>'Report 2'!$N349</f>
        <v>0</v>
      </c>
      <c r="CC1498" s="542" t="s">
        <v>669</v>
      </c>
      <c r="CD1498" s="1014" t="s">
        <v>672</v>
      </c>
      <c r="CE1498" s="1014" t="str">
        <f>'Information Input'!$M$14</f>
        <v xml:space="preserve">      -      </v>
      </c>
      <c r="CF1498" s="551" t="s">
        <v>138</v>
      </c>
      <c r="CG1498" s="552">
        <f t="shared" si="248"/>
        <v>43739</v>
      </c>
      <c r="CH1498" s="552">
        <f t="shared" si="249"/>
        <v>43830</v>
      </c>
      <c r="CI1498" s="552">
        <f>'Information Input'!$H$35</f>
        <v>43555</v>
      </c>
      <c r="CJ1498" s="551" t="str">
        <f>'Information Input'!$J$22</f>
        <v>Quarterly</v>
      </c>
      <c r="CK1498" s="552">
        <f>'Information Input'!$H$30</f>
        <v>43555</v>
      </c>
      <c r="CL1498" s="551">
        <f>'Information Input'!$J$18</f>
        <v>2019</v>
      </c>
      <c r="CM1498" s="551" t="s">
        <v>99</v>
      </c>
      <c r="CN1498" s="1014" t="s">
        <v>100</v>
      </c>
      <c r="CO1498" s="542" t="s">
        <v>96</v>
      </c>
      <c r="CP1498" s="542" t="s">
        <v>671</v>
      </c>
      <c r="CQ1498" s="551">
        <v>17</v>
      </c>
      <c r="CR1498" s="542" t="s">
        <v>159</v>
      </c>
      <c r="CS1498" s="542" t="s">
        <v>235</v>
      </c>
      <c r="CT1498" s="1015">
        <f>'Report 1'!$Z$18</f>
        <v>0</v>
      </c>
      <c r="CU1498" s="1016">
        <f>SUMIF('Report 4A'!$G$16:$G$95,$CQ1498,'Report 4A'!$AH$16:$AH$95)</f>
        <v>0</v>
      </c>
      <c r="CV1498" s="1017">
        <f t="shared" si="254"/>
        <v>0</v>
      </c>
    </row>
    <row r="1499" spans="2:100">
      <c r="B1499" s="535" t="s">
        <v>669</v>
      </c>
      <c r="C1499" s="536">
        <v>1</v>
      </c>
      <c r="D1499" s="537" t="str">
        <f>'Information Input'!$M$14</f>
        <v xml:space="preserve">      -      </v>
      </c>
      <c r="E1499" s="537" t="s">
        <v>136</v>
      </c>
      <c r="F1499" s="538">
        <f t="shared" si="255"/>
        <v>43556</v>
      </c>
      <c r="G1499" s="538">
        <f t="shared" si="256"/>
        <v>43646</v>
      </c>
      <c r="H1499" s="538">
        <f>'Information Input'!$H$35</f>
        <v>43555</v>
      </c>
      <c r="I1499" s="537" t="str">
        <f>'Information Input'!$J$22</f>
        <v>Quarterly</v>
      </c>
      <c r="J1499" s="538">
        <f>'Information Input'!$H$30</f>
        <v>43555</v>
      </c>
      <c r="K1499" s="537">
        <f>'Information Input'!$J$18</f>
        <v>2019</v>
      </c>
      <c r="L1499" s="539" t="s">
        <v>103</v>
      </c>
      <c r="M1499" s="540" t="s">
        <v>242</v>
      </c>
      <c r="N1499" s="541" t="s">
        <v>242</v>
      </c>
      <c r="O1499" s="542" t="s">
        <v>679</v>
      </c>
      <c r="P1499" s="537">
        <v>69</v>
      </c>
      <c r="Q1499" s="541" t="s">
        <v>211</v>
      </c>
      <c r="R1499" s="541" t="s">
        <v>239</v>
      </c>
      <c r="S1499" s="543">
        <f>'Report 1'!$AW$18</f>
        <v>0</v>
      </c>
      <c r="T1499" s="544">
        <f>'Report 1'!$AW$90</f>
        <v>0</v>
      </c>
      <c r="U1499" s="545">
        <f>'Report 1'!$AW$176</f>
        <v>0</v>
      </c>
      <c r="AL1499" s="546" t="s">
        <v>669</v>
      </c>
      <c r="AM1499" s="547">
        <v>2</v>
      </c>
      <c r="AN1499" s="547" t="str">
        <f>'Information Input'!$M$14</f>
        <v xml:space="preserve">      -      </v>
      </c>
      <c r="AO1499" s="547" t="s">
        <v>135</v>
      </c>
      <c r="AP1499" s="538">
        <f t="shared" si="250"/>
        <v>43466</v>
      </c>
      <c r="AQ1499" s="538">
        <f t="shared" si="251"/>
        <v>43555</v>
      </c>
      <c r="AR1499" s="538">
        <f>'Information Input'!$H$35</f>
        <v>43555</v>
      </c>
      <c r="AS1499" s="547" t="str">
        <f>'Information Input'!$J$22</f>
        <v>Quarterly</v>
      </c>
      <c r="AT1499" s="538">
        <f>'Information Input'!$H$30</f>
        <v>43555</v>
      </c>
      <c r="AU1499" s="547">
        <f>'Information Input'!$J$18</f>
        <v>2019</v>
      </c>
      <c r="AV1499" s="547" t="s">
        <v>91</v>
      </c>
      <c r="AW1499" s="547" t="s">
        <v>240</v>
      </c>
      <c r="AX1499" s="547" t="s">
        <v>240</v>
      </c>
      <c r="AY1499" s="548" t="s">
        <v>671</v>
      </c>
      <c r="AZ1499" s="547">
        <v>28</v>
      </c>
      <c r="BA1499" s="549" t="s">
        <v>170</v>
      </c>
      <c r="BB1499" s="543" t="s">
        <v>235</v>
      </c>
      <c r="BC1499" s="550">
        <f>'Report 2'!$H350</f>
        <v>0</v>
      </c>
      <c r="BD1499" s="550">
        <f>'Report 2'!$I350</f>
        <v>0</v>
      </c>
      <c r="BE1499" s="550">
        <f>'Report 2'!$J350</f>
        <v>0</v>
      </c>
      <c r="BF1499" s="550">
        <f>'Report 2'!$K350</f>
        <v>0</v>
      </c>
      <c r="BG1499" s="550">
        <f>'Report 2'!$L350</f>
        <v>0</v>
      </c>
      <c r="BH1499" s="550">
        <f>'Report 2'!$M350</f>
        <v>0</v>
      </c>
      <c r="BI1499" s="550">
        <f>'Report 2'!$N350</f>
        <v>0</v>
      </c>
      <c r="CC1499" s="542" t="s">
        <v>669</v>
      </c>
      <c r="CD1499" s="1014" t="s">
        <v>672</v>
      </c>
      <c r="CE1499" s="1014" t="str">
        <f>'Information Input'!$M$14</f>
        <v xml:space="preserve">      -      </v>
      </c>
      <c r="CF1499" s="551" t="s">
        <v>138</v>
      </c>
      <c r="CG1499" s="552">
        <f t="shared" si="248"/>
        <v>43739</v>
      </c>
      <c r="CH1499" s="552">
        <f t="shared" si="249"/>
        <v>43830</v>
      </c>
      <c r="CI1499" s="552">
        <f>'Information Input'!$H$35</f>
        <v>43555</v>
      </c>
      <c r="CJ1499" s="551" t="str">
        <f>'Information Input'!$J$22</f>
        <v>Quarterly</v>
      </c>
      <c r="CK1499" s="552">
        <f>'Information Input'!$H$30</f>
        <v>43555</v>
      </c>
      <c r="CL1499" s="551">
        <f>'Information Input'!$J$18</f>
        <v>2019</v>
      </c>
      <c r="CM1499" s="551" t="s">
        <v>99</v>
      </c>
      <c r="CN1499" s="1014" t="s">
        <v>100</v>
      </c>
      <c r="CO1499" s="542" t="s">
        <v>96</v>
      </c>
      <c r="CP1499" s="542" t="s">
        <v>671</v>
      </c>
      <c r="CQ1499" s="551">
        <v>18</v>
      </c>
      <c r="CR1499" s="542" t="s">
        <v>160</v>
      </c>
      <c r="CS1499" s="542" t="s">
        <v>235</v>
      </c>
      <c r="CT1499" s="1015">
        <f>'Report 1'!$Z$18</f>
        <v>0</v>
      </c>
      <c r="CU1499" s="1016">
        <f>SUMIF('Report 4A'!$G$16:$G$95,$CQ1499,'Report 4A'!$AH$16:$AH$95)</f>
        <v>0</v>
      </c>
      <c r="CV1499" s="1017">
        <f t="shared" si="254"/>
        <v>0</v>
      </c>
    </row>
    <row r="1500" spans="2:100">
      <c r="B1500" s="535" t="s">
        <v>669</v>
      </c>
      <c r="C1500" s="536">
        <v>1</v>
      </c>
      <c r="D1500" s="537" t="str">
        <f>'Information Input'!$M$14</f>
        <v xml:space="preserve">      -      </v>
      </c>
      <c r="E1500" s="537" t="s">
        <v>136</v>
      </c>
      <c r="F1500" s="538">
        <f t="shared" si="255"/>
        <v>43556</v>
      </c>
      <c r="G1500" s="538">
        <f t="shared" si="256"/>
        <v>43646</v>
      </c>
      <c r="H1500" s="538">
        <f>'Information Input'!$H$35</f>
        <v>43555</v>
      </c>
      <c r="I1500" s="537" t="str">
        <f>'Information Input'!$J$22</f>
        <v>Quarterly</v>
      </c>
      <c r="J1500" s="538">
        <f>'Information Input'!$H$30</f>
        <v>43555</v>
      </c>
      <c r="K1500" s="537">
        <f>'Information Input'!$J$18</f>
        <v>2019</v>
      </c>
      <c r="L1500" s="539" t="s">
        <v>103</v>
      </c>
      <c r="M1500" s="540" t="s">
        <v>242</v>
      </c>
      <c r="N1500" s="541" t="s">
        <v>242</v>
      </c>
      <c r="O1500" s="542" t="s">
        <v>680</v>
      </c>
      <c r="P1500" s="537">
        <v>70</v>
      </c>
      <c r="Q1500" s="541" t="s">
        <v>212</v>
      </c>
      <c r="R1500" s="541" t="s">
        <v>239</v>
      </c>
      <c r="S1500" s="543">
        <f>'Report 1'!$AW$18</f>
        <v>0</v>
      </c>
      <c r="T1500" s="544">
        <f>'Report 1'!$AW$91</f>
        <v>0</v>
      </c>
      <c r="U1500" s="545">
        <f>'Report 1'!$AW$177</f>
        <v>0</v>
      </c>
      <c r="AL1500" s="546" t="s">
        <v>669</v>
      </c>
      <c r="AM1500" s="547">
        <v>2</v>
      </c>
      <c r="AN1500" s="547" t="str">
        <f>'Information Input'!$M$14</f>
        <v xml:space="preserve">      -      </v>
      </c>
      <c r="AO1500" s="547" t="s">
        <v>135</v>
      </c>
      <c r="AP1500" s="538">
        <f t="shared" si="250"/>
        <v>43466</v>
      </c>
      <c r="AQ1500" s="538">
        <f t="shared" si="251"/>
        <v>43555</v>
      </c>
      <c r="AR1500" s="538">
        <f>'Information Input'!$H$35</f>
        <v>43555</v>
      </c>
      <c r="AS1500" s="547" t="str">
        <f>'Information Input'!$J$22</f>
        <v>Quarterly</v>
      </c>
      <c r="AT1500" s="538">
        <f>'Information Input'!$H$30</f>
        <v>43555</v>
      </c>
      <c r="AU1500" s="547">
        <f>'Information Input'!$J$18</f>
        <v>2019</v>
      </c>
      <c r="AV1500" s="547" t="s">
        <v>91</v>
      </c>
      <c r="AW1500" s="547" t="s">
        <v>240</v>
      </c>
      <c r="AX1500" s="547" t="s">
        <v>240</v>
      </c>
      <c r="AY1500" s="548" t="s">
        <v>671</v>
      </c>
      <c r="AZ1500" s="547">
        <v>29</v>
      </c>
      <c r="BA1500" s="549" t="s">
        <v>171</v>
      </c>
      <c r="BB1500" s="543" t="s">
        <v>238</v>
      </c>
      <c r="BC1500" s="550">
        <f>'Report 2'!$H351</f>
        <v>0</v>
      </c>
      <c r="BD1500" s="550">
        <f>'Report 2'!$I351</f>
        <v>0</v>
      </c>
      <c r="BE1500" s="550">
        <f>'Report 2'!$J351</f>
        <v>0</v>
      </c>
      <c r="BF1500" s="550">
        <f>'Report 2'!$K351</f>
        <v>0</v>
      </c>
      <c r="BG1500" s="550">
        <f>'Report 2'!$L351</f>
        <v>0</v>
      </c>
      <c r="BH1500" s="550">
        <f>'Report 2'!$M351</f>
        <v>0</v>
      </c>
      <c r="BI1500" s="550">
        <f>'Report 2'!$N351</f>
        <v>0</v>
      </c>
      <c r="CC1500" s="542" t="s">
        <v>669</v>
      </c>
      <c r="CD1500" s="1014" t="s">
        <v>672</v>
      </c>
      <c r="CE1500" s="1014" t="str">
        <f>'Information Input'!$M$14</f>
        <v xml:space="preserve">      -      </v>
      </c>
      <c r="CF1500" s="551" t="s">
        <v>138</v>
      </c>
      <c r="CG1500" s="552">
        <f t="shared" si="248"/>
        <v>43739</v>
      </c>
      <c r="CH1500" s="552">
        <f t="shared" si="249"/>
        <v>43830</v>
      </c>
      <c r="CI1500" s="552">
        <f>'Information Input'!$H$35</f>
        <v>43555</v>
      </c>
      <c r="CJ1500" s="551" t="str">
        <f>'Information Input'!$J$22</f>
        <v>Quarterly</v>
      </c>
      <c r="CK1500" s="552">
        <f>'Information Input'!$H$30</f>
        <v>43555</v>
      </c>
      <c r="CL1500" s="551">
        <f>'Information Input'!$J$18</f>
        <v>2019</v>
      </c>
      <c r="CM1500" s="551" t="s">
        <v>99</v>
      </c>
      <c r="CN1500" s="1014" t="s">
        <v>100</v>
      </c>
      <c r="CO1500" s="542" t="s">
        <v>96</v>
      </c>
      <c r="CP1500" s="542" t="s">
        <v>671</v>
      </c>
      <c r="CQ1500" s="551">
        <v>19</v>
      </c>
      <c r="CR1500" s="542" t="s">
        <v>161</v>
      </c>
      <c r="CS1500" s="542" t="s">
        <v>235</v>
      </c>
      <c r="CT1500" s="1015">
        <f>'Report 1'!$Z$18</f>
        <v>0</v>
      </c>
      <c r="CU1500" s="1016">
        <f>SUMIF('Report 4A'!$G$16:$G$95,$CQ1500,'Report 4A'!$AH$16:$AH$95)</f>
        <v>0</v>
      </c>
      <c r="CV1500" s="1017">
        <f t="shared" si="254"/>
        <v>0</v>
      </c>
    </row>
    <row r="1501" spans="2:100">
      <c r="B1501" s="535" t="s">
        <v>669</v>
      </c>
      <c r="C1501" s="536">
        <v>1</v>
      </c>
      <c r="D1501" s="537" t="str">
        <f>'Information Input'!$M$14</f>
        <v xml:space="preserve">      -      </v>
      </c>
      <c r="E1501" s="537" t="s">
        <v>136</v>
      </c>
      <c r="F1501" s="538">
        <f t="shared" si="255"/>
        <v>43556</v>
      </c>
      <c r="G1501" s="538">
        <f t="shared" si="256"/>
        <v>43646</v>
      </c>
      <c r="H1501" s="538">
        <f>'Information Input'!$H$35</f>
        <v>43555</v>
      </c>
      <c r="I1501" s="537" t="str">
        <f>'Information Input'!$J$22</f>
        <v>Quarterly</v>
      </c>
      <c r="J1501" s="538">
        <f>'Information Input'!$H$30</f>
        <v>43555</v>
      </c>
      <c r="K1501" s="537">
        <f>'Information Input'!$J$18</f>
        <v>2019</v>
      </c>
      <c r="L1501" s="539" t="s">
        <v>103</v>
      </c>
      <c r="M1501" s="540" t="s">
        <v>242</v>
      </c>
      <c r="N1501" s="541" t="s">
        <v>242</v>
      </c>
      <c r="O1501" s="542" t="s">
        <v>680</v>
      </c>
      <c r="P1501" s="537">
        <v>71</v>
      </c>
      <c r="Q1501" s="541" t="s">
        <v>213</v>
      </c>
      <c r="R1501" s="541" t="s">
        <v>239</v>
      </c>
      <c r="S1501" s="543">
        <f>'Report 1'!$AW$18</f>
        <v>0</v>
      </c>
      <c r="T1501" s="544">
        <f>'Report 1'!$AW$92</f>
        <v>0</v>
      </c>
      <c r="U1501" s="545">
        <f>'Report 1'!$AW$178</f>
        <v>0</v>
      </c>
      <c r="AL1501" s="546" t="s">
        <v>669</v>
      </c>
      <c r="AM1501" s="547">
        <v>2</v>
      </c>
      <c r="AN1501" s="547" t="str">
        <f>'Information Input'!$M$14</f>
        <v xml:space="preserve">      -      </v>
      </c>
      <c r="AO1501" s="547" t="s">
        <v>135</v>
      </c>
      <c r="AP1501" s="538">
        <f t="shared" si="250"/>
        <v>43466</v>
      </c>
      <c r="AQ1501" s="538">
        <f t="shared" si="251"/>
        <v>43555</v>
      </c>
      <c r="AR1501" s="538">
        <f>'Information Input'!$H$35</f>
        <v>43555</v>
      </c>
      <c r="AS1501" s="547" t="str">
        <f>'Information Input'!$J$22</f>
        <v>Quarterly</v>
      </c>
      <c r="AT1501" s="538">
        <f>'Information Input'!$H$30</f>
        <v>43555</v>
      </c>
      <c r="AU1501" s="547">
        <f>'Information Input'!$J$18</f>
        <v>2019</v>
      </c>
      <c r="AV1501" s="547" t="s">
        <v>91</v>
      </c>
      <c r="AW1501" s="547" t="s">
        <v>240</v>
      </c>
      <c r="AX1501" s="547" t="s">
        <v>240</v>
      </c>
      <c r="AY1501" s="548" t="s">
        <v>671</v>
      </c>
      <c r="AZ1501" s="547">
        <v>30</v>
      </c>
      <c r="BA1501" s="549" t="s">
        <v>172</v>
      </c>
      <c r="BB1501" s="543" t="s">
        <v>238</v>
      </c>
      <c r="BC1501" s="550">
        <f>'Report 2'!$H352</f>
        <v>0</v>
      </c>
      <c r="BD1501" s="550">
        <f>'Report 2'!$I352</f>
        <v>0</v>
      </c>
      <c r="BE1501" s="550">
        <f>'Report 2'!$J352</f>
        <v>0</v>
      </c>
      <c r="BF1501" s="550">
        <f>'Report 2'!$K352</f>
        <v>0</v>
      </c>
      <c r="BG1501" s="550">
        <f>'Report 2'!$L352</f>
        <v>0</v>
      </c>
      <c r="BH1501" s="550">
        <f>'Report 2'!$M352</f>
        <v>0</v>
      </c>
      <c r="BI1501" s="550">
        <f>'Report 2'!$N352</f>
        <v>0</v>
      </c>
      <c r="CC1501" s="542" t="s">
        <v>669</v>
      </c>
      <c r="CD1501" s="1014" t="s">
        <v>672</v>
      </c>
      <c r="CE1501" s="1014" t="str">
        <f>'Information Input'!$M$14</f>
        <v xml:space="preserve">      -      </v>
      </c>
      <c r="CF1501" s="551" t="s">
        <v>138</v>
      </c>
      <c r="CG1501" s="552">
        <f t="shared" si="248"/>
        <v>43739</v>
      </c>
      <c r="CH1501" s="552">
        <f t="shared" si="249"/>
        <v>43830</v>
      </c>
      <c r="CI1501" s="552">
        <f>'Information Input'!$H$35</f>
        <v>43555</v>
      </c>
      <c r="CJ1501" s="551" t="str">
        <f>'Information Input'!$J$22</f>
        <v>Quarterly</v>
      </c>
      <c r="CK1501" s="552">
        <f>'Information Input'!$H$30</f>
        <v>43555</v>
      </c>
      <c r="CL1501" s="551">
        <f>'Information Input'!$J$18</f>
        <v>2019</v>
      </c>
      <c r="CM1501" s="551" t="s">
        <v>99</v>
      </c>
      <c r="CN1501" s="1014" t="s">
        <v>100</v>
      </c>
      <c r="CO1501" s="542" t="s">
        <v>96</v>
      </c>
      <c r="CP1501" s="542" t="s">
        <v>671</v>
      </c>
      <c r="CQ1501" s="551">
        <v>20</v>
      </c>
      <c r="CR1501" s="542" t="s">
        <v>162</v>
      </c>
      <c r="CS1501" s="542" t="s">
        <v>235</v>
      </c>
      <c r="CT1501" s="1015">
        <f>'Report 1'!$Z$18</f>
        <v>0</v>
      </c>
      <c r="CU1501" s="1016">
        <f>SUMIF('Report 4A'!$G$16:$G$95,$CQ1501,'Report 4A'!$AH$16:$AH$95)</f>
        <v>0</v>
      </c>
      <c r="CV1501" s="1017">
        <f t="shared" si="254"/>
        <v>0</v>
      </c>
    </row>
    <row r="1502" spans="2:100">
      <c r="B1502" s="573" t="s">
        <v>669</v>
      </c>
      <c r="C1502" s="574">
        <v>1</v>
      </c>
      <c r="D1502" s="562" t="str">
        <f>'Information Input'!$M$14</f>
        <v xml:space="preserve">      -      </v>
      </c>
      <c r="E1502" s="562" t="s">
        <v>136</v>
      </c>
      <c r="F1502" s="559">
        <f t="shared" si="255"/>
        <v>43556</v>
      </c>
      <c r="G1502" s="559">
        <f t="shared" si="256"/>
        <v>43646</v>
      </c>
      <c r="H1502" s="559">
        <f>'Information Input'!$H$35</f>
        <v>43555</v>
      </c>
      <c r="I1502" s="562" t="str">
        <f>'Information Input'!$J$22</f>
        <v>Quarterly</v>
      </c>
      <c r="J1502" s="559">
        <f>'Information Input'!$H$30</f>
        <v>43555</v>
      </c>
      <c r="K1502" s="562">
        <f>'Information Input'!$J$18</f>
        <v>2019</v>
      </c>
      <c r="L1502" s="563" t="s">
        <v>103</v>
      </c>
      <c r="M1502" s="564" t="s">
        <v>242</v>
      </c>
      <c r="N1502" s="561" t="s">
        <v>242</v>
      </c>
      <c r="O1502" s="575" t="s">
        <v>674</v>
      </c>
      <c r="P1502" s="537">
        <v>72</v>
      </c>
      <c r="Q1502" s="541" t="s">
        <v>214</v>
      </c>
      <c r="R1502" s="561" t="s">
        <v>239</v>
      </c>
      <c r="S1502" s="560">
        <f>'Report 1'!$AW$18</f>
        <v>0</v>
      </c>
      <c r="T1502" s="568">
        <f>'Report 1'!$AW$93</f>
        <v>0</v>
      </c>
      <c r="U1502" s="571">
        <f>'Report 1'!$AW$179</f>
        <v>0</v>
      </c>
      <c r="AL1502" s="546" t="s">
        <v>669</v>
      </c>
      <c r="AM1502" s="547">
        <v>2</v>
      </c>
      <c r="AN1502" s="547" t="str">
        <f>'Information Input'!$M$14</f>
        <v xml:space="preserve">      -      </v>
      </c>
      <c r="AO1502" s="547" t="s">
        <v>135</v>
      </c>
      <c r="AP1502" s="538">
        <f t="shared" si="250"/>
        <v>43466</v>
      </c>
      <c r="AQ1502" s="538">
        <f t="shared" si="251"/>
        <v>43555</v>
      </c>
      <c r="AR1502" s="538">
        <f>'Information Input'!$H$35</f>
        <v>43555</v>
      </c>
      <c r="AS1502" s="547" t="str">
        <f>'Information Input'!$J$22</f>
        <v>Quarterly</v>
      </c>
      <c r="AT1502" s="538">
        <f>'Information Input'!$H$30</f>
        <v>43555</v>
      </c>
      <c r="AU1502" s="547">
        <f>'Information Input'!$J$18</f>
        <v>2019</v>
      </c>
      <c r="AV1502" s="547" t="s">
        <v>91</v>
      </c>
      <c r="AW1502" s="547" t="s">
        <v>240</v>
      </c>
      <c r="AX1502" s="547" t="s">
        <v>240</v>
      </c>
      <c r="AY1502" s="548" t="s">
        <v>671</v>
      </c>
      <c r="AZ1502" s="547">
        <v>31</v>
      </c>
      <c r="BA1502" s="549" t="s">
        <v>173</v>
      </c>
      <c r="BB1502" s="543" t="s">
        <v>233</v>
      </c>
      <c r="BC1502" s="550">
        <f>'Report 2'!$H353</f>
        <v>0</v>
      </c>
      <c r="BD1502" s="550">
        <f>'Report 2'!$I353</f>
        <v>0</v>
      </c>
      <c r="BE1502" s="550">
        <f>'Report 2'!$J353</f>
        <v>0</v>
      </c>
      <c r="BF1502" s="550">
        <f>'Report 2'!$K353</f>
        <v>0</v>
      </c>
      <c r="BG1502" s="550">
        <f>'Report 2'!$L353</f>
        <v>0</v>
      </c>
      <c r="BH1502" s="550">
        <f>'Report 2'!$M353</f>
        <v>0</v>
      </c>
      <c r="BI1502" s="550">
        <f>'Report 2'!$N353</f>
        <v>0</v>
      </c>
      <c r="CC1502" s="542" t="s">
        <v>669</v>
      </c>
      <c r="CD1502" s="1014" t="s">
        <v>672</v>
      </c>
      <c r="CE1502" s="1014" t="str">
        <f>'Information Input'!$M$14</f>
        <v xml:space="preserve">      -      </v>
      </c>
      <c r="CF1502" s="551" t="s">
        <v>138</v>
      </c>
      <c r="CG1502" s="552">
        <f t="shared" si="248"/>
        <v>43739</v>
      </c>
      <c r="CH1502" s="552">
        <f t="shared" si="249"/>
        <v>43830</v>
      </c>
      <c r="CI1502" s="552">
        <f>'Information Input'!$H$35</f>
        <v>43555</v>
      </c>
      <c r="CJ1502" s="551" t="str">
        <f>'Information Input'!$J$22</f>
        <v>Quarterly</v>
      </c>
      <c r="CK1502" s="552">
        <f>'Information Input'!$H$30</f>
        <v>43555</v>
      </c>
      <c r="CL1502" s="551">
        <f>'Information Input'!$J$18</f>
        <v>2019</v>
      </c>
      <c r="CM1502" s="551" t="s">
        <v>99</v>
      </c>
      <c r="CN1502" s="1014" t="s">
        <v>100</v>
      </c>
      <c r="CO1502" s="542" t="s">
        <v>96</v>
      </c>
      <c r="CP1502" s="542" t="s">
        <v>671</v>
      </c>
      <c r="CQ1502" s="551">
        <v>21</v>
      </c>
      <c r="CR1502" s="542" t="s">
        <v>163</v>
      </c>
      <c r="CS1502" s="542" t="s">
        <v>235</v>
      </c>
      <c r="CT1502" s="1015">
        <f>'Report 1'!$Z$18</f>
        <v>0</v>
      </c>
      <c r="CU1502" s="1016">
        <f>SUMIF('Report 4A'!$G$16:$G$95,$CQ1502,'Report 4A'!$AH$16:$AH$95)</f>
        <v>0</v>
      </c>
      <c r="CV1502" s="1017">
        <f t="shared" si="254"/>
        <v>0</v>
      </c>
    </row>
    <row r="1503" spans="2:100">
      <c r="B1503" s="515" t="s">
        <v>669</v>
      </c>
      <c r="C1503" s="516">
        <v>1</v>
      </c>
      <c r="D1503" s="517" t="str">
        <f>'Information Input'!$M$14</f>
        <v xml:space="preserve">      -      </v>
      </c>
      <c r="E1503" s="517" t="s">
        <v>136</v>
      </c>
      <c r="F1503" s="518">
        <f t="shared" si="255"/>
        <v>43556</v>
      </c>
      <c r="G1503" s="518">
        <f t="shared" si="256"/>
        <v>43646</v>
      </c>
      <c r="H1503" s="519">
        <f>'Information Input'!$H$35</f>
        <v>43555</v>
      </c>
      <c r="I1503" s="517" t="str">
        <f>'Information Input'!$J$22</f>
        <v>Quarterly</v>
      </c>
      <c r="J1503" s="519">
        <f>'Information Input'!$H$30</f>
        <v>43555</v>
      </c>
      <c r="K1503" s="517">
        <f>'Information Input'!$J$18</f>
        <v>2019</v>
      </c>
      <c r="L1503" s="520" t="s">
        <v>243</v>
      </c>
      <c r="M1503" s="521" t="s">
        <v>230</v>
      </c>
      <c r="N1503" s="522" t="s">
        <v>230</v>
      </c>
      <c r="O1503" s="523" t="s">
        <v>670</v>
      </c>
      <c r="P1503" s="517">
        <v>2</v>
      </c>
      <c r="Q1503" s="522" t="s">
        <v>142</v>
      </c>
      <c r="R1503" s="522" t="s">
        <v>239</v>
      </c>
      <c r="S1503" s="524">
        <f>'Report 1'!$BB$18</f>
        <v>0</v>
      </c>
      <c r="T1503" s="525">
        <f>'Report 1'!$BB$20</f>
        <v>0</v>
      </c>
      <c r="U1503" s="526">
        <f>'Report 1'!$BB$106</f>
        <v>0</v>
      </c>
      <c r="AL1503" s="546" t="s">
        <v>669</v>
      </c>
      <c r="AM1503" s="547">
        <v>2</v>
      </c>
      <c r="AN1503" s="547" t="str">
        <f>'Information Input'!$M$14</f>
        <v xml:space="preserve">      -      </v>
      </c>
      <c r="AO1503" s="547" t="s">
        <v>135</v>
      </c>
      <c r="AP1503" s="538">
        <f t="shared" si="250"/>
        <v>43466</v>
      </c>
      <c r="AQ1503" s="538">
        <f t="shared" si="251"/>
        <v>43555</v>
      </c>
      <c r="AR1503" s="538">
        <f>'Information Input'!$H$35</f>
        <v>43555</v>
      </c>
      <c r="AS1503" s="547" t="str">
        <f>'Information Input'!$J$22</f>
        <v>Quarterly</v>
      </c>
      <c r="AT1503" s="538">
        <f>'Information Input'!$H$30</f>
        <v>43555</v>
      </c>
      <c r="AU1503" s="547">
        <f>'Information Input'!$J$18</f>
        <v>2019</v>
      </c>
      <c r="AV1503" s="547" t="s">
        <v>91</v>
      </c>
      <c r="AW1503" s="547" t="s">
        <v>240</v>
      </c>
      <c r="AX1503" s="547" t="s">
        <v>240</v>
      </c>
      <c r="AY1503" s="548" t="s">
        <v>671</v>
      </c>
      <c r="AZ1503" s="547">
        <v>32</v>
      </c>
      <c r="BA1503" s="549" t="s">
        <v>174</v>
      </c>
      <c r="BB1503" s="543" t="s">
        <v>238</v>
      </c>
      <c r="BC1503" s="550">
        <f>'Report 2'!$H354</f>
        <v>0</v>
      </c>
      <c r="BD1503" s="550">
        <f>'Report 2'!$I354</f>
        <v>0</v>
      </c>
      <c r="BE1503" s="550">
        <f>'Report 2'!$J354</f>
        <v>0</v>
      </c>
      <c r="BF1503" s="550">
        <f>'Report 2'!$K354</f>
        <v>0</v>
      </c>
      <c r="BG1503" s="550">
        <f>'Report 2'!$L354</f>
        <v>0</v>
      </c>
      <c r="BH1503" s="550">
        <f>'Report 2'!$M354</f>
        <v>0</v>
      </c>
      <c r="BI1503" s="550">
        <f>'Report 2'!$N354</f>
        <v>0</v>
      </c>
      <c r="CC1503" s="542" t="s">
        <v>669</v>
      </c>
      <c r="CD1503" s="1014" t="s">
        <v>672</v>
      </c>
      <c r="CE1503" s="1014" t="str">
        <f>'Information Input'!$M$14</f>
        <v xml:space="preserve">      -      </v>
      </c>
      <c r="CF1503" s="551" t="s">
        <v>138</v>
      </c>
      <c r="CG1503" s="552">
        <f t="shared" si="248"/>
        <v>43739</v>
      </c>
      <c r="CH1503" s="552">
        <f t="shared" si="249"/>
        <v>43830</v>
      </c>
      <c r="CI1503" s="552">
        <f>'Information Input'!$H$35</f>
        <v>43555</v>
      </c>
      <c r="CJ1503" s="551" t="str">
        <f>'Information Input'!$J$22</f>
        <v>Quarterly</v>
      </c>
      <c r="CK1503" s="552">
        <f>'Information Input'!$H$30</f>
        <v>43555</v>
      </c>
      <c r="CL1503" s="551">
        <f>'Information Input'!$J$18</f>
        <v>2019</v>
      </c>
      <c r="CM1503" s="551" t="s">
        <v>99</v>
      </c>
      <c r="CN1503" s="1014" t="s">
        <v>100</v>
      </c>
      <c r="CO1503" s="542" t="s">
        <v>96</v>
      </c>
      <c r="CP1503" s="542" t="s">
        <v>671</v>
      </c>
      <c r="CQ1503" s="551">
        <v>22</v>
      </c>
      <c r="CR1503" s="542" t="s">
        <v>164</v>
      </c>
      <c r="CS1503" s="542" t="s">
        <v>236</v>
      </c>
      <c r="CT1503" s="1015">
        <f>'Report 1'!$Z$18</f>
        <v>0</v>
      </c>
      <c r="CU1503" s="1016">
        <f>SUMIF('Report 4A'!$G$16:$G$95,$CQ1503,'Report 4A'!$AH$16:$AH$95)</f>
        <v>0</v>
      </c>
      <c r="CV1503" s="1017">
        <f t="shared" si="254"/>
        <v>0</v>
      </c>
    </row>
    <row r="1504" spans="2:100">
      <c r="B1504" s="535" t="s">
        <v>669</v>
      </c>
      <c r="C1504" s="536">
        <v>1</v>
      </c>
      <c r="D1504" s="537" t="str">
        <f>'Information Input'!$M$14</f>
        <v xml:space="preserve">      -      </v>
      </c>
      <c r="E1504" s="537" t="s">
        <v>136</v>
      </c>
      <c r="F1504" s="538">
        <f t="shared" si="255"/>
        <v>43556</v>
      </c>
      <c r="G1504" s="538">
        <f t="shared" si="256"/>
        <v>43646</v>
      </c>
      <c r="H1504" s="538">
        <f>'Information Input'!$H$35</f>
        <v>43555</v>
      </c>
      <c r="I1504" s="537" t="str">
        <f>'Information Input'!$J$22</f>
        <v>Quarterly</v>
      </c>
      <c r="J1504" s="538">
        <f>'Information Input'!$H$30</f>
        <v>43555</v>
      </c>
      <c r="K1504" s="537">
        <f>'Information Input'!$J$18</f>
        <v>2019</v>
      </c>
      <c r="L1504" s="539" t="s">
        <v>243</v>
      </c>
      <c r="M1504" s="540" t="s">
        <v>230</v>
      </c>
      <c r="N1504" s="541" t="s">
        <v>230</v>
      </c>
      <c r="O1504" s="542" t="s">
        <v>670</v>
      </c>
      <c r="P1504" s="537">
        <v>3</v>
      </c>
      <c r="Q1504" s="541" t="s">
        <v>143</v>
      </c>
      <c r="R1504" s="541" t="s">
        <v>239</v>
      </c>
      <c r="S1504" s="543">
        <f>'Report 1'!$BB$18</f>
        <v>0</v>
      </c>
      <c r="T1504" s="544">
        <f>'Report 1'!$BB$21</f>
        <v>0</v>
      </c>
      <c r="U1504" s="545">
        <f>'Report 1'!$BB$107</f>
        <v>0</v>
      </c>
      <c r="AL1504" s="546" t="s">
        <v>669</v>
      </c>
      <c r="AM1504" s="547">
        <v>2</v>
      </c>
      <c r="AN1504" s="547" t="str">
        <f>'Information Input'!$M$14</f>
        <v xml:space="preserve">      -      </v>
      </c>
      <c r="AO1504" s="547" t="s">
        <v>135</v>
      </c>
      <c r="AP1504" s="538">
        <f t="shared" si="250"/>
        <v>43466</v>
      </c>
      <c r="AQ1504" s="538">
        <f t="shared" si="251"/>
        <v>43555</v>
      </c>
      <c r="AR1504" s="538">
        <f>'Information Input'!$H$35</f>
        <v>43555</v>
      </c>
      <c r="AS1504" s="547" t="str">
        <f>'Information Input'!$J$22</f>
        <v>Quarterly</v>
      </c>
      <c r="AT1504" s="538">
        <f>'Information Input'!$H$30</f>
        <v>43555</v>
      </c>
      <c r="AU1504" s="547">
        <f>'Information Input'!$J$18</f>
        <v>2019</v>
      </c>
      <c r="AV1504" s="547" t="s">
        <v>91</v>
      </c>
      <c r="AW1504" s="547" t="s">
        <v>240</v>
      </c>
      <c r="AX1504" s="547" t="s">
        <v>240</v>
      </c>
      <c r="AY1504" s="548" t="s">
        <v>671</v>
      </c>
      <c r="AZ1504" s="547">
        <v>33</v>
      </c>
      <c r="BA1504" s="549" t="s">
        <v>175</v>
      </c>
      <c r="BB1504" s="543" t="s">
        <v>233</v>
      </c>
      <c r="BC1504" s="550">
        <f>'Report 2'!$H355</f>
        <v>0</v>
      </c>
      <c r="BD1504" s="550">
        <f>'Report 2'!$I355</f>
        <v>0</v>
      </c>
      <c r="BE1504" s="550">
        <f>'Report 2'!$J355</f>
        <v>0</v>
      </c>
      <c r="BF1504" s="550">
        <f>'Report 2'!$K355</f>
        <v>0</v>
      </c>
      <c r="BG1504" s="550">
        <f>'Report 2'!$L355</f>
        <v>0</v>
      </c>
      <c r="BH1504" s="550">
        <f>'Report 2'!$M355</f>
        <v>0</v>
      </c>
      <c r="BI1504" s="550">
        <f>'Report 2'!$N355</f>
        <v>0</v>
      </c>
      <c r="CC1504" s="542" t="s">
        <v>669</v>
      </c>
      <c r="CD1504" s="1014" t="s">
        <v>672</v>
      </c>
      <c r="CE1504" s="1014" t="str">
        <f>'Information Input'!$M$14</f>
        <v xml:space="preserve">      -      </v>
      </c>
      <c r="CF1504" s="551" t="s">
        <v>138</v>
      </c>
      <c r="CG1504" s="552">
        <f t="shared" si="248"/>
        <v>43739</v>
      </c>
      <c r="CH1504" s="552">
        <f t="shared" si="249"/>
        <v>43830</v>
      </c>
      <c r="CI1504" s="552">
        <f>'Information Input'!$H$35</f>
        <v>43555</v>
      </c>
      <c r="CJ1504" s="551" t="str">
        <f>'Information Input'!$J$22</f>
        <v>Quarterly</v>
      </c>
      <c r="CK1504" s="552">
        <f>'Information Input'!$H$30</f>
        <v>43555</v>
      </c>
      <c r="CL1504" s="551">
        <f>'Information Input'!$J$18</f>
        <v>2019</v>
      </c>
      <c r="CM1504" s="551" t="s">
        <v>99</v>
      </c>
      <c r="CN1504" s="1014" t="s">
        <v>100</v>
      </c>
      <c r="CO1504" s="542" t="s">
        <v>96</v>
      </c>
      <c r="CP1504" s="542" t="s">
        <v>671</v>
      </c>
      <c r="CQ1504" s="551">
        <v>23</v>
      </c>
      <c r="CR1504" s="542" t="s">
        <v>165</v>
      </c>
      <c r="CS1504" s="542" t="s">
        <v>236</v>
      </c>
      <c r="CT1504" s="1015">
        <f>'Report 1'!$Z$18</f>
        <v>0</v>
      </c>
      <c r="CU1504" s="1016">
        <f>SUMIF('Report 4A'!$G$16:$G$95,$CQ1504,'Report 4A'!$AH$16:$AH$95)</f>
        <v>0</v>
      </c>
      <c r="CV1504" s="1017">
        <f t="shared" si="254"/>
        <v>0</v>
      </c>
    </row>
    <row r="1505" spans="2:100">
      <c r="B1505" s="535" t="s">
        <v>669</v>
      </c>
      <c r="C1505" s="536">
        <v>1</v>
      </c>
      <c r="D1505" s="537" t="str">
        <f>'Information Input'!$M$14</f>
        <v xml:space="preserve">      -      </v>
      </c>
      <c r="E1505" s="537" t="s">
        <v>136</v>
      </c>
      <c r="F1505" s="538">
        <f t="shared" si="255"/>
        <v>43556</v>
      </c>
      <c r="G1505" s="538">
        <f t="shared" si="256"/>
        <v>43646</v>
      </c>
      <c r="H1505" s="538">
        <f>'Information Input'!$H$35</f>
        <v>43555</v>
      </c>
      <c r="I1505" s="537" t="str">
        <f>'Information Input'!$J$22</f>
        <v>Quarterly</v>
      </c>
      <c r="J1505" s="538">
        <f>'Information Input'!$H$30</f>
        <v>43555</v>
      </c>
      <c r="K1505" s="537">
        <f>'Information Input'!$J$18</f>
        <v>2019</v>
      </c>
      <c r="L1505" s="539" t="s">
        <v>243</v>
      </c>
      <c r="M1505" s="540" t="s">
        <v>230</v>
      </c>
      <c r="N1505" s="541" t="s">
        <v>230</v>
      </c>
      <c r="O1505" s="542" t="s">
        <v>670</v>
      </c>
      <c r="P1505" s="537">
        <v>4</v>
      </c>
      <c r="Q1505" s="541" t="s">
        <v>144</v>
      </c>
      <c r="R1505" s="541" t="s">
        <v>239</v>
      </c>
      <c r="S1505" s="543">
        <f>'Report 1'!$BB$18</f>
        <v>0</v>
      </c>
      <c r="T1505" s="544">
        <f>'Report 1'!$BB$22</f>
        <v>0</v>
      </c>
      <c r="U1505" s="545">
        <f>'Report 1'!$BB$108</f>
        <v>0</v>
      </c>
      <c r="AL1505" s="546" t="s">
        <v>669</v>
      </c>
      <c r="AM1505" s="547">
        <v>2</v>
      </c>
      <c r="AN1505" s="547" t="str">
        <f>'Information Input'!$M$14</f>
        <v xml:space="preserve">      -      </v>
      </c>
      <c r="AO1505" s="547" t="s">
        <v>135</v>
      </c>
      <c r="AP1505" s="538">
        <f t="shared" si="250"/>
        <v>43466</v>
      </c>
      <c r="AQ1505" s="538">
        <f t="shared" si="251"/>
        <v>43555</v>
      </c>
      <c r="AR1505" s="538">
        <f>'Information Input'!$H$35</f>
        <v>43555</v>
      </c>
      <c r="AS1505" s="547" t="str">
        <f>'Information Input'!$J$22</f>
        <v>Quarterly</v>
      </c>
      <c r="AT1505" s="538">
        <f>'Information Input'!$H$30</f>
        <v>43555</v>
      </c>
      <c r="AU1505" s="547">
        <f>'Information Input'!$J$18</f>
        <v>2019</v>
      </c>
      <c r="AV1505" s="547" t="s">
        <v>91</v>
      </c>
      <c r="AW1505" s="547" t="s">
        <v>240</v>
      </c>
      <c r="AX1505" s="547" t="s">
        <v>240</v>
      </c>
      <c r="AY1505" s="548" t="s">
        <v>671</v>
      </c>
      <c r="AZ1505" s="547">
        <v>34</v>
      </c>
      <c r="BA1505" s="549" t="s">
        <v>176</v>
      </c>
      <c r="BB1505" s="543" t="s">
        <v>238</v>
      </c>
      <c r="BC1505" s="550">
        <f>'Report 2'!$H356</f>
        <v>0</v>
      </c>
      <c r="BD1505" s="550">
        <f>'Report 2'!$I356</f>
        <v>0</v>
      </c>
      <c r="BE1505" s="550">
        <f>'Report 2'!$J356</f>
        <v>0</v>
      </c>
      <c r="BF1505" s="550">
        <f>'Report 2'!$K356</f>
        <v>0</v>
      </c>
      <c r="BG1505" s="550">
        <f>'Report 2'!$L356</f>
        <v>0</v>
      </c>
      <c r="BH1505" s="550">
        <f>'Report 2'!$M356</f>
        <v>0</v>
      </c>
      <c r="BI1505" s="550">
        <f>'Report 2'!$N356</f>
        <v>0</v>
      </c>
      <c r="CC1505" s="542" t="s">
        <v>669</v>
      </c>
      <c r="CD1505" s="1014" t="s">
        <v>672</v>
      </c>
      <c r="CE1505" s="1014" t="str">
        <f>'Information Input'!$M$14</f>
        <v xml:space="preserve">      -      </v>
      </c>
      <c r="CF1505" s="551" t="s">
        <v>138</v>
      </c>
      <c r="CG1505" s="552">
        <f t="shared" si="248"/>
        <v>43739</v>
      </c>
      <c r="CH1505" s="552">
        <f t="shared" si="249"/>
        <v>43830</v>
      </c>
      <c r="CI1505" s="552">
        <f>'Information Input'!$H$35</f>
        <v>43555</v>
      </c>
      <c r="CJ1505" s="551" t="str">
        <f>'Information Input'!$J$22</f>
        <v>Quarterly</v>
      </c>
      <c r="CK1505" s="552">
        <f>'Information Input'!$H$30</f>
        <v>43555</v>
      </c>
      <c r="CL1505" s="551">
        <f>'Information Input'!$J$18</f>
        <v>2019</v>
      </c>
      <c r="CM1505" s="551" t="s">
        <v>99</v>
      </c>
      <c r="CN1505" s="1014" t="s">
        <v>100</v>
      </c>
      <c r="CO1505" s="542" t="s">
        <v>96</v>
      </c>
      <c r="CP1505" s="542" t="s">
        <v>671</v>
      </c>
      <c r="CQ1505" s="551">
        <v>24</v>
      </c>
      <c r="CR1505" s="542" t="s">
        <v>166</v>
      </c>
      <c r="CS1505" s="542" t="s">
        <v>233</v>
      </c>
      <c r="CT1505" s="1015">
        <f>'Report 1'!$Z$18</f>
        <v>0</v>
      </c>
      <c r="CU1505" s="1016">
        <f>SUMIF('Report 4A'!$G$16:$G$95,$CQ1505,'Report 4A'!$AH$16:$AH$95)</f>
        <v>0</v>
      </c>
      <c r="CV1505" s="1017">
        <f t="shared" si="254"/>
        <v>0</v>
      </c>
    </row>
    <row r="1506" spans="2:100">
      <c r="B1506" s="535" t="s">
        <v>669</v>
      </c>
      <c r="C1506" s="536">
        <v>1</v>
      </c>
      <c r="D1506" s="537" t="str">
        <f>'Information Input'!$M$14</f>
        <v xml:space="preserve">      -      </v>
      </c>
      <c r="E1506" s="537" t="s">
        <v>136</v>
      </c>
      <c r="F1506" s="538">
        <f t="shared" si="255"/>
        <v>43556</v>
      </c>
      <c r="G1506" s="538">
        <f t="shared" si="256"/>
        <v>43646</v>
      </c>
      <c r="H1506" s="538">
        <f>'Information Input'!$H$35</f>
        <v>43555</v>
      </c>
      <c r="I1506" s="537" t="str">
        <f>'Information Input'!$J$22</f>
        <v>Quarterly</v>
      </c>
      <c r="J1506" s="538">
        <f>'Information Input'!$H$30</f>
        <v>43555</v>
      </c>
      <c r="K1506" s="537">
        <f>'Information Input'!$J$18</f>
        <v>2019</v>
      </c>
      <c r="L1506" s="539" t="s">
        <v>243</v>
      </c>
      <c r="M1506" s="540" t="s">
        <v>230</v>
      </c>
      <c r="N1506" s="541" t="s">
        <v>230</v>
      </c>
      <c r="O1506" s="542" t="s">
        <v>670</v>
      </c>
      <c r="P1506" s="537">
        <v>5</v>
      </c>
      <c r="Q1506" s="541" t="s">
        <v>145</v>
      </c>
      <c r="R1506" s="541" t="s">
        <v>239</v>
      </c>
      <c r="S1506" s="543">
        <f>'Report 1'!$BB$18</f>
        <v>0</v>
      </c>
      <c r="T1506" s="544">
        <f>'Report 1'!$BB$23</f>
        <v>0</v>
      </c>
      <c r="U1506" s="545">
        <f>'Report 1'!$BB$109</f>
        <v>0</v>
      </c>
      <c r="AL1506" s="546" t="s">
        <v>669</v>
      </c>
      <c r="AM1506" s="547">
        <v>2</v>
      </c>
      <c r="AN1506" s="547" t="str">
        <f>'Information Input'!$M$14</f>
        <v xml:space="preserve">      -      </v>
      </c>
      <c r="AO1506" s="547" t="s">
        <v>135</v>
      </c>
      <c r="AP1506" s="538">
        <f t="shared" si="250"/>
        <v>43466</v>
      </c>
      <c r="AQ1506" s="538">
        <f t="shared" si="251"/>
        <v>43555</v>
      </c>
      <c r="AR1506" s="538">
        <f>'Information Input'!$H$35</f>
        <v>43555</v>
      </c>
      <c r="AS1506" s="547" t="str">
        <f>'Information Input'!$J$22</f>
        <v>Quarterly</v>
      </c>
      <c r="AT1506" s="538">
        <f>'Information Input'!$H$30</f>
        <v>43555</v>
      </c>
      <c r="AU1506" s="547">
        <f>'Information Input'!$J$18</f>
        <v>2019</v>
      </c>
      <c r="AV1506" s="547" t="s">
        <v>91</v>
      </c>
      <c r="AW1506" s="547" t="s">
        <v>240</v>
      </c>
      <c r="AX1506" s="547" t="s">
        <v>240</v>
      </c>
      <c r="AY1506" s="548" t="s">
        <v>671</v>
      </c>
      <c r="AZ1506" s="547">
        <v>35</v>
      </c>
      <c r="BA1506" s="549" t="s">
        <v>177</v>
      </c>
      <c r="BB1506" s="543" t="s">
        <v>235</v>
      </c>
      <c r="BC1506" s="550">
        <f>'Report 2'!$H357</f>
        <v>0</v>
      </c>
      <c r="BD1506" s="550">
        <f>'Report 2'!$I357</f>
        <v>0</v>
      </c>
      <c r="BE1506" s="550">
        <f>'Report 2'!$J357</f>
        <v>0</v>
      </c>
      <c r="BF1506" s="550">
        <f>'Report 2'!$K357</f>
        <v>0</v>
      </c>
      <c r="BG1506" s="550">
        <f>'Report 2'!$L357</f>
        <v>0</v>
      </c>
      <c r="BH1506" s="550">
        <f>'Report 2'!$M357</f>
        <v>0</v>
      </c>
      <c r="BI1506" s="550">
        <f>'Report 2'!$N357</f>
        <v>0</v>
      </c>
      <c r="CC1506" s="542" t="s">
        <v>669</v>
      </c>
      <c r="CD1506" s="1014" t="s">
        <v>672</v>
      </c>
      <c r="CE1506" s="1014" t="str">
        <f>'Information Input'!$M$14</f>
        <v xml:space="preserve">      -      </v>
      </c>
      <c r="CF1506" s="551" t="s">
        <v>138</v>
      </c>
      <c r="CG1506" s="552">
        <f t="shared" si="248"/>
        <v>43739</v>
      </c>
      <c r="CH1506" s="552">
        <f t="shared" si="249"/>
        <v>43830</v>
      </c>
      <c r="CI1506" s="552">
        <f>'Information Input'!$H$35</f>
        <v>43555</v>
      </c>
      <c r="CJ1506" s="551" t="str">
        <f>'Information Input'!$J$22</f>
        <v>Quarterly</v>
      </c>
      <c r="CK1506" s="552">
        <f>'Information Input'!$H$30</f>
        <v>43555</v>
      </c>
      <c r="CL1506" s="551">
        <f>'Information Input'!$J$18</f>
        <v>2019</v>
      </c>
      <c r="CM1506" s="551" t="s">
        <v>99</v>
      </c>
      <c r="CN1506" s="1014" t="s">
        <v>100</v>
      </c>
      <c r="CO1506" s="542" t="s">
        <v>96</v>
      </c>
      <c r="CP1506" s="542" t="s">
        <v>671</v>
      </c>
      <c r="CQ1506" s="551">
        <v>25</v>
      </c>
      <c r="CR1506" s="542" t="s">
        <v>167</v>
      </c>
      <c r="CS1506" s="542" t="s">
        <v>233</v>
      </c>
      <c r="CT1506" s="1015">
        <f>'Report 1'!$Z$18</f>
        <v>0</v>
      </c>
      <c r="CU1506" s="1016">
        <f>SUMIF('Report 4A'!$G$16:$G$95,$CQ1506,'Report 4A'!$AH$16:$AH$95)</f>
        <v>0</v>
      </c>
      <c r="CV1506" s="1017">
        <f t="shared" si="254"/>
        <v>0</v>
      </c>
    </row>
    <row r="1507" spans="2:100">
      <c r="B1507" s="535" t="s">
        <v>669</v>
      </c>
      <c r="C1507" s="536">
        <v>1</v>
      </c>
      <c r="D1507" s="537" t="str">
        <f>'Information Input'!$M$14</f>
        <v xml:space="preserve">      -      </v>
      </c>
      <c r="E1507" s="537" t="s">
        <v>136</v>
      </c>
      <c r="F1507" s="538">
        <f t="shared" si="255"/>
        <v>43556</v>
      </c>
      <c r="G1507" s="538">
        <f t="shared" si="256"/>
        <v>43646</v>
      </c>
      <c r="H1507" s="538">
        <f>'Information Input'!$H$35</f>
        <v>43555</v>
      </c>
      <c r="I1507" s="537" t="str">
        <f>'Information Input'!$J$22</f>
        <v>Quarterly</v>
      </c>
      <c r="J1507" s="538">
        <f>'Information Input'!$H$30</f>
        <v>43555</v>
      </c>
      <c r="K1507" s="537">
        <f>'Information Input'!$J$18</f>
        <v>2019</v>
      </c>
      <c r="L1507" s="539" t="s">
        <v>243</v>
      </c>
      <c r="M1507" s="540" t="s">
        <v>230</v>
      </c>
      <c r="N1507" s="541" t="s">
        <v>230</v>
      </c>
      <c r="O1507" s="542" t="s">
        <v>670</v>
      </c>
      <c r="P1507" s="537">
        <v>6</v>
      </c>
      <c r="Q1507" s="541" t="s">
        <v>146</v>
      </c>
      <c r="R1507" s="541" t="s">
        <v>239</v>
      </c>
      <c r="S1507" s="543">
        <f>'Report 1'!$BB$18</f>
        <v>0</v>
      </c>
      <c r="T1507" s="544">
        <f>'Report 1'!$BB$24</f>
        <v>0</v>
      </c>
      <c r="U1507" s="545">
        <f>'Report 1'!$BB$110</f>
        <v>0</v>
      </c>
      <c r="AL1507" s="546" t="s">
        <v>669</v>
      </c>
      <c r="AM1507" s="547">
        <v>2</v>
      </c>
      <c r="AN1507" s="547" t="str">
        <f>'Information Input'!$M$14</f>
        <v xml:space="preserve">      -      </v>
      </c>
      <c r="AO1507" s="547" t="s">
        <v>135</v>
      </c>
      <c r="AP1507" s="538">
        <f t="shared" si="250"/>
        <v>43466</v>
      </c>
      <c r="AQ1507" s="538">
        <f t="shared" si="251"/>
        <v>43555</v>
      </c>
      <c r="AR1507" s="538">
        <f>'Information Input'!$H$35</f>
        <v>43555</v>
      </c>
      <c r="AS1507" s="547" t="str">
        <f>'Information Input'!$J$22</f>
        <v>Quarterly</v>
      </c>
      <c r="AT1507" s="538">
        <f>'Information Input'!$H$30</f>
        <v>43555</v>
      </c>
      <c r="AU1507" s="547">
        <f>'Information Input'!$J$18</f>
        <v>2019</v>
      </c>
      <c r="AV1507" s="547" t="s">
        <v>91</v>
      </c>
      <c r="AW1507" s="547" t="s">
        <v>240</v>
      </c>
      <c r="AX1507" s="547" t="s">
        <v>240</v>
      </c>
      <c r="AY1507" s="548" t="s">
        <v>671</v>
      </c>
      <c r="AZ1507" s="547">
        <v>36</v>
      </c>
      <c r="BA1507" s="549" t="s">
        <v>178</v>
      </c>
      <c r="BB1507" s="543" t="s">
        <v>235</v>
      </c>
      <c r="BC1507" s="550">
        <f>'Report 2'!$H358</f>
        <v>0</v>
      </c>
      <c r="BD1507" s="550">
        <f>'Report 2'!$I358</f>
        <v>0</v>
      </c>
      <c r="BE1507" s="550">
        <f>'Report 2'!$J358</f>
        <v>0</v>
      </c>
      <c r="BF1507" s="550">
        <f>'Report 2'!$K358</f>
        <v>0</v>
      </c>
      <c r="BG1507" s="550">
        <f>'Report 2'!$L358</f>
        <v>0</v>
      </c>
      <c r="BH1507" s="550">
        <f>'Report 2'!$M358</f>
        <v>0</v>
      </c>
      <c r="BI1507" s="550">
        <f>'Report 2'!$N358</f>
        <v>0</v>
      </c>
      <c r="CC1507" s="542" t="s">
        <v>669</v>
      </c>
      <c r="CD1507" s="1014" t="s">
        <v>672</v>
      </c>
      <c r="CE1507" s="1014" t="str">
        <f>'Information Input'!$M$14</f>
        <v xml:space="preserve">      -      </v>
      </c>
      <c r="CF1507" s="551" t="s">
        <v>138</v>
      </c>
      <c r="CG1507" s="552">
        <f t="shared" si="248"/>
        <v>43739</v>
      </c>
      <c r="CH1507" s="552">
        <f t="shared" si="249"/>
        <v>43830</v>
      </c>
      <c r="CI1507" s="552">
        <f>'Information Input'!$H$35</f>
        <v>43555</v>
      </c>
      <c r="CJ1507" s="551" t="str">
        <f>'Information Input'!$J$22</f>
        <v>Quarterly</v>
      </c>
      <c r="CK1507" s="552">
        <f>'Information Input'!$H$30</f>
        <v>43555</v>
      </c>
      <c r="CL1507" s="551">
        <f>'Information Input'!$J$18</f>
        <v>2019</v>
      </c>
      <c r="CM1507" s="551" t="s">
        <v>99</v>
      </c>
      <c r="CN1507" s="1014" t="s">
        <v>100</v>
      </c>
      <c r="CO1507" s="542" t="s">
        <v>96</v>
      </c>
      <c r="CP1507" s="542" t="s">
        <v>671</v>
      </c>
      <c r="CQ1507" s="551">
        <v>26</v>
      </c>
      <c r="CR1507" s="542" t="s">
        <v>168</v>
      </c>
      <c r="CS1507" s="542" t="s">
        <v>237</v>
      </c>
      <c r="CT1507" s="1015">
        <f>'Report 1'!$Z$18</f>
        <v>0</v>
      </c>
      <c r="CU1507" s="1016">
        <f>SUMIF('Report 4A'!$G$16:$G$95,$CQ1507,'Report 4A'!$AH$16:$AH$95)</f>
        <v>0</v>
      </c>
      <c r="CV1507" s="1017">
        <f t="shared" si="254"/>
        <v>0</v>
      </c>
    </row>
    <row r="1508" spans="2:100">
      <c r="B1508" s="535" t="s">
        <v>669</v>
      </c>
      <c r="C1508" s="536">
        <v>1</v>
      </c>
      <c r="D1508" s="537" t="str">
        <f>'Information Input'!$M$14</f>
        <v xml:space="preserve">      -      </v>
      </c>
      <c r="E1508" s="537" t="s">
        <v>136</v>
      </c>
      <c r="F1508" s="538">
        <f t="shared" si="255"/>
        <v>43556</v>
      </c>
      <c r="G1508" s="538">
        <f t="shared" si="256"/>
        <v>43646</v>
      </c>
      <c r="H1508" s="538">
        <f>'Information Input'!$H$35</f>
        <v>43555</v>
      </c>
      <c r="I1508" s="537" t="str">
        <f>'Information Input'!$J$22</f>
        <v>Quarterly</v>
      </c>
      <c r="J1508" s="538">
        <f>'Information Input'!$H$30</f>
        <v>43555</v>
      </c>
      <c r="K1508" s="537">
        <f>'Information Input'!$J$18</f>
        <v>2019</v>
      </c>
      <c r="L1508" s="539" t="s">
        <v>243</v>
      </c>
      <c r="M1508" s="540" t="s">
        <v>230</v>
      </c>
      <c r="N1508" s="541" t="s">
        <v>230</v>
      </c>
      <c r="O1508" s="542" t="s">
        <v>674</v>
      </c>
      <c r="P1508" s="537">
        <v>7</v>
      </c>
      <c r="Q1508" s="541" t="s">
        <v>147</v>
      </c>
      <c r="R1508" s="541" t="s">
        <v>239</v>
      </c>
      <c r="S1508" s="543">
        <f>'Report 1'!$BB$18</f>
        <v>0</v>
      </c>
      <c r="T1508" s="544">
        <f>'Report 1'!$BB$25</f>
        <v>0</v>
      </c>
      <c r="U1508" s="545">
        <f>'Report 1'!$BB$111</f>
        <v>0</v>
      </c>
      <c r="AL1508" s="546" t="s">
        <v>669</v>
      </c>
      <c r="AM1508" s="547">
        <v>2</v>
      </c>
      <c r="AN1508" s="547" t="str">
        <f>'Information Input'!$M$14</f>
        <v xml:space="preserve">      -      </v>
      </c>
      <c r="AO1508" s="547" t="s">
        <v>135</v>
      </c>
      <c r="AP1508" s="538">
        <f t="shared" si="250"/>
        <v>43466</v>
      </c>
      <c r="AQ1508" s="538">
        <f t="shared" si="251"/>
        <v>43555</v>
      </c>
      <c r="AR1508" s="538">
        <f>'Information Input'!$H$35</f>
        <v>43555</v>
      </c>
      <c r="AS1508" s="547" t="str">
        <f>'Information Input'!$J$22</f>
        <v>Quarterly</v>
      </c>
      <c r="AT1508" s="538">
        <f>'Information Input'!$H$30</f>
        <v>43555</v>
      </c>
      <c r="AU1508" s="547">
        <f>'Information Input'!$J$18</f>
        <v>2019</v>
      </c>
      <c r="AV1508" s="547" t="s">
        <v>91</v>
      </c>
      <c r="AW1508" s="547" t="s">
        <v>240</v>
      </c>
      <c r="AX1508" s="547" t="s">
        <v>240</v>
      </c>
      <c r="AY1508" s="548" t="s">
        <v>671</v>
      </c>
      <c r="AZ1508" s="547">
        <v>37</v>
      </c>
      <c r="BA1508" s="549" t="s">
        <v>179</v>
      </c>
      <c r="BB1508" s="543" t="s">
        <v>231</v>
      </c>
      <c r="BC1508" s="550">
        <f>'Report 2'!$H359</f>
        <v>0</v>
      </c>
      <c r="BD1508" s="550">
        <f>'Report 2'!$I359</f>
        <v>0</v>
      </c>
      <c r="BE1508" s="550">
        <f>'Report 2'!$J359</f>
        <v>0</v>
      </c>
      <c r="BF1508" s="550">
        <f>'Report 2'!$K359</f>
        <v>0</v>
      </c>
      <c r="BG1508" s="550">
        <f>'Report 2'!$L359</f>
        <v>0</v>
      </c>
      <c r="BH1508" s="550">
        <f>'Report 2'!$M359</f>
        <v>0</v>
      </c>
      <c r="BI1508" s="550">
        <f>'Report 2'!$N359</f>
        <v>0</v>
      </c>
      <c r="CC1508" s="542" t="s">
        <v>669</v>
      </c>
      <c r="CD1508" s="1014" t="s">
        <v>672</v>
      </c>
      <c r="CE1508" s="1014" t="str">
        <f>'Information Input'!$M$14</f>
        <v xml:space="preserve">      -      </v>
      </c>
      <c r="CF1508" s="551" t="s">
        <v>138</v>
      </c>
      <c r="CG1508" s="552">
        <f t="shared" si="248"/>
        <v>43739</v>
      </c>
      <c r="CH1508" s="552">
        <f t="shared" si="249"/>
        <v>43830</v>
      </c>
      <c r="CI1508" s="552">
        <f>'Information Input'!$H$35</f>
        <v>43555</v>
      </c>
      <c r="CJ1508" s="551" t="str">
        <f>'Information Input'!$J$22</f>
        <v>Quarterly</v>
      </c>
      <c r="CK1508" s="552">
        <f>'Information Input'!$H$30</f>
        <v>43555</v>
      </c>
      <c r="CL1508" s="551">
        <f>'Information Input'!$J$18</f>
        <v>2019</v>
      </c>
      <c r="CM1508" s="551" t="s">
        <v>99</v>
      </c>
      <c r="CN1508" s="1014" t="s">
        <v>100</v>
      </c>
      <c r="CO1508" s="542" t="s">
        <v>96</v>
      </c>
      <c r="CP1508" s="542" t="s">
        <v>671</v>
      </c>
      <c r="CQ1508" s="551">
        <v>27</v>
      </c>
      <c r="CR1508" s="542" t="s">
        <v>169</v>
      </c>
      <c r="CS1508" s="542" t="s">
        <v>235</v>
      </c>
      <c r="CT1508" s="1015">
        <f>'Report 1'!$Z$18</f>
        <v>0</v>
      </c>
      <c r="CU1508" s="1016">
        <f>SUMIF('Report 4A'!$G$16:$G$95,$CQ1508,'Report 4A'!$AH$16:$AH$95)</f>
        <v>0</v>
      </c>
      <c r="CV1508" s="1017">
        <f t="shared" si="254"/>
        <v>0</v>
      </c>
    </row>
    <row r="1509" spans="2:100">
      <c r="B1509" s="535" t="s">
        <v>669</v>
      </c>
      <c r="C1509" s="536">
        <v>1</v>
      </c>
      <c r="D1509" s="537" t="str">
        <f>'Information Input'!$M$14</f>
        <v xml:space="preserve">      -      </v>
      </c>
      <c r="E1509" s="537" t="s">
        <v>136</v>
      </c>
      <c r="F1509" s="538">
        <f t="shared" si="255"/>
        <v>43556</v>
      </c>
      <c r="G1509" s="538">
        <f t="shared" si="256"/>
        <v>43646</v>
      </c>
      <c r="H1509" s="538">
        <f>'Information Input'!$H$35</f>
        <v>43555</v>
      </c>
      <c r="I1509" s="537" t="str">
        <f>'Information Input'!$J$22</f>
        <v>Quarterly</v>
      </c>
      <c r="J1509" s="538">
        <f>'Information Input'!$H$30</f>
        <v>43555</v>
      </c>
      <c r="K1509" s="537">
        <f>'Information Input'!$J$18</f>
        <v>2019</v>
      </c>
      <c r="L1509" s="539" t="s">
        <v>243</v>
      </c>
      <c r="M1509" s="540" t="s">
        <v>230</v>
      </c>
      <c r="N1509" s="541" t="s">
        <v>230</v>
      </c>
      <c r="O1509" s="542" t="s">
        <v>670</v>
      </c>
      <c r="P1509" s="537">
        <v>8</v>
      </c>
      <c r="Q1509" s="541" t="s">
        <v>148</v>
      </c>
      <c r="R1509" s="541" t="s">
        <v>239</v>
      </c>
      <c r="S1509" s="543">
        <f>'Report 1'!$BB$18</f>
        <v>0</v>
      </c>
      <c r="T1509" s="544">
        <f>'Report 1'!$BB$26</f>
        <v>0</v>
      </c>
      <c r="U1509" s="545">
        <f>'Report 1'!$BB$112</f>
        <v>0</v>
      </c>
      <c r="AL1509" s="546" t="s">
        <v>669</v>
      </c>
      <c r="AM1509" s="547">
        <v>2</v>
      </c>
      <c r="AN1509" s="547" t="str">
        <f>'Information Input'!$M$14</f>
        <v xml:space="preserve">      -      </v>
      </c>
      <c r="AO1509" s="547" t="s">
        <v>135</v>
      </c>
      <c r="AP1509" s="538">
        <f t="shared" si="250"/>
        <v>43466</v>
      </c>
      <c r="AQ1509" s="538">
        <f t="shared" si="251"/>
        <v>43555</v>
      </c>
      <c r="AR1509" s="538">
        <f>'Information Input'!$H$35</f>
        <v>43555</v>
      </c>
      <c r="AS1509" s="547" t="str">
        <f>'Information Input'!$J$22</f>
        <v>Quarterly</v>
      </c>
      <c r="AT1509" s="538">
        <f>'Information Input'!$H$30</f>
        <v>43555</v>
      </c>
      <c r="AU1509" s="547">
        <f>'Information Input'!$J$18</f>
        <v>2019</v>
      </c>
      <c r="AV1509" s="547" t="s">
        <v>91</v>
      </c>
      <c r="AW1509" s="547" t="s">
        <v>240</v>
      </c>
      <c r="AX1509" s="547" t="s">
        <v>240</v>
      </c>
      <c r="AY1509" s="548" t="s">
        <v>671</v>
      </c>
      <c r="AZ1509" s="547">
        <v>38</v>
      </c>
      <c r="BA1509" s="549" t="s">
        <v>180</v>
      </c>
      <c r="BB1509" s="543" t="s">
        <v>233</v>
      </c>
      <c r="BC1509" s="550">
        <f>'Report 2'!$H360</f>
        <v>0</v>
      </c>
      <c r="BD1509" s="550">
        <f>'Report 2'!$I360</f>
        <v>0</v>
      </c>
      <c r="BE1509" s="550">
        <f>'Report 2'!$J360</f>
        <v>0</v>
      </c>
      <c r="BF1509" s="550">
        <f>'Report 2'!$K360</f>
        <v>0</v>
      </c>
      <c r="BG1509" s="550">
        <f>'Report 2'!$L360</f>
        <v>0</v>
      </c>
      <c r="BH1509" s="550">
        <f>'Report 2'!$M360</f>
        <v>0</v>
      </c>
      <c r="BI1509" s="550">
        <f>'Report 2'!$N360</f>
        <v>0</v>
      </c>
      <c r="CC1509" s="542" t="s">
        <v>669</v>
      </c>
      <c r="CD1509" s="1014" t="s">
        <v>672</v>
      </c>
      <c r="CE1509" s="1014" t="str">
        <f>'Information Input'!$M$14</f>
        <v xml:space="preserve">      -      </v>
      </c>
      <c r="CF1509" s="551" t="s">
        <v>138</v>
      </c>
      <c r="CG1509" s="552">
        <f t="shared" si="248"/>
        <v>43739</v>
      </c>
      <c r="CH1509" s="552">
        <f t="shared" si="249"/>
        <v>43830</v>
      </c>
      <c r="CI1509" s="552">
        <f>'Information Input'!$H$35</f>
        <v>43555</v>
      </c>
      <c r="CJ1509" s="551" t="str">
        <f>'Information Input'!$J$22</f>
        <v>Quarterly</v>
      </c>
      <c r="CK1509" s="552">
        <f>'Information Input'!$H$30</f>
        <v>43555</v>
      </c>
      <c r="CL1509" s="551">
        <f>'Information Input'!$J$18</f>
        <v>2019</v>
      </c>
      <c r="CM1509" s="551" t="s">
        <v>99</v>
      </c>
      <c r="CN1509" s="1014" t="s">
        <v>100</v>
      </c>
      <c r="CO1509" s="542" t="s">
        <v>96</v>
      </c>
      <c r="CP1509" s="542" t="s">
        <v>671</v>
      </c>
      <c r="CQ1509" s="551">
        <v>28</v>
      </c>
      <c r="CR1509" s="542" t="s">
        <v>170</v>
      </c>
      <c r="CS1509" s="542" t="s">
        <v>235</v>
      </c>
      <c r="CT1509" s="1015">
        <f>'Report 1'!$Z$18</f>
        <v>0</v>
      </c>
      <c r="CU1509" s="1016">
        <f>SUMIF('Report 4A'!$G$16:$G$95,$CQ1509,'Report 4A'!$AH$16:$AH$95)</f>
        <v>0</v>
      </c>
      <c r="CV1509" s="1017">
        <f t="shared" si="254"/>
        <v>0</v>
      </c>
    </row>
    <row r="1510" spans="2:100">
      <c r="B1510" s="535" t="s">
        <v>669</v>
      </c>
      <c r="C1510" s="536">
        <v>1</v>
      </c>
      <c r="D1510" s="537" t="str">
        <f>'Information Input'!$M$14</f>
        <v xml:space="preserve">      -      </v>
      </c>
      <c r="E1510" s="537" t="s">
        <v>136</v>
      </c>
      <c r="F1510" s="538">
        <f t="shared" si="255"/>
        <v>43556</v>
      </c>
      <c r="G1510" s="538">
        <f t="shared" si="256"/>
        <v>43646</v>
      </c>
      <c r="H1510" s="538">
        <f>'Information Input'!$H$35</f>
        <v>43555</v>
      </c>
      <c r="I1510" s="537" t="str">
        <f>'Information Input'!$J$22</f>
        <v>Quarterly</v>
      </c>
      <c r="J1510" s="538">
        <f>'Information Input'!$H$30</f>
        <v>43555</v>
      </c>
      <c r="K1510" s="537">
        <f>'Information Input'!$J$18</f>
        <v>2019</v>
      </c>
      <c r="L1510" s="539" t="s">
        <v>243</v>
      </c>
      <c r="M1510" s="540" t="s">
        <v>230</v>
      </c>
      <c r="N1510" s="541" t="s">
        <v>230</v>
      </c>
      <c r="O1510" s="542" t="s">
        <v>670</v>
      </c>
      <c r="P1510" s="537">
        <v>9</v>
      </c>
      <c r="Q1510" s="541" t="s">
        <v>149</v>
      </c>
      <c r="R1510" s="541" t="s">
        <v>239</v>
      </c>
      <c r="S1510" s="543">
        <f>'Report 1'!$BB$18</f>
        <v>0</v>
      </c>
      <c r="T1510" s="544">
        <f>'Report 1'!$BB$27</f>
        <v>0</v>
      </c>
      <c r="U1510" s="545">
        <f>'Report 1'!$BB$113</f>
        <v>0</v>
      </c>
      <c r="AL1510" s="546" t="s">
        <v>669</v>
      </c>
      <c r="AM1510" s="547">
        <v>2</v>
      </c>
      <c r="AN1510" s="547" t="str">
        <f>'Information Input'!$M$14</f>
        <v xml:space="preserve">      -      </v>
      </c>
      <c r="AO1510" s="547" t="s">
        <v>135</v>
      </c>
      <c r="AP1510" s="538">
        <f t="shared" si="250"/>
        <v>43466</v>
      </c>
      <c r="AQ1510" s="538">
        <f t="shared" si="251"/>
        <v>43555</v>
      </c>
      <c r="AR1510" s="538">
        <f>'Information Input'!$H$35</f>
        <v>43555</v>
      </c>
      <c r="AS1510" s="547" t="str">
        <f>'Information Input'!$J$22</f>
        <v>Quarterly</v>
      </c>
      <c r="AT1510" s="538">
        <f>'Information Input'!$H$30</f>
        <v>43555</v>
      </c>
      <c r="AU1510" s="547">
        <f>'Information Input'!$J$18</f>
        <v>2019</v>
      </c>
      <c r="AV1510" s="547" t="s">
        <v>91</v>
      </c>
      <c r="AW1510" s="547" t="s">
        <v>240</v>
      </c>
      <c r="AX1510" s="547" t="s">
        <v>240</v>
      </c>
      <c r="AY1510" s="548" t="s">
        <v>671</v>
      </c>
      <c r="AZ1510" s="547">
        <v>39</v>
      </c>
      <c r="BA1510" s="549" t="s">
        <v>181</v>
      </c>
      <c r="BB1510" s="543" t="s">
        <v>233</v>
      </c>
      <c r="BC1510" s="550">
        <f>'Report 2'!$H361</f>
        <v>0</v>
      </c>
      <c r="BD1510" s="550">
        <f>'Report 2'!$I361</f>
        <v>0</v>
      </c>
      <c r="BE1510" s="550">
        <f>'Report 2'!$J361</f>
        <v>0</v>
      </c>
      <c r="BF1510" s="550">
        <f>'Report 2'!$K361</f>
        <v>0</v>
      </c>
      <c r="BG1510" s="550">
        <f>'Report 2'!$L361</f>
        <v>0</v>
      </c>
      <c r="BH1510" s="550">
        <f>'Report 2'!$M361</f>
        <v>0</v>
      </c>
      <c r="BI1510" s="550">
        <f>'Report 2'!$N361</f>
        <v>0</v>
      </c>
      <c r="CC1510" s="542" t="s">
        <v>669</v>
      </c>
      <c r="CD1510" s="1014" t="s">
        <v>672</v>
      </c>
      <c r="CE1510" s="1014" t="str">
        <f>'Information Input'!$M$14</f>
        <v xml:space="preserve">      -      </v>
      </c>
      <c r="CF1510" s="551" t="s">
        <v>138</v>
      </c>
      <c r="CG1510" s="552">
        <f t="shared" si="248"/>
        <v>43739</v>
      </c>
      <c r="CH1510" s="552">
        <f t="shared" si="249"/>
        <v>43830</v>
      </c>
      <c r="CI1510" s="552">
        <f>'Information Input'!$H$35</f>
        <v>43555</v>
      </c>
      <c r="CJ1510" s="551" t="str">
        <f>'Information Input'!$J$22</f>
        <v>Quarterly</v>
      </c>
      <c r="CK1510" s="552">
        <f>'Information Input'!$H$30</f>
        <v>43555</v>
      </c>
      <c r="CL1510" s="551">
        <f>'Information Input'!$J$18</f>
        <v>2019</v>
      </c>
      <c r="CM1510" s="551" t="s">
        <v>99</v>
      </c>
      <c r="CN1510" s="1014" t="s">
        <v>100</v>
      </c>
      <c r="CO1510" s="542" t="s">
        <v>96</v>
      </c>
      <c r="CP1510" s="542" t="s">
        <v>671</v>
      </c>
      <c r="CQ1510" s="551">
        <v>29</v>
      </c>
      <c r="CR1510" s="542" t="s">
        <v>171</v>
      </c>
      <c r="CS1510" s="542" t="s">
        <v>238</v>
      </c>
      <c r="CT1510" s="1015">
        <f>'Report 1'!$Z$18</f>
        <v>0</v>
      </c>
      <c r="CU1510" s="1016">
        <f>SUMIF('Report 4A'!$G$16:$G$95,$CQ1510,'Report 4A'!$AH$16:$AH$95)</f>
        <v>0</v>
      </c>
      <c r="CV1510" s="1017">
        <f t="shared" si="254"/>
        <v>0</v>
      </c>
    </row>
    <row r="1511" spans="2:100">
      <c r="B1511" s="535" t="s">
        <v>669</v>
      </c>
      <c r="C1511" s="536">
        <v>1</v>
      </c>
      <c r="D1511" s="537" t="str">
        <f>'Information Input'!$M$14</f>
        <v xml:space="preserve">      -      </v>
      </c>
      <c r="E1511" s="537" t="s">
        <v>136</v>
      </c>
      <c r="F1511" s="538">
        <f t="shared" si="255"/>
        <v>43556</v>
      </c>
      <c r="G1511" s="538">
        <f t="shared" si="256"/>
        <v>43646</v>
      </c>
      <c r="H1511" s="538">
        <f>'Information Input'!$H$35</f>
        <v>43555</v>
      </c>
      <c r="I1511" s="537" t="str">
        <f>'Information Input'!$J$22</f>
        <v>Quarterly</v>
      </c>
      <c r="J1511" s="538">
        <f>'Information Input'!$H$30</f>
        <v>43555</v>
      </c>
      <c r="K1511" s="537">
        <f>'Information Input'!$J$18</f>
        <v>2019</v>
      </c>
      <c r="L1511" s="539" t="s">
        <v>243</v>
      </c>
      <c r="M1511" s="540" t="s">
        <v>230</v>
      </c>
      <c r="N1511" s="541" t="s">
        <v>230</v>
      </c>
      <c r="O1511" s="542" t="s">
        <v>674</v>
      </c>
      <c r="P1511" s="537">
        <v>10</v>
      </c>
      <c r="Q1511" s="541" t="s">
        <v>150</v>
      </c>
      <c r="R1511" s="541" t="s">
        <v>239</v>
      </c>
      <c r="S1511" s="543">
        <f>'Report 1'!$BB$18</f>
        <v>0</v>
      </c>
      <c r="T1511" s="544">
        <f>'Report 1'!$BB$28</f>
        <v>0</v>
      </c>
      <c r="U1511" s="545">
        <f>'Report 1'!$BB$114</f>
        <v>0</v>
      </c>
      <c r="AL1511" s="546" t="s">
        <v>669</v>
      </c>
      <c r="AM1511" s="547">
        <v>2</v>
      </c>
      <c r="AN1511" s="547" t="str">
        <f>'Information Input'!$M$14</f>
        <v xml:space="preserve">      -      </v>
      </c>
      <c r="AO1511" s="547" t="s">
        <v>135</v>
      </c>
      <c r="AP1511" s="538">
        <f t="shared" si="250"/>
        <v>43466</v>
      </c>
      <c r="AQ1511" s="538">
        <f t="shared" si="251"/>
        <v>43555</v>
      </c>
      <c r="AR1511" s="538">
        <f>'Information Input'!$H$35</f>
        <v>43555</v>
      </c>
      <c r="AS1511" s="547" t="str">
        <f>'Information Input'!$J$22</f>
        <v>Quarterly</v>
      </c>
      <c r="AT1511" s="538">
        <f>'Information Input'!$H$30</f>
        <v>43555</v>
      </c>
      <c r="AU1511" s="547">
        <f>'Information Input'!$J$18</f>
        <v>2019</v>
      </c>
      <c r="AV1511" s="547" t="s">
        <v>91</v>
      </c>
      <c r="AW1511" s="547" t="s">
        <v>240</v>
      </c>
      <c r="AX1511" s="547" t="s">
        <v>240</v>
      </c>
      <c r="AY1511" s="548" t="s">
        <v>671</v>
      </c>
      <c r="AZ1511" s="547">
        <v>40</v>
      </c>
      <c r="BA1511" s="549" t="s">
        <v>182</v>
      </c>
      <c r="BB1511" s="543" t="s">
        <v>238</v>
      </c>
      <c r="BC1511" s="550">
        <f>'Report 2'!$H362</f>
        <v>0</v>
      </c>
      <c r="BD1511" s="550">
        <f>'Report 2'!$I362</f>
        <v>0</v>
      </c>
      <c r="BE1511" s="550">
        <f>'Report 2'!$J362</f>
        <v>0</v>
      </c>
      <c r="BF1511" s="550">
        <f>'Report 2'!$K362</f>
        <v>0</v>
      </c>
      <c r="BG1511" s="550">
        <f>'Report 2'!$L362</f>
        <v>0</v>
      </c>
      <c r="BH1511" s="550">
        <f>'Report 2'!$M362</f>
        <v>0</v>
      </c>
      <c r="BI1511" s="550">
        <f>'Report 2'!$N362</f>
        <v>0</v>
      </c>
      <c r="CC1511" s="542" t="s">
        <v>669</v>
      </c>
      <c r="CD1511" s="1014" t="s">
        <v>672</v>
      </c>
      <c r="CE1511" s="1014" t="str">
        <f>'Information Input'!$M$14</f>
        <v xml:space="preserve">      -      </v>
      </c>
      <c r="CF1511" s="551" t="s">
        <v>138</v>
      </c>
      <c r="CG1511" s="552">
        <f t="shared" si="248"/>
        <v>43739</v>
      </c>
      <c r="CH1511" s="552">
        <f t="shared" si="249"/>
        <v>43830</v>
      </c>
      <c r="CI1511" s="552">
        <f>'Information Input'!$H$35</f>
        <v>43555</v>
      </c>
      <c r="CJ1511" s="551" t="str">
        <f>'Information Input'!$J$22</f>
        <v>Quarterly</v>
      </c>
      <c r="CK1511" s="552">
        <f>'Information Input'!$H$30</f>
        <v>43555</v>
      </c>
      <c r="CL1511" s="551">
        <f>'Information Input'!$J$18</f>
        <v>2019</v>
      </c>
      <c r="CM1511" s="551" t="s">
        <v>99</v>
      </c>
      <c r="CN1511" s="1014" t="s">
        <v>100</v>
      </c>
      <c r="CO1511" s="542" t="s">
        <v>96</v>
      </c>
      <c r="CP1511" s="542" t="s">
        <v>671</v>
      </c>
      <c r="CQ1511" s="551">
        <v>30</v>
      </c>
      <c r="CR1511" s="542" t="s">
        <v>172</v>
      </c>
      <c r="CS1511" s="542" t="s">
        <v>238</v>
      </c>
      <c r="CT1511" s="1015">
        <f>'Report 1'!$Z$18</f>
        <v>0</v>
      </c>
      <c r="CU1511" s="1016">
        <f>SUMIF('Report 4A'!$G$16:$G$95,$CQ1511,'Report 4A'!$AH$16:$AH$95)</f>
        <v>0</v>
      </c>
      <c r="CV1511" s="1017">
        <f t="shared" si="254"/>
        <v>0</v>
      </c>
    </row>
    <row r="1512" spans="2:100">
      <c r="B1512" s="535" t="s">
        <v>669</v>
      </c>
      <c r="C1512" s="536">
        <v>1</v>
      </c>
      <c r="D1512" s="537" t="str">
        <f>'Information Input'!$M$14</f>
        <v xml:space="preserve">      -      </v>
      </c>
      <c r="E1512" s="537" t="s">
        <v>136</v>
      </c>
      <c r="F1512" s="538">
        <f t="shared" si="255"/>
        <v>43556</v>
      </c>
      <c r="G1512" s="538">
        <f t="shared" si="256"/>
        <v>43646</v>
      </c>
      <c r="H1512" s="538">
        <f>'Information Input'!$H$35</f>
        <v>43555</v>
      </c>
      <c r="I1512" s="537" t="str">
        <f>'Information Input'!$J$22</f>
        <v>Quarterly</v>
      </c>
      <c r="J1512" s="538">
        <f>'Information Input'!$H$30</f>
        <v>43555</v>
      </c>
      <c r="K1512" s="537">
        <f>'Information Input'!$J$18</f>
        <v>2019</v>
      </c>
      <c r="L1512" s="539" t="s">
        <v>243</v>
      </c>
      <c r="M1512" s="540" t="s">
        <v>230</v>
      </c>
      <c r="N1512" s="541" t="s">
        <v>230</v>
      </c>
      <c r="O1512" s="542" t="s">
        <v>671</v>
      </c>
      <c r="P1512" s="537">
        <v>11</v>
      </c>
      <c r="Q1512" s="541" t="s">
        <v>153</v>
      </c>
      <c r="R1512" s="541" t="s">
        <v>231</v>
      </c>
      <c r="S1512" s="543">
        <f>'Report 1'!$BB$18</f>
        <v>0</v>
      </c>
      <c r="T1512" s="544">
        <f>'Report 1'!$BB$31</f>
        <v>0</v>
      </c>
      <c r="U1512" s="545">
        <f>'Report 1'!$BB$117</f>
        <v>0</v>
      </c>
      <c r="AL1512" s="546" t="s">
        <v>669</v>
      </c>
      <c r="AM1512" s="547">
        <v>2</v>
      </c>
      <c r="AN1512" s="547" t="str">
        <f>'Information Input'!$M$14</f>
        <v xml:space="preserve">      -      </v>
      </c>
      <c r="AO1512" s="547" t="s">
        <v>135</v>
      </c>
      <c r="AP1512" s="538">
        <f t="shared" si="250"/>
        <v>43466</v>
      </c>
      <c r="AQ1512" s="538">
        <f t="shared" si="251"/>
        <v>43555</v>
      </c>
      <c r="AR1512" s="538">
        <f>'Information Input'!$H$35</f>
        <v>43555</v>
      </c>
      <c r="AS1512" s="547" t="str">
        <f>'Information Input'!$J$22</f>
        <v>Quarterly</v>
      </c>
      <c r="AT1512" s="538">
        <f>'Information Input'!$H$30</f>
        <v>43555</v>
      </c>
      <c r="AU1512" s="547">
        <f>'Information Input'!$J$18</f>
        <v>2019</v>
      </c>
      <c r="AV1512" s="547" t="s">
        <v>91</v>
      </c>
      <c r="AW1512" s="547" t="s">
        <v>240</v>
      </c>
      <c r="AX1512" s="547" t="s">
        <v>240</v>
      </c>
      <c r="AY1512" s="548" t="s">
        <v>671</v>
      </c>
      <c r="AZ1512" s="547">
        <v>41</v>
      </c>
      <c r="BA1512" s="549" t="s">
        <v>183</v>
      </c>
      <c r="BB1512" s="543" t="s">
        <v>238</v>
      </c>
      <c r="BC1512" s="550">
        <f>'Report 2'!$H363</f>
        <v>0</v>
      </c>
      <c r="BD1512" s="550">
        <f>'Report 2'!$I363</f>
        <v>0</v>
      </c>
      <c r="BE1512" s="550">
        <f>'Report 2'!$J363</f>
        <v>0</v>
      </c>
      <c r="BF1512" s="550">
        <f>'Report 2'!$K363</f>
        <v>0</v>
      </c>
      <c r="BG1512" s="550">
        <f>'Report 2'!$L363</f>
        <v>0</v>
      </c>
      <c r="BH1512" s="550">
        <f>'Report 2'!$M363</f>
        <v>0</v>
      </c>
      <c r="BI1512" s="550">
        <f>'Report 2'!$N363</f>
        <v>0</v>
      </c>
      <c r="CC1512" s="542" t="s">
        <v>669</v>
      </c>
      <c r="CD1512" s="1014" t="s">
        <v>672</v>
      </c>
      <c r="CE1512" s="1014" t="str">
        <f>'Information Input'!$M$14</f>
        <v xml:space="preserve">      -      </v>
      </c>
      <c r="CF1512" s="551" t="s">
        <v>138</v>
      </c>
      <c r="CG1512" s="552">
        <f t="shared" si="248"/>
        <v>43739</v>
      </c>
      <c r="CH1512" s="552">
        <f t="shared" si="249"/>
        <v>43830</v>
      </c>
      <c r="CI1512" s="552">
        <f>'Information Input'!$H$35</f>
        <v>43555</v>
      </c>
      <c r="CJ1512" s="551" t="str">
        <f>'Information Input'!$J$22</f>
        <v>Quarterly</v>
      </c>
      <c r="CK1512" s="552">
        <f>'Information Input'!$H$30</f>
        <v>43555</v>
      </c>
      <c r="CL1512" s="551">
        <f>'Information Input'!$J$18</f>
        <v>2019</v>
      </c>
      <c r="CM1512" s="551" t="s">
        <v>99</v>
      </c>
      <c r="CN1512" s="1014" t="s">
        <v>100</v>
      </c>
      <c r="CO1512" s="542" t="s">
        <v>96</v>
      </c>
      <c r="CP1512" s="542" t="s">
        <v>671</v>
      </c>
      <c r="CQ1512" s="551">
        <v>31</v>
      </c>
      <c r="CR1512" s="542" t="s">
        <v>173</v>
      </c>
      <c r="CS1512" s="542" t="s">
        <v>233</v>
      </c>
      <c r="CT1512" s="1015">
        <f>'Report 1'!$Z$18</f>
        <v>0</v>
      </c>
      <c r="CU1512" s="1016">
        <f>SUMIF('Report 4A'!$G$16:$G$95,$CQ1512,'Report 4A'!$AH$16:$AH$95)</f>
        <v>0</v>
      </c>
      <c r="CV1512" s="1017">
        <f t="shared" si="254"/>
        <v>0</v>
      </c>
    </row>
    <row r="1513" spans="2:100">
      <c r="B1513" s="535" t="s">
        <v>669</v>
      </c>
      <c r="C1513" s="536">
        <v>1</v>
      </c>
      <c r="D1513" s="537" t="str">
        <f>'Information Input'!$M$14</f>
        <v xml:space="preserve">      -      </v>
      </c>
      <c r="E1513" s="537" t="s">
        <v>136</v>
      </c>
      <c r="F1513" s="538">
        <f t="shared" si="255"/>
        <v>43556</v>
      </c>
      <c r="G1513" s="538">
        <f t="shared" si="256"/>
        <v>43646</v>
      </c>
      <c r="H1513" s="538">
        <f>'Information Input'!$H$35</f>
        <v>43555</v>
      </c>
      <c r="I1513" s="537" t="str">
        <f>'Information Input'!$J$22</f>
        <v>Quarterly</v>
      </c>
      <c r="J1513" s="538">
        <f>'Information Input'!$H$30</f>
        <v>43555</v>
      </c>
      <c r="K1513" s="537">
        <f>'Information Input'!$J$18</f>
        <v>2019</v>
      </c>
      <c r="L1513" s="539" t="s">
        <v>243</v>
      </c>
      <c r="M1513" s="540" t="s">
        <v>230</v>
      </c>
      <c r="N1513" s="541" t="s">
        <v>230</v>
      </c>
      <c r="O1513" s="542" t="s">
        <v>671</v>
      </c>
      <c r="P1513" s="537">
        <v>12</v>
      </c>
      <c r="Q1513" s="541" t="s">
        <v>154</v>
      </c>
      <c r="R1513" s="541" t="s">
        <v>231</v>
      </c>
      <c r="S1513" s="543">
        <f>'Report 1'!$BB$18</f>
        <v>0</v>
      </c>
      <c r="T1513" s="544">
        <f>'Report 1'!$BB$32</f>
        <v>0</v>
      </c>
      <c r="U1513" s="545">
        <f>'Report 1'!$BB$118</f>
        <v>0</v>
      </c>
      <c r="AL1513" s="546" t="s">
        <v>669</v>
      </c>
      <c r="AM1513" s="547">
        <v>2</v>
      </c>
      <c r="AN1513" s="547" t="str">
        <f>'Information Input'!$M$14</f>
        <v xml:space="preserve">      -      </v>
      </c>
      <c r="AO1513" s="547" t="s">
        <v>135</v>
      </c>
      <c r="AP1513" s="538">
        <f t="shared" si="250"/>
        <v>43466</v>
      </c>
      <c r="AQ1513" s="538">
        <f t="shared" si="251"/>
        <v>43555</v>
      </c>
      <c r="AR1513" s="538">
        <f>'Information Input'!$H$35</f>
        <v>43555</v>
      </c>
      <c r="AS1513" s="547" t="str">
        <f>'Information Input'!$J$22</f>
        <v>Quarterly</v>
      </c>
      <c r="AT1513" s="538">
        <f>'Information Input'!$H$30</f>
        <v>43555</v>
      </c>
      <c r="AU1513" s="547">
        <f>'Information Input'!$J$18</f>
        <v>2019</v>
      </c>
      <c r="AV1513" s="547" t="s">
        <v>91</v>
      </c>
      <c r="AW1513" s="547" t="s">
        <v>240</v>
      </c>
      <c r="AX1513" s="547" t="s">
        <v>240</v>
      </c>
      <c r="AY1513" s="548" t="s">
        <v>671</v>
      </c>
      <c r="AZ1513" s="547">
        <v>42</v>
      </c>
      <c r="BA1513" s="549" t="s">
        <v>184</v>
      </c>
      <c r="BB1513" s="543" t="s">
        <v>233</v>
      </c>
      <c r="BC1513" s="550">
        <f>'Report 2'!$H364</f>
        <v>0</v>
      </c>
      <c r="BD1513" s="550">
        <f>'Report 2'!$I364</f>
        <v>0</v>
      </c>
      <c r="BE1513" s="550">
        <f>'Report 2'!$J364</f>
        <v>0</v>
      </c>
      <c r="BF1513" s="550">
        <f>'Report 2'!$K364</f>
        <v>0</v>
      </c>
      <c r="BG1513" s="550">
        <f>'Report 2'!$L364</f>
        <v>0</v>
      </c>
      <c r="BH1513" s="550">
        <f>'Report 2'!$M364</f>
        <v>0</v>
      </c>
      <c r="BI1513" s="550">
        <f>'Report 2'!$N364</f>
        <v>0</v>
      </c>
      <c r="CC1513" s="542" t="s">
        <v>669</v>
      </c>
      <c r="CD1513" s="1014" t="s">
        <v>672</v>
      </c>
      <c r="CE1513" s="1014" t="str">
        <f>'Information Input'!$M$14</f>
        <v xml:space="preserve">      -      </v>
      </c>
      <c r="CF1513" s="551" t="s">
        <v>138</v>
      </c>
      <c r="CG1513" s="552">
        <f t="shared" si="248"/>
        <v>43739</v>
      </c>
      <c r="CH1513" s="552">
        <f t="shared" si="249"/>
        <v>43830</v>
      </c>
      <c r="CI1513" s="552">
        <f>'Information Input'!$H$35</f>
        <v>43555</v>
      </c>
      <c r="CJ1513" s="551" t="str">
        <f>'Information Input'!$J$22</f>
        <v>Quarterly</v>
      </c>
      <c r="CK1513" s="552">
        <f>'Information Input'!$H$30</f>
        <v>43555</v>
      </c>
      <c r="CL1513" s="551">
        <f>'Information Input'!$J$18</f>
        <v>2019</v>
      </c>
      <c r="CM1513" s="551" t="s">
        <v>99</v>
      </c>
      <c r="CN1513" s="1014" t="s">
        <v>100</v>
      </c>
      <c r="CO1513" s="542" t="s">
        <v>96</v>
      </c>
      <c r="CP1513" s="542" t="s">
        <v>671</v>
      </c>
      <c r="CQ1513" s="551">
        <v>32</v>
      </c>
      <c r="CR1513" s="542" t="s">
        <v>174</v>
      </c>
      <c r="CS1513" s="542" t="s">
        <v>238</v>
      </c>
      <c r="CT1513" s="1015">
        <f>'Report 1'!$Z$18</f>
        <v>0</v>
      </c>
      <c r="CU1513" s="1016">
        <f>SUMIF('Report 4A'!$G$16:$G$95,$CQ1513,'Report 4A'!$AH$16:$AH$95)</f>
        <v>0</v>
      </c>
      <c r="CV1513" s="1017">
        <f t="shared" si="254"/>
        <v>0</v>
      </c>
    </row>
    <row r="1514" spans="2:100">
      <c r="B1514" s="535" t="s">
        <v>669</v>
      </c>
      <c r="C1514" s="536">
        <v>1</v>
      </c>
      <c r="D1514" s="537" t="str">
        <f>'Information Input'!$M$14</f>
        <v xml:space="preserve">      -      </v>
      </c>
      <c r="E1514" s="537" t="s">
        <v>136</v>
      </c>
      <c r="F1514" s="538">
        <f t="shared" si="255"/>
        <v>43556</v>
      </c>
      <c r="G1514" s="538">
        <f t="shared" si="256"/>
        <v>43646</v>
      </c>
      <c r="H1514" s="538">
        <f>'Information Input'!$H$35</f>
        <v>43555</v>
      </c>
      <c r="I1514" s="537" t="str">
        <f>'Information Input'!$J$22</f>
        <v>Quarterly</v>
      </c>
      <c r="J1514" s="538">
        <f>'Information Input'!$H$30</f>
        <v>43555</v>
      </c>
      <c r="K1514" s="537">
        <f>'Information Input'!$J$18</f>
        <v>2019</v>
      </c>
      <c r="L1514" s="539" t="s">
        <v>243</v>
      </c>
      <c r="M1514" s="540" t="s">
        <v>230</v>
      </c>
      <c r="N1514" s="541" t="s">
        <v>230</v>
      </c>
      <c r="O1514" s="542" t="s">
        <v>671</v>
      </c>
      <c r="P1514" s="537">
        <v>13</v>
      </c>
      <c r="Q1514" s="541" t="s">
        <v>155</v>
      </c>
      <c r="R1514" s="541" t="s">
        <v>232</v>
      </c>
      <c r="S1514" s="543">
        <f>'Report 1'!$BB$18</f>
        <v>0</v>
      </c>
      <c r="T1514" s="544">
        <f>'Report 1'!$BB$33</f>
        <v>0</v>
      </c>
      <c r="U1514" s="545">
        <f>'Report 1'!$BB$119</f>
        <v>0</v>
      </c>
      <c r="AL1514" s="546" t="s">
        <v>669</v>
      </c>
      <c r="AM1514" s="547">
        <v>2</v>
      </c>
      <c r="AN1514" s="547" t="str">
        <f>'Information Input'!$M$14</f>
        <v xml:space="preserve">      -      </v>
      </c>
      <c r="AO1514" s="547" t="s">
        <v>135</v>
      </c>
      <c r="AP1514" s="538">
        <f t="shared" si="250"/>
        <v>43466</v>
      </c>
      <c r="AQ1514" s="538">
        <f t="shared" si="251"/>
        <v>43555</v>
      </c>
      <c r="AR1514" s="538">
        <f>'Information Input'!$H$35</f>
        <v>43555</v>
      </c>
      <c r="AS1514" s="547" t="str">
        <f>'Information Input'!$J$22</f>
        <v>Quarterly</v>
      </c>
      <c r="AT1514" s="538">
        <f>'Information Input'!$H$30</f>
        <v>43555</v>
      </c>
      <c r="AU1514" s="547">
        <f>'Information Input'!$J$18</f>
        <v>2019</v>
      </c>
      <c r="AV1514" s="547" t="s">
        <v>91</v>
      </c>
      <c r="AW1514" s="547" t="s">
        <v>240</v>
      </c>
      <c r="AX1514" s="547" t="s">
        <v>240</v>
      </c>
      <c r="AY1514" s="548" t="s">
        <v>671</v>
      </c>
      <c r="AZ1514" s="547">
        <v>43</v>
      </c>
      <c r="BA1514" s="549" t="s">
        <v>185</v>
      </c>
      <c r="BB1514" s="543" t="s">
        <v>233</v>
      </c>
      <c r="BC1514" s="550">
        <f>'Report 2'!$H365</f>
        <v>0</v>
      </c>
      <c r="BD1514" s="550">
        <f>'Report 2'!$I365</f>
        <v>0</v>
      </c>
      <c r="BE1514" s="550">
        <f>'Report 2'!$J365</f>
        <v>0</v>
      </c>
      <c r="BF1514" s="550">
        <f>'Report 2'!$K365</f>
        <v>0</v>
      </c>
      <c r="BG1514" s="550">
        <f>'Report 2'!$L365</f>
        <v>0</v>
      </c>
      <c r="BH1514" s="550">
        <f>'Report 2'!$M365</f>
        <v>0</v>
      </c>
      <c r="BI1514" s="550">
        <f>'Report 2'!$N365</f>
        <v>0</v>
      </c>
      <c r="CC1514" s="542" t="s">
        <v>669</v>
      </c>
      <c r="CD1514" s="1014" t="s">
        <v>672</v>
      </c>
      <c r="CE1514" s="1014" t="str">
        <f>'Information Input'!$M$14</f>
        <v xml:space="preserve">      -      </v>
      </c>
      <c r="CF1514" s="551" t="s">
        <v>138</v>
      </c>
      <c r="CG1514" s="552">
        <f t="shared" si="248"/>
        <v>43739</v>
      </c>
      <c r="CH1514" s="552">
        <f t="shared" si="249"/>
        <v>43830</v>
      </c>
      <c r="CI1514" s="552">
        <f>'Information Input'!$H$35</f>
        <v>43555</v>
      </c>
      <c r="CJ1514" s="551" t="str">
        <f>'Information Input'!$J$22</f>
        <v>Quarterly</v>
      </c>
      <c r="CK1514" s="552">
        <f>'Information Input'!$H$30</f>
        <v>43555</v>
      </c>
      <c r="CL1514" s="551">
        <f>'Information Input'!$J$18</f>
        <v>2019</v>
      </c>
      <c r="CM1514" s="551" t="s">
        <v>99</v>
      </c>
      <c r="CN1514" s="1014" t="s">
        <v>100</v>
      </c>
      <c r="CO1514" s="542" t="s">
        <v>96</v>
      </c>
      <c r="CP1514" s="542" t="s">
        <v>671</v>
      </c>
      <c r="CQ1514" s="551">
        <v>33</v>
      </c>
      <c r="CR1514" s="542" t="s">
        <v>175</v>
      </c>
      <c r="CS1514" s="542" t="s">
        <v>233</v>
      </c>
      <c r="CT1514" s="1015">
        <f>'Report 1'!$Z$18</f>
        <v>0</v>
      </c>
      <c r="CU1514" s="1016">
        <f>SUMIF('Report 4A'!$G$16:$G$95,$CQ1514,'Report 4A'!$AH$16:$AH$95)</f>
        <v>0</v>
      </c>
      <c r="CV1514" s="1017">
        <f t="shared" si="254"/>
        <v>0</v>
      </c>
    </row>
    <row r="1515" spans="2:100">
      <c r="B1515" s="535" t="s">
        <v>669</v>
      </c>
      <c r="C1515" s="536">
        <v>1</v>
      </c>
      <c r="D1515" s="537" t="str">
        <f>'Information Input'!$M$14</f>
        <v xml:space="preserve">      -      </v>
      </c>
      <c r="E1515" s="537" t="s">
        <v>136</v>
      </c>
      <c r="F1515" s="538">
        <f t="shared" si="255"/>
        <v>43556</v>
      </c>
      <c r="G1515" s="538">
        <f t="shared" si="256"/>
        <v>43646</v>
      </c>
      <c r="H1515" s="538">
        <f>'Information Input'!$H$35</f>
        <v>43555</v>
      </c>
      <c r="I1515" s="537" t="str">
        <f>'Information Input'!$J$22</f>
        <v>Quarterly</v>
      </c>
      <c r="J1515" s="538">
        <f>'Information Input'!$H$30</f>
        <v>43555</v>
      </c>
      <c r="K1515" s="537">
        <f>'Information Input'!$J$18</f>
        <v>2019</v>
      </c>
      <c r="L1515" s="539" t="s">
        <v>243</v>
      </c>
      <c r="M1515" s="540" t="s">
        <v>230</v>
      </c>
      <c r="N1515" s="541" t="s">
        <v>230</v>
      </c>
      <c r="O1515" s="542" t="s">
        <v>671</v>
      </c>
      <c r="P1515" s="537">
        <v>14</v>
      </c>
      <c r="Q1515" s="541" t="s">
        <v>156</v>
      </c>
      <c r="R1515" s="541" t="s">
        <v>233</v>
      </c>
      <c r="S1515" s="543">
        <f>'Report 1'!$BB$18</f>
        <v>0</v>
      </c>
      <c r="T1515" s="544">
        <f>'Report 1'!$BB$34</f>
        <v>0</v>
      </c>
      <c r="U1515" s="545">
        <f>'Report 1'!$BB$120</f>
        <v>0</v>
      </c>
      <c r="AL1515" s="546" t="s">
        <v>669</v>
      </c>
      <c r="AM1515" s="547">
        <v>2</v>
      </c>
      <c r="AN1515" s="547" t="str">
        <f>'Information Input'!$M$14</f>
        <v xml:space="preserve">      -      </v>
      </c>
      <c r="AO1515" s="547" t="s">
        <v>135</v>
      </c>
      <c r="AP1515" s="538">
        <f t="shared" si="250"/>
        <v>43466</v>
      </c>
      <c r="AQ1515" s="538">
        <f t="shared" si="251"/>
        <v>43555</v>
      </c>
      <c r="AR1515" s="538">
        <f>'Information Input'!$H$35</f>
        <v>43555</v>
      </c>
      <c r="AS1515" s="547" t="str">
        <f>'Information Input'!$J$22</f>
        <v>Quarterly</v>
      </c>
      <c r="AT1515" s="538">
        <f>'Information Input'!$H$30</f>
        <v>43555</v>
      </c>
      <c r="AU1515" s="547">
        <f>'Information Input'!$J$18</f>
        <v>2019</v>
      </c>
      <c r="AV1515" s="547" t="s">
        <v>91</v>
      </c>
      <c r="AW1515" s="547" t="s">
        <v>240</v>
      </c>
      <c r="AX1515" s="547" t="s">
        <v>240</v>
      </c>
      <c r="AY1515" s="548" t="s">
        <v>674</v>
      </c>
      <c r="AZ1515" s="547">
        <v>44</v>
      </c>
      <c r="BA1515" s="549" t="s">
        <v>186</v>
      </c>
      <c r="BB1515" s="543" t="s">
        <v>239</v>
      </c>
      <c r="BC1515" s="550">
        <f>'Report 2'!$H366</f>
        <v>0</v>
      </c>
      <c r="BD1515" s="550">
        <f>'Report 2'!$I366</f>
        <v>0</v>
      </c>
      <c r="BE1515" s="550">
        <f>'Report 2'!$J366</f>
        <v>0</v>
      </c>
      <c r="BF1515" s="550">
        <f>'Report 2'!$K366</f>
        <v>0</v>
      </c>
      <c r="BG1515" s="550">
        <f>'Report 2'!$L366</f>
        <v>0</v>
      </c>
      <c r="BH1515" s="550">
        <f>'Report 2'!$M366</f>
        <v>0</v>
      </c>
      <c r="BI1515" s="550">
        <f>'Report 2'!$N366</f>
        <v>0</v>
      </c>
      <c r="CC1515" s="542" t="s">
        <v>669</v>
      </c>
      <c r="CD1515" s="1014" t="s">
        <v>672</v>
      </c>
      <c r="CE1515" s="1014" t="str">
        <f>'Information Input'!$M$14</f>
        <v xml:space="preserve">      -      </v>
      </c>
      <c r="CF1515" s="551" t="s">
        <v>138</v>
      </c>
      <c r="CG1515" s="552">
        <f t="shared" si="248"/>
        <v>43739</v>
      </c>
      <c r="CH1515" s="552">
        <f t="shared" si="249"/>
        <v>43830</v>
      </c>
      <c r="CI1515" s="552">
        <f>'Information Input'!$H$35</f>
        <v>43555</v>
      </c>
      <c r="CJ1515" s="551" t="str">
        <f>'Information Input'!$J$22</f>
        <v>Quarterly</v>
      </c>
      <c r="CK1515" s="552">
        <f>'Information Input'!$H$30</f>
        <v>43555</v>
      </c>
      <c r="CL1515" s="551">
        <f>'Information Input'!$J$18</f>
        <v>2019</v>
      </c>
      <c r="CM1515" s="551" t="s">
        <v>99</v>
      </c>
      <c r="CN1515" s="1014" t="s">
        <v>100</v>
      </c>
      <c r="CO1515" s="542" t="s">
        <v>96</v>
      </c>
      <c r="CP1515" s="542" t="s">
        <v>671</v>
      </c>
      <c r="CQ1515" s="551">
        <v>34</v>
      </c>
      <c r="CR1515" s="542" t="s">
        <v>176</v>
      </c>
      <c r="CS1515" s="542" t="s">
        <v>238</v>
      </c>
      <c r="CT1515" s="1015">
        <f>'Report 1'!$Z$18</f>
        <v>0</v>
      </c>
      <c r="CU1515" s="1016">
        <f>SUMIF('Report 4A'!$G$16:$G$95,$CQ1515,'Report 4A'!$AH$16:$AH$95)</f>
        <v>0</v>
      </c>
      <c r="CV1515" s="1017">
        <f t="shared" si="254"/>
        <v>0</v>
      </c>
    </row>
    <row r="1516" spans="2:100">
      <c r="B1516" s="535" t="s">
        <v>669</v>
      </c>
      <c r="C1516" s="536">
        <v>1</v>
      </c>
      <c r="D1516" s="537" t="str">
        <f>'Information Input'!$M$14</f>
        <v xml:space="preserve">      -      </v>
      </c>
      <c r="E1516" s="537" t="s">
        <v>136</v>
      </c>
      <c r="F1516" s="538">
        <f t="shared" si="255"/>
        <v>43556</v>
      </c>
      <c r="G1516" s="538">
        <f t="shared" si="256"/>
        <v>43646</v>
      </c>
      <c r="H1516" s="538">
        <f>'Information Input'!$H$35</f>
        <v>43555</v>
      </c>
      <c r="I1516" s="537" t="str">
        <f>'Information Input'!$J$22</f>
        <v>Quarterly</v>
      </c>
      <c r="J1516" s="538">
        <f>'Information Input'!$H$30</f>
        <v>43555</v>
      </c>
      <c r="K1516" s="537">
        <f>'Information Input'!$J$18</f>
        <v>2019</v>
      </c>
      <c r="L1516" s="539" t="s">
        <v>243</v>
      </c>
      <c r="M1516" s="540" t="s">
        <v>230</v>
      </c>
      <c r="N1516" s="541" t="s">
        <v>230</v>
      </c>
      <c r="O1516" s="542" t="s">
        <v>671</v>
      </c>
      <c r="P1516" s="537">
        <v>15</v>
      </c>
      <c r="Q1516" s="541" t="s">
        <v>157</v>
      </c>
      <c r="R1516" s="541" t="s">
        <v>234</v>
      </c>
      <c r="S1516" s="543">
        <f>'Report 1'!$BB$18</f>
        <v>0</v>
      </c>
      <c r="T1516" s="544">
        <f>'Report 1'!$BB$35</f>
        <v>0</v>
      </c>
      <c r="U1516" s="545">
        <f>'Report 1'!$BB$121</f>
        <v>0</v>
      </c>
      <c r="AL1516" s="546" t="s">
        <v>669</v>
      </c>
      <c r="AM1516" s="547">
        <v>2</v>
      </c>
      <c r="AN1516" s="547" t="str">
        <f>'Information Input'!$M$14</f>
        <v xml:space="preserve">      -      </v>
      </c>
      <c r="AO1516" s="547" t="s">
        <v>135</v>
      </c>
      <c r="AP1516" s="538">
        <f t="shared" si="250"/>
        <v>43466</v>
      </c>
      <c r="AQ1516" s="538">
        <f t="shared" si="251"/>
        <v>43555</v>
      </c>
      <c r="AR1516" s="538">
        <f>'Information Input'!$H$35</f>
        <v>43555</v>
      </c>
      <c r="AS1516" s="547" t="str">
        <f>'Information Input'!$J$22</f>
        <v>Quarterly</v>
      </c>
      <c r="AT1516" s="538">
        <f>'Information Input'!$H$30</f>
        <v>43555</v>
      </c>
      <c r="AU1516" s="547">
        <f>'Information Input'!$J$18</f>
        <v>2019</v>
      </c>
      <c r="AV1516" s="547" t="s">
        <v>91</v>
      </c>
      <c r="AW1516" s="547" t="s">
        <v>240</v>
      </c>
      <c r="AX1516" s="547" t="s">
        <v>240</v>
      </c>
      <c r="AY1516" s="548" t="s">
        <v>675</v>
      </c>
      <c r="AZ1516" s="547">
        <v>45</v>
      </c>
      <c r="BA1516" s="549" t="s">
        <v>187</v>
      </c>
      <c r="BB1516" s="543" t="s">
        <v>239</v>
      </c>
      <c r="BC1516" s="550">
        <f>'Report 2'!$H367</f>
        <v>0</v>
      </c>
      <c r="BD1516" s="550">
        <f>'Report 2'!$I367</f>
        <v>0</v>
      </c>
      <c r="BE1516" s="550">
        <f>'Report 2'!$J367</f>
        <v>0</v>
      </c>
      <c r="BF1516" s="550">
        <f>'Report 2'!$K367</f>
        <v>0</v>
      </c>
      <c r="BG1516" s="550">
        <f>'Report 2'!$L367</f>
        <v>0</v>
      </c>
      <c r="BH1516" s="550">
        <f>'Report 2'!$M367</f>
        <v>0</v>
      </c>
      <c r="BI1516" s="550">
        <f>'Report 2'!$N367</f>
        <v>0</v>
      </c>
      <c r="CC1516" s="542" t="s">
        <v>669</v>
      </c>
      <c r="CD1516" s="1014" t="s">
        <v>672</v>
      </c>
      <c r="CE1516" s="1014" t="str">
        <f>'Information Input'!$M$14</f>
        <v xml:space="preserve">      -      </v>
      </c>
      <c r="CF1516" s="551" t="s">
        <v>138</v>
      </c>
      <c r="CG1516" s="552">
        <f t="shared" si="248"/>
        <v>43739</v>
      </c>
      <c r="CH1516" s="552">
        <f t="shared" si="249"/>
        <v>43830</v>
      </c>
      <c r="CI1516" s="552">
        <f>'Information Input'!$H$35</f>
        <v>43555</v>
      </c>
      <c r="CJ1516" s="551" t="str">
        <f>'Information Input'!$J$22</f>
        <v>Quarterly</v>
      </c>
      <c r="CK1516" s="552">
        <f>'Information Input'!$H$30</f>
        <v>43555</v>
      </c>
      <c r="CL1516" s="551">
        <f>'Information Input'!$J$18</f>
        <v>2019</v>
      </c>
      <c r="CM1516" s="551" t="s">
        <v>99</v>
      </c>
      <c r="CN1516" s="1014" t="s">
        <v>100</v>
      </c>
      <c r="CO1516" s="542" t="s">
        <v>96</v>
      </c>
      <c r="CP1516" s="542" t="s">
        <v>671</v>
      </c>
      <c r="CQ1516" s="551">
        <v>35</v>
      </c>
      <c r="CR1516" s="542" t="s">
        <v>177</v>
      </c>
      <c r="CS1516" s="542" t="s">
        <v>235</v>
      </c>
      <c r="CT1516" s="1015">
        <f>'Report 1'!$Z$18</f>
        <v>0</v>
      </c>
      <c r="CU1516" s="1016">
        <f>SUMIF('Report 4A'!$G$16:$G$95,$CQ1516,'Report 4A'!$AH$16:$AH$95)</f>
        <v>0</v>
      </c>
      <c r="CV1516" s="1017">
        <f t="shared" si="254"/>
        <v>0</v>
      </c>
    </row>
    <row r="1517" spans="2:100">
      <c r="B1517" s="535" t="s">
        <v>669</v>
      </c>
      <c r="C1517" s="536">
        <v>1</v>
      </c>
      <c r="D1517" s="537" t="str">
        <f>'Information Input'!$M$14</f>
        <v xml:space="preserve">      -      </v>
      </c>
      <c r="E1517" s="537" t="s">
        <v>136</v>
      </c>
      <c r="F1517" s="538">
        <f t="shared" si="255"/>
        <v>43556</v>
      </c>
      <c r="G1517" s="538">
        <f t="shared" si="256"/>
        <v>43646</v>
      </c>
      <c r="H1517" s="538">
        <f>'Information Input'!$H$35</f>
        <v>43555</v>
      </c>
      <c r="I1517" s="537" t="str">
        <f>'Information Input'!$J$22</f>
        <v>Quarterly</v>
      </c>
      <c r="J1517" s="538">
        <f>'Information Input'!$H$30</f>
        <v>43555</v>
      </c>
      <c r="K1517" s="537">
        <f>'Information Input'!$J$18</f>
        <v>2019</v>
      </c>
      <c r="L1517" s="539" t="s">
        <v>243</v>
      </c>
      <c r="M1517" s="540" t="s">
        <v>230</v>
      </c>
      <c r="N1517" s="541" t="s">
        <v>230</v>
      </c>
      <c r="O1517" s="542" t="s">
        <v>671</v>
      </c>
      <c r="P1517" s="537">
        <v>16</v>
      </c>
      <c r="Q1517" s="541" t="s">
        <v>158</v>
      </c>
      <c r="R1517" s="541" t="s">
        <v>235</v>
      </c>
      <c r="S1517" s="543">
        <f>'Report 1'!$BB$18</f>
        <v>0</v>
      </c>
      <c r="T1517" s="544">
        <f>'Report 1'!$BB$36</f>
        <v>0</v>
      </c>
      <c r="U1517" s="545">
        <f>'Report 1'!$BB$122</f>
        <v>0</v>
      </c>
      <c r="AL1517" s="546" t="s">
        <v>669</v>
      </c>
      <c r="AM1517" s="547">
        <v>2</v>
      </c>
      <c r="AN1517" s="547" t="str">
        <f>'Information Input'!$M$14</f>
        <v xml:space="preserve">      -      </v>
      </c>
      <c r="AO1517" s="547" t="s">
        <v>135</v>
      </c>
      <c r="AP1517" s="538">
        <f t="shared" si="250"/>
        <v>43466</v>
      </c>
      <c r="AQ1517" s="538">
        <f t="shared" si="251"/>
        <v>43555</v>
      </c>
      <c r="AR1517" s="538">
        <f>'Information Input'!$H$35</f>
        <v>43555</v>
      </c>
      <c r="AS1517" s="547" t="str">
        <f>'Information Input'!$J$22</f>
        <v>Quarterly</v>
      </c>
      <c r="AT1517" s="538">
        <f>'Information Input'!$H$30</f>
        <v>43555</v>
      </c>
      <c r="AU1517" s="547">
        <f>'Information Input'!$J$18</f>
        <v>2019</v>
      </c>
      <c r="AV1517" s="547" t="s">
        <v>91</v>
      </c>
      <c r="AW1517" s="547" t="s">
        <v>240</v>
      </c>
      <c r="AX1517" s="547" t="s">
        <v>240</v>
      </c>
      <c r="AY1517" s="548" t="s">
        <v>675</v>
      </c>
      <c r="AZ1517" s="547">
        <v>46</v>
      </c>
      <c r="BA1517" s="549" t="s">
        <v>188</v>
      </c>
      <c r="BB1517" s="543" t="s">
        <v>239</v>
      </c>
      <c r="BC1517" s="550">
        <f>'Report 2'!$H368</f>
        <v>0</v>
      </c>
      <c r="BD1517" s="550">
        <f>'Report 2'!$I368</f>
        <v>0</v>
      </c>
      <c r="BE1517" s="550">
        <f>'Report 2'!$J368</f>
        <v>0</v>
      </c>
      <c r="BF1517" s="550">
        <f>'Report 2'!$K368</f>
        <v>0</v>
      </c>
      <c r="BG1517" s="550">
        <f>'Report 2'!$L368</f>
        <v>0</v>
      </c>
      <c r="BH1517" s="550">
        <f>'Report 2'!$M368</f>
        <v>0</v>
      </c>
      <c r="BI1517" s="550">
        <f>'Report 2'!$N368</f>
        <v>0</v>
      </c>
      <c r="CC1517" s="542" t="s">
        <v>669</v>
      </c>
      <c r="CD1517" s="1014" t="s">
        <v>672</v>
      </c>
      <c r="CE1517" s="1014" t="str">
        <f>'Information Input'!$M$14</f>
        <v xml:space="preserve">      -      </v>
      </c>
      <c r="CF1517" s="551" t="s">
        <v>138</v>
      </c>
      <c r="CG1517" s="552">
        <f t="shared" si="248"/>
        <v>43739</v>
      </c>
      <c r="CH1517" s="552">
        <f t="shared" si="249"/>
        <v>43830</v>
      </c>
      <c r="CI1517" s="552">
        <f>'Information Input'!$H$35</f>
        <v>43555</v>
      </c>
      <c r="CJ1517" s="551" t="str">
        <f>'Information Input'!$J$22</f>
        <v>Quarterly</v>
      </c>
      <c r="CK1517" s="552">
        <f>'Information Input'!$H$30</f>
        <v>43555</v>
      </c>
      <c r="CL1517" s="551">
        <f>'Information Input'!$J$18</f>
        <v>2019</v>
      </c>
      <c r="CM1517" s="551" t="s">
        <v>99</v>
      </c>
      <c r="CN1517" s="1014" t="s">
        <v>100</v>
      </c>
      <c r="CO1517" s="542" t="s">
        <v>96</v>
      </c>
      <c r="CP1517" s="542" t="s">
        <v>671</v>
      </c>
      <c r="CQ1517" s="551">
        <v>36</v>
      </c>
      <c r="CR1517" s="542" t="s">
        <v>178</v>
      </c>
      <c r="CS1517" s="542" t="s">
        <v>235</v>
      </c>
      <c r="CT1517" s="1015">
        <f>'Report 1'!$Z$18</f>
        <v>0</v>
      </c>
      <c r="CU1517" s="1016">
        <f>SUMIF('Report 4A'!$G$16:$G$95,$CQ1517,'Report 4A'!$AH$16:$AH$95)</f>
        <v>0</v>
      </c>
      <c r="CV1517" s="1017">
        <f t="shared" si="254"/>
        <v>0</v>
      </c>
    </row>
    <row r="1518" spans="2:100">
      <c r="B1518" s="535" t="s">
        <v>669</v>
      </c>
      <c r="C1518" s="536">
        <v>1</v>
      </c>
      <c r="D1518" s="537" t="str">
        <f>'Information Input'!$M$14</f>
        <v xml:space="preserve">      -      </v>
      </c>
      <c r="E1518" s="537" t="s">
        <v>136</v>
      </c>
      <c r="F1518" s="538">
        <f t="shared" si="255"/>
        <v>43556</v>
      </c>
      <c r="G1518" s="538">
        <f t="shared" si="256"/>
        <v>43646</v>
      </c>
      <c r="H1518" s="538">
        <f>'Information Input'!$H$35</f>
        <v>43555</v>
      </c>
      <c r="I1518" s="537" t="str">
        <f>'Information Input'!$J$22</f>
        <v>Quarterly</v>
      </c>
      <c r="J1518" s="538">
        <f>'Information Input'!$H$30</f>
        <v>43555</v>
      </c>
      <c r="K1518" s="537">
        <f>'Information Input'!$J$18</f>
        <v>2019</v>
      </c>
      <c r="L1518" s="539" t="s">
        <v>243</v>
      </c>
      <c r="M1518" s="540" t="s">
        <v>230</v>
      </c>
      <c r="N1518" s="541" t="s">
        <v>230</v>
      </c>
      <c r="O1518" s="542" t="s">
        <v>671</v>
      </c>
      <c r="P1518" s="537">
        <v>17</v>
      </c>
      <c r="Q1518" s="541" t="s">
        <v>159</v>
      </c>
      <c r="R1518" s="541" t="s">
        <v>235</v>
      </c>
      <c r="S1518" s="543">
        <f>'Report 1'!$BB$18</f>
        <v>0</v>
      </c>
      <c r="T1518" s="544">
        <f>'Report 1'!$BB$37</f>
        <v>0</v>
      </c>
      <c r="U1518" s="545">
        <f>'Report 1'!$BB$123</f>
        <v>0</v>
      </c>
      <c r="AL1518" s="546" t="s">
        <v>669</v>
      </c>
      <c r="AM1518" s="547">
        <v>2</v>
      </c>
      <c r="AN1518" s="547" t="str">
        <f>'Information Input'!$M$14</f>
        <v xml:space="preserve">      -      </v>
      </c>
      <c r="AO1518" s="547" t="s">
        <v>135</v>
      </c>
      <c r="AP1518" s="538">
        <f t="shared" si="250"/>
        <v>43466</v>
      </c>
      <c r="AQ1518" s="538">
        <f t="shared" si="251"/>
        <v>43555</v>
      </c>
      <c r="AR1518" s="538">
        <f>'Information Input'!$H$35</f>
        <v>43555</v>
      </c>
      <c r="AS1518" s="547" t="str">
        <f>'Information Input'!$J$22</f>
        <v>Quarterly</v>
      </c>
      <c r="AT1518" s="538">
        <f>'Information Input'!$H$30</f>
        <v>43555</v>
      </c>
      <c r="AU1518" s="547">
        <f>'Information Input'!$J$18</f>
        <v>2019</v>
      </c>
      <c r="AV1518" s="547" t="s">
        <v>91</v>
      </c>
      <c r="AW1518" s="547" t="s">
        <v>240</v>
      </c>
      <c r="AX1518" s="547" t="s">
        <v>240</v>
      </c>
      <c r="AY1518" s="548" t="s">
        <v>675</v>
      </c>
      <c r="AZ1518" s="547">
        <v>47</v>
      </c>
      <c r="BA1518" s="549" t="s">
        <v>189</v>
      </c>
      <c r="BB1518" s="543" t="s">
        <v>239</v>
      </c>
      <c r="BC1518" s="550">
        <f>'Report 2'!$H369</f>
        <v>0</v>
      </c>
      <c r="BD1518" s="550">
        <f>'Report 2'!$I369</f>
        <v>0</v>
      </c>
      <c r="BE1518" s="550">
        <f>'Report 2'!$J369</f>
        <v>0</v>
      </c>
      <c r="BF1518" s="550">
        <f>'Report 2'!$K369</f>
        <v>0</v>
      </c>
      <c r="BG1518" s="550">
        <f>'Report 2'!$L369</f>
        <v>0</v>
      </c>
      <c r="BH1518" s="550">
        <f>'Report 2'!$M369</f>
        <v>0</v>
      </c>
      <c r="BI1518" s="550">
        <f>'Report 2'!$N369</f>
        <v>0</v>
      </c>
      <c r="CC1518" s="542" t="s">
        <v>669</v>
      </c>
      <c r="CD1518" s="1014" t="s">
        <v>672</v>
      </c>
      <c r="CE1518" s="1014" t="str">
        <f>'Information Input'!$M$14</f>
        <v xml:space="preserve">      -      </v>
      </c>
      <c r="CF1518" s="551" t="s">
        <v>138</v>
      </c>
      <c r="CG1518" s="552">
        <f t="shared" si="248"/>
        <v>43739</v>
      </c>
      <c r="CH1518" s="552">
        <f t="shared" si="249"/>
        <v>43830</v>
      </c>
      <c r="CI1518" s="552">
        <f>'Information Input'!$H$35</f>
        <v>43555</v>
      </c>
      <c r="CJ1518" s="551" t="str">
        <f>'Information Input'!$J$22</f>
        <v>Quarterly</v>
      </c>
      <c r="CK1518" s="552">
        <f>'Information Input'!$H$30</f>
        <v>43555</v>
      </c>
      <c r="CL1518" s="551">
        <f>'Information Input'!$J$18</f>
        <v>2019</v>
      </c>
      <c r="CM1518" s="551" t="s">
        <v>99</v>
      </c>
      <c r="CN1518" s="1014" t="s">
        <v>100</v>
      </c>
      <c r="CO1518" s="542" t="s">
        <v>96</v>
      </c>
      <c r="CP1518" s="542" t="s">
        <v>671</v>
      </c>
      <c r="CQ1518" s="551">
        <v>37</v>
      </c>
      <c r="CR1518" s="542" t="s">
        <v>179</v>
      </c>
      <c r="CS1518" s="542" t="s">
        <v>231</v>
      </c>
      <c r="CT1518" s="1015">
        <f>'Report 1'!$Z$18</f>
        <v>0</v>
      </c>
      <c r="CU1518" s="1016">
        <f>SUMIF('Report 4A'!$G$16:$G$95,$CQ1518,'Report 4A'!$AH$16:$AH$95)</f>
        <v>0</v>
      </c>
      <c r="CV1518" s="1017">
        <f t="shared" si="254"/>
        <v>0</v>
      </c>
    </row>
    <row r="1519" spans="2:100">
      <c r="B1519" s="535" t="s">
        <v>669</v>
      </c>
      <c r="C1519" s="536">
        <v>1</v>
      </c>
      <c r="D1519" s="537" t="str">
        <f>'Information Input'!$M$14</f>
        <v xml:space="preserve">      -      </v>
      </c>
      <c r="E1519" s="537" t="s">
        <v>136</v>
      </c>
      <c r="F1519" s="538">
        <f t="shared" si="255"/>
        <v>43556</v>
      </c>
      <c r="G1519" s="538">
        <f t="shared" si="256"/>
        <v>43646</v>
      </c>
      <c r="H1519" s="538">
        <f>'Information Input'!$H$35</f>
        <v>43555</v>
      </c>
      <c r="I1519" s="537" t="str">
        <f>'Information Input'!$J$22</f>
        <v>Quarterly</v>
      </c>
      <c r="J1519" s="538">
        <f>'Information Input'!$H$30</f>
        <v>43555</v>
      </c>
      <c r="K1519" s="537">
        <f>'Information Input'!$J$18</f>
        <v>2019</v>
      </c>
      <c r="L1519" s="539" t="s">
        <v>243</v>
      </c>
      <c r="M1519" s="540" t="s">
        <v>230</v>
      </c>
      <c r="N1519" s="541" t="s">
        <v>230</v>
      </c>
      <c r="O1519" s="542" t="s">
        <v>671</v>
      </c>
      <c r="P1519" s="537">
        <v>18</v>
      </c>
      <c r="Q1519" s="541" t="s">
        <v>160</v>
      </c>
      <c r="R1519" s="541" t="s">
        <v>235</v>
      </c>
      <c r="S1519" s="543">
        <f>'Report 1'!$BB$18</f>
        <v>0</v>
      </c>
      <c r="T1519" s="544">
        <f>'Report 1'!$BB$38</f>
        <v>0</v>
      </c>
      <c r="U1519" s="545">
        <f>'Report 1'!$BB$124</f>
        <v>0</v>
      </c>
      <c r="AL1519" s="546" t="s">
        <v>669</v>
      </c>
      <c r="AM1519" s="547">
        <v>2</v>
      </c>
      <c r="AN1519" s="547" t="str">
        <f>'Information Input'!$M$14</f>
        <v xml:space="preserve">      -      </v>
      </c>
      <c r="AO1519" s="547" t="s">
        <v>135</v>
      </c>
      <c r="AP1519" s="538">
        <f t="shared" si="250"/>
        <v>43466</v>
      </c>
      <c r="AQ1519" s="538">
        <f t="shared" si="251"/>
        <v>43555</v>
      </c>
      <c r="AR1519" s="538">
        <f>'Information Input'!$H$35</f>
        <v>43555</v>
      </c>
      <c r="AS1519" s="547" t="str">
        <f>'Information Input'!$J$22</f>
        <v>Quarterly</v>
      </c>
      <c r="AT1519" s="538">
        <f>'Information Input'!$H$30</f>
        <v>43555</v>
      </c>
      <c r="AU1519" s="547">
        <f>'Information Input'!$J$18</f>
        <v>2019</v>
      </c>
      <c r="AV1519" s="547" t="s">
        <v>91</v>
      </c>
      <c r="AW1519" s="547" t="s">
        <v>240</v>
      </c>
      <c r="AX1519" s="547" t="s">
        <v>240</v>
      </c>
      <c r="AY1519" s="548" t="s">
        <v>675</v>
      </c>
      <c r="AZ1519" s="547">
        <v>48</v>
      </c>
      <c r="BA1519" s="549" t="s">
        <v>190</v>
      </c>
      <c r="BB1519" s="543" t="s">
        <v>239</v>
      </c>
      <c r="BC1519" s="550">
        <f>'Report 2'!$H370</f>
        <v>0</v>
      </c>
      <c r="BD1519" s="550">
        <f>'Report 2'!$I370</f>
        <v>0</v>
      </c>
      <c r="BE1519" s="550">
        <f>'Report 2'!$J370</f>
        <v>0</v>
      </c>
      <c r="BF1519" s="550">
        <f>'Report 2'!$K370</f>
        <v>0</v>
      </c>
      <c r="BG1519" s="550">
        <f>'Report 2'!$L370</f>
        <v>0</v>
      </c>
      <c r="BH1519" s="550">
        <f>'Report 2'!$M370</f>
        <v>0</v>
      </c>
      <c r="BI1519" s="550">
        <f>'Report 2'!$N370</f>
        <v>0</v>
      </c>
      <c r="CC1519" s="542" t="s">
        <v>669</v>
      </c>
      <c r="CD1519" s="1014" t="s">
        <v>672</v>
      </c>
      <c r="CE1519" s="1014" t="str">
        <f>'Information Input'!$M$14</f>
        <v xml:space="preserve">      -      </v>
      </c>
      <c r="CF1519" s="551" t="s">
        <v>138</v>
      </c>
      <c r="CG1519" s="552">
        <f t="shared" si="248"/>
        <v>43739</v>
      </c>
      <c r="CH1519" s="552">
        <f t="shared" si="249"/>
        <v>43830</v>
      </c>
      <c r="CI1519" s="552">
        <f>'Information Input'!$H$35</f>
        <v>43555</v>
      </c>
      <c r="CJ1519" s="551" t="str">
        <f>'Information Input'!$J$22</f>
        <v>Quarterly</v>
      </c>
      <c r="CK1519" s="552">
        <f>'Information Input'!$H$30</f>
        <v>43555</v>
      </c>
      <c r="CL1519" s="551">
        <f>'Information Input'!$J$18</f>
        <v>2019</v>
      </c>
      <c r="CM1519" s="551" t="s">
        <v>99</v>
      </c>
      <c r="CN1519" s="1014" t="s">
        <v>100</v>
      </c>
      <c r="CO1519" s="542" t="s">
        <v>96</v>
      </c>
      <c r="CP1519" s="542" t="s">
        <v>671</v>
      </c>
      <c r="CQ1519" s="551">
        <v>38</v>
      </c>
      <c r="CR1519" s="542" t="s">
        <v>180</v>
      </c>
      <c r="CS1519" s="542" t="s">
        <v>233</v>
      </c>
      <c r="CT1519" s="1015">
        <f>'Report 1'!$Z$18</f>
        <v>0</v>
      </c>
      <c r="CU1519" s="1016">
        <f>SUMIF('Report 4A'!$G$16:$G$95,$CQ1519,'Report 4A'!$AH$16:$AH$95)</f>
        <v>0</v>
      </c>
      <c r="CV1519" s="1017">
        <f t="shared" si="254"/>
        <v>0</v>
      </c>
    </row>
    <row r="1520" spans="2:100">
      <c r="B1520" s="535" t="s">
        <v>669</v>
      </c>
      <c r="C1520" s="536">
        <v>1</v>
      </c>
      <c r="D1520" s="537" t="str">
        <f>'Information Input'!$M$14</f>
        <v xml:space="preserve">      -      </v>
      </c>
      <c r="E1520" s="537" t="s">
        <v>136</v>
      </c>
      <c r="F1520" s="538">
        <f t="shared" si="255"/>
        <v>43556</v>
      </c>
      <c r="G1520" s="538">
        <f t="shared" si="256"/>
        <v>43646</v>
      </c>
      <c r="H1520" s="538">
        <f>'Information Input'!$H$35</f>
        <v>43555</v>
      </c>
      <c r="I1520" s="537" t="str">
        <f>'Information Input'!$J$22</f>
        <v>Quarterly</v>
      </c>
      <c r="J1520" s="538">
        <f>'Information Input'!$H$30</f>
        <v>43555</v>
      </c>
      <c r="K1520" s="537">
        <f>'Information Input'!$J$18</f>
        <v>2019</v>
      </c>
      <c r="L1520" s="539" t="s">
        <v>243</v>
      </c>
      <c r="M1520" s="540" t="s">
        <v>230</v>
      </c>
      <c r="N1520" s="541" t="s">
        <v>230</v>
      </c>
      <c r="O1520" s="542" t="s">
        <v>671</v>
      </c>
      <c r="P1520" s="537">
        <v>19</v>
      </c>
      <c r="Q1520" s="541" t="s">
        <v>161</v>
      </c>
      <c r="R1520" s="541" t="s">
        <v>235</v>
      </c>
      <c r="S1520" s="543">
        <f>'Report 1'!$BB$18</f>
        <v>0</v>
      </c>
      <c r="T1520" s="544">
        <f>'Report 1'!$BB$39</f>
        <v>0</v>
      </c>
      <c r="U1520" s="545">
        <f>'Report 1'!$BB$125</f>
        <v>0</v>
      </c>
      <c r="AL1520" s="546" t="s">
        <v>669</v>
      </c>
      <c r="AM1520" s="547">
        <v>2</v>
      </c>
      <c r="AN1520" s="547" t="str">
        <f>'Information Input'!$M$14</f>
        <v xml:space="preserve">      -      </v>
      </c>
      <c r="AO1520" s="547" t="s">
        <v>135</v>
      </c>
      <c r="AP1520" s="538">
        <f t="shared" si="250"/>
        <v>43466</v>
      </c>
      <c r="AQ1520" s="538">
        <f t="shared" si="251"/>
        <v>43555</v>
      </c>
      <c r="AR1520" s="538">
        <f>'Information Input'!$H$35</f>
        <v>43555</v>
      </c>
      <c r="AS1520" s="547" t="str">
        <f>'Information Input'!$J$22</f>
        <v>Quarterly</v>
      </c>
      <c r="AT1520" s="538">
        <f>'Information Input'!$H$30</f>
        <v>43555</v>
      </c>
      <c r="AU1520" s="547">
        <f>'Information Input'!$J$18</f>
        <v>2019</v>
      </c>
      <c r="AV1520" s="547" t="s">
        <v>91</v>
      </c>
      <c r="AW1520" s="547" t="s">
        <v>240</v>
      </c>
      <c r="AX1520" s="547" t="s">
        <v>240</v>
      </c>
      <c r="AY1520" s="548" t="s">
        <v>675</v>
      </c>
      <c r="AZ1520" s="547">
        <v>49</v>
      </c>
      <c r="BA1520" s="549" t="s">
        <v>191</v>
      </c>
      <c r="BB1520" s="543" t="s">
        <v>239</v>
      </c>
      <c r="BC1520" s="550">
        <f>'Report 2'!$H371</f>
        <v>0</v>
      </c>
      <c r="BD1520" s="550">
        <f>'Report 2'!$I371</f>
        <v>0</v>
      </c>
      <c r="BE1520" s="550">
        <f>'Report 2'!$J371</f>
        <v>0</v>
      </c>
      <c r="BF1520" s="550">
        <f>'Report 2'!$K371</f>
        <v>0</v>
      </c>
      <c r="BG1520" s="550">
        <f>'Report 2'!$L371</f>
        <v>0</v>
      </c>
      <c r="BH1520" s="550">
        <f>'Report 2'!$M371</f>
        <v>0</v>
      </c>
      <c r="BI1520" s="550">
        <f>'Report 2'!$N371</f>
        <v>0</v>
      </c>
      <c r="CC1520" s="542" t="s">
        <v>669</v>
      </c>
      <c r="CD1520" s="1014" t="s">
        <v>672</v>
      </c>
      <c r="CE1520" s="1014" t="str">
        <f>'Information Input'!$M$14</f>
        <v xml:space="preserve">      -      </v>
      </c>
      <c r="CF1520" s="551" t="s">
        <v>138</v>
      </c>
      <c r="CG1520" s="552">
        <f t="shared" si="248"/>
        <v>43739</v>
      </c>
      <c r="CH1520" s="552">
        <f t="shared" si="249"/>
        <v>43830</v>
      </c>
      <c r="CI1520" s="552">
        <f>'Information Input'!$H$35</f>
        <v>43555</v>
      </c>
      <c r="CJ1520" s="551" t="str">
        <f>'Information Input'!$J$22</f>
        <v>Quarterly</v>
      </c>
      <c r="CK1520" s="552">
        <f>'Information Input'!$H$30</f>
        <v>43555</v>
      </c>
      <c r="CL1520" s="551">
        <f>'Information Input'!$J$18</f>
        <v>2019</v>
      </c>
      <c r="CM1520" s="551" t="s">
        <v>99</v>
      </c>
      <c r="CN1520" s="1014" t="s">
        <v>100</v>
      </c>
      <c r="CO1520" s="542" t="s">
        <v>96</v>
      </c>
      <c r="CP1520" s="542" t="s">
        <v>671</v>
      </c>
      <c r="CQ1520" s="551">
        <v>39</v>
      </c>
      <c r="CR1520" s="542" t="s">
        <v>181</v>
      </c>
      <c r="CS1520" s="542" t="s">
        <v>233</v>
      </c>
      <c r="CT1520" s="1015">
        <f>'Report 1'!$Z$18</f>
        <v>0</v>
      </c>
      <c r="CU1520" s="1016">
        <f>SUMIF('Report 4A'!$G$16:$G$95,$CQ1520,'Report 4A'!$AH$16:$AH$95)</f>
        <v>0</v>
      </c>
      <c r="CV1520" s="1017">
        <f t="shared" si="254"/>
        <v>0</v>
      </c>
    </row>
    <row r="1521" spans="2:100">
      <c r="B1521" s="535" t="s">
        <v>669</v>
      </c>
      <c r="C1521" s="536">
        <v>1</v>
      </c>
      <c r="D1521" s="537" t="str">
        <f>'Information Input'!$M$14</f>
        <v xml:space="preserve">      -      </v>
      </c>
      <c r="E1521" s="537" t="s">
        <v>136</v>
      </c>
      <c r="F1521" s="538">
        <f t="shared" si="255"/>
        <v>43556</v>
      </c>
      <c r="G1521" s="538">
        <f t="shared" si="256"/>
        <v>43646</v>
      </c>
      <c r="H1521" s="538">
        <f>'Information Input'!$H$35</f>
        <v>43555</v>
      </c>
      <c r="I1521" s="537" t="str">
        <f>'Information Input'!$J$22</f>
        <v>Quarterly</v>
      </c>
      <c r="J1521" s="538">
        <f>'Information Input'!$H$30</f>
        <v>43555</v>
      </c>
      <c r="K1521" s="537">
        <f>'Information Input'!$J$18</f>
        <v>2019</v>
      </c>
      <c r="L1521" s="539" t="s">
        <v>243</v>
      </c>
      <c r="M1521" s="540" t="s">
        <v>230</v>
      </c>
      <c r="N1521" s="541" t="s">
        <v>230</v>
      </c>
      <c r="O1521" s="542" t="s">
        <v>671</v>
      </c>
      <c r="P1521" s="537">
        <v>20</v>
      </c>
      <c r="Q1521" s="541" t="s">
        <v>162</v>
      </c>
      <c r="R1521" s="541" t="s">
        <v>235</v>
      </c>
      <c r="S1521" s="543">
        <f>'Report 1'!$BB$18</f>
        <v>0</v>
      </c>
      <c r="T1521" s="544">
        <f>'Report 1'!$BB$40</f>
        <v>0</v>
      </c>
      <c r="U1521" s="545">
        <f>'Report 1'!$BB$126</f>
        <v>0</v>
      </c>
      <c r="AL1521" s="546" t="s">
        <v>669</v>
      </c>
      <c r="AM1521" s="547">
        <v>2</v>
      </c>
      <c r="AN1521" s="547" t="str">
        <f>'Information Input'!$M$14</f>
        <v xml:space="preserve">      -      </v>
      </c>
      <c r="AO1521" s="547" t="s">
        <v>135</v>
      </c>
      <c r="AP1521" s="538">
        <f t="shared" si="250"/>
        <v>43466</v>
      </c>
      <c r="AQ1521" s="538">
        <f t="shared" si="251"/>
        <v>43555</v>
      </c>
      <c r="AR1521" s="538">
        <f>'Information Input'!$H$35</f>
        <v>43555</v>
      </c>
      <c r="AS1521" s="547" t="str">
        <f>'Information Input'!$J$22</f>
        <v>Quarterly</v>
      </c>
      <c r="AT1521" s="538">
        <f>'Information Input'!$H$30</f>
        <v>43555</v>
      </c>
      <c r="AU1521" s="547">
        <f>'Information Input'!$J$18</f>
        <v>2019</v>
      </c>
      <c r="AV1521" s="547" t="s">
        <v>91</v>
      </c>
      <c r="AW1521" s="547" t="s">
        <v>240</v>
      </c>
      <c r="AX1521" s="547" t="s">
        <v>240</v>
      </c>
      <c r="AY1521" s="548" t="s">
        <v>675</v>
      </c>
      <c r="AZ1521" s="547">
        <v>50</v>
      </c>
      <c r="BA1521" s="549" t="s">
        <v>192</v>
      </c>
      <c r="BB1521" s="543" t="s">
        <v>239</v>
      </c>
      <c r="BC1521" s="550">
        <f>'Report 2'!$H372</f>
        <v>0</v>
      </c>
      <c r="BD1521" s="550">
        <f>'Report 2'!$I372</f>
        <v>0</v>
      </c>
      <c r="BE1521" s="550">
        <f>'Report 2'!$J372</f>
        <v>0</v>
      </c>
      <c r="BF1521" s="550">
        <f>'Report 2'!$K372</f>
        <v>0</v>
      </c>
      <c r="BG1521" s="550">
        <f>'Report 2'!$L372</f>
        <v>0</v>
      </c>
      <c r="BH1521" s="550">
        <f>'Report 2'!$M372</f>
        <v>0</v>
      </c>
      <c r="BI1521" s="550">
        <f>'Report 2'!$N372</f>
        <v>0</v>
      </c>
      <c r="CC1521" s="542" t="s">
        <v>669</v>
      </c>
      <c r="CD1521" s="1014" t="s">
        <v>672</v>
      </c>
      <c r="CE1521" s="1014" t="str">
        <f>'Information Input'!$M$14</f>
        <v xml:space="preserve">      -      </v>
      </c>
      <c r="CF1521" s="551" t="s">
        <v>138</v>
      </c>
      <c r="CG1521" s="552">
        <f t="shared" si="248"/>
        <v>43739</v>
      </c>
      <c r="CH1521" s="552">
        <f t="shared" si="249"/>
        <v>43830</v>
      </c>
      <c r="CI1521" s="552">
        <f>'Information Input'!$H$35</f>
        <v>43555</v>
      </c>
      <c r="CJ1521" s="551" t="str">
        <f>'Information Input'!$J$22</f>
        <v>Quarterly</v>
      </c>
      <c r="CK1521" s="552">
        <f>'Information Input'!$H$30</f>
        <v>43555</v>
      </c>
      <c r="CL1521" s="551">
        <f>'Information Input'!$J$18</f>
        <v>2019</v>
      </c>
      <c r="CM1521" s="551" t="s">
        <v>99</v>
      </c>
      <c r="CN1521" s="1014" t="s">
        <v>100</v>
      </c>
      <c r="CO1521" s="542" t="s">
        <v>96</v>
      </c>
      <c r="CP1521" s="542" t="s">
        <v>671</v>
      </c>
      <c r="CQ1521" s="551">
        <v>40</v>
      </c>
      <c r="CR1521" s="542" t="s">
        <v>182</v>
      </c>
      <c r="CS1521" s="542" t="s">
        <v>238</v>
      </c>
      <c r="CT1521" s="1015">
        <f>'Report 1'!$Z$18</f>
        <v>0</v>
      </c>
      <c r="CU1521" s="1016">
        <f>SUMIF('Report 4A'!$G$16:$G$95,$CQ1521,'Report 4A'!$AH$16:$AH$95)</f>
        <v>0</v>
      </c>
      <c r="CV1521" s="1017">
        <f t="shared" si="254"/>
        <v>0</v>
      </c>
    </row>
    <row r="1522" spans="2:100">
      <c r="B1522" s="535" t="s">
        <v>669</v>
      </c>
      <c r="C1522" s="536">
        <v>1</v>
      </c>
      <c r="D1522" s="537" t="str">
        <f>'Information Input'!$M$14</f>
        <v xml:space="preserve">      -      </v>
      </c>
      <c r="E1522" s="537" t="s">
        <v>136</v>
      </c>
      <c r="F1522" s="538">
        <f t="shared" si="255"/>
        <v>43556</v>
      </c>
      <c r="G1522" s="538">
        <f t="shared" si="256"/>
        <v>43646</v>
      </c>
      <c r="H1522" s="538">
        <f>'Information Input'!$H$35</f>
        <v>43555</v>
      </c>
      <c r="I1522" s="537" t="str">
        <f>'Information Input'!$J$22</f>
        <v>Quarterly</v>
      </c>
      <c r="J1522" s="538">
        <f>'Information Input'!$H$30</f>
        <v>43555</v>
      </c>
      <c r="K1522" s="537">
        <f>'Information Input'!$J$18</f>
        <v>2019</v>
      </c>
      <c r="L1522" s="539" t="s">
        <v>243</v>
      </c>
      <c r="M1522" s="540" t="s">
        <v>230</v>
      </c>
      <c r="N1522" s="541" t="s">
        <v>230</v>
      </c>
      <c r="O1522" s="542" t="s">
        <v>671</v>
      </c>
      <c r="P1522" s="537">
        <v>21</v>
      </c>
      <c r="Q1522" s="541" t="s">
        <v>163</v>
      </c>
      <c r="R1522" s="541" t="s">
        <v>235</v>
      </c>
      <c r="S1522" s="543">
        <f>'Report 1'!$BB$18</f>
        <v>0</v>
      </c>
      <c r="T1522" s="544">
        <f>'Report 1'!$BB$41</f>
        <v>0</v>
      </c>
      <c r="U1522" s="545">
        <f>'Report 1'!$BB$127</f>
        <v>0</v>
      </c>
      <c r="AL1522" s="546" t="s">
        <v>669</v>
      </c>
      <c r="AM1522" s="547">
        <v>2</v>
      </c>
      <c r="AN1522" s="547" t="str">
        <f>'Information Input'!$M$14</f>
        <v xml:space="preserve">      -      </v>
      </c>
      <c r="AO1522" s="547" t="s">
        <v>135</v>
      </c>
      <c r="AP1522" s="538">
        <f t="shared" si="250"/>
        <v>43466</v>
      </c>
      <c r="AQ1522" s="538">
        <f t="shared" si="251"/>
        <v>43555</v>
      </c>
      <c r="AR1522" s="538">
        <f>'Information Input'!$H$35</f>
        <v>43555</v>
      </c>
      <c r="AS1522" s="547" t="str">
        <f>'Information Input'!$J$22</f>
        <v>Quarterly</v>
      </c>
      <c r="AT1522" s="538">
        <f>'Information Input'!$H$30</f>
        <v>43555</v>
      </c>
      <c r="AU1522" s="547">
        <f>'Information Input'!$J$18</f>
        <v>2019</v>
      </c>
      <c r="AV1522" s="547" t="s">
        <v>91</v>
      </c>
      <c r="AW1522" s="547" t="s">
        <v>240</v>
      </c>
      <c r="AX1522" s="547" t="s">
        <v>240</v>
      </c>
      <c r="AY1522" s="548" t="s">
        <v>675</v>
      </c>
      <c r="AZ1522" s="547">
        <v>51</v>
      </c>
      <c r="BA1522" s="549" t="s">
        <v>193</v>
      </c>
      <c r="BB1522" s="543" t="s">
        <v>239</v>
      </c>
      <c r="BC1522" s="550">
        <f>'Report 2'!$H373</f>
        <v>0</v>
      </c>
      <c r="BD1522" s="550">
        <f>'Report 2'!$I373</f>
        <v>0</v>
      </c>
      <c r="BE1522" s="550">
        <f>'Report 2'!$J373</f>
        <v>0</v>
      </c>
      <c r="BF1522" s="550">
        <f>'Report 2'!$K373</f>
        <v>0</v>
      </c>
      <c r="BG1522" s="550">
        <f>'Report 2'!$L373</f>
        <v>0</v>
      </c>
      <c r="BH1522" s="550">
        <f>'Report 2'!$M373</f>
        <v>0</v>
      </c>
      <c r="BI1522" s="550">
        <f>'Report 2'!$N373</f>
        <v>0</v>
      </c>
      <c r="CC1522" s="542" t="s">
        <v>669</v>
      </c>
      <c r="CD1522" s="1014" t="s">
        <v>672</v>
      </c>
      <c r="CE1522" s="1014" t="str">
        <f>'Information Input'!$M$14</f>
        <v xml:space="preserve">      -      </v>
      </c>
      <c r="CF1522" s="551" t="s">
        <v>138</v>
      </c>
      <c r="CG1522" s="552">
        <f t="shared" si="248"/>
        <v>43739</v>
      </c>
      <c r="CH1522" s="552">
        <f t="shared" si="249"/>
        <v>43830</v>
      </c>
      <c r="CI1522" s="552">
        <f>'Information Input'!$H$35</f>
        <v>43555</v>
      </c>
      <c r="CJ1522" s="551" t="str">
        <f>'Information Input'!$J$22</f>
        <v>Quarterly</v>
      </c>
      <c r="CK1522" s="552">
        <f>'Information Input'!$H$30</f>
        <v>43555</v>
      </c>
      <c r="CL1522" s="551">
        <f>'Information Input'!$J$18</f>
        <v>2019</v>
      </c>
      <c r="CM1522" s="551" t="s">
        <v>99</v>
      </c>
      <c r="CN1522" s="1014" t="s">
        <v>100</v>
      </c>
      <c r="CO1522" s="542" t="s">
        <v>96</v>
      </c>
      <c r="CP1522" s="542" t="s">
        <v>671</v>
      </c>
      <c r="CQ1522" s="551">
        <v>41</v>
      </c>
      <c r="CR1522" s="542" t="s">
        <v>183</v>
      </c>
      <c r="CS1522" s="542" t="s">
        <v>238</v>
      </c>
      <c r="CT1522" s="1015">
        <f>'Report 1'!$Z$18</f>
        <v>0</v>
      </c>
      <c r="CU1522" s="1016">
        <f>SUMIF('Report 4A'!$G$16:$G$95,$CQ1522,'Report 4A'!$AH$16:$AH$95)</f>
        <v>0</v>
      </c>
      <c r="CV1522" s="1017">
        <f t="shared" ref="CV1522:CV1524" si="257">IF(CT1522&lt;&gt;0,CU1522/CT1522,0)</f>
        <v>0</v>
      </c>
    </row>
    <row r="1523" spans="2:100">
      <c r="B1523" s="535" t="s">
        <v>669</v>
      </c>
      <c r="C1523" s="536">
        <v>1</v>
      </c>
      <c r="D1523" s="537" t="str">
        <f>'Information Input'!$M$14</f>
        <v xml:space="preserve">      -      </v>
      </c>
      <c r="E1523" s="537" t="s">
        <v>136</v>
      </c>
      <c r="F1523" s="538">
        <f t="shared" si="255"/>
        <v>43556</v>
      </c>
      <c r="G1523" s="538">
        <f t="shared" si="256"/>
        <v>43646</v>
      </c>
      <c r="H1523" s="538">
        <f>'Information Input'!$H$35</f>
        <v>43555</v>
      </c>
      <c r="I1523" s="537" t="str">
        <f>'Information Input'!$J$22</f>
        <v>Quarterly</v>
      </c>
      <c r="J1523" s="538">
        <f>'Information Input'!$H$30</f>
        <v>43555</v>
      </c>
      <c r="K1523" s="537">
        <f>'Information Input'!$J$18</f>
        <v>2019</v>
      </c>
      <c r="L1523" s="539" t="s">
        <v>243</v>
      </c>
      <c r="M1523" s="540" t="s">
        <v>230</v>
      </c>
      <c r="N1523" s="541" t="s">
        <v>230</v>
      </c>
      <c r="O1523" s="542" t="s">
        <v>671</v>
      </c>
      <c r="P1523" s="537">
        <v>22</v>
      </c>
      <c r="Q1523" s="541" t="s">
        <v>164</v>
      </c>
      <c r="R1523" s="541" t="s">
        <v>236</v>
      </c>
      <c r="S1523" s="543">
        <f>'Report 1'!$BB$18</f>
        <v>0</v>
      </c>
      <c r="T1523" s="544">
        <f>'Report 1'!$BB$42</f>
        <v>0</v>
      </c>
      <c r="U1523" s="545">
        <f>'Report 1'!$BB$128</f>
        <v>0</v>
      </c>
      <c r="AL1523" s="557" t="s">
        <v>669</v>
      </c>
      <c r="AM1523" s="558">
        <v>2</v>
      </c>
      <c r="AN1523" s="558" t="str">
        <f>'Information Input'!$M$14</f>
        <v xml:space="preserve">      -      </v>
      </c>
      <c r="AO1523" s="558" t="s">
        <v>135</v>
      </c>
      <c r="AP1523" s="559">
        <f t="shared" si="250"/>
        <v>43466</v>
      </c>
      <c r="AQ1523" s="559">
        <f t="shared" si="251"/>
        <v>43555</v>
      </c>
      <c r="AR1523" s="559">
        <f>'Information Input'!$H$35</f>
        <v>43555</v>
      </c>
      <c r="AS1523" s="558" t="str">
        <f>'Information Input'!$J$22</f>
        <v>Quarterly</v>
      </c>
      <c r="AT1523" s="559">
        <f>'Information Input'!$H$30</f>
        <v>43555</v>
      </c>
      <c r="AU1523" s="558">
        <f>'Information Input'!$J$18</f>
        <v>2019</v>
      </c>
      <c r="AV1523" s="558" t="s">
        <v>91</v>
      </c>
      <c r="AW1523" s="558" t="s">
        <v>240</v>
      </c>
      <c r="AX1523" s="558" t="s">
        <v>240</v>
      </c>
      <c r="AY1523" s="572" t="s">
        <v>674</v>
      </c>
      <c r="AZ1523" s="558">
        <v>52</v>
      </c>
      <c r="BA1523" s="557" t="s">
        <v>194</v>
      </c>
      <c r="BB1523" s="560" t="s">
        <v>239</v>
      </c>
      <c r="BC1523" s="569">
        <f>'Report 2'!$H374</f>
        <v>0</v>
      </c>
      <c r="BD1523" s="569">
        <f>'Report 2'!$I374</f>
        <v>0</v>
      </c>
      <c r="BE1523" s="569">
        <f>'Report 2'!$J374</f>
        <v>0</v>
      </c>
      <c r="BF1523" s="569">
        <f>'Report 2'!$K374</f>
        <v>0</v>
      </c>
      <c r="BG1523" s="569">
        <f>'Report 2'!$L374</f>
        <v>0</v>
      </c>
      <c r="BH1523" s="569">
        <f>'Report 2'!$M374</f>
        <v>0</v>
      </c>
      <c r="BI1523" s="569">
        <f>'Report 2'!$N374</f>
        <v>0</v>
      </c>
      <c r="CC1523" s="542" t="s">
        <v>669</v>
      </c>
      <c r="CD1523" s="1014" t="s">
        <v>672</v>
      </c>
      <c r="CE1523" s="1014" t="str">
        <f>'Information Input'!$M$14</f>
        <v xml:space="preserve">      -      </v>
      </c>
      <c r="CF1523" s="551" t="s">
        <v>138</v>
      </c>
      <c r="CG1523" s="552">
        <f t="shared" si="248"/>
        <v>43739</v>
      </c>
      <c r="CH1523" s="552">
        <f t="shared" si="249"/>
        <v>43830</v>
      </c>
      <c r="CI1523" s="552">
        <f>'Information Input'!$H$35</f>
        <v>43555</v>
      </c>
      <c r="CJ1523" s="551" t="str">
        <f>'Information Input'!$J$22</f>
        <v>Quarterly</v>
      </c>
      <c r="CK1523" s="552">
        <f>'Information Input'!$H$30</f>
        <v>43555</v>
      </c>
      <c r="CL1523" s="551">
        <f>'Information Input'!$J$18</f>
        <v>2019</v>
      </c>
      <c r="CM1523" s="1018" t="s">
        <v>99</v>
      </c>
      <c r="CN1523" s="1014" t="s">
        <v>100</v>
      </c>
      <c r="CO1523" s="542" t="s">
        <v>96</v>
      </c>
      <c r="CP1523" s="542" t="s">
        <v>671</v>
      </c>
      <c r="CQ1523" s="551">
        <v>42</v>
      </c>
      <c r="CR1523" s="542" t="s">
        <v>184</v>
      </c>
      <c r="CS1523" s="542" t="s">
        <v>233</v>
      </c>
      <c r="CT1523" s="1015">
        <f>'Report 1'!$Z$18</f>
        <v>0</v>
      </c>
      <c r="CU1523" s="1016">
        <f>SUMIF('Report 4A'!$G$16:$G$95,$CQ1523,'Report 4A'!$AH$16:$AH$95)</f>
        <v>0</v>
      </c>
      <c r="CV1523" s="1017">
        <f t="shared" si="257"/>
        <v>0</v>
      </c>
    </row>
    <row r="1524" spans="2:100">
      <c r="B1524" s="535" t="s">
        <v>669</v>
      </c>
      <c r="C1524" s="536">
        <v>1</v>
      </c>
      <c r="D1524" s="537" t="str">
        <f>'Information Input'!$M$14</f>
        <v xml:space="preserve">      -      </v>
      </c>
      <c r="E1524" s="537" t="s">
        <v>136</v>
      </c>
      <c r="F1524" s="538">
        <f t="shared" si="255"/>
        <v>43556</v>
      </c>
      <c r="G1524" s="538">
        <f t="shared" si="256"/>
        <v>43646</v>
      </c>
      <c r="H1524" s="538">
        <f>'Information Input'!$H$35</f>
        <v>43555</v>
      </c>
      <c r="I1524" s="537" t="str">
        <f>'Information Input'!$J$22</f>
        <v>Quarterly</v>
      </c>
      <c r="J1524" s="538">
        <f>'Information Input'!$H$30</f>
        <v>43555</v>
      </c>
      <c r="K1524" s="537">
        <f>'Information Input'!$J$18</f>
        <v>2019</v>
      </c>
      <c r="L1524" s="539" t="s">
        <v>243</v>
      </c>
      <c r="M1524" s="540" t="s">
        <v>230</v>
      </c>
      <c r="N1524" s="541" t="s">
        <v>230</v>
      </c>
      <c r="O1524" s="542" t="s">
        <v>671</v>
      </c>
      <c r="P1524" s="537">
        <v>23</v>
      </c>
      <c r="Q1524" s="541" t="s">
        <v>165</v>
      </c>
      <c r="R1524" s="541" t="s">
        <v>236</v>
      </c>
      <c r="S1524" s="543">
        <f>'Report 1'!$BB$18</f>
        <v>0</v>
      </c>
      <c r="T1524" s="544">
        <f>'Report 1'!$BB$43</f>
        <v>0</v>
      </c>
      <c r="U1524" s="545">
        <f>'Report 1'!$BB$129</f>
        <v>0</v>
      </c>
      <c r="AL1524" s="522" t="s">
        <v>669</v>
      </c>
      <c r="AM1524" s="517">
        <v>2</v>
      </c>
      <c r="AN1524" s="517" t="str">
        <f>'Information Input'!$M$14</f>
        <v xml:space="preserve">      -      </v>
      </c>
      <c r="AO1524" s="517" t="s">
        <v>136</v>
      </c>
      <c r="AP1524" s="518">
        <f>DATE(AU1524,4,1)</f>
        <v>43556</v>
      </c>
      <c r="AQ1524" s="518">
        <f t="shared" ref="AQ1524:AQ1565" si="258">DATE(AU1524,6,30)</f>
        <v>43646</v>
      </c>
      <c r="AR1524" s="519">
        <f>'Information Input'!$H$35</f>
        <v>43555</v>
      </c>
      <c r="AS1524" s="517" t="str">
        <f>'Information Input'!$J$22</f>
        <v>Quarterly</v>
      </c>
      <c r="AT1524" s="519">
        <f>'Information Input'!$H$30</f>
        <v>43555</v>
      </c>
      <c r="AU1524" s="517">
        <f>'Information Input'!$J$18</f>
        <v>2019</v>
      </c>
      <c r="AV1524" s="517" t="s">
        <v>91</v>
      </c>
      <c r="AW1524" s="517" t="s">
        <v>240</v>
      </c>
      <c r="AX1524" s="528" t="s">
        <v>240</v>
      </c>
      <c r="AY1524" s="529" t="s">
        <v>671</v>
      </c>
      <c r="AZ1524" s="528">
        <v>11</v>
      </c>
      <c r="BA1524" s="530" t="s">
        <v>153</v>
      </c>
      <c r="BB1524" s="524" t="s">
        <v>231</v>
      </c>
      <c r="BC1524" s="531">
        <f>'Report 2'!$O333</f>
        <v>0</v>
      </c>
      <c r="BD1524" s="531">
        <f>'Report 2'!$P333</f>
        <v>0</v>
      </c>
      <c r="BE1524" s="531">
        <f>'Report 2'!$Q333</f>
        <v>0</v>
      </c>
      <c r="BF1524" s="531">
        <f>'Report 2'!$R333</f>
        <v>0</v>
      </c>
      <c r="BG1524" s="531">
        <f>'Report 2'!$S333</f>
        <v>0</v>
      </c>
      <c r="BH1524" s="531">
        <f>'Report 2'!$T333</f>
        <v>0</v>
      </c>
      <c r="BI1524" s="531">
        <f>'Report 2'!$U333</f>
        <v>0</v>
      </c>
      <c r="CC1524" s="542" t="s">
        <v>669</v>
      </c>
      <c r="CD1524" s="1014" t="s">
        <v>672</v>
      </c>
      <c r="CE1524" s="1014" t="str">
        <f>'Information Input'!$M$14</f>
        <v xml:space="preserve">      -      </v>
      </c>
      <c r="CF1524" s="551" t="s">
        <v>138</v>
      </c>
      <c r="CG1524" s="552">
        <f t="shared" ref="CG1524:CG1587" si="259">DATE(CL1524,10,1)</f>
        <v>43739</v>
      </c>
      <c r="CH1524" s="552">
        <f t="shared" ref="CH1524:CH1587" si="260">DATE(CL1524,12,31)</f>
        <v>43830</v>
      </c>
      <c r="CI1524" s="552">
        <f>'Information Input'!$H$35</f>
        <v>43555</v>
      </c>
      <c r="CJ1524" s="551" t="str">
        <f>'Information Input'!$J$22</f>
        <v>Quarterly</v>
      </c>
      <c r="CK1524" s="552">
        <f>'Information Input'!$H$30</f>
        <v>43555</v>
      </c>
      <c r="CL1524" s="551">
        <f>'Information Input'!$J$18</f>
        <v>2019</v>
      </c>
      <c r="CM1524" s="1018" t="s">
        <v>99</v>
      </c>
      <c r="CN1524" s="1014" t="s">
        <v>100</v>
      </c>
      <c r="CO1524" s="542" t="s">
        <v>96</v>
      </c>
      <c r="CP1524" s="542" t="s">
        <v>671</v>
      </c>
      <c r="CQ1524" s="551">
        <v>43</v>
      </c>
      <c r="CR1524" s="542" t="s">
        <v>185</v>
      </c>
      <c r="CS1524" s="542" t="s">
        <v>233</v>
      </c>
      <c r="CT1524" s="1015">
        <f>'Report 1'!$Z$18</f>
        <v>0</v>
      </c>
      <c r="CU1524" s="1016">
        <f>SUMIF('Report 4A'!$G$16:$G$95,$CQ1524,'Report 4A'!$AH$16:$AH$95)</f>
        <v>0</v>
      </c>
      <c r="CV1524" s="1017">
        <f t="shared" si="257"/>
        <v>0</v>
      </c>
    </row>
    <row r="1525" spans="2:100">
      <c r="B1525" s="535" t="s">
        <v>669</v>
      </c>
      <c r="C1525" s="536">
        <v>1</v>
      </c>
      <c r="D1525" s="537" t="str">
        <f>'Information Input'!$M$14</f>
        <v xml:space="preserve">      -      </v>
      </c>
      <c r="E1525" s="537" t="s">
        <v>136</v>
      </c>
      <c r="F1525" s="538">
        <f t="shared" si="255"/>
        <v>43556</v>
      </c>
      <c r="G1525" s="538">
        <f t="shared" si="256"/>
        <v>43646</v>
      </c>
      <c r="H1525" s="538">
        <f>'Information Input'!$H$35</f>
        <v>43555</v>
      </c>
      <c r="I1525" s="537" t="str">
        <f>'Information Input'!$J$22</f>
        <v>Quarterly</v>
      </c>
      <c r="J1525" s="538">
        <f>'Information Input'!$H$30</f>
        <v>43555</v>
      </c>
      <c r="K1525" s="537">
        <f>'Information Input'!$J$18</f>
        <v>2019</v>
      </c>
      <c r="L1525" s="539" t="s">
        <v>243</v>
      </c>
      <c r="M1525" s="540" t="s">
        <v>230</v>
      </c>
      <c r="N1525" s="541" t="s">
        <v>230</v>
      </c>
      <c r="O1525" s="542" t="s">
        <v>671</v>
      </c>
      <c r="P1525" s="537">
        <v>24</v>
      </c>
      <c r="Q1525" s="541" t="s">
        <v>166</v>
      </c>
      <c r="R1525" s="541" t="s">
        <v>233</v>
      </c>
      <c r="S1525" s="543">
        <f>'Report 1'!$BB$18</f>
        <v>0</v>
      </c>
      <c r="T1525" s="544">
        <f>'Report 1'!$BB$44</f>
        <v>0</v>
      </c>
      <c r="U1525" s="545">
        <f>'Report 1'!$BB$130</f>
        <v>0</v>
      </c>
      <c r="AL1525" s="546" t="s">
        <v>669</v>
      </c>
      <c r="AM1525" s="547">
        <v>2</v>
      </c>
      <c r="AN1525" s="547" t="str">
        <f>'Information Input'!$M$14</f>
        <v xml:space="preserve">      -      </v>
      </c>
      <c r="AO1525" s="547" t="s">
        <v>136</v>
      </c>
      <c r="AP1525" s="538">
        <f t="shared" ref="AP1525:AP1565" si="261">DATE(AU1525,4,1)</f>
        <v>43556</v>
      </c>
      <c r="AQ1525" s="538">
        <f t="shared" si="258"/>
        <v>43646</v>
      </c>
      <c r="AR1525" s="538">
        <f>'Information Input'!$H$35</f>
        <v>43555</v>
      </c>
      <c r="AS1525" s="547" t="str">
        <f>'Information Input'!$J$22</f>
        <v>Quarterly</v>
      </c>
      <c r="AT1525" s="538">
        <f>'Information Input'!$H$30</f>
        <v>43555</v>
      </c>
      <c r="AU1525" s="547">
        <f>'Information Input'!$J$18</f>
        <v>2019</v>
      </c>
      <c r="AV1525" s="547" t="s">
        <v>91</v>
      </c>
      <c r="AW1525" s="547" t="s">
        <v>240</v>
      </c>
      <c r="AX1525" s="547" t="s">
        <v>240</v>
      </c>
      <c r="AY1525" s="548" t="s">
        <v>671</v>
      </c>
      <c r="AZ1525" s="547">
        <v>12</v>
      </c>
      <c r="BA1525" s="549" t="s">
        <v>154</v>
      </c>
      <c r="BB1525" s="543" t="s">
        <v>231</v>
      </c>
      <c r="BC1525" s="550">
        <f>'Report 2'!$O334</f>
        <v>0</v>
      </c>
      <c r="BD1525" s="550">
        <f>'Report 2'!$P334</f>
        <v>0</v>
      </c>
      <c r="BE1525" s="550">
        <f>'Report 2'!$Q334</f>
        <v>0</v>
      </c>
      <c r="BF1525" s="550">
        <f>'Report 2'!$R334</f>
        <v>0</v>
      </c>
      <c r="BG1525" s="550">
        <f>'Report 2'!$S334</f>
        <v>0</v>
      </c>
      <c r="BH1525" s="550">
        <f>'Report 2'!$T334</f>
        <v>0</v>
      </c>
      <c r="BI1525" s="550">
        <f>'Report 2'!$U334</f>
        <v>0</v>
      </c>
      <c r="CC1525" s="542" t="s">
        <v>669</v>
      </c>
      <c r="CD1525" s="1014" t="s">
        <v>672</v>
      </c>
      <c r="CE1525" s="1014" t="str">
        <f>'Information Input'!$M$14</f>
        <v xml:space="preserve">      -      </v>
      </c>
      <c r="CF1525" s="551" t="s">
        <v>138</v>
      </c>
      <c r="CG1525" s="552">
        <f t="shared" si="259"/>
        <v>43739</v>
      </c>
      <c r="CH1525" s="552">
        <f t="shared" si="260"/>
        <v>43830</v>
      </c>
      <c r="CI1525" s="552">
        <f>'Information Input'!$H$35</f>
        <v>43555</v>
      </c>
      <c r="CJ1525" s="551" t="str">
        <f>'Information Input'!$J$22</f>
        <v>Quarterly</v>
      </c>
      <c r="CK1525" s="552">
        <f>'Information Input'!$H$30</f>
        <v>43555</v>
      </c>
      <c r="CL1525" s="551">
        <f>'Information Input'!$J$18</f>
        <v>2019</v>
      </c>
      <c r="CM1525" s="551" t="s">
        <v>99</v>
      </c>
      <c r="CN1525" s="1014" t="s">
        <v>100</v>
      </c>
      <c r="CO1525" s="542" t="s">
        <v>96</v>
      </c>
      <c r="CP1525" s="542" t="s">
        <v>675</v>
      </c>
      <c r="CQ1525" s="551">
        <v>45</v>
      </c>
      <c r="CR1525" s="542" t="s">
        <v>187</v>
      </c>
      <c r="CS1525" s="542" t="s">
        <v>239</v>
      </c>
      <c r="CT1525" s="1015">
        <f>'Report 1'!$Z$18</f>
        <v>0</v>
      </c>
      <c r="CU1525" s="1016">
        <f>SUMIF('Report 4A'!$G$16:$G$95,$CQ1525,'Report 4A'!$AH$16:$AH$95)</f>
        <v>0</v>
      </c>
      <c r="CV1525" s="1017">
        <f t="shared" si="254"/>
        <v>0</v>
      </c>
    </row>
    <row r="1526" spans="2:100">
      <c r="B1526" s="535" t="s">
        <v>669</v>
      </c>
      <c r="C1526" s="536">
        <v>1</v>
      </c>
      <c r="D1526" s="537" t="str">
        <f>'Information Input'!$M$14</f>
        <v xml:space="preserve">      -      </v>
      </c>
      <c r="E1526" s="537" t="s">
        <v>136</v>
      </c>
      <c r="F1526" s="538">
        <f t="shared" si="255"/>
        <v>43556</v>
      </c>
      <c r="G1526" s="538">
        <f t="shared" si="256"/>
        <v>43646</v>
      </c>
      <c r="H1526" s="538">
        <f>'Information Input'!$H$35</f>
        <v>43555</v>
      </c>
      <c r="I1526" s="537" t="str">
        <f>'Information Input'!$J$22</f>
        <v>Quarterly</v>
      </c>
      <c r="J1526" s="538">
        <f>'Information Input'!$H$30</f>
        <v>43555</v>
      </c>
      <c r="K1526" s="537">
        <f>'Information Input'!$J$18</f>
        <v>2019</v>
      </c>
      <c r="L1526" s="539" t="s">
        <v>243</v>
      </c>
      <c r="M1526" s="540" t="s">
        <v>230</v>
      </c>
      <c r="N1526" s="541" t="s">
        <v>230</v>
      </c>
      <c r="O1526" s="542" t="s">
        <v>671</v>
      </c>
      <c r="P1526" s="537">
        <v>25</v>
      </c>
      <c r="Q1526" s="541" t="s">
        <v>167</v>
      </c>
      <c r="R1526" s="541" t="s">
        <v>233</v>
      </c>
      <c r="S1526" s="543">
        <f>'Report 1'!$BB$18</f>
        <v>0</v>
      </c>
      <c r="T1526" s="544">
        <f>'Report 1'!$BB$45</f>
        <v>0</v>
      </c>
      <c r="U1526" s="545">
        <f>'Report 1'!$BB$131</f>
        <v>0</v>
      </c>
      <c r="AL1526" s="546" t="s">
        <v>669</v>
      </c>
      <c r="AM1526" s="547">
        <v>2</v>
      </c>
      <c r="AN1526" s="547" t="str">
        <f>'Information Input'!$M$14</f>
        <v xml:space="preserve">      -      </v>
      </c>
      <c r="AO1526" s="547" t="s">
        <v>136</v>
      </c>
      <c r="AP1526" s="538">
        <f t="shared" si="261"/>
        <v>43556</v>
      </c>
      <c r="AQ1526" s="538">
        <f t="shared" si="258"/>
        <v>43646</v>
      </c>
      <c r="AR1526" s="538">
        <f>'Information Input'!$H$35</f>
        <v>43555</v>
      </c>
      <c r="AS1526" s="547" t="str">
        <f>'Information Input'!$J$22</f>
        <v>Quarterly</v>
      </c>
      <c r="AT1526" s="538">
        <f>'Information Input'!$H$30</f>
        <v>43555</v>
      </c>
      <c r="AU1526" s="547">
        <f>'Information Input'!$J$18</f>
        <v>2019</v>
      </c>
      <c r="AV1526" s="547" t="s">
        <v>91</v>
      </c>
      <c r="AW1526" s="547" t="s">
        <v>240</v>
      </c>
      <c r="AX1526" s="547" t="s">
        <v>240</v>
      </c>
      <c r="AY1526" s="548" t="s">
        <v>671</v>
      </c>
      <c r="AZ1526" s="547">
        <v>13</v>
      </c>
      <c r="BA1526" s="549" t="s">
        <v>155</v>
      </c>
      <c r="BB1526" s="543" t="s">
        <v>232</v>
      </c>
      <c r="BC1526" s="550">
        <f>'Report 2'!$O335</f>
        <v>0</v>
      </c>
      <c r="BD1526" s="550">
        <f>'Report 2'!$P335</f>
        <v>0</v>
      </c>
      <c r="BE1526" s="550">
        <f>'Report 2'!$Q335</f>
        <v>0</v>
      </c>
      <c r="BF1526" s="550">
        <f>'Report 2'!$R335</f>
        <v>0</v>
      </c>
      <c r="BG1526" s="550">
        <f>'Report 2'!$S335</f>
        <v>0</v>
      </c>
      <c r="BH1526" s="550">
        <f>'Report 2'!$T335</f>
        <v>0</v>
      </c>
      <c r="BI1526" s="550">
        <f>'Report 2'!$U335</f>
        <v>0</v>
      </c>
      <c r="CC1526" s="542" t="s">
        <v>669</v>
      </c>
      <c r="CD1526" s="1014" t="s">
        <v>672</v>
      </c>
      <c r="CE1526" s="1014" t="str">
        <f>'Information Input'!$M$14</f>
        <v xml:space="preserve">      -      </v>
      </c>
      <c r="CF1526" s="551" t="s">
        <v>138</v>
      </c>
      <c r="CG1526" s="552">
        <f t="shared" si="259"/>
        <v>43739</v>
      </c>
      <c r="CH1526" s="552">
        <f t="shared" si="260"/>
        <v>43830</v>
      </c>
      <c r="CI1526" s="552">
        <f>'Information Input'!$H$35</f>
        <v>43555</v>
      </c>
      <c r="CJ1526" s="551" t="str">
        <f>'Information Input'!$J$22</f>
        <v>Quarterly</v>
      </c>
      <c r="CK1526" s="552">
        <f>'Information Input'!$H$30</f>
        <v>43555</v>
      </c>
      <c r="CL1526" s="551">
        <f>'Information Input'!$J$18</f>
        <v>2019</v>
      </c>
      <c r="CM1526" s="551" t="s">
        <v>99</v>
      </c>
      <c r="CN1526" s="1014" t="s">
        <v>100</v>
      </c>
      <c r="CO1526" s="542" t="s">
        <v>96</v>
      </c>
      <c r="CP1526" s="542" t="s">
        <v>675</v>
      </c>
      <c r="CQ1526" s="551">
        <v>46</v>
      </c>
      <c r="CR1526" s="542" t="s">
        <v>188</v>
      </c>
      <c r="CS1526" s="542" t="s">
        <v>239</v>
      </c>
      <c r="CT1526" s="1015">
        <f>'Report 1'!$Z$18</f>
        <v>0</v>
      </c>
      <c r="CU1526" s="1016">
        <f>SUMIF('Report 4A'!$G$16:$G$95,$CQ1526,'Report 4A'!$AH$16:$AH$95)</f>
        <v>0</v>
      </c>
      <c r="CV1526" s="1017">
        <f t="shared" si="254"/>
        <v>0</v>
      </c>
    </row>
    <row r="1527" spans="2:100">
      <c r="B1527" s="535" t="s">
        <v>669</v>
      </c>
      <c r="C1527" s="536">
        <v>1</v>
      </c>
      <c r="D1527" s="537" t="str">
        <f>'Information Input'!$M$14</f>
        <v xml:space="preserve">      -      </v>
      </c>
      <c r="E1527" s="537" t="s">
        <v>136</v>
      </c>
      <c r="F1527" s="538">
        <f t="shared" si="255"/>
        <v>43556</v>
      </c>
      <c r="G1527" s="538">
        <f t="shared" si="256"/>
        <v>43646</v>
      </c>
      <c r="H1527" s="538">
        <f>'Information Input'!$H$35</f>
        <v>43555</v>
      </c>
      <c r="I1527" s="537" t="str">
        <f>'Information Input'!$J$22</f>
        <v>Quarterly</v>
      </c>
      <c r="J1527" s="538">
        <f>'Information Input'!$H$30</f>
        <v>43555</v>
      </c>
      <c r="K1527" s="537">
        <f>'Information Input'!$J$18</f>
        <v>2019</v>
      </c>
      <c r="L1527" s="539" t="s">
        <v>243</v>
      </c>
      <c r="M1527" s="540" t="s">
        <v>230</v>
      </c>
      <c r="N1527" s="541" t="s">
        <v>230</v>
      </c>
      <c r="O1527" s="542" t="s">
        <v>671</v>
      </c>
      <c r="P1527" s="537">
        <v>26</v>
      </c>
      <c r="Q1527" s="541" t="s">
        <v>168</v>
      </c>
      <c r="R1527" s="541" t="s">
        <v>237</v>
      </c>
      <c r="S1527" s="543">
        <f>'Report 1'!$BB$18</f>
        <v>0</v>
      </c>
      <c r="T1527" s="544">
        <f>'Report 1'!$BB$46</f>
        <v>0</v>
      </c>
      <c r="U1527" s="545">
        <f>'Report 1'!$BB$132</f>
        <v>0</v>
      </c>
      <c r="AL1527" s="546" t="s">
        <v>669</v>
      </c>
      <c r="AM1527" s="547">
        <v>2</v>
      </c>
      <c r="AN1527" s="547" t="str">
        <f>'Information Input'!$M$14</f>
        <v xml:space="preserve">      -      </v>
      </c>
      <c r="AO1527" s="547" t="s">
        <v>136</v>
      </c>
      <c r="AP1527" s="538">
        <f t="shared" si="261"/>
        <v>43556</v>
      </c>
      <c r="AQ1527" s="538">
        <f t="shared" si="258"/>
        <v>43646</v>
      </c>
      <c r="AR1527" s="538">
        <f>'Information Input'!$H$35</f>
        <v>43555</v>
      </c>
      <c r="AS1527" s="547" t="str">
        <f>'Information Input'!$J$22</f>
        <v>Quarterly</v>
      </c>
      <c r="AT1527" s="538">
        <f>'Information Input'!$H$30</f>
        <v>43555</v>
      </c>
      <c r="AU1527" s="547">
        <f>'Information Input'!$J$18</f>
        <v>2019</v>
      </c>
      <c r="AV1527" s="547" t="s">
        <v>91</v>
      </c>
      <c r="AW1527" s="547" t="s">
        <v>240</v>
      </c>
      <c r="AX1527" s="547" t="s">
        <v>240</v>
      </c>
      <c r="AY1527" s="548" t="s">
        <v>671</v>
      </c>
      <c r="AZ1527" s="547">
        <v>14</v>
      </c>
      <c r="BA1527" s="549" t="s">
        <v>156</v>
      </c>
      <c r="BB1527" s="543" t="s">
        <v>233</v>
      </c>
      <c r="BC1527" s="550">
        <f>'Report 2'!$O336</f>
        <v>0</v>
      </c>
      <c r="BD1527" s="550">
        <f>'Report 2'!$P336</f>
        <v>0</v>
      </c>
      <c r="BE1527" s="550">
        <f>'Report 2'!$Q336</f>
        <v>0</v>
      </c>
      <c r="BF1527" s="550">
        <f>'Report 2'!$R336</f>
        <v>0</v>
      </c>
      <c r="BG1527" s="550">
        <f>'Report 2'!$S336</f>
        <v>0</v>
      </c>
      <c r="BH1527" s="550">
        <f>'Report 2'!$T336</f>
        <v>0</v>
      </c>
      <c r="BI1527" s="550">
        <f>'Report 2'!$U336</f>
        <v>0</v>
      </c>
      <c r="CC1527" s="542" t="s">
        <v>669</v>
      </c>
      <c r="CD1527" s="1014" t="s">
        <v>672</v>
      </c>
      <c r="CE1527" s="1014" t="str">
        <f>'Information Input'!$M$14</f>
        <v xml:space="preserve">      -      </v>
      </c>
      <c r="CF1527" s="551" t="s">
        <v>138</v>
      </c>
      <c r="CG1527" s="552">
        <f t="shared" si="259"/>
        <v>43739</v>
      </c>
      <c r="CH1527" s="552">
        <f t="shared" si="260"/>
        <v>43830</v>
      </c>
      <c r="CI1527" s="552">
        <f>'Information Input'!$H$35</f>
        <v>43555</v>
      </c>
      <c r="CJ1527" s="551" t="str">
        <f>'Information Input'!$J$22</f>
        <v>Quarterly</v>
      </c>
      <c r="CK1527" s="552">
        <f>'Information Input'!$H$30</f>
        <v>43555</v>
      </c>
      <c r="CL1527" s="551">
        <f>'Information Input'!$J$18</f>
        <v>2019</v>
      </c>
      <c r="CM1527" s="551" t="s">
        <v>99</v>
      </c>
      <c r="CN1527" s="1014" t="s">
        <v>100</v>
      </c>
      <c r="CO1527" s="542" t="s">
        <v>96</v>
      </c>
      <c r="CP1527" s="542" t="s">
        <v>675</v>
      </c>
      <c r="CQ1527" s="551">
        <v>47</v>
      </c>
      <c r="CR1527" s="542" t="s">
        <v>189</v>
      </c>
      <c r="CS1527" s="542" t="s">
        <v>239</v>
      </c>
      <c r="CT1527" s="1015">
        <f>'Report 1'!$Z$18</f>
        <v>0</v>
      </c>
      <c r="CU1527" s="1016">
        <f>SUMIF('Report 4A'!$G$16:$G$95,$CQ1527,'Report 4A'!$AH$16:$AH$95)</f>
        <v>0</v>
      </c>
      <c r="CV1527" s="1017">
        <f t="shared" si="254"/>
        <v>0</v>
      </c>
    </row>
    <row r="1528" spans="2:100">
      <c r="B1528" s="535" t="s">
        <v>669</v>
      </c>
      <c r="C1528" s="536">
        <v>1</v>
      </c>
      <c r="D1528" s="537" t="str">
        <f>'Information Input'!$M$14</f>
        <v xml:space="preserve">      -      </v>
      </c>
      <c r="E1528" s="537" t="s">
        <v>136</v>
      </c>
      <c r="F1528" s="538">
        <f t="shared" si="255"/>
        <v>43556</v>
      </c>
      <c r="G1528" s="538">
        <f t="shared" si="256"/>
        <v>43646</v>
      </c>
      <c r="H1528" s="538">
        <f>'Information Input'!$H$35</f>
        <v>43555</v>
      </c>
      <c r="I1528" s="537" t="str">
        <f>'Information Input'!$J$22</f>
        <v>Quarterly</v>
      </c>
      <c r="J1528" s="538">
        <f>'Information Input'!$H$30</f>
        <v>43555</v>
      </c>
      <c r="K1528" s="537">
        <f>'Information Input'!$J$18</f>
        <v>2019</v>
      </c>
      <c r="L1528" s="539" t="s">
        <v>243</v>
      </c>
      <c r="M1528" s="540" t="s">
        <v>230</v>
      </c>
      <c r="N1528" s="541" t="s">
        <v>230</v>
      </c>
      <c r="O1528" s="542" t="s">
        <v>671</v>
      </c>
      <c r="P1528" s="537">
        <v>27</v>
      </c>
      <c r="Q1528" s="541" t="s">
        <v>169</v>
      </c>
      <c r="R1528" s="541" t="s">
        <v>235</v>
      </c>
      <c r="S1528" s="543">
        <f>'Report 1'!$BB$18</f>
        <v>0</v>
      </c>
      <c r="T1528" s="544">
        <f>'Report 1'!$BB$47</f>
        <v>0</v>
      </c>
      <c r="U1528" s="545">
        <f>'Report 1'!$BB$133</f>
        <v>0</v>
      </c>
      <c r="AL1528" s="546" t="s">
        <v>669</v>
      </c>
      <c r="AM1528" s="547">
        <v>2</v>
      </c>
      <c r="AN1528" s="547" t="str">
        <f>'Information Input'!$M$14</f>
        <v xml:space="preserve">      -      </v>
      </c>
      <c r="AO1528" s="547" t="s">
        <v>136</v>
      </c>
      <c r="AP1528" s="538">
        <f t="shared" si="261"/>
        <v>43556</v>
      </c>
      <c r="AQ1528" s="538">
        <f t="shared" si="258"/>
        <v>43646</v>
      </c>
      <c r="AR1528" s="538">
        <f>'Information Input'!$H$35</f>
        <v>43555</v>
      </c>
      <c r="AS1528" s="547" t="str">
        <f>'Information Input'!$J$22</f>
        <v>Quarterly</v>
      </c>
      <c r="AT1528" s="538">
        <f>'Information Input'!$H$30</f>
        <v>43555</v>
      </c>
      <c r="AU1528" s="547">
        <f>'Information Input'!$J$18</f>
        <v>2019</v>
      </c>
      <c r="AV1528" s="547" t="s">
        <v>91</v>
      </c>
      <c r="AW1528" s="547" t="s">
        <v>240</v>
      </c>
      <c r="AX1528" s="547" t="s">
        <v>240</v>
      </c>
      <c r="AY1528" s="548" t="s">
        <v>671</v>
      </c>
      <c r="AZ1528" s="547">
        <v>15</v>
      </c>
      <c r="BA1528" s="549" t="s">
        <v>157</v>
      </c>
      <c r="BB1528" s="543" t="s">
        <v>234</v>
      </c>
      <c r="BC1528" s="550">
        <f>'Report 2'!$O337</f>
        <v>0</v>
      </c>
      <c r="BD1528" s="550">
        <f>'Report 2'!$P337</f>
        <v>0</v>
      </c>
      <c r="BE1528" s="550">
        <f>'Report 2'!$Q337</f>
        <v>0</v>
      </c>
      <c r="BF1528" s="550">
        <f>'Report 2'!$R337</f>
        <v>0</v>
      </c>
      <c r="BG1528" s="550">
        <f>'Report 2'!$S337</f>
        <v>0</v>
      </c>
      <c r="BH1528" s="550">
        <f>'Report 2'!$T337</f>
        <v>0</v>
      </c>
      <c r="BI1528" s="550">
        <f>'Report 2'!$U337</f>
        <v>0</v>
      </c>
      <c r="CC1528" s="542" t="s">
        <v>669</v>
      </c>
      <c r="CD1528" s="1014" t="s">
        <v>672</v>
      </c>
      <c r="CE1528" s="1014" t="str">
        <f>'Information Input'!$M$14</f>
        <v xml:space="preserve">      -      </v>
      </c>
      <c r="CF1528" s="551" t="s">
        <v>138</v>
      </c>
      <c r="CG1528" s="552">
        <f t="shared" si="259"/>
        <v>43739</v>
      </c>
      <c r="CH1528" s="552">
        <f t="shared" si="260"/>
        <v>43830</v>
      </c>
      <c r="CI1528" s="552">
        <f>'Information Input'!$H$35</f>
        <v>43555</v>
      </c>
      <c r="CJ1528" s="551" t="str">
        <f>'Information Input'!$J$22</f>
        <v>Quarterly</v>
      </c>
      <c r="CK1528" s="552">
        <f>'Information Input'!$H$30</f>
        <v>43555</v>
      </c>
      <c r="CL1528" s="551">
        <f>'Information Input'!$J$18</f>
        <v>2019</v>
      </c>
      <c r="CM1528" s="551" t="s">
        <v>99</v>
      </c>
      <c r="CN1528" s="1014" t="s">
        <v>100</v>
      </c>
      <c r="CO1528" s="542" t="s">
        <v>96</v>
      </c>
      <c r="CP1528" s="542" t="s">
        <v>675</v>
      </c>
      <c r="CQ1528" s="551">
        <v>48</v>
      </c>
      <c r="CR1528" s="542" t="s">
        <v>190</v>
      </c>
      <c r="CS1528" s="542" t="s">
        <v>239</v>
      </c>
      <c r="CT1528" s="1015">
        <f>'Report 1'!$Z$18</f>
        <v>0</v>
      </c>
      <c r="CU1528" s="1016">
        <f>SUMIF('Report 4A'!$G$16:$G$95,$CQ1528,'Report 4A'!$AH$16:$AH$95)</f>
        <v>0</v>
      </c>
      <c r="CV1528" s="1017">
        <f t="shared" si="254"/>
        <v>0</v>
      </c>
    </row>
    <row r="1529" spans="2:100">
      <c r="B1529" s="535" t="s">
        <v>669</v>
      </c>
      <c r="C1529" s="536">
        <v>1</v>
      </c>
      <c r="D1529" s="537" t="str">
        <f>'Information Input'!$M$14</f>
        <v xml:space="preserve">      -      </v>
      </c>
      <c r="E1529" s="537" t="s">
        <v>136</v>
      </c>
      <c r="F1529" s="538">
        <f t="shared" si="255"/>
        <v>43556</v>
      </c>
      <c r="G1529" s="538">
        <f t="shared" si="256"/>
        <v>43646</v>
      </c>
      <c r="H1529" s="538">
        <f>'Information Input'!$H$35</f>
        <v>43555</v>
      </c>
      <c r="I1529" s="537" t="str">
        <f>'Information Input'!$J$22</f>
        <v>Quarterly</v>
      </c>
      <c r="J1529" s="538">
        <f>'Information Input'!$H$30</f>
        <v>43555</v>
      </c>
      <c r="K1529" s="537">
        <f>'Information Input'!$J$18</f>
        <v>2019</v>
      </c>
      <c r="L1529" s="539" t="s">
        <v>243</v>
      </c>
      <c r="M1529" s="540" t="s">
        <v>230</v>
      </c>
      <c r="N1529" s="541" t="s">
        <v>230</v>
      </c>
      <c r="O1529" s="542" t="s">
        <v>671</v>
      </c>
      <c r="P1529" s="537">
        <v>28</v>
      </c>
      <c r="Q1529" s="541" t="s">
        <v>170</v>
      </c>
      <c r="R1529" s="541" t="s">
        <v>235</v>
      </c>
      <c r="S1529" s="543">
        <f>'Report 1'!$BB$18</f>
        <v>0</v>
      </c>
      <c r="T1529" s="544">
        <f>'Report 1'!$BB$48</f>
        <v>0</v>
      </c>
      <c r="U1529" s="545">
        <f>'Report 1'!$BB$134</f>
        <v>0</v>
      </c>
      <c r="AL1529" s="546" t="s">
        <v>669</v>
      </c>
      <c r="AM1529" s="547">
        <v>2</v>
      </c>
      <c r="AN1529" s="547" t="str">
        <f>'Information Input'!$M$14</f>
        <v xml:space="preserve">      -      </v>
      </c>
      <c r="AO1529" s="547" t="s">
        <v>136</v>
      </c>
      <c r="AP1529" s="538">
        <f t="shared" si="261"/>
        <v>43556</v>
      </c>
      <c r="AQ1529" s="538">
        <f t="shared" si="258"/>
        <v>43646</v>
      </c>
      <c r="AR1529" s="538">
        <f>'Information Input'!$H$35</f>
        <v>43555</v>
      </c>
      <c r="AS1529" s="547" t="str">
        <f>'Information Input'!$J$22</f>
        <v>Quarterly</v>
      </c>
      <c r="AT1529" s="538">
        <f>'Information Input'!$H$30</f>
        <v>43555</v>
      </c>
      <c r="AU1529" s="547">
        <f>'Information Input'!$J$18</f>
        <v>2019</v>
      </c>
      <c r="AV1529" s="547" t="s">
        <v>91</v>
      </c>
      <c r="AW1529" s="547" t="s">
        <v>240</v>
      </c>
      <c r="AX1529" s="547" t="s">
        <v>240</v>
      </c>
      <c r="AY1529" s="548" t="s">
        <v>671</v>
      </c>
      <c r="AZ1529" s="547">
        <v>16</v>
      </c>
      <c r="BA1529" s="549" t="s">
        <v>158</v>
      </c>
      <c r="BB1529" s="543" t="s">
        <v>235</v>
      </c>
      <c r="BC1529" s="550">
        <f>'Report 2'!$O338</f>
        <v>0</v>
      </c>
      <c r="BD1529" s="550">
        <f>'Report 2'!$P338</f>
        <v>0</v>
      </c>
      <c r="BE1529" s="550">
        <f>'Report 2'!$Q338</f>
        <v>0</v>
      </c>
      <c r="BF1529" s="550">
        <f>'Report 2'!$R338</f>
        <v>0</v>
      </c>
      <c r="BG1529" s="550">
        <f>'Report 2'!$S338</f>
        <v>0</v>
      </c>
      <c r="BH1529" s="550">
        <f>'Report 2'!$T338</f>
        <v>0</v>
      </c>
      <c r="BI1529" s="550">
        <f>'Report 2'!$U338</f>
        <v>0</v>
      </c>
      <c r="CC1529" s="542" t="s">
        <v>669</v>
      </c>
      <c r="CD1529" s="1014" t="s">
        <v>672</v>
      </c>
      <c r="CE1529" s="1014" t="str">
        <f>'Information Input'!$M$14</f>
        <v xml:space="preserve">      -      </v>
      </c>
      <c r="CF1529" s="551" t="s">
        <v>138</v>
      </c>
      <c r="CG1529" s="552">
        <f t="shared" si="259"/>
        <v>43739</v>
      </c>
      <c r="CH1529" s="552">
        <f t="shared" si="260"/>
        <v>43830</v>
      </c>
      <c r="CI1529" s="552">
        <f>'Information Input'!$H$35</f>
        <v>43555</v>
      </c>
      <c r="CJ1529" s="551" t="str">
        <f>'Information Input'!$J$22</f>
        <v>Quarterly</v>
      </c>
      <c r="CK1529" s="552">
        <f>'Information Input'!$H$30</f>
        <v>43555</v>
      </c>
      <c r="CL1529" s="551">
        <f>'Information Input'!$J$18</f>
        <v>2019</v>
      </c>
      <c r="CM1529" s="551" t="s">
        <v>99</v>
      </c>
      <c r="CN1529" s="1014" t="s">
        <v>100</v>
      </c>
      <c r="CO1529" s="542" t="s">
        <v>96</v>
      </c>
      <c r="CP1529" s="542" t="s">
        <v>675</v>
      </c>
      <c r="CQ1529" s="551">
        <v>49</v>
      </c>
      <c r="CR1529" s="542" t="s">
        <v>191</v>
      </c>
      <c r="CS1529" s="542" t="s">
        <v>239</v>
      </c>
      <c r="CT1529" s="1015">
        <f>'Report 1'!$Z$18</f>
        <v>0</v>
      </c>
      <c r="CU1529" s="1016">
        <f>SUMIF('Report 4A'!$G$16:$G$95,$CQ1529,'Report 4A'!$AH$16:$AH$95)</f>
        <v>0</v>
      </c>
      <c r="CV1529" s="1017">
        <f t="shared" si="254"/>
        <v>0</v>
      </c>
    </row>
    <row r="1530" spans="2:100">
      <c r="B1530" s="535" t="s">
        <v>669</v>
      </c>
      <c r="C1530" s="536">
        <v>1</v>
      </c>
      <c r="D1530" s="537" t="str">
        <f>'Information Input'!$M$14</f>
        <v xml:space="preserve">      -      </v>
      </c>
      <c r="E1530" s="537" t="s">
        <v>136</v>
      </c>
      <c r="F1530" s="538">
        <f t="shared" si="255"/>
        <v>43556</v>
      </c>
      <c r="G1530" s="538">
        <f t="shared" si="256"/>
        <v>43646</v>
      </c>
      <c r="H1530" s="538">
        <f>'Information Input'!$H$35</f>
        <v>43555</v>
      </c>
      <c r="I1530" s="537" t="str">
        <f>'Information Input'!$J$22</f>
        <v>Quarterly</v>
      </c>
      <c r="J1530" s="538">
        <f>'Information Input'!$H$30</f>
        <v>43555</v>
      </c>
      <c r="K1530" s="537">
        <f>'Information Input'!$J$18</f>
        <v>2019</v>
      </c>
      <c r="L1530" s="539" t="s">
        <v>243</v>
      </c>
      <c r="M1530" s="540" t="s">
        <v>230</v>
      </c>
      <c r="N1530" s="541" t="s">
        <v>230</v>
      </c>
      <c r="O1530" s="542" t="s">
        <v>671</v>
      </c>
      <c r="P1530" s="537">
        <v>29</v>
      </c>
      <c r="Q1530" s="541" t="s">
        <v>171</v>
      </c>
      <c r="R1530" s="541" t="s">
        <v>238</v>
      </c>
      <c r="S1530" s="543">
        <f>'Report 1'!$BB$18</f>
        <v>0</v>
      </c>
      <c r="T1530" s="544">
        <f>'Report 1'!$BB$49</f>
        <v>0</v>
      </c>
      <c r="U1530" s="545">
        <f>'Report 1'!$BB$135</f>
        <v>0</v>
      </c>
      <c r="AL1530" s="546" t="s">
        <v>669</v>
      </c>
      <c r="AM1530" s="547">
        <v>2</v>
      </c>
      <c r="AN1530" s="547" t="str">
        <f>'Information Input'!$M$14</f>
        <v xml:space="preserve">      -      </v>
      </c>
      <c r="AO1530" s="547" t="s">
        <v>136</v>
      </c>
      <c r="AP1530" s="538">
        <f t="shared" si="261"/>
        <v>43556</v>
      </c>
      <c r="AQ1530" s="538">
        <f t="shared" si="258"/>
        <v>43646</v>
      </c>
      <c r="AR1530" s="538">
        <f>'Information Input'!$H$35</f>
        <v>43555</v>
      </c>
      <c r="AS1530" s="547" t="str">
        <f>'Information Input'!$J$22</f>
        <v>Quarterly</v>
      </c>
      <c r="AT1530" s="538">
        <f>'Information Input'!$H$30</f>
        <v>43555</v>
      </c>
      <c r="AU1530" s="547">
        <f>'Information Input'!$J$18</f>
        <v>2019</v>
      </c>
      <c r="AV1530" s="547" t="s">
        <v>91</v>
      </c>
      <c r="AW1530" s="547" t="s">
        <v>240</v>
      </c>
      <c r="AX1530" s="547" t="s">
        <v>240</v>
      </c>
      <c r="AY1530" s="548" t="s">
        <v>671</v>
      </c>
      <c r="AZ1530" s="547">
        <v>17</v>
      </c>
      <c r="BA1530" s="549" t="s">
        <v>159</v>
      </c>
      <c r="BB1530" s="543" t="s">
        <v>235</v>
      </c>
      <c r="BC1530" s="550">
        <f>'Report 2'!$O339</f>
        <v>0</v>
      </c>
      <c r="BD1530" s="550">
        <f>'Report 2'!$P339</f>
        <v>0</v>
      </c>
      <c r="BE1530" s="550">
        <f>'Report 2'!$Q339</f>
        <v>0</v>
      </c>
      <c r="BF1530" s="550">
        <f>'Report 2'!$R339</f>
        <v>0</v>
      </c>
      <c r="BG1530" s="550">
        <f>'Report 2'!$S339</f>
        <v>0</v>
      </c>
      <c r="BH1530" s="550">
        <f>'Report 2'!$T339</f>
        <v>0</v>
      </c>
      <c r="BI1530" s="550">
        <f>'Report 2'!$U339</f>
        <v>0</v>
      </c>
      <c r="CC1530" s="542" t="s">
        <v>669</v>
      </c>
      <c r="CD1530" s="1014" t="s">
        <v>672</v>
      </c>
      <c r="CE1530" s="1014" t="str">
        <f>'Information Input'!$M$14</f>
        <v xml:space="preserve">      -      </v>
      </c>
      <c r="CF1530" s="551" t="s">
        <v>138</v>
      </c>
      <c r="CG1530" s="552">
        <f t="shared" si="259"/>
        <v>43739</v>
      </c>
      <c r="CH1530" s="552">
        <f t="shared" si="260"/>
        <v>43830</v>
      </c>
      <c r="CI1530" s="552">
        <f>'Information Input'!$H$35</f>
        <v>43555</v>
      </c>
      <c r="CJ1530" s="551" t="str">
        <f>'Information Input'!$J$22</f>
        <v>Quarterly</v>
      </c>
      <c r="CK1530" s="552">
        <f>'Information Input'!$H$30</f>
        <v>43555</v>
      </c>
      <c r="CL1530" s="551">
        <f>'Information Input'!$J$18</f>
        <v>2019</v>
      </c>
      <c r="CM1530" s="551" t="s">
        <v>99</v>
      </c>
      <c r="CN1530" s="1014" t="s">
        <v>100</v>
      </c>
      <c r="CO1530" s="542" t="s">
        <v>96</v>
      </c>
      <c r="CP1530" s="542" t="s">
        <v>675</v>
      </c>
      <c r="CQ1530" s="551">
        <v>50</v>
      </c>
      <c r="CR1530" s="542" t="s">
        <v>192</v>
      </c>
      <c r="CS1530" s="542" t="s">
        <v>239</v>
      </c>
      <c r="CT1530" s="1015">
        <f>'Report 1'!$Z$18</f>
        <v>0</v>
      </c>
      <c r="CU1530" s="1016">
        <f>SUMIF('Report 4A'!$G$16:$G$95,$CQ1530,'Report 4A'!$AH$16:$AH$95)</f>
        <v>0</v>
      </c>
      <c r="CV1530" s="1017">
        <f t="shared" si="254"/>
        <v>0</v>
      </c>
    </row>
    <row r="1531" spans="2:100">
      <c r="B1531" s="535" t="s">
        <v>669</v>
      </c>
      <c r="C1531" s="536">
        <v>1</v>
      </c>
      <c r="D1531" s="537" t="str">
        <f>'Information Input'!$M$14</f>
        <v xml:space="preserve">      -      </v>
      </c>
      <c r="E1531" s="537" t="s">
        <v>136</v>
      </c>
      <c r="F1531" s="538">
        <f t="shared" si="255"/>
        <v>43556</v>
      </c>
      <c r="G1531" s="538">
        <f t="shared" si="256"/>
        <v>43646</v>
      </c>
      <c r="H1531" s="538">
        <f>'Information Input'!$H$35</f>
        <v>43555</v>
      </c>
      <c r="I1531" s="537" t="str">
        <f>'Information Input'!$J$22</f>
        <v>Quarterly</v>
      </c>
      <c r="J1531" s="538">
        <f>'Information Input'!$H$30</f>
        <v>43555</v>
      </c>
      <c r="K1531" s="537">
        <f>'Information Input'!$J$18</f>
        <v>2019</v>
      </c>
      <c r="L1531" s="539" t="s">
        <v>243</v>
      </c>
      <c r="M1531" s="540" t="s">
        <v>230</v>
      </c>
      <c r="N1531" s="541" t="s">
        <v>230</v>
      </c>
      <c r="O1531" s="542" t="s">
        <v>671</v>
      </c>
      <c r="P1531" s="537">
        <v>30</v>
      </c>
      <c r="Q1531" s="541" t="s">
        <v>172</v>
      </c>
      <c r="R1531" s="541" t="s">
        <v>238</v>
      </c>
      <c r="S1531" s="543">
        <f>'Report 1'!$BB$18</f>
        <v>0</v>
      </c>
      <c r="T1531" s="544">
        <f>'Report 1'!$BB$50</f>
        <v>0</v>
      </c>
      <c r="U1531" s="545">
        <f>'Report 1'!$BB$136</f>
        <v>0</v>
      </c>
      <c r="AL1531" s="546" t="s">
        <v>669</v>
      </c>
      <c r="AM1531" s="547">
        <v>2</v>
      </c>
      <c r="AN1531" s="547" t="str">
        <f>'Information Input'!$M$14</f>
        <v xml:space="preserve">      -      </v>
      </c>
      <c r="AO1531" s="547" t="s">
        <v>136</v>
      </c>
      <c r="AP1531" s="538">
        <f t="shared" si="261"/>
        <v>43556</v>
      </c>
      <c r="AQ1531" s="538">
        <f t="shared" si="258"/>
        <v>43646</v>
      </c>
      <c r="AR1531" s="538">
        <f>'Information Input'!$H$35</f>
        <v>43555</v>
      </c>
      <c r="AS1531" s="547" t="str">
        <f>'Information Input'!$J$22</f>
        <v>Quarterly</v>
      </c>
      <c r="AT1531" s="538">
        <f>'Information Input'!$H$30</f>
        <v>43555</v>
      </c>
      <c r="AU1531" s="547">
        <f>'Information Input'!$J$18</f>
        <v>2019</v>
      </c>
      <c r="AV1531" s="547" t="s">
        <v>91</v>
      </c>
      <c r="AW1531" s="547" t="s">
        <v>240</v>
      </c>
      <c r="AX1531" s="547" t="s">
        <v>240</v>
      </c>
      <c r="AY1531" s="548" t="s">
        <v>671</v>
      </c>
      <c r="AZ1531" s="547">
        <v>18</v>
      </c>
      <c r="BA1531" s="549" t="s">
        <v>160</v>
      </c>
      <c r="BB1531" s="543" t="s">
        <v>235</v>
      </c>
      <c r="BC1531" s="550">
        <f>'Report 2'!$O340</f>
        <v>0</v>
      </c>
      <c r="BD1531" s="550">
        <f>'Report 2'!$P340</f>
        <v>0</v>
      </c>
      <c r="BE1531" s="550">
        <f>'Report 2'!$Q340</f>
        <v>0</v>
      </c>
      <c r="BF1531" s="550">
        <f>'Report 2'!$R340</f>
        <v>0</v>
      </c>
      <c r="BG1531" s="550">
        <f>'Report 2'!$S340</f>
        <v>0</v>
      </c>
      <c r="BH1531" s="550">
        <f>'Report 2'!$T340</f>
        <v>0</v>
      </c>
      <c r="BI1531" s="550">
        <f>'Report 2'!$U340</f>
        <v>0</v>
      </c>
      <c r="CC1531" s="575" t="s">
        <v>669</v>
      </c>
      <c r="CD1531" s="1019" t="s">
        <v>672</v>
      </c>
      <c r="CE1531" s="1019" t="str">
        <f>'Information Input'!$M$14</f>
        <v xml:space="preserve">      -      </v>
      </c>
      <c r="CF1531" s="570" t="s">
        <v>138</v>
      </c>
      <c r="CG1531" s="566">
        <f t="shared" si="259"/>
        <v>43739</v>
      </c>
      <c r="CH1531" s="566">
        <f t="shared" si="260"/>
        <v>43830</v>
      </c>
      <c r="CI1531" s="566">
        <f>'Information Input'!$H$35</f>
        <v>43555</v>
      </c>
      <c r="CJ1531" s="570" t="str">
        <f>'Information Input'!$J$22</f>
        <v>Quarterly</v>
      </c>
      <c r="CK1531" s="566">
        <f>'Information Input'!$H$30</f>
        <v>43555</v>
      </c>
      <c r="CL1531" s="570">
        <f>'Information Input'!$J$18</f>
        <v>2019</v>
      </c>
      <c r="CM1531" s="570" t="s">
        <v>99</v>
      </c>
      <c r="CN1531" s="1019" t="s">
        <v>100</v>
      </c>
      <c r="CO1531" s="575" t="s">
        <v>96</v>
      </c>
      <c r="CP1531" s="575" t="s">
        <v>675</v>
      </c>
      <c r="CQ1531" s="570">
        <v>51</v>
      </c>
      <c r="CR1531" s="575" t="s">
        <v>193</v>
      </c>
      <c r="CS1531" s="575" t="s">
        <v>239</v>
      </c>
      <c r="CT1531" s="1020">
        <f>'Report 1'!$Z$18</f>
        <v>0</v>
      </c>
      <c r="CU1531" s="1021">
        <f>SUMIF('Report 4A'!$G$16:$G$95,$CQ1531,'Report 4A'!$AH$16:$AH$95)</f>
        <v>0</v>
      </c>
      <c r="CV1531" s="1022">
        <f t="shared" si="254"/>
        <v>0</v>
      </c>
    </row>
    <row r="1532" spans="2:100">
      <c r="B1532" s="535" t="s">
        <v>669</v>
      </c>
      <c r="C1532" s="536">
        <v>1</v>
      </c>
      <c r="D1532" s="537" t="str">
        <f>'Information Input'!$M$14</f>
        <v xml:space="preserve">      -      </v>
      </c>
      <c r="E1532" s="537" t="s">
        <v>136</v>
      </c>
      <c r="F1532" s="538">
        <f t="shared" si="255"/>
        <v>43556</v>
      </c>
      <c r="G1532" s="538">
        <f t="shared" si="256"/>
        <v>43646</v>
      </c>
      <c r="H1532" s="538">
        <f>'Information Input'!$H$35</f>
        <v>43555</v>
      </c>
      <c r="I1532" s="537" t="str">
        <f>'Information Input'!$J$22</f>
        <v>Quarterly</v>
      </c>
      <c r="J1532" s="538">
        <f>'Information Input'!$H$30</f>
        <v>43555</v>
      </c>
      <c r="K1532" s="537">
        <f>'Information Input'!$J$18</f>
        <v>2019</v>
      </c>
      <c r="L1532" s="539" t="s">
        <v>243</v>
      </c>
      <c r="M1532" s="540" t="s">
        <v>230</v>
      </c>
      <c r="N1532" s="541" t="s">
        <v>230</v>
      </c>
      <c r="O1532" s="542" t="s">
        <v>671</v>
      </c>
      <c r="P1532" s="537">
        <v>31</v>
      </c>
      <c r="Q1532" s="541" t="s">
        <v>173</v>
      </c>
      <c r="R1532" s="541" t="s">
        <v>233</v>
      </c>
      <c r="S1532" s="543">
        <f>'Report 1'!$BB$18</f>
        <v>0</v>
      </c>
      <c r="T1532" s="544">
        <f>'Report 1'!$BB$51</f>
        <v>0</v>
      </c>
      <c r="U1532" s="545">
        <f>'Report 1'!$BB$137</f>
        <v>0</v>
      </c>
      <c r="AL1532" s="546" t="s">
        <v>669</v>
      </c>
      <c r="AM1532" s="547">
        <v>2</v>
      </c>
      <c r="AN1532" s="547" t="str">
        <f>'Information Input'!$M$14</f>
        <v xml:space="preserve">      -      </v>
      </c>
      <c r="AO1532" s="547" t="s">
        <v>136</v>
      </c>
      <c r="AP1532" s="538">
        <f t="shared" si="261"/>
        <v>43556</v>
      </c>
      <c r="AQ1532" s="538">
        <f t="shared" si="258"/>
        <v>43646</v>
      </c>
      <c r="AR1532" s="538">
        <f>'Information Input'!$H$35</f>
        <v>43555</v>
      </c>
      <c r="AS1532" s="547" t="str">
        <f>'Information Input'!$J$22</f>
        <v>Quarterly</v>
      </c>
      <c r="AT1532" s="538">
        <f>'Information Input'!$H$30</f>
        <v>43555</v>
      </c>
      <c r="AU1532" s="547">
        <f>'Information Input'!$J$18</f>
        <v>2019</v>
      </c>
      <c r="AV1532" s="547" t="s">
        <v>91</v>
      </c>
      <c r="AW1532" s="547" t="s">
        <v>240</v>
      </c>
      <c r="AX1532" s="547" t="s">
        <v>240</v>
      </c>
      <c r="AY1532" s="548" t="s">
        <v>671</v>
      </c>
      <c r="AZ1532" s="547">
        <v>19</v>
      </c>
      <c r="BA1532" s="549" t="s">
        <v>161</v>
      </c>
      <c r="BB1532" s="543" t="s">
        <v>235</v>
      </c>
      <c r="BC1532" s="550">
        <f>'Report 2'!$O341</f>
        <v>0</v>
      </c>
      <c r="BD1532" s="550">
        <f>'Report 2'!$P341</f>
        <v>0</v>
      </c>
      <c r="BE1532" s="550">
        <f>'Report 2'!$Q341</f>
        <v>0</v>
      </c>
      <c r="BF1532" s="550">
        <f>'Report 2'!$R341</f>
        <v>0</v>
      </c>
      <c r="BG1532" s="550">
        <f>'Report 2'!$S341</f>
        <v>0</v>
      </c>
      <c r="BH1532" s="550">
        <f>'Report 2'!$T341</f>
        <v>0</v>
      </c>
      <c r="BI1532" s="550">
        <f>'Report 2'!$U341</f>
        <v>0</v>
      </c>
      <c r="CC1532" s="523" t="s">
        <v>669</v>
      </c>
      <c r="CD1532" s="1010" t="s">
        <v>672</v>
      </c>
      <c r="CE1532" s="1010" t="str">
        <f>'Information Input'!$M$14</f>
        <v xml:space="preserve">      -      </v>
      </c>
      <c r="CF1532" s="532" t="s">
        <v>138</v>
      </c>
      <c r="CG1532" s="519">
        <f t="shared" si="259"/>
        <v>43739</v>
      </c>
      <c r="CH1532" s="519">
        <f t="shared" si="260"/>
        <v>43830</v>
      </c>
      <c r="CI1532" s="519">
        <f>'Information Input'!$H$35</f>
        <v>43555</v>
      </c>
      <c r="CJ1532" s="532" t="str">
        <f>'Information Input'!$J$22</f>
        <v>Quarterly</v>
      </c>
      <c r="CK1532" s="519">
        <f>'Information Input'!$H$30</f>
        <v>43555</v>
      </c>
      <c r="CL1532" s="532">
        <f>'Information Input'!$J$18</f>
        <v>2019</v>
      </c>
      <c r="CM1532" s="532" t="s">
        <v>101</v>
      </c>
      <c r="CN1532" s="1010" t="s">
        <v>102</v>
      </c>
      <c r="CO1532" s="523" t="s">
        <v>103</v>
      </c>
      <c r="CP1532" s="523" t="s">
        <v>671</v>
      </c>
      <c r="CQ1532" s="532">
        <v>11</v>
      </c>
      <c r="CR1532" s="523" t="s">
        <v>153</v>
      </c>
      <c r="CS1532" s="523" t="s">
        <v>231</v>
      </c>
      <c r="CT1532" s="1011">
        <f>'Report 1'!$AE$18</f>
        <v>0</v>
      </c>
      <c r="CU1532" s="1012">
        <f>SUMIF('Report 4A'!$G$16:$G$95,$CQ1532,'Report 4A'!$AM$16:$AM$95)</f>
        <v>0</v>
      </c>
      <c r="CV1532" s="1013">
        <f t="shared" si="254"/>
        <v>0</v>
      </c>
    </row>
    <row r="1533" spans="2:100">
      <c r="B1533" s="535" t="s">
        <v>669</v>
      </c>
      <c r="C1533" s="536">
        <v>1</v>
      </c>
      <c r="D1533" s="537" t="str">
        <f>'Information Input'!$M$14</f>
        <v xml:space="preserve">      -      </v>
      </c>
      <c r="E1533" s="537" t="s">
        <v>136</v>
      </c>
      <c r="F1533" s="538">
        <f t="shared" si="255"/>
        <v>43556</v>
      </c>
      <c r="G1533" s="538">
        <f t="shared" si="256"/>
        <v>43646</v>
      </c>
      <c r="H1533" s="538">
        <f>'Information Input'!$H$35</f>
        <v>43555</v>
      </c>
      <c r="I1533" s="537" t="str">
        <f>'Information Input'!$J$22</f>
        <v>Quarterly</v>
      </c>
      <c r="J1533" s="538">
        <f>'Information Input'!$H$30</f>
        <v>43555</v>
      </c>
      <c r="K1533" s="537">
        <f>'Information Input'!$J$18</f>
        <v>2019</v>
      </c>
      <c r="L1533" s="539" t="s">
        <v>243</v>
      </c>
      <c r="M1533" s="540" t="s">
        <v>230</v>
      </c>
      <c r="N1533" s="541" t="s">
        <v>230</v>
      </c>
      <c r="O1533" s="542" t="s">
        <v>671</v>
      </c>
      <c r="P1533" s="537">
        <v>32</v>
      </c>
      <c r="Q1533" s="541" t="s">
        <v>174</v>
      </c>
      <c r="R1533" s="541" t="s">
        <v>238</v>
      </c>
      <c r="S1533" s="543">
        <f>'Report 1'!$BB$18</f>
        <v>0</v>
      </c>
      <c r="T1533" s="544">
        <f>'Report 1'!$BB$52</f>
        <v>0</v>
      </c>
      <c r="U1533" s="545">
        <f>'Report 1'!$BB$138</f>
        <v>0</v>
      </c>
      <c r="AL1533" s="546" t="s">
        <v>669</v>
      </c>
      <c r="AM1533" s="547">
        <v>2</v>
      </c>
      <c r="AN1533" s="547" t="str">
        <f>'Information Input'!$M$14</f>
        <v xml:space="preserve">      -      </v>
      </c>
      <c r="AO1533" s="547" t="s">
        <v>136</v>
      </c>
      <c r="AP1533" s="538">
        <f t="shared" si="261"/>
        <v>43556</v>
      </c>
      <c r="AQ1533" s="538">
        <f t="shared" si="258"/>
        <v>43646</v>
      </c>
      <c r="AR1533" s="538">
        <f>'Information Input'!$H$35</f>
        <v>43555</v>
      </c>
      <c r="AS1533" s="547" t="str">
        <f>'Information Input'!$J$22</f>
        <v>Quarterly</v>
      </c>
      <c r="AT1533" s="538">
        <f>'Information Input'!$H$30</f>
        <v>43555</v>
      </c>
      <c r="AU1533" s="547">
        <f>'Information Input'!$J$18</f>
        <v>2019</v>
      </c>
      <c r="AV1533" s="547" t="s">
        <v>91</v>
      </c>
      <c r="AW1533" s="547" t="s">
        <v>240</v>
      </c>
      <c r="AX1533" s="547" t="s">
        <v>240</v>
      </c>
      <c r="AY1533" s="548" t="s">
        <v>671</v>
      </c>
      <c r="AZ1533" s="547">
        <v>20</v>
      </c>
      <c r="BA1533" s="549" t="s">
        <v>162</v>
      </c>
      <c r="BB1533" s="543" t="s">
        <v>235</v>
      </c>
      <c r="BC1533" s="550">
        <f>'Report 2'!$O342</f>
        <v>0</v>
      </c>
      <c r="BD1533" s="550">
        <f>'Report 2'!$P342</f>
        <v>0</v>
      </c>
      <c r="BE1533" s="550">
        <f>'Report 2'!$Q342</f>
        <v>0</v>
      </c>
      <c r="BF1533" s="550">
        <f>'Report 2'!$R342</f>
        <v>0</v>
      </c>
      <c r="BG1533" s="550">
        <f>'Report 2'!$S342</f>
        <v>0</v>
      </c>
      <c r="BH1533" s="550">
        <f>'Report 2'!$T342</f>
        <v>0</v>
      </c>
      <c r="BI1533" s="550">
        <f>'Report 2'!$U342</f>
        <v>0</v>
      </c>
      <c r="CC1533" s="542" t="s">
        <v>669</v>
      </c>
      <c r="CD1533" s="1014" t="s">
        <v>672</v>
      </c>
      <c r="CE1533" s="1014" t="str">
        <f>'Information Input'!$M$14</f>
        <v xml:space="preserve">      -      </v>
      </c>
      <c r="CF1533" s="551" t="s">
        <v>138</v>
      </c>
      <c r="CG1533" s="552">
        <f t="shared" si="259"/>
        <v>43739</v>
      </c>
      <c r="CH1533" s="552">
        <f t="shared" si="260"/>
        <v>43830</v>
      </c>
      <c r="CI1533" s="552">
        <f>'Information Input'!$H$35</f>
        <v>43555</v>
      </c>
      <c r="CJ1533" s="551" t="str">
        <f>'Information Input'!$J$22</f>
        <v>Quarterly</v>
      </c>
      <c r="CK1533" s="552">
        <f>'Information Input'!$H$30</f>
        <v>43555</v>
      </c>
      <c r="CL1533" s="551">
        <f>'Information Input'!$J$18</f>
        <v>2019</v>
      </c>
      <c r="CM1533" s="551" t="s">
        <v>101</v>
      </c>
      <c r="CN1533" s="1014" t="s">
        <v>102</v>
      </c>
      <c r="CO1533" s="542" t="s">
        <v>103</v>
      </c>
      <c r="CP1533" s="542" t="s">
        <v>671</v>
      </c>
      <c r="CQ1533" s="551">
        <v>12</v>
      </c>
      <c r="CR1533" s="542" t="s">
        <v>154</v>
      </c>
      <c r="CS1533" s="542" t="s">
        <v>231</v>
      </c>
      <c r="CT1533" s="1015">
        <f>'Report 1'!$AE$18</f>
        <v>0</v>
      </c>
      <c r="CU1533" s="1016">
        <f>SUMIF('Report 4A'!$G$16:$G$95,$CQ1533,'Report 4A'!$AM$16:$AM$95)</f>
        <v>0</v>
      </c>
      <c r="CV1533" s="1017">
        <f t="shared" si="254"/>
        <v>0</v>
      </c>
    </row>
    <row r="1534" spans="2:100">
      <c r="B1534" s="535" t="s">
        <v>669</v>
      </c>
      <c r="C1534" s="536">
        <v>1</v>
      </c>
      <c r="D1534" s="537" t="str">
        <f>'Information Input'!$M$14</f>
        <v xml:space="preserve">      -      </v>
      </c>
      <c r="E1534" s="537" t="s">
        <v>136</v>
      </c>
      <c r="F1534" s="538">
        <f t="shared" si="255"/>
        <v>43556</v>
      </c>
      <c r="G1534" s="538">
        <f t="shared" si="256"/>
        <v>43646</v>
      </c>
      <c r="H1534" s="538">
        <f>'Information Input'!$H$35</f>
        <v>43555</v>
      </c>
      <c r="I1534" s="537" t="str">
        <f>'Information Input'!$J$22</f>
        <v>Quarterly</v>
      </c>
      <c r="J1534" s="538">
        <f>'Information Input'!$H$30</f>
        <v>43555</v>
      </c>
      <c r="K1534" s="537">
        <f>'Information Input'!$J$18</f>
        <v>2019</v>
      </c>
      <c r="L1534" s="539" t="s">
        <v>243</v>
      </c>
      <c r="M1534" s="540" t="s">
        <v>230</v>
      </c>
      <c r="N1534" s="541" t="s">
        <v>230</v>
      </c>
      <c r="O1534" s="542" t="s">
        <v>671</v>
      </c>
      <c r="P1534" s="537">
        <v>33</v>
      </c>
      <c r="Q1534" s="541" t="s">
        <v>175</v>
      </c>
      <c r="R1534" s="541" t="s">
        <v>233</v>
      </c>
      <c r="S1534" s="543">
        <f>'Report 1'!$BB$18</f>
        <v>0</v>
      </c>
      <c r="T1534" s="544">
        <f>'Report 1'!$BB$53</f>
        <v>0</v>
      </c>
      <c r="U1534" s="545">
        <f>'Report 1'!$BB$139</f>
        <v>0</v>
      </c>
      <c r="AL1534" s="546" t="s">
        <v>669</v>
      </c>
      <c r="AM1534" s="547">
        <v>2</v>
      </c>
      <c r="AN1534" s="547" t="str">
        <f>'Information Input'!$M$14</f>
        <v xml:space="preserve">      -      </v>
      </c>
      <c r="AO1534" s="547" t="s">
        <v>136</v>
      </c>
      <c r="AP1534" s="538">
        <f t="shared" si="261"/>
        <v>43556</v>
      </c>
      <c r="AQ1534" s="538">
        <f t="shared" si="258"/>
        <v>43646</v>
      </c>
      <c r="AR1534" s="538">
        <f>'Information Input'!$H$35</f>
        <v>43555</v>
      </c>
      <c r="AS1534" s="547" t="str">
        <f>'Information Input'!$J$22</f>
        <v>Quarterly</v>
      </c>
      <c r="AT1534" s="538">
        <f>'Information Input'!$H$30</f>
        <v>43555</v>
      </c>
      <c r="AU1534" s="547">
        <f>'Information Input'!$J$18</f>
        <v>2019</v>
      </c>
      <c r="AV1534" s="547" t="s">
        <v>91</v>
      </c>
      <c r="AW1534" s="547" t="s">
        <v>240</v>
      </c>
      <c r="AX1534" s="547" t="s">
        <v>240</v>
      </c>
      <c r="AY1534" s="548" t="s">
        <v>671</v>
      </c>
      <c r="AZ1534" s="547">
        <v>21</v>
      </c>
      <c r="BA1534" s="549" t="s">
        <v>163</v>
      </c>
      <c r="BB1534" s="543" t="s">
        <v>235</v>
      </c>
      <c r="BC1534" s="550">
        <f>'Report 2'!$O343</f>
        <v>0</v>
      </c>
      <c r="BD1534" s="550">
        <f>'Report 2'!$P343</f>
        <v>0</v>
      </c>
      <c r="BE1534" s="550">
        <f>'Report 2'!$Q343</f>
        <v>0</v>
      </c>
      <c r="BF1534" s="550">
        <f>'Report 2'!$R343</f>
        <v>0</v>
      </c>
      <c r="BG1534" s="550">
        <f>'Report 2'!$S343</f>
        <v>0</v>
      </c>
      <c r="BH1534" s="550">
        <f>'Report 2'!$T343</f>
        <v>0</v>
      </c>
      <c r="BI1534" s="550">
        <f>'Report 2'!$U343</f>
        <v>0</v>
      </c>
      <c r="CC1534" s="542" t="s">
        <v>669</v>
      </c>
      <c r="CD1534" s="1014" t="s">
        <v>672</v>
      </c>
      <c r="CE1534" s="1014" t="str">
        <f>'Information Input'!$M$14</f>
        <v xml:space="preserve">      -      </v>
      </c>
      <c r="CF1534" s="551" t="s">
        <v>138</v>
      </c>
      <c r="CG1534" s="552">
        <f t="shared" si="259"/>
        <v>43739</v>
      </c>
      <c r="CH1534" s="552">
        <f t="shared" si="260"/>
        <v>43830</v>
      </c>
      <c r="CI1534" s="552">
        <f>'Information Input'!$H$35</f>
        <v>43555</v>
      </c>
      <c r="CJ1534" s="551" t="str">
        <f>'Information Input'!$J$22</f>
        <v>Quarterly</v>
      </c>
      <c r="CK1534" s="552">
        <f>'Information Input'!$H$30</f>
        <v>43555</v>
      </c>
      <c r="CL1534" s="551">
        <f>'Information Input'!$J$18</f>
        <v>2019</v>
      </c>
      <c r="CM1534" s="551" t="s">
        <v>101</v>
      </c>
      <c r="CN1534" s="1014" t="s">
        <v>102</v>
      </c>
      <c r="CO1534" s="542" t="s">
        <v>103</v>
      </c>
      <c r="CP1534" s="542" t="s">
        <v>671</v>
      </c>
      <c r="CQ1534" s="551">
        <v>13</v>
      </c>
      <c r="CR1534" s="542" t="s">
        <v>155</v>
      </c>
      <c r="CS1534" s="542" t="s">
        <v>232</v>
      </c>
      <c r="CT1534" s="1015">
        <f>'Report 1'!$AE$18</f>
        <v>0</v>
      </c>
      <c r="CU1534" s="1016">
        <f>SUMIF('Report 4A'!$G$16:$G$95,$CQ1534,'Report 4A'!$AM$16:$AM$95)</f>
        <v>0</v>
      </c>
      <c r="CV1534" s="1017">
        <f t="shared" si="254"/>
        <v>0</v>
      </c>
    </row>
    <row r="1535" spans="2:100">
      <c r="B1535" s="535" t="s">
        <v>669</v>
      </c>
      <c r="C1535" s="536">
        <v>1</v>
      </c>
      <c r="D1535" s="537" t="str">
        <f>'Information Input'!$M$14</f>
        <v xml:space="preserve">      -      </v>
      </c>
      <c r="E1535" s="537" t="s">
        <v>136</v>
      </c>
      <c r="F1535" s="538">
        <f t="shared" si="255"/>
        <v>43556</v>
      </c>
      <c r="G1535" s="538">
        <f t="shared" si="256"/>
        <v>43646</v>
      </c>
      <c r="H1535" s="538">
        <f>'Information Input'!$H$35</f>
        <v>43555</v>
      </c>
      <c r="I1535" s="537" t="str">
        <f>'Information Input'!$J$22</f>
        <v>Quarterly</v>
      </c>
      <c r="J1535" s="538">
        <f>'Information Input'!$H$30</f>
        <v>43555</v>
      </c>
      <c r="K1535" s="537">
        <f>'Information Input'!$J$18</f>
        <v>2019</v>
      </c>
      <c r="L1535" s="539" t="s">
        <v>243</v>
      </c>
      <c r="M1535" s="540" t="s">
        <v>230</v>
      </c>
      <c r="N1535" s="541" t="s">
        <v>230</v>
      </c>
      <c r="O1535" s="542" t="s">
        <v>671</v>
      </c>
      <c r="P1535" s="537">
        <v>34</v>
      </c>
      <c r="Q1535" s="541" t="s">
        <v>176</v>
      </c>
      <c r="R1535" s="541" t="s">
        <v>238</v>
      </c>
      <c r="S1535" s="543">
        <f>'Report 1'!$BB$18</f>
        <v>0</v>
      </c>
      <c r="T1535" s="544">
        <f>'Report 1'!$BB$54</f>
        <v>0</v>
      </c>
      <c r="U1535" s="545">
        <f>'Report 1'!$BB$140</f>
        <v>0</v>
      </c>
      <c r="AL1535" s="546" t="s">
        <v>669</v>
      </c>
      <c r="AM1535" s="547">
        <v>2</v>
      </c>
      <c r="AN1535" s="547" t="str">
        <f>'Information Input'!$M$14</f>
        <v xml:space="preserve">      -      </v>
      </c>
      <c r="AO1535" s="547" t="s">
        <v>136</v>
      </c>
      <c r="AP1535" s="538">
        <f t="shared" si="261"/>
        <v>43556</v>
      </c>
      <c r="AQ1535" s="538">
        <f t="shared" si="258"/>
        <v>43646</v>
      </c>
      <c r="AR1535" s="538">
        <f>'Information Input'!$H$35</f>
        <v>43555</v>
      </c>
      <c r="AS1535" s="547" t="str">
        <f>'Information Input'!$J$22</f>
        <v>Quarterly</v>
      </c>
      <c r="AT1535" s="538">
        <f>'Information Input'!$H$30</f>
        <v>43555</v>
      </c>
      <c r="AU1535" s="547">
        <f>'Information Input'!$J$18</f>
        <v>2019</v>
      </c>
      <c r="AV1535" s="547" t="s">
        <v>91</v>
      </c>
      <c r="AW1535" s="547" t="s">
        <v>240</v>
      </c>
      <c r="AX1535" s="547" t="s">
        <v>240</v>
      </c>
      <c r="AY1535" s="548" t="s">
        <v>671</v>
      </c>
      <c r="AZ1535" s="547">
        <v>22</v>
      </c>
      <c r="BA1535" s="549" t="s">
        <v>164</v>
      </c>
      <c r="BB1535" s="543" t="s">
        <v>236</v>
      </c>
      <c r="BC1535" s="550">
        <f>'Report 2'!$O344</f>
        <v>0</v>
      </c>
      <c r="BD1535" s="550">
        <f>'Report 2'!$P344</f>
        <v>0</v>
      </c>
      <c r="BE1535" s="550">
        <f>'Report 2'!$Q344</f>
        <v>0</v>
      </c>
      <c r="BF1535" s="550">
        <f>'Report 2'!$R344</f>
        <v>0</v>
      </c>
      <c r="BG1535" s="550">
        <f>'Report 2'!$S344</f>
        <v>0</v>
      </c>
      <c r="BH1535" s="550">
        <f>'Report 2'!$T344</f>
        <v>0</v>
      </c>
      <c r="BI1535" s="550">
        <f>'Report 2'!$U344</f>
        <v>0</v>
      </c>
      <c r="CC1535" s="542" t="s">
        <v>669</v>
      </c>
      <c r="CD1535" s="1014" t="s">
        <v>672</v>
      </c>
      <c r="CE1535" s="1014" t="str">
        <f>'Information Input'!$M$14</f>
        <v xml:space="preserve">      -      </v>
      </c>
      <c r="CF1535" s="551" t="s">
        <v>138</v>
      </c>
      <c r="CG1535" s="552">
        <f t="shared" si="259"/>
        <v>43739</v>
      </c>
      <c r="CH1535" s="552">
        <f t="shared" si="260"/>
        <v>43830</v>
      </c>
      <c r="CI1535" s="552">
        <f>'Information Input'!$H$35</f>
        <v>43555</v>
      </c>
      <c r="CJ1535" s="551" t="str">
        <f>'Information Input'!$J$22</f>
        <v>Quarterly</v>
      </c>
      <c r="CK1535" s="552">
        <f>'Information Input'!$H$30</f>
        <v>43555</v>
      </c>
      <c r="CL1535" s="551">
        <f>'Information Input'!$J$18</f>
        <v>2019</v>
      </c>
      <c r="CM1535" s="551" t="s">
        <v>101</v>
      </c>
      <c r="CN1535" s="1014" t="s">
        <v>102</v>
      </c>
      <c r="CO1535" s="542" t="s">
        <v>103</v>
      </c>
      <c r="CP1535" s="542" t="s">
        <v>671</v>
      </c>
      <c r="CQ1535" s="551">
        <v>14</v>
      </c>
      <c r="CR1535" s="542" t="s">
        <v>156</v>
      </c>
      <c r="CS1535" s="542" t="s">
        <v>233</v>
      </c>
      <c r="CT1535" s="1015">
        <f>'Report 1'!$AE$18</f>
        <v>0</v>
      </c>
      <c r="CU1535" s="1016">
        <f>SUMIF('Report 4A'!$G$16:$G$95,$CQ1535,'Report 4A'!$AM$16:$AM$95)</f>
        <v>0</v>
      </c>
      <c r="CV1535" s="1017">
        <f t="shared" si="254"/>
        <v>0</v>
      </c>
    </row>
    <row r="1536" spans="2:100">
      <c r="B1536" s="535" t="s">
        <v>669</v>
      </c>
      <c r="C1536" s="536">
        <v>1</v>
      </c>
      <c r="D1536" s="537" t="str">
        <f>'Information Input'!$M$14</f>
        <v xml:space="preserve">      -      </v>
      </c>
      <c r="E1536" s="537" t="s">
        <v>136</v>
      </c>
      <c r="F1536" s="538">
        <f t="shared" si="255"/>
        <v>43556</v>
      </c>
      <c r="G1536" s="538">
        <f t="shared" si="256"/>
        <v>43646</v>
      </c>
      <c r="H1536" s="538">
        <f>'Information Input'!$H$35</f>
        <v>43555</v>
      </c>
      <c r="I1536" s="537" t="str">
        <f>'Information Input'!$J$22</f>
        <v>Quarterly</v>
      </c>
      <c r="J1536" s="538">
        <f>'Information Input'!$H$30</f>
        <v>43555</v>
      </c>
      <c r="K1536" s="537">
        <f>'Information Input'!$J$18</f>
        <v>2019</v>
      </c>
      <c r="L1536" s="539" t="s">
        <v>243</v>
      </c>
      <c r="M1536" s="540" t="s">
        <v>230</v>
      </c>
      <c r="N1536" s="541" t="s">
        <v>230</v>
      </c>
      <c r="O1536" s="542" t="s">
        <v>671</v>
      </c>
      <c r="P1536" s="537">
        <v>35</v>
      </c>
      <c r="Q1536" s="541" t="s">
        <v>177</v>
      </c>
      <c r="R1536" s="541" t="s">
        <v>235</v>
      </c>
      <c r="S1536" s="543">
        <f>'Report 1'!$BB$18</f>
        <v>0</v>
      </c>
      <c r="T1536" s="544">
        <f>'Report 1'!$BB$55</f>
        <v>0</v>
      </c>
      <c r="U1536" s="545">
        <f>'Report 1'!$BB$141</f>
        <v>0</v>
      </c>
      <c r="AL1536" s="546" t="s">
        <v>669</v>
      </c>
      <c r="AM1536" s="547">
        <v>2</v>
      </c>
      <c r="AN1536" s="547" t="str">
        <f>'Information Input'!$M$14</f>
        <v xml:space="preserve">      -      </v>
      </c>
      <c r="AO1536" s="547" t="s">
        <v>136</v>
      </c>
      <c r="AP1536" s="538">
        <f t="shared" si="261"/>
        <v>43556</v>
      </c>
      <c r="AQ1536" s="538">
        <f t="shared" si="258"/>
        <v>43646</v>
      </c>
      <c r="AR1536" s="538">
        <f>'Information Input'!$H$35</f>
        <v>43555</v>
      </c>
      <c r="AS1536" s="547" t="str">
        <f>'Information Input'!$J$22</f>
        <v>Quarterly</v>
      </c>
      <c r="AT1536" s="538">
        <f>'Information Input'!$H$30</f>
        <v>43555</v>
      </c>
      <c r="AU1536" s="547">
        <f>'Information Input'!$J$18</f>
        <v>2019</v>
      </c>
      <c r="AV1536" s="547" t="s">
        <v>91</v>
      </c>
      <c r="AW1536" s="547" t="s">
        <v>240</v>
      </c>
      <c r="AX1536" s="547" t="s">
        <v>240</v>
      </c>
      <c r="AY1536" s="548" t="s">
        <v>671</v>
      </c>
      <c r="AZ1536" s="547">
        <v>23</v>
      </c>
      <c r="BA1536" s="549" t="s">
        <v>165</v>
      </c>
      <c r="BB1536" s="543" t="s">
        <v>236</v>
      </c>
      <c r="BC1536" s="550">
        <f>'Report 2'!$O345</f>
        <v>0</v>
      </c>
      <c r="BD1536" s="550">
        <f>'Report 2'!$P345</f>
        <v>0</v>
      </c>
      <c r="BE1536" s="550">
        <f>'Report 2'!$Q345</f>
        <v>0</v>
      </c>
      <c r="BF1536" s="550">
        <f>'Report 2'!$R345</f>
        <v>0</v>
      </c>
      <c r="BG1536" s="550">
        <f>'Report 2'!$S345</f>
        <v>0</v>
      </c>
      <c r="BH1536" s="550">
        <f>'Report 2'!$T345</f>
        <v>0</v>
      </c>
      <c r="BI1536" s="550">
        <f>'Report 2'!$U345</f>
        <v>0</v>
      </c>
      <c r="CC1536" s="542" t="s">
        <v>669</v>
      </c>
      <c r="CD1536" s="1014" t="s">
        <v>672</v>
      </c>
      <c r="CE1536" s="1014" t="str">
        <f>'Information Input'!$M$14</f>
        <v xml:space="preserve">      -      </v>
      </c>
      <c r="CF1536" s="551" t="s">
        <v>138</v>
      </c>
      <c r="CG1536" s="552">
        <f t="shared" si="259"/>
        <v>43739</v>
      </c>
      <c r="CH1536" s="552">
        <f t="shared" si="260"/>
        <v>43830</v>
      </c>
      <c r="CI1536" s="552">
        <f>'Information Input'!$H$35</f>
        <v>43555</v>
      </c>
      <c r="CJ1536" s="551" t="str">
        <f>'Information Input'!$J$22</f>
        <v>Quarterly</v>
      </c>
      <c r="CK1536" s="552">
        <f>'Information Input'!$H$30</f>
        <v>43555</v>
      </c>
      <c r="CL1536" s="551">
        <f>'Information Input'!$J$18</f>
        <v>2019</v>
      </c>
      <c r="CM1536" s="551" t="s">
        <v>101</v>
      </c>
      <c r="CN1536" s="1014" t="s">
        <v>102</v>
      </c>
      <c r="CO1536" s="542" t="s">
        <v>103</v>
      </c>
      <c r="CP1536" s="542" t="s">
        <v>671</v>
      </c>
      <c r="CQ1536" s="551">
        <v>15</v>
      </c>
      <c r="CR1536" s="542" t="s">
        <v>157</v>
      </c>
      <c r="CS1536" s="542" t="s">
        <v>234</v>
      </c>
      <c r="CT1536" s="1015">
        <f>'Report 1'!$AE$18</f>
        <v>0</v>
      </c>
      <c r="CU1536" s="1016">
        <f>SUMIF('Report 4A'!$G$16:$G$95,$CQ1536,'Report 4A'!$AM$16:$AM$95)</f>
        <v>0</v>
      </c>
      <c r="CV1536" s="1017">
        <f t="shared" si="254"/>
        <v>0</v>
      </c>
    </row>
    <row r="1537" spans="2:100">
      <c r="B1537" s="535" t="s">
        <v>669</v>
      </c>
      <c r="C1537" s="536">
        <v>1</v>
      </c>
      <c r="D1537" s="537" t="str">
        <f>'Information Input'!$M$14</f>
        <v xml:space="preserve">      -      </v>
      </c>
      <c r="E1537" s="537" t="s">
        <v>136</v>
      </c>
      <c r="F1537" s="538">
        <f t="shared" si="255"/>
        <v>43556</v>
      </c>
      <c r="G1537" s="538">
        <f t="shared" si="256"/>
        <v>43646</v>
      </c>
      <c r="H1537" s="538">
        <f>'Information Input'!$H$35</f>
        <v>43555</v>
      </c>
      <c r="I1537" s="537" t="str">
        <f>'Information Input'!$J$22</f>
        <v>Quarterly</v>
      </c>
      <c r="J1537" s="538">
        <f>'Information Input'!$H$30</f>
        <v>43555</v>
      </c>
      <c r="K1537" s="537">
        <f>'Information Input'!$J$18</f>
        <v>2019</v>
      </c>
      <c r="L1537" s="539" t="s">
        <v>243</v>
      </c>
      <c r="M1537" s="540" t="s">
        <v>230</v>
      </c>
      <c r="N1537" s="541" t="s">
        <v>230</v>
      </c>
      <c r="O1537" s="542" t="s">
        <v>671</v>
      </c>
      <c r="P1537" s="537">
        <v>36</v>
      </c>
      <c r="Q1537" s="541" t="s">
        <v>178</v>
      </c>
      <c r="R1537" s="541" t="s">
        <v>235</v>
      </c>
      <c r="S1537" s="543">
        <f>'Report 1'!$BB$18</f>
        <v>0</v>
      </c>
      <c r="T1537" s="544">
        <f>'Report 1'!$BB$56</f>
        <v>0</v>
      </c>
      <c r="U1537" s="545">
        <f>'Report 1'!$BB$142</f>
        <v>0</v>
      </c>
      <c r="AL1537" s="546" t="s">
        <v>669</v>
      </c>
      <c r="AM1537" s="547">
        <v>2</v>
      </c>
      <c r="AN1537" s="547" t="str">
        <f>'Information Input'!$M$14</f>
        <v xml:space="preserve">      -      </v>
      </c>
      <c r="AO1537" s="547" t="s">
        <v>136</v>
      </c>
      <c r="AP1537" s="538">
        <f t="shared" si="261"/>
        <v>43556</v>
      </c>
      <c r="AQ1537" s="538">
        <f t="shared" si="258"/>
        <v>43646</v>
      </c>
      <c r="AR1537" s="538">
        <f>'Information Input'!$H$35</f>
        <v>43555</v>
      </c>
      <c r="AS1537" s="547" t="str">
        <f>'Information Input'!$J$22</f>
        <v>Quarterly</v>
      </c>
      <c r="AT1537" s="538">
        <f>'Information Input'!$H$30</f>
        <v>43555</v>
      </c>
      <c r="AU1537" s="547">
        <f>'Information Input'!$J$18</f>
        <v>2019</v>
      </c>
      <c r="AV1537" s="547" t="s">
        <v>91</v>
      </c>
      <c r="AW1537" s="547" t="s">
        <v>240</v>
      </c>
      <c r="AX1537" s="547" t="s">
        <v>240</v>
      </c>
      <c r="AY1537" s="548" t="s">
        <v>671</v>
      </c>
      <c r="AZ1537" s="547">
        <v>24</v>
      </c>
      <c r="BA1537" s="549" t="s">
        <v>166</v>
      </c>
      <c r="BB1537" s="543" t="s">
        <v>233</v>
      </c>
      <c r="BC1537" s="550">
        <f>'Report 2'!$O346</f>
        <v>0</v>
      </c>
      <c r="BD1537" s="550">
        <f>'Report 2'!$P346</f>
        <v>0</v>
      </c>
      <c r="BE1537" s="550">
        <f>'Report 2'!$Q346</f>
        <v>0</v>
      </c>
      <c r="BF1537" s="550">
        <f>'Report 2'!$R346</f>
        <v>0</v>
      </c>
      <c r="BG1537" s="550">
        <f>'Report 2'!$S346</f>
        <v>0</v>
      </c>
      <c r="BH1537" s="550">
        <f>'Report 2'!$T346</f>
        <v>0</v>
      </c>
      <c r="BI1537" s="550">
        <f>'Report 2'!$U346</f>
        <v>0</v>
      </c>
      <c r="CC1537" s="542" t="s">
        <v>669</v>
      </c>
      <c r="CD1537" s="1014" t="s">
        <v>672</v>
      </c>
      <c r="CE1537" s="1014" t="str">
        <f>'Information Input'!$M$14</f>
        <v xml:space="preserve">      -      </v>
      </c>
      <c r="CF1537" s="551" t="s">
        <v>138</v>
      </c>
      <c r="CG1537" s="552">
        <f t="shared" si="259"/>
        <v>43739</v>
      </c>
      <c r="CH1537" s="552">
        <f t="shared" si="260"/>
        <v>43830</v>
      </c>
      <c r="CI1537" s="552">
        <f>'Information Input'!$H$35</f>
        <v>43555</v>
      </c>
      <c r="CJ1537" s="551" t="str">
        <f>'Information Input'!$J$22</f>
        <v>Quarterly</v>
      </c>
      <c r="CK1537" s="552">
        <f>'Information Input'!$H$30</f>
        <v>43555</v>
      </c>
      <c r="CL1537" s="551">
        <f>'Information Input'!$J$18</f>
        <v>2019</v>
      </c>
      <c r="CM1537" s="551" t="s">
        <v>101</v>
      </c>
      <c r="CN1537" s="1014" t="s">
        <v>102</v>
      </c>
      <c r="CO1537" s="542" t="s">
        <v>103</v>
      </c>
      <c r="CP1537" s="542" t="s">
        <v>671</v>
      </c>
      <c r="CQ1537" s="551">
        <v>16</v>
      </c>
      <c r="CR1537" s="542" t="s">
        <v>158</v>
      </c>
      <c r="CS1537" s="542" t="s">
        <v>235</v>
      </c>
      <c r="CT1537" s="1015">
        <f>'Report 1'!$AE$18</f>
        <v>0</v>
      </c>
      <c r="CU1537" s="1016">
        <f>SUMIF('Report 4A'!$G$16:$G$95,$CQ1537,'Report 4A'!$AM$16:$AM$95)</f>
        <v>0</v>
      </c>
      <c r="CV1537" s="1017">
        <f t="shared" si="254"/>
        <v>0</v>
      </c>
    </row>
    <row r="1538" spans="2:100">
      <c r="B1538" s="535" t="s">
        <v>669</v>
      </c>
      <c r="C1538" s="536">
        <v>1</v>
      </c>
      <c r="D1538" s="537" t="str">
        <f>'Information Input'!$M$14</f>
        <v xml:space="preserve">      -      </v>
      </c>
      <c r="E1538" s="537" t="s">
        <v>136</v>
      </c>
      <c r="F1538" s="538">
        <f t="shared" si="255"/>
        <v>43556</v>
      </c>
      <c r="G1538" s="538">
        <f t="shared" si="256"/>
        <v>43646</v>
      </c>
      <c r="H1538" s="538">
        <f>'Information Input'!$H$35</f>
        <v>43555</v>
      </c>
      <c r="I1538" s="537" t="str">
        <f>'Information Input'!$J$22</f>
        <v>Quarterly</v>
      </c>
      <c r="J1538" s="538">
        <f>'Information Input'!$H$30</f>
        <v>43555</v>
      </c>
      <c r="K1538" s="537">
        <f>'Information Input'!$J$18</f>
        <v>2019</v>
      </c>
      <c r="L1538" s="539" t="s">
        <v>243</v>
      </c>
      <c r="M1538" s="540" t="s">
        <v>230</v>
      </c>
      <c r="N1538" s="541" t="s">
        <v>230</v>
      </c>
      <c r="O1538" s="542" t="s">
        <v>671</v>
      </c>
      <c r="P1538" s="537">
        <v>37</v>
      </c>
      <c r="Q1538" s="541" t="s">
        <v>179</v>
      </c>
      <c r="R1538" s="541" t="s">
        <v>231</v>
      </c>
      <c r="S1538" s="543">
        <f>'Report 1'!$BB$18</f>
        <v>0</v>
      </c>
      <c r="T1538" s="544">
        <f>'Report 1'!$BB$57</f>
        <v>0</v>
      </c>
      <c r="U1538" s="545">
        <f>'Report 1'!$BB$143</f>
        <v>0</v>
      </c>
      <c r="AL1538" s="546" t="s">
        <v>669</v>
      </c>
      <c r="AM1538" s="547">
        <v>2</v>
      </c>
      <c r="AN1538" s="547" t="str">
        <f>'Information Input'!$M$14</f>
        <v xml:space="preserve">      -      </v>
      </c>
      <c r="AO1538" s="547" t="s">
        <v>136</v>
      </c>
      <c r="AP1538" s="538">
        <f t="shared" si="261"/>
        <v>43556</v>
      </c>
      <c r="AQ1538" s="538">
        <f t="shared" si="258"/>
        <v>43646</v>
      </c>
      <c r="AR1538" s="538">
        <f>'Information Input'!$H$35</f>
        <v>43555</v>
      </c>
      <c r="AS1538" s="547" t="str">
        <f>'Information Input'!$J$22</f>
        <v>Quarterly</v>
      </c>
      <c r="AT1538" s="538">
        <f>'Information Input'!$H$30</f>
        <v>43555</v>
      </c>
      <c r="AU1538" s="547">
        <f>'Information Input'!$J$18</f>
        <v>2019</v>
      </c>
      <c r="AV1538" s="547" t="s">
        <v>91</v>
      </c>
      <c r="AW1538" s="547" t="s">
        <v>240</v>
      </c>
      <c r="AX1538" s="547" t="s">
        <v>240</v>
      </c>
      <c r="AY1538" s="548" t="s">
        <v>671</v>
      </c>
      <c r="AZ1538" s="547">
        <v>25</v>
      </c>
      <c r="BA1538" s="549" t="s">
        <v>167</v>
      </c>
      <c r="BB1538" s="543" t="s">
        <v>233</v>
      </c>
      <c r="BC1538" s="550">
        <f>'Report 2'!$O347</f>
        <v>0</v>
      </c>
      <c r="BD1538" s="550">
        <f>'Report 2'!$P347</f>
        <v>0</v>
      </c>
      <c r="BE1538" s="550">
        <f>'Report 2'!$Q347</f>
        <v>0</v>
      </c>
      <c r="BF1538" s="550">
        <f>'Report 2'!$R347</f>
        <v>0</v>
      </c>
      <c r="BG1538" s="550">
        <f>'Report 2'!$S347</f>
        <v>0</v>
      </c>
      <c r="BH1538" s="550">
        <f>'Report 2'!$T347</f>
        <v>0</v>
      </c>
      <c r="BI1538" s="550">
        <f>'Report 2'!$U347</f>
        <v>0</v>
      </c>
      <c r="CC1538" s="542" t="s">
        <v>669</v>
      </c>
      <c r="CD1538" s="1014" t="s">
        <v>672</v>
      </c>
      <c r="CE1538" s="1014" t="str">
        <f>'Information Input'!$M$14</f>
        <v xml:space="preserve">      -      </v>
      </c>
      <c r="CF1538" s="551" t="s">
        <v>138</v>
      </c>
      <c r="CG1538" s="552">
        <f t="shared" si="259"/>
        <v>43739</v>
      </c>
      <c r="CH1538" s="552">
        <f t="shared" si="260"/>
        <v>43830</v>
      </c>
      <c r="CI1538" s="552">
        <f>'Information Input'!$H$35</f>
        <v>43555</v>
      </c>
      <c r="CJ1538" s="551" t="str">
        <f>'Information Input'!$J$22</f>
        <v>Quarterly</v>
      </c>
      <c r="CK1538" s="552">
        <f>'Information Input'!$H$30</f>
        <v>43555</v>
      </c>
      <c r="CL1538" s="551">
        <f>'Information Input'!$J$18</f>
        <v>2019</v>
      </c>
      <c r="CM1538" s="551" t="s">
        <v>101</v>
      </c>
      <c r="CN1538" s="1014" t="s">
        <v>102</v>
      </c>
      <c r="CO1538" s="542" t="s">
        <v>103</v>
      </c>
      <c r="CP1538" s="542" t="s">
        <v>671</v>
      </c>
      <c r="CQ1538" s="551">
        <v>17</v>
      </c>
      <c r="CR1538" s="542" t="s">
        <v>159</v>
      </c>
      <c r="CS1538" s="542" t="s">
        <v>235</v>
      </c>
      <c r="CT1538" s="1015">
        <f>'Report 1'!$AE$18</f>
        <v>0</v>
      </c>
      <c r="CU1538" s="1016">
        <f>SUMIF('Report 4A'!$G$16:$G$95,$CQ1538,'Report 4A'!$AM$16:$AM$95)</f>
        <v>0</v>
      </c>
      <c r="CV1538" s="1017">
        <f t="shared" si="254"/>
        <v>0</v>
      </c>
    </row>
    <row r="1539" spans="2:100">
      <c r="B1539" s="535" t="s">
        <v>669</v>
      </c>
      <c r="C1539" s="536">
        <v>1</v>
      </c>
      <c r="D1539" s="537" t="str">
        <f>'Information Input'!$M$14</f>
        <v xml:space="preserve">      -      </v>
      </c>
      <c r="E1539" s="537" t="s">
        <v>136</v>
      </c>
      <c r="F1539" s="538">
        <f t="shared" si="255"/>
        <v>43556</v>
      </c>
      <c r="G1539" s="538">
        <f t="shared" si="256"/>
        <v>43646</v>
      </c>
      <c r="H1539" s="538">
        <f>'Information Input'!$H$35</f>
        <v>43555</v>
      </c>
      <c r="I1539" s="537" t="str">
        <f>'Information Input'!$J$22</f>
        <v>Quarterly</v>
      </c>
      <c r="J1539" s="538">
        <f>'Information Input'!$H$30</f>
        <v>43555</v>
      </c>
      <c r="K1539" s="537">
        <f>'Information Input'!$J$18</f>
        <v>2019</v>
      </c>
      <c r="L1539" s="539" t="s">
        <v>243</v>
      </c>
      <c r="M1539" s="540" t="s">
        <v>230</v>
      </c>
      <c r="N1539" s="541" t="s">
        <v>230</v>
      </c>
      <c r="O1539" s="542" t="s">
        <v>671</v>
      </c>
      <c r="P1539" s="537">
        <v>38</v>
      </c>
      <c r="Q1539" s="541" t="s">
        <v>180</v>
      </c>
      <c r="R1539" s="541" t="s">
        <v>233</v>
      </c>
      <c r="S1539" s="543">
        <f>'Report 1'!$BB$18</f>
        <v>0</v>
      </c>
      <c r="T1539" s="544">
        <f>'Report 1'!$BB$58</f>
        <v>0</v>
      </c>
      <c r="U1539" s="545">
        <f>'Report 1'!$BB$144</f>
        <v>0</v>
      </c>
      <c r="AL1539" s="546" t="s">
        <v>669</v>
      </c>
      <c r="AM1539" s="547">
        <v>2</v>
      </c>
      <c r="AN1539" s="547" t="str">
        <f>'Information Input'!$M$14</f>
        <v xml:space="preserve">      -      </v>
      </c>
      <c r="AO1539" s="547" t="s">
        <v>136</v>
      </c>
      <c r="AP1539" s="538">
        <f t="shared" si="261"/>
        <v>43556</v>
      </c>
      <c r="AQ1539" s="538">
        <f t="shared" si="258"/>
        <v>43646</v>
      </c>
      <c r="AR1539" s="538">
        <f>'Information Input'!$H$35</f>
        <v>43555</v>
      </c>
      <c r="AS1539" s="547" t="str">
        <f>'Information Input'!$J$22</f>
        <v>Quarterly</v>
      </c>
      <c r="AT1539" s="538">
        <f>'Information Input'!$H$30</f>
        <v>43555</v>
      </c>
      <c r="AU1539" s="547">
        <f>'Information Input'!$J$18</f>
        <v>2019</v>
      </c>
      <c r="AV1539" s="547" t="s">
        <v>91</v>
      </c>
      <c r="AW1539" s="547" t="s">
        <v>240</v>
      </c>
      <c r="AX1539" s="547" t="s">
        <v>240</v>
      </c>
      <c r="AY1539" s="548" t="s">
        <v>671</v>
      </c>
      <c r="AZ1539" s="547">
        <v>26</v>
      </c>
      <c r="BA1539" s="549" t="s">
        <v>168</v>
      </c>
      <c r="BB1539" s="543" t="s">
        <v>237</v>
      </c>
      <c r="BC1539" s="550">
        <f>'Report 2'!$O348</f>
        <v>0</v>
      </c>
      <c r="BD1539" s="550">
        <f>'Report 2'!$P348</f>
        <v>0</v>
      </c>
      <c r="BE1539" s="550">
        <f>'Report 2'!$Q348</f>
        <v>0</v>
      </c>
      <c r="BF1539" s="550">
        <f>'Report 2'!$R348</f>
        <v>0</v>
      </c>
      <c r="BG1539" s="550">
        <f>'Report 2'!$S348</f>
        <v>0</v>
      </c>
      <c r="BH1539" s="550">
        <f>'Report 2'!$T348</f>
        <v>0</v>
      </c>
      <c r="BI1539" s="550">
        <f>'Report 2'!$U348</f>
        <v>0</v>
      </c>
      <c r="CC1539" s="542" t="s">
        <v>669</v>
      </c>
      <c r="CD1539" s="1014" t="s">
        <v>672</v>
      </c>
      <c r="CE1539" s="1014" t="str">
        <f>'Information Input'!$M$14</f>
        <v xml:space="preserve">      -      </v>
      </c>
      <c r="CF1539" s="551" t="s">
        <v>138</v>
      </c>
      <c r="CG1539" s="552">
        <f t="shared" si="259"/>
        <v>43739</v>
      </c>
      <c r="CH1539" s="552">
        <f t="shared" si="260"/>
        <v>43830</v>
      </c>
      <c r="CI1539" s="552">
        <f>'Information Input'!$H$35</f>
        <v>43555</v>
      </c>
      <c r="CJ1539" s="551" t="str">
        <f>'Information Input'!$J$22</f>
        <v>Quarterly</v>
      </c>
      <c r="CK1539" s="552">
        <f>'Information Input'!$H$30</f>
        <v>43555</v>
      </c>
      <c r="CL1539" s="551">
        <f>'Information Input'!$J$18</f>
        <v>2019</v>
      </c>
      <c r="CM1539" s="551" t="s">
        <v>101</v>
      </c>
      <c r="CN1539" s="1014" t="s">
        <v>102</v>
      </c>
      <c r="CO1539" s="542" t="s">
        <v>103</v>
      </c>
      <c r="CP1539" s="542" t="s">
        <v>671</v>
      </c>
      <c r="CQ1539" s="551">
        <v>18</v>
      </c>
      <c r="CR1539" s="542" t="s">
        <v>160</v>
      </c>
      <c r="CS1539" s="542" t="s">
        <v>235</v>
      </c>
      <c r="CT1539" s="1015">
        <f>'Report 1'!$AE$18</f>
        <v>0</v>
      </c>
      <c r="CU1539" s="1016">
        <f>SUMIF('Report 4A'!$G$16:$G$95,$CQ1539,'Report 4A'!$AM$16:$AM$95)</f>
        <v>0</v>
      </c>
      <c r="CV1539" s="1017">
        <f t="shared" si="254"/>
        <v>0</v>
      </c>
    </row>
    <row r="1540" spans="2:100">
      <c r="B1540" s="535" t="s">
        <v>669</v>
      </c>
      <c r="C1540" s="536">
        <v>1</v>
      </c>
      <c r="D1540" s="537" t="str">
        <f>'Information Input'!$M$14</f>
        <v xml:space="preserve">      -      </v>
      </c>
      <c r="E1540" s="537" t="s">
        <v>136</v>
      </c>
      <c r="F1540" s="538">
        <f t="shared" si="255"/>
        <v>43556</v>
      </c>
      <c r="G1540" s="538">
        <f t="shared" si="256"/>
        <v>43646</v>
      </c>
      <c r="H1540" s="538">
        <f>'Information Input'!$H$35</f>
        <v>43555</v>
      </c>
      <c r="I1540" s="537" t="str">
        <f>'Information Input'!$J$22</f>
        <v>Quarterly</v>
      </c>
      <c r="J1540" s="538">
        <f>'Information Input'!$H$30</f>
        <v>43555</v>
      </c>
      <c r="K1540" s="537">
        <f>'Information Input'!$J$18</f>
        <v>2019</v>
      </c>
      <c r="L1540" s="539" t="s">
        <v>243</v>
      </c>
      <c r="M1540" s="540" t="s">
        <v>230</v>
      </c>
      <c r="N1540" s="541" t="s">
        <v>230</v>
      </c>
      <c r="O1540" s="542" t="s">
        <v>671</v>
      </c>
      <c r="P1540" s="537">
        <v>39</v>
      </c>
      <c r="Q1540" s="541" t="s">
        <v>181</v>
      </c>
      <c r="R1540" s="541" t="s">
        <v>233</v>
      </c>
      <c r="S1540" s="543">
        <f>'Report 1'!$BB$18</f>
        <v>0</v>
      </c>
      <c r="T1540" s="544">
        <f>'Report 1'!$BB$59</f>
        <v>0</v>
      </c>
      <c r="U1540" s="545">
        <f>'Report 1'!$BB$145</f>
        <v>0</v>
      </c>
      <c r="AL1540" s="546" t="s">
        <v>669</v>
      </c>
      <c r="AM1540" s="547">
        <v>2</v>
      </c>
      <c r="AN1540" s="547" t="str">
        <f>'Information Input'!$M$14</f>
        <v xml:space="preserve">      -      </v>
      </c>
      <c r="AO1540" s="547" t="s">
        <v>136</v>
      </c>
      <c r="AP1540" s="538">
        <f t="shared" si="261"/>
        <v>43556</v>
      </c>
      <c r="AQ1540" s="538">
        <f t="shared" si="258"/>
        <v>43646</v>
      </c>
      <c r="AR1540" s="538">
        <f>'Information Input'!$H$35</f>
        <v>43555</v>
      </c>
      <c r="AS1540" s="547" t="str">
        <f>'Information Input'!$J$22</f>
        <v>Quarterly</v>
      </c>
      <c r="AT1540" s="538">
        <f>'Information Input'!$H$30</f>
        <v>43555</v>
      </c>
      <c r="AU1540" s="547">
        <f>'Information Input'!$J$18</f>
        <v>2019</v>
      </c>
      <c r="AV1540" s="547" t="s">
        <v>91</v>
      </c>
      <c r="AW1540" s="547" t="s">
        <v>240</v>
      </c>
      <c r="AX1540" s="547" t="s">
        <v>240</v>
      </c>
      <c r="AY1540" s="548" t="s">
        <v>671</v>
      </c>
      <c r="AZ1540" s="547">
        <v>27</v>
      </c>
      <c r="BA1540" s="549" t="s">
        <v>169</v>
      </c>
      <c r="BB1540" s="543" t="s">
        <v>235</v>
      </c>
      <c r="BC1540" s="550">
        <f>'Report 2'!$O349</f>
        <v>0</v>
      </c>
      <c r="BD1540" s="550">
        <f>'Report 2'!$P349</f>
        <v>0</v>
      </c>
      <c r="BE1540" s="550">
        <f>'Report 2'!$Q349</f>
        <v>0</v>
      </c>
      <c r="BF1540" s="550">
        <f>'Report 2'!$R349</f>
        <v>0</v>
      </c>
      <c r="BG1540" s="550">
        <f>'Report 2'!$S349</f>
        <v>0</v>
      </c>
      <c r="BH1540" s="550">
        <f>'Report 2'!$T349</f>
        <v>0</v>
      </c>
      <c r="BI1540" s="550">
        <f>'Report 2'!$U349</f>
        <v>0</v>
      </c>
      <c r="CC1540" s="542" t="s">
        <v>669</v>
      </c>
      <c r="CD1540" s="1014" t="s">
        <v>672</v>
      </c>
      <c r="CE1540" s="1014" t="str">
        <f>'Information Input'!$M$14</f>
        <v xml:space="preserve">      -      </v>
      </c>
      <c r="CF1540" s="551" t="s">
        <v>138</v>
      </c>
      <c r="CG1540" s="552">
        <f t="shared" si="259"/>
        <v>43739</v>
      </c>
      <c r="CH1540" s="552">
        <f t="shared" si="260"/>
        <v>43830</v>
      </c>
      <c r="CI1540" s="552">
        <f>'Information Input'!$H$35</f>
        <v>43555</v>
      </c>
      <c r="CJ1540" s="551" t="str">
        <f>'Information Input'!$J$22</f>
        <v>Quarterly</v>
      </c>
      <c r="CK1540" s="552">
        <f>'Information Input'!$H$30</f>
        <v>43555</v>
      </c>
      <c r="CL1540" s="551">
        <f>'Information Input'!$J$18</f>
        <v>2019</v>
      </c>
      <c r="CM1540" s="551" t="s">
        <v>101</v>
      </c>
      <c r="CN1540" s="1014" t="s">
        <v>102</v>
      </c>
      <c r="CO1540" s="542" t="s">
        <v>103</v>
      </c>
      <c r="CP1540" s="542" t="s">
        <v>671</v>
      </c>
      <c r="CQ1540" s="551">
        <v>19</v>
      </c>
      <c r="CR1540" s="542" t="s">
        <v>161</v>
      </c>
      <c r="CS1540" s="542" t="s">
        <v>235</v>
      </c>
      <c r="CT1540" s="1015">
        <f>'Report 1'!$AE$18</f>
        <v>0</v>
      </c>
      <c r="CU1540" s="1016">
        <f>SUMIF('Report 4A'!$G$16:$G$95,$CQ1540,'Report 4A'!$AM$16:$AM$95)</f>
        <v>0</v>
      </c>
      <c r="CV1540" s="1017">
        <f t="shared" si="254"/>
        <v>0</v>
      </c>
    </row>
    <row r="1541" spans="2:100">
      <c r="B1541" s="535" t="s">
        <v>669</v>
      </c>
      <c r="C1541" s="536">
        <v>1</v>
      </c>
      <c r="D1541" s="537" t="str">
        <f>'Information Input'!$M$14</f>
        <v xml:space="preserve">      -      </v>
      </c>
      <c r="E1541" s="537" t="s">
        <v>136</v>
      </c>
      <c r="F1541" s="538">
        <f t="shared" si="255"/>
        <v>43556</v>
      </c>
      <c r="G1541" s="538">
        <f t="shared" si="256"/>
        <v>43646</v>
      </c>
      <c r="H1541" s="538">
        <f>'Information Input'!$H$35</f>
        <v>43555</v>
      </c>
      <c r="I1541" s="537" t="str">
        <f>'Information Input'!$J$22</f>
        <v>Quarterly</v>
      </c>
      <c r="J1541" s="538">
        <f>'Information Input'!$H$30</f>
        <v>43555</v>
      </c>
      <c r="K1541" s="537">
        <f>'Information Input'!$J$18</f>
        <v>2019</v>
      </c>
      <c r="L1541" s="539" t="s">
        <v>243</v>
      </c>
      <c r="M1541" s="540" t="s">
        <v>230</v>
      </c>
      <c r="N1541" s="541" t="s">
        <v>230</v>
      </c>
      <c r="O1541" s="542" t="s">
        <v>671</v>
      </c>
      <c r="P1541" s="537">
        <v>40</v>
      </c>
      <c r="Q1541" s="541" t="s">
        <v>182</v>
      </c>
      <c r="R1541" s="541" t="s">
        <v>238</v>
      </c>
      <c r="S1541" s="543">
        <f>'Report 1'!$BB$18</f>
        <v>0</v>
      </c>
      <c r="T1541" s="544">
        <f>'Report 1'!$BB$60</f>
        <v>0</v>
      </c>
      <c r="U1541" s="545">
        <f>'Report 1'!$BB$146</f>
        <v>0</v>
      </c>
      <c r="AL1541" s="546" t="s">
        <v>669</v>
      </c>
      <c r="AM1541" s="547">
        <v>2</v>
      </c>
      <c r="AN1541" s="547" t="str">
        <f>'Information Input'!$M$14</f>
        <v xml:space="preserve">      -      </v>
      </c>
      <c r="AO1541" s="547" t="s">
        <v>136</v>
      </c>
      <c r="AP1541" s="538">
        <f t="shared" si="261"/>
        <v>43556</v>
      </c>
      <c r="AQ1541" s="538">
        <f t="shared" si="258"/>
        <v>43646</v>
      </c>
      <c r="AR1541" s="538">
        <f>'Information Input'!$H$35</f>
        <v>43555</v>
      </c>
      <c r="AS1541" s="547" t="str">
        <f>'Information Input'!$J$22</f>
        <v>Quarterly</v>
      </c>
      <c r="AT1541" s="538">
        <f>'Information Input'!$H$30</f>
        <v>43555</v>
      </c>
      <c r="AU1541" s="547">
        <f>'Information Input'!$J$18</f>
        <v>2019</v>
      </c>
      <c r="AV1541" s="547" t="s">
        <v>91</v>
      </c>
      <c r="AW1541" s="547" t="s">
        <v>240</v>
      </c>
      <c r="AX1541" s="547" t="s">
        <v>240</v>
      </c>
      <c r="AY1541" s="548" t="s">
        <v>671</v>
      </c>
      <c r="AZ1541" s="547">
        <v>28</v>
      </c>
      <c r="BA1541" s="549" t="s">
        <v>170</v>
      </c>
      <c r="BB1541" s="543" t="s">
        <v>235</v>
      </c>
      <c r="BC1541" s="550">
        <f>'Report 2'!$O350</f>
        <v>0</v>
      </c>
      <c r="BD1541" s="550">
        <f>'Report 2'!$P350</f>
        <v>0</v>
      </c>
      <c r="BE1541" s="550">
        <f>'Report 2'!$Q350</f>
        <v>0</v>
      </c>
      <c r="BF1541" s="550">
        <f>'Report 2'!$R350</f>
        <v>0</v>
      </c>
      <c r="BG1541" s="550">
        <f>'Report 2'!$S350</f>
        <v>0</v>
      </c>
      <c r="BH1541" s="550">
        <f>'Report 2'!$T350</f>
        <v>0</v>
      </c>
      <c r="BI1541" s="550">
        <f>'Report 2'!$U350</f>
        <v>0</v>
      </c>
      <c r="CC1541" s="542" t="s">
        <v>669</v>
      </c>
      <c r="CD1541" s="1014" t="s">
        <v>672</v>
      </c>
      <c r="CE1541" s="1014" t="str">
        <f>'Information Input'!$M$14</f>
        <v xml:space="preserve">      -      </v>
      </c>
      <c r="CF1541" s="551" t="s">
        <v>138</v>
      </c>
      <c r="CG1541" s="552">
        <f t="shared" si="259"/>
        <v>43739</v>
      </c>
      <c r="CH1541" s="552">
        <f t="shared" si="260"/>
        <v>43830</v>
      </c>
      <c r="CI1541" s="552">
        <f>'Information Input'!$H$35</f>
        <v>43555</v>
      </c>
      <c r="CJ1541" s="551" t="str">
        <f>'Information Input'!$J$22</f>
        <v>Quarterly</v>
      </c>
      <c r="CK1541" s="552">
        <f>'Information Input'!$H$30</f>
        <v>43555</v>
      </c>
      <c r="CL1541" s="551">
        <f>'Information Input'!$J$18</f>
        <v>2019</v>
      </c>
      <c r="CM1541" s="551" t="s">
        <v>101</v>
      </c>
      <c r="CN1541" s="1014" t="s">
        <v>102</v>
      </c>
      <c r="CO1541" s="542" t="s">
        <v>103</v>
      </c>
      <c r="CP1541" s="542" t="s">
        <v>671</v>
      </c>
      <c r="CQ1541" s="551">
        <v>20</v>
      </c>
      <c r="CR1541" s="542" t="s">
        <v>162</v>
      </c>
      <c r="CS1541" s="542" t="s">
        <v>235</v>
      </c>
      <c r="CT1541" s="1015">
        <f>'Report 1'!$AE$18</f>
        <v>0</v>
      </c>
      <c r="CU1541" s="1016">
        <f>SUMIF('Report 4A'!$G$16:$G$95,$CQ1541,'Report 4A'!$AM$16:$AM$95)</f>
        <v>0</v>
      </c>
      <c r="CV1541" s="1017">
        <f t="shared" si="254"/>
        <v>0</v>
      </c>
    </row>
    <row r="1542" spans="2:100">
      <c r="B1542" s="535" t="s">
        <v>669</v>
      </c>
      <c r="C1542" s="536">
        <v>1</v>
      </c>
      <c r="D1542" s="537" t="str">
        <f>'Information Input'!$M$14</f>
        <v xml:space="preserve">      -      </v>
      </c>
      <c r="E1542" s="537" t="s">
        <v>136</v>
      </c>
      <c r="F1542" s="538">
        <f t="shared" si="255"/>
        <v>43556</v>
      </c>
      <c r="G1542" s="538">
        <f t="shared" si="256"/>
        <v>43646</v>
      </c>
      <c r="H1542" s="538">
        <f>'Information Input'!$H$35</f>
        <v>43555</v>
      </c>
      <c r="I1542" s="537" t="str">
        <f>'Information Input'!$J$22</f>
        <v>Quarterly</v>
      </c>
      <c r="J1542" s="538">
        <f>'Information Input'!$H$30</f>
        <v>43555</v>
      </c>
      <c r="K1542" s="537">
        <f>'Information Input'!$J$18</f>
        <v>2019</v>
      </c>
      <c r="L1542" s="539" t="s">
        <v>243</v>
      </c>
      <c r="M1542" s="540" t="s">
        <v>230</v>
      </c>
      <c r="N1542" s="541" t="s">
        <v>230</v>
      </c>
      <c r="O1542" s="542" t="s">
        <v>671</v>
      </c>
      <c r="P1542" s="537">
        <v>41</v>
      </c>
      <c r="Q1542" s="541" t="s">
        <v>183</v>
      </c>
      <c r="R1542" s="541" t="s">
        <v>238</v>
      </c>
      <c r="S1542" s="543">
        <f>'Report 1'!$BB$18</f>
        <v>0</v>
      </c>
      <c r="T1542" s="544">
        <f>'Report 1'!$BB$61</f>
        <v>0</v>
      </c>
      <c r="U1542" s="545">
        <f>'Report 1'!$BB$147</f>
        <v>0</v>
      </c>
      <c r="AL1542" s="546" t="s">
        <v>669</v>
      </c>
      <c r="AM1542" s="547">
        <v>2</v>
      </c>
      <c r="AN1542" s="547" t="str">
        <f>'Information Input'!$M$14</f>
        <v xml:space="preserve">      -      </v>
      </c>
      <c r="AO1542" s="547" t="s">
        <v>136</v>
      </c>
      <c r="AP1542" s="538">
        <f t="shared" si="261"/>
        <v>43556</v>
      </c>
      <c r="AQ1542" s="538">
        <f t="shared" si="258"/>
        <v>43646</v>
      </c>
      <c r="AR1542" s="538">
        <f>'Information Input'!$H$35</f>
        <v>43555</v>
      </c>
      <c r="AS1542" s="547" t="str">
        <f>'Information Input'!$J$22</f>
        <v>Quarterly</v>
      </c>
      <c r="AT1542" s="538">
        <f>'Information Input'!$H$30</f>
        <v>43555</v>
      </c>
      <c r="AU1542" s="547">
        <f>'Information Input'!$J$18</f>
        <v>2019</v>
      </c>
      <c r="AV1542" s="547" t="s">
        <v>91</v>
      </c>
      <c r="AW1542" s="547" t="s">
        <v>240</v>
      </c>
      <c r="AX1542" s="547" t="s">
        <v>240</v>
      </c>
      <c r="AY1542" s="548" t="s">
        <v>671</v>
      </c>
      <c r="AZ1542" s="547">
        <v>29</v>
      </c>
      <c r="BA1542" s="549" t="s">
        <v>171</v>
      </c>
      <c r="BB1542" s="543" t="s">
        <v>238</v>
      </c>
      <c r="BC1542" s="550">
        <f>'Report 2'!$O351</f>
        <v>0</v>
      </c>
      <c r="BD1542" s="550">
        <f>'Report 2'!$P351</f>
        <v>0</v>
      </c>
      <c r="BE1542" s="550">
        <f>'Report 2'!$Q351</f>
        <v>0</v>
      </c>
      <c r="BF1542" s="550">
        <f>'Report 2'!$R351</f>
        <v>0</v>
      </c>
      <c r="BG1542" s="550">
        <f>'Report 2'!$S351</f>
        <v>0</v>
      </c>
      <c r="BH1542" s="550">
        <f>'Report 2'!$T351</f>
        <v>0</v>
      </c>
      <c r="BI1542" s="550">
        <f>'Report 2'!$U351</f>
        <v>0</v>
      </c>
      <c r="CC1542" s="542" t="s">
        <v>669</v>
      </c>
      <c r="CD1542" s="1014" t="s">
        <v>672</v>
      </c>
      <c r="CE1542" s="1014" t="str">
        <f>'Information Input'!$M$14</f>
        <v xml:space="preserve">      -      </v>
      </c>
      <c r="CF1542" s="551" t="s">
        <v>138</v>
      </c>
      <c r="CG1542" s="552">
        <f t="shared" si="259"/>
        <v>43739</v>
      </c>
      <c r="CH1542" s="552">
        <f t="shared" si="260"/>
        <v>43830</v>
      </c>
      <c r="CI1542" s="552">
        <f>'Information Input'!$H$35</f>
        <v>43555</v>
      </c>
      <c r="CJ1542" s="551" t="str">
        <f>'Information Input'!$J$22</f>
        <v>Quarterly</v>
      </c>
      <c r="CK1542" s="552">
        <f>'Information Input'!$H$30</f>
        <v>43555</v>
      </c>
      <c r="CL1542" s="551">
        <f>'Information Input'!$J$18</f>
        <v>2019</v>
      </c>
      <c r="CM1542" s="551" t="s">
        <v>101</v>
      </c>
      <c r="CN1542" s="1014" t="s">
        <v>102</v>
      </c>
      <c r="CO1542" s="542" t="s">
        <v>103</v>
      </c>
      <c r="CP1542" s="542" t="s">
        <v>671</v>
      </c>
      <c r="CQ1542" s="551">
        <v>21</v>
      </c>
      <c r="CR1542" s="542" t="s">
        <v>163</v>
      </c>
      <c r="CS1542" s="542" t="s">
        <v>235</v>
      </c>
      <c r="CT1542" s="1015">
        <f>'Report 1'!$AE$18</f>
        <v>0</v>
      </c>
      <c r="CU1542" s="1016">
        <f>SUMIF('Report 4A'!$G$16:$G$95,$CQ1542,'Report 4A'!$AM$16:$AM$95)</f>
        <v>0</v>
      </c>
      <c r="CV1542" s="1017">
        <f t="shared" si="254"/>
        <v>0</v>
      </c>
    </row>
    <row r="1543" spans="2:100">
      <c r="B1543" s="535" t="s">
        <v>669</v>
      </c>
      <c r="C1543" s="536">
        <v>1</v>
      </c>
      <c r="D1543" s="537" t="str">
        <f>'Information Input'!$M$14</f>
        <v xml:space="preserve">      -      </v>
      </c>
      <c r="E1543" s="537" t="s">
        <v>136</v>
      </c>
      <c r="F1543" s="538">
        <f t="shared" si="255"/>
        <v>43556</v>
      </c>
      <c r="G1543" s="538">
        <f t="shared" si="256"/>
        <v>43646</v>
      </c>
      <c r="H1543" s="538">
        <f>'Information Input'!$H$35</f>
        <v>43555</v>
      </c>
      <c r="I1543" s="537" t="str">
        <f>'Information Input'!$J$22</f>
        <v>Quarterly</v>
      </c>
      <c r="J1543" s="538">
        <f>'Information Input'!$H$30</f>
        <v>43555</v>
      </c>
      <c r="K1543" s="537">
        <f>'Information Input'!$J$18</f>
        <v>2019</v>
      </c>
      <c r="L1543" s="539" t="s">
        <v>243</v>
      </c>
      <c r="M1543" s="540" t="s">
        <v>230</v>
      </c>
      <c r="N1543" s="541" t="s">
        <v>230</v>
      </c>
      <c r="O1543" s="542" t="s">
        <v>671</v>
      </c>
      <c r="P1543" s="537">
        <v>42</v>
      </c>
      <c r="Q1543" s="541" t="s">
        <v>184</v>
      </c>
      <c r="R1543" s="541" t="s">
        <v>233</v>
      </c>
      <c r="S1543" s="543">
        <f>'Report 1'!$BB$18</f>
        <v>0</v>
      </c>
      <c r="T1543" s="544">
        <f>'Report 1'!$BB$62</f>
        <v>0</v>
      </c>
      <c r="U1543" s="545">
        <f>'Report 1'!$BB$148</f>
        <v>0</v>
      </c>
      <c r="AL1543" s="546" t="s">
        <v>669</v>
      </c>
      <c r="AM1543" s="547">
        <v>2</v>
      </c>
      <c r="AN1543" s="547" t="str">
        <f>'Information Input'!$M$14</f>
        <v xml:space="preserve">      -      </v>
      </c>
      <c r="AO1543" s="547" t="s">
        <v>136</v>
      </c>
      <c r="AP1543" s="538">
        <f t="shared" si="261"/>
        <v>43556</v>
      </c>
      <c r="AQ1543" s="538">
        <f t="shared" si="258"/>
        <v>43646</v>
      </c>
      <c r="AR1543" s="538">
        <f>'Information Input'!$H$35</f>
        <v>43555</v>
      </c>
      <c r="AS1543" s="547" t="str">
        <f>'Information Input'!$J$22</f>
        <v>Quarterly</v>
      </c>
      <c r="AT1543" s="538">
        <f>'Information Input'!$H$30</f>
        <v>43555</v>
      </c>
      <c r="AU1543" s="547">
        <f>'Information Input'!$J$18</f>
        <v>2019</v>
      </c>
      <c r="AV1543" s="547" t="s">
        <v>91</v>
      </c>
      <c r="AW1543" s="547" t="s">
        <v>240</v>
      </c>
      <c r="AX1543" s="547" t="s">
        <v>240</v>
      </c>
      <c r="AY1543" s="548" t="s">
        <v>671</v>
      </c>
      <c r="AZ1543" s="547">
        <v>30</v>
      </c>
      <c r="BA1543" s="549" t="s">
        <v>172</v>
      </c>
      <c r="BB1543" s="543" t="s">
        <v>238</v>
      </c>
      <c r="BC1543" s="550">
        <f>'Report 2'!$O352</f>
        <v>0</v>
      </c>
      <c r="BD1543" s="550">
        <f>'Report 2'!$P352</f>
        <v>0</v>
      </c>
      <c r="BE1543" s="550">
        <f>'Report 2'!$Q352</f>
        <v>0</v>
      </c>
      <c r="BF1543" s="550">
        <f>'Report 2'!$R352</f>
        <v>0</v>
      </c>
      <c r="BG1543" s="550">
        <f>'Report 2'!$S352</f>
        <v>0</v>
      </c>
      <c r="BH1543" s="550">
        <f>'Report 2'!$T352</f>
        <v>0</v>
      </c>
      <c r="BI1543" s="550">
        <f>'Report 2'!$U352</f>
        <v>0</v>
      </c>
      <c r="CC1543" s="542" t="s">
        <v>669</v>
      </c>
      <c r="CD1543" s="1014" t="s">
        <v>672</v>
      </c>
      <c r="CE1543" s="1014" t="str">
        <f>'Information Input'!$M$14</f>
        <v xml:space="preserve">      -      </v>
      </c>
      <c r="CF1543" s="551" t="s">
        <v>138</v>
      </c>
      <c r="CG1543" s="552">
        <f t="shared" si="259"/>
        <v>43739</v>
      </c>
      <c r="CH1543" s="552">
        <f t="shared" si="260"/>
        <v>43830</v>
      </c>
      <c r="CI1543" s="552">
        <f>'Information Input'!$H$35</f>
        <v>43555</v>
      </c>
      <c r="CJ1543" s="551" t="str">
        <f>'Information Input'!$J$22</f>
        <v>Quarterly</v>
      </c>
      <c r="CK1543" s="552">
        <f>'Information Input'!$H$30</f>
        <v>43555</v>
      </c>
      <c r="CL1543" s="551">
        <f>'Information Input'!$J$18</f>
        <v>2019</v>
      </c>
      <c r="CM1543" s="551" t="s">
        <v>101</v>
      </c>
      <c r="CN1543" s="1014" t="s">
        <v>102</v>
      </c>
      <c r="CO1543" s="542" t="s">
        <v>103</v>
      </c>
      <c r="CP1543" s="542" t="s">
        <v>671</v>
      </c>
      <c r="CQ1543" s="551">
        <v>22</v>
      </c>
      <c r="CR1543" s="542" t="s">
        <v>164</v>
      </c>
      <c r="CS1543" s="542" t="s">
        <v>236</v>
      </c>
      <c r="CT1543" s="1015">
        <f>'Report 1'!$AE$18</f>
        <v>0</v>
      </c>
      <c r="CU1543" s="1016">
        <f>SUMIF('Report 4A'!$G$16:$G$95,$CQ1543,'Report 4A'!$AM$16:$AM$95)</f>
        <v>0</v>
      </c>
      <c r="CV1543" s="1017">
        <f t="shared" si="254"/>
        <v>0</v>
      </c>
    </row>
    <row r="1544" spans="2:100">
      <c r="B1544" s="535" t="s">
        <v>669</v>
      </c>
      <c r="C1544" s="536">
        <v>1</v>
      </c>
      <c r="D1544" s="537" t="str">
        <f>'Information Input'!$M$14</f>
        <v xml:space="preserve">      -      </v>
      </c>
      <c r="E1544" s="537" t="s">
        <v>136</v>
      </c>
      <c r="F1544" s="538">
        <f t="shared" si="255"/>
        <v>43556</v>
      </c>
      <c r="G1544" s="538">
        <f t="shared" si="256"/>
        <v>43646</v>
      </c>
      <c r="H1544" s="538">
        <f>'Information Input'!$H$35</f>
        <v>43555</v>
      </c>
      <c r="I1544" s="537" t="str">
        <f>'Information Input'!$J$22</f>
        <v>Quarterly</v>
      </c>
      <c r="J1544" s="538">
        <f>'Information Input'!$H$30</f>
        <v>43555</v>
      </c>
      <c r="K1544" s="537">
        <f>'Information Input'!$J$18</f>
        <v>2019</v>
      </c>
      <c r="L1544" s="539" t="s">
        <v>243</v>
      </c>
      <c r="M1544" s="540" t="s">
        <v>230</v>
      </c>
      <c r="N1544" s="541" t="s">
        <v>230</v>
      </c>
      <c r="O1544" s="542" t="s">
        <v>671</v>
      </c>
      <c r="P1544" s="537">
        <v>43</v>
      </c>
      <c r="Q1544" s="541" t="s">
        <v>185</v>
      </c>
      <c r="R1544" s="541" t="s">
        <v>233</v>
      </c>
      <c r="S1544" s="543">
        <f>'Report 1'!$BB$18</f>
        <v>0</v>
      </c>
      <c r="T1544" s="544">
        <f>'Report 1'!$BB$63</f>
        <v>0</v>
      </c>
      <c r="U1544" s="545">
        <f>'Report 1'!$BB$149</f>
        <v>0</v>
      </c>
      <c r="AL1544" s="546" t="s">
        <v>669</v>
      </c>
      <c r="AM1544" s="547">
        <v>2</v>
      </c>
      <c r="AN1544" s="547" t="str">
        <f>'Information Input'!$M$14</f>
        <v xml:space="preserve">      -      </v>
      </c>
      <c r="AO1544" s="547" t="s">
        <v>136</v>
      </c>
      <c r="AP1544" s="538">
        <f t="shared" si="261"/>
        <v>43556</v>
      </c>
      <c r="AQ1544" s="538">
        <f t="shared" si="258"/>
        <v>43646</v>
      </c>
      <c r="AR1544" s="538">
        <f>'Information Input'!$H$35</f>
        <v>43555</v>
      </c>
      <c r="AS1544" s="547" t="str">
        <f>'Information Input'!$J$22</f>
        <v>Quarterly</v>
      </c>
      <c r="AT1544" s="538">
        <f>'Information Input'!$H$30</f>
        <v>43555</v>
      </c>
      <c r="AU1544" s="547">
        <f>'Information Input'!$J$18</f>
        <v>2019</v>
      </c>
      <c r="AV1544" s="547" t="s">
        <v>91</v>
      </c>
      <c r="AW1544" s="547" t="s">
        <v>240</v>
      </c>
      <c r="AX1544" s="547" t="s">
        <v>240</v>
      </c>
      <c r="AY1544" s="548" t="s">
        <v>671</v>
      </c>
      <c r="AZ1544" s="547">
        <v>31</v>
      </c>
      <c r="BA1544" s="549" t="s">
        <v>173</v>
      </c>
      <c r="BB1544" s="543" t="s">
        <v>233</v>
      </c>
      <c r="BC1544" s="550">
        <f>'Report 2'!$O353</f>
        <v>0</v>
      </c>
      <c r="BD1544" s="550">
        <f>'Report 2'!$P353</f>
        <v>0</v>
      </c>
      <c r="BE1544" s="550">
        <f>'Report 2'!$Q353</f>
        <v>0</v>
      </c>
      <c r="BF1544" s="550">
        <f>'Report 2'!$R353</f>
        <v>0</v>
      </c>
      <c r="BG1544" s="550">
        <f>'Report 2'!$S353</f>
        <v>0</v>
      </c>
      <c r="BH1544" s="550">
        <f>'Report 2'!$T353</f>
        <v>0</v>
      </c>
      <c r="BI1544" s="550">
        <f>'Report 2'!$U353</f>
        <v>0</v>
      </c>
      <c r="CC1544" s="542" t="s">
        <v>669</v>
      </c>
      <c r="CD1544" s="1014" t="s">
        <v>672</v>
      </c>
      <c r="CE1544" s="1014" t="str">
        <f>'Information Input'!$M$14</f>
        <v xml:space="preserve">      -      </v>
      </c>
      <c r="CF1544" s="551" t="s">
        <v>138</v>
      </c>
      <c r="CG1544" s="552">
        <f t="shared" si="259"/>
        <v>43739</v>
      </c>
      <c r="CH1544" s="552">
        <f t="shared" si="260"/>
        <v>43830</v>
      </c>
      <c r="CI1544" s="552">
        <f>'Information Input'!$H$35</f>
        <v>43555</v>
      </c>
      <c r="CJ1544" s="551" t="str">
        <f>'Information Input'!$J$22</f>
        <v>Quarterly</v>
      </c>
      <c r="CK1544" s="552">
        <f>'Information Input'!$H$30</f>
        <v>43555</v>
      </c>
      <c r="CL1544" s="551">
        <f>'Information Input'!$J$18</f>
        <v>2019</v>
      </c>
      <c r="CM1544" s="551" t="s">
        <v>101</v>
      </c>
      <c r="CN1544" s="1014" t="s">
        <v>102</v>
      </c>
      <c r="CO1544" s="542" t="s">
        <v>103</v>
      </c>
      <c r="CP1544" s="542" t="s">
        <v>671</v>
      </c>
      <c r="CQ1544" s="551">
        <v>23</v>
      </c>
      <c r="CR1544" s="542" t="s">
        <v>165</v>
      </c>
      <c r="CS1544" s="542" t="s">
        <v>236</v>
      </c>
      <c r="CT1544" s="1015">
        <f>'Report 1'!$AE$18</f>
        <v>0</v>
      </c>
      <c r="CU1544" s="1016">
        <f>SUMIF('Report 4A'!$G$16:$G$95,$CQ1544,'Report 4A'!$AM$16:$AM$95)</f>
        <v>0</v>
      </c>
      <c r="CV1544" s="1017">
        <f t="shared" si="254"/>
        <v>0</v>
      </c>
    </row>
    <row r="1545" spans="2:100">
      <c r="B1545" s="535" t="s">
        <v>669</v>
      </c>
      <c r="C1545" s="536">
        <v>1</v>
      </c>
      <c r="D1545" s="537" t="str">
        <f>'Information Input'!$M$14</f>
        <v xml:space="preserve">      -      </v>
      </c>
      <c r="E1545" s="537" t="s">
        <v>136</v>
      </c>
      <c r="F1545" s="538">
        <f t="shared" si="255"/>
        <v>43556</v>
      </c>
      <c r="G1545" s="538">
        <f t="shared" si="256"/>
        <v>43646</v>
      </c>
      <c r="H1545" s="538">
        <f>'Information Input'!$H$35</f>
        <v>43555</v>
      </c>
      <c r="I1545" s="537" t="str">
        <f>'Information Input'!$J$22</f>
        <v>Quarterly</v>
      </c>
      <c r="J1545" s="538">
        <f>'Information Input'!$H$30</f>
        <v>43555</v>
      </c>
      <c r="K1545" s="537">
        <f>'Information Input'!$J$18</f>
        <v>2019</v>
      </c>
      <c r="L1545" s="539" t="s">
        <v>243</v>
      </c>
      <c r="M1545" s="540" t="s">
        <v>230</v>
      </c>
      <c r="N1545" s="541" t="s">
        <v>230</v>
      </c>
      <c r="O1545" s="542" t="s">
        <v>674</v>
      </c>
      <c r="P1545" s="537">
        <v>44</v>
      </c>
      <c r="Q1545" s="541" t="s">
        <v>186</v>
      </c>
      <c r="R1545" s="541" t="s">
        <v>239</v>
      </c>
      <c r="S1545" s="543">
        <f>'Report 1'!$BB$18</f>
        <v>0</v>
      </c>
      <c r="T1545" s="544">
        <f>'Report 1'!$BB$64</f>
        <v>0</v>
      </c>
      <c r="U1545" s="545">
        <f>'Report 1'!$BB$150</f>
        <v>0</v>
      </c>
      <c r="AL1545" s="546" t="s">
        <v>669</v>
      </c>
      <c r="AM1545" s="547">
        <v>2</v>
      </c>
      <c r="AN1545" s="547" t="str">
        <f>'Information Input'!$M$14</f>
        <v xml:space="preserve">      -      </v>
      </c>
      <c r="AO1545" s="547" t="s">
        <v>136</v>
      </c>
      <c r="AP1545" s="538">
        <f t="shared" si="261"/>
        <v>43556</v>
      </c>
      <c r="AQ1545" s="538">
        <f t="shared" si="258"/>
        <v>43646</v>
      </c>
      <c r="AR1545" s="538">
        <f>'Information Input'!$H$35</f>
        <v>43555</v>
      </c>
      <c r="AS1545" s="547" t="str">
        <f>'Information Input'!$J$22</f>
        <v>Quarterly</v>
      </c>
      <c r="AT1545" s="538">
        <f>'Information Input'!$H$30</f>
        <v>43555</v>
      </c>
      <c r="AU1545" s="547">
        <f>'Information Input'!$J$18</f>
        <v>2019</v>
      </c>
      <c r="AV1545" s="547" t="s">
        <v>91</v>
      </c>
      <c r="AW1545" s="547" t="s">
        <v>240</v>
      </c>
      <c r="AX1545" s="547" t="s">
        <v>240</v>
      </c>
      <c r="AY1545" s="548" t="s">
        <v>671</v>
      </c>
      <c r="AZ1545" s="547">
        <v>32</v>
      </c>
      <c r="BA1545" s="549" t="s">
        <v>174</v>
      </c>
      <c r="BB1545" s="543" t="s">
        <v>238</v>
      </c>
      <c r="BC1545" s="550">
        <f>'Report 2'!$O354</f>
        <v>0</v>
      </c>
      <c r="BD1545" s="550">
        <f>'Report 2'!$P354</f>
        <v>0</v>
      </c>
      <c r="BE1545" s="550">
        <f>'Report 2'!$Q354</f>
        <v>0</v>
      </c>
      <c r="BF1545" s="550">
        <f>'Report 2'!$R354</f>
        <v>0</v>
      </c>
      <c r="BG1545" s="550">
        <f>'Report 2'!$S354</f>
        <v>0</v>
      </c>
      <c r="BH1545" s="550">
        <f>'Report 2'!$T354</f>
        <v>0</v>
      </c>
      <c r="BI1545" s="550">
        <f>'Report 2'!$U354</f>
        <v>0</v>
      </c>
      <c r="CC1545" s="542" t="s">
        <v>669</v>
      </c>
      <c r="CD1545" s="1014" t="s">
        <v>672</v>
      </c>
      <c r="CE1545" s="1014" t="str">
        <f>'Information Input'!$M$14</f>
        <v xml:space="preserve">      -      </v>
      </c>
      <c r="CF1545" s="551" t="s">
        <v>138</v>
      </c>
      <c r="CG1545" s="552">
        <f t="shared" si="259"/>
        <v>43739</v>
      </c>
      <c r="CH1545" s="552">
        <f t="shared" si="260"/>
        <v>43830</v>
      </c>
      <c r="CI1545" s="552">
        <f>'Information Input'!$H$35</f>
        <v>43555</v>
      </c>
      <c r="CJ1545" s="551" t="str">
        <f>'Information Input'!$J$22</f>
        <v>Quarterly</v>
      </c>
      <c r="CK1545" s="552">
        <f>'Information Input'!$H$30</f>
        <v>43555</v>
      </c>
      <c r="CL1545" s="551">
        <f>'Information Input'!$J$18</f>
        <v>2019</v>
      </c>
      <c r="CM1545" s="551" t="s">
        <v>101</v>
      </c>
      <c r="CN1545" s="1014" t="s">
        <v>102</v>
      </c>
      <c r="CO1545" s="542" t="s">
        <v>103</v>
      </c>
      <c r="CP1545" s="542" t="s">
        <v>671</v>
      </c>
      <c r="CQ1545" s="551">
        <v>24</v>
      </c>
      <c r="CR1545" s="542" t="s">
        <v>166</v>
      </c>
      <c r="CS1545" s="542" t="s">
        <v>233</v>
      </c>
      <c r="CT1545" s="1015">
        <f>'Report 1'!$AE$18</f>
        <v>0</v>
      </c>
      <c r="CU1545" s="1016">
        <f>SUMIF('Report 4A'!$G$16:$G$95,$CQ1545,'Report 4A'!$AM$16:$AM$95)</f>
        <v>0</v>
      </c>
      <c r="CV1545" s="1017">
        <f t="shared" si="254"/>
        <v>0</v>
      </c>
    </row>
    <row r="1546" spans="2:100">
      <c r="B1546" s="535" t="s">
        <v>669</v>
      </c>
      <c r="C1546" s="536">
        <v>1</v>
      </c>
      <c r="D1546" s="537" t="str">
        <f>'Information Input'!$M$14</f>
        <v xml:space="preserve">      -      </v>
      </c>
      <c r="E1546" s="537" t="s">
        <v>136</v>
      </c>
      <c r="F1546" s="538">
        <f t="shared" si="255"/>
        <v>43556</v>
      </c>
      <c r="G1546" s="538">
        <f t="shared" si="256"/>
        <v>43646</v>
      </c>
      <c r="H1546" s="538">
        <f>'Information Input'!$H$35</f>
        <v>43555</v>
      </c>
      <c r="I1546" s="537" t="str">
        <f>'Information Input'!$J$22</f>
        <v>Quarterly</v>
      </c>
      <c r="J1546" s="538">
        <f>'Information Input'!$H$30</f>
        <v>43555</v>
      </c>
      <c r="K1546" s="537">
        <f>'Information Input'!$J$18</f>
        <v>2019</v>
      </c>
      <c r="L1546" s="539" t="s">
        <v>243</v>
      </c>
      <c r="M1546" s="540" t="s">
        <v>230</v>
      </c>
      <c r="N1546" s="541" t="s">
        <v>230</v>
      </c>
      <c r="O1546" s="542" t="s">
        <v>675</v>
      </c>
      <c r="P1546" s="537">
        <v>45</v>
      </c>
      <c r="Q1546" s="541" t="s">
        <v>187</v>
      </c>
      <c r="R1546" s="541" t="s">
        <v>239</v>
      </c>
      <c r="S1546" s="543">
        <f>'Report 1'!$BB$18</f>
        <v>0</v>
      </c>
      <c r="T1546" s="544">
        <f>'Report 1'!$BB$65</f>
        <v>0</v>
      </c>
      <c r="U1546" s="545">
        <f>'Report 1'!$BB$151</f>
        <v>0</v>
      </c>
      <c r="AL1546" s="546" t="s">
        <v>669</v>
      </c>
      <c r="AM1546" s="547">
        <v>2</v>
      </c>
      <c r="AN1546" s="547" t="str">
        <f>'Information Input'!$M$14</f>
        <v xml:space="preserve">      -      </v>
      </c>
      <c r="AO1546" s="547" t="s">
        <v>136</v>
      </c>
      <c r="AP1546" s="538">
        <f t="shared" si="261"/>
        <v>43556</v>
      </c>
      <c r="AQ1546" s="538">
        <f t="shared" si="258"/>
        <v>43646</v>
      </c>
      <c r="AR1546" s="538">
        <f>'Information Input'!$H$35</f>
        <v>43555</v>
      </c>
      <c r="AS1546" s="547" t="str">
        <f>'Information Input'!$J$22</f>
        <v>Quarterly</v>
      </c>
      <c r="AT1546" s="538">
        <f>'Information Input'!$H$30</f>
        <v>43555</v>
      </c>
      <c r="AU1546" s="547">
        <f>'Information Input'!$J$18</f>
        <v>2019</v>
      </c>
      <c r="AV1546" s="547" t="s">
        <v>91</v>
      </c>
      <c r="AW1546" s="547" t="s">
        <v>240</v>
      </c>
      <c r="AX1546" s="547" t="s">
        <v>240</v>
      </c>
      <c r="AY1546" s="548" t="s">
        <v>671</v>
      </c>
      <c r="AZ1546" s="547">
        <v>33</v>
      </c>
      <c r="BA1546" s="549" t="s">
        <v>175</v>
      </c>
      <c r="BB1546" s="543" t="s">
        <v>233</v>
      </c>
      <c r="BC1546" s="550">
        <f>'Report 2'!$O355</f>
        <v>0</v>
      </c>
      <c r="BD1546" s="550">
        <f>'Report 2'!$P355</f>
        <v>0</v>
      </c>
      <c r="BE1546" s="550">
        <f>'Report 2'!$Q355</f>
        <v>0</v>
      </c>
      <c r="BF1546" s="550">
        <f>'Report 2'!$R355</f>
        <v>0</v>
      </c>
      <c r="BG1546" s="550">
        <f>'Report 2'!$S355</f>
        <v>0</v>
      </c>
      <c r="BH1546" s="550">
        <f>'Report 2'!$T355</f>
        <v>0</v>
      </c>
      <c r="BI1546" s="550">
        <f>'Report 2'!$U355</f>
        <v>0</v>
      </c>
      <c r="CC1546" s="542" t="s">
        <v>669</v>
      </c>
      <c r="CD1546" s="1014" t="s">
        <v>672</v>
      </c>
      <c r="CE1546" s="1014" t="str">
        <f>'Information Input'!$M$14</f>
        <v xml:space="preserve">      -      </v>
      </c>
      <c r="CF1546" s="551" t="s">
        <v>138</v>
      </c>
      <c r="CG1546" s="552">
        <f t="shared" si="259"/>
        <v>43739</v>
      </c>
      <c r="CH1546" s="552">
        <f t="shared" si="260"/>
        <v>43830</v>
      </c>
      <c r="CI1546" s="552">
        <f>'Information Input'!$H$35</f>
        <v>43555</v>
      </c>
      <c r="CJ1546" s="551" t="str">
        <f>'Information Input'!$J$22</f>
        <v>Quarterly</v>
      </c>
      <c r="CK1546" s="552">
        <f>'Information Input'!$H$30</f>
        <v>43555</v>
      </c>
      <c r="CL1546" s="551">
        <f>'Information Input'!$J$18</f>
        <v>2019</v>
      </c>
      <c r="CM1546" s="551" t="s">
        <v>101</v>
      </c>
      <c r="CN1546" s="1014" t="s">
        <v>102</v>
      </c>
      <c r="CO1546" s="542" t="s">
        <v>103</v>
      </c>
      <c r="CP1546" s="542" t="s">
        <v>671</v>
      </c>
      <c r="CQ1546" s="551">
        <v>25</v>
      </c>
      <c r="CR1546" s="542" t="s">
        <v>167</v>
      </c>
      <c r="CS1546" s="542" t="s">
        <v>233</v>
      </c>
      <c r="CT1546" s="1015">
        <f>'Report 1'!$AE$18</f>
        <v>0</v>
      </c>
      <c r="CU1546" s="1016">
        <f>SUMIF('Report 4A'!$G$16:$G$95,$CQ1546,'Report 4A'!$AM$16:$AM$95)</f>
        <v>0</v>
      </c>
      <c r="CV1546" s="1017">
        <f t="shared" si="254"/>
        <v>0</v>
      </c>
    </row>
    <row r="1547" spans="2:100">
      <c r="B1547" s="535" t="s">
        <v>669</v>
      </c>
      <c r="C1547" s="536">
        <v>1</v>
      </c>
      <c r="D1547" s="537" t="str">
        <f>'Information Input'!$M$14</f>
        <v xml:space="preserve">      -      </v>
      </c>
      <c r="E1547" s="537" t="s">
        <v>136</v>
      </c>
      <c r="F1547" s="538">
        <f t="shared" si="255"/>
        <v>43556</v>
      </c>
      <c r="G1547" s="538">
        <f t="shared" si="256"/>
        <v>43646</v>
      </c>
      <c r="H1547" s="538">
        <f>'Information Input'!$H$35</f>
        <v>43555</v>
      </c>
      <c r="I1547" s="537" t="str">
        <f>'Information Input'!$J$22</f>
        <v>Quarterly</v>
      </c>
      <c r="J1547" s="538">
        <f>'Information Input'!$H$30</f>
        <v>43555</v>
      </c>
      <c r="K1547" s="537">
        <f>'Information Input'!$J$18</f>
        <v>2019</v>
      </c>
      <c r="L1547" s="539" t="s">
        <v>243</v>
      </c>
      <c r="M1547" s="540" t="s">
        <v>230</v>
      </c>
      <c r="N1547" s="541" t="s">
        <v>230</v>
      </c>
      <c r="O1547" s="542" t="s">
        <v>675</v>
      </c>
      <c r="P1547" s="537">
        <v>46</v>
      </c>
      <c r="Q1547" s="541" t="s">
        <v>188</v>
      </c>
      <c r="R1547" s="541" t="s">
        <v>239</v>
      </c>
      <c r="S1547" s="543">
        <f>'Report 1'!$BB$18</f>
        <v>0</v>
      </c>
      <c r="T1547" s="544">
        <f>'Report 1'!$BB$66</f>
        <v>0</v>
      </c>
      <c r="U1547" s="545">
        <f>'Report 1'!$BB$152</f>
        <v>0</v>
      </c>
      <c r="AL1547" s="546" t="s">
        <v>669</v>
      </c>
      <c r="AM1547" s="547">
        <v>2</v>
      </c>
      <c r="AN1547" s="547" t="str">
        <f>'Information Input'!$M$14</f>
        <v xml:space="preserve">      -      </v>
      </c>
      <c r="AO1547" s="547" t="s">
        <v>136</v>
      </c>
      <c r="AP1547" s="538">
        <f t="shared" si="261"/>
        <v>43556</v>
      </c>
      <c r="AQ1547" s="538">
        <f t="shared" si="258"/>
        <v>43646</v>
      </c>
      <c r="AR1547" s="538">
        <f>'Information Input'!$H$35</f>
        <v>43555</v>
      </c>
      <c r="AS1547" s="547" t="str">
        <f>'Information Input'!$J$22</f>
        <v>Quarterly</v>
      </c>
      <c r="AT1547" s="538">
        <f>'Information Input'!$H$30</f>
        <v>43555</v>
      </c>
      <c r="AU1547" s="547">
        <f>'Information Input'!$J$18</f>
        <v>2019</v>
      </c>
      <c r="AV1547" s="547" t="s">
        <v>91</v>
      </c>
      <c r="AW1547" s="547" t="s">
        <v>240</v>
      </c>
      <c r="AX1547" s="547" t="s">
        <v>240</v>
      </c>
      <c r="AY1547" s="548" t="s">
        <v>671</v>
      </c>
      <c r="AZ1547" s="547">
        <v>34</v>
      </c>
      <c r="BA1547" s="549" t="s">
        <v>176</v>
      </c>
      <c r="BB1547" s="543" t="s">
        <v>238</v>
      </c>
      <c r="BC1547" s="550">
        <f>'Report 2'!$O356</f>
        <v>0</v>
      </c>
      <c r="BD1547" s="550">
        <f>'Report 2'!$P356</f>
        <v>0</v>
      </c>
      <c r="BE1547" s="550">
        <f>'Report 2'!$Q356</f>
        <v>0</v>
      </c>
      <c r="BF1547" s="550">
        <f>'Report 2'!$R356</f>
        <v>0</v>
      </c>
      <c r="BG1547" s="550">
        <f>'Report 2'!$S356</f>
        <v>0</v>
      </c>
      <c r="BH1547" s="550">
        <f>'Report 2'!$T356</f>
        <v>0</v>
      </c>
      <c r="BI1547" s="550">
        <f>'Report 2'!$U356</f>
        <v>0</v>
      </c>
      <c r="CC1547" s="542" t="s">
        <v>669</v>
      </c>
      <c r="CD1547" s="1014" t="s">
        <v>672</v>
      </c>
      <c r="CE1547" s="1014" t="str">
        <f>'Information Input'!$M$14</f>
        <v xml:space="preserve">      -      </v>
      </c>
      <c r="CF1547" s="551" t="s">
        <v>138</v>
      </c>
      <c r="CG1547" s="552">
        <f t="shared" si="259"/>
        <v>43739</v>
      </c>
      <c r="CH1547" s="552">
        <f t="shared" si="260"/>
        <v>43830</v>
      </c>
      <c r="CI1547" s="552">
        <f>'Information Input'!$H$35</f>
        <v>43555</v>
      </c>
      <c r="CJ1547" s="551" t="str">
        <f>'Information Input'!$J$22</f>
        <v>Quarterly</v>
      </c>
      <c r="CK1547" s="552">
        <f>'Information Input'!$H$30</f>
        <v>43555</v>
      </c>
      <c r="CL1547" s="551">
        <f>'Information Input'!$J$18</f>
        <v>2019</v>
      </c>
      <c r="CM1547" s="551" t="s">
        <v>101</v>
      </c>
      <c r="CN1547" s="1014" t="s">
        <v>102</v>
      </c>
      <c r="CO1547" s="542" t="s">
        <v>103</v>
      </c>
      <c r="CP1547" s="542" t="s">
        <v>671</v>
      </c>
      <c r="CQ1547" s="551">
        <v>26</v>
      </c>
      <c r="CR1547" s="542" t="s">
        <v>168</v>
      </c>
      <c r="CS1547" s="542" t="s">
        <v>237</v>
      </c>
      <c r="CT1547" s="1015">
        <f>'Report 1'!$AE$18</f>
        <v>0</v>
      </c>
      <c r="CU1547" s="1016">
        <f>SUMIF('Report 4A'!$G$16:$G$95,$CQ1547,'Report 4A'!$AM$16:$AM$95)</f>
        <v>0</v>
      </c>
      <c r="CV1547" s="1017">
        <f t="shared" si="254"/>
        <v>0</v>
      </c>
    </row>
    <row r="1548" spans="2:100">
      <c r="B1548" s="535" t="s">
        <v>669</v>
      </c>
      <c r="C1548" s="536">
        <v>1</v>
      </c>
      <c r="D1548" s="537" t="str">
        <f>'Information Input'!$M$14</f>
        <v xml:space="preserve">      -      </v>
      </c>
      <c r="E1548" s="537" t="s">
        <v>136</v>
      </c>
      <c r="F1548" s="538">
        <f t="shared" si="255"/>
        <v>43556</v>
      </c>
      <c r="G1548" s="538">
        <f t="shared" si="256"/>
        <v>43646</v>
      </c>
      <c r="H1548" s="538">
        <f>'Information Input'!$H$35</f>
        <v>43555</v>
      </c>
      <c r="I1548" s="537" t="str">
        <f>'Information Input'!$J$22</f>
        <v>Quarterly</v>
      </c>
      <c r="J1548" s="538">
        <f>'Information Input'!$H$30</f>
        <v>43555</v>
      </c>
      <c r="K1548" s="537">
        <f>'Information Input'!$J$18</f>
        <v>2019</v>
      </c>
      <c r="L1548" s="539" t="s">
        <v>243</v>
      </c>
      <c r="M1548" s="540" t="s">
        <v>230</v>
      </c>
      <c r="N1548" s="541" t="s">
        <v>230</v>
      </c>
      <c r="O1548" s="542" t="s">
        <v>675</v>
      </c>
      <c r="P1548" s="537">
        <v>47</v>
      </c>
      <c r="Q1548" s="541" t="s">
        <v>189</v>
      </c>
      <c r="R1548" s="541" t="s">
        <v>239</v>
      </c>
      <c r="S1548" s="543">
        <f>'Report 1'!$BB$18</f>
        <v>0</v>
      </c>
      <c r="T1548" s="544">
        <f>'Report 1'!$BB$67</f>
        <v>0</v>
      </c>
      <c r="U1548" s="545">
        <f>'Report 1'!$BB$153</f>
        <v>0</v>
      </c>
      <c r="AL1548" s="546" t="s">
        <v>669</v>
      </c>
      <c r="AM1548" s="547">
        <v>2</v>
      </c>
      <c r="AN1548" s="547" t="str">
        <f>'Information Input'!$M$14</f>
        <v xml:space="preserve">      -      </v>
      </c>
      <c r="AO1548" s="547" t="s">
        <v>136</v>
      </c>
      <c r="AP1548" s="538">
        <f t="shared" si="261"/>
        <v>43556</v>
      </c>
      <c r="AQ1548" s="538">
        <f t="shared" si="258"/>
        <v>43646</v>
      </c>
      <c r="AR1548" s="538">
        <f>'Information Input'!$H$35</f>
        <v>43555</v>
      </c>
      <c r="AS1548" s="547" t="str">
        <f>'Information Input'!$J$22</f>
        <v>Quarterly</v>
      </c>
      <c r="AT1548" s="538">
        <f>'Information Input'!$H$30</f>
        <v>43555</v>
      </c>
      <c r="AU1548" s="547">
        <f>'Information Input'!$J$18</f>
        <v>2019</v>
      </c>
      <c r="AV1548" s="547" t="s">
        <v>91</v>
      </c>
      <c r="AW1548" s="547" t="s">
        <v>240</v>
      </c>
      <c r="AX1548" s="547" t="s">
        <v>240</v>
      </c>
      <c r="AY1548" s="548" t="s">
        <v>671</v>
      </c>
      <c r="AZ1548" s="547">
        <v>35</v>
      </c>
      <c r="BA1548" s="549" t="s">
        <v>177</v>
      </c>
      <c r="BB1548" s="543" t="s">
        <v>235</v>
      </c>
      <c r="BC1548" s="550">
        <f>'Report 2'!$O357</f>
        <v>0</v>
      </c>
      <c r="BD1548" s="550">
        <f>'Report 2'!$P357</f>
        <v>0</v>
      </c>
      <c r="BE1548" s="550">
        <f>'Report 2'!$Q357</f>
        <v>0</v>
      </c>
      <c r="BF1548" s="550">
        <f>'Report 2'!$R357</f>
        <v>0</v>
      </c>
      <c r="BG1548" s="550">
        <f>'Report 2'!$S357</f>
        <v>0</v>
      </c>
      <c r="BH1548" s="550">
        <f>'Report 2'!$T357</f>
        <v>0</v>
      </c>
      <c r="BI1548" s="550">
        <f>'Report 2'!$U357</f>
        <v>0</v>
      </c>
      <c r="CC1548" s="542" t="s">
        <v>669</v>
      </c>
      <c r="CD1548" s="1014" t="s">
        <v>672</v>
      </c>
      <c r="CE1548" s="1014" t="str">
        <f>'Information Input'!$M$14</f>
        <v xml:space="preserve">      -      </v>
      </c>
      <c r="CF1548" s="551" t="s">
        <v>138</v>
      </c>
      <c r="CG1548" s="552">
        <f t="shared" si="259"/>
        <v>43739</v>
      </c>
      <c r="CH1548" s="552">
        <f t="shared" si="260"/>
        <v>43830</v>
      </c>
      <c r="CI1548" s="552">
        <f>'Information Input'!$H$35</f>
        <v>43555</v>
      </c>
      <c r="CJ1548" s="551" t="str">
        <f>'Information Input'!$J$22</f>
        <v>Quarterly</v>
      </c>
      <c r="CK1548" s="552">
        <f>'Information Input'!$H$30</f>
        <v>43555</v>
      </c>
      <c r="CL1548" s="551">
        <f>'Information Input'!$J$18</f>
        <v>2019</v>
      </c>
      <c r="CM1548" s="551" t="s">
        <v>101</v>
      </c>
      <c r="CN1548" s="1014" t="s">
        <v>102</v>
      </c>
      <c r="CO1548" s="542" t="s">
        <v>103</v>
      </c>
      <c r="CP1548" s="542" t="s">
        <v>671</v>
      </c>
      <c r="CQ1548" s="551">
        <v>27</v>
      </c>
      <c r="CR1548" s="542" t="s">
        <v>169</v>
      </c>
      <c r="CS1548" s="542" t="s">
        <v>235</v>
      </c>
      <c r="CT1548" s="1015">
        <f>'Report 1'!$AE$18</f>
        <v>0</v>
      </c>
      <c r="CU1548" s="1016">
        <f>SUMIF('Report 4A'!$G$16:$G$95,$CQ1548,'Report 4A'!$AM$16:$AM$95)</f>
        <v>0</v>
      </c>
      <c r="CV1548" s="1017">
        <f t="shared" si="254"/>
        <v>0</v>
      </c>
    </row>
    <row r="1549" spans="2:100">
      <c r="B1549" s="535" t="s">
        <v>669</v>
      </c>
      <c r="C1549" s="536">
        <v>1</v>
      </c>
      <c r="D1549" s="537" t="str">
        <f>'Information Input'!$M$14</f>
        <v xml:space="preserve">      -      </v>
      </c>
      <c r="E1549" s="537" t="s">
        <v>136</v>
      </c>
      <c r="F1549" s="538">
        <f t="shared" si="255"/>
        <v>43556</v>
      </c>
      <c r="G1549" s="538">
        <f t="shared" si="256"/>
        <v>43646</v>
      </c>
      <c r="H1549" s="538">
        <f>'Information Input'!$H$35</f>
        <v>43555</v>
      </c>
      <c r="I1549" s="537" t="str">
        <f>'Information Input'!$J$22</f>
        <v>Quarterly</v>
      </c>
      <c r="J1549" s="538">
        <f>'Information Input'!$H$30</f>
        <v>43555</v>
      </c>
      <c r="K1549" s="537">
        <f>'Information Input'!$J$18</f>
        <v>2019</v>
      </c>
      <c r="L1549" s="539" t="s">
        <v>243</v>
      </c>
      <c r="M1549" s="540" t="s">
        <v>230</v>
      </c>
      <c r="N1549" s="541" t="s">
        <v>230</v>
      </c>
      <c r="O1549" s="542" t="s">
        <v>675</v>
      </c>
      <c r="P1549" s="537">
        <v>48</v>
      </c>
      <c r="Q1549" s="541" t="s">
        <v>190</v>
      </c>
      <c r="R1549" s="541" t="s">
        <v>239</v>
      </c>
      <c r="S1549" s="543">
        <f>'Report 1'!$BB$18</f>
        <v>0</v>
      </c>
      <c r="T1549" s="544">
        <f>'Report 1'!$BB$68</f>
        <v>0</v>
      </c>
      <c r="U1549" s="545">
        <f>'Report 1'!$BB$154</f>
        <v>0</v>
      </c>
      <c r="AL1549" s="546" t="s">
        <v>669</v>
      </c>
      <c r="AM1549" s="547">
        <v>2</v>
      </c>
      <c r="AN1549" s="547" t="str">
        <f>'Information Input'!$M$14</f>
        <v xml:space="preserve">      -      </v>
      </c>
      <c r="AO1549" s="547" t="s">
        <v>136</v>
      </c>
      <c r="AP1549" s="538">
        <f t="shared" si="261"/>
        <v>43556</v>
      </c>
      <c r="AQ1549" s="538">
        <f t="shared" si="258"/>
        <v>43646</v>
      </c>
      <c r="AR1549" s="538">
        <f>'Information Input'!$H$35</f>
        <v>43555</v>
      </c>
      <c r="AS1549" s="547" t="str">
        <f>'Information Input'!$J$22</f>
        <v>Quarterly</v>
      </c>
      <c r="AT1549" s="538">
        <f>'Information Input'!$H$30</f>
        <v>43555</v>
      </c>
      <c r="AU1549" s="547">
        <f>'Information Input'!$J$18</f>
        <v>2019</v>
      </c>
      <c r="AV1549" s="547" t="s">
        <v>91</v>
      </c>
      <c r="AW1549" s="547" t="s">
        <v>240</v>
      </c>
      <c r="AX1549" s="547" t="s">
        <v>240</v>
      </c>
      <c r="AY1549" s="548" t="s">
        <v>671</v>
      </c>
      <c r="AZ1549" s="547">
        <v>36</v>
      </c>
      <c r="BA1549" s="549" t="s">
        <v>178</v>
      </c>
      <c r="BB1549" s="543" t="s">
        <v>235</v>
      </c>
      <c r="BC1549" s="550">
        <f>'Report 2'!$O358</f>
        <v>0</v>
      </c>
      <c r="BD1549" s="550">
        <f>'Report 2'!$P358</f>
        <v>0</v>
      </c>
      <c r="BE1549" s="550">
        <f>'Report 2'!$Q358</f>
        <v>0</v>
      </c>
      <c r="BF1549" s="550">
        <f>'Report 2'!$R358</f>
        <v>0</v>
      </c>
      <c r="BG1549" s="550">
        <f>'Report 2'!$S358</f>
        <v>0</v>
      </c>
      <c r="BH1549" s="550">
        <f>'Report 2'!$T358</f>
        <v>0</v>
      </c>
      <c r="BI1549" s="550">
        <f>'Report 2'!$U358</f>
        <v>0</v>
      </c>
      <c r="CC1549" s="542" t="s">
        <v>669</v>
      </c>
      <c r="CD1549" s="1014" t="s">
        <v>672</v>
      </c>
      <c r="CE1549" s="1014" t="str">
        <f>'Information Input'!$M$14</f>
        <v xml:space="preserve">      -      </v>
      </c>
      <c r="CF1549" s="551" t="s">
        <v>138</v>
      </c>
      <c r="CG1549" s="552">
        <f t="shared" si="259"/>
        <v>43739</v>
      </c>
      <c r="CH1549" s="552">
        <f t="shared" si="260"/>
        <v>43830</v>
      </c>
      <c r="CI1549" s="552">
        <f>'Information Input'!$H$35</f>
        <v>43555</v>
      </c>
      <c r="CJ1549" s="551" t="str">
        <f>'Information Input'!$J$22</f>
        <v>Quarterly</v>
      </c>
      <c r="CK1549" s="552">
        <f>'Information Input'!$H$30</f>
        <v>43555</v>
      </c>
      <c r="CL1549" s="551">
        <f>'Information Input'!$J$18</f>
        <v>2019</v>
      </c>
      <c r="CM1549" s="551" t="s">
        <v>101</v>
      </c>
      <c r="CN1549" s="1014" t="s">
        <v>102</v>
      </c>
      <c r="CO1549" s="542" t="s">
        <v>103</v>
      </c>
      <c r="CP1549" s="542" t="s">
        <v>671</v>
      </c>
      <c r="CQ1549" s="551">
        <v>28</v>
      </c>
      <c r="CR1549" s="542" t="s">
        <v>170</v>
      </c>
      <c r="CS1549" s="542" t="s">
        <v>235</v>
      </c>
      <c r="CT1549" s="1015">
        <f>'Report 1'!$AE$18</f>
        <v>0</v>
      </c>
      <c r="CU1549" s="1016">
        <f>SUMIF('Report 4A'!$G$16:$G$95,$CQ1549,'Report 4A'!$AM$16:$AM$95)</f>
        <v>0</v>
      </c>
      <c r="CV1549" s="1017">
        <f t="shared" si="254"/>
        <v>0</v>
      </c>
    </row>
    <row r="1550" spans="2:100">
      <c r="B1550" s="535" t="s">
        <v>669</v>
      </c>
      <c r="C1550" s="536">
        <v>1</v>
      </c>
      <c r="D1550" s="537" t="str">
        <f>'Information Input'!$M$14</f>
        <v xml:space="preserve">      -      </v>
      </c>
      <c r="E1550" s="537" t="s">
        <v>136</v>
      </c>
      <c r="F1550" s="538">
        <f t="shared" si="255"/>
        <v>43556</v>
      </c>
      <c r="G1550" s="538">
        <f t="shared" si="256"/>
        <v>43646</v>
      </c>
      <c r="H1550" s="538">
        <f>'Information Input'!$H$35</f>
        <v>43555</v>
      </c>
      <c r="I1550" s="537" t="str">
        <f>'Information Input'!$J$22</f>
        <v>Quarterly</v>
      </c>
      <c r="J1550" s="538">
        <f>'Information Input'!$H$30</f>
        <v>43555</v>
      </c>
      <c r="K1550" s="537">
        <f>'Information Input'!$J$18</f>
        <v>2019</v>
      </c>
      <c r="L1550" s="539" t="s">
        <v>243</v>
      </c>
      <c r="M1550" s="540" t="s">
        <v>230</v>
      </c>
      <c r="N1550" s="541" t="s">
        <v>230</v>
      </c>
      <c r="O1550" s="542" t="s">
        <v>675</v>
      </c>
      <c r="P1550" s="537">
        <v>49</v>
      </c>
      <c r="Q1550" s="541" t="s">
        <v>191</v>
      </c>
      <c r="R1550" s="541" t="s">
        <v>239</v>
      </c>
      <c r="S1550" s="543">
        <f>'Report 1'!$BB$18</f>
        <v>0</v>
      </c>
      <c r="T1550" s="544">
        <f>'Report 1'!$BB$69</f>
        <v>0</v>
      </c>
      <c r="U1550" s="545">
        <f>'Report 1'!$BB$155</f>
        <v>0</v>
      </c>
      <c r="AL1550" s="546" t="s">
        <v>669</v>
      </c>
      <c r="AM1550" s="547">
        <v>2</v>
      </c>
      <c r="AN1550" s="547" t="str">
        <f>'Information Input'!$M$14</f>
        <v xml:space="preserve">      -      </v>
      </c>
      <c r="AO1550" s="547" t="s">
        <v>136</v>
      </c>
      <c r="AP1550" s="538">
        <f t="shared" si="261"/>
        <v>43556</v>
      </c>
      <c r="AQ1550" s="538">
        <f t="shared" si="258"/>
        <v>43646</v>
      </c>
      <c r="AR1550" s="538">
        <f>'Information Input'!$H$35</f>
        <v>43555</v>
      </c>
      <c r="AS1550" s="547" t="str">
        <f>'Information Input'!$J$22</f>
        <v>Quarterly</v>
      </c>
      <c r="AT1550" s="538">
        <f>'Information Input'!$H$30</f>
        <v>43555</v>
      </c>
      <c r="AU1550" s="547">
        <f>'Information Input'!$J$18</f>
        <v>2019</v>
      </c>
      <c r="AV1550" s="547" t="s">
        <v>91</v>
      </c>
      <c r="AW1550" s="547" t="s">
        <v>240</v>
      </c>
      <c r="AX1550" s="547" t="s">
        <v>240</v>
      </c>
      <c r="AY1550" s="548" t="s">
        <v>671</v>
      </c>
      <c r="AZ1550" s="547">
        <v>37</v>
      </c>
      <c r="BA1550" s="549" t="s">
        <v>179</v>
      </c>
      <c r="BB1550" s="543" t="s">
        <v>231</v>
      </c>
      <c r="BC1550" s="550">
        <f>'Report 2'!$O359</f>
        <v>0</v>
      </c>
      <c r="BD1550" s="550">
        <f>'Report 2'!$P359</f>
        <v>0</v>
      </c>
      <c r="BE1550" s="550">
        <f>'Report 2'!$Q359</f>
        <v>0</v>
      </c>
      <c r="BF1550" s="550">
        <f>'Report 2'!$R359</f>
        <v>0</v>
      </c>
      <c r="BG1550" s="550">
        <f>'Report 2'!$S359</f>
        <v>0</v>
      </c>
      <c r="BH1550" s="550">
        <f>'Report 2'!$T359</f>
        <v>0</v>
      </c>
      <c r="BI1550" s="550">
        <f>'Report 2'!$U359</f>
        <v>0</v>
      </c>
      <c r="CC1550" s="542" t="s">
        <v>669</v>
      </c>
      <c r="CD1550" s="1014" t="s">
        <v>672</v>
      </c>
      <c r="CE1550" s="1014" t="str">
        <f>'Information Input'!$M$14</f>
        <v xml:space="preserve">      -      </v>
      </c>
      <c r="CF1550" s="551" t="s">
        <v>138</v>
      </c>
      <c r="CG1550" s="552">
        <f t="shared" si="259"/>
        <v>43739</v>
      </c>
      <c r="CH1550" s="552">
        <f t="shared" si="260"/>
        <v>43830</v>
      </c>
      <c r="CI1550" s="552">
        <f>'Information Input'!$H$35</f>
        <v>43555</v>
      </c>
      <c r="CJ1550" s="551" t="str">
        <f>'Information Input'!$J$22</f>
        <v>Quarterly</v>
      </c>
      <c r="CK1550" s="552">
        <f>'Information Input'!$H$30</f>
        <v>43555</v>
      </c>
      <c r="CL1550" s="551">
        <f>'Information Input'!$J$18</f>
        <v>2019</v>
      </c>
      <c r="CM1550" s="551" t="s">
        <v>101</v>
      </c>
      <c r="CN1550" s="1014" t="s">
        <v>102</v>
      </c>
      <c r="CO1550" s="542" t="s">
        <v>103</v>
      </c>
      <c r="CP1550" s="542" t="s">
        <v>671</v>
      </c>
      <c r="CQ1550" s="551">
        <v>29</v>
      </c>
      <c r="CR1550" s="542" t="s">
        <v>171</v>
      </c>
      <c r="CS1550" s="542" t="s">
        <v>238</v>
      </c>
      <c r="CT1550" s="1015">
        <f>'Report 1'!$AE$18</f>
        <v>0</v>
      </c>
      <c r="CU1550" s="1016">
        <f>SUMIF('Report 4A'!$G$16:$G$95,$CQ1550,'Report 4A'!$AM$16:$AM$95)</f>
        <v>0</v>
      </c>
      <c r="CV1550" s="1017">
        <f t="shared" si="254"/>
        <v>0</v>
      </c>
    </row>
    <row r="1551" spans="2:100">
      <c r="B1551" s="535" t="s">
        <v>669</v>
      </c>
      <c r="C1551" s="536">
        <v>1</v>
      </c>
      <c r="D1551" s="537" t="str">
        <f>'Information Input'!$M$14</f>
        <v xml:space="preserve">      -      </v>
      </c>
      <c r="E1551" s="537" t="s">
        <v>136</v>
      </c>
      <c r="F1551" s="538">
        <f t="shared" si="255"/>
        <v>43556</v>
      </c>
      <c r="G1551" s="538">
        <f t="shared" si="256"/>
        <v>43646</v>
      </c>
      <c r="H1551" s="538">
        <f>'Information Input'!$H$35</f>
        <v>43555</v>
      </c>
      <c r="I1551" s="537" t="str">
        <f>'Information Input'!$J$22</f>
        <v>Quarterly</v>
      </c>
      <c r="J1551" s="538">
        <f>'Information Input'!$H$30</f>
        <v>43555</v>
      </c>
      <c r="K1551" s="537">
        <f>'Information Input'!$J$18</f>
        <v>2019</v>
      </c>
      <c r="L1551" s="539" t="s">
        <v>243</v>
      </c>
      <c r="M1551" s="540" t="s">
        <v>230</v>
      </c>
      <c r="N1551" s="541" t="s">
        <v>230</v>
      </c>
      <c r="O1551" s="542" t="s">
        <v>675</v>
      </c>
      <c r="P1551" s="537">
        <v>50</v>
      </c>
      <c r="Q1551" s="541" t="s">
        <v>192</v>
      </c>
      <c r="R1551" s="541" t="s">
        <v>239</v>
      </c>
      <c r="S1551" s="543">
        <f>'Report 1'!$BB$18</f>
        <v>0</v>
      </c>
      <c r="T1551" s="544">
        <f>'Report 1'!$BB$70</f>
        <v>0</v>
      </c>
      <c r="U1551" s="545">
        <f>'Report 1'!$BB$156</f>
        <v>0</v>
      </c>
      <c r="AL1551" s="546" t="s">
        <v>669</v>
      </c>
      <c r="AM1551" s="547">
        <v>2</v>
      </c>
      <c r="AN1551" s="547" t="str">
        <f>'Information Input'!$M$14</f>
        <v xml:space="preserve">      -      </v>
      </c>
      <c r="AO1551" s="547" t="s">
        <v>136</v>
      </c>
      <c r="AP1551" s="538">
        <f t="shared" si="261"/>
        <v>43556</v>
      </c>
      <c r="AQ1551" s="538">
        <f t="shared" si="258"/>
        <v>43646</v>
      </c>
      <c r="AR1551" s="538">
        <f>'Information Input'!$H$35</f>
        <v>43555</v>
      </c>
      <c r="AS1551" s="547" t="str">
        <f>'Information Input'!$J$22</f>
        <v>Quarterly</v>
      </c>
      <c r="AT1551" s="538">
        <f>'Information Input'!$H$30</f>
        <v>43555</v>
      </c>
      <c r="AU1551" s="547">
        <f>'Information Input'!$J$18</f>
        <v>2019</v>
      </c>
      <c r="AV1551" s="547" t="s">
        <v>91</v>
      </c>
      <c r="AW1551" s="547" t="s">
        <v>240</v>
      </c>
      <c r="AX1551" s="547" t="s">
        <v>240</v>
      </c>
      <c r="AY1551" s="548" t="s">
        <v>671</v>
      </c>
      <c r="AZ1551" s="547">
        <v>38</v>
      </c>
      <c r="BA1551" s="549" t="s">
        <v>180</v>
      </c>
      <c r="BB1551" s="543" t="s">
        <v>233</v>
      </c>
      <c r="BC1551" s="550">
        <f>'Report 2'!$O360</f>
        <v>0</v>
      </c>
      <c r="BD1551" s="550">
        <f>'Report 2'!$P360</f>
        <v>0</v>
      </c>
      <c r="BE1551" s="550">
        <f>'Report 2'!$Q360</f>
        <v>0</v>
      </c>
      <c r="BF1551" s="550">
        <f>'Report 2'!$R360</f>
        <v>0</v>
      </c>
      <c r="BG1551" s="550">
        <f>'Report 2'!$S360</f>
        <v>0</v>
      </c>
      <c r="BH1551" s="550">
        <f>'Report 2'!$T360</f>
        <v>0</v>
      </c>
      <c r="BI1551" s="550">
        <f>'Report 2'!$U360</f>
        <v>0</v>
      </c>
      <c r="CC1551" s="542" t="s">
        <v>669</v>
      </c>
      <c r="CD1551" s="1014" t="s">
        <v>672</v>
      </c>
      <c r="CE1551" s="1014" t="str">
        <f>'Information Input'!$M$14</f>
        <v xml:space="preserve">      -      </v>
      </c>
      <c r="CF1551" s="551" t="s">
        <v>138</v>
      </c>
      <c r="CG1551" s="552">
        <f t="shared" si="259"/>
        <v>43739</v>
      </c>
      <c r="CH1551" s="552">
        <f t="shared" si="260"/>
        <v>43830</v>
      </c>
      <c r="CI1551" s="552">
        <f>'Information Input'!$H$35</f>
        <v>43555</v>
      </c>
      <c r="CJ1551" s="551" t="str">
        <f>'Information Input'!$J$22</f>
        <v>Quarterly</v>
      </c>
      <c r="CK1551" s="552">
        <f>'Information Input'!$H$30</f>
        <v>43555</v>
      </c>
      <c r="CL1551" s="551">
        <f>'Information Input'!$J$18</f>
        <v>2019</v>
      </c>
      <c r="CM1551" s="551" t="s">
        <v>101</v>
      </c>
      <c r="CN1551" s="1014" t="s">
        <v>102</v>
      </c>
      <c r="CO1551" s="542" t="s">
        <v>103</v>
      </c>
      <c r="CP1551" s="542" t="s">
        <v>671</v>
      </c>
      <c r="CQ1551" s="551">
        <v>30</v>
      </c>
      <c r="CR1551" s="542" t="s">
        <v>172</v>
      </c>
      <c r="CS1551" s="542" t="s">
        <v>238</v>
      </c>
      <c r="CT1551" s="1015">
        <f>'Report 1'!$AE$18</f>
        <v>0</v>
      </c>
      <c r="CU1551" s="1016">
        <f>SUMIF('Report 4A'!$G$16:$G$95,$CQ1551,'Report 4A'!$AM$16:$AM$95)</f>
        <v>0</v>
      </c>
      <c r="CV1551" s="1017">
        <f t="shared" si="254"/>
        <v>0</v>
      </c>
    </row>
    <row r="1552" spans="2:100">
      <c r="B1552" s="535" t="s">
        <v>669</v>
      </c>
      <c r="C1552" s="536">
        <v>1</v>
      </c>
      <c r="D1552" s="537" t="str">
        <f>'Information Input'!$M$14</f>
        <v xml:space="preserve">      -      </v>
      </c>
      <c r="E1552" s="537" t="s">
        <v>136</v>
      </c>
      <c r="F1552" s="538">
        <f t="shared" si="255"/>
        <v>43556</v>
      </c>
      <c r="G1552" s="538">
        <f t="shared" si="256"/>
        <v>43646</v>
      </c>
      <c r="H1552" s="538">
        <f>'Information Input'!$H$35</f>
        <v>43555</v>
      </c>
      <c r="I1552" s="537" t="str">
        <f>'Information Input'!$J$22</f>
        <v>Quarterly</v>
      </c>
      <c r="J1552" s="538">
        <f>'Information Input'!$H$30</f>
        <v>43555</v>
      </c>
      <c r="K1552" s="537">
        <f>'Information Input'!$J$18</f>
        <v>2019</v>
      </c>
      <c r="L1552" s="539" t="s">
        <v>243</v>
      </c>
      <c r="M1552" s="540" t="s">
        <v>230</v>
      </c>
      <c r="N1552" s="541" t="s">
        <v>230</v>
      </c>
      <c r="O1552" s="542" t="s">
        <v>675</v>
      </c>
      <c r="P1552" s="537">
        <v>51</v>
      </c>
      <c r="Q1552" s="541" t="s">
        <v>193</v>
      </c>
      <c r="R1552" s="541" t="s">
        <v>239</v>
      </c>
      <c r="S1552" s="543">
        <f>'Report 1'!$BB$18</f>
        <v>0</v>
      </c>
      <c r="T1552" s="544">
        <f>'Report 1'!$BB$71</f>
        <v>0</v>
      </c>
      <c r="U1552" s="545">
        <f>'Report 1'!$BB$157</f>
        <v>0</v>
      </c>
      <c r="AL1552" s="546" t="s">
        <v>669</v>
      </c>
      <c r="AM1552" s="547">
        <v>2</v>
      </c>
      <c r="AN1552" s="547" t="str">
        <f>'Information Input'!$M$14</f>
        <v xml:space="preserve">      -      </v>
      </c>
      <c r="AO1552" s="547" t="s">
        <v>136</v>
      </c>
      <c r="AP1552" s="538">
        <f t="shared" si="261"/>
        <v>43556</v>
      </c>
      <c r="AQ1552" s="538">
        <f t="shared" si="258"/>
        <v>43646</v>
      </c>
      <c r="AR1552" s="538">
        <f>'Information Input'!$H$35</f>
        <v>43555</v>
      </c>
      <c r="AS1552" s="547" t="str">
        <f>'Information Input'!$J$22</f>
        <v>Quarterly</v>
      </c>
      <c r="AT1552" s="538">
        <f>'Information Input'!$H$30</f>
        <v>43555</v>
      </c>
      <c r="AU1552" s="547">
        <f>'Information Input'!$J$18</f>
        <v>2019</v>
      </c>
      <c r="AV1552" s="547" t="s">
        <v>91</v>
      </c>
      <c r="AW1552" s="547" t="s">
        <v>240</v>
      </c>
      <c r="AX1552" s="547" t="s">
        <v>240</v>
      </c>
      <c r="AY1552" s="548" t="s">
        <v>671</v>
      </c>
      <c r="AZ1552" s="547">
        <v>39</v>
      </c>
      <c r="BA1552" s="549" t="s">
        <v>181</v>
      </c>
      <c r="BB1552" s="543" t="s">
        <v>233</v>
      </c>
      <c r="BC1552" s="550">
        <f>'Report 2'!$O361</f>
        <v>0</v>
      </c>
      <c r="BD1552" s="550">
        <f>'Report 2'!$P361</f>
        <v>0</v>
      </c>
      <c r="BE1552" s="550">
        <f>'Report 2'!$Q361</f>
        <v>0</v>
      </c>
      <c r="BF1552" s="550">
        <f>'Report 2'!$R361</f>
        <v>0</v>
      </c>
      <c r="BG1552" s="550">
        <f>'Report 2'!$S361</f>
        <v>0</v>
      </c>
      <c r="BH1552" s="550">
        <f>'Report 2'!$T361</f>
        <v>0</v>
      </c>
      <c r="BI1552" s="550">
        <f>'Report 2'!$U361</f>
        <v>0</v>
      </c>
      <c r="CC1552" s="542" t="s">
        <v>669</v>
      </c>
      <c r="CD1552" s="1014" t="s">
        <v>672</v>
      </c>
      <c r="CE1552" s="1014" t="str">
        <f>'Information Input'!$M$14</f>
        <v xml:space="preserve">      -      </v>
      </c>
      <c r="CF1552" s="551" t="s">
        <v>138</v>
      </c>
      <c r="CG1552" s="552">
        <f t="shared" si="259"/>
        <v>43739</v>
      </c>
      <c r="CH1552" s="552">
        <f t="shared" si="260"/>
        <v>43830</v>
      </c>
      <c r="CI1552" s="552">
        <f>'Information Input'!$H$35</f>
        <v>43555</v>
      </c>
      <c r="CJ1552" s="551" t="str">
        <f>'Information Input'!$J$22</f>
        <v>Quarterly</v>
      </c>
      <c r="CK1552" s="552">
        <f>'Information Input'!$H$30</f>
        <v>43555</v>
      </c>
      <c r="CL1552" s="551">
        <f>'Information Input'!$J$18</f>
        <v>2019</v>
      </c>
      <c r="CM1552" s="551" t="s">
        <v>101</v>
      </c>
      <c r="CN1552" s="1014" t="s">
        <v>102</v>
      </c>
      <c r="CO1552" s="542" t="s">
        <v>103</v>
      </c>
      <c r="CP1552" s="542" t="s">
        <v>671</v>
      </c>
      <c r="CQ1552" s="551">
        <v>31</v>
      </c>
      <c r="CR1552" s="542" t="s">
        <v>173</v>
      </c>
      <c r="CS1552" s="542" t="s">
        <v>233</v>
      </c>
      <c r="CT1552" s="1015">
        <f>'Report 1'!$AE$18</f>
        <v>0</v>
      </c>
      <c r="CU1552" s="1016">
        <f>SUMIF('Report 4A'!$G$16:$G$95,$CQ1552,'Report 4A'!$AM$16:$AM$95)</f>
        <v>0</v>
      </c>
      <c r="CV1552" s="1017">
        <f t="shared" si="254"/>
        <v>0</v>
      </c>
    </row>
    <row r="1553" spans="2:100">
      <c r="B1553" s="535" t="s">
        <v>669</v>
      </c>
      <c r="C1553" s="536">
        <v>1</v>
      </c>
      <c r="D1553" s="537" t="str">
        <f>'Information Input'!$M$14</f>
        <v xml:space="preserve">      -      </v>
      </c>
      <c r="E1553" s="537" t="s">
        <v>136</v>
      </c>
      <c r="F1553" s="538">
        <f t="shared" si="255"/>
        <v>43556</v>
      </c>
      <c r="G1553" s="538">
        <f t="shared" si="256"/>
        <v>43646</v>
      </c>
      <c r="H1553" s="538">
        <f>'Information Input'!$H$35</f>
        <v>43555</v>
      </c>
      <c r="I1553" s="537" t="str">
        <f>'Information Input'!$J$22</f>
        <v>Quarterly</v>
      </c>
      <c r="J1553" s="538">
        <f>'Information Input'!$H$30</f>
        <v>43555</v>
      </c>
      <c r="K1553" s="537">
        <f>'Information Input'!$J$18</f>
        <v>2019</v>
      </c>
      <c r="L1553" s="539" t="s">
        <v>243</v>
      </c>
      <c r="M1553" s="540" t="s">
        <v>230</v>
      </c>
      <c r="N1553" s="541" t="s">
        <v>230</v>
      </c>
      <c r="O1553" s="542" t="s">
        <v>674</v>
      </c>
      <c r="P1553" s="537">
        <v>52</v>
      </c>
      <c r="Q1553" s="541" t="s">
        <v>194</v>
      </c>
      <c r="R1553" s="541" t="s">
        <v>239</v>
      </c>
      <c r="S1553" s="543">
        <f>'Report 1'!$BB$18</f>
        <v>0</v>
      </c>
      <c r="T1553" s="544">
        <f>'Report 1'!$BB$72</f>
        <v>0</v>
      </c>
      <c r="U1553" s="545">
        <f>'Report 1'!$BB$158</f>
        <v>0</v>
      </c>
      <c r="AL1553" s="546" t="s">
        <v>669</v>
      </c>
      <c r="AM1553" s="547">
        <v>2</v>
      </c>
      <c r="AN1553" s="547" t="str">
        <f>'Information Input'!$M$14</f>
        <v xml:space="preserve">      -      </v>
      </c>
      <c r="AO1553" s="547" t="s">
        <v>136</v>
      </c>
      <c r="AP1553" s="538">
        <f t="shared" si="261"/>
        <v>43556</v>
      </c>
      <c r="AQ1553" s="538">
        <f t="shared" si="258"/>
        <v>43646</v>
      </c>
      <c r="AR1553" s="538">
        <f>'Information Input'!$H$35</f>
        <v>43555</v>
      </c>
      <c r="AS1553" s="547" t="str">
        <f>'Information Input'!$J$22</f>
        <v>Quarterly</v>
      </c>
      <c r="AT1553" s="538">
        <f>'Information Input'!$H$30</f>
        <v>43555</v>
      </c>
      <c r="AU1553" s="547">
        <f>'Information Input'!$J$18</f>
        <v>2019</v>
      </c>
      <c r="AV1553" s="547" t="s">
        <v>91</v>
      </c>
      <c r="AW1553" s="547" t="s">
        <v>240</v>
      </c>
      <c r="AX1553" s="547" t="s">
        <v>240</v>
      </c>
      <c r="AY1553" s="548" t="s">
        <v>671</v>
      </c>
      <c r="AZ1553" s="547">
        <v>40</v>
      </c>
      <c r="BA1553" s="549" t="s">
        <v>182</v>
      </c>
      <c r="BB1553" s="543" t="s">
        <v>238</v>
      </c>
      <c r="BC1553" s="550">
        <f>'Report 2'!$O362</f>
        <v>0</v>
      </c>
      <c r="BD1553" s="550">
        <f>'Report 2'!$P362</f>
        <v>0</v>
      </c>
      <c r="BE1553" s="550">
        <f>'Report 2'!$Q362</f>
        <v>0</v>
      </c>
      <c r="BF1553" s="550">
        <f>'Report 2'!$R362</f>
        <v>0</v>
      </c>
      <c r="BG1553" s="550">
        <f>'Report 2'!$S362</f>
        <v>0</v>
      </c>
      <c r="BH1553" s="550">
        <f>'Report 2'!$T362</f>
        <v>0</v>
      </c>
      <c r="BI1553" s="550">
        <f>'Report 2'!$U362</f>
        <v>0</v>
      </c>
      <c r="CC1553" s="542" t="s">
        <v>669</v>
      </c>
      <c r="CD1553" s="1014" t="s">
        <v>672</v>
      </c>
      <c r="CE1553" s="1014" t="str">
        <f>'Information Input'!$M$14</f>
        <v xml:space="preserve">      -      </v>
      </c>
      <c r="CF1553" s="551" t="s">
        <v>138</v>
      </c>
      <c r="CG1553" s="552">
        <f t="shared" si="259"/>
        <v>43739</v>
      </c>
      <c r="CH1553" s="552">
        <f t="shared" si="260"/>
        <v>43830</v>
      </c>
      <c r="CI1553" s="552">
        <f>'Information Input'!$H$35</f>
        <v>43555</v>
      </c>
      <c r="CJ1553" s="551" t="str">
        <f>'Information Input'!$J$22</f>
        <v>Quarterly</v>
      </c>
      <c r="CK1553" s="552">
        <f>'Information Input'!$H$30</f>
        <v>43555</v>
      </c>
      <c r="CL1553" s="551">
        <f>'Information Input'!$J$18</f>
        <v>2019</v>
      </c>
      <c r="CM1553" s="551" t="s">
        <v>101</v>
      </c>
      <c r="CN1553" s="1014" t="s">
        <v>102</v>
      </c>
      <c r="CO1553" s="542" t="s">
        <v>103</v>
      </c>
      <c r="CP1553" s="542" t="s">
        <v>671</v>
      </c>
      <c r="CQ1553" s="551">
        <v>32</v>
      </c>
      <c r="CR1553" s="542" t="s">
        <v>174</v>
      </c>
      <c r="CS1553" s="542" t="s">
        <v>238</v>
      </c>
      <c r="CT1553" s="1015">
        <f>'Report 1'!$AE$18</f>
        <v>0</v>
      </c>
      <c r="CU1553" s="1016">
        <f>SUMIF('Report 4A'!$G$16:$G$95,$CQ1553,'Report 4A'!$AM$16:$AM$95)</f>
        <v>0</v>
      </c>
      <c r="CV1553" s="1017">
        <f t="shared" si="254"/>
        <v>0</v>
      </c>
    </row>
    <row r="1554" spans="2:100">
      <c r="B1554" s="535" t="s">
        <v>669</v>
      </c>
      <c r="C1554" s="536">
        <v>1</v>
      </c>
      <c r="D1554" s="537" t="str">
        <f>'Information Input'!$M$14</f>
        <v xml:space="preserve">      -      </v>
      </c>
      <c r="E1554" s="537" t="s">
        <v>136</v>
      </c>
      <c r="F1554" s="538">
        <f t="shared" si="255"/>
        <v>43556</v>
      </c>
      <c r="G1554" s="538">
        <f t="shared" si="256"/>
        <v>43646</v>
      </c>
      <c r="H1554" s="538">
        <f>'Information Input'!$H$35</f>
        <v>43555</v>
      </c>
      <c r="I1554" s="537" t="str">
        <f>'Information Input'!$J$22</f>
        <v>Quarterly</v>
      </c>
      <c r="J1554" s="538">
        <f>'Information Input'!$H$30</f>
        <v>43555</v>
      </c>
      <c r="K1554" s="537">
        <f>'Information Input'!$J$18</f>
        <v>2019</v>
      </c>
      <c r="L1554" s="539" t="s">
        <v>243</v>
      </c>
      <c r="M1554" s="540" t="s">
        <v>230</v>
      </c>
      <c r="N1554" s="541" t="s">
        <v>230</v>
      </c>
      <c r="O1554" s="542" t="s">
        <v>676</v>
      </c>
      <c r="P1554" s="537">
        <v>53</v>
      </c>
      <c r="Q1554" s="541" t="s">
        <v>195</v>
      </c>
      <c r="R1554" s="541" t="s">
        <v>677</v>
      </c>
      <c r="S1554" s="543">
        <f>'Report 1'!$BB$18</f>
        <v>0</v>
      </c>
      <c r="T1554" s="544">
        <f>'Report 1'!$BB$73</f>
        <v>0</v>
      </c>
      <c r="U1554" s="545">
        <f>'Report 1'!$BB$159</f>
        <v>0</v>
      </c>
      <c r="AL1554" s="546" t="s">
        <v>669</v>
      </c>
      <c r="AM1554" s="547">
        <v>2</v>
      </c>
      <c r="AN1554" s="547" t="str">
        <f>'Information Input'!$M$14</f>
        <v xml:space="preserve">      -      </v>
      </c>
      <c r="AO1554" s="547" t="s">
        <v>136</v>
      </c>
      <c r="AP1554" s="538">
        <f t="shared" si="261"/>
        <v>43556</v>
      </c>
      <c r="AQ1554" s="538">
        <f t="shared" si="258"/>
        <v>43646</v>
      </c>
      <c r="AR1554" s="538">
        <f>'Information Input'!$H$35</f>
        <v>43555</v>
      </c>
      <c r="AS1554" s="547" t="str">
        <f>'Information Input'!$J$22</f>
        <v>Quarterly</v>
      </c>
      <c r="AT1554" s="538">
        <f>'Information Input'!$H$30</f>
        <v>43555</v>
      </c>
      <c r="AU1554" s="547">
        <f>'Information Input'!$J$18</f>
        <v>2019</v>
      </c>
      <c r="AV1554" s="547" t="s">
        <v>91</v>
      </c>
      <c r="AW1554" s="547" t="s">
        <v>240</v>
      </c>
      <c r="AX1554" s="547" t="s">
        <v>240</v>
      </c>
      <c r="AY1554" s="548" t="s">
        <v>671</v>
      </c>
      <c r="AZ1554" s="547">
        <v>41</v>
      </c>
      <c r="BA1554" s="549" t="s">
        <v>183</v>
      </c>
      <c r="BB1554" s="543" t="s">
        <v>238</v>
      </c>
      <c r="BC1554" s="550">
        <f>'Report 2'!$O363</f>
        <v>0</v>
      </c>
      <c r="BD1554" s="550">
        <f>'Report 2'!$P363</f>
        <v>0</v>
      </c>
      <c r="BE1554" s="550">
        <f>'Report 2'!$Q363</f>
        <v>0</v>
      </c>
      <c r="BF1554" s="550">
        <f>'Report 2'!$R363</f>
        <v>0</v>
      </c>
      <c r="BG1554" s="550">
        <f>'Report 2'!$S363</f>
        <v>0</v>
      </c>
      <c r="BH1554" s="550">
        <f>'Report 2'!$T363</f>
        <v>0</v>
      </c>
      <c r="BI1554" s="550">
        <f>'Report 2'!$U363</f>
        <v>0</v>
      </c>
      <c r="CC1554" s="542" t="s">
        <v>669</v>
      </c>
      <c r="CD1554" s="1014" t="s">
        <v>672</v>
      </c>
      <c r="CE1554" s="1014" t="str">
        <f>'Information Input'!$M$14</f>
        <v xml:space="preserve">      -      </v>
      </c>
      <c r="CF1554" s="551" t="s">
        <v>138</v>
      </c>
      <c r="CG1554" s="552">
        <f t="shared" si="259"/>
        <v>43739</v>
      </c>
      <c r="CH1554" s="552">
        <f t="shared" si="260"/>
        <v>43830</v>
      </c>
      <c r="CI1554" s="552">
        <f>'Information Input'!$H$35</f>
        <v>43555</v>
      </c>
      <c r="CJ1554" s="551" t="str">
        <f>'Information Input'!$J$22</f>
        <v>Quarterly</v>
      </c>
      <c r="CK1554" s="552">
        <f>'Information Input'!$H$30</f>
        <v>43555</v>
      </c>
      <c r="CL1554" s="551">
        <f>'Information Input'!$J$18</f>
        <v>2019</v>
      </c>
      <c r="CM1554" s="551" t="s">
        <v>101</v>
      </c>
      <c r="CN1554" s="1014" t="s">
        <v>102</v>
      </c>
      <c r="CO1554" s="542" t="s">
        <v>103</v>
      </c>
      <c r="CP1554" s="542" t="s">
        <v>671</v>
      </c>
      <c r="CQ1554" s="551">
        <v>33</v>
      </c>
      <c r="CR1554" s="542" t="s">
        <v>175</v>
      </c>
      <c r="CS1554" s="542" t="s">
        <v>233</v>
      </c>
      <c r="CT1554" s="1015">
        <f>'Report 1'!$AE$18</f>
        <v>0</v>
      </c>
      <c r="CU1554" s="1016">
        <f>SUMIF('Report 4A'!$G$16:$G$95,$CQ1554,'Report 4A'!$AM$16:$AM$95)</f>
        <v>0</v>
      </c>
      <c r="CV1554" s="1017">
        <f t="shared" si="254"/>
        <v>0</v>
      </c>
    </row>
    <row r="1555" spans="2:100">
      <c r="B1555" s="535" t="s">
        <v>669</v>
      </c>
      <c r="C1555" s="536">
        <v>1</v>
      </c>
      <c r="D1555" s="537" t="str">
        <f>'Information Input'!$M$14</f>
        <v xml:space="preserve">      -      </v>
      </c>
      <c r="E1555" s="537" t="s">
        <v>136</v>
      </c>
      <c r="F1555" s="538">
        <f t="shared" si="255"/>
        <v>43556</v>
      </c>
      <c r="G1555" s="538">
        <f t="shared" si="256"/>
        <v>43646</v>
      </c>
      <c r="H1555" s="538">
        <f>'Information Input'!$H$35</f>
        <v>43555</v>
      </c>
      <c r="I1555" s="537" t="str">
        <f>'Information Input'!$J$22</f>
        <v>Quarterly</v>
      </c>
      <c r="J1555" s="538">
        <f>'Information Input'!$H$30</f>
        <v>43555</v>
      </c>
      <c r="K1555" s="537">
        <f>'Information Input'!$J$18</f>
        <v>2019</v>
      </c>
      <c r="L1555" s="539" t="s">
        <v>243</v>
      </c>
      <c r="M1555" s="540" t="s">
        <v>230</v>
      </c>
      <c r="N1555" s="541" t="s">
        <v>230</v>
      </c>
      <c r="O1555" s="542" t="s">
        <v>676</v>
      </c>
      <c r="P1555" s="537">
        <v>54</v>
      </c>
      <c r="Q1555" s="541" t="s">
        <v>196</v>
      </c>
      <c r="R1555" s="541" t="s">
        <v>677</v>
      </c>
      <c r="S1555" s="543">
        <f>'Report 1'!$BB$18</f>
        <v>0</v>
      </c>
      <c r="T1555" s="544">
        <f>'Report 1'!$BB$74</f>
        <v>0</v>
      </c>
      <c r="U1555" s="545">
        <f>'Report 1'!$BB$160</f>
        <v>0</v>
      </c>
      <c r="AL1555" s="546" t="s">
        <v>669</v>
      </c>
      <c r="AM1555" s="547">
        <v>2</v>
      </c>
      <c r="AN1555" s="547" t="str">
        <f>'Information Input'!$M$14</f>
        <v xml:space="preserve">      -      </v>
      </c>
      <c r="AO1555" s="547" t="s">
        <v>136</v>
      </c>
      <c r="AP1555" s="538">
        <f t="shared" si="261"/>
        <v>43556</v>
      </c>
      <c r="AQ1555" s="538">
        <f t="shared" si="258"/>
        <v>43646</v>
      </c>
      <c r="AR1555" s="538">
        <f>'Information Input'!$H$35</f>
        <v>43555</v>
      </c>
      <c r="AS1555" s="547" t="str">
        <f>'Information Input'!$J$22</f>
        <v>Quarterly</v>
      </c>
      <c r="AT1555" s="538">
        <f>'Information Input'!$H$30</f>
        <v>43555</v>
      </c>
      <c r="AU1555" s="547">
        <f>'Information Input'!$J$18</f>
        <v>2019</v>
      </c>
      <c r="AV1555" s="547" t="s">
        <v>91</v>
      </c>
      <c r="AW1555" s="547" t="s">
        <v>240</v>
      </c>
      <c r="AX1555" s="547" t="s">
        <v>240</v>
      </c>
      <c r="AY1555" s="548" t="s">
        <v>671</v>
      </c>
      <c r="AZ1555" s="547">
        <v>42</v>
      </c>
      <c r="BA1555" s="549" t="s">
        <v>184</v>
      </c>
      <c r="BB1555" s="543" t="s">
        <v>233</v>
      </c>
      <c r="BC1555" s="550">
        <f>'Report 2'!$O364</f>
        <v>0</v>
      </c>
      <c r="BD1555" s="550">
        <f>'Report 2'!$P364</f>
        <v>0</v>
      </c>
      <c r="BE1555" s="550">
        <f>'Report 2'!$Q364</f>
        <v>0</v>
      </c>
      <c r="BF1555" s="550">
        <f>'Report 2'!$R364</f>
        <v>0</v>
      </c>
      <c r="BG1555" s="550">
        <f>'Report 2'!$S364</f>
        <v>0</v>
      </c>
      <c r="BH1555" s="550">
        <f>'Report 2'!$T364</f>
        <v>0</v>
      </c>
      <c r="BI1555" s="550">
        <f>'Report 2'!$U364</f>
        <v>0</v>
      </c>
      <c r="CC1555" s="542" t="s">
        <v>669</v>
      </c>
      <c r="CD1555" s="1014" t="s">
        <v>672</v>
      </c>
      <c r="CE1555" s="1014" t="str">
        <f>'Information Input'!$M$14</f>
        <v xml:space="preserve">      -      </v>
      </c>
      <c r="CF1555" s="551" t="s">
        <v>138</v>
      </c>
      <c r="CG1555" s="552">
        <f t="shared" si="259"/>
        <v>43739</v>
      </c>
      <c r="CH1555" s="552">
        <f t="shared" si="260"/>
        <v>43830</v>
      </c>
      <c r="CI1555" s="552">
        <f>'Information Input'!$H$35</f>
        <v>43555</v>
      </c>
      <c r="CJ1555" s="551" t="str">
        <f>'Information Input'!$J$22</f>
        <v>Quarterly</v>
      </c>
      <c r="CK1555" s="552">
        <f>'Information Input'!$H$30</f>
        <v>43555</v>
      </c>
      <c r="CL1555" s="551">
        <f>'Information Input'!$J$18</f>
        <v>2019</v>
      </c>
      <c r="CM1555" s="551" t="s">
        <v>101</v>
      </c>
      <c r="CN1555" s="1014" t="s">
        <v>102</v>
      </c>
      <c r="CO1555" s="542" t="s">
        <v>103</v>
      </c>
      <c r="CP1555" s="542" t="s">
        <v>671</v>
      </c>
      <c r="CQ1555" s="551">
        <v>34</v>
      </c>
      <c r="CR1555" s="542" t="s">
        <v>176</v>
      </c>
      <c r="CS1555" s="542" t="s">
        <v>238</v>
      </c>
      <c r="CT1555" s="1015">
        <f>'Report 1'!$AE$18</f>
        <v>0</v>
      </c>
      <c r="CU1555" s="1016">
        <f>SUMIF('Report 4A'!$G$16:$G$95,$CQ1555,'Report 4A'!$AM$16:$AM$95)</f>
        <v>0</v>
      </c>
      <c r="CV1555" s="1017">
        <f t="shared" si="254"/>
        <v>0</v>
      </c>
    </row>
    <row r="1556" spans="2:100">
      <c r="B1556" s="535" t="s">
        <v>669</v>
      </c>
      <c r="C1556" s="536">
        <v>1</v>
      </c>
      <c r="D1556" s="537" t="str">
        <f>'Information Input'!$M$14</f>
        <v xml:space="preserve">      -      </v>
      </c>
      <c r="E1556" s="537" t="s">
        <v>136</v>
      </c>
      <c r="F1556" s="538">
        <f t="shared" si="255"/>
        <v>43556</v>
      </c>
      <c r="G1556" s="538">
        <f t="shared" si="256"/>
        <v>43646</v>
      </c>
      <c r="H1556" s="538">
        <f>'Information Input'!$H$35</f>
        <v>43555</v>
      </c>
      <c r="I1556" s="537" t="str">
        <f>'Information Input'!$J$22</f>
        <v>Quarterly</v>
      </c>
      <c r="J1556" s="538">
        <f>'Information Input'!$H$30</f>
        <v>43555</v>
      </c>
      <c r="K1556" s="537">
        <f>'Information Input'!$J$18</f>
        <v>2019</v>
      </c>
      <c r="L1556" s="539" t="s">
        <v>243</v>
      </c>
      <c r="M1556" s="540" t="s">
        <v>230</v>
      </c>
      <c r="N1556" s="541" t="s">
        <v>230</v>
      </c>
      <c r="O1556" s="542" t="s">
        <v>676</v>
      </c>
      <c r="P1556" s="537">
        <v>55</v>
      </c>
      <c r="Q1556" s="541" t="s">
        <v>197</v>
      </c>
      <c r="R1556" s="541" t="s">
        <v>677</v>
      </c>
      <c r="S1556" s="543">
        <f>'Report 1'!$BB$18</f>
        <v>0</v>
      </c>
      <c r="T1556" s="544">
        <f>'Report 1'!$BB$75</f>
        <v>0</v>
      </c>
      <c r="U1556" s="545">
        <f>'Report 1'!$BB$161</f>
        <v>0</v>
      </c>
      <c r="AL1556" s="546" t="s">
        <v>669</v>
      </c>
      <c r="AM1556" s="547">
        <v>2</v>
      </c>
      <c r="AN1556" s="547" t="str">
        <f>'Information Input'!$M$14</f>
        <v xml:space="preserve">      -      </v>
      </c>
      <c r="AO1556" s="547" t="s">
        <v>136</v>
      </c>
      <c r="AP1556" s="538">
        <f t="shared" si="261"/>
        <v>43556</v>
      </c>
      <c r="AQ1556" s="538">
        <f t="shared" si="258"/>
        <v>43646</v>
      </c>
      <c r="AR1556" s="538">
        <f>'Information Input'!$H$35</f>
        <v>43555</v>
      </c>
      <c r="AS1556" s="547" t="str">
        <f>'Information Input'!$J$22</f>
        <v>Quarterly</v>
      </c>
      <c r="AT1556" s="538">
        <f>'Information Input'!$H$30</f>
        <v>43555</v>
      </c>
      <c r="AU1556" s="547">
        <f>'Information Input'!$J$18</f>
        <v>2019</v>
      </c>
      <c r="AV1556" s="547" t="s">
        <v>91</v>
      </c>
      <c r="AW1556" s="547" t="s">
        <v>240</v>
      </c>
      <c r="AX1556" s="547" t="s">
        <v>240</v>
      </c>
      <c r="AY1556" s="548" t="s">
        <v>671</v>
      </c>
      <c r="AZ1556" s="547">
        <v>43</v>
      </c>
      <c r="BA1556" s="549" t="s">
        <v>185</v>
      </c>
      <c r="BB1556" s="543" t="s">
        <v>233</v>
      </c>
      <c r="BC1556" s="550">
        <f>'Report 2'!$O365</f>
        <v>0</v>
      </c>
      <c r="BD1556" s="550">
        <f>'Report 2'!$P365</f>
        <v>0</v>
      </c>
      <c r="BE1556" s="550">
        <f>'Report 2'!$Q365</f>
        <v>0</v>
      </c>
      <c r="BF1556" s="550">
        <f>'Report 2'!$R365</f>
        <v>0</v>
      </c>
      <c r="BG1556" s="550">
        <f>'Report 2'!$S365</f>
        <v>0</v>
      </c>
      <c r="BH1556" s="550">
        <f>'Report 2'!$T365</f>
        <v>0</v>
      </c>
      <c r="BI1556" s="550">
        <f>'Report 2'!$U365</f>
        <v>0</v>
      </c>
      <c r="CC1556" s="542" t="s">
        <v>669</v>
      </c>
      <c r="CD1556" s="1014" t="s">
        <v>672</v>
      </c>
      <c r="CE1556" s="1014" t="str">
        <f>'Information Input'!$M$14</f>
        <v xml:space="preserve">      -      </v>
      </c>
      <c r="CF1556" s="551" t="s">
        <v>138</v>
      </c>
      <c r="CG1556" s="552">
        <f t="shared" si="259"/>
        <v>43739</v>
      </c>
      <c r="CH1556" s="552">
        <f t="shared" si="260"/>
        <v>43830</v>
      </c>
      <c r="CI1556" s="552">
        <f>'Information Input'!$H$35</f>
        <v>43555</v>
      </c>
      <c r="CJ1556" s="551" t="str">
        <f>'Information Input'!$J$22</f>
        <v>Quarterly</v>
      </c>
      <c r="CK1556" s="552">
        <f>'Information Input'!$H$30</f>
        <v>43555</v>
      </c>
      <c r="CL1556" s="551">
        <f>'Information Input'!$J$18</f>
        <v>2019</v>
      </c>
      <c r="CM1556" s="551" t="s">
        <v>101</v>
      </c>
      <c r="CN1556" s="1014" t="s">
        <v>102</v>
      </c>
      <c r="CO1556" s="542" t="s">
        <v>103</v>
      </c>
      <c r="CP1556" s="542" t="s">
        <v>671</v>
      </c>
      <c r="CQ1556" s="551">
        <v>35</v>
      </c>
      <c r="CR1556" s="542" t="s">
        <v>177</v>
      </c>
      <c r="CS1556" s="542" t="s">
        <v>235</v>
      </c>
      <c r="CT1556" s="1015">
        <f>'Report 1'!$AE$18</f>
        <v>0</v>
      </c>
      <c r="CU1556" s="1016">
        <f>SUMIF('Report 4A'!$G$16:$G$95,$CQ1556,'Report 4A'!$AM$16:$AM$95)</f>
        <v>0</v>
      </c>
      <c r="CV1556" s="1017">
        <f t="shared" si="254"/>
        <v>0</v>
      </c>
    </row>
    <row r="1557" spans="2:100">
      <c r="B1557" s="535" t="s">
        <v>669</v>
      </c>
      <c r="C1557" s="536">
        <v>1</v>
      </c>
      <c r="D1557" s="537" t="str">
        <f>'Information Input'!$M$14</f>
        <v xml:space="preserve">      -      </v>
      </c>
      <c r="E1557" s="537" t="s">
        <v>136</v>
      </c>
      <c r="F1557" s="538">
        <f t="shared" si="255"/>
        <v>43556</v>
      </c>
      <c r="G1557" s="538">
        <f t="shared" si="256"/>
        <v>43646</v>
      </c>
      <c r="H1557" s="538">
        <f>'Information Input'!$H$35</f>
        <v>43555</v>
      </c>
      <c r="I1557" s="537" t="str">
        <f>'Information Input'!$J$22</f>
        <v>Quarterly</v>
      </c>
      <c r="J1557" s="538">
        <f>'Information Input'!$H$30</f>
        <v>43555</v>
      </c>
      <c r="K1557" s="537">
        <f>'Information Input'!$J$18</f>
        <v>2019</v>
      </c>
      <c r="L1557" s="539" t="s">
        <v>243</v>
      </c>
      <c r="M1557" s="540" t="s">
        <v>230</v>
      </c>
      <c r="N1557" s="541" t="s">
        <v>230</v>
      </c>
      <c r="O1557" s="542" t="s">
        <v>676</v>
      </c>
      <c r="P1557" s="537">
        <v>56</v>
      </c>
      <c r="Q1557" s="541" t="s">
        <v>198</v>
      </c>
      <c r="R1557" s="541" t="s">
        <v>239</v>
      </c>
      <c r="S1557" s="543">
        <f>'Report 1'!$BB$18</f>
        <v>0</v>
      </c>
      <c r="T1557" s="544">
        <f>'Report 1'!$BB$76</f>
        <v>0</v>
      </c>
      <c r="U1557" s="545">
        <f>'Report 1'!$BB$162</f>
        <v>0</v>
      </c>
      <c r="AL1557" s="546" t="s">
        <v>669</v>
      </c>
      <c r="AM1557" s="547">
        <v>2</v>
      </c>
      <c r="AN1557" s="547" t="str">
        <f>'Information Input'!$M$14</f>
        <v xml:space="preserve">      -      </v>
      </c>
      <c r="AO1557" s="547" t="s">
        <v>136</v>
      </c>
      <c r="AP1557" s="538">
        <f t="shared" si="261"/>
        <v>43556</v>
      </c>
      <c r="AQ1557" s="538">
        <f t="shared" si="258"/>
        <v>43646</v>
      </c>
      <c r="AR1557" s="538">
        <f>'Information Input'!$H$35</f>
        <v>43555</v>
      </c>
      <c r="AS1557" s="547" t="str">
        <f>'Information Input'!$J$22</f>
        <v>Quarterly</v>
      </c>
      <c r="AT1557" s="538">
        <f>'Information Input'!$H$30</f>
        <v>43555</v>
      </c>
      <c r="AU1557" s="547">
        <f>'Information Input'!$J$18</f>
        <v>2019</v>
      </c>
      <c r="AV1557" s="547" t="s">
        <v>91</v>
      </c>
      <c r="AW1557" s="547" t="s">
        <v>240</v>
      </c>
      <c r="AX1557" s="547" t="s">
        <v>240</v>
      </c>
      <c r="AY1557" s="548" t="s">
        <v>674</v>
      </c>
      <c r="AZ1557" s="547">
        <v>44</v>
      </c>
      <c r="BA1557" s="549" t="s">
        <v>186</v>
      </c>
      <c r="BB1557" s="543" t="s">
        <v>239</v>
      </c>
      <c r="BC1557" s="550">
        <f>'Report 2'!$O366</f>
        <v>0</v>
      </c>
      <c r="BD1557" s="550">
        <f>'Report 2'!$P366</f>
        <v>0</v>
      </c>
      <c r="BE1557" s="550">
        <f>'Report 2'!$Q366</f>
        <v>0</v>
      </c>
      <c r="BF1557" s="550">
        <f>'Report 2'!$R366</f>
        <v>0</v>
      </c>
      <c r="BG1557" s="550">
        <f>'Report 2'!$S366</f>
        <v>0</v>
      </c>
      <c r="BH1557" s="550">
        <f>'Report 2'!$T366</f>
        <v>0</v>
      </c>
      <c r="BI1557" s="550">
        <f>'Report 2'!$U366</f>
        <v>0</v>
      </c>
      <c r="CC1557" s="542" t="s">
        <v>669</v>
      </c>
      <c r="CD1557" s="1014" t="s">
        <v>672</v>
      </c>
      <c r="CE1557" s="1014" t="str">
        <f>'Information Input'!$M$14</f>
        <v xml:space="preserve">      -      </v>
      </c>
      <c r="CF1557" s="551" t="s">
        <v>138</v>
      </c>
      <c r="CG1557" s="552">
        <f t="shared" si="259"/>
        <v>43739</v>
      </c>
      <c r="CH1557" s="552">
        <f t="shared" si="260"/>
        <v>43830</v>
      </c>
      <c r="CI1557" s="552">
        <f>'Information Input'!$H$35</f>
        <v>43555</v>
      </c>
      <c r="CJ1557" s="551" t="str">
        <f>'Information Input'!$J$22</f>
        <v>Quarterly</v>
      </c>
      <c r="CK1557" s="552">
        <f>'Information Input'!$H$30</f>
        <v>43555</v>
      </c>
      <c r="CL1557" s="551">
        <f>'Information Input'!$J$18</f>
        <v>2019</v>
      </c>
      <c r="CM1557" s="551" t="s">
        <v>101</v>
      </c>
      <c r="CN1557" s="1014" t="s">
        <v>102</v>
      </c>
      <c r="CO1557" s="542" t="s">
        <v>103</v>
      </c>
      <c r="CP1557" s="542" t="s">
        <v>671</v>
      </c>
      <c r="CQ1557" s="551">
        <v>36</v>
      </c>
      <c r="CR1557" s="542" t="s">
        <v>178</v>
      </c>
      <c r="CS1557" s="542" t="s">
        <v>235</v>
      </c>
      <c r="CT1557" s="1015">
        <f>'Report 1'!$AE$18</f>
        <v>0</v>
      </c>
      <c r="CU1557" s="1016">
        <f>SUMIF('Report 4A'!$G$16:$G$95,$CQ1557,'Report 4A'!$AM$16:$AM$95)</f>
        <v>0</v>
      </c>
      <c r="CV1557" s="1017">
        <f t="shared" si="254"/>
        <v>0</v>
      </c>
    </row>
    <row r="1558" spans="2:100">
      <c r="B1558" s="535" t="s">
        <v>669</v>
      </c>
      <c r="C1558" s="536">
        <v>1</v>
      </c>
      <c r="D1558" s="537" t="str">
        <f>'Information Input'!$M$14</f>
        <v xml:space="preserve">      -      </v>
      </c>
      <c r="E1558" s="537" t="s">
        <v>136</v>
      </c>
      <c r="F1558" s="538">
        <f t="shared" si="255"/>
        <v>43556</v>
      </c>
      <c r="G1558" s="538">
        <f t="shared" si="256"/>
        <v>43646</v>
      </c>
      <c r="H1558" s="538">
        <f>'Information Input'!$H$35</f>
        <v>43555</v>
      </c>
      <c r="I1558" s="537" t="str">
        <f>'Information Input'!$J$22</f>
        <v>Quarterly</v>
      </c>
      <c r="J1558" s="538">
        <f>'Information Input'!$H$30</f>
        <v>43555</v>
      </c>
      <c r="K1558" s="537">
        <f>'Information Input'!$J$18</f>
        <v>2019</v>
      </c>
      <c r="L1558" s="539" t="s">
        <v>243</v>
      </c>
      <c r="M1558" s="540" t="s">
        <v>230</v>
      </c>
      <c r="N1558" s="541" t="s">
        <v>230</v>
      </c>
      <c r="O1558" s="542" t="s">
        <v>674</v>
      </c>
      <c r="P1558" s="537">
        <v>57</v>
      </c>
      <c r="Q1558" s="541" t="s">
        <v>199</v>
      </c>
      <c r="R1558" s="542" t="s">
        <v>239</v>
      </c>
      <c r="S1558" s="543">
        <f>'Report 1'!$BB$18</f>
        <v>0</v>
      </c>
      <c r="T1558" s="544">
        <f>'Report 1'!$BB$77</f>
        <v>0</v>
      </c>
      <c r="U1558" s="545">
        <f>'Report 1'!$BB$163</f>
        <v>0</v>
      </c>
      <c r="AL1558" s="546" t="s">
        <v>669</v>
      </c>
      <c r="AM1558" s="547">
        <v>2</v>
      </c>
      <c r="AN1558" s="547" t="str">
        <f>'Information Input'!$M$14</f>
        <v xml:space="preserve">      -      </v>
      </c>
      <c r="AO1558" s="547" t="s">
        <v>136</v>
      </c>
      <c r="AP1558" s="538">
        <f t="shared" si="261"/>
        <v>43556</v>
      </c>
      <c r="AQ1558" s="538">
        <f t="shared" si="258"/>
        <v>43646</v>
      </c>
      <c r="AR1558" s="538">
        <f>'Information Input'!$H$35</f>
        <v>43555</v>
      </c>
      <c r="AS1558" s="547" t="str">
        <f>'Information Input'!$J$22</f>
        <v>Quarterly</v>
      </c>
      <c r="AT1558" s="538">
        <f>'Information Input'!$H$30</f>
        <v>43555</v>
      </c>
      <c r="AU1558" s="547">
        <f>'Information Input'!$J$18</f>
        <v>2019</v>
      </c>
      <c r="AV1558" s="547" t="s">
        <v>91</v>
      </c>
      <c r="AW1558" s="547" t="s">
        <v>240</v>
      </c>
      <c r="AX1558" s="547" t="s">
        <v>240</v>
      </c>
      <c r="AY1558" s="548" t="s">
        <v>675</v>
      </c>
      <c r="AZ1558" s="547">
        <v>45</v>
      </c>
      <c r="BA1558" s="549" t="s">
        <v>187</v>
      </c>
      <c r="BB1558" s="543" t="s">
        <v>239</v>
      </c>
      <c r="BC1558" s="550">
        <f>'Report 2'!$O367</f>
        <v>0</v>
      </c>
      <c r="BD1558" s="550">
        <f>'Report 2'!$P367</f>
        <v>0</v>
      </c>
      <c r="BE1558" s="550">
        <f>'Report 2'!$Q367</f>
        <v>0</v>
      </c>
      <c r="BF1558" s="550">
        <f>'Report 2'!$R367</f>
        <v>0</v>
      </c>
      <c r="BG1558" s="550">
        <f>'Report 2'!$S367</f>
        <v>0</v>
      </c>
      <c r="BH1558" s="550">
        <f>'Report 2'!$T367</f>
        <v>0</v>
      </c>
      <c r="BI1558" s="550">
        <f>'Report 2'!$U367</f>
        <v>0</v>
      </c>
      <c r="CC1558" s="542" t="s">
        <v>669</v>
      </c>
      <c r="CD1558" s="1014" t="s">
        <v>672</v>
      </c>
      <c r="CE1558" s="1014" t="str">
        <f>'Information Input'!$M$14</f>
        <v xml:space="preserve">      -      </v>
      </c>
      <c r="CF1558" s="551" t="s">
        <v>138</v>
      </c>
      <c r="CG1558" s="552">
        <f t="shared" si="259"/>
        <v>43739</v>
      </c>
      <c r="CH1558" s="552">
        <f t="shared" si="260"/>
        <v>43830</v>
      </c>
      <c r="CI1558" s="552">
        <f>'Information Input'!$H$35</f>
        <v>43555</v>
      </c>
      <c r="CJ1558" s="551" t="str">
        <f>'Information Input'!$J$22</f>
        <v>Quarterly</v>
      </c>
      <c r="CK1558" s="552">
        <f>'Information Input'!$H$30</f>
        <v>43555</v>
      </c>
      <c r="CL1558" s="551">
        <f>'Information Input'!$J$18</f>
        <v>2019</v>
      </c>
      <c r="CM1558" s="551" t="s">
        <v>101</v>
      </c>
      <c r="CN1558" s="1014" t="s">
        <v>102</v>
      </c>
      <c r="CO1558" s="542" t="s">
        <v>103</v>
      </c>
      <c r="CP1558" s="542" t="s">
        <v>671</v>
      </c>
      <c r="CQ1558" s="551">
        <v>37</v>
      </c>
      <c r="CR1558" s="542" t="s">
        <v>179</v>
      </c>
      <c r="CS1558" s="542" t="s">
        <v>231</v>
      </c>
      <c r="CT1558" s="1015">
        <f>'Report 1'!$AE$18</f>
        <v>0</v>
      </c>
      <c r="CU1558" s="1016">
        <f>SUMIF('Report 4A'!$G$16:$G$95,$CQ1558,'Report 4A'!$AM$16:$AM$95)</f>
        <v>0</v>
      </c>
      <c r="CV1558" s="1017">
        <f t="shared" si="254"/>
        <v>0</v>
      </c>
    </row>
    <row r="1559" spans="2:100">
      <c r="B1559" s="535" t="s">
        <v>669</v>
      </c>
      <c r="C1559" s="536">
        <v>1</v>
      </c>
      <c r="D1559" s="537" t="str">
        <f>'Information Input'!$M$14</f>
        <v xml:space="preserve">      -      </v>
      </c>
      <c r="E1559" s="537" t="s">
        <v>136</v>
      </c>
      <c r="F1559" s="538">
        <f t="shared" si="255"/>
        <v>43556</v>
      </c>
      <c r="G1559" s="538">
        <f t="shared" si="256"/>
        <v>43646</v>
      </c>
      <c r="H1559" s="538">
        <f>'Information Input'!$H$35</f>
        <v>43555</v>
      </c>
      <c r="I1559" s="537" t="str">
        <f>'Information Input'!$J$22</f>
        <v>Quarterly</v>
      </c>
      <c r="J1559" s="538">
        <f>'Information Input'!$H$30</f>
        <v>43555</v>
      </c>
      <c r="K1559" s="537">
        <f>'Information Input'!$J$18</f>
        <v>2019</v>
      </c>
      <c r="L1559" s="539" t="s">
        <v>243</v>
      </c>
      <c r="M1559" s="540" t="s">
        <v>230</v>
      </c>
      <c r="N1559" s="541" t="s">
        <v>230</v>
      </c>
      <c r="O1559" s="542" t="s">
        <v>678</v>
      </c>
      <c r="P1559" s="537">
        <v>58</v>
      </c>
      <c r="Q1559" s="541" t="s">
        <v>201</v>
      </c>
      <c r="R1559" s="542" t="s">
        <v>239</v>
      </c>
      <c r="S1559" s="543">
        <f>'Report 1'!$BB$18</f>
        <v>0</v>
      </c>
      <c r="T1559" s="544">
        <f>'Report 1'!$BB$79</f>
        <v>0</v>
      </c>
      <c r="U1559" s="545">
        <f>'Report 1'!$BB$165</f>
        <v>0</v>
      </c>
      <c r="AL1559" s="546" t="s">
        <v>669</v>
      </c>
      <c r="AM1559" s="547">
        <v>2</v>
      </c>
      <c r="AN1559" s="547" t="str">
        <f>'Information Input'!$M$14</f>
        <v xml:space="preserve">      -      </v>
      </c>
      <c r="AO1559" s="547" t="s">
        <v>136</v>
      </c>
      <c r="AP1559" s="538">
        <f t="shared" si="261"/>
        <v>43556</v>
      </c>
      <c r="AQ1559" s="538">
        <f t="shared" si="258"/>
        <v>43646</v>
      </c>
      <c r="AR1559" s="538">
        <f>'Information Input'!$H$35</f>
        <v>43555</v>
      </c>
      <c r="AS1559" s="547" t="str">
        <f>'Information Input'!$J$22</f>
        <v>Quarterly</v>
      </c>
      <c r="AT1559" s="538">
        <f>'Information Input'!$H$30</f>
        <v>43555</v>
      </c>
      <c r="AU1559" s="547">
        <f>'Information Input'!$J$18</f>
        <v>2019</v>
      </c>
      <c r="AV1559" s="547" t="s">
        <v>91</v>
      </c>
      <c r="AW1559" s="547" t="s">
        <v>240</v>
      </c>
      <c r="AX1559" s="547" t="s">
        <v>240</v>
      </c>
      <c r="AY1559" s="548" t="s">
        <v>675</v>
      </c>
      <c r="AZ1559" s="547">
        <v>46</v>
      </c>
      <c r="BA1559" s="549" t="s">
        <v>188</v>
      </c>
      <c r="BB1559" s="543" t="s">
        <v>239</v>
      </c>
      <c r="BC1559" s="550">
        <f>'Report 2'!$O368</f>
        <v>0</v>
      </c>
      <c r="BD1559" s="550">
        <f>'Report 2'!$P368</f>
        <v>0</v>
      </c>
      <c r="BE1559" s="550">
        <f>'Report 2'!$Q368</f>
        <v>0</v>
      </c>
      <c r="BF1559" s="550">
        <f>'Report 2'!$R368</f>
        <v>0</v>
      </c>
      <c r="BG1559" s="550">
        <f>'Report 2'!$S368</f>
        <v>0</v>
      </c>
      <c r="BH1559" s="550">
        <f>'Report 2'!$T368</f>
        <v>0</v>
      </c>
      <c r="BI1559" s="550">
        <f>'Report 2'!$U368</f>
        <v>0</v>
      </c>
      <c r="CC1559" s="542" t="s">
        <v>669</v>
      </c>
      <c r="CD1559" s="1014" t="s">
        <v>672</v>
      </c>
      <c r="CE1559" s="1014" t="str">
        <f>'Information Input'!$M$14</f>
        <v xml:space="preserve">      -      </v>
      </c>
      <c r="CF1559" s="551" t="s">
        <v>138</v>
      </c>
      <c r="CG1559" s="552">
        <f t="shared" si="259"/>
        <v>43739</v>
      </c>
      <c r="CH1559" s="552">
        <f t="shared" si="260"/>
        <v>43830</v>
      </c>
      <c r="CI1559" s="552">
        <f>'Information Input'!$H$35</f>
        <v>43555</v>
      </c>
      <c r="CJ1559" s="551" t="str">
        <f>'Information Input'!$J$22</f>
        <v>Quarterly</v>
      </c>
      <c r="CK1559" s="552">
        <f>'Information Input'!$H$30</f>
        <v>43555</v>
      </c>
      <c r="CL1559" s="551">
        <f>'Information Input'!$J$18</f>
        <v>2019</v>
      </c>
      <c r="CM1559" s="551" t="s">
        <v>101</v>
      </c>
      <c r="CN1559" s="1014" t="s">
        <v>102</v>
      </c>
      <c r="CO1559" s="542" t="s">
        <v>103</v>
      </c>
      <c r="CP1559" s="542" t="s">
        <v>671</v>
      </c>
      <c r="CQ1559" s="551">
        <v>38</v>
      </c>
      <c r="CR1559" s="542" t="s">
        <v>180</v>
      </c>
      <c r="CS1559" s="542" t="s">
        <v>233</v>
      </c>
      <c r="CT1559" s="1015">
        <f>'Report 1'!$AE$18</f>
        <v>0</v>
      </c>
      <c r="CU1559" s="1016">
        <f>SUMIF('Report 4A'!$G$16:$G$95,$CQ1559,'Report 4A'!$AM$16:$AM$95)</f>
        <v>0</v>
      </c>
      <c r="CV1559" s="1017">
        <f t="shared" si="254"/>
        <v>0</v>
      </c>
    </row>
    <row r="1560" spans="2:100">
      <c r="B1560" s="535" t="s">
        <v>669</v>
      </c>
      <c r="C1560" s="536">
        <v>1</v>
      </c>
      <c r="D1560" s="537" t="str">
        <f>'Information Input'!$M$14</f>
        <v xml:space="preserve">      -      </v>
      </c>
      <c r="E1560" s="537" t="s">
        <v>136</v>
      </c>
      <c r="F1560" s="538">
        <f t="shared" si="255"/>
        <v>43556</v>
      </c>
      <c r="G1560" s="538">
        <f t="shared" si="256"/>
        <v>43646</v>
      </c>
      <c r="H1560" s="538">
        <f>'Information Input'!$H$35</f>
        <v>43555</v>
      </c>
      <c r="I1560" s="537" t="str">
        <f>'Information Input'!$J$22</f>
        <v>Quarterly</v>
      </c>
      <c r="J1560" s="538">
        <f>'Information Input'!$H$30</f>
        <v>43555</v>
      </c>
      <c r="K1560" s="537">
        <f>'Information Input'!$J$18</f>
        <v>2019</v>
      </c>
      <c r="L1560" s="539" t="s">
        <v>243</v>
      </c>
      <c r="M1560" s="540" t="s">
        <v>230</v>
      </c>
      <c r="N1560" s="541" t="s">
        <v>230</v>
      </c>
      <c r="O1560" s="542" t="s">
        <v>678</v>
      </c>
      <c r="P1560" s="537">
        <v>59</v>
      </c>
      <c r="Q1560" s="541" t="s">
        <v>202</v>
      </c>
      <c r="R1560" s="542" t="s">
        <v>239</v>
      </c>
      <c r="S1560" s="543">
        <f>'Report 1'!$BB$18</f>
        <v>0</v>
      </c>
      <c r="T1560" s="544">
        <f>'Report 1'!$BB$80</f>
        <v>0</v>
      </c>
      <c r="U1560" s="545">
        <f>'Report 1'!$BB$166</f>
        <v>0</v>
      </c>
      <c r="AL1560" s="546" t="s">
        <v>669</v>
      </c>
      <c r="AM1560" s="547">
        <v>2</v>
      </c>
      <c r="AN1560" s="547" t="str">
        <f>'Information Input'!$M$14</f>
        <v xml:space="preserve">      -      </v>
      </c>
      <c r="AO1560" s="547" t="s">
        <v>136</v>
      </c>
      <c r="AP1560" s="538">
        <f t="shared" si="261"/>
        <v>43556</v>
      </c>
      <c r="AQ1560" s="538">
        <f t="shared" si="258"/>
        <v>43646</v>
      </c>
      <c r="AR1560" s="538">
        <f>'Information Input'!$H$35</f>
        <v>43555</v>
      </c>
      <c r="AS1560" s="547" t="str">
        <f>'Information Input'!$J$22</f>
        <v>Quarterly</v>
      </c>
      <c r="AT1560" s="538">
        <f>'Information Input'!$H$30</f>
        <v>43555</v>
      </c>
      <c r="AU1560" s="547">
        <f>'Information Input'!$J$18</f>
        <v>2019</v>
      </c>
      <c r="AV1560" s="547" t="s">
        <v>91</v>
      </c>
      <c r="AW1560" s="547" t="s">
        <v>240</v>
      </c>
      <c r="AX1560" s="547" t="s">
        <v>240</v>
      </c>
      <c r="AY1560" s="548" t="s">
        <v>675</v>
      </c>
      <c r="AZ1560" s="547">
        <v>47</v>
      </c>
      <c r="BA1560" s="549" t="s">
        <v>189</v>
      </c>
      <c r="BB1560" s="543" t="s">
        <v>239</v>
      </c>
      <c r="BC1560" s="550">
        <f>'Report 2'!$O369</f>
        <v>0</v>
      </c>
      <c r="BD1560" s="550">
        <f>'Report 2'!$P369</f>
        <v>0</v>
      </c>
      <c r="BE1560" s="550">
        <f>'Report 2'!$Q369</f>
        <v>0</v>
      </c>
      <c r="BF1560" s="550">
        <f>'Report 2'!$R369</f>
        <v>0</v>
      </c>
      <c r="BG1560" s="550">
        <f>'Report 2'!$S369</f>
        <v>0</v>
      </c>
      <c r="BH1560" s="550">
        <f>'Report 2'!$T369</f>
        <v>0</v>
      </c>
      <c r="BI1560" s="550">
        <f>'Report 2'!$U369</f>
        <v>0</v>
      </c>
      <c r="CC1560" s="542" t="s">
        <v>669</v>
      </c>
      <c r="CD1560" s="1014" t="s">
        <v>672</v>
      </c>
      <c r="CE1560" s="1014" t="str">
        <f>'Information Input'!$M$14</f>
        <v xml:space="preserve">      -      </v>
      </c>
      <c r="CF1560" s="551" t="s">
        <v>138</v>
      </c>
      <c r="CG1560" s="552">
        <f t="shared" si="259"/>
        <v>43739</v>
      </c>
      <c r="CH1560" s="552">
        <f t="shared" si="260"/>
        <v>43830</v>
      </c>
      <c r="CI1560" s="552">
        <f>'Information Input'!$H$35</f>
        <v>43555</v>
      </c>
      <c r="CJ1560" s="551" t="str">
        <f>'Information Input'!$J$22</f>
        <v>Quarterly</v>
      </c>
      <c r="CK1560" s="552">
        <f>'Information Input'!$H$30</f>
        <v>43555</v>
      </c>
      <c r="CL1560" s="551">
        <f>'Information Input'!$J$18</f>
        <v>2019</v>
      </c>
      <c r="CM1560" s="551" t="s">
        <v>101</v>
      </c>
      <c r="CN1560" s="1014" t="s">
        <v>102</v>
      </c>
      <c r="CO1560" s="542" t="s">
        <v>103</v>
      </c>
      <c r="CP1560" s="542" t="s">
        <v>671</v>
      </c>
      <c r="CQ1560" s="551">
        <v>39</v>
      </c>
      <c r="CR1560" s="542" t="s">
        <v>181</v>
      </c>
      <c r="CS1560" s="542" t="s">
        <v>233</v>
      </c>
      <c r="CT1560" s="1015">
        <f>'Report 1'!$AE$18</f>
        <v>0</v>
      </c>
      <c r="CU1560" s="1016">
        <f>SUMIF('Report 4A'!$G$16:$G$95,$CQ1560,'Report 4A'!$AM$16:$AM$95)</f>
        <v>0</v>
      </c>
      <c r="CV1560" s="1017">
        <f t="shared" ref="CV1560:CV1627" si="262">IF(CT1560&lt;&gt;0,CU1560/CT1560,0)</f>
        <v>0</v>
      </c>
    </row>
    <row r="1561" spans="2:100">
      <c r="B1561" s="535" t="s">
        <v>669</v>
      </c>
      <c r="C1561" s="536">
        <v>1</v>
      </c>
      <c r="D1561" s="537" t="str">
        <f>'Information Input'!$M$14</f>
        <v xml:space="preserve">      -      </v>
      </c>
      <c r="E1561" s="537" t="s">
        <v>136</v>
      </c>
      <c r="F1561" s="538">
        <f t="shared" ref="F1561:F1573" si="263">DATE(K1561,4,1)</f>
        <v>43556</v>
      </c>
      <c r="G1561" s="538">
        <f t="shared" ref="G1561:G1573" si="264">DATE(K1561,6,30)</f>
        <v>43646</v>
      </c>
      <c r="H1561" s="538">
        <f>'Information Input'!$H$35</f>
        <v>43555</v>
      </c>
      <c r="I1561" s="537" t="str">
        <f>'Information Input'!$J$22</f>
        <v>Quarterly</v>
      </c>
      <c r="J1561" s="538">
        <f>'Information Input'!$H$30</f>
        <v>43555</v>
      </c>
      <c r="K1561" s="537">
        <f>'Information Input'!$J$18</f>
        <v>2019</v>
      </c>
      <c r="L1561" s="539" t="s">
        <v>243</v>
      </c>
      <c r="M1561" s="540" t="s">
        <v>230</v>
      </c>
      <c r="N1561" s="541" t="s">
        <v>230</v>
      </c>
      <c r="O1561" s="542" t="s">
        <v>678</v>
      </c>
      <c r="P1561" s="537">
        <v>60</v>
      </c>
      <c r="Q1561" s="541" t="s">
        <v>203</v>
      </c>
      <c r="R1561" s="541" t="s">
        <v>239</v>
      </c>
      <c r="S1561" s="543">
        <f>'Report 1'!$BB$18</f>
        <v>0</v>
      </c>
      <c r="T1561" s="544">
        <f>'Report 1'!$BB$81</f>
        <v>0</v>
      </c>
      <c r="U1561" s="545">
        <f>'Report 1'!$BB$167</f>
        <v>0</v>
      </c>
      <c r="AL1561" s="546" t="s">
        <v>669</v>
      </c>
      <c r="AM1561" s="547">
        <v>2</v>
      </c>
      <c r="AN1561" s="547" t="str">
        <f>'Information Input'!$M$14</f>
        <v xml:space="preserve">      -      </v>
      </c>
      <c r="AO1561" s="547" t="s">
        <v>136</v>
      </c>
      <c r="AP1561" s="538">
        <f t="shared" si="261"/>
        <v>43556</v>
      </c>
      <c r="AQ1561" s="538">
        <f t="shared" si="258"/>
        <v>43646</v>
      </c>
      <c r="AR1561" s="538">
        <f>'Information Input'!$H$35</f>
        <v>43555</v>
      </c>
      <c r="AS1561" s="547" t="str">
        <f>'Information Input'!$J$22</f>
        <v>Quarterly</v>
      </c>
      <c r="AT1561" s="538">
        <f>'Information Input'!$H$30</f>
        <v>43555</v>
      </c>
      <c r="AU1561" s="547">
        <f>'Information Input'!$J$18</f>
        <v>2019</v>
      </c>
      <c r="AV1561" s="547" t="s">
        <v>91</v>
      </c>
      <c r="AW1561" s="547" t="s">
        <v>240</v>
      </c>
      <c r="AX1561" s="547" t="s">
        <v>240</v>
      </c>
      <c r="AY1561" s="548" t="s">
        <v>675</v>
      </c>
      <c r="AZ1561" s="547">
        <v>48</v>
      </c>
      <c r="BA1561" s="549" t="s">
        <v>190</v>
      </c>
      <c r="BB1561" s="543" t="s">
        <v>239</v>
      </c>
      <c r="BC1561" s="550">
        <f>'Report 2'!$O370</f>
        <v>0</v>
      </c>
      <c r="BD1561" s="550">
        <f>'Report 2'!$P370</f>
        <v>0</v>
      </c>
      <c r="BE1561" s="550">
        <f>'Report 2'!$Q370</f>
        <v>0</v>
      </c>
      <c r="BF1561" s="550">
        <f>'Report 2'!$R370</f>
        <v>0</v>
      </c>
      <c r="BG1561" s="550">
        <f>'Report 2'!$S370</f>
        <v>0</v>
      </c>
      <c r="BH1561" s="550">
        <f>'Report 2'!$T370</f>
        <v>0</v>
      </c>
      <c r="BI1561" s="550">
        <f>'Report 2'!$U370</f>
        <v>0</v>
      </c>
      <c r="CC1561" s="542" t="s">
        <v>669</v>
      </c>
      <c r="CD1561" s="1014" t="s">
        <v>672</v>
      </c>
      <c r="CE1561" s="1014" t="str">
        <f>'Information Input'!$M$14</f>
        <v xml:space="preserve">      -      </v>
      </c>
      <c r="CF1561" s="551" t="s">
        <v>138</v>
      </c>
      <c r="CG1561" s="552">
        <f t="shared" si="259"/>
        <v>43739</v>
      </c>
      <c r="CH1561" s="552">
        <f t="shared" si="260"/>
        <v>43830</v>
      </c>
      <c r="CI1561" s="552">
        <f>'Information Input'!$H$35</f>
        <v>43555</v>
      </c>
      <c r="CJ1561" s="551" t="str">
        <f>'Information Input'!$J$22</f>
        <v>Quarterly</v>
      </c>
      <c r="CK1561" s="552">
        <f>'Information Input'!$H$30</f>
        <v>43555</v>
      </c>
      <c r="CL1561" s="551">
        <f>'Information Input'!$J$18</f>
        <v>2019</v>
      </c>
      <c r="CM1561" s="551" t="s">
        <v>101</v>
      </c>
      <c r="CN1561" s="1014" t="s">
        <v>102</v>
      </c>
      <c r="CO1561" s="542" t="s">
        <v>103</v>
      </c>
      <c r="CP1561" s="542" t="s">
        <v>671</v>
      </c>
      <c r="CQ1561" s="551">
        <v>40</v>
      </c>
      <c r="CR1561" s="542" t="s">
        <v>182</v>
      </c>
      <c r="CS1561" s="542" t="s">
        <v>238</v>
      </c>
      <c r="CT1561" s="1015">
        <f>'Report 1'!$AE$18</f>
        <v>0</v>
      </c>
      <c r="CU1561" s="1016">
        <f>SUMIF('Report 4A'!$G$16:$G$95,$CQ1561,'Report 4A'!$AM$16:$AM$95)</f>
        <v>0</v>
      </c>
      <c r="CV1561" s="1017">
        <f t="shared" si="262"/>
        <v>0</v>
      </c>
    </row>
    <row r="1562" spans="2:100">
      <c r="B1562" s="535" t="s">
        <v>669</v>
      </c>
      <c r="C1562" s="536">
        <v>1</v>
      </c>
      <c r="D1562" s="537" t="str">
        <f>'Information Input'!$M$14</f>
        <v xml:space="preserve">      -      </v>
      </c>
      <c r="E1562" s="537" t="s">
        <v>136</v>
      </c>
      <c r="F1562" s="538">
        <f t="shared" si="263"/>
        <v>43556</v>
      </c>
      <c r="G1562" s="538">
        <f t="shared" si="264"/>
        <v>43646</v>
      </c>
      <c r="H1562" s="538">
        <f>'Information Input'!$H$35</f>
        <v>43555</v>
      </c>
      <c r="I1562" s="537" t="str">
        <f>'Information Input'!$J$22</f>
        <v>Quarterly</v>
      </c>
      <c r="J1562" s="538">
        <f>'Information Input'!$H$30</f>
        <v>43555</v>
      </c>
      <c r="K1562" s="537">
        <f>'Information Input'!$J$18</f>
        <v>2019</v>
      </c>
      <c r="L1562" s="539" t="s">
        <v>243</v>
      </c>
      <c r="M1562" s="540" t="s">
        <v>230</v>
      </c>
      <c r="N1562" s="541" t="s">
        <v>230</v>
      </c>
      <c r="O1562" s="542" t="s">
        <v>678</v>
      </c>
      <c r="P1562" s="537">
        <v>61</v>
      </c>
      <c r="Q1562" s="541" t="s">
        <v>204</v>
      </c>
      <c r="R1562" s="541" t="s">
        <v>239</v>
      </c>
      <c r="S1562" s="543">
        <f>'Report 1'!$BB$18</f>
        <v>0</v>
      </c>
      <c r="T1562" s="544">
        <f>'Report 1'!$BB$82</f>
        <v>0</v>
      </c>
      <c r="U1562" s="545">
        <f>'Report 1'!$BB$168</f>
        <v>0</v>
      </c>
      <c r="AL1562" s="546" t="s">
        <v>669</v>
      </c>
      <c r="AM1562" s="547">
        <v>2</v>
      </c>
      <c r="AN1562" s="547" t="str">
        <f>'Information Input'!$M$14</f>
        <v xml:space="preserve">      -      </v>
      </c>
      <c r="AO1562" s="547" t="s">
        <v>136</v>
      </c>
      <c r="AP1562" s="538">
        <f t="shared" si="261"/>
        <v>43556</v>
      </c>
      <c r="AQ1562" s="538">
        <f t="shared" si="258"/>
        <v>43646</v>
      </c>
      <c r="AR1562" s="538">
        <f>'Information Input'!$H$35</f>
        <v>43555</v>
      </c>
      <c r="AS1562" s="547" t="str">
        <f>'Information Input'!$J$22</f>
        <v>Quarterly</v>
      </c>
      <c r="AT1562" s="538">
        <f>'Information Input'!$H$30</f>
        <v>43555</v>
      </c>
      <c r="AU1562" s="547">
        <f>'Information Input'!$J$18</f>
        <v>2019</v>
      </c>
      <c r="AV1562" s="547" t="s">
        <v>91</v>
      </c>
      <c r="AW1562" s="547" t="s">
        <v>240</v>
      </c>
      <c r="AX1562" s="547" t="s">
        <v>240</v>
      </c>
      <c r="AY1562" s="548" t="s">
        <v>675</v>
      </c>
      <c r="AZ1562" s="547">
        <v>49</v>
      </c>
      <c r="BA1562" s="549" t="s">
        <v>191</v>
      </c>
      <c r="BB1562" s="543" t="s">
        <v>239</v>
      </c>
      <c r="BC1562" s="550">
        <f>'Report 2'!$O371</f>
        <v>0</v>
      </c>
      <c r="BD1562" s="550">
        <f>'Report 2'!$P371</f>
        <v>0</v>
      </c>
      <c r="BE1562" s="550">
        <f>'Report 2'!$Q371</f>
        <v>0</v>
      </c>
      <c r="BF1562" s="550">
        <f>'Report 2'!$R371</f>
        <v>0</v>
      </c>
      <c r="BG1562" s="550">
        <f>'Report 2'!$S371</f>
        <v>0</v>
      </c>
      <c r="BH1562" s="550">
        <f>'Report 2'!$T371</f>
        <v>0</v>
      </c>
      <c r="BI1562" s="550">
        <f>'Report 2'!$U371</f>
        <v>0</v>
      </c>
      <c r="CC1562" s="542" t="s">
        <v>669</v>
      </c>
      <c r="CD1562" s="1014" t="s">
        <v>672</v>
      </c>
      <c r="CE1562" s="1014" t="str">
        <f>'Information Input'!$M$14</f>
        <v xml:space="preserve">      -      </v>
      </c>
      <c r="CF1562" s="551" t="s">
        <v>138</v>
      </c>
      <c r="CG1562" s="552">
        <f t="shared" si="259"/>
        <v>43739</v>
      </c>
      <c r="CH1562" s="552">
        <f t="shared" si="260"/>
        <v>43830</v>
      </c>
      <c r="CI1562" s="552">
        <f>'Information Input'!$H$35</f>
        <v>43555</v>
      </c>
      <c r="CJ1562" s="551" t="str">
        <f>'Information Input'!$J$22</f>
        <v>Quarterly</v>
      </c>
      <c r="CK1562" s="552">
        <f>'Information Input'!$H$30</f>
        <v>43555</v>
      </c>
      <c r="CL1562" s="551">
        <f>'Information Input'!$J$18</f>
        <v>2019</v>
      </c>
      <c r="CM1562" s="551" t="s">
        <v>101</v>
      </c>
      <c r="CN1562" s="1014" t="s">
        <v>102</v>
      </c>
      <c r="CO1562" s="542" t="s">
        <v>103</v>
      </c>
      <c r="CP1562" s="542" t="s">
        <v>671</v>
      </c>
      <c r="CQ1562" s="551">
        <v>41</v>
      </c>
      <c r="CR1562" s="542" t="s">
        <v>183</v>
      </c>
      <c r="CS1562" s="542" t="s">
        <v>238</v>
      </c>
      <c r="CT1562" s="1015">
        <f>'Report 1'!$AE$18</f>
        <v>0</v>
      </c>
      <c r="CU1562" s="1016">
        <f>SUMIF('Report 4A'!$G$16:$G$95,$CQ1562,'Report 4A'!$AM$16:$AM$95)</f>
        <v>0</v>
      </c>
      <c r="CV1562" s="1017">
        <f t="shared" ref="CV1562:CV1564" si="265">IF(CT1562&lt;&gt;0,CU1562/CT1562,0)</f>
        <v>0</v>
      </c>
    </row>
    <row r="1563" spans="2:100">
      <c r="B1563" s="535" t="s">
        <v>669</v>
      </c>
      <c r="C1563" s="536">
        <v>1</v>
      </c>
      <c r="D1563" s="537" t="str">
        <f>'Information Input'!$M$14</f>
        <v xml:space="preserve">      -      </v>
      </c>
      <c r="E1563" s="537" t="s">
        <v>136</v>
      </c>
      <c r="F1563" s="538">
        <f t="shared" si="263"/>
        <v>43556</v>
      </c>
      <c r="G1563" s="538">
        <f t="shared" si="264"/>
        <v>43646</v>
      </c>
      <c r="H1563" s="538">
        <f>'Information Input'!$H$35</f>
        <v>43555</v>
      </c>
      <c r="I1563" s="537" t="str">
        <f>'Information Input'!$J$22</f>
        <v>Quarterly</v>
      </c>
      <c r="J1563" s="538">
        <f>'Information Input'!$H$30</f>
        <v>43555</v>
      </c>
      <c r="K1563" s="537">
        <f>'Information Input'!$J$18</f>
        <v>2019</v>
      </c>
      <c r="L1563" s="539" t="s">
        <v>243</v>
      </c>
      <c r="M1563" s="540" t="s">
        <v>230</v>
      </c>
      <c r="N1563" s="541" t="s">
        <v>230</v>
      </c>
      <c r="O1563" s="542" t="s">
        <v>678</v>
      </c>
      <c r="P1563" s="537">
        <v>62</v>
      </c>
      <c r="Q1563" s="541" t="s">
        <v>204</v>
      </c>
      <c r="R1563" s="541" t="s">
        <v>239</v>
      </c>
      <c r="S1563" s="543">
        <f>'Report 1'!$BB$18</f>
        <v>0</v>
      </c>
      <c r="T1563" s="544">
        <f>'Report 1'!$BB$83</f>
        <v>0</v>
      </c>
      <c r="U1563" s="545">
        <f>'Report 1'!$BB$169</f>
        <v>0</v>
      </c>
      <c r="AL1563" s="546" t="s">
        <v>669</v>
      </c>
      <c r="AM1563" s="547">
        <v>2</v>
      </c>
      <c r="AN1563" s="547" t="str">
        <f>'Information Input'!$M$14</f>
        <v xml:space="preserve">      -      </v>
      </c>
      <c r="AO1563" s="547" t="s">
        <v>136</v>
      </c>
      <c r="AP1563" s="538">
        <f t="shared" si="261"/>
        <v>43556</v>
      </c>
      <c r="AQ1563" s="538">
        <f t="shared" si="258"/>
        <v>43646</v>
      </c>
      <c r="AR1563" s="538">
        <f>'Information Input'!$H$35</f>
        <v>43555</v>
      </c>
      <c r="AS1563" s="547" t="str">
        <f>'Information Input'!$J$22</f>
        <v>Quarterly</v>
      </c>
      <c r="AT1563" s="538">
        <f>'Information Input'!$H$30</f>
        <v>43555</v>
      </c>
      <c r="AU1563" s="547">
        <f>'Information Input'!$J$18</f>
        <v>2019</v>
      </c>
      <c r="AV1563" s="547" t="s">
        <v>91</v>
      </c>
      <c r="AW1563" s="547" t="s">
        <v>240</v>
      </c>
      <c r="AX1563" s="547" t="s">
        <v>240</v>
      </c>
      <c r="AY1563" s="548" t="s">
        <v>675</v>
      </c>
      <c r="AZ1563" s="547">
        <v>50</v>
      </c>
      <c r="BA1563" s="549" t="s">
        <v>192</v>
      </c>
      <c r="BB1563" s="543" t="s">
        <v>239</v>
      </c>
      <c r="BC1563" s="550">
        <f>'Report 2'!$O372</f>
        <v>0</v>
      </c>
      <c r="BD1563" s="550">
        <f>'Report 2'!$P372</f>
        <v>0</v>
      </c>
      <c r="BE1563" s="550">
        <f>'Report 2'!$Q372</f>
        <v>0</v>
      </c>
      <c r="BF1563" s="550">
        <f>'Report 2'!$R372</f>
        <v>0</v>
      </c>
      <c r="BG1563" s="550">
        <f>'Report 2'!$S372</f>
        <v>0</v>
      </c>
      <c r="BH1563" s="550">
        <f>'Report 2'!$T372</f>
        <v>0</v>
      </c>
      <c r="BI1563" s="550">
        <f>'Report 2'!$U372</f>
        <v>0</v>
      </c>
      <c r="CC1563" s="542" t="s">
        <v>669</v>
      </c>
      <c r="CD1563" s="1014" t="s">
        <v>672</v>
      </c>
      <c r="CE1563" s="1014" t="str">
        <f>'Information Input'!$M$14</f>
        <v xml:space="preserve">      -      </v>
      </c>
      <c r="CF1563" s="551" t="s">
        <v>138</v>
      </c>
      <c r="CG1563" s="552">
        <f t="shared" si="259"/>
        <v>43739</v>
      </c>
      <c r="CH1563" s="552">
        <f t="shared" si="260"/>
        <v>43830</v>
      </c>
      <c r="CI1563" s="552">
        <f>'Information Input'!$H$35</f>
        <v>43555</v>
      </c>
      <c r="CJ1563" s="551" t="str">
        <f>'Information Input'!$J$22</f>
        <v>Quarterly</v>
      </c>
      <c r="CK1563" s="552">
        <f>'Information Input'!$H$30</f>
        <v>43555</v>
      </c>
      <c r="CL1563" s="551">
        <f>'Information Input'!$J$18</f>
        <v>2019</v>
      </c>
      <c r="CM1563" s="1018" t="s">
        <v>101</v>
      </c>
      <c r="CN1563" s="1014" t="s">
        <v>102</v>
      </c>
      <c r="CO1563" s="542" t="s">
        <v>103</v>
      </c>
      <c r="CP1563" s="542" t="s">
        <v>671</v>
      </c>
      <c r="CQ1563" s="551">
        <v>42</v>
      </c>
      <c r="CR1563" s="542" t="s">
        <v>184</v>
      </c>
      <c r="CS1563" s="542" t="s">
        <v>233</v>
      </c>
      <c r="CT1563" s="1015">
        <f>'Report 1'!$AE$18</f>
        <v>0</v>
      </c>
      <c r="CU1563" s="1016">
        <f>SUMIF('Report 4A'!$G$16:$G$95,$CQ1563,'Report 4A'!$AM$16:$AM$95)</f>
        <v>0</v>
      </c>
      <c r="CV1563" s="1017">
        <f t="shared" si="265"/>
        <v>0</v>
      </c>
    </row>
    <row r="1564" spans="2:100">
      <c r="B1564" s="535" t="s">
        <v>669</v>
      </c>
      <c r="C1564" s="536">
        <v>1</v>
      </c>
      <c r="D1564" s="537" t="str">
        <f>'Information Input'!$M$14</f>
        <v xml:space="preserve">      -      </v>
      </c>
      <c r="E1564" s="537" t="s">
        <v>136</v>
      </c>
      <c r="F1564" s="538">
        <f t="shared" si="263"/>
        <v>43556</v>
      </c>
      <c r="G1564" s="538">
        <f t="shared" si="264"/>
        <v>43646</v>
      </c>
      <c r="H1564" s="538">
        <f>'Information Input'!$H$35</f>
        <v>43555</v>
      </c>
      <c r="I1564" s="537" t="str">
        <f>'Information Input'!$J$22</f>
        <v>Quarterly</v>
      </c>
      <c r="J1564" s="538">
        <f>'Information Input'!$H$30</f>
        <v>43555</v>
      </c>
      <c r="K1564" s="537">
        <f>'Information Input'!$J$18</f>
        <v>2019</v>
      </c>
      <c r="L1564" s="539" t="s">
        <v>243</v>
      </c>
      <c r="M1564" s="540" t="s">
        <v>230</v>
      </c>
      <c r="N1564" s="541" t="s">
        <v>230</v>
      </c>
      <c r="O1564" s="542" t="s">
        <v>674</v>
      </c>
      <c r="P1564" s="537">
        <v>63</v>
      </c>
      <c r="Q1564" s="541" t="s">
        <v>205</v>
      </c>
      <c r="R1564" s="541" t="s">
        <v>239</v>
      </c>
      <c r="S1564" s="543">
        <f>'Report 1'!$BB$18</f>
        <v>0</v>
      </c>
      <c r="T1564" s="544">
        <f>'Report 1'!$BB$84</f>
        <v>0</v>
      </c>
      <c r="U1564" s="545">
        <f>'Report 1'!$BB$170</f>
        <v>0</v>
      </c>
      <c r="AL1564" s="546" t="s">
        <v>669</v>
      </c>
      <c r="AM1564" s="547">
        <v>2</v>
      </c>
      <c r="AN1564" s="547" t="str">
        <f>'Information Input'!$M$14</f>
        <v xml:space="preserve">      -      </v>
      </c>
      <c r="AO1564" s="547" t="s">
        <v>136</v>
      </c>
      <c r="AP1564" s="538">
        <f t="shared" si="261"/>
        <v>43556</v>
      </c>
      <c r="AQ1564" s="538">
        <f t="shared" si="258"/>
        <v>43646</v>
      </c>
      <c r="AR1564" s="538">
        <f>'Information Input'!$H$35</f>
        <v>43555</v>
      </c>
      <c r="AS1564" s="547" t="str">
        <f>'Information Input'!$J$22</f>
        <v>Quarterly</v>
      </c>
      <c r="AT1564" s="538">
        <f>'Information Input'!$H$30</f>
        <v>43555</v>
      </c>
      <c r="AU1564" s="547">
        <f>'Information Input'!$J$18</f>
        <v>2019</v>
      </c>
      <c r="AV1564" s="547" t="s">
        <v>91</v>
      </c>
      <c r="AW1564" s="547" t="s">
        <v>240</v>
      </c>
      <c r="AX1564" s="547" t="s">
        <v>240</v>
      </c>
      <c r="AY1564" s="548" t="s">
        <v>675</v>
      </c>
      <c r="AZ1564" s="547">
        <v>51</v>
      </c>
      <c r="BA1564" s="549" t="s">
        <v>193</v>
      </c>
      <c r="BB1564" s="543" t="s">
        <v>239</v>
      </c>
      <c r="BC1564" s="550">
        <f>'Report 2'!$O373</f>
        <v>0</v>
      </c>
      <c r="BD1564" s="550">
        <f>'Report 2'!$P373</f>
        <v>0</v>
      </c>
      <c r="BE1564" s="550">
        <f>'Report 2'!$Q373</f>
        <v>0</v>
      </c>
      <c r="BF1564" s="550">
        <f>'Report 2'!$R373</f>
        <v>0</v>
      </c>
      <c r="BG1564" s="550">
        <f>'Report 2'!$S373</f>
        <v>0</v>
      </c>
      <c r="BH1564" s="550">
        <f>'Report 2'!$T373</f>
        <v>0</v>
      </c>
      <c r="BI1564" s="550">
        <f>'Report 2'!$U373</f>
        <v>0</v>
      </c>
      <c r="CC1564" s="542" t="s">
        <v>669</v>
      </c>
      <c r="CD1564" s="1014" t="s">
        <v>672</v>
      </c>
      <c r="CE1564" s="1014" t="str">
        <f>'Information Input'!$M$14</f>
        <v xml:space="preserve">      -      </v>
      </c>
      <c r="CF1564" s="551" t="s">
        <v>138</v>
      </c>
      <c r="CG1564" s="552">
        <f t="shared" si="259"/>
        <v>43739</v>
      </c>
      <c r="CH1564" s="552">
        <f t="shared" si="260"/>
        <v>43830</v>
      </c>
      <c r="CI1564" s="552">
        <f>'Information Input'!$H$35</f>
        <v>43555</v>
      </c>
      <c r="CJ1564" s="551" t="str">
        <f>'Information Input'!$J$22</f>
        <v>Quarterly</v>
      </c>
      <c r="CK1564" s="552">
        <f>'Information Input'!$H$30</f>
        <v>43555</v>
      </c>
      <c r="CL1564" s="551">
        <f>'Information Input'!$J$18</f>
        <v>2019</v>
      </c>
      <c r="CM1564" s="1018" t="s">
        <v>101</v>
      </c>
      <c r="CN1564" s="1014" t="s">
        <v>102</v>
      </c>
      <c r="CO1564" s="542" t="s">
        <v>103</v>
      </c>
      <c r="CP1564" s="542" t="s">
        <v>671</v>
      </c>
      <c r="CQ1564" s="551">
        <v>43</v>
      </c>
      <c r="CR1564" s="542" t="s">
        <v>185</v>
      </c>
      <c r="CS1564" s="542" t="s">
        <v>233</v>
      </c>
      <c r="CT1564" s="1015">
        <f>'Report 1'!$AE$18</f>
        <v>0</v>
      </c>
      <c r="CU1564" s="1016">
        <f>SUMIF('Report 4A'!$G$16:$G$95,$CQ1564,'Report 4A'!$AM$16:$AM$95)</f>
        <v>0</v>
      </c>
      <c r="CV1564" s="1017">
        <f t="shared" si="265"/>
        <v>0</v>
      </c>
    </row>
    <row r="1565" spans="2:100">
      <c r="B1565" s="535" t="s">
        <v>669</v>
      </c>
      <c r="C1565" s="536">
        <v>1</v>
      </c>
      <c r="D1565" s="537" t="str">
        <f>'Information Input'!$M$14</f>
        <v xml:space="preserve">      -      </v>
      </c>
      <c r="E1565" s="537" t="s">
        <v>136</v>
      </c>
      <c r="F1565" s="538">
        <f t="shared" si="263"/>
        <v>43556</v>
      </c>
      <c r="G1565" s="538">
        <f t="shared" si="264"/>
        <v>43646</v>
      </c>
      <c r="H1565" s="538">
        <f>'Information Input'!$H$35</f>
        <v>43555</v>
      </c>
      <c r="I1565" s="537" t="str">
        <f>'Information Input'!$J$22</f>
        <v>Quarterly</v>
      </c>
      <c r="J1565" s="538">
        <f>'Information Input'!$H$30</f>
        <v>43555</v>
      </c>
      <c r="K1565" s="537">
        <f>'Information Input'!$J$18</f>
        <v>2019</v>
      </c>
      <c r="L1565" s="539" t="s">
        <v>243</v>
      </c>
      <c r="M1565" s="540" t="s">
        <v>230</v>
      </c>
      <c r="N1565" s="541" t="s">
        <v>230</v>
      </c>
      <c r="O1565" s="542" t="s">
        <v>674</v>
      </c>
      <c r="P1565" s="537">
        <v>64</v>
      </c>
      <c r="Q1565" s="541" t="s">
        <v>206</v>
      </c>
      <c r="R1565" s="541" t="s">
        <v>239</v>
      </c>
      <c r="S1565" s="543">
        <f>'Report 1'!$BB$18</f>
        <v>0</v>
      </c>
      <c r="T1565" s="544">
        <f>'Report 1'!$BB$85</f>
        <v>0</v>
      </c>
      <c r="U1565" s="545">
        <f>'Report 1'!$BB$171</f>
        <v>0</v>
      </c>
      <c r="AL1565" s="557" t="s">
        <v>669</v>
      </c>
      <c r="AM1565" s="558">
        <v>2</v>
      </c>
      <c r="AN1565" s="558" t="str">
        <f>'Information Input'!$M$14</f>
        <v xml:space="preserve">      -      </v>
      </c>
      <c r="AO1565" s="558" t="s">
        <v>136</v>
      </c>
      <c r="AP1565" s="559">
        <f t="shared" si="261"/>
        <v>43556</v>
      </c>
      <c r="AQ1565" s="559">
        <f t="shared" si="258"/>
        <v>43646</v>
      </c>
      <c r="AR1565" s="559">
        <f>'Information Input'!$H$35</f>
        <v>43555</v>
      </c>
      <c r="AS1565" s="558" t="str">
        <f>'Information Input'!$J$22</f>
        <v>Quarterly</v>
      </c>
      <c r="AT1565" s="559">
        <f>'Information Input'!$H$30</f>
        <v>43555</v>
      </c>
      <c r="AU1565" s="558">
        <f>'Information Input'!$J$18</f>
        <v>2019</v>
      </c>
      <c r="AV1565" s="558" t="s">
        <v>91</v>
      </c>
      <c r="AW1565" s="558" t="s">
        <v>240</v>
      </c>
      <c r="AX1565" s="558" t="s">
        <v>240</v>
      </c>
      <c r="AY1565" s="572" t="s">
        <v>674</v>
      </c>
      <c r="AZ1565" s="558">
        <v>52</v>
      </c>
      <c r="BA1565" s="557" t="s">
        <v>194</v>
      </c>
      <c r="BB1565" s="560" t="s">
        <v>239</v>
      </c>
      <c r="BC1565" s="569">
        <f>'Report 2'!$O374</f>
        <v>0</v>
      </c>
      <c r="BD1565" s="569">
        <f>'Report 2'!$P374</f>
        <v>0</v>
      </c>
      <c r="BE1565" s="569">
        <f>'Report 2'!$Q374</f>
        <v>0</v>
      </c>
      <c r="BF1565" s="569">
        <f>'Report 2'!$R374</f>
        <v>0</v>
      </c>
      <c r="BG1565" s="569">
        <f>'Report 2'!$S374</f>
        <v>0</v>
      </c>
      <c r="BH1565" s="569">
        <f>'Report 2'!$T374</f>
        <v>0</v>
      </c>
      <c r="BI1565" s="569">
        <f>'Report 2'!$U374</f>
        <v>0</v>
      </c>
      <c r="CC1565" s="542" t="s">
        <v>669</v>
      </c>
      <c r="CD1565" s="1014" t="s">
        <v>672</v>
      </c>
      <c r="CE1565" s="1014" t="str">
        <f>'Information Input'!$M$14</f>
        <v xml:space="preserve">      -      </v>
      </c>
      <c r="CF1565" s="551" t="s">
        <v>138</v>
      </c>
      <c r="CG1565" s="552">
        <f t="shared" si="259"/>
        <v>43739</v>
      </c>
      <c r="CH1565" s="552">
        <f t="shared" si="260"/>
        <v>43830</v>
      </c>
      <c r="CI1565" s="552">
        <f>'Information Input'!$H$35</f>
        <v>43555</v>
      </c>
      <c r="CJ1565" s="551" t="str">
        <f>'Information Input'!$J$22</f>
        <v>Quarterly</v>
      </c>
      <c r="CK1565" s="552">
        <f>'Information Input'!$H$30</f>
        <v>43555</v>
      </c>
      <c r="CL1565" s="551">
        <f>'Information Input'!$J$18</f>
        <v>2019</v>
      </c>
      <c r="CM1565" s="551" t="s">
        <v>101</v>
      </c>
      <c r="CN1565" s="1014" t="s">
        <v>102</v>
      </c>
      <c r="CO1565" s="542" t="s">
        <v>103</v>
      </c>
      <c r="CP1565" s="542" t="s">
        <v>675</v>
      </c>
      <c r="CQ1565" s="551">
        <v>45</v>
      </c>
      <c r="CR1565" s="542" t="s">
        <v>187</v>
      </c>
      <c r="CS1565" s="542" t="s">
        <v>239</v>
      </c>
      <c r="CT1565" s="1015">
        <f>'Report 1'!$AE$18</f>
        <v>0</v>
      </c>
      <c r="CU1565" s="1016">
        <f>SUMIF('Report 4A'!$G$16:$G$95,$CQ1565,'Report 4A'!$AM$16:$AM$95)</f>
        <v>0</v>
      </c>
      <c r="CV1565" s="1017">
        <f t="shared" si="262"/>
        <v>0</v>
      </c>
    </row>
    <row r="1566" spans="2:100">
      <c r="B1566" s="535" t="s">
        <v>669</v>
      </c>
      <c r="C1566" s="536">
        <v>1</v>
      </c>
      <c r="D1566" s="537" t="str">
        <f>'Information Input'!$M$14</f>
        <v xml:space="preserve">      -      </v>
      </c>
      <c r="E1566" s="537" t="s">
        <v>136</v>
      </c>
      <c r="F1566" s="538">
        <f t="shared" si="263"/>
        <v>43556</v>
      </c>
      <c r="G1566" s="538">
        <f t="shared" si="264"/>
        <v>43646</v>
      </c>
      <c r="H1566" s="538">
        <f>'Information Input'!$H$35</f>
        <v>43555</v>
      </c>
      <c r="I1566" s="537" t="str">
        <f>'Information Input'!$J$22</f>
        <v>Quarterly</v>
      </c>
      <c r="J1566" s="538">
        <f>'Information Input'!$H$30</f>
        <v>43555</v>
      </c>
      <c r="K1566" s="537">
        <f>'Information Input'!$J$18</f>
        <v>2019</v>
      </c>
      <c r="L1566" s="539" t="s">
        <v>243</v>
      </c>
      <c r="M1566" s="540" t="s">
        <v>230</v>
      </c>
      <c r="N1566" s="541" t="s">
        <v>230</v>
      </c>
      <c r="O1566" s="542" t="s">
        <v>674</v>
      </c>
      <c r="P1566" s="537">
        <v>65</v>
      </c>
      <c r="Q1566" s="541" t="s">
        <v>207</v>
      </c>
      <c r="R1566" s="541" t="s">
        <v>239</v>
      </c>
      <c r="S1566" s="543">
        <f>'Report 1'!$BB$18</f>
        <v>0</v>
      </c>
      <c r="T1566" s="544">
        <f>'Report 1'!$BB$86</f>
        <v>0</v>
      </c>
      <c r="U1566" s="545">
        <f>'Report 1'!$BB$172</f>
        <v>0</v>
      </c>
      <c r="AL1566" s="522" t="s">
        <v>669</v>
      </c>
      <c r="AM1566" s="517">
        <v>2</v>
      </c>
      <c r="AN1566" s="517" t="str">
        <f>'Information Input'!$M$14</f>
        <v xml:space="preserve">      -      </v>
      </c>
      <c r="AO1566" s="517" t="s">
        <v>137</v>
      </c>
      <c r="AP1566" s="518">
        <f>DATE(AU1566,7,1)</f>
        <v>43647</v>
      </c>
      <c r="AQ1566" s="518">
        <f>DATE(AU1566,9,30)</f>
        <v>43738</v>
      </c>
      <c r="AR1566" s="519">
        <f>'Information Input'!$H$35</f>
        <v>43555</v>
      </c>
      <c r="AS1566" s="517" t="str">
        <f>'Information Input'!$J$22</f>
        <v>Quarterly</v>
      </c>
      <c r="AT1566" s="519">
        <f>'Information Input'!$H$30</f>
        <v>43555</v>
      </c>
      <c r="AU1566" s="517">
        <f>'Information Input'!$J$18</f>
        <v>2019</v>
      </c>
      <c r="AV1566" s="517" t="s">
        <v>91</v>
      </c>
      <c r="AW1566" s="517" t="s">
        <v>240</v>
      </c>
      <c r="AX1566" s="528" t="s">
        <v>240</v>
      </c>
      <c r="AY1566" s="529" t="s">
        <v>671</v>
      </c>
      <c r="AZ1566" s="528">
        <v>11</v>
      </c>
      <c r="BA1566" s="530" t="s">
        <v>153</v>
      </c>
      <c r="BB1566" s="524" t="s">
        <v>231</v>
      </c>
      <c r="BC1566" s="531">
        <f>'Report 2'!$V333</f>
        <v>0</v>
      </c>
      <c r="BD1566" s="531">
        <f>'Report 2'!$W333</f>
        <v>0</v>
      </c>
      <c r="BE1566" s="531">
        <f>'Report 2'!$X333</f>
        <v>0</v>
      </c>
      <c r="BF1566" s="531">
        <f>'Report 2'!$Y333</f>
        <v>0</v>
      </c>
      <c r="BG1566" s="531">
        <f>'Report 2'!$Z333</f>
        <v>0</v>
      </c>
      <c r="BH1566" s="531">
        <f>'Report 2'!$AA333</f>
        <v>0</v>
      </c>
      <c r="BI1566" s="531">
        <f>'Report 2'!$AB333</f>
        <v>0</v>
      </c>
      <c r="CC1566" s="542" t="s">
        <v>669</v>
      </c>
      <c r="CD1566" s="1014" t="s">
        <v>672</v>
      </c>
      <c r="CE1566" s="1014" t="str">
        <f>'Information Input'!$M$14</f>
        <v xml:space="preserve">      -      </v>
      </c>
      <c r="CF1566" s="551" t="s">
        <v>138</v>
      </c>
      <c r="CG1566" s="552">
        <f t="shared" si="259"/>
        <v>43739</v>
      </c>
      <c r="CH1566" s="552">
        <f t="shared" si="260"/>
        <v>43830</v>
      </c>
      <c r="CI1566" s="552">
        <f>'Information Input'!$H$35</f>
        <v>43555</v>
      </c>
      <c r="CJ1566" s="551" t="str">
        <f>'Information Input'!$J$22</f>
        <v>Quarterly</v>
      </c>
      <c r="CK1566" s="552">
        <f>'Information Input'!$H$30</f>
        <v>43555</v>
      </c>
      <c r="CL1566" s="551">
        <f>'Information Input'!$J$18</f>
        <v>2019</v>
      </c>
      <c r="CM1566" s="551" t="s">
        <v>101</v>
      </c>
      <c r="CN1566" s="1014" t="s">
        <v>102</v>
      </c>
      <c r="CO1566" s="542" t="s">
        <v>103</v>
      </c>
      <c r="CP1566" s="542" t="s">
        <v>675</v>
      </c>
      <c r="CQ1566" s="551">
        <v>46</v>
      </c>
      <c r="CR1566" s="542" t="s">
        <v>188</v>
      </c>
      <c r="CS1566" s="542" t="s">
        <v>239</v>
      </c>
      <c r="CT1566" s="1015">
        <f>'Report 1'!$AE$18</f>
        <v>0</v>
      </c>
      <c r="CU1566" s="1016">
        <f>SUMIF('Report 4A'!$G$16:$G$95,$CQ1566,'Report 4A'!$AM$16:$AM$95)</f>
        <v>0</v>
      </c>
      <c r="CV1566" s="1017">
        <f t="shared" ref="CV1566" si="266">IF(CT1566&lt;&gt;0,CU1566/CT1566,0)</f>
        <v>0</v>
      </c>
    </row>
    <row r="1567" spans="2:100">
      <c r="B1567" s="535" t="s">
        <v>669</v>
      </c>
      <c r="C1567" s="536">
        <v>1</v>
      </c>
      <c r="D1567" s="537" t="str">
        <f>'Information Input'!$M$14</f>
        <v xml:space="preserve">      -      </v>
      </c>
      <c r="E1567" s="537" t="s">
        <v>136</v>
      </c>
      <c r="F1567" s="538">
        <f t="shared" si="263"/>
        <v>43556</v>
      </c>
      <c r="G1567" s="538">
        <f t="shared" si="264"/>
        <v>43646</v>
      </c>
      <c r="H1567" s="538">
        <f>'Information Input'!$H$35</f>
        <v>43555</v>
      </c>
      <c r="I1567" s="537" t="str">
        <f>'Information Input'!$J$22</f>
        <v>Quarterly</v>
      </c>
      <c r="J1567" s="538">
        <f>'Information Input'!$H$30</f>
        <v>43555</v>
      </c>
      <c r="K1567" s="537">
        <f>'Information Input'!$J$18</f>
        <v>2019</v>
      </c>
      <c r="L1567" s="539" t="s">
        <v>243</v>
      </c>
      <c r="M1567" s="540" t="s">
        <v>230</v>
      </c>
      <c r="N1567" s="541" t="s">
        <v>230</v>
      </c>
      <c r="O1567" s="542" t="s">
        <v>679</v>
      </c>
      <c r="P1567" s="537">
        <v>66</v>
      </c>
      <c r="Q1567" s="541" t="s">
        <v>208</v>
      </c>
      <c r="R1567" s="541" t="s">
        <v>239</v>
      </c>
      <c r="S1567" s="543">
        <f>'Report 1'!$BB$18</f>
        <v>0</v>
      </c>
      <c r="T1567" s="544">
        <f>'Report 1'!$BB$87</f>
        <v>0</v>
      </c>
      <c r="U1567" s="545">
        <f>'Report 1'!$BB$173</f>
        <v>0</v>
      </c>
      <c r="AL1567" s="546" t="s">
        <v>669</v>
      </c>
      <c r="AM1567" s="547">
        <v>2</v>
      </c>
      <c r="AN1567" s="547" t="str">
        <f>'Information Input'!$M$14</f>
        <v xml:space="preserve">      -      </v>
      </c>
      <c r="AO1567" s="547" t="s">
        <v>137</v>
      </c>
      <c r="AP1567" s="538">
        <f t="shared" ref="AP1567:AP1607" si="267">DATE(AU1567,7,1)</f>
        <v>43647</v>
      </c>
      <c r="AQ1567" s="538">
        <f t="shared" ref="AQ1567:AQ1607" si="268">DATE(AU1567,9,30)</f>
        <v>43738</v>
      </c>
      <c r="AR1567" s="538">
        <f>'Information Input'!$H$35</f>
        <v>43555</v>
      </c>
      <c r="AS1567" s="547" t="str">
        <f>'Information Input'!$J$22</f>
        <v>Quarterly</v>
      </c>
      <c r="AT1567" s="538">
        <f>'Information Input'!$H$30</f>
        <v>43555</v>
      </c>
      <c r="AU1567" s="547">
        <f>'Information Input'!$J$18</f>
        <v>2019</v>
      </c>
      <c r="AV1567" s="547" t="s">
        <v>91</v>
      </c>
      <c r="AW1567" s="547" t="s">
        <v>240</v>
      </c>
      <c r="AX1567" s="547" t="s">
        <v>240</v>
      </c>
      <c r="AY1567" s="548" t="s">
        <v>671</v>
      </c>
      <c r="AZ1567" s="547">
        <v>12</v>
      </c>
      <c r="BA1567" s="549" t="s">
        <v>154</v>
      </c>
      <c r="BB1567" s="543" t="s">
        <v>231</v>
      </c>
      <c r="BC1567" s="550">
        <f>'Report 2'!$V334</f>
        <v>0</v>
      </c>
      <c r="BD1567" s="550">
        <f>'Report 2'!$W334</f>
        <v>0</v>
      </c>
      <c r="BE1567" s="550">
        <f>'Report 2'!$X334</f>
        <v>0</v>
      </c>
      <c r="BF1567" s="550">
        <f>'Report 2'!$Y334</f>
        <v>0</v>
      </c>
      <c r="BG1567" s="550">
        <f>'Report 2'!$Z334</f>
        <v>0</v>
      </c>
      <c r="BH1567" s="550">
        <f>'Report 2'!$AA334</f>
        <v>0</v>
      </c>
      <c r="BI1567" s="550">
        <f>'Report 2'!$AB334</f>
        <v>0</v>
      </c>
      <c r="CC1567" s="542" t="s">
        <v>669</v>
      </c>
      <c r="CD1567" s="1014" t="s">
        <v>672</v>
      </c>
      <c r="CE1567" s="1014" t="str">
        <f>'Information Input'!$M$14</f>
        <v xml:space="preserve">      -      </v>
      </c>
      <c r="CF1567" s="551" t="s">
        <v>138</v>
      </c>
      <c r="CG1567" s="552">
        <f t="shared" si="259"/>
        <v>43739</v>
      </c>
      <c r="CH1567" s="552">
        <f t="shared" si="260"/>
        <v>43830</v>
      </c>
      <c r="CI1567" s="552">
        <f>'Information Input'!$H$35</f>
        <v>43555</v>
      </c>
      <c r="CJ1567" s="551" t="str">
        <f>'Information Input'!$J$22</f>
        <v>Quarterly</v>
      </c>
      <c r="CK1567" s="552">
        <f>'Information Input'!$H$30</f>
        <v>43555</v>
      </c>
      <c r="CL1567" s="551">
        <f>'Information Input'!$J$18</f>
        <v>2019</v>
      </c>
      <c r="CM1567" s="551" t="s">
        <v>101</v>
      </c>
      <c r="CN1567" s="1014" t="s">
        <v>102</v>
      </c>
      <c r="CO1567" s="542" t="s">
        <v>103</v>
      </c>
      <c r="CP1567" s="542" t="s">
        <v>675</v>
      </c>
      <c r="CQ1567" s="551">
        <v>47</v>
      </c>
      <c r="CR1567" s="542" t="s">
        <v>189</v>
      </c>
      <c r="CS1567" s="542" t="s">
        <v>239</v>
      </c>
      <c r="CT1567" s="1015">
        <f>'Report 1'!$AE$18</f>
        <v>0</v>
      </c>
      <c r="CU1567" s="1016">
        <f>SUMIF('Report 4A'!$G$16:$G$95,$CQ1567,'Report 4A'!$AM$16:$AM$95)</f>
        <v>0</v>
      </c>
      <c r="CV1567" s="1017">
        <f t="shared" si="262"/>
        <v>0</v>
      </c>
    </row>
    <row r="1568" spans="2:100">
      <c r="B1568" s="535" t="s">
        <v>669</v>
      </c>
      <c r="C1568" s="536">
        <v>1</v>
      </c>
      <c r="D1568" s="537" t="str">
        <f>'Information Input'!$M$14</f>
        <v xml:space="preserve">      -      </v>
      </c>
      <c r="E1568" s="537" t="s">
        <v>136</v>
      </c>
      <c r="F1568" s="538">
        <f t="shared" si="263"/>
        <v>43556</v>
      </c>
      <c r="G1568" s="538">
        <f t="shared" si="264"/>
        <v>43646</v>
      </c>
      <c r="H1568" s="538">
        <f>'Information Input'!$H$35</f>
        <v>43555</v>
      </c>
      <c r="I1568" s="537" t="str">
        <f>'Information Input'!$J$22</f>
        <v>Quarterly</v>
      </c>
      <c r="J1568" s="538">
        <f>'Information Input'!$H$30</f>
        <v>43555</v>
      </c>
      <c r="K1568" s="537">
        <f>'Information Input'!$J$18</f>
        <v>2019</v>
      </c>
      <c r="L1568" s="539" t="s">
        <v>243</v>
      </c>
      <c r="M1568" s="540" t="s">
        <v>230</v>
      </c>
      <c r="N1568" s="541" t="s">
        <v>230</v>
      </c>
      <c r="O1568" s="542" t="s">
        <v>679</v>
      </c>
      <c r="P1568" s="537">
        <v>67</v>
      </c>
      <c r="Q1568" s="541" t="s">
        <v>209</v>
      </c>
      <c r="R1568" s="541" t="s">
        <v>239</v>
      </c>
      <c r="S1568" s="543">
        <f>'Report 1'!$BB$18</f>
        <v>0</v>
      </c>
      <c r="T1568" s="544">
        <f>'Report 1'!$BB$88</f>
        <v>0</v>
      </c>
      <c r="U1568" s="545">
        <f>'Report 1'!$BB$174</f>
        <v>0</v>
      </c>
      <c r="AL1568" s="546" t="s">
        <v>669</v>
      </c>
      <c r="AM1568" s="547">
        <v>2</v>
      </c>
      <c r="AN1568" s="547" t="str">
        <f>'Information Input'!$M$14</f>
        <v xml:space="preserve">      -      </v>
      </c>
      <c r="AO1568" s="547" t="s">
        <v>137</v>
      </c>
      <c r="AP1568" s="538">
        <f t="shared" si="267"/>
        <v>43647</v>
      </c>
      <c r="AQ1568" s="538">
        <f t="shared" si="268"/>
        <v>43738</v>
      </c>
      <c r="AR1568" s="538">
        <f>'Information Input'!$H$35</f>
        <v>43555</v>
      </c>
      <c r="AS1568" s="547" t="str">
        <f>'Information Input'!$J$22</f>
        <v>Quarterly</v>
      </c>
      <c r="AT1568" s="538">
        <f>'Information Input'!$H$30</f>
        <v>43555</v>
      </c>
      <c r="AU1568" s="547">
        <f>'Information Input'!$J$18</f>
        <v>2019</v>
      </c>
      <c r="AV1568" s="547" t="s">
        <v>91</v>
      </c>
      <c r="AW1568" s="547" t="s">
        <v>240</v>
      </c>
      <c r="AX1568" s="547" t="s">
        <v>240</v>
      </c>
      <c r="AY1568" s="548" t="s">
        <v>671</v>
      </c>
      <c r="AZ1568" s="547">
        <v>13</v>
      </c>
      <c r="BA1568" s="549" t="s">
        <v>155</v>
      </c>
      <c r="BB1568" s="543" t="s">
        <v>232</v>
      </c>
      <c r="BC1568" s="550">
        <f>'Report 2'!$V335</f>
        <v>0</v>
      </c>
      <c r="BD1568" s="550">
        <f>'Report 2'!$W335</f>
        <v>0</v>
      </c>
      <c r="BE1568" s="550">
        <f>'Report 2'!$X335</f>
        <v>0</v>
      </c>
      <c r="BF1568" s="550">
        <f>'Report 2'!$Y335</f>
        <v>0</v>
      </c>
      <c r="BG1568" s="550">
        <f>'Report 2'!$Z335</f>
        <v>0</v>
      </c>
      <c r="BH1568" s="550">
        <f>'Report 2'!$AA335</f>
        <v>0</v>
      </c>
      <c r="BI1568" s="550">
        <f>'Report 2'!$AB335</f>
        <v>0</v>
      </c>
      <c r="CC1568" s="542" t="s">
        <v>669</v>
      </c>
      <c r="CD1568" s="1014" t="s">
        <v>672</v>
      </c>
      <c r="CE1568" s="1014" t="str">
        <f>'Information Input'!$M$14</f>
        <v xml:space="preserve">      -      </v>
      </c>
      <c r="CF1568" s="551" t="s">
        <v>138</v>
      </c>
      <c r="CG1568" s="552">
        <f t="shared" si="259"/>
        <v>43739</v>
      </c>
      <c r="CH1568" s="552">
        <f t="shared" si="260"/>
        <v>43830</v>
      </c>
      <c r="CI1568" s="552">
        <f>'Information Input'!$H$35</f>
        <v>43555</v>
      </c>
      <c r="CJ1568" s="551" t="str">
        <f>'Information Input'!$J$22</f>
        <v>Quarterly</v>
      </c>
      <c r="CK1568" s="552">
        <f>'Information Input'!$H$30</f>
        <v>43555</v>
      </c>
      <c r="CL1568" s="551">
        <f>'Information Input'!$J$18</f>
        <v>2019</v>
      </c>
      <c r="CM1568" s="551" t="s">
        <v>101</v>
      </c>
      <c r="CN1568" s="1014" t="s">
        <v>102</v>
      </c>
      <c r="CO1568" s="542" t="s">
        <v>103</v>
      </c>
      <c r="CP1568" s="542" t="s">
        <v>675</v>
      </c>
      <c r="CQ1568" s="551">
        <v>48</v>
      </c>
      <c r="CR1568" s="542" t="s">
        <v>190</v>
      </c>
      <c r="CS1568" s="542" t="s">
        <v>239</v>
      </c>
      <c r="CT1568" s="1015">
        <f>'Report 1'!$AE$18</f>
        <v>0</v>
      </c>
      <c r="CU1568" s="1016">
        <f>SUMIF('Report 4A'!$G$16:$G$95,$CQ1568,'Report 4A'!$AM$16:$AM$95)</f>
        <v>0</v>
      </c>
      <c r="CV1568" s="1017">
        <f t="shared" si="262"/>
        <v>0</v>
      </c>
    </row>
    <row r="1569" spans="2:100">
      <c r="B1569" s="535" t="s">
        <v>669</v>
      </c>
      <c r="C1569" s="536">
        <v>1</v>
      </c>
      <c r="D1569" s="537" t="str">
        <f>'Information Input'!$M$14</f>
        <v xml:space="preserve">      -      </v>
      </c>
      <c r="E1569" s="537" t="s">
        <v>136</v>
      </c>
      <c r="F1569" s="538">
        <f t="shared" si="263"/>
        <v>43556</v>
      </c>
      <c r="G1569" s="538">
        <f t="shared" si="264"/>
        <v>43646</v>
      </c>
      <c r="H1569" s="538">
        <f>'Information Input'!$H$35</f>
        <v>43555</v>
      </c>
      <c r="I1569" s="537" t="str">
        <f>'Information Input'!$J$22</f>
        <v>Quarterly</v>
      </c>
      <c r="J1569" s="538">
        <f>'Information Input'!$H$30</f>
        <v>43555</v>
      </c>
      <c r="K1569" s="537">
        <f>'Information Input'!$J$18</f>
        <v>2019</v>
      </c>
      <c r="L1569" s="539" t="s">
        <v>243</v>
      </c>
      <c r="M1569" s="540" t="s">
        <v>230</v>
      </c>
      <c r="N1569" s="541" t="s">
        <v>230</v>
      </c>
      <c r="O1569" s="542" t="s">
        <v>679</v>
      </c>
      <c r="P1569" s="537">
        <v>68</v>
      </c>
      <c r="Q1569" s="541" t="s">
        <v>210</v>
      </c>
      <c r="R1569" s="541" t="s">
        <v>239</v>
      </c>
      <c r="S1569" s="543">
        <f>'Report 1'!$BB$18</f>
        <v>0</v>
      </c>
      <c r="T1569" s="544">
        <f>'Report 1'!$BB$89</f>
        <v>0</v>
      </c>
      <c r="U1569" s="545">
        <f>'Report 1'!$BB$175</f>
        <v>0</v>
      </c>
      <c r="AL1569" s="546" t="s">
        <v>669</v>
      </c>
      <c r="AM1569" s="547">
        <v>2</v>
      </c>
      <c r="AN1569" s="547" t="str">
        <f>'Information Input'!$M$14</f>
        <v xml:space="preserve">      -      </v>
      </c>
      <c r="AO1569" s="547" t="s">
        <v>137</v>
      </c>
      <c r="AP1569" s="538">
        <f t="shared" si="267"/>
        <v>43647</v>
      </c>
      <c r="AQ1569" s="538">
        <f t="shared" si="268"/>
        <v>43738</v>
      </c>
      <c r="AR1569" s="538">
        <f>'Information Input'!$H$35</f>
        <v>43555</v>
      </c>
      <c r="AS1569" s="547" t="str">
        <f>'Information Input'!$J$22</f>
        <v>Quarterly</v>
      </c>
      <c r="AT1569" s="538">
        <f>'Information Input'!$H$30</f>
        <v>43555</v>
      </c>
      <c r="AU1569" s="547">
        <f>'Information Input'!$J$18</f>
        <v>2019</v>
      </c>
      <c r="AV1569" s="547" t="s">
        <v>91</v>
      </c>
      <c r="AW1569" s="547" t="s">
        <v>240</v>
      </c>
      <c r="AX1569" s="547" t="s">
        <v>240</v>
      </c>
      <c r="AY1569" s="548" t="s">
        <v>671</v>
      </c>
      <c r="AZ1569" s="547">
        <v>14</v>
      </c>
      <c r="BA1569" s="549" t="s">
        <v>156</v>
      </c>
      <c r="BB1569" s="543" t="s">
        <v>233</v>
      </c>
      <c r="BC1569" s="550">
        <f>'Report 2'!$V336</f>
        <v>0</v>
      </c>
      <c r="BD1569" s="550">
        <f>'Report 2'!$W336</f>
        <v>0</v>
      </c>
      <c r="BE1569" s="550">
        <f>'Report 2'!$X336</f>
        <v>0</v>
      </c>
      <c r="BF1569" s="550">
        <f>'Report 2'!$Y336</f>
        <v>0</v>
      </c>
      <c r="BG1569" s="550">
        <f>'Report 2'!$Z336</f>
        <v>0</v>
      </c>
      <c r="BH1569" s="550">
        <f>'Report 2'!$AA336</f>
        <v>0</v>
      </c>
      <c r="BI1569" s="550">
        <f>'Report 2'!$AB336</f>
        <v>0</v>
      </c>
      <c r="CC1569" s="542" t="s">
        <v>669</v>
      </c>
      <c r="CD1569" s="1014" t="s">
        <v>672</v>
      </c>
      <c r="CE1569" s="1014" t="str">
        <f>'Information Input'!$M$14</f>
        <v xml:space="preserve">      -      </v>
      </c>
      <c r="CF1569" s="551" t="s">
        <v>138</v>
      </c>
      <c r="CG1569" s="552">
        <f t="shared" si="259"/>
        <v>43739</v>
      </c>
      <c r="CH1569" s="552">
        <f t="shared" si="260"/>
        <v>43830</v>
      </c>
      <c r="CI1569" s="552">
        <f>'Information Input'!$H$35</f>
        <v>43555</v>
      </c>
      <c r="CJ1569" s="551" t="str">
        <f>'Information Input'!$J$22</f>
        <v>Quarterly</v>
      </c>
      <c r="CK1569" s="552">
        <f>'Information Input'!$H$30</f>
        <v>43555</v>
      </c>
      <c r="CL1569" s="551">
        <f>'Information Input'!$J$18</f>
        <v>2019</v>
      </c>
      <c r="CM1569" s="551" t="s">
        <v>101</v>
      </c>
      <c r="CN1569" s="1014" t="s">
        <v>102</v>
      </c>
      <c r="CO1569" s="542" t="s">
        <v>103</v>
      </c>
      <c r="CP1569" s="542" t="s">
        <v>675</v>
      </c>
      <c r="CQ1569" s="551">
        <v>49</v>
      </c>
      <c r="CR1569" s="542" t="s">
        <v>191</v>
      </c>
      <c r="CS1569" s="542" t="s">
        <v>239</v>
      </c>
      <c r="CT1569" s="1015">
        <f>'Report 1'!$AE$18</f>
        <v>0</v>
      </c>
      <c r="CU1569" s="1016">
        <f>SUMIF('Report 4A'!$G$16:$G$95,$CQ1569,'Report 4A'!$AM$16:$AM$95)</f>
        <v>0</v>
      </c>
      <c r="CV1569" s="1017">
        <f t="shared" si="262"/>
        <v>0</v>
      </c>
    </row>
    <row r="1570" spans="2:100">
      <c r="B1570" s="535" t="s">
        <v>669</v>
      </c>
      <c r="C1570" s="536">
        <v>1</v>
      </c>
      <c r="D1570" s="537" t="str">
        <f>'Information Input'!$M$14</f>
        <v xml:space="preserve">      -      </v>
      </c>
      <c r="E1570" s="537" t="s">
        <v>136</v>
      </c>
      <c r="F1570" s="538">
        <f t="shared" si="263"/>
        <v>43556</v>
      </c>
      <c r="G1570" s="538">
        <f t="shared" si="264"/>
        <v>43646</v>
      </c>
      <c r="H1570" s="538">
        <f>'Information Input'!$H$35</f>
        <v>43555</v>
      </c>
      <c r="I1570" s="537" t="str">
        <f>'Information Input'!$J$22</f>
        <v>Quarterly</v>
      </c>
      <c r="J1570" s="538">
        <f>'Information Input'!$H$30</f>
        <v>43555</v>
      </c>
      <c r="K1570" s="537">
        <f>'Information Input'!$J$18</f>
        <v>2019</v>
      </c>
      <c r="L1570" s="539" t="s">
        <v>243</v>
      </c>
      <c r="M1570" s="540" t="s">
        <v>230</v>
      </c>
      <c r="N1570" s="541" t="s">
        <v>230</v>
      </c>
      <c r="O1570" s="542" t="s">
        <v>679</v>
      </c>
      <c r="P1570" s="537">
        <v>69</v>
      </c>
      <c r="Q1570" s="541" t="s">
        <v>211</v>
      </c>
      <c r="R1570" s="541" t="s">
        <v>239</v>
      </c>
      <c r="S1570" s="543">
        <f>'Report 1'!$BB$18</f>
        <v>0</v>
      </c>
      <c r="T1570" s="544">
        <f>'Report 1'!$BB$90</f>
        <v>0</v>
      </c>
      <c r="U1570" s="545">
        <f>'Report 1'!$BB$176</f>
        <v>0</v>
      </c>
      <c r="AL1570" s="546" t="s">
        <v>669</v>
      </c>
      <c r="AM1570" s="547">
        <v>2</v>
      </c>
      <c r="AN1570" s="547" t="str">
        <f>'Information Input'!$M$14</f>
        <v xml:space="preserve">      -      </v>
      </c>
      <c r="AO1570" s="547" t="s">
        <v>137</v>
      </c>
      <c r="AP1570" s="538">
        <f t="shared" si="267"/>
        <v>43647</v>
      </c>
      <c r="AQ1570" s="538">
        <f t="shared" si="268"/>
        <v>43738</v>
      </c>
      <c r="AR1570" s="538">
        <f>'Information Input'!$H$35</f>
        <v>43555</v>
      </c>
      <c r="AS1570" s="547" t="str">
        <f>'Information Input'!$J$22</f>
        <v>Quarterly</v>
      </c>
      <c r="AT1570" s="538">
        <f>'Information Input'!$H$30</f>
        <v>43555</v>
      </c>
      <c r="AU1570" s="547">
        <f>'Information Input'!$J$18</f>
        <v>2019</v>
      </c>
      <c r="AV1570" s="547" t="s">
        <v>91</v>
      </c>
      <c r="AW1570" s="547" t="s">
        <v>240</v>
      </c>
      <c r="AX1570" s="547" t="s">
        <v>240</v>
      </c>
      <c r="AY1570" s="548" t="s">
        <v>671</v>
      </c>
      <c r="AZ1570" s="547">
        <v>15</v>
      </c>
      <c r="BA1570" s="549" t="s">
        <v>157</v>
      </c>
      <c r="BB1570" s="543" t="s">
        <v>234</v>
      </c>
      <c r="BC1570" s="550">
        <f>'Report 2'!$V337</f>
        <v>0</v>
      </c>
      <c r="BD1570" s="550">
        <f>'Report 2'!$W337</f>
        <v>0</v>
      </c>
      <c r="BE1570" s="550">
        <f>'Report 2'!$X337</f>
        <v>0</v>
      </c>
      <c r="BF1570" s="550">
        <f>'Report 2'!$Y337</f>
        <v>0</v>
      </c>
      <c r="BG1570" s="550">
        <f>'Report 2'!$Z337</f>
        <v>0</v>
      </c>
      <c r="BH1570" s="550">
        <f>'Report 2'!$AA337</f>
        <v>0</v>
      </c>
      <c r="BI1570" s="550">
        <f>'Report 2'!$AB337</f>
        <v>0</v>
      </c>
      <c r="CC1570" s="542" t="s">
        <v>669</v>
      </c>
      <c r="CD1570" s="1014" t="s">
        <v>672</v>
      </c>
      <c r="CE1570" s="1014" t="str">
        <f>'Information Input'!$M$14</f>
        <v xml:space="preserve">      -      </v>
      </c>
      <c r="CF1570" s="551" t="s">
        <v>138</v>
      </c>
      <c r="CG1570" s="552">
        <f t="shared" si="259"/>
        <v>43739</v>
      </c>
      <c r="CH1570" s="552">
        <f t="shared" si="260"/>
        <v>43830</v>
      </c>
      <c r="CI1570" s="552">
        <f>'Information Input'!$H$35</f>
        <v>43555</v>
      </c>
      <c r="CJ1570" s="551" t="str">
        <f>'Information Input'!$J$22</f>
        <v>Quarterly</v>
      </c>
      <c r="CK1570" s="552">
        <f>'Information Input'!$H$30</f>
        <v>43555</v>
      </c>
      <c r="CL1570" s="551">
        <f>'Information Input'!$J$18</f>
        <v>2019</v>
      </c>
      <c r="CM1570" s="551" t="s">
        <v>101</v>
      </c>
      <c r="CN1570" s="1014" t="s">
        <v>102</v>
      </c>
      <c r="CO1570" s="542" t="s">
        <v>103</v>
      </c>
      <c r="CP1570" s="542" t="s">
        <v>675</v>
      </c>
      <c r="CQ1570" s="551">
        <v>50</v>
      </c>
      <c r="CR1570" s="542" t="s">
        <v>192</v>
      </c>
      <c r="CS1570" s="542" t="s">
        <v>239</v>
      </c>
      <c r="CT1570" s="1015">
        <f>'Report 1'!$AE$18</f>
        <v>0</v>
      </c>
      <c r="CU1570" s="1016">
        <f>SUMIF('Report 4A'!$G$16:$G$95,$CQ1570,'Report 4A'!$AM$16:$AM$95)</f>
        <v>0</v>
      </c>
      <c r="CV1570" s="1017">
        <f t="shared" si="262"/>
        <v>0</v>
      </c>
    </row>
    <row r="1571" spans="2:100">
      <c r="B1571" s="535" t="s">
        <v>669</v>
      </c>
      <c r="C1571" s="536">
        <v>1</v>
      </c>
      <c r="D1571" s="537" t="str">
        <f>'Information Input'!$M$14</f>
        <v xml:space="preserve">      -      </v>
      </c>
      <c r="E1571" s="537" t="s">
        <v>136</v>
      </c>
      <c r="F1571" s="538">
        <f t="shared" si="263"/>
        <v>43556</v>
      </c>
      <c r="G1571" s="538">
        <f t="shared" si="264"/>
        <v>43646</v>
      </c>
      <c r="H1571" s="538">
        <f>'Information Input'!$H$35</f>
        <v>43555</v>
      </c>
      <c r="I1571" s="537" t="str">
        <f>'Information Input'!$J$22</f>
        <v>Quarterly</v>
      </c>
      <c r="J1571" s="538">
        <f>'Information Input'!$H$30</f>
        <v>43555</v>
      </c>
      <c r="K1571" s="537">
        <f>'Information Input'!$J$18</f>
        <v>2019</v>
      </c>
      <c r="L1571" s="539" t="s">
        <v>243</v>
      </c>
      <c r="M1571" s="540" t="s">
        <v>230</v>
      </c>
      <c r="N1571" s="541" t="s">
        <v>230</v>
      </c>
      <c r="O1571" s="542" t="s">
        <v>680</v>
      </c>
      <c r="P1571" s="537">
        <v>70</v>
      </c>
      <c r="Q1571" s="541" t="s">
        <v>212</v>
      </c>
      <c r="R1571" s="541" t="s">
        <v>239</v>
      </c>
      <c r="S1571" s="543">
        <f>'Report 1'!$BB$18</f>
        <v>0</v>
      </c>
      <c r="T1571" s="544">
        <f>'Report 1'!$BB$91</f>
        <v>0</v>
      </c>
      <c r="U1571" s="545">
        <f>'Report 1'!$BB$177</f>
        <v>0</v>
      </c>
      <c r="AL1571" s="546" t="s">
        <v>669</v>
      </c>
      <c r="AM1571" s="547">
        <v>2</v>
      </c>
      <c r="AN1571" s="547" t="str">
        <f>'Information Input'!$M$14</f>
        <v xml:space="preserve">      -      </v>
      </c>
      <c r="AO1571" s="547" t="s">
        <v>137</v>
      </c>
      <c r="AP1571" s="538">
        <f t="shared" si="267"/>
        <v>43647</v>
      </c>
      <c r="AQ1571" s="538">
        <f t="shared" si="268"/>
        <v>43738</v>
      </c>
      <c r="AR1571" s="538">
        <f>'Information Input'!$H$35</f>
        <v>43555</v>
      </c>
      <c r="AS1571" s="547" t="str">
        <f>'Information Input'!$J$22</f>
        <v>Quarterly</v>
      </c>
      <c r="AT1571" s="538">
        <f>'Information Input'!$H$30</f>
        <v>43555</v>
      </c>
      <c r="AU1571" s="547">
        <f>'Information Input'!$J$18</f>
        <v>2019</v>
      </c>
      <c r="AV1571" s="547" t="s">
        <v>91</v>
      </c>
      <c r="AW1571" s="547" t="s">
        <v>240</v>
      </c>
      <c r="AX1571" s="547" t="s">
        <v>240</v>
      </c>
      <c r="AY1571" s="548" t="s">
        <v>671</v>
      </c>
      <c r="AZ1571" s="547">
        <v>16</v>
      </c>
      <c r="BA1571" s="549" t="s">
        <v>158</v>
      </c>
      <c r="BB1571" s="543" t="s">
        <v>235</v>
      </c>
      <c r="BC1571" s="550">
        <f>'Report 2'!$V338</f>
        <v>0</v>
      </c>
      <c r="BD1571" s="550">
        <f>'Report 2'!$W338</f>
        <v>0</v>
      </c>
      <c r="BE1571" s="550">
        <f>'Report 2'!$X338</f>
        <v>0</v>
      </c>
      <c r="BF1571" s="550">
        <f>'Report 2'!$Y338</f>
        <v>0</v>
      </c>
      <c r="BG1571" s="550">
        <f>'Report 2'!$Z338</f>
        <v>0</v>
      </c>
      <c r="BH1571" s="550">
        <f>'Report 2'!$AA338</f>
        <v>0</v>
      </c>
      <c r="BI1571" s="550">
        <f>'Report 2'!$AB338</f>
        <v>0</v>
      </c>
      <c r="CC1571" s="575" t="s">
        <v>669</v>
      </c>
      <c r="CD1571" s="1019" t="s">
        <v>672</v>
      </c>
      <c r="CE1571" s="1019" t="str">
        <f>'Information Input'!$M$14</f>
        <v xml:space="preserve">      -      </v>
      </c>
      <c r="CF1571" s="570" t="s">
        <v>138</v>
      </c>
      <c r="CG1571" s="566">
        <f t="shared" si="259"/>
        <v>43739</v>
      </c>
      <c r="CH1571" s="566">
        <f t="shared" si="260"/>
        <v>43830</v>
      </c>
      <c r="CI1571" s="566">
        <f>'Information Input'!$H$35</f>
        <v>43555</v>
      </c>
      <c r="CJ1571" s="570" t="str">
        <f>'Information Input'!$J$22</f>
        <v>Quarterly</v>
      </c>
      <c r="CK1571" s="566">
        <f>'Information Input'!$H$30</f>
        <v>43555</v>
      </c>
      <c r="CL1571" s="570">
        <f>'Information Input'!$J$18</f>
        <v>2019</v>
      </c>
      <c r="CM1571" s="570" t="s">
        <v>101</v>
      </c>
      <c r="CN1571" s="1019" t="s">
        <v>102</v>
      </c>
      <c r="CO1571" s="575" t="s">
        <v>103</v>
      </c>
      <c r="CP1571" s="575" t="s">
        <v>675</v>
      </c>
      <c r="CQ1571" s="570">
        <v>51</v>
      </c>
      <c r="CR1571" s="575" t="s">
        <v>193</v>
      </c>
      <c r="CS1571" s="575" t="s">
        <v>239</v>
      </c>
      <c r="CT1571" s="1020">
        <f>'Report 1'!$AE$18</f>
        <v>0</v>
      </c>
      <c r="CU1571" s="1021">
        <f>SUMIF('Report 4A'!$G$16:$G$95,$CQ1571,'Report 4A'!$AM$16:$AM$95)</f>
        <v>0</v>
      </c>
      <c r="CV1571" s="1022">
        <f t="shared" si="262"/>
        <v>0</v>
      </c>
    </row>
    <row r="1572" spans="2:100">
      <c r="B1572" s="535" t="s">
        <v>669</v>
      </c>
      <c r="C1572" s="536">
        <v>1</v>
      </c>
      <c r="D1572" s="537" t="str">
        <f>'Information Input'!$M$14</f>
        <v xml:space="preserve">      -      </v>
      </c>
      <c r="E1572" s="537" t="s">
        <v>136</v>
      </c>
      <c r="F1572" s="538">
        <f t="shared" si="263"/>
        <v>43556</v>
      </c>
      <c r="G1572" s="538">
        <f t="shared" si="264"/>
        <v>43646</v>
      </c>
      <c r="H1572" s="538">
        <f>'Information Input'!$H$35</f>
        <v>43555</v>
      </c>
      <c r="I1572" s="537" t="str">
        <f>'Information Input'!$J$22</f>
        <v>Quarterly</v>
      </c>
      <c r="J1572" s="538">
        <f>'Information Input'!$H$30</f>
        <v>43555</v>
      </c>
      <c r="K1572" s="537">
        <f>'Information Input'!$J$18</f>
        <v>2019</v>
      </c>
      <c r="L1572" s="539" t="s">
        <v>243</v>
      </c>
      <c r="M1572" s="540" t="s">
        <v>230</v>
      </c>
      <c r="N1572" s="541" t="s">
        <v>230</v>
      </c>
      <c r="O1572" s="542" t="s">
        <v>680</v>
      </c>
      <c r="P1572" s="537">
        <v>71</v>
      </c>
      <c r="Q1572" s="541" t="s">
        <v>213</v>
      </c>
      <c r="R1572" s="541" t="s">
        <v>239</v>
      </c>
      <c r="S1572" s="543">
        <f>'Report 1'!$BB$18</f>
        <v>0</v>
      </c>
      <c r="T1572" s="544">
        <f>'Report 1'!$BB$92</f>
        <v>0</v>
      </c>
      <c r="U1572" s="545">
        <f>'Report 1'!$BB$178</f>
        <v>0</v>
      </c>
      <c r="AL1572" s="546" t="s">
        <v>669</v>
      </c>
      <c r="AM1572" s="547">
        <v>2</v>
      </c>
      <c r="AN1572" s="547" t="str">
        <f>'Information Input'!$M$14</f>
        <v xml:space="preserve">      -      </v>
      </c>
      <c r="AO1572" s="547" t="s">
        <v>137</v>
      </c>
      <c r="AP1572" s="538">
        <f t="shared" si="267"/>
        <v>43647</v>
      </c>
      <c r="AQ1572" s="538">
        <f t="shared" si="268"/>
        <v>43738</v>
      </c>
      <c r="AR1572" s="538">
        <f>'Information Input'!$H$35</f>
        <v>43555</v>
      </c>
      <c r="AS1572" s="547" t="str">
        <f>'Information Input'!$J$22</f>
        <v>Quarterly</v>
      </c>
      <c r="AT1572" s="538">
        <f>'Information Input'!$H$30</f>
        <v>43555</v>
      </c>
      <c r="AU1572" s="547">
        <f>'Information Input'!$J$18</f>
        <v>2019</v>
      </c>
      <c r="AV1572" s="547" t="s">
        <v>91</v>
      </c>
      <c r="AW1572" s="547" t="s">
        <v>240</v>
      </c>
      <c r="AX1572" s="547" t="s">
        <v>240</v>
      </c>
      <c r="AY1572" s="548" t="s">
        <v>671</v>
      </c>
      <c r="AZ1572" s="547">
        <v>17</v>
      </c>
      <c r="BA1572" s="549" t="s">
        <v>159</v>
      </c>
      <c r="BB1572" s="543" t="s">
        <v>235</v>
      </c>
      <c r="BC1572" s="550">
        <f>'Report 2'!$V339</f>
        <v>0</v>
      </c>
      <c r="BD1572" s="550">
        <f>'Report 2'!$W339</f>
        <v>0</v>
      </c>
      <c r="BE1572" s="550">
        <f>'Report 2'!$X339</f>
        <v>0</v>
      </c>
      <c r="BF1572" s="550">
        <f>'Report 2'!$Y339</f>
        <v>0</v>
      </c>
      <c r="BG1572" s="550">
        <f>'Report 2'!$Z339</f>
        <v>0</v>
      </c>
      <c r="BH1572" s="550">
        <f>'Report 2'!$AA339</f>
        <v>0</v>
      </c>
      <c r="BI1572" s="550">
        <f>'Report 2'!$AB339</f>
        <v>0</v>
      </c>
      <c r="CC1572" s="523" t="s">
        <v>669</v>
      </c>
      <c r="CD1572" s="1010" t="s">
        <v>672</v>
      </c>
      <c r="CE1572" s="1010" t="str">
        <f>'Information Input'!$M$14</f>
        <v xml:space="preserve">      -      </v>
      </c>
      <c r="CF1572" s="532" t="s">
        <v>138</v>
      </c>
      <c r="CG1572" s="519">
        <f t="shared" si="259"/>
        <v>43739</v>
      </c>
      <c r="CH1572" s="519">
        <f t="shared" si="260"/>
        <v>43830</v>
      </c>
      <c r="CI1572" s="519">
        <f>'Information Input'!$H$35</f>
        <v>43555</v>
      </c>
      <c r="CJ1572" s="532" t="str">
        <f>'Information Input'!$J$22</f>
        <v>Quarterly</v>
      </c>
      <c r="CK1572" s="519">
        <f>'Information Input'!$H$30</f>
        <v>43555</v>
      </c>
      <c r="CL1572" s="532">
        <f>'Information Input'!$J$18</f>
        <v>2019</v>
      </c>
      <c r="CM1572" s="532" t="s">
        <v>104</v>
      </c>
      <c r="CN1572" s="1010" t="s">
        <v>105</v>
      </c>
      <c r="CO1572" s="523" t="s">
        <v>103</v>
      </c>
      <c r="CP1572" s="523" t="s">
        <v>671</v>
      </c>
      <c r="CQ1572" s="532">
        <v>11</v>
      </c>
      <c r="CR1572" s="523" t="s">
        <v>153</v>
      </c>
      <c r="CS1572" s="523" t="s">
        <v>231</v>
      </c>
      <c r="CT1572" s="1011">
        <f>'Report 1'!$AJ$18</f>
        <v>0</v>
      </c>
      <c r="CU1572" s="1012">
        <f>SUMIF('Report 4A'!$G$16:$G$95,$CQ1572,'Report 4A'!$AR$16:$AR$95)</f>
        <v>0</v>
      </c>
      <c r="CV1572" s="1013">
        <f t="shared" si="262"/>
        <v>0</v>
      </c>
    </row>
    <row r="1573" spans="2:100">
      <c r="B1573" s="573" t="s">
        <v>669</v>
      </c>
      <c r="C1573" s="574">
        <v>1</v>
      </c>
      <c r="D1573" s="562" t="str">
        <f>'Information Input'!$M$14</f>
        <v xml:space="preserve">      -      </v>
      </c>
      <c r="E1573" s="562" t="s">
        <v>136</v>
      </c>
      <c r="F1573" s="559">
        <f t="shared" si="263"/>
        <v>43556</v>
      </c>
      <c r="G1573" s="559">
        <f t="shared" si="264"/>
        <v>43646</v>
      </c>
      <c r="H1573" s="559">
        <f>'Information Input'!$H$35</f>
        <v>43555</v>
      </c>
      <c r="I1573" s="562" t="str">
        <f>'Information Input'!$J$22</f>
        <v>Quarterly</v>
      </c>
      <c r="J1573" s="559">
        <f>'Information Input'!$H$30</f>
        <v>43555</v>
      </c>
      <c r="K1573" s="562">
        <f>'Information Input'!$J$18</f>
        <v>2019</v>
      </c>
      <c r="L1573" s="563" t="s">
        <v>243</v>
      </c>
      <c r="M1573" s="564" t="s">
        <v>230</v>
      </c>
      <c r="N1573" s="561" t="s">
        <v>230</v>
      </c>
      <c r="O1573" s="575" t="s">
        <v>674</v>
      </c>
      <c r="P1573" s="537">
        <v>72</v>
      </c>
      <c r="Q1573" s="541" t="s">
        <v>214</v>
      </c>
      <c r="R1573" s="561" t="s">
        <v>239</v>
      </c>
      <c r="S1573" s="560">
        <f>'Report 1'!$BB$18</f>
        <v>0</v>
      </c>
      <c r="T1573" s="568">
        <f>'Report 1'!$BB$93</f>
        <v>0</v>
      </c>
      <c r="U1573" s="571">
        <f>'Report 1'!$BB$179</f>
        <v>0</v>
      </c>
      <c r="AL1573" s="546" t="s">
        <v>669</v>
      </c>
      <c r="AM1573" s="547">
        <v>2</v>
      </c>
      <c r="AN1573" s="547" t="str">
        <f>'Information Input'!$M$14</f>
        <v xml:space="preserve">      -      </v>
      </c>
      <c r="AO1573" s="547" t="s">
        <v>137</v>
      </c>
      <c r="AP1573" s="538">
        <f t="shared" si="267"/>
        <v>43647</v>
      </c>
      <c r="AQ1573" s="538">
        <f t="shared" si="268"/>
        <v>43738</v>
      </c>
      <c r="AR1573" s="538">
        <f>'Information Input'!$H$35</f>
        <v>43555</v>
      </c>
      <c r="AS1573" s="547" t="str">
        <f>'Information Input'!$J$22</f>
        <v>Quarterly</v>
      </c>
      <c r="AT1573" s="538">
        <f>'Information Input'!$H$30</f>
        <v>43555</v>
      </c>
      <c r="AU1573" s="547">
        <f>'Information Input'!$J$18</f>
        <v>2019</v>
      </c>
      <c r="AV1573" s="547" t="s">
        <v>91</v>
      </c>
      <c r="AW1573" s="547" t="s">
        <v>240</v>
      </c>
      <c r="AX1573" s="547" t="s">
        <v>240</v>
      </c>
      <c r="AY1573" s="548" t="s">
        <v>671</v>
      </c>
      <c r="AZ1573" s="547">
        <v>18</v>
      </c>
      <c r="BA1573" s="549" t="s">
        <v>160</v>
      </c>
      <c r="BB1573" s="543" t="s">
        <v>235</v>
      </c>
      <c r="BC1573" s="550">
        <f>'Report 2'!$V340</f>
        <v>0</v>
      </c>
      <c r="BD1573" s="550">
        <f>'Report 2'!$W340</f>
        <v>0</v>
      </c>
      <c r="BE1573" s="550">
        <f>'Report 2'!$X340</f>
        <v>0</v>
      </c>
      <c r="BF1573" s="550">
        <f>'Report 2'!$Y340</f>
        <v>0</v>
      </c>
      <c r="BG1573" s="550">
        <f>'Report 2'!$Z340</f>
        <v>0</v>
      </c>
      <c r="BH1573" s="550">
        <f>'Report 2'!$AA340</f>
        <v>0</v>
      </c>
      <c r="BI1573" s="550">
        <f>'Report 2'!$AB340</f>
        <v>0</v>
      </c>
      <c r="CC1573" s="542" t="s">
        <v>669</v>
      </c>
      <c r="CD1573" s="1014" t="s">
        <v>672</v>
      </c>
      <c r="CE1573" s="1014" t="str">
        <f>'Information Input'!$M$14</f>
        <v xml:space="preserve">      -      </v>
      </c>
      <c r="CF1573" s="551" t="s">
        <v>138</v>
      </c>
      <c r="CG1573" s="552">
        <f t="shared" si="259"/>
        <v>43739</v>
      </c>
      <c r="CH1573" s="552">
        <f t="shared" si="260"/>
        <v>43830</v>
      </c>
      <c r="CI1573" s="552">
        <f>'Information Input'!$H$35</f>
        <v>43555</v>
      </c>
      <c r="CJ1573" s="551" t="str">
        <f>'Information Input'!$J$22</f>
        <v>Quarterly</v>
      </c>
      <c r="CK1573" s="552">
        <f>'Information Input'!$H$30</f>
        <v>43555</v>
      </c>
      <c r="CL1573" s="551">
        <f>'Information Input'!$J$18</f>
        <v>2019</v>
      </c>
      <c r="CM1573" s="551" t="s">
        <v>104</v>
      </c>
      <c r="CN1573" s="1014" t="s">
        <v>105</v>
      </c>
      <c r="CO1573" s="542" t="s">
        <v>103</v>
      </c>
      <c r="CP1573" s="542" t="s">
        <v>671</v>
      </c>
      <c r="CQ1573" s="551">
        <v>12</v>
      </c>
      <c r="CR1573" s="542" t="s">
        <v>154</v>
      </c>
      <c r="CS1573" s="542" t="s">
        <v>231</v>
      </c>
      <c r="CT1573" s="1015">
        <f>'Report 1'!$AJ$18</f>
        <v>0</v>
      </c>
      <c r="CU1573" s="1016">
        <f>SUMIF('Report 4A'!$G$16:$G$95,$CQ1573,'Report 4A'!$AR$16:$AR$95)</f>
        <v>0</v>
      </c>
      <c r="CV1573" s="1017">
        <f t="shared" si="262"/>
        <v>0</v>
      </c>
    </row>
    <row r="1574" spans="2:100">
      <c r="B1574" s="515" t="s">
        <v>669</v>
      </c>
      <c r="C1574" s="516">
        <v>1</v>
      </c>
      <c r="D1574" s="517" t="str">
        <f>'Information Input'!$M$14</f>
        <v xml:space="preserve">      -      </v>
      </c>
      <c r="E1574" s="517" t="s">
        <v>137</v>
      </c>
      <c r="F1574" s="518">
        <f t="shared" ref="F1574:F1637" si="269">DATE(K1574,7,1)</f>
        <v>43647</v>
      </c>
      <c r="G1574" s="518">
        <f t="shared" ref="G1574:G1637" si="270">DATE(K1574,9,30)</f>
        <v>43738</v>
      </c>
      <c r="H1574" s="519">
        <f>'Information Input'!$H$35</f>
        <v>43555</v>
      </c>
      <c r="I1574" s="517" t="str">
        <f>'Information Input'!$J$22</f>
        <v>Quarterly</v>
      </c>
      <c r="J1574" s="519">
        <f>'Information Input'!$H$30</f>
        <v>43555</v>
      </c>
      <c r="K1574" s="517">
        <f>'Information Input'!$J$18</f>
        <v>2019</v>
      </c>
      <c r="L1574" s="578" t="s">
        <v>89</v>
      </c>
      <c r="M1574" s="521" t="s">
        <v>90</v>
      </c>
      <c r="N1574" s="522" t="s">
        <v>91</v>
      </c>
      <c r="O1574" s="523" t="s">
        <v>670</v>
      </c>
      <c r="P1574" s="517">
        <v>2</v>
      </c>
      <c r="Q1574" s="522" t="s">
        <v>142</v>
      </c>
      <c r="R1574" s="522" t="s">
        <v>239</v>
      </c>
      <c r="S1574" s="524">
        <f>'Report 1'!$E$18</f>
        <v>0</v>
      </c>
      <c r="T1574" s="525">
        <f>'Report 1'!$E$20</f>
        <v>0</v>
      </c>
      <c r="U1574" s="526">
        <f>'Report 1'!$E$106</f>
        <v>0</v>
      </c>
      <c r="AL1574" s="546" t="s">
        <v>669</v>
      </c>
      <c r="AM1574" s="547">
        <v>2</v>
      </c>
      <c r="AN1574" s="547" t="str">
        <f>'Information Input'!$M$14</f>
        <v xml:space="preserve">      -      </v>
      </c>
      <c r="AO1574" s="547" t="s">
        <v>137</v>
      </c>
      <c r="AP1574" s="538">
        <f t="shared" si="267"/>
        <v>43647</v>
      </c>
      <c r="AQ1574" s="538">
        <f t="shared" si="268"/>
        <v>43738</v>
      </c>
      <c r="AR1574" s="538">
        <f>'Information Input'!$H$35</f>
        <v>43555</v>
      </c>
      <c r="AS1574" s="547" t="str">
        <f>'Information Input'!$J$22</f>
        <v>Quarterly</v>
      </c>
      <c r="AT1574" s="538">
        <f>'Information Input'!$H$30</f>
        <v>43555</v>
      </c>
      <c r="AU1574" s="547">
        <f>'Information Input'!$J$18</f>
        <v>2019</v>
      </c>
      <c r="AV1574" s="547" t="s">
        <v>91</v>
      </c>
      <c r="AW1574" s="547" t="s">
        <v>240</v>
      </c>
      <c r="AX1574" s="547" t="s">
        <v>240</v>
      </c>
      <c r="AY1574" s="548" t="s">
        <v>671</v>
      </c>
      <c r="AZ1574" s="547">
        <v>19</v>
      </c>
      <c r="BA1574" s="549" t="s">
        <v>161</v>
      </c>
      <c r="BB1574" s="543" t="s">
        <v>235</v>
      </c>
      <c r="BC1574" s="550">
        <f>'Report 2'!$V341</f>
        <v>0</v>
      </c>
      <c r="BD1574" s="550">
        <f>'Report 2'!$W341</f>
        <v>0</v>
      </c>
      <c r="BE1574" s="550">
        <f>'Report 2'!$X341</f>
        <v>0</v>
      </c>
      <c r="BF1574" s="550">
        <f>'Report 2'!$Y341</f>
        <v>0</v>
      </c>
      <c r="BG1574" s="550">
        <f>'Report 2'!$Z341</f>
        <v>0</v>
      </c>
      <c r="BH1574" s="550">
        <f>'Report 2'!$AA341</f>
        <v>0</v>
      </c>
      <c r="BI1574" s="550">
        <f>'Report 2'!$AB341</f>
        <v>0</v>
      </c>
      <c r="CC1574" s="542" t="s">
        <v>669</v>
      </c>
      <c r="CD1574" s="1014" t="s">
        <v>672</v>
      </c>
      <c r="CE1574" s="1014" t="str">
        <f>'Information Input'!$M$14</f>
        <v xml:space="preserve">      -      </v>
      </c>
      <c r="CF1574" s="551" t="s">
        <v>138</v>
      </c>
      <c r="CG1574" s="552">
        <f t="shared" si="259"/>
        <v>43739</v>
      </c>
      <c r="CH1574" s="552">
        <f t="shared" si="260"/>
        <v>43830</v>
      </c>
      <c r="CI1574" s="552">
        <f>'Information Input'!$H$35</f>
        <v>43555</v>
      </c>
      <c r="CJ1574" s="551" t="str">
        <f>'Information Input'!$J$22</f>
        <v>Quarterly</v>
      </c>
      <c r="CK1574" s="552">
        <f>'Information Input'!$H$30</f>
        <v>43555</v>
      </c>
      <c r="CL1574" s="551">
        <f>'Information Input'!$J$18</f>
        <v>2019</v>
      </c>
      <c r="CM1574" s="551" t="s">
        <v>104</v>
      </c>
      <c r="CN1574" s="1014" t="s">
        <v>105</v>
      </c>
      <c r="CO1574" s="542" t="s">
        <v>103</v>
      </c>
      <c r="CP1574" s="542" t="s">
        <v>671</v>
      </c>
      <c r="CQ1574" s="551">
        <v>13</v>
      </c>
      <c r="CR1574" s="542" t="s">
        <v>155</v>
      </c>
      <c r="CS1574" s="542" t="s">
        <v>232</v>
      </c>
      <c r="CT1574" s="1015">
        <f>'Report 1'!$AJ$18</f>
        <v>0</v>
      </c>
      <c r="CU1574" s="1016">
        <f>SUMIF('Report 4A'!$G$16:$G$95,$CQ1574,'Report 4A'!$AR$16:$AR$95)</f>
        <v>0</v>
      </c>
      <c r="CV1574" s="1017">
        <f t="shared" si="262"/>
        <v>0</v>
      </c>
    </row>
    <row r="1575" spans="2:100">
      <c r="B1575" s="535" t="s">
        <v>669</v>
      </c>
      <c r="C1575" s="536">
        <v>1</v>
      </c>
      <c r="D1575" s="537" t="str">
        <f>'Information Input'!$M$14</f>
        <v xml:space="preserve">      -      </v>
      </c>
      <c r="E1575" s="537" t="s">
        <v>137</v>
      </c>
      <c r="F1575" s="538">
        <f t="shared" si="269"/>
        <v>43647</v>
      </c>
      <c r="G1575" s="538">
        <f t="shared" si="270"/>
        <v>43738</v>
      </c>
      <c r="H1575" s="538">
        <f>'Information Input'!$H$35</f>
        <v>43555</v>
      </c>
      <c r="I1575" s="537" t="str">
        <f>'Information Input'!$J$22</f>
        <v>Quarterly</v>
      </c>
      <c r="J1575" s="538">
        <f>'Information Input'!$H$30</f>
        <v>43555</v>
      </c>
      <c r="K1575" s="537">
        <f>'Information Input'!$J$18</f>
        <v>2019</v>
      </c>
      <c r="L1575" s="579" t="s">
        <v>89</v>
      </c>
      <c r="M1575" s="540" t="s">
        <v>90</v>
      </c>
      <c r="N1575" s="541" t="s">
        <v>91</v>
      </c>
      <c r="O1575" s="542" t="s">
        <v>670</v>
      </c>
      <c r="P1575" s="537">
        <v>3</v>
      </c>
      <c r="Q1575" s="541" t="s">
        <v>143</v>
      </c>
      <c r="R1575" s="541" t="s">
        <v>239</v>
      </c>
      <c r="S1575" s="543">
        <f>'Report 1'!$E$18</f>
        <v>0</v>
      </c>
      <c r="T1575" s="544">
        <f>'Report 1'!$E$21</f>
        <v>0</v>
      </c>
      <c r="U1575" s="545">
        <f>'Report 1'!$E$107</f>
        <v>0</v>
      </c>
      <c r="AL1575" s="546" t="s">
        <v>669</v>
      </c>
      <c r="AM1575" s="547">
        <v>2</v>
      </c>
      <c r="AN1575" s="547" t="str">
        <f>'Information Input'!$M$14</f>
        <v xml:space="preserve">      -      </v>
      </c>
      <c r="AO1575" s="547" t="s">
        <v>137</v>
      </c>
      <c r="AP1575" s="538">
        <f t="shared" si="267"/>
        <v>43647</v>
      </c>
      <c r="AQ1575" s="538">
        <f t="shared" si="268"/>
        <v>43738</v>
      </c>
      <c r="AR1575" s="538">
        <f>'Information Input'!$H$35</f>
        <v>43555</v>
      </c>
      <c r="AS1575" s="547" t="str">
        <f>'Information Input'!$J$22</f>
        <v>Quarterly</v>
      </c>
      <c r="AT1575" s="538">
        <f>'Information Input'!$H$30</f>
        <v>43555</v>
      </c>
      <c r="AU1575" s="547">
        <f>'Information Input'!$J$18</f>
        <v>2019</v>
      </c>
      <c r="AV1575" s="547" t="s">
        <v>91</v>
      </c>
      <c r="AW1575" s="547" t="s">
        <v>240</v>
      </c>
      <c r="AX1575" s="547" t="s">
        <v>240</v>
      </c>
      <c r="AY1575" s="548" t="s">
        <v>671</v>
      </c>
      <c r="AZ1575" s="547">
        <v>20</v>
      </c>
      <c r="BA1575" s="549" t="s">
        <v>162</v>
      </c>
      <c r="BB1575" s="543" t="s">
        <v>235</v>
      </c>
      <c r="BC1575" s="550">
        <f>'Report 2'!$V342</f>
        <v>0</v>
      </c>
      <c r="BD1575" s="550">
        <f>'Report 2'!$W342</f>
        <v>0</v>
      </c>
      <c r="BE1575" s="550">
        <f>'Report 2'!$X342</f>
        <v>0</v>
      </c>
      <c r="BF1575" s="550">
        <f>'Report 2'!$Y342</f>
        <v>0</v>
      </c>
      <c r="BG1575" s="550">
        <f>'Report 2'!$Z342</f>
        <v>0</v>
      </c>
      <c r="BH1575" s="550">
        <f>'Report 2'!$AA342</f>
        <v>0</v>
      </c>
      <c r="BI1575" s="550">
        <f>'Report 2'!$AB342</f>
        <v>0</v>
      </c>
      <c r="CC1575" s="542" t="s">
        <v>669</v>
      </c>
      <c r="CD1575" s="1014" t="s">
        <v>672</v>
      </c>
      <c r="CE1575" s="1014" t="str">
        <f>'Information Input'!$M$14</f>
        <v xml:space="preserve">      -      </v>
      </c>
      <c r="CF1575" s="551" t="s">
        <v>138</v>
      </c>
      <c r="CG1575" s="552">
        <f t="shared" si="259"/>
        <v>43739</v>
      </c>
      <c r="CH1575" s="552">
        <f t="shared" si="260"/>
        <v>43830</v>
      </c>
      <c r="CI1575" s="552">
        <f>'Information Input'!$H$35</f>
        <v>43555</v>
      </c>
      <c r="CJ1575" s="551" t="str">
        <f>'Information Input'!$J$22</f>
        <v>Quarterly</v>
      </c>
      <c r="CK1575" s="552">
        <f>'Information Input'!$H$30</f>
        <v>43555</v>
      </c>
      <c r="CL1575" s="551">
        <f>'Information Input'!$J$18</f>
        <v>2019</v>
      </c>
      <c r="CM1575" s="551" t="s">
        <v>104</v>
      </c>
      <c r="CN1575" s="1014" t="s">
        <v>105</v>
      </c>
      <c r="CO1575" s="542" t="s">
        <v>103</v>
      </c>
      <c r="CP1575" s="542" t="s">
        <v>671</v>
      </c>
      <c r="CQ1575" s="551">
        <v>14</v>
      </c>
      <c r="CR1575" s="542" t="s">
        <v>156</v>
      </c>
      <c r="CS1575" s="542" t="s">
        <v>233</v>
      </c>
      <c r="CT1575" s="1015">
        <f>'Report 1'!$AJ$18</f>
        <v>0</v>
      </c>
      <c r="CU1575" s="1016">
        <f>SUMIF('Report 4A'!$G$16:$G$95,$CQ1575,'Report 4A'!$AR$16:$AR$95)</f>
        <v>0</v>
      </c>
      <c r="CV1575" s="1017">
        <f t="shared" si="262"/>
        <v>0</v>
      </c>
    </row>
    <row r="1576" spans="2:100">
      <c r="B1576" s="535" t="s">
        <v>669</v>
      </c>
      <c r="C1576" s="536">
        <v>1</v>
      </c>
      <c r="D1576" s="537" t="str">
        <f>'Information Input'!$M$14</f>
        <v xml:space="preserve">      -      </v>
      </c>
      <c r="E1576" s="537" t="s">
        <v>137</v>
      </c>
      <c r="F1576" s="538">
        <f t="shared" si="269"/>
        <v>43647</v>
      </c>
      <c r="G1576" s="538">
        <f t="shared" si="270"/>
        <v>43738</v>
      </c>
      <c r="H1576" s="538">
        <f>'Information Input'!$H$35</f>
        <v>43555</v>
      </c>
      <c r="I1576" s="537" t="str">
        <f>'Information Input'!$J$22</f>
        <v>Quarterly</v>
      </c>
      <c r="J1576" s="538">
        <f>'Information Input'!$H$30</f>
        <v>43555</v>
      </c>
      <c r="K1576" s="537">
        <f>'Information Input'!$J$18</f>
        <v>2019</v>
      </c>
      <c r="L1576" s="579" t="s">
        <v>89</v>
      </c>
      <c r="M1576" s="540" t="s">
        <v>90</v>
      </c>
      <c r="N1576" s="541" t="s">
        <v>91</v>
      </c>
      <c r="O1576" s="542" t="s">
        <v>670</v>
      </c>
      <c r="P1576" s="537">
        <v>4</v>
      </c>
      <c r="Q1576" s="541" t="s">
        <v>144</v>
      </c>
      <c r="R1576" s="541" t="s">
        <v>239</v>
      </c>
      <c r="S1576" s="543">
        <f>'Report 1'!$E$18</f>
        <v>0</v>
      </c>
      <c r="T1576" s="544">
        <f>'Report 1'!$E$22</f>
        <v>0</v>
      </c>
      <c r="U1576" s="545">
        <f>'Report 1'!$E$108</f>
        <v>0</v>
      </c>
      <c r="AL1576" s="546" t="s">
        <v>669</v>
      </c>
      <c r="AM1576" s="547">
        <v>2</v>
      </c>
      <c r="AN1576" s="547" t="str">
        <f>'Information Input'!$M$14</f>
        <v xml:space="preserve">      -      </v>
      </c>
      <c r="AO1576" s="547" t="s">
        <v>137</v>
      </c>
      <c r="AP1576" s="538">
        <f t="shared" si="267"/>
        <v>43647</v>
      </c>
      <c r="AQ1576" s="538">
        <f t="shared" si="268"/>
        <v>43738</v>
      </c>
      <c r="AR1576" s="538">
        <f>'Information Input'!$H$35</f>
        <v>43555</v>
      </c>
      <c r="AS1576" s="547" t="str">
        <f>'Information Input'!$J$22</f>
        <v>Quarterly</v>
      </c>
      <c r="AT1576" s="538">
        <f>'Information Input'!$H$30</f>
        <v>43555</v>
      </c>
      <c r="AU1576" s="547">
        <f>'Information Input'!$J$18</f>
        <v>2019</v>
      </c>
      <c r="AV1576" s="547" t="s">
        <v>91</v>
      </c>
      <c r="AW1576" s="547" t="s">
        <v>240</v>
      </c>
      <c r="AX1576" s="547" t="s">
        <v>240</v>
      </c>
      <c r="AY1576" s="548" t="s">
        <v>671</v>
      </c>
      <c r="AZ1576" s="547">
        <v>21</v>
      </c>
      <c r="BA1576" s="549" t="s">
        <v>163</v>
      </c>
      <c r="BB1576" s="543" t="s">
        <v>235</v>
      </c>
      <c r="BC1576" s="550">
        <f>'Report 2'!$V343</f>
        <v>0</v>
      </c>
      <c r="BD1576" s="550">
        <f>'Report 2'!$W343</f>
        <v>0</v>
      </c>
      <c r="BE1576" s="550">
        <f>'Report 2'!$X343</f>
        <v>0</v>
      </c>
      <c r="BF1576" s="550">
        <f>'Report 2'!$Y343</f>
        <v>0</v>
      </c>
      <c r="BG1576" s="550">
        <f>'Report 2'!$Z343</f>
        <v>0</v>
      </c>
      <c r="BH1576" s="550">
        <f>'Report 2'!$AA343</f>
        <v>0</v>
      </c>
      <c r="BI1576" s="550">
        <f>'Report 2'!$AB343</f>
        <v>0</v>
      </c>
      <c r="CC1576" s="542" t="s">
        <v>669</v>
      </c>
      <c r="CD1576" s="1014" t="s">
        <v>672</v>
      </c>
      <c r="CE1576" s="1014" t="str">
        <f>'Information Input'!$M$14</f>
        <v xml:space="preserve">      -      </v>
      </c>
      <c r="CF1576" s="551" t="s">
        <v>138</v>
      </c>
      <c r="CG1576" s="552">
        <f t="shared" si="259"/>
        <v>43739</v>
      </c>
      <c r="CH1576" s="552">
        <f t="shared" si="260"/>
        <v>43830</v>
      </c>
      <c r="CI1576" s="552">
        <f>'Information Input'!$H$35</f>
        <v>43555</v>
      </c>
      <c r="CJ1576" s="551" t="str">
        <f>'Information Input'!$J$22</f>
        <v>Quarterly</v>
      </c>
      <c r="CK1576" s="552">
        <f>'Information Input'!$H$30</f>
        <v>43555</v>
      </c>
      <c r="CL1576" s="551">
        <f>'Information Input'!$J$18</f>
        <v>2019</v>
      </c>
      <c r="CM1576" s="551" t="s">
        <v>104</v>
      </c>
      <c r="CN1576" s="1014" t="s">
        <v>105</v>
      </c>
      <c r="CO1576" s="542" t="s">
        <v>103</v>
      </c>
      <c r="CP1576" s="542" t="s">
        <v>671</v>
      </c>
      <c r="CQ1576" s="551">
        <v>15</v>
      </c>
      <c r="CR1576" s="542" t="s">
        <v>157</v>
      </c>
      <c r="CS1576" s="542" t="s">
        <v>234</v>
      </c>
      <c r="CT1576" s="1015">
        <f>'Report 1'!$AJ$18</f>
        <v>0</v>
      </c>
      <c r="CU1576" s="1016">
        <f>SUMIF('Report 4A'!$G$16:$G$95,$CQ1576,'Report 4A'!$AR$16:$AR$95)</f>
        <v>0</v>
      </c>
      <c r="CV1576" s="1017">
        <f t="shared" si="262"/>
        <v>0</v>
      </c>
    </row>
    <row r="1577" spans="2:100">
      <c r="B1577" s="535" t="s">
        <v>669</v>
      </c>
      <c r="C1577" s="536">
        <v>1</v>
      </c>
      <c r="D1577" s="537" t="str">
        <f>'Information Input'!$M$14</f>
        <v xml:space="preserve">      -      </v>
      </c>
      <c r="E1577" s="537" t="s">
        <v>137</v>
      </c>
      <c r="F1577" s="538">
        <f t="shared" si="269"/>
        <v>43647</v>
      </c>
      <c r="G1577" s="538">
        <f t="shared" si="270"/>
        <v>43738</v>
      </c>
      <c r="H1577" s="538">
        <f>'Information Input'!$H$35</f>
        <v>43555</v>
      </c>
      <c r="I1577" s="537" t="str">
        <f>'Information Input'!$J$22</f>
        <v>Quarterly</v>
      </c>
      <c r="J1577" s="538">
        <f>'Information Input'!$H$30</f>
        <v>43555</v>
      </c>
      <c r="K1577" s="537">
        <f>'Information Input'!$J$18</f>
        <v>2019</v>
      </c>
      <c r="L1577" s="579" t="s">
        <v>89</v>
      </c>
      <c r="M1577" s="540" t="s">
        <v>90</v>
      </c>
      <c r="N1577" s="541" t="s">
        <v>91</v>
      </c>
      <c r="O1577" s="542" t="s">
        <v>670</v>
      </c>
      <c r="P1577" s="537">
        <v>5</v>
      </c>
      <c r="Q1577" s="541" t="s">
        <v>145</v>
      </c>
      <c r="R1577" s="541" t="s">
        <v>239</v>
      </c>
      <c r="S1577" s="543">
        <f>'Report 1'!$E$18</f>
        <v>0</v>
      </c>
      <c r="T1577" s="544">
        <f>'Report 1'!$E$23</f>
        <v>0</v>
      </c>
      <c r="U1577" s="545">
        <f>'Report 1'!$E$109</f>
        <v>0</v>
      </c>
      <c r="AL1577" s="546" t="s">
        <v>669</v>
      </c>
      <c r="AM1577" s="547">
        <v>2</v>
      </c>
      <c r="AN1577" s="547" t="str">
        <f>'Information Input'!$M$14</f>
        <v xml:space="preserve">      -      </v>
      </c>
      <c r="AO1577" s="547" t="s">
        <v>137</v>
      </c>
      <c r="AP1577" s="538">
        <f t="shared" si="267"/>
        <v>43647</v>
      </c>
      <c r="AQ1577" s="538">
        <f t="shared" si="268"/>
        <v>43738</v>
      </c>
      <c r="AR1577" s="538">
        <f>'Information Input'!$H$35</f>
        <v>43555</v>
      </c>
      <c r="AS1577" s="547" t="str">
        <f>'Information Input'!$J$22</f>
        <v>Quarterly</v>
      </c>
      <c r="AT1577" s="538">
        <f>'Information Input'!$H$30</f>
        <v>43555</v>
      </c>
      <c r="AU1577" s="547">
        <f>'Information Input'!$J$18</f>
        <v>2019</v>
      </c>
      <c r="AV1577" s="547" t="s">
        <v>91</v>
      </c>
      <c r="AW1577" s="547" t="s">
        <v>240</v>
      </c>
      <c r="AX1577" s="547" t="s">
        <v>240</v>
      </c>
      <c r="AY1577" s="548" t="s">
        <v>671</v>
      </c>
      <c r="AZ1577" s="547">
        <v>22</v>
      </c>
      <c r="BA1577" s="549" t="s">
        <v>164</v>
      </c>
      <c r="BB1577" s="543" t="s">
        <v>236</v>
      </c>
      <c r="BC1577" s="550">
        <f>'Report 2'!$V344</f>
        <v>0</v>
      </c>
      <c r="BD1577" s="550">
        <f>'Report 2'!$W344</f>
        <v>0</v>
      </c>
      <c r="BE1577" s="550">
        <f>'Report 2'!$X344</f>
        <v>0</v>
      </c>
      <c r="BF1577" s="550">
        <f>'Report 2'!$Y344</f>
        <v>0</v>
      </c>
      <c r="BG1577" s="550">
        <f>'Report 2'!$Z344</f>
        <v>0</v>
      </c>
      <c r="BH1577" s="550">
        <f>'Report 2'!$AA344</f>
        <v>0</v>
      </c>
      <c r="BI1577" s="550">
        <f>'Report 2'!$AB344</f>
        <v>0</v>
      </c>
      <c r="CC1577" s="542" t="s">
        <v>669</v>
      </c>
      <c r="CD1577" s="1014" t="s">
        <v>672</v>
      </c>
      <c r="CE1577" s="1014" t="str">
        <f>'Information Input'!$M$14</f>
        <v xml:space="preserve">      -      </v>
      </c>
      <c r="CF1577" s="551" t="s">
        <v>138</v>
      </c>
      <c r="CG1577" s="552">
        <f t="shared" si="259"/>
        <v>43739</v>
      </c>
      <c r="CH1577" s="552">
        <f t="shared" si="260"/>
        <v>43830</v>
      </c>
      <c r="CI1577" s="552">
        <f>'Information Input'!$H$35</f>
        <v>43555</v>
      </c>
      <c r="CJ1577" s="551" t="str">
        <f>'Information Input'!$J$22</f>
        <v>Quarterly</v>
      </c>
      <c r="CK1577" s="552">
        <f>'Information Input'!$H$30</f>
        <v>43555</v>
      </c>
      <c r="CL1577" s="551">
        <f>'Information Input'!$J$18</f>
        <v>2019</v>
      </c>
      <c r="CM1577" s="551" t="s">
        <v>104</v>
      </c>
      <c r="CN1577" s="1014" t="s">
        <v>105</v>
      </c>
      <c r="CO1577" s="542" t="s">
        <v>103</v>
      </c>
      <c r="CP1577" s="542" t="s">
        <v>671</v>
      </c>
      <c r="CQ1577" s="551">
        <v>16</v>
      </c>
      <c r="CR1577" s="542" t="s">
        <v>158</v>
      </c>
      <c r="CS1577" s="542" t="s">
        <v>235</v>
      </c>
      <c r="CT1577" s="1015">
        <f>'Report 1'!$AJ$18</f>
        <v>0</v>
      </c>
      <c r="CU1577" s="1016">
        <f>SUMIF('Report 4A'!$G$16:$G$95,$CQ1577,'Report 4A'!$AR$16:$AR$95)</f>
        <v>0</v>
      </c>
      <c r="CV1577" s="1017">
        <f t="shared" si="262"/>
        <v>0</v>
      </c>
    </row>
    <row r="1578" spans="2:100">
      <c r="B1578" s="535" t="s">
        <v>669</v>
      </c>
      <c r="C1578" s="536">
        <v>1</v>
      </c>
      <c r="D1578" s="537" t="str">
        <f>'Information Input'!$M$14</f>
        <v xml:space="preserve">      -      </v>
      </c>
      <c r="E1578" s="537" t="s">
        <v>137</v>
      </c>
      <c r="F1578" s="538">
        <f t="shared" si="269"/>
        <v>43647</v>
      </c>
      <c r="G1578" s="538">
        <f t="shared" si="270"/>
        <v>43738</v>
      </c>
      <c r="H1578" s="538">
        <f>'Information Input'!$H$35</f>
        <v>43555</v>
      </c>
      <c r="I1578" s="537" t="str">
        <f>'Information Input'!$J$22</f>
        <v>Quarterly</v>
      </c>
      <c r="J1578" s="538">
        <f>'Information Input'!$H$30</f>
        <v>43555</v>
      </c>
      <c r="K1578" s="537">
        <f>'Information Input'!$J$18</f>
        <v>2019</v>
      </c>
      <c r="L1578" s="579" t="s">
        <v>89</v>
      </c>
      <c r="M1578" s="540" t="s">
        <v>90</v>
      </c>
      <c r="N1578" s="541" t="s">
        <v>91</v>
      </c>
      <c r="O1578" s="542" t="s">
        <v>670</v>
      </c>
      <c r="P1578" s="537">
        <v>6</v>
      </c>
      <c r="Q1578" s="541" t="s">
        <v>146</v>
      </c>
      <c r="R1578" s="541" t="s">
        <v>239</v>
      </c>
      <c r="S1578" s="543">
        <f>'Report 1'!$E$18</f>
        <v>0</v>
      </c>
      <c r="T1578" s="544">
        <f>'Report 1'!$E$24</f>
        <v>0</v>
      </c>
      <c r="U1578" s="545">
        <f>'Report 1'!$E$110</f>
        <v>0</v>
      </c>
      <c r="AL1578" s="546" t="s">
        <v>669</v>
      </c>
      <c r="AM1578" s="547">
        <v>2</v>
      </c>
      <c r="AN1578" s="547" t="str">
        <f>'Information Input'!$M$14</f>
        <v xml:space="preserve">      -      </v>
      </c>
      <c r="AO1578" s="547" t="s">
        <v>137</v>
      </c>
      <c r="AP1578" s="538">
        <f t="shared" si="267"/>
        <v>43647</v>
      </c>
      <c r="AQ1578" s="538">
        <f t="shared" si="268"/>
        <v>43738</v>
      </c>
      <c r="AR1578" s="538">
        <f>'Information Input'!$H$35</f>
        <v>43555</v>
      </c>
      <c r="AS1578" s="547" t="str">
        <f>'Information Input'!$J$22</f>
        <v>Quarterly</v>
      </c>
      <c r="AT1578" s="538">
        <f>'Information Input'!$H$30</f>
        <v>43555</v>
      </c>
      <c r="AU1578" s="547">
        <f>'Information Input'!$J$18</f>
        <v>2019</v>
      </c>
      <c r="AV1578" s="547" t="s">
        <v>91</v>
      </c>
      <c r="AW1578" s="547" t="s">
        <v>240</v>
      </c>
      <c r="AX1578" s="547" t="s">
        <v>240</v>
      </c>
      <c r="AY1578" s="548" t="s">
        <v>671</v>
      </c>
      <c r="AZ1578" s="547">
        <v>23</v>
      </c>
      <c r="BA1578" s="549" t="s">
        <v>165</v>
      </c>
      <c r="BB1578" s="543" t="s">
        <v>236</v>
      </c>
      <c r="BC1578" s="550">
        <f>'Report 2'!$V345</f>
        <v>0</v>
      </c>
      <c r="BD1578" s="550">
        <f>'Report 2'!$W345</f>
        <v>0</v>
      </c>
      <c r="BE1578" s="550">
        <f>'Report 2'!$X345</f>
        <v>0</v>
      </c>
      <c r="BF1578" s="550">
        <f>'Report 2'!$Y345</f>
        <v>0</v>
      </c>
      <c r="BG1578" s="550">
        <f>'Report 2'!$Z345</f>
        <v>0</v>
      </c>
      <c r="BH1578" s="550">
        <f>'Report 2'!$AA345</f>
        <v>0</v>
      </c>
      <c r="BI1578" s="550">
        <f>'Report 2'!$AB345</f>
        <v>0</v>
      </c>
      <c r="CC1578" s="542" t="s">
        <v>669</v>
      </c>
      <c r="CD1578" s="1014" t="s">
        <v>672</v>
      </c>
      <c r="CE1578" s="1014" t="str">
        <f>'Information Input'!$M$14</f>
        <v xml:space="preserve">      -      </v>
      </c>
      <c r="CF1578" s="551" t="s">
        <v>138</v>
      </c>
      <c r="CG1578" s="552">
        <f t="shared" si="259"/>
        <v>43739</v>
      </c>
      <c r="CH1578" s="552">
        <f t="shared" si="260"/>
        <v>43830</v>
      </c>
      <c r="CI1578" s="552">
        <f>'Information Input'!$H$35</f>
        <v>43555</v>
      </c>
      <c r="CJ1578" s="551" t="str">
        <f>'Information Input'!$J$22</f>
        <v>Quarterly</v>
      </c>
      <c r="CK1578" s="552">
        <f>'Information Input'!$H$30</f>
        <v>43555</v>
      </c>
      <c r="CL1578" s="551">
        <f>'Information Input'!$J$18</f>
        <v>2019</v>
      </c>
      <c r="CM1578" s="551" t="s">
        <v>104</v>
      </c>
      <c r="CN1578" s="1014" t="s">
        <v>105</v>
      </c>
      <c r="CO1578" s="542" t="s">
        <v>103</v>
      </c>
      <c r="CP1578" s="542" t="s">
        <v>671</v>
      </c>
      <c r="CQ1578" s="551">
        <v>17</v>
      </c>
      <c r="CR1578" s="542" t="s">
        <v>159</v>
      </c>
      <c r="CS1578" s="542" t="s">
        <v>235</v>
      </c>
      <c r="CT1578" s="1015">
        <f>'Report 1'!$AJ$18</f>
        <v>0</v>
      </c>
      <c r="CU1578" s="1016">
        <f>SUMIF('Report 4A'!$G$16:$G$95,$CQ1578,'Report 4A'!$AR$16:$AR$95)</f>
        <v>0</v>
      </c>
      <c r="CV1578" s="1017">
        <f t="shared" si="262"/>
        <v>0</v>
      </c>
    </row>
    <row r="1579" spans="2:100">
      <c r="B1579" s="535" t="s">
        <v>669</v>
      </c>
      <c r="C1579" s="536">
        <v>1</v>
      </c>
      <c r="D1579" s="537" t="str">
        <f>'Information Input'!$M$14</f>
        <v xml:space="preserve">      -      </v>
      </c>
      <c r="E1579" s="537" t="s">
        <v>137</v>
      </c>
      <c r="F1579" s="538">
        <f t="shared" si="269"/>
        <v>43647</v>
      </c>
      <c r="G1579" s="538">
        <f t="shared" si="270"/>
        <v>43738</v>
      </c>
      <c r="H1579" s="538">
        <f>'Information Input'!$H$35</f>
        <v>43555</v>
      </c>
      <c r="I1579" s="537" t="str">
        <f>'Information Input'!$J$22</f>
        <v>Quarterly</v>
      </c>
      <c r="J1579" s="538">
        <f>'Information Input'!$H$30</f>
        <v>43555</v>
      </c>
      <c r="K1579" s="537">
        <f>'Information Input'!$J$18</f>
        <v>2019</v>
      </c>
      <c r="L1579" s="579" t="s">
        <v>89</v>
      </c>
      <c r="M1579" s="540" t="s">
        <v>90</v>
      </c>
      <c r="N1579" s="541" t="s">
        <v>91</v>
      </c>
      <c r="O1579" s="542" t="s">
        <v>674</v>
      </c>
      <c r="P1579" s="537">
        <v>7</v>
      </c>
      <c r="Q1579" s="541" t="s">
        <v>147</v>
      </c>
      <c r="R1579" s="541" t="s">
        <v>239</v>
      </c>
      <c r="S1579" s="543">
        <f>'Report 1'!$E$18</f>
        <v>0</v>
      </c>
      <c r="T1579" s="544">
        <f>'Report 1'!$E$25</f>
        <v>0</v>
      </c>
      <c r="U1579" s="545">
        <f>'Report 1'!$E$111</f>
        <v>0</v>
      </c>
      <c r="AL1579" s="546" t="s">
        <v>669</v>
      </c>
      <c r="AM1579" s="547">
        <v>2</v>
      </c>
      <c r="AN1579" s="547" t="str">
        <f>'Information Input'!$M$14</f>
        <v xml:space="preserve">      -      </v>
      </c>
      <c r="AO1579" s="547" t="s">
        <v>137</v>
      </c>
      <c r="AP1579" s="538">
        <f t="shared" si="267"/>
        <v>43647</v>
      </c>
      <c r="AQ1579" s="538">
        <f t="shared" si="268"/>
        <v>43738</v>
      </c>
      <c r="AR1579" s="538">
        <f>'Information Input'!$H$35</f>
        <v>43555</v>
      </c>
      <c r="AS1579" s="547" t="str">
        <f>'Information Input'!$J$22</f>
        <v>Quarterly</v>
      </c>
      <c r="AT1579" s="538">
        <f>'Information Input'!$H$30</f>
        <v>43555</v>
      </c>
      <c r="AU1579" s="547">
        <f>'Information Input'!$J$18</f>
        <v>2019</v>
      </c>
      <c r="AV1579" s="547" t="s">
        <v>91</v>
      </c>
      <c r="AW1579" s="547" t="s">
        <v>240</v>
      </c>
      <c r="AX1579" s="547" t="s">
        <v>240</v>
      </c>
      <c r="AY1579" s="548" t="s">
        <v>671</v>
      </c>
      <c r="AZ1579" s="547">
        <v>24</v>
      </c>
      <c r="BA1579" s="549" t="s">
        <v>166</v>
      </c>
      <c r="BB1579" s="543" t="s">
        <v>233</v>
      </c>
      <c r="BC1579" s="550">
        <f>'Report 2'!$V346</f>
        <v>0</v>
      </c>
      <c r="BD1579" s="550">
        <f>'Report 2'!$W346</f>
        <v>0</v>
      </c>
      <c r="BE1579" s="550">
        <f>'Report 2'!$X346</f>
        <v>0</v>
      </c>
      <c r="BF1579" s="550">
        <f>'Report 2'!$Y346</f>
        <v>0</v>
      </c>
      <c r="BG1579" s="550">
        <f>'Report 2'!$Z346</f>
        <v>0</v>
      </c>
      <c r="BH1579" s="550">
        <f>'Report 2'!$AA346</f>
        <v>0</v>
      </c>
      <c r="BI1579" s="550">
        <f>'Report 2'!$AB346</f>
        <v>0</v>
      </c>
      <c r="CC1579" s="542" t="s">
        <v>669</v>
      </c>
      <c r="CD1579" s="1014" t="s">
        <v>672</v>
      </c>
      <c r="CE1579" s="1014" t="str">
        <f>'Information Input'!$M$14</f>
        <v xml:space="preserve">      -      </v>
      </c>
      <c r="CF1579" s="551" t="s">
        <v>138</v>
      </c>
      <c r="CG1579" s="552">
        <f t="shared" si="259"/>
        <v>43739</v>
      </c>
      <c r="CH1579" s="552">
        <f t="shared" si="260"/>
        <v>43830</v>
      </c>
      <c r="CI1579" s="552">
        <f>'Information Input'!$H$35</f>
        <v>43555</v>
      </c>
      <c r="CJ1579" s="551" t="str">
        <f>'Information Input'!$J$22</f>
        <v>Quarterly</v>
      </c>
      <c r="CK1579" s="552">
        <f>'Information Input'!$H$30</f>
        <v>43555</v>
      </c>
      <c r="CL1579" s="551">
        <f>'Information Input'!$J$18</f>
        <v>2019</v>
      </c>
      <c r="CM1579" s="551" t="s">
        <v>104</v>
      </c>
      <c r="CN1579" s="1014" t="s">
        <v>105</v>
      </c>
      <c r="CO1579" s="542" t="s">
        <v>103</v>
      </c>
      <c r="CP1579" s="542" t="s">
        <v>671</v>
      </c>
      <c r="CQ1579" s="551">
        <v>18</v>
      </c>
      <c r="CR1579" s="542" t="s">
        <v>160</v>
      </c>
      <c r="CS1579" s="542" t="s">
        <v>235</v>
      </c>
      <c r="CT1579" s="1015">
        <f>'Report 1'!$AJ$18</f>
        <v>0</v>
      </c>
      <c r="CU1579" s="1016">
        <f>SUMIF('Report 4A'!$G$16:$G$95,$CQ1579,'Report 4A'!$AR$16:$AR$95)</f>
        <v>0</v>
      </c>
      <c r="CV1579" s="1017">
        <f t="shared" si="262"/>
        <v>0</v>
      </c>
    </row>
    <row r="1580" spans="2:100">
      <c r="B1580" s="535" t="s">
        <v>669</v>
      </c>
      <c r="C1580" s="536">
        <v>1</v>
      </c>
      <c r="D1580" s="537" t="str">
        <f>'Information Input'!$M$14</f>
        <v xml:space="preserve">      -      </v>
      </c>
      <c r="E1580" s="537" t="s">
        <v>137</v>
      </c>
      <c r="F1580" s="538">
        <f t="shared" si="269"/>
        <v>43647</v>
      </c>
      <c r="G1580" s="538">
        <f t="shared" si="270"/>
        <v>43738</v>
      </c>
      <c r="H1580" s="538">
        <f>'Information Input'!$H$35</f>
        <v>43555</v>
      </c>
      <c r="I1580" s="537" t="str">
        <f>'Information Input'!$J$22</f>
        <v>Quarterly</v>
      </c>
      <c r="J1580" s="538">
        <f>'Information Input'!$H$30</f>
        <v>43555</v>
      </c>
      <c r="K1580" s="537">
        <f>'Information Input'!$J$18</f>
        <v>2019</v>
      </c>
      <c r="L1580" s="579" t="s">
        <v>89</v>
      </c>
      <c r="M1580" s="540" t="s">
        <v>90</v>
      </c>
      <c r="N1580" s="541" t="s">
        <v>91</v>
      </c>
      <c r="O1580" s="542" t="s">
        <v>670</v>
      </c>
      <c r="P1580" s="537">
        <v>8</v>
      </c>
      <c r="Q1580" s="541" t="s">
        <v>148</v>
      </c>
      <c r="R1580" s="541" t="s">
        <v>239</v>
      </c>
      <c r="S1580" s="543">
        <f>'Report 1'!$E$18</f>
        <v>0</v>
      </c>
      <c r="T1580" s="544">
        <f>'Report 1'!$E$26</f>
        <v>0</v>
      </c>
      <c r="U1580" s="545">
        <f>'Report 1'!$E$112</f>
        <v>0</v>
      </c>
      <c r="AL1580" s="546" t="s">
        <v>669</v>
      </c>
      <c r="AM1580" s="547">
        <v>2</v>
      </c>
      <c r="AN1580" s="547" t="str">
        <f>'Information Input'!$M$14</f>
        <v xml:space="preserve">      -      </v>
      </c>
      <c r="AO1580" s="547" t="s">
        <v>137</v>
      </c>
      <c r="AP1580" s="538">
        <f t="shared" si="267"/>
        <v>43647</v>
      </c>
      <c r="AQ1580" s="538">
        <f t="shared" si="268"/>
        <v>43738</v>
      </c>
      <c r="AR1580" s="538">
        <f>'Information Input'!$H$35</f>
        <v>43555</v>
      </c>
      <c r="AS1580" s="547" t="str">
        <f>'Information Input'!$J$22</f>
        <v>Quarterly</v>
      </c>
      <c r="AT1580" s="538">
        <f>'Information Input'!$H$30</f>
        <v>43555</v>
      </c>
      <c r="AU1580" s="547">
        <f>'Information Input'!$J$18</f>
        <v>2019</v>
      </c>
      <c r="AV1580" s="547" t="s">
        <v>91</v>
      </c>
      <c r="AW1580" s="547" t="s">
        <v>240</v>
      </c>
      <c r="AX1580" s="547" t="s">
        <v>240</v>
      </c>
      <c r="AY1580" s="548" t="s">
        <v>671</v>
      </c>
      <c r="AZ1580" s="547">
        <v>25</v>
      </c>
      <c r="BA1580" s="549" t="s">
        <v>167</v>
      </c>
      <c r="BB1580" s="543" t="s">
        <v>233</v>
      </c>
      <c r="BC1580" s="550">
        <f>'Report 2'!$V347</f>
        <v>0</v>
      </c>
      <c r="BD1580" s="550">
        <f>'Report 2'!$W347</f>
        <v>0</v>
      </c>
      <c r="BE1580" s="550">
        <f>'Report 2'!$X347</f>
        <v>0</v>
      </c>
      <c r="BF1580" s="550">
        <f>'Report 2'!$Y347</f>
        <v>0</v>
      </c>
      <c r="BG1580" s="550">
        <f>'Report 2'!$Z347</f>
        <v>0</v>
      </c>
      <c r="BH1580" s="550">
        <f>'Report 2'!$AA347</f>
        <v>0</v>
      </c>
      <c r="BI1580" s="550">
        <f>'Report 2'!$AB347</f>
        <v>0</v>
      </c>
      <c r="CC1580" s="542" t="s">
        <v>669</v>
      </c>
      <c r="CD1580" s="1014" t="s">
        <v>672</v>
      </c>
      <c r="CE1580" s="1014" t="str">
        <f>'Information Input'!$M$14</f>
        <v xml:space="preserve">      -      </v>
      </c>
      <c r="CF1580" s="551" t="s">
        <v>138</v>
      </c>
      <c r="CG1580" s="552">
        <f t="shared" si="259"/>
        <v>43739</v>
      </c>
      <c r="CH1580" s="552">
        <f t="shared" si="260"/>
        <v>43830</v>
      </c>
      <c r="CI1580" s="552">
        <f>'Information Input'!$H$35</f>
        <v>43555</v>
      </c>
      <c r="CJ1580" s="551" t="str">
        <f>'Information Input'!$J$22</f>
        <v>Quarterly</v>
      </c>
      <c r="CK1580" s="552">
        <f>'Information Input'!$H$30</f>
        <v>43555</v>
      </c>
      <c r="CL1580" s="551">
        <f>'Information Input'!$J$18</f>
        <v>2019</v>
      </c>
      <c r="CM1580" s="551" t="s">
        <v>104</v>
      </c>
      <c r="CN1580" s="1014" t="s">
        <v>105</v>
      </c>
      <c r="CO1580" s="542" t="s">
        <v>103</v>
      </c>
      <c r="CP1580" s="542" t="s">
        <v>671</v>
      </c>
      <c r="CQ1580" s="551">
        <v>19</v>
      </c>
      <c r="CR1580" s="542" t="s">
        <v>161</v>
      </c>
      <c r="CS1580" s="542" t="s">
        <v>235</v>
      </c>
      <c r="CT1580" s="1015">
        <f>'Report 1'!$AJ$18</f>
        <v>0</v>
      </c>
      <c r="CU1580" s="1016">
        <f>SUMIF('Report 4A'!$G$16:$G$95,$CQ1580,'Report 4A'!$AR$16:$AR$95)</f>
        <v>0</v>
      </c>
      <c r="CV1580" s="1017">
        <f t="shared" si="262"/>
        <v>0</v>
      </c>
    </row>
    <row r="1581" spans="2:100">
      <c r="B1581" s="535" t="s">
        <v>669</v>
      </c>
      <c r="C1581" s="536">
        <v>1</v>
      </c>
      <c r="D1581" s="537" t="str">
        <f>'Information Input'!$M$14</f>
        <v xml:space="preserve">      -      </v>
      </c>
      <c r="E1581" s="537" t="s">
        <v>137</v>
      </c>
      <c r="F1581" s="538">
        <f t="shared" si="269"/>
        <v>43647</v>
      </c>
      <c r="G1581" s="538">
        <f t="shared" si="270"/>
        <v>43738</v>
      </c>
      <c r="H1581" s="538">
        <f>'Information Input'!$H$35</f>
        <v>43555</v>
      </c>
      <c r="I1581" s="537" t="str">
        <f>'Information Input'!$J$22</f>
        <v>Quarterly</v>
      </c>
      <c r="J1581" s="538">
        <f>'Information Input'!$H$30</f>
        <v>43555</v>
      </c>
      <c r="K1581" s="537">
        <f>'Information Input'!$J$18</f>
        <v>2019</v>
      </c>
      <c r="L1581" s="579" t="s">
        <v>89</v>
      </c>
      <c r="M1581" s="540" t="s">
        <v>90</v>
      </c>
      <c r="N1581" s="541" t="s">
        <v>91</v>
      </c>
      <c r="O1581" s="542" t="s">
        <v>670</v>
      </c>
      <c r="P1581" s="537">
        <v>9</v>
      </c>
      <c r="Q1581" s="541" t="s">
        <v>149</v>
      </c>
      <c r="R1581" s="541" t="s">
        <v>239</v>
      </c>
      <c r="S1581" s="543">
        <f>'Report 1'!$E$18</f>
        <v>0</v>
      </c>
      <c r="T1581" s="544">
        <f>'Report 1'!$E$27</f>
        <v>0</v>
      </c>
      <c r="U1581" s="545">
        <f>'Report 1'!$E$113</f>
        <v>0</v>
      </c>
      <c r="AL1581" s="546" t="s">
        <v>669</v>
      </c>
      <c r="AM1581" s="547">
        <v>2</v>
      </c>
      <c r="AN1581" s="547" t="str">
        <f>'Information Input'!$M$14</f>
        <v xml:space="preserve">      -      </v>
      </c>
      <c r="AO1581" s="547" t="s">
        <v>137</v>
      </c>
      <c r="AP1581" s="538">
        <f t="shared" si="267"/>
        <v>43647</v>
      </c>
      <c r="AQ1581" s="538">
        <f t="shared" si="268"/>
        <v>43738</v>
      </c>
      <c r="AR1581" s="538">
        <f>'Information Input'!$H$35</f>
        <v>43555</v>
      </c>
      <c r="AS1581" s="547" t="str">
        <f>'Information Input'!$J$22</f>
        <v>Quarterly</v>
      </c>
      <c r="AT1581" s="538">
        <f>'Information Input'!$H$30</f>
        <v>43555</v>
      </c>
      <c r="AU1581" s="547">
        <f>'Information Input'!$J$18</f>
        <v>2019</v>
      </c>
      <c r="AV1581" s="547" t="s">
        <v>91</v>
      </c>
      <c r="AW1581" s="547" t="s">
        <v>240</v>
      </c>
      <c r="AX1581" s="547" t="s">
        <v>240</v>
      </c>
      <c r="AY1581" s="548" t="s">
        <v>671</v>
      </c>
      <c r="AZ1581" s="547">
        <v>26</v>
      </c>
      <c r="BA1581" s="549" t="s">
        <v>168</v>
      </c>
      <c r="BB1581" s="543" t="s">
        <v>237</v>
      </c>
      <c r="BC1581" s="550">
        <f>'Report 2'!$V348</f>
        <v>0</v>
      </c>
      <c r="BD1581" s="550">
        <f>'Report 2'!$W348</f>
        <v>0</v>
      </c>
      <c r="BE1581" s="550">
        <f>'Report 2'!$X348</f>
        <v>0</v>
      </c>
      <c r="BF1581" s="550">
        <f>'Report 2'!$Y348</f>
        <v>0</v>
      </c>
      <c r="BG1581" s="550">
        <f>'Report 2'!$Z348</f>
        <v>0</v>
      </c>
      <c r="BH1581" s="550">
        <f>'Report 2'!$AA348</f>
        <v>0</v>
      </c>
      <c r="BI1581" s="550">
        <f>'Report 2'!$AB348</f>
        <v>0</v>
      </c>
      <c r="CC1581" s="542" t="s">
        <v>669</v>
      </c>
      <c r="CD1581" s="1014" t="s">
        <v>672</v>
      </c>
      <c r="CE1581" s="1014" t="str">
        <f>'Information Input'!$M$14</f>
        <v xml:space="preserve">      -      </v>
      </c>
      <c r="CF1581" s="551" t="s">
        <v>138</v>
      </c>
      <c r="CG1581" s="552">
        <f t="shared" si="259"/>
        <v>43739</v>
      </c>
      <c r="CH1581" s="552">
        <f t="shared" si="260"/>
        <v>43830</v>
      </c>
      <c r="CI1581" s="552">
        <f>'Information Input'!$H$35</f>
        <v>43555</v>
      </c>
      <c r="CJ1581" s="551" t="str">
        <f>'Information Input'!$J$22</f>
        <v>Quarterly</v>
      </c>
      <c r="CK1581" s="552">
        <f>'Information Input'!$H$30</f>
        <v>43555</v>
      </c>
      <c r="CL1581" s="551">
        <f>'Information Input'!$J$18</f>
        <v>2019</v>
      </c>
      <c r="CM1581" s="551" t="s">
        <v>104</v>
      </c>
      <c r="CN1581" s="1014" t="s">
        <v>105</v>
      </c>
      <c r="CO1581" s="542" t="s">
        <v>103</v>
      </c>
      <c r="CP1581" s="542" t="s">
        <v>671</v>
      </c>
      <c r="CQ1581" s="551">
        <v>20</v>
      </c>
      <c r="CR1581" s="542" t="s">
        <v>162</v>
      </c>
      <c r="CS1581" s="542" t="s">
        <v>235</v>
      </c>
      <c r="CT1581" s="1015">
        <f>'Report 1'!$AJ$18</f>
        <v>0</v>
      </c>
      <c r="CU1581" s="1016">
        <f>SUMIF('Report 4A'!$G$16:$G$95,$CQ1581,'Report 4A'!$AR$16:$AR$95)</f>
        <v>0</v>
      </c>
      <c r="CV1581" s="1017">
        <f t="shared" si="262"/>
        <v>0</v>
      </c>
    </row>
    <row r="1582" spans="2:100">
      <c r="B1582" s="535" t="s">
        <v>669</v>
      </c>
      <c r="C1582" s="536">
        <v>1</v>
      </c>
      <c r="D1582" s="537" t="str">
        <f>'Information Input'!$M$14</f>
        <v xml:space="preserve">      -      </v>
      </c>
      <c r="E1582" s="537" t="s">
        <v>137</v>
      </c>
      <c r="F1582" s="538">
        <f t="shared" si="269"/>
        <v>43647</v>
      </c>
      <c r="G1582" s="538">
        <f t="shared" si="270"/>
        <v>43738</v>
      </c>
      <c r="H1582" s="538">
        <f>'Information Input'!$H$35</f>
        <v>43555</v>
      </c>
      <c r="I1582" s="537" t="str">
        <f>'Information Input'!$J$22</f>
        <v>Quarterly</v>
      </c>
      <c r="J1582" s="538">
        <f>'Information Input'!$H$30</f>
        <v>43555</v>
      </c>
      <c r="K1582" s="537">
        <f>'Information Input'!$J$18</f>
        <v>2019</v>
      </c>
      <c r="L1582" s="579" t="s">
        <v>89</v>
      </c>
      <c r="M1582" s="540" t="s">
        <v>90</v>
      </c>
      <c r="N1582" s="541" t="s">
        <v>91</v>
      </c>
      <c r="O1582" s="542" t="s">
        <v>674</v>
      </c>
      <c r="P1582" s="537">
        <v>10</v>
      </c>
      <c r="Q1582" s="541" t="s">
        <v>150</v>
      </c>
      <c r="R1582" s="541" t="s">
        <v>239</v>
      </c>
      <c r="S1582" s="543">
        <f>'Report 1'!$E$18</f>
        <v>0</v>
      </c>
      <c r="T1582" s="544">
        <f>'Report 1'!$E$28</f>
        <v>0</v>
      </c>
      <c r="U1582" s="545">
        <f>'Report 1'!$E$114</f>
        <v>0</v>
      </c>
      <c r="AL1582" s="546" t="s">
        <v>669</v>
      </c>
      <c r="AM1582" s="547">
        <v>2</v>
      </c>
      <c r="AN1582" s="547" t="str">
        <f>'Information Input'!$M$14</f>
        <v xml:space="preserve">      -      </v>
      </c>
      <c r="AO1582" s="547" t="s">
        <v>137</v>
      </c>
      <c r="AP1582" s="538">
        <f t="shared" si="267"/>
        <v>43647</v>
      </c>
      <c r="AQ1582" s="538">
        <f t="shared" si="268"/>
        <v>43738</v>
      </c>
      <c r="AR1582" s="538">
        <f>'Information Input'!$H$35</f>
        <v>43555</v>
      </c>
      <c r="AS1582" s="547" t="str">
        <f>'Information Input'!$J$22</f>
        <v>Quarterly</v>
      </c>
      <c r="AT1582" s="538">
        <f>'Information Input'!$H$30</f>
        <v>43555</v>
      </c>
      <c r="AU1582" s="547">
        <f>'Information Input'!$J$18</f>
        <v>2019</v>
      </c>
      <c r="AV1582" s="547" t="s">
        <v>91</v>
      </c>
      <c r="AW1582" s="547" t="s">
        <v>240</v>
      </c>
      <c r="AX1582" s="547" t="s">
        <v>240</v>
      </c>
      <c r="AY1582" s="548" t="s">
        <v>671</v>
      </c>
      <c r="AZ1582" s="547">
        <v>27</v>
      </c>
      <c r="BA1582" s="549" t="s">
        <v>169</v>
      </c>
      <c r="BB1582" s="543" t="s">
        <v>235</v>
      </c>
      <c r="BC1582" s="550">
        <f>'Report 2'!$V349</f>
        <v>0</v>
      </c>
      <c r="BD1582" s="550">
        <f>'Report 2'!$W349</f>
        <v>0</v>
      </c>
      <c r="BE1582" s="550">
        <f>'Report 2'!$X349</f>
        <v>0</v>
      </c>
      <c r="BF1582" s="550">
        <f>'Report 2'!$Y349</f>
        <v>0</v>
      </c>
      <c r="BG1582" s="550">
        <f>'Report 2'!$Z349</f>
        <v>0</v>
      </c>
      <c r="BH1582" s="550">
        <f>'Report 2'!$AA349</f>
        <v>0</v>
      </c>
      <c r="BI1582" s="550">
        <f>'Report 2'!$AB349</f>
        <v>0</v>
      </c>
      <c r="CC1582" s="542" t="s">
        <v>669</v>
      </c>
      <c r="CD1582" s="1014" t="s">
        <v>672</v>
      </c>
      <c r="CE1582" s="1014" t="str">
        <f>'Information Input'!$M$14</f>
        <v xml:space="preserve">      -      </v>
      </c>
      <c r="CF1582" s="551" t="s">
        <v>138</v>
      </c>
      <c r="CG1582" s="552">
        <f t="shared" si="259"/>
        <v>43739</v>
      </c>
      <c r="CH1582" s="552">
        <f t="shared" si="260"/>
        <v>43830</v>
      </c>
      <c r="CI1582" s="552">
        <f>'Information Input'!$H$35</f>
        <v>43555</v>
      </c>
      <c r="CJ1582" s="551" t="str">
        <f>'Information Input'!$J$22</f>
        <v>Quarterly</v>
      </c>
      <c r="CK1582" s="552">
        <f>'Information Input'!$H$30</f>
        <v>43555</v>
      </c>
      <c r="CL1582" s="551">
        <f>'Information Input'!$J$18</f>
        <v>2019</v>
      </c>
      <c r="CM1582" s="551" t="s">
        <v>104</v>
      </c>
      <c r="CN1582" s="1014" t="s">
        <v>105</v>
      </c>
      <c r="CO1582" s="542" t="s">
        <v>103</v>
      </c>
      <c r="CP1582" s="542" t="s">
        <v>671</v>
      </c>
      <c r="CQ1582" s="551">
        <v>21</v>
      </c>
      <c r="CR1582" s="542" t="s">
        <v>163</v>
      </c>
      <c r="CS1582" s="542" t="s">
        <v>235</v>
      </c>
      <c r="CT1582" s="1015">
        <f>'Report 1'!$AJ$18</f>
        <v>0</v>
      </c>
      <c r="CU1582" s="1016">
        <f>SUMIF('Report 4A'!$G$16:$G$95,$CQ1582,'Report 4A'!$AR$16:$AR$95)</f>
        <v>0</v>
      </c>
      <c r="CV1582" s="1017">
        <f t="shared" si="262"/>
        <v>0</v>
      </c>
    </row>
    <row r="1583" spans="2:100">
      <c r="B1583" s="535" t="s">
        <v>669</v>
      </c>
      <c r="C1583" s="536">
        <v>1</v>
      </c>
      <c r="D1583" s="537" t="str">
        <f>'Information Input'!$M$14</f>
        <v xml:space="preserve">      -      </v>
      </c>
      <c r="E1583" s="537" t="s">
        <v>137</v>
      </c>
      <c r="F1583" s="538">
        <f t="shared" si="269"/>
        <v>43647</v>
      </c>
      <c r="G1583" s="538">
        <f t="shared" si="270"/>
        <v>43738</v>
      </c>
      <c r="H1583" s="538">
        <f>'Information Input'!$H$35</f>
        <v>43555</v>
      </c>
      <c r="I1583" s="537" t="str">
        <f>'Information Input'!$J$22</f>
        <v>Quarterly</v>
      </c>
      <c r="J1583" s="538">
        <f>'Information Input'!$H$30</f>
        <v>43555</v>
      </c>
      <c r="K1583" s="537">
        <f>'Information Input'!$J$18</f>
        <v>2019</v>
      </c>
      <c r="L1583" s="579" t="s">
        <v>89</v>
      </c>
      <c r="M1583" s="540" t="s">
        <v>90</v>
      </c>
      <c r="N1583" s="541" t="s">
        <v>91</v>
      </c>
      <c r="O1583" s="542" t="s">
        <v>671</v>
      </c>
      <c r="P1583" s="537">
        <v>11</v>
      </c>
      <c r="Q1583" s="541" t="s">
        <v>153</v>
      </c>
      <c r="R1583" s="541" t="s">
        <v>231</v>
      </c>
      <c r="S1583" s="543">
        <f>'Report 1'!$E$18</f>
        <v>0</v>
      </c>
      <c r="T1583" s="544">
        <f>'Report 1'!$E$31</f>
        <v>0</v>
      </c>
      <c r="U1583" s="545">
        <f>'Report 1'!$E$117</f>
        <v>0</v>
      </c>
      <c r="AL1583" s="546" t="s">
        <v>669</v>
      </c>
      <c r="AM1583" s="547">
        <v>2</v>
      </c>
      <c r="AN1583" s="547" t="str">
        <f>'Information Input'!$M$14</f>
        <v xml:space="preserve">      -      </v>
      </c>
      <c r="AO1583" s="547" t="s">
        <v>137</v>
      </c>
      <c r="AP1583" s="538">
        <f t="shared" si="267"/>
        <v>43647</v>
      </c>
      <c r="AQ1583" s="538">
        <f t="shared" si="268"/>
        <v>43738</v>
      </c>
      <c r="AR1583" s="538">
        <f>'Information Input'!$H$35</f>
        <v>43555</v>
      </c>
      <c r="AS1583" s="547" t="str">
        <f>'Information Input'!$J$22</f>
        <v>Quarterly</v>
      </c>
      <c r="AT1583" s="538">
        <f>'Information Input'!$H$30</f>
        <v>43555</v>
      </c>
      <c r="AU1583" s="547">
        <f>'Information Input'!$J$18</f>
        <v>2019</v>
      </c>
      <c r="AV1583" s="547" t="s">
        <v>91</v>
      </c>
      <c r="AW1583" s="547" t="s">
        <v>240</v>
      </c>
      <c r="AX1583" s="547" t="s">
        <v>240</v>
      </c>
      <c r="AY1583" s="548" t="s">
        <v>671</v>
      </c>
      <c r="AZ1583" s="547">
        <v>28</v>
      </c>
      <c r="BA1583" s="549" t="s">
        <v>170</v>
      </c>
      <c r="BB1583" s="543" t="s">
        <v>235</v>
      </c>
      <c r="BC1583" s="550">
        <f>'Report 2'!$V350</f>
        <v>0</v>
      </c>
      <c r="BD1583" s="550">
        <f>'Report 2'!$W350</f>
        <v>0</v>
      </c>
      <c r="BE1583" s="550">
        <f>'Report 2'!$X350</f>
        <v>0</v>
      </c>
      <c r="BF1583" s="550">
        <f>'Report 2'!$Y350</f>
        <v>0</v>
      </c>
      <c r="BG1583" s="550">
        <f>'Report 2'!$Z350</f>
        <v>0</v>
      </c>
      <c r="BH1583" s="550">
        <f>'Report 2'!$AA350</f>
        <v>0</v>
      </c>
      <c r="BI1583" s="550">
        <f>'Report 2'!$AB350</f>
        <v>0</v>
      </c>
      <c r="CC1583" s="542" t="s">
        <v>669</v>
      </c>
      <c r="CD1583" s="1014" t="s">
        <v>672</v>
      </c>
      <c r="CE1583" s="1014" t="str">
        <f>'Information Input'!$M$14</f>
        <v xml:space="preserve">      -      </v>
      </c>
      <c r="CF1583" s="551" t="s">
        <v>138</v>
      </c>
      <c r="CG1583" s="552">
        <f t="shared" si="259"/>
        <v>43739</v>
      </c>
      <c r="CH1583" s="552">
        <f t="shared" si="260"/>
        <v>43830</v>
      </c>
      <c r="CI1583" s="552">
        <f>'Information Input'!$H$35</f>
        <v>43555</v>
      </c>
      <c r="CJ1583" s="551" t="str">
        <f>'Information Input'!$J$22</f>
        <v>Quarterly</v>
      </c>
      <c r="CK1583" s="552">
        <f>'Information Input'!$H$30</f>
        <v>43555</v>
      </c>
      <c r="CL1583" s="551">
        <f>'Information Input'!$J$18</f>
        <v>2019</v>
      </c>
      <c r="CM1583" s="551" t="s">
        <v>104</v>
      </c>
      <c r="CN1583" s="1014" t="s">
        <v>105</v>
      </c>
      <c r="CO1583" s="542" t="s">
        <v>103</v>
      </c>
      <c r="CP1583" s="542" t="s">
        <v>671</v>
      </c>
      <c r="CQ1583" s="551">
        <v>22</v>
      </c>
      <c r="CR1583" s="542" t="s">
        <v>164</v>
      </c>
      <c r="CS1583" s="542" t="s">
        <v>236</v>
      </c>
      <c r="CT1583" s="1015">
        <f>'Report 1'!$AJ$18</f>
        <v>0</v>
      </c>
      <c r="CU1583" s="1016">
        <f>SUMIF('Report 4A'!$G$16:$G$95,$CQ1583,'Report 4A'!$AR$16:$AR$95)</f>
        <v>0</v>
      </c>
      <c r="CV1583" s="1017">
        <f t="shared" si="262"/>
        <v>0</v>
      </c>
    </row>
    <row r="1584" spans="2:100">
      <c r="B1584" s="535" t="s">
        <v>669</v>
      </c>
      <c r="C1584" s="536">
        <v>1</v>
      </c>
      <c r="D1584" s="537" t="str">
        <f>'Information Input'!$M$14</f>
        <v xml:space="preserve">      -      </v>
      </c>
      <c r="E1584" s="537" t="s">
        <v>137</v>
      </c>
      <c r="F1584" s="538">
        <f t="shared" si="269"/>
        <v>43647</v>
      </c>
      <c r="G1584" s="538">
        <f t="shared" si="270"/>
        <v>43738</v>
      </c>
      <c r="H1584" s="538">
        <f>'Information Input'!$H$35</f>
        <v>43555</v>
      </c>
      <c r="I1584" s="537" t="str">
        <f>'Information Input'!$J$22</f>
        <v>Quarterly</v>
      </c>
      <c r="J1584" s="538">
        <f>'Information Input'!$H$30</f>
        <v>43555</v>
      </c>
      <c r="K1584" s="537">
        <f>'Information Input'!$J$18</f>
        <v>2019</v>
      </c>
      <c r="L1584" s="579" t="s">
        <v>89</v>
      </c>
      <c r="M1584" s="540" t="s">
        <v>90</v>
      </c>
      <c r="N1584" s="541" t="s">
        <v>91</v>
      </c>
      <c r="O1584" s="542" t="s">
        <v>671</v>
      </c>
      <c r="P1584" s="537">
        <v>12</v>
      </c>
      <c r="Q1584" s="541" t="s">
        <v>154</v>
      </c>
      <c r="R1584" s="541" t="s">
        <v>231</v>
      </c>
      <c r="S1584" s="543">
        <f>'Report 1'!$E$18</f>
        <v>0</v>
      </c>
      <c r="T1584" s="544">
        <f>'Report 1'!$E$32</f>
        <v>0</v>
      </c>
      <c r="U1584" s="545">
        <f>'Report 1'!$E$118</f>
        <v>0</v>
      </c>
      <c r="AL1584" s="546" t="s">
        <v>669</v>
      </c>
      <c r="AM1584" s="547">
        <v>2</v>
      </c>
      <c r="AN1584" s="547" t="str">
        <f>'Information Input'!$M$14</f>
        <v xml:space="preserve">      -      </v>
      </c>
      <c r="AO1584" s="547" t="s">
        <v>137</v>
      </c>
      <c r="AP1584" s="538">
        <f t="shared" si="267"/>
        <v>43647</v>
      </c>
      <c r="AQ1584" s="538">
        <f t="shared" si="268"/>
        <v>43738</v>
      </c>
      <c r="AR1584" s="538">
        <f>'Information Input'!$H$35</f>
        <v>43555</v>
      </c>
      <c r="AS1584" s="547" t="str">
        <f>'Information Input'!$J$22</f>
        <v>Quarterly</v>
      </c>
      <c r="AT1584" s="538">
        <f>'Information Input'!$H$30</f>
        <v>43555</v>
      </c>
      <c r="AU1584" s="547">
        <f>'Information Input'!$J$18</f>
        <v>2019</v>
      </c>
      <c r="AV1584" s="547" t="s">
        <v>91</v>
      </c>
      <c r="AW1584" s="547" t="s">
        <v>240</v>
      </c>
      <c r="AX1584" s="547" t="s">
        <v>240</v>
      </c>
      <c r="AY1584" s="548" t="s">
        <v>671</v>
      </c>
      <c r="AZ1584" s="547">
        <v>29</v>
      </c>
      <c r="BA1584" s="549" t="s">
        <v>171</v>
      </c>
      <c r="BB1584" s="543" t="s">
        <v>238</v>
      </c>
      <c r="BC1584" s="550">
        <f>'Report 2'!$V351</f>
        <v>0</v>
      </c>
      <c r="BD1584" s="550">
        <f>'Report 2'!$W351</f>
        <v>0</v>
      </c>
      <c r="BE1584" s="550">
        <f>'Report 2'!$X351</f>
        <v>0</v>
      </c>
      <c r="BF1584" s="550">
        <f>'Report 2'!$Y351</f>
        <v>0</v>
      </c>
      <c r="BG1584" s="550">
        <f>'Report 2'!$Z351</f>
        <v>0</v>
      </c>
      <c r="BH1584" s="550">
        <f>'Report 2'!$AA351</f>
        <v>0</v>
      </c>
      <c r="BI1584" s="550">
        <f>'Report 2'!$AB351</f>
        <v>0</v>
      </c>
      <c r="CC1584" s="542" t="s">
        <v>669</v>
      </c>
      <c r="CD1584" s="1014" t="s">
        <v>672</v>
      </c>
      <c r="CE1584" s="1014" t="str">
        <f>'Information Input'!$M$14</f>
        <v xml:space="preserve">      -      </v>
      </c>
      <c r="CF1584" s="551" t="s">
        <v>138</v>
      </c>
      <c r="CG1584" s="552">
        <f t="shared" si="259"/>
        <v>43739</v>
      </c>
      <c r="CH1584" s="552">
        <f t="shared" si="260"/>
        <v>43830</v>
      </c>
      <c r="CI1584" s="552">
        <f>'Information Input'!$H$35</f>
        <v>43555</v>
      </c>
      <c r="CJ1584" s="551" t="str">
        <f>'Information Input'!$J$22</f>
        <v>Quarterly</v>
      </c>
      <c r="CK1584" s="552">
        <f>'Information Input'!$H$30</f>
        <v>43555</v>
      </c>
      <c r="CL1584" s="551">
        <f>'Information Input'!$J$18</f>
        <v>2019</v>
      </c>
      <c r="CM1584" s="551" t="s">
        <v>104</v>
      </c>
      <c r="CN1584" s="1014" t="s">
        <v>105</v>
      </c>
      <c r="CO1584" s="542" t="s">
        <v>103</v>
      </c>
      <c r="CP1584" s="542" t="s">
        <v>671</v>
      </c>
      <c r="CQ1584" s="551">
        <v>23</v>
      </c>
      <c r="CR1584" s="542" t="s">
        <v>165</v>
      </c>
      <c r="CS1584" s="542" t="s">
        <v>236</v>
      </c>
      <c r="CT1584" s="1015">
        <f>'Report 1'!$AJ$18</f>
        <v>0</v>
      </c>
      <c r="CU1584" s="1016">
        <f>SUMIF('Report 4A'!$G$16:$G$95,$CQ1584,'Report 4A'!$AR$16:$AR$95)</f>
        <v>0</v>
      </c>
      <c r="CV1584" s="1017">
        <f t="shared" si="262"/>
        <v>0</v>
      </c>
    </row>
    <row r="1585" spans="2:100">
      <c r="B1585" s="535" t="s">
        <v>669</v>
      </c>
      <c r="C1585" s="536">
        <v>1</v>
      </c>
      <c r="D1585" s="537" t="str">
        <f>'Information Input'!$M$14</f>
        <v xml:space="preserve">      -      </v>
      </c>
      <c r="E1585" s="537" t="s">
        <v>137</v>
      </c>
      <c r="F1585" s="538">
        <f t="shared" si="269"/>
        <v>43647</v>
      </c>
      <c r="G1585" s="538">
        <f t="shared" si="270"/>
        <v>43738</v>
      </c>
      <c r="H1585" s="538">
        <f>'Information Input'!$H$35</f>
        <v>43555</v>
      </c>
      <c r="I1585" s="537" t="str">
        <f>'Information Input'!$J$22</f>
        <v>Quarterly</v>
      </c>
      <c r="J1585" s="538">
        <f>'Information Input'!$H$30</f>
        <v>43555</v>
      </c>
      <c r="K1585" s="537">
        <f>'Information Input'!$J$18</f>
        <v>2019</v>
      </c>
      <c r="L1585" s="579" t="s">
        <v>89</v>
      </c>
      <c r="M1585" s="540" t="s">
        <v>90</v>
      </c>
      <c r="N1585" s="541" t="s">
        <v>91</v>
      </c>
      <c r="O1585" s="542" t="s">
        <v>671</v>
      </c>
      <c r="P1585" s="537">
        <v>13</v>
      </c>
      <c r="Q1585" s="541" t="s">
        <v>155</v>
      </c>
      <c r="R1585" s="541" t="s">
        <v>232</v>
      </c>
      <c r="S1585" s="543">
        <f>'Report 1'!$E$18</f>
        <v>0</v>
      </c>
      <c r="T1585" s="544">
        <f>'Report 1'!$E$33</f>
        <v>0</v>
      </c>
      <c r="U1585" s="545">
        <f>'Report 1'!$E$119</f>
        <v>0</v>
      </c>
      <c r="AL1585" s="546" t="s">
        <v>669</v>
      </c>
      <c r="AM1585" s="547">
        <v>2</v>
      </c>
      <c r="AN1585" s="547" t="str">
        <f>'Information Input'!$M$14</f>
        <v xml:space="preserve">      -      </v>
      </c>
      <c r="AO1585" s="547" t="s">
        <v>137</v>
      </c>
      <c r="AP1585" s="538">
        <f t="shared" si="267"/>
        <v>43647</v>
      </c>
      <c r="AQ1585" s="538">
        <f t="shared" si="268"/>
        <v>43738</v>
      </c>
      <c r="AR1585" s="538">
        <f>'Information Input'!$H$35</f>
        <v>43555</v>
      </c>
      <c r="AS1585" s="547" t="str">
        <f>'Information Input'!$J$22</f>
        <v>Quarterly</v>
      </c>
      <c r="AT1585" s="538">
        <f>'Information Input'!$H$30</f>
        <v>43555</v>
      </c>
      <c r="AU1585" s="547">
        <f>'Information Input'!$J$18</f>
        <v>2019</v>
      </c>
      <c r="AV1585" s="547" t="s">
        <v>91</v>
      </c>
      <c r="AW1585" s="547" t="s">
        <v>240</v>
      </c>
      <c r="AX1585" s="547" t="s">
        <v>240</v>
      </c>
      <c r="AY1585" s="548" t="s">
        <v>671</v>
      </c>
      <c r="AZ1585" s="547">
        <v>30</v>
      </c>
      <c r="BA1585" s="549" t="s">
        <v>172</v>
      </c>
      <c r="BB1585" s="543" t="s">
        <v>238</v>
      </c>
      <c r="BC1585" s="550">
        <f>'Report 2'!$V352</f>
        <v>0</v>
      </c>
      <c r="BD1585" s="550">
        <f>'Report 2'!$W352</f>
        <v>0</v>
      </c>
      <c r="BE1585" s="550">
        <f>'Report 2'!$X352</f>
        <v>0</v>
      </c>
      <c r="BF1585" s="550">
        <f>'Report 2'!$Y352</f>
        <v>0</v>
      </c>
      <c r="BG1585" s="550">
        <f>'Report 2'!$Z352</f>
        <v>0</v>
      </c>
      <c r="BH1585" s="550">
        <f>'Report 2'!$AA352</f>
        <v>0</v>
      </c>
      <c r="BI1585" s="550">
        <f>'Report 2'!$AB352</f>
        <v>0</v>
      </c>
      <c r="CC1585" s="542" t="s">
        <v>669</v>
      </c>
      <c r="CD1585" s="1014" t="s">
        <v>672</v>
      </c>
      <c r="CE1585" s="1014" t="str">
        <f>'Information Input'!$M$14</f>
        <v xml:space="preserve">      -      </v>
      </c>
      <c r="CF1585" s="551" t="s">
        <v>138</v>
      </c>
      <c r="CG1585" s="552">
        <f t="shared" si="259"/>
        <v>43739</v>
      </c>
      <c r="CH1585" s="552">
        <f t="shared" si="260"/>
        <v>43830</v>
      </c>
      <c r="CI1585" s="552">
        <f>'Information Input'!$H$35</f>
        <v>43555</v>
      </c>
      <c r="CJ1585" s="551" t="str">
        <f>'Information Input'!$J$22</f>
        <v>Quarterly</v>
      </c>
      <c r="CK1585" s="552">
        <f>'Information Input'!$H$30</f>
        <v>43555</v>
      </c>
      <c r="CL1585" s="551">
        <f>'Information Input'!$J$18</f>
        <v>2019</v>
      </c>
      <c r="CM1585" s="551" t="s">
        <v>104</v>
      </c>
      <c r="CN1585" s="1014" t="s">
        <v>105</v>
      </c>
      <c r="CO1585" s="542" t="s">
        <v>103</v>
      </c>
      <c r="CP1585" s="542" t="s">
        <v>671</v>
      </c>
      <c r="CQ1585" s="551">
        <v>24</v>
      </c>
      <c r="CR1585" s="542" t="s">
        <v>166</v>
      </c>
      <c r="CS1585" s="542" t="s">
        <v>233</v>
      </c>
      <c r="CT1585" s="1015">
        <f>'Report 1'!$AJ$18</f>
        <v>0</v>
      </c>
      <c r="CU1585" s="1016">
        <f>SUMIF('Report 4A'!$G$16:$G$95,$CQ1585,'Report 4A'!$AR$16:$AR$95)</f>
        <v>0</v>
      </c>
      <c r="CV1585" s="1017">
        <f t="shared" si="262"/>
        <v>0</v>
      </c>
    </row>
    <row r="1586" spans="2:100">
      <c r="B1586" s="535" t="s">
        <v>669</v>
      </c>
      <c r="C1586" s="536">
        <v>1</v>
      </c>
      <c r="D1586" s="537" t="str">
        <f>'Information Input'!$M$14</f>
        <v xml:space="preserve">      -      </v>
      </c>
      <c r="E1586" s="537" t="s">
        <v>137</v>
      </c>
      <c r="F1586" s="538">
        <f t="shared" si="269"/>
        <v>43647</v>
      </c>
      <c r="G1586" s="538">
        <f t="shared" si="270"/>
        <v>43738</v>
      </c>
      <c r="H1586" s="538">
        <f>'Information Input'!$H$35</f>
        <v>43555</v>
      </c>
      <c r="I1586" s="537" t="str">
        <f>'Information Input'!$J$22</f>
        <v>Quarterly</v>
      </c>
      <c r="J1586" s="538">
        <f>'Information Input'!$H$30</f>
        <v>43555</v>
      </c>
      <c r="K1586" s="537">
        <f>'Information Input'!$J$18</f>
        <v>2019</v>
      </c>
      <c r="L1586" s="579" t="s">
        <v>89</v>
      </c>
      <c r="M1586" s="540" t="s">
        <v>90</v>
      </c>
      <c r="N1586" s="541" t="s">
        <v>91</v>
      </c>
      <c r="O1586" s="542" t="s">
        <v>671</v>
      </c>
      <c r="P1586" s="537">
        <v>14</v>
      </c>
      <c r="Q1586" s="541" t="s">
        <v>156</v>
      </c>
      <c r="R1586" s="541" t="s">
        <v>233</v>
      </c>
      <c r="S1586" s="543">
        <f>'Report 1'!$E$18</f>
        <v>0</v>
      </c>
      <c r="T1586" s="544">
        <f>'Report 1'!$E$34</f>
        <v>0</v>
      </c>
      <c r="U1586" s="545">
        <f>'Report 1'!$E$120</f>
        <v>0</v>
      </c>
      <c r="AL1586" s="546" t="s">
        <v>669</v>
      </c>
      <c r="AM1586" s="547">
        <v>2</v>
      </c>
      <c r="AN1586" s="547" t="str">
        <f>'Information Input'!$M$14</f>
        <v xml:space="preserve">      -      </v>
      </c>
      <c r="AO1586" s="547" t="s">
        <v>137</v>
      </c>
      <c r="AP1586" s="538">
        <f t="shared" si="267"/>
        <v>43647</v>
      </c>
      <c r="AQ1586" s="538">
        <f t="shared" si="268"/>
        <v>43738</v>
      </c>
      <c r="AR1586" s="538">
        <f>'Information Input'!$H$35</f>
        <v>43555</v>
      </c>
      <c r="AS1586" s="547" t="str">
        <f>'Information Input'!$J$22</f>
        <v>Quarterly</v>
      </c>
      <c r="AT1586" s="538">
        <f>'Information Input'!$H$30</f>
        <v>43555</v>
      </c>
      <c r="AU1586" s="547">
        <f>'Information Input'!$J$18</f>
        <v>2019</v>
      </c>
      <c r="AV1586" s="547" t="s">
        <v>91</v>
      </c>
      <c r="AW1586" s="547" t="s">
        <v>240</v>
      </c>
      <c r="AX1586" s="547" t="s">
        <v>240</v>
      </c>
      <c r="AY1586" s="548" t="s">
        <v>671</v>
      </c>
      <c r="AZ1586" s="547">
        <v>31</v>
      </c>
      <c r="BA1586" s="549" t="s">
        <v>173</v>
      </c>
      <c r="BB1586" s="543" t="s">
        <v>233</v>
      </c>
      <c r="BC1586" s="550">
        <f>'Report 2'!$V353</f>
        <v>0</v>
      </c>
      <c r="BD1586" s="550">
        <f>'Report 2'!$W353</f>
        <v>0</v>
      </c>
      <c r="BE1586" s="550">
        <f>'Report 2'!$X353</f>
        <v>0</v>
      </c>
      <c r="BF1586" s="550">
        <f>'Report 2'!$Y353</f>
        <v>0</v>
      </c>
      <c r="BG1586" s="550">
        <f>'Report 2'!$Z353</f>
        <v>0</v>
      </c>
      <c r="BH1586" s="550">
        <f>'Report 2'!$AA353</f>
        <v>0</v>
      </c>
      <c r="BI1586" s="550">
        <f>'Report 2'!$AB353</f>
        <v>0</v>
      </c>
      <c r="CC1586" s="542" t="s">
        <v>669</v>
      </c>
      <c r="CD1586" s="1014" t="s">
        <v>672</v>
      </c>
      <c r="CE1586" s="1014" t="str">
        <f>'Information Input'!$M$14</f>
        <v xml:space="preserve">      -      </v>
      </c>
      <c r="CF1586" s="551" t="s">
        <v>138</v>
      </c>
      <c r="CG1586" s="552">
        <f t="shared" si="259"/>
        <v>43739</v>
      </c>
      <c r="CH1586" s="552">
        <f t="shared" si="260"/>
        <v>43830</v>
      </c>
      <c r="CI1586" s="552">
        <f>'Information Input'!$H$35</f>
        <v>43555</v>
      </c>
      <c r="CJ1586" s="551" t="str">
        <f>'Information Input'!$J$22</f>
        <v>Quarterly</v>
      </c>
      <c r="CK1586" s="552">
        <f>'Information Input'!$H$30</f>
        <v>43555</v>
      </c>
      <c r="CL1586" s="551">
        <f>'Information Input'!$J$18</f>
        <v>2019</v>
      </c>
      <c r="CM1586" s="551" t="s">
        <v>104</v>
      </c>
      <c r="CN1586" s="1014" t="s">
        <v>105</v>
      </c>
      <c r="CO1586" s="542" t="s">
        <v>103</v>
      </c>
      <c r="CP1586" s="542" t="s">
        <v>671</v>
      </c>
      <c r="CQ1586" s="551">
        <v>25</v>
      </c>
      <c r="CR1586" s="542" t="s">
        <v>167</v>
      </c>
      <c r="CS1586" s="542" t="s">
        <v>233</v>
      </c>
      <c r="CT1586" s="1015">
        <f>'Report 1'!$AJ$18</f>
        <v>0</v>
      </c>
      <c r="CU1586" s="1016">
        <f>SUMIF('Report 4A'!$G$16:$G$95,$CQ1586,'Report 4A'!$AR$16:$AR$95)</f>
        <v>0</v>
      </c>
      <c r="CV1586" s="1017">
        <f t="shared" si="262"/>
        <v>0</v>
      </c>
    </row>
    <row r="1587" spans="2:100">
      <c r="B1587" s="535" t="s">
        <v>669</v>
      </c>
      <c r="C1587" s="536">
        <v>1</v>
      </c>
      <c r="D1587" s="537" t="str">
        <f>'Information Input'!$M$14</f>
        <v xml:space="preserve">      -      </v>
      </c>
      <c r="E1587" s="537" t="s">
        <v>137</v>
      </c>
      <c r="F1587" s="538">
        <f t="shared" si="269"/>
        <v>43647</v>
      </c>
      <c r="G1587" s="538">
        <f t="shared" si="270"/>
        <v>43738</v>
      </c>
      <c r="H1587" s="538">
        <f>'Information Input'!$H$35</f>
        <v>43555</v>
      </c>
      <c r="I1587" s="537" t="str">
        <f>'Information Input'!$J$22</f>
        <v>Quarterly</v>
      </c>
      <c r="J1587" s="538">
        <f>'Information Input'!$H$30</f>
        <v>43555</v>
      </c>
      <c r="K1587" s="537">
        <f>'Information Input'!$J$18</f>
        <v>2019</v>
      </c>
      <c r="L1587" s="579" t="s">
        <v>89</v>
      </c>
      <c r="M1587" s="540" t="s">
        <v>90</v>
      </c>
      <c r="N1587" s="541" t="s">
        <v>91</v>
      </c>
      <c r="O1587" s="542" t="s">
        <v>671</v>
      </c>
      <c r="P1587" s="537">
        <v>15</v>
      </c>
      <c r="Q1587" s="541" t="s">
        <v>157</v>
      </c>
      <c r="R1587" s="541" t="s">
        <v>234</v>
      </c>
      <c r="S1587" s="543">
        <f>'Report 1'!$E$18</f>
        <v>0</v>
      </c>
      <c r="T1587" s="544">
        <f>'Report 1'!$E$35</f>
        <v>0</v>
      </c>
      <c r="U1587" s="545">
        <f>'Report 1'!$E$121</f>
        <v>0</v>
      </c>
      <c r="AL1587" s="546" t="s">
        <v>669</v>
      </c>
      <c r="AM1587" s="547">
        <v>2</v>
      </c>
      <c r="AN1587" s="547" t="str">
        <f>'Information Input'!$M$14</f>
        <v xml:space="preserve">      -      </v>
      </c>
      <c r="AO1587" s="547" t="s">
        <v>137</v>
      </c>
      <c r="AP1587" s="538">
        <f t="shared" si="267"/>
        <v>43647</v>
      </c>
      <c r="AQ1587" s="538">
        <f t="shared" si="268"/>
        <v>43738</v>
      </c>
      <c r="AR1587" s="538">
        <f>'Information Input'!$H$35</f>
        <v>43555</v>
      </c>
      <c r="AS1587" s="547" t="str">
        <f>'Information Input'!$J$22</f>
        <v>Quarterly</v>
      </c>
      <c r="AT1587" s="538">
        <f>'Information Input'!$H$30</f>
        <v>43555</v>
      </c>
      <c r="AU1587" s="547">
        <f>'Information Input'!$J$18</f>
        <v>2019</v>
      </c>
      <c r="AV1587" s="547" t="s">
        <v>91</v>
      </c>
      <c r="AW1587" s="547" t="s">
        <v>240</v>
      </c>
      <c r="AX1587" s="547" t="s">
        <v>240</v>
      </c>
      <c r="AY1587" s="548" t="s">
        <v>671</v>
      </c>
      <c r="AZ1587" s="547">
        <v>32</v>
      </c>
      <c r="BA1587" s="549" t="s">
        <v>174</v>
      </c>
      <c r="BB1587" s="543" t="s">
        <v>238</v>
      </c>
      <c r="BC1587" s="550">
        <f>'Report 2'!$V354</f>
        <v>0</v>
      </c>
      <c r="BD1587" s="550">
        <f>'Report 2'!$W354</f>
        <v>0</v>
      </c>
      <c r="BE1587" s="550">
        <f>'Report 2'!$X354</f>
        <v>0</v>
      </c>
      <c r="BF1587" s="550">
        <f>'Report 2'!$Y354</f>
        <v>0</v>
      </c>
      <c r="BG1587" s="550">
        <f>'Report 2'!$Z354</f>
        <v>0</v>
      </c>
      <c r="BH1587" s="550">
        <f>'Report 2'!$AA354</f>
        <v>0</v>
      </c>
      <c r="BI1587" s="550">
        <f>'Report 2'!$AB354</f>
        <v>0</v>
      </c>
      <c r="CC1587" s="542" t="s">
        <v>669</v>
      </c>
      <c r="CD1587" s="1014" t="s">
        <v>672</v>
      </c>
      <c r="CE1587" s="1014" t="str">
        <f>'Information Input'!$M$14</f>
        <v xml:space="preserve">      -      </v>
      </c>
      <c r="CF1587" s="551" t="s">
        <v>138</v>
      </c>
      <c r="CG1587" s="552">
        <f t="shared" si="259"/>
        <v>43739</v>
      </c>
      <c r="CH1587" s="552">
        <f t="shared" si="260"/>
        <v>43830</v>
      </c>
      <c r="CI1587" s="552">
        <f>'Information Input'!$H$35</f>
        <v>43555</v>
      </c>
      <c r="CJ1587" s="551" t="str">
        <f>'Information Input'!$J$22</f>
        <v>Quarterly</v>
      </c>
      <c r="CK1587" s="552">
        <f>'Information Input'!$H$30</f>
        <v>43555</v>
      </c>
      <c r="CL1587" s="551">
        <f>'Information Input'!$J$18</f>
        <v>2019</v>
      </c>
      <c r="CM1587" s="551" t="s">
        <v>104</v>
      </c>
      <c r="CN1587" s="1014" t="s">
        <v>105</v>
      </c>
      <c r="CO1587" s="542" t="s">
        <v>103</v>
      </c>
      <c r="CP1587" s="542" t="s">
        <v>671</v>
      </c>
      <c r="CQ1587" s="551">
        <v>26</v>
      </c>
      <c r="CR1587" s="542" t="s">
        <v>168</v>
      </c>
      <c r="CS1587" s="542" t="s">
        <v>237</v>
      </c>
      <c r="CT1587" s="1015">
        <f>'Report 1'!$AJ$18</f>
        <v>0</v>
      </c>
      <c r="CU1587" s="1016">
        <f>SUMIF('Report 4A'!$G$16:$G$95,$CQ1587,'Report 4A'!$AR$16:$AR$95)</f>
        <v>0</v>
      </c>
      <c r="CV1587" s="1017">
        <f t="shared" si="262"/>
        <v>0</v>
      </c>
    </row>
    <row r="1588" spans="2:100">
      <c r="B1588" s="535" t="s">
        <v>669</v>
      </c>
      <c r="C1588" s="536">
        <v>1</v>
      </c>
      <c r="D1588" s="537" t="str">
        <f>'Information Input'!$M$14</f>
        <v xml:space="preserve">      -      </v>
      </c>
      <c r="E1588" s="537" t="s">
        <v>137</v>
      </c>
      <c r="F1588" s="538">
        <f t="shared" si="269"/>
        <v>43647</v>
      </c>
      <c r="G1588" s="538">
        <f t="shared" si="270"/>
        <v>43738</v>
      </c>
      <c r="H1588" s="538">
        <f>'Information Input'!$H$35</f>
        <v>43555</v>
      </c>
      <c r="I1588" s="537" t="str">
        <f>'Information Input'!$J$22</f>
        <v>Quarterly</v>
      </c>
      <c r="J1588" s="538">
        <f>'Information Input'!$H$30</f>
        <v>43555</v>
      </c>
      <c r="K1588" s="537">
        <f>'Information Input'!$J$18</f>
        <v>2019</v>
      </c>
      <c r="L1588" s="579" t="s">
        <v>89</v>
      </c>
      <c r="M1588" s="540" t="s">
        <v>90</v>
      </c>
      <c r="N1588" s="541" t="s">
        <v>91</v>
      </c>
      <c r="O1588" s="542" t="s">
        <v>671</v>
      </c>
      <c r="P1588" s="537">
        <v>16</v>
      </c>
      <c r="Q1588" s="541" t="s">
        <v>158</v>
      </c>
      <c r="R1588" s="541" t="s">
        <v>235</v>
      </c>
      <c r="S1588" s="543">
        <f>'Report 1'!$E$18</f>
        <v>0</v>
      </c>
      <c r="T1588" s="544">
        <f>'Report 1'!$E$36</f>
        <v>0</v>
      </c>
      <c r="U1588" s="545">
        <f>'Report 1'!$E$122</f>
        <v>0</v>
      </c>
      <c r="AL1588" s="546" t="s">
        <v>669</v>
      </c>
      <c r="AM1588" s="547">
        <v>2</v>
      </c>
      <c r="AN1588" s="547" t="str">
        <f>'Information Input'!$M$14</f>
        <v xml:space="preserve">      -      </v>
      </c>
      <c r="AO1588" s="547" t="s">
        <v>137</v>
      </c>
      <c r="AP1588" s="538">
        <f t="shared" si="267"/>
        <v>43647</v>
      </c>
      <c r="AQ1588" s="538">
        <f t="shared" si="268"/>
        <v>43738</v>
      </c>
      <c r="AR1588" s="538">
        <f>'Information Input'!$H$35</f>
        <v>43555</v>
      </c>
      <c r="AS1588" s="547" t="str">
        <f>'Information Input'!$J$22</f>
        <v>Quarterly</v>
      </c>
      <c r="AT1588" s="538">
        <f>'Information Input'!$H$30</f>
        <v>43555</v>
      </c>
      <c r="AU1588" s="547">
        <f>'Information Input'!$J$18</f>
        <v>2019</v>
      </c>
      <c r="AV1588" s="547" t="s">
        <v>91</v>
      </c>
      <c r="AW1588" s="547" t="s">
        <v>240</v>
      </c>
      <c r="AX1588" s="547" t="s">
        <v>240</v>
      </c>
      <c r="AY1588" s="548" t="s">
        <v>671</v>
      </c>
      <c r="AZ1588" s="547">
        <v>33</v>
      </c>
      <c r="BA1588" s="549" t="s">
        <v>175</v>
      </c>
      <c r="BB1588" s="543" t="s">
        <v>233</v>
      </c>
      <c r="BC1588" s="550">
        <f>'Report 2'!$V355</f>
        <v>0</v>
      </c>
      <c r="BD1588" s="550">
        <f>'Report 2'!$W355</f>
        <v>0</v>
      </c>
      <c r="BE1588" s="550">
        <f>'Report 2'!$X355</f>
        <v>0</v>
      </c>
      <c r="BF1588" s="550">
        <f>'Report 2'!$Y355</f>
        <v>0</v>
      </c>
      <c r="BG1588" s="550">
        <f>'Report 2'!$Z355</f>
        <v>0</v>
      </c>
      <c r="BH1588" s="550">
        <f>'Report 2'!$AA355</f>
        <v>0</v>
      </c>
      <c r="BI1588" s="550">
        <f>'Report 2'!$AB355</f>
        <v>0</v>
      </c>
      <c r="CC1588" s="542" t="s">
        <v>669</v>
      </c>
      <c r="CD1588" s="1014" t="s">
        <v>672</v>
      </c>
      <c r="CE1588" s="1014" t="str">
        <f>'Information Input'!$M$14</f>
        <v xml:space="preserve">      -      </v>
      </c>
      <c r="CF1588" s="551" t="s">
        <v>138</v>
      </c>
      <c r="CG1588" s="552">
        <f t="shared" ref="CG1588:CG1651" si="271">DATE(CL1588,10,1)</f>
        <v>43739</v>
      </c>
      <c r="CH1588" s="552">
        <f t="shared" ref="CH1588:CH1651" si="272">DATE(CL1588,12,31)</f>
        <v>43830</v>
      </c>
      <c r="CI1588" s="552">
        <f>'Information Input'!$H$35</f>
        <v>43555</v>
      </c>
      <c r="CJ1588" s="551" t="str">
        <f>'Information Input'!$J$22</f>
        <v>Quarterly</v>
      </c>
      <c r="CK1588" s="552">
        <f>'Information Input'!$H$30</f>
        <v>43555</v>
      </c>
      <c r="CL1588" s="551">
        <f>'Information Input'!$J$18</f>
        <v>2019</v>
      </c>
      <c r="CM1588" s="551" t="s">
        <v>104</v>
      </c>
      <c r="CN1588" s="1014" t="s">
        <v>105</v>
      </c>
      <c r="CO1588" s="542" t="s">
        <v>103</v>
      </c>
      <c r="CP1588" s="542" t="s">
        <v>671</v>
      </c>
      <c r="CQ1588" s="551">
        <v>27</v>
      </c>
      <c r="CR1588" s="542" t="s">
        <v>169</v>
      </c>
      <c r="CS1588" s="542" t="s">
        <v>235</v>
      </c>
      <c r="CT1588" s="1015">
        <f>'Report 1'!$AJ$18</f>
        <v>0</v>
      </c>
      <c r="CU1588" s="1016">
        <f>SUMIF('Report 4A'!$G$16:$G$95,$CQ1588,'Report 4A'!$AR$16:$AR$95)</f>
        <v>0</v>
      </c>
      <c r="CV1588" s="1017">
        <f t="shared" si="262"/>
        <v>0</v>
      </c>
    </row>
    <row r="1589" spans="2:100">
      <c r="B1589" s="535" t="s">
        <v>669</v>
      </c>
      <c r="C1589" s="536">
        <v>1</v>
      </c>
      <c r="D1589" s="537" t="str">
        <f>'Information Input'!$M$14</f>
        <v xml:space="preserve">      -      </v>
      </c>
      <c r="E1589" s="537" t="s">
        <v>137</v>
      </c>
      <c r="F1589" s="538">
        <f t="shared" si="269"/>
        <v>43647</v>
      </c>
      <c r="G1589" s="538">
        <f t="shared" si="270"/>
        <v>43738</v>
      </c>
      <c r="H1589" s="538">
        <f>'Information Input'!$H$35</f>
        <v>43555</v>
      </c>
      <c r="I1589" s="537" t="str">
        <f>'Information Input'!$J$22</f>
        <v>Quarterly</v>
      </c>
      <c r="J1589" s="538">
        <f>'Information Input'!$H$30</f>
        <v>43555</v>
      </c>
      <c r="K1589" s="537">
        <f>'Information Input'!$J$18</f>
        <v>2019</v>
      </c>
      <c r="L1589" s="579" t="s">
        <v>89</v>
      </c>
      <c r="M1589" s="540" t="s">
        <v>90</v>
      </c>
      <c r="N1589" s="541" t="s">
        <v>91</v>
      </c>
      <c r="O1589" s="542" t="s">
        <v>671</v>
      </c>
      <c r="P1589" s="537">
        <v>17</v>
      </c>
      <c r="Q1589" s="541" t="s">
        <v>159</v>
      </c>
      <c r="R1589" s="541" t="s">
        <v>235</v>
      </c>
      <c r="S1589" s="543">
        <f>'Report 1'!$E$18</f>
        <v>0</v>
      </c>
      <c r="T1589" s="544">
        <f>'Report 1'!$E$37</f>
        <v>0</v>
      </c>
      <c r="U1589" s="545">
        <f>'Report 1'!$E$123</f>
        <v>0</v>
      </c>
      <c r="AL1589" s="546" t="s">
        <v>669</v>
      </c>
      <c r="AM1589" s="547">
        <v>2</v>
      </c>
      <c r="AN1589" s="547" t="str">
        <f>'Information Input'!$M$14</f>
        <v xml:space="preserve">      -      </v>
      </c>
      <c r="AO1589" s="547" t="s">
        <v>137</v>
      </c>
      <c r="AP1589" s="538">
        <f t="shared" si="267"/>
        <v>43647</v>
      </c>
      <c r="AQ1589" s="538">
        <f t="shared" si="268"/>
        <v>43738</v>
      </c>
      <c r="AR1589" s="538">
        <f>'Information Input'!$H$35</f>
        <v>43555</v>
      </c>
      <c r="AS1589" s="547" t="str">
        <f>'Information Input'!$J$22</f>
        <v>Quarterly</v>
      </c>
      <c r="AT1589" s="538">
        <f>'Information Input'!$H$30</f>
        <v>43555</v>
      </c>
      <c r="AU1589" s="547">
        <f>'Information Input'!$J$18</f>
        <v>2019</v>
      </c>
      <c r="AV1589" s="547" t="s">
        <v>91</v>
      </c>
      <c r="AW1589" s="547" t="s">
        <v>240</v>
      </c>
      <c r="AX1589" s="547" t="s">
        <v>240</v>
      </c>
      <c r="AY1589" s="548" t="s">
        <v>671</v>
      </c>
      <c r="AZ1589" s="547">
        <v>34</v>
      </c>
      <c r="BA1589" s="549" t="s">
        <v>176</v>
      </c>
      <c r="BB1589" s="543" t="s">
        <v>238</v>
      </c>
      <c r="BC1589" s="550">
        <f>'Report 2'!$V356</f>
        <v>0</v>
      </c>
      <c r="BD1589" s="550">
        <f>'Report 2'!$W356</f>
        <v>0</v>
      </c>
      <c r="BE1589" s="550">
        <f>'Report 2'!$X356</f>
        <v>0</v>
      </c>
      <c r="BF1589" s="550">
        <f>'Report 2'!$Y356</f>
        <v>0</v>
      </c>
      <c r="BG1589" s="550">
        <f>'Report 2'!$Z356</f>
        <v>0</v>
      </c>
      <c r="BH1589" s="550">
        <f>'Report 2'!$AA356</f>
        <v>0</v>
      </c>
      <c r="BI1589" s="550">
        <f>'Report 2'!$AB356</f>
        <v>0</v>
      </c>
      <c r="CC1589" s="542" t="s">
        <v>669</v>
      </c>
      <c r="CD1589" s="1014" t="s">
        <v>672</v>
      </c>
      <c r="CE1589" s="1014" t="str">
        <f>'Information Input'!$M$14</f>
        <v xml:space="preserve">      -      </v>
      </c>
      <c r="CF1589" s="551" t="s">
        <v>138</v>
      </c>
      <c r="CG1589" s="552">
        <f t="shared" si="271"/>
        <v>43739</v>
      </c>
      <c r="CH1589" s="552">
        <f t="shared" si="272"/>
        <v>43830</v>
      </c>
      <c r="CI1589" s="552">
        <f>'Information Input'!$H$35</f>
        <v>43555</v>
      </c>
      <c r="CJ1589" s="551" t="str">
        <f>'Information Input'!$J$22</f>
        <v>Quarterly</v>
      </c>
      <c r="CK1589" s="552">
        <f>'Information Input'!$H$30</f>
        <v>43555</v>
      </c>
      <c r="CL1589" s="551">
        <f>'Information Input'!$J$18</f>
        <v>2019</v>
      </c>
      <c r="CM1589" s="551" t="s">
        <v>104</v>
      </c>
      <c r="CN1589" s="1014" t="s">
        <v>105</v>
      </c>
      <c r="CO1589" s="542" t="s">
        <v>103</v>
      </c>
      <c r="CP1589" s="542" t="s">
        <v>671</v>
      </c>
      <c r="CQ1589" s="551">
        <v>28</v>
      </c>
      <c r="CR1589" s="542" t="s">
        <v>170</v>
      </c>
      <c r="CS1589" s="542" t="s">
        <v>235</v>
      </c>
      <c r="CT1589" s="1015">
        <f>'Report 1'!$AJ$18</f>
        <v>0</v>
      </c>
      <c r="CU1589" s="1016">
        <f>SUMIF('Report 4A'!$G$16:$G$95,$CQ1589,'Report 4A'!$AR$16:$AR$95)</f>
        <v>0</v>
      </c>
      <c r="CV1589" s="1017">
        <f t="shared" si="262"/>
        <v>0</v>
      </c>
    </row>
    <row r="1590" spans="2:100">
      <c r="B1590" s="535" t="s">
        <v>669</v>
      </c>
      <c r="C1590" s="536">
        <v>1</v>
      </c>
      <c r="D1590" s="537" t="str">
        <f>'Information Input'!$M$14</f>
        <v xml:space="preserve">      -      </v>
      </c>
      <c r="E1590" s="537" t="s">
        <v>137</v>
      </c>
      <c r="F1590" s="538">
        <f t="shared" si="269"/>
        <v>43647</v>
      </c>
      <c r="G1590" s="538">
        <f t="shared" si="270"/>
        <v>43738</v>
      </c>
      <c r="H1590" s="538">
        <f>'Information Input'!$H$35</f>
        <v>43555</v>
      </c>
      <c r="I1590" s="537" t="str">
        <f>'Information Input'!$J$22</f>
        <v>Quarterly</v>
      </c>
      <c r="J1590" s="538">
        <f>'Information Input'!$H$30</f>
        <v>43555</v>
      </c>
      <c r="K1590" s="537">
        <f>'Information Input'!$J$18</f>
        <v>2019</v>
      </c>
      <c r="L1590" s="579" t="s">
        <v>89</v>
      </c>
      <c r="M1590" s="540" t="s">
        <v>90</v>
      </c>
      <c r="N1590" s="541" t="s">
        <v>91</v>
      </c>
      <c r="O1590" s="542" t="s">
        <v>671</v>
      </c>
      <c r="P1590" s="537">
        <v>18</v>
      </c>
      <c r="Q1590" s="541" t="s">
        <v>160</v>
      </c>
      <c r="R1590" s="541" t="s">
        <v>235</v>
      </c>
      <c r="S1590" s="543">
        <f>'Report 1'!$E$18</f>
        <v>0</v>
      </c>
      <c r="T1590" s="544">
        <f>'Report 1'!$E$38</f>
        <v>0</v>
      </c>
      <c r="U1590" s="545">
        <f>'Report 1'!$E$124</f>
        <v>0</v>
      </c>
      <c r="AL1590" s="546" t="s">
        <v>669</v>
      </c>
      <c r="AM1590" s="547">
        <v>2</v>
      </c>
      <c r="AN1590" s="547" t="str">
        <f>'Information Input'!$M$14</f>
        <v xml:space="preserve">      -      </v>
      </c>
      <c r="AO1590" s="547" t="s">
        <v>137</v>
      </c>
      <c r="AP1590" s="538">
        <f t="shared" si="267"/>
        <v>43647</v>
      </c>
      <c r="AQ1590" s="538">
        <f t="shared" si="268"/>
        <v>43738</v>
      </c>
      <c r="AR1590" s="538">
        <f>'Information Input'!$H$35</f>
        <v>43555</v>
      </c>
      <c r="AS1590" s="547" t="str">
        <f>'Information Input'!$J$22</f>
        <v>Quarterly</v>
      </c>
      <c r="AT1590" s="538">
        <f>'Information Input'!$H$30</f>
        <v>43555</v>
      </c>
      <c r="AU1590" s="547">
        <f>'Information Input'!$J$18</f>
        <v>2019</v>
      </c>
      <c r="AV1590" s="547" t="s">
        <v>91</v>
      </c>
      <c r="AW1590" s="547" t="s">
        <v>240</v>
      </c>
      <c r="AX1590" s="547" t="s">
        <v>240</v>
      </c>
      <c r="AY1590" s="548" t="s">
        <v>671</v>
      </c>
      <c r="AZ1590" s="547">
        <v>35</v>
      </c>
      <c r="BA1590" s="549" t="s">
        <v>177</v>
      </c>
      <c r="BB1590" s="543" t="s">
        <v>235</v>
      </c>
      <c r="BC1590" s="550">
        <f>'Report 2'!$V357</f>
        <v>0</v>
      </c>
      <c r="BD1590" s="550">
        <f>'Report 2'!$W357</f>
        <v>0</v>
      </c>
      <c r="BE1590" s="550">
        <f>'Report 2'!$X357</f>
        <v>0</v>
      </c>
      <c r="BF1590" s="550">
        <f>'Report 2'!$Y357</f>
        <v>0</v>
      </c>
      <c r="BG1590" s="550">
        <f>'Report 2'!$Z357</f>
        <v>0</v>
      </c>
      <c r="BH1590" s="550">
        <f>'Report 2'!$AA357</f>
        <v>0</v>
      </c>
      <c r="BI1590" s="550">
        <f>'Report 2'!$AB357</f>
        <v>0</v>
      </c>
      <c r="CC1590" s="542" t="s">
        <v>669</v>
      </c>
      <c r="CD1590" s="1014" t="s">
        <v>672</v>
      </c>
      <c r="CE1590" s="1014" t="str">
        <f>'Information Input'!$M$14</f>
        <v xml:space="preserve">      -      </v>
      </c>
      <c r="CF1590" s="551" t="s">
        <v>138</v>
      </c>
      <c r="CG1590" s="552">
        <f t="shared" si="271"/>
        <v>43739</v>
      </c>
      <c r="CH1590" s="552">
        <f t="shared" si="272"/>
        <v>43830</v>
      </c>
      <c r="CI1590" s="552">
        <f>'Information Input'!$H$35</f>
        <v>43555</v>
      </c>
      <c r="CJ1590" s="551" t="str">
        <f>'Information Input'!$J$22</f>
        <v>Quarterly</v>
      </c>
      <c r="CK1590" s="552">
        <f>'Information Input'!$H$30</f>
        <v>43555</v>
      </c>
      <c r="CL1590" s="551">
        <f>'Information Input'!$J$18</f>
        <v>2019</v>
      </c>
      <c r="CM1590" s="551" t="s">
        <v>104</v>
      </c>
      <c r="CN1590" s="1014" t="s">
        <v>105</v>
      </c>
      <c r="CO1590" s="542" t="s">
        <v>103</v>
      </c>
      <c r="CP1590" s="542" t="s">
        <v>671</v>
      </c>
      <c r="CQ1590" s="551">
        <v>29</v>
      </c>
      <c r="CR1590" s="542" t="s">
        <v>171</v>
      </c>
      <c r="CS1590" s="542" t="s">
        <v>238</v>
      </c>
      <c r="CT1590" s="1015">
        <f>'Report 1'!$AJ$18</f>
        <v>0</v>
      </c>
      <c r="CU1590" s="1016">
        <f>SUMIF('Report 4A'!$G$16:$G$95,$CQ1590,'Report 4A'!$AR$16:$AR$95)</f>
        <v>0</v>
      </c>
      <c r="CV1590" s="1017">
        <f t="shared" si="262"/>
        <v>0</v>
      </c>
    </row>
    <row r="1591" spans="2:100">
      <c r="B1591" s="535" t="s">
        <v>669</v>
      </c>
      <c r="C1591" s="536">
        <v>1</v>
      </c>
      <c r="D1591" s="537" t="str">
        <f>'Information Input'!$M$14</f>
        <v xml:space="preserve">      -      </v>
      </c>
      <c r="E1591" s="537" t="s">
        <v>137</v>
      </c>
      <c r="F1591" s="538">
        <f t="shared" si="269"/>
        <v>43647</v>
      </c>
      <c r="G1591" s="538">
        <f t="shared" si="270"/>
        <v>43738</v>
      </c>
      <c r="H1591" s="538">
        <f>'Information Input'!$H$35</f>
        <v>43555</v>
      </c>
      <c r="I1591" s="537" t="str">
        <f>'Information Input'!$J$22</f>
        <v>Quarterly</v>
      </c>
      <c r="J1591" s="538">
        <f>'Information Input'!$H$30</f>
        <v>43555</v>
      </c>
      <c r="K1591" s="537">
        <f>'Information Input'!$J$18</f>
        <v>2019</v>
      </c>
      <c r="L1591" s="579" t="s">
        <v>89</v>
      </c>
      <c r="M1591" s="540" t="s">
        <v>90</v>
      </c>
      <c r="N1591" s="541" t="s">
        <v>91</v>
      </c>
      <c r="O1591" s="542" t="s">
        <v>671</v>
      </c>
      <c r="P1591" s="537">
        <v>19</v>
      </c>
      <c r="Q1591" s="541" t="s">
        <v>161</v>
      </c>
      <c r="R1591" s="541" t="s">
        <v>235</v>
      </c>
      <c r="S1591" s="543">
        <f>'Report 1'!$E$18</f>
        <v>0</v>
      </c>
      <c r="T1591" s="544">
        <f>'Report 1'!$E$39</f>
        <v>0</v>
      </c>
      <c r="U1591" s="545">
        <f>'Report 1'!$E$125</f>
        <v>0</v>
      </c>
      <c r="AL1591" s="546" t="s">
        <v>669</v>
      </c>
      <c r="AM1591" s="547">
        <v>2</v>
      </c>
      <c r="AN1591" s="547" t="str">
        <f>'Information Input'!$M$14</f>
        <v xml:space="preserve">      -      </v>
      </c>
      <c r="AO1591" s="547" t="s">
        <v>137</v>
      </c>
      <c r="AP1591" s="538">
        <f t="shared" si="267"/>
        <v>43647</v>
      </c>
      <c r="AQ1591" s="538">
        <f t="shared" si="268"/>
        <v>43738</v>
      </c>
      <c r="AR1591" s="538">
        <f>'Information Input'!$H$35</f>
        <v>43555</v>
      </c>
      <c r="AS1591" s="547" t="str">
        <f>'Information Input'!$J$22</f>
        <v>Quarterly</v>
      </c>
      <c r="AT1591" s="538">
        <f>'Information Input'!$H$30</f>
        <v>43555</v>
      </c>
      <c r="AU1591" s="547">
        <f>'Information Input'!$J$18</f>
        <v>2019</v>
      </c>
      <c r="AV1591" s="547" t="s">
        <v>91</v>
      </c>
      <c r="AW1591" s="547" t="s">
        <v>240</v>
      </c>
      <c r="AX1591" s="547" t="s">
        <v>240</v>
      </c>
      <c r="AY1591" s="548" t="s">
        <v>671</v>
      </c>
      <c r="AZ1591" s="547">
        <v>36</v>
      </c>
      <c r="BA1591" s="549" t="s">
        <v>178</v>
      </c>
      <c r="BB1591" s="543" t="s">
        <v>235</v>
      </c>
      <c r="BC1591" s="550">
        <f>'Report 2'!$V358</f>
        <v>0</v>
      </c>
      <c r="BD1591" s="550">
        <f>'Report 2'!$W358</f>
        <v>0</v>
      </c>
      <c r="BE1591" s="550">
        <f>'Report 2'!$X358</f>
        <v>0</v>
      </c>
      <c r="BF1591" s="550">
        <f>'Report 2'!$Y358</f>
        <v>0</v>
      </c>
      <c r="BG1591" s="550">
        <f>'Report 2'!$Z358</f>
        <v>0</v>
      </c>
      <c r="BH1591" s="550">
        <f>'Report 2'!$AA358</f>
        <v>0</v>
      </c>
      <c r="BI1591" s="550">
        <f>'Report 2'!$AB358</f>
        <v>0</v>
      </c>
      <c r="CC1591" s="542" t="s">
        <v>669</v>
      </c>
      <c r="CD1591" s="1014" t="s">
        <v>672</v>
      </c>
      <c r="CE1591" s="1014" t="str">
        <f>'Information Input'!$M$14</f>
        <v xml:space="preserve">      -      </v>
      </c>
      <c r="CF1591" s="551" t="s">
        <v>138</v>
      </c>
      <c r="CG1591" s="552">
        <f t="shared" si="271"/>
        <v>43739</v>
      </c>
      <c r="CH1591" s="552">
        <f t="shared" si="272"/>
        <v>43830</v>
      </c>
      <c r="CI1591" s="552">
        <f>'Information Input'!$H$35</f>
        <v>43555</v>
      </c>
      <c r="CJ1591" s="551" t="str">
        <f>'Information Input'!$J$22</f>
        <v>Quarterly</v>
      </c>
      <c r="CK1591" s="552">
        <f>'Information Input'!$H$30</f>
        <v>43555</v>
      </c>
      <c r="CL1591" s="551">
        <f>'Information Input'!$J$18</f>
        <v>2019</v>
      </c>
      <c r="CM1591" s="551" t="s">
        <v>104</v>
      </c>
      <c r="CN1591" s="1014" t="s">
        <v>105</v>
      </c>
      <c r="CO1591" s="542" t="s">
        <v>103</v>
      </c>
      <c r="CP1591" s="542" t="s">
        <v>671</v>
      </c>
      <c r="CQ1591" s="551">
        <v>30</v>
      </c>
      <c r="CR1591" s="542" t="s">
        <v>172</v>
      </c>
      <c r="CS1591" s="542" t="s">
        <v>238</v>
      </c>
      <c r="CT1591" s="1015">
        <f>'Report 1'!$AJ$18</f>
        <v>0</v>
      </c>
      <c r="CU1591" s="1016">
        <f>SUMIF('Report 4A'!$G$16:$G$95,$CQ1591,'Report 4A'!$AR$16:$AR$95)</f>
        <v>0</v>
      </c>
      <c r="CV1591" s="1017">
        <f t="shared" si="262"/>
        <v>0</v>
      </c>
    </row>
    <row r="1592" spans="2:100">
      <c r="B1592" s="535" t="s">
        <v>669</v>
      </c>
      <c r="C1592" s="536">
        <v>1</v>
      </c>
      <c r="D1592" s="537" t="str">
        <f>'Information Input'!$M$14</f>
        <v xml:space="preserve">      -      </v>
      </c>
      <c r="E1592" s="537" t="s">
        <v>137</v>
      </c>
      <c r="F1592" s="538">
        <f t="shared" si="269"/>
        <v>43647</v>
      </c>
      <c r="G1592" s="538">
        <f t="shared" si="270"/>
        <v>43738</v>
      </c>
      <c r="H1592" s="538">
        <f>'Information Input'!$H$35</f>
        <v>43555</v>
      </c>
      <c r="I1592" s="537" t="str">
        <f>'Information Input'!$J$22</f>
        <v>Quarterly</v>
      </c>
      <c r="J1592" s="538">
        <f>'Information Input'!$H$30</f>
        <v>43555</v>
      </c>
      <c r="K1592" s="537">
        <f>'Information Input'!$J$18</f>
        <v>2019</v>
      </c>
      <c r="L1592" s="579" t="s">
        <v>89</v>
      </c>
      <c r="M1592" s="540" t="s">
        <v>90</v>
      </c>
      <c r="N1592" s="541" t="s">
        <v>91</v>
      </c>
      <c r="O1592" s="542" t="s">
        <v>671</v>
      </c>
      <c r="P1592" s="537">
        <v>20</v>
      </c>
      <c r="Q1592" s="541" t="s">
        <v>162</v>
      </c>
      <c r="R1592" s="541" t="s">
        <v>235</v>
      </c>
      <c r="S1592" s="543">
        <f>'Report 1'!$E$18</f>
        <v>0</v>
      </c>
      <c r="T1592" s="544">
        <f>'Report 1'!$E$40</f>
        <v>0</v>
      </c>
      <c r="U1592" s="545">
        <f>'Report 1'!$E$126</f>
        <v>0</v>
      </c>
      <c r="AL1592" s="546" t="s">
        <v>669</v>
      </c>
      <c r="AM1592" s="547">
        <v>2</v>
      </c>
      <c r="AN1592" s="547" t="str">
        <f>'Information Input'!$M$14</f>
        <v xml:space="preserve">      -      </v>
      </c>
      <c r="AO1592" s="547" t="s">
        <v>137</v>
      </c>
      <c r="AP1592" s="538">
        <f t="shared" si="267"/>
        <v>43647</v>
      </c>
      <c r="AQ1592" s="538">
        <f t="shared" si="268"/>
        <v>43738</v>
      </c>
      <c r="AR1592" s="538">
        <f>'Information Input'!$H$35</f>
        <v>43555</v>
      </c>
      <c r="AS1592" s="547" t="str">
        <f>'Information Input'!$J$22</f>
        <v>Quarterly</v>
      </c>
      <c r="AT1592" s="538">
        <f>'Information Input'!$H$30</f>
        <v>43555</v>
      </c>
      <c r="AU1592" s="547">
        <f>'Information Input'!$J$18</f>
        <v>2019</v>
      </c>
      <c r="AV1592" s="547" t="s">
        <v>91</v>
      </c>
      <c r="AW1592" s="547" t="s">
        <v>240</v>
      </c>
      <c r="AX1592" s="547" t="s">
        <v>240</v>
      </c>
      <c r="AY1592" s="548" t="s">
        <v>671</v>
      </c>
      <c r="AZ1592" s="547">
        <v>37</v>
      </c>
      <c r="BA1592" s="549" t="s">
        <v>179</v>
      </c>
      <c r="BB1592" s="543" t="s">
        <v>231</v>
      </c>
      <c r="BC1592" s="550">
        <f>'Report 2'!$V359</f>
        <v>0</v>
      </c>
      <c r="BD1592" s="550">
        <f>'Report 2'!$W359</f>
        <v>0</v>
      </c>
      <c r="BE1592" s="550">
        <f>'Report 2'!$X359</f>
        <v>0</v>
      </c>
      <c r="BF1592" s="550">
        <f>'Report 2'!$Y359</f>
        <v>0</v>
      </c>
      <c r="BG1592" s="550">
        <f>'Report 2'!$Z359</f>
        <v>0</v>
      </c>
      <c r="BH1592" s="550">
        <f>'Report 2'!$AA359</f>
        <v>0</v>
      </c>
      <c r="BI1592" s="550">
        <f>'Report 2'!$AB359</f>
        <v>0</v>
      </c>
      <c r="CC1592" s="542" t="s">
        <v>669</v>
      </c>
      <c r="CD1592" s="1014" t="s">
        <v>672</v>
      </c>
      <c r="CE1592" s="1014" t="str">
        <f>'Information Input'!$M$14</f>
        <v xml:space="preserve">      -      </v>
      </c>
      <c r="CF1592" s="551" t="s">
        <v>138</v>
      </c>
      <c r="CG1592" s="552">
        <f t="shared" si="271"/>
        <v>43739</v>
      </c>
      <c r="CH1592" s="552">
        <f t="shared" si="272"/>
        <v>43830</v>
      </c>
      <c r="CI1592" s="552">
        <f>'Information Input'!$H$35</f>
        <v>43555</v>
      </c>
      <c r="CJ1592" s="551" t="str">
        <f>'Information Input'!$J$22</f>
        <v>Quarterly</v>
      </c>
      <c r="CK1592" s="552">
        <f>'Information Input'!$H$30</f>
        <v>43555</v>
      </c>
      <c r="CL1592" s="551">
        <f>'Information Input'!$J$18</f>
        <v>2019</v>
      </c>
      <c r="CM1592" s="551" t="s">
        <v>104</v>
      </c>
      <c r="CN1592" s="1014" t="s">
        <v>105</v>
      </c>
      <c r="CO1592" s="542" t="s">
        <v>103</v>
      </c>
      <c r="CP1592" s="542" t="s">
        <v>671</v>
      </c>
      <c r="CQ1592" s="551">
        <v>31</v>
      </c>
      <c r="CR1592" s="542" t="s">
        <v>173</v>
      </c>
      <c r="CS1592" s="542" t="s">
        <v>233</v>
      </c>
      <c r="CT1592" s="1015">
        <f>'Report 1'!$AJ$18</f>
        <v>0</v>
      </c>
      <c r="CU1592" s="1016">
        <f>SUMIF('Report 4A'!$G$16:$G$95,$CQ1592,'Report 4A'!$AR$16:$AR$95)</f>
        <v>0</v>
      </c>
      <c r="CV1592" s="1017">
        <f t="shared" si="262"/>
        <v>0</v>
      </c>
    </row>
    <row r="1593" spans="2:100">
      <c r="B1593" s="535" t="s">
        <v>669</v>
      </c>
      <c r="C1593" s="536">
        <v>1</v>
      </c>
      <c r="D1593" s="537" t="str">
        <f>'Information Input'!$M$14</f>
        <v xml:space="preserve">      -      </v>
      </c>
      <c r="E1593" s="537" t="s">
        <v>137</v>
      </c>
      <c r="F1593" s="538">
        <f t="shared" si="269"/>
        <v>43647</v>
      </c>
      <c r="G1593" s="538">
        <f t="shared" si="270"/>
        <v>43738</v>
      </c>
      <c r="H1593" s="538">
        <f>'Information Input'!$H$35</f>
        <v>43555</v>
      </c>
      <c r="I1593" s="537" t="str">
        <f>'Information Input'!$J$22</f>
        <v>Quarterly</v>
      </c>
      <c r="J1593" s="538">
        <f>'Information Input'!$H$30</f>
        <v>43555</v>
      </c>
      <c r="K1593" s="537">
        <f>'Information Input'!$J$18</f>
        <v>2019</v>
      </c>
      <c r="L1593" s="579" t="s">
        <v>89</v>
      </c>
      <c r="M1593" s="540" t="s">
        <v>90</v>
      </c>
      <c r="N1593" s="541" t="s">
        <v>91</v>
      </c>
      <c r="O1593" s="542" t="s">
        <v>671</v>
      </c>
      <c r="P1593" s="537">
        <v>21</v>
      </c>
      <c r="Q1593" s="541" t="s">
        <v>163</v>
      </c>
      <c r="R1593" s="541" t="s">
        <v>235</v>
      </c>
      <c r="S1593" s="543">
        <f>'Report 1'!$E$18</f>
        <v>0</v>
      </c>
      <c r="T1593" s="544">
        <f>'Report 1'!$E$41</f>
        <v>0</v>
      </c>
      <c r="U1593" s="545">
        <f>'Report 1'!$E$127</f>
        <v>0</v>
      </c>
      <c r="AL1593" s="546" t="s">
        <v>669</v>
      </c>
      <c r="AM1593" s="547">
        <v>2</v>
      </c>
      <c r="AN1593" s="547" t="str">
        <f>'Information Input'!$M$14</f>
        <v xml:space="preserve">      -      </v>
      </c>
      <c r="AO1593" s="547" t="s">
        <v>137</v>
      </c>
      <c r="AP1593" s="538">
        <f t="shared" si="267"/>
        <v>43647</v>
      </c>
      <c r="AQ1593" s="538">
        <f t="shared" si="268"/>
        <v>43738</v>
      </c>
      <c r="AR1593" s="538">
        <f>'Information Input'!$H$35</f>
        <v>43555</v>
      </c>
      <c r="AS1593" s="547" t="str">
        <f>'Information Input'!$J$22</f>
        <v>Quarterly</v>
      </c>
      <c r="AT1593" s="538">
        <f>'Information Input'!$H$30</f>
        <v>43555</v>
      </c>
      <c r="AU1593" s="547">
        <f>'Information Input'!$J$18</f>
        <v>2019</v>
      </c>
      <c r="AV1593" s="547" t="s">
        <v>91</v>
      </c>
      <c r="AW1593" s="547" t="s">
        <v>240</v>
      </c>
      <c r="AX1593" s="547" t="s">
        <v>240</v>
      </c>
      <c r="AY1593" s="548" t="s">
        <v>671</v>
      </c>
      <c r="AZ1593" s="547">
        <v>38</v>
      </c>
      <c r="BA1593" s="549" t="s">
        <v>180</v>
      </c>
      <c r="BB1593" s="543" t="s">
        <v>233</v>
      </c>
      <c r="BC1593" s="550">
        <f>'Report 2'!$V360</f>
        <v>0</v>
      </c>
      <c r="BD1593" s="550">
        <f>'Report 2'!$W360</f>
        <v>0</v>
      </c>
      <c r="BE1593" s="550">
        <f>'Report 2'!$X360</f>
        <v>0</v>
      </c>
      <c r="BF1593" s="550">
        <f>'Report 2'!$Y360</f>
        <v>0</v>
      </c>
      <c r="BG1593" s="550">
        <f>'Report 2'!$Z360</f>
        <v>0</v>
      </c>
      <c r="BH1593" s="550">
        <f>'Report 2'!$AA360</f>
        <v>0</v>
      </c>
      <c r="BI1593" s="550">
        <f>'Report 2'!$AB360</f>
        <v>0</v>
      </c>
      <c r="CC1593" s="542" t="s">
        <v>669</v>
      </c>
      <c r="CD1593" s="1014" t="s">
        <v>672</v>
      </c>
      <c r="CE1593" s="1014" t="str">
        <f>'Information Input'!$M$14</f>
        <v xml:space="preserve">      -      </v>
      </c>
      <c r="CF1593" s="551" t="s">
        <v>138</v>
      </c>
      <c r="CG1593" s="552">
        <f t="shared" si="271"/>
        <v>43739</v>
      </c>
      <c r="CH1593" s="552">
        <f t="shared" si="272"/>
        <v>43830</v>
      </c>
      <c r="CI1593" s="552">
        <f>'Information Input'!$H$35</f>
        <v>43555</v>
      </c>
      <c r="CJ1593" s="551" t="str">
        <f>'Information Input'!$J$22</f>
        <v>Quarterly</v>
      </c>
      <c r="CK1593" s="552">
        <f>'Information Input'!$H$30</f>
        <v>43555</v>
      </c>
      <c r="CL1593" s="551">
        <f>'Information Input'!$J$18</f>
        <v>2019</v>
      </c>
      <c r="CM1593" s="551" t="s">
        <v>104</v>
      </c>
      <c r="CN1593" s="1014" t="s">
        <v>105</v>
      </c>
      <c r="CO1593" s="542" t="s">
        <v>103</v>
      </c>
      <c r="CP1593" s="542" t="s">
        <v>671</v>
      </c>
      <c r="CQ1593" s="551">
        <v>32</v>
      </c>
      <c r="CR1593" s="542" t="s">
        <v>174</v>
      </c>
      <c r="CS1593" s="542" t="s">
        <v>238</v>
      </c>
      <c r="CT1593" s="1015">
        <f>'Report 1'!$AJ$18</f>
        <v>0</v>
      </c>
      <c r="CU1593" s="1016">
        <f>SUMIF('Report 4A'!$G$16:$G$95,$CQ1593,'Report 4A'!$AR$16:$AR$95)</f>
        <v>0</v>
      </c>
      <c r="CV1593" s="1017">
        <f t="shared" si="262"/>
        <v>0</v>
      </c>
    </row>
    <row r="1594" spans="2:100">
      <c r="B1594" s="535" t="s">
        <v>669</v>
      </c>
      <c r="C1594" s="536">
        <v>1</v>
      </c>
      <c r="D1594" s="537" t="str">
        <f>'Information Input'!$M$14</f>
        <v xml:space="preserve">      -      </v>
      </c>
      <c r="E1594" s="537" t="s">
        <v>137</v>
      </c>
      <c r="F1594" s="538">
        <f t="shared" si="269"/>
        <v>43647</v>
      </c>
      <c r="G1594" s="538">
        <f t="shared" si="270"/>
        <v>43738</v>
      </c>
      <c r="H1594" s="538">
        <f>'Information Input'!$H$35</f>
        <v>43555</v>
      </c>
      <c r="I1594" s="537" t="str">
        <f>'Information Input'!$J$22</f>
        <v>Quarterly</v>
      </c>
      <c r="J1594" s="538">
        <f>'Information Input'!$H$30</f>
        <v>43555</v>
      </c>
      <c r="K1594" s="537">
        <f>'Information Input'!$J$18</f>
        <v>2019</v>
      </c>
      <c r="L1594" s="579" t="s">
        <v>89</v>
      </c>
      <c r="M1594" s="540" t="s">
        <v>90</v>
      </c>
      <c r="N1594" s="541" t="s">
        <v>91</v>
      </c>
      <c r="O1594" s="542" t="s">
        <v>671</v>
      </c>
      <c r="P1594" s="537">
        <v>22</v>
      </c>
      <c r="Q1594" s="541" t="s">
        <v>164</v>
      </c>
      <c r="R1594" s="541" t="s">
        <v>236</v>
      </c>
      <c r="S1594" s="543">
        <f>'Report 1'!$E$18</f>
        <v>0</v>
      </c>
      <c r="T1594" s="544">
        <f>'Report 1'!$E$42</f>
        <v>0</v>
      </c>
      <c r="U1594" s="545">
        <f>'Report 1'!$E$128</f>
        <v>0</v>
      </c>
      <c r="AL1594" s="546" t="s">
        <v>669</v>
      </c>
      <c r="AM1594" s="547">
        <v>2</v>
      </c>
      <c r="AN1594" s="547" t="str">
        <f>'Information Input'!$M$14</f>
        <v xml:space="preserve">      -      </v>
      </c>
      <c r="AO1594" s="547" t="s">
        <v>137</v>
      </c>
      <c r="AP1594" s="538">
        <f t="shared" si="267"/>
        <v>43647</v>
      </c>
      <c r="AQ1594" s="538">
        <f t="shared" si="268"/>
        <v>43738</v>
      </c>
      <c r="AR1594" s="538">
        <f>'Information Input'!$H$35</f>
        <v>43555</v>
      </c>
      <c r="AS1594" s="547" t="str">
        <f>'Information Input'!$J$22</f>
        <v>Quarterly</v>
      </c>
      <c r="AT1594" s="538">
        <f>'Information Input'!$H$30</f>
        <v>43555</v>
      </c>
      <c r="AU1594" s="547">
        <f>'Information Input'!$J$18</f>
        <v>2019</v>
      </c>
      <c r="AV1594" s="547" t="s">
        <v>91</v>
      </c>
      <c r="AW1594" s="547" t="s">
        <v>240</v>
      </c>
      <c r="AX1594" s="547" t="s">
        <v>240</v>
      </c>
      <c r="AY1594" s="548" t="s">
        <v>671</v>
      </c>
      <c r="AZ1594" s="547">
        <v>39</v>
      </c>
      <c r="BA1594" s="549" t="s">
        <v>181</v>
      </c>
      <c r="BB1594" s="543" t="s">
        <v>233</v>
      </c>
      <c r="BC1594" s="550">
        <f>'Report 2'!$V361</f>
        <v>0</v>
      </c>
      <c r="BD1594" s="550">
        <f>'Report 2'!$W361</f>
        <v>0</v>
      </c>
      <c r="BE1594" s="550">
        <f>'Report 2'!$X361</f>
        <v>0</v>
      </c>
      <c r="BF1594" s="550">
        <f>'Report 2'!$Y361</f>
        <v>0</v>
      </c>
      <c r="BG1594" s="550">
        <f>'Report 2'!$Z361</f>
        <v>0</v>
      </c>
      <c r="BH1594" s="550">
        <f>'Report 2'!$AA361</f>
        <v>0</v>
      </c>
      <c r="BI1594" s="550">
        <f>'Report 2'!$AB361</f>
        <v>0</v>
      </c>
      <c r="CC1594" s="542" t="s">
        <v>669</v>
      </c>
      <c r="CD1594" s="1014" t="s">
        <v>672</v>
      </c>
      <c r="CE1594" s="1014" t="str">
        <f>'Information Input'!$M$14</f>
        <v xml:space="preserve">      -      </v>
      </c>
      <c r="CF1594" s="551" t="s">
        <v>138</v>
      </c>
      <c r="CG1594" s="552">
        <f t="shared" si="271"/>
        <v>43739</v>
      </c>
      <c r="CH1594" s="552">
        <f t="shared" si="272"/>
        <v>43830</v>
      </c>
      <c r="CI1594" s="552">
        <f>'Information Input'!$H$35</f>
        <v>43555</v>
      </c>
      <c r="CJ1594" s="551" t="str">
        <f>'Information Input'!$J$22</f>
        <v>Quarterly</v>
      </c>
      <c r="CK1594" s="552">
        <f>'Information Input'!$H$30</f>
        <v>43555</v>
      </c>
      <c r="CL1594" s="551">
        <f>'Information Input'!$J$18</f>
        <v>2019</v>
      </c>
      <c r="CM1594" s="551" t="s">
        <v>104</v>
      </c>
      <c r="CN1594" s="1014" t="s">
        <v>105</v>
      </c>
      <c r="CO1594" s="542" t="s">
        <v>103</v>
      </c>
      <c r="CP1594" s="542" t="s">
        <v>671</v>
      </c>
      <c r="CQ1594" s="551">
        <v>33</v>
      </c>
      <c r="CR1594" s="542" t="s">
        <v>175</v>
      </c>
      <c r="CS1594" s="542" t="s">
        <v>233</v>
      </c>
      <c r="CT1594" s="1015">
        <f>'Report 1'!$AJ$18</f>
        <v>0</v>
      </c>
      <c r="CU1594" s="1016">
        <f>SUMIF('Report 4A'!$G$16:$G$95,$CQ1594,'Report 4A'!$AR$16:$AR$95)</f>
        <v>0</v>
      </c>
      <c r="CV1594" s="1017">
        <f t="shared" si="262"/>
        <v>0</v>
      </c>
    </row>
    <row r="1595" spans="2:100">
      <c r="B1595" s="535" t="s">
        <v>669</v>
      </c>
      <c r="C1595" s="536">
        <v>1</v>
      </c>
      <c r="D1595" s="537" t="str">
        <f>'Information Input'!$M$14</f>
        <v xml:space="preserve">      -      </v>
      </c>
      <c r="E1595" s="537" t="s">
        <v>137</v>
      </c>
      <c r="F1595" s="538">
        <f t="shared" si="269"/>
        <v>43647</v>
      </c>
      <c r="G1595" s="538">
        <f t="shared" si="270"/>
        <v>43738</v>
      </c>
      <c r="H1595" s="538">
        <f>'Information Input'!$H$35</f>
        <v>43555</v>
      </c>
      <c r="I1595" s="537" t="str">
        <f>'Information Input'!$J$22</f>
        <v>Quarterly</v>
      </c>
      <c r="J1595" s="538">
        <f>'Information Input'!$H$30</f>
        <v>43555</v>
      </c>
      <c r="K1595" s="537">
        <f>'Information Input'!$J$18</f>
        <v>2019</v>
      </c>
      <c r="L1595" s="579" t="s">
        <v>89</v>
      </c>
      <c r="M1595" s="540" t="s">
        <v>90</v>
      </c>
      <c r="N1595" s="541" t="s">
        <v>91</v>
      </c>
      <c r="O1595" s="542" t="s">
        <v>671</v>
      </c>
      <c r="P1595" s="537">
        <v>23</v>
      </c>
      <c r="Q1595" s="541" t="s">
        <v>165</v>
      </c>
      <c r="R1595" s="541" t="s">
        <v>236</v>
      </c>
      <c r="S1595" s="543">
        <f>'Report 1'!$E$18</f>
        <v>0</v>
      </c>
      <c r="T1595" s="544">
        <f>'Report 1'!$E$43</f>
        <v>0</v>
      </c>
      <c r="U1595" s="545">
        <f>'Report 1'!$E$129</f>
        <v>0</v>
      </c>
      <c r="AL1595" s="546" t="s">
        <v>669</v>
      </c>
      <c r="AM1595" s="547">
        <v>2</v>
      </c>
      <c r="AN1595" s="547" t="str">
        <f>'Information Input'!$M$14</f>
        <v xml:space="preserve">      -      </v>
      </c>
      <c r="AO1595" s="547" t="s">
        <v>137</v>
      </c>
      <c r="AP1595" s="538">
        <f t="shared" si="267"/>
        <v>43647</v>
      </c>
      <c r="AQ1595" s="538">
        <f t="shared" si="268"/>
        <v>43738</v>
      </c>
      <c r="AR1595" s="538">
        <f>'Information Input'!$H$35</f>
        <v>43555</v>
      </c>
      <c r="AS1595" s="547" t="str">
        <f>'Information Input'!$J$22</f>
        <v>Quarterly</v>
      </c>
      <c r="AT1595" s="538">
        <f>'Information Input'!$H$30</f>
        <v>43555</v>
      </c>
      <c r="AU1595" s="547">
        <f>'Information Input'!$J$18</f>
        <v>2019</v>
      </c>
      <c r="AV1595" s="547" t="s">
        <v>91</v>
      </c>
      <c r="AW1595" s="547" t="s">
        <v>240</v>
      </c>
      <c r="AX1595" s="547" t="s">
        <v>240</v>
      </c>
      <c r="AY1595" s="548" t="s">
        <v>671</v>
      </c>
      <c r="AZ1595" s="547">
        <v>40</v>
      </c>
      <c r="BA1595" s="549" t="s">
        <v>182</v>
      </c>
      <c r="BB1595" s="543" t="s">
        <v>238</v>
      </c>
      <c r="BC1595" s="550">
        <f>'Report 2'!$V362</f>
        <v>0</v>
      </c>
      <c r="BD1595" s="550">
        <f>'Report 2'!$W362</f>
        <v>0</v>
      </c>
      <c r="BE1595" s="550">
        <f>'Report 2'!$X362</f>
        <v>0</v>
      </c>
      <c r="BF1595" s="550">
        <f>'Report 2'!$Y362</f>
        <v>0</v>
      </c>
      <c r="BG1595" s="550">
        <f>'Report 2'!$Z362</f>
        <v>0</v>
      </c>
      <c r="BH1595" s="550">
        <f>'Report 2'!$AA362</f>
        <v>0</v>
      </c>
      <c r="BI1595" s="550">
        <f>'Report 2'!$AB362</f>
        <v>0</v>
      </c>
      <c r="CC1595" s="542" t="s">
        <v>669</v>
      </c>
      <c r="CD1595" s="1014" t="s">
        <v>672</v>
      </c>
      <c r="CE1595" s="1014" t="str">
        <f>'Information Input'!$M$14</f>
        <v xml:space="preserve">      -      </v>
      </c>
      <c r="CF1595" s="551" t="s">
        <v>138</v>
      </c>
      <c r="CG1595" s="552">
        <f t="shared" si="271"/>
        <v>43739</v>
      </c>
      <c r="CH1595" s="552">
        <f t="shared" si="272"/>
        <v>43830</v>
      </c>
      <c r="CI1595" s="552">
        <f>'Information Input'!$H$35</f>
        <v>43555</v>
      </c>
      <c r="CJ1595" s="551" t="str">
        <f>'Information Input'!$J$22</f>
        <v>Quarterly</v>
      </c>
      <c r="CK1595" s="552">
        <f>'Information Input'!$H$30</f>
        <v>43555</v>
      </c>
      <c r="CL1595" s="551">
        <f>'Information Input'!$J$18</f>
        <v>2019</v>
      </c>
      <c r="CM1595" s="551" t="s">
        <v>104</v>
      </c>
      <c r="CN1595" s="1014" t="s">
        <v>105</v>
      </c>
      <c r="CO1595" s="542" t="s">
        <v>103</v>
      </c>
      <c r="CP1595" s="542" t="s">
        <v>671</v>
      </c>
      <c r="CQ1595" s="551">
        <v>34</v>
      </c>
      <c r="CR1595" s="542" t="s">
        <v>176</v>
      </c>
      <c r="CS1595" s="542" t="s">
        <v>238</v>
      </c>
      <c r="CT1595" s="1015">
        <f>'Report 1'!$AJ$18</f>
        <v>0</v>
      </c>
      <c r="CU1595" s="1016">
        <f>SUMIF('Report 4A'!$G$16:$G$95,$CQ1595,'Report 4A'!$AR$16:$AR$95)</f>
        <v>0</v>
      </c>
      <c r="CV1595" s="1017">
        <f t="shared" si="262"/>
        <v>0</v>
      </c>
    </row>
    <row r="1596" spans="2:100">
      <c r="B1596" s="535" t="s">
        <v>669</v>
      </c>
      <c r="C1596" s="536">
        <v>1</v>
      </c>
      <c r="D1596" s="537" t="str">
        <f>'Information Input'!$M$14</f>
        <v xml:space="preserve">      -      </v>
      </c>
      <c r="E1596" s="537" t="s">
        <v>137</v>
      </c>
      <c r="F1596" s="538">
        <f t="shared" si="269"/>
        <v>43647</v>
      </c>
      <c r="G1596" s="538">
        <f t="shared" si="270"/>
        <v>43738</v>
      </c>
      <c r="H1596" s="538">
        <f>'Information Input'!$H$35</f>
        <v>43555</v>
      </c>
      <c r="I1596" s="537" t="str">
        <f>'Information Input'!$J$22</f>
        <v>Quarterly</v>
      </c>
      <c r="J1596" s="538">
        <f>'Information Input'!$H$30</f>
        <v>43555</v>
      </c>
      <c r="K1596" s="537">
        <f>'Information Input'!$J$18</f>
        <v>2019</v>
      </c>
      <c r="L1596" s="579" t="s">
        <v>89</v>
      </c>
      <c r="M1596" s="540" t="s">
        <v>90</v>
      </c>
      <c r="N1596" s="541" t="s">
        <v>91</v>
      </c>
      <c r="O1596" s="542" t="s">
        <v>671</v>
      </c>
      <c r="P1596" s="537">
        <v>24</v>
      </c>
      <c r="Q1596" s="541" t="s">
        <v>166</v>
      </c>
      <c r="R1596" s="541" t="s">
        <v>233</v>
      </c>
      <c r="S1596" s="543">
        <f>'Report 1'!$E$18</f>
        <v>0</v>
      </c>
      <c r="T1596" s="544">
        <f>'Report 1'!$E$44</f>
        <v>0</v>
      </c>
      <c r="U1596" s="545">
        <f>'Report 1'!$E$130</f>
        <v>0</v>
      </c>
      <c r="AL1596" s="546" t="s">
        <v>669</v>
      </c>
      <c r="AM1596" s="547">
        <v>2</v>
      </c>
      <c r="AN1596" s="547" t="str">
        <f>'Information Input'!$M$14</f>
        <v xml:space="preserve">      -      </v>
      </c>
      <c r="AO1596" s="547" t="s">
        <v>137</v>
      </c>
      <c r="AP1596" s="538">
        <f t="shared" si="267"/>
        <v>43647</v>
      </c>
      <c r="AQ1596" s="538">
        <f t="shared" si="268"/>
        <v>43738</v>
      </c>
      <c r="AR1596" s="538">
        <f>'Information Input'!$H$35</f>
        <v>43555</v>
      </c>
      <c r="AS1596" s="547" t="str">
        <f>'Information Input'!$J$22</f>
        <v>Quarterly</v>
      </c>
      <c r="AT1596" s="538">
        <f>'Information Input'!$H$30</f>
        <v>43555</v>
      </c>
      <c r="AU1596" s="547">
        <f>'Information Input'!$J$18</f>
        <v>2019</v>
      </c>
      <c r="AV1596" s="547" t="s">
        <v>91</v>
      </c>
      <c r="AW1596" s="547" t="s">
        <v>240</v>
      </c>
      <c r="AX1596" s="547" t="s">
        <v>240</v>
      </c>
      <c r="AY1596" s="548" t="s">
        <v>671</v>
      </c>
      <c r="AZ1596" s="547">
        <v>41</v>
      </c>
      <c r="BA1596" s="549" t="s">
        <v>183</v>
      </c>
      <c r="BB1596" s="543" t="s">
        <v>238</v>
      </c>
      <c r="BC1596" s="550">
        <f>'Report 2'!$V363</f>
        <v>0</v>
      </c>
      <c r="BD1596" s="550">
        <f>'Report 2'!$W363</f>
        <v>0</v>
      </c>
      <c r="BE1596" s="550">
        <f>'Report 2'!$X363</f>
        <v>0</v>
      </c>
      <c r="BF1596" s="550">
        <f>'Report 2'!$Y363</f>
        <v>0</v>
      </c>
      <c r="BG1596" s="550">
        <f>'Report 2'!$Z363</f>
        <v>0</v>
      </c>
      <c r="BH1596" s="550">
        <f>'Report 2'!$AA363</f>
        <v>0</v>
      </c>
      <c r="BI1596" s="550">
        <f>'Report 2'!$AB363</f>
        <v>0</v>
      </c>
      <c r="CC1596" s="542" t="s">
        <v>669</v>
      </c>
      <c r="CD1596" s="1014" t="s">
        <v>672</v>
      </c>
      <c r="CE1596" s="1014" t="str">
        <f>'Information Input'!$M$14</f>
        <v xml:space="preserve">      -      </v>
      </c>
      <c r="CF1596" s="551" t="s">
        <v>138</v>
      </c>
      <c r="CG1596" s="552">
        <f t="shared" si="271"/>
        <v>43739</v>
      </c>
      <c r="CH1596" s="552">
        <f t="shared" si="272"/>
        <v>43830</v>
      </c>
      <c r="CI1596" s="552">
        <f>'Information Input'!$H$35</f>
        <v>43555</v>
      </c>
      <c r="CJ1596" s="551" t="str">
        <f>'Information Input'!$J$22</f>
        <v>Quarterly</v>
      </c>
      <c r="CK1596" s="552">
        <f>'Information Input'!$H$30</f>
        <v>43555</v>
      </c>
      <c r="CL1596" s="551">
        <f>'Information Input'!$J$18</f>
        <v>2019</v>
      </c>
      <c r="CM1596" s="551" t="s">
        <v>104</v>
      </c>
      <c r="CN1596" s="1014" t="s">
        <v>105</v>
      </c>
      <c r="CO1596" s="542" t="s">
        <v>103</v>
      </c>
      <c r="CP1596" s="542" t="s">
        <v>671</v>
      </c>
      <c r="CQ1596" s="551">
        <v>35</v>
      </c>
      <c r="CR1596" s="542" t="s">
        <v>177</v>
      </c>
      <c r="CS1596" s="542" t="s">
        <v>235</v>
      </c>
      <c r="CT1596" s="1015">
        <f>'Report 1'!$AJ$18</f>
        <v>0</v>
      </c>
      <c r="CU1596" s="1016">
        <f>SUMIF('Report 4A'!$G$16:$G$95,$CQ1596,'Report 4A'!$AR$16:$AR$95)</f>
        <v>0</v>
      </c>
      <c r="CV1596" s="1017">
        <f t="shared" si="262"/>
        <v>0</v>
      </c>
    </row>
    <row r="1597" spans="2:100">
      <c r="B1597" s="535" t="s">
        <v>669</v>
      </c>
      <c r="C1597" s="536">
        <v>1</v>
      </c>
      <c r="D1597" s="537" t="str">
        <f>'Information Input'!$M$14</f>
        <v xml:space="preserve">      -      </v>
      </c>
      <c r="E1597" s="537" t="s">
        <v>137</v>
      </c>
      <c r="F1597" s="538">
        <f t="shared" si="269"/>
        <v>43647</v>
      </c>
      <c r="G1597" s="538">
        <f t="shared" si="270"/>
        <v>43738</v>
      </c>
      <c r="H1597" s="538">
        <f>'Information Input'!$H$35</f>
        <v>43555</v>
      </c>
      <c r="I1597" s="537" t="str">
        <f>'Information Input'!$J$22</f>
        <v>Quarterly</v>
      </c>
      <c r="J1597" s="538">
        <f>'Information Input'!$H$30</f>
        <v>43555</v>
      </c>
      <c r="K1597" s="537">
        <f>'Information Input'!$J$18</f>
        <v>2019</v>
      </c>
      <c r="L1597" s="579" t="s">
        <v>89</v>
      </c>
      <c r="M1597" s="540" t="s">
        <v>90</v>
      </c>
      <c r="N1597" s="541" t="s">
        <v>91</v>
      </c>
      <c r="O1597" s="542" t="s">
        <v>671</v>
      </c>
      <c r="P1597" s="537">
        <v>25</v>
      </c>
      <c r="Q1597" s="541" t="s">
        <v>167</v>
      </c>
      <c r="R1597" s="541" t="s">
        <v>233</v>
      </c>
      <c r="S1597" s="543">
        <f>'Report 1'!$E$18</f>
        <v>0</v>
      </c>
      <c r="T1597" s="544">
        <f>'Report 1'!$E$45</f>
        <v>0</v>
      </c>
      <c r="U1597" s="545">
        <f>'Report 1'!$E$131</f>
        <v>0</v>
      </c>
      <c r="AL1597" s="546" t="s">
        <v>669</v>
      </c>
      <c r="AM1597" s="547">
        <v>2</v>
      </c>
      <c r="AN1597" s="547" t="str">
        <f>'Information Input'!$M$14</f>
        <v xml:space="preserve">      -      </v>
      </c>
      <c r="AO1597" s="547" t="s">
        <v>137</v>
      </c>
      <c r="AP1597" s="538">
        <f t="shared" si="267"/>
        <v>43647</v>
      </c>
      <c r="AQ1597" s="538">
        <f t="shared" si="268"/>
        <v>43738</v>
      </c>
      <c r="AR1597" s="538">
        <f>'Information Input'!$H$35</f>
        <v>43555</v>
      </c>
      <c r="AS1597" s="547" t="str">
        <f>'Information Input'!$J$22</f>
        <v>Quarterly</v>
      </c>
      <c r="AT1597" s="538">
        <f>'Information Input'!$H$30</f>
        <v>43555</v>
      </c>
      <c r="AU1597" s="547">
        <f>'Information Input'!$J$18</f>
        <v>2019</v>
      </c>
      <c r="AV1597" s="547" t="s">
        <v>91</v>
      </c>
      <c r="AW1597" s="547" t="s">
        <v>240</v>
      </c>
      <c r="AX1597" s="547" t="s">
        <v>240</v>
      </c>
      <c r="AY1597" s="548" t="s">
        <v>671</v>
      </c>
      <c r="AZ1597" s="547">
        <v>42</v>
      </c>
      <c r="BA1597" s="549" t="s">
        <v>184</v>
      </c>
      <c r="BB1597" s="543" t="s">
        <v>233</v>
      </c>
      <c r="BC1597" s="550">
        <f>'Report 2'!$V364</f>
        <v>0</v>
      </c>
      <c r="BD1597" s="550">
        <f>'Report 2'!$W364</f>
        <v>0</v>
      </c>
      <c r="BE1597" s="550">
        <f>'Report 2'!$X364</f>
        <v>0</v>
      </c>
      <c r="BF1597" s="550">
        <f>'Report 2'!$Y364</f>
        <v>0</v>
      </c>
      <c r="BG1597" s="550">
        <f>'Report 2'!$Z364</f>
        <v>0</v>
      </c>
      <c r="BH1597" s="550">
        <f>'Report 2'!$AA364</f>
        <v>0</v>
      </c>
      <c r="BI1597" s="550">
        <f>'Report 2'!$AB364</f>
        <v>0</v>
      </c>
      <c r="CC1597" s="542" t="s">
        <v>669</v>
      </c>
      <c r="CD1597" s="1014" t="s">
        <v>672</v>
      </c>
      <c r="CE1597" s="1014" t="str">
        <f>'Information Input'!$M$14</f>
        <v xml:space="preserve">      -      </v>
      </c>
      <c r="CF1597" s="551" t="s">
        <v>138</v>
      </c>
      <c r="CG1597" s="552">
        <f t="shared" si="271"/>
        <v>43739</v>
      </c>
      <c r="CH1597" s="552">
        <f t="shared" si="272"/>
        <v>43830</v>
      </c>
      <c r="CI1597" s="552">
        <f>'Information Input'!$H$35</f>
        <v>43555</v>
      </c>
      <c r="CJ1597" s="551" t="str">
        <f>'Information Input'!$J$22</f>
        <v>Quarterly</v>
      </c>
      <c r="CK1597" s="552">
        <f>'Information Input'!$H$30</f>
        <v>43555</v>
      </c>
      <c r="CL1597" s="551">
        <f>'Information Input'!$J$18</f>
        <v>2019</v>
      </c>
      <c r="CM1597" s="551" t="s">
        <v>104</v>
      </c>
      <c r="CN1597" s="1014" t="s">
        <v>105</v>
      </c>
      <c r="CO1597" s="542" t="s">
        <v>103</v>
      </c>
      <c r="CP1597" s="542" t="s">
        <v>671</v>
      </c>
      <c r="CQ1597" s="551">
        <v>36</v>
      </c>
      <c r="CR1597" s="542" t="s">
        <v>178</v>
      </c>
      <c r="CS1597" s="542" t="s">
        <v>235</v>
      </c>
      <c r="CT1597" s="1015">
        <f>'Report 1'!$AJ$18</f>
        <v>0</v>
      </c>
      <c r="CU1597" s="1016">
        <f>SUMIF('Report 4A'!$G$16:$G$95,$CQ1597,'Report 4A'!$AR$16:$AR$95)</f>
        <v>0</v>
      </c>
      <c r="CV1597" s="1017">
        <f t="shared" si="262"/>
        <v>0</v>
      </c>
    </row>
    <row r="1598" spans="2:100">
      <c r="B1598" s="535" t="s">
        <v>669</v>
      </c>
      <c r="C1598" s="536">
        <v>1</v>
      </c>
      <c r="D1598" s="537" t="str">
        <f>'Information Input'!$M$14</f>
        <v xml:space="preserve">      -      </v>
      </c>
      <c r="E1598" s="537" t="s">
        <v>137</v>
      </c>
      <c r="F1598" s="538">
        <f t="shared" si="269"/>
        <v>43647</v>
      </c>
      <c r="G1598" s="538">
        <f t="shared" si="270"/>
        <v>43738</v>
      </c>
      <c r="H1598" s="538">
        <f>'Information Input'!$H$35</f>
        <v>43555</v>
      </c>
      <c r="I1598" s="537" t="str">
        <f>'Information Input'!$J$22</f>
        <v>Quarterly</v>
      </c>
      <c r="J1598" s="538">
        <f>'Information Input'!$H$30</f>
        <v>43555</v>
      </c>
      <c r="K1598" s="537">
        <f>'Information Input'!$J$18</f>
        <v>2019</v>
      </c>
      <c r="L1598" s="579" t="s">
        <v>89</v>
      </c>
      <c r="M1598" s="540" t="s">
        <v>90</v>
      </c>
      <c r="N1598" s="541" t="s">
        <v>91</v>
      </c>
      <c r="O1598" s="542" t="s">
        <v>671</v>
      </c>
      <c r="P1598" s="537">
        <v>26</v>
      </c>
      <c r="Q1598" s="541" t="s">
        <v>168</v>
      </c>
      <c r="R1598" s="541" t="s">
        <v>237</v>
      </c>
      <c r="S1598" s="543">
        <f>'Report 1'!$E$18</f>
        <v>0</v>
      </c>
      <c r="T1598" s="544">
        <f>'Report 1'!$E$46</f>
        <v>0</v>
      </c>
      <c r="U1598" s="545">
        <f>'Report 1'!$E$132</f>
        <v>0</v>
      </c>
      <c r="AL1598" s="546" t="s">
        <v>669</v>
      </c>
      <c r="AM1598" s="547">
        <v>2</v>
      </c>
      <c r="AN1598" s="547" t="str">
        <f>'Information Input'!$M$14</f>
        <v xml:space="preserve">      -      </v>
      </c>
      <c r="AO1598" s="547" t="s">
        <v>137</v>
      </c>
      <c r="AP1598" s="538">
        <f t="shared" si="267"/>
        <v>43647</v>
      </c>
      <c r="AQ1598" s="538">
        <f t="shared" si="268"/>
        <v>43738</v>
      </c>
      <c r="AR1598" s="538">
        <f>'Information Input'!$H$35</f>
        <v>43555</v>
      </c>
      <c r="AS1598" s="547" t="str">
        <f>'Information Input'!$J$22</f>
        <v>Quarterly</v>
      </c>
      <c r="AT1598" s="538">
        <f>'Information Input'!$H$30</f>
        <v>43555</v>
      </c>
      <c r="AU1598" s="547">
        <f>'Information Input'!$J$18</f>
        <v>2019</v>
      </c>
      <c r="AV1598" s="547" t="s">
        <v>91</v>
      </c>
      <c r="AW1598" s="547" t="s">
        <v>240</v>
      </c>
      <c r="AX1598" s="547" t="s">
        <v>240</v>
      </c>
      <c r="AY1598" s="548" t="s">
        <v>671</v>
      </c>
      <c r="AZ1598" s="547">
        <v>43</v>
      </c>
      <c r="BA1598" s="549" t="s">
        <v>185</v>
      </c>
      <c r="BB1598" s="543" t="s">
        <v>233</v>
      </c>
      <c r="BC1598" s="550">
        <f>'Report 2'!$V365</f>
        <v>0</v>
      </c>
      <c r="BD1598" s="550">
        <f>'Report 2'!$W365</f>
        <v>0</v>
      </c>
      <c r="BE1598" s="550">
        <f>'Report 2'!$X365</f>
        <v>0</v>
      </c>
      <c r="BF1598" s="550">
        <f>'Report 2'!$Y365</f>
        <v>0</v>
      </c>
      <c r="BG1598" s="550">
        <f>'Report 2'!$Z365</f>
        <v>0</v>
      </c>
      <c r="BH1598" s="550">
        <f>'Report 2'!$AA365</f>
        <v>0</v>
      </c>
      <c r="BI1598" s="550">
        <f>'Report 2'!$AB365</f>
        <v>0</v>
      </c>
      <c r="CC1598" s="542" t="s">
        <v>669</v>
      </c>
      <c r="CD1598" s="1014" t="s">
        <v>672</v>
      </c>
      <c r="CE1598" s="1014" t="str">
        <f>'Information Input'!$M$14</f>
        <v xml:space="preserve">      -      </v>
      </c>
      <c r="CF1598" s="551" t="s">
        <v>138</v>
      </c>
      <c r="CG1598" s="552">
        <f t="shared" si="271"/>
        <v>43739</v>
      </c>
      <c r="CH1598" s="552">
        <f t="shared" si="272"/>
        <v>43830</v>
      </c>
      <c r="CI1598" s="552">
        <f>'Information Input'!$H$35</f>
        <v>43555</v>
      </c>
      <c r="CJ1598" s="551" t="str">
        <f>'Information Input'!$J$22</f>
        <v>Quarterly</v>
      </c>
      <c r="CK1598" s="552">
        <f>'Information Input'!$H$30</f>
        <v>43555</v>
      </c>
      <c r="CL1598" s="551">
        <f>'Information Input'!$J$18</f>
        <v>2019</v>
      </c>
      <c r="CM1598" s="551" t="s">
        <v>104</v>
      </c>
      <c r="CN1598" s="1014" t="s">
        <v>105</v>
      </c>
      <c r="CO1598" s="542" t="s">
        <v>103</v>
      </c>
      <c r="CP1598" s="542" t="s">
        <v>671</v>
      </c>
      <c r="CQ1598" s="551">
        <v>37</v>
      </c>
      <c r="CR1598" s="542" t="s">
        <v>179</v>
      </c>
      <c r="CS1598" s="542" t="s">
        <v>231</v>
      </c>
      <c r="CT1598" s="1015">
        <f>'Report 1'!$AJ$18</f>
        <v>0</v>
      </c>
      <c r="CU1598" s="1016">
        <f>SUMIF('Report 4A'!$G$16:$G$95,$CQ1598,'Report 4A'!$AR$16:$AR$95)</f>
        <v>0</v>
      </c>
      <c r="CV1598" s="1017">
        <f t="shared" si="262"/>
        <v>0</v>
      </c>
    </row>
    <row r="1599" spans="2:100">
      <c r="B1599" s="535" t="s">
        <v>669</v>
      </c>
      <c r="C1599" s="536">
        <v>1</v>
      </c>
      <c r="D1599" s="537" t="str">
        <f>'Information Input'!$M$14</f>
        <v xml:space="preserve">      -      </v>
      </c>
      <c r="E1599" s="537" t="s">
        <v>137</v>
      </c>
      <c r="F1599" s="538">
        <f t="shared" si="269"/>
        <v>43647</v>
      </c>
      <c r="G1599" s="538">
        <f t="shared" si="270"/>
        <v>43738</v>
      </c>
      <c r="H1599" s="538">
        <f>'Information Input'!$H$35</f>
        <v>43555</v>
      </c>
      <c r="I1599" s="537" t="str">
        <f>'Information Input'!$J$22</f>
        <v>Quarterly</v>
      </c>
      <c r="J1599" s="538">
        <f>'Information Input'!$H$30</f>
        <v>43555</v>
      </c>
      <c r="K1599" s="537">
        <f>'Information Input'!$J$18</f>
        <v>2019</v>
      </c>
      <c r="L1599" s="579" t="s">
        <v>89</v>
      </c>
      <c r="M1599" s="540" t="s">
        <v>90</v>
      </c>
      <c r="N1599" s="541" t="s">
        <v>91</v>
      </c>
      <c r="O1599" s="542" t="s">
        <v>671</v>
      </c>
      <c r="P1599" s="537">
        <v>27</v>
      </c>
      <c r="Q1599" s="541" t="s">
        <v>169</v>
      </c>
      <c r="R1599" s="541" t="s">
        <v>235</v>
      </c>
      <c r="S1599" s="543">
        <f>'Report 1'!$E$18</f>
        <v>0</v>
      </c>
      <c r="T1599" s="544">
        <f>'Report 1'!$E$47</f>
        <v>0</v>
      </c>
      <c r="U1599" s="545">
        <f>'Report 1'!$E$133</f>
        <v>0</v>
      </c>
      <c r="AL1599" s="546" t="s">
        <v>669</v>
      </c>
      <c r="AM1599" s="547">
        <v>2</v>
      </c>
      <c r="AN1599" s="547" t="str">
        <f>'Information Input'!$M$14</f>
        <v xml:space="preserve">      -      </v>
      </c>
      <c r="AO1599" s="547" t="s">
        <v>137</v>
      </c>
      <c r="AP1599" s="538">
        <f t="shared" si="267"/>
        <v>43647</v>
      </c>
      <c r="AQ1599" s="538">
        <f t="shared" si="268"/>
        <v>43738</v>
      </c>
      <c r="AR1599" s="538">
        <f>'Information Input'!$H$35</f>
        <v>43555</v>
      </c>
      <c r="AS1599" s="547" t="str">
        <f>'Information Input'!$J$22</f>
        <v>Quarterly</v>
      </c>
      <c r="AT1599" s="538">
        <f>'Information Input'!$H$30</f>
        <v>43555</v>
      </c>
      <c r="AU1599" s="547">
        <f>'Information Input'!$J$18</f>
        <v>2019</v>
      </c>
      <c r="AV1599" s="547" t="s">
        <v>91</v>
      </c>
      <c r="AW1599" s="547" t="s">
        <v>240</v>
      </c>
      <c r="AX1599" s="547" t="s">
        <v>240</v>
      </c>
      <c r="AY1599" s="548" t="s">
        <v>674</v>
      </c>
      <c r="AZ1599" s="547">
        <v>44</v>
      </c>
      <c r="BA1599" s="549" t="s">
        <v>186</v>
      </c>
      <c r="BB1599" s="543" t="s">
        <v>239</v>
      </c>
      <c r="BC1599" s="550">
        <f>'Report 2'!$V366</f>
        <v>0</v>
      </c>
      <c r="BD1599" s="550">
        <f>'Report 2'!$W366</f>
        <v>0</v>
      </c>
      <c r="BE1599" s="550">
        <f>'Report 2'!$X366</f>
        <v>0</v>
      </c>
      <c r="BF1599" s="550">
        <f>'Report 2'!$Y366</f>
        <v>0</v>
      </c>
      <c r="BG1599" s="550">
        <f>'Report 2'!$Z366</f>
        <v>0</v>
      </c>
      <c r="BH1599" s="550">
        <f>'Report 2'!$AA366</f>
        <v>0</v>
      </c>
      <c r="BI1599" s="550">
        <f>'Report 2'!$AB366</f>
        <v>0</v>
      </c>
      <c r="CC1599" s="542" t="s">
        <v>669</v>
      </c>
      <c r="CD1599" s="1014" t="s">
        <v>672</v>
      </c>
      <c r="CE1599" s="1014" t="str">
        <f>'Information Input'!$M$14</f>
        <v xml:space="preserve">      -      </v>
      </c>
      <c r="CF1599" s="551" t="s">
        <v>138</v>
      </c>
      <c r="CG1599" s="552">
        <f t="shared" si="271"/>
        <v>43739</v>
      </c>
      <c r="CH1599" s="552">
        <f t="shared" si="272"/>
        <v>43830</v>
      </c>
      <c r="CI1599" s="552">
        <f>'Information Input'!$H$35</f>
        <v>43555</v>
      </c>
      <c r="CJ1599" s="551" t="str">
        <f>'Information Input'!$J$22</f>
        <v>Quarterly</v>
      </c>
      <c r="CK1599" s="552">
        <f>'Information Input'!$H$30</f>
        <v>43555</v>
      </c>
      <c r="CL1599" s="551">
        <f>'Information Input'!$J$18</f>
        <v>2019</v>
      </c>
      <c r="CM1599" s="551" t="s">
        <v>104</v>
      </c>
      <c r="CN1599" s="1014" t="s">
        <v>105</v>
      </c>
      <c r="CO1599" s="542" t="s">
        <v>103</v>
      </c>
      <c r="CP1599" s="542" t="s">
        <v>671</v>
      </c>
      <c r="CQ1599" s="551">
        <v>38</v>
      </c>
      <c r="CR1599" s="542" t="s">
        <v>180</v>
      </c>
      <c r="CS1599" s="542" t="s">
        <v>233</v>
      </c>
      <c r="CT1599" s="1015">
        <f>'Report 1'!$AJ$18</f>
        <v>0</v>
      </c>
      <c r="CU1599" s="1016">
        <f>SUMIF('Report 4A'!$G$16:$G$95,$CQ1599,'Report 4A'!$AR$16:$AR$95)</f>
        <v>0</v>
      </c>
      <c r="CV1599" s="1017">
        <f t="shared" si="262"/>
        <v>0</v>
      </c>
    </row>
    <row r="1600" spans="2:100">
      <c r="B1600" s="535" t="s">
        <v>669</v>
      </c>
      <c r="C1600" s="536">
        <v>1</v>
      </c>
      <c r="D1600" s="537" t="str">
        <f>'Information Input'!$M$14</f>
        <v xml:space="preserve">      -      </v>
      </c>
      <c r="E1600" s="537" t="s">
        <v>137</v>
      </c>
      <c r="F1600" s="538">
        <f t="shared" si="269"/>
        <v>43647</v>
      </c>
      <c r="G1600" s="538">
        <f t="shared" si="270"/>
        <v>43738</v>
      </c>
      <c r="H1600" s="538">
        <f>'Information Input'!$H$35</f>
        <v>43555</v>
      </c>
      <c r="I1600" s="537" t="str">
        <f>'Information Input'!$J$22</f>
        <v>Quarterly</v>
      </c>
      <c r="J1600" s="538">
        <f>'Information Input'!$H$30</f>
        <v>43555</v>
      </c>
      <c r="K1600" s="537">
        <f>'Information Input'!$J$18</f>
        <v>2019</v>
      </c>
      <c r="L1600" s="579" t="s">
        <v>89</v>
      </c>
      <c r="M1600" s="540" t="s">
        <v>90</v>
      </c>
      <c r="N1600" s="541" t="s">
        <v>91</v>
      </c>
      <c r="O1600" s="542" t="s">
        <v>671</v>
      </c>
      <c r="P1600" s="537">
        <v>28</v>
      </c>
      <c r="Q1600" s="541" t="s">
        <v>170</v>
      </c>
      <c r="R1600" s="541" t="s">
        <v>235</v>
      </c>
      <c r="S1600" s="543">
        <f>'Report 1'!$E$18</f>
        <v>0</v>
      </c>
      <c r="T1600" s="544">
        <f>'Report 1'!$E$48</f>
        <v>0</v>
      </c>
      <c r="U1600" s="545">
        <f>'Report 1'!$E$134</f>
        <v>0</v>
      </c>
      <c r="AL1600" s="546" t="s">
        <v>669</v>
      </c>
      <c r="AM1600" s="547">
        <v>2</v>
      </c>
      <c r="AN1600" s="547" t="str">
        <f>'Information Input'!$M$14</f>
        <v xml:space="preserve">      -      </v>
      </c>
      <c r="AO1600" s="547" t="s">
        <v>137</v>
      </c>
      <c r="AP1600" s="538">
        <f t="shared" si="267"/>
        <v>43647</v>
      </c>
      <c r="AQ1600" s="538">
        <f t="shared" si="268"/>
        <v>43738</v>
      </c>
      <c r="AR1600" s="538">
        <f>'Information Input'!$H$35</f>
        <v>43555</v>
      </c>
      <c r="AS1600" s="547" t="str">
        <f>'Information Input'!$J$22</f>
        <v>Quarterly</v>
      </c>
      <c r="AT1600" s="538">
        <f>'Information Input'!$H$30</f>
        <v>43555</v>
      </c>
      <c r="AU1600" s="547">
        <f>'Information Input'!$J$18</f>
        <v>2019</v>
      </c>
      <c r="AV1600" s="547" t="s">
        <v>91</v>
      </c>
      <c r="AW1600" s="547" t="s">
        <v>240</v>
      </c>
      <c r="AX1600" s="547" t="s">
        <v>240</v>
      </c>
      <c r="AY1600" s="548" t="s">
        <v>675</v>
      </c>
      <c r="AZ1600" s="547">
        <v>45</v>
      </c>
      <c r="BA1600" s="549" t="s">
        <v>187</v>
      </c>
      <c r="BB1600" s="543" t="s">
        <v>239</v>
      </c>
      <c r="BC1600" s="550">
        <f>'Report 2'!$V367</f>
        <v>0</v>
      </c>
      <c r="BD1600" s="550">
        <f>'Report 2'!$W367</f>
        <v>0</v>
      </c>
      <c r="BE1600" s="550">
        <f>'Report 2'!$X367</f>
        <v>0</v>
      </c>
      <c r="BF1600" s="550">
        <f>'Report 2'!$Y367</f>
        <v>0</v>
      </c>
      <c r="BG1600" s="550">
        <f>'Report 2'!$Z367</f>
        <v>0</v>
      </c>
      <c r="BH1600" s="550">
        <f>'Report 2'!$AA367</f>
        <v>0</v>
      </c>
      <c r="BI1600" s="550">
        <f>'Report 2'!$AB367</f>
        <v>0</v>
      </c>
      <c r="CC1600" s="542" t="s">
        <v>669</v>
      </c>
      <c r="CD1600" s="1014" t="s">
        <v>672</v>
      </c>
      <c r="CE1600" s="1014" t="str">
        <f>'Information Input'!$M$14</f>
        <v xml:space="preserve">      -      </v>
      </c>
      <c r="CF1600" s="551" t="s">
        <v>138</v>
      </c>
      <c r="CG1600" s="552">
        <f t="shared" si="271"/>
        <v>43739</v>
      </c>
      <c r="CH1600" s="552">
        <f t="shared" si="272"/>
        <v>43830</v>
      </c>
      <c r="CI1600" s="552">
        <f>'Information Input'!$H$35</f>
        <v>43555</v>
      </c>
      <c r="CJ1600" s="551" t="str">
        <f>'Information Input'!$J$22</f>
        <v>Quarterly</v>
      </c>
      <c r="CK1600" s="552">
        <f>'Information Input'!$H$30</f>
        <v>43555</v>
      </c>
      <c r="CL1600" s="551">
        <f>'Information Input'!$J$18</f>
        <v>2019</v>
      </c>
      <c r="CM1600" s="551" t="s">
        <v>104</v>
      </c>
      <c r="CN1600" s="1014" t="s">
        <v>105</v>
      </c>
      <c r="CO1600" s="542" t="s">
        <v>103</v>
      </c>
      <c r="CP1600" s="542" t="s">
        <v>671</v>
      </c>
      <c r="CQ1600" s="551">
        <v>39</v>
      </c>
      <c r="CR1600" s="542" t="s">
        <v>181</v>
      </c>
      <c r="CS1600" s="542" t="s">
        <v>233</v>
      </c>
      <c r="CT1600" s="1015">
        <f>'Report 1'!$AJ$18</f>
        <v>0</v>
      </c>
      <c r="CU1600" s="1016">
        <f>SUMIF('Report 4A'!$G$16:$G$95,$CQ1600,'Report 4A'!$AR$16:$AR$95)</f>
        <v>0</v>
      </c>
      <c r="CV1600" s="1017">
        <f t="shared" si="262"/>
        <v>0</v>
      </c>
    </row>
    <row r="1601" spans="2:100">
      <c r="B1601" s="535" t="s">
        <v>669</v>
      </c>
      <c r="C1601" s="536">
        <v>1</v>
      </c>
      <c r="D1601" s="537" t="str">
        <f>'Information Input'!$M$14</f>
        <v xml:space="preserve">      -      </v>
      </c>
      <c r="E1601" s="537" t="s">
        <v>137</v>
      </c>
      <c r="F1601" s="538">
        <f t="shared" si="269"/>
        <v>43647</v>
      </c>
      <c r="G1601" s="538">
        <f t="shared" si="270"/>
        <v>43738</v>
      </c>
      <c r="H1601" s="538">
        <f>'Information Input'!$H$35</f>
        <v>43555</v>
      </c>
      <c r="I1601" s="537" t="str">
        <f>'Information Input'!$J$22</f>
        <v>Quarterly</v>
      </c>
      <c r="J1601" s="538">
        <f>'Information Input'!$H$30</f>
        <v>43555</v>
      </c>
      <c r="K1601" s="537">
        <f>'Information Input'!$J$18</f>
        <v>2019</v>
      </c>
      <c r="L1601" s="579" t="s">
        <v>89</v>
      </c>
      <c r="M1601" s="540" t="s">
        <v>90</v>
      </c>
      <c r="N1601" s="541" t="s">
        <v>91</v>
      </c>
      <c r="O1601" s="542" t="s">
        <v>671</v>
      </c>
      <c r="P1601" s="537">
        <v>29</v>
      </c>
      <c r="Q1601" s="541" t="s">
        <v>171</v>
      </c>
      <c r="R1601" s="541" t="s">
        <v>238</v>
      </c>
      <c r="S1601" s="543">
        <f>'Report 1'!$E$18</f>
        <v>0</v>
      </c>
      <c r="T1601" s="544">
        <f>'Report 1'!$E$49</f>
        <v>0</v>
      </c>
      <c r="U1601" s="545">
        <f>'Report 1'!$E$135</f>
        <v>0</v>
      </c>
      <c r="AL1601" s="546" t="s">
        <v>669</v>
      </c>
      <c r="AM1601" s="547">
        <v>2</v>
      </c>
      <c r="AN1601" s="547" t="str">
        <f>'Information Input'!$M$14</f>
        <v xml:space="preserve">      -      </v>
      </c>
      <c r="AO1601" s="547" t="s">
        <v>137</v>
      </c>
      <c r="AP1601" s="538">
        <f t="shared" si="267"/>
        <v>43647</v>
      </c>
      <c r="AQ1601" s="538">
        <f t="shared" si="268"/>
        <v>43738</v>
      </c>
      <c r="AR1601" s="538">
        <f>'Information Input'!$H$35</f>
        <v>43555</v>
      </c>
      <c r="AS1601" s="547" t="str">
        <f>'Information Input'!$J$22</f>
        <v>Quarterly</v>
      </c>
      <c r="AT1601" s="538">
        <f>'Information Input'!$H$30</f>
        <v>43555</v>
      </c>
      <c r="AU1601" s="547">
        <f>'Information Input'!$J$18</f>
        <v>2019</v>
      </c>
      <c r="AV1601" s="547" t="s">
        <v>91</v>
      </c>
      <c r="AW1601" s="547" t="s">
        <v>240</v>
      </c>
      <c r="AX1601" s="547" t="s">
        <v>240</v>
      </c>
      <c r="AY1601" s="548" t="s">
        <v>675</v>
      </c>
      <c r="AZ1601" s="547">
        <v>46</v>
      </c>
      <c r="BA1601" s="549" t="s">
        <v>188</v>
      </c>
      <c r="BB1601" s="543" t="s">
        <v>239</v>
      </c>
      <c r="BC1601" s="550">
        <f>'Report 2'!$V368</f>
        <v>0</v>
      </c>
      <c r="BD1601" s="550">
        <f>'Report 2'!$W368</f>
        <v>0</v>
      </c>
      <c r="BE1601" s="550">
        <f>'Report 2'!$X368</f>
        <v>0</v>
      </c>
      <c r="BF1601" s="550">
        <f>'Report 2'!$Y368</f>
        <v>0</v>
      </c>
      <c r="BG1601" s="550">
        <f>'Report 2'!$Z368</f>
        <v>0</v>
      </c>
      <c r="BH1601" s="550">
        <f>'Report 2'!$AA368</f>
        <v>0</v>
      </c>
      <c r="BI1601" s="550">
        <f>'Report 2'!$AB368</f>
        <v>0</v>
      </c>
      <c r="CC1601" s="542" t="s">
        <v>669</v>
      </c>
      <c r="CD1601" s="1014" t="s">
        <v>672</v>
      </c>
      <c r="CE1601" s="1014" t="str">
        <f>'Information Input'!$M$14</f>
        <v xml:space="preserve">      -      </v>
      </c>
      <c r="CF1601" s="551" t="s">
        <v>138</v>
      </c>
      <c r="CG1601" s="552">
        <f t="shared" si="271"/>
        <v>43739</v>
      </c>
      <c r="CH1601" s="552">
        <f t="shared" si="272"/>
        <v>43830</v>
      </c>
      <c r="CI1601" s="552">
        <f>'Information Input'!$H$35</f>
        <v>43555</v>
      </c>
      <c r="CJ1601" s="551" t="str">
        <f>'Information Input'!$J$22</f>
        <v>Quarterly</v>
      </c>
      <c r="CK1601" s="552">
        <f>'Information Input'!$H$30</f>
        <v>43555</v>
      </c>
      <c r="CL1601" s="551">
        <f>'Information Input'!$J$18</f>
        <v>2019</v>
      </c>
      <c r="CM1601" s="551" t="s">
        <v>104</v>
      </c>
      <c r="CN1601" s="1014" t="s">
        <v>105</v>
      </c>
      <c r="CO1601" s="542" t="s">
        <v>103</v>
      </c>
      <c r="CP1601" s="542" t="s">
        <v>671</v>
      </c>
      <c r="CQ1601" s="551">
        <v>40</v>
      </c>
      <c r="CR1601" s="542" t="s">
        <v>182</v>
      </c>
      <c r="CS1601" s="542" t="s">
        <v>238</v>
      </c>
      <c r="CT1601" s="1015">
        <f>'Report 1'!$AJ$18</f>
        <v>0</v>
      </c>
      <c r="CU1601" s="1016">
        <f>SUMIF('Report 4A'!$G$16:$G$95,$CQ1601,'Report 4A'!$AR$16:$AR$95)</f>
        <v>0</v>
      </c>
      <c r="CV1601" s="1017">
        <f t="shared" ref="CV1601:CV1604" si="273">IF(CT1601&lt;&gt;0,CU1601/CT1601,0)</f>
        <v>0</v>
      </c>
    </row>
    <row r="1602" spans="2:100">
      <c r="B1602" s="535" t="s">
        <v>669</v>
      </c>
      <c r="C1602" s="536">
        <v>1</v>
      </c>
      <c r="D1602" s="537" t="str">
        <f>'Information Input'!$M$14</f>
        <v xml:space="preserve">      -      </v>
      </c>
      <c r="E1602" s="537" t="s">
        <v>137</v>
      </c>
      <c r="F1602" s="538">
        <f t="shared" si="269"/>
        <v>43647</v>
      </c>
      <c r="G1602" s="538">
        <f t="shared" si="270"/>
        <v>43738</v>
      </c>
      <c r="H1602" s="538">
        <f>'Information Input'!$H$35</f>
        <v>43555</v>
      </c>
      <c r="I1602" s="537" t="str">
        <f>'Information Input'!$J$22</f>
        <v>Quarterly</v>
      </c>
      <c r="J1602" s="538">
        <f>'Information Input'!$H$30</f>
        <v>43555</v>
      </c>
      <c r="K1602" s="537">
        <f>'Information Input'!$J$18</f>
        <v>2019</v>
      </c>
      <c r="L1602" s="579" t="s">
        <v>89</v>
      </c>
      <c r="M1602" s="540" t="s">
        <v>90</v>
      </c>
      <c r="N1602" s="541" t="s">
        <v>91</v>
      </c>
      <c r="O1602" s="542" t="s">
        <v>671</v>
      </c>
      <c r="P1602" s="537">
        <v>30</v>
      </c>
      <c r="Q1602" s="541" t="s">
        <v>172</v>
      </c>
      <c r="R1602" s="541" t="s">
        <v>238</v>
      </c>
      <c r="S1602" s="543">
        <f>'Report 1'!$E$18</f>
        <v>0</v>
      </c>
      <c r="T1602" s="544">
        <f>'Report 1'!$E$50</f>
        <v>0</v>
      </c>
      <c r="U1602" s="545">
        <f>'Report 1'!$E$136</f>
        <v>0</v>
      </c>
      <c r="AL1602" s="546" t="s">
        <v>669</v>
      </c>
      <c r="AM1602" s="547">
        <v>2</v>
      </c>
      <c r="AN1602" s="547" t="str">
        <f>'Information Input'!$M$14</f>
        <v xml:space="preserve">      -      </v>
      </c>
      <c r="AO1602" s="547" t="s">
        <v>137</v>
      </c>
      <c r="AP1602" s="538">
        <f t="shared" si="267"/>
        <v>43647</v>
      </c>
      <c r="AQ1602" s="538">
        <f t="shared" si="268"/>
        <v>43738</v>
      </c>
      <c r="AR1602" s="538">
        <f>'Information Input'!$H$35</f>
        <v>43555</v>
      </c>
      <c r="AS1602" s="547" t="str">
        <f>'Information Input'!$J$22</f>
        <v>Quarterly</v>
      </c>
      <c r="AT1602" s="538">
        <f>'Information Input'!$H$30</f>
        <v>43555</v>
      </c>
      <c r="AU1602" s="547">
        <f>'Information Input'!$J$18</f>
        <v>2019</v>
      </c>
      <c r="AV1602" s="547" t="s">
        <v>91</v>
      </c>
      <c r="AW1602" s="547" t="s">
        <v>240</v>
      </c>
      <c r="AX1602" s="547" t="s">
        <v>240</v>
      </c>
      <c r="AY1602" s="548" t="s">
        <v>675</v>
      </c>
      <c r="AZ1602" s="547">
        <v>47</v>
      </c>
      <c r="BA1602" s="549" t="s">
        <v>189</v>
      </c>
      <c r="BB1602" s="543" t="s">
        <v>239</v>
      </c>
      <c r="BC1602" s="550">
        <f>'Report 2'!$V369</f>
        <v>0</v>
      </c>
      <c r="BD1602" s="550">
        <f>'Report 2'!$W369</f>
        <v>0</v>
      </c>
      <c r="BE1602" s="550">
        <f>'Report 2'!$X369</f>
        <v>0</v>
      </c>
      <c r="BF1602" s="550">
        <f>'Report 2'!$Y369</f>
        <v>0</v>
      </c>
      <c r="BG1602" s="550">
        <f>'Report 2'!$Z369</f>
        <v>0</v>
      </c>
      <c r="BH1602" s="550">
        <f>'Report 2'!$AA369</f>
        <v>0</v>
      </c>
      <c r="BI1602" s="550">
        <f>'Report 2'!$AB369</f>
        <v>0</v>
      </c>
      <c r="CC1602" s="542" t="s">
        <v>669</v>
      </c>
      <c r="CD1602" s="1014" t="s">
        <v>672</v>
      </c>
      <c r="CE1602" s="1014" t="str">
        <f>'Information Input'!$M$14</f>
        <v xml:space="preserve">      -      </v>
      </c>
      <c r="CF1602" s="551" t="s">
        <v>138</v>
      </c>
      <c r="CG1602" s="552">
        <f t="shared" si="271"/>
        <v>43739</v>
      </c>
      <c r="CH1602" s="552">
        <f t="shared" si="272"/>
        <v>43830</v>
      </c>
      <c r="CI1602" s="552">
        <f>'Information Input'!$H$35</f>
        <v>43555</v>
      </c>
      <c r="CJ1602" s="551" t="str">
        <f>'Information Input'!$J$22</f>
        <v>Quarterly</v>
      </c>
      <c r="CK1602" s="552">
        <f>'Information Input'!$H$30</f>
        <v>43555</v>
      </c>
      <c r="CL1602" s="551">
        <f>'Information Input'!$J$18</f>
        <v>2019</v>
      </c>
      <c r="CM1602" s="551" t="s">
        <v>104</v>
      </c>
      <c r="CN1602" s="1014" t="s">
        <v>105</v>
      </c>
      <c r="CO1602" s="542" t="s">
        <v>103</v>
      </c>
      <c r="CP1602" s="542" t="s">
        <v>671</v>
      </c>
      <c r="CQ1602" s="551">
        <v>41</v>
      </c>
      <c r="CR1602" s="542" t="s">
        <v>183</v>
      </c>
      <c r="CS1602" s="542" t="s">
        <v>238</v>
      </c>
      <c r="CT1602" s="1015">
        <f>'Report 1'!$AJ$18</f>
        <v>0</v>
      </c>
      <c r="CU1602" s="1016">
        <f>SUMIF('Report 4A'!$G$16:$G$95,$CQ1602,'Report 4A'!$AR$16:$AR$95)</f>
        <v>0</v>
      </c>
      <c r="CV1602" s="1017">
        <f t="shared" si="273"/>
        <v>0</v>
      </c>
    </row>
    <row r="1603" spans="2:100">
      <c r="B1603" s="535" t="s">
        <v>669</v>
      </c>
      <c r="C1603" s="536">
        <v>1</v>
      </c>
      <c r="D1603" s="537" t="str">
        <f>'Information Input'!$M$14</f>
        <v xml:space="preserve">      -      </v>
      </c>
      <c r="E1603" s="537" t="s">
        <v>137</v>
      </c>
      <c r="F1603" s="538">
        <f t="shared" si="269"/>
        <v>43647</v>
      </c>
      <c r="G1603" s="538">
        <f t="shared" si="270"/>
        <v>43738</v>
      </c>
      <c r="H1603" s="538">
        <f>'Information Input'!$H$35</f>
        <v>43555</v>
      </c>
      <c r="I1603" s="537" t="str">
        <f>'Information Input'!$J$22</f>
        <v>Quarterly</v>
      </c>
      <c r="J1603" s="538">
        <f>'Information Input'!$H$30</f>
        <v>43555</v>
      </c>
      <c r="K1603" s="537">
        <f>'Information Input'!$J$18</f>
        <v>2019</v>
      </c>
      <c r="L1603" s="579" t="s">
        <v>89</v>
      </c>
      <c r="M1603" s="540" t="s">
        <v>90</v>
      </c>
      <c r="N1603" s="541" t="s">
        <v>91</v>
      </c>
      <c r="O1603" s="542" t="s">
        <v>671</v>
      </c>
      <c r="P1603" s="537">
        <v>31</v>
      </c>
      <c r="Q1603" s="541" t="s">
        <v>173</v>
      </c>
      <c r="R1603" s="541" t="s">
        <v>233</v>
      </c>
      <c r="S1603" s="543">
        <f>'Report 1'!$E$18</f>
        <v>0</v>
      </c>
      <c r="T1603" s="544">
        <f>'Report 1'!$E$51</f>
        <v>0</v>
      </c>
      <c r="U1603" s="545">
        <f>'Report 1'!$E$137</f>
        <v>0</v>
      </c>
      <c r="AL1603" s="546" t="s">
        <v>669</v>
      </c>
      <c r="AM1603" s="547">
        <v>2</v>
      </c>
      <c r="AN1603" s="547" t="str">
        <f>'Information Input'!$M$14</f>
        <v xml:space="preserve">      -      </v>
      </c>
      <c r="AO1603" s="547" t="s">
        <v>137</v>
      </c>
      <c r="AP1603" s="538">
        <f t="shared" si="267"/>
        <v>43647</v>
      </c>
      <c r="AQ1603" s="538">
        <f t="shared" si="268"/>
        <v>43738</v>
      </c>
      <c r="AR1603" s="538">
        <f>'Information Input'!$H$35</f>
        <v>43555</v>
      </c>
      <c r="AS1603" s="547" t="str">
        <f>'Information Input'!$J$22</f>
        <v>Quarterly</v>
      </c>
      <c r="AT1603" s="538">
        <f>'Information Input'!$H$30</f>
        <v>43555</v>
      </c>
      <c r="AU1603" s="547">
        <f>'Information Input'!$J$18</f>
        <v>2019</v>
      </c>
      <c r="AV1603" s="547" t="s">
        <v>91</v>
      </c>
      <c r="AW1603" s="547" t="s">
        <v>240</v>
      </c>
      <c r="AX1603" s="547" t="s">
        <v>240</v>
      </c>
      <c r="AY1603" s="548" t="s">
        <v>675</v>
      </c>
      <c r="AZ1603" s="547">
        <v>48</v>
      </c>
      <c r="BA1603" s="549" t="s">
        <v>190</v>
      </c>
      <c r="BB1603" s="543" t="s">
        <v>239</v>
      </c>
      <c r="BC1603" s="550">
        <f>'Report 2'!$V370</f>
        <v>0</v>
      </c>
      <c r="BD1603" s="550">
        <f>'Report 2'!$W370</f>
        <v>0</v>
      </c>
      <c r="BE1603" s="550">
        <f>'Report 2'!$X370</f>
        <v>0</v>
      </c>
      <c r="BF1603" s="550">
        <f>'Report 2'!$Y370</f>
        <v>0</v>
      </c>
      <c r="BG1603" s="550">
        <f>'Report 2'!$Z370</f>
        <v>0</v>
      </c>
      <c r="BH1603" s="550">
        <f>'Report 2'!$AA370</f>
        <v>0</v>
      </c>
      <c r="BI1603" s="550">
        <f>'Report 2'!$AB370</f>
        <v>0</v>
      </c>
      <c r="CC1603" s="542" t="s">
        <v>669</v>
      </c>
      <c r="CD1603" s="1014" t="s">
        <v>672</v>
      </c>
      <c r="CE1603" s="1014" t="str">
        <f>'Information Input'!$M$14</f>
        <v xml:space="preserve">      -      </v>
      </c>
      <c r="CF1603" s="551" t="s">
        <v>138</v>
      </c>
      <c r="CG1603" s="552">
        <f t="shared" si="271"/>
        <v>43739</v>
      </c>
      <c r="CH1603" s="552">
        <f t="shared" si="272"/>
        <v>43830</v>
      </c>
      <c r="CI1603" s="552">
        <f>'Information Input'!$H$35</f>
        <v>43555</v>
      </c>
      <c r="CJ1603" s="551" t="str">
        <f>'Information Input'!$J$22</f>
        <v>Quarterly</v>
      </c>
      <c r="CK1603" s="552">
        <f>'Information Input'!$H$30</f>
        <v>43555</v>
      </c>
      <c r="CL1603" s="551">
        <f>'Information Input'!$J$18</f>
        <v>2019</v>
      </c>
      <c r="CM1603" s="1018" t="s">
        <v>104</v>
      </c>
      <c r="CN1603" s="1014" t="s">
        <v>105</v>
      </c>
      <c r="CO1603" s="542" t="s">
        <v>103</v>
      </c>
      <c r="CP1603" s="542" t="s">
        <v>671</v>
      </c>
      <c r="CQ1603" s="551">
        <v>42</v>
      </c>
      <c r="CR1603" s="542" t="s">
        <v>184</v>
      </c>
      <c r="CS1603" s="542" t="s">
        <v>233</v>
      </c>
      <c r="CT1603" s="1015">
        <f>'Report 1'!$AJ$18</f>
        <v>0</v>
      </c>
      <c r="CU1603" s="1016">
        <f>SUMIF('Report 4A'!$G$16:$G$95,$CQ1603,'Report 4A'!$AR$16:$AR$95)</f>
        <v>0</v>
      </c>
      <c r="CV1603" s="1017">
        <f t="shared" si="273"/>
        <v>0</v>
      </c>
    </row>
    <row r="1604" spans="2:100">
      <c r="B1604" s="535" t="s">
        <v>669</v>
      </c>
      <c r="C1604" s="536">
        <v>1</v>
      </c>
      <c r="D1604" s="537" t="str">
        <f>'Information Input'!$M$14</f>
        <v xml:space="preserve">      -      </v>
      </c>
      <c r="E1604" s="537" t="s">
        <v>137</v>
      </c>
      <c r="F1604" s="538">
        <f t="shared" si="269"/>
        <v>43647</v>
      </c>
      <c r="G1604" s="538">
        <f t="shared" si="270"/>
        <v>43738</v>
      </c>
      <c r="H1604" s="538">
        <f>'Information Input'!$H$35</f>
        <v>43555</v>
      </c>
      <c r="I1604" s="537" t="str">
        <f>'Information Input'!$J$22</f>
        <v>Quarterly</v>
      </c>
      <c r="J1604" s="538">
        <f>'Information Input'!$H$30</f>
        <v>43555</v>
      </c>
      <c r="K1604" s="537">
        <f>'Information Input'!$J$18</f>
        <v>2019</v>
      </c>
      <c r="L1604" s="579" t="s">
        <v>89</v>
      </c>
      <c r="M1604" s="540" t="s">
        <v>90</v>
      </c>
      <c r="N1604" s="541" t="s">
        <v>91</v>
      </c>
      <c r="O1604" s="542" t="s">
        <v>671</v>
      </c>
      <c r="P1604" s="537">
        <v>32</v>
      </c>
      <c r="Q1604" s="541" t="s">
        <v>174</v>
      </c>
      <c r="R1604" s="541" t="s">
        <v>238</v>
      </c>
      <c r="S1604" s="543">
        <f>'Report 1'!$E$18</f>
        <v>0</v>
      </c>
      <c r="T1604" s="544">
        <f>'Report 1'!$E$52</f>
        <v>0</v>
      </c>
      <c r="U1604" s="545">
        <f>'Report 1'!$E$138</f>
        <v>0</v>
      </c>
      <c r="AL1604" s="546" t="s">
        <v>669</v>
      </c>
      <c r="AM1604" s="547">
        <v>2</v>
      </c>
      <c r="AN1604" s="547" t="str">
        <f>'Information Input'!$M$14</f>
        <v xml:space="preserve">      -      </v>
      </c>
      <c r="AO1604" s="547" t="s">
        <v>137</v>
      </c>
      <c r="AP1604" s="538">
        <f t="shared" si="267"/>
        <v>43647</v>
      </c>
      <c r="AQ1604" s="538">
        <f t="shared" si="268"/>
        <v>43738</v>
      </c>
      <c r="AR1604" s="538">
        <f>'Information Input'!$H$35</f>
        <v>43555</v>
      </c>
      <c r="AS1604" s="547" t="str">
        <f>'Information Input'!$J$22</f>
        <v>Quarterly</v>
      </c>
      <c r="AT1604" s="538">
        <f>'Information Input'!$H$30</f>
        <v>43555</v>
      </c>
      <c r="AU1604" s="547">
        <f>'Information Input'!$J$18</f>
        <v>2019</v>
      </c>
      <c r="AV1604" s="547" t="s">
        <v>91</v>
      </c>
      <c r="AW1604" s="547" t="s">
        <v>240</v>
      </c>
      <c r="AX1604" s="547" t="s">
        <v>240</v>
      </c>
      <c r="AY1604" s="548" t="s">
        <v>675</v>
      </c>
      <c r="AZ1604" s="547">
        <v>49</v>
      </c>
      <c r="BA1604" s="549" t="s">
        <v>191</v>
      </c>
      <c r="BB1604" s="543" t="s">
        <v>239</v>
      </c>
      <c r="BC1604" s="550">
        <f>'Report 2'!$V371</f>
        <v>0</v>
      </c>
      <c r="BD1604" s="550">
        <f>'Report 2'!$W371</f>
        <v>0</v>
      </c>
      <c r="BE1604" s="550">
        <f>'Report 2'!$X371</f>
        <v>0</v>
      </c>
      <c r="BF1604" s="550">
        <f>'Report 2'!$Y371</f>
        <v>0</v>
      </c>
      <c r="BG1604" s="550">
        <f>'Report 2'!$Z371</f>
        <v>0</v>
      </c>
      <c r="BH1604" s="550">
        <f>'Report 2'!$AA371</f>
        <v>0</v>
      </c>
      <c r="BI1604" s="550">
        <f>'Report 2'!$AB371</f>
        <v>0</v>
      </c>
      <c r="CC1604" s="542" t="s">
        <v>669</v>
      </c>
      <c r="CD1604" s="1014" t="s">
        <v>672</v>
      </c>
      <c r="CE1604" s="1014" t="str">
        <f>'Information Input'!$M$14</f>
        <v xml:space="preserve">      -      </v>
      </c>
      <c r="CF1604" s="551" t="s">
        <v>138</v>
      </c>
      <c r="CG1604" s="552">
        <f t="shared" si="271"/>
        <v>43739</v>
      </c>
      <c r="CH1604" s="552">
        <f t="shared" si="272"/>
        <v>43830</v>
      </c>
      <c r="CI1604" s="552">
        <f>'Information Input'!$H$35</f>
        <v>43555</v>
      </c>
      <c r="CJ1604" s="551" t="str">
        <f>'Information Input'!$J$22</f>
        <v>Quarterly</v>
      </c>
      <c r="CK1604" s="552">
        <f>'Information Input'!$H$30</f>
        <v>43555</v>
      </c>
      <c r="CL1604" s="551">
        <f>'Information Input'!$J$18</f>
        <v>2019</v>
      </c>
      <c r="CM1604" s="1018" t="s">
        <v>104</v>
      </c>
      <c r="CN1604" s="1014" t="s">
        <v>105</v>
      </c>
      <c r="CO1604" s="542" t="s">
        <v>103</v>
      </c>
      <c r="CP1604" s="542" t="s">
        <v>671</v>
      </c>
      <c r="CQ1604" s="551">
        <v>43</v>
      </c>
      <c r="CR1604" s="542" t="s">
        <v>185</v>
      </c>
      <c r="CS1604" s="542" t="s">
        <v>233</v>
      </c>
      <c r="CT1604" s="1015">
        <f>'Report 1'!$AJ$18</f>
        <v>0</v>
      </c>
      <c r="CU1604" s="1016">
        <f>SUMIF('Report 4A'!$G$16:$G$95,$CQ1604,'Report 4A'!$AR$16:$AR$95)</f>
        <v>0</v>
      </c>
      <c r="CV1604" s="1017">
        <f t="shared" si="273"/>
        <v>0</v>
      </c>
    </row>
    <row r="1605" spans="2:100">
      <c r="B1605" s="535" t="s">
        <v>669</v>
      </c>
      <c r="C1605" s="536">
        <v>1</v>
      </c>
      <c r="D1605" s="537" t="str">
        <f>'Information Input'!$M$14</f>
        <v xml:space="preserve">      -      </v>
      </c>
      <c r="E1605" s="537" t="s">
        <v>137</v>
      </c>
      <c r="F1605" s="538">
        <f t="shared" si="269"/>
        <v>43647</v>
      </c>
      <c r="G1605" s="538">
        <f t="shared" si="270"/>
        <v>43738</v>
      </c>
      <c r="H1605" s="538">
        <f>'Information Input'!$H$35</f>
        <v>43555</v>
      </c>
      <c r="I1605" s="537" t="str">
        <f>'Information Input'!$J$22</f>
        <v>Quarterly</v>
      </c>
      <c r="J1605" s="538">
        <f>'Information Input'!$H$30</f>
        <v>43555</v>
      </c>
      <c r="K1605" s="537">
        <f>'Information Input'!$J$18</f>
        <v>2019</v>
      </c>
      <c r="L1605" s="579" t="s">
        <v>89</v>
      </c>
      <c r="M1605" s="540" t="s">
        <v>90</v>
      </c>
      <c r="N1605" s="541" t="s">
        <v>91</v>
      </c>
      <c r="O1605" s="542" t="s">
        <v>671</v>
      </c>
      <c r="P1605" s="537">
        <v>33</v>
      </c>
      <c r="Q1605" s="541" t="s">
        <v>175</v>
      </c>
      <c r="R1605" s="541" t="s">
        <v>233</v>
      </c>
      <c r="S1605" s="543">
        <f>'Report 1'!$E$18</f>
        <v>0</v>
      </c>
      <c r="T1605" s="544">
        <f>'Report 1'!$E$53</f>
        <v>0</v>
      </c>
      <c r="U1605" s="545">
        <f>'Report 1'!$E$139</f>
        <v>0</v>
      </c>
      <c r="AL1605" s="546" t="s">
        <v>669</v>
      </c>
      <c r="AM1605" s="547">
        <v>2</v>
      </c>
      <c r="AN1605" s="547" t="str">
        <f>'Information Input'!$M$14</f>
        <v xml:space="preserve">      -      </v>
      </c>
      <c r="AO1605" s="547" t="s">
        <v>137</v>
      </c>
      <c r="AP1605" s="538">
        <f t="shared" si="267"/>
        <v>43647</v>
      </c>
      <c r="AQ1605" s="538">
        <f t="shared" si="268"/>
        <v>43738</v>
      </c>
      <c r="AR1605" s="538">
        <f>'Information Input'!$H$35</f>
        <v>43555</v>
      </c>
      <c r="AS1605" s="547" t="str">
        <f>'Information Input'!$J$22</f>
        <v>Quarterly</v>
      </c>
      <c r="AT1605" s="538">
        <f>'Information Input'!$H$30</f>
        <v>43555</v>
      </c>
      <c r="AU1605" s="547">
        <f>'Information Input'!$J$18</f>
        <v>2019</v>
      </c>
      <c r="AV1605" s="547" t="s">
        <v>91</v>
      </c>
      <c r="AW1605" s="547" t="s">
        <v>240</v>
      </c>
      <c r="AX1605" s="547" t="s">
        <v>240</v>
      </c>
      <c r="AY1605" s="548" t="s">
        <v>675</v>
      </c>
      <c r="AZ1605" s="547">
        <v>50</v>
      </c>
      <c r="BA1605" s="549" t="s">
        <v>192</v>
      </c>
      <c r="BB1605" s="543" t="s">
        <v>239</v>
      </c>
      <c r="BC1605" s="550">
        <f>'Report 2'!$V372</f>
        <v>0</v>
      </c>
      <c r="BD1605" s="550">
        <f>'Report 2'!$W372</f>
        <v>0</v>
      </c>
      <c r="BE1605" s="550">
        <f>'Report 2'!$X372</f>
        <v>0</v>
      </c>
      <c r="BF1605" s="550">
        <f>'Report 2'!$Y372</f>
        <v>0</v>
      </c>
      <c r="BG1605" s="550">
        <f>'Report 2'!$Z372</f>
        <v>0</v>
      </c>
      <c r="BH1605" s="550">
        <f>'Report 2'!$AA372</f>
        <v>0</v>
      </c>
      <c r="BI1605" s="550">
        <f>'Report 2'!$AB372</f>
        <v>0</v>
      </c>
      <c r="CC1605" s="542" t="s">
        <v>669</v>
      </c>
      <c r="CD1605" s="1014" t="s">
        <v>672</v>
      </c>
      <c r="CE1605" s="1014" t="str">
        <f>'Information Input'!$M$14</f>
        <v xml:space="preserve">      -      </v>
      </c>
      <c r="CF1605" s="551" t="s">
        <v>138</v>
      </c>
      <c r="CG1605" s="552">
        <f t="shared" si="271"/>
        <v>43739</v>
      </c>
      <c r="CH1605" s="552">
        <f t="shared" si="272"/>
        <v>43830</v>
      </c>
      <c r="CI1605" s="552">
        <f>'Information Input'!$H$35</f>
        <v>43555</v>
      </c>
      <c r="CJ1605" s="551" t="str">
        <f>'Information Input'!$J$22</f>
        <v>Quarterly</v>
      </c>
      <c r="CK1605" s="552">
        <f>'Information Input'!$H$30</f>
        <v>43555</v>
      </c>
      <c r="CL1605" s="551">
        <f>'Information Input'!$J$18</f>
        <v>2019</v>
      </c>
      <c r="CM1605" s="551" t="s">
        <v>104</v>
      </c>
      <c r="CN1605" s="1014" t="s">
        <v>105</v>
      </c>
      <c r="CO1605" s="542" t="s">
        <v>103</v>
      </c>
      <c r="CP1605" s="542" t="s">
        <v>675</v>
      </c>
      <c r="CQ1605" s="551">
        <v>45</v>
      </c>
      <c r="CR1605" s="542" t="s">
        <v>187</v>
      </c>
      <c r="CS1605" s="542" t="s">
        <v>239</v>
      </c>
      <c r="CT1605" s="1015">
        <f>'Report 1'!$AJ$18</f>
        <v>0</v>
      </c>
      <c r="CU1605" s="1016">
        <f>SUMIF('Report 4A'!$G$16:$G$95,$CQ1605,'Report 4A'!$AR$16:$AR$95)</f>
        <v>0</v>
      </c>
      <c r="CV1605" s="1017">
        <f t="shared" si="262"/>
        <v>0</v>
      </c>
    </row>
    <row r="1606" spans="2:100">
      <c r="B1606" s="535" t="s">
        <v>669</v>
      </c>
      <c r="C1606" s="536">
        <v>1</v>
      </c>
      <c r="D1606" s="537" t="str">
        <f>'Information Input'!$M$14</f>
        <v xml:space="preserve">      -      </v>
      </c>
      <c r="E1606" s="537" t="s">
        <v>137</v>
      </c>
      <c r="F1606" s="538">
        <f t="shared" si="269"/>
        <v>43647</v>
      </c>
      <c r="G1606" s="538">
        <f t="shared" si="270"/>
        <v>43738</v>
      </c>
      <c r="H1606" s="538">
        <f>'Information Input'!$H$35</f>
        <v>43555</v>
      </c>
      <c r="I1606" s="537" t="str">
        <f>'Information Input'!$J$22</f>
        <v>Quarterly</v>
      </c>
      <c r="J1606" s="538">
        <f>'Information Input'!$H$30</f>
        <v>43555</v>
      </c>
      <c r="K1606" s="537">
        <f>'Information Input'!$J$18</f>
        <v>2019</v>
      </c>
      <c r="L1606" s="579" t="s">
        <v>89</v>
      </c>
      <c r="M1606" s="540" t="s">
        <v>90</v>
      </c>
      <c r="N1606" s="541" t="s">
        <v>91</v>
      </c>
      <c r="O1606" s="542" t="s">
        <v>671</v>
      </c>
      <c r="P1606" s="537">
        <v>34</v>
      </c>
      <c r="Q1606" s="541" t="s">
        <v>176</v>
      </c>
      <c r="R1606" s="541" t="s">
        <v>238</v>
      </c>
      <c r="S1606" s="543">
        <f>'Report 1'!$E$18</f>
        <v>0</v>
      </c>
      <c r="T1606" s="544">
        <f>'Report 1'!$E$54</f>
        <v>0</v>
      </c>
      <c r="U1606" s="545">
        <f>'Report 1'!$E$140</f>
        <v>0</v>
      </c>
      <c r="AL1606" s="546" t="s">
        <v>669</v>
      </c>
      <c r="AM1606" s="547">
        <v>2</v>
      </c>
      <c r="AN1606" s="547" t="str">
        <f>'Information Input'!$M$14</f>
        <v xml:space="preserve">      -      </v>
      </c>
      <c r="AO1606" s="547" t="s">
        <v>137</v>
      </c>
      <c r="AP1606" s="538">
        <f t="shared" si="267"/>
        <v>43647</v>
      </c>
      <c r="AQ1606" s="538">
        <f t="shared" si="268"/>
        <v>43738</v>
      </c>
      <c r="AR1606" s="538">
        <f>'Information Input'!$H$35</f>
        <v>43555</v>
      </c>
      <c r="AS1606" s="547" t="str">
        <f>'Information Input'!$J$22</f>
        <v>Quarterly</v>
      </c>
      <c r="AT1606" s="538">
        <f>'Information Input'!$H$30</f>
        <v>43555</v>
      </c>
      <c r="AU1606" s="547">
        <f>'Information Input'!$J$18</f>
        <v>2019</v>
      </c>
      <c r="AV1606" s="547" t="s">
        <v>91</v>
      </c>
      <c r="AW1606" s="547" t="s">
        <v>240</v>
      </c>
      <c r="AX1606" s="547" t="s">
        <v>240</v>
      </c>
      <c r="AY1606" s="548" t="s">
        <v>675</v>
      </c>
      <c r="AZ1606" s="547">
        <v>51</v>
      </c>
      <c r="BA1606" s="549" t="s">
        <v>193</v>
      </c>
      <c r="BB1606" s="543" t="s">
        <v>239</v>
      </c>
      <c r="BC1606" s="550">
        <f>'Report 2'!$V373</f>
        <v>0</v>
      </c>
      <c r="BD1606" s="550">
        <f>'Report 2'!$W373</f>
        <v>0</v>
      </c>
      <c r="BE1606" s="550">
        <f>'Report 2'!$X373</f>
        <v>0</v>
      </c>
      <c r="BF1606" s="550">
        <f>'Report 2'!$Y373</f>
        <v>0</v>
      </c>
      <c r="BG1606" s="550">
        <f>'Report 2'!$Z373</f>
        <v>0</v>
      </c>
      <c r="BH1606" s="550">
        <f>'Report 2'!$AA373</f>
        <v>0</v>
      </c>
      <c r="BI1606" s="550">
        <f>'Report 2'!$AB373</f>
        <v>0</v>
      </c>
      <c r="CC1606" s="542" t="s">
        <v>669</v>
      </c>
      <c r="CD1606" s="1014" t="s">
        <v>672</v>
      </c>
      <c r="CE1606" s="1014" t="str">
        <f>'Information Input'!$M$14</f>
        <v xml:space="preserve">      -      </v>
      </c>
      <c r="CF1606" s="551" t="s">
        <v>138</v>
      </c>
      <c r="CG1606" s="552">
        <f t="shared" si="271"/>
        <v>43739</v>
      </c>
      <c r="CH1606" s="552">
        <f t="shared" si="272"/>
        <v>43830</v>
      </c>
      <c r="CI1606" s="552">
        <f>'Information Input'!$H$35</f>
        <v>43555</v>
      </c>
      <c r="CJ1606" s="551" t="str">
        <f>'Information Input'!$J$22</f>
        <v>Quarterly</v>
      </c>
      <c r="CK1606" s="552">
        <f>'Information Input'!$H$30</f>
        <v>43555</v>
      </c>
      <c r="CL1606" s="551">
        <f>'Information Input'!$J$18</f>
        <v>2019</v>
      </c>
      <c r="CM1606" s="551" t="s">
        <v>104</v>
      </c>
      <c r="CN1606" s="1014" t="s">
        <v>105</v>
      </c>
      <c r="CO1606" s="542" t="s">
        <v>103</v>
      </c>
      <c r="CP1606" s="542" t="s">
        <v>675</v>
      </c>
      <c r="CQ1606" s="551">
        <v>46</v>
      </c>
      <c r="CR1606" s="542" t="s">
        <v>188</v>
      </c>
      <c r="CS1606" s="542" t="s">
        <v>239</v>
      </c>
      <c r="CT1606" s="1015">
        <f>'Report 1'!$AJ$18</f>
        <v>0</v>
      </c>
      <c r="CU1606" s="1016">
        <f>SUMIF('Report 4A'!$G$16:$G$95,$CQ1606,'Report 4A'!$AR$16:$AR$95)</f>
        <v>0</v>
      </c>
      <c r="CV1606" s="1017">
        <f t="shared" si="262"/>
        <v>0</v>
      </c>
    </row>
    <row r="1607" spans="2:100">
      <c r="B1607" s="535" t="s">
        <v>669</v>
      </c>
      <c r="C1607" s="536">
        <v>1</v>
      </c>
      <c r="D1607" s="537" t="str">
        <f>'Information Input'!$M$14</f>
        <v xml:space="preserve">      -      </v>
      </c>
      <c r="E1607" s="537" t="s">
        <v>137</v>
      </c>
      <c r="F1607" s="538">
        <f t="shared" si="269"/>
        <v>43647</v>
      </c>
      <c r="G1607" s="538">
        <f t="shared" si="270"/>
        <v>43738</v>
      </c>
      <c r="H1607" s="538">
        <f>'Information Input'!$H$35</f>
        <v>43555</v>
      </c>
      <c r="I1607" s="537" t="str">
        <f>'Information Input'!$J$22</f>
        <v>Quarterly</v>
      </c>
      <c r="J1607" s="538">
        <f>'Information Input'!$H$30</f>
        <v>43555</v>
      </c>
      <c r="K1607" s="537">
        <f>'Information Input'!$J$18</f>
        <v>2019</v>
      </c>
      <c r="L1607" s="579" t="s">
        <v>89</v>
      </c>
      <c r="M1607" s="540" t="s">
        <v>90</v>
      </c>
      <c r="N1607" s="541" t="s">
        <v>91</v>
      </c>
      <c r="O1607" s="542" t="s">
        <v>671</v>
      </c>
      <c r="P1607" s="537">
        <v>35</v>
      </c>
      <c r="Q1607" s="541" t="s">
        <v>177</v>
      </c>
      <c r="R1607" s="541" t="s">
        <v>235</v>
      </c>
      <c r="S1607" s="543">
        <f>'Report 1'!$E$18</f>
        <v>0</v>
      </c>
      <c r="T1607" s="544">
        <f>'Report 1'!$E$55</f>
        <v>0</v>
      </c>
      <c r="U1607" s="545">
        <f>'Report 1'!$E$141</f>
        <v>0</v>
      </c>
      <c r="AL1607" s="557" t="s">
        <v>669</v>
      </c>
      <c r="AM1607" s="558">
        <v>2</v>
      </c>
      <c r="AN1607" s="558" t="str">
        <f>'Information Input'!$M$14</f>
        <v xml:space="preserve">      -      </v>
      </c>
      <c r="AO1607" s="558" t="s">
        <v>137</v>
      </c>
      <c r="AP1607" s="559">
        <f t="shared" si="267"/>
        <v>43647</v>
      </c>
      <c r="AQ1607" s="559">
        <f t="shared" si="268"/>
        <v>43738</v>
      </c>
      <c r="AR1607" s="559">
        <f>'Information Input'!$H$35</f>
        <v>43555</v>
      </c>
      <c r="AS1607" s="558" t="str">
        <f>'Information Input'!$J$22</f>
        <v>Quarterly</v>
      </c>
      <c r="AT1607" s="559">
        <f>'Information Input'!$H$30</f>
        <v>43555</v>
      </c>
      <c r="AU1607" s="558">
        <f>'Information Input'!$J$18</f>
        <v>2019</v>
      </c>
      <c r="AV1607" s="558" t="s">
        <v>91</v>
      </c>
      <c r="AW1607" s="558" t="s">
        <v>240</v>
      </c>
      <c r="AX1607" s="558" t="s">
        <v>240</v>
      </c>
      <c r="AY1607" s="572" t="s">
        <v>674</v>
      </c>
      <c r="AZ1607" s="558">
        <v>52</v>
      </c>
      <c r="BA1607" s="557" t="s">
        <v>194</v>
      </c>
      <c r="BB1607" s="560" t="s">
        <v>239</v>
      </c>
      <c r="BC1607" s="569">
        <f>'Report 2'!$V374</f>
        <v>0</v>
      </c>
      <c r="BD1607" s="569">
        <f>'Report 2'!$W374</f>
        <v>0</v>
      </c>
      <c r="BE1607" s="569">
        <f>'Report 2'!$X374</f>
        <v>0</v>
      </c>
      <c r="BF1607" s="569">
        <f>'Report 2'!$Y374</f>
        <v>0</v>
      </c>
      <c r="BG1607" s="569">
        <f>'Report 2'!$Z374</f>
        <v>0</v>
      </c>
      <c r="BH1607" s="569">
        <f>'Report 2'!$AA374</f>
        <v>0</v>
      </c>
      <c r="BI1607" s="569">
        <f>'Report 2'!$AB374</f>
        <v>0</v>
      </c>
      <c r="CC1607" s="542" t="s">
        <v>669</v>
      </c>
      <c r="CD1607" s="1014" t="s">
        <v>672</v>
      </c>
      <c r="CE1607" s="1014" t="str">
        <f>'Information Input'!$M$14</f>
        <v xml:space="preserve">      -      </v>
      </c>
      <c r="CF1607" s="551" t="s">
        <v>138</v>
      </c>
      <c r="CG1607" s="552">
        <f t="shared" si="271"/>
        <v>43739</v>
      </c>
      <c r="CH1607" s="552">
        <f t="shared" si="272"/>
        <v>43830</v>
      </c>
      <c r="CI1607" s="552">
        <f>'Information Input'!$H$35</f>
        <v>43555</v>
      </c>
      <c r="CJ1607" s="551" t="str">
        <f>'Information Input'!$J$22</f>
        <v>Quarterly</v>
      </c>
      <c r="CK1607" s="552">
        <f>'Information Input'!$H$30</f>
        <v>43555</v>
      </c>
      <c r="CL1607" s="551">
        <f>'Information Input'!$J$18</f>
        <v>2019</v>
      </c>
      <c r="CM1607" s="551" t="s">
        <v>104</v>
      </c>
      <c r="CN1607" s="1014" t="s">
        <v>105</v>
      </c>
      <c r="CO1607" s="542" t="s">
        <v>103</v>
      </c>
      <c r="CP1607" s="542" t="s">
        <v>675</v>
      </c>
      <c r="CQ1607" s="551">
        <v>47</v>
      </c>
      <c r="CR1607" s="542" t="s">
        <v>189</v>
      </c>
      <c r="CS1607" s="542" t="s">
        <v>239</v>
      </c>
      <c r="CT1607" s="1015">
        <f>'Report 1'!$AJ$18</f>
        <v>0</v>
      </c>
      <c r="CU1607" s="1016">
        <f>SUMIF('Report 4A'!$G$16:$G$95,$CQ1607,'Report 4A'!$AR$16:$AR$95)</f>
        <v>0</v>
      </c>
      <c r="CV1607" s="1017">
        <f t="shared" si="262"/>
        <v>0</v>
      </c>
    </row>
    <row r="1608" spans="2:100">
      <c r="B1608" s="535" t="s">
        <v>669</v>
      </c>
      <c r="C1608" s="536">
        <v>1</v>
      </c>
      <c r="D1608" s="537" t="str">
        <f>'Information Input'!$M$14</f>
        <v xml:space="preserve">      -      </v>
      </c>
      <c r="E1608" s="537" t="s">
        <v>137</v>
      </c>
      <c r="F1608" s="538">
        <f t="shared" si="269"/>
        <v>43647</v>
      </c>
      <c r="G1608" s="538">
        <f t="shared" si="270"/>
        <v>43738</v>
      </c>
      <c r="H1608" s="538">
        <f>'Information Input'!$H$35</f>
        <v>43555</v>
      </c>
      <c r="I1608" s="537" t="str">
        <f>'Information Input'!$J$22</f>
        <v>Quarterly</v>
      </c>
      <c r="J1608" s="538">
        <f>'Information Input'!$H$30</f>
        <v>43555</v>
      </c>
      <c r="K1608" s="537">
        <f>'Information Input'!$J$18</f>
        <v>2019</v>
      </c>
      <c r="L1608" s="579" t="s">
        <v>89</v>
      </c>
      <c r="M1608" s="540" t="s">
        <v>90</v>
      </c>
      <c r="N1608" s="541" t="s">
        <v>91</v>
      </c>
      <c r="O1608" s="542" t="s">
        <v>671</v>
      </c>
      <c r="P1608" s="537">
        <v>36</v>
      </c>
      <c r="Q1608" s="541" t="s">
        <v>178</v>
      </c>
      <c r="R1608" s="541" t="s">
        <v>235</v>
      </c>
      <c r="S1608" s="543">
        <f>'Report 1'!$E$18</f>
        <v>0</v>
      </c>
      <c r="T1608" s="544">
        <f>'Report 1'!$E$56</f>
        <v>0</v>
      </c>
      <c r="U1608" s="545">
        <f>'Report 1'!$E$142</f>
        <v>0</v>
      </c>
      <c r="AL1608" s="522" t="s">
        <v>669</v>
      </c>
      <c r="AM1608" s="517">
        <v>2</v>
      </c>
      <c r="AN1608" s="517" t="str">
        <f>'Information Input'!$M$14</f>
        <v xml:space="preserve">      -      </v>
      </c>
      <c r="AO1608" s="517" t="s">
        <v>138</v>
      </c>
      <c r="AP1608" s="518">
        <f>DATE(AU1608,10,1)</f>
        <v>43739</v>
      </c>
      <c r="AQ1608" s="518">
        <f>DATE(AU1608,12,31)</f>
        <v>43830</v>
      </c>
      <c r="AR1608" s="519">
        <f>'Information Input'!$H$35</f>
        <v>43555</v>
      </c>
      <c r="AS1608" s="517" t="str">
        <f>'Information Input'!$J$22</f>
        <v>Quarterly</v>
      </c>
      <c r="AT1608" s="519">
        <f>'Information Input'!$H$30</f>
        <v>43555</v>
      </c>
      <c r="AU1608" s="517">
        <f>'Information Input'!$J$18</f>
        <v>2019</v>
      </c>
      <c r="AV1608" s="517" t="s">
        <v>91</v>
      </c>
      <c r="AW1608" s="517" t="s">
        <v>240</v>
      </c>
      <c r="AX1608" s="528" t="s">
        <v>240</v>
      </c>
      <c r="AY1608" s="529" t="s">
        <v>671</v>
      </c>
      <c r="AZ1608" s="528">
        <v>11</v>
      </c>
      <c r="BA1608" s="530" t="s">
        <v>153</v>
      </c>
      <c r="BB1608" s="524" t="s">
        <v>231</v>
      </c>
      <c r="BC1608" s="531">
        <f>'Report 2'!$AC333</f>
        <v>0</v>
      </c>
      <c r="BD1608" s="531">
        <f>'Report 2'!$AD333</f>
        <v>0</v>
      </c>
      <c r="BE1608" s="531">
        <f>'Report 2'!$AE333</f>
        <v>0</v>
      </c>
      <c r="BF1608" s="531">
        <f>'Report 2'!$AF333</f>
        <v>0</v>
      </c>
      <c r="BG1608" s="531">
        <f>'Report 2'!$AG333</f>
        <v>0</v>
      </c>
      <c r="BH1608" s="531">
        <f>'Report 2'!$AH333</f>
        <v>0</v>
      </c>
      <c r="BI1608" s="531">
        <f>'Report 2'!$AI333</f>
        <v>0</v>
      </c>
      <c r="CC1608" s="542" t="s">
        <v>669</v>
      </c>
      <c r="CD1608" s="1014" t="s">
        <v>672</v>
      </c>
      <c r="CE1608" s="1014" t="str">
        <f>'Information Input'!$M$14</f>
        <v xml:space="preserve">      -      </v>
      </c>
      <c r="CF1608" s="551" t="s">
        <v>138</v>
      </c>
      <c r="CG1608" s="552">
        <f t="shared" si="271"/>
        <v>43739</v>
      </c>
      <c r="CH1608" s="552">
        <f t="shared" si="272"/>
        <v>43830</v>
      </c>
      <c r="CI1608" s="552">
        <f>'Information Input'!$H$35</f>
        <v>43555</v>
      </c>
      <c r="CJ1608" s="551" t="str">
        <f>'Information Input'!$J$22</f>
        <v>Quarterly</v>
      </c>
      <c r="CK1608" s="552">
        <f>'Information Input'!$H$30</f>
        <v>43555</v>
      </c>
      <c r="CL1608" s="551">
        <f>'Information Input'!$J$18</f>
        <v>2019</v>
      </c>
      <c r="CM1608" s="551" t="s">
        <v>104</v>
      </c>
      <c r="CN1608" s="1014" t="s">
        <v>105</v>
      </c>
      <c r="CO1608" s="542" t="s">
        <v>103</v>
      </c>
      <c r="CP1608" s="542" t="s">
        <v>675</v>
      </c>
      <c r="CQ1608" s="551">
        <v>48</v>
      </c>
      <c r="CR1608" s="542" t="s">
        <v>190</v>
      </c>
      <c r="CS1608" s="542" t="s">
        <v>239</v>
      </c>
      <c r="CT1608" s="1015">
        <f>'Report 1'!$AJ$18</f>
        <v>0</v>
      </c>
      <c r="CU1608" s="1016">
        <f>SUMIF('Report 4A'!$G$16:$G$95,$CQ1608,'Report 4A'!$AR$16:$AR$95)</f>
        <v>0</v>
      </c>
      <c r="CV1608" s="1017">
        <f t="shared" si="262"/>
        <v>0</v>
      </c>
    </row>
    <row r="1609" spans="2:100">
      <c r="B1609" s="535" t="s">
        <v>669</v>
      </c>
      <c r="C1609" s="536">
        <v>1</v>
      </c>
      <c r="D1609" s="537" t="str">
        <f>'Information Input'!$M$14</f>
        <v xml:space="preserve">      -      </v>
      </c>
      <c r="E1609" s="537" t="s">
        <v>137</v>
      </c>
      <c r="F1609" s="538">
        <f t="shared" si="269"/>
        <v>43647</v>
      </c>
      <c r="G1609" s="538">
        <f t="shared" si="270"/>
        <v>43738</v>
      </c>
      <c r="H1609" s="538">
        <f>'Information Input'!$H$35</f>
        <v>43555</v>
      </c>
      <c r="I1609" s="537" t="str">
        <f>'Information Input'!$J$22</f>
        <v>Quarterly</v>
      </c>
      <c r="J1609" s="538">
        <f>'Information Input'!$H$30</f>
        <v>43555</v>
      </c>
      <c r="K1609" s="537">
        <f>'Information Input'!$J$18</f>
        <v>2019</v>
      </c>
      <c r="L1609" s="579" t="s">
        <v>89</v>
      </c>
      <c r="M1609" s="540" t="s">
        <v>90</v>
      </c>
      <c r="N1609" s="541" t="s">
        <v>91</v>
      </c>
      <c r="O1609" s="542" t="s">
        <v>671</v>
      </c>
      <c r="P1609" s="537">
        <v>37</v>
      </c>
      <c r="Q1609" s="541" t="s">
        <v>179</v>
      </c>
      <c r="R1609" s="541" t="s">
        <v>231</v>
      </c>
      <c r="S1609" s="543">
        <f>'Report 1'!$E$18</f>
        <v>0</v>
      </c>
      <c r="T1609" s="544">
        <f>'Report 1'!$E$57</f>
        <v>0</v>
      </c>
      <c r="U1609" s="545">
        <f>'Report 1'!$E$143</f>
        <v>0</v>
      </c>
      <c r="AL1609" s="546" t="s">
        <v>669</v>
      </c>
      <c r="AM1609" s="547">
        <v>2</v>
      </c>
      <c r="AN1609" s="547" t="str">
        <f>'Information Input'!$M$14</f>
        <v xml:space="preserve">      -      </v>
      </c>
      <c r="AO1609" s="547" t="s">
        <v>138</v>
      </c>
      <c r="AP1609" s="538">
        <f t="shared" ref="AP1609:AP1649" si="274">DATE(AU1609,10,1)</f>
        <v>43739</v>
      </c>
      <c r="AQ1609" s="538">
        <f t="shared" ref="AQ1609:AQ1649" si="275">DATE(AU1609,12,31)</f>
        <v>43830</v>
      </c>
      <c r="AR1609" s="538">
        <f>'Information Input'!$H$35</f>
        <v>43555</v>
      </c>
      <c r="AS1609" s="547" t="str">
        <f>'Information Input'!$J$22</f>
        <v>Quarterly</v>
      </c>
      <c r="AT1609" s="538">
        <f>'Information Input'!$H$30</f>
        <v>43555</v>
      </c>
      <c r="AU1609" s="547">
        <f>'Information Input'!$J$18</f>
        <v>2019</v>
      </c>
      <c r="AV1609" s="547" t="s">
        <v>91</v>
      </c>
      <c r="AW1609" s="547" t="s">
        <v>240</v>
      </c>
      <c r="AX1609" s="547" t="s">
        <v>240</v>
      </c>
      <c r="AY1609" s="548" t="s">
        <v>671</v>
      </c>
      <c r="AZ1609" s="547">
        <v>12</v>
      </c>
      <c r="BA1609" s="549" t="s">
        <v>154</v>
      </c>
      <c r="BB1609" s="543" t="s">
        <v>231</v>
      </c>
      <c r="BC1609" s="550">
        <f>'Report 2'!$AC334</f>
        <v>0</v>
      </c>
      <c r="BD1609" s="550">
        <f>'Report 2'!$AD334</f>
        <v>0</v>
      </c>
      <c r="BE1609" s="550">
        <f>'Report 2'!$AE334</f>
        <v>0</v>
      </c>
      <c r="BF1609" s="550">
        <f>'Report 2'!$AF334</f>
        <v>0</v>
      </c>
      <c r="BG1609" s="550">
        <f>'Report 2'!$AG334</f>
        <v>0</v>
      </c>
      <c r="BH1609" s="550">
        <f>'Report 2'!$AH334</f>
        <v>0</v>
      </c>
      <c r="BI1609" s="550">
        <f>'Report 2'!$AI334</f>
        <v>0</v>
      </c>
      <c r="CC1609" s="542" t="s">
        <v>669</v>
      </c>
      <c r="CD1609" s="1014" t="s">
        <v>672</v>
      </c>
      <c r="CE1609" s="1014" t="str">
        <f>'Information Input'!$M$14</f>
        <v xml:space="preserve">      -      </v>
      </c>
      <c r="CF1609" s="551" t="s">
        <v>138</v>
      </c>
      <c r="CG1609" s="552">
        <f t="shared" si="271"/>
        <v>43739</v>
      </c>
      <c r="CH1609" s="552">
        <f t="shared" si="272"/>
        <v>43830</v>
      </c>
      <c r="CI1609" s="552">
        <f>'Information Input'!$H$35</f>
        <v>43555</v>
      </c>
      <c r="CJ1609" s="551" t="str">
        <f>'Information Input'!$J$22</f>
        <v>Quarterly</v>
      </c>
      <c r="CK1609" s="552">
        <f>'Information Input'!$H$30</f>
        <v>43555</v>
      </c>
      <c r="CL1609" s="551">
        <f>'Information Input'!$J$18</f>
        <v>2019</v>
      </c>
      <c r="CM1609" s="551" t="s">
        <v>104</v>
      </c>
      <c r="CN1609" s="1014" t="s">
        <v>105</v>
      </c>
      <c r="CO1609" s="542" t="s">
        <v>103</v>
      </c>
      <c r="CP1609" s="542" t="s">
        <v>675</v>
      </c>
      <c r="CQ1609" s="551">
        <v>49</v>
      </c>
      <c r="CR1609" s="542" t="s">
        <v>191</v>
      </c>
      <c r="CS1609" s="542" t="s">
        <v>239</v>
      </c>
      <c r="CT1609" s="1015">
        <f>'Report 1'!$AJ$18</f>
        <v>0</v>
      </c>
      <c r="CU1609" s="1016">
        <f>SUMIF('Report 4A'!$G$16:$G$95,$CQ1609,'Report 4A'!$AR$16:$AR$95)</f>
        <v>0</v>
      </c>
      <c r="CV1609" s="1017">
        <f t="shared" si="262"/>
        <v>0</v>
      </c>
    </row>
    <row r="1610" spans="2:100">
      <c r="B1610" s="535" t="s">
        <v>669</v>
      </c>
      <c r="C1610" s="536">
        <v>1</v>
      </c>
      <c r="D1610" s="537" t="str">
        <f>'Information Input'!$M$14</f>
        <v xml:space="preserve">      -      </v>
      </c>
      <c r="E1610" s="537" t="s">
        <v>137</v>
      </c>
      <c r="F1610" s="538">
        <f t="shared" si="269"/>
        <v>43647</v>
      </c>
      <c r="G1610" s="538">
        <f t="shared" si="270"/>
        <v>43738</v>
      </c>
      <c r="H1610" s="538">
        <f>'Information Input'!$H$35</f>
        <v>43555</v>
      </c>
      <c r="I1610" s="537" t="str">
        <f>'Information Input'!$J$22</f>
        <v>Quarterly</v>
      </c>
      <c r="J1610" s="538">
        <f>'Information Input'!$H$30</f>
        <v>43555</v>
      </c>
      <c r="K1610" s="537">
        <f>'Information Input'!$J$18</f>
        <v>2019</v>
      </c>
      <c r="L1610" s="579" t="s">
        <v>89</v>
      </c>
      <c r="M1610" s="540" t="s">
        <v>90</v>
      </c>
      <c r="N1610" s="541" t="s">
        <v>91</v>
      </c>
      <c r="O1610" s="542" t="s">
        <v>671</v>
      </c>
      <c r="P1610" s="537">
        <v>38</v>
      </c>
      <c r="Q1610" s="541" t="s">
        <v>180</v>
      </c>
      <c r="R1610" s="541" t="s">
        <v>233</v>
      </c>
      <c r="S1610" s="543">
        <f>'Report 1'!$E$18</f>
        <v>0</v>
      </c>
      <c r="T1610" s="544">
        <f>'Report 1'!$E$58</f>
        <v>0</v>
      </c>
      <c r="U1610" s="545">
        <f>'Report 1'!$E$144</f>
        <v>0</v>
      </c>
      <c r="AL1610" s="546" t="s">
        <v>669</v>
      </c>
      <c r="AM1610" s="547">
        <v>2</v>
      </c>
      <c r="AN1610" s="547" t="str">
        <f>'Information Input'!$M$14</f>
        <v xml:space="preserve">      -      </v>
      </c>
      <c r="AO1610" s="547" t="s">
        <v>138</v>
      </c>
      <c r="AP1610" s="538">
        <f t="shared" si="274"/>
        <v>43739</v>
      </c>
      <c r="AQ1610" s="538">
        <f t="shared" si="275"/>
        <v>43830</v>
      </c>
      <c r="AR1610" s="538">
        <f>'Information Input'!$H$35</f>
        <v>43555</v>
      </c>
      <c r="AS1610" s="547" t="str">
        <f>'Information Input'!$J$22</f>
        <v>Quarterly</v>
      </c>
      <c r="AT1610" s="538">
        <f>'Information Input'!$H$30</f>
        <v>43555</v>
      </c>
      <c r="AU1610" s="547">
        <f>'Information Input'!$J$18</f>
        <v>2019</v>
      </c>
      <c r="AV1610" s="547" t="s">
        <v>91</v>
      </c>
      <c r="AW1610" s="547" t="s">
        <v>240</v>
      </c>
      <c r="AX1610" s="547" t="s">
        <v>240</v>
      </c>
      <c r="AY1610" s="548" t="s">
        <v>671</v>
      </c>
      <c r="AZ1610" s="547">
        <v>13</v>
      </c>
      <c r="BA1610" s="549" t="s">
        <v>155</v>
      </c>
      <c r="BB1610" s="543" t="s">
        <v>232</v>
      </c>
      <c r="BC1610" s="550">
        <f>'Report 2'!$AC335</f>
        <v>0</v>
      </c>
      <c r="BD1610" s="550">
        <f>'Report 2'!$AD335</f>
        <v>0</v>
      </c>
      <c r="BE1610" s="550">
        <f>'Report 2'!$AE335</f>
        <v>0</v>
      </c>
      <c r="BF1610" s="550">
        <f>'Report 2'!$AF335</f>
        <v>0</v>
      </c>
      <c r="BG1610" s="550">
        <f>'Report 2'!$AG335</f>
        <v>0</v>
      </c>
      <c r="BH1610" s="550">
        <f>'Report 2'!$AH335</f>
        <v>0</v>
      </c>
      <c r="BI1610" s="550">
        <f>'Report 2'!$AI335</f>
        <v>0</v>
      </c>
      <c r="CC1610" s="542" t="s">
        <v>669</v>
      </c>
      <c r="CD1610" s="1014" t="s">
        <v>672</v>
      </c>
      <c r="CE1610" s="1014" t="str">
        <f>'Information Input'!$M$14</f>
        <v xml:space="preserve">      -      </v>
      </c>
      <c r="CF1610" s="551" t="s">
        <v>138</v>
      </c>
      <c r="CG1610" s="552">
        <f t="shared" si="271"/>
        <v>43739</v>
      </c>
      <c r="CH1610" s="552">
        <f t="shared" si="272"/>
        <v>43830</v>
      </c>
      <c r="CI1610" s="552">
        <f>'Information Input'!$H$35</f>
        <v>43555</v>
      </c>
      <c r="CJ1610" s="551" t="str">
        <f>'Information Input'!$J$22</f>
        <v>Quarterly</v>
      </c>
      <c r="CK1610" s="552">
        <f>'Information Input'!$H$30</f>
        <v>43555</v>
      </c>
      <c r="CL1610" s="551">
        <f>'Information Input'!$J$18</f>
        <v>2019</v>
      </c>
      <c r="CM1610" s="551" t="s">
        <v>104</v>
      </c>
      <c r="CN1610" s="1014" t="s">
        <v>105</v>
      </c>
      <c r="CO1610" s="542" t="s">
        <v>103</v>
      </c>
      <c r="CP1610" s="542" t="s">
        <v>675</v>
      </c>
      <c r="CQ1610" s="551">
        <v>50</v>
      </c>
      <c r="CR1610" s="542" t="s">
        <v>192</v>
      </c>
      <c r="CS1610" s="542" t="s">
        <v>239</v>
      </c>
      <c r="CT1610" s="1015">
        <f>'Report 1'!$AJ$18</f>
        <v>0</v>
      </c>
      <c r="CU1610" s="1016">
        <f>SUMIF('Report 4A'!$G$16:$G$95,$CQ1610,'Report 4A'!$AR$16:$AR$95)</f>
        <v>0</v>
      </c>
      <c r="CV1610" s="1017">
        <f t="shared" si="262"/>
        <v>0</v>
      </c>
    </row>
    <row r="1611" spans="2:100">
      <c r="B1611" s="535" t="s">
        <v>669</v>
      </c>
      <c r="C1611" s="536">
        <v>1</v>
      </c>
      <c r="D1611" s="537" t="str">
        <f>'Information Input'!$M$14</f>
        <v xml:space="preserve">      -      </v>
      </c>
      <c r="E1611" s="537" t="s">
        <v>137</v>
      </c>
      <c r="F1611" s="538">
        <f t="shared" si="269"/>
        <v>43647</v>
      </c>
      <c r="G1611" s="538">
        <f t="shared" si="270"/>
        <v>43738</v>
      </c>
      <c r="H1611" s="538">
        <f>'Information Input'!$H$35</f>
        <v>43555</v>
      </c>
      <c r="I1611" s="537" t="str">
        <f>'Information Input'!$J$22</f>
        <v>Quarterly</v>
      </c>
      <c r="J1611" s="538">
        <f>'Information Input'!$H$30</f>
        <v>43555</v>
      </c>
      <c r="K1611" s="537">
        <f>'Information Input'!$J$18</f>
        <v>2019</v>
      </c>
      <c r="L1611" s="579" t="s">
        <v>89</v>
      </c>
      <c r="M1611" s="540" t="s">
        <v>90</v>
      </c>
      <c r="N1611" s="541" t="s">
        <v>91</v>
      </c>
      <c r="O1611" s="542" t="s">
        <v>671</v>
      </c>
      <c r="P1611" s="537">
        <v>39</v>
      </c>
      <c r="Q1611" s="541" t="s">
        <v>181</v>
      </c>
      <c r="R1611" s="541" t="s">
        <v>233</v>
      </c>
      <c r="S1611" s="543">
        <f>'Report 1'!$E$18</f>
        <v>0</v>
      </c>
      <c r="T1611" s="544">
        <f>'Report 1'!$E$59</f>
        <v>0</v>
      </c>
      <c r="U1611" s="545">
        <f>'Report 1'!$E$145</f>
        <v>0</v>
      </c>
      <c r="AL1611" s="546" t="s">
        <v>669</v>
      </c>
      <c r="AM1611" s="547">
        <v>2</v>
      </c>
      <c r="AN1611" s="547" t="str">
        <f>'Information Input'!$M$14</f>
        <v xml:space="preserve">      -      </v>
      </c>
      <c r="AO1611" s="547" t="s">
        <v>138</v>
      </c>
      <c r="AP1611" s="538">
        <f t="shared" si="274"/>
        <v>43739</v>
      </c>
      <c r="AQ1611" s="538">
        <f t="shared" si="275"/>
        <v>43830</v>
      </c>
      <c r="AR1611" s="538">
        <f>'Information Input'!$H$35</f>
        <v>43555</v>
      </c>
      <c r="AS1611" s="547" t="str">
        <f>'Information Input'!$J$22</f>
        <v>Quarterly</v>
      </c>
      <c r="AT1611" s="538">
        <f>'Information Input'!$H$30</f>
        <v>43555</v>
      </c>
      <c r="AU1611" s="547">
        <f>'Information Input'!$J$18</f>
        <v>2019</v>
      </c>
      <c r="AV1611" s="547" t="s">
        <v>91</v>
      </c>
      <c r="AW1611" s="547" t="s">
        <v>240</v>
      </c>
      <c r="AX1611" s="547" t="s">
        <v>240</v>
      </c>
      <c r="AY1611" s="548" t="s">
        <v>671</v>
      </c>
      <c r="AZ1611" s="547">
        <v>14</v>
      </c>
      <c r="BA1611" s="549" t="s">
        <v>156</v>
      </c>
      <c r="BB1611" s="543" t="s">
        <v>233</v>
      </c>
      <c r="BC1611" s="550">
        <f>'Report 2'!$AC336</f>
        <v>0</v>
      </c>
      <c r="BD1611" s="550">
        <f>'Report 2'!$AD336</f>
        <v>0</v>
      </c>
      <c r="BE1611" s="550">
        <f>'Report 2'!$AE336</f>
        <v>0</v>
      </c>
      <c r="BF1611" s="550">
        <f>'Report 2'!$AF336</f>
        <v>0</v>
      </c>
      <c r="BG1611" s="550">
        <f>'Report 2'!$AG336</f>
        <v>0</v>
      </c>
      <c r="BH1611" s="550">
        <f>'Report 2'!$AH336</f>
        <v>0</v>
      </c>
      <c r="BI1611" s="550">
        <f>'Report 2'!$AI336</f>
        <v>0</v>
      </c>
      <c r="CC1611" s="575" t="s">
        <v>669</v>
      </c>
      <c r="CD1611" s="1019" t="s">
        <v>672</v>
      </c>
      <c r="CE1611" s="1019" t="str">
        <f>'Information Input'!$M$14</f>
        <v xml:space="preserve">      -      </v>
      </c>
      <c r="CF1611" s="570" t="s">
        <v>138</v>
      </c>
      <c r="CG1611" s="566">
        <f t="shared" si="271"/>
        <v>43739</v>
      </c>
      <c r="CH1611" s="566">
        <f t="shared" si="272"/>
        <v>43830</v>
      </c>
      <c r="CI1611" s="566">
        <f>'Information Input'!$H$35</f>
        <v>43555</v>
      </c>
      <c r="CJ1611" s="570" t="str">
        <f>'Information Input'!$J$22</f>
        <v>Quarterly</v>
      </c>
      <c r="CK1611" s="566">
        <f>'Information Input'!$H$30</f>
        <v>43555</v>
      </c>
      <c r="CL1611" s="570">
        <f>'Information Input'!$J$18</f>
        <v>2019</v>
      </c>
      <c r="CM1611" s="570" t="s">
        <v>104</v>
      </c>
      <c r="CN1611" s="1019" t="s">
        <v>105</v>
      </c>
      <c r="CO1611" s="575" t="s">
        <v>103</v>
      </c>
      <c r="CP1611" s="575" t="s">
        <v>675</v>
      </c>
      <c r="CQ1611" s="570">
        <v>51</v>
      </c>
      <c r="CR1611" s="575" t="s">
        <v>193</v>
      </c>
      <c r="CS1611" s="575" t="s">
        <v>239</v>
      </c>
      <c r="CT1611" s="1020">
        <f>'Report 1'!$AJ$18</f>
        <v>0</v>
      </c>
      <c r="CU1611" s="1021">
        <f>SUMIF('Report 4A'!$G$16:$G$95,$CQ1611,'Report 4A'!$AR$16:$AR$95)</f>
        <v>0</v>
      </c>
      <c r="CV1611" s="1022">
        <f t="shared" si="262"/>
        <v>0</v>
      </c>
    </row>
    <row r="1612" spans="2:100">
      <c r="B1612" s="535" t="s">
        <v>669</v>
      </c>
      <c r="C1612" s="536">
        <v>1</v>
      </c>
      <c r="D1612" s="537" t="str">
        <f>'Information Input'!$M$14</f>
        <v xml:space="preserve">      -      </v>
      </c>
      <c r="E1612" s="537" t="s">
        <v>137</v>
      </c>
      <c r="F1612" s="538">
        <f t="shared" si="269"/>
        <v>43647</v>
      </c>
      <c r="G1612" s="538">
        <f t="shared" si="270"/>
        <v>43738</v>
      </c>
      <c r="H1612" s="538">
        <f>'Information Input'!$H$35</f>
        <v>43555</v>
      </c>
      <c r="I1612" s="537" t="str">
        <f>'Information Input'!$J$22</f>
        <v>Quarterly</v>
      </c>
      <c r="J1612" s="538">
        <f>'Information Input'!$H$30</f>
        <v>43555</v>
      </c>
      <c r="K1612" s="537">
        <f>'Information Input'!$J$18</f>
        <v>2019</v>
      </c>
      <c r="L1612" s="579" t="s">
        <v>89</v>
      </c>
      <c r="M1612" s="540" t="s">
        <v>90</v>
      </c>
      <c r="N1612" s="541" t="s">
        <v>91</v>
      </c>
      <c r="O1612" s="542" t="s">
        <v>671</v>
      </c>
      <c r="P1612" s="537">
        <v>40</v>
      </c>
      <c r="Q1612" s="541" t="s">
        <v>182</v>
      </c>
      <c r="R1612" s="541" t="s">
        <v>238</v>
      </c>
      <c r="S1612" s="543">
        <f>'Report 1'!$E$18</f>
        <v>0</v>
      </c>
      <c r="T1612" s="544">
        <f>'Report 1'!$E$60</f>
        <v>0</v>
      </c>
      <c r="U1612" s="545">
        <f>'Report 1'!$E$146</f>
        <v>0</v>
      </c>
      <c r="AL1612" s="546" t="s">
        <v>669</v>
      </c>
      <c r="AM1612" s="547">
        <v>2</v>
      </c>
      <c r="AN1612" s="547" t="str">
        <f>'Information Input'!$M$14</f>
        <v xml:space="preserve">      -      </v>
      </c>
      <c r="AO1612" s="547" t="s">
        <v>138</v>
      </c>
      <c r="AP1612" s="538">
        <f t="shared" si="274"/>
        <v>43739</v>
      </c>
      <c r="AQ1612" s="538">
        <f t="shared" si="275"/>
        <v>43830</v>
      </c>
      <c r="AR1612" s="538">
        <f>'Information Input'!$H$35</f>
        <v>43555</v>
      </c>
      <c r="AS1612" s="547" t="str">
        <f>'Information Input'!$J$22</f>
        <v>Quarterly</v>
      </c>
      <c r="AT1612" s="538">
        <f>'Information Input'!$H$30</f>
        <v>43555</v>
      </c>
      <c r="AU1612" s="547">
        <f>'Information Input'!$J$18</f>
        <v>2019</v>
      </c>
      <c r="AV1612" s="547" t="s">
        <v>91</v>
      </c>
      <c r="AW1612" s="547" t="s">
        <v>240</v>
      </c>
      <c r="AX1612" s="547" t="s">
        <v>240</v>
      </c>
      <c r="AY1612" s="548" t="s">
        <v>671</v>
      </c>
      <c r="AZ1612" s="547">
        <v>15</v>
      </c>
      <c r="BA1612" s="549" t="s">
        <v>157</v>
      </c>
      <c r="BB1612" s="543" t="s">
        <v>234</v>
      </c>
      <c r="BC1612" s="550">
        <f>'Report 2'!$AC337</f>
        <v>0</v>
      </c>
      <c r="BD1612" s="550">
        <f>'Report 2'!$AD337</f>
        <v>0</v>
      </c>
      <c r="BE1612" s="550">
        <f>'Report 2'!$AE337</f>
        <v>0</v>
      </c>
      <c r="BF1612" s="550">
        <f>'Report 2'!$AF337</f>
        <v>0</v>
      </c>
      <c r="BG1612" s="550">
        <f>'Report 2'!$AG337</f>
        <v>0</v>
      </c>
      <c r="BH1612" s="550">
        <f>'Report 2'!$AH337</f>
        <v>0</v>
      </c>
      <c r="BI1612" s="550">
        <f>'Report 2'!$AI337</f>
        <v>0</v>
      </c>
      <c r="CC1612" s="523" t="s">
        <v>669</v>
      </c>
      <c r="CD1612" s="1010" t="s">
        <v>672</v>
      </c>
      <c r="CE1612" s="1010" t="str">
        <f>'Information Input'!$M$14</f>
        <v xml:space="preserve">      -      </v>
      </c>
      <c r="CF1612" s="532" t="s">
        <v>138</v>
      </c>
      <c r="CG1612" s="519">
        <f t="shared" si="271"/>
        <v>43739</v>
      </c>
      <c r="CH1612" s="519">
        <f t="shared" si="272"/>
        <v>43830</v>
      </c>
      <c r="CI1612" s="519">
        <f>'Information Input'!$H$35</f>
        <v>43555</v>
      </c>
      <c r="CJ1612" s="532" t="str">
        <f>'Information Input'!$J$22</f>
        <v>Quarterly</v>
      </c>
      <c r="CK1612" s="519">
        <f>'Information Input'!$H$30</f>
        <v>43555</v>
      </c>
      <c r="CL1612" s="532">
        <f>'Information Input'!$J$18</f>
        <v>2019</v>
      </c>
      <c r="CM1612" s="532" t="s">
        <v>91</v>
      </c>
      <c r="CN1612" s="1010" t="s">
        <v>240</v>
      </c>
      <c r="CO1612" s="523" t="s">
        <v>240</v>
      </c>
      <c r="CP1612" s="523" t="s">
        <v>671</v>
      </c>
      <c r="CQ1612" s="532">
        <v>11</v>
      </c>
      <c r="CR1612" s="523" t="s">
        <v>153</v>
      </c>
      <c r="CS1612" s="523" t="s">
        <v>231</v>
      </c>
      <c r="CT1612" s="1011">
        <f>'Report 1'!$AO$18</f>
        <v>0</v>
      </c>
      <c r="CU1612" s="1012">
        <f>SUMIF('Report 4A'!$G$16:$G$95,$CQ1612,'Report 4A'!$AW$16:$AW$95)</f>
        <v>0</v>
      </c>
      <c r="CV1612" s="1013">
        <f t="shared" si="262"/>
        <v>0</v>
      </c>
    </row>
    <row r="1613" spans="2:100">
      <c r="B1613" s="535" t="s">
        <v>669</v>
      </c>
      <c r="C1613" s="536">
        <v>1</v>
      </c>
      <c r="D1613" s="537" t="str">
        <f>'Information Input'!$M$14</f>
        <v xml:space="preserve">      -      </v>
      </c>
      <c r="E1613" s="537" t="s">
        <v>137</v>
      </c>
      <c r="F1613" s="538">
        <f t="shared" si="269"/>
        <v>43647</v>
      </c>
      <c r="G1613" s="538">
        <f t="shared" si="270"/>
        <v>43738</v>
      </c>
      <c r="H1613" s="538">
        <f>'Information Input'!$H$35</f>
        <v>43555</v>
      </c>
      <c r="I1613" s="537" t="str">
        <f>'Information Input'!$J$22</f>
        <v>Quarterly</v>
      </c>
      <c r="J1613" s="538">
        <f>'Information Input'!$H$30</f>
        <v>43555</v>
      </c>
      <c r="K1613" s="537">
        <f>'Information Input'!$J$18</f>
        <v>2019</v>
      </c>
      <c r="L1613" s="579" t="s">
        <v>89</v>
      </c>
      <c r="M1613" s="540" t="s">
        <v>90</v>
      </c>
      <c r="N1613" s="541" t="s">
        <v>91</v>
      </c>
      <c r="O1613" s="542" t="s">
        <v>671</v>
      </c>
      <c r="P1613" s="537">
        <v>41</v>
      </c>
      <c r="Q1613" s="541" t="s">
        <v>183</v>
      </c>
      <c r="R1613" s="541" t="s">
        <v>238</v>
      </c>
      <c r="S1613" s="543">
        <f>'Report 1'!$E$18</f>
        <v>0</v>
      </c>
      <c r="T1613" s="544">
        <f>'Report 1'!$E$61</f>
        <v>0</v>
      </c>
      <c r="U1613" s="545">
        <f>'Report 1'!$E$147</f>
        <v>0</v>
      </c>
      <c r="AL1613" s="546" t="s">
        <v>669</v>
      </c>
      <c r="AM1613" s="547">
        <v>2</v>
      </c>
      <c r="AN1613" s="547" t="str">
        <f>'Information Input'!$M$14</f>
        <v xml:space="preserve">      -      </v>
      </c>
      <c r="AO1613" s="547" t="s">
        <v>138</v>
      </c>
      <c r="AP1613" s="538">
        <f t="shared" si="274"/>
        <v>43739</v>
      </c>
      <c r="AQ1613" s="538">
        <f t="shared" si="275"/>
        <v>43830</v>
      </c>
      <c r="AR1613" s="538">
        <f>'Information Input'!$H$35</f>
        <v>43555</v>
      </c>
      <c r="AS1613" s="547" t="str">
        <f>'Information Input'!$J$22</f>
        <v>Quarterly</v>
      </c>
      <c r="AT1613" s="538">
        <f>'Information Input'!$H$30</f>
        <v>43555</v>
      </c>
      <c r="AU1613" s="547">
        <f>'Information Input'!$J$18</f>
        <v>2019</v>
      </c>
      <c r="AV1613" s="547" t="s">
        <v>91</v>
      </c>
      <c r="AW1613" s="547" t="s">
        <v>240</v>
      </c>
      <c r="AX1613" s="547" t="s">
        <v>240</v>
      </c>
      <c r="AY1613" s="548" t="s">
        <v>671</v>
      </c>
      <c r="AZ1613" s="547">
        <v>16</v>
      </c>
      <c r="BA1613" s="549" t="s">
        <v>158</v>
      </c>
      <c r="BB1613" s="543" t="s">
        <v>235</v>
      </c>
      <c r="BC1613" s="550">
        <f>'Report 2'!$AC338</f>
        <v>0</v>
      </c>
      <c r="BD1613" s="550">
        <f>'Report 2'!$AD338</f>
        <v>0</v>
      </c>
      <c r="BE1613" s="550">
        <f>'Report 2'!$AE338</f>
        <v>0</v>
      </c>
      <c r="BF1613" s="550">
        <f>'Report 2'!$AF338</f>
        <v>0</v>
      </c>
      <c r="BG1613" s="550">
        <f>'Report 2'!$AG338</f>
        <v>0</v>
      </c>
      <c r="BH1613" s="550">
        <f>'Report 2'!$AH338</f>
        <v>0</v>
      </c>
      <c r="BI1613" s="550">
        <f>'Report 2'!$AI338</f>
        <v>0</v>
      </c>
      <c r="CC1613" s="542" t="s">
        <v>669</v>
      </c>
      <c r="CD1613" s="1014" t="s">
        <v>672</v>
      </c>
      <c r="CE1613" s="1014" t="str">
        <f>'Information Input'!$M$14</f>
        <v xml:space="preserve">      -      </v>
      </c>
      <c r="CF1613" s="551" t="s">
        <v>138</v>
      </c>
      <c r="CG1613" s="552">
        <f t="shared" si="271"/>
        <v>43739</v>
      </c>
      <c r="CH1613" s="552">
        <f t="shared" si="272"/>
        <v>43830</v>
      </c>
      <c r="CI1613" s="552">
        <f>'Information Input'!$H$35</f>
        <v>43555</v>
      </c>
      <c r="CJ1613" s="551" t="str">
        <f>'Information Input'!$J$22</f>
        <v>Quarterly</v>
      </c>
      <c r="CK1613" s="552">
        <f>'Information Input'!$H$30</f>
        <v>43555</v>
      </c>
      <c r="CL1613" s="551">
        <f>'Information Input'!$J$18</f>
        <v>2019</v>
      </c>
      <c r="CM1613" s="551" t="s">
        <v>91</v>
      </c>
      <c r="CN1613" s="1014" t="s">
        <v>240</v>
      </c>
      <c r="CO1613" s="542" t="s">
        <v>240</v>
      </c>
      <c r="CP1613" s="542" t="s">
        <v>671</v>
      </c>
      <c r="CQ1613" s="551">
        <v>12</v>
      </c>
      <c r="CR1613" s="542" t="s">
        <v>154</v>
      </c>
      <c r="CS1613" s="542" t="s">
        <v>231</v>
      </c>
      <c r="CT1613" s="1015">
        <f>'Report 1'!$AO$18</f>
        <v>0</v>
      </c>
      <c r="CU1613" s="1016">
        <f>SUMIF('Report 4A'!$G$16:$G$95,$CQ1613,'Report 4A'!$AW$16:$AW$95)</f>
        <v>0</v>
      </c>
      <c r="CV1613" s="1017">
        <f t="shared" si="262"/>
        <v>0</v>
      </c>
    </row>
    <row r="1614" spans="2:100">
      <c r="B1614" s="535" t="s">
        <v>669</v>
      </c>
      <c r="C1614" s="536">
        <v>1</v>
      </c>
      <c r="D1614" s="537" t="str">
        <f>'Information Input'!$M$14</f>
        <v xml:space="preserve">      -      </v>
      </c>
      <c r="E1614" s="537" t="s">
        <v>137</v>
      </c>
      <c r="F1614" s="538">
        <f t="shared" si="269"/>
        <v>43647</v>
      </c>
      <c r="G1614" s="538">
        <f t="shared" si="270"/>
        <v>43738</v>
      </c>
      <c r="H1614" s="538">
        <f>'Information Input'!$H$35</f>
        <v>43555</v>
      </c>
      <c r="I1614" s="537" t="str">
        <f>'Information Input'!$J$22</f>
        <v>Quarterly</v>
      </c>
      <c r="J1614" s="538">
        <f>'Information Input'!$H$30</f>
        <v>43555</v>
      </c>
      <c r="K1614" s="537">
        <f>'Information Input'!$J$18</f>
        <v>2019</v>
      </c>
      <c r="L1614" s="579" t="s">
        <v>89</v>
      </c>
      <c r="M1614" s="540" t="s">
        <v>90</v>
      </c>
      <c r="N1614" s="541" t="s">
        <v>91</v>
      </c>
      <c r="O1614" s="542" t="s">
        <v>671</v>
      </c>
      <c r="P1614" s="537">
        <v>42</v>
      </c>
      <c r="Q1614" s="541" t="s">
        <v>184</v>
      </c>
      <c r="R1614" s="541" t="s">
        <v>233</v>
      </c>
      <c r="S1614" s="543">
        <f>'Report 1'!$E$18</f>
        <v>0</v>
      </c>
      <c r="T1614" s="544">
        <f>'Report 1'!$E$62</f>
        <v>0</v>
      </c>
      <c r="U1614" s="545">
        <f>'Report 1'!$E$148</f>
        <v>0</v>
      </c>
      <c r="AL1614" s="546" t="s">
        <v>669</v>
      </c>
      <c r="AM1614" s="547">
        <v>2</v>
      </c>
      <c r="AN1614" s="547" t="str">
        <f>'Information Input'!$M$14</f>
        <v xml:space="preserve">      -      </v>
      </c>
      <c r="AO1614" s="547" t="s">
        <v>138</v>
      </c>
      <c r="AP1614" s="538">
        <f t="shared" si="274"/>
        <v>43739</v>
      </c>
      <c r="AQ1614" s="538">
        <f t="shared" si="275"/>
        <v>43830</v>
      </c>
      <c r="AR1614" s="538">
        <f>'Information Input'!$H$35</f>
        <v>43555</v>
      </c>
      <c r="AS1614" s="547" t="str">
        <f>'Information Input'!$J$22</f>
        <v>Quarterly</v>
      </c>
      <c r="AT1614" s="538">
        <f>'Information Input'!$H$30</f>
        <v>43555</v>
      </c>
      <c r="AU1614" s="547">
        <f>'Information Input'!$J$18</f>
        <v>2019</v>
      </c>
      <c r="AV1614" s="547" t="s">
        <v>91</v>
      </c>
      <c r="AW1614" s="547" t="s">
        <v>240</v>
      </c>
      <c r="AX1614" s="547" t="s">
        <v>240</v>
      </c>
      <c r="AY1614" s="548" t="s">
        <v>671</v>
      </c>
      <c r="AZ1614" s="547">
        <v>17</v>
      </c>
      <c r="BA1614" s="549" t="s">
        <v>159</v>
      </c>
      <c r="BB1614" s="543" t="s">
        <v>235</v>
      </c>
      <c r="BC1614" s="550">
        <f>'Report 2'!$AC339</f>
        <v>0</v>
      </c>
      <c r="BD1614" s="550">
        <f>'Report 2'!$AD339</f>
        <v>0</v>
      </c>
      <c r="BE1614" s="550">
        <f>'Report 2'!$AE339</f>
        <v>0</v>
      </c>
      <c r="BF1614" s="550">
        <f>'Report 2'!$AF339</f>
        <v>0</v>
      </c>
      <c r="BG1614" s="550">
        <f>'Report 2'!$AG339</f>
        <v>0</v>
      </c>
      <c r="BH1614" s="550">
        <f>'Report 2'!$AH339</f>
        <v>0</v>
      </c>
      <c r="BI1614" s="550">
        <f>'Report 2'!$AI339</f>
        <v>0</v>
      </c>
      <c r="CC1614" s="542" t="s">
        <v>669</v>
      </c>
      <c r="CD1614" s="1014" t="s">
        <v>672</v>
      </c>
      <c r="CE1614" s="1014" t="str">
        <f>'Information Input'!$M$14</f>
        <v xml:space="preserve">      -      </v>
      </c>
      <c r="CF1614" s="551" t="s">
        <v>138</v>
      </c>
      <c r="CG1614" s="552">
        <f t="shared" si="271"/>
        <v>43739</v>
      </c>
      <c r="CH1614" s="552">
        <f t="shared" si="272"/>
        <v>43830</v>
      </c>
      <c r="CI1614" s="552">
        <f>'Information Input'!$H$35</f>
        <v>43555</v>
      </c>
      <c r="CJ1614" s="551" t="str">
        <f>'Information Input'!$J$22</f>
        <v>Quarterly</v>
      </c>
      <c r="CK1614" s="552">
        <f>'Information Input'!$H$30</f>
        <v>43555</v>
      </c>
      <c r="CL1614" s="551">
        <f>'Information Input'!$J$18</f>
        <v>2019</v>
      </c>
      <c r="CM1614" s="551" t="s">
        <v>91</v>
      </c>
      <c r="CN1614" s="1014" t="s">
        <v>240</v>
      </c>
      <c r="CO1614" s="542" t="s">
        <v>240</v>
      </c>
      <c r="CP1614" s="542" t="s">
        <v>671</v>
      </c>
      <c r="CQ1614" s="551">
        <v>13</v>
      </c>
      <c r="CR1614" s="542" t="s">
        <v>155</v>
      </c>
      <c r="CS1614" s="542" t="s">
        <v>232</v>
      </c>
      <c r="CT1614" s="1015">
        <f>'Report 1'!$AO$18</f>
        <v>0</v>
      </c>
      <c r="CU1614" s="1016">
        <f>SUMIF('Report 4A'!$G$16:$G$95,$CQ1614,'Report 4A'!$AW$16:$AW$95)</f>
        <v>0</v>
      </c>
      <c r="CV1614" s="1017">
        <f t="shared" si="262"/>
        <v>0</v>
      </c>
    </row>
    <row r="1615" spans="2:100">
      <c r="B1615" s="535" t="s">
        <v>669</v>
      </c>
      <c r="C1615" s="536">
        <v>1</v>
      </c>
      <c r="D1615" s="537" t="str">
        <f>'Information Input'!$M$14</f>
        <v xml:space="preserve">      -      </v>
      </c>
      <c r="E1615" s="537" t="s">
        <v>137</v>
      </c>
      <c r="F1615" s="538">
        <f t="shared" si="269"/>
        <v>43647</v>
      </c>
      <c r="G1615" s="538">
        <f t="shared" si="270"/>
        <v>43738</v>
      </c>
      <c r="H1615" s="538">
        <f>'Information Input'!$H$35</f>
        <v>43555</v>
      </c>
      <c r="I1615" s="537" t="str">
        <f>'Information Input'!$J$22</f>
        <v>Quarterly</v>
      </c>
      <c r="J1615" s="538">
        <f>'Information Input'!$H$30</f>
        <v>43555</v>
      </c>
      <c r="K1615" s="537">
        <f>'Information Input'!$J$18</f>
        <v>2019</v>
      </c>
      <c r="L1615" s="579" t="s">
        <v>89</v>
      </c>
      <c r="M1615" s="540" t="s">
        <v>90</v>
      </c>
      <c r="N1615" s="541" t="s">
        <v>91</v>
      </c>
      <c r="O1615" s="542" t="s">
        <v>671</v>
      </c>
      <c r="P1615" s="537">
        <v>43</v>
      </c>
      <c r="Q1615" s="541" t="s">
        <v>185</v>
      </c>
      <c r="R1615" s="541" t="s">
        <v>233</v>
      </c>
      <c r="S1615" s="543">
        <f>'Report 1'!$E$18</f>
        <v>0</v>
      </c>
      <c r="T1615" s="544">
        <f>'Report 1'!$E$63</f>
        <v>0</v>
      </c>
      <c r="U1615" s="545">
        <f>'Report 1'!$E$149</f>
        <v>0</v>
      </c>
      <c r="AL1615" s="546" t="s">
        <v>669</v>
      </c>
      <c r="AM1615" s="547">
        <v>2</v>
      </c>
      <c r="AN1615" s="547" t="str">
        <f>'Information Input'!$M$14</f>
        <v xml:space="preserve">      -      </v>
      </c>
      <c r="AO1615" s="547" t="s">
        <v>138</v>
      </c>
      <c r="AP1615" s="538">
        <f t="shared" si="274"/>
        <v>43739</v>
      </c>
      <c r="AQ1615" s="538">
        <f t="shared" si="275"/>
        <v>43830</v>
      </c>
      <c r="AR1615" s="538">
        <f>'Information Input'!$H$35</f>
        <v>43555</v>
      </c>
      <c r="AS1615" s="547" t="str">
        <f>'Information Input'!$J$22</f>
        <v>Quarterly</v>
      </c>
      <c r="AT1615" s="538">
        <f>'Information Input'!$H$30</f>
        <v>43555</v>
      </c>
      <c r="AU1615" s="547">
        <f>'Information Input'!$J$18</f>
        <v>2019</v>
      </c>
      <c r="AV1615" s="547" t="s">
        <v>91</v>
      </c>
      <c r="AW1615" s="547" t="s">
        <v>240</v>
      </c>
      <c r="AX1615" s="547" t="s">
        <v>240</v>
      </c>
      <c r="AY1615" s="548" t="s">
        <v>671</v>
      </c>
      <c r="AZ1615" s="547">
        <v>18</v>
      </c>
      <c r="BA1615" s="549" t="s">
        <v>160</v>
      </c>
      <c r="BB1615" s="543" t="s">
        <v>235</v>
      </c>
      <c r="BC1615" s="550">
        <f>'Report 2'!$AC340</f>
        <v>0</v>
      </c>
      <c r="BD1615" s="550">
        <f>'Report 2'!$AD340</f>
        <v>0</v>
      </c>
      <c r="BE1615" s="550">
        <f>'Report 2'!$AE340</f>
        <v>0</v>
      </c>
      <c r="BF1615" s="550">
        <f>'Report 2'!$AF340</f>
        <v>0</v>
      </c>
      <c r="BG1615" s="550">
        <f>'Report 2'!$AG340</f>
        <v>0</v>
      </c>
      <c r="BH1615" s="550">
        <f>'Report 2'!$AH340</f>
        <v>0</v>
      </c>
      <c r="BI1615" s="550">
        <f>'Report 2'!$AI340</f>
        <v>0</v>
      </c>
      <c r="CC1615" s="542" t="s">
        <v>669</v>
      </c>
      <c r="CD1615" s="1014" t="s">
        <v>672</v>
      </c>
      <c r="CE1615" s="1014" t="str">
        <f>'Information Input'!$M$14</f>
        <v xml:space="preserve">      -      </v>
      </c>
      <c r="CF1615" s="551" t="s">
        <v>138</v>
      </c>
      <c r="CG1615" s="552">
        <f t="shared" si="271"/>
        <v>43739</v>
      </c>
      <c r="CH1615" s="552">
        <f t="shared" si="272"/>
        <v>43830</v>
      </c>
      <c r="CI1615" s="552">
        <f>'Information Input'!$H$35</f>
        <v>43555</v>
      </c>
      <c r="CJ1615" s="551" t="str">
        <f>'Information Input'!$J$22</f>
        <v>Quarterly</v>
      </c>
      <c r="CK1615" s="552">
        <f>'Information Input'!$H$30</f>
        <v>43555</v>
      </c>
      <c r="CL1615" s="551">
        <f>'Information Input'!$J$18</f>
        <v>2019</v>
      </c>
      <c r="CM1615" s="551" t="s">
        <v>91</v>
      </c>
      <c r="CN1615" s="1014" t="s">
        <v>240</v>
      </c>
      <c r="CO1615" s="542" t="s">
        <v>240</v>
      </c>
      <c r="CP1615" s="542" t="s">
        <v>671</v>
      </c>
      <c r="CQ1615" s="551">
        <v>14</v>
      </c>
      <c r="CR1615" s="542" t="s">
        <v>156</v>
      </c>
      <c r="CS1615" s="542" t="s">
        <v>233</v>
      </c>
      <c r="CT1615" s="1015">
        <f>'Report 1'!$AO$18</f>
        <v>0</v>
      </c>
      <c r="CU1615" s="1016">
        <f>SUMIF('Report 4A'!$G$16:$G$95,$CQ1615,'Report 4A'!$AW$16:$AW$95)</f>
        <v>0</v>
      </c>
      <c r="CV1615" s="1017">
        <f t="shared" si="262"/>
        <v>0</v>
      </c>
    </row>
    <row r="1616" spans="2:100">
      <c r="B1616" s="535" t="s">
        <v>669</v>
      </c>
      <c r="C1616" s="536">
        <v>1</v>
      </c>
      <c r="D1616" s="537" t="str">
        <f>'Information Input'!$M$14</f>
        <v xml:space="preserve">      -      </v>
      </c>
      <c r="E1616" s="537" t="s">
        <v>137</v>
      </c>
      <c r="F1616" s="538">
        <f t="shared" si="269"/>
        <v>43647</v>
      </c>
      <c r="G1616" s="538">
        <f t="shared" si="270"/>
        <v>43738</v>
      </c>
      <c r="H1616" s="538">
        <f>'Information Input'!$H$35</f>
        <v>43555</v>
      </c>
      <c r="I1616" s="537" t="str">
        <f>'Information Input'!$J$22</f>
        <v>Quarterly</v>
      </c>
      <c r="J1616" s="538">
        <f>'Information Input'!$H$30</f>
        <v>43555</v>
      </c>
      <c r="K1616" s="537">
        <f>'Information Input'!$J$18</f>
        <v>2019</v>
      </c>
      <c r="L1616" s="579" t="s">
        <v>89</v>
      </c>
      <c r="M1616" s="540" t="s">
        <v>90</v>
      </c>
      <c r="N1616" s="541" t="s">
        <v>91</v>
      </c>
      <c r="O1616" s="542" t="s">
        <v>674</v>
      </c>
      <c r="P1616" s="537">
        <v>44</v>
      </c>
      <c r="Q1616" s="541" t="s">
        <v>186</v>
      </c>
      <c r="R1616" s="541" t="s">
        <v>239</v>
      </c>
      <c r="S1616" s="543">
        <f>'Report 1'!$E$18</f>
        <v>0</v>
      </c>
      <c r="T1616" s="544">
        <f>'Report 1'!$E$64</f>
        <v>0</v>
      </c>
      <c r="U1616" s="545">
        <f>'Report 1'!$E$150</f>
        <v>0</v>
      </c>
      <c r="AL1616" s="546" t="s">
        <v>669</v>
      </c>
      <c r="AM1616" s="547">
        <v>2</v>
      </c>
      <c r="AN1616" s="547" t="str">
        <f>'Information Input'!$M$14</f>
        <v xml:space="preserve">      -      </v>
      </c>
      <c r="AO1616" s="547" t="s">
        <v>138</v>
      </c>
      <c r="AP1616" s="538">
        <f t="shared" si="274"/>
        <v>43739</v>
      </c>
      <c r="AQ1616" s="538">
        <f t="shared" si="275"/>
        <v>43830</v>
      </c>
      <c r="AR1616" s="538">
        <f>'Information Input'!$H$35</f>
        <v>43555</v>
      </c>
      <c r="AS1616" s="547" t="str">
        <f>'Information Input'!$J$22</f>
        <v>Quarterly</v>
      </c>
      <c r="AT1616" s="538">
        <f>'Information Input'!$H$30</f>
        <v>43555</v>
      </c>
      <c r="AU1616" s="547">
        <f>'Information Input'!$J$18</f>
        <v>2019</v>
      </c>
      <c r="AV1616" s="547" t="s">
        <v>91</v>
      </c>
      <c r="AW1616" s="547" t="s">
        <v>240</v>
      </c>
      <c r="AX1616" s="547" t="s">
        <v>240</v>
      </c>
      <c r="AY1616" s="548" t="s">
        <v>671</v>
      </c>
      <c r="AZ1616" s="547">
        <v>19</v>
      </c>
      <c r="BA1616" s="549" t="s">
        <v>161</v>
      </c>
      <c r="BB1616" s="543" t="s">
        <v>235</v>
      </c>
      <c r="BC1616" s="550">
        <f>'Report 2'!$AC341</f>
        <v>0</v>
      </c>
      <c r="BD1616" s="550">
        <f>'Report 2'!$AD341</f>
        <v>0</v>
      </c>
      <c r="BE1616" s="550">
        <f>'Report 2'!$AE341</f>
        <v>0</v>
      </c>
      <c r="BF1616" s="550">
        <f>'Report 2'!$AF341</f>
        <v>0</v>
      </c>
      <c r="BG1616" s="550">
        <f>'Report 2'!$AG341</f>
        <v>0</v>
      </c>
      <c r="BH1616" s="550">
        <f>'Report 2'!$AH341</f>
        <v>0</v>
      </c>
      <c r="BI1616" s="550">
        <f>'Report 2'!$AI341</f>
        <v>0</v>
      </c>
      <c r="CC1616" s="542" t="s">
        <v>669</v>
      </c>
      <c r="CD1616" s="1014" t="s">
        <v>672</v>
      </c>
      <c r="CE1616" s="1014" t="str">
        <f>'Information Input'!$M$14</f>
        <v xml:space="preserve">      -      </v>
      </c>
      <c r="CF1616" s="551" t="s">
        <v>138</v>
      </c>
      <c r="CG1616" s="552">
        <f t="shared" si="271"/>
        <v>43739</v>
      </c>
      <c r="CH1616" s="552">
        <f t="shared" si="272"/>
        <v>43830</v>
      </c>
      <c r="CI1616" s="552">
        <f>'Information Input'!$H$35</f>
        <v>43555</v>
      </c>
      <c r="CJ1616" s="551" t="str">
        <f>'Information Input'!$J$22</f>
        <v>Quarterly</v>
      </c>
      <c r="CK1616" s="552">
        <f>'Information Input'!$H$30</f>
        <v>43555</v>
      </c>
      <c r="CL1616" s="551">
        <f>'Information Input'!$J$18</f>
        <v>2019</v>
      </c>
      <c r="CM1616" s="551" t="s">
        <v>91</v>
      </c>
      <c r="CN1616" s="1014" t="s">
        <v>240</v>
      </c>
      <c r="CO1616" s="542" t="s">
        <v>240</v>
      </c>
      <c r="CP1616" s="542" t="s">
        <v>671</v>
      </c>
      <c r="CQ1616" s="551">
        <v>15</v>
      </c>
      <c r="CR1616" s="542" t="s">
        <v>157</v>
      </c>
      <c r="CS1616" s="542" t="s">
        <v>234</v>
      </c>
      <c r="CT1616" s="1015">
        <f>'Report 1'!$AO$18</f>
        <v>0</v>
      </c>
      <c r="CU1616" s="1016">
        <f>SUMIF('Report 4A'!$G$16:$G$95,$CQ1616,'Report 4A'!$AW$16:$AW$95)</f>
        <v>0</v>
      </c>
      <c r="CV1616" s="1017">
        <f t="shared" si="262"/>
        <v>0</v>
      </c>
    </row>
    <row r="1617" spans="2:100">
      <c r="B1617" s="535" t="s">
        <v>669</v>
      </c>
      <c r="C1617" s="536">
        <v>1</v>
      </c>
      <c r="D1617" s="537" t="str">
        <f>'Information Input'!$M$14</f>
        <v xml:space="preserve">      -      </v>
      </c>
      <c r="E1617" s="537" t="s">
        <v>137</v>
      </c>
      <c r="F1617" s="538">
        <f t="shared" si="269"/>
        <v>43647</v>
      </c>
      <c r="G1617" s="538">
        <f t="shared" si="270"/>
        <v>43738</v>
      </c>
      <c r="H1617" s="538">
        <f>'Information Input'!$H$35</f>
        <v>43555</v>
      </c>
      <c r="I1617" s="537" t="str">
        <f>'Information Input'!$J$22</f>
        <v>Quarterly</v>
      </c>
      <c r="J1617" s="538">
        <f>'Information Input'!$H$30</f>
        <v>43555</v>
      </c>
      <c r="K1617" s="537">
        <f>'Information Input'!$J$18</f>
        <v>2019</v>
      </c>
      <c r="L1617" s="579" t="s">
        <v>89</v>
      </c>
      <c r="M1617" s="540" t="s">
        <v>90</v>
      </c>
      <c r="N1617" s="541" t="s">
        <v>91</v>
      </c>
      <c r="O1617" s="542" t="s">
        <v>675</v>
      </c>
      <c r="P1617" s="537">
        <v>45</v>
      </c>
      <c r="Q1617" s="541" t="s">
        <v>187</v>
      </c>
      <c r="R1617" s="541" t="s">
        <v>239</v>
      </c>
      <c r="S1617" s="543">
        <f>'Report 1'!$E$18</f>
        <v>0</v>
      </c>
      <c r="T1617" s="544">
        <f>'Report 1'!$E$65</f>
        <v>0</v>
      </c>
      <c r="U1617" s="545">
        <f>'Report 1'!$E$151</f>
        <v>0</v>
      </c>
      <c r="AL1617" s="546" t="s">
        <v>669</v>
      </c>
      <c r="AM1617" s="547">
        <v>2</v>
      </c>
      <c r="AN1617" s="547" t="str">
        <f>'Information Input'!$M$14</f>
        <v xml:space="preserve">      -      </v>
      </c>
      <c r="AO1617" s="547" t="s">
        <v>138</v>
      </c>
      <c r="AP1617" s="538">
        <f t="shared" si="274"/>
        <v>43739</v>
      </c>
      <c r="AQ1617" s="538">
        <f t="shared" si="275"/>
        <v>43830</v>
      </c>
      <c r="AR1617" s="538">
        <f>'Information Input'!$H$35</f>
        <v>43555</v>
      </c>
      <c r="AS1617" s="547" t="str">
        <f>'Information Input'!$J$22</f>
        <v>Quarterly</v>
      </c>
      <c r="AT1617" s="538">
        <f>'Information Input'!$H$30</f>
        <v>43555</v>
      </c>
      <c r="AU1617" s="547">
        <f>'Information Input'!$J$18</f>
        <v>2019</v>
      </c>
      <c r="AV1617" s="547" t="s">
        <v>91</v>
      </c>
      <c r="AW1617" s="547" t="s">
        <v>240</v>
      </c>
      <c r="AX1617" s="547" t="s">
        <v>240</v>
      </c>
      <c r="AY1617" s="548" t="s">
        <v>671</v>
      </c>
      <c r="AZ1617" s="547">
        <v>20</v>
      </c>
      <c r="BA1617" s="549" t="s">
        <v>162</v>
      </c>
      <c r="BB1617" s="543" t="s">
        <v>235</v>
      </c>
      <c r="BC1617" s="550">
        <f>'Report 2'!$AC342</f>
        <v>0</v>
      </c>
      <c r="BD1617" s="550">
        <f>'Report 2'!$AD342</f>
        <v>0</v>
      </c>
      <c r="BE1617" s="550">
        <f>'Report 2'!$AE342</f>
        <v>0</v>
      </c>
      <c r="BF1617" s="550">
        <f>'Report 2'!$AF342</f>
        <v>0</v>
      </c>
      <c r="BG1617" s="550">
        <f>'Report 2'!$AG342</f>
        <v>0</v>
      </c>
      <c r="BH1617" s="550">
        <f>'Report 2'!$AH342</f>
        <v>0</v>
      </c>
      <c r="BI1617" s="550">
        <f>'Report 2'!$AI342</f>
        <v>0</v>
      </c>
      <c r="CC1617" s="542" t="s">
        <v>669</v>
      </c>
      <c r="CD1617" s="1014" t="s">
        <v>672</v>
      </c>
      <c r="CE1617" s="1014" t="str">
        <f>'Information Input'!$M$14</f>
        <v xml:space="preserve">      -      </v>
      </c>
      <c r="CF1617" s="551" t="s">
        <v>138</v>
      </c>
      <c r="CG1617" s="552">
        <f t="shared" si="271"/>
        <v>43739</v>
      </c>
      <c r="CH1617" s="552">
        <f t="shared" si="272"/>
        <v>43830</v>
      </c>
      <c r="CI1617" s="552">
        <f>'Information Input'!$H$35</f>
        <v>43555</v>
      </c>
      <c r="CJ1617" s="551" t="str">
        <f>'Information Input'!$J$22</f>
        <v>Quarterly</v>
      </c>
      <c r="CK1617" s="552">
        <f>'Information Input'!$H$30</f>
        <v>43555</v>
      </c>
      <c r="CL1617" s="551">
        <f>'Information Input'!$J$18</f>
        <v>2019</v>
      </c>
      <c r="CM1617" s="551" t="s">
        <v>91</v>
      </c>
      <c r="CN1617" s="1014" t="s">
        <v>240</v>
      </c>
      <c r="CO1617" s="542" t="s">
        <v>240</v>
      </c>
      <c r="CP1617" s="542" t="s">
        <v>671</v>
      </c>
      <c r="CQ1617" s="551">
        <v>16</v>
      </c>
      <c r="CR1617" s="542" t="s">
        <v>158</v>
      </c>
      <c r="CS1617" s="542" t="s">
        <v>235</v>
      </c>
      <c r="CT1617" s="1015">
        <f>'Report 1'!$AO$18</f>
        <v>0</v>
      </c>
      <c r="CU1617" s="1016">
        <f>SUMIF('Report 4A'!$G$16:$G$95,$CQ1617,'Report 4A'!$AW$16:$AW$95)</f>
        <v>0</v>
      </c>
      <c r="CV1617" s="1017">
        <f t="shared" si="262"/>
        <v>0</v>
      </c>
    </row>
    <row r="1618" spans="2:100">
      <c r="B1618" s="535" t="s">
        <v>669</v>
      </c>
      <c r="C1618" s="536">
        <v>1</v>
      </c>
      <c r="D1618" s="537" t="str">
        <f>'Information Input'!$M$14</f>
        <v xml:space="preserve">      -      </v>
      </c>
      <c r="E1618" s="537" t="s">
        <v>137</v>
      </c>
      <c r="F1618" s="538">
        <f t="shared" si="269"/>
        <v>43647</v>
      </c>
      <c r="G1618" s="538">
        <f t="shared" si="270"/>
        <v>43738</v>
      </c>
      <c r="H1618" s="538">
        <f>'Information Input'!$H$35</f>
        <v>43555</v>
      </c>
      <c r="I1618" s="537" t="str">
        <f>'Information Input'!$J$22</f>
        <v>Quarterly</v>
      </c>
      <c r="J1618" s="538">
        <f>'Information Input'!$H$30</f>
        <v>43555</v>
      </c>
      <c r="K1618" s="537">
        <f>'Information Input'!$J$18</f>
        <v>2019</v>
      </c>
      <c r="L1618" s="579" t="s">
        <v>89</v>
      </c>
      <c r="M1618" s="540" t="s">
        <v>90</v>
      </c>
      <c r="N1618" s="541" t="s">
        <v>91</v>
      </c>
      <c r="O1618" s="542" t="s">
        <v>675</v>
      </c>
      <c r="P1618" s="537">
        <v>46</v>
      </c>
      <c r="Q1618" s="541" t="s">
        <v>188</v>
      </c>
      <c r="R1618" s="541" t="s">
        <v>239</v>
      </c>
      <c r="S1618" s="543">
        <f>'Report 1'!$E$18</f>
        <v>0</v>
      </c>
      <c r="T1618" s="544">
        <f>'Report 1'!$E$66</f>
        <v>0</v>
      </c>
      <c r="U1618" s="545">
        <f>'Report 1'!$E$152</f>
        <v>0</v>
      </c>
      <c r="AL1618" s="546" t="s">
        <v>669</v>
      </c>
      <c r="AM1618" s="547">
        <v>2</v>
      </c>
      <c r="AN1618" s="547" t="str">
        <f>'Information Input'!$M$14</f>
        <v xml:space="preserve">      -      </v>
      </c>
      <c r="AO1618" s="547" t="s">
        <v>138</v>
      </c>
      <c r="AP1618" s="538">
        <f t="shared" si="274"/>
        <v>43739</v>
      </c>
      <c r="AQ1618" s="538">
        <f t="shared" si="275"/>
        <v>43830</v>
      </c>
      <c r="AR1618" s="538">
        <f>'Information Input'!$H$35</f>
        <v>43555</v>
      </c>
      <c r="AS1618" s="547" t="str">
        <f>'Information Input'!$J$22</f>
        <v>Quarterly</v>
      </c>
      <c r="AT1618" s="538">
        <f>'Information Input'!$H$30</f>
        <v>43555</v>
      </c>
      <c r="AU1618" s="547">
        <f>'Information Input'!$J$18</f>
        <v>2019</v>
      </c>
      <c r="AV1618" s="547" t="s">
        <v>91</v>
      </c>
      <c r="AW1618" s="547" t="s">
        <v>240</v>
      </c>
      <c r="AX1618" s="547" t="s">
        <v>240</v>
      </c>
      <c r="AY1618" s="548" t="s">
        <v>671</v>
      </c>
      <c r="AZ1618" s="547">
        <v>21</v>
      </c>
      <c r="BA1618" s="549" t="s">
        <v>163</v>
      </c>
      <c r="BB1618" s="543" t="s">
        <v>235</v>
      </c>
      <c r="BC1618" s="550">
        <f>'Report 2'!$AC343</f>
        <v>0</v>
      </c>
      <c r="BD1618" s="550">
        <f>'Report 2'!$AD343</f>
        <v>0</v>
      </c>
      <c r="BE1618" s="550">
        <f>'Report 2'!$AE343</f>
        <v>0</v>
      </c>
      <c r="BF1618" s="550">
        <f>'Report 2'!$AF343</f>
        <v>0</v>
      </c>
      <c r="BG1618" s="550">
        <f>'Report 2'!$AG343</f>
        <v>0</v>
      </c>
      <c r="BH1618" s="550">
        <f>'Report 2'!$AH343</f>
        <v>0</v>
      </c>
      <c r="BI1618" s="550">
        <f>'Report 2'!$AI343</f>
        <v>0</v>
      </c>
      <c r="CC1618" s="542" t="s">
        <v>669</v>
      </c>
      <c r="CD1618" s="1014" t="s">
        <v>672</v>
      </c>
      <c r="CE1618" s="1014" t="str">
        <f>'Information Input'!$M$14</f>
        <v xml:space="preserve">      -      </v>
      </c>
      <c r="CF1618" s="551" t="s">
        <v>138</v>
      </c>
      <c r="CG1618" s="552">
        <f t="shared" si="271"/>
        <v>43739</v>
      </c>
      <c r="CH1618" s="552">
        <f t="shared" si="272"/>
        <v>43830</v>
      </c>
      <c r="CI1618" s="552">
        <f>'Information Input'!$H$35</f>
        <v>43555</v>
      </c>
      <c r="CJ1618" s="551" t="str">
        <f>'Information Input'!$J$22</f>
        <v>Quarterly</v>
      </c>
      <c r="CK1618" s="552">
        <f>'Information Input'!$H$30</f>
        <v>43555</v>
      </c>
      <c r="CL1618" s="551">
        <f>'Information Input'!$J$18</f>
        <v>2019</v>
      </c>
      <c r="CM1618" s="551" t="s">
        <v>91</v>
      </c>
      <c r="CN1618" s="1014" t="s">
        <v>240</v>
      </c>
      <c r="CO1618" s="542" t="s">
        <v>240</v>
      </c>
      <c r="CP1618" s="542" t="s">
        <v>671</v>
      </c>
      <c r="CQ1618" s="551">
        <v>17</v>
      </c>
      <c r="CR1618" s="542" t="s">
        <v>159</v>
      </c>
      <c r="CS1618" s="542" t="s">
        <v>235</v>
      </c>
      <c r="CT1618" s="1015">
        <f>'Report 1'!$AO$18</f>
        <v>0</v>
      </c>
      <c r="CU1618" s="1016">
        <f>SUMIF('Report 4A'!$G$16:$G$95,$CQ1618,'Report 4A'!$AW$16:$AW$95)</f>
        <v>0</v>
      </c>
      <c r="CV1618" s="1017">
        <f t="shared" si="262"/>
        <v>0</v>
      </c>
    </row>
    <row r="1619" spans="2:100">
      <c r="B1619" s="535" t="s">
        <v>669</v>
      </c>
      <c r="C1619" s="536">
        <v>1</v>
      </c>
      <c r="D1619" s="537" t="str">
        <f>'Information Input'!$M$14</f>
        <v xml:space="preserve">      -      </v>
      </c>
      <c r="E1619" s="537" t="s">
        <v>137</v>
      </c>
      <c r="F1619" s="538">
        <f t="shared" si="269"/>
        <v>43647</v>
      </c>
      <c r="G1619" s="538">
        <f t="shared" si="270"/>
        <v>43738</v>
      </c>
      <c r="H1619" s="538">
        <f>'Information Input'!$H$35</f>
        <v>43555</v>
      </c>
      <c r="I1619" s="537" t="str">
        <f>'Information Input'!$J$22</f>
        <v>Quarterly</v>
      </c>
      <c r="J1619" s="538">
        <f>'Information Input'!$H$30</f>
        <v>43555</v>
      </c>
      <c r="K1619" s="537">
        <f>'Information Input'!$J$18</f>
        <v>2019</v>
      </c>
      <c r="L1619" s="579" t="s">
        <v>89</v>
      </c>
      <c r="M1619" s="540" t="s">
        <v>90</v>
      </c>
      <c r="N1619" s="541" t="s">
        <v>91</v>
      </c>
      <c r="O1619" s="542" t="s">
        <v>675</v>
      </c>
      <c r="P1619" s="537">
        <v>47</v>
      </c>
      <c r="Q1619" s="541" t="s">
        <v>189</v>
      </c>
      <c r="R1619" s="541" t="s">
        <v>239</v>
      </c>
      <c r="S1619" s="543">
        <f>'Report 1'!$E$18</f>
        <v>0</v>
      </c>
      <c r="T1619" s="544">
        <f>'Report 1'!$E$67</f>
        <v>0</v>
      </c>
      <c r="U1619" s="545">
        <f>'Report 1'!$E$153</f>
        <v>0</v>
      </c>
      <c r="AL1619" s="546" t="s">
        <v>669</v>
      </c>
      <c r="AM1619" s="547">
        <v>2</v>
      </c>
      <c r="AN1619" s="547" t="str">
        <f>'Information Input'!$M$14</f>
        <v xml:space="preserve">      -      </v>
      </c>
      <c r="AO1619" s="547" t="s">
        <v>138</v>
      </c>
      <c r="AP1619" s="538">
        <f t="shared" si="274"/>
        <v>43739</v>
      </c>
      <c r="AQ1619" s="538">
        <f t="shared" si="275"/>
        <v>43830</v>
      </c>
      <c r="AR1619" s="538">
        <f>'Information Input'!$H$35</f>
        <v>43555</v>
      </c>
      <c r="AS1619" s="547" t="str">
        <f>'Information Input'!$J$22</f>
        <v>Quarterly</v>
      </c>
      <c r="AT1619" s="538">
        <f>'Information Input'!$H$30</f>
        <v>43555</v>
      </c>
      <c r="AU1619" s="547">
        <f>'Information Input'!$J$18</f>
        <v>2019</v>
      </c>
      <c r="AV1619" s="547" t="s">
        <v>91</v>
      </c>
      <c r="AW1619" s="547" t="s">
        <v>240</v>
      </c>
      <c r="AX1619" s="547" t="s">
        <v>240</v>
      </c>
      <c r="AY1619" s="548" t="s">
        <v>671</v>
      </c>
      <c r="AZ1619" s="547">
        <v>22</v>
      </c>
      <c r="BA1619" s="549" t="s">
        <v>164</v>
      </c>
      <c r="BB1619" s="543" t="s">
        <v>236</v>
      </c>
      <c r="BC1619" s="550">
        <f>'Report 2'!$AC344</f>
        <v>0</v>
      </c>
      <c r="BD1619" s="550">
        <f>'Report 2'!$AD344</f>
        <v>0</v>
      </c>
      <c r="BE1619" s="550">
        <f>'Report 2'!$AE344</f>
        <v>0</v>
      </c>
      <c r="BF1619" s="550">
        <f>'Report 2'!$AF344</f>
        <v>0</v>
      </c>
      <c r="BG1619" s="550">
        <f>'Report 2'!$AG344</f>
        <v>0</v>
      </c>
      <c r="BH1619" s="550">
        <f>'Report 2'!$AH344</f>
        <v>0</v>
      </c>
      <c r="BI1619" s="550">
        <f>'Report 2'!$AI344</f>
        <v>0</v>
      </c>
      <c r="CC1619" s="542" t="s">
        <v>669</v>
      </c>
      <c r="CD1619" s="1014" t="s">
        <v>672</v>
      </c>
      <c r="CE1619" s="1014" t="str">
        <f>'Information Input'!$M$14</f>
        <v xml:space="preserve">      -      </v>
      </c>
      <c r="CF1619" s="551" t="s">
        <v>138</v>
      </c>
      <c r="CG1619" s="552">
        <f t="shared" si="271"/>
        <v>43739</v>
      </c>
      <c r="CH1619" s="552">
        <f t="shared" si="272"/>
        <v>43830</v>
      </c>
      <c r="CI1619" s="552">
        <f>'Information Input'!$H$35</f>
        <v>43555</v>
      </c>
      <c r="CJ1619" s="551" t="str">
        <f>'Information Input'!$J$22</f>
        <v>Quarterly</v>
      </c>
      <c r="CK1619" s="552">
        <f>'Information Input'!$H$30</f>
        <v>43555</v>
      </c>
      <c r="CL1619" s="551">
        <f>'Information Input'!$J$18</f>
        <v>2019</v>
      </c>
      <c r="CM1619" s="551" t="s">
        <v>91</v>
      </c>
      <c r="CN1619" s="1014" t="s">
        <v>240</v>
      </c>
      <c r="CO1619" s="542" t="s">
        <v>240</v>
      </c>
      <c r="CP1619" s="542" t="s">
        <v>671</v>
      </c>
      <c r="CQ1619" s="551">
        <v>18</v>
      </c>
      <c r="CR1619" s="542" t="s">
        <v>160</v>
      </c>
      <c r="CS1619" s="542" t="s">
        <v>235</v>
      </c>
      <c r="CT1619" s="1015">
        <f>'Report 1'!$AO$18</f>
        <v>0</v>
      </c>
      <c r="CU1619" s="1016">
        <f>SUMIF('Report 4A'!$G$16:$G$95,$CQ1619,'Report 4A'!$AW$16:$AW$95)</f>
        <v>0</v>
      </c>
      <c r="CV1619" s="1017">
        <f t="shared" si="262"/>
        <v>0</v>
      </c>
    </row>
    <row r="1620" spans="2:100">
      <c r="B1620" s="535" t="s">
        <v>669</v>
      </c>
      <c r="C1620" s="536">
        <v>1</v>
      </c>
      <c r="D1620" s="537" t="str">
        <f>'Information Input'!$M$14</f>
        <v xml:space="preserve">      -      </v>
      </c>
      <c r="E1620" s="537" t="s">
        <v>137</v>
      </c>
      <c r="F1620" s="538">
        <f t="shared" si="269"/>
        <v>43647</v>
      </c>
      <c r="G1620" s="538">
        <f t="shared" si="270"/>
        <v>43738</v>
      </c>
      <c r="H1620" s="538">
        <f>'Information Input'!$H$35</f>
        <v>43555</v>
      </c>
      <c r="I1620" s="537" t="str">
        <f>'Information Input'!$J$22</f>
        <v>Quarterly</v>
      </c>
      <c r="J1620" s="538">
        <f>'Information Input'!$H$30</f>
        <v>43555</v>
      </c>
      <c r="K1620" s="537">
        <f>'Information Input'!$J$18</f>
        <v>2019</v>
      </c>
      <c r="L1620" s="579" t="s">
        <v>89</v>
      </c>
      <c r="M1620" s="540" t="s">
        <v>90</v>
      </c>
      <c r="N1620" s="541" t="s">
        <v>91</v>
      </c>
      <c r="O1620" s="542" t="s">
        <v>675</v>
      </c>
      <c r="P1620" s="537">
        <v>48</v>
      </c>
      <c r="Q1620" s="541" t="s">
        <v>190</v>
      </c>
      <c r="R1620" s="541" t="s">
        <v>239</v>
      </c>
      <c r="S1620" s="543">
        <f>'Report 1'!$E$18</f>
        <v>0</v>
      </c>
      <c r="T1620" s="544">
        <f>'Report 1'!$E$68</f>
        <v>0</v>
      </c>
      <c r="U1620" s="545">
        <f>'Report 1'!$E$154</f>
        <v>0</v>
      </c>
      <c r="AL1620" s="546" t="s">
        <v>669</v>
      </c>
      <c r="AM1620" s="547">
        <v>2</v>
      </c>
      <c r="AN1620" s="547" t="str">
        <f>'Information Input'!$M$14</f>
        <v xml:space="preserve">      -      </v>
      </c>
      <c r="AO1620" s="547" t="s">
        <v>138</v>
      </c>
      <c r="AP1620" s="538">
        <f t="shared" si="274"/>
        <v>43739</v>
      </c>
      <c r="AQ1620" s="538">
        <f t="shared" si="275"/>
        <v>43830</v>
      </c>
      <c r="AR1620" s="538">
        <f>'Information Input'!$H$35</f>
        <v>43555</v>
      </c>
      <c r="AS1620" s="547" t="str">
        <f>'Information Input'!$J$22</f>
        <v>Quarterly</v>
      </c>
      <c r="AT1620" s="538">
        <f>'Information Input'!$H$30</f>
        <v>43555</v>
      </c>
      <c r="AU1620" s="547">
        <f>'Information Input'!$J$18</f>
        <v>2019</v>
      </c>
      <c r="AV1620" s="547" t="s">
        <v>91</v>
      </c>
      <c r="AW1620" s="547" t="s">
        <v>240</v>
      </c>
      <c r="AX1620" s="547" t="s">
        <v>240</v>
      </c>
      <c r="AY1620" s="548" t="s">
        <v>671</v>
      </c>
      <c r="AZ1620" s="547">
        <v>23</v>
      </c>
      <c r="BA1620" s="549" t="s">
        <v>165</v>
      </c>
      <c r="BB1620" s="543" t="s">
        <v>236</v>
      </c>
      <c r="BC1620" s="550">
        <f>'Report 2'!$AC345</f>
        <v>0</v>
      </c>
      <c r="BD1620" s="550">
        <f>'Report 2'!$AD345</f>
        <v>0</v>
      </c>
      <c r="BE1620" s="550">
        <f>'Report 2'!$AE345</f>
        <v>0</v>
      </c>
      <c r="BF1620" s="550">
        <f>'Report 2'!$AF345</f>
        <v>0</v>
      </c>
      <c r="BG1620" s="550">
        <f>'Report 2'!$AG345</f>
        <v>0</v>
      </c>
      <c r="BH1620" s="550">
        <f>'Report 2'!$AH345</f>
        <v>0</v>
      </c>
      <c r="BI1620" s="550">
        <f>'Report 2'!$AI345</f>
        <v>0</v>
      </c>
      <c r="CC1620" s="542" t="s">
        <v>669</v>
      </c>
      <c r="CD1620" s="1014" t="s">
        <v>672</v>
      </c>
      <c r="CE1620" s="1014" t="str">
        <f>'Information Input'!$M$14</f>
        <v xml:space="preserve">      -      </v>
      </c>
      <c r="CF1620" s="551" t="s">
        <v>138</v>
      </c>
      <c r="CG1620" s="552">
        <f t="shared" si="271"/>
        <v>43739</v>
      </c>
      <c r="CH1620" s="552">
        <f t="shared" si="272"/>
        <v>43830</v>
      </c>
      <c r="CI1620" s="552">
        <f>'Information Input'!$H$35</f>
        <v>43555</v>
      </c>
      <c r="CJ1620" s="551" t="str">
        <f>'Information Input'!$J$22</f>
        <v>Quarterly</v>
      </c>
      <c r="CK1620" s="552">
        <f>'Information Input'!$H$30</f>
        <v>43555</v>
      </c>
      <c r="CL1620" s="551">
        <f>'Information Input'!$J$18</f>
        <v>2019</v>
      </c>
      <c r="CM1620" s="551" t="s">
        <v>91</v>
      </c>
      <c r="CN1620" s="1014" t="s">
        <v>240</v>
      </c>
      <c r="CO1620" s="542" t="s">
        <v>240</v>
      </c>
      <c r="CP1620" s="542" t="s">
        <v>671</v>
      </c>
      <c r="CQ1620" s="551">
        <v>19</v>
      </c>
      <c r="CR1620" s="542" t="s">
        <v>161</v>
      </c>
      <c r="CS1620" s="542" t="s">
        <v>235</v>
      </c>
      <c r="CT1620" s="1015">
        <f>'Report 1'!$AO$18</f>
        <v>0</v>
      </c>
      <c r="CU1620" s="1016">
        <f>SUMIF('Report 4A'!$G$16:$G$95,$CQ1620,'Report 4A'!$AW$16:$AW$95)</f>
        <v>0</v>
      </c>
      <c r="CV1620" s="1017">
        <f t="shared" si="262"/>
        <v>0</v>
      </c>
    </row>
    <row r="1621" spans="2:100">
      <c r="B1621" s="535" t="s">
        <v>669</v>
      </c>
      <c r="C1621" s="536">
        <v>1</v>
      </c>
      <c r="D1621" s="537" t="str">
        <f>'Information Input'!$M$14</f>
        <v xml:space="preserve">      -      </v>
      </c>
      <c r="E1621" s="537" t="s">
        <v>137</v>
      </c>
      <c r="F1621" s="538">
        <f t="shared" si="269"/>
        <v>43647</v>
      </c>
      <c r="G1621" s="538">
        <f t="shared" si="270"/>
        <v>43738</v>
      </c>
      <c r="H1621" s="538">
        <f>'Information Input'!$H$35</f>
        <v>43555</v>
      </c>
      <c r="I1621" s="537" t="str">
        <f>'Information Input'!$J$22</f>
        <v>Quarterly</v>
      </c>
      <c r="J1621" s="538">
        <f>'Information Input'!$H$30</f>
        <v>43555</v>
      </c>
      <c r="K1621" s="537">
        <f>'Information Input'!$J$18</f>
        <v>2019</v>
      </c>
      <c r="L1621" s="579" t="s">
        <v>89</v>
      </c>
      <c r="M1621" s="540" t="s">
        <v>90</v>
      </c>
      <c r="N1621" s="541" t="s">
        <v>91</v>
      </c>
      <c r="O1621" s="542" t="s">
        <v>675</v>
      </c>
      <c r="P1621" s="537">
        <v>49</v>
      </c>
      <c r="Q1621" s="541" t="s">
        <v>191</v>
      </c>
      <c r="R1621" s="541" t="s">
        <v>239</v>
      </c>
      <c r="S1621" s="543">
        <f>'Report 1'!$E$18</f>
        <v>0</v>
      </c>
      <c r="T1621" s="544">
        <f>'Report 1'!$E$69</f>
        <v>0</v>
      </c>
      <c r="U1621" s="545">
        <f>'Report 1'!$E$155</f>
        <v>0</v>
      </c>
      <c r="AL1621" s="546" t="s">
        <v>669</v>
      </c>
      <c r="AM1621" s="547">
        <v>2</v>
      </c>
      <c r="AN1621" s="547" t="str">
        <f>'Information Input'!$M$14</f>
        <v xml:space="preserve">      -      </v>
      </c>
      <c r="AO1621" s="547" t="s">
        <v>138</v>
      </c>
      <c r="AP1621" s="538">
        <f t="shared" si="274"/>
        <v>43739</v>
      </c>
      <c r="AQ1621" s="538">
        <f t="shared" si="275"/>
        <v>43830</v>
      </c>
      <c r="AR1621" s="538">
        <f>'Information Input'!$H$35</f>
        <v>43555</v>
      </c>
      <c r="AS1621" s="547" t="str">
        <f>'Information Input'!$J$22</f>
        <v>Quarterly</v>
      </c>
      <c r="AT1621" s="538">
        <f>'Information Input'!$H$30</f>
        <v>43555</v>
      </c>
      <c r="AU1621" s="547">
        <f>'Information Input'!$J$18</f>
        <v>2019</v>
      </c>
      <c r="AV1621" s="547" t="s">
        <v>91</v>
      </c>
      <c r="AW1621" s="547" t="s">
        <v>240</v>
      </c>
      <c r="AX1621" s="547" t="s">
        <v>240</v>
      </c>
      <c r="AY1621" s="548" t="s">
        <v>671</v>
      </c>
      <c r="AZ1621" s="547">
        <v>24</v>
      </c>
      <c r="BA1621" s="549" t="s">
        <v>166</v>
      </c>
      <c r="BB1621" s="543" t="s">
        <v>233</v>
      </c>
      <c r="BC1621" s="550">
        <f>'Report 2'!$AC346</f>
        <v>0</v>
      </c>
      <c r="BD1621" s="550">
        <f>'Report 2'!$AD346</f>
        <v>0</v>
      </c>
      <c r="BE1621" s="550">
        <f>'Report 2'!$AE346</f>
        <v>0</v>
      </c>
      <c r="BF1621" s="550">
        <f>'Report 2'!$AF346</f>
        <v>0</v>
      </c>
      <c r="BG1621" s="550">
        <f>'Report 2'!$AG346</f>
        <v>0</v>
      </c>
      <c r="BH1621" s="550">
        <f>'Report 2'!$AH346</f>
        <v>0</v>
      </c>
      <c r="BI1621" s="550">
        <f>'Report 2'!$AI346</f>
        <v>0</v>
      </c>
      <c r="CC1621" s="542" t="s">
        <v>669</v>
      </c>
      <c r="CD1621" s="1014" t="s">
        <v>672</v>
      </c>
      <c r="CE1621" s="1014" t="str">
        <f>'Information Input'!$M$14</f>
        <v xml:space="preserve">      -      </v>
      </c>
      <c r="CF1621" s="551" t="s">
        <v>138</v>
      </c>
      <c r="CG1621" s="552">
        <f t="shared" si="271"/>
        <v>43739</v>
      </c>
      <c r="CH1621" s="552">
        <f t="shared" si="272"/>
        <v>43830</v>
      </c>
      <c r="CI1621" s="552">
        <f>'Information Input'!$H$35</f>
        <v>43555</v>
      </c>
      <c r="CJ1621" s="551" t="str">
        <f>'Information Input'!$J$22</f>
        <v>Quarterly</v>
      </c>
      <c r="CK1621" s="552">
        <f>'Information Input'!$H$30</f>
        <v>43555</v>
      </c>
      <c r="CL1621" s="551">
        <f>'Information Input'!$J$18</f>
        <v>2019</v>
      </c>
      <c r="CM1621" s="551" t="s">
        <v>91</v>
      </c>
      <c r="CN1621" s="1014" t="s">
        <v>240</v>
      </c>
      <c r="CO1621" s="542" t="s">
        <v>240</v>
      </c>
      <c r="CP1621" s="542" t="s">
        <v>671</v>
      </c>
      <c r="CQ1621" s="551">
        <v>20</v>
      </c>
      <c r="CR1621" s="542" t="s">
        <v>162</v>
      </c>
      <c r="CS1621" s="542" t="s">
        <v>235</v>
      </c>
      <c r="CT1621" s="1015">
        <f>'Report 1'!$AO$18</f>
        <v>0</v>
      </c>
      <c r="CU1621" s="1016">
        <f>SUMIF('Report 4A'!$G$16:$G$95,$CQ1621,'Report 4A'!$AW$16:$AW$95)</f>
        <v>0</v>
      </c>
      <c r="CV1621" s="1017">
        <f t="shared" si="262"/>
        <v>0</v>
      </c>
    </row>
    <row r="1622" spans="2:100">
      <c r="B1622" s="535" t="s">
        <v>669</v>
      </c>
      <c r="C1622" s="536">
        <v>1</v>
      </c>
      <c r="D1622" s="537" t="str">
        <f>'Information Input'!$M$14</f>
        <v xml:space="preserve">      -      </v>
      </c>
      <c r="E1622" s="537" t="s">
        <v>137</v>
      </c>
      <c r="F1622" s="538">
        <f t="shared" si="269"/>
        <v>43647</v>
      </c>
      <c r="G1622" s="538">
        <f t="shared" si="270"/>
        <v>43738</v>
      </c>
      <c r="H1622" s="538">
        <f>'Information Input'!$H$35</f>
        <v>43555</v>
      </c>
      <c r="I1622" s="537" t="str">
        <f>'Information Input'!$J$22</f>
        <v>Quarterly</v>
      </c>
      <c r="J1622" s="538">
        <f>'Information Input'!$H$30</f>
        <v>43555</v>
      </c>
      <c r="K1622" s="537">
        <f>'Information Input'!$J$18</f>
        <v>2019</v>
      </c>
      <c r="L1622" s="579" t="s">
        <v>89</v>
      </c>
      <c r="M1622" s="540" t="s">
        <v>90</v>
      </c>
      <c r="N1622" s="541" t="s">
        <v>91</v>
      </c>
      <c r="O1622" s="542" t="s">
        <v>675</v>
      </c>
      <c r="P1622" s="537">
        <v>50</v>
      </c>
      <c r="Q1622" s="541" t="s">
        <v>192</v>
      </c>
      <c r="R1622" s="541" t="s">
        <v>239</v>
      </c>
      <c r="S1622" s="543">
        <f>'Report 1'!$E$18</f>
        <v>0</v>
      </c>
      <c r="T1622" s="544">
        <f>'Report 1'!$E$70</f>
        <v>0</v>
      </c>
      <c r="U1622" s="545">
        <f>'Report 1'!$E$156</f>
        <v>0</v>
      </c>
      <c r="AL1622" s="546" t="s">
        <v>669</v>
      </c>
      <c r="AM1622" s="547">
        <v>2</v>
      </c>
      <c r="AN1622" s="547" t="str">
        <f>'Information Input'!$M$14</f>
        <v xml:space="preserve">      -      </v>
      </c>
      <c r="AO1622" s="547" t="s">
        <v>138</v>
      </c>
      <c r="AP1622" s="538">
        <f t="shared" si="274"/>
        <v>43739</v>
      </c>
      <c r="AQ1622" s="538">
        <f t="shared" si="275"/>
        <v>43830</v>
      </c>
      <c r="AR1622" s="538">
        <f>'Information Input'!$H$35</f>
        <v>43555</v>
      </c>
      <c r="AS1622" s="547" t="str">
        <f>'Information Input'!$J$22</f>
        <v>Quarterly</v>
      </c>
      <c r="AT1622" s="538">
        <f>'Information Input'!$H$30</f>
        <v>43555</v>
      </c>
      <c r="AU1622" s="547">
        <f>'Information Input'!$J$18</f>
        <v>2019</v>
      </c>
      <c r="AV1622" s="547" t="s">
        <v>91</v>
      </c>
      <c r="AW1622" s="547" t="s">
        <v>240</v>
      </c>
      <c r="AX1622" s="547" t="s">
        <v>240</v>
      </c>
      <c r="AY1622" s="548" t="s">
        <v>671</v>
      </c>
      <c r="AZ1622" s="547">
        <v>25</v>
      </c>
      <c r="BA1622" s="549" t="s">
        <v>167</v>
      </c>
      <c r="BB1622" s="543" t="s">
        <v>233</v>
      </c>
      <c r="BC1622" s="550">
        <f>'Report 2'!$AC347</f>
        <v>0</v>
      </c>
      <c r="BD1622" s="550">
        <f>'Report 2'!$AD347</f>
        <v>0</v>
      </c>
      <c r="BE1622" s="550">
        <f>'Report 2'!$AE347</f>
        <v>0</v>
      </c>
      <c r="BF1622" s="550">
        <f>'Report 2'!$AF347</f>
        <v>0</v>
      </c>
      <c r="BG1622" s="550">
        <f>'Report 2'!$AG347</f>
        <v>0</v>
      </c>
      <c r="BH1622" s="550">
        <f>'Report 2'!$AH347</f>
        <v>0</v>
      </c>
      <c r="BI1622" s="550">
        <f>'Report 2'!$AI347</f>
        <v>0</v>
      </c>
      <c r="CC1622" s="542" t="s">
        <v>669</v>
      </c>
      <c r="CD1622" s="1014" t="s">
        <v>672</v>
      </c>
      <c r="CE1622" s="1014" t="str">
        <f>'Information Input'!$M$14</f>
        <v xml:space="preserve">      -      </v>
      </c>
      <c r="CF1622" s="551" t="s">
        <v>138</v>
      </c>
      <c r="CG1622" s="552">
        <f t="shared" si="271"/>
        <v>43739</v>
      </c>
      <c r="CH1622" s="552">
        <f t="shared" si="272"/>
        <v>43830</v>
      </c>
      <c r="CI1622" s="552">
        <f>'Information Input'!$H$35</f>
        <v>43555</v>
      </c>
      <c r="CJ1622" s="551" t="str">
        <f>'Information Input'!$J$22</f>
        <v>Quarterly</v>
      </c>
      <c r="CK1622" s="552">
        <f>'Information Input'!$H$30</f>
        <v>43555</v>
      </c>
      <c r="CL1622" s="551">
        <f>'Information Input'!$J$18</f>
        <v>2019</v>
      </c>
      <c r="CM1622" s="551" t="s">
        <v>91</v>
      </c>
      <c r="CN1622" s="1014" t="s">
        <v>240</v>
      </c>
      <c r="CO1622" s="542" t="s">
        <v>240</v>
      </c>
      <c r="CP1622" s="542" t="s">
        <v>671</v>
      </c>
      <c r="CQ1622" s="551">
        <v>21</v>
      </c>
      <c r="CR1622" s="542" t="s">
        <v>163</v>
      </c>
      <c r="CS1622" s="542" t="s">
        <v>235</v>
      </c>
      <c r="CT1622" s="1015">
        <f>'Report 1'!$AO$18</f>
        <v>0</v>
      </c>
      <c r="CU1622" s="1016">
        <f>SUMIF('Report 4A'!$G$16:$G$95,$CQ1622,'Report 4A'!$AW$16:$AW$95)</f>
        <v>0</v>
      </c>
      <c r="CV1622" s="1017">
        <f t="shared" si="262"/>
        <v>0</v>
      </c>
    </row>
    <row r="1623" spans="2:100">
      <c r="B1623" s="535" t="s">
        <v>669</v>
      </c>
      <c r="C1623" s="536">
        <v>1</v>
      </c>
      <c r="D1623" s="537" t="str">
        <f>'Information Input'!$M$14</f>
        <v xml:space="preserve">      -      </v>
      </c>
      <c r="E1623" s="537" t="s">
        <v>137</v>
      </c>
      <c r="F1623" s="538">
        <f t="shared" si="269"/>
        <v>43647</v>
      </c>
      <c r="G1623" s="538">
        <f t="shared" si="270"/>
        <v>43738</v>
      </c>
      <c r="H1623" s="538">
        <f>'Information Input'!$H$35</f>
        <v>43555</v>
      </c>
      <c r="I1623" s="537" t="str">
        <f>'Information Input'!$J$22</f>
        <v>Quarterly</v>
      </c>
      <c r="J1623" s="538">
        <f>'Information Input'!$H$30</f>
        <v>43555</v>
      </c>
      <c r="K1623" s="537">
        <f>'Information Input'!$J$18</f>
        <v>2019</v>
      </c>
      <c r="L1623" s="579" t="s">
        <v>89</v>
      </c>
      <c r="M1623" s="540" t="s">
        <v>90</v>
      </c>
      <c r="N1623" s="541" t="s">
        <v>91</v>
      </c>
      <c r="O1623" s="542" t="s">
        <v>675</v>
      </c>
      <c r="P1623" s="537">
        <v>51</v>
      </c>
      <c r="Q1623" s="541" t="s">
        <v>193</v>
      </c>
      <c r="R1623" s="541" t="s">
        <v>239</v>
      </c>
      <c r="S1623" s="543">
        <f>'Report 1'!$E$18</f>
        <v>0</v>
      </c>
      <c r="T1623" s="544">
        <f>'Report 1'!$E$71</f>
        <v>0</v>
      </c>
      <c r="U1623" s="545">
        <f>'Report 1'!$E$157</f>
        <v>0</v>
      </c>
      <c r="AL1623" s="546" t="s">
        <v>669</v>
      </c>
      <c r="AM1623" s="547">
        <v>2</v>
      </c>
      <c r="AN1623" s="547" t="str">
        <f>'Information Input'!$M$14</f>
        <v xml:space="preserve">      -      </v>
      </c>
      <c r="AO1623" s="547" t="s">
        <v>138</v>
      </c>
      <c r="AP1623" s="538">
        <f t="shared" si="274"/>
        <v>43739</v>
      </c>
      <c r="AQ1623" s="538">
        <f t="shared" si="275"/>
        <v>43830</v>
      </c>
      <c r="AR1623" s="538">
        <f>'Information Input'!$H$35</f>
        <v>43555</v>
      </c>
      <c r="AS1623" s="547" t="str">
        <f>'Information Input'!$J$22</f>
        <v>Quarterly</v>
      </c>
      <c r="AT1623" s="538">
        <f>'Information Input'!$H$30</f>
        <v>43555</v>
      </c>
      <c r="AU1623" s="547">
        <f>'Information Input'!$J$18</f>
        <v>2019</v>
      </c>
      <c r="AV1623" s="547" t="s">
        <v>91</v>
      </c>
      <c r="AW1623" s="547" t="s">
        <v>240</v>
      </c>
      <c r="AX1623" s="547" t="s">
        <v>240</v>
      </c>
      <c r="AY1623" s="548" t="s">
        <v>671</v>
      </c>
      <c r="AZ1623" s="547">
        <v>26</v>
      </c>
      <c r="BA1623" s="549" t="s">
        <v>168</v>
      </c>
      <c r="BB1623" s="543" t="s">
        <v>237</v>
      </c>
      <c r="BC1623" s="550">
        <f>'Report 2'!$AC348</f>
        <v>0</v>
      </c>
      <c r="BD1623" s="550">
        <f>'Report 2'!$AD348</f>
        <v>0</v>
      </c>
      <c r="BE1623" s="550">
        <f>'Report 2'!$AE348</f>
        <v>0</v>
      </c>
      <c r="BF1623" s="550">
        <f>'Report 2'!$AF348</f>
        <v>0</v>
      </c>
      <c r="BG1623" s="550">
        <f>'Report 2'!$AG348</f>
        <v>0</v>
      </c>
      <c r="BH1623" s="550">
        <f>'Report 2'!$AH348</f>
        <v>0</v>
      </c>
      <c r="BI1623" s="550">
        <f>'Report 2'!$AI348</f>
        <v>0</v>
      </c>
      <c r="CC1623" s="542" t="s">
        <v>669</v>
      </c>
      <c r="CD1623" s="1014" t="s">
        <v>672</v>
      </c>
      <c r="CE1623" s="1014" t="str">
        <f>'Information Input'!$M$14</f>
        <v xml:space="preserve">      -      </v>
      </c>
      <c r="CF1623" s="551" t="s">
        <v>138</v>
      </c>
      <c r="CG1623" s="552">
        <f t="shared" si="271"/>
        <v>43739</v>
      </c>
      <c r="CH1623" s="552">
        <f t="shared" si="272"/>
        <v>43830</v>
      </c>
      <c r="CI1623" s="552">
        <f>'Information Input'!$H$35</f>
        <v>43555</v>
      </c>
      <c r="CJ1623" s="551" t="str">
        <f>'Information Input'!$J$22</f>
        <v>Quarterly</v>
      </c>
      <c r="CK1623" s="552">
        <f>'Information Input'!$H$30</f>
        <v>43555</v>
      </c>
      <c r="CL1623" s="551">
        <f>'Information Input'!$J$18</f>
        <v>2019</v>
      </c>
      <c r="CM1623" s="551" t="s">
        <v>91</v>
      </c>
      <c r="CN1623" s="1014" t="s">
        <v>240</v>
      </c>
      <c r="CO1623" s="542" t="s">
        <v>240</v>
      </c>
      <c r="CP1623" s="542" t="s">
        <v>671</v>
      </c>
      <c r="CQ1623" s="551">
        <v>22</v>
      </c>
      <c r="CR1623" s="542" t="s">
        <v>164</v>
      </c>
      <c r="CS1623" s="542" t="s">
        <v>236</v>
      </c>
      <c r="CT1623" s="1015">
        <f>'Report 1'!$AO$18</f>
        <v>0</v>
      </c>
      <c r="CU1623" s="1016">
        <f>SUMIF('Report 4A'!$G$16:$G$95,$CQ1623,'Report 4A'!$AW$16:$AW$95)</f>
        <v>0</v>
      </c>
      <c r="CV1623" s="1017">
        <f t="shared" si="262"/>
        <v>0</v>
      </c>
    </row>
    <row r="1624" spans="2:100">
      <c r="B1624" s="535" t="s">
        <v>669</v>
      </c>
      <c r="C1624" s="536">
        <v>1</v>
      </c>
      <c r="D1624" s="537" t="str">
        <f>'Information Input'!$M$14</f>
        <v xml:space="preserve">      -      </v>
      </c>
      <c r="E1624" s="537" t="s">
        <v>137</v>
      </c>
      <c r="F1624" s="538">
        <f t="shared" si="269"/>
        <v>43647</v>
      </c>
      <c r="G1624" s="538">
        <f t="shared" si="270"/>
        <v>43738</v>
      </c>
      <c r="H1624" s="538">
        <f>'Information Input'!$H$35</f>
        <v>43555</v>
      </c>
      <c r="I1624" s="537" t="str">
        <f>'Information Input'!$J$22</f>
        <v>Quarterly</v>
      </c>
      <c r="J1624" s="538">
        <f>'Information Input'!$H$30</f>
        <v>43555</v>
      </c>
      <c r="K1624" s="537">
        <f>'Information Input'!$J$18</f>
        <v>2019</v>
      </c>
      <c r="L1624" s="579" t="s">
        <v>89</v>
      </c>
      <c r="M1624" s="540" t="s">
        <v>90</v>
      </c>
      <c r="N1624" s="541" t="s">
        <v>91</v>
      </c>
      <c r="O1624" s="542" t="s">
        <v>674</v>
      </c>
      <c r="P1624" s="537">
        <v>52</v>
      </c>
      <c r="Q1624" s="541" t="s">
        <v>194</v>
      </c>
      <c r="R1624" s="541" t="s">
        <v>239</v>
      </c>
      <c r="S1624" s="543">
        <f>'Report 1'!$E$18</f>
        <v>0</v>
      </c>
      <c r="T1624" s="544">
        <f>'Report 1'!$E$72</f>
        <v>0</v>
      </c>
      <c r="U1624" s="545">
        <f>'Report 1'!$E$158</f>
        <v>0</v>
      </c>
      <c r="AL1624" s="546" t="s">
        <v>669</v>
      </c>
      <c r="AM1624" s="547">
        <v>2</v>
      </c>
      <c r="AN1624" s="547" t="str">
        <f>'Information Input'!$M$14</f>
        <v xml:space="preserve">      -      </v>
      </c>
      <c r="AO1624" s="547" t="s">
        <v>138</v>
      </c>
      <c r="AP1624" s="538">
        <f t="shared" si="274"/>
        <v>43739</v>
      </c>
      <c r="AQ1624" s="538">
        <f t="shared" si="275"/>
        <v>43830</v>
      </c>
      <c r="AR1624" s="538">
        <f>'Information Input'!$H$35</f>
        <v>43555</v>
      </c>
      <c r="AS1624" s="547" t="str">
        <f>'Information Input'!$J$22</f>
        <v>Quarterly</v>
      </c>
      <c r="AT1624" s="538">
        <f>'Information Input'!$H$30</f>
        <v>43555</v>
      </c>
      <c r="AU1624" s="547">
        <f>'Information Input'!$J$18</f>
        <v>2019</v>
      </c>
      <c r="AV1624" s="547" t="s">
        <v>91</v>
      </c>
      <c r="AW1624" s="547" t="s">
        <v>240</v>
      </c>
      <c r="AX1624" s="547" t="s">
        <v>240</v>
      </c>
      <c r="AY1624" s="548" t="s">
        <v>671</v>
      </c>
      <c r="AZ1624" s="547">
        <v>27</v>
      </c>
      <c r="BA1624" s="549" t="s">
        <v>169</v>
      </c>
      <c r="BB1624" s="543" t="s">
        <v>235</v>
      </c>
      <c r="BC1624" s="550">
        <f>'Report 2'!$AC349</f>
        <v>0</v>
      </c>
      <c r="BD1624" s="550">
        <f>'Report 2'!$AD349</f>
        <v>0</v>
      </c>
      <c r="BE1624" s="550">
        <f>'Report 2'!$AE349</f>
        <v>0</v>
      </c>
      <c r="BF1624" s="550">
        <f>'Report 2'!$AF349</f>
        <v>0</v>
      </c>
      <c r="BG1624" s="550">
        <f>'Report 2'!$AG349</f>
        <v>0</v>
      </c>
      <c r="BH1624" s="550">
        <f>'Report 2'!$AH349</f>
        <v>0</v>
      </c>
      <c r="BI1624" s="550">
        <f>'Report 2'!$AI349</f>
        <v>0</v>
      </c>
      <c r="CC1624" s="542" t="s">
        <v>669</v>
      </c>
      <c r="CD1624" s="1014" t="s">
        <v>672</v>
      </c>
      <c r="CE1624" s="1014" t="str">
        <f>'Information Input'!$M$14</f>
        <v xml:space="preserve">      -      </v>
      </c>
      <c r="CF1624" s="551" t="s">
        <v>138</v>
      </c>
      <c r="CG1624" s="552">
        <f t="shared" si="271"/>
        <v>43739</v>
      </c>
      <c r="CH1624" s="552">
        <f t="shared" si="272"/>
        <v>43830</v>
      </c>
      <c r="CI1624" s="552">
        <f>'Information Input'!$H$35</f>
        <v>43555</v>
      </c>
      <c r="CJ1624" s="551" t="str">
        <f>'Information Input'!$J$22</f>
        <v>Quarterly</v>
      </c>
      <c r="CK1624" s="552">
        <f>'Information Input'!$H$30</f>
        <v>43555</v>
      </c>
      <c r="CL1624" s="551">
        <f>'Information Input'!$J$18</f>
        <v>2019</v>
      </c>
      <c r="CM1624" s="551" t="s">
        <v>91</v>
      </c>
      <c r="CN1624" s="1014" t="s">
        <v>240</v>
      </c>
      <c r="CO1624" s="542" t="s">
        <v>240</v>
      </c>
      <c r="CP1624" s="542" t="s">
        <v>671</v>
      </c>
      <c r="CQ1624" s="551">
        <v>23</v>
      </c>
      <c r="CR1624" s="542" t="s">
        <v>165</v>
      </c>
      <c r="CS1624" s="542" t="s">
        <v>236</v>
      </c>
      <c r="CT1624" s="1015">
        <f>'Report 1'!$AO$18</f>
        <v>0</v>
      </c>
      <c r="CU1624" s="1016">
        <f>SUMIF('Report 4A'!$G$16:$G$95,$CQ1624,'Report 4A'!$AW$16:$AW$95)</f>
        <v>0</v>
      </c>
      <c r="CV1624" s="1017">
        <f t="shared" si="262"/>
        <v>0</v>
      </c>
    </row>
    <row r="1625" spans="2:100">
      <c r="B1625" s="535" t="s">
        <v>669</v>
      </c>
      <c r="C1625" s="536">
        <v>1</v>
      </c>
      <c r="D1625" s="537" t="str">
        <f>'Information Input'!$M$14</f>
        <v xml:space="preserve">      -      </v>
      </c>
      <c r="E1625" s="537" t="s">
        <v>137</v>
      </c>
      <c r="F1625" s="538">
        <f t="shared" si="269"/>
        <v>43647</v>
      </c>
      <c r="G1625" s="538">
        <f t="shared" si="270"/>
        <v>43738</v>
      </c>
      <c r="H1625" s="538">
        <f>'Information Input'!$H$35</f>
        <v>43555</v>
      </c>
      <c r="I1625" s="537" t="str">
        <f>'Information Input'!$J$22</f>
        <v>Quarterly</v>
      </c>
      <c r="J1625" s="538">
        <f>'Information Input'!$H$30</f>
        <v>43555</v>
      </c>
      <c r="K1625" s="537">
        <f>'Information Input'!$J$18</f>
        <v>2019</v>
      </c>
      <c r="L1625" s="579" t="s">
        <v>89</v>
      </c>
      <c r="M1625" s="540" t="s">
        <v>90</v>
      </c>
      <c r="N1625" s="541" t="s">
        <v>91</v>
      </c>
      <c r="O1625" s="542" t="s">
        <v>676</v>
      </c>
      <c r="P1625" s="537">
        <v>53</v>
      </c>
      <c r="Q1625" s="541" t="s">
        <v>195</v>
      </c>
      <c r="R1625" s="541" t="s">
        <v>677</v>
      </c>
      <c r="S1625" s="543">
        <f>'Report 1'!$E$18</f>
        <v>0</v>
      </c>
      <c r="T1625" s="544">
        <f>'Report 1'!$E$73</f>
        <v>0</v>
      </c>
      <c r="U1625" s="545">
        <f>'Report 1'!$E$159</f>
        <v>0</v>
      </c>
      <c r="AL1625" s="546" t="s">
        <v>669</v>
      </c>
      <c r="AM1625" s="547">
        <v>2</v>
      </c>
      <c r="AN1625" s="547" t="str">
        <f>'Information Input'!$M$14</f>
        <v xml:space="preserve">      -      </v>
      </c>
      <c r="AO1625" s="547" t="s">
        <v>138</v>
      </c>
      <c r="AP1625" s="538">
        <f t="shared" si="274"/>
        <v>43739</v>
      </c>
      <c r="AQ1625" s="538">
        <f t="shared" si="275"/>
        <v>43830</v>
      </c>
      <c r="AR1625" s="538">
        <f>'Information Input'!$H$35</f>
        <v>43555</v>
      </c>
      <c r="AS1625" s="547" t="str">
        <f>'Information Input'!$J$22</f>
        <v>Quarterly</v>
      </c>
      <c r="AT1625" s="538">
        <f>'Information Input'!$H$30</f>
        <v>43555</v>
      </c>
      <c r="AU1625" s="547">
        <f>'Information Input'!$J$18</f>
        <v>2019</v>
      </c>
      <c r="AV1625" s="547" t="s">
        <v>91</v>
      </c>
      <c r="AW1625" s="547" t="s">
        <v>240</v>
      </c>
      <c r="AX1625" s="547" t="s">
        <v>240</v>
      </c>
      <c r="AY1625" s="548" t="s">
        <v>671</v>
      </c>
      <c r="AZ1625" s="547">
        <v>28</v>
      </c>
      <c r="BA1625" s="549" t="s">
        <v>170</v>
      </c>
      <c r="BB1625" s="543" t="s">
        <v>235</v>
      </c>
      <c r="BC1625" s="550">
        <f>'Report 2'!$AC350</f>
        <v>0</v>
      </c>
      <c r="BD1625" s="550">
        <f>'Report 2'!$AD350</f>
        <v>0</v>
      </c>
      <c r="BE1625" s="550">
        <f>'Report 2'!$AE350</f>
        <v>0</v>
      </c>
      <c r="BF1625" s="550">
        <f>'Report 2'!$AF350</f>
        <v>0</v>
      </c>
      <c r="BG1625" s="550">
        <f>'Report 2'!$AG350</f>
        <v>0</v>
      </c>
      <c r="BH1625" s="550">
        <f>'Report 2'!$AH350</f>
        <v>0</v>
      </c>
      <c r="BI1625" s="550">
        <f>'Report 2'!$AI350</f>
        <v>0</v>
      </c>
      <c r="CC1625" s="542" t="s">
        <v>669</v>
      </c>
      <c r="CD1625" s="1014" t="s">
        <v>672</v>
      </c>
      <c r="CE1625" s="1014" t="str">
        <f>'Information Input'!$M$14</f>
        <v xml:space="preserve">      -      </v>
      </c>
      <c r="CF1625" s="551" t="s">
        <v>138</v>
      </c>
      <c r="CG1625" s="552">
        <f t="shared" si="271"/>
        <v>43739</v>
      </c>
      <c r="CH1625" s="552">
        <f t="shared" si="272"/>
        <v>43830</v>
      </c>
      <c r="CI1625" s="552">
        <f>'Information Input'!$H$35</f>
        <v>43555</v>
      </c>
      <c r="CJ1625" s="551" t="str">
        <f>'Information Input'!$J$22</f>
        <v>Quarterly</v>
      </c>
      <c r="CK1625" s="552">
        <f>'Information Input'!$H$30</f>
        <v>43555</v>
      </c>
      <c r="CL1625" s="551">
        <f>'Information Input'!$J$18</f>
        <v>2019</v>
      </c>
      <c r="CM1625" s="551" t="s">
        <v>91</v>
      </c>
      <c r="CN1625" s="1014" t="s">
        <v>240</v>
      </c>
      <c r="CO1625" s="542" t="s">
        <v>240</v>
      </c>
      <c r="CP1625" s="542" t="s">
        <v>671</v>
      </c>
      <c r="CQ1625" s="551">
        <v>24</v>
      </c>
      <c r="CR1625" s="542" t="s">
        <v>166</v>
      </c>
      <c r="CS1625" s="542" t="s">
        <v>233</v>
      </c>
      <c r="CT1625" s="1015">
        <f>'Report 1'!$AO$18</f>
        <v>0</v>
      </c>
      <c r="CU1625" s="1016">
        <f>SUMIF('Report 4A'!$G$16:$G$95,$CQ1625,'Report 4A'!$AW$16:$AW$95)</f>
        <v>0</v>
      </c>
      <c r="CV1625" s="1017">
        <f t="shared" si="262"/>
        <v>0</v>
      </c>
    </row>
    <row r="1626" spans="2:100">
      <c r="B1626" s="535" t="s">
        <v>669</v>
      </c>
      <c r="C1626" s="536">
        <v>1</v>
      </c>
      <c r="D1626" s="537" t="str">
        <f>'Information Input'!$M$14</f>
        <v xml:space="preserve">      -      </v>
      </c>
      <c r="E1626" s="537" t="s">
        <v>137</v>
      </c>
      <c r="F1626" s="538">
        <f t="shared" si="269"/>
        <v>43647</v>
      </c>
      <c r="G1626" s="538">
        <f t="shared" si="270"/>
        <v>43738</v>
      </c>
      <c r="H1626" s="538">
        <f>'Information Input'!$H$35</f>
        <v>43555</v>
      </c>
      <c r="I1626" s="537" t="str">
        <f>'Information Input'!$J$22</f>
        <v>Quarterly</v>
      </c>
      <c r="J1626" s="538">
        <f>'Information Input'!$H$30</f>
        <v>43555</v>
      </c>
      <c r="K1626" s="537">
        <f>'Information Input'!$J$18</f>
        <v>2019</v>
      </c>
      <c r="L1626" s="579" t="s">
        <v>89</v>
      </c>
      <c r="M1626" s="540" t="s">
        <v>90</v>
      </c>
      <c r="N1626" s="541" t="s">
        <v>91</v>
      </c>
      <c r="O1626" s="542" t="s">
        <v>676</v>
      </c>
      <c r="P1626" s="537">
        <v>54</v>
      </c>
      <c r="Q1626" s="541" t="s">
        <v>196</v>
      </c>
      <c r="R1626" s="541" t="s">
        <v>677</v>
      </c>
      <c r="S1626" s="543">
        <f>'Report 1'!$E$18</f>
        <v>0</v>
      </c>
      <c r="T1626" s="544">
        <f>'Report 1'!$E$74</f>
        <v>0</v>
      </c>
      <c r="U1626" s="545">
        <f>'Report 1'!$E$160</f>
        <v>0</v>
      </c>
      <c r="AL1626" s="546" t="s">
        <v>669</v>
      </c>
      <c r="AM1626" s="547">
        <v>2</v>
      </c>
      <c r="AN1626" s="547" t="str">
        <f>'Information Input'!$M$14</f>
        <v xml:space="preserve">      -      </v>
      </c>
      <c r="AO1626" s="547" t="s">
        <v>138</v>
      </c>
      <c r="AP1626" s="538">
        <f t="shared" si="274"/>
        <v>43739</v>
      </c>
      <c r="AQ1626" s="538">
        <f t="shared" si="275"/>
        <v>43830</v>
      </c>
      <c r="AR1626" s="538">
        <f>'Information Input'!$H$35</f>
        <v>43555</v>
      </c>
      <c r="AS1626" s="547" t="str">
        <f>'Information Input'!$J$22</f>
        <v>Quarterly</v>
      </c>
      <c r="AT1626" s="538">
        <f>'Information Input'!$H$30</f>
        <v>43555</v>
      </c>
      <c r="AU1626" s="547">
        <f>'Information Input'!$J$18</f>
        <v>2019</v>
      </c>
      <c r="AV1626" s="547" t="s">
        <v>91</v>
      </c>
      <c r="AW1626" s="547" t="s">
        <v>240</v>
      </c>
      <c r="AX1626" s="547" t="s">
        <v>240</v>
      </c>
      <c r="AY1626" s="548" t="s">
        <v>671</v>
      </c>
      <c r="AZ1626" s="547">
        <v>29</v>
      </c>
      <c r="BA1626" s="549" t="s">
        <v>171</v>
      </c>
      <c r="BB1626" s="543" t="s">
        <v>238</v>
      </c>
      <c r="BC1626" s="550">
        <f>'Report 2'!$AC351</f>
        <v>0</v>
      </c>
      <c r="BD1626" s="550">
        <f>'Report 2'!$AD351</f>
        <v>0</v>
      </c>
      <c r="BE1626" s="550">
        <f>'Report 2'!$AE351</f>
        <v>0</v>
      </c>
      <c r="BF1626" s="550">
        <f>'Report 2'!$AF351</f>
        <v>0</v>
      </c>
      <c r="BG1626" s="550">
        <f>'Report 2'!$AG351</f>
        <v>0</v>
      </c>
      <c r="BH1626" s="550">
        <f>'Report 2'!$AH351</f>
        <v>0</v>
      </c>
      <c r="BI1626" s="550">
        <f>'Report 2'!$AI351</f>
        <v>0</v>
      </c>
      <c r="CC1626" s="542" t="s">
        <v>669</v>
      </c>
      <c r="CD1626" s="1014" t="s">
        <v>672</v>
      </c>
      <c r="CE1626" s="1014" t="str">
        <f>'Information Input'!$M$14</f>
        <v xml:space="preserve">      -      </v>
      </c>
      <c r="CF1626" s="551" t="s">
        <v>138</v>
      </c>
      <c r="CG1626" s="552">
        <f t="shared" si="271"/>
        <v>43739</v>
      </c>
      <c r="CH1626" s="552">
        <f t="shared" si="272"/>
        <v>43830</v>
      </c>
      <c r="CI1626" s="552">
        <f>'Information Input'!$H$35</f>
        <v>43555</v>
      </c>
      <c r="CJ1626" s="551" t="str">
        <f>'Information Input'!$J$22</f>
        <v>Quarterly</v>
      </c>
      <c r="CK1626" s="552">
        <f>'Information Input'!$H$30</f>
        <v>43555</v>
      </c>
      <c r="CL1626" s="551">
        <f>'Information Input'!$J$18</f>
        <v>2019</v>
      </c>
      <c r="CM1626" s="551" t="s">
        <v>91</v>
      </c>
      <c r="CN1626" s="1014" t="s">
        <v>240</v>
      </c>
      <c r="CO1626" s="542" t="s">
        <v>240</v>
      </c>
      <c r="CP1626" s="542" t="s">
        <v>671</v>
      </c>
      <c r="CQ1626" s="551">
        <v>25</v>
      </c>
      <c r="CR1626" s="542" t="s">
        <v>167</v>
      </c>
      <c r="CS1626" s="542" t="s">
        <v>233</v>
      </c>
      <c r="CT1626" s="1015">
        <f>'Report 1'!$AO$18</f>
        <v>0</v>
      </c>
      <c r="CU1626" s="1016">
        <f>SUMIF('Report 4A'!$G$16:$G$95,$CQ1626,'Report 4A'!$AW$16:$AW$95)</f>
        <v>0</v>
      </c>
      <c r="CV1626" s="1017">
        <f t="shared" si="262"/>
        <v>0</v>
      </c>
    </row>
    <row r="1627" spans="2:100">
      <c r="B1627" s="535" t="s">
        <v>669</v>
      </c>
      <c r="C1627" s="536">
        <v>1</v>
      </c>
      <c r="D1627" s="537" t="str">
        <f>'Information Input'!$M$14</f>
        <v xml:space="preserve">      -      </v>
      </c>
      <c r="E1627" s="537" t="s">
        <v>137</v>
      </c>
      <c r="F1627" s="538">
        <f t="shared" si="269"/>
        <v>43647</v>
      </c>
      <c r="G1627" s="538">
        <f t="shared" si="270"/>
        <v>43738</v>
      </c>
      <c r="H1627" s="538">
        <f>'Information Input'!$H$35</f>
        <v>43555</v>
      </c>
      <c r="I1627" s="537" t="str">
        <f>'Information Input'!$J$22</f>
        <v>Quarterly</v>
      </c>
      <c r="J1627" s="538">
        <f>'Information Input'!$H$30</f>
        <v>43555</v>
      </c>
      <c r="K1627" s="537">
        <f>'Information Input'!$J$18</f>
        <v>2019</v>
      </c>
      <c r="L1627" s="579" t="s">
        <v>89</v>
      </c>
      <c r="M1627" s="540" t="s">
        <v>90</v>
      </c>
      <c r="N1627" s="541" t="s">
        <v>91</v>
      </c>
      <c r="O1627" s="542" t="s">
        <v>676</v>
      </c>
      <c r="P1627" s="537">
        <v>55</v>
      </c>
      <c r="Q1627" s="541" t="s">
        <v>197</v>
      </c>
      <c r="R1627" s="541" t="s">
        <v>677</v>
      </c>
      <c r="S1627" s="543">
        <f>'Report 1'!$E$18</f>
        <v>0</v>
      </c>
      <c r="T1627" s="544">
        <f>'Report 1'!$E$75</f>
        <v>0</v>
      </c>
      <c r="U1627" s="545">
        <f>'Report 1'!$E$161</f>
        <v>0</v>
      </c>
      <c r="AL1627" s="546" t="s">
        <v>669</v>
      </c>
      <c r="AM1627" s="547">
        <v>2</v>
      </c>
      <c r="AN1627" s="547" t="str">
        <f>'Information Input'!$M$14</f>
        <v xml:space="preserve">      -      </v>
      </c>
      <c r="AO1627" s="547" t="s">
        <v>138</v>
      </c>
      <c r="AP1627" s="538">
        <f t="shared" si="274"/>
        <v>43739</v>
      </c>
      <c r="AQ1627" s="538">
        <f t="shared" si="275"/>
        <v>43830</v>
      </c>
      <c r="AR1627" s="538">
        <f>'Information Input'!$H$35</f>
        <v>43555</v>
      </c>
      <c r="AS1627" s="547" t="str">
        <f>'Information Input'!$J$22</f>
        <v>Quarterly</v>
      </c>
      <c r="AT1627" s="538">
        <f>'Information Input'!$H$30</f>
        <v>43555</v>
      </c>
      <c r="AU1627" s="547">
        <f>'Information Input'!$J$18</f>
        <v>2019</v>
      </c>
      <c r="AV1627" s="547" t="s">
        <v>91</v>
      </c>
      <c r="AW1627" s="547" t="s">
        <v>240</v>
      </c>
      <c r="AX1627" s="547" t="s">
        <v>240</v>
      </c>
      <c r="AY1627" s="548" t="s">
        <v>671</v>
      </c>
      <c r="AZ1627" s="547">
        <v>30</v>
      </c>
      <c r="BA1627" s="549" t="s">
        <v>172</v>
      </c>
      <c r="BB1627" s="543" t="s">
        <v>238</v>
      </c>
      <c r="BC1627" s="550">
        <f>'Report 2'!$AC352</f>
        <v>0</v>
      </c>
      <c r="BD1627" s="550">
        <f>'Report 2'!$AD352</f>
        <v>0</v>
      </c>
      <c r="BE1627" s="550">
        <f>'Report 2'!$AE352</f>
        <v>0</v>
      </c>
      <c r="BF1627" s="550">
        <f>'Report 2'!$AF352</f>
        <v>0</v>
      </c>
      <c r="BG1627" s="550">
        <f>'Report 2'!$AG352</f>
        <v>0</v>
      </c>
      <c r="BH1627" s="550">
        <f>'Report 2'!$AH352</f>
        <v>0</v>
      </c>
      <c r="BI1627" s="550">
        <f>'Report 2'!$AI352</f>
        <v>0</v>
      </c>
      <c r="CC1627" s="542" t="s">
        <v>669</v>
      </c>
      <c r="CD1627" s="1014" t="s">
        <v>672</v>
      </c>
      <c r="CE1627" s="1014" t="str">
        <f>'Information Input'!$M$14</f>
        <v xml:space="preserve">      -      </v>
      </c>
      <c r="CF1627" s="551" t="s">
        <v>138</v>
      </c>
      <c r="CG1627" s="552">
        <f t="shared" si="271"/>
        <v>43739</v>
      </c>
      <c r="CH1627" s="552">
        <f t="shared" si="272"/>
        <v>43830</v>
      </c>
      <c r="CI1627" s="552">
        <f>'Information Input'!$H$35</f>
        <v>43555</v>
      </c>
      <c r="CJ1627" s="551" t="str">
        <f>'Information Input'!$J$22</f>
        <v>Quarterly</v>
      </c>
      <c r="CK1627" s="552">
        <f>'Information Input'!$H$30</f>
        <v>43555</v>
      </c>
      <c r="CL1627" s="551">
        <f>'Information Input'!$J$18</f>
        <v>2019</v>
      </c>
      <c r="CM1627" s="551" t="s">
        <v>91</v>
      </c>
      <c r="CN1627" s="1014" t="s">
        <v>240</v>
      </c>
      <c r="CO1627" s="542" t="s">
        <v>240</v>
      </c>
      <c r="CP1627" s="542" t="s">
        <v>671</v>
      </c>
      <c r="CQ1627" s="551">
        <v>26</v>
      </c>
      <c r="CR1627" s="542" t="s">
        <v>168</v>
      </c>
      <c r="CS1627" s="542" t="s">
        <v>237</v>
      </c>
      <c r="CT1627" s="1015">
        <f>'Report 1'!$AO$18</f>
        <v>0</v>
      </c>
      <c r="CU1627" s="1016">
        <f>SUMIF('Report 4A'!$G$16:$G$95,$CQ1627,'Report 4A'!$AW$16:$AW$95)</f>
        <v>0</v>
      </c>
      <c r="CV1627" s="1017">
        <f t="shared" si="262"/>
        <v>0</v>
      </c>
    </row>
    <row r="1628" spans="2:100">
      <c r="B1628" s="535" t="s">
        <v>669</v>
      </c>
      <c r="C1628" s="536">
        <v>1</v>
      </c>
      <c r="D1628" s="537" t="str">
        <f>'Information Input'!$M$14</f>
        <v xml:space="preserve">      -      </v>
      </c>
      <c r="E1628" s="537" t="s">
        <v>137</v>
      </c>
      <c r="F1628" s="538">
        <f t="shared" si="269"/>
        <v>43647</v>
      </c>
      <c r="G1628" s="538">
        <f t="shared" si="270"/>
        <v>43738</v>
      </c>
      <c r="H1628" s="538">
        <f>'Information Input'!$H$35</f>
        <v>43555</v>
      </c>
      <c r="I1628" s="537" t="str">
        <f>'Information Input'!$J$22</f>
        <v>Quarterly</v>
      </c>
      <c r="J1628" s="538">
        <f>'Information Input'!$H$30</f>
        <v>43555</v>
      </c>
      <c r="K1628" s="537">
        <f>'Information Input'!$J$18</f>
        <v>2019</v>
      </c>
      <c r="L1628" s="579" t="s">
        <v>89</v>
      </c>
      <c r="M1628" s="540" t="s">
        <v>90</v>
      </c>
      <c r="N1628" s="541" t="s">
        <v>91</v>
      </c>
      <c r="O1628" s="542" t="s">
        <v>676</v>
      </c>
      <c r="P1628" s="537">
        <v>56</v>
      </c>
      <c r="Q1628" s="541" t="s">
        <v>198</v>
      </c>
      <c r="R1628" s="541" t="s">
        <v>239</v>
      </c>
      <c r="S1628" s="543">
        <f>'Report 1'!$E$18</f>
        <v>0</v>
      </c>
      <c r="T1628" s="544">
        <f>'Report 1'!$E$76</f>
        <v>0</v>
      </c>
      <c r="U1628" s="545">
        <f>'Report 1'!$E$162</f>
        <v>0</v>
      </c>
      <c r="AL1628" s="546" t="s">
        <v>669</v>
      </c>
      <c r="AM1628" s="547">
        <v>2</v>
      </c>
      <c r="AN1628" s="547" t="str">
        <f>'Information Input'!$M$14</f>
        <v xml:space="preserve">      -      </v>
      </c>
      <c r="AO1628" s="547" t="s">
        <v>138</v>
      </c>
      <c r="AP1628" s="538">
        <f t="shared" si="274"/>
        <v>43739</v>
      </c>
      <c r="AQ1628" s="538">
        <f t="shared" si="275"/>
        <v>43830</v>
      </c>
      <c r="AR1628" s="538">
        <f>'Information Input'!$H$35</f>
        <v>43555</v>
      </c>
      <c r="AS1628" s="547" t="str">
        <f>'Information Input'!$J$22</f>
        <v>Quarterly</v>
      </c>
      <c r="AT1628" s="538">
        <f>'Information Input'!$H$30</f>
        <v>43555</v>
      </c>
      <c r="AU1628" s="547">
        <f>'Information Input'!$J$18</f>
        <v>2019</v>
      </c>
      <c r="AV1628" s="547" t="s">
        <v>91</v>
      </c>
      <c r="AW1628" s="547" t="s">
        <v>240</v>
      </c>
      <c r="AX1628" s="547" t="s">
        <v>240</v>
      </c>
      <c r="AY1628" s="548" t="s">
        <v>671</v>
      </c>
      <c r="AZ1628" s="547">
        <v>31</v>
      </c>
      <c r="BA1628" s="549" t="s">
        <v>173</v>
      </c>
      <c r="BB1628" s="543" t="s">
        <v>233</v>
      </c>
      <c r="BC1628" s="550">
        <f>'Report 2'!$AC353</f>
        <v>0</v>
      </c>
      <c r="BD1628" s="550">
        <f>'Report 2'!$AD353</f>
        <v>0</v>
      </c>
      <c r="BE1628" s="550">
        <f>'Report 2'!$AE353</f>
        <v>0</v>
      </c>
      <c r="BF1628" s="550">
        <f>'Report 2'!$AF353</f>
        <v>0</v>
      </c>
      <c r="BG1628" s="550">
        <f>'Report 2'!$AG353</f>
        <v>0</v>
      </c>
      <c r="BH1628" s="550">
        <f>'Report 2'!$AH353</f>
        <v>0</v>
      </c>
      <c r="BI1628" s="550">
        <f>'Report 2'!$AI353</f>
        <v>0</v>
      </c>
      <c r="CC1628" s="542" t="s">
        <v>669</v>
      </c>
      <c r="CD1628" s="1014" t="s">
        <v>672</v>
      </c>
      <c r="CE1628" s="1014" t="str">
        <f>'Information Input'!$M$14</f>
        <v xml:space="preserve">      -      </v>
      </c>
      <c r="CF1628" s="551" t="s">
        <v>138</v>
      </c>
      <c r="CG1628" s="552">
        <f t="shared" si="271"/>
        <v>43739</v>
      </c>
      <c r="CH1628" s="552">
        <f t="shared" si="272"/>
        <v>43830</v>
      </c>
      <c r="CI1628" s="552">
        <f>'Information Input'!$H$35</f>
        <v>43555</v>
      </c>
      <c r="CJ1628" s="551" t="str">
        <f>'Information Input'!$J$22</f>
        <v>Quarterly</v>
      </c>
      <c r="CK1628" s="552">
        <f>'Information Input'!$H$30</f>
        <v>43555</v>
      </c>
      <c r="CL1628" s="551">
        <f>'Information Input'!$J$18</f>
        <v>2019</v>
      </c>
      <c r="CM1628" s="551" t="s">
        <v>91</v>
      </c>
      <c r="CN1628" s="1014" t="s">
        <v>240</v>
      </c>
      <c r="CO1628" s="542" t="s">
        <v>240</v>
      </c>
      <c r="CP1628" s="542" t="s">
        <v>671</v>
      </c>
      <c r="CQ1628" s="551">
        <v>27</v>
      </c>
      <c r="CR1628" s="542" t="s">
        <v>169</v>
      </c>
      <c r="CS1628" s="542" t="s">
        <v>235</v>
      </c>
      <c r="CT1628" s="1015">
        <f>'Report 1'!$AO$18</f>
        <v>0</v>
      </c>
      <c r="CU1628" s="1016">
        <f>SUMIF('Report 4A'!$G$16:$G$95,$CQ1628,'Report 4A'!$AW$16:$AW$95)</f>
        <v>0</v>
      </c>
      <c r="CV1628" s="1017">
        <f t="shared" ref="CV1628:CV1695" si="276">IF(CT1628&lt;&gt;0,CU1628/CT1628,0)</f>
        <v>0</v>
      </c>
    </row>
    <row r="1629" spans="2:100">
      <c r="B1629" s="535" t="s">
        <v>669</v>
      </c>
      <c r="C1629" s="536">
        <v>1</v>
      </c>
      <c r="D1629" s="537" t="str">
        <f>'Information Input'!$M$14</f>
        <v xml:space="preserve">      -      </v>
      </c>
      <c r="E1629" s="537" t="s">
        <v>137</v>
      </c>
      <c r="F1629" s="538">
        <f t="shared" si="269"/>
        <v>43647</v>
      </c>
      <c r="G1629" s="538">
        <f t="shared" si="270"/>
        <v>43738</v>
      </c>
      <c r="H1629" s="538">
        <f>'Information Input'!$H$35</f>
        <v>43555</v>
      </c>
      <c r="I1629" s="537" t="str">
        <f>'Information Input'!$J$22</f>
        <v>Quarterly</v>
      </c>
      <c r="J1629" s="538">
        <f>'Information Input'!$H$30</f>
        <v>43555</v>
      </c>
      <c r="K1629" s="537">
        <f>'Information Input'!$J$18</f>
        <v>2019</v>
      </c>
      <c r="L1629" s="579" t="s">
        <v>89</v>
      </c>
      <c r="M1629" s="540" t="s">
        <v>90</v>
      </c>
      <c r="N1629" s="541" t="s">
        <v>91</v>
      </c>
      <c r="O1629" s="542" t="s">
        <v>674</v>
      </c>
      <c r="P1629" s="537">
        <v>57</v>
      </c>
      <c r="Q1629" s="541" t="s">
        <v>199</v>
      </c>
      <c r="R1629" s="542" t="s">
        <v>239</v>
      </c>
      <c r="S1629" s="543">
        <f>'Report 1'!$E$18</f>
        <v>0</v>
      </c>
      <c r="T1629" s="544">
        <f>'Report 1'!$E$77</f>
        <v>0</v>
      </c>
      <c r="U1629" s="545">
        <f>'Report 1'!$E$163</f>
        <v>0</v>
      </c>
      <c r="AL1629" s="546" t="s">
        <v>669</v>
      </c>
      <c r="AM1629" s="547">
        <v>2</v>
      </c>
      <c r="AN1629" s="547" t="str">
        <f>'Information Input'!$M$14</f>
        <v xml:space="preserve">      -      </v>
      </c>
      <c r="AO1629" s="547" t="s">
        <v>138</v>
      </c>
      <c r="AP1629" s="538">
        <f t="shared" si="274"/>
        <v>43739</v>
      </c>
      <c r="AQ1629" s="538">
        <f t="shared" si="275"/>
        <v>43830</v>
      </c>
      <c r="AR1629" s="538">
        <f>'Information Input'!$H$35</f>
        <v>43555</v>
      </c>
      <c r="AS1629" s="547" t="str">
        <f>'Information Input'!$J$22</f>
        <v>Quarterly</v>
      </c>
      <c r="AT1629" s="538">
        <f>'Information Input'!$H$30</f>
        <v>43555</v>
      </c>
      <c r="AU1629" s="547">
        <f>'Information Input'!$J$18</f>
        <v>2019</v>
      </c>
      <c r="AV1629" s="547" t="s">
        <v>91</v>
      </c>
      <c r="AW1629" s="547" t="s">
        <v>240</v>
      </c>
      <c r="AX1629" s="547" t="s">
        <v>240</v>
      </c>
      <c r="AY1629" s="548" t="s">
        <v>671</v>
      </c>
      <c r="AZ1629" s="547">
        <v>32</v>
      </c>
      <c r="BA1629" s="549" t="s">
        <v>174</v>
      </c>
      <c r="BB1629" s="543" t="s">
        <v>238</v>
      </c>
      <c r="BC1629" s="550">
        <f>'Report 2'!$AC354</f>
        <v>0</v>
      </c>
      <c r="BD1629" s="550">
        <f>'Report 2'!$AD354</f>
        <v>0</v>
      </c>
      <c r="BE1629" s="550">
        <f>'Report 2'!$AE354</f>
        <v>0</v>
      </c>
      <c r="BF1629" s="550">
        <f>'Report 2'!$AF354</f>
        <v>0</v>
      </c>
      <c r="BG1629" s="550">
        <f>'Report 2'!$AG354</f>
        <v>0</v>
      </c>
      <c r="BH1629" s="550">
        <f>'Report 2'!$AH354</f>
        <v>0</v>
      </c>
      <c r="BI1629" s="550">
        <f>'Report 2'!$AI354</f>
        <v>0</v>
      </c>
      <c r="CC1629" s="542" t="s">
        <v>669</v>
      </c>
      <c r="CD1629" s="1014" t="s">
        <v>672</v>
      </c>
      <c r="CE1629" s="1014" t="str">
        <f>'Information Input'!$M$14</f>
        <v xml:space="preserve">      -      </v>
      </c>
      <c r="CF1629" s="551" t="s">
        <v>138</v>
      </c>
      <c r="CG1629" s="552">
        <f t="shared" si="271"/>
        <v>43739</v>
      </c>
      <c r="CH1629" s="552">
        <f t="shared" si="272"/>
        <v>43830</v>
      </c>
      <c r="CI1629" s="552">
        <f>'Information Input'!$H$35</f>
        <v>43555</v>
      </c>
      <c r="CJ1629" s="551" t="str">
        <f>'Information Input'!$J$22</f>
        <v>Quarterly</v>
      </c>
      <c r="CK1629" s="552">
        <f>'Information Input'!$H$30</f>
        <v>43555</v>
      </c>
      <c r="CL1629" s="551">
        <f>'Information Input'!$J$18</f>
        <v>2019</v>
      </c>
      <c r="CM1629" s="551" t="s">
        <v>91</v>
      </c>
      <c r="CN1629" s="1014" t="s">
        <v>240</v>
      </c>
      <c r="CO1629" s="542" t="s">
        <v>240</v>
      </c>
      <c r="CP1629" s="542" t="s">
        <v>671</v>
      </c>
      <c r="CQ1629" s="551">
        <v>28</v>
      </c>
      <c r="CR1629" s="542" t="s">
        <v>170</v>
      </c>
      <c r="CS1629" s="542" t="s">
        <v>235</v>
      </c>
      <c r="CT1629" s="1015">
        <f>'Report 1'!$AO$18</f>
        <v>0</v>
      </c>
      <c r="CU1629" s="1016">
        <f>SUMIF('Report 4A'!$G$16:$G$95,$CQ1629,'Report 4A'!$AW$16:$AW$95)</f>
        <v>0</v>
      </c>
      <c r="CV1629" s="1017">
        <f t="shared" si="276"/>
        <v>0</v>
      </c>
    </row>
    <row r="1630" spans="2:100">
      <c r="B1630" s="535" t="s">
        <v>669</v>
      </c>
      <c r="C1630" s="536">
        <v>1</v>
      </c>
      <c r="D1630" s="537" t="str">
        <f>'Information Input'!$M$14</f>
        <v xml:space="preserve">      -      </v>
      </c>
      <c r="E1630" s="537" t="s">
        <v>137</v>
      </c>
      <c r="F1630" s="538">
        <f t="shared" si="269"/>
        <v>43647</v>
      </c>
      <c r="G1630" s="538">
        <f t="shared" si="270"/>
        <v>43738</v>
      </c>
      <c r="H1630" s="538">
        <f>'Information Input'!$H$35</f>
        <v>43555</v>
      </c>
      <c r="I1630" s="537" t="str">
        <f>'Information Input'!$J$22</f>
        <v>Quarterly</v>
      </c>
      <c r="J1630" s="538">
        <f>'Information Input'!$H$30</f>
        <v>43555</v>
      </c>
      <c r="K1630" s="537">
        <f>'Information Input'!$J$18</f>
        <v>2019</v>
      </c>
      <c r="L1630" s="579" t="s">
        <v>89</v>
      </c>
      <c r="M1630" s="540" t="s">
        <v>90</v>
      </c>
      <c r="N1630" s="541" t="s">
        <v>91</v>
      </c>
      <c r="O1630" s="542" t="s">
        <v>678</v>
      </c>
      <c r="P1630" s="537">
        <v>58</v>
      </c>
      <c r="Q1630" s="541" t="s">
        <v>201</v>
      </c>
      <c r="R1630" s="542" t="s">
        <v>239</v>
      </c>
      <c r="S1630" s="543">
        <f>'Report 1'!$E$18</f>
        <v>0</v>
      </c>
      <c r="T1630" s="544">
        <f>'Report 1'!$E$79</f>
        <v>0</v>
      </c>
      <c r="U1630" s="545">
        <f>'Report 1'!$E$165</f>
        <v>0</v>
      </c>
      <c r="AL1630" s="546" t="s">
        <v>669</v>
      </c>
      <c r="AM1630" s="547">
        <v>2</v>
      </c>
      <c r="AN1630" s="547" t="str">
        <f>'Information Input'!$M$14</f>
        <v xml:space="preserve">      -      </v>
      </c>
      <c r="AO1630" s="547" t="s">
        <v>138</v>
      </c>
      <c r="AP1630" s="538">
        <f t="shared" si="274"/>
        <v>43739</v>
      </c>
      <c r="AQ1630" s="538">
        <f t="shared" si="275"/>
        <v>43830</v>
      </c>
      <c r="AR1630" s="538">
        <f>'Information Input'!$H$35</f>
        <v>43555</v>
      </c>
      <c r="AS1630" s="547" t="str">
        <f>'Information Input'!$J$22</f>
        <v>Quarterly</v>
      </c>
      <c r="AT1630" s="538">
        <f>'Information Input'!$H$30</f>
        <v>43555</v>
      </c>
      <c r="AU1630" s="547">
        <f>'Information Input'!$J$18</f>
        <v>2019</v>
      </c>
      <c r="AV1630" s="547" t="s">
        <v>91</v>
      </c>
      <c r="AW1630" s="547" t="s">
        <v>240</v>
      </c>
      <c r="AX1630" s="547" t="s">
        <v>240</v>
      </c>
      <c r="AY1630" s="548" t="s">
        <v>671</v>
      </c>
      <c r="AZ1630" s="547">
        <v>33</v>
      </c>
      <c r="BA1630" s="549" t="s">
        <v>175</v>
      </c>
      <c r="BB1630" s="543" t="s">
        <v>233</v>
      </c>
      <c r="BC1630" s="550">
        <f>'Report 2'!$AC355</f>
        <v>0</v>
      </c>
      <c r="BD1630" s="550">
        <f>'Report 2'!$AD355</f>
        <v>0</v>
      </c>
      <c r="BE1630" s="550">
        <f>'Report 2'!$AE355</f>
        <v>0</v>
      </c>
      <c r="BF1630" s="550">
        <f>'Report 2'!$AF355</f>
        <v>0</v>
      </c>
      <c r="BG1630" s="550">
        <f>'Report 2'!$AG355</f>
        <v>0</v>
      </c>
      <c r="BH1630" s="550">
        <f>'Report 2'!$AH355</f>
        <v>0</v>
      </c>
      <c r="BI1630" s="550">
        <f>'Report 2'!$AI355</f>
        <v>0</v>
      </c>
      <c r="CC1630" s="542" t="s">
        <v>669</v>
      </c>
      <c r="CD1630" s="1014" t="s">
        <v>672</v>
      </c>
      <c r="CE1630" s="1014" t="str">
        <f>'Information Input'!$M$14</f>
        <v xml:space="preserve">      -      </v>
      </c>
      <c r="CF1630" s="551" t="s">
        <v>138</v>
      </c>
      <c r="CG1630" s="552">
        <f t="shared" si="271"/>
        <v>43739</v>
      </c>
      <c r="CH1630" s="552">
        <f t="shared" si="272"/>
        <v>43830</v>
      </c>
      <c r="CI1630" s="552">
        <f>'Information Input'!$H$35</f>
        <v>43555</v>
      </c>
      <c r="CJ1630" s="551" t="str">
        <f>'Information Input'!$J$22</f>
        <v>Quarterly</v>
      </c>
      <c r="CK1630" s="552">
        <f>'Information Input'!$H$30</f>
        <v>43555</v>
      </c>
      <c r="CL1630" s="551">
        <f>'Information Input'!$J$18</f>
        <v>2019</v>
      </c>
      <c r="CM1630" s="551" t="s">
        <v>91</v>
      </c>
      <c r="CN1630" s="1014" t="s">
        <v>240</v>
      </c>
      <c r="CO1630" s="542" t="s">
        <v>240</v>
      </c>
      <c r="CP1630" s="542" t="s">
        <v>671</v>
      </c>
      <c r="CQ1630" s="551">
        <v>29</v>
      </c>
      <c r="CR1630" s="542" t="s">
        <v>171</v>
      </c>
      <c r="CS1630" s="542" t="s">
        <v>238</v>
      </c>
      <c r="CT1630" s="1015">
        <f>'Report 1'!$AO$18</f>
        <v>0</v>
      </c>
      <c r="CU1630" s="1016">
        <f>SUMIF('Report 4A'!$G$16:$G$95,$CQ1630,'Report 4A'!$AW$16:$AW$95)</f>
        <v>0</v>
      </c>
      <c r="CV1630" s="1017">
        <f t="shared" si="276"/>
        <v>0</v>
      </c>
    </row>
    <row r="1631" spans="2:100">
      <c r="B1631" s="535" t="s">
        <v>669</v>
      </c>
      <c r="C1631" s="536">
        <v>1</v>
      </c>
      <c r="D1631" s="537" t="str">
        <f>'Information Input'!$M$14</f>
        <v xml:space="preserve">      -      </v>
      </c>
      <c r="E1631" s="537" t="s">
        <v>137</v>
      </c>
      <c r="F1631" s="538">
        <f t="shared" si="269"/>
        <v>43647</v>
      </c>
      <c r="G1631" s="538">
        <f t="shared" si="270"/>
        <v>43738</v>
      </c>
      <c r="H1631" s="538">
        <f>'Information Input'!$H$35</f>
        <v>43555</v>
      </c>
      <c r="I1631" s="537" t="str">
        <f>'Information Input'!$J$22</f>
        <v>Quarterly</v>
      </c>
      <c r="J1631" s="538">
        <f>'Information Input'!$H$30</f>
        <v>43555</v>
      </c>
      <c r="K1631" s="537">
        <f>'Information Input'!$J$18</f>
        <v>2019</v>
      </c>
      <c r="L1631" s="579" t="s">
        <v>89</v>
      </c>
      <c r="M1631" s="540" t="s">
        <v>90</v>
      </c>
      <c r="N1631" s="541" t="s">
        <v>91</v>
      </c>
      <c r="O1631" s="542" t="s">
        <v>678</v>
      </c>
      <c r="P1631" s="537">
        <v>59</v>
      </c>
      <c r="Q1631" s="541" t="s">
        <v>202</v>
      </c>
      <c r="R1631" s="542" t="s">
        <v>239</v>
      </c>
      <c r="S1631" s="543">
        <f>'Report 1'!$E$18</f>
        <v>0</v>
      </c>
      <c r="T1631" s="544">
        <f>'Report 1'!$E$80</f>
        <v>0</v>
      </c>
      <c r="U1631" s="545">
        <f>'Report 1'!$E$166</f>
        <v>0</v>
      </c>
      <c r="AL1631" s="546" t="s">
        <v>669</v>
      </c>
      <c r="AM1631" s="547">
        <v>2</v>
      </c>
      <c r="AN1631" s="547" t="str">
        <f>'Information Input'!$M$14</f>
        <v xml:space="preserve">      -      </v>
      </c>
      <c r="AO1631" s="547" t="s">
        <v>138</v>
      </c>
      <c r="AP1631" s="538">
        <f t="shared" si="274"/>
        <v>43739</v>
      </c>
      <c r="AQ1631" s="538">
        <f t="shared" si="275"/>
        <v>43830</v>
      </c>
      <c r="AR1631" s="538">
        <f>'Information Input'!$H$35</f>
        <v>43555</v>
      </c>
      <c r="AS1631" s="547" t="str">
        <f>'Information Input'!$J$22</f>
        <v>Quarterly</v>
      </c>
      <c r="AT1631" s="538">
        <f>'Information Input'!$H$30</f>
        <v>43555</v>
      </c>
      <c r="AU1631" s="547">
        <f>'Information Input'!$J$18</f>
        <v>2019</v>
      </c>
      <c r="AV1631" s="547" t="s">
        <v>91</v>
      </c>
      <c r="AW1631" s="547" t="s">
        <v>240</v>
      </c>
      <c r="AX1631" s="547" t="s">
        <v>240</v>
      </c>
      <c r="AY1631" s="548" t="s">
        <v>671</v>
      </c>
      <c r="AZ1631" s="547">
        <v>34</v>
      </c>
      <c r="BA1631" s="549" t="s">
        <v>176</v>
      </c>
      <c r="BB1631" s="543" t="s">
        <v>238</v>
      </c>
      <c r="BC1631" s="550">
        <f>'Report 2'!$AC356</f>
        <v>0</v>
      </c>
      <c r="BD1631" s="550">
        <f>'Report 2'!$AD356</f>
        <v>0</v>
      </c>
      <c r="BE1631" s="550">
        <f>'Report 2'!$AE356</f>
        <v>0</v>
      </c>
      <c r="BF1631" s="550">
        <f>'Report 2'!$AF356</f>
        <v>0</v>
      </c>
      <c r="BG1631" s="550">
        <f>'Report 2'!$AG356</f>
        <v>0</v>
      </c>
      <c r="BH1631" s="550">
        <f>'Report 2'!$AH356</f>
        <v>0</v>
      </c>
      <c r="BI1631" s="550">
        <f>'Report 2'!$AI356</f>
        <v>0</v>
      </c>
      <c r="CC1631" s="542" t="s">
        <v>669</v>
      </c>
      <c r="CD1631" s="1014" t="s">
        <v>672</v>
      </c>
      <c r="CE1631" s="1014" t="str">
        <f>'Information Input'!$M$14</f>
        <v xml:space="preserve">      -      </v>
      </c>
      <c r="CF1631" s="551" t="s">
        <v>138</v>
      </c>
      <c r="CG1631" s="552">
        <f t="shared" si="271"/>
        <v>43739</v>
      </c>
      <c r="CH1631" s="552">
        <f t="shared" si="272"/>
        <v>43830</v>
      </c>
      <c r="CI1631" s="552">
        <f>'Information Input'!$H$35</f>
        <v>43555</v>
      </c>
      <c r="CJ1631" s="551" t="str">
        <f>'Information Input'!$J$22</f>
        <v>Quarterly</v>
      </c>
      <c r="CK1631" s="552">
        <f>'Information Input'!$H$30</f>
        <v>43555</v>
      </c>
      <c r="CL1631" s="551">
        <f>'Information Input'!$J$18</f>
        <v>2019</v>
      </c>
      <c r="CM1631" s="551" t="s">
        <v>91</v>
      </c>
      <c r="CN1631" s="1014" t="s">
        <v>240</v>
      </c>
      <c r="CO1631" s="542" t="s">
        <v>240</v>
      </c>
      <c r="CP1631" s="542" t="s">
        <v>671</v>
      </c>
      <c r="CQ1631" s="551">
        <v>30</v>
      </c>
      <c r="CR1631" s="542" t="s">
        <v>172</v>
      </c>
      <c r="CS1631" s="542" t="s">
        <v>238</v>
      </c>
      <c r="CT1631" s="1015">
        <f>'Report 1'!$AO$18</f>
        <v>0</v>
      </c>
      <c r="CU1631" s="1016">
        <f>SUMIF('Report 4A'!$G$16:$G$95,$CQ1631,'Report 4A'!$AW$16:$AW$95)</f>
        <v>0</v>
      </c>
      <c r="CV1631" s="1017">
        <f t="shared" si="276"/>
        <v>0</v>
      </c>
    </row>
    <row r="1632" spans="2:100">
      <c r="B1632" s="535" t="s">
        <v>669</v>
      </c>
      <c r="C1632" s="536">
        <v>1</v>
      </c>
      <c r="D1632" s="537" t="str">
        <f>'Information Input'!$M$14</f>
        <v xml:space="preserve">      -      </v>
      </c>
      <c r="E1632" s="537" t="s">
        <v>137</v>
      </c>
      <c r="F1632" s="538">
        <f t="shared" si="269"/>
        <v>43647</v>
      </c>
      <c r="G1632" s="538">
        <f t="shared" si="270"/>
        <v>43738</v>
      </c>
      <c r="H1632" s="538">
        <f>'Information Input'!$H$35</f>
        <v>43555</v>
      </c>
      <c r="I1632" s="537" t="str">
        <f>'Information Input'!$J$22</f>
        <v>Quarterly</v>
      </c>
      <c r="J1632" s="538">
        <f>'Information Input'!$H$30</f>
        <v>43555</v>
      </c>
      <c r="K1632" s="537">
        <f>'Information Input'!$J$18</f>
        <v>2019</v>
      </c>
      <c r="L1632" s="579" t="s">
        <v>89</v>
      </c>
      <c r="M1632" s="540" t="s">
        <v>90</v>
      </c>
      <c r="N1632" s="541" t="s">
        <v>91</v>
      </c>
      <c r="O1632" s="542" t="s">
        <v>678</v>
      </c>
      <c r="P1632" s="537">
        <v>60</v>
      </c>
      <c r="Q1632" s="541" t="s">
        <v>203</v>
      </c>
      <c r="R1632" s="541" t="s">
        <v>239</v>
      </c>
      <c r="S1632" s="543">
        <f>'Report 1'!$E$18</f>
        <v>0</v>
      </c>
      <c r="T1632" s="544">
        <f>'Report 1'!$E$81</f>
        <v>0</v>
      </c>
      <c r="U1632" s="545">
        <f>'Report 1'!$E$167</f>
        <v>0</v>
      </c>
      <c r="AL1632" s="546" t="s">
        <v>669</v>
      </c>
      <c r="AM1632" s="547">
        <v>2</v>
      </c>
      <c r="AN1632" s="547" t="str">
        <f>'Information Input'!$M$14</f>
        <v xml:space="preserve">      -      </v>
      </c>
      <c r="AO1632" s="547" t="s">
        <v>138</v>
      </c>
      <c r="AP1632" s="538">
        <f t="shared" si="274"/>
        <v>43739</v>
      </c>
      <c r="AQ1632" s="538">
        <f t="shared" si="275"/>
        <v>43830</v>
      </c>
      <c r="AR1632" s="538">
        <f>'Information Input'!$H$35</f>
        <v>43555</v>
      </c>
      <c r="AS1632" s="547" t="str">
        <f>'Information Input'!$J$22</f>
        <v>Quarterly</v>
      </c>
      <c r="AT1632" s="538">
        <f>'Information Input'!$H$30</f>
        <v>43555</v>
      </c>
      <c r="AU1632" s="547">
        <f>'Information Input'!$J$18</f>
        <v>2019</v>
      </c>
      <c r="AV1632" s="547" t="s">
        <v>91</v>
      </c>
      <c r="AW1632" s="547" t="s">
        <v>240</v>
      </c>
      <c r="AX1632" s="547" t="s">
        <v>240</v>
      </c>
      <c r="AY1632" s="548" t="s">
        <v>671</v>
      </c>
      <c r="AZ1632" s="547">
        <v>35</v>
      </c>
      <c r="BA1632" s="549" t="s">
        <v>177</v>
      </c>
      <c r="BB1632" s="543" t="s">
        <v>235</v>
      </c>
      <c r="BC1632" s="550">
        <f>'Report 2'!$AC357</f>
        <v>0</v>
      </c>
      <c r="BD1632" s="550">
        <f>'Report 2'!$AD357</f>
        <v>0</v>
      </c>
      <c r="BE1632" s="550">
        <f>'Report 2'!$AE357</f>
        <v>0</v>
      </c>
      <c r="BF1632" s="550">
        <f>'Report 2'!$AF357</f>
        <v>0</v>
      </c>
      <c r="BG1632" s="550">
        <f>'Report 2'!$AG357</f>
        <v>0</v>
      </c>
      <c r="BH1632" s="550">
        <f>'Report 2'!$AH357</f>
        <v>0</v>
      </c>
      <c r="BI1632" s="550">
        <f>'Report 2'!$AI357</f>
        <v>0</v>
      </c>
      <c r="CC1632" s="542" t="s">
        <v>669</v>
      </c>
      <c r="CD1632" s="1014" t="s">
        <v>672</v>
      </c>
      <c r="CE1632" s="1014" t="str">
        <f>'Information Input'!$M$14</f>
        <v xml:space="preserve">      -      </v>
      </c>
      <c r="CF1632" s="551" t="s">
        <v>138</v>
      </c>
      <c r="CG1632" s="552">
        <f t="shared" si="271"/>
        <v>43739</v>
      </c>
      <c r="CH1632" s="552">
        <f t="shared" si="272"/>
        <v>43830</v>
      </c>
      <c r="CI1632" s="552">
        <f>'Information Input'!$H$35</f>
        <v>43555</v>
      </c>
      <c r="CJ1632" s="551" t="str">
        <f>'Information Input'!$J$22</f>
        <v>Quarterly</v>
      </c>
      <c r="CK1632" s="552">
        <f>'Information Input'!$H$30</f>
        <v>43555</v>
      </c>
      <c r="CL1632" s="551">
        <f>'Information Input'!$J$18</f>
        <v>2019</v>
      </c>
      <c r="CM1632" s="551" t="s">
        <v>91</v>
      </c>
      <c r="CN1632" s="1014" t="s">
        <v>240</v>
      </c>
      <c r="CO1632" s="542" t="s">
        <v>240</v>
      </c>
      <c r="CP1632" s="542" t="s">
        <v>671</v>
      </c>
      <c r="CQ1632" s="551">
        <v>31</v>
      </c>
      <c r="CR1632" s="542" t="s">
        <v>173</v>
      </c>
      <c r="CS1632" s="542" t="s">
        <v>233</v>
      </c>
      <c r="CT1632" s="1015">
        <f>'Report 1'!$AO$18</f>
        <v>0</v>
      </c>
      <c r="CU1632" s="1016">
        <f>SUMIF('Report 4A'!$G$16:$G$95,$CQ1632,'Report 4A'!$AW$16:$AW$95)</f>
        <v>0</v>
      </c>
      <c r="CV1632" s="1017">
        <f t="shared" si="276"/>
        <v>0</v>
      </c>
    </row>
    <row r="1633" spans="2:100">
      <c r="B1633" s="535" t="s">
        <v>669</v>
      </c>
      <c r="C1633" s="536">
        <v>1</v>
      </c>
      <c r="D1633" s="537" t="str">
        <f>'Information Input'!$M$14</f>
        <v xml:space="preserve">      -      </v>
      </c>
      <c r="E1633" s="537" t="s">
        <v>137</v>
      </c>
      <c r="F1633" s="538">
        <f t="shared" si="269"/>
        <v>43647</v>
      </c>
      <c r="G1633" s="538">
        <f t="shared" si="270"/>
        <v>43738</v>
      </c>
      <c r="H1633" s="538">
        <f>'Information Input'!$H$35</f>
        <v>43555</v>
      </c>
      <c r="I1633" s="537" t="str">
        <f>'Information Input'!$J$22</f>
        <v>Quarterly</v>
      </c>
      <c r="J1633" s="538">
        <f>'Information Input'!$H$30</f>
        <v>43555</v>
      </c>
      <c r="K1633" s="537">
        <f>'Information Input'!$J$18</f>
        <v>2019</v>
      </c>
      <c r="L1633" s="579" t="s">
        <v>89</v>
      </c>
      <c r="M1633" s="540" t="s">
        <v>90</v>
      </c>
      <c r="N1633" s="541" t="s">
        <v>91</v>
      </c>
      <c r="O1633" s="542" t="s">
        <v>678</v>
      </c>
      <c r="P1633" s="537">
        <v>61</v>
      </c>
      <c r="Q1633" s="541" t="s">
        <v>204</v>
      </c>
      <c r="R1633" s="541" t="s">
        <v>239</v>
      </c>
      <c r="S1633" s="543">
        <f>'Report 1'!$E$18</f>
        <v>0</v>
      </c>
      <c r="T1633" s="544">
        <f>'Report 1'!$E$82</f>
        <v>0</v>
      </c>
      <c r="U1633" s="545">
        <f>'Report 1'!$E$168</f>
        <v>0</v>
      </c>
      <c r="AL1633" s="546" t="s">
        <v>669</v>
      </c>
      <c r="AM1633" s="547">
        <v>2</v>
      </c>
      <c r="AN1633" s="547" t="str">
        <f>'Information Input'!$M$14</f>
        <v xml:space="preserve">      -      </v>
      </c>
      <c r="AO1633" s="547" t="s">
        <v>138</v>
      </c>
      <c r="AP1633" s="538">
        <f t="shared" si="274"/>
        <v>43739</v>
      </c>
      <c r="AQ1633" s="538">
        <f t="shared" si="275"/>
        <v>43830</v>
      </c>
      <c r="AR1633" s="538">
        <f>'Information Input'!$H$35</f>
        <v>43555</v>
      </c>
      <c r="AS1633" s="547" t="str">
        <f>'Information Input'!$J$22</f>
        <v>Quarterly</v>
      </c>
      <c r="AT1633" s="538">
        <f>'Information Input'!$H$30</f>
        <v>43555</v>
      </c>
      <c r="AU1633" s="547">
        <f>'Information Input'!$J$18</f>
        <v>2019</v>
      </c>
      <c r="AV1633" s="547" t="s">
        <v>91</v>
      </c>
      <c r="AW1633" s="547" t="s">
        <v>240</v>
      </c>
      <c r="AX1633" s="547" t="s">
        <v>240</v>
      </c>
      <c r="AY1633" s="548" t="s">
        <v>671</v>
      </c>
      <c r="AZ1633" s="547">
        <v>36</v>
      </c>
      <c r="BA1633" s="549" t="s">
        <v>178</v>
      </c>
      <c r="BB1633" s="543" t="s">
        <v>235</v>
      </c>
      <c r="BC1633" s="550">
        <f>'Report 2'!$AC358</f>
        <v>0</v>
      </c>
      <c r="BD1633" s="550">
        <f>'Report 2'!$AD358</f>
        <v>0</v>
      </c>
      <c r="BE1633" s="550">
        <f>'Report 2'!$AE358</f>
        <v>0</v>
      </c>
      <c r="BF1633" s="550">
        <f>'Report 2'!$AF358</f>
        <v>0</v>
      </c>
      <c r="BG1633" s="550">
        <f>'Report 2'!$AG358</f>
        <v>0</v>
      </c>
      <c r="BH1633" s="550">
        <f>'Report 2'!$AH358</f>
        <v>0</v>
      </c>
      <c r="BI1633" s="550">
        <f>'Report 2'!$AI358</f>
        <v>0</v>
      </c>
      <c r="CC1633" s="542" t="s">
        <v>669</v>
      </c>
      <c r="CD1633" s="1014" t="s">
        <v>672</v>
      </c>
      <c r="CE1633" s="1014" t="str">
        <f>'Information Input'!$M$14</f>
        <v xml:space="preserve">      -      </v>
      </c>
      <c r="CF1633" s="551" t="s">
        <v>138</v>
      </c>
      <c r="CG1633" s="552">
        <f t="shared" si="271"/>
        <v>43739</v>
      </c>
      <c r="CH1633" s="552">
        <f t="shared" si="272"/>
        <v>43830</v>
      </c>
      <c r="CI1633" s="552">
        <f>'Information Input'!$H$35</f>
        <v>43555</v>
      </c>
      <c r="CJ1633" s="551" t="str">
        <f>'Information Input'!$J$22</f>
        <v>Quarterly</v>
      </c>
      <c r="CK1633" s="552">
        <f>'Information Input'!$H$30</f>
        <v>43555</v>
      </c>
      <c r="CL1633" s="551">
        <f>'Information Input'!$J$18</f>
        <v>2019</v>
      </c>
      <c r="CM1633" s="551" t="s">
        <v>91</v>
      </c>
      <c r="CN1633" s="1014" t="s">
        <v>240</v>
      </c>
      <c r="CO1633" s="542" t="s">
        <v>240</v>
      </c>
      <c r="CP1633" s="542" t="s">
        <v>671</v>
      </c>
      <c r="CQ1633" s="551">
        <v>32</v>
      </c>
      <c r="CR1633" s="542" t="s">
        <v>174</v>
      </c>
      <c r="CS1633" s="542" t="s">
        <v>238</v>
      </c>
      <c r="CT1633" s="1015">
        <f>'Report 1'!$AO$18</f>
        <v>0</v>
      </c>
      <c r="CU1633" s="1016">
        <f>SUMIF('Report 4A'!$G$16:$G$95,$CQ1633,'Report 4A'!$AW$16:$AW$95)</f>
        <v>0</v>
      </c>
      <c r="CV1633" s="1017">
        <f t="shared" si="276"/>
        <v>0</v>
      </c>
    </row>
    <row r="1634" spans="2:100">
      <c r="B1634" s="535" t="s">
        <v>669</v>
      </c>
      <c r="C1634" s="536">
        <v>1</v>
      </c>
      <c r="D1634" s="537" t="str">
        <f>'Information Input'!$M$14</f>
        <v xml:space="preserve">      -      </v>
      </c>
      <c r="E1634" s="537" t="s">
        <v>137</v>
      </c>
      <c r="F1634" s="538">
        <f t="shared" si="269"/>
        <v>43647</v>
      </c>
      <c r="G1634" s="538">
        <f t="shared" si="270"/>
        <v>43738</v>
      </c>
      <c r="H1634" s="538">
        <f>'Information Input'!$H$35</f>
        <v>43555</v>
      </c>
      <c r="I1634" s="537" t="str">
        <f>'Information Input'!$J$22</f>
        <v>Quarterly</v>
      </c>
      <c r="J1634" s="538">
        <f>'Information Input'!$H$30</f>
        <v>43555</v>
      </c>
      <c r="K1634" s="537">
        <f>'Information Input'!$J$18</f>
        <v>2019</v>
      </c>
      <c r="L1634" s="579" t="s">
        <v>89</v>
      </c>
      <c r="M1634" s="540" t="s">
        <v>90</v>
      </c>
      <c r="N1634" s="541" t="s">
        <v>91</v>
      </c>
      <c r="O1634" s="542" t="s">
        <v>678</v>
      </c>
      <c r="P1634" s="537">
        <v>62</v>
      </c>
      <c r="Q1634" s="541" t="s">
        <v>204</v>
      </c>
      <c r="R1634" s="541" t="s">
        <v>239</v>
      </c>
      <c r="S1634" s="543">
        <f>'Report 1'!$E$18</f>
        <v>0</v>
      </c>
      <c r="T1634" s="544">
        <f>'Report 1'!$E$83</f>
        <v>0</v>
      </c>
      <c r="U1634" s="545">
        <f>'Report 1'!$E$169</f>
        <v>0</v>
      </c>
      <c r="AL1634" s="546" t="s">
        <v>669</v>
      </c>
      <c r="AM1634" s="547">
        <v>2</v>
      </c>
      <c r="AN1634" s="547" t="str">
        <f>'Information Input'!$M$14</f>
        <v xml:space="preserve">      -      </v>
      </c>
      <c r="AO1634" s="547" t="s">
        <v>138</v>
      </c>
      <c r="AP1634" s="538">
        <f t="shared" si="274"/>
        <v>43739</v>
      </c>
      <c r="AQ1634" s="538">
        <f t="shared" si="275"/>
        <v>43830</v>
      </c>
      <c r="AR1634" s="538">
        <f>'Information Input'!$H$35</f>
        <v>43555</v>
      </c>
      <c r="AS1634" s="547" t="str">
        <f>'Information Input'!$J$22</f>
        <v>Quarterly</v>
      </c>
      <c r="AT1634" s="538">
        <f>'Information Input'!$H$30</f>
        <v>43555</v>
      </c>
      <c r="AU1634" s="547">
        <f>'Information Input'!$J$18</f>
        <v>2019</v>
      </c>
      <c r="AV1634" s="547" t="s">
        <v>91</v>
      </c>
      <c r="AW1634" s="547" t="s">
        <v>240</v>
      </c>
      <c r="AX1634" s="547" t="s">
        <v>240</v>
      </c>
      <c r="AY1634" s="548" t="s">
        <v>671</v>
      </c>
      <c r="AZ1634" s="547">
        <v>37</v>
      </c>
      <c r="BA1634" s="549" t="s">
        <v>179</v>
      </c>
      <c r="BB1634" s="543" t="s">
        <v>231</v>
      </c>
      <c r="BC1634" s="550">
        <f>'Report 2'!$AC359</f>
        <v>0</v>
      </c>
      <c r="BD1634" s="550">
        <f>'Report 2'!$AD359</f>
        <v>0</v>
      </c>
      <c r="BE1634" s="550">
        <f>'Report 2'!$AE359</f>
        <v>0</v>
      </c>
      <c r="BF1634" s="550">
        <f>'Report 2'!$AF359</f>
        <v>0</v>
      </c>
      <c r="BG1634" s="550">
        <f>'Report 2'!$AG359</f>
        <v>0</v>
      </c>
      <c r="BH1634" s="550">
        <f>'Report 2'!$AH359</f>
        <v>0</v>
      </c>
      <c r="BI1634" s="550">
        <f>'Report 2'!$AI359</f>
        <v>0</v>
      </c>
      <c r="CC1634" s="542" t="s">
        <v>669</v>
      </c>
      <c r="CD1634" s="1014" t="s">
        <v>672</v>
      </c>
      <c r="CE1634" s="1014" t="str">
        <f>'Information Input'!$M$14</f>
        <v xml:space="preserve">      -      </v>
      </c>
      <c r="CF1634" s="551" t="s">
        <v>138</v>
      </c>
      <c r="CG1634" s="552">
        <f t="shared" si="271"/>
        <v>43739</v>
      </c>
      <c r="CH1634" s="552">
        <f t="shared" si="272"/>
        <v>43830</v>
      </c>
      <c r="CI1634" s="552">
        <f>'Information Input'!$H$35</f>
        <v>43555</v>
      </c>
      <c r="CJ1634" s="551" t="str">
        <f>'Information Input'!$J$22</f>
        <v>Quarterly</v>
      </c>
      <c r="CK1634" s="552">
        <f>'Information Input'!$H$30</f>
        <v>43555</v>
      </c>
      <c r="CL1634" s="551">
        <f>'Information Input'!$J$18</f>
        <v>2019</v>
      </c>
      <c r="CM1634" s="551" t="s">
        <v>91</v>
      </c>
      <c r="CN1634" s="1014" t="s">
        <v>240</v>
      </c>
      <c r="CO1634" s="542" t="s">
        <v>240</v>
      </c>
      <c r="CP1634" s="542" t="s">
        <v>671</v>
      </c>
      <c r="CQ1634" s="551">
        <v>33</v>
      </c>
      <c r="CR1634" s="542" t="s">
        <v>175</v>
      </c>
      <c r="CS1634" s="542" t="s">
        <v>233</v>
      </c>
      <c r="CT1634" s="1015">
        <f>'Report 1'!$AO$18</f>
        <v>0</v>
      </c>
      <c r="CU1634" s="1016">
        <f>SUMIF('Report 4A'!$G$16:$G$95,$CQ1634,'Report 4A'!$AW$16:$AW$95)</f>
        <v>0</v>
      </c>
      <c r="CV1634" s="1017">
        <f t="shared" si="276"/>
        <v>0</v>
      </c>
    </row>
    <row r="1635" spans="2:100">
      <c r="B1635" s="535" t="s">
        <v>669</v>
      </c>
      <c r="C1635" s="536">
        <v>1</v>
      </c>
      <c r="D1635" s="537" t="str">
        <f>'Information Input'!$M$14</f>
        <v xml:space="preserve">      -      </v>
      </c>
      <c r="E1635" s="537" t="s">
        <v>137</v>
      </c>
      <c r="F1635" s="538">
        <f t="shared" si="269"/>
        <v>43647</v>
      </c>
      <c r="G1635" s="538">
        <f t="shared" si="270"/>
        <v>43738</v>
      </c>
      <c r="H1635" s="538">
        <f>'Information Input'!$H$35</f>
        <v>43555</v>
      </c>
      <c r="I1635" s="537" t="str">
        <f>'Information Input'!$J$22</f>
        <v>Quarterly</v>
      </c>
      <c r="J1635" s="538">
        <f>'Information Input'!$H$30</f>
        <v>43555</v>
      </c>
      <c r="K1635" s="537">
        <f>'Information Input'!$J$18</f>
        <v>2019</v>
      </c>
      <c r="L1635" s="579" t="s">
        <v>89</v>
      </c>
      <c r="M1635" s="540" t="s">
        <v>90</v>
      </c>
      <c r="N1635" s="541" t="s">
        <v>91</v>
      </c>
      <c r="O1635" s="542" t="s">
        <v>674</v>
      </c>
      <c r="P1635" s="537">
        <v>63</v>
      </c>
      <c r="Q1635" s="541" t="s">
        <v>205</v>
      </c>
      <c r="R1635" s="541" t="s">
        <v>239</v>
      </c>
      <c r="S1635" s="543">
        <f>'Report 1'!$E$18</f>
        <v>0</v>
      </c>
      <c r="T1635" s="544">
        <f>'Report 1'!$E$84</f>
        <v>0</v>
      </c>
      <c r="U1635" s="545">
        <f>'Report 1'!$E$170</f>
        <v>0</v>
      </c>
      <c r="AL1635" s="546" t="s">
        <v>669</v>
      </c>
      <c r="AM1635" s="547">
        <v>2</v>
      </c>
      <c r="AN1635" s="547" t="str">
        <f>'Information Input'!$M$14</f>
        <v xml:space="preserve">      -      </v>
      </c>
      <c r="AO1635" s="547" t="s">
        <v>138</v>
      </c>
      <c r="AP1635" s="538">
        <f t="shared" si="274"/>
        <v>43739</v>
      </c>
      <c r="AQ1635" s="538">
        <f t="shared" si="275"/>
        <v>43830</v>
      </c>
      <c r="AR1635" s="538">
        <f>'Information Input'!$H$35</f>
        <v>43555</v>
      </c>
      <c r="AS1635" s="547" t="str">
        <f>'Information Input'!$J$22</f>
        <v>Quarterly</v>
      </c>
      <c r="AT1635" s="538">
        <f>'Information Input'!$H$30</f>
        <v>43555</v>
      </c>
      <c r="AU1635" s="547">
        <f>'Information Input'!$J$18</f>
        <v>2019</v>
      </c>
      <c r="AV1635" s="547" t="s">
        <v>91</v>
      </c>
      <c r="AW1635" s="547" t="s">
        <v>240</v>
      </c>
      <c r="AX1635" s="547" t="s">
        <v>240</v>
      </c>
      <c r="AY1635" s="548" t="s">
        <v>671</v>
      </c>
      <c r="AZ1635" s="547">
        <v>38</v>
      </c>
      <c r="BA1635" s="549" t="s">
        <v>180</v>
      </c>
      <c r="BB1635" s="543" t="s">
        <v>233</v>
      </c>
      <c r="BC1635" s="550">
        <f>'Report 2'!$AC360</f>
        <v>0</v>
      </c>
      <c r="BD1635" s="550">
        <f>'Report 2'!$AD360</f>
        <v>0</v>
      </c>
      <c r="BE1635" s="550">
        <f>'Report 2'!$AE360</f>
        <v>0</v>
      </c>
      <c r="BF1635" s="550">
        <f>'Report 2'!$AF360</f>
        <v>0</v>
      </c>
      <c r="BG1635" s="550">
        <f>'Report 2'!$AG360</f>
        <v>0</v>
      </c>
      <c r="BH1635" s="550">
        <f>'Report 2'!$AH360</f>
        <v>0</v>
      </c>
      <c r="BI1635" s="550">
        <f>'Report 2'!$AI360</f>
        <v>0</v>
      </c>
      <c r="CC1635" s="542" t="s">
        <v>669</v>
      </c>
      <c r="CD1635" s="1014" t="s">
        <v>672</v>
      </c>
      <c r="CE1635" s="1014" t="str">
        <f>'Information Input'!$M$14</f>
        <v xml:space="preserve">      -      </v>
      </c>
      <c r="CF1635" s="551" t="s">
        <v>138</v>
      </c>
      <c r="CG1635" s="552">
        <f t="shared" si="271"/>
        <v>43739</v>
      </c>
      <c r="CH1635" s="552">
        <f t="shared" si="272"/>
        <v>43830</v>
      </c>
      <c r="CI1635" s="552">
        <f>'Information Input'!$H$35</f>
        <v>43555</v>
      </c>
      <c r="CJ1635" s="551" t="str">
        <f>'Information Input'!$J$22</f>
        <v>Quarterly</v>
      </c>
      <c r="CK1635" s="552">
        <f>'Information Input'!$H$30</f>
        <v>43555</v>
      </c>
      <c r="CL1635" s="551">
        <f>'Information Input'!$J$18</f>
        <v>2019</v>
      </c>
      <c r="CM1635" s="551" t="s">
        <v>91</v>
      </c>
      <c r="CN1635" s="1014" t="s">
        <v>240</v>
      </c>
      <c r="CO1635" s="542" t="s">
        <v>240</v>
      </c>
      <c r="CP1635" s="542" t="s">
        <v>671</v>
      </c>
      <c r="CQ1635" s="551">
        <v>34</v>
      </c>
      <c r="CR1635" s="542" t="s">
        <v>176</v>
      </c>
      <c r="CS1635" s="542" t="s">
        <v>238</v>
      </c>
      <c r="CT1635" s="1015">
        <f>'Report 1'!$AO$18</f>
        <v>0</v>
      </c>
      <c r="CU1635" s="1016">
        <f>SUMIF('Report 4A'!$G$16:$G$95,$CQ1635,'Report 4A'!$AW$16:$AW$95)</f>
        <v>0</v>
      </c>
      <c r="CV1635" s="1017">
        <f t="shared" si="276"/>
        <v>0</v>
      </c>
    </row>
    <row r="1636" spans="2:100">
      <c r="B1636" s="535" t="s">
        <v>669</v>
      </c>
      <c r="C1636" s="536">
        <v>1</v>
      </c>
      <c r="D1636" s="537" t="str">
        <f>'Information Input'!$M$14</f>
        <v xml:space="preserve">      -      </v>
      </c>
      <c r="E1636" s="537" t="s">
        <v>137</v>
      </c>
      <c r="F1636" s="538">
        <f t="shared" si="269"/>
        <v>43647</v>
      </c>
      <c r="G1636" s="538">
        <f t="shared" si="270"/>
        <v>43738</v>
      </c>
      <c r="H1636" s="538">
        <f>'Information Input'!$H$35</f>
        <v>43555</v>
      </c>
      <c r="I1636" s="537" t="str">
        <f>'Information Input'!$J$22</f>
        <v>Quarterly</v>
      </c>
      <c r="J1636" s="538">
        <f>'Information Input'!$H$30</f>
        <v>43555</v>
      </c>
      <c r="K1636" s="537">
        <f>'Information Input'!$J$18</f>
        <v>2019</v>
      </c>
      <c r="L1636" s="579" t="s">
        <v>89</v>
      </c>
      <c r="M1636" s="540" t="s">
        <v>90</v>
      </c>
      <c r="N1636" s="541" t="s">
        <v>91</v>
      </c>
      <c r="O1636" s="542" t="s">
        <v>674</v>
      </c>
      <c r="P1636" s="537">
        <v>64</v>
      </c>
      <c r="Q1636" s="541" t="s">
        <v>206</v>
      </c>
      <c r="R1636" s="541" t="s">
        <v>239</v>
      </c>
      <c r="S1636" s="543">
        <f>'Report 1'!$E$18</f>
        <v>0</v>
      </c>
      <c r="T1636" s="544">
        <f>'Report 1'!$E$85</f>
        <v>0</v>
      </c>
      <c r="U1636" s="545">
        <f>'Report 1'!$E$171</f>
        <v>0</v>
      </c>
      <c r="AL1636" s="546" t="s">
        <v>669</v>
      </c>
      <c r="AM1636" s="547">
        <v>2</v>
      </c>
      <c r="AN1636" s="547" t="str">
        <f>'Information Input'!$M$14</f>
        <v xml:space="preserve">      -      </v>
      </c>
      <c r="AO1636" s="547" t="s">
        <v>138</v>
      </c>
      <c r="AP1636" s="538">
        <f t="shared" si="274"/>
        <v>43739</v>
      </c>
      <c r="AQ1636" s="538">
        <f t="shared" si="275"/>
        <v>43830</v>
      </c>
      <c r="AR1636" s="538">
        <f>'Information Input'!$H$35</f>
        <v>43555</v>
      </c>
      <c r="AS1636" s="547" t="str">
        <f>'Information Input'!$J$22</f>
        <v>Quarterly</v>
      </c>
      <c r="AT1636" s="538">
        <f>'Information Input'!$H$30</f>
        <v>43555</v>
      </c>
      <c r="AU1636" s="547">
        <f>'Information Input'!$J$18</f>
        <v>2019</v>
      </c>
      <c r="AV1636" s="547" t="s">
        <v>91</v>
      </c>
      <c r="AW1636" s="547" t="s">
        <v>240</v>
      </c>
      <c r="AX1636" s="547" t="s">
        <v>240</v>
      </c>
      <c r="AY1636" s="548" t="s">
        <v>671</v>
      </c>
      <c r="AZ1636" s="547">
        <v>39</v>
      </c>
      <c r="BA1636" s="549" t="s">
        <v>181</v>
      </c>
      <c r="BB1636" s="543" t="s">
        <v>233</v>
      </c>
      <c r="BC1636" s="550">
        <f>'Report 2'!$AC361</f>
        <v>0</v>
      </c>
      <c r="BD1636" s="550">
        <f>'Report 2'!$AD361</f>
        <v>0</v>
      </c>
      <c r="BE1636" s="550">
        <f>'Report 2'!$AE361</f>
        <v>0</v>
      </c>
      <c r="BF1636" s="550">
        <f>'Report 2'!$AF361</f>
        <v>0</v>
      </c>
      <c r="BG1636" s="550">
        <f>'Report 2'!$AG361</f>
        <v>0</v>
      </c>
      <c r="BH1636" s="550">
        <f>'Report 2'!$AH361</f>
        <v>0</v>
      </c>
      <c r="BI1636" s="550">
        <f>'Report 2'!$AI361</f>
        <v>0</v>
      </c>
      <c r="CC1636" s="542" t="s">
        <v>669</v>
      </c>
      <c r="CD1636" s="1014" t="s">
        <v>672</v>
      </c>
      <c r="CE1636" s="1014" t="str">
        <f>'Information Input'!$M$14</f>
        <v xml:space="preserve">      -      </v>
      </c>
      <c r="CF1636" s="551" t="s">
        <v>138</v>
      </c>
      <c r="CG1636" s="552">
        <f t="shared" si="271"/>
        <v>43739</v>
      </c>
      <c r="CH1636" s="552">
        <f t="shared" si="272"/>
        <v>43830</v>
      </c>
      <c r="CI1636" s="552">
        <f>'Information Input'!$H$35</f>
        <v>43555</v>
      </c>
      <c r="CJ1636" s="551" t="str">
        <f>'Information Input'!$J$22</f>
        <v>Quarterly</v>
      </c>
      <c r="CK1636" s="552">
        <f>'Information Input'!$H$30</f>
        <v>43555</v>
      </c>
      <c r="CL1636" s="551">
        <f>'Information Input'!$J$18</f>
        <v>2019</v>
      </c>
      <c r="CM1636" s="551" t="s">
        <v>91</v>
      </c>
      <c r="CN1636" s="1014" t="s">
        <v>240</v>
      </c>
      <c r="CO1636" s="542" t="s">
        <v>240</v>
      </c>
      <c r="CP1636" s="542" t="s">
        <v>671</v>
      </c>
      <c r="CQ1636" s="551">
        <v>35</v>
      </c>
      <c r="CR1636" s="542" t="s">
        <v>177</v>
      </c>
      <c r="CS1636" s="542" t="s">
        <v>235</v>
      </c>
      <c r="CT1636" s="1015">
        <f>'Report 1'!$AO$18</f>
        <v>0</v>
      </c>
      <c r="CU1636" s="1016">
        <f>SUMIF('Report 4A'!$G$16:$G$95,$CQ1636,'Report 4A'!$AW$16:$AW$95)</f>
        <v>0</v>
      </c>
      <c r="CV1636" s="1017">
        <f t="shared" si="276"/>
        <v>0</v>
      </c>
    </row>
    <row r="1637" spans="2:100">
      <c r="B1637" s="535" t="s">
        <v>669</v>
      </c>
      <c r="C1637" s="536">
        <v>1</v>
      </c>
      <c r="D1637" s="537" t="str">
        <f>'Information Input'!$M$14</f>
        <v xml:space="preserve">      -      </v>
      </c>
      <c r="E1637" s="537" t="s">
        <v>137</v>
      </c>
      <c r="F1637" s="538">
        <f t="shared" si="269"/>
        <v>43647</v>
      </c>
      <c r="G1637" s="538">
        <f t="shared" si="270"/>
        <v>43738</v>
      </c>
      <c r="H1637" s="538">
        <f>'Information Input'!$H$35</f>
        <v>43555</v>
      </c>
      <c r="I1637" s="537" t="str">
        <f>'Information Input'!$J$22</f>
        <v>Quarterly</v>
      </c>
      <c r="J1637" s="538">
        <f>'Information Input'!$H$30</f>
        <v>43555</v>
      </c>
      <c r="K1637" s="537">
        <f>'Information Input'!$J$18</f>
        <v>2019</v>
      </c>
      <c r="L1637" s="579" t="s">
        <v>89</v>
      </c>
      <c r="M1637" s="540" t="s">
        <v>90</v>
      </c>
      <c r="N1637" s="541" t="s">
        <v>91</v>
      </c>
      <c r="O1637" s="542" t="s">
        <v>674</v>
      </c>
      <c r="P1637" s="537">
        <v>65</v>
      </c>
      <c r="Q1637" s="541" t="s">
        <v>207</v>
      </c>
      <c r="R1637" s="541" t="s">
        <v>239</v>
      </c>
      <c r="S1637" s="543">
        <f>'Report 1'!$E$18</f>
        <v>0</v>
      </c>
      <c r="T1637" s="544">
        <f>'Report 1'!$E$86</f>
        <v>0</v>
      </c>
      <c r="U1637" s="545">
        <f>'Report 1'!$E$172</f>
        <v>0</v>
      </c>
      <c r="AL1637" s="546" t="s">
        <v>669</v>
      </c>
      <c r="AM1637" s="547">
        <v>2</v>
      </c>
      <c r="AN1637" s="547" t="str">
        <f>'Information Input'!$M$14</f>
        <v xml:space="preserve">      -      </v>
      </c>
      <c r="AO1637" s="547" t="s">
        <v>138</v>
      </c>
      <c r="AP1637" s="538">
        <f t="shared" si="274"/>
        <v>43739</v>
      </c>
      <c r="AQ1637" s="538">
        <f t="shared" si="275"/>
        <v>43830</v>
      </c>
      <c r="AR1637" s="538">
        <f>'Information Input'!$H$35</f>
        <v>43555</v>
      </c>
      <c r="AS1637" s="547" t="str">
        <f>'Information Input'!$J$22</f>
        <v>Quarterly</v>
      </c>
      <c r="AT1637" s="538">
        <f>'Information Input'!$H$30</f>
        <v>43555</v>
      </c>
      <c r="AU1637" s="547">
        <f>'Information Input'!$J$18</f>
        <v>2019</v>
      </c>
      <c r="AV1637" s="547" t="s">
        <v>91</v>
      </c>
      <c r="AW1637" s="547" t="s">
        <v>240</v>
      </c>
      <c r="AX1637" s="547" t="s">
        <v>240</v>
      </c>
      <c r="AY1637" s="548" t="s">
        <v>671</v>
      </c>
      <c r="AZ1637" s="547">
        <v>40</v>
      </c>
      <c r="BA1637" s="549" t="s">
        <v>182</v>
      </c>
      <c r="BB1637" s="543" t="s">
        <v>238</v>
      </c>
      <c r="BC1637" s="550">
        <f>'Report 2'!$AC362</f>
        <v>0</v>
      </c>
      <c r="BD1637" s="550">
        <f>'Report 2'!$AD362</f>
        <v>0</v>
      </c>
      <c r="BE1637" s="550">
        <f>'Report 2'!$AE362</f>
        <v>0</v>
      </c>
      <c r="BF1637" s="550">
        <f>'Report 2'!$AF362</f>
        <v>0</v>
      </c>
      <c r="BG1637" s="550">
        <f>'Report 2'!$AG362</f>
        <v>0</v>
      </c>
      <c r="BH1637" s="550">
        <f>'Report 2'!$AH362</f>
        <v>0</v>
      </c>
      <c r="BI1637" s="550">
        <f>'Report 2'!$AI362</f>
        <v>0</v>
      </c>
      <c r="CC1637" s="542" t="s">
        <v>669</v>
      </c>
      <c r="CD1637" s="1014" t="s">
        <v>672</v>
      </c>
      <c r="CE1637" s="1014" t="str">
        <f>'Information Input'!$M$14</f>
        <v xml:space="preserve">      -      </v>
      </c>
      <c r="CF1637" s="551" t="s">
        <v>138</v>
      </c>
      <c r="CG1637" s="552">
        <f t="shared" si="271"/>
        <v>43739</v>
      </c>
      <c r="CH1637" s="552">
        <f t="shared" si="272"/>
        <v>43830</v>
      </c>
      <c r="CI1637" s="552">
        <f>'Information Input'!$H$35</f>
        <v>43555</v>
      </c>
      <c r="CJ1637" s="551" t="str">
        <f>'Information Input'!$J$22</f>
        <v>Quarterly</v>
      </c>
      <c r="CK1637" s="552">
        <f>'Information Input'!$H$30</f>
        <v>43555</v>
      </c>
      <c r="CL1637" s="551">
        <f>'Information Input'!$J$18</f>
        <v>2019</v>
      </c>
      <c r="CM1637" s="551" t="s">
        <v>91</v>
      </c>
      <c r="CN1637" s="1014" t="s">
        <v>240</v>
      </c>
      <c r="CO1637" s="542" t="s">
        <v>240</v>
      </c>
      <c r="CP1637" s="542" t="s">
        <v>671</v>
      </c>
      <c r="CQ1637" s="551">
        <v>36</v>
      </c>
      <c r="CR1637" s="542" t="s">
        <v>178</v>
      </c>
      <c r="CS1637" s="542" t="s">
        <v>235</v>
      </c>
      <c r="CT1637" s="1015">
        <f>'Report 1'!$AO$18</f>
        <v>0</v>
      </c>
      <c r="CU1637" s="1016">
        <f>SUMIF('Report 4A'!$G$16:$G$95,$CQ1637,'Report 4A'!$AW$16:$AW$95)</f>
        <v>0</v>
      </c>
      <c r="CV1637" s="1017">
        <f t="shared" si="276"/>
        <v>0</v>
      </c>
    </row>
    <row r="1638" spans="2:100">
      <c r="B1638" s="535" t="s">
        <v>669</v>
      </c>
      <c r="C1638" s="536">
        <v>1</v>
      </c>
      <c r="D1638" s="537" t="str">
        <f>'Information Input'!$M$14</f>
        <v xml:space="preserve">      -      </v>
      </c>
      <c r="E1638" s="537" t="s">
        <v>137</v>
      </c>
      <c r="F1638" s="538">
        <f t="shared" ref="F1638:F1701" si="277">DATE(K1638,7,1)</f>
        <v>43647</v>
      </c>
      <c r="G1638" s="538">
        <f t="shared" ref="G1638:G1701" si="278">DATE(K1638,9,30)</f>
        <v>43738</v>
      </c>
      <c r="H1638" s="538">
        <f>'Information Input'!$H$35</f>
        <v>43555</v>
      </c>
      <c r="I1638" s="537" t="str">
        <f>'Information Input'!$J$22</f>
        <v>Quarterly</v>
      </c>
      <c r="J1638" s="538">
        <f>'Information Input'!$H$30</f>
        <v>43555</v>
      </c>
      <c r="K1638" s="537">
        <f>'Information Input'!$J$18</f>
        <v>2019</v>
      </c>
      <c r="L1638" s="579" t="s">
        <v>89</v>
      </c>
      <c r="M1638" s="540" t="s">
        <v>90</v>
      </c>
      <c r="N1638" s="541" t="s">
        <v>91</v>
      </c>
      <c r="O1638" s="542" t="s">
        <v>679</v>
      </c>
      <c r="P1638" s="537">
        <v>66</v>
      </c>
      <c r="Q1638" s="541" t="s">
        <v>208</v>
      </c>
      <c r="R1638" s="541" t="s">
        <v>239</v>
      </c>
      <c r="S1638" s="543">
        <f>'Report 1'!$E$18</f>
        <v>0</v>
      </c>
      <c r="T1638" s="544">
        <f>'Report 1'!$E$87</f>
        <v>0</v>
      </c>
      <c r="U1638" s="545">
        <f>'Report 1'!$E$173</f>
        <v>0</v>
      </c>
      <c r="AL1638" s="546" t="s">
        <v>669</v>
      </c>
      <c r="AM1638" s="547">
        <v>2</v>
      </c>
      <c r="AN1638" s="547" t="str">
        <f>'Information Input'!$M$14</f>
        <v xml:space="preserve">      -      </v>
      </c>
      <c r="AO1638" s="547" t="s">
        <v>138</v>
      </c>
      <c r="AP1638" s="538">
        <f t="shared" si="274"/>
        <v>43739</v>
      </c>
      <c r="AQ1638" s="538">
        <f t="shared" si="275"/>
        <v>43830</v>
      </c>
      <c r="AR1638" s="538">
        <f>'Information Input'!$H$35</f>
        <v>43555</v>
      </c>
      <c r="AS1638" s="547" t="str">
        <f>'Information Input'!$J$22</f>
        <v>Quarterly</v>
      </c>
      <c r="AT1638" s="538">
        <f>'Information Input'!$H$30</f>
        <v>43555</v>
      </c>
      <c r="AU1638" s="547">
        <f>'Information Input'!$J$18</f>
        <v>2019</v>
      </c>
      <c r="AV1638" s="547" t="s">
        <v>91</v>
      </c>
      <c r="AW1638" s="547" t="s">
        <v>240</v>
      </c>
      <c r="AX1638" s="547" t="s">
        <v>240</v>
      </c>
      <c r="AY1638" s="548" t="s">
        <v>671</v>
      </c>
      <c r="AZ1638" s="547">
        <v>41</v>
      </c>
      <c r="BA1638" s="549" t="s">
        <v>183</v>
      </c>
      <c r="BB1638" s="543" t="s">
        <v>238</v>
      </c>
      <c r="BC1638" s="550">
        <f>'Report 2'!$AC363</f>
        <v>0</v>
      </c>
      <c r="BD1638" s="550">
        <f>'Report 2'!$AD363</f>
        <v>0</v>
      </c>
      <c r="BE1638" s="550">
        <f>'Report 2'!$AE363</f>
        <v>0</v>
      </c>
      <c r="BF1638" s="550">
        <f>'Report 2'!$AF363</f>
        <v>0</v>
      </c>
      <c r="BG1638" s="550">
        <f>'Report 2'!$AG363</f>
        <v>0</v>
      </c>
      <c r="BH1638" s="550">
        <f>'Report 2'!$AH363</f>
        <v>0</v>
      </c>
      <c r="BI1638" s="550">
        <f>'Report 2'!$AI363</f>
        <v>0</v>
      </c>
      <c r="CC1638" s="542" t="s">
        <v>669</v>
      </c>
      <c r="CD1638" s="1014" t="s">
        <v>672</v>
      </c>
      <c r="CE1638" s="1014" t="str">
        <f>'Information Input'!$M$14</f>
        <v xml:space="preserve">      -      </v>
      </c>
      <c r="CF1638" s="551" t="s">
        <v>138</v>
      </c>
      <c r="CG1638" s="552">
        <f t="shared" si="271"/>
        <v>43739</v>
      </c>
      <c r="CH1638" s="552">
        <f t="shared" si="272"/>
        <v>43830</v>
      </c>
      <c r="CI1638" s="552">
        <f>'Information Input'!$H$35</f>
        <v>43555</v>
      </c>
      <c r="CJ1638" s="551" t="str">
        <f>'Information Input'!$J$22</f>
        <v>Quarterly</v>
      </c>
      <c r="CK1638" s="552">
        <f>'Information Input'!$H$30</f>
        <v>43555</v>
      </c>
      <c r="CL1638" s="551">
        <f>'Information Input'!$J$18</f>
        <v>2019</v>
      </c>
      <c r="CM1638" s="551" t="s">
        <v>91</v>
      </c>
      <c r="CN1638" s="1014" t="s">
        <v>240</v>
      </c>
      <c r="CO1638" s="542" t="s">
        <v>240</v>
      </c>
      <c r="CP1638" s="542" t="s">
        <v>671</v>
      </c>
      <c r="CQ1638" s="551">
        <v>37</v>
      </c>
      <c r="CR1638" s="542" t="s">
        <v>179</v>
      </c>
      <c r="CS1638" s="542" t="s">
        <v>231</v>
      </c>
      <c r="CT1638" s="1015">
        <f>'Report 1'!$AO$18</f>
        <v>0</v>
      </c>
      <c r="CU1638" s="1016">
        <f>SUMIF('Report 4A'!$G$16:$G$95,$CQ1638,'Report 4A'!$AW$16:$AW$95)</f>
        <v>0</v>
      </c>
      <c r="CV1638" s="1017">
        <f t="shared" si="276"/>
        <v>0</v>
      </c>
    </row>
    <row r="1639" spans="2:100">
      <c r="B1639" s="535" t="s">
        <v>669</v>
      </c>
      <c r="C1639" s="536">
        <v>1</v>
      </c>
      <c r="D1639" s="537" t="str">
        <f>'Information Input'!$M$14</f>
        <v xml:space="preserve">      -      </v>
      </c>
      <c r="E1639" s="537" t="s">
        <v>137</v>
      </c>
      <c r="F1639" s="538">
        <f t="shared" si="277"/>
        <v>43647</v>
      </c>
      <c r="G1639" s="538">
        <f t="shared" si="278"/>
        <v>43738</v>
      </c>
      <c r="H1639" s="538">
        <f>'Information Input'!$H$35</f>
        <v>43555</v>
      </c>
      <c r="I1639" s="537" t="str">
        <f>'Information Input'!$J$22</f>
        <v>Quarterly</v>
      </c>
      <c r="J1639" s="538">
        <f>'Information Input'!$H$30</f>
        <v>43555</v>
      </c>
      <c r="K1639" s="537">
        <f>'Information Input'!$J$18</f>
        <v>2019</v>
      </c>
      <c r="L1639" s="579" t="s">
        <v>89</v>
      </c>
      <c r="M1639" s="540" t="s">
        <v>90</v>
      </c>
      <c r="N1639" s="541" t="s">
        <v>91</v>
      </c>
      <c r="O1639" s="542" t="s">
        <v>679</v>
      </c>
      <c r="P1639" s="537">
        <v>67</v>
      </c>
      <c r="Q1639" s="541" t="s">
        <v>209</v>
      </c>
      <c r="R1639" s="541" t="s">
        <v>239</v>
      </c>
      <c r="S1639" s="543">
        <f>'Report 1'!$E$18</f>
        <v>0</v>
      </c>
      <c r="T1639" s="544">
        <f>'Report 1'!$E$88</f>
        <v>0</v>
      </c>
      <c r="U1639" s="545">
        <f>'Report 1'!$E$174</f>
        <v>0</v>
      </c>
      <c r="AL1639" s="546" t="s">
        <v>669</v>
      </c>
      <c r="AM1639" s="547">
        <v>2</v>
      </c>
      <c r="AN1639" s="547" t="str">
        <f>'Information Input'!$M$14</f>
        <v xml:space="preserve">      -      </v>
      </c>
      <c r="AO1639" s="547" t="s">
        <v>138</v>
      </c>
      <c r="AP1639" s="538">
        <f t="shared" si="274"/>
        <v>43739</v>
      </c>
      <c r="AQ1639" s="538">
        <f t="shared" si="275"/>
        <v>43830</v>
      </c>
      <c r="AR1639" s="538">
        <f>'Information Input'!$H$35</f>
        <v>43555</v>
      </c>
      <c r="AS1639" s="547" t="str">
        <f>'Information Input'!$J$22</f>
        <v>Quarterly</v>
      </c>
      <c r="AT1639" s="538">
        <f>'Information Input'!$H$30</f>
        <v>43555</v>
      </c>
      <c r="AU1639" s="547">
        <f>'Information Input'!$J$18</f>
        <v>2019</v>
      </c>
      <c r="AV1639" s="547" t="s">
        <v>91</v>
      </c>
      <c r="AW1639" s="547" t="s">
        <v>240</v>
      </c>
      <c r="AX1639" s="547" t="s">
        <v>240</v>
      </c>
      <c r="AY1639" s="548" t="s">
        <v>671</v>
      </c>
      <c r="AZ1639" s="547">
        <v>42</v>
      </c>
      <c r="BA1639" s="549" t="s">
        <v>184</v>
      </c>
      <c r="BB1639" s="543" t="s">
        <v>233</v>
      </c>
      <c r="BC1639" s="550">
        <f>'Report 2'!$AC364</f>
        <v>0</v>
      </c>
      <c r="BD1639" s="550">
        <f>'Report 2'!$AD364</f>
        <v>0</v>
      </c>
      <c r="BE1639" s="550">
        <f>'Report 2'!$AE364</f>
        <v>0</v>
      </c>
      <c r="BF1639" s="550">
        <f>'Report 2'!$AF364</f>
        <v>0</v>
      </c>
      <c r="BG1639" s="550">
        <f>'Report 2'!$AG364</f>
        <v>0</v>
      </c>
      <c r="BH1639" s="550">
        <f>'Report 2'!$AH364</f>
        <v>0</v>
      </c>
      <c r="BI1639" s="550">
        <f>'Report 2'!$AI364</f>
        <v>0</v>
      </c>
      <c r="CC1639" s="542" t="s">
        <v>669</v>
      </c>
      <c r="CD1639" s="1014" t="s">
        <v>672</v>
      </c>
      <c r="CE1639" s="1014" t="str">
        <f>'Information Input'!$M$14</f>
        <v xml:space="preserve">      -      </v>
      </c>
      <c r="CF1639" s="551" t="s">
        <v>138</v>
      </c>
      <c r="CG1639" s="552">
        <f t="shared" si="271"/>
        <v>43739</v>
      </c>
      <c r="CH1639" s="552">
        <f t="shared" si="272"/>
        <v>43830</v>
      </c>
      <c r="CI1639" s="552">
        <f>'Information Input'!$H$35</f>
        <v>43555</v>
      </c>
      <c r="CJ1639" s="551" t="str">
        <f>'Information Input'!$J$22</f>
        <v>Quarterly</v>
      </c>
      <c r="CK1639" s="552">
        <f>'Information Input'!$H$30</f>
        <v>43555</v>
      </c>
      <c r="CL1639" s="551">
        <f>'Information Input'!$J$18</f>
        <v>2019</v>
      </c>
      <c r="CM1639" s="551" t="s">
        <v>91</v>
      </c>
      <c r="CN1639" s="1014" t="s">
        <v>240</v>
      </c>
      <c r="CO1639" s="542" t="s">
        <v>240</v>
      </c>
      <c r="CP1639" s="542" t="s">
        <v>671</v>
      </c>
      <c r="CQ1639" s="551">
        <v>38</v>
      </c>
      <c r="CR1639" s="542" t="s">
        <v>180</v>
      </c>
      <c r="CS1639" s="542" t="s">
        <v>233</v>
      </c>
      <c r="CT1639" s="1015">
        <f>'Report 1'!$AO$18</f>
        <v>0</v>
      </c>
      <c r="CU1639" s="1016">
        <f>SUMIF('Report 4A'!$G$16:$G$95,$CQ1639,'Report 4A'!$AW$16:$AW$95)</f>
        <v>0</v>
      </c>
      <c r="CV1639" s="1017">
        <f t="shared" si="276"/>
        <v>0</v>
      </c>
    </row>
    <row r="1640" spans="2:100">
      <c r="B1640" s="535" t="s">
        <v>669</v>
      </c>
      <c r="C1640" s="536">
        <v>1</v>
      </c>
      <c r="D1640" s="537" t="str">
        <f>'Information Input'!$M$14</f>
        <v xml:space="preserve">      -      </v>
      </c>
      <c r="E1640" s="537" t="s">
        <v>137</v>
      </c>
      <c r="F1640" s="538">
        <f t="shared" si="277"/>
        <v>43647</v>
      </c>
      <c r="G1640" s="538">
        <f t="shared" si="278"/>
        <v>43738</v>
      </c>
      <c r="H1640" s="538">
        <f>'Information Input'!$H$35</f>
        <v>43555</v>
      </c>
      <c r="I1640" s="537" t="str">
        <f>'Information Input'!$J$22</f>
        <v>Quarterly</v>
      </c>
      <c r="J1640" s="538">
        <f>'Information Input'!$H$30</f>
        <v>43555</v>
      </c>
      <c r="K1640" s="537">
        <f>'Information Input'!$J$18</f>
        <v>2019</v>
      </c>
      <c r="L1640" s="579" t="s">
        <v>89</v>
      </c>
      <c r="M1640" s="540" t="s">
        <v>90</v>
      </c>
      <c r="N1640" s="541" t="s">
        <v>91</v>
      </c>
      <c r="O1640" s="542" t="s">
        <v>679</v>
      </c>
      <c r="P1640" s="537">
        <v>68</v>
      </c>
      <c r="Q1640" s="541" t="s">
        <v>210</v>
      </c>
      <c r="R1640" s="541" t="s">
        <v>239</v>
      </c>
      <c r="S1640" s="543">
        <f>'Report 1'!$E$18</f>
        <v>0</v>
      </c>
      <c r="T1640" s="544">
        <f>'Report 1'!$E$89</f>
        <v>0</v>
      </c>
      <c r="U1640" s="545">
        <f>'Report 1'!$E$175</f>
        <v>0</v>
      </c>
      <c r="AL1640" s="546" t="s">
        <v>669</v>
      </c>
      <c r="AM1640" s="547">
        <v>2</v>
      </c>
      <c r="AN1640" s="547" t="str">
        <f>'Information Input'!$M$14</f>
        <v xml:space="preserve">      -      </v>
      </c>
      <c r="AO1640" s="547" t="s">
        <v>138</v>
      </c>
      <c r="AP1640" s="538">
        <f t="shared" si="274"/>
        <v>43739</v>
      </c>
      <c r="AQ1640" s="538">
        <f t="shared" si="275"/>
        <v>43830</v>
      </c>
      <c r="AR1640" s="538">
        <f>'Information Input'!$H$35</f>
        <v>43555</v>
      </c>
      <c r="AS1640" s="547" t="str">
        <f>'Information Input'!$J$22</f>
        <v>Quarterly</v>
      </c>
      <c r="AT1640" s="538">
        <f>'Information Input'!$H$30</f>
        <v>43555</v>
      </c>
      <c r="AU1640" s="547">
        <f>'Information Input'!$J$18</f>
        <v>2019</v>
      </c>
      <c r="AV1640" s="547" t="s">
        <v>91</v>
      </c>
      <c r="AW1640" s="547" t="s">
        <v>240</v>
      </c>
      <c r="AX1640" s="547" t="s">
        <v>240</v>
      </c>
      <c r="AY1640" s="548" t="s">
        <v>671</v>
      </c>
      <c r="AZ1640" s="547">
        <v>43</v>
      </c>
      <c r="BA1640" s="549" t="s">
        <v>185</v>
      </c>
      <c r="BB1640" s="543" t="s">
        <v>233</v>
      </c>
      <c r="BC1640" s="550">
        <f>'Report 2'!$AC365</f>
        <v>0</v>
      </c>
      <c r="BD1640" s="550">
        <f>'Report 2'!$AD365</f>
        <v>0</v>
      </c>
      <c r="BE1640" s="550">
        <f>'Report 2'!$AE365</f>
        <v>0</v>
      </c>
      <c r="BF1640" s="550">
        <f>'Report 2'!$AF365</f>
        <v>0</v>
      </c>
      <c r="BG1640" s="550">
        <f>'Report 2'!$AG365</f>
        <v>0</v>
      </c>
      <c r="BH1640" s="550">
        <f>'Report 2'!$AH365</f>
        <v>0</v>
      </c>
      <c r="BI1640" s="550">
        <f>'Report 2'!$AI365</f>
        <v>0</v>
      </c>
      <c r="CC1640" s="542" t="s">
        <v>669</v>
      </c>
      <c r="CD1640" s="1014" t="s">
        <v>672</v>
      </c>
      <c r="CE1640" s="1014" t="str">
        <f>'Information Input'!$M$14</f>
        <v xml:space="preserve">      -      </v>
      </c>
      <c r="CF1640" s="551" t="s">
        <v>138</v>
      </c>
      <c r="CG1640" s="552">
        <f t="shared" si="271"/>
        <v>43739</v>
      </c>
      <c r="CH1640" s="552">
        <f t="shared" si="272"/>
        <v>43830</v>
      </c>
      <c r="CI1640" s="552">
        <f>'Information Input'!$H$35</f>
        <v>43555</v>
      </c>
      <c r="CJ1640" s="551" t="str">
        <f>'Information Input'!$J$22</f>
        <v>Quarterly</v>
      </c>
      <c r="CK1640" s="552">
        <f>'Information Input'!$H$30</f>
        <v>43555</v>
      </c>
      <c r="CL1640" s="551">
        <f>'Information Input'!$J$18</f>
        <v>2019</v>
      </c>
      <c r="CM1640" s="551" t="s">
        <v>91</v>
      </c>
      <c r="CN1640" s="1014" t="s">
        <v>240</v>
      </c>
      <c r="CO1640" s="542" t="s">
        <v>240</v>
      </c>
      <c r="CP1640" s="542" t="s">
        <v>671</v>
      </c>
      <c r="CQ1640" s="551">
        <v>39</v>
      </c>
      <c r="CR1640" s="542" t="s">
        <v>181</v>
      </c>
      <c r="CS1640" s="542" t="s">
        <v>233</v>
      </c>
      <c r="CT1640" s="1015">
        <f>'Report 1'!$AO$18</f>
        <v>0</v>
      </c>
      <c r="CU1640" s="1016">
        <f>SUMIF('Report 4A'!$G$16:$G$95,$CQ1640,'Report 4A'!$AW$16:$AW$95)</f>
        <v>0</v>
      </c>
      <c r="CV1640" s="1017">
        <f t="shared" si="276"/>
        <v>0</v>
      </c>
    </row>
    <row r="1641" spans="2:100">
      <c r="B1641" s="535" t="s">
        <v>669</v>
      </c>
      <c r="C1641" s="536">
        <v>1</v>
      </c>
      <c r="D1641" s="537" t="str">
        <f>'Information Input'!$M$14</f>
        <v xml:space="preserve">      -      </v>
      </c>
      <c r="E1641" s="537" t="s">
        <v>137</v>
      </c>
      <c r="F1641" s="538">
        <f t="shared" si="277"/>
        <v>43647</v>
      </c>
      <c r="G1641" s="538">
        <f t="shared" si="278"/>
        <v>43738</v>
      </c>
      <c r="H1641" s="538">
        <f>'Information Input'!$H$35</f>
        <v>43555</v>
      </c>
      <c r="I1641" s="537" t="str">
        <f>'Information Input'!$J$22</f>
        <v>Quarterly</v>
      </c>
      <c r="J1641" s="538">
        <f>'Information Input'!$H$30</f>
        <v>43555</v>
      </c>
      <c r="K1641" s="537">
        <f>'Information Input'!$J$18</f>
        <v>2019</v>
      </c>
      <c r="L1641" s="579" t="s">
        <v>89</v>
      </c>
      <c r="M1641" s="540" t="s">
        <v>90</v>
      </c>
      <c r="N1641" s="541" t="s">
        <v>91</v>
      </c>
      <c r="O1641" s="542" t="s">
        <v>679</v>
      </c>
      <c r="P1641" s="537">
        <v>69</v>
      </c>
      <c r="Q1641" s="541" t="s">
        <v>211</v>
      </c>
      <c r="R1641" s="541" t="s">
        <v>239</v>
      </c>
      <c r="S1641" s="543">
        <f>'Report 1'!$E$18</f>
        <v>0</v>
      </c>
      <c r="T1641" s="544">
        <f>'Report 1'!$E$90</f>
        <v>0</v>
      </c>
      <c r="U1641" s="545">
        <f>'Report 1'!$E$176</f>
        <v>0</v>
      </c>
      <c r="AL1641" s="546" t="s">
        <v>669</v>
      </c>
      <c r="AM1641" s="547">
        <v>2</v>
      </c>
      <c r="AN1641" s="547" t="str">
        <f>'Information Input'!$M$14</f>
        <v xml:space="preserve">      -      </v>
      </c>
      <c r="AO1641" s="547" t="s">
        <v>138</v>
      </c>
      <c r="AP1641" s="538">
        <f t="shared" si="274"/>
        <v>43739</v>
      </c>
      <c r="AQ1641" s="538">
        <f t="shared" si="275"/>
        <v>43830</v>
      </c>
      <c r="AR1641" s="538">
        <f>'Information Input'!$H$35</f>
        <v>43555</v>
      </c>
      <c r="AS1641" s="547" t="str">
        <f>'Information Input'!$J$22</f>
        <v>Quarterly</v>
      </c>
      <c r="AT1641" s="538">
        <f>'Information Input'!$H$30</f>
        <v>43555</v>
      </c>
      <c r="AU1641" s="547">
        <f>'Information Input'!$J$18</f>
        <v>2019</v>
      </c>
      <c r="AV1641" s="547" t="s">
        <v>91</v>
      </c>
      <c r="AW1641" s="547" t="s">
        <v>240</v>
      </c>
      <c r="AX1641" s="547" t="s">
        <v>240</v>
      </c>
      <c r="AY1641" s="548" t="s">
        <v>674</v>
      </c>
      <c r="AZ1641" s="547">
        <v>44</v>
      </c>
      <c r="BA1641" s="549" t="s">
        <v>186</v>
      </c>
      <c r="BB1641" s="543" t="s">
        <v>239</v>
      </c>
      <c r="BC1641" s="550">
        <f>'Report 2'!$AC366</f>
        <v>0</v>
      </c>
      <c r="BD1641" s="550">
        <f>'Report 2'!$AD366</f>
        <v>0</v>
      </c>
      <c r="BE1641" s="550">
        <f>'Report 2'!$AE366</f>
        <v>0</v>
      </c>
      <c r="BF1641" s="550">
        <f>'Report 2'!$AF366</f>
        <v>0</v>
      </c>
      <c r="BG1641" s="550">
        <f>'Report 2'!$AG366</f>
        <v>0</v>
      </c>
      <c r="BH1641" s="550">
        <f>'Report 2'!$AH366</f>
        <v>0</v>
      </c>
      <c r="BI1641" s="550">
        <f>'Report 2'!$AI366</f>
        <v>0</v>
      </c>
      <c r="CC1641" s="542" t="s">
        <v>669</v>
      </c>
      <c r="CD1641" s="1014" t="s">
        <v>672</v>
      </c>
      <c r="CE1641" s="1014" t="str">
        <f>'Information Input'!$M$14</f>
        <v xml:space="preserve">      -      </v>
      </c>
      <c r="CF1641" s="551" t="s">
        <v>138</v>
      </c>
      <c r="CG1641" s="552">
        <f t="shared" si="271"/>
        <v>43739</v>
      </c>
      <c r="CH1641" s="552">
        <f t="shared" si="272"/>
        <v>43830</v>
      </c>
      <c r="CI1641" s="552">
        <f>'Information Input'!$H$35</f>
        <v>43555</v>
      </c>
      <c r="CJ1641" s="551" t="str">
        <f>'Information Input'!$J$22</f>
        <v>Quarterly</v>
      </c>
      <c r="CK1641" s="552">
        <f>'Information Input'!$H$30</f>
        <v>43555</v>
      </c>
      <c r="CL1641" s="551">
        <f>'Information Input'!$J$18</f>
        <v>2019</v>
      </c>
      <c r="CM1641" s="551" t="s">
        <v>91</v>
      </c>
      <c r="CN1641" s="1014" t="s">
        <v>240</v>
      </c>
      <c r="CO1641" s="542" t="s">
        <v>240</v>
      </c>
      <c r="CP1641" s="542" t="s">
        <v>671</v>
      </c>
      <c r="CQ1641" s="551">
        <v>40</v>
      </c>
      <c r="CR1641" s="542" t="s">
        <v>182</v>
      </c>
      <c r="CS1641" s="542" t="s">
        <v>238</v>
      </c>
      <c r="CT1641" s="1015">
        <f>'Report 1'!$AO$18</f>
        <v>0</v>
      </c>
      <c r="CU1641" s="1016">
        <f>SUMIF('Report 4A'!$G$16:$G$95,$CQ1641,'Report 4A'!$AW$16:$AW$95)</f>
        <v>0</v>
      </c>
      <c r="CV1641" s="1017">
        <f t="shared" si="276"/>
        <v>0</v>
      </c>
    </row>
    <row r="1642" spans="2:100">
      <c r="B1642" s="535" t="s">
        <v>669</v>
      </c>
      <c r="C1642" s="536">
        <v>1</v>
      </c>
      <c r="D1642" s="537" t="str">
        <f>'Information Input'!$M$14</f>
        <v xml:space="preserve">      -      </v>
      </c>
      <c r="E1642" s="537" t="s">
        <v>137</v>
      </c>
      <c r="F1642" s="538">
        <f t="shared" si="277"/>
        <v>43647</v>
      </c>
      <c r="G1642" s="538">
        <f t="shared" si="278"/>
        <v>43738</v>
      </c>
      <c r="H1642" s="538">
        <f>'Information Input'!$H$35</f>
        <v>43555</v>
      </c>
      <c r="I1642" s="537" t="str">
        <f>'Information Input'!$J$22</f>
        <v>Quarterly</v>
      </c>
      <c r="J1642" s="538">
        <f>'Information Input'!$H$30</f>
        <v>43555</v>
      </c>
      <c r="K1642" s="537">
        <f>'Information Input'!$J$18</f>
        <v>2019</v>
      </c>
      <c r="L1642" s="579" t="s">
        <v>89</v>
      </c>
      <c r="M1642" s="540" t="s">
        <v>90</v>
      </c>
      <c r="N1642" s="541" t="s">
        <v>91</v>
      </c>
      <c r="O1642" s="542" t="s">
        <v>680</v>
      </c>
      <c r="P1642" s="537">
        <v>70</v>
      </c>
      <c r="Q1642" s="541" t="s">
        <v>212</v>
      </c>
      <c r="R1642" s="541" t="s">
        <v>239</v>
      </c>
      <c r="S1642" s="543">
        <f>'Report 1'!$E$18</f>
        <v>0</v>
      </c>
      <c r="T1642" s="544">
        <f>'Report 1'!$E$91</f>
        <v>0</v>
      </c>
      <c r="U1642" s="545">
        <f>'Report 1'!$E$177</f>
        <v>0</v>
      </c>
      <c r="AL1642" s="546" t="s">
        <v>669</v>
      </c>
      <c r="AM1642" s="547">
        <v>2</v>
      </c>
      <c r="AN1642" s="547" t="str">
        <f>'Information Input'!$M$14</f>
        <v xml:space="preserve">      -      </v>
      </c>
      <c r="AO1642" s="547" t="s">
        <v>138</v>
      </c>
      <c r="AP1642" s="538">
        <f t="shared" si="274"/>
        <v>43739</v>
      </c>
      <c r="AQ1642" s="538">
        <f t="shared" si="275"/>
        <v>43830</v>
      </c>
      <c r="AR1642" s="538">
        <f>'Information Input'!$H$35</f>
        <v>43555</v>
      </c>
      <c r="AS1642" s="547" t="str">
        <f>'Information Input'!$J$22</f>
        <v>Quarterly</v>
      </c>
      <c r="AT1642" s="538">
        <f>'Information Input'!$H$30</f>
        <v>43555</v>
      </c>
      <c r="AU1642" s="547">
        <f>'Information Input'!$J$18</f>
        <v>2019</v>
      </c>
      <c r="AV1642" s="547" t="s">
        <v>91</v>
      </c>
      <c r="AW1642" s="547" t="s">
        <v>240</v>
      </c>
      <c r="AX1642" s="547" t="s">
        <v>240</v>
      </c>
      <c r="AY1642" s="548" t="s">
        <v>675</v>
      </c>
      <c r="AZ1642" s="547">
        <v>45</v>
      </c>
      <c r="BA1642" s="549" t="s">
        <v>187</v>
      </c>
      <c r="BB1642" s="543" t="s">
        <v>239</v>
      </c>
      <c r="BC1642" s="550">
        <f>'Report 2'!$AC367</f>
        <v>0</v>
      </c>
      <c r="BD1642" s="550">
        <f>'Report 2'!$AD367</f>
        <v>0</v>
      </c>
      <c r="BE1642" s="550">
        <f>'Report 2'!$AE367</f>
        <v>0</v>
      </c>
      <c r="BF1642" s="550">
        <f>'Report 2'!$AF367</f>
        <v>0</v>
      </c>
      <c r="BG1642" s="550">
        <f>'Report 2'!$AG367</f>
        <v>0</v>
      </c>
      <c r="BH1642" s="550">
        <f>'Report 2'!$AH367</f>
        <v>0</v>
      </c>
      <c r="BI1642" s="550">
        <f>'Report 2'!$AI367</f>
        <v>0</v>
      </c>
      <c r="CC1642" s="542" t="s">
        <v>669</v>
      </c>
      <c r="CD1642" s="1014" t="s">
        <v>672</v>
      </c>
      <c r="CE1642" s="1014" t="str">
        <f>'Information Input'!$M$14</f>
        <v xml:space="preserve">      -      </v>
      </c>
      <c r="CF1642" s="551" t="s">
        <v>138</v>
      </c>
      <c r="CG1642" s="552">
        <f t="shared" si="271"/>
        <v>43739</v>
      </c>
      <c r="CH1642" s="552">
        <f t="shared" si="272"/>
        <v>43830</v>
      </c>
      <c r="CI1642" s="552">
        <f>'Information Input'!$H$35</f>
        <v>43555</v>
      </c>
      <c r="CJ1642" s="551" t="str">
        <f>'Information Input'!$J$22</f>
        <v>Quarterly</v>
      </c>
      <c r="CK1642" s="552">
        <f>'Information Input'!$H$30</f>
        <v>43555</v>
      </c>
      <c r="CL1642" s="551">
        <f>'Information Input'!$J$18</f>
        <v>2019</v>
      </c>
      <c r="CM1642" s="551" t="s">
        <v>91</v>
      </c>
      <c r="CN1642" s="1014" t="s">
        <v>240</v>
      </c>
      <c r="CO1642" s="542" t="s">
        <v>240</v>
      </c>
      <c r="CP1642" s="542" t="s">
        <v>671</v>
      </c>
      <c r="CQ1642" s="551">
        <v>41</v>
      </c>
      <c r="CR1642" s="542" t="s">
        <v>183</v>
      </c>
      <c r="CS1642" s="542" t="s">
        <v>238</v>
      </c>
      <c r="CT1642" s="1015">
        <f>'Report 1'!$AO$18</f>
        <v>0</v>
      </c>
      <c r="CU1642" s="1016">
        <f>SUMIF('Report 4A'!$G$16:$G$95,$CQ1642,'Report 4A'!$AW$16:$AW$95)</f>
        <v>0</v>
      </c>
      <c r="CV1642" s="1017">
        <f t="shared" ref="CV1642:CV1644" si="279">IF(CT1642&lt;&gt;0,CU1642/CT1642,0)</f>
        <v>0</v>
      </c>
    </row>
    <row r="1643" spans="2:100">
      <c r="B1643" s="535" t="s">
        <v>669</v>
      </c>
      <c r="C1643" s="536">
        <v>1</v>
      </c>
      <c r="D1643" s="537" t="str">
        <f>'Information Input'!$M$14</f>
        <v xml:space="preserve">      -      </v>
      </c>
      <c r="E1643" s="537" t="s">
        <v>137</v>
      </c>
      <c r="F1643" s="538">
        <f t="shared" si="277"/>
        <v>43647</v>
      </c>
      <c r="G1643" s="538">
        <f t="shared" si="278"/>
        <v>43738</v>
      </c>
      <c r="H1643" s="538">
        <f>'Information Input'!$H$35</f>
        <v>43555</v>
      </c>
      <c r="I1643" s="537" t="str">
        <f>'Information Input'!$J$22</f>
        <v>Quarterly</v>
      </c>
      <c r="J1643" s="538">
        <f>'Information Input'!$H$30</f>
        <v>43555</v>
      </c>
      <c r="K1643" s="537">
        <f>'Information Input'!$J$18</f>
        <v>2019</v>
      </c>
      <c r="L1643" s="579" t="s">
        <v>89</v>
      </c>
      <c r="M1643" s="540" t="s">
        <v>90</v>
      </c>
      <c r="N1643" s="541" t="s">
        <v>91</v>
      </c>
      <c r="O1643" s="542" t="s">
        <v>680</v>
      </c>
      <c r="P1643" s="537">
        <v>71</v>
      </c>
      <c r="Q1643" s="541" t="s">
        <v>213</v>
      </c>
      <c r="R1643" s="541" t="s">
        <v>239</v>
      </c>
      <c r="S1643" s="543">
        <f>'Report 1'!$E$18</f>
        <v>0</v>
      </c>
      <c r="T1643" s="544">
        <f>'Report 1'!$E$92</f>
        <v>0</v>
      </c>
      <c r="U1643" s="545">
        <f>'Report 1'!$E$178</f>
        <v>0</v>
      </c>
      <c r="AL1643" s="546" t="s">
        <v>669</v>
      </c>
      <c r="AM1643" s="547">
        <v>2</v>
      </c>
      <c r="AN1643" s="547" t="str">
        <f>'Information Input'!$M$14</f>
        <v xml:space="preserve">      -      </v>
      </c>
      <c r="AO1643" s="547" t="s">
        <v>138</v>
      </c>
      <c r="AP1643" s="538">
        <f t="shared" si="274"/>
        <v>43739</v>
      </c>
      <c r="AQ1643" s="538">
        <f t="shared" si="275"/>
        <v>43830</v>
      </c>
      <c r="AR1643" s="538">
        <f>'Information Input'!$H$35</f>
        <v>43555</v>
      </c>
      <c r="AS1643" s="547" t="str">
        <f>'Information Input'!$J$22</f>
        <v>Quarterly</v>
      </c>
      <c r="AT1643" s="538">
        <f>'Information Input'!$H$30</f>
        <v>43555</v>
      </c>
      <c r="AU1643" s="547">
        <f>'Information Input'!$J$18</f>
        <v>2019</v>
      </c>
      <c r="AV1643" s="547" t="s">
        <v>91</v>
      </c>
      <c r="AW1643" s="547" t="s">
        <v>240</v>
      </c>
      <c r="AX1643" s="547" t="s">
        <v>240</v>
      </c>
      <c r="AY1643" s="548" t="s">
        <v>675</v>
      </c>
      <c r="AZ1643" s="547">
        <v>46</v>
      </c>
      <c r="BA1643" s="549" t="s">
        <v>188</v>
      </c>
      <c r="BB1643" s="543" t="s">
        <v>239</v>
      </c>
      <c r="BC1643" s="550">
        <f>'Report 2'!$AC368</f>
        <v>0</v>
      </c>
      <c r="BD1643" s="550">
        <f>'Report 2'!$AD368</f>
        <v>0</v>
      </c>
      <c r="BE1643" s="550">
        <f>'Report 2'!$AE368</f>
        <v>0</v>
      </c>
      <c r="BF1643" s="550">
        <f>'Report 2'!$AF368</f>
        <v>0</v>
      </c>
      <c r="BG1643" s="550">
        <f>'Report 2'!$AG368</f>
        <v>0</v>
      </c>
      <c r="BH1643" s="550">
        <f>'Report 2'!$AH368</f>
        <v>0</v>
      </c>
      <c r="BI1643" s="550">
        <f>'Report 2'!$AI368</f>
        <v>0</v>
      </c>
      <c r="CC1643" s="542" t="s">
        <v>669</v>
      </c>
      <c r="CD1643" s="1014" t="s">
        <v>672</v>
      </c>
      <c r="CE1643" s="1014" t="str">
        <f>'Information Input'!$M$14</f>
        <v xml:space="preserve">      -      </v>
      </c>
      <c r="CF1643" s="551" t="s">
        <v>138</v>
      </c>
      <c r="CG1643" s="552">
        <f t="shared" si="271"/>
        <v>43739</v>
      </c>
      <c r="CH1643" s="552">
        <f t="shared" si="272"/>
        <v>43830</v>
      </c>
      <c r="CI1643" s="552">
        <f>'Information Input'!$H$35</f>
        <v>43555</v>
      </c>
      <c r="CJ1643" s="551" t="str">
        <f>'Information Input'!$J$22</f>
        <v>Quarterly</v>
      </c>
      <c r="CK1643" s="552">
        <f>'Information Input'!$H$30</f>
        <v>43555</v>
      </c>
      <c r="CL1643" s="551">
        <f>'Information Input'!$J$18</f>
        <v>2019</v>
      </c>
      <c r="CM1643" s="1018" t="s">
        <v>91</v>
      </c>
      <c r="CN1643" s="1014" t="s">
        <v>240</v>
      </c>
      <c r="CO1643" s="542" t="s">
        <v>240</v>
      </c>
      <c r="CP1643" s="542" t="s">
        <v>671</v>
      </c>
      <c r="CQ1643" s="551">
        <v>42</v>
      </c>
      <c r="CR1643" s="542" t="s">
        <v>184</v>
      </c>
      <c r="CS1643" s="542" t="s">
        <v>233</v>
      </c>
      <c r="CT1643" s="1015">
        <f>'Report 1'!$AO$18</f>
        <v>0</v>
      </c>
      <c r="CU1643" s="1016">
        <f>SUMIF('Report 4A'!$G$16:$G$95,$CQ1643,'Report 4A'!$AW$16:$AW$95)</f>
        <v>0</v>
      </c>
      <c r="CV1643" s="1017">
        <f t="shared" si="279"/>
        <v>0</v>
      </c>
    </row>
    <row r="1644" spans="2:100">
      <c r="B1644" s="573" t="s">
        <v>669</v>
      </c>
      <c r="C1644" s="574">
        <v>1</v>
      </c>
      <c r="D1644" s="562" t="str">
        <f>'Information Input'!$M$14</f>
        <v xml:space="preserve">      -      </v>
      </c>
      <c r="E1644" s="562" t="s">
        <v>137</v>
      </c>
      <c r="F1644" s="559">
        <f t="shared" si="277"/>
        <v>43647</v>
      </c>
      <c r="G1644" s="559">
        <f t="shared" si="278"/>
        <v>43738</v>
      </c>
      <c r="H1644" s="559">
        <f>'Information Input'!$H$35</f>
        <v>43555</v>
      </c>
      <c r="I1644" s="562" t="str">
        <f>'Information Input'!$J$22</f>
        <v>Quarterly</v>
      </c>
      <c r="J1644" s="559">
        <f>'Information Input'!$H$30</f>
        <v>43555</v>
      </c>
      <c r="K1644" s="562">
        <f>'Information Input'!$J$18</f>
        <v>2019</v>
      </c>
      <c r="L1644" s="580" t="s">
        <v>89</v>
      </c>
      <c r="M1644" s="564" t="s">
        <v>90</v>
      </c>
      <c r="N1644" s="561" t="s">
        <v>91</v>
      </c>
      <c r="O1644" s="575" t="s">
        <v>674</v>
      </c>
      <c r="P1644" s="537">
        <v>72</v>
      </c>
      <c r="Q1644" s="541" t="s">
        <v>214</v>
      </c>
      <c r="R1644" s="561" t="s">
        <v>239</v>
      </c>
      <c r="S1644" s="560">
        <f>'Report 1'!$E$18</f>
        <v>0</v>
      </c>
      <c r="T1644" s="568">
        <f>'Report 1'!$E$93</f>
        <v>0</v>
      </c>
      <c r="U1644" s="571">
        <f>'Report 1'!$E$179</f>
        <v>0</v>
      </c>
      <c r="AL1644" s="546" t="s">
        <v>669</v>
      </c>
      <c r="AM1644" s="547">
        <v>2</v>
      </c>
      <c r="AN1644" s="547" t="str">
        <f>'Information Input'!$M$14</f>
        <v xml:space="preserve">      -      </v>
      </c>
      <c r="AO1644" s="547" t="s">
        <v>138</v>
      </c>
      <c r="AP1644" s="538">
        <f t="shared" si="274"/>
        <v>43739</v>
      </c>
      <c r="AQ1644" s="538">
        <f t="shared" si="275"/>
        <v>43830</v>
      </c>
      <c r="AR1644" s="538">
        <f>'Information Input'!$H$35</f>
        <v>43555</v>
      </c>
      <c r="AS1644" s="547" t="str">
        <f>'Information Input'!$J$22</f>
        <v>Quarterly</v>
      </c>
      <c r="AT1644" s="538">
        <f>'Information Input'!$H$30</f>
        <v>43555</v>
      </c>
      <c r="AU1644" s="547">
        <f>'Information Input'!$J$18</f>
        <v>2019</v>
      </c>
      <c r="AV1644" s="547" t="s">
        <v>91</v>
      </c>
      <c r="AW1644" s="547" t="s">
        <v>240</v>
      </c>
      <c r="AX1644" s="547" t="s">
        <v>240</v>
      </c>
      <c r="AY1644" s="548" t="s">
        <v>675</v>
      </c>
      <c r="AZ1644" s="547">
        <v>47</v>
      </c>
      <c r="BA1644" s="549" t="s">
        <v>189</v>
      </c>
      <c r="BB1644" s="543" t="s">
        <v>239</v>
      </c>
      <c r="BC1644" s="550">
        <f>'Report 2'!$AC369</f>
        <v>0</v>
      </c>
      <c r="BD1644" s="550">
        <f>'Report 2'!$AD369</f>
        <v>0</v>
      </c>
      <c r="BE1644" s="550">
        <f>'Report 2'!$AE369</f>
        <v>0</v>
      </c>
      <c r="BF1644" s="550">
        <f>'Report 2'!$AF369</f>
        <v>0</v>
      </c>
      <c r="BG1644" s="550">
        <f>'Report 2'!$AG369</f>
        <v>0</v>
      </c>
      <c r="BH1644" s="550">
        <f>'Report 2'!$AH369</f>
        <v>0</v>
      </c>
      <c r="BI1644" s="550">
        <f>'Report 2'!$AI369</f>
        <v>0</v>
      </c>
      <c r="CC1644" s="542" t="s">
        <v>669</v>
      </c>
      <c r="CD1644" s="1014" t="s">
        <v>672</v>
      </c>
      <c r="CE1644" s="1014" t="str">
        <f>'Information Input'!$M$14</f>
        <v xml:space="preserve">      -      </v>
      </c>
      <c r="CF1644" s="551" t="s">
        <v>138</v>
      </c>
      <c r="CG1644" s="552">
        <f t="shared" si="271"/>
        <v>43739</v>
      </c>
      <c r="CH1644" s="552">
        <f t="shared" si="272"/>
        <v>43830</v>
      </c>
      <c r="CI1644" s="552">
        <f>'Information Input'!$H$35</f>
        <v>43555</v>
      </c>
      <c r="CJ1644" s="551" t="str">
        <f>'Information Input'!$J$22</f>
        <v>Quarterly</v>
      </c>
      <c r="CK1644" s="552">
        <f>'Information Input'!$H$30</f>
        <v>43555</v>
      </c>
      <c r="CL1644" s="551">
        <f>'Information Input'!$J$18</f>
        <v>2019</v>
      </c>
      <c r="CM1644" s="1018" t="s">
        <v>91</v>
      </c>
      <c r="CN1644" s="1014" t="s">
        <v>240</v>
      </c>
      <c r="CO1644" s="542" t="s">
        <v>240</v>
      </c>
      <c r="CP1644" s="542" t="s">
        <v>671</v>
      </c>
      <c r="CQ1644" s="551">
        <v>43</v>
      </c>
      <c r="CR1644" s="542" t="s">
        <v>185</v>
      </c>
      <c r="CS1644" s="542" t="s">
        <v>233</v>
      </c>
      <c r="CT1644" s="1015">
        <f>'Report 1'!$AO$18</f>
        <v>0</v>
      </c>
      <c r="CU1644" s="1016">
        <f>SUMIF('Report 4A'!$G$16:$G$95,$CQ1644,'Report 4A'!$AW$16:$AW$95)</f>
        <v>0</v>
      </c>
      <c r="CV1644" s="1017">
        <f t="shared" si="279"/>
        <v>0</v>
      </c>
    </row>
    <row r="1645" spans="2:100">
      <c r="B1645" s="515" t="s">
        <v>669</v>
      </c>
      <c r="C1645" s="516">
        <v>1</v>
      </c>
      <c r="D1645" s="517" t="str">
        <f>'Information Input'!$M$14</f>
        <v xml:space="preserve">      -      </v>
      </c>
      <c r="E1645" s="517" t="s">
        <v>137</v>
      </c>
      <c r="F1645" s="518">
        <f t="shared" si="277"/>
        <v>43647</v>
      </c>
      <c r="G1645" s="518">
        <f t="shared" si="278"/>
        <v>43738</v>
      </c>
      <c r="H1645" s="519">
        <f>'Information Input'!$H$35</f>
        <v>43555</v>
      </c>
      <c r="I1645" s="517" t="str">
        <f>'Information Input'!$J$22</f>
        <v>Quarterly</v>
      </c>
      <c r="J1645" s="519">
        <f>'Information Input'!$H$30</f>
        <v>43555</v>
      </c>
      <c r="K1645" s="517">
        <f>'Information Input'!$J$18</f>
        <v>2019</v>
      </c>
      <c r="L1645" s="578" t="s">
        <v>92</v>
      </c>
      <c r="M1645" s="521" t="s">
        <v>93</v>
      </c>
      <c r="N1645" s="522" t="s">
        <v>91</v>
      </c>
      <c r="O1645" s="523" t="s">
        <v>670</v>
      </c>
      <c r="P1645" s="517">
        <v>2</v>
      </c>
      <c r="Q1645" s="522" t="s">
        <v>142</v>
      </c>
      <c r="R1645" s="522" t="s">
        <v>239</v>
      </c>
      <c r="S1645" s="524">
        <f>'Report 1'!$J$18</f>
        <v>0</v>
      </c>
      <c r="T1645" s="525">
        <f>'Report 1'!$J$20</f>
        <v>0</v>
      </c>
      <c r="U1645" s="526">
        <f>'Report 1'!$J$106</f>
        <v>0</v>
      </c>
      <c r="AL1645" s="546" t="s">
        <v>669</v>
      </c>
      <c r="AM1645" s="547">
        <v>2</v>
      </c>
      <c r="AN1645" s="547" t="str">
        <f>'Information Input'!$M$14</f>
        <v xml:space="preserve">      -      </v>
      </c>
      <c r="AO1645" s="547" t="s">
        <v>138</v>
      </c>
      <c r="AP1645" s="538">
        <f t="shared" si="274"/>
        <v>43739</v>
      </c>
      <c r="AQ1645" s="538">
        <f t="shared" si="275"/>
        <v>43830</v>
      </c>
      <c r="AR1645" s="538">
        <f>'Information Input'!$H$35</f>
        <v>43555</v>
      </c>
      <c r="AS1645" s="547" t="str">
        <f>'Information Input'!$J$22</f>
        <v>Quarterly</v>
      </c>
      <c r="AT1645" s="538">
        <f>'Information Input'!$H$30</f>
        <v>43555</v>
      </c>
      <c r="AU1645" s="547">
        <f>'Information Input'!$J$18</f>
        <v>2019</v>
      </c>
      <c r="AV1645" s="547" t="s">
        <v>91</v>
      </c>
      <c r="AW1645" s="547" t="s">
        <v>240</v>
      </c>
      <c r="AX1645" s="547" t="s">
        <v>240</v>
      </c>
      <c r="AY1645" s="548" t="s">
        <v>675</v>
      </c>
      <c r="AZ1645" s="547">
        <v>48</v>
      </c>
      <c r="BA1645" s="549" t="s">
        <v>190</v>
      </c>
      <c r="BB1645" s="543" t="s">
        <v>239</v>
      </c>
      <c r="BC1645" s="550">
        <f>'Report 2'!$AC370</f>
        <v>0</v>
      </c>
      <c r="BD1645" s="550">
        <f>'Report 2'!$AD370</f>
        <v>0</v>
      </c>
      <c r="BE1645" s="550">
        <f>'Report 2'!$AE370</f>
        <v>0</v>
      </c>
      <c r="BF1645" s="550">
        <f>'Report 2'!$AF370</f>
        <v>0</v>
      </c>
      <c r="BG1645" s="550">
        <f>'Report 2'!$AG370</f>
        <v>0</v>
      </c>
      <c r="BH1645" s="550">
        <f>'Report 2'!$AH370</f>
        <v>0</v>
      </c>
      <c r="BI1645" s="550">
        <f>'Report 2'!$AI370</f>
        <v>0</v>
      </c>
      <c r="CC1645" s="542" t="s">
        <v>669</v>
      </c>
      <c r="CD1645" s="1014" t="s">
        <v>672</v>
      </c>
      <c r="CE1645" s="1014" t="str">
        <f>'Information Input'!$M$14</f>
        <v xml:space="preserve">      -      </v>
      </c>
      <c r="CF1645" s="551" t="s">
        <v>138</v>
      </c>
      <c r="CG1645" s="552">
        <f t="shared" si="271"/>
        <v>43739</v>
      </c>
      <c r="CH1645" s="552">
        <f t="shared" si="272"/>
        <v>43830</v>
      </c>
      <c r="CI1645" s="552">
        <f>'Information Input'!$H$35</f>
        <v>43555</v>
      </c>
      <c r="CJ1645" s="551" t="str">
        <f>'Information Input'!$J$22</f>
        <v>Quarterly</v>
      </c>
      <c r="CK1645" s="552">
        <f>'Information Input'!$H$30</f>
        <v>43555</v>
      </c>
      <c r="CL1645" s="551">
        <f>'Information Input'!$J$18</f>
        <v>2019</v>
      </c>
      <c r="CM1645" s="551" t="s">
        <v>91</v>
      </c>
      <c r="CN1645" s="1014" t="s">
        <v>240</v>
      </c>
      <c r="CO1645" s="542" t="s">
        <v>240</v>
      </c>
      <c r="CP1645" s="542" t="s">
        <v>675</v>
      </c>
      <c r="CQ1645" s="551">
        <v>45</v>
      </c>
      <c r="CR1645" s="542" t="s">
        <v>187</v>
      </c>
      <c r="CS1645" s="542" t="s">
        <v>239</v>
      </c>
      <c r="CT1645" s="1015">
        <f>'Report 1'!$AO$18</f>
        <v>0</v>
      </c>
      <c r="CU1645" s="1016">
        <f>SUMIF('Report 4A'!$G$16:$G$95,$CQ1645,'Report 4A'!$AW$16:$AW$95)</f>
        <v>0</v>
      </c>
      <c r="CV1645" s="1017">
        <f t="shared" si="276"/>
        <v>0</v>
      </c>
    </row>
    <row r="1646" spans="2:100">
      <c r="B1646" s="535" t="s">
        <v>669</v>
      </c>
      <c r="C1646" s="536">
        <v>1</v>
      </c>
      <c r="D1646" s="537" t="str">
        <f>'Information Input'!$M$14</f>
        <v xml:space="preserve">      -      </v>
      </c>
      <c r="E1646" s="537" t="s">
        <v>137</v>
      </c>
      <c r="F1646" s="538">
        <f t="shared" si="277"/>
        <v>43647</v>
      </c>
      <c r="G1646" s="538">
        <f t="shared" si="278"/>
        <v>43738</v>
      </c>
      <c r="H1646" s="538">
        <f>'Information Input'!$H$35</f>
        <v>43555</v>
      </c>
      <c r="I1646" s="537" t="str">
        <f>'Information Input'!$J$22</f>
        <v>Quarterly</v>
      </c>
      <c r="J1646" s="538">
        <f>'Information Input'!$H$30</f>
        <v>43555</v>
      </c>
      <c r="K1646" s="537">
        <f>'Information Input'!$J$18</f>
        <v>2019</v>
      </c>
      <c r="L1646" s="579" t="s">
        <v>92</v>
      </c>
      <c r="M1646" s="540" t="s">
        <v>93</v>
      </c>
      <c r="N1646" s="541" t="s">
        <v>91</v>
      </c>
      <c r="O1646" s="542" t="s">
        <v>670</v>
      </c>
      <c r="P1646" s="537">
        <v>3</v>
      </c>
      <c r="Q1646" s="541" t="s">
        <v>143</v>
      </c>
      <c r="R1646" s="541" t="s">
        <v>239</v>
      </c>
      <c r="S1646" s="543">
        <f>'Report 1'!$J$18</f>
        <v>0</v>
      </c>
      <c r="T1646" s="544">
        <f>'Report 1'!$J$21</f>
        <v>0</v>
      </c>
      <c r="U1646" s="545">
        <f>'Report 1'!$J$107</f>
        <v>0</v>
      </c>
      <c r="AL1646" s="546" t="s">
        <v>669</v>
      </c>
      <c r="AM1646" s="547">
        <v>2</v>
      </c>
      <c r="AN1646" s="547" t="str">
        <f>'Information Input'!$M$14</f>
        <v xml:space="preserve">      -      </v>
      </c>
      <c r="AO1646" s="547" t="s">
        <v>138</v>
      </c>
      <c r="AP1646" s="538">
        <f t="shared" si="274"/>
        <v>43739</v>
      </c>
      <c r="AQ1646" s="538">
        <f t="shared" si="275"/>
        <v>43830</v>
      </c>
      <c r="AR1646" s="538">
        <f>'Information Input'!$H$35</f>
        <v>43555</v>
      </c>
      <c r="AS1646" s="547" t="str">
        <f>'Information Input'!$J$22</f>
        <v>Quarterly</v>
      </c>
      <c r="AT1646" s="538">
        <f>'Information Input'!$H$30</f>
        <v>43555</v>
      </c>
      <c r="AU1646" s="547">
        <f>'Information Input'!$J$18</f>
        <v>2019</v>
      </c>
      <c r="AV1646" s="547" t="s">
        <v>91</v>
      </c>
      <c r="AW1646" s="547" t="s">
        <v>240</v>
      </c>
      <c r="AX1646" s="547" t="s">
        <v>240</v>
      </c>
      <c r="AY1646" s="548" t="s">
        <v>675</v>
      </c>
      <c r="AZ1646" s="547">
        <v>49</v>
      </c>
      <c r="BA1646" s="549" t="s">
        <v>191</v>
      </c>
      <c r="BB1646" s="543" t="s">
        <v>239</v>
      </c>
      <c r="BC1646" s="550">
        <f>'Report 2'!$AC371</f>
        <v>0</v>
      </c>
      <c r="BD1646" s="550">
        <f>'Report 2'!$AD371</f>
        <v>0</v>
      </c>
      <c r="BE1646" s="550">
        <f>'Report 2'!$AE371</f>
        <v>0</v>
      </c>
      <c r="BF1646" s="550">
        <f>'Report 2'!$AF371</f>
        <v>0</v>
      </c>
      <c r="BG1646" s="550">
        <f>'Report 2'!$AG371</f>
        <v>0</v>
      </c>
      <c r="BH1646" s="550">
        <f>'Report 2'!$AH371</f>
        <v>0</v>
      </c>
      <c r="BI1646" s="550">
        <f>'Report 2'!$AI371</f>
        <v>0</v>
      </c>
      <c r="CC1646" s="542" t="s">
        <v>669</v>
      </c>
      <c r="CD1646" s="1014" t="s">
        <v>672</v>
      </c>
      <c r="CE1646" s="1014" t="str">
        <f>'Information Input'!$M$14</f>
        <v xml:space="preserve">      -      </v>
      </c>
      <c r="CF1646" s="551" t="s">
        <v>138</v>
      </c>
      <c r="CG1646" s="552">
        <f t="shared" si="271"/>
        <v>43739</v>
      </c>
      <c r="CH1646" s="552">
        <f t="shared" si="272"/>
        <v>43830</v>
      </c>
      <c r="CI1646" s="552">
        <f>'Information Input'!$H$35</f>
        <v>43555</v>
      </c>
      <c r="CJ1646" s="551" t="str">
        <f>'Information Input'!$J$22</f>
        <v>Quarterly</v>
      </c>
      <c r="CK1646" s="552">
        <f>'Information Input'!$H$30</f>
        <v>43555</v>
      </c>
      <c r="CL1646" s="551">
        <f>'Information Input'!$J$18</f>
        <v>2019</v>
      </c>
      <c r="CM1646" s="551" t="s">
        <v>91</v>
      </c>
      <c r="CN1646" s="1014" t="s">
        <v>240</v>
      </c>
      <c r="CO1646" s="542" t="s">
        <v>240</v>
      </c>
      <c r="CP1646" s="542" t="s">
        <v>675</v>
      </c>
      <c r="CQ1646" s="551">
        <v>46</v>
      </c>
      <c r="CR1646" s="542" t="s">
        <v>188</v>
      </c>
      <c r="CS1646" s="542" t="s">
        <v>239</v>
      </c>
      <c r="CT1646" s="1015">
        <f>'Report 1'!$AO$18</f>
        <v>0</v>
      </c>
      <c r="CU1646" s="1016">
        <f>SUMIF('Report 4A'!$G$16:$G$95,$CQ1646,'Report 4A'!$AW$16:$AW$95)</f>
        <v>0</v>
      </c>
      <c r="CV1646" s="1017">
        <f t="shared" si="276"/>
        <v>0</v>
      </c>
    </row>
    <row r="1647" spans="2:100">
      <c r="B1647" s="535" t="s">
        <v>669</v>
      </c>
      <c r="C1647" s="536">
        <v>1</v>
      </c>
      <c r="D1647" s="537" t="str">
        <f>'Information Input'!$M$14</f>
        <v xml:space="preserve">      -      </v>
      </c>
      <c r="E1647" s="537" t="s">
        <v>137</v>
      </c>
      <c r="F1647" s="538">
        <f t="shared" si="277"/>
        <v>43647</v>
      </c>
      <c r="G1647" s="538">
        <f t="shared" si="278"/>
        <v>43738</v>
      </c>
      <c r="H1647" s="538">
        <f>'Information Input'!$H$35</f>
        <v>43555</v>
      </c>
      <c r="I1647" s="537" t="str">
        <f>'Information Input'!$J$22</f>
        <v>Quarterly</v>
      </c>
      <c r="J1647" s="538">
        <f>'Information Input'!$H$30</f>
        <v>43555</v>
      </c>
      <c r="K1647" s="537">
        <f>'Information Input'!$J$18</f>
        <v>2019</v>
      </c>
      <c r="L1647" s="579" t="s">
        <v>92</v>
      </c>
      <c r="M1647" s="540" t="s">
        <v>93</v>
      </c>
      <c r="N1647" s="541" t="s">
        <v>91</v>
      </c>
      <c r="O1647" s="542" t="s">
        <v>670</v>
      </c>
      <c r="P1647" s="537">
        <v>4</v>
      </c>
      <c r="Q1647" s="541" t="s">
        <v>144</v>
      </c>
      <c r="R1647" s="541" t="s">
        <v>239</v>
      </c>
      <c r="S1647" s="543">
        <f>'Report 1'!$J$18</f>
        <v>0</v>
      </c>
      <c r="T1647" s="544">
        <f>'Report 1'!$J$22</f>
        <v>0</v>
      </c>
      <c r="U1647" s="545">
        <f>'Report 1'!$J$108</f>
        <v>0</v>
      </c>
      <c r="AL1647" s="546" t="s">
        <v>669</v>
      </c>
      <c r="AM1647" s="547">
        <v>2</v>
      </c>
      <c r="AN1647" s="547" t="str">
        <f>'Information Input'!$M$14</f>
        <v xml:space="preserve">      -      </v>
      </c>
      <c r="AO1647" s="547" t="s">
        <v>138</v>
      </c>
      <c r="AP1647" s="538">
        <f t="shared" si="274"/>
        <v>43739</v>
      </c>
      <c r="AQ1647" s="538">
        <f t="shared" si="275"/>
        <v>43830</v>
      </c>
      <c r="AR1647" s="538">
        <f>'Information Input'!$H$35</f>
        <v>43555</v>
      </c>
      <c r="AS1647" s="547" t="str">
        <f>'Information Input'!$J$22</f>
        <v>Quarterly</v>
      </c>
      <c r="AT1647" s="538">
        <f>'Information Input'!$H$30</f>
        <v>43555</v>
      </c>
      <c r="AU1647" s="547">
        <f>'Information Input'!$J$18</f>
        <v>2019</v>
      </c>
      <c r="AV1647" s="547" t="s">
        <v>91</v>
      </c>
      <c r="AW1647" s="547" t="s">
        <v>240</v>
      </c>
      <c r="AX1647" s="547" t="s">
        <v>240</v>
      </c>
      <c r="AY1647" s="548" t="s">
        <v>675</v>
      </c>
      <c r="AZ1647" s="547">
        <v>50</v>
      </c>
      <c r="BA1647" s="549" t="s">
        <v>192</v>
      </c>
      <c r="BB1647" s="543" t="s">
        <v>239</v>
      </c>
      <c r="BC1647" s="550">
        <f>'Report 2'!$AC372</f>
        <v>0</v>
      </c>
      <c r="BD1647" s="550">
        <f>'Report 2'!$AD372</f>
        <v>0</v>
      </c>
      <c r="BE1647" s="550">
        <f>'Report 2'!$AE372</f>
        <v>0</v>
      </c>
      <c r="BF1647" s="550">
        <f>'Report 2'!$AF372</f>
        <v>0</v>
      </c>
      <c r="BG1647" s="550">
        <f>'Report 2'!$AG372</f>
        <v>0</v>
      </c>
      <c r="BH1647" s="550">
        <f>'Report 2'!$AH372</f>
        <v>0</v>
      </c>
      <c r="BI1647" s="550">
        <f>'Report 2'!$AI372</f>
        <v>0</v>
      </c>
      <c r="CC1647" s="542" t="s">
        <v>669</v>
      </c>
      <c r="CD1647" s="1014" t="s">
        <v>672</v>
      </c>
      <c r="CE1647" s="1014" t="str">
        <f>'Information Input'!$M$14</f>
        <v xml:space="preserve">      -      </v>
      </c>
      <c r="CF1647" s="551" t="s">
        <v>138</v>
      </c>
      <c r="CG1647" s="552">
        <f t="shared" si="271"/>
        <v>43739</v>
      </c>
      <c r="CH1647" s="552">
        <f t="shared" si="272"/>
        <v>43830</v>
      </c>
      <c r="CI1647" s="552">
        <f>'Information Input'!$H$35</f>
        <v>43555</v>
      </c>
      <c r="CJ1647" s="551" t="str">
        <f>'Information Input'!$J$22</f>
        <v>Quarterly</v>
      </c>
      <c r="CK1647" s="552">
        <f>'Information Input'!$H$30</f>
        <v>43555</v>
      </c>
      <c r="CL1647" s="551">
        <f>'Information Input'!$J$18</f>
        <v>2019</v>
      </c>
      <c r="CM1647" s="551" t="s">
        <v>91</v>
      </c>
      <c r="CN1647" s="1014" t="s">
        <v>240</v>
      </c>
      <c r="CO1647" s="542" t="s">
        <v>240</v>
      </c>
      <c r="CP1647" s="542" t="s">
        <v>675</v>
      </c>
      <c r="CQ1647" s="551">
        <v>47</v>
      </c>
      <c r="CR1647" s="542" t="s">
        <v>189</v>
      </c>
      <c r="CS1647" s="542" t="s">
        <v>239</v>
      </c>
      <c r="CT1647" s="1015">
        <f>'Report 1'!$AO$18</f>
        <v>0</v>
      </c>
      <c r="CU1647" s="1016">
        <f>SUMIF('Report 4A'!$G$16:$G$95,$CQ1647,'Report 4A'!$AW$16:$AW$95)</f>
        <v>0</v>
      </c>
      <c r="CV1647" s="1017">
        <f t="shared" si="276"/>
        <v>0</v>
      </c>
    </row>
    <row r="1648" spans="2:100">
      <c r="B1648" s="535" t="s">
        <v>669</v>
      </c>
      <c r="C1648" s="536">
        <v>1</v>
      </c>
      <c r="D1648" s="537" t="str">
        <f>'Information Input'!$M$14</f>
        <v xml:space="preserve">      -      </v>
      </c>
      <c r="E1648" s="537" t="s">
        <v>137</v>
      </c>
      <c r="F1648" s="538">
        <f t="shared" si="277"/>
        <v>43647</v>
      </c>
      <c r="G1648" s="538">
        <f t="shared" si="278"/>
        <v>43738</v>
      </c>
      <c r="H1648" s="538">
        <f>'Information Input'!$H$35</f>
        <v>43555</v>
      </c>
      <c r="I1648" s="537" t="str">
        <f>'Information Input'!$J$22</f>
        <v>Quarterly</v>
      </c>
      <c r="J1648" s="538">
        <f>'Information Input'!$H$30</f>
        <v>43555</v>
      </c>
      <c r="K1648" s="537">
        <f>'Information Input'!$J$18</f>
        <v>2019</v>
      </c>
      <c r="L1648" s="579" t="s">
        <v>92</v>
      </c>
      <c r="M1648" s="540" t="s">
        <v>93</v>
      </c>
      <c r="N1648" s="541" t="s">
        <v>91</v>
      </c>
      <c r="O1648" s="542" t="s">
        <v>670</v>
      </c>
      <c r="P1648" s="537">
        <v>5</v>
      </c>
      <c r="Q1648" s="541" t="s">
        <v>145</v>
      </c>
      <c r="R1648" s="541" t="s">
        <v>239</v>
      </c>
      <c r="S1648" s="543">
        <f>'Report 1'!$J$18</f>
        <v>0</v>
      </c>
      <c r="T1648" s="544">
        <f>'Report 1'!$J$23</f>
        <v>0</v>
      </c>
      <c r="U1648" s="545">
        <f>'Report 1'!$J$109</f>
        <v>0</v>
      </c>
      <c r="AL1648" s="546" t="s">
        <v>669</v>
      </c>
      <c r="AM1648" s="547">
        <v>2</v>
      </c>
      <c r="AN1648" s="547" t="str">
        <f>'Information Input'!$M$14</f>
        <v xml:space="preserve">      -      </v>
      </c>
      <c r="AO1648" s="547" t="s">
        <v>138</v>
      </c>
      <c r="AP1648" s="538">
        <f t="shared" si="274"/>
        <v>43739</v>
      </c>
      <c r="AQ1648" s="538">
        <f t="shared" si="275"/>
        <v>43830</v>
      </c>
      <c r="AR1648" s="538">
        <f>'Information Input'!$H$35</f>
        <v>43555</v>
      </c>
      <c r="AS1648" s="547" t="str">
        <f>'Information Input'!$J$22</f>
        <v>Quarterly</v>
      </c>
      <c r="AT1648" s="538">
        <f>'Information Input'!$H$30</f>
        <v>43555</v>
      </c>
      <c r="AU1648" s="547">
        <f>'Information Input'!$J$18</f>
        <v>2019</v>
      </c>
      <c r="AV1648" s="547" t="s">
        <v>91</v>
      </c>
      <c r="AW1648" s="547" t="s">
        <v>240</v>
      </c>
      <c r="AX1648" s="547" t="s">
        <v>240</v>
      </c>
      <c r="AY1648" s="548" t="s">
        <v>675</v>
      </c>
      <c r="AZ1648" s="547">
        <v>51</v>
      </c>
      <c r="BA1648" s="549" t="s">
        <v>193</v>
      </c>
      <c r="BB1648" s="543" t="s">
        <v>239</v>
      </c>
      <c r="BC1648" s="550">
        <f>'Report 2'!$AC373</f>
        <v>0</v>
      </c>
      <c r="BD1648" s="550">
        <f>'Report 2'!$AD373</f>
        <v>0</v>
      </c>
      <c r="BE1648" s="550">
        <f>'Report 2'!$AE373</f>
        <v>0</v>
      </c>
      <c r="BF1648" s="550">
        <f>'Report 2'!$AF373</f>
        <v>0</v>
      </c>
      <c r="BG1648" s="550">
        <f>'Report 2'!$AG373</f>
        <v>0</v>
      </c>
      <c r="BH1648" s="550">
        <f>'Report 2'!$AH373</f>
        <v>0</v>
      </c>
      <c r="BI1648" s="550">
        <f>'Report 2'!$AI373</f>
        <v>0</v>
      </c>
      <c r="CC1648" s="542" t="s">
        <v>669</v>
      </c>
      <c r="CD1648" s="1014" t="s">
        <v>672</v>
      </c>
      <c r="CE1648" s="1014" t="str">
        <f>'Information Input'!$M$14</f>
        <v xml:space="preserve">      -      </v>
      </c>
      <c r="CF1648" s="551" t="s">
        <v>138</v>
      </c>
      <c r="CG1648" s="552">
        <f t="shared" si="271"/>
        <v>43739</v>
      </c>
      <c r="CH1648" s="552">
        <f t="shared" si="272"/>
        <v>43830</v>
      </c>
      <c r="CI1648" s="552">
        <f>'Information Input'!$H$35</f>
        <v>43555</v>
      </c>
      <c r="CJ1648" s="551" t="str">
        <f>'Information Input'!$J$22</f>
        <v>Quarterly</v>
      </c>
      <c r="CK1648" s="552">
        <f>'Information Input'!$H$30</f>
        <v>43555</v>
      </c>
      <c r="CL1648" s="551">
        <f>'Information Input'!$J$18</f>
        <v>2019</v>
      </c>
      <c r="CM1648" s="551" t="s">
        <v>91</v>
      </c>
      <c r="CN1648" s="1014" t="s">
        <v>240</v>
      </c>
      <c r="CO1648" s="542" t="s">
        <v>240</v>
      </c>
      <c r="CP1648" s="542" t="s">
        <v>675</v>
      </c>
      <c r="CQ1648" s="551">
        <v>48</v>
      </c>
      <c r="CR1648" s="542" t="s">
        <v>190</v>
      </c>
      <c r="CS1648" s="542" t="s">
        <v>239</v>
      </c>
      <c r="CT1648" s="1015">
        <f>'Report 1'!$AO$18</f>
        <v>0</v>
      </c>
      <c r="CU1648" s="1016">
        <f>SUMIF('Report 4A'!$G$16:$G$95,$CQ1648,'Report 4A'!$AW$16:$AW$95)</f>
        <v>0</v>
      </c>
      <c r="CV1648" s="1017">
        <f t="shared" si="276"/>
        <v>0</v>
      </c>
    </row>
    <row r="1649" spans="2:100">
      <c r="B1649" s="535" t="s">
        <v>669</v>
      </c>
      <c r="C1649" s="536">
        <v>1</v>
      </c>
      <c r="D1649" s="537" t="str">
        <f>'Information Input'!$M$14</f>
        <v xml:space="preserve">      -      </v>
      </c>
      <c r="E1649" s="537" t="s">
        <v>137</v>
      </c>
      <c r="F1649" s="538">
        <f t="shared" si="277"/>
        <v>43647</v>
      </c>
      <c r="G1649" s="538">
        <f t="shared" si="278"/>
        <v>43738</v>
      </c>
      <c r="H1649" s="538">
        <f>'Information Input'!$H$35</f>
        <v>43555</v>
      </c>
      <c r="I1649" s="537" t="str">
        <f>'Information Input'!$J$22</f>
        <v>Quarterly</v>
      </c>
      <c r="J1649" s="538">
        <f>'Information Input'!$H$30</f>
        <v>43555</v>
      </c>
      <c r="K1649" s="537">
        <f>'Information Input'!$J$18</f>
        <v>2019</v>
      </c>
      <c r="L1649" s="579" t="s">
        <v>92</v>
      </c>
      <c r="M1649" s="540" t="s">
        <v>93</v>
      </c>
      <c r="N1649" s="541" t="s">
        <v>91</v>
      </c>
      <c r="O1649" s="542" t="s">
        <v>670</v>
      </c>
      <c r="P1649" s="537">
        <v>6</v>
      </c>
      <c r="Q1649" s="541" t="s">
        <v>146</v>
      </c>
      <c r="R1649" s="541" t="s">
        <v>239</v>
      </c>
      <c r="S1649" s="543">
        <f>'Report 1'!$J$18</f>
        <v>0</v>
      </c>
      <c r="T1649" s="544">
        <f>'Report 1'!$J$24</f>
        <v>0</v>
      </c>
      <c r="U1649" s="545">
        <f>'Report 1'!$J$110</f>
        <v>0</v>
      </c>
      <c r="AL1649" s="557" t="s">
        <v>669</v>
      </c>
      <c r="AM1649" s="558">
        <v>2</v>
      </c>
      <c r="AN1649" s="558" t="str">
        <f>'Information Input'!$M$14</f>
        <v xml:space="preserve">      -      </v>
      </c>
      <c r="AO1649" s="558" t="s">
        <v>138</v>
      </c>
      <c r="AP1649" s="559">
        <f t="shared" si="274"/>
        <v>43739</v>
      </c>
      <c r="AQ1649" s="559">
        <f t="shared" si="275"/>
        <v>43830</v>
      </c>
      <c r="AR1649" s="559">
        <f>'Information Input'!$H$35</f>
        <v>43555</v>
      </c>
      <c r="AS1649" s="558" t="str">
        <f>'Information Input'!$J$22</f>
        <v>Quarterly</v>
      </c>
      <c r="AT1649" s="559">
        <f>'Information Input'!$H$30</f>
        <v>43555</v>
      </c>
      <c r="AU1649" s="558">
        <f>'Information Input'!$J$18</f>
        <v>2019</v>
      </c>
      <c r="AV1649" s="558" t="s">
        <v>91</v>
      </c>
      <c r="AW1649" s="558" t="s">
        <v>240</v>
      </c>
      <c r="AX1649" s="558" t="s">
        <v>240</v>
      </c>
      <c r="AY1649" s="572" t="s">
        <v>674</v>
      </c>
      <c r="AZ1649" s="558">
        <v>52</v>
      </c>
      <c r="BA1649" s="557" t="s">
        <v>194</v>
      </c>
      <c r="BB1649" s="560" t="s">
        <v>239</v>
      </c>
      <c r="BC1649" s="569">
        <f>'Report 2'!$AC374</f>
        <v>0</v>
      </c>
      <c r="BD1649" s="569">
        <f>'Report 2'!$AD374</f>
        <v>0</v>
      </c>
      <c r="BE1649" s="569">
        <f>'Report 2'!$AE374</f>
        <v>0</v>
      </c>
      <c r="BF1649" s="569">
        <f>'Report 2'!$AF374</f>
        <v>0</v>
      </c>
      <c r="BG1649" s="569">
        <f>'Report 2'!$AG374</f>
        <v>0</v>
      </c>
      <c r="BH1649" s="569">
        <f>'Report 2'!$AH374</f>
        <v>0</v>
      </c>
      <c r="BI1649" s="569">
        <f>'Report 2'!$AI374</f>
        <v>0</v>
      </c>
      <c r="CC1649" s="542" t="s">
        <v>669</v>
      </c>
      <c r="CD1649" s="1014" t="s">
        <v>672</v>
      </c>
      <c r="CE1649" s="1014" t="str">
        <f>'Information Input'!$M$14</f>
        <v xml:space="preserve">      -      </v>
      </c>
      <c r="CF1649" s="551" t="s">
        <v>138</v>
      </c>
      <c r="CG1649" s="552">
        <f t="shared" si="271"/>
        <v>43739</v>
      </c>
      <c r="CH1649" s="552">
        <f t="shared" si="272"/>
        <v>43830</v>
      </c>
      <c r="CI1649" s="552">
        <f>'Information Input'!$H$35</f>
        <v>43555</v>
      </c>
      <c r="CJ1649" s="551" t="str">
        <f>'Information Input'!$J$22</f>
        <v>Quarterly</v>
      </c>
      <c r="CK1649" s="552">
        <f>'Information Input'!$H$30</f>
        <v>43555</v>
      </c>
      <c r="CL1649" s="551">
        <f>'Information Input'!$J$18</f>
        <v>2019</v>
      </c>
      <c r="CM1649" s="551" t="s">
        <v>91</v>
      </c>
      <c r="CN1649" s="1014" t="s">
        <v>240</v>
      </c>
      <c r="CO1649" s="542" t="s">
        <v>240</v>
      </c>
      <c r="CP1649" s="542" t="s">
        <v>675</v>
      </c>
      <c r="CQ1649" s="551">
        <v>49</v>
      </c>
      <c r="CR1649" s="542" t="s">
        <v>191</v>
      </c>
      <c r="CS1649" s="542" t="s">
        <v>239</v>
      </c>
      <c r="CT1649" s="1015">
        <f>'Report 1'!$AO$18</f>
        <v>0</v>
      </c>
      <c r="CU1649" s="1016">
        <f>SUMIF('Report 4A'!$G$16:$G$95,$CQ1649,'Report 4A'!$AW$16:$AW$95)</f>
        <v>0</v>
      </c>
      <c r="CV1649" s="1017">
        <f t="shared" si="276"/>
        <v>0</v>
      </c>
    </row>
    <row r="1650" spans="2:100">
      <c r="B1650" s="535" t="s">
        <v>669</v>
      </c>
      <c r="C1650" s="536">
        <v>1</v>
      </c>
      <c r="D1650" s="537" t="str">
        <f>'Information Input'!$M$14</f>
        <v xml:space="preserve">      -      </v>
      </c>
      <c r="E1650" s="537" t="s">
        <v>137</v>
      </c>
      <c r="F1650" s="538">
        <f t="shared" si="277"/>
        <v>43647</v>
      </c>
      <c r="G1650" s="538">
        <f t="shared" si="278"/>
        <v>43738</v>
      </c>
      <c r="H1650" s="538">
        <f>'Information Input'!$H$35</f>
        <v>43555</v>
      </c>
      <c r="I1650" s="537" t="str">
        <f>'Information Input'!$J$22</f>
        <v>Quarterly</v>
      </c>
      <c r="J1650" s="538">
        <f>'Information Input'!$H$30</f>
        <v>43555</v>
      </c>
      <c r="K1650" s="537">
        <f>'Information Input'!$J$18</f>
        <v>2019</v>
      </c>
      <c r="L1650" s="579" t="s">
        <v>92</v>
      </c>
      <c r="M1650" s="540" t="s">
        <v>93</v>
      </c>
      <c r="N1650" s="541" t="s">
        <v>91</v>
      </c>
      <c r="O1650" s="542" t="s">
        <v>674</v>
      </c>
      <c r="P1650" s="537">
        <v>7</v>
      </c>
      <c r="Q1650" s="541" t="s">
        <v>147</v>
      </c>
      <c r="R1650" s="541" t="s">
        <v>239</v>
      </c>
      <c r="S1650" s="543">
        <f>'Report 1'!$J$18</f>
        <v>0</v>
      </c>
      <c r="T1650" s="544">
        <f>'Report 1'!$J$25</f>
        <v>0</v>
      </c>
      <c r="U1650" s="545">
        <f>'Report 1'!$J$111</f>
        <v>0</v>
      </c>
      <c r="AL1650" s="522" t="s">
        <v>669</v>
      </c>
      <c r="AM1650" s="517">
        <v>2</v>
      </c>
      <c r="AN1650" s="517" t="str">
        <f>'Information Input'!$M$14</f>
        <v xml:space="preserve">      -      </v>
      </c>
      <c r="AO1650" s="517" t="s">
        <v>139</v>
      </c>
      <c r="AP1650" s="518">
        <f>'Information Input'!$H$33</f>
        <v>43466</v>
      </c>
      <c r="AQ1650" s="518">
        <f>'Information Input'!$H$34</f>
        <v>43555</v>
      </c>
      <c r="AR1650" s="519">
        <f>'Information Input'!$H$35</f>
        <v>43555</v>
      </c>
      <c r="AS1650" s="517" t="str">
        <f>'Information Input'!$J$22</f>
        <v>Quarterly</v>
      </c>
      <c r="AT1650" s="519">
        <f>'Information Input'!$H$30</f>
        <v>43555</v>
      </c>
      <c r="AU1650" s="517">
        <f>'Information Input'!$J$18</f>
        <v>2019</v>
      </c>
      <c r="AV1650" s="517" t="s">
        <v>91</v>
      </c>
      <c r="AW1650" s="517" t="s">
        <v>240</v>
      </c>
      <c r="AX1650" s="528" t="s">
        <v>240</v>
      </c>
      <c r="AY1650" s="529" t="s">
        <v>671</v>
      </c>
      <c r="AZ1650" s="528">
        <v>11</v>
      </c>
      <c r="BA1650" s="530" t="s">
        <v>153</v>
      </c>
      <c r="BB1650" s="524" t="s">
        <v>231</v>
      </c>
      <c r="BC1650" s="531">
        <f>'Report 2'!$AJ333</f>
        <v>0</v>
      </c>
      <c r="BD1650" s="531">
        <f>'Report 2'!$AK333</f>
        <v>0</v>
      </c>
      <c r="BE1650" s="531">
        <f>'Report 2'!$AL333</f>
        <v>0</v>
      </c>
      <c r="BF1650" s="531">
        <f>'Report 2'!$AM333</f>
        <v>0</v>
      </c>
      <c r="BG1650" s="531">
        <f>'Report 2'!$AN333</f>
        <v>0</v>
      </c>
      <c r="BH1650" s="531">
        <f>'Report 2'!$AO333</f>
        <v>0</v>
      </c>
      <c r="BI1650" s="531">
        <f>'Report 2'!$AP333</f>
        <v>0</v>
      </c>
      <c r="CC1650" s="542" t="s">
        <v>669</v>
      </c>
      <c r="CD1650" s="1014" t="s">
        <v>672</v>
      </c>
      <c r="CE1650" s="1014" t="str">
        <f>'Information Input'!$M$14</f>
        <v xml:space="preserve">      -      </v>
      </c>
      <c r="CF1650" s="551" t="s">
        <v>138</v>
      </c>
      <c r="CG1650" s="552">
        <f t="shared" si="271"/>
        <v>43739</v>
      </c>
      <c r="CH1650" s="552">
        <f t="shared" si="272"/>
        <v>43830</v>
      </c>
      <c r="CI1650" s="552">
        <f>'Information Input'!$H$35</f>
        <v>43555</v>
      </c>
      <c r="CJ1650" s="551" t="str">
        <f>'Information Input'!$J$22</f>
        <v>Quarterly</v>
      </c>
      <c r="CK1650" s="552">
        <f>'Information Input'!$H$30</f>
        <v>43555</v>
      </c>
      <c r="CL1650" s="551">
        <f>'Information Input'!$J$18</f>
        <v>2019</v>
      </c>
      <c r="CM1650" s="551" t="s">
        <v>91</v>
      </c>
      <c r="CN1650" s="1014" t="s">
        <v>240</v>
      </c>
      <c r="CO1650" s="542" t="s">
        <v>240</v>
      </c>
      <c r="CP1650" s="542" t="s">
        <v>675</v>
      </c>
      <c r="CQ1650" s="551">
        <v>50</v>
      </c>
      <c r="CR1650" s="542" t="s">
        <v>192</v>
      </c>
      <c r="CS1650" s="542" t="s">
        <v>239</v>
      </c>
      <c r="CT1650" s="1015">
        <f>'Report 1'!$AO$18</f>
        <v>0</v>
      </c>
      <c r="CU1650" s="1016">
        <f>SUMIF('Report 4A'!$G$16:$G$95,$CQ1650,'Report 4A'!$AW$16:$AW$95)</f>
        <v>0</v>
      </c>
      <c r="CV1650" s="1017">
        <f t="shared" si="276"/>
        <v>0</v>
      </c>
    </row>
    <row r="1651" spans="2:100">
      <c r="B1651" s="535" t="s">
        <v>669</v>
      </c>
      <c r="C1651" s="536">
        <v>1</v>
      </c>
      <c r="D1651" s="537" t="str">
        <f>'Information Input'!$M$14</f>
        <v xml:space="preserve">      -      </v>
      </c>
      <c r="E1651" s="537" t="s">
        <v>137</v>
      </c>
      <c r="F1651" s="538">
        <f t="shared" si="277"/>
        <v>43647</v>
      </c>
      <c r="G1651" s="538">
        <f t="shared" si="278"/>
        <v>43738</v>
      </c>
      <c r="H1651" s="538">
        <f>'Information Input'!$H$35</f>
        <v>43555</v>
      </c>
      <c r="I1651" s="537" t="str">
        <f>'Information Input'!$J$22</f>
        <v>Quarterly</v>
      </c>
      <c r="J1651" s="538">
        <f>'Information Input'!$H$30</f>
        <v>43555</v>
      </c>
      <c r="K1651" s="537">
        <f>'Information Input'!$J$18</f>
        <v>2019</v>
      </c>
      <c r="L1651" s="579" t="s">
        <v>92</v>
      </c>
      <c r="M1651" s="540" t="s">
        <v>93</v>
      </c>
      <c r="N1651" s="541" t="s">
        <v>91</v>
      </c>
      <c r="O1651" s="542" t="s">
        <v>670</v>
      </c>
      <c r="P1651" s="537">
        <v>8</v>
      </c>
      <c r="Q1651" s="541" t="s">
        <v>148</v>
      </c>
      <c r="R1651" s="541" t="s">
        <v>239</v>
      </c>
      <c r="S1651" s="543">
        <f>'Report 1'!$J$18</f>
        <v>0</v>
      </c>
      <c r="T1651" s="544">
        <f>'Report 1'!$J$26</f>
        <v>0</v>
      </c>
      <c r="U1651" s="545">
        <f>'Report 1'!$J$112</f>
        <v>0</v>
      </c>
      <c r="AL1651" s="546" t="s">
        <v>669</v>
      </c>
      <c r="AM1651" s="547">
        <v>2</v>
      </c>
      <c r="AN1651" s="547" t="str">
        <f>'Information Input'!$M$14</f>
        <v xml:space="preserve">      -      </v>
      </c>
      <c r="AO1651" s="547" t="s">
        <v>139</v>
      </c>
      <c r="AP1651" s="538">
        <f>'Information Input'!$H$33</f>
        <v>43466</v>
      </c>
      <c r="AQ1651" s="538">
        <f>'Information Input'!$H$34</f>
        <v>43555</v>
      </c>
      <c r="AR1651" s="538">
        <f>'Information Input'!$H$35</f>
        <v>43555</v>
      </c>
      <c r="AS1651" s="547" t="str">
        <f>'Information Input'!$J$22</f>
        <v>Quarterly</v>
      </c>
      <c r="AT1651" s="538">
        <f>'Information Input'!$H$30</f>
        <v>43555</v>
      </c>
      <c r="AU1651" s="547">
        <f>'Information Input'!$J$18</f>
        <v>2019</v>
      </c>
      <c r="AV1651" s="547" t="s">
        <v>91</v>
      </c>
      <c r="AW1651" s="547" t="s">
        <v>240</v>
      </c>
      <c r="AX1651" s="547" t="s">
        <v>240</v>
      </c>
      <c r="AY1651" s="548" t="s">
        <v>671</v>
      </c>
      <c r="AZ1651" s="547">
        <v>12</v>
      </c>
      <c r="BA1651" s="549" t="s">
        <v>154</v>
      </c>
      <c r="BB1651" s="543" t="s">
        <v>231</v>
      </c>
      <c r="BC1651" s="550">
        <f>'Report 2'!$AJ334</f>
        <v>0</v>
      </c>
      <c r="BD1651" s="550">
        <f>'Report 2'!$AK334</f>
        <v>0</v>
      </c>
      <c r="BE1651" s="550">
        <f>'Report 2'!$AL334</f>
        <v>0</v>
      </c>
      <c r="BF1651" s="550">
        <f>'Report 2'!$AM334</f>
        <v>0</v>
      </c>
      <c r="BG1651" s="550">
        <f>'Report 2'!$AN334</f>
        <v>0</v>
      </c>
      <c r="BH1651" s="550">
        <f>'Report 2'!$AO334</f>
        <v>0</v>
      </c>
      <c r="BI1651" s="550">
        <f>'Report 2'!$AP334</f>
        <v>0</v>
      </c>
      <c r="CC1651" s="575" t="s">
        <v>669</v>
      </c>
      <c r="CD1651" s="1019" t="s">
        <v>672</v>
      </c>
      <c r="CE1651" s="1019" t="str">
        <f>'Information Input'!$M$14</f>
        <v xml:space="preserve">      -      </v>
      </c>
      <c r="CF1651" s="570" t="s">
        <v>138</v>
      </c>
      <c r="CG1651" s="566">
        <f t="shared" si="271"/>
        <v>43739</v>
      </c>
      <c r="CH1651" s="566">
        <f t="shared" si="272"/>
        <v>43830</v>
      </c>
      <c r="CI1651" s="566">
        <f>'Information Input'!$H$35</f>
        <v>43555</v>
      </c>
      <c r="CJ1651" s="570" t="str">
        <f>'Information Input'!$J$22</f>
        <v>Quarterly</v>
      </c>
      <c r="CK1651" s="566">
        <f>'Information Input'!$H$30</f>
        <v>43555</v>
      </c>
      <c r="CL1651" s="570">
        <f>'Information Input'!$J$18</f>
        <v>2019</v>
      </c>
      <c r="CM1651" s="570" t="s">
        <v>91</v>
      </c>
      <c r="CN1651" s="1019" t="s">
        <v>240</v>
      </c>
      <c r="CO1651" s="575" t="s">
        <v>240</v>
      </c>
      <c r="CP1651" s="575" t="s">
        <v>675</v>
      </c>
      <c r="CQ1651" s="570">
        <v>51</v>
      </c>
      <c r="CR1651" s="575" t="s">
        <v>193</v>
      </c>
      <c r="CS1651" s="575" t="s">
        <v>239</v>
      </c>
      <c r="CT1651" s="1020">
        <f>'Report 1'!$AO$18</f>
        <v>0</v>
      </c>
      <c r="CU1651" s="1021">
        <f>SUMIF('Report 4A'!$G$16:$G$95,$CQ1651,'Report 4A'!$AW$16:$AW$95)</f>
        <v>0</v>
      </c>
      <c r="CV1651" s="1022">
        <f t="shared" si="276"/>
        <v>0</v>
      </c>
    </row>
    <row r="1652" spans="2:100">
      <c r="B1652" s="535" t="s">
        <v>669</v>
      </c>
      <c r="C1652" s="536">
        <v>1</v>
      </c>
      <c r="D1652" s="537" t="str">
        <f>'Information Input'!$M$14</f>
        <v xml:space="preserve">      -      </v>
      </c>
      <c r="E1652" s="537" t="s">
        <v>137</v>
      </c>
      <c r="F1652" s="538">
        <f t="shared" si="277"/>
        <v>43647</v>
      </c>
      <c r="G1652" s="538">
        <f t="shared" si="278"/>
        <v>43738</v>
      </c>
      <c r="H1652" s="538">
        <f>'Information Input'!$H$35</f>
        <v>43555</v>
      </c>
      <c r="I1652" s="537" t="str">
        <f>'Information Input'!$J$22</f>
        <v>Quarterly</v>
      </c>
      <c r="J1652" s="538">
        <f>'Information Input'!$H$30</f>
        <v>43555</v>
      </c>
      <c r="K1652" s="537">
        <f>'Information Input'!$J$18</f>
        <v>2019</v>
      </c>
      <c r="L1652" s="579" t="s">
        <v>92</v>
      </c>
      <c r="M1652" s="540" t="s">
        <v>93</v>
      </c>
      <c r="N1652" s="541" t="s">
        <v>91</v>
      </c>
      <c r="O1652" s="542" t="s">
        <v>670</v>
      </c>
      <c r="P1652" s="537">
        <v>9</v>
      </c>
      <c r="Q1652" s="541" t="s">
        <v>149</v>
      </c>
      <c r="R1652" s="541" t="s">
        <v>239</v>
      </c>
      <c r="S1652" s="543">
        <f>'Report 1'!$J$18</f>
        <v>0</v>
      </c>
      <c r="T1652" s="544">
        <f>'Report 1'!$J$27</f>
        <v>0</v>
      </c>
      <c r="U1652" s="545">
        <f>'Report 1'!$J$113</f>
        <v>0</v>
      </c>
      <c r="AL1652" s="546" t="s">
        <v>669</v>
      </c>
      <c r="AM1652" s="547">
        <v>2</v>
      </c>
      <c r="AN1652" s="547" t="str">
        <f>'Information Input'!$M$14</f>
        <v xml:space="preserve">      -      </v>
      </c>
      <c r="AO1652" s="547" t="s">
        <v>139</v>
      </c>
      <c r="AP1652" s="538">
        <f>'Information Input'!$H$33</f>
        <v>43466</v>
      </c>
      <c r="AQ1652" s="538">
        <f>'Information Input'!$H$34</f>
        <v>43555</v>
      </c>
      <c r="AR1652" s="538">
        <f>'Information Input'!$H$35</f>
        <v>43555</v>
      </c>
      <c r="AS1652" s="547" t="str">
        <f>'Information Input'!$J$22</f>
        <v>Quarterly</v>
      </c>
      <c r="AT1652" s="538">
        <f>'Information Input'!$H$30</f>
        <v>43555</v>
      </c>
      <c r="AU1652" s="547">
        <f>'Information Input'!$J$18</f>
        <v>2019</v>
      </c>
      <c r="AV1652" s="547" t="s">
        <v>91</v>
      </c>
      <c r="AW1652" s="547" t="s">
        <v>240</v>
      </c>
      <c r="AX1652" s="547" t="s">
        <v>240</v>
      </c>
      <c r="AY1652" s="548" t="s">
        <v>671</v>
      </c>
      <c r="AZ1652" s="547">
        <v>13</v>
      </c>
      <c r="BA1652" s="549" t="s">
        <v>155</v>
      </c>
      <c r="BB1652" s="543" t="s">
        <v>232</v>
      </c>
      <c r="BC1652" s="550">
        <f>'Report 2'!$AJ335</f>
        <v>0</v>
      </c>
      <c r="BD1652" s="550">
        <f>'Report 2'!$AK335</f>
        <v>0</v>
      </c>
      <c r="BE1652" s="550">
        <f>'Report 2'!$AL335</f>
        <v>0</v>
      </c>
      <c r="BF1652" s="550">
        <f>'Report 2'!$AM335</f>
        <v>0</v>
      </c>
      <c r="BG1652" s="550">
        <f>'Report 2'!$AN335</f>
        <v>0</v>
      </c>
      <c r="BH1652" s="550">
        <f>'Report 2'!$AO335</f>
        <v>0</v>
      </c>
      <c r="BI1652" s="550">
        <f>'Report 2'!$AP335</f>
        <v>0</v>
      </c>
      <c r="CC1652" s="523" t="s">
        <v>669</v>
      </c>
      <c r="CD1652" s="1010" t="s">
        <v>672</v>
      </c>
      <c r="CE1652" s="1010" t="str">
        <f>'Information Input'!$M$14</f>
        <v xml:space="preserve">      -      </v>
      </c>
      <c r="CF1652" s="532" t="s">
        <v>138</v>
      </c>
      <c r="CG1652" s="519">
        <f t="shared" ref="CG1652:CG1715" si="280">DATE(CL1652,10,1)</f>
        <v>43739</v>
      </c>
      <c r="CH1652" s="519">
        <f t="shared" ref="CH1652:CH1715" si="281">DATE(CL1652,12,31)</f>
        <v>43830</v>
      </c>
      <c r="CI1652" s="519">
        <f>'Information Input'!$H$35</f>
        <v>43555</v>
      </c>
      <c r="CJ1652" s="532" t="str">
        <f>'Information Input'!$J$22</f>
        <v>Quarterly</v>
      </c>
      <c r="CK1652" s="519">
        <f>'Information Input'!$H$30</f>
        <v>43555</v>
      </c>
      <c r="CL1652" s="532">
        <f>'Information Input'!$J$18</f>
        <v>2019</v>
      </c>
      <c r="CM1652" s="532" t="s">
        <v>96</v>
      </c>
      <c r="CN1652" s="1010" t="s">
        <v>241</v>
      </c>
      <c r="CO1652" s="523" t="s">
        <v>241</v>
      </c>
      <c r="CP1652" s="523" t="s">
        <v>671</v>
      </c>
      <c r="CQ1652" s="532">
        <v>11</v>
      </c>
      <c r="CR1652" s="523" t="s">
        <v>153</v>
      </c>
      <c r="CS1652" s="523" t="s">
        <v>231</v>
      </c>
      <c r="CT1652" s="1011">
        <f>'Report 1'!$AT$18</f>
        <v>0</v>
      </c>
      <c r="CU1652" s="1012">
        <f>SUMIF('Report 4A'!$G$16:$G$95,$CQ1652,'Report 4A'!$BB$16:$BB$95)</f>
        <v>0</v>
      </c>
      <c r="CV1652" s="1013">
        <f t="shared" si="276"/>
        <v>0</v>
      </c>
    </row>
    <row r="1653" spans="2:100">
      <c r="B1653" s="535" t="s">
        <v>669</v>
      </c>
      <c r="C1653" s="536">
        <v>1</v>
      </c>
      <c r="D1653" s="537" t="str">
        <f>'Information Input'!$M$14</f>
        <v xml:space="preserve">      -      </v>
      </c>
      <c r="E1653" s="537" t="s">
        <v>137</v>
      </c>
      <c r="F1653" s="538">
        <f t="shared" si="277"/>
        <v>43647</v>
      </c>
      <c r="G1653" s="538">
        <f t="shared" si="278"/>
        <v>43738</v>
      </c>
      <c r="H1653" s="538">
        <f>'Information Input'!$H$35</f>
        <v>43555</v>
      </c>
      <c r="I1653" s="537" t="str">
        <f>'Information Input'!$J$22</f>
        <v>Quarterly</v>
      </c>
      <c r="J1653" s="538">
        <f>'Information Input'!$H$30</f>
        <v>43555</v>
      </c>
      <c r="K1653" s="537">
        <f>'Information Input'!$J$18</f>
        <v>2019</v>
      </c>
      <c r="L1653" s="579" t="s">
        <v>92</v>
      </c>
      <c r="M1653" s="540" t="s">
        <v>93</v>
      </c>
      <c r="N1653" s="541" t="s">
        <v>91</v>
      </c>
      <c r="O1653" s="542" t="s">
        <v>674</v>
      </c>
      <c r="P1653" s="537">
        <v>10</v>
      </c>
      <c r="Q1653" s="541" t="s">
        <v>150</v>
      </c>
      <c r="R1653" s="541" t="s">
        <v>239</v>
      </c>
      <c r="S1653" s="543">
        <f>'Report 1'!$J$18</f>
        <v>0</v>
      </c>
      <c r="T1653" s="544">
        <f>'Report 1'!$J$28</f>
        <v>0</v>
      </c>
      <c r="U1653" s="545">
        <f>'Report 1'!$J$114</f>
        <v>0</v>
      </c>
      <c r="AL1653" s="546" t="s">
        <v>669</v>
      </c>
      <c r="AM1653" s="547">
        <v>2</v>
      </c>
      <c r="AN1653" s="547" t="str">
        <f>'Information Input'!$M$14</f>
        <v xml:space="preserve">      -      </v>
      </c>
      <c r="AO1653" s="547" t="s">
        <v>139</v>
      </c>
      <c r="AP1653" s="538">
        <f>'Information Input'!$H$33</f>
        <v>43466</v>
      </c>
      <c r="AQ1653" s="538">
        <f>'Information Input'!$H$34</f>
        <v>43555</v>
      </c>
      <c r="AR1653" s="538">
        <f>'Information Input'!$H$35</f>
        <v>43555</v>
      </c>
      <c r="AS1653" s="547" t="str">
        <f>'Information Input'!$J$22</f>
        <v>Quarterly</v>
      </c>
      <c r="AT1653" s="538">
        <f>'Information Input'!$H$30</f>
        <v>43555</v>
      </c>
      <c r="AU1653" s="547">
        <f>'Information Input'!$J$18</f>
        <v>2019</v>
      </c>
      <c r="AV1653" s="547" t="s">
        <v>91</v>
      </c>
      <c r="AW1653" s="547" t="s">
        <v>240</v>
      </c>
      <c r="AX1653" s="547" t="s">
        <v>240</v>
      </c>
      <c r="AY1653" s="548" t="s">
        <v>671</v>
      </c>
      <c r="AZ1653" s="547">
        <v>14</v>
      </c>
      <c r="BA1653" s="549" t="s">
        <v>156</v>
      </c>
      <c r="BB1653" s="543" t="s">
        <v>233</v>
      </c>
      <c r="BC1653" s="550">
        <f>'Report 2'!$AJ336</f>
        <v>0</v>
      </c>
      <c r="BD1653" s="550">
        <f>'Report 2'!$AK336</f>
        <v>0</v>
      </c>
      <c r="BE1653" s="550">
        <f>'Report 2'!$AL336</f>
        <v>0</v>
      </c>
      <c r="BF1653" s="550">
        <f>'Report 2'!$AM336</f>
        <v>0</v>
      </c>
      <c r="BG1653" s="550">
        <f>'Report 2'!$AN336</f>
        <v>0</v>
      </c>
      <c r="BH1653" s="550">
        <f>'Report 2'!$AO336</f>
        <v>0</v>
      </c>
      <c r="BI1653" s="550">
        <f>'Report 2'!$AP336</f>
        <v>0</v>
      </c>
      <c r="CC1653" s="542" t="s">
        <v>669</v>
      </c>
      <c r="CD1653" s="1014" t="s">
        <v>672</v>
      </c>
      <c r="CE1653" s="1014" t="str">
        <f>'Information Input'!$M$14</f>
        <v xml:space="preserve">      -      </v>
      </c>
      <c r="CF1653" s="551" t="s">
        <v>138</v>
      </c>
      <c r="CG1653" s="552">
        <f t="shared" si="280"/>
        <v>43739</v>
      </c>
      <c r="CH1653" s="552">
        <f t="shared" si="281"/>
        <v>43830</v>
      </c>
      <c r="CI1653" s="552">
        <f>'Information Input'!$H$35</f>
        <v>43555</v>
      </c>
      <c r="CJ1653" s="551" t="str">
        <f>'Information Input'!$J$22</f>
        <v>Quarterly</v>
      </c>
      <c r="CK1653" s="552">
        <f>'Information Input'!$H$30</f>
        <v>43555</v>
      </c>
      <c r="CL1653" s="551">
        <f>'Information Input'!$J$18</f>
        <v>2019</v>
      </c>
      <c r="CM1653" s="551" t="s">
        <v>96</v>
      </c>
      <c r="CN1653" s="1014" t="s">
        <v>241</v>
      </c>
      <c r="CO1653" s="542" t="s">
        <v>241</v>
      </c>
      <c r="CP1653" s="542" t="s">
        <v>671</v>
      </c>
      <c r="CQ1653" s="551">
        <v>12</v>
      </c>
      <c r="CR1653" s="542" t="s">
        <v>154</v>
      </c>
      <c r="CS1653" s="542" t="s">
        <v>231</v>
      </c>
      <c r="CT1653" s="1015">
        <f>'Report 1'!$AT$18</f>
        <v>0</v>
      </c>
      <c r="CU1653" s="1016">
        <f>SUMIF('Report 4A'!$G$16:$G$95,$CQ1653,'Report 4A'!$BB$16:$BB$95)</f>
        <v>0</v>
      </c>
      <c r="CV1653" s="1017">
        <f t="shared" si="276"/>
        <v>0</v>
      </c>
    </row>
    <row r="1654" spans="2:100">
      <c r="B1654" s="535" t="s">
        <v>669</v>
      </c>
      <c r="C1654" s="536">
        <v>1</v>
      </c>
      <c r="D1654" s="537" t="str">
        <f>'Information Input'!$M$14</f>
        <v xml:space="preserve">      -      </v>
      </c>
      <c r="E1654" s="537" t="s">
        <v>137</v>
      </c>
      <c r="F1654" s="538">
        <f t="shared" si="277"/>
        <v>43647</v>
      </c>
      <c r="G1654" s="538">
        <f t="shared" si="278"/>
        <v>43738</v>
      </c>
      <c r="H1654" s="538">
        <f>'Information Input'!$H$35</f>
        <v>43555</v>
      </c>
      <c r="I1654" s="537" t="str">
        <f>'Information Input'!$J$22</f>
        <v>Quarterly</v>
      </c>
      <c r="J1654" s="538">
        <f>'Information Input'!$H$30</f>
        <v>43555</v>
      </c>
      <c r="K1654" s="537">
        <f>'Information Input'!$J$18</f>
        <v>2019</v>
      </c>
      <c r="L1654" s="579" t="s">
        <v>92</v>
      </c>
      <c r="M1654" s="540" t="s">
        <v>93</v>
      </c>
      <c r="N1654" s="541" t="s">
        <v>91</v>
      </c>
      <c r="O1654" s="542" t="s">
        <v>671</v>
      </c>
      <c r="P1654" s="537">
        <v>11</v>
      </c>
      <c r="Q1654" s="541" t="s">
        <v>153</v>
      </c>
      <c r="R1654" s="541" t="s">
        <v>231</v>
      </c>
      <c r="S1654" s="543">
        <f>'Report 1'!$J$18</f>
        <v>0</v>
      </c>
      <c r="T1654" s="544">
        <f>'Report 1'!$J$31</f>
        <v>0</v>
      </c>
      <c r="U1654" s="545">
        <f>'Report 1'!$J$117</f>
        <v>0</v>
      </c>
      <c r="AL1654" s="546" t="s">
        <v>669</v>
      </c>
      <c r="AM1654" s="547">
        <v>2</v>
      </c>
      <c r="AN1654" s="547" t="str">
        <f>'Information Input'!$M$14</f>
        <v xml:space="preserve">      -      </v>
      </c>
      <c r="AO1654" s="547" t="s">
        <v>139</v>
      </c>
      <c r="AP1654" s="538">
        <f>'Information Input'!$H$33</f>
        <v>43466</v>
      </c>
      <c r="AQ1654" s="538">
        <f>'Information Input'!$H$34</f>
        <v>43555</v>
      </c>
      <c r="AR1654" s="538">
        <f>'Information Input'!$H$35</f>
        <v>43555</v>
      </c>
      <c r="AS1654" s="547" t="str">
        <f>'Information Input'!$J$22</f>
        <v>Quarterly</v>
      </c>
      <c r="AT1654" s="538">
        <f>'Information Input'!$H$30</f>
        <v>43555</v>
      </c>
      <c r="AU1654" s="547">
        <f>'Information Input'!$J$18</f>
        <v>2019</v>
      </c>
      <c r="AV1654" s="547" t="s">
        <v>91</v>
      </c>
      <c r="AW1654" s="547" t="s">
        <v>240</v>
      </c>
      <c r="AX1654" s="547" t="s">
        <v>240</v>
      </c>
      <c r="AY1654" s="548" t="s">
        <v>671</v>
      </c>
      <c r="AZ1654" s="547">
        <v>15</v>
      </c>
      <c r="BA1654" s="549" t="s">
        <v>157</v>
      </c>
      <c r="BB1654" s="543" t="s">
        <v>234</v>
      </c>
      <c r="BC1654" s="550">
        <f>'Report 2'!$AJ337</f>
        <v>0</v>
      </c>
      <c r="BD1654" s="550">
        <f>'Report 2'!$AK337</f>
        <v>0</v>
      </c>
      <c r="BE1654" s="550">
        <f>'Report 2'!$AL337</f>
        <v>0</v>
      </c>
      <c r="BF1654" s="550">
        <f>'Report 2'!$AM337</f>
        <v>0</v>
      </c>
      <c r="BG1654" s="550">
        <f>'Report 2'!$AN337</f>
        <v>0</v>
      </c>
      <c r="BH1654" s="550">
        <f>'Report 2'!$AO337</f>
        <v>0</v>
      </c>
      <c r="BI1654" s="550">
        <f>'Report 2'!$AP337</f>
        <v>0</v>
      </c>
      <c r="CC1654" s="542" t="s">
        <v>669</v>
      </c>
      <c r="CD1654" s="1014" t="s">
        <v>672</v>
      </c>
      <c r="CE1654" s="1014" t="str">
        <f>'Information Input'!$M$14</f>
        <v xml:space="preserve">      -      </v>
      </c>
      <c r="CF1654" s="551" t="s">
        <v>138</v>
      </c>
      <c r="CG1654" s="552">
        <f t="shared" si="280"/>
        <v>43739</v>
      </c>
      <c r="CH1654" s="552">
        <f t="shared" si="281"/>
        <v>43830</v>
      </c>
      <c r="CI1654" s="552">
        <f>'Information Input'!$H$35</f>
        <v>43555</v>
      </c>
      <c r="CJ1654" s="551" t="str">
        <f>'Information Input'!$J$22</f>
        <v>Quarterly</v>
      </c>
      <c r="CK1654" s="552">
        <f>'Information Input'!$H$30</f>
        <v>43555</v>
      </c>
      <c r="CL1654" s="551">
        <f>'Information Input'!$J$18</f>
        <v>2019</v>
      </c>
      <c r="CM1654" s="551" t="s">
        <v>96</v>
      </c>
      <c r="CN1654" s="1014" t="s">
        <v>241</v>
      </c>
      <c r="CO1654" s="542" t="s">
        <v>241</v>
      </c>
      <c r="CP1654" s="542" t="s">
        <v>671</v>
      </c>
      <c r="CQ1654" s="551">
        <v>13</v>
      </c>
      <c r="CR1654" s="542" t="s">
        <v>155</v>
      </c>
      <c r="CS1654" s="542" t="s">
        <v>232</v>
      </c>
      <c r="CT1654" s="1015">
        <f>'Report 1'!$AT$18</f>
        <v>0</v>
      </c>
      <c r="CU1654" s="1016">
        <f>SUMIF('Report 4A'!$G$16:$G$95,$CQ1654,'Report 4A'!$BB$16:$BB$95)</f>
        <v>0</v>
      </c>
      <c r="CV1654" s="1017">
        <f t="shared" si="276"/>
        <v>0</v>
      </c>
    </row>
    <row r="1655" spans="2:100">
      <c r="B1655" s="535" t="s">
        <v>669</v>
      </c>
      <c r="C1655" s="536">
        <v>1</v>
      </c>
      <c r="D1655" s="537" t="str">
        <f>'Information Input'!$M$14</f>
        <v xml:space="preserve">      -      </v>
      </c>
      <c r="E1655" s="537" t="s">
        <v>137</v>
      </c>
      <c r="F1655" s="538">
        <f t="shared" si="277"/>
        <v>43647</v>
      </c>
      <c r="G1655" s="538">
        <f t="shared" si="278"/>
        <v>43738</v>
      </c>
      <c r="H1655" s="538">
        <f>'Information Input'!$H$35</f>
        <v>43555</v>
      </c>
      <c r="I1655" s="537" t="str">
        <f>'Information Input'!$J$22</f>
        <v>Quarterly</v>
      </c>
      <c r="J1655" s="538">
        <f>'Information Input'!$H$30</f>
        <v>43555</v>
      </c>
      <c r="K1655" s="537">
        <f>'Information Input'!$J$18</f>
        <v>2019</v>
      </c>
      <c r="L1655" s="579" t="s">
        <v>92</v>
      </c>
      <c r="M1655" s="540" t="s">
        <v>93</v>
      </c>
      <c r="N1655" s="541" t="s">
        <v>91</v>
      </c>
      <c r="O1655" s="542" t="s">
        <v>671</v>
      </c>
      <c r="P1655" s="537">
        <v>12</v>
      </c>
      <c r="Q1655" s="541" t="s">
        <v>154</v>
      </c>
      <c r="R1655" s="541" t="s">
        <v>231</v>
      </c>
      <c r="S1655" s="543">
        <f>'Report 1'!$J$18</f>
        <v>0</v>
      </c>
      <c r="T1655" s="544">
        <f>'Report 1'!$J$32</f>
        <v>0</v>
      </c>
      <c r="U1655" s="545">
        <f>'Report 1'!$J$118</f>
        <v>0</v>
      </c>
      <c r="AL1655" s="546" t="s">
        <v>669</v>
      </c>
      <c r="AM1655" s="547">
        <v>2</v>
      </c>
      <c r="AN1655" s="547" t="str">
        <f>'Information Input'!$M$14</f>
        <v xml:space="preserve">      -      </v>
      </c>
      <c r="AO1655" s="547" t="s">
        <v>139</v>
      </c>
      <c r="AP1655" s="538">
        <f>'Information Input'!$H$33</f>
        <v>43466</v>
      </c>
      <c r="AQ1655" s="538">
        <f>'Information Input'!$H$34</f>
        <v>43555</v>
      </c>
      <c r="AR1655" s="538">
        <f>'Information Input'!$H$35</f>
        <v>43555</v>
      </c>
      <c r="AS1655" s="547" t="str">
        <f>'Information Input'!$J$22</f>
        <v>Quarterly</v>
      </c>
      <c r="AT1655" s="538">
        <f>'Information Input'!$H$30</f>
        <v>43555</v>
      </c>
      <c r="AU1655" s="547">
        <f>'Information Input'!$J$18</f>
        <v>2019</v>
      </c>
      <c r="AV1655" s="547" t="s">
        <v>91</v>
      </c>
      <c r="AW1655" s="547" t="s">
        <v>240</v>
      </c>
      <c r="AX1655" s="547" t="s">
        <v>240</v>
      </c>
      <c r="AY1655" s="548" t="s">
        <v>671</v>
      </c>
      <c r="AZ1655" s="547">
        <v>16</v>
      </c>
      <c r="BA1655" s="549" t="s">
        <v>158</v>
      </c>
      <c r="BB1655" s="543" t="s">
        <v>235</v>
      </c>
      <c r="BC1655" s="550">
        <f>'Report 2'!$AJ338</f>
        <v>0</v>
      </c>
      <c r="BD1655" s="550">
        <f>'Report 2'!$AK338</f>
        <v>0</v>
      </c>
      <c r="BE1655" s="550">
        <f>'Report 2'!$AL338</f>
        <v>0</v>
      </c>
      <c r="BF1655" s="550">
        <f>'Report 2'!$AM338</f>
        <v>0</v>
      </c>
      <c r="BG1655" s="550">
        <f>'Report 2'!$AN338</f>
        <v>0</v>
      </c>
      <c r="BH1655" s="550">
        <f>'Report 2'!$AO338</f>
        <v>0</v>
      </c>
      <c r="BI1655" s="550">
        <f>'Report 2'!$AP338</f>
        <v>0</v>
      </c>
      <c r="CC1655" s="542" t="s">
        <v>669</v>
      </c>
      <c r="CD1655" s="1014" t="s">
        <v>672</v>
      </c>
      <c r="CE1655" s="1014" t="str">
        <f>'Information Input'!$M$14</f>
        <v xml:space="preserve">      -      </v>
      </c>
      <c r="CF1655" s="551" t="s">
        <v>138</v>
      </c>
      <c r="CG1655" s="552">
        <f t="shared" si="280"/>
        <v>43739</v>
      </c>
      <c r="CH1655" s="552">
        <f t="shared" si="281"/>
        <v>43830</v>
      </c>
      <c r="CI1655" s="552">
        <f>'Information Input'!$H$35</f>
        <v>43555</v>
      </c>
      <c r="CJ1655" s="551" t="str">
        <f>'Information Input'!$J$22</f>
        <v>Quarterly</v>
      </c>
      <c r="CK1655" s="552">
        <f>'Information Input'!$H$30</f>
        <v>43555</v>
      </c>
      <c r="CL1655" s="551">
        <f>'Information Input'!$J$18</f>
        <v>2019</v>
      </c>
      <c r="CM1655" s="551" t="s">
        <v>96</v>
      </c>
      <c r="CN1655" s="1014" t="s">
        <v>241</v>
      </c>
      <c r="CO1655" s="542" t="s">
        <v>241</v>
      </c>
      <c r="CP1655" s="542" t="s">
        <v>671</v>
      </c>
      <c r="CQ1655" s="551">
        <v>14</v>
      </c>
      <c r="CR1655" s="542" t="s">
        <v>156</v>
      </c>
      <c r="CS1655" s="542" t="s">
        <v>233</v>
      </c>
      <c r="CT1655" s="1015">
        <f>'Report 1'!$AT$18</f>
        <v>0</v>
      </c>
      <c r="CU1655" s="1016">
        <f>SUMIF('Report 4A'!$G$16:$G$95,$CQ1655,'Report 4A'!$BB$16:$BB$95)</f>
        <v>0</v>
      </c>
      <c r="CV1655" s="1017">
        <f t="shared" si="276"/>
        <v>0</v>
      </c>
    </row>
    <row r="1656" spans="2:100">
      <c r="B1656" s="535" t="s">
        <v>669</v>
      </c>
      <c r="C1656" s="536">
        <v>1</v>
      </c>
      <c r="D1656" s="537" t="str">
        <f>'Information Input'!$M$14</f>
        <v xml:space="preserve">      -      </v>
      </c>
      <c r="E1656" s="537" t="s">
        <v>137</v>
      </c>
      <c r="F1656" s="538">
        <f t="shared" si="277"/>
        <v>43647</v>
      </c>
      <c r="G1656" s="538">
        <f t="shared" si="278"/>
        <v>43738</v>
      </c>
      <c r="H1656" s="538">
        <f>'Information Input'!$H$35</f>
        <v>43555</v>
      </c>
      <c r="I1656" s="537" t="str">
        <f>'Information Input'!$J$22</f>
        <v>Quarterly</v>
      </c>
      <c r="J1656" s="538">
        <f>'Information Input'!$H$30</f>
        <v>43555</v>
      </c>
      <c r="K1656" s="537">
        <f>'Information Input'!$J$18</f>
        <v>2019</v>
      </c>
      <c r="L1656" s="579" t="s">
        <v>92</v>
      </c>
      <c r="M1656" s="540" t="s">
        <v>93</v>
      </c>
      <c r="N1656" s="541" t="s">
        <v>91</v>
      </c>
      <c r="O1656" s="542" t="s">
        <v>671</v>
      </c>
      <c r="P1656" s="537">
        <v>13</v>
      </c>
      <c r="Q1656" s="541" t="s">
        <v>155</v>
      </c>
      <c r="R1656" s="541" t="s">
        <v>232</v>
      </c>
      <c r="S1656" s="543">
        <f>'Report 1'!$J$18</f>
        <v>0</v>
      </c>
      <c r="T1656" s="544">
        <f>'Report 1'!$J$33</f>
        <v>0</v>
      </c>
      <c r="U1656" s="545">
        <f>'Report 1'!$J$119</f>
        <v>0</v>
      </c>
      <c r="AL1656" s="546" t="s">
        <v>669</v>
      </c>
      <c r="AM1656" s="547">
        <v>2</v>
      </c>
      <c r="AN1656" s="547" t="str">
        <f>'Information Input'!$M$14</f>
        <v xml:space="preserve">      -      </v>
      </c>
      <c r="AO1656" s="547" t="s">
        <v>139</v>
      </c>
      <c r="AP1656" s="538">
        <f>'Information Input'!$H$33</f>
        <v>43466</v>
      </c>
      <c r="AQ1656" s="538">
        <f>'Information Input'!$H$34</f>
        <v>43555</v>
      </c>
      <c r="AR1656" s="538">
        <f>'Information Input'!$H$35</f>
        <v>43555</v>
      </c>
      <c r="AS1656" s="547" t="str">
        <f>'Information Input'!$J$22</f>
        <v>Quarterly</v>
      </c>
      <c r="AT1656" s="538">
        <f>'Information Input'!$H$30</f>
        <v>43555</v>
      </c>
      <c r="AU1656" s="547">
        <f>'Information Input'!$J$18</f>
        <v>2019</v>
      </c>
      <c r="AV1656" s="547" t="s">
        <v>91</v>
      </c>
      <c r="AW1656" s="547" t="s">
        <v>240</v>
      </c>
      <c r="AX1656" s="547" t="s">
        <v>240</v>
      </c>
      <c r="AY1656" s="548" t="s">
        <v>671</v>
      </c>
      <c r="AZ1656" s="547">
        <v>17</v>
      </c>
      <c r="BA1656" s="549" t="s">
        <v>159</v>
      </c>
      <c r="BB1656" s="543" t="s">
        <v>235</v>
      </c>
      <c r="BC1656" s="550">
        <f>'Report 2'!$AJ339</f>
        <v>0</v>
      </c>
      <c r="BD1656" s="550">
        <f>'Report 2'!$AK339</f>
        <v>0</v>
      </c>
      <c r="BE1656" s="550">
        <f>'Report 2'!$AL339</f>
        <v>0</v>
      </c>
      <c r="BF1656" s="550">
        <f>'Report 2'!$AM339</f>
        <v>0</v>
      </c>
      <c r="BG1656" s="550">
        <f>'Report 2'!$AN339</f>
        <v>0</v>
      </c>
      <c r="BH1656" s="550">
        <f>'Report 2'!$AO339</f>
        <v>0</v>
      </c>
      <c r="BI1656" s="550">
        <f>'Report 2'!$AP339</f>
        <v>0</v>
      </c>
      <c r="CC1656" s="542" t="s">
        <v>669</v>
      </c>
      <c r="CD1656" s="1014" t="s">
        <v>672</v>
      </c>
      <c r="CE1656" s="1014" t="str">
        <f>'Information Input'!$M$14</f>
        <v xml:space="preserve">      -      </v>
      </c>
      <c r="CF1656" s="551" t="s">
        <v>138</v>
      </c>
      <c r="CG1656" s="552">
        <f t="shared" si="280"/>
        <v>43739</v>
      </c>
      <c r="CH1656" s="552">
        <f t="shared" si="281"/>
        <v>43830</v>
      </c>
      <c r="CI1656" s="552">
        <f>'Information Input'!$H$35</f>
        <v>43555</v>
      </c>
      <c r="CJ1656" s="551" t="str">
        <f>'Information Input'!$J$22</f>
        <v>Quarterly</v>
      </c>
      <c r="CK1656" s="552">
        <f>'Information Input'!$H$30</f>
        <v>43555</v>
      </c>
      <c r="CL1656" s="551">
        <f>'Information Input'!$J$18</f>
        <v>2019</v>
      </c>
      <c r="CM1656" s="551" t="s">
        <v>96</v>
      </c>
      <c r="CN1656" s="1014" t="s">
        <v>241</v>
      </c>
      <c r="CO1656" s="542" t="s">
        <v>241</v>
      </c>
      <c r="CP1656" s="542" t="s">
        <v>671</v>
      </c>
      <c r="CQ1656" s="551">
        <v>15</v>
      </c>
      <c r="CR1656" s="542" t="s">
        <v>157</v>
      </c>
      <c r="CS1656" s="542" t="s">
        <v>234</v>
      </c>
      <c r="CT1656" s="1015">
        <f>'Report 1'!$AT$18</f>
        <v>0</v>
      </c>
      <c r="CU1656" s="1016">
        <f>SUMIF('Report 4A'!$G$16:$G$95,$CQ1656,'Report 4A'!$BB$16:$BB$95)</f>
        <v>0</v>
      </c>
      <c r="CV1656" s="1017">
        <f t="shared" si="276"/>
        <v>0</v>
      </c>
    </row>
    <row r="1657" spans="2:100">
      <c r="B1657" s="535" t="s">
        <v>669</v>
      </c>
      <c r="C1657" s="536">
        <v>1</v>
      </c>
      <c r="D1657" s="537" t="str">
        <f>'Information Input'!$M$14</f>
        <v xml:space="preserve">      -      </v>
      </c>
      <c r="E1657" s="537" t="s">
        <v>137</v>
      </c>
      <c r="F1657" s="538">
        <f t="shared" si="277"/>
        <v>43647</v>
      </c>
      <c r="G1657" s="538">
        <f t="shared" si="278"/>
        <v>43738</v>
      </c>
      <c r="H1657" s="538">
        <f>'Information Input'!$H$35</f>
        <v>43555</v>
      </c>
      <c r="I1657" s="537" t="str">
        <f>'Information Input'!$J$22</f>
        <v>Quarterly</v>
      </c>
      <c r="J1657" s="538">
        <f>'Information Input'!$H$30</f>
        <v>43555</v>
      </c>
      <c r="K1657" s="537">
        <f>'Information Input'!$J$18</f>
        <v>2019</v>
      </c>
      <c r="L1657" s="579" t="s">
        <v>92</v>
      </c>
      <c r="M1657" s="540" t="s">
        <v>93</v>
      </c>
      <c r="N1657" s="541" t="s">
        <v>91</v>
      </c>
      <c r="O1657" s="542" t="s">
        <v>671</v>
      </c>
      <c r="P1657" s="537">
        <v>14</v>
      </c>
      <c r="Q1657" s="541" t="s">
        <v>156</v>
      </c>
      <c r="R1657" s="541" t="s">
        <v>233</v>
      </c>
      <c r="S1657" s="543">
        <f>'Report 1'!$J$18</f>
        <v>0</v>
      </c>
      <c r="T1657" s="544">
        <f>'Report 1'!$J$34</f>
        <v>0</v>
      </c>
      <c r="U1657" s="545">
        <f>'Report 1'!$J$120</f>
        <v>0</v>
      </c>
      <c r="AL1657" s="546" t="s">
        <v>669</v>
      </c>
      <c r="AM1657" s="547">
        <v>2</v>
      </c>
      <c r="AN1657" s="547" t="str">
        <f>'Information Input'!$M$14</f>
        <v xml:space="preserve">      -      </v>
      </c>
      <c r="AO1657" s="547" t="s">
        <v>139</v>
      </c>
      <c r="AP1657" s="538">
        <f>'Information Input'!$H$33</f>
        <v>43466</v>
      </c>
      <c r="AQ1657" s="538">
        <f>'Information Input'!$H$34</f>
        <v>43555</v>
      </c>
      <c r="AR1657" s="538">
        <f>'Information Input'!$H$35</f>
        <v>43555</v>
      </c>
      <c r="AS1657" s="547" t="str">
        <f>'Information Input'!$J$22</f>
        <v>Quarterly</v>
      </c>
      <c r="AT1657" s="538">
        <f>'Information Input'!$H$30</f>
        <v>43555</v>
      </c>
      <c r="AU1657" s="547">
        <f>'Information Input'!$J$18</f>
        <v>2019</v>
      </c>
      <c r="AV1657" s="547" t="s">
        <v>91</v>
      </c>
      <c r="AW1657" s="547" t="s">
        <v>240</v>
      </c>
      <c r="AX1657" s="547" t="s">
        <v>240</v>
      </c>
      <c r="AY1657" s="548" t="s">
        <v>671</v>
      </c>
      <c r="AZ1657" s="547">
        <v>18</v>
      </c>
      <c r="BA1657" s="549" t="s">
        <v>160</v>
      </c>
      <c r="BB1657" s="543" t="s">
        <v>235</v>
      </c>
      <c r="BC1657" s="550">
        <f>'Report 2'!$AJ340</f>
        <v>0</v>
      </c>
      <c r="BD1657" s="550">
        <f>'Report 2'!$AK340</f>
        <v>0</v>
      </c>
      <c r="BE1657" s="550">
        <f>'Report 2'!$AL340</f>
        <v>0</v>
      </c>
      <c r="BF1657" s="550">
        <f>'Report 2'!$AM340</f>
        <v>0</v>
      </c>
      <c r="BG1657" s="550">
        <f>'Report 2'!$AN340</f>
        <v>0</v>
      </c>
      <c r="BH1657" s="550">
        <f>'Report 2'!$AO340</f>
        <v>0</v>
      </c>
      <c r="BI1657" s="550">
        <f>'Report 2'!$AP340</f>
        <v>0</v>
      </c>
      <c r="CC1657" s="542" t="s">
        <v>669</v>
      </c>
      <c r="CD1657" s="1014" t="s">
        <v>672</v>
      </c>
      <c r="CE1657" s="1014" t="str">
        <f>'Information Input'!$M$14</f>
        <v xml:space="preserve">      -      </v>
      </c>
      <c r="CF1657" s="551" t="s">
        <v>138</v>
      </c>
      <c r="CG1657" s="552">
        <f t="shared" si="280"/>
        <v>43739</v>
      </c>
      <c r="CH1657" s="552">
        <f t="shared" si="281"/>
        <v>43830</v>
      </c>
      <c r="CI1657" s="552">
        <f>'Information Input'!$H$35</f>
        <v>43555</v>
      </c>
      <c r="CJ1657" s="551" t="str">
        <f>'Information Input'!$J$22</f>
        <v>Quarterly</v>
      </c>
      <c r="CK1657" s="552">
        <f>'Information Input'!$H$30</f>
        <v>43555</v>
      </c>
      <c r="CL1657" s="551">
        <f>'Information Input'!$J$18</f>
        <v>2019</v>
      </c>
      <c r="CM1657" s="551" t="s">
        <v>96</v>
      </c>
      <c r="CN1657" s="1014" t="s">
        <v>241</v>
      </c>
      <c r="CO1657" s="542" t="s">
        <v>241</v>
      </c>
      <c r="CP1657" s="542" t="s">
        <v>671</v>
      </c>
      <c r="CQ1657" s="551">
        <v>16</v>
      </c>
      <c r="CR1657" s="542" t="s">
        <v>158</v>
      </c>
      <c r="CS1657" s="542" t="s">
        <v>235</v>
      </c>
      <c r="CT1657" s="1015">
        <f>'Report 1'!$AT$18</f>
        <v>0</v>
      </c>
      <c r="CU1657" s="1016">
        <f>SUMIF('Report 4A'!$G$16:$G$95,$CQ1657,'Report 4A'!$BB$16:$BB$95)</f>
        <v>0</v>
      </c>
      <c r="CV1657" s="1017">
        <f t="shared" si="276"/>
        <v>0</v>
      </c>
    </row>
    <row r="1658" spans="2:100">
      <c r="B1658" s="535" t="s">
        <v>669</v>
      </c>
      <c r="C1658" s="536">
        <v>1</v>
      </c>
      <c r="D1658" s="537" t="str">
        <f>'Information Input'!$M$14</f>
        <v xml:space="preserve">      -      </v>
      </c>
      <c r="E1658" s="537" t="s">
        <v>137</v>
      </c>
      <c r="F1658" s="538">
        <f t="shared" si="277"/>
        <v>43647</v>
      </c>
      <c r="G1658" s="538">
        <f t="shared" si="278"/>
        <v>43738</v>
      </c>
      <c r="H1658" s="538">
        <f>'Information Input'!$H$35</f>
        <v>43555</v>
      </c>
      <c r="I1658" s="537" t="str">
        <f>'Information Input'!$J$22</f>
        <v>Quarterly</v>
      </c>
      <c r="J1658" s="538">
        <f>'Information Input'!$H$30</f>
        <v>43555</v>
      </c>
      <c r="K1658" s="537">
        <f>'Information Input'!$J$18</f>
        <v>2019</v>
      </c>
      <c r="L1658" s="579" t="s">
        <v>92</v>
      </c>
      <c r="M1658" s="540" t="s">
        <v>93</v>
      </c>
      <c r="N1658" s="541" t="s">
        <v>91</v>
      </c>
      <c r="O1658" s="542" t="s">
        <v>671</v>
      </c>
      <c r="P1658" s="537">
        <v>15</v>
      </c>
      <c r="Q1658" s="541" t="s">
        <v>157</v>
      </c>
      <c r="R1658" s="541" t="s">
        <v>234</v>
      </c>
      <c r="S1658" s="543">
        <f>'Report 1'!$J$18</f>
        <v>0</v>
      </c>
      <c r="T1658" s="544">
        <f>'Report 1'!$J$35</f>
        <v>0</v>
      </c>
      <c r="U1658" s="545">
        <f>'Report 1'!$J$121</f>
        <v>0</v>
      </c>
      <c r="AL1658" s="546" t="s">
        <v>669</v>
      </c>
      <c r="AM1658" s="547">
        <v>2</v>
      </c>
      <c r="AN1658" s="547" t="str">
        <f>'Information Input'!$M$14</f>
        <v xml:space="preserve">      -      </v>
      </c>
      <c r="AO1658" s="547" t="s">
        <v>139</v>
      </c>
      <c r="AP1658" s="538">
        <f>'Information Input'!$H$33</f>
        <v>43466</v>
      </c>
      <c r="AQ1658" s="538">
        <f>'Information Input'!$H$34</f>
        <v>43555</v>
      </c>
      <c r="AR1658" s="538">
        <f>'Information Input'!$H$35</f>
        <v>43555</v>
      </c>
      <c r="AS1658" s="547" t="str">
        <f>'Information Input'!$J$22</f>
        <v>Quarterly</v>
      </c>
      <c r="AT1658" s="538">
        <f>'Information Input'!$H$30</f>
        <v>43555</v>
      </c>
      <c r="AU1658" s="547">
        <f>'Information Input'!$J$18</f>
        <v>2019</v>
      </c>
      <c r="AV1658" s="547" t="s">
        <v>91</v>
      </c>
      <c r="AW1658" s="547" t="s">
        <v>240</v>
      </c>
      <c r="AX1658" s="547" t="s">
        <v>240</v>
      </c>
      <c r="AY1658" s="548" t="s">
        <v>671</v>
      </c>
      <c r="AZ1658" s="547">
        <v>19</v>
      </c>
      <c r="BA1658" s="549" t="s">
        <v>161</v>
      </c>
      <c r="BB1658" s="543" t="s">
        <v>235</v>
      </c>
      <c r="BC1658" s="550">
        <f>'Report 2'!$AJ341</f>
        <v>0</v>
      </c>
      <c r="BD1658" s="550">
        <f>'Report 2'!$AK341</f>
        <v>0</v>
      </c>
      <c r="BE1658" s="550">
        <f>'Report 2'!$AL341</f>
        <v>0</v>
      </c>
      <c r="BF1658" s="550">
        <f>'Report 2'!$AM341</f>
        <v>0</v>
      </c>
      <c r="BG1658" s="550">
        <f>'Report 2'!$AN341</f>
        <v>0</v>
      </c>
      <c r="BH1658" s="550">
        <f>'Report 2'!$AO341</f>
        <v>0</v>
      </c>
      <c r="BI1658" s="550">
        <f>'Report 2'!$AP341</f>
        <v>0</v>
      </c>
      <c r="CC1658" s="542" t="s">
        <v>669</v>
      </c>
      <c r="CD1658" s="1014" t="s">
        <v>672</v>
      </c>
      <c r="CE1658" s="1014" t="str">
        <f>'Information Input'!$M$14</f>
        <v xml:space="preserve">      -      </v>
      </c>
      <c r="CF1658" s="551" t="s">
        <v>138</v>
      </c>
      <c r="CG1658" s="552">
        <f t="shared" si="280"/>
        <v>43739</v>
      </c>
      <c r="CH1658" s="552">
        <f t="shared" si="281"/>
        <v>43830</v>
      </c>
      <c r="CI1658" s="552">
        <f>'Information Input'!$H$35</f>
        <v>43555</v>
      </c>
      <c r="CJ1658" s="551" t="str">
        <f>'Information Input'!$J$22</f>
        <v>Quarterly</v>
      </c>
      <c r="CK1658" s="552">
        <f>'Information Input'!$H$30</f>
        <v>43555</v>
      </c>
      <c r="CL1658" s="551">
        <f>'Information Input'!$J$18</f>
        <v>2019</v>
      </c>
      <c r="CM1658" s="551" t="s">
        <v>96</v>
      </c>
      <c r="CN1658" s="1014" t="s">
        <v>241</v>
      </c>
      <c r="CO1658" s="542" t="s">
        <v>241</v>
      </c>
      <c r="CP1658" s="542" t="s">
        <v>671</v>
      </c>
      <c r="CQ1658" s="551">
        <v>17</v>
      </c>
      <c r="CR1658" s="542" t="s">
        <v>159</v>
      </c>
      <c r="CS1658" s="542" t="s">
        <v>235</v>
      </c>
      <c r="CT1658" s="1015">
        <f>'Report 1'!$AT$18</f>
        <v>0</v>
      </c>
      <c r="CU1658" s="1016">
        <f>SUMIF('Report 4A'!$G$16:$G$95,$CQ1658,'Report 4A'!$BB$16:$BB$95)</f>
        <v>0</v>
      </c>
      <c r="CV1658" s="1017">
        <f t="shared" si="276"/>
        <v>0</v>
      </c>
    </row>
    <row r="1659" spans="2:100">
      <c r="B1659" s="535" t="s">
        <v>669</v>
      </c>
      <c r="C1659" s="536">
        <v>1</v>
      </c>
      <c r="D1659" s="537" t="str">
        <f>'Information Input'!$M$14</f>
        <v xml:space="preserve">      -      </v>
      </c>
      <c r="E1659" s="537" t="s">
        <v>137</v>
      </c>
      <c r="F1659" s="538">
        <f t="shared" si="277"/>
        <v>43647</v>
      </c>
      <c r="G1659" s="538">
        <f t="shared" si="278"/>
        <v>43738</v>
      </c>
      <c r="H1659" s="538">
        <f>'Information Input'!$H$35</f>
        <v>43555</v>
      </c>
      <c r="I1659" s="537" t="str">
        <f>'Information Input'!$J$22</f>
        <v>Quarterly</v>
      </c>
      <c r="J1659" s="538">
        <f>'Information Input'!$H$30</f>
        <v>43555</v>
      </c>
      <c r="K1659" s="537">
        <f>'Information Input'!$J$18</f>
        <v>2019</v>
      </c>
      <c r="L1659" s="579" t="s">
        <v>92</v>
      </c>
      <c r="M1659" s="540" t="s">
        <v>93</v>
      </c>
      <c r="N1659" s="541" t="s">
        <v>91</v>
      </c>
      <c r="O1659" s="542" t="s">
        <v>671</v>
      </c>
      <c r="P1659" s="537">
        <v>16</v>
      </c>
      <c r="Q1659" s="541" t="s">
        <v>158</v>
      </c>
      <c r="R1659" s="541" t="s">
        <v>235</v>
      </c>
      <c r="S1659" s="543">
        <f>'Report 1'!$J$18</f>
        <v>0</v>
      </c>
      <c r="T1659" s="544">
        <f>'Report 1'!$J$36</f>
        <v>0</v>
      </c>
      <c r="U1659" s="545">
        <f>'Report 1'!$J$122</f>
        <v>0</v>
      </c>
      <c r="AL1659" s="546" t="s">
        <v>669</v>
      </c>
      <c r="AM1659" s="547">
        <v>2</v>
      </c>
      <c r="AN1659" s="547" t="str">
        <f>'Information Input'!$M$14</f>
        <v xml:space="preserve">      -      </v>
      </c>
      <c r="AO1659" s="547" t="s">
        <v>139</v>
      </c>
      <c r="AP1659" s="538">
        <f>'Information Input'!$H$33</f>
        <v>43466</v>
      </c>
      <c r="AQ1659" s="538">
        <f>'Information Input'!$H$34</f>
        <v>43555</v>
      </c>
      <c r="AR1659" s="538">
        <f>'Information Input'!$H$35</f>
        <v>43555</v>
      </c>
      <c r="AS1659" s="547" t="str">
        <f>'Information Input'!$J$22</f>
        <v>Quarterly</v>
      </c>
      <c r="AT1659" s="538">
        <f>'Information Input'!$H$30</f>
        <v>43555</v>
      </c>
      <c r="AU1659" s="547">
        <f>'Information Input'!$J$18</f>
        <v>2019</v>
      </c>
      <c r="AV1659" s="547" t="s">
        <v>91</v>
      </c>
      <c r="AW1659" s="547" t="s">
        <v>240</v>
      </c>
      <c r="AX1659" s="547" t="s">
        <v>240</v>
      </c>
      <c r="AY1659" s="548" t="s">
        <v>671</v>
      </c>
      <c r="AZ1659" s="547">
        <v>20</v>
      </c>
      <c r="BA1659" s="549" t="s">
        <v>162</v>
      </c>
      <c r="BB1659" s="543" t="s">
        <v>235</v>
      </c>
      <c r="BC1659" s="550">
        <f>'Report 2'!$AJ342</f>
        <v>0</v>
      </c>
      <c r="BD1659" s="550">
        <f>'Report 2'!$AK342</f>
        <v>0</v>
      </c>
      <c r="BE1659" s="550">
        <f>'Report 2'!$AL342</f>
        <v>0</v>
      </c>
      <c r="BF1659" s="550">
        <f>'Report 2'!$AM342</f>
        <v>0</v>
      </c>
      <c r="BG1659" s="550">
        <f>'Report 2'!$AN342</f>
        <v>0</v>
      </c>
      <c r="BH1659" s="550">
        <f>'Report 2'!$AO342</f>
        <v>0</v>
      </c>
      <c r="BI1659" s="550">
        <f>'Report 2'!$AP342</f>
        <v>0</v>
      </c>
      <c r="CC1659" s="542" t="s">
        <v>669</v>
      </c>
      <c r="CD1659" s="1014" t="s">
        <v>672</v>
      </c>
      <c r="CE1659" s="1014" t="str">
        <f>'Information Input'!$M$14</f>
        <v xml:space="preserve">      -      </v>
      </c>
      <c r="CF1659" s="551" t="s">
        <v>138</v>
      </c>
      <c r="CG1659" s="552">
        <f t="shared" si="280"/>
        <v>43739</v>
      </c>
      <c r="CH1659" s="552">
        <f t="shared" si="281"/>
        <v>43830</v>
      </c>
      <c r="CI1659" s="552">
        <f>'Information Input'!$H$35</f>
        <v>43555</v>
      </c>
      <c r="CJ1659" s="551" t="str">
        <f>'Information Input'!$J$22</f>
        <v>Quarterly</v>
      </c>
      <c r="CK1659" s="552">
        <f>'Information Input'!$H$30</f>
        <v>43555</v>
      </c>
      <c r="CL1659" s="551">
        <f>'Information Input'!$J$18</f>
        <v>2019</v>
      </c>
      <c r="CM1659" s="551" t="s">
        <v>96</v>
      </c>
      <c r="CN1659" s="1014" t="s">
        <v>241</v>
      </c>
      <c r="CO1659" s="542" t="s">
        <v>241</v>
      </c>
      <c r="CP1659" s="542" t="s">
        <v>671</v>
      </c>
      <c r="CQ1659" s="551">
        <v>18</v>
      </c>
      <c r="CR1659" s="542" t="s">
        <v>160</v>
      </c>
      <c r="CS1659" s="542" t="s">
        <v>235</v>
      </c>
      <c r="CT1659" s="1015">
        <f>'Report 1'!$AT$18</f>
        <v>0</v>
      </c>
      <c r="CU1659" s="1016">
        <f>SUMIF('Report 4A'!$G$16:$G$95,$CQ1659,'Report 4A'!$BB$16:$BB$95)</f>
        <v>0</v>
      </c>
      <c r="CV1659" s="1017">
        <f t="shared" si="276"/>
        <v>0</v>
      </c>
    </row>
    <row r="1660" spans="2:100">
      <c r="B1660" s="535" t="s">
        <v>669</v>
      </c>
      <c r="C1660" s="536">
        <v>1</v>
      </c>
      <c r="D1660" s="537" t="str">
        <f>'Information Input'!$M$14</f>
        <v xml:space="preserve">      -      </v>
      </c>
      <c r="E1660" s="537" t="s">
        <v>137</v>
      </c>
      <c r="F1660" s="538">
        <f t="shared" si="277"/>
        <v>43647</v>
      </c>
      <c r="G1660" s="538">
        <f t="shared" si="278"/>
        <v>43738</v>
      </c>
      <c r="H1660" s="538">
        <f>'Information Input'!$H$35</f>
        <v>43555</v>
      </c>
      <c r="I1660" s="537" t="str">
        <f>'Information Input'!$J$22</f>
        <v>Quarterly</v>
      </c>
      <c r="J1660" s="538">
        <f>'Information Input'!$H$30</f>
        <v>43555</v>
      </c>
      <c r="K1660" s="537">
        <f>'Information Input'!$J$18</f>
        <v>2019</v>
      </c>
      <c r="L1660" s="579" t="s">
        <v>92</v>
      </c>
      <c r="M1660" s="540" t="s">
        <v>93</v>
      </c>
      <c r="N1660" s="541" t="s">
        <v>91</v>
      </c>
      <c r="O1660" s="542" t="s">
        <v>671</v>
      </c>
      <c r="P1660" s="537">
        <v>17</v>
      </c>
      <c r="Q1660" s="541" t="s">
        <v>159</v>
      </c>
      <c r="R1660" s="541" t="s">
        <v>235</v>
      </c>
      <c r="S1660" s="543">
        <f>'Report 1'!$J$18</f>
        <v>0</v>
      </c>
      <c r="T1660" s="544">
        <f>'Report 1'!$J$37</f>
        <v>0</v>
      </c>
      <c r="U1660" s="545">
        <f>'Report 1'!$J$123</f>
        <v>0</v>
      </c>
      <c r="AL1660" s="546" t="s">
        <v>669</v>
      </c>
      <c r="AM1660" s="547">
        <v>2</v>
      </c>
      <c r="AN1660" s="547" t="str">
        <f>'Information Input'!$M$14</f>
        <v xml:space="preserve">      -      </v>
      </c>
      <c r="AO1660" s="547" t="s">
        <v>139</v>
      </c>
      <c r="AP1660" s="538">
        <f>'Information Input'!$H$33</f>
        <v>43466</v>
      </c>
      <c r="AQ1660" s="538">
        <f>'Information Input'!$H$34</f>
        <v>43555</v>
      </c>
      <c r="AR1660" s="538">
        <f>'Information Input'!$H$35</f>
        <v>43555</v>
      </c>
      <c r="AS1660" s="547" t="str">
        <f>'Information Input'!$J$22</f>
        <v>Quarterly</v>
      </c>
      <c r="AT1660" s="538">
        <f>'Information Input'!$H$30</f>
        <v>43555</v>
      </c>
      <c r="AU1660" s="547">
        <f>'Information Input'!$J$18</f>
        <v>2019</v>
      </c>
      <c r="AV1660" s="547" t="s">
        <v>91</v>
      </c>
      <c r="AW1660" s="547" t="s">
        <v>240</v>
      </c>
      <c r="AX1660" s="547" t="s">
        <v>240</v>
      </c>
      <c r="AY1660" s="548" t="s">
        <v>671</v>
      </c>
      <c r="AZ1660" s="547">
        <v>21</v>
      </c>
      <c r="BA1660" s="549" t="s">
        <v>163</v>
      </c>
      <c r="BB1660" s="543" t="s">
        <v>235</v>
      </c>
      <c r="BC1660" s="550">
        <f>'Report 2'!$AJ343</f>
        <v>0</v>
      </c>
      <c r="BD1660" s="550">
        <f>'Report 2'!$AK343</f>
        <v>0</v>
      </c>
      <c r="BE1660" s="550">
        <f>'Report 2'!$AL343</f>
        <v>0</v>
      </c>
      <c r="BF1660" s="550">
        <f>'Report 2'!$AM343</f>
        <v>0</v>
      </c>
      <c r="BG1660" s="550">
        <f>'Report 2'!$AN343</f>
        <v>0</v>
      </c>
      <c r="BH1660" s="550">
        <f>'Report 2'!$AO343</f>
        <v>0</v>
      </c>
      <c r="BI1660" s="550">
        <f>'Report 2'!$AP343</f>
        <v>0</v>
      </c>
      <c r="CC1660" s="542" t="s">
        <v>669</v>
      </c>
      <c r="CD1660" s="1014" t="s">
        <v>672</v>
      </c>
      <c r="CE1660" s="1014" t="str">
        <f>'Information Input'!$M$14</f>
        <v xml:space="preserve">      -      </v>
      </c>
      <c r="CF1660" s="551" t="s">
        <v>138</v>
      </c>
      <c r="CG1660" s="552">
        <f t="shared" si="280"/>
        <v>43739</v>
      </c>
      <c r="CH1660" s="552">
        <f t="shared" si="281"/>
        <v>43830</v>
      </c>
      <c r="CI1660" s="552">
        <f>'Information Input'!$H$35</f>
        <v>43555</v>
      </c>
      <c r="CJ1660" s="551" t="str">
        <f>'Information Input'!$J$22</f>
        <v>Quarterly</v>
      </c>
      <c r="CK1660" s="552">
        <f>'Information Input'!$H$30</f>
        <v>43555</v>
      </c>
      <c r="CL1660" s="551">
        <f>'Information Input'!$J$18</f>
        <v>2019</v>
      </c>
      <c r="CM1660" s="551" t="s">
        <v>96</v>
      </c>
      <c r="CN1660" s="1014" t="s">
        <v>241</v>
      </c>
      <c r="CO1660" s="542" t="s">
        <v>241</v>
      </c>
      <c r="CP1660" s="542" t="s">
        <v>671</v>
      </c>
      <c r="CQ1660" s="551">
        <v>19</v>
      </c>
      <c r="CR1660" s="542" t="s">
        <v>161</v>
      </c>
      <c r="CS1660" s="542" t="s">
        <v>235</v>
      </c>
      <c r="CT1660" s="1015">
        <f>'Report 1'!$AT$18</f>
        <v>0</v>
      </c>
      <c r="CU1660" s="1016">
        <f>SUMIF('Report 4A'!$G$16:$G$95,$CQ1660,'Report 4A'!$BB$16:$BB$95)</f>
        <v>0</v>
      </c>
      <c r="CV1660" s="1017">
        <f t="shared" si="276"/>
        <v>0</v>
      </c>
    </row>
    <row r="1661" spans="2:100">
      <c r="B1661" s="535" t="s">
        <v>669</v>
      </c>
      <c r="C1661" s="536">
        <v>1</v>
      </c>
      <c r="D1661" s="537" t="str">
        <f>'Information Input'!$M$14</f>
        <v xml:space="preserve">      -      </v>
      </c>
      <c r="E1661" s="537" t="s">
        <v>137</v>
      </c>
      <c r="F1661" s="538">
        <f t="shared" si="277"/>
        <v>43647</v>
      </c>
      <c r="G1661" s="538">
        <f t="shared" si="278"/>
        <v>43738</v>
      </c>
      <c r="H1661" s="538">
        <f>'Information Input'!$H$35</f>
        <v>43555</v>
      </c>
      <c r="I1661" s="537" t="str">
        <f>'Information Input'!$J$22</f>
        <v>Quarterly</v>
      </c>
      <c r="J1661" s="538">
        <f>'Information Input'!$H$30</f>
        <v>43555</v>
      </c>
      <c r="K1661" s="537">
        <f>'Information Input'!$J$18</f>
        <v>2019</v>
      </c>
      <c r="L1661" s="579" t="s">
        <v>92</v>
      </c>
      <c r="M1661" s="540" t="s">
        <v>93</v>
      </c>
      <c r="N1661" s="541" t="s">
        <v>91</v>
      </c>
      <c r="O1661" s="542" t="s">
        <v>671</v>
      </c>
      <c r="P1661" s="537">
        <v>18</v>
      </c>
      <c r="Q1661" s="541" t="s">
        <v>160</v>
      </c>
      <c r="R1661" s="541" t="s">
        <v>235</v>
      </c>
      <c r="S1661" s="543">
        <f>'Report 1'!$J$18</f>
        <v>0</v>
      </c>
      <c r="T1661" s="544">
        <f>'Report 1'!$J$38</f>
        <v>0</v>
      </c>
      <c r="U1661" s="545">
        <f>'Report 1'!$J$124</f>
        <v>0</v>
      </c>
      <c r="AL1661" s="546" t="s">
        <v>669</v>
      </c>
      <c r="AM1661" s="547">
        <v>2</v>
      </c>
      <c r="AN1661" s="547" t="str">
        <f>'Information Input'!$M$14</f>
        <v xml:space="preserve">      -      </v>
      </c>
      <c r="AO1661" s="547" t="s">
        <v>139</v>
      </c>
      <c r="AP1661" s="538">
        <f>'Information Input'!$H$33</f>
        <v>43466</v>
      </c>
      <c r="AQ1661" s="538">
        <f>'Information Input'!$H$34</f>
        <v>43555</v>
      </c>
      <c r="AR1661" s="538">
        <f>'Information Input'!$H$35</f>
        <v>43555</v>
      </c>
      <c r="AS1661" s="547" t="str">
        <f>'Information Input'!$J$22</f>
        <v>Quarterly</v>
      </c>
      <c r="AT1661" s="538">
        <f>'Information Input'!$H$30</f>
        <v>43555</v>
      </c>
      <c r="AU1661" s="547">
        <f>'Information Input'!$J$18</f>
        <v>2019</v>
      </c>
      <c r="AV1661" s="547" t="s">
        <v>91</v>
      </c>
      <c r="AW1661" s="547" t="s">
        <v>240</v>
      </c>
      <c r="AX1661" s="547" t="s">
        <v>240</v>
      </c>
      <c r="AY1661" s="548" t="s">
        <v>671</v>
      </c>
      <c r="AZ1661" s="547">
        <v>22</v>
      </c>
      <c r="BA1661" s="549" t="s">
        <v>164</v>
      </c>
      <c r="BB1661" s="543" t="s">
        <v>236</v>
      </c>
      <c r="BC1661" s="550">
        <f>'Report 2'!$AJ344</f>
        <v>0</v>
      </c>
      <c r="BD1661" s="550">
        <f>'Report 2'!$AK344</f>
        <v>0</v>
      </c>
      <c r="BE1661" s="550">
        <f>'Report 2'!$AL344</f>
        <v>0</v>
      </c>
      <c r="BF1661" s="550">
        <f>'Report 2'!$AM344</f>
        <v>0</v>
      </c>
      <c r="BG1661" s="550">
        <f>'Report 2'!$AN344</f>
        <v>0</v>
      </c>
      <c r="BH1661" s="550">
        <f>'Report 2'!$AO344</f>
        <v>0</v>
      </c>
      <c r="BI1661" s="550">
        <f>'Report 2'!$AP344</f>
        <v>0</v>
      </c>
      <c r="CC1661" s="542" t="s">
        <v>669</v>
      </c>
      <c r="CD1661" s="1014" t="s">
        <v>672</v>
      </c>
      <c r="CE1661" s="1014" t="str">
        <f>'Information Input'!$M$14</f>
        <v xml:space="preserve">      -      </v>
      </c>
      <c r="CF1661" s="551" t="s">
        <v>138</v>
      </c>
      <c r="CG1661" s="552">
        <f t="shared" si="280"/>
        <v>43739</v>
      </c>
      <c r="CH1661" s="552">
        <f t="shared" si="281"/>
        <v>43830</v>
      </c>
      <c r="CI1661" s="552">
        <f>'Information Input'!$H$35</f>
        <v>43555</v>
      </c>
      <c r="CJ1661" s="551" t="str">
        <f>'Information Input'!$J$22</f>
        <v>Quarterly</v>
      </c>
      <c r="CK1661" s="552">
        <f>'Information Input'!$H$30</f>
        <v>43555</v>
      </c>
      <c r="CL1661" s="551">
        <f>'Information Input'!$J$18</f>
        <v>2019</v>
      </c>
      <c r="CM1661" s="551" t="s">
        <v>96</v>
      </c>
      <c r="CN1661" s="1014" t="s">
        <v>241</v>
      </c>
      <c r="CO1661" s="542" t="s">
        <v>241</v>
      </c>
      <c r="CP1661" s="542" t="s">
        <v>671</v>
      </c>
      <c r="CQ1661" s="551">
        <v>20</v>
      </c>
      <c r="CR1661" s="542" t="s">
        <v>162</v>
      </c>
      <c r="CS1661" s="542" t="s">
        <v>235</v>
      </c>
      <c r="CT1661" s="1015">
        <f>'Report 1'!$AT$18</f>
        <v>0</v>
      </c>
      <c r="CU1661" s="1016">
        <f>SUMIF('Report 4A'!$G$16:$G$95,$CQ1661,'Report 4A'!$BB$16:$BB$95)</f>
        <v>0</v>
      </c>
      <c r="CV1661" s="1017">
        <f t="shared" si="276"/>
        <v>0</v>
      </c>
    </row>
    <row r="1662" spans="2:100">
      <c r="B1662" s="535" t="s">
        <v>669</v>
      </c>
      <c r="C1662" s="536">
        <v>1</v>
      </c>
      <c r="D1662" s="537" t="str">
        <f>'Information Input'!$M$14</f>
        <v xml:space="preserve">      -      </v>
      </c>
      <c r="E1662" s="537" t="s">
        <v>137</v>
      </c>
      <c r="F1662" s="538">
        <f t="shared" si="277"/>
        <v>43647</v>
      </c>
      <c r="G1662" s="538">
        <f t="shared" si="278"/>
        <v>43738</v>
      </c>
      <c r="H1662" s="538">
        <f>'Information Input'!$H$35</f>
        <v>43555</v>
      </c>
      <c r="I1662" s="537" t="str">
        <f>'Information Input'!$J$22</f>
        <v>Quarterly</v>
      </c>
      <c r="J1662" s="538">
        <f>'Information Input'!$H$30</f>
        <v>43555</v>
      </c>
      <c r="K1662" s="537">
        <f>'Information Input'!$J$18</f>
        <v>2019</v>
      </c>
      <c r="L1662" s="579" t="s">
        <v>92</v>
      </c>
      <c r="M1662" s="540" t="s">
        <v>93</v>
      </c>
      <c r="N1662" s="541" t="s">
        <v>91</v>
      </c>
      <c r="O1662" s="542" t="s">
        <v>671</v>
      </c>
      <c r="P1662" s="537">
        <v>19</v>
      </c>
      <c r="Q1662" s="541" t="s">
        <v>161</v>
      </c>
      <c r="R1662" s="541" t="s">
        <v>235</v>
      </c>
      <c r="S1662" s="543">
        <f>'Report 1'!$J$18</f>
        <v>0</v>
      </c>
      <c r="T1662" s="544">
        <f>'Report 1'!$J$39</f>
        <v>0</v>
      </c>
      <c r="U1662" s="545">
        <f>'Report 1'!$J$125</f>
        <v>0</v>
      </c>
      <c r="AL1662" s="546" t="s">
        <v>669</v>
      </c>
      <c r="AM1662" s="547">
        <v>2</v>
      </c>
      <c r="AN1662" s="547" t="str">
        <f>'Information Input'!$M$14</f>
        <v xml:space="preserve">      -      </v>
      </c>
      <c r="AO1662" s="547" t="s">
        <v>139</v>
      </c>
      <c r="AP1662" s="538">
        <f>'Information Input'!$H$33</f>
        <v>43466</v>
      </c>
      <c r="AQ1662" s="538">
        <f>'Information Input'!$H$34</f>
        <v>43555</v>
      </c>
      <c r="AR1662" s="538">
        <f>'Information Input'!$H$35</f>
        <v>43555</v>
      </c>
      <c r="AS1662" s="547" t="str">
        <f>'Information Input'!$J$22</f>
        <v>Quarterly</v>
      </c>
      <c r="AT1662" s="538">
        <f>'Information Input'!$H$30</f>
        <v>43555</v>
      </c>
      <c r="AU1662" s="547">
        <f>'Information Input'!$J$18</f>
        <v>2019</v>
      </c>
      <c r="AV1662" s="547" t="s">
        <v>91</v>
      </c>
      <c r="AW1662" s="547" t="s">
        <v>240</v>
      </c>
      <c r="AX1662" s="547" t="s">
        <v>240</v>
      </c>
      <c r="AY1662" s="548" t="s">
        <v>671</v>
      </c>
      <c r="AZ1662" s="547">
        <v>23</v>
      </c>
      <c r="BA1662" s="549" t="s">
        <v>165</v>
      </c>
      <c r="BB1662" s="543" t="s">
        <v>236</v>
      </c>
      <c r="BC1662" s="550">
        <f>'Report 2'!$AJ345</f>
        <v>0</v>
      </c>
      <c r="BD1662" s="550">
        <f>'Report 2'!$AK345</f>
        <v>0</v>
      </c>
      <c r="BE1662" s="550">
        <f>'Report 2'!$AL345</f>
        <v>0</v>
      </c>
      <c r="BF1662" s="550">
        <f>'Report 2'!$AM345</f>
        <v>0</v>
      </c>
      <c r="BG1662" s="550">
        <f>'Report 2'!$AN345</f>
        <v>0</v>
      </c>
      <c r="BH1662" s="550">
        <f>'Report 2'!$AO345</f>
        <v>0</v>
      </c>
      <c r="BI1662" s="550">
        <f>'Report 2'!$AP345</f>
        <v>0</v>
      </c>
      <c r="CC1662" s="542" t="s">
        <v>669</v>
      </c>
      <c r="CD1662" s="1014" t="s">
        <v>672</v>
      </c>
      <c r="CE1662" s="1014" t="str">
        <f>'Information Input'!$M$14</f>
        <v xml:space="preserve">      -      </v>
      </c>
      <c r="CF1662" s="551" t="s">
        <v>138</v>
      </c>
      <c r="CG1662" s="552">
        <f t="shared" si="280"/>
        <v>43739</v>
      </c>
      <c r="CH1662" s="552">
        <f t="shared" si="281"/>
        <v>43830</v>
      </c>
      <c r="CI1662" s="552">
        <f>'Information Input'!$H$35</f>
        <v>43555</v>
      </c>
      <c r="CJ1662" s="551" t="str">
        <f>'Information Input'!$J$22</f>
        <v>Quarterly</v>
      </c>
      <c r="CK1662" s="552">
        <f>'Information Input'!$H$30</f>
        <v>43555</v>
      </c>
      <c r="CL1662" s="551">
        <f>'Information Input'!$J$18</f>
        <v>2019</v>
      </c>
      <c r="CM1662" s="551" t="s">
        <v>96</v>
      </c>
      <c r="CN1662" s="1014" t="s">
        <v>241</v>
      </c>
      <c r="CO1662" s="542" t="s">
        <v>241</v>
      </c>
      <c r="CP1662" s="542" t="s">
        <v>671</v>
      </c>
      <c r="CQ1662" s="551">
        <v>21</v>
      </c>
      <c r="CR1662" s="542" t="s">
        <v>163</v>
      </c>
      <c r="CS1662" s="542" t="s">
        <v>235</v>
      </c>
      <c r="CT1662" s="1015">
        <f>'Report 1'!$AT$18</f>
        <v>0</v>
      </c>
      <c r="CU1662" s="1016">
        <f>SUMIF('Report 4A'!$G$16:$G$95,$CQ1662,'Report 4A'!$BB$16:$BB$95)</f>
        <v>0</v>
      </c>
      <c r="CV1662" s="1017">
        <f t="shared" si="276"/>
        <v>0</v>
      </c>
    </row>
    <row r="1663" spans="2:100">
      <c r="B1663" s="535" t="s">
        <v>669</v>
      </c>
      <c r="C1663" s="536">
        <v>1</v>
      </c>
      <c r="D1663" s="537" t="str">
        <f>'Information Input'!$M$14</f>
        <v xml:space="preserve">      -      </v>
      </c>
      <c r="E1663" s="537" t="s">
        <v>137</v>
      </c>
      <c r="F1663" s="538">
        <f t="shared" si="277"/>
        <v>43647</v>
      </c>
      <c r="G1663" s="538">
        <f t="shared" si="278"/>
        <v>43738</v>
      </c>
      <c r="H1663" s="538">
        <f>'Information Input'!$H$35</f>
        <v>43555</v>
      </c>
      <c r="I1663" s="537" t="str">
        <f>'Information Input'!$J$22</f>
        <v>Quarterly</v>
      </c>
      <c r="J1663" s="538">
        <f>'Information Input'!$H$30</f>
        <v>43555</v>
      </c>
      <c r="K1663" s="537">
        <f>'Information Input'!$J$18</f>
        <v>2019</v>
      </c>
      <c r="L1663" s="579" t="s">
        <v>92</v>
      </c>
      <c r="M1663" s="540" t="s">
        <v>93</v>
      </c>
      <c r="N1663" s="541" t="s">
        <v>91</v>
      </c>
      <c r="O1663" s="542" t="s">
        <v>671</v>
      </c>
      <c r="P1663" s="537">
        <v>20</v>
      </c>
      <c r="Q1663" s="541" t="s">
        <v>162</v>
      </c>
      <c r="R1663" s="541" t="s">
        <v>235</v>
      </c>
      <c r="S1663" s="543">
        <f>'Report 1'!$J$18</f>
        <v>0</v>
      </c>
      <c r="T1663" s="544">
        <f>'Report 1'!$J$40</f>
        <v>0</v>
      </c>
      <c r="U1663" s="545">
        <f>'Report 1'!$J$126</f>
        <v>0</v>
      </c>
      <c r="AL1663" s="546" t="s">
        <v>669</v>
      </c>
      <c r="AM1663" s="547">
        <v>2</v>
      </c>
      <c r="AN1663" s="547" t="str">
        <f>'Information Input'!$M$14</f>
        <v xml:space="preserve">      -      </v>
      </c>
      <c r="AO1663" s="547" t="s">
        <v>139</v>
      </c>
      <c r="AP1663" s="538">
        <f>'Information Input'!$H$33</f>
        <v>43466</v>
      </c>
      <c r="AQ1663" s="538">
        <f>'Information Input'!$H$34</f>
        <v>43555</v>
      </c>
      <c r="AR1663" s="538">
        <f>'Information Input'!$H$35</f>
        <v>43555</v>
      </c>
      <c r="AS1663" s="547" t="str">
        <f>'Information Input'!$J$22</f>
        <v>Quarterly</v>
      </c>
      <c r="AT1663" s="538">
        <f>'Information Input'!$H$30</f>
        <v>43555</v>
      </c>
      <c r="AU1663" s="547">
        <f>'Information Input'!$J$18</f>
        <v>2019</v>
      </c>
      <c r="AV1663" s="547" t="s">
        <v>91</v>
      </c>
      <c r="AW1663" s="547" t="s">
        <v>240</v>
      </c>
      <c r="AX1663" s="547" t="s">
        <v>240</v>
      </c>
      <c r="AY1663" s="548" t="s">
        <v>671</v>
      </c>
      <c r="AZ1663" s="547">
        <v>24</v>
      </c>
      <c r="BA1663" s="549" t="s">
        <v>166</v>
      </c>
      <c r="BB1663" s="543" t="s">
        <v>233</v>
      </c>
      <c r="BC1663" s="550">
        <f>'Report 2'!$AJ346</f>
        <v>0</v>
      </c>
      <c r="BD1663" s="550">
        <f>'Report 2'!$AK346</f>
        <v>0</v>
      </c>
      <c r="BE1663" s="550">
        <f>'Report 2'!$AL346</f>
        <v>0</v>
      </c>
      <c r="BF1663" s="550">
        <f>'Report 2'!$AM346</f>
        <v>0</v>
      </c>
      <c r="BG1663" s="550">
        <f>'Report 2'!$AN346</f>
        <v>0</v>
      </c>
      <c r="BH1663" s="550">
        <f>'Report 2'!$AO346</f>
        <v>0</v>
      </c>
      <c r="BI1663" s="550">
        <f>'Report 2'!$AP346</f>
        <v>0</v>
      </c>
      <c r="CC1663" s="542" t="s">
        <v>669</v>
      </c>
      <c r="CD1663" s="1014" t="s">
        <v>672</v>
      </c>
      <c r="CE1663" s="1014" t="str">
        <f>'Information Input'!$M$14</f>
        <v xml:space="preserve">      -      </v>
      </c>
      <c r="CF1663" s="551" t="s">
        <v>138</v>
      </c>
      <c r="CG1663" s="552">
        <f t="shared" si="280"/>
        <v>43739</v>
      </c>
      <c r="CH1663" s="552">
        <f t="shared" si="281"/>
        <v>43830</v>
      </c>
      <c r="CI1663" s="552">
        <f>'Information Input'!$H$35</f>
        <v>43555</v>
      </c>
      <c r="CJ1663" s="551" t="str">
        <f>'Information Input'!$J$22</f>
        <v>Quarterly</v>
      </c>
      <c r="CK1663" s="552">
        <f>'Information Input'!$H$30</f>
        <v>43555</v>
      </c>
      <c r="CL1663" s="551">
        <f>'Information Input'!$J$18</f>
        <v>2019</v>
      </c>
      <c r="CM1663" s="551" t="s">
        <v>96</v>
      </c>
      <c r="CN1663" s="1014" t="s">
        <v>241</v>
      </c>
      <c r="CO1663" s="542" t="s">
        <v>241</v>
      </c>
      <c r="CP1663" s="542" t="s">
        <v>671</v>
      </c>
      <c r="CQ1663" s="551">
        <v>22</v>
      </c>
      <c r="CR1663" s="542" t="s">
        <v>164</v>
      </c>
      <c r="CS1663" s="542" t="s">
        <v>236</v>
      </c>
      <c r="CT1663" s="1015">
        <f>'Report 1'!$AT$18</f>
        <v>0</v>
      </c>
      <c r="CU1663" s="1016">
        <f>SUMIF('Report 4A'!$G$16:$G$95,$CQ1663,'Report 4A'!$BB$16:$BB$95)</f>
        <v>0</v>
      </c>
      <c r="CV1663" s="1017">
        <f t="shared" si="276"/>
        <v>0</v>
      </c>
    </row>
    <row r="1664" spans="2:100">
      <c r="B1664" s="535" t="s">
        <v>669</v>
      </c>
      <c r="C1664" s="536">
        <v>1</v>
      </c>
      <c r="D1664" s="537" t="str">
        <f>'Information Input'!$M$14</f>
        <v xml:space="preserve">      -      </v>
      </c>
      <c r="E1664" s="537" t="s">
        <v>137</v>
      </c>
      <c r="F1664" s="538">
        <f t="shared" si="277"/>
        <v>43647</v>
      </c>
      <c r="G1664" s="538">
        <f t="shared" si="278"/>
        <v>43738</v>
      </c>
      <c r="H1664" s="538">
        <f>'Information Input'!$H$35</f>
        <v>43555</v>
      </c>
      <c r="I1664" s="537" t="str">
        <f>'Information Input'!$J$22</f>
        <v>Quarterly</v>
      </c>
      <c r="J1664" s="538">
        <f>'Information Input'!$H$30</f>
        <v>43555</v>
      </c>
      <c r="K1664" s="537">
        <f>'Information Input'!$J$18</f>
        <v>2019</v>
      </c>
      <c r="L1664" s="579" t="s">
        <v>92</v>
      </c>
      <c r="M1664" s="540" t="s">
        <v>93</v>
      </c>
      <c r="N1664" s="541" t="s">
        <v>91</v>
      </c>
      <c r="O1664" s="542" t="s">
        <v>671</v>
      </c>
      <c r="P1664" s="537">
        <v>21</v>
      </c>
      <c r="Q1664" s="541" t="s">
        <v>163</v>
      </c>
      <c r="R1664" s="541" t="s">
        <v>235</v>
      </c>
      <c r="S1664" s="543">
        <f>'Report 1'!$J$18</f>
        <v>0</v>
      </c>
      <c r="T1664" s="544">
        <f>'Report 1'!$J$41</f>
        <v>0</v>
      </c>
      <c r="U1664" s="545">
        <f>'Report 1'!$J$127</f>
        <v>0</v>
      </c>
      <c r="AL1664" s="546" t="s">
        <v>669</v>
      </c>
      <c r="AM1664" s="547">
        <v>2</v>
      </c>
      <c r="AN1664" s="547" t="str">
        <f>'Information Input'!$M$14</f>
        <v xml:space="preserve">      -      </v>
      </c>
      <c r="AO1664" s="547" t="s">
        <v>139</v>
      </c>
      <c r="AP1664" s="538">
        <f>'Information Input'!$H$33</f>
        <v>43466</v>
      </c>
      <c r="AQ1664" s="538">
        <f>'Information Input'!$H$34</f>
        <v>43555</v>
      </c>
      <c r="AR1664" s="538">
        <f>'Information Input'!$H$35</f>
        <v>43555</v>
      </c>
      <c r="AS1664" s="547" t="str">
        <f>'Information Input'!$J$22</f>
        <v>Quarterly</v>
      </c>
      <c r="AT1664" s="538">
        <f>'Information Input'!$H$30</f>
        <v>43555</v>
      </c>
      <c r="AU1664" s="547">
        <f>'Information Input'!$J$18</f>
        <v>2019</v>
      </c>
      <c r="AV1664" s="547" t="s">
        <v>91</v>
      </c>
      <c r="AW1664" s="547" t="s">
        <v>240</v>
      </c>
      <c r="AX1664" s="547" t="s">
        <v>240</v>
      </c>
      <c r="AY1664" s="548" t="s">
        <v>671</v>
      </c>
      <c r="AZ1664" s="547">
        <v>25</v>
      </c>
      <c r="BA1664" s="549" t="s">
        <v>167</v>
      </c>
      <c r="BB1664" s="543" t="s">
        <v>233</v>
      </c>
      <c r="BC1664" s="550">
        <f>'Report 2'!$AJ347</f>
        <v>0</v>
      </c>
      <c r="BD1664" s="550">
        <f>'Report 2'!$AK347</f>
        <v>0</v>
      </c>
      <c r="BE1664" s="550">
        <f>'Report 2'!$AL347</f>
        <v>0</v>
      </c>
      <c r="BF1664" s="550">
        <f>'Report 2'!$AM347</f>
        <v>0</v>
      </c>
      <c r="BG1664" s="550">
        <f>'Report 2'!$AN347</f>
        <v>0</v>
      </c>
      <c r="BH1664" s="550">
        <f>'Report 2'!$AO347</f>
        <v>0</v>
      </c>
      <c r="BI1664" s="550">
        <f>'Report 2'!$AP347</f>
        <v>0</v>
      </c>
      <c r="CC1664" s="542" t="s">
        <v>669</v>
      </c>
      <c r="CD1664" s="1014" t="s">
        <v>672</v>
      </c>
      <c r="CE1664" s="1014" t="str">
        <f>'Information Input'!$M$14</f>
        <v xml:space="preserve">      -      </v>
      </c>
      <c r="CF1664" s="551" t="s">
        <v>138</v>
      </c>
      <c r="CG1664" s="552">
        <f t="shared" si="280"/>
        <v>43739</v>
      </c>
      <c r="CH1664" s="552">
        <f t="shared" si="281"/>
        <v>43830</v>
      </c>
      <c r="CI1664" s="552">
        <f>'Information Input'!$H$35</f>
        <v>43555</v>
      </c>
      <c r="CJ1664" s="551" t="str">
        <f>'Information Input'!$J$22</f>
        <v>Quarterly</v>
      </c>
      <c r="CK1664" s="552">
        <f>'Information Input'!$H$30</f>
        <v>43555</v>
      </c>
      <c r="CL1664" s="551">
        <f>'Information Input'!$J$18</f>
        <v>2019</v>
      </c>
      <c r="CM1664" s="551" t="s">
        <v>96</v>
      </c>
      <c r="CN1664" s="1014" t="s">
        <v>241</v>
      </c>
      <c r="CO1664" s="542" t="s">
        <v>241</v>
      </c>
      <c r="CP1664" s="542" t="s">
        <v>671</v>
      </c>
      <c r="CQ1664" s="551">
        <v>23</v>
      </c>
      <c r="CR1664" s="542" t="s">
        <v>165</v>
      </c>
      <c r="CS1664" s="542" t="s">
        <v>236</v>
      </c>
      <c r="CT1664" s="1015">
        <f>'Report 1'!$AT$18</f>
        <v>0</v>
      </c>
      <c r="CU1664" s="1016">
        <f>SUMIF('Report 4A'!$G$16:$G$95,$CQ1664,'Report 4A'!$BB$16:$BB$95)</f>
        <v>0</v>
      </c>
      <c r="CV1664" s="1017">
        <f t="shared" si="276"/>
        <v>0</v>
      </c>
    </row>
    <row r="1665" spans="2:100">
      <c r="B1665" s="535" t="s">
        <v>669</v>
      </c>
      <c r="C1665" s="536">
        <v>1</v>
      </c>
      <c r="D1665" s="537" t="str">
        <f>'Information Input'!$M$14</f>
        <v xml:space="preserve">      -      </v>
      </c>
      <c r="E1665" s="537" t="s">
        <v>137</v>
      </c>
      <c r="F1665" s="538">
        <f t="shared" si="277"/>
        <v>43647</v>
      </c>
      <c r="G1665" s="538">
        <f t="shared" si="278"/>
        <v>43738</v>
      </c>
      <c r="H1665" s="538">
        <f>'Information Input'!$H$35</f>
        <v>43555</v>
      </c>
      <c r="I1665" s="537" t="str">
        <f>'Information Input'!$J$22</f>
        <v>Quarterly</v>
      </c>
      <c r="J1665" s="538">
        <f>'Information Input'!$H$30</f>
        <v>43555</v>
      </c>
      <c r="K1665" s="537">
        <f>'Information Input'!$J$18</f>
        <v>2019</v>
      </c>
      <c r="L1665" s="579" t="s">
        <v>92</v>
      </c>
      <c r="M1665" s="540" t="s">
        <v>93</v>
      </c>
      <c r="N1665" s="541" t="s">
        <v>91</v>
      </c>
      <c r="O1665" s="542" t="s">
        <v>671</v>
      </c>
      <c r="P1665" s="537">
        <v>22</v>
      </c>
      <c r="Q1665" s="541" t="s">
        <v>164</v>
      </c>
      <c r="R1665" s="541" t="s">
        <v>236</v>
      </c>
      <c r="S1665" s="543">
        <f>'Report 1'!$J$18</f>
        <v>0</v>
      </c>
      <c r="T1665" s="544">
        <f>'Report 1'!$J$42</f>
        <v>0</v>
      </c>
      <c r="U1665" s="545">
        <f>'Report 1'!$J$128</f>
        <v>0</v>
      </c>
      <c r="AL1665" s="546" t="s">
        <v>669</v>
      </c>
      <c r="AM1665" s="547">
        <v>2</v>
      </c>
      <c r="AN1665" s="547" t="str">
        <f>'Information Input'!$M$14</f>
        <v xml:space="preserve">      -      </v>
      </c>
      <c r="AO1665" s="547" t="s">
        <v>139</v>
      </c>
      <c r="AP1665" s="538">
        <f>'Information Input'!$H$33</f>
        <v>43466</v>
      </c>
      <c r="AQ1665" s="538">
        <f>'Information Input'!$H$34</f>
        <v>43555</v>
      </c>
      <c r="AR1665" s="538">
        <f>'Information Input'!$H$35</f>
        <v>43555</v>
      </c>
      <c r="AS1665" s="547" t="str">
        <f>'Information Input'!$J$22</f>
        <v>Quarterly</v>
      </c>
      <c r="AT1665" s="538">
        <f>'Information Input'!$H$30</f>
        <v>43555</v>
      </c>
      <c r="AU1665" s="547">
        <f>'Information Input'!$J$18</f>
        <v>2019</v>
      </c>
      <c r="AV1665" s="547" t="s">
        <v>91</v>
      </c>
      <c r="AW1665" s="547" t="s">
        <v>240</v>
      </c>
      <c r="AX1665" s="547" t="s">
        <v>240</v>
      </c>
      <c r="AY1665" s="548" t="s">
        <v>671</v>
      </c>
      <c r="AZ1665" s="547">
        <v>26</v>
      </c>
      <c r="BA1665" s="549" t="s">
        <v>168</v>
      </c>
      <c r="BB1665" s="543" t="s">
        <v>237</v>
      </c>
      <c r="BC1665" s="550">
        <f>'Report 2'!$AJ348</f>
        <v>0</v>
      </c>
      <c r="BD1665" s="550">
        <f>'Report 2'!$AK348</f>
        <v>0</v>
      </c>
      <c r="BE1665" s="550">
        <f>'Report 2'!$AL348</f>
        <v>0</v>
      </c>
      <c r="BF1665" s="550">
        <f>'Report 2'!$AM348</f>
        <v>0</v>
      </c>
      <c r="BG1665" s="550">
        <f>'Report 2'!$AN348</f>
        <v>0</v>
      </c>
      <c r="BH1665" s="550">
        <f>'Report 2'!$AO348</f>
        <v>0</v>
      </c>
      <c r="BI1665" s="550">
        <f>'Report 2'!$AP348</f>
        <v>0</v>
      </c>
      <c r="CC1665" s="542" t="s">
        <v>669</v>
      </c>
      <c r="CD1665" s="1014" t="s">
        <v>672</v>
      </c>
      <c r="CE1665" s="1014" t="str">
        <f>'Information Input'!$M$14</f>
        <v xml:space="preserve">      -      </v>
      </c>
      <c r="CF1665" s="551" t="s">
        <v>138</v>
      </c>
      <c r="CG1665" s="552">
        <f t="shared" si="280"/>
        <v>43739</v>
      </c>
      <c r="CH1665" s="552">
        <f t="shared" si="281"/>
        <v>43830</v>
      </c>
      <c r="CI1665" s="552">
        <f>'Information Input'!$H$35</f>
        <v>43555</v>
      </c>
      <c r="CJ1665" s="551" t="str">
        <f>'Information Input'!$J$22</f>
        <v>Quarterly</v>
      </c>
      <c r="CK1665" s="552">
        <f>'Information Input'!$H$30</f>
        <v>43555</v>
      </c>
      <c r="CL1665" s="551">
        <f>'Information Input'!$J$18</f>
        <v>2019</v>
      </c>
      <c r="CM1665" s="551" t="s">
        <v>96</v>
      </c>
      <c r="CN1665" s="1014" t="s">
        <v>241</v>
      </c>
      <c r="CO1665" s="542" t="s">
        <v>241</v>
      </c>
      <c r="CP1665" s="542" t="s">
        <v>671</v>
      </c>
      <c r="CQ1665" s="551">
        <v>24</v>
      </c>
      <c r="CR1665" s="542" t="s">
        <v>166</v>
      </c>
      <c r="CS1665" s="542" t="s">
        <v>233</v>
      </c>
      <c r="CT1665" s="1015">
        <f>'Report 1'!$AT$18</f>
        <v>0</v>
      </c>
      <c r="CU1665" s="1016">
        <f>SUMIF('Report 4A'!$G$16:$G$95,$CQ1665,'Report 4A'!$BB$16:$BB$95)</f>
        <v>0</v>
      </c>
      <c r="CV1665" s="1017">
        <f t="shared" si="276"/>
        <v>0</v>
      </c>
    </row>
    <row r="1666" spans="2:100">
      <c r="B1666" s="535" t="s">
        <v>669</v>
      </c>
      <c r="C1666" s="536">
        <v>1</v>
      </c>
      <c r="D1666" s="537" t="str">
        <f>'Information Input'!$M$14</f>
        <v xml:space="preserve">      -      </v>
      </c>
      <c r="E1666" s="537" t="s">
        <v>137</v>
      </c>
      <c r="F1666" s="538">
        <f t="shared" si="277"/>
        <v>43647</v>
      </c>
      <c r="G1666" s="538">
        <f t="shared" si="278"/>
        <v>43738</v>
      </c>
      <c r="H1666" s="538">
        <f>'Information Input'!$H$35</f>
        <v>43555</v>
      </c>
      <c r="I1666" s="537" t="str">
        <f>'Information Input'!$J$22</f>
        <v>Quarterly</v>
      </c>
      <c r="J1666" s="538">
        <f>'Information Input'!$H$30</f>
        <v>43555</v>
      </c>
      <c r="K1666" s="537">
        <f>'Information Input'!$J$18</f>
        <v>2019</v>
      </c>
      <c r="L1666" s="579" t="s">
        <v>92</v>
      </c>
      <c r="M1666" s="540" t="s">
        <v>93</v>
      </c>
      <c r="N1666" s="541" t="s">
        <v>91</v>
      </c>
      <c r="O1666" s="542" t="s">
        <v>671</v>
      </c>
      <c r="P1666" s="537">
        <v>23</v>
      </c>
      <c r="Q1666" s="541" t="s">
        <v>165</v>
      </c>
      <c r="R1666" s="541" t="s">
        <v>236</v>
      </c>
      <c r="S1666" s="543">
        <f>'Report 1'!$J$18</f>
        <v>0</v>
      </c>
      <c r="T1666" s="544">
        <f>'Report 1'!$J$43</f>
        <v>0</v>
      </c>
      <c r="U1666" s="545">
        <f>'Report 1'!$J$129</f>
        <v>0</v>
      </c>
      <c r="AL1666" s="546" t="s">
        <v>669</v>
      </c>
      <c r="AM1666" s="547">
        <v>2</v>
      </c>
      <c r="AN1666" s="547" t="str">
        <f>'Information Input'!$M$14</f>
        <v xml:space="preserve">      -      </v>
      </c>
      <c r="AO1666" s="547" t="s">
        <v>139</v>
      </c>
      <c r="AP1666" s="538">
        <f>'Information Input'!$H$33</f>
        <v>43466</v>
      </c>
      <c r="AQ1666" s="538">
        <f>'Information Input'!$H$34</f>
        <v>43555</v>
      </c>
      <c r="AR1666" s="538">
        <f>'Information Input'!$H$35</f>
        <v>43555</v>
      </c>
      <c r="AS1666" s="547" t="str">
        <f>'Information Input'!$J$22</f>
        <v>Quarterly</v>
      </c>
      <c r="AT1666" s="538">
        <f>'Information Input'!$H$30</f>
        <v>43555</v>
      </c>
      <c r="AU1666" s="547">
        <f>'Information Input'!$J$18</f>
        <v>2019</v>
      </c>
      <c r="AV1666" s="547" t="s">
        <v>91</v>
      </c>
      <c r="AW1666" s="547" t="s">
        <v>240</v>
      </c>
      <c r="AX1666" s="547" t="s">
        <v>240</v>
      </c>
      <c r="AY1666" s="548" t="s">
        <v>671</v>
      </c>
      <c r="AZ1666" s="547">
        <v>27</v>
      </c>
      <c r="BA1666" s="549" t="s">
        <v>169</v>
      </c>
      <c r="BB1666" s="543" t="s">
        <v>235</v>
      </c>
      <c r="BC1666" s="550">
        <f>'Report 2'!$AJ349</f>
        <v>0</v>
      </c>
      <c r="BD1666" s="550">
        <f>'Report 2'!$AK349</f>
        <v>0</v>
      </c>
      <c r="BE1666" s="550">
        <f>'Report 2'!$AL349</f>
        <v>0</v>
      </c>
      <c r="BF1666" s="550">
        <f>'Report 2'!$AM349</f>
        <v>0</v>
      </c>
      <c r="BG1666" s="550">
        <f>'Report 2'!$AN349</f>
        <v>0</v>
      </c>
      <c r="BH1666" s="550">
        <f>'Report 2'!$AO349</f>
        <v>0</v>
      </c>
      <c r="BI1666" s="550">
        <f>'Report 2'!$AP349</f>
        <v>0</v>
      </c>
      <c r="CC1666" s="542" t="s">
        <v>669</v>
      </c>
      <c r="CD1666" s="1014" t="s">
        <v>672</v>
      </c>
      <c r="CE1666" s="1014" t="str">
        <f>'Information Input'!$M$14</f>
        <v xml:space="preserve">      -      </v>
      </c>
      <c r="CF1666" s="551" t="s">
        <v>138</v>
      </c>
      <c r="CG1666" s="552">
        <f t="shared" si="280"/>
        <v>43739</v>
      </c>
      <c r="CH1666" s="552">
        <f t="shared" si="281"/>
        <v>43830</v>
      </c>
      <c r="CI1666" s="552">
        <f>'Information Input'!$H$35</f>
        <v>43555</v>
      </c>
      <c r="CJ1666" s="551" t="str">
        <f>'Information Input'!$J$22</f>
        <v>Quarterly</v>
      </c>
      <c r="CK1666" s="552">
        <f>'Information Input'!$H$30</f>
        <v>43555</v>
      </c>
      <c r="CL1666" s="551">
        <f>'Information Input'!$J$18</f>
        <v>2019</v>
      </c>
      <c r="CM1666" s="551" t="s">
        <v>96</v>
      </c>
      <c r="CN1666" s="1014" t="s">
        <v>241</v>
      </c>
      <c r="CO1666" s="542" t="s">
        <v>241</v>
      </c>
      <c r="CP1666" s="542" t="s">
        <v>671</v>
      </c>
      <c r="CQ1666" s="551">
        <v>25</v>
      </c>
      <c r="CR1666" s="542" t="s">
        <v>167</v>
      </c>
      <c r="CS1666" s="542" t="s">
        <v>233</v>
      </c>
      <c r="CT1666" s="1015">
        <f>'Report 1'!$AT$18</f>
        <v>0</v>
      </c>
      <c r="CU1666" s="1016">
        <f>SUMIF('Report 4A'!$G$16:$G$95,$CQ1666,'Report 4A'!$BB$16:$BB$95)</f>
        <v>0</v>
      </c>
      <c r="CV1666" s="1017">
        <f t="shared" si="276"/>
        <v>0</v>
      </c>
    </row>
    <row r="1667" spans="2:100">
      <c r="B1667" s="535" t="s">
        <v>669</v>
      </c>
      <c r="C1667" s="536">
        <v>1</v>
      </c>
      <c r="D1667" s="537" t="str">
        <f>'Information Input'!$M$14</f>
        <v xml:space="preserve">      -      </v>
      </c>
      <c r="E1667" s="537" t="s">
        <v>137</v>
      </c>
      <c r="F1667" s="538">
        <f t="shared" si="277"/>
        <v>43647</v>
      </c>
      <c r="G1667" s="538">
        <f t="shared" si="278"/>
        <v>43738</v>
      </c>
      <c r="H1667" s="538">
        <f>'Information Input'!$H$35</f>
        <v>43555</v>
      </c>
      <c r="I1667" s="537" t="str">
        <f>'Information Input'!$J$22</f>
        <v>Quarterly</v>
      </c>
      <c r="J1667" s="538">
        <f>'Information Input'!$H$30</f>
        <v>43555</v>
      </c>
      <c r="K1667" s="537">
        <f>'Information Input'!$J$18</f>
        <v>2019</v>
      </c>
      <c r="L1667" s="579" t="s">
        <v>92</v>
      </c>
      <c r="M1667" s="540" t="s">
        <v>93</v>
      </c>
      <c r="N1667" s="541" t="s">
        <v>91</v>
      </c>
      <c r="O1667" s="542" t="s">
        <v>671</v>
      </c>
      <c r="P1667" s="537">
        <v>24</v>
      </c>
      <c r="Q1667" s="541" t="s">
        <v>166</v>
      </c>
      <c r="R1667" s="541" t="s">
        <v>233</v>
      </c>
      <c r="S1667" s="543">
        <f>'Report 1'!$J$18</f>
        <v>0</v>
      </c>
      <c r="T1667" s="544">
        <f>'Report 1'!$J$44</f>
        <v>0</v>
      </c>
      <c r="U1667" s="545">
        <f>'Report 1'!$J$130</f>
        <v>0</v>
      </c>
      <c r="AL1667" s="546" t="s">
        <v>669</v>
      </c>
      <c r="AM1667" s="547">
        <v>2</v>
      </c>
      <c r="AN1667" s="547" t="str">
        <f>'Information Input'!$M$14</f>
        <v xml:space="preserve">      -      </v>
      </c>
      <c r="AO1667" s="547" t="s">
        <v>139</v>
      </c>
      <c r="AP1667" s="538">
        <f>'Information Input'!$H$33</f>
        <v>43466</v>
      </c>
      <c r="AQ1667" s="538">
        <f>'Information Input'!$H$34</f>
        <v>43555</v>
      </c>
      <c r="AR1667" s="538">
        <f>'Information Input'!$H$35</f>
        <v>43555</v>
      </c>
      <c r="AS1667" s="547" t="str">
        <f>'Information Input'!$J$22</f>
        <v>Quarterly</v>
      </c>
      <c r="AT1667" s="538">
        <f>'Information Input'!$H$30</f>
        <v>43555</v>
      </c>
      <c r="AU1667" s="547">
        <f>'Information Input'!$J$18</f>
        <v>2019</v>
      </c>
      <c r="AV1667" s="547" t="s">
        <v>91</v>
      </c>
      <c r="AW1667" s="547" t="s">
        <v>240</v>
      </c>
      <c r="AX1667" s="547" t="s">
        <v>240</v>
      </c>
      <c r="AY1667" s="548" t="s">
        <v>671</v>
      </c>
      <c r="AZ1667" s="547">
        <v>28</v>
      </c>
      <c r="BA1667" s="549" t="s">
        <v>170</v>
      </c>
      <c r="BB1667" s="543" t="s">
        <v>235</v>
      </c>
      <c r="BC1667" s="550">
        <f>'Report 2'!$AJ350</f>
        <v>0</v>
      </c>
      <c r="BD1667" s="550">
        <f>'Report 2'!$AK350</f>
        <v>0</v>
      </c>
      <c r="BE1667" s="550">
        <f>'Report 2'!$AL350</f>
        <v>0</v>
      </c>
      <c r="BF1667" s="550">
        <f>'Report 2'!$AM350</f>
        <v>0</v>
      </c>
      <c r="BG1667" s="550">
        <f>'Report 2'!$AN350</f>
        <v>0</v>
      </c>
      <c r="BH1667" s="550">
        <f>'Report 2'!$AO350</f>
        <v>0</v>
      </c>
      <c r="BI1667" s="550">
        <f>'Report 2'!$AP350</f>
        <v>0</v>
      </c>
      <c r="CC1667" s="542" t="s">
        <v>669</v>
      </c>
      <c r="CD1667" s="1014" t="s">
        <v>672</v>
      </c>
      <c r="CE1667" s="1014" t="str">
        <f>'Information Input'!$M$14</f>
        <v xml:space="preserve">      -      </v>
      </c>
      <c r="CF1667" s="551" t="s">
        <v>138</v>
      </c>
      <c r="CG1667" s="552">
        <f t="shared" si="280"/>
        <v>43739</v>
      </c>
      <c r="CH1667" s="552">
        <f t="shared" si="281"/>
        <v>43830</v>
      </c>
      <c r="CI1667" s="552">
        <f>'Information Input'!$H$35</f>
        <v>43555</v>
      </c>
      <c r="CJ1667" s="551" t="str">
        <f>'Information Input'!$J$22</f>
        <v>Quarterly</v>
      </c>
      <c r="CK1667" s="552">
        <f>'Information Input'!$H$30</f>
        <v>43555</v>
      </c>
      <c r="CL1667" s="551">
        <f>'Information Input'!$J$18</f>
        <v>2019</v>
      </c>
      <c r="CM1667" s="551" t="s">
        <v>96</v>
      </c>
      <c r="CN1667" s="1014" t="s">
        <v>241</v>
      </c>
      <c r="CO1667" s="542" t="s">
        <v>241</v>
      </c>
      <c r="CP1667" s="542" t="s">
        <v>671</v>
      </c>
      <c r="CQ1667" s="551">
        <v>26</v>
      </c>
      <c r="CR1667" s="542" t="s">
        <v>168</v>
      </c>
      <c r="CS1667" s="542" t="s">
        <v>237</v>
      </c>
      <c r="CT1667" s="1015">
        <f>'Report 1'!$AT$18</f>
        <v>0</v>
      </c>
      <c r="CU1667" s="1016">
        <f>SUMIF('Report 4A'!$G$16:$G$95,$CQ1667,'Report 4A'!$BB$16:$BB$95)</f>
        <v>0</v>
      </c>
      <c r="CV1667" s="1017">
        <f t="shared" si="276"/>
        <v>0</v>
      </c>
    </row>
    <row r="1668" spans="2:100">
      <c r="B1668" s="535" t="s">
        <v>669</v>
      </c>
      <c r="C1668" s="536">
        <v>1</v>
      </c>
      <c r="D1668" s="537" t="str">
        <f>'Information Input'!$M$14</f>
        <v xml:space="preserve">      -      </v>
      </c>
      <c r="E1668" s="537" t="s">
        <v>137</v>
      </c>
      <c r="F1668" s="538">
        <f t="shared" si="277"/>
        <v>43647</v>
      </c>
      <c r="G1668" s="538">
        <f t="shared" si="278"/>
        <v>43738</v>
      </c>
      <c r="H1668" s="538">
        <f>'Information Input'!$H$35</f>
        <v>43555</v>
      </c>
      <c r="I1668" s="537" t="str">
        <f>'Information Input'!$J$22</f>
        <v>Quarterly</v>
      </c>
      <c r="J1668" s="538">
        <f>'Information Input'!$H$30</f>
        <v>43555</v>
      </c>
      <c r="K1668" s="537">
        <f>'Information Input'!$J$18</f>
        <v>2019</v>
      </c>
      <c r="L1668" s="579" t="s">
        <v>92</v>
      </c>
      <c r="M1668" s="540" t="s">
        <v>93</v>
      </c>
      <c r="N1668" s="541" t="s">
        <v>91</v>
      </c>
      <c r="O1668" s="542" t="s">
        <v>671</v>
      </c>
      <c r="P1668" s="537">
        <v>25</v>
      </c>
      <c r="Q1668" s="541" t="s">
        <v>167</v>
      </c>
      <c r="R1668" s="541" t="s">
        <v>233</v>
      </c>
      <c r="S1668" s="543">
        <f>'Report 1'!$J$18</f>
        <v>0</v>
      </c>
      <c r="T1668" s="544">
        <f>'Report 1'!$J$45</f>
        <v>0</v>
      </c>
      <c r="U1668" s="545">
        <f>'Report 1'!$J$131</f>
        <v>0</v>
      </c>
      <c r="AL1668" s="546" t="s">
        <v>669</v>
      </c>
      <c r="AM1668" s="547">
        <v>2</v>
      </c>
      <c r="AN1668" s="547" t="str">
        <f>'Information Input'!$M$14</f>
        <v xml:space="preserve">      -      </v>
      </c>
      <c r="AO1668" s="547" t="s">
        <v>139</v>
      </c>
      <c r="AP1668" s="538">
        <f>'Information Input'!$H$33</f>
        <v>43466</v>
      </c>
      <c r="AQ1668" s="538">
        <f>'Information Input'!$H$34</f>
        <v>43555</v>
      </c>
      <c r="AR1668" s="538">
        <f>'Information Input'!$H$35</f>
        <v>43555</v>
      </c>
      <c r="AS1668" s="547" t="str">
        <f>'Information Input'!$J$22</f>
        <v>Quarterly</v>
      </c>
      <c r="AT1668" s="538">
        <f>'Information Input'!$H$30</f>
        <v>43555</v>
      </c>
      <c r="AU1668" s="547">
        <f>'Information Input'!$J$18</f>
        <v>2019</v>
      </c>
      <c r="AV1668" s="547" t="s">
        <v>91</v>
      </c>
      <c r="AW1668" s="547" t="s">
        <v>240</v>
      </c>
      <c r="AX1668" s="547" t="s">
        <v>240</v>
      </c>
      <c r="AY1668" s="548" t="s">
        <v>671</v>
      </c>
      <c r="AZ1668" s="547">
        <v>29</v>
      </c>
      <c r="BA1668" s="549" t="s">
        <v>171</v>
      </c>
      <c r="BB1668" s="543" t="s">
        <v>238</v>
      </c>
      <c r="BC1668" s="550">
        <f>'Report 2'!$AJ351</f>
        <v>0</v>
      </c>
      <c r="BD1668" s="550">
        <f>'Report 2'!$AK351</f>
        <v>0</v>
      </c>
      <c r="BE1668" s="550">
        <f>'Report 2'!$AL351</f>
        <v>0</v>
      </c>
      <c r="BF1668" s="550">
        <f>'Report 2'!$AM351</f>
        <v>0</v>
      </c>
      <c r="BG1668" s="550">
        <f>'Report 2'!$AN351</f>
        <v>0</v>
      </c>
      <c r="BH1668" s="550">
        <f>'Report 2'!$AO351</f>
        <v>0</v>
      </c>
      <c r="BI1668" s="550">
        <f>'Report 2'!$AP351</f>
        <v>0</v>
      </c>
      <c r="CC1668" s="542" t="s">
        <v>669</v>
      </c>
      <c r="CD1668" s="1014" t="s">
        <v>672</v>
      </c>
      <c r="CE1668" s="1014" t="str">
        <f>'Information Input'!$M$14</f>
        <v xml:space="preserve">      -      </v>
      </c>
      <c r="CF1668" s="551" t="s">
        <v>138</v>
      </c>
      <c r="CG1668" s="552">
        <f t="shared" si="280"/>
        <v>43739</v>
      </c>
      <c r="CH1668" s="552">
        <f t="shared" si="281"/>
        <v>43830</v>
      </c>
      <c r="CI1668" s="552">
        <f>'Information Input'!$H$35</f>
        <v>43555</v>
      </c>
      <c r="CJ1668" s="551" t="str">
        <f>'Information Input'!$J$22</f>
        <v>Quarterly</v>
      </c>
      <c r="CK1668" s="552">
        <f>'Information Input'!$H$30</f>
        <v>43555</v>
      </c>
      <c r="CL1668" s="551">
        <f>'Information Input'!$J$18</f>
        <v>2019</v>
      </c>
      <c r="CM1668" s="551" t="s">
        <v>96</v>
      </c>
      <c r="CN1668" s="1014" t="s">
        <v>241</v>
      </c>
      <c r="CO1668" s="542" t="s">
        <v>241</v>
      </c>
      <c r="CP1668" s="542" t="s">
        <v>671</v>
      </c>
      <c r="CQ1668" s="551">
        <v>27</v>
      </c>
      <c r="CR1668" s="542" t="s">
        <v>169</v>
      </c>
      <c r="CS1668" s="542" t="s">
        <v>235</v>
      </c>
      <c r="CT1668" s="1015">
        <f>'Report 1'!$AT$18</f>
        <v>0</v>
      </c>
      <c r="CU1668" s="1016">
        <f>SUMIF('Report 4A'!$G$16:$G$95,$CQ1668,'Report 4A'!$BB$16:$BB$95)</f>
        <v>0</v>
      </c>
      <c r="CV1668" s="1017">
        <f t="shared" si="276"/>
        <v>0</v>
      </c>
    </row>
    <row r="1669" spans="2:100">
      <c r="B1669" s="535" t="s">
        <v>669</v>
      </c>
      <c r="C1669" s="536">
        <v>1</v>
      </c>
      <c r="D1669" s="537" t="str">
        <f>'Information Input'!$M$14</f>
        <v xml:space="preserve">      -      </v>
      </c>
      <c r="E1669" s="537" t="s">
        <v>137</v>
      </c>
      <c r="F1669" s="538">
        <f t="shared" si="277"/>
        <v>43647</v>
      </c>
      <c r="G1669" s="538">
        <f t="shared" si="278"/>
        <v>43738</v>
      </c>
      <c r="H1669" s="538">
        <f>'Information Input'!$H$35</f>
        <v>43555</v>
      </c>
      <c r="I1669" s="537" t="str">
        <f>'Information Input'!$J$22</f>
        <v>Quarterly</v>
      </c>
      <c r="J1669" s="538">
        <f>'Information Input'!$H$30</f>
        <v>43555</v>
      </c>
      <c r="K1669" s="537">
        <f>'Information Input'!$J$18</f>
        <v>2019</v>
      </c>
      <c r="L1669" s="579" t="s">
        <v>92</v>
      </c>
      <c r="M1669" s="540" t="s">
        <v>93</v>
      </c>
      <c r="N1669" s="541" t="s">
        <v>91</v>
      </c>
      <c r="O1669" s="542" t="s">
        <v>671</v>
      </c>
      <c r="P1669" s="537">
        <v>26</v>
      </c>
      <c r="Q1669" s="541" t="s">
        <v>168</v>
      </c>
      <c r="R1669" s="541" t="s">
        <v>237</v>
      </c>
      <c r="S1669" s="543">
        <f>'Report 1'!$J$18</f>
        <v>0</v>
      </c>
      <c r="T1669" s="544">
        <f>'Report 1'!$J$46</f>
        <v>0</v>
      </c>
      <c r="U1669" s="545">
        <f>'Report 1'!$J$132</f>
        <v>0</v>
      </c>
      <c r="AL1669" s="546" t="s">
        <v>669</v>
      </c>
      <c r="AM1669" s="547">
        <v>2</v>
      </c>
      <c r="AN1669" s="547" t="str">
        <f>'Information Input'!$M$14</f>
        <v xml:space="preserve">      -      </v>
      </c>
      <c r="AO1669" s="547" t="s">
        <v>139</v>
      </c>
      <c r="AP1669" s="538">
        <f>'Information Input'!$H$33</f>
        <v>43466</v>
      </c>
      <c r="AQ1669" s="538">
        <f>'Information Input'!$H$34</f>
        <v>43555</v>
      </c>
      <c r="AR1669" s="538">
        <f>'Information Input'!$H$35</f>
        <v>43555</v>
      </c>
      <c r="AS1669" s="547" t="str">
        <f>'Information Input'!$J$22</f>
        <v>Quarterly</v>
      </c>
      <c r="AT1669" s="538">
        <f>'Information Input'!$H$30</f>
        <v>43555</v>
      </c>
      <c r="AU1669" s="547">
        <f>'Information Input'!$J$18</f>
        <v>2019</v>
      </c>
      <c r="AV1669" s="547" t="s">
        <v>91</v>
      </c>
      <c r="AW1669" s="547" t="s">
        <v>240</v>
      </c>
      <c r="AX1669" s="547" t="s">
        <v>240</v>
      </c>
      <c r="AY1669" s="548" t="s">
        <v>671</v>
      </c>
      <c r="AZ1669" s="547">
        <v>30</v>
      </c>
      <c r="BA1669" s="549" t="s">
        <v>172</v>
      </c>
      <c r="BB1669" s="543" t="s">
        <v>238</v>
      </c>
      <c r="BC1669" s="550">
        <f>'Report 2'!$AJ352</f>
        <v>0</v>
      </c>
      <c r="BD1669" s="550">
        <f>'Report 2'!$AK352</f>
        <v>0</v>
      </c>
      <c r="BE1669" s="550">
        <f>'Report 2'!$AL352</f>
        <v>0</v>
      </c>
      <c r="BF1669" s="550">
        <f>'Report 2'!$AM352</f>
        <v>0</v>
      </c>
      <c r="BG1669" s="550">
        <f>'Report 2'!$AN352</f>
        <v>0</v>
      </c>
      <c r="BH1669" s="550">
        <f>'Report 2'!$AO352</f>
        <v>0</v>
      </c>
      <c r="BI1669" s="550">
        <f>'Report 2'!$AP352</f>
        <v>0</v>
      </c>
      <c r="CC1669" s="542" t="s">
        <v>669</v>
      </c>
      <c r="CD1669" s="1014" t="s">
        <v>672</v>
      </c>
      <c r="CE1669" s="1014" t="str">
        <f>'Information Input'!$M$14</f>
        <v xml:space="preserve">      -      </v>
      </c>
      <c r="CF1669" s="551" t="s">
        <v>138</v>
      </c>
      <c r="CG1669" s="552">
        <f t="shared" si="280"/>
        <v>43739</v>
      </c>
      <c r="CH1669" s="552">
        <f t="shared" si="281"/>
        <v>43830</v>
      </c>
      <c r="CI1669" s="552">
        <f>'Information Input'!$H$35</f>
        <v>43555</v>
      </c>
      <c r="CJ1669" s="551" t="str">
        <f>'Information Input'!$J$22</f>
        <v>Quarterly</v>
      </c>
      <c r="CK1669" s="552">
        <f>'Information Input'!$H$30</f>
        <v>43555</v>
      </c>
      <c r="CL1669" s="551">
        <f>'Information Input'!$J$18</f>
        <v>2019</v>
      </c>
      <c r="CM1669" s="551" t="s">
        <v>96</v>
      </c>
      <c r="CN1669" s="1014" t="s">
        <v>241</v>
      </c>
      <c r="CO1669" s="542" t="s">
        <v>241</v>
      </c>
      <c r="CP1669" s="542" t="s">
        <v>671</v>
      </c>
      <c r="CQ1669" s="551">
        <v>28</v>
      </c>
      <c r="CR1669" s="542" t="s">
        <v>170</v>
      </c>
      <c r="CS1669" s="542" t="s">
        <v>235</v>
      </c>
      <c r="CT1669" s="1015">
        <f>'Report 1'!$AT$18</f>
        <v>0</v>
      </c>
      <c r="CU1669" s="1016">
        <f>SUMIF('Report 4A'!$G$16:$G$95,$CQ1669,'Report 4A'!$BB$16:$BB$95)</f>
        <v>0</v>
      </c>
      <c r="CV1669" s="1017">
        <f t="shared" si="276"/>
        <v>0</v>
      </c>
    </row>
    <row r="1670" spans="2:100">
      <c r="B1670" s="535" t="s">
        <v>669</v>
      </c>
      <c r="C1670" s="536">
        <v>1</v>
      </c>
      <c r="D1670" s="537" t="str">
        <f>'Information Input'!$M$14</f>
        <v xml:space="preserve">      -      </v>
      </c>
      <c r="E1670" s="537" t="s">
        <v>137</v>
      </c>
      <c r="F1670" s="538">
        <f t="shared" si="277"/>
        <v>43647</v>
      </c>
      <c r="G1670" s="538">
        <f t="shared" si="278"/>
        <v>43738</v>
      </c>
      <c r="H1670" s="538">
        <f>'Information Input'!$H$35</f>
        <v>43555</v>
      </c>
      <c r="I1670" s="537" t="str">
        <f>'Information Input'!$J$22</f>
        <v>Quarterly</v>
      </c>
      <c r="J1670" s="538">
        <f>'Information Input'!$H$30</f>
        <v>43555</v>
      </c>
      <c r="K1670" s="537">
        <f>'Information Input'!$J$18</f>
        <v>2019</v>
      </c>
      <c r="L1670" s="579" t="s">
        <v>92</v>
      </c>
      <c r="M1670" s="540" t="s">
        <v>93</v>
      </c>
      <c r="N1670" s="541" t="s">
        <v>91</v>
      </c>
      <c r="O1670" s="542" t="s">
        <v>671</v>
      </c>
      <c r="P1670" s="537">
        <v>27</v>
      </c>
      <c r="Q1670" s="541" t="s">
        <v>169</v>
      </c>
      <c r="R1670" s="541" t="s">
        <v>235</v>
      </c>
      <c r="S1670" s="543">
        <f>'Report 1'!$J$18</f>
        <v>0</v>
      </c>
      <c r="T1670" s="544">
        <f>'Report 1'!$J$47</f>
        <v>0</v>
      </c>
      <c r="U1670" s="545">
        <f>'Report 1'!$J$133</f>
        <v>0</v>
      </c>
      <c r="AL1670" s="546" t="s">
        <v>669</v>
      </c>
      <c r="AM1670" s="547">
        <v>2</v>
      </c>
      <c r="AN1670" s="547" t="str">
        <f>'Information Input'!$M$14</f>
        <v xml:space="preserve">      -      </v>
      </c>
      <c r="AO1670" s="547" t="s">
        <v>139</v>
      </c>
      <c r="AP1670" s="538">
        <f>'Information Input'!$H$33</f>
        <v>43466</v>
      </c>
      <c r="AQ1670" s="538">
        <f>'Information Input'!$H$34</f>
        <v>43555</v>
      </c>
      <c r="AR1670" s="538">
        <f>'Information Input'!$H$35</f>
        <v>43555</v>
      </c>
      <c r="AS1670" s="547" t="str">
        <f>'Information Input'!$J$22</f>
        <v>Quarterly</v>
      </c>
      <c r="AT1670" s="538">
        <f>'Information Input'!$H$30</f>
        <v>43555</v>
      </c>
      <c r="AU1670" s="547">
        <f>'Information Input'!$J$18</f>
        <v>2019</v>
      </c>
      <c r="AV1670" s="547" t="s">
        <v>91</v>
      </c>
      <c r="AW1670" s="547" t="s">
        <v>240</v>
      </c>
      <c r="AX1670" s="547" t="s">
        <v>240</v>
      </c>
      <c r="AY1670" s="548" t="s">
        <v>671</v>
      </c>
      <c r="AZ1670" s="547">
        <v>31</v>
      </c>
      <c r="BA1670" s="549" t="s">
        <v>173</v>
      </c>
      <c r="BB1670" s="543" t="s">
        <v>233</v>
      </c>
      <c r="BC1670" s="550">
        <f>'Report 2'!$AJ353</f>
        <v>0</v>
      </c>
      <c r="BD1670" s="550">
        <f>'Report 2'!$AK353</f>
        <v>0</v>
      </c>
      <c r="BE1670" s="550">
        <f>'Report 2'!$AL353</f>
        <v>0</v>
      </c>
      <c r="BF1670" s="550">
        <f>'Report 2'!$AM353</f>
        <v>0</v>
      </c>
      <c r="BG1670" s="550">
        <f>'Report 2'!$AN353</f>
        <v>0</v>
      </c>
      <c r="BH1670" s="550">
        <f>'Report 2'!$AO353</f>
        <v>0</v>
      </c>
      <c r="BI1670" s="550">
        <f>'Report 2'!$AP353</f>
        <v>0</v>
      </c>
      <c r="CC1670" s="542" t="s">
        <v>669</v>
      </c>
      <c r="CD1670" s="1014" t="s">
        <v>672</v>
      </c>
      <c r="CE1670" s="1014" t="str">
        <f>'Information Input'!$M$14</f>
        <v xml:space="preserve">      -      </v>
      </c>
      <c r="CF1670" s="551" t="s">
        <v>138</v>
      </c>
      <c r="CG1670" s="552">
        <f t="shared" si="280"/>
        <v>43739</v>
      </c>
      <c r="CH1670" s="552">
        <f t="shared" si="281"/>
        <v>43830</v>
      </c>
      <c r="CI1670" s="552">
        <f>'Information Input'!$H$35</f>
        <v>43555</v>
      </c>
      <c r="CJ1670" s="551" t="str">
        <f>'Information Input'!$J$22</f>
        <v>Quarterly</v>
      </c>
      <c r="CK1670" s="552">
        <f>'Information Input'!$H$30</f>
        <v>43555</v>
      </c>
      <c r="CL1670" s="551">
        <f>'Information Input'!$J$18</f>
        <v>2019</v>
      </c>
      <c r="CM1670" s="551" t="s">
        <v>96</v>
      </c>
      <c r="CN1670" s="1014" t="s">
        <v>241</v>
      </c>
      <c r="CO1670" s="542" t="s">
        <v>241</v>
      </c>
      <c r="CP1670" s="542" t="s">
        <v>671</v>
      </c>
      <c r="CQ1670" s="551">
        <v>29</v>
      </c>
      <c r="CR1670" s="542" t="s">
        <v>171</v>
      </c>
      <c r="CS1670" s="542" t="s">
        <v>238</v>
      </c>
      <c r="CT1670" s="1015">
        <f>'Report 1'!$AT$18</f>
        <v>0</v>
      </c>
      <c r="CU1670" s="1016">
        <f>SUMIF('Report 4A'!$G$16:$G$95,$CQ1670,'Report 4A'!$BB$16:$BB$95)</f>
        <v>0</v>
      </c>
      <c r="CV1670" s="1017">
        <f t="shared" si="276"/>
        <v>0</v>
      </c>
    </row>
    <row r="1671" spans="2:100">
      <c r="B1671" s="535" t="s">
        <v>669</v>
      </c>
      <c r="C1671" s="536">
        <v>1</v>
      </c>
      <c r="D1671" s="537" t="str">
        <f>'Information Input'!$M$14</f>
        <v xml:space="preserve">      -      </v>
      </c>
      <c r="E1671" s="537" t="s">
        <v>137</v>
      </c>
      <c r="F1671" s="538">
        <f t="shared" si="277"/>
        <v>43647</v>
      </c>
      <c r="G1671" s="538">
        <f t="shared" si="278"/>
        <v>43738</v>
      </c>
      <c r="H1671" s="538">
        <f>'Information Input'!$H$35</f>
        <v>43555</v>
      </c>
      <c r="I1671" s="537" t="str">
        <f>'Information Input'!$J$22</f>
        <v>Quarterly</v>
      </c>
      <c r="J1671" s="538">
        <f>'Information Input'!$H$30</f>
        <v>43555</v>
      </c>
      <c r="K1671" s="537">
        <f>'Information Input'!$J$18</f>
        <v>2019</v>
      </c>
      <c r="L1671" s="579" t="s">
        <v>92</v>
      </c>
      <c r="M1671" s="540" t="s">
        <v>93</v>
      </c>
      <c r="N1671" s="541" t="s">
        <v>91</v>
      </c>
      <c r="O1671" s="542" t="s">
        <v>671</v>
      </c>
      <c r="P1671" s="537">
        <v>28</v>
      </c>
      <c r="Q1671" s="541" t="s">
        <v>170</v>
      </c>
      <c r="R1671" s="541" t="s">
        <v>235</v>
      </c>
      <c r="S1671" s="543">
        <f>'Report 1'!$J$18</f>
        <v>0</v>
      </c>
      <c r="T1671" s="544">
        <f>'Report 1'!$J$48</f>
        <v>0</v>
      </c>
      <c r="U1671" s="545">
        <f>'Report 1'!$J$134</f>
        <v>0</v>
      </c>
      <c r="AL1671" s="546" t="s">
        <v>669</v>
      </c>
      <c r="AM1671" s="547">
        <v>2</v>
      </c>
      <c r="AN1671" s="547" t="str">
        <f>'Information Input'!$M$14</f>
        <v xml:space="preserve">      -      </v>
      </c>
      <c r="AO1671" s="547" t="s">
        <v>139</v>
      </c>
      <c r="AP1671" s="538">
        <f>'Information Input'!$H$33</f>
        <v>43466</v>
      </c>
      <c r="AQ1671" s="538">
        <f>'Information Input'!$H$34</f>
        <v>43555</v>
      </c>
      <c r="AR1671" s="538">
        <f>'Information Input'!$H$35</f>
        <v>43555</v>
      </c>
      <c r="AS1671" s="547" t="str">
        <f>'Information Input'!$J$22</f>
        <v>Quarterly</v>
      </c>
      <c r="AT1671" s="538">
        <f>'Information Input'!$H$30</f>
        <v>43555</v>
      </c>
      <c r="AU1671" s="547">
        <f>'Information Input'!$J$18</f>
        <v>2019</v>
      </c>
      <c r="AV1671" s="547" t="s">
        <v>91</v>
      </c>
      <c r="AW1671" s="547" t="s">
        <v>240</v>
      </c>
      <c r="AX1671" s="547" t="s">
        <v>240</v>
      </c>
      <c r="AY1671" s="548" t="s">
        <v>671</v>
      </c>
      <c r="AZ1671" s="547">
        <v>32</v>
      </c>
      <c r="BA1671" s="549" t="s">
        <v>174</v>
      </c>
      <c r="BB1671" s="543" t="s">
        <v>238</v>
      </c>
      <c r="BC1671" s="550">
        <f>'Report 2'!$AJ354</f>
        <v>0</v>
      </c>
      <c r="BD1671" s="550">
        <f>'Report 2'!$AK354</f>
        <v>0</v>
      </c>
      <c r="BE1671" s="550">
        <f>'Report 2'!$AL354</f>
        <v>0</v>
      </c>
      <c r="BF1671" s="550">
        <f>'Report 2'!$AM354</f>
        <v>0</v>
      </c>
      <c r="BG1671" s="550">
        <f>'Report 2'!$AN354</f>
        <v>0</v>
      </c>
      <c r="BH1671" s="550">
        <f>'Report 2'!$AO354</f>
        <v>0</v>
      </c>
      <c r="BI1671" s="550">
        <f>'Report 2'!$AP354</f>
        <v>0</v>
      </c>
      <c r="CC1671" s="542" t="s">
        <v>669</v>
      </c>
      <c r="CD1671" s="1014" t="s">
        <v>672</v>
      </c>
      <c r="CE1671" s="1014" t="str">
        <f>'Information Input'!$M$14</f>
        <v xml:space="preserve">      -      </v>
      </c>
      <c r="CF1671" s="551" t="s">
        <v>138</v>
      </c>
      <c r="CG1671" s="552">
        <f t="shared" si="280"/>
        <v>43739</v>
      </c>
      <c r="CH1671" s="552">
        <f t="shared" si="281"/>
        <v>43830</v>
      </c>
      <c r="CI1671" s="552">
        <f>'Information Input'!$H$35</f>
        <v>43555</v>
      </c>
      <c r="CJ1671" s="551" t="str">
        <f>'Information Input'!$J$22</f>
        <v>Quarterly</v>
      </c>
      <c r="CK1671" s="552">
        <f>'Information Input'!$H$30</f>
        <v>43555</v>
      </c>
      <c r="CL1671" s="551">
        <f>'Information Input'!$J$18</f>
        <v>2019</v>
      </c>
      <c r="CM1671" s="551" t="s">
        <v>96</v>
      </c>
      <c r="CN1671" s="1014" t="s">
        <v>241</v>
      </c>
      <c r="CO1671" s="542" t="s">
        <v>241</v>
      </c>
      <c r="CP1671" s="542" t="s">
        <v>671</v>
      </c>
      <c r="CQ1671" s="551">
        <v>30</v>
      </c>
      <c r="CR1671" s="542" t="s">
        <v>172</v>
      </c>
      <c r="CS1671" s="542" t="s">
        <v>238</v>
      </c>
      <c r="CT1671" s="1015">
        <f>'Report 1'!$AT$18</f>
        <v>0</v>
      </c>
      <c r="CU1671" s="1016">
        <f>SUMIF('Report 4A'!$G$16:$G$95,$CQ1671,'Report 4A'!$BB$16:$BB$95)</f>
        <v>0</v>
      </c>
      <c r="CV1671" s="1017">
        <f t="shared" si="276"/>
        <v>0</v>
      </c>
    </row>
    <row r="1672" spans="2:100">
      <c r="B1672" s="535" t="s">
        <v>669</v>
      </c>
      <c r="C1672" s="536">
        <v>1</v>
      </c>
      <c r="D1672" s="537" t="str">
        <f>'Information Input'!$M$14</f>
        <v xml:space="preserve">      -      </v>
      </c>
      <c r="E1672" s="537" t="s">
        <v>137</v>
      </c>
      <c r="F1672" s="538">
        <f t="shared" si="277"/>
        <v>43647</v>
      </c>
      <c r="G1672" s="538">
        <f t="shared" si="278"/>
        <v>43738</v>
      </c>
      <c r="H1672" s="538">
        <f>'Information Input'!$H$35</f>
        <v>43555</v>
      </c>
      <c r="I1672" s="537" t="str">
        <f>'Information Input'!$J$22</f>
        <v>Quarterly</v>
      </c>
      <c r="J1672" s="538">
        <f>'Information Input'!$H$30</f>
        <v>43555</v>
      </c>
      <c r="K1672" s="537">
        <f>'Information Input'!$J$18</f>
        <v>2019</v>
      </c>
      <c r="L1672" s="579" t="s">
        <v>92</v>
      </c>
      <c r="M1672" s="540" t="s">
        <v>93</v>
      </c>
      <c r="N1672" s="541" t="s">
        <v>91</v>
      </c>
      <c r="O1672" s="542" t="s">
        <v>671</v>
      </c>
      <c r="P1672" s="537">
        <v>29</v>
      </c>
      <c r="Q1672" s="541" t="s">
        <v>171</v>
      </c>
      <c r="R1672" s="541" t="s">
        <v>238</v>
      </c>
      <c r="S1672" s="543">
        <f>'Report 1'!$J$18</f>
        <v>0</v>
      </c>
      <c r="T1672" s="544">
        <f>'Report 1'!$J$49</f>
        <v>0</v>
      </c>
      <c r="U1672" s="545">
        <f>'Report 1'!$J$135</f>
        <v>0</v>
      </c>
      <c r="AL1672" s="546" t="s">
        <v>669</v>
      </c>
      <c r="AM1672" s="547">
        <v>2</v>
      </c>
      <c r="AN1672" s="547" t="str">
        <f>'Information Input'!$M$14</f>
        <v xml:space="preserve">      -      </v>
      </c>
      <c r="AO1672" s="547" t="s">
        <v>139</v>
      </c>
      <c r="AP1672" s="538">
        <f>'Information Input'!$H$33</f>
        <v>43466</v>
      </c>
      <c r="AQ1672" s="538">
        <f>'Information Input'!$H$34</f>
        <v>43555</v>
      </c>
      <c r="AR1672" s="538">
        <f>'Information Input'!$H$35</f>
        <v>43555</v>
      </c>
      <c r="AS1672" s="547" t="str">
        <f>'Information Input'!$J$22</f>
        <v>Quarterly</v>
      </c>
      <c r="AT1672" s="538">
        <f>'Information Input'!$H$30</f>
        <v>43555</v>
      </c>
      <c r="AU1672" s="547">
        <f>'Information Input'!$J$18</f>
        <v>2019</v>
      </c>
      <c r="AV1672" s="547" t="s">
        <v>91</v>
      </c>
      <c r="AW1672" s="547" t="s">
        <v>240</v>
      </c>
      <c r="AX1672" s="547" t="s">
        <v>240</v>
      </c>
      <c r="AY1672" s="548" t="s">
        <v>671</v>
      </c>
      <c r="AZ1672" s="547">
        <v>33</v>
      </c>
      <c r="BA1672" s="549" t="s">
        <v>175</v>
      </c>
      <c r="BB1672" s="543" t="s">
        <v>233</v>
      </c>
      <c r="BC1672" s="550">
        <f>'Report 2'!$AJ355</f>
        <v>0</v>
      </c>
      <c r="BD1672" s="550">
        <f>'Report 2'!$AK355</f>
        <v>0</v>
      </c>
      <c r="BE1672" s="550">
        <f>'Report 2'!$AL355</f>
        <v>0</v>
      </c>
      <c r="BF1672" s="550">
        <f>'Report 2'!$AM355</f>
        <v>0</v>
      </c>
      <c r="BG1672" s="550">
        <f>'Report 2'!$AN355</f>
        <v>0</v>
      </c>
      <c r="BH1672" s="550">
        <f>'Report 2'!$AO355</f>
        <v>0</v>
      </c>
      <c r="BI1672" s="550">
        <f>'Report 2'!$AP355</f>
        <v>0</v>
      </c>
      <c r="CC1672" s="542" t="s">
        <v>669</v>
      </c>
      <c r="CD1672" s="1014" t="s">
        <v>672</v>
      </c>
      <c r="CE1672" s="1014" t="str">
        <f>'Information Input'!$M$14</f>
        <v xml:space="preserve">      -      </v>
      </c>
      <c r="CF1672" s="551" t="s">
        <v>138</v>
      </c>
      <c r="CG1672" s="552">
        <f t="shared" si="280"/>
        <v>43739</v>
      </c>
      <c r="CH1672" s="552">
        <f t="shared" si="281"/>
        <v>43830</v>
      </c>
      <c r="CI1672" s="552">
        <f>'Information Input'!$H$35</f>
        <v>43555</v>
      </c>
      <c r="CJ1672" s="551" t="str">
        <f>'Information Input'!$J$22</f>
        <v>Quarterly</v>
      </c>
      <c r="CK1672" s="552">
        <f>'Information Input'!$H$30</f>
        <v>43555</v>
      </c>
      <c r="CL1672" s="551">
        <f>'Information Input'!$J$18</f>
        <v>2019</v>
      </c>
      <c r="CM1672" s="551" t="s">
        <v>96</v>
      </c>
      <c r="CN1672" s="1014" t="s">
        <v>241</v>
      </c>
      <c r="CO1672" s="542" t="s">
        <v>241</v>
      </c>
      <c r="CP1672" s="542" t="s">
        <v>671</v>
      </c>
      <c r="CQ1672" s="551">
        <v>31</v>
      </c>
      <c r="CR1672" s="542" t="s">
        <v>173</v>
      </c>
      <c r="CS1672" s="542" t="s">
        <v>233</v>
      </c>
      <c r="CT1672" s="1015">
        <f>'Report 1'!$AT$18</f>
        <v>0</v>
      </c>
      <c r="CU1672" s="1016">
        <f>SUMIF('Report 4A'!$G$16:$G$95,$CQ1672,'Report 4A'!$BB$16:$BB$95)</f>
        <v>0</v>
      </c>
      <c r="CV1672" s="1017">
        <f t="shared" si="276"/>
        <v>0</v>
      </c>
    </row>
    <row r="1673" spans="2:100">
      <c r="B1673" s="535" t="s">
        <v>669</v>
      </c>
      <c r="C1673" s="536">
        <v>1</v>
      </c>
      <c r="D1673" s="537" t="str">
        <f>'Information Input'!$M$14</f>
        <v xml:space="preserve">      -      </v>
      </c>
      <c r="E1673" s="537" t="s">
        <v>137</v>
      </c>
      <c r="F1673" s="538">
        <f t="shared" si="277"/>
        <v>43647</v>
      </c>
      <c r="G1673" s="538">
        <f t="shared" si="278"/>
        <v>43738</v>
      </c>
      <c r="H1673" s="538">
        <f>'Information Input'!$H$35</f>
        <v>43555</v>
      </c>
      <c r="I1673" s="537" t="str">
        <f>'Information Input'!$J$22</f>
        <v>Quarterly</v>
      </c>
      <c r="J1673" s="538">
        <f>'Information Input'!$H$30</f>
        <v>43555</v>
      </c>
      <c r="K1673" s="537">
        <f>'Information Input'!$J$18</f>
        <v>2019</v>
      </c>
      <c r="L1673" s="579" t="s">
        <v>92</v>
      </c>
      <c r="M1673" s="540" t="s">
        <v>93</v>
      </c>
      <c r="N1673" s="541" t="s">
        <v>91</v>
      </c>
      <c r="O1673" s="542" t="s">
        <v>671</v>
      </c>
      <c r="P1673" s="537">
        <v>30</v>
      </c>
      <c r="Q1673" s="541" t="s">
        <v>172</v>
      </c>
      <c r="R1673" s="541" t="s">
        <v>238</v>
      </c>
      <c r="S1673" s="543">
        <f>'Report 1'!$J$18</f>
        <v>0</v>
      </c>
      <c r="T1673" s="544">
        <f>'Report 1'!$J$50</f>
        <v>0</v>
      </c>
      <c r="U1673" s="545">
        <f>'Report 1'!$J$136</f>
        <v>0</v>
      </c>
      <c r="AL1673" s="546" t="s">
        <v>669</v>
      </c>
      <c r="AM1673" s="547">
        <v>2</v>
      </c>
      <c r="AN1673" s="547" t="str">
        <f>'Information Input'!$M$14</f>
        <v xml:space="preserve">      -      </v>
      </c>
      <c r="AO1673" s="547" t="s">
        <v>139</v>
      </c>
      <c r="AP1673" s="538">
        <f>'Information Input'!$H$33</f>
        <v>43466</v>
      </c>
      <c r="AQ1673" s="538">
        <f>'Information Input'!$H$34</f>
        <v>43555</v>
      </c>
      <c r="AR1673" s="538">
        <f>'Information Input'!$H$35</f>
        <v>43555</v>
      </c>
      <c r="AS1673" s="547" t="str">
        <f>'Information Input'!$J$22</f>
        <v>Quarterly</v>
      </c>
      <c r="AT1673" s="538">
        <f>'Information Input'!$H$30</f>
        <v>43555</v>
      </c>
      <c r="AU1673" s="547">
        <f>'Information Input'!$J$18</f>
        <v>2019</v>
      </c>
      <c r="AV1673" s="547" t="s">
        <v>91</v>
      </c>
      <c r="AW1673" s="547" t="s">
        <v>240</v>
      </c>
      <c r="AX1673" s="547" t="s">
        <v>240</v>
      </c>
      <c r="AY1673" s="548" t="s">
        <v>671</v>
      </c>
      <c r="AZ1673" s="547">
        <v>34</v>
      </c>
      <c r="BA1673" s="549" t="s">
        <v>176</v>
      </c>
      <c r="BB1673" s="543" t="s">
        <v>238</v>
      </c>
      <c r="BC1673" s="550">
        <f>'Report 2'!$AJ356</f>
        <v>0</v>
      </c>
      <c r="BD1673" s="550">
        <f>'Report 2'!$AK356</f>
        <v>0</v>
      </c>
      <c r="BE1673" s="550">
        <f>'Report 2'!$AL356</f>
        <v>0</v>
      </c>
      <c r="BF1673" s="550">
        <f>'Report 2'!$AM356</f>
        <v>0</v>
      </c>
      <c r="BG1673" s="550">
        <f>'Report 2'!$AN356</f>
        <v>0</v>
      </c>
      <c r="BH1673" s="550">
        <f>'Report 2'!$AO356</f>
        <v>0</v>
      </c>
      <c r="BI1673" s="550">
        <f>'Report 2'!$AP356</f>
        <v>0</v>
      </c>
      <c r="CC1673" s="542" t="s">
        <v>669</v>
      </c>
      <c r="CD1673" s="1014" t="s">
        <v>672</v>
      </c>
      <c r="CE1673" s="1014" t="str">
        <f>'Information Input'!$M$14</f>
        <v xml:space="preserve">      -      </v>
      </c>
      <c r="CF1673" s="551" t="s">
        <v>138</v>
      </c>
      <c r="CG1673" s="552">
        <f t="shared" si="280"/>
        <v>43739</v>
      </c>
      <c r="CH1673" s="552">
        <f t="shared" si="281"/>
        <v>43830</v>
      </c>
      <c r="CI1673" s="552">
        <f>'Information Input'!$H$35</f>
        <v>43555</v>
      </c>
      <c r="CJ1673" s="551" t="str">
        <f>'Information Input'!$J$22</f>
        <v>Quarterly</v>
      </c>
      <c r="CK1673" s="552">
        <f>'Information Input'!$H$30</f>
        <v>43555</v>
      </c>
      <c r="CL1673" s="551">
        <f>'Information Input'!$J$18</f>
        <v>2019</v>
      </c>
      <c r="CM1673" s="551" t="s">
        <v>96</v>
      </c>
      <c r="CN1673" s="1014" t="s">
        <v>241</v>
      </c>
      <c r="CO1673" s="542" t="s">
        <v>241</v>
      </c>
      <c r="CP1673" s="542" t="s">
        <v>671</v>
      </c>
      <c r="CQ1673" s="551">
        <v>32</v>
      </c>
      <c r="CR1673" s="542" t="s">
        <v>174</v>
      </c>
      <c r="CS1673" s="542" t="s">
        <v>238</v>
      </c>
      <c r="CT1673" s="1015">
        <f>'Report 1'!$AT$18</f>
        <v>0</v>
      </c>
      <c r="CU1673" s="1016">
        <f>SUMIF('Report 4A'!$G$16:$G$95,$CQ1673,'Report 4A'!$BB$16:$BB$95)</f>
        <v>0</v>
      </c>
      <c r="CV1673" s="1017">
        <f t="shared" si="276"/>
        <v>0</v>
      </c>
    </row>
    <row r="1674" spans="2:100">
      <c r="B1674" s="535" t="s">
        <v>669</v>
      </c>
      <c r="C1674" s="536">
        <v>1</v>
      </c>
      <c r="D1674" s="537" t="str">
        <f>'Information Input'!$M$14</f>
        <v xml:space="preserve">      -      </v>
      </c>
      <c r="E1674" s="537" t="s">
        <v>137</v>
      </c>
      <c r="F1674" s="538">
        <f t="shared" si="277"/>
        <v>43647</v>
      </c>
      <c r="G1674" s="538">
        <f t="shared" si="278"/>
        <v>43738</v>
      </c>
      <c r="H1674" s="538">
        <f>'Information Input'!$H$35</f>
        <v>43555</v>
      </c>
      <c r="I1674" s="537" t="str">
        <f>'Information Input'!$J$22</f>
        <v>Quarterly</v>
      </c>
      <c r="J1674" s="538">
        <f>'Information Input'!$H$30</f>
        <v>43555</v>
      </c>
      <c r="K1674" s="537">
        <f>'Information Input'!$J$18</f>
        <v>2019</v>
      </c>
      <c r="L1674" s="579" t="s">
        <v>92</v>
      </c>
      <c r="M1674" s="540" t="s">
        <v>93</v>
      </c>
      <c r="N1674" s="541" t="s">
        <v>91</v>
      </c>
      <c r="O1674" s="542" t="s">
        <v>671</v>
      </c>
      <c r="P1674" s="537">
        <v>31</v>
      </c>
      <c r="Q1674" s="541" t="s">
        <v>173</v>
      </c>
      <c r="R1674" s="541" t="s">
        <v>233</v>
      </c>
      <c r="S1674" s="543">
        <f>'Report 1'!$J$18</f>
        <v>0</v>
      </c>
      <c r="T1674" s="544">
        <f>'Report 1'!$J$51</f>
        <v>0</v>
      </c>
      <c r="U1674" s="545">
        <f>'Report 1'!$J$137</f>
        <v>0</v>
      </c>
      <c r="AL1674" s="546" t="s">
        <v>669</v>
      </c>
      <c r="AM1674" s="547">
        <v>2</v>
      </c>
      <c r="AN1674" s="547" t="str">
        <f>'Information Input'!$M$14</f>
        <v xml:space="preserve">      -      </v>
      </c>
      <c r="AO1674" s="547" t="s">
        <v>139</v>
      </c>
      <c r="AP1674" s="538">
        <f>'Information Input'!$H$33</f>
        <v>43466</v>
      </c>
      <c r="AQ1674" s="538">
        <f>'Information Input'!$H$34</f>
        <v>43555</v>
      </c>
      <c r="AR1674" s="538">
        <f>'Information Input'!$H$35</f>
        <v>43555</v>
      </c>
      <c r="AS1674" s="547" t="str">
        <f>'Information Input'!$J$22</f>
        <v>Quarterly</v>
      </c>
      <c r="AT1674" s="538">
        <f>'Information Input'!$H$30</f>
        <v>43555</v>
      </c>
      <c r="AU1674" s="547">
        <f>'Information Input'!$J$18</f>
        <v>2019</v>
      </c>
      <c r="AV1674" s="547" t="s">
        <v>91</v>
      </c>
      <c r="AW1674" s="547" t="s">
        <v>240</v>
      </c>
      <c r="AX1674" s="547" t="s">
        <v>240</v>
      </c>
      <c r="AY1674" s="548" t="s">
        <v>671</v>
      </c>
      <c r="AZ1674" s="547">
        <v>35</v>
      </c>
      <c r="BA1674" s="549" t="s">
        <v>177</v>
      </c>
      <c r="BB1674" s="543" t="s">
        <v>235</v>
      </c>
      <c r="BC1674" s="550">
        <f>'Report 2'!$AJ357</f>
        <v>0</v>
      </c>
      <c r="BD1674" s="550">
        <f>'Report 2'!$AK357</f>
        <v>0</v>
      </c>
      <c r="BE1674" s="550">
        <f>'Report 2'!$AL357</f>
        <v>0</v>
      </c>
      <c r="BF1674" s="550">
        <f>'Report 2'!$AM357</f>
        <v>0</v>
      </c>
      <c r="BG1674" s="550">
        <f>'Report 2'!$AN357</f>
        <v>0</v>
      </c>
      <c r="BH1674" s="550">
        <f>'Report 2'!$AO357</f>
        <v>0</v>
      </c>
      <c r="BI1674" s="550">
        <f>'Report 2'!$AP357</f>
        <v>0</v>
      </c>
      <c r="CC1674" s="542" t="s">
        <v>669</v>
      </c>
      <c r="CD1674" s="1014" t="s">
        <v>672</v>
      </c>
      <c r="CE1674" s="1014" t="str">
        <f>'Information Input'!$M$14</f>
        <v xml:space="preserve">      -      </v>
      </c>
      <c r="CF1674" s="551" t="s">
        <v>138</v>
      </c>
      <c r="CG1674" s="552">
        <f t="shared" si="280"/>
        <v>43739</v>
      </c>
      <c r="CH1674" s="552">
        <f t="shared" si="281"/>
        <v>43830</v>
      </c>
      <c r="CI1674" s="552">
        <f>'Information Input'!$H$35</f>
        <v>43555</v>
      </c>
      <c r="CJ1674" s="551" t="str">
        <f>'Information Input'!$J$22</f>
        <v>Quarterly</v>
      </c>
      <c r="CK1674" s="552">
        <f>'Information Input'!$H$30</f>
        <v>43555</v>
      </c>
      <c r="CL1674" s="551">
        <f>'Information Input'!$J$18</f>
        <v>2019</v>
      </c>
      <c r="CM1674" s="551" t="s">
        <v>96</v>
      </c>
      <c r="CN1674" s="1014" t="s">
        <v>241</v>
      </c>
      <c r="CO1674" s="542" t="s">
        <v>241</v>
      </c>
      <c r="CP1674" s="542" t="s">
        <v>671</v>
      </c>
      <c r="CQ1674" s="551">
        <v>33</v>
      </c>
      <c r="CR1674" s="542" t="s">
        <v>175</v>
      </c>
      <c r="CS1674" s="542" t="s">
        <v>233</v>
      </c>
      <c r="CT1674" s="1015">
        <f>'Report 1'!$AT$18</f>
        <v>0</v>
      </c>
      <c r="CU1674" s="1016">
        <f>SUMIF('Report 4A'!$G$16:$G$95,$CQ1674,'Report 4A'!$BB$16:$BB$95)</f>
        <v>0</v>
      </c>
      <c r="CV1674" s="1017">
        <f t="shared" si="276"/>
        <v>0</v>
      </c>
    </row>
    <row r="1675" spans="2:100">
      <c r="B1675" s="535" t="s">
        <v>669</v>
      </c>
      <c r="C1675" s="536">
        <v>1</v>
      </c>
      <c r="D1675" s="537" t="str">
        <f>'Information Input'!$M$14</f>
        <v xml:space="preserve">      -      </v>
      </c>
      <c r="E1675" s="537" t="s">
        <v>137</v>
      </c>
      <c r="F1675" s="538">
        <f t="shared" si="277"/>
        <v>43647</v>
      </c>
      <c r="G1675" s="538">
        <f t="shared" si="278"/>
        <v>43738</v>
      </c>
      <c r="H1675" s="538">
        <f>'Information Input'!$H$35</f>
        <v>43555</v>
      </c>
      <c r="I1675" s="537" t="str">
        <f>'Information Input'!$J$22</f>
        <v>Quarterly</v>
      </c>
      <c r="J1675" s="538">
        <f>'Information Input'!$H$30</f>
        <v>43555</v>
      </c>
      <c r="K1675" s="537">
        <f>'Information Input'!$J$18</f>
        <v>2019</v>
      </c>
      <c r="L1675" s="579" t="s">
        <v>92</v>
      </c>
      <c r="M1675" s="540" t="s">
        <v>93</v>
      </c>
      <c r="N1675" s="541" t="s">
        <v>91</v>
      </c>
      <c r="O1675" s="542" t="s">
        <v>671</v>
      </c>
      <c r="P1675" s="537">
        <v>32</v>
      </c>
      <c r="Q1675" s="541" t="s">
        <v>174</v>
      </c>
      <c r="R1675" s="541" t="s">
        <v>238</v>
      </c>
      <c r="S1675" s="543">
        <f>'Report 1'!$J$18</f>
        <v>0</v>
      </c>
      <c r="T1675" s="544">
        <f>'Report 1'!$J$52</f>
        <v>0</v>
      </c>
      <c r="U1675" s="545">
        <f>'Report 1'!$J$138</f>
        <v>0</v>
      </c>
      <c r="AL1675" s="546" t="s">
        <v>669</v>
      </c>
      <c r="AM1675" s="547">
        <v>2</v>
      </c>
      <c r="AN1675" s="547" t="str">
        <f>'Information Input'!$M$14</f>
        <v xml:space="preserve">      -      </v>
      </c>
      <c r="AO1675" s="547" t="s">
        <v>139</v>
      </c>
      <c r="AP1675" s="538">
        <f>'Information Input'!$H$33</f>
        <v>43466</v>
      </c>
      <c r="AQ1675" s="538">
        <f>'Information Input'!$H$34</f>
        <v>43555</v>
      </c>
      <c r="AR1675" s="538">
        <f>'Information Input'!$H$35</f>
        <v>43555</v>
      </c>
      <c r="AS1675" s="547" t="str">
        <f>'Information Input'!$J$22</f>
        <v>Quarterly</v>
      </c>
      <c r="AT1675" s="538">
        <f>'Information Input'!$H$30</f>
        <v>43555</v>
      </c>
      <c r="AU1675" s="547">
        <f>'Information Input'!$J$18</f>
        <v>2019</v>
      </c>
      <c r="AV1675" s="547" t="s">
        <v>91</v>
      </c>
      <c r="AW1675" s="547" t="s">
        <v>240</v>
      </c>
      <c r="AX1675" s="547" t="s">
        <v>240</v>
      </c>
      <c r="AY1675" s="548" t="s">
        <v>671</v>
      </c>
      <c r="AZ1675" s="547">
        <v>36</v>
      </c>
      <c r="BA1675" s="549" t="s">
        <v>178</v>
      </c>
      <c r="BB1675" s="543" t="s">
        <v>235</v>
      </c>
      <c r="BC1675" s="550">
        <f>'Report 2'!$AJ358</f>
        <v>0</v>
      </c>
      <c r="BD1675" s="550">
        <f>'Report 2'!$AK358</f>
        <v>0</v>
      </c>
      <c r="BE1675" s="550">
        <f>'Report 2'!$AL358</f>
        <v>0</v>
      </c>
      <c r="BF1675" s="550">
        <f>'Report 2'!$AM358</f>
        <v>0</v>
      </c>
      <c r="BG1675" s="550">
        <f>'Report 2'!$AN358</f>
        <v>0</v>
      </c>
      <c r="BH1675" s="550">
        <f>'Report 2'!$AO358</f>
        <v>0</v>
      </c>
      <c r="BI1675" s="550">
        <f>'Report 2'!$AP358</f>
        <v>0</v>
      </c>
      <c r="CC1675" s="542" t="s">
        <v>669</v>
      </c>
      <c r="CD1675" s="1014" t="s">
        <v>672</v>
      </c>
      <c r="CE1675" s="1014" t="str">
        <f>'Information Input'!$M$14</f>
        <v xml:space="preserve">      -      </v>
      </c>
      <c r="CF1675" s="551" t="s">
        <v>138</v>
      </c>
      <c r="CG1675" s="552">
        <f t="shared" si="280"/>
        <v>43739</v>
      </c>
      <c r="CH1675" s="552">
        <f t="shared" si="281"/>
        <v>43830</v>
      </c>
      <c r="CI1675" s="552">
        <f>'Information Input'!$H$35</f>
        <v>43555</v>
      </c>
      <c r="CJ1675" s="551" t="str">
        <f>'Information Input'!$J$22</f>
        <v>Quarterly</v>
      </c>
      <c r="CK1675" s="552">
        <f>'Information Input'!$H$30</f>
        <v>43555</v>
      </c>
      <c r="CL1675" s="551">
        <f>'Information Input'!$J$18</f>
        <v>2019</v>
      </c>
      <c r="CM1675" s="551" t="s">
        <v>96</v>
      </c>
      <c r="CN1675" s="1014" t="s">
        <v>241</v>
      </c>
      <c r="CO1675" s="542" t="s">
        <v>241</v>
      </c>
      <c r="CP1675" s="542" t="s">
        <v>671</v>
      </c>
      <c r="CQ1675" s="551">
        <v>34</v>
      </c>
      <c r="CR1675" s="542" t="s">
        <v>176</v>
      </c>
      <c r="CS1675" s="542" t="s">
        <v>238</v>
      </c>
      <c r="CT1675" s="1015">
        <f>'Report 1'!$AT$18</f>
        <v>0</v>
      </c>
      <c r="CU1675" s="1016">
        <f>SUMIF('Report 4A'!$G$16:$G$95,$CQ1675,'Report 4A'!$BB$16:$BB$95)</f>
        <v>0</v>
      </c>
      <c r="CV1675" s="1017">
        <f t="shared" si="276"/>
        <v>0</v>
      </c>
    </row>
    <row r="1676" spans="2:100">
      <c r="B1676" s="535" t="s">
        <v>669</v>
      </c>
      <c r="C1676" s="536">
        <v>1</v>
      </c>
      <c r="D1676" s="537" t="str">
        <f>'Information Input'!$M$14</f>
        <v xml:space="preserve">      -      </v>
      </c>
      <c r="E1676" s="537" t="s">
        <v>137</v>
      </c>
      <c r="F1676" s="538">
        <f t="shared" si="277"/>
        <v>43647</v>
      </c>
      <c r="G1676" s="538">
        <f t="shared" si="278"/>
        <v>43738</v>
      </c>
      <c r="H1676" s="538">
        <f>'Information Input'!$H$35</f>
        <v>43555</v>
      </c>
      <c r="I1676" s="537" t="str">
        <f>'Information Input'!$J$22</f>
        <v>Quarterly</v>
      </c>
      <c r="J1676" s="538">
        <f>'Information Input'!$H$30</f>
        <v>43555</v>
      </c>
      <c r="K1676" s="537">
        <f>'Information Input'!$J$18</f>
        <v>2019</v>
      </c>
      <c r="L1676" s="579" t="s">
        <v>92</v>
      </c>
      <c r="M1676" s="540" t="s">
        <v>93</v>
      </c>
      <c r="N1676" s="541" t="s">
        <v>91</v>
      </c>
      <c r="O1676" s="542" t="s">
        <v>671</v>
      </c>
      <c r="P1676" s="537">
        <v>33</v>
      </c>
      <c r="Q1676" s="541" t="s">
        <v>175</v>
      </c>
      <c r="R1676" s="541" t="s">
        <v>233</v>
      </c>
      <c r="S1676" s="543">
        <f>'Report 1'!$J$18</f>
        <v>0</v>
      </c>
      <c r="T1676" s="544">
        <f>'Report 1'!$J$53</f>
        <v>0</v>
      </c>
      <c r="U1676" s="545">
        <f>'Report 1'!$J$139</f>
        <v>0</v>
      </c>
      <c r="AL1676" s="546" t="s">
        <v>669</v>
      </c>
      <c r="AM1676" s="547">
        <v>2</v>
      </c>
      <c r="AN1676" s="547" t="str">
        <f>'Information Input'!$M$14</f>
        <v xml:space="preserve">      -      </v>
      </c>
      <c r="AO1676" s="547" t="s">
        <v>139</v>
      </c>
      <c r="AP1676" s="538">
        <f>'Information Input'!$H$33</f>
        <v>43466</v>
      </c>
      <c r="AQ1676" s="538">
        <f>'Information Input'!$H$34</f>
        <v>43555</v>
      </c>
      <c r="AR1676" s="538">
        <f>'Information Input'!$H$35</f>
        <v>43555</v>
      </c>
      <c r="AS1676" s="547" t="str">
        <f>'Information Input'!$J$22</f>
        <v>Quarterly</v>
      </c>
      <c r="AT1676" s="538">
        <f>'Information Input'!$H$30</f>
        <v>43555</v>
      </c>
      <c r="AU1676" s="547">
        <f>'Information Input'!$J$18</f>
        <v>2019</v>
      </c>
      <c r="AV1676" s="547" t="s">
        <v>91</v>
      </c>
      <c r="AW1676" s="547" t="s">
        <v>240</v>
      </c>
      <c r="AX1676" s="547" t="s">
        <v>240</v>
      </c>
      <c r="AY1676" s="548" t="s">
        <v>671</v>
      </c>
      <c r="AZ1676" s="547">
        <v>37</v>
      </c>
      <c r="BA1676" s="549" t="s">
        <v>179</v>
      </c>
      <c r="BB1676" s="543" t="s">
        <v>231</v>
      </c>
      <c r="BC1676" s="550">
        <f>'Report 2'!$AJ359</f>
        <v>0</v>
      </c>
      <c r="BD1676" s="550">
        <f>'Report 2'!$AK359</f>
        <v>0</v>
      </c>
      <c r="BE1676" s="550">
        <f>'Report 2'!$AL359</f>
        <v>0</v>
      </c>
      <c r="BF1676" s="550">
        <f>'Report 2'!$AM359</f>
        <v>0</v>
      </c>
      <c r="BG1676" s="550">
        <f>'Report 2'!$AN359</f>
        <v>0</v>
      </c>
      <c r="BH1676" s="550">
        <f>'Report 2'!$AO359</f>
        <v>0</v>
      </c>
      <c r="BI1676" s="550">
        <f>'Report 2'!$AP359</f>
        <v>0</v>
      </c>
      <c r="CC1676" s="542" t="s">
        <v>669</v>
      </c>
      <c r="CD1676" s="1014" t="s">
        <v>672</v>
      </c>
      <c r="CE1676" s="1014" t="str">
        <f>'Information Input'!$M$14</f>
        <v xml:space="preserve">      -      </v>
      </c>
      <c r="CF1676" s="551" t="s">
        <v>138</v>
      </c>
      <c r="CG1676" s="552">
        <f t="shared" si="280"/>
        <v>43739</v>
      </c>
      <c r="CH1676" s="552">
        <f t="shared" si="281"/>
        <v>43830</v>
      </c>
      <c r="CI1676" s="552">
        <f>'Information Input'!$H$35</f>
        <v>43555</v>
      </c>
      <c r="CJ1676" s="551" t="str">
        <f>'Information Input'!$J$22</f>
        <v>Quarterly</v>
      </c>
      <c r="CK1676" s="552">
        <f>'Information Input'!$H$30</f>
        <v>43555</v>
      </c>
      <c r="CL1676" s="551">
        <f>'Information Input'!$J$18</f>
        <v>2019</v>
      </c>
      <c r="CM1676" s="551" t="s">
        <v>96</v>
      </c>
      <c r="CN1676" s="1014" t="s">
        <v>241</v>
      </c>
      <c r="CO1676" s="542" t="s">
        <v>241</v>
      </c>
      <c r="CP1676" s="542" t="s">
        <v>671</v>
      </c>
      <c r="CQ1676" s="551">
        <v>35</v>
      </c>
      <c r="CR1676" s="542" t="s">
        <v>177</v>
      </c>
      <c r="CS1676" s="542" t="s">
        <v>235</v>
      </c>
      <c r="CT1676" s="1015">
        <f>'Report 1'!$AT$18</f>
        <v>0</v>
      </c>
      <c r="CU1676" s="1016">
        <f>SUMIF('Report 4A'!$G$16:$G$95,$CQ1676,'Report 4A'!$BB$16:$BB$95)</f>
        <v>0</v>
      </c>
      <c r="CV1676" s="1017">
        <f t="shared" si="276"/>
        <v>0</v>
      </c>
    </row>
    <row r="1677" spans="2:100">
      <c r="B1677" s="535" t="s">
        <v>669</v>
      </c>
      <c r="C1677" s="536">
        <v>1</v>
      </c>
      <c r="D1677" s="537" t="str">
        <f>'Information Input'!$M$14</f>
        <v xml:space="preserve">      -      </v>
      </c>
      <c r="E1677" s="537" t="s">
        <v>137</v>
      </c>
      <c r="F1677" s="538">
        <f t="shared" si="277"/>
        <v>43647</v>
      </c>
      <c r="G1677" s="538">
        <f t="shared" si="278"/>
        <v>43738</v>
      </c>
      <c r="H1677" s="538">
        <f>'Information Input'!$H$35</f>
        <v>43555</v>
      </c>
      <c r="I1677" s="537" t="str">
        <f>'Information Input'!$J$22</f>
        <v>Quarterly</v>
      </c>
      <c r="J1677" s="538">
        <f>'Information Input'!$H$30</f>
        <v>43555</v>
      </c>
      <c r="K1677" s="537">
        <f>'Information Input'!$J$18</f>
        <v>2019</v>
      </c>
      <c r="L1677" s="579" t="s">
        <v>92</v>
      </c>
      <c r="M1677" s="540" t="s">
        <v>93</v>
      </c>
      <c r="N1677" s="541" t="s">
        <v>91</v>
      </c>
      <c r="O1677" s="542" t="s">
        <v>671</v>
      </c>
      <c r="P1677" s="537">
        <v>34</v>
      </c>
      <c r="Q1677" s="541" t="s">
        <v>176</v>
      </c>
      <c r="R1677" s="541" t="s">
        <v>238</v>
      </c>
      <c r="S1677" s="543">
        <f>'Report 1'!$J$18</f>
        <v>0</v>
      </c>
      <c r="T1677" s="544">
        <f>'Report 1'!$J$54</f>
        <v>0</v>
      </c>
      <c r="U1677" s="545">
        <f>'Report 1'!$J$140</f>
        <v>0</v>
      </c>
      <c r="AL1677" s="546" t="s">
        <v>669</v>
      </c>
      <c r="AM1677" s="547">
        <v>2</v>
      </c>
      <c r="AN1677" s="547" t="str">
        <f>'Information Input'!$M$14</f>
        <v xml:space="preserve">      -      </v>
      </c>
      <c r="AO1677" s="547" t="s">
        <v>139</v>
      </c>
      <c r="AP1677" s="538">
        <f>'Information Input'!$H$33</f>
        <v>43466</v>
      </c>
      <c r="AQ1677" s="538">
        <f>'Information Input'!$H$34</f>
        <v>43555</v>
      </c>
      <c r="AR1677" s="538">
        <f>'Information Input'!$H$35</f>
        <v>43555</v>
      </c>
      <c r="AS1677" s="547" t="str">
        <f>'Information Input'!$J$22</f>
        <v>Quarterly</v>
      </c>
      <c r="AT1677" s="538">
        <f>'Information Input'!$H$30</f>
        <v>43555</v>
      </c>
      <c r="AU1677" s="547">
        <f>'Information Input'!$J$18</f>
        <v>2019</v>
      </c>
      <c r="AV1677" s="547" t="s">
        <v>91</v>
      </c>
      <c r="AW1677" s="547" t="s">
        <v>240</v>
      </c>
      <c r="AX1677" s="547" t="s">
        <v>240</v>
      </c>
      <c r="AY1677" s="548" t="s">
        <v>671</v>
      </c>
      <c r="AZ1677" s="547">
        <v>38</v>
      </c>
      <c r="BA1677" s="549" t="s">
        <v>180</v>
      </c>
      <c r="BB1677" s="543" t="s">
        <v>233</v>
      </c>
      <c r="BC1677" s="550">
        <f>'Report 2'!$AJ360</f>
        <v>0</v>
      </c>
      <c r="BD1677" s="550">
        <f>'Report 2'!$AK360</f>
        <v>0</v>
      </c>
      <c r="BE1677" s="550">
        <f>'Report 2'!$AL360</f>
        <v>0</v>
      </c>
      <c r="BF1677" s="550">
        <f>'Report 2'!$AM360</f>
        <v>0</v>
      </c>
      <c r="BG1677" s="550">
        <f>'Report 2'!$AN360</f>
        <v>0</v>
      </c>
      <c r="BH1677" s="550">
        <f>'Report 2'!$AO360</f>
        <v>0</v>
      </c>
      <c r="BI1677" s="550">
        <f>'Report 2'!$AP360</f>
        <v>0</v>
      </c>
      <c r="CC1677" s="542" t="s">
        <v>669</v>
      </c>
      <c r="CD1677" s="1014" t="s">
        <v>672</v>
      </c>
      <c r="CE1677" s="1014" t="str">
        <f>'Information Input'!$M$14</f>
        <v xml:space="preserve">      -      </v>
      </c>
      <c r="CF1677" s="551" t="s">
        <v>138</v>
      </c>
      <c r="CG1677" s="552">
        <f t="shared" si="280"/>
        <v>43739</v>
      </c>
      <c r="CH1677" s="552">
        <f t="shared" si="281"/>
        <v>43830</v>
      </c>
      <c r="CI1677" s="552">
        <f>'Information Input'!$H$35</f>
        <v>43555</v>
      </c>
      <c r="CJ1677" s="551" t="str">
        <f>'Information Input'!$J$22</f>
        <v>Quarterly</v>
      </c>
      <c r="CK1677" s="552">
        <f>'Information Input'!$H$30</f>
        <v>43555</v>
      </c>
      <c r="CL1677" s="551">
        <f>'Information Input'!$J$18</f>
        <v>2019</v>
      </c>
      <c r="CM1677" s="551" t="s">
        <v>96</v>
      </c>
      <c r="CN1677" s="1014" t="s">
        <v>241</v>
      </c>
      <c r="CO1677" s="542" t="s">
        <v>241</v>
      </c>
      <c r="CP1677" s="542" t="s">
        <v>671</v>
      </c>
      <c r="CQ1677" s="551">
        <v>36</v>
      </c>
      <c r="CR1677" s="542" t="s">
        <v>178</v>
      </c>
      <c r="CS1677" s="542" t="s">
        <v>235</v>
      </c>
      <c r="CT1677" s="1015">
        <f>'Report 1'!$AT$18</f>
        <v>0</v>
      </c>
      <c r="CU1677" s="1016">
        <f>SUMIF('Report 4A'!$G$16:$G$95,$CQ1677,'Report 4A'!$BB$16:$BB$95)</f>
        <v>0</v>
      </c>
      <c r="CV1677" s="1017">
        <f t="shared" si="276"/>
        <v>0</v>
      </c>
    </row>
    <row r="1678" spans="2:100">
      <c r="B1678" s="535" t="s">
        <v>669</v>
      </c>
      <c r="C1678" s="536">
        <v>1</v>
      </c>
      <c r="D1678" s="537" t="str">
        <f>'Information Input'!$M$14</f>
        <v xml:space="preserve">      -      </v>
      </c>
      <c r="E1678" s="537" t="s">
        <v>137</v>
      </c>
      <c r="F1678" s="538">
        <f t="shared" si="277"/>
        <v>43647</v>
      </c>
      <c r="G1678" s="538">
        <f t="shared" si="278"/>
        <v>43738</v>
      </c>
      <c r="H1678" s="538">
        <f>'Information Input'!$H$35</f>
        <v>43555</v>
      </c>
      <c r="I1678" s="537" t="str">
        <f>'Information Input'!$J$22</f>
        <v>Quarterly</v>
      </c>
      <c r="J1678" s="538">
        <f>'Information Input'!$H$30</f>
        <v>43555</v>
      </c>
      <c r="K1678" s="537">
        <f>'Information Input'!$J$18</f>
        <v>2019</v>
      </c>
      <c r="L1678" s="579" t="s">
        <v>92</v>
      </c>
      <c r="M1678" s="540" t="s">
        <v>93</v>
      </c>
      <c r="N1678" s="541" t="s">
        <v>91</v>
      </c>
      <c r="O1678" s="542" t="s">
        <v>671</v>
      </c>
      <c r="P1678" s="537">
        <v>35</v>
      </c>
      <c r="Q1678" s="541" t="s">
        <v>177</v>
      </c>
      <c r="R1678" s="541" t="s">
        <v>235</v>
      </c>
      <c r="S1678" s="543">
        <f>'Report 1'!$J$18</f>
        <v>0</v>
      </c>
      <c r="T1678" s="544">
        <f>'Report 1'!$J$55</f>
        <v>0</v>
      </c>
      <c r="U1678" s="545">
        <f>'Report 1'!$J$141</f>
        <v>0</v>
      </c>
      <c r="AL1678" s="546" t="s">
        <v>669</v>
      </c>
      <c r="AM1678" s="547">
        <v>2</v>
      </c>
      <c r="AN1678" s="547" t="str">
        <f>'Information Input'!$M$14</f>
        <v xml:space="preserve">      -      </v>
      </c>
      <c r="AO1678" s="547" t="s">
        <v>139</v>
      </c>
      <c r="AP1678" s="538">
        <f>'Information Input'!$H$33</f>
        <v>43466</v>
      </c>
      <c r="AQ1678" s="538">
        <f>'Information Input'!$H$34</f>
        <v>43555</v>
      </c>
      <c r="AR1678" s="538">
        <f>'Information Input'!$H$35</f>
        <v>43555</v>
      </c>
      <c r="AS1678" s="547" t="str">
        <f>'Information Input'!$J$22</f>
        <v>Quarterly</v>
      </c>
      <c r="AT1678" s="538">
        <f>'Information Input'!$H$30</f>
        <v>43555</v>
      </c>
      <c r="AU1678" s="547">
        <f>'Information Input'!$J$18</f>
        <v>2019</v>
      </c>
      <c r="AV1678" s="547" t="s">
        <v>91</v>
      </c>
      <c r="AW1678" s="547" t="s">
        <v>240</v>
      </c>
      <c r="AX1678" s="547" t="s">
        <v>240</v>
      </c>
      <c r="AY1678" s="548" t="s">
        <v>671</v>
      </c>
      <c r="AZ1678" s="547">
        <v>39</v>
      </c>
      <c r="BA1678" s="549" t="s">
        <v>181</v>
      </c>
      <c r="BB1678" s="543" t="s">
        <v>233</v>
      </c>
      <c r="BC1678" s="550">
        <f>'Report 2'!$AJ361</f>
        <v>0</v>
      </c>
      <c r="BD1678" s="550">
        <f>'Report 2'!$AK361</f>
        <v>0</v>
      </c>
      <c r="BE1678" s="550">
        <f>'Report 2'!$AL361</f>
        <v>0</v>
      </c>
      <c r="BF1678" s="550">
        <f>'Report 2'!$AM361</f>
        <v>0</v>
      </c>
      <c r="BG1678" s="550">
        <f>'Report 2'!$AN361</f>
        <v>0</v>
      </c>
      <c r="BH1678" s="550">
        <f>'Report 2'!$AO361</f>
        <v>0</v>
      </c>
      <c r="BI1678" s="550">
        <f>'Report 2'!$AP361</f>
        <v>0</v>
      </c>
      <c r="CC1678" s="542" t="s">
        <v>669</v>
      </c>
      <c r="CD1678" s="1014" t="s">
        <v>672</v>
      </c>
      <c r="CE1678" s="1014" t="str">
        <f>'Information Input'!$M$14</f>
        <v xml:space="preserve">      -      </v>
      </c>
      <c r="CF1678" s="551" t="s">
        <v>138</v>
      </c>
      <c r="CG1678" s="552">
        <f t="shared" si="280"/>
        <v>43739</v>
      </c>
      <c r="CH1678" s="552">
        <f t="shared" si="281"/>
        <v>43830</v>
      </c>
      <c r="CI1678" s="552">
        <f>'Information Input'!$H$35</f>
        <v>43555</v>
      </c>
      <c r="CJ1678" s="551" t="str">
        <f>'Information Input'!$J$22</f>
        <v>Quarterly</v>
      </c>
      <c r="CK1678" s="552">
        <f>'Information Input'!$H$30</f>
        <v>43555</v>
      </c>
      <c r="CL1678" s="551">
        <f>'Information Input'!$J$18</f>
        <v>2019</v>
      </c>
      <c r="CM1678" s="551" t="s">
        <v>96</v>
      </c>
      <c r="CN1678" s="1014" t="s">
        <v>241</v>
      </c>
      <c r="CO1678" s="542" t="s">
        <v>241</v>
      </c>
      <c r="CP1678" s="542" t="s">
        <v>671</v>
      </c>
      <c r="CQ1678" s="551">
        <v>37</v>
      </c>
      <c r="CR1678" s="542" t="s">
        <v>179</v>
      </c>
      <c r="CS1678" s="542" t="s">
        <v>231</v>
      </c>
      <c r="CT1678" s="1015">
        <f>'Report 1'!$AT$18</f>
        <v>0</v>
      </c>
      <c r="CU1678" s="1016">
        <f>SUMIF('Report 4A'!$G$16:$G$95,$CQ1678,'Report 4A'!$BB$16:$BB$95)</f>
        <v>0</v>
      </c>
      <c r="CV1678" s="1017">
        <f t="shared" si="276"/>
        <v>0</v>
      </c>
    </row>
    <row r="1679" spans="2:100">
      <c r="B1679" s="535" t="s">
        <v>669</v>
      </c>
      <c r="C1679" s="536">
        <v>1</v>
      </c>
      <c r="D1679" s="537" t="str">
        <f>'Information Input'!$M$14</f>
        <v xml:space="preserve">      -      </v>
      </c>
      <c r="E1679" s="537" t="s">
        <v>137</v>
      </c>
      <c r="F1679" s="538">
        <f t="shared" si="277"/>
        <v>43647</v>
      </c>
      <c r="G1679" s="538">
        <f t="shared" si="278"/>
        <v>43738</v>
      </c>
      <c r="H1679" s="538">
        <f>'Information Input'!$H$35</f>
        <v>43555</v>
      </c>
      <c r="I1679" s="537" t="str">
        <f>'Information Input'!$J$22</f>
        <v>Quarterly</v>
      </c>
      <c r="J1679" s="538">
        <f>'Information Input'!$H$30</f>
        <v>43555</v>
      </c>
      <c r="K1679" s="537">
        <f>'Information Input'!$J$18</f>
        <v>2019</v>
      </c>
      <c r="L1679" s="579" t="s">
        <v>92</v>
      </c>
      <c r="M1679" s="540" t="s">
        <v>93</v>
      </c>
      <c r="N1679" s="541" t="s">
        <v>91</v>
      </c>
      <c r="O1679" s="542" t="s">
        <v>671</v>
      </c>
      <c r="P1679" s="537">
        <v>36</v>
      </c>
      <c r="Q1679" s="541" t="s">
        <v>178</v>
      </c>
      <c r="R1679" s="541" t="s">
        <v>235</v>
      </c>
      <c r="S1679" s="543">
        <f>'Report 1'!$J$18</f>
        <v>0</v>
      </c>
      <c r="T1679" s="544">
        <f>'Report 1'!$J$56</f>
        <v>0</v>
      </c>
      <c r="U1679" s="545">
        <f>'Report 1'!$J$142</f>
        <v>0</v>
      </c>
      <c r="AL1679" s="546" t="s">
        <v>669</v>
      </c>
      <c r="AM1679" s="547">
        <v>2</v>
      </c>
      <c r="AN1679" s="547" t="str">
        <f>'Information Input'!$M$14</f>
        <v xml:space="preserve">      -      </v>
      </c>
      <c r="AO1679" s="547" t="s">
        <v>139</v>
      </c>
      <c r="AP1679" s="538">
        <f>'Information Input'!$H$33</f>
        <v>43466</v>
      </c>
      <c r="AQ1679" s="538">
        <f>'Information Input'!$H$34</f>
        <v>43555</v>
      </c>
      <c r="AR1679" s="538">
        <f>'Information Input'!$H$35</f>
        <v>43555</v>
      </c>
      <c r="AS1679" s="547" t="str">
        <f>'Information Input'!$J$22</f>
        <v>Quarterly</v>
      </c>
      <c r="AT1679" s="538">
        <f>'Information Input'!$H$30</f>
        <v>43555</v>
      </c>
      <c r="AU1679" s="547">
        <f>'Information Input'!$J$18</f>
        <v>2019</v>
      </c>
      <c r="AV1679" s="547" t="s">
        <v>91</v>
      </c>
      <c r="AW1679" s="547" t="s">
        <v>240</v>
      </c>
      <c r="AX1679" s="547" t="s">
        <v>240</v>
      </c>
      <c r="AY1679" s="548" t="s">
        <v>671</v>
      </c>
      <c r="AZ1679" s="547">
        <v>40</v>
      </c>
      <c r="BA1679" s="549" t="s">
        <v>182</v>
      </c>
      <c r="BB1679" s="543" t="s">
        <v>238</v>
      </c>
      <c r="BC1679" s="550">
        <f>'Report 2'!$AJ362</f>
        <v>0</v>
      </c>
      <c r="BD1679" s="550">
        <f>'Report 2'!$AK362</f>
        <v>0</v>
      </c>
      <c r="BE1679" s="550">
        <f>'Report 2'!$AL362</f>
        <v>0</v>
      </c>
      <c r="BF1679" s="550">
        <f>'Report 2'!$AM362</f>
        <v>0</v>
      </c>
      <c r="BG1679" s="550">
        <f>'Report 2'!$AN362</f>
        <v>0</v>
      </c>
      <c r="BH1679" s="550">
        <f>'Report 2'!$AO362</f>
        <v>0</v>
      </c>
      <c r="BI1679" s="550">
        <f>'Report 2'!$AP362</f>
        <v>0</v>
      </c>
      <c r="CC1679" s="542" t="s">
        <v>669</v>
      </c>
      <c r="CD1679" s="1014" t="s">
        <v>672</v>
      </c>
      <c r="CE1679" s="1014" t="str">
        <f>'Information Input'!$M$14</f>
        <v xml:space="preserve">      -      </v>
      </c>
      <c r="CF1679" s="551" t="s">
        <v>138</v>
      </c>
      <c r="CG1679" s="552">
        <f t="shared" si="280"/>
        <v>43739</v>
      </c>
      <c r="CH1679" s="552">
        <f t="shared" si="281"/>
        <v>43830</v>
      </c>
      <c r="CI1679" s="552">
        <f>'Information Input'!$H$35</f>
        <v>43555</v>
      </c>
      <c r="CJ1679" s="551" t="str">
        <f>'Information Input'!$J$22</f>
        <v>Quarterly</v>
      </c>
      <c r="CK1679" s="552">
        <f>'Information Input'!$H$30</f>
        <v>43555</v>
      </c>
      <c r="CL1679" s="551">
        <f>'Information Input'!$J$18</f>
        <v>2019</v>
      </c>
      <c r="CM1679" s="551" t="s">
        <v>96</v>
      </c>
      <c r="CN1679" s="1014" t="s">
        <v>241</v>
      </c>
      <c r="CO1679" s="542" t="s">
        <v>241</v>
      </c>
      <c r="CP1679" s="542" t="s">
        <v>671</v>
      </c>
      <c r="CQ1679" s="551">
        <v>38</v>
      </c>
      <c r="CR1679" s="542" t="s">
        <v>180</v>
      </c>
      <c r="CS1679" s="542" t="s">
        <v>233</v>
      </c>
      <c r="CT1679" s="1015">
        <f>'Report 1'!$AT$18</f>
        <v>0</v>
      </c>
      <c r="CU1679" s="1016">
        <f>SUMIF('Report 4A'!$G$16:$G$95,$CQ1679,'Report 4A'!$BB$16:$BB$95)</f>
        <v>0</v>
      </c>
      <c r="CV1679" s="1017">
        <f t="shared" si="276"/>
        <v>0</v>
      </c>
    </row>
    <row r="1680" spans="2:100">
      <c r="B1680" s="535" t="s">
        <v>669</v>
      </c>
      <c r="C1680" s="536">
        <v>1</v>
      </c>
      <c r="D1680" s="537" t="str">
        <f>'Information Input'!$M$14</f>
        <v xml:space="preserve">      -      </v>
      </c>
      <c r="E1680" s="537" t="s">
        <v>137</v>
      </c>
      <c r="F1680" s="538">
        <f t="shared" si="277"/>
        <v>43647</v>
      </c>
      <c r="G1680" s="538">
        <f t="shared" si="278"/>
        <v>43738</v>
      </c>
      <c r="H1680" s="538">
        <f>'Information Input'!$H$35</f>
        <v>43555</v>
      </c>
      <c r="I1680" s="537" t="str">
        <f>'Information Input'!$J$22</f>
        <v>Quarterly</v>
      </c>
      <c r="J1680" s="538">
        <f>'Information Input'!$H$30</f>
        <v>43555</v>
      </c>
      <c r="K1680" s="537">
        <f>'Information Input'!$J$18</f>
        <v>2019</v>
      </c>
      <c r="L1680" s="579" t="s">
        <v>92</v>
      </c>
      <c r="M1680" s="540" t="s">
        <v>93</v>
      </c>
      <c r="N1680" s="541" t="s">
        <v>91</v>
      </c>
      <c r="O1680" s="542" t="s">
        <v>671</v>
      </c>
      <c r="P1680" s="537">
        <v>37</v>
      </c>
      <c r="Q1680" s="541" t="s">
        <v>179</v>
      </c>
      <c r="R1680" s="541" t="s">
        <v>231</v>
      </c>
      <c r="S1680" s="543">
        <f>'Report 1'!$J$18</f>
        <v>0</v>
      </c>
      <c r="T1680" s="544">
        <f>'Report 1'!$J$57</f>
        <v>0</v>
      </c>
      <c r="U1680" s="545">
        <f>'Report 1'!$J$143</f>
        <v>0</v>
      </c>
      <c r="AL1680" s="546" t="s">
        <v>669</v>
      </c>
      <c r="AM1680" s="547">
        <v>2</v>
      </c>
      <c r="AN1680" s="547" t="str">
        <f>'Information Input'!$M$14</f>
        <v xml:space="preserve">      -      </v>
      </c>
      <c r="AO1680" s="547" t="s">
        <v>139</v>
      </c>
      <c r="AP1680" s="538">
        <f>'Information Input'!$H$33</f>
        <v>43466</v>
      </c>
      <c r="AQ1680" s="538">
        <f>'Information Input'!$H$34</f>
        <v>43555</v>
      </c>
      <c r="AR1680" s="538">
        <f>'Information Input'!$H$35</f>
        <v>43555</v>
      </c>
      <c r="AS1680" s="547" t="str">
        <f>'Information Input'!$J$22</f>
        <v>Quarterly</v>
      </c>
      <c r="AT1680" s="538">
        <f>'Information Input'!$H$30</f>
        <v>43555</v>
      </c>
      <c r="AU1680" s="547">
        <f>'Information Input'!$J$18</f>
        <v>2019</v>
      </c>
      <c r="AV1680" s="547" t="s">
        <v>91</v>
      </c>
      <c r="AW1680" s="547" t="s">
        <v>240</v>
      </c>
      <c r="AX1680" s="547" t="s">
        <v>240</v>
      </c>
      <c r="AY1680" s="548" t="s">
        <v>671</v>
      </c>
      <c r="AZ1680" s="547">
        <v>41</v>
      </c>
      <c r="BA1680" s="549" t="s">
        <v>183</v>
      </c>
      <c r="BB1680" s="543" t="s">
        <v>238</v>
      </c>
      <c r="BC1680" s="550">
        <f>'Report 2'!$AJ363</f>
        <v>0</v>
      </c>
      <c r="BD1680" s="550">
        <f>'Report 2'!$AK363</f>
        <v>0</v>
      </c>
      <c r="BE1680" s="550">
        <f>'Report 2'!$AL363</f>
        <v>0</v>
      </c>
      <c r="BF1680" s="550">
        <f>'Report 2'!$AM363</f>
        <v>0</v>
      </c>
      <c r="BG1680" s="550">
        <f>'Report 2'!$AN363</f>
        <v>0</v>
      </c>
      <c r="BH1680" s="550">
        <f>'Report 2'!$AO363</f>
        <v>0</v>
      </c>
      <c r="BI1680" s="550">
        <f>'Report 2'!$AP363</f>
        <v>0</v>
      </c>
      <c r="CC1680" s="542" t="s">
        <v>669</v>
      </c>
      <c r="CD1680" s="1014" t="s">
        <v>672</v>
      </c>
      <c r="CE1680" s="1014" t="str">
        <f>'Information Input'!$M$14</f>
        <v xml:space="preserve">      -      </v>
      </c>
      <c r="CF1680" s="551" t="s">
        <v>138</v>
      </c>
      <c r="CG1680" s="552">
        <f t="shared" si="280"/>
        <v>43739</v>
      </c>
      <c r="CH1680" s="552">
        <f t="shared" si="281"/>
        <v>43830</v>
      </c>
      <c r="CI1680" s="552">
        <f>'Information Input'!$H$35</f>
        <v>43555</v>
      </c>
      <c r="CJ1680" s="551" t="str">
        <f>'Information Input'!$J$22</f>
        <v>Quarterly</v>
      </c>
      <c r="CK1680" s="552">
        <f>'Information Input'!$H$30</f>
        <v>43555</v>
      </c>
      <c r="CL1680" s="551">
        <f>'Information Input'!$J$18</f>
        <v>2019</v>
      </c>
      <c r="CM1680" s="551" t="s">
        <v>96</v>
      </c>
      <c r="CN1680" s="1014" t="s">
        <v>241</v>
      </c>
      <c r="CO1680" s="542" t="s">
        <v>241</v>
      </c>
      <c r="CP1680" s="542" t="s">
        <v>671</v>
      </c>
      <c r="CQ1680" s="551">
        <v>39</v>
      </c>
      <c r="CR1680" s="542" t="s">
        <v>181</v>
      </c>
      <c r="CS1680" s="542" t="s">
        <v>233</v>
      </c>
      <c r="CT1680" s="1015">
        <f>'Report 1'!$AT$18</f>
        <v>0</v>
      </c>
      <c r="CU1680" s="1016">
        <f>SUMIF('Report 4A'!$G$16:$G$95,$CQ1680,'Report 4A'!$BB$16:$BB$95)</f>
        <v>0</v>
      </c>
      <c r="CV1680" s="1017">
        <f t="shared" si="276"/>
        <v>0</v>
      </c>
    </row>
    <row r="1681" spans="2:100">
      <c r="B1681" s="535" t="s">
        <v>669</v>
      </c>
      <c r="C1681" s="536">
        <v>1</v>
      </c>
      <c r="D1681" s="537" t="str">
        <f>'Information Input'!$M$14</f>
        <v xml:space="preserve">      -      </v>
      </c>
      <c r="E1681" s="537" t="s">
        <v>137</v>
      </c>
      <c r="F1681" s="538">
        <f t="shared" si="277"/>
        <v>43647</v>
      </c>
      <c r="G1681" s="538">
        <f t="shared" si="278"/>
        <v>43738</v>
      </c>
      <c r="H1681" s="538">
        <f>'Information Input'!$H$35</f>
        <v>43555</v>
      </c>
      <c r="I1681" s="537" t="str">
        <f>'Information Input'!$J$22</f>
        <v>Quarterly</v>
      </c>
      <c r="J1681" s="538">
        <f>'Information Input'!$H$30</f>
        <v>43555</v>
      </c>
      <c r="K1681" s="537">
        <f>'Information Input'!$J$18</f>
        <v>2019</v>
      </c>
      <c r="L1681" s="579" t="s">
        <v>92</v>
      </c>
      <c r="M1681" s="540" t="s">
        <v>93</v>
      </c>
      <c r="N1681" s="541" t="s">
        <v>91</v>
      </c>
      <c r="O1681" s="542" t="s">
        <v>671</v>
      </c>
      <c r="P1681" s="537">
        <v>38</v>
      </c>
      <c r="Q1681" s="541" t="s">
        <v>180</v>
      </c>
      <c r="R1681" s="541" t="s">
        <v>233</v>
      </c>
      <c r="S1681" s="543">
        <f>'Report 1'!$J$18</f>
        <v>0</v>
      </c>
      <c r="T1681" s="544">
        <f>'Report 1'!$J$58</f>
        <v>0</v>
      </c>
      <c r="U1681" s="545">
        <f>'Report 1'!$J$144</f>
        <v>0</v>
      </c>
      <c r="AL1681" s="546" t="s">
        <v>669</v>
      </c>
      <c r="AM1681" s="547">
        <v>2</v>
      </c>
      <c r="AN1681" s="547" t="str">
        <f>'Information Input'!$M$14</f>
        <v xml:space="preserve">      -      </v>
      </c>
      <c r="AO1681" s="547" t="s">
        <v>139</v>
      </c>
      <c r="AP1681" s="538">
        <f>'Information Input'!$H$33</f>
        <v>43466</v>
      </c>
      <c r="AQ1681" s="538">
        <f>'Information Input'!$H$34</f>
        <v>43555</v>
      </c>
      <c r="AR1681" s="538">
        <f>'Information Input'!$H$35</f>
        <v>43555</v>
      </c>
      <c r="AS1681" s="547" t="str">
        <f>'Information Input'!$J$22</f>
        <v>Quarterly</v>
      </c>
      <c r="AT1681" s="538">
        <f>'Information Input'!$H$30</f>
        <v>43555</v>
      </c>
      <c r="AU1681" s="547">
        <f>'Information Input'!$J$18</f>
        <v>2019</v>
      </c>
      <c r="AV1681" s="547" t="s">
        <v>91</v>
      </c>
      <c r="AW1681" s="547" t="s">
        <v>240</v>
      </c>
      <c r="AX1681" s="547" t="s">
        <v>240</v>
      </c>
      <c r="AY1681" s="548" t="s">
        <v>671</v>
      </c>
      <c r="AZ1681" s="547">
        <v>42</v>
      </c>
      <c r="BA1681" s="549" t="s">
        <v>184</v>
      </c>
      <c r="BB1681" s="543" t="s">
        <v>233</v>
      </c>
      <c r="BC1681" s="550">
        <f>'Report 2'!$AJ364</f>
        <v>0</v>
      </c>
      <c r="BD1681" s="550">
        <f>'Report 2'!$AK364</f>
        <v>0</v>
      </c>
      <c r="BE1681" s="550">
        <f>'Report 2'!$AL364</f>
        <v>0</v>
      </c>
      <c r="BF1681" s="550">
        <f>'Report 2'!$AM364</f>
        <v>0</v>
      </c>
      <c r="BG1681" s="550">
        <f>'Report 2'!$AN364</f>
        <v>0</v>
      </c>
      <c r="BH1681" s="550">
        <f>'Report 2'!$AO364</f>
        <v>0</v>
      </c>
      <c r="BI1681" s="550">
        <f>'Report 2'!$AP364</f>
        <v>0</v>
      </c>
      <c r="CC1681" s="542" t="s">
        <v>669</v>
      </c>
      <c r="CD1681" s="1014" t="s">
        <v>672</v>
      </c>
      <c r="CE1681" s="1014" t="str">
        <f>'Information Input'!$M$14</f>
        <v xml:space="preserve">      -      </v>
      </c>
      <c r="CF1681" s="551" t="s">
        <v>138</v>
      </c>
      <c r="CG1681" s="552">
        <f t="shared" si="280"/>
        <v>43739</v>
      </c>
      <c r="CH1681" s="552">
        <f t="shared" si="281"/>
        <v>43830</v>
      </c>
      <c r="CI1681" s="552">
        <f>'Information Input'!$H$35</f>
        <v>43555</v>
      </c>
      <c r="CJ1681" s="551" t="str">
        <f>'Information Input'!$J$22</f>
        <v>Quarterly</v>
      </c>
      <c r="CK1681" s="552">
        <f>'Information Input'!$H$30</f>
        <v>43555</v>
      </c>
      <c r="CL1681" s="551">
        <f>'Information Input'!$J$18</f>
        <v>2019</v>
      </c>
      <c r="CM1681" s="551" t="s">
        <v>96</v>
      </c>
      <c r="CN1681" s="1014" t="s">
        <v>241</v>
      </c>
      <c r="CO1681" s="542" t="s">
        <v>241</v>
      </c>
      <c r="CP1681" s="542" t="s">
        <v>671</v>
      </c>
      <c r="CQ1681" s="551">
        <v>40</v>
      </c>
      <c r="CR1681" s="542" t="s">
        <v>182</v>
      </c>
      <c r="CS1681" s="542" t="s">
        <v>238</v>
      </c>
      <c r="CT1681" s="1015">
        <f>'Report 1'!$AT$18</f>
        <v>0</v>
      </c>
      <c r="CU1681" s="1016">
        <f>SUMIF('Report 4A'!$G$16:$G$95,$CQ1681,'Report 4A'!$BB$16:$BB$95)</f>
        <v>0</v>
      </c>
      <c r="CV1681" s="1017">
        <f t="shared" ref="CV1681:CV1684" si="282">IF(CT1681&lt;&gt;0,CU1681/CT1681,0)</f>
        <v>0</v>
      </c>
    </row>
    <row r="1682" spans="2:100">
      <c r="B1682" s="535" t="s">
        <v>669</v>
      </c>
      <c r="C1682" s="536">
        <v>1</v>
      </c>
      <c r="D1682" s="537" t="str">
        <f>'Information Input'!$M$14</f>
        <v xml:space="preserve">      -      </v>
      </c>
      <c r="E1682" s="537" t="s">
        <v>137</v>
      </c>
      <c r="F1682" s="538">
        <f t="shared" si="277"/>
        <v>43647</v>
      </c>
      <c r="G1682" s="538">
        <f t="shared" si="278"/>
        <v>43738</v>
      </c>
      <c r="H1682" s="538">
        <f>'Information Input'!$H$35</f>
        <v>43555</v>
      </c>
      <c r="I1682" s="537" t="str">
        <f>'Information Input'!$J$22</f>
        <v>Quarterly</v>
      </c>
      <c r="J1682" s="538">
        <f>'Information Input'!$H$30</f>
        <v>43555</v>
      </c>
      <c r="K1682" s="537">
        <f>'Information Input'!$J$18</f>
        <v>2019</v>
      </c>
      <c r="L1682" s="579" t="s">
        <v>92</v>
      </c>
      <c r="M1682" s="540" t="s">
        <v>93</v>
      </c>
      <c r="N1682" s="541" t="s">
        <v>91</v>
      </c>
      <c r="O1682" s="542" t="s">
        <v>671</v>
      </c>
      <c r="P1682" s="537">
        <v>39</v>
      </c>
      <c r="Q1682" s="541" t="s">
        <v>181</v>
      </c>
      <c r="R1682" s="541" t="s">
        <v>233</v>
      </c>
      <c r="S1682" s="543">
        <f>'Report 1'!$J$18</f>
        <v>0</v>
      </c>
      <c r="T1682" s="544">
        <f>'Report 1'!$J$59</f>
        <v>0</v>
      </c>
      <c r="U1682" s="545">
        <f>'Report 1'!$J$145</f>
        <v>0</v>
      </c>
      <c r="AL1682" s="546" t="s">
        <v>669</v>
      </c>
      <c r="AM1682" s="547">
        <v>2</v>
      </c>
      <c r="AN1682" s="547" t="str">
        <f>'Information Input'!$M$14</f>
        <v xml:space="preserve">      -      </v>
      </c>
      <c r="AO1682" s="547" t="s">
        <v>139</v>
      </c>
      <c r="AP1682" s="538">
        <f>'Information Input'!$H$33</f>
        <v>43466</v>
      </c>
      <c r="AQ1682" s="538">
        <f>'Information Input'!$H$34</f>
        <v>43555</v>
      </c>
      <c r="AR1682" s="538">
        <f>'Information Input'!$H$35</f>
        <v>43555</v>
      </c>
      <c r="AS1682" s="547" t="str">
        <f>'Information Input'!$J$22</f>
        <v>Quarterly</v>
      </c>
      <c r="AT1682" s="538">
        <f>'Information Input'!$H$30</f>
        <v>43555</v>
      </c>
      <c r="AU1682" s="547">
        <f>'Information Input'!$J$18</f>
        <v>2019</v>
      </c>
      <c r="AV1682" s="547" t="s">
        <v>91</v>
      </c>
      <c r="AW1682" s="547" t="s">
        <v>240</v>
      </c>
      <c r="AX1682" s="547" t="s">
        <v>240</v>
      </c>
      <c r="AY1682" s="548" t="s">
        <v>671</v>
      </c>
      <c r="AZ1682" s="547">
        <v>43</v>
      </c>
      <c r="BA1682" s="549" t="s">
        <v>185</v>
      </c>
      <c r="BB1682" s="543" t="s">
        <v>233</v>
      </c>
      <c r="BC1682" s="550">
        <f>'Report 2'!$AJ365</f>
        <v>0</v>
      </c>
      <c r="BD1682" s="550">
        <f>'Report 2'!$AK365</f>
        <v>0</v>
      </c>
      <c r="BE1682" s="550">
        <f>'Report 2'!$AL365</f>
        <v>0</v>
      </c>
      <c r="BF1682" s="550">
        <f>'Report 2'!$AM365</f>
        <v>0</v>
      </c>
      <c r="BG1682" s="550">
        <f>'Report 2'!$AN365</f>
        <v>0</v>
      </c>
      <c r="BH1682" s="550">
        <f>'Report 2'!$AO365</f>
        <v>0</v>
      </c>
      <c r="BI1682" s="550">
        <f>'Report 2'!$AP365</f>
        <v>0</v>
      </c>
      <c r="CC1682" s="542" t="s">
        <v>669</v>
      </c>
      <c r="CD1682" s="1014" t="s">
        <v>672</v>
      </c>
      <c r="CE1682" s="1014" t="str">
        <f>'Information Input'!$M$14</f>
        <v xml:space="preserve">      -      </v>
      </c>
      <c r="CF1682" s="551" t="s">
        <v>138</v>
      </c>
      <c r="CG1682" s="552">
        <f t="shared" si="280"/>
        <v>43739</v>
      </c>
      <c r="CH1682" s="552">
        <f t="shared" si="281"/>
        <v>43830</v>
      </c>
      <c r="CI1682" s="552">
        <f>'Information Input'!$H$35</f>
        <v>43555</v>
      </c>
      <c r="CJ1682" s="551" t="str">
        <f>'Information Input'!$J$22</f>
        <v>Quarterly</v>
      </c>
      <c r="CK1682" s="552">
        <f>'Information Input'!$H$30</f>
        <v>43555</v>
      </c>
      <c r="CL1682" s="551">
        <f>'Information Input'!$J$18</f>
        <v>2019</v>
      </c>
      <c r="CM1682" s="551" t="s">
        <v>96</v>
      </c>
      <c r="CN1682" s="1014" t="s">
        <v>241</v>
      </c>
      <c r="CO1682" s="542" t="s">
        <v>241</v>
      </c>
      <c r="CP1682" s="542" t="s">
        <v>671</v>
      </c>
      <c r="CQ1682" s="551">
        <v>41</v>
      </c>
      <c r="CR1682" s="542" t="s">
        <v>183</v>
      </c>
      <c r="CS1682" s="542" t="s">
        <v>238</v>
      </c>
      <c r="CT1682" s="1015">
        <f>'Report 1'!$AT$18</f>
        <v>0</v>
      </c>
      <c r="CU1682" s="1016">
        <f>SUMIF('Report 4A'!$G$16:$G$95,$CQ1682,'Report 4A'!$BB$16:$BB$95)</f>
        <v>0</v>
      </c>
      <c r="CV1682" s="1017">
        <f t="shared" si="282"/>
        <v>0</v>
      </c>
    </row>
    <row r="1683" spans="2:100">
      <c r="B1683" s="535" t="s">
        <v>669</v>
      </c>
      <c r="C1683" s="536">
        <v>1</v>
      </c>
      <c r="D1683" s="537" t="str">
        <f>'Information Input'!$M$14</f>
        <v xml:space="preserve">      -      </v>
      </c>
      <c r="E1683" s="537" t="s">
        <v>137</v>
      </c>
      <c r="F1683" s="538">
        <f t="shared" si="277"/>
        <v>43647</v>
      </c>
      <c r="G1683" s="538">
        <f t="shared" si="278"/>
        <v>43738</v>
      </c>
      <c r="H1683" s="538">
        <f>'Information Input'!$H$35</f>
        <v>43555</v>
      </c>
      <c r="I1683" s="537" t="str">
        <f>'Information Input'!$J$22</f>
        <v>Quarterly</v>
      </c>
      <c r="J1683" s="538">
        <f>'Information Input'!$H$30</f>
        <v>43555</v>
      </c>
      <c r="K1683" s="537">
        <f>'Information Input'!$J$18</f>
        <v>2019</v>
      </c>
      <c r="L1683" s="579" t="s">
        <v>92</v>
      </c>
      <c r="M1683" s="540" t="s">
        <v>93</v>
      </c>
      <c r="N1683" s="541" t="s">
        <v>91</v>
      </c>
      <c r="O1683" s="542" t="s">
        <v>671</v>
      </c>
      <c r="P1683" s="537">
        <v>40</v>
      </c>
      <c r="Q1683" s="541" t="s">
        <v>182</v>
      </c>
      <c r="R1683" s="541" t="s">
        <v>238</v>
      </c>
      <c r="S1683" s="543">
        <f>'Report 1'!$J$18</f>
        <v>0</v>
      </c>
      <c r="T1683" s="544">
        <f>'Report 1'!$J$60</f>
        <v>0</v>
      </c>
      <c r="U1683" s="545">
        <f>'Report 1'!$J$146</f>
        <v>0</v>
      </c>
      <c r="AL1683" s="546" t="s">
        <v>669</v>
      </c>
      <c r="AM1683" s="547">
        <v>2</v>
      </c>
      <c r="AN1683" s="547" t="str">
        <f>'Information Input'!$M$14</f>
        <v xml:space="preserve">      -      </v>
      </c>
      <c r="AO1683" s="547" t="s">
        <v>139</v>
      </c>
      <c r="AP1683" s="538">
        <f>'Information Input'!$H$33</f>
        <v>43466</v>
      </c>
      <c r="AQ1683" s="538">
        <f>'Information Input'!$H$34</f>
        <v>43555</v>
      </c>
      <c r="AR1683" s="538">
        <f>'Information Input'!$H$35</f>
        <v>43555</v>
      </c>
      <c r="AS1683" s="547" t="str">
        <f>'Information Input'!$J$22</f>
        <v>Quarterly</v>
      </c>
      <c r="AT1683" s="538">
        <f>'Information Input'!$H$30</f>
        <v>43555</v>
      </c>
      <c r="AU1683" s="547">
        <f>'Information Input'!$J$18</f>
        <v>2019</v>
      </c>
      <c r="AV1683" s="547" t="s">
        <v>91</v>
      </c>
      <c r="AW1683" s="547" t="s">
        <v>240</v>
      </c>
      <c r="AX1683" s="547" t="s">
        <v>240</v>
      </c>
      <c r="AY1683" s="548" t="s">
        <v>674</v>
      </c>
      <c r="AZ1683" s="547">
        <v>44</v>
      </c>
      <c r="BA1683" s="549" t="s">
        <v>186</v>
      </c>
      <c r="BB1683" s="543" t="s">
        <v>239</v>
      </c>
      <c r="BC1683" s="550">
        <f>'Report 2'!$AJ366</f>
        <v>0</v>
      </c>
      <c r="BD1683" s="550">
        <f>'Report 2'!$AK366</f>
        <v>0</v>
      </c>
      <c r="BE1683" s="550">
        <f>'Report 2'!$AL366</f>
        <v>0</v>
      </c>
      <c r="BF1683" s="550">
        <f>'Report 2'!$AM366</f>
        <v>0</v>
      </c>
      <c r="BG1683" s="550">
        <f>'Report 2'!$AN366</f>
        <v>0</v>
      </c>
      <c r="BH1683" s="550">
        <f>'Report 2'!$AO366</f>
        <v>0</v>
      </c>
      <c r="BI1683" s="550">
        <f>'Report 2'!$AP366</f>
        <v>0</v>
      </c>
      <c r="CC1683" s="542" t="s">
        <v>669</v>
      </c>
      <c r="CD1683" s="1014" t="s">
        <v>672</v>
      </c>
      <c r="CE1683" s="1014" t="str">
        <f>'Information Input'!$M$14</f>
        <v xml:space="preserve">      -      </v>
      </c>
      <c r="CF1683" s="551" t="s">
        <v>138</v>
      </c>
      <c r="CG1683" s="552">
        <f t="shared" si="280"/>
        <v>43739</v>
      </c>
      <c r="CH1683" s="552">
        <f t="shared" si="281"/>
        <v>43830</v>
      </c>
      <c r="CI1683" s="552">
        <f>'Information Input'!$H$35</f>
        <v>43555</v>
      </c>
      <c r="CJ1683" s="551" t="str">
        <f>'Information Input'!$J$22</f>
        <v>Quarterly</v>
      </c>
      <c r="CK1683" s="552">
        <f>'Information Input'!$H$30</f>
        <v>43555</v>
      </c>
      <c r="CL1683" s="551">
        <f>'Information Input'!$J$18</f>
        <v>2019</v>
      </c>
      <c r="CM1683" s="1018" t="s">
        <v>96</v>
      </c>
      <c r="CN1683" s="1014" t="s">
        <v>241</v>
      </c>
      <c r="CO1683" s="542" t="s">
        <v>241</v>
      </c>
      <c r="CP1683" s="542" t="s">
        <v>671</v>
      </c>
      <c r="CQ1683" s="551">
        <v>42</v>
      </c>
      <c r="CR1683" s="542" t="s">
        <v>184</v>
      </c>
      <c r="CS1683" s="542" t="s">
        <v>233</v>
      </c>
      <c r="CT1683" s="1015">
        <f>'Report 1'!$AT$18</f>
        <v>0</v>
      </c>
      <c r="CU1683" s="1016">
        <f>SUMIF('Report 4A'!$G$16:$G$95,$CQ1683,'Report 4A'!$BB$16:$BB$95)</f>
        <v>0</v>
      </c>
      <c r="CV1683" s="1017">
        <f t="shared" si="282"/>
        <v>0</v>
      </c>
    </row>
    <row r="1684" spans="2:100">
      <c r="B1684" s="535" t="s">
        <v>669</v>
      </c>
      <c r="C1684" s="536">
        <v>1</v>
      </c>
      <c r="D1684" s="537" t="str">
        <f>'Information Input'!$M$14</f>
        <v xml:space="preserve">      -      </v>
      </c>
      <c r="E1684" s="537" t="s">
        <v>137</v>
      </c>
      <c r="F1684" s="538">
        <f t="shared" si="277"/>
        <v>43647</v>
      </c>
      <c r="G1684" s="538">
        <f t="shared" si="278"/>
        <v>43738</v>
      </c>
      <c r="H1684" s="538">
        <f>'Information Input'!$H$35</f>
        <v>43555</v>
      </c>
      <c r="I1684" s="537" t="str">
        <f>'Information Input'!$J$22</f>
        <v>Quarterly</v>
      </c>
      <c r="J1684" s="538">
        <f>'Information Input'!$H$30</f>
        <v>43555</v>
      </c>
      <c r="K1684" s="537">
        <f>'Information Input'!$J$18</f>
        <v>2019</v>
      </c>
      <c r="L1684" s="579" t="s">
        <v>92</v>
      </c>
      <c r="M1684" s="540" t="s">
        <v>93</v>
      </c>
      <c r="N1684" s="541" t="s">
        <v>91</v>
      </c>
      <c r="O1684" s="542" t="s">
        <v>671</v>
      </c>
      <c r="P1684" s="537">
        <v>41</v>
      </c>
      <c r="Q1684" s="541" t="s">
        <v>183</v>
      </c>
      <c r="R1684" s="541" t="s">
        <v>238</v>
      </c>
      <c r="S1684" s="543">
        <f>'Report 1'!$J$18</f>
        <v>0</v>
      </c>
      <c r="T1684" s="544">
        <f>'Report 1'!$J$61</f>
        <v>0</v>
      </c>
      <c r="U1684" s="545">
        <f>'Report 1'!$J$147</f>
        <v>0</v>
      </c>
      <c r="AL1684" s="546" t="s">
        <v>669</v>
      </c>
      <c r="AM1684" s="547">
        <v>2</v>
      </c>
      <c r="AN1684" s="547" t="str">
        <f>'Information Input'!$M$14</f>
        <v xml:space="preserve">      -      </v>
      </c>
      <c r="AO1684" s="547" t="s">
        <v>139</v>
      </c>
      <c r="AP1684" s="538">
        <f>'Information Input'!$H$33</f>
        <v>43466</v>
      </c>
      <c r="AQ1684" s="538">
        <f>'Information Input'!$H$34</f>
        <v>43555</v>
      </c>
      <c r="AR1684" s="538">
        <f>'Information Input'!$H$35</f>
        <v>43555</v>
      </c>
      <c r="AS1684" s="547" t="str">
        <f>'Information Input'!$J$22</f>
        <v>Quarterly</v>
      </c>
      <c r="AT1684" s="538">
        <f>'Information Input'!$H$30</f>
        <v>43555</v>
      </c>
      <c r="AU1684" s="547">
        <f>'Information Input'!$J$18</f>
        <v>2019</v>
      </c>
      <c r="AV1684" s="547" t="s">
        <v>91</v>
      </c>
      <c r="AW1684" s="547" t="s">
        <v>240</v>
      </c>
      <c r="AX1684" s="547" t="s">
        <v>240</v>
      </c>
      <c r="AY1684" s="548" t="s">
        <v>675</v>
      </c>
      <c r="AZ1684" s="547">
        <v>45</v>
      </c>
      <c r="BA1684" s="549" t="s">
        <v>187</v>
      </c>
      <c r="BB1684" s="543" t="s">
        <v>239</v>
      </c>
      <c r="BC1684" s="550">
        <f>'Report 2'!$AJ367</f>
        <v>0</v>
      </c>
      <c r="BD1684" s="550">
        <f>'Report 2'!$AK367</f>
        <v>0</v>
      </c>
      <c r="BE1684" s="550">
        <f>'Report 2'!$AL367</f>
        <v>0</v>
      </c>
      <c r="BF1684" s="550">
        <f>'Report 2'!$AM367</f>
        <v>0</v>
      </c>
      <c r="BG1684" s="550">
        <f>'Report 2'!$AN367</f>
        <v>0</v>
      </c>
      <c r="BH1684" s="550">
        <f>'Report 2'!$AO367</f>
        <v>0</v>
      </c>
      <c r="BI1684" s="550">
        <f>'Report 2'!$AP367</f>
        <v>0</v>
      </c>
      <c r="CC1684" s="542" t="s">
        <v>669</v>
      </c>
      <c r="CD1684" s="1014" t="s">
        <v>672</v>
      </c>
      <c r="CE1684" s="1014" t="str">
        <f>'Information Input'!$M$14</f>
        <v xml:space="preserve">      -      </v>
      </c>
      <c r="CF1684" s="551" t="s">
        <v>138</v>
      </c>
      <c r="CG1684" s="552">
        <f t="shared" si="280"/>
        <v>43739</v>
      </c>
      <c r="CH1684" s="552">
        <f t="shared" si="281"/>
        <v>43830</v>
      </c>
      <c r="CI1684" s="552">
        <f>'Information Input'!$H$35</f>
        <v>43555</v>
      </c>
      <c r="CJ1684" s="551" t="str">
        <f>'Information Input'!$J$22</f>
        <v>Quarterly</v>
      </c>
      <c r="CK1684" s="552">
        <f>'Information Input'!$H$30</f>
        <v>43555</v>
      </c>
      <c r="CL1684" s="551">
        <f>'Information Input'!$J$18</f>
        <v>2019</v>
      </c>
      <c r="CM1684" s="1018" t="s">
        <v>96</v>
      </c>
      <c r="CN1684" s="1014" t="s">
        <v>241</v>
      </c>
      <c r="CO1684" s="542" t="s">
        <v>241</v>
      </c>
      <c r="CP1684" s="542" t="s">
        <v>671</v>
      </c>
      <c r="CQ1684" s="551">
        <v>43</v>
      </c>
      <c r="CR1684" s="542" t="s">
        <v>185</v>
      </c>
      <c r="CS1684" s="542" t="s">
        <v>233</v>
      </c>
      <c r="CT1684" s="1015">
        <f>'Report 1'!$AT$18</f>
        <v>0</v>
      </c>
      <c r="CU1684" s="1016">
        <f>SUMIF('Report 4A'!$G$16:$G$95,$CQ1684,'Report 4A'!$BB$16:$BB$95)</f>
        <v>0</v>
      </c>
      <c r="CV1684" s="1017">
        <f t="shared" si="282"/>
        <v>0</v>
      </c>
    </row>
    <row r="1685" spans="2:100">
      <c r="B1685" s="535" t="s">
        <v>669</v>
      </c>
      <c r="C1685" s="536">
        <v>1</v>
      </c>
      <c r="D1685" s="537" t="str">
        <f>'Information Input'!$M$14</f>
        <v xml:space="preserve">      -      </v>
      </c>
      <c r="E1685" s="537" t="s">
        <v>137</v>
      </c>
      <c r="F1685" s="538">
        <f t="shared" si="277"/>
        <v>43647</v>
      </c>
      <c r="G1685" s="538">
        <f t="shared" si="278"/>
        <v>43738</v>
      </c>
      <c r="H1685" s="538">
        <f>'Information Input'!$H$35</f>
        <v>43555</v>
      </c>
      <c r="I1685" s="537" t="str">
        <f>'Information Input'!$J$22</f>
        <v>Quarterly</v>
      </c>
      <c r="J1685" s="538">
        <f>'Information Input'!$H$30</f>
        <v>43555</v>
      </c>
      <c r="K1685" s="537">
        <f>'Information Input'!$J$18</f>
        <v>2019</v>
      </c>
      <c r="L1685" s="579" t="s">
        <v>92</v>
      </c>
      <c r="M1685" s="540" t="s">
        <v>93</v>
      </c>
      <c r="N1685" s="541" t="s">
        <v>91</v>
      </c>
      <c r="O1685" s="542" t="s">
        <v>671</v>
      </c>
      <c r="P1685" s="537">
        <v>42</v>
      </c>
      <c r="Q1685" s="541" t="s">
        <v>184</v>
      </c>
      <c r="R1685" s="541" t="s">
        <v>233</v>
      </c>
      <c r="S1685" s="543">
        <f>'Report 1'!$J$18</f>
        <v>0</v>
      </c>
      <c r="T1685" s="544">
        <f>'Report 1'!$J$62</f>
        <v>0</v>
      </c>
      <c r="U1685" s="545">
        <f>'Report 1'!$J$148</f>
        <v>0</v>
      </c>
      <c r="AL1685" s="546" t="s">
        <v>669</v>
      </c>
      <c r="AM1685" s="547">
        <v>2</v>
      </c>
      <c r="AN1685" s="547" t="str">
        <f>'Information Input'!$M$14</f>
        <v xml:space="preserve">      -      </v>
      </c>
      <c r="AO1685" s="547" t="s">
        <v>139</v>
      </c>
      <c r="AP1685" s="538">
        <f>'Information Input'!$H$33</f>
        <v>43466</v>
      </c>
      <c r="AQ1685" s="538">
        <f>'Information Input'!$H$34</f>
        <v>43555</v>
      </c>
      <c r="AR1685" s="538">
        <f>'Information Input'!$H$35</f>
        <v>43555</v>
      </c>
      <c r="AS1685" s="547" t="str">
        <f>'Information Input'!$J$22</f>
        <v>Quarterly</v>
      </c>
      <c r="AT1685" s="538">
        <f>'Information Input'!$H$30</f>
        <v>43555</v>
      </c>
      <c r="AU1685" s="547">
        <f>'Information Input'!$J$18</f>
        <v>2019</v>
      </c>
      <c r="AV1685" s="547" t="s">
        <v>91</v>
      </c>
      <c r="AW1685" s="547" t="s">
        <v>240</v>
      </c>
      <c r="AX1685" s="547" t="s">
        <v>240</v>
      </c>
      <c r="AY1685" s="548" t="s">
        <v>675</v>
      </c>
      <c r="AZ1685" s="547">
        <v>46</v>
      </c>
      <c r="BA1685" s="549" t="s">
        <v>188</v>
      </c>
      <c r="BB1685" s="543" t="s">
        <v>239</v>
      </c>
      <c r="BC1685" s="550">
        <f>'Report 2'!$AJ368</f>
        <v>0</v>
      </c>
      <c r="BD1685" s="550">
        <f>'Report 2'!$AK368</f>
        <v>0</v>
      </c>
      <c r="BE1685" s="550">
        <f>'Report 2'!$AL368</f>
        <v>0</v>
      </c>
      <c r="BF1685" s="550">
        <f>'Report 2'!$AM368</f>
        <v>0</v>
      </c>
      <c r="BG1685" s="550">
        <f>'Report 2'!$AN368</f>
        <v>0</v>
      </c>
      <c r="BH1685" s="550">
        <f>'Report 2'!$AO368</f>
        <v>0</v>
      </c>
      <c r="BI1685" s="550">
        <f>'Report 2'!$AP368</f>
        <v>0</v>
      </c>
      <c r="CC1685" s="542" t="s">
        <v>669</v>
      </c>
      <c r="CD1685" s="1014" t="s">
        <v>672</v>
      </c>
      <c r="CE1685" s="1014" t="str">
        <f>'Information Input'!$M$14</f>
        <v xml:space="preserve">      -      </v>
      </c>
      <c r="CF1685" s="551" t="s">
        <v>138</v>
      </c>
      <c r="CG1685" s="552">
        <f t="shared" si="280"/>
        <v>43739</v>
      </c>
      <c r="CH1685" s="552">
        <f t="shared" si="281"/>
        <v>43830</v>
      </c>
      <c r="CI1685" s="552">
        <f>'Information Input'!$H$35</f>
        <v>43555</v>
      </c>
      <c r="CJ1685" s="551" t="str">
        <f>'Information Input'!$J$22</f>
        <v>Quarterly</v>
      </c>
      <c r="CK1685" s="552">
        <f>'Information Input'!$H$30</f>
        <v>43555</v>
      </c>
      <c r="CL1685" s="551">
        <f>'Information Input'!$J$18</f>
        <v>2019</v>
      </c>
      <c r="CM1685" s="551" t="s">
        <v>96</v>
      </c>
      <c r="CN1685" s="1014" t="s">
        <v>241</v>
      </c>
      <c r="CO1685" s="542" t="s">
        <v>241</v>
      </c>
      <c r="CP1685" s="542" t="s">
        <v>675</v>
      </c>
      <c r="CQ1685" s="551">
        <v>45</v>
      </c>
      <c r="CR1685" s="542" t="s">
        <v>187</v>
      </c>
      <c r="CS1685" s="542" t="s">
        <v>239</v>
      </c>
      <c r="CT1685" s="1015">
        <f>'Report 1'!$AT$18</f>
        <v>0</v>
      </c>
      <c r="CU1685" s="1016">
        <f>SUMIF('Report 4A'!$G$16:$G$95,$CQ1685,'Report 4A'!$BB$16:$BB$95)</f>
        <v>0</v>
      </c>
      <c r="CV1685" s="1017">
        <f t="shared" si="276"/>
        <v>0</v>
      </c>
    </row>
    <row r="1686" spans="2:100">
      <c r="B1686" s="535" t="s">
        <v>669</v>
      </c>
      <c r="C1686" s="536">
        <v>1</v>
      </c>
      <c r="D1686" s="537" t="str">
        <f>'Information Input'!$M$14</f>
        <v xml:space="preserve">      -      </v>
      </c>
      <c r="E1686" s="537" t="s">
        <v>137</v>
      </c>
      <c r="F1686" s="538">
        <f t="shared" si="277"/>
        <v>43647</v>
      </c>
      <c r="G1686" s="538">
        <f t="shared" si="278"/>
        <v>43738</v>
      </c>
      <c r="H1686" s="538">
        <f>'Information Input'!$H$35</f>
        <v>43555</v>
      </c>
      <c r="I1686" s="537" t="str">
        <f>'Information Input'!$J$22</f>
        <v>Quarterly</v>
      </c>
      <c r="J1686" s="538">
        <f>'Information Input'!$H$30</f>
        <v>43555</v>
      </c>
      <c r="K1686" s="537">
        <f>'Information Input'!$J$18</f>
        <v>2019</v>
      </c>
      <c r="L1686" s="579" t="s">
        <v>92</v>
      </c>
      <c r="M1686" s="540" t="s">
        <v>93</v>
      </c>
      <c r="N1686" s="541" t="s">
        <v>91</v>
      </c>
      <c r="O1686" s="542" t="s">
        <v>671</v>
      </c>
      <c r="P1686" s="537">
        <v>43</v>
      </c>
      <c r="Q1686" s="541" t="s">
        <v>185</v>
      </c>
      <c r="R1686" s="541" t="s">
        <v>233</v>
      </c>
      <c r="S1686" s="543">
        <f>'Report 1'!$J$18</f>
        <v>0</v>
      </c>
      <c r="T1686" s="544">
        <f>'Report 1'!$J$63</f>
        <v>0</v>
      </c>
      <c r="U1686" s="545">
        <f>'Report 1'!$J$149</f>
        <v>0</v>
      </c>
      <c r="AL1686" s="546" t="s">
        <v>669</v>
      </c>
      <c r="AM1686" s="547">
        <v>2</v>
      </c>
      <c r="AN1686" s="547" t="str">
        <f>'Information Input'!$M$14</f>
        <v xml:space="preserve">      -      </v>
      </c>
      <c r="AO1686" s="547" t="s">
        <v>139</v>
      </c>
      <c r="AP1686" s="538">
        <f>'Information Input'!$H$33</f>
        <v>43466</v>
      </c>
      <c r="AQ1686" s="538">
        <f>'Information Input'!$H$34</f>
        <v>43555</v>
      </c>
      <c r="AR1686" s="538">
        <f>'Information Input'!$H$35</f>
        <v>43555</v>
      </c>
      <c r="AS1686" s="547" t="str">
        <f>'Information Input'!$J$22</f>
        <v>Quarterly</v>
      </c>
      <c r="AT1686" s="538">
        <f>'Information Input'!$H$30</f>
        <v>43555</v>
      </c>
      <c r="AU1686" s="547">
        <f>'Information Input'!$J$18</f>
        <v>2019</v>
      </c>
      <c r="AV1686" s="547" t="s">
        <v>91</v>
      </c>
      <c r="AW1686" s="547" t="s">
        <v>240</v>
      </c>
      <c r="AX1686" s="547" t="s">
        <v>240</v>
      </c>
      <c r="AY1686" s="548" t="s">
        <v>675</v>
      </c>
      <c r="AZ1686" s="547">
        <v>47</v>
      </c>
      <c r="BA1686" s="549" t="s">
        <v>189</v>
      </c>
      <c r="BB1686" s="543" t="s">
        <v>239</v>
      </c>
      <c r="BC1686" s="550">
        <f>'Report 2'!$AJ369</f>
        <v>0</v>
      </c>
      <c r="BD1686" s="550">
        <f>'Report 2'!$AK369</f>
        <v>0</v>
      </c>
      <c r="BE1686" s="550">
        <f>'Report 2'!$AL369</f>
        <v>0</v>
      </c>
      <c r="BF1686" s="550">
        <f>'Report 2'!$AM369</f>
        <v>0</v>
      </c>
      <c r="BG1686" s="550">
        <f>'Report 2'!$AN369</f>
        <v>0</v>
      </c>
      <c r="BH1686" s="550">
        <f>'Report 2'!$AO369</f>
        <v>0</v>
      </c>
      <c r="BI1686" s="550">
        <f>'Report 2'!$AP369</f>
        <v>0</v>
      </c>
      <c r="CC1686" s="542" t="s">
        <v>669</v>
      </c>
      <c r="CD1686" s="1014" t="s">
        <v>672</v>
      </c>
      <c r="CE1686" s="1014" t="str">
        <f>'Information Input'!$M$14</f>
        <v xml:space="preserve">      -      </v>
      </c>
      <c r="CF1686" s="551" t="s">
        <v>138</v>
      </c>
      <c r="CG1686" s="552">
        <f t="shared" si="280"/>
        <v>43739</v>
      </c>
      <c r="CH1686" s="552">
        <f t="shared" si="281"/>
        <v>43830</v>
      </c>
      <c r="CI1686" s="552">
        <f>'Information Input'!$H$35</f>
        <v>43555</v>
      </c>
      <c r="CJ1686" s="551" t="str">
        <f>'Information Input'!$J$22</f>
        <v>Quarterly</v>
      </c>
      <c r="CK1686" s="552">
        <f>'Information Input'!$H$30</f>
        <v>43555</v>
      </c>
      <c r="CL1686" s="551">
        <f>'Information Input'!$J$18</f>
        <v>2019</v>
      </c>
      <c r="CM1686" s="551" t="s">
        <v>96</v>
      </c>
      <c r="CN1686" s="1014" t="s">
        <v>241</v>
      </c>
      <c r="CO1686" s="542" t="s">
        <v>241</v>
      </c>
      <c r="CP1686" s="542" t="s">
        <v>675</v>
      </c>
      <c r="CQ1686" s="551">
        <v>46</v>
      </c>
      <c r="CR1686" s="542" t="s">
        <v>188</v>
      </c>
      <c r="CS1686" s="542" t="s">
        <v>239</v>
      </c>
      <c r="CT1686" s="1015">
        <f>'Report 1'!$AT$18</f>
        <v>0</v>
      </c>
      <c r="CU1686" s="1016">
        <f>SUMIF('Report 4A'!$G$16:$G$95,$CQ1686,'Report 4A'!$BB$16:$BB$95)</f>
        <v>0</v>
      </c>
      <c r="CV1686" s="1017">
        <f t="shared" si="276"/>
        <v>0</v>
      </c>
    </row>
    <row r="1687" spans="2:100">
      <c r="B1687" s="535" t="s">
        <v>669</v>
      </c>
      <c r="C1687" s="536">
        <v>1</v>
      </c>
      <c r="D1687" s="537" t="str">
        <f>'Information Input'!$M$14</f>
        <v xml:space="preserve">      -      </v>
      </c>
      <c r="E1687" s="537" t="s">
        <v>137</v>
      </c>
      <c r="F1687" s="538">
        <f t="shared" si="277"/>
        <v>43647</v>
      </c>
      <c r="G1687" s="538">
        <f t="shared" si="278"/>
        <v>43738</v>
      </c>
      <c r="H1687" s="538">
        <f>'Information Input'!$H$35</f>
        <v>43555</v>
      </c>
      <c r="I1687" s="537" t="str">
        <f>'Information Input'!$J$22</f>
        <v>Quarterly</v>
      </c>
      <c r="J1687" s="538">
        <f>'Information Input'!$H$30</f>
        <v>43555</v>
      </c>
      <c r="K1687" s="537">
        <f>'Information Input'!$J$18</f>
        <v>2019</v>
      </c>
      <c r="L1687" s="579" t="s">
        <v>92</v>
      </c>
      <c r="M1687" s="540" t="s">
        <v>93</v>
      </c>
      <c r="N1687" s="541" t="s">
        <v>91</v>
      </c>
      <c r="O1687" s="542" t="s">
        <v>674</v>
      </c>
      <c r="P1687" s="537">
        <v>44</v>
      </c>
      <c r="Q1687" s="541" t="s">
        <v>186</v>
      </c>
      <c r="R1687" s="541" t="s">
        <v>239</v>
      </c>
      <c r="S1687" s="543">
        <f>'Report 1'!$J$18</f>
        <v>0</v>
      </c>
      <c r="T1687" s="544">
        <f>'Report 1'!$J$64</f>
        <v>0</v>
      </c>
      <c r="U1687" s="545">
        <f>'Report 1'!$J$150</f>
        <v>0</v>
      </c>
      <c r="AL1687" s="546" t="s">
        <v>669</v>
      </c>
      <c r="AM1687" s="547">
        <v>2</v>
      </c>
      <c r="AN1687" s="547" t="str">
        <f>'Information Input'!$M$14</f>
        <v xml:space="preserve">      -      </v>
      </c>
      <c r="AO1687" s="547" t="s">
        <v>139</v>
      </c>
      <c r="AP1687" s="538">
        <f>'Information Input'!$H$33</f>
        <v>43466</v>
      </c>
      <c r="AQ1687" s="538">
        <f>'Information Input'!$H$34</f>
        <v>43555</v>
      </c>
      <c r="AR1687" s="538">
        <f>'Information Input'!$H$35</f>
        <v>43555</v>
      </c>
      <c r="AS1687" s="547" t="str">
        <f>'Information Input'!$J$22</f>
        <v>Quarterly</v>
      </c>
      <c r="AT1687" s="538">
        <f>'Information Input'!$H$30</f>
        <v>43555</v>
      </c>
      <c r="AU1687" s="547">
        <f>'Information Input'!$J$18</f>
        <v>2019</v>
      </c>
      <c r="AV1687" s="547" t="s">
        <v>91</v>
      </c>
      <c r="AW1687" s="547" t="s">
        <v>240</v>
      </c>
      <c r="AX1687" s="547" t="s">
        <v>240</v>
      </c>
      <c r="AY1687" s="548" t="s">
        <v>675</v>
      </c>
      <c r="AZ1687" s="547">
        <v>48</v>
      </c>
      <c r="BA1687" s="549" t="s">
        <v>190</v>
      </c>
      <c r="BB1687" s="543" t="s">
        <v>239</v>
      </c>
      <c r="BC1687" s="550">
        <f>'Report 2'!$AJ370</f>
        <v>0</v>
      </c>
      <c r="BD1687" s="550">
        <f>'Report 2'!$AK370</f>
        <v>0</v>
      </c>
      <c r="BE1687" s="550">
        <f>'Report 2'!$AL370</f>
        <v>0</v>
      </c>
      <c r="BF1687" s="550">
        <f>'Report 2'!$AM370</f>
        <v>0</v>
      </c>
      <c r="BG1687" s="550">
        <f>'Report 2'!$AN370</f>
        <v>0</v>
      </c>
      <c r="BH1687" s="550">
        <f>'Report 2'!$AO370</f>
        <v>0</v>
      </c>
      <c r="BI1687" s="550">
        <f>'Report 2'!$AP370</f>
        <v>0</v>
      </c>
      <c r="CC1687" s="542" t="s">
        <v>669</v>
      </c>
      <c r="CD1687" s="1014" t="s">
        <v>672</v>
      </c>
      <c r="CE1687" s="1014" t="str">
        <f>'Information Input'!$M$14</f>
        <v xml:space="preserve">      -      </v>
      </c>
      <c r="CF1687" s="551" t="s">
        <v>138</v>
      </c>
      <c r="CG1687" s="552">
        <f t="shared" si="280"/>
        <v>43739</v>
      </c>
      <c r="CH1687" s="552">
        <f t="shared" si="281"/>
        <v>43830</v>
      </c>
      <c r="CI1687" s="552">
        <f>'Information Input'!$H$35</f>
        <v>43555</v>
      </c>
      <c r="CJ1687" s="551" t="str">
        <f>'Information Input'!$J$22</f>
        <v>Quarterly</v>
      </c>
      <c r="CK1687" s="552">
        <f>'Information Input'!$H$30</f>
        <v>43555</v>
      </c>
      <c r="CL1687" s="551">
        <f>'Information Input'!$J$18</f>
        <v>2019</v>
      </c>
      <c r="CM1687" s="551" t="s">
        <v>96</v>
      </c>
      <c r="CN1687" s="1014" t="s">
        <v>241</v>
      </c>
      <c r="CO1687" s="542" t="s">
        <v>241</v>
      </c>
      <c r="CP1687" s="542" t="s">
        <v>675</v>
      </c>
      <c r="CQ1687" s="551">
        <v>47</v>
      </c>
      <c r="CR1687" s="542" t="s">
        <v>189</v>
      </c>
      <c r="CS1687" s="542" t="s">
        <v>239</v>
      </c>
      <c r="CT1687" s="1015">
        <f>'Report 1'!$AT$18</f>
        <v>0</v>
      </c>
      <c r="CU1687" s="1016">
        <f>SUMIF('Report 4A'!$G$16:$G$95,$CQ1687,'Report 4A'!$BB$16:$BB$95)</f>
        <v>0</v>
      </c>
      <c r="CV1687" s="1017">
        <f t="shared" si="276"/>
        <v>0</v>
      </c>
    </row>
    <row r="1688" spans="2:100">
      <c r="B1688" s="535" t="s">
        <v>669</v>
      </c>
      <c r="C1688" s="536">
        <v>1</v>
      </c>
      <c r="D1688" s="537" t="str">
        <f>'Information Input'!$M$14</f>
        <v xml:space="preserve">      -      </v>
      </c>
      <c r="E1688" s="537" t="s">
        <v>137</v>
      </c>
      <c r="F1688" s="538">
        <f t="shared" si="277"/>
        <v>43647</v>
      </c>
      <c r="G1688" s="538">
        <f t="shared" si="278"/>
        <v>43738</v>
      </c>
      <c r="H1688" s="538">
        <f>'Information Input'!$H$35</f>
        <v>43555</v>
      </c>
      <c r="I1688" s="537" t="str">
        <f>'Information Input'!$J$22</f>
        <v>Quarterly</v>
      </c>
      <c r="J1688" s="538">
        <f>'Information Input'!$H$30</f>
        <v>43555</v>
      </c>
      <c r="K1688" s="537">
        <f>'Information Input'!$J$18</f>
        <v>2019</v>
      </c>
      <c r="L1688" s="579" t="s">
        <v>92</v>
      </c>
      <c r="M1688" s="540" t="s">
        <v>93</v>
      </c>
      <c r="N1688" s="541" t="s">
        <v>91</v>
      </c>
      <c r="O1688" s="542" t="s">
        <v>675</v>
      </c>
      <c r="P1688" s="537">
        <v>45</v>
      </c>
      <c r="Q1688" s="541" t="s">
        <v>187</v>
      </c>
      <c r="R1688" s="541" t="s">
        <v>239</v>
      </c>
      <c r="S1688" s="543">
        <f>'Report 1'!$J$18</f>
        <v>0</v>
      </c>
      <c r="T1688" s="544">
        <f>'Report 1'!$J$65</f>
        <v>0</v>
      </c>
      <c r="U1688" s="545">
        <f>'Report 1'!$J$151</f>
        <v>0</v>
      </c>
      <c r="AL1688" s="546" t="s">
        <v>669</v>
      </c>
      <c r="AM1688" s="547">
        <v>2</v>
      </c>
      <c r="AN1688" s="547" t="str">
        <f>'Information Input'!$M$14</f>
        <v xml:space="preserve">      -      </v>
      </c>
      <c r="AO1688" s="547" t="s">
        <v>139</v>
      </c>
      <c r="AP1688" s="538">
        <f>'Information Input'!$H$33</f>
        <v>43466</v>
      </c>
      <c r="AQ1688" s="538">
        <f>'Information Input'!$H$34</f>
        <v>43555</v>
      </c>
      <c r="AR1688" s="538">
        <f>'Information Input'!$H$35</f>
        <v>43555</v>
      </c>
      <c r="AS1688" s="547" t="str">
        <f>'Information Input'!$J$22</f>
        <v>Quarterly</v>
      </c>
      <c r="AT1688" s="538">
        <f>'Information Input'!$H$30</f>
        <v>43555</v>
      </c>
      <c r="AU1688" s="547">
        <f>'Information Input'!$J$18</f>
        <v>2019</v>
      </c>
      <c r="AV1688" s="547" t="s">
        <v>91</v>
      </c>
      <c r="AW1688" s="547" t="s">
        <v>240</v>
      </c>
      <c r="AX1688" s="547" t="s">
        <v>240</v>
      </c>
      <c r="AY1688" s="548" t="s">
        <v>675</v>
      </c>
      <c r="AZ1688" s="547">
        <v>49</v>
      </c>
      <c r="BA1688" s="549" t="s">
        <v>191</v>
      </c>
      <c r="BB1688" s="543" t="s">
        <v>239</v>
      </c>
      <c r="BC1688" s="550">
        <f>'Report 2'!$AJ371</f>
        <v>0</v>
      </c>
      <c r="BD1688" s="550">
        <f>'Report 2'!$AK371</f>
        <v>0</v>
      </c>
      <c r="BE1688" s="550">
        <f>'Report 2'!$AL371</f>
        <v>0</v>
      </c>
      <c r="BF1688" s="550">
        <f>'Report 2'!$AM371</f>
        <v>0</v>
      </c>
      <c r="BG1688" s="550">
        <f>'Report 2'!$AN371</f>
        <v>0</v>
      </c>
      <c r="BH1688" s="550">
        <f>'Report 2'!$AO371</f>
        <v>0</v>
      </c>
      <c r="BI1688" s="550">
        <f>'Report 2'!$AP371</f>
        <v>0</v>
      </c>
      <c r="CC1688" s="542" t="s">
        <v>669</v>
      </c>
      <c r="CD1688" s="1014" t="s">
        <v>672</v>
      </c>
      <c r="CE1688" s="1014" t="str">
        <f>'Information Input'!$M$14</f>
        <v xml:space="preserve">      -      </v>
      </c>
      <c r="CF1688" s="551" t="s">
        <v>138</v>
      </c>
      <c r="CG1688" s="552">
        <f t="shared" si="280"/>
        <v>43739</v>
      </c>
      <c r="CH1688" s="552">
        <f t="shared" si="281"/>
        <v>43830</v>
      </c>
      <c r="CI1688" s="552">
        <f>'Information Input'!$H$35</f>
        <v>43555</v>
      </c>
      <c r="CJ1688" s="551" t="str">
        <f>'Information Input'!$J$22</f>
        <v>Quarterly</v>
      </c>
      <c r="CK1688" s="552">
        <f>'Information Input'!$H$30</f>
        <v>43555</v>
      </c>
      <c r="CL1688" s="551">
        <f>'Information Input'!$J$18</f>
        <v>2019</v>
      </c>
      <c r="CM1688" s="551" t="s">
        <v>96</v>
      </c>
      <c r="CN1688" s="1014" t="s">
        <v>241</v>
      </c>
      <c r="CO1688" s="542" t="s">
        <v>241</v>
      </c>
      <c r="CP1688" s="542" t="s">
        <v>675</v>
      </c>
      <c r="CQ1688" s="551">
        <v>48</v>
      </c>
      <c r="CR1688" s="542" t="s">
        <v>190</v>
      </c>
      <c r="CS1688" s="542" t="s">
        <v>239</v>
      </c>
      <c r="CT1688" s="1015">
        <f>'Report 1'!$AT$18</f>
        <v>0</v>
      </c>
      <c r="CU1688" s="1016">
        <f>SUMIF('Report 4A'!$G$16:$G$95,$CQ1688,'Report 4A'!$BB$16:$BB$95)</f>
        <v>0</v>
      </c>
      <c r="CV1688" s="1017">
        <f t="shared" si="276"/>
        <v>0</v>
      </c>
    </row>
    <row r="1689" spans="2:100">
      <c r="B1689" s="535" t="s">
        <v>669</v>
      </c>
      <c r="C1689" s="536">
        <v>1</v>
      </c>
      <c r="D1689" s="537" t="str">
        <f>'Information Input'!$M$14</f>
        <v xml:space="preserve">      -      </v>
      </c>
      <c r="E1689" s="537" t="s">
        <v>137</v>
      </c>
      <c r="F1689" s="538">
        <f t="shared" si="277"/>
        <v>43647</v>
      </c>
      <c r="G1689" s="538">
        <f t="shared" si="278"/>
        <v>43738</v>
      </c>
      <c r="H1689" s="538">
        <f>'Information Input'!$H$35</f>
        <v>43555</v>
      </c>
      <c r="I1689" s="537" t="str">
        <f>'Information Input'!$J$22</f>
        <v>Quarterly</v>
      </c>
      <c r="J1689" s="538">
        <f>'Information Input'!$H$30</f>
        <v>43555</v>
      </c>
      <c r="K1689" s="537">
        <f>'Information Input'!$J$18</f>
        <v>2019</v>
      </c>
      <c r="L1689" s="579" t="s">
        <v>92</v>
      </c>
      <c r="M1689" s="540" t="s">
        <v>93</v>
      </c>
      <c r="N1689" s="541" t="s">
        <v>91</v>
      </c>
      <c r="O1689" s="542" t="s">
        <v>675</v>
      </c>
      <c r="P1689" s="537">
        <v>46</v>
      </c>
      <c r="Q1689" s="541" t="s">
        <v>188</v>
      </c>
      <c r="R1689" s="541" t="s">
        <v>239</v>
      </c>
      <c r="S1689" s="543">
        <f>'Report 1'!$J$18</f>
        <v>0</v>
      </c>
      <c r="T1689" s="544">
        <f>'Report 1'!$J$66</f>
        <v>0</v>
      </c>
      <c r="U1689" s="545">
        <f>'Report 1'!$J$152</f>
        <v>0</v>
      </c>
      <c r="AL1689" s="546" t="s">
        <v>669</v>
      </c>
      <c r="AM1689" s="547">
        <v>2</v>
      </c>
      <c r="AN1689" s="547" t="str">
        <f>'Information Input'!$M$14</f>
        <v xml:space="preserve">      -      </v>
      </c>
      <c r="AO1689" s="547" t="s">
        <v>139</v>
      </c>
      <c r="AP1689" s="538">
        <f>'Information Input'!$H$33</f>
        <v>43466</v>
      </c>
      <c r="AQ1689" s="538">
        <f>'Information Input'!$H$34</f>
        <v>43555</v>
      </c>
      <c r="AR1689" s="538">
        <f>'Information Input'!$H$35</f>
        <v>43555</v>
      </c>
      <c r="AS1689" s="547" t="str">
        <f>'Information Input'!$J$22</f>
        <v>Quarterly</v>
      </c>
      <c r="AT1689" s="538">
        <f>'Information Input'!$H$30</f>
        <v>43555</v>
      </c>
      <c r="AU1689" s="547">
        <f>'Information Input'!$J$18</f>
        <v>2019</v>
      </c>
      <c r="AV1689" s="547" t="s">
        <v>91</v>
      </c>
      <c r="AW1689" s="547" t="s">
        <v>240</v>
      </c>
      <c r="AX1689" s="547" t="s">
        <v>240</v>
      </c>
      <c r="AY1689" s="548" t="s">
        <v>675</v>
      </c>
      <c r="AZ1689" s="547">
        <v>50</v>
      </c>
      <c r="BA1689" s="549" t="s">
        <v>192</v>
      </c>
      <c r="BB1689" s="543" t="s">
        <v>239</v>
      </c>
      <c r="BC1689" s="550">
        <f>'Report 2'!$AJ372</f>
        <v>0</v>
      </c>
      <c r="BD1689" s="550">
        <f>'Report 2'!$AK372</f>
        <v>0</v>
      </c>
      <c r="BE1689" s="550">
        <f>'Report 2'!$AL372</f>
        <v>0</v>
      </c>
      <c r="BF1689" s="550">
        <f>'Report 2'!$AM372</f>
        <v>0</v>
      </c>
      <c r="BG1689" s="550">
        <f>'Report 2'!$AN372</f>
        <v>0</v>
      </c>
      <c r="BH1689" s="550">
        <f>'Report 2'!$AO372</f>
        <v>0</v>
      </c>
      <c r="BI1689" s="550">
        <f>'Report 2'!$AP372</f>
        <v>0</v>
      </c>
      <c r="CC1689" s="542" t="s">
        <v>669</v>
      </c>
      <c r="CD1689" s="1014" t="s">
        <v>672</v>
      </c>
      <c r="CE1689" s="1014" t="str">
        <f>'Information Input'!$M$14</f>
        <v xml:space="preserve">      -      </v>
      </c>
      <c r="CF1689" s="551" t="s">
        <v>138</v>
      </c>
      <c r="CG1689" s="552">
        <f t="shared" si="280"/>
        <v>43739</v>
      </c>
      <c r="CH1689" s="552">
        <f t="shared" si="281"/>
        <v>43830</v>
      </c>
      <c r="CI1689" s="552">
        <f>'Information Input'!$H$35</f>
        <v>43555</v>
      </c>
      <c r="CJ1689" s="551" t="str">
        <f>'Information Input'!$J$22</f>
        <v>Quarterly</v>
      </c>
      <c r="CK1689" s="552">
        <f>'Information Input'!$H$30</f>
        <v>43555</v>
      </c>
      <c r="CL1689" s="551">
        <f>'Information Input'!$J$18</f>
        <v>2019</v>
      </c>
      <c r="CM1689" s="551" t="s">
        <v>96</v>
      </c>
      <c r="CN1689" s="1014" t="s">
        <v>241</v>
      </c>
      <c r="CO1689" s="542" t="s">
        <v>241</v>
      </c>
      <c r="CP1689" s="542" t="s">
        <v>675</v>
      </c>
      <c r="CQ1689" s="551">
        <v>49</v>
      </c>
      <c r="CR1689" s="542" t="s">
        <v>191</v>
      </c>
      <c r="CS1689" s="542" t="s">
        <v>239</v>
      </c>
      <c r="CT1689" s="1015">
        <f>'Report 1'!$AT$18</f>
        <v>0</v>
      </c>
      <c r="CU1689" s="1016">
        <f>SUMIF('Report 4A'!$G$16:$G$95,$CQ1689,'Report 4A'!$BB$16:$BB$95)</f>
        <v>0</v>
      </c>
      <c r="CV1689" s="1017">
        <f t="shared" si="276"/>
        <v>0</v>
      </c>
    </row>
    <row r="1690" spans="2:100">
      <c r="B1690" s="535" t="s">
        <v>669</v>
      </c>
      <c r="C1690" s="536">
        <v>1</v>
      </c>
      <c r="D1690" s="537" t="str">
        <f>'Information Input'!$M$14</f>
        <v xml:space="preserve">      -      </v>
      </c>
      <c r="E1690" s="537" t="s">
        <v>137</v>
      </c>
      <c r="F1690" s="538">
        <f t="shared" si="277"/>
        <v>43647</v>
      </c>
      <c r="G1690" s="538">
        <f t="shared" si="278"/>
        <v>43738</v>
      </c>
      <c r="H1690" s="538">
        <f>'Information Input'!$H$35</f>
        <v>43555</v>
      </c>
      <c r="I1690" s="537" t="str">
        <f>'Information Input'!$J$22</f>
        <v>Quarterly</v>
      </c>
      <c r="J1690" s="538">
        <f>'Information Input'!$H$30</f>
        <v>43555</v>
      </c>
      <c r="K1690" s="537">
        <f>'Information Input'!$J$18</f>
        <v>2019</v>
      </c>
      <c r="L1690" s="579" t="s">
        <v>92</v>
      </c>
      <c r="M1690" s="540" t="s">
        <v>93</v>
      </c>
      <c r="N1690" s="541" t="s">
        <v>91</v>
      </c>
      <c r="O1690" s="542" t="s">
        <v>675</v>
      </c>
      <c r="P1690" s="537">
        <v>47</v>
      </c>
      <c r="Q1690" s="541" t="s">
        <v>189</v>
      </c>
      <c r="R1690" s="541" t="s">
        <v>239</v>
      </c>
      <c r="S1690" s="543">
        <f>'Report 1'!$J$18</f>
        <v>0</v>
      </c>
      <c r="T1690" s="544">
        <f>'Report 1'!$J$67</f>
        <v>0</v>
      </c>
      <c r="U1690" s="545">
        <f>'Report 1'!$J$153</f>
        <v>0</v>
      </c>
      <c r="AL1690" s="546" t="s">
        <v>669</v>
      </c>
      <c r="AM1690" s="547">
        <v>2</v>
      </c>
      <c r="AN1690" s="547" t="str">
        <f>'Information Input'!$M$14</f>
        <v xml:space="preserve">      -      </v>
      </c>
      <c r="AO1690" s="547" t="s">
        <v>139</v>
      </c>
      <c r="AP1690" s="538">
        <f>'Information Input'!$H$33</f>
        <v>43466</v>
      </c>
      <c r="AQ1690" s="538">
        <f>'Information Input'!$H$34</f>
        <v>43555</v>
      </c>
      <c r="AR1690" s="538">
        <f>'Information Input'!$H$35</f>
        <v>43555</v>
      </c>
      <c r="AS1690" s="547" t="str">
        <f>'Information Input'!$J$22</f>
        <v>Quarterly</v>
      </c>
      <c r="AT1690" s="538">
        <f>'Information Input'!$H$30</f>
        <v>43555</v>
      </c>
      <c r="AU1690" s="547">
        <f>'Information Input'!$J$18</f>
        <v>2019</v>
      </c>
      <c r="AV1690" s="547" t="s">
        <v>91</v>
      </c>
      <c r="AW1690" s="547" t="s">
        <v>240</v>
      </c>
      <c r="AX1690" s="547" t="s">
        <v>240</v>
      </c>
      <c r="AY1690" s="548" t="s">
        <v>675</v>
      </c>
      <c r="AZ1690" s="547">
        <v>51</v>
      </c>
      <c r="BA1690" s="549" t="s">
        <v>193</v>
      </c>
      <c r="BB1690" s="543" t="s">
        <v>239</v>
      </c>
      <c r="BC1690" s="550">
        <f>'Report 2'!$AJ373</f>
        <v>0</v>
      </c>
      <c r="BD1690" s="550">
        <f>'Report 2'!$AK373</f>
        <v>0</v>
      </c>
      <c r="BE1690" s="550">
        <f>'Report 2'!$AL373</f>
        <v>0</v>
      </c>
      <c r="BF1690" s="550">
        <f>'Report 2'!$AM373</f>
        <v>0</v>
      </c>
      <c r="BG1690" s="550">
        <f>'Report 2'!$AN373</f>
        <v>0</v>
      </c>
      <c r="BH1690" s="550">
        <f>'Report 2'!$AO373</f>
        <v>0</v>
      </c>
      <c r="BI1690" s="550">
        <f>'Report 2'!$AP373</f>
        <v>0</v>
      </c>
      <c r="CC1690" s="542" t="s">
        <v>669</v>
      </c>
      <c r="CD1690" s="1014" t="s">
        <v>672</v>
      </c>
      <c r="CE1690" s="1014" t="str">
        <f>'Information Input'!$M$14</f>
        <v xml:space="preserve">      -      </v>
      </c>
      <c r="CF1690" s="551" t="s">
        <v>138</v>
      </c>
      <c r="CG1690" s="552">
        <f t="shared" si="280"/>
        <v>43739</v>
      </c>
      <c r="CH1690" s="552">
        <f t="shared" si="281"/>
        <v>43830</v>
      </c>
      <c r="CI1690" s="552">
        <f>'Information Input'!$H$35</f>
        <v>43555</v>
      </c>
      <c r="CJ1690" s="551" t="str">
        <f>'Information Input'!$J$22</f>
        <v>Quarterly</v>
      </c>
      <c r="CK1690" s="552">
        <f>'Information Input'!$H$30</f>
        <v>43555</v>
      </c>
      <c r="CL1690" s="551">
        <f>'Information Input'!$J$18</f>
        <v>2019</v>
      </c>
      <c r="CM1690" s="551" t="s">
        <v>96</v>
      </c>
      <c r="CN1690" s="1014" t="s">
        <v>241</v>
      </c>
      <c r="CO1690" s="542" t="s">
        <v>241</v>
      </c>
      <c r="CP1690" s="542" t="s">
        <v>675</v>
      </c>
      <c r="CQ1690" s="551">
        <v>50</v>
      </c>
      <c r="CR1690" s="542" t="s">
        <v>192</v>
      </c>
      <c r="CS1690" s="542" t="s">
        <v>239</v>
      </c>
      <c r="CT1690" s="1015">
        <f>'Report 1'!$AT$18</f>
        <v>0</v>
      </c>
      <c r="CU1690" s="1016">
        <f>SUMIF('Report 4A'!$G$16:$G$95,$CQ1690,'Report 4A'!$BB$16:$BB$95)</f>
        <v>0</v>
      </c>
      <c r="CV1690" s="1017">
        <f t="shared" si="276"/>
        <v>0</v>
      </c>
    </row>
    <row r="1691" spans="2:100">
      <c r="B1691" s="535" t="s">
        <v>669</v>
      </c>
      <c r="C1691" s="536">
        <v>1</v>
      </c>
      <c r="D1691" s="537" t="str">
        <f>'Information Input'!$M$14</f>
        <v xml:space="preserve">      -      </v>
      </c>
      <c r="E1691" s="537" t="s">
        <v>137</v>
      </c>
      <c r="F1691" s="538">
        <f t="shared" si="277"/>
        <v>43647</v>
      </c>
      <c r="G1691" s="538">
        <f t="shared" si="278"/>
        <v>43738</v>
      </c>
      <c r="H1691" s="538">
        <f>'Information Input'!$H$35</f>
        <v>43555</v>
      </c>
      <c r="I1691" s="537" t="str">
        <f>'Information Input'!$J$22</f>
        <v>Quarterly</v>
      </c>
      <c r="J1691" s="538">
        <f>'Information Input'!$H$30</f>
        <v>43555</v>
      </c>
      <c r="K1691" s="537">
        <f>'Information Input'!$J$18</f>
        <v>2019</v>
      </c>
      <c r="L1691" s="579" t="s">
        <v>92</v>
      </c>
      <c r="M1691" s="540" t="s">
        <v>93</v>
      </c>
      <c r="N1691" s="541" t="s">
        <v>91</v>
      </c>
      <c r="O1691" s="542" t="s">
        <v>675</v>
      </c>
      <c r="P1691" s="537">
        <v>48</v>
      </c>
      <c r="Q1691" s="541" t="s">
        <v>190</v>
      </c>
      <c r="R1691" s="541" t="s">
        <v>239</v>
      </c>
      <c r="S1691" s="543">
        <f>'Report 1'!$J$18</f>
        <v>0</v>
      </c>
      <c r="T1691" s="544">
        <f>'Report 1'!$J$68</f>
        <v>0</v>
      </c>
      <c r="U1691" s="545">
        <f>'Report 1'!$J$154</f>
        <v>0</v>
      </c>
      <c r="AL1691" s="557" t="s">
        <v>669</v>
      </c>
      <c r="AM1691" s="558">
        <v>2</v>
      </c>
      <c r="AN1691" s="558" t="str">
        <f>'Information Input'!$M$14</f>
        <v xml:space="preserve">      -      </v>
      </c>
      <c r="AO1691" s="558" t="s">
        <v>139</v>
      </c>
      <c r="AP1691" s="559">
        <f>'Information Input'!$H$33</f>
        <v>43466</v>
      </c>
      <c r="AQ1691" s="559">
        <f>'Information Input'!$H$34</f>
        <v>43555</v>
      </c>
      <c r="AR1691" s="559">
        <f>'Information Input'!$H$35</f>
        <v>43555</v>
      </c>
      <c r="AS1691" s="558" t="str">
        <f>'Information Input'!$J$22</f>
        <v>Quarterly</v>
      </c>
      <c r="AT1691" s="559">
        <f>'Information Input'!$H$30</f>
        <v>43555</v>
      </c>
      <c r="AU1691" s="558">
        <f>'Information Input'!$J$18</f>
        <v>2019</v>
      </c>
      <c r="AV1691" s="558" t="s">
        <v>91</v>
      </c>
      <c r="AW1691" s="558" t="s">
        <v>240</v>
      </c>
      <c r="AX1691" s="558" t="s">
        <v>240</v>
      </c>
      <c r="AY1691" s="572" t="s">
        <v>674</v>
      </c>
      <c r="AZ1691" s="558">
        <v>52</v>
      </c>
      <c r="BA1691" s="557" t="s">
        <v>194</v>
      </c>
      <c r="BB1691" s="560" t="s">
        <v>239</v>
      </c>
      <c r="BC1691" s="569">
        <f>'Report 2'!$AJ374</f>
        <v>0</v>
      </c>
      <c r="BD1691" s="569">
        <f>'Report 2'!$AK374</f>
        <v>0</v>
      </c>
      <c r="BE1691" s="569">
        <f>'Report 2'!$AL374</f>
        <v>0</v>
      </c>
      <c r="BF1691" s="569">
        <f>'Report 2'!$AM374</f>
        <v>0</v>
      </c>
      <c r="BG1691" s="569">
        <f>'Report 2'!$AN374</f>
        <v>0</v>
      </c>
      <c r="BH1691" s="569">
        <f>'Report 2'!$AO374</f>
        <v>0</v>
      </c>
      <c r="BI1691" s="569">
        <f>'Report 2'!$AP374</f>
        <v>0</v>
      </c>
      <c r="CC1691" s="575" t="s">
        <v>669</v>
      </c>
      <c r="CD1691" s="1019" t="s">
        <v>672</v>
      </c>
      <c r="CE1691" s="1019" t="str">
        <f>'Information Input'!$M$14</f>
        <v xml:space="preserve">      -      </v>
      </c>
      <c r="CF1691" s="570" t="s">
        <v>138</v>
      </c>
      <c r="CG1691" s="566">
        <f t="shared" si="280"/>
        <v>43739</v>
      </c>
      <c r="CH1691" s="566">
        <f t="shared" si="281"/>
        <v>43830</v>
      </c>
      <c r="CI1691" s="566">
        <f>'Information Input'!$H$35</f>
        <v>43555</v>
      </c>
      <c r="CJ1691" s="570" t="str">
        <f>'Information Input'!$J$22</f>
        <v>Quarterly</v>
      </c>
      <c r="CK1691" s="566">
        <f>'Information Input'!$H$30</f>
        <v>43555</v>
      </c>
      <c r="CL1691" s="570">
        <f>'Information Input'!$J$18</f>
        <v>2019</v>
      </c>
      <c r="CM1691" s="570" t="s">
        <v>96</v>
      </c>
      <c r="CN1691" s="1019" t="s">
        <v>241</v>
      </c>
      <c r="CO1691" s="575" t="s">
        <v>241</v>
      </c>
      <c r="CP1691" s="575" t="s">
        <v>675</v>
      </c>
      <c r="CQ1691" s="570">
        <v>51</v>
      </c>
      <c r="CR1691" s="575" t="s">
        <v>193</v>
      </c>
      <c r="CS1691" s="575" t="s">
        <v>239</v>
      </c>
      <c r="CT1691" s="1020">
        <f>'Report 1'!$AT$18</f>
        <v>0</v>
      </c>
      <c r="CU1691" s="1021">
        <f>SUMIF('Report 4A'!$G$16:$G$95,$CQ1691,'Report 4A'!$BB$16:$BB$95)</f>
        <v>0</v>
      </c>
      <c r="CV1691" s="1022">
        <f t="shared" si="276"/>
        <v>0</v>
      </c>
    </row>
    <row r="1692" spans="2:100">
      <c r="B1692" s="535" t="s">
        <v>669</v>
      </c>
      <c r="C1692" s="536">
        <v>1</v>
      </c>
      <c r="D1692" s="537" t="str">
        <f>'Information Input'!$M$14</f>
        <v xml:space="preserve">      -      </v>
      </c>
      <c r="E1692" s="537" t="s">
        <v>137</v>
      </c>
      <c r="F1692" s="538">
        <f t="shared" si="277"/>
        <v>43647</v>
      </c>
      <c r="G1692" s="538">
        <f t="shared" si="278"/>
        <v>43738</v>
      </c>
      <c r="H1692" s="538">
        <f>'Information Input'!$H$35</f>
        <v>43555</v>
      </c>
      <c r="I1692" s="537" t="str">
        <f>'Information Input'!$J$22</f>
        <v>Quarterly</v>
      </c>
      <c r="J1692" s="538">
        <f>'Information Input'!$H$30</f>
        <v>43555</v>
      </c>
      <c r="K1692" s="537">
        <f>'Information Input'!$J$18</f>
        <v>2019</v>
      </c>
      <c r="L1692" s="579" t="s">
        <v>92</v>
      </c>
      <c r="M1692" s="540" t="s">
        <v>93</v>
      </c>
      <c r="N1692" s="541" t="s">
        <v>91</v>
      </c>
      <c r="O1692" s="542" t="s">
        <v>675</v>
      </c>
      <c r="P1692" s="537">
        <v>49</v>
      </c>
      <c r="Q1692" s="541" t="s">
        <v>191</v>
      </c>
      <c r="R1692" s="541" t="s">
        <v>239</v>
      </c>
      <c r="S1692" s="543">
        <f>'Report 1'!$J$18</f>
        <v>0</v>
      </c>
      <c r="T1692" s="544">
        <f>'Report 1'!$J$69</f>
        <v>0</v>
      </c>
      <c r="U1692" s="545">
        <f>'Report 1'!$J$155</f>
        <v>0</v>
      </c>
      <c r="AL1692" s="522" t="s">
        <v>669</v>
      </c>
      <c r="AM1692" s="517">
        <v>2</v>
      </c>
      <c r="AN1692" s="517" t="str">
        <f>'Information Input'!$M$14</f>
        <v xml:space="preserve">      -      </v>
      </c>
      <c r="AO1692" s="517" t="s">
        <v>135</v>
      </c>
      <c r="AP1692" s="518">
        <f t="shared" ref="AP1692:AP1733" si="283">DATE(AU1692,1,1)</f>
        <v>43466</v>
      </c>
      <c r="AQ1692" s="518">
        <f t="shared" ref="AQ1692:AQ1733" si="284">DATE(AU1692,3,31)</f>
        <v>43555</v>
      </c>
      <c r="AR1692" s="519">
        <f>'Information Input'!$H$35</f>
        <v>43555</v>
      </c>
      <c r="AS1692" s="517" t="str">
        <f>'Information Input'!$J$22</f>
        <v>Quarterly</v>
      </c>
      <c r="AT1692" s="519">
        <f>'Information Input'!$H$30</f>
        <v>43555</v>
      </c>
      <c r="AU1692" s="517">
        <f>'Information Input'!$J$18</f>
        <v>2019</v>
      </c>
      <c r="AV1692" s="517" t="s">
        <v>96</v>
      </c>
      <c r="AW1692" s="517" t="s">
        <v>241</v>
      </c>
      <c r="AX1692" s="528" t="s">
        <v>241</v>
      </c>
      <c r="AY1692" s="529" t="s">
        <v>671</v>
      </c>
      <c r="AZ1692" s="528">
        <v>11</v>
      </c>
      <c r="BA1692" s="530" t="s">
        <v>153</v>
      </c>
      <c r="BB1692" s="524" t="s">
        <v>231</v>
      </c>
      <c r="BC1692" s="531">
        <f>'Report 2'!$H378</f>
        <v>0</v>
      </c>
      <c r="BD1692" s="531">
        <f>'Report 2'!$I378</f>
        <v>0</v>
      </c>
      <c r="BE1692" s="531">
        <f>'Report 2'!$J378</f>
        <v>0</v>
      </c>
      <c r="BF1692" s="531">
        <f>'Report 2'!$K378</f>
        <v>0</v>
      </c>
      <c r="BG1692" s="531">
        <f>'Report 2'!$L378</f>
        <v>0</v>
      </c>
      <c r="BH1692" s="531">
        <f>'Report 2'!$M378</f>
        <v>0</v>
      </c>
      <c r="BI1692" s="531">
        <f>'Report 2'!$N378</f>
        <v>0</v>
      </c>
      <c r="CC1692" s="523" t="s">
        <v>669</v>
      </c>
      <c r="CD1692" s="1010" t="s">
        <v>672</v>
      </c>
      <c r="CE1692" s="1010" t="str">
        <f>'Information Input'!$M$14</f>
        <v xml:space="preserve">      -      </v>
      </c>
      <c r="CF1692" s="532" t="s">
        <v>138</v>
      </c>
      <c r="CG1692" s="519">
        <f t="shared" si="280"/>
        <v>43739</v>
      </c>
      <c r="CH1692" s="519">
        <f t="shared" si="281"/>
        <v>43830</v>
      </c>
      <c r="CI1692" s="519">
        <f>'Information Input'!$H$35</f>
        <v>43555</v>
      </c>
      <c r="CJ1692" s="532" t="str">
        <f>'Information Input'!$J$22</f>
        <v>Quarterly</v>
      </c>
      <c r="CK1692" s="519">
        <f>'Information Input'!$H$30</f>
        <v>43555</v>
      </c>
      <c r="CL1692" s="532">
        <f>'Information Input'!$J$18</f>
        <v>2019</v>
      </c>
      <c r="CM1692" s="532" t="s">
        <v>103</v>
      </c>
      <c r="CN1692" s="1010" t="s">
        <v>242</v>
      </c>
      <c r="CO1692" s="523" t="s">
        <v>242</v>
      </c>
      <c r="CP1692" s="523" t="s">
        <v>671</v>
      </c>
      <c r="CQ1692" s="532">
        <v>11</v>
      </c>
      <c r="CR1692" s="523" t="s">
        <v>153</v>
      </c>
      <c r="CS1692" s="523" t="s">
        <v>231</v>
      </c>
      <c r="CT1692" s="1011">
        <f>'Report 1'!$AY$18</f>
        <v>0</v>
      </c>
      <c r="CU1692" s="1012">
        <f>SUMIF('Report 4A'!$G$16:$G$95,$CQ1692,'Report 4A'!$BG$16:$BG$95)</f>
        <v>0</v>
      </c>
      <c r="CV1692" s="1013">
        <f t="shared" si="276"/>
        <v>0</v>
      </c>
    </row>
    <row r="1693" spans="2:100">
      <c r="B1693" s="535" t="s">
        <v>669</v>
      </c>
      <c r="C1693" s="536">
        <v>1</v>
      </c>
      <c r="D1693" s="537" t="str">
        <f>'Information Input'!$M$14</f>
        <v xml:space="preserve">      -      </v>
      </c>
      <c r="E1693" s="537" t="s">
        <v>137</v>
      </c>
      <c r="F1693" s="538">
        <f t="shared" si="277"/>
        <v>43647</v>
      </c>
      <c r="G1693" s="538">
        <f t="shared" si="278"/>
        <v>43738</v>
      </c>
      <c r="H1693" s="538">
        <f>'Information Input'!$H$35</f>
        <v>43555</v>
      </c>
      <c r="I1693" s="537" t="str">
        <f>'Information Input'!$J$22</f>
        <v>Quarterly</v>
      </c>
      <c r="J1693" s="538">
        <f>'Information Input'!$H$30</f>
        <v>43555</v>
      </c>
      <c r="K1693" s="537">
        <f>'Information Input'!$J$18</f>
        <v>2019</v>
      </c>
      <c r="L1693" s="579" t="s">
        <v>92</v>
      </c>
      <c r="M1693" s="540" t="s">
        <v>93</v>
      </c>
      <c r="N1693" s="541" t="s">
        <v>91</v>
      </c>
      <c r="O1693" s="542" t="s">
        <v>675</v>
      </c>
      <c r="P1693" s="537">
        <v>50</v>
      </c>
      <c r="Q1693" s="541" t="s">
        <v>192</v>
      </c>
      <c r="R1693" s="541" t="s">
        <v>239</v>
      </c>
      <c r="S1693" s="543">
        <f>'Report 1'!$J$18</f>
        <v>0</v>
      </c>
      <c r="T1693" s="544">
        <f>'Report 1'!$J$70</f>
        <v>0</v>
      </c>
      <c r="U1693" s="545">
        <f>'Report 1'!$J$156</f>
        <v>0</v>
      </c>
      <c r="AL1693" s="546" t="s">
        <v>669</v>
      </c>
      <c r="AM1693" s="547">
        <v>2</v>
      </c>
      <c r="AN1693" s="547" t="str">
        <f>'Information Input'!$M$14</f>
        <v xml:space="preserve">      -      </v>
      </c>
      <c r="AO1693" s="547" t="s">
        <v>135</v>
      </c>
      <c r="AP1693" s="538">
        <f t="shared" si="283"/>
        <v>43466</v>
      </c>
      <c r="AQ1693" s="538">
        <f t="shared" si="284"/>
        <v>43555</v>
      </c>
      <c r="AR1693" s="538">
        <f>'Information Input'!$H$35</f>
        <v>43555</v>
      </c>
      <c r="AS1693" s="547" t="str">
        <f>'Information Input'!$J$22</f>
        <v>Quarterly</v>
      </c>
      <c r="AT1693" s="538">
        <f>'Information Input'!$H$30</f>
        <v>43555</v>
      </c>
      <c r="AU1693" s="547">
        <f>'Information Input'!$J$18</f>
        <v>2019</v>
      </c>
      <c r="AV1693" s="547" t="s">
        <v>96</v>
      </c>
      <c r="AW1693" s="547" t="s">
        <v>241</v>
      </c>
      <c r="AX1693" s="547" t="s">
        <v>241</v>
      </c>
      <c r="AY1693" s="548" t="s">
        <v>671</v>
      </c>
      <c r="AZ1693" s="547">
        <v>12</v>
      </c>
      <c r="BA1693" s="549" t="s">
        <v>154</v>
      </c>
      <c r="BB1693" s="543" t="s">
        <v>231</v>
      </c>
      <c r="BC1693" s="550">
        <f>'Report 2'!$H379</f>
        <v>0</v>
      </c>
      <c r="BD1693" s="550">
        <f>'Report 2'!$I379</f>
        <v>0</v>
      </c>
      <c r="BE1693" s="550">
        <f>'Report 2'!$J379</f>
        <v>0</v>
      </c>
      <c r="BF1693" s="550">
        <f>'Report 2'!$K379</f>
        <v>0</v>
      </c>
      <c r="BG1693" s="550">
        <f>'Report 2'!$L379</f>
        <v>0</v>
      </c>
      <c r="BH1693" s="550">
        <f>'Report 2'!$M379</f>
        <v>0</v>
      </c>
      <c r="BI1693" s="550">
        <f>'Report 2'!$N379</f>
        <v>0</v>
      </c>
      <c r="CC1693" s="542" t="s">
        <v>669</v>
      </c>
      <c r="CD1693" s="1014" t="s">
        <v>672</v>
      </c>
      <c r="CE1693" s="1014" t="str">
        <f>'Information Input'!$M$14</f>
        <v xml:space="preserve">      -      </v>
      </c>
      <c r="CF1693" s="551" t="s">
        <v>138</v>
      </c>
      <c r="CG1693" s="552">
        <f t="shared" si="280"/>
        <v>43739</v>
      </c>
      <c r="CH1693" s="552">
        <f t="shared" si="281"/>
        <v>43830</v>
      </c>
      <c r="CI1693" s="552">
        <f>'Information Input'!$H$35</f>
        <v>43555</v>
      </c>
      <c r="CJ1693" s="551" t="str">
        <f>'Information Input'!$J$22</f>
        <v>Quarterly</v>
      </c>
      <c r="CK1693" s="552">
        <f>'Information Input'!$H$30</f>
        <v>43555</v>
      </c>
      <c r="CL1693" s="551">
        <f>'Information Input'!$J$18</f>
        <v>2019</v>
      </c>
      <c r="CM1693" s="551" t="s">
        <v>103</v>
      </c>
      <c r="CN1693" s="1014" t="s">
        <v>242</v>
      </c>
      <c r="CO1693" s="542" t="s">
        <v>242</v>
      </c>
      <c r="CP1693" s="542" t="s">
        <v>671</v>
      </c>
      <c r="CQ1693" s="551">
        <v>12</v>
      </c>
      <c r="CR1693" s="542" t="s">
        <v>154</v>
      </c>
      <c r="CS1693" s="542" t="s">
        <v>231</v>
      </c>
      <c r="CT1693" s="1015">
        <f>'Report 1'!$AY$18</f>
        <v>0</v>
      </c>
      <c r="CU1693" s="1016">
        <f>SUMIF('Report 4A'!$G$16:$G$95,$CQ1693,'Report 4A'!$BG$16:$BG$95)</f>
        <v>0</v>
      </c>
      <c r="CV1693" s="1017">
        <f t="shared" si="276"/>
        <v>0</v>
      </c>
    </row>
    <row r="1694" spans="2:100">
      <c r="B1694" s="535" t="s">
        <v>669</v>
      </c>
      <c r="C1694" s="536">
        <v>1</v>
      </c>
      <c r="D1694" s="537" t="str">
        <f>'Information Input'!$M$14</f>
        <v xml:space="preserve">      -      </v>
      </c>
      <c r="E1694" s="537" t="s">
        <v>137</v>
      </c>
      <c r="F1694" s="538">
        <f t="shared" si="277"/>
        <v>43647</v>
      </c>
      <c r="G1694" s="538">
        <f t="shared" si="278"/>
        <v>43738</v>
      </c>
      <c r="H1694" s="538">
        <f>'Information Input'!$H$35</f>
        <v>43555</v>
      </c>
      <c r="I1694" s="537" t="str">
        <f>'Information Input'!$J$22</f>
        <v>Quarterly</v>
      </c>
      <c r="J1694" s="538">
        <f>'Information Input'!$H$30</f>
        <v>43555</v>
      </c>
      <c r="K1694" s="537">
        <f>'Information Input'!$J$18</f>
        <v>2019</v>
      </c>
      <c r="L1694" s="579" t="s">
        <v>92</v>
      </c>
      <c r="M1694" s="540" t="s">
        <v>93</v>
      </c>
      <c r="N1694" s="541" t="s">
        <v>91</v>
      </c>
      <c r="O1694" s="542" t="s">
        <v>675</v>
      </c>
      <c r="P1694" s="537">
        <v>51</v>
      </c>
      <c r="Q1694" s="541" t="s">
        <v>193</v>
      </c>
      <c r="R1694" s="541" t="s">
        <v>239</v>
      </c>
      <c r="S1694" s="543">
        <f>'Report 1'!$J$18</f>
        <v>0</v>
      </c>
      <c r="T1694" s="544">
        <f>'Report 1'!$J$71</f>
        <v>0</v>
      </c>
      <c r="U1694" s="545">
        <f>'Report 1'!$J$157</f>
        <v>0</v>
      </c>
      <c r="AL1694" s="546" t="s">
        <v>669</v>
      </c>
      <c r="AM1694" s="547">
        <v>2</v>
      </c>
      <c r="AN1694" s="547" t="str">
        <f>'Information Input'!$M$14</f>
        <v xml:space="preserve">      -      </v>
      </c>
      <c r="AO1694" s="547" t="s">
        <v>135</v>
      </c>
      <c r="AP1694" s="538">
        <f t="shared" si="283"/>
        <v>43466</v>
      </c>
      <c r="AQ1694" s="538">
        <f t="shared" si="284"/>
        <v>43555</v>
      </c>
      <c r="AR1694" s="538">
        <f>'Information Input'!$H$35</f>
        <v>43555</v>
      </c>
      <c r="AS1694" s="547" t="str">
        <f>'Information Input'!$J$22</f>
        <v>Quarterly</v>
      </c>
      <c r="AT1694" s="538">
        <f>'Information Input'!$H$30</f>
        <v>43555</v>
      </c>
      <c r="AU1694" s="547">
        <f>'Information Input'!$J$18</f>
        <v>2019</v>
      </c>
      <c r="AV1694" s="547" t="s">
        <v>96</v>
      </c>
      <c r="AW1694" s="547" t="s">
        <v>241</v>
      </c>
      <c r="AX1694" s="547" t="s">
        <v>241</v>
      </c>
      <c r="AY1694" s="548" t="s">
        <v>671</v>
      </c>
      <c r="AZ1694" s="547">
        <v>13</v>
      </c>
      <c r="BA1694" s="549" t="s">
        <v>155</v>
      </c>
      <c r="BB1694" s="543" t="s">
        <v>232</v>
      </c>
      <c r="BC1694" s="550">
        <f>'Report 2'!$H380</f>
        <v>0</v>
      </c>
      <c r="BD1694" s="550">
        <f>'Report 2'!$I380</f>
        <v>0</v>
      </c>
      <c r="BE1694" s="550">
        <f>'Report 2'!$J380</f>
        <v>0</v>
      </c>
      <c r="BF1694" s="550">
        <f>'Report 2'!$K380</f>
        <v>0</v>
      </c>
      <c r="BG1694" s="550">
        <f>'Report 2'!$L380</f>
        <v>0</v>
      </c>
      <c r="BH1694" s="550">
        <f>'Report 2'!$M380</f>
        <v>0</v>
      </c>
      <c r="BI1694" s="550">
        <f>'Report 2'!$N380</f>
        <v>0</v>
      </c>
      <c r="CC1694" s="542" t="s">
        <v>669</v>
      </c>
      <c r="CD1694" s="1014" t="s">
        <v>672</v>
      </c>
      <c r="CE1694" s="1014" t="str">
        <f>'Information Input'!$M$14</f>
        <v xml:space="preserve">      -      </v>
      </c>
      <c r="CF1694" s="551" t="s">
        <v>138</v>
      </c>
      <c r="CG1694" s="552">
        <f t="shared" si="280"/>
        <v>43739</v>
      </c>
      <c r="CH1694" s="552">
        <f t="shared" si="281"/>
        <v>43830</v>
      </c>
      <c r="CI1694" s="552">
        <f>'Information Input'!$H$35</f>
        <v>43555</v>
      </c>
      <c r="CJ1694" s="551" t="str">
        <f>'Information Input'!$J$22</f>
        <v>Quarterly</v>
      </c>
      <c r="CK1694" s="552">
        <f>'Information Input'!$H$30</f>
        <v>43555</v>
      </c>
      <c r="CL1694" s="551">
        <f>'Information Input'!$J$18</f>
        <v>2019</v>
      </c>
      <c r="CM1694" s="551" t="s">
        <v>103</v>
      </c>
      <c r="CN1694" s="1014" t="s">
        <v>242</v>
      </c>
      <c r="CO1694" s="542" t="s">
        <v>242</v>
      </c>
      <c r="CP1694" s="542" t="s">
        <v>671</v>
      </c>
      <c r="CQ1694" s="551">
        <v>13</v>
      </c>
      <c r="CR1694" s="542" t="s">
        <v>155</v>
      </c>
      <c r="CS1694" s="542" t="s">
        <v>232</v>
      </c>
      <c r="CT1694" s="1015">
        <f>'Report 1'!$AY$18</f>
        <v>0</v>
      </c>
      <c r="CU1694" s="1016">
        <f>SUMIF('Report 4A'!$G$16:$G$95,$CQ1694,'Report 4A'!$BG$16:$BG$95)</f>
        <v>0</v>
      </c>
      <c r="CV1694" s="1017">
        <f t="shared" si="276"/>
        <v>0</v>
      </c>
    </row>
    <row r="1695" spans="2:100">
      <c r="B1695" s="535" t="s">
        <v>669</v>
      </c>
      <c r="C1695" s="536">
        <v>1</v>
      </c>
      <c r="D1695" s="537" t="str">
        <f>'Information Input'!$M$14</f>
        <v xml:space="preserve">      -      </v>
      </c>
      <c r="E1695" s="537" t="s">
        <v>137</v>
      </c>
      <c r="F1695" s="538">
        <f t="shared" si="277"/>
        <v>43647</v>
      </c>
      <c r="G1695" s="538">
        <f t="shared" si="278"/>
        <v>43738</v>
      </c>
      <c r="H1695" s="538">
        <f>'Information Input'!$H$35</f>
        <v>43555</v>
      </c>
      <c r="I1695" s="537" t="str">
        <f>'Information Input'!$J$22</f>
        <v>Quarterly</v>
      </c>
      <c r="J1695" s="538">
        <f>'Information Input'!$H$30</f>
        <v>43555</v>
      </c>
      <c r="K1695" s="537">
        <f>'Information Input'!$J$18</f>
        <v>2019</v>
      </c>
      <c r="L1695" s="579" t="s">
        <v>92</v>
      </c>
      <c r="M1695" s="540" t="s">
        <v>93</v>
      </c>
      <c r="N1695" s="541" t="s">
        <v>91</v>
      </c>
      <c r="O1695" s="542" t="s">
        <v>674</v>
      </c>
      <c r="P1695" s="537">
        <v>52</v>
      </c>
      <c r="Q1695" s="541" t="s">
        <v>194</v>
      </c>
      <c r="R1695" s="541" t="s">
        <v>239</v>
      </c>
      <c r="S1695" s="543">
        <f>'Report 1'!$J$18</f>
        <v>0</v>
      </c>
      <c r="T1695" s="544">
        <f>'Report 1'!$J$72</f>
        <v>0</v>
      </c>
      <c r="U1695" s="545">
        <f>'Report 1'!$J$158</f>
        <v>0</v>
      </c>
      <c r="AL1695" s="546" t="s">
        <v>669</v>
      </c>
      <c r="AM1695" s="547">
        <v>2</v>
      </c>
      <c r="AN1695" s="547" t="str">
        <f>'Information Input'!$M$14</f>
        <v xml:space="preserve">      -      </v>
      </c>
      <c r="AO1695" s="547" t="s">
        <v>135</v>
      </c>
      <c r="AP1695" s="538">
        <f t="shared" si="283"/>
        <v>43466</v>
      </c>
      <c r="AQ1695" s="538">
        <f t="shared" si="284"/>
        <v>43555</v>
      </c>
      <c r="AR1695" s="538">
        <f>'Information Input'!$H$35</f>
        <v>43555</v>
      </c>
      <c r="AS1695" s="547" t="str">
        <f>'Information Input'!$J$22</f>
        <v>Quarterly</v>
      </c>
      <c r="AT1695" s="538">
        <f>'Information Input'!$H$30</f>
        <v>43555</v>
      </c>
      <c r="AU1695" s="547">
        <f>'Information Input'!$J$18</f>
        <v>2019</v>
      </c>
      <c r="AV1695" s="547" t="s">
        <v>96</v>
      </c>
      <c r="AW1695" s="547" t="s">
        <v>241</v>
      </c>
      <c r="AX1695" s="547" t="s">
        <v>241</v>
      </c>
      <c r="AY1695" s="548" t="s">
        <v>671</v>
      </c>
      <c r="AZ1695" s="547">
        <v>14</v>
      </c>
      <c r="BA1695" s="549" t="s">
        <v>156</v>
      </c>
      <c r="BB1695" s="543" t="s">
        <v>233</v>
      </c>
      <c r="BC1695" s="550">
        <f>'Report 2'!$H381</f>
        <v>0</v>
      </c>
      <c r="BD1695" s="550">
        <f>'Report 2'!$I381</f>
        <v>0</v>
      </c>
      <c r="BE1695" s="550">
        <f>'Report 2'!$J381</f>
        <v>0</v>
      </c>
      <c r="BF1695" s="550">
        <f>'Report 2'!$K381</f>
        <v>0</v>
      </c>
      <c r="BG1695" s="550">
        <f>'Report 2'!$L381</f>
        <v>0</v>
      </c>
      <c r="BH1695" s="550">
        <f>'Report 2'!$M381</f>
        <v>0</v>
      </c>
      <c r="BI1695" s="550">
        <f>'Report 2'!$N381</f>
        <v>0</v>
      </c>
      <c r="CC1695" s="542" t="s">
        <v>669</v>
      </c>
      <c r="CD1695" s="1014" t="s">
        <v>672</v>
      </c>
      <c r="CE1695" s="1014" t="str">
        <f>'Information Input'!$M$14</f>
        <v xml:space="preserve">      -      </v>
      </c>
      <c r="CF1695" s="551" t="s">
        <v>138</v>
      </c>
      <c r="CG1695" s="552">
        <f t="shared" si="280"/>
        <v>43739</v>
      </c>
      <c r="CH1695" s="552">
        <f t="shared" si="281"/>
        <v>43830</v>
      </c>
      <c r="CI1695" s="552">
        <f>'Information Input'!$H$35</f>
        <v>43555</v>
      </c>
      <c r="CJ1695" s="551" t="str">
        <f>'Information Input'!$J$22</f>
        <v>Quarterly</v>
      </c>
      <c r="CK1695" s="552">
        <f>'Information Input'!$H$30</f>
        <v>43555</v>
      </c>
      <c r="CL1695" s="551">
        <f>'Information Input'!$J$18</f>
        <v>2019</v>
      </c>
      <c r="CM1695" s="551" t="s">
        <v>103</v>
      </c>
      <c r="CN1695" s="1014" t="s">
        <v>242</v>
      </c>
      <c r="CO1695" s="542" t="s">
        <v>242</v>
      </c>
      <c r="CP1695" s="542" t="s">
        <v>671</v>
      </c>
      <c r="CQ1695" s="551">
        <v>14</v>
      </c>
      <c r="CR1695" s="542" t="s">
        <v>156</v>
      </c>
      <c r="CS1695" s="542" t="s">
        <v>233</v>
      </c>
      <c r="CT1695" s="1015">
        <f>'Report 1'!$AY$18</f>
        <v>0</v>
      </c>
      <c r="CU1695" s="1016">
        <f>SUMIF('Report 4A'!$G$16:$G$95,$CQ1695,'Report 4A'!$BG$16:$BG$95)</f>
        <v>0</v>
      </c>
      <c r="CV1695" s="1017">
        <f t="shared" si="276"/>
        <v>0</v>
      </c>
    </row>
    <row r="1696" spans="2:100">
      <c r="B1696" s="535" t="s">
        <v>669</v>
      </c>
      <c r="C1696" s="536">
        <v>1</v>
      </c>
      <c r="D1696" s="537" t="str">
        <f>'Information Input'!$M$14</f>
        <v xml:space="preserve">      -      </v>
      </c>
      <c r="E1696" s="537" t="s">
        <v>137</v>
      </c>
      <c r="F1696" s="538">
        <f t="shared" si="277"/>
        <v>43647</v>
      </c>
      <c r="G1696" s="538">
        <f t="shared" si="278"/>
        <v>43738</v>
      </c>
      <c r="H1696" s="538">
        <f>'Information Input'!$H$35</f>
        <v>43555</v>
      </c>
      <c r="I1696" s="537" t="str">
        <f>'Information Input'!$J$22</f>
        <v>Quarterly</v>
      </c>
      <c r="J1696" s="538">
        <f>'Information Input'!$H$30</f>
        <v>43555</v>
      </c>
      <c r="K1696" s="537">
        <f>'Information Input'!$J$18</f>
        <v>2019</v>
      </c>
      <c r="L1696" s="579" t="s">
        <v>92</v>
      </c>
      <c r="M1696" s="540" t="s">
        <v>93</v>
      </c>
      <c r="N1696" s="541" t="s">
        <v>91</v>
      </c>
      <c r="O1696" s="542" t="s">
        <v>676</v>
      </c>
      <c r="P1696" s="537">
        <v>53</v>
      </c>
      <c r="Q1696" s="541" t="s">
        <v>195</v>
      </c>
      <c r="R1696" s="541" t="s">
        <v>677</v>
      </c>
      <c r="S1696" s="543">
        <f>'Report 1'!$J$18</f>
        <v>0</v>
      </c>
      <c r="T1696" s="544">
        <f>'Report 1'!$J$73</f>
        <v>0</v>
      </c>
      <c r="U1696" s="545">
        <f>'Report 1'!$J$159</f>
        <v>0</v>
      </c>
      <c r="AL1696" s="546" t="s">
        <v>669</v>
      </c>
      <c r="AM1696" s="547">
        <v>2</v>
      </c>
      <c r="AN1696" s="547" t="str">
        <f>'Information Input'!$M$14</f>
        <v xml:space="preserve">      -      </v>
      </c>
      <c r="AO1696" s="547" t="s">
        <v>135</v>
      </c>
      <c r="AP1696" s="538">
        <f t="shared" si="283"/>
        <v>43466</v>
      </c>
      <c r="AQ1696" s="538">
        <f t="shared" si="284"/>
        <v>43555</v>
      </c>
      <c r="AR1696" s="538">
        <f>'Information Input'!$H$35</f>
        <v>43555</v>
      </c>
      <c r="AS1696" s="547" t="str">
        <f>'Information Input'!$J$22</f>
        <v>Quarterly</v>
      </c>
      <c r="AT1696" s="538">
        <f>'Information Input'!$H$30</f>
        <v>43555</v>
      </c>
      <c r="AU1696" s="547">
        <f>'Information Input'!$J$18</f>
        <v>2019</v>
      </c>
      <c r="AV1696" s="547" t="s">
        <v>96</v>
      </c>
      <c r="AW1696" s="547" t="s">
        <v>241</v>
      </c>
      <c r="AX1696" s="547" t="s">
        <v>241</v>
      </c>
      <c r="AY1696" s="548" t="s">
        <v>671</v>
      </c>
      <c r="AZ1696" s="547">
        <v>15</v>
      </c>
      <c r="BA1696" s="549" t="s">
        <v>157</v>
      </c>
      <c r="BB1696" s="543" t="s">
        <v>234</v>
      </c>
      <c r="BC1696" s="550">
        <f>'Report 2'!$H382</f>
        <v>0</v>
      </c>
      <c r="BD1696" s="550">
        <f>'Report 2'!$I382</f>
        <v>0</v>
      </c>
      <c r="BE1696" s="550">
        <f>'Report 2'!$J382</f>
        <v>0</v>
      </c>
      <c r="BF1696" s="550">
        <f>'Report 2'!$K382</f>
        <v>0</v>
      </c>
      <c r="BG1696" s="550">
        <f>'Report 2'!$L382</f>
        <v>0</v>
      </c>
      <c r="BH1696" s="550">
        <f>'Report 2'!$M382</f>
        <v>0</v>
      </c>
      <c r="BI1696" s="550">
        <f>'Report 2'!$N382</f>
        <v>0</v>
      </c>
      <c r="CC1696" s="542" t="s">
        <v>669</v>
      </c>
      <c r="CD1696" s="1014" t="s">
        <v>672</v>
      </c>
      <c r="CE1696" s="1014" t="str">
        <f>'Information Input'!$M$14</f>
        <v xml:space="preserve">      -      </v>
      </c>
      <c r="CF1696" s="551" t="s">
        <v>138</v>
      </c>
      <c r="CG1696" s="552">
        <f t="shared" si="280"/>
        <v>43739</v>
      </c>
      <c r="CH1696" s="552">
        <f t="shared" si="281"/>
        <v>43830</v>
      </c>
      <c r="CI1696" s="552">
        <f>'Information Input'!$H$35</f>
        <v>43555</v>
      </c>
      <c r="CJ1696" s="551" t="str">
        <f>'Information Input'!$J$22</f>
        <v>Quarterly</v>
      </c>
      <c r="CK1696" s="552">
        <f>'Information Input'!$H$30</f>
        <v>43555</v>
      </c>
      <c r="CL1696" s="551">
        <f>'Information Input'!$J$18</f>
        <v>2019</v>
      </c>
      <c r="CM1696" s="551" t="s">
        <v>103</v>
      </c>
      <c r="CN1696" s="1014" t="s">
        <v>242</v>
      </c>
      <c r="CO1696" s="542" t="s">
        <v>242</v>
      </c>
      <c r="CP1696" s="542" t="s">
        <v>671</v>
      </c>
      <c r="CQ1696" s="551">
        <v>15</v>
      </c>
      <c r="CR1696" s="542" t="s">
        <v>157</v>
      </c>
      <c r="CS1696" s="542" t="s">
        <v>234</v>
      </c>
      <c r="CT1696" s="1015">
        <f>'Report 1'!$AY$18</f>
        <v>0</v>
      </c>
      <c r="CU1696" s="1016">
        <f>SUMIF('Report 4A'!$G$16:$G$95,$CQ1696,'Report 4A'!$BG$16:$BG$95)</f>
        <v>0</v>
      </c>
      <c r="CV1696" s="1017">
        <f t="shared" ref="CV1696:CV1761" si="285">IF(CT1696&lt;&gt;0,CU1696/CT1696,0)</f>
        <v>0</v>
      </c>
    </row>
    <row r="1697" spans="2:100">
      <c r="B1697" s="535" t="s">
        <v>669</v>
      </c>
      <c r="C1697" s="536">
        <v>1</v>
      </c>
      <c r="D1697" s="537" t="str">
        <f>'Information Input'!$M$14</f>
        <v xml:space="preserve">      -      </v>
      </c>
      <c r="E1697" s="537" t="s">
        <v>137</v>
      </c>
      <c r="F1697" s="538">
        <f t="shared" si="277"/>
        <v>43647</v>
      </c>
      <c r="G1697" s="538">
        <f t="shared" si="278"/>
        <v>43738</v>
      </c>
      <c r="H1697" s="538">
        <f>'Information Input'!$H$35</f>
        <v>43555</v>
      </c>
      <c r="I1697" s="537" t="str">
        <f>'Information Input'!$J$22</f>
        <v>Quarterly</v>
      </c>
      <c r="J1697" s="538">
        <f>'Information Input'!$H$30</f>
        <v>43555</v>
      </c>
      <c r="K1697" s="537">
        <f>'Information Input'!$J$18</f>
        <v>2019</v>
      </c>
      <c r="L1697" s="579" t="s">
        <v>92</v>
      </c>
      <c r="M1697" s="540" t="s">
        <v>93</v>
      </c>
      <c r="N1697" s="541" t="s">
        <v>91</v>
      </c>
      <c r="O1697" s="542" t="s">
        <v>676</v>
      </c>
      <c r="P1697" s="537">
        <v>54</v>
      </c>
      <c r="Q1697" s="541" t="s">
        <v>196</v>
      </c>
      <c r="R1697" s="541" t="s">
        <v>677</v>
      </c>
      <c r="S1697" s="543">
        <f>'Report 1'!$J$18</f>
        <v>0</v>
      </c>
      <c r="T1697" s="544">
        <f>'Report 1'!$J$74</f>
        <v>0</v>
      </c>
      <c r="U1697" s="545">
        <f>'Report 1'!$J$160</f>
        <v>0</v>
      </c>
      <c r="AL1697" s="546" t="s">
        <v>669</v>
      </c>
      <c r="AM1697" s="547">
        <v>2</v>
      </c>
      <c r="AN1697" s="547" t="str">
        <f>'Information Input'!$M$14</f>
        <v xml:space="preserve">      -      </v>
      </c>
      <c r="AO1697" s="547" t="s">
        <v>135</v>
      </c>
      <c r="AP1697" s="538">
        <f t="shared" si="283"/>
        <v>43466</v>
      </c>
      <c r="AQ1697" s="538">
        <f t="shared" si="284"/>
        <v>43555</v>
      </c>
      <c r="AR1697" s="538">
        <f>'Information Input'!$H$35</f>
        <v>43555</v>
      </c>
      <c r="AS1697" s="547" t="str">
        <f>'Information Input'!$J$22</f>
        <v>Quarterly</v>
      </c>
      <c r="AT1697" s="538">
        <f>'Information Input'!$H$30</f>
        <v>43555</v>
      </c>
      <c r="AU1697" s="547">
        <f>'Information Input'!$J$18</f>
        <v>2019</v>
      </c>
      <c r="AV1697" s="547" t="s">
        <v>96</v>
      </c>
      <c r="AW1697" s="547" t="s">
        <v>241</v>
      </c>
      <c r="AX1697" s="547" t="s">
        <v>241</v>
      </c>
      <c r="AY1697" s="548" t="s">
        <v>671</v>
      </c>
      <c r="AZ1697" s="547">
        <v>16</v>
      </c>
      <c r="BA1697" s="549" t="s">
        <v>158</v>
      </c>
      <c r="BB1697" s="543" t="s">
        <v>235</v>
      </c>
      <c r="BC1697" s="550">
        <f>'Report 2'!$H383</f>
        <v>0</v>
      </c>
      <c r="BD1697" s="550">
        <f>'Report 2'!$I383</f>
        <v>0</v>
      </c>
      <c r="BE1697" s="550">
        <f>'Report 2'!$J383</f>
        <v>0</v>
      </c>
      <c r="BF1697" s="550">
        <f>'Report 2'!$K383</f>
        <v>0</v>
      </c>
      <c r="BG1697" s="550">
        <f>'Report 2'!$L383</f>
        <v>0</v>
      </c>
      <c r="BH1697" s="550">
        <f>'Report 2'!$M383</f>
        <v>0</v>
      </c>
      <c r="BI1697" s="550">
        <f>'Report 2'!$N383</f>
        <v>0</v>
      </c>
      <c r="CC1697" s="542" t="s">
        <v>669</v>
      </c>
      <c r="CD1697" s="1014" t="s">
        <v>672</v>
      </c>
      <c r="CE1697" s="1014" t="str">
        <f>'Information Input'!$M$14</f>
        <v xml:space="preserve">      -      </v>
      </c>
      <c r="CF1697" s="551" t="s">
        <v>138</v>
      </c>
      <c r="CG1697" s="552">
        <f t="shared" si="280"/>
        <v>43739</v>
      </c>
      <c r="CH1697" s="552">
        <f t="shared" si="281"/>
        <v>43830</v>
      </c>
      <c r="CI1697" s="552">
        <f>'Information Input'!$H$35</f>
        <v>43555</v>
      </c>
      <c r="CJ1697" s="551" t="str">
        <f>'Information Input'!$J$22</f>
        <v>Quarterly</v>
      </c>
      <c r="CK1697" s="552">
        <f>'Information Input'!$H$30</f>
        <v>43555</v>
      </c>
      <c r="CL1697" s="551">
        <f>'Information Input'!$J$18</f>
        <v>2019</v>
      </c>
      <c r="CM1697" s="551" t="s">
        <v>103</v>
      </c>
      <c r="CN1697" s="1014" t="s">
        <v>242</v>
      </c>
      <c r="CO1697" s="542" t="s">
        <v>242</v>
      </c>
      <c r="CP1697" s="542" t="s">
        <v>671</v>
      </c>
      <c r="CQ1697" s="551">
        <v>16</v>
      </c>
      <c r="CR1697" s="542" t="s">
        <v>158</v>
      </c>
      <c r="CS1697" s="542" t="s">
        <v>235</v>
      </c>
      <c r="CT1697" s="1015">
        <f>'Report 1'!$AY$18</f>
        <v>0</v>
      </c>
      <c r="CU1697" s="1016">
        <f>SUMIF('Report 4A'!$G$16:$G$95,$CQ1697,'Report 4A'!$BG$16:$BG$95)</f>
        <v>0</v>
      </c>
      <c r="CV1697" s="1017">
        <f t="shared" si="285"/>
        <v>0</v>
      </c>
    </row>
    <row r="1698" spans="2:100">
      <c r="B1698" s="535" t="s">
        <v>669</v>
      </c>
      <c r="C1698" s="536">
        <v>1</v>
      </c>
      <c r="D1698" s="537" t="str">
        <f>'Information Input'!$M$14</f>
        <v xml:space="preserve">      -      </v>
      </c>
      <c r="E1698" s="537" t="s">
        <v>137</v>
      </c>
      <c r="F1698" s="538">
        <f t="shared" si="277"/>
        <v>43647</v>
      </c>
      <c r="G1698" s="538">
        <f t="shared" si="278"/>
        <v>43738</v>
      </c>
      <c r="H1698" s="538">
        <f>'Information Input'!$H$35</f>
        <v>43555</v>
      </c>
      <c r="I1698" s="537" t="str">
        <f>'Information Input'!$J$22</f>
        <v>Quarterly</v>
      </c>
      <c r="J1698" s="538">
        <f>'Information Input'!$H$30</f>
        <v>43555</v>
      </c>
      <c r="K1698" s="537">
        <f>'Information Input'!$J$18</f>
        <v>2019</v>
      </c>
      <c r="L1698" s="579" t="s">
        <v>92</v>
      </c>
      <c r="M1698" s="540" t="s">
        <v>93</v>
      </c>
      <c r="N1698" s="541" t="s">
        <v>91</v>
      </c>
      <c r="O1698" s="542" t="s">
        <v>676</v>
      </c>
      <c r="P1698" s="537">
        <v>55</v>
      </c>
      <c r="Q1698" s="541" t="s">
        <v>197</v>
      </c>
      <c r="R1698" s="541" t="s">
        <v>677</v>
      </c>
      <c r="S1698" s="543">
        <f>'Report 1'!$J$18</f>
        <v>0</v>
      </c>
      <c r="T1698" s="544">
        <f>'Report 1'!$J$75</f>
        <v>0</v>
      </c>
      <c r="U1698" s="545">
        <f>'Report 1'!$J$161</f>
        <v>0</v>
      </c>
      <c r="AL1698" s="546" t="s">
        <v>669</v>
      </c>
      <c r="AM1698" s="547">
        <v>2</v>
      </c>
      <c r="AN1698" s="547" t="str">
        <f>'Information Input'!$M$14</f>
        <v xml:space="preserve">      -      </v>
      </c>
      <c r="AO1698" s="547" t="s">
        <v>135</v>
      </c>
      <c r="AP1698" s="538">
        <f t="shared" si="283"/>
        <v>43466</v>
      </c>
      <c r="AQ1698" s="538">
        <f t="shared" si="284"/>
        <v>43555</v>
      </c>
      <c r="AR1698" s="538">
        <f>'Information Input'!$H$35</f>
        <v>43555</v>
      </c>
      <c r="AS1698" s="547" t="str">
        <f>'Information Input'!$J$22</f>
        <v>Quarterly</v>
      </c>
      <c r="AT1698" s="538">
        <f>'Information Input'!$H$30</f>
        <v>43555</v>
      </c>
      <c r="AU1698" s="547">
        <f>'Information Input'!$J$18</f>
        <v>2019</v>
      </c>
      <c r="AV1698" s="547" t="s">
        <v>96</v>
      </c>
      <c r="AW1698" s="547" t="s">
        <v>241</v>
      </c>
      <c r="AX1698" s="547" t="s">
        <v>241</v>
      </c>
      <c r="AY1698" s="548" t="s">
        <v>671</v>
      </c>
      <c r="AZ1698" s="547">
        <v>17</v>
      </c>
      <c r="BA1698" s="549" t="s">
        <v>159</v>
      </c>
      <c r="BB1698" s="543" t="s">
        <v>235</v>
      </c>
      <c r="BC1698" s="550">
        <f>'Report 2'!$H384</f>
        <v>0</v>
      </c>
      <c r="BD1698" s="550">
        <f>'Report 2'!$I384</f>
        <v>0</v>
      </c>
      <c r="BE1698" s="550">
        <f>'Report 2'!$J384</f>
        <v>0</v>
      </c>
      <c r="BF1698" s="550">
        <f>'Report 2'!$K384</f>
        <v>0</v>
      </c>
      <c r="BG1698" s="550">
        <f>'Report 2'!$L384</f>
        <v>0</v>
      </c>
      <c r="BH1698" s="550">
        <f>'Report 2'!$M384</f>
        <v>0</v>
      </c>
      <c r="BI1698" s="550">
        <f>'Report 2'!$N384</f>
        <v>0</v>
      </c>
      <c r="CC1698" s="542" t="s">
        <v>669</v>
      </c>
      <c r="CD1698" s="1014" t="s">
        <v>672</v>
      </c>
      <c r="CE1698" s="1014" t="str">
        <f>'Information Input'!$M$14</f>
        <v xml:space="preserve">      -      </v>
      </c>
      <c r="CF1698" s="551" t="s">
        <v>138</v>
      </c>
      <c r="CG1698" s="552">
        <f t="shared" si="280"/>
        <v>43739</v>
      </c>
      <c r="CH1698" s="552">
        <f t="shared" si="281"/>
        <v>43830</v>
      </c>
      <c r="CI1698" s="552">
        <f>'Information Input'!$H$35</f>
        <v>43555</v>
      </c>
      <c r="CJ1698" s="551" t="str">
        <f>'Information Input'!$J$22</f>
        <v>Quarterly</v>
      </c>
      <c r="CK1698" s="552">
        <f>'Information Input'!$H$30</f>
        <v>43555</v>
      </c>
      <c r="CL1698" s="551">
        <f>'Information Input'!$J$18</f>
        <v>2019</v>
      </c>
      <c r="CM1698" s="551" t="s">
        <v>103</v>
      </c>
      <c r="CN1698" s="1014" t="s">
        <v>242</v>
      </c>
      <c r="CO1698" s="542" t="s">
        <v>242</v>
      </c>
      <c r="CP1698" s="542" t="s">
        <v>671</v>
      </c>
      <c r="CQ1698" s="551">
        <v>17</v>
      </c>
      <c r="CR1698" s="542" t="s">
        <v>159</v>
      </c>
      <c r="CS1698" s="542" t="s">
        <v>235</v>
      </c>
      <c r="CT1698" s="1015">
        <f>'Report 1'!$AY$18</f>
        <v>0</v>
      </c>
      <c r="CU1698" s="1016">
        <f>SUMIF('Report 4A'!$G$16:$G$95,$CQ1698,'Report 4A'!$BG$16:$BG$95)</f>
        <v>0</v>
      </c>
      <c r="CV1698" s="1017">
        <f t="shared" si="285"/>
        <v>0</v>
      </c>
    </row>
    <row r="1699" spans="2:100">
      <c r="B1699" s="535" t="s">
        <v>669</v>
      </c>
      <c r="C1699" s="536">
        <v>1</v>
      </c>
      <c r="D1699" s="537" t="str">
        <f>'Information Input'!$M$14</f>
        <v xml:space="preserve">      -      </v>
      </c>
      <c r="E1699" s="537" t="s">
        <v>137</v>
      </c>
      <c r="F1699" s="538">
        <f t="shared" si="277"/>
        <v>43647</v>
      </c>
      <c r="G1699" s="538">
        <f t="shared" si="278"/>
        <v>43738</v>
      </c>
      <c r="H1699" s="538">
        <f>'Information Input'!$H$35</f>
        <v>43555</v>
      </c>
      <c r="I1699" s="537" t="str">
        <f>'Information Input'!$J$22</f>
        <v>Quarterly</v>
      </c>
      <c r="J1699" s="538">
        <f>'Information Input'!$H$30</f>
        <v>43555</v>
      </c>
      <c r="K1699" s="537">
        <f>'Information Input'!$J$18</f>
        <v>2019</v>
      </c>
      <c r="L1699" s="579" t="s">
        <v>92</v>
      </c>
      <c r="M1699" s="540" t="s">
        <v>93</v>
      </c>
      <c r="N1699" s="541" t="s">
        <v>91</v>
      </c>
      <c r="O1699" s="542" t="s">
        <v>676</v>
      </c>
      <c r="P1699" s="537">
        <v>56</v>
      </c>
      <c r="Q1699" s="541" t="s">
        <v>198</v>
      </c>
      <c r="R1699" s="541" t="s">
        <v>239</v>
      </c>
      <c r="S1699" s="543">
        <f>'Report 1'!$J$18</f>
        <v>0</v>
      </c>
      <c r="T1699" s="544">
        <f>'Report 1'!$J$76</f>
        <v>0</v>
      </c>
      <c r="U1699" s="545">
        <f>'Report 1'!$J$162</f>
        <v>0</v>
      </c>
      <c r="AL1699" s="546" t="s">
        <v>669</v>
      </c>
      <c r="AM1699" s="547">
        <v>2</v>
      </c>
      <c r="AN1699" s="547" t="str">
        <f>'Information Input'!$M$14</f>
        <v xml:space="preserve">      -      </v>
      </c>
      <c r="AO1699" s="547" t="s">
        <v>135</v>
      </c>
      <c r="AP1699" s="538">
        <f t="shared" si="283"/>
        <v>43466</v>
      </c>
      <c r="AQ1699" s="538">
        <f t="shared" si="284"/>
        <v>43555</v>
      </c>
      <c r="AR1699" s="538">
        <f>'Information Input'!$H$35</f>
        <v>43555</v>
      </c>
      <c r="AS1699" s="547" t="str">
        <f>'Information Input'!$J$22</f>
        <v>Quarterly</v>
      </c>
      <c r="AT1699" s="538">
        <f>'Information Input'!$H$30</f>
        <v>43555</v>
      </c>
      <c r="AU1699" s="547">
        <f>'Information Input'!$J$18</f>
        <v>2019</v>
      </c>
      <c r="AV1699" s="547" t="s">
        <v>96</v>
      </c>
      <c r="AW1699" s="547" t="s">
        <v>241</v>
      </c>
      <c r="AX1699" s="547" t="s">
        <v>241</v>
      </c>
      <c r="AY1699" s="548" t="s">
        <v>671</v>
      </c>
      <c r="AZ1699" s="547">
        <v>18</v>
      </c>
      <c r="BA1699" s="549" t="s">
        <v>160</v>
      </c>
      <c r="BB1699" s="543" t="s">
        <v>235</v>
      </c>
      <c r="BC1699" s="550">
        <f>'Report 2'!$H385</f>
        <v>0</v>
      </c>
      <c r="BD1699" s="550">
        <f>'Report 2'!$I385</f>
        <v>0</v>
      </c>
      <c r="BE1699" s="550">
        <f>'Report 2'!$J385</f>
        <v>0</v>
      </c>
      <c r="BF1699" s="550">
        <f>'Report 2'!$K385</f>
        <v>0</v>
      </c>
      <c r="BG1699" s="550">
        <f>'Report 2'!$L385</f>
        <v>0</v>
      </c>
      <c r="BH1699" s="550">
        <f>'Report 2'!$M385</f>
        <v>0</v>
      </c>
      <c r="BI1699" s="550">
        <f>'Report 2'!$N385</f>
        <v>0</v>
      </c>
      <c r="CC1699" s="542" t="s">
        <v>669</v>
      </c>
      <c r="CD1699" s="1014" t="s">
        <v>672</v>
      </c>
      <c r="CE1699" s="1014" t="str">
        <f>'Information Input'!$M$14</f>
        <v xml:space="preserve">      -      </v>
      </c>
      <c r="CF1699" s="551" t="s">
        <v>138</v>
      </c>
      <c r="CG1699" s="552">
        <f t="shared" si="280"/>
        <v>43739</v>
      </c>
      <c r="CH1699" s="552">
        <f t="shared" si="281"/>
        <v>43830</v>
      </c>
      <c r="CI1699" s="552">
        <f>'Information Input'!$H$35</f>
        <v>43555</v>
      </c>
      <c r="CJ1699" s="551" t="str">
        <f>'Information Input'!$J$22</f>
        <v>Quarterly</v>
      </c>
      <c r="CK1699" s="552">
        <f>'Information Input'!$H$30</f>
        <v>43555</v>
      </c>
      <c r="CL1699" s="551">
        <f>'Information Input'!$J$18</f>
        <v>2019</v>
      </c>
      <c r="CM1699" s="551" t="s">
        <v>103</v>
      </c>
      <c r="CN1699" s="1014" t="s">
        <v>242</v>
      </c>
      <c r="CO1699" s="542" t="s">
        <v>242</v>
      </c>
      <c r="CP1699" s="542" t="s">
        <v>671</v>
      </c>
      <c r="CQ1699" s="551">
        <v>18</v>
      </c>
      <c r="CR1699" s="542" t="s">
        <v>160</v>
      </c>
      <c r="CS1699" s="542" t="s">
        <v>235</v>
      </c>
      <c r="CT1699" s="1015">
        <f>'Report 1'!$AY$18</f>
        <v>0</v>
      </c>
      <c r="CU1699" s="1016">
        <f>SUMIF('Report 4A'!$G$16:$G$95,$CQ1699,'Report 4A'!$BG$16:$BG$95)</f>
        <v>0</v>
      </c>
      <c r="CV1699" s="1017">
        <f t="shared" si="285"/>
        <v>0</v>
      </c>
    </row>
    <row r="1700" spans="2:100">
      <c r="B1700" s="535" t="s">
        <v>669</v>
      </c>
      <c r="C1700" s="536">
        <v>1</v>
      </c>
      <c r="D1700" s="537" t="str">
        <f>'Information Input'!$M$14</f>
        <v xml:space="preserve">      -      </v>
      </c>
      <c r="E1700" s="537" t="s">
        <v>137</v>
      </c>
      <c r="F1700" s="538">
        <f t="shared" si="277"/>
        <v>43647</v>
      </c>
      <c r="G1700" s="538">
        <f t="shared" si="278"/>
        <v>43738</v>
      </c>
      <c r="H1700" s="538">
        <f>'Information Input'!$H$35</f>
        <v>43555</v>
      </c>
      <c r="I1700" s="537" t="str">
        <f>'Information Input'!$J$22</f>
        <v>Quarterly</v>
      </c>
      <c r="J1700" s="538">
        <f>'Information Input'!$H$30</f>
        <v>43555</v>
      </c>
      <c r="K1700" s="537">
        <f>'Information Input'!$J$18</f>
        <v>2019</v>
      </c>
      <c r="L1700" s="579" t="s">
        <v>92</v>
      </c>
      <c r="M1700" s="540" t="s">
        <v>93</v>
      </c>
      <c r="N1700" s="541" t="s">
        <v>91</v>
      </c>
      <c r="O1700" s="542" t="s">
        <v>674</v>
      </c>
      <c r="P1700" s="537">
        <v>57</v>
      </c>
      <c r="Q1700" s="541" t="s">
        <v>199</v>
      </c>
      <c r="R1700" s="542" t="s">
        <v>239</v>
      </c>
      <c r="S1700" s="543">
        <f>'Report 1'!$J$18</f>
        <v>0</v>
      </c>
      <c r="T1700" s="544">
        <f>'Report 1'!$J$77</f>
        <v>0</v>
      </c>
      <c r="U1700" s="545">
        <f>'Report 1'!$J$163</f>
        <v>0</v>
      </c>
      <c r="AL1700" s="546" t="s">
        <v>669</v>
      </c>
      <c r="AM1700" s="547">
        <v>2</v>
      </c>
      <c r="AN1700" s="547" t="str">
        <f>'Information Input'!$M$14</f>
        <v xml:space="preserve">      -      </v>
      </c>
      <c r="AO1700" s="547" t="s">
        <v>135</v>
      </c>
      <c r="AP1700" s="538">
        <f t="shared" si="283"/>
        <v>43466</v>
      </c>
      <c r="AQ1700" s="538">
        <f t="shared" si="284"/>
        <v>43555</v>
      </c>
      <c r="AR1700" s="538">
        <f>'Information Input'!$H$35</f>
        <v>43555</v>
      </c>
      <c r="AS1700" s="547" t="str">
        <f>'Information Input'!$J$22</f>
        <v>Quarterly</v>
      </c>
      <c r="AT1700" s="538">
        <f>'Information Input'!$H$30</f>
        <v>43555</v>
      </c>
      <c r="AU1700" s="547">
        <f>'Information Input'!$J$18</f>
        <v>2019</v>
      </c>
      <c r="AV1700" s="547" t="s">
        <v>96</v>
      </c>
      <c r="AW1700" s="547" t="s">
        <v>241</v>
      </c>
      <c r="AX1700" s="547" t="s">
        <v>241</v>
      </c>
      <c r="AY1700" s="548" t="s">
        <v>671</v>
      </c>
      <c r="AZ1700" s="547">
        <v>19</v>
      </c>
      <c r="BA1700" s="549" t="s">
        <v>161</v>
      </c>
      <c r="BB1700" s="543" t="s">
        <v>235</v>
      </c>
      <c r="BC1700" s="550">
        <f>'Report 2'!$H386</f>
        <v>0</v>
      </c>
      <c r="BD1700" s="550">
        <f>'Report 2'!$I386</f>
        <v>0</v>
      </c>
      <c r="BE1700" s="550">
        <f>'Report 2'!$J386</f>
        <v>0</v>
      </c>
      <c r="BF1700" s="550">
        <f>'Report 2'!$K386</f>
        <v>0</v>
      </c>
      <c r="BG1700" s="550">
        <f>'Report 2'!$L386</f>
        <v>0</v>
      </c>
      <c r="BH1700" s="550">
        <f>'Report 2'!$M386</f>
        <v>0</v>
      </c>
      <c r="BI1700" s="550">
        <f>'Report 2'!$N386</f>
        <v>0</v>
      </c>
      <c r="CC1700" s="542" t="s">
        <v>669</v>
      </c>
      <c r="CD1700" s="1014" t="s">
        <v>672</v>
      </c>
      <c r="CE1700" s="1014" t="str">
        <f>'Information Input'!$M$14</f>
        <v xml:space="preserve">      -      </v>
      </c>
      <c r="CF1700" s="551" t="s">
        <v>138</v>
      </c>
      <c r="CG1700" s="552">
        <f t="shared" si="280"/>
        <v>43739</v>
      </c>
      <c r="CH1700" s="552">
        <f t="shared" si="281"/>
        <v>43830</v>
      </c>
      <c r="CI1700" s="552">
        <f>'Information Input'!$H$35</f>
        <v>43555</v>
      </c>
      <c r="CJ1700" s="551" t="str">
        <f>'Information Input'!$J$22</f>
        <v>Quarterly</v>
      </c>
      <c r="CK1700" s="552">
        <f>'Information Input'!$H$30</f>
        <v>43555</v>
      </c>
      <c r="CL1700" s="551">
        <f>'Information Input'!$J$18</f>
        <v>2019</v>
      </c>
      <c r="CM1700" s="551" t="s">
        <v>103</v>
      </c>
      <c r="CN1700" s="1014" t="s">
        <v>242</v>
      </c>
      <c r="CO1700" s="542" t="s">
        <v>242</v>
      </c>
      <c r="CP1700" s="542" t="s">
        <v>671</v>
      </c>
      <c r="CQ1700" s="551">
        <v>19</v>
      </c>
      <c r="CR1700" s="542" t="s">
        <v>161</v>
      </c>
      <c r="CS1700" s="542" t="s">
        <v>235</v>
      </c>
      <c r="CT1700" s="1015">
        <f>'Report 1'!$AY$18</f>
        <v>0</v>
      </c>
      <c r="CU1700" s="1016">
        <f>SUMIF('Report 4A'!$G$16:$G$95,$CQ1700,'Report 4A'!$BG$16:$BG$95)</f>
        <v>0</v>
      </c>
      <c r="CV1700" s="1017">
        <f t="shared" si="285"/>
        <v>0</v>
      </c>
    </row>
    <row r="1701" spans="2:100">
      <c r="B1701" s="535" t="s">
        <v>669</v>
      </c>
      <c r="C1701" s="536">
        <v>1</v>
      </c>
      <c r="D1701" s="537" t="str">
        <f>'Information Input'!$M$14</f>
        <v xml:space="preserve">      -      </v>
      </c>
      <c r="E1701" s="537" t="s">
        <v>137</v>
      </c>
      <c r="F1701" s="538">
        <f t="shared" si="277"/>
        <v>43647</v>
      </c>
      <c r="G1701" s="538">
        <f t="shared" si="278"/>
        <v>43738</v>
      </c>
      <c r="H1701" s="538">
        <f>'Information Input'!$H$35</f>
        <v>43555</v>
      </c>
      <c r="I1701" s="537" t="str">
        <f>'Information Input'!$J$22</f>
        <v>Quarterly</v>
      </c>
      <c r="J1701" s="538">
        <f>'Information Input'!$H$30</f>
        <v>43555</v>
      </c>
      <c r="K1701" s="537">
        <f>'Information Input'!$J$18</f>
        <v>2019</v>
      </c>
      <c r="L1701" s="579" t="s">
        <v>92</v>
      </c>
      <c r="M1701" s="540" t="s">
        <v>93</v>
      </c>
      <c r="N1701" s="541" t="s">
        <v>91</v>
      </c>
      <c r="O1701" s="542" t="s">
        <v>678</v>
      </c>
      <c r="P1701" s="537">
        <v>58</v>
      </c>
      <c r="Q1701" s="541" t="s">
        <v>201</v>
      </c>
      <c r="R1701" s="542" t="s">
        <v>239</v>
      </c>
      <c r="S1701" s="543">
        <f>'Report 1'!$J$18</f>
        <v>0</v>
      </c>
      <c r="T1701" s="544">
        <f>'Report 1'!$J$79</f>
        <v>0</v>
      </c>
      <c r="U1701" s="545">
        <f>'Report 1'!$J$165</f>
        <v>0</v>
      </c>
      <c r="AL1701" s="546" t="s">
        <v>669</v>
      </c>
      <c r="AM1701" s="547">
        <v>2</v>
      </c>
      <c r="AN1701" s="547" t="str">
        <f>'Information Input'!$M$14</f>
        <v xml:space="preserve">      -      </v>
      </c>
      <c r="AO1701" s="547" t="s">
        <v>135</v>
      </c>
      <c r="AP1701" s="538">
        <f t="shared" si="283"/>
        <v>43466</v>
      </c>
      <c r="AQ1701" s="538">
        <f t="shared" si="284"/>
        <v>43555</v>
      </c>
      <c r="AR1701" s="538">
        <f>'Information Input'!$H$35</f>
        <v>43555</v>
      </c>
      <c r="AS1701" s="547" t="str">
        <f>'Information Input'!$J$22</f>
        <v>Quarterly</v>
      </c>
      <c r="AT1701" s="538">
        <f>'Information Input'!$H$30</f>
        <v>43555</v>
      </c>
      <c r="AU1701" s="547">
        <f>'Information Input'!$J$18</f>
        <v>2019</v>
      </c>
      <c r="AV1701" s="547" t="s">
        <v>96</v>
      </c>
      <c r="AW1701" s="547" t="s">
        <v>241</v>
      </c>
      <c r="AX1701" s="547" t="s">
        <v>241</v>
      </c>
      <c r="AY1701" s="548" t="s">
        <v>671</v>
      </c>
      <c r="AZ1701" s="547">
        <v>20</v>
      </c>
      <c r="BA1701" s="549" t="s">
        <v>162</v>
      </c>
      <c r="BB1701" s="543" t="s">
        <v>235</v>
      </c>
      <c r="BC1701" s="550">
        <f>'Report 2'!$H387</f>
        <v>0</v>
      </c>
      <c r="BD1701" s="550">
        <f>'Report 2'!$I387</f>
        <v>0</v>
      </c>
      <c r="BE1701" s="550">
        <f>'Report 2'!$J387</f>
        <v>0</v>
      </c>
      <c r="BF1701" s="550">
        <f>'Report 2'!$K387</f>
        <v>0</v>
      </c>
      <c r="BG1701" s="550">
        <f>'Report 2'!$L387</f>
        <v>0</v>
      </c>
      <c r="BH1701" s="550">
        <f>'Report 2'!$M387</f>
        <v>0</v>
      </c>
      <c r="BI1701" s="550">
        <f>'Report 2'!$N387</f>
        <v>0</v>
      </c>
      <c r="CC1701" s="542" t="s">
        <v>669</v>
      </c>
      <c r="CD1701" s="1014" t="s">
        <v>672</v>
      </c>
      <c r="CE1701" s="1014" t="str">
        <f>'Information Input'!$M$14</f>
        <v xml:space="preserve">      -      </v>
      </c>
      <c r="CF1701" s="551" t="s">
        <v>138</v>
      </c>
      <c r="CG1701" s="552">
        <f t="shared" si="280"/>
        <v>43739</v>
      </c>
      <c r="CH1701" s="552">
        <f t="shared" si="281"/>
        <v>43830</v>
      </c>
      <c r="CI1701" s="552">
        <f>'Information Input'!$H$35</f>
        <v>43555</v>
      </c>
      <c r="CJ1701" s="551" t="str">
        <f>'Information Input'!$J$22</f>
        <v>Quarterly</v>
      </c>
      <c r="CK1701" s="552">
        <f>'Information Input'!$H$30</f>
        <v>43555</v>
      </c>
      <c r="CL1701" s="551">
        <f>'Information Input'!$J$18</f>
        <v>2019</v>
      </c>
      <c r="CM1701" s="551" t="s">
        <v>103</v>
      </c>
      <c r="CN1701" s="1014" t="s">
        <v>242</v>
      </c>
      <c r="CO1701" s="542" t="s">
        <v>242</v>
      </c>
      <c r="CP1701" s="542" t="s">
        <v>671</v>
      </c>
      <c r="CQ1701" s="551">
        <v>20</v>
      </c>
      <c r="CR1701" s="542" t="s">
        <v>162</v>
      </c>
      <c r="CS1701" s="542" t="s">
        <v>235</v>
      </c>
      <c r="CT1701" s="1015">
        <f>'Report 1'!$AY$18</f>
        <v>0</v>
      </c>
      <c r="CU1701" s="1016">
        <f>SUMIF('Report 4A'!$G$16:$G$95,$CQ1701,'Report 4A'!$BG$16:$BG$95)</f>
        <v>0</v>
      </c>
      <c r="CV1701" s="1017">
        <f t="shared" si="285"/>
        <v>0</v>
      </c>
    </row>
    <row r="1702" spans="2:100">
      <c r="B1702" s="535" t="s">
        <v>669</v>
      </c>
      <c r="C1702" s="536">
        <v>1</v>
      </c>
      <c r="D1702" s="537" t="str">
        <f>'Information Input'!$M$14</f>
        <v xml:space="preserve">      -      </v>
      </c>
      <c r="E1702" s="537" t="s">
        <v>137</v>
      </c>
      <c r="F1702" s="538">
        <f t="shared" ref="F1702:F1765" si="286">DATE(K1702,7,1)</f>
        <v>43647</v>
      </c>
      <c r="G1702" s="538">
        <f t="shared" ref="G1702:G1765" si="287">DATE(K1702,9,30)</f>
        <v>43738</v>
      </c>
      <c r="H1702" s="538">
        <f>'Information Input'!$H$35</f>
        <v>43555</v>
      </c>
      <c r="I1702" s="537" t="str">
        <f>'Information Input'!$J$22</f>
        <v>Quarterly</v>
      </c>
      <c r="J1702" s="538">
        <f>'Information Input'!$H$30</f>
        <v>43555</v>
      </c>
      <c r="K1702" s="537">
        <f>'Information Input'!$J$18</f>
        <v>2019</v>
      </c>
      <c r="L1702" s="579" t="s">
        <v>92</v>
      </c>
      <c r="M1702" s="540" t="s">
        <v>93</v>
      </c>
      <c r="N1702" s="541" t="s">
        <v>91</v>
      </c>
      <c r="O1702" s="542" t="s">
        <v>678</v>
      </c>
      <c r="P1702" s="537">
        <v>59</v>
      </c>
      <c r="Q1702" s="541" t="s">
        <v>202</v>
      </c>
      <c r="R1702" s="542" t="s">
        <v>239</v>
      </c>
      <c r="S1702" s="543">
        <f>'Report 1'!$J$18</f>
        <v>0</v>
      </c>
      <c r="T1702" s="544">
        <f>'Report 1'!$J$80</f>
        <v>0</v>
      </c>
      <c r="U1702" s="545">
        <f>'Report 1'!$J$166</f>
        <v>0</v>
      </c>
      <c r="AL1702" s="546" t="s">
        <v>669</v>
      </c>
      <c r="AM1702" s="547">
        <v>2</v>
      </c>
      <c r="AN1702" s="547" t="str">
        <f>'Information Input'!$M$14</f>
        <v xml:space="preserve">      -      </v>
      </c>
      <c r="AO1702" s="547" t="s">
        <v>135</v>
      </c>
      <c r="AP1702" s="538">
        <f t="shared" si="283"/>
        <v>43466</v>
      </c>
      <c r="AQ1702" s="538">
        <f t="shared" si="284"/>
        <v>43555</v>
      </c>
      <c r="AR1702" s="538">
        <f>'Information Input'!$H$35</f>
        <v>43555</v>
      </c>
      <c r="AS1702" s="547" t="str">
        <f>'Information Input'!$J$22</f>
        <v>Quarterly</v>
      </c>
      <c r="AT1702" s="538">
        <f>'Information Input'!$H$30</f>
        <v>43555</v>
      </c>
      <c r="AU1702" s="547">
        <f>'Information Input'!$J$18</f>
        <v>2019</v>
      </c>
      <c r="AV1702" s="547" t="s">
        <v>96</v>
      </c>
      <c r="AW1702" s="547" t="s">
        <v>241</v>
      </c>
      <c r="AX1702" s="547" t="s">
        <v>241</v>
      </c>
      <c r="AY1702" s="548" t="s">
        <v>671</v>
      </c>
      <c r="AZ1702" s="547">
        <v>21</v>
      </c>
      <c r="BA1702" s="549" t="s">
        <v>163</v>
      </c>
      <c r="BB1702" s="543" t="s">
        <v>235</v>
      </c>
      <c r="BC1702" s="550">
        <f>'Report 2'!$H388</f>
        <v>0</v>
      </c>
      <c r="BD1702" s="550">
        <f>'Report 2'!$I388</f>
        <v>0</v>
      </c>
      <c r="BE1702" s="550">
        <f>'Report 2'!$J388</f>
        <v>0</v>
      </c>
      <c r="BF1702" s="550">
        <f>'Report 2'!$K388</f>
        <v>0</v>
      </c>
      <c r="BG1702" s="550">
        <f>'Report 2'!$L388</f>
        <v>0</v>
      </c>
      <c r="BH1702" s="550">
        <f>'Report 2'!$M388</f>
        <v>0</v>
      </c>
      <c r="BI1702" s="550">
        <f>'Report 2'!$N388</f>
        <v>0</v>
      </c>
      <c r="CC1702" s="542" t="s">
        <v>669</v>
      </c>
      <c r="CD1702" s="1014" t="s">
        <v>672</v>
      </c>
      <c r="CE1702" s="1014" t="str">
        <f>'Information Input'!$M$14</f>
        <v xml:space="preserve">      -      </v>
      </c>
      <c r="CF1702" s="551" t="s">
        <v>138</v>
      </c>
      <c r="CG1702" s="552">
        <f t="shared" si="280"/>
        <v>43739</v>
      </c>
      <c r="CH1702" s="552">
        <f t="shared" si="281"/>
        <v>43830</v>
      </c>
      <c r="CI1702" s="552">
        <f>'Information Input'!$H$35</f>
        <v>43555</v>
      </c>
      <c r="CJ1702" s="551" t="str">
        <f>'Information Input'!$J$22</f>
        <v>Quarterly</v>
      </c>
      <c r="CK1702" s="552">
        <f>'Information Input'!$H$30</f>
        <v>43555</v>
      </c>
      <c r="CL1702" s="551">
        <f>'Information Input'!$J$18</f>
        <v>2019</v>
      </c>
      <c r="CM1702" s="551" t="s">
        <v>103</v>
      </c>
      <c r="CN1702" s="1014" t="s">
        <v>242</v>
      </c>
      <c r="CO1702" s="542" t="s">
        <v>242</v>
      </c>
      <c r="CP1702" s="542" t="s">
        <v>671</v>
      </c>
      <c r="CQ1702" s="551">
        <v>21</v>
      </c>
      <c r="CR1702" s="542" t="s">
        <v>163</v>
      </c>
      <c r="CS1702" s="542" t="s">
        <v>235</v>
      </c>
      <c r="CT1702" s="1015">
        <f>'Report 1'!$AY$18</f>
        <v>0</v>
      </c>
      <c r="CU1702" s="1016">
        <f>SUMIF('Report 4A'!$G$16:$G$95,$CQ1702,'Report 4A'!$BG$16:$BG$95)</f>
        <v>0</v>
      </c>
      <c r="CV1702" s="1017">
        <f t="shared" si="285"/>
        <v>0</v>
      </c>
    </row>
    <row r="1703" spans="2:100">
      <c r="B1703" s="535" t="s">
        <v>669</v>
      </c>
      <c r="C1703" s="536">
        <v>1</v>
      </c>
      <c r="D1703" s="537" t="str">
        <f>'Information Input'!$M$14</f>
        <v xml:space="preserve">      -      </v>
      </c>
      <c r="E1703" s="537" t="s">
        <v>137</v>
      </c>
      <c r="F1703" s="538">
        <f t="shared" si="286"/>
        <v>43647</v>
      </c>
      <c r="G1703" s="538">
        <f t="shared" si="287"/>
        <v>43738</v>
      </c>
      <c r="H1703" s="538">
        <f>'Information Input'!$H$35</f>
        <v>43555</v>
      </c>
      <c r="I1703" s="537" t="str">
        <f>'Information Input'!$J$22</f>
        <v>Quarterly</v>
      </c>
      <c r="J1703" s="538">
        <f>'Information Input'!$H$30</f>
        <v>43555</v>
      </c>
      <c r="K1703" s="537">
        <f>'Information Input'!$J$18</f>
        <v>2019</v>
      </c>
      <c r="L1703" s="579" t="s">
        <v>92</v>
      </c>
      <c r="M1703" s="540" t="s">
        <v>93</v>
      </c>
      <c r="N1703" s="541" t="s">
        <v>91</v>
      </c>
      <c r="O1703" s="542" t="s">
        <v>678</v>
      </c>
      <c r="P1703" s="537">
        <v>60</v>
      </c>
      <c r="Q1703" s="541" t="s">
        <v>203</v>
      </c>
      <c r="R1703" s="541" t="s">
        <v>239</v>
      </c>
      <c r="S1703" s="543">
        <f>'Report 1'!$J$18</f>
        <v>0</v>
      </c>
      <c r="T1703" s="544">
        <f>'Report 1'!$J$81</f>
        <v>0</v>
      </c>
      <c r="U1703" s="545">
        <f>'Report 1'!$J$167</f>
        <v>0</v>
      </c>
      <c r="AL1703" s="546" t="s">
        <v>669</v>
      </c>
      <c r="AM1703" s="547">
        <v>2</v>
      </c>
      <c r="AN1703" s="547" t="str">
        <f>'Information Input'!$M$14</f>
        <v xml:space="preserve">      -      </v>
      </c>
      <c r="AO1703" s="547" t="s">
        <v>135</v>
      </c>
      <c r="AP1703" s="538">
        <f t="shared" si="283"/>
        <v>43466</v>
      </c>
      <c r="AQ1703" s="538">
        <f t="shared" si="284"/>
        <v>43555</v>
      </c>
      <c r="AR1703" s="538">
        <f>'Information Input'!$H$35</f>
        <v>43555</v>
      </c>
      <c r="AS1703" s="547" t="str">
        <f>'Information Input'!$J$22</f>
        <v>Quarterly</v>
      </c>
      <c r="AT1703" s="538">
        <f>'Information Input'!$H$30</f>
        <v>43555</v>
      </c>
      <c r="AU1703" s="547">
        <f>'Information Input'!$J$18</f>
        <v>2019</v>
      </c>
      <c r="AV1703" s="547" t="s">
        <v>96</v>
      </c>
      <c r="AW1703" s="547" t="s">
        <v>241</v>
      </c>
      <c r="AX1703" s="547" t="s">
        <v>241</v>
      </c>
      <c r="AY1703" s="548" t="s">
        <v>671</v>
      </c>
      <c r="AZ1703" s="547">
        <v>22</v>
      </c>
      <c r="BA1703" s="549" t="s">
        <v>164</v>
      </c>
      <c r="BB1703" s="543" t="s">
        <v>236</v>
      </c>
      <c r="BC1703" s="550">
        <f>'Report 2'!$H389</f>
        <v>0</v>
      </c>
      <c r="BD1703" s="550">
        <f>'Report 2'!$I389</f>
        <v>0</v>
      </c>
      <c r="BE1703" s="550">
        <f>'Report 2'!$J389</f>
        <v>0</v>
      </c>
      <c r="BF1703" s="550">
        <f>'Report 2'!$K389</f>
        <v>0</v>
      </c>
      <c r="BG1703" s="550">
        <f>'Report 2'!$L389</f>
        <v>0</v>
      </c>
      <c r="BH1703" s="550">
        <f>'Report 2'!$M389</f>
        <v>0</v>
      </c>
      <c r="BI1703" s="550">
        <f>'Report 2'!$N389</f>
        <v>0</v>
      </c>
      <c r="CC1703" s="542" t="s">
        <v>669</v>
      </c>
      <c r="CD1703" s="1014" t="s">
        <v>672</v>
      </c>
      <c r="CE1703" s="1014" t="str">
        <f>'Information Input'!$M$14</f>
        <v xml:space="preserve">      -      </v>
      </c>
      <c r="CF1703" s="551" t="s">
        <v>138</v>
      </c>
      <c r="CG1703" s="552">
        <f t="shared" si="280"/>
        <v>43739</v>
      </c>
      <c r="CH1703" s="552">
        <f t="shared" si="281"/>
        <v>43830</v>
      </c>
      <c r="CI1703" s="552">
        <f>'Information Input'!$H$35</f>
        <v>43555</v>
      </c>
      <c r="CJ1703" s="551" t="str">
        <f>'Information Input'!$J$22</f>
        <v>Quarterly</v>
      </c>
      <c r="CK1703" s="552">
        <f>'Information Input'!$H$30</f>
        <v>43555</v>
      </c>
      <c r="CL1703" s="551">
        <f>'Information Input'!$J$18</f>
        <v>2019</v>
      </c>
      <c r="CM1703" s="551" t="s">
        <v>103</v>
      </c>
      <c r="CN1703" s="1014" t="s">
        <v>242</v>
      </c>
      <c r="CO1703" s="542" t="s">
        <v>242</v>
      </c>
      <c r="CP1703" s="542" t="s">
        <v>671</v>
      </c>
      <c r="CQ1703" s="551">
        <v>22</v>
      </c>
      <c r="CR1703" s="542" t="s">
        <v>164</v>
      </c>
      <c r="CS1703" s="542" t="s">
        <v>236</v>
      </c>
      <c r="CT1703" s="1015">
        <f>'Report 1'!$AY$18</f>
        <v>0</v>
      </c>
      <c r="CU1703" s="1016">
        <f>SUMIF('Report 4A'!$G$16:$G$95,$CQ1703,'Report 4A'!$BG$16:$BG$95)</f>
        <v>0</v>
      </c>
      <c r="CV1703" s="1017">
        <f t="shared" si="285"/>
        <v>0</v>
      </c>
    </row>
    <row r="1704" spans="2:100">
      <c r="B1704" s="535" t="s">
        <v>669</v>
      </c>
      <c r="C1704" s="536">
        <v>1</v>
      </c>
      <c r="D1704" s="537" t="str">
        <f>'Information Input'!$M$14</f>
        <v xml:space="preserve">      -      </v>
      </c>
      <c r="E1704" s="537" t="s">
        <v>137</v>
      </c>
      <c r="F1704" s="538">
        <f t="shared" si="286"/>
        <v>43647</v>
      </c>
      <c r="G1704" s="538">
        <f t="shared" si="287"/>
        <v>43738</v>
      </c>
      <c r="H1704" s="538">
        <f>'Information Input'!$H$35</f>
        <v>43555</v>
      </c>
      <c r="I1704" s="537" t="str">
        <f>'Information Input'!$J$22</f>
        <v>Quarterly</v>
      </c>
      <c r="J1704" s="538">
        <f>'Information Input'!$H$30</f>
        <v>43555</v>
      </c>
      <c r="K1704" s="537">
        <f>'Information Input'!$J$18</f>
        <v>2019</v>
      </c>
      <c r="L1704" s="579" t="s">
        <v>92</v>
      </c>
      <c r="M1704" s="540" t="s">
        <v>93</v>
      </c>
      <c r="N1704" s="541" t="s">
        <v>91</v>
      </c>
      <c r="O1704" s="542" t="s">
        <v>678</v>
      </c>
      <c r="P1704" s="537">
        <v>61</v>
      </c>
      <c r="Q1704" s="541" t="s">
        <v>204</v>
      </c>
      <c r="R1704" s="541" t="s">
        <v>239</v>
      </c>
      <c r="S1704" s="543">
        <f>'Report 1'!$J$18</f>
        <v>0</v>
      </c>
      <c r="T1704" s="544">
        <f>'Report 1'!$J$82</f>
        <v>0</v>
      </c>
      <c r="U1704" s="545">
        <f>'Report 1'!$J$168</f>
        <v>0</v>
      </c>
      <c r="AL1704" s="546" t="s">
        <v>669</v>
      </c>
      <c r="AM1704" s="547">
        <v>2</v>
      </c>
      <c r="AN1704" s="547" t="str">
        <f>'Information Input'!$M$14</f>
        <v xml:space="preserve">      -      </v>
      </c>
      <c r="AO1704" s="547" t="s">
        <v>135</v>
      </c>
      <c r="AP1704" s="538">
        <f t="shared" si="283"/>
        <v>43466</v>
      </c>
      <c r="AQ1704" s="538">
        <f t="shared" si="284"/>
        <v>43555</v>
      </c>
      <c r="AR1704" s="538">
        <f>'Information Input'!$H$35</f>
        <v>43555</v>
      </c>
      <c r="AS1704" s="547" t="str">
        <f>'Information Input'!$J$22</f>
        <v>Quarterly</v>
      </c>
      <c r="AT1704" s="538">
        <f>'Information Input'!$H$30</f>
        <v>43555</v>
      </c>
      <c r="AU1704" s="547">
        <f>'Information Input'!$J$18</f>
        <v>2019</v>
      </c>
      <c r="AV1704" s="547" t="s">
        <v>96</v>
      </c>
      <c r="AW1704" s="547" t="s">
        <v>241</v>
      </c>
      <c r="AX1704" s="547" t="s">
        <v>241</v>
      </c>
      <c r="AY1704" s="548" t="s">
        <v>671</v>
      </c>
      <c r="AZ1704" s="547">
        <v>23</v>
      </c>
      <c r="BA1704" s="549" t="s">
        <v>165</v>
      </c>
      <c r="BB1704" s="543" t="s">
        <v>236</v>
      </c>
      <c r="BC1704" s="550">
        <f>'Report 2'!$H390</f>
        <v>0</v>
      </c>
      <c r="BD1704" s="550">
        <f>'Report 2'!$I390</f>
        <v>0</v>
      </c>
      <c r="BE1704" s="550">
        <f>'Report 2'!$J390</f>
        <v>0</v>
      </c>
      <c r="BF1704" s="550">
        <f>'Report 2'!$K390</f>
        <v>0</v>
      </c>
      <c r="BG1704" s="550">
        <f>'Report 2'!$L390</f>
        <v>0</v>
      </c>
      <c r="BH1704" s="550">
        <f>'Report 2'!$M390</f>
        <v>0</v>
      </c>
      <c r="BI1704" s="550">
        <f>'Report 2'!$N390</f>
        <v>0</v>
      </c>
      <c r="CC1704" s="542" t="s">
        <v>669</v>
      </c>
      <c r="CD1704" s="1014" t="s">
        <v>672</v>
      </c>
      <c r="CE1704" s="1014" t="str">
        <f>'Information Input'!$M$14</f>
        <v xml:space="preserve">      -      </v>
      </c>
      <c r="CF1704" s="551" t="s">
        <v>138</v>
      </c>
      <c r="CG1704" s="552">
        <f t="shared" si="280"/>
        <v>43739</v>
      </c>
      <c r="CH1704" s="552">
        <f t="shared" si="281"/>
        <v>43830</v>
      </c>
      <c r="CI1704" s="552">
        <f>'Information Input'!$H$35</f>
        <v>43555</v>
      </c>
      <c r="CJ1704" s="551" t="str">
        <f>'Information Input'!$J$22</f>
        <v>Quarterly</v>
      </c>
      <c r="CK1704" s="552">
        <f>'Information Input'!$H$30</f>
        <v>43555</v>
      </c>
      <c r="CL1704" s="551">
        <f>'Information Input'!$J$18</f>
        <v>2019</v>
      </c>
      <c r="CM1704" s="551" t="s">
        <v>103</v>
      </c>
      <c r="CN1704" s="1014" t="s">
        <v>242</v>
      </c>
      <c r="CO1704" s="542" t="s">
        <v>242</v>
      </c>
      <c r="CP1704" s="542" t="s">
        <v>671</v>
      </c>
      <c r="CQ1704" s="551">
        <v>23</v>
      </c>
      <c r="CR1704" s="542" t="s">
        <v>165</v>
      </c>
      <c r="CS1704" s="542" t="s">
        <v>236</v>
      </c>
      <c r="CT1704" s="1015">
        <f>'Report 1'!$AY$18</f>
        <v>0</v>
      </c>
      <c r="CU1704" s="1016">
        <f>SUMIF('Report 4A'!$G$16:$G$95,$CQ1704,'Report 4A'!$BG$16:$BG$95)</f>
        <v>0</v>
      </c>
      <c r="CV1704" s="1017">
        <f t="shared" si="285"/>
        <v>0</v>
      </c>
    </row>
    <row r="1705" spans="2:100">
      <c r="B1705" s="535" t="s">
        <v>669</v>
      </c>
      <c r="C1705" s="536">
        <v>1</v>
      </c>
      <c r="D1705" s="537" t="str">
        <f>'Information Input'!$M$14</f>
        <v xml:space="preserve">      -      </v>
      </c>
      <c r="E1705" s="537" t="s">
        <v>137</v>
      </c>
      <c r="F1705" s="538">
        <f t="shared" si="286"/>
        <v>43647</v>
      </c>
      <c r="G1705" s="538">
        <f t="shared" si="287"/>
        <v>43738</v>
      </c>
      <c r="H1705" s="538">
        <f>'Information Input'!$H$35</f>
        <v>43555</v>
      </c>
      <c r="I1705" s="537" t="str">
        <f>'Information Input'!$J$22</f>
        <v>Quarterly</v>
      </c>
      <c r="J1705" s="538">
        <f>'Information Input'!$H$30</f>
        <v>43555</v>
      </c>
      <c r="K1705" s="537">
        <f>'Information Input'!$J$18</f>
        <v>2019</v>
      </c>
      <c r="L1705" s="579" t="s">
        <v>92</v>
      </c>
      <c r="M1705" s="540" t="s">
        <v>93</v>
      </c>
      <c r="N1705" s="541" t="s">
        <v>91</v>
      </c>
      <c r="O1705" s="542" t="s">
        <v>678</v>
      </c>
      <c r="P1705" s="537">
        <v>62</v>
      </c>
      <c r="Q1705" s="541" t="s">
        <v>204</v>
      </c>
      <c r="R1705" s="541" t="s">
        <v>239</v>
      </c>
      <c r="S1705" s="543">
        <f>'Report 1'!$J$18</f>
        <v>0</v>
      </c>
      <c r="T1705" s="544">
        <f>'Report 1'!$J$83</f>
        <v>0</v>
      </c>
      <c r="U1705" s="545">
        <f>'Report 1'!$J$169</f>
        <v>0</v>
      </c>
      <c r="AL1705" s="546" t="s">
        <v>669</v>
      </c>
      <c r="AM1705" s="547">
        <v>2</v>
      </c>
      <c r="AN1705" s="547" t="str">
        <f>'Information Input'!$M$14</f>
        <v xml:space="preserve">      -      </v>
      </c>
      <c r="AO1705" s="547" t="s">
        <v>135</v>
      </c>
      <c r="AP1705" s="538">
        <f t="shared" si="283"/>
        <v>43466</v>
      </c>
      <c r="AQ1705" s="538">
        <f t="shared" si="284"/>
        <v>43555</v>
      </c>
      <c r="AR1705" s="538">
        <f>'Information Input'!$H$35</f>
        <v>43555</v>
      </c>
      <c r="AS1705" s="547" t="str">
        <f>'Information Input'!$J$22</f>
        <v>Quarterly</v>
      </c>
      <c r="AT1705" s="538">
        <f>'Information Input'!$H$30</f>
        <v>43555</v>
      </c>
      <c r="AU1705" s="547">
        <f>'Information Input'!$J$18</f>
        <v>2019</v>
      </c>
      <c r="AV1705" s="547" t="s">
        <v>96</v>
      </c>
      <c r="AW1705" s="547" t="s">
        <v>241</v>
      </c>
      <c r="AX1705" s="547" t="s">
        <v>241</v>
      </c>
      <c r="AY1705" s="548" t="s">
        <v>671</v>
      </c>
      <c r="AZ1705" s="547">
        <v>24</v>
      </c>
      <c r="BA1705" s="549" t="s">
        <v>166</v>
      </c>
      <c r="BB1705" s="543" t="s">
        <v>233</v>
      </c>
      <c r="BC1705" s="550">
        <f>'Report 2'!$H391</f>
        <v>0</v>
      </c>
      <c r="BD1705" s="550">
        <f>'Report 2'!$I391</f>
        <v>0</v>
      </c>
      <c r="BE1705" s="550">
        <f>'Report 2'!$J391</f>
        <v>0</v>
      </c>
      <c r="BF1705" s="550">
        <f>'Report 2'!$K391</f>
        <v>0</v>
      </c>
      <c r="BG1705" s="550">
        <f>'Report 2'!$L391</f>
        <v>0</v>
      </c>
      <c r="BH1705" s="550">
        <f>'Report 2'!$M391</f>
        <v>0</v>
      </c>
      <c r="BI1705" s="550">
        <f>'Report 2'!$N391</f>
        <v>0</v>
      </c>
      <c r="CC1705" s="542" t="s">
        <v>669</v>
      </c>
      <c r="CD1705" s="1014" t="s">
        <v>672</v>
      </c>
      <c r="CE1705" s="1014" t="str">
        <f>'Information Input'!$M$14</f>
        <v xml:space="preserve">      -      </v>
      </c>
      <c r="CF1705" s="551" t="s">
        <v>138</v>
      </c>
      <c r="CG1705" s="552">
        <f t="shared" si="280"/>
        <v>43739</v>
      </c>
      <c r="CH1705" s="552">
        <f t="shared" si="281"/>
        <v>43830</v>
      </c>
      <c r="CI1705" s="552">
        <f>'Information Input'!$H$35</f>
        <v>43555</v>
      </c>
      <c r="CJ1705" s="551" t="str">
        <f>'Information Input'!$J$22</f>
        <v>Quarterly</v>
      </c>
      <c r="CK1705" s="552">
        <f>'Information Input'!$H$30</f>
        <v>43555</v>
      </c>
      <c r="CL1705" s="551">
        <f>'Information Input'!$J$18</f>
        <v>2019</v>
      </c>
      <c r="CM1705" s="551" t="s">
        <v>103</v>
      </c>
      <c r="CN1705" s="1014" t="s">
        <v>242</v>
      </c>
      <c r="CO1705" s="542" t="s">
        <v>242</v>
      </c>
      <c r="CP1705" s="542" t="s">
        <v>671</v>
      </c>
      <c r="CQ1705" s="551">
        <v>24</v>
      </c>
      <c r="CR1705" s="542" t="s">
        <v>166</v>
      </c>
      <c r="CS1705" s="542" t="s">
        <v>233</v>
      </c>
      <c r="CT1705" s="1015">
        <f>'Report 1'!$AY$18</f>
        <v>0</v>
      </c>
      <c r="CU1705" s="1016">
        <f>SUMIF('Report 4A'!$G$16:$G$95,$CQ1705,'Report 4A'!$BG$16:$BG$95)</f>
        <v>0</v>
      </c>
      <c r="CV1705" s="1017">
        <f t="shared" si="285"/>
        <v>0</v>
      </c>
    </row>
    <row r="1706" spans="2:100">
      <c r="B1706" s="535" t="s">
        <v>669</v>
      </c>
      <c r="C1706" s="536">
        <v>1</v>
      </c>
      <c r="D1706" s="537" t="str">
        <f>'Information Input'!$M$14</f>
        <v xml:space="preserve">      -      </v>
      </c>
      <c r="E1706" s="537" t="s">
        <v>137</v>
      </c>
      <c r="F1706" s="538">
        <f t="shared" si="286"/>
        <v>43647</v>
      </c>
      <c r="G1706" s="538">
        <f t="shared" si="287"/>
        <v>43738</v>
      </c>
      <c r="H1706" s="538">
        <f>'Information Input'!$H$35</f>
        <v>43555</v>
      </c>
      <c r="I1706" s="537" t="str">
        <f>'Information Input'!$J$22</f>
        <v>Quarterly</v>
      </c>
      <c r="J1706" s="538">
        <f>'Information Input'!$H$30</f>
        <v>43555</v>
      </c>
      <c r="K1706" s="537">
        <f>'Information Input'!$J$18</f>
        <v>2019</v>
      </c>
      <c r="L1706" s="579" t="s">
        <v>92</v>
      </c>
      <c r="M1706" s="540" t="s">
        <v>93</v>
      </c>
      <c r="N1706" s="541" t="s">
        <v>91</v>
      </c>
      <c r="O1706" s="542" t="s">
        <v>674</v>
      </c>
      <c r="P1706" s="537">
        <v>63</v>
      </c>
      <c r="Q1706" s="541" t="s">
        <v>205</v>
      </c>
      <c r="R1706" s="541" t="s">
        <v>239</v>
      </c>
      <c r="S1706" s="543">
        <f>'Report 1'!$J$18</f>
        <v>0</v>
      </c>
      <c r="T1706" s="544">
        <f>'Report 1'!$J$84</f>
        <v>0</v>
      </c>
      <c r="U1706" s="545">
        <f>'Report 1'!$J$170</f>
        <v>0</v>
      </c>
      <c r="AL1706" s="546" t="s">
        <v>669</v>
      </c>
      <c r="AM1706" s="547">
        <v>2</v>
      </c>
      <c r="AN1706" s="547" t="str">
        <f>'Information Input'!$M$14</f>
        <v xml:space="preserve">      -      </v>
      </c>
      <c r="AO1706" s="547" t="s">
        <v>135</v>
      </c>
      <c r="AP1706" s="538">
        <f t="shared" si="283"/>
        <v>43466</v>
      </c>
      <c r="AQ1706" s="538">
        <f t="shared" si="284"/>
        <v>43555</v>
      </c>
      <c r="AR1706" s="538">
        <f>'Information Input'!$H$35</f>
        <v>43555</v>
      </c>
      <c r="AS1706" s="547" t="str">
        <f>'Information Input'!$J$22</f>
        <v>Quarterly</v>
      </c>
      <c r="AT1706" s="538">
        <f>'Information Input'!$H$30</f>
        <v>43555</v>
      </c>
      <c r="AU1706" s="547">
        <f>'Information Input'!$J$18</f>
        <v>2019</v>
      </c>
      <c r="AV1706" s="547" t="s">
        <v>96</v>
      </c>
      <c r="AW1706" s="547" t="s">
        <v>241</v>
      </c>
      <c r="AX1706" s="547" t="s">
        <v>241</v>
      </c>
      <c r="AY1706" s="548" t="s">
        <v>671</v>
      </c>
      <c r="AZ1706" s="547">
        <v>25</v>
      </c>
      <c r="BA1706" s="549" t="s">
        <v>167</v>
      </c>
      <c r="BB1706" s="543" t="s">
        <v>233</v>
      </c>
      <c r="BC1706" s="550">
        <f>'Report 2'!$H392</f>
        <v>0</v>
      </c>
      <c r="BD1706" s="550">
        <f>'Report 2'!$I392</f>
        <v>0</v>
      </c>
      <c r="BE1706" s="550">
        <f>'Report 2'!$J392</f>
        <v>0</v>
      </c>
      <c r="BF1706" s="550">
        <f>'Report 2'!$K392</f>
        <v>0</v>
      </c>
      <c r="BG1706" s="550">
        <f>'Report 2'!$L392</f>
        <v>0</v>
      </c>
      <c r="BH1706" s="550">
        <f>'Report 2'!$M392</f>
        <v>0</v>
      </c>
      <c r="BI1706" s="550">
        <f>'Report 2'!$N392</f>
        <v>0</v>
      </c>
      <c r="CC1706" s="542" t="s">
        <v>669</v>
      </c>
      <c r="CD1706" s="1014" t="s">
        <v>672</v>
      </c>
      <c r="CE1706" s="1014" t="str">
        <f>'Information Input'!$M$14</f>
        <v xml:space="preserve">      -      </v>
      </c>
      <c r="CF1706" s="551" t="s">
        <v>138</v>
      </c>
      <c r="CG1706" s="552">
        <f t="shared" si="280"/>
        <v>43739</v>
      </c>
      <c r="CH1706" s="552">
        <f t="shared" si="281"/>
        <v>43830</v>
      </c>
      <c r="CI1706" s="552">
        <f>'Information Input'!$H$35</f>
        <v>43555</v>
      </c>
      <c r="CJ1706" s="551" t="str">
        <f>'Information Input'!$J$22</f>
        <v>Quarterly</v>
      </c>
      <c r="CK1706" s="552">
        <f>'Information Input'!$H$30</f>
        <v>43555</v>
      </c>
      <c r="CL1706" s="551">
        <f>'Information Input'!$J$18</f>
        <v>2019</v>
      </c>
      <c r="CM1706" s="551" t="s">
        <v>103</v>
      </c>
      <c r="CN1706" s="1014" t="s">
        <v>242</v>
      </c>
      <c r="CO1706" s="542" t="s">
        <v>242</v>
      </c>
      <c r="CP1706" s="542" t="s">
        <v>671</v>
      </c>
      <c r="CQ1706" s="551">
        <v>25</v>
      </c>
      <c r="CR1706" s="542" t="s">
        <v>167</v>
      </c>
      <c r="CS1706" s="542" t="s">
        <v>233</v>
      </c>
      <c r="CT1706" s="1015">
        <f>'Report 1'!$AY$18</f>
        <v>0</v>
      </c>
      <c r="CU1706" s="1016">
        <f>SUMIF('Report 4A'!$G$16:$G$95,$CQ1706,'Report 4A'!$BG$16:$BG$95)</f>
        <v>0</v>
      </c>
      <c r="CV1706" s="1017">
        <f t="shared" si="285"/>
        <v>0</v>
      </c>
    </row>
    <row r="1707" spans="2:100">
      <c r="B1707" s="535" t="s">
        <v>669</v>
      </c>
      <c r="C1707" s="536">
        <v>1</v>
      </c>
      <c r="D1707" s="537" t="str">
        <f>'Information Input'!$M$14</f>
        <v xml:space="preserve">      -      </v>
      </c>
      <c r="E1707" s="537" t="s">
        <v>137</v>
      </c>
      <c r="F1707" s="538">
        <f t="shared" si="286"/>
        <v>43647</v>
      </c>
      <c r="G1707" s="538">
        <f t="shared" si="287"/>
        <v>43738</v>
      </c>
      <c r="H1707" s="538">
        <f>'Information Input'!$H$35</f>
        <v>43555</v>
      </c>
      <c r="I1707" s="537" t="str">
        <f>'Information Input'!$J$22</f>
        <v>Quarterly</v>
      </c>
      <c r="J1707" s="538">
        <f>'Information Input'!$H$30</f>
        <v>43555</v>
      </c>
      <c r="K1707" s="537">
        <f>'Information Input'!$J$18</f>
        <v>2019</v>
      </c>
      <c r="L1707" s="579" t="s">
        <v>92</v>
      </c>
      <c r="M1707" s="540" t="s">
        <v>93</v>
      </c>
      <c r="N1707" s="541" t="s">
        <v>91</v>
      </c>
      <c r="O1707" s="542" t="s">
        <v>674</v>
      </c>
      <c r="P1707" s="537">
        <v>64</v>
      </c>
      <c r="Q1707" s="541" t="s">
        <v>206</v>
      </c>
      <c r="R1707" s="541" t="s">
        <v>239</v>
      </c>
      <c r="S1707" s="543">
        <f>'Report 1'!$J$18</f>
        <v>0</v>
      </c>
      <c r="T1707" s="544">
        <f>'Report 1'!$J$85</f>
        <v>0</v>
      </c>
      <c r="U1707" s="545">
        <f>'Report 1'!$J$171</f>
        <v>0</v>
      </c>
      <c r="AL1707" s="546" t="s">
        <v>669</v>
      </c>
      <c r="AM1707" s="547">
        <v>2</v>
      </c>
      <c r="AN1707" s="547" t="str">
        <f>'Information Input'!$M$14</f>
        <v xml:space="preserve">      -      </v>
      </c>
      <c r="AO1707" s="547" t="s">
        <v>135</v>
      </c>
      <c r="AP1707" s="538">
        <f t="shared" si="283"/>
        <v>43466</v>
      </c>
      <c r="AQ1707" s="538">
        <f t="shared" si="284"/>
        <v>43555</v>
      </c>
      <c r="AR1707" s="538">
        <f>'Information Input'!$H$35</f>
        <v>43555</v>
      </c>
      <c r="AS1707" s="547" t="str">
        <f>'Information Input'!$J$22</f>
        <v>Quarterly</v>
      </c>
      <c r="AT1707" s="538">
        <f>'Information Input'!$H$30</f>
        <v>43555</v>
      </c>
      <c r="AU1707" s="547">
        <f>'Information Input'!$J$18</f>
        <v>2019</v>
      </c>
      <c r="AV1707" s="547" t="s">
        <v>96</v>
      </c>
      <c r="AW1707" s="547" t="s">
        <v>241</v>
      </c>
      <c r="AX1707" s="547" t="s">
        <v>241</v>
      </c>
      <c r="AY1707" s="548" t="s">
        <v>671</v>
      </c>
      <c r="AZ1707" s="547">
        <v>26</v>
      </c>
      <c r="BA1707" s="549" t="s">
        <v>168</v>
      </c>
      <c r="BB1707" s="543" t="s">
        <v>237</v>
      </c>
      <c r="BC1707" s="550">
        <f>'Report 2'!$H393</f>
        <v>0</v>
      </c>
      <c r="BD1707" s="550">
        <f>'Report 2'!$I393</f>
        <v>0</v>
      </c>
      <c r="BE1707" s="550">
        <f>'Report 2'!$J393</f>
        <v>0</v>
      </c>
      <c r="BF1707" s="550">
        <f>'Report 2'!$K393</f>
        <v>0</v>
      </c>
      <c r="BG1707" s="550">
        <f>'Report 2'!$L393</f>
        <v>0</v>
      </c>
      <c r="BH1707" s="550">
        <f>'Report 2'!$M393</f>
        <v>0</v>
      </c>
      <c r="BI1707" s="550">
        <f>'Report 2'!$N393</f>
        <v>0</v>
      </c>
      <c r="CC1707" s="542" t="s">
        <v>669</v>
      </c>
      <c r="CD1707" s="1014" t="s">
        <v>672</v>
      </c>
      <c r="CE1707" s="1014" t="str">
        <f>'Information Input'!$M$14</f>
        <v xml:space="preserve">      -      </v>
      </c>
      <c r="CF1707" s="551" t="s">
        <v>138</v>
      </c>
      <c r="CG1707" s="552">
        <f t="shared" si="280"/>
        <v>43739</v>
      </c>
      <c r="CH1707" s="552">
        <f t="shared" si="281"/>
        <v>43830</v>
      </c>
      <c r="CI1707" s="552">
        <f>'Information Input'!$H$35</f>
        <v>43555</v>
      </c>
      <c r="CJ1707" s="551" t="str">
        <f>'Information Input'!$J$22</f>
        <v>Quarterly</v>
      </c>
      <c r="CK1707" s="552">
        <f>'Information Input'!$H$30</f>
        <v>43555</v>
      </c>
      <c r="CL1707" s="551">
        <f>'Information Input'!$J$18</f>
        <v>2019</v>
      </c>
      <c r="CM1707" s="551" t="s">
        <v>103</v>
      </c>
      <c r="CN1707" s="1014" t="s">
        <v>242</v>
      </c>
      <c r="CO1707" s="542" t="s">
        <v>242</v>
      </c>
      <c r="CP1707" s="542" t="s">
        <v>671</v>
      </c>
      <c r="CQ1707" s="551">
        <v>26</v>
      </c>
      <c r="CR1707" s="542" t="s">
        <v>168</v>
      </c>
      <c r="CS1707" s="542" t="s">
        <v>237</v>
      </c>
      <c r="CT1707" s="1015">
        <f>'Report 1'!$AY$18</f>
        <v>0</v>
      </c>
      <c r="CU1707" s="1016">
        <f>SUMIF('Report 4A'!$G$16:$G$95,$CQ1707,'Report 4A'!$BG$16:$BG$95)</f>
        <v>0</v>
      </c>
      <c r="CV1707" s="1017">
        <f t="shared" si="285"/>
        <v>0</v>
      </c>
    </row>
    <row r="1708" spans="2:100">
      <c r="B1708" s="535" t="s">
        <v>669</v>
      </c>
      <c r="C1708" s="536">
        <v>1</v>
      </c>
      <c r="D1708" s="537" t="str">
        <f>'Information Input'!$M$14</f>
        <v xml:space="preserve">      -      </v>
      </c>
      <c r="E1708" s="537" t="s">
        <v>137</v>
      </c>
      <c r="F1708" s="538">
        <f t="shared" si="286"/>
        <v>43647</v>
      </c>
      <c r="G1708" s="538">
        <f t="shared" si="287"/>
        <v>43738</v>
      </c>
      <c r="H1708" s="538">
        <f>'Information Input'!$H$35</f>
        <v>43555</v>
      </c>
      <c r="I1708" s="537" t="str">
        <f>'Information Input'!$J$22</f>
        <v>Quarterly</v>
      </c>
      <c r="J1708" s="538">
        <f>'Information Input'!$H$30</f>
        <v>43555</v>
      </c>
      <c r="K1708" s="537">
        <f>'Information Input'!$J$18</f>
        <v>2019</v>
      </c>
      <c r="L1708" s="579" t="s">
        <v>92</v>
      </c>
      <c r="M1708" s="540" t="s">
        <v>93</v>
      </c>
      <c r="N1708" s="541" t="s">
        <v>91</v>
      </c>
      <c r="O1708" s="542" t="s">
        <v>674</v>
      </c>
      <c r="P1708" s="537">
        <v>65</v>
      </c>
      <c r="Q1708" s="541" t="s">
        <v>207</v>
      </c>
      <c r="R1708" s="541" t="s">
        <v>239</v>
      </c>
      <c r="S1708" s="543">
        <f>'Report 1'!$J$18</f>
        <v>0</v>
      </c>
      <c r="T1708" s="544">
        <f>'Report 1'!$J$86</f>
        <v>0</v>
      </c>
      <c r="U1708" s="545">
        <f>'Report 1'!$J$172</f>
        <v>0</v>
      </c>
      <c r="AL1708" s="546" t="s">
        <v>669</v>
      </c>
      <c r="AM1708" s="547">
        <v>2</v>
      </c>
      <c r="AN1708" s="547" t="str">
        <f>'Information Input'!$M$14</f>
        <v xml:space="preserve">      -      </v>
      </c>
      <c r="AO1708" s="547" t="s">
        <v>135</v>
      </c>
      <c r="AP1708" s="538">
        <f t="shared" si="283"/>
        <v>43466</v>
      </c>
      <c r="AQ1708" s="538">
        <f t="shared" si="284"/>
        <v>43555</v>
      </c>
      <c r="AR1708" s="538">
        <f>'Information Input'!$H$35</f>
        <v>43555</v>
      </c>
      <c r="AS1708" s="547" t="str">
        <f>'Information Input'!$J$22</f>
        <v>Quarterly</v>
      </c>
      <c r="AT1708" s="538">
        <f>'Information Input'!$H$30</f>
        <v>43555</v>
      </c>
      <c r="AU1708" s="547">
        <f>'Information Input'!$J$18</f>
        <v>2019</v>
      </c>
      <c r="AV1708" s="547" t="s">
        <v>96</v>
      </c>
      <c r="AW1708" s="547" t="s">
        <v>241</v>
      </c>
      <c r="AX1708" s="547" t="s">
        <v>241</v>
      </c>
      <c r="AY1708" s="548" t="s">
        <v>671</v>
      </c>
      <c r="AZ1708" s="547">
        <v>27</v>
      </c>
      <c r="BA1708" s="549" t="s">
        <v>169</v>
      </c>
      <c r="BB1708" s="543" t="s">
        <v>235</v>
      </c>
      <c r="BC1708" s="550">
        <f>'Report 2'!$H394</f>
        <v>0</v>
      </c>
      <c r="BD1708" s="550">
        <f>'Report 2'!$I394</f>
        <v>0</v>
      </c>
      <c r="BE1708" s="550">
        <f>'Report 2'!$J394</f>
        <v>0</v>
      </c>
      <c r="BF1708" s="550">
        <f>'Report 2'!$K394</f>
        <v>0</v>
      </c>
      <c r="BG1708" s="550">
        <f>'Report 2'!$L394</f>
        <v>0</v>
      </c>
      <c r="BH1708" s="550">
        <f>'Report 2'!$M394</f>
        <v>0</v>
      </c>
      <c r="BI1708" s="550">
        <f>'Report 2'!$N394</f>
        <v>0</v>
      </c>
      <c r="CC1708" s="542" t="s">
        <v>669</v>
      </c>
      <c r="CD1708" s="1014" t="s">
        <v>672</v>
      </c>
      <c r="CE1708" s="1014" t="str">
        <f>'Information Input'!$M$14</f>
        <v xml:space="preserve">      -      </v>
      </c>
      <c r="CF1708" s="551" t="s">
        <v>138</v>
      </c>
      <c r="CG1708" s="552">
        <f t="shared" si="280"/>
        <v>43739</v>
      </c>
      <c r="CH1708" s="552">
        <f t="shared" si="281"/>
        <v>43830</v>
      </c>
      <c r="CI1708" s="552">
        <f>'Information Input'!$H$35</f>
        <v>43555</v>
      </c>
      <c r="CJ1708" s="551" t="str">
        <f>'Information Input'!$J$22</f>
        <v>Quarterly</v>
      </c>
      <c r="CK1708" s="552">
        <f>'Information Input'!$H$30</f>
        <v>43555</v>
      </c>
      <c r="CL1708" s="551">
        <f>'Information Input'!$J$18</f>
        <v>2019</v>
      </c>
      <c r="CM1708" s="551" t="s">
        <v>103</v>
      </c>
      <c r="CN1708" s="1014" t="s">
        <v>242</v>
      </c>
      <c r="CO1708" s="542" t="s">
        <v>242</v>
      </c>
      <c r="CP1708" s="542" t="s">
        <v>671</v>
      </c>
      <c r="CQ1708" s="551">
        <v>27</v>
      </c>
      <c r="CR1708" s="542" t="s">
        <v>169</v>
      </c>
      <c r="CS1708" s="542" t="s">
        <v>235</v>
      </c>
      <c r="CT1708" s="1015">
        <f>'Report 1'!$AY$18</f>
        <v>0</v>
      </c>
      <c r="CU1708" s="1016">
        <f>SUMIF('Report 4A'!$G$16:$G$95,$CQ1708,'Report 4A'!$BG$16:$BG$95)</f>
        <v>0</v>
      </c>
      <c r="CV1708" s="1017">
        <f t="shared" si="285"/>
        <v>0</v>
      </c>
    </row>
    <row r="1709" spans="2:100">
      <c r="B1709" s="535" t="s">
        <v>669</v>
      </c>
      <c r="C1709" s="536">
        <v>1</v>
      </c>
      <c r="D1709" s="537" t="str">
        <f>'Information Input'!$M$14</f>
        <v xml:space="preserve">      -      </v>
      </c>
      <c r="E1709" s="537" t="s">
        <v>137</v>
      </c>
      <c r="F1709" s="538">
        <f t="shared" si="286"/>
        <v>43647</v>
      </c>
      <c r="G1709" s="538">
        <f t="shared" si="287"/>
        <v>43738</v>
      </c>
      <c r="H1709" s="538">
        <f>'Information Input'!$H$35</f>
        <v>43555</v>
      </c>
      <c r="I1709" s="537" t="str">
        <f>'Information Input'!$J$22</f>
        <v>Quarterly</v>
      </c>
      <c r="J1709" s="538">
        <f>'Information Input'!$H$30</f>
        <v>43555</v>
      </c>
      <c r="K1709" s="537">
        <f>'Information Input'!$J$18</f>
        <v>2019</v>
      </c>
      <c r="L1709" s="579" t="s">
        <v>92</v>
      </c>
      <c r="M1709" s="540" t="s">
        <v>93</v>
      </c>
      <c r="N1709" s="541" t="s">
        <v>91</v>
      </c>
      <c r="O1709" s="542" t="s">
        <v>679</v>
      </c>
      <c r="P1709" s="537">
        <v>66</v>
      </c>
      <c r="Q1709" s="541" t="s">
        <v>208</v>
      </c>
      <c r="R1709" s="541" t="s">
        <v>239</v>
      </c>
      <c r="S1709" s="543">
        <f>'Report 1'!$J$18</f>
        <v>0</v>
      </c>
      <c r="T1709" s="544">
        <f>'Report 1'!$J$87</f>
        <v>0</v>
      </c>
      <c r="U1709" s="545">
        <f>'Report 1'!$J$173</f>
        <v>0</v>
      </c>
      <c r="AL1709" s="546" t="s">
        <v>669</v>
      </c>
      <c r="AM1709" s="547">
        <v>2</v>
      </c>
      <c r="AN1709" s="547" t="str">
        <f>'Information Input'!$M$14</f>
        <v xml:space="preserve">      -      </v>
      </c>
      <c r="AO1709" s="547" t="s">
        <v>135</v>
      </c>
      <c r="AP1709" s="538">
        <f t="shared" si="283"/>
        <v>43466</v>
      </c>
      <c r="AQ1709" s="538">
        <f t="shared" si="284"/>
        <v>43555</v>
      </c>
      <c r="AR1709" s="538">
        <f>'Information Input'!$H$35</f>
        <v>43555</v>
      </c>
      <c r="AS1709" s="547" t="str">
        <f>'Information Input'!$J$22</f>
        <v>Quarterly</v>
      </c>
      <c r="AT1709" s="538">
        <f>'Information Input'!$H$30</f>
        <v>43555</v>
      </c>
      <c r="AU1709" s="547">
        <f>'Information Input'!$J$18</f>
        <v>2019</v>
      </c>
      <c r="AV1709" s="547" t="s">
        <v>96</v>
      </c>
      <c r="AW1709" s="547" t="s">
        <v>241</v>
      </c>
      <c r="AX1709" s="547" t="s">
        <v>241</v>
      </c>
      <c r="AY1709" s="548" t="s">
        <v>671</v>
      </c>
      <c r="AZ1709" s="547">
        <v>28</v>
      </c>
      <c r="BA1709" s="549" t="s">
        <v>170</v>
      </c>
      <c r="BB1709" s="543" t="s">
        <v>235</v>
      </c>
      <c r="BC1709" s="550">
        <f>'Report 2'!$H395</f>
        <v>0</v>
      </c>
      <c r="BD1709" s="550">
        <f>'Report 2'!$I395</f>
        <v>0</v>
      </c>
      <c r="BE1709" s="550">
        <f>'Report 2'!$J395</f>
        <v>0</v>
      </c>
      <c r="BF1709" s="550">
        <f>'Report 2'!$K395</f>
        <v>0</v>
      </c>
      <c r="BG1709" s="550">
        <f>'Report 2'!$L395</f>
        <v>0</v>
      </c>
      <c r="BH1709" s="550">
        <f>'Report 2'!$M395</f>
        <v>0</v>
      </c>
      <c r="BI1709" s="550">
        <f>'Report 2'!$N395</f>
        <v>0</v>
      </c>
      <c r="CC1709" s="542" t="s">
        <v>669</v>
      </c>
      <c r="CD1709" s="1014" t="s">
        <v>672</v>
      </c>
      <c r="CE1709" s="1014" t="str">
        <f>'Information Input'!$M$14</f>
        <v xml:space="preserve">      -      </v>
      </c>
      <c r="CF1709" s="551" t="s">
        <v>138</v>
      </c>
      <c r="CG1709" s="552">
        <f t="shared" si="280"/>
        <v>43739</v>
      </c>
      <c r="CH1709" s="552">
        <f t="shared" si="281"/>
        <v>43830</v>
      </c>
      <c r="CI1709" s="552">
        <f>'Information Input'!$H$35</f>
        <v>43555</v>
      </c>
      <c r="CJ1709" s="551" t="str">
        <f>'Information Input'!$J$22</f>
        <v>Quarterly</v>
      </c>
      <c r="CK1709" s="552">
        <f>'Information Input'!$H$30</f>
        <v>43555</v>
      </c>
      <c r="CL1709" s="551">
        <f>'Information Input'!$J$18</f>
        <v>2019</v>
      </c>
      <c r="CM1709" s="551" t="s">
        <v>103</v>
      </c>
      <c r="CN1709" s="1014" t="s">
        <v>242</v>
      </c>
      <c r="CO1709" s="542" t="s">
        <v>242</v>
      </c>
      <c r="CP1709" s="542" t="s">
        <v>671</v>
      </c>
      <c r="CQ1709" s="551">
        <v>28</v>
      </c>
      <c r="CR1709" s="542" t="s">
        <v>170</v>
      </c>
      <c r="CS1709" s="542" t="s">
        <v>235</v>
      </c>
      <c r="CT1709" s="1015">
        <f>'Report 1'!$AY$18</f>
        <v>0</v>
      </c>
      <c r="CU1709" s="1016">
        <f>SUMIF('Report 4A'!$G$16:$G$95,$CQ1709,'Report 4A'!$BG$16:$BG$95)</f>
        <v>0</v>
      </c>
      <c r="CV1709" s="1017">
        <f t="shared" si="285"/>
        <v>0</v>
      </c>
    </row>
    <row r="1710" spans="2:100">
      <c r="B1710" s="535" t="s">
        <v>669</v>
      </c>
      <c r="C1710" s="536">
        <v>1</v>
      </c>
      <c r="D1710" s="537" t="str">
        <f>'Information Input'!$M$14</f>
        <v xml:space="preserve">      -      </v>
      </c>
      <c r="E1710" s="537" t="s">
        <v>137</v>
      </c>
      <c r="F1710" s="538">
        <f t="shared" si="286"/>
        <v>43647</v>
      </c>
      <c r="G1710" s="538">
        <f t="shared" si="287"/>
        <v>43738</v>
      </c>
      <c r="H1710" s="538">
        <f>'Information Input'!$H$35</f>
        <v>43555</v>
      </c>
      <c r="I1710" s="537" t="str">
        <f>'Information Input'!$J$22</f>
        <v>Quarterly</v>
      </c>
      <c r="J1710" s="538">
        <f>'Information Input'!$H$30</f>
        <v>43555</v>
      </c>
      <c r="K1710" s="537">
        <f>'Information Input'!$J$18</f>
        <v>2019</v>
      </c>
      <c r="L1710" s="579" t="s">
        <v>92</v>
      </c>
      <c r="M1710" s="540" t="s">
        <v>93</v>
      </c>
      <c r="N1710" s="541" t="s">
        <v>91</v>
      </c>
      <c r="O1710" s="542" t="s">
        <v>679</v>
      </c>
      <c r="P1710" s="537">
        <v>67</v>
      </c>
      <c r="Q1710" s="541" t="s">
        <v>209</v>
      </c>
      <c r="R1710" s="541" t="s">
        <v>239</v>
      </c>
      <c r="S1710" s="543">
        <f>'Report 1'!$J$18</f>
        <v>0</v>
      </c>
      <c r="T1710" s="544">
        <f>'Report 1'!$J$88</f>
        <v>0</v>
      </c>
      <c r="U1710" s="545">
        <f>'Report 1'!$J$174</f>
        <v>0</v>
      </c>
      <c r="AL1710" s="546" t="s">
        <v>669</v>
      </c>
      <c r="AM1710" s="547">
        <v>2</v>
      </c>
      <c r="AN1710" s="547" t="str">
        <f>'Information Input'!$M$14</f>
        <v xml:space="preserve">      -      </v>
      </c>
      <c r="AO1710" s="547" t="s">
        <v>135</v>
      </c>
      <c r="AP1710" s="538">
        <f t="shared" si="283"/>
        <v>43466</v>
      </c>
      <c r="AQ1710" s="538">
        <f t="shared" si="284"/>
        <v>43555</v>
      </c>
      <c r="AR1710" s="538">
        <f>'Information Input'!$H$35</f>
        <v>43555</v>
      </c>
      <c r="AS1710" s="547" t="str">
        <f>'Information Input'!$J$22</f>
        <v>Quarterly</v>
      </c>
      <c r="AT1710" s="538">
        <f>'Information Input'!$H$30</f>
        <v>43555</v>
      </c>
      <c r="AU1710" s="547">
        <f>'Information Input'!$J$18</f>
        <v>2019</v>
      </c>
      <c r="AV1710" s="547" t="s">
        <v>96</v>
      </c>
      <c r="AW1710" s="547" t="s">
        <v>241</v>
      </c>
      <c r="AX1710" s="547" t="s">
        <v>241</v>
      </c>
      <c r="AY1710" s="548" t="s">
        <v>671</v>
      </c>
      <c r="AZ1710" s="547">
        <v>29</v>
      </c>
      <c r="BA1710" s="549" t="s">
        <v>171</v>
      </c>
      <c r="BB1710" s="543" t="s">
        <v>238</v>
      </c>
      <c r="BC1710" s="550">
        <f>'Report 2'!$H396</f>
        <v>0</v>
      </c>
      <c r="BD1710" s="550">
        <f>'Report 2'!$I396</f>
        <v>0</v>
      </c>
      <c r="BE1710" s="550">
        <f>'Report 2'!$J396</f>
        <v>0</v>
      </c>
      <c r="BF1710" s="550">
        <f>'Report 2'!$K396</f>
        <v>0</v>
      </c>
      <c r="BG1710" s="550">
        <f>'Report 2'!$L396</f>
        <v>0</v>
      </c>
      <c r="BH1710" s="550">
        <f>'Report 2'!$M396</f>
        <v>0</v>
      </c>
      <c r="BI1710" s="550">
        <f>'Report 2'!$N396</f>
        <v>0</v>
      </c>
      <c r="CC1710" s="542" t="s">
        <v>669</v>
      </c>
      <c r="CD1710" s="1014" t="s">
        <v>672</v>
      </c>
      <c r="CE1710" s="1014" t="str">
        <f>'Information Input'!$M$14</f>
        <v xml:space="preserve">      -      </v>
      </c>
      <c r="CF1710" s="551" t="s">
        <v>138</v>
      </c>
      <c r="CG1710" s="552">
        <f t="shared" si="280"/>
        <v>43739</v>
      </c>
      <c r="CH1710" s="552">
        <f t="shared" si="281"/>
        <v>43830</v>
      </c>
      <c r="CI1710" s="552">
        <f>'Information Input'!$H$35</f>
        <v>43555</v>
      </c>
      <c r="CJ1710" s="551" t="str">
        <f>'Information Input'!$J$22</f>
        <v>Quarterly</v>
      </c>
      <c r="CK1710" s="552">
        <f>'Information Input'!$H$30</f>
        <v>43555</v>
      </c>
      <c r="CL1710" s="551">
        <f>'Information Input'!$J$18</f>
        <v>2019</v>
      </c>
      <c r="CM1710" s="551" t="s">
        <v>103</v>
      </c>
      <c r="CN1710" s="1014" t="s">
        <v>242</v>
      </c>
      <c r="CO1710" s="542" t="s">
        <v>242</v>
      </c>
      <c r="CP1710" s="542" t="s">
        <v>671</v>
      </c>
      <c r="CQ1710" s="551">
        <v>29</v>
      </c>
      <c r="CR1710" s="542" t="s">
        <v>171</v>
      </c>
      <c r="CS1710" s="542" t="s">
        <v>238</v>
      </c>
      <c r="CT1710" s="1015">
        <f>'Report 1'!$AY$18</f>
        <v>0</v>
      </c>
      <c r="CU1710" s="1016">
        <f>SUMIF('Report 4A'!$G$16:$G$95,$CQ1710,'Report 4A'!$BG$16:$BG$95)</f>
        <v>0</v>
      </c>
      <c r="CV1710" s="1017">
        <f t="shared" si="285"/>
        <v>0</v>
      </c>
    </row>
    <row r="1711" spans="2:100">
      <c r="B1711" s="535" t="s">
        <v>669</v>
      </c>
      <c r="C1711" s="536">
        <v>1</v>
      </c>
      <c r="D1711" s="537" t="str">
        <f>'Information Input'!$M$14</f>
        <v xml:space="preserve">      -      </v>
      </c>
      <c r="E1711" s="537" t="s">
        <v>137</v>
      </c>
      <c r="F1711" s="538">
        <f t="shared" si="286"/>
        <v>43647</v>
      </c>
      <c r="G1711" s="538">
        <f t="shared" si="287"/>
        <v>43738</v>
      </c>
      <c r="H1711" s="538">
        <f>'Information Input'!$H$35</f>
        <v>43555</v>
      </c>
      <c r="I1711" s="537" t="str">
        <f>'Information Input'!$J$22</f>
        <v>Quarterly</v>
      </c>
      <c r="J1711" s="538">
        <f>'Information Input'!$H$30</f>
        <v>43555</v>
      </c>
      <c r="K1711" s="537">
        <f>'Information Input'!$J$18</f>
        <v>2019</v>
      </c>
      <c r="L1711" s="579" t="s">
        <v>92</v>
      </c>
      <c r="M1711" s="540" t="s">
        <v>93</v>
      </c>
      <c r="N1711" s="541" t="s">
        <v>91</v>
      </c>
      <c r="O1711" s="542" t="s">
        <v>679</v>
      </c>
      <c r="P1711" s="537">
        <v>68</v>
      </c>
      <c r="Q1711" s="541" t="s">
        <v>210</v>
      </c>
      <c r="R1711" s="541" t="s">
        <v>239</v>
      </c>
      <c r="S1711" s="543">
        <f>'Report 1'!$J$18</f>
        <v>0</v>
      </c>
      <c r="T1711" s="544">
        <f>'Report 1'!$J$89</f>
        <v>0</v>
      </c>
      <c r="U1711" s="545">
        <f>'Report 1'!$J$175</f>
        <v>0</v>
      </c>
      <c r="AL1711" s="546" t="s">
        <v>669</v>
      </c>
      <c r="AM1711" s="547">
        <v>2</v>
      </c>
      <c r="AN1711" s="547" t="str">
        <f>'Information Input'!$M$14</f>
        <v xml:space="preserve">      -      </v>
      </c>
      <c r="AO1711" s="547" t="s">
        <v>135</v>
      </c>
      <c r="AP1711" s="538">
        <f t="shared" si="283"/>
        <v>43466</v>
      </c>
      <c r="AQ1711" s="538">
        <f t="shared" si="284"/>
        <v>43555</v>
      </c>
      <c r="AR1711" s="538">
        <f>'Information Input'!$H$35</f>
        <v>43555</v>
      </c>
      <c r="AS1711" s="547" t="str">
        <f>'Information Input'!$J$22</f>
        <v>Quarterly</v>
      </c>
      <c r="AT1711" s="538">
        <f>'Information Input'!$H$30</f>
        <v>43555</v>
      </c>
      <c r="AU1711" s="547">
        <f>'Information Input'!$J$18</f>
        <v>2019</v>
      </c>
      <c r="AV1711" s="547" t="s">
        <v>96</v>
      </c>
      <c r="AW1711" s="547" t="s">
        <v>241</v>
      </c>
      <c r="AX1711" s="547" t="s">
        <v>241</v>
      </c>
      <c r="AY1711" s="548" t="s">
        <v>671</v>
      </c>
      <c r="AZ1711" s="547">
        <v>30</v>
      </c>
      <c r="BA1711" s="549" t="s">
        <v>172</v>
      </c>
      <c r="BB1711" s="543" t="s">
        <v>238</v>
      </c>
      <c r="BC1711" s="550">
        <f>'Report 2'!$H397</f>
        <v>0</v>
      </c>
      <c r="BD1711" s="550">
        <f>'Report 2'!$I397</f>
        <v>0</v>
      </c>
      <c r="BE1711" s="550">
        <f>'Report 2'!$J397</f>
        <v>0</v>
      </c>
      <c r="BF1711" s="550">
        <f>'Report 2'!$K397</f>
        <v>0</v>
      </c>
      <c r="BG1711" s="550">
        <f>'Report 2'!$L397</f>
        <v>0</v>
      </c>
      <c r="BH1711" s="550">
        <f>'Report 2'!$M397</f>
        <v>0</v>
      </c>
      <c r="BI1711" s="550">
        <f>'Report 2'!$N397</f>
        <v>0</v>
      </c>
      <c r="CC1711" s="542" t="s">
        <v>669</v>
      </c>
      <c r="CD1711" s="1014" t="s">
        <v>672</v>
      </c>
      <c r="CE1711" s="1014" t="str">
        <f>'Information Input'!$M$14</f>
        <v xml:space="preserve">      -      </v>
      </c>
      <c r="CF1711" s="551" t="s">
        <v>138</v>
      </c>
      <c r="CG1711" s="552">
        <f t="shared" si="280"/>
        <v>43739</v>
      </c>
      <c r="CH1711" s="552">
        <f t="shared" si="281"/>
        <v>43830</v>
      </c>
      <c r="CI1711" s="552">
        <f>'Information Input'!$H$35</f>
        <v>43555</v>
      </c>
      <c r="CJ1711" s="551" t="str">
        <f>'Information Input'!$J$22</f>
        <v>Quarterly</v>
      </c>
      <c r="CK1711" s="552">
        <f>'Information Input'!$H$30</f>
        <v>43555</v>
      </c>
      <c r="CL1711" s="551">
        <f>'Information Input'!$J$18</f>
        <v>2019</v>
      </c>
      <c r="CM1711" s="551" t="s">
        <v>103</v>
      </c>
      <c r="CN1711" s="1014" t="s">
        <v>242</v>
      </c>
      <c r="CO1711" s="542" t="s">
        <v>242</v>
      </c>
      <c r="CP1711" s="542" t="s">
        <v>671</v>
      </c>
      <c r="CQ1711" s="551">
        <v>30</v>
      </c>
      <c r="CR1711" s="542" t="s">
        <v>172</v>
      </c>
      <c r="CS1711" s="542" t="s">
        <v>238</v>
      </c>
      <c r="CT1711" s="1015">
        <f>'Report 1'!$AY$18</f>
        <v>0</v>
      </c>
      <c r="CU1711" s="1016">
        <f>SUMIF('Report 4A'!$G$16:$G$95,$CQ1711,'Report 4A'!$BG$16:$BG$95)</f>
        <v>0</v>
      </c>
      <c r="CV1711" s="1017">
        <f t="shared" si="285"/>
        <v>0</v>
      </c>
    </row>
    <row r="1712" spans="2:100">
      <c r="B1712" s="535" t="s">
        <v>669</v>
      </c>
      <c r="C1712" s="536">
        <v>1</v>
      </c>
      <c r="D1712" s="537" t="str">
        <f>'Information Input'!$M$14</f>
        <v xml:space="preserve">      -      </v>
      </c>
      <c r="E1712" s="537" t="s">
        <v>137</v>
      </c>
      <c r="F1712" s="538">
        <f t="shared" si="286"/>
        <v>43647</v>
      </c>
      <c r="G1712" s="538">
        <f t="shared" si="287"/>
        <v>43738</v>
      </c>
      <c r="H1712" s="538">
        <f>'Information Input'!$H$35</f>
        <v>43555</v>
      </c>
      <c r="I1712" s="537" t="str">
        <f>'Information Input'!$J$22</f>
        <v>Quarterly</v>
      </c>
      <c r="J1712" s="538">
        <f>'Information Input'!$H$30</f>
        <v>43555</v>
      </c>
      <c r="K1712" s="537">
        <f>'Information Input'!$J$18</f>
        <v>2019</v>
      </c>
      <c r="L1712" s="579" t="s">
        <v>92</v>
      </c>
      <c r="M1712" s="540" t="s">
        <v>93</v>
      </c>
      <c r="N1712" s="541" t="s">
        <v>91</v>
      </c>
      <c r="O1712" s="542" t="s">
        <v>679</v>
      </c>
      <c r="P1712" s="537">
        <v>69</v>
      </c>
      <c r="Q1712" s="541" t="s">
        <v>211</v>
      </c>
      <c r="R1712" s="541" t="s">
        <v>239</v>
      </c>
      <c r="S1712" s="543">
        <f>'Report 1'!$J$18</f>
        <v>0</v>
      </c>
      <c r="T1712" s="544">
        <f>'Report 1'!$J$90</f>
        <v>0</v>
      </c>
      <c r="U1712" s="545">
        <f>'Report 1'!$J$176</f>
        <v>0</v>
      </c>
      <c r="AL1712" s="546" t="s">
        <v>669</v>
      </c>
      <c r="AM1712" s="547">
        <v>2</v>
      </c>
      <c r="AN1712" s="547" t="str">
        <f>'Information Input'!$M$14</f>
        <v xml:space="preserve">      -      </v>
      </c>
      <c r="AO1712" s="547" t="s">
        <v>135</v>
      </c>
      <c r="AP1712" s="538">
        <f t="shared" si="283"/>
        <v>43466</v>
      </c>
      <c r="AQ1712" s="538">
        <f t="shared" si="284"/>
        <v>43555</v>
      </c>
      <c r="AR1712" s="538">
        <f>'Information Input'!$H$35</f>
        <v>43555</v>
      </c>
      <c r="AS1712" s="547" t="str">
        <f>'Information Input'!$J$22</f>
        <v>Quarterly</v>
      </c>
      <c r="AT1712" s="538">
        <f>'Information Input'!$H$30</f>
        <v>43555</v>
      </c>
      <c r="AU1712" s="547">
        <f>'Information Input'!$J$18</f>
        <v>2019</v>
      </c>
      <c r="AV1712" s="547" t="s">
        <v>96</v>
      </c>
      <c r="AW1712" s="547" t="s">
        <v>241</v>
      </c>
      <c r="AX1712" s="547" t="s">
        <v>241</v>
      </c>
      <c r="AY1712" s="548" t="s">
        <v>671</v>
      </c>
      <c r="AZ1712" s="547">
        <v>31</v>
      </c>
      <c r="BA1712" s="549" t="s">
        <v>173</v>
      </c>
      <c r="BB1712" s="543" t="s">
        <v>233</v>
      </c>
      <c r="BC1712" s="550">
        <f>'Report 2'!$H398</f>
        <v>0</v>
      </c>
      <c r="BD1712" s="550">
        <f>'Report 2'!$I398</f>
        <v>0</v>
      </c>
      <c r="BE1712" s="550">
        <f>'Report 2'!$J398</f>
        <v>0</v>
      </c>
      <c r="BF1712" s="550">
        <f>'Report 2'!$K398</f>
        <v>0</v>
      </c>
      <c r="BG1712" s="550">
        <f>'Report 2'!$L398</f>
        <v>0</v>
      </c>
      <c r="BH1712" s="550">
        <f>'Report 2'!$M398</f>
        <v>0</v>
      </c>
      <c r="BI1712" s="550">
        <f>'Report 2'!$N398</f>
        <v>0</v>
      </c>
      <c r="CC1712" s="542" t="s">
        <v>669</v>
      </c>
      <c r="CD1712" s="1014" t="s">
        <v>672</v>
      </c>
      <c r="CE1712" s="1014" t="str">
        <f>'Information Input'!$M$14</f>
        <v xml:space="preserve">      -      </v>
      </c>
      <c r="CF1712" s="551" t="s">
        <v>138</v>
      </c>
      <c r="CG1712" s="552">
        <f t="shared" si="280"/>
        <v>43739</v>
      </c>
      <c r="CH1712" s="552">
        <f t="shared" si="281"/>
        <v>43830</v>
      </c>
      <c r="CI1712" s="552">
        <f>'Information Input'!$H$35</f>
        <v>43555</v>
      </c>
      <c r="CJ1712" s="551" t="str">
        <f>'Information Input'!$J$22</f>
        <v>Quarterly</v>
      </c>
      <c r="CK1712" s="552">
        <f>'Information Input'!$H$30</f>
        <v>43555</v>
      </c>
      <c r="CL1712" s="551">
        <f>'Information Input'!$J$18</f>
        <v>2019</v>
      </c>
      <c r="CM1712" s="551" t="s">
        <v>103</v>
      </c>
      <c r="CN1712" s="1014" t="s">
        <v>242</v>
      </c>
      <c r="CO1712" s="542" t="s">
        <v>242</v>
      </c>
      <c r="CP1712" s="542" t="s">
        <v>671</v>
      </c>
      <c r="CQ1712" s="551">
        <v>31</v>
      </c>
      <c r="CR1712" s="542" t="s">
        <v>173</v>
      </c>
      <c r="CS1712" s="542" t="s">
        <v>233</v>
      </c>
      <c r="CT1712" s="1015">
        <f>'Report 1'!$AY$18</f>
        <v>0</v>
      </c>
      <c r="CU1712" s="1016">
        <f>SUMIF('Report 4A'!$G$16:$G$95,$CQ1712,'Report 4A'!$BG$16:$BG$95)</f>
        <v>0</v>
      </c>
      <c r="CV1712" s="1017">
        <f t="shared" si="285"/>
        <v>0</v>
      </c>
    </row>
    <row r="1713" spans="2:100">
      <c r="B1713" s="535" t="s">
        <v>669</v>
      </c>
      <c r="C1713" s="536">
        <v>1</v>
      </c>
      <c r="D1713" s="537" t="str">
        <f>'Information Input'!$M$14</f>
        <v xml:space="preserve">      -      </v>
      </c>
      <c r="E1713" s="537" t="s">
        <v>137</v>
      </c>
      <c r="F1713" s="538">
        <f t="shared" si="286"/>
        <v>43647</v>
      </c>
      <c r="G1713" s="538">
        <f t="shared" si="287"/>
        <v>43738</v>
      </c>
      <c r="H1713" s="538">
        <f>'Information Input'!$H$35</f>
        <v>43555</v>
      </c>
      <c r="I1713" s="537" t="str">
        <f>'Information Input'!$J$22</f>
        <v>Quarterly</v>
      </c>
      <c r="J1713" s="538">
        <f>'Information Input'!$H$30</f>
        <v>43555</v>
      </c>
      <c r="K1713" s="537">
        <f>'Information Input'!$J$18</f>
        <v>2019</v>
      </c>
      <c r="L1713" s="579" t="s">
        <v>92</v>
      </c>
      <c r="M1713" s="540" t="s">
        <v>93</v>
      </c>
      <c r="N1713" s="541" t="s">
        <v>91</v>
      </c>
      <c r="O1713" s="542" t="s">
        <v>680</v>
      </c>
      <c r="P1713" s="537">
        <v>70</v>
      </c>
      <c r="Q1713" s="541" t="s">
        <v>212</v>
      </c>
      <c r="R1713" s="541" t="s">
        <v>239</v>
      </c>
      <c r="S1713" s="543">
        <f>'Report 1'!$J$18</f>
        <v>0</v>
      </c>
      <c r="T1713" s="544">
        <f>'Report 1'!$J$91</f>
        <v>0</v>
      </c>
      <c r="U1713" s="545">
        <f>'Report 1'!$J$177</f>
        <v>0</v>
      </c>
      <c r="AL1713" s="546" t="s">
        <v>669</v>
      </c>
      <c r="AM1713" s="547">
        <v>2</v>
      </c>
      <c r="AN1713" s="547" t="str">
        <f>'Information Input'!$M$14</f>
        <v xml:space="preserve">      -      </v>
      </c>
      <c r="AO1713" s="547" t="s">
        <v>135</v>
      </c>
      <c r="AP1713" s="538">
        <f t="shared" si="283"/>
        <v>43466</v>
      </c>
      <c r="AQ1713" s="538">
        <f t="shared" si="284"/>
        <v>43555</v>
      </c>
      <c r="AR1713" s="538">
        <f>'Information Input'!$H$35</f>
        <v>43555</v>
      </c>
      <c r="AS1713" s="547" t="str">
        <f>'Information Input'!$J$22</f>
        <v>Quarterly</v>
      </c>
      <c r="AT1713" s="538">
        <f>'Information Input'!$H$30</f>
        <v>43555</v>
      </c>
      <c r="AU1713" s="547">
        <f>'Information Input'!$J$18</f>
        <v>2019</v>
      </c>
      <c r="AV1713" s="547" t="s">
        <v>96</v>
      </c>
      <c r="AW1713" s="547" t="s">
        <v>241</v>
      </c>
      <c r="AX1713" s="547" t="s">
        <v>241</v>
      </c>
      <c r="AY1713" s="548" t="s">
        <v>671</v>
      </c>
      <c r="AZ1713" s="547">
        <v>32</v>
      </c>
      <c r="BA1713" s="549" t="s">
        <v>174</v>
      </c>
      <c r="BB1713" s="543" t="s">
        <v>238</v>
      </c>
      <c r="BC1713" s="550">
        <f>'Report 2'!$H399</f>
        <v>0</v>
      </c>
      <c r="BD1713" s="550">
        <f>'Report 2'!$I399</f>
        <v>0</v>
      </c>
      <c r="BE1713" s="550">
        <f>'Report 2'!$J399</f>
        <v>0</v>
      </c>
      <c r="BF1713" s="550">
        <f>'Report 2'!$K399</f>
        <v>0</v>
      </c>
      <c r="BG1713" s="550">
        <f>'Report 2'!$L399</f>
        <v>0</v>
      </c>
      <c r="BH1713" s="550">
        <f>'Report 2'!$M399</f>
        <v>0</v>
      </c>
      <c r="BI1713" s="550">
        <f>'Report 2'!$N399</f>
        <v>0</v>
      </c>
      <c r="CC1713" s="542" t="s">
        <v>669</v>
      </c>
      <c r="CD1713" s="1014" t="s">
        <v>672</v>
      </c>
      <c r="CE1713" s="1014" t="str">
        <f>'Information Input'!$M$14</f>
        <v xml:space="preserve">      -      </v>
      </c>
      <c r="CF1713" s="551" t="s">
        <v>138</v>
      </c>
      <c r="CG1713" s="552">
        <f t="shared" si="280"/>
        <v>43739</v>
      </c>
      <c r="CH1713" s="552">
        <f t="shared" si="281"/>
        <v>43830</v>
      </c>
      <c r="CI1713" s="552">
        <f>'Information Input'!$H$35</f>
        <v>43555</v>
      </c>
      <c r="CJ1713" s="551" t="str">
        <f>'Information Input'!$J$22</f>
        <v>Quarterly</v>
      </c>
      <c r="CK1713" s="552">
        <f>'Information Input'!$H$30</f>
        <v>43555</v>
      </c>
      <c r="CL1713" s="551">
        <f>'Information Input'!$J$18</f>
        <v>2019</v>
      </c>
      <c r="CM1713" s="551" t="s">
        <v>103</v>
      </c>
      <c r="CN1713" s="1014" t="s">
        <v>242</v>
      </c>
      <c r="CO1713" s="542" t="s">
        <v>242</v>
      </c>
      <c r="CP1713" s="542" t="s">
        <v>671</v>
      </c>
      <c r="CQ1713" s="551">
        <v>32</v>
      </c>
      <c r="CR1713" s="542" t="s">
        <v>174</v>
      </c>
      <c r="CS1713" s="542" t="s">
        <v>238</v>
      </c>
      <c r="CT1713" s="1015">
        <f>'Report 1'!$AY$18</f>
        <v>0</v>
      </c>
      <c r="CU1713" s="1016">
        <f>SUMIF('Report 4A'!$G$16:$G$95,$CQ1713,'Report 4A'!$BG$16:$BG$95)</f>
        <v>0</v>
      </c>
      <c r="CV1713" s="1017">
        <f t="shared" si="285"/>
        <v>0</v>
      </c>
    </row>
    <row r="1714" spans="2:100">
      <c r="B1714" s="535" t="s">
        <v>669</v>
      </c>
      <c r="C1714" s="536">
        <v>1</v>
      </c>
      <c r="D1714" s="537" t="str">
        <f>'Information Input'!$M$14</f>
        <v xml:space="preserve">      -      </v>
      </c>
      <c r="E1714" s="537" t="s">
        <v>137</v>
      </c>
      <c r="F1714" s="538">
        <f t="shared" si="286"/>
        <v>43647</v>
      </c>
      <c r="G1714" s="538">
        <f t="shared" si="287"/>
        <v>43738</v>
      </c>
      <c r="H1714" s="538">
        <f>'Information Input'!$H$35</f>
        <v>43555</v>
      </c>
      <c r="I1714" s="537" t="str">
        <f>'Information Input'!$J$22</f>
        <v>Quarterly</v>
      </c>
      <c r="J1714" s="538">
        <f>'Information Input'!$H$30</f>
        <v>43555</v>
      </c>
      <c r="K1714" s="537">
        <f>'Information Input'!$J$18</f>
        <v>2019</v>
      </c>
      <c r="L1714" s="579" t="s">
        <v>92</v>
      </c>
      <c r="M1714" s="540" t="s">
        <v>93</v>
      </c>
      <c r="N1714" s="541" t="s">
        <v>91</v>
      </c>
      <c r="O1714" s="542" t="s">
        <v>680</v>
      </c>
      <c r="P1714" s="537">
        <v>71</v>
      </c>
      <c r="Q1714" s="541" t="s">
        <v>213</v>
      </c>
      <c r="R1714" s="541" t="s">
        <v>239</v>
      </c>
      <c r="S1714" s="543">
        <f>'Report 1'!$J$18</f>
        <v>0</v>
      </c>
      <c r="T1714" s="544">
        <f>'Report 1'!$J$92</f>
        <v>0</v>
      </c>
      <c r="U1714" s="545">
        <f>'Report 1'!$J$178</f>
        <v>0</v>
      </c>
      <c r="AL1714" s="546" t="s">
        <v>669</v>
      </c>
      <c r="AM1714" s="547">
        <v>2</v>
      </c>
      <c r="AN1714" s="547" t="str">
        <f>'Information Input'!$M$14</f>
        <v xml:space="preserve">      -      </v>
      </c>
      <c r="AO1714" s="547" t="s">
        <v>135</v>
      </c>
      <c r="AP1714" s="538">
        <f t="shared" si="283"/>
        <v>43466</v>
      </c>
      <c r="AQ1714" s="538">
        <f t="shared" si="284"/>
        <v>43555</v>
      </c>
      <c r="AR1714" s="538">
        <f>'Information Input'!$H$35</f>
        <v>43555</v>
      </c>
      <c r="AS1714" s="547" t="str">
        <f>'Information Input'!$J$22</f>
        <v>Quarterly</v>
      </c>
      <c r="AT1714" s="538">
        <f>'Information Input'!$H$30</f>
        <v>43555</v>
      </c>
      <c r="AU1714" s="547">
        <f>'Information Input'!$J$18</f>
        <v>2019</v>
      </c>
      <c r="AV1714" s="547" t="s">
        <v>96</v>
      </c>
      <c r="AW1714" s="547" t="s">
        <v>241</v>
      </c>
      <c r="AX1714" s="547" t="s">
        <v>241</v>
      </c>
      <c r="AY1714" s="548" t="s">
        <v>671</v>
      </c>
      <c r="AZ1714" s="547">
        <v>33</v>
      </c>
      <c r="BA1714" s="549" t="s">
        <v>175</v>
      </c>
      <c r="BB1714" s="543" t="s">
        <v>233</v>
      </c>
      <c r="BC1714" s="550">
        <f>'Report 2'!$H400</f>
        <v>0</v>
      </c>
      <c r="BD1714" s="550">
        <f>'Report 2'!$I400</f>
        <v>0</v>
      </c>
      <c r="BE1714" s="550">
        <f>'Report 2'!$J400</f>
        <v>0</v>
      </c>
      <c r="BF1714" s="550">
        <f>'Report 2'!$K400</f>
        <v>0</v>
      </c>
      <c r="BG1714" s="550">
        <f>'Report 2'!$L400</f>
        <v>0</v>
      </c>
      <c r="BH1714" s="550">
        <f>'Report 2'!$M400</f>
        <v>0</v>
      </c>
      <c r="BI1714" s="550">
        <f>'Report 2'!$N400</f>
        <v>0</v>
      </c>
      <c r="CC1714" s="542" t="s">
        <v>669</v>
      </c>
      <c r="CD1714" s="1014" t="s">
        <v>672</v>
      </c>
      <c r="CE1714" s="1014" t="str">
        <f>'Information Input'!$M$14</f>
        <v xml:space="preserve">      -      </v>
      </c>
      <c r="CF1714" s="551" t="s">
        <v>138</v>
      </c>
      <c r="CG1714" s="552">
        <f t="shared" si="280"/>
        <v>43739</v>
      </c>
      <c r="CH1714" s="552">
        <f t="shared" si="281"/>
        <v>43830</v>
      </c>
      <c r="CI1714" s="552">
        <f>'Information Input'!$H$35</f>
        <v>43555</v>
      </c>
      <c r="CJ1714" s="551" t="str">
        <f>'Information Input'!$J$22</f>
        <v>Quarterly</v>
      </c>
      <c r="CK1714" s="552">
        <f>'Information Input'!$H$30</f>
        <v>43555</v>
      </c>
      <c r="CL1714" s="551">
        <f>'Information Input'!$J$18</f>
        <v>2019</v>
      </c>
      <c r="CM1714" s="551" t="s">
        <v>103</v>
      </c>
      <c r="CN1714" s="1014" t="s">
        <v>242</v>
      </c>
      <c r="CO1714" s="542" t="s">
        <v>242</v>
      </c>
      <c r="CP1714" s="542" t="s">
        <v>671</v>
      </c>
      <c r="CQ1714" s="551">
        <v>33</v>
      </c>
      <c r="CR1714" s="542" t="s">
        <v>175</v>
      </c>
      <c r="CS1714" s="542" t="s">
        <v>233</v>
      </c>
      <c r="CT1714" s="1015">
        <f>'Report 1'!$AY$18</f>
        <v>0</v>
      </c>
      <c r="CU1714" s="1016">
        <f>SUMIF('Report 4A'!$G$16:$G$95,$CQ1714,'Report 4A'!$BG$16:$BG$95)</f>
        <v>0</v>
      </c>
      <c r="CV1714" s="1017">
        <f t="shared" si="285"/>
        <v>0</v>
      </c>
    </row>
    <row r="1715" spans="2:100">
      <c r="B1715" s="573" t="s">
        <v>669</v>
      </c>
      <c r="C1715" s="574">
        <v>1</v>
      </c>
      <c r="D1715" s="562" t="str">
        <f>'Information Input'!$M$14</f>
        <v xml:space="preserve">      -      </v>
      </c>
      <c r="E1715" s="562" t="s">
        <v>137</v>
      </c>
      <c r="F1715" s="559">
        <f t="shared" si="286"/>
        <v>43647</v>
      </c>
      <c r="G1715" s="559">
        <f t="shared" si="287"/>
        <v>43738</v>
      </c>
      <c r="H1715" s="559">
        <f>'Information Input'!$H$35</f>
        <v>43555</v>
      </c>
      <c r="I1715" s="562" t="str">
        <f>'Information Input'!$J$22</f>
        <v>Quarterly</v>
      </c>
      <c r="J1715" s="559">
        <f>'Information Input'!$H$30</f>
        <v>43555</v>
      </c>
      <c r="K1715" s="562">
        <f>'Information Input'!$J$18</f>
        <v>2019</v>
      </c>
      <c r="L1715" s="580" t="s">
        <v>92</v>
      </c>
      <c r="M1715" s="564" t="s">
        <v>93</v>
      </c>
      <c r="N1715" s="561" t="s">
        <v>91</v>
      </c>
      <c r="O1715" s="575" t="s">
        <v>674</v>
      </c>
      <c r="P1715" s="537">
        <v>72</v>
      </c>
      <c r="Q1715" s="541" t="s">
        <v>214</v>
      </c>
      <c r="R1715" s="561" t="s">
        <v>239</v>
      </c>
      <c r="S1715" s="560">
        <f>'Report 1'!$J$18</f>
        <v>0</v>
      </c>
      <c r="T1715" s="568">
        <f>'Report 1'!$J$93</f>
        <v>0</v>
      </c>
      <c r="U1715" s="571">
        <f>'Report 1'!$J$179</f>
        <v>0</v>
      </c>
      <c r="AL1715" s="546" t="s">
        <v>669</v>
      </c>
      <c r="AM1715" s="547">
        <v>2</v>
      </c>
      <c r="AN1715" s="547" t="str">
        <f>'Information Input'!$M$14</f>
        <v xml:space="preserve">      -      </v>
      </c>
      <c r="AO1715" s="547" t="s">
        <v>135</v>
      </c>
      <c r="AP1715" s="538">
        <f t="shared" si="283"/>
        <v>43466</v>
      </c>
      <c r="AQ1715" s="538">
        <f t="shared" si="284"/>
        <v>43555</v>
      </c>
      <c r="AR1715" s="538">
        <f>'Information Input'!$H$35</f>
        <v>43555</v>
      </c>
      <c r="AS1715" s="547" t="str">
        <f>'Information Input'!$J$22</f>
        <v>Quarterly</v>
      </c>
      <c r="AT1715" s="538">
        <f>'Information Input'!$H$30</f>
        <v>43555</v>
      </c>
      <c r="AU1715" s="547">
        <f>'Information Input'!$J$18</f>
        <v>2019</v>
      </c>
      <c r="AV1715" s="547" t="s">
        <v>96</v>
      </c>
      <c r="AW1715" s="547" t="s">
        <v>241</v>
      </c>
      <c r="AX1715" s="547" t="s">
        <v>241</v>
      </c>
      <c r="AY1715" s="548" t="s">
        <v>671</v>
      </c>
      <c r="AZ1715" s="547">
        <v>34</v>
      </c>
      <c r="BA1715" s="549" t="s">
        <v>176</v>
      </c>
      <c r="BB1715" s="543" t="s">
        <v>238</v>
      </c>
      <c r="BC1715" s="550">
        <f>'Report 2'!$H401</f>
        <v>0</v>
      </c>
      <c r="BD1715" s="550">
        <f>'Report 2'!$I401</f>
        <v>0</v>
      </c>
      <c r="BE1715" s="550">
        <f>'Report 2'!$J401</f>
        <v>0</v>
      </c>
      <c r="BF1715" s="550">
        <f>'Report 2'!$K401</f>
        <v>0</v>
      </c>
      <c r="BG1715" s="550">
        <f>'Report 2'!$L401</f>
        <v>0</v>
      </c>
      <c r="BH1715" s="550">
        <f>'Report 2'!$M401</f>
        <v>0</v>
      </c>
      <c r="BI1715" s="550">
        <f>'Report 2'!$N401</f>
        <v>0</v>
      </c>
      <c r="CC1715" s="542" t="s">
        <v>669</v>
      </c>
      <c r="CD1715" s="1014" t="s">
        <v>672</v>
      </c>
      <c r="CE1715" s="1014" t="str">
        <f>'Information Input'!$M$14</f>
        <v xml:space="preserve">      -      </v>
      </c>
      <c r="CF1715" s="551" t="s">
        <v>138</v>
      </c>
      <c r="CG1715" s="552">
        <f t="shared" si="280"/>
        <v>43739</v>
      </c>
      <c r="CH1715" s="552">
        <f t="shared" si="281"/>
        <v>43830</v>
      </c>
      <c r="CI1715" s="552">
        <f>'Information Input'!$H$35</f>
        <v>43555</v>
      </c>
      <c r="CJ1715" s="551" t="str">
        <f>'Information Input'!$J$22</f>
        <v>Quarterly</v>
      </c>
      <c r="CK1715" s="552">
        <f>'Information Input'!$H$30</f>
        <v>43555</v>
      </c>
      <c r="CL1715" s="551">
        <f>'Information Input'!$J$18</f>
        <v>2019</v>
      </c>
      <c r="CM1715" s="551" t="s">
        <v>103</v>
      </c>
      <c r="CN1715" s="1014" t="s">
        <v>242</v>
      </c>
      <c r="CO1715" s="542" t="s">
        <v>242</v>
      </c>
      <c r="CP1715" s="542" t="s">
        <v>671</v>
      </c>
      <c r="CQ1715" s="551">
        <v>34</v>
      </c>
      <c r="CR1715" s="542" t="s">
        <v>176</v>
      </c>
      <c r="CS1715" s="542" t="s">
        <v>238</v>
      </c>
      <c r="CT1715" s="1015">
        <f>'Report 1'!$AY$18</f>
        <v>0</v>
      </c>
      <c r="CU1715" s="1016">
        <f>SUMIF('Report 4A'!$G$16:$G$95,$CQ1715,'Report 4A'!$BG$16:$BG$95)</f>
        <v>0</v>
      </c>
      <c r="CV1715" s="1017">
        <f t="shared" si="285"/>
        <v>0</v>
      </c>
    </row>
    <row r="1716" spans="2:100">
      <c r="B1716" s="515" t="s">
        <v>669</v>
      </c>
      <c r="C1716" s="516">
        <v>1</v>
      </c>
      <c r="D1716" s="517" t="str">
        <f>'Information Input'!$M$14</f>
        <v xml:space="preserve">      -      </v>
      </c>
      <c r="E1716" s="517" t="s">
        <v>137</v>
      </c>
      <c r="F1716" s="518">
        <f t="shared" si="286"/>
        <v>43647</v>
      </c>
      <c r="G1716" s="518">
        <f t="shared" si="287"/>
        <v>43738</v>
      </c>
      <c r="H1716" s="519">
        <f>'Information Input'!$H$35</f>
        <v>43555</v>
      </c>
      <c r="I1716" s="517" t="str">
        <f>'Information Input'!$J$22</f>
        <v>Quarterly</v>
      </c>
      <c r="J1716" s="519">
        <f>'Information Input'!$H$30</f>
        <v>43555</v>
      </c>
      <c r="K1716" s="517">
        <f>'Information Input'!$J$18</f>
        <v>2019</v>
      </c>
      <c r="L1716" s="578" t="s">
        <v>94</v>
      </c>
      <c r="M1716" s="521" t="s">
        <v>95</v>
      </c>
      <c r="N1716" s="522" t="s">
        <v>96</v>
      </c>
      <c r="O1716" s="523" t="s">
        <v>670</v>
      </c>
      <c r="P1716" s="517">
        <v>2</v>
      </c>
      <c r="Q1716" s="522" t="s">
        <v>142</v>
      </c>
      <c r="R1716" s="522" t="s">
        <v>239</v>
      </c>
      <c r="S1716" s="524">
        <f>'Report 1'!$O$18</f>
        <v>0</v>
      </c>
      <c r="T1716" s="525">
        <f>'Report 1'!$O$20</f>
        <v>0</v>
      </c>
      <c r="U1716" s="526">
        <f>'Report 1'!$O$106</f>
        <v>0</v>
      </c>
      <c r="AL1716" s="546" t="s">
        <v>669</v>
      </c>
      <c r="AM1716" s="547">
        <v>2</v>
      </c>
      <c r="AN1716" s="547" t="str">
        <f>'Information Input'!$M$14</f>
        <v xml:space="preserve">      -      </v>
      </c>
      <c r="AO1716" s="547" t="s">
        <v>135</v>
      </c>
      <c r="AP1716" s="538">
        <f t="shared" si="283"/>
        <v>43466</v>
      </c>
      <c r="AQ1716" s="538">
        <f t="shared" si="284"/>
        <v>43555</v>
      </c>
      <c r="AR1716" s="538">
        <f>'Information Input'!$H$35</f>
        <v>43555</v>
      </c>
      <c r="AS1716" s="547" t="str">
        <f>'Information Input'!$J$22</f>
        <v>Quarterly</v>
      </c>
      <c r="AT1716" s="538">
        <f>'Information Input'!$H$30</f>
        <v>43555</v>
      </c>
      <c r="AU1716" s="547">
        <f>'Information Input'!$J$18</f>
        <v>2019</v>
      </c>
      <c r="AV1716" s="547" t="s">
        <v>96</v>
      </c>
      <c r="AW1716" s="547" t="s">
        <v>241</v>
      </c>
      <c r="AX1716" s="547" t="s">
        <v>241</v>
      </c>
      <c r="AY1716" s="548" t="s">
        <v>671</v>
      </c>
      <c r="AZ1716" s="547">
        <v>35</v>
      </c>
      <c r="BA1716" s="549" t="s">
        <v>177</v>
      </c>
      <c r="BB1716" s="543" t="s">
        <v>235</v>
      </c>
      <c r="BC1716" s="550">
        <f>'Report 2'!$H402</f>
        <v>0</v>
      </c>
      <c r="BD1716" s="550">
        <f>'Report 2'!$I402</f>
        <v>0</v>
      </c>
      <c r="BE1716" s="550">
        <f>'Report 2'!$J402</f>
        <v>0</v>
      </c>
      <c r="BF1716" s="550">
        <f>'Report 2'!$K402</f>
        <v>0</v>
      </c>
      <c r="BG1716" s="550">
        <f>'Report 2'!$L402</f>
        <v>0</v>
      </c>
      <c r="BH1716" s="550">
        <f>'Report 2'!$M402</f>
        <v>0</v>
      </c>
      <c r="BI1716" s="550">
        <f>'Report 2'!$N402</f>
        <v>0</v>
      </c>
      <c r="CC1716" s="542" t="s">
        <v>669</v>
      </c>
      <c r="CD1716" s="1014" t="s">
        <v>672</v>
      </c>
      <c r="CE1716" s="1014" t="str">
        <f>'Information Input'!$M$14</f>
        <v xml:space="preserve">      -      </v>
      </c>
      <c r="CF1716" s="551" t="s">
        <v>138</v>
      </c>
      <c r="CG1716" s="552">
        <f t="shared" ref="CG1716:CG1771" si="288">DATE(CL1716,10,1)</f>
        <v>43739</v>
      </c>
      <c r="CH1716" s="552">
        <f t="shared" ref="CH1716:CH1771" si="289">DATE(CL1716,12,31)</f>
        <v>43830</v>
      </c>
      <c r="CI1716" s="552">
        <f>'Information Input'!$H$35</f>
        <v>43555</v>
      </c>
      <c r="CJ1716" s="551" t="str">
        <f>'Information Input'!$J$22</f>
        <v>Quarterly</v>
      </c>
      <c r="CK1716" s="552">
        <f>'Information Input'!$H$30</f>
        <v>43555</v>
      </c>
      <c r="CL1716" s="551">
        <f>'Information Input'!$J$18</f>
        <v>2019</v>
      </c>
      <c r="CM1716" s="551" t="s">
        <v>103</v>
      </c>
      <c r="CN1716" s="1014" t="s">
        <v>242</v>
      </c>
      <c r="CO1716" s="542" t="s">
        <v>242</v>
      </c>
      <c r="CP1716" s="542" t="s">
        <v>671</v>
      </c>
      <c r="CQ1716" s="551">
        <v>35</v>
      </c>
      <c r="CR1716" s="542" t="s">
        <v>177</v>
      </c>
      <c r="CS1716" s="542" t="s">
        <v>235</v>
      </c>
      <c r="CT1716" s="1015">
        <f>'Report 1'!$AY$18</f>
        <v>0</v>
      </c>
      <c r="CU1716" s="1016">
        <f>SUMIF('Report 4A'!$G$16:$G$95,$CQ1716,'Report 4A'!$BG$16:$BG$95)</f>
        <v>0</v>
      </c>
      <c r="CV1716" s="1017">
        <f t="shared" si="285"/>
        <v>0</v>
      </c>
    </row>
    <row r="1717" spans="2:100">
      <c r="B1717" s="535" t="s">
        <v>669</v>
      </c>
      <c r="C1717" s="536">
        <v>1</v>
      </c>
      <c r="D1717" s="537" t="str">
        <f>'Information Input'!$M$14</f>
        <v xml:space="preserve">      -      </v>
      </c>
      <c r="E1717" s="537" t="s">
        <v>137</v>
      </c>
      <c r="F1717" s="538">
        <f t="shared" si="286"/>
        <v>43647</v>
      </c>
      <c r="G1717" s="538">
        <f t="shared" si="287"/>
        <v>43738</v>
      </c>
      <c r="H1717" s="538">
        <f>'Information Input'!$H$35</f>
        <v>43555</v>
      </c>
      <c r="I1717" s="537" t="str">
        <f>'Information Input'!$J$22</f>
        <v>Quarterly</v>
      </c>
      <c r="J1717" s="538">
        <f>'Information Input'!$H$30</f>
        <v>43555</v>
      </c>
      <c r="K1717" s="537">
        <f>'Information Input'!$J$18</f>
        <v>2019</v>
      </c>
      <c r="L1717" s="579" t="s">
        <v>94</v>
      </c>
      <c r="M1717" s="540" t="s">
        <v>95</v>
      </c>
      <c r="N1717" s="541" t="s">
        <v>96</v>
      </c>
      <c r="O1717" s="542" t="s">
        <v>670</v>
      </c>
      <c r="P1717" s="537">
        <v>3</v>
      </c>
      <c r="Q1717" s="541" t="s">
        <v>143</v>
      </c>
      <c r="R1717" s="541" t="s">
        <v>239</v>
      </c>
      <c r="S1717" s="543">
        <f>'Report 1'!$O$18</f>
        <v>0</v>
      </c>
      <c r="T1717" s="544">
        <f>'Report 1'!$O$21</f>
        <v>0</v>
      </c>
      <c r="U1717" s="545">
        <f>'Report 1'!$O$107</f>
        <v>0</v>
      </c>
      <c r="AL1717" s="546" t="s">
        <v>669</v>
      </c>
      <c r="AM1717" s="547">
        <v>2</v>
      </c>
      <c r="AN1717" s="547" t="str">
        <f>'Information Input'!$M$14</f>
        <v xml:space="preserve">      -      </v>
      </c>
      <c r="AO1717" s="547" t="s">
        <v>135</v>
      </c>
      <c r="AP1717" s="538">
        <f t="shared" si="283"/>
        <v>43466</v>
      </c>
      <c r="AQ1717" s="538">
        <f t="shared" si="284"/>
        <v>43555</v>
      </c>
      <c r="AR1717" s="538">
        <f>'Information Input'!$H$35</f>
        <v>43555</v>
      </c>
      <c r="AS1717" s="547" t="str">
        <f>'Information Input'!$J$22</f>
        <v>Quarterly</v>
      </c>
      <c r="AT1717" s="538">
        <f>'Information Input'!$H$30</f>
        <v>43555</v>
      </c>
      <c r="AU1717" s="547">
        <f>'Information Input'!$J$18</f>
        <v>2019</v>
      </c>
      <c r="AV1717" s="547" t="s">
        <v>96</v>
      </c>
      <c r="AW1717" s="547" t="s">
        <v>241</v>
      </c>
      <c r="AX1717" s="547" t="s">
        <v>241</v>
      </c>
      <c r="AY1717" s="548" t="s">
        <v>671</v>
      </c>
      <c r="AZ1717" s="547">
        <v>36</v>
      </c>
      <c r="BA1717" s="549" t="s">
        <v>178</v>
      </c>
      <c r="BB1717" s="543" t="s">
        <v>235</v>
      </c>
      <c r="BC1717" s="550">
        <f>'Report 2'!$H403</f>
        <v>0</v>
      </c>
      <c r="BD1717" s="550">
        <f>'Report 2'!$I403</f>
        <v>0</v>
      </c>
      <c r="BE1717" s="550">
        <f>'Report 2'!$J403</f>
        <v>0</v>
      </c>
      <c r="BF1717" s="550">
        <f>'Report 2'!$K403</f>
        <v>0</v>
      </c>
      <c r="BG1717" s="550">
        <f>'Report 2'!$L403</f>
        <v>0</v>
      </c>
      <c r="BH1717" s="550">
        <f>'Report 2'!$M403</f>
        <v>0</v>
      </c>
      <c r="BI1717" s="550">
        <f>'Report 2'!$N403</f>
        <v>0</v>
      </c>
      <c r="CC1717" s="542" t="s">
        <v>669</v>
      </c>
      <c r="CD1717" s="1014" t="s">
        <v>672</v>
      </c>
      <c r="CE1717" s="1014" t="str">
        <f>'Information Input'!$M$14</f>
        <v xml:space="preserve">      -      </v>
      </c>
      <c r="CF1717" s="551" t="s">
        <v>138</v>
      </c>
      <c r="CG1717" s="552">
        <f t="shared" si="288"/>
        <v>43739</v>
      </c>
      <c r="CH1717" s="552">
        <f t="shared" si="289"/>
        <v>43830</v>
      </c>
      <c r="CI1717" s="552">
        <f>'Information Input'!$H$35</f>
        <v>43555</v>
      </c>
      <c r="CJ1717" s="551" t="str">
        <f>'Information Input'!$J$22</f>
        <v>Quarterly</v>
      </c>
      <c r="CK1717" s="552">
        <f>'Information Input'!$H$30</f>
        <v>43555</v>
      </c>
      <c r="CL1717" s="551">
        <f>'Information Input'!$J$18</f>
        <v>2019</v>
      </c>
      <c r="CM1717" s="551" t="s">
        <v>103</v>
      </c>
      <c r="CN1717" s="1014" t="s">
        <v>242</v>
      </c>
      <c r="CO1717" s="542" t="s">
        <v>242</v>
      </c>
      <c r="CP1717" s="542" t="s">
        <v>671</v>
      </c>
      <c r="CQ1717" s="551">
        <v>36</v>
      </c>
      <c r="CR1717" s="542" t="s">
        <v>178</v>
      </c>
      <c r="CS1717" s="542" t="s">
        <v>235</v>
      </c>
      <c r="CT1717" s="1015">
        <f>'Report 1'!$AY$18</f>
        <v>0</v>
      </c>
      <c r="CU1717" s="1016">
        <f>SUMIF('Report 4A'!$G$16:$G$95,$CQ1717,'Report 4A'!$BG$16:$BG$95)</f>
        <v>0</v>
      </c>
      <c r="CV1717" s="1017">
        <f t="shared" si="285"/>
        <v>0</v>
      </c>
    </row>
    <row r="1718" spans="2:100">
      <c r="B1718" s="535" t="s">
        <v>669</v>
      </c>
      <c r="C1718" s="536">
        <v>1</v>
      </c>
      <c r="D1718" s="537" t="str">
        <f>'Information Input'!$M$14</f>
        <v xml:space="preserve">      -      </v>
      </c>
      <c r="E1718" s="537" t="s">
        <v>137</v>
      </c>
      <c r="F1718" s="538">
        <f t="shared" si="286"/>
        <v>43647</v>
      </c>
      <c r="G1718" s="538">
        <f t="shared" si="287"/>
        <v>43738</v>
      </c>
      <c r="H1718" s="538">
        <f>'Information Input'!$H$35</f>
        <v>43555</v>
      </c>
      <c r="I1718" s="537" t="str">
        <f>'Information Input'!$J$22</f>
        <v>Quarterly</v>
      </c>
      <c r="J1718" s="538">
        <f>'Information Input'!$H$30</f>
        <v>43555</v>
      </c>
      <c r="K1718" s="537">
        <f>'Information Input'!$J$18</f>
        <v>2019</v>
      </c>
      <c r="L1718" s="579" t="s">
        <v>94</v>
      </c>
      <c r="M1718" s="540" t="s">
        <v>95</v>
      </c>
      <c r="N1718" s="541" t="s">
        <v>96</v>
      </c>
      <c r="O1718" s="542" t="s">
        <v>670</v>
      </c>
      <c r="P1718" s="537">
        <v>4</v>
      </c>
      <c r="Q1718" s="541" t="s">
        <v>144</v>
      </c>
      <c r="R1718" s="541" t="s">
        <v>239</v>
      </c>
      <c r="S1718" s="543">
        <f>'Report 1'!$O$18</f>
        <v>0</v>
      </c>
      <c r="T1718" s="544">
        <f>'Report 1'!$O$22</f>
        <v>0</v>
      </c>
      <c r="U1718" s="545">
        <f>'Report 1'!$O$108</f>
        <v>0</v>
      </c>
      <c r="AL1718" s="546" t="s">
        <v>669</v>
      </c>
      <c r="AM1718" s="547">
        <v>2</v>
      </c>
      <c r="AN1718" s="547" t="str">
        <f>'Information Input'!$M$14</f>
        <v xml:space="preserve">      -      </v>
      </c>
      <c r="AO1718" s="547" t="s">
        <v>135</v>
      </c>
      <c r="AP1718" s="538">
        <f t="shared" si="283"/>
        <v>43466</v>
      </c>
      <c r="AQ1718" s="538">
        <f t="shared" si="284"/>
        <v>43555</v>
      </c>
      <c r="AR1718" s="538">
        <f>'Information Input'!$H$35</f>
        <v>43555</v>
      </c>
      <c r="AS1718" s="547" t="str">
        <f>'Information Input'!$J$22</f>
        <v>Quarterly</v>
      </c>
      <c r="AT1718" s="538">
        <f>'Information Input'!$H$30</f>
        <v>43555</v>
      </c>
      <c r="AU1718" s="547">
        <f>'Information Input'!$J$18</f>
        <v>2019</v>
      </c>
      <c r="AV1718" s="547" t="s">
        <v>96</v>
      </c>
      <c r="AW1718" s="547" t="s">
        <v>241</v>
      </c>
      <c r="AX1718" s="547" t="s">
        <v>241</v>
      </c>
      <c r="AY1718" s="548" t="s">
        <v>671</v>
      </c>
      <c r="AZ1718" s="547">
        <v>37</v>
      </c>
      <c r="BA1718" s="549" t="s">
        <v>179</v>
      </c>
      <c r="BB1718" s="543" t="s">
        <v>231</v>
      </c>
      <c r="BC1718" s="550">
        <f>'Report 2'!$H404</f>
        <v>0</v>
      </c>
      <c r="BD1718" s="550">
        <f>'Report 2'!$I404</f>
        <v>0</v>
      </c>
      <c r="BE1718" s="550">
        <f>'Report 2'!$J404</f>
        <v>0</v>
      </c>
      <c r="BF1718" s="550">
        <f>'Report 2'!$K404</f>
        <v>0</v>
      </c>
      <c r="BG1718" s="550">
        <f>'Report 2'!$L404</f>
        <v>0</v>
      </c>
      <c r="BH1718" s="550">
        <f>'Report 2'!$M404</f>
        <v>0</v>
      </c>
      <c r="BI1718" s="550">
        <f>'Report 2'!$N404</f>
        <v>0</v>
      </c>
      <c r="CC1718" s="542" t="s">
        <v>669</v>
      </c>
      <c r="CD1718" s="1014" t="s">
        <v>672</v>
      </c>
      <c r="CE1718" s="1014" t="str">
        <f>'Information Input'!$M$14</f>
        <v xml:space="preserve">      -      </v>
      </c>
      <c r="CF1718" s="551" t="s">
        <v>138</v>
      </c>
      <c r="CG1718" s="552">
        <f t="shared" si="288"/>
        <v>43739</v>
      </c>
      <c r="CH1718" s="552">
        <f t="shared" si="289"/>
        <v>43830</v>
      </c>
      <c r="CI1718" s="552">
        <f>'Information Input'!$H$35</f>
        <v>43555</v>
      </c>
      <c r="CJ1718" s="551" t="str">
        <f>'Information Input'!$J$22</f>
        <v>Quarterly</v>
      </c>
      <c r="CK1718" s="552">
        <f>'Information Input'!$H$30</f>
        <v>43555</v>
      </c>
      <c r="CL1718" s="551">
        <f>'Information Input'!$J$18</f>
        <v>2019</v>
      </c>
      <c r="CM1718" s="551" t="s">
        <v>103</v>
      </c>
      <c r="CN1718" s="1014" t="s">
        <v>242</v>
      </c>
      <c r="CO1718" s="542" t="s">
        <v>242</v>
      </c>
      <c r="CP1718" s="542" t="s">
        <v>671</v>
      </c>
      <c r="CQ1718" s="551">
        <v>37</v>
      </c>
      <c r="CR1718" s="542" t="s">
        <v>179</v>
      </c>
      <c r="CS1718" s="542" t="s">
        <v>231</v>
      </c>
      <c r="CT1718" s="1015">
        <f>'Report 1'!$AY$18</f>
        <v>0</v>
      </c>
      <c r="CU1718" s="1016">
        <f>SUMIF('Report 4A'!$G$16:$G$95,$CQ1718,'Report 4A'!$BG$16:$BG$95)</f>
        <v>0</v>
      </c>
      <c r="CV1718" s="1017">
        <f t="shared" si="285"/>
        <v>0</v>
      </c>
    </row>
    <row r="1719" spans="2:100">
      <c r="B1719" s="535" t="s">
        <v>669</v>
      </c>
      <c r="C1719" s="536">
        <v>1</v>
      </c>
      <c r="D1719" s="537" t="str">
        <f>'Information Input'!$M$14</f>
        <v xml:space="preserve">      -      </v>
      </c>
      <c r="E1719" s="537" t="s">
        <v>137</v>
      </c>
      <c r="F1719" s="538">
        <f t="shared" si="286"/>
        <v>43647</v>
      </c>
      <c r="G1719" s="538">
        <f t="shared" si="287"/>
        <v>43738</v>
      </c>
      <c r="H1719" s="538">
        <f>'Information Input'!$H$35</f>
        <v>43555</v>
      </c>
      <c r="I1719" s="537" t="str">
        <f>'Information Input'!$J$22</f>
        <v>Quarterly</v>
      </c>
      <c r="J1719" s="538">
        <f>'Information Input'!$H$30</f>
        <v>43555</v>
      </c>
      <c r="K1719" s="537">
        <f>'Information Input'!$J$18</f>
        <v>2019</v>
      </c>
      <c r="L1719" s="579" t="s">
        <v>94</v>
      </c>
      <c r="M1719" s="540" t="s">
        <v>95</v>
      </c>
      <c r="N1719" s="541" t="s">
        <v>96</v>
      </c>
      <c r="O1719" s="542" t="s">
        <v>670</v>
      </c>
      <c r="P1719" s="537">
        <v>5</v>
      </c>
      <c r="Q1719" s="541" t="s">
        <v>145</v>
      </c>
      <c r="R1719" s="541" t="s">
        <v>239</v>
      </c>
      <c r="S1719" s="543">
        <f>'Report 1'!$O$18</f>
        <v>0</v>
      </c>
      <c r="T1719" s="544">
        <f>'Report 1'!$O$23</f>
        <v>0</v>
      </c>
      <c r="U1719" s="545">
        <f>'Report 1'!$O$109</f>
        <v>0</v>
      </c>
      <c r="AL1719" s="546" t="s">
        <v>669</v>
      </c>
      <c r="AM1719" s="547">
        <v>2</v>
      </c>
      <c r="AN1719" s="547" t="str">
        <f>'Information Input'!$M$14</f>
        <v xml:space="preserve">      -      </v>
      </c>
      <c r="AO1719" s="547" t="s">
        <v>135</v>
      </c>
      <c r="AP1719" s="538">
        <f t="shared" si="283"/>
        <v>43466</v>
      </c>
      <c r="AQ1719" s="538">
        <f t="shared" si="284"/>
        <v>43555</v>
      </c>
      <c r="AR1719" s="538">
        <f>'Information Input'!$H$35</f>
        <v>43555</v>
      </c>
      <c r="AS1719" s="547" t="str">
        <f>'Information Input'!$J$22</f>
        <v>Quarterly</v>
      </c>
      <c r="AT1719" s="538">
        <f>'Information Input'!$H$30</f>
        <v>43555</v>
      </c>
      <c r="AU1719" s="547">
        <f>'Information Input'!$J$18</f>
        <v>2019</v>
      </c>
      <c r="AV1719" s="547" t="s">
        <v>96</v>
      </c>
      <c r="AW1719" s="547" t="s">
        <v>241</v>
      </c>
      <c r="AX1719" s="547" t="s">
        <v>241</v>
      </c>
      <c r="AY1719" s="548" t="s">
        <v>671</v>
      </c>
      <c r="AZ1719" s="547">
        <v>38</v>
      </c>
      <c r="BA1719" s="549" t="s">
        <v>180</v>
      </c>
      <c r="BB1719" s="543" t="s">
        <v>233</v>
      </c>
      <c r="BC1719" s="550">
        <f>'Report 2'!$H405</f>
        <v>0</v>
      </c>
      <c r="BD1719" s="550">
        <f>'Report 2'!$I405</f>
        <v>0</v>
      </c>
      <c r="BE1719" s="550">
        <f>'Report 2'!$J405</f>
        <v>0</v>
      </c>
      <c r="BF1719" s="550">
        <f>'Report 2'!$K405</f>
        <v>0</v>
      </c>
      <c r="BG1719" s="550">
        <f>'Report 2'!$L405</f>
        <v>0</v>
      </c>
      <c r="BH1719" s="550">
        <f>'Report 2'!$M405</f>
        <v>0</v>
      </c>
      <c r="BI1719" s="550">
        <f>'Report 2'!$N405</f>
        <v>0</v>
      </c>
      <c r="CC1719" s="542" t="s">
        <v>669</v>
      </c>
      <c r="CD1719" s="1014" t="s">
        <v>672</v>
      </c>
      <c r="CE1719" s="1014" t="str">
        <f>'Information Input'!$M$14</f>
        <v xml:space="preserve">      -      </v>
      </c>
      <c r="CF1719" s="551" t="s">
        <v>138</v>
      </c>
      <c r="CG1719" s="552">
        <f t="shared" si="288"/>
        <v>43739</v>
      </c>
      <c r="CH1719" s="552">
        <f t="shared" si="289"/>
        <v>43830</v>
      </c>
      <c r="CI1719" s="552">
        <f>'Information Input'!$H$35</f>
        <v>43555</v>
      </c>
      <c r="CJ1719" s="551" t="str">
        <f>'Information Input'!$J$22</f>
        <v>Quarterly</v>
      </c>
      <c r="CK1719" s="552">
        <f>'Information Input'!$H$30</f>
        <v>43555</v>
      </c>
      <c r="CL1719" s="551">
        <f>'Information Input'!$J$18</f>
        <v>2019</v>
      </c>
      <c r="CM1719" s="551" t="s">
        <v>103</v>
      </c>
      <c r="CN1719" s="1014" t="s">
        <v>242</v>
      </c>
      <c r="CO1719" s="542" t="s">
        <v>242</v>
      </c>
      <c r="CP1719" s="542" t="s">
        <v>671</v>
      </c>
      <c r="CQ1719" s="551">
        <v>38</v>
      </c>
      <c r="CR1719" s="542" t="s">
        <v>180</v>
      </c>
      <c r="CS1719" s="542" t="s">
        <v>233</v>
      </c>
      <c r="CT1719" s="1015">
        <f>'Report 1'!$AY$18</f>
        <v>0</v>
      </c>
      <c r="CU1719" s="1016">
        <f>SUMIF('Report 4A'!$G$16:$G$95,$CQ1719,'Report 4A'!$BG$16:$BG$95)</f>
        <v>0</v>
      </c>
      <c r="CV1719" s="1017">
        <f t="shared" si="285"/>
        <v>0</v>
      </c>
    </row>
    <row r="1720" spans="2:100">
      <c r="B1720" s="535" t="s">
        <v>669</v>
      </c>
      <c r="C1720" s="536">
        <v>1</v>
      </c>
      <c r="D1720" s="537" t="str">
        <f>'Information Input'!$M$14</f>
        <v xml:space="preserve">      -      </v>
      </c>
      <c r="E1720" s="537" t="s">
        <v>137</v>
      </c>
      <c r="F1720" s="538">
        <f t="shared" si="286"/>
        <v>43647</v>
      </c>
      <c r="G1720" s="538">
        <f t="shared" si="287"/>
        <v>43738</v>
      </c>
      <c r="H1720" s="538">
        <f>'Information Input'!$H$35</f>
        <v>43555</v>
      </c>
      <c r="I1720" s="537" t="str">
        <f>'Information Input'!$J$22</f>
        <v>Quarterly</v>
      </c>
      <c r="J1720" s="538">
        <f>'Information Input'!$H$30</f>
        <v>43555</v>
      </c>
      <c r="K1720" s="537">
        <f>'Information Input'!$J$18</f>
        <v>2019</v>
      </c>
      <c r="L1720" s="579" t="s">
        <v>94</v>
      </c>
      <c r="M1720" s="540" t="s">
        <v>95</v>
      </c>
      <c r="N1720" s="541" t="s">
        <v>96</v>
      </c>
      <c r="O1720" s="542" t="s">
        <v>670</v>
      </c>
      <c r="P1720" s="537">
        <v>6</v>
      </c>
      <c r="Q1720" s="541" t="s">
        <v>146</v>
      </c>
      <c r="R1720" s="541" t="s">
        <v>239</v>
      </c>
      <c r="S1720" s="543">
        <f>'Report 1'!$O$18</f>
        <v>0</v>
      </c>
      <c r="T1720" s="544">
        <f>'Report 1'!$O$24</f>
        <v>0</v>
      </c>
      <c r="U1720" s="545">
        <f>'Report 1'!$O$110</f>
        <v>0</v>
      </c>
      <c r="AL1720" s="546" t="s">
        <v>669</v>
      </c>
      <c r="AM1720" s="547">
        <v>2</v>
      </c>
      <c r="AN1720" s="547" t="str">
        <f>'Information Input'!$M$14</f>
        <v xml:space="preserve">      -      </v>
      </c>
      <c r="AO1720" s="547" t="s">
        <v>135</v>
      </c>
      <c r="AP1720" s="538">
        <f t="shared" si="283"/>
        <v>43466</v>
      </c>
      <c r="AQ1720" s="538">
        <f t="shared" si="284"/>
        <v>43555</v>
      </c>
      <c r="AR1720" s="538">
        <f>'Information Input'!$H$35</f>
        <v>43555</v>
      </c>
      <c r="AS1720" s="547" t="str">
        <f>'Information Input'!$J$22</f>
        <v>Quarterly</v>
      </c>
      <c r="AT1720" s="538">
        <f>'Information Input'!$H$30</f>
        <v>43555</v>
      </c>
      <c r="AU1720" s="547">
        <f>'Information Input'!$J$18</f>
        <v>2019</v>
      </c>
      <c r="AV1720" s="547" t="s">
        <v>96</v>
      </c>
      <c r="AW1720" s="547" t="s">
        <v>241</v>
      </c>
      <c r="AX1720" s="547" t="s">
        <v>241</v>
      </c>
      <c r="AY1720" s="548" t="s">
        <v>671</v>
      </c>
      <c r="AZ1720" s="547">
        <v>39</v>
      </c>
      <c r="BA1720" s="549" t="s">
        <v>181</v>
      </c>
      <c r="BB1720" s="543" t="s">
        <v>233</v>
      </c>
      <c r="BC1720" s="550">
        <f>'Report 2'!$H406</f>
        <v>0</v>
      </c>
      <c r="BD1720" s="550">
        <f>'Report 2'!$I406</f>
        <v>0</v>
      </c>
      <c r="BE1720" s="550">
        <f>'Report 2'!$J406</f>
        <v>0</v>
      </c>
      <c r="BF1720" s="550">
        <f>'Report 2'!$K406</f>
        <v>0</v>
      </c>
      <c r="BG1720" s="550">
        <f>'Report 2'!$L406</f>
        <v>0</v>
      </c>
      <c r="BH1720" s="550">
        <f>'Report 2'!$M406</f>
        <v>0</v>
      </c>
      <c r="BI1720" s="550">
        <f>'Report 2'!$N406</f>
        <v>0</v>
      </c>
      <c r="CC1720" s="542" t="s">
        <v>669</v>
      </c>
      <c r="CD1720" s="1014" t="s">
        <v>672</v>
      </c>
      <c r="CE1720" s="1014" t="str">
        <f>'Information Input'!$M$14</f>
        <v xml:space="preserve">      -      </v>
      </c>
      <c r="CF1720" s="551" t="s">
        <v>138</v>
      </c>
      <c r="CG1720" s="552">
        <f t="shared" si="288"/>
        <v>43739</v>
      </c>
      <c r="CH1720" s="552">
        <f t="shared" si="289"/>
        <v>43830</v>
      </c>
      <c r="CI1720" s="552">
        <f>'Information Input'!$H$35</f>
        <v>43555</v>
      </c>
      <c r="CJ1720" s="551" t="str">
        <f>'Information Input'!$J$22</f>
        <v>Quarterly</v>
      </c>
      <c r="CK1720" s="552">
        <f>'Information Input'!$H$30</f>
        <v>43555</v>
      </c>
      <c r="CL1720" s="551">
        <f>'Information Input'!$J$18</f>
        <v>2019</v>
      </c>
      <c r="CM1720" s="551" t="s">
        <v>103</v>
      </c>
      <c r="CN1720" s="1014" t="s">
        <v>242</v>
      </c>
      <c r="CO1720" s="542" t="s">
        <v>242</v>
      </c>
      <c r="CP1720" s="542" t="s">
        <v>671</v>
      </c>
      <c r="CQ1720" s="551">
        <v>39</v>
      </c>
      <c r="CR1720" s="542" t="s">
        <v>181</v>
      </c>
      <c r="CS1720" s="542" t="s">
        <v>233</v>
      </c>
      <c r="CT1720" s="1015">
        <f>'Report 1'!$AY$18</f>
        <v>0</v>
      </c>
      <c r="CU1720" s="1016">
        <f>SUMIF('Report 4A'!$G$16:$G$95,$CQ1720,'Report 4A'!$BG$16:$BG$95)</f>
        <v>0</v>
      </c>
      <c r="CV1720" s="1017">
        <f t="shared" si="285"/>
        <v>0</v>
      </c>
    </row>
    <row r="1721" spans="2:100">
      <c r="B1721" s="535" t="s">
        <v>669</v>
      </c>
      <c r="C1721" s="536">
        <v>1</v>
      </c>
      <c r="D1721" s="537" t="str">
        <f>'Information Input'!$M$14</f>
        <v xml:space="preserve">      -      </v>
      </c>
      <c r="E1721" s="537" t="s">
        <v>137</v>
      </c>
      <c r="F1721" s="538">
        <f t="shared" si="286"/>
        <v>43647</v>
      </c>
      <c r="G1721" s="538">
        <f t="shared" si="287"/>
        <v>43738</v>
      </c>
      <c r="H1721" s="538">
        <f>'Information Input'!$H$35</f>
        <v>43555</v>
      </c>
      <c r="I1721" s="537" t="str">
        <f>'Information Input'!$J$22</f>
        <v>Quarterly</v>
      </c>
      <c r="J1721" s="538">
        <f>'Information Input'!$H$30</f>
        <v>43555</v>
      </c>
      <c r="K1721" s="537">
        <f>'Information Input'!$J$18</f>
        <v>2019</v>
      </c>
      <c r="L1721" s="579" t="s">
        <v>94</v>
      </c>
      <c r="M1721" s="540" t="s">
        <v>95</v>
      </c>
      <c r="N1721" s="541" t="s">
        <v>96</v>
      </c>
      <c r="O1721" s="542" t="s">
        <v>674</v>
      </c>
      <c r="P1721" s="537">
        <v>7</v>
      </c>
      <c r="Q1721" s="541" t="s">
        <v>147</v>
      </c>
      <c r="R1721" s="541" t="s">
        <v>239</v>
      </c>
      <c r="S1721" s="543">
        <f>'Report 1'!$O$18</f>
        <v>0</v>
      </c>
      <c r="T1721" s="544">
        <f>'Report 1'!$O$25</f>
        <v>0</v>
      </c>
      <c r="U1721" s="545">
        <f>'Report 1'!$O$111</f>
        <v>0</v>
      </c>
      <c r="AL1721" s="546" t="s">
        <v>669</v>
      </c>
      <c r="AM1721" s="547">
        <v>2</v>
      </c>
      <c r="AN1721" s="547" t="str">
        <f>'Information Input'!$M$14</f>
        <v xml:space="preserve">      -      </v>
      </c>
      <c r="AO1721" s="547" t="s">
        <v>135</v>
      </c>
      <c r="AP1721" s="538">
        <f t="shared" si="283"/>
        <v>43466</v>
      </c>
      <c r="AQ1721" s="538">
        <f t="shared" si="284"/>
        <v>43555</v>
      </c>
      <c r="AR1721" s="538">
        <f>'Information Input'!$H$35</f>
        <v>43555</v>
      </c>
      <c r="AS1721" s="547" t="str">
        <f>'Information Input'!$J$22</f>
        <v>Quarterly</v>
      </c>
      <c r="AT1721" s="538">
        <f>'Information Input'!$H$30</f>
        <v>43555</v>
      </c>
      <c r="AU1721" s="547">
        <f>'Information Input'!$J$18</f>
        <v>2019</v>
      </c>
      <c r="AV1721" s="547" t="s">
        <v>96</v>
      </c>
      <c r="AW1721" s="547" t="s">
        <v>241</v>
      </c>
      <c r="AX1721" s="547" t="s">
        <v>241</v>
      </c>
      <c r="AY1721" s="548" t="s">
        <v>671</v>
      </c>
      <c r="AZ1721" s="547">
        <v>40</v>
      </c>
      <c r="BA1721" s="549" t="s">
        <v>182</v>
      </c>
      <c r="BB1721" s="543" t="s">
        <v>238</v>
      </c>
      <c r="BC1721" s="550">
        <f>'Report 2'!$H407</f>
        <v>0</v>
      </c>
      <c r="BD1721" s="550">
        <f>'Report 2'!$I407</f>
        <v>0</v>
      </c>
      <c r="BE1721" s="550">
        <f>'Report 2'!$J407</f>
        <v>0</v>
      </c>
      <c r="BF1721" s="550">
        <f>'Report 2'!$K407</f>
        <v>0</v>
      </c>
      <c r="BG1721" s="550">
        <f>'Report 2'!$L407</f>
        <v>0</v>
      </c>
      <c r="BH1721" s="550">
        <f>'Report 2'!$M407</f>
        <v>0</v>
      </c>
      <c r="BI1721" s="550">
        <f>'Report 2'!$N407</f>
        <v>0</v>
      </c>
      <c r="CC1721" s="542" t="s">
        <v>669</v>
      </c>
      <c r="CD1721" s="1014" t="s">
        <v>672</v>
      </c>
      <c r="CE1721" s="1014" t="str">
        <f>'Information Input'!$M$14</f>
        <v xml:space="preserve">      -      </v>
      </c>
      <c r="CF1721" s="551" t="s">
        <v>138</v>
      </c>
      <c r="CG1721" s="552">
        <f t="shared" si="288"/>
        <v>43739</v>
      </c>
      <c r="CH1721" s="552">
        <f t="shared" si="289"/>
        <v>43830</v>
      </c>
      <c r="CI1721" s="552">
        <f>'Information Input'!$H$35</f>
        <v>43555</v>
      </c>
      <c r="CJ1721" s="551" t="str">
        <f>'Information Input'!$J$22</f>
        <v>Quarterly</v>
      </c>
      <c r="CK1721" s="552">
        <f>'Information Input'!$H$30</f>
        <v>43555</v>
      </c>
      <c r="CL1721" s="551">
        <f>'Information Input'!$J$18</f>
        <v>2019</v>
      </c>
      <c r="CM1721" s="551" t="s">
        <v>103</v>
      </c>
      <c r="CN1721" s="1014" t="s">
        <v>242</v>
      </c>
      <c r="CO1721" s="542" t="s">
        <v>242</v>
      </c>
      <c r="CP1721" s="542" t="s">
        <v>671</v>
      </c>
      <c r="CQ1721" s="551">
        <v>40</v>
      </c>
      <c r="CR1721" s="542" t="s">
        <v>182</v>
      </c>
      <c r="CS1721" s="542" t="s">
        <v>238</v>
      </c>
      <c r="CT1721" s="1015">
        <f>'Report 1'!$AY$18</f>
        <v>0</v>
      </c>
      <c r="CU1721" s="1016">
        <f>SUMIF('Report 4A'!$G$16:$G$95,$CQ1721,'Report 4A'!$BG$16:$BG$95)</f>
        <v>0</v>
      </c>
      <c r="CV1721" s="1017">
        <f t="shared" ref="CV1721:CV1724" si="290">IF(CT1721&lt;&gt;0,CU1721/CT1721,0)</f>
        <v>0</v>
      </c>
    </row>
    <row r="1722" spans="2:100">
      <c r="B1722" s="535" t="s">
        <v>669</v>
      </c>
      <c r="C1722" s="536">
        <v>1</v>
      </c>
      <c r="D1722" s="537" t="str">
        <f>'Information Input'!$M$14</f>
        <v xml:space="preserve">      -      </v>
      </c>
      <c r="E1722" s="537" t="s">
        <v>137</v>
      </c>
      <c r="F1722" s="538">
        <f t="shared" si="286"/>
        <v>43647</v>
      </c>
      <c r="G1722" s="538">
        <f t="shared" si="287"/>
        <v>43738</v>
      </c>
      <c r="H1722" s="538">
        <f>'Information Input'!$H$35</f>
        <v>43555</v>
      </c>
      <c r="I1722" s="537" t="str">
        <f>'Information Input'!$J$22</f>
        <v>Quarterly</v>
      </c>
      <c r="J1722" s="538">
        <f>'Information Input'!$H$30</f>
        <v>43555</v>
      </c>
      <c r="K1722" s="537">
        <f>'Information Input'!$J$18</f>
        <v>2019</v>
      </c>
      <c r="L1722" s="579" t="s">
        <v>94</v>
      </c>
      <c r="M1722" s="540" t="s">
        <v>95</v>
      </c>
      <c r="N1722" s="541" t="s">
        <v>96</v>
      </c>
      <c r="O1722" s="542" t="s">
        <v>670</v>
      </c>
      <c r="P1722" s="537">
        <v>8</v>
      </c>
      <c r="Q1722" s="541" t="s">
        <v>148</v>
      </c>
      <c r="R1722" s="541" t="s">
        <v>239</v>
      </c>
      <c r="S1722" s="543">
        <f>'Report 1'!$O$18</f>
        <v>0</v>
      </c>
      <c r="T1722" s="544">
        <f>'Report 1'!$O$26</f>
        <v>0</v>
      </c>
      <c r="U1722" s="545">
        <f>'Report 1'!$O$112</f>
        <v>0</v>
      </c>
      <c r="AL1722" s="546" t="s">
        <v>669</v>
      </c>
      <c r="AM1722" s="547">
        <v>2</v>
      </c>
      <c r="AN1722" s="547" t="str">
        <f>'Information Input'!$M$14</f>
        <v xml:space="preserve">      -      </v>
      </c>
      <c r="AO1722" s="547" t="s">
        <v>135</v>
      </c>
      <c r="AP1722" s="538">
        <f t="shared" si="283"/>
        <v>43466</v>
      </c>
      <c r="AQ1722" s="538">
        <f t="shared" si="284"/>
        <v>43555</v>
      </c>
      <c r="AR1722" s="538">
        <f>'Information Input'!$H$35</f>
        <v>43555</v>
      </c>
      <c r="AS1722" s="547" t="str">
        <f>'Information Input'!$J$22</f>
        <v>Quarterly</v>
      </c>
      <c r="AT1722" s="538">
        <f>'Information Input'!$H$30</f>
        <v>43555</v>
      </c>
      <c r="AU1722" s="547">
        <f>'Information Input'!$J$18</f>
        <v>2019</v>
      </c>
      <c r="AV1722" s="547" t="s">
        <v>96</v>
      </c>
      <c r="AW1722" s="547" t="s">
        <v>241</v>
      </c>
      <c r="AX1722" s="547" t="s">
        <v>241</v>
      </c>
      <c r="AY1722" s="548" t="s">
        <v>671</v>
      </c>
      <c r="AZ1722" s="547">
        <v>41</v>
      </c>
      <c r="BA1722" s="549" t="s">
        <v>183</v>
      </c>
      <c r="BB1722" s="543" t="s">
        <v>238</v>
      </c>
      <c r="BC1722" s="550">
        <f>'Report 2'!$H408</f>
        <v>0</v>
      </c>
      <c r="BD1722" s="550">
        <f>'Report 2'!$I408</f>
        <v>0</v>
      </c>
      <c r="BE1722" s="550">
        <f>'Report 2'!$J408</f>
        <v>0</v>
      </c>
      <c r="BF1722" s="550">
        <f>'Report 2'!$K408</f>
        <v>0</v>
      </c>
      <c r="BG1722" s="550">
        <f>'Report 2'!$L408</f>
        <v>0</v>
      </c>
      <c r="BH1722" s="550">
        <f>'Report 2'!$M408</f>
        <v>0</v>
      </c>
      <c r="BI1722" s="550">
        <f>'Report 2'!$N408</f>
        <v>0</v>
      </c>
      <c r="CC1722" s="542" t="s">
        <v>669</v>
      </c>
      <c r="CD1722" s="1014" t="s">
        <v>672</v>
      </c>
      <c r="CE1722" s="1014" t="str">
        <f>'Information Input'!$M$14</f>
        <v xml:space="preserve">      -      </v>
      </c>
      <c r="CF1722" s="551" t="s">
        <v>138</v>
      </c>
      <c r="CG1722" s="552">
        <f t="shared" si="288"/>
        <v>43739</v>
      </c>
      <c r="CH1722" s="552">
        <f t="shared" si="289"/>
        <v>43830</v>
      </c>
      <c r="CI1722" s="552">
        <f>'Information Input'!$H$35</f>
        <v>43555</v>
      </c>
      <c r="CJ1722" s="551" t="str">
        <f>'Information Input'!$J$22</f>
        <v>Quarterly</v>
      </c>
      <c r="CK1722" s="552">
        <f>'Information Input'!$H$30</f>
        <v>43555</v>
      </c>
      <c r="CL1722" s="551">
        <f>'Information Input'!$J$18</f>
        <v>2019</v>
      </c>
      <c r="CM1722" s="551" t="s">
        <v>103</v>
      </c>
      <c r="CN1722" s="1014" t="s">
        <v>242</v>
      </c>
      <c r="CO1722" s="542" t="s">
        <v>242</v>
      </c>
      <c r="CP1722" s="542" t="s">
        <v>671</v>
      </c>
      <c r="CQ1722" s="551">
        <v>41</v>
      </c>
      <c r="CR1722" s="542" t="s">
        <v>183</v>
      </c>
      <c r="CS1722" s="542" t="s">
        <v>238</v>
      </c>
      <c r="CT1722" s="1015">
        <f>'Report 1'!$AY$18</f>
        <v>0</v>
      </c>
      <c r="CU1722" s="1016">
        <f>SUMIF('Report 4A'!$G$16:$G$95,$CQ1722,'Report 4A'!$BG$16:$BG$95)</f>
        <v>0</v>
      </c>
      <c r="CV1722" s="1017">
        <f t="shared" si="290"/>
        <v>0</v>
      </c>
    </row>
    <row r="1723" spans="2:100">
      <c r="B1723" s="535" t="s">
        <v>669</v>
      </c>
      <c r="C1723" s="536">
        <v>1</v>
      </c>
      <c r="D1723" s="537" t="str">
        <f>'Information Input'!$M$14</f>
        <v xml:space="preserve">      -      </v>
      </c>
      <c r="E1723" s="537" t="s">
        <v>137</v>
      </c>
      <c r="F1723" s="538">
        <f t="shared" si="286"/>
        <v>43647</v>
      </c>
      <c r="G1723" s="538">
        <f t="shared" si="287"/>
        <v>43738</v>
      </c>
      <c r="H1723" s="538">
        <f>'Information Input'!$H$35</f>
        <v>43555</v>
      </c>
      <c r="I1723" s="537" t="str">
        <f>'Information Input'!$J$22</f>
        <v>Quarterly</v>
      </c>
      <c r="J1723" s="538">
        <f>'Information Input'!$H$30</f>
        <v>43555</v>
      </c>
      <c r="K1723" s="537">
        <f>'Information Input'!$J$18</f>
        <v>2019</v>
      </c>
      <c r="L1723" s="579" t="s">
        <v>94</v>
      </c>
      <c r="M1723" s="540" t="s">
        <v>95</v>
      </c>
      <c r="N1723" s="541" t="s">
        <v>96</v>
      </c>
      <c r="O1723" s="542" t="s">
        <v>670</v>
      </c>
      <c r="P1723" s="537">
        <v>9</v>
      </c>
      <c r="Q1723" s="541" t="s">
        <v>149</v>
      </c>
      <c r="R1723" s="541" t="s">
        <v>239</v>
      </c>
      <c r="S1723" s="543">
        <f>'Report 1'!$O$18</f>
        <v>0</v>
      </c>
      <c r="T1723" s="544">
        <f>'Report 1'!$O$27</f>
        <v>0</v>
      </c>
      <c r="U1723" s="545">
        <f>'Report 1'!$O$113</f>
        <v>0</v>
      </c>
      <c r="AL1723" s="546" t="s">
        <v>669</v>
      </c>
      <c r="AM1723" s="547">
        <v>2</v>
      </c>
      <c r="AN1723" s="547" t="str">
        <f>'Information Input'!$M$14</f>
        <v xml:space="preserve">      -      </v>
      </c>
      <c r="AO1723" s="547" t="s">
        <v>135</v>
      </c>
      <c r="AP1723" s="538">
        <f t="shared" si="283"/>
        <v>43466</v>
      </c>
      <c r="AQ1723" s="538">
        <f t="shared" si="284"/>
        <v>43555</v>
      </c>
      <c r="AR1723" s="538">
        <f>'Information Input'!$H$35</f>
        <v>43555</v>
      </c>
      <c r="AS1723" s="547" t="str">
        <f>'Information Input'!$J$22</f>
        <v>Quarterly</v>
      </c>
      <c r="AT1723" s="538">
        <f>'Information Input'!$H$30</f>
        <v>43555</v>
      </c>
      <c r="AU1723" s="547">
        <f>'Information Input'!$J$18</f>
        <v>2019</v>
      </c>
      <c r="AV1723" s="547" t="s">
        <v>96</v>
      </c>
      <c r="AW1723" s="547" t="s">
        <v>241</v>
      </c>
      <c r="AX1723" s="547" t="s">
        <v>241</v>
      </c>
      <c r="AY1723" s="548" t="s">
        <v>671</v>
      </c>
      <c r="AZ1723" s="547">
        <v>42</v>
      </c>
      <c r="BA1723" s="549" t="s">
        <v>184</v>
      </c>
      <c r="BB1723" s="543" t="s">
        <v>233</v>
      </c>
      <c r="BC1723" s="550">
        <f>'Report 2'!$H409</f>
        <v>0</v>
      </c>
      <c r="BD1723" s="550">
        <f>'Report 2'!$I409</f>
        <v>0</v>
      </c>
      <c r="BE1723" s="550">
        <f>'Report 2'!$J409</f>
        <v>0</v>
      </c>
      <c r="BF1723" s="550">
        <f>'Report 2'!$K409</f>
        <v>0</v>
      </c>
      <c r="BG1723" s="550">
        <f>'Report 2'!$L409</f>
        <v>0</v>
      </c>
      <c r="BH1723" s="550">
        <f>'Report 2'!$M409</f>
        <v>0</v>
      </c>
      <c r="BI1723" s="550">
        <f>'Report 2'!$N409</f>
        <v>0</v>
      </c>
      <c r="CC1723" s="542" t="s">
        <v>669</v>
      </c>
      <c r="CD1723" s="1014" t="s">
        <v>672</v>
      </c>
      <c r="CE1723" s="1014" t="str">
        <f>'Information Input'!$M$14</f>
        <v xml:space="preserve">      -      </v>
      </c>
      <c r="CF1723" s="551" t="s">
        <v>138</v>
      </c>
      <c r="CG1723" s="552">
        <f t="shared" si="288"/>
        <v>43739</v>
      </c>
      <c r="CH1723" s="552">
        <f t="shared" si="289"/>
        <v>43830</v>
      </c>
      <c r="CI1723" s="552">
        <f>'Information Input'!$H$35</f>
        <v>43555</v>
      </c>
      <c r="CJ1723" s="551" t="str">
        <f>'Information Input'!$J$22</f>
        <v>Quarterly</v>
      </c>
      <c r="CK1723" s="552">
        <f>'Information Input'!$H$30</f>
        <v>43555</v>
      </c>
      <c r="CL1723" s="551">
        <f>'Information Input'!$J$18</f>
        <v>2019</v>
      </c>
      <c r="CM1723" s="1018" t="s">
        <v>103</v>
      </c>
      <c r="CN1723" s="1014" t="s">
        <v>242</v>
      </c>
      <c r="CO1723" s="542" t="s">
        <v>242</v>
      </c>
      <c r="CP1723" s="542" t="s">
        <v>671</v>
      </c>
      <c r="CQ1723" s="551">
        <v>42</v>
      </c>
      <c r="CR1723" s="542" t="s">
        <v>184</v>
      </c>
      <c r="CS1723" s="542" t="s">
        <v>233</v>
      </c>
      <c r="CT1723" s="1015">
        <f>'Report 1'!$AY$18</f>
        <v>0</v>
      </c>
      <c r="CU1723" s="1016">
        <f>SUMIF('Report 4A'!$G$16:$G$95,$CQ1723,'Report 4A'!$BG$16:$BG$95)</f>
        <v>0</v>
      </c>
      <c r="CV1723" s="1017">
        <f t="shared" si="290"/>
        <v>0</v>
      </c>
    </row>
    <row r="1724" spans="2:100">
      <c r="B1724" s="535" t="s">
        <v>669</v>
      </c>
      <c r="C1724" s="536">
        <v>1</v>
      </c>
      <c r="D1724" s="537" t="str">
        <f>'Information Input'!$M$14</f>
        <v xml:space="preserve">      -      </v>
      </c>
      <c r="E1724" s="537" t="s">
        <v>137</v>
      </c>
      <c r="F1724" s="538">
        <f t="shared" si="286"/>
        <v>43647</v>
      </c>
      <c r="G1724" s="538">
        <f t="shared" si="287"/>
        <v>43738</v>
      </c>
      <c r="H1724" s="538">
        <f>'Information Input'!$H$35</f>
        <v>43555</v>
      </c>
      <c r="I1724" s="537" t="str">
        <f>'Information Input'!$J$22</f>
        <v>Quarterly</v>
      </c>
      <c r="J1724" s="538">
        <f>'Information Input'!$H$30</f>
        <v>43555</v>
      </c>
      <c r="K1724" s="537">
        <f>'Information Input'!$J$18</f>
        <v>2019</v>
      </c>
      <c r="L1724" s="579" t="s">
        <v>94</v>
      </c>
      <c r="M1724" s="540" t="s">
        <v>95</v>
      </c>
      <c r="N1724" s="541" t="s">
        <v>96</v>
      </c>
      <c r="O1724" s="542" t="s">
        <v>674</v>
      </c>
      <c r="P1724" s="537">
        <v>10</v>
      </c>
      <c r="Q1724" s="541" t="s">
        <v>150</v>
      </c>
      <c r="R1724" s="541" t="s">
        <v>239</v>
      </c>
      <c r="S1724" s="543">
        <f>'Report 1'!$O$18</f>
        <v>0</v>
      </c>
      <c r="T1724" s="544">
        <f>'Report 1'!$O$28</f>
        <v>0</v>
      </c>
      <c r="U1724" s="545">
        <f>'Report 1'!$O$114</f>
        <v>0</v>
      </c>
      <c r="AL1724" s="546" t="s">
        <v>669</v>
      </c>
      <c r="AM1724" s="547">
        <v>2</v>
      </c>
      <c r="AN1724" s="547" t="str">
        <f>'Information Input'!$M$14</f>
        <v xml:space="preserve">      -      </v>
      </c>
      <c r="AO1724" s="547" t="s">
        <v>135</v>
      </c>
      <c r="AP1724" s="538">
        <f t="shared" si="283"/>
        <v>43466</v>
      </c>
      <c r="AQ1724" s="538">
        <f t="shared" si="284"/>
        <v>43555</v>
      </c>
      <c r="AR1724" s="538">
        <f>'Information Input'!$H$35</f>
        <v>43555</v>
      </c>
      <c r="AS1724" s="547" t="str">
        <f>'Information Input'!$J$22</f>
        <v>Quarterly</v>
      </c>
      <c r="AT1724" s="538">
        <f>'Information Input'!$H$30</f>
        <v>43555</v>
      </c>
      <c r="AU1724" s="547">
        <f>'Information Input'!$J$18</f>
        <v>2019</v>
      </c>
      <c r="AV1724" s="547" t="s">
        <v>96</v>
      </c>
      <c r="AW1724" s="547" t="s">
        <v>241</v>
      </c>
      <c r="AX1724" s="547" t="s">
        <v>241</v>
      </c>
      <c r="AY1724" s="548" t="s">
        <v>671</v>
      </c>
      <c r="AZ1724" s="547">
        <v>43</v>
      </c>
      <c r="BA1724" s="549" t="s">
        <v>185</v>
      </c>
      <c r="BB1724" s="543" t="s">
        <v>233</v>
      </c>
      <c r="BC1724" s="550">
        <f>'Report 2'!$H410</f>
        <v>0</v>
      </c>
      <c r="BD1724" s="550">
        <f>'Report 2'!$I410</f>
        <v>0</v>
      </c>
      <c r="BE1724" s="550">
        <f>'Report 2'!$J410</f>
        <v>0</v>
      </c>
      <c r="BF1724" s="550">
        <f>'Report 2'!$K410</f>
        <v>0</v>
      </c>
      <c r="BG1724" s="550">
        <f>'Report 2'!$L410</f>
        <v>0</v>
      </c>
      <c r="BH1724" s="550">
        <f>'Report 2'!$M410</f>
        <v>0</v>
      </c>
      <c r="BI1724" s="550">
        <f>'Report 2'!$N410</f>
        <v>0</v>
      </c>
      <c r="CC1724" s="542" t="s">
        <v>669</v>
      </c>
      <c r="CD1724" s="1014" t="s">
        <v>672</v>
      </c>
      <c r="CE1724" s="1014" t="str">
        <f>'Information Input'!$M$14</f>
        <v xml:space="preserve">      -      </v>
      </c>
      <c r="CF1724" s="551" t="s">
        <v>138</v>
      </c>
      <c r="CG1724" s="552">
        <f t="shared" si="288"/>
        <v>43739</v>
      </c>
      <c r="CH1724" s="552">
        <f t="shared" si="289"/>
        <v>43830</v>
      </c>
      <c r="CI1724" s="552">
        <f>'Information Input'!$H$35</f>
        <v>43555</v>
      </c>
      <c r="CJ1724" s="551" t="str">
        <f>'Information Input'!$J$22</f>
        <v>Quarterly</v>
      </c>
      <c r="CK1724" s="552">
        <f>'Information Input'!$H$30</f>
        <v>43555</v>
      </c>
      <c r="CL1724" s="551">
        <f>'Information Input'!$J$18</f>
        <v>2019</v>
      </c>
      <c r="CM1724" s="1018" t="s">
        <v>103</v>
      </c>
      <c r="CN1724" s="1014" t="s">
        <v>242</v>
      </c>
      <c r="CO1724" s="542" t="s">
        <v>242</v>
      </c>
      <c r="CP1724" s="542" t="s">
        <v>671</v>
      </c>
      <c r="CQ1724" s="551">
        <v>43</v>
      </c>
      <c r="CR1724" s="542" t="s">
        <v>185</v>
      </c>
      <c r="CS1724" s="542" t="s">
        <v>233</v>
      </c>
      <c r="CT1724" s="1015">
        <f>'Report 1'!$AY$18</f>
        <v>0</v>
      </c>
      <c r="CU1724" s="1016">
        <f>SUMIF('Report 4A'!$G$16:$G$95,$CQ1724,'Report 4A'!$BG$16:$BG$95)</f>
        <v>0</v>
      </c>
      <c r="CV1724" s="1017">
        <f t="shared" si="290"/>
        <v>0</v>
      </c>
    </row>
    <row r="1725" spans="2:100">
      <c r="B1725" s="535" t="s">
        <v>669</v>
      </c>
      <c r="C1725" s="536">
        <v>1</v>
      </c>
      <c r="D1725" s="537" t="str">
        <f>'Information Input'!$M$14</f>
        <v xml:space="preserve">      -      </v>
      </c>
      <c r="E1725" s="537" t="s">
        <v>137</v>
      </c>
      <c r="F1725" s="538">
        <f t="shared" si="286"/>
        <v>43647</v>
      </c>
      <c r="G1725" s="538">
        <f t="shared" si="287"/>
        <v>43738</v>
      </c>
      <c r="H1725" s="538">
        <f>'Information Input'!$H$35</f>
        <v>43555</v>
      </c>
      <c r="I1725" s="537" t="str">
        <f>'Information Input'!$J$22</f>
        <v>Quarterly</v>
      </c>
      <c r="J1725" s="538">
        <f>'Information Input'!$H$30</f>
        <v>43555</v>
      </c>
      <c r="K1725" s="537">
        <f>'Information Input'!$J$18</f>
        <v>2019</v>
      </c>
      <c r="L1725" s="579" t="s">
        <v>94</v>
      </c>
      <c r="M1725" s="540" t="s">
        <v>95</v>
      </c>
      <c r="N1725" s="541" t="s">
        <v>96</v>
      </c>
      <c r="O1725" s="542" t="s">
        <v>671</v>
      </c>
      <c r="P1725" s="537">
        <v>11</v>
      </c>
      <c r="Q1725" s="541" t="s">
        <v>153</v>
      </c>
      <c r="R1725" s="541" t="s">
        <v>231</v>
      </c>
      <c r="S1725" s="543">
        <f>'Report 1'!$O$18</f>
        <v>0</v>
      </c>
      <c r="T1725" s="544">
        <f>'Report 1'!$O$31</f>
        <v>0</v>
      </c>
      <c r="U1725" s="545">
        <f>'Report 1'!$O$117</f>
        <v>0</v>
      </c>
      <c r="AL1725" s="546" t="s">
        <v>669</v>
      </c>
      <c r="AM1725" s="547">
        <v>2</v>
      </c>
      <c r="AN1725" s="547" t="str">
        <f>'Information Input'!$M$14</f>
        <v xml:space="preserve">      -      </v>
      </c>
      <c r="AO1725" s="547" t="s">
        <v>135</v>
      </c>
      <c r="AP1725" s="538">
        <f t="shared" si="283"/>
        <v>43466</v>
      </c>
      <c r="AQ1725" s="538">
        <f t="shared" si="284"/>
        <v>43555</v>
      </c>
      <c r="AR1725" s="538">
        <f>'Information Input'!$H$35</f>
        <v>43555</v>
      </c>
      <c r="AS1725" s="547" t="str">
        <f>'Information Input'!$J$22</f>
        <v>Quarterly</v>
      </c>
      <c r="AT1725" s="538">
        <f>'Information Input'!$H$30</f>
        <v>43555</v>
      </c>
      <c r="AU1725" s="547">
        <f>'Information Input'!$J$18</f>
        <v>2019</v>
      </c>
      <c r="AV1725" s="547" t="s">
        <v>96</v>
      </c>
      <c r="AW1725" s="547" t="s">
        <v>241</v>
      </c>
      <c r="AX1725" s="547" t="s">
        <v>241</v>
      </c>
      <c r="AY1725" s="548" t="s">
        <v>674</v>
      </c>
      <c r="AZ1725" s="547">
        <v>44</v>
      </c>
      <c r="BA1725" s="549" t="s">
        <v>186</v>
      </c>
      <c r="BB1725" s="543" t="s">
        <v>239</v>
      </c>
      <c r="BC1725" s="550">
        <f>'Report 2'!$H411</f>
        <v>0</v>
      </c>
      <c r="BD1725" s="550">
        <f>'Report 2'!$I411</f>
        <v>0</v>
      </c>
      <c r="BE1725" s="550">
        <f>'Report 2'!$J411</f>
        <v>0</v>
      </c>
      <c r="BF1725" s="550">
        <f>'Report 2'!$K411</f>
        <v>0</v>
      </c>
      <c r="BG1725" s="550">
        <f>'Report 2'!$L411</f>
        <v>0</v>
      </c>
      <c r="BH1725" s="550">
        <f>'Report 2'!$M411</f>
        <v>0</v>
      </c>
      <c r="BI1725" s="550">
        <f>'Report 2'!$N411</f>
        <v>0</v>
      </c>
      <c r="CC1725" s="542" t="s">
        <v>669</v>
      </c>
      <c r="CD1725" s="1014" t="s">
        <v>672</v>
      </c>
      <c r="CE1725" s="1014" t="str">
        <f>'Information Input'!$M$14</f>
        <v xml:space="preserve">      -      </v>
      </c>
      <c r="CF1725" s="551" t="s">
        <v>138</v>
      </c>
      <c r="CG1725" s="552">
        <f t="shared" si="288"/>
        <v>43739</v>
      </c>
      <c r="CH1725" s="552">
        <f t="shared" si="289"/>
        <v>43830</v>
      </c>
      <c r="CI1725" s="552">
        <f>'Information Input'!$H$35</f>
        <v>43555</v>
      </c>
      <c r="CJ1725" s="551" t="str">
        <f>'Information Input'!$J$22</f>
        <v>Quarterly</v>
      </c>
      <c r="CK1725" s="552">
        <f>'Information Input'!$H$30</f>
        <v>43555</v>
      </c>
      <c r="CL1725" s="551">
        <f>'Information Input'!$J$18</f>
        <v>2019</v>
      </c>
      <c r="CM1725" s="551" t="s">
        <v>103</v>
      </c>
      <c r="CN1725" s="1014" t="s">
        <v>242</v>
      </c>
      <c r="CO1725" s="542" t="s">
        <v>242</v>
      </c>
      <c r="CP1725" s="542" t="s">
        <v>675</v>
      </c>
      <c r="CQ1725" s="551">
        <v>45</v>
      </c>
      <c r="CR1725" s="542" t="s">
        <v>187</v>
      </c>
      <c r="CS1725" s="542" t="s">
        <v>239</v>
      </c>
      <c r="CT1725" s="1015">
        <f>'Report 1'!$AY$18</f>
        <v>0</v>
      </c>
      <c r="CU1725" s="1016">
        <f>SUMIF('Report 4A'!$G$16:$G$95,$CQ1725,'Report 4A'!$BG$16:$BG$95)</f>
        <v>0</v>
      </c>
      <c r="CV1725" s="1017">
        <f t="shared" si="285"/>
        <v>0</v>
      </c>
    </row>
    <row r="1726" spans="2:100">
      <c r="B1726" s="535" t="s">
        <v>669</v>
      </c>
      <c r="C1726" s="536">
        <v>1</v>
      </c>
      <c r="D1726" s="537" t="str">
        <f>'Information Input'!$M$14</f>
        <v xml:space="preserve">      -      </v>
      </c>
      <c r="E1726" s="537" t="s">
        <v>137</v>
      </c>
      <c r="F1726" s="538">
        <f t="shared" si="286"/>
        <v>43647</v>
      </c>
      <c r="G1726" s="538">
        <f t="shared" si="287"/>
        <v>43738</v>
      </c>
      <c r="H1726" s="538">
        <f>'Information Input'!$H$35</f>
        <v>43555</v>
      </c>
      <c r="I1726" s="537" t="str">
        <f>'Information Input'!$J$22</f>
        <v>Quarterly</v>
      </c>
      <c r="J1726" s="538">
        <f>'Information Input'!$H$30</f>
        <v>43555</v>
      </c>
      <c r="K1726" s="537">
        <f>'Information Input'!$J$18</f>
        <v>2019</v>
      </c>
      <c r="L1726" s="579" t="s">
        <v>94</v>
      </c>
      <c r="M1726" s="540" t="s">
        <v>95</v>
      </c>
      <c r="N1726" s="541" t="s">
        <v>96</v>
      </c>
      <c r="O1726" s="542" t="s">
        <v>671</v>
      </c>
      <c r="P1726" s="537">
        <v>12</v>
      </c>
      <c r="Q1726" s="541" t="s">
        <v>154</v>
      </c>
      <c r="R1726" s="541" t="s">
        <v>231</v>
      </c>
      <c r="S1726" s="543">
        <f>'Report 1'!$O$18</f>
        <v>0</v>
      </c>
      <c r="T1726" s="544">
        <f>'Report 1'!$O$32</f>
        <v>0</v>
      </c>
      <c r="U1726" s="545">
        <f>'Report 1'!$O$118</f>
        <v>0</v>
      </c>
      <c r="AL1726" s="546" t="s">
        <v>669</v>
      </c>
      <c r="AM1726" s="547">
        <v>2</v>
      </c>
      <c r="AN1726" s="547" t="str">
        <f>'Information Input'!$M$14</f>
        <v xml:space="preserve">      -      </v>
      </c>
      <c r="AO1726" s="547" t="s">
        <v>135</v>
      </c>
      <c r="AP1726" s="538">
        <f t="shared" si="283"/>
        <v>43466</v>
      </c>
      <c r="AQ1726" s="538">
        <f t="shared" si="284"/>
        <v>43555</v>
      </c>
      <c r="AR1726" s="538">
        <f>'Information Input'!$H$35</f>
        <v>43555</v>
      </c>
      <c r="AS1726" s="547" t="str">
        <f>'Information Input'!$J$22</f>
        <v>Quarterly</v>
      </c>
      <c r="AT1726" s="538">
        <f>'Information Input'!$H$30</f>
        <v>43555</v>
      </c>
      <c r="AU1726" s="547">
        <f>'Information Input'!$J$18</f>
        <v>2019</v>
      </c>
      <c r="AV1726" s="547" t="s">
        <v>96</v>
      </c>
      <c r="AW1726" s="547" t="s">
        <v>241</v>
      </c>
      <c r="AX1726" s="547" t="s">
        <v>241</v>
      </c>
      <c r="AY1726" s="548" t="s">
        <v>675</v>
      </c>
      <c r="AZ1726" s="547">
        <v>45</v>
      </c>
      <c r="BA1726" s="549" t="s">
        <v>187</v>
      </c>
      <c r="BB1726" s="543" t="s">
        <v>239</v>
      </c>
      <c r="BC1726" s="550">
        <f>'Report 2'!$H412</f>
        <v>0</v>
      </c>
      <c r="BD1726" s="550">
        <f>'Report 2'!$I412</f>
        <v>0</v>
      </c>
      <c r="BE1726" s="550">
        <f>'Report 2'!$J412</f>
        <v>0</v>
      </c>
      <c r="BF1726" s="550">
        <f>'Report 2'!$K412</f>
        <v>0</v>
      </c>
      <c r="BG1726" s="550">
        <f>'Report 2'!$L412</f>
        <v>0</v>
      </c>
      <c r="BH1726" s="550">
        <f>'Report 2'!$M412</f>
        <v>0</v>
      </c>
      <c r="BI1726" s="550">
        <f>'Report 2'!$N412</f>
        <v>0</v>
      </c>
      <c r="CC1726" s="542" t="s">
        <v>669</v>
      </c>
      <c r="CD1726" s="1014" t="s">
        <v>672</v>
      </c>
      <c r="CE1726" s="1014" t="str">
        <f>'Information Input'!$M$14</f>
        <v xml:space="preserve">      -      </v>
      </c>
      <c r="CF1726" s="551" t="s">
        <v>138</v>
      </c>
      <c r="CG1726" s="552">
        <f t="shared" si="288"/>
        <v>43739</v>
      </c>
      <c r="CH1726" s="552">
        <f t="shared" si="289"/>
        <v>43830</v>
      </c>
      <c r="CI1726" s="552">
        <f>'Information Input'!$H$35</f>
        <v>43555</v>
      </c>
      <c r="CJ1726" s="551" t="str">
        <f>'Information Input'!$J$22</f>
        <v>Quarterly</v>
      </c>
      <c r="CK1726" s="552">
        <f>'Information Input'!$H$30</f>
        <v>43555</v>
      </c>
      <c r="CL1726" s="551">
        <f>'Information Input'!$J$18</f>
        <v>2019</v>
      </c>
      <c r="CM1726" s="551" t="s">
        <v>103</v>
      </c>
      <c r="CN1726" s="1014" t="s">
        <v>242</v>
      </c>
      <c r="CO1726" s="542" t="s">
        <v>242</v>
      </c>
      <c r="CP1726" s="542" t="s">
        <v>675</v>
      </c>
      <c r="CQ1726" s="551">
        <v>46</v>
      </c>
      <c r="CR1726" s="542" t="s">
        <v>188</v>
      </c>
      <c r="CS1726" s="542" t="s">
        <v>239</v>
      </c>
      <c r="CT1726" s="1015">
        <f>'Report 1'!$AY$18</f>
        <v>0</v>
      </c>
      <c r="CU1726" s="1016">
        <f>SUMIF('Report 4A'!$G$16:$G$95,$CQ1726,'Report 4A'!$BG$16:$BG$95)</f>
        <v>0</v>
      </c>
      <c r="CV1726" s="1017">
        <f t="shared" si="285"/>
        <v>0</v>
      </c>
    </row>
    <row r="1727" spans="2:100">
      <c r="B1727" s="535" t="s">
        <v>669</v>
      </c>
      <c r="C1727" s="536">
        <v>1</v>
      </c>
      <c r="D1727" s="537" t="str">
        <f>'Information Input'!$M$14</f>
        <v xml:space="preserve">      -      </v>
      </c>
      <c r="E1727" s="537" t="s">
        <v>137</v>
      </c>
      <c r="F1727" s="538">
        <f t="shared" si="286"/>
        <v>43647</v>
      </c>
      <c r="G1727" s="538">
        <f t="shared" si="287"/>
        <v>43738</v>
      </c>
      <c r="H1727" s="538">
        <f>'Information Input'!$H$35</f>
        <v>43555</v>
      </c>
      <c r="I1727" s="537" t="str">
        <f>'Information Input'!$J$22</f>
        <v>Quarterly</v>
      </c>
      <c r="J1727" s="538">
        <f>'Information Input'!$H$30</f>
        <v>43555</v>
      </c>
      <c r="K1727" s="537">
        <f>'Information Input'!$J$18</f>
        <v>2019</v>
      </c>
      <c r="L1727" s="579" t="s">
        <v>94</v>
      </c>
      <c r="M1727" s="540" t="s">
        <v>95</v>
      </c>
      <c r="N1727" s="541" t="s">
        <v>96</v>
      </c>
      <c r="O1727" s="542" t="s">
        <v>671</v>
      </c>
      <c r="P1727" s="537">
        <v>13</v>
      </c>
      <c r="Q1727" s="541" t="s">
        <v>155</v>
      </c>
      <c r="R1727" s="541" t="s">
        <v>232</v>
      </c>
      <c r="S1727" s="543">
        <f>'Report 1'!$O$18</f>
        <v>0</v>
      </c>
      <c r="T1727" s="544">
        <f>'Report 1'!$O$33</f>
        <v>0</v>
      </c>
      <c r="U1727" s="545">
        <f>'Report 1'!$O$119</f>
        <v>0</v>
      </c>
      <c r="AL1727" s="546" t="s">
        <v>669</v>
      </c>
      <c r="AM1727" s="547">
        <v>2</v>
      </c>
      <c r="AN1727" s="547" t="str">
        <f>'Information Input'!$M$14</f>
        <v xml:space="preserve">      -      </v>
      </c>
      <c r="AO1727" s="547" t="s">
        <v>135</v>
      </c>
      <c r="AP1727" s="538">
        <f t="shared" si="283"/>
        <v>43466</v>
      </c>
      <c r="AQ1727" s="538">
        <f t="shared" si="284"/>
        <v>43555</v>
      </c>
      <c r="AR1727" s="538">
        <f>'Information Input'!$H$35</f>
        <v>43555</v>
      </c>
      <c r="AS1727" s="547" t="str">
        <f>'Information Input'!$J$22</f>
        <v>Quarterly</v>
      </c>
      <c r="AT1727" s="538">
        <f>'Information Input'!$H$30</f>
        <v>43555</v>
      </c>
      <c r="AU1727" s="547">
        <f>'Information Input'!$J$18</f>
        <v>2019</v>
      </c>
      <c r="AV1727" s="547" t="s">
        <v>96</v>
      </c>
      <c r="AW1727" s="547" t="s">
        <v>241</v>
      </c>
      <c r="AX1727" s="547" t="s">
        <v>241</v>
      </c>
      <c r="AY1727" s="548" t="s">
        <v>675</v>
      </c>
      <c r="AZ1727" s="547">
        <v>46</v>
      </c>
      <c r="BA1727" s="549" t="s">
        <v>188</v>
      </c>
      <c r="BB1727" s="543" t="s">
        <v>239</v>
      </c>
      <c r="BC1727" s="550">
        <f>'Report 2'!$H413</f>
        <v>0</v>
      </c>
      <c r="BD1727" s="550">
        <f>'Report 2'!$I413</f>
        <v>0</v>
      </c>
      <c r="BE1727" s="550">
        <f>'Report 2'!$J413</f>
        <v>0</v>
      </c>
      <c r="BF1727" s="550">
        <f>'Report 2'!$K413</f>
        <v>0</v>
      </c>
      <c r="BG1727" s="550">
        <f>'Report 2'!$L413</f>
        <v>0</v>
      </c>
      <c r="BH1727" s="550">
        <f>'Report 2'!$M413</f>
        <v>0</v>
      </c>
      <c r="BI1727" s="550">
        <f>'Report 2'!$N413</f>
        <v>0</v>
      </c>
      <c r="CC1727" s="542" t="s">
        <v>669</v>
      </c>
      <c r="CD1727" s="1014" t="s">
        <v>672</v>
      </c>
      <c r="CE1727" s="1014" t="str">
        <f>'Information Input'!$M$14</f>
        <v xml:space="preserve">      -      </v>
      </c>
      <c r="CF1727" s="551" t="s">
        <v>138</v>
      </c>
      <c r="CG1727" s="552">
        <f t="shared" si="288"/>
        <v>43739</v>
      </c>
      <c r="CH1727" s="552">
        <f t="shared" si="289"/>
        <v>43830</v>
      </c>
      <c r="CI1727" s="552">
        <f>'Information Input'!$H$35</f>
        <v>43555</v>
      </c>
      <c r="CJ1727" s="551" t="str">
        <f>'Information Input'!$J$22</f>
        <v>Quarterly</v>
      </c>
      <c r="CK1727" s="552">
        <f>'Information Input'!$H$30</f>
        <v>43555</v>
      </c>
      <c r="CL1727" s="551">
        <f>'Information Input'!$J$18</f>
        <v>2019</v>
      </c>
      <c r="CM1727" s="551" t="s">
        <v>103</v>
      </c>
      <c r="CN1727" s="1014" t="s">
        <v>242</v>
      </c>
      <c r="CO1727" s="542" t="s">
        <v>242</v>
      </c>
      <c r="CP1727" s="542" t="s">
        <v>675</v>
      </c>
      <c r="CQ1727" s="551">
        <v>47</v>
      </c>
      <c r="CR1727" s="542" t="s">
        <v>189</v>
      </c>
      <c r="CS1727" s="542" t="s">
        <v>239</v>
      </c>
      <c r="CT1727" s="1015">
        <f>'Report 1'!$AY$18</f>
        <v>0</v>
      </c>
      <c r="CU1727" s="1016">
        <f>SUMIF('Report 4A'!$G$16:$G$95,$CQ1727,'Report 4A'!$BG$16:$BG$95)</f>
        <v>0</v>
      </c>
      <c r="CV1727" s="1017">
        <f t="shared" si="285"/>
        <v>0</v>
      </c>
    </row>
    <row r="1728" spans="2:100">
      <c r="B1728" s="535" t="s">
        <v>669</v>
      </c>
      <c r="C1728" s="536">
        <v>1</v>
      </c>
      <c r="D1728" s="537" t="str">
        <f>'Information Input'!$M$14</f>
        <v xml:space="preserve">      -      </v>
      </c>
      <c r="E1728" s="537" t="s">
        <v>137</v>
      </c>
      <c r="F1728" s="538">
        <f t="shared" si="286"/>
        <v>43647</v>
      </c>
      <c r="G1728" s="538">
        <f t="shared" si="287"/>
        <v>43738</v>
      </c>
      <c r="H1728" s="538">
        <f>'Information Input'!$H$35</f>
        <v>43555</v>
      </c>
      <c r="I1728" s="537" t="str">
        <f>'Information Input'!$J$22</f>
        <v>Quarterly</v>
      </c>
      <c r="J1728" s="538">
        <f>'Information Input'!$H$30</f>
        <v>43555</v>
      </c>
      <c r="K1728" s="537">
        <f>'Information Input'!$J$18</f>
        <v>2019</v>
      </c>
      <c r="L1728" s="579" t="s">
        <v>94</v>
      </c>
      <c r="M1728" s="540" t="s">
        <v>95</v>
      </c>
      <c r="N1728" s="541" t="s">
        <v>96</v>
      </c>
      <c r="O1728" s="542" t="s">
        <v>671</v>
      </c>
      <c r="P1728" s="537">
        <v>14</v>
      </c>
      <c r="Q1728" s="541" t="s">
        <v>156</v>
      </c>
      <c r="R1728" s="541" t="s">
        <v>233</v>
      </c>
      <c r="S1728" s="543">
        <f>'Report 1'!$O$18</f>
        <v>0</v>
      </c>
      <c r="T1728" s="544">
        <f>'Report 1'!$O$34</f>
        <v>0</v>
      </c>
      <c r="U1728" s="545">
        <f>'Report 1'!$O$120</f>
        <v>0</v>
      </c>
      <c r="AL1728" s="546" t="s">
        <v>669</v>
      </c>
      <c r="AM1728" s="547">
        <v>2</v>
      </c>
      <c r="AN1728" s="547" t="str">
        <f>'Information Input'!$M$14</f>
        <v xml:space="preserve">      -      </v>
      </c>
      <c r="AO1728" s="547" t="s">
        <v>135</v>
      </c>
      <c r="AP1728" s="538">
        <f t="shared" si="283"/>
        <v>43466</v>
      </c>
      <c r="AQ1728" s="538">
        <f t="shared" si="284"/>
        <v>43555</v>
      </c>
      <c r="AR1728" s="538">
        <f>'Information Input'!$H$35</f>
        <v>43555</v>
      </c>
      <c r="AS1728" s="547" t="str">
        <f>'Information Input'!$J$22</f>
        <v>Quarterly</v>
      </c>
      <c r="AT1728" s="538">
        <f>'Information Input'!$H$30</f>
        <v>43555</v>
      </c>
      <c r="AU1728" s="547">
        <f>'Information Input'!$J$18</f>
        <v>2019</v>
      </c>
      <c r="AV1728" s="547" t="s">
        <v>96</v>
      </c>
      <c r="AW1728" s="547" t="s">
        <v>241</v>
      </c>
      <c r="AX1728" s="547" t="s">
        <v>241</v>
      </c>
      <c r="AY1728" s="548" t="s">
        <v>675</v>
      </c>
      <c r="AZ1728" s="547">
        <v>47</v>
      </c>
      <c r="BA1728" s="549" t="s">
        <v>189</v>
      </c>
      <c r="BB1728" s="543" t="s">
        <v>239</v>
      </c>
      <c r="BC1728" s="550">
        <f>'Report 2'!$H414</f>
        <v>0</v>
      </c>
      <c r="BD1728" s="550">
        <f>'Report 2'!$I414</f>
        <v>0</v>
      </c>
      <c r="BE1728" s="550">
        <f>'Report 2'!$J414</f>
        <v>0</v>
      </c>
      <c r="BF1728" s="550">
        <f>'Report 2'!$K414</f>
        <v>0</v>
      </c>
      <c r="BG1728" s="550">
        <f>'Report 2'!$L414</f>
        <v>0</v>
      </c>
      <c r="BH1728" s="550">
        <f>'Report 2'!$M414</f>
        <v>0</v>
      </c>
      <c r="BI1728" s="550">
        <f>'Report 2'!$N414</f>
        <v>0</v>
      </c>
      <c r="CC1728" s="542" t="s">
        <v>669</v>
      </c>
      <c r="CD1728" s="1014" t="s">
        <v>672</v>
      </c>
      <c r="CE1728" s="1014" t="str">
        <f>'Information Input'!$M$14</f>
        <v xml:space="preserve">      -      </v>
      </c>
      <c r="CF1728" s="551" t="s">
        <v>138</v>
      </c>
      <c r="CG1728" s="552">
        <f t="shared" si="288"/>
        <v>43739</v>
      </c>
      <c r="CH1728" s="552">
        <f t="shared" si="289"/>
        <v>43830</v>
      </c>
      <c r="CI1728" s="552">
        <f>'Information Input'!$H$35</f>
        <v>43555</v>
      </c>
      <c r="CJ1728" s="551" t="str">
        <f>'Information Input'!$J$22</f>
        <v>Quarterly</v>
      </c>
      <c r="CK1728" s="552">
        <f>'Information Input'!$H$30</f>
        <v>43555</v>
      </c>
      <c r="CL1728" s="551">
        <f>'Information Input'!$J$18</f>
        <v>2019</v>
      </c>
      <c r="CM1728" s="551" t="s">
        <v>103</v>
      </c>
      <c r="CN1728" s="1014" t="s">
        <v>242</v>
      </c>
      <c r="CO1728" s="542" t="s">
        <v>242</v>
      </c>
      <c r="CP1728" s="542" t="s">
        <v>675</v>
      </c>
      <c r="CQ1728" s="551">
        <v>48</v>
      </c>
      <c r="CR1728" s="542" t="s">
        <v>190</v>
      </c>
      <c r="CS1728" s="542" t="s">
        <v>239</v>
      </c>
      <c r="CT1728" s="1015">
        <f>'Report 1'!$AY$18</f>
        <v>0</v>
      </c>
      <c r="CU1728" s="1016">
        <f>SUMIF('Report 4A'!$G$16:$G$95,$CQ1728,'Report 4A'!$BG$16:$BG$95)</f>
        <v>0</v>
      </c>
      <c r="CV1728" s="1017">
        <f t="shared" si="285"/>
        <v>0</v>
      </c>
    </row>
    <row r="1729" spans="2:100">
      <c r="B1729" s="535" t="s">
        <v>669</v>
      </c>
      <c r="C1729" s="536">
        <v>1</v>
      </c>
      <c r="D1729" s="537" t="str">
        <f>'Information Input'!$M$14</f>
        <v xml:space="preserve">      -      </v>
      </c>
      <c r="E1729" s="537" t="s">
        <v>137</v>
      </c>
      <c r="F1729" s="538">
        <f t="shared" si="286"/>
        <v>43647</v>
      </c>
      <c r="G1729" s="538">
        <f t="shared" si="287"/>
        <v>43738</v>
      </c>
      <c r="H1729" s="538">
        <f>'Information Input'!$H$35</f>
        <v>43555</v>
      </c>
      <c r="I1729" s="537" t="str">
        <f>'Information Input'!$J$22</f>
        <v>Quarterly</v>
      </c>
      <c r="J1729" s="538">
        <f>'Information Input'!$H$30</f>
        <v>43555</v>
      </c>
      <c r="K1729" s="537">
        <f>'Information Input'!$J$18</f>
        <v>2019</v>
      </c>
      <c r="L1729" s="579" t="s">
        <v>94</v>
      </c>
      <c r="M1729" s="540" t="s">
        <v>95</v>
      </c>
      <c r="N1729" s="541" t="s">
        <v>96</v>
      </c>
      <c r="O1729" s="542" t="s">
        <v>671</v>
      </c>
      <c r="P1729" s="537">
        <v>15</v>
      </c>
      <c r="Q1729" s="541" t="s">
        <v>157</v>
      </c>
      <c r="R1729" s="541" t="s">
        <v>234</v>
      </c>
      <c r="S1729" s="543">
        <f>'Report 1'!$O$18</f>
        <v>0</v>
      </c>
      <c r="T1729" s="544">
        <f>'Report 1'!$O$35</f>
        <v>0</v>
      </c>
      <c r="U1729" s="545">
        <f>'Report 1'!$O$121</f>
        <v>0</v>
      </c>
      <c r="AL1729" s="546" t="s">
        <v>669</v>
      </c>
      <c r="AM1729" s="547">
        <v>2</v>
      </c>
      <c r="AN1729" s="547" t="str">
        <f>'Information Input'!$M$14</f>
        <v xml:space="preserve">      -      </v>
      </c>
      <c r="AO1729" s="547" t="s">
        <v>135</v>
      </c>
      <c r="AP1729" s="538">
        <f t="shared" si="283"/>
        <v>43466</v>
      </c>
      <c r="AQ1729" s="538">
        <f t="shared" si="284"/>
        <v>43555</v>
      </c>
      <c r="AR1729" s="538">
        <f>'Information Input'!$H$35</f>
        <v>43555</v>
      </c>
      <c r="AS1729" s="547" t="str">
        <f>'Information Input'!$J$22</f>
        <v>Quarterly</v>
      </c>
      <c r="AT1729" s="538">
        <f>'Information Input'!$H$30</f>
        <v>43555</v>
      </c>
      <c r="AU1729" s="547">
        <f>'Information Input'!$J$18</f>
        <v>2019</v>
      </c>
      <c r="AV1729" s="547" t="s">
        <v>96</v>
      </c>
      <c r="AW1729" s="547" t="s">
        <v>241</v>
      </c>
      <c r="AX1729" s="547" t="s">
        <v>241</v>
      </c>
      <c r="AY1729" s="548" t="s">
        <v>675</v>
      </c>
      <c r="AZ1729" s="547">
        <v>48</v>
      </c>
      <c r="BA1729" s="549" t="s">
        <v>190</v>
      </c>
      <c r="BB1729" s="543" t="s">
        <v>239</v>
      </c>
      <c r="BC1729" s="550">
        <f>'Report 2'!$H415</f>
        <v>0</v>
      </c>
      <c r="BD1729" s="550">
        <f>'Report 2'!$I415</f>
        <v>0</v>
      </c>
      <c r="BE1729" s="550">
        <f>'Report 2'!$J415</f>
        <v>0</v>
      </c>
      <c r="BF1729" s="550">
        <f>'Report 2'!$K415</f>
        <v>0</v>
      </c>
      <c r="BG1729" s="550">
        <f>'Report 2'!$L415</f>
        <v>0</v>
      </c>
      <c r="BH1729" s="550">
        <f>'Report 2'!$M415</f>
        <v>0</v>
      </c>
      <c r="BI1729" s="550">
        <f>'Report 2'!$N415</f>
        <v>0</v>
      </c>
      <c r="CC1729" s="542" t="s">
        <v>669</v>
      </c>
      <c r="CD1729" s="1014" t="s">
        <v>672</v>
      </c>
      <c r="CE1729" s="1014" t="str">
        <f>'Information Input'!$M$14</f>
        <v xml:space="preserve">      -      </v>
      </c>
      <c r="CF1729" s="551" t="s">
        <v>138</v>
      </c>
      <c r="CG1729" s="552">
        <f t="shared" si="288"/>
        <v>43739</v>
      </c>
      <c r="CH1729" s="552">
        <f t="shared" si="289"/>
        <v>43830</v>
      </c>
      <c r="CI1729" s="552">
        <f>'Information Input'!$H$35</f>
        <v>43555</v>
      </c>
      <c r="CJ1729" s="551" t="str">
        <f>'Information Input'!$J$22</f>
        <v>Quarterly</v>
      </c>
      <c r="CK1729" s="552">
        <f>'Information Input'!$H$30</f>
        <v>43555</v>
      </c>
      <c r="CL1729" s="551">
        <f>'Information Input'!$J$18</f>
        <v>2019</v>
      </c>
      <c r="CM1729" s="551" t="s">
        <v>103</v>
      </c>
      <c r="CN1729" s="1014" t="s">
        <v>242</v>
      </c>
      <c r="CO1729" s="542" t="s">
        <v>242</v>
      </c>
      <c r="CP1729" s="542" t="s">
        <v>675</v>
      </c>
      <c r="CQ1729" s="551">
        <v>49</v>
      </c>
      <c r="CR1729" s="542" t="s">
        <v>191</v>
      </c>
      <c r="CS1729" s="542" t="s">
        <v>239</v>
      </c>
      <c r="CT1729" s="1015">
        <f>'Report 1'!$AY$18</f>
        <v>0</v>
      </c>
      <c r="CU1729" s="1016">
        <f>SUMIF('Report 4A'!$G$16:$G$95,$CQ1729,'Report 4A'!$BG$16:$BG$95)</f>
        <v>0</v>
      </c>
      <c r="CV1729" s="1017">
        <f t="shared" si="285"/>
        <v>0</v>
      </c>
    </row>
    <row r="1730" spans="2:100">
      <c r="B1730" s="535" t="s">
        <v>669</v>
      </c>
      <c r="C1730" s="536">
        <v>1</v>
      </c>
      <c r="D1730" s="537" t="str">
        <f>'Information Input'!$M$14</f>
        <v xml:space="preserve">      -      </v>
      </c>
      <c r="E1730" s="537" t="s">
        <v>137</v>
      </c>
      <c r="F1730" s="538">
        <f t="shared" si="286"/>
        <v>43647</v>
      </c>
      <c r="G1730" s="538">
        <f t="shared" si="287"/>
        <v>43738</v>
      </c>
      <c r="H1730" s="538">
        <f>'Information Input'!$H$35</f>
        <v>43555</v>
      </c>
      <c r="I1730" s="537" t="str">
        <f>'Information Input'!$J$22</f>
        <v>Quarterly</v>
      </c>
      <c r="J1730" s="538">
        <f>'Information Input'!$H$30</f>
        <v>43555</v>
      </c>
      <c r="K1730" s="537">
        <f>'Information Input'!$J$18</f>
        <v>2019</v>
      </c>
      <c r="L1730" s="579" t="s">
        <v>94</v>
      </c>
      <c r="M1730" s="540" t="s">
        <v>95</v>
      </c>
      <c r="N1730" s="541" t="s">
        <v>96</v>
      </c>
      <c r="O1730" s="542" t="s">
        <v>671</v>
      </c>
      <c r="P1730" s="537">
        <v>16</v>
      </c>
      <c r="Q1730" s="541" t="s">
        <v>158</v>
      </c>
      <c r="R1730" s="541" t="s">
        <v>235</v>
      </c>
      <c r="S1730" s="543">
        <f>'Report 1'!$O$18</f>
        <v>0</v>
      </c>
      <c r="T1730" s="544">
        <f>'Report 1'!$O$36</f>
        <v>0</v>
      </c>
      <c r="U1730" s="545">
        <f>'Report 1'!$O$122</f>
        <v>0</v>
      </c>
      <c r="AL1730" s="546" t="s">
        <v>669</v>
      </c>
      <c r="AM1730" s="547">
        <v>2</v>
      </c>
      <c r="AN1730" s="547" t="str">
        <f>'Information Input'!$M$14</f>
        <v xml:space="preserve">      -      </v>
      </c>
      <c r="AO1730" s="547" t="s">
        <v>135</v>
      </c>
      <c r="AP1730" s="538">
        <f t="shared" si="283"/>
        <v>43466</v>
      </c>
      <c r="AQ1730" s="538">
        <f t="shared" si="284"/>
        <v>43555</v>
      </c>
      <c r="AR1730" s="538">
        <f>'Information Input'!$H$35</f>
        <v>43555</v>
      </c>
      <c r="AS1730" s="547" t="str">
        <f>'Information Input'!$J$22</f>
        <v>Quarterly</v>
      </c>
      <c r="AT1730" s="538">
        <f>'Information Input'!$H$30</f>
        <v>43555</v>
      </c>
      <c r="AU1730" s="547">
        <f>'Information Input'!$J$18</f>
        <v>2019</v>
      </c>
      <c r="AV1730" s="547" t="s">
        <v>96</v>
      </c>
      <c r="AW1730" s="547" t="s">
        <v>241</v>
      </c>
      <c r="AX1730" s="547" t="s">
        <v>241</v>
      </c>
      <c r="AY1730" s="548" t="s">
        <v>675</v>
      </c>
      <c r="AZ1730" s="547">
        <v>49</v>
      </c>
      <c r="BA1730" s="549" t="s">
        <v>191</v>
      </c>
      <c r="BB1730" s="543" t="s">
        <v>239</v>
      </c>
      <c r="BC1730" s="550">
        <f>'Report 2'!$H416</f>
        <v>0</v>
      </c>
      <c r="BD1730" s="550">
        <f>'Report 2'!$I416</f>
        <v>0</v>
      </c>
      <c r="BE1730" s="550">
        <f>'Report 2'!$J416</f>
        <v>0</v>
      </c>
      <c r="BF1730" s="550">
        <f>'Report 2'!$K416</f>
        <v>0</v>
      </c>
      <c r="BG1730" s="550">
        <f>'Report 2'!$L416</f>
        <v>0</v>
      </c>
      <c r="BH1730" s="550">
        <f>'Report 2'!$M416</f>
        <v>0</v>
      </c>
      <c r="BI1730" s="550">
        <f>'Report 2'!$N416</f>
        <v>0</v>
      </c>
      <c r="CC1730" s="542" t="s">
        <v>669</v>
      </c>
      <c r="CD1730" s="1014" t="s">
        <v>672</v>
      </c>
      <c r="CE1730" s="1014" t="str">
        <f>'Information Input'!$M$14</f>
        <v xml:space="preserve">      -      </v>
      </c>
      <c r="CF1730" s="551" t="s">
        <v>138</v>
      </c>
      <c r="CG1730" s="552">
        <f t="shared" si="288"/>
        <v>43739</v>
      </c>
      <c r="CH1730" s="552">
        <f t="shared" si="289"/>
        <v>43830</v>
      </c>
      <c r="CI1730" s="552">
        <f>'Information Input'!$H$35</f>
        <v>43555</v>
      </c>
      <c r="CJ1730" s="551" t="str">
        <f>'Information Input'!$J$22</f>
        <v>Quarterly</v>
      </c>
      <c r="CK1730" s="552">
        <f>'Information Input'!$H$30</f>
        <v>43555</v>
      </c>
      <c r="CL1730" s="551">
        <f>'Information Input'!$J$18</f>
        <v>2019</v>
      </c>
      <c r="CM1730" s="551" t="s">
        <v>103</v>
      </c>
      <c r="CN1730" s="1014" t="s">
        <v>242</v>
      </c>
      <c r="CO1730" s="542" t="s">
        <v>242</v>
      </c>
      <c r="CP1730" s="542" t="s">
        <v>675</v>
      </c>
      <c r="CQ1730" s="551">
        <v>50</v>
      </c>
      <c r="CR1730" s="542" t="s">
        <v>192</v>
      </c>
      <c r="CS1730" s="542" t="s">
        <v>239</v>
      </c>
      <c r="CT1730" s="1015">
        <f>'Report 1'!$AY$18</f>
        <v>0</v>
      </c>
      <c r="CU1730" s="1016">
        <f>SUMIF('Report 4A'!$G$16:$G$95,$CQ1730,'Report 4A'!$BG$16:$BG$95)</f>
        <v>0</v>
      </c>
      <c r="CV1730" s="1017">
        <f t="shared" si="285"/>
        <v>0</v>
      </c>
    </row>
    <row r="1731" spans="2:100">
      <c r="B1731" s="535" t="s">
        <v>669</v>
      </c>
      <c r="C1731" s="536">
        <v>1</v>
      </c>
      <c r="D1731" s="537" t="str">
        <f>'Information Input'!$M$14</f>
        <v xml:space="preserve">      -      </v>
      </c>
      <c r="E1731" s="537" t="s">
        <v>137</v>
      </c>
      <c r="F1731" s="538">
        <f t="shared" si="286"/>
        <v>43647</v>
      </c>
      <c r="G1731" s="538">
        <f t="shared" si="287"/>
        <v>43738</v>
      </c>
      <c r="H1731" s="538">
        <f>'Information Input'!$H$35</f>
        <v>43555</v>
      </c>
      <c r="I1731" s="537" t="str">
        <f>'Information Input'!$J$22</f>
        <v>Quarterly</v>
      </c>
      <c r="J1731" s="538">
        <f>'Information Input'!$H$30</f>
        <v>43555</v>
      </c>
      <c r="K1731" s="537">
        <f>'Information Input'!$J$18</f>
        <v>2019</v>
      </c>
      <c r="L1731" s="579" t="s">
        <v>94</v>
      </c>
      <c r="M1731" s="540" t="s">
        <v>95</v>
      </c>
      <c r="N1731" s="541" t="s">
        <v>96</v>
      </c>
      <c r="O1731" s="542" t="s">
        <v>671</v>
      </c>
      <c r="P1731" s="537">
        <v>17</v>
      </c>
      <c r="Q1731" s="541" t="s">
        <v>159</v>
      </c>
      <c r="R1731" s="541" t="s">
        <v>235</v>
      </c>
      <c r="S1731" s="543">
        <f>'Report 1'!$O$18</f>
        <v>0</v>
      </c>
      <c r="T1731" s="544">
        <f>'Report 1'!$O$37</f>
        <v>0</v>
      </c>
      <c r="U1731" s="545">
        <f>'Report 1'!$O$123</f>
        <v>0</v>
      </c>
      <c r="AL1731" s="546" t="s">
        <v>669</v>
      </c>
      <c r="AM1731" s="547">
        <v>2</v>
      </c>
      <c r="AN1731" s="547" t="str">
        <f>'Information Input'!$M$14</f>
        <v xml:space="preserve">      -      </v>
      </c>
      <c r="AO1731" s="547" t="s">
        <v>135</v>
      </c>
      <c r="AP1731" s="538">
        <f t="shared" si="283"/>
        <v>43466</v>
      </c>
      <c r="AQ1731" s="538">
        <f t="shared" si="284"/>
        <v>43555</v>
      </c>
      <c r="AR1731" s="538">
        <f>'Information Input'!$H$35</f>
        <v>43555</v>
      </c>
      <c r="AS1731" s="547" t="str">
        <f>'Information Input'!$J$22</f>
        <v>Quarterly</v>
      </c>
      <c r="AT1731" s="538">
        <f>'Information Input'!$H$30</f>
        <v>43555</v>
      </c>
      <c r="AU1731" s="547">
        <f>'Information Input'!$J$18</f>
        <v>2019</v>
      </c>
      <c r="AV1731" s="547" t="s">
        <v>96</v>
      </c>
      <c r="AW1731" s="547" t="s">
        <v>241</v>
      </c>
      <c r="AX1731" s="547" t="s">
        <v>241</v>
      </c>
      <c r="AY1731" s="548" t="s">
        <v>675</v>
      </c>
      <c r="AZ1731" s="547">
        <v>50</v>
      </c>
      <c r="BA1731" s="549" t="s">
        <v>192</v>
      </c>
      <c r="BB1731" s="543" t="s">
        <v>239</v>
      </c>
      <c r="BC1731" s="550">
        <f>'Report 2'!$H417</f>
        <v>0</v>
      </c>
      <c r="BD1731" s="550">
        <f>'Report 2'!$I417</f>
        <v>0</v>
      </c>
      <c r="BE1731" s="550">
        <f>'Report 2'!$J417</f>
        <v>0</v>
      </c>
      <c r="BF1731" s="550">
        <f>'Report 2'!$K417</f>
        <v>0</v>
      </c>
      <c r="BG1731" s="550">
        <f>'Report 2'!$L417</f>
        <v>0</v>
      </c>
      <c r="BH1731" s="550">
        <f>'Report 2'!$M417</f>
        <v>0</v>
      </c>
      <c r="BI1731" s="550">
        <f>'Report 2'!$N417</f>
        <v>0</v>
      </c>
      <c r="CC1731" s="575" t="s">
        <v>669</v>
      </c>
      <c r="CD1731" s="1019" t="s">
        <v>672</v>
      </c>
      <c r="CE1731" s="1019" t="str">
        <f>'Information Input'!$M$14</f>
        <v xml:space="preserve">      -      </v>
      </c>
      <c r="CF1731" s="570" t="s">
        <v>138</v>
      </c>
      <c r="CG1731" s="566">
        <f t="shared" si="288"/>
        <v>43739</v>
      </c>
      <c r="CH1731" s="566">
        <f t="shared" si="289"/>
        <v>43830</v>
      </c>
      <c r="CI1731" s="566">
        <f>'Information Input'!$H$35</f>
        <v>43555</v>
      </c>
      <c r="CJ1731" s="570" t="str">
        <f>'Information Input'!$J$22</f>
        <v>Quarterly</v>
      </c>
      <c r="CK1731" s="566">
        <f>'Information Input'!$H$30</f>
        <v>43555</v>
      </c>
      <c r="CL1731" s="570">
        <f>'Information Input'!$J$18</f>
        <v>2019</v>
      </c>
      <c r="CM1731" s="570" t="s">
        <v>103</v>
      </c>
      <c r="CN1731" s="1019" t="s">
        <v>242</v>
      </c>
      <c r="CO1731" s="575" t="s">
        <v>242</v>
      </c>
      <c r="CP1731" s="575" t="s">
        <v>675</v>
      </c>
      <c r="CQ1731" s="570">
        <v>51</v>
      </c>
      <c r="CR1731" s="575" t="s">
        <v>193</v>
      </c>
      <c r="CS1731" s="575" t="s">
        <v>239</v>
      </c>
      <c r="CT1731" s="1020">
        <f>'Report 1'!$AY$18</f>
        <v>0</v>
      </c>
      <c r="CU1731" s="1021">
        <f>SUMIF('Report 4A'!$G$16:$G$95,$CQ1731,'Report 4A'!$BG$16:$BG$95)</f>
        <v>0</v>
      </c>
      <c r="CV1731" s="1022">
        <f t="shared" si="285"/>
        <v>0</v>
      </c>
    </row>
    <row r="1732" spans="2:100">
      <c r="B1732" s="535" t="s">
        <v>669</v>
      </c>
      <c r="C1732" s="536">
        <v>1</v>
      </c>
      <c r="D1732" s="537" t="str">
        <f>'Information Input'!$M$14</f>
        <v xml:space="preserve">      -      </v>
      </c>
      <c r="E1732" s="537" t="s">
        <v>137</v>
      </c>
      <c r="F1732" s="538">
        <f t="shared" si="286"/>
        <v>43647</v>
      </c>
      <c r="G1732" s="538">
        <f t="shared" si="287"/>
        <v>43738</v>
      </c>
      <c r="H1732" s="538">
        <f>'Information Input'!$H$35</f>
        <v>43555</v>
      </c>
      <c r="I1732" s="537" t="str">
        <f>'Information Input'!$J$22</f>
        <v>Quarterly</v>
      </c>
      <c r="J1732" s="538">
        <f>'Information Input'!$H$30</f>
        <v>43555</v>
      </c>
      <c r="K1732" s="537">
        <f>'Information Input'!$J$18</f>
        <v>2019</v>
      </c>
      <c r="L1732" s="579" t="s">
        <v>94</v>
      </c>
      <c r="M1732" s="540" t="s">
        <v>95</v>
      </c>
      <c r="N1732" s="541" t="s">
        <v>96</v>
      </c>
      <c r="O1732" s="542" t="s">
        <v>671</v>
      </c>
      <c r="P1732" s="537">
        <v>18</v>
      </c>
      <c r="Q1732" s="541" t="s">
        <v>160</v>
      </c>
      <c r="R1732" s="541" t="s">
        <v>235</v>
      </c>
      <c r="S1732" s="543">
        <f>'Report 1'!$O$18</f>
        <v>0</v>
      </c>
      <c r="T1732" s="544">
        <f>'Report 1'!$O$38</f>
        <v>0</v>
      </c>
      <c r="U1732" s="545">
        <f>'Report 1'!$O$124</f>
        <v>0</v>
      </c>
      <c r="AL1732" s="546" t="s">
        <v>669</v>
      </c>
      <c r="AM1732" s="547">
        <v>2</v>
      </c>
      <c r="AN1732" s="547" t="str">
        <f>'Information Input'!$M$14</f>
        <v xml:space="preserve">      -      </v>
      </c>
      <c r="AO1732" s="547" t="s">
        <v>135</v>
      </c>
      <c r="AP1732" s="538">
        <f t="shared" si="283"/>
        <v>43466</v>
      </c>
      <c r="AQ1732" s="538">
        <f t="shared" si="284"/>
        <v>43555</v>
      </c>
      <c r="AR1732" s="538">
        <f>'Information Input'!$H$35</f>
        <v>43555</v>
      </c>
      <c r="AS1732" s="547" t="str">
        <f>'Information Input'!$J$22</f>
        <v>Quarterly</v>
      </c>
      <c r="AT1732" s="538">
        <f>'Information Input'!$H$30</f>
        <v>43555</v>
      </c>
      <c r="AU1732" s="547">
        <f>'Information Input'!$J$18</f>
        <v>2019</v>
      </c>
      <c r="AV1732" s="547" t="s">
        <v>96</v>
      </c>
      <c r="AW1732" s="547" t="s">
        <v>241</v>
      </c>
      <c r="AX1732" s="547" t="s">
        <v>241</v>
      </c>
      <c r="AY1732" s="548" t="s">
        <v>675</v>
      </c>
      <c r="AZ1732" s="547">
        <v>51</v>
      </c>
      <c r="BA1732" s="549" t="s">
        <v>193</v>
      </c>
      <c r="BB1732" s="543" t="s">
        <v>239</v>
      </c>
      <c r="BC1732" s="550">
        <f>'Report 2'!$H418</f>
        <v>0</v>
      </c>
      <c r="BD1732" s="550">
        <f>'Report 2'!$I418</f>
        <v>0</v>
      </c>
      <c r="BE1732" s="550">
        <f>'Report 2'!$J418</f>
        <v>0</v>
      </c>
      <c r="BF1732" s="550">
        <f>'Report 2'!$K418</f>
        <v>0</v>
      </c>
      <c r="BG1732" s="550">
        <f>'Report 2'!$L418</f>
        <v>0</v>
      </c>
      <c r="BH1732" s="550">
        <f>'Report 2'!$M418</f>
        <v>0</v>
      </c>
      <c r="BI1732" s="550">
        <f>'Report 2'!$N418</f>
        <v>0</v>
      </c>
      <c r="CC1732" s="523" t="s">
        <v>669</v>
      </c>
      <c r="CD1732" s="1010" t="s">
        <v>672</v>
      </c>
      <c r="CE1732" s="1010" t="str">
        <f>'Information Input'!$M$14</f>
        <v xml:space="preserve">      -      </v>
      </c>
      <c r="CF1732" s="532" t="s">
        <v>138</v>
      </c>
      <c r="CG1732" s="519">
        <f t="shared" si="288"/>
        <v>43739</v>
      </c>
      <c r="CH1732" s="519">
        <f t="shared" si="289"/>
        <v>43830</v>
      </c>
      <c r="CI1732" s="519">
        <f>'Information Input'!$H$35</f>
        <v>43555</v>
      </c>
      <c r="CJ1732" s="532" t="str">
        <f>'Information Input'!$J$22</f>
        <v>Quarterly</v>
      </c>
      <c r="CK1732" s="519">
        <f>'Information Input'!$H$30</f>
        <v>43555</v>
      </c>
      <c r="CL1732" s="532">
        <f>'Information Input'!$J$18</f>
        <v>2019</v>
      </c>
      <c r="CM1732" s="532" t="s">
        <v>243</v>
      </c>
      <c r="CN1732" s="1010" t="s">
        <v>230</v>
      </c>
      <c r="CO1732" s="523" t="s">
        <v>230</v>
      </c>
      <c r="CP1732" s="523" t="s">
        <v>671</v>
      </c>
      <c r="CQ1732" s="532">
        <v>11</v>
      </c>
      <c r="CR1732" s="523" t="s">
        <v>153</v>
      </c>
      <c r="CS1732" s="523" t="s">
        <v>231</v>
      </c>
      <c r="CT1732" s="1011">
        <f>'Report 1'!$BD$18</f>
        <v>0</v>
      </c>
      <c r="CU1732" s="1012">
        <f>SUMIF('Report 4A'!$G$16:$G$95,$CQ1732,'Report 4A'!$BL$16:$BL$95)</f>
        <v>0</v>
      </c>
      <c r="CV1732" s="1013">
        <f t="shared" si="285"/>
        <v>0</v>
      </c>
    </row>
    <row r="1733" spans="2:100">
      <c r="B1733" s="535" t="s">
        <v>669</v>
      </c>
      <c r="C1733" s="536">
        <v>1</v>
      </c>
      <c r="D1733" s="537" t="str">
        <f>'Information Input'!$M$14</f>
        <v xml:space="preserve">      -      </v>
      </c>
      <c r="E1733" s="537" t="s">
        <v>137</v>
      </c>
      <c r="F1733" s="538">
        <f t="shared" si="286"/>
        <v>43647</v>
      </c>
      <c r="G1733" s="538">
        <f t="shared" si="287"/>
        <v>43738</v>
      </c>
      <c r="H1733" s="538">
        <f>'Information Input'!$H$35</f>
        <v>43555</v>
      </c>
      <c r="I1733" s="537" t="str">
        <f>'Information Input'!$J$22</f>
        <v>Quarterly</v>
      </c>
      <c r="J1733" s="538">
        <f>'Information Input'!$H$30</f>
        <v>43555</v>
      </c>
      <c r="K1733" s="537">
        <f>'Information Input'!$J$18</f>
        <v>2019</v>
      </c>
      <c r="L1733" s="579" t="s">
        <v>94</v>
      </c>
      <c r="M1733" s="540" t="s">
        <v>95</v>
      </c>
      <c r="N1733" s="541" t="s">
        <v>96</v>
      </c>
      <c r="O1733" s="542" t="s">
        <v>671</v>
      </c>
      <c r="P1733" s="537">
        <v>19</v>
      </c>
      <c r="Q1733" s="541" t="s">
        <v>161</v>
      </c>
      <c r="R1733" s="541" t="s">
        <v>235</v>
      </c>
      <c r="S1733" s="543">
        <f>'Report 1'!$O$18</f>
        <v>0</v>
      </c>
      <c r="T1733" s="544">
        <f>'Report 1'!$O$39</f>
        <v>0</v>
      </c>
      <c r="U1733" s="545">
        <f>'Report 1'!$O$125</f>
        <v>0</v>
      </c>
      <c r="AL1733" s="557" t="s">
        <v>669</v>
      </c>
      <c r="AM1733" s="558">
        <v>2</v>
      </c>
      <c r="AN1733" s="558" t="str">
        <f>'Information Input'!$M$14</f>
        <v xml:space="preserve">      -      </v>
      </c>
      <c r="AO1733" s="558" t="s">
        <v>135</v>
      </c>
      <c r="AP1733" s="559">
        <f t="shared" si="283"/>
        <v>43466</v>
      </c>
      <c r="AQ1733" s="559">
        <f t="shared" si="284"/>
        <v>43555</v>
      </c>
      <c r="AR1733" s="559">
        <f>'Information Input'!$H$35</f>
        <v>43555</v>
      </c>
      <c r="AS1733" s="558" t="str">
        <f>'Information Input'!$J$22</f>
        <v>Quarterly</v>
      </c>
      <c r="AT1733" s="559">
        <f>'Information Input'!$H$30</f>
        <v>43555</v>
      </c>
      <c r="AU1733" s="558">
        <f>'Information Input'!$J$18</f>
        <v>2019</v>
      </c>
      <c r="AV1733" s="558" t="s">
        <v>96</v>
      </c>
      <c r="AW1733" s="558" t="s">
        <v>241</v>
      </c>
      <c r="AX1733" s="558" t="s">
        <v>241</v>
      </c>
      <c r="AY1733" s="572" t="s">
        <v>674</v>
      </c>
      <c r="AZ1733" s="558">
        <v>52</v>
      </c>
      <c r="BA1733" s="557" t="s">
        <v>194</v>
      </c>
      <c r="BB1733" s="560" t="s">
        <v>239</v>
      </c>
      <c r="BC1733" s="569">
        <f>'Report 2'!$H419</f>
        <v>0</v>
      </c>
      <c r="BD1733" s="569">
        <f>'Report 2'!$I419</f>
        <v>0</v>
      </c>
      <c r="BE1733" s="569">
        <f>'Report 2'!$J419</f>
        <v>0</v>
      </c>
      <c r="BF1733" s="569">
        <f>'Report 2'!$K419</f>
        <v>0</v>
      </c>
      <c r="BG1733" s="569">
        <f>'Report 2'!$L419</f>
        <v>0</v>
      </c>
      <c r="BH1733" s="569">
        <f>'Report 2'!$M419</f>
        <v>0</v>
      </c>
      <c r="BI1733" s="569">
        <f>'Report 2'!$N419</f>
        <v>0</v>
      </c>
      <c r="CC1733" s="542" t="s">
        <v>669</v>
      </c>
      <c r="CD1733" s="1014" t="s">
        <v>672</v>
      </c>
      <c r="CE1733" s="1014" t="str">
        <f>'Information Input'!$M$14</f>
        <v xml:space="preserve">      -      </v>
      </c>
      <c r="CF1733" s="551" t="s">
        <v>138</v>
      </c>
      <c r="CG1733" s="552">
        <f t="shared" si="288"/>
        <v>43739</v>
      </c>
      <c r="CH1733" s="552">
        <f t="shared" si="289"/>
        <v>43830</v>
      </c>
      <c r="CI1733" s="552">
        <f>'Information Input'!$H$35</f>
        <v>43555</v>
      </c>
      <c r="CJ1733" s="551" t="str">
        <f>'Information Input'!$J$22</f>
        <v>Quarterly</v>
      </c>
      <c r="CK1733" s="552">
        <f>'Information Input'!$H$30</f>
        <v>43555</v>
      </c>
      <c r="CL1733" s="551">
        <f>'Information Input'!$J$18</f>
        <v>2019</v>
      </c>
      <c r="CM1733" s="551" t="s">
        <v>243</v>
      </c>
      <c r="CN1733" s="1014" t="s">
        <v>230</v>
      </c>
      <c r="CO1733" s="542" t="s">
        <v>230</v>
      </c>
      <c r="CP1733" s="542" t="s">
        <v>671</v>
      </c>
      <c r="CQ1733" s="551">
        <v>12</v>
      </c>
      <c r="CR1733" s="542" t="s">
        <v>154</v>
      </c>
      <c r="CS1733" s="542" t="s">
        <v>231</v>
      </c>
      <c r="CT1733" s="1015">
        <f>'Report 1'!$BD$18</f>
        <v>0</v>
      </c>
      <c r="CU1733" s="1016">
        <f>SUMIF('Report 4A'!$G$16:$G$95,$CQ1733,'Report 4A'!$BL$16:$BL$95)</f>
        <v>0</v>
      </c>
      <c r="CV1733" s="1017">
        <f t="shared" si="285"/>
        <v>0</v>
      </c>
    </row>
    <row r="1734" spans="2:100">
      <c r="B1734" s="535" t="s">
        <v>669</v>
      </c>
      <c r="C1734" s="536">
        <v>1</v>
      </c>
      <c r="D1734" s="537" t="str">
        <f>'Information Input'!$M$14</f>
        <v xml:space="preserve">      -      </v>
      </c>
      <c r="E1734" s="537" t="s">
        <v>137</v>
      </c>
      <c r="F1734" s="538">
        <f t="shared" si="286"/>
        <v>43647</v>
      </c>
      <c r="G1734" s="538">
        <f t="shared" si="287"/>
        <v>43738</v>
      </c>
      <c r="H1734" s="538">
        <f>'Information Input'!$H$35</f>
        <v>43555</v>
      </c>
      <c r="I1734" s="537" t="str">
        <f>'Information Input'!$J$22</f>
        <v>Quarterly</v>
      </c>
      <c r="J1734" s="538">
        <f>'Information Input'!$H$30</f>
        <v>43555</v>
      </c>
      <c r="K1734" s="537">
        <f>'Information Input'!$J$18</f>
        <v>2019</v>
      </c>
      <c r="L1734" s="579" t="s">
        <v>94</v>
      </c>
      <c r="M1734" s="540" t="s">
        <v>95</v>
      </c>
      <c r="N1734" s="541" t="s">
        <v>96</v>
      </c>
      <c r="O1734" s="542" t="s">
        <v>671</v>
      </c>
      <c r="P1734" s="537">
        <v>20</v>
      </c>
      <c r="Q1734" s="541" t="s">
        <v>162</v>
      </c>
      <c r="R1734" s="541" t="s">
        <v>235</v>
      </c>
      <c r="S1734" s="543">
        <f>'Report 1'!$O$18</f>
        <v>0</v>
      </c>
      <c r="T1734" s="544">
        <f>'Report 1'!$O$40</f>
        <v>0</v>
      </c>
      <c r="U1734" s="545">
        <f>'Report 1'!$O$126</f>
        <v>0</v>
      </c>
      <c r="AL1734" s="522" t="s">
        <v>669</v>
      </c>
      <c r="AM1734" s="517">
        <v>2</v>
      </c>
      <c r="AN1734" s="517" t="str">
        <f>'Information Input'!$M$14</f>
        <v xml:space="preserve">      -      </v>
      </c>
      <c r="AO1734" s="517" t="s">
        <v>136</v>
      </c>
      <c r="AP1734" s="518">
        <f>DATE(AU1734,4,1)</f>
        <v>43556</v>
      </c>
      <c r="AQ1734" s="518">
        <f t="shared" ref="AQ1734:AQ1775" si="291">DATE(AU1734,6,30)</f>
        <v>43646</v>
      </c>
      <c r="AR1734" s="519">
        <f>'Information Input'!$H$35</f>
        <v>43555</v>
      </c>
      <c r="AS1734" s="517" t="str">
        <f>'Information Input'!$J$22</f>
        <v>Quarterly</v>
      </c>
      <c r="AT1734" s="519">
        <f>'Information Input'!$H$30</f>
        <v>43555</v>
      </c>
      <c r="AU1734" s="517">
        <f>'Information Input'!$J$18</f>
        <v>2019</v>
      </c>
      <c r="AV1734" s="517" t="s">
        <v>96</v>
      </c>
      <c r="AW1734" s="517" t="s">
        <v>241</v>
      </c>
      <c r="AX1734" s="528" t="s">
        <v>241</v>
      </c>
      <c r="AY1734" s="529" t="s">
        <v>671</v>
      </c>
      <c r="AZ1734" s="528">
        <v>11</v>
      </c>
      <c r="BA1734" s="530" t="s">
        <v>153</v>
      </c>
      <c r="BB1734" s="524" t="s">
        <v>231</v>
      </c>
      <c r="BC1734" s="531">
        <f>'Report 2'!$O378</f>
        <v>0</v>
      </c>
      <c r="BD1734" s="531">
        <f>'Report 2'!$P378</f>
        <v>0</v>
      </c>
      <c r="BE1734" s="531">
        <f>'Report 2'!$Q378</f>
        <v>0</v>
      </c>
      <c r="BF1734" s="531">
        <f>'Report 2'!$R378</f>
        <v>0</v>
      </c>
      <c r="BG1734" s="531">
        <f>'Report 2'!$S378</f>
        <v>0</v>
      </c>
      <c r="BH1734" s="531">
        <f>'Report 2'!$T378</f>
        <v>0</v>
      </c>
      <c r="BI1734" s="531">
        <f>'Report 2'!$U378</f>
        <v>0</v>
      </c>
      <c r="CC1734" s="542" t="s">
        <v>669</v>
      </c>
      <c r="CD1734" s="1014" t="s">
        <v>672</v>
      </c>
      <c r="CE1734" s="1014" t="str">
        <f>'Information Input'!$M$14</f>
        <v xml:space="preserve">      -      </v>
      </c>
      <c r="CF1734" s="551" t="s">
        <v>138</v>
      </c>
      <c r="CG1734" s="552">
        <f t="shared" si="288"/>
        <v>43739</v>
      </c>
      <c r="CH1734" s="552">
        <f t="shared" si="289"/>
        <v>43830</v>
      </c>
      <c r="CI1734" s="552">
        <f>'Information Input'!$H$35</f>
        <v>43555</v>
      </c>
      <c r="CJ1734" s="551" t="str">
        <f>'Information Input'!$J$22</f>
        <v>Quarterly</v>
      </c>
      <c r="CK1734" s="552">
        <f>'Information Input'!$H$30</f>
        <v>43555</v>
      </c>
      <c r="CL1734" s="551">
        <f>'Information Input'!$J$18</f>
        <v>2019</v>
      </c>
      <c r="CM1734" s="551" t="s">
        <v>243</v>
      </c>
      <c r="CN1734" s="1014" t="s">
        <v>230</v>
      </c>
      <c r="CO1734" s="542" t="s">
        <v>230</v>
      </c>
      <c r="CP1734" s="542" t="s">
        <v>671</v>
      </c>
      <c r="CQ1734" s="551">
        <v>13</v>
      </c>
      <c r="CR1734" s="542" t="s">
        <v>155</v>
      </c>
      <c r="CS1734" s="542" t="s">
        <v>232</v>
      </c>
      <c r="CT1734" s="1015">
        <f>'Report 1'!$BD$18</f>
        <v>0</v>
      </c>
      <c r="CU1734" s="1016">
        <f>SUMIF('Report 4A'!$G$16:$G$95,$CQ1734,'Report 4A'!$BL$16:$BL$95)</f>
        <v>0</v>
      </c>
      <c r="CV1734" s="1017">
        <f t="shared" si="285"/>
        <v>0</v>
      </c>
    </row>
    <row r="1735" spans="2:100">
      <c r="B1735" s="535" t="s">
        <v>669</v>
      </c>
      <c r="C1735" s="536">
        <v>1</v>
      </c>
      <c r="D1735" s="537" t="str">
        <f>'Information Input'!$M$14</f>
        <v xml:space="preserve">      -      </v>
      </c>
      <c r="E1735" s="537" t="s">
        <v>137</v>
      </c>
      <c r="F1735" s="538">
        <f t="shared" si="286"/>
        <v>43647</v>
      </c>
      <c r="G1735" s="538">
        <f t="shared" si="287"/>
        <v>43738</v>
      </c>
      <c r="H1735" s="538">
        <f>'Information Input'!$H$35</f>
        <v>43555</v>
      </c>
      <c r="I1735" s="537" t="str">
        <f>'Information Input'!$J$22</f>
        <v>Quarterly</v>
      </c>
      <c r="J1735" s="538">
        <f>'Information Input'!$H$30</f>
        <v>43555</v>
      </c>
      <c r="K1735" s="537">
        <f>'Information Input'!$J$18</f>
        <v>2019</v>
      </c>
      <c r="L1735" s="579" t="s">
        <v>94</v>
      </c>
      <c r="M1735" s="540" t="s">
        <v>95</v>
      </c>
      <c r="N1735" s="541" t="s">
        <v>96</v>
      </c>
      <c r="O1735" s="542" t="s">
        <v>671</v>
      </c>
      <c r="P1735" s="537">
        <v>21</v>
      </c>
      <c r="Q1735" s="541" t="s">
        <v>163</v>
      </c>
      <c r="R1735" s="541" t="s">
        <v>235</v>
      </c>
      <c r="S1735" s="543">
        <f>'Report 1'!$O$18</f>
        <v>0</v>
      </c>
      <c r="T1735" s="544">
        <f>'Report 1'!$O$41</f>
        <v>0</v>
      </c>
      <c r="U1735" s="545">
        <f>'Report 1'!$O$127</f>
        <v>0</v>
      </c>
      <c r="AL1735" s="546" t="s">
        <v>669</v>
      </c>
      <c r="AM1735" s="547">
        <v>2</v>
      </c>
      <c r="AN1735" s="547" t="str">
        <f>'Information Input'!$M$14</f>
        <v xml:space="preserve">      -      </v>
      </c>
      <c r="AO1735" s="547" t="s">
        <v>136</v>
      </c>
      <c r="AP1735" s="538">
        <f t="shared" ref="AP1735:AP1775" si="292">DATE(AU1735,4,1)</f>
        <v>43556</v>
      </c>
      <c r="AQ1735" s="538">
        <f t="shared" si="291"/>
        <v>43646</v>
      </c>
      <c r="AR1735" s="538">
        <f>'Information Input'!$H$35</f>
        <v>43555</v>
      </c>
      <c r="AS1735" s="547" t="str">
        <f>'Information Input'!$J$22</f>
        <v>Quarterly</v>
      </c>
      <c r="AT1735" s="538">
        <f>'Information Input'!$H$30</f>
        <v>43555</v>
      </c>
      <c r="AU1735" s="547">
        <f>'Information Input'!$J$18</f>
        <v>2019</v>
      </c>
      <c r="AV1735" s="547" t="s">
        <v>96</v>
      </c>
      <c r="AW1735" s="547" t="s">
        <v>241</v>
      </c>
      <c r="AX1735" s="547" t="s">
        <v>241</v>
      </c>
      <c r="AY1735" s="548" t="s">
        <v>671</v>
      </c>
      <c r="AZ1735" s="547">
        <v>12</v>
      </c>
      <c r="BA1735" s="549" t="s">
        <v>154</v>
      </c>
      <c r="BB1735" s="543" t="s">
        <v>231</v>
      </c>
      <c r="BC1735" s="550">
        <f>'Report 2'!$O379</f>
        <v>0</v>
      </c>
      <c r="BD1735" s="550">
        <f>'Report 2'!$P379</f>
        <v>0</v>
      </c>
      <c r="BE1735" s="550">
        <f>'Report 2'!$Q379</f>
        <v>0</v>
      </c>
      <c r="BF1735" s="550">
        <f>'Report 2'!$R379</f>
        <v>0</v>
      </c>
      <c r="BG1735" s="550">
        <f>'Report 2'!$S379</f>
        <v>0</v>
      </c>
      <c r="BH1735" s="550">
        <f>'Report 2'!$T379</f>
        <v>0</v>
      </c>
      <c r="BI1735" s="550">
        <f>'Report 2'!$U379</f>
        <v>0</v>
      </c>
      <c r="CC1735" s="542" t="s">
        <v>669</v>
      </c>
      <c r="CD1735" s="1014" t="s">
        <v>672</v>
      </c>
      <c r="CE1735" s="1014" t="str">
        <f>'Information Input'!$M$14</f>
        <v xml:space="preserve">      -      </v>
      </c>
      <c r="CF1735" s="551" t="s">
        <v>138</v>
      </c>
      <c r="CG1735" s="552">
        <f t="shared" si="288"/>
        <v>43739</v>
      </c>
      <c r="CH1735" s="552">
        <f t="shared" si="289"/>
        <v>43830</v>
      </c>
      <c r="CI1735" s="552">
        <f>'Information Input'!$H$35</f>
        <v>43555</v>
      </c>
      <c r="CJ1735" s="551" t="str">
        <f>'Information Input'!$J$22</f>
        <v>Quarterly</v>
      </c>
      <c r="CK1735" s="552">
        <f>'Information Input'!$H$30</f>
        <v>43555</v>
      </c>
      <c r="CL1735" s="551">
        <f>'Information Input'!$J$18</f>
        <v>2019</v>
      </c>
      <c r="CM1735" s="551" t="s">
        <v>243</v>
      </c>
      <c r="CN1735" s="1014" t="s">
        <v>230</v>
      </c>
      <c r="CO1735" s="542" t="s">
        <v>230</v>
      </c>
      <c r="CP1735" s="542" t="s">
        <v>671</v>
      </c>
      <c r="CQ1735" s="551">
        <v>14</v>
      </c>
      <c r="CR1735" s="542" t="s">
        <v>156</v>
      </c>
      <c r="CS1735" s="542" t="s">
        <v>233</v>
      </c>
      <c r="CT1735" s="1015">
        <f>'Report 1'!$BD$18</f>
        <v>0</v>
      </c>
      <c r="CU1735" s="1016">
        <f>SUMIF('Report 4A'!$G$16:$G$95,$CQ1735,'Report 4A'!$BL$16:$BL$95)</f>
        <v>0</v>
      </c>
      <c r="CV1735" s="1017">
        <f t="shared" si="285"/>
        <v>0</v>
      </c>
    </row>
    <row r="1736" spans="2:100">
      <c r="B1736" s="535" t="s">
        <v>669</v>
      </c>
      <c r="C1736" s="536">
        <v>1</v>
      </c>
      <c r="D1736" s="537" t="str">
        <f>'Information Input'!$M$14</f>
        <v xml:space="preserve">      -      </v>
      </c>
      <c r="E1736" s="537" t="s">
        <v>137</v>
      </c>
      <c r="F1736" s="538">
        <f t="shared" si="286"/>
        <v>43647</v>
      </c>
      <c r="G1736" s="538">
        <f t="shared" si="287"/>
        <v>43738</v>
      </c>
      <c r="H1736" s="538">
        <f>'Information Input'!$H$35</f>
        <v>43555</v>
      </c>
      <c r="I1736" s="537" t="str">
        <f>'Information Input'!$J$22</f>
        <v>Quarterly</v>
      </c>
      <c r="J1736" s="538">
        <f>'Information Input'!$H$30</f>
        <v>43555</v>
      </c>
      <c r="K1736" s="537">
        <f>'Information Input'!$J$18</f>
        <v>2019</v>
      </c>
      <c r="L1736" s="579" t="s">
        <v>94</v>
      </c>
      <c r="M1736" s="540" t="s">
        <v>95</v>
      </c>
      <c r="N1736" s="541" t="s">
        <v>96</v>
      </c>
      <c r="O1736" s="542" t="s">
        <v>671</v>
      </c>
      <c r="P1736" s="537">
        <v>22</v>
      </c>
      <c r="Q1736" s="541" t="s">
        <v>164</v>
      </c>
      <c r="R1736" s="541" t="s">
        <v>236</v>
      </c>
      <c r="S1736" s="543">
        <f>'Report 1'!$O$18</f>
        <v>0</v>
      </c>
      <c r="T1736" s="544">
        <f>'Report 1'!$O$42</f>
        <v>0</v>
      </c>
      <c r="U1736" s="545">
        <f>'Report 1'!$O$128</f>
        <v>0</v>
      </c>
      <c r="AL1736" s="546" t="s">
        <v>669</v>
      </c>
      <c r="AM1736" s="547">
        <v>2</v>
      </c>
      <c r="AN1736" s="547" t="str">
        <f>'Information Input'!$M$14</f>
        <v xml:space="preserve">      -      </v>
      </c>
      <c r="AO1736" s="547" t="s">
        <v>136</v>
      </c>
      <c r="AP1736" s="538">
        <f t="shared" si="292"/>
        <v>43556</v>
      </c>
      <c r="AQ1736" s="538">
        <f t="shared" si="291"/>
        <v>43646</v>
      </c>
      <c r="AR1736" s="538">
        <f>'Information Input'!$H$35</f>
        <v>43555</v>
      </c>
      <c r="AS1736" s="547" t="str">
        <f>'Information Input'!$J$22</f>
        <v>Quarterly</v>
      </c>
      <c r="AT1736" s="538">
        <f>'Information Input'!$H$30</f>
        <v>43555</v>
      </c>
      <c r="AU1736" s="547">
        <f>'Information Input'!$J$18</f>
        <v>2019</v>
      </c>
      <c r="AV1736" s="547" t="s">
        <v>96</v>
      </c>
      <c r="AW1736" s="547" t="s">
        <v>241</v>
      </c>
      <c r="AX1736" s="547" t="s">
        <v>241</v>
      </c>
      <c r="AY1736" s="548" t="s">
        <v>671</v>
      </c>
      <c r="AZ1736" s="547">
        <v>13</v>
      </c>
      <c r="BA1736" s="549" t="s">
        <v>155</v>
      </c>
      <c r="BB1736" s="543" t="s">
        <v>232</v>
      </c>
      <c r="BC1736" s="550">
        <f>'Report 2'!$O380</f>
        <v>0</v>
      </c>
      <c r="BD1736" s="550">
        <f>'Report 2'!$P380</f>
        <v>0</v>
      </c>
      <c r="BE1736" s="550">
        <f>'Report 2'!$Q380</f>
        <v>0</v>
      </c>
      <c r="BF1736" s="550">
        <f>'Report 2'!$R380</f>
        <v>0</v>
      </c>
      <c r="BG1736" s="550">
        <f>'Report 2'!$S380</f>
        <v>0</v>
      </c>
      <c r="BH1736" s="550">
        <f>'Report 2'!$T380</f>
        <v>0</v>
      </c>
      <c r="BI1736" s="550">
        <f>'Report 2'!$U380</f>
        <v>0</v>
      </c>
      <c r="CC1736" s="542" t="s">
        <v>669</v>
      </c>
      <c r="CD1736" s="1014" t="s">
        <v>672</v>
      </c>
      <c r="CE1736" s="1014" t="str">
        <f>'Information Input'!$M$14</f>
        <v xml:space="preserve">      -      </v>
      </c>
      <c r="CF1736" s="551" t="s">
        <v>138</v>
      </c>
      <c r="CG1736" s="552">
        <f t="shared" si="288"/>
        <v>43739</v>
      </c>
      <c r="CH1736" s="552">
        <f t="shared" si="289"/>
        <v>43830</v>
      </c>
      <c r="CI1736" s="552">
        <f>'Information Input'!$H$35</f>
        <v>43555</v>
      </c>
      <c r="CJ1736" s="551" t="str">
        <f>'Information Input'!$J$22</f>
        <v>Quarterly</v>
      </c>
      <c r="CK1736" s="552">
        <f>'Information Input'!$H$30</f>
        <v>43555</v>
      </c>
      <c r="CL1736" s="551">
        <f>'Information Input'!$J$18</f>
        <v>2019</v>
      </c>
      <c r="CM1736" s="551" t="s">
        <v>243</v>
      </c>
      <c r="CN1736" s="1014" t="s">
        <v>230</v>
      </c>
      <c r="CO1736" s="542" t="s">
        <v>230</v>
      </c>
      <c r="CP1736" s="542" t="s">
        <v>671</v>
      </c>
      <c r="CQ1736" s="551">
        <v>15</v>
      </c>
      <c r="CR1736" s="542" t="s">
        <v>157</v>
      </c>
      <c r="CS1736" s="542" t="s">
        <v>234</v>
      </c>
      <c r="CT1736" s="1015">
        <f>'Report 1'!$BD$18</f>
        <v>0</v>
      </c>
      <c r="CU1736" s="1016">
        <f>SUMIF('Report 4A'!$G$16:$G$95,$CQ1736,'Report 4A'!$BL$16:$BL$95)</f>
        <v>0</v>
      </c>
      <c r="CV1736" s="1017">
        <f t="shared" si="285"/>
        <v>0</v>
      </c>
    </row>
    <row r="1737" spans="2:100">
      <c r="B1737" s="535" t="s">
        <v>669</v>
      </c>
      <c r="C1737" s="536">
        <v>1</v>
      </c>
      <c r="D1737" s="537" t="str">
        <f>'Information Input'!$M$14</f>
        <v xml:space="preserve">      -      </v>
      </c>
      <c r="E1737" s="537" t="s">
        <v>137</v>
      </c>
      <c r="F1737" s="538">
        <f t="shared" si="286"/>
        <v>43647</v>
      </c>
      <c r="G1737" s="538">
        <f t="shared" si="287"/>
        <v>43738</v>
      </c>
      <c r="H1737" s="538">
        <f>'Information Input'!$H$35</f>
        <v>43555</v>
      </c>
      <c r="I1737" s="537" t="str">
        <f>'Information Input'!$J$22</f>
        <v>Quarterly</v>
      </c>
      <c r="J1737" s="538">
        <f>'Information Input'!$H$30</f>
        <v>43555</v>
      </c>
      <c r="K1737" s="537">
        <f>'Information Input'!$J$18</f>
        <v>2019</v>
      </c>
      <c r="L1737" s="579" t="s">
        <v>94</v>
      </c>
      <c r="M1737" s="540" t="s">
        <v>95</v>
      </c>
      <c r="N1737" s="541" t="s">
        <v>96</v>
      </c>
      <c r="O1737" s="542" t="s">
        <v>671</v>
      </c>
      <c r="P1737" s="537">
        <v>23</v>
      </c>
      <c r="Q1737" s="541" t="s">
        <v>165</v>
      </c>
      <c r="R1737" s="541" t="s">
        <v>236</v>
      </c>
      <c r="S1737" s="543">
        <f>'Report 1'!$O$18</f>
        <v>0</v>
      </c>
      <c r="T1737" s="544">
        <f>'Report 1'!$O$43</f>
        <v>0</v>
      </c>
      <c r="U1737" s="545">
        <f>'Report 1'!$O$129</f>
        <v>0</v>
      </c>
      <c r="AL1737" s="546" t="s">
        <v>669</v>
      </c>
      <c r="AM1737" s="547">
        <v>2</v>
      </c>
      <c r="AN1737" s="547" t="str">
        <f>'Information Input'!$M$14</f>
        <v xml:space="preserve">      -      </v>
      </c>
      <c r="AO1737" s="547" t="s">
        <v>136</v>
      </c>
      <c r="AP1737" s="538">
        <f t="shared" si="292"/>
        <v>43556</v>
      </c>
      <c r="AQ1737" s="538">
        <f t="shared" si="291"/>
        <v>43646</v>
      </c>
      <c r="AR1737" s="538">
        <f>'Information Input'!$H$35</f>
        <v>43555</v>
      </c>
      <c r="AS1737" s="547" t="str">
        <f>'Information Input'!$J$22</f>
        <v>Quarterly</v>
      </c>
      <c r="AT1737" s="538">
        <f>'Information Input'!$H$30</f>
        <v>43555</v>
      </c>
      <c r="AU1737" s="547">
        <f>'Information Input'!$J$18</f>
        <v>2019</v>
      </c>
      <c r="AV1737" s="547" t="s">
        <v>96</v>
      </c>
      <c r="AW1737" s="547" t="s">
        <v>241</v>
      </c>
      <c r="AX1737" s="547" t="s">
        <v>241</v>
      </c>
      <c r="AY1737" s="548" t="s">
        <v>671</v>
      </c>
      <c r="AZ1737" s="547">
        <v>14</v>
      </c>
      <c r="BA1737" s="549" t="s">
        <v>156</v>
      </c>
      <c r="BB1737" s="543" t="s">
        <v>233</v>
      </c>
      <c r="BC1737" s="550">
        <f>'Report 2'!$O381</f>
        <v>0</v>
      </c>
      <c r="BD1737" s="550">
        <f>'Report 2'!$P381</f>
        <v>0</v>
      </c>
      <c r="BE1737" s="550">
        <f>'Report 2'!$Q381</f>
        <v>0</v>
      </c>
      <c r="BF1737" s="550">
        <f>'Report 2'!$R381</f>
        <v>0</v>
      </c>
      <c r="BG1737" s="550">
        <f>'Report 2'!$S381</f>
        <v>0</v>
      </c>
      <c r="BH1737" s="550">
        <f>'Report 2'!$T381</f>
        <v>0</v>
      </c>
      <c r="BI1737" s="550">
        <f>'Report 2'!$U381</f>
        <v>0</v>
      </c>
      <c r="CC1737" s="542" t="s">
        <v>669</v>
      </c>
      <c r="CD1737" s="1014" t="s">
        <v>672</v>
      </c>
      <c r="CE1737" s="1014" t="str">
        <f>'Information Input'!$M$14</f>
        <v xml:space="preserve">      -      </v>
      </c>
      <c r="CF1737" s="551" t="s">
        <v>138</v>
      </c>
      <c r="CG1737" s="552">
        <f t="shared" si="288"/>
        <v>43739</v>
      </c>
      <c r="CH1737" s="552">
        <f t="shared" si="289"/>
        <v>43830</v>
      </c>
      <c r="CI1737" s="552">
        <f>'Information Input'!$H$35</f>
        <v>43555</v>
      </c>
      <c r="CJ1737" s="551" t="str">
        <f>'Information Input'!$J$22</f>
        <v>Quarterly</v>
      </c>
      <c r="CK1737" s="552">
        <f>'Information Input'!$H$30</f>
        <v>43555</v>
      </c>
      <c r="CL1737" s="551">
        <f>'Information Input'!$J$18</f>
        <v>2019</v>
      </c>
      <c r="CM1737" s="551" t="s">
        <v>243</v>
      </c>
      <c r="CN1737" s="1014" t="s">
        <v>230</v>
      </c>
      <c r="CO1737" s="542" t="s">
        <v>230</v>
      </c>
      <c r="CP1737" s="542" t="s">
        <v>671</v>
      </c>
      <c r="CQ1737" s="551">
        <v>16</v>
      </c>
      <c r="CR1737" s="542" t="s">
        <v>158</v>
      </c>
      <c r="CS1737" s="542" t="s">
        <v>235</v>
      </c>
      <c r="CT1737" s="1015">
        <f>'Report 1'!$BD$18</f>
        <v>0</v>
      </c>
      <c r="CU1737" s="1016">
        <f>SUMIF('Report 4A'!$G$16:$G$95,$CQ1737,'Report 4A'!$BL$16:$BL$95)</f>
        <v>0</v>
      </c>
      <c r="CV1737" s="1017">
        <f t="shared" si="285"/>
        <v>0</v>
      </c>
    </row>
    <row r="1738" spans="2:100">
      <c r="B1738" s="535" t="s">
        <v>669</v>
      </c>
      <c r="C1738" s="536">
        <v>1</v>
      </c>
      <c r="D1738" s="537" t="str">
        <f>'Information Input'!$M$14</f>
        <v xml:space="preserve">      -      </v>
      </c>
      <c r="E1738" s="537" t="s">
        <v>137</v>
      </c>
      <c r="F1738" s="538">
        <f t="shared" si="286"/>
        <v>43647</v>
      </c>
      <c r="G1738" s="538">
        <f t="shared" si="287"/>
        <v>43738</v>
      </c>
      <c r="H1738" s="538">
        <f>'Information Input'!$H$35</f>
        <v>43555</v>
      </c>
      <c r="I1738" s="537" t="str">
        <f>'Information Input'!$J$22</f>
        <v>Quarterly</v>
      </c>
      <c r="J1738" s="538">
        <f>'Information Input'!$H$30</f>
        <v>43555</v>
      </c>
      <c r="K1738" s="537">
        <f>'Information Input'!$J$18</f>
        <v>2019</v>
      </c>
      <c r="L1738" s="579" t="s">
        <v>94</v>
      </c>
      <c r="M1738" s="540" t="s">
        <v>95</v>
      </c>
      <c r="N1738" s="541" t="s">
        <v>96</v>
      </c>
      <c r="O1738" s="542" t="s">
        <v>671</v>
      </c>
      <c r="P1738" s="537">
        <v>24</v>
      </c>
      <c r="Q1738" s="541" t="s">
        <v>166</v>
      </c>
      <c r="R1738" s="541" t="s">
        <v>233</v>
      </c>
      <c r="S1738" s="543">
        <f>'Report 1'!$O$18</f>
        <v>0</v>
      </c>
      <c r="T1738" s="544">
        <f>'Report 1'!$O$44</f>
        <v>0</v>
      </c>
      <c r="U1738" s="545">
        <f>'Report 1'!$O$130</f>
        <v>0</v>
      </c>
      <c r="AL1738" s="546" t="s">
        <v>669</v>
      </c>
      <c r="AM1738" s="547">
        <v>2</v>
      </c>
      <c r="AN1738" s="547" t="str">
        <f>'Information Input'!$M$14</f>
        <v xml:space="preserve">      -      </v>
      </c>
      <c r="AO1738" s="547" t="s">
        <v>136</v>
      </c>
      <c r="AP1738" s="538">
        <f t="shared" si="292"/>
        <v>43556</v>
      </c>
      <c r="AQ1738" s="538">
        <f t="shared" si="291"/>
        <v>43646</v>
      </c>
      <c r="AR1738" s="538">
        <f>'Information Input'!$H$35</f>
        <v>43555</v>
      </c>
      <c r="AS1738" s="547" t="str">
        <f>'Information Input'!$J$22</f>
        <v>Quarterly</v>
      </c>
      <c r="AT1738" s="538">
        <f>'Information Input'!$H$30</f>
        <v>43555</v>
      </c>
      <c r="AU1738" s="547">
        <f>'Information Input'!$J$18</f>
        <v>2019</v>
      </c>
      <c r="AV1738" s="547" t="s">
        <v>96</v>
      </c>
      <c r="AW1738" s="547" t="s">
        <v>241</v>
      </c>
      <c r="AX1738" s="547" t="s">
        <v>241</v>
      </c>
      <c r="AY1738" s="548" t="s">
        <v>671</v>
      </c>
      <c r="AZ1738" s="547">
        <v>15</v>
      </c>
      <c r="BA1738" s="549" t="s">
        <v>157</v>
      </c>
      <c r="BB1738" s="543" t="s">
        <v>234</v>
      </c>
      <c r="BC1738" s="550">
        <f>'Report 2'!$O382</f>
        <v>0</v>
      </c>
      <c r="BD1738" s="550">
        <f>'Report 2'!$P382</f>
        <v>0</v>
      </c>
      <c r="BE1738" s="550">
        <f>'Report 2'!$Q382</f>
        <v>0</v>
      </c>
      <c r="BF1738" s="550">
        <f>'Report 2'!$R382</f>
        <v>0</v>
      </c>
      <c r="BG1738" s="550">
        <f>'Report 2'!$S382</f>
        <v>0</v>
      </c>
      <c r="BH1738" s="550">
        <f>'Report 2'!$T382</f>
        <v>0</v>
      </c>
      <c r="BI1738" s="550">
        <f>'Report 2'!$U382</f>
        <v>0</v>
      </c>
      <c r="CC1738" s="542" t="s">
        <v>669</v>
      </c>
      <c r="CD1738" s="1014" t="s">
        <v>672</v>
      </c>
      <c r="CE1738" s="1014" t="str">
        <f>'Information Input'!$M$14</f>
        <v xml:space="preserve">      -      </v>
      </c>
      <c r="CF1738" s="551" t="s">
        <v>138</v>
      </c>
      <c r="CG1738" s="552">
        <f t="shared" si="288"/>
        <v>43739</v>
      </c>
      <c r="CH1738" s="552">
        <f t="shared" si="289"/>
        <v>43830</v>
      </c>
      <c r="CI1738" s="552">
        <f>'Information Input'!$H$35</f>
        <v>43555</v>
      </c>
      <c r="CJ1738" s="551" t="str">
        <f>'Information Input'!$J$22</f>
        <v>Quarterly</v>
      </c>
      <c r="CK1738" s="552">
        <f>'Information Input'!$H$30</f>
        <v>43555</v>
      </c>
      <c r="CL1738" s="551">
        <f>'Information Input'!$J$18</f>
        <v>2019</v>
      </c>
      <c r="CM1738" s="551" t="s">
        <v>243</v>
      </c>
      <c r="CN1738" s="1014" t="s">
        <v>230</v>
      </c>
      <c r="CO1738" s="542" t="s">
        <v>230</v>
      </c>
      <c r="CP1738" s="542" t="s">
        <v>671</v>
      </c>
      <c r="CQ1738" s="551">
        <v>17</v>
      </c>
      <c r="CR1738" s="542" t="s">
        <v>159</v>
      </c>
      <c r="CS1738" s="542" t="s">
        <v>235</v>
      </c>
      <c r="CT1738" s="1015">
        <f>'Report 1'!$BD$18</f>
        <v>0</v>
      </c>
      <c r="CU1738" s="1016">
        <f>SUMIF('Report 4A'!$G$16:$G$95,$CQ1738,'Report 4A'!$BL$16:$BL$95)</f>
        <v>0</v>
      </c>
      <c r="CV1738" s="1017">
        <f t="shared" si="285"/>
        <v>0</v>
      </c>
    </row>
    <row r="1739" spans="2:100">
      <c r="B1739" s="535" t="s">
        <v>669</v>
      </c>
      <c r="C1739" s="536">
        <v>1</v>
      </c>
      <c r="D1739" s="537" t="str">
        <f>'Information Input'!$M$14</f>
        <v xml:space="preserve">      -      </v>
      </c>
      <c r="E1739" s="537" t="s">
        <v>137</v>
      </c>
      <c r="F1739" s="538">
        <f t="shared" si="286"/>
        <v>43647</v>
      </c>
      <c r="G1739" s="538">
        <f t="shared" si="287"/>
        <v>43738</v>
      </c>
      <c r="H1739" s="538">
        <f>'Information Input'!$H$35</f>
        <v>43555</v>
      </c>
      <c r="I1739" s="537" t="str">
        <f>'Information Input'!$J$22</f>
        <v>Quarterly</v>
      </c>
      <c r="J1739" s="538">
        <f>'Information Input'!$H$30</f>
        <v>43555</v>
      </c>
      <c r="K1739" s="537">
        <f>'Information Input'!$J$18</f>
        <v>2019</v>
      </c>
      <c r="L1739" s="579" t="s">
        <v>94</v>
      </c>
      <c r="M1739" s="540" t="s">
        <v>95</v>
      </c>
      <c r="N1739" s="541" t="s">
        <v>96</v>
      </c>
      <c r="O1739" s="542" t="s">
        <v>671</v>
      </c>
      <c r="P1739" s="537">
        <v>25</v>
      </c>
      <c r="Q1739" s="541" t="s">
        <v>167</v>
      </c>
      <c r="R1739" s="541" t="s">
        <v>233</v>
      </c>
      <c r="S1739" s="543">
        <f>'Report 1'!$O$18</f>
        <v>0</v>
      </c>
      <c r="T1739" s="544">
        <f>'Report 1'!$O$45</f>
        <v>0</v>
      </c>
      <c r="U1739" s="545">
        <f>'Report 1'!$O$131</f>
        <v>0</v>
      </c>
      <c r="AL1739" s="546" t="s">
        <v>669</v>
      </c>
      <c r="AM1739" s="547">
        <v>2</v>
      </c>
      <c r="AN1739" s="547" t="str">
        <f>'Information Input'!$M$14</f>
        <v xml:space="preserve">      -      </v>
      </c>
      <c r="AO1739" s="547" t="s">
        <v>136</v>
      </c>
      <c r="AP1739" s="538">
        <f t="shared" si="292"/>
        <v>43556</v>
      </c>
      <c r="AQ1739" s="538">
        <f t="shared" si="291"/>
        <v>43646</v>
      </c>
      <c r="AR1739" s="538">
        <f>'Information Input'!$H$35</f>
        <v>43555</v>
      </c>
      <c r="AS1739" s="547" t="str">
        <f>'Information Input'!$J$22</f>
        <v>Quarterly</v>
      </c>
      <c r="AT1739" s="538">
        <f>'Information Input'!$H$30</f>
        <v>43555</v>
      </c>
      <c r="AU1739" s="547">
        <f>'Information Input'!$J$18</f>
        <v>2019</v>
      </c>
      <c r="AV1739" s="547" t="s">
        <v>96</v>
      </c>
      <c r="AW1739" s="547" t="s">
        <v>241</v>
      </c>
      <c r="AX1739" s="547" t="s">
        <v>241</v>
      </c>
      <c r="AY1739" s="548" t="s">
        <v>671</v>
      </c>
      <c r="AZ1739" s="547">
        <v>16</v>
      </c>
      <c r="BA1739" s="549" t="s">
        <v>158</v>
      </c>
      <c r="BB1739" s="543" t="s">
        <v>235</v>
      </c>
      <c r="BC1739" s="550">
        <f>'Report 2'!$O383</f>
        <v>0</v>
      </c>
      <c r="BD1739" s="550">
        <f>'Report 2'!$P383</f>
        <v>0</v>
      </c>
      <c r="BE1739" s="550">
        <f>'Report 2'!$Q383</f>
        <v>0</v>
      </c>
      <c r="BF1739" s="550">
        <f>'Report 2'!$R383</f>
        <v>0</v>
      </c>
      <c r="BG1739" s="550">
        <f>'Report 2'!$S383</f>
        <v>0</v>
      </c>
      <c r="BH1739" s="550">
        <f>'Report 2'!$T383</f>
        <v>0</v>
      </c>
      <c r="BI1739" s="550">
        <f>'Report 2'!$U383</f>
        <v>0</v>
      </c>
      <c r="CC1739" s="542" t="s">
        <v>669</v>
      </c>
      <c r="CD1739" s="1014" t="s">
        <v>672</v>
      </c>
      <c r="CE1739" s="1014" t="str">
        <f>'Information Input'!$M$14</f>
        <v xml:space="preserve">      -      </v>
      </c>
      <c r="CF1739" s="551" t="s">
        <v>138</v>
      </c>
      <c r="CG1739" s="552">
        <f t="shared" si="288"/>
        <v>43739</v>
      </c>
      <c r="CH1739" s="552">
        <f t="shared" si="289"/>
        <v>43830</v>
      </c>
      <c r="CI1739" s="552">
        <f>'Information Input'!$H$35</f>
        <v>43555</v>
      </c>
      <c r="CJ1739" s="551" t="str">
        <f>'Information Input'!$J$22</f>
        <v>Quarterly</v>
      </c>
      <c r="CK1739" s="552">
        <f>'Information Input'!$H$30</f>
        <v>43555</v>
      </c>
      <c r="CL1739" s="551">
        <f>'Information Input'!$J$18</f>
        <v>2019</v>
      </c>
      <c r="CM1739" s="551" t="s">
        <v>243</v>
      </c>
      <c r="CN1739" s="1014" t="s">
        <v>230</v>
      </c>
      <c r="CO1739" s="542" t="s">
        <v>230</v>
      </c>
      <c r="CP1739" s="542" t="s">
        <v>671</v>
      </c>
      <c r="CQ1739" s="551">
        <v>18</v>
      </c>
      <c r="CR1739" s="542" t="s">
        <v>160</v>
      </c>
      <c r="CS1739" s="542" t="s">
        <v>235</v>
      </c>
      <c r="CT1739" s="1015">
        <f>'Report 1'!$BD$18</f>
        <v>0</v>
      </c>
      <c r="CU1739" s="1016">
        <f>SUMIF('Report 4A'!$G$16:$G$95,$CQ1739,'Report 4A'!$BL$16:$BL$95)</f>
        <v>0</v>
      </c>
      <c r="CV1739" s="1017">
        <f t="shared" si="285"/>
        <v>0</v>
      </c>
    </row>
    <row r="1740" spans="2:100">
      <c r="B1740" s="535" t="s">
        <v>669</v>
      </c>
      <c r="C1740" s="536">
        <v>1</v>
      </c>
      <c r="D1740" s="537" t="str">
        <f>'Information Input'!$M$14</f>
        <v xml:space="preserve">      -      </v>
      </c>
      <c r="E1740" s="537" t="s">
        <v>137</v>
      </c>
      <c r="F1740" s="538">
        <f t="shared" si="286"/>
        <v>43647</v>
      </c>
      <c r="G1740" s="538">
        <f t="shared" si="287"/>
        <v>43738</v>
      </c>
      <c r="H1740" s="538">
        <f>'Information Input'!$H$35</f>
        <v>43555</v>
      </c>
      <c r="I1740" s="537" t="str">
        <f>'Information Input'!$J$22</f>
        <v>Quarterly</v>
      </c>
      <c r="J1740" s="538">
        <f>'Information Input'!$H$30</f>
        <v>43555</v>
      </c>
      <c r="K1740" s="537">
        <f>'Information Input'!$J$18</f>
        <v>2019</v>
      </c>
      <c r="L1740" s="579" t="s">
        <v>94</v>
      </c>
      <c r="M1740" s="540" t="s">
        <v>95</v>
      </c>
      <c r="N1740" s="541" t="s">
        <v>96</v>
      </c>
      <c r="O1740" s="542" t="s">
        <v>671</v>
      </c>
      <c r="P1740" s="537">
        <v>26</v>
      </c>
      <c r="Q1740" s="541" t="s">
        <v>168</v>
      </c>
      <c r="R1740" s="541" t="s">
        <v>237</v>
      </c>
      <c r="S1740" s="543">
        <f>'Report 1'!$O$18</f>
        <v>0</v>
      </c>
      <c r="T1740" s="544">
        <f>'Report 1'!$O$46</f>
        <v>0</v>
      </c>
      <c r="U1740" s="545">
        <f>'Report 1'!$O$132</f>
        <v>0</v>
      </c>
      <c r="AL1740" s="546" t="s">
        <v>669</v>
      </c>
      <c r="AM1740" s="547">
        <v>2</v>
      </c>
      <c r="AN1740" s="547" t="str">
        <f>'Information Input'!$M$14</f>
        <v xml:space="preserve">      -      </v>
      </c>
      <c r="AO1740" s="547" t="s">
        <v>136</v>
      </c>
      <c r="AP1740" s="538">
        <f t="shared" si="292"/>
        <v>43556</v>
      </c>
      <c r="AQ1740" s="538">
        <f t="shared" si="291"/>
        <v>43646</v>
      </c>
      <c r="AR1740" s="538">
        <f>'Information Input'!$H$35</f>
        <v>43555</v>
      </c>
      <c r="AS1740" s="547" t="str">
        <f>'Information Input'!$J$22</f>
        <v>Quarterly</v>
      </c>
      <c r="AT1740" s="538">
        <f>'Information Input'!$H$30</f>
        <v>43555</v>
      </c>
      <c r="AU1740" s="547">
        <f>'Information Input'!$J$18</f>
        <v>2019</v>
      </c>
      <c r="AV1740" s="547" t="s">
        <v>96</v>
      </c>
      <c r="AW1740" s="547" t="s">
        <v>241</v>
      </c>
      <c r="AX1740" s="547" t="s">
        <v>241</v>
      </c>
      <c r="AY1740" s="548" t="s">
        <v>671</v>
      </c>
      <c r="AZ1740" s="547">
        <v>17</v>
      </c>
      <c r="BA1740" s="549" t="s">
        <v>159</v>
      </c>
      <c r="BB1740" s="543" t="s">
        <v>235</v>
      </c>
      <c r="BC1740" s="550">
        <f>'Report 2'!$O384</f>
        <v>0</v>
      </c>
      <c r="BD1740" s="550">
        <f>'Report 2'!$P384</f>
        <v>0</v>
      </c>
      <c r="BE1740" s="550">
        <f>'Report 2'!$Q384</f>
        <v>0</v>
      </c>
      <c r="BF1740" s="550">
        <f>'Report 2'!$R384</f>
        <v>0</v>
      </c>
      <c r="BG1740" s="550">
        <f>'Report 2'!$S384</f>
        <v>0</v>
      </c>
      <c r="BH1740" s="550">
        <f>'Report 2'!$T384</f>
        <v>0</v>
      </c>
      <c r="BI1740" s="550">
        <f>'Report 2'!$U384</f>
        <v>0</v>
      </c>
      <c r="CC1740" s="542" t="s">
        <v>669</v>
      </c>
      <c r="CD1740" s="1014" t="s">
        <v>672</v>
      </c>
      <c r="CE1740" s="1014" t="str">
        <f>'Information Input'!$M$14</f>
        <v xml:space="preserve">      -      </v>
      </c>
      <c r="CF1740" s="551" t="s">
        <v>138</v>
      </c>
      <c r="CG1740" s="552">
        <f t="shared" si="288"/>
        <v>43739</v>
      </c>
      <c r="CH1740" s="552">
        <f t="shared" si="289"/>
        <v>43830</v>
      </c>
      <c r="CI1740" s="552">
        <f>'Information Input'!$H$35</f>
        <v>43555</v>
      </c>
      <c r="CJ1740" s="551" t="str">
        <f>'Information Input'!$J$22</f>
        <v>Quarterly</v>
      </c>
      <c r="CK1740" s="552">
        <f>'Information Input'!$H$30</f>
        <v>43555</v>
      </c>
      <c r="CL1740" s="551">
        <f>'Information Input'!$J$18</f>
        <v>2019</v>
      </c>
      <c r="CM1740" s="551" t="s">
        <v>243</v>
      </c>
      <c r="CN1740" s="1014" t="s">
        <v>230</v>
      </c>
      <c r="CO1740" s="542" t="s">
        <v>230</v>
      </c>
      <c r="CP1740" s="542" t="s">
        <v>671</v>
      </c>
      <c r="CQ1740" s="551">
        <v>19</v>
      </c>
      <c r="CR1740" s="542" t="s">
        <v>161</v>
      </c>
      <c r="CS1740" s="542" t="s">
        <v>235</v>
      </c>
      <c r="CT1740" s="1015">
        <f>'Report 1'!$BD$18</f>
        <v>0</v>
      </c>
      <c r="CU1740" s="1016">
        <f>SUMIF('Report 4A'!$G$16:$G$95,$CQ1740,'Report 4A'!$BL$16:$BL$95)</f>
        <v>0</v>
      </c>
      <c r="CV1740" s="1017">
        <f t="shared" si="285"/>
        <v>0</v>
      </c>
    </row>
    <row r="1741" spans="2:100">
      <c r="B1741" s="535" t="s">
        <v>669</v>
      </c>
      <c r="C1741" s="536">
        <v>1</v>
      </c>
      <c r="D1741" s="537" t="str">
        <f>'Information Input'!$M$14</f>
        <v xml:space="preserve">      -      </v>
      </c>
      <c r="E1741" s="537" t="s">
        <v>137</v>
      </c>
      <c r="F1741" s="538">
        <f t="shared" si="286"/>
        <v>43647</v>
      </c>
      <c r="G1741" s="538">
        <f t="shared" si="287"/>
        <v>43738</v>
      </c>
      <c r="H1741" s="538">
        <f>'Information Input'!$H$35</f>
        <v>43555</v>
      </c>
      <c r="I1741" s="537" t="str">
        <f>'Information Input'!$J$22</f>
        <v>Quarterly</v>
      </c>
      <c r="J1741" s="538">
        <f>'Information Input'!$H$30</f>
        <v>43555</v>
      </c>
      <c r="K1741" s="537">
        <f>'Information Input'!$J$18</f>
        <v>2019</v>
      </c>
      <c r="L1741" s="579" t="s">
        <v>94</v>
      </c>
      <c r="M1741" s="540" t="s">
        <v>95</v>
      </c>
      <c r="N1741" s="541" t="s">
        <v>96</v>
      </c>
      <c r="O1741" s="542" t="s">
        <v>671</v>
      </c>
      <c r="P1741" s="537">
        <v>27</v>
      </c>
      <c r="Q1741" s="541" t="s">
        <v>169</v>
      </c>
      <c r="R1741" s="541" t="s">
        <v>235</v>
      </c>
      <c r="S1741" s="543">
        <f>'Report 1'!$O$18</f>
        <v>0</v>
      </c>
      <c r="T1741" s="544">
        <f>'Report 1'!$O$47</f>
        <v>0</v>
      </c>
      <c r="U1741" s="545">
        <f>'Report 1'!$O$133</f>
        <v>0</v>
      </c>
      <c r="AL1741" s="546" t="s">
        <v>669</v>
      </c>
      <c r="AM1741" s="547">
        <v>2</v>
      </c>
      <c r="AN1741" s="547" t="str">
        <f>'Information Input'!$M$14</f>
        <v xml:space="preserve">      -      </v>
      </c>
      <c r="AO1741" s="547" t="s">
        <v>136</v>
      </c>
      <c r="AP1741" s="538">
        <f t="shared" si="292"/>
        <v>43556</v>
      </c>
      <c r="AQ1741" s="538">
        <f t="shared" si="291"/>
        <v>43646</v>
      </c>
      <c r="AR1741" s="538">
        <f>'Information Input'!$H$35</f>
        <v>43555</v>
      </c>
      <c r="AS1741" s="547" t="str">
        <f>'Information Input'!$J$22</f>
        <v>Quarterly</v>
      </c>
      <c r="AT1741" s="538">
        <f>'Information Input'!$H$30</f>
        <v>43555</v>
      </c>
      <c r="AU1741" s="547">
        <f>'Information Input'!$J$18</f>
        <v>2019</v>
      </c>
      <c r="AV1741" s="547" t="s">
        <v>96</v>
      </c>
      <c r="AW1741" s="547" t="s">
        <v>241</v>
      </c>
      <c r="AX1741" s="547" t="s">
        <v>241</v>
      </c>
      <c r="AY1741" s="548" t="s">
        <v>671</v>
      </c>
      <c r="AZ1741" s="547">
        <v>18</v>
      </c>
      <c r="BA1741" s="549" t="s">
        <v>160</v>
      </c>
      <c r="BB1741" s="543" t="s">
        <v>235</v>
      </c>
      <c r="BC1741" s="550">
        <f>'Report 2'!$O385</f>
        <v>0</v>
      </c>
      <c r="BD1741" s="550">
        <f>'Report 2'!$P385</f>
        <v>0</v>
      </c>
      <c r="BE1741" s="550">
        <f>'Report 2'!$Q385</f>
        <v>0</v>
      </c>
      <c r="BF1741" s="550">
        <f>'Report 2'!$R385</f>
        <v>0</v>
      </c>
      <c r="BG1741" s="550">
        <f>'Report 2'!$S385</f>
        <v>0</v>
      </c>
      <c r="BH1741" s="550">
        <f>'Report 2'!$T385</f>
        <v>0</v>
      </c>
      <c r="BI1741" s="550">
        <f>'Report 2'!$U385</f>
        <v>0</v>
      </c>
      <c r="CC1741" s="542" t="s">
        <v>669</v>
      </c>
      <c r="CD1741" s="1014" t="s">
        <v>672</v>
      </c>
      <c r="CE1741" s="1014" t="str">
        <f>'Information Input'!$M$14</f>
        <v xml:space="preserve">      -      </v>
      </c>
      <c r="CF1741" s="551" t="s">
        <v>138</v>
      </c>
      <c r="CG1741" s="552">
        <f t="shared" si="288"/>
        <v>43739</v>
      </c>
      <c r="CH1741" s="552">
        <f t="shared" si="289"/>
        <v>43830</v>
      </c>
      <c r="CI1741" s="552">
        <f>'Information Input'!$H$35</f>
        <v>43555</v>
      </c>
      <c r="CJ1741" s="551" t="str">
        <f>'Information Input'!$J$22</f>
        <v>Quarterly</v>
      </c>
      <c r="CK1741" s="552">
        <f>'Information Input'!$H$30</f>
        <v>43555</v>
      </c>
      <c r="CL1741" s="551">
        <f>'Information Input'!$J$18</f>
        <v>2019</v>
      </c>
      <c r="CM1741" s="551" t="s">
        <v>243</v>
      </c>
      <c r="CN1741" s="1014" t="s">
        <v>230</v>
      </c>
      <c r="CO1741" s="542" t="s">
        <v>230</v>
      </c>
      <c r="CP1741" s="542" t="s">
        <v>671</v>
      </c>
      <c r="CQ1741" s="551">
        <v>20</v>
      </c>
      <c r="CR1741" s="542" t="s">
        <v>162</v>
      </c>
      <c r="CS1741" s="542" t="s">
        <v>235</v>
      </c>
      <c r="CT1741" s="1015">
        <f>'Report 1'!$BD$18</f>
        <v>0</v>
      </c>
      <c r="CU1741" s="1016">
        <f>SUMIF('Report 4A'!$G$16:$G$95,$CQ1741,'Report 4A'!$BL$16:$BL$95)</f>
        <v>0</v>
      </c>
      <c r="CV1741" s="1017">
        <f t="shared" si="285"/>
        <v>0</v>
      </c>
    </row>
    <row r="1742" spans="2:100">
      <c r="B1742" s="535" t="s">
        <v>669</v>
      </c>
      <c r="C1742" s="536">
        <v>1</v>
      </c>
      <c r="D1742" s="537" t="str">
        <f>'Information Input'!$M$14</f>
        <v xml:space="preserve">      -      </v>
      </c>
      <c r="E1742" s="537" t="s">
        <v>137</v>
      </c>
      <c r="F1742" s="538">
        <f t="shared" si="286"/>
        <v>43647</v>
      </c>
      <c r="G1742" s="538">
        <f t="shared" si="287"/>
        <v>43738</v>
      </c>
      <c r="H1742" s="538">
        <f>'Information Input'!$H$35</f>
        <v>43555</v>
      </c>
      <c r="I1742" s="537" t="str">
        <f>'Information Input'!$J$22</f>
        <v>Quarterly</v>
      </c>
      <c r="J1742" s="538">
        <f>'Information Input'!$H$30</f>
        <v>43555</v>
      </c>
      <c r="K1742" s="537">
        <f>'Information Input'!$J$18</f>
        <v>2019</v>
      </c>
      <c r="L1742" s="579" t="s">
        <v>94</v>
      </c>
      <c r="M1742" s="540" t="s">
        <v>95</v>
      </c>
      <c r="N1742" s="541" t="s">
        <v>96</v>
      </c>
      <c r="O1742" s="542" t="s">
        <v>671</v>
      </c>
      <c r="P1742" s="537">
        <v>28</v>
      </c>
      <c r="Q1742" s="541" t="s">
        <v>170</v>
      </c>
      <c r="R1742" s="541" t="s">
        <v>235</v>
      </c>
      <c r="S1742" s="543">
        <f>'Report 1'!$O$18</f>
        <v>0</v>
      </c>
      <c r="T1742" s="544">
        <f>'Report 1'!$O$48</f>
        <v>0</v>
      </c>
      <c r="U1742" s="545">
        <f>'Report 1'!$O$134</f>
        <v>0</v>
      </c>
      <c r="AL1742" s="546" t="s">
        <v>669</v>
      </c>
      <c r="AM1742" s="547">
        <v>2</v>
      </c>
      <c r="AN1742" s="547" t="str">
        <f>'Information Input'!$M$14</f>
        <v xml:space="preserve">      -      </v>
      </c>
      <c r="AO1742" s="547" t="s">
        <v>136</v>
      </c>
      <c r="AP1742" s="538">
        <f t="shared" si="292"/>
        <v>43556</v>
      </c>
      <c r="AQ1742" s="538">
        <f t="shared" si="291"/>
        <v>43646</v>
      </c>
      <c r="AR1742" s="538">
        <f>'Information Input'!$H$35</f>
        <v>43555</v>
      </c>
      <c r="AS1742" s="547" t="str">
        <f>'Information Input'!$J$22</f>
        <v>Quarterly</v>
      </c>
      <c r="AT1742" s="538">
        <f>'Information Input'!$H$30</f>
        <v>43555</v>
      </c>
      <c r="AU1742" s="547">
        <f>'Information Input'!$J$18</f>
        <v>2019</v>
      </c>
      <c r="AV1742" s="547" t="s">
        <v>96</v>
      </c>
      <c r="AW1742" s="547" t="s">
        <v>241</v>
      </c>
      <c r="AX1742" s="547" t="s">
        <v>241</v>
      </c>
      <c r="AY1742" s="548" t="s">
        <v>671</v>
      </c>
      <c r="AZ1742" s="547">
        <v>19</v>
      </c>
      <c r="BA1742" s="549" t="s">
        <v>161</v>
      </c>
      <c r="BB1742" s="543" t="s">
        <v>235</v>
      </c>
      <c r="BC1742" s="550">
        <f>'Report 2'!$O386</f>
        <v>0</v>
      </c>
      <c r="BD1742" s="550">
        <f>'Report 2'!$P386</f>
        <v>0</v>
      </c>
      <c r="BE1742" s="550">
        <f>'Report 2'!$Q386</f>
        <v>0</v>
      </c>
      <c r="BF1742" s="550">
        <f>'Report 2'!$R386</f>
        <v>0</v>
      </c>
      <c r="BG1742" s="550">
        <f>'Report 2'!$S386</f>
        <v>0</v>
      </c>
      <c r="BH1742" s="550">
        <f>'Report 2'!$T386</f>
        <v>0</v>
      </c>
      <c r="BI1742" s="550">
        <f>'Report 2'!$U386</f>
        <v>0</v>
      </c>
      <c r="CC1742" s="542" t="s">
        <v>669</v>
      </c>
      <c r="CD1742" s="1014" t="s">
        <v>672</v>
      </c>
      <c r="CE1742" s="1014" t="str">
        <f>'Information Input'!$M$14</f>
        <v xml:space="preserve">      -      </v>
      </c>
      <c r="CF1742" s="551" t="s">
        <v>138</v>
      </c>
      <c r="CG1742" s="552">
        <f t="shared" si="288"/>
        <v>43739</v>
      </c>
      <c r="CH1742" s="552">
        <f t="shared" si="289"/>
        <v>43830</v>
      </c>
      <c r="CI1742" s="552">
        <f>'Information Input'!$H$35</f>
        <v>43555</v>
      </c>
      <c r="CJ1742" s="551" t="str">
        <f>'Information Input'!$J$22</f>
        <v>Quarterly</v>
      </c>
      <c r="CK1742" s="552">
        <f>'Information Input'!$H$30</f>
        <v>43555</v>
      </c>
      <c r="CL1742" s="551">
        <f>'Information Input'!$J$18</f>
        <v>2019</v>
      </c>
      <c r="CM1742" s="551" t="s">
        <v>243</v>
      </c>
      <c r="CN1742" s="1014" t="s">
        <v>230</v>
      </c>
      <c r="CO1742" s="542" t="s">
        <v>230</v>
      </c>
      <c r="CP1742" s="542" t="s">
        <v>671</v>
      </c>
      <c r="CQ1742" s="551">
        <v>21</v>
      </c>
      <c r="CR1742" s="542" t="s">
        <v>163</v>
      </c>
      <c r="CS1742" s="542" t="s">
        <v>235</v>
      </c>
      <c r="CT1742" s="1015">
        <f>'Report 1'!$BD$18</f>
        <v>0</v>
      </c>
      <c r="CU1742" s="1016">
        <f>SUMIF('Report 4A'!$G$16:$G$95,$CQ1742,'Report 4A'!$BL$16:$BL$95)</f>
        <v>0</v>
      </c>
      <c r="CV1742" s="1017">
        <f t="shared" si="285"/>
        <v>0</v>
      </c>
    </row>
    <row r="1743" spans="2:100">
      <c r="B1743" s="535" t="s">
        <v>669</v>
      </c>
      <c r="C1743" s="536">
        <v>1</v>
      </c>
      <c r="D1743" s="537" t="str">
        <f>'Information Input'!$M$14</f>
        <v xml:space="preserve">      -      </v>
      </c>
      <c r="E1743" s="537" t="s">
        <v>137</v>
      </c>
      <c r="F1743" s="538">
        <f t="shared" si="286"/>
        <v>43647</v>
      </c>
      <c r="G1743" s="538">
        <f t="shared" si="287"/>
        <v>43738</v>
      </c>
      <c r="H1743" s="538">
        <f>'Information Input'!$H$35</f>
        <v>43555</v>
      </c>
      <c r="I1743" s="537" t="str">
        <f>'Information Input'!$J$22</f>
        <v>Quarterly</v>
      </c>
      <c r="J1743" s="538">
        <f>'Information Input'!$H$30</f>
        <v>43555</v>
      </c>
      <c r="K1743" s="537">
        <f>'Information Input'!$J$18</f>
        <v>2019</v>
      </c>
      <c r="L1743" s="579" t="s">
        <v>94</v>
      </c>
      <c r="M1743" s="540" t="s">
        <v>95</v>
      </c>
      <c r="N1743" s="541" t="s">
        <v>96</v>
      </c>
      <c r="O1743" s="542" t="s">
        <v>671</v>
      </c>
      <c r="P1743" s="537">
        <v>29</v>
      </c>
      <c r="Q1743" s="541" t="s">
        <v>171</v>
      </c>
      <c r="R1743" s="541" t="s">
        <v>238</v>
      </c>
      <c r="S1743" s="543">
        <f>'Report 1'!$O$18</f>
        <v>0</v>
      </c>
      <c r="T1743" s="544">
        <f>'Report 1'!$O$49</f>
        <v>0</v>
      </c>
      <c r="U1743" s="545">
        <f>'Report 1'!$O$135</f>
        <v>0</v>
      </c>
      <c r="AL1743" s="546" t="s">
        <v>669</v>
      </c>
      <c r="AM1743" s="547">
        <v>2</v>
      </c>
      <c r="AN1743" s="547" t="str">
        <f>'Information Input'!$M$14</f>
        <v xml:space="preserve">      -      </v>
      </c>
      <c r="AO1743" s="547" t="s">
        <v>136</v>
      </c>
      <c r="AP1743" s="538">
        <f t="shared" si="292"/>
        <v>43556</v>
      </c>
      <c r="AQ1743" s="538">
        <f t="shared" si="291"/>
        <v>43646</v>
      </c>
      <c r="AR1743" s="538">
        <f>'Information Input'!$H$35</f>
        <v>43555</v>
      </c>
      <c r="AS1743" s="547" t="str">
        <f>'Information Input'!$J$22</f>
        <v>Quarterly</v>
      </c>
      <c r="AT1743" s="538">
        <f>'Information Input'!$H$30</f>
        <v>43555</v>
      </c>
      <c r="AU1743" s="547">
        <f>'Information Input'!$J$18</f>
        <v>2019</v>
      </c>
      <c r="AV1743" s="547" t="s">
        <v>96</v>
      </c>
      <c r="AW1743" s="547" t="s">
        <v>241</v>
      </c>
      <c r="AX1743" s="547" t="s">
        <v>241</v>
      </c>
      <c r="AY1743" s="548" t="s">
        <v>671</v>
      </c>
      <c r="AZ1743" s="547">
        <v>20</v>
      </c>
      <c r="BA1743" s="549" t="s">
        <v>162</v>
      </c>
      <c r="BB1743" s="543" t="s">
        <v>235</v>
      </c>
      <c r="BC1743" s="550">
        <f>'Report 2'!$O387</f>
        <v>0</v>
      </c>
      <c r="BD1743" s="550">
        <f>'Report 2'!$P387</f>
        <v>0</v>
      </c>
      <c r="BE1743" s="550">
        <f>'Report 2'!$Q387</f>
        <v>0</v>
      </c>
      <c r="BF1743" s="550">
        <f>'Report 2'!$R387</f>
        <v>0</v>
      </c>
      <c r="BG1743" s="550">
        <f>'Report 2'!$S387</f>
        <v>0</v>
      </c>
      <c r="BH1743" s="550">
        <f>'Report 2'!$T387</f>
        <v>0</v>
      </c>
      <c r="BI1743" s="550">
        <f>'Report 2'!$U387</f>
        <v>0</v>
      </c>
      <c r="CC1743" s="542" t="s">
        <v>669</v>
      </c>
      <c r="CD1743" s="1014" t="s">
        <v>672</v>
      </c>
      <c r="CE1743" s="1014" t="str">
        <f>'Information Input'!$M$14</f>
        <v xml:space="preserve">      -      </v>
      </c>
      <c r="CF1743" s="551" t="s">
        <v>138</v>
      </c>
      <c r="CG1743" s="552">
        <f t="shared" si="288"/>
        <v>43739</v>
      </c>
      <c r="CH1743" s="552">
        <f t="shared" si="289"/>
        <v>43830</v>
      </c>
      <c r="CI1743" s="552">
        <f>'Information Input'!$H$35</f>
        <v>43555</v>
      </c>
      <c r="CJ1743" s="551" t="str">
        <f>'Information Input'!$J$22</f>
        <v>Quarterly</v>
      </c>
      <c r="CK1743" s="552">
        <f>'Information Input'!$H$30</f>
        <v>43555</v>
      </c>
      <c r="CL1743" s="551">
        <f>'Information Input'!$J$18</f>
        <v>2019</v>
      </c>
      <c r="CM1743" s="551" t="s">
        <v>243</v>
      </c>
      <c r="CN1743" s="1014" t="s">
        <v>230</v>
      </c>
      <c r="CO1743" s="542" t="s">
        <v>230</v>
      </c>
      <c r="CP1743" s="542" t="s">
        <v>671</v>
      </c>
      <c r="CQ1743" s="551">
        <v>22</v>
      </c>
      <c r="CR1743" s="542" t="s">
        <v>164</v>
      </c>
      <c r="CS1743" s="542" t="s">
        <v>236</v>
      </c>
      <c r="CT1743" s="1015">
        <f>'Report 1'!$BD$18</f>
        <v>0</v>
      </c>
      <c r="CU1743" s="1016">
        <f>SUMIF('Report 4A'!$G$16:$G$95,$CQ1743,'Report 4A'!$BL$16:$BL$95)</f>
        <v>0</v>
      </c>
      <c r="CV1743" s="1017">
        <f t="shared" si="285"/>
        <v>0</v>
      </c>
    </row>
    <row r="1744" spans="2:100">
      <c r="B1744" s="535" t="s">
        <v>669</v>
      </c>
      <c r="C1744" s="536">
        <v>1</v>
      </c>
      <c r="D1744" s="537" t="str">
        <f>'Information Input'!$M$14</f>
        <v xml:space="preserve">      -      </v>
      </c>
      <c r="E1744" s="537" t="s">
        <v>137</v>
      </c>
      <c r="F1744" s="538">
        <f t="shared" si="286"/>
        <v>43647</v>
      </c>
      <c r="G1744" s="538">
        <f t="shared" si="287"/>
        <v>43738</v>
      </c>
      <c r="H1744" s="538">
        <f>'Information Input'!$H$35</f>
        <v>43555</v>
      </c>
      <c r="I1744" s="537" t="str">
        <f>'Information Input'!$J$22</f>
        <v>Quarterly</v>
      </c>
      <c r="J1744" s="538">
        <f>'Information Input'!$H$30</f>
        <v>43555</v>
      </c>
      <c r="K1744" s="537">
        <f>'Information Input'!$J$18</f>
        <v>2019</v>
      </c>
      <c r="L1744" s="579" t="s">
        <v>94</v>
      </c>
      <c r="M1744" s="540" t="s">
        <v>95</v>
      </c>
      <c r="N1744" s="541" t="s">
        <v>96</v>
      </c>
      <c r="O1744" s="542" t="s">
        <v>671</v>
      </c>
      <c r="P1744" s="537">
        <v>30</v>
      </c>
      <c r="Q1744" s="541" t="s">
        <v>172</v>
      </c>
      <c r="R1744" s="541" t="s">
        <v>238</v>
      </c>
      <c r="S1744" s="543">
        <f>'Report 1'!$O$18</f>
        <v>0</v>
      </c>
      <c r="T1744" s="544">
        <f>'Report 1'!$O$50</f>
        <v>0</v>
      </c>
      <c r="U1744" s="545">
        <f>'Report 1'!$O$136</f>
        <v>0</v>
      </c>
      <c r="AL1744" s="546" t="s">
        <v>669</v>
      </c>
      <c r="AM1744" s="547">
        <v>2</v>
      </c>
      <c r="AN1744" s="547" t="str">
        <f>'Information Input'!$M$14</f>
        <v xml:space="preserve">      -      </v>
      </c>
      <c r="AO1744" s="547" t="s">
        <v>136</v>
      </c>
      <c r="AP1744" s="538">
        <f t="shared" si="292"/>
        <v>43556</v>
      </c>
      <c r="AQ1744" s="538">
        <f t="shared" si="291"/>
        <v>43646</v>
      </c>
      <c r="AR1744" s="538">
        <f>'Information Input'!$H$35</f>
        <v>43555</v>
      </c>
      <c r="AS1744" s="547" t="str">
        <f>'Information Input'!$J$22</f>
        <v>Quarterly</v>
      </c>
      <c r="AT1744" s="538">
        <f>'Information Input'!$H$30</f>
        <v>43555</v>
      </c>
      <c r="AU1744" s="547">
        <f>'Information Input'!$J$18</f>
        <v>2019</v>
      </c>
      <c r="AV1744" s="547" t="s">
        <v>96</v>
      </c>
      <c r="AW1744" s="547" t="s">
        <v>241</v>
      </c>
      <c r="AX1744" s="547" t="s">
        <v>241</v>
      </c>
      <c r="AY1744" s="548" t="s">
        <v>671</v>
      </c>
      <c r="AZ1744" s="547">
        <v>21</v>
      </c>
      <c r="BA1744" s="549" t="s">
        <v>163</v>
      </c>
      <c r="BB1744" s="543" t="s">
        <v>235</v>
      </c>
      <c r="BC1744" s="550">
        <f>'Report 2'!$O388</f>
        <v>0</v>
      </c>
      <c r="BD1744" s="550">
        <f>'Report 2'!$P388</f>
        <v>0</v>
      </c>
      <c r="BE1744" s="550">
        <f>'Report 2'!$Q388</f>
        <v>0</v>
      </c>
      <c r="BF1744" s="550">
        <f>'Report 2'!$R388</f>
        <v>0</v>
      </c>
      <c r="BG1744" s="550">
        <f>'Report 2'!$S388</f>
        <v>0</v>
      </c>
      <c r="BH1744" s="550">
        <f>'Report 2'!$T388</f>
        <v>0</v>
      </c>
      <c r="BI1744" s="550">
        <f>'Report 2'!$U388</f>
        <v>0</v>
      </c>
      <c r="CC1744" s="542" t="s">
        <v>669</v>
      </c>
      <c r="CD1744" s="1014" t="s">
        <v>672</v>
      </c>
      <c r="CE1744" s="1014" t="str">
        <f>'Information Input'!$M$14</f>
        <v xml:space="preserve">      -      </v>
      </c>
      <c r="CF1744" s="551" t="s">
        <v>138</v>
      </c>
      <c r="CG1744" s="552">
        <f t="shared" si="288"/>
        <v>43739</v>
      </c>
      <c r="CH1744" s="552">
        <f t="shared" si="289"/>
        <v>43830</v>
      </c>
      <c r="CI1744" s="552">
        <f>'Information Input'!$H$35</f>
        <v>43555</v>
      </c>
      <c r="CJ1744" s="551" t="str">
        <f>'Information Input'!$J$22</f>
        <v>Quarterly</v>
      </c>
      <c r="CK1744" s="552">
        <f>'Information Input'!$H$30</f>
        <v>43555</v>
      </c>
      <c r="CL1744" s="551">
        <f>'Information Input'!$J$18</f>
        <v>2019</v>
      </c>
      <c r="CM1744" s="551" t="s">
        <v>243</v>
      </c>
      <c r="CN1744" s="1014" t="s">
        <v>230</v>
      </c>
      <c r="CO1744" s="542" t="s">
        <v>230</v>
      </c>
      <c r="CP1744" s="542" t="s">
        <v>671</v>
      </c>
      <c r="CQ1744" s="551">
        <v>23</v>
      </c>
      <c r="CR1744" s="542" t="s">
        <v>165</v>
      </c>
      <c r="CS1744" s="542" t="s">
        <v>236</v>
      </c>
      <c r="CT1744" s="1015">
        <f>'Report 1'!$BD$18</f>
        <v>0</v>
      </c>
      <c r="CU1744" s="1016">
        <f>SUMIF('Report 4A'!$G$16:$G$95,$CQ1744,'Report 4A'!$BL$16:$BL$95)</f>
        <v>0</v>
      </c>
      <c r="CV1744" s="1017">
        <f t="shared" si="285"/>
        <v>0</v>
      </c>
    </row>
    <row r="1745" spans="2:100">
      <c r="B1745" s="535" t="s">
        <v>669</v>
      </c>
      <c r="C1745" s="536">
        <v>1</v>
      </c>
      <c r="D1745" s="537" t="str">
        <f>'Information Input'!$M$14</f>
        <v xml:space="preserve">      -      </v>
      </c>
      <c r="E1745" s="537" t="s">
        <v>137</v>
      </c>
      <c r="F1745" s="538">
        <f t="shared" si="286"/>
        <v>43647</v>
      </c>
      <c r="G1745" s="538">
        <f t="shared" si="287"/>
        <v>43738</v>
      </c>
      <c r="H1745" s="538">
        <f>'Information Input'!$H$35</f>
        <v>43555</v>
      </c>
      <c r="I1745" s="537" t="str">
        <f>'Information Input'!$J$22</f>
        <v>Quarterly</v>
      </c>
      <c r="J1745" s="538">
        <f>'Information Input'!$H$30</f>
        <v>43555</v>
      </c>
      <c r="K1745" s="537">
        <f>'Information Input'!$J$18</f>
        <v>2019</v>
      </c>
      <c r="L1745" s="579" t="s">
        <v>94</v>
      </c>
      <c r="M1745" s="540" t="s">
        <v>95</v>
      </c>
      <c r="N1745" s="541" t="s">
        <v>96</v>
      </c>
      <c r="O1745" s="542" t="s">
        <v>671</v>
      </c>
      <c r="P1745" s="537">
        <v>31</v>
      </c>
      <c r="Q1745" s="541" t="s">
        <v>173</v>
      </c>
      <c r="R1745" s="541" t="s">
        <v>233</v>
      </c>
      <c r="S1745" s="543">
        <f>'Report 1'!$O$18</f>
        <v>0</v>
      </c>
      <c r="T1745" s="544">
        <f>'Report 1'!$O$51</f>
        <v>0</v>
      </c>
      <c r="U1745" s="545">
        <f>'Report 1'!$O$137</f>
        <v>0</v>
      </c>
      <c r="AL1745" s="546" t="s">
        <v>669</v>
      </c>
      <c r="AM1745" s="547">
        <v>2</v>
      </c>
      <c r="AN1745" s="547" t="str">
        <f>'Information Input'!$M$14</f>
        <v xml:space="preserve">      -      </v>
      </c>
      <c r="AO1745" s="547" t="s">
        <v>136</v>
      </c>
      <c r="AP1745" s="538">
        <f t="shared" si="292"/>
        <v>43556</v>
      </c>
      <c r="AQ1745" s="538">
        <f t="shared" si="291"/>
        <v>43646</v>
      </c>
      <c r="AR1745" s="538">
        <f>'Information Input'!$H$35</f>
        <v>43555</v>
      </c>
      <c r="AS1745" s="547" t="str">
        <f>'Information Input'!$J$22</f>
        <v>Quarterly</v>
      </c>
      <c r="AT1745" s="538">
        <f>'Information Input'!$H$30</f>
        <v>43555</v>
      </c>
      <c r="AU1745" s="547">
        <f>'Information Input'!$J$18</f>
        <v>2019</v>
      </c>
      <c r="AV1745" s="547" t="s">
        <v>96</v>
      </c>
      <c r="AW1745" s="547" t="s">
        <v>241</v>
      </c>
      <c r="AX1745" s="547" t="s">
        <v>241</v>
      </c>
      <c r="AY1745" s="548" t="s">
        <v>671</v>
      </c>
      <c r="AZ1745" s="547">
        <v>22</v>
      </c>
      <c r="BA1745" s="549" t="s">
        <v>164</v>
      </c>
      <c r="BB1745" s="543" t="s">
        <v>236</v>
      </c>
      <c r="BC1745" s="550">
        <f>'Report 2'!$O389</f>
        <v>0</v>
      </c>
      <c r="BD1745" s="550">
        <f>'Report 2'!$P389</f>
        <v>0</v>
      </c>
      <c r="BE1745" s="550">
        <f>'Report 2'!$Q389</f>
        <v>0</v>
      </c>
      <c r="BF1745" s="550">
        <f>'Report 2'!$R389</f>
        <v>0</v>
      </c>
      <c r="BG1745" s="550">
        <f>'Report 2'!$S389</f>
        <v>0</v>
      </c>
      <c r="BH1745" s="550">
        <f>'Report 2'!$T389</f>
        <v>0</v>
      </c>
      <c r="BI1745" s="550">
        <f>'Report 2'!$U389</f>
        <v>0</v>
      </c>
      <c r="CC1745" s="542" t="s">
        <v>669</v>
      </c>
      <c r="CD1745" s="1014" t="s">
        <v>672</v>
      </c>
      <c r="CE1745" s="1014" t="str">
        <f>'Information Input'!$M$14</f>
        <v xml:space="preserve">      -      </v>
      </c>
      <c r="CF1745" s="551" t="s">
        <v>138</v>
      </c>
      <c r="CG1745" s="552">
        <f t="shared" si="288"/>
        <v>43739</v>
      </c>
      <c r="CH1745" s="552">
        <f t="shared" si="289"/>
        <v>43830</v>
      </c>
      <c r="CI1745" s="552">
        <f>'Information Input'!$H$35</f>
        <v>43555</v>
      </c>
      <c r="CJ1745" s="551" t="str">
        <f>'Information Input'!$J$22</f>
        <v>Quarterly</v>
      </c>
      <c r="CK1745" s="552">
        <f>'Information Input'!$H$30</f>
        <v>43555</v>
      </c>
      <c r="CL1745" s="551">
        <f>'Information Input'!$J$18</f>
        <v>2019</v>
      </c>
      <c r="CM1745" s="551" t="s">
        <v>243</v>
      </c>
      <c r="CN1745" s="1014" t="s">
        <v>230</v>
      </c>
      <c r="CO1745" s="542" t="s">
        <v>230</v>
      </c>
      <c r="CP1745" s="542" t="s">
        <v>671</v>
      </c>
      <c r="CQ1745" s="551">
        <v>24</v>
      </c>
      <c r="CR1745" s="542" t="s">
        <v>166</v>
      </c>
      <c r="CS1745" s="542" t="s">
        <v>233</v>
      </c>
      <c r="CT1745" s="1015">
        <f>'Report 1'!$BD$18</f>
        <v>0</v>
      </c>
      <c r="CU1745" s="1016">
        <f>SUMIF('Report 4A'!$G$16:$G$95,$CQ1745,'Report 4A'!$BL$16:$BL$95)</f>
        <v>0</v>
      </c>
      <c r="CV1745" s="1017">
        <f t="shared" si="285"/>
        <v>0</v>
      </c>
    </row>
    <row r="1746" spans="2:100">
      <c r="B1746" s="535" t="s">
        <v>669</v>
      </c>
      <c r="C1746" s="536">
        <v>1</v>
      </c>
      <c r="D1746" s="537" t="str">
        <f>'Information Input'!$M$14</f>
        <v xml:space="preserve">      -      </v>
      </c>
      <c r="E1746" s="537" t="s">
        <v>137</v>
      </c>
      <c r="F1746" s="538">
        <f t="shared" si="286"/>
        <v>43647</v>
      </c>
      <c r="G1746" s="538">
        <f t="shared" si="287"/>
        <v>43738</v>
      </c>
      <c r="H1746" s="538">
        <f>'Information Input'!$H$35</f>
        <v>43555</v>
      </c>
      <c r="I1746" s="537" t="str">
        <f>'Information Input'!$J$22</f>
        <v>Quarterly</v>
      </c>
      <c r="J1746" s="538">
        <f>'Information Input'!$H$30</f>
        <v>43555</v>
      </c>
      <c r="K1746" s="537">
        <f>'Information Input'!$J$18</f>
        <v>2019</v>
      </c>
      <c r="L1746" s="579" t="s">
        <v>94</v>
      </c>
      <c r="M1746" s="540" t="s">
        <v>95</v>
      </c>
      <c r="N1746" s="541" t="s">
        <v>96</v>
      </c>
      <c r="O1746" s="542" t="s">
        <v>671</v>
      </c>
      <c r="P1746" s="537">
        <v>32</v>
      </c>
      <c r="Q1746" s="541" t="s">
        <v>174</v>
      </c>
      <c r="R1746" s="541" t="s">
        <v>238</v>
      </c>
      <c r="S1746" s="543">
        <f>'Report 1'!$O$18</f>
        <v>0</v>
      </c>
      <c r="T1746" s="544">
        <f>'Report 1'!$O$52</f>
        <v>0</v>
      </c>
      <c r="U1746" s="545">
        <f>'Report 1'!$O$138</f>
        <v>0</v>
      </c>
      <c r="AL1746" s="546" t="s">
        <v>669</v>
      </c>
      <c r="AM1746" s="547">
        <v>2</v>
      </c>
      <c r="AN1746" s="547" t="str">
        <f>'Information Input'!$M$14</f>
        <v xml:space="preserve">      -      </v>
      </c>
      <c r="AO1746" s="547" t="s">
        <v>136</v>
      </c>
      <c r="AP1746" s="538">
        <f t="shared" si="292"/>
        <v>43556</v>
      </c>
      <c r="AQ1746" s="538">
        <f t="shared" si="291"/>
        <v>43646</v>
      </c>
      <c r="AR1746" s="538">
        <f>'Information Input'!$H$35</f>
        <v>43555</v>
      </c>
      <c r="AS1746" s="547" t="str">
        <f>'Information Input'!$J$22</f>
        <v>Quarterly</v>
      </c>
      <c r="AT1746" s="538">
        <f>'Information Input'!$H$30</f>
        <v>43555</v>
      </c>
      <c r="AU1746" s="547">
        <f>'Information Input'!$J$18</f>
        <v>2019</v>
      </c>
      <c r="AV1746" s="547" t="s">
        <v>96</v>
      </c>
      <c r="AW1746" s="547" t="s">
        <v>241</v>
      </c>
      <c r="AX1746" s="547" t="s">
        <v>241</v>
      </c>
      <c r="AY1746" s="548" t="s">
        <v>671</v>
      </c>
      <c r="AZ1746" s="547">
        <v>23</v>
      </c>
      <c r="BA1746" s="549" t="s">
        <v>165</v>
      </c>
      <c r="BB1746" s="543" t="s">
        <v>236</v>
      </c>
      <c r="BC1746" s="550">
        <f>'Report 2'!$O390</f>
        <v>0</v>
      </c>
      <c r="BD1746" s="550">
        <f>'Report 2'!$P390</f>
        <v>0</v>
      </c>
      <c r="BE1746" s="550">
        <f>'Report 2'!$Q390</f>
        <v>0</v>
      </c>
      <c r="BF1746" s="550">
        <f>'Report 2'!$R390</f>
        <v>0</v>
      </c>
      <c r="BG1746" s="550">
        <f>'Report 2'!$S390</f>
        <v>0</v>
      </c>
      <c r="BH1746" s="550">
        <f>'Report 2'!$T390</f>
        <v>0</v>
      </c>
      <c r="BI1746" s="550">
        <f>'Report 2'!$U390</f>
        <v>0</v>
      </c>
      <c r="CC1746" s="542" t="s">
        <v>669</v>
      </c>
      <c r="CD1746" s="1014" t="s">
        <v>672</v>
      </c>
      <c r="CE1746" s="1014" t="str">
        <f>'Information Input'!$M$14</f>
        <v xml:space="preserve">      -      </v>
      </c>
      <c r="CF1746" s="551" t="s">
        <v>138</v>
      </c>
      <c r="CG1746" s="552">
        <f t="shared" si="288"/>
        <v>43739</v>
      </c>
      <c r="CH1746" s="552">
        <f t="shared" si="289"/>
        <v>43830</v>
      </c>
      <c r="CI1746" s="552">
        <f>'Information Input'!$H$35</f>
        <v>43555</v>
      </c>
      <c r="CJ1746" s="551" t="str">
        <f>'Information Input'!$J$22</f>
        <v>Quarterly</v>
      </c>
      <c r="CK1746" s="552">
        <f>'Information Input'!$H$30</f>
        <v>43555</v>
      </c>
      <c r="CL1746" s="551">
        <f>'Information Input'!$J$18</f>
        <v>2019</v>
      </c>
      <c r="CM1746" s="551" t="s">
        <v>243</v>
      </c>
      <c r="CN1746" s="1014" t="s">
        <v>230</v>
      </c>
      <c r="CO1746" s="542" t="s">
        <v>230</v>
      </c>
      <c r="CP1746" s="542" t="s">
        <v>671</v>
      </c>
      <c r="CQ1746" s="551">
        <v>25</v>
      </c>
      <c r="CR1746" s="542" t="s">
        <v>167</v>
      </c>
      <c r="CS1746" s="542" t="s">
        <v>233</v>
      </c>
      <c r="CT1746" s="1015">
        <f>'Report 1'!$BD$18</f>
        <v>0</v>
      </c>
      <c r="CU1746" s="1016">
        <f>SUMIF('Report 4A'!$G$16:$G$95,$CQ1746,'Report 4A'!$BL$16:$BL$95)</f>
        <v>0</v>
      </c>
      <c r="CV1746" s="1017">
        <f t="shared" si="285"/>
        <v>0</v>
      </c>
    </row>
    <row r="1747" spans="2:100">
      <c r="B1747" s="535" t="s">
        <v>669</v>
      </c>
      <c r="C1747" s="536">
        <v>1</v>
      </c>
      <c r="D1747" s="537" t="str">
        <f>'Information Input'!$M$14</f>
        <v xml:space="preserve">      -      </v>
      </c>
      <c r="E1747" s="537" t="s">
        <v>137</v>
      </c>
      <c r="F1747" s="538">
        <f t="shared" si="286"/>
        <v>43647</v>
      </c>
      <c r="G1747" s="538">
        <f t="shared" si="287"/>
        <v>43738</v>
      </c>
      <c r="H1747" s="538">
        <f>'Information Input'!$H$35</f>
        <v>43555</v>
      </c>
      <c r="I1747" s="537" t="str">
        <f>'Information Input'!$J$22</f>
        <v>Quarterly</v>
      </c>
      <c r="J1747" s="538">
        <f>'Information Input'!$H$30</f>
        <v>43555</v>
      </c>
      <c r="K1747" s="537">
        <f>'Information Input'!$J$18</f>
        <v>2019</v>
      </c>
      <c r="L1747" s="579" t="s">
        <v>94</v>
      </c>
      <c r="M1747" s="540" t="s">
        <v>95</v>
      </c>
      <c r="N1747" s="541" t="s">
        <v>96</v>
      </c>
      <c r="O1747" s="542" t="s">
        <v>671</v>
      </c>
      <c r="P1747" s="537">
        <v>33</v>
      </c>
      <c r="Q1747" s="541" t="s">
        <v>175</v>
      </c>
      <c r="R1747" s="541" t="s">
        <v>233</v>
      </c>
      <c r="S1747" s="543">
        <f>'Report 1'!$O$18</f>
        <v>0</v>
      </c>
      <c r="T1747" s="544">
        <f>'Report 1'!$O$53</f>
        <v>0</v>
      </c>
      <c r="U1747" s="545">
        <f>'Report 1'!$O$139</f>
        <v>0</v>
      </c>
      <c r="AL1747" s="546" t="s">
        <v>669</v>
      </c>
      <c r="AM1747" s="547">
        <v>2</v>
      </c>
      <c r="AN1747" s="547" t="str">
        <f>'Information Input'!$M$14</f>
        <v xml:space="preserve">      -      </v>
      </c>
      <c r="AO1747" s="547" t="s">
        <v>136</v>
      </c>
      <c r="AP1747" s="538">
        <f t="shared" si="292"/>
        <v>43556</v>
      </c>
      <c r="AQ1747" s="538">
        <f t="shared" si="291"/>
        <v>43646</v>
      </c>
      <c r="AR1747" s="538">
        <f>'Information Input'!$H$35</f>
        <v>43555</v>
      </c>
      <c r="AS1747" s="547" t="str">
        <f>'Information Input'!$J$22</f>
        <v>Quarterly</v>
      </c>
      <c r="AT1747" s="538">
        <f>'Information Input'!$H$30</f>
        <v>43555</v>
      </c>
      <c r="AU1747" s="547">
        <f>'Information Input'!$J$18</f>
        <v>2019</v>
      </c>
      <c r="AV1747" s="547" t="s">
        <v>96</v>
      </c>
      <c r="AW1747" s="547" t="s">
        <v>241</v>
      </c>
      <c r="AX1747" s="547" t="s">
        <v>241</v>
      </c>
      <c r="AY1747" s="548" t="s">
        <v>671</v>
      </c>
      <c r="AZ1747" s="547">
        <v>24</v>
      </c>
      <c r="BA1747" s="549" t="s">
        <v>166</v>
      </c>
      <c r="BB1747" s="543" t="s">
        <v>233</v>
      </c>
      <c r="BC1747" s="550">
        <f>'Report 2'!$O391</f>
        <v>0</v>
      </c>
      <c r="BD1747" s="550">
        <f>'Report 2'!$P391</f>
        <v>0</v>
      </c>
      <c r="BE1747" s="550">
        <f>'Report 2'!$Q391</f>
        <v>0</v>
      </c>
      <c r="BF1747" s="550">
        <f>'Report 2'!$R391</f>
        <v>0</v>
      </c>
      <c r="BG1747" s="550">
        <f>'Report 2'!$S391</f>
        <v>0</v>
      </c>
      <c r="BH1747" s="550">
        <f>'Report 2'!$T391</f>
        <v>0</v>
      </c>
      <c r="BI1747" s="550">
        <f>'Report 2'!$U391</f>
        <v>0</v>
      </c>
      <c r="CC1747" s="542" t="s">
        <v>669</v>
      </c>
      <c r="CD1747" s="1014" t="s">
        <v>672</v>
      </c>
      <c r="CE1747" s="1014" t="str">
        <f>'Information Input'!$M$14</f>
        <v xml:space="preserve">      -      </v>
      </c>
      <c r="CF1747" s="551" t="s">
        <v>138</v>
      </c>
      <c r="CG1747" s="552">
        <f t="shared" si="288"/>
        <v>43739</v>
      </c>
      <c r="CH1747" s="552">
        <f t="shared" si="289"/>
        <v>43830</v>
      </c>
      <c r="CI1747" s="552">
        <f>'Information Input'!$H$35</f>
        <v>43555</v>
      </c>
      <c r="CJ1747" s="551" t="str">
        <f>'Information Input'!$J$22</f>
        <v>Quarterly</v>
      </c>
      <c r="CK1747" s="552">
        <f>'Information Input'!$H$30</f>
        <v>43555</v>
      </c>
      <c r="CL1747" s="551">
        <f>'Information Input'!$J$18</f>
        <v>2019</v>
      </c>
      <c r="CM1747" s="551" t="s">
        <v>243</v>
      </c>
      <c r="CN1747" s="1014" t="s">
        <v>230</v>
      </c>
      <c r="CO1747" s="542" t="s">
        <v>230</v>
      </c>
      <c r="CP1747" s="542" t="s">
        <v>671</v>
      </c>
      <c r="CQ1747" s="551">
        <v>26</v>
      </c>
      <c r="CR1747" s="542" t="s">
        <v>168</v>
      </c>
      <c r="CS1747" s="542" t="s">
        <v>237</v>
      </c>
      <c r="CT1747" s="1015">
        <f>'Report 1'!$BD$18</f>
        <v>0</v>
      </c>
      <c r="CU1747" s="1016">
        <f>SUMIF('Report 4A'!$G$16:$G$95,$CQ1747,'Report 4A'!$BL$16:$BL$95)</f>
        <v>0</v>
      </c>
      <c r="CV1747" s="1017">
        <f t="shared" si="285"/>
        <v>0</v>
      </c>
    </row>
    <row r="1748" spans="2:100">
      <c r="B1748" s="535" t="s">
        <v>669</v>
      </c>
      <c r="C1748" s="536">
        <v>1</v>
      </c>
      <c r="D1748" s="537" t="str">
        <f>'Information Input'!$M$14</f>
        <v xml:space="preserve">      -      </v>
      </c>
      <c r="E1748" s="537" t="s">
        <v>137</v>
      </c>
      <c r="F1748" s="538">
        <f t="shared" si="286"/>
        <v>43647</v>
      </c>
      <c r="G1748" s="538">
        <f t="shared" si="287"/>
        <v>43738</v>
      </c>
      <c r="H1748" s="538">
        <f>'Information Input'!$H$35</f>
        <v>43555</v>
      </c>
      <c r="I1748" s="537" t="str">
        <f>'Information Input'!$J$22</f>
        <v>Quarterly</v>
      </c>
      <c r="J1748" s="538">
        <f>'Information Input'!$H$30</f>
        <v>43555</v>
      </c>
      <c r="K1748" s="537">
        <f>'Information Input'!$J$18</f>
        <v>2019</v>
      </c>
      <c r="L1748" s="579" t="s">
        <v>94</v>
      </c>
      <c r="M1748" s="540" t="s">
        <v>95</v>
      </c>
      <c r="N1748" s="541" t="s">
        <v>96</v>
      </c>
      <c r="O1748" s="542" t="s">
        <v>671</v>
      </c>
      <c r="P1748" s="537">
        <v>34</v>
      </c>
      <c r="Q1748" s="541" t="s">
        <v>176</v>
      </c>
      <c r="R1748" s="541" t="s">
        <v>238</v>
      </c>
      <c r="S1748" s="543">
        <f>'Report 1'!$O$18</f>
        <v>0</v>
      </c>
      <c r="T1748" s="544">
        <f>'Report 1'!$O$54</f>
        <v>0</v>
      </c>
      <c r="U1748" s="545">
        <f>'Report 1'!$O$140</f>
        <v>0</v>
      </c>
      <c r="AL1748" s="546" t="s">
        <v>669</v>
      </c>
      <c r="AM1748" s="547">
        <v>2</v>
      </c>
      <c r="AN1748" s="547" t="str">
        <f>'Information Input'!$M$14</f>
        <v xml:space="preserve">      -      </v>
      </c>
      <c r="AO1748" s="547" t="s">
        <v>136</v>
      </c>
      <c r="AP1748" s="538">
        <f t="shared" si="292"/>
        <v>43556</v>
      </c>
      <c r="AQ1748" s="538">
        <f t="shared" si="291"/>
        <v>43646</v>
      </c>
      <c r="AR1748" s="538">
        <f>'Information Input'!$H$35</f>
        <v>43555</v>
      </c>
      <c r="AS1748" s="547" t="str">
        <f>'Information Input'!$J$22</f>
        <v>Quarterly</v>
      </c>
      <c r="AT1748" s="538">
        <f>'Information Input'!$H$30</f>
        <v>43555</v>
      </c>
      <c r="AU1748" s="547">
        <f>'Information Input'!$J$18</f>
        <v>2019</v>
      </c>
      <c r="AV1748" s="547" t="s">
        <v>96</v>
      </c>
      <c r="AW1748" s="547" t="s">
        <v>241</v>
      </c>
      <c r="AX1748" s="547" t="s">
        <v>241</v>
      </c>
      <c r="AY1748" s="548" t="s">
        <v>671</v>
      </c>
      <c r="AZ1748" s="547">
        <v>25</v>
      </c>
      <c r="BA1748" s="549" t="s">
        <v>167</v>
      </c>
      <c r="BB1748" s="543" t="s">
        <v>233</v>
      </c>
      <c r="BC1748" s="550">
        <f>'Report 2'!$O392</f>
        <v>0</v>
      </c>
      <c r="BD1748" s="550">
        <f>'Report 2'!$P392</f>
        <v>0</v>
      </c>
      <c r="BE1748" s="550">
        <f>'Report 2'!$Q392</f>
        <v>0</v>
      </c>
      <c r="BF1748" s="550">
        <f>'Report 2'!$R392</f>
        <v>0</v>
      </c>
      <c r="BG1748" s="550">
        <f>'Report 2'!$S392</f>
        <v>0</v>
      </c>
      <c r="BH1748" s="550">
        <f>'Report 2'!$T392</f>
        <v>0</v>
      </c>
      <c r="BI1748" s="550">
        <f>'Report 2'!$U392</f>
        <v>0</v>
      </c>
      <c r="CC1748" s="542" t="s">
        <v>669</v>
      </c>
      <c r="CD1748" s="1014" t="s">
        <v>672</v>
      </c>
      <c r="CE1748" s="1014" t="str">
        <f>'Information Input'!$M$14</f>
        <v xml:space="preserve">      -      </v>
      </c>
      <c r="CF1748" s="551" t="s">
        <v>138</v>
      </c>
      <c r="CG1748" s="552">
        <f t="shared" si="288"/>
        <v>43739</v>
      </c>
      <c r="CH1748" s="552">
        <f t="shared" si="289"/>
        <v>43830</v>
      </c>
      <c r="CI1748" s="552">
        <f>'Information Input'!$H$35</f>
        <v>43555</v>
      </c>
      <c r="CJ1748" s="551" t="str">
        <f>'Information Input'!$J$22</f>
        <v>Quarterly</v>
      </c>
      <c r="CK1748" s="552">
        <f>'Information Input'!$H$30</f>
        <v>43555</v>
      </c>
      <c r="CL1748" s="551">
        <f>'Information Input'!$J$18</f>
        <v>2019</v>
      </c>
      <c r="CM1748" s="551" t="s">
        <v>243</v>
      </c>
      <c r="CN1748" s="1014" t="s">
        <v>230</v>
      </c>
      <c r="CO1748" s="542" t="s">
        <v>230</v>
      </c>
      <c r="CP1748" s="542" t="s">
        <v>671</v>
      </c>
      <c r="CQ1748" s="551">
        <v>27</v>
      </c>
      <c r="CR1748" s="542" t="s">
        <v>169</v>
      </c>
      <c r="CS1748" s="542" t="s">
        <v>235</v>
      </c>
      <c r="CT1748" s="1015">
        <f>'Report 1'!$BD$18</f>
        <v>0</v>
      </c>
      <c r="CU1748" s="1016">
        <f>SUMIF('Report 4A'!$G$16:$G$95,$CQ1748,'Report 4A'!$BL$16:$BL$95)</f>
        <v>0</v>
      </c>
      <c r="CV1748" s="1017">
        <f t="shared" si="285"/>
        <v>0</v>
      </c>
    </row>
    <row r="1749" spans="2:100">
      <c r="B1749" s="535" t="s">
        <v>669</v>
      </c>
      <c r="C1749" s="536">
        <v>1</v>
      </c>
      <c r="D1749" s="537" t="str">
        <f>'Information Input'!$M$14</f>
        <v xml:space="preserve">      -      </v>
      </c>
      <c r="E1749" s="537" t="s">
        <v>137</v>
      </c>
      <c r="F1749" s="538">
        <f t="shared" si="286"/>
        <v>43647</v>
      </c>
      <c r="G1749" s="538">
        <f t="shared" si="287"/>
        <v>43738</v>
      </c>
      <c r="H1749" s="538">
        <f>'Information Input'!$H$35</f>
        <v>43555</v>
      </c>
      <c r="I1749" s="537" t="str">
        <f>'Information Input'!$J$22</f>
        <v>Quarterly</v>
      </c>
      <c r="J1749" s="538">
        <f>'Information Input'!$H$30</f>
        <v>43555</v>
      </c>
      <c r="K1749" s="537">
        <f>'Information Input'!$J$18</f>
        <v>2019</v>
      </c>
      <c r="L1749" s="579" t="s">
        <v>94</v>
      </c>
      <c r="M1749" s="540" t="s">
        <v>95</v>
      </c>
      <c r="N1749" s="541" t="s">
        <v>96</v>
      </c>
      <c r="O1749" s="542" t="s">
        <v>671</v>
      </c>
      <c r="P1749" s="537">
        <v>35</v>
      </c>
      <c r="Q1749" s="541" t="s">
        <v>177</v>
      </c>
      <c r="R1749" s="541" t="s">
        <v>235</v>
      </c>
      <c r="S1749" s="543">
        <f>'Report 1'!$O$18</f>
        <v>0</v>
      </c>
      <c r="T1749" s="544">
        <f>'Report 1'!$O$55</f>
        <v>0</v>
      </c>
      <c r="U1749" s="545">
        <f>'Report 1'!$O$141</f>
        <v>0</v>
      </c>
      <c r="AL1749" s="546" t="s">
        <v>669</v>
      </c>
      <c r="AM1749" s="547">
        <v>2</v>
      </c>
      <c r="AN1749" s="547" t="str">
        <f>'Information Input'!$M$14</f>
        <v xml:space="preserve">      -      </v>
      </c>
      <c r="AO1749" s="547" t="s">
        <v>136</v>
      </c>
      <c r="AP1749" s="538">
        <f t="shared" si="292"/>
        <v>43556</v>
      </c>
      <c r="AQ1749" s="538">
        <f t="shared" si="291"/>
        <v>43646</v>
      </c>
      <c r="AR1749" s="538">
        <f>'Information Input'!$H$35</f>
        <v>43555</v>
      </c>
      <c r="AS1749" s="547" t="str">
        <f>'Information Input'!$J$22</f>
        <v>Quarterly</v>
      </c>
      <c r="AT1749" s="538">
        <f>'Information Input'!$H$30</f>
        <v>43555</v>
      </c>
      <c r="AU1749" s="547">
        <f>'Information Input'!$J$18</f>
        <v>2019</v>
      </c>
      <c r="AV1749" s="547" t="s">
        <v>96</v>
      </c>
      <c r="AW1749" s="547" t="s">
        <v>241</v>
      </c>
      <c r="AX1749" s="547" t="s">
        <v>241</v>
      </c>
      <c r="AY1749" s="548" t="s">
        <v>671</v>
      </c>
      <c r="AZ1749" s="547">
        <v>26</v>
      </c>
      <c r="BA1749" s="549" t="s">
        <v>168</v>
      </c>
      <c r="BB1749" s="543" t="s">
        <v>237</v>
      </c>
      <c r="BC1749" s="550">
        <f>'Report 2'!$O393</f>
        <v>0</v>
      </c>
      <c r="BD1749" s="550">
        <f>'Report 2'!$P393</f>
        <v>0</v>
      </c>
      <c r="BE1749" s="550">
        <f>'Report 2'!$Q393</f>
        <v>0</v>
      </c>
      <c r="BF1749" s="550">
        <f>'Report 2'!$R393</f>
        <v>0</v>
      </c>
      <c r="BG1749" s="550">
        <f>'Report 2'!$S393</f>
        <v>0</v>
      </c>
      <c r="BH1749" s="550">
        <f>'Report 2'!$T393</f>
        <v>0</v>
      </c>
      <c r="BI1749" s="550">
        <f>'Report 2'!$U393</f>
        <v>0</v>
      </c>
      <c r="CC1749" s="542" t="s">
        <v>669</v>
      </c>
      <c r="CD1749" s="1014" t="s">
        <v>672</v>
      </c>
      <c r="CE1749" s="1014" t="str">
        <f>'Information Input'!$M$14</f>
        <v xml:space="preserve">      -      </v>
      </c>
      <c r="CF1749" s="551" t="s">
        <v>138</v>
      </c>
      <c r="CG1749" s="552">
        <f t="shared" si="288"/>
        <v>43739</v>
      </c>
      <c r="CH1749" s="552">
        <f t="shared" si="289"/>
        <v>43830</v>
      </c>
      <c r="CI1749" s="552">
        <f>'Information Input'!$H$35</f>
        <v>43555</v>
      </c>
      <c r="CJ1749" s="551" t="str">
        <f>'Information Input'!$J$22</f>
        <v>Quarterly</v>
      </c>
      <c r="CK1749" s="552">
        <f>'Information Input'!$H$30</f>
        <v>43555</v>
      </c>
      <c r="CL1749" s="551">
        <f>'Information Input'!$J$18</f>
        <v>2019</v>
      </c>
      <c r="CM1749" s="551" t="s">
        <v>243</v>
      </c>
      <c r="CN1749" s="1014" t="s">
        <v>230</v>
      </c>
      <c r="CO1749" s="542" t="s">
        <v>230</v>
      </c>
      <c r="CP1749" s="542" t="s">
        <v>671</v>
      </c>
      <c r="CQ1749" s="551">
        <v>28</v>
      </c>
      <c r="CR1749" s="542" t="s">
        <v>170</v>
      </c>
      <c r="CS1749" s="542" t="s">
        <v>235</v>
      </c>
      <c r="CT1749" s="1015">
        <f>'Report 1'!$BD$18</f>
        <v>0</v>
      </c>
      <c r="CU1749" s="1016">
        <f>SUMIF('Report 4A'!$G$16:$G$95,$CQ1749,'Report 4A'!$BL$16:$BL$95)</f>
        <v>0</v>
      </c>
      <c r="CV1749" s="1017">
        <f t="shared" si="285"/>
        <v>0</v>
      </c>
    </row>
    <row r="1750" spans="2:100">
      <c r="B1750" s="535" t="s">
        <v>669</v>
      </c>
      <c r="C1750" s="536">
        <v>1</v>
      </c>
      <c r="D1750" s="537" t="str">
        <f>'Information Input'!$M$14</f>
        <v xml:space="preserve">      -      </v>
      </c>
      <c r="E1750" s="537" t="s">
        <v>137</v>
      </c>
      <c r="F1750" s="538">
        <f t="shared" si="286"/>
        <v>43647</v>
      </c>
      <c r="G1750" s="538">
        <f t="shared" si="287"/>
        <v>43738</v>
      </c>
      <c r="H1750" s="538">
        <f>'Information Input'!$H$35</f>
        <v>43555</v>
      </c>
      <c r="I1750" s="537" t="str">
        <f>'Information Input'!$J$22</f>
        <v>Quarterly</v>
      </c>
      <c r="J1750" s="538">
        <f>'Information Input'!$H$30</f>
        <v>43555</v>
      </c>
      <c r="K1750" s="537">
        <f>'Information Input'!$J$18</f>
        <v>2019</v>
      </c>
      <c r="L1750" s="579" t="s">
        <v>94</v>
      </c>
      <c r="M1750" s="540" t="s">
        <v>95</v>
      </c>
      <c r="N1750" s="541" t="s">
        <v>96</v>
      </c>
      <c r="O1750" s="542" t="s">
        <v>671</v>
      </c>
      <c r="P1750" s="537">
        <v>36</v>
      </c>
      <c r="Q1750" s="541" t="s">
        <v>178</v>
      </c>
      <c r="R1750" s="541" t="s">
        <v>235</v>
      </c>
      <c r="S1750" s="543">
        <f>'Report 1'!$O$18</f>
        <v>0</v>
      </c>
      <c r="T1750" s="544">
        <f>'Report 1'!$O$56</f>
        <v>0</v>
      </c>
      <c r="U1750" s="545">
        <f>'Report 1'!$O$142</f>
        <v>0</v>
      </c>
      <c r="AL1750" s="546" t="s">
        <v>669</v>
      </c>
      <c r="AM1750" s="547">
        <v>2</v>
      </c>
      <c r="AN1750" s="547" t="str">
        <f>'Information Input'!$M$14</f>
        <v xml:space="preserve">      -      </v>
      </c>
      <c r="AO1750" s="547" t="s">
        <v>136</v>
      </c>
      <c r="AP1750" s="538">
        <f t="shared" si="292"/>
        <v>43556</v>
      </c>
      <c r="AQ1750" s="538">
        <f t="shared" si="291"/>
        <v>43646</v>
      </c>
      <c r="AR1750" s="538">
        <f>'Information Input'!$H$35</f>
        <v>43555</v>
      </c>
      <c r="AS1750" s="547" t="str">
        <f>'Information Input'!$J$22</f>
        <v>Quarterly</v>
      </c>
      <c r="AT1750" s="538">
        <f>'Information Input'!$H$30</f>
        <v>43555</v>
      </c>
      <c r="AU1750" s="547">
        <f>'Information Input'!$J$18</f>
        <v>2019</v>
      </c>
      <c r="AV1750" s="547" t="s">
        <v>96</v>
      </c>
      <c r="AW1750" s="547" t="s">
        <v>241</v>
      </c>
      <c r="AX1750" s="547" t="s">
        <v>241</v>
      </c>
      <c r="AY1750" s="548" t="s">
        <v>671</v>
      </c>
      <c r="AZ1750" s="547">
        <v>27</v>
      </c>
      <c r="BA1750" s="549" t="s">
        <v>169</v>
      </c>
      <c r="BB1750" s="543" t="s">
        <v>235</v>
      </c>
      <c r="BC1750" s="550">
        <f>'Report 2'!$O394</f>
        <v>0</v>
      </c>
      <c r="BD1750" s="550">
        <f>'Report 2'!$P394</f>
        <v>0</v>
      </c>
      <c r="BE1750" s="550">
        <f>'Report 2'!$Q394</f>
        <v>0</v>
      </c>
      <c r="BF1750" s="550">
        <f>'Report 2'!$R394</f>
        <v>0</v>
      </c>
      <c r="BG1750" s="550">
        <f>'Report 2'!$S394</f>
        <v>0</v>
      </c>
      <c r="BH1750" s="550">
        <f>'Report 2'!$T394</f>
        <v>0</v>
      </c>
      <c r="BI1750" s="550">
        <f>'Report 2'!$U394</f>
        <v>0</v>
      </c>
      <c r="CC1750" s="542" t="s">
        <v>669</v>
      </c>
      <c r="CD1750" s="1014" t="s">
        <v>672</v>
      </c>
      <c r="CE1750" s="1014" t="str">
        <f>'Information Input'!$M$14</f>
        <v xml:space="preserve">      -      </v>
      </c>
      <c r="CF1750" s="551" t="s">
        <v>138</v>
      </c>
      <c r="CG1750" s="552">
        <f t="shared" si="288"/>
        <v>43739</v>
      </c>
      <c r="CH1750" s="552">
        <f t="shared" si="289"/>
        <v>43830</v>
      </c>
      <c r="CI1750" s="552">
        <f>'Information Input'!$H$35</f>
        <v>43555</v>
      </c>
      <c r="CJ1750" s="551" t="str">
        <f>'Information Input'!$J$22</f>
        <v>Quarterly</v>
      </c>
      <c r="CK1750" s="552">
        <f>'Information Input'!$H$30</f>
        <v>43555</v>
      </c>
      <c r="CL1750" s="551">
        <f>'Information Input'!$J$18</f>
        <v>2019</v>
      </c>
      <c r="CM1750" s="551" t="s">
        <v>243</v>
      </c>
      <c r="CN1750" s="1014" t="s">
        <v>230</v>
      </c>
      <c r="CO1750" s="542" t="s">
        <v>230</v>
      </c>
      <c r="CP1750" s="542" t="s">
        <v>671</v>
      </c>
      <c r="CQ1750" s="551">
        <v>29</v>
      </c>
      <c r="CR1750" s="542" t="s">
        <v>171</v>
      </c>
      <c r="CS1750" s="542" t="s">
        <v>238</v>
      </c>
      <c r="CT1750" s="1015">
        <f>'Report 1'!$BD$18</f>
        <v>0</v>
      </c>
      <c r="CU1750" s="1016">
        <f>SUMIF('Report 4A'!$G$16:$G$95,$CQ1750,'Report 4A'!$BL$16:$BL$95)</f>
        <v>0</v>
      </c>
      <c r="CV1750" s="1017">
        <f t="shared" si="285"/>
        <v>0</v>
      </c>
    </row>
    <row r="1751" spans="2:100">
      <c r="B1751" s="535" t="s">
        <v>669</v>
      </c>
      <c r="C1751" s="536">
        <v>1</v>
      </c>
      <c r="D1751" s="537" t="str">
        <f>'Information Input'!$M$14</f>
        <v xml:space="preserve">      -      </v>
      </c>
      <c r="E1751" s="537" t="s">
        <v>137</v>
      </c>
      <c r="F1751" s="538">
        <f t="shared" si="286"/>
        <v>43647</v>
      </c>
      <c r="G1751" s="538">
        <f t="shared" si="287"/>
        <v>43738</v>
      </c>
      <c r="H1751" s="538">
        <f>'Information Input'!$H$35</f>
        <v>43555</v>
      </c>
      <c r="I1751" s="537" t="str">
        <f>'Information Input'!$J$22</f>
        <v>Quarterly</v>
      </c>
      <c r="J1751" s="538">
        <f>'Information Input'!$H$30</f>
        <v>43555</v>
      </c>
      <c r="K1751" s="537">
        <f>'Information Input'!$J$18</f>
        <v>2019</v>
      </c>
      <c r="L1751" s="579" t="s">
        <v>94</v>
      </c>
      <c r="M1751" s="540" t="s">
        <v>95</v>
      </c>
      <c r="N1751" s="541" t="s">
        <v>96</v>
      </c>
      <c r="O1751" s="542" t="s">
        <v>671</v>
      </c>
      <c r="P1751" s="537">
        <v>37</v>
      </c>
      <c r="Q1751" s="541" t="s">
        <v>179</v>
      </c>
      <c r="R1751" s="541" t="s">
        <v>231</v>
      </c>
      <c r="S1751" s="543">
        <f>'Report 1'!$O$18</f>
        <v>0</v>
      </c>
      <c r="T1751" s="544">
        <f>'Report 1'!$O$57</f>
        <v>0</v>
      </c>
      <c r="U1751" s="545">
        <f>'Report 1'!$O$143</f>
        <v>0</v>
      </c>
      <c r="AL1751" s="546" t="s">
        <v>669</v>
      </c>
      <c r="AM1751" s="547">
        <v>2</v>
      </c>
      <c r="AN1751" s="547" t="str">
        <f>'Information Input'!$M$14</f>
        <v xml:space="preserve">      -      </v>
      </c>
      <c r="AO1751" s="547" t="s">
        <v>136</v>
      </c>
      <c r="AP1751" s="538">
        <f t="shared" si="292"/>
        <v>43556</v>
      </c>
      <c r="AQ1751" s="538">
        <f t="shared" si="291"/>
        <v>43646</v>
      </c>
      <c r="AR1751" s="538">
        <f>'Information Input'!$H$35</f>
        <v>43555</v>
      </c>
      <c r="AS1751" s="547" t="str">
        <f>'Information Input'!$J$22</f>
        <v>Quarterly</v>
      </c>
      <c r="AT1751" s="538">
        <f>'Information Input'!$H$30</f>
        <v>43555</v>
      </c>
      <c r="AU1751" s="547">
        <f>'Information Input'!$J$18</f>
        <v>2019</v>
      </c>
      <c r="AV1751" s="547" t="s">
        <v>96</v>
      </c>
      <c r="AW1751" s="547" t="s">
        <v>241</v>
      </c>
      <c r="AX1751" s="547" t="s">
        <v>241</v>
      </c>
      <c r="AY1751" s="548" t="s">
        <v>671</v>
      </c>
      <c r="AZ1751" s="547">
        <v>28</v>
      </c>
      <c r="BA1751" s="549" t="s">
        <v>170</v>
      </c>
      <c r="BB1751" s="543" t="s">
        <v>235</v>
      </c>
      <c r="BC1751" s="550">
        <f>'Report 2'!$O395</f>
        <v>0</v>
      </c>
      <c r="BD1751" s="550">
        <f>'Report 2'!$P395</f>
        <v>0</v>
      </c>
      <c r="BE1751" s="550">
        <f>'Report 2'!$Q395</f>
        <v>0</v>
      </c>
      <c r="BF1751" s="550">
        <f>'Report 2'!$R395</f>
        <v>0</v>
      </c>
      <c r="BG1751" s="550">
        <f>'Report 2'!$S395</f>
        <v>0</v>
      </c>
      <c r="BH1751" s="550">
        <f>'Report 2'!$T395</f>
        <v>0</v>
      </c>
      <c r="BI1751" s="550">
        <f>'Report 2'!$U395</f>
        <v>0</v>
      </c>
      <c r="CC1751" s="542" t="s">
        <v>669</v>
      </c>
      <c r="CD1751" s="1014" t="s">
        <v>672</v>
      </c>
      <c r="CE1751" s="1014" t="str">
        <f>'Information Input'!$M$14</f>
        <v xml:space="preserve">      -      </v>
      </c>
      <c r="CF1751" s="551" t="s">
        <v>138</v>
      </c>
      <c r="CG1751" s="552">
        <f t="shared" si="288"/>
        <v>43739</v>
      </c>
      <c r="CH1751" s="552">
        <f t="shared" si="289"/>
        <v>43830</v>
      </c>
      <c r="CI1751" s="552">
        <f>'Information Input'!$H$35</f>
        <v>43555</v>
      </c>
      <c r="CJ1751" s="551" t="str">
        <f>'Information Input'!$J$22</f>
        <v>Quarterly</v>
      </c>
      <c r="CK1751" s="552">
        <f>'Information Input'!$H$30</f>
        <v>43555</v>
      </c>
      <c r="CL1751" s="551">
        <f>'Information Input'!$J$18</f>
        <v>2019</v>
      </c>
      <c r="CM1751" s="551" t="s">
        <v>243</v>
      </c>
      <c r="CN1751" s="1014" t="s">
        <v>230</v>
      </c>
      <c r="CO1751" s="542" t="s">
        <v>230</v>
      </c>
      <c r="CP1751" s="542" t="s">
        <v>671</v>
      </c>
      <c r="CQ1751" s="551">
        <v>30</v>
      </c>
      <c r="CR1751" s="542" t="s">
        <v>172</v>
      </c>
      <c r="CS1751" s="542" t="s">
        <v>238</v>
      </c>
      <c r="CT1751" s="1015">
        <f>'Report 1'!$BD$18</f>
        <v>0</v>
      </c>
      <c r="CU1751" s="1016">
        <f>SUMIF('Report 4A'!$G$16:$G$95,$CQ1751,'Report 4A'!$BL$16:$BL$95)</f>
        <v>0</v>
      </c>
      <c r="CV1751" s="1017">
        <f t="shared" si="285"/>
        <v>0</v>
      </c>
    </row>
    <row r="1752" spans="2:100">
      <c r="B1752" s="535" t="s">
        <v>669</v>
      </c>
      <c r="C1752" s="536">
        <v>1</v>
      </c>
      <c r="D1752" s="537" t="str">
        <f>'Information Input'!$M$14</f>
        <v xml:space="preserve">      -      </v>
      </c>
      <c r="E1752" s="537" t="s">
        <v>137</v>
      </c>
      <c r="F1752" s="538">
        <f t="shared" si="286"/>
        <v>43647</v>
      </c>
      <c r="G1752" s="538">
        <f t="shared" si="287"/>
        <v>43738</v>
      </c>
      <c r="H1752" s="538">
        <f>'Information Input'!$H$35</f>
        <v>43555</v>
      </c>
      <c r="I1752" s="537" t="str">
        <f>'Information Input'!$J$22</f>
        <v>Quarterly</v>
      </c>
      <c r="J1752" s="538">
        <f>'Information Input'!$H$30</f>
        <v>43555</v>
      </c>
      <c r="K1752" s="537">
        <f>'Information Input'!$J$18</f>
        <v>2019</v>
      </c>
      <c r="L1752" s="579" t="s">
        <v>94</v>
      </c>
      <c r="M1752" s="540" t="s">
        <v>95</v>
      </c>
      <c r="N1752" s="541" t="s">
        <v>96</v>
      </c>
      <c r="O1752" s="542" t="s">
        <v>671</v>
      </c>
      <c r="P1752" s="537">
        <v>38</v>
      </c>
      <c r="Q1752" s="541" t="s">
        <v>180</v>
      </c>
      <c r="R1752" s="541" t="s">
        <v>233</v>
      </c>
      <c r="S1752" s="543">
        <f>'Report 1'!$O$18</f>
        <v>0</v>
      </c>
      <c r="T1752" s="544">
        <f>'Report 1'!$O$58</f>
        <v>0</v>
      </c>
      <c r="U1752" s="545">
        <f>'Report 1'!$O$144</f>
        <v>0</v>
      </c>
      <c r="AL1752" s="546" t="s">
        <v>669</v>
      </c>
      <c r="AM1752" s="547">
        <v>2</v>
      </c>
      <c r="AN1752" s="547" t="str">
        <f>'Information Input'!$M$14</f>
        <v xml:space="preserve">      -      </v>
      </c>
      <c r="AO1752" s="547" t="s">
        <v>136</v>
      </c>
      <c r="AP1752" s="538">
        <f t="shared" si="292"/>
        <v>43556</v>
      </c>
      <c r="AQ1752" s="538">
        <f t="shared" si="291"/>
        <v>43646</v>
      </c>
      <c r="AR1752" s="538">
        <f>'Information Input'!$H$35</f>
        <v>43555</v>
      </c>
      <c r="AS1752" s="547" t="str">
        <f>'Information Input'!$J$22</f>
        <v>Quarterly</v>
      </c>
      <c r="AT1752" s="538">
        <f>'Information Input'!$H$30</f>
        <v>43555</v>
      </c>
      <c r="AU1752" s="547">
        <f>'Information Input'!$J$18</f>
        <v>2019</v>
      </c>
      <c r="AV1752" s="547" t="s">
        <v>96</v>
      </c>
      <c r="AW1752" s="547" t="s">
        <v>241</v>
      </c>
      <c r="AX1752" s="547" t="s">
        <v>241</v>
      </c>
      <c r="AY1752" s="548" t="s">
        <v>671</v>
      </c>
      <c r="AZ1752" s="547">
        <v>29</v>
      </c>
      <c r="BA1752" s="549" t="s">
        <v>171</v>
      </c>
      <c r="BB1752" s="543" t="s">
        <v>238</v>
      </c>
      <c r="BC1752" s="550">
        <f>'Report 2'!$O396</f>
        <v>0</v>
      </c>
      <c r="BD1752" s="550">
        <f>'Report 2'!$P396</f>
        <v>0</v>
      </c>
      <c r="BE1752" s="550">
        <f>'Report 2'!$Q396</f>
        <v>0</v>
      </c>
      <c r="BF1752" s="550">
        <f>'Report 2'!$R396</f>
        <v>0</v>
      </c>
      <c r="BG1752" s="550">
        <f>'Report 2'!$S396</f>
        <v>0</v>
      </c>
      <c r="BH1752" s="550">
        <f>'Report 2'!$T396</f>
        <v>0</v>
      </c>
      <c r="BI1752" s="550">
        <f>'Report 2'!$U396</f>
        <v>0</v>
      </c>
      <c r="CC1752" s="542" t="s">
        <v>669</v>
      </c>
      <c r="CD1752" s="1014" t="s">
        <v>672</v>
      </c>
      <c r="CE1752" s="1014" t="str">
        <f>'Information Input'!$M$14</f>
        <v xml:space="preserve">      -      </v>
      </c>
      <c r="CF1752" s="551" t="s">
        <v>138</v>
      </c>
      <c r="CG1752" s="552">
        <f t="shared" si="288"/>
        <v>43739</v>
      </c>
      <c r="CH1752" s="552">
        <f t="shared" si="289"/>
        <v>43830</v>
      </c>
      <c r="CI1752" s="552">
        <f>'Information Input'!$H$35</f>
        <v>43555</v>
      </c>
      <c r="CJ1752" s="551" t="str">
        <f>'Information Input'!$J$22</f>
        <v>Quarterly</v>
      </c>
      <c r="CK1752" s="552">
        <f>'Information Input'!$H$30</f>
        <v>43555</v>
      </c>
      <c r="CL1752" s="551">
        <f>'Information Input'!$J$18</f>
        <v>2019</v>
      </c>
      <c r="CM1752" s="551" t="s">
        <v>243</v>
      </c>
      <c r="CN1752" s="1014" t="s">
        <v>230</v>
      </c>
      <c r="CO1752" s="542" t="s">
        <v>230</v>
      </c>
      <c r="CP1752" s="542" t="s">
        <v>671</v>
      </c>
      <c r="CQ1752" s="551">
        <v>31</v>
      </c>
      <c r="CR1752" s="542" t="s">
        <v>173</v>
      </c>
      <c r="CS1752" s="542" t="s">
        <v>233</v>
      </c>
      <c r="CT1752" s="1015">
        <f>'Report 1'!$BD$18</f>
        <v>0</v>
      </c>
      <c r="CU1752" s="1016">
        <f>SUMIF('Report 4A'!$G$16:$G$95,$CQ1752,'Report 4A'!$BL$16:$BL$95)</f>
        <v>0</v>
      </c>
      <c r="CV1752" s="1017">
        <f t="shared" si="285"/>
        <v>0</v>
      </c>
    </row>
    <row r="1753" spans="2:100">
      <c r="B1753" s="535" t="s">
        <v>669</v>
      </c>
      <c r="C1753" s="536">
        <v>1</v>
      </c>
      <c r="D1753" s="537" t="str">
        <f>'Information Input'!$M$14</f>
        <v xml:space="preserve">      -      </v>
      </c>
      <c r="E1753" s="537" t="s">
        <v>137</v>
      </c>
      <c r="F1753" s="538">
        <f t="shared" si="286"/>
        <v>43647</v>
      </c>
      <c r="G1753" s="538">
        <f t="shared" si="287"/>
        <v>43738</v>
      </c>
      <c r="H1753" s="538">
        <f>'Information Input'!$H$35</f>
        <v>43555</v>
      </c>
      <c r="I1753" s="537" t="str">
        <f>'Information Input'!$J$22</f>
        <v>Quarterly</v>
      </c>
      <c r="J1753" s="538">
        <f>'Information Input'!$H$30</f>
        <v>43555</v>
      </c>
      <c r="K1753" s="537">
        <f>'Information Input'!$J$18</f>
        <v>2019</v>
      </c>
      <c r="L1753" s="579" t="s">
        <v>94</v>
      </c>
      <c r="M1753" s="540" t="s">
        <v>95</v>
      </c>
      <c r="N1753" s="541" t="s">
        <v>96</v>
      </c>
      <c r="O1753" s="542" t="s">
        <v>671</v>
      </c>
      <c r="P1753" s="537">
        <v>39</v>
      </c>
      <c r="Q1753" s="541" t="s">
        <v>181</v>
      </c>
      <c r="R1753" s="541" t="s">
        <v>233</v>
      </c>
      <c r="S1753" s="543">
        <f>'Report 1'!$O$18</f>
        <v>0</v>
      </c>
      <c r="T1753" s="544">
        <f>'Report 1'!$O$59</f>
        <v>0</v>
      </c>
      <c r="U1753" s="545">
        <f>'Report 1'!$O$145</f>
        <v>0</v>
      </c>
      <c r="AL1753" s="546" t="s">
        <v>669</v>
      </c>
      <c r="AM1753" s="547">
        <v>2</v>
      </c>
      <c r="AN1753" s="547" t="str">
        <f>'Information Input'!$M$14</f>
        <v xml:space="preserve">      -      </v>
      </c>
      <c r="AO1753" s="547" t="s">
        <v>136</v>
      </c>
      <c r="AP1753" s="538">
        <f t="shared" si="292"/>
        <v>43556</v>
      </c>
      <c r="AQ1753" s="538">
        <f t="shared" si="291"/>
        <v>43646</v>
      </c>
      <c r="AR1753" s="538">
        <f>'Information Input'!$H$35</f>
        <v>43555</v>
      </c>
      <c r="AS1753" s="547" t="str">
        <f>'Information Input'!$J$22</f>
        <v>Quarterly</v>
      </c>
      <c r="AT1753" s="538">
        <f>'Information Input'!$H$30</f>
        <v>43555</v>
      </c>
      <c r="AU1753" s="547">
        <f>'Information Input'!$J$18</f>
        <v>2019</v>
      </c>
      <c r="AV1753" s="547" t="s">
        <v>96</v>
      </c>
      <c r="AW1753" s="547" t="s">
        <v>241</v>
      </c>
      <c r="AX1753" s="547" t="s">
        <v>241</v>
      </c>
      <c r="AY1753" s="548" t="s">
        <v>671</v>
      </c>
      <c r="AZ1753" s="547">
        <v>30</v>
      </c>
      <c r="BA1753" s="549" t="s">
        <v>172</v>
      </c>
      <c r="BB1753" s="543" t="s">
        <v>238</v>
      </c>
      <c r="BC1753" s="550">
        <f>'Report 2'!$O397</f>
        <v>0</v>
      </c>
      <c r="BD1753" s="550">
        <f>'Report 2'!$P397</f>
        <v>0</v>
      </c>
      <c r="BE1753" s="550">
        <f>'Report 2'!$Q397</f>
        <v>0</v>
      </c>
      <c r="BF1753" s="550">
        <f>'Report 2'!$R397</f>
        <v>0</v>
      </c>
      <c r="BG1753" s="550">
        <f>'Report 2'!$S397</f>
        <v>0</v>
      </c>
      <c r="BH1753" s="550">
        <f>'Report 2'!$T397</f>
        <v>0</v>
      </c>
      <c r="BI1753" s="550">
        <f>'Report 2'!$U397</f>
        <v>0</v>
      </c>
      <c r="CC1753" s="542" t="s">
        <v>669</v>
      </c>
      <c r="CD1753" s="1014" t="s">
        <v>672</v>
      </c>
      <c r="CE1753" s="1014" t="str">
        <f>'Information Input'!$M$14</f>
        <v xml:space="preserve">      -      </v>
      </c>
      <c r="CF1753" s="551" t="s">
        <v>138</v>
      </c>
      <c r="CG1753" s="552">
        <f t="shared" si="288"/>
        <v>43739</v>
      </c>
      <c r="CH1753" s="552">
        <f t="shared" si="289"/>
        <v>43830</v>
      </c>
      <c r="CI1753" s="552">
        <f>'Information Input'!$H$35</f>
        <v>43555</v>
      </c>
      <c r="CJ1753" s="551" t="str">
        <f>'Information Input'!$J$22</f>
        <v>Quarterly</v>
      </c>
      <c r="CK1753" s="552">
        <f>'Information Input'!$H$30</f>
        <v>43555</v>
      </c>
      <c r="CL1753" s="551">
        <f>'Information Input'!$J$18</f>
        <v>2019</v>
      </c>
      <c r="CM1753" s="551" t="s">
        <v>243</v>
      </c>
      <c r="CN1753" s="1014" t="s">
        <v>230</v>
      </c>
      <c r="CO1753" s="542" t="s">
        <v>230</v>
      </c>
      <c r="CP1753" s="542" t="s">
        <v>671</v>
      </c>
      <c r="CQ1753" s="551">
        <v>32</v>
      </c>
      <c r="CR1753" s="542" t="s">
        <v>174</v>
      </c>
      <c r="CS1753" s="542" t="s">
        <v>238</v>
      </c>
      <c r="CT1753" s="1015">
        <f>'Report 1'!$BD$18</f>
        <v>0</v>
      </c>
      <c r="CU1753" s="1016">
        <f>SUMIF('Report 4A'!$G$16:$G$95,$CQ1753,'Report 4A'!$BL$16:$BL$95)</f>
        <v>0</v>
      </c>
      <c r="CV1753" s="1017">
        <f t="shared" si="285"/>
        <v>0</v>
      </c>
    </row>
    <row r="1754" spans="2:100">
      <c r="B1754" s="535" t="s">
        <v>669</v>
      </c>
      <c r="C1754" s="536">
        <v>1</v>
      </c>
      <c r="D1754" s="537" t="str">
        <f>'Information Input'!$M$14</f>
        <v xml:space="preserve">      -      </v>
      </c>
      <c r="E1754" s="537" t="s">
        <v>137</v>
      </c>
      <c r="F1754" s="538">
        <f t="shared" si="286"/>
        <v>43647</v>
      </c>
      <c r="G1754" s="538">
        <f t="shared" si="287"/>
        <v>43738</v>
      </c>
      <c r="H1754" s="538">
        <f>'Information Input'!$H$35</f>
        <v>43555</v>
      </c>
      <c r="I1754" s="537" t="str">
        <f>'Information Input'!$J$22</f>
        <v>Quarterly</v>
      </c>
      <c r="J1754" s="538">
        <f>'Information Input'!$H$30</f>
        <v>43555</v>
      </c>
      <c r="K1754" s="537">
        <f>'Information Input'!$J$18</f>
        <v>2019</v>
      </c>
      <c r="L1754" s="579" t="s">
        <v>94</v>
      </c>
      <c r="M1754" s="540" t="s">
        <v>95</v>
      </c>
      <c r="N1754" s="541" t="s">
        <v>96</v>
      </c>
      <c r="O1754" s="542" t="s">
        <v>671</v>
      </c>
      <c r="P1754" s="537">
        <v>40</v>
      </c>
      <c r="Q1754" s="541" t="s">
        <v>182</v>
      </c>
      <c r="R1754" s="541" t="s">
        <v>238</v>
      </c>
      <c r="S1754" s="543">
        <f>'Report 1'!$O$18</f>
        <v>0</v>
      </c>
      <c r="T1754" s="544">
        <f>'Report 1'!$O$60</f>
        <v>0</v>
      </c>
      <c r="U1754" s="545">
        <f>'Report 1'!$O$146</f>
        <v>0</v>
      </c>
      <c r="AL1754" s="546" t="s">
        <v>669</v>
      </c>
      <c r="AM1754" s="547">
        <v>2</v>
      </c>
      <c r="AN1754" s="547" t="str">
        <f>'Information Input'!$M$14</f>
        <v xml:space="preserve">      -      </v>
      </c>
      <c r="AO1754" s="547" t="s">
        <v>136</v>
      </c>
      <c r="AP1754" s="538">
        <f t="shared" si="292"/>
        <v>43556</v>
      </c>
      <c r="AQ1754" s="538">
        <f t="shared" si="291"/>
        <v>43646</v>
      </c>
      <c r="AR1754" s="538">
        <f>'Information Input'!$H$35</f>
        <v>43555</v>
      </c>
      <c r="AS1754" s="547" t="str">
        <f>'Information Input'!$J$22</f>
        <v>Quarterly</v>
      </c>
      <c r="AT1754" s="538">
        <f>'Information Input'!$H$30</f>
        <v>43555</v>
      </c>
      <c r="AU1754" s="547">
        <f>'Information Input'!$J$18</f>
        <v>2019</v>
      </c>
      <c r="AV1754" s="547" t="s">
        <v>96</v>
      </c>
      <c r="AW1754" s="547" t="s">
        <v>241</v>
      </c>
      <c r="AX1754" s="547" t="s">
        <v>241</v>
      </c>
      <c r="AY1754" s="548" t="s">
        <v>671</v>
      </c>
      <c r="AZ1754" s="547">
        <v>31</v>
      </c>
      <c r="BA1754" s="549" t="s">
        <v>173</v>
      </c>
      <c r="BB1754" s="543" t="s">
        <v>233</v>
      </c>
      <c r="BC1754" s="550">
        <f>'Report 2'!$O398</f>
        <v>0</v>
      </c>
      <c r="BD1754" s="550">
        <f>'Report 2'!$P398</f>
        <v>0</v>
      </c>
      <c r="BE1754" s="550">
        <f>'Report 2'!$Q398</f>
        <v>0</v>
      </c>
      <c r="BF1754" s="550">
        <f>'Report 2'!$R398</f>
        <v>0</v>
      </c>
      <c r="BG1754" s="550">
        <f>'Report 2'!$S398</f>
        <v>0</v>
      </c>
      <c r="BH1754" s="550">
        <f>'Report 2'!$T398</f>
        <v>0</v>
      </c>
      <c r="BI1754" s="550">
        <f>'Report 2'!$U398</f>
        <v>0</v>
      </c>
      <c r="CC1754" s="542" t="s">
        <v>669</v>
      </c>
      <c r="CD1754" s="1014" t="s">
        <v>672</v>
      </c>
      <c r="CE1754" s="1014" t="str">
        <f>'Information Input'!$M$14</f>
        <v xml:space="preserve">      -      </v>
      </c>
      <c r="CF1754" s="551" t="s">
        <v>138</v>
      </c>
      <c r="CG1754" s="552">
        <f t="shared" si="288"/>
        <v>43739</v>
      </c>
      <c r="CH1754" s="552">
        <f t="shared" si="289"/>
        <v>43830</v>
      </c>
      <c r="CI1754" s="552">
        <f>'Information Input'!$H$35</f>
        <v>43555</v>
      </c>
      <c r="CJ1754" s="551" t="str">
        <f>'Information Input'!$J$22</f>
        <v>Quarterly</v>
      </c>
      <c r="CK1754" s="552">
        <f>'Information Input'!$H$30</f>
        <v>43555</v>
      </c>
      <c r="CL1754" s="551">
        <f>'Information Input'!$J$18</f>
        <v>2019</v>
      </c>
      <c r="CM1754" s="551" t="s">
        <v>243</v>
      </c>
      <c r="CN1754" s="1014" t="s">
        <v>230</v>
      </c>
      <c r="CO1754" s="542" t="s">
        <v>230</v>
      </c>
      <c r="CP1754" s="542" t="s">
        <v>671</v>
      </c>
      <c r="CQ1754" s="551">
        <v>33</v>
      </c>
      <c r="CR1754" s="542" t="s">
        <v>175</v>
      </c>
      <c r="CS1754" s="542" t="s">
        <v>233</v>
      </c>
      <c r="CT1754" s="1015">
        <f>'Report 1'!$BD$18</f>
        <v>0</v>
      </c>
      <c r="CU1754" s="1016">
        <f>SUMIF('Report 4A'!$G$16:$G$95,$CQ1754,'Report 4A'!$BL$16:$BL$95)</f>
        <v>0</v>
      </c>
      <c r="CV1754" s="1017">
        <f t="shared" si="285"/>
        <v>0</v>
      </c>
    </row>
    <row r="1755" spans="2:100">
      <c r="B1755" s="535" t="s">
        <v>669</v>
      </c>
      <c r="C1755" s="536">
        <v>1</v>
      </c>
      <c r="D1755" s="537" t="str">
        <f>'Information Input'!$M$14</f>
        <v xml:space="preserve">      -      </v>
      </c>
      <c r="E1755" s="537" t="s">
        <v>137</v>
      </c>
      <c r="F1755" s="538">
        <f t="shared" si="286"/>
        <v>43647</v>
      </c>
      <c r="G1755" s="538">
        <f t="shared" si="287"/>
        <v>43738</v>
      </c>
      <c r="H1755" s="538">
        <f>'Information Input'!$H$35</f>
        <v>43555</v>
      </c>
      <c r="I1755" s="537" t="str">
        <f>'Information Input'!$J$22</f>
        <v>Quarterly</v>
      </c>
      <c r="J1755" s="538">
        <f>'Information Input'!$H$30</f>
        <v>43555</v>
      </c>
      <c r="K1755" s="537">
        <f>'Information Input'!$J$18</f>
        <v>2019</v>
      </c>
      <c r="L1755" s="579" t="s">
        <v>94</v>
      </c>
      <c r="M1755" s="540" t="s">
        <v>95</v>
      </c>
      <c r="N1755" s="541" t="s">
        <v>96</v>
      </c>
      <c r="O1755" s="542" t="s">
        <v>671</v>
      </c>
      <c r="P1755" s="537">
        <v>41</v>
      </c>
      <c r="Q1755" s="541" t="s">
        <v>183</v>
      </c>
      <c r="R1755" s="541" t="s">
        <v>238</v>
      </c>
      <c r="S1755" s="543">
        <f>'Report 1'!$O$18</f>
        <v>0</v>
      </c>
      <c r="T1755" s="544">
        <f>'Report 1'!$O$61</f>
        <v>0</v>
      </c>
      <c r="U1755" s="545">
        <f>'Report 1'!$O$147</f>
        <v>0</v>
      </c>
      <c r="AL1755" s="546" t="s">
        <v>669</v>
      </c>
      <c r="AM1755" s="547">
        <v>2</v>
      </c>
      <c r="AN1755" s="547" t="str">
        <f>'Information Input'!$M$14</f>
        <v xml:space="preserve">      -      </v>
      </c>
      <c r="AO1755" s="547" t="s">
        <v>136</v>
      </c>
      <c r="AP1755" s="538">
        <f t="shared" si="292"/>
        <v>43556</v>
      </c>
      <c r="AQ1755" s="538">
        <f t="shared" si="291"/>
        <v>43646</v>
      </c>
      <c r="AR1755" s="538">
        <f>'Information Input'!$H$35</f>
        <v>43555</v>
      </c>
      <c r="AS1755" s="547" t="str">
        <f>'Information Input'!$J$22</f>
        <v>Quarterly</v>
      </c>
      <c r="AT1755" s="538">
        <f>'Information Input'!$H$30</f>
        <v>43555</v>
      </c>
      <c r="AU1755" s="547">
        <f>'Information Input'!$J$18</f>
        <v>2019</v>
      </c>
      <c r="AV1755" s="547" t="s">
        <v>96</v>
      </c>
      <c r="AW1755" s="547" t="s">
        <v>241</v>
      </c>
      <c r="AX1755" s="547" t="s">
        <v>241</v>
      </c>
      <c r="AY1755" s="548" t="s">
        <v>671</v>
      </c>
      <c r="AZ1755" s="547">
        <v>32</v>
      </c>
      <c r="BA1755" s="549" t="s">
        <v>174</v>
      </c>
      <c r="BB1755" s="543" t="s">
        <v>238</v>
      </c>
      <c r="BC1755" s="550">
        <f>'Report 2'!$O399</f>
        <v>0</v>
      </c>
      <c r="BD1755" s="550">
        <f>'Report 2'!$P399</f>
        <v>0</v>
      </c>
      <c r="BE1755" s="550">
        <f>'Report 2'!$Q399</f>
        <v>0</v>
      </c>
      <c r="BF1755" s="550">
        <f>'Report 2'!$R399</f>
        <v>0</v>
      </c>
      <c r="BG1755" s="550">
        <f>'Report 2'!$S399</f>
        <v>0</v>
      </c>
      <c r="BH1755" s="550">
        <f>'Report 2'!$T399</f>
        <v>0</v>
      </c>
      <c r="BI1755" s="550">
        <f>'Report 2'!$U399</f>
        <v>0</v>
      </c>
      <c r="CC1755" s="542" t="s">
        <v>669</v>
      </c>
      <c r="CD1755" s="1014" t="s">
        <v>672</v>
      </c>
      <c r="CE1755" s="1014" t="str">
        <f>'Information Input'!$M$14</f>
        <v xml:space="preserve">      -      </v>
      </c>
      <c r="CF1755" s="551" t="s">
        <v>138</v>
      </c>
      <c r="CG1755" s="552">
        <f t="shared" si="288"/>
        <v>43739</v>
      </c>
      <c r="CH1755" s="552">
        <f t="shared" si="289"/>
        <v>43830</v>
      </c>
      <c r="CI1755" s="552">
        <f>'Information Input'!$H$35</f>
        <v>43555</v>
      </c>
      <c r="CJ1755" s="551" t="str">
        <f>'Information Input'!$J$22</f>
        <v>Quarterly</v>
      </c>
      <c r="CK1755" s="552">
        <f>'Information Input'!$H$30</f>
        <v>43555</v>
      </c>
      <c r="CL1755" s="551">
        <f>'Information Input'!$J$18</f>
        <v>2019</v>
      </c>
      <c r="CM1755" s="551" t="s">
        <v>243</v>
      </c>
      <c r="CN1755" s="1014" t="s">
        <v>230</v>
      </c>
      <c r="CO1755" s="542" t="s">
        <v>230</v>
      </c>
      <c r="CP1755" s="542" t="s">
        <v>671</v>
      </c>
      <c r="CQ1755" s="551">
        <v>34</v>
      </c>
      <c r="CR1755" s="542" t="s">
        <v>176</v>
      </c>
      <c r="CS1755" s="542" t="s">
        <v>238</v>
      </c>
      <c r="CT1755" s="1015">
        <f>'Report 1'!$BD$18</f>
        <v>0</v>
      </c>
      <c r="CU1755" s="1016">
        <f>SUMIF('Report 4A'!$G$16:$G$95,$CQ1755,'Report 4A'!$BL$16:$BL$95)</f>
        <v>0</v>
      </c>
      <c r="CV1755" s="1017">
        <f t="shared" si="285"/>
        <v>0</v>
      </c>
    </row>
    <row r="1756" spans="2:100">
      <c r="B1756" s="535" t="s">
        <v>669</v>
      </c>
      <c r="C1756" s="536">
        <v>1</v>
      </c>
      <c r="D1756" s="537" t="str">
        <f>'Information Input'!$M$14</f>
        <v xml:space="preserve">      -      </v>
      </c>
      <c r="E1756" s="537" t="s">
        <v>137</v>
      </c>
      <c r="F1756" s="538">
        <f t="shared" si="286"/>
        <v>43647</v>
      </c>
      <c r="G1756" s="538">
        <f t="shared" si="287"/>
        <v>43738</v>
      </c>
      <c r="H1756" s="538">
        <f>'Information Input'!$H$35</f>
        <v>43555</v>
      </c>
      <c r="I1756" s="537" t="str">
        <f>'Information Input'!$J$22</f>
        <v>Quarterly</v>
      </c>
      <c r="J1756" s="538">
        <f>'Information Input'!$H$30</f>
        <v>43555</v>
      </c>
      <c r="K1756" s="537">
        <f>'Information Input'!$J$18</f>
        <v>2019</v>
      </c>
      <c r="L1756" s="579" t="s">
        <v>94</v>
      </c>
      <c r="M1756" s="540" t="s">
        <v>95</v>
      </c>
      <c r="N1756" s="541" t="s">
        <v>96</v>
      </c>
      <c r="O1756" s="542" t="s">
        <v>671</v>
      </c>
      <c r="P1756" s="537">
        <v>42</v>
      </c>
      <c r="Q1756" s="541" t="s">
        <v>184</v>
      </c>
      <c r="R1756" s="541" t="s">
        <v>233</v>
      </c>
      <c r="S1756" s="543">
        <f>'Report 1'!$O$18</f>
        <v>0</v>
      </c>
      <c r="T1756" s="544">
        <f>'Report 1'!$O$62</f>
        <v>0</v>
      </c>
      <c r="U1756" s="545">
        <f>'Report 1'!$O$148</f>
        <v>0</v>
      </c>
      <c r="AL1756" s="546" t="s">
        <v>669</v>
      </c>
      <c r="AM1756" s="547">
        <v>2</v>
      </c>
      <c r="AN1756" s="547" t="str">
        <f>'Information Input'!$M$14</f>
        <v xml:space="preserve">      -      </v>
      </c>
      <c r="AO1756" s="547" t="s">
        <v>136</v>
      </c>
      <c r="AP1756" s="538">
        <f t="shared" si="292"/>
        <v>43556</v>
      </c>
      <c r="AQ1756" s="538">
        <f t="shared" si="291"/>
        <v>43646</v>
      </c>
      <c r="AR1756" s="538">
        <f>'Information Input'!$H$35</f>
        <v>43555</v>
      </c>
      <c r="AS1756" s="547" t="str">
        <f>'Information Input'!$J$22</f>
        <v>Quarterly</v>
      </c>
      <c r="AT1756" s="538">
        <f>'Information Input'!$H$30</f>
        <v>43555</v>
      </c>
      <c r="AU1756" s="547">
        <f>'Information Input'!$J$18</f>
        <v>2019</v>
      </c>
      <c r="AV1756" s="547" t="s">
        <v>96</v>
      </c>
      <c r="AW1756" s="547" t="s">
        <v>241</v>
      </c>
      <c r="AX1756" s="547" t="s">
        <v>241</v>
      </c>
      <c r="AY1756" s="548" t="s">
        <v>671</v>
      </c>
      <c r="AZ1756" s="547">
        <v>33</v>
      </c>
      <c r="BA1756" s="549" t="s">
        <v>175</v>
      </c>
      <c r="BB1756" s="543" t="s">
        <v>233</v>
      </c>
      <c r="BC1756" s="550">
        <f>'Report 2'!$O400</f>
        <v>0</v>
      </c>
      <c r="BD1756" s="550">
        <f>'Report 2'!$P400</f>
        <v>0</v>
      </c>
      <c r="BE1756" s="550">
        <f>'Report 2'!$Q400</f>
        <v>0</v>
      </c>
      <c r="BF1756" s="550">
        <f>'Report 2'!$R400</f>
        <v>0</v>
      </c>
      <c r="BG1756" s="550">
        <f>'Report 2'!$S400</f>
        <v>0</v>
      </c>
      <c r="BH1756" s="550">
        <f>'Report 2'!$T400</f>
        <v>0</v>
      </c>
      <c r="BI1756" s="550">
        <f>'Report 2'!$U400</f>
        <v>0</v>
      </c>
      <c r="CC1756" s="542" t="s">
        <v>669</v>
      </c>
      <c r="CD1756" s="1014" t="s">
        <v>672</v>
      </c>
      <c r="CE1756" s="1014" t="str">
        <f>'Information Input'!$M$14</f>
        <v xml:space="preserve">      -      </v>
      </c>
      <c r="CF1756" s="551" t="s">
        <v>138</v>
      </c>
      <c r="CG1756" s="552">
        <f t="shared" si="288"/>
        <v>43739</v>
      </c>
      <c r="CH1756" s="552">
        <f t="shared" si="289"/>
        <v>43830</v>
      </c>
      <c r="CI1756" s="552">
        <f>'Information Input'!$H$35</f>
        <v>43555</v>
      </c>
      <c r="CJ1756" s="551" t="str">
        <f>'Information Input'!$J$22</f>
        <v>Quarterly</v>
      </c>
      <c r="CK1756" s="552">
        <f>'Information Input'!$H$30</f>
        <v>43555</v>
      </c>
      <c r="CL1756" s="551">
        <f>'Information Input'!$J$18</f>
        <v>2019</v>
      </c>
      <c r="CM1756" s="551" t="s">
        <v>243</v>
      </c>
      <c r="CN1756" s="1014" t="s">
        <v>230</v>
      </c>
      <c r="CO1756" s="542" t="s">
        <v>230</v>
      </c>
      <c r="CP1756" s="542" t="s">
        <v>671</v>
      </c>
      <c r="CQ1756" s="551">
        <v>35</v>
      </c>
      <c r="CR1756" s="542" t="s">
        <v>177</v>
      </c>
      <c r="CS1756" s="542" t="s">
        <v>235</v>
      </c>
      <c r="CT1756" s="1015">
        <f>'Report 1'!$BD$18</f>
        <v>0</v>
      </c>
      <c r="CU1756" s="1016">
        <f>SUMIF('Report 4A'!$G$16:$G$95,$CQ1756,'Report 4A'!$BL$16:$BL$95)</f>
        <v>0</v>
      </c>
      <c r="CV1756" s="1017">
        <f t="shared" si="285"/>
        <v>0</v>
      </c>
    </row>
    <row r="1757" spans="2:100">
      <c r="B1757" s="535" t="s">
        <v>669</v>
      </c>
      <c r="C1757" s="536">
        <v>1</v>
      </c>
      <c r="D1757" s="537" t="str">
        <f>'Information Input'!$M$14</f>
        <v xml:space="preserve">      -      </v>
      </c>
      <c r="E1757" s="537" t="s">
        <v>137</v>
      </c>
      <c r="F1757" s="538">
        <f t="shared" si="286"/>
        <v>43647</v>
      </c>
      <c r="G1757" s="538">
        <f t="shared" si="287"/>
        <v>43738</v>
      </c>
      <c r="H1757" s="538">
        <f>'Information Input'!$H$35</f>
        <v>43555</v>
      </c>
      <c r="I1757" s="537" t="str">
        <f>'Information Input'!$J$22</f>
        <v>Quarterly</v>
      </c>
      <c r="J1757" s="538">
        <f>'Information Input'!$H$30</f>
        <v>43555</v>
      </c>
      <c r="K1757" s="537">
        <f>'Information Input'!$J$18</f>
        <v>2019</v>
      </c>
      <c r="L1757" s="579" t="s">
        <v>94</v>
      </c>
      <c r="M1757" s="540" t="s">
        <v>95</v>
      </c>
      <c r="N1757" s="541" t="s">
        <v>96</v>
      </c>
      <c r="O1757" s="542" t="s">
        <v>671</v>
      </c>
      <c r="P1757" s="537">
        <v>43</v>
      </c>
      <c r="Q1757" s="541" t="s">
        <v>185</v>
      </c>
      <c r="R1757" s="541" t="s">
        <v>233</v>
      </c>
      <c r="S1757" s="543">
        <f>'Report 1'!$O$18</f>
        <v>0</v>
      </c>
      <c r="T1757" s="544">
        <f>'Report 1'!$O$63</f>
        <v>0</v>
      </c>
      <c r="U1757" s="545">
        <f>'Report 1'!$O$149</f>
        <v>0</v>
      </c>
      <c r="AL1757" s="546" t="s">
        <v>669</v>
      </c>
      <c r="AM1757" s="547">
        <v>2</v>
      </c>
      <c r="AN1757" s="547" t="str">
        <f>'Information Input'!$M$14</f>
        <v xml:space="preserve">      -      </v>
      </c>
      <c r="AO1757" s="547" t="s">
        <v>136</v>
      </c>
      <c r="AP1757" s="538">
        <f t="shared" si="292"/>
        <v>43556</v>
      </c>
      <c r="AQ1757" s="538">
        <f t="shared" si="291"/>
        <v>43646</v>
      </c>
      <c r="AR1757" s="538">
        <f>'Information Input'!$H$35</f>
        <v>43555</v>
      </c>
      <c r="AS1757" s="547" t="str">
        <f>'Information Input'!$J$22</f>
        <v>Quarterly</v>
      </c>
      <c r="AT1757" s="538">
        <f>'Information Input'!$H$30</f>
        <v>43555</v>
      </c>
      <c r="AU1757" s="547">
        <f>'Information Input'!$J$18</f>
        <v>2019</v>
      </c>
      <c r="AV1757" s="547" t="s">
        <v>96</v>
      </c>
      <c r="AW1757" s="547" t="s">
        <v>241</v>
      </c>
      <c r="AX1757" s="547" t="s">
        <v>241</v>
      </c>
      <c r="AY1757" s="548" t="s">
        <v>671</v>
      </c>
      <c r="AZ1757" s="547">
        <v>34</v>
      </c>
      <c r="BA1757" s="549" t="s">
        <v>176</v>
      </c>
      <c r="BB1757" s="543" t="s">
        <v>238</v>
      </c>
      <c r="BC1757" s="550">
        <f>'Report 2'!$O401</f>
        <v>0</v>
      </c>
      <c r="BD1757" s="550">
        <f>'Report 2'!$P401</f>
        <v>0</v>
      </c>
      <c r="BE1757" s="550">
        <f>'Report 2'!$Q401</f>
        <v>0</v>
      </c>
      <c r="BF1757" s="550">
        <f>'Report 2'!$R401</f>
        <v>0</v>
      </c>
      <c r="BG1757" s="550">
        <f>'Report 2'!$S401</f>
        <v>0</v>
      </c>
      <c r="BH1757" s="550">
        <f>'Report 2'!$T401</f>
        <v>0</v>
      </c>
      <c r="BI1757" s="550">
        <f>'Report 2'!$U401</f>
        <v>0</v>
      </c>
      <c r="CC1757" s="542" t="s">
        <v>669</v>
      </c>
      <c r="CD1757" s="1014" t="s">
        <v>672</v>
      </c>
      <c r="CE1757" s="1014" t="str">
        <f>'Information Input'!$M$14</f>
        <v xml:space="preserve">      -      </v>
      </c>
      <c r="CF1757" s="551" t="s">
        <v>138</v>
      </c>
      <c r="CG1757" s="552">
        <f t="shared" si="288"/>
        <v>43739</v>
      </c>
      <c r="CH1757" s="552">
        <f t="shared" si="289"/>
        <v>43830</v>
      </c>
      <c r="CI1757" s="552">
        <f>'Information Input'!$H$35</f>
        <v>43555</v>
      </c>
      <c r="CJ1757" s="551" t="str">
        <f>'Information Input'!$J$22</f>
        <v>Quarterly</v>
      </c>
      <c r="CK1757" s="552">
        <f>'Information Input'!$H$30</f>
        <v>43555</v>
      </c>
      <c r="CL1757" s="551">
        <f>'Information Input'!$J$18</f>
        <v>2019</v>
      </c>
      <c r="CM1757" s="551" t="s">
        <v>243</v>
      </c>
      <c r="CN1757" s="1014" t="s">
        <v>230</v>
      </c>
      <c r="CO1757" s="542" t="s">
        <v>230</v>
      </c>
      <c r="CP1757" s="542" t="s">
        <v>671</v>
      </c>
      <c r="CQ1757" s="551">
        <v>36</v>
      </c>
      <c r="CR1757" s="542" t="s">
        <v>178</v>
      </c>
      <c r="CS1757" s="542" t="s">
        <v>235</v>
      </c>
      <c r="CT1757" s="1015">
        <f>'Report 1'!$BD$18</f>
        <v>0</v>
      </c>
      <c r="CU1757" s="1016">
        <f>SUMIF('Report 4A'!$G$16:$G$95,$CQ1757,'Report 4A'!$BL$16:$BL$95)</f>
        <v>0</v>
      </c>
      <c r="CV1757" s="1017">
        <f t="shared" si="285"/>
        <v>0</v>
      </c>
    </row>
    <row r="1758" spans="2:100">
      <c r="B1758" s="535" t="s">
        <v>669</v>
      </c>
      <c r="C1758" s="536">
        <v>1</v>
      </c>
      <c r="D1758" s="537" t="str">
        <f>'Information Input'!$M$14</f>
        <v xml:space="preserve">      -      </v>
      </c>
      <c r="E1758" s="537" t="s">
        <v>137</v>
      </c>
      <c r="F1758" s="538">
        <f t="shared" si="286"/>
        <v>43647</v>
      </c>
      <c r="G1758" s="538">
        <f t="shared" si="287"/>
        <v>43738</v>
      </c>
      <c r="H1758" s="538">
        <f>'Information Input'!$H$35</f>
        <v>43555</v>
      </c>
      <c r="I1758" s="537" t="str">
        <f>'Information Input'!$J$22</f>
        <v>Quarterly</v>
      </c>
      <c r="J1758" s="538">
        <f>'Information Input'!$H$30</f>
        <v>43555</v>
      </c>
      <c r="K1758" s="537">
        <f>'Information Input'!$J$18</f>
        <v>2019</v>
      </c>
      <c r="L1758" s="579" t="s">
        <v>94</v>
      </c>
      <c r="M1758" s="540" t="s">
        <v>95</v>
      </c>
      <c r="N1758" s="541" t="s">
        <v>96</v>
      </c>
      <c r="O1758" s="542" t="s">
        <v>674</v>
      </c>
      <c r="P1758" s="537">
        <v>44</v>
      </c>
      <c r="Q1758" s="541" t="s">
        <v>186</v>
      </c>
      <c r="R1758" s="541" t="s">
        <v>239</v>
      </c>
      <c r="S1758" s="543">
        <f>'Report 1'!$O$18</f>
        <v>0</v>
      </c>
      <c r="T1758" s="544">
        <f>'Report 1'!$O$64</f>
        <v>0</v>
      </c>
      <c r="U1758" s="545">
        <f>'Report 1'!$O$150</f>
        <v>0</v>
      </c>
      <c r="AL1758" s="546" t="s">
        <v>669</v>
      </c>
      <c r="AM1758" s="547">
        <v>2</v>
      </c>
      <c r="AN1758" s="547" t="str">
        <f>'Information Input'!$M$14</f>
        <v xml:space="preserve">      -      </v>
      </c>
      <c r="AO1758" s="547" t="s">
        <v>136</v>
      </c>
      <c r="AP1758" s="538">
        <f t="shared" si="292"/>
        <v>43556</v>
      </c>
      <c r="AQ1758" s="538">
        <f t="shared" si="291"/>
        <v>43646</v>
      </c>
      <c r="AR1758" s="538">
        <f>'Information Input'!$H$35</f>
        <v>43555</v>
      </c>
      <c r="AS1758" s="547" t="str">
        <f>'Information Input'!$J$22</f>
        <v>Quarterly</v>
      </c>
      <c r="AT1758" s="538">
        <f>'Information Input'!$H$30</f>
        <v>43555</v>
      </c>
      <c r="AU1758" s="547">
        <f>'Information Input'!$J$18</f>
        <v>2019</v>
      </c>
      <c r="AV1758" s="547" t="s">
        <v>96</v>
      </c>
      <c r="AW1758" s="547" t="s">
        <v>241</v>
      </c>
      <c r="AX1758" s="547" t="s">
        <v>241</v>
      </c>
      <c r="AY1758" s="548" t="s">
        <v>671</v>
      </c>
      <c r="AZ1758" s="547">
        <v>35</v>
      </c>
      <c r="BA1758" s="549" t="s">
        <v>177</v>
      </c>
      <c r="BB1758" s="543" t="s">
        <v>235</v>
      </c>
      <c r="BC1758" s="550">
        <f>'Report 2'!$O402</f>
        <v>0</v>
      </c>
      <c r="BD1758" s="550">
        <f>'Report 2'!$P402</f>
        <v>0</v>
      </c>
      <c r="BE1758" s="550">
        <f>'Report 2'!$Q402</f>
        <v>0</v>
      </c>
      <c r="BF1758" s="550">
        <f>'Report 2'!$R402</f>
        <v>0</v>
      </c>
      <c r="BG1758" s="550">
        <f>'Report 2'!$S402</f>
        <v>0</v>
      </c>
      <c r="BH1758" s="550">
        <f>'Report 2'!$T402</f>
        <v>0</v>
      </c>
      <c r="BI1758" s="550">
        <f>'Report 2'!$U402</f>
        <v>0</v>
      </c>
      <c r="CC1758" s="542" t="s">
        <v>669</v>
      </c>
      <c r="CD1758" s="1014" t="s">
        <v>672</v>
      </c>
      <c r="CE1758" s="1014" t="str">
        <f>'Information Input'!$M$14</f>
        <v xml:space="preserve">      -      </v>
      </c>
      <c r="CF1758" s="551" t="s">
        <v>138</v>
      </c>
      <c r="CG1758" s="552">
        <f t="shared" si="288"/>
        <v>43739</v>
      </c>
      <c r="CH1758" s="552">
        <f t="shared" si="289"/>
        <v>43830</v>
      </c>
      <c r="CI1758" s="552">
        <f>'Information Input'!$H$35</f>
        <v>43555</v>
      </c>
      <c r="CJ1758" s="551" t="str">
        <f>'Information Input'!$J$22</f>
        <v>Quarterly</v>
      </c>
      <c r="CK1758" s="552">
        <f>'Information Input'!$H$30</f>
        <v>43555</v>
      </c>
      <c r="CL1758" s="551">
        <f>'Information Input'!$J$18</f>
        <v>2019</v>
      </c>
      <c r="CM1758" s="551" t="s">
        <v>243</v>
      </c>
      <c r="CN1758" s="1014" t="s">
        <v>230</v>
      </c>
      <c r="CO1758" s="542" t="s">
        <v>230</v>
      </c>
      <c r="CP1758" s="542" t="s">
        <v>671</v>
      </c>
      <c r="CQ1758" s="551">
        <v>37</v>
      </c>
      <c r="CR1758" s="542" t="s">
        <v>179</v>
      </c>
      <c r="CS1758" s="542" t="s">
        <v>231</v>
      </c>
      <c r="CT1758" s="1015">
        <f>'Report 1'!$BD$18</f>
        <v>0</v>
      </c>
      <c r="CU1758" s="1016">
        <f>SUMIF('Report 4A'!$G$16:$G$95,$CQ1758,'Report 4A'!$BL$16:$BL$95)</f>
        <v>0</v>
      </c>
      <c r="CV1758" s="1017">
        <f t="shared" si="285"/>
        <v>0</v>
      </c>
    </row>
    <row r="1759" spans="2:100">
      <c r="B1759" s="535" t="s">
        <v>669</v>
      </c>
      <c r="C1759" s="536">
        <v>1</v>
      </c>
      <c r="D1759" s="537" t="str">
        <f>'Information Input'!$M$14</f>
        <v xml:space="preserve">      -      </v>
      </c>
      <c r="E1759" s="537" t="s">
        <v>137</v>
      </c>
      <c r="F1759" s="538">
        <f t="shared" si="286"/>
        <v>43647</v>
      </c>
      <c r="G1759" s="538">
        <f t="shared" si="287"/>
        <v>43738</v>
      </c>
      <c r="H1759" s="538">
        <f>'Information Input'!$H$35</f>
        <v>43555</v>
      </c>
      <c r="I1759" s="537" t="str">
        <f>'Information Input'!$J$22</f>
        <v>Quarterly</v>
      </c>
      <c r="J1759" s="538">
        <f>'Information Input'!$H$30</f>
        <v>43555</v>
      </c>
      <c r="K1759" s="537">
        <f>'Information Input'!$J$18</f>
        <v>2019</v>
      </c>
      <c r="L1759" s="579" t="s">
        <v>94</v>
      </c>
      <c r="M1759" s="540" t="s">
        <v>95</v>
      </c>
      <c r="N1759" s="541" t="s">
        <v>96</v>
      </c>
      <c r="O1759" s="542" t="s">
        <v>675</v>
      </c>
      <c r="P1759" s="537">
        <v>45</v>
      </c>
      <c r="Q1759" s="541" t="s">
        <v>187</v>
      </c>
      <c r="R1759" s="541" t="s">
        <v>239</v>
      </c>
      <c r="S1759" s="543">
        <f>'Report 1'!$O$18</f>
        <v>0</v>
      </c>
      <c r="T1759" s="544">
        <f>'Report 1'!$O$65</f>
        <v>0</v>
      </c>
      <c r="U1759" s="545">
        <f>'Report 1'!$O$151</f>
        <v>0</v>
      </c>
      <c r="AL1759" s="546" t="s">
        <v>669</v>
      </c>
      <c r="AM1759" s="547">
        <v>2</v>
      </c>
      <c r="AN1759" s="547" t="str">
        <f>'Information Input'!$M$14</f>
        <v xml:space="preserve">      -      </v>
      </c>
      <c r="AO1759" s="547" t="s">
        <v>136</v>
      </c>
      <c r="AP1759" s="538">
        <f t="shared" si="292"/>
        <v>43556</v>
      </c>
      <c r="AQ1759" s="538">
        <f t="shared" si="291"/>
        <v>43646</v>
      </c>
      <c r="AR1759" s="538">
        <f>'Information Input'!$H$35</f>
        <v>43555</v>
      </c>
      <c r="AS1759" s="547" t="str">
        <f>'Information Input'!$J$22</f>
        <v>Quarterly</v>
      </c>
      <c r="AT1759" s="538">
        <f>'Information Input'!$H$30</f>
        <v>43555</v>
      </c>
      <c r="AU1759" s="547">
        <f>'Information Input'!$J$18</f>
        <v>2019</v>
      </c>
      <c r="AV1759" s="547" t="s">
        <v>96</v>
      </c>
      <c r="AW1759" s="547" t="s">
        <v>241</v>
      </c>
      <c r="AX1759" s="547" t="s">
        <v>241</v>
      </c>
      <c r="AY1759" s="548" t="s">
        <v>671</v>
      </c>
      <c r="AZ1759" s="547">
        <v>36</v>
      </c>
      <c r="BA1759" s="549" t="s">
        <v>178</v>
      </c>
      <c r="BB1759" s="543" t="s">
        <v>235</v>
      </c>
      <c r="BC1759" s="550">
        <f>'Report 2'!$O403</f>
        <v>0</v>
      </c>
      <c r="BD1759" s="550">
        <f>'Report 2'!$P403</f>
        <v>0</v>
      </c>
      <c r="BE1759" s="550">
        <f>'Report 2'!$Q403</f>
        <v>0</v>
      </c>
      <c r="BF1759" s="550">
        <f>'Report 2'!$R403</f>
        <v>0</v>
      </c>
      <c r="BG1759" s="550">
        <f>'Report 2'!$S403</f>
        <v>0</v>
      </c>
      <c r="BH1759" s="550">
        <f>'Report 2'!$T403</f>
        <v>0</v>
      </c>
      <c r="BI1759" s="550">
        <f>'Report 2'!$U403</f>
        <v>0</v>
      </c>
      <c r="CC1759" s="542" t="s">
        <v>669</v>
      </c>
      <c r="CD1759" s="1014" t="s">
        <v>672</v>
      </c>
      <c r="CE1759" s="1014" t="str">
        <f>'Information Input'!$M$14</f>
        <v xml:space="preserve">      -      </v>
      </c>
      <c r="CF1759" s="551" t="s">
        <v>138</v>
      </c>
      <c r="CG1759" s="552">
        <f t="shared" si="288"/>
        <v>43739</v>
      </c>
      <c r="CH1759" s="552">
        <f t="shared" si="289"/>
        <v>43830</v>
      </c>
      <c r="CI1759" s="552">
        <f>'Information Input'!$H$35</f>
        <v>43555</v>
      </c>
      <c r="CJ1759" s="551" t="str">
        <f>'Information Input'!$J$22</f>
        <v>Quarterly</v>
      </c>
      <c r="CK1759" s="552">
        <f>'Information Input'!$H$30</f>
        <v>43555</v>
      </c>
      <c r="CL1759" s="551">
        <f>'Information Input'!$J$18</f>
        <v>2019</v>
      </c>
      <c r="CM1759" s="551" t="s">
        <v>243</v>
      </c>
      <c r="CN1759" s="1014" t="s">
        <v>230</v>
      </c>
      <c r="CO1759" s="542" t="s">
        <v>230</v>
      </c>
      <c r="CP1759" s="542" t="s">
        <v>671</v>
      </c>
      <c r="CQ1759" s="551">
        <v>38</v>
      </c>
      <c r="CR1759" s="542" t="s">
        <v>180</v>
      </c>
      <c r="CS1759" s="542" t="s">
        <v>233</v>
      </c>
      <c r="CT1759" s="1015">
        <f>'Report 1'!$BD$18</f>
        <v>0</v>
      </c>
      <c r="CU1759" s="1016">
        <f>SUMIF('Report 4A'!$G$16:$G$95,$CQ1759,'Report 4A'!$BL$16:$BL$95)</f>
        <v>0</v>
      </c>
      <c r="CV1759" s="1017">
        <f t="shared" si="285"/>
        <v>0</v>
      </c>
    </row>
    <row r="1760" spans="2:100">
      <c r="B1760" s="535" t="s">
        <v>669</v>
      </c>
      <c r="C1760" s="536">
        <v>1</v>
      </c>
      <c r="D1760" s="537" t="str">
        <f>'Information Input'!$M$14</f>
        <v xml:space="preserve">      -      </v>
      </c>
      <c r="E1760" s="537" t="s">
        <v>137</v>
      </c>
      <c r="F1760" s="538">
        <f t="shared" si="286"/>
        <v>43647</v>
      </c>
      <c r="G1760" s="538">
        <f t="shared" si="287"/>
        <v>43738</v>
      </c>
      <c r="H1760" s="538">
        <f>'Information Input'!$H$35</f>
        <v>43555</v>
      </c>
      <c r="I1760" s="537" t="str">
        <f>'Information Input'!$J$22</f>
        <v>Quarterly</v>
      </c>
      <c r="J1760" s="538">
        <f>'Information Input'!$H$30</f>
        <v>43555</v>
      </c>
      <c r="K1760" s="537">
        <f>'Information Input'!$J$18</f>
        <v>2019</v>
      </c>
      <c r="L1760" s="579" t="s">
        <v>94</v>
      </c>
      <c r="M1760" s="540" t="s">
        <v>95</v>
      </c>
      <c r="N1760" s="541" t="s">
        <v>96</v>
      </c>
      <c r="O1760" s="542" t="s">
        <v>675</v>
      </c>
      <c r="P1760" s="537">
        <v>46</v>
      </c>
      <c r="Q1760" s="541" t="s">
        <v>188</v>
      </c>
      <c r="R1760" s="541" t="s">
        <v>239</v>
      </c>
      <c r="S1760" s="543">
        <f>'Report 1'!$O$18</f>
        <v>0</v>
      </c>
      <c r="T1760" s="544">
        <f>'Report 1'!$O$66</f>
        <v>0</v>
      </c>
      <c r="U1760" s="545">
        <f>'Report 1'!$O$152</f>
        <v>0</v>
      </c>
      <c r="AL1760" s="546" t="s">
        <v>669</v>
      </c>
      <c r="AM1760" s="547">
        <v>2</v>
      </c>
      <c r="AN1760" s="547" t="str">
        <f>'Information Input'!$M$14</f>
        <v xml:space="preserve">      -      </v>
      </c>
      <c r="AO1760" s="547" t="s">
        <v>136</v>
      </c>
      <c r="AP1760" s="538">
        <f t="shared" si="292"/>
        <v>43556</v>
      </c>
      <c r="AQ1760" s="538">
        <f t="shared" si="291"/>
        <v>43646</v>
      </c>
      <c r="AR1760" s="538">
        <f>'Information Input'!$H$35</f>
        <v>43555</v>
      </c>
      <c r="AS1760" s="547" t="str">
        <f>'Information Input'!$J$22</f>
        <v>Quarterly</v>
      </c>
      <c r="AT1760" s="538">
        <f>'Information Input'!$H$30</f>
        <v>43555</v>
      </c>
      <c r="AU1760" s="547">
        <f>'Information Input'!$J$18</f>
        <v>2019</v>
      </c>
      <c r="AV1760" s="547" t="s">
        <v>96</v>
      </c>
      <c r="AW1760" s="547" t="s">
        <v>241</v>
      </c>
      <c r="AX1760" s="547" t="s">
        <v>241</v>
      </c>
      <c r="AY1760" s="548" t="s">
        <v>671</v>
      </c>
      <c r="AZ1760" s="547">
        <v>37</v>
      </c>
      <c r="BA1760" s="549" t="s">
        <v>179</v>
      </c>
      <c r="BB1760" s="543" t="s">
        <v>231</v>
      </c>
      <c r="BC1760" s="550">
        <f>'Report 2'!$O404</f>
        <v>0</v>
      </c>
      <c r="BD1760" s="550">
        <f>'Report 2'!$P404</f>
        <v>0</v>
      </c>
      <c r="BE1760" s="550">
        <f>'Report 2'!$Q404</f>
        <v>0</v>
      </c>
      <c r="BF1760" s="550">
        <f>'Report 2'!$R404</f>
        <v>0</v>
      </c>
      <c r="BG1760" s="550">
        <f>'Report 2'!$S404</f>
        <v>0</v>
      </c>
      <c r="BH1760" s="550">
        <f>'Report 2'!$T404</f>
        <v>0</v>
      </c>
      <c r="BI1760" s="550">
        <f>'Report 2'!$U404</f>
        <v>0</v>
      </c>
      <c r="CC1760" s="542" t="s">
        <v>669</v>
      </c>
      <c r="CD1760" s="1014" t="s">
        <v>672</v>
      </c>
      <c r="CE1760" s="1014" t="str">
        <f>'Information Input'!$M$14</f>
        <v xml:space="preserve">      -      </v>
      </c>
      <c r="CF1760" s="551" t="s">
        <v>138</v>
      </c>
      <c r="CG1760" s="552">
        <f t="shared" si="288"/>
        <v>43739</v>
      </c>
      <c r="CH1760" s="552">
        <f t="shared" si="289"/>
        <v>43830</v>
      </c>
      <c r="CI1760" s="552">
        <f>'Information Input'!$H$35</f>
        <v>43555</v>
      </c>
      <c r="CJ1760" s="551" t="str">
        <f>'Information Input'!$J$22</f>
        <v>Quarterly</v>
      </c>
      <c r="CK1760" s="552">
        <f>'Information Input'!$H$30</f>
        <v>43555</v>
      </c>
      <c r="CL1760" s="551">
        <f>'Information Input'!$J$18</f>
        <v>2019</v>
      </c>
      <c r="CM1760" s="551" t="s">
        <v>243</v>
      </c>
      <c r="CN1760" s="1014" t="s">
        <v>230</v>
      </c>
      <c r="CO1760" s="542" t="s">
        <v>230</v>
      </c>
      <c r="CP1760" s="542" t="s">
        <v>671</v>
      </c>
      <c r="CQ1760" s="551">
        <v>39</v>
      </c>
      <c r="CR1760" s="542" t="s">
        <v>181</v>
      </c>
      <c r="CS1760" s="542" t="s">
        <v>233</v>
      </c>
      <c r="CT1760" s="1015">
        <f>'Report 1'!$BD$18</f>
        <v>0</v>
      </c>
      <c r="CU1760" s="1016">
        <f>SUMIF('Report 4A'!$G$16:$G$95,$CQ1760,'Report 4A'!$BL$16:$BL$95)</f>
        <v>0</v>
      </c>
      <c r="CV1760" s="1017">
        <f t="shared" si="285"/>
        <v>0</v>
      </c>
    </row>
    <row r="1761" spans="2:100">
      <c r="B1761" s="535" t="s">
        <v>669</v>
      </c>
      <c r="C1761" s="536">
        <v>1</v>
      </c>
      <c r="D1761" s="537" t="str">
        <f>'Information Input'!$M$14</f>
        <v xml:space="preserve">      -      </v>
      </c>
      <c r="E1761" s="537" t="s">
        <v>137</v>
      </c>
      <c r="F1761" s="538">
        <f t="shared" si="286"/>
        <v>43647</v>
      </c>
      <c r="G1761" s="538">
        <f t="shared" si="287"/>
        <v>43738</v>
      </c>
      <c r="H1761" s="538">
        <f>'Information Input'!$H$35</f>
        <v>43555</v>
      </c>
      <c r="I1761" s="537" t="str">
        <f>'Information Input'!$J$22</f>
        <v>Quarterly</v>
      </c>
      <c r="J1761" s="538">
        <f>'Information Input'!$H$30</f>
        <v>43555</v>
      </c>
      <c r="K1761" s="537">
        <f>'Information Input'!$J$18</f>
        <v>2019</v>
      </c>
      <c r="L1761" s="579" t="s">
        <v>94</v>
      </c>
      <c r="M1761" s="540" t="s">
        <v>95</v>
      </c>
      <c r="N1761" s="541" t="s">
        <v>96</v>
      </c>
      <c r="O1761" s="542" t="s">
        <v>675</v>
      </c>
      <c r="P1761" s="537">
        <v>47</v>
      </c>
      <c r="Q1761" s="541" t="s">
        <v>189</v>
      </c>
      <c r="R1761" s="541" t="s">
        <v>239</v>
      </c>
      <c r="S1761" s="543">
        <f>'Report 1'!$O$18</f>
        <v>0</v>
      </c>
      <c r="T1761" s="544">
        <f>'Report 1'!$O$67</f>
        <v>0</v>
      </c>
      <c r="U1761" s="545">
        <f>'Report 1'!$O$153</f>
        <v>0</v>
      </c>
      <c r="AL1761" s="546" t="s">
        <v>669</v>
      </c>
      <c r="AM1761" s="547">
        <v>2</v>
      </c>
      <c r="AN1761" s="547" t="str">
        <f>'Information Input'!$M$14</f>
        <v xml:space="preserve">      -      </v>
      </c>
      <c r="AO1761" s="547" t="s">
        <v>136</v>
      </c>
      <c r="AP1761" s="538">
        <f t="shared" si="292"/>
        <v>43556</v>
      </c>
      <c r="AQ1761" s="538">
        <f t="shared" si="291"/>
        <v>43646</v>
      </c>
      <c r="AR1761" s="538">
        <f>'Information Input'!$H$35</f>
        <v>43555</v>
      </c>
      <c r="AS1761" s="547" t="str">
        <f>'Information Input'!$J$22</f>
        <v>Quarterly</v>
      </c>
      <c r="AT1761" s="538">
        <f>'Information Input'!$H$30</f>
        <v>43555</v>
      </c>
      <c r="AU1761" s="547">
        <f>'Information Input'!$J$18</f>
        <v>2019</v>
      </c>
      <c r="AV1761" s="547" t="s">
        <v>96</v>
      </c>
      <c r="AW1761" s="547" t="s">
        <v>241</v>
      </c>
      <c r="AX1761" s="547" t="s">
        <v>241</v>
      </c>
      <c r="AY1761" s="548" t="s">
        <v>671</v>
      </c>
      <c r="AZ1761" s="547">
        <v>38</v>
      </c>
      <c r="BA1761" s="549" t="s">
        <v>180</v>
      </c>
      <c r="BB1761" s="543" t="s">
        <v>233</v>
      </c>
      <c r="BC1761" s="550">
        <f>'Report 2'!$O405</f>
        <v>0</v>
      </c>
      <c r="BD1761" s="550">
        <f>'Report 2'!$P405</f>
        <v>0</v>
      </c>
      <c r="BE1761" s="550">
        <f>'Report 2'!$Q405</f>
        <v>0</v>
      </c>
      <c r="BF1761" s="550">
        <f>'Report 2'!$R405</f>
        <v>0</v>
      </c>
      <c r="BG1761" s="550">
        <f>'Report 2'!$S405</f>
        <v>0</v>
      </c>
      <c r="BH1761" s="550">
        <f>'Report 2'!$T405</f>
        <v>0</v>
      </c>
      <c r="BI1761" s="550">
        <f>'Report 2'!$U405</f>
        <v>0</v>
      </c>
      <c r="CC1761" s="542" t="s">
        <v>669</v>
      </c>
      <c r="CD1761" s="1014" t="s">
        <v>672</v>
      </c>
      <c r="CE1761" s="1014" t="str">
        <f>'Information Input'!$M$14</f>
        <v xml:space="preserve">      -      </v>
      </c>
      <c r="CF1761" s="551" t="s">
        <v>138</v>
      </c>
      <c r="CG1761" s="552">
        <f t="shared" si="288"/>
        <v>43739</v>
      </c>
      <c r="CH1761" s="552">
        <f t="shared" si="289"/>
        <v>43830</v>
      </c>
      <c r="CI1761" s="552">
        <f>'Information Input'!$H$35</f>
        <v>43555</v>
      </c>
      <c r="CJ1761" s="551" t="str">
        <f>'Information Input'!$J$22</f>
        <v>Quarterly</v>
      </c>
      <c r="CK1761" s="552">
        <f>'Information Input'!$H$30</f>
        <v>43555</v>
      </c>
      <c r="CL1761" s="551">
        <f>'Information Input'!$J$18</f>
        <v>2019</v>
      </c>
      <c r="CM1761" s="551" t="s">
        <v>243</v>
      </c>
      <c r="CN1761" s="1014" t="s">
        <v>230</v>
      </c>
      <c r="CO1761" s="542" t="s">
        <v>230</v>
      </c>
      <c r="CP1761" s="542" t="s">
        <v>671</v>
      </c>
      <c r="CQ1761" s="551">
        <v>40</v>
      </c>
      <c r="CR1761" s="542" t="s">
        <v>182</v>
      </c>
      <c r="CS1761" s="542" t="s">
        <v>238</v>
      </c>
      <c r="CT1761" s="1015">
        <f>'Report 1'!$BD$18</f>
        <v>0</v>
      </c>
      <c r="CU1761" s="1016">
        <f>SUMIF('Report 4A'!$G$16:$G$95,$CQ1761,'Report 4A'!$BL$16:$BL$95)</f>
        <v>0</v>
      </c>
      <c r="CV1761" s="1017">
        <f t="shared" si="285"/>
        <v>0</v>
      </c>
    </row>
    <row r="1762" spans="2:100">
      <c r="B1762" s="535" t="s">
        <v>669</v>
      </c>
      <c r="C1762" s="536">
        <v>1</v>
      </c>
      <c r="D1762" s="537" t="str">
        <f>'Information Input'!$M$14</f>
        <v xml:space="preserve">      -      </v>
      </c>
      <c r="E1762" s="537" t="s">
        <v>137</v>
      </c>
      <c r="F1762" s="538">
        <f t="shared" si="286"/>
        <v>43647</v>
      </c>
      <c r="G1762" s="538">
        <f t="shared" si="287"/>
        <v>43738</v>
      </c>
      <c r="H1762" s="538">
        <f>'Information Input'!$H$35</f>
        <v>43555</v>
      </c>
      <c r="I1762" s="537" t="str">
        <f>'Information Input'!$J$22</f>
        <v>Quarterly</v>
      </c>
      <c r="J1762" s="538">
        <f>'Information Input'!$H$30</f>
        <v>43555</v>
      </c>
      <c r="K1762" s="537">
        <f>'Information Input'!$J$18</f>
        <v>2019</v>
      </c>
      <c r="L1762" s="579" t="s">
        <v>94</v>
      </c>
      <c r="M1762" s="540" t="s">
        <v>95</v>
      </c>
      <c r="N1762" s="541" t="s">
        <v>96</v>
      </c>
      <c r="O1762" s="542" t="s">
        <v>675</v>
      </c>
      <c r="P1762" s="537">
        <v>48</v>
      </c>
      <c r="Q1762" s="541" t="s">
        <v>190</v>
      </c>
      <c r="R1762" s="541" t="s">
        <v>239</v>
      </c>
      <c r="S1762" s="543">
        <f>'Report 1'!$O$18</f>
        <v>0</v>
      </c>
      <c r="T1762" s="544">
        <f>'Report 1'!$O$68</f>
        <v>0</v>
      </c>
      <c r="U1762" s="545">
        <f>'Report 1'!$O$154</f>
        <v>0</v>
      </c>
      <c r="AL1762" s="546" t="s">
        <v>669</v>
      </c>
      <c r="AM1762" s="547">
        <v>2</v>
      </c>
      <c r="AN1762" s="547" t="str">
        <f>'Information Input'!$M$14</f>
        <v xml:space="preserve">      -      </v>
      </c>
      <c r="AO1762" s="547" t="s">
        <v>136</v>
      </c>
      <c r="AP1762" s="538">
        <f t="shared" si="292"/>
        <v>43556</v>
      </c>
      <c r="AQ1762" s="538">
        <f t="shared" si="291"/>
        <v>43646</v>
      </c>
      <c r="AR1762" s="538">
        <f>'Information Input'!$H$35</f>
        <v>43555</v>
      </c>
      <c r="AS1762" s="547" t="str">
        <f>'Information Input'!$J$22</f>
        <v>Quarterly</v>
      </c>
      <c r="AT1762" s="538">
        <f>'Information Input'!$H$30</f>
        <v>43555</v>
      </c>
      <c r="AU1762" s="547">
        <f>'Information Input'!$J$18</f>
        <v>2019</v>
      </c>
      <c r="AV1762" s="547" t="s">
        <v>96</v>
      </c>
      <c r="AW1762" s="547" t="s">
        <v>241</v>
      </c>
      <c r="AX1762" s="547" t="s">
        <v>241</v>
      </c>
      <c r="AY1762" s="548" t="s">
        <v>671</v>
      </c>
      <c r="AZ1762" s="547">
        <v>39</v>
      </c>
      <c r="BA1762" s="549" t="s">
        <v>181</v>
      </c>
      <c r="BB1762" s="543" t="s">
        <v>233</v>
      </c>
      <c r="BC1762" s="550">
        <f>'Report 2'!$O406</f>
        <v>0</v>
      </c>
      <c r="BD1762" s="550">
        <f>'Report 2'!$P406</f>
        <v>0</v>
      </c>
      <c r="BE1762" s="550">
        <f>'Report 2'!$Q406</f>
        <v>0</v>
      </c>
      <c r="BF1762" s="550">
        <f>'Report 2'!$R406</f>
        <v>0</v>
      </c>
      <c r="BG1762" s="550">
        <f>'Report 2'!$S406</f>
        <v>0</v>
      </c>
      <c r="BH1762" s="550">
        <f>'Report 2'!$T406</f>
        <v>0</v>
      </c>
      <c r="BI1762" s="550">
        <f>'Report 2'!$U406</f>
        <v>0</v>
      </c>
      <c r="CC1762" s="542" t="s">
        <v>669</v>
      </c>
      <c r="CD1762" s="1014" t="s">
        <v>672</v>
      </c>
      <c r="CE1762" s="1014" t="str">
        <f>'Information Input'!$M$14</f>
        <v xml:space="preserve">      -      </v>
      </c>
      <c r="CF1762" s="551" t="s">
        <v>138</v>
      </c>
      <c r="CG1762" s="552">
        <f t="shared" si="288"/>
        <v>43739</v>
      </c>
      <c r="CH1762" s="552">
        <f t="shared" si="289"/>
        <v>43830</v>
      </c>
      <c r="CI1762" s="552">
        <f>'Information Input'!$H$35</f>
        <v>43555</v>
      </c>
      <c r="CJ1762" s="551" t="str">
        <f>'Information Input'!$J$22</f>
        <v>Quarterly</v>
      </c>
      <c r="CK1762" s="552">
        <f>'Information Input'!$H$30</f>
        <v>43555</v>
      </c>
      <c r="CL1762" s="551">
        <f>'Information Input'!$J$18</f>
        <v>2019</v>
      </c>
      <c r="CM1762" s="551" t="s">
        <v>243</v>
      </c>
      <c r="CN1762" s="1014" t="s">
        <v>230</v>
      </c>
      <c r="CO1762" s="542" t="s">
        <v>230</v>
      </c>
      <c r="CP1762" s="542" t="s">
        <v>671</v>
      </c>
      <c r="CQ1762" s="551">
        <v>41</v>
      </c>
      <c r="CR1762" s="542" t="s">
        <v>183</v>
      </c>
      <c r="CS1762" s="542" t="s">
        <v>238</v>
      </c>
      <c r="CT1762" s="1015">
        <f>'Report 1'!$BD$18</f>
        <v>0</v>
      </c>
      <c r="CU1762" s="1016">
        <f>SUMIF('Report 4A'!$G$16:$G$95,$CQ1762,'Report 4A'!$BL$16:$BL$95)</f>
        <v>0</v>
      </c>
      <c r="CV1762" s="1017">
        <f t="shared" ref="CV1762:CV1764" si="293">IF(CT1762&lt;&gt;0,CU1762/CT1762,0)</f>
        <v>0</v>
      </c>
    </row>
    <row r="1763" spans="2:100">
      <c r="B1763" s="535" t="s">
        <v>669</v>
      </c>
      <c r="C1763" s="536">
        <v>1</v>
      </c>
      <c r="D1763" s="537" t="str">
        <f>'Information Input'!$M$14</f>
        <v xml:space="preserve">      -      </v>
      </c>
      <c r="E1763" s="537" t="s">
        <v>137</v>
      </c>
      <c r="F1763" s="538">
        <f t="shared" si="286"/>
        <v>43647</v>
      </c>
      <c r="G1763" s="538">
        <f t="shared" si="287"/>
        <v>43738</v>
      </c>
      <c r="H1763" s="538">
        <f>'Information Input'!$H$35</f>
        <v>43555</v>
      </c>
      <c r="I1763" s="537" t="str">
        <f>'Information Input'!$J$22</f>
        <v>Quarterly</v>
      </c>
      <c r="J1763" s="538">
        <f>'Information Input'!$H$30</f>
        <v>43555</v>
      </c>
      <c r="K1763" s="537">
        <f>'Information Input'!$J$18</f>
        <v>2019</v>
      </c>
      <c r="L1763" s="579" t="s">
        <v>94</v>
      </c>
      <c r="M1763" s="540" t="s">
        <v>95</v>
      </c>
      <c r="N1763" s="541" t="s">
        <v>96</v>
      </c>
      <c r="O1763" s="542" t="s">
        <v>675</v>
      </c>
      <c r="P1763" s="537">
        <v>49</v>
      </c>
      <c r="Q1763" s="541" t="s">
        <v>191</v>
      </c>
      <c r="R1763" s="541" t="s">
        <v>239</v>
      </c>
      <c r="S1763" s="543">
        <f>'Report 1'!$O$18</f>
        <v>0</v>
      </c>
      <c r="T1763" s="544">
        <f>'Report 1'!$O$69</f>
        <v>0</v>
      </c>
      <c r="U1763" s="545">
        <f>'Report 1'!$O$155</f>
        <v>0</v>
      </c>
      <c r="AL1763" s="546" t="s">
        <v>669</v>
      </c>
      <c r="AM1763" s="547">
        <v>2</v>
      </c>
      <c r="AN1763" s="547" t="str">
        <f>'Information Input'!$M$14</f>
        <v xml:space="preserve">      -      </v>
      </c>
      <c r="AO1763" s="547" t="s">
        <v>136</v>
      </c>
      <c r="AP1763" s="538">
        <f t="shared" si="292"/>
        <v>43556</v>
      </c>
      <c r="AQ1763" s="538">
        <f t="shared" si="291"/>
        <v>43646</v>
      </c>
      <c r="AR1763" s="538">
        <f>'Information Input'!$H$35</f>
        <v>43555</v>
      </c>
      <c r="AS1763" s="547" t="str">
        <f>'Information Input'!$J$22</f>
        <v>Quarterly</v>
      </c>
      <c r="AT1763" s="538">
        <f>'Information Input'!$H$30</f>
        <v>43555</v>
      </c>
      <c r="AU1763" s="547">
        <f>'Information Input'!$J$18</f>
        <v>2019</v>
      </c>
      <c r="AV1763" s="547" t="s">
        <v>96</v>
      </c>
      <c r="AW1763" s="547" t="s">
        <v>241</v>
      </c>
      <c r="AX1763" s="547" t="s">
        <v>241</v>
      </c>
      <c r="AY1763" s="548" t="s">
        <v>671</v>
      </c>
      <c r="AZ1763" s="547">
        <v>40</v>
      </c>
      <c r="BA1763" s="549" t="s">
        <v>182</v>
      </c>
      <c r="BB1763" s="543" t="s">
        <v>238</v>
      </c>
      <c r="BC1763" s="550">
        <f>'Report 2'!$O407</f>
        <v>0</v>
      </c>
      <c r="BD1763" s="550">
        <f>'Report 2'!$P407</f>
        <v>0</v>
      </c>
      <c r="BE1763" s="550">
        <f>'Report 2'!$Q407</f>
        <v>0</v>
      </c>
      <c r="BF1763" s="550">
        <f>'Report 2'!$R407</f>
        <v>0</v>
      </c>
      <c r="BG1763" s="550">
        <f>'Report 2'!$S407</f>
        <v>0</v>
      </c>
      <c r="BH1763" s="550">
        <f>'Report 2'!$T407</f>
        <v>0</v>
      </c>
      <c r="BI1763" s="550">
        <f>'Report 2'!$U407</f>
        <v>0</v>
      </c>
      <c r="CC1763" s="542" t="s">
        <v>669</v>
      </c>
      <c r="CD1763" s="1014" t="s">
        <v>672</v>
      </c>
      <c r="CE1763" s="1014" t="str">
        <f>'Information Input'!$M$14</f>
        <v xml:space="preserve">      -      </v>
      </c>
      <c r="CF1763" s="551" t="s">
        <v>138</v>
      </c>
      <c r="CG1763" s="552">
        <f t="shared" si="288"/>
        <v>43739</v>
      </c>
      <c r="CH1763" s="552">
        <f t="shared" si="289"/>
        <v>43830</v>
      </c>
      <c r="CI1763" s="552">
        <f>'Information Input'!$H$35</f>
        <v>43555</v>
      </c>
      <c r="CJ1763" s="551" t="str">
        <f>'Information Input'!$J$22</f>
        <v>Quarterly</v>
      </c>
      <c r="CK1763" s="552">
        <f>'Information Input'!$H$30</f>
        <v>43555</v>
      </c>
      <c r="CL1763" s="551">
        <f>'Information Input'!$J$18</f>
        <v>2019</v>
      </c>
      <c r="CM1763" s="1018" t="s">
        <v>243</v>
      </c>
      <c r="CN1763" s="1014" t="s">
        <v>230</v>
      </c>
      <c r="CO1763" s="542" t="s">
        <v>230</v>
      </c>
      <c r="CP1763" s="542" t="s">
        <v>671</v>
      </c>
      <c r="CQ1763" s="551">
        <v>42</v>
      </c>
      <c r="CR1763" s="542" t="s">
        <v>184</v>
      </c>
      <c r="CS1763" s="542" t="s">
        <v>233</v>
      </c>
      <c r="CT1763" s="1015">
        <f>'Report 1'!$BD$18</f>
        <v>0</v>
      </c>
      <c r="CU1763" s="1016">
        <f>SUMIF('Report 4A'!$G$16:$G$95,$CQ1763,'Report 4A'!$BL$16:$BL$95)</f>
        <v>0</v>
      </c>
      <c r="CV1763" s="1017">
        <f t="shared" si="293"/>
        <v>0</v>
      </c>
    </row>
    <row r="1764" spans="2:100">
      <c r="B1764" s="535" t="s">
        <v>669</v>
      </c>
      <c r="C1764" s="536">
        <v>1</v>
      </c>
      <c r="D1764" s="537" t="str">
        <f>'Information Input'!$M$14</f>
        <v xml:space="preserve">      -      </v>
      </c>
      <c r="E1764" s="537" t="s">
        <v>137</v>
      </c>
      <c r="F1764" s="538">
        <f t="shared" si="286"/>
        <v>43647</v>
      </c>
      <c r="G1764" s="538">
        <f t="shared" si="287"/>
        <v>43738</v>
      </c>
      <c r="H1764" s="538">
        <f>'Information Input'!$H$35</f>
        <v>43555</v>
      </c>
      <c r="I1764" s="537" t="str">
        <f>'Information Input'!$J$22</f>
        <v>Quarterly</v>
      </c>
      <c r="J1764" s="538">
        <f>'Information Input'!$H$30</f>
        <v>43555</v>
      </c>
      <c r="K1764" s="537">
        <f>'Information Input'!$J$18</f>
        <v>2019</v>
      </c>
      <c r="L1764" s="579" t="s">
        <v>94</v>
      </c>
      <c r="M1764" s="540" t="s">
        <v>95</v>
      </c>
      <c r="N1764" s="541" t="s">
        <v>96</v>
      </c>
      <c r="O1764" s="542" t="s">
        <v>675</v>
      </c>
      <c r="P1764" s="537">
        <v>50</v>
      </c>
      <c r="Q1764" s="541" t="s">
        <v>192</v>
      </c>
      <c r="R1764" s="541" t="s">
        <v>239</v>
      </c>
      <c r="S1764" s="543">
        <f>'Report 1'!$O$18</f>
        <v>0</v>
      </c>
      <c r="T1764" s="544">
        <f>'Report 1'!$O$70</f>
        <v>0</v>
      </c>
      <c r="U1764" s="545">
        <f>'Report 1'!$O$156</f>
        <v>0</v>
      </c>
      <c r="AL1764" s="546" t="s">
        <v>669</v>
      </c>
      <c r="AM1764" s="547">
        <v>2</v>
      </c>
      <c r="AN1764" s="547" t="str">
        <f>'Information Input'!$M$14</f>
        <v xml:space="preserve">      -      </v>
      </c>
      <c r="AO1764" s="547" t="s">
        <v>136</v>
      </c>
      <c r="AP1764" s="538">
        <f t="shared" si="292"/>
        <v>43556</v>
      </c>
      <c r="AQ1764" s="538">
        <f t="shared" si="291"/>
        <v>43646</v>
      </c>
      <c r="AR1764" s="538">
        <f>'Information Input'!$H$35</f>
        <v>43555</v>
      </c>
      <c r="AS1764" s="547" t="str">
        <f>'Information Input'!$J$22</f>
        <v>Quarterly</v>
      </c>
      <c r="AT1764" s="538">
        <f>'Information Input'!$H$30</f>
        <v>43555</v>
      </c>
      <c r="AU1764" s="547">
        <f>'Information Input'!$J$18</f>
        <v>2019</v>
      </c>
      <c r="AV1764" s="547" t="s">
        <v>96</v>
      </c>
      <c r="AW1764" s="547" t="s">
        <v>241</v>
      </c>
      <c r="AX1764" s="547" t="s">
        <v>241</v>
      </c>
      <c r="AY1764" s="548" t="s">
        <v>671</v>
      </c>
      <c r="AZ1764" s="547">
        <v>41</v>
      </c>
      <c r="BA1764" s="549" t="s">
        <v>183</v>
      </c>
      <c r="BB1764" s="543" t="s">
        <v>238</v>
      </c>
      <c r="BC1764" s="550">
        <f>'Report 2'!$O408</f>
        <v>0</v>
      </c>
      <c r="BD1764" s="550">
        <f>'Report 2'!$P408</f>
        <v>0</v>
      </c>
      <c r="BE1764" s="550">
        <f>'Report 2'!$Q408</f>
        <v>0</v>
      </c>
      <c r="BF1764" s="550">
        <f>'Report 2'!$R408</f>
        <v>0</v>
      </c>
      <c r="BG1764" s="550">
        <f>'Report 2'!$S408</f>
        <v>0</v>
      </c>
      <c r="BH1764" s="550">
        <f>'Report 2'!$T408</f>
        <v>0</v>
      </c>
      <c r="BI1764" s="550">
        <f>'Report 2'!$U408</f>
        <v>0</v>
      </c>
      <c r="CC1764" s="542" t="s">
        <v>669</v>
      </c>
      <c r="CD1764" s="1014" t="s">
        <v>672</v>
      </c>
      <c r="CE1764" s="1014" t="str">
        <f>'Information Input'!$M$14</f>
        <v xml:space="preserve">      -      </v>
      </c>
      <c r="CF1764" s="551" t="s">
        <v>138</v>
      </c>
      <c r="CG1764" s="552">
        <f t="shared" si="288"/>
        <v>43739</v>
      </c>
      <c r="CH1764" s="552">
        <f t="shared" si="289"/>
        <v>43830</v>
      </c>
      <c r="CI1764" s="552">
        <f>'Information Input'!$H$35</f>
        <v>43555</v>
      </c>
      <c r="CJ1764" s="551" t="str">
        <f>'Information Input'!$J$22</f>
        <v>Quarterly</v>
      </c>
      <c r="CK1764" s="552">
        <f>'Information Input'!$H$30</f>
        <v>43555</v>
      </c>
      <c r="CL1764" s="551">
        <f>'Information Input'!$J$18</f>
        <v>2019</v>
      </c>
      <c r="CM1764" s="1018" t="s">
        <v>243</v>
      </c>
      <c r="CN1764" s="1014" t="s">
        <v>230</v>
      </c>
      <c r="CO1764" s="542" t="s">
        <v>230</v>
      </c>
      <c r="CP1764" s="542" t="s">
        <v>671</v>
      </c>
      <c r="CQ1764" s="551">
        <v>43</v>
      </c>
      <c r="CR1764" s="542" t="s">
        <v>185</v>
      </c>
      <c r="CS1764" s="542" t="s">
        <v>233</v>
      </c>
      <c r="CT1764" s="1015">
        <f>'Report 1'!$BD$18</f>
        <v>0</v>
      </c>
      <c r="CU1764" s="1016">
        <f>SUMIF('Report 4A'!$G$16:$G$95,$CQ1764,'Report 4A'!$BL$16:$BL$95)</f>
        <v>0</v>
      </c>
      <c r="CV1764" s="1017">
        <f t="shared" si="293"/>
        <v>0</v>
      </c>
    </row>
    <row r="1765" spans="2:100">
      <c r="B1765" s="535" t="s">
        <v>669</v>
      </c>
      <c r="C1765" s="536">
        <v>1</v>
      </c>
      <c r="D1765" s="537" t="str">
        <f>'Information Input'!$M$14</f>
        <v xml:space="preserve">      -      </v>
      </c>
      <c r="E1765" s="537" t="s">
        <v>137</v>
      </c>
      <c r="F1765" s="538">
        <f t="shared" si="286"/>
        <v>43647</v>
      </c>
      <c r="G1765" s="538">
        <f t="shared" si="287"/>
        <v>43738</v>
      </c>
      <c r="H1765" s="538">
        <f>'Information Input'!$H$35</f>
        <v>43555</v>
      </c>
      <c r="I1765" s="537" t="str">
        <f>'Information Input'!$J$22</f>
        <v>Quarterly</v>
      </c>
      <c r="J1765" s="538">
        <f>'Information Input'!$H$30</f>
        <v>43555</v>
      </c>
      <c r="K1765" s="537">
        <f>'Information Input'!$J$18</f>
        <v>2019</v>
      </c>
      <c r="L1765" s="579" t="s">
        <v>94</v>
      </c>
      <c r="M1765" s="540" t="s">
        <v>95</v>
      </c>
      <c r="N1765" s="541" t="s">
        <v>96</v>
      </c>
      <c r="O1765" s="542" t="s">
        <v>675</v>
      </c>
      <c r="P1765" s="537">
        <v>51</v>
      </c>
      <c r="Q1765" s="541" t="s">
        <v>193</v>
      </c>
      <c r="R1765" s="541" t="s">
        <v>239</v>
      </c>
      <c r="S1765" s="543">
        <f>'Report 1'!$O$18</f>
        <v>0</v>
      </c>
      <c r="T1765" s="544">
        <f>'Report 1'!$O$71</f>
        <v>0</v>
      </c>
      <c r="U1765" s="545">
        <f>'Report 1'!$O$157</f>
        <v>0</v>
      </c>
      <c r="AL1765" s="546" t="s">
        <v>669</v>
      </c>
      <c r="AM1765" s="547">
        <v>2</v>
      </c>
      <c r="AN1765" s="547" t="str">
        <f>'Information Input'!$M$14</f>
        <v xml:space="preserve">      -      </v>
      </c>
      <c r="AO1765" s="547" t="s">
        <v>136</v>
      </c>
      <c r="AP1765" s="538">
        <f t="shared" si="292"/>
        <v>43556</v>
      </c>
      <c r="AQ1765" s="538">
        <f t="shared" si="291"/>
        <v>43646</v>
      </c>
      <c r="AR1765" s="538">
        <f>'Information Input'!$H$35</f>
        <v>43555</v>
      </c>
      <c r="AS1765" s="547" t="str">
        <f>'Information Input'!$J$22</f>
        <v>Quarterly</v>
      </c>
      <c r="AT1765" s="538">
        <f>'Information Input'!$H$30</f>
        <v>43555</v>
      </c>
      <c r="AU1765" s="547">
        <f>'Information Input'!$J$18</f>
        <v>2019</v>
      </c>
      <c r="AV1765" s="547" t="s">
        <v>96</v>
      </c>
      <c r="AW1765" s="547" t="s">
        <v>241</v>
      </c>
      <c r="AX1765" s="547" t="s">
        <v>241</v>
      </c>
      <c r="AY1765" s="548" t="s">
        <v>671</v>
      </c>
      <c r="AZ1765" s="547">
        <v>42</v>
      </c>
      <c r="BA1765" s="549" t="s">
        <v>184</v>
      </c>
      <c r="BB1765" s="543" t="s">
        <v>233</v>
      </c>
      <c r="BC1765" s="550">
        <f>'Report 2'!$O409</f>
        <v>0</v>
      </c>
      <c r="BD1765" s="550">
        <f>'Report 2'!$P409</f>
        <v>0</v>
      </c>
      <c r="BE1765" s="550">
        <f>'Report 2'!$Q409</f>
        <v>0</v>
      </c>
      <c r="BF1765" s="550">
        <f>'Report 2'!$R409</f>
        <v>0</v>
      </c>
      <c r="BG1765" s="550">
        <f>'Report 2'!$S409</f>
        <v>0</v>
      </c>
      <c r="BH1765" s="550">
        <f>'Report 2'!$T409</f>
        <v>0</v>
      </c>
      <c r="BI1765" s="550">
        <f>'Report 2'!$U409</f>
        <v>0</v>
      </c>
      <c r="CC1765" s="542" t="s">
        <v>669</v>
      </c>
      <c r="CD1765" s="1014" t="s">
        <v>672</v>
      </c>
      <c r="CE1765" s="1014" t="str">
        <f>'Information Input'!$M$14</f>
        <v xml:space="preserve">      -      </v>
      </c>
      <c r="CF1765" s="551" t="s">
        <v>138</v>
      </c>
      <c r="CG1765" s="552">
        <f t="shared" si="288"/>
        <v>43739</v>
      </c>
      <c r="CH1765" s="552">
        <f t="shared" si="289"/>
        <v>43830</v>
      </c>
      <c r="CI1765" s="552">
        <f>'Information Input'!$H$35</f>
        <v>43555</v>
      </c>
      <c r="CJ1765" s="551" t="str">
        <f>'Information Input'!$J$22</f>
        <v>Quarterly</v>
      </c>
      <c r="CK1765" s="552">
        <f>'Information Input'!$H$30</f>
        <v>43555</v>
      </c>
      <c r="CL1765" s="551">
        <f>'Information Input'!$J$18</f>
        <v>2019</v>
      </c>
      <c r="CM1765" s="551" t="s">
        <v>243</v>
      </c>
      <c r="CN1765" s="1014" t="s">
        <v>230</v>
      </c>
      <c r="CO1765" s="542" t="s">
        <v>230</v>
      </c>
      <c r="CP1765" s="542" t="s">
        <v>675</v>
      </c>
      <c r="CQ1765" s="551">
        <v>45</v>
      </c>
      <c r="CR1765" s="542" t="s">
        <v>187</v>
      </c>
      <c r="CS1765" s="542" t="s">
        <v>239</v>
      </c>
      <c r="CT1765" s="1015">
        <f>'Report 1'!$BD$18</f>
        <v>0</v>
      </c>
      <c r="CU1765" s="1016">
        <f>SUMIF('Report 4A'!$G$16:$G$95,$CQ1765,'Report 4A'!$BL$16:$BL$95)</f>
        <v>0</v>
      </c>
      <c r="CV1765" s="1017">
        <f t="shared" ref="CV1765:CV1829" si="294">IF(CT1765&lt;&gt;0,CU1765/CT1765,0)</f>
        <v>0</v>
      </c>
    </row>
    <row r="1766" spans="2:100">
      <c r="B1766" s="535" t="s">
        <v>669</v>
      </c>
      <c r="C1766" s="536">
        <v>1</v>
      </c>
      <c r="D1766" s="537" t="str">
        <f>'Information Input'!$M$14</f>
        <v xml:space="preserve">      -      </v>
      </c>
      <c r="E1766" s="537" t="s">
        <v>137</v>
      </c>
      <c r="F1766" s="538">
        <f t="shared" ref="F1766:F1829" si="295">DATE(K1766,7,1)</f>
        <v>43647</v>
      </c>
      <c r="G1766" s="538">
        <f t="shared" ref="G1766:G1829" si="296">DATE(K1766,9,30)</f>
        <v>43738</v>
      </c>
      <c r="H1766" s="538">
        <f>'Information Input'!$H$35</f>
        <v>43555</v>
      </c>
      <c r="I1766" s="537" t="str">
        <f>'Information Input'!$J$22</f>
        <v>Quarterly</v>
      </c>
      <c r="J1766" s="538">
        <f>'Information Input'!$H$30</f>
        <v>43555</v>
      </c>
      <c r="K1766" s="537">
        <f>'Information Input'!$J$18</f>
        <v>2019</v>
      </c>
      <c r="L1766" s="579" t="s">
        <v>94</v>
      </c>
      <c r="M1766" s="540" t="s">
        <v>95</v>
      </c>
      <c r="N1766" s="541" t="s">
        <v>96</v>
      </c>
      <c r="O1766" s="542" t="s">
        <v>674</v>
      </c>
      <c r="P1766" s="537">
        <v>52</v>
      </c>
      <c r="Q1766" s="541" t="s">
        <v>194</v>
      </c>
      <c r="R1766" s="541" t="s">
        <v>239</v>
      </c>
      <c r="S1766" s="543">
        <f>'Report 1'!$O$18</f>
        <v>0</v>
      </c>
      <c r="T1766" s="544">
        <f>'Report 1'!$O$72</f>
        <v>0</v>
      </c>
      <c r="U1766" s="545">
        <f>'Report 1'!$O$158</f>
        <v>0</v>
      </c>
      <c r="AL1766" s="546" t="s">
        <v>669</v>
      </c>
      <c r="AM1766" s="547">
        <v>2</v>
      </c>
      <c r="AN1766" s="547" t="str">
        <f>'Information Input'!$M$14</f>
        <v xml:space="preserve">      -      </v>
      </c>
      <c r="AO1766" s="547" t="s">
        <v>136</v>
      </c>
      <c r="AP1766" s="538">
        <f t="shared" si="292"/>
        <v>43556</v>
      </c>
      <c r="AQ1766" s="538">
        <f t="shared" si="291"/>
        <v>43646</v>
      </c>
      <c r="AR1766" s="538">
        <f>'Information Input'!$H$35</f>
        <v>43555</v>
      </c>
      <c r="AS1766" s="547" t="str">
        <f>'Information Input'!$J$22</f>
        <v>Quarterly</v>
      </c>
      <c r="AT1766" s="538">
        <f>'Information Input'!$H$30</f>
        <v>43555</v>
      </c>
      <c r="AU1766" s="547">
        <f>'Information Input'!$J$18</f>
        <v>2019</v>
      </c>
      <c r="AV1766" s="547" t="s">
        <v>96</v>
      </c>
      <c r="AW1766" s="547" t="s">
        <v>241</v>
      </c>
      <c r="AX1766" s="547" t="s">
        <v>241</v>
      </c>
      <c r="AY1766" s="548" t="s">
        <v>671</v>
      </c>
      <c r="AZ1766" s="547">
        <v>43</v>
      </c>
      <c r="BA1766" s="549" t="s">
        <v>185</v>
      </c>
      <c r="BB1766" s="543" t="s">
        <v>233</v>
      </c>
      <c r="BC1766" s="550">
        <f>'Report 2'!$O410</f>
        <v>0</v>
      </c>
      <c r="BD1766" s="550">
        <f>'Report 2'!$P410</f>
        <v>0</v>
      </c>
      <c r="BE1766" s="550">
        <f>'Report 2'!$Q410</f>
        <v>0</v>
      </c>
      <c r="BF1766" s="550">
        <f>'Report 2'!$R410</f>
        <v>0</v>
      </c>
      <c r="BG1766" s="550">
        <f>'Report 2'!$S410</f>
        <v>0</v>
      </c>
      <c r="BH1766" s="550">
        <f>'Report 2'!$T410</f>
        <v>0</v>
      </c>
      <c r="BI1766" s="550">
        <f>'Report 2'!$U410</f>
        <v>0</v>
      </c>
      <c r="CC1766" s="542" t="s">
        <v>669</v>
      </c>
      <c r="CD1766" s="1014" t="s">
        <v>672</v>
      </c>
      <c r="CE1766" s="1014" t="str">
        <f>'Information Input'!$M$14</f>
        <v xml:space="preserve">      -      </v>
      </c>
      <c r="CF1766" s="551" t="s">
        <v>138</v>
      </c>
      <c r="CG1766" s="552">
        <f t="shared" si="288"/>
        <v>43739</v>
      </c>
      <c r="CH1766" s="552">
        <f t="shared" si="289"/>
        <v>43830</v>
      </c>
      <c r="CI1766" s="552">
        <f>'Information Input'!$H$35</f>
        <v>43555</v>
      </c>
      <c r="CJ1766" s="551" t="str">
        <f>'Information Input'!$J$22</f>
        <v>Quarterly</v>
      </c>
      <c r="CK1766" s="552">
        <f>'Information Input'!$H$30</f>
        <v>43555</v>
      </c>
      <c r="CL1766" s="551">
        <f>'Information Input'!$J$18</f>
        <v>2019</v>
      </c>
      <c r="CM1766" s="551" t="s">
        <v>243</v>
      </c>
      <c r="CN1766" s="1014" t="s">
        <v>230</v>
      </c>
      <c r="CO1766" s="542" t="s">
        <v>230</v>
      </c>
      <c r="CP1766" s="542" t="s">
        <v>675</v>
      </c>
      <c r="CQ1766" s="551">
        <v>46</v>
      </c>
      <c r="CR1766" s="542" t="s">
        <v>188</v>
      </c>
      <c r="CS1766" s="542" t="s">
        <v>239</v>
      </c>
      <c r="CT1766" s="1015">
        <f>'Report 1'!$BD$18</f>
        <v>0</v>
      </c>
      <c r="CU1766" s="1016">
        <f>SUMIF('Report 4A'!$G$16:$G$95,$CQ1766,'Report 4A'!$BL$16:$BL$95)</f>
        <v>0</v>
      </c>
      <c r="CV1766" s="1017">
        <f t="shared" si="294"/>
        <v>0</v>
      </c>
    </row>
    <row r="1767" spans="2:100">
      <c r="B1767" s="535" t="s">
        <v>669</v>
      </c>
      <c r="C1767" s="536">
        <v>1</v>
      </c>
      <c r="D1767" s="537" t="str">
        <f>'Information Input'!$M$14</f>
        <v xml:space="preserve">      -      </v>
      </c>
      <c r="E1767" s="537" t="s">
        <v>137</v>
      </c>
      <c r="F1767" s="538">
        <f t="shared" si="295"/>
        <v>43647</v>
      </c>
      <c r="G1767" s="538">
        <f t="shared" si="296"/>
        <v>43738</v>
      </c>
      <c r="H1767" s="538">
        <f>'Information Input'!$H$35</f>
        <v>43555</v>
      </c>
      <c r="I1767" s="537" t="str">
        <f>'Information Input'!$J$22</f>
        <v>Quarterly</v>
      </c>
      <c r="J1767" s="538">
        <f>'Information Input'!$H$30</f>
        <v>43555</v>
      </c>
      <c r="K1767" s="537">
        <f>'Information Input'!$J$18</f>
        <v>2019</v>
      </c>
      <c r="L1767" s="579" t="s">
        <v>94</v>
      </c>
      <c r="M1767" s="540" t="s">
        <v>95</v>
      </c>
      <c r="N1767" s="541" t="s">
        <v>96</v>
      </c>
      <c r="O1767" s="542" t="s">
        <v>676</v>
      </c>
      <c r="P1767" s="537">
        <v>53</v>
      </c>
      <c r="Q1767" s="541" t="s">
        <v>195</v>
      </c>
      <c r="R1767" s="541" t="s">
        <v>677</v>
      </c>
      <c r="S1767" s="543">
        <f>'Report 1'!$O$18</f>
        <v>0</v>
      </c>
      <c r="T1767" s="544">
        <f>'Report 1'!$O$73</f>
        <v>0</v>
      </c>
      <c r="U1767" s="545">
        <f>'Report 1'!$O$159</f>
        <v>0</v>
      </c>
      <c r="AL1767" s="546" t="s">
        <v>669</v>
      </c>
      <c r="AM1767" s="547">
        <v>2</v>
      </c>
      <c r="AN1767" s="547" t="str">
        <f>'Information Input'!$M$14</f>
        <v xml:space="preserve">      -      </v>
      </c>
      <c r="AO1767" s="547" t="s">
        <v>136</v>
      </c>
      <c r="AP1767" s="538">
        <f t="shared" si="292"/>
        <v>43556</v>
      </c>
      <c r="AQ1767" s="538">
        <f t="shared" si="291"/>
        <v>43646</v>
      </c>
      <c r="AR1767" s="538">
        <f>'Information Input'!$H$35</f>
        <v>43555</v>
      </c>
      <c r="AS1767" s="547" t="str">
        <f>'Information Input'!$J$22</f>
        <v>Quarterly</v>
      </c>
      <c r="AT1767" s="538">
        <f>'Information Input'!$H$30</f>
        <v>43555</v>
      </c>
      <c r="AU1767" s="547">
        <f>'Information Input'!$J$18</f>
        <v>2019</v>
      </c>
      <c r="AV1767" s="547" t="s">
        <v>96</v>
      </c>
      <c r="AW1767" s="547" t="s">
        <v>241</v>
      </c>
      <c r="AX1767" s="547" t="s">
        <v>241</v>
      </c>
      <c r="AY1767" s="548" t="s">
        <v>674</v>
      </c>
      <c r="AZ1767" s="547">
        <v>44</v>
      </c>
      <c r="BA1767" s="549" t="s">
        <v>186</v>
      </c>
      <c r="BB1767" s="543" t="s">
        <v>239</v>
      </c>
      <c r="BC1767" s="550">
        <f>'Report 2'!$O411</f>
        <v>0</v>
      </c>
      <c r="BD1767" s="550">
        <f>'Report 2'!$P411</f>
        <v>0</v>
      </c>
      <c r="BE1767" s="550">
        <f>'Report 2'!$Q411</f>
        <v>0</v>
      </c>
      <c r="BF1767" s="550">
        <f>'Report 2'!$R411</f>
        <v>0</v>
      </c>
      <c r="BG1767" s="550">
        <f>'Report 2'!$S411</f>
        <v>0</v>
      </c>
      <c r="BH1767" s="550">
        <f>'Report 2'!$T411</f>
        <v>0</v>
      </c>
      <c r="BI1767" s="550">
        <f>'Report 2'!$U411</f>
        <v>0</v>
      </c>
      <c r="CC1767" s="542" t="s">
        <v>669</v>
      </c>
      <c r="CD1767" s="1014" t="s">
        <v>672</v>
      </c>
      <c r="CE1767" s="1014" t="str">
        <f>'Information Input'!$M$14</f>
        <v xml:space="preserve">      -      </v>
      </c>
      <c r="CF1767" s="551" t="s">
        <v>138</v>
      </c>
      <c r="CG1767" s="552">
        <f t="shared" si="288"/>
        <v>43739</v>
      </c>
      <c r="CH1767" s="552">
        <f t="shared" si="289"/>
        <v>43830</v>
      </c>
      <c r="CI1767" s="552">
        <f>'Information Input'!$H$35</f>
        <v>43555</v>
      </c>
      <c r="CJ1767" s="551" t="str">
        <f>'Information Input'!$J$22</f>
        <v>Quarterly</v>
      </c>
      <c r="CK1767" s="552">
        <f>'Information Input'!$H$30</f>
        <v>43555</v>
      </c>
      <c r="CL1767" s="551">
        <f>'Information Input'!$J$18</f>
        <v>2019</v>
      </c>
      <c r="CM1767" s="551" t="s">
        <v>243</v>
      </c>
      <c r="CN1767" s="1014" t="s">
        <v>230</v>
      </c>
      <c r="CO1767" s="542" t="s">
        <v>230</v>
      </c>
      <c r="CP1767" s="542" t="s">
        <v>675</v>
      </c>
      <c r="CQ1767" s="551">
        <v>47</v>
      </c>
      <c r="CR1767" s="542" t="s">
        <v>189</v>
      </c>
      <c r="CS1767" s="542" t="s">
        <v>239</v>
      </c>
      <c r="CT1767" s="1015">
        <f>'Report 1'!$BD$18</f>
        <v>0</v>
      </c>
      <c r="CU1767" s="1016">
        <f>SUMIF('Report 4A'!$G$16:$G$95,$CQ1767,'Report 4A'!$BL$16:$BL$95)</f>
        <v>0</v>
      </c>
      <c r="CV1767" s="1017">
        <f t="shared" si="294"/>
        <v>0</v>
      </c>
    </row>
    <row r="1768" spans="2:100">
      <c r="B1768" s="535" t="s">
        <v>669</v>
      </c>
      <c r="C1768" s="536">
        <v>1</v>
      </c>
      <c r="D1768" s="537" t="str">
        <f>'Information Input'!$M$14</f>
        <v xml:space="preserve">      -      </v>
      </c>
      <c r="E1768" s="537" t="s">
        <v>137</v>
      </c>
      <c r="F1768" s="538">
        <f t="shared" si="295"/>
        <v>43647</v>
      </c>
      <c r="G1768" s="538">
        <f t="shared" si="296"/>
        <v>43738</v>
      </c>
      <c r="H1768" s="538">
        <f>'Information Input'!$H$35</f>
        <v>43555</v>
      </c>
      <c r="I1768" s="537" t="str">
        <f>'Information Input'!$J$22</f>
        <v>Quarterly</v>
      </c>
      <c r="J1768" s="538">
        <f>'Information Input'!$H$30</f>
        <v>43555</v>
      </c>
      <c r="K1768" s="537">
        <f>'Information Input'!$J$18</f>
        <v>2019</v>
      </c>
      <c r="L1768" s="579" t="s">
        <v>94</v>
      </c>
      <c r="M1768" s="540" t="s">
        <v>95</v>
      </c>
      <c r="N1768" s="541" t="s">
        <v>96</v>
      </c>
      <c r="O1768" s="542" t="s">
        <v>676</v>
      </c>
      <c r="P1768" s="537">
        <v>54</v>
      </c>
      <c r="Q1768" s="541" t="s">
        <v>196</v>
      </c>
      <c r="R1768" s="541" t="s">
        <v>677</v>
      </c>
      <c r="S1768" s="543">
        <f>'Report 1'!$O$18</f>
        <v>0</v>
      </c>
      <c r="T1768" s="544">
        <f>'Report 1'!$O$74</f>
        <v>0</v>
      </c>
      <c r="U1768" s="545">
        <f>'Report 1'!$O$160</f>
        <v>0</v>
      </c>
      <c r="AL1768" s="546" t="s">
        <v>669</v>
      </c>
      <c r="AM1768" s="547">
        <v>2</v>
      </c>
      <c r="AN1768" s="547" t="str">
        <f>'Information Input'!$M$14</f>
        <v xml:space="preserve">      -      </v>
      </c>
      <c r="AO1768" s="547" t="s">
        <v>136</v>
      </c>
      <c r="AP1768" s="538">
        <f t="shared" si="292"/>
        <v>43556</v>
      </c>
      <c r="AQ1768" s="538">
        <f t="shared" si="291"/>
        <v>43646</v>
      </c>
      <c r="AR1768" s="538">
        <f>'Information Input'!$H$35</f>
        <v>43555</v>
      </c>
      <c r="AS1768" s="547" t="str">
        <f>'Information Input'!$J$22</f>
        <v>Quarterly</v>
      </c>
      <c r="AT1768" s="538">
        <f>'Information Input'!$H$30</f>
        <v>43555</v>
      </c>
      <c r="AU1768" s="547">
        <f>'Information Input'!$J$18</f>
        <v>2019</v>
      </c>
      <c r="AV1768" s="547" t="s">
        <v>96</v>
      </c>
      <c r="AW1768" s="547" t="s">
        <v>241</v>
      </c>
      <c r="AX1768" s="547" t="s">
        <v>241</v>
      </c>
      <c r="AY1768" s="548" t="s">
        <v>675</v>
      </c>
      <c r="AZ1768" s="547">
        <v>45</v>
      </c>
      <c r="BA1768" s="549" t="s">
        <v>187</v>
      </c>
      <c r="BB1768" s="543" t="s">
        <v>239</v>
      </c>
      <c r="BC1768" s="550">
        <f>'Report 2'!$O412</f>
        <v>0</v>
      </c>
      <c r="BD1768" s="550">
        <f>'Report 2'!$P412</f>
        <v>0</v>
      </c>
      <c r="BE1768" s="550">
        <f>'Report 2'!$Q412</f>
        <v>0</v>
      </c>
      <c r="BF1768" s="550">
        <f>'Report 2'!$R412</f>
        <v>0</v>
      </c>
      <c r="BG1768" s="550">
        <f>'Report 2'!$S412</f>
        <v>0</v>
      </c>
      <c r="BH1768" s="550">
        <f>'Report 2'!$T412</f>
        <v>0</v>
      </c>
      <c r="BI1768" s="550">
        <f>'Report 2'!$U412</f>
        <v>0</v>
      </c>
      <c r="CC1768" s="542" t="s">
        <v>669</v>
      </c>
      <c r="CD1768" s="1014" t="s">
        <v>672</v>
      </c>
      <c r="CE1768" s="1014" t="str">
        <f>'Information Input'!$M$14</f>
        <v xml:space="preserve">      -      </v>
      </c>
      <c r="CF1768" s="551" t="s">
        <v>138</v>
      </c>
      <c r="CG1768" s="552">
        <f t="shared" si="288"/>
        <v>43739</v>
      </c>
      <c r="CH1768" s="552">
        <f t="shared" si="289"/>
        <v>43830</v>
      </c>
      <c r="CI1768" s="552">
        <f>'Information Input'!$H$35</f>
        <v>43555</v>
      </c>
      <c r="CJ1768" s="551" t="str">
        <f>'Information Input'!$J$22</f>
        <v>Quarterly</v>
      </c>
      <c r="CK1768" s="552">
        <f>'Information Input'!$H$30</f>
        <v>43555</v>
      </c>
      <c r="CL1768" s="551">
        <f>'Information Input'!$J$18</f>
        <v>2019</v>
      </c>
      <c r="CM1768" s="551" t="s">
        <v>243</v>
      </c>
      <c r="CN1768" s="1014" t="s">
        <v>230</v>
      </c>
      <c r="CO1768" s="542" t="s">
        <v>230</v>
      </c>
      <c r="CP1768" s="542" t="s">
        <v>675</v>
      </c>
      <c r="CQ1768" s="551">
        <v>48</v>
      </c>
      <c r="CR1768" s="542" t="s">
        <v>190</v>
      </c>
      <c r="CS1768" s="542" t="s">
        <v>239</v>
      </c>
      <c r="CT1768" s="1015">
        <f>'Report 1'!$BD$18</f>
        <v>0</v>
      </c>
      <c r="CU1768" s="1016">
        <f>SUMIF('Report 4A'!$G$16:$G$95,$CQ1768,'Report 4A'!$BL$16:$BL$95)</f>
        <v>0</v>
      </c>
      <c r="CV1768" s="1017">
        <f t="shared" si="294"/>
        <v>0</v>
      </c>
    </row>
    <row r="1769" spans="2:100">
      <c r="B1769" s="535" t="s">
        <v>669</v>
      </c>
      <c r="C1769" s="536">
        <v>1</v>
      </c>
      <c r="D1769" s="537" t="str">
        <f>'Information Input'!$M$14</f>
        <v xml:space="preserve">      -      </v>
      </c>
      <c r="E1769" s="537" t="s">
        <v>137</v>
      </c>
      <c r="F1769" s="538">
        <f t="shared" si="295"/>
        <v>43647</v>
      </c>
      <c r="G1769" s="538">
        <f t="shared" si="296"/>
        <v>43738</v>
      </c>
      <c r="H1769" s="538">
        <f>'Information Input'!$H$35</f>
        <v>43555</v>
      </c>
      <c r="I1769" s="537" t="str">
        <f>'Information Input'!$J$22</f>
        <v>Quarterly</v>
      </c>
      <c r="J1769" s="538">
        <f>'Information Input'!$H$30</f>
        <v>43555</v>
      </c>
      <c r="K1769" s="537">
        <f>'Information Input'!$J$18</f>
        <v>2019</v>
      </c>
      <c r="L1769" s="579" t="s">
        <v>94</v>
      </c>
      <c r="M1769" s="540" t="s">
        <v>95</v>
      </c>
      <c r="N1769" s="541" t="s">
        <v>96</v>
      </c>
      <c r="O1769" s="542" t="s">
        <v>676</v>
      </c>
      <c r="P1769" s="537">
        <v>55</v>
      </c>
      <c r="Q1769" s="541" t="s">
        <v>197</v>
      </c>
      <c r="R1769" s="541" t="s">
        <v>677</v>
      </c>
      <c r="S1769" s="543">
        <f>'Report 1'!$O$18</f>
        <v>0</v>
      </c>
      <c r="T1769" s="544">
        <f>'Report 1'!$O$75</f>
        <v>0</v>
      </c>
      <c r="U1769" s="545">
        <f>'Report 1'!$O$161</f>
        <v>0</v>
      </c>
      <c r="AL1769" s="546" t="s">
        <v>669</v>
      </c>
      <c r="AM1769" s="547">
        <v>2</v>
      </c>
      <c r="AN1769" s="547" t="str">
        <f>'Information Input'!$M$14</f>
        <v xml:space="preserve">      -      </v>
      </c>
      <c r="AO1769" s="547" t="s">
        <v>136</v>
      </c>
      <c r="AP1769" s="538">
        <f t="shared" si="292"/>
        <v>43556</v>
      </c>
      <c r="AQ1769" s="538">
        <f t="shared" si="291"/>
        <v>43646</v>
      </c>
      <c r="AR1769" s="538">
        <f>'Information Input'!$H$35</f>
        <v>43555</v>
      </c>
      <c r="AS1769" s="547" t="str">
        <f>'Information Input'!$J$22</f>
        <v>Quarterly</v>
      </c>
      <c r="AT1769" s="538">
        <f>'Information Input'!$H$30</f>
        <v>43555</v>
      </c>
      <c r="AU1769" s="547">
        <f>'Information Input'!$J$18</f>
        <v>2019</v>
      </c>
      <c r="AV1769" s="547" t="s">
        <v>96</v>
      </c>
      <c r="AW1769" s="547" t="s">
        <v>241</v>
      </c>
      <c r="AX1769" s="547" t="s">
        <v>241</v>
      </c>
      <c r="AY1769" s="548" t="s">
        <v>675</v>
      </c>
      <c r="AZ1769" s="547">
        <v>46</v>
      </c>
      <c r="BA1769" s="549" t="s">
        <v>188</v>
      </c>
      <c r="BB1769" s="543" t="s">
        <v>239</v>
      </c>
      <c r="BC1769" s="550">
        <f>'Report 2'!$O413</f>
        <v>0</v>
      </c>
      <c r="BD1769" s="550">
        <f>'Report 2'!$P413</f>
        <v>0</v>
      </c>
      <c r="BE1769" s="550">
        <f>'Report 2'!$Q413</f>
        <v>0</v>
      </c>
      <c r="BF1769" s="550">
        <f>'Report 2'!$R413</f>
        <v>0</v>
      </c>
      <c r="BG1769" s="550">
        <f>'Report 2'!$S413</f>
        <v>0</v>
      </c>
      <c r="BH1769" s="550">
        <f>'Report 2'!$T413</f>
        <v>0</v>
      </c>
      <c r="BI1769" s="550">
        <f>'Report 2'!$U413</f>
        <v>0</v>
      </c>
      <c r="CC1769" s="542" t="s">
        <v>669</v>
      </c>
      <c r="CD1769" s="1014" t="s">
        <v>672</v>
      </c>
      <c r="CE1769" s="1014" t="str">
        <f>'Information Input'!$M$14</f>
        <v xml:space="preserve">      -      </v>
      </c>
      <c r="CF1769" s="551" t="s">
        <v>138</v>
      </c>
      <c r="CG1769" s="552">
        <f t="shared" si="288"/>
        <v>43739</v>
      </c>
      <c r="CH1769" s="552">
        <f t="shared" si="289"/>
        <v>43830</v>
      </c>
      <c r="CI1769" s="552">
        <f>'Information Input'!$H$35</f>
        <v>43555</v>
      </c>
      <c r="CJ1769" s="551" t="str">
        <f>'Information Input'!$J$22</f>
        <v>Quarterly</v>
      </c>
      <c r="CK1769" s="552">
        <f>'Information Input'!$H$30</f>
        <v>43555</v>
      </c>
      <c r="CL1769" s="551">
        <f>'Information Input'!$J$18</f>
        <v>2019</v>
      </c>
      <c r="CM1769" s="551" t="s">
        <v>243</v>
      </c>
      <c r="CN1769" s="1014" t="s">
        <v>230</v>
      </c>
      <c r="CO1769" s="542" t="s">
        <v>230</v>
      </c>
      <c r="CP1769" s="542" t="s">
        <v>675</v>
      </c>
      <c r="CQ1769" s="551">
        <v>49</v>
      </c>
      <c r="CR1769" s="542" t="s">
        <v>191</v>
      </c>
      <c r="CS1769" s="542" t="s">
        <v>239</v>
      </c>
      <c r="CT1769" s="1015">
        <f>'Report 1'!$BD$18</f>
        <v>0</v>
      </c>
      <c r="CU1769" s="1016">
        <f>SUMIF('Report 4A'!$G$16:$G$95,$CQ1769,'Report 4A'!$BL$16:$BL$95)</f>
        <v>0</v>
      </c>
      <c r="CV1769" s="1017">
        <f t="shared" si="294"/>
        <v>0</v>
      </c>
    </row>
    <row r="1770" spans="2:100">
      <c r="B1770" s="535" t="s">
        <v>669</v>
      </c>
      <c r="C1770" s="536">
        <v>1</v>
      </c>
      <c r="D1770" s="537" t="str">
        <f>'Information Input'!$M$14</f>
        <v xml:space="preserve">      -      </v>
      </c>
      <c r="E1770" s="537" t="s">
        <v>137</v>
      </c>
      <c r="F1770" s="538">
        <f t="shared" si="295"/>
        <v>43647</v>
      </c>
      <c r="G1770" s="538">
        <f t="shared" si="296"/>
        <v>43738</v>
      </c>
      <c r="H1770" s="538">
        <f>'Information Input'!$H$35</f>
        <v>43555</v>
      </c>
      <c r="I1770" s="537" t="str">
        <f>'Information Input'!$J$22</f>
        <v>Quarterly</v>
      </c>
      <c r="J1770" s="538">
        <f>'Information Input'!$H$30</f>
        <v>43555</v>
      </c>
      <c r="K1770" s="537">
        <f>'Information Input'!$J$18</f>
        <v>2019</v>
      </c>
      <c r="L1770" s="579" t="s">
        <v>94</v>
      </c>
      <c r="M1770" s="540" t="s">
        <v>95</v>
      </c>
      <c r="N1770" s="541" t="s">
        <v>96</v>
      </c>
      <c r="O1770" s="542" t="s">
        <v>676</v>
      </c>
      <c r="P1770" s="537">
        <v>56</v>
      </c>
      <c r="Q1770" s="541" t="s">
        <v>198</v>
      </c>
      <c r="R1770" s="541" t="s">
        <v>239</v>
      </c>
      <c r="S1770" s="543">
        <f>'Report 1'!$O$18</f>
        <v>0</v>
      </c>
      <c r="T1770" s="544">
        <f>'Report 1'!$O$76</f>
        <v>0</v>
      </c>
      <c r="U1770" s="545">
        <f>'Report 1'!$O$162</f>
        <v>0</v>
      </c>
      <c r="AL1770" s="546" t="s">
        <v>669</v>
      </c>
      <c r="AM1770" s="547">
        <v>2</v>
      </c>
      <c r="AN1770" s="547" t="str">
        <f>'Information Input'!$M$14</f>
        <v xml:space="preserve">      -      </v>
      </c>
      <c r="AO1770" s="547" t="s">
        <v>136</v>
      </c>
      <c r="AP1770" s="538">
        <f t="shared" si="292"/>
        <v>43556</v>
      </c>
      <c r="AQ1770" s="538">
        <f t="shared" si="291"/>
        <v>43646</v>
      </c>
      <c r="AR1770" s="538">
        <f>'Information Input'!$H$35</f>
        <v>43555</v>
      </c>
      <c r="AS1770" s="547" t="str">
        <f>'Information Input'!$J$22</f>
        <v>Quarterly</v>
      </c>
      <c r="AT1770" s="538">
        <f>'Information Input'!$H$30</f>
        <v>43555</v>
      </c>
      <c r="AU1770" s="547">
        <f>'Information Input'!$J$18</f>
        <v>2019</v>
      </c>
      <c r="AV1770" s="547" t="s">
        <v>96</v>
      </c>
      <c r="AW1770" s="547" t="s">
        <v>241</v>
      </c>
      <c r="AX1770" s="547" t="s">
        <v>241</v>
      </c>
      <c r="AY1770" s="548" t="s">
        <v>675</v>
      </c>
      <c r="AZ1770" s="547">
        <v>47</v>
      </c>
      <c r="BA1770" s="549" t="s">
        <v>189</v>
      </c>
      <c r="BB1770" s="543" t="s">
        <v>239</v>
      </c>
      <c r="BC1770" s="550">
        <f>'Report 2'!$O414</f>
        <v>0</v>
      </c>
      <c r="BD1770" s="550">
        <f>'Report 2'!$P414</f>
        <v>0</v>
      </c>
      <c r="BE1770" s="550">
        <f>'Report 2'!$Q414</f>
        <v>0</v>
      </c>
      <c r="BF1770" s="550">
        <f>'Report 2'!$R414</f>
        <v>0</v>
      </c>
      <c r="BG1770" s="550">
        <f>'Report 2'!$S414</f>
        <v>0</v>
      </c>
      <c r="BH1770" s="550">
        <f>'Report 2'!$T414</f>
        <v>0</v>
      </c>
      <c r="BI1770" s="550">
        <f>'Report 2'!$U414</f>
        <v>0</v>
      </c>
      <c r="CC1770" s="542" t="s">
        <v>669</v>
      </c>
      <c r="CD1770" s="1014" t="s">
        <v>672</v>
      </c>
      <c r="CE1770" s="1014" t="str">
        <f>'Information Input'!$M$14</f>
        <v xml:space="preserve">      -      </v>
      </c>
      <c r="CF1770" s="551" t="s">
        <v>138</v>
      </c>
      <c r="CG1770" s="552">
        <f t="shared" si="288"/>
        <v>43739</v>
      </c>
      <c r="CH1770" s="552">
        <f t="shared" si="289"/>
        <v>43830</v>
      </c>
      <c r="CI1770" s="552">
        <f>'Information Input'!$H$35</f>
        <v>43555</v>
      </c>
      <c r="CJ1770" s="551" t="str">
        <f>'Information Input'!$J$22</f>
        <v>Quarterly</v>
      </c>
      <c r="CK1770" s="552">
        <f>'Information Input'!$H$30</f>
        <v>43555</v>
      </c>
      <c r="CL1770" s="551">
        <f>'Information Input'!$J$18</f>
        <v>2019</v>
      </c>
      <c r="CM1770" s="551" t="s">
        <v>243</v>
      </c>
      <c r="CN1770" s="1014" t="s">
        <v>230</v>
      </c>
      <c r="CO1770" s="542" t="s">
        <v>230</v>
      </c>
      <c r="CP1770" s="542" t="s">
        <v>675</v>
      </c>
      <c r="CQ1770" s="551">
        <v>50</v>
      </c>
      <c r="CR1770" s="542" t="s">
        <v>192</v>
      </c>
      <c r="CS1770" s="542" t="s">
        <v>239</v>
      </c>
      <c r="CT1770" s="1015">
        <f>'Report 1'!$BD$18</f>
        <v>0</v>
      </c>
      <c r="CU1770" s="1016">
        <f>SUMIF('Report 4A'!$G$16:$G$95,$CQ1770,'Report 4A'!$BL$16:$BL$95)</f>
        <v>0</v>
      </c>
      <c r="CV1770" s="1017">
        <f t="shared" si="294"/>
        <v>0</v>
      </c>
    </row>
    <row r="1771" spans="2:100">
      <c r="B1771" s="535" t="s">
        <v>669</v>
      </c>
      <c r="C1771" s="536">
        <v>1</v>
      </c>
      <c r="D1771" s="537" t="str">
        <f>'Information Input'!$M$14</f>
        <v xml:space="preserve">      -      </v>
      </c>
      <c r="E1771" s="537" t="s">
        <v>137</v>
      </c>
      <c r="F1771" s="538">
        <f t="shared" si="295"/>
        <v>43647</v>
      </c>
      <c r="G1771" s="538">
        <f t="shared" si="296"/>
        <v>43738</v>
      </c>
      <c r="H1771" s="538">
        <f>'Information Input'!$H$35</f>
        <v>43555</v>
      </c>
      <c r="I1771" s="537" t="str">
        <f>'Information Input'!$J$22</f>
        <v>Quarterly</v>
      </c>
      <c r="J1771" s="538">
        <f>'Information Input'!$H$30</f>
        <v>43555</v>
      </c>
      <c r="K1771" s="537">
        <f>'Information Input'!$J$18</f>
        <v>2019</v>
      </c>
      <c r="L1771" s="579" t="s">
        <v>94</v>
      </c>
      <c r="M1771" s="540" t="s">
        <v>95</v>
      </c>
      <c r="N1771" s="541" t="s">
        <v>96</v>
      </c>
      <c r="O1771" s="542" t="s">
        <v>674</v>
      </c>
      <c r="P1771" s="537">
        <v>57</v>
      </c>
      <c r="Q1771" s="541" t="s">
        <v>199</v>
      </c>
      <c r="R1771" s="542" t="s">
        <v>239</v>
      </c>
      <c r="S1771" s="543">
        <f>'Report 1'!$O$18</f>
        <v>0</v>
      </c>
      <c r="T1771" s="544">
        <f>'Report 1'!$O$77</f>
        <v>0</v>
      </c>
      <c r="U1771" s="545">
        <f>'Report 1'!$O$163</f>
        <v>0</v>
      </c>
      <c r="AL1771" s="546" t="s">
        <v>669</v>
      </c>
      <c r="AM1771" s="547">
        <v>2</v>
      </c>
      <c r="AN1771" s="547" t="str">
        <f>'Information Input'!$M$14</f>
        <v xml:space="preserve">      -      </v>
      </c>
      <c r="AO1771" s="547" t="s">
        <v>136</v>
      </c>
      <c r="AP1771" s="538">
        <f t="shared" si="292"/>
        <v>43556</v>
      </c>
      <c r="AQ1771" s="538">
        <f t="shared" si="291"/>
        <v>43646</v>
      </c>
      <c r="AR1771" s="538">
        <f>'Information Input'!$H$35</f>
        <v>43555</v>
      </c>
      <c r="AS1771" s="547" t="str">
        <f>'Information Input'!$J$22</f>
        <v>Quarterly</v>
      </c>
      <c r="AT1771" s="538">
        <f>'Information Input'!$H$30</f>
        <v>43555</v>
      </c>
      <c r="AU1771" s="547">
        <f>'Information Input'!$J$18</f>
        <v>2019</v>
      </c>
      <c r="AV1771" s="547" t="s">
        <v>96</v>
      </c>
      <c r="AW1771" s="547" t="s">
        <v>241</v>
      </c>
      <c r="AX1771" s="547" t="s">
        <v>241</v>
      </c>
      <c r="AY1771" s="548" t="s">
        <v>675</v>
      </c>
      <c r="AZ1771" s="547">
        <v>48</v>
      </c>
      <c r="BA1771" s="549" t="s">
        <v>190</v>
      </c>
      <c r="BB1771" s="543" t="s">
        <v>239</v>
      </c>
      <c r="BC1771" s="550">
        <f>'Report 2'!$O415</f>
        <v>0</v>
      </c>
      <c r="BD1771" s="550">
        <f>'Report 2'!$P415</f>
        <v>0</v>
      </c>
      <c r="BE1771" s="550">
        <f>'Report 2'!$Q415</f>
        <v>0</v>
      </c>
      <c r="BF1771" s="550">
        <f>'Report 2'!$R415</f>
        <v>0</v>
      </c>
      <c r="BG1771" s="550">
        <f>'Report 2'!$S415</f>
        <v>0</v>
      </c>
      <c r="BH1771" s="550">
        <f>'Report 2'!$T415</f>
        <v>0</v>
      </c>
      <c r="BI1771" s="550">
        <f>'Report 2'!$U415</f>
        <v>0</v>
      </c>
      <c r="CC1771" s="575" t="s">
        <v>669</v>
      </c>
      <c r="CD1771" s="1019" t="s">
        <v>672</v>
      </c>
      <c r="CE1771" s="1019" t="str">
        <f>'Information Input'!$M$14</f>
        <v xml:space="preserve">      -      </v>
      </c>
      <c r="CF1771" s="570" t="s">
        <v>138</v>
      </c>
      <c r="CG1771" s="566">
        <f t="shared" si="288"/>
        <v>43739</v>
      </c>
      <c r="CH1771" s="566">
        <f t="shared" si="289"/>
        <v>43830</v>
      </c>
      <c r="CI1771" s="566">
        <f>'Information Input'!$H$35</f>
        <v>43555</v>
      </c>
      <c r="CJ1771" s="570" t="str">
        <f>'Information Input'!$J$22</f>
        <v>Quarterly</v>
      </c>
      <c r="CK1771" s="566">
        <f>'Information Input'!$H$30</f>
        <v>43555</v>
      </c>
      <c r="CL1771" s="570">
        <f>'Information Input'!$J$18</f>
        <v>2019</v>
      </c>
      <c r="CM1771" s="570" t="s">
        <v>243</v>
      </c>
      <c r="CN1771" s="1019" t="s">
        <v>230</v>
      </c>
      <c r="CO1771" s="575" t="s">
        <v>230</v>
      </c>
      <c r="CP1771" s="575" t="s">
        <v>675</v>
      </c>
      <c r="CQ1771" s="570">
        <v>51</v>
      </c>
      <c r="CR1771" s="575" t="s">
        <v>193</v>
      </c>
      <c r="CS1771" s="575" t="s">
        <v>239</v>
      </c>
      <c r="CT1771" s="1020">
        <f>'Report 1'!$BD$18</f>
        <v>0</v>
      </c>
      <c r="CU1771" s="1021">
        <f>SUMIF('Report 4A'!$G$16:$G$95,$CQ1771,'Report 4A'!$BL$16:$BL$95)</f>
        <v>0</v>
      </c>
      <c r="CV1771" s="1022">
        <f t="shared" si="294"/>
        <v>0</v>
      </c>
    </row>
    <row r="1772" spans="2:100">
      <c r="B1772" s="535" t="s">
        <v>669</v>
      </c>
      <c r="C1772" s="536">
        <v>1</v>
      </c>
      <c r="D1772" s="537" t="str">
        <f>'Information Input'!$M$14</f>
        <v xml:space="preserve">      -      </v>
      </c>
      <c r="E1772" s="537" t="s">
        <v>137</v>
      </c>
      <c r="F1772" s="538">
        <f t="shared" si="295"/>
        <v>43647</v>
      </c>
      <c r="G1772" s="538">
        <f t="shared" si="296"/>
        <v>43738</v>
      </c>
      <c r="H1772" s="538">
        <f>'Information Input'!$H$35</f>
        <v>43555</v>
      </c>
      <c r="I1772" s="537" t="str">
        <f>'Information Input'!$J$22</f>
        <v>Quarterly</v>
      </c>
      <c r="J1772" s="538">
        <f>'Information Input'!$H$30</f>
        <v>43555</v>
      </c>
      <c r="K1772" s="537">
        <f>'Information Input'!$J$18</f>
        <v>2019</v>
      </c>
      <c r="L1772" s="579" t="s">
        <v>94</v>
      </c>
      <c r="M1772" s="540" t="s">
        <v>95</v>
      </c>
      <c r="N1772" s="541" t="s">
        <v>96</v>
      </c>
      <c r="O1772" s="542" t="s">
        <v>678</v>
      </c>
      <c r="P1772" s="537">
        <v>58</v>
      </c>
      <c r="Q1772" s="541" t="s">
        <v>201</v>
      </c>
      <c r="R1772" s="542" t="s">
        <v>239</v>
      </c>
      <c r="S1772" s="543">
        <f>'Report 1'!$O$18</f>
        <v>0</v>
      </c>
      <c r="T1772" s="544">
        <f>'Report 1'!$O$79</f>
        <v>0</v>
      </c>
      <c r="U1772" s="545">
        <f>'Report 1'!$O$165</f>
        <v>0</v>
      </c>
      <c r="AL1772" s="546" t="s">
        <v>669</v>
      </c>
      <c r="AM1772" s="547">
        <v>2</v>
      </c>
      <c r="AN1772" s="547" t="str">
        <f>'Information Input'!$M$14</f>
        <v xml:space="preserve">      -      </v>
      </c>
      <c r="AO1772" s="547" t="s">
        <v>136</v>
      </c>
      <c r="AP1772" s="538">
        <f t="shared" si="292"/>
        <v>43556</v>
      </c>
      <c r="AQ1772" s="538">
        <f t="shared" si="291"/>
        <v>43646</v>
      </c>
      <c r="AR1772" s="538">
        <f>'Information Input'!$H$35</f>
        <v>43555</v>
      </c>
      <c r="AS1772" s="547" t="str">
        <f>'Information Input'!$J$22</f>
        <v>Quarterly</v>
      </c>
      <c r="AT1772" s="538">
        <f>'Information Input'!$H$30</f>
        <v>43555</v>
      </c>
      <c r="AU1772" s="547">
        <f>'Information Input'!$J$18</f>
        <v>2019</v>
      </c>
      <c r="AV1772" s="547" t="s">
        <v>96</v>
      </c>
      <c r="AW1772" s="547" t="s">
        <v>241</v>
      </c>
      <c r="AX1772" s="547" t="s">
        <v>241</v>
      </c>
      <c r="AY1772" s="548" t="s">
        <v>675</v>
      </c>
      <c r="AZ1772" s="547">
        <v>49</v>
      </c>
      <c r="BA1772" s="549" t="s">
        <v>191</v>
      </c>
      <c r="BB1772" s="543" t="s">
        <v>239</v>
      </c>
      <c r="BC1772" s="550">
        <f>'Report 2'!$O416</f>
        <v>0</v>
      </c>
      <c r="BD1772" s="550">
        <f>'Report 2'!$P416</f>
        <v>0</v>
      </c>
      <c r="BE1772" s="550">
        <f>'Report 2'!$Q416</f>
        <v>0</v>
      </c>
      <c r="BF1772" s="550">
        <f>'Report 2'!$R416</f>
        <v>0</v>
      </c>
      <c r="BG1772" s="550">
        <f>'Report 2'!$S416</f>
        <v>0</v>
      </c>
      <c r="BH1772" s="550">
        <f>'Report 2'!$T416</f>
        <v>0</v>
      </c>
      <c r="BI1772" s="550">
        <f>'Report 2'!$U416</f>
        <v>0</v>
      </c>
      <c r="CC1772" s="523" t="s">
        <v>669</v>
      </c>
      <c r="CD1772" s="1010" t="s">
        <v>672</v>
      </c>
      <c r="CE1772" s="1010" t="str">
        <f>'Information Input'!$M$14</f>
        <v xml:space="preserve">      -      </v>
      </c>
      <c r="CF1772" s="532" t="s">
        <v>139</v>
      </c>
      <c r="CG1772" s="519">
        <f>'Information Input'!$H$33</f>
        <v>43466</v>
      </c>
      <c r="CH1772" s="519">
        <f>'Information Input'!$H$34</f>
        <v>43555</v>
      </c>
      <c r="CI1772" s="519">
        <f>'Information Input'!$H$35</f>
        <v>43555</v>
      </c>
      <c r="CJ1772" s="532" t="str">
        <f>'Information Input'!$J$22</f>
        <v>Quarterly</v>
      </c>
      <c r="CK1772" s="519">
        <f>'Information Input'!$H$30</f>
        <v>43555</v>
      </c>
      <c r="CL1772" s="532">
        <f>'Information Input'!$J$18</f>
        <v>2019</v>
      </c>
      <c r="CM1772" s="532" t="s">
        <v>89</v>
      </c>
      <c r="CN1772" s="1010" t="s">
        <v>90</v>
      </c>
      <c r="CO1772" s="523" t="s">
        <v>91</v>
      </c>
      <c r="CP1772" s="523" t="s">
        <v>671</v>
      </c>
      <c r="CQ1772" s="532">
        <v>11</v>
      </c>
      <c r="CR1772" s="523" t="s">
        <v>153</v>
      </c>
      <c r="CS1772" s="523" t="s">
        <v>231</v>
      </c>
      <c r="CT1772" s="1011">
        <f>'Report 1'!$G$18</f>
        <v>0</v>
      </c>
      <c r="CU1772" s="1012">
        <f>SUMIF('Report 4A'!$G$16:$G$95,$CQ1772,'Report 4A'!$O$16:$O$95)</f>
        <v>0</v>
      </c>
      <c r="CV1772" s="1013">
        <f t="shared" si="294"/>
        <v>0</v>
      </c>
    </row>
    <row r="1773" spans="2:100">
      <c r="B1773" s="535" t="s">
        <v>669</v>
      </c>
      <c r="C1773" s="536">
        <v>1</v>
      </c>
      <c r="D1773" s="537" t="str">
        <f>'Information Input'!$M$14</f>
        <v xml:space="preserve">      -      </v>
      </c>
      <c r="E1773" s="537" t="s">
        <v>137</v>
      </c>
      <c r="F1773" s="538">
        <f t="shared" si="295"/>
        <v>43647</v>
      </c>
      <c r="G1773" s="538">
        <f t="shared" si="296"/>
        <v>43738</v>
      </c>
      <c r="H1773" s="538">
        <f>'Information Input'!$H$35</f>
        <v>43555</v>
      </c>
      <c r="I1773" s="537" t="str">
        <f>'Information Input'!$J$22</f>
        <v>Quarterly</v>
      </c>
      <c r="J1773" s="538">
        <f>'Information Input'!$H$30</f>
        <v>43555</v>
      </c>
      <c r="K1773" s="537">
        <f>'Information Input'!$J$18</f>
        <v>2019</v>
      </c>
      <c r="L1773" s="579" t="s">
        <v>94</v>
      </c>
      <c r="M1773" s="540" t="s">
        <v>95</v>
      </c>
      <c r="N1773" s="541" t="s">
        <v>96</v>
      </c>
      <c r="O1773" s="542" t="s">
        <v>678</v>
      </c>
      <c r="P1773" s="537">
        <v>59</v>
      </c>
      <c r="Q1773" s="541" t="s">
        <v>202</v>
      </c>
      <c r="R1773" s="542" t="s">
        <v>239</v>
      </c>
      <c r="S1773" s="543">
        <f>'Report 1'!$O$18</f>
        <v>0</v>
      </c>
      <c r="T1773" s="544">
        <f>'Report 1'!$O$80</f>
        <v>0</v>
      </c>
      <c r="U1773" s="545">
        <f>'Report 1'!$O$166</f>
        <v>0</v>
      </c>
      <c r="AL1773" s="546" t="s">
        <v>669</v>
      </c>
      <c r="AM1773" s="547">
        <v>2</v>
      </c>
      <c r="AN1773" s="547" t="str">
        <f>'Information Input'!$M$14</f>
        <v xml:space="preserve">      -      </v>
      </c>
      <c r="AO1773" s="547" t="s">
        <v>136</v>
      </c>
      <c r="AP1773" s="538">
        <f t="shared" si="292"/>
        <v>43556</v>
      </c>
      <c r="AQ1773" s="538">
        <f t="shared" si="291"/>
        <v>43646</v>
      </c>
      <c r="AR1773" s="538">
        <f>'Information Input'!$H$35</f>
        <v>43555</v>
      </c>
      <c r="AS1773" s="547" t="str">
        <f>'Information Input'!$J$22</f>
        <v>Quarterly</v>
      </c>
      <c r="AT1773" s="538">
        <f>'Information Input'!$H$30</f>
        <v>43555</v>
      </c>
      <c r="AU1773" s="547">
        <f>'Information Input'!$J$18</f>
        <v>2019</v>
      </c>
      <c r="AV1773" s="547" t="s">
        <v>96</v>
      </c>
      <c r="AW1773" s="547" t="s">
        <v>241</v>
      </c>
      <c r="AX1773" s="547" t="s">
        <v>241</v>
      </c>
      <c r="AY1773" s="548" t="s">
        <v>675</v>
      </c>
      <c r="AZ1773" s="547">
        <v>50</v>
      </c>
      <c r="BA1773" s="549" t="s">
        <v>192</v>
      </c>
      <c r="BB1773" s="543" t="s">
        <v>239</v>
      </c>
      <c r="BC1773" s="550">
        <f>'Report 2'!$O417</f>
        <v>0</v>
      </c>
      <c r="BD1773" s="550">
        <f>'Report 2'!$P417</f>
        <v>0</v>
      </c>
      <c r="BE1773" s="550">
        <f>'Report 2'!$Q417</f>
        <v>0</v>
      </c>
      <c r="BF1773" s="550">
        <f>'Report 2'!$R417</f>
        <v>0</v>
      </c>
      <c r="BG1773" s="550">
        <f>'Report 2'!$S417</f>
        <v>0</v>
      </c>
      <c r="BH1773" s="550">
        <f>'Report 2'!$T417</f>
        <v>0</v>
      </c>
      <c r="BI1773" s="550">
        <f>'Report 2'!$U417</f>
        <v>0</v>
      </c>
      <c r="CC1773" s="542" t="s">
        <v>669</v>
      </c>
      <c r="CD1773" s="1014" t="s">
        <v>672</v>
      </c>
      <c r="CE1773" s="1014" t="str">
        <f>'Information Input'!$M$14</f>
        <v xml:space="preserve">      -      </v>
      </c>
      <c r="CF1773" s="551" t="s">
        <v>139</v>
      </c>
      <c r="CG1773" s="552">
        <f>'Information Input'!$H$33</f>
        <v>43466</v>
      </c>
      <c r="CH1773" s="552">
        <f>'Information Input'!$H$34</f>
        <v>43555</v>
      </c>
      <c r="CI1773" s="552">
        <f>'Information Input'!$H$35</f>
        <v>43555</v>
      </c>
      <c r="CJ1773" s="551" t="str">
        <f>'Information Input'!$J$22</f>
        <v>Quarterly</v>
      </c>
      <c r="CK1773" s="552">
        <f>'Information Input'!$H$30</f>
        <v>43555</v>
      </c>
      <c r="CL1773" s="551">
        <f>'Information Input'!$J$18</f>
        <v>2019</v>
      </c>
      <c r="CM1773" s="551" t="s">
        <v>89</v>
      </c>
      <c r="CN1773" s="1014" t="s">
        <v>90</v>
      </c>
      <c r="CO1773" s="542" t="s">
        <v>91</v>
      </c>
      <c r="CP1773" s="542" t="s">
        <v>671</v>
      </c>
      <c r="CQ1773" s="551">
        <v>12</v>
      </c>
      <c r="CR1773" s="542" t="s">
        <v>154</v>
      </c>
      <c r="CS1773" s="542" t="s">
        <v>231</v>
      </c>
      <c r="CT1773" s="1015">
        <f>'Report 1'!$G$18</f>
        <v>0</v>
      </c>
      <c r="CU1773" s="1016">
        <f>SUMIF('Report 4A'!$G$16:$G$95,$CQ1773,'Report 4A'!$O$16:$O$95)</f>
        <v>0</v>
      </c>
      <c r="CV1773" s="1017">
        <f t="shared" si="294"/>
        <v>0</v>
      </c>
    </row>
    <row r="1774" spans="2:100">
      <c r="B1774" s="535" t="s">
        <v>669</v>
      </c>
      <c r="C1774" s="536">
        <v>1</v>
      </c>
      <c r="D1774" s="537" t="str">
        <f>'Information Input'!$M$14</f>
        <v xml:space="preserve">      -      </v>
      </c>
      <c r="E1774" s="537" t="s">
        <v>137</v>
      </c>
      <c r="F1774" s="538">
        <f t="shared" si="295"/>
        <v>43647</v>
      </c>
      <c r="G1774" s="538">
        <f t="shared" si="296"/>
        <v>43738</v>
      </c>
      <c r="H1774" s="538">
        <f>'Information Input'!$H$35</f>
        <v>43555</v>
      </c>
      <c r="I1774" s="537" t="str">
        <f>'Information Input'!$J$22</f>
        <v>Quarterly</v>
      </c>
      <c r="J1774" s="538">
        <f>'Information Input'!$H$30</f>
        <v>43555</v>
      </c>
      <c r="K1774" s="537">
        <f>'Information Input'!$J$18</f>
        <v>2019</v>
      </c>
      <c r="L1774" s="579" t="s">
        <v>94</v>
      </c>
      <c r="M1774" s="540" t="s">
        <v>95</v>
      </c>
      <c r="N1774" s="541" t="s">
        <v>96</v>
      </c>
      <c r="O1774" s="542" t="s">
        <v>678</v>
      </c>
      <c r="P1774" s="537">
        <v>60</v>
      </c>
      <c r="Q1774" s="541" t="s">
        <v>203</v>
      </c>
      <c r="R1774" s="541" t="s">
        <v>239</v>
      </c>
      <c r="S1774" s="543">
        <f>'Report 1'!$O$18</f>
        <v>0</v>
      </c>
      <c r="T1774" s="544">
        <f>'Report 1'!$O$81</f>
        <v>0</v>
      </c>
      <c r="U1774" s="545">
        <f>'Report 1'!$O$167</f>
        <v>0</v>
      </c>
      <c r="AL1774" s="546" t="s">
        <v>669</v>
      </c>
      <c r="AM1774" s="547">
        <v>2</v>
      </c>
      <c r="AN1774" s="547" t="str">
        <f>'Information Input'!$M$14</f>
        <v xml:space="preserve">      -      </v>
      </c>
      <c r="AO1774" s="547" t="s">
        <v>136</v>
      </c>
      <c r="AP1774" s="538">
        <f t="shared" si="292"/>
        <v>43556</v>
      </c>
      <c r="AQ1774" s="538">
        <f t="shared" si="291"/>
        <v>43646</v>
      </c>
      <c r="AR1774" s="538">
        <f>'Information Input'!$H$35</f>
        <v>43555</v>
      </c>
      <c r="AS1774" s="547" t="str">
        <f>'Information Input'!$J$22</f>
        <v>Quarterly</v>
      </c>
      <c r="AT1774" s="538">
        <f>'Information Input'!$H$30</f>
        <v>43555</v>
      </c>
      <c r="AU1774" s="547">
        <f>'Information Input'!$J$18</f>
        <v>2019</v>
      </c>
      <c r="AV1774" s="547" t="s">
        <v>96</v>
      </c>
      <c r="AW1774" s="547" t="s">
        <v>241</v>
      </c>
      <c r="AX1774" s="547" t="s">
        <v>241</v>
      </c>
      <c r="AY1774" s="548" t="s">
        <v>675</v>
      </c>
      <c r="AZ1774" s="547">
        <v>51</v>
      </c>
      <c r="BA1774" s="549" t="s">
        <v>193</v>
      </c>
      <c r="BB1774" s="543" t="s">
        <v>239</v>
      </c>
      <c r="BC1774" s="550">
        <f>'Report 2'!$O418</f>
        <v>0</v>
      </c>
      <c r="BD1774" s="550">
        <f>'Report 2'!$P418</f>
        <v>0</v>
      </c>
      <c r="BE1774" s="550">
        <f>'Report 2'!$Q418</f>
        <v>0</v>
      </c>
      <c r="BF1774" s="550">
        <f>'Report 2'!$R418</f>
        <v>0</v>
      </c>
      <c r="BG1774" s="550">
        <f>'Report 2'!$S418</f>
        <v>0</v>
      </c>
      <c r="BH1774" s="550">
        <f>'Report 2'!$T418</f>
        <v>0</v>
      </c>
      <c r="BI1774" s="550">
        <f>'Report 2'!$U418</f>
        <v>0</v>
      </c>
      <c r="CC1774" s="542" t="s">
        <v>669</v>
      </c>
      <c r="CD1774" s="1014" t="s">
        <v>672</v>
      </c>
      <c r="CE1774" s="1014" t="str">
        <f>'Information Input'!$M$14</f>
        <v xml:space="preserve">      -      </v>
      </c>
      <c r="CF1774" s="551" t="s">
        <v>139</v>
      </c>
      <c r="CG1774" s="552">
        <f>'Information Input'!$H$33</f>
        <v>43466</v>
      </c>
      <c r="CH1774" s="552">
        <f>'Information Input'!$H$34</f>
        <v>43555</v>
      </c>
      <c r="CI1774" s="552">
        <f>'Information Input'!$H$35</f>
        <v>43555</v>
      </c>
      <c r="CJ1774" s="551" t="str">
        <f>'Information Input'!$J$22</f>
        <v>Quarterly</v>
      </c>
      <c r="CK1774" s="552">
        <f>'Information Input'!$H$30</f>
        <v>43555</v>
      </c>
      <c r="CL1774" s="551">
        <f>'Information Input'!$J$18</f>
        <v>2019</v>
      </c>
      <c r="CM1774" s="551" t="s">
        <v>89</v>
      </c>
      <c r="CN1774" s="1014" t="s">
        <v>90</v>
      </c>
      <c r="CO1774" s="542" t="s">
        <v>91</v>
      </c>
      <c r="CP1774" s="542" t="s">
        <v>671</v>
      </c>
      <c r="CQ1774" s="551">
        <v>13</v>
      </c>
      <c r="CR1774" s="542" t="s">
        <v>155</v>
      </c>
      <c r="CS1774" s="542" t="s">
        <v>232</v>
      </c>
      <c r="CT1774" s="1015">
        <f>'Report 1'!$G$18</f>
        <v>0</v>
      </c>
      <c r="CU1774" s="1016">
        <f>SUMIF('Report 4A'!$G$16:$G$95,$CQ1774,'Report 4A'!$O$16:$O$95)</f>
        <v>0</v>
      </c>
      <c r="CV1774" s="1017">
        <f t="shared" si="294"/>
        <v>0</v>
      </c>
    </row>
    <row r="1775" spans="2:100">
      <c r="B1775" s="535" t="s">
        <v>669</v>
      </c>
      <c r="C1775" s="536">
        <v>1</v>
      </c>
      <c r="D1775" s="537" t="str">
        <f>'Information Input'!$M$14</f>
        <v xml:space="preserve">      -      </v>
      </c>
      <c r="E1775" s="537" t="s">
        <v>137</v>
      </c>
      <c r="F1775" s="538">
        <f t="shared" si="295"/>
        <v>43647</v>
      </c>
      <c r="G1775" s="538">
        <f t="shared" si="296"/>
        <v>43738</v>
      </c>
      <c r="H1775" s="538">
        <f>'Information Input'!$H$35</f>
        <v>43555</v>
      </c>
      <c r="I1775" s="537" t="str">
        <f>'Information Input'!$J$22</f>
        <v>Quarterly</v>
      </c>
      <c r="J1775" s="538">
        <f>'Information Input'!$H$30</f>
        <v>43555</v>
      </c>
      <c r="K1775" s="537">
        <f>'Information Input'!$J$18</f>
        <v>2019</v>
      </c>
      <c r="L1775" s="579" t="s">
        <v>94</v>
      </c>
      <c r="M1775" s="540" t="s">
        <v>95</v>
      </c>
      <c r="N1775" s="541" t="s">
        <v>96</v>
      </c>
      <c r="O1775" s="542" t="s">
        <v>678</v>
      </c>
      <c r="P1775" s="537">
        <v>61</v>
      </c>
      <c r="Q1775" s="541" t="s">
        <v>204</v>
      </c>
      <c r="R1775" s="541" t="s">
        <v>239</v>
      </c>
      <c r="S1775" s="543">
        <f>'Report 1'!$O$18</f>
        <v>0</v>
      </c>
      <c r="T1775" s="544">
        <f>'Report 1'!$O$82</f>
        <v>0</v>
      </c>
      <c r="U1775" s="545">
        <f>'Report 1'!$O$168</f>
        <v>0</v>
      </c>
      <c r="AL1775" s="557" t="s">
        <v>669</v>
      </c>
      <c r="AM1775" s="558">
        <v>2</v>
      </c>
      <c r="AN1775" s="558" t="str">
        <f>'Information Input'!$M$14</f>
        <v xml:space="preserve">      -      </v>
      </c>
      <c r="AO1775" s="558" t="s">
        <v>136</v>
      </c>
      <c r="AP1775" s="559">
        <f t="shared" si="292"/>
        <v>43556</v>
      </c>
      <c r="AQ1775" s="559">
        <f t="shared" si="291"/>
        <v>43646</v>
      </c>
      <c r="AR1775" s="559">
        <f>'Information Input'!$H$35</f>
        <v>43555</v>
      </c>
      <c r="AS1775" s="558" t="str">
        <f>'Information Input'!$J$22</f>
        <v>Quarterly</v>
      </c>
      <c r="AT1775" s="559">
        <f>'Information Input'!$H$30</f>
        <v>43555</v>
      </c>
      <c r="AU1775" s="558">
        <f>'Information Input'!$J$18</f>
        <v>2019</v>
      </c>
      <c r="AV1775" s="558" t="s">
        <v>96</v>
      </c>
      <c r="AW1775" s="558" t="s">
        <v>241</v>
      </c>
      <c r="AX1775" s="558" t="s">
        <v>241</v>
      </c>
      <c r="AY1775" s="572" t="s">
        <v>674</v>
      </c>
      <c r="AZ1775" s="558">
        <v>52</v>
      </c>
      <c r="BA1775" s="557" t="s">
        <v>194</v>
      </c>
      <c r="BB1775" s="560" t="s">
        <v>239</v>
      </c>
      <c r="BC1775" s="569">
        <f>'Report 2'!$O419</f>
        <v>0</v>
      </c>
      <c r="BD1775" s="569">
        <f>'Report 2'!$P419</f>
        <v>0</v>
      </c>
      <c r="BE1775" s="569">
        <f>'Report 2'!$Q419</f>
        <v>0</v>
      </c>
      <c r="BF1775" s="569">
        <f>'Report 2'!$R419</f>
        <v>0</v>
      </c>
      <c r="BG1775" s="569">
        <f>'Report 2'!$S419</f>
        <v>0</v>
      </c>
      <c r="BH1775" s="569">
        <f>'Report 2'!$T419</f>
        <v>0</v>
      </c>
      <c r="BI1775" s="569">
        <f>'Report 2'!$U419</f>
        <v>0</v>
      </c>
      <c r="CC1775" s="542" t="s">
        <v>669</v>
      </c>
      <c r="CD1775" s="1014" t="s">
        <v>672</v>
      </c>
      <c r="CE1775" s="1014" t="str">
        <f>'Information Input'!$M$14</f>
        <v xml:space="preserve">      -      </v>
      </c>
      <c r="CF1775" s="551" t="s">
        <v>139</v>
      </c>
      <c r="CG1775" s="552">
        <f>'Information Input'!$H$33</f>
        <v>43466</v>
      </c>
      <c r="CH1775" s="552">
        <f>'Information Input'!$H$34</f>
        <v>43555</v>
      </c>
      <c r="CI1775" s="552">
        <f>'Information Input'!$H$35</f>
        <v>43555</v>
      </c>
      <c r="CJ1775" s="551" t="str">
        <f>'Information Input'!$J$22</f>
        <v>Quarterly</v>
      </c>
      <c r="CK1775" s="552">
        <f>'Information Input'!$H$30</f>
        <v>43555</v>
      </c>
      <c r="CL1775" s="551">
        <f>'Information Input'!$J$18</f>
        <v>2019</v>
      </c>
      <c r="CM1775" s="551" t="s">
        <v>89</v>
      </c>
      <c r="CN1775" s="1014" t="s">
        <v>90</v>
      </c>
      <c r="CO1775" s="542" t="s">
        <v>91</v>
      </c>
      <c r="CP1775" s="542" t="s">
        <v>671</v>
      </c>
      <c r="CQ1775" s="551">
        <v>14</v>
      </c>
      <c r="CR1775" s="542" t="s">
        <v>156</v>
      </c>
      <c r="CS1775" s="542" t="s">
        <v>233</v>
      </c>
      <c r="CT1775" s="1015">
        <f>'Report 1'!$G$18</f>
        <v>0</v>
      </c>
      <c r="CU1775" s="1016">
        <f>SUMIF('Report 4A'!$G$16:$G$95,$CQ1775,'Report 4A'!$O$16:$O$95)</f>
        <v>0</v>
      </c>
      <c r="CV1775" s="1017">
        <f t="shared" si="294"/>
        <v>0</v>
      </c>
    </row>
    <row r="1776" spans="2:100">
      <c r="B1776" s="535" t="s">
        <v>669</v>
      </c>
      <c r="C1776" s="536">
        <v>1</v>
      </c>
      <c r="D1776" s="537" t="str">
        <f>'Information Input'!$M$14</f>
        <v xml:space="preserve">      -      </v>
      </c>
      <c r="E1776" s="537" t="s">
        <v>137</v>
      </c>
      <c r="F1776" s="538">
        <f t="shared" si="295"/>
        <v>43647</v>
      </c>
      <c r="G1776" s="538">
        <f t="shared" si="296"/>
        <v>43738</v>
      </c>
      <c r="H1776" s="538">
        <f>'Information Input'!$H$35</f>
        <v>43555</v>
      </c>
      <c r="I1776" s="537" t="str">
        <f>'Information Input'!$J$22</f>
        <v>Quarterly</v>
      </c>
      <c r="J1776" s="538">
        <f>'Information Input'!$H$30</f>
        <v>43555</v>
      </c>
      <c r="K1776" s="537">
        <f>'Information Input'!$J$18</f>
        <v>2019</v>
      </c>
      <c r="L1776" s="579" t="s">
        <v>94</v>
      </c>
      <c r="M1776" s="540" t="s">
        <v>95</v>
      </c>
      <c r="N1776" s="541" t="s">
        <v>96</v>
      </c>
      <c r="O1776" s="542" t="s">
        <v>678</v>
      </c>
      <c r="P1776" s="537">
        <v>62</v>
      </c>
      <c r="Q1776" s="541" t="s">
        <v>204</v>
      </c>
      <c r="R1776" s="541" t="s">
        <v>239</v>
      </c>
      <c r="S1776" s="543">
        <f>'Report 1'!$O$18</f>
        <v>0</v>
      </c>
      <c r="T1776" s="544">
        <f>'Report 1'!$O$83</f>
        <v>0</v>
      </c>
      <c r="U1776" s="545">
        <f>'Report 1'!$O$169</f>
        <v>0</v>
      </c>
      <c r="AL1776" s="522" t="s">
        <v>669</v>
      </c>
      <c r="AM1776" s="517">
        <v>2</v>
      </c>
      <c r="AN1776" s="517" t="str">
        <f>'Information Input'!$M$14</f>
        <v xml:space="preserve">      -      </v>
      </c>
      <c r="AO1776" s="517" t="s">
        <v>137</v>
      </c>
      <c r="AP1776" s="518">
        <f>DATE(AU1776,7,1)</f>
        <v>43647</v>
      </c>
      <c r="AQ1776" s="518">
        <f>DATE(AU1776,9,30)</f>
        <v>43738</v>
      </c>
      <c r="AR1776" s="519">
        <f>'Information Input'!$H$35</f>
        <v>43555</v>
      </c>
      <c r="AS1776" s="517" t="str">
        <f>'Information Input'!$J$22</f>
        <v>Quarterly</v>
      </c>
      <c r="AT1776" s="519">
        <f>'Information Input'!$H$30</f>
        <v>43555</v>
      </c>
      <c r="AU1776" s="517">
        <f>'Information Input'!$J$18</f>
        <v>2019</v>
      </c>
      <c r="AV1776" s="517" t="s">
        <v>96</v>
      </c>
      <c r="AW1776" s="517" t="s">
        <v>241</v>
      </c>
      <c r="AX1776" s="528" t="s">
        <v>241</v>
      </c>
      <c r="AY1776" s="529" t="s">
        <v>671</v>
      </c>
      <c r="AZ1776" s="528">
        <v>11</v>
      </c>
      <c r="BA1776" s="530" t="s">
        <v>153</v>
      </c>
      <c r="BB1776" s="524" t="s">
        <v>231</v>
      </c>
      <c r="BC1776" s="531">
        <f>'Report 2'!$V378</f>
        <v>0</v>
      </c>
      <c r="BD1776" s="531">
        <f>'Report 2'!$W378</f>
        <v>0</v>
      </c>
      <c r="BE1776" s="531">
        <f>'Report 2'!$X378</f>
        <v>0</v>
      </c>
      <c r="BF1776" s="531">
        <f>'Report 2'!$Y378</f>
        <v>0</v>
      </c>
      <c r="BG1776" s="531">
        <f>'Report 2'!$Z378</f>
        <v>0</v>
      </c>
      <c r="BH1776" s="531">
        <f>'Report 2'!$AA378</f>
        <v>0</v>
      </c>
      <c r="BI1776" s="531">
        <f>'Report 2'!$AB378</f>
        <v>0</v>
      </c>
      <c r="CC1776" s="542" t="s">
        <v>669</v>
      </c>
      <c r="CD1776" s="1014" t="s">
        <v>672</v>
      </c>
      <c r="CE1776" s="1014" t="str">
        <f>'Information Input'!$M$14</f>
        <v xml:space="preserve">      -      </v>
      </c>
      <c r="CF1776" s="551" t="s">
        <v>139</v>
      </c>
      <c r="CG1776" s="552">
        <f>'Information Input'!$H$33</f>
        <v>43466</v>
      </c>
      <c r="CH1776" s="552">
        <f>'Information Input'!$H$34</f>
        <v>43555</v>
      </c>
      <c r="CI1776" s="552">
        <f>'Information Input'!$H$35</f>
        <v>43555</v>
      </c>
      <c r="CJ1776" s="551" t="str">
        <f>'Information Input'!$J$22</f>
        <v>Quarterly</v>
      </c>
      <c r="CK1776" s="552">
        <f>'Information Input'!$H$30</f>
        <v>43555</v>
      </c>
      <c r="CL1776" s="551">
        <f>'Information Input'!$J$18</f>
        <v>2019</v>
      </c>
      <c r="CM1776" s="551" t="s">
        <v>89</v>
      </c>
      <c r="CN1776" s="1014" t="s">
        <v>90</v>
      </c>
      <c r="CO1776" s="542" t="s">
        <v>91</v>
      </c>
      <c r="CP1776" s="542" t="s">
        <v>671</v>
      </c>
      <c r="CQ1776" s="551">
        <v>15</v>
      </c>
      <c r="CR1776" s="542" t="s">
        <v>157</v>
      </c>
      <c r="CS1776" s="542" t="s">
        <v>234</v>
      </c>
      <c r="CT1776" s="1015">
        <f>'Report 1'!$G$18</f>
        <v>0</v>
      </c>
      <c r="CU1776" s="1016">
        <f>SUMIF('Report 4A'!$G$16:$G$95,$CQ1776,'Report 4A'!$O$16:$O$95)</f>
        <v>0</v>
      </c>
      <c r="CV1776" s="1017">
        <f t="shared" si="294"/>
        <v>0</v>
      </c>
    </row>
    <row r="1777" spans="2:100">
      <c r="B1777" s="535" t="s">
        <v>669</v>
      </c>
      <c r="C1777" s="536">
        <v>1</v>
      </c>
      <c r="D1777" s="537" t="str">
        <f>'Information Input'!$M$14</f>
        <v xml:space="preserve">      -      </v>
      </c>
      <c r="E1777" s="537" t="s">
        <v>137</v>
      </c>
      <c r="F1777" s="538">
        <f t="shared" si="295"/>
        <v>43647</v>
      </c>
      <c r="G1777" s="538">
        <f t="shared" si="296"/>
        <v>43738</v>
      </c>
      <c r="H1777" s="538">
        <f>'Information Input'!$H$35</f>
        <v>43555</v>
      </c>
      <c r="I1777" s="537" t="str">
        <f>'Information Input'!$J$22</f>
        <v>Quarterly</v>
      </c>
      <c r="J1777" s="538">
        <f>'Information Input'!$H$30</f>
        <v>43555</v>
      </c>
      <c r="K1777" s="537">
        <f>'Information Input'!$J$18</f>
        <v>2019</v>
      </c>
      <c r="L1777" s="579" t="s">
        <v>94</v>
      </c>
      <c r="M1777" s="540" t="s">
        <v>95</v>
      </c>
      <c r="N1777" s="541" t="s">
        <v>96</v>
      </c>
      <c r="O1777" s="542" t="s">
        <v>674</v>
      </c>
      <c r="P1777" s="537">
        <v>63</v>
      </c>
      <c r="Q1777" s="541" t="s">
        <v>205</v>
      </c>
      <c r="R1777" s="541" t="s">
        <v>239</v>
      </c>
      <c r="S1777" s="543">
        <f>'Report 1'!$O$18</f>
        <v>0</v>
      </c>
      <c r="T1777" s="544">
        <f>'Report 1'!$O$84</f>
        <v>0</v>
      </c>
      <c r="U1777" s="545">
        <f>'Report 1'!$O$170</f>
        <v>0</v>
      </c>
      <c r="AL1777" s="546" t="s">
        <v>669</v>
      </c>
      <c r="AM1777" s="547">
        <v>2</v>
      </c>
      <c r="AN1777" s="547" t="str">
        <f>'Information Input'!$M$14</f>
        <v xml:space="preserve">      -      </v>
      </c>
      <c r="AO1777" s="547" t="s">
        <v>137</v>
      </c>
      <c r="AP1777" s="538">
        <f t="shared" ref="AP1777:AP1817" si="297">DATE(AU1777,7,1)</f>
        <v>43647</v>
      </c>
      <c r="AQ1777" s="538">
        <f t="shared" ref="AQ1777:AQ1817" si="298">DATE(AU1777,9,30)</f>
        <v>43738</v>
      </c>
      <c r="AR1777" s="538">
        <f>'Information Input'!$H$35</f>
        <v>43555</v>
      </c>
      <c r="AS1777" s="547" t="str">
        <f>'Information Input'!$J$22</f>
        <v>Quarterly</v>
      </c>
      <c r="AT1777" s="538">
        <f>'Information Input'!$H$30</f>
        <v>43555</v>
      </c>
      <c r="AU1777" s="547">
        <f>'Information Input'!$J$18</f>
        <v>2019</v>
      </c>
      <c r="AV1777" s="547" t="s">
        <v>96</v>
      </c>
      <c r="AW1777" s="547" t="s">
        <v>241</v>
      </c>
      <c r="AX1777" s="547" t="s">
        <v>241</v>
      </c>
      <c r="AY1777" s="548" t="s">
        <v>671</v>
      </c>
      <c r="AZ1777" s="547">
        <v>12</v>
      </c>
      <c r="BA1777" s="549" t="s">
        <v>154</v>
      </c>
      <c r="BB1777" s="543" t="s">
        <v>231</v>
      </c>
      <c r="BC1777" s="550">
        <f>'Report 2'!$V379</f>
        <v>0</v>
      </c>
      <c r="BD1777" s="550">
        <f>'Report 2'!$W379</f>
        <v>0</v>
      </c>
      <c r="BE1777" s="550">
        <f>'Report 2'!$X379</f>
        <v>0</v>
      </c>
      <c r="BF1777" s="550">
        <f>'Report 2'!$Y379</f>
        <v>0</v>
      </c>
      <c r="BG1777" s="550">
        <f>'Report 2'!$Z379</f>
        <v>0</v>
      </c>
      <c r="BH1777" s="550">
        <f>'Report 2'!$AA379</f>
        <v>0</v>
      </c>
      <c r="BI1777" s="550">
        <f>'Report 2'!$AB379</f>
        <v>0</v>
      </c>
      <c r="CC1777" s="542" t="s">
        <v>669</v>
      </c>
      <c r="CD1777" s="1014" t="s">
        <v>672</v>
      </c>
      <c r="CE1777" s="1014" t="str">
        <f>'Information Input'!$M$14</f>
        <v xml:space="preserve">      -      </v>
      </c>
      <c r="CF1777" s="551" t="s">
        <v>139</v>
      </c>
      <c r="CG1777" s="552">
        <f>'Information Input'!$H$33</f>
        <v>43466</v>
      </c>
      <c r="CH1777" s="552">
        <f>'Information Input'!$H$34</f>
        <v>43555</v>
      </c>
      <c r="CI1777" s="552">
        <f>'Information Input'!$H$35</f>
        <v>43555</v>
      </c>
      <c r="CJ1777" s="551" t="str">
        <f>'Information Input'!$J$22</f>
        <v>Quarterly</v>
      </c>
      <c r="CK1777" s="552">
        <f>'Information Input'!$H$30</f>
        <v>43555</v>
      </c>
      <c r="CL1777" s="551">
        <f>'Information Input'!$J$18</f>
        <v>2019</v>
      </c>
      <c r="CM1777" s="551" t="s">
        <v>89</v>
      </c>
      <c r="CN1777" s="1014" t="s">
        <v>90</v>
      </c>
      <c r="CO1777" s="542" t="s">
        <v>91</v>
      </c>
      <c r="CP1777" s="542" t="s">
        <v>671</v>
      </c>
      <c r="CQ1777" s="551">
        <v>16</v>
      </c>
      <c r="CR1777" s="542" t="s">
        <v>158</v>
      </c>
      <c r="CS1777" s="542" t="s">
        <v>235</v>
      </c>
      <c r="CT1777" s="1015">
        <f>'Report 1'!$G$18</f>
        <v>0</v>
      </c>
      <c r="CU1777" s="1016">
        <f>SUMIF('Report 4A'!$G$16:$G$95,$CQ1777,'Report 4A'!$O$16:$O$95)</f>
        <v>0</v>
      </c>
      <c r="CV1777" s="1017">
        <f t="shared" si="294"/>
        <v>0</v>
      </c>
    </row>
    <row r="1778" spans="2:100">
      <c r="B1778" s="535" t="s">
        <v>669</v>
      </c>
      <c r="C1778" s="536">
        <v>1</v>
      </c>
      <c r="D1778" s="537" t="str">
        <f>'Information Input'!$M$14</f>
        <v xml:space="preserve">      -      </v>
      </c>
      <c r="E1778" s="537" t="s">
        <v>137</v>
      </c>
      <c r="F1778" s="538">
        <f t="shared" si="295"/>
        <v>43647</v>
      </c>
      <c r="G1778" s="538">
        <f t="shared" si="296"/>
        <v>43738</v>
      </c>
      <c r="H1778" s="538">
        <f>'Information Input'!$H$35</f>
        <v>43555</v>
      </c>
      <c r="I1778" s="537" t="str">
        <f>'Information Input'!$J$22</f>
        <v>Quarterly</v>
      </c>
      <c r="J1778" s="538">
        <f>'Information Input'!$H$30</f>
        <v>43555</v>
      </c>
      <c r="K1778" s="537">
        <f>'Information Input'!$J$18</f>
        <v>2019</v>
      </c>
      <c r="L1778" s="579" t="s">
        <v>94</v>
      </c>
      <c r="M1778" s="540" t="s">
        <v>95</v>
      </c>
      <c r="N1778" s="541" t="s">
        <v>96</v>
      </c>
      <c r="O1778" s="542" t="s">
        <v>674</v>
      </c>
      <c r="P1778" s="537">
        <v>64</v>
      </c>
      <c r="Q1778" s="541" t="s">
        <v>206</v>
      </c>
      <c r="R1778" s="541" t="s">
        <v>239</v>
      </c>
      <c r="S1778" s="543">
        <f>'Report 1'!$O$18</f>
        <v>0</v>
      </c>
      <c r="T1778" s="544">
        <f>'Report 1'!$O$85</f>
        <v>0</v>
      </c>
      <c r="U1778" s="545">
        <f>'Report 1'!$O$171</f>
        <v>0</v>
      </c>
      <c r="AL1778" s="546" t="s">
        <v>669</v>
      </c>
      <c r="AM1778" s="547">
        <v>2</v>
      </c>
      <c r="AN1778" s="547" t="str">
        <f>'Information Input'!$M$14</f>
        <v xml:space="preserve">      -      </v>
      </c>
      <c r="AO1778" s="547" t="s">
        <v>137</v>
      </c>
      <c r="AP1778" s="538">
        <f t="shared" si="297"/>
        <v>43647</v>
      </c>
      <c r="AQ1778" s="538">
        <f t="shared" si="298"/>
        <v>43738</v>
      </c>
      <c r="AR1778" s="538">
        <f>'Information Input'!$H$35</f>
        <v>43555</v>
      </c>
      <c r="AS1778" s="547" t="str">
        <f>'Information Input'!$J$22</f>
        <v>Quarterly</v>
      </c>
      <c r="AT1778" s="538">
        <f>'Information Input'!$H$30</f>
        <v>43555</v>
      </c>
      <c r="AU1778" s="547">
        <f>'Information Input'!$J$18</f>
        <v>2019</v>
      </c>
      <c r="AV1778" s="547" t="s">
        <v>96</v>
      </c>
      <c r="AW1778" s="547" t="s">
        <v>241</v>
      </c>
      <c r="AX1778" s="547" t="s">
        <v>241</v>
      </c>
      <c r="AY1778" s="548" t="s">
        <v>671</v>
      </c>
      <c r="AZ1778" s="547">
        <v>13</v>
      </c>
      <c r="BA1778" s="549" t="s">
        <v>155</v>
      </c>
      <c r="BB1778" s="543" t="s">
        <v>232</v>
      </c>
      <c r="BC1778" s="550">
        <f>'Report 2'!$V380</f>
        <v>0</v>
      </c>
      <c r="BD1778" s="550">
        <f>'Report 2'!$W380</f>
        <v>0</v>
      </c>
      <c r="BE1778" s="550">
        <f>'Report 2'!$X380</f>
        <v>0</v>
      </c>
      <c r="BF1778" s="550">
        <f>'Report 2'!$Y380</f>
        <v>0</v>
      </c>
      <c r="BG1778" s="550">
        <f>'Report 2'!$Z380</f>
        <v>0</v>
      </c>
      <c r="BH1778" s="550">
        <f>'Report 2'!$AA380</f>
        <v>0</v>
      </c>
      <c r="BI1778" s="550">
        <f>'Report 2'!$AB380</f>
        <v>0</v>
      </c>
      <c r="CC1778" s="542" t="s">
        <v>669</v>
      </c>
      <c r="CD1778" s="1014" t="s">
        <v>672</v>
      </c>
      <c r="CE1778" s="1014" t="str">
        <f>'Information Input'!$M$14</f>
        <v xml:space="preserve">      -      </v>
      </c>
      <c r="CF1778" s="551" t="s">
        <v>139</v>
      </c>
      <c r="CG1778" s="552">
        <f>'Information Input'!$H$33</f>
        <v>43466</v>
      </c>
      <c r="CH1778" s="552">
        <f>'Information Input'!$H$34</f>
        <v>43555</v>
      </c>
      <c r="CI1778" s="552">
        <f>'Information Input'!$H$35</f>
        <v>43555</v>
      </c>
      <c r="CJ1778" s="551" t="str">
        <f>'Information Input'!$J$22</f>
        <v>Quarterly</v>
      </c>
      <c r="CK1778" s="552">
        <f>'Information Input'!$H$30</f>
        <v>43555</v>
      </c>
      <c r="CL1778" s="551">
        <f>'Information Input'!$J$18</f>
        <v>2019</v>
      </c>
      <c r="CM1778" s="551" t="s">
        <v>89</v>
      </c>
      <c r="CN1778" s="1014" t="s">
        <v>90</v>
      </c>
      <c r="CO1778" s="542" t="s">
        <v>91</v>
      </c>
      <c r="CP1778" s="542" t="s">
        <v>671</v>
      </c>
      <c r="CQ1778" s="551">
        <v>17</v>
      </c>
      <c r="CR1778" s="542" t="s">
        <v>159</v>
      </c>
      <c r="CS1778" s="542" t="s">
        <v>235</v>
      </c>
      <c r="CT1778" s="1015">
        <f>'Report 1'!$G$18</f>
        <v>0</v>
      </c>
      <c r="CU1778" s="1016">
        <f>SUMIF('Report 4A'!$G$16:$G$95,$CQ1778,'Report 4A'!$O$16:$O$95)</f>
        <v>0</v>
      </c>
      <c r="CV1778" s="1017">
        <f t="shared" si="294"/>
        <v>0</v>
      </c>
    </row>
    <row r="1779" spans="2:100">
      <c r="B1779" s="535" t="s">
        <v>669</v>
      </c>
      <c r="C1779" s="536">
        <v>1</v>
      </c>
      <c r="D1779" s="537" t="str">
        <f>'Information Input'!$M$14</f>
        <v xml:space="preserve">      -      </v>
      </c>
      <c r="E1779" s="537" t="s">
        <v>137</v>
      </c>
      <c r="F1779" s="538">
        <f t="shared" si="295"/>
        <v>43647</v>
      </c>
      <c r="G1779" s="538">
        <f t="shared" si="296"/>
        <v>43738</v>
      </c>
      <c r="H1779" s="538">
        <f>'Information Input'!$H$35</f>
        <v>43555</v>
      </c>
      <c r="I1779" s="537" t="str">
        <f>'Information Input'!$J$22</f>
        <v>Quarterly</v>
      </c>
      <c r="J1779" s="538">
        <f>'Information Input'!$H$30</f>
        <v>43555</v>
      </c>
      <c r="K1779" s="537">
        <f>'Information Input'!$J$18</f>
        <v>2019</v>
      </c>
      <c r="L1779" s="579" t="s">
        <v>94</v>
      </c>
      <c r="M1779" s="540" t="s">
        <v>95</v>
      </c>
      <c r="N1779" s="541" t="s">
        <v>96</v>
      </c>
      <c r="O1779" s="542" t="s">
        <v>674</v>
      </c>
      <c r="P1779" s="537">
        <v>65</v>
      </c>
      <c r="Q1779" s="541" t="s">
        <v>207</v>
      </c>
      <c r="R1779" s="541" t="s">
        <v>239</v>
      </c>
      <c r="S1779" s="543">
        <f>'Report 1'!$O$18</f>
        <v>0</v>
      </c>
      <c r="T1779" s="544">
        <f>'Report 1'!$O$86</f>
        <v>0</v>
      </c>
      <c r="U1779" s="545">
        <f>'Report 1'!$O$172</f>
        <v>0</v>
      </c>
      <c r="AL1779" s="546" t="s">
        <v>669</v>
      </c>
      <c r="AM1779" s="547">
        <v>2</v>
      </c>
      <c r="AN1779" s="547" t="str">
        <f>'Information Input'!$M$14</f>
        <v xml:space="preserve">      -      </v>
      </c>
      <c r="AO1779" s="547" t="s">
        <v>137</v>
      </c>
      <c r="AP1779" s="538">
        <f t="shared" si="297"/>
        <v>43647</v>
      </c>
      <c r="AQ1779" s="538">
        <f t="shared" si="298"/>
        <v>43738</v>
      </c>
      <c r="AR1779" s="538">
        <f>'Information Input'!$H$35</f>
        <v>43555</v>
      </c>
      <c r="AS1779" s="547" t="str">
        <f>'Information Input'!$J$22</f>
        <v>Quarterly</v>
      </c>
      <c r="AT1779" s="538">
        <f>'Information Input'!$H$30</f>
        <v>43555</v>
      </c>
      <c r="AU1779" s="547">
        <f>'Information Input'!$J$18</f>
        <v>2019</v>
      </c>
      <c r="AV1779" s="547" t="s">
        <v>96</v>
      </c>
      <c r="AW1779" s="547" t="s">
        <v>241</v>
      </c>
      <c r="AX1779" s="547" t="s">
        <v>241</v>
      </c>
      <c r="AY1779" s="548" t="s">
        <v>671</v>
      </c>
      <c r="AZ1779" s="547">
        <v>14</v>
      </c>
      <c r="BA1779" s="549" t="s">
        <v>156</v>
      </c>
      <c r="BB1779" s="543" t="s">
        <v>233</v>
      </c>
      <c r="BC1779" s="550">
        <f>'Report 2'!$V381</f>
        <v>0</v>
      </c>
      <c r="BD1779" s="550">
        <f>'Report 2'!$W381</f>
        <v>0</v>
      </c>
      <c r="BE1779" s="550">
        <f>'Report 2'!$X381</f>
        <v>0</v>
      </c>
      <c r="BF1779" s="550">
        <f>'Report 2'!$Y381</f>
        <v>0</v>
      </c>
      <c r="BG1779" s="550">
        <f>'Report 2'!$Z381</f>
        <v>0</v>
      </c>
      <c r="BH1779" s="550">
        <f>'Report 2'!$AA381</f>
        <v>0</v>
      </c>
      <c r="BI1779" s="550">
        <f>'Report 2'!$AB381</f>
        <v>0</v>
      </c>
      <c r="CC1779" s="542" t="s">
        <v>669</v>
      </c>
      <c r="CD1779" s="1014" t="s">
        <v>672</v>
      </c>
      <c r="CE1779" s="1014" t="str">
        <f>'Information Input'!$M$14</f>
        <v xml:space="preserve">      -      </v>
      </c>
      <c r="CF1779" s="551" t="s">
        <v>139</v>
      </c>
      <c r="CG1779" s="552">
        <f>'Information Input'!$H$33</f>
        <v>43466</v>
      </c>
      <c r="CH1779" s="552">
        <f>'Information Input'!$H$34</f>
        <v>43555</v>
      </c>
      <c r="CI1779" s="552">
        <f>'Information Input'!$H$35</f>
        <v>43555</v>
      </c>
      <c r="CJ1779" s="551" t="str">
        <f>'Information Input'!$J$22</f>
        <v>Quarterly</v>
      </c>
      <c r="CK1779" s="552">
        <f>'Information Input'!$H$30</f>
        <v>43555</v>
      </c>
      <c r="CL1779" s="551">
        <f>'Information Input'!$J$18</f>
        <v>2019</v>
      </c>
      <c r="CM1779" s="551" t="s">
        <v>89</v>
      </c>
      <c r="CN1779" s="1014" t="s">
        <v>90</v>
      </c>
      <c r="CO1779" s="542" t="s">
        <v>91</v>
      </c>
      <c r="CP1779" s="542" t="s">
        <v>671</v>
      </c>
      <c r="CQ1779" s="551">
        <v>18</v>
      </c>
      <c r="CR1779" s="542" t="s">
        <v>160</v>
      </c>
      <c r="CS1779" s="542" t="s">
        <v>235</v>
      </c>
      <c r="CT1779" s="1015">
        <f>'Report 1'!$G$18</f>
        <v>0</v>
      </c>
      <c r="CU1779" s="1016">
        <f>SUMIF('Report 4A'!$G$16:$G$95,$CQ1779,'Report 4A'!$O$16:$O$95)</f>
        <v>0</v>
      </c>
      <c r="CV1779" s="1017">
        <f t="shared" si="294"/>
        <v>0</v>
      </c>
    </row>
    <row r="1780" spans="2:100">
      <c r="B1780" s="535" t="s">
        <v>669</v>
      </c>
      <c r="C1780" s="536">
        <v>1</v>
      </c>
      <c r="D1780" s="537" t="str">
        <f>'Information Input'!$M$14</f>
        <v xml:space="preserve">      -      </v>
      </c>
      <c r="E1780" s="537" t="s">
        <v>137</v>
      </c>
      <c r="F1780" s="538">
        <f t="shared" si="295"/>
        <v>43647</v>
      </c>
      <c r="G1780" s="538">
        <f t="shared" si="296"/>
        <v>43738</v>
      </c>
      <c r="H1780" s="538">
        <f>'Information Input'!$H$35</f>
        <v>43555</v>
      </c>
      <c r="I1780" s="537" t="str">
        <f>'Information Input'!$J$22</f>
        <v>Quarterly</v>
      </c>
      <c r="J1780" s="538">
        <f>'Information Input'!$H$30</f>
        <v>43555</v>
      </c>
      <c r="K1780" s="537">
        <f>'Information Input'!$J$18</f>
        <v>2019</v>
      </c>
      <c r="L1780" s="579" t="s">
        <v>94</v>
      </c>
      <c r="M1780" s="540" t="s">
        <v>95</v>
      </c>
      <c r="N1780" s="541" t="s">
        <v>96</v>
      </c>
      <c r="O1780" s="542" t="s">
        <v>679</v>
      </c>
      <c r="P1780" s="537">
        <v>66</v>
      </c>
      <c r="Q1780" s="541" t="s">
        <v>208</v>
      </c>
      <c r="R1780" s="541" t="s">
        <v>239</v>
      </c>
      <c r="S1780" s="543">
        <f>'Report 1'!$O$18</f>
        <v>0</v>
      </c>
      <c r="T1780" s="544">
        <f>'Report 1'!$O$87</f>
        <v>0</v>
      </c>
      <c r="U1780" s="545">
        <f>'Report 1'!$O$173</f>
        <v>0</v>
      </c>
      <c r="AL1780" s="546" t="s">
        <v>669</v>
      </c>
      <c r="AM1780" s="547">
        <v>2</v>
      </c>
      <c r="AN1780" s="547" t="str">
        <f>'Information Input'!$M$14</f>
        <v xml:space="preserve">      -      </v>
      </c>
      <c r="AO1780" s="547" t="s">
        <v>137</v>
      </c>
      <c r="AP1780" s="538">
        <f t="shared" si="297"/>
        <v>43647</v>
      </c>
      <c r="AQ1780" s="538">
        <f t="shared" si="298"/>
        <v>43738</v>
      </c>
      <c r="AR1780" s="538">
        <f>'Information Input'!$H$35</f>
        <v>43555</v>
      </c>
      <c r="AS1780" s="547" t="str">
        <f>'Information Input'!$J$22</f>
        <v>Quarterly</v>
      </c>
      <c r="AT1780" s="538">
        <f>'Information Input'!$H$30</f>
        <v>43555</v>
      </c>
      <c r="AU1780" s="547">
        <f>'Information Input'!$J$18</f>
        <v>2019</v>
      </c>
      <c r="AV1780" s="547" t="s">
        <v>96</v>
      </c>
      <c r="AW1780" s="547" t="s">
        <v>241</v>
      </c>
      <c r="AX1780" s="547" t="s">
        <v>241</v>
      </c>
      <c r="AY1780" s="548" t="s">
        <v>671</v>
      </c>
      <c r="AZ1780" s="547">
        <v>15</v>
      </c>
      <c r="BA1780" s="549" t="s">
        <v>157</v>
      </c>
      <c r="BB1780" s="543" t="s">
        <v>234</v>
      </c>
      <c r="BC1780" s="550">
        <f>'Report 2'!$V382</f>
        <v>0</v>
      </c>
      <c r="BD1780" s="550">
        <f>'Report 2'!$W382</f>
        <v>0</v>
      </c>
      <c r="BE1780" s="550">
        <f>'Report 2'!$X382</f>
        <v>0</v>
      </c>
      <c r="BF1780" s="550">
        <f>'Report 2'!$Y382</f>
        <v>0</v>
      </c>
      <c r="BG1780" s="550">
        <f>'Report 2'!$Z382</f>
        <v>0</v>
      </c>
      <c r="BH1780" s="550">
        <f>'Report 2'!$AA382</f>
        <v>0</v>
      </c>
      <c r="BI1780" s="550">
        <f>'Report 2'!$AB382</f>
        <v>0</v>
      </c>
      <c r="CC1780" s="542" t="s">
        <v>669</v>
      </c>
      <c r="CD1780" s="1014" t="s">
        <v>672</v>
      </c>
      <c r="CE1780" s="1014" t="str">
        <f>'Information Input'!$M$14</f>
        <v xml:space="preserve">      -      </v>
      </c>
      <c r="CF1780" s="551" t="s">
        <v>139</v>
      </c>
      <c r="CG1780" s="552">
        <f>'Information Input'!$H$33</f>
        <v>43466</v>
      </c>
      <c r="CH1780" s="552">
        <f>'Information Input'!$H$34</f>
        <v>43555</v>
      </c>
      <c r="CI1780" s="552">
        <f>'Information Input'!$H$35</f>
        <v>43555</v>
      </c>
      <c r="CJ1780" s="551" t="str">
        <f>'Information Input'!$J$22</f>
        <v>Quarterly</v>
      </c>
      <c r="CK1780" s="552">
        <f>'Information Input'!$H$30</f>
        <v>43555</v>
      </c>
      <c r="CL1780" s="551">
        <f>'Information Input'!$J$18</f>
        <v>2019</v>
      </c>
      <c r="CM1780" s="551" t="s">
        <v>89</v>
      </c>
      <c r="CN1780" s="1014" t="s">
        <v>90</v>
      </c>
      <c r="CO1780" s="542" t="s">
        <v>91</v>
      </c>
      <c r="CP1780" s="542" t="s">
        <v>671</v>
      </c>
      <c r="CQ1780" s="551">
        <v>19</v>
      </c>
      <c r="CR1780" s="542" t="s">
        <v>161</v>
      </c>
      <c r="CS1780" s="542" t="s">
        <v>235</v>
      </c>
      <c r="CT1780" s="1015">
        <f>'Report 1'!$G$18</f>
        <v>0</v>
      </c>
      <c r="CU1780" s="1016">
        <f>SUMIF('Report 4A'!$G$16:$G$95,$CQ1780,'Report 4A'!$O$16:$O$95)</f>
        <v>0</v>
      </c>
      <c r="CV1780" s="1017">
        <f t="shared" si="294"/>
        <v>0</v>
      </c>
    </row>
    <row r="1781" spans="2:100">
      <c r="B1781" s="535" t="s">
        <v>669</v>
      </c>
      <c r="C1781" s="536">
        <v>1</v>
      </c>
      <c r="D1781" s="537" t="str">
        <f>'Information Input'!$M$14</f>
        <v xml:space="preserve">      -      </v>
      </c>
      <c r="E1781" s="537" t="s">
        <v>137</v>
      </c>
      <c r="F1781" s="538">
        <f t="shared" si="295"/>
        <v>43647</v>
      </c>
      <c r="G1781" s="538">
        <f t="shared" si="296"/>
        <v>43738</v>
      </c>
      <c r="H1781" s="538">
        <f>'Information Input'!$H$35</f>
        <v>43555</v>
      </c>
      <c r="I1781" s="537" t="str">
        <f>'Information Input'!$J$22</f>
        <v>Quarterly</v>
      </c>
      <c r="J1781" s="538">
        <f>'Information Input'!$H$30</f>
        <v>43555</v>
      </c>
      <c r="K1781" s="537">
        <f>'Information Input'!$J$18</f>
        <v>2019</v>
      </c>
      <c r="L1781" s="579" t="s">
        <v>94</v>
      </c>
      <c r="M1781" s="540" t="s">
        <v>95</v>
      </c>
      <c r="N1781" s="541" t="s">
        <v>96</v>
      </c>
      <c r="O1781" s="542" t="s">
        <v>679</v>
      </c>
      <c r="P1781" s="537">
        <v>67</v>
      </c>
      <c r="Q1781" s="541" t="s">
        <v>209</v>
      </c>
      <c r="R1781" s="541" t="s">
        <v>239</v>
      </c>
      <c r="S1781" s="543">
        <f>'Report 1'!$O$18</f>
        <v>0</v>
      </c>
      <c r="T1781" s="544">
        <f>'Report 1'!$O$88</f>
        <v>0</v>
      </c>
      <c r="U1781" s="545">
        <f>'Report 1'!$O$174</f>
        <v>0</v>
      </c>
      <c r="AL1781" s="546" t="s">
        <v>669</v>
      </c>
      <c r="AM1781" s="547">
        <v>2</v>
      </c>
      <c r="AN1781" s="547" t="str">
        <f>'Information Input'!$M$14</f>
        <v xml:space="preserve">      -      </v>
      </c>
      <c r="AO1781" s="547" t="s">
        <v>137</v>
      </c>
      <c r="AP1781" s="538">
        <f t="shared" si="297"/>
        <v>43647</v>
      </c>
      <c r="AQ1781" s="538">
        <f t="shared" si="298"/>
        <v>43738</v>
      </c>
      <c r="AR1781" s="538">
        <f>'Information Input'!$H$35</f>
        <v>43555</v>
      </c>
      <c r="AS1781" s="547" t="str">
        <f>'Information Input'!$J$22</f>
        <v>Quarterly</v>
      </c>
      <c r="AT1781" s="538">
        <f>'Information Input'!$H$30</f>
        <v>43555</v>
      </c>
      <c r="AU1781" s="547">
        <f>'Information Input'!$J$18</f>
        <v>2019</v>
      </c>
      <c r="AV1781" s="547" t="s">
        <v>96</v>
      </c>
      <c r="AW1781" s="547" t="s">
        <v>241</v>
      </c>
      <c r="AX1781" s="547" t="s">
        <v>241</v>
      </c>
      <c r="AY1781" s="548" t="s">
        <v>671</v>
      </c>
      <c r="AZ1781" s="547">
        <v>16</v>
      </c>
      <c r="BA1781" s="549" t="s">
        <v>158</v>
      </c>
      <c r="BB1781" s="543" t="s">
        <v>235</v>
      </c>
      <c r="BC1781" s="550">
        <f>'Report 2'!$V383</f>
        <v>0</v>
      </c>
      <c r="BD1781" s="550">
        <f>'Report 2'!$W383</f>
        <v>0</v>
      </c>
      <c r="BE1781" s="550">
        <f>'Report 2'!$X383</f>
        <v>0</v>
      </c>
      <c r="BF1781" s="550">
        <f>'Report 2'!$Y383</f>
        <v>0</v>
      </c>
      <c r="BG1781" s="550">
        <f>'Report 2'!$Z383</f>
        <v>0</v>
      </c>
      <c r="BH1781" s="550">
        <f>'Report 2'!$AA383</f>
        <v>0</v>
      </c>
      <c r="BI1781" s="550">
        <f>'Report 2'!$AB383</f>
        <v>0</v>
      </c>
      <c r="CC1781" s="542" t="s">
        <v>669</v>
      </c>
      <c r="CD1781" s="1014" t="s">
        <v>672</v>
      </c>
      <c r="CE1781" s="1014" t="str">
        <f>'Information Input'!$M$14</f>
        <v xml:space="preserve">      -      </v>
      </c>
      <c r="CF1781" s="551" t="s">
        <v>139</v>
      </c>
      <c r="CG1781" s="552">
        <f>'Information Input'!$H$33</f>
        <v>43466</v>
      </c>
      <c r="CH1781" s="552">
        <f>'Information Input'!$H$34</f>
        <v>43555</v>
      </c>
      <c r="CI1781" s="552">
        <f>'Information Input'!$H$35</f>
        <v>43555</v>
      </c>
      <c r="CJ1781" s="551" t="str">
        <f>'Information Input'!$J$22</f>
        <v>Quarterly</v>
      </c>
      <c r="CK1781" s="552">
        <f>'Information Input'!$H$30</f>
        <v>43555</v>
      </c>
      <c r="CL1781" s="551">
        <f>'Information Input'!$J$18</f>
        <v>2019</v>
      </c>
      <c r="CM1781" s="551" t="s">
        <v>89</v>
      </c>
      <c r="CN1781" s="1014" t="s">
        <v>90</v>
      </c>
      <c r="CO1781" s="542" t="s">
        <v>91</v>
      </c>
      <c r="CP1781" s="542" t="s">
        <v>671</v>
      </c>
      <c r="CQ1781" s="551">
        <v>20</v>
      </c>
      <c r="CR1781" s="542" t="s">
        <v>162</v>
      </c>
      <c r="CS1781" s="542" t="s">
        <v>235</v>
      </c>
      <c r="CT1781" s="1015">
        <f>'Report 1'!$G$18</f>
        <v>0</v>
      </c>
      <c r="CU1781" s="1016">
        <f>SUMIF('Report 4A'!$G$16:$G$95,$CQ1781,'Report 4A'!$O$16:$O$95)</f>
        <v>0</v>
      </c>
      <c r="CV1781" s="1017">
        <f t="shared" si="294"/>
        <v>0</v>
      </c>
    </row>
    <row r="1782" spans="2:100">
      <c r="B1782" s="535" t="s">
        <v>669</v>
      </c>
      <c r="C1782" s="536">
        <v>1</v>
      </c>
      <c r="D1782" s="537" t="str">
        <f>'Information Input'!$M$14</f>
        <v xml:space="preserve">      -      </v>
      </c>
      <c r="E1782" s="537" t="s">
        <v>137</v>
      </c>
      <c r="F1782" s="538">
        <f t="shared" si="295"/>
        <v>43647</v>
      </c>
      <c r="G1782" s="538">
        <f t="shared" si="296"/>
        <v>43738</v>
      </c>
      <c r="H1782" s="538">
        <f>'Information Input'!$H$35</f>
        <v>43555</v>
      </c>
      <c r="I1782" s="537" t="str">
        <f>'Information Input'!$J$22</f>
        <v>Quarterly</v>
      </c>
      <c r="J1782" s="538">
        <f>'Information Input'!$H$30</f>
        <v>43555</v>
      </c>
      <c r="K1782" s="537">
        <f>'Information Input'!$J$18</f>
        <v>2019</v>
      </c>
      <c r="L1782" s="579" t="s">
        <v>94</v>
      </c>
      <c r="M1782" s="540" t="s">
        <v>95</v>
      </c>
      <c r="N1782" s="541" t="s">
        <v>96</v>
      </c>
      <c r="O1782" s="542" t="s">
        <v>679</v>
      </c>
      <c r="P1782" s="537">
        <v>68</v>
      </c>
      <c r="Q1782" s="541" t="s">
        <v>210</v>
      </c>
      <c r="R1782" s="541" t="s">
        <v>239</v>
      </c>
      <c r="S1782" s="543">
        <f>'Report 1'!$O$18</f>
        <v>0</v>
      </c>
      <c r="T1782" s="544">
        <f>'Report 1'!$O$89</f>
        <v>0</v>
      </c>
      <c r="U1782" s="545">
        <f>'Report 1'!$O$175</f>
        <v>0</v>
      </c>
      <c r="AL1782" s="546" t="s">
        <v>669</v>
      </c>
      <c r="AM1782" s="547">
        <v>2</v>
      </c>
      <c r="AN1782" s="547" t="str">
        <f>'Information Input'!$M$14</f>
        <v xml:space="preserve">      -      </v>
      </c>
      <c r="AO1782" s="547" t="s">
        <v>137</v>
      </c>
      <c r="AP1782" s="538">
        <f t="shared" si="297"/>
        <v>43647</v>
      </c>
      <c r="AQ1782" s="538">
        <f t="shared" si="298"/>
        <v>43738</v>
      </c>
      <c r="AR1782" s="538">
        <f>'Information Input'!$H$35</f>
        <v>43555</v>
      </c>
      <c r="AS1782" s="547" t="str">
        <f>'Information Input'!$J$22</f>
        <v>Quarterly</v>
      </c>
      <c r="AT1782" s="538">
        <f>'Information Input'!$H$30</f>
        <v>43555</v>
      </c>
      <c r="AU1782" s="547">
        <f>'Information Input'!$J$18</f>
        <v>2019</v>
      </c>
      <c r="AV1782" s="547" t="s">
        <v>96</v>
      </c>
      <c r="AW1782" s="547" t="s">
        <v>241</v>
      </c>
      <c r="AX1782" s="547" t="s">
        <v>241</v>
      </c>
      <c r="AY1782" s="548" t="s">
        <v>671</v>
      </c>
      <c r="AZ1782" s="547">
        <v>17</v>
      </c>
      <c r="BA1782" s="549" t="s">
        <v>159</v>
      </c>
      <c r="BB1782" s="543" t="s">
        <v>235</v>
      </c>
      <c r="BC1782" s="550">
        <f>'Report 2'!$V384</f>
        <v>0</v>
      </c>
      <c r="BD1782" s="550">
        <f>'Report 2'!$W384</f>
        <v>0</v>
      </c>
      <c r="BE1782" s="550">
        <f>'Report 2'!$X384</f>
        <v>0</v>
      </c>
      <c r="BF1782" s="550">
        <f>'Report 2'!$Y384</f>
        <v>0</v>
      </c>
      <c r="BG1782" s="550">
        <f>'Report 2'!$Z384</f>
        <v>0</v>
      </c>
      <c r="BH1782" s="550">
        <f>'Report 2'!$AA384</f>
        <v>0</v>
      </c>
      <c r="BI1782" s="550">
        <f>'Report 2'!$AB384</f>
        <v>0</v>
      </c>
      <c r="CC1782" s="542" t="s">
        <v>669</v>
      </c>
      <c r="CD1782" s="1014" t="s">
        <v>672</v>
      </c>
      <c r="CE1782" s="1014" t="str">
        <f>'Information Input'!$M$14</f>
        <v xml:space="preserve">      -      </v>
      </c>
      <c r="CF1782" s="551" t="s">
        <v>139</v>
      </c>
      <c r="CG1782" s="552">
        <f>'Information Input'!$H$33</f>
        <v>43466</v>
      </c>
      <c r="CH1782" s="552">
        <f>'Information Input'!$H$34</f>
        <v>43555</v>
      </c>
      <c r="CI1782" s="552">
        <f>'Information Input'!$H$35</f>
        <v>43555</v>
      </c>
      <c r="CJ1782" s="551" t="str">
        <f>'Information Input'!$J$22</f>
        <v>Quarterly</v>
      </c>
      <c r="CK1782" s="552">
        <f>'Information Input'!$H$30</f>
        <v>43555</v>
      </c>
      <c r="CL1782" s="551">
        <f>'Information Input'!$J$18</f>
        <v>2019</v>
      </c>
      <c r="CM1782" s="551" t="s">
        <v>89</v>
      </c>
      <c r="CN1782" s="1014" t="s">
        <v>90</v>
      </c>
      <c r="CO1782" s="542" t="s">
        <v>91</v>
      </c>
      <c r="CP1782" s="542" t="s">
        <v>671</v>
      </c>
      <c r="CQ1782" s="551">
        <v>21</v>
      </c>
      <c r="CR1782" s="542" t="s">
        <v>163</v>
      </c>
      <c r="CS1782" s="542" t="s">
        <v>235</v>
      </c>
      <c r="CT1782" s="1015">
        <f>'Report 1'!$G$18</f>
        <v>0</v>
      </c>
      <c r="CU1782" s="1016">
        <f>SUMIF('Report 4A'!$G$16:$G$95,$CQ1782,'Report 4A'!$O$16:$O$95)</f>
        <v>0</v>
      </c>
      <c r="CV1782" s="1017">
        <f t="shared" si="294"/>
        <v>0</v>
      </c>
    </row>
    <row r="1783" spans="2:100">
      <c r="B1783" s="535" t="s">
        <v>669</v>
      </c>
      <c r="C1783" s="536">
        <v>1</v>
      </c>
      <c r="D1783" s="537" t="str">
        <f>'Information Input'!$M$14</f>
        <v xml:space="preserve">      -      </v>
      </c>
      <c r="E1783" s="537" t="s">
        <v>137</v>
      </c>
      <c r="F1783" s="538">
        <f t="shared" si="295"/>
        <v>43647</v>
      </c>
      <c r="G1783" s="538">
        <f t="shared" si="296"/>
        <v>43738</v>
      </c>
      <c r="H1783" s="538">
        <f>'Information Input'!$H$35</f>
        <v>43555</v>
      </c>
      <c r="I1783" s="537" t="str">
        <f>'Information Input'!$J$22</f>
        <v>Quarterly</v>
      </c>
      <c r="J1783" s="538">
        <f>'Information Input'!$H$30</f>
        <v>43555</v>
      </c>
      <c r="K1783" s="537">
        <f>'Information Input'!$J$18</f>
        <v>2019</v>
      </c>
      <c r="L1783" s="579" t="s">
        <v>94</v>
      </c>
      <c r="M1783" s="540" t="s">
        <v>95</v>
      </c>
      <c r="N1783" s="541" t="s">
        <v>96</v>
      </c>
      <c r="O1783" s="542" t="s">
        <v>679</v>
      </c>
      <c r="P1783" s="537">
        <v>69</v>
      </c>
      <c r="Q1783" s="541" t="s">
        <v>211</v>
      </c>
      <c r="R1783" s="541" t="s">
        <v>239</v>
      </c>
      <c r="S1783" s="543">
        <f>'Report 1'!$O$18</f>
        <v>0</v>
      </c>
      <c r="T1783" s="544">
        <f>'Report 1'!$O$90</f>
        <v>0</v>
      </c>
      <c r="U1783" s="545">
        <f>'Report 1'!$O$176</f>
        <v>0</v>
      </c>
      <c r="AL1783" s="546" t="s">
        <v>669</v>
      </c>
      <c r="AM1783" s="547">
        <v>2</v>
      </c>
      <c r="AN1783" s="547" t="str">
        <f>'Information Input'!$M$14</f>
        <v xml:space="preserve">      -      </v>
      </c>
      <c r="AO1783" s="547" t="s">
        <v>137</v>
      </c>
      <c r="AP1783" s="538">
        <f t="shared" si="297"/>
        <v>43647</v>
      </c>
      <c r="AQ1783" s="538">
        <f t="shared" si="298"/>
        <v>43738</v>
      </c>
      <c r="AR1783" s="538">
        <f>'Information Input'!$H$35</f>
        <v>43555</v>
      </c>
      <c r="AS1783" s="547" t="str">
        <f>'Information Input'!$J$22</f>
        <v>Quarterly</v>
      </c>
      <c r="AT1783" s="538">
        <f>'Information Input'!$H$30</f>
        <v>43555</v>
      </c>
      <c r="AU1783" s="547">
        <f>'Information Input'!$J$18</f>
        <v>2019</v>
      </c>
      <c r="AV1783" s="547" t="s">
        <v>96</v>
      </c>
      <c r="AW1783" s="547" t="s">
        <v>241</v>
      </c>
      <c r="AX1783" s="547" t="s">
        <v>241</v>
      </c>
      <c r="AY1783" s="548" t="s">
        <v>671</v>
      </c>
      <c r="AZ1783" s="547">
        <v>18</v>
      </c>
      <c r="BA1783" s="549" t="s">
        <v>160</v>
      </c>
      <c r="BB1783" s="543" t="s">
        <v>235</v>
      </c>
      <c r="BC1783" s="550">
        <f>'Report 2'!$V385</f>
        <v>0</v>
      </c>
      <c r="BD1783" s="550">
        <f>'Report 2'!$W385</f>
        <v>0</v>
      </c>
      <c r="BE1783" s="550">
        <f>'Report 2'!$X385</f>
        <v>0</v>
      </c>
      <c r="BF1783" s="550">
        <f>'Report 2'!$Y385</f>
        <v>0</v>
      </c>
      <c r="BG1783" s="550">
        <f>'Report 2'!$Z385</f>
        <v>0</v>
      </c>
      <c r="BH1783" s="550">
        <f>'Report 2'!$AA385</f>
        <v>0</v>
      </c>
      <c r="BI1783" s="550">
        <f>'Report 2'!$AB385</f>
        <v>0</v>
      </c>
      <c r="CC1783" s="542" t="s">
        <v>669</v>
      </c>
      <c r="CD1783" s="1014" t="s">
        <v>672</v>
      </c>
      <c r="CE1783" s="1014" t="str">
        <f>'Information Input'!$M$14</f>
        <v xml:space="preserve">      -      </v>
      </c>
      <c r="CF1783" s="551" t="s">
        <v>139</v>
      </c>
      <c r="CG1783" s="552">
        <f>'Information Input'!$H$33</f>
        <v>43466</v>
      </c>
      <c r="CH1783" s="552">
        <f>'Information Input'!$H$34</f>
        <v>43555</v>
      </c>
      <c r="CI1783" s="552">
        <f>'Information Input'!$H$35</f>
        <v>43555</v>
      </c>
      <c r="CJ1783" s="551" t="str">
        <f>'Information Input'!$J$22</f>
        <v>Quarterly</v>
      </c>
      <c r="CK1783" s="552">
        <f>'Information Input'!$H$30</f>
        <v>43555</v>
      </c>
      <c r="CL1783" s="551">
        <f>'Information Input'!$J$18</f>
        <v>2019</v>
      </c>
      <c r="CM1783" s="551" t="s">
        <v>89</v>
      </c>
      <c r="CN1783" s="1014" t="s">
        <v>90</v>
      </c>
      <c r="CO1783" s="542" t="s">
        <v>91</v>
      </c>
      <c r="CP1783" s="542" t="s">
        <v>671</v>
      </c>
      <c r="CQ1783" s="551">
        <v>22</v>
      </c>
      <c r="CR1783" s="542" t="s">
        <v>164</v>
      </c>
      <c r="CS1783" s="542" t="s">
        <v>236</v>
      </c>
      <c r="CT1783" s="1015">
        <f>'Report 1'!$G$18</f>
        <v>0</v>
      </c>
      <c r="CU1783" s="1016">
        <f>SUMIF('Report 4A'!$G$16:$G$95,$CQ1783,'Report 4A'!$O$16:$O$95)</f>
        <v>0</v>
      </c>
      <c r="CV1783" s="1017">
        <f t="shared" si="294"/>
        <v>0</v>
      </c>
    </row>
    <row r="1784" spans="2:100">
      <c r="B1784" s="535" t="s">
        <v>669</v>
      </c>
      <c r="C1784" s="536">
        <v>1</v>
      </c>
      <c r="D1784" s="537" t="str">
        <f>'Information Input'!$M$14</f>
        <v xml:space="preserve">      -      </v>
      </c>
      <c r="E1784" s="537" t="s">
        <v>137</v>
      </c>
      <c r="F1784" s="538">
        <f t="shared" si="295"/>
        <v>43647</v>
      </c>
      <c r="G1784" s="538">
        <f t="shared" si="296"/>
        <v>43738</v>
      </c>
      <c r="H1784" s="538">
        <f>'Information Input'!$H$35</f>
        <v>43555</v>
      </c>
      <c r="I1784" s="537" t="str">
        <f>'Information Input'!$J$22</f>
        <v>Quarterly</v>
      </c>
      <c r="J1784" s="538">
        <f>'Information Input'!$H$30</f>
        <v>43555</v>
      </c>
      <c r="K1784" s="537">
        <f>'Information Input'!$J$18</f>
        <v>2019</v>
      </c>
      <c r="L1784" s="579" t="s">
        <v>94</v>
      </c>
      <c r="M1784" s="540" t="s">
        <v>95</v>
      </c>
      <c r="N1784" s="541" t="s">
        <v>96</v>
      </c>
      <c r="O1784" s="542" t="s">
        <v>680</v>
      </c>
      <c r="P1784" s="537">
        <v>70</v>
      </c>
      <c r="Q1784" s="541" t="s">
        <v>212</v>
      </c>
      <c r="R1784" s="541" t="s">
        <v>239</v>
      </c>
      <c r="S1784" s="543">
        <f>'Report 1'!$O$18</f>
        <v>0</v>
      </c>
      <c r="T1784" s="544">
        <f>'Report 1'!$O$91</f>
        <v>0</v>
      </c>
      <c r="U1784" s="545">
        <f>'Report 1'!$O$177</f>
        <v>0</v>
      </c>
      <c r="AL1784" s="546" t="s">
        <v>669</v>
      </c>
      <c r="AM1784" s="547">
        <v>2</v>
      </c>
      <c r="AN1784" s="547" t="str">
        <f>'Information Input'!$M$14</f>
        <v xml:space="preserve">      -      </v>
      </c>
      <c r="AO1784" s="547" t="s">
        <v>137</v>
      </c>
      <c r="AP1784" s="538">
        <f t="shared" si="297"/>
        <v>43647</v>
      </c>
      <c r="AQ1784" s="538">
        <f t="shared" si="298"/>
        <v>43738</v>
      </c>
      <c r="AR1784" s="538">
        <f>'Information Input'!$H$35</f>
        <v>43555</v>
      </c>
      <c r="AS1784" s="547" t="str">
        <f>'Information Input'!$J$22</f>
        <v>Quarterly</v>
      </c>
      <c r="AT1784" s="538">
        <f>'Information Input'!$H$30</f>
        <v>43555</v>
      </c>
      <c r="AU1784" s="547">
        <f>'Information Input'!$J$18</f>
        <v>2019</v>
      </c>
      <c r="AV1784" s="547" t="s">
        <v>96</v>
      </c>
      <c r="AW1784" s="547" t="s">
        <v>241</v>
      </c>
      <c r="AX1784" s="547" t="s">
        <v>241</v>
      </c>
      <c r="AY1784" s="548" t="s">
        <v>671</v>
      </c>
      <c r="AZ1784" s="547">
        <v>19</v>
      </c>
      <c r="BA1784" s="549" t="s">
        <v>161</v>
      </c>
      <c r="BB1784" s="543" t="s">
        <v>235</v>
      </c>
      <c r="BC1784" s="550">
        <f>'Report 2'!$V386</f>
        <v>0</v>
      </c>
      <c r="BD1784" s="550">
        <f>'Report 2'!$W386</f>
        <v>0</v>
      </c>
      <c r="BE1784" s="550">
        <f>'Report 2'!$X386</f>
        <v>0</v>
      </c>
      <c r="BF1784" s="550">
        <f>'Report 2'!$Y386</f>
        <v>0</v>
      </c>
      <c r="BG1784" s="550">
        <f>'Report 2'!$Z386</f>
        <v>0</v>
      </c>
      <c r="BH1784" s="550">
        <f>'Report 2'!$AA386</f>
        <v>0</v>
      </c>
      <c r="BI1784" s="550">
        <f>'Report 2'!$AB386</f>
        <v>0</v>
      </c>
      <c r="CC1784" s="542" t="s">
        <v>669</v>
      </c>
      <c r="CD1784" s="1014" t="s">
        <v>672</v>
      </c>
      <c r="CE1784" s="1014" t="str">
        <f>'Information Input'!$M$14</f>
        <v xml:space="preserve">      -      </v>
      </c>
      <c r="CF1784" s="551" t="s">
        <v>139</v>
      </c>
      <c r="CG1784" s="552">
        <f>'Information Input'!$H$33</f>
        <v>43466</v>
      </c>
      <c r="CH1784" s="552">
        <f>'Information Input'!$H$34</f>
        <v>43555</v>
      </c>
      <c r="CI1784" s="552">
        <f>'Information Input'!$H$35</f>
        <v>43555</v>
      </c>
      <c r="CJ1784" s="551" t="str">
        <f>'Information Input'!$J$22</f>
        <v>Quarterly</v>
      </c>
      <c r="CK1784" s="552">
        <f>'Information Input'!$H$30</f>
        <v>43555</v>
      </c>
      <c r="CL1784" s="551">
        <f>'Information Input'!$J$18</f>
        <v>2019</v>
      </c>
      <c r="CM1784" s="551" t="s">
        <v>89</v>
      </c>
      <c r="CN1784" s="1014" t="s">
        <v>90</v>
      </c>
      <c r="CO1784" s="542" t="s">
        <v>91</v>
      </c>
      <c r="CP1784" s="542" t="s">
        <v>671</v>
      </c>
      <c r="CQ1784" s="551">
        <v>23</v>
      </c>
      <c r="CR1784" s="542" t="s">
        <v>165</v>
      </c>
      <c r="CS1784" s="542" t="s">
        <v>236</v>
      </c>
      <c r="CT1784" s="1015">
        <f>'Report 1'!$G$18</f>
        <v>0</v>
      </c>
      <c r="CU1784" s="1016">
        <f>SUMIF('Report 4A'!$G$16:$G$95,$CQ1784,'Report 4A'!$O$16:$O$95)</f>
        <v>0</v>
      </c>
      <c r="CV1784" s="1017">
        <f t="shared" si="294"/>
        <v>0</v>
      </c>
    </row>
    <row r="1785" spans="2:100">
      <c r="B1785" s="535" t="s">
        <v>669</v>
      </c>
      <c r="C1785" s="536">
        <v>1</v>
      </c>
      <c r="D1785" s="537" t="str">
        <f>'Information Input'!$M$14</f>
        <v xml:space="preserve">      -      </v>
      </c>
      <c r="E1785" s="537" t="s">
        <v>137</v>
      </c>
      <c r="F1785" s="538">
        <f t="shared" si="295"/>
        <v>43647</v>
      </c>
      <c r="G1785" s="538">
        <f t="shared" si="296"/>
        <v>43738</v>
      </c>
      <c r="H1785" s="538">
        <f>'Information Input'!$H$35</f>
        <v>43555</v>
      </c>
      <c r="I1785" s="537" t="str">
        <f>'Information Input'!$J$22</f>
        <v>Quarterly</v>
      </c>
      <c r="J1785" s="538">
        <f>'Information Input'!$H$30</f>
        <v>43555</v>
      </c>
      <c r="K1785" s="537">
        <f>'Information Input'!$J$18</f>
        <v>2019</v>
      </c>
      <c r="L1785" s="579" t="s">
        <v>94</v>
      </c>
      <c r="M1785" s="540" t="s">
        <v>95</v>
      </c>
      <c r="N1785" s="541" t="s">
        <v>96</v>
      </c>
      <c r="O1785" s="542" t="s">
        <v>680</v>
      </c>
      <c r="P1785" s="537">
        <v>71</v>
      </c>
      <c r="Q1785" s="541" t="s">
        <v>213</v>
      </c>
      <c r="R1785" s="541" t="s">
        <v>239</v>
      </c>
      <c r="S1785" s="543">
        <f>'Report 1'!$O$18</f>
        <v>0</v>
      </c>
      <c r="T1785" s="544">
        <f>'Report 1'!$O$92</f>
        <v>0</v>
      </c>
      <c r="U1785" s="545">
        <f>'Report 1'!$O$178</f>
        <v>0</v>
      </c>
      <c r="AL1785" s="546" t="s">
        <v>669</v>
      </c>
      <c r="AM1785" s="547">
        <v>2</v>
      </c>
      <c r="AN1785" s="547" t="str">
        <f>'Information Input'!$M$14</f>
        <v xml:space="preserve">      -      </v>
      </c>
      <c r="AO1785" s="547" t="s">
        <v>137</v>
      </c>
      <c r="AP1785" s="538">
        <f t="shared" si="297"/>
        <v>43647</v>
      </c>
      <c r="AQ1785" s="538">
        <f t="shared" si="298"/>
        <v>43738</v>
      </c>
      <c r="AR1785" s="538">
        <f>'Information Input'!$H$35</f>
        <v>43555</v>
      </c>
      <c r="AS1785" s="547" t="str">
        <f>'Information Input'!$J$22</f>
        <v>Quarterly</v>
      </c>
      <c r="AT1785" s="538">
        <f>'Information Input'!$H$30</f>
        <v>43555</v>
      </c>
      <c r="AU1785" s="547">
        <f>'Information Input'!$J$18</f>
        <v>2019</v>
      </c>
      <c r="AV1785" s="547" t="s">
        <v>96</v>
      </c>
      <c r="AW1785" s="547" t="s">
        <v>241</v>
      </c>
      <c r="AX1785" s="547" t="s">
        <v>241</v>
      </c>
      <c r="AY1785" s="548" t="s">
        <v>671</v>
      </c>
      <c r="AZ1785" s="547">
        <v>20</v>
      </c>
      <c r="BA1785" s="549" t="s">
        <v>162</v>
      </c>
      <c r="BB1785" s="543" t="s">
        <v>235</v>
      </c>
      <c r="BC1785" s="550">
        <f>'Report 2'!$V387</f>
        <v>0</v>
      </c>
      <c r="BD1785" s="550">
        <f>'Report 2'!$W387</f>
        <v>0</v>
      </c>
      <c r="BE1785" s="550">
        <f>'Report 2'!$X387</f>
        <v>0</v>
      </c>
      <c r="BF1785" s="550">
        <f>'Report 2'!$Y387</f>
        <v>0</v>
      </c>
      <c r="BG1785" s="550">
        <f>'Report 2'!$Z387</f>
        <v>0</v>
      </c>
      <c r="BH1785" s="550">
        <f>'Report 2'!$AA387</f>
        <v>0</v>
      </c>
      <c r="BI1785" s="550">
        <f>'Report 2'!$AB387</f>
        <v>0</v>
      </c>
      <c r="CC1785" s="542" t="s">
        <v>669</v>
      </c>
      <c r="CD1785" s="1014" t="s">
        <v>672</v>
      </c>
      <c r="CE1785" s="1014" t="str">
        <f>'Information Input'!$M$14</f>
        <v xml:space="preserve">      -      </v>
      </c>
      <c r="CF1785" s="551" t="s">
        <v>139</v>
      </c>
      <c r="CG1785" s="552">
        <f>'Information Input'!$H$33</f>
        <v>43466</v>
      </c>
      <c r="CH1785" s="552">
        <f>'Information Input'!$H$34</f>
        <v>43555</v>
      </c>
      <c r="CI1785" s="552">
        <f>'Information Input'!$H$35</f>
        <v>43555</v>
      </c>
      <c r="CJ1785" s="551" t="str">
        <f>'Information Input'!$J$22</f>
        <v>Quarterly</v>
      </c>
      <c r="CK1785" s="552">
        <f>'Information Input'!$H$30</f>
        <v>43555</v>
      </c>
      <c r="CL1785" s="551">
        <f>'Information Input'!$J$18</f>
        <v>2019</v>
      </c>
      <c r="CM1785" s="551" t="s">
        <v>89</v>
      </c>
      <c r="CN1785" s="1014" t="s">
        <v>90</v>
      </c>
      <c r="CO1785" s="542" t="s">
        <v>91</v>
      </c>
      <c r="CP1785" s="542" t="s">
        <v>671</v>
      </c>
      <c r="CQ1785" s="551">
        <v>24</v>
      </c>
      <c r="CR1785" s="542" t="s">
        <v>166</v>
      </c>
      <c r="CS1785" s="542" t="s">
        <v>233</v>
      </c>
      <c r="CT1785" s="1015">
        <f>'Report 1'!$G$18</f>
        <v>0</v>
      </c>
      <c r="CU1785" s="1016">
        <f>SUMIF('Report 4A'!$G$16:$G$95,$CQ1785,'Report 4A'!$O$16:$O$95)</f>
        <v>0</v>
      </c>
      <c r="CV1785" s="1017">
        <f t="shared" si="294"/>
        <v>0</v>
      </c>
    </row>
    <row r="1786" spans="2:100">
      <c r="B1786" s="573" t="s">
        <v>669</v>
      </c>
      <c r="C1786" s="574">
        <v>1</v>
      </c>
      <c r="D1786" s="562" t="str">
        <f>'Information Input'!$M$14</f>
        <v xml:space="preserve">      -      </v>
      </c>
      <c r="E1786" s="562" t="s">
        <v>137</v>
      </c>
      <c r="F1786" s="559">
        <f t="shared" si="295"/>
        <v>43647</v>
      </c>
      <c r="G1786" s="559">
        <f t="shared" si="296"/>
        <v>43738</v>
      </c>
      <c r="H1786" s="559">
        <f>'Information Input'!$H$35</f>
        <v>43555</v>
      </c>
      <c r="I1786" s="562" t="str">
        <f>'Information Input'!$J$22</f>
        <v>Quarterly</v>
      </c>
      <c r="J1786" s="559">
        <f>'Information Input'!$H$30</f>
        <v>43555</v>
      </c>
      <c r="K1786" s="562">
        <f>'Information Input'!$J$18</f>
        <v>2019</v>
      </c>
      <c r="L1786" s="580" t="s">
        <v>94</v>
      </c>
      <c r="M1786" s="564" t="s">
        <v>95</v>
      </c>
      <c r="N1786" s="561" t="s">
        <v>96</v>
      </c>
      <c r="O1786" s="575" t="s">
        <v>674</v>
      </c>
      <c r="P1786" s="537">
        <v>72</v>
      </c>
      <c r="Q1786" s="541" t="s">
        <v>214</v>
      </c>
      <c r="R1786" s="561" t="s">
        <v>239</v>
      </c>
      <c r="S1786" s="560">
        <f>'Report 1'!$O$18</f>
        <v>0</v>
      </c>
      <c r="T1786" s="568">
        <f>'Report 1'!$O$93</f>
        <v>0</v>
      </c>
      <c r="U1786" s="571">
        <f>'Report 1'!$O$179</f>
        <v>0</v>
      </c>
      <c r="AL1786" s="546" t="s">
        <v>669</v>
      </c>
      <c r="AM1786" s="547">
        <v>2</v>
      </c>
      <c r="AN1786" s="547" t="str">
        <f>'Information Input'!$M$14</f>
        <v xml:space="preserve">      -      </v>
      </c>
      <c r="AO1786" s="547" t="s">
        <v>137</v>
      </c>
      <c r="AP1786" s="538">
        <f t="shared" si="297"/>
        <v>43647</v>
      </c>
      <c r="AQ1786" s="538">
        <f t="shared" si="298"/>
        <v>43738</v>
      </c>
      <c r="AR1786" s="538">
        <f>'Information Input'!$H$35</f>
        <v>43555</v>
      </c>
      <c r="AS1786" s="547" t="str">
        <f>'Information Input'!$J$22</f>
        <v>Quarterly</v>
      </c>
      <c r="AT1786" s="538">
        <f>'Information Input'!$H$30</f>
        <v>43555</v>
      </c>
      <c r="AU1786" s="547">
        <f>'Information Input'!$J$18</f>
        <v>2019</v>
      </c>
      <c r="AV1786" s="547" t="s">
        <v>96</v>
      </c>
      <c r="AW1786" s="547" t="s">
        <v>241</v>
      </c>
      <c r="AX1786" s="547" t="s">
        <v>241</v>
      </c>
      <c r="AY1786" s="548" t="s">
        <v>671</v>
      </c>
      <c r="AZ1786" s="547">
        <v>21</v>
      </c>
      <c r="BA1786" s="549" t="s">
        <v>163</v>
      </c>
      <c r="BB1786" s="543" t="s">
        <v>235</v>
      </c>
      <c r="BC1786" s="550">
        <f>'Report 2'!$V388</f>
        <v>0</v>
      </c>
      <c r="BD1786" s="550">
        <f>'Report 2'!$W388</f>
        <v>0</v>
      </c>
      <c r="BE1786" s="550">
        <f>'Report 2'!$X388</f>
        <v>0</v>
      </c>
      <c r="BF1786" s="550">
        <f>'Report 2'!$Y388</f>
        <v>0</v>
      </c>
      <c r="BG1786" s="550">
        <f>'Report 2'!$Z388</f>
        <v>0</v>
      </c>
      <c r="BH1786" s="550">
        <f>'Report 2'!$AA388</f>
        <v>0</v>
      </c>
      <c r="BI1786" s="550">
        <f>'Report 2'!$AB388</f>
        <v>0</v>
      </c>
      <c r="CC1786" s="542" t="s">
        <v>669</v>
      </c>
      <c r="CD1786" s="1014" t="s">
        <v>672</v>
      </c>
      <c r="CE1786" s="1014" t="str">
        <f>'Information Input'!$M$14</f>
        <v xml:space="preserve">      -      </v>
      </c>
      <c r="CF1786" s="551" t="s">
        <v>139</v>
      </c>
      <c r="CG1786" s="552">
        <f>'Information Input'!$H$33</f>
        <v>43466</v>
      </c>
      <c r="CH1786" s="552">
        <f>'Information Input'!$H$34</f>
        <v>43555</v>
      </c>
      <c r="CI1786" s="552">
        <f>'Information Input'!$H$35</f>
        <v>43555</v>
      </c>
      <c r="CJ1786" s="551" t="str">
        <f>'Information Input'!$J$22</f>
        <v>Quarterly</v>
      </c>
      <c r="CK1786" s="552">
        <f>'Information Input'!$H$30</f>
        <v>43555</v>
      </c>
      <c r="CL1786" s="551">
        <f>'Information Input'!$J$18</f>
        <v>2019</v>
      </c>
      <c r="CM1786" s="551" t="s">
        <v>89</v>
      </c>
      <c r="CN1786" s="1014" t="s">
        <v>90</v>
      </c>
      <c r="CO1786" s="542" t="s">
        <v>91</v>
      </c>
      <c r="CP1786" s="542" t="s">
        <v>671</v>
      </c>
      <c r="CQ1786" s="551">
        <v>25</v>
      </c>
      <c r="CR1786" s="542" t="s">
        <v>167</v>
      </c>
      <c r="CS1786" s="542" t="s">
        <v>233</v>
      </c>
      <c r="CT1786" s="1015">
        <f>'Report 1'!$G$18</f>
        <v>0</v>
      </c>
      <c r="CU1786" s="1016">
        <f>SUMIF('Report 4A'!$G$16:$G$95,$CQ1786,'Report 4A'!$O$16:$O$95)</f>
        <v>0</v>
      </c>
      <c r="CV1786" s="1017">
        <f t="shared" si="294"/>
        <v>0</v>
      </c>
    </row>
    <row r="1787" spans="2:100">
      <c r="B1787" s="515" t="s">
        <v>669</v>
      </c>
      <c r="C1787" s="516">
        <v>1</v>
      </c>
      <c r="D1787" s="517" t="str">
        <f>'Information Input'!$M$14</f>
        <v xml:space="preserve">      -      </v>
      </c>
      <c r="E1787" s="517" t="s">
        <v>137</v>
      </c>
      <c r="F1787" s="518">
        <f t="shared" si="295"/>
        <v>43647</v>
      </c>
      <c r="G1787" s="518">
        <f t="shared" si="296"/>
        <v>43738</v>
      </c>
      <c r="H1787" s="519">
        <f>'Information Input'!$H$35</f>
        <v>43555</v>
      </c>
      <c r="I1787" s="517" t="str">
        <f>'Information Input'!$J$22</f>
        <v>Quarterly</v>
      </c>
      <c r="J1787" s="519">
        <f>'Information Input'!$H$30</f>
        <v>43555</v>
      </c>
      <c r="K1787" s="517">
        <f>'Information Input'!$J$18</f>
        <v>2019</v>
      </c>
      <c r="L1787" s="578" t="s">
        <v>97</v>
      </c>
      <c r="M1787" s="521" t="s">
        <v>98</v>
      </c>
      <c r="N1787" s="522" t="s">
        <v>96</v>
      </c>
      <c r="O1787" s="523" t="s">
        <v>670</v>
      </c>
      <c r="P1787" s="517">
        <v>2</v>
      </c>
      <c r="Q1787" s="522" t="s">
        <v>142</v>
      </c>
      <c r="R1787" s="522" t="s">
        <v>239</v>
      </c>
      <c r="S1787" s="524">
        <f>'Report 1'!$T$18</f>
        <v>0</v>
      </c>
      <c r="T1787" s="525">
        <f>'Report 1'!$T$20</f>
        <v>0</v>
      </c>
      <c r="U1787" s="526">
        <f>'Report 1'!$T$106</f>
        <v>0</v>
      </c>
      <c r="AL1787" s="546" t="s">
        <v>669</v>
      </c>
      <c r="AM1787" s="547">
        <v>2</v>
      </c>
      <c r="AN1787" s="547" t="str">
        <f>'Information Input'!$M$14</f>
        <v xml:space="preserve">      -      </v>
      </c>
      <c r="AO1787" s="547" t="s">
        <v>137</v>
      </c>
      <c r="AP1787" s="538">
        <f t="shared" si="297"/>
        <v>43647</v>
      </c>
      <c r="AQ1787" s="538">
        <f t="shared" si="298"/>
        <v>43738</v>
      </c>
      <c r="AR1787" s="538">
        <f>'Information Input'!$H$35</f>
        <v>43555</v>
      </c>
      <c r="AS1787" s="547" t="str">
        <f>'Information Input'!$J$22</f>
        <v>Quarterly</v>
      </c>
      <c r="AT1787" s="538">
        <f>'Information Input'!$H$30</f>
        <v>43555</v>
      </c>
      <c r="AU1787" s="547">
        <f>'Information Input'!$J$18</f>
        <v>2019</v>
      </c>
      <c r="AV1787" s="547" t="s">
        <v>96</v>
      </c>
      <c r="AW1787" s="547" t="s">
        <v>241</v>
      </c>
      <c r="AX1787" s="547" t="s">
        <v>241</v>
      </c>
      <c r="AY1787" s="548" t="s">
        <v>671</v>
      </c>
      <c r="AZ1787" s="547">
        <v>22</v>
      </c>
      <c r="BA1787" s="549" t="s">
        <v>164</v>
      </c>
      <c r="BB1787" s="543" t="s">
        <v>236</v>
      </c>
      <c r="BC1787" s="550">
        <f>'Report 2'!$V389</f>
        <v>0</v>
      </c>
      <c r="BD1787" s="550">
        <f>'Report 2'!$W389</f>
        <v>0</v>
      </c>
      <c r="BE1787" s="550">
        <f>'Report 2'!$X389</f>
        <v>0</v>
      </c>
      <c r="BF1787" s="550">
        <f>'Report 2'!$Y389</f>
        <v>0</v>
      </c>
      <c r="BG1787" s="550">
        <f>'Report 2'!$Z389</f>
        <v>0</v>
      </c>
      <c r="BH1787" s="550">
        <f>'Report 2'!$AA389</f>
        <v>0</v>
      </c>
      <c r="BI1787" s="550">
        <f>'Report 2'!$AB389</f>
        <v>0</v>
      </c>
      <c r="CC1787" s="542" t="s">
        <v>669</v>
      </c>
      <c r="CD1787" s="1014" t="s">
        <v>672</v>
      </c>
      <c r="CE1787" s="1014" t="str">
        <f>'Information Input'!$M$14</f>
        <v xml:space="preserve">      -      </v>
      </c>
      <c r="CF1787" s="551" t="s">
        <v>139</v>
      </c>
      <c r="CG1787" s="552">
        <f>'Information Input'!$H$33</f>
        <v>43466</v>
      </c>
      <c r="CH1787" s="552">
        <f>'Information Input'!$H$34</f>
        <v>43555</v>
      </c>
      <c r="CI1787" s="552">
        <f>'Information Input'!$H$35</f>
        <v>43555</v>
      </c>
      <c r="CJ1787" s="551" t="str">
        <f>'Information Input'!$J$22</f>
        <v>Quarterly</v>
      </c>
      <c r="CK1787" s="552">
        <f>'Information Input'!$H$30</f>
        <v>43555</v>
      </c>
      <c r="CL1787" s="551">
        <f>'Information Input'!$J$18</f>
        <v>2019</v>
      </c>
      <c r="CM1787" s="551" t="s">
        <v>89</v>
      </c>
      <c r="CN1787" s="1014" t="s">
        <v>90</v>
      </c>
      <c r="CO1787" s="542" t="s">
        <v>91</v>
      </c>
      <c r="CP1787" s="542" t="s">
        <v>671</v>
      </c>
      <c r="CQ1787" s="551">
        <v>26</v>
      </c>
      <c r="CR1787" s="542" t="s">
        <v>168</v>
      </c>
      <c r="CS1787" s="542" t="s">
        <v>237</v>
      </c>
      <c r="CT1787" s="1015">
        <f>'Report 1'!$G$18</f>
        <v>0</v>
      </c>
      <c r="CU1787" s="1016">
        <f>SUMIF('Report 4A'!$G$16:$G$95,$CQ1787,'Report 4A'!$O$16:$O$95)</f>
        <v>0</v>
      </c>
      <c r="CV1787" s="1017">
        <f t="shared" si="294"/>
        <v>0</v>
      </c>
    </row>
    <row r="1788" spans="2:100">
      <c r="B1788" s="535" t="s">
        <v>669</v>
      </c>
      <c r="C1788" s="536">
        <v>1</v>
      </c>
      <c r="D1788" s="537" t="str">
        <f>'Information Input'!$M$14</f>
        <v xml:space="preserve">      -      </v>
      </c>
      <c r="E1788" s="537" t="s">
        <v>137</v>
      </c>
      <c r="F1788" s="538">
        <f t="shared" si="295"/>
        <v>43647</v>
      </c>
      <c r="G1788" s="538">
        <f t="shared" si="296"/>
        <v>43738</v>
      </c>
      <c r="H1788" s="538">
        <f>'Information Input'!$H$35</f>
        <v>43555</v>
      </c>
      <c r="I1788" s="537" t="str">
        <f>'Information Input'!$J$22</f>
        <v>Quarterly</v>
      </c>
      <c r="J1788" s="538">
        <f>'Information Input'!$H$30</f>
        <v>43555</v>
      </c>
      <c r="K1788" s="537">
        <f>'Information Input'!$J$18</f>
        <v>2019</v>
      </c>
      <c r="L1788" s="579" t="s">
        <v>97</v>
      </c>
      <c r="M1788" s="540" t="s">
        <v>98</v>
      </c>
      <c r="N1788" s="541" t="s">
        <v>96</v>
      </c>
      <c r="O1788" s="542" t="s">
        <v>670</v>
      </c>
      <c r="P1788" s="537">
        <v>3</v>
      </c>
      <c r="Q1788" s="541" t="s">
        <v>143</v>
      </c>
      <c r="R1788" s="541" t="s">
        <v>239</v>
      </c>
      <c r="S1788" s="543">
        <f>'Report 1'!$T$18</f>
        <v>0</v>
      </c>
      <c r="T1788" s="544">
        <f>'Report 1'!$T$21</f>
        <v>0</v>
      </c>
      <c r="U1788" s="545">
        <f>'Report 1'!$T$107</f>
        <v>0</v>
      </c>
      <c r="AL1788" s="546" t="s">
        <v>669</v>
      </c>
      <c r="AM1788" s="547">
        <v>2</v>
      </c>
      <c r="AN1788" s="547" t="str">
        <f>'Information Input'!$M$14</f>
        <v xml:space="preserve">      -      </v>
      </c>
      <c r="AO1788" s="547" t="s">
        <v>137</v>
      </c>
      <c r="AP1788" s="538">
        <f t="shared" si="297"/>
        <v>43647</v>
      </c>
      <c r="AQ1788" s="538">
        <f t="shared" si="298"/>
        <v>43738</v>
      </c>
      <c r="AR1788" s="538">
        <f>'Information Input'!$H$35</f>
        <v>43555</v>
      </c>
      <c r="AS1788" s="547" t="str">
        <f>'Information Input'!$J$22</f>
        <v>Quarterly</v>
      </c>
      <c r="AT1788" s="538">
        <f>'Information Input'!$H$30</f>
        <v>43555</v>
      </c>
      <c r="AU1788" s="547">
        <f>'Information Input'!$J$18</f>
        <v>2019</v>
      </c>
      <c r="AV1788" s="547" t="s">
        <v>96</v>
      </c>
      <c r="AW1788" s="547" t="s">
        <v>241</v>
      </c>
      <c r="AX1788" s="547" t="s">
        <v>241</v>
      </c>
      <c r="AY1788" s="548" t="s">
        <v>671</v>
      </c>
      <c r="AZ1788" s="547">
        <v>23</v>
      </c>
      <c r="BA1788" s="549" t="s">
        <v>165</v>
      </c>
      <c r="BB1788" s="543" t="s">
        <v>236</v>
      </c>
      <c r="BC1788" s="550">
        <f>'Report 2'!$V390</f>
        <v>0</v>
      </c>
      <c r="BD1788" s="550">
        <f>'Report 2'!$W390</f>
        <v>0</v>
      </c>
      <c r="BE1788" s="550">
        <f>'Report 2'!$X390</f>
        <v>0</v>
      </c>
      <c r="BF1788" s="550">
        <f>'Report 2'!$Y390</f>
        <v>0</v>
      </c>
      <c r="BG1788" s="550">
        <f>'Report 2'!$Z390</f>
        <v>0</v>
      </c>
      <c r="BH1788" s="550">
        <f>'Report 2'!$AA390</f>
        <v>0</v>
      </c>
      <c r="BI1788" s="550">
        <f>'Report 2'!$AB390</f>
        <v>0</v>
      </c>
      <c r="CC1788" s="542" t="s">
        <v>669</v>
      </c>
      <c r="CD1788" s="1014" t="s">
        <v>672</v>
      </c>
      <c r="CE1788" s="1014" t="str">
        <f>'Information Input'!$M$14</f>
        <v xml:space="preserve">      -      </v>
      </c>
      <c r="CF1788" s="551" t="s">
        <v>139</v>
      </c>
      <c r="CG1788" s="552">
        <f>'Information Input'!$H$33</f>
        <v>43466</v>
      </c>
      <c r="CH1788" s="552">
        <f>'Information Input'!$H$34</f>
        <v>43555</v>
      </c>
      <c r="CI1788" s="552">
        <f>'Information Input'!$H$35</f>
        <v>43555</v>
      </c>
      <c r="CJ1788" s="551" t="str">
        <f>'Information Input'!$J$22</f>
        <v>Quarterly</v>
      </c>
      <c r="CK1788" s="552">
        <f>'Information Input'!$H$30</f>
        <v>43555</v>
      </c>
      <c r="CL1788" s="551">
        <f>'Information Input'!$J$18</f>
        <v>2019</v>
      </c>
      <c r="CM1788" s="551" t="s">
        <v>89</v>
      </c>
      <c r="CN1788" s="1014" t="s">
        <v>90</v>
      </c>
      <c r="CO1788" s="542" t="s">
        <v>91</v>
      </c>
      <c r="CP1788" s="542" t="s">
        <v>671</v>
      </c>
      <c r="CQ1788" s="551">
        <v>27</v>
      </c>
      <c r="CR1788" s="542" t="s">
        <v>169</v>
      </c>
      <c r="CS1788" s="542" t="s">
        <v>235</v>
      </c>
      <c r="CT1788" s="1015">
        <f>'Report 1'!$G$18</f>
        <v>0</v>
      </c>
      <c r="CU1788" s="1016">
        <f>SUMIF('Report 4A'!$G$16:$G$95,$CQ1788,'Report 4A'!$O$16:$O$95)</f>
        <v>0</v>
      </c>
      <c r="CV1788" s="1017">
        <f t="shared" si="294"/>
        <v>0</v>
      </c>
    </row>
    <row r="1789" spans="2:100">
      <c r="B1789" s="535" t="s">
        <v>669</v>
      </c>
      <c r="C1789" s="536">
        <v>1</v>
      </c>
      <c r="D1789" s="537" t="str">
        <f>'Information Input'!$M$14</f>
        <v xml:space="preserve">      -      </v>
      </c>
      <c r="E1789" s="537" t="s">
        <v>137</v>
      </c>
      <c r="F1789" s="538">
        <f t="shared" si="295"/>
        <v>43647</v>
      </c>
      <c r="G1789" s="538">
        <f t="shared" si="296"/>
        <v>43738</v>
      </c>
      <c r="H1789" s="538">
        <f>'Information Input'!$H$35</f>
        <v>43555</v>
      </c>
      <c r="I1789" s="537" t="str">
        <f>'Information Input'!$J$22</f>
        <v>Quarterly</v>
      </c>
      <c r="J1789" s="538">
        <f>'Information Input'!$H$30</f>
        <v>43555</v>
      </c>
      <c r="K1789" s="537">
        <f>'Information Input'!$J$18</f>
        <v>2019</v>
      </c>
      <c r="L1789" s="579" t="s">
        <v>97</v>
      </c>
      <c r="M1789" s="540" t="s">
        <v>98</v>
      </c>
      <c r="N1789" s="541" t="s">
        <v>96</v>
      </c>
      <c r="O1789" s="542" t="s">
        <v>670</v>
      </c>
      <c r="P1789" s="537">
        <v>4</v>
      </c>
      <c r="Q1789" s="541" t="s">
        <v>144</v>
      </c>
      <c r="R1789" s="541" t="s">
        <v>239</v>
      </c>
      <c r="S1789" s="543">
        <f>'Report 1'!$T$18</f>
        <v>0</v>
      </c>
      <c r="T1789" s="544">
        <f>'Report 1'!$T$22</f>
        <v>0</v>
      </c>
      <c r="U1789" s="545">
        <f>'Report 1'!$T$108</f>
        <v>0</v>
      </c>
      <c r="AL1789" s="546" t="s">
        <v>669</v>
      </c>
      <c r="AM1789" s="547">
        <v>2</v>
      </c>
      <c r="AN1789" s="547" t="str">
        <f>'Information Input'!$M$14</f>
        <v xml:space="preserve">      -      </v>
      </c>
      <c r="AO1789" s="547" t="s">
        <v>137</v>
      </c>
      <c r="AP1789" s="538">
        <f t="shared" si="297"/>
        <v>43647</v>
      </c>
      <c r="AQ1789" s="538">
        <f t="shared" si="298"/>
        <v>43738</v>
      </c>
      <c r="AR1789" s="538">
        <f>'Information Input'!$H$35</f>
        <v>43555</v>
      </c>
      <c r="AS1789" s="547" t="str">
        <f>'Information Input'!$J$22</f>
        <v>Quarterly</v>
      </c>
      <c r="AT1789" s="538">
        <f>'Information Input'!$H$30</f>
        <v>43555</v>
      </c>
      <c r="AU1789" s="547">
        <f>'Information Input'!$J$18</f>
        <v>2019</v>
      </c>
      <c r="AV1789" s="547" t="s">
        <v>96</v>
      </c>
      <c r="AW1789" s="547" t="s">
        <v>241</v>
      </c>
      <c r="AX1789" s="547" t="s">
        <v>241</v>
      </c>
      <c r="AY1789" s="548" t="s">
        <v>671</v>
      </c>
      <c r="AZ1789" s="547">
        <v>24</v>
      </c>
      <c r="BA1789" s="549" t="s">
        <v>166</v>
      </c>
      <c r="BB1789" s="543" t="s">
        <v>233</v>
      </c>
      <c r="BC1789" s="550">
        <f>'Report 2'!$V391</f>
        <v>0</v>
      </c>
      <c r="BD1789" s="550">
        <f>'Report 2'!$W391</f>
        <v>0</v>
      </c>
      <c r="BE1789" s="550">
        <f>'Report 2'!$X391</f>
        <v>0</v>
      </c>
      <c r="BF1789" s="550">
        <f>'Report 2'!$Y391</f>
        <v>0</v>
      </c>
      <c r="BG1789" s="550">
        <f>'Report 2'!$Z391</f>
        <v>0</v>
      </c>
      <c r="BH1789" s="550">
        <f>'Report 2'!$AA391</f>
        <v>0</v>
      </c>
      <c r="BI1789" s="550">
        <f>'Report 2'!$AB391</f>
        <v>0</v>
      </c>
      <c r="CC1789" s="542" t="s">
        <v>669</v>
      </c>
      <c r="CD1789" s="1014" t="s">
        <v>672</v>
      </c>
      <c r="CE1789" s="1014" t="str">
        <f>'Information Input'!$M$14</f>
        <v xml:space="preserve">      -      </v>
      </c>
      <c r="CF1789" s="551" t="s">
        <v>139</v>
      </c>
      <c r="CG1789" s="552">
        <f>'Information Input'!$H$33</f>
        <v>43466</v>
      </c>
      <c r="CH1789" s="552">
        <f>'Information Input'!$H$34</f>
        <v>43555</v>
      </c>
      <c r="CI1789" s="552">
        <f>'Information Input'!$H$35</f>
        <v>43555</v>
      </c>
      <c r="CJ1789" s="551" t="str">
        <f>'Information Input'!$J$22</f>
        <v>Quarterly</v>
      </c>
      <c r="CK1789" s="552">
        <f>'Information Input'!$H$30</f>
        <v>43555</v>
      </c>
      <c r="CL1789" s="551">
        <f>'Information Input'!$J$18</f>
        <v>2019</v>
      </c>
      <c r="CM1789" s="551" t="s">
        <v>89</v>
      </c>
      <c r="CN1789" s="1014" t="s">
        <v>90</v>
      </c>
      <c r="CO1789" s="542" t="s">
        <v>91</v>
      </c>
      <c r="CP1789" s="542" t="s">
        <v>671</v>
      </c>
      <c r="CQ1789" s="551">
        <v>28</v>
      </c>
      <c r="CR1789" s="542" t="s">
        <v>170</v>
      </c>
      <c r="CS1789" s="542" t="s">
        <v>235</v>
      </c>
      <c r="CT1789" s="1015">
        <f>'Report 1'!$G$18</f>
        <v>0</v>
      </c>
      <c r="CU1789" s="1016">
        <f>SUMIF('Report 4A'!$G$16:$G$95,$CQ1789,'Report 4A'!$O$16:$O$95)</f>
        <v>0</v>
      </c>
      <c r="CV1789" s="1017">
        <f t="shared" si="294"/>
        <v>0</v>
      </c>
    </row>
    <row r="1790" spans="2:100">
      <c r="B1790" s="535" t="s">
        <v>669</v>
      </c>
      <c r="C1790" s="536">
        <v>1</v>
      </c>
      <c r="D1790" s="537" t="str">
        <f>'Information Input'!$M$14</f>
        <v xml:space="preserve">      -      </v>
      </c>
      <c r="E1790" s="537" t="s">
        <v>137</v>
      </c>
      <c r="F1790" s="538">
        <f t="shared" si="295"/>
        <v>43647</v>
      </c>
      <c r="G1790" s="538">
        <f t="shared" si="296"/>
        <v>43738</v>
      </c>
      <c r="H1790" s="538">
        <f>'Information Input'!$H$35</f>
        <v>43555</v>
      </c>
      <c r="I1790" s="537" t="str">
        <f>'Information Input'!$J$22</f>
        <v>Quarterly</v>
      </c>
      <c r="J1790" s="538">
        <f>'Information Input'!$H$30</f>
        <v>43555</v>
      </c>
      <c r="K1790" s="537">
        <f>'Information Input'!$J$18</f>
        <v>2019</v>
      </c>
      <c r="L1790" s="579" t="s">
        <v>97</v>
      </c>
      <c r="M1790" s="540" t="s">
        <v>98</v>
      </c>
      <c r="N1790" s="541" t="s">
        <v>96</v>
      </c>
      <c r="O1790" s="542" t="s">
        <v>670</v>
      </c>
      <c r="P1790" s="537">
        <v>5</v>
      </c>
      <c r="Q1790" s="541" t="s">
        <v>145</v>
      </c>
      <c r="R1790" s="541" t="s">
        <v>239</v>
      </c>
      <c r="S1790" s="543">
        <f>'Report 1'!$T$18</f>
        <v>0</v>
      </c>
      <c r="T1790" s="544">
        <f>'Report 1'!$T$23</f>
        <v>0</v>
      </c>
      <c r="U1790" s="545">
        <f>'Report 1'!$T$109</f>
        <v>0</v>
      </c>
      <c r="AL1790" s="546" t="s">
        <v>669</v>
      </c>
      <c r="AM1790" s="547">
        <v>2</v>
      </c>
      <c r="AN1790" s="547" t="str">
        <f>'Information Input'!$M$14</f>
        <v xml:space="preserve">      -      </v>
      </c>
      <c r="AO1790" s="547" t="s">
        <v>137</v>
      </c>
      <c r="AP1790" s="538">
        <f t="shared" si="297"/>
        <v>43647</v>
      </c>
      <c r="AQ1790" s="538">
        <f t="shared" si="298"/>
        <v>43738</v>
      </c>
      <c r="AR1790" s="538">
        <f>'Information Input'!$H$35</f>
        <v>43555</v>
      </c>
      <c r="AS1790" s="547" t="str">
        <f>'Information Input'!$J$22</f>
        <v>Quarterly</v>
      </c>
      <c r="AT1790" s="538">
        <f>'Information Input'!$H$30</f>
        <v>43555</v>
      </c>
      <c r="AU1790" s="547">
        <f>'Information Input'!$J$18</f>
        <v>2019</v>
      </c>
      <c r="AV1790" s="547" t="s">
        <v>96</v>
      </c>
      <c r="AW1790" s="547" t="s">
        <v>241</v>
      </c>
      <c r="AX1790" s="547" t="s">
        <v>241</v>
      </c>
      <c r="AY1790" s="548" t="s">
        <v>671</v>
      </c>
      <c r="AZ1790" s="547">
        <v>25</v>
      </c>
      <c r="BA1790" s="549" t="s">
        <v>167</v>
      </c>
      <c r="BB1790" s="543" t="s">
        <v>233</v>
      </c>
      <c r="BC1790" s="550">
        <f>'Report 2'!$V392</f>
        <v>0</v>
      </c>
      <c r="BD1790" s="550">
        <f>'Report 2'!$W392</f>
        <v>0</v>
      </c>
      <c r="BE1790" s="550">
        <f>'Report 2'!$X392</f>
        <v>0</v>
      </c>
      <c r="BF1790" s="550">
        <f>'Report 2'!$Y392</f>
        <v>0</v>
      </c>
      <c r="BG1790" s="550">
        <f>'Report 2'!$Z392</f>
        <v>0</v>
      </c>
      <c r="BH1790" s="550">
        <f>'Report 2'!$AA392</f>
        <v>0</v>
      </c>
      <c r="BI1790" s="550">
        <f>'Report 2'!$AB392</f>
        <v>0</v>
      </c>
      <c r="CC1790" s="542" t="s">
        <v>669</v>
      </c>
      <c r="CD1790" s="1014" t="s">
        <v>672</v>
      </c>
      <c r="CE1790" s="1014" t="str">
        <f>'Information Input'!$M$14</f>
        <v xml:space="preserve">      -      </v>
      </c>
      <c r="CF1790" s="551" t="s">
        <v>139</v>
      </c>
      <c r="CG1790" s="552">
        <f>'Information Input'!$H$33</f>
        <v>43466</v>
      </c>
      <c r="CH1790" s="552">
        <f>'Information Input'!$H$34</f>
        <v>43555</v>
      </c>
      <c r="CI1790" s="552">
        <f>'Information Input'!$H$35</f>
        <v>43555</v>
      </c>
      <c r="CJ1790" s="551" t="str">
        <f>'Information Input'!$J$22</f>
        <v>Quarterly</v>
      </c>
      <c r="CK1790" s="552">
        <f>'Information Input'!$H$30</f>
        <v>43555</v>
      </c>
      <c r="CL1790" s="551">
        <f>'Information Input'!$J$18</f>
        <v>2019</v>
      </c>
      <c r="CM1790" s="551" t="s">
        <v>89</v>
      </c>
      <c r="CN1790" s="1014" t="s">
        <v>90</v>
      </c>
      <c r="CO1790" s="542" t="s">
        <v>91</v>
      </c>
      <c r="CP1790" s="542" t="s">
        <v>671</v>
      </c>
      <c r="CQ1790" s="551">
        <v>29</v>
      </c>
      <c r="CR1790" s="542" t="s">
        <v>171</v>
      </c>
      <c r="CS1790" s="542" t="s">
        <v>238</v>
      </c>
      <c r="CT1790" s="1015">
        <f>'Report 1'!$G$18</f>
        <v>0</v>
      </c>
      <c r="CU1790" s="1016">
        <f>SUMIF('Report 4A'!$G$16:$G$95,$CQ1790,'Report 4A'!$O$16:$O$95)</f>
        <v>0</v>
      </c>
      <c r="CV1790" s="1017">
        <f t="shared" si="294"/>
        <v>0</v>
      </c>
    </row>
    <row r="1791" spans="2:100">
      <c r="B1791" s="535" t="s">
        <v>669</v>
      </c>
      <c r="C1791" s="536">
        <v>1</v>
      </c>
      <c r="D1791" s="537" t="str">
        <f>'Information Input'!$M$14</f>
        <v xml:space="preserve">      -      </v>
      </c>
      <c r="E1791" s="537" t="s">
        <v>137</v>
      </c>
      <c r="F1791" s="538">
        <f t="shared" si="295"/>
        <v>43647</v>
      </c>
      <c r="G1791" s="538">
        <f t="shared" si="296"/>
        <v>43738</v>
      </c>
      <c r="H1791" s="538">
        <f>'Information Input'!$H$35</f>
        <v>43555</v>
      </c>
      <c r="I1791" s="537" t="str">
        <f>'Information Input'!$J$22</f>
        <v>Quarterly</v>
      </c>
      <c r="J1791" s="538">
        <f>'Information Input'!$H$30</f>
        <v>43555</v>
      </c>
      <c r="K1791" s="537">
        <f>'Information Input'!$J$18</f>
        <v>2019</v>
      </c>
      <c r="L1791" s="579" t="s">
        <v>97</v>
      </c>
      <c r="M1791" s="540" t="s">
        <v>98</v>
      </c>
      <c r="N1791" s="541" t="s">
        <v>96</v>
      </c>
      <c r="O1791" s="542" t="s">
        <v>670</v>
      </c>
      <c r="P1791" s="537">
        <v>6</v>
      </c>
      <c r="Q1791" s="541" t="s">
        <v>146</v>
      </c>
      <c r="R1791" s="541" t="s">
        <v>239</v>
      </c>
      <c r="S1791" s="543">
        <f>'Report 1'!$T$18</f>
        <v>0</v>
      </c>
      <c r="T1791" s="544">
        <f>'Report 1'!$T$24</f>
        <v>0</v>
      </c>
      <c r="U1791" s="545">
        <f>'Report 1'!$T$110</f>
        <v>0</v>
      </c>
      <c r="AL1791" s="546" t="s">
        <v>669</v>
      </c>
      <c r="AM1791" s="547">
        <v>2</v>
      </c>
      <c r="AN1791" s="547" t="str">
        <f>'Information Input'!$M$14</f>
        <v xml:space="preserve">      -      </v>
      </c>
      <c r="AO1791" s="547" t="s">
        <v>137</v>
      </c>
      <c r="AP1791" s="538">
        <f t="shared" si="297"/>
        <v>43647</v>
      </c>
      <c r="AQ1791" s="538">
        <f t="shared" si="298"/>
        <v>43738</v>
      </c>
      <c r="AR1791" s="538">
        <f>'Information Input'!$H$35</f>
        <v>43555</v>
      </c>
      <c r="AS1791" s="547" t="str">
        <f>'Information Input'!$J$22</f>
        <v>Quarterly</v>
      </c>
      <c r="AT1791" s="538">
        <f>'Information Input'!$H$30</f>
        <v>43555</v>
      </c>
      <c r="AU1791" s="547">
        <f>'Information Input'!$J$18</f>
        <v>2019</v>
      </c>
      <c r="AV1791" s="547" t="s">
        <v>96</v>
      </c>
      <c r="AW1791" s="547" t="s">
        <v>241</v>
      </c>
      <c r="AX1791" s="547" t="s">
        <v>241</v>
      </c>
      <c r="AY1791" s="548" t="s">
        <v>671</v>
      </c>
      <c r="AZ1791" s="547">
        <v>26</v>
      </c>
      <c r="BA1791" s="549" t="s">
        <v>168</v>
      </c>
      <c r="BB1791" s="543" t="s">
        <v>237</v>
      </c>
      <c r="BC1791" s="550">
        <f>'Report 2'!$V393</f>
        <v>0</v>
      </c>
      <c r="BD1791" s="550">
        <f>'Report 2'!$W393</f>
        <v>0</v>
      </c>
      <c r="BE1791" s="550">
        <f>'Report 2'!$X393</f>
        <v>0</v>
      </c>
      <c r="BF1791" s="550">
        <f>'Report 2'!$Y393</f>
        <v>0</v>
      </c>
      <c r="BG1791" s="550">
        <f>'Report 2'!$Z393</f>
        <v>0</v>
      </c>
      <c r="BH1791" s="550">
        <f>'Report 2'!$AA393</f>
        <v>0</v>
      </c>
      <c r="BI1791" s="550">
        <f>'Report 2'!$AB393</f>
        <v>0</v>
      </c>
      <c r="CC1791" s="542" t="s">
        <v>669</v>
      </c>
      <c r="CD1791" s="1014" t="s">
        <v>672</v>
      </c>
      <c r="CE1791" s="1014" t="str">
        <f>'Information Input'!$M$14</f>
        <v xml:space="preserve">      -      </v>
      </c>
      <c r="CF1791" s="551" t="s">
        <v>139</v>
      </c>
      <c r="CG1791" s="552">
        <f>'Information Input'!$H$33</f>
        <v>43466</v>
      </c>
      <c r="CH1791" s="552">
        <f>'Information Input'!$H$34</f>
        <v>43555</v>
      </c>
      <c r="CI1791" s="552">
        <f>'Information Input'!$H$35</f>
        <v>43555</v>
      </c>
      <c r="CJ1791" s="551" t="str">
        <f>'Information Input'!$J$22</f>
        <v>Quarterly</v>
      </c>
      <c r="CK1791" s="552">
        <f>'Information Input'!$H$30</f>
        <v>43555</v>
      </c>
      <c r="CL1791" s="551">
        <f>'Information Input'!$J$18</f>
        <v>2019</v>
      </c>
      <c r="CM1791" s="551" t="s">
        <v>89</v>
      </c>
      <c r="CN1791" s="1014" t="s">
        <v>90</v>
      </c>
      <c r="CO1791" s="542" t="s">
        <v>91</v>
      </c>
      <c r="CP1791" s="542" t="s">
        <v>671</v>
      </c>
      <c r="CQ1791" s="551">
        <v>30</v>
      </c>
      <c r="CR1791" s="542" t="s">
        <v>172</v>
      </c>
      <c r="CS1791" s="542" t="s">
        <v>238</v>
      </c>
      <c r="CT1791" s="1015">
        <f>'Report 1'!$G$18</f>
        <v>0</v>
      </c>
      <c r="CU1791" s="1016">
        <f>SUMIF('Report 4A'!$G$16:$G$95,$CQ1791,'Report 4A'!$O$16:$O$95)</f>
        <v>0</v>
      </c>
      <c r="CV1791" s="1017">
        <f t="shared" si="294"/>
        <v>0</v>
      </c>
    </row>
    <row r="1792" spans="2:100">
      <c r="B1792" s="535" t="s">
        <v>669</v>
      </c>
      <c r="C1792" s="536">
        <v>1</v>
      </c>
      <c r="D1792" s="537" t="str">
        <f>'Information Input'!$M$14</f>
        <v xml:space="preserve">      -      </v>
      </c>
      <c r="E1792" s="537" t="s">
        <v>137</v>
      </c>
      <c r="F1792" s="538">
        <f t="shared" si="295"/>
        <v>43647</v>
      </c>
      <c r="G1792" s="538">
        <f t="shared" si="296"/>
        <v>43738</v>
      </c>
      <c r="H1792" s="538">
        <f>'Information Input'!$H$35</f>
        <v>43555</v>
      </c>
      <c r="I1792" s="537" t="str">
        <f>'Information Input'!$J$22</f>
        <v>Quarterly</v>
      </c>
      <c r="J1792" s="538">
        <f>'Information Input'!$H$30</f>
        <v>43555</v>
      </c>
      <c r="K1792" s="537">
        <f>'Information Input'!$J$18</f>
        <v>2019</v>
      </c>
      <c r="L1792" s="579" t="s">
        <v>97</v>
      </c>
      <c r="M1792" s="540" t="s">
        <v>98</v>
      </c>
      <c r="N1792" s="541" t="s">
        <v>96</v>
      </c>
      <c r="O1792" s="542" t="s">
        <v>674</v>
      </c>
      <c r="P1792" s="537">
        <v>7</v>
      </c>
      <c r="Q1792" s="541" t="s">
        <v>147</v>
      </c>
      <c r="R1792" s="541" t="s">
        <v>239</v>
      </c>
      <c r="S1792" s="543">
        <f>'Report 1'!$T$18</f>
        <v>0</v>
      </c>
      <c r="T1792" s="544">
        <f>'Report 1'!$T$25</f>
        <v>0</v>
      </c>
      <c r="U1792" s="545">
        <f>'Report 1'!$T$111</f>
        <v>0</v>
      </c>
      <c r="AL1792" s="546" t="s">
        <v>669</v>
      </c>
      <c r="AM1792" s="547">
        <v>2</v>
      </c>
      <c r="AN1792" s="547" t="str">
        <f>'Information Input'!$M$14</f>
        <v xml:space="preserve">      -      </v>
      </c>
      <c r="AO1792" s="547" t="s">
        <v>137</v>
      </c>
      <c r="AP1792" s="538">
        <f t="shared" si="297"/>
        <v>43647</v>
      </c>
      <c r="AQ1792" s="538">
        <f t="shared" si="298"/>
        <v>43738</v>
      </c>
      <c r="AR1792" s="538">
        <f>'Information Input'!$H$35</f>
        <v>43555</v>
      </c>
      <c r="AS1792" s="547" t="str">
        <f>'Information Input'!$J$22</f>
        <v>Quarterly</v>
      </c>
      <c r="AT1792" s="538">
        <f>'Information Input'!$H$30</f>
        <v>43555</v>
      </c>
      <c r="AU1792" s="547">
        <f>'Information Input'!$J$18</f>
        <v>2019</v>
      </c>
      <c r="AV1792" s="547" t="s">
        <v>96</v>
      </c>
      <c r="AW1792" s="547" t="s">
        <v>241</v>
      </c>
      <c r="AX1792" s="547" t="s">
        <v>241</v>
      </c>
      <c r="AY1792" s="548" t="s">
        <v>671</v>
      </c>
      <c r="AZ1792" s="547">
        <v>27</v>
      </c>
      <c r="BA1792" s="549" t="s">
        <v>169</v>
      </c>
      <c r="BB1792" s="543" t="s">
        <v>235</v>
      </c>
      <c r="BC1792" s="550">
        <f>'Report 2'!$V394</f>
        <v>0</v>
      </c>
      <c r="BD1792" s="550">
        <f>'Report 2'!$W394</f>
        <v>0</v>
      </c>
      <c r="BE1792" s="550">
        <f>'Report 2'!$X394</f>
        <v>0</v>
      </c>
      <c r="BF1792" s="550">
        <f>'Report 2'!$Y394</f>
        <v>0</v>
      </c>
      <c r="BG1792" s="550">
        <f>'Report 2'!$Z394</f>
        <v>0</v>
      </c>
      <c r="BH1792" s="550">
        <f>'Report 2'!$AA394</f>
        <v>0</v>
      </c>
      <c r="BI1792" s="550">
        <f>'Report 2'!$AB394</f>
        <v>0</v>
      </c>
      <c r="CC1792" s="542" t="s">
        <v>669</v>
      </c>
      <c r="CD1792" s="1014" t="s">
        <v>672</v>
      </c>
      <c r="CE1792" s="1014" t="str">
        <f>'Information Input'!$M$14</f>
        <v xml:space="preserve">      -      </v>
      </c>
      <c r="CF1792" s="551" t="s">
        <v>139</v>
      </c>
      <c r="CG1792" s="552">
        <f>'Information Input'!$H$33</f>
        <v>43466</v>
      </c>
      <c r="CH1792" s="552">
        <f>'Information Input'!$H$34</f>
        <v>43555</v>
      </c>
      <c r="CI1792" s="552">
        <f>'Information Input'!$H$35</f>
        <v>43555</v>
      </c>
      <c r="CJ1792" s="551" t="str">
        <f>'Information Input'!$J$22</f>
        <v>Quarterly</v>
      </c>
      <c r="CK1792" s="552">
        <f>'Information Input'!$H$30</f>
        <v>43555</v>
      </c>
      <c r="CL1792" s="551">
        <f>'Information Input'!$J$18</f>
        <v>2019</v>
      </c>
      <c r="CM1792" s="551" t="s">
        <v>89</v>
      </c>
      <c r="CN1792" s="1014" t="s">
        <v>90</v>
      </c>
      <c r="CO1792" s="542" t="s">
        <v>91</v>
      </c>
      <c r="CP1792" s="542" t="s">
        <v>671</v>
      </c>
      <c r="CQ1792" s="551">
        <v>31</v>
      </c>
      <c r="CR1792" s="542" t="s">
        <v>173</v>
      </c>
      <c r="CS1792" s="542" t="s">
        <v>233</v>
      </c>
      <c r="CT1792" s="1015">
        <f>'Report 1'!$G$18</f>
        <v>0</v>
      </c>
      <c r="CU1792" s="1016">
        <f>SUMIF('Report 4A'!$G$16:$G$95,$CQ1792,'Report 4A'!$O$16:$O$95)</f>
        <v>0</v>
      </c>
      <c r="CV1792" s="1017">
        <f t="shared" si="294"/>
        <v>0</v>
      </c>
    </row>
    <row r="1793" spans="2:100">
      <c r="B1793" s="535" t="s">
        <v>669</v>
      </c>
      <c r="C1793" s="536">
        <v>1</v>
      </c>
      <c r="D1793" s="537" t="str">
        <f>'Information Input'!$M$14</f>
        <v xml:space="preserve">      -      </v>
      </c>
      <c r="E1793" s="537" t="s">
        <v>137</v>
      </c>
      <c r="F1793" s="538">
        <f t="shared" si="295"/>
        <v>43647</v>
      </c>
      <c r="G1793" s="538">
        <f t="shared" si="296"/>
        <v>43738</v>
      </c>
      <c r="H1793" s="538">
        <f>'Information Input'!$H$35</f>
        <v>43555</v>
      </c>
      <c r="I1793" s="537" t="str">
        <f>'Information Input'!$J$22</f>
        <v>Quarterly</v>
      </c>
      <c r="J1793" s="538">
        <f>'Information Input'!$H$30</f>
        <v>43555</v>
      </c>
      <c r="K1793" s="537">
        <f>'Information Input'!$J$18</f>
        <v>2019</v>
      </c>
      <c r="L1793" s="579" t="s">
        <v>97</v>
      </c>
      <c r="M1793" s="540" t="s">
        <v>98</v>
      </c>
      <c r="N1793" s="541" t="s">
        <v>96</v>
      </c>
      <c r="O1793" s="542" t="s">
        <v>670</v>
      </c>
      <c r="P1793" s="537">
        <v>8</v>
      </c>
      <c r="Q1793" s="541" t="s">
        <v>148</v>
      </c>
      <c r="R1793" s="541" t="s">
        <v>239</v>
      </c>
      <c r="S1793" s="543">
        <f>'Report 1'!$T$18</f>
        <v>0</v>
      </c>
      <c r="T1793" s="544">
        <f>'Report 1'!$T$26</f>
        <v>0</v>
      </c>
      <c r="U1793" s="545">
        <f>'Report 1'!$T$112</f>
        <v>0</v>
      </c>
      <c r="AL1793" s="546" t="s">
        <v>669</v>
      </c>
      <c r="AM1793" s="547">
        <v>2</v>
      </c>
      <c r="AN1793" s="547" t="str">
        <f>'Information Input'!$M$14</f>
        <v xml:space="preserve">      -      </v>
      </c>
      <c r="AO1793" s="547" t="s">
        <v>137</v>
      </c>
      <c r="AP1793" s="538">
        <f t="shared" si="297"/>
        <v>43647</v>
      </c>
      <c r="AQ1793" s="538">
        <f t="shared" si="298"/>
        <v>43738</v>
      </c>
      <c r="AR1793" s="538">
        <f>'Information Input'!$H$35</f>
        <v>43555</v>
      </c>
      <c r="AS1793" s="547" t="str">
        <f>'Information Input'!$J$22</f>
        <v>Quarterly</v>
      </c>
      <c r="AT1793" s="538">
        <f>'Information Input'!$H$30</f>
        <v>43555</v>
      </c>
      <c r="AU1793" s="547">
        <f>'Information Input'!$J$18</f>
        <v>2019</v>
      </c>
      <c r="AV1793" s="547" t="s">
        <v>96</v>
      </c>
      <c r="AW1793" s="547" t="s">
        <v>241</v>
      </c>
      <c r="AX1793" s="547" t="s">
        <v>241</v>
      </c>
      <c r="AY1793" s="548" t="s">
        <v>671</v>
      </c>
      <c r="AZ1793" s="547">
        <v>28</v>
      </c>
      <c r="BA1793" s="549" t="s">
        <v>170</v>
      </c>
      <c r="BB1793" s="543" t="s">
        <v>235</v>
      </c>
      <c r="BC1793" s="550">
        <f>'Report 2'!$V395</f>
        <v>0</v>
      </c>
      <c r="BD1793" s="550">
        <f>'Report 2'!$W395</f>
        <v>0</v>
      </c>
      <c r="BE1793" s="550">
        <f>'Report 2'!$X395</f>
        <v>0</v>
      </c>
      <c r="BF1793" s="550">
        <f>'Report 2'!$Y395</f>
        <v>0</v>
      </c>
      <c r="BG1793" s="550">
        <f>'Report 2'!$Z395</f>
        <v>0</v>
      </c>
      <c r="BH1793" s="550">
        <f>'Report 2'!$AA395</f>
        <v>0</v>
      </c>
      <c r="BI1793" s="550">
        <f>'Report 2'!$AB395</f>
        <v>0</v>
      </c>
      <c r="CC1793" s="542" t="s">
        <v>669</v>
      </c>
      <c r="CD1793" s="1014" t="s">
        <v>672</v>
      </c>
      <c r="CE1793" s="1014" t="str">
        <f>'Information Input'!$M$14</f>
        <v xml:space="preserve">      -      </v>
      </c>
      <c r="CF1793" s="551" t="s">
        <v>139</v>
      </c>
      <c r="CG1793" s="552">
        <f>'Information Input'!$H$33</f>
        <v>43466</v>
      </c>
      <c r="CH1793" s="552">
        <f>'Information Input'!$H$34</f>
        <v>43555</v>
      </c>
      <c r="CI1793" s="552">
        <f>'Information Input'!$H$35</f>
        <v>43555</v>
      </c>
      <c r="CJ1793" s="551" t="str">
        <f>'Information Input'!$J$22</f>
        <v>Quarterly</v>
      </c>
      <c r="CK1793" s="552">
        <f>'Information Input'!$H$30</f>
        <v>43555</v>
      </c>
      <c r="CL1793" s="551">
        <f>'Information Input'!$J$18</f>
        <v>2019</v>
      </c>
      <c r="CM1793" s="551" t="s">
        <v>89</v>
      </c>
      <c r="CN1793" s="1014" t="s">
        <v>90</v>
      </c>
      <c r="CO1793" s="542" t="s">
        <v>91</v>
      </c>
      <c r="CP1793" s="542" t="s">
        <v>671</v>
      </c>
      <c r="CQ1793" s="551">
        <v>32</v>
      </c>
      <c r="CR1793" s="542" t="s">
        <v>174</v>
      </c>
      <c r="CS1793" s="542" t="s">
        <v>238</v>
      </c>
      <c r="CT1793" s="1015">
        <f>'Report 1'!$G$18</f>
        <v>0</v>
      </c>
      <c r="CU1793" s="1016">
        <f>SUMIF('Report 4A'!$G$16:$G$95,$CQ1793,'Report 4A'!$O$16:$O$95)</f>
        <v>0</v>
      </c>
      <c r="CV1793" s="1017">
        <f t="shared" si="294"/>
        <v>0</v>
      </c>
    </row>
    <row r="1794" spans="2:100">
      <c r="B1794" s="535" t="s">
        <v>669</v>
      </c>
      <c r="C1794" s="536">
        <v>1</v>
      </c>
      <c r="D1794" s="537" t="str">
        <f>'Information Input'!$M$14</f>
        <v xml:space="preserve">      -      </v>
      </c>
      <c r="E1794" s="537" t="s">
        <v>137</v>
      </c>
      <c r="F1794" s="538">
        <f t="shared" si="295"/>
        <v>43647</v>
      </c>
      <c r="G1794" s="538">
        <f t="shared" si="296"/>
        <v>43738</v>
      </c>
      <c r="H1794" s="538">
        <f>'Information Input'!$H$35</f>
        <v>43555</v>
      </c>
      <c r="I1794" s="537" t="str">
        <f>'Information Input'!$J$22</f>
        <v>Quarterly</v>
      </c>
      <c r="J1794" s="538">
        <f>'Information Input'!$H$30</f>
        <v>43555</v>
      </c>
      <c r="K1794" s="537">
        <f>'Information Input'!$J$18</f>
        <v>2019</v>
      </c>
      <c r="L1794" s="579" t="s">
        <v>97</v>
      </c>
      <c r="M1794" s="540" t="s">
        <v>98</v>
      </c>
      <c r="N1794" s="541" t="s">
        <v>96</v>
      </c>
      <c r="O1794" s="542" t="s">
        <v>670</v>
      </c>
      <c r="P1794" s="537">
        <v>9</v>
      </c>
      <c r="Q1794" s="541" t="s">
        <v>149</v>
      </c>
      <c r="R1794" s="541" t="s">
        <v>239</v>
      </c>
      <c r="S1794" s="543">
        <f>'Report 1'!$T$18</f>
        <v>0</v>
      </c>
      <c r="T1794" s="544">
        <f>'Report 1'!$T$27</f>
        <v>0</v>
      </c>
      <c r="U1794" s="545">
        <f>'Report 1'!$T$113</f>
        <v>0</v>
      </c>
      <c r="AL1794" s="546" t="s">
        <v>669</v>
      </c>
      <c r="AM1794" s="547">
        <v>2</v>
      </c>
      <c r="AN1794" s="547" t="str">
        <f>'Information Input'!$M$14</f>
        <v xml:space="preserve">      -      </v>
      </c>
      <c r="AO1794" s="547" t="s">
        <v>137</v>
      </c>
      <c r="AP1794" s="538">
        <f t="shared" si="297"/>
        <v>43647</v>
      </c>
      <c r="AQ1794" s="538">
        <f t="shared" si="298"/>
        <v>43738</v>
      </c>
      <c r="AR1794" s="538">
        <f>'Information Input'!$H$35</f>
        <v>43555</v>
      </c>
      <c r="AS1794" s="547" t="str">
        <f>'Information Input'!$J$22</f>
        <v>Quarterly</v>
      </c>
      <c r="AT1794" s="538">
        <f>'Information Input'!$H$30</f>
        <v>43555</v>
      </c>
      <c r="AU1794" s="547">
        <f>'Information Input'!$J$18</f>
        <v>2019</v>
      </c>
      <c r="AV1794" s="547" t="s">
        <v>96</v>
      </c>
      <c r="AW1794" s="547" t="s">
        <v>241</v>
      </c>
      <c r="AX1794" s="547" t="s">
        <v>241</v>
      </c>
      <c r="AY1794" s="548" t="s">
        <v>671</v>
      </c>
      <c r="AZ1794" s="547">
        <v>29</v>
      </c>
      <c r="BA1794" s="549" t="s">
        <v>171</v>
      </c>
      <c r="BB1794" s="543" t="s">
        <v>238</v>
      </c>
      <c r="BC1794" s="550">
        <f>'Report 2'!$V396</f>
        <v>0</v>
      </c>
      <c r="BD1794" s="550">
        <f>'Report 2'!$W396</f>
        <v>0</v>
      </c>
      <c r="BE1794" s="550">
        <f>'Report 2'!$X396</f>
        <v>0</v>
      </c>
      <c r="BF1794" s="550">
        <f>'Report 2'!$Y396</f>
        <v>0</v>
      </c>
      <c r="BG1794" s="550">
        <f>'Report 2'!$Z396</f>
        <v>0</v>
      </c>
      <c r="BH1794" s="550">
        <f>'Report 2'!$AA396</f>
        <v>0</v>
      </c>
      <c r="BI1794" s="550">
        <f>'Report 2'!$AB396</f>
        <v>0</v>
      </c>
      <c r="CC1794" s="542" t="s">
        <v>669</v>
      </c>
      <c r="CD1794" s="1014" t="s">
        <v>672</v>
      </c>
      <c r="CE1794" s="1014" t="str">
        <f>'Information Input'!$M$14</f>
        <v xml:space="preserve">      -      </v>
      </c>
      <c r="CF1794" s="551" t="s">
        <v>139</v>
      </c>
      <c r="CG1794" s="552">
        <f>'Information Input'!$H$33</f>
        <v>43466</v>
      </c>
      <c r="CH1794" s="552">
        <f>'Information Input'!$H$34</f>
        <v>43555</v>
      </c>
      <c r="CI1794" s="552">
        <f>'Information Input'!$H$35</f>
        <v>43555</v>
      </c>
      <c r="CJ1794" s="551" t="str">
        <f>'Information Input'!$J$22</f>
        <v>Quarterly</v>
      </c>
      <c r="CK1794" s="552">
        <f>'Information Input'!$H$30</f>
        <v>43555</v>
      </c>
      <c r="CL1794" s="551">
        <f>'Information Input'!$J$18</f>
        <v>2019</v>
      </c>
      <c r="CM1794" s="551" t="s">
        <v>89</v>
      </c>
      <c r="CN1794" s="1014" t="s">
        <v>90</v>
      </c>
      <c r="CO1794" s="542" t="s">
        <v>91</v>
      </c>
      <c r="CP1794" s="542" t="s">
        <v>671</v>
      </c>
      <c r="CQ1794" s="551">
        <v>33</v>
      </c>
      <c r="CR1794" s="542" t="s">
        <v>175</v>
      </c>
      <c r="CS1794" s="542" t="s">
        <v>233</v>
      </c>
      <c r="CT1794" s="1015">
        <f>'Report 1'!$G$18</f>
        <v>0</v>
      </c>
      <c r="CU1794" s="1016">
        <f>SUMIF('Report 4A'!$G$16:$G$95,$CQ1794,'Report 4A'!$O$16:$O$95)</f>
        <v>0</v>
      </c>
      <c r="CV1794" s="1017">
        <f t="shared" si="294"/>
        <v>0</v>
      </c>
    </row>
    <row r="1795" spans="2:100">
      <c r="B1795" s="535" t="s">
        <v>669</v>
      </c>
      <c r="C1795" s="536">
        <v>1</v>
      </c>
      <c r="D1795" s="537" t="str">
        <f>'Information Input'!$M$14</f>
        <v xml:space="preserve">      -      </v>
      </c>
      <c r="E1795" s="537" t="s">
        <v>137</v>
      </c>
      <c r="F1795" s="538">
        <f t="shared" si="295"/>
        <v>43647</v>
      </c>
      <c r="G1795" s="538">
        <f t="shared" si="296"/>
        <v>43738</v>
      </c>
      <c r="H1795" s="538">
        <f>'Information Input'!$H$35</f>
        <v>43555</v>
      </c>
      <c r="I1795" s="537" t="str">
        <f>'Information Input'!$J$22</f>
        <v>Quarterly</v>
      </c>
      <c r="J1795" s="538">
        <f>'Information Input'!$H$30</f>
        <v>43555</v>
      </c>
      <c r="K1795" s="537">
        <f>'Information Input'!$J$18</f>
        <v>2019</v>
      </c>
      <c r="L1795" s="579" t="s">
        <v>97</v>
      </c>
      <c r="M1795" s="540" t="s">
        <v>98</v>
      </c>
      <c r="N1795" s="541" t="s">
        <v>96</v>
      </c>
      <c r="O1795" s="542" t="s">
        <v>674</v>
      </c>
      <c r="P1795" s="537">
        <v>10</v>
      </c>
      <c r="Q1795" s="541" t="s">
        <v>150</v>
      </c>
      <c r="R1795" s="541" t="s">
        <v>239</v>
      </c>
      <c r="S1795" s="543">
        <f>'Report 1'!$T$18</f>
        <v>0</v>
      </c>
      <c r="T1795" s="544">
        <f>'Report 1'!$T$28</f>
        <v>0</v>
      </c>
      <c r="U1795" s="545">
        <f>'Report 1'!$T$114</f>
        <v>0</v>
      </c>
      <c r="AL1795" s="546" t="s">
        <v>669</v>
      </c>
      <c r="AM1795" s="547">
        <v>2</v>
      </c>
      <c r="AN1795" s="547" t="str">
        <f>'Information Input'!$M$14</f>
        <v xml:space="preserve">      -      </v>
      </c>
      <c r="AO1795" s="547" t="s">
        <v>137</v>
      </c>
      <c r="AP1795" s="538">
        <f t="shared" si="297"/>
        <v>43647</v>
      </c>
      <c r="AQ1795" s="538">
        <f t="shared" si="298"/>
        <v>43738</v>
      </c>
      <c r="AR1795" s="538">
        <f>'Information Input'!$H$35</f>
        <v>43555</v>
      </c>
      <c r="AS1795" s="547" t="str">
        <f>'Information Input'!$J$22</f>
        <v>Quarterly</v>
      </c>
      <c r="AT1795" s="538">
        <f>'Information Input'!$H$30</f>
        <v>43555</v>
      </c>
      <c r="AU1795" s="547">
        <f>'Information Input'!$J$18</f>
        <v>2019</v>
      </c>
      <c r="AV1795" s="547" t="s">
        <v>96</v>
      </c>
      <c r="AW1795" s="547" t="s">
        <v>241</v>
      </c>
      <c r="AX1795" s="547" t="s">
        <v>241</v>
      </c>
      <c r="AY1795" s="548" t="s">
        <v>671</v>
      </c>
      <c r="AZ1795" s="547">
        <v>30</v>
      </c>
      <c r="BA1795" s="549" t="s">
        <v>172</v>
      </c>
      <c r="BB1795" s="543" t="s">
        <v>238</v>
      </c>
      <c r="BC1795" s="550">
        <f>'Report 2'!$V397</f>
        <v>0</v>
      </c>
      <c r="BD1795" s="550">
        <f>'Report 2'!$W397</f>
        <v>0</v>
      </c>
      <c r="BE1795" s="550">
        <f>'Report 2'!$X397</f>
        <v>0</v>
      </c>
      <c r="BF1795" s="550">
        <f>'Report 2'!$Y397</f>
        <v>0</v>
      </c>
      <c r="BG1795" s="550">
        <f>'Report 2'!$Z397</f>
        <v>0</v>
      </c>
      <c r="BH1795" s="550">
        <f>'Report 2'!$AA397</f>
        <v>0</v>
      </c>
      <c r="BI1795" s="550">
        <f>'Report 2'!$AB397</f>
        <v>0</v>
      </c>
      <c r="CC1795" s="542" t="s">
        <v>669</v>
      </c>
      <c r="CD1795" s="1014" t="s">
        <v>672</v>
      </c>
      <c r="CE1795" s="1014" t="str">
        <f>'Information Input'!$M$14</f>
        <v xml:space="preserve">      -      </v>
      </c>
      <c r="CF1795" s="551" t="s">
        <v>139</v>
      </c>
      <c r="CG1795" s="552">
        <f>'Information Input'!$H$33</f>
        <v>43466</v>
      </c>
      <c r="CH1795" s="552">
        <f>'Information Input'!$H$34</f>
        <v>43555</v>
      </c>
      <c r="CI1795" s="552">
        <f>'Information Input'!$H$35</f>
        <v>43555</v>
      </c>
      <c r="CJ1795" s="551" t="str">
        <f>'Information Input'!$J$22</f>
        <v>Quarterly</v>
      </c>
      <c r="CK1795" s="552">
        <f>'Information Input'!$H$30</f>
        <v>43555</v>
      </c>
      <c r="CL1795" s="551">
        <f>'Information Input'!$J$18</f>
        <v>2019</v>
      </c>
      <c r="CM1795" s="551" t="s">
        <v>89</v>
      </c>
      <c r="CN1795" s="1014" t="s">
        <v>90</v>
      </c>
      <c r="CO1795" s="542" t="s">
        <v>91</v>
      </c>
      <c r="CP1795" s="542" t="s">
        <v>671</v>
      </c>
      <c r="CQ1795" s="551">
        <v>34</v>
      </c>
      <c r="CR1795" s="542" t="s">
        <v>176</v>
      </c>
      <c r="CS1795" s="542" t="s">
        <v>238</v>
      </c>
      <c r="CT1795" s="1015">
        <f>'Report 1'!$G$18</f>
        <v>0</v>
      </c>
      <c r="CU1795" s="1016">
        <f>SUMIF('Report 4A'!$G$16:$G$95,$CQ1795,'Report 4A'!$O$16:$O$95)</f>
        <v>0</v>
      </c>
      <c r="CV1795" s="1017">
        <f t="shared" si="294"/>
        <v>0</v>
      </c>
    </row>
    <row r="1796" spans="2:100">
      <c r="B1796" s="535" t="s">
        <v>669</v>
      </c>
      <c r="C1796" s="536">
        <v>1</v>
      </c>
      <c r="D1796" s="537" t="str">
        <f>'Information Input'!$M$14</f>
        <v xml:space="preserve">      -      </v>
      </c>
      <c r="E1796" s="537" t="s">
        <v>137</v>
      </c>
      <c r="F1796" s="538">
        <f t="shared" si="295"/>
        <v>43647</v>
      </c>
      <c r="G1796" s="538">
        <f t="shared" si="296"/>
        <v>43738</v>
      </c>
      <c r="H1796" s="538">
        <f>'Information Input'!$H$35</f>
        <v>43555</v>
      </c>
      <c r="I1796" s="537" t="str">
        <f>'Information Input'!$J$22</f>
        <v>Quarterly</v>
      </c>
      <c r="J1796" s="538">
        <f>'Information Input'!$H$30</f>
        <v>43555</v>
      </c>
      <c r="K1796" s="537">
        <f>'Information Input'!$J$18</f>
        <v>2019</v>
      </c>
      <c r="L1796" s="579" t="s">
        <v>97</v>
      </c>
      <c r="M1796" s="540" t="s">
        <v>98</v>
      </c>
      <c r="N1796" s="541" t="s">
        <v>96</v>
      </c>
      <c r="O1796" s="542" t="s">
        <v>671</v>
      </c>
      <c r="P1796" s="537">
        <v>11</v>
      </c>
      <c r="Q1796" s="541" t="s">
        <v>153</v>
      </c>
      <c r="R1796" s="541" t="s">
        <v>231</v>
      </c>
      <c r="S1796" s="543">
        <f>'Report 1'!$T$18</f>
        <v>0</v>
      </c>
      <c r="T1796" s="544">
        <f>'Report 1'!$T$31</f>
        <v>0</v>
      </c>
      <c r="U1796" s="545">
        <f>'Report 1'!$T$117</f>
        <v>0</v>
      </c>
      <c r="AL1796" s="546" t="s">
        <v>669</v>
      </c>
      <c r="AM1796" s="547">
        <v>2</v>
      </c>
      <c r="AN1796" s="547" t="str">
        <f>'Information Input'!$M$14</f>
        <v xml:space="preserve">      -      </v>
      </c>
      <c r="AO1796" s="547" t="s">
        <v>137</v>
      </c>
      <c r="AP1796" s="538">
        <f t="shared" si="297"/>
        <v>43647</v>
      </c>
      <c r="AQ1796" s="538">
        <f t="shared" si="298"/>
        <v>43738</v>
      </c>
      <c r="AR1796" s="538">
        <f>'Information Input'!$H$35</f>
        <v>43555</v>
      </c>
      <c r="AS1796" s="547" t="str">
        <f>'Information Input'!$J$22</f>
        <v>Quarterly</v>
      </c>
      <c r="AT1796" s="538">
        <f>'Information Input'!$H$30</f>
        <v>43555</v>
      </c>
      <c r="AU1796" s="547">
        <f>'Information Input'!$J$18</f>
        <v>2019</v>
      </c>
      <c r="AV1796" s="547" t="s">
        <v>96</v>
      </c>
      <c r="AW1796" s="547" t="s">
        <v>241</v>
      </c>
      <c r="AX1796" s="547" t="s">
        <v>241</v>
      </c>
      <c r="AY1796" s="548" t="s">
        <v>671</v>
      </c>
      <c r="AZ1796" s="547">
        <v>31</v>
      </c>
      <c r="BA1796" s="549" t="s">
        <v>173</v>
      </c>
      <c r="BB1796" s="543" t="s">
        <v>233</v>
      </c>
      <c r="BC1796" s="550">
        <f>'Report 2'!$V398</f>
        <v>0</v>
      </c>
      <c r="BD1796" s="550">
        <f>'Report 2'!$W398</f>
        <v>0</v>
      </c>
      <c r="BE1796" s="550">
        <f>'Report 2'!$X398</f>
        <v>0</v>
      </c>
      <c r="BF1796" s="550">
        <f>'Report 2'!$Y398</f>
        <v>0</v>
      </c>
      <c r="BG1796" s="550">
        <f>'Report 2'!$Z398</f>
        <v>0</v>
      </c>
      <c r="BH1796" s="550">
        <f>'Report 2'!$AA398</f>
        <v>0</v>
      </c>
      <c r="BI1796" s="550">
        <f>'Report 2'!$AB398</f>
        <v>0</v>
      </c>
      <c r="CC1796" s="542" t="s">
        <v>669</v>
      </c>
      <c r="CD1796" s="1014" t="s">
        <v>672</v>
      </c>
      <c r="CE1796" s="1014" t="str">
        <f>'Information Input'!$M$14</f>
        <v xml:space="preserve">      -      </v>
      </c>
      <c r="CF1796" s="551" t="s">
        <v>139</v>
      </c>
      <c r="CG1796" s="552">
        <f>'Information Input'!$H$33</f>
        <v>43466</v>
      </c>
      <c r="CH1796" s="552">
        <f>'Information Input'!$H$34</f>
        <v>43555</v>
      </c>
      <c r="CI1796" s="552">
        <f>'Information Input'!$H$35</f>
        <v>43555</v>
      </c>
      <c r="CJ1796" s="551" t="str">
        <f>'Information Input'!$J$22</f>
        <v>Quarterly</v>
      </c>
      <c r="CK1796" s="552">
        <f>'Information Input'!$H$30</f>
        <v>43555</v>
      </c>
      <c r="CL1796" s="551">
        <f>'Information Input'!$J$18</f>
        <v>2019</v>
      </c>
      <c r="CM1796" s="551" t="s">
        <v>89</v>
      </c>
      <c r="CN1796" s="1014" t="s">
        <v>90</v>
      </c>
      <c r="CO1796" s="542" t="s">
        <v>91</v>
      </c>
      <c r="CP1796" s="542" t="s">
        <v>671</v>
      </c>
      <c r="CQ1796" s="551">
        <v>35</v>
      </c>
      <c r="CR1796" s="542" t="s">
        <v>177</v>
      </c>
      <c r="CS1796" s="542" t="s">
        <v>235</v>
      </c>
      <c r="CT1796" s="1015">
        <f>'Report 1'!$G$18</f>
        <v>0</v>
      </c>
      <c r="CU1796" s="1016">
        <f>SUMIF('Report 4A'!$G$16:$G$95,$CQ1796,'Report 4A'!$O$16:$O$95)</f>
        <v>0</v>
      </c>
      <c r="CV1796" s="1017">
        <f t="shared" si="294"/>
        <v>0</v>
      </c>
    </row>
    <row r="1797" spans="2:100">
      <c r="B1797" s="535" t="s">
        <v>669</v>
      </c>
      <c r="C1797" s="536">
        <v>1</v>
      </c>
      <c r="D1797" s="537" t="str">
        <f>'Information Input'!$M$14</f>
        <v xml:space="preserve">      -      </v>
      </c>
      <c r="E1797" s="537" t="s">
        <v>137</v>
      </c>
      <c r="F1797" s="538">
        <f t="shared" si="295"/>
        <v>43647</v>
      </c>
      <c r="G1797" s="538">
        <f t="shared" si="296"/>
        <v>43738</v>
      </c>
      <c r="H1797" s="538">
        <f>'Information Input'!$H$35</f>
        <v>43555</v>
      </c>
      <c r="I1797" s="537" t="str">
        <f>'Information Input'!$J$22</f>
        <v>Quarterly</v>
      </c>
      <c r="J1797" s="538">
        <f>'Information Input'!$H$30</f>
        <v>43555</v>
      </c>
      <c r="K1797" s="537">
        <f>'Information Input'!$J$18</f>
        <v>2019</v>
      </c>
      <c r="L1797" s="579" t="s">
        <v>97</v>
      </c>
      <c r="M1797" s="540" t="s">
        <v>98</v>
      </c>
      <c r="N1797" s="541" t="s">
        <v>96</v>
      </c>
      <c r="O1797" s="542" t="s">
        <v>671</v>
      </c>
      <c r="P1797" s="537">
        <v>12</v>
      </c>
      <c r="Q1797" s="541" t="s">
        <v>154</v>
      </c>
      <c r="R1797" s="541" t="s">
        <v>231</v>
      </c>
      <c r="S1797" s="543">
        <f>'Report 1'!$T$18</f>
        <v>0</v>
      </c>
      <c r="T1797" s="544">
        <f>'Report 1'!$T$32</f>
        <v>0</v>
      </c>
      <c r="U1797" s="545">
        <f>'Report 1'!$T$118</f>
        <v>0</v>
      </c>
      <c r="AL1797" s="546" t="s">
        <v>669</v>
      </c>
      <c r="AM1797" s="547">
        <v>2</v>
      </c>
      <c r="AN1797" s="547" t="str">
        <f>'Information Input'!$M$14</f>
        <v xml:space="preserve">      -      </v>
      </c>
      <c r="AO1797" s="547" t="s">
        <v>137</v>
      </c>
      <c r="AP1797" s="538">
        <f t="shared" si="297"/>
        <v>43647</v>
      </c>
      <c r="AQ1797" s="538">
        <f t="shared" si="298"/>
        <v>43738</v>
      </c>
      <c r="AR1797" s="538">
        <f>'Information Input'!$H$35</f>
        <v>43555</v>
      </c>
      <c r="AS1797" s="547" t="str">
        <f>'Information Input'!$J$22</f>
        <v>Quarterly</v>
      </c>
      <c r="AT1797" s="538">
        <f>'Information Input'!$H$30</f>
        <v>43555</v>
      </c>
      <c r="AU1797" s="547">
        <f>'Information Input'!$J$18</f>
        <v>2019</v>
      </c>
      <c r="AV1797" s="547" t="s">
        <v>96</v>
      </c>
      <c r="AW1797" s="547" t="s">
        <v>241</v>
      </c>
      <c r="AX1797" s="547" t="s">
        <v>241</v>
      </c>
      <c r="AY1797" s="548" t="s">
        <v>671</v>
      </c>
      <c r="AZ1797" s="547">
        <v>32</v>
      </c>
      <c r="BA1797" s="549" t="s">
        <v>174</v>
      </c>
      <c r="BB1797" s="543" t="s">
        <v>238</v>
      </c>
      <c r="BC1797" s="550">
        <f>'Report 2'!$V399</f>
        <v>0</v>
      </c>
      <c r="BD1797" s="550">
        <f>'Report 2'!$W399</f>
        <v>0</v>
      </c>
      <c r="BE1797" s="550">
        <f>'Report 2'!$X399</f>
        <v>0</v>
      </c>
      <c r="BF1797" s="550">
        <f>'Report 2'!$Y399</f>
        <v>0</v>
      </c>
      <c r="BG1797" s="550">
        <f>'Report 2'!$Z399</f>
        <v>0</v>
      </c>
      <c r="BH1797" s="550">
        <f>'Report 2'!$AA399</f>
        <v>0</v>
      </c>
      <c r="BI1797" s="550">
        <f>'Report 2'!$AB399</f>
        <v>0</v>
      </c>
      <c r="CC1797" s="542" t="s">
        <v>669</v>
      </c>
      <c r="CD1797" s="1014" t="s">
        <v>672</v>
      </c>
      <c r="CE1797" s="1014" t="str">
        <f>'Information Input'!$M$14</f>
        <v xml:space="preserve">      -      </v>
      </c>
      <c r="CF1797" s="551" t="s">
        <v>139</v>
      </c>
      <c r="CG1797" s="552">
        <f>'Information Input'!$H$33</f>
        <v>43466</v>
      </c>
      <c r="CH1797" s="552">
        <f>'Information Input'!$H$34</f>
        <v>43555</v>
      </c>
      <c r="CI1797" s="552">
        <f>'Information Input'!$H$35</f>
        <v>43555</v>
      </c>
      <c r="CJ1797" s="551" t="str">
        <f>'Information Input'!$J$22</f>
        <v>Quarterly</v>
      </c>
      <c r="CK1797" s="552">
        <f>'Information Input'!$H$30</f>
        <v>43555</v>
      </c>
      <c r="CL1797" s="551">
        <f>'Information Input'!$J$18</f>
        <v>2019</v>
      </c>
      <c r="CM1797" s="551" t="s">
        <v>89</v>
      </c>
      <c r="CN1797" s="1014" t="s">
        <v>90</v>
      </c>
      <c r="CO1797" s="542" t="s">
        <v>91</v>
      </c>
      <c r="CP1797" s="542" t="s">
        <v>671</v>
      </c>
      <c r="CQ1797" s="551">
        <v>36</v>
      </c>
      <c r="CR1797" s="542" t="s">
        <v>178</v>
      </c>
      <c r="CS1797" s="542" t="s">
        <v>235</v>
      </c>
      <c r="CT1797" s="1015">
        <f>'Report 1'!$G$18</f>
        <v>0</v>
      </c>
      <c r="CU1797" s="1016">
        <f>SUMIF('Report 4A'!$G$16:$G$95,$CQ1797,'Report 4A'!$O$16:$O$95)</f>
        <v>0</v>
      </c>
      <c r="CV1797" s="1017">
        <f t="shared" si="294"/>
        <v>0</v>
      </c>
    </row>
    <row r="1798" spans="2:100">
      <c r="B1798" s="535" t="s">
        <v>669</v>
      </c>
      <c r="C1798" s="536">
        <v>1</v>
      </c>
      <c r="D1798" s="537" t="str">
        <f>'Information Input'!$M$14</f>
        <v xml:space="preserve">      -      </v>
      </c>
      <c r="E1798" s="537" t="s">
        <v>137</v>
      </c>
      <c r="F1798" s="538">
        <f t="shared" si="295"/>
        <v>43647</v>
      </c>
      <c r="G1798" s="538">
        <f t="shared" si="296"/>
        <v>43738</v>
      </c>
      <c r="H1798" s="538">
        <f>'Information Input'!$H$35</f>
        <v>43555</v>
      </c>
      <c r="I1798" s="537" t="str">
        <f>'Information Input'!$J$22</f>
        <v>Quarterly</v>
      </c>
      <c r="J1798" s="538">
        <f>'Information Input'!$H$30</f>
        <v>43555</v>
      </c>
      <c r="K1798" s="537">
        <f>'Information Input'!$J$18</f>
        <v>2019</v>
      </c>
      <c r="L1798" s="579" t="s">
        <v>97</v>
      </c>
      <c r="M1798" s="540" t="s">
        <v>98</v>
      </c>
      <c r="N1798" s="541" t="s">
        <v>96</v>
      </c>
      <c r="O1798" s="542" t="s">
        <v>671</v>
      </c>
      <c r="P1798" s="537">
        <v>13</v>
      </c>
      <c r="Q1798" s="541" t="s">
        <v>155</v>
      </c>
      <c r="R1798" s="541" t="s">
        <v>232</v>
      </c>
      <c r="S1798" s="543">
        <f>'Report 1'!$T$18</f>
        <v>0</v>
      </c>
      <c r="T1798" s="544">
        <f>'Report 1'!$T$33</f>
        <v>0</v>
      </c>
      <c r="U1798" s="545">
        <f>'Report 1'!$T$119</f>
        <v>0</v>
      </c>
      <c r="AL1798" s="546" t="s">
        <v>669</v>
      </c>
      <c r="AM1798" s="547">
        <v>2</v>
      </c>
      <c r="AN1798" s="547" t="str">
        <f>'Information Input'!$M$14</f>
        <v xml:space="preserve">      -      </v>
      </c>
      <c r="AO1798" s="547" t="s">
        <v>137</v>
      </c>
      <c r="AP1798" s="538">
        <f t="shared" si="297"/>
        <v>43647</v>
      </c>
      <c r="AQ1798" s="538">
        <f t="shared" si="298"/>
        <v>43738</v>
      </c>
      <c r="AR1798" s="538">
        <f>'Information Input'!$H$35</f>
        <v>43555</v>
      </c>
      <c r="AS1798" s="547" t="str">
        <f>'Information Input'!$J$22</f>
        <v>Quarterly</v>
      </c>
      <c r="AT1798" s="538">
        <f>'Information Input'!$H$30</f>
        <v>43555</v>
      </c>
      <c r="AU1798" s="547">
        <f>'Information Input'!$J$18</f>
        <v>2019</v>
      </c>
      <c r="AV1798" s="547" t="s">
        <v>96</v>
      </c>
      <c r="AW1798" s="547" t="s">
        <v>241</v>
      </c>
      <c r="AX1798" s="547" t="s">
        <v>241</v>
      </c>
      <c r="AY1798" s="548" t="s">
        <v>671</v>
      </c>
      <c r="AZ1798" s="547">
        <v>33</v>
      </c>
      <c r="BA1798" s="549" t="s">
        <v>175</v>
      </c>
      <c r="BB1798" s="543" t="s">
        <v>233</v>
      </c>
      <c r="BC1798" s="550">
        <f>'Report 2'!$V400</f>
        <v>0</v>
      </c>
      <c r="BD1798" s="550">
        <f>'Report 2'!$W400</f>
        <v>0</v>
      </c>
      <c r="BE1798" s="550">
        <f>'Report 2'!$X400</f>
        <v>0</v>
      </c>
      <c r="BF1798" s="550">
        <f>'Report 2'!$Y400</f>
        <v>0</v>
      </c>
      <c r="BG1798" s="550">
        <f>'Report 2'!$Z400</f>
        <v>0</v>
      </c>
      <c r="BH1798" s="550">
        <f>'Report 2'!$AA400</f>
        <v>0</v>
      </c>
      <c r="BI1798" s="550">
        <f>'Report 2'!$AB400</f>
        <v>0</v>
      </c>
      <c r="CC1798" s="542" t="s">
        <v>669</v>
      </c>
      <c r="CD1798" s="1014" t="s">
        <v>672</v>
      </c>
      <c r="CE1798" s="1014" t="str">
        <f>'Information Input'!$M$14</f>
        <v xml:space="preserve">      -      </v>
      </c>
      <c r="CF1798" s="551" t="s">
        <v>139</v>
      </c>
      <c r="CG1798" s="552">
        <f>'Information Input'!$H$33</f>
        <v>43466</v>
      </c>
      <c r="CH1798" s="552">
        <f>'Information Input'!$H$34</f>
        <v>43555</v>
      </c>
      <c r="CI1798" s="552">
        <f>'Information Input'!$H$35</f>
        <v>43555</v>
      </c>
      <c r="CJ1798" s="551" t="str">
        <f>'Information Input'!$J$22</f>
        <v>Quarterly</v>
      </c>
      <c r="CK1798" s="552">
        <f>'Information Input'!$H$30</f>
        <v>43555</v>
      </c>
      <c r="CL1798" s="551">
        <f>'Information Input'!$J$18</f>
        <v>2019</v>
      </c>
      <c r="CM1798" s="551" t="s">
        <v>89</v>
      </c>
      <c r="CN1798" s="1014" t="s">
        <v>90</v>
      </c>
      <c r="CO1798" s="542" t="s">
        <v>91</v>
      </c>
      <c r="CP1798" s="542" t="s">
        <v>671</v>
      </c>
      <c r="CQ1798" s="551">
        <v>37</v>
      </c>
      <c r="CR1798" s="542" t="s">
        <v>179</v>
      </c>
      <c r="CS1798" s="542" t="s">
        <v>231</v>
      </c>
      <c r="CT1798" s="1015">
        <f>'Report 1'!$G$18</f>
        <v>0</v>
      </c>
      <c r="CU1798" s="1016">
        <f>SUMIF('Report 4A'!$G$16:$G$95,$CQ1798,'Report 4A'!$O$16:$O$95)</f>
        <v>0</v>
      </c>
      <c r="CV1798" s="1017">
        <f t="shared" si="294"/>
        <v>0</v>
      </c>
    </row>
    <row r="1799" spans="2:100">
      <c r="B1799" s="535" t="s">
        <v>669</v>
      </c>
      <c r="C1799" s="536">
        <v>1</v>
      </c>
      <c r="D1799" s="537" t="str">
        <f>'Information Input'!$M$14</f>
        <v xml:space="preserve">      -      </v>
      </c>
      <c r="E1799" s="537" t="s">
        <v>137</v>
      </c>
      <c r="F1799" s="538">
        <f t="shared" si="295"/>
        <v>43647</v>
      </c>
      <c r="G1799" s="538">
        <f t="shared" si="296"/>
        <v>43738</v>
      </c>
      <c r="H1799" s="538">
        <f>'Information Input'!$H$35</f>
        <v>43555</v>
      </c>
      <c r="I1799" s="537" t="str">
        <f>'Information Input'!$J$22</f>
        <v>Quarterly</v>
      </c>
      <c r="J1799" s="538">
        <f>'Information Input'!$H$30</f>
        <v>43555</v>
      </c>
      <c r="K1799" s="537">
        <f>'Information Input'!$J$18</f>
        <v>2019</v>
      </c>
      <c r="L1799" s="579" t="s">
        <v>97</v>
      </c>
      <c r="M1799" s="540" t="s">
        <v>98</v>
      </c>
      <c r="N1799" s="541" t="s">
        <v>96</v>
      </c>
      <c r="O1799" s="542" t="s">
        <v>671</v>
      </c>
      <c r="P1799" s="537">
        <v>14</v>
      </c>
      <c r="Q1799" s="541" t="s">
        <v>156</v>
      </c>
      <c r="R1799" s="541" t="s">
        <v>233</v>
      </c>
      <c r="S1799" s="543">
        <f>'Report 1'!$T$18</f>
        <v>0</v>
      </c>
      <c r="T1799" s="544">
        <f>'Report 1'!$T$34</f>
        <v>0</v>
      </c>
      <c r="U1799" s="545">
        <f>'Report 1'!$T$120</f>
        <v>0</v>
      </c>
      <c r="AL1799" s="546" t="s">
        <v>669</v>
      </c>
      <c r="AM1799" s="547">
        <v>2</v>
      </c>
      <c r="AN1799" s="547" t="str">
        <f>'Information Input'!$M$14</f>
        <v xml:space="preserve">      -      </v>
      </c>
      <c r="AO1799" s="547" t="s">
        <v>137</v>
      </c>
      <c r="AP1799" s="538">
        <f t="shared" si="297"/>
        <v>43647</v>
      </c>
      <c r="AQ1799" s="538">
        <f t="shared" si="298"/>
        <v>43738</v>
      </c>
      <c r="AR1799" s="538">
        <f>'Information Input'!$H$35</f>
        <v>43555</v>
      </c>
      <c r="AS1799" s="547" t="str">
        <f>'Information Input'!$J$22</f>
        <v>Quarterly</v>
      </c>
      <c r="AT1799" s="538">
        <f>'Information Input'!$H$30</f>
        <v>43555</v>
      </c>
      <c r="AU1799" s="547">
        <f>'Information Input'!$J$18</f>
        <v>2019</v>
      </c>
      <c r="AV1799" s="547" t="s">
        <v>96</v>
      </c>
      <c r="AW1799" s="547" t="s">
        <v>241</v>
      </c>
      <c r="AX1799" s="547" t="s">
        <v>241</v>
      </c>
      <c r="AY1799" s="548" t="s">
        <v>671</v>
      </c>
      <c r="AZ1799" s="547">
        <v>34</v>
      </c>
      <c r="BA1799" s="549" t="s">
        <v>176</v>
      </c>
      <c r="BB1799" s="543" t="s">
        <v>238</v>
      </c>
      <c r="BC1799" s="550">
        <f>'Report 2'!$V401</f>
        <v>0</v>
      </c>
      <c r="BD1799" s="550">
        <f>'Report 2'!$W401</f>
        <v>0</v>
      </c>
      <c r="BE1799" s="550">
        <f>'Report 2'!$X401</f>
        <v>0</v>
      </c>
      <c r="BF1799" s="550">
        <f>'Report 2'!$Y401</f>
        <v>0</v>
      </c>
      <c r="BG1799" s="550">
        <f>'Report 2'!$Z401</f>
        <v>0</v>
      </c>
      <c r="BH1799" s="550">
        <f>'Report 2'!$AA401</f>
        <v>0</v>
      </c>
      <c r="BI1799" s="550">
        <f>'Report 2'!$AB401</f>
        <v>0</v>
      </c>
      <c r="CC1799" s="542" t="s">
        <v>669</v>
      </c>
      <c r="CD1799" s="1014" t="s">
        <v>672</v>
      </c>
      <c r="CE1799" s="1014" t="str">
        <f>'Information Input'!$M$14</f>
        <v xml:space="preserve">      -      </v>
      </c>
      <c r="CF1799" s="551" t="s">
        <v>139</v>
      </c>
      <c r="CG1799" s="552">
        <f>'Information Input'!$H$33</f>
        <v>43466</v>
      </c>
      <c r="CH1799" s="552">
        <f>'Information Input'!$H$34</f>
        <v>43555</v>
      </c>
      <c r="CI1799" s="552">
        <f>'Information Input'!$H$35</f>
        <v>43555</v>
      </c>
      <c r="CJ1799" s="551" t="str">
        <f>'Information Input'!$J$22</f>
        <v>Quarterly</v>
      </c>
      <c r="CK1799" s="552">
        <f>'Information Input'!$H$30</f>
        <v>43555</v>
      </c>
      <c r="CL1799" s="551">
        <f>'Information Input'!$J$18</f>
        <v>2019</v>
      </c>
      <c r="CM1799" s="551" t="s">
        <v>89</v>
      </c>
      <c r="CN1799" s="1014" t="s">
        <v>90</v>
      </c>
      <c r="CO1799" s="542" t="s">
        <v>91</v>
      </c>
      <c r="CP1799" s="542" t="s">
        <v>671</v>
      </c>
      <c r="CQ1799" s="551">
        <v>38</v>
      </c>
      <c r="CR1799" s="542" t="s">
        <v>180</v>
      </c>
      <c r="CS1799" s="542" t="s">
        <v>233</v>
      </c>
      <c r="CT1799" s="1015">
        <f>'Report 1'!$G$18</f>
        <v>0</v>
      </c>
      <c r="CU1799" s="1016">
        <f>SUMIF('Report 4A'!$G$16:$G$95,$CQ1799,'Report 4A'!$O$16:$O$95)</f>
        <v>0</v>
      </c>
      <c r="CV1799" s="1017">
        <f t="shared" si="294"/>
        <v>0</v>
      </c>
    </row>
    <row r="1800" spans="2:100">
      <c r="B1800" s="535" t="s">
        <v>669</v>
      </c>
      <c r="C1800" s="536">
        <v>1</v>
      </c>
      <c r="D1800" s="537" t="str">
        <f>'Information Input'!$M$14</f>
        <v xml:space="preserve">      -      </v>
      </c>
      <c r="E1800" s="537" t="s">
        <v>137</v>
      </c>
      <c r="F1800" s="538">
        <f t="shared" si="295"/>
        <v>43647</v>
      </c>
      <c r="G1800" s="538">
        <f t="shared" si="296"/>
        <v>43738</v>
      </c>
      <c r="H1800" s="538">
        <f>'Information Input'!$H$35</f>
        <v>43555</v>
      </c>
      <c r="I1800" s="537" t="str">
        <f>'Information Input'!$J$22</f>
        <v>Quarterly</v>
      </c>
      <c r="J1800" s="538">
        <f>'Information Input'!$H$30</f>
        <v>43555</v>
      </c>
      <c r="K1800" s="537">
        <f>'Information Input'!$J$18</f>
        <v>2019</v>
      </c>
      <c r="L1800" s="579" t="s">
        <v>97</v>
      </c>
      <c r="M1800" s="540" t="s">
        <v>98</v>
      </c>
      <c r="N1800" s="541" t="s">
        <v>96</v>
      </c>
      <c r="O1800" s="542" t="s">
        <v>671</v>
      </c>
      <c r="P1800" s="537">
        <v>15</v>
      </c>
      <c r="Q1800" s="541" t="s">
        <v>157</v>
      </c>
      <c r="R1800" s="541" t="s">
        <v>234</v>
      </c>
      <c r="S1800" s="543">
        <f>'Report 1'!$T$18</f>
        <v>0</v>
      </c>
      <c r="T1800" s="544">
        <f>'Report 1'!$T$35</f>
        <v>0</v>
      </c>
      <c r="U1800" s="545">
        <f>'Report 1'!$T$121</f>
        <v>0</v>
      </c>
      <c r="AL1800" s="546" t="s">
        <v>669</v>
      </c>
      <c r="AM1800" s="547">
        <v>2</v>
      </c>
      <c r="AN1800" s="547" t="str">
        <f>'Information Input'!$M$14</f>
        <v xml:space="preserve">      -      </v>
      </c>
      <c r="AO1800" s="547" t="s">
        <v>137</v>
      </c>
      <c r="AP1800" s="538">
        <f t="shared" si="297"/>
        <v>43647</v>
      </c>
      <c r="AQ1800" s="538">
        <f t="shared" si="298"/>
        <v>43738</v>
      </c>
      <c r="AR1800" s="538">
        <f>'Information Input'!$H$35</f>
        <v>43555</v>
      </c>
      <c r="AS1800" s="547" t="str">
        <f>'Information Input'!$J$22</f>
        <v>Quarterly</v>
      </c>
      <c r="AT1800" s="538">
        <f>'Information Input'!$H$30</f>
        <v>43555</v>
      </c>
      <c r="AU1800" s="547">
        <f>'Information Input'!$J$18</f>
        <v>2019</v>
      </c>
      <c r="AV1800" s="547" t="s">
        <v>96</v>
      </c>
      <c r="AW1800" s="547" t="s">
        <v>241</v>
      </c>
      <c r="AX1800" s="547" t="s">
        <v>241</v>
      </c>
      <c r="AY1800" s="548" t="s">
        <v>671</v>
      </c>
      <c r="AZ1800" s="547">
        <v>35</v>
      </c>
      <c r="BA1800" s="549" t="s">
        <v>177</v>
      </c>
      <c r="BB1800" s="543" t="s">
        <v>235</v>
      </c>
      <c r="BC1800" s="550">
        <f>'Report 2'!$V402</f>
        <v>0</v>
      </c>
      <c r="BD1800" s="550">
        <f>'Report 2'!$W402</f>
        <v>0</v>
      </c>
      <c r="BE1800" s="550">
        <f>'Report 2'!$X402</f>
        <v>0</v>
      </c>
      <c r="BF1800" s="550">
        <f>'Report 2'!$Y402</f>
        <v>0</v>
      </c>
      <c r="BG1800" s="550">
        <f>'Report 2'!$Z402</f>
        <v>0</v>
      </c>
      <c r="BH1800" s="550">
        <f>'Report 2'!$AA402</f>
        <v>0</v>
      </c>
      <c r="BI1800" s="550">
        <f>'Report 2'!$AB402</f>
        <v>0</v>
      </c>
      <c r="CC1800" s="542" t="s">
        <v>669</v>
      </c>
      <c r="CD1800" s="1014" t="s">
        <v>672</v>
      </c>
      <c r="CE1800" s="1014" t="str">
        <f>'Information Input'!$M$14</f>
        <v xml:space="preserve">      -      </v>
      </c>
      <c r="CF1800" s="551" t="s">
        <v>139</v>
      </c>
      <c r="CG1800" s="552">
        <f>'Information Input'!$H$33</f>
        <v>43466</v>
      </c>
      <c r="CH1800" s="552">
        <f>'Information Input'!$H$34</f>
        <v>43555</v>
      </c>
      <c r="CI1800" s="552">
        <f>'Information Input'!$H$35</f>
        <v>43555</v>
      </c>
      <c r="CJ1800" s="551" t="str">
        <f>'Information Input'!$J$22</f>
        <v>Quarterly</v>
      </c>
      <c r="CK1800" s="552">
        <f>'Information Input'!$H$30</f>
        <v>43555</v>
      </c>
      <c r="CL1800" s="551">
        <f>'Information Input'!$J$18</f>
        <v>2019</v>
      </c>
      <c r="CM1800" s="551" t="s">
        <v>89</v>
      </c>
      <c r="CN1800" s="1014" t="s">
        <v>90</v>
      </c>
      <c r="CO1800" s="542" t="s">
        <v>91</v>
      </c>
      <c r="CP1800" s="542" t="s">
        <v>671</v>
      </c>
      <c r="CQ1800" s="551">
        <v>39</v>
      </c>
      <c r="CR1800" s="542" t="s">
        <v>181</v>
      </c>
      <c r="CS1800" s="542" t="s">
        <v>233</v>
      </c>
      <c r="CT1800" s="1015">
        <f>'Report 1'!$G$18</f>
        <v>0</v>
      </c>
      <c r="CU1800" s="1016">
        <f>SUMIF('Report 4A'!$G$16:$G$95,$CQ1800,'Report 4A'!$O$16:$O$95)</f>
        <v>0</v>
      </c>
      <c r="CV1800" s="1017">
        <f t="shared" si="294"/>
        <v>0</v>
      </c>
    </row>
    <row r="1801" spans="2:100">
      <c r="B1801" s="535" t="s">
        <v>669</v>
      </c>
      <c r="C1801" s="536">
        <v>1</v>
      </c>
      <c r="D1801" s="537" t="str">
        <f>'Information Input'!$M$14</f>
        <v xml:space="preserve">      -      </v>
      </c>
      <c r="E1801" s="537" t="s">
        <v>137</v>
      </c>
      <c r="F1801" s="538">
        <f t="shared" si="295"/>
        <v>43647</v>
      </c>
      <c r="G1801" s="538">
        <f t="shared" si="296"/>
        <v>43738</v>
      </c>
      <c r="H1801" s="538">
        <f>'Information Input'!$H$35</f>
        <v>43555</v>
      </c>
      <c r="I1801" s="537" t="str">
        <f>'Information Input'!$J$22</f>
        <v>Quarterly</v>
      </c>
      <c r="J1801" s="538">
        <f>'Information Input'!$H$30</f>
        <v>43555</v>
      </c>
      <c r="K1801" s="537">
        <f>'Information Input'!$J$18</f>
        <v>2019</v>
      </c>
      <c r="L1801" s="579" t="s">
        <v>97</v>
      </c>
      <c r="M1801" s="540" t="s">
        <v>98</v>
      </c>
      <c r="N1801" s="541" t="s">
        <v>96</v>
      </c>
      <c r="O1801" s="542" t="s">
        <v>671</v>
      </c>
      <c r="P1801" s="537">
        <v>16</v>
      </c>
      <c r="Q1801" s="541" t="s">
        <v>158</v>
      </c>
      <c r="R1801" s="541" t="s">
        <v>235</v>
      </c>
      <c r="S1801" s="543">
        <f>'Report 1'!$T$18</f>
        <v>0</v>
      </c>
      <c r="T1801" s="544">
        <f>'Report 1'!$T$36</f>
        <v>0</v>
      </c>
      <c r="U1801" s="545">
        <f>'Report 1'!$T$122</f>
        <v>0</v>
      </c>
      <c r="AL1801" s="546" t="s">
        <v>669</v>
      </c>
      <c r="AM1801" s="547">
        <v>2</v>
      </c>
      <c r="AN1801" s="547" t="str">
        <f>'Information Input'!$M$14</f>
        <v xml:space="preserve">      -      </v>
      </c>
      <c r="AO1801" s="547" t="s">
        <v>137</v>
      </c>
      <c r="AP1801" s="538">
        <f t="shared" si="297"/>
        <v>43647</v>
      </c>
      <c r="AQ1801" s="538">
        <f t="shared" si="298"/>
        <v>43738</v>
      </c>
      <c r="AR1801" s="538">
        <f>'Information Input'!$H$35</f>
        <v>43555</v>
      </c>
      <c r="AS1801" s="547" t="str">
        <f>'Information Input'!$J$22</f>
        <v>Quarterly</v>
      </c>
      <c r="AT1801" s="538">
        <f>'Information Input'!$H$30</f>
        <v>43555</v>
      </c>
      <c r="AU1801" s="547">
        <f>'Information Input'!$J$18</f>
        <v>2019</v>
      </c>
      <c r="AV1801" s="547" t="s">
        <v>96</v>
      </c>
      <c r="AW1801" s="547" t="s">
        <v>241</v>
      </c>
      <c r="AX1801" s="547" t="s">
        <v>241</v>
      </c>
      <c r="AY1801" s="548" t="s">
        <v>671</v>
      </c>
      <c r="AZ1801" s="547">
        <v>36</v>
      </c>
      <c r="BA1801" s="549" t="s">
        <v>178</v>
      </c>
      <c r="BB1801" s="543" t="s">
        <v>235</v>
      </c>
      <c r="BC1801" s="550">
        <f>'Report 2'!$V403</f>
        <v>0</v>
      </c>
      <c r="BD1801" s="550">
        <f>'Report 2'!$W403</f>
        <v>0</v>
      </c>
      <c r="BE1801" s="550">
        <f>'Report 2'!$X403</f>
        <v>0</v>
      </c>
      <c r="BF1801" s="550">
        <f>'Report 2'!$Y403</f>
        <v>0</v>
      </c>
      <c r="BG1801" s="550">
        <f>'Report 2'!$Z403</f>
        <v>0</v>
      </c>
      <c r="BH1801" s="550">
        <f>'Report 2'!$AA403</f>
        <v>0</v>
      </c>
      <c r="BI1801" s="550">
        <f>'Report 2'!$AB403</f>
        <v>0</v>
      </c>
      <c r="CC1801" s="542" t="s">
        <v>669</v>
      </c>
      <c r="CD1801" s="1014" t="s">
        <v>672</v>
      </c>
      <c r="CE1801" s="1014" t="str">
        <f>'Information Input'!$M$14</f>
        <v xml:space="preserve">      -      </v>
      </c>
      <c r="CF1801" s="551" t="s">
        <v>139</v>
      </c>
      <c r="CG1801" s="552">
        <f>'Information Input'!$H$33</f>
        <v>43466</v>
      </c>
      <c r="CH1801" s="552">
        <f>'Information Input'!$H$34</f>
        <v>43555</v>
      </c>
      <c r="CI1801" s="552">
        <f>'Information Input'!$H$35</f>
        <v>43555</v>
      </c>
      <c r="CJ1801" s="551" t="str">
        <f>'Information Input'!$J$22</f>
        <v>Quarterly</v>
      </c>
      <c r="CK1801" s="552">
        <f>'Information Input'!$H$30</f>
        <v>43555</v>
      </c>
      <c r="CL1801" s="551">
        <f>'Information Input'!$J$18</f>
        <v>2019</v>
      </c>
      <c r="CM1801" s="551" t="s">
        <v>89</v>
      </c>
      <c r="CN1801" s="1014" t="s">
        <v>90</v>
      </c>
      <c r="CO1801" s="542" t="s">
        <v>91</v>
      </c>
      <c r="CP1801" s="542" t="s">
        <v>671</v>
      </c>
      <c r="CQ1801" s="551">
        <v>40</v>
      </c>
      <c r="CR1801" s="542" t="s">
        <v>182</v>
      </c>
      <c r="CS1801" s="542" t="s">
        <v>238</v>
      </c>
      <c r="CT1801" s="1015">
        <f>'Report 1'!$G$18</f>
        <v>0</v>
      </c>
      <c r="CU1801" s="1016">
        <f>SUMIF('Report 4A'!$G$16:$G$95,$CQ1801,'Report 4A'!$O$16:$O$95)</f>
        <v>0</v>
      </c>
      <c r="CV1801" s="1017">
        <f t="shared" si="294"/>
        <v>0</v>
      </c>
    </row>
    <row r="1802" spans="2:100">
      <c r="B1802" s="535" t="s">
        <v>669</v>
      </c>
      <c r="C1802" s="536">
        <v>1</v>
      </c>
      <c r="D1802" s="537" t="str">
        <f>'Information Input'!$M$14</f>
        <v xml:space="preserve">      -      </v>
      </c>
      <c r="E1802" s="537" t="s">
        <v>137</v>
      </c>
      <c r="F1802" s="538">
        <f t="shared" si="295"/>
        <v>43647</v>
      </c>
      <c r="G1802" s="538">
        <f t="shared" si="296"/>
        <v>43738</v>
      </c>
      <c r="H1802" s="538">
        <f>'Information Input'!$H$35</f>
        <v>43555</v>
      </c>
      <c r="I1802" s="537" t="str">
        <f>'Information Input'!$J$22</f>
        <v>Quarterly</v>
      </c>
      <c r="J1802" s="538">
        <f>'Information Input'!$H$30</f>
        <v>43555</v>
      </c>
      <c r="K1802" s="537">
        <f>'Information Input'!$J$18</f>
        <v>2019</v>
      </c>
      <c r="L1802" s="579" t="s">
        <v>97</v>
      </c>
      <c r="M1802" s="540" t="s">
        <v>98</v>
      </c>
      <c r="N1802" s="541" t="s">
        <v>96</v>
      </c>
      <c r="O1802" s="542" t="s">
        <v>671</v>
      </c>
      <c r="P1802" s="537">
        <v>17</v>
      </c>
      <c r="Q1802" s="541" t="s">
        <v>159</v>
      </c>
      <c r="R1802" s="541" t="s">
        <v>235</v>
      </c>
      <c r="S1802" s="543">
        <f>'Report 1'!$T$18</f>
        <v>0</v>
      </c>
      <c r="T1802" s="544">
        <f>'Report 1'!$T$37</f>
        <v>0</v>
      </c>
      <c r="U1802" s="545">
        <f>'Report 1'!$T$123</f>
        <v>0</v>
      </c>
      <c r="AL1802" s="546" t="s">
        <v>669</v>
      </c>
      <c r="AM1802" s="547">
        <v>2</v>
      </c>
      <c r="AN1802" s="547" t="str">
        <f>'Information Input'!$M$14</f>
        <v xml:space="preserve">      -      </v>
      </c>
      <c r="AO1802" s="547" t="s">
        <v>137</v>
      </c>
      <c r="AP1802" s="538">
        <f t="shared" si="297"/>
        <v>43647</v>
      </c>
      <c r="AQ1802" s="538">
        <f t="shared" si="298"/>
        <v>43738</v>
      </c>
      <c r="AR1802" s="538">
        <f>'Information Input'!$H$35</f>
        <v>43555</v>
      </c>
      <c r="AS1802" s="547" t="str">
        <f>'Information Input'!$J$22</f>
        <v>Quarterly</v>
      </c>
      <c r="AT1802" s="538">
        <f>'Information Input'!$H$30</f>
        <v>43555</v>
      </c>
      <c r="AU1802" s="547">
        <f>'Information Input'!$J$18</f>
        <v>2019</v>
      </c>
      <c r="AV1802" s="547" t="s">
        <v>96</v>
      </c>
      <c r="AW1802" s="547" t="s">
        <v>241</v>
      </c>
      <c r="AX1802" s="547" t="s">
        <v>241</v>
      </c>
      <c r="AY1802" s="548" t="s">
        <v>671</v>
      </c>
      <c r="AZ1802" s="547">
        <v>37</v>
      </c>
      <c r="BA1802" s="549" t="s">
        <v>179</v>
      </c>
      <c r="BB1802" s="543" t="s">
        <v>231</v>
      </c>
      <c r="BC1802" s="550">
        <f>'Report 2'!$V404</f>
        <v>0</v>
      </c>
      <c r="BD1802" s="550">
        <f>'Report 2'!$W404</f>
        <v>0</v>
      </c>
      <c r="BE1802" s="550">
        <f>'Report 2'!$X404</f>
        <v>0</v>
      </c>
      <c r="BF1802" s="550">
        <f>'Report 2'!$Y404</f>
        <v>0</v>
      </c>
      <c r="BG1802" s="550">
        <f>'Report 2'!$Z404</f>
        <v>0</v>
      </c>
      <c r="BH1802" s="550">
        <f>'Report 2'!$AA404</f>
        <v>0</v>
      </c>
      <c r="BI1802" s="550">
        <f>'Report 2'!$AB404</f>
        <v>0</v>
      </c>
      <c r="CC1802" s="542" t="s">
        <v>669</v>
      </c>
      <c r="CD1802" s="1014" t="s">
        <v>672</v>
      </c>
      <c r="CE1802" s="1014" t="str">
        <f>'Information Input'!$M$14</f>
        <v xml:space="preserve">      -      </v>
      </c>
      <c r="CF1802" s="551" t="s">
        <v>139</v>
      </c>
      <c r="CG1802" s="552">
        <f>'Information Input'!$H$33</f>
        <v>43466</v>
      </c>
      <c r="CH1802" s="552">
        <f>'Information Input'!$H$34</f>
        <v>43555</v>
      </c>
      <c r="CI1802" s="552">
        <f>'Information Input'!$H$35</f>
        <v>43555</v>
      </c>
      <c r="CJ1802" s="551" t="str">
        <f>'Information Input'!$J$22</f>
        <v>Quarterly</v>
      </c>
      <c r="CK1802" s="552">
        <f>'Information Input'!$H$30</f>
        <v>43555</v>
      </c>
      <c r="CL1802" s="551">
        <f>'Information Input'!$J$18</f>
        <v>2019</v>
      </c>
      <c r="CM1802" s="551" t="s">
        <v>89</v>
      </c>
      <c r="CN1802" s="1014" t="s">
        <v>90</v>
      </c>
      <c r="CO1802" s="542" t="s">
        <v>91</v>
      </c>
      <c r="CP1802" s="542" t="s">
        <v>671</v>
      </c>
      <c r="CQ1802" s="551">
        <v>41</v>
      </c>
      <c r="CR1802" s="542" t="s">
        <v>183</v>
      </c>
      <c r="CS1802" s="542" t="s">
        <v>238</v>
      </c>
      <c r="CT1802" s="1015">
        <f>'Report 1'!$G$18</f>
        <v>0</v>
      </c>
      <c r="CU1802" s="1016">
        <f>SUMIF('Report 4A'!$G$16:$G$95,$CQ1802,'Report 4A'!$O$16:$O$95)</f>
        <v>0</v>
      </c>
      <c r="CV1802" s="1017">
        <f t="shared" ref="CV1802:CV1804" si="299">IF(CT1802&lt;&gt;0,CU1802/CT1802,0)</f>
        <v>0</v>
      </c>
    </row>
    <row r="1803" spans="2:100">
      <c r="B1803" s="535" t="s">
        <v>669</v>
      </c>
      <c r="C1803" s="536">
        <v>1</v>
      </c>
      <c r="D1803" s="537" t="str">
        <f>'Information Input'!$M$14</f>
        <v xml:space="preserve">      -      </v>
      </c>
      <c r="E1803" s="537" t="s">
        <v>137</v>
      </c>
      <c r="F1803" s="538">
        <f t="shared" si="295"/>
        <v>43647</v>
      </c>
      <c r="G1803" s="538">
        <f t="shared" si="296"/>
        <v>43738</v>
      </c>
      <c r="H1803" s="538">
        <f>'Information Input'!$H$35</f>
        <v>43555</v>
      </c>
      <c r="I1803" s="537" t="str">
        <f>'Information Input'!$J$22</f>
        <v>Quarterly</v>
      </c>
      <c r="J1803" s="538">
        <f>'Information Input'!$H$30</f>
        <v>43555</v>
      </c>
      <c r="K1803" s="537">
        <f>'Information Input'!$J$18</f>
        <v>2019</v>
      </c>
      <c r="L1803" s="579" t="s">
        <v>97</v>
      </c>
      <c r="M1803" s="540" t="s">
        <v>98</v>
      </c>
      <c r="N1803" s="541" t="s">
        <v>96</v>
      </c>
      <c r="O1803" s="542" t="s">
        <v>671</v>
      </c>
      <c r="P1803" s="537">
        <v>18</v>
      </c>
      <c r="Q1803" s="541" t="s">
        <v>160</v>
      </c>
      <c r="R1803" s="541" t="s">
        <v>235</v>
      </c>
      <c r="S1803" s="543">
        <f>'Report 1'!$T$18</f>
        <v>0</v>
      </c>
      <c r="T1803" s="544">
        <f>'Report 1'!$T$38</f>
        <v>0</v>
      </c>
      <c r="U1803" s="545">
        <f>'Report 1'!$T$124</f>
        <v>0</v>
      </c>
      <c r="AL1803" s="546" t="s">
        <v>669</v>
      </c>
      <c r="AM1803" s="547">
        <v>2</v>
      </c>
      <c r="AN1803" s="547" t="str">
        <f>'Information Input'!$M$14</f>
        <v xml:space="preserve">      -      </v>
      </c>
      <c r="AO1803" s="547" t="s">
        <v>137</v>
      </c>
      <c r="AP1803" s="538">
        <f t="shared" si="297"/>
        <v>43647</v>
      </c>
      <c r="AQ1803" s="538">
        <f t="shared" si="298"/>
        <v>43738</v>
      </c>
      <c r="AR1803" s="538">
        <f>'Information Input'!$H$35</f>
        <v>43555</v>
      </c>
      <c r="AS1803" s="547" t="str">
        <f>'Information Input'!$J$22</f>
        <v>Quarterly</v>
      </c>
      <c r="AT1803" s="538">
        <f>'Information Input'!$H$30</f>
        <v>43555</v>
      </c>
      <c r="AU1803" s="547">
        <f>'Information Input'!$J$18</f>
        <v>2019</v>
      </c>
      <c r="AV1803" s="547" t="s">
        <v>96</v>
      </c>
      <c r="AW1803" s="547" t="s">
        <v>241</v>
      </c>
      <c r="AX1803" s="547" t="s">
        <v>241</v>
      </c>
      <c r="AY1803" s="548" t="s">
        <v>671</v>
      </c>
      <c r="AZ1803" s="547">
        <v>38</v>
      </c>
      <c r="BA1803" s="549" t="s">
        <v>180</v>
      </c>
      <c r="BB1803" s="543" t="s">
        <v>233</v>
      </c>
      <c r="BC1803" s="550">
        <f>'Report 2'!$V405</f>
        <v>0</v>
      </c>
      <c r="BD1803" s="550">
        <f>'Report 2'!$W405</f>
        <v>0</v>
      </c>
      <c r="BE1803" s="550">
        <f>'Report 2'!$X405</f>
        <v>0</v>
      </c>
      <c r="BF1803" s="550">
        <f>'Report 2'!$Y405</f>
        <v>0</v>
      </c>
      <c r="BG1803" s="550">
        <f>'Report 2'!$Z405</f>
        <v>0</v>
      </c>
      <c r="BH1803" s="550">
        <f>'Report 2'!$AA405</f>
        <v>0</v>
      </c>
      <c r="BI1803" s="550">
        <f>'Report 2'!$AB405</f>
        <v>0</v>
      </c>
      <c r="CC1803" s="542" t="s">
        <v>669</v>
      </c>
      <c r="CD1803" s="1014" t="s">
        <v>672</v>
      </c>
      <c r="CE1803" s="1014" t="str">
        <f>'Information Input'!$M$14</f>
        <v xml:space="preserve">      -      </v>
      </c>
      <c r="CF1803" s="551" t="s">
        <v>139</v>
      </c>
      <c r="CG1803" s="552">
        <f>'Information Input'!$H$33</f>
        <v>43466</v>
      </c>
      <c r="CH1803" s="552">
        <f>'Information Input'!$H$34</f>
        <v>43555</v>
      </c>
      <c r="CI1803" s="552">
        <f>'Information Input'!$H$35</f>
        <v>43555</v>
      </c>
      <c r="CJ1803" s="551" t="str">
        <f>'Information Input'!$J$22</f>
        <v>Quarterly</v>
      </c>
      <c r="CK1803" s="552">
        <f>'Information Input'!$H$30</f>
        <v>43555</v>
      </c>
      <c r="CL1803" s="551">
        <f>'Information Input'!$J$18</f>
        <v>2019</v>
      </c>
      <c r="CM1803" s="1018" t="s">
        <v>89</v>
      </c>
      <c r="CN1803" s="1014" t="s">
        <v>90</v>
      </c>
      <c r="CO1803" s="542" t="s">
        <v>91</v>
      </c>
      <c r="CP1803" s="542" t="s">
        <v>671</v>
      </c>
      <c r="CQ1803" s="551">
        <v>42</v>
      </c>
      <c r="CR1803" s="542" t="s">
        <v>184</v>
      </c>
      <c r="CS1803" s="542" t="s">
        <v>233</v>
      </c>
      <c r="CT1803" s="1015">
        <f>'Report 1'!$G$18</f>
        <v>0</v>
      </c>
      <c r="CU1803" s="1016">
        <f>SUMIF('Report 4A'!$G$16:$G$95,$CQ1803,'Report 4A'!$O$16:$O$95)</f>
        <v>0</v>
      </c>
      <c r="CV1803" s="1017">
        <f t="shared" si="299"/>
        <v>0</v>
      </c>
    </row>
    <row r="1804" spans="2:100">
      <c r="B1804" s="535" t="s">
        <v>669</v>
      </c>
      <c r="C1804" s="536">
        <v>1</v>
      </c>
      <c r="D1804" s="537" t="str">
        <f>'Information Input'!$M$14</f>
        <v xml:space="preserve">      -      </v>
      </c>
      <c r="E1804" s="537" t="s">
        <v>137</v>
      </c>
      <c r="F1804" s="538">
        <f t="shared" si="295"/>
        <v>43647</v>
      </c>
      <c r="G1804" s="538">
        <f t="shared" si="296"/>
        <v>43738</v>
      </c>
      <c r="H1804" s="538">
        <f>'Information Input'!$H$35</f>
        <v>43555</v>
      </c>
      <c r="I1804" s="537" t="str">
        <f>'Information Input'!$J$22</f>
        <v>Quarterly</v>
      </c>
      <c r="J1804" s="538">
        <f>'Information Input'!$H$30</f>
        <v>43555</v>
      </c>
      <c r="K1804" s="537">
        <f>'Information Input'!$J$18</f>
        <v>2019</v>
      </c>
      <c r="L1804" s="579" t="s">
        <v>97</v>
      </c>
      <c r="M1804" s="540" t="s">
        <v>98</v>
      </c>
      <c r="N1804" s="541" t="s">
        <v>96</v>
      </c>
      <c r="O1804" s="542" t="s">
        <v>671</v>
      </c>
      <c r="P1804" s="537">
        <v>19</v>
      </c>
      <c r="Q1804" s="541" t="s">
        <v>161</v>
      </c>
      <c r="R1804" s="541" t="s">
        <v>235</v>
      </c>
      <c r="S1804" s="543">
        <f>'Report 1'!$T$18</f>
        <v>0</v>
      </c>
      <c r="T1804" s="544">
        <f>'Report 1'!$T$39</f>
        <v>0</v>
      </c>
      <c r="U1804" s="545">
        <f>'Report 1'!$T$125</f>
        <v>0</v>
      </c>
      <c r="AL1804" s="546" t="s">
        <v>669</v>
      </c>
      <c r="AM1804" s="547">
        <v>2</v>
      </c>
      <c r="AN1804" s="547" t="str">
        <f>'Information Input'!$M$14</f>
        <v xml:space="preserve">      -      </v>
      </c>
      <c r="AO1804" s="547" t="s">
        <v>137</v>
      </c>
      <c r="AP1804" s="538">
        <f t="shared" si="297"/>
        <v>43647</v>
      </c>
      <c r="AQ1804" s="538">
        <f t="shared" si="298"/>
        <v>43738</v>
      </c>
      <c r="AR1804" s="538">
        <f>'Information Input'!$H$35</f>
        <v>43555</v>
      </c>
      <c r="AS1804" s="547" t="str">
        <f>'Information Input'!$J$22</f>
        <v>Quarterly</v>
      </c>
      <c r="AT1804" s="538">
        <f>'Information Input'!$H$30</f>
        <v>43555</v>
      </c>
      <c r="AU1804" s="547">
        <f>'Information Input'!$J$18</f>
        <v>2019</v>
      </c>
      <c r="AV1804" s="547" t="s">
        <v>96</v>
      </c>
      <c r="AW1804" s="547" t="s">
        <v>241</v>
      </c>
      <c r="AX1804" s="547" t="s">
        <v>241</v>
      </c>
      <c r="AY1804" s="548" t="s">
        <v>671</v>
      </c>
      <c r="AZ1804" s="547">
        <v>39</v>
      </c>
      <c r="BA1804" s="549" t="s">
        <v>181</v>
      </c>
      <c r="BB1804" s="543" t="s">
        <v>233</v>
      </c>
      <c r="BC1804" s="550">
        <f>'Report 2'!$V406</f>
        <v>0</v>
      </c>
      <c r="BD1804" s="550">
        <f>'Report 2'!$W406</f>
        <v>0</v>
      </c>
      <c r="BE1804" s="550">
        <f>'Report 2'!$X406</f>
        <v>0</v>
      </c>
      <c r="BF1804" s="550">
        <f>'Report 2'!$Y406</f>
        <v>0</v>
      </c>
      <c r="BG1804" s="550">
        <f>'Report 2'!$Z406</f>
        <v>0</v>
      </c>
      <c r="BH1804" s="550">
        <f>'Report 2'!$AA406</f>
        <v>0</v>
      </c>
      <c r="BI1804" s="550">
        <f>'Report 2'!$AB406</f>
        <v>0</v>
      </c>
      <c r="CC1804" s="542" t="s">
        <v>669</v>
      </c>
      <c r="CD1804" s="1014" t="s">
        <v>672</v>
      </c>
      <c r="CE1804" s="1014" t="str">
        <f>'Information Input'!$M$14</f>
        <v xml:space="preserve">      -      </v>
      </c>
      <c r="CF1804" s="551" t="s">
        <v>139</v>
      </c>
      <c r="CG1804" s="552">
        <f>'Information Input'!$H$33</f>
        <v>43466</v>
      </c>
      <c r="CH1804" s="552">
        <f>'Information Input'!$H$34</f>
        <v>43555</v>
      </c>
      <c r="CI1804" s="552">
        <f>'Information Input'!$H$35</f>
        <v>43555</v>
      </c>
      <c r="CJ1804" s="551" t="str">
        <f>'Information Input'!$J$22</f>
        <v>Quarterly</v>
      </c>
      <c r="CK1804" s="552">
        <f>'Information Input'!$H$30</f>
        <v>43555</v>
      </c>
      <c r="CL1804" s="551">
        <f>'Information Input'!$J$18</f>
        <v>2019</v>
      </c>
      <c r="CM1804" s="1018" t="s">
        <v>89</v>
      </c>
      <c r="CN1804" s="1014" t="s">
        <v>90</v>
      </c>
      <c r="CO1804" s="542" t="s">
        <v>91</v>
      </c>
      <c r="CP1804" s="542" t="s">
        <v>671</v>
      </c>
      <c r="CQ1804" s="551">
        <v>43</v>
      </c>
      <c r="CR1804" s="542" t="s">
        <v>185</v>
      </c>
      <c r="CS1804" s="542" t="s">
        <v>233</v>
      </c>
      <c r="CT1804" s="1015">
        <f>'Report 1'!$G$18</f>
        <v>0</v>
      </c>
      <c r="CU1804" s="1016">
        <f>SUMIF('Report 4A'!$G$16:$G$95,$CQ1804,'Report 4A'!$O$16:$O$95)</f>
        <v>0</v>
      </c>
      <c r="CV1804" s="1017">
        <f t="shared" si="299"/>
        <v>0</v>
      </c>
    </row>
    <row r="1805" spans="2:100">
      <c r="B1805" s="535" t="s">
        <v>669</v>
      </c>
      <c r="C1805" s="536">
        <v>1</v>
      </c>
      <c r="D1805" s="537" t="str">
        <f>'Information Input'!$M$14</f>
        <v xml:space="preserve">      -      </v>
      </c>
      <c r="E1805" s="537" t="s">
        <v>137</v>
      </c>
      <c r="F1805" s="538">
        <f t="shared" si="295"/>
        <v>43647</v>
      </c>
      <c r="G1805" s="538">
        <f t="shared" si="296"/>
        <v>43738</v>
      </c>
      <c r="H1805" s="538">
        <f>'Information Input'!$H$35</f>
        <v>43555</v>
      </c>
      <c r="I1805" s="537" t="str">
        <f>'Information Input'!$J$22</f>
        <v>Quarterly</v>
      </c>
      <c r="J1805" s="538">
        <f>'Information Input'!$H$30</f>
        <v>43555</v>
      </c>
      <c r="K1805" s="537">
        <f>'Information Input'!$J$18</f>
        <v>2019</v>
      </c>
      <c r="L1805" s="579" t="s">
        <v>97</v>
      </c>
      <c r="M1805" s="540" t="s">
        <v>98</v>
      </c>
      <c r="N1805" s="541" t="s">
        <v>96</v>
      </c>
      <c r="O1805" s="542" t="s">
        <v>671</v>
      </c>
      <c r="P1805" s="537">
        <v>20</v>
      </c>
      <c r="Q1805" s="541" t="s">
        <v>162</v>
      </c>
      <c r="R1805" s="541" t="s">
        <v>235</v>
      </c>
      <c r="S1805" s="543">
        <f>'Report 1'!$T$18</f>
        <v>0</v>
      </c>
      <c r="T1805" s="544">
        <f>'Report 1'!$T$40</f>
        <v>0</v>
      </c>
      <c r="U1805" s="545">
        <f>'Report 1'!$T$126</f>
        <v>0</v>
      </c>
      <c r="AL1805" s="546" t="s">
        <v>669</v>
      </c>
      <c r="AM1805" s="547">
        <v>2</v>
      </c>
      <c r="AN1805" s="547" t="str">
        <f>'Information Input'!$M$14</f>
        <v xml:space="preserve">      -      </v>
      </c>
      <c r="AO1805" s="547" t="s">
        <v>137</v>
      </c>
      <c r="AP1805" s="538">
        <f t="shared" si="297"/>
        <v>43647</v>
      </c>
      <c r="AQ1805" s="538">
        <f t="shared" si="298"/>
        <v>43738</v>
      </c>
      <c r="AR1805" s="538">
        <f>'Information Input'!$H$35</f>
        <v>43555</v>
      </c>
      <c r="AS1805" s="547" t="str">
        <f>'Information Input'!$J$22</f>
        <v>Quarterly</v>
      </c>
      <c r="AT1805" s="538">
        <f>'Information Input'!$H$30</f>
        <v>43555</v>
      </c>
      <c r="AU1805" s="547">
        <f>'Information Input'!$J$18</f>
        <v>2019</v>
      </c>
      <c r="AV1805" s="547" t="s">
        <v>96</v>
      </c>
      <c r="AW1805" s="547" t="s">
        <v>241</v>
      </c>
      <c r="AX1805" s="547" t="s">
        <v>241</v>
      </c>
      <c r="AY1805" s="548" t="s">
        <v>671</v>
      </c>
      <c r="AZ1805" s="547">
        <v>40</v>
      </c>
      <c r="BA1805" s="549" t="s">
        <v>182</v>
      </c>
      <c r="BB1805" s="543" t="s">
        <v>238</v>
      </c>
      <c r="BC1805" s="550">
        <f>'Report 2'!$V407</f>
        <v>0</v>
      </c>
      <c r="BD1805" s="550">
        <f>'Report 2'!$W407</f>
        <v>0</v>
      </c>
      <c r="BE1805" s="550">
        <f>'Report 2'!$X407</f>
        <v>0</v>
      </c>
      <c r="BF1805" s="550">
        <f>'Report 2'!$Y407</f>
        <v>0</v>
      </c>
      <c r="BG1805" s="550">
        <f>'Report 2'!$Z407</f>
        <v>0</v>
      </c>
      <c r="BH1805" s="550">
        <f>'Report 2'!$AA407</f>
        <v>0</v>
      </c>
      <c r="BI1805" s="550">
        <f>'Report 2'!$AB407</f>
        <v>0</v>
      </c>
      <c r="CC1805" s="542" t="s">
        <v>669</v>
      </c>
      <c r="CD1805" s="1014" t="s">
        <v>672</v>
      </c>
      <c r="CE1805" s="1014" t="str">
        <f>'Information Input'!$M$14</f>
        <v xml:space="preserve">      -      </v>
      </c>
      <c r="CF1805" s="551" t="s">
        <v>139</v>
      </c>
      <c r="CG1805" s="552">
        <f>'Information Input'!$H$33</f>
        <v>43466</v>
      </c>
      <c r="CH1805" s="552">
        <f>'Information Input'!$H$34</f>
        <v>43555</v>
      </c>
      <c r="CI1805" s="552">
        <f>'Information Input'!$H$35</f>
        <v>43555</v>
      </c>
      <c r="CJ1805" s="551" t="str">
        <f>'Information Input'!$J$22</f>
        <v>Quarterly</v>
      </c>
      <c r="CK1805" s="552">
        <f>'Information Input'!$H$30</f>
        <v>43555</v>
      </c>
      <c r="CL1805" s="551">
        <f>'Information Input'!$J$18</f>
        <v>2019</v>
      </c>
      <c r="CM1805" s="551" t="s">
        <v>89</v>
      </c>
      <c r="CN1805" s="1014" t="s">
        <v>90</v>
      </c>
      <c r="CO1805" s="542" t="s">
        <v>91</v>
      </c>
      <c r="CP1805" s="542" t="s">
        <v>675</v>
      </c>
      <c r="CQ1805" s="551">
        <v>45</v>
      </c>
      <c r="CR1805" s="542" t="s">
        <v>187</v>
      </c>
      <c r="CS1805" s="542" t="s">
        <v>239</v>
      </c>
      <c r="CT1805" s="1015">
        <f>'Report 1'!$G$18</f>
        <v>0</v>
      </c>
      <c r="CU1805" s="1016">
        <f>SUMIF('Report 4A'!$G$16:$G$95,$CQ1805,'Report 4A'!$O$16:$O$95)</f>
        <v>0</v>
      </c>
      <c r="CV1805" s="1017">
        <f t="shared" si="294"/>
        <v>0</v>
      </c>
    </row>
    <row r="1806" spans="2:100">
      <c r="B1806" s="535" t="s">
        <v>669</v>
      </c>
      <c r="C1806" s="536">
        <v>1</v>
      </c>
      <c r="D1806" s="537" t="str">
        <f>'Information Input'!$M$14</f>
        <v xml:space="preserve">      -      </v>
      </c>
      <c r="E1806" s="537" t="s">
        <v>137</v>
      </c>
      <c r="F1806" s="538">
        <f t="shared" si="295"/>
        <v>43647</v>
      </c>
      <c r="G1806" s="538">
        <f t="shared" si="296"/>
        <v>43738</v>
      </c>
      <c r="H1806" s="538">
        <f>'Information Input'!$H$35</f>
        <v>43555</v>
      </c>
      <c r="I1806" s="537" t="str">
        <f>'Information Input'!$J$22</f>
        <v>Quarterly</v>
      </c>
      <c r="J1806" s="538">
        <f>'Information Input'!$H$30</f>
        <v>43555</v>
      </c>
      <c r="K1806" s="537">
        <f>'Information Input'!$J$18</f>
        <v>2019</v>
      </c>
      <c r="L1806" s="579" t="s">
        <v>97</v>
      </c>
      <c r="M1806" s="540" t="s">
        <v>98</v>
      </c>
      <c r="N1806" s="541" t="s">
        <v>96</v>
      </c>
      <c r="O1806" s="542" t="s">
        <v>671</v>
      </c>
      <c r="P1806" s="537">
        <v>21</v>
      </c>
      <c r="Q1806" s="541" t="s">
        <v>163</v>
      </c>
      <c r="R1806" s="541" t="s">
        <v>235</v>
      </c>
      <c r="S1806" s="543">
        <f>'Report 1'!$T$18</f>
        <v>0</v>
      </c>
      <c r="T1806" s="544">
        <f>'Report 1'!$T$41</f>
        <v>0</v>
      </c>
      <c r="U1806" s="545">
        <f>'Report 1'!$T$127</f>
        <v>0</v>
      </c>
      <c r="AL1806" s="546" t="s">
        <v>669</v>
      </c>
      <c r="AM1806" s="547">
        <v>2</v>
      </c>
      <c r="AN1806" s="547" t="str">
        <f>'Information Input'!$M$14</f>
        <v xml:space="preserve">      -      </v>
      </c>
      <c r="AO1806" s="547" t="s">
        <v>137</v>
      </c>
      <c r="AP1806" s="538">
        <f t="shared" si="297"/>
        <v>43647</v>
      </c>
      <c r="AQ1806" s="538">
        <f t="shared" si="298"/>
        <v>43738</v>
      </c>
      <c r="AR1806" s="538">
        <f>'Information Input'!$H$35</f>
        <v>43555</v>
      </c>
      <c r="AS1806" s="547" t="str">
        <f>'Information Input'!$J$22</f>
        <v>Quarterly</v>
      </c>
      <c r="AT1806" s="538">
        <f>'Information Input'!$H$30</f>
        <v>43555</v>
      </c>
      <c r="AU1806" s="547">
        <f>'Information Input'!$J$18</f>
        <v>2019</v>
      </c>
      <c r="AV1806" s="547" t="s">
        <v>96</v>
      </c>
      <c r="AW1806" s="547" t="s">
        <v>241</v>
      </c>
      <c r="AX1806" s="547" t="s">
        <v>241</v>
      </c>
      <c r="AY1806" s="548" t="s">
        <v>671</v>
      </c>
      <c r="AZ1806" s="547">
        <v>41</v>
      </c>
      <c r="BA1806" s="549" t="s">
        <v>183</v>
      </c>
      <c r="BB1806" s="543" t="s">
        <v>238</v>
      </c>
      <c r="BC1806" s="550">
        <f>'Report 2'!$V408</f>
        <v>0</v>
      </c>
      <c r="BD1806" s="550">
        <f>'Report 2'!$W408</f>
        <v>0</v>
      </c>
      <c r="BE1806" s="550">
        <f>'Report 2'!$X408</f>
        <v>0</v>
      </c>
      <c r="BF1806" s="550">
        <f>'Report 2'!$Y408</f>
        <v>0</v>
      </c>
      <c r="BG1806" s="550">
        <f>'Report 2'!$Z408</f>
        <v>0</v>
      </c>
      <c r="BH1806" s="550">
        <f>'Report 2'!$AA408</f>
        <v>0</v>
      </c>
      <c r="BI1806" s="550">
        <f>'Report 2'!$AB408</f>
        <v>0</v>
      </c>
      <c r="CC1806" s="542" t="s">
        <v>669</v>
      </c>
      <c r="CD1806" s="1014" t="s">
        <v>672</v>
      </c>
      <c r="CE1806" s="1014" t="str">
        <f>'Information Input'!$M$14</f>
        <v xml:space="preserve">      -      </v>
      </c>
      <c r="CF1806" s="551" t="s">
        <v>139</v>
      </c>
      <c r="CG1806" s="552">
        <f>'Information Input'!$H$33</f>
        <v>43466</v>
      </c>
      <c r="CH1806" s="552">
        <f>'Information Input'!$H$34</f>
        <v>43555</v>
      </c>
      <c r="CI1806" s="552">
        <f>'Information Input'!$H$35</f>
        <v>43555</v>
      </c>
      <c r="CJ1806" s="551" t="str">
        <f>'Information Input'!$J$22</f>
        <v>Quarterly</v>
      </c>
      <c r="CK1806" s="552">
        <f>'Information Input'!$H$30</f>
        <v>43555</v>
      </c>
      <c r="CL1806" s="551">
        <f>'Information Input'!$J$18</f>
        <v>2019</v>
      </c>
      <c r="CM1806" s="551" t="s">
        <v>89</v>
      </c>
      <c r="CN1806" s="1014" t="s">
        <v>90</v>
      </c>
      <c r="CO1806" s="542" t="s">
        <v>91</v>
      </c>
      <c r="CP1806" s="542" t="s">
        <v>675</v>
      </c>
      <c r="CQ1806" s="551">
        <v>46</v>
      </c>
      <c r="CR1806" s="542" t="s">
        <v>188</v>
      </c>
      <c r="CS1806" s="542" t="s">
        <v>239</v>
      </c>
      <c r="CT1806" s="1015">
        <f>'Report 1'!$G$18</f>
        <v>0</v>
      </c>
      <c r="CU1806" s="1016">
        <f>SUMIF('Report 4A'!$G$16:$G$95,$CQ1806,'Report 4A'!$O$16:$O$95)</f>
        <v>0</v>
      </c>
      <c r="CV1806" s="1017">
        <f t="shared" si="294"/>
        <v>0</v>
      </c>
    </row>
    <row r="1807" spans="2:100">
      <c r="B1807" s="535" t="s">
        <v>669</v>
      </c>
      <c r="C1807" s="536">
        <v>1</v>
      </c>
      <c r="D1807" s="537" t="str">
        <f>'Information Input'!$M$14</f>
        <v xml:space="preserve">      -      </v>
      </c>
      <c r="E1807" s="537" t="s">
        <v>137</v>
      </c>
      <c r="F1807" s="538">
        <f t="shared" si="295"/>
        <v>43647</v>
      </c>
      <c r="G1807" s="538">
        <f t="shared" si="296"/>
        <v>43738</v>
      </c>
      <c r="H1807" s="538">
        <f>'Information Input'!$H$35</f>
        <v>43555</v>
      </c>
      <c r="I1807" s="537" t="str">
        <f>'Information Input'!$J$22</f>
        <v>Quarterly</v>
      </c>
      <c r="J1807" s="538">
        <f>'Information Input'!$H$30</f>
        <v>43555</v>
      </c>
      <c r="K1807" s="537">
        <f>'Information Input'!$J$18</f>
        <v>2019</v>
      </c>
      <c r="L1807" s="579" t="s">
        <v>97</v>
      </c>
      <c r="M1807" s="540" t="s">
        <v>98</v>
      </c>
      <c r="N1807" s="541" t="s">
        <v>96</v>
      </c>
      <c r="O1807" s="542" t="s">
        <v>671</v>
      </c>
      <c r="P1807" s="537">
        <v>22</v>
      </c>
      <c r="Q1807" s="541" t="s">
        <v>164</v>
      </c>
      <c r="R1807" s="541" t="s">
        <v>236</v>
      </c>
      <c r="S1807" s="543">
        <f>'Report 1'!$T$18</f>
        <v>0</v>
      </c>
      <c r="T1807" s="544">
        <f>'Report 1'!$T$42</f>
        <v>0</v>
      </c>
      <c r="U1807" s="545">
        <f>'Report 1'!$T$128</f>
        <v>0</v>
      </c>
      <c r="AL1807" s="546" t="s">
        <v>669</v>
      </c>
      <c r="AM1807" s="547">
        <v>2</v>
      </c>
      <c r="AN1807" s="547" t="str">
        <f>'Information Input'!$M$14</f>
        <v xml:space="preserve">      -      </v>
      </c>
      <c r="AO1807" s="547" t="s">
        <v>137</v>
      </c>
      <c r="AP1807" s="538">
        <f t="shared" si="297"/>
        <v>43647</v>
      </c>
      <c r="AQ1807" s="538">
        <f t="shared" si="298"/>
        <v>43738</v>
      </c>
      <c r="AR1807" s="538">
        <f>'Information Input'!$H$35</f>
        <v>43555</v>
      </c>
      <c r="AS1807" s="547" t="str">
        <f>'Information Input'!$J$22</f>
        <v>Quarterly</v>
      </c>
      <c r="AT1807" s="538">
        <f>'Information Input'!$H$30</f>
        <v>43555</v>
      </c>
      <c r="AU1807" s="547">
        <f>'Information Input'!$J$18</f>
        <v>2019</v>
      </c>
      <c r="AV1807" s="547" t="s">
        <v>96</v>
      </c>
      <c r="AW1807" s="547" t="s">
        <v>241</v>
      </c>
      <c r="AX1807" s="547" t="s">
        <v>241</v>
      </c>
      <c r="AY1807" s="548" t="s">
        <v>671</v>
      </c>
      <c r="AZ1807" s="547">
        <v>42</v>
      </c>
      <c r="BA1807" s="549" t="s">
        <v>184</v>
      </c>
      <c r="BB1807" s="543" t="s">
        <v>233</v>
      </c>
      <c r="BC1807" s="550">
        <f>'Report 2'!$V409</f>
        <v>0</v>
      </c>
      <c r="BD1807" s="550">
        <f>'Report 2'!$W409</f>
        <v>0</v>
      </c>
      <c r="BE1807" s="550">
        <f>'Report 2'!$X409</f>
        <v>0</v>
      </c>
      <c r="BF1807" s="550">
        <f>'Report 2'!$Y409</f>
        <v>0</v>
      </c>
      <c r="BG1807" s="550">
        <f>'Report 2'!$Z409</f>
        <v>0</v>
      </c>
      <c r="BH1807" s="550">
        <f>'Report 2'!$AA409</f>
        <v>0</v>
      </c>
      <c r="BI1807" s="550">
        <f>'Report 2'!$AB409</f>
        <v>0</v>
      </c>
      <c r="CC1807" s="542" t="s">
        <v>669</v>
      </c>
      <c r="CD1807" s="1014" t="s">
        <v>672</v>
      </c>
      <c r="CE1807" s="1014" t="str">
        <f>'Information Input'!$M$14</f>
        <v xml:space="preserve">      -      </v>
      </c>
      <c r="CF1807" s="551" t="s">
        <v>139</v>
      </c>
      <c r="CG1807" s="552">
        <f>'Information Input'!$H$33</f>
        <v>43466</v>
      </c>
      <c r="CH1807" s="552">
        <f>'Information Input'!$H$34</f>
        <v>43555</v>
      </c>
      <c r="CI1807" s="552">
        <f>'Information Input'!$H$35</f>
        <v>43555</v>
      </c>
      <c r="CJ1807" s="551" t="str">
        <f>'Information Input'!$J$22</f>
        <v>Quarterly</v>
      </c>
      <c r="CK1807" s="552">
        <f>'Information Input'!$H$30</f>
        <v>43555</v>
      </c>
      <c r="CL1807" s="551">
        <f>'Information Input'!$J$18</f>
        <v>2019</v>
      </c>
      <c r="CM1807" s="551" t="s">
        <v>89</v>
      </c>
      <c r="CN1807" s="1014" t="s">
        <v>90</v>
      </c>
      <c r="CO1807" s="542" t="s">
        <v>91</v>
      </c>
      <c r="CP1807" s="542" t="s">
        <v>675</v>
      </c>
      <c r="CQ1807" s="551">
        <v>47</v>
      </c>
      <c r="CR1807" s="542" t="s">
        <v>189</v>
      </c>
      <c r="CS1807" s="542" t="s">
        <v>239</v>
      </c>
      <c r="CT1807" s="1015">
        <f>'Report 1'!$G$18</f>
        <v>0</v>
      </c>
      <c r="CU1807" s="1016">
        <f>SUMIF('Report 4A'!$G$16:$G$95,$CQ1807,'Report 4A'!$O$16:$O$95)</f>
        <v>0</v>
      </c>
      <c r="CV1807" s="1017">
        <f t="shared" si="294"/>
        <v>0</v>
      </c>
    </row>
    <row r="1808" spans="2:100">
      <c r="B1808" s="535" t="s">
        <v>669</v>
      </c>
      <c r="C1808" s="536">
        <v>1</v>
      </c>
      <c r="D1808" s="537" t="str">
        <f>'Information Input'!$M$14</f>
        <v xml:space="preserve">      -      </v>
      </c>
      <c r="E1808" s="537" t="s">
        <v>137</v>
      </c>
      <c r="F1808" s="538">
        <f t="shared" si="295"/>
        <v>43647</v>
      </c>
      <c r="G1808" s="538">
        <f t="shared" si="296"/>
        <v>43738</v>
      </c>
      <c r="H1808" s="538">
        <f>'Information Input'!$H$35</f>
        <v>43555</v>
      </c>
      <c r="I1808" s="537" t="str">
        <f>'Information Input'!$J$22</f>
        <v>Quarterly</v>
      </c>
      <c r="J1808" s="538">
        <f>'Information Input'!$H$30</f>
        <v>43555</v>
      </c>
      <c r="K1808" s="537">
        <f>'Information Input'!$J$18</f>
        <v>2019</v>
      </c>
      <c r="L1808" s="579" t="s">
        <v>97</v>
      </c>
      <c r="M1808" s="540" t="s">
        <v>98</v>
      </c>
      <c r="N1808" s="541" t="s">
        <v>96</v>
      </c>
      <c r="O1808" s="542" t="s">
        <v>671</v>
      </c>
      <c r="P1808" s="537">
        <v>23</v>
      </c>
      <c r="Q1808" s="541" t="s">
        <v>165</v>
      </c>
      <c r="R1808" s="541" t="s">
        <v>236</v>
      </c>
      <c r="S1808" s="543">
        <f>'Report 1'!$T$18</f>
        <v>0</v>
      </c>
      <c r="T1808" s="544">
        <f>'Report 1'!$T$43</f>
        <v>0</v>
      </c>
      <c r="U1808" s="545">
        <f>'Report 1'!$T$129</f>
        <v>0</v>
      </c>
      <c r="AL1808" s="546" t="s">
        <v>669</v>
      </c>
      <c r="AM1808" s="547">
        <v>2</v>
      </c>
      <c r="AN1808" s="547" t="str">
        <f>'Information Input'!$M$14</f>
        <v xml:space="preserve">      -      </v>
      </c>
      <c r="AO1808" s="547" t="s">
        <v>137</v>
      </c>
      <c r="AP1808" s="538">
        <f t="shared" si="297"/>
        <v>43647</v>
      </c>
      <c r="AQ1808" s="538">
        <f t="shared" si="298"/>
        <v>43738</v>
      </c>
      <c r="AR1808" s="538">
        <f>'Information Input'!$H$35</f>
        <v>43555</v>
      </c>
      <c r="AS1808" s="547" t="str">
        <f>'Information Input'!$J$22</f>
        <v>Quarterly</v>
      </c>
      <c r="AT1808" s="538">
        <f>'Information Input'!$H$30</f>
        <v>43555</v>
      </c>
      <c r="AU1808" s="547">
        <f>'Information Input'!$J$18</f>
        <v>2019</v>
      </c>
      <c r="AV1808" s="547" t="s">
        <v>96</v>
      </c>
      <c r="AW1808" s="547" t="s">
        <v>241</v>
      </c>
      <c r="AX1808" s="547" t="s">
        <v>241</v>
      </c>
      <c r="AY1808" s="548" t="s">
        <v>671</v>
      </c>
      <c r="AZ1808" s="547">
        <v>43</v>
      </c>
      <c r="BA1808" s="549" t="s">
        <v>185</v>
      </c>
      <c r="BB1808" s="543" t="s">
        <v>233</v>
      </c>
      <c r="BC1808" s="550">
        <f>'Report 2'!$V410</f>
        <v>0</v>
      </c>
      <c r="BD1808" s="550">
        <f>'Report 2'!$W410</f>
        <v>0</v>
      </c>
      <c r="BE1808" s="550">
        <f>'Report 2'!$X410</f>
        <v>0</v>
      </c>
      <c r="BF1808" s="550">
        <f>'Report 2'!$Y410</f>
        <v>0</v>
      </c>
      <c r="BG1808" s="550">
        <f>'Report 2'!$Z410</f>
        <v>0</v>
      </c>
      <c r="BH1808" s="550">
        <f>'Report 2'!$AA410</f>
        <v>0</v>
      </c>
      <c r="BI1808" s="550">
        <f>'Report 2'!$AB410</f>
        <v>0</v>
      </c>
      <c r="CC1808" s="542" t="s">
        <v>669</v>
      </c>
      <c r="CD1808" s="1014" t="s">
        <v>672</v>
      </c>
      <c r="CE1808" s="1014" t="str">
        <f>'Information Input'!$M$14</f>
        <v xml:space="preserve">      -      </v>
      </c>
      <c r="CF1808" s="551" t="s">
        <v>139</v>
      </c>
      <c r="CG1808" s="552">
        <f>'Information Input'!$H$33</f>
        <v>43466</v>
      </c>
      <c r="CH1808" s="552">
        <f>'Information Input'!$H$34</f>
        <v>43555</v>
      </c>
      <c r="CI1808" s="552">
        <f>'Information Input'!$H$35</f>
        <v>43555</v>
      </c>
      <c r="CJ1808" s="551" t="str">
        <f>'Information Input'!$J$22</f>
        <v>Quarterly</v>
      </c>
      <c r="CK1808" s="552">
        <f>'Information Input'!$H$30</f>
        <v>43555</v>
      </c>
      <c r="CL1808" s="551">
        <f>'Information Input'!$J$18</f>
        <v>2019</v>
      </c>
      <c r="CM1808" s="551" t="s">
        <v>89</v>
      </c>
      <c r="CN1808" s="1014" t="s">
        <v>90</v>
      </c>
      <c r="CO1808" s="542" t="s">
        <v>91</v>
      </c>
      <c r="CP1808" s="542" t="s">
        <v>675</v>
      </c>
      <c r="CQ1808" s="551">
        <v>48</v>
      </c>
      <c r="CR1808" s="542" t="s">
        <v>190</v>
      </c>
      <c r="CS1808" s="542" t="s">
        <v>239</v>
      </c>
      <c r="CT1808" s="1015">
        <f>'Report 1'!$G$18</f>
        <v>0</v>
      </c>
      <c r="CU1808" s="1016">
        <f>SUMIF('Report 4A'!$G$16:$G$95,$CQ1808,'Report 4A'!$O$16:$O$95)</f>
        <v>0</v>
      </c>
      <c r="CV1808" s="1017">
        <f t="shared" si="294"/>
        <v>0</v>
      </c>
    </row>
    <row r="1809" spans="2:100">
      <c r="B1809" s="535" t="s">
        <v>669</v>
      </c>
      <c r="C1809" s="536">
        <v>1</v>
      </c>
      <c r="D1809" s="537" t="str">
        <f>'Information Input'!$M$14</f>
        <v xml:space="preserve">      -      </v>
      </c>
      <c r="E1809" s="537" t="s">
        <v>137</v>
      </c>
      <c r="F1809" s="538">
        <f t="shared" si="295"/>
        <v>43647</v>
      </c>
      <c r="G1809" s="538">
        <f t="shared" si="296"/>
        <v>43738</v>
      </c>
      <c r="H1809" s="538">
        <f>'Information Input'!$H$35</f>
        <v>43555</v>
      </c>
      <c r="I1809" s="537" t="str">
        <f>'Information Input'!$J$22</f>
        <v>Quarterly</v>
      </c>
      <c r="J1809" s="538">
        <f>'Information Input'!$H$30</f>
        <v>43555</v>
      </c>
      <c r="K1809" s="537">
        <f>'Information Input'!$J$18</f>
        <v>2019</v>
      </c>
      <c r="L1809" s="579" t="s">
        <v>97</v>
      </c>
      <c r="M1809" s="540" t="s">
        <v>98</v>
      </c>
      <c r="N1809" s="541" t="s">
        <v>96</v>
      </c>
      <c r="O1809" s="542" t="s">
        <v>671</v>
      </c>
      <c r="P1809" s="537">
        <v>24</v>
      </c>
      <c r="Q1809" s="541" t="s">
        <v>166</v>
      </c>
      <c r="R1809" s="541" t="s">
        <v>233</v>
      </c>
      <c r="S1809" s="543">
        <f>'Report 1'!$T$18</f>
        <v>0</v>
      </c>
      <c r="T1809" s="544">
        <f>'Report 1'!$T$44</f>
        <v>0</v>
      </c>
      <c r="U1809" s="545">
        <f>'Report 1'!$T$130</f>
        <v>0</v>
      </c>
      <c r="AL1809" s="546" t="s">
        <v>669</v>
      </c>
      <c r="AM1809" s="547">
        <v>2</v>
      </c>
      <c r="AN1809" s="547" t="str">
        <f>'Information Input'!$M$14</f>
        <v xml:space="preserve">      -      </v>
      </c>
      <c r="AO1809" s="547" t="s">
        <v>137</v>
      </c>
      <c r="AP1809" s="538">
        <f t="shared" si="297"/>
        <v>43647</v>
      </c>
      <c r="AQ1809" s="538">
        <f t="shared" si="298"/>
        <v>43738</v>
      </c>
      <c r="AR1809" s="538">
        <f>'Information Input'!$H$35</f>
        <v>43555</v>
      </c>
      <c r="AS1809" s="547" t="str">
        <f>'Information Input'!$J$22</f>
        <v>Quarterly</v>
      </c>
      <c r="AT1809" s="538">
        <f>'Information Input'!$H$30</f>
        <v>43555</v>
      </c>
      <c r="AU1809" s="547">
        <f>'Information Input'!$J$18</f>
        <v>2019</v>
      </c>
      <c r="AV1809" s="547" t="s">
        <v>96</v>
      </c>
      <c r="AW1809" s="547" t="s">
        <v>241</v>
      </c>
      <c r="AX1809" s="547" t="s">
        <v>241</v>
      </c>
      <c r="AY1809" s="548" t="s">
        <v>674</v>
      </c>
      <c r="AZ1809" s="547">
        <v>44</v>
      </c>
      <c r="BA1809" s="549" t="s">
        <v>186</v>
      </c>
      <c r="BB1809" s="543" t="s">
        <v>239</v>
      </c>
      <c r="BC1809" s="550">
        <f>'Report 2'!$V411</f>
        <v>0</v>
      </c>
      <c r="BD1809" s="550">
        <f>'Report 2'!$W411</f>
        <v>0</v>
      </c>
      <c r="BE1809" s="550">
        <f>'Report 2'!$X411</f>
        <v>0</v>
      </c>
      <c r="BF1809" s="550">
        <f>'Report 2'!$Y411</f>
        <v>0</v>
      </c>
      <c r="BG1809" s="550">
        <f>'Report 2'!$Z411</f>
        <v>0</v>
      </c>
      <c r="BH1809" s="550">
        <f>'Report 2'!$AA411</f>
        <v>0</v>
      </c>
      <c r="BI1809" s="550">
        <f>'Report 2'!$AB411</f>
        <v>0</v>
      </c>
      <c r="CC1809" s="542" t="s">
        <v>669</v>
      </c>
      <c r="CD1809" s="1014" t="s">
        <v>672</v>
      </c>
      <c r="CE1809" s="1014" t="str">
        <f>'Information Input'!$M$14</f>
        <v xml:space="preserve">      -      </v>
      </c>
      <c r="CF1809" s="551" t="s">
        <v>139</v>
      </c>
      <c r="CG1809" s="552">
        <f>'Information Input'!$H$33</f>
        <v>43466</v>
      </c>
      <c r="CH1809" s="552">
        <f>'Information Input'!$H$34</f>
        <v>43555</v>
      </c>
      <c r="CI1809" s="552">
        <f>'Information Input'!$H$35</f>
        <v>43555</v>
      </c>
      <c r="CJ1809" s="551" t="str">
        <f>'Information Input'!$J$22</f>
        <v>Quarterly</v>
      </c>
      <c r="CK1809" s="552">
        <f>'Information Input'!$H$30</f>
        <v>43555</v>
      </c>
      <c r="CL1809" s="551">
        <f>'Information Input'!$J$18</f>
        <v>2019</v>
      </c>
      <c r="CM1809" s="551" t="s">
        <v>89</v>
      </c>
      <c r="CN1809" s="1014" t="s">
        <v>90</v>
      </c>
      <c r="CO1809" s="542" t="s">
        <v>91</v>
      </c>
      <c r="CP1809" s="542" t="s">
        <v>675</v>
      </c>
      <c r="CQ1809" s="551">
        <v>49</v>
      </c>
      <c r="CR1809" s="542" t="s">
        <v>191</v>
      </c>
      <c r="CS1809" s="542" t="s">
        <v>239</v>
      </c>
      <c r="CT1809" s="1015">
        <f>'Report 1'!$G$18</f>
        <v>0</v>
      </c>
      <c r="CU1809" s="1016">
        <f>SUMIF('Report 4A'!$G$16:$G$95,$CQ1809,'Report 4A'!$O$16:$O$95)</f>
        <v>0</v>
      </c>
      <c r="CV1809" s="1017">
        <f t="shared" si="294"/>
        <v>0</v>
      </c>
    </row>
    <row r="1810" spans="2:100">
      <c r="B1810" s="535" t="s">
        <v>669</v>
      </c>
      <c r="C1810" s="536">
        <v>1</v>
      </c>
      <c r="D1810" s="537" t="str">
        <f>'Information Input'!$M$14</f>
        <v xml:space="preserve">      -      </v>
      </c>
      <c r="E1810" s="537" t="s">
        <v>137</v>
      </c>
      <c r="F1810" s="538">
        <f t="shared" si="295"/>
        <v>43647</v>
      </c>
      <c r="G1810" s="538">
        <f t="shared" si="296"/>
        <v>43738</v>
      </c>
      <c r="H1810" s="538">
        <f>'Information Input'!$H$35</f>
        <v>43555</v>
      </c>
      <c r="I1810" s="537" t="str">
        <f>'Information Input'!$J$22</f>
        <v>Quarterly</v>
      </c>
      <c r="J1810" s="538">
        <f>'Information Input'!$H$30</f>
        <v>43555</v>
      </c>
      <c r="K1810" s="537">
        <f>'Information Input'!$J$18</f>
        <v>2019</v>
      </c>
      <c r="L1810" s="579" t="s">
        <v>97</v>
      </c>
      <c r="M1810" s="540" t="s">
        <v>98</v>
      </c>
      <c r="N1810" s="541" t="s">
        <v>96</v>
      </c>
      <c r="O1810" s="542" t="s">
        <v>671</v>
      </c>
      <c r="P1810" s="537">
        <v>25</v>
      </c>
      <c r="Q1810" s="541" t="s">
        <v>167</v>
      </c>
      <c r="R1810" s="541" t="s">
        <v>233</v>
      </c>
      <c r="S1810" s="543">
        <f>'Report 1'!$T$18</f>
        <v>0</v>
      </c>
      <c r="T1810" s="544">
        <f>'Report 1'!$T$45</f>
        <v>0</v>
      </c>
      <c r="U1810" s="545">
        <f>'Report 1'!$T$131</f>
        <v>0</v>
      </c>
      <c r="AL1810" s="546" t="s">
        <v>669</v>
      </c>
      <c r="AM1810" s="547">
        <v>2</v>
      </c>
      <c r="AN1810" s="547" t="str">
        <f>'Information Input'!$M$14</f>
        <v xml:space="preserve">      -      </v>
      </c>
      <c r="AO1810" s="547" t="s">
        <v>137</v>
      </c>
      <c r="AP1810" s="538">
        <f t="shared" si="297"/>
        <v>43647</v>
      </c>
      <c r="AQ1810" s="538">
        <f t="shared" si="298"/>
        <v>43738</v>
      </c>
      <c r="AR1810" s="538">
        <f>'Information Input'!$H$35</f>
        <v>43555</v>
      </c>
      <c r="AS1810" s="547" t="str">
        <f>'Information Input'!$J$22</f>
        <v>Quarterly</v>
      </c>
      <c r="AT1810" s="538">
        <f>'Information Input'!$H$30</f>
        <v>43555</v>
      </c>
      <c r="AU1810" s="547">
        <f>'Information Input'!$J$18</f>
        <v>2019</v>
      </c>
      <c r="AV1810" s="547" t="s">
        <v>96</v>
      </c>
      <c r="AW1810" s="547" t="s">
        <v>241</v>
      </c>
      <c r="AX1810" s="547" t="s">
        <v>241</v>
      </c>
      <c r="AY1810" s="548" t="s">
        <v>675</v>
      </c>
      <c r="AZ1810" s="547">
        <v>45</v>
      </c>
      <c r="BA1810" s="549" t="s">
        <v>187</v>
      </c>
      <c r="BB1810" s="543" t="s">
        <v>239</v>
      </c>
      <c r="BC1810" s="550">
        <f>'Report 2'!$V412</f>
        <v>0</v>
      </c>
      <c r="BD1810" s="550">
        <f>'Report 2'!$W412</f>
        <v>0</v>
      </c>
      <c r="BE1810" s="550">
        <f>'Report 2'!$X412</f>
        <v>0</v>
      </c>
      <c r="BF1810" s="550">
        <f>'Report 2'!$Y412</f>
        <v>0</v>
      </c>
      <c r="BG1810" s="550">
        <f>'Report 2'!$Z412</f>
        <v>0</v>
      </c>
      <c r="BH1810" s="550">
        <f>'Report 2'!$AA412</f>
        <v>0</v>
      </c>
      <c r="BI1810" s="550">
        <f>'Report 2'!$AB412</f>
        <v>0</v>
      </c>
      <c r="CC1810" s="542" t="s">
        <v>669</v>
      </c>
      <c r="CD1810" s="1014" t="s">
        <v>672</v>
      </c>
      <c r="CE1810" s="1014" t="str">
        <f>'Information Input'!$M$14</f>
        <v xml:space="preserve">      -      </v>
      </c>
      <c r="CF1810" s="551" t="s">
        <v>139</v>
      </c>
      <c r="CG1810" s="552">
        <f>'Information Input'!$H$33</f>
        <v>43466</v>
      </c>
      <c r="CH1810" s="552">
        <f>'Information Input'!$H$34</f>
        <v>43555</v>
      </c>
      <c r="CI1810" s="552">
        <f>'Information Input'!$H$35</f>
        <v>43555</v>
      </c>
      <c r="CJ1810" s="551" t="str">
        <f>'Information Input'!$J$22</f>
        <v>Quarterly</v>
      </c>
      <c r="CK1810" s="552">
        <f>'Information Input'!$H$30</f>
        <v>43555</v>
      </c>
      <c r="CL1810" s="551">
        <f>'Information Input'!$J$18</f>
        <v>2019</v>
      </c>
      <c r="CM1810" s="551" t="s">
        <v>89</v>
      </c>
      <c r="CN1810" s="1014" t="s">
        <v>90</v>
      </c>
      <c r="CO1810" s="542" t="s">
        <v>91</v>
      </c>
      <c r="CP1810" s="542" t="s">
        <v>675</v>
      </c>
      <c r="CQ1810" s="551">
        <v>50</v>
      </c>
      <c r="CR1810" s="542" t="s">
        <v>192</v>
      </c>
      <c r="CS1810" s="542" t="s">
        <v>239</v>
      </c>
      <c r="CT1810" s="1015">
        <f>'Report 1'!$G$18</f>
        <v>0</v>
      </c>
      <c r="CU1810" s="1016">
        <f>SUMIF('Report 4A'!$G$16:$G$95,$CQ1810,'Report 4A'!$O$16:$O$95)</f>
        <v>0</v>
      </c>
      <c r="CV1810" s="1017">
        <f t="shared" si="294"/>
        <v>0</v>
      </c>
    </row>
    <row r="1811" spans="2:100">
      <c r="B1811" s="535" t="s">
        <v>669</v>
      </c>
      <c r="C1811" s="536">
        <v>1</v>
      </c>
      <c r="D1811" s="537" t="str">
        <f>'Information Input'!$M$14</f>
        <v xml:space="preserve">      -      </v>
      </c>
      <c r="E1811" s="537" t="s">
        <v>137</v>
      </c>
      <c r="F1811" s="538">
        <f t="shared" si="295"/>
        <v>43647</v>
      </c>
      <c r="G1811" s="538">
        <f t="shared" si="296"/>
        <v>43738</v>
      </c>
      <c r="H1811" s="538">
        <f>'Information Input'!$H$35</f>
        <v>43555</v>
      </c>
      <c r="I1811" s="537" t="str">
        <f>'Information Input'!$J$22</f>
        <v>Quarterly</v>
      </c>
      <c r="J1811" s="538">
        <f>'Information Input'!$H$30</f>
        <v>43555</v>
      </c>
      <c r="K1811" s="537">
        <f>'Information Input'!$J$18</f>
        <v>2019</v>
      </c>
      <c r="L1811" s="579" t="s">
        <v>97</v>
      </c>
      <c r="M1811" s="540" t="s">
        <v>98</v>
      </c>
      <c r="N1811" s="541" t="s">
        <v>96</v>
      </c>
      <c r="O1811" s="542" t="s">
        <v>671</v>
      </c>
      <c r="P1811" s="537">
        <v>26</v>
      </c>
      <c r="Q1811" s="541" t="s">
        <v>168</v>
      </c>
      <c r="R1811" s="541" t="s">
        <v>237</v>
      </c>
      <c r="S1811" s="543">
        <f>'Report 1'!$T$18</f>
        <v>0</v>
      </c>
      <c r="T1811" s="544">
        <f>'Report 1'!$T$46</f>
        <v>0</v>
      </c>
      <c r="U1811" s="545">
        <f>'Report 1'!$T$132</f>
        <v>0</v>
      </c>
      <c r="AL1811" s="546" t="s">
        <v>669</v>
      </c>
      <c r="AM1811" s="547">
        <v>2</v>
      </c>
      <c r="AN1811" s="547" t="str">
        <f>'Information Input'!$M$14</f>
        <v xml:space="preserve">      -      </v>
      </c>
      <c r="AO1811" s="547" t="s">
        <v>137</v>
      </c>
      <c r="AP1811" s="538">
        <f t="shared" si="297"/>
        <v>43647</v>
      </c>
      <c r="AQ1811" s="538">
        <f t="shared" si="298"/>
        <v>43738</v>
      </c>
      <c r="AR1811" s="538">
        <f>'Information Input'!$H$35</f>
        <v>43555</v>
      </c>
      <c r="AS1811" s="547" t="str">
        <f>'Information Input'!$J$22</f>
        <v>Quarterly</v>
      </c>
      <c r="AT1811" s="538">
        <f>'Information Input'!$H$30</f>
        <v>43555</v>
      </c>
      <c r="AU1811" s="547">
        <f>'Information Input'!$J$18</f>
        <v>2019</v>
      </c>
      <c r="AV1811" s="547" t="s">
        <v>96</v>
      </c>
      <c r="AW1811" s="547" t="s">
        <v>241</v>
      </c>
      <c r="AX1811" s="547" t="s">
        <v>241</v>
      </c>
      <c r="AY1811" s="548" t="s">
        <v>675</v>
      </c>
      <c r="AZ1811" s="547">
        <v>46</v>
      </c>
      <c r="BA1811" s="549" t="s">
        <v>188</v>
      </c>
      <c r="BB1811" s="543" t="s">
        <v>239</v>
      </c>
      <c r="BC1811" s="550">
        <f>'Report 2'!$V413</f>
        <v>0</v>
      </c>
      <c r="BD1811" s="550">
        <f>'Report 2'!$W413</f>
        <v>0</v>
      </c>
      <c r="BE1811" s="550">
        <f>'Report 2'!$X413</f>
        <v>0</v>
      </c>
      <c r="BF1811" s="550">
        <f>'Report 2'!$Y413</f>
        <v>0</v>
      </c>
      <c r="BG1811" s="550">
        <f>'Report 2'!$Z413</f>
        <v>0</v>
      </c>
      <c r="BH1811" s="550">
        <f>'Report 2'!$AA413</f>
        <v>0</v>
      </c>
      <c r="BI1811" s="550">
        <f>'Report 2'!$AB413</f>
        <v>0</v>
      </c>
      <c r="CC1811" s="575" t="s">
        <v>669</v>
      </c>
      <c r="CD1811" s="1019" t="s">
        <v>672</v>
      </c>
      <c r="CE1811" s="1019" t="str">
        <f>'Information Input'!$M$14</f>
        <v xml:space="preserve">      -      </v>
      </c>
      <c r="CF1811" s="570" t="s">
        <v>139</v>
      </c>
      <c r="CG1811" s="566">
        <f>'Information Input'!$H$33</f>
        <v>43466</v>
      </c>
      <c r="CH1811" s="566">
        <f>'Information Input'!$H$34</f>
        <v>43555</v>
      </c>
      <c r="CI1811" s="566">
        <f>'Information Input'!$H$35</f>
        <v>43555</v>
      </c>
      <c r="CJ1811" s="570" t="str">
        <f>'Information Input'!$J$22</f>
        <v>Quarterly</v>
      </c>
      <c r="CK1811" s="566">
        <f>'Information Input'!$H$30</f>
        <v>43555</v>
      </c>
      <c r="CL1811" s="570">
        <f>'Information Input'!$J$18</f>
        <v>2019</v>
      </c>
      <c r="CM1811" s="570" t="s">
        <v>89</v>
      </c>
      <c r="CN1811" s="1019" t="s">
        <v>90</v>
      </c>
      <c r="CO1811" s="575" t="s">
        <v>91</v>
      </c>
      <c r="CP1811" s="575" t="s">
        <v>675</v>
      </c>
      <c r="CQ1811" s="570">
        <v>51</v>
      </c>
      <c r="CR1811" s="575" t="s">
        <v>193</v>
      </c>
      <c r="CS1811" s="575" t="s">
        <v>239</v>
      </c>
      <c r="CT1811" s="1020">
        <f>'Report 1'!$G$18</f>
        <v>0</v>
      </c>
      <c r="CU1811" s="1021">
        <f>SUMIF('Report 4A'!$G$16:$G$95,$CQ1811,'Report 4A'!$O$16:$O$95)</f>
        <v>0</v>
      </c>
      <c r="CV1811" s="1022">
        <f t="shared" si="294"/>
        <v>0</v>
      </c>
    </row>
    <row r="1812" spans="2:100">
      <c r="B1812" s="535" t="s">
        <v>669</v>
      </c>
      <c r="C1812" s="536">
        <v>1</v>
      </c>
      <c r="D1812" s="537" t="str">
        <f>'Information Input'!$M$14</f>
        <v xml:space="preserve">      -      </v>
      </c>
      <c r="E1812" s="537" t="s">
        <v>137</v>
      </c>
      <c r="F1812" s="538">
        <f t="shared" si="295"/>
        <v>43647</v>
      </c>
      <c r="G1812" s="538">
        <f t="shared" si="296"/>
        <v>43738</v>
      </c>
      <c r="H1812" s="538">
        <f>'Information Input'!$H$35</f>
        <v>43555</v>
      </c>
      <c r="I1812" s="537" t="str">
        <f>'Information Input'!$J$22</f>
        <v>Quarterly</v>
      </c>
      <c r="J1812" s="538">
        <f>'Information Input'!$H$30</f>
        <v>43555</v>
      </c>
      <c r="K1812" s="537">
        <f>'Information Input'!$J$18</f>
        <v>2019</v>
      </c>
      <c r="L1812" s="579" t="s">
        <v>97</v>
      </c>
      <c r="M1812" s="540" t="s">
        <v>98</v>
      </c>
      <c r="N1812" s="541" t="s">
        <v>96</v>
      </c>
      <c r="O1812" s="542" t="s">
        <v>671</v>
      </c>
      <c r="P1812" s="537">
        <v>27</v>
      </c>
      <c r="Q1812" s="541" t="s">
        <v>169</v>
      </c>
      <c r="R1812" s="541" t="s">
        <v>235</v>
      </c>
      <c r="S1812" s="543">
        <f>'Report 1'!$T$18</f>
        <v>0</v>
      </c>
      <c r="T1812" s="544">
        <f>'Report 1'!$T$47</f>
        <v>0</v>
      </c>
      <c r="U1812" s="545">
        <f>'Report 1'!$T$133</f>
        <v>0</v>
      </c>
      <c r="AL1812" s="546" t="s">
        <v>669</v>
      </c>
      <c r="AM1812" s="547">
        <v>2</v>
      </c>
      <c r="AN1812" s="547" t="str">
        <f>'Information Input'!$M$14</f>
        <v xml:space="preserve">      -      </v>
      </c>
      <c r="AO1812" s="547" t="s">
        <v>137</v>
      </c>
      <c r="AP1812" s="538">
        <f t="shared" si="297"/>
        <v>43647</v>
      </c>
      <c r="AQ1812" s="538">
        <f t="shared" si="298"/>
        <v>43738</v>
      </c>
      <c r="AR1812" s="538">
        <f>'Information Input'!$H$35</f>
        <v>43555</v>
      </c>
      <c r="AS1812" s="547" t="str">
        <f>'Information Input'!$J$22</f>
        <v>Quarterly</v>
      </c>
      <c r="AT1812" s="538">
        <f>'Information Input'!$H$30</f>
        <v>43555</v>
      </c>
      <c r="AU1812" s="547">
        <f>'Information Input'!$J$18</f>
        <v>2019</v>
      </c>
      <c r="AV1812" s="547" t="s">
        <v>96</v>
      </c>
      <c r="AW1812" s="547" t="s">
        <v>241</v>
      </c>
      <c r="AX1812" s="547" t="s">
        <v>241</v>
      </c>
      <c r="AY1812" s="548" t="s">
        <v>675</v>
      </c>
      <c r="AZ1812" s="547">
        <v>47</v>
      </c>
      <c r="BA1812" s="549" t="s">
        <v>189</v>
      </c>
      <c r="BB1812" s="543" t="s">
        <v>239</v>
      </c>
      <c r="BC1812" s="550">
        <f>'Report 2'!$V414</f>
        <v>0</v>
      </c>
      <c r="BD1812" s="550">
        <f>'Report 2'!$W414</f>
        <v>0</v>
      </c>
      <c r="BE1812" s="550">
        <f>'Report 2'!$X414</f>
        <v>0</v>
      </c>
      <c r="BF1812" s="550">
        <f>'Report 2'!$Y414</f>
        <v>0</v>
      </c>
      <c r="BG1812" s="550">
        <f>'Report 2'!$Z414</f>
        <v>0</v>
      </c>
      <c r="BH1812" s="550">
        <f>'Report 2'!$AA414</f>
        <v>0</v>
      </c>
      <c r="BI1812" s="550">
        <f>'Report 2'!$AB414</f>
        <v>0</v>
      </c>
      <c r="CC1812" s="523" t="s">
        <v>669</v>
      </c>
      <c r="CD1812" s="1010" t="s">
        <v>672</v>
      </c>
      <c r="CE1812" s="1010" t="str">
        <f>'Information Input'!$M$14</f>
        <v xml:space="preserve">      -      </v>
      </c>
      <c r="CF1812" s="532" t="s">
        <v>139</v>
      </c>
      <c r="CG1812" s="519">
        <f>'Information Input'!$H$33</f>
        <v>43466</v>
      </c>
      <c r="CH1812" s="519">
        <f>'Information Input'!$H$34</f>
        <v>43555</v>
      </c>
      <c r="CI1812" s="519">
        <f>'Information Input'!$H$35</f>
        <v>43555</v>
      </c>
      <c r="CJ1812" s="532" t="str">
        <f>'Information Input'!$J$22</f>
        <v>Quarterly</v>
      </c>
      <c r="CK1812" s="519">
        <f>'Information Input'!$H$30</f>
        <v>43555</v>
      </c>
      <c r="CL1812" s="532">
        <f>'Information Input'!$J$18</f>
        <v>2019</v>
      </c>
      <c r="CM1812" s="532" t="s">
        <v>92</v>
      </c>
      <c r="CN1812" s="1010" t="s">
        <v>93</v>
      </c>
      <c r="CO1812" s="523" t="s">
        <v>91</v>
      </c>
      <c r="CP1812" s="523" t="s">
        <v>671</v>
      </c>
      <c r="CQ1812" s="532">
        <v>11</v>
      </c>
      <c r="CR1812" s="523" t="s">
        <v>153</v>
      </c>
      <c r="CS1812" s="523" t="s">
        <v>231</v>
      </c>
      <c r="CT1812" s="1011">
        <f>'Report 1'!$L$18</f>
        <v>0</v>
      </c>
      <c r="CU1812" s="1012">
        <f>SUMIF('Report 4A'!$G$16:$G$95,$CQ1812,'Report 4A'!$T$16:$T$95)</f>
        <v>0</v>
      </c>
      <c r="CV1812" s="1013">
        <f t="shared" si="294"/>
        <v>0</v>
      </c>
    </row>
    <row r="1813" spans="2:100">
      <c r="B1813" s="535" t="s">
        <v>669</v>
      </c>
      <c r="C1813" s="536">
        <v>1</v>
      </c>
      <c r="D1813" s="537" t="str">
        <f>'Information Input'!$M$14</f>
        <v xml:space="preserve">      -      </v>
      </c>
      <c r="E1813" s="537" t="s">
        <v>137</v>
      </c>
      <c r="F1813" s="538">
        <f t="shared" si="295"/>
        <v>43647</v>
      </c>
      <c r="G1813" s="538">
        <f t="shared" si="296"/>
        <v>43738</v>
      </c>
      <c r="H1813" s="538">
        <f>'Information Input'!$H$35</f>
        <v>43555</v>
      </c>
      <c r="I1813" s="537" t="str">
        <f>'Information Input'!$J$22</f>
        <v>Quarterly</v>
      </c>
      <c r="J1813" s="538">
        <f>'Information Input'!$H$30</f>
        <v>43555</v>
      </c>
      <c r="K1813" s="537">
        <f>'Information Input'!$J$18</f>
        <v>2019</v>
      </c>
      <c r="L1813" s="579" t="s">
        <v>97</v>
      </c>
      <c r="M1813" s="540" t="s">
        <v>98</v>
      </c>
      <c r="N1813" s="541" t="s">
        <v>96</v>
      </c>
      <c r="O1813" s="542" t="s">
        <v>671</v>
      </c>
      <c r="P1813" s="537">
        <v>28</v>
      </c>
      <c r="Q1813" s="541" t="s">
        <v>170</v>
      </c>
      <c r="R1813" s="541" t="s">
        <v>235</v>
      </c>
      <c r="S1813" s="543">
        <f>'Report 1'!$T$18</f>
        <v>0</v>
      </c>
      <c r="T1813" s="544">
        <f>'Report 1'!$T$48</f>
        <v>0</v>
      </c>
      <c r="U1813" s="545">
        <f>'Report 1'!$T$134</f>
        <v>0</v>
      </c>
      <c r="AL1813" s="546" t="s">
        <v>669</v>
      </c>
      <c r="AM1813" s="547">
        <v>2</v>
      </c>
      <c r="AN1813" s="547" t="str">
        <f>'Information Input'!$M$14</f>
        <v xml:space="preserve">      -      </v>
      </c>
      <c r="AO1813" s="547" t="s">
        <v>137</v>
      </c>
      <c r="AP1813" s="538">
        <f t="shared" si="297"/>
        <v>43647</v>
      </c>
      <c r="AQ1813" s="538">
        <f t="shared" si="298"/>
        <v>43738</v>
      </c>
      <c r="AR1813" s="538">
        <f>'Information Input'!$H$35</f>
        <v>43555</v>
      </c>
      <c r="AS1813" s="547" t="str">
        <f>'Information Input'!$J$22</f>
        <v>Quarterly</v>
      </c>
      <c r="AT1813" s="538">
        <f>'Information Input'!$H$30</f>
        <v>43555</v>
      </c>
      <c r="AU1813" s="547">
        <f>'Information Input'!$J$18</f>
        <v>2019</v>
      </c>
      <c r="AV1813" s="547" t="s">
        <v>96</v>
      </c>
      <c r="AW1813" s="547" t="s">
        <v>241</v>
      </c>
      <c r="AX1813" s="547" t="s">
        <v>241</v>
      </c>
      <c r="AY1813" s="548" t="s">
        <v>675</v>
      </c>
      <c r="AZ1813" s="547">
        <v>48</v>
      </c>
      <c r="BA1813" s="549" t="s">
        <v>190</v>
      </c>
      <c r="BB1813" s="543" t="s">
        <v>239</v>
      </c>
      <c r="BC1813" s="550">
        <f>'Report 2'!$V415</f>
        <v>0</v>
      </c>
      <c r="BD1813" s="550">
        <f>'Report 2'!$W415</f>
        <v>0</v>
      </c>
      <c r="BE1813" s="550">
        <f>'Report 2'!$X415</f>
        <v>0</v>
      </c>
      <c r="BF1813" s="550">
        <f>'Report 2'!$Y415</f>
        <v>0</v>
      </c>
      <c r="BG1813" s="550">
        <f>'Report 2'!$Z415</f>
        <v>0</v>
      </c>
      <c r="BH1813" s="550">
        <f>'Report 2'!$AA415</f>
        <v>0</v>
      </c>
      <c r="BI1813" s="550">
        <f>'Report 2'!$AB415</f>
        <v>0</v>
      </c>
      <c r="CC1813" s="542" t="s">
        <v>669</v>
      </c>
      <c r="CD1813" s="1014" t="s">
        <v>672</v>
      </c>
      <c r="CE1813" s="1014" t="str">
        <f>'Information Input'!$M$14</f>
        <v xml:space="preserve">      -      </v>
      </c>
      <c r="CF1813" s="551" t="s">
        <v>139</v>
      </c>
      <c r="CG1813" s="552">
        <f>'Information Input'!$H$33</f>
        <v>43466</v>
      </c>
      <c r="CH1813" s="552">
        <f>'Information Input'!$H$34</f>
        <v>43555</v>
      </c>
      <c r="CI1813" s="552">
        <f>'Information Input'!$H$35</f>
        <v>43555</v>
      </c>
      <c r="CJ1813" s="551" t="str">
        <f>'Information Input'!$J$22</f>
        <v>Quarterly</v>
      </c>
      <c r="CK1813" s="552">
        <f>'Information Input'!$H$30</f>
        <v>43555</v>
      </c>
      <c r="CL1813" s="551">
        <f>'Information Input'!$J$18</f>
        <v>2019</v>
      </c>
      <c r="CM1813" s="551" t="s">
        <v>92</v>
      </c>
      <c r="CN1813" s="1014" t="s">
        <v>93</v>
      </c>
      <c r="CO1813" s="542" t="s">
        <v>91</v>
      </c>
      <c r="CP1813" s="542" t="s">
        <v>671</v>
      </c>
      <c r="CQ1813" s="551">
        <v>12</v>
      </c>
      <c r="CR1813" s="542" t="s">
        <v>154</v>
      </c>
      <c r="CS1813" s="542" t="s">
        <v>231</v>
      </c>
      <c r="CT1813" s="1015">
        <f>'Report 1'!$L$18</f>
        <v>0</v>
      </c>
      <c r="CU1813" s="1016">
        <f>SUMIF('Report 4A'!$G$16:$G$95,$CQ1813,'Report 4A'!$T$16:$T$95)</f>
        <v>0</v>
      </c>
      <c r="CV1813" s="1017">
        <f t="shared" si="294"/>
        <v>0</v>
      </c>
    </row>
    <row r="1814" spans="2:100">
      <c r="B1814" s="535" t="s">
        <v>669</v>
      </c>
      <c r="C1814" s="536">
        <v>1</v>
      </c>
      <c r="D1814" s="537" t="str">
        <f>'Information Input'!$M$14</f>
        <v xml:space="preserve">      -      </v>
      </c>
      <c r="E1814" s="537" t="s">
        <v>137</v>
      </c>
      <c r="F1814" s="538">
        <f t="shared" si="295"/>
        <v>43647</v>
      </c>
      <c r="G1814" s="538">
        <f t="shared" si="296"/>
        <v>43738</v>
      </c>
      <c r="H1814" s="538">
        <f>'Information Input'!$H$35</f>
        <v>43555</v>
      </c>
      <c r="I1814" s="537" t="str">
        <f>'Information Input'!$J$22</f>
        <v>Quarterly</v>
      </c>
      <c r="J1814" s="538">
        <f>'Information Input'!$H$30</f>
        <v>43555</v>
      </c>
      <c r="K1814" s="537">
        <f>'Information Input'!$J$18</f>
        <v>2019</v>
      </c>
      <c r="L1814" s="579" t="s">
        <v>97</v>
      </c>
      <c r="M1814" s="540" t="s">
        <v>98</v>
      </c>
      <c r="N1814" s="541" t="s">
        <v>96</v>
      </c>
      <c r="O1814" s="542" t="s">
        <v>671</v>
      </c>
      <c r="P1814" s="537">
        <v>29</v>
      </c>
      <c r="Q1814" s="541" t="s">
        <v>171</v>
      </c>
      <c r="R1814" s="541" t="s">
        <v>238</v>
      </c>
      <c r="S1814" s="543">
        <f>'Report 1'!$T$18</f>
        <v>0</v>
      </c>
      <c r="T1814" s="544">
        <f>'Report 1'!$T$49</f>
        <v>0</v>
      </c>
      <c r="U1814" s="545">
        <f>'Report 1'!$T$135</f>
        <v>0</v>
      </c>
      <c r="AL1814" s="546" t="s">
        <v>669</v>
      </c>
      <c r="AM1814" s="547">
        <v>2</v>
      </c>
      <c r="AN1814" s="547" t="str">
        <f>'Information Input'!$M$14</f>
        <v xml:space="preserve">      -      </v>
      </c>
      <c r="AO1814" s="547" t="s">
        <v>137</v>
      </c>
      <c r="AP1814" s="538">
        <f t="shared" si="297"/>
        <v>43647</v>
      </c>
      <c r="AQ1814" s="538">
        <f t="shared" si="298"/>
        <v>43738</v>
      </c>
      <c r="AR1814" s="538">
        <f>'Information Input'!$H$35</f>
        <v>43555</v>
      </c>
      <c r="AS1814" s="547" t="str">
        <f>'Information Input'!$J$22</f>
        <v>Quarterly</v>
      </c>
      <c r="AT1814" s="538">
        <f>'Information Input'!$H$30</f>
        <v>43555</v>
      </c>
      <c r="AU1814" s="547">
        <f>'Information Input'!$J$18</f>
        <v>2019</v>
      </c>
      <c r="AV1814" s="547" t="s">
        <v>96</v>
      </c>
      <c r="AW1814" s="547" t="s">
        <v>241</v>
      </c>
      <c r="AX1814" s="547" t="s">
        <v>241</v>
      </c>
      <c r="AY1814" s="548" t="s">
        <v>675</v>
      </c>
      <c r="AZ1814" s="547">
        <v>49</v>
      </c>
      <c r="BA1814" s="549" t="s">
        <v>191</v>
      </c>
      <c r="BB1814" s="543" t="s">
        <v>239</v>
      </c>
      <c r="BC1814" s="550">
        <f>'Report 2'!$V416</f>
        <v>0</v>
      </c>
      <c r="BD1814" s="550">
        <f>'Report 2'!$W416</f>
        <v>0</v>
      </c>
      <c r="BE1814" s="550">
        <f>'Report 2'!$X416</f>
        <v>0</v>
      </c>
      <c r="BF1814" s="550">
        <f>'Report 2'!$Y416</f>
        <v>0</v>
      </c>
      <c r="BG1814" s="550">
        <f>'Report 2'!$Z416</f>
        <v>0</v>
      </c>
      <c r="BH1814" s="550">
        <f>'Report 2'!$AA416</f>
        <v>0</v>
      </c>
      <c r="BI1814" s="550">
        <f>'Report 2'!$AB416</f>
        <v>0</v>
      </c>
      <c r="CC1814" s="542" t="s">
        <v>669</v>
      </c>
      <c r="CD1814" s="1014" t="s">
        <v>672</v>
      </c>
      <c r="CE1814" s="1014" t="str">
        <f>'Information Input'!$M$14</f>
        <v xml:space="preserve">      -      </v>
      </c>
      <c r="CF1814" s="551" t="s">
        <v>139</v>
      </c>
      <c r="CG1814" s="552">
        <f>'Information Input'!$H$33</f>
        <v>43466</v>
      </c>
      <c r="CH1814" s="552">
        <f>'Information Input'!$H$34</f>
        <v>43555</v>
      </c>
      <c r="CI1814" s="552">
        <f>'Information Input'!$H$35</f>
        <v>43555</v>
      </c>
      <c r="CJ1814" s="551" t="str">
        <f>'Information Input'!$J$22</f>
        <v>Quarterly</v>
      </c>
      <c r="CK1814" s="552">
        <f>'Information Input'!$H$30</f>
        <v>43555</v>
      </c>
      <c r="CL1814" s="551">
        <f>'Information Input'!$J$18</f>
        <v>2019</v>
      </c>
      <c r="CM1814" s="551" t="s">
        <v>92</v>
      </c>
      <c r="CN1814" s="1014" t="s">
        <v>93</v>
      </c>
      <c r="CO1814" s="542" t="s">
        <v>91</v>
      </c>
      <c r="CP1814" s="542" t="s">
        <v>671</v>
      </c>
      <c r="CQ1814" s="551">
        <v>13</v>
      </c>
      <c r="CR1814" s="542" t="s">
        <v>155</v>
      </c>
      <c r="CS1814" s="542" t="s">
        <v>232</v>
      </c>
      <c r="CT1814" s="1015">
        <f>'Report 1'!$L$18</f>
        <v>0</v>
      </c>
      <c r="CU1814" s="1016">
        <f>SUMIF('Report 4A'!$G$16:$G$95,$CQ1814,'Report 4A'!$T$16:$T$95)</f>
        <v>0</v>
      </c>
      <c r="CV1814" s="1017">
        <f t="shared" si="294"/>
        <v>0</v>
      </c>
    </row>
    <row r="1815" spans="2:100">
      <c r="B1815" s="535" t="s">
        <v>669</v>
      </c>
      <c r="C1815" s="536">
        <v>1</v>
      </c>
      <c r="D1815" s="537" t="str">
        <f>'Information Input'!$M$14</f>
        <v xml:space="preserve">      -      </v>
      </c>
      <c r="E1815" s="537" t="s">
        <v>137</v>
      </c>
      <c r="F1815" s="538">
        <f t="shared" si="295"/>
        <v>43647</v>
      </c>
      <c r="G1815" s="538">
        <f t="shared" si="296"/>
        <v>43738</v>
      </c>
      <c r="H1815" s="538">
        <f>'Information Input'!$H$35</f>
        <v>43555</v>
      </c>
      <c r="I1815" s="537" t="str">
        <f>'Information Input'!$J$22</f>
        <v>Quarterly</v>
      </c>
      <c r="J1815" s="538">
        <f>'Information Input'!$H$30</f>
        <v>43555</v>
      </c>
      <c r="K1815" s="537">
        <f>'Information Input'!$J$18</f>
        <v>2019</v>
      </c>
      <c r="L1815" s="579" t="s">
        <v>97</v>
      </c>
      <c r="M1815" s="540" t="s">
        <v>98</v>
      </c>
      <c r="N1815" s="541" t="s">
        <v>96</v>
      </c>
      <c r="O1815" s="542" t="s">
        <v>671</v>
      </c>
      <c r="P1815" s="537">
        <v>30</v>
      </c>
      <c r="Q1815" s="541" t="s">
        <v>172</v>
      </c>
      <c r="R1815" s="541" t="s">
        <v>238</v>
      </c>
      <c r="S1815" s="543">
        <f>'Report 1'!$T$18</f>
        <v>0</v>
      </c>
      <c r="T1815" s="544">
        <f>'Report 1'!$T$50</f>
        <v>0</v>
      </c>
      <c r="U1815" s="545">
        <f>'Report 1'!$T$136</f>
        <v>0</v>
      </c>
      <c r="AL1815" s="546" t="s">
        <v>669</v>
      </c>
      <c r="AM1815" s="547">
        <v>2</v>
      </c>
      <c r="AN1815" s="547" t="str">
        <f>'Information Input'!$M$14</f>
        <v xml:space="preserve">      -      </v>
      </c>
      <c r="AO1815" s="547" t="s">
        <v>137</v>
      </c>
      <c r="AP1815" s="538">
        <f t="shared" si="297"/>
        <v>43647</v>
      </c>
      <c r="AQ1815" s="538">
        <f t="shared" si="298"/>
        <v>43738</v>
      </c>
      <c r="AR1815" s="538">
        <f>'Information Input'!$H$35</f>
        <v>43555</v>
      </c>
      <c r="AS1815" s="547" t="str">
        <f>'Information Input'!$J$22</f>
        <v>Quarterly</v>
      </c>
      <c r="AT1815" s="538">
        <f>'Information Input'!$H$30</f>
        <v>43555</v>
      </c>
      <c r="AU1815" s="547">
        <f>'Information Input'!$J$18</f>
        <v>2019</v>
      </c>
      <c r="AV1815" s="547" t="s">
        <v>96</v>
      </c>
      <c r="AW1815" s="547" t="s">
        <v>241</v>
      </c>
      <c r="AX1815" s="547" t="s">
        <v>241</v>
      </c>
      <c r="AY1815" s="548" t="s">
        <v>675</v>
      </c>
      <c r="AZ1815" s="547">
        <v>50</v>
      </c>
      <c r="BA1815" s="549" t="s">
        <v>192</v>
      </c>
      <c r="BB1815" s="543" t="s">
        <v>239</v>
      </c>
      <c r="BC1815" s="550">
        <f>'Report 2'!$V417</f>
        <v>0</v>
      </c>
      <c r="BD1815" s="550">
        <f>'Report 2'!$W417</f>
        <v>0</v>
      </c>
      <c r="BE1815" s="550">
        <f>'Report 2'!$X417</f>
        <v>0</v>
      </c>
      <c r="BF1815" s="550">
        <f>'Report 2'!$Y417</f>
        <v>0</v>
      </c>
      <c r="BG1815" s="550">
        <f>'Report 2'!$Z417</f>
        <v>0</v>
      </c>
      <c r="BH1815" s="550">
        <f>'Report 2'!$AA417</f>
        <v>0</v>
      </c>
      <c r="BI1815" s="550">
        <f>'Report 2'!$AB417</f>
        <v>0</v>
      </c>
      <c r="CC1815" s="542" t="s">
        <v>669</v>
      </c>
      <c r="CD1815" s="1014" t="s">
        <v>672</v>
      </c>
      <c r="CE1815" s="1014" t="str">
        <f>'Information Input'!$M$14</f>
        <v xml:space="preserve">      -      </v>
      </c>
      <c r="CF1815" s="551" t="s">
        <v>139</v>
      </c>
      <c r="CG1815" s="552">
        <f>'Information Input'!$H$33</f>
        <v>43466</v>
      </c>
      <c r="CH1815" s="552">
        <f>'Information Input'!$H$34</f>
        <v>43555</v>
      </c>
      <c r="CI1815" s="552">
        <f>'Information Input'!$H$35</f>
        <v>43555</v>
      </c>
      <c r="CJ1815" s="551" t="str">
        <f>'Information Input'!$J$22</f>
        <v>Quarterly</v>
      </c>
      <c r="CK1815" s="552">
        <f>'Information Input'!$H$30</f>
        <v>43555</v>
      </c>
      <c r="CL1815" s="551">
        <f>'Information Input'!$J$18</f>
        <v>2019</v>
      </c>
      <c r="CM1815" s="551" t="s">
        <v>92</v>
      </c>
      <c r="CN1815" s="1014" t="s">
        <v>93</v>
      </c>
      <c r="CO1815" s="542" t="s">
        <v>91</v>
      </c>
      <c r="CP1815" s="542" t="s">
        <v>671</v>
      </c>
      <c r="CQ1815" s="551">
        <v>14</v>
      </c>
      <c r="CR1815" s="542" t="s">
        <v>156</v>
      </c>
      <c r="CS1815" s="542" t="s">
        <v>233</v>
      </c>
      <c r="CT1815" s="1015">
        <f>'Report 1'!$L$18</f>
        <v>0</v>
      </c>
      <c r="CU1815" s="1016">
        <f>SUMIF('Report 4A'!$G$16:$G$95,$CQ1815,'Report 4A'!$T$16:$T$95)</f>
        <v>0</v>
      </c>
      <c r="CV1815" s="1017">
        <f t="shared" si="294"/>
        <v>0</v>
      </c>
    </row>
    <row r="1816" spans="2:100">
      <c r="B1816" s="535" t="s">
        <v>669</v>
      </c>
      <c r="C1816" s="536">
        <v>1</v>
      </c>
      <c r="D1816" s="537" t="str">
        <f>'Information Input'!$M$14</f>
        <v xml:space="preserve">      -      </v>
      </c>
      <c r="E1816" s="537" t="s">
        <v>137</v>
      </c>
      <c r="F1816" s="538">
        <f t="shared" si="295"/>
        <v>43647</v>
      </c>
      <c r="G1816" s="538">
        <f t="shared" si="296"/>
        <v>43738</v>
      </c>
      <c r="H1816" s="538">
        <f>'Information Input'!$H$35</f>
        <v>43555</v>
      </c>
      <c r="I1816" s="537" t="str">
        <f>'Information Input'!$J$22</f>
        <v>Quarterly</v>
      </c>
      <c r="J1816" s="538">
        <f>'Information Input'!$H$30</f>
        <v>43555</v>
      </c>
      <c r="K1816" s="537">
        <f>'Information Input'!$J$18</f>
        <v>2019</v>
      </c>
      <c r="L1816" s="579" t="s">
        <v>97</v>
      </c>
      <c r="M1816" s="540" t="s">
        <v>98</v>
      </c>
      <c r="N1816" s="541" t="s">
        <v>96</v>
      </c>
      <c r="O1816" s="542" t="s">
        <v>671</v>
      </c>
      <c r="P1816" s="537">
        <v>31</v>
      </c>
      <c r="Q1816" s="541" t="s">
        <v>173</v>
      </c>
      <c r="R1816" s="541" t="s">
        <v>233</v>
      </c>
      <c r="S1816" s="543">
        <f>'Report 1'!$T$18</f>
        <v>0</v>
      </c>
      <c r="T1816" s="544">
        <f>'Report 1'!$T$51</f>
        <v>0</v>
      </c>
      <c r="U1816" s="545">
        <f>'Report 1'!$T$137</f>
        <v>0</v>
      </c>
      <c r="AL1816" s="546" t="s">
        <v>669</v>
      </c>
      <c r="AM1816" s="547">
        <v>2</v>
      </c>
      <c r="AN1816" s="547" t="str">
        <f>'Information Input'!$M$14</f>
        <v xml:space="preserve">      -      </v>
      </c>
      <c r="AO1816" s="547" t="s">
        <v>137</v>
      </c>
      <c r="AP1816" s="538">
        <f t="shared" si="297"/>
        <v>43647</v>
      </c>
      <c r="AQ1816" s="538">
        <f t="shared" si="298"/>
        <v>43738</v>
      </c>
      <c r="AR1816" s="538">
        <f>'Information Input'!$H$35</f>
        <v>43555</v>
      </c>
      <c r="AS1816" s="547" t="str">
        <f>'Information Input'!$J$22</f>
        <v>Quarterly</v>
      </c>
      <c r="AT1816" s="538">
        <f>'Information Input'!$H$30</f>
        <v>43555</v>
      </c>
      <c r="AU1816" s="547">
        <f>'Information Input'!$J$18</f>
        <v>2019</v>
      </c>
      <c r="AV1816" s="547" t="s">
        <v>96</v>
      </c>
      <c r="AW1816" s="547" t="s">
        <v>241</v>
      </c>
      <c r="AX1816" s="547" t="s">
        <v>241</v>
      </c>
      <c r="AY1816" s="548" t="s">
        <v>675</v>
      </c>
      <c r="AZ1816" s="547">
        <v>51</v>
      </c>
      <c r="BA1816" s="549" t="s">
        <v>193</v>
      </c>
      <c r="BB1816" s="543" t="s">
        <v>239</v>
      </c>
      <c r="BC1816" s="550">
        <f>'Report 2'!$V418</f>
        <v>0</v>
      </c>
      <c r="BD1816" s="550">
        <f>'Report 2'!$W418</f>
        <v>0</v>
      </c>
      <c r="BE1816" s="550">
        <f>'Report 2'!$X418</f>
        <v>0</v>
      </c>
      <c r="BF1816" s="550">
        <f>'Report 2'!$Y418</f>
        <v>0</v>
      </c>
      <c r="BG1816" s="550">
        <f>'Report 2'!$Z418</f>
        <v>0</v>
      </c>
      <c r="BH1816" s="550">
        <f>'Report 2'!$AA418</f>
        <v>0</v>
      </c>
      <c r="BI1816" s="550">
        <f>'Report 2'!$AB418</f>
        <v>0</v>
      </c>
      <c r="CC1816" s="542" t="s">
        <v>669</v>
      </c>
      <c r="CD1816" s="1014" t="s">
        <v>672</v>
      </c>
      <c r="CE1816" s="1014" t="str">
        <f>'Information Input'!$M$14</f>
        <v xml:space="preserve">      -      </v>
      </c>
      <c r="CF1816" s="551" t="s">
        <v>139</v>
      </c>
      <c r="CG1816" s="552">
        <f>'Information Input'!$H$33</f>
        <v>43466</v>
      </c>
      <c r="CH1816" s="552">
        <f>'Information Input'!$H$34</f>
        <v>43555</v>
      </c>
      <c r="CI1816" s="552">
        <f>'Information Input'!$H$35</f>
        <v>43555</v>
      </c>
      <c r="CJ1816" s="551" t="str">
        <f>'Information Input'!$J$22</f>
        <v>Quarterly</v>
      </c>
      <c r="CK1816" s="552">
        <f>'Information Input'!$H$30</f>
        <v>43555</v>
      </c>
      <c r="CL1816" s="551">
        <f>'Information Input'!$J$18</f>
        <v>2019</v>
      </c>
      <c r="CM1816" s="551" t="s">
        <v>92</v>
      </c>
      <c r="CN1816" s="1014" t="s">
        <v>93</v>
      </c>
      <c r="CO1816" s="542" t="s">
        <v>91</v>
      </c>
      <c r="CP1816" s="542" t="s">
        <v>671</v>
      </c>
      <c r="CQ1816" s="551">
        <v>15</v>
      </c>
      <c r="CR1816" s="542" t="s">
        <v>157</v>
      </c>
      <c r="CS1816" s="542" t="s">
        <v>234</v>
      </c>
      <c r="CT1816" s="1015">
        <f>'Report 1'!$L$18</f>
        <v>0</v>
      </c>
      <c r="CU1816" s="1016">
        <f>SUMIF('Report 4A'!$G$16:$G$95,$CQ1816,'Report 4A'!$T$16:$T$95)</f>
        <v>0</v>
      </c>
      <c r="CV1816" s="1017">
        <f t="shared" si="294"/>
        <v>0</v>
      </c>
    </row>
    <row r="1817" spans="2:100">
      <c r="B1817" s="535" t="s">
        <v>669</v>
      </c>
      <c r="C1817" s="536">
        <v>1</v>
      </c>
      <c r="D1817" s="537" t="str">
        <f>'Information Input'!$M$14</f>
        <v xml:space="preserve">      -      </v>
      </c>
      <c r="E1817" s="537" t="s">
        <v>137</v>
      </c>
      <c r="F1817" s="538">
        <f t="shared" si="295"/>
        <v>43647</v>
      </c>
      <c r="G1817" s="538">
        <f t="shared" si="296"/>
        <v>43738</v>
      </c>
      <c r="H1817" s="538">
        <f>'Information Input'!$H$35</f>
        <v>43555</v>
      </c>
      <c r="I1817" s="537" t="str">
        <f>'Information Input'!$J$22</f>
        <v>Quarterly</v>
      </c>
      <c r="J1817" s="538">
        <f>'Information Input'!$H$30</f>
        <v>43555</v>
      </c>
      <c r="K1817" s="537">
        <f>'Information Input'!$J$18</f>
        <v>2019</v>
      </c>
      <c r="L1817" s="579" t="s">
        <v>97</v>
      </c>
      <c r="M1817" s="540" t="s">
        <v>98</v>
      </c>
      <c r="N1817" s="541" t="s">
        <v>96</v>
      </c>
      <c r="O1817" s="542" t="s">
        <v>671</v>
      </c>
      <c r="P1817" s="537">
        <v>32</v>
      </c>
      <c r="Q1817" s="541" t="s">
        <v>174</v>
      </c>
      <c r="R1817" s="541" t="s">
        <v>238</v>
      </c>
      <c r="S1817" s="543">
        <f>'Report 1'!$T$18</f>
        <v>0</v>
      </c>
      <c r="T1817" s="544">
        <f>'Report 1'!$T$52</f>
        <v>0</v>
      </c>
      <c r="U1817" s="545">
        <f>'Report 1'!$T$138</f>
        <v>0</v>
      </c>
      <c r="AL1817" s="557" t="s">
        <v>669</v>
      </c>
      <c r="AM1817" s="558">
        <v>2</v>
      </c>
      <c r="AN1817" s="558" t="str">
        <f>'Information Input'!$M$14</f>
        <v xml:space="preserve">      -      </v>
      </c>
      <c r="AO1817" s="558" t="s">
        <v>137</v>
      </c>
      <c r="AP1817" s="559">
        <f t="shared" si="297"/>
        <v>43647</v>
      </c>
      <c r="AQ1817" s="559">
        <f t="shared" si="298"/>
        <v>43738</v>
      </c>
      <c r="AR1817" s="559">
        <f>'Information Input'!$H$35</f>
        <v>43555</v>
      </c>
      <c r="AS1817" s="558" t="str">
        <f>'Information Input'!$J$22</f>
        <v>Quarterly</v>
      </c>
      <c r="AT1817" s="559">
        <f>'Information Input'!$H$30</f>
        <v>43555</v>
      </c>
      <c r="AU1817" s="558">
        <f>'Information Input'!$J$18</f>
        <v>2019</v>
      </c>
      <c r="AV1817" s="558" t="s">
        <v>96</v>
      </c>
      <c r="AW1817" s="558" t="s">
        <v>241</v>
      </c>
      <c r="AX1817" s="558" t="s">
        <v>241</v>
      </c>
      <c r="AY1817" s="572" t="s">
        <v>674</v>
      </c>
      <c r="AZ1817" s="558">
        <v>52</v>
      </c>
      <c r="BA1817" s="557" t="s">
        <v>194</v>
      </c>
      <c r="BB1817" s="560" t="s">
        <v>239</v>
      </c>
      <c r="BC1817" s="569">
        <f>'Report 2'!$V419</f>
        <v>0</v>
      </c>
      <c r="BD1817" s="569">
        <f>'Report 2'!$W419</f>
        <v>0</v>
      </c>
      <c r="BE1817" s="569">
        <f>'Report 2'!$X419</f>
        <v>0</v>
      </c>
      <c r="BF1817" s="569">
        <f>'Report 2'!$Y419</f>
        <v>0</v>
      </c>
      <c r="BG1817" s="569">
        <f>'Report 2'!$Z419</f>
        <v>0</v>
      </c>
      <c r="BH1817" s="569">
        <f>'Report 2'!$AA419</f>
        <v>0</v>
      </c>
      <c r="BI1817" s="569">
        <f>'Report 2'!$AB419</f>
        <v>0</v>
      </c>
      <c r="CC1817" s="542" t="s">
        <v>669</v>
      </c>
      <c r="CD1817" s="1014" t="s">
        <v>672</v>
      </c>
      <c r="CE1817" s="1014" t="str">
        <f>'Information Input'!$M$14</f>
        <v xml:space="preserve">      -      </v>
      </c>
      <c r="CF1817" s="551" t="s">
        <v>139</v>
      </c>
      <c r="CG1817" s="552">
        <f>'Information Input'!$H$33</f>
        <v>43466</v>
      </c>
      <c r="CH1817" s="552">
        <f>'Information Input'!$H$34</f>
        <v>43555</v>
      </c>
      <c r="CI1817" s="552">
        <f>'Information Input'!$H$35</f>
        <v>43555</v>
      </c>
      <c r="CJ1817" s="551" t="str">
        <f>'Information Input'!$J$22</f>
        <v>Quarterly</v>
      </c>
      <c r="CK1817" s="552">
        <f>'Information Input'!$H$30</f>
        <v>43555</v>
      </c>
      <c r="CL1817" s="551">
        <f>'Information Input'!$J$18</f>
        <v>2019</v>
      </c>
      <c r="CM1817" s="551" t="s">
        <v>92</v>
      </c>
      <c r="CN1817" s="1014" t="s">
        <v>93</v>
      </c>
      <c r="CO1817" s="542" t="s">
        <v>91</v>
      </c>
      <c r="CP1817" s="542" t="s">
        <v>671</v>
      </c>
      <c r="CQ1817" s="551">
        <v>16</v>
      </c>
      <c r="CR1817" s="542" t="s">
        <v>158</v>
      </c>
      <c r="CS1817" s="542" t="s">
        <v>235</v>
      </c>
      <c r="CT1817" s="1015">
        <f>'Report 1'!$L$18</f>
        <v>0</v>
      </c>
      <c r="CU1817" s="1016">
        <f>SUMIF('Report 4A'!$G$16:$G$95,$CQ1817,'Report 4A'!$T$16:$T$95)</f>
        <v>0</v>
      </c>
      <c r="CV1817" s="1017">
        <f t="shared" si="294"/>
        <v>0</v>
      </c>
    </row>
    <row r="1818" spans="2:100">
      <c r="B1818" s="535" t="s">
        <v>669</v>
      </c>
      <c r="C1818" s="536">
        <v>1</v>
      </c>
      <c r="D1818" s="537" t="str">
        <f>'Information Input'!$M$14</f>
        <v xml:space="preserve">      -      </v>
      </c>
      <c r="E1818" s="537" t="s">
        <v>137</v>
      </c>
      <c r="F1818" s="538">
        <f t="shared" si="295"/>
        <v>43647</v>
      </c>
      <c r="G1818" s="538">
        <f t="shared" si="296"/>
        <v>43738</v>
      </c>
      <c r="H1818" s="538">
        <f>'Information Input'!$H$35</f>
        <v>43555</v>
      </c>
      <c r="I1818" s="537" t="str">
        <f>'Information Input'!$J$22</f>
        <v>Quarterly</v>
      </c>
      <c r="J1818" s="538">
        <f>'Information Input'!$H$30</f>
        <v>43555</v>
      </c>
      <c r="K1818" s="537">
        <f>'Information Input'!$J$18</f>
        <v>2019</v>
      </c>
      <c r="L1818" s="579" t="s">
        <v>97</v>
      </c>
      <c r="M1818" s="540" t="s">
        <v>98</v>
      </c>
      <c r="N1818" s="541" t="s">
        <v>96</v>
      </c>
      <c r="O1818" s="542" t="s">
        <v>671</v>
      </c>
      <c r="P1818" s="537">
        <v>33</v>
      </c>
      <c r="Q1818" s="541" t="s">
        <v>175</v>
      </c>
      <c r="R1818" s="541" t="s">
        <v>233</v>
      </c>
      <c r="S1818" s="543">
        <f>'Report 1'!$T$18</f>
        <v>0</v>
      </c>
      <c r="T1818" s="544">
        <f>'Report 1'!$T$53</f>
        <v>0</v>
      </c>
      <c r="U1818" s="545">
        <f>'Report 1'!$T$139</f>
        <v>0</v>
      </c>
      <c r="AL1818" s="522" t="s">
        <v>669</v>
      </c>
      <c r="AM1818" s="517">
        <v>2</v>
      </c>
      <c r="AN1818" s="517" t="str">
        <f>'Information Input'!$M$14</f>
        <v xml:space="preserve">      -      </v>
      </c>
      <c r="AO1818" s="517" t="s">
        <v>138</v>
      </c>
      <c r="AP1818" s="518">
        <f>DATE(AU1818,10,1)</f>
        <v>43739</v>
      </c>
      <c r="AQ1818" s="518">
        <f>DATE(AU1818,12,31)</f>
        <v>43830</v>
      </c>
      <c r="AR1818" s="519">
        <f>'Information Input'!$H$35</f>
        <v>43555</v>
      </c>
      <c r="AS1818" s="517" t="str">
        <f>'Information Input'!$J$22</f>
        <v>Quarterly</v>
      </c>
      <c r="AT1818" s="519">
        <f>'Information Input'!$H$30</f>
        <v>43555</v>
      </c>
      <c r="AU1818" s="517">
        <f>'Information Input'!$J$18</f>
        <v>2019</v>
      </c>
      <c r="AV1818" s="517" t="s">
        <v>96</v>
      </c>
      <c r="AW1818" s="517" t="s">
        <v>241</v>
      </c>
      <c r="AX1818" s="528" t="s">
        <v>241</v>
      </c>
      <c r="AY1818" s="529" t="s">
        <v>671</v>
      </c>
      <c r="AZ1818" s="528">
        <v>11</v>
      </c>
      <c r="BA1818" s="530" t="s">
        <v>153</v>
      </c>
      <c r="BB1818" s="524" t="s">
        <v>231</v>
      </c>
      <c r="BC1818" s="531">
        <f>'Report 2'!$AC378</f>
        <v>0</v>
      </c>
      <c r="BD1818" s="531">
        <f>'Report 2'!$AD378</f>
        <v>0</v>
      </c>
      <c r="BE1818" s="531">
        <f>'Report 2'!$AE378</f>
        <v>0</v>
      </c>
      <c r="BF1818" s="531">
        <f>'Report 2'!$AF378</f>
        <v>0</v>
      </c>
      <c r="BG1818" s="531">
        <f>'Report 2'!$AG378</f>
        <v>0</v>
      </c>
      <c r="BH1818" s="531">
        <f>'Report 2'!$AH378</f>
        <v>0</v>
      </c>
      <c r="BI1818" s="531">
        <f>'Report 2'!$AI378</f>
        <v>0</v>
      </c>
      <c r="CC1818" s="542" t="s">
        <v>669</v>
      </c>
      <c r="CD1818" s="1014" t="s">
        <v>672</v>
      </c>
      <c r="CE1818" s="1014" t="str">
        <f>'Information Input'!$M$14</f>
        <v xml:space="preserve">      -      </v>
      </c>
      <c r="CF1818" s="551" t="s">
        <v>139</v>
      </c>
      <c r="CG1818" s="552">
        <f>'Information Input'!$H$33</f>
        <v>43466</v>
      </c>
      <c r="CH1818" s="552">
        <f>'Information Input'!$H$34</f>
        <v>43555</v>
      </c>
      <c r="CI1818" s="552">
        <f>'Information Input'!$H$35</f>
        <v>43555</v>
      </c>
      <c r="CJ1818" s="551" t="str">
        <f>'Information Input'!$J$22</f>
        <v>Quarterly</v>
      </c>
      <c r="CK1818" s="552">
        <f>'Information Input'!$H$30</f>
        <v>43555</v>
      </c>
      <c r="CL1818" s="551">
        <f>'Information Input'!$J$18</f>
        <v>2019</v>
      </c>
      <c r="CM1818" s="551" t="s">
        <v>92</v>
      </c>
      <c r="CN1818" s="1014" t="s">
        <v>93</v>
      </c>
      <c r="CO1818" s="542" t="s">
        <v>91</v>
      </c>
      <c r="CP1818" s="542" t="s">
        <v>671</v>
      </c>
      <c r="CQ1818" s="551">
        <v>17</v>
      </c>
      <c r="CR1818" s="542" t="s">
        <v>159</v>
      </c>
      <c r="CS1818" s="542" t="s">
        <v>235</v>
      </c>
      <c r="CT1818" s="1015">
        <f>'Report 1'!$L$18</f>
        <v>0</v>
      </c>
      <c r="CU1818" s="1016">
        <f>SUMIF('Report 4A'!$G$16:$G$95,$CQ1818,'Report 4A'!$T$16:$T$95)</f>
        <v>0</v>
      </c>
      <c r="CV1818" s="1017">
        <f t="shared" si="294"/>
        <v>0</v>
      </c>
    </row>
    <row r="1819" spans="2:100">
      <c r="B1819" s="535" t="s">
        <v>669</v>
      </c>
      <c r="C1819" s="536">
        <v>1</v>
      </c>
      <c r="D1819" s="537" t="str">
        <f>'Information Input'!$M$14</f>
        <v xml:space="preserve">      -      </v>
      </c>
      <c r="E1819" s="537" t="s">
        <v>137</v>
      </c>
      <c r="F1819" s="538">
        <f t="shared" si="295"/>
        <v>43647</v>
      </c>
      <c r="G1819" s="538">
        <f t="shared" si="296"/>
        <v>43738</v>
      </c>
      <c r="H1819" s="538">
        <f>'Information Input'!$H$35</f>
        <v>43555</v>
      </c>
      <c r="I1819" s="537" t="str">
        <f>'Information Input'!$J$22</f>
        <v>Quarterly</v>
      </c>
      <c r="J1819" s="538">
        <f>'Information Input'!$H$30</f>
        <v>43555</v>
      </c>
      <c r="K1819" s="537">
        <f>'Information Input'!$J$18</f>
        <v>2019</v>
      </c>
      <c r="L1819" s="579" t="s">
        <v>97</v>
      </c>
      <c r="M1819" s="540" t="s">
        <v>98</v>
      </c>
      <c r="N1819" s="541" t="s">
        <v>96</v>
      </c>
      <c r="O1819" s="542" t="s">
        <v>671</v>
      </c>
      <c r="P1819" s="537">
        <v>34</v>
      </c>
      <c r="Q1819" s="541" t="s">
        <v>176</v>
      </c>
      <c r="R1819" s="541" t="s">
        <v>238</v>
      </c>
      <c r="S1819" s="543">
        <f>'Report 1'!$T$18</f>
        <v>0</v>
      </c>
      <c r="T1819" s="544">
        <f>'Report 1'!$T$54</f>
        <v>0</v>
      </c>
      <c r="U1819" s="545">
        <f>'Report 1'!$T$140</f>
        <v>0</v>
      </c>
      <c r="AL1819" s="546" t="s">
        <v>669</v>
      </c>
      <c r="AM1819" s="547">
        <v>2</v>
      </c>
      <c r="AN1819" s="547" t="str">
        <f>'Information Input'!$M$14</f>
        <v xml:space="preserve">      -      </v>
      </c>
      <c r="AO1819" s="547" t="s">
        <v>138</v>
      </c>
      <c r="AP1819" s="538">
        <f t="shared" ref="AP1819:AP1859" si="300">DATE(AU1819,10,1)</f>
        <v>43739</v>
      </c>
      <c r="AQ1819" s="538">
        <f t="shared" ref="AQ1819:AQ1859" si="301">DATE(AU1819,12,31)</f>
        <v>43830</v>
      </c>
      <c r="AR1819" s="538">
        <f>'Information Input'!$H$35</f>
        <v>43555</v>
      </c>
      <c r="AS1819" s="547" t="str">
        <f>'Information Input'!$J$22</f>
        <v>Quarterly</v>
      </c>
      <c r="AT1819" s="538">
        <f>'Information Input'!$H$30</f>
        <v>43555</v>
      </c>
      <c r="AU1819" s="547">
        <f>'Information Input'!$J$18</f>
        <v>2019</v>
      </c>
      <c r="AV1819" s="547" t="s">
        <v>96</v>
      </c>
      <c r="AW1819" s="547" t="s">
        <v>241</v>
      </c>
      <c r="AX1819" s="547" t="s">
        <v>241</v>
      </c>
      <c r="AY1819" s="548" t="s">
        <v>671</v>
      </c>
      <c r="AZ1819" s="547">
        <v>12</v>
      </c>
      <c r="BA1819" s="549" t="s">
        <v>154</v>
      </c>
      <c r="BB1819" s="543" t="s">
        <v>231</v>
      </c>
      <c r="BC1819" s="550">
        <f>'Report 2'!$AC379</f>
        <v>0</v>
      </c>
      <c r="BD1819" s="550">
        <f>'Report 2'!$AD379</f>
        <v>0</v>
      </c>
      <c r="BE1819" s="550">
        <f>'Report 2'!$AE379</f>
        <v>0</v>
      </c>
      <c r="BF1819" s="550">
        <f>'Report 2'!$AF379</f>
        <v>0</v>
      </c>
      <c r="BG1819" s="550">
        <f>'Report 2'!$AG379</f>
        <v>0</v>
      </c>
      <c r="BH1819" s="550">
        <f>'Report 2'!$AH379</f>
        <v>0</v>
      </c>
      <c r="BI1819" s="550">
        <f>'Report 2'!$AI379</f>
        <v>0</v>
      </c>
      <c r="CC1819" s="542" t="s">
        <v>669</v>
      </c>
      <c r="CD1819" s="1014" t="s">
        <v>672</v>
      </c>
      <c r="CE1819" s="1014" t="str">
        <f>'Information Input'!$M$14</f>
        <v xml:space="preserve">      -      </v>
      </c>
      <c r="CF1819" s="551" t="s">
        <v>139</v>
      </c>
      <c r="CG1819" s="552">
        <f>'Information Input'!$H$33</f>
        <v>43466</v>
      </c>
      <c r="CH1819" s="552">
        <f>'Information Input'!$H$34</f>
        <v>43555</v>
      </c>
      <c r="CI1819" s="552">
        <f>'Information Input'!$H$35</f>
        <v>43555</v>
      </c>
      <c r="CJ1819" s="551" t="str">
        <f>'Information Input'!$J$22</f>
        <v>Quarterly</v>
      </c>
      <c r="CK1819" s="552">
        <f>'Information Input'!$H$30</f>
        <v>43555</v>
      </c>
      <c r="CL1819" s="551">
        <f>'Information Input'!$J$18</f>
        <v>2019</v>
      </c>
      <c r="CM1819" s="551" t="s">
        <v>92</v>
      </c>
      <c r="CN1819" s="1014" t="s">
        <v>93</v>
      </c>
      <c r="CO1819" s="542" t="s">
        <v>91</v>
      </c>
      <c r="CP1819" s="542" t="s">
        <v>671</v>
      </c>
      <c r="CQ1819" s="551">
        <v>18</v>
      </c>
      <c r="CR1819" s="542" t="s">
        <v>160</v>
      </c>
      <c r="CS1819" s="542" t="s">
        <v>235</v>
      </c>
      <c r="CT1819" s="1015">
        <f>'Report 1'!$L$18</f>
        <v>0</v>
      </c>
      <c r="CU1819" s="1016">
        <f>SUMIF('Report 4A'!$G$16:$G$95,$CQ1819,'Report 4A'!$T$16:$T$95)</f>
        <v>0</v>
      </c>
      <c r="CV1819" s="1017">
        <f t="shared" si="294"/>
        <v>0</v>
      </c>
    </row>
    <row r="1820" spans="2:100">
      <c r="B1820" s="535" t="s">
        <v>669</v>
      </c>
      <c r="C1820" s="536">
        <v>1</v>
      </c>
      <c r="D1820" s="537" t="str">
        <f>'Information Input'!$M$14</f>
        <v xml:space="preserve">      -      </v>
      </c>
      <c r="E1820" s="537" t="s">
        <v>137</v>
      </c>
      <c r="F1820" s="538">
        <f t="shared" si="295"/>
        <v>43647</v>
      </c>
      <c r="G1820" s="538">
        <f t="shared" si="296"/>
        <v>43738</v>
      </c>
      <c r="H1820" s="538">
        <f>'Information Input'!$H$35</f>
        <v>43555</v>
      </c>
      <c r="I1820" s="537" t="str">
        <f>'Information Input'!$J$22</f>
        <v>Quarterly</v>
      </c>
      <c r="J1820" s="538">
        <f>'Information Input'!$H$30</f>
        <v>43555</v>
      </c>
      <c r="K1820" s="537">
        <f>'Information Input'!$J$18</f>
        <v>2019</v>
      </c>
      <c r="L1820" s="579" t="s">
        <v>97</v>
      </c>
      <c r="M1820" s="540" t="s">
        <v>98</v>
      </c>
      <c r="N1820" s="541" t="s">
        <v>96</v>
      </c>
      <c r="O1820" s="542" t="s">
        <v>671</v>
      </c>
      <c r="P1820" s="537">
        <v>35</v>
      </c>
      <c r="Q1820" s="541" t="s">
        <v>177</v>
      </c>
      <c r="R1820" s="541" t="s">
        <v>235</v>
      </c>
      <c r="S1820" s="543">
        <f>'Report 1'!$T$18</f>
        <v>0</v>
      </c>
      <c r="T1820" s="544">
        <f>'Report 1'!$T$55</f>
        <v>0</v>
      </c>
      <c r="U1820" s="545">
        <f>'Report 1'!$T$141</f>
        <v>0</v>
      </c>
      <c r="AL1820" s="546" t="s">
        <v>669</v>
      </c>
      <c r="AM1820" s="547">
        <v>2</v>
      </c>
      <c r="AN1820" s="547" t="str">
        <f>'Information Input'!$M$14</f>
        <v xml:space="preserve">      -      </v>
      </c>
      <c r="AO1820" s="547" t="s">
        <v>138</v>
      </c>
      <c r="AP1820" s="538">
        <f t="shared" si="300"/>
        <v>43739</v>
      </c>
      <c r="AQ1820" s="538">
        <f t="shared" si="301"/>
        <v>43830</v>
      </c>
      <c r="AR1820" s="538">
        <f>'Information Input'!$H$35</f>
        <v>43555</v>
      </c>
      <c r="AS1820" s="547" t="str">
        <f>'Information Input'!$J$22</f>
        <v>Quarterly</v>
      </c>
      <c r="AT1820" s="538">
        <f>'Information Input'!$H$30</f>
        <v>43555</v>
      </c>
      <c r="AU1820" s="547">
        <f>'Information Input'!$J$18</f>
        <v>2019</v>
      </c>
      <c r="AV1820" s="547" t="s">
        <v>96</v>
      </c>
      <c r="AW1820" s="547" t="s">
        <v>241</v>
      </c>
      <c r="AX1820" s="547" t="s">
        <v>241</v>
      </c>
      <c r="AY1820" s="548" t="s">
        <v>671</v>
      </c>
      <c r="AZ1820" s="547">
        <v>13</v>
      </c>
      <c r="BA1820" s="549" t="s">
        <v>155</v>
      </c>
      <c r="BB1820" s="543" t="s">
        <v>232</v>
      </c>
      <c r="BC1820" s="550">
        <f>'Report 2'!$AC380</f>
        <v>0</v>
      </c>
      <c r="BD1820" s="550">
        <f>'Report 2'!$AD380</f>
        <v>0</v>
      </c>
      <c r="BE1820" s="550">
        <f>'Report 2'!$AE380</f>
        <v>0</v>
      </c>
      <c r="BF1820" s="550">
        <f>'Report 2'!$AF380</f>
        <v>0</v>
      </c>
      <c r="BG1820" s="550">
        <f>'Report 2'!$AG380</f>
        <v>0</v>
      </c>
      <c r="BH1820" s="550">
        <f>'Report 2'!$AH380</f>
        <v>0</v>
      </c>
      <c r="BI1820" s="550">
        <f>'Report 2'!$AI380</f>
        <v>0</v>
      </c>
      <c r="CC1820" s="542" t="s">
        <v>669</v>
      </c>
      <c r="CD1820" s="1014" t="s">
        <v>672</v>
      </c>
      <c r="CE1820" s="1014" t="str">
        <f>'Information Input'!$M$14</f>
        <v xml:space="preserve">      -      </v>
      </c>
      <c r="CF1820" s="551" t="s">
        <v>139</v>
      </c>
      <c r="CG1820" s="552">
        <f>'Information Input'!$H$33</f>
        <v>43466</v>
      </c>
      <c r="CH1820" s="552">
        <f>'Information Input'!$H$34</f>
        <v>43555</v>
      </c>
      <c r="CI1820" s="552">
        <f>'Information Input'!$H$35</f>
        <v>43555</v>
      </c>
      <c r="CJ1820" s="551" t="str">
        <f>'Information Input'!$J$22</f>
        <v>Quarterly</v>
      </c>
      <c r="CK1820" s="552">
        <f>'Information Input'!$H$30</f>
        <v>43555</v>
      </c>
      <c r="CL1820" s="551">
        <f>'Information Input'!$J$18</f>
        <v>2019</v>
      </c>
      <c r="CM1820" s="551" t="s">
        <v>92</v>
      </c>
      <c r="CN1820" s="1014" t="s">
        <v>93</v>
      </c>
      <c r="CO1820" s="542" t="s">
        <v>91</v>
      </c>
      <c r="CP1820" s="542" t="s">
        <v>671</v>
      </c>
      <c r="CQ1820" s="551">
        <v>19</v>
      </c>
      <c r="CR1820" s="542" t="s">
        <v>161</v>
      </c>
      <c r="CS1820" s="542" t="s">
        <v>235</v>
      </c>
      <c r="CT1820" s="1015">
        <f>'Report 1'!$L$18</f>
        <v>0</v>
      </c>
      <c r="CU1820" s="1016">
        <f>SUMIF('Report 4A'!$G$16:$G$95,$CQ1820,'Report 4A'!$T$16:$T$95)</f>
        <v>0</v>
      </c>
      <c r="CV1820" s="1017">
        <f t="shared" si="294"/>
        <v>0</v>
      </c>
    </row>
    <row r="1821" spans="2:100">
      <c r="B1821" s="535" t="s">
        <v>669</v>
      </c>
      <c r="C1821" s="536">
        <v>1</v>
      </c>
      <c r="D1821" s="537" t="str">
        <f>'Information Input'!$M$14</f>
        <v xml:space="preserve">      -      </v>
      </c>
      <c r="E1821" s="537" t="s">
        <v>137</v>
      </c>
      <c r="F1821" s="538">
        <f t="shared" si="295"/>
        <v>43647</v>
      </c>
      <c r="G1821" s="538">
        <f t="shared" si="296"/>
        <v>43738</v>
      </c>
      <c r="H1821" s="538">
        <f>'Information Input'!$H$35</f>
        <v>43555</v>
      </c>
      <c r="I1821" s="537" t="str">
        <f>'Information Input'!$J$22</f>
        <v>Quarterly</v>
      </c>
      <c r="J1821" s="538">
        <f>'Information Input'!$H$30</f>
        <v>43555</v>
      </c>
      <c r="K1821" s="537">
        <f>'Information Input'!$J$18</f>
        <v>2019</v>
      </c>
      <c r="L1821" s="579" t="s">
        <v>97</v>
      </c>
      <c r="M1821" s="540" t="s">
        <v>98</v>
      </c>
      <c r="N1821" s="541" t="s">
        <v>96</v>
      </c>
      <c r="O1821" s="542" t="s">
        <v>671</v>
      </c>
      <c r="P1821" s="537">
        <v>36</v>
      </c>
      <c r="Q1821" s="541" t="s">
        <v>178</v>
      </c>
      <c r="R1821" s="541" t="s">
        <v>235</v>
      </c>
      <c r="S1821" s="543">
        <f>'Report 1'!$T$18</f>
        <v>0</v>
      </c>
      <c r="T1821" s="544">
        <f>'Report 1'!$T$56</f>
        <v>0</v>
      </c>
      <c r="U1821" s="545">
        <f>'Report 1'!$T$142</f>
        <v>0</v>
      </c>
      <c r="AL1821" s="546" t="s">
        <v>669</v>
      </c>
      <c r="AM1821" s="547">
        <v>2</v>
      </c>
      <c r="AN1821" s="547" t="str">
        <f>'Information Input'!$M$14</f>
        <v xml:space="preserve">      -      </v>
      </c>
      <c r="AO1821" s="547" t="s">
        <v>138</v>
      </c>
      <c r="AP1821" s="538">
        <f t="shared" si="300"/>
        <v>43739</v>
      </c>
      <c r="AQ1821" s="538">
        <f t="shared" si="301"/>
        <v>43830</v>
      </c>
      <c r="AR1821" s="538">
        <f>'Information Input'!$H$35</f>
        <v>43555</v>
      </c>
      <c r="AS1821" s="547" t="str">
        <f>'Information Input'!$J$22</f>
        <v>Quarterly</v>
      </c>
      <c r="AT1821" s="538">
        <f>'Information Input'!$H$30</f>
        <v>43555</v>
      </c>
      <c r="AU1821" s="547">
        <f>'Information Input'!$J$18</f>
        <v>2019</v>
      </c>
      <c r="AV1821" s="547" t="s">
        <v>96</v>
      </c>
      <c r="AW1821" s="547" t="s">
        <v>241</v>
      </c>
      <c r="AX1821" s="547" t="s">
        <v>241</v>
      </c>
      <c r="AY1821" s="548" t="s">
        <v>671</v>
      </c>
      <c r="AZ1821" s="547">
        <v>14</v>
      </c>
      <c r="BA1821" s="549" t="s">
        <v>156</v>
      </c>
      <c r="BB1821" s="543" t="s">
        <v>233</v>
      </c>
      <c r="BC1821" s="550">
        <f>'Report 2'!$AC381</f>
        <v>0</v>
      </c>
      <c r="BD1821" s="550">
        <f>'Report 2'!$AD381</f>
        <v>0</v>
      </c>
      <c r="BE1821" s="550">
        <f>'Report 2'!$AE381</f>
        <v>0</v>
      </c>
      <c r="BF1821" s="550">
        <f>'Report 2'!$AF381</f>
        <v>0</v>
      </c>
      <c r="BG1821" s="550">
        <f>'Report 2'!$AG381</f>
        <v>0</v>
      </c>
      <c r="BH1821" s="550">
        <f>'Report 2'!$AH381</f>
        <v>0</v>
      </c>
      <c r="BI1821" s="550">
        <f>'Report 2'!$AI381</f>
        <v>0</v>
      </c>
      <c r="CC1821" s="542" t="s">
        <v>669</v>
      </c>
      <c r="CD1821" s="1014" t="s">
        <v>672</v>
      </c>
      <c r="CE1821" s="1014" t="str">
        <f>'Information Input'!$M$14</f>
        <v xml:space="preserve">      -      </v>
      </c>
      <c r="CF1821" s="551" t="s">
        <v>139</v>
      </c>
      <c r="CG1821" s="552">
        <f>'Information Input'!$H$33</f>
        <v>43466</v>
      </c>
      <c r="CH1821" s="552">
        <f>'Information Input'!$H$34</f>
        <v>43555</v>
      </c>
      <c r="CI1821" s="552">
        <f>'Information Input'!$H$35</f>
        <v>43555</v>
      </c>
      <c r="CJ1821" s="551" t="str">
        <f>'Information Input'!$J$22</f>
        <v>Quarterly</v>
      </c>
      <c r="CK1821" s="552">
        <f>'Information Input'!$H$30</f>
        <v>43555</v>
      </c>
      <c r="CL1821" s="551">
        <f>'Information Input'!$J$18</f>
        <v>2019</v>
      </c>
      <c r="CM1821" s="551" t="s">
        <v>92</v>
      </c>
      <c r="CN1821" s="1014" t="s">
        <v>93</v>
      </c>
      <c r="CO1821" s="542" t="s">
        <v>91</v>
      </c>
      <c r="CP1821" s="542" t="s">
        <v>671</v>
      </c>
      <c r="CQ1821" s="551">
        <v>20</v>
      </c>
      <c r="CR1821" s="542" t="s">
        <v>162</v>
      </c>
      <c r="CS1821" s="542" t="s">
        <v>235</v>
      </c>
      <c r="CT1821" s="1015">
        <f>'Report 1'!$L$18</f>
        <v>0</v>
      </c>
      <c r="CU1821" s="1016">
        <f>SUMIF('Report 4A'!$G$16:$G$95,$CQ1821,'Report 4A'!$T$16:$T$95)</f>
        <v>0</v>
      </c>
      <c r="CV1821" s="1017">
        <f t="shared" si="294"/>
        <v>0</v>
      </c>
    </row>
    <row r="1822" spans="2:100">
      <c r="B1822" s="535" t="s">
        <v>669</v>
      </c>
      <c r="C1822" s="536">
        <v>1</v>
      </c>
      <c r="D1822" s="537" t="str">
        <f>'Information Input'!$M$14</f>
        <v xml:space="preserve">      -      </v>
      </c>
      <c r="E1822" s="537" t="s">
        <v>137</v>
      </c>
      <c r="F1822" s="538">
        <f t="shared" si="295"/>
        <v>43647</v>
      </c>
      <c r="G1822" s="538">
        <f t="shared" si="296"/>
        <v>43738</v>
      </c>
      <c r="H1822" s="538">
        <f>'Information Input'!$H$35</f>
        <v>43555</v>
      </c>
      <c r="I1822" s="537" t="str">
        <f>'Information Input'!$J$22</f>
        <v>Quarterly</v>
      </c>
      <c r="J1822" s="538">
        <f>'Information Input'!$H$30</f>
        <v>43555</v>
      </c>
      <c r="K1822" s="537">
        <f>'Information Input'!$J$18</f>
        <v>2019</v>
      </c>
      <c r="L1822" s="579" t="s">
        <v>97</v>
      </c>
      <c r="M1822" s="540" t="s">
        <v>98</v>
      </c>
      <c r="N1822" s="541" t="s">
        <v>96</v>
      </c>
      <c r="O1822" s="542" t="s">
        <v>671</v>
      </c>
      <c r="P1822" s="537">
        <v>37</v>
      </c>
      <c r="Q1822" s="541" t="s">
        <v>179</v>
      </c>
      <c r="R1822" s="541" t="s">
        <v>231</v>
      </c>
      <c r="S1822" s="543">
        <f>'Report 1'!$T$18</f>
        <v>0</v>
      </c>
      <c r="T1822" s="544">
        <f>'Report 1'!$T$57</f>
        <v>0</v>
      </c>
      <c r="U1822" s="545">
        <f>'Report 1'!$T$143</f>
        <v>0</v>
      </c>
      <c r="AL1822" s="546" t="s">
        <v>669</v>
      </c>
      <c r="AM1822" s="547">
        <v>2</v>
      </c>
      <c r="AN1822" s="547" t="str">
        <f>'Information Input'!$M$14</f>
        <v xml:space="preserve">      -      </v>
      </c>
      <c r="AO1822" s="547" t="s">
        <v>138</v>
      </c>
      <c r="AP1822" s="538">
        <f t="shared" si="300"/>
        <v>43739</v>
      </c>
      <c r="AQ1822" s="538">
        <f t="shared" si="301"/>
        <v>43830</v>
      </c>
      <c r="AR1822" s="538">
        <f>'Information Input'!$H$35</f>
        <v>43555</v>
      </c>
      <c r="AS1822" s="547" t="str">
        <f>'Information Input'!$J$22</f>
        <v>Quarterly</v>
      </c>
      <c r="AT1822" s="538">
        <f>'Information Input'!$H$30</f>
        <v>43555</v>
      </c>
      <c r="AU1822" s="547">
        <f>'Information Input'!$J$18</f>
        <v>2019</v>
      </c>
      <c r="AV1822" s="547" t="s">
        <v>96</v>
      </c>
      <c r="AW1822" s="547" t="s">
        <v>241</v>
      </c>
      <c r="AX1822" s="547" t="s">
        <v>241</v>
      </c>
      <c r="AY1822" s="548" t="s">
        <v>671</v>
      </c>
      <c r="AZ1822" s="547">
        <v>15</v>
      </c>
      <c r="BA1822" s="549" t="s">
        <v>157</v>
      </c>
      <c r="BB1822" s="543" t="s">
        <v>234</v>
      </c>
      <c r="BC1822" s="550">
        <f>'Report 2'!$AC382</f>
        <v>0</v>
      </c>
      <c r="BD1822" s="550">
        <f>'Report 2'!$AD382</f>
        <v>0</v>
      </c>
      <c r="BE1822" s="550">
        <f>'Report 2'!$AE382</f>
        <v>0</v>
      </c>
      <c r="BF1822" s="550">
        <f>'Report 2'!$AF382</f>
        <v>0</v>
      </c>
      <c r="BG1822" s="550">
        <f>'Report 2'!$AG382</f>
        <v>0</v>
      </c>
      <c r="BH1822" s="550">
        <f>'Report 2'!$AH382</f>
        <v>0</v>
      </c>
      <c r="BI1822" s="550">
        <f>'Report 2'!$AI382</f>
        <v>0</v>
      </c>
      <c r="CC1822" s="542" t="s">
        <v>669</v>
      </c>
      <c r="CD1822" s="1014" t="s">
        <v>672</v>
      </c>
      <c r="CE1822" s="1014" t="str">
        <f>'Information Input'!$M$14</f>
        <v xml:space="preserve">      -      </v>
      </c>
      <c r="CF1822" s="551" t="s">
        <v>139</v>
      </c>
      <c r="CG1822" s="552">
        <f>'Information Input'!$H$33</f>
        <v>43466</v>
      </c>
      <c r="CH1822" s="552">
        <f>'Information Input'!$H$34</f>
        <v>43555</v>
      </c>
      <c r="CI1822" s="552">
        <f>'Information Input'!$H$35</f>
        <v>43555</v>
      </c>
      <c r="CJ1822" s="551" t="str">
        <f>'Information Input'!$J$22</f>
        <v>Quarterly</v>
      </c>
      <c r="CK1822" s="552">
        <f>'Information Input'!$H$30</f>
        <v>43555</v>
      </c>
      <c r="CL1822" s="551">
        <f>'Information Input'!$J$18</f>
        <v>2019</v>
      </c>
      <c r="CM1822" s="551" t="s">
        <v>92</v>
      </c>
      <c r="CN1822" s="1014" t="s">
        <v>93</v>
      </c>
      <c r="CO1822" s="542" t="s">
        <v>91</v>
      </c>
      <c r="CP1822" s="542" t="s">
        <v>671</v>
      </c>
      <c r="CQ1822" s="551">
        <v>21</v>
      </c>
      <c r="CR1822" s="542" t="s">
        <v>163</v>
      </c>
      <c r="CS1822" s="542" t="s">
        <v>235</v>
      </c>
      <c r="CT1822" s="1015">
        <f>'Report 1'!$L$18</f>
        <v>0</v>
      </c>
      <c r="CU1822" s="1016">
        <f>SUMIF('Report 4A'!$G$16:$G$95,$CQ1822,'Report 4A'!$T$16:$T$95)</f>
        <v>0</v>
      </c>
      <c r="CV1822" s="1017">
        <f t="shared" si="294"/>
        <v>0</v>
      </c>
    </row>
    <row r="1823" spans="2:100">
      <c r="B1823" s="535" t="s">
        <v>669</v>
      </c>
      <c r="C1823" s="536">
        <v>1</v>
      </c>
      <c r="D1823" s="537" t="str">
        <f>'Information Input'!$M$14</f>
        <v xml:space="preserve">      -      </v>
      </c>
      <c r="E1823" s="537" t="s">
        <v>137</v>
      </c>
      <c r="F1823" s="538">
        <f t="shared" si="295"/>
        <v>43647</v>
      </c>
      <c r="G1823" s="538">
        <f t="shared" si="296"/>
        <v>43738</v>
      </c>
      <c r="H1823" s="538">
        <f>'Information Input'!$H$35</f>
        <v>43555</v>
      </c>
      <c r="I1823" s="537" t="str">
        <f>'Information Input'!$J$22</f>
        <v>Quarterly</v>
      </c>
      <c r="J1823" s="538">
        <f>'Information Input'!$H$30</f>
        <v>43555</v>
      </c>
      <c r="K1823" s="537">
        <f>'Information Input'!$J$18</f>
        <v>2019</v>
      </c>
      <c r="L1823" s="579" t="s">
        <v>97</v>
      </c>
      <c r="M1823" s="540" t="s">
        <v>98</v>
      </c>
      <c r="N1823" s="541" t="s">
        <v>96</v>
      </c>
      <c r="O1823" s="542" t="s">
        <v>671</v>
      </c>
      <c r="P1823" s="537">
        <v>38</v>
      </c>
      <c r="Q1823" s="541" t="s">
        <v>180</v>
      </c>
      <c r="R1823" s="541" t="s">
        <v>233</v>
      </c>
      <c r="S1823" s="543">
        <f>'Report 1'!$T$18</f>
        <v>0</v>
      </c>
      <c r="T1823" s="544">
        <f>'Report 1'!$T$58</f>
        <v>0</v>
      </c>
      <c r="U1823" s="545">
        <f>'Report 1'!$T$144</f>
        <v>0</v>
      </c>
      <c r="AL1823" s="546" t="s">
        <v>669</v>
      </c>
      <c r="AM1823" s="547">
        <v>2</v>
      </c>
      <c r="AN1823" s="547" t="str">
        <f>'Information Input'!$M$14</f>
        <v xml:space="preserve">      -      </v>
      </c>
      <c r="AO1823" s="547" t="s">
        <v>138</v>
      </c>
      <c r="AP1823" s="538">
        <f t="shared" si="300"/>
        <v>43739</v>
      </c>
      <c r="AQ1823" s="538">
        <f t="shared" si="301"/>
        <v>43830</v>
      </c>
      <c r="AR1823" s="538">
        <f>'Information Input'!$H$35</f>
        <v>43555</v>
      </c>
      <c r="AS1823" s="547" t="str">
        <f>'Information Input'!$J$22</f>
        <v>Quarterly</v>
      </c>
      <c r="AT1823" s="538">
        <f>'Information Input'!$H$30</f>
        <v>43555</v>
      </c>
      <c r="AU1823" s="547">
        <f>'Information Input'!$J$18</f>
        <v>2019</v>
      </c>
      <c r="AV1823" s="547" t="s">
        <v>96</v>
      </c>
      <c r="AW1823" s="547" t="s">
        <v>241</v>
      </c>
      <c r="AX1823" s="547" t="s">
        <v>241</v>
      </c>
      <c r="AY1823" s="548" t="s">
        <v>671</v>
      </c>
      <c r="AZ1823" s="547">
        <v>16</v>
      </c>
      <c r="BA1823" s="549" t="s">
        <v>158</v>
      </c>
      <c r="BB1823" s="543" t="s">
        <v>235</v>
      </c>
      <c r="BC1823" s="550">
        <f>'Report 2'!$AC383</f>
        <v>0</v>
      </c>
      <c r="BD1823" s="550">
        <f>'Report 2'!$AD383</f>
        <v>0</v>
      </c>
      <c r="BE1823" s="550">
        <f>'Report 2'!$AE383</f>
        <v>0</v>
      </c>
      <c r="BF1823" s="550">
        <f>'Report 2'!$AF383</f>
        <v>0</v>
      </c>
      <c r="BG1823" s="550">
        <f>'Report 2'!$AG383</f>
        <v>0</v>
      </c>
      <c r="BH1823" s="550">
        <f>'Report 2'!$AH383</f>
        <v>0</v>
      </c>
      <c r="BI1823" s="550">
        <f>'Report 2'!$AI383</f>
        <v>0</v>
      </c>
      <c r="CC1823" s="542" t="s">
        <v>669</v>
      </c>
      <c r="CD1823" s="1014" t="s">
        <v>672</v>
      </c>
      <c r="CE1823" s="1014" t="str">
        <f>'Information Input'!$M$14</f>
        <v xml:space="preserve">      -      </v>
      </c>
      <c r="CF1823" s="551" t="s">
        <v>139</v>
      </c>
      <c r="CG1823" s="552">
        <f>'Information Input'!$H$33</f>
        <v>43466</v>
      </c>
      <c r="CH1823" s="552">
        <f>'Information Input'!$H$34</f>
        <v>43555</v>
      </c>
      <c r="CI1823" s="552">
        <f>'Information Input'!$H$35</f>
        <v>43555</v>
      </c>
      <c r="CJ1823" s="551" t="str">
        <f>'Information Input'!$J$22</f>
        <v>Quarterly</v>
      </c>
      <c r="CK1823" s="552">
        <f>'Information Input'!$H$30</f>
        <v>43555</v>
      </c>
      <c r="CL1823" s="551">
        <f>'Information Input'!$J$18</f>
        <v>2019</v>
      </c>
      <c r="CM1823" s="551" t="s">
        <v>92</v>
      </c>
      <c r="CN1823" s="1014" t="s">
        <v>93</v>
      </c>
      <c r="CO1823" s="542" t="s">
        <v>91</v>
      </c>
      <c r="CP1823" s="542" t="s">
        <v>671</v>
      </c>
      <c r="CQ1823" s="551">
        <v>22</v>
      </c>
      <c r="CR1823" s="542" t="s">
        <v>164</v>
      </c>
      <c r="CS1823" s="542" t="s">
        <v>236</v>
      </c>
      <c r="CT1823" s="1015">
        <f>'Report 1'!$L$18</f>
        <v>0</v>
      </c>
      <c r="CU1823" s="1016">
        <f>SUMIF('Report 4A'!$G$16:$G$95,$CQ1823,'Report 4A'!$T$16:$T$95)</f>
        <v>0</v>
      </c>
      <c r="CV1823" s="1017">
        <f t="shared" si="294"/>
        <v>0</v>
      </c>
    </row>
    <row r="1824" spans="2:100">
      <c r="B1824" s="535" t="s">
        <v>669</v>
      </c>
      <c r="C1824" s="536">
        <v>1</v>
      </c>
      <c r="D1824" s="537" t="str">
        <f>'Information Input'!$M$14</f>
        <v xml:space="preserve">      -      </v>
      </c>
      <c r="E1824" s="537" t="s">
        <v>137</v>
      </c>
      <c r="F1824" s="538">
        <f t="shared" si="295"/>
        <v>43647</v>
      </c>
      <c r="G1824" s="538">
        <f t="shared" si="296"/>
        <v>43738</v>
      </c>
      <c r="H1824" s="538">
        <f>'Information Input'!$H$35</f>
        <v>43555</v>
      </c>
      <c r="I1824" s="537" t="str">
        <f>'Information Input'!$J$22</f>
        <v>Quarterly</v>
      </c>
      <c r="J1824" s="538">
        <f>'Information Input'!$H$30</f>
        <v>43555</v>
      </c>
      <c r="K1824" s="537">
        <f>'Information Input'!$J$18</f>
        <v>2019</v>
      </c>
      <c r="L1824" s="579" t="s">
        <v>97</v>
      </c>
      <c r="M1824" s="540" t="s">
        <v>98</v>
      </c>
      <c r="N1824" s="541" t="s">
        <v>96</v>
      </c>
      <c r="O1824" s="542" t="s">
        <v>671</v>
      </c>
      <c r="P1824" s="537">
        <v>39</v>
      </c>
      <c r="Q1824" s="541" t="s">
        <v>181</v>
      </c>
      <c r="R1824" s="541" t="s">
        <v>233</v>
      </c>
      <c r="S1824" s="543">
        <f>'Report 1'!$T$18</f>
        <v>0</v>
      </c>
      <c r="T1824" s="544">
        <f>'Report 1'!$T$59</f>
        <v>0</v>
      </c>
      <c r="U1824" s="545">
        <f>'Report 1'!$T$145</f>
        <v>0</v>
      </c>
      <c r="AL1824" s="546" t="s">
        <v>669</v>
      </c>
      <c r="AM1824" s="547">
        <v>2</v>
      </c>
      <c r="AN1824" s="547" t="str">
        <f>'Information Input'!$M$14</f>
        <v xml:space="preserve">      -      </v>
      </c>
      <c r="AO1824" s="547" t="s">
        <v>138</v>
      </c>
      <c r="AP1824" s="538">
        <f t="shared" si="300"/>
        <v>43739</v>
      </c>
      <c r="AQ1824" s="538">
        <f t="shared" si="301"/>
        <v>43830</v>
      </c>
      <c r="AR1824" s="538">
        <f>'Information Input'!$H$35</f>
        <v>43555</v>
      </c>
      <c r="AS1824" s="547" t="str">
        <f>'Information Input'!$J$22</f>
        <v>Quarterly</v>
      </c>
      <c r="AT1824" s="538">
        <f>'Information Input'!$H$30</f>
        <v>43555</v>
      </c>
      <c r="AU1824" s="547">
        <f>'Information Input'!$J$18</f>
        <v>2019</v>
      </c>
      <c r="AV1824" s="547" t="s">
        <v>96</v>
      </c>
      <c r="AW1824" s="547" t="s">
        <v>241</v>
      </c>
      <c r="AX1824" s="547" t="s">
        <v>241</v>
      </c>
      <c r="AY1824" s="548" t="s">
        <v>671</v>
      </c>
      <c r="AZ1824" s="547">
        <v>17</v>
      </c>
      <c r="BA1824" s="549" t="s">
        <v>159</v>
      </c>
      <c r="BB1824" s="543" t="s">
        <v>235</v>
      </c>
      <c r="BC1824" s="550">
        <f>'Report 2'!$AC384</f>
        <v>0</v>
      </c>
      <c r="BD1824" s="550">
        <f>'Report 2'!$AD384</f>
        <v>0</v>
      </c>
      <c r="BE1824" s="550">
        <f>'Report 2'!$AE384</f>
        <v>0</v>
      </c>
      <c r="BF1824" s="550">
        <f>'Report 2'!$AF384</f>
        <v>0</v>
      </c>
      <c r="BG1824" s="550">
        <f>'Report 2'!$AG384</f>
        <v>0</v>
      </c>
      <c r="BH1824" s="550">
        <f>'Report 2'!$AH384</f>
        <v>0</v>
      </c>
      <c r="BI1824" s="550">
        <f>'Report 2'!$AI384</f>
        <v>0</v>
      </c>
      <c r="CC1824" s="542" t="s">
        <v>669</v>
      </c>
      <c r="CD1824" s="1014" t="s">
        <v>672</v>
      </c>
      <c r="CE1824" s="1014" t="str">
        <f>'Information Input'!$M$14</f>
        <v xml:space="preserve">      -      </v>
      </c>
      <c r="CF1824" s="551" t="s">
        <v>139</v>
      </c>
      <c r="CG1824" s="552">
        <f>'Information Input'!$H$33</f>
        <v>43466</v>
      </c>
      <c r="CH1824" s="552">
        <f>'Information Input'!$H$34</f>
        <v>43555</v>
      </c>
      <c r="CI1824" s="552">
        <f>'Information Input'!$H$35</f>
        <v>43555</v>
      </c>
      <c r="CJ1824" s="551" t="str">
        <f>'Information Input'!$J$22</f>
        <v>Quarterly</v>
      </c>
      <c r="CK1824" s="552">
        <f>'Information Input'!$H$30</f>
        <v>43555</v>
      </c>
      <c r="CL1824" s="551">
        <f>'Information Input'!$J$18</f>
        <v>2019</v>
      </c>
      <c r="CM1824" s="551" t="s">
        <v>92</v>
      </c>
      <c r="CN1824" s="1014" t="s">
        <v>93</v>
      </c>
      <c r="CO1824" s="542" t="s">
        <v>91</v>
      </c>
      <c r="CP1824" s="542" t="s">
        <v>671</v>
      </c>
      <c r="CQ1824" s="551">
        <v>23</v>
      </c>
      <c r="CR1824" s="542" t="s">
        <v>165</v>
      </c>
      <c r="CS1824" s="542" t="s">
        <v>236</v>
      </c>
      <c r="CT1824" s="1015">
        <f>'Report 1'!$L$18</f>
        <v>0</v>
      </c>
      <c r="CU1824" s="1016">
        <f>SUMIF('Report 4A'!$G$16:$G$95,$CQ1824,'Report 4A'!$T$16:$T$95)</f>
        <v>0</v>
      </c>
      <c r="CV1824" s="1017">
        <f t="shared" si="294"/>
        <v>0</v>
      </c>
    </row>
    <row r="1825" spans="2:100">
      <c r="B1825" s="535" t="s">
        <v>669</v>
      </c>
      <c r="C1825" s="536">
        <v>1</v>
      </c>
      <c r="D1825" s="537" t="str">
        <f>'Information Input'!$M$14</f>
        <v xml:space="preserve">      -      </v>
      </c>
      <c r="E1825" s="537" t="s">
        <v>137</v>
      </c>
      <c r="F1825" s="538">
        <f t="shared" si="295"/>
        <v>43647</v>
      </c>
      <c r="G1825" s="538">
        <f t="shared" si="296"/>
        <v>43738</v>
      </c>
      <c r="H1825" s="538">
        <f>'Information Input'!$H$35</f>
        <v>43555</v>
      </c>
      <c r="I1825" s="537" t="str">
        <f>'Information Input'!$J$22</f>
        <v>Quarterly</v>
      </c>
      <c r="J1825" s="538">
        <f>'Information Input'!$H$30</f>
        <v>43555</v>
      </c>
      <c r="K1825" s="537">
        <f>'Information Input'!$J$18</f>
        <v>2019</v>
      </c>
      <c r="L1825" s="579" t="s">
        <v>97</v>
      </c>
      <c r="M1825" s="540" t="s">
        <v>98</v>
      </c>
      <c r="N1825" s="541" t="s">
        <v>96</v>
      </c>
      <c r="O1825" s="542" t="s">
        <v>671</v>
      </c>
      <c r="P1825" s="537">
        <v>40</v>
      </c>
      <c r="Q1825" s="541" t="s">
        <v>182</v>
      </c>
      <c r="R1825" s="541" t="s">
        <v>238</v>
      </c>
      <c r="S1825" s="543">
        <f>'Report 1'!$T$18</f>
        <v>0</v>
      </c>
      <c r="T1825" s="544">
        <f>'Report 1'!$T$60</f>
        <v>0</v>
      </c>
      <c r="U1825" s="545">
        <f>'Report 1'!$T$146</f>
        <v>0</v>
      </c>
      <c r="AL1825" s="546" t="s">
        <v>669</v>
      </c>
      <c r="AM1825" s="547">
        <v>2</v>
      </c>
      <c r="AN1825" s="547" t="str">
        <f>'Information Input'!$M$14</f>
        <v xml:space="preserve">      -      </v>
      </c>
      <c r="AO1825" s="547" t="s">
        <v>138</v>
      </c>
      <c r="AP1825" s="538">
        <f t="shared" si="300"/>
        <v>43739</v>
      </c>
      <c r="AQ1825" s="538">
        <f t="shared" si="301"/>
        <v>43830</v>
      </c>
      <c r="AR1825" s="538">
        <f>'Information Input'!$H$35</f>
        <v>43555</v>
      </c>
      <c r="AS1825" s="547" t="str">
        <f>'Information Input'!$J$22</f>
        <v>Quarterly</v>
      </c>
      <c r="AT1825" s="538">
        <f>'Information Input'!$H$30</f>
        <v>43555</v>
      </c>
      <c r="AU1825" s="547">
        <f>'Information Input'!$J$18</f>
        <v>2019</v>
      </c>
      <c r="AV1825" s="547" t="s">
        <v>96</v>
      </c>
      <c r="AW1825" s="547" t="s">
        <v>241</v>
      </c>
      <c r="AX1825" s="547" t="s">
        <v>241</v>
      </c>
      <c r="AY1825" s="548" t="s">
        <v>671</v>
      </c>
      <c r="AZ1825" s="547">
        <v>18</v>
      </c>
      <c r="BA1825" s="549" t="s">
        <v>160</v>
      </c>
      <c r="BB1825" s="543" t="s">
        <v>235</v>
      </c>
      <c r="BC1825" s="550">
        <f>'Report 2'!$AC385</f>
        <v>0</v>
      </c>
      <c r="BD1825" s="550">
        <f>'Report 2'!$AD385</f>
        <v>0</v>
      </c>
      <c r="BE1825" s="550">
        <f>'Report 2'!$AE385</f>
        <v>0</v>
      </c>
      <c r="BF1825" s="550">
        <f>'Report 2'!$AF385</f>
        <v>0</v>
      </c>
      <c r="BG1825" s="550">
        <f>'Report 2'!$AG385</f>
        <v>0</v>
      </c>
      <c r="BH1825" s="550">
        <f>'Report 2'!$AH385</f>
        <v>0</v>
      </c>
      <c r="BI1825" s="550">
        <f>'Report 2'!$AI385</f>
        <v>0</v>
      </c>
      <c r="CC1825" s="542" t="s">
        <v>669</v>
      </c>
      <c r="CD1825" s="1014" t="s">
        <v>672</v>
      </c>
      <c r="CE1825" s="1014" t="str">
        <f>'Information Input'!$M$14</f>
        <v xml:space="preserve">      -      </v>
      </c>
      <c r="CF1825" s="551" t="s">
        <v>139</v>
      </c>
      <c r="CG1825" s="552">
        <f>'Information Input'!$H$33</f>
        <v>43466</v>
      </c>
      <c r="CH1825" s="552">
        <f>'Information Input'!$H$34</f>
        <v>43555</v>
      </c>
      <c r="CI1825" s="552">
        <f>'Information Input'!$H$35</f>
        <v>43555</v>
      </c>
      <c r="CJ1825" s="551" t="str">
        <f>'Information Input'!$J$22</f>
        <v>Quarterly</v>
      </c>
      <c r="CK1825" s="552">
        <f>'Information Input'!$H$30</f>
        <v>43555</v>
      </c>
      <c r="CL1825" s="551">
        <f>'Information Input'!$J$18</f>
        <v>2019</v>
      </c>
      <c r="CM1825" s="551" t="s">
        <v>92</v>
      </c>
      <c r="CN1825" s="1014" t="s">
        <v>93</v>
      </c>
      <c r="CO1825" s="542" t="s">
        <v>91</v>
      </c>
      <c r="CP1825" s="542" t="s">
        <v>671</v>
      </c>
      <c r="CQ1825" s="551">
        <v>24</v>
      </c>
      <c r="CR1825" s="542" t="s">
        <v>166</v>
      </c>
      <c r="CS1825" s="542" t="s">
        <v>233</v>
      </c>
      <c r="CT1825" s="1015">
        <f>'Report 1'!$L$18</f>
        <v>0</v>
      </c>
      <c r="CU1825" s="1016">
        <f>SUMIF('Report 4A'!$G$16:$G$95,$CQ1825,'Report 4A'!$T$16:$T$95)</f>
        <v>0</v>
      </c>
      <c r="CV1825" s="1017">
        <f t="shared" si="294"/>
        <v>0</v>
      </c>
    </row>
    <row r="1826" spans="2:100">
      <c r="B1826" s="535" t="s">
        <v>669</v>
      </c>
      <c r="C1826" s="536">
        <v>1</v>
      </c>
      <c r="D1826" s="537" t="str">
        <f>'Information Input'!$M$14</f>
        <v xml:space="preserve">      -      </v>
      </c>
      <c r="E1826" s="537" t="s">
        <v>137</v>
      </c>
      <c r="F1826" s="538">
        <f t="shared" si="295"/>
        <v>43647</v>
      </c>
      <c r="G1826" s="538">
        <f t="shared" si="296"/>
        <v>43738</v>
      </c>
      <c r="H1826" s="538">
        <f>'Information Input'!$H$35</f>
        <v>43555</v>
      </c>
      <c r="I1826" s="537" t="str">
        <f>'Information Input'!$J$22</f>
        <v>Quarterly</v>
      </c>
      <c r="J1826" s="538">
        <f>'Information Input'!$H$30</f>
        <v>43555</v>
      </c>
      <c r="K1826" s="537">
        <f>'Information Input'!$J$18</f>
        <v>2019</v>
      </c>
      <c r="L1826" s="579" t="s">
        <v>97</v>
      </c>
      <c r="M1826" s="540" t="s">
        <v>98</v>
      </c>
      <c r="N1826" s="541" t="s">
        <v>96</v>
      </c>
      <c r="O1826" s="542" t="s">
        <v>671</v>
      </c>
      <c r="P1826" s="537">
        <v>41</v>
      </c>
      <c r="Q1826" s="541" t="s">
        <v>183</v>
      </c>
      <c r="R1826" s="541" t="s">
        <v>238</v>
      </c>
      <c r="S1826" s="543">
        <f>'Report 1'!$T$18</f>
        <v>0</v>
      </c>
      <c r="T1826" s="544">
        <f>'Report 1'!$T$61</f>
        <v>0</v>
      </c>
      <c r="U1826" s="545">
        <f>'Report 1'!$T$147</f>
        <v>0</v>
      </c>
      <c r="AL1826" s="546" t="s">
        <v>669</v>
      </c>
      <c r="AM1826" s="547">
        <v>2</v>
      </c>
      <c r="AN1826" s="547" t="str">
        <f>'Information Input'!$M$14</f>
        <v xml:space="preserve">      -      </v>
      </c>
      <c r="AO1826" s="547" t="s">
        <v>138</v>
      </c>
      <c r="AP1826" s="538">
        <f t="shared" si="300"/>
        <v>43739</v>
      </c>
      <c r="AQ1826" s="538">
        <f t="shared" si="301"/>
        <v>43830</v>
      </c>
      <c r="AR1826" s="538">
        <f>'Information Input'!$H$35</f>
        <v>43555</v>
      </c>
      <c r="AS1826" s="547" t="str">
        <f>'Information Input'!$J$22</f>
        <v>Quarterly</v>
      </c>
      <c r="AT1826" s="538">
        <f>'Information Input'!$H$30</f>
        <v>43555</v>
      </c>
      <c r="AU1826" s="547">
        <f>'Information Input'!$J$18</f>
        <v>2019</v>
      </c>
      <c r="AV1826" s="547" t="s">
        <v>96</v>
      </c>
      <c r="AW1826" s="547" t="s">
        <v>241</v>
      </c>
      <c r="AX1826" s="547" t="s">
        <v>241</v>
      </c>
      <c r="AY1826" s="548" t="s">
        <v>671</v>
      </c>
      <c r="AZ1826" s="547">
        <v>19</v>
      </c>
      <c r="BA1826" s="549" t="s">
        <v>161</v>
      </c>
      <c r="BB1826" s="543" t="s">
        <v>235</v>
      </c>
      <c r="BC1826" s="550">
        <f>'Report 2'!$AC386</f>
        <v>0</v>
      </c>
      <c r="BD1826" s="550">
        <f>'Report 2'!$AD386</f>
        <v>0</v>
      </c>
      <c r="BE1826" s="550">
        <f>'Report 2'!$AE386</f>
        <v>0</v>
      </c>
      <c r="BF1826" s="550">
        <f>'Report 2'!$AF386</f>
        <v>0</v>
      </c>
      <c r="BG1826" s="550">
        <f>'Report 2'!$AG386</f>
        <v>0</v>
      </c>
      <c r="BH1826" s="550">
        <f>'Report 2'!$AH386</f>
        <v>0</v>
      </c>
      <c r="BI1826" s="550">
        <f>'Report 2'!$AI386</f>
        <v>0</v>
      </c>
      <c r="CC1826" s="542" t="s">
        <v>669</v>
      </c>
      <c r="CD1826" s="1014" t="s">
        <v>672</v>
      </c>
      <c r="CE1826" s="1014" t="str">
        <f>'Information Input'!$M$14</f>
        <v xml:space="preserve">      -      </v>
      </c>
      <c r="CF1826" s="551" t="s">
        <v>139</v>
      </c>
      <c r="CG1826" s="552">
        <f>'Information Input'!$H$33</f>
        <v>43466</v>
      </c>
      <c r="CH1826" s="552">
        <f>'Information Input'!$H$34</f>
        <v>43555</v>
      </c>
      <c r="CI1826" s="552">
        <f>'Information Input'!$H$35</f>
        <v>43555</v>
      </c>
      <c r="CJ1826" s="551" t="str">
        <f>'Information Input'!$J$22</f>
        <v>Quarterly</v>
      </c>
      <c r="CK1826" s="552">
        <f>'Information Input'!$H$30</f>
        <v>43555</v>
      </c>
      <c r="CL1826" s="551">
        <f>'Information Input'!$J$18</f>
        <v>2019</v>
      </c>
      <c r="CM1826" s="551" t="s">
        <v>92</v>
      </c>
      <c r="CN1826" s="1014" t="s">
        <v>93</v>
      </c>
      <c r="CO1826" s="542" t="s">
        <v>91</v>
      </c>
      <c r="CP1826" s="542" t="s">
        <v>671</v>
      </c>
      <c r="CQ1826" s="551">
        <v>25</v>
      </c>
      <c r="CR1826" s="542" t="s">
        <v>167</v>
      </c>
      <c r="CS1826" s="542" t="s">
        <v>233</v>
      </c>
      <c r="CT1826" s="1015">
        <f>'Report 1'!$L$18</f>
        <v>0</v>
      </c>
      <c r="CU1826" s="1016">
        <f>SUMIF('Report 4A'!$G$16:$G$95,$CQ1826,'Report 4A'!$T$16:$T$95)</f>
        <v>0</v>
      </c>
      <c r="CV1826" s="1017">
        <f t="shared" si="294"/>
        <v>0</v>
      </c>
    </row>
    <row r="1827" spans="2:100">
      <c r="B1827" s="535" t="s">
        <v>669</v>
      </c>
      <c r="C1827" s="536">
        <v>1</v>
      </c>
      <c r="D1827" s="537" t="str">
        <f>'Information Input'!$M$14</f>
        <v xml:space="preserve">      -      </v>
      </c>
      <c r="E1827" s="537" t="s">
        <v>137</v>
      </c>
      <c r="F1827" s="538">
        <f t="shared" si="295"/>
        <v>43647</v>
      </c>
      <c r="G1827" s="538">
        <f t="shared" si="296"/>
        <v>43738</v>
      </c>
      <c r="H1827" s="538">
        <f>'Information Input'!$H$35</f>
        <v>43555</v>
      </c>
      <c r="I1827" s="537" t="str">
        <f>'Information Input'!$J$22</f>
        <v>Quarterly</v>
      </c>
      <c r="J1827" s="538">
        <f>'Information Input'!$H$30</f>
        <v>43555</v>
      </c>
      <c r="K1827" s="537">
        <f>'Information Input'!$J$18</f>
        <v>2019</v>
      </c>
      <c r="L1827" s="579" t="s">
        <v>97</v>
      </c>
      <c r="M1827" s="540" t="s">
        <v>98</v>
      </c>
      <c r="N1827" s="541" t="s">
        <v>96</v>
      </c>
      <c r="O1827" s="542" t="s">
        <v>671</v>
      </c>
      <c r="P1827" s="537">
        <v>42</v>
      </c>
      <c r="Q1827" s="541" t="s">
        <v>184</v>
      </c>
      <c r="R1827" s="541" t="s">
        <v>233</v>
      </c>
      <c r="S1827" s="543">
        <f>'Report 1'!$T$18</f>
        <v>0</v>
      </c>
      <c r="T1827" s="544">
        <f>'Report 1'!$T$62</f>
        <v>0</v>
      </c>
      <c r="U1827" s="545">
        <f>'Report 1'!$T$148</f>
        <v>0</v>
      </c>
      <c r="AL1827" s="546" t="s">
        <v>669</v>
      </c>
      <c r="AM1827" s="547">
        <v>2</v>
      </c>
      <c r="AN1827" s="547" t="str">
        <f>'Information Input'!$M$14</f>
        <v xml:space="preserve">      -      </v>
      </c>
      <c r="AO1827" s="547" t="s">
        <v>138</v>
      </c>
      <c r="AP1827" s="538">
        <f t="shared" si="300"/>
        <v>43739</v>
      </c>
      <c r="AQ1827" s="538">
        <f t="shared" si="301"/>
        <v>43830</v>
      </c>
      <c r="AR1827" s="538">
        <f>'Information Input'!$H$35</f>
        <v>43555</v>
      </c>
      <c r="AS1827" s="547" t="str">
        <f>'Information Input'!$J$22</f>
        <v>Quarterly</v>
      </c>
      <c r="AT1827" s="538">
        <f>'Information Input'!$H$30</f>
        <v>43555</v>
      </c>
      <c r="AU1827" s="547">
        <f>'Information Input'!$J$18</f>
        <v>2019</v>
      </c>
      <c r="AV1827" s="547" t="s">
        <v>96</v>
      </c>
      <c r="AW1827" s="547" t="s">
        <v>241</v>
      </c>
      <c r="AX1827" s="547" t="s">
        <v>241</v>
      </c>
      <c r="AY1827" s="548" t="s">
        <v>671</v>
      </c>
      <c r="AZ1827" s="547">
        <v>20</v>
      </c>
      <c r="BA1827" s="549" t="s">
        <v>162</v>
      </c>
      <c r="BB1827" s="543" t="s">
        <v>235</v>
      </c>
      <c r="BC1827" s="550">
        <f>'Report 2'!$AC387</f>
        <v>0</v>
      </c>
      <c r="BD1827" s="550">
        <f>'Report 2'!$AD387</f>
        <v>0</v>
      </c>
      <c r="BE1827" s="550">
        <f>'Report 2'!$AE387</f>
        <v>0</v>
      </c>
      <c r="BF1827" s="550">
        <f>'Report 2'!$AF387</f>
        <v>0</v>
      </c>
      <c r="BG1827" s="550">
        <f>'Report 2'!$AG387</f>
        <v>0</v>
      </c>
      <c r="BH1827" s="550">
        <f>'Report 2'!$AH387</f>
        <v>0</v>
      </c>
      <c r="BI1827" s="550">
        <f>'Report 2'!$AI387</f>
        <v>0</v>
      </c>
      <c r="CC1827" s="542" t="s">
        <v>669</v>
      </c>
      <c r="CD1827" s="1014" t="s">
        <v>672</v>
      </c>
      <c r="CE1827" s="1014" t="str">
        <f>'Information Input'!$M$14</f>
        <v xml:space="preserve">      -      </v>
      </c>
      <c r="CF1827" s="551" t="s">
        <v>139</v>
      </c>
      <c r="CG1827" s="552">
        <f>'Information Input'!$H$33</f>
        <v>43466</v>
      </c>
      <c r="CH1827" s="552">
        <f>'Information Input'!$H$34</f>
        <v>43555</v>
      </c>
      <c r="CI1827" s="552">
        <f>'Information Input'!$H$35</f>
        <v>43555</v>
      </c>
      <c r="CJ1827" s="551" t="str">
        <f>'Information Input'!$J$22</f>
        <v>Quarterly</v>
      </c>
      <c r="CK1827" s="552">
        <f>'Information Input'!$H$30</f>
        <v>43555</v>
      </c>
      <c r="CL1827" s="551">
        <f>'Information Input'!$J$18</f>
        <v>2019</v>
      </c>
      <c r="CM1827" s="551" t="s">
        <v>92</v>
      </c>
      <c r="CN1827" s="1014" t="s">
        <v>93</v>
      </c>
      <c r="CO1827" s="542" t="s">
        <v>91</v>
      </c>
      <c r="CP1827" s="542" t="s">
        <v>671</v>
      </c>
      <c r="CQ1827" s="551">
        <v>26</v>
      </c>
      <c r="CR1827" s="542" t="s">
        <v>168</v>
      </c>
      <c r="CS1827" s="542" t="s">
        <v>237</v>
      </c>
      <c r="CT1827" s="1015">
        <f>'Report 1'!$L$18</f>
        <v>0</v>
      </c>
      <c r="CU1827" s="1016">
        <f>SUMIF('Report 4A'!$G$16:$G$95,$CQ1827,'Report 4A'!$T$16:$T$95)</f>
        <v>0</v>
      </c>
      <c r="CV1827" s="1017">
        <f t="shared" si="294"/>
        <v>0</v>
      </c>
    </row>
    <row r="1828" spans="2:100">
      <c r="B1828" s="535" t="s">
        <v>669</v>
      </c>
      <c r="C1828" s="536">
        <v>1</v>
      </c>
      <c r="D1828" s="537" t="str">
        <f>'Information Input'!$M$14</f>
        <v xml:space="preserve">      -      </v>
      </c>
      <c r="E1828" s="537" t="s">
        <v>137</v>
      </c>
      <c r="F1828" s="538">
        <f t="shared" si="295"/>
        <v>43647</v>
      </c>
      <c r="G1828" s="538">
        <f t="shared" si="296"/>
        <v>43738</v>
      </c>
      <c r="H1828" s="538">
        <f>'Information Input'!$H$35</f>
        <v>43555</v>
      </c>
      <c r="I1828" s="537" t="str">
        <f>'Information Input'!$J$22</f>
        <v>Quarterly</v>
      </c>
      <c r="J1828" s="538">
        <f>'Information Input'!$H$30</f>
        <v>43555</v>
      </c>
      <c r="K1828" s="537">
        <f>'Information Input'!$J$18</f>
        <v>2019</v>
      </c>
      <c r="L1828" s="579" t="s">
        <v>97</v>
      </c>
      <c r="M1828" s="540" t="s">
        <v>98</v>
      </c>
      <c r="N1828" s="541" t="s">
        <v>96</v>
      </c>
      <c r="O1828" s="542" t="s">
        <v>671</v>
      </c>
      <c r="P1828" s="537">
        <v>43</v>
      </c>
      <c r="Q1828" s="541" t="s">
        <v>185</v>
      </c>
      <c r="R1828" s="541" t="s">
        <v>233</v>
      </c>
      <c r="S1828" s="543">
        <f>'Report 1'!$T$18</f>
        <v>0</v>
      </c>
      <c r="T1828" s="544">
        <f>'Report 1'!$T$63</f>
        <v>0</v>
      </c>
      <c r="U1828" s="545">
        <f>'Report 1'!$T$149</f>
        <v>0</v>
      </c>
      <c r="AL1828" s="546" t="s">
        <v>669</v>
      </c>
      <c r="AM1828" s="547">
        <v>2</v>
      </c>
      <c r="AN1828" s="547" t="str">
        <f>'Information Input'!$M$14</f>
        <v xml:space="preserve">      -      </v>
      </c>
      <c r="AO1828" s="547" t="s">
        <v>138</v>
      </c>
      <c r="AP1828" s="538">
        <f t="shared" si="300"/>
        <v>43739</v>
      </c>
      <c r="AQ1828" s="538">
        <f t="shared" si="301"/>
        <v>43830</v>
      </c>
      <c r="AR1828" s="538">
        <f>'Information Input'!$H$35</f>
        <v>43555</v>
      </c>
      <c r="AS1828" s="547" t="str">
        <f>'Information Input'!$J$22</f>
        <v>Quarterly</v>
      </c>
      <c r="AT1828" s="538">
        <f>'Information Input'!$H$30</f>
        <v>43555</v>
      </c>
      <c r="AU1828" s="547">
        <f>'Information Input'!$J$18</f>
        <v>2019</v>
      </c>
      <c r="AV1828" s="547" t="s">
        <v>96</v>
      </c>
      <c r="AW1828" s="547" t="s">
        <v>241</v>
      </c>
      <c r="AX1828" s="547" t="s">
        <v>241</v>
      </c>
      <c r="AY1828" s="548" t="s">
        <v>671</v>
      </c>
      <c r="AZ1828" s="547">
        <v>21</v>
      </c>
      <c r="BA1828" s="549" t="s">
        <v>163</v>
      </c>
      <c r="BB1828" s="543" t="s">
        <v>235</v>
      </c>
      <c r="BC1828" s="550">
        <f>'Report 2'!$AC388</f>
        <v>0</v>
      </c>
      <c r="BD1828" s="550">
        <f>'Report 2'!$AD388</f>
        <v>0</v>
      </c>
      <c r="BE1828" s="550">
        <f>'Report 2'!$AE388</f>
        <v>0</v>
      </c>
      <c r="BF1828" s="550">
        <f>'Report 2'!$AF388</f>
        <v>0</v>
      </c>
      <c r="BG1828" s="550">
        <f>'Report 2'!$AG388</f>
        <v>0</v>
      </c>
      <c r="BH1828" s="550">
        <f>'Report 2'!$AH388</f>
        <v>0</v>
      </c>
      <c r="BI1828" s="550">
        <f>'Report 2'!$AI388</f>
        <v>0</v>
      </c>
      <c r="CC1828" s="542" t="s">
        <v>669</v>
      </c>
      <c r="CD1828" s="1014" t="s">
        <v>672</v>
      </c>
      <c r="CE1828" s="1014" t="str">
        <f>'Information Input'!$M$14</f>
        <v xml:space="preserve">      -      </v>
      </c>
      <c r="CF1828" s="551" t="s">
        <v>139</v>
      </c>
      <c r="CG1828" s="552">
        <f>'Information Input'!$H$33</f>
        <v>43466</v>
      </c>
      <c r="CH1828" s="552">
        <f>'Information Input'!$H$34</f>
        <v>43555</v>
      </c>
      <c r="CI1828" s="552">
        <f>'Information Input'!$H$35</f>
        <v>43555</v>
      </c>
      <c r="CJ1828" s="551" t="str">
        <f>'Information Input'!$J$22</f>
        <v>Quarterly</v>
      </c>
      <c r="CK1828" s="552">
        <f>'Information Input'!$H$30</f>
        <v>43555</v>
      </c>
      <c r="CL1828" s="551">
        <f>'Information Input'!$J$18</f>
        <v>2019</v>
      </c>
      <c r="CM1828" s="551" t="s">
        <v>92</v>
      </c>
      <c r="CN1828" s="1014" t="s">
        <v>93</v>
      </c>
      <c r="CO1828" s="542" t="s">
        <v>91</v>
      </c>
      <c r="CP1828" s="542" t="s">
        <v>671</v>
      </c>
      <c r="CQ1828" s="551">
        <v>27</v>
      </c>
      <c r="CR1828" s="542" t="s">
        <v>169</v>
      </c>
      <c r="CS1828" s="542" t="s">
        <v>235</v>
      </c>
      <c r="CT1828" s="1015">
        <f>'Report 1'!$L$18</f>
        <v>0</v>
      </c>
      <c r="CU1828" s="1016">
        <f>SUMIF('Report 4A'!$G$16:$G$95,$CQ1828,'Report 4A'!$T$16:$T$95)</f>
        <v>0</v>
      </c>
      <c r="CV1828" s="1017">
        <f t="shared" si="294"/>
        <v>0</v>
      </c>
    </row>
    <row r="1829" spans="2:100">
      <c r="B1829" s="535" t="s">
        <v>669</v>
      </c>
      <c r="C1829" s="536">
        <v>1</v>
      </c>
      <c r="D1829" s="537" t="str">
        <f>'Information Input'!$M$14</f>
        <v xml:space="preserve">      -      </v>
      </c>
      <c r="E1829" s="537" t="s">
        <v>137</v>
      </c>
      <c r="F1829" s="538">
        <f t="shared" si="295"/>
        <v>43647</v>
      </c>
      <c r="G1829" s="538">
        <f t="shared" si="296"/>
        <v>43738</v>
      </c>
      <c r="H1829" s="538">
        <f>'Information Input'!$H$35</f>
        <v>43555</v>
      </c>
      <c r="I1829" s="537" t="str">
        <f>'Information Input'!$J$22</f>
        <v>Quarterly</v>
      </c>
      <c r="J1829" s="538">
        <f>'Information Input'!$H$30</f>
        <v>43555</v>
      </c>
      <c r="K1829" s="537">
        <f>'Information Input'!$J$18</f>
        <v>2019</v>
      </c>
      <c r="L1829" s="579" t="s">
        <v>97</v>
      </c>
      <c r="M1829" s="540" t="s">
        <v>98</v>
      </c>
      <c r="N1829" s="541" t="s">
        <v>96</v>
      </c>
      <c r="O1829" s="542" t="s">
        <v>674</v>
      </c>
      <c r="P1829" s="537">
        <v>44</v>
      </c>
      <c r="Q1829" s="541" t="s">
        <v>186</v>
      </c>
      <c r="R1829" s="541" t="s">
        <v>239</v>
      </c>
      <c r="S1829" s="543">
        <f>'Report 1'!$T$18</f>
        <v>0</v>
      </c>
      <c r="T1829" s="544">
        <f>'Report 1'!$T$64</f>
        <v>0</v>
      </c>
      <c r="U1829" s="545">
        <f>'Report 1'!$T$150</f>
        <v>0</v>
      </c>
      <c r="AL1829" s="546" t="s">
        <v>669</v>
      </c>
      <c r="AM1829" s="547">
        <v>2</v>
      </c>
      <c r="AN1829" s="547" t="str">
        <f>'Information Input'!$M$14</f>
        <v xml:space="preserve">      -      </v>
      </c>
      <c r="AO1829" s="547" t="s">
        <v>138</v>
      </c>
      <c r="AP1829" s="538">
        <f t="shared" si="300"/>
        <v>43739</v>
      </c>
      <c r="AQ1829" s="538">
        <f t="shared" si="301"/>
        <v>43830</v>
      </c>
      <c r="AR1829" s="538">
        <f>'Information Input'!$H$35</f>
        <v>43555</v>
      </c>
      <c r="AS1829" s="547" t="str">
        <f>'Information Input'!$J$22</f>
        <v>Quarterly</v>
      </c>
      <c r="AT1829" s="538">
        <f>'Information Input'!$H$30</f>
        <v>43555</v>
      </c>
      <c r="AU1829" s="547">
        <f>'Information Input'!$J$18</f>
        <v>2019</v>
      </c>
      <c r="AV1829" s="547" t="s">
        <v>96</v>
      </c>
      <c r="AW1829" s="547" t="s">
        <v>241</v>
      </c>
      <c r="AX1829" s="547" t="s">
        <v>241</v>
      </c>
      <c r="AY1829" s="548" t="s">
        <v>671</v>
      </c>
      <c r="AZ1829" s="547">
        <v>22</v>
      </c>
      <c r="BA1829" s="549" t="s">
        <v>164</v>
      </c>
      <c r="BB1829" s="543" t="s">
        <v>236</v>
      </c>
      <c r="BC1829" s="550">
        <f>'Report 2'!$AC389</f>
        <v>0</v>
      </c>
      <c r="BD1829" s="550">
        <f>'Report 2'!$AD389</f>
        <v>0</v>
      </c>
      <c r="BE1829" s="550">
        <f>'Report 2'!$AE389</f>
        <v>0</v>
      </c>
      <c r="BF1829" s="550">
        <f>'Report 2'!$AF389</f>
        <v>0</v>
      </c>
      <c r="BG1829" s="550">
        <f>'Report 2'!$AG389</f>
        <v>0</v>
      </c>
      <c r="BH1829" s="550">
        <f>'Report 2'!$AH389</f>
        <v>0</v>
      </c>
      <c r="BI1829" s="550">
        <f>'Report 2'!$AI389</f>
        <v>0</v>
      </c>
      <c r="CC1829" s="542" t="s">
        <v>669</v>
      </c>
      <c r="CD1829" s="1014" t="s">
        <v>672</v>
      </c>
      <c r="CE1829" s="1014" t="str">
        <f>'Information Input'!$M$14</f>
        <v xml:space="preserve">      -      </v>
      </c>
      <c r="CF1829" s="551" t="s">
        <v>139</v>
      </c>
      <c r="CG1829" s="552">
        <f>'Information Input'!$H$33</f>
        <v>43466</v>
      </c>
      <c r="CH1829" s="552">
        <f>'Information Input'!$H$34</f>
        <v>43555</v>
      </c>
      <c r="CI1829" s="552">
        <f>'Information Input'!$H$35</f>
        <v>43555</v>
      </c>
      <c r="CJ1829" s="551" t="str">
        <f>'Information Input'!$J$22</f>
        <v>Quarterly</v>
      </c>
      <c r="CK1829" s="552">
        <f>'Information Input'!$H$30</f>
        <v>43555</v>
      </c>
      <c r="CL1829" s="551">
        <f>'Information Input'!$J$18</f>
        <v>2019</v>
      </c>
      <c r="CM1829" s="551" t="s">
        <v>92</v>
      </c>
      <c r="CN1829" s="1014" t="s">
        <v>93</v>
      </c>
      <c r="CO1829" s="542" t="s">
        <v>91</v>
      </c>
      <c r="CP1829" s="542" t="s">
        <v>671</v>
      </c>
      <c r="CQ1829" s="551">
        <v>28</v>
      </c>
      <c r="CR1829" s="542" t="s">
        <v>170</v>
      </c>
      <c r="CS1829" s="542" t="s">
        <v>235</v>
      </c>
      <c r="CT1829" s="1015">
        <f>'Report 1'!$L$18</f>
        <v>0</v>
      </c>
      <c r="CU1829" s="1016">
        <f>SUMIF('Report 4A'!$G$16:$G$95,$CQ1829,'Report 4A'!$T$16:$T$95)</f>
        <v>0</v>
      </c>
      <c r="CV1829" s="1017">
        <f t="shared" si="294"/>
        <v>0</v>
      </c>
    </row>
    <row r="1830" spans="2:100">
      <c r="B1830" s="535" t="s">
        <v>669</v>
      </c>
      <c r="C1830" s="536">
        <v>1</v>
      </c>
      <c r="D1830" s="537" t="str">
        <f>'Information Input'!$M$14</f>
        <v xml:space="preserve">      -      </v>
      </c>
      <c r="E1830" s="537" t="s">
        <v>137</v>
      </c>
      <c r="F1830" s="538">
        <f t="shared" ref="F1830:F1893" si="302">DATE(K1830,7,1)</f>
        <v>43647</v>
      </c>
      <c r="G1830" s="538">
        <f t="shared" ref="G1830:G1893" si="303">DATE(K1830,9,30)</f>
        <v>43738</v>
      </c>
      <c r="H1830" s="538">
        <f>'Information Input'!$H$35</f>
        <v>43555</v>
      </c>
      <c r="I1830" s="537" t="str">
        <f>'Information Input'!$J$22</f>
        <v>Quarterly</v>
      </c>
      <c r="J1830" s="538">
        <f>'Information Input'!$H$30</f>
        <v>43555</v>
      </c>
      <c r="K1830" s="537">
        <f>'Information Input'!$J$18</f>
        <v>2019</v>
      </c>
      <c r="L1830" s="579" t="s">
        <v>97</v>
      </c>
      <c r="M1830" s="540" t="s">
        <v>98</v>
      </c>
      <c r="N1830" s="541" t="s">
        <v>96</v>
      </c>
      <c r="O1830" s="542" t="s">
        <v>675</v>
      </c>
      <c r="P1830" s="537">
        <v>45</v>
      </c>
      <c r="Q1830" s="541" t="s">
        <v>187</v>
      </c>
      <c r="R1830" s="541" t="s">
        <v>239</v>
      </c>
      <c r="S1830" s="543">
        <f>'Report 1'!$T$18</f>
        <v>0</v>
      </c>
      <c r="T1830" s="544">
        <f>'Report 1'!$T$65</f>
        <v>0</v>
      </c>
      <c r="U1830" s="545">
        <f>'Report 1'!$T$151</f>
        <v>0</v>
      </c>
      <c r="AL1830" s="546" t="s">
        <v>669</v>
      </c>
      <c r="AM1830" s="547">
        <v>2</v>
      </c>
      <c r="AN1830" s="547" t="str">
        <f>'Information Input'!$M$14</f>
        <v xml:space="preserve">      -      </v>
      </c>
      <c r="AO1830" s="547" t="s">
        <v>138</v>
      </c>
      <c r="AP1830" s="538">
        <f t="shared" si="300"/>
        <v>43739</v>
      </c>
      <c r="AQ1830" s="538">
        <f t="shared" si="301"/>
        <v>43830</v>
      </c>
      <c r="AR1830" s="538">
        <f>'Information Input'!$H$35</f>
        <v>43555</v>
      </c>
      <c r="AS1830" s="547" t="str">
        <f>'Information Input'!$J$22</f>
        <v>Quarterly</v>
      </c>
      <c r="AT1830" s="538">
        <f>'Information Input'!$H$30</f>
        <v>43555</v>
      </c>
      <c r="AU1830" s="547">
        <f>'Information Input'!$J$18</f>
        <v>2019</v>
      </c>
      <c r="AV1830" s="547" t="s">
        <v>96</v>
      </c>
      <c r="AW1830" s="547" t="s">
        <v>241</v>
      </c>
      <c r="AX1830" s="547" t="s">
        <v>241</v>
      </c>
      <c r="AY1830" s="548" t="s">
        <v>671</v>
      </c>
      <c r="AZ1830" s="547">
        <v>23</v>
      </c>
      <c r="BA1830" s="549" t="s">
        <v>165</v>
      </c>
      <c r="BB1830" s="543" t="s">
        <v>236</v>
      </c>
      <c r="BC1830" s="550">
        <f>'Report 2'!$AC390</f>
        <v>0</v>
      </c>
      <c r="BD1830" s="550">
        <f>'Report 2'!$AD390</f>
        <v>0</v>
      </c>
      <c r="BE1830" s="550">
        <f>'Report 2'!$AE390</f>
        <v>0</v>
      </c>
      <c r="BF1830" s="550">
        <f>'Report 2'!$AF390</f>
        <v>0</v>
      </c>
      <c r="BG1830" s="550">
        <f>'Report 2'!$AG390</f>
        <v>0</v>
      </c>
      <c r="BH1830" s="550">
        <f>'Report 2'!$AH390</f>
        <v>0</v>
      </c>
      <c r="BI1830" s="550">
        <f>'Report 2'!$AI390</f>
        <v>0</v>
      </c>
      <c r="CC1830" s="542" t="s">
        <v>669</v>
      </c>
      <c r="CD1830" s="1014" t="s">
        <v>672</v>
      </c>
      <c r="CE1830" s="1014" t="str">
        <f>'Information Input'!$M$14</f>
        <v xml:space="preserve">      -      </v>
      </c>
      <c r="CF1830" s="551" t="s">
        <v>139</v>
      </c>
      <c r="CG1830" s="552">
        <f>'Information Input'!$H$33</f>
        <v>43466</v>
      </c>
      <c r="CH1830" s="552">
        <f>'Information Input'!$H$34</f>
        <v>43555</v>
      </c>
      <c r="CI1830" s="552">
        <f>'Information Input'!$H$35</f>
        <v>43555</v>
      </c>
      <c r="CJ1830" s="551" t="str">
        <f>'Information Input'!$J$22</f>
        <v>Quarterly</v>
      </c>
      <c r="CK1830" s="552">
        <f>'Information Input'!$H$30</f>
        <v>43555</v>
      </c>
      <c r="CL1830" s="551">
        <f>'Information Input'!$J$18</f>
        <v>2019</v>
      </c>
      <c r="CM1830" s="551" t="s">
        <v>92</v>
      </c>
      <c r="CN1830" s="1014" t="s">
        <v>93</v>
      </c>
      <c r="CO1830" s="542" t="s">
        <v>91</v>
      </c>
      <c r="CP1830" s="542" t="s">
        <v>671</v>
      </c>
      <c r="CQ1830" s="551">
        <v>29</v>
      </c>
      <c r="CR1830" s="542" t="s">
        <v>171</v>
      </c>
      <c r="CS1830" s="542" t="s">
        <v>238</v>
      </c>
      <c r="CT1830" s="1015">
        <f>'Report 1'!$L$18</f>
        <v>0</v>
      </c>
      <c r="CU1830" s="1016">
        <f>SUMIF('Report 4A'!$G$16:$G$95,$CQ1830,'Report 4A'!$T$16:$T$95)</f>
        <v>0</v>
      </c>
      <c r="CV1830" s="1017">
        <f t="shared" ref="CV1830:CV1897" si="304">IF(CT1830&lt;&gt;0,CU1830/CT1830,0)</f>
        <v>0</v>
      </c>
    </row>
    <row r="1831" spans="2:100">
      <c r="B1831" s="535" t="s">
        <v>669</v>
      </c>
      <c r="C1831" s="536">
        <v>1</v>
      </c>
      <c r="D1831" s="537" t="str">
        <f>'Information Input'!$M$14</f>
        <v xml:space="preserve">      -      </v>
      </c>
      <c r="E1831" s="537" t="s">
        <v>137</v>
      </c>
      <c r="F1831" s="538">
        <f t="shared" si="302"/>
        <v>43647</v>
      </c>
      <c r="G1831" s="538">
        <f t="shared" si="303"/>
        <v>43738</v>
      </c>
      <c r="H1831" s="538">
        <f>'Information Input'!$H$35</f>
        <v>43555</v>
      </c>
      <c r="I1831" s="537" t="str">
        <f>'Information Input'!$J$22</f>
        <v>Quarterly</v>
      </c>
      <c r="J1831" s="538">
        <f>'Information Input'!$H$30</f>
        <v>43555</v>
      </c>
      <c r="K1831" s="537">
        <f>'Information Input'!$J$18</f>
        <v>2019</v>
      </c>
      <c r="L1831" s="579" t="s">
        <v>97</v>
      </c>
      <c r="M1831" s="540" t="s">
        <v>98</v>
      </c>
      <c r="N1831" s="541" t="s">
        <v>96</v>
      </c>
      <c r="O1831" s="542" t="s">
        <v>675</v>
      </c>
      <c r="P1831" s="537">
        <v>46</v>
      </c>
      <c r="Q1831" s="541" t="s">
        <v>188</v>
      </c>
      <c r="R1831" s="541" t="s">
        <v>239</v>
      </c>
      <c r="S1831" s="543">
        <f>'Report 1'!$T$18</f>
        <v>0</v>
      </c>
      <c r="T1831" s="544">
        <f>'Report 1'!$T$66</f>
        <v>0</v>
      </c>
      <c r="U1831" s="545">
        <f>'Report 1'!$T$152</f>
        <v>0</v>
      </c>
      <c r="AL1831" s="546" t="s">
        <v>669</v>
      </c>
      <c r="AM1831" s="547">
        <v>2</v>
      </c>
      <c r="AN1831" s="547" t="str">
        <f>'Information Input'!$M$14</f>
        <v xml:space="preserve">      -      </v>
      </c>
      <c r="AO1831" s="547" t="s">
        <v>138</v>
      </c>
      <c r="AP1831" s="538">
        <f t="shared" si="300"/>
        <v>43739</v>
      </c>
      <c r="AQ1831" s="538">
        <f t="shared" si="301"/>
        <v>43830</v>
      </c>
      <c r="AR1831" s="538">
        <f>'Information Input'!$H$35</f>
        <v>43555</v>
      </c>
      <c r="AS1831" s="547" t="str">
        <f>'Information Input'!$J$22</f>
        <v>Quarterly</v>
      </c>
      <c r="AT1831" s="538">
        <f>'Information Input'!$H$30</f>
        <v>43555</v>
      </c>
      <c r="AU1831" s="547">
        <f>'Information Input'!$J$18</f>
        <v>2019</v>
      </c>
      <c r="AV1831" s="547" t="s">
        <v>96</v>
      </c>
      <c r="AW1831" s="547" t="s">
        <v>241</v>
      </c>
      <c r="AX1831" s="547" t="s">
        <v>241</v>
      </c>
      <c r="AY1831" s="548" t="s">
        <v>671</v>
      </c>
      <c r="AZ1831" s="547">
        <v>24</v>
      </c>
      <c r="BA1831" s="549" t="s">
        <v>166</v>
      </c>
      <c r="BB1831" s="543" t="s">
        <v>233</v>
      </c>
      <c r="BC1831" s="550">
        <f>'Report 2'!$AC391</f>
        <v>0</v>
      </c>
      <c r="BD1831" s="550">
        <f>'Report 2'!$AD391</f>
        <v>0</v>
      </c>
      <c r="BE1831" s="550">
        <f>'Report 2'!$AE391</f>
        <v>0</v>
      </c>
      <c r="BF1831" s="550">
        <f>'Report 2'!$AF391</f>
        <v>0</v>
      </c>
      <c r="BG1831" s="550">
        <f>'Report 2'!$AG391</f>
        <v>0</v>
      </c>
      <c r="BH1831" s="550">
        <f>'Report 2'!$AH391</f>
        <v>0</v>
      </c>
      <c r="BI1831" s="550">
        <f>'Report 2'!$AI391</f>
        <v>0</v>
      </c>
      <c r="CC1831" s="542" t="s">
        <v>669</v>
      </c>
      <c r="CD1831" s="1014" t="s">
        <v>672</v>
      </c>
      <c r="CE1831" s="1014" t="str">
        <f>'Information Input'!$M$14</f>
        <v xml:space="preserve">      -      </v>
      </c>
      <c r="CF1831" s="551" t="s">
        <v>139</v>
      </c>
      <c r="CG1831" s="552">
        <f>'Information Input'!$H$33</f>
        <v>43466</v>
      </c>
      <c r="CH1831" s="552">
        <f>'Information Input'!$H$34</f>
        <v>43555</v>
      </c>
      <c r="CI1831" s="552">
        <f>'Information Input'!$H$35</f>
        <v>43555</v>
      </c>
      <c r="CJ1831" s="551" t="str">
        <f>'Information Input'!$J$22</f>
        <v>Quarterly</v>
      </c>
      <c r="CK1831" s="552">
        <f>'Information Input'!$H$30</f>
        <v>43555</v>
      </c>
      <c r="CL1831" s="551">
        <f>'Information Input'!$J$18</f>
        <v>2019</v>
      </c>
      <c r="CM1831" s="551" t="s">
        <v>92</v>
      </c>
      <c r="CN1831" s="1014" t="s">
        <v>93</v>
      </c>
      <c r="CO1831" s="542" t="s">
        <v>91</v>
      </c>
      <c r="CP1831" s="542" t="s">
        <v>671</v>
      </c>
      <c r="CQ1831" s="551">
        <v>30</v>
      </c>
      <c r="CR1831" s="542" t="s">
        <v>172</v>
      </c>
      <c r="CS1831" s="542" t="s">
        <v>238</v>
      </c>
      <c r="CT1831" s="1015">
        <f>'Report 1'!$L$18</f>
        <v>0</v>
      </c>
      <c r="CU1831" s="1016">
        <f>SUMIF('Report 4A'!$G$16:$G$95,$CQ1831,'Report 4A'!$T$16:$T$95)</f>
        <v>0</v>
      </c>
      <c r="CV1831" s="1017">
        <f t="shared" si="304"/>
        <v>0</v>
      </c>
    </row>
    <row r="1832" spans="2:100">
      <c r="B1832" s="535" t="s">
        <v>669</v>
      </c>
      <c r="C1832" s="536">
        <v>1</v>
      </c>
      <c r="D1832" s="537" t="str">
        <f>'Information Input'!$M$14</f>
        <v xml:space="preserve">      -      </v>
      </c>
      <c r="E1832" s="537" t="s">
        <v>137</v>
      </c>
      <c r="F1832" s="538">
        <f t="shared" si="302"/>
        <v>43647</v>
      </c>
      <c r="G1832" s="538">
        <f t="shared" si="303"/>
        <v>43738</v>
      </c>
      <c r="H1832" s="538">
        <f>'Information Input'!$H$35</f>
        <v>43555</v>
      </c>
      <c r="I1832" s="537" t="str">
        <f>'Information Input'!$J$22</f>
        <v>Quarterly</v>
      </c>
      <c r="J1832" s="538">
        <f>'Information Input'!$H$30</f>
        <v>43555</v>
      </c>
      <c r="K1832" s="537">
        <f>'Information Input'!$J$18</f>
        <v>2019</v>
      </c>
      <c r="L1832" s="579" t="s">
        <v>97</v>
      </c>
      <c r="M1832" s="540" t="s">
        <v>98</v>
      </c>
      <c r="N1832" s="541" t="s">
        <v>96</v>
      </c>
      <c r="O1832" s="542" t="s">
        <v>675</v>
      </c>
      <c r="P1832" s="537">
        <v>47</v>
      </c>
      <c r="Q1832" s="541" t="s">
        <v>189</v>
      </c>
      <c r="R1832" s="541" t="s">
        <v>239</v>
      </c>
      <c r="S1832" s="543">
        <f>'Report 1'!$T$18</f>
        <v>0</v>
      </c>
      <c r="T1832" s="544">
        <f>'Report 1'!$T$67</f>
        <v>0</v>
      </c>
      <c r="U1832" s="545">
        <f>'Report 1'!$T$153</f>
        <v>0</v>
      </c>
      <c r="AL1832" s="546" t="s">
        <v>669</v>
      </c>
      <c r="AM1832" s="547">
        <v>2</v>
      </c>
      <c r="AN1832" s="547" t="str">
        <f>'Information Input'!$M$14</f>
        <v xml:space="preserve">      -      </v>
      </c>
      <c r="AO1832" s="547" t="s">
        <v>138</v>
      </c>
      <c r="AP1832" s="538">
        <f t="shared" si="300"/>
        <v>43739</v>
      </c>
      <c r="AQ1832" s="538">
        <f t="shared" si="301"/>
        <v>43830</v>
      </c>
      <c r="AR1832" s="538">
        <f>'Information Input'!$H$35</f>
        <v>43555</v>
      </c>
      <c r="AS1832" s="547" t="str">
        <f>'Information Input'!$J$22</f>
        <v>Quarterly</v>
      </c>
      <c r="AT1832" s="538">
        <f>'Information Input'!$H$30</f>
        <v>43555</v>
      </c>
      <c r="AU1832" s="547">
        <f>'Information Input'!$J$18</f>
        <v>2019</v>
      </c>
      <c r="AV1832" s="547" t="s">
        <v>96</v>
      </c>
      <c r="AW1832" s="547" t="s">
        <v>241</v>
      </c>
      <c r="AX1832" s="547" t="s">
        <v>241</v>
      </c>
      <c r="AY1832" s="548" t="s">
        <v>671</v>
      </c>
      <c r="AZ1832" s="547">
        <v>25</v>
      </c>
      <c r="BA1832" s="549" t="s">
        <v>167</v>
      </c>
      <c r="BB1832" s="543" t="s">
        <v>233</v>
      </c>
      <c r="BC1832" s="550">
        <f>'Report 2'!$AC392</f>
        <v>0</v>
      </c>
      <c r="BD1832" s="550">
        <f>'Report 2'!$AD392</f>
        <v>0</v>
      </c>
      <c r="BE1832" s="550">
        <f>'Report 2'!$AE392</f>
        <v>0</v>
      </c>
      <c r="BF1832" s="550">
        <f>'Report 2'!$AF392</f>
        <v>0</v>
      </c>
      <c r="BG1832" s="550">
        <f>'Report 2'!$AG392</f>
        <v>0</v>
      </c>
      <c r="BH1832" s="550">
        <f>'Report 2'!$AH392</f>
        <v>0</v>
      </c>
      <c r="BI1832" s="550">
        <f>'Report 2'!$AI392</f>
        <v>0</v>
      </c>
      <c r="CC1832" s="542" t="s">
        <v>669</v>
      </c>
      <c r="CD1832" s="1014" t="s">
        <v>672</v>
      </c>
      <c r="CE1832" s="1014" t="str">
        <f>'Information Input'!$M$14</f>
        <v xml:space="preserve">      -      </v>
      </c>
      <c r="CF1832" s="551" t="s">
        <v>139</v>
      </c>
      <c r="CG1832" s="552">
        <f>'Information Input'!$H$33</f>
        <v>43466</v>
      </c>
      <c r="CH1832" s="552">
        <f>'Information Input'!$H$34</f>
        <v>43555</v>
      </c>
      <c r="CI1832" s="552">
        <f>'Information Input'!$H$35</f>
        <v>43555</v>
      </c>
      <c r="CJ1832" s="551" t="str">
        <f>'Information Input'!$J$22</f>
        <v>Quarterly</v>
      </c>
      <c r="CK1832" s="552">
        <f>'Information Input'!$H$30</f>
        <v>43555</v>
      </c>
      <c r="CL1832" s="551">
        <f>'Information Input'!$J$18</f>
        <v>2019</v>
      </c>
      <c r="CM1832" s="551" t="s">
        <v>92</v>
      </c>
      <c r="CN1832" s="1014" t="s">
        <v>93</v>
      </c>
      <c r="CO1832" s="542" t="s">
        <v>91</v>
      </c>
      <c r="CP1832" s="542" t="s">
        <v>671</v>
      </c>
      <c r="CQ1832" s="551">
        <v>31</v>
      </c>
      <c r="CR1832" s="542" t="s">
        <v>173</v>
      </c>
      <c r="CS1832" s="542" t="s">
        <v>233</v>
      </c>
      <c r="CT1832" s="1015">
        <f>'Report 1'!$L$18</f>
        <v>0</v>
      </c>
      <c r="CU1832" s="1016">
        <f>SUMIF('Report 4A'!$G$16:$G$95,$CQ1832,'Report 4A'!$T$16:$T$95)</f>
        <v>0</v>
      </c>
      <c r="CV1832" s="1017">
        <f t="shared" si="304"/>
        <v>0</v>
      </c>
    </row>
    <row r="1833" spans="2:100">
      <c r="B1833" s="535" t="s">
        <v>669</v>
      </c>
      <c r="C1833" s="536">
        <v>1</v>
      </c>
      <c r="D1833" s="537" t="str">
        <f>'Information Input'!$M$14</f>
        <v xml:space="preserve">      -      </v>
      </c>
      <c r="E1833" s="537" t="s">
        <v>137</v>
      </c>
      <c r="F1833" s="538">
        <f t="shared" si="302"/>
        <v>43647</v>
      </c>
      <c r="G1833" s="538">
        <f t="shared" si="303"/>
        <v>43738</v>
      </c>
      <c r="H1833" s="538">
        <f>'Information Input'!$H$35</f>
        <v>43555</v>
      </c>
      <c r="I1833" s="537" t="str">
        <f>'Information Input'!$J$22</f>
        <v>Quarterly</v>
      </c>
      <c r="J1833" s="538">
        <f>'Information Input'!$H$30</f>
        <v>43555</v>
      </c>
      <c r="K1833" s="537">
        <f>'Information Input'!$J$18</f>
        <v>2019</v>
      </c>
      <c r="L1833" s="579" t="s">
        <v>97</v>
      </c>
      <c r="M1833" s="540" t="s">
        <v>98</v>
      </c>
      <c r="N1833" s="541" t="s">
        <v>96</v>
      </c>
      <c r="O1833" s="542" t="s">
        <v>675</v>
      </c>
      <c r="P1833" s="537">
        <v>48</v>
      </c>
      <c r="Q1833" s="541" t="s">
        <v>190</v>
      </c>
      <c r="R1833" s="541" t="s">
        <v>239</v>
      </c>
      <c r="S1833" s="543">
        <f>'Report 1'!$T$18</f>
        <v>0</v>
      </c>
      <c r="T1833" s="544">
        <f>'Report 1'!$T$68</f>
        <v>0</v>
      </c>
      <c r="U1833" s="545">
        <f>'Report 1'!$T$154</f>
        <v>0</v>
      </c>
      <c r="AL1833" s="546" t="s">
        <v>669</v>
      </c>
      <c r="AM1833" s="547">
        <v>2</v>
      </c>
      <c r="AN1833" s="547" t="str">
        <f>'Information Input'!$M$14</f>
        <v xml:space="preserve">      -      </v>
      </c>
      <c r="AO1833" s="547" t="s">
        <v>138</v>
      </c>
      <c r="AP1833" s="538">
        <f t="shared" si="300"/>
        <v>43739</v>
      </c>
      <c r="AQ1833" s="538">
        <f t="shared" si="301"/>
        <v>43830</v>
      </c>
      <c r="AR1833" s="538">
        <f>'Information Input'!$H$35</f>
        <v>43555</v>
      </c>
      <c r="AS1833" s="547" t="str">
        <f>'Information Input'!$J$22</f>
        <v>Quarterly</v>
      </c>
      <c r="AT1833" s="538">
        <f>'Information Input'!$H$30</f>
        <v>43555</v>
      </c>
      <c r="AU1833" s="547">
        <f>'Information Input'!$J$18</f>
        <v>2019</v>
      </c>
      <c r="AV1833" s="547" t="s">
        <v>96</v>
      </c>
      <c r="AW1833" s="547" t="s">
        <v>241</v>
      </c>
      <c r="AX1833" s="547" t="s">
        <v>241</v>
      </c>
      <c r="AY1833" s="548" t="s">
        <v>671</v>
      </c>
      <c r="AZ1833" s="547">
        <v>26</v>
      </c>
      <c r="BA1833" s="549" t="s">
        <v>168</v>
      </c>
      <c r="BB1833" s="543" t="s">
        <v>237</v>
      </c>
      <c r="BC1833" s="550">
        <f>'Report 2'!$AC393</f>
        <v>0</v>
      </c>
      <c r="BD1833" s="550">
        <f>'Report 2'!$AD393</f>
        <v>0</v>
      </c>
      <c r="BE1833" s="550">
        <f>'Report 2'!$AE393</f>
        <v>0</v>
      </c>
      <c r="BF1833" s="550">
        <f>'Report 2'!$AF393</f>
        <v>0</v>
      </c>
      <c r="BG1833" s="550">
        <f>'Report 2'!$AG393</f>
        <v>0</v>
      </c>
      <c r="BH1833" s="550">
        <f>'Report 2'!$AH393</f>
        <v>0</v>
      </c>
      <c r="BI1833" s="550">
        <f>'Report 2'!$AI393</f>
        <v>0</v>
      </c>
      <c r="CC1833" s="542" t="s">
        <v>669</v>
      </c>
      <c r="CD1833" s="1014" t="s">
        <v>672</v>
      </c>
      <c r="CE1833" s="1014" t="str">
        <f>'Information Input'!$M$14</f>
        <v xml:space="preserve">      -      </v>
      </c>
      <c r="CF1833" s="551" t="s">
        <v>139</v>
      </c>
      <c r="CG1833" s="552">
        <f>'Information Input'!$H$33</f>
        <v>43466</v>
      </c>
      <c r="CH1833" s="552">
        <f>'Information Input'!$H$34</f>
        <v>43555</v>
      </c>
      <c r="CI1833" s="552">
        <f>'Information Input'!$H$35</f>
        <v>43555</v>
      </c>
      <c r="CJ1833" s="551" t="str">
        <f>'Information Input'!$J$22</f>
        <v>Quarterly</v>
      </c>
      <c r="CK1833" s="552">
        <f>'Information Input'!$H$30</f>
        <v>43555</v>
      </c>
      <c r="CL1833" s="551">
        <f>'Information Input'!$J$18</f>
        <v>2019</v>
      </c>
      <c r="CM1833" s="551" t="s">
        <v>92</v>
      </c>
      <c r="CN1833" s="1014" t="s">
        <v>93</v>
      </c>
      <c r="CO1833" s="542" t="s">
        <v>91</v>
      </c>
      <c r="CP1833" s="542" t="s">
        <v>671</v>
      </c>
      <c r="CQ1833" s="551">
        <v>32</v>
      </c>
      <c r="CR1833" s="542" t="s">
        <v>174</v>
      </c>
      <c r="CS1833" s="542" t="s">
        <v>238</v>
      </c>
      <c r="CT1833" s="1015">
        <f>'Report 1'!$L$18</f>
        <v>0</v>
      </c>
      <c r="CU1833" s="1016">
        <f>SUMIF('Report 4A'!$G$16:$G$95,$CQ1833,'Report 4A'!$T$16:$T$95)</f>
        <v>0</v>
      </c>
      <c r="CV1833" s="1017">
        <f t="shared" si="304"/>
        <v>0</v>
      </c>
    </row>
    <row r="1834" spans="2:100">
      <c r="B1834" s="535" t="s">
        <v>669</v>
      </c>
      <c r="C1834" s="536">
        <v>1</v>
      </c>
      <c r="D1834" s="537" t="str">
        <f>'Information Input'!$M$14</f>
        <v xml:space="preserve">      -      </v>
      </c>
      <c r="E1834" s="537" t="s">
        <v>137</v>
      </c>
      <c r="F1834" s="538">
        <f t="shared" si="302"/>
        <v>43647</v>
      </c>
      <c r="G1834" s="538">
        <f t="shared" si="303"/>
        <v>43738</v>
      </c>
      <c r="H1834" s="538">
        <f>'Information Input'!$H$35</f>
        <v>43555</v>
      </c>
      <c r="I1834" s="537" t="str">
        <f>'Information Input'!$J$22</f>
        <v>Quarterly</v>
      </c>
      <c r="J1834" s="538">
        <f>'Information Input'!$H$30</f>
        <v>43555</v>
      </c>
      <c r="K1834" s="537">
        <f>'Information Input'!$J$18</f>
        <v>2019</v>
      </c>
      <c r="L1834" s="579" t="s">
        <v>97</v>
      </c>
      <c r="M1834" s="540" t="s">
        <v>98</v>
      </c>
      <c r="N1834" s="541" t="s">
        <v>96</v>
      </c>
      <c r="O1834" s="542" t="s">
        <v>675</v>
      </c>
      <c r="P1834" s="537">
        <v>49</v>
      </c>
      <c r="Q1834" s="541" t="s">
        <v>191</v>
      </c>
      <c r="R1834" s="541" t="s">
        <v>239</v>
      </c>
      <c r="S1834" s="543">
        <f>'Report 1'!$T$18</f>
        <v>0</v>
      </c>
      <c r="T1834" s="544">
        <f>'Report 1'!$T$69</f>
        <v>0</v>
      </c>
      <c r="U1834" s="545">
        <f>'Report 1'!$T$155</f>
        <v>0</v>
      </c>
      <c r="AL1834" s="546" t="s">
        <v>669</v>
      </c>
      <c r="AM1834" s="547">
        <v>2</v>
      </c>
      <c r="AN1834" s="547" t="str">
        <f>'Information Input'!$M$14</f>
        <v xml:space="preserve">      -      </v>
      </c>
      <c r="AO1834" s="547" t="s">
        <v>138</v>
      </c>
      <c r="AP1834" s="538">
        <f t="shared" si="300"/>
        <v>43739</v>
      </c>
      <c r="AQ1834" s="538">
        <f t="shared" si="301"/>
        <v>43830</v>
      </c>
      <c r="AR1834" s="538">
        <f>'Information Input'!$H$35</f>
        <v>43555</v>
      </c>
      <c r="AS1834" s="547" t="str">
        <f>'Information Input'!$J$22</f>
        <v>Quarterly</v>
      </c>
      <c r="AT1834" s="538">
        <f>'Information Input'!$H$30</f>
        <v>43555</v>
      </c>
      <c r="AU1834" s="547">
        <f>'Information Input'!$J$18</f>
        <v>2019</v>
      </c>
      <c r="AV1834" s="547" t="s">
        <v>96</v>
      </c>
      <c r="AW1834" s="547" t="s">
        <v>241</v>
      </c>
      <c r="AX1834" s="547" t="s">
        <v>241</v>
      </c>
      <c r="AY1834" s="548" t="s">
        <v>671</v>
      </c>
      <c r="AZ1834" s="547">
        <v>27</v>
      </c>
      <c r="BA1834" s="549" t="s">
        <v>169</v>
      </c>
      <c r="BB1834" s="543" t="s">
        <v>235</v>
      </c>
      <c r="BC1834" s="550">
        <f>'Report 2'!$AC394</f>
        <v>0</v>
      </c>
      <c r="BD1834" s="550">
        <f>'Report 2'!$AD394</f>
        <v>0</v>
      </c>
      <c r="BE1834" s="550">
        <f>'Report 2'!$AE394</f>
        <v>0</v>
      </c>
      <c r="BF1834" s="550">
        <f>'Report 2'!$AF394</f>
        <v>0</v>
      </c>
      <c r="BG1834" s="550">
        <f>'Report 2'!$AG394</f>
        <v>0</v>
      </c>
      <c r="BH1834" s="550">
        <f>'Report 2'!$AH394</f>
        <v>0</v>
      </c>
      <c r="BI1834" s="550">
        <f>'Report 2'!$AI394</f>
        <v>0</v>
      </c>
      <c r="CC1834" s="542" t="s">
        <v>669</v>
      </c>
      <c r="CD1834" s="1014" t="s">
        <v>672</v>
      </c>
      <c r="CE1834" s="1014" t="str">
        <f>'Information Input'!$M$14</f>
        <v xml:space="preserve">      -      </v>
      </c>
      <c r="CF1834" s="551" t="s">
        <v>139</v>
      </c>
      <c r="CG1834" s="552">
        <f>'Information Input'!$H$33</f>
        <v>43466</v>
      </c>
      <c r="CH1834" s="552">
        <f>'Information Input'!$H$34</f>
        <v>43555</v>
      </c>
      <c r="CI1834" s="552">
        <f>'Information Input'!$H$35</f>
        <v>43555</v>
      </c>
      <c r="CJ1834" s="551" t="str">
        <f>'Information Input'!$J$22</f>
        <v>Quarterly</v>
      </c>
      <c r="CK1834" s="552">
        <f>'Information Input'!$H$30</f>
        <v>43555</v>
      </c>
      <c r="CL1834" s="551">
        <f>'Information Input'!$J$18</f>
        <v>2019</v>
      </c>
      <c r="CM1834" s="551" t="s">
        <v>92</v>
      </c>
      <c r="CN1834" s="1014" t="s">
        <v>93</v>
      </c>
      <c r="CO1834" s="542" t="s">
        <v>91</v>
      </c>
      <c r="CP1834" s="542" t="s">
        <v>671</v>
      </c>
      <c r="CQ1834" s="551">
        <v>33</v>
      </c>
      <c r="CR1834" s="542" t="s">
        <v>175</v>
      </c>
      <c r="CS1834" s="542" t="s">
        <v>233</v>
      </c>
      <c r="CT1834" s="1015">
        <f>'Report 1'!$L$18</f>
        <v>0</v>
      </c>
      <c r="CU1834" s="1016">
        <f>SUMIF('Report 4A'!$G$16:$G$95,$CQ1834,'Report 4A'!$T$16:$T$95)</f>
        <v>0</v>
      </c>
      <c r="CV1834" s="1017">
        <f t="shared" si="304"/>
        <v>0</v>
      </c>
    </row>
    <row r="1835" spans="2:100">
      <c r="B1835" s="535" t="s">
        <v>669</v>
      </c>
      <c r="C1835" s="536">
        <v>1</v>
      </c>
      <c r="D1835" s="537" t="str">
        <f>'Information Input'!$M$14</f>
        <v xml:space="preserve">      -      </v>
      </c>
      <c r="E1835" s="537" t="s">
        <v>137</v>
      </c>
      <c r="F1835" s="538">
        <f t="shared" si="302"/>
        <v>43647</v>
      </c>
      <c r="G1835" s="538">
        <f t="shared" si="303"/>
        <v>43738</v>
      </c>
      <c r="H1835" s="538">
        <f>'Information Input'!$H$35</f>
        <v>43555</v>
      </c>
      <c r="I1835" s="537" t="str">
        <f>'Information Input'!$J$22</f>
        <v>Quarterly</v>
      </c>
      <c r="J1835" s="538">
        <f>'Information Input'!$H$30</f>
        <v>43555</v>
      </c>
      <c r="K1835" s="537">
        <f>'Information Input'!$J$18</f>
        <v>2019</v>
      </c>
      <c r="L1835" s="579" t="s">
        <v>97</v>
      </c>
      <c r="M1835" s="540" t="s">
        <v>98</v>
      </c>
      <c r="N1835" s="541" t="s">
        <v>96</v>
      </c>
      <c r="O1835" s="542" t="s">
        <v>675</v>
      </c>
      <c r="P1835" s="537">
        <v>50</v>
      </c>
      <c r="Q1835" s="541" t="s">
        <v>192</v>
      </c>
      <c r="R1835" s="541" t="s">
        <v>239</v>
      </c>
      <c r="S1835" s="543">
        <f>'Report 1'!$T$18</f>
        <v>0</v>
      </c>
      <c r="T1835" s="544">
        <f>'Report 1'!$T$70</f>
        <v>0</v>
      </c>
      <c r="U1835" s="545">
        <f>'Report 1'!$T$156</f>
        <v>0</v>
      </c>
      <c r="AL1835" s="546" t="s">
        <v>669</v>
      </c>
      <c r="AM1835" s="547">
        <v>2</v>
      </c>
      <c r="AN1835" s="547" t="str">
        <f>'Information Input'!$M$14</f>
        <v xml:space="preserve">      -      </v>
      </c>
      <c r="AO1835" s="547" t="s">
        <v>138</v>
      </c>
      <c r="AP1835" s="538">
        <f t="shared" si="300"/>
        <v>43739</v>
      </c>
      <c r="AQ1835" s="538">
        <f t="shared" si="301"/>
        <v>43830</v>
      </c>
      <c r="AR1835" s="538">
        <f>'Information Input'!$H$35</f>
        <v>43555</v>
      </c>
      <c r="AS1835" s="547" t="str">
        <f>'Information Input'!$J$22</f>
        <v>Quarterly</v>
      </c>
      <c r="AT1835" s="538">
        <f>'Information Input'!$H$30</f>
        <v>43555</v>
      </c>
      <c r="AU1835" s="547">
        <f>'Information Input'!$J$18</f>
        <v>2019</v>
      </c>
      <c r="AV1835" s="547" t="s">
        <v>96</v>
      </c>
      <c r="AW1835" s="547" t="s">
        <v>241</v>
      </c>
      <c r="AX1835" s="547" t="s">
        <v>241</v>
      </c>
      <c r="AY1835" s="548" t="s">
        <v>671</v>
      </c>
      <c r="AZ1835" s="547">
        <v>28</v>
      </c>
      <c r="BA1835" s="549" t="s">
        <v>170</v>
      </c>
      <c r="BB1835" s="543" t="s">
        <v>235</v>
      </c>
      <c r="BC1835" s="550">
        <f>'Report 2'!$AC395</f>
        <v>0</v>
      </c>
      <c r="BD1835" s="550">
        <f>'Report 2'!$AD395</f>
        <v>0</v>
      </c>
      <c r="BE1835" s="550">
        <f>'Report 2'!$AE395</f>
        <v>0</v>
      </c>
      <c r="BF1835" s="550">
        <f>'Report 2'!$AF395</f>
        <v>0</v>
      </c>
      <c r="BG1835" s="550">
        <f>'Report 2'!$AG395</f>
        <v>0</v>
      </c>
      <c r="BH1835" s="550">
        <f>'Report 2'!$AH395</f>
        <v>0</v>
      </c>
      <c r="BI1835" s="550">
        <f>'Report 2'!$AI395</f>
        <v>0</v>
      </c>
      <c r="CC1835" s="542" t="s">
        <v>669</v>
      </c>
      <c r="CD1835" s="1014" t="s">
        <v>672</v>
      </c>
      <c r="CE1835" s="1014" t="str">
        <f>'Information Input'!$M$14</f>
        <v xml:space="preserve">      -      </v>
      </c>
      <c r="CF1835" s="551" t="s">
        <v>139</v>
      </c>
      <c r="CG1835" s="552">
        <f>'Information Input'!$H$33</f>
        <v>43466</v>
      </c>
      <c r="CH1835" s="552">
        <f>'Information Input'!$H$34</f>
        <v>43555</v>
      </c>
      <c r="CI1835" s="552">
        <f>'Information Input'!$H$35</f>
        <v>43555</v>
      </c>
      <c r="CJ1835" s="551" t="str">
        <f>'Information Input'!$J$22</f>
        <v>Quarterly</v>
      </c>
      <c r="CK1835" s="552">
        <f>'Information Input'!$H$30</f>
        <v>43555</v>
      </c>
      <c r="CL1835" s="551">
        <f>'Information Input'!$J$18</f>
        <v>2019</v>
      </c>
      <c r="CM1835" s="551" t="s">
        <v>92</v>
      </c>
      <c r="CN1835" s="1014" t="s">
        <v>93</v>
      </c>
      <c r="CO1835" s="542" t="s">
        <v>91</v>
      </c>
      <c r="CP1835" s="542" t="s">
        <v>671</v>
      </c>
      <c r="CQ1835" s="551">
        <v>34</v>
      </c>
      <c r="CR1835" s="542" t="s">
        <v>176</v>
      </c>
      <c r="CS1835" s="542" t="s">
        <v>238</v>
      </c>
      <c r="CT1835" s="1015">
        <f>'Report 1'!$L$18</f>
        <v>0</v>
      </c>
      <c r="CU1835" s="1016">
        <f>SUMIF('Report 4A'!$G$16:$G$95,$CQ1835,'Report 4A'!$T$16:$T$95)</f>
        <v>0</v>
      </c>
      <c r="CV1835" s="1017">
        <f t="shared" si="304"/>
        <v>0</v>
      </c>
    </row>
    <row r="1836" spans="2:100">
      <c r="B1836" s="535" t="s">
        <v>669</v>
      </c>
      <c r="C1836" s="536">
        <v>1</v>
      </c>
      <c r="D1836" s="537" t="str">
        <f>'Information Input'!$M$14</f>
        <v xml:space="preserve">      -      </v>
      </c>
      <c r="E1836" s="537" t="s">
        <v>137</v>
      </c>
      <c r="F1836" s="538">
        <f t="shared" si="302"/>
        <v>43647</v>
      </c>
      <c r="G1836" s="538">
        <f t="shared" si="303"/>
        <v>43738</v>
      </c>
      <c r="H1836" s="538">
        <f>'Information Input'!$H$35</f>
        <v>43555</v>
      </c>
      <c r="I1836" s="537" t="str">
        <f>'Information Input'!$J$22</f>
        <v>Quarterly</v>
      </c>
      <c r="J1836" s="538">
        <f>'Information Input'!$H$30</f>
        <v>43555</v>
      </c>
      <c r="K1836" s="537">
        <f>'Information Input'!$J$18</f>
        <v>2019</v>
      </c>
      <c r="L1836" s="579" t="s">
        <v>97</v>
      </c>
      <c r="M1836" s="540" t="s">
        <v>98</v>
      </c>
      <c r="N1836" s="541" t="s">
        <v>96</v>
      </c>
      <c r="O1836" s="542" t="s">
        <v>675</v>
      </c>
      <c r="P1836" s="537">
        <v>51</v>
      </c>
      <c r="Q1836" s="541" t="s">
        <v>193</v>
      </c>
      <c r="R1836" s="541" t="s">
        <v>239</v>
      </c>
      <c r="S1836" s="543">
        <f>'Report 1'!$T$18</f>
        <v>0</v>
      </c>
      <c r="T1836" s="544">
        <f>'Report 1'!$T$71</f>
        <v>0</v>
      </c>
      <c r="U1836" s="545">
        <f>'Report 1'!$T$157</f>
        <v>0</v>
      </c>
      <c r="AL1836" s="546" t="s">
        <v>669</v>
      </c>
      <c r="AM1836" s="547">
        <v>2</v>
      </c>
      <c r="AN1836" s="547" t="str">
        <f>'Information Input'!$M$14</f>
        <v xml:space="preserve">      -      </v>
      </c>
      <c r="AO1836" s="547" t="s">
        <v>138</v>
      </c>
      <c r="AP1836" s="538">
        <f t="shared" si="300"/>
        <v>43739</v>
      </c>
      <c r="AQ1836" s="538">
        <f t="shared" si="301"/>
        <v>43830</v>
      </c>
      <c r="AR1836" s="538">
        <f>'Information Input'!$H$35</f>
        <v>43555</v>
      </c>
      <c r="AS1836" s="547" t="str">
        <f>'Information Input'!$J$22</f>
        <v>Quarterly</v>
      </c>
      <c r="AT1836" s="538">
        <f>'Information Input'!$H$30</f>
        <v>43555</v>
      </c>
      <c r="AU1836" s="547">
        <f>'Information Input'!$J$18</f>
        <v>2019</v>
      </c>
      <c r="AV1836" s="547" t="s">
        <v>96</v>
      </c>
      <c r="AW1836" s="547" t="s">
        <v>241</v>
      </c>
      <c r="AX1836" s="547" t="s">
        <v>241</v>
      </c>
      <c r="AY1836" s="548" t="s">
        <v>671</v>
      </c>
      <c r="AZ1836" s="547">
        <v>29</v>
      </c>
      <c r="BA1836" s="549" t="s">
        <v>171</v>
      </c>
      <c r="BB1836" s="543" t="s">
        <v>238</v>
      </c>
      <c r="BC1836" s="550">
        <f>'Report 2'!$AC396</f>
        <v>0</v>
      </c>
      <c r="BD1836" s="550">
        <f>'Report 2'!$AD396</f>
        <v>0</v>
      </c>
      <c r="BE1836" s="550">
        <f>'Report 2'!$AE396</f>
        <v>0</v>
      </c>
      <c r="BF1836" s="550">
        <f>'Report 2'!$AF396</f>
        <v>0</v>
      </c>
      <c r="BG1836" s="550">
        <f>'Report 2'!$AG396</f>
        <v>0</v>
      </c>
      <c r="BH1836" s="550">
        <f>'Report 2'!$AH396</f>
        <v>0</v>
      </c>
      <c r="BI1836" s="550">
        <f>'Report 2'!$AI396</f>
        <v>0</v>
      </c>
      <c r="CC1836" s="542" t="s">
        <v>669</v>
      </c>
      <c r="CD1836" s="1014" t="s">
        <v>672</v>
      </c>
      <c r="CE1836" s="1014" t="str">
        <f>'Information Input'!$M$14</f>
        <v xml:space="preserve">      -      </v>
      </c>
      <c r="CF1836" s="551" t="s">
        <v>139</v>
      </c>
      <c r="CG1836" s="552">
        <f>'Information Input'!$H$33</f>
        <v>43466</v>
      </c>
      <c r="CH1836" s="552">
        <f>'Information Input'!$H$34</f>
        <v>43555</v>
      </c>
      <c r="CI1836" s="552">
        <f>'Information Input'!$H$35</f>
        <v>43555</v>
      </c>
      <c r="CJ1836" s="551" t="str">
        <f>'Information Input'!$J$22</f>
        <v>Quarterly</v>
      </c>
      <c r="CK1836" s="552">
        <f>'Information Input'!$H$30</f>
        <v>43555</v>
      </c>
      <c r="CL1836" s="551">
        <f>'Information Input'!$J$18</f>
        <v>2019</v>
      </c>
      <c r="CM1836" s="551" t="s">
        <v>92</v>
      </c>
      <c r="CN1836" s="1014" t="s">
        <v>93</v>
      </c>
      <c r="CO1836" s="542" t="s">
        <v>91</v>
      </c>
      <c r="CP1836" s="542" t="s">
        <v>671</v>
      </c>
      <c r="CQ1836" s="551">
        <v>35</v>
      </c>
      <c r="CR1836" s="542" t="s">
        <v>177</v>
      </c>
      <c r="CS1836" s="542" t="s">
        <v>235</v>
      </c>
      <c r="CT1836" s="1015">
        <f>'Report 1'!$L$18</f>
        <v>0</v>
      </c>
      <c r="CU1836" s="1016">
        <f>SUMIF('Report 4A'!$G$16:$G$95,$CQ1836,'Report 4A'!$T$16:$T$95)</f>
        <v>0</v>
      </c>
      <c r="CV1836" s="1017">
        <f t="shared" si="304"/>
        <v>0</v>
      </c>
    </row>
    <row r="1837" spans="2:100">
      <c r="B1837" s="535" t="s">
        <v>669</v>
      </c>
      <c r="C1837" s="536">
        <v>1</v>
      </c>
      <c r="D1837" s="537" t="str">
        <f>'Information Input'!$M$14</f>
        <v xml:space="preserve">      -      </v>
      </c>
      <c r="E1837" s="537" t="s">
        <v>137</v>
      </c>
      <c r="F1837" s="538">
        <f t="shared" si="302"/>
        <v>43647</v>
      </c>
      <c r="G1837" s="538">
        <f t="shared" si="303"/>
        <v>43738</v>
      </c>
      <c r="H1837" s="538">
        <f>'Information Input'!$H$35</f>
        <v>43555</v>
      </c>
      <c r="I1837" s="537" t="str">
        <f>'Information Input'!$J$22</f>
        <v>Quarterly</v>
      </c>
      <c r="J1837" s="538">
        <f>'Information Input'!$H$30</f>
        <v>43555</v>
      </c>
      <c r="K1837" s="537">
        <f>'Information Input'!$J$18</f>
        <v>2019</v>
      </c>
      <c r="L1837" s="579" t="s">
        <v>97</v>
      </c>
      <c r="M1837" s="540" t="s">
        <v>98</v>
      </c>
      <c r="N1837" s="541" t="s">
        <v>96</v>
      </c>
      <c r="O1837" s="542" t="s">
        <v>674</v>
      </c>
      <c r="P1837" s="537">
        <v>52</v>
      </c>
      <c r="Q1837" s="541" t="s">
        <v>194</v>
      </c>
      <c r="R1837" s="541" t="s">
        <v>239</v>
      </c>
      <c r="S1837" s="543">
        <f>'Report 1'!$T$18</f>
        <v>0</v>
      </c>
      <c r="T1837" s="544">
        <f>'Report 1'!$T$72</f>
        <v>0</v>
      </c>
      <c r="U1837" s="545">
        <f>'Report 1'!$T$158</f>
        <v>0</v>
      </c>
      <c r="AL1837" s="546" t="s">
        <v>669</v>
      </c>
      <c r="AM1837" s="547">
        <v>2</v>
      </c>
      <c r="AN1837" s="547" t="str">
        <f>'Information Input'!$M$14</f>
        <v xml:space="preserve">      -      </v>
      </c>
      <c r="AO1837" s="547" t="s">
        <v>138</v>
      </c>
      <c r="AP1837" s="538">
        <f t="shared" si="300"/>
        <v>43739</v>
      </c>
      <c r="AQ1837" s="538">
        <f t="shared" si="301"/>
        <v>43830</v>
      </c>
      <c r="AR1837" s="538">
        <f>'Information Input'!$H$35</f>
        <v>43555</v>
      </c>
      <c r="AS1837" s="547" t="str">
        <f>'Information Input'!$J$22</f>
        <v>Quarterly</v>
      </c>
      <c r="AT1837" s="538">
        <f>'Information Input'!$H$30</f>
        <v>43555</v>
      </c>
      <c r="AU1837" s="547">
        <f>'Information Input'!$J$18</f>
        <v>2019</v>
      </c>
      <c r="AV1837" s="547" t="s">
        <v>96</v>
      </c>
      <c r="AW1837" s="547" t="s">
        <v>241</v>
      </c>
      <c r="AX1837" s="547" t="s">
        <v>241</v>
      </c>
      <c r="AY1837" s="548" t="s">
        <v>671</v>
      </c>
      <c r="AZ1837" s="547">
        <v>30</v>
      </c>
      <c r="BA1837" s="549" t="s">
        <v>172</v>
      </c>
      <c r="BB1837" s="543" t="s">
        <v>238</v>
      </c>
      <c r="BC1837" s="550">
        <f>'Report 2'!$AC397</f>
        <v>0</v>
      </c>
      <c r="BD1837" s="550">
        <f>'Report 2'!$AD397</f>
        <v>0</v>
      </c>
      <c r="BE1837" s="550">
        <f>'Report 2'!$AE397</f>
        <v>0</v>
      </c>
      <c r="BF1837" s="550">
        <f>'Report 2'!$AF397</f>
        <v>0</v>
      </c>
      <c r="BG1837" s="550">
        <f>'Report 2'!$AG397</f>
        <v>0</v>
      </c>
      <c r="BH1837" s="550">
        <f>'Report 2'!$AH397</f>
        <v>0</v>
      </c>
      <c r="BI1837" s="550">
        <f>'Report 2'!$AI397</f>
        <v>0</v>
      </c>
      <c r="CC1837" s="542" t="s">
        <v>669</v>
      </c>
      <c r="CD1837" s="1014" t="s">
        <v>672</v>
      </c>
      <c r="CE1837" s="1014" t="str">
        <f>'Information Input'!$M$14</f>
        <v xml:space="preserve">      -      </v>
      </c>
      <c r="CF1837" s="551" t="s">
        <v>139</v>
      </c>
      <c r="CG1837" s="552">
        <f>'Information Input'!$H$33</f>
        <v>43466</v>
      </c>
      <c r="CH1837" s="552">
        <f>'Information Input'!$H$34</f>
        <v>43555</v>
      </c>
      <c r="CI1837" s="552">
        <f>'Information Input'!$H$35</f>
        <v>43555</v>
      </c>
      <c r="CJ1837" s="551" t="str">
        <f>'Information Input'!$J$22</f>
        <v>Quarterly</v>
      </c>
      <c r="CK1837" s="552">
        <f>'Information Input'!$H$30</f>
        <v>43555</v>
      </c>
      <c r="CL1837" s="551">
        <f>'Information Input'!$J$18</f>
        <v>2019</v>
      </c>
      <c r="CM1837" s="551" t="s">
        <v>92</v>
      </c>
      <c r="CN1837" s="1014" t="s">
        <v>93</v>
      </c>
      <c r="CO1837" s="542" t="s">
        <v>91</v>
      </c>
      <c r="CP1837" s="542" t="s">
        <v>671</v>
      </c>
      <c r="CQ1837" s="551">
        <v>36</v>
      </c>
      <c r="CR1837" s="542" t="s">
        <v>178</v>
      </c>
      <c r="CS1837" s="542" t="s">
        <v>235</v>
      </c>
      <c r="CT1837" s="1015">
        <f>'Report 1'!$L$18</f>
        <v>0</v>
      </c>
      <c r="CU1837" s="1016">
        <f>SUMIF('Report 4A'!$G$16:$G$95,$CQ1837,'Report 4A'!$T$16:$T$95)</f>
        <v>0</v>
      </c>
      <c r="CV1837" s="1017">
        <f t="shared" si="304"/>
        <v>0</v>
      </c>
    </row>
    <row r="1838" spans="2:100">
      <c r="B1838" s="535" t="s">
        <v>669</v>
      </c>
      <c r="C1838" s="536">
        <v>1</v>
      </c>
      <c r="D1838" s="537" t="str">
        <f>'Information Input'!$M$14</f>
        <v xml:space="preserve">      -      </v>
      </c>
      <c r="E1838" s="537" t="s">
        <v>137</v>
      </c>
      <c r="F1838" s="538">
        <f t="shared" si="302"/>
        <v>43647</v>
      </c>
      <c r="G1838" s="538">
        <f t="shared" si="303"/>
        <v>43738</v>
      </c>
      <c r="H1838" s="538">
        <f>'Information Input'!$H$35</f>
        <v>43555</v>
      </c>
      <c r="I1838" s="537" t="str">
        <f>'Information Input'!$J$22</f>
        <v>Quarterly</v>
      </c>
      <c r="J1838" s="538">
        <f>'Information Input'!$H$30</f>
        <v>43555</v>
      </c>
      <c r="K1838" s="537">
        <f>'Information Input'!$J$18</f>
        <v>2019</v>
      </c>
      <c r="L1838" s="579" t="s">
        <v>97</v>
      </c>
      <c r="M1838" s="540" t="s">
        <v>98</v>
      </c>
      <c r="N1838" s="541" t="s">
        <v>96</v>
      </c>
      <c r="O1838" s="542" t="s">
        <v>676</v>
      </c>
      <c r="P1838" s="537">
        <v>53</v>
      </c>
      <c r="Q1838" s="541" t="s">
        <v>195</v>
      </c>
      <c r="R1838" s="541" t="s">
        <v>677</v>
      </c>
      <c r="S1838" s="543">
        <f>'Report 1'!$T$18</f>
        <v>0</v>
      </c>
      <c r="T1838" s="544">
        <f>'Report 1'!$T$73</f>
        <v>0</v>
      </c>
      <c r="U1838" s="545">
        <f>'Report 1'!$T$159</f>
        <v>0</v>
      </c>
      <c r="AL1838" s="546" t="s">
        <v>669</v>
      </c>
      <c r="AM1838" s="547">
        <v>2</v>
      </c>
      <c r="AN1838" s="547" t="str">
        <f>'Information Input'!$M$14</f>
        <v xml:space="preserve">      -      </v>
      </c>
      <c r="AO1838" s="547" t="s">
        <v>138</v>
      </c>
      <c r="AP1838" s="538">
        <f t="shared" si="300"/>
        <v>43739</v>
      </c>
      <c r="AQ1838" s="538">
        <f t="shared" si="301"/>
        <v>43830</v>
      </c>
      <c r="AR1838" s="538">
        <f>'Information Input'!$H$35</f>
        <v>43555</v>
      </c>
      <c r="AS1838" s="547" t="str">
        <f>'Information Input'!$J$22</f>
        <v>Quarterly</v>
      </c>
      <c r="AT1838" s="538">
        <f>'Information Input'!$H$30</f>
        <v>43555</v>
      </c>
      <c r="AU1838" s="547">
        <f>'Information Input'!$J$18</f>
        <v>2019</v>
      </c>
      <c r="AV1838" s="547" t="s">
        <v>96</v>
      </c>
      <c r="AW1838" s="547" t="s">
        <v>241</v>
      </c>
      <c r="AX1838" s="547" t="s">
        <v>241</v>
      </c>
      <c r="AY1838" s="548" t="s">
        <v>671</v>
      </c>
      <c r="AZ1838" s="547">
        <v>31</v>
      </c>
      <c r="BA1838" s="549" t="s">
        <v>173</v>
      </c>
      <c r="BB1838" s="543" t="s">
        <v>233</v>
      </c>
      <c r="BC1838" s="550">
        <f>'Report 2'!$AC398</f>
        <v>0</v>
      </c>
      <c r="BD1838" s="550">
        <f>'Report 2'!$AD398</f>
        <v>0</v>
      </c>
      <c r="BE1838" s="550">
        <f>'Report 2'!$AE398</f>
        <v>0</v>
      </c>
      <c r="BF1838" s="550">
        <f>'Report 2'!$AF398</f>
        <v>0</v>
      </c>
      <c r="BG1838" s="550">
        <f>'Report 2'!$AG398</f>
        <v>0</v>
      </c>
      <c r="BH1838" s="550">
        <f>'Report 2'!$AH398</f>
        <v>0</v>
      </c>
      <c r="BI1838" s="550">
        <f>'Report 2'!$AI398</f>
        <v>0</v>
      </c>
      <c r="CC1838" s="542" t="s">
        <v>669</v>
      </c>
      <c r="CD1838" s="1014" t="s">
        <v>672</v>
      </c>
      <c r="CE1838" s="1014" t="str">
        <f>'Information Input'!$M$14</f>
        <v xml:space="preserve">      -      </v>
      </c>
      <c r="CF1838" s="551" t="s">
        <v>139</v>
      </c>
      <c r="CG1838" s="552">
        <f>'Information Input'!$H$33</f>
        <v>43466</v>
      </c>
      <c r="CH1838" s="552">
        <f>'Information Input'!$H$34</f>
        <v>43555</v>
      </c>
      <c r="CI1838" s="552">
        <f>'Information Input'!$H$35</f>
        <v>43555</v>
      </c>
      <c r="CJ1838" s="551" t="str">
        <f>'Information Input'!$J$22</f>
        <v>Quarterly</v>
      </c>
      <c r="CK1838" s="552">
        <f>'Information Input'!$H$30</f>
        <v>43555</v>
      </c>
      <c r="CL1838" s="551">
        <f>'Information Input'!$J$18</f>
        <v>2019</v>
      </c>
      <c r="CM1838" s="551" t="s">
        <v>92</v>
      </c>
      <c r="CN1838" s="1014" t="s">
        <v>93</v>
      </c>
      <c r="CO1838" s="542" t="s">
        <v>91</v>
      </c>
      <c r="CP1838" s="542" t="s">
        <v>671</v>
      </c>
      <c r="CQ1838" s="551">
        <v>37</v>
      </c>
      <c r="CR1838" s="542" t="s">
        <v>179</v>
      </c>
      <c r="CS1838" s="542" t="s">
        <v>231</v>
      </c>
      <c r="CT1838" s="1015">
        <f>'Report 1'!$L$18</f>
        <v>0</v>
      </c>
      <c r="CU1838" s="1016">
        <f>SUMIF('Report 4A'!$G$16:$G$95,$CQ1838,'Report 4A'!$T$16:$T$95)</f>
        <v>0</v>
      </c>
      <c r="CV1838" s="1017">
        <f t="shared" si="304"/>
        <v>0</v>
      </c>
    </row>
    <row r="1839" spans="2:100">
      <c r="B1839" s="535" t="s">
        <v>669</v>
      </c>
      <c r="C1839" s="536">
        <v>1</v>
      </c>
      <c r="D1839" s="537" t="str">
        <f>'Information Input'!$M$14</f>
        <v xml:space="preserve">      -      </v>
      </c>
      <c r="E1839" s="537" t="s">
        <v>137</v>
      </c>
      <c r="F1839" s="538">
        <f t="shared" si="302"/>
        <v>43647</v>
      </c>
      <c r="G1839" s="538">
        <f t="shared" si="303"/>
        <v>43738</v>
      </c>
      <c r="H1839" s="538">
        <f>'Information Input'!$H$35</f>
        <v>43555</v>
      </c>
      <c r="I1839" s="537" t="str">
        <f>'Information Input'!$J$22</f>
        <v>Quarterly</v>
      </c>
      <c r="J1839" s="538">
        <f>'Information Input'!$H$30</f>
        <v>43555</v>
      </c>
      <c r="K1839" s="537">
        <f>'Information Input'!$J$18</f>
        <v>2019</v>
      </c>
      <c r="L1839" s="579" t="s">
        <v>97</v>
      </c>
      <c r="M1839" s="540" t="s">
        <v>98</v>
      </c>
      <c r="N1839" s="541" t="s">
        <v>96</v>
      </c>
      <c r="O1839" s="542" t="s">
        <v>676</v>
      </c>
      <c r="P1839" s="537">
        <v>54</v>
      </c>
      <c r="Q1839" s="541" t="s">
        <v>196</v>
      </c>
      <c r="R1839" s="541" t="s">
        <v>677</v>
      </c>
      <c r="S1839" s="543">
        <f>'Report 1'!$T$18</f>
        <v>0</v>
      </c>
      <c r="T1839" s="544">
        <f>'Report 1'!$T$74</f>
        <v>0</v>
      </c>
      <c r="U1839" s="545">
        <f>'Report 1'!$T$160</f>
        <v>0</v>
      </c>
      <c r="AL1839" s="546" t="s">
        <v>669</v>
      </c>
      <c r="AM1839" s="547">
        <v>2</v>
      </c>
      <c r="AN1839" s="547" t="str">
        <f>'Information Input'!$M$14</f>
        <v xml:space="preserve">      -      </v>
      </c>
      <c r="AO1839" s="547" t="s">
        <v>138</v>
      </c>
      <c r="AP1839" s="538">
        <f t="shared" si="300"/>
        <v>43739</v>
      </c>
      <c r="AQ1839" s="538">
        <f t="shared" si="301"/>
        <v>43830</v>
      </c>
      <c r="AR1839" s="538">
        <f>'Information Input'!$H$35</f>
        <v>43555</v>
      </c>
      <c r="AS1839" s="547" t="str">
        <f>'Information Input'!$J$22</f>
        <v>Quarterly</v>
      </c>
      <c r="AT1839" s="538">
        <f>'Information Input'!$H$30</f>
        <v>43555</v>
      </c>
      <c r="AU1839" s="547">
        <f>'Information Input'!$J$18</f>
        <v>2019</v>
      </c>
      <c r="AV1839" s="547" t="s">
        <v>96</v>
      </c>
      <c r="AW1839" s="547" t="s">
        <v>241</v>
      </c>
      <c r="AX1839" s="547" t="s">
        <v>241</v>
      </c>
      <c r="AY1839" s="548" t="s">
        <v>671</v>
      </c>
      <c r="AZ1839" s="547">
        <v>32</v>
      </c>
      <c r="BA1839" s="549" t="s">
        <v>174</v>
      </c>
      <c r="BB1839" s="543" t="s">
        <v>238</v>
      </c>
      <c r="BC1839" s="550">
        <f>'Report 2'!$AC399</f>
        <v>0</v>
      </c>
      <c r="BD1839" s="550">
        <f>'Report 2'!$AD399</f>
        <v>0</v>
      </c>
      <c r="BE1839" s="550">
        <f>'Report 2'!$AE399</f>
        <v>0</v>
      </c>
      <c r="BF1839" s="550">
        <f>'Report 2'!$AF399</f>
        <v>0</v>
      </c>
      <c r="BG1839" s="550">
        <f>'Report 2'!$AG399</f>
        <v>0</v>
      </c>
      <c r="BH1839" s="550">
        <f>'Report 2'!$AH399</f>
        <v>0</v>
      </c>
      <c r="BI1839" s="550">
        <f>'Report 2'!$AI399</f>
        <v>0</v>
      </c>
      <c r="CC1839" s="542" t="s">
        <v>669</v>
      </c>
      <c r="CD1839" s="1014" t="s">
        <v>672</v>
      </c>
      <c r="CE1839" s="1014" t="str">
        <f>'Information Input'!$M$14</f>
        <v xml:space="preserve">      -      </v>
      </c>
      <c r="CF1839" s="551" t="s">
        <v>139</v>
      </c>
      <c r="CG1839" s="552">
        <f>'Information Input'!$H$33</f>
        <v>43466</v>
      </c>
      <c r="CH1839" s="552">
        <f>'Information Input'!$H$34</f>
        <v>43555</v>
      </c>
      <c r="CI1839" s="552">
        <f>'Information Input'!$H$35</f>
        <v>43555</v>
      </c>
      <c r="CJ1839" s="551" t="str">
        <f>'Information Input'!$J$22</f>
        <v>Quarterly</v>
      </c>
      <c r="CK1839" s="552">
        <f>'Information Input'!$H$30</f>
        <v>43555</v>
      </c>
      <c r="CL1839" s="551">
        <f>'Information Input'!$J$18</f>
        <v>2019</v>
      </c>
      <c r="CM1839" s="551" t="s">
        <v>92</v>
      </c>
      <c r="CN1839" s="1014" t="s">
        <v>93</v>
      </c>
      <c r="CO1839" s="542" t="s">
        <v>91</v>
      </c>
      <c r="CP1839" s="542" t="s">
        <v>671</v>
      </c>
      <c r="CQ1839" s="551">
        <v>38</v>
      </c>
      <c r="CR1839" s="542" t="s">
        <v>180</v>
      </c>
      <c r="CS1839" s="542" t="s">
        <v>233</v>
      </c>
      <c r="CT1839" s="1015">
        <f>'Report 1'!$L$18</f>
        <v>0</v>
      </c>
      <c r="CU1839" s="1016">
        <f>SUMIF('Report 4A'!$G$16:$G$95,$CQ1839,'Report 4A'!$T$16:$T$95)</f>
        <v>0</v>
      </c>
      <c r="CV1839" s="1017">
        <f t="shared" si="304"/>
        <v>0</v>
      </c>
    </row>
    <row r="1840" spans="2:100">
      <c r="B1840" s="535" t="s">
        <v>669</v>
      </c>
      <c r="C1840" s="536">
        <v>1</v>
      </c>
      <c r="D1840" s="537" t="str">
        <f>'Information Input'!$M$14</f>
        <v xml:space="preserve">      -      </v>
      </c>
      <c r="E1840" s="537" t="s">
        <v>137</v>
      </c>
      <c r="F1840" s="538">
        <f t="shared" si="302"/>
        <v>43647</v>
      </c>
      <c r="G1840" s="538">
        <f t="shared" si="303"/>
        <v>43738</v>
      </c>
      <c r="H1840" s="538">
        <f>'Information Input'!$H$35</f>
        <v>43555</v>
      </c>
      <c r="I1840" s="537" t="str">
        <f>'Information Input'!$J$22</f>
        <v>Quarterly</v>
      </c>
      <c r="J1840" s="538">
        <f>'Information Input'!$H$30</f>
        <v>43555</v>
      </c>
      <c r="K1840" s="537">
        <f>'Information Input'!$J$18</f>
        <v>2019</v>
      </c>
      <c r="L1840" s="579" t="s">
        <v>97</v>
      </c>
      <c r="M1840" s="540" t="s">
        <v>98</v>
      </c>
      <c r="N1840" s="541" t="s">
        <v>96</v>
      </c>
      <c r="O1840" s="542" t="s">
        <v>676</v>
      </c>
      <c r="P1840" s="537">
        <v>55</v>
      </c>
      <c r="Q1840" s="541" t="s">
        <v>197</v>
      </c>
      <c r="R1840" s="541" t="s">
        <v>677</v>
      </c>
      <c r="S1840" s="543">
        <f>'Report 1'!$T$18</f>
        <v>0</v>
      </c>
      <c r="T1840" s="544">
        <f>'Report 1'!$T$75</f>
        <v>0</v>
      </c>
      <c r="U1840" s="545">
        <f>'Report 1'!$T$161</f>
        <v>0</v>
      </c>
      <c r="AL1840" s="546" t="s">
        <v>669</v>
      </c>
      <c r="AM1840" s="547">
        <v>2</v>
      </c>
      <c r="AN1840" s="547" t="str">
        <f>'Information Input'!$M$14</f>
        <v xml:space="preserve">      -      </v>
      </c>
      <c r="AO1840" s="547" t="s">
        <v>138</v>
      </c>
      <c r="AP1840" s="538">
        <f t="shared" si="300"/>
        <v>43739</v>
      </c>
      <c r="AQ1840" s="538">
        <f t="shared" si="301"/>
        <v>43830</v>
      </c>
      <c r="AR1840" s="538">
        <f>'Information Input'!$H$35</f>
        <v>43555</v>
      </c>
      <c r="AS1840" s="547" t="str">
        <f>'Information Input'!$J$22</f>
        <v>Quarterly</v>
      </c>
      <c r="AT1840" s="538">
        <f>'Information Input'!$H$30</f>
        <v>43555</v>
      </c>
      <c r="AU1840" s="547">
        <f>'Information Input'!$J$18</f>
        <v>2019</v>
      </c>
      <c r="AV1840" s="547" t="s">
        <v>96</v>
      </c>
      <c r="AW1840" s="547" t="s">
        <v>241</v>
      </c>
      <c r="AX1840" s="547" t="s">
        <v>241</v>
      </c>
      <c r="AY1840" s="548" t="s">
        <v>671</v>
      </c>
      <c r="AZ1840" s="547">
        <v>33</v>
      </c>
      <c r="BA1840" s="549" t="s">
        <v>175</v>
      </c>
      <c r="BB1840" s="543" t="s">
        <v>233</v>
      </c>
      <c r="BC1840" s="550">
        <f>'Report 2'!$AC400</f>
        <v>0</v>
      </c>
      <c r="BD1840" s="550">
        <f>'Report 2'!$AD400</f>
        <v>0</v>
      </c>
      <c r="BE1840" s="550">
        <f>'Report 2'!$AE400</f>
        <v>0</v>
      </c>
      <c r="BF1840" s="550">
        <f>'Report 2'!$AF400</f>
        <v>0</v>
      </c>
      <c r="BG1840" s="550">
        <f>'Report 2'!$AG400</f>
        <v>0</v>
      </c>
      <c r="BH1840" s="550">
        <f>'Report 2'!$AH400</f>
        <v>0</v>
      </c>
      <c r="BI1840" s="550">
        <f>'Report 2'!$AI400</f>
        <v>0</v>
      </c>
      <c r="CC1840" s="542" t="s">
        <v>669</v>
      </c>
      <c r="CD1840" s="1014" t="s">
        <v>672</v>
      </c>
      <c r="CE1840" s="1014" t="str">
        <f>'Information Input'!$M$14</f>
        <v xml:space="preserve">      -      </v>
      </c>
      <c r="CF1840" s="551" t="s">
        <v>139</v>
      </c>
      <c r="CG1840" s="552">
        <f>'Information Input'!$H$33</f>
        <v>43466</v>
      </c>
      <c r="CH1840" s="552">
        <f>'Information Input'!$H$34</f>
        <v>43555</v>
      </c>
      <c r="CI1840" s="552">
        <f>'Information Input'!$H$35</f>
        <v>43555</v>
      </c>
      <c r="CJ1840" s="551" t="str">
        <f>'Information Input'!$J$22</f>
        <v>Quarterly</v>
      </c>
      <c r="CK1840" s="552">
        <f>'Information Input'!$H$30</f>
        <v>43555</v>
      </c>
      <c r="CL1840" s="551">
        <f>'Information Input'!$J$18</f>
        <v>2019</v>
      </c>
      <c r="CM1840" s="551" t="s">
        <v>92</v>
      </c>
      <c r="CN1840" s="1014" t="s">
        <v>93</v>
      </c>
      <c r="CO1840" s="542" t="s">
        <v>91</v>
      </c>
      <c r="CP1840" s="542" t="s">
        <v>671</v>
      </c>
      <c r="CQ1840" s="551">
        <v>39</v>
      </c>
      <c r="CR1840" s="542" t="s">
        <v>181</v>
      </c>
      <c r="CS1840" s="542" t="s">
        <v>233</v>
      </c>
      <c r="CT1840" s="1015">
        <f>'Report 1'!$L$18</f>
        <v>0</v>
      </c>
      <c r="CU1840" s="1016">
        <f>SUMIF('Report 4A'!$G$16:$G$95,$CQ1840,'Report 4A'!$T$16:$T$95)</f>
        <v>0</v>
      </c>
      <c r="CV1840" s="1017">
        <f t="shared" si="304"/>
        <v>0</v>
      </c>
    </row>
    <row r="1841" spans="2:100">
      <c r="B1841" s="535" t="s">
        <v>669</v>
      </c>
      <c r="C1841" s="536">
        <v>1</v>
      </c>
      <c r="D1841" s="537" t="str">
        <f>'Information Input'!$M$14</f>
        <v xml:space="preserve">      -      </v>
      </c>
      <c r="E1841" s="537" t="s">
        <v>137</v>
      </c>
      <c r="F1841" s="538">
        <f t="shared" si="302"/>
        <v>43647</v>
      </c>
      <c r="G1841" s="538">
        <f t="shared" si="303"/>
        <v>43738</v>
      </c>
      <c r="H1841" s="538">
        <f>'Information Input'!$H$35</f>
        <v>43555</v>
      </c>
      <c r="I1841" s="537" t="str">
        <f>'Information Input'!$J$22</f>
        <v>Quarterly</v>
      </c>
      <c r="J1841" s="538">
        <f>'Information Input'!$H$30</f>
        <v>43555</v>
      </c>
      <c r="K1841" s="537">
        <f>'Information Input'!$J$18</f>
        <v>2019</v>
      </c>
      <c r="L1841" s="579" t="s">
        <v>97</v>
      </c>
      <c r="M1841" s="540" t="s">
        <v>98</v>
      </c>
      <c r="N1841" s="541" t="s">
        <v>96</v>
      </c>
      <c r="O1841" s="542" t="s">
        <v>676</v>
      </c>
      <c r="P1841" s="537">
        <v>56</v>
      </c>
      <c r="Q1841" s="541" t="s">
        <v>198</v>
      </c>
      <c r="R1841" s="541" t="s">
        <v>239</v>
      </c>
      <c r="S1841" s="543">
        <f>'Report 1'!$T$18</f>
        <v>0</v>
      </c>
      <c r="T1841" s="544">
        <f>'Report 1'!$T$76</f>
        <v>0</v>
      </c>
      <c r="U1841" s="545">
        <f>'Report 1'!$T$162</f>
        <v>0</v>
      </c>
      <c r="AL1841" s="546" t="s">
        <v>669</v>
      </c>
      <c r="AM1841" s="547">
        <v>2</v>
      </c>
      <c r="AN1841" s="547" t="str">
        <f>'Information Input'!$M$14</f>
        <v xml:space="preserve">      -      </v>
      </c>
      <c r="AO1841" s="547" t="s">
        <v>138</v>
      </c>
      <c r="AP1841" s="538">
        <f t="shared" si="300"/>
        <v>43739</v>
      </c>
      <c r="AQ1841" s="538">
        <f t="shared" si="301"/>
        <v>43830</v>
      </c>
      <c r="AR1841" s="538">
        <f>'Information Input'!$H$35</f>
        <v>43555</v>
      </c>
      <c r="AS1841" s="547" t="str">
        <f>'Information Input'!$J$22</f>
        <v>Quarterly</v>
      </c>
      <c r="AT1841" s="538">
        <f>'Information Input'!$H$30</f>
        <v>43555</v>
      </c>
      <c r="AU1841" s="547">
        <f>'Information Input'!$J$18</f>
        <v>2019</v>
      </c>
      <c r="AV1841" s="547" t="s">
        <v>96</v>
      </c>
      <c r="AW1841" s="547" t="s">
        <v>241</v>
      </c>
      <c r="AX1841" s="547" t="s">
        <v>241</v>
      </c>
      <c r="AY1841" s="548" t="s">
        <v>671</v>
      </c>
      <c r="AZ1841" s="547">
        <v>34</v>
      </c>
      <c r="BA1841" s="549" t="s">
        <v>176</v>
      </c>
      <c r="BB1841" s="543" t="s">
        <v>238</v>
      </c>
      <c r="BC1841" s="550">
        <f>'Report 2'!$AC401</f>
        <v>0</v>
      </c>
      <c r="BD1841" s="550">
        <f>'Report 2'!$AD401</f>
        <v>0</v>
      </c>
      <c r="BE1841" s="550">
        <f>'Report 2'!$AE401</f>
        <v>0</v>
      </c>
      <c r="BF1841" s="550">
        <f>'Report 2'!$AF401</f>
        <v>0</v>
      </c>
      <c r="BG1841" s="550">
        <f>'Report 2'!$AG401</f>
        <v>0</v>
      </c>
      <c r="BH1841" s="550">
        <f>'Report 2'!$AH401</f>
        <v>0</v>
      </c>
      <c r="BI1841" s="550">
        <f>'Report 2'!$AI401</f>
        <v>0</v>
      </c>
      <c r="CC1841" s="542" t="s">
        <v>669</v>
      </c>
      <c r="CD1841" s="1014" t="s">
        <v>672</v>
      </c>
      <c r="CE1841" s="1014" t="str">
        <f>'Information Input'!$M$14</f>
        <v xml:space="preserve">      -      </v>
      </c>
      <c r="CF1841" s="551" t="s">
        <v>139</v>
      </c>
      <c r="CG1841" s="552">
        <f>'Information Input'!$H$33</f>
        <v>43466</v>
      </c>
      <c r="CH1841" s="552">
        <f>'Information Input'!$H$34</f>
        <v>43555</v>
      </c>
      <c r="CI1841" s="552">
        <f>'Information Input'!$H$35</f>
        <v>43555</v>
      </c>
      <c r="CJ1841" s="551" t="str">
        <f>'Information Input'!$J$22</f>
        <v>Quarterly</v>
      </c>
      <c r="CK1841" s="552">
        <f>'Information Input'!$H$30</f>
        <v>43555</v>
      </c>
      <c r="CL1841" s="551">
        <f>'Information Input'!$J$18</f>
        <v>2019</v>
      </c>
      <c r="CM1841" s="551" t="s">
        <v>92</v>
      </c>
      <c r="CN1841" s="1014" t="s">
        <v>93</v>
      </c>
      <c r="CO1841" s="542" t="s">
        <v>91</v>
      </c>
      <c r="CP1841" s="542" t="s">
        <v>671</v>
      </c>
      <c r="CQ1841" s="551">
        <v>40</v>
      </c>
      <c r="CR1841" s="542" t="s">
        <v>182</v>
      </c>
      <c r="CS1841" s="542" t="s">
        <v>238</v>
      </c>
      <c r="CT1841" s="1015">
        <f>'Report 1'!$L$18</f>
        <v>0</v>
      </c>
      <c r="CU1841" s="1016">
        <f>SUMIF('Report 4A'!$G$16:$G$95,$CQ1841,'Report 4A'!$T$16:$T$95)</f>
        <v>0</v>
      </c>
      <c r="CV1841" s="1017">
        <f t="shared" si="304"/>
        <v>0</v>
      </c>
    </row>
    <row r="1842" spans="2:100">
      <c r="B1842" s="535" t="s">
        <v>669</v>
      </c>
      <c r="C1842" s="536">
        <v>1</v>
      </c>
      <c r="D1842" s="537" t="str">
        <f>'Information Input'!$M$14</f>
        <v xml:space="preserve">      -      </v>
      </c>
      <c r="E1842" s="537" t="s">
        <v>137</v>
      </c>
      <c r="F1842" s="538">
        <f t="shared" si="302"/>
        <v>43647</v>
      </c>
      <c r="G1842" s="538">
        <f t="shared" si="303"/>
        <v>43738</v>
      </c>
      <c r="H1842" s="538">
        <f>'Information Input'!$H$35</f>
        <v>43555</v>
      </c>
      <c r="I1842" s="537" t="str">
        <f>'Information Input'!$J$22</f>
        <v>Quarterly</v>
      </c>
      <c r="J1842" s="538">
        <f>'Information Input'!$H$30</f>
        <v>43555</v>
      </c>
      <c r="K1842" s="537">
        <f>'Information Input'!$J$18</f>
        <v>2019</v>
      </c>
      <c r="L1842" s="579" t="s">
        <v>97</v>
      </c>
      <c r="M1842" s="540" t="s">
        <v>98</v>
      </c>
      <c r="N1842" s="541" t="s">
        <v>96</v>
      </c>
      <c r="O1842" s="542" t="s">
        <v>674</v>
      </c>
      <c r="P1842" s="537">
        <v>57</v>
      </c>
      <c r="Q1842" s="541" t="s">
        <v>199</v>
      </c>
      <c r="R1842" s="542" t="s">
        <v>239</v>
      </c>
      <c r="S1842" s="543">
        <f>'Report 1'!$T$18</f>
        <v>0</v>
      </c>
      <c r="T1842" s="544">
        <f>'Report 1'!$T$77</f>
        <v>0</v>
      </c>
      <c r="U1842" s="545">
        <f>'Report 1'!$T$163</f>
        <v>0</v>
      </c>
      <c r="AL1842" s="546" t="s">
        <v>669</v>
      </c>
      <c r="AM1842" s="547">
        <v>2</v>
      </c>
      <c r="AN1842" s="547" t="str">
        <f>'Information Input'!$M$14</f>
        <v xml:space="preserve">      -      </v>
      </c>
      <c r="AO1842" s="547" t="s">
        <v>138</v>
      </c>
      <c r="AP1842" s="538">
        <f t="shared" si="300"/>
        <v>43739</v>
      </c>
      <c r="AQ1842" s="538">
        <f t="shared" si="301"/>
        <v>43830</v>
      </c>
      <c r="AR1842" s="538">
        <f>'Information Input'!$H$35</f>
        <v>43555</v>
      </c>
      <c r="AS1842" s="547" t="str">
        <f>'Information Input'!$J$22</f>
        <v>Quarterly</v>
      </c>
      <c r="AT1842" s="538">
        <f>'Information Input'!$H$30</f>
        <v>43555</v>
      </c>
      <c r="AU1842" s="547">
        <f>'Information Input'!$J$18</f>
        <v>2019</v>
      </c>
      <c r="AV1842" s="547" t="s">
        <v>96</v>
      </c>
      <c r="AW1842" s="547" t="s">
        <v>241</v>
      </c>
      <c r="AX1842" s="547" t="s">
        <v>241</v>
      </c>
      <c r="AY1842" s="548" t="s">
        <v>671</v>
      </c>
      <c r="AZ1842" s="547">
        <v>35</v>
      </c>
      <c r="BA1842" s="549" t="s">
        <v>177</v>
      </c>
      <c r="BB1842" s="543" t="s">
        <v>235</v>
      </c>
      <c r="BC1842" s="550">
        <f>'Report 2'!$AC402</f>
        <v>0</v>
      </c>
      <c r="BD1842" s="550">
        <f>'Report 2'!$AD402</f>
        <v>0</v>
      </c>
      <c r="BE1842" s="550">
        <f>'Report 2'!$AE402</f>
        <v>0</v>
      </c>
      <c r="BF1842" s="550">
        <f>'Report 2'!$AF402</f>
        <v>0</v>
      </c>
      <c r="BG1842" s="550">
        <f>'Report 2'!$AG402</f>
        <v>0</v>
      </c>
      <c r="BH1842" s="550">
        <f>'Report 2'!$AH402</f>
        <v>0</v>
      </c>
      <c r="BI1842" s="550">
        <f>'Report 2'!$AI402</f>
        <v>0</v>
      </c>
      <c r="CC1842" s="542" t="s">
        <v>669</v>
      </c>
      <c r="CD1842" s="1014" t="s">
        <v>672</v>
      </c>
      <c r="CE1842" s="1014" t="str">
        <f>'Information Input'!$M$14</f>
        <v xml:space="preserve">      -      </v>
      </c>
      <c r="CF1842" s="551" t="s">
        <v>139</v>
      </c>
      <c r="CG1842" s="552">
        <f>'Information Input'!$H$33</f>
        <v>43466</v>
      </c>
      <c r="CH1842" s="552">
        <f>'Information Input'!$H$34</f>
        <v>43555</v>
      </c>
      <c r="CI1842" s="552">
        <f>'Information Input'!$H$35</f>
        <v>43555</v>
      </c>
      <c r="CJ1842" s="551" t="str">
        <f>'Information Input'!$J$22</f>
        <v>Quarterly</v>
      </c>
      <c r="CK1842" s="552">
        <f>'Information Input'!$H$30</f>
        <v>43555</v>
      </c>
      <c r="CL1842" s="551">
        <f>'Information Input'!$J$18</f>
        <v>2019</v>
      </c>
      <c r="CM1842" s="551" t="s">
        <v>92</v>
      </c>
      <c r="CN1842" s="1014" t="s">
        <v>93</v>
      </c>
      <c r="CO1842" s="542" t="s">
        <v>91</v>
      </c>
      <c r="CP1842" s="542" t="s">
        <v>671</v>
      </c>
      <c r="CQ1842" s="551">
        <v>41</v>
      </c>
      <c r="CR1842" s="542" t="s">
        <v>183</v>
      </c>
      <c r="CS1842" s="542" t="s">
        <v>238</v>
      </c>
      <c r="CT1842" s="1015">
        <f>'Report 1'!$L$18</f>
        <v>0</v>
      </c>
      <c r="CU1842" s="1016">
        <f>SUMIF('Report 4A'!$G$16:$G$95,$CQ1842,'Report 4A'!$T$16:$T$95)</f>
        <v>0</v>
      </c>
      <c r="CV1842" s="1017">
        <f t="shared" ref="CV1842:CV1844" si="305">IF(CT1842&lt;&gt;0,CU1842/CT1842,0)</f>
        <v>0</v>
      </c>
    </row>
    <row r="1843" spans="2:100">
      <c r="B1843" s="535" t="s">
        <v>669</v>
      </c>
      <c r="C1843" s="536">
        <v>1</v>
      </c>
      <c r="D1843" s="537" t="str">
        <f>'Information Input'!$M$14</f>
        <v xml:space="preserve">      -      </v>
      </c>
      <c r="E1843" s="537" t="s">
        <v>137</v>
      </c>
      <c r="F1843" s="538">
        <f t="shared" si="302"/>
        <v>43647</v>
      </c>
      <c r="G1843" s="538">
        <f t="shared" si="303"/>
        <v>43738</v>
      </c>
      <c r="H1843" s="538">
        <f>'Information Input'!$H$35</f>
        <v>43555</v>
      </c>
      <c r="I1843" s="537" t="str">
        <f>'Information Input'!$J$22</f>
        <v>Quarterly</v>
      </c>
      <c r="J1843" s="538">
        <f>'Information Input'!$H$30</f>
        <v>43555</v>
      </c>
      <c r="K1843" s="537">
        <f>'Information Input'!$J$18</f>
        <v>2019</v>
      </c>
      <c r="L1843" s="579" t="s">
        <v>97</v>
      </c>
      <c r="M1843" s="540" t="s">
        <v>98</v>
      </c>
      <c r="N1843" s="541" t="s">
        <v>96</v>
      </c>
      <c r="O1843" s="542" t="s">
        <v>678</v>
      </c>
      <c r="P1843" s="537">
        <v>58</v>
      </c>
      <c r="Q1843" s="541" t="s">
        <v>201</v>
      </c>
      <c r="R1843" s="542" t="s">
        <v>239</v>
      </c>
      <c r="S1843" s="543">
        <f>'Report 1'!$T$18</f>
        <v>0</v>
      </c>
      <c r="T1843" s="544">
        <f>'Report 1'!$T$79</f>
        <v>0</v>
      </c>
      <c r="U1843" s="545">
        <f>'Report 1'!$T$165</f>
        <v>0</v>
      </c>
      <c r="AL1843" s="546" t="s">
        <v>669</v>
      </c>
      <c r="AM1843" s="547">
        <v>2</v>
      </c>
      <c r="AN1843" s="547" t="str">
        <f>'Information Input'!$M$14</f>
        <v xml:space="preserve">      -      </v>
      </c>
      <c r="AO1843" s="547" t="s">
        <v>138</v>
      </c>
      <c r="AP1843" s="538">
        <f t="shared" si="300"/>
        <v>43739</v>
      </c>
      <c r="AQ1843" s="538">
        <f t="shared" si="301"/>
        <v>43830</v>
      </c>
      <c r="AR1843" s="538">
        <f>'Information Input'!$H$35</f>
        <v>43555</v>
      </c>
      <c r="AS1843" s="547" t="str">
        <f>'Information Input'!$J$22</f>
        <v>Quarterly</v>
      </c>
      <c r="AT1843" s="538">
        <f>'Information Input'!$H$30</f>
        <v>43555</v>
      </c>
      <c r="AU1843" s="547">
        <f>'Information Input'!$J$18</f>
        <v>2019</v>
      </c>
      <c r="AV1843" s="547" t="s">
        <v>96</v>
      </c>
      <c r="AW1843" s="547" t="s">
        <v>241</v>
      </c>
      <c r="AX1843" s="547" t="s">
        <v>241</v>
      </c>
      <c r="AY1843" s="548" t="s">
        <v>671</v>
      </c>
      <c r="AZ1843" s="547">
        <v>36</v>
      </c>
      <c r="BA1843" s="549" t="s">
        <v>178</v>
      </c>
      <c r="BB1843" s="543" t="s">
        <v>235</v>
      </c>
      <c r="BC1843" s="550">
        <f>'Report 2'!$AC403</f>
        <v>0</v>
      </c>
      <c r="BD1843" s="550">
        <f>'Report 2'!$AD403</f>
        <v>0</v>
      </c>
      <c r="BE1843" s="550">
        <f>'Report 2'!$AE403</f>
        <v>0</v>
      </c>
      <c r="BF1843" s="550">
        <f>'Report 2'!$AF403</f>
        <v>0</v>
      </c>
      <c r="BG1843" s="550">
        <f>'Report 2'!$AG403</f>
        <v>0</v>
      </c>
      <c r="BH1843" s="550">
        <f>'Report 2'!$AH403</f>
        <v>0</v>
      </c>
      <c r="BI1843" s="550">
        <f>'Report 2'!$AI403</f>
        <v>0</v>
      </c>
      <c r="CC1843" s="542" t="s">
        <v>669</v>
      </c>
      <c r="CD1843" s="1014" t="s">
        <v>672</v>
      </c>
      <c r="CE1843" s="1014" t="str">
        <f>'Information Input'!$M$14</f>
        <v xml:space="preserve">      -      </v>
      </c>
      <c r="CF1843" s="551" t="s">
        <v>139</v>
      </c>
      <c r="CG1843" s="552">
        <f>'Information Input'!$H$33</f>
        <v>43466</v>
      </c>
      <c r="CH1843" s="552">
        <f>'Information Input'!$H$34</f>
        <v>43555</v>
      </c>
      <c r="CI1843" s="552">
        <f>'Information Input'!$H$35</f>
        <v>43555</v>
      </c>
      <c r="CJ1843" s="551" t="str">
        <f>'Information Input'!$J$22</f>
        <v>Quarterly</v>
      </c>
      <c r="CK1843" s="552">
        <f>'Information Input'!$H$30</f>
        <v>43555</v>
      </c>
      <c r="CL1843" s="551">
        <f>'Information Input'!$J$18</f>
        <v>2019</v>
      </c>
      <c r="CM1843" s="1018" t="s">
        <v>92</v>
      </c>
      <c r="CN1843" s="1014" t="s">
        <v>93</v>
      </c>
      <c r="CO1843" s="542" t="s">
        <v>91</v>
      </c>
      <c r="CP1843" s="542" t="s">
        <v>671</v>
      </c>
      <c r="CQ1843" s="551">
        <v>42</v>
      </c>
      <c r="CR1843" s="542" t="s">
        <v>184</v>
      </c>
      <c r="CS1843" s="542" t="s">
        <v>233</v>
      </c>
      <c r="CT1843" s="1015">
        <f>'Report 1'!$L$18</f>
        <v>0</v>
      </c>
      <c r="CU1843" s="1016">
        <f>SUMIF('Report 4A'!$G$16:$G$95,$CQ1843,'Report 4A'!$T$16:$T$95)</f>
        <v>0</v>
      </c>
      <c r="CV1843" s="1017">
        <f t="shared" si="305"/>
        <v>0</v>
      </c>
    </row>
    <row r="1844" spans="2:100">
      <c r="B1844" s="535" t="s">
        <v>669</v>
      </c>
      <c r="C1844" s="536">
        <v>1</v>
      </c>
      <c r="D1844" s="537" t="str">
        <f>'Information Input'!$M$14</f>
        <v xml:space="preserve">      -      </v>
      </c>
      <c r="E1844" s="537" t="s">
        <v>137</v>
      </c>
      <c r="F1844" s="538">
        <f t="shared" si="302"/>
        <v>43647</v>
      </c>
      <c r="G1844" s="538">
        <f t="shared" si="303"/>
        <v>43738</v>
      </c>
      <c r="H1844" s="538">
        <f>'Information Input'!$H$35</f>
        <v>43555</v>
      </c>
      <c r="I1844" s="537" t="str">
        <f>'Information Input'!$J$22</f>
        <v>Quarterly</v>
      </c>
      <c r="J1844" s="538">
        <f>'Information Input'!$H$30</f>
        <v>43555</v>
      </c>
      <c r="K1844" s="537">
        <f>'Information Input'!$J$18</f>
        <v>2019</v>
      </c>
      <c r="L1844" s="579" t="s">
        <v>97</v>
      </c>
      <c r="M1844" s="540" t="s">
        <v>98</v>
      </c>
      <c r="N1844" s="541" t="s">
        <v>96</v>
      </c>
      <c r="O1844" s="542" t="s">
        <v>678</v>
      </c>
      <c r="P1844" s="537">
        <v>59</v>
      </c>
      <c r="Q1844" s="541" t="s">
        <v>202</v>
      </c>
      <c r="R1844" s="542" t="s">
        <v>239</v>
      </c>
      <c r="S1844" s="543">
        <f>'Report 1'!$T$18</f>
        <v>0</v>
      </c>
      <c r="T1844" s="544">
        <f>'Report 1'!$T$80</f>
        <v>0</v>
      </c>
      <c r="U1844" s="545">
        <f>'Report 1'!$T$166</f>
        <v>0</v>
      </c>
      <c r="AL1844" s="546" t="s">
        <v>669</v>
      </c>
      <c r="AM1844" s="547">
        <v>2</v>
      </c>
      <c r="AN1844" s="547" t="str">
        <f>'Information Input'!$M$14</f>
        <v xml:space="preserve">      -      </v>
      </c>
      <c r="AO1844" s="547" t="s">
        <v>138</v>
      </c>
      <c r="AP1844" s="538">
        <f t="shared" si="300"/>
        <v>43739</v>
      </c>
      <c r="AQ1844" s="538">
        <f t="shared" si="301"/>
        <v>43830</v>
      </c>
      <c r="AR1844" s="538">
        <f>'Information Input'!$H$35</f>
        <v>43555</v>
      </c>
      <c r="AS1844" s="547" t="str">
        <f>'Information Input'!$J$22</f>
        <v>Quarterly</v>
      </c>
      <c r="AT1844" s="538">
        <f>'Information Input'!$H$30</f>
        <v>43555</v>
      </c>
      <c r="AU1844" s="547">
        <f>'Information Input'!$J$18</f>
        <v>2019</v>
      </c>
      <c r="AV1844" s="547" t="s">
        <v>96</v>
      </c>
      <c r="AW1844" s="547" t="s">
        <v>241</v>
      </c>
      <c r="AX1844" s="547" t="s">
        <v>241</v>
      </c>
      <c r="AY1844" s="548" t="s">
        <v>671</v>
      </c>
      <c r="AZ1844" s="547">
        <v>37</v>
      </c>
      <c r="BA1844" s="549" t="s">
        <v>179</v>
      </c>
      <c r="BB1844" s="543" t="s">
        <v>231</v>
      </c>
      <c r="BC1844" s="550">
        <f>'Report 2'!$AC404</f>
        <v>0</v>
      </c>
      <c r="BD1844" s="550">
        <f>'Report 2'!$AD404</f>
        <v>0</v>
      </c>
      <c r="BE1844" s="550">
        <f>'Report 2'!$AE404</f>
        <v>0</v>
      </c>
      <c r="BF1844" s="550">
        <f>'Report 2'!$AF404</f>
        <v>0</v>
      </c>
      <c r="BG1844" s="550">
        <f>'Report 2'!$AG404</f>
        <v>0</v>
      </c>
      <c r="BH1844" s="550">
        <f>'Report 2'!$AH404</f>
        <v>0</v>
      </c>
      <c r="BI1844" s="550">
        <f>'Report 2'!$AI404</f>
        <v>0</v>
      </c>
      <c r="CC1844" s="542" t="s">
        <v>669</v>
      </c>
      <c r="CD1844" s="1014" t="s">
        <v>672</v>
      </c>
      <c r="CE1844" s="1014" t="str">
        <f>'Information Input'!$M$14</f>
        <v xml:space="preserve">      -      </v>
      </c>
      <c r="CF1844" s="551" t="s">
        <v>139</v>
      </c>
      <c r="CG1844" s="552">
        <f>'Information Input'!$H$33</f>
        <v>43466</v>
      </c>
      <c r="CH1844" s="552">
        <f>'Information Input'!$H$34</f>
        <v>43555</v>
      </c>
      <c r="CI1844" s="552">
        <f>'Information Input'!$H$35</f>
        <v>43555</v>
      </c>
      <c r="CJ1844" s="551" t="str">
        <f>'Information Input'!$J$22</f>
        <v>Quarterly</v>
      </c>
      <c r="CK1844" s="552">
        <f>'Information Input'!$H$30</f>
        <v>43555</v>
      </c>
      <c r="CL1844" s="551">
        <f>'Information Input'!$J$18</f>
        <v>2019</v>
      </c>
      <c r="CM1844" s="1018" t="s">
        <v>92</v>
      </c>
      <c r="CN1844" s="1014" t="s">
        <v>93</v>
      </c>
      <c r="CO1844" s="542" t="s">
        <v>91</v>
      </c>
      <c r="CP1844" s="542" t="s">
        <v>671</v>
      </c>
      <c r="CQ1844" s="551">
        <v>43</v>
      </c>
      <c r="CR1844" s="542" t="s">
        <v>185</v>
      </c>
      <c r="CS1844" s="542" t="s">
        <v>233</v>
      </c>
      <c r="CT1844" s="1015">
        <f>'Report 1'!$L$18</f>
        <v>0</v>
      </c>
      <c r="CU1844" s="1016">
        <f>SUMIF('Report 4A'!$G$16:$G$95,$CQ1844,'Report 4A'!$T$16:$T$95)</f>
        <v>0</v>
      </c>
      <c r="CV1844" s="1017">
        <f t="shared" si="305"/>
        <v>0</v>
      </c>
    </row>
    <row r="1845" spans="2:100">
      <c r="B1845" s="535" t="s">
        <v>669</v>
      </c>
      <c r="C1845" s="536">
        <v>1</v>
      </c>
      <c r="D1845" s="537" t="str">
        <f>'Information Input'!$M$14</f>
        <v xml:space="preserve">      -      </v>
      </c>
      <c r="E1845" s="537" t="s">
        <v>137</v>
      </c>
      <c r="F1845" s="538">
        <f t="shared" si="302"/>
        <v>43647</v>
      </c>
      <c r="G1845" s="538">
        <f t="shared" si="303"/>
        <v>43738</v>
      </c>
      <c r="H1845" s="538">
        <f>'Information Input'!$H$35</f>
        <v>43555</v>
      </c>
      <c r="I1845" s="537" t="str">
        <f>'Information Input'!$J$22</f>
        <v>Quarterly</v>
      </c>
      <c r="J1845" s="538">
        <f>'Information Input'!$H$30</f>
        <v>43555</v>
      </c>
      <c r="K1845" s="537">
        <f>'Information Input'!$J$18</f>
        <v>2019</v>
      </c>
      <c r="L1845" s="579" t="s">
        <v>97</v>
      </c>
      <c r="M1845" s="540" t="s">
        <v>98</v>
      </c>
      <c r="N1845" s="541" t="s">
        <v>96</v>
      </c>
      <c r="O1845" s="542" t="s">
        <v>678</v>
      </c>
      <c r="P1845" s="537">
        <v>60</v>
      </c>
      <c r="Q1845" s="541" t="s">
        <v>203</v>
      </c>
      <c r="R1845" s="541" t="s">
        <v>239</v>
      </c>
      <c r="S1845" s="543">
        <f>'Report 1'!$T$18</f>
        <v>0</v>
      </c>
      <c r="T1845" s="544">
        <f>'Report 1'!$T$81</f>
        <v>0</v>
      </c>
      <c r="U1845" s="545">
        <f>'Report 1'!$T$167</f>
        <v>0</v>
      </c>
      <c r="AL1845" s="546" t="s">
        <v>669</v>
      </c>
      <c r="AM1845" s="547">
        <v>2</v>
      </c>
      <c r="AN1845" s="547" t="str">
        <f>'Information Input'!$M$14</f>
        <v xml:space="preserve">      -      </v>
      </c>
      <c r="AO1845" s="547" t="s">
        <v>138</v>
      </c>
      <c r="AP1845" s="538">
        <f t="shared" si="300"/>
        <v>43739</v>
      </c>
      <c r="AQ1845" s="538">
        <f t="shared" si="301"/>
        <v>43830</v>
      </c>
      <c r="AR1845" s="538">
        <f>'Information Input'!$H$35</f>
        <v>43555</v>
      </c>
      <c r="AS1845" s="547" t="str">
        <f>'Information Input'!$J$22</f>
        <v>Quarterly</v>
      </c>
      <c r="AT1845" s="538">
        <f>'Information Input'!$H$30</f>
        <v>43555</v>
      </c>
      <c r="AU1845" s="547">
        <f>'Information Input'!$J$18</f>
        <v>2019</v>
      </c>
      <c r="AV1845" s="547" t="s">
        <v>96</v>
      </c>
      <c r="AW1845" s="547" t="s">
        <v>241</v>
      </c>
      <c r="AX1845" s="547" t="s">
        <v>241</v>
      </c>
      <c r="AY1845" s="548" t="s">
        <v>671</v>
      </c>
      <c r="AZ1845" s="547">
        <v>38</v>
      </c>
      <c r="BA1845" s="549" t="s">
        <v>180</v>
      </c>
      <c r="BB1845" s="543" t="s">
        <v>233</v>
      </c>
      <c r="BC1845" s="550">
        <f>'Report 2'!$AC405</f>
        <v>0</v>
      </c>
      <c r="BD1845" s="550">
        <f>'Report 2'!$AD405</f>
        <v>0</v>
      </c>
      <c r="BE1845" s="550">
        <f>'Report 2'!$AE405</f>
        <v>0</v>
      </c>
      <c r="BF1845" s="550">
        <f>'Report 2'!$AF405</f>
        <v>0</v>
      </c>
      <c r="BG1845" s="550">
        <f>'Report 2'!$AG405</f>
        <v>0</v>
      </c>
      <c r="BH1845" s="550">
        <f>'Report 2'!$AH405</f>
        <v>0</v>
      </c>
      <c r="BI1845" s="550">
        <f>'Report 2'!$AI405</f>
        <v>0</v>
      </c>
      <c r="CC1845" s="542" t="s">
        <v>669</v>
      </c>
      <c r="CD1845" s="1014" t="s">
        <v>672</v>
      </c>
      <c r="CE1845" s="1014" t="str">
        <f>'Information Input'!$M$14</f>
        <v xml:space="preserve">      -      </v>
      </c>
      <c r="CF1845" s="551" t="s">
        <v>139</v>
      </c>
      <c r="CG1845" s="552">
        <f>'Information Input'!$H$33</f>
        <v>43466</v>
      </c>
      <c r="CH1845" s="552">
        <f>'Information Input'!$H$34</f>
        <v>43555</v>
      </c>
      <c r="CI1845" s="552">
        <f>'Information Input'!$H$35</f>
        <v>43555</v>
      </c>
      <c r="CJ1845" s="551" t="str">
        <f>'Information Input'!$J$22</f>
        <v>Quarterly</v>
      </c>
      <c r="CK1845" s="552">
        <f>'Information Input'!$H$30</f>
        <v>43555</v>
      </c>
      <c r="CL1845" s="551">
        <f>'Information Input'!$J$18</f>
        <v>2019</v>
      </c>
      <c r="CM1845" s="551" t="s">
        <v>92</v>
      </c>
      <c r="CN1845" s="1014" t="s">
        <v>93</v>
      </c>
      <c r="CO1845" s="542" t="s">
        <v>91</v>
      </c>
      <c r="CP1845" s="542" t="s">
        <v>675</v>
      </c>
      <c r="CQ1845" s="551">
        <v>45</v>
      </c>
      <c r="CR1845" s="542" t="s">
        <v>187</v>
      </c>
      <c r="CS1845" s="542" t="s">
        <v>239</v>
      </c>
      <c r="CT1845" s="1015">
        <f>'Report 1'!$L$18</f>
        <v>0</v>
      </c>
      <c r="CU1845" s="1016">
        <f>SUMIF('Report 4A'!$G$16:$G$95,$CQ1845,'Report 4A'!$T$16:$T$95)</f>
        <v>0</v>
      </c>
      <c r="CV1845" s="1017">
        <f t="shared" si="304"/>
        <v>0</v>
      </c>
    </row>
    <row r="1846" spans="2:100">
      <c r="B1846" s="535" t="s">
        <v>669</v>
      </c>
      <c r="C1846" s="536">
        <v>1</v>
      </c>
      <c r="D1846" s="537" t="str">
        <f>'Information Input'!$M$14</f>
        <v xml:space="preserve">      -      </v>
      </c>
      <c r="E1846" s="537" t="s">
        <v>137</v>
      </c>
      <c r="F1846" s="538">
        <f t="shared" si="302"/>
        <v>43647</v>
      </c>
      <c r="G1846" s="538">
        <f t="shared" si="303"/>
        <v>43738</v>
      </c>
      <c r="H1846" s="538">
        <f>'Information Input'!$H$35</f>
        <v>43555</v>
      </c>
      <c r="I1846" s="537" t="str">
        <f>'Information Input'!$J$22</f>
        <v>Quarterly</v>
      </c>
      <c r="J1846" s="538">
        <f>'Information Input'!$H$30</f>
        <v>43555</v>
      </c>
      <c r="K1846" s="537">
        <f>'Information Input'!$J$18</f>
        <v>2019</v>
      </c>
      <c r="L1846" s="579" t="s">
        <v>97</v>
      </c>
      <c r="M1846" s="540" t="s">
        <v>98</v>
      </c>
      <c r="N1846" s="541" t="s">
        <v>96</v>
      </c>
      <c r="O1846" s="542" t="s">
        <v>678</v>
      </c>
      <c r="P1846" s="537">
        <v>61</v>
      </c>
      <c r="Q1846" s="541" t="s">
        <v>204</v>
      </c>
      <c r="R1846" s="541" t="s">
        <v>239</v>
      </c>
      <c r="S1846" s="543">
        <f>'Report 1'!$T$18</f>
        <v>0</v>
      </c>
      <c r="T1846" s="544">
        <f>'Report 1'!$T$82</f>
        <v>0</v>
      </c>
      <c r="U1846" s="545">
        <f>'Report 1'!$T$168</f>
        <v>0</v>
      </c>
      <c r="AL1846" s="546" t="s">
        <v>669</v>
      </c>
      <c r="AM1846" s="547">
        <v>2</v>
      </c>
      <c r="AN1846" s="547" t="str">
        <f>'Information Input'!$M$14</f>
        <v xml:space="preserve">      -      </v>
      </c>
      <c r="AO1846" s="547" t="s">
        <v>138</v>
      </c>
      <c r="AP1846" s="538">
        <f t="shared" si="300"/>
        <v>43739</v>
      </c>
      <c r="AQ1846" s="538">
        <f t="shared" si="301"/>
        <v>43830</v>
      </c>
      <c r="AR1846" s="538">
        <f>'Information Input'!$H$35</f>
        <v>43555</v>
      </c>
      <c r="AS1846" s="547" t="str">
        <f>'Information Input'!$J$22</f>
        <v>Quarterly</v>
      </c>
      <c r="AT1846" s="538">
        <f>'Information Input'!$H$30</f>
        <v>43555</v>
      </c>
      <c r="AU1846" s="547">
        <f>'Information Input'!$J$18</f>
        <v>2019</v>
      </c>
      <c r="AV1846" s="547" t="s">
        <v>96</v>
      </c>
      <c r="AW1846" s="547" t="s">
        <v>241</v>
      </c>
      <c r="AX1846" s="547" t="s">
        <v>241</v>
      </c>
      <c r="AY1846" s="548" t="s">
        <v>671</v>
      </c>
      <c r="AZ1846" s="547">
        <v>39</v>
      </c>
      <c r="BA1846" s="549" t="s">
        <v>181</v>
      </c>
      <c r="BB1846" s="543" t="s">
        <v>233</v>
      </c>
      <c r="BC1846" s="550">
        <f>'Report 2'!$AC406</f>
        <v>0</v>
      </c>
      <c r="BD1846" s="550">
        <f>'Report 2'!$AD406</f>
        <v>0</v>
      </c>
      <c r="BE1846" s="550">
        <f>'Report 2'!$AE406</f>
        <v>0</v>
      </c>
      <c r="BF1846" s="550">
        <f>'Report 2'!$AF406</f>
        <v>0</v>
      </c>
      <c r="BG1846" s="550">
        <f>'Report 2'!$AG406</f>
        <v>0</v>
      </c>
      <c r="BH1846" s="550">
        <f>'Report 2'!$AH406</f>
        <v>0</v>
      </c>
      <c r="BI1846" s="550">
        <f>'Report 2'!$AI406</f>
        <v>0</v>
      </c>
      <c r="CC1846" s="542" t="s">
        <v>669</v>
      </c>
      <c r="CD1846" s="1014" t="s">
        <v>672</v>
      </c>
      <c r="CE1846" s="1014" t="str">
        <f>'Information Input'!$M$14</f>
        <v xml:space="preserve">      -      </v>
      </c>
      <c r="CF1846" s="551" t="s">
        <v>139</v>
      </c>
      <c r="CG1846" s="552">
        <f>'Information Input'!$H$33</f>
        <v>43466</v>
      </c>
      <c r="CH1846" s="552">
        <f>'Information Input'!$H$34</f>
        <v>43555</v>
      </c>
      <c r="CI1846" s="552">
        <f>'Information Input'!$H$35</f>
        <v>43555</v>
      </c>
      <c r="CJ1846" s="551" t="str">
        <f>'Information Input'!$J$22</f>
        <v>Quarterly</v>
      </c>
      <c r="CK1846" s="552">
        <f>'Information Input'!$H$30</f>
        <v>43555</v>
      </c>
      <c r="CL1846" s="551">
        <f>'Information Input'!$J$18</f>
        <v>2019</v>
      </c>
      <c r="CM1846" s="551" t="s">
        <v>92</v>
      </c>
      <c r="CN1846" s="1014" t="s">
        <v>93</v>
      </c>
      <c r="CO1846" s="542" t="s">
        <v>91</v>
      </c>
      <c r="CP1846" s="542" t="s">
        <v>675</v>
      </c>
      <c r="CQ1846" s="551">
        <v>46</v>
      </c>
      <c r="CR1846" s="542" t="s">
        <v>188</v>
      </c>
      <c r="CS1846" s="542" t="s">
        <v>239</v>
      </c>
      <c r="CT1846" s="1015">
        <f>'Report 1'!$L$18</f>
        <v>0</v>
      </c>
      <c r="CU1846" s="1016">
        <f>SUMIF('Report 4A'!$G$16:$G$95,$CQ1846,'Report 4A'!$T$16:$T$95)</f>
        <v>0</v>
      </c>
      <c r="CV1846" s="1017">
        <f t="shared" si="304"/>
        <v>0</v>
      </c>
    </row>
    <row r="1847" spans="2:100">
      <c r="B1847" s="535" t="s">
        <v>669</v>
      </c>
      <c r="C1847" s="536">
        <v>1</v>
      </c>
      <c r="D1847" s="537" t="str">
        <f>'Information Input'!$M$14</f>
        <v xml:space="preserve">      -      </v>
      </c>
      <c r="E1847" s="537" t="s">
        <v>137</v>
      </c>
      <c r="F1847" s="538">
        <f t="shared" si="302"/>
        <v>43647</v>
      </c>
      <c r="G1847" s="538">
        <f t="shared" si="303"/>
        <v>43738</v>
      </c>
      <c r="H1847" s="538">
        <f>'Information Input'!$H$35</f>
        <v>43555</v>
      </c>
      <c r="I1847" s="537" t="str">
        <f>'Information Input'!$J$22</f>
        <v>Quarterly</v>
      </c>
      <c r="J1847" s="538">
        <f>'Information Input'!$H$30</f>
        <v>43555</v>
      </c>
      <c r="K1847" s="537">
        <f>'Information Input'!$J$18</f>
        <v>2019</v>
      </c>
      <c r="L1847" s="579" t="s">
        <v>97</v>
      </c>
      <c r="M1847" s="540" t="s">
        <v>98</v>
      </c>
      <c r="N1847" s="541" t="s">
        <v>96</v>
      </c>
      <c r="O1847" s="542" t="s">
        <v>678</v>
      </c>
      <c r="P1847" s="537">
        <v>62</v>
      </c>
      <c r="Q1847" s="541" t="s">
        <v>204</v>
      </c>
      <c r="R1847" s="541" t="s">
        <v>239</v>
      </c>
      <c r="S1847" s="543">
        <f>'Report 1'!$T$18</f>
        <v>0</v>
      </c>
      <c r="T1847" s="544">
        <f>'Report 1'!$T$83</f>
        <v>0</v>
      </c>
      <c r="U1847" s="545">
        <f>'Report 1'!$T$169</f>
        <v>0</v>
      </c>
      <c r="AL1847" s="546" t="s">
        <v>669</v>
      </c>
      <c r="AM1847" s="547">
        <v>2</v>
      </c>
      <c r="AN1847" s="547" t="str">
        <f>'Information Input'!$M$14</f>
        <v xml:space="preserve">      -      </v>
      </c>
      <c r="AO1847" s="547" t="s">
        <v>138</v>
      </c>
      <c r="AP1847" s="538">
        <f t="shared" si="300"/>
        <v>43739</v>
      </c>
      <c r="AQ1847" s="538">
        <f t="shared" si="301"/>
        <v>43830</v>
      </c>
      <c r="AR1847" s="538">
        <f>'Information Input'!$H$35</f>
        <v>43555</v>
      </c>
      <c r="AS1847" s="547" t="str">
        <f>'Information Input'!$J$22</f>
        <v>Quarterly</v>
      </c>
      <c r="AT1847" s="538">
        <f>'Information Input'!$H$30</f>
        <v>43555</v>
      </c>
      <c r="AU1847" s="547">
        <f>'Information Input'!$J$18</f>
        <v>2019</v>
      </c>
      <c r="AV1847" s="547" t="s">
        <v>96</v>
      </c>
      <c r="AW1847" s="547" t="s">
        <v>241</v>
      </c>
      <c r="AX1847" s="547" t="s">
        <v>241</v>
      </c>
      <c r="AY1847" s="548" t="s">
        <v>671</v>
      </c>
      <c r="AZ1847" s="547">
        <v>40</v>
      </c>
      <c r="BA1847" s="549" t="s">
        <v>182</v>
      </c>
      <c r="BB1847" s="543" t="s">
        <v>238</v>
      </c>
      <c r="BC1847" s="550">
        <f>'Report 2'!$AC407</f>
        <v>0</v>
      </c>
      <c r="BD1847" s="550">
        <f>'Report 2'!$AD407</f>
        <v>0</v>
      </c>
      <c r="BE1847" s="550">
        <f>'Report 2'!$AE407</f>
        <v>0</v>
      </c>
      <c r="BF1847" s="550">
        <f>'Report 2'!$AF407</f>
        <v>0</v>
      </c>
      <c r="BG1847" s="550">
        <f>'Report 2'!$AG407</f>
        <v>0</v>
      </c>
      <c r="BH1847" s="550">
        <f>'Report 2'!$AH407</f>
        <v>0</v>
      </c>
      <c r="BI1847" s="550">
        <f>'Report 2'!$AI407</f>
        <v>0</v>
      </c>
      <c r="CC1847" s="542" t="s">
        <v>669</v>
      </c>
      <c r="CD1847" s="1014" t="s">
        <v>672</v>
      </c>
      <c r="CE1847" s="1014" t="str">
        <f>'Information Input'!$M$14</f>
        <v xml:space="preserve">      -      </v>
      </c>
      <c r="CF1847" s="551" t="s">
        <v>139</v>
      </c>
      <c r="CG1847" s="552">
        <f>'Information Input'!$H$33</f>
        <v>43466</v>
      </c>
      <c r="CH1847" s="552">
        <f>'Information Input'!$H$34</f>
        <v>43555</v>
      </c>
      <c r="CI1847" s="552">
        <f>'Information Input'!$H$35</f>
        <v>43555</v>
      </c>
      <c r="CJ1847" s="551" t="str">
        <f>'Information Input'!$J$22</f>
        <v>Quarterly</v>
      </c>
      <c r="CK1847" s="552">
        <f>'Information Input'!$H$30</f>
        <v>43555</v>
      </c>
      <c r="CL1847" s="551">
        <f>'Information Input'!$J$18</f>
        <v>2019</v>
      </c>
      <c r="CM1847" s="551" t="s">
        <v>92</v>
      </c>
      <c r="CN1847" s="1014" t="s">
        <v>93</v>
      </c>
      <c r="CO1847" s="542" t="s">
        <v>91</v>
      </c>
      <c r="CP1847" s="542" t="s">
        <v>675</v>
      </c>
      <c r="CQ1847" s="551">
        <v>47</v>
      </c>
      <c r="CR1847" s="542" t="s">
        <v>189</v>
      </c>
      <c r="CS1847" s="542" t="s">
        <v>239</v>
      </c>
      <c r="CT1847" s="1015">
        <f>'Report 1'!$L$18</f>
        <v>0</v>
      </c>
      <c r="CU1847" s="1016">
        <f>SUMIF('Report 4A'!$G$16:$G$95,$CQ1847,'Report 4A'!$T$16:$T$95)</f>
        <v>0</v>
      </c>
      <c r="CV1847" s="1017">
        <f t="shared" si="304"/>
        <v>0</v>
      </c>
    </row>
    <row r="1848" spans="2:100">
      <c r="B1848" s="535" t="s">
        <v>669</v>
      </c>
      <c r="C1848" s="536">
        <v>1</v>
      </c>
      <c r="D1848" s="537" t="str">
        <f>'Information Input'!$M$14</f>
        <v xml:space="preserve">      -      </v>
      </c>
      <c r="E1848" s="537" t="s">
        <v>137</v>
      </c>
      <c r="F1848" s="538">
        <f t="shared" si="302"/>
        <v>43647</v>
      </c>
      <c r="G1848" s="538">
        <f t="shared" si="303"/>
        <v>43738</v>
      </c>
      <c r="H1848" s="538">
        <f>'Information Input'!$H$35</f>
        <v>43555</v>
      </c>
      <c r="I1848" s="537" t="str">
        <f>'Information Input'!$J$22</f>
        <v>Quarterly</v>
      </c>
      <c r="J1848" s="538">
        <f>'Information Input'!$H$30</f>
        <v>43555</v>
      </c>
      <c r="K1848" s="537">
        <f>'Information Input'!$J$18</f>
        <v>2019</v>
      </c>
      <c r="L1848" s="579" t="s">
        <v>97</v>
      </c>
      <c r="M1848" s="540" t="s">
        <v>98</v>
      </c>
      <c r="N1848" s="541" t="s">
        <v>96</v>
      </c>
      <c r="O1848" s="542" t="s">
        <v>674</v>
      </c>
      <c r="P1848" s="537">
        <v>63</v>
      </c>
      <c r="Q1848" s="541" t="s">
        <v>205</v>
      </c>
      <c r="R1848" s="541" t="s">
        <v>239</v>
      </c>
      <c r="S1848" s="543">
        <f>'Report 1'!$T$18</f>
        <v>0</v>
      </c>
      <c r="T1848" s="544">
        <f>'Report 1'!$T$84</f>
        <v>0</v>
      </c>
      <c r="U1848" s="545">
        <f>'Report 1'!$T$170</f>
        <v>0</v>
      </c>
      <c r="AL1848" s="546" t="s">
        <v>669</v>
      </c>
      <c r="AM1848" s="547">
        <v>2</v>
      </c>
      <c r="AN1848" s="547" t="str">
        <f>'Information Input'!$M$14</f>
        <v xml:space="preserve">      -      </v>
      </c>
      <c r="AO1848" s="547" t="s">
        <v>138</v>
      </c>
      <c r="AP1848" s="538">
        <f t="shared" si="300"/>
        <v>43739</v>
      </c>
      <c r="AQ1848" s="538">
        <f t="shared" si="301"/>
        <v>43830</v>
      </c>
      <c r="AR1848" s="538">
        <f>'Information Input'!$H$35</f>
        <v>43555</v>
      </c>
      <c r="AS1848" s="547" t="str">
        <f>'Information Input'!$J$22</f>
        <v>Quarterly</v>
      </c>
      <c r="AT1848" s="538">
        <f>'Information Input'!$H$30</f>
        <v>43555</v>
      </c>
      <c r="AU1848" s="547">
        <f>'Information Input'!$J$18</f>
        <v>2019</v>
      </c>
      <c r="AV1848" s="547" t="s">
        <v>96</v>
      </c>
      <c r="AW1848" s="547" t="s">
        <v>241</v>
      </c>
      <c r="AX1848" s="547" t="s">
        <v>241</v>
      </c>
      <c r="AY1848" s="548" t="s">
        <v>671</v>
      </c>
      <c r="AZ1848" s="547">
        <v>41</v>
      </c>
      <c r="BA1848" s="549" t="s">
        <v>183</v>
      </c>
      <c r="BB1848" s="543" t="s">
        <v>238</v>
      </c>
      <c r="BC1848" s="550">
        <f>'Report 2'!$AC408</f>
        <v>0</v>
      </c>
      <c r="BD1848" s="550">
        <f>'Report 2'!$AD408</f>
        <v>0</v>
      </c>
      <c r="BE1848" s="550">
        <f>'Report 2'!$AE408</f>
        <v>0</v>
      </c>
      <c r="BF1848" s="550">
        <f>'Report 2'!$AF408</f>
        <v>0</v>
      </c>
      <c r="BG1848" s="550">
        <f>'Report 2'!$AG408</f>
        <v>0</v>
      </c>
      <c r="BH1848" s="550">
        <f>'Report 2'!$AH408</f>
        <v>0</v>
      </c>
      <c r="BI1848" s="550">
        <f>'Report 2'!$AI408</f>
        <v>0</v>
      </c>
      <c r="CC1848" s="542" t="s">
        <v>669</v>
      </c>
      <c r="CD1848" s="1014" t="s">
        <v>672</v>
      </c>
      <c r="CE1848" s="1014" t="str">
        <f>'Information Input'!$M$14</f>
        <v xml:space="preserve">      -      </v>
      </c>
      <c r="CF1848" s="551" t="s">
        <v>139</v>
      </c>
      <c r="CG1848" s="552">
        <f>'Information Input'!$H$33</f>
        <v>43466</v>
      </c>
      <c r="CH1848" s="552">
        <f>'Information Input'!$H$34</f>
        <v>43555</v>
      </c>
      <c r="CI1848" s="552">
        <f>'Information Input'!$H$35</f>
        <v>43555</v>
      </c>
      <c r="CJ1848" s="551" t="str">
        <f>'Information Input'!$J$22</f>
        <v>Quarterly</v>
      </c>
      <c r="CK1848" s="552">
        <f>'Information Input'!$H$30</f>
        <v>43555</v>
      </c>
      <c r="CL1848" s="551">
        <f>'Information Input'!$J$18</f>
        <v>2019</v>
      </c>
      <c r="CM1848" s="551" t="s">
        <v>92</v>
      </c>
      <c r="CN1848" s="1014" t="s">
        <v>93</v>
      </c>
      <c r="CO1848" s="542" t="s">
        <v>91</v>
      </c>
      <c r="CP1848" s="542" t="s">
        <v>675</v>
      </c>
      <c r="CQ1848" s="551">
        <v>48</v>
      </c>
      <c r="CR1848" s="542" t="s">
        <v>190</v>
      </c>
      <c r="CS1848" s="542" t="s">
        <v>239</v>
      </c>
      <c r="CT1848" s="1015">
        <f>'Report 1'!$L$18</f>
        <v>0</v>
      </c>
      <c r="CU1848" s="1016">
        <f>SUMIF('Report 4A'!$G$16:$G$95,$CQ1848,'Report 4A'!$T$16:$T$95)</f>
        <v>0</v>
      </c>
      <c r="CV1848" s="1017">
        <f t="shared" si="304"/>
        <v>0</v>
      </c>
    </row>
    <row r="1849" spans="2:100">
      <c r="B1849" s="535" t="s">
        <v>669</v>
      </c>
      <c r="C1849" s="536">
        <v>1</v>
      </c>
      <c r="D1849" s="537" t="str">
        <f>'Information Input'!$M$14</f>
        <v xml:space="preserve">      -      </v>
      </c>
      <c r="E1849" s="537" t="s">
        <v>137</v>
      </c>
      <c r="F1849" s="538">
        <f t="shared" si="302"/>
        <v>43647</v>
      </c>
      <c r="G1849" s="538">
        <f t="shared" si="303"/>
        <v>43738</v>
      </c>
      <c r="H1849" s="538">
        <f>'Information Input'!$H$35</f>
        <v>43555</v>
      </c>
      <c r="I1849" s="537" t="str">
        <f>'Information Input'!$J$22</f>
        <v>Quarterly</v>
      </c>
      <c r="J1849" s="538">
        <f>'Information Input'!$H$30</f>
        <v>43555</v>
      </c>
      <c r="K1849" s="537">
        <f>'Information Input'!$J$18</f>
        <v>2019</v>
      </c>
      <c r="L1849" s="579" t="s">
        <v>97</v>
      </c>
      <c r="M1849" s="540" t="s">
        <v>98</v>
      </c>
      <c r="N1849" s="541" t="s">
        <v>96</v>
      </c>
      <c r="O1849" s="542" t="s">
        <v>674</v>
      </c>
      <c r="P1849" s="537">
        <v>64</v>
      </c>
      <c r="Q1849" s="541" t="s">
        <v>206</v>
      </c>
      <c r="R1849" s="541" t="s">
        <v>239</v>
      </c>
      <c r="S1849" s="543">
        <f>'Report 1'!$T$18</f>
        <v>0</v>
      </c>
      <c r="T1849" s="544">
        <f>'Report 1'!$T$85</f>
        <v>0</v>
      </c>
      <c r="U1849" s="545">
        <f>'Report 1'!$T$171</f>
        <v>0</v>
      </c>
      <c r="AL1849" s="546" t="s">
        <v>669</v>
      </c>
      <c r="AM1849" s="547">
        <v>2</v>
      </c>
      <c r="AN1849" s="547" t="str">
        <f>'Information Input'!$M$14</f>
        <v xml:space="preserve">      -      </v>
      </c>
      <c r="AO1849" s="547" t="s">
        <v>138</v>
      </c>
      <c r="AP1849" s="538">
        <f t="shared" si="300"/>
        <v>43739</v>
      </c>
      <c r="AQ1849" s="538">
        <f t="shared" si="301"/>
        <v>43830</v>
      </c>
      <c r="AR1849" s="538">
        <f>'Information Input'!$H$35</f>
        <v>43555</v>
      </c>
      <c r="AS1849" s="547" t="str">
        <f>'Information Input'!$J$22</f>
        <v>Quarterly</v>
      </c>
      <c r="AT1849" s="538">
        <f>'Information Input'!$H$30</f>
        <v>43555</v>
      </c>
      <c r="AU1849" s="547">
        <f>'Information Input'!$J$18</f>
        <v>2019</v>
      </c>
      <c r="AV1849" s="547" t="s">
        <v>96</v>
      </c>
      <c r="AW1849" s="547" t="s">
        <v>241</v>
      </c>
      <c r="AX1849" s="547" t="s">
        <v>241</v>
      </c>
      <c r="AY1849" s="548" t="s">
        <v>671</v>
      </c>
      <c r="AZ1849" s="547">
        <v>42</v>
      </c>
      <c r="BA1849" s="549" t="s">
        <v>184</v>
      </c>
      <c r="BB1849" s="543" t="s">
        <v>233</v>
      </c>
      <c r="BC1849" s="550">
        <f>'Report 2'!$AC409</f>
        <v>0</v>
      </c>
      <c r="BD1849" s="550">
        <f>'Report 2'!$AD409</f>
        <v>0</v>
      </c>
      <c r="BE1849" s="550">
        <f>'Report 2'!$AE409</f>
        <v>0</v>
      </c>
      <c r="BF1849" s="550">
        <f>'Report 2'!$AF409</f>
        <v>0</v>
      </c>
      <c r="BG1849" s="550">
        <f>'Report 2'!$AG409</f>
        <v>0</v>
      </c>
      <c r="BH1849" s="550">
        <f>'Report 2'!$AH409</f>
        <v>0</v>
      </c>
      <c r="BI1849" s="550">
        <f>'Report 2'!$AI409</f>
        <v>0</v>
      </c>
      <c r="CC1849" s="542" t="s">
        <v>669</v>
      </c>
      <c r="CD1849" s="1014" t="s">
        <v>672</v>
      </c>
      <c r="CE1849" s="1014" t="str">
        <f>'Information Input'!$M$14</f>
        <v xml:space="preserve">      -      </v>
      </c>
      <c r="CF1849" s="551" t="s">
        <v>139</v>
      </c>
      <c r="CG1849" s="552">
        <f>'Information Input'!$H$33</f>
        <v>43466</v>
      </c>
      <c r="CH1849" s="552">
        <f>'Information Input'!$H$34</f>
        <v>43555</v>
      </c>
      <c r="CI1849" s="552">
        <f>'Information Input'!$H$35</f>
        <v>43555</v>
      </c>
      <c r="CJ1849" s="551" t="str">
        <f>'Information Input'!$J$22</f>
        <v>Quarterly</v>
      </c>
      <c r="CK1849" s="552">
        <f>'Information Input'!$H$30</f>
        <v>43555</v>
      </c>
      <c r="CL1849" s="551">
        <f>'Information Input'!$J$18</f>
        <v>2019</v>
      </c>
      <c r="CM1849" s="551" t="s">
        <v>92</v>
      </c>
      <c r="CN1849" s="1014" t="s">
        <v>93</v>
      </c>
      <c r="CO1849" s="542" t="s">
        <v>91</v>
      </c>
      <c r="CP1849" s="542" t="s">
        <v>675</v>
      </c>
      <c r="CQ1849" s="551">
        <v>49</v>
      </c>
      <c r="CR1849" s="542" t="s">
        <v>191</v>
      </c>
      <c r="CS1849" s="542" t="s">
        <v>239</v>
      </c>
      <c r="CT1849" s="1015">
        <f>'Report 1'!$L$18</f>
        <v>0</v>
      </c>
      <c r="CU1849" s="1016">
        <f>SUMIF('Report 4A'!$G$16:$G$95,$CQ1849,'Report 4A'!$T$16:$T$95)</f>
        <v>0</v>
      </c>
      <c r="CV1849" s="1017">
        <f t="shared" si="304"/>
        <v>0</v>
      </c>
    </row>
    <row r="1850" spans="2:100">
      <c r="B1850" s="535" t="s">
        <v>669</v>
      </c>
      <c r="C1850" s="536">
        <v>1</v>
      </c>
      <c r="D1850" s="537" t="str">
        <f>'Information Input'!$M$14</f>
        <v xml:space="preserve">      -      </v>
      </c>
      <c r="E1850" s="537" t="s">
        <v>137</v>
      </c>
      <c r="F1850" s="538">
        <f t="shared" si="302"/>
        <v>43647</v>
      </c>
      <c r="G1850" s="538">
        <f t="shared" si="303"/>
        <v>43738</v>
      </c>
      <c r="H1850" s="538">
        <f>'Information Input'!$H$35</f>
        <v>43555</v>
      </c>
      <c r="I1850" s="537" t="str">
        <f>'Information Input'!$J$22</f>
        <v>Quarterly</v>
      </c>
      <c r="J1850" s="538">
        <f>'Information Input'!$H$30</f>
        <v>43555</v>
      </c>
      <c r="K1850" s="537">
        <f>'Information Input'!$J$18</f>
        <v>2019</v>
      </c>
      <c r="L1850" s="579" t="s">
        <v>97</v>
      </c>
      <c r="M1850" s="540" t="s">
        <v>98</v>
      </c>
      <c r="N1850" s="541" t="s">
        <v>96</v>
      </c>
      <c r="O1850" s="542" t="s">
        <v>674</v>
      </c>
      <c r="P1850" s="537">
        <v>65</v>
      </c>
      <c r="Q1850" s="541" t="s">
        <v>207</v>
      </c>
      <c r="R1850" s="541" t="s">
        <v>239</v>
      </c>
      <c r="S1850" s="543">
        <f>'Report 1'!$T$18</f>
        <v>0</v>
      </c>
      <c r="T1850" s="544">
        <f>'Report 1'!$T$86</f>
        <v>0</v>
      </c>
      <c r="U1850" s="545">
        <f>'Report 1'!$T$172</f>
        <v>0</v>
      </c>
      <c r="AL1850" s="546" t="s">
        <v>669</v>
      </c>
      <c r="AM1850" s="547">
        <v>2</v>
      </c>
      <c r="AN1850" s="547" t="str">
        <f>'Information Input'!$M$14</f>
        <v xml:space="preserve">      -      </v>
      </c>
      <c r="AO1850" s="547" t="s">
        <v>138</v>
      </c>
      <c r="AP1850" s="538">
        <f t="shared" si="300"/>
        <v>43739</v>
      </c>
      <c r="AQ1850" s="538">
        <f t="shared" si="301"/>
        <v>43830</v>
      </c>
      <c r="AR1850" s="538">
        <f>'Information Input'!$H$35</f>
        <v>43555</v>
      </c>
      <c r="AS1850" s="547" t="str">
        <f>'Information Input'!$J$22</f>
        <v>Quarterly</v>
      </c>
      <c r="AT1850" s="538">
        <f>'Information Input'!$H$30</f>
        <v>43555</v>
      </c>
      <c r="AU1850" s="547">
        <f>'Information Input'!$J$18</f>
        <v>2019</v>
      </c>
      <c r="AV1850" s="547" t="s">
        <v>96</v>
      </c>
      <c r="AW1850" s="547" t="s">
        <v>241</v>
      </c>
      <c r="AX1850" s="547" t="s">
        <v>241</v>
      </c>
      <c r="AY1850" s="548" t="s">
        <v>671</v>
      </c>
      <c r="AZ1850" s="547">
        <v>43</v>
      </c>
      <c r="BA1850" s="549" t="s">
        <v>185</v>
      </c>
      <c r="BB1850" s="543" t="s">
        <v>233</v>
      </c>
      <c r="BC1850" s="550">
        <f>'Report 2'!$AC410</f>
        <v>0</v>
      </c>
      <c r="BD1850" s="550">
        <f>'Report 2'!$AD410</f>
        <v>0</v>
      </c>
      <c r="BE1850" s="550">
        <f>'Report 2'!$AE410</f>
        <v>0</v>
      </c>
      <c r="BF1850" s="550">
        <f>'Report 2'!$AF410</f>
        <v>0</v>
      </c>
      <c r="BG1850" s="550">
        <f>'Report 2'!$AG410</f>
        <v>0</v>
      </c>
      <c r="BH1850" s="550">
        <f>'Report 2'!$AH410</f>
        <v>0</v>
      </c>
      <c r="BI1850" s="550">
        <f>'Report 2'!$AI410</f>
        <v>0</v>
      </c>
      <c r="CC1850" s="542" t="s">
        <v>669</v>
      </c>
      <c r="CD1850" s="1014" t="s">
        <v>672</v>
      </c>
      <c r="CE1850" s="1014" t="str">
        <f>'Information Input'!$M$14</f>
        <v xml:space="preserve">      -      </v>
      </c>
      <c r="CF1850" s="551" t="s">
        <v>139</v>
      </c>
      <c r="CG1850" s="552">
        <f>'Information Input'!$H$33</f>
        <v>43466</v>
      </c>
      <c r="CH1850" s="552">
        <f>'Information Input'!$H$34</f>
        <v>43555</v>
      </c>
      <c r="CI1850" s="552">
        <f>'Information Input'!$H$35</f>
        <v>43555</v>
      </c>
      <c r="CJ1850" s="551" t="str">
        <f>'Information Input'!$J$22</f>
        <v>Quarterly</v>
      </c>
      <c r="CK1850" s="552">
        <f>'Information Input'!$H$30</f>
        <v>43555</v>
      </c>
      <c r="CL1850" s="551">
        <f>'Information Input'!$J$18</f>
        <v>2019</v>
      </c>
      <c r="CM1850" s="551" t="s">
        <v>92</v>
      </c>
      <c r="CN1850" s="1014" t="s">
        <v>93</v>
      </c>
      <c r="CO1850" s="542" t="s">
        <v>91</v>
      </c>
      <c r="CP1850" s="542" t="s">
        <v>675</v>
      </c>
      <c r="CQ1850" s="551">
        <v>50</v>
      </c>
      <c r="CR1850" s="542" t="s">
        <v>192</v>
      </c>
      <c r="CS1850" s="542" t="s">
        <v>239</v>
      </c>
      <c r="CT1850" s="1015">
        <f>'Report 1'!$L$18</f>
        <v>0</v>
      </c>
      <c r="CU1850" s="1016">
        <f>SUMIF('Report 4A'!$G$16:$G$95,$CQ1850,'Report 4A'!$T$16:$T$95)</f>
        <v>0</v>
      </c>
      <c r="CV1850" s="1017">
        <f t="shared" si="304"/>
        <v>0</v>
      </c>
    </row>
    <row r="1851" spans="2:100">
      <c r="B1851" s="535" t="s">
        <v>669</v>
      </c>
      <c r="C1851" s="536">
        <v>1</v>
      </c>
      <c r="D1851" s="537" t="str">
        <f>'Information Input'!$M$14</f>
        <v xml:space="preserve">      -      </v>
      </c>
      <c r="E1851" s="537" t="s">
        <v>137</v>
      </c>
      <c r="F1851" s="538">
        <f t="shared" si="302"/>
        <v>43647</v>
      </c>
      <c r="G1851" s="538">
        <f t="shared" si="303"/>
        <v>43738</v>
      </c>
      <c r="H1851" s="538">
        <f>'Information Input'!$H$35</f>
        <v>43555</v>
      </c>
      <c r="I1851" s="537" t="str">
        <f>'Information Input'!$J$22</f>
        <v>Quarterly</v>
      </c>
      <c r="J1851" s="538">
        <f>'Information Input'!$H$30</f>
        <v>43555</v>
      </c>
      <c r="K1851" s="537">
        <f>'Information Input'!$J$18</f>
        <v>2019</v>
      </c>
      <c r="L1851" s="579" t="s">
        <v>97</v>
      </c>
      <c r="M1851" s="540" t="s">
        <v>98</v>
      </c>
      <c r="N1851" s="541" t="s">
        <v>96</v>
      </c>
      <c r="O1851" s="542" t="s">
        <v>679</v>
      </c>
      <c r="P1851" s="537">
        <v>66</v>
      </c>
      <c r="Q1851" s="541" t="s">
        <v>208</v>
      </c>
      <c r="R1851" s="541" t="s">
        <v>239</v>
      </c>
      <c r="S1851" s="543">
        <f>'Report 1'!$T$18</f>
        <v>0</v>
      </c>
      <c r="T1851" s="544">
        <f>'Report 1'!$T$87</f>
        <v>0</v>
      </c>
      <c r="U1851" s="545">
        <f>'Report 1'!$T$173</f>
        <v>0</v>
      </c>
      <c r="AL1851" s="546" t="s">
        <v>669</v>
      </c>
      <c r="AM1851" s="547">
        <v>2</v>
      </c>
      <c r="AN1851" s="547" t="str">
        <f>'Information Input'!$M$14</f>
        <v xml:space="preserve">      -      </v>
      </c>
      <c r="AO1851" s="547" t="s">
        <v>138</v>
      </c>
      <c r="AP1851" s="538">
        <f t="shared" si="300"/>
        <v>43739</v>
      </c>
      <c r="AQ1851" s="538">
        <f t="shared" si="301"/>
        <v>43830</v>
      </c>
      <c r="AR1851" s="538">
        <f>'Information Input'!$H$35</f>
        <v>43555</v>
      </c>
      <c r="AS1851" s="547" t="str">
        <f>'Information Input'!$J$22</f>
        <v>Quarterly</v>
      </c>
      <c r="AT1851" s="538">
        <f>'Information Input'!$H$30</f>
        <v>43555</v>
      </c>
      <c r="AU1851" s="547">
        <f>'Information Input'!$J$18</f>
        <v>2019</v>
      </c>
      <c r="AV1851" s="547" t="s">
        <v>96</v>
      </c>
      <c r="AW1851" s="547" t="s">
        <v>241</v>
      </c>
      <c r="AX1851" s="547" t="s">
        <v>241</v>
      </c>
      <c r="AY1851" s="548" t="s">
        <v>674</v>
      </c>
      <c r="AZ1851" s="547">
        <v>44</v>
      </c>
      <c r="BA1851" s="549" t="s">
        <v>186</v>
      </c>
      <c r="BB1851" s="543" t="s">
        <v>239</v>
      </c>
      <c r="BC1851" s="550">
        <f>'Report 2'!$AC411</f>
        <v>0</v>
      </c>
      <c r="BD1851" s="550">
        <f>'Report 2'!$AD411</f>
        <v>0</v>
      </c>
      <c r="BE1851" s="550">
        <f>'Report 2'!$AE411</f>
        <v>0</v>
      </c>
      <c r="BF1851" s="550">
        <f>'Report 2'!$AF411</f>
        <v>0</v>
      </c>
      <c r="BG1851" s="550">
        <f>'Report 2'!$AG411</f>
        <v>0</v>
      </c>
      <c r="BH1851" s="550">
        <f>'Report 2'!$AH411</f>
        <v>0</v>
      </c>
      <c r="BI1851" s="550">
        <f>'Report 2'!$AI411</f>
        <v>0</v>
      </c>
      <c r="CC1851" s="575" t="s">
        <v>669</v>
      </c>
      <c r="CD1851" s="1019" t="s">
        <v>672</v>
      </c>
      <c r="CE1851" s="1019" t="str">
        <f>'Information Input'!$M$14</f>
        <v xml:space="preserve">      -      </v>
      </c>
      <c r="CF1851" s="570" t="s">
        <v>139</v>
      </c>
      <c r="CG1851" s="566">
        <f>'Information Input'!$H$33</f>
        <v>43466</v>
      </c>
      <c r="CH1851" s="566">
        <f>'Information Input'!$H$34</f>
        <v>43555</v>
      </c>
      <c r="CI1851" s="566">
        <f>'Information Input'!$H$35</f>
        <v>43555</v>
      </c>
      <c r="CJ1851" s="570" t="str">
        <f>'Information Input'!$J$22</f>
        <v>Quarterly</v>
      </c>
      <c r="CK1851" s="566">
        <f>'Information Input'!$H$30</f>
        <v>43555</v>
      </c>
      <c r="CL1851" s="570">
        <f>'Information Input'!$J$18</f>
        <v>2019</v>
      </c>
      <c r="CM1851" s="570" t="s">
        <v>92</v>
      </c>
      <c r="CN1851" s="1019" t="s">
        <v>93</v>
      </c>
      <c r="CO1851" s="575" t="s">
        <v>91</v>
      </c>
      <c r="CP1851" s="575" t="s">
        <v>675</v>
      </c>
      <c r="CQ1851" s="570">
        <v>51</v>
      </c>
      <c r="CR1851" s="575" t="s">
        <v>193</v>
      </c>
      <c r="CS1851" s="575" t="s">
        <v>239</v>
      </c>
      <c r="CT1851" s="1020">
        <f>'Report 1'!$L$18</f>
        <v>0</v>
      </c>
      <c r="CU1851" s="1021">
        <f>SUMIF('Report 4A'!$G$16:$G$95,$CQ1851,'Report 4A'!$T$16:$T$95)</f>
        <v>0</v>
      </c>
      <c r="CV1851" s="1022">
        <f t="shared" si="304"/>
        <v>0</v>
      </c>
    </row>
    <row r="1852" spans="2:100">
      <c r="B1852" s="535" t="s">
        <v>669</v>
      </c>
      <c r="C1852" s="536">
        <v>1</v>
      </c>
      <c r="D1852" s="537" t="str">
        <f>'Information Input'!$M$14</f>
        <v xml:space="preserve">      -      </v>
      </c>
      <c r="E1852" s="537" t="s">
        <v>137</v>
      </c>
      <c r="F1852" s="538">
        <f t="shared" si="302"/>
        <v>43647</v>
      </c>
      <c r="G1852" s="538">
        <f t="shared" si="303"/>
        <v>43738</v>
      </c>
      <c r="H1852" s="538">
        <f>'Information Input'!$H$35</f>
        <v>43555</v>
      </c>
      <c r="I1852" s="537" t="str">
        <f>'Information Input'!$J$22</f>
        <v>Quarterly</v>
      </c>
      <c r="J1852" s="538">
        <f>'Information Input'!$H$30</f>
        <v>43555</v>
      </c>
      <c r="K1852" s="537">
        <f>'Information Input'!$J$18</f>
        <v>2019</v>
      </c>
      <c r="L1852" s="579" t="s">
        <v>97</v>
      </c>
      <c r="M1852" s="540" t="s">
        <v>98</v>
      </c>
      <c r="N1852" s="541" t="s">
        <v>96</v>
      </c>
      <c r="O1852" s="542" t="s">
        <v>679</v>
      </c>
      <c r="P1852" s="537">
        <v>67</v>
      </c>
      <c r="Q1852" s="541" t="s">
        <v>209</v>
      </c>
      <c r="R1852" s="541" t="s">
        <v>239</v>
      </c>
      <c r="S1852" s="543">
        <f>'Report 1'!$T$18</f>
        <v>0</v>
      </c>
      <c r="T1852" s="544">
        <f>'Report 1'!$T$88</f>
        <v>0</v>
      </c>
      <c r="U1852" s="545">
        <f>'Report 1'!$T$174</f>
        <v>0</v>
      </c>
      <c r="AL1852" s="546" t="s">
        <v>669</v>
      </c>
      <c r="AM1852" s="547">
        <v>2</v>
      </c>
      <c r="AN1852" s="547" t="str">
        <f>'Information Input'!$M$14</f>
        <v xml:space="preserve">      -      </v>
      </c>
      <c r="AO1852" s="547" t="s">
        <v>138</v>
      </c>
      <c r="AP1852" s="538">
        <f t="shared" si="300"/>
        <v>43739</v>
      </c>
      <c r="AQ1852" s="538">
        <f t="shared" si="301"/>
        <v>43830</v>
      </c>
      <c r="AR1852" s="538">
        <f>'Information Input'!$H$35</f>
        <v>43555</v>
      </c>
      <c r="AS1852" s="547" t="str">
        <f>'Information Input'!$J$22</f>
        <v>Quarterly</v>
      </c>
      <c r="AT1852" s="538">
        <f>'Information Input'!$H$30</f>
        <v>43555</v>
      </c>
      <c r="AU1852" s="547">
        <f>'Information Input'!$J$18</f>
        <v>2019</v>
      </c>
      <c r="AV1852" s="547" t="s">
        <v>96</v>
      </c>
      <c r="AW1852" s="547" t="s">
        <v>241</v>
      </c>
      <c r="AX1852" s="547" t="s">
        <v>241</v>
      </c>
      <c r="AY1852" s="548" t="s">
        <v>675</v>
      </c>
      <c r="AZ1852" s="547">
        <v>45</v>
      </c>
      <c r="BA1852" s="549" t="s">
        <v>187</v>
      </c>
      <c r="BB1852" s="543" t="s">
        <v>239</v>
      </c>
      <c r="BC1852" s="550">
        <f>'Report 2'!$AC412</f>
        <v>0</v>
      </c>
      <c r="BD1852" s="550">
        <f>'Report 2'!$AD412</f>
        <v>0</v>
      </c>
      <c r="BE1852" s="550">
        <f>'Report 2'!$AE412</f>
        <v>0</v>
      </c>
      <c r="BF1852" s="550">
        <f>'Report 2'!$AF412</f>
        <v>0</v>
      </c>
      <c r="BG1852" s="550">
        <f>'Report 2'!$AG412</f>
        <v>0</v>
      </c>
      <c r="BH1852" s="550">
        <f>'Report 2'!$AH412</f>
        <v>0</v>
      </c>
      <c r="BI1852" s="550">
        <f>'Report 2'!$AI412</f>
        <v>0</v>
      </c>
      <c r="CC1852" s="523" t="s">
        <v>669</v>
      </c>
      <c r="CD1852" s="1010" t="s">
        <v>672</v>
      </c>
      <c r="CE1852" s="1010" t="str">
        <f>'Information Input'!$M$14</f>
        <v xml:space="preserve">      -      </v>
      </c>
      <c r="CF1852" s="532" t="s">
        <v>139</v>
      </c>
      <c r="CG1852" s="519">
        <f>'Information Input'!$H$33</f>
        <v>43466</v>
      </c>
      <c r="CH1852" s="519">
        <f>'Information Input'!$H$34</f>
        <v>43555</v>
      </c>
      <c r="CI1852" s="519">
        <f>'Information Input'!$H$35</f>
        <v>43555</v>
      </c>
      <c r="CJ1852" s="532" t="str">
        <f>'Information Input'!$J$22</f>
        <v>Quarterly</v>
      </c>
      <c r="CK1852" s="519">
        <f>'Information Input'!$H$30</f>
        <v>43555</v>
      </c>
      <c r="CL1852" s="532">
        <f>'Information Input'!$J$18</f>
        <v>2019</v>
      </c>
      <c r="CM1852" s="532" t="s">
        <v>94</v>
      </c>
      <c r="CN1852" s="1010" t="s">
        <v>95</v>
      </c>
      <c r="CO1852" s="523" t="s">
        <v>96</v>
      </c>
      <c r="CP1852" s="523" t="s">
        <v>671</v>
      </c>
      <c r="CQ1852" s="532">
        <v>11</v>
      </c>
      <c r="CR1852" s="523" t="s">
        <v>153</v>
      </c>
      <c r="CS1852" s="523" t="s">
        <v>231</v>
      </c>
      <c r="CT1852" s="1011">
        <f>'Report 1'!$Q$18</f>
        <v>0</v>
      </c>
      <c r="CU1852" s="1012">
        <f>SUMIF('Report 4A'!$G$16:$G$95,$CQ1852,'Report 4A'!$Y$16:$Y$95)</f>
        <v>0</v>
      </c>
      <c r="CV1852" s="1013">
        <f t="shared" si="304"/>
        <v>0</v>
      </c>
    </row>
    <row r="1853" spans="2:100">
      <c r="B1853" s="535" t="s">
        <v>669</v>
      </c>
      <c r="C1853" s="536">
        <v>1</v>
      </c>
      <c r="D1853" s="537" t="str">
        <f>'Information Input'!$M$14</f>
        <v xml:space="preserve">      -      </v>
      </c>
      <c r="E1853" s="537" t="s">
        <v>137</v>
      </c>
      <c r="F1853" s="538">
        <f t="shared" si="302"/>
        <v>43647</v>
      </c>
      <c r="G1853" s="538">
        <f t="shared" si="303"/>
        <v>43738</v>
      </c>
      <c r="H1853" s="538">
        <f>'Information Input'!$H$35</f>
        <v>43555</v>
      </c>
      <c r="I1853" s="537" t="str">
        <f>'Information Input'!$J$22</f>
        <v>Quarterly</v>
      </c>
      <c r="J1853" s="538">
        <f>'Information Input'!$H$30</f>
        <v>43555</v>
      </c>
      <c r="K1853" s="537">
        <f>'Information Input'!$J$18</f>
        <v>2019</v>
      </c>
      <c r="L1853" s="579" t="s">
        <v>97</v>
      </c>
      <c r="M1853" s="540" t="s">
        <v>98</v>
      </c>
      <c r="N1853" s="541" t="s">
        <v>96</v>
      </c>
      <c r="O1853" s="542" t="s">
        <v>679</v>
      </c>
      <c r="P1853" s="537">
        <v>68</v>
      </c>
      <c r="Q1853" s="541" t="s">
        <v>210</v>
      </c>
      <c r="R1853" s="541" t="s">
        <v>239</v>
      </c>
      <c r="S1853" s="543">
        <f>'Report 1'!$T$18</f>
        <v>0</v>
      </c>
      <c r="T1853" s="544">
        <f>'Report 1'!$T$89</f>
        <v>0</v>
      </c>
      <c r="U1853" s="545">
        <f>'Report 1'!$T$175</f>
        <v>0</v>
      </c>
      <c r="AL1853" s="546" t="s">
        <v>669</v>
      </c>
      <c r="AM1853" s="547">
        <v>2</v>
      </c>
      <c r="AN1853" s="547" t="str">
        <f>'Information Input'!$M$14</f>
        <v xml:space="preserve">      -      </v>
      </c>
      <c r="AO1853" s="547" t="s">
        <v>138</v>
      </c>
      <c r="AP1853" s="538">
        <f t="shared" si="300"/>
        <v>43739</v>
      </c>
      <c r="AQ1853" s="538">
        <f t="shared" si="301"/>
        <v>43830</v>
      </c>
      <c r="AR1853" s="538">
        <f>'Information Input'!$H$35</f>
        <v>43555</v>
      </c>
      <c r="AS1853" s="547" t="str">
        <f>'Information Input'!$J$22</f>
        <v>Quarterly</v>
      </c>
      <c r="AT1853" s="538">
        <f>'Information Input'!$H$30</f>
        <v>43555</v>
      </c>
      <c r="AU1853" s="547">
        <f>'Information Input'!$J$18</f>
        <v>2019</v>
      </c>
      <c r="AV1853" s="547" t="s">
        <v>96</v>
      </c>
      <c r="AW1853" s="547" t="s">
        <v>241</v>
      </c>
      <c r="AX1853" s="547" t="s">
        <v>241</v>
      </c>
      <c r="AY1853" s="548" t="s">
        <v>675</v>
      </c>
      <c r="AZ1853" s="547">
        <v>46</v>
      </c>
      <c r="BA1853" s="549" t="s">
        <v>188</v>
      </c>
      <c r="BB1853" s="543" t="s">
        <v>239</v>
      </c>
      <c r="BC1853" s="550">
        <f>'Report 2'!$AC413</f>
        <v>0</v>
      </c>
      <c r="BD1853" s="550">
        <f>'Report 2'!$AD413</f>
        <v>0</v>
      </c>
      <c r="BE1853" s="550">
        <f>'Report 2'!$AE413</f>
        <v>0</v>
      </c>
      <c r="BF1853" s="550">
        <f>'Report 2'!$AF413</f>
        <v>0</v>
      </c>
      <c r="BG1853" s="550">
        <f>'Report 2'!$AG413</f>
        <v>0</v>
      </c>
      <c r="BH1853" s="550">
        <f>'Report 2'!$AH413</f>
        <v>0</v>
      </c>
      <c r="BI1853" s="550">
        <f>'Report 2'!$AI413</f>
        <v>0</v>
      </c>
      <c r="CC1853" s="542" t="s">
        <v>669</v>
      </c>
      <c r="CD1853" s="1014" t="s">
        <v>672</v>
      </c>
      <c r="CE1853" s="1014" t="str">
        <f>'Information Input'!$M$14</f>
        <v xml:space="preserve">      -      </v>
      </c>
      <c r="CF1853" s="551" t="s">
        <v>139</v>
      </c>
      <c r="CG1853" s="552">
        <f>'Information Input'!$H$33</f>
        <v>43466</v>
      </c>
      <c r="CH1853" s="552">
        <f>'Information Input'!$H$34</f>
        <v>43555</v>
      </c>
      <c r="CI1853" s="552">
        <f>'Information Input'!$H$35</f>
        <v>43555</v>
      </c>
      <c r="CJ1853" s="551" t="str">
        <f>'Information Input'!$J$22</f>
        <v>Quarterly</v>
      </c>
      <c r="CK1853" s="552">
        <f>'Information Input'!$H$30</f>
        <v>43555</v>
      </c>
      <c r="CL1853" s="551">
        <f>'Information Input'!$J$18</f>
        <v>2019</v>
      </c>
      <c r="CM1853" s="551" t="s">
        <v>94</v>
      </c>
      <c r="CN1853" s="1014" t="s">
        <v>95</v>
      </c>
      <c r="CO1853" s="542" t="s">
        <v>96</v>
      </c>
      <c r="CP1853" s="542" t="s">
        <v>671</v>
      </c>
      <c r="CQ1853" s="551">
        <v>12</v>
      </c>
      <c r="CR1853" s="542" t="s">
        <v>154</v>
      </c>
      <c r="CS1853" s="542" t="s">
        <v>231</v>
      </c>
      <c r="CT1853" s="1015">
        <f>'Report 1'!$Q$18</f>
        <v>0</v>
      </c>
      <c r="CU1853" s="1016">
        <f>SUMIF('Report 4A'!$G$16:$G$95,$CQ1853,'Report 4A'!$Y$16:$Y$95)</f>
        <v>0</v>
      </c>
      <c r="CV1853" s="1017">
        <f t="shared" si="304"/>
        <v>0</v>
      </c>
    </row>
    <row r="1854" spans="2:100">
      <c r="B1854" s="535" t="s">
        <v>669</v>
      </c>
      <c r="C1854" s="536">
        <v>1</v>
      </c>
      <c r="D1854" s="537" t="str">
        <f>'Information Input'!$M$14</f>
        <v xml:space="preserve">      -      </v>
      </c>
      <c r="E1854" s="537" t="s">
        <v>137</v>
      </c>
      <c r="F1854" s="538">
        <f t="shared" si="302"/>
        <v>43647</v>
      </c>
      <c r="G1854" s="538">
        <f t="shared" si="303"/>
        <v>43738</v>
      </c>
      <c r="H1854" s="538">
        <f>'Information Input'!$H$35</f>
        <v>43555</v>
      </c>
      <c r="I1854" s="537" t="str">
        <f>'Information Input'!$J$22</f>
        <v>Quarterly</v>
      </c>
      <c r="J1854" s="538">
        <f>'Information Input'!$H$30</f>
        <v>43555</v>
      </c>
      <c r="K1854" s="537">
        <f>'Information Input'!$J$18</f>
        <v>2019</v>
      </c>
      <c r="L1854" s="579" t="s">
        <v>97</v>
      </c>
      <c r="M1854" s="540" t="s">
        <v>98</v>
      </c>
      <c r="N1854" s="541" t="s">
        <v>96</v>
      </c>
      <c r="O1854" s="542" t="s">
        <v>679</v>
      </c>
      <c r="P1854" s="537">
        <v>69</v>
      </c>
      <c r="Q1854" s="541" t="s">
        <v>211</v>
      </c>
      <c r="R1854" s="541" t="s">
        <v>239</v>
      </c>
      <c r="S1854" s="543">
        <f>'Report 1'!$T$18</f>
        <v>0</v>
      </c>
      <c r="T1854" s="544">
        <f>'Report 1'!$T$90</f>
        <v>0</v>
      </c>
      <c r="U1854" s="545">
        <f>'Report 1'!$T$176</f>
        <v>0</v>
      </c>
      <c r="AL1854" s="546" t="s">
        <v>669</v>
      </c>
      <c r="AM1854" s="547">
        <v>2</v>
      </c>
      <c r="AN1854" s="547" t="str">
        <f>'Information Input'!$M$14</f>
        <v xml:space="preserve">      -      </v>
      </c>
      <c r="AO1854" s="547" t="s">
        <v>138</v>
      </c>
      <c r="AP1854" s="538">
        <f t="shared" si="300"/>
        <v>43739</v>
      </c>
      <c r="AQ1854" s="538">
        <f t="shared" si="301"/>
        <v>43830</v>
      </c>
      <c r="AR1854" s="538">
        <f>'Information Input'!$H$35</f>
        <v>43555</v>
      </c>
      <c r="AS1854" s="547" t="str">
        <f>'Information Input'!$J$22</f>
        <v>Quarterly</v>
      </c>
      <c r="AT1854" s="538">
        <f>'Information Input'!$H$30</f>
        <v>43555</v>
      </c>
      <c r="AU1854" s="547">
        <f>'Information Input'!$J$18</f>
        <v>2019</v>
      </c>
      <c r="AV1854" s="547" t="s">
        <v>96</v>
      </c>
      <c r="AW1854" s="547" t="s">
        <v>241</v>
      </c>
      <c r="AX1854" s="547" t="s">
        <v>241</v>
      </c>
      <c r="AY1854" s="548" t="s">
        <v>675</v>
      </c>
      <c r="AZ1854" s="547">
        <v>47</v>
      </c>
      <c r="BA1854" s="549" t="s">
        <v>189</v>
      </c>
      <c r="BB1854" s="543" t="s">
        <v>239</v>
      </c>
      <c r="BC1854" s="550">
        <f>'Report 2'!$AC414</f>
        <v>0</v>
      </c>
      <c r="BD1854" s="550">
        <f>'Report 2'!$AD414</f>
        <v>0</v>
      </c>
      <c r="BE1854" s="550">
        <f>'Report 2'!$AE414</f>
        <v>0</v>
      </c>
      <c r="BF1854" s="550">
        <f>'Report 2'!$AF414</f>
        <v>0</v>
      </c>
      <c r="BG1854" s="550">
        <f>'Report 2'!$AG414</f>
        <v>0</v>
      </c>
      <c r="BH1854" s="550">
        <f>'Report 2'!$AH414</f>
        <v>0</v>
      </c>
      <c r="BI1854" s="550">
        <f>'Report 2'!$AI414</f>
        <v>0</v>
      </c>
      <c r="CC1854" s="542" t="s">
        <v>669</v>
      </c>
      <c r="CD1854" s="1014" t="s">
        <v>672</v>
      </c>
      <c r="CE1854" s="1014" t="str">
        <f>'Information Input'!$M$14</f>
        <v xml:space="preserve">      -      </v>
      </c>
      <c r="CF1854" s="551" t="s">
        <v>139</v>
      </c>
      <c r="CG1854" s="552">
        <f>'Information Input'!$H$33</f>
        <v>43466</v>
      </c>
      <c r="CH1854" s="552">
        <f>'Information Input'!$H$34</f>
        <v>43555</v>
      </c>
      <c r="CI1854" s="552">
        <f>'Information Input'!$H$35</f>
        <v>43555</v>
      </c>
      <c r="CJ1854" s="551" t="str">
        <f>'Information Input'!$J$22</f>
        <v>Quarterly</v>
      </c>
      <c r="CK1854" s="552">
        <f>'Information Input'!$H$30</f>
        <v>43555</v>
      </c>
      <c r="CL1854" s="551">
        <f>'Information Input'!$J$18</f>
        <v>2019</v>
      </c>
      <c r="CM1854" s="551" t="s">
        <v>94</v>
      </c>
      <c r="CN1854" s="1014" t="s">
        <v>95</v>
      </c>
      <c r="CO1854" s="542" t="s">
        <v>96</v>
      </c>
      <c r="CP1854" s="542" t="s">
        <v>671</v>
      </c>
      <c r="CQ1854" s="551">
        <v>13</v>
      </c>
      <c r="CR1854" s="542" t="s">
        <v>155</v>
      </c>
      <c r="CS1854" s="542" t="s">
        <v>232</v>
      </c>
      <c r="CT1854" s="1015">
        <f>'Report 1'!$Q$18</f>
        <v>0</v>
      </c>
      <c r="CU1854" s="1016">
        <f>SUMIF('Report 4A'!$G$16:$G$95,$CQ1854,'Report 4A'!$Y$16:$Y$95)</f>
        <v>0</v>
      </c>
      <c r="CV1854" s="1017">
        <f t="shared" si="304"/>
        <v>0</v>
      </c>
    </row>
    <row r="1855" spans="2:100">
      <c r="B1855" s="535" t="s">
        <v>669</v>
      </c>
      <c r="C1855" s="536">
        <v>1</v>
      </c>
      <c r="D1855" s="537" t="str">
        <f>'Information Input'!$M$14</f>
        <v xml:space="preserve">      -      </v>
      </c>
      <c r="E1855" s="537" t="s">
        <v>137</v>
      </c>
      <c r="F1855" s="538">
        <f t="shared" si="302"/>
        <v>43647</v>
      </c>
      <c r="G1855" s="538">
        <f t="shared" si="303"/>
        <v>43738</v>
      </c>
      <c r="H1855" s="538">
        <f>'Information Input'!$H$35</f>
        <v>43555</v>
      </c>
      <c r="I1855" s="537" t="str">
        <f>'Information Input'!$J$22</f>
        <v>Quarterly</v>
      </c>
      <c r="J1855" s="538">
        <f>'Information Input'!$H$30</f>
        <v>43555</v>
      </c>
      <c r="K1855" s="537">
        <f>'Information Input'!$J$18</f>
        <v>2019</v>
      </c>
      <c r="L1855" s="579" t="s">
        <v>97</v>
      </c>
      <c r="M1855" s="540" t="s">
        <v>98</v>
      </c>
      <c r="N1855" s="541" t="s">
        <v>96</v>
      </c>
      <c r="O1855" s="542" t="s">
        <v>680</v>
      </c>
      <c r="P1855" s="537">
        <v>70</v>
      </c>
      <c r="Q1855" s="541" t="s">
        <v>212</v>
      </c>
      <c r="R1855" s="541" t="s">
        <v>239</v>
      </c>
      <c r="S1855" s="543">
        <f>'Report 1'!$T$18</f>
        <v>0</v>
      </c>
      <c r="T1855" s="544">
        <f>'Report 1'!$T$91</f>
        <v>0</v>
      </c>
      <c r="U1855" s="545">
        <f>'Report 1'!$T$177</f>
        <v>0</v>
      </c>
      <c r="AL1855" s="546" t="s">
        <v>669</v>
      </c>
      <c r="AM1855" s="547">
        <v>2</v>
      </c>
      <c r="AN1855" s="547" t="str">
        <f>'Information Input'!$M$14</f>
        <v xml:space="preserve">      -      </v>
      </c>
      <c r="AO1855" s="547" t="s">
        <v>138</v>
      </c>
      <c r="AP1855" s="538">
        <f t="shared" si="300"/>
        <v>43739</v>
      </c>
      <c r="AQ1855" s="538">
        <f t="shared" si="301"/>
        <v>43830</v>
      </c>
      <c r="AR1855" s="538">
        <f>'Information Input'!$H$35</f>
        <v>43555</v>
      </c>
      <c r="AS1855" s="547" t="str">
        <f>'Information Input'!$J$22</f>
        <v>Quarterly</v>
      </c>
      <c r="AT1855" s="538">
        <f>'Information Input'!$H$30</f>
        <v>43555</v>
      </c>
      <c r="AU1855" s="547">
        <f>'Information Input'!$J$18</f>
        <v>2019</v>
      </c>
      <c r="AV1855" s="547" t="s">
        <v>96</v>
      </c>
      <c r="AW1855" s="547" t="s">
        <v>241</v>
      </c>
      <c r="AX1855" s="547" t="s">
        <v>241</v>
      </c>
      <c r="AY1855" s="548" t="s">
        <v>675</v>
      </c>
      <c r="AZ1855" s="547">
        <v>48</v>
      </c>
      <c r="BA1855" s="549" t="s">
        <v>190</v>
      </c>
      <c r="BB1855" s="543" t="s">
        <v>239</v>
      </c>
      <c r="BC1855" s="550">
        <f>'Report 2'!$AC415</f>
        <v>0</v>
      </c>
      <c r="BD1855" s="550">
        <f>'Report 2'!$AD415</f>
        <v>0</v>
      </c>
      <c r="BE1855" s="550">
        <f>'Report 2'!$AE415</f>
        <v>0</v>
      </c>
      <c r="BF1855" s="550">
        <f>'Report 2'!$AF415</f>
        <v>0</v>
      </c>
      <c r="BG1855" s="550">
        <f>'Report 2'!$AG415</f>
        <v>0</v>
      </c>
      <c r="BH1855" s="550">
        <f>'Report 2'!$AH415</f>
        <v>0</v>
      </c>
      <c r="BI1855" s="550">
        <f>'Report 2'!$AI415</f>
        <v>0</v>
      </c>
      <c r="CC1855" s="542" t="s">
        <v>669</v>
      </c>
      <c r="CD1855" s="1014" t="s">
        <v>672</v>
      </c>
      <c r="CE1855" s="1014" t="str">
        <f>'Information Input'!$M$14</f>
        <v xml:space="preserve">      -      </v>
      </c>
      <c r="CF1855" s="551" t="s">
        <v>139</v>
      </c>
      <c r="CG1855" s="552">
        <f>'Information Input'!$H$33</f>
        <v>43466</v>
      </c>
      <c r="CH1855" s="552">
        <f>'Information Input'!$H$34</f>
        <v>43555</v>
      </c>
      <c r="CI1855" s="552">
        <f>'Information Input'!$H$35</f>
        <v>43555</v>
      </c>
      <c r="CJ1855" s="551" t="str">
        <f>'Information Input'!$J$22</f>
        <v>Quarterly</v>
      </c>
      <c r="CK1855" s="552">
        <f>'Information Input'!$H$30</f>
        <v>43555</v>
      </c>
      <c r="CL1855" s="551">
        <f>'Information Input'!$J$18</f>
        <v>2019</v>
      </c>
      <c r="CM1855" s="551" t="s">
        <v>94</v>
      </c>
      <c r="CN1855" s="1014" t="s">
        <v>95</v>
      </c>
      <c r="CO1855" s="542" t="s">
        <v>96</v>
      </c>
      <c r="CP1855" s="542" t="s">
        <v>671</v>
      </c>
      <c r="CQ1855" s="551">
        <v>14</v>
      </c>
      <c r="CR1855" s="542" t="s">
        <v>156</v>
      </c>
      <c r="CS1855" s="542" t="s">
        <v>233</v>
      </c>
      <c r="CT1855" s="1015">
        <f>'Report 1'!$Q$18</f>
        <v>0</v>
      </c>
      <c r="CU1855" s="1016">
        <f>SUMIF('Report 4A'!$G$16:$G$95,$CQ1855,'Report 4A'!$Y$16:$Y$95)</f>
        <v>0</v>
      </c>
      <c r="CV1855" s="1017">
        <f t="shared" si="304"/>
        <v>0</v>
      </c>
    </row>
    <row r="1856" spans="2:100">
      <c r="B1856" s="535" t="s">
        <v>669</v>
      </c>
      <c r="C1856" s="536">
        <v>1</v>
      </c>
      <c r="D1856" s="537" t="str">
        <f>'Information Input'!$M$14</f>
        <v xml:space="preserve">      -      </v>
      </c>
      <c r="E1856" s="537" t="s">
        <v>137</v>
      </c>
      <c r="F1856" s="538">
        <f t="shared" si="302"/>
        <v>43647</v>
      </c>
      <c r="G1856" s="538">
        <f t="shared" si="303"/>
        <v>43738</v>
      </c>
      <c r="H1856" s="538">
        <f>'Information Input'!$H$35</f>
        <v>43555</v>
      </c>
      <c r="I1856" s="537" t="str">
        <f>'Information Input'!$J$22</f>
        <v>Quarterly</v>
      </c>
      <c r="J1856" s="538">
        <f>'Information Input'!$H$30</f>
        <v>43555</v>
      </c>
      <c r="K1856" s="537">
        <f>'Information Input'!$J$18</f>
        <v>2019</v>
      </c>
      <c r="L1856" s="579" t="s">
        <v>97</v>
      </c>
      <c r="M1856" s="540" t="s">
        <v>98</v>
      </c>
      <c r="N1856" s="541" t="s">
        <v>96</v>
      </c>
      <c r="O1856" s="542" t="s">
        <v>680</v>
      </c>
      <c r="P1856" s="537">
        <v>71</v>
      </c>
      <c r="Q1856" s="541" t="s">
        <v>213</v>
      </c>
      <c r="R1856" s="541" t="s">
        <v>239</v>
      </c>
      <c r="S1856" s="543">
        <f>'Report 1'!$T$18</f>
        <v>0</v>
      </c>
      <c r="T1856" s="544">
        <f>'Report 1'!$T$92</f>
        <v>0</v>
      </c>
      <c r="U1856" s="545">
        <f>'Report 1'!$T$178</f>
        <v>0</v>
      </c>
      <c r="AL1856" s="546" t="s">
        <v>669</v>
      </c>
      <c r="AM1856" s="547">
        <v>2</v>
      </c>
      <c r="AN1856" s="547" t="str">
        <f>'Information Input'!$M$14</f>
        <v xml:space="preserve">      -      </v>
      </c>
      <c r="AO1856" s="547" t="s">
        <v>138</v>
      </c>
      <c r="AP1856" s="538">
        <f t="shared" si="300"/>
        <v>43739</v>
      </c>
      <c r="AQ1856" s="538">
        <f t="shared" si="301"/>
        <v>43830</v>
      </c>
      <c r="AR1856" s="538">
        <f>'Information Input'!$H$35</f>
        <v>43555</v>
      </c>
      <c r="AS1856" s="547" t="str">
        <f>'Information Input'!$J$22</f>
        <v>Quarterly</v>
      </c>
      <c r="AT1856" s="538">
        <f>'Information Input'!$H$30</f>
        <v>43555</v>
      </c>
      <c r="AU1856" s="547">
        <f>'Information Input'!$J$18</f>
        <v>2019</v>
      </c>
      <c r="AV1856" s="547" t="s">
        <v>96</v>
      </c>
      <c r="AW1856" s="547" t="s">
        <v>241</v>
      </c>
      <c r="AX1856" s="547" t="s">
        <v>241</v>
      </c>
      <c r="AY1856" s="548" t="s">
        <v>675</v>
      </c>
      <c r="AZ1856" s="547">
        <v>49</v>
      </c>
      <c r="BA1856" s="549" t="s">
        <v>191</v>
      </c>
      <c r="BB1856" s="543" t="s">
        <v>239</v>
      </c>
      <c r="BC1856" s="550">
        <f>'Report 2'!$AC416</f>
        <v>0</v>
      </c>
      <c r="BD1856" s="550">
        <f>'Report 2'!$AD416</f>
        <v>0</v>
      </c>
      <c r="BE1856" s="550">
        <f>'Report 2'!$AE416</f>
        <v>0</v>
      </c>
      <c r="BF1856" s="550">
        <f>'Report 2'!$AF416</f>
        <v>0</v>
      </c>
      <c r="BG1856" s="550">
        <f>'Report 2'!$AG416</f>
        <v>0</v>
      </c>
      <c r="BH1856" s="550">
        <f>'Report 2'!$AH416</f>
        <v>0</v>
      </c>
      <c r="BI1856" s="550">
        <f>'Report 2'!$AI416</f>
        <v>0</v>
      </c>
      <c r="CC1856" s="542" t="s">
        <v>669</v>
      </c>
      <c r="CD1856" s="1014" t="s">
        <v>672</v>
      </c>
      <c r="CE1856" s="1014" t="str">
        <f>'Information Input'!$M$14</f>
        <v xml:space="preserve">      -      </v>
      </c>
      <c r="CF1856" s="551" t="s">
        <v>139</v>
      </c>
      <c r="CG1856" s="552">
        <f>'Information Input'!$H$33</f>
        <v>43466</v>
      </c>
      <c r="CH1856" s="552">
        <f>'Information Input'!$H$34</f>
        <v>43555</v>
      </c>
      <c r="CI1856" s="552">
        <f>'Information Input'!$H$35</f>
        <v>43555</v>
      </c>
      <c r="CJ1856" s="551" t="str">
        <f>'Information Input'!$J$22</f>
        <v>Quarterly</v>
      </c>
      <c r="CK1856" s="552">
        <f>'Information Input'!$H$30</f>
        <v>43555</v>
      </c>
      <c r="CL1856" s="551">
        <f>'Information Input'!$J$18</f>
        <v>2019</v>
      </c>
      <c r="CM1856" s="551" t="s">
        <v>94</v>
      </c>
      <c r="CN1856" s="1014" t="s">
        <v>95</v>
      </c>
      <c r="CO1856" s="542" t="s">
        <v>96</v>
      </c>
      <c r="CP1856" s="542" t="s">
        <v>671</v>
      </c>
      <c r="CQ1856" s="551">
        <v>15</v>
      </c>
      <c r="CR1856" s="542" t="s">
        <v>157</v>
      </c>
      <c r="CS1856" s="542" t="s">
        <v>234</v>
      </c>
      <c r="CT1856" s="1015">
        <f>'Report 1'!$Q$18</f>
        <v>0</v>
      </c>
      <c r="CU1856" s="1016">
        <f>SUMIF('Report 4A'!$G$16:$G$95,$CQ1856,'Report 4A'!$Y$16:$Y$95)</f>
        <v>0</v>
      </c>
      <c r="CV1856" s="1017">
        <f t="shared" si="304"/>
        <v>0</v>
      </c>
    </row>
    <row r="1857" spans="2:100">
      <c r="B1857" s="573" t="s">
        <v>669</v>
      </c>
      <c r="C1857" s="574">
        <v>1</v>
      </c>
      <c r="D1857" s="562" t="str">
        <f>'Information Input'!$M$14</f>
        <v xml:space="preserve">      -      </v>
      </c>
      <c r="E1857" s="562" t="s">
        <v>137</v>
      </c>
      <c r="F1857" s="559">
        <f t="shared" si="302"/>
        <v>43647</v>
      </c>
      <c r="G1857" s="559">
        <f t="shared" si="303"/>
        <v>43738</v>
      </c>
      <c r="H1857" s="559">
        <f>'Information Input'!$H$35</f>
        <v>43555</v>
      </c>
      <c r="I1857" s="562" t="str">
        <f>'Information Input'!$J$22</f>
        <v>Quarterly</v>
      </c>
      <c r="J1857" s="559">
        <f>'Information Input'!$H$30</f>
        <v>43555</v>
      </c>
      <c r="K1857" s="562">
        <f>'Information Input'!$J$18</f>
        <v>2019</v>
      </c>
      <c r="L1857" s="580" t="s">
        <v>97</v>
      </c>
      <c r="M1857" s="564" t="s">
        <v>98</v>
      </c>
      <c r="N1857" s="561" t="s">
        <v>96</v>
      </c>
      <c r="O1857" s="575" t="s">
        <v>674</v>
      </c>
      <c r="P1857" s="537">
        <v>72</v>
      </c>
      <c r="Q1857" s="541" t="s">
        <v>214</v>
      </c>
      <c r="R1857" s="561" t="s">
        <v>239</v>
      </c>
      <c r="S1857" s="560">
        <f>'Report 1'!$T$18</f>
        <v>0</v>
      </c>
      <c r="T1857" s="568">
        <f>'Report 1'!$T$93</f>
        <v>0</v>
      </c>
      <c r="U1857" s="571">
        <f>'Report 1'!$T$179</f>
        <v>0</v>
      </c>
      <c r="AL1857" s="546" t="s">
        <v>669</v>
      </c>
      <c r="AM1857" s="547">
        <v>2</v>
      </c>
      <c r="AN1857" s="547" t="str">
        <f>'Information Input'!$M$14</f>
        <v xml:space="preserve">      -      </v>
      </c>
      <c r="AO1857" s="547" t="s">
        <v>138</v>
      </c>
      <c r="AP1857" s="538">
        <f t="shared" si="300"/>
        <v>43739</v>
      </c>
      <c r="AQ1857" s="538">
        <f t="shared" si="301"/>
        <v>43830</v>
      </c>
      <c r="AR1857" s="538">
        <f>'Information Input'!$H$35</f>
        <v>43555</v>
      </c>
      <c r="AS1857" s="547" t="str">
        <f>'Information Input'!$J$22</f>
        <v>Quarterly</v>
      </c>
      <c r="AT1857" s="538">
        <f>'Information Input'!$H$30</f>
        <v>43555</v>
      </c>
      <c r="AU1857" s="547">
        <f>'Information Input'!$J$18</f>
        <v>2019</v>
      </c>
      <c r="AV1857" s="547" t="s">
        <v>96</v>
      </c>
      <c r="AW1857" s="547" t="s">
        <v>241</v>
      </c>
      <c r="AX1857" s="547" t="s">
        <v>241</v>
      </c>
      <c r="AY1857" s="548" t="s">
        <v>675</v>
      </c>
      <c r="AZ1857" s="547">
        <v>50</v>
      </c>
      <c r="BA1857" s="549" t="s">
        <v>192</v>
      </c>
      <c r="BB1857" s="543" t="s">
        <v>239</v>
      </c>
      <c r="BC1857" s="550">
        <f>'Report 2'!$AC417</f>
        <v>0</v>
      </c>
      <c r="BD1857" s="550">
        <f>'Report 2'!$AD417</f>
        <v>0</v>
      </c>
      <c r="BE1857" s="550">
        <f>'Report 2'!$AE417</f>
        <v>0</v>
      </c>
      <c r="BF1857" s="550">
        <f>'Report 2'!$AF417</f>
        <v>0</v>
      </c>
      <c r="BG1857" s="550">
        <f>'Report 2'!$AG417</f>
        <v>0</v>
      </c>
      <c r="BH1857" s="550">
        <f>'Report 2'!$AH417</f>
        <v>0</v>
      </c>
      <c r="BI1857" s="550">
        <f>'Report 2'!$AI417</f>
        <v>0</v>
      </c>
      <c r="CC1857" s="542" t="s">
        <v>669</v>
      </c>
      <c r="CD1857" s="1014" t="s">
        <v>672</v>
      </c>
      <c r="CE1857" s="1014" t="str">
        <f>'Information Input'!$M$14</f>
        <v xml:space="preserve">      -      </v>
      </c>
      <c r="CF1857" s="551" t="s">
        <v>139</v>
      </c>
      <c r="CG1857" s="552">
        <f>'Information Input'!$H$33</f>
        <v>43466</v>
      </c>
      <c r="CH1857" s="552">
        <f>'Information Input'!$H$34</f>
        <v>43555</v>
      </c>
      <c r="CI1857" s="552">
        <f>'Information Input'!$H$35</f>
        <v>43555</v>
      </c>
      <c r="CJ1857" s="551" t="str">
        <f>'Information Input'!$J$22</f>
        <v>Quarterly</v>
      </c>
      <c r="CK1857" s="552">
        <f>'Information Input'!$H$30</f>
        <v>43555</v>
      </c>
      <c r="CL1857" s="551">
        <f>'Information Input'!$J$18</f>
        <v>2019</v>
      </c>
      <c r="CM1857" s="551" t="s">
        <v>94</v>
      </c>
      <c r="CN1857" s="1014" t="s">
        <v>95</v>
      </c>
      <c r="CO1857" s="542" t="s">
        <v>96</v>
      </c>
      <c r="CP1857" s="542" t="s">
        <v>671</v>
      </c>
      <c r="CQ1857" s="551">
        <v>16</v>
      </c>
      <c r="CR1857" s="542" t="s">
        <v>158</v>
      </c>
      <c r="CS1857" s="542" t="s">
        <v>235</v>
      </c>
      <c r="CT1857" s="1015">
        <f>'Report 1'!$Q$18</f>
        <v>0</v>
      </c>
      <c r="CU1857" s="1016">
        <f>SUMIF('Report 4A'!$G$16:$G$95,$CQ1857,'Report 4A'!$Y$16:$Y$95)</f>
        <v>0</v>
      </c>
      <c r="CV1857" s="1017">
        <f t="shared" si="304"/>
        <v>0</v>
      </c>
    </row>
    <row r="1858" spans="2:100">
      <c r="B1858" s="515" t="s">
        <v>669</v>
      </c>
      <c r="C1858" s="516">
        <v>1</v>
      </c>
      <c r="D1858" s="517" t="str">
        <f>'Information Input'!$M$14</f>
        <v xml:space="preserve">      -      </v>
      </c>
      <c r="E1858" s="517" t="s">
        <v>137</v>
      </c>
      <c r="F1858" s="518">
        <f t="shared" si="302"/>
        <v>43647</v>
      </c>
      <c r="G1858" s="518">
        <f t="shared" si="303"/>
        <v>43738</v>
      </c>
      <c r="H1858" s="519">
        <f>'Information Input'!$H$35</f>
        <v>43555</v>
      </c>
      <c r="I1858" s="517" t="str">
        <f>'Information Input'!$J$22</f>
        <v>Quarterly</v>
      </c>
      <c r="J1858" s="519">
        <f>'Information Input'!$H$30</f>
        <v>43555</v>
      </c>
      <c r="K1858" s="517">
        <f>'Information Input'!$J$18</f>
        <v>2019</v>
      </c>
      <c r="L1858" s="578" t="s">
        <v>99</v>
      </c>
      <c r="M1858" s="521" t="s">
        <v>100</v>
      </c>
      <c r="N1858" s="522" t="s">
        <v>96</v>
      </c>
      <c r="O1858" s="523" t="s">
        <v>670</v>
      </c>
      <c r="P1858" s="517">
        <v>2</v>
      </c>
      <c r="Q1858" s="522" t="s">
        <v>142</v>
      </c>
      <c r="R1858" s="522" t="s">
        <v>239</v>
      </c>
      <c r="S1858" s="524">
        <f>'Report 1'!$Y$18</f>
        <v>0</v>
      </c>
      <c r="T1858" s="525">
        <f>'Report 1'!$Y$20</f>
        <v>0</v>
      </c>
      <c r="U1858" s="526">
        <f>'Report 1'!$Y$106</f>
        <v>0</v>
      </c>
      <c r="AL1858" s="546" t="s">
        <v>669</v>
      </c>
      <c r="AM1858" s="547">
        <v>2</v>
      </c>
      <c r="AN1858" s="547" t="str">
        <f>'Information Input'!$M$14</f>
        <v xml:space="preserve">      -      </v>
      </c>
      <c r="AO1858" s="547" t="s">
        <v>138</v>
      </c>
      <c r="AP1858" s="538">
        <f t="shared" si="300"/>
        <v>43739</v>
      </c>
      <c r="AQ1858" s="538">
        <f t="shared" si="301"/>
        <v>43830</v>
      </c>
      <c r="AR1858" s="538">
        <f>'Information Input'!$H$35</f>
        <v>43555</v>
      </c>
      <c r="AS1858" s="547" t="str">
        <f>'Information Input'!$J$22</f>
        <v>Quarterly</v>
      </c>
      <c r="AT1858" s="538">
        <f>'Information Input'!$H$30</f>
        <v>43555</v>
      </c>
      <c r="AU1858" s="547">
        <f>'Information Input'!$J$18</f>
        <v>2019</v>
      </c>
      <c r="AV1858" s="547" t="s">
        <v>96</v>
      </c>
      <c r="AW1858" s="547" t="s">
        <v>241</v>
      </c>
      <c r="AX1858" s="547" t="s">
        <v>241</v>
      </c>
      <c r="AY1858" s="548" t="s">
        <v>675</v>
      </c>
      <c r="AZ1858" s="547">
        <v>51</v>
      </c>
      <c r="BA1858" s="549" t="s">
        <v>193</v>
      </c>
      <c r="BB1858" s="543" t="s">
        <v>239</v>
      </c>
      <c r="BC1858" s="550">
        <f>'Report 2'!$AC418</f>
        <v>0</v>
      </c>
      <c r="BD1858" s="550">
        <f>'Report 2'!$AD418</f>
        <v>0</v>
      </c>
      <c r="BE1858" s="550">
        <f>'Report 2'!$AE418</f>
        <v>0</v>
      </c>
      <c r="BF1858" s="550">
        <f>'Report 2'!$AF418</f>
        <v>0</v>
      </c>
      <c r="BG1858" s="550">
        <f>'Report 2'!$AG418</f>
        <v>0</v>
      </c>
      <c r="BH1858" s="550">
        <f>'Report 2'!$AH418</f>
        <v>0</v>
      </c>
      <c r="BI1858" s="550">
        <f>'Report 2'!$AI418</f>
        <v>0</v>
      </c>
      <c r="CC1858" s="542" t="s">
        <v>669</v>
      </c>
      <c r="CD1858" s="1014" t="s">
        <v>672</v>
      </c>
      <c r="CE1858" s="1014" t="str">
        <f>'Information Input'!$M$14</f>
        <v xml:space="preserve">      -      </v>
      </c>
      <c r="CF1858" s="551" t="s">
        <v>139</v>
      </c>
      <c r="CG1858" s="552">
        <f>'Information Input'!$H$33</f>
        <v>43466</v>
      </c>
      <c r="CH1858" s="552">
        <f>'Information Input'!$H$34</f>
        <v>43555</v>
      </c>
      <c r="CI1858" s="552">
        <f>'Information Input'!$H$35</f>
        <v>43555</v>
      </c>
      <c r="CJ1858" s="551" t="str">
        <f>'Information Input'!$J$22</f>
        <v>Quarterly</v>
      </c>
      <c r="CK1858" s="552">
        <f>'Information Input'!$H$30</f>
        <v>43555</v>
      </c>
      <c r="CL1858" s="551">
        <f>'Information Input'!$J$18</f>
        <v>2019</v>
      </c>
      <c r="CM1858" s="551" t="s">
        <v>94</v>
      </c>
      <c r="CN1858" s="1014" t="s">
        <v>95</v>
      </c>
      <c r="CO1858" s="542" t="s">
        <v>96</v>
      </c>
      <c r="CP1858" s="542" t="s">
        <v>671</v>
      </c>
      <c r="CQ1858" s="551">
        <v>17</v>
      </c>
      <c r="CR1858" s="542" t="s">
        <v>159</v>
      </c>
      <c r="CS1858" s="542" t="s">
        <v>235</v>
      </c>
      <c r="CT1858" s="1015">
        <f>'Report 1'!$Q$18</f>
        <v>0</v>
      </c>
      <c r="CU1858" s="1016">
        <f>SUMIF('Report 4A'!$G$16:$G$95,$CQ1858,'Report 4A'!$Y$16:$Y$95)</f>
        <v>0</v>
      </c>
      <c r="CV1858" s="1017">
        <f t="shared" si="304"/>
        <v>0</v>
      </c>
    </row>
    <row r="1859" spans="2:100">
      <c r="B1859" s="535" t="s">
        <v>669</v>
      </c>
      <c r="C1859" s="536">
        <v>1</v>
      </c>
      <c r="D1859" s="537" t="str">
        <f>'Information Input'!$M$14</f>
        <v xml:space="preserve">      -      </v>
      </c>
      <c r="E1859" s="537" t="s">
        <v>137</v>
      </c>
      <c r="F1859" s="538">
        <f t="shared" si="302"/>
        <v>43647</v>
      </c>
      <c r="G1859" s="538">
        <f t="shared" si="303"/>
        <v>43738</v>
      </c>
      <c r="H1859" s="538">
        <f>'Information Input'!$H$35</f>
        <v>43555</v>
      </c>
      <c r="I1859" s="537" t="str">
        <f>'Information Input'!$J$22</f>
        <v>Quarterly</v>
      </c>
      <c r="J1859" s="538">
        <f>'Information Input'!$H$30</f>
        <v>43555</v>
      </c>
      <c r="K1859" s="537">
        <f>'Information Input'!$J$18</f>
        <v>2019</v>
      </c>
      <c r="L1859" s="579" t="s">
        <v>99</v>
      </c>
      <c r="M1859" s="540" t="s">
        <v>100</v>
      </c>
      <c r="N1859" s="541" t="s">
        <v>96</v>
      </c>
      <c r="O1859" s="542" t="s">
        <v>670</v>
      </c>
      <c r="P1859" s="537">
        <v>3</v>
      </c>
      <c r="Q1859" s="541" t="s">
        <v>143</v>
      </c>
      <c r="R1859" s="541" t="s">
        <v>239</v>
      </c>
      <c r="S1859" s="543">
        <f>'Report 1'!$Y$18</f>
        <v>0</v>
      </c>
      <c r="T1859" s="544">
        <f>'Report 1'!$Y$21</f>
        <v>0</v>
      </c>
      <c r="U1859" s="545">
        <f>'Report 1'!$Y$107</f>
        <v>0</v>
      </c>
      <c r="AL1859" s="557" t="s">
        <v>669</v>
      </c>
      <c r="AM1859" s="558">
        <v>2</v>
      </c>
      <c r="AN1859" s="558" t="str">
        <f>'Information Input'!$M$14</f>
        <v xml:space="preserve">      -      </v>
      </c>
      <c r="AO1859" s="558" t="s">
        <v>138</v>
      </c>
      <c r="AP1859" s="559">
        <f t="shared" si="300"/>
        <v>43739</v>
      </c>
      <c r="AQ1859" s="559">
        <f t="shared" si="301"/>
        <v>43830</v>
      </c>
      <c r="AR1859" s="559">
        <f>'Information Input'!$H$35</f>
        <v>43555</v>
      </c>
      <c r="AS1859" s="558" t="str">
        <f>'Information Input'!$J$22</f>
        <v>Quarterly</v>
      </c>
      <c r="AT1859" s="559">
        <f>'Information Input'!$H$30</f>
        <v>43555</v>
      </c>
      <c r="AU1859" s="558">
        <f>'Information Input'!$J$18</f>
        <v>2019</v>
      </c>
      <c r="AV1859" s="558" t="s">
        <v>96</v>
      </c>
      <c r="AW1859" s="558" t="s">
        <v>241</v>
      </c>
      <c r="AX1859" s="558" t="s">
        <v>241</v>
      </c>
      <c r="AY1859" s="572" t="s">
        <v>674</v>
      </c>
      <c r="AZ1859" s="558">
        <v>52</v>
      </c>
      <c r="BA1859" s="557" t="s">
        <v>194</v>
      </c>
      <c r="BB1859" s="560" t="s">
        <v>239</v>
      </c>
      <c r="BC1859" s="569">
        <f>'Report 2'!$AC419</f>
        <v>0</v>
      </c>
      <c r="BD1859" s="569">
        <f>'Report 2'!$AD419</f>
        <v>0</v>
      </c>
      <c r="BE1859" s="569">
        <f>'Report 2'!$AE419</f>
        <v>0</v>
      </c>
      <c r="BF1859" s="569">
        <f>'Report 2'!$AF419</f>
        <v>0</v>
      </c>
      <c r="BG1859" s="569">
        <f>'Report 2'!$AG419</f>
        <v>0</v>
      </c>
      <c r="BH1859" s="569">
        <f>'Report 2'!$AH419</f>
        <v>0</v>
      </c>
      <c r="BI1859" s="569">
        <f>'Report 2'!$AI419</f>
        <v>0</v>
      </c>
      <c r="CC1859" s="542" t="s">
        <v>669</v>
      </c>
      <c r="CD1859" s="1014" t="s">
        <v>672</v>
      </c>
      <c r="CE1859" s="1014" t="str">
        <f>'Information Input'!$M$14</f>
        <v xml:space="preserve">      -      </v>
      </c>
      <c r="CF1859" s="551" t="s">
        <v>139</v>
      </c>
      <c r="CG1859" s="552">
        <f>'Information Input'!$H$33</f>
        <v>43466</v>
      </c>
      <c r="CH1859" s="552">
        <f>'Information Input'!$H$34</f>
        <v>43555</v>
      </c>
      <c r="CI1859" s="552">
        <f>'Information Input'!$H$35</f>
        <v>43555</v>
      </c>
      <c r="CJ1859" s="551" t="str">
        <f>'Information Input'!$J$22</f>
        <v>Quarterly</v>
      </c>
      <c r="CK1859" s="552">
        <f>'Information Input'!$H$30</f>
        <v>43555</v>
      </c>
      <c r="CL1859" s="551">
        <f>'Information Input'!$J$18</f>
        <v>2019</v>
      </c>
      <c r="CM1859" s="551" t="s">
        <v>94</v>
      </c>
      <c r="CN1859" s="1014" t="s">
        <v>95</v>
      </c>
      <c r="CO1859" s="542" t="s">
        <v>96</v>
      </c>
      <c r="CP1859" s="542" t="s">
        <v>671</v>
      </c>
      <c r="CQ1859" s="551">
        <v>18</v>
      </c>
      <c r="CR1859" s="542" t="s">
        <v>160</v>
      </c>
      <c r="CS1859" s="542" t="s">
        <v>235</v>
      </c>
      <c r="CT1859" s="1015">
        <f>'Report 1'!$Q$18</f>
        <v>0</v>
      </c>
      <c r="CU1859" s="1016">
        <f>SUMIF('Report 4A'!$G$16:$G$95,$CQ1859,'Report 4A'!$Y$16:$Y$95)</f>
        <v>0</v>
      </c>
      <c r="CV1859" s="1017">
        <f t="shared" si="304"/>
        <v>0</v>
      </c>
    </row>
    <row r="1860" spans="2:100">
      <c r="B1860" s="535" t="s">
        <v>669</v>
      </c>
      <c r="C1860" s="536">
        <v>1</v>
      </c>
      <c r="D1860" s="537" t="str">
        <f>'Information Input'!$M$14</f>
        <v xml:space="preserve">      -      </v>
      </c>
      <c r="E1860" s="537" t="s">
        <v>137</v>
      </c>
      <c r="F1860" s="538">
        <f t="shared" si="302"/>
        <v>43647</v>
      </c>
      <c r="G1860" s="538">
        <f t="shared" si="303"/>
        <v>43738</v>
      </c>
      <c r="H1860" s="538">
        <f>'Information Input'!$H$35</f>
        <v>43555</v>
      </c>
      <c r="I1860" s="537" t="str">
        <f>'Information Input'!$J$22</f>
        <v>Quarterly</v>
      </c>
      <c r="J1860" s="538">
        <f>'Information Input'!$H$30</f>
        <v>43555</v>
      </c>
      <c r="K1860" s="537">
        <f>'Information Input'!$J$18</f>
        <v>2019</v>
      </c>
      <c r="L1860" s="579" t="s">
        <v>99</v>
      </c>
      <c r="M1860" s="540" t="s">
        <v>100</v>
      </c>
      <c r="N1860" s="541" t="s">
        <v>96</v>
      </c>
      <c r="O1860" s="542" t="s">
        <v>670</v>
      </c>
      <c r="P1860" s="537">
        <v>4</v>
      </c>
      <c r="Q1860" s="541" t="s">
        <v>144</v>
      </c>
      <c r="R1860" s="541" t="s">
        <v>239</v>
      </c>
      <c r="S1860" s="543">
        <f>'Report 1'!$Y$18</f>
        <v>0</v>
      </c>
      <c r="T1860" s="544">
        <f>'Report 1'!$Y$22</f>
        <v>0</v>
      </c>
      <c r="U1860" s="545">
        <f>'Report 1'!$Y$108</f>
        <v>0</v>
      </c>
      <c r="AL1860" s="522" t="s">
        <v>669</v>
      </c>
      <c r="AM1860" s="517">
        <v>2</v>
      </c>
      <c r="AN1860" s="517" t="str">
        <f>'Information Input'!$M$14</f>
        <v xml:space="preserve">      -      </v>
      </c>
      <c r="AO1860" s="517" t="s">
        <v>139</v>
      </c>
      <c r="AP1860" s="518">
        <f>'Information Input'!$H$33</f>
        <v>43466</v>
      </c>
      <c r="AQ1860" s="518">
        <f>'Information Input'!$H$34</f>
        <v>43555</v>
      </c>
      <c r="AR1860" s="519">
        <f>'Information Input'!$H$35</f>
        <v>43555</v>
      </c>
      <c r="AS1860" s="517" t="str">
        <f>'Information Input'!$J$22</f>
        <v>Quarterly</v>
      </c>
      <c r="AT1860" s="519">
        <f>'Information Input'!$H$30</f>
        <v>43555</v>
      </c>
      <c r="AU1860" s="517">
        <f>'Information Input'!$J$18</f>
        <v>2019</v>
      </c>
      <c r="AV1860" s="517" t="s">
        <v>96</v>
      </c>
      <c r="AW1860" s="517" t="s">
        <v>241</v>
      </c>
      <c r="AX1860" s="528" t="s">
        <v>241</v>
      </c>
      <c r="AY1860" s="529" t="s">
        <v>671</v>
      </c>
      <c r="AZ1860" s="528">
        <v>11</v>
      </c>
      <c r="BA1860" s="530" t="s">
        <v>153</v>
      </c>
      <c r="BB1860" s="524" t="s">
        <v>231</v>
      </c>
      <c r="BC1860" s="531">
        <f>'Report 2'!$AJ378</f>
        <v>0</v>
      </c>
      <c r="BD1860" s="531">
        <f>'Report 2'!$AK378</f>
        <v>0</v>
      </c>
      <c r="BE1860" s="531">
        <f>'Report 2'!$AL378</f>
        <v>0</v>
      </c>
      <c r="BF1860" s="531">
        <f>'Report 2'!$AM378</f>
        <v>0</v>
      </c>
      <c r="BG1860" s="531">
        <f>'Report 2'!$AN378</f>
        <v>0</v>
      </c>
      <c r="BH1860" s="531">
        <f>'Report 2'!$AO378</f>
        <v>0</v>
      </c>
      <c r="BI1860" s="531">
        <f>'Report 2'!$AP378</f>
        <v>0</v>
      </c>
      <c r="CC1860" s="542" t="s">
        <v>669</v>
      </c>
      <c r="CD1860" s="1014" t="s">
        <v>672</v>
      </c>
      <c r="CE1860" s="1014" t="str">
        <f>'Information Input'!$M$14</f>
        <v xml:space="preserve">      -      </v>
      </c>
      <c r="CF1860" s="551" t="s">
        <v>139</v>
      </c>
      <c r="CG1860" s="552">
        <f>'Information Input'!$H$33</f>
        <v>43466</v>
      </c>
      <c r="CH1860" s="552">
        <f>'Information Input'!$H$34</f>
        <v>43555</v>
      </c>
      <c r="CI1860" s="552">
        <f>'Information Input'!$H$35</f>
        <v>43555</v>
      </c>
      <c r="CJ1860" s="551" t="str">
        <f>'Information Input'!$J$22</f>
        <v>Quarterly</v>
      </c>
      <c r="CK1860" s="552">
        <f>'Information Input'!$H$30</f>
        <v>43555</v>
      </c>
      <c r="CL1860" s="551">
        <f>'Information Input'!$J$18</f>
        <v>2019</v>
      </c>
      <c r="CM1860" s="551" t="s">
        <v>94</v>
      </c>
      <c r="CN1860" s="1014" t="s">
        <v>95</v>
      </c>
      <c r="CO1860" s="542" t="s">
        <v>96</v>
      </c>
      <c r="CP1860" s="542" t="s">
        <v>671</v>
      </c>
      <c r="CQ1860" s="551">
        <v>19</v>
      </c>
      <c r="CR1860" s="542" t="s">
        <v>161</v>
      </c>
      <c r="CS1860" s="542" t="s">
        <v>235</v>
      </c>
      <c r="CT1860" s="1015">
        <f>'Report 1'!$Q$18</f>
        <v>0</v>
      </c>
      <c r="CU1860" s="1016">
        <f>SUMIF('Report 4A'!$G$16:$G$95,$CQ1860,'Report 4A'!$Y$16:$Y$95)</f>
        <v>0</v>
      </c>
      <c r="CV1860" s="1017">
        <f t="shared" si="304"/>
        <v>0</v>
      </c>
    </row>
    <row r="1861" spans="2:100">
      <c r="B1861" s="535" t="s">
        <v>669</v>
      </c>
      <c r="C1861" s="536">
        <v>1</v>
      </c>
      <c r="D1861" s="537" t="str">
        <f>'Information Input'!$M$14</f>
        <v xml:space="preserve">      -      </v>
      </c>
      <c r="E1861" s="537" t="s">
        <v>137</v>
      </c>
      <c r="F1861" s="538">
        <f t="shared" si="302"/>
        <v>43647</v>
      </c>
      <c r="G1861" s="538">
        <f t="shared" si="303"/>
        <v>43738</v>
      </c>
      <c r="H1861" s="538">
        <f>'Information Input'!$H$35</f>
        <v>43555</v>
      </c>
      <c r="I1861" s="537" t="str">
        <f>'Information Input'!$J$22</f>
        <v>Quarterly</v>
      </c>
      <c r="J1861" s="538">
        <f>'Information Input'!$H$30</f>
        <v>43555</v>
      </c>
      <c r="K1861" s="537">
        <f>'Information Input'!$J$18</f>
        <v>2019</v>
      </c>
      <c r="L1861" s="579" t="s">
        <v>99</v>
      </c>
      <c r="M1861" s="540" t="s">
        <v>100</v>
      </c>
      <c r="N1861" s="541" t="s">
        <v>96</v>
      </c>
      <c r="O1861" s="542" t="s">
        <v>670</v>
      </c>
      <c r="P1861" s="537">
        <v>5</v>
      </c>
      <c r="Q1861" s="541" t="s">
        <v>145</v>
      </c>
      <c r="R1861" s="541" t="s">
        <v>239</v>
      </c>
      <c r="S1861" s="543">
        <f>'Report 1'!$Y$18</f>
        <v>0</v>
      </c>
      <c r="T1861" s="544">
        <f>'Report 1'!$Y$23</f>
        <v>0</v>
      </c>
      <c r="U1861" s="545">
        <f>'Report 1'!$Y$109</f>
        <v>0</v>
      </c>
      <c r="AL1861" s="546" t="s">
        <v>669</v>
      </c>
      <c r="AM1861" s="547">
        <v>2</v>
      </c>
      <c r="AN1861" s="547" t="str">
        <f>'Information Input'!$M$14</f>
        <v xml:space="preserve">      -      </v>
      </c>
      <c r="AO1861" s="547" t="s">
        <v>139</v>
      </c>
      <c r="AP1861" s="538">
        <f>'Information Input'!$H$33</f>
        <v>43466</v>
      </c>
      <c r="AQ1861" s="538">
        <f>'Information Input'!$H$34</f>
        <v>43555</v>
      </c>
      <c r="AR1861" s="538">
        <f>'Information Input'!$H$35</f>
        <v>43555</v>
      </c>
      <c r="AS1861" s="547" t="str">
        <f>'Information Input'!$J$22</f>
        <v>Quarterly</v>
      </c>
      <c r="AT1861" s="538">
        <f>'Information Input'!$H$30</f>
        <v>43555</v>
      </c>
      <c r="AU1861" s="547">
        <f>'Information Input'!$J$18</f>
        <v>2019</v>
      </c>
      <c r="AV1861" s="547" t="s">
        <v>96</v>
      </c>
      <c r="AW1861" s="547" t="s">
        <v>241</v>
      </c>
      <c r="AX1861" s="547" t="s">
        <v>241</v>
      </c>
      <c r="AY1861" s="548" t="s">
        <v>671</v>
      </c>
      <c r="AZ1861" s="547">
        <v>12</v>
      </c>
      <c r="BA1861" s="549" t="s">
        <v>154</v>
      </c>
      <c r="BB1861" s="543" t="s">
        <v>231</v>
      </c>
      <c r="BC1861" s="550">
        <f>'Report 2'!$AJ379</f>
        <v>0</v>
      </c>
      <c r="BD1861" s="550">
        <f>'Report 2'!$AK379</f>
        <v>0</v>
      </c>
      <c r="BE1861" s="550">
        <f>'Report 2'!$AL379</f>
        <v>0</v>
      </c>
      <c r="BF1861" s="550">
        <f>'Report 2'!$AM379</f>
        <v>0</v>
      </c>
      <c r="BG1861" s="550">
        <f>'Report 2'!$AN379</f>
        <v>0</v>
      </c>
      <c r="BH1861" s="550">
        <f>'Report 2'!$AO379</f>
        <v>0</v>
      </c>
      <c r="BI1861" s="550">
        <f>'Report 2'!$AP379</f>
        <v>0</v>
      </c>
      <c r="CC1861" s="542" t="s">
        <v>669</v>
      </c>
      <c r="CD1861" s="1014" t="s">
        <v>672</v>
      </c>
      <c r="CE1861" s="1014" t="str">
        <f>'Information Input'!$M$14</f>
        <v xml:space="preserve">      -      </v>
      </c>
      <c r="CF1861" s="551" t="s">
        <v>139</v>
      </c>
      <c r="CG1861" s="552">
        <f>'Information Input'!$H$33</f>
        <v>43466</v>
      </c>
      <c r="CH1861" s="552">
        <f>'Information Input'!$H$34</f>
        <v>43555</v>
      </c>
      <c r="CI1861" s="552">
        <f>'Information Input'!$H$35</f>
        <v>43555</v>
      </c>
      <c r="CJ1861" s="551" t="str">
        <f>'Information Input'!$J$22</f>
        <v>Quarterly</v>
      </c>
      <c r="CK1861" s="552">
        <f>'Information Input'!$H$30</f>
        <v>43555</v>
      </c>
      <c r="CL1861" s="551">
        <f>'Information Input'!$J$18</f>
        <v>2019</v>
      </c>
      <c r="CM1861" s="551" t="s">
        <v>94</v>
      </c>
      <c r="CN1861" s="1014" t="s">
        <v>95</v>
      </c>
      <c r="CO1861" s="542" t="s">
        <v>96</v>
      </c>
      <c r="CP1861" s="542" t="s">
        <v>671</v>
      </c>
      <c r="CQ1861" s="551">
        <v>20</v>
      </c>
      <c r="CR1861" s="542" t="s">
        <v>162</v>
      </c>
      <c r="CS1861" s="542" t="s">
        <v>235</v>
      </c>
      <c r="CT1861" s="1015">
        <f>'Report 1'!$Q$18</f>
        <v>0</v>
      </c>
      <c r="CU1861" s="1016">
        <f>SUMIF('Report 4A'!$G$16:$G$95,$CQ1861,'Report 4A'!$Y$16:$Y$95)</f>
        <v>0</v>
      </c>
      <c r="CV1861" s="1017">
        <f t="shared" si="304"/>
        <v>0</v>
      </c>
    </row>
    <row r="1862" spans="2:100">
      <c r="B1862" s="535" t="s">
        <v>669</v>
      </c>
      <c r="C1862" s="536">
        <v>1</v>
      </c>
      <c r="D1862" s="537" t="str">
        <f>'Information Input'!$M$14</f>
        <v xml:space="preserve">      -      </v>
      </c>
      <c r="E1862" s="537" t="s">
        <v>137</v>
      </c>
      <c r="F1862" s="538">
        <f t="shared" si="302"/>
        <v>43647</v>
      </c>
      <c r="G1862" s="538">
        <f t="shared" si="303"/>
        <v>43738</v>
      </c>
      <c r="H1862" s="538">
        <f>'Information Input'!$H$35</f>
        <v>43555</v>
      </c>
      <c r="I1862" s="537" t="str">
        <f>'Information Input'!$J$22</f>
        <v>Quarterly</v>
      </c>
      <c r="J1862" s="538">
        <f>'Information Input'!$H$30</f>
        <v>43555</v>
      </c>
      <c r="K1862" s="537">
        <f>'Information Input'!$J$18</f>
        <v>2019</v>
      </c>
      <c r="L1862" s="579" t="s">
        <v>99</v>
      </c>
      <c r="M1862" s="540" t="s">
        <v>100</v>
      </c>
      <c r="N1862" s="541" t="s">
        <v>96</v>
      </c>
      <c r="O1862" s="542" t="s">
        <v>670</v>
      </c>
      <c r="P1862" s="537">
        <v>6</v>
      </c>
      <c r="Q1862" s="541" t="s">
        <v>146</v>
      </c>
      <c r="R1862" s="541" t="s">
        <v>239</v>
      </c>
      <c r="S1862" s="543">
        <f>'Report 1'!$Y$18</f>
        <v>0</v>
      </c>
      <c r="T1862" s="544">
        <f>'Report 1'!$Y$24</f>
        <v>0</v>
      </c>
      <c r="U1862" s="545">
        <f>'Report 1'!$Y$110</f>
        <v>0</v>
      </c>
      <c r="AL1862" s="546" t="s">
        <v>669</v>
      </c>
      <c r="AM1862" s="547">
        <v>2</v>
      </c>
      <c r="AN1862" s="547" t="str">
        <f>'Information Input'!$M$14</f>
        <v xml:space="preserve">      -      </v>
      </c>
      <c r="AO1862" s="547" t="s">
        <v>139</v>
      </c>
      <c r="AP1862" s="538">
        <f>'Information Input'!$H$33</f>
        <v>43466</v>
      </c>
      <c r="AQ1862" s="538">
        <f>'Information Input'!$H$34</f>
        <v>43555</v>
      </c>
      <c r="AR1862" s="538">
        <f>'Information Input'!$H$35</f>
        <v>43555</v>
      </c>
      <c r="AS1862" s="547" t="str">
        <f>'Information Input'!$J$22</f>
        <v>Quarterly</v>
      </c>
      <c r="AT1862" s="538">
        <f>'Information Input'!$H$30</f>
        <v>43555</v>
      </c>
      <c r="AU1862" s="547">
        <f>'Information Input'!$J$18</f>
        <v>2019</v>
      </c>
      <c r="AV1862" s="547" t="s">
        <v>96</v>
      </c>
      <c r="AW1862" s="547" t="s">
        <v>241</v>
      </c>
      <c r="AX1862" s="547" t="s">
        <v>241</v>
      </c>
      <c r="AY1862" s="548" t="s">
        <v>671</v>
      </c>
      <c r="AZ1862" s="547">
        <v>13</v>
      </c>
      <c r="BA1862" s="549" t="s">
        <v>155</v>
      </c>
      <c r="BB1862" s="543" t="s">
        <v>232</v>
      </c>
      <c r="BC1862" s="550">
        <f>'Report 2'!$AJ380</f>
        <v>0</v>
      </c>
      <c r="BD1862" s="550">
        <f>'Report 2'!$AK380</f>
        <v>0</v>
      </c>
      <c r="BE1862" s="550">
        <f>'Report 2'!$AL380</f>
        <v>0</v>
      </c>
      <c r="BF1862" s="550">
        <f>'Report 2'!$AM380</f>
        <v>0</v>
      </c>
      <c r="BG1862" s="550">
        <f>'Report 2'!$AN380</f>
        <v>0</v>
      </c>
      <c r="BH1862" s="550">
        <f>'Report 2'!$AO380</f>
        <v>0</v>
      </c>
      <c r="BI1862" s="550">
        <f>'Report 2'!$AP380</f>
        <v>0</v>
      </c>
      <c r="CC1862" s="542" t="s">
        <v>669</v>
      </c>
      <c r="CD1862" s="1014" t="s">
        <v>672</v>
      </c>
      <c r="CE1862" s="1014" t="str">
        <f>'Information Input'!$M$14</f>
        <v xml:space="preserve">      -      </v>
      </c>
      <c r="CF1862" s="551" t="s">
        <v>139</v>
      </c>
      <c r="CG1862" s="552">
        <f>'Information Input'!$H$33</f>
        <v>43466</v>
      </c>
      <c r="CH1862" s="552">
        <f>'Information Input'!$H$34</f>
        <v>43555</v>
      </c>
      <c r="CI1862" s="552">
        <f>'Information Input'!$H$35</f>
        <v>43555</v>
      </c>
      <c r="CJ1862" s="551" t="str">
        <f>'Information Input'!$J$22</f>
        <v>Quarterly</v>
      </c>
      <c r="CK1862" s="552">
        <f>'Information Input'!$H$30</f>
        <v>43555</v>
      </c>
      <c r="CL1862" s="551">
        <f>'Information Input'!$J$18</f>
        <v>2019</v>
      </c>
      <c r="CM1862" s="551" t="s">
        <v>94</v>
      </c>
      <c r="CN1862" s="1014" t="s">
        <v>95</v>
      </c>
      <c r="CO1862" s="542" t="s">
        <v>96</v>
      </c>
      <c r="CP1862" s="542" t="s">
        <v>671</v>
      </c>
      <c r="CQ1862" s="551">
        <v>21</v>
      </c>
      <c r="CR1862" s="542" t="s">
        <v>163</v>
      </c>
      <c r="CS1862" s="542" t="s">
        <v>235</v>
      </c>
      <c r="CT1862" s="1015">
        <f>'Report 1'!$Q$18</f>
        <v>0</v>
      </c>
      <c r="CU1862" s="1016">
        <f>SUMIF('Report 4A'!$G$16:$G$95,$CQ1862,'Report 4A'!$Y$16:$Y$95)</f>
        <v>0</v>
      </c>
      <c r="CV1862" s="1017">
        <f t="shared" si="304"/>
        <v>0</v>
      </c>
    </row>
    <row r="1863" spans="2:100">
      <c r="B1863" s="535" t="s">
        <v>669</v>
      </c>
      <c r="C1863" s="536">
        <v>1</v>
      </c>
      <c r="D1863" s="537" t="str">
        <f>'Information Input'!$M$14</f>
        <v xml:space="preserve">      -      </v>
      </c>
      <c r="E1863" s="537" t="s">
        <v>137</v>
      </c>
      <c r="F1863" s="538">
        <f t="shared" si="302"/>
        <v>43647</v>
      </c>
      <c r="G1863" s="538">
        <f t="shared" si="303"/>
        <v>43738</v>
      </c>
      <c r="H1863" s="538">
        <f>'Information Input'!$H$35</f>
        <v>43555</v>
      </c>
      <c r="I1863" s="537" t="str">
        <f>'Information Input'!$J$22</f>
        <v>Quarterly</v>
      </c>
      <c r="J1863" s="538">
        <f>'Information Input'!$H$30</f>
        <v>43555</v>
      </c>
      <c r="K1863" s="537">
        <f>'Information Input'!$J$18</f>
        <v>2019</v>
      </c>
      <c r="L1863" s="579" t="s">
        <v>99</v>
      </c>
      <c r="M1863" s="540" t="s">
        <v>100</v>
      </c>
      <c r="N1863" s="541" t="s">
        <v>96</v>
      </c>
      <c r="O1863" s="542" t="s">
        <v>674</v>
      </c>
      <c r="P1863" s="537">
        <v>7</v>
      </c>
      <c r="Q1863" s="541" t="s">
        <v>147</v>
      </c>
      <c r="R1863" s="541" t="s">
        <v>239</v>
      </c>
      <c r="S1863" s="543">
        <f>'Report 1'!$Y$18</f>
        <v>0</v>
      </c>
      <c r="T1863" s="544">
        <f>'Report 1'!$Y$25</f>
        <v>0</v>
      </c>
      <c r="U1863" s="545">
        <f>'Report 1'!$Y$111</f>
        <v>0</v>
      </c>
      <c r="AL1863" s="546" t="s">
        <v>669</v>
      </c>
      <c r="AM1863" s="547">
        <v>2</v>
      </c>
      <c r="AN1863" s="547" t="str">
        <f>'Information Input'!$M$14</f>
        <v xml:space="preserve">      -      </v>
      </c>
      <c r="AO1863" s="547" t="s">
        <v>139</v>
      </c>
      <c r="AP1863" s="538">
        <f>'Information Input'!$H$33</f>
        <v>43466</v>
      </c>
      <c r="AQ1863" s="538">
        <f>'Information Input'!$H$34</f>
        <v>43555</v>
      </c>
      <c r="AR1863" s="538">
        <f>'Information Input'!$H$35</f>
        <v>43555</v>
      </c>
      <c r="AS1863" s="547" t="str">
        <f>'Information Input'!$J$22</f>
        <v>Quarterly</v>
      </c>
      <c r="AT1863" s="538">
        <f>'Information Input'!$H$30</f>
        <v>43555</v>
      </c>
      <c r="AU1863" s="547">
        <f>'Information Input'!$J$18</f>
        <v>2019</v>
      </c>
      <c r="AV1863" s="547" t="s">
        <v>96</v>
      </c>
      <c r="AW1863" s="547" t="s">
        <v>241</v>
      </c>
      <c r="AX1863" s="547" t="s">
        <v>241</v>
      </c>
      <c r="AY1863" s="548" t="s">
        <v>671</v>
      </c>
      <c r="AZ1863" s="547">
        <v>14</v>
      </c>
      <c r="BA1863" s="549" t="s">
        <v>156</v>
      </c>
      <c r="BB1863" s="543" t="s">
        <v>233</v>
      </c>
      <c r="BC1863" s="550">
        <f>'Report 2'!$AJ381</f>
        <v>0</v>
      </c>
      <c r="BD1863" s="550">
        <f>'Report 2'!$AK381</f>
        <v>0</v>
      </c>
      <c r="BE1863" s="550">
        <f>'Report 2'!$AL381</f>
        <v>0</v>
      </c>
      <c r="BF1863" s="550">
        <f>'Report 2'!$AM381</f>
        <v>0</v>
      </c>
      <c r="BG1863" s="550">
        <f>'Report 2'!$AN381</f>
        <v>0</v>
      </c>
      <c r="BH1863" s="550">
        <f>'Report 2'!$AO381</f>
        <v>0</v>
      </c>
      <c r="BI1863" s="550">
        <f>'Report 2'!$AP381</f>
        <v>0</v>
      </c>
      <c r="CC1863" s="542" t="s">
        <v>669</v>
      </c>
      <c r="CD1863" s="1014" t="s">
        <v>672</v>
      </c>
      <c r="CE1863" s="1014" t="str">
        <f>'Information Input'!$M$14</f>
        <v xml:space="preserve">      -      </v>
      </c>
      <c r="CF1863" s="551" t="s">
        <v>139</v>
      </c>
      <c r="CG1863" s="552">
        <f>'Information Input'!$H$33</f>
        <v>43466</v>
      </c>
      <c r="CH1863" s="552">
        <f>'Information Input'!$H$34</f>
        <v>43555</v>
      </c>
      <c r="CI1863" s="552">
        <f>'Information Input'!$H$35</f>
        <v>43555</v>
      </c>
      <c r="CJ1863" s="551" t="str">
        <f>'Information Input'!$J$22</f>
        <v>Quarterly</v>
      </c>
      <c r="CK1863" s="552">
        <f>'Information Input'!$H$30</f>
        <v>43555</v>
      </c>
      <c r="CL1863" s="551">
        <f>'Information Input'!$J$18</f>
        <v>2019</v>
      </c>
      <c r="CM1863" s="551" t="s">
        <v>94</v>
      </c>
      <c r="CN1863" s="1014" t="s">
        <v>95</v>
      </c>
      <c r="CO1863" s="542" t="s">
        <v>96</v>
      </c>
      <c r="CP1863" s="542" t="s">
        <v>671</v>
      </c>
      <c r="CQ1863" s="551">
        <v>22</v>
      </c>
      <c r="CR1863" s="542" t="s">
        <v>164</v>
      </c>
      <c r="CS1863" s="542" t="s">
        <v>236</v>
      </c>
      <c r="CT1863" s="1015">
        <f>'Report 1'!$Q$18</f>
        <v>0</v>
      </c>
      <c r="CU1863" s="1016">
        <f>SUMIF('Report 4A'!$G$16:$G$95,$CQ1863,'Report 4A'!$Y$16:$Y$95)</f>
        <v>0</v>
      </c>
      <c r="CV1863" s="1017">
        <f t="shared" si="304"/>
        <v>0</v>
      </c>
    </row>
    <row r="1864" spans="2:100">
      <c r="B1864" s="535" t="s">
        <v>669</v>
      </c>
      <c r="C1864" s="536">
        <v>1</v>
      </c>
      <c r="D1864" s="537" t="str">
        <f>'Information Input'!$M$14</f>
        <v xml:space="preserve">      -      </v>
      </c>
      <c r="E1864" s="537" t="s">
        <v>137</v>
      </c>
      <c r="F1864" s="538">
        <f t="shared" si="302"/>
        <v>43647</v>
      </c>
      <c r="G1864" s="538">
        <f t="shared" si="303"/>
        <v>43738</v>
      </c>
      <c r="H1864" s="538">
        <f>'Information Input'!$H$35</f>
        <v>43555</v>
      </c>
      <c r="I1864" s="537" t="str">
        <f>'Information Input'!$J$22</f>
        <v>Quarterly</v>
      </c>
      <c r="J1864" s="538">
        <f>'Information Input'!$H$30</f>
        <v>43555</v>
      </c>
      <c r="K1864" s="537">
        <f>'Information Input'!$J$18</f>
        <v>2019</v>
      </c>
      <c r="L1864" s="579" t="s">
        <v>99</v>
      </c>
      <c r="M1864" s="540" t="s">
        <v>100</v>
      </c>
      <c r="N1864" s="541" t="s">
        <v>96</v>
      </c>
      <c r="O1864" s="542" t="s">
        <v>670</v>
      </c>
      <c r="P1864" s="537">
        <v>8</v>
      </c>
      <c r="Q1864" s="541" t="s">
        <v>148</v>
      </c>
      <c r="R1864" s="541" t="s">
        <v>239</v>
      </c>
      <c r="S1864" s="543">
        <f>'Report 1'!$Y$18</f>
        <v>0</v>
      </c>
      <c r="T1864" s="544">
        <f>'Report 1'!$Y$26</f>
        <v>0</v>
      </c>
      <c r="U1864" s="545">
        <f>'Report 1'!$Y$112</f>
        <v>0</v>
      </c>
      <c r="AL1864" s="546" t="s">
        <v>669</v>
      </c>
      <c r="AM1864" s="547">
        <v>2</v>
      </c>
      <c r="AN1864" s="547" t="str">
        <f>'Information Input'!$M$14</f>
        <v xml:space="preserve">      -      </v>
      </c>
      <c r="AO1864" s="547" t="s">
        <v>139</v>
      </c>
      <c r="AP1864" s="538">
        <f>'Information Input'!$H$33</f>
        <v>43466</v>
      </c>
      <c r="AQ1864" s="538">
        <f>'Information Input'!$H$34</f>
        <v>43555</v>
      </c>
      <c r="AR1864" s="538">
        <f>'Information Input'!$H$35</f>
        <v>43555</v>
      </c>
      <c r="AS1864" s="547" t="str">
        <f>'Information Input'!$J$22</f>
        <v>Quarterly</v>
      </c>
      <c r="AT1864" s="538">
        <f>'Information Input'!$H$30</f>
        <v>43555</v>
      </c>
      <c r="AU1864" s="547">
        <f>'Information Input'!$J$18</f>
        <v>2019</v>
      </c>
      <c r="AV1864" s="547" t="s">
        <v>96</v>
      </c>
      <c r="AW1864" s="547" t="s">
        <v>241</v>
      </c>
      <c r="AX1864" s="547" t="s">
        <v>241</v>
      </c>
      <c r="AY1864" s="548" t="s">
        <v>671</v>
      </c>
      <c r="AZ1864" s="547">
        <v>15</v>
      </c>
      <c r="BA1864" s="549" t="s">
        <v>157</v>
      </c>
      <c r="BB1864" s="543" t="s">
        <v>234</v>
      </c>
      <c r="BC1864" s="550">
        <f>'Report 2'!$AJ382</f>
        <v>0</v>
      </c>
      <c r="BD1864" s="550">
        <f>'Report 2'!$AK382</f>
        <v>0</v>
      </c>
      <c r="BE1864" s="550">
        <f>'Report 2'!$AL382</f>
        <v>0</v>
      </c>
      <c r="BF1864" s="550">
        <f>'Report 2'!$AM382</f>
        <v>0</v>
      </c>
      <c r="BG1864" s="550">
        <f>'Report 2'!$AN382</f>
        <v>0</v>
      </c>
      <c r="BH1864" s="550">
        <f>'Report 2'!$AO382</f>
        <v>0</v>
      </c>
      <c r="BI1864" s="550">
        <f>'Report 2'!$AP382</f>
        <v>0</v>
      </c>
      <c r="CC1864" s="542" t="s">
        <v>669</v>
      </c>
      <c r="CD1864" s="1014" t="s">
        <v>672</v>
      </c>
      <c r="CE1864" s="1014" t="str">
        <f>'Information Input'!$M$14</f>
        <v xml:space="preserve">      -      </v>
      </c>
      <c r="CF1864" s="551" t="s">
        <v>139</v>
      </c>
      <c r="CG1864" s="552">
        <f>'Information Input'!$H$33</f>
        <v>43466</v>
      </c>
      <c r="CH1864" s="552">
        <f>'Information Input'!$H$34</f>
        <v>43555</v>
      </c>
      <c r="CI1864" s="552">
        <f>'Information Input'!$H$35</f>
        <v>43555</v>
      </c>
      <c r="CJ1864" s="551" t="str">
        <f>'Information Input'!$J$22</f>
        <v>Quarterly</v>
      </c>
      <c r="CK1864" s="552">
        <f>'Information Input'!$H$30</f>
        <v>43555</v>
      </c>
      <c r="CL1864" s="551">
        <f>'Information Input'!$J$18</f>
        <v>2019</v>
      </c>
      <c r="CM1864" s="551" t="s">
        <v>94</v>
      </c>
      <c r="CN1864" s="1014" t="s">
        <v>95</v>
      </c>
      <c r="CO1864" s="542" t="s">
        <v>96</v>
      </c>
      <c r="CP1864" s="542" t="s">
        <v>671</v>
      </c>
      <c r="CQ1864" s="551">
        <v>23</v>
      </c>
      <c r="CR1864" s="542" t="s">
        <v>165</v>
      </c>
      <c r="CS1864" s="542" t="s">
        <v>236</v>
      </c>
      <c r="CT1864" s="1015">
        <f>'Report 1'!$Q$18</f>
        <v>0</v>
      </c>
      <c r="CU1864" s="1016">
        <f>SUMIF('Report 4A'!$G$16:$G$95,$CQ1864,'Report 4A'!$Y$16:$Y$95)</f>
        <v>0</v>
      </c>
      <c r="CV1864" s="1017">
        <f t="shared" si="304"/>
        <v>0</v>
      </c>
    </row>
    <row r="1865" spans="2:100">
      <c r="B1865" s="535" t="s">
        <v>669</v>
      </c>
      <c r="C1865" s="536">
        <v>1</v>
      </c>
      <c r="D1865" s="537" t="str">
        <f>'Information Input'!$M$14</f>
        <v xml:space="preserve">      -      </v>
      </c>
      <c r="E1865" s="537" t="s">
        <v>137</v>
      </c>
      <c r="F1865" s="538">
        <f t="shared" si="302"/>
        <v>43647</v>
      </c>
      <c r="G1865" s="538">
        <f t="shared" si="303"/>
        <v>43738</v>
      </c>
      <c r="H1865" s="538">
        <f>'Information Input'!$H$35</f>
        <v>43555</v>
      </c>
      <c r="I1865" s="537" t="str">
        <f>'Information Input'!$J$22</f>
        <v>Quarterly</v>
      </c>
      <c r="J1865" s="538">
        <f>'Information Input'!$H$30</f>
        <v>43555</v>
      </c>
      <c r="K1865" s="537">
        <f>'Information Input'!$J$18</f>
        <v>2019</v>
      </c>
      <c r="L1865" s="579" t="s">
        <v>99</v>
      </c>
      <c r="M1865" s="540" t="s">
        <v>100</v>
      </c>
      <c r="N1865" s="541" t="s">
        <v>96</v>
      </c>
      <c r="O1865" s="542" t="s">
        <v>670</v>
      </c>
      <c r="P1865" s="537">
        <v>9</v>
      </c>
      <c r="Q1865" s="541" t="s">
        <v>149</v>
      </c>
      <c r="R1865" s="541" t="s">
        <v>239</v>
      </c>
      <c r="S1865" s="543">
        <f>'Report 1'!$Y$18</f>
        <v>0</v>
      </c>
      <c r="T1865" s="544">
        <f>'Report 1'!$Y$27</f>
        <v>0</v>
      </c>
      <c r="U1865" s="545">
        <f>'Report 1'!$Y$113</f>
        <v>0</v>
      </c>
      <c r="AL1865" s="546" t="s">
        <v>669</v>
      </c>
      <c r="AM1865" s="547">
        <v>2</v>
      </c>
      <c r="AN1865" s="547" t="str">
        <f>'Information Input'!$M$14</f>
        <v xml:space="preserve">      -      </v>
      </c>
      <c r="AO1865" s="547" t="s">
        <v>139</v>
      </c>
      <c r="AP1865" s="538">
        <f>'Information Input'!$H$33</f>
        <v>43466</v>
      </c>
      <c r="AQ1865" s="538">
        <f>'Information Input'!$H$34</f>
        <v>43555</v>
      </c>
      <c r="AR1865" s="538">
        <f>'Information Input'!$H$35</f>
        <v>43555</v>
      </c>
      <c r="AS1865" s="547" t="str">
        <f>'Information Input'!$J$22</f>
        <v>Quarterly</v>
      </c>
      <c r="AT1865" s="538">
        <f>'Information Input'!$H$30</f>
        <v>43555</v>
      </c>
      <c r="AU1865" s="547">
        <f>'Information Input'!$J$18</f>
        <v>2019</v>
      </c>
      <c r="AV1865" s="547" t="s">
        <v>96</v>
      </c>
      <c r="AW1865" s="547" t="s">
        <v>241</v>
      </c>
      <c r="AX1865" s="547" t="s">
        <v>241</v>
      </c>
      <c r="AY1865" s="548" t="s">
        <v>671</v>
      </c>
      <c r="AZ1865" s="547">
        <v>16</v>
      </c>
      <c r="BA1865" s="549" t="s">
        <v>158</v>
      </c>
      <c r="BB1865" s="543" t="s">
        <v>235</v>
      </c>
      <c r="BC1865" s="550">
        <f>'Report 2'!$AJ383</f>
        <v>0</v>
      </c>
      <c r="BD1865" s="550">
        <f>'Report 2'!$AK383</f>
        <v>0</v>
      </c>
      <c r="BE1865" s="550">
        <f>'Report 2'!$AL383</f>
        <v>0</v>
      </c>
      <c r="BF1865" s="550">
        <f>'Report 2'!$AM383</f>
        <v>0</v>
      </c>
      <c r="BG1865" s="550">
        <f>'Report 2'!$AN383</f>
        <v>0</v>
      </c>
      <c r="BH1865" s="550">
        <f>'Report 2'!$AO383</f>
        <v>0</v>
      </c>
      <c r="BI1865" s="550">
        <f>'Report 2'!$AP383</f>
        <v>0</v>
      </c>
      <c r="CC1865" s="542" t="s">
        <v>669</v>
      </c>
      <c r="CD1865" s="1014" t="s">
        <v>672</v>
      </c>
      <c r="CE1865" s="1014" t="str">
        <f>'Information Input'!$M$14</f>
        <v xml:space="preserve">      -      </v>
      </c>
      <c r="CF1865" s="551" t="s">
        <v>139</v>
      </c>
      <c r="CG1865" s="552">
        <f>'Information Input'!$H$33</f>
        <v>43466</v>
      </c>
      <c r="CH1865" s="552">
        <f>'Information Input'!$H$34</f>
        <v>43555</v>
      </c>
      <c r="CI1865" s="552">
        <f>'Information Input'!$H$35</f>
        <v>43555</v>
      </c>
      <c r="CJ1865" s="551" t="str">
        <f>'Information Input'!$J$22</f>
        <v>Quarterly</v>
      </c>
      <c r="CK1865" s="552">
        <f>'Information Input'!$H$30</f>
        <v>43555</v>
      </c>
      <c r="CL1865" s="551">
        <f>'Information Input'!$J$18</f>
        <v>2019</v>
      </c>
      <c r="CM1865" s="551" t="s">
        <v>94</v>
      </c>
      <c r="CN1865" s="1014" t="s">
        <v>95</v>
      </c>
      <c r="CO1865" s="542" t="s">
        <v>96</v>
      </c>
      <c r="CP1865" s="542" t="s">
        <v>671</v>
      </c>
      <c r="CQ1865" s="551">
        <v>24</v>
      </c>
      <c r="CR1865" s="542" t="s">
        <v>166</v>
      </c>
      <c r="CS1865" s="542" t="s">
        <v>233</v>
      </c>
      <c r="CT1865" s="1015">
        <f>'Report 1'!$Q$18</f>
        <v>0</v>
      </c>
      <c r="CU1865" s="1016">
        <f>SUMIF('Report 4A'!$G$16:$G$95,$CQ1865,'Report 4A'!$Y$16:$Y$95)</f>
        <v>0</v>
      </c>
      <c r="CV1865" s="1017">
        <f t="shared" si="304"/>
        <v>0</v>
      </c>
    </row>
    <row r="1866" spans="2:100">
      <c r="B1866" s="535" t="s">
        <v>669</v>
      </c>
      <c r="C1866" s="536">
        <v>1</v>
      </c>
      <c r="D1866" s="537" t="str">
        <f>'Information Input'!$M$14</f>
        <v xml:space="preserve">      -      </v>
      </c>
      <c r="E1866" s="537" t="s">
        <v>137</v>
      </c>
      <c r="F1866" s="538">
        <f t="shared" si="302"/>
        <v>43647</v>
      </c>
      <c r="G1866" s="538">
        <f t="shared" si="303"/>
        <v>43738</v>
      </c>
      <c r="H1866" s="538">
        <f>'Information Input'!$H$35</f>
        <v>43555</v>
      </c>
      <c r="I1866" s="537" t="str">
        <f>'Information Input'!$J$22</f>
        <v>Quarterly</v>
      </c>
      <c r="J1866" s="538">
        <f>'Information Input'!$H$30</f>
        <v>43555</v>
      </c>
      <c r="K1866" s="537">
        <f>'Information Input'!$J$18</f>
        <v>2019</v>
      </c>
      <c r="L1866" s="579" t="s">
        <v>99</v>
      </c>
      <c r="M1866" s="540" t="s">
        <v>100</v>
      </c>
      <c r="N1866" s="541" t="s">
        <v>96</v>
      </c>
      <c r="O1866" s="542" t="s">
        <v>674</v>
      </c>
      <c r="P1866" s="537">
        <v>10</v>
      </c>
      <c r="Q1866" s="541" t="s">
        <v>150</v>
      </c>
      <c r="R1866" s="541" t="s">
        <v>239</v>
      </c>
      <c r="S1866" s="543">
        <f>'Report 1'!$Y$18</f>
        <v>0</v>
      </c>
      <c r="T1866" s="544">
        <f>'Report 1'!$Y$28</f>
        <v>0</v>
      </c>
      <c r="U1866" s="545">
        <f>'Report 1'!$Y$114</f>
        <v>0</v>
      </c>
      <c r="AL1866" s="546" t="s">
        <v>669</v>
      </c>
      <c r="AM1866" s="547">
        <v>2</v>
      </c>
      <c r="AN1866" s="547" t="str">
        <f>'Information Input'!$M$14</f>
        <v xml:space="preserve">      -      </v>
      </c>
      <c r="AO1866" s="547" t="s">
        <v>139</v>
      </c>
      <c r="AP1866" s="538">
        <f>'Information Input'!$H$33</f>
        <v>43466</v>
      </c>
      <c r="AQ1866" s="538">
        <f>'Information Input'!$H$34</f>
        <v>43555</v>
      </c>
      <c r="AR1866" s="538">
        <f>'Information Input'!$H$35</f>
        <v>43555</v>
      </c>
      <c r="AS1866" s="547" t="str">
        <f>'Information Input'!$J$22</f>
        <v>Quarterly</v>
      </c>
      <c r="AT1866" s="538">
        <f>'Information Input'!$H$30</f>
        <v>43555</v>
      </c>
      <c r="AU1866" s="547">
        <f>'Information Input'!$J$18</f>
        <v>2019</v>
      </c>
      <c r="AV1866" s="547" t="s">
        <v>96</v>
      </c>
      <c r="AW1866" s="547" t="s">
        <v>241</v>
      </c>
      <c r="AX1866" s="547" t="s">
        <v>241</v>
      </c>
      <c r="AY1866" s="548" t="s">
        <v>671</v>
      </c>
      <c r="AZ1866" s="547">
        <v>17</v>
      </c>
      <c r="BA1866" s="549" t="s">
        <v>159</v>
      </c>
      <c r="BB1866" s="543" t="s">
        <v>235</v>
      </c>
      <c r="BC1866" s="550">
        <f>'Report 2'!$AJ384</f>
        <v>0</v>
      </c>
      <c r="BD1866" s="550">
        <f>'Report 2'!$AK384</f>
        <v>0</v>
      </c>
      <c r="BE1866" s="550">
        <f>'Report 2'!$AL384</f>
        <v>0</v>
      </c>
      <c r="BF1866" s="550">
        <f>'Report 2'!$AM384</f>
        <v>0</v>
      </c>
      <c r="BG1866" s="550">
        <f>'Report 2'!$AN384</f>
        <v>0</v>
      </c>
      <c r="BH1866" s="550">
        <f>'Report 2'!$AO384</f>
        <v>0</v>
      </c>
      <c r="BI1866" s="550">
        <f>'Report 2'!$AP384</f>
        <v>0</v>
      </c>
      <c r="CC1866" s="542" t="s">
        <v>669</v>
      </c>
      <c r="CD1866" s="1014" t="s">
        <v>672</v>
      </c>
      <c r="CE1866" s="1014" t="str">
        <f>'Information Input'!$M$14</f>
        <v xml:space="preserve">      -      </v>
      </c>
      <c r="CF1866" s="551" t="s">
        <v>139</v>
      </c>
      <c r="CG1866" s="552">
        <f>'Information Input'!$H$33</f>
        <v>43466</v>
      </c>
      <c r="CH1866" s="552">
        <f>'Information Input'!$H$34</f>
        <v>43555</v>
      </c>
      <c r="CI1866" s="552">
        <f>'Information Input'!$H$35</f>
        <v>43555</v>
      </c>
      <c r="CJ1866" s="551" t="str">
        <f>'Information Input'!$J$22</f>
        <v>Quarterly</v>
      </c>
      <c r="CK1866" s="552">
        <f>'Information Input'!$H$30</f>
        <v>43555</v>
      </c>
      <c r="CL1866" s="551">
        <f>'Information Input'!$J$18</f>
        <v>2019</v>
      </c>
      <c r="CM1866" s="551" t="s">
        <v>94</v>
      </c>
      <c r="CN1866" s="1014" t="s">
        <v>95</v>
      </c>
      <c r="CO1866" s="542" t="s">
        <v>96</v>
      </c>
      <c r="CP1866" s="542" t="s">
        <v>671</v>
      </c>
      <c r="CQ1866" s="551">
        <v>25</v>
      </c>
      <c r="CR1866" s="542" t="s">
        <v>167</v>
      </c>
      <c r="CS1866" s="542" t="s">
        <v>233</v>
      </c>
      <c r="CT1866" s="1015">
        <f>'Report 1'!$Q$18</f>
        <v>0</v>
      </c>
      <c r="CU1866" s="1016">
        <f>SUMIF('Report 4A'!$G$16:$G$95,$CQ1866,'Report 4A'!$Y$16:$Y$95)</f>
        <v>0</v>
      </c>
      <c r="CV1866" s="1017">
        <f t="shared" si="304"/>
        <v>0</v>
      </c>
    </row>
    <row r="1867" spans="2:100">
      <c r="B1867" s="535" t="s">
        <v>669</v>
      </c>
      <c r="C1867" s="536">
        <v>1</v>
      </c>
      <c r="D1867" s="537" t="str">
        <f>'Information Input'!$M$14</f>
        <v xml:space="preserve">      -      </v>
      </c>
      <c r="E1867" s="537" t="s">
        <v>137</v>
      </c>
      <c r="F1867" s="538">
        <f t="shared" si="302"/>
        <v>43647</v>
      </c>
      <c r="G1867" s="538">
        <f t="shared" si="303"/>
        <v>43738</v>
      </c>
      <c r="H1867" s="538">
        <f>'Information Input'!$H$35</f>
        <v>43555</v>
      </c>
      <c r="I1867" s="537" t="str">
        <f>'Information Input'!$J$22</f>
        <v>Quarterly</v>
      </c>
      <c r="J1867" s="538">
        <f>'Information Input'!$H$30</f>
        <v>43555</v>
      </c>
      <c r="K1867" s="537">
        <f>'Information Input'!$J$18</f>
        <v>2019</v>
      </c>
      <c r="L1867" s="579" t="s">
        <v>99</v>
      </c>
      <c r="M1867" s="540" t="s">
        <v>100</v>
      </c>
      <c r="N1867" s="541" t="s">
        <v>96</v>
      </c>
      <c r="O1867" s="542" t="s">
        <v>671</v>
      </c>
      <c r="P1867" s="537">
        <v>11</v>
      </c>
      <c r="Q1867" s="541" t="s">
        <v>153</v>
      </c>
      <c r="R1867" s="541" t="s">
        <v>231</v>
      </c>
      <c r="S1867" s="543">
        <f>'Report 1'!$Y$18</f>
        <v>0</v>
      </c>
      <c r="T1867" s="544">
        <f>'Report 1'!$Y$31</f>
        <v>0</v>
      </c>
      <c r="U1867" s="545">
        <f>'Report 1'!$Y$117</f>
        <v>0</v>
      </c>
      <c r="AL1867" s="546" t="s">
        <v>669</v>
      </c>
      <c r="AM1867" s="547">
        <v>2</v>
      </c>
      <c r="AN1867" s="547" t="str">
        <f>'Information Input'!$M$14</f>
        <v xml:space="preserve">      -      </v>
      </c>
      <c r="AO1867" s="547" t="s">
        <v>139</v>
      </c>
      <c r="AP1867" s="538">
        <f>'Information Input'!$H$33</f>
        <v>43466</v>
      </c>
      <c r="AQ1867" s="538">
        <f>'Information Input'!$H$34</f>
        <v>43555</v>
      </c>
      <c r="AR1867" s="538">
        <f>'Information Input'!$H$35</f>
        <v>43555</v>
      </c>
      <c r="AS1867" s="547" t="str">
        <f>'Information Input'!$J$22</f>
        <v>Quarterly</v>
      </c>
      <c r="AT1867" s="538">
        <f>'Information Input'!$H$30</f>
        <v>43555</v>
      </c>
      <c r="AU1867" s="547">
        <f>'Information Input'!$J$18</f>
        <v>2019</v>
      </c>
      <c r="AV1867" s="547" t="s">
        <v>96</v>
      </c>
      <c r="AW1867" s="547" t="s">
        <v>241</v>
      </c>
      <c r="AX1867" s="547" t="s">
        <v>241</v>
      </c>
      <c r="AY1867" s="548" t="s">
        <v>671</v>
      </c>
      <c r="AZ1867" s="547">
        <v>18</v>
      </c>
      <c r="BA1867" s="549" t="s">
        <v>160</v>
      </c>
      <c r="BB1867" s="543" t="s">
        <v>235</v>
      </c>
      <c r="BC1867" s="550">
        <f>'Report 2'!$AJ385</f>
        <v>0</v>
      </c>
      <c r="BD1867" s="550">
        <f>'Report 2'!$AK385</f>
        <v>0</v>
      </c>
      <c r="BE1867" s="550">
        <f>'Report 2'!$AL385</f>
        <v>0</v>
      </c>
      <c r="BF1867" s="550">
        <f>'Report 2'!$AM385</f>
        <v>0</v>
      </c>
      <c r="BG1867" s="550">
        <f>'Report 2'!$AN385</f>
        <v>0</v>
      </c>
      <c r="BH1867" s="550">
        <f>'Report 2'!$AO385</f>
        <v>0</v>
      </c>
      <c r="BI1867" s="550">
        <f>'Report 2'!$AP385</f>
        <v>0</v>
      </c>
      <c r="CC1867" s="542" t="s">
        <v>669</v>
      </c>
      <c r="CD1867" s="1014" t="s">
        <v>672</v>
      </c>
      <c r="CE1867" s="1014" t="str">
        <f>'Information Input'!$M$14</f>
        <v xml:space="preserve">      -      </v>
      </c>
      <c r="CF1867" s="551" t="s">
        <v>139</v>
      </c>
      <c r="CG1867" s="552">
        <f>'Information Input'!$H$33</f>
        <v>43466</v>
      </c>
      <c r="CH1867" s="552">
        <f>'Information Input'!$H$34</f>
        <v>43555</v>
      </c>
      <c r="CI1867" s="552">
        <f>'Information Input'!$H$35</f>
        <v>43555</v>
      </c>
      <c r="CJ1867" s="551" t="str">
        <f>'Information Input'!$J$22</f>
        <v>Quarterly</v>
      </c>
      <c r="CK1867" s="552">
        <f>'Information Input'!$H$30</f>
        <v>43555</v>
      </c>
      <c r="CL1867" s="551">
        <f>'Information Input'!$J$18</f>
        <v>2019</v>
      </c>
      <c r="CM1867" s="551" t="s">
        <v>94</v>
      </c>
      <c r="CN1867" s="1014" t="s">
        <v>95</v>
      </c>
      <c r="CO1867" s="542" t="s">
        <v>96</v>
      </c>
      <c r="CP1867" s="542" t="s">
        <v>671</v>
      </c>
      <c r="CQ1867" s="551">
        <v>26</v>
      </c>
      <c r="CR1867" s="542" t="s">
        <v>168</v>
      </c>
      <c r="CS1867" s="542" t="s">
        <v>237</v>
      </c>
      <c r="CT1867" s="1015">
        <f>'Report 1'!$Q$18</f>
        <v>0</v>
      </c>
      <c r="CU1867" s="1016">
        <f>SUMIF('Report 4A'!$G$16:$G$95,$CQ1867,'Report 4A'!$Y$16:$Y$95)</f>
        <v>0</v>
      </c>
      <c r="CV1867" s="1017">
        <f t="shared" si="304"/>
        <v>0</v>
      </c>
    </row>
    <row r="1868" spans="2:100">
      <c r="B1868" s="535" t="s">
        <v>669</v>
      </c>
      <c r="C1868" s="536">
        <v>1</v>
      </c>
      <c r="D1868" s="537" t="str">
        <f>'Information Input'!$M$14</f>
        <v xml:space="preserve">      -      </v>
      </c>
      <c r="E1868" s="537" t="s">
        <v>137</v>
      </c>
      <c r="F1868" s="538">
        <f t="shared" si="302"/>
        <v>43647</v>
      </c>
      <c r="G1868" s="538">
        <f t="shared" si="303"/>
        <v>43738</v>
      </c>
      <c r="H1868" s="538">
        <f>'Information Input'!$H$35</f>
        <v>43555</v>
      </c>
      <c r="I1868" s="537" t="str">
        <f>'Information Input'!$J$22</f>
        <v>Quarterly</v>
      </c>
      <c r="J1868" s="538">
        <f>'Information Input'!$H$30</f>
        <v>43555</v>
      </c>
      <c r="K1868" s="537">
        <f>'Information Input'!$J$18</f>
        <v>2019</v>
      </c>
      <c r="L1868" s="579" t="s">
        <v>99</v>
      </c>
      <c r="M1868" s="540" t="s">
        <v>100</v>
      </c>
      <c r="N1868" s="541" t="s">
        <v>96</v>
      </c>
      <c r="O1868" s="542" t="s">
        <v>671</v>
      </c>
      <c r="P1868" s="537">
        <v>12</v>
      </c>
      <c r="Q1868" s="541" t="s">
        <v>154</v>
      </c>
      <c r="R1868" s="541" t="s">
        <v>231</v>
      </c>
      <c r="S1868" s="543">
        <f>'Report 1'!$Y$18</f>
        <v>0</v>
      </c>
      <c r="T1868" s="544">
        <f>'Report 1'!$Y$32</f>
        <v>0</v>
      </c>
      <c r="U1868" s="545">
        <f>'Report 1'!$Y$118</f>
        <v>0</v>
      </c>
      <c r="AL1868" s="546" t="s">
        <v>669</v>
      </c>
      <c r="AM1868" s="547">
        <v>2</v>
      </c>
      <c r="AN1868" s="547" t="str">
        <f>'Information Input'!$M$14</f>
        <v xml:space="preserve">      -      </v>
      </c>
      <c r="AO1868" s="547" t="s">
        <v>139</v>
      </c>
      <c r="AP1868" s="538">
        <f>'Information Input'!$H$33</f>
        <v>43466</v>
      </c>
      <c r="AQ1868" s="538">
        <f>'Information Input'!$H$34</f>
        <v>43555</v>
      </c>
      <c r="AR1868" s="538">
        <f>'Information Input'!$H$35</f>
        <v>43555</v>
      </c>
      <c r="AS1868" s="547" t="str">
        <f>'Information Input'!$J$22</f>
        <v>Quarterly</v>
      </c>
      <c r="AT1868" s="538">
        <f>'Information Input'!$H$30</f>
        <v>43555</v>
      </c>
      <c r="AU1868" s="547">
        <f>'Information Input'!$J$18</f>
        <v>2019</v>
      </c>
      <c r="AV1868" s="547" t="s">
        <v>96</v>
      </c>
      <c r="AW1868" s="547" t="s">
        <v>241</v>
      </c>
      <c r="AX1868" s="547" t="s">
        <v>241</v>
      </c>
      <c r="AY1868" s="548" t="s">
        <v>671</v>
      </c>
      <c r="AZ1868" s="547">
        <v>19</v>
      </c>
      <c r="BA1868" s="549" t="s">
        <v>161</v>
      </c>
      <c r="BB1868" s="543" t="s">
        <v>235</v>
      </c>
      <c r="BC1868" s="550">
        <f>'Report 2'!$AJ386</f>
        <v>0</v>
      </c>
      <c r="BD1868" s="550">
        <f>'Report 2'!$AK386</f>
        <v>0</v>
      </c>
      <c r="BE1868" s="550">
        <f>'Report 2'!$AL386</f>
        <v>0</v>
      </c>
      <c r="BF1868" s="550">
        <f>'Report 2'!$AM386</f>
        <v>0</v>
      </c>
      <c r="BG1868" s="550">
        <f>'Report 2'!$AN386</f>
        <v>0</v>
      </c>
      <c r="BH1868" s="550">
        <f>'Report 2'!$AO386</f>
        <v>0</v>
      </c>
      <c r="BI1868" s="550">
        <f>'Report 2'!$AP386</f>
        <v>0</v>
      </c>
      <c r="CC1868" s="542" t="s">
        <v>669</v>
      </c>
      <c r="CD1868" s="1014" t="s">
        <v>672</v>
      </c>
      <c r="CE1868" s="1014" t="str">
        <f>'Information Input'!$M$14</f>
        <v xml:space="preserve">      -      </v>
      </c>
      <c r="CF1868" s="551" t="s">
        <v>139</v>
      </c>
      <c r="CG1868" s="552">
        <f>'Information Input'!$H$33</f>
        <v>43466</v>
      </c>
      <c r="CH1868" s="552">
        <f>'Information Input'!$H$34</f>
        <v>43555</v>
      </c>
      <c r="CI1868" s="552">
        <f>'Information Input'!$H$35</f>
        <v>43555</v>
      </c>
      <c r="CJ1868" s="551" t="str">
        <f>'Information Input'!$J$22</f>
        <v>Quarterly</v>
      </c>
      <c r="CK1868" s="552">
        <f>'Information Input'!$H$30</f>
        <v>43555</v>
      </c>
      <c r="CL1868" s="551">
        <f>'Information Input'!$J$18</f>
        <v>2019</v>
      </c>
      <c r="CM1868" s="551" t="s">
        <v>94</v>
      </c>
      <c r="CN1868" s="1014" t="s">
        <v>95</v>
      </c>
      <c r="CO1868" s="542" t="s">
        <v>96</v>
      </c>
      <c r="CP1868" s="542" t="s">
        <v>671</v>
      </c>
      <c r="CQ1868" s="551">
        <v>27</v>
      </c>
      <c r="CR1868" s="542" t="s">
        <v>169</v>
      </c>
      <c r="CS1868" s="542" t="s">
        <v>235</v>
      </c>
      <c r="CT1868" s="1015">
        <f>'Report 1'!$Q$18</f>
        <v>0</v>
      </c>
      <c r="CU1868" s="1016">
        <f>SUMIF('Report 4A'!$G$16:$G$95,$CQ1868,'Report 4A'!$Y$16:$Y$95)</f>
        <v>0</v>
      </c>
      <c r="CV1868" s="1017">
        <f t="shared" si="304"/>
        <v>0</v>
      </c>
    </row>
    <row r="1869" spans="2:100">
      <c r="B1869" s="535" t="s">
        <v>669</v>
      </c>
      <c r="C1869" s="536">
        <v>1</v>
      </c>
      <c r="D1869" s="537" t="str">
        <f>'Information Input'!$M$14</f>
        <v xml:space="preserve">      -      </v>
      </c>
      <c r="E1869" s="537" t="s">
        <v>137</v>
      </c>
      <c r="F1869" s="538">
        <f t="shared" si="302"/>
        <v>43647</v>
      </c>
      <c r="G1869" s="538">
        <f t="shared" si="303"/>
        <v>43738</v>
      </c>
      <c r="H1869" s="538">
        <f>'Information Input'!$H$35</f>
        <v>43555</v>
      </c>
      <c r="I1869" s="537" t="str">
        <f>'Information Input'!$J$22</f>
        <v>Quarterly</v>
      </c>
      <c r="J1869" s="538">
        <f>'Information Input'!$H$30</f>
        <v>43555</v>
      </c>
      <c r="K1869" s="537">
        <f>'Information Input'!$J$18</f>
        <v>2019</v>
      </c>
      <c r="L1869" s="579" t="s">
        <v>99</v>
      </c>
      <c r="M1869" s="540" t="s">
        <v>100</v>
      </c>
      <c r="N1869" s="541" t="s">
        <v>96</v>
      </c>
      <c r="O1869" s="542" t="s">
        <v>671</v>
      </c>
      <c r="P1869" s="537">
        <v>13</v>
      </c>
      <c r="Q1869" s="541" t="s">
        <v>155</v>
      </c>
      <c r="R1869" s="541" t="s">
        <v>232</v>
      </c>
      <c r="S1869" s="543">
        <f>'Report 1'!$Y$18</f>
        <v>0</v>
      </c>
      <c r="T1869" s="544">
        <f>'Report 1'!$Y$33</f>
        <v>0</v>
      </c>
      <c r="U1869" s="545">
        <f>'Report 1'!$Y$119</f>
        <v>0</v>
      </c>
      <c r="AL1869" s="546" t="s">
        <v>669</v>
      </c>
      <c r="AM1869" s="547">
        <v>2</v>
      </c>
      <c r="AN1869" s="547" t="str">
        <f>'Information Input'!$M$14</f>
        <v xml:space="preserve">      -      </v>
      </c>
      <c r="AO1869" s="547" t="s">
        <v>139</v>
      </c>
      <c r="AP1869" s="538">
        <f>'Information Input'!$H$33</f>
        <v>43466</v>
      </c>
      <c r="AQ1869" s="538">
        <f>'Information Input'!$H$34</f>
        <v>43555</v>
      </c>
      <c r="AR1869" s="538">
        <f>'Information Input'!$H$35</f>
        <v>43555</v>
      </c>
      <c r="AS1869" s="547" t="str">
        <f>'Information Input'!$J$22</f>
        <v>Quarterly</v>
      </c>
      <c r="AT1869" s="538">
        <f>'Information Input'!$H$30</f>
        <v>43555</v>
      </c>
      <c r="AU1869" s="547">
        <f>'Information Input'!$J$18</f>
        <v>2019</v>
      </c>
      <c r="AV1869" s="547" t="s">
        <v>96</v>
      </c>
      <c r="AW1869" s="547" t="s">
        <v>241</v>
      </c>
      <c r="AX1869" s="547" t="s">
        <v>241</v>
      </c>
      <c r="AY1869" s="548" t="s">
        <v>671</v>
      </c>
      <c r="AZ1869" s="547">
        <v>20</v>
      </c>
      <c r="BA1869" s="549" t="s">
        <v>162</v>
      </c>
      <c r="BB1869" s="543" t="s">
        <v>235</v>
      </c>
      <c r="BC1869" s="550">
        <f>'Report 2'!$AJ387</f>
        <v>0</v>
      </c>
      <c r="BD1869" s="550">
        <f>'Report 2'!$AK387</f>
        <v>0</v>
      </c>
      <c r="BE1869" s="550">
        <f>'Report 2'!$AL387</f>
        <v>0</v>
      </c>
      <c r="BF1869" s="550">
        <f>'Report 2'!$AM387</f>
        <v>0</v>
      </c>
      <c r="BG1869" s="550">
        <f>'Report 2'!$AN387</f>
        <v>0</v>
      </c>
      <c r="BH1869" s="550">
        <f>'Report 2'!$AO387</f>
        <v>0</v>
      </c>
      <c r="BI1869" s="550">
        <f>'Report 2'!$AP387</f>
        <v>0</v>
      </c>
      <c r="CC1869" s="542" t="s">
        <v>669</v>
      </c>
      <c r="CD1869" s="1014" t="s">
        <v>672</v>
      </c>
      <c r="CE1869" s="1014" t="str">
        <f>'Information Input'!$M$14</f>
        <v xml:space="preserve">      -      </v>
      </c>
      <c r="CF1869" s="551" t="s">
        <v>139</v>
      </c>
      <c r="CG1869" s="552">
        <f>'Information Input'!$H$33</f>
        <v>43466</v>
      </c>
      <c r="CH1869" s="552">
        <f>'Information Input'!$H$34</f>
        <v>43555</v>
      </c>
      <c r="CI1869" s="552">
        <f>'Information Input'!$H$35</f>
        <v>43555</v>
      </c>
      <c r="CJ1869" s="551" t="str">
        <f>'Information Input'!$J$22</f>
        <v>Quarterly</v>
      </c>
      <c r="CK1869" s="552">
        <f>'Information Input'!$H$30</f>
        <v>43555</v>
      </c>
      <c r="CL1869" s="551">
        <f>'Information Input'!$J$18</f>
        <v>2019</v>
      </c>
      <c r="CM1869" s="551" t="s">
        <v>94</v>
      </c>
      <c r="CN1869" s="1014" t="s">
        <v>95</v>
      </c>
      <c r="CO1869" s="542" t="s">
        <v>96</v>
      </c>
      <c r="CP1869" s="542" t="s">
        <v>671</v>
      </c>
      <c r="CQ1869" s="551">
        <v>28</v>
      </c>
      <c r="CR1869" s="542" t="s">
        <v>170</v>
      </c>
      <c r="CS1869" s="542" t="s">
        <v>235</v>
      </c>
      <c r="CT1869" s="1015">
        <f>'Report 1'!$Q$18</f>
        <v>0</v>
      </c>
      <c r="CU1869" s="1016">
        <f>SUMIF('Report 4A'!$G$16:$G$95,$CQ1869,'Report 4A'!$Y$16:$Y$95)</f>
        <v>0</v>
      </c>
      <c r="CV1869" s="1017">
        <f t="shared" si="304"/>
        <v>0</v>
      </c>
    </row>
    <row r="1870" spans="2:100">
      <c r="B1870" s="535" t="s">
        <v>669</v>
      </c>
      <c r="C1870" s="536">
        <v>1</v>
      </c>
      <c r="D1870" s="537" t="str">
        <f>'Information Input'!$M$14</f>
        <v xml:space="preserve">      -      </v>
      </c>
      <c r="E1870" s="537" t="s">
        <v>137</v>
      </c>
      <c r="F1870" s="538">
        <f t="shared" si="302"/>
        <v>43647</v>
      </c>
      <c r="G1870" s="538">
        <f t="shared" si="303"/>
        <v>43738</v>
      </c>
      <c r="H1870" s="538">
        <f>'Information Input'!$H$35</f>
        <v>43555</v>
      </c>
      <c r="I1870" s="537" t="str">
        <f>'Information Input'!$J$22</f>
        <v>Quarterly</v>
      </c>
      <c r="J1870" s="538">
        <f>'Information Input'!$H$30</f>
        <v>43555</v>
      </c>
      <c r="K1870" s="537">
        <f>'Information Input'!$J$18</f>
        <v>2019</v>
      </c>
      <c r="L1870" s="579" t="s">
        <v>99</v>
      </c>
      <c r="M1870" s="540" t="s">
        <v>100</v>
      </c>
      <c r="N1870" s="541" t="s">
        <v>96</v>
      </c>
      <c r="O1870" s="542" t="s">
        <v>671</v>
      </c>
      <c r="P1870" s="537">
        <v>14</v>
      </c>
      <c r="Q1870" s="541" t="s">
        <v>156</v>
      </c>
      <c r="R1870" s="541" t="s">
        <v>233</v>
      </c>
      <c r="S1870" s="543">
        <f>'Report 1'!$Y$18</f>
        <v>0</v>
      </c>
      <c r="T1870" s="544">
        <f>'Report 1'!$Y$34</f>
        <v>0</v>
      </c>
      <c r="U1870" s="545">
        <f>'Report 1'!$Y$120</f>
        <v>0</v>
      </c>
      <c r="AL1870" s="546" t="s">
        <v>669</v>
      </c>
      <c r="AM1870" s="547">
        <v>2</v>
      </c>
      <c r="AN1870" s="547" t="str">
        <f>'Information Input'!$M$14</f>
        <v xml:space="preserve">      -      </v>
      </c>
      <c r="AO1870" s="547" t="s">
        <v>139</v>
      </c>
      <c r="AP1870" s="538">
        <f>'Information Input'!$H$33</f>
        <v>43466</v>
      </c>
      <c r="AQ1870" s="538">
        <f>'Information Input'!$H$34</f>
        <v>43555</v>
      </c>
      <c r="AR1870" s="538">
        <f>'Information Input'!$H$35</f>
        <v>43555</v>
      </c>
      <c r="AS1870" s="547" t="str">
        <f>'Information Input'!$J$22</f>
        <v>Quarterly</v>
      </c>
      <c r="AT1870" s="538">
        <f>'Information Input'!$H$30</f>
        <v>43555</v>
      </c>
      <c r="AU1870" s="547">
        <f>'Information Input'!$J$18</f>
        <v>2019</v>
      </c>
      <c r="AV1870" s="547" t="s">
        <v>96</v>
      </c>
      <c r="AW1870" s="547" t="s">
        <v>241</v>
      </c>
      <c r="AX1870" s="547" t="s">
        <v>241</v>
      </c>
      <c r="AY1870" s="548" t="s">
        <v>671</v>
      </c>
      <c r="AZ1870" s="547">
        <v>21</v>
      </c>
      <c r="BA1870" s="549" t="s">
        <v>163</v>
      </c>
      <c r="BB1870" s="543" t="s">
        <v>235</v>
      </c>
      <c r="BC1870" s="550">
        <f>'Report 2'!$AJ388</f>
        <v>0</v>
      </c>
      <c r="BD1870" s="550">
        <f>'Report 2'!$AK388</f>
        <v>0</v>
      </c>
      <c r="BE1870" s="550">
        <f>'Report 2'!$AL388</f>
        <v>0</v>
      </c>
      <c r="BF1870" s="550">
        <f>'Report 2'!$AM388</f>
        <v>0</v>
      </c>
      <c r="BG1870" s="550">
        <f>'Report 2'!$AN388</f>
        <v>0</v>
      </c>
      <c r="BH1870" s="550">
        <f>'Report 2'!$AO388</f>
        <v>0</v>
      </c>
      <c r="BI1870" s="550">
        <f>'Report 2'!$AP388</f>
        <v>0</v>
      </c>
      <c r="CC1870" s="542" t="s">
        <v>669</v>
      </c>
      <c r="CD1870" s="1014" t="s">
        <v>672</v>
      </c>
      <c r="CE1870" s="1014" t="str">
        <f>'Information Input'!$M$14</f>
        <v xml:space="preserve">      -      </v>
      </c>
      <c r="CF1870" s="551" t="s">
        <v>139</v>
      </c>
      <c r="CG1870" s="552">
        <f>'Information Input'!$H$33</f>
        <v>43466</v>
      </c>
      <c r="CH1870" s="552">
        <f>'Information Input'!$H$34</f>
        <v>43555</v>
      </c>
      <c r="CI1870" s="552">
        <f>'Information Input'!$H$35</f>
        <v>43555</v>
      </c>
      <c r="CJ1870" s="551" t="str">
        <f>'Information Input'!$J$22</f>
        <v>Quarterly</v>
      </c>
      <c r="CK1870" s="552">
        <f>'Information Input'!$H$30</f>
        <v>43555</v>
      </c>
      <c r="CL1870" s="551">
        <f>'Information Input'!$J$18</f>
        <v>2019</v>
      </c>
      <c r="CM1870" s="551" t="s">
        <v>94</v>
      </c>
      <c r="CN1870" s="1014" t="s">
        <v>95</v>
      </c>
      <c r="CO1870" s="542" t="s">
        <v>96</v>
      </c>
      <c r="CP1870" s="542" t="s">
        <v>671</v>
      </c>
      <c r="CQ1870" s="551">
        <v>29</v>
      </c>
      <c r="CR1870" s="542" t="s">
        <v>171</v>
      </c>
      <c r="CS1870" s="542" t="s">
        <v>238</v>
      </c>
      <c r="CT1870" s="1015">
        <f>'Report 1'!$Q$18</f>
        <v>0</v>
      </c>
      <c r="CU1870" s="1016">
        <f>SUMIF('Report 4A'!$G$16:$G$95,$CQ1870,'Report 4A'!$Y$16:$Y$95)</f>
        <v>0</v>
      </c>
      <c r="CV1870" s="1017">
        <f t="shared" si="304"/>
        <v>0</v>
      </c>
    </row>
    <row r="1871" spans="2:100">
      <c r="B1871" s="535" t="s">
        <v>669</v>
      </c>
      <c r="C1871" s="536">
        <v>1</v>
      </c>
      <c r="D1871" s="537" t="str">
        <f>'Information Input'!$M$14</f>
        <v xml:space="preserve">      -      </v>
      </c>
      <c r="E1871" s="537" t="s">
        <v>137</v>
      </c>
      <c r="F1871" s="538">
        <f t="shared" si="302"/>
        <v>43647</v>
      </c>
      <c r="G1871" s="538">
        <f t="shared" si="303"/>
        <v>43738</v>
      </c>
      <c r="H1871" s="538">
        <f>'Information Input'!$H$35</f>
        <v>43555</v>
      </c>
      <c r="I1871" s="537" t="str">
        <f>'Information Input'!$J$22</f>
        <v>Quarterly</v>
      </c>
      <c r="J1871" s="538">
        <f>'Information Input'!$H$30</f>
        <v>43555</v>
      </c>
      <c r="K1871" s="537">
        <f>'Information Input'!$J$18</f>
        <v>2019</v>
      </c>
      <c r="L1871" s="579" t="s">
        <v>99</v>
      </c>
      <c r="M1871" s="540" t="s">
        <v>100</v>
      </c>
      <c r="N1871" s="541" t="s">
        <v>96</v>
      </c>
      <c r="O1871" s="542" t="s">
        <v>671</v>
      </c>
      <c r="P1871" s="537">
        <v>15</v>
      </c>
      <c r="Q1871" s="541" t="s">
        <v>157</v>
      </c>
      <c r="R1871" s="541" t="s">
        <v>234</v>
      </c>
      <c r="S1871" s="543">
        <f>'Report 1'!$Y$18</f>
        <v>0</v>
      </c>
      <c r="T1871" s="544">
        <f>'Report 1'!$Y$35</f>
        <v>0</v>
      </c>
      <c r="U1871" s="545">
        <f>'Report 1'!$Y$121</f>
        <v>0</v>
      </c>
      <c r="AL1871" s="546" t="s">
        <v>669</v>
      </c>
      <c r="AM1871" s="547">
        <v>2</v>
      </c>
      <c r="AN1871" s="547" t="str">
        <f>'Information Input'!$M$14</f>
        <v xml:space="preserve">      -      </v>
      </c>
      <c r="AO1871" s="547" t="s">
        <v>139</v>
      </c>
      <c r="AP1871" s="538">
        <f>'Information Input'!$H$33</f>
        <v>43466</v>
      </c>
      <c r="AQ1871" s="538">
        <f>'Information Input'!$H$34</f>
        <v>43555</v>
      </c>
      <c r="AR1871" s="538">
        <f>'Information Input'!$H$35</f>
        <v>43555</v>
      </c>
      <c r="AS1871" s="547" t="str">
        <f>'Information Input'!$J$22</f>
        <v>Quarterly</v>
      </c>
      <c r="AT1871" s="538">
        <f>'Information Input'!$H$30</f>
        <v>43555</v>
      </c>
      <c r="AU1871" s="547">
        <f>'Information Input'!$J$18</f>
        <v>2019</v>
      </c>
      <c r="AV1871" s="547" t="s">
        <v>96</v>
      </c>
      <c r="AW1871" s="547" t="s">
        <v>241</v>
      </c>
      <c r="AX1871" s="547" t="s">
        <v>241</v>
      </c>
      <c r="AY1871" s="548" t="s">
        <v>671</v>
      </c>
      <c r="AZ1871" s="547">
        <v>22</v>
      </c>
      <c r="BA1871" s="549" t="s">
        <v>164</v>
      </c>
      <c r="BB1871" s="543" t="s">
        <v>236</v>
      </c>
      <c r="BC1871" s="550">
        <f>'Report 2'!$AJ389</f>
        <v>0</v>
      </c>
      <c r="BD1871" s="550">
        <f>'Report 2'!$AK389</f>
        <v>0</v>
      </c>
      <c r="BE1871" s="550">
        <f>'Report 2'!$AL389</f>
        <v>0</v>
      </c>
      <c r="BF1871" s="550">
        <f>'Report 2'!$AM389</f>
        <v>0</v>
      </c>
      <c r="BG1871" s="550">
        <f>'Report 2'!$AN389</f>
        <v>0</v>
      </c>
      <c r="BH1871" s="550">
        <f>'Report 2'!$AO389</f>
        <v>0</v>
      </c>
      <c r="BI1871" s="550">
        <f>'Report 2'!$AP389</f>
        <v>0</v>
      </c>
      <c r="CC1871" s="542" t="s">
        <v>669</v>
      </c>
      <c r="CD1871" s="1014" t="s">
        <v>672</v>
      </c>
      <c r="CE1871" s="1014" t="str">
        <f>'Information Input'!$M$14</f>
        <v xml:space="preserve">      -      </v>
      </c>
      <c r="CF1871" s="551" t="s">
        <v>139</v>
      </c>
      <c r="CG1871" s="552">
        <f>'Information Input'!$H$33</f>
        <v>43466</v>
      </c>
      <c r="CH1871" s="552">
        <f>'Information Input'!$H$34</f>
        <v>43555</v>
      </c>
      <c r="CI1871" s="552">
        <f>'Information Input'!$H$35</f>
        <v>43555</v>
      </c>
      <c r="CJ1871" s="551" t="str">
        <f>'Information Input'!$J$22</f>
        <v>Quarterly</v>
      </c>
      <c r="CK1871" s="552">
        <f>'Information Input'!$H$30</f>
        <v>43555</v>
      </c>
      <c r="CL1871" s="551">
        <f>'Information Input'!$J$18</f>
        <v>2019</v>
      </c>
      <c r="CM1871" s="551" t="s">
        <v>94</v>
      </c>
      <c r="CN1871" s="1014" t="s">
        <v>95</v>
      </c>
      <c r="CO1871" s="542" t="s">
        <v>96</v>
      </c>
      <c r="CP1871" s="542" t="s">
        <v>671</v>
      </c>
      <c r="CQ1871" s="551">
        <v>30</v>
      </c>
      <c r="CR1871" s="542" t="s">
        <v>172</v>
      </c>
      <c r="CS1871" s="542" t="s">
        <v>238</v>
      </c>
      <c r="CT1871" s="1015">
        <f>'Report 1'!$Q$18</f>
        <v>0</v>
      </c>
      <c r="CU1871" s="1016">
        <f>SUMIF('Report 4A'!$G$16:$G$95,$CQ1871,'Report 4A'!$Y$16:$Y$95)</f>
        <v>0</v>
      </c>
      <c r="CV1871" s="1017">
        <f t="shared" si="304"/>
        <v>0</v>
      </c>
    </row>
    <row r="1872" spans="2:100">
      <c r="B1872" s="535" t="s">
        <v>669</v>
      </c>
      <c r="C1872" s="536">
        <v>1</v>
      </c>
      <c r="D1872" s="537" t="str">
        <f>'Information Input'!$M$14</f>
        <v xml:space="preserve">      -      </v>
      </c>
      <c r="E1872" s="537" t="s">
        <v>137</v>
      </c>
      <c r="F1872" s="538">
        <f t="shared" si="302"/>
        <v>43647</v>
      </c>
      <c r="G1872" s="538">
        <f t="shared" si="303"/>
        <v>43738</v>
      </c>
      <c r="H1872" s="538">
        <f>'Information Input'!$H$35</f>
        <v>43555</v>
      </c>
      <c r="I1872" s="537" t="str">
        <f>'Information Input'!$J$22</f>
        <v>Quarterly</v>
      </c>
      <c r="J1872" s="538">
        <f>'Information Input'!$H$30</f>
        <v>43555</v>
      </c>
      <c r="K1872" s="537">
        <f>'Information Input'!$J$18</f>
        <v>2019</v>
      </c>
      <c r="L1872" s="579" t="s">
        <v>99</v>
      </c>
      <c r="M1872" s="540" t="s">
        <v>100</v>
      </c>
      <c r="N1872" s="541" t="s">
        <v>96</v>
      </c>
      <c r="O1872" s="542" t="s">
        <v>671</v>
      </c>
      <c r="P1872" s="537">
        <v>16</v>
      </c>
      <c r="Q1872" s="541" t="s">
        <v>158</v>
      </c>
      <c r="R1872" s="541" t="s">
        <v>235</v>
      </c>
      <c r="S1872" s="543">
        <f>'Report 1'!$Y$18</f>
        <v>0</v>
      </c>
      <c r="T1872" s="544">
        <f>'Report 1'!$Y$36</f>
        <v>0</v>
      </c>
      <c r="U1872" s="545">
        <f>'Report 1'!$Y$122</f>
        <v>0</v>
      </c>
      <c r="AL1872" s="546" t="s">
        <v>669</v>
      </c>
      <c r="AM1872" s="547">
        <v>2</v>
      </c>
      <c r="AN1872" s="547" t="str">
        <f>'Information Input'!$M$14</f>
        <v xml:space="preserve">      -      </v>
      </c>
      <c r="AO1872" s="547" t="s">
        <v>139</v>
      </c>
      <c r="AP1872" s="538">
        <f>'Information Input'!$H$33</f>
        <v>43466</v>
      </c>
      <c r="AQ1872" s="538">
        <f>'Information Input'!$H$34</f>
        <v>43555</v>
      </c>
      <c r="AR1872" s="538">
        <f>'Information Input'!$H$35</f>
        <v>43555</v>
      </c>
      <c r="AS1872" s="547" t="str">
        <f>'Information Input'!$J$22</f>
        <v>Quarterly</v>
      </c>
      <c r="AT1872" s="538">
        <f>'Information Input'!$H$30</f>
        <v>43555</v>
      </c>
      <c r="AU1872" s="547">
        <f>'Information Input'!$J$18</f>
        <v>2019</v>
      </c>
      <c r="AV1872" s="547" t="s">
        <v>96</v>
      </c>
      <c r="AW1872" s="547" t="s">
        <v>241</v>
      </c>
      <c r="AX1872" s="547" t="s">
        <v>241</v>
      </c>
      <c r="AY1872" s="548" t="s">
        <v>671</v>
      </c>
      <c r="AZ1872" s="547">
        <v>23</v>
      </c>
      <c r="BA1872" s="549" t="s">
        <v>165</v>
      </c>
      <c r="BB1872" s="543" t="s">
        <v>236</v>
      </c>
      <c r="BC1872" s="550">
        <f>'Report 2'!$AJ390</f>
        <v>0</v>
      </c>
      <c r="BD1872" s="550">
        <f>'Report 2'!$AK390</f>
        <v>0</v>
      </c>
      <c r="BE1872" s="550">
        <f>'Report 2'!$AL390</f>
        <v>0</v>
      </c>
      <c r="BF1872" s="550">
        <f>'Report 2'!$AM390</f>
        <v>0</v>
      </c>
      <c r="BG1872" s="550">
        <f>'Report 2'!$AN390</f>
        <v>0</v>
      </c>
      <c r="BH1872" s="550">
        <f>'Report 2'!$AO390</f>
        <v>0</v>
      </c>
      <c r="BI1872" s="550">
        <f>'Report 2'!$AP390</f>
        <v>0</v>
      </c>
      <c r="CC1872" s="542" t="s">
        <v>669</v>
      </c>
      <c r="CD1872" s="1014" t="s">
        <v>672</v>
      </c>
      <c r="CE1872" s="1014" t="str">
        <f>'Information Input'!$M$14</f>
        <v xml:space="preserve">      -      </v>
      </c>
      <c r="CF1872" s="551" t="s">
        <v>139</v>
      </c>
      <c r="CG1872" s="552">
        <f>'Information Input'!$H$33</f>
        <v>43466</v>
      </c>
      <c r="CH1872" s="552">
        <f>'Information Input'!$H$34</f>
        <v>43555</v>
      </c>
      <c r="CI1872" s="552">
        <f>'Information Input'!$H$35</f>
        <v>43555</v>
      </c>
      <c r="CJ1872" s="551" t="str">
        <f>'Information Input'!$J$22</f>
        <v>Quarterly</v>
      </c>
      <c r="CK1872" s="552">
        <f>'Information Input'!$H$30</f>
        <v>43555</v>
      </c>
      <c r="CL1872" s="551">
        <f>'Information Input'!$J$18</f>
        <v>2019</v>
      </c>
      <c r="CM1872" s="551" t="s">
        <v>94</v>
      </c>
      <c r="CN1872" s="1014" t="s">
        <v>95</v>
      </c>
      <c r="CO1872" s="542" t="s">
        <v>96</v>
      </c>
      <c r="CP1872" s="542" t="s">
        <v>671</v>
      </c>
      <c r="CQ1872" s="551">
        <v>31</v>
      </c>
      <c r="CR1872" s="542" t="s">
        <v>173</v>
      </c>
      <c r="CS1872" s="542" t="s">
        <v>233</v>
      </c>
      <c r="CT1872" s="1015">
        <f>'Report 1'!$Q$18</f>
        <v>0</v>
      </c>
      <c r="CU1872" s="1016">
        <f>SUMIF('Report 4A'!$G$16:$G$95,$CQ1872,'Report 4A'!$Y$16:$Y$95)</f>
        <v>0</v>
      </c>
      <c r="CV1872" s="1017">
        <f t="shared" si="304"/>
        <v>0</v>
      </c>
    </row>
    <row r="1873" spans="2:100">
      <c r="B1873" s="535" t="s">
        <v>669</v>
      </c>
      <c r="C1873" s="536">
        <v>1</v>
      </c>
      <c r="D1873" s="537" t="str">
        <f>'Information Input'!$M$14</f>
        <v xml:space="preserve">      -      </v>
      </c>
      <c r="E1873" s="537" t="s">
        <v>137</v>
      </c>
      <c r="F1873" s="538">
        <f t="shared" si="302"/>
        <v>43647</v>
      </c>
      <c r="G1873" s="538">
        <f t="shared" si="303"/>
        <v>43738</v>
      </c>
      <c r="H1873" s="538">
        <f>'Information Input'!$H$35</f>
        <v>43555</v>
      </c>
      <c r="I1873" s="537" t="str">
        <f>'Information Input'!$J$22</f>
        <v>Quarterly</v>
      </c>
      <c r="J1873" s="538">
        <f>'Information Input'!$H$30</f>
        <v>43555</v>
      </c>
      <c r="K1873" s="537">
        <f>'Information Input'!$J$18</f>
        <v>2019</v>
      </c>
      <c r="L1873" s="579" t="s">
        <v>99</v>
      </c>
      <c r="M1873" s="540" t="s">
        <v>100</v>
      </c>
      <c r="N1873" s="541" t="s">
        <v>96</v>
      </c>
      <c r="O1873" s="542" t="s">
        <v>671</v>
      </c>
      <c r="P1873" s="537">
        <v>17</v>
      </c>
      <c r="Q1873" s="541" t="s">
        <v>159</v>
      </c>
      <c r="R1873" s="541" t="s">
        <v>235</v>
      </c>
      <c r="S1873" s="543">
        <f>'Report 1'!$Y$18</f>
        <v>0</v>
      </c>
      <c r="T1873" s="544">
        <f>'Report 1'!$Y$37</f>
        <v>0</v>
      </c>
      <c r="U1873" s="545">
        <f>'Report 1'!$Y$123</f>
        <v>0</v>
      </c>
      <c r="AL1873" s="546" t="s">
        <v>669</v>
      </c>
      <c r="AM1873" s="547">
        <v>2</v>
      </c>
      <c r="AN1873" s="547" t="str">
        <f>'Information Input'!$M$14</f>
        <v xml:space="preserve">      -      </v>
      </c>
      <c r="AO1873" s="547" t="s">
        <v>139</v>
      </c>
      <c r="AP1873" s="538">
        <f>'Information Input'!$H$33</f>
        <v>43466</v>
      </c>
      <c r="AQ1873" s="538">
        <f>'Information Input'!$H$34</f>
        <v>43555</v>
      </c>
      <c r="AR1873" s="538">
        <f>'Information Input'!$H$35</f>
        <v>43555</v>
      </c>
      <c r="AS1873" s="547" t="str">
        <f>'Information Input'!$J$22</f>
        <v>Quarterly</v>
      </c>
      <c r="AT1873" s="538">
        <f>'Information Input'!$H$30</f>
        <v>43555</v>
      </c>
      <c r="AU1873" s="547">
        <f>'Information Input'!$J$18</f>
        <v>2019</v>
      </c>
      <c r="AV1873" s="547" t="s">
        <v>96</v>
      </c>
      <c r="AW1873" s="547" t="s">
        <v>241</v>
      </c>
      <c r="AX1873" s="547" t="s">
        <v>241</v>
      </c>
      <c r="AY1873" s="548" t="s">
        <v>671</v>
      </c>
      <c r="AZ1873" s="547">
        <v>24</v>
      </c>
      <c r="BA1873" s="549" t="s">
        <v>166</v>
      </c>
      <c r="BB1873" s="543" t="s">
        <v>233</v>
      </c>
      <c r="BC1873" s="550">
        <f>'Report 2'!$AJ391</f>
        <v>0</v>
      </c>
      <c r="BD1873" s="550">
        <f>'Report 2'!$AK391</f>
        <v>0</v>
      </c>
      <c r="BE1873" s="550">
        <f>'Report 2'!$AL391</f>
        <v>0</v>
      </c>
      <c r="BF1873" s="550">
        <f>'Report 2'!$AM391</f>
        <v>0</v>
      </c>
      <c r="BG1873" s="550">
        <f>'Report 2'!$AN391</f>
        <v>0</v>
      </c>
      <c r="BH1873" s="550">
        <f>'Report 2'!$AO391</f>
        <v>0</v>
      </c>
      <c r="BI1873" s="550">
        <f>'Report 2'!$AP391</f>
        <v>0</v>
      </c>
      <c r="CC1873" s="542" t="s">
        <v>669</v>
      </c>
      <c r="CD1873" s="1014" t="s">
        <v>672</v>
      </c>
      <c r="CE1873" s="1014" t="str">
        <f>'Information Input'!$M$14</f>
        <v xml:space="preserve">      -      </v>
      </c>
      <c r="CF1873" s="551" t="s">
        <v>139</v>
      </c>
      <c r="CG1873" s="552">
        <f>'Information Input'!$H$33</f>
        <v>43466</v>
      </c>
      <c r="CH1873" s="552">
        <f>'Information Input'!$H$34</f>
        <v>43555</v>
      </c>
      <c r="CI1873" s="552">
        <f>'Information Input'!$H$35</f>
        <v>43555</v>
      </c>
      <c r="CJ1873" s="551" t="str">
        <f>'Information Input'!$J$22</f>
        <v>Quarterly</v>
      </c>
      <c r="CK1873" s="552">
        <f>'Information Input'!$H$30</f>
        <v>43555</v>
      </c>
      <c r="CL1873" s="551">
        <f>'Information Input'!$J$18</f>
        <v>2019</v>
      </c>
      <c r="CM1873" s="551" t="s">
        <v>94</v>
      </c>
      <c r="CN1873" s="1014" t="s">
        <v>95</v>
      </c>
      <c r="CO1873" s="542" t="s">
        <v>96</v>
      </c>
      <c r="CP1873" s="542" t="s">
        <v>671</v>
      </c>
      <c r="CQ1873" s="551">
        <v>32</v>
      </c>
      <c r="CR1873" s="542" t="s">
        <v>174</v>
      </c>
      <c r="CS1873" s="542" t="s">
        <v>238</v>
      </c>
      <c r="CT1873" s="1015">
        <f>'Report 1'!$Q$18</f>
        <v>0</v>
      </c>
      <c r="CU1873" s="1016">
        <f>SUMIF('Report 4A'!$G$16:$G$95,$CQ1873,'Report 4A'!$Y$16:$Y$95)</f>
        <v>0</v>
      </c>
      <c r="CV1873" s="1017">
        <f t="shared" si="304"/>
        <v>0</v>
      </c>
    </row>
    <row r="1874" spans="2:100">
      <c r="B1874" s="535" t="s">
        <v>669</v>
      </c>
      <c r="C1874" s="536">
        <v>1</v>
      </c>
      <c r="D1874" s="537" t="str">
        <f>'Information Input'!$M$14</f>
        <v xml:space="preserve">      -      </v>
      </c>
      <c r="E1874" s="537" t="s">
        <v>137</v>
      </c>
      <c r="F1874" s="538">
        <f t="shared" si="302"/>
        <v>43647</v>
      </c>
      <c r="G1874" s="538">
        <f t="shared" si="303"/>
        <v>43738</v>
      </c>
      <c r="H1874" s="538">
        <f>'Information Input'!$H$35</f>
        <v>43555</v>
      </c>
      <c r="I1874" s="537" t="str">
        <f>'Information Input'!$J$22</f>
        <v>Quarterly</v>
      </c>
      <c r="J1874" s="538">
        <f>'Information Input'!$H$30</f>
        <v>43555</v>
      </c>
      <c r="K1874" s="537">
        <f>'Information Input'!$J$18</f>
        <v>2019</v>
      </c>
      <c r="L1874" s="579" t="s">
        <v>99</v>
      </c>
      <c r="M1874" s="540" t="s">
        <v>100</v>
      </c>
      <c r="N1874" s="541" t="s">
        <v>96</v>
      </c>
      <c r="O1874" s="542" t="s">
        <v>671</v>
      </c>
      <c r="P1874" s="537">
        <v>18</v>
      </c>
      <c r="Q1874" s="541" t="s">
        <v>160</v>
      </c>
      <c r="R1874" s="541" t="s">
        <v>235</v>
      </c>
      <c r="S1874" s="543">
        <f>'Report 1'!$Y$18</f>
        <v>0</v>
      </c>
      <c r="T1874" s="544">
        <f>'Report 1'!$Y$38</f>
        <v>0</v>
      </c>
      <c r="U1874" s="545">
        <f>'Report 1'!$Y$124</f>
        <v>0</v>
      </c>
      <c r="AL1874" s="546" t="s">
        <v>669</v>
      </c>
      <c r="AM1874" s="547">
        <v>2</v>
      </c>
      <c r="AN1874" s="547" t="str">
        <f>'Information Input'!$M$14</f>
        <v xml:space="preserve">      -      </v>
      </c>
      <c r="AO1874" s="547" t="s">
        <v>139</v>
      </c>
      <c r="AP1874" s="538">
        <f>'Information Input'!$H$33</f>
        <v>43466</v>
      </c>
      <c r="AQ1874" s="538">
        <f>'Information Input'!$H$34</f>
        <v>43555</v>
      </c>
      <c r="AR1874" s="538">
        <f>'Information Input'!$H$35</f>
        <v>43555</v>
      </c>
      <c r="AS1874" s="547" t="str">
        <f>'Information Input'!$J$22</f>
        <v>Quarterly</v>
      </c>
      <c r="AT1874" s="538">
        <f>'Information Input'!$H$30</f>
        <v>43555</v>
      </c>
      <c r="AU1874" s="547">
        <f>'Information Input'!$J$18</f>
        <v>2019</v>
      </c>
      <c r="AV1874" s="547" t="s">
        <v>96</v>
      </c>
      <c r="AW1874" s="547" t="s">
        <v>241</v>
      </c>
      <c r="AX1874" s="547" t="s">
        <v>241</v>
      </c>
      <c r="AY1874" s="548" t="s">
        <v>671</v>
      </c>
      <c r="AZ1874" s="547">
        <v>25</v>
      </c>
      <c r="BA1874" s="549" t="s">
        <v>167</v>
      </c>
      <c r="BB1874" s="543" t="s">
        <v>233</v>
      </c>
      <c r="BC1874" s="550">
        <f>'Report 2'!$AJ392</f>
        <v>0</v>
      </c>
      <c r="BD1874" s="550">
        <f>'Report 2'!$AK392</f>
        <v>0</v>
      </c>
      <c r="BE1874" s="550">
        <f>'Report 2'!$AL392</f>
        <v>0</v>
      </c>
      <c r="BF1874" s="550">
        <f>'Report 2'!$AM392</f>
        <v>0</v>
      </c>
      <c r="BG1874" s="550">
        <f>'Report 2'!$AN392</f>
        <v>0</v>
      </c>
      <c r="BH1874" s="550">
        <f>'Report 2'!$AO392</f>
        <v>0</v>
      </c>
      <c r="BI1874" s="550">
        <f>'Report 2'!$AP392</f>
        <v>0</v>
      </c>
      <c r="CC1874" s="542" t="s">
        <v>669</v>
      </c>
      <c r="CD1874" s="1014" t="s">
        <v>672</v>
      </c>
      <c r="CE1874" s="1014" t="str">
        <f>'Information Input'!$M$14</f>
        <v xml:space="preserve">      -      </v>
      </c>
      <c r="CF1874" s="551" t="s">
        <v>139</v>
      </c>
      <c r="CG1874" s="552">
        <f>'Information Input'!$H$33</f>
        <v>43466</v>
      </c>
      <c r="CH1874" s="552">
        <f>'Information Input'!$H$34</f>
        <v>43555</v>
      </c>
      <c r="CI1874" s="552">
        <f>'Information Input'!$H$35</f>
        <v>43555</v>
      </c>
      <c r="CJ1874" s="551" t="str">
        <f>'Information Input'!$J$22</f>
        <v>Quarterly</v>
      </c>
      <c r="CK1874" s="552">
        <f>'Information Input'!$H$30</f>
        <v>43555</v>
      </c>
      <c r="CL1874" s="551">
        <f>'Information Input'!$J$18</f>
        <v>2019</v>
      </c>
      <c r="CM1874" s="551" t="s">
        <v>94</v>
      </c>
      <c r="CN1874" s="1014" t="s">
        <v>95</v>
      </c>
      <c r="CO1874" s="542" t="s">
        <v>96</v>
      </c>
      <c r="CP1874" s="542" t="s">
        <v>671</v>
      </c>
      <c r="CQ1874" s="551">
        <v>33</v>
      </c>
      <c r="CR1874" s="542" t="s">
        <v>175</v>
      </c>
      <c r="CS1874" s="542" t="s">
        <v>233</v>
      </c>
      <c r="CT1874" s="1015">
        <f>'Report 1'!$Q$18</f>
        <v>0</v>
      </c>
      <c r="CU1874" s="1016">
        <f>SUMIF('Report 4A'!$G$16:$G$95,$CQ1874,'Report 4A'!$Y$16:$Y$95)</f>
        <v>0</v>
      </c>
      <c r="CV1874" s="1017">
        <f t="shared" si="304"/>
        <v>0</v>
      </c>
    </row>
    <row r="1875" spans="2:100">
      <c r="B1875" s="535" t="s">
        <v>669</v>
      </c>
      <c r="C1875" s="536">
        <v>1</v>
      </c>
      <c r="D1875" s="537" t="str">
        <f>'Information Input'!$M$14</f>
        <v xml:space="preserve">      -      </v>
      </c>
      <c r="E1875" s="537" t="s">
        <v>137</v>
      </c>
      <c r="F1875" s="538">
        <f t="shared" si="302"/>
        <v>43647</v>
      </c>
      <c r="G1875" s="538">
        <f t="shared" si="303"/>
        <v>43738</v>
      </c>
      <c r="H1875" s="538">
        <f>'Information Input'!$H$35</f>
        <v>43555</v>
      </c>
      <c r="I1875" s="537" t="str">
        <f>'Information Input'!$J$22</f>
        <v>Quarterly</v>
      </c>
      <c r="J1875" s="538">
        <f>'Information Input'!$H$30</f>
        <v>43555</v>
      </c>
      <c r="K1875" s="537">
        <f>'Information Input'!$J$18</f>
        <v>2019</v>
      </c>
      <c r="L1875" s="579" t="s">
        <v>99</v>
      </c>
      <c r="M1875" s="540" t="s">
        <v>100</v>
      </c>
      <c r="N1875" s="541" t="s">
        <v>96</v>
      </c>
      <c r="O1875" s="542" t="s">
        <v>671</v>
      </c>
      <c r="P1875" s="537">
        <v>19</v>
      </c>
      <c r="Q1875" s="541" t="s">
        <v>161</v>
      </c>
      <c r="R1875" s="541" t="s">
        <v>235</v>
      </c>
      <c r="S1875" s="543">
        <f>'Report 1'!$Y$18</f>
        <v>0</v>
      </c>
      <c r="T1875" s="544">
        <f>'Report 1'!$Y$39</f>
        <v>0</v>
      </c>
      <c r="U1875" s="545">
        <f>'Report 1'!$Y$125</f>
        <v>0</v>
      </c>
      <c r="AL1875" s="546" t="s">
        <v>669</v>
      </c>
      <c r="AM1875" s="547">
        <v>2</v>
      </c>
      <c r="AN1875" s="547" t="str">
        <f>'Information Input'!$M$14</f>
        <v xml:space="preserve">      -      </v>
      </c>
      <c r="AO1875" s="547" t="s">
        <v>139</v>
      </c>
      <c r="AP1875" s="538">
        <f>'Information Input'!$H$33</f>
        <v>43466</v>
      </c>
      <c r="AQ1875" s="538">
        <f>'Information Input'!$H$34</f>
        <v>43555</v>
      </c>
      <c r="AR1875" s="538">
        <f>'Information Input'!$H$35</f>
        <v>43555</v>
      </c>
      <c r="AS1875" s="547" t="str">
        <f>'Information Input'!$J$22</f>
        <v>Quarterly</v>
      </c>
      <c r="AT1875" s="538">
        <f>'Information Input'!$H$30</f>
        <v>43555</v>
      </c>
      <c r="AU1875" s="547">
        <f>'Information Input'!$J$18</f>
        <v>2019</v>
      </c>
      <c r="AV1875" s="547" t="s">
        <v>96</v>
      </c>
      <c r="AW1875" s="547" t="s">
        <v>241</v>
      </c>
      <c r="AX1875" s="547" t="s">
        <v>241</v>
      </c>
      <c r="AY1875" s="548" t="s">
        <v>671</v>
      </c>
      <c r="AZ1875" s="547">
        <v>26</v>
      </c>
      <c r="BA1875" s="549" t="s">
        <v>168</v>
      </c>
      <c r="BB1875" s="543" t="s">
        <v>237</v>
      </c>
      <c r="BC1875" s="550">
        <f>'Report 2'!$AJ393</f>
        <v>0</v>
      </c>
      <c r="BD1875" s="550">
        <f>'Report 2'!$AK393</f>
        <v>0</v>
      </c>
      <c r="BE1875" s="550">
        <f>'Report 2'!$AL393</f>
        <v>0</v>
      </c>
      <c r="BF1875" s="550">
        <f>'Report 2'!$AM393</f>
        <v>0</v>
      </c>
      <c r="BG1875" s="550">
        <f>'Report 2'!$AN393</f>
        <v>0</v>
      </c>
      <c r="BH1875" s="550">
        <f>'Report 2'!$AO393</f>
        <v>0</v>
      </c>
      <c r="BI1875" s="550">
        <f>'Report 2'!$AP393</f>
        <v>0</v>
      </c>
      <c r="CC1875" s="542" t="s">
        <v>669</v>
      </c>
      <c r="CD1875" s="1014" t="s">
        <v>672</v>
      </c>
      <c r="CE1875" s="1014" t="str">
        <f>'Information Input'!$M$14</f>
        <v xml:space="preserve">      -      </v>
      </c>
      <c r="CF1875" s="551" t="s">
        <v>139</v>
      </c>
      <c r="CG1875" s="552">
        <f>'Information Input'!$H$33</f>
        <v>43466</v>
      </c>
      <c r="CH1875" s="552">
        <f>'Information Input'!$H$34</f>
        <v>43555</v>
      </c>
      <c r="CI1875" s="552">
        <f>'Information Input'!$H$35</f>
        <v>43555</v>
      </c>
      <c r="CJ1875" s="551" t="str">
        <f>'Information Input'!$J$22</f>
        <v>Quarterly</v>
      </c>
      <c r="CK1875" s="552">
        <f>'Information Input'!$H$30</f>
        <v>43555</v>
      </c>
      <c r="CL1875" s="551">
        <f>'Information Input'!$J$18</f>
        <v>2019</v>
      </c>
      <c r="CM1875" s="551" t="s">
        <v>94</v>
      </c>
      <c r="CN1875" s="1014" t="s">
        <v>95</v>
      </c>
      <c r="CO1875" s="542" t="s">
        <v>96</v>
      </c>
      <c r="CP1875" s="542" t="s">
        <v>671</v>
      </c>
      <c r="CQ1875" s="551">
        <v>34</v>
      </c>
      <c r="CR1875" s="542" t="s">
        <v>176</v>
      </c>
      <c r="CS1875" s="542" t="s">
        <v>238</v>
      </c>
      <c r="CT1875" s="1015">
        <f>'Report 1'!$Q$18</f>
        <v>0</v>
      </c>
      <c r="CU1875" s="1016">
        <f>SUMIF('Report 4A'!$G$16:$G$95,$CQ1875,'Report 4A'!$Y$16:$Y$95)</f>
        <v>0</v>
      </c>
      <c r="CV1875" s="1017">
        <f t="shared" si="304"/>
        <v>0</v>
      </c>
    </row>
    <row r="1876" spans="2:100">
      <c r="B1876" s="535" t="s">
        <v>669</v>
      </c>
      <c r="C1876" s="536">
        <v>1</v>
      </c>
      <c r="D1876" s="537" t="str">
        <f>'Information Input'!$M$14</f>
        <v xml:space="preserve">      -      </v>
      </c>
      <c r="E1876" s="537" t="s">
        <v>137</v>
      </c>
      <c r="F1876" s="538">
        <f t="shared" si="302"/>
        <v>43647</v>
      </c>
      <c r="G1876" s="538">
        <f t="shared" si="303"/>
        <v>43738</v>
      </c>
      <c r="H1876" s="538">
        <f>'Information Input'!$H$35</f>
        <v>43555</v>
      </c>
      <c r="I1876" s="537" t="str">
        <f>'Information Input'!$J$22</f>
        <v>Quarterly</v>
      </c>
      <c r="J1876" s="538">
        <f>'Information Input'!$H$30</f>
        <v>43555</v>
      </c>
      <c r="K1876" s="537">
        <f>'Information Input'!$J$18</f>
        <v>2019</v>
      </c>
      <c r="L1876" s="579" t="s">
        <v>99</v>
      </c>
      <c r="M1876" s="540" t="s">
        <v>100</v>
      </c>
      <c r="N1876" s="541" t="s">
        <v>96</v>
      </c>
      <c r="O1876" s="542" t="s">
        <v>671</v>
      </c>
      <c r="P1876" s="537">
        <v>20</v>
      </c>
      <c r="Q1876" s="541" t="s">
        <v>162</v>
      </c>
      <c r="R1876" s="541" t="s">
        <v>235</v>
      </c>
      <c r="S1876" s="543">
        <f>'Report 1'!$Y$18</f>
        <v>0</v>
      </c>
      <c r="T1876" s="544">
        <f>'Report 1'!$Y$40</f>
        <v>0</v>
      </c>
      <c r="U1876" s="545">
        <f>'Report 1'!$Y$126</f>
        <v>0</v>
      </c>
      <c r="AL1876" s="546" t="s">
        <v>669</v>
      </c>
      <c r="AM1876" s="547">
        <v>2</v>
      </c>
      <c r="AN1876" s="547" t="str">
        <f>'Information Input'!$M$14</f>
        <v xml:space="preserve">      -      </v>
      </c>
      <c r="AO1876" s="547" t="s">
        <v>139</v>
      </c>
      <c r="AP1876" s="538">
        <f>'Information Input'!$H$33</f>
        <v>43466</v>
      </c>
      <c r="AQ1876" s="538">
        <f>'Information Input'!$H$34</f>
        <v>43555</v>
      </c>
      <c r="AR1876" s="538">
        <f>'Information Input'!$H$35</f>
        <v>43555</v>
      </c>
      <c r="AS1876" s="547" t="str">
        <f>'Information Input'!$J$22</f>
        <v>Quarterly</v>
      </c>
      <c r="AT1876" s="538">
        <f>'Information Input'!$H$30</f>
        <v>43555</v>
      </c>
      <c r="AU1876" s="547">
        <f>'Information Input'!$J$18</f>
        <v>2019</v>
      </c>
      <c r="AV1876" s="547" t="s">
        <v>96</v>
      </c>
      <c r="AW1876" s="547" t="s">
        <v>241</v>
      </c>
      <c r="AX1876" s="547" t="s">
        <v>241</v>
      </c>
      <c r="AY1876" s="548" t="s">
        <v>671</v>
      </c>
      <c r="AZ1876" s="547">
        <v>27</v>
      </c>
      <c r="BA1876" s="549" t="s">
        <v>169</v>
      </c>
      <c r="BB1876" s="543" t="s">
        <v>235</v>
      </c>
      <c r="BC1876" s="550">
        <f>'Report 2'!$AJ394</f>
        <v>0</v>
      </c>
      <c r="BD1876" s="550">
        <f>'Report 2'!$AK394</f>
        <v>0</v>
      </c>
      <c r="BE1876" s="550">
        <f>'Report 2'!$AL394</f>
        <v>0</v>
      </c>
      <c r="BF1876" s="550">
        <f>'Report 2'!$AM394</f>
        <v>0</v>
      </c>
      <c r="BG1876" s="550">
        <f>'Report 2'!$AN394</f>
        <v>0</v>
      </c>
      <c r="BH1876" s="550">
        <f>'Report 2'!$AO394</f>
        <v>0</v>
      </c>
      <c r="BI1876" s="550">
        <f>'Report 2'!$AP394</f>
        <v>0</v>
      </c>
      <c r="CC1876" s="542" t="s">
        <v>669</v>
      </c>
      <c r="CD1876" s="1014" t="s">
        <v>672</v>
      </c>
      <c r="CE1876" s="1014" t="str">
        <f>'Information Input'!$M$14</f>
        <v xml:space="preserve">      -      </v>
      </c>
      <c r="CF1876" s="551" t="s">
        <v>139</v>
      </c>
      <c r="CG1876" s="552">
        <f>'Information Input'!$H$33</f>
        <v>43466</v>
      </c>
      <c r="CH1876" s="552">
        <f>'Information Input'!$H$34</f>
        <v>43555</v>
      </c>
      <c r="CI1876" s="552">
        <f>'Information Input'!$H$35</f>
        <v>43555</v>
      </c>
      <c r="CJ1876" s="551" t="str">
        <f>'Information Input'!$J$22</f>
        <v>Quarterly</v>
      </c>
      <c r="CK1876" s="552">
        <f>'Information Input'!$H$30</f>
        <v>43555</v>
      </c>
      <c r="CL1876" s="551">
        <f>'Information Input'!$J$18</f>
        <v>2019</v>
      </c>
      <c r="CM1876" s="551" t="s">
        <v>94</v>
      </c>
      <c r="CN1876" s="1014" t="s">
        <v>95</v>
      </c>
      <c r="CO1876" s="542" t="s">
        <v>96</v>
      </c>
      <c r="CP1876" s="542" t="s">
        <v>671</v>
      </c>
      <c r="CQ1876" s="551">
        <v>35</v>
      </c>
      <c r="CR1876" s="542" t="s">
        <v>177</v>
      </c>
      <c r="CS1876" s="542" t="s">
        <v>235</v>
      </c>
      <c r="CT1876" s="1015">
        <f>'Report 1'!$Q$18</f>
        <v>0</v>
      </c>
      <c r="CU1876" s="1016">
        <f>SUMIF('Report 4A'!$G$16:$G$95,$CQ1876,'Report 4A'!$Y$16:$Y$95)</f>
        <v>0</v>
      </c>
      <c r="CV1876" s="1017">
        <f t="shared" si="304"/>
        <v>0</v>
      </c>
    </row>
    <row r="1877" spans="2:100">
      <c r="B1877" s="535" t="s">
        <v>669</v>
      </c>
      <c r="C1877" s="536">
        <v>1</v>
      </c>
      <c r="D1877" s="537" t="str">
        <f>'Information Input'!$M$14</f>
        <v xml:space="preserve">      -      </v>
      </c>
      <c r="E1877" s="537" t="s">
        <v>137</v>
      </c>
      <c r="F1877" s="538">
        <f t="shared" si="302"/>
        <v>43647</v>
      </c>
      <c r="G1877" s="538">
        <f t="shared" si="303"/>
        <v>43738</v>
      </c>
      <c r="H1877" s="538">
        <f>'Information Input'!$H$35</f>
        <v>43555</v>
      </c>
      <c r="I1877" s="537" t="str">
        <f>'Information Input'!$J$22</f>
        <v>Quarterly</v>
      </c>
      <c r="J1877" s="538">
        <f>'Information Input'!$H$30</f>
        <v>43555</v>
      </c>
      <c r="K1877" s="537">
        <f>'Information Input'!$J$18</f>
        <v>2019</v>
      </c>
      <c r="L1877" s="579" t="s">
        <v>99</v>
      </c>
      <c r="M1877" s="540" t="s">
        <v>100</v>
      </c>
      <c r="N1877" s="541" t="s">
        <v>96</v>
      </c>
      <c r="O1877" s="542" t="s">
        <v>671</v>
      </c>
      <c r="P1877" s="537">
        <v>21</v>
      </c>
      <c r="Q1877" s="541" t="s">
        <v>163</v>
      </c>
      <c r="R1877" s="541" t="s">
        <v>235</v>
      </c>
      <c r="S1877" s="543">
        <f>'Report 1'!$Y$18</f>
        <v>0</v>
      </c>
      <c r="T1877" s="544">
        <f>'Report 1'!$Y$41</f>
        <v>0</v>
      </c>
      <c r="U1877" s="545">
        <f>'Report 1'!$Y$127</f>
        <v>0</v>
      </c>
      <c r="AL1877" s="546" t="s">
        <v>669</v>
      </c>
      <c r="AM1877" s="547">
        <v>2</v>
      </c>
      <c r="AN1877" s="547" t="str">
        <f>'Information Input'!$M$14</f>
        <v xml:space="preserve">      -      </v>
      </c>
      <c r="AO1877" s="547" t="s">
        <v>139</v>
      </c>
      <c r="AP1877" s="538">
        <f>'Information Input'!$H$33</f>
        <v>43466</v>
      </c>
      <c r="AQ1877" s="538">
        <f>'Information Input'!$H$34</f>
        <v>43555</v>
      </c>
      <c r="AR1877" s="538">
        <f>'Information Input'!$H$35</f>
        <v>43555</v>
      </c>
      <c r="AS1877" s="547" t="str">
        <f>'Information Input'!$J$22</f>
        <v>Quarterly</v>
      </c>
      <c r="AT1877" s="538">
        <f>'Information Input'!$H$30</f>
        <v>43555</v>
      </c>
      <c r="AU1877" s="547">
        <f>'Information Input'!$J$18</f>
        <v>2019</v>
      </c>
      <c r="AV1877" s="547" t="s">
        <v>96</v>
      </c>
      <c r="AW1877" s="547" t="s">
        <v>241</v>
      </c>
      <c r="AX1877" s="547" t="s">
        <v>241</v>
      </c>
      <c r="AY1877" s="548" t="s">
        <v>671</v>
      </c>
      <c r="AZ1877" s="547">
        <v>28</v>
      </c>
      <c r="BA1877" s="549" t="s">
        <v>170</v>
      </c>
      <c r="BB1877" s="543" t="s">
        <v>235</v>
      </c>
      <c r="BC1877" s="550">
        <f>'Report 2'!$AJ395</f>
        <v>0</v>
      </c>
      <c r="BD1877" s="550">
        <f>'Report 2'!$AK395</f>
        <v>0</v>
      </c>
      <c r="BE1877" s="550">
        <f>'Report 2'!$AL395</f>
        <v>0</v>
      </c>
      <c r="BF1877" s="550">
        <f>'Report 2'!$AM395</f>
        <v>0</v>
      </c>
      <c r="BG1877" s="550">
        <f>'Report 2'!$AN395</f>
        <v>0</v>
      </c>
      <c r="BH1877" s="550">
        <f>'Report 2'!$AO395</f>
        <v>0</v>
      </c>
      <c r="BI1877" s="550">
        <f>'Report 2'!$AP395</f>
        <v>0</v>
      </c>
      <c r="CC1877" s="542" t="s">
        <v>669</v>
      </c>
      <c r="CD1877" s="1014" t="s">
        <v>672</v>
      </c>
      <c r="CE1877" s="1014" t="str">
        <f>'Information Input'!$M$14</f>
        <v xml:space="preserve">      -      </v>
      </c>
      <c r="CF1877" s="551" t="s">
        <v>139</v>
      </c>
      <c r="CG1877" s="552">
        <f>'Information Input'!$H$33</f>
        <v>43466</v>
      </c>
      <c r="CH1877" s="552">
        <f>'Information Input'!$H$34</f>
        <v>43555</v>
      </c>
      <c r="CI1877" s="552">
        <f>'Information Input'!$H$35</f>
        <v>43555</v>
      </c>
      <c r="CJ1877" s="551" t="str">
        <f>'Information Input'!$J$22</f>
        <v>Quarterly</v>
      </c>
      <c r="CK1877" s="552">
        <f>'Information Input'!$H$30</f>
        <v>43555</v>
      </c>
      <c r="CL1877" s="551">
        <f>'Information Input'!$J$18</f>
        <v>2019</v>
      </c>
      <c r="CM1877" s="551" t="s">
        <v>94</v>
      </c>
      <c r="CN1877" s="1014" t="s">
        <v>95</v>
      </c>
      <c r="CO1877" s="542" t="s">
        <v>96</v>
      </c>
      <c r="CP1877" s="542" t="s">
        <v>671</v>
      </c>
      <c r="CQ1877" s="551">
        <v>36</v>
      </c>
      <c r="CR1877" s="542" t="s">
        <v>178</v>
      </c>
      <c r="CS1877" s="542" t="s">
        <v>235</v>
      </c>
      <c r="CT1877" s="1015">
        <f>'Report 1'!$Q$18</f>
        <v>0</v>
      </c>
      <c r="CU1877" s="1016">
        <f>SUMIF('Report 4A'!$G$16:$G$95,$CQ1877,'Report 4A'!$Y$16:$Y$95)</f>
        <v>0</v>
      </c>
      <c r="CV1877" s="1017">
        <f t="shared" si="304"/>
        <v>0</v>
      </c>
    </row>
    <row r="1878" spans="2:100">
      <c r="B1878" s="535" t="s">
        <v>669</v>
      </c>
      <c r="C1878" s="536">
        <v>1</v>
      </c>
      <c r="D1878" s="537" t="str">
        <f>'Information Input'!$M$14</f>
        <v xml:space="preserve">      -      </v>
      </c>
      <c r="E1878" s="537" t="s">
        <v>137</v>
      </c>
      <c r="F1878" s="538">
        <f t="shared" si="302"/>
        <v>43647</v>
      </c>
      <c r="G1878" s="538">
        <f t="shared" si="303"/>
        <v>43738</v>
      </c>
      <c r="H1878" s="538">
        <f>'Information Input'!$H$35</f>
        <v>43555</v>
      </c>
      <c r="I1878" s="537" t="str">
        <f>'Information Input'!$J$22</f>
        <v>Quarterly</v>
      </c>
      <c r="J1878" s="538">
        <f>'Information Input'!$H$30</f>
        <v>43555</v>
      </c>
      <c r="K1878" s="537">
        <f>'Information Input'!$J$18</f>
        <v>2019</v>
      </c>
      <c r="L1878" s="579" t="s">
        <v>99</v>
      </c>
      <c r="M1878" s="540" t="s">
        <v>100</v>
      </c>
      <c r="N1878" s="541" t="s">
        <v>96</v>
      </c>
      <c r="O1878" s="542" t="s">
        <v>671</v>
      </c>
      <c r="P1878" s="537">
        <v>22</v>
      </c>
      <c r="Q1878" s="541" t="s">
        <v>164</v>
      </c>
      <c r="R1878" s="541" t="s">
        <v>236</v>
      </c>
      <c r="S1878" s="543">
        <f>'Report 1'!$Y$18</f>
        <v>0</v>
      </c>
      <c r="T1878" s="544">
        <f>'Report 1'!$Y$42</f>
        <v>0</v>
      </c>
      <c r="U1878" s="545">
        <f>'Report 1'!$Y$128</f>
        <v>0</v>
      </c>
      <c r="AL1878" s="546" t="s">
        <v>669</v>
      </c>
      <c r="AM1878" s="547">
        <v>2</v>
      </c>
      <c r="AN1878" s="547" t="str">
        <f>'Information Input'!$M$14</f>
        <v xml:space="preserve">      -      </v>
      </c>
      <c r="AO1878" s="547" t="s">
        <v>139</v>
      </c>
      <c r="AP1878" s="538">
        <f>'Information Input'!$H$33</f>
        <v>43466</v>
      </c>
      <c r="AQ1878" s="538">
        <f>'Information Input'!$H$34</f>
        <v>43555</v>
      </c>
      <c r="AR1878" s="538">
        <f>'Information Input'!$H$35</f>
        <v>43555</v>
      </c>
      <c r="AS1878" s="547" t="str">
        <f>'Information Input'!$J$22</f>
        <v>Quarterly</v>
      </c>
      <c r="AT1878" s="538">
        <f>'Information Input'!$H$30</f>
        <v>43555</v>
      </c>
      <c r="AU1878" s="547">
        <f>'Information Input'!$J$18</f>
        <v>2019</v>
      </c>
      <c r="AV1878" s="547" t="s">
        <v>96</v>
      </c>
      <c r="AW1878" s="547" t="s">
        <v>241</v>
      </c>
      <c r="AX1878" s="547" t="s">
        <v>241</v>
      </c>
      <c r="AY1878" s="548" t="s">
        <v>671</v>
      </c>
      <c r="AZ1878" s="547">
        <v>29</v>
      </c>
      <c r="BA1878" s="549" t="s">
        <v>171</v>
      </c>
      <c r="BB1878" s="543" t="s">
        <v>238</v>
      </c>
      <c r="BC1878" s="550">
        <f>'Report 2'!$AJ396</f>
        <v>0</v>
      </c>
      <c r="BD1878" s="550">
        <f>'Report 2'!$AK396</f>
        <v>0</v>
      </c>
      <c r="BE1878" s="550">
        <f>'Report 2'!$AL396</f>
        <v>0</v>
      </c>
      <c r="BF1878" s="550">
        <f>'Report 2'!$AM396</f>
        <v>0</v>
      </c>
      <c r="BG1878" s="550">
        <f>'Report 2'!$AN396</f>
        <v>0</v>
      </c>
      <c r="BH1878" s="550">
        <f>'Report 2'!$AO396</f>
        <v>0</v>
      </c>
      <c r="BI1878" s="550">
        <f>'Report 2'!$AP396</f>
        <v>0</v>
      </c>
      <c r="CC1878" s="542" t="s">
        <v>669</v>
      </c>
      <c r="CD1878" s="1014" t="s">
        <v>672</v>
      </c>
      <c r="CE1878" s="1014" t="str">
        <f>'Information Input'!$M$14</f>
        <v xml:space="preserve">      -      </v>
      </c>
      <c r="CF1878" s="551" t="s">
        <v>139</v>
      </c>
      <c r="CG1878" s="552">
        <f>'Information Input'!$H$33</f>
        <v>43466</v>
      </c>
      <c r="CH1878" s="552">
        <f>'Information Input'!$H$34</f>
        <v>43555</v>
      </c>
      <c r="CI1878" s="552">
        <f>'Information Input'!$H$35</f>
        <v>43555</v>
      </c>
      <c r="CJ1878" s="551" t="str">
        <f>'Information Input'!$J$22</f>
        <v>Quarterly</v>
      </c>
      <c r="CK1878" s="552">
        <f>'Information Input'!$H$30</f>
        <v>43555</v>
      </c>
      <c r="CL1878" s="551">
        <f>'Information Input'!$J$18</f>
        <v>2019</v>
      </c>
      <c r="CM1878" s="551" t="s">
        <v>94</v>
      </c>
      <c r="CN1878" s="1014" t="s">
        <v>95</v>
      </c>
      <c r="CO1878" s="542" t="s">
        <v>96</v>
      </c>
      <c r="CP1878" s="542" t="s">
        <v>671</v>
      </c>
      <c r="CQ1878" s="551">
        <v>37</v>
      </c>
      <c r="CR1878" s="542" t="s">
        <v>179</v>
      </c>
      <c r="CS1878" s="542" t="s">
        <v>231</v>
      </c>
      <c r="CT1878" s="1015">
        <f>'Report 1'!$Q$18</f>
        <v>0</v>
      </c>
      <c r="CU1878" s="1016">
        <f>SUMIF('Report 4A'!$G$16:$G$95,$CQ1878,'Report 4A'!$Y$16:$Y$95)</f>
        <v>0</v>
      </c>
      <c r="CV1878" s="1017">
        <f t="shared" si="304"/>
        <v>0</v>
      </c>
    </row>
    <row r="1879" spans="2:100">
      <c r="B1879" s="535" t="s">
        <v>669</v>
      </c>
      <c r="C1879" s="536">
        <v>1</v>
      </c>
      <c r="D1879" s="537" t="str">
        <f>'Information Input'!$M$14</f>
        <v xml:space="preserve">      -      </v>
      </c>
      <c r="E1879" s="537" t="s">
        <v>137</v>
      </c>
      <c r="F1879" s="538">
        <f t="shared" si="302"/>
        <v>43647</v>
      </c>
      <c r="G1879" s="538">
        <f t="shared" si="303"/>
        <v>43738</v>
      </c>
      <c r="H1879" s="538">
        <f>'Information Input'!$H$35</f>
        <v>43555</v>
      </c>
      <c r="I1879" s="537" t="str">
        <f>'Information Input'!$J$22</f>
        <v>Quarterly</v>
      </c>
      <c r="J1879" s="538">
        <f>'Information Input'!$H$30</f>
        <v>43555</v>
      </c>
      <c r="K1879" s="537">
        <f>'Information Input'!$J$18</f>
        <v>2019</v>
      </c>
      <c r="L1879" s="579" t="s">
        <v>99</v>
      </c>
      <c r="M1879" s="540" t="s">
        <v>100</v>
      </c>
      <c r="N1879" s="541" t="s">
        <v>96</v>
      </c>
      <c r="O1879" s="542" t="s">
        <v>671</v>
      </c>
      <c r="P1879" s="537">
        <v>23</v>
      </c>
      <c r="Q1879" s="541" t="s">
        <v>165</v>
      </c>
      <c r="R1879" s="541" t="s">
        <v>236</v>
      </c>
      <c r="S1879" s="543">
        <f>'Report 1'!$Y$18</f>
        <v>0</v>
      </c>
      <c r="T1879" s="544">
        <f>'Report 1'!$Y$43</f>
        <v>0</v>
      </c>
      <c r="U1879" s="545">
        <f>'Report 1'!$Y$129</f>
        <v>0</v>
      </c>
      <c r="AL1879" s="546" t="s">
        <v>669</v>
      </c>
      <c r="AM1879" s="547">
        <v>2</v>
      </c>
      <c r="AN1879" s="547" t="str">
        <f>'Information Input'!$M$14</f>
        <v xml:space="preserve">      -      </v>
      </c>
      <c r="AO1879" s="547" t="s">
        <v>139</v>
      </c>
      <c r="AP1879" s="538">
        <f>'Information Input'!$H$33</f>
        <v>43466</v>
      </c>
      <c r="AQ1879" s="538">
        <f>'Information Input'!$H$34</f>
        <v>43555</v>
      </c>
      <c r="AR1879" s="538">
        <f>'Information Input'!$H$35</f>
        <v>43555</v>
      </c>
      <c r="AS1879" s="547" t="str">
        <f>'Information Input'!$J$22</f>
        <v>Quarterly</v>
      </c>
      <c r="AT1879" s="538">
        <f>'Information Input'!$H$30</f>
        <v>43555</v>
      </c>
      <c r="AU1879" s="547">
        <f>'Information Input'!$J$18</f>
        <v>2019</v>
      </c>
      <c r="AV1879" s="547" t="s">
        <v>96</v>
      </c>
      <c r="AW1879" s="547" t="s">
        <v>241</v>
      </c>
      <c r="AX1879" s="547" t="s">
        <v>241</v>
      </c>
      <c r="AY1879" s="548" t="s">
        <v>671</v>
      </c>
      <c r="AZ1879" s="547">
        <v>30</v>
      </c>
      <c r="BA1879" s="549" t="s">
        <v>172</v>
      </c>
      <c r="BB1879" s="543" t="s">
        <v>238</v>
      </c>
      <c r="BC1879" s="550">
        <f>'Report 2'!$AJ397</f>
        <v>0</v>
      </c>
      <c r="BD1879" s="550">
        <f>'Report 2'!$AK397</f>
        <v>0</v>
      </c>
      <c r="BE1879" s="550">
        <f>'Report 2'!$AL397</f>
        <v>0</v>
      </c>
      <c r="BF1879" s="550">
        <f>'Report 2'!$AM397</f>
        <v>0</v>
      </c>
      <c r="BG1879" s="550">
        <f>'Report 2'!$AN397</f>
        <v>0</v>
      </c>
      <c r="BH1879" s="550">
        <f>'Report 2'!$AO397</f>
        <v>0</v>
      </c>
      <c r="BI1879" s="550">
        <f>'Report 2'!$AP397</f>
        <v>0</v>
      </c>
      <c r="CC1879" s="542" t="s">
        <v>669</v>
      </c>
      <c r="CD1879" s="1014" t="s">
        <v>672</v>
      </c>
      <c r="CE1879" s="1014" t="str">
        <f>'Information Input'!$M$14</f>
        <v xml:space="preserve">      -      </v>
      </c>
      <c r="CF1879" s="551" t="s">
        <v>139</v>
      </c>
      <c r="CG1879" s="552">
        <f>'Information Input'!$H$33</f>
        <v>43466</v>
      </c>
      <c r="CH1879" s="552">
        <f>'Information Input'!$H$34</f>
        <v>43555</v>
      </c>
      <c r="CI1879" s="552">
        <f>'Information Input'!$H$35</f>
        <v>43555</v>
      </c>
      <c r="CJ1879" s="551" t="str">
        <f>'Information Input'!$J$22</f>
        <v>Quarterly</v>
      </c>
      <c r="CK1879" s="552">
        <f>'Information Input'!$H$30</f>
        <v>43555</v>
      </c>
      <c r="CL1879" s="551">
        <f>'Information Input'!$J$18</f>
        <v>2019</v>
      </c>
      <c r="CM1879" s="551" t="s">
        <v>94</v>
      </c>
      <c r="CN1879" s="1014" t="s">
        <v>95</v>
      </c>
      <c r="CO1879" s="542" t="s">
        <v>96</v>
      </c>
      <c r="CP1879" s="542" t="s">
        <v>671</v>
      </c>
      <c r="CQ1879" s="551">
        <v>38</v>
      </c>
      <c r="CR1879" s="542" t="s">
        <v>180</v>
      </c>
      <c r="CS1879" s="542" t="s">
        <v>233</v>
      </c>
      <c r="CT1879" s="1015">
        <f>'Report 1'!$Q$18</f>
        <v>0</v>
      </c>
      <c r="CU1879" s="1016">
        <f>SUMIF('Report 4A'!$G$16:$G$95,$CQ1879,'Report 4A'!$Y$16:$Y$95)</f>
        <v>0</v>
      </c>
      <c r="CV1879" s="1017">
        <f t="shared" si="304"/>
        <v>0</v>
      </c>
    </row>
    <row r="1880" spans="2:100">
      <c r="B1880" s="535" t="s">
        <v>669</v>
      </c>
      <c r="C1880" s="536">
        <v>1</v>
      </c>
      <c r="D1880" s="537" t="str">
        <f>'Information Input'!$M$14</f>
        <v xml:space="preserve">      -      </v>
      </c>
      <c r="E1880" s="537" t="s">
        <v>137</v>
      </c>
      <c r="F1880" s="538">
        <f t="shared" si="302"/>
        <v>43647</v>
      </c>
      <c r="G1880" s="538">
        <f t="shared" si="303"/>
        <v>43738</v>
      </c>
      <c r="H1880" s="538">
        <f>'Information Input'!$H$35</f>
        <v>43555</v>
      </c>
      <c r="I1880" s="537" t="str">
        <f>'Information Input'!$J$22</f>
        <v>Quarterly</v>
      </c>
      <c r="J1880" s="538">
        <f>'Information Input'!$H$30</f>
        <v>43555</v>
      </c>
      <c r="K1880" s="537">
        <f>'Information Input'!$J$18</f>
        <v>2019</v>
      </c>
      <c r="L1880" s="579" t="s">
        <v>99</v>
      </c>
      <c r="M1880" s="540" t="s">
        <v>100</v>
      </c>
      <c r="N1880" s="541" t="s">
        <v>96</v>
      </c>
      <c r="O1880" s="542" t="s">
        <v>671</v>
      </c>
      <c r="P1880" s="537">
        <v>24</v>
      </c>
      <c r="Q1880" s="541" t="s">
        <v>166</v>
      </c>
      <c r="R1880" s="541" t="s">
        <v>233</v>
      </c>
      <c r="S1880" s="543">
        <f>'Report 1'!$Y$18</f>
        <v>0</v>
      </c>
      <c r="T1880" s="544">
        <f>'Report 1'!$Y$44</f>
        <v>0</v>
      </c>
      <c r="U1880" s="545">
        <f>'Report 1'!$Y$130</f>
        <v>0</v>
      </c>
      <c r="AL1880" s="546" t="s">
        <v>669</v>
      </c>
      <c r="AM1880" s="547">
        <v>2</v>
      </c>
      <c r="AN1880" s="547" t="str">
        <f>'Information Input'!$M$14</f>
        <v xml:space="preserve">      -      </v>
      </c>
      <c r="AO1880" s="547" t="s">
        <v>139</v>
      </c>
      <c r="AP1880" s="538">
        <f>'Information Input'!$H$33</f>
        <v>43466</v>
      </c>
      <c r="AQ1880" s="538">
        <f>'Information Input'!$H$34</f>
        <v>43555</v>
      </c>
      <c r="AR1880" s="538">
        <f>'Information Input'!$H$35</f>
        <v>43555</v>
      </c>
      <c r="AS1880" s="547" t="str">
        <f>'Information Input'!$J$22</f>
        <v>Quarterly</v>
      </c>
      <c r="AT1880" s="538">
        <f>'Information Input'!$H$30</f>
        <v>43555</v>
      </c>
      <c r="AU1880" s="547">
        <f>'Information Input'!$J$18</f>
        <v>2019</v>
      </c>
      <c r="AV1880" s="547" t="s">
        <v>96</v>
      </c>
      <c r="AW1880" s="547" t="s">
        <v>241</v>
      </c>
      <c r="AX1880" s="547" t="s">
        <v>241</v>
      </c>
      <c r="AY1880" s="548" t="s">
        <v>671</v>
      </c>
      <c r="AZ1880" s="547">
        <v>31</v>
      </c>
      <c r="BA1880" s="549" t="s">
        <v>173</v>
      </c>
      <c r="BB1880" s="543" t="s">
        <v>233</v>
      </c>
      <c r="BC1880" s="550">
        <f>'Report 2'!$AJ398</f>
        <v>0</v>
      </c>
      <c r="BD1880" s="550">
        <f>'Report 2'!$AK398</f>
        <v>0</v>
      </c>
      <c r="BE1880" s="550">
        <f>'Report 2'!$AL398</f>
        <v>0</v>
      </c>
      <c r="BF1880" s="550">
        <f>'Report 2'!$AM398</f>
        <v>0</v>
      </c>
      <c r="BG1880" s="550">
        <f>'Report 2'!$AN398</f>
        <v>0</v>
      </c>
      <c r="BH1880" s="550">
        <f>'Report 2'!$AO398</f>
        <v>0</v>
      </c>
      <c r="BI1880" s="550">
        <f>'Report 2'!$AP398</f>
        <v>0</v>
      </c>
      <c r="CC1880" s="542" t="s">
        <v>669</v>
      </c>
      <c r="CD1880" s="1014" t="s">
        <v>672</v>
      </c>
      <c r="CE1880" s="1014" t="str">
        <f>'Information Input'!$M$14</f>
        <v xml:space="preserve">      -      </v>
      </c>
      <c r="CF1880" s="551" t="s">
        <v>139</v>
      </c>
      <c r="CG1880" s="552">
        <f>'Information Input'!$H$33</f>
        <v>43466</v>
      </c>
      <c r="CH1880" s="552">
        <f>'Information Input'!$H$34</f>
        <v>43555</v>
      </c>
      <c r="CI1880" s="552">
        <f>'Information Input'!$H$35</f>
        <v>43555</v>
      </c>
      <c r="CJ1880" s="551" t="str">
        <f>'Information Input'!$J$22</f>
        <v>Quarterly</v>
      </c>
      <c r="CK1880" s="552">
        <f>'Information Input'!$H$30</f>
        <v>43555</v>
      </c>
      <c r="CL1880" s="551">
        <f>'Information Input'!$J$18</f>
        <v>2019</v>
      </c>
      <c r="CM1880" s="551" t="s">
        <v>94</v>
      </c>
      <c r="CN1880" s="1014" t="s">
        <v>95</v>
      </c>
      <c r="CO1880" s="542" t="s">
        <v>96</v>
      </c>
      <c r="CP1880" s="542" t="s">
        <v>671</v>
      </c>
      <c r="CQ1880" s="551">
        <v>39</v>
      </c>
      <c r="CR1880" s="542" t="s">
        <v>181</v>
      </c>
      <c r="CS1880" s="542" t="s">
        <v>233</v>
      </c>
      <c r="CT1880" s="1015">
        <f>'Report 1'!$Q$18</f>
        <v>0</v>
      </c>
      <c r="CU1880" s="1016">
        <f>SUMIF('Report 4A'!$G$16:$G$95,$CQ1880,'Report 4A'!$Y$16:$Y$95)</f>
        <v>0</v>
      </c>
      <c r="CV1880" s="1017">
        <f t="shared" si="304"/>
        <v>0</v>
      </c>
    </row>
    <row r="1881" spans="2:100">
      <c r="B1881" s="535" t="s">
        <v>669</v>
      </c>
      <c r="C1881" s="536">
        <v>1</v>
      </c>
      <c r="D1881" s="537" t="str">
        <f>'Information Input'!$M$14</f>
        <v xml:space="preserve">      -      </v>
      </c>
      <c r="E1881" s="537" t="s">
        <v>137</v>
      </c>
      <c r="F1881" s="538">
        <f t="shared" si="302"/>
        <v>43647</v>
      </c>
      <c r="G1881" s="538">
        <f t="shared" si="303"/>
        <v>43738</v>
      </c>
      <c r="H1881" s="538">
        <f>'Information Input'!$H$35</f>
        <v>43555</v>
      </c>
      <c r="I1881" s="537" t="str">
        <f>'Information Input'!$J$22</f>
        <v>Quarterly</v>
      </c>
      <c r="J1881" s="538">
        <f>'Information Input'!$H$30</f>
        <v>43555</v>
      </c>
      <c r="K1881" s="537">
        <f>'Information Input'!$J$18</f>
        <v>2019</v>
      </c>
      <c r="L1881" s="579" t="s">
        <v>99</v>
      </c>
      <c r="M1881" s="540" t="s">
        <v>100</v>
      </c>
      <c r="N1881" s="541" t="s">
        <v>96</v>
      </c>
      <c r="O1881" s="542" t="s">
        <v>671</v>
      </c>
      <c r="P1881" s="537">
        <v>25</v>
      </c>
      <c r="Q1881" s="541" t="s">
        <v>167</v>
      </c>
      <c r="R1881" s="541" t="s">
        <v>233</v>
      </c>
      <c r="S1881" s="543">
        <f>'Report 1'!$Y$18</f>
        <v>0</v>
      </c>
      <c r="T1881" s="544">
        <f>'Report 1'!$Y$45</f>
        <v>0</v>
      </c>
      <c r="U1881" s="545">
        <f>'Report 1'!$Y$131</f>
        <v>0</v>
      </c>
      <c r="AL1881" s="546" t="s">
        <v>669</v>
      </c>
      <c r="AM1881" s="547">
        <v>2</v>
      </c>
      <c r="AN1881" s="547" t="str">
        <f>'Information Input'!$M$14</f>
        <v xml:space="preserve">      -      </v>
      </c>
      <c r="AO1881" s="547" t="s">
        <v>139</v>
      </c>
      <c r="AP1881" s="538">
        <f>'Information Input'!$H$33</f>
        <v>43466</v>
      </c>
      <c r="AQ1881" s="538">
        <f>'Information Input'!$H$34</f>
        <v>43555</v>
      </c>
      <c r="AR1881" s="538">
        <f>'Information Input'!$H$35</f>
        <v>43555</v>
      </c>
      <c r="AS1881" s="547" t="str">
        <f>'Information Input'!$J$22</f>
        <v>Quarterly</v>
      </c>
      <c r="AT1881" s="538">
        <f>'Information Input'!$H$30</f>
        <v>43555</v>
      </c>
      <c r="AU1881" s="547">
        <f>'Information Input'!$J$18</f>
        <v>2019</v>
      </c>
      <c r="AV1881" s="547" t="s">
        <v>96</v>
      </c>
      <c r="AW1881" s="547" t="s">
        <v>241</v>
      </c>
      <c r="AX1881" s="547" t="s">
        <v>241</v>
      </c>
      <c r="AY1881" s="548" t="s">
        <v>671</v>
      </c>
      <c r="AZ1881" s="547">
        <v>32</v>
      </c>
      <c r="BA1881" s="549" t="s">
        <v>174</v>
      </c>
      <c r="BB1881" s="543" t="s">
        <v>238</v>
      </c>
      <c r="BC1881" s="550">
        <f>'Report 2'!$AJ399</f>
        <v>0</v>
      </c>
      <c r="BD1881" s="550">
        <f>'Report 2'!$AK399</f>
        <v>0</v>
      </c>
      <c r="BE1881" s="550">
        <f>'Report 2'!$AL399</f>
        <v>0</v>
      </c>
      <c r="BF1881" s="550">
        <f>'Report 2'!$AM399</f>
        <v>0</v>
      </c>
      <c r="BG1881" s="550">
        <f>'Report 2'!$AN399</f>
        <v>0</v>
      </c>
      <c r="BH1881" s="550">
        <f>'Report 2'!$AO399</f>
        <v>0</v>
      </c>
      <c r="BI1881" s="550">
        <f>'Report 2'!$AP399</f>
        <v>0</v>
      </c>
      <c r="CC1881" s="542" t="s">
        <v>669</v>
      </c>
      <c r="CD1881" s="1014" t="s">
        <v>672</v>
      </c>
      <c r="CE1881" s="1014" t="str">
        <f>'Information Input'!$M$14</f>
        <v xml:space="preserve">      -      </v>
      </c>
      <c r="CF1881" s="551" t="s">
        <v>139</v>
      </c>
      <c r="CG1881" s="552">
        <f>'Information Input'!$H$33</f>
        <v>43466</v>
      </c>
      <c r="CH1881" s="552">
        <f>'Information Input'!$H$34</f>
        <v>43555</v>
      </c>
      <c r="CI1881" s="552">
        <f>'Information Input'!$H$35</f>
        <v>43555</v>
      </c>
      <c r="CJ1881" s="551" t="str">
        <f>'Information Input'!$J$22</f>
        <v>Quarterly</v>
      </c>
      <c r="CK1881" s="552">
        <f>'Information Input'!$H$30</f>
        <v>43555</v>
      </c>
      <c r="CL1881" s="551">
        <f>'Information Input'!$J$18</f>
        <v>2019</v>
      </c>
      <c r="CM1881" s="551" t="s">
        <v>94</v>
      </c>
      <c r="CN1881" s="1014" t="s">
        <v>95</v>
      </c>
      <c r="CO1881" s="542" t="s">
        <v>96</v>
      </c>
      <c r="CP1881" s="542" t="s">
        <v>671</v>
      </c>
      <c r="CQ1881" s="551">
        <v>40</v>
      </c>
      <c r="CR1881" s="542" t="s">
        <v>182</v>
      </c>
      <c r="CS1881" s="542" t="s">
        <v>238</v>
      </c>
      <c r="CT1881" s="1015">
        <f>'Report 1'!$Q$18</f>
        <v>0</v>
      </c>
      <c r="CU1881" s="1016">
        <f>SUMIF('Report 4A'!$G$16:$G$95,$CQ1881,'Report 4A'!$Y$16:$Y$95)</f>
        <v>0</v>
      </c>
      <c r="CV1881" s="1017">
        <f t="shared" si="304"/>
        <v>0</v>
      </c>
    </row>
    <row r="1882" spans="2:100">
      <c r="B1882" s="535" t="s">
        <v>669</v>
      </c>
      <c r="C1882" s="536">
        <v>1</v>
      </c>
      <c r="D1882" s="537" t="str">
        <f>'Information Input'!$M$14</f>
        <v xml:space="preserve">      -      </v>
      </c>
      <c r="E1882" s="537" t="s">
        <v>137</v>
      </c>
      <c r="F1882" s="538">
        <f t="shared" si="302"/>
        <v>43647</v>
      </c>
      <c r="G1882" s="538">
        <f t="shared" si="303"/>
        <v>43738</v>
      </c>
      <c r="H1882" s="538">
        <f>'Information Input'!$H$35</f>
        <v>43555</v>
      </c>
      <c r="I1882" s="537" t="str">
        <f>'Information Input'!$J$22</f>
        <v>Quarterly</v>
      </c>
      <c r="J1882" s="538">
        <f>'Information Input'!$H$30</f>
        <v>43555</v>
      </c>
      <c r="K1882" s="537">
        <f>'Information Input'!$J$18</f>
        <v>2019</v>
      </c>
      <c r="L1882" s="579" t="s">
        <v>99</v>
      </c>
      <c r="M1882" s="540" t="s">
        <v>100</v>
      </c>
      <c r="N1882" s="541" t="s">
        <v>96</v>
      </c>
      <c r="O1882" s="542" t="s">
        <v>671</v>
      </c>
      <c r="P1882" s="537">
        <v>26</v>
      </c>
      <c r="Q1882" s="541" t="s">
        <v>168</v>
      </c>
      <c r="R1882" s="541" t="s">
        <v>237</v>
      </c>
      <c r="S1882" s="543">
        <f>'Report 1'!$Y$18</f>
        <v>0</v>
      </c>
      <c r="T1882" s="544">
        <f>'Report 1'!$Y$46</f>
        <v>0</v>
      </c>
      <c r="U1882" s="545">
        <f>'Report 1'!$Y$132</f>
        <v>0</v>
      </c>
      <c r="AL1882" s="546" t="s">
        <v>669</v>
      </c>
      <c r="AM1882" s="547">
        <v>2</v>
      </c>
      <c r="AN1882" s="547" t="str">
        <f>'Information Input'!$M$14</f>
        <v xml:space="preserve">      -      </v>
      </c>
      <c r="AO1882" s="547" t="s">
        <v>139</v>
      </c>
      <c r="AP1882" s="538">
        <f>'Information Input'!$H$33</f>
        <v>43466</v>
      </c>
      <c r="AQ1882" s="538">
        <f>'Information Input'!$H$34</f>
        <v>43555</v>
      </c>
      <c r="AR1882" s="538">
        <f>'Information Input'!$H$35</f>
        <v>43555</v>
      </c>
      <c r="AS1882" s="547" t="str">
        <f>'Information Input'!$J$22</f>
        <v>Quarterly</v>
      </c>
      <c r="AT1882" s="538">
        <f>'Information Input'!$H$30</f>
        <v>43555</v>
      </c>
      <c r="AU1882" s="547">
        <f>'Information Input'!$J$18</f>
        <v>2019</v>
      </c>
      <c r="AV1882" s="547" t="s">
        <v>96</v>
      </c>
      <c r="AW1882" s="547" t="s">
        <v>241</v>
      </c>
      <c r="AX1882" s="547" t="s">
        <v>241</v>
      </c>
      <c r="AY1882" s="548" t="s">
        <v>671</v>
      </c>
      <c r="AZ1882" s="547">
        <v>33</v>
      </c>
      <c r="BA1882" s="549" t="s">
        <v>175</v>
      </c>
      <c r="BB1882" s="543" t="s">
        <v>233</v>
      </c>
      <c r="BC1882" s="550">
        <f>'Report 2'!$AJ400</f>
        <v>0</v>
      </c>
      <c r="BD1882" s="550">
        <f>'Report 2'!$AK400</f>
        <v>0</v>
      </c>
      <c r="BE1882" s="550">
        <f>'Report 2'!$AL400</f>
        <v>0</v>
      </c>
      <c r="BF1882" s="550">
        <f>'Report 2'!$AM400</f>
        <v>0</v>
      </c>
      <c r="BG1882" s="550">
        <f>'Report 2'!$AN400</f>
        <v>0</v>
      </c>
      <c r="BH1882" s="550">
        <f>'Report 2'!$AO400</f>
        <v>0</v>
      </c>
      <c r="BI1882" s="550">
        <f>'Report 2'!$AP400</f>
        <v>0</v>
      </c>
      <c r="CC1882" s="542" t="s">
        <v>669</v>
      </c>
      <c r="CD1882" s="1014" t="s">
        <v>672</v>
      </c>
      <c r="CE1882" s="1014" t="str">
        <f>'Information Input'!$M$14</f>
        <v xml:space="preserve">      -      </v>
      </c>
      <c r="CF1882" s="551" t="s">
        <v>139</v>
      </c>
      <c r="CG1882" s="552">
        <f>'Information Input'!$H$33</f>
        <v>43466</v>
      </c>
      <c r="CH1882" s="552">
        <f>'Information Input'!$H$34</f>
        <v>43555</v>
      </c>
      <c r="CI1882" s="552">
        <f>'Information Input'!$H$35</f>
        <v>43555</v>
      </c>
      <c r="CJ1882" s="551" t="str">
        <f>'Information Input'!$J$22</f>
        <v>Quarterly</v>
      </c>
      <c r="CK1882" s="552">
        <f>'Information Input'!$H$30</f>
        <v>43555</v>
      </c>
      <c r="CL1882" s="551">
        <f>'Information Input'!$J$18</f>
        <v>2019</v>
      </c>
      <c r="CM1882" s="551" t="s">
        <v>94</v>
      </c>
      <c r="CN1882" s="1014" t="s">
        <v>95</v>
      </c>
      <c r="CO1882" s="542" t="s">
        <v>96</v>
      </c>
      <c r="CP1882" s="542" t="s">
        <v>671</v>
      </c>
      <c r="CQ1882" s="551">
        <v>41</v>
      </c>
      <c r="CR1882" s="542" t="s">
        <v>183</v>
      </c>
      <c r="CS1882" s="542" t="s">
        <v>238</v>
      </c>
      <c r="CT1882" s="1015">
        <f>'Report 1'!$Q$18</f>
        <v>0</v>
      </c>
      <c r="CU1882" s="1016">
        <f>SUMIF('Report 4A'!$G$16:$G$95,$CQ1882,'Report 4A'!$Y$16:$Y$95)</f>
        <v>0</v>
      </c>
      <c r="CV1882" s="1017">
        <f t="shared" si="304"/>
        <v>0</v>
      </c>
    </row>
    <row r="1883" spans="2:100">
      <c r="B1883" s="535" t="s">
        <v>669</v>
      </c>
      <c r="C1883" s="536">
        <v>1</v>
      </c>
      <c r="D1883" s="537" t="str">
        <f>'Information Input'!$M$14</f>
        <v xml:space="preserve">      -      </v>
      </c>
      <c r="E1883" s="537" t="s">
        <v>137</v>
      </c>
      <c r="F1883" s="538">
        <f t="shared" si="302"/>
        <v>43647</v>
      </c>
      <c r="G1883" s="538">
        <f t="shared" si="303"/>
        <v>43738</v>
      </c>
      <c r="H1883" s="538">
        <f>'Information Input'!$H$35</f>
        <v>43555</v>
      </c>
      <c r="I1883" s="537" t="str">
        <f>'Information Input'!$J$22</f>
        <v>Quarterly</v>
      </c>
      <c r="J1883" s="538">
        <f>'Information Input'!$H$30</f>
        <v>43555</v>
      </c>
      <c r="K1883" s="537">
        <f>'Information Input'!$J$18</f>
        <v>2019</v>
      </c>
      <c r="L1883" s="579" t="s">
        <v>99</v>
      </c>
      <c r="M1883" s="540" t="s">
        <v>100</v>
      </c>
      <c r="N1883" s="541" t="s">
        <v>96</v>
      </c>
      <c r="O1883" s="542" t="s">
        <v>671</v>
      </c>
      <c r="P1883" s="537">
        <v>27</v>
      </c>
      <c r="Q1883" s="541" t="s">
        <v>169</v>
      </c>
      <c r="R1883" s="541" t="s">
        <v>235</v>
      </c>
      <c r="S1883" s="543">
        <f>'Report 1'!$Y$18</f>
        <v>0</v>
      </c>
      <c r="T1883" s="544">
        <f>'Report 1'!$Y$47</f>
        <v>0</v>
      </c>
      <c r="U1883" s="545">
        <f>'Report 1'!$Y$133</f>
        <v>0</v>
      </c>
      <c r="AL1883" s="546" t="s">
        <v>669</v>
      </c>
      <c r="AM1883" s="547">
        <v>2</v>
      </c>
      <c r="AN1883" s="547" t="str">
        <f>'Information Input'!$M$14</f>
        <v xml:space="preserve">      -      </v>
      </c>
      <c r="AO1883" s="547" t="s">
        <v>139</v>
      </c>
      <c r="AP1883" s="538">
        <f>'Information Input'!$H$33</f>
        <v>43466</v>
      </c>
      <c r="AQ1883" s="538">
        <f>'Information Input'!$H$34</f>
        <v>43555</v>
      </c>
      <c r="AR1883" s="538">
        <f>'Information Input'!$H$35</f>
        <v>43555</v>
      </c>
      <c r="AS1883" s="547" t="str">
        <f>'Information Input'!$J$22</f>
        <v>Quarterly</v>
      </c>
      <c r="AT1883" s="538">
        <f>'Information Input'!$H$30</f>
        <v>43555</v>
      </c>
      <c r="AU1883" s="547">
        <f>'Information Input'!$J$18</f>
        <v>2019</v>
      </c>
      <c r="AV1883" s="547" t="s">
        <v>96</v>
      </c>
      <c r="AW1883" s="547" t="s">
        <v>241</v>
      </c>
      <c r="AX1883" s="547" t="s">
        <v>241</v>
      </c>
      <c r="AY1883" s="548" t="s">
        <v>671</v>
      </c>
      <c r="AZ1883" s="547">
        <v>34</v>
      </c>
      <c r="BA1883" s="549" t="s">
        <v>176</v>
      </c>
      <c r="BB1883" s="543" t="s">
        <v>238</v>
      </c>
      <c r="BC1883" s="550">
        <f>'Report 2'!$AJ401</f>
        <v>0</v>
      </c>
      <c r="BD1883" s="550">
        <f>'Report 2'!$AK401</f>
        <v>0</v>
      </c>
      <c r="BE1883" s="550">
        <f>'Report 2'!$AL401</f>
        <v>0</v>
      </c>
      <c r="BF1883" s="550">
        <f>'Report 2'!$AM401</f>
        <v>0</v>
      </c>
      <c r="BG1883" s="550">
        <f>'Report 2'!$AN401</f>
        <v>0</v>
      </c>
      <c r="BH1883" s="550">
        <f>'Report 2'!$AO401</f>
        <v>0</v>
      </c>
      <c r="BI1883" s="550">
        <f>'Report 2'!$AP401</f>
        <v>0</v>
      </c>
      <c r="CC1883" s="542" t="s">
        <v>669</v>
      </c>
      <c r="CD1883" s="1014" t="s">
        <v>672</v>
      </c>
      <c r="CE1883" s="1014" t="str">
        <f>'Information Input'!$M$14</f>
        <v xml:space="preserve">      -      </v>
      </c>
      <c r="CF1883" s="551" t="s">
        <v>139</v>
      </c>
      <c r="CG1883" s="552">
        <f>'Information Input'!$H$33</f>
        <v>43466</v>
      </c>
      <c r="CH1883" s="552">
        <f>'Information Input'!$H$34</f>
        <v>43555</v>
      </c>
      <c r="CI1883" s="552">
        <f>'Information Input'!$H$35</f>
        <v>43555</v>
      </c>
      <c r="CJ1883" s="551" t="str">
        <f>'Information Input'!$J$22</f>
        <v>Quarterly</v>
      </c>
      <c r="CK1883" s="552">
        <f>'Information Input'!$H$30</f>
        <v>43555</v>
      </c>
      <c r="CL1883" s="551">
        <f>'Information Input'!$J$18</f>
        <v>2019</v>
      </c>
      <c r="CM1883" s="1018" t="s">
        <v>94</v>
      </c>
      <c r="CN1883" s="1014" t="s">
        <v>95</v>
      </c>
      <c r="CO1883" s="542" t="s">
        <v>96</v>
      </c>
      <c r="CP1883" s="542" t="s">
        <v>671</v>
      </c>
      <c r="CQ1883" s="551">
        <v>42</v>
      </c>
      <c r="CR1883" s="542" t="s">
        <v>184</v>
      </c>
      <c r="CS1883" s="542" t="s">
        <v>233</v>
      </c>
      <c r="CT1883" s="1015">
        <f>'Report 1'!$Q$18</f>
        <v>0</v>
      </c>
      <c r="CU1883" s="1016">
        <f>SUMIF('Report 4A'!$G$16:$G$95,$CQ1883,'Report 4A'!$Y$16:$Y$95)</f>
        <v>0</v>
      </c>
      <c r="CV1883" s="1017">
        <f t="shared" ref="CV1883:CV1884" si="306">IF(CT1883&lt;&gt;0,CU1883/CT1883,0)</f>
        <v>0</v>
      </c>
    </row>
    <row r="1884" spans="2:100">
      <c r="B1884" s="535" t="s">
        <v>669</v>
      </c>
      <c r="C1884" s="536">
        <v>1</v>
      </c>
      <c r="D1884" s="537" t="str">
        <f>'Information Input'!$M$14</f>
        <v xml:space="preserve">      -      </v>
      </c>
      <c r="E1884" s="537" t="s">
        <v>137</v>
      </c>
      <c r="F1884" s="538">
        <f t="shared" si="302"/>
        <v>43647</v>
      </c>
      <c r="G1884" s="538">
        <f t="shared" si="303"/>
        <v>43738</v>
      </c>
      <c r="H1884" s="538">
        <f>'Information Input'!$H$35</f>
        <v>43555</v>
      </c>
      <c r="I1884" s="537" t="str">
        <f>'Information Input'!$J$22</f>
        <v>Quarterly</v>
      </c>
      <c r="J1884" s="538">
        <f>'Information Input'!$H$30</f>
        <v>43555</v>
      </c>
      <c r="K1884" s="537">
        <f>'Information Input'!$J$18</f>
        <v>2019</v>
      </c>
      <c r="L1884" s="579" t="s">
        <v>99</v>
      </c>
      <c r="M1884" s="540" t="s">
        <v>100</v>
      </c>
      <c r="N1884" s="541" t="s">
        <v>96</v>
      </c>
      <c r="O1884" s="542" t="s">
        <v>671</v>
      </c>
      <c r="P1884" s="537">
        <v>28</v>
      </c>
      <c r="Q1884" s="541" t="s">
        <v>170</v>
      </c>
      <c r="R1884" s="541" t="s">
        <v>235</v>
      </c>
      <c r="S1884" s="543">
        <f>'Report 1'!$Y$18</f>
        <v>0</v>
      </c>
      <c r="T1884" s="544">
        <f>'Report 1'!$Y$48</f>
        <v>0</v>
      </c>
      <c r="U1884" s="545">
        <f>'Report 1'!$Y$134</f>
        <v>0</v>
      </c>
      <c r="AL1884" s="546" t="s">
        <v>669</v>
      </c>
      <c r="AM1884" s="547">
        <v>2</v>
      </c>
      <c r="AN1884" s="547" t="str">
        <f>'Information Input'!$M$14</f>
        <v xml:space="preserve">      -      </v>
      </c>
      <c r="AO1884" s="547" t="s">
        <v>139</v>
      </c>
      <c r="AP1884" s="538">
        <f>'Information Input'!$H$33</f>
        <v>43466</v>
      </c>
      <c r="AQ1884" s="538">
        <f>'Information Input'!$H$34</f>
        <v>43555</v>
      </c>
      <c r="AR1884" s="538">
        <f>'Information Input'!$H$35</f>
        <v>43555</v>
      </c>
      <c r="AS1884" s="547" t="str">
        <f>'Information Input'!$J$22</f>
        <v>Quarterly</v>
      </c>
      <c r="AT1884" s="538">
        <f>'Information Input'!$H$30</f>
        <v>43555</v>
      </c>
      <c r="AU1884" s="547">
        <f>'Information Input'!$J$18</f>
        <v>2019</v>
      </c>
      <c r="AV1884" s="547" t="s">
        <v>96</v>
      </c>
      <c r="AW1884" s="547" t="s">
        <v>241</v>
      </c>
      <c r="AX1884" s="547" t="s">
        <v>241</v>
      </c>
      <c r="AY1884" s="548" t="s">
        <v>671</v>
      </c>
      <c r="AZ1884" s="547">
        <v>35</v>
      </c>
      <c r="BA1884" s="549" t="s">
        <v>177</v>
      </c>
      <c r="BB1884" s="543" t="s">
        <v>235</v>
      </c>
      <c r="BC1884" s="550">
        <f>'Report 2'!$AJ402</f>
        <v>0</v>
      </c>
      <c r="BD1884" s="550">
        <f>'Report 2'!$AK402</f>
        <v>0</v>
      </c>
      <c r="BE1884" s="550">
        <f>'Report 2'!$AL402</f>
        <v>0</v>
      </c>
      <c r="BF1884" s="550">
        <f>'Report 2'!$AM402</f>
        <v>0</v>
      </c>
      <c r="BG1884" s="550">
        <f>'Report 2'!$AN402</f>
        <v>0</v>
      </c>
      <c r="BH1884" s="550">
        <f>'Report 2'!$AO402</f>
        <v>0</v>
      </c>
      <c r="BI1884" s="550">
        <f>'Report 2'!$AP402</f>
        <v>0</v>
      </c>
      <c r="CC1884" s="542" t="s">
        <v>669</v>
      </c>
      <c r="CD1884" s="1014" t="s">
        <v>672</v>
      </c>
      <c r="CE1884" s="1014" t="str">
        <f>'Information Input'!$M$14</f>
        <v xml:space="preserve">      -      </v>
      </c>
      <c r="CF1884" s="551" t="s">
        <v>139</v>
      </c>
      <c r="CG1884" s="552">
        <f>'Information Input'!$H$33</f>
        <v>43466</v>
      </c>
      <c r="CH1884" s="552">
        <f>'Information Input'!$H$34</f>
        <v>43555</v>
      </c>
      <c r="CI1884" s="552">
        <f>'Information Input'!$H$35</f>
        <v>43555</v>
      </c>
      <c r="CJ1884" s="551" t="str">
        <f>'Information Input'!$J$22</f>
        <v>Quarterly</v>
      </c>
      <c r="CK1884" s="552">
        <f>'Information Input'!$H$30</f>
        <v>43555</v>
      </c>
      <c r="CL1884" s="551">
        <f>'Information Input'!$J$18</f>
        <v>2019</v>
      </c>
      <c r="CM1884" s="1018" t="s">
        <v>94</v>
      </c>
      <c r="CN1884" s="1014" t="s">
        <v>95</v>
      </c>
      <c r="CO1884" s="542" t="s">
        <v>96</v>
      </c>
      <c r="CP1884" s="542" t="s">
        <v>671</v>
      </c>
      <c r="CQ1884" s="551">
        <v>43</v>
      </c>
      <c r="CR1884" s="542" t="s">
        <v>185</v>
      </c>
      <c r="CS1884" s="542" t="s">
        <v>233</v>
      </c>
      <c r="CT1884" s="1015">
        <f>'Report 1'!$Q$18</f>
        <v>0</v>
      </c>
      <c r="CU1884" s="1016">
        <f>SUMIF('Report 4A'!$G$16:$G$95,$CQ1884,'Report 4A'!$Y$16:$Y$95)</f>
        <v>0</v>
      </c>
      <c r="CV1884" s="1017">
        <f t="shared" si="306"/>
        <v>0</v>
      </c>
    </row>
    <row r="1885" spans="2:100">
      <c r="B1885" s="535" t="s">
        <v>669</v>
      </c>
      <c r="C1885" s="536">
        <v>1</v>
      </c>
      <c r="D1885" s="537" t="str">
        <f>'Information Input'!$M$14</f>
        <v xml:space="preserve">      -      </v>
      </c>
      <c r="E1885" s="537" t="s">
        <v>137</v>
      </c>
      <c r="F1885" s="538">
        <f t="shared" si="302"/>
        <v>43647</v>
      </c>
      <c r="G1885" s="538">
        <f t="shared" si="303"/>
        <v>43738</v>
      </c>
      <c r="H1885" s="538">
        <f>'Information Input'!$H$35</f>
        <v>43555</v>
      </c>
      <c r="I1885" s="537" t="str">
        <f>'Information Input'!$J$22</f>
        <v>Quarterly</v>
      </c>
      <c r="J1885" s="538">
        <f>'Information Input'!$H$30</f>
        <v>43555</v>
      </c>
      <c r="K1885" s="537">
        <f>'Information Input'!$J$18</f>
        <v>2019</v>
      </c>
      <c r="L1885" s="579" t="s">
        <v>99</v>
      </c>
      <c r="M1885" s="540" t="s">
        <v>100</v>
      </c>
      <c r="N1885" s="541" t="s">
        <v>96</v>
      </c>
      <c r="O1885" s="542" t="s">
        <v>671</v>
      </c>
      <c r="P1885" s="537">
        <v>29</v>
      </c>
      <c r="Q1885" s="541" t="s">
        <v>171</v>
      </c>
      <c r="R1885" s="541" t="s">
        <v>238</v>
      </c>
      <c r="S1885" s="543">
        <f>'Report 1'!$Y$18</f>
        <v>0</v>
      </c>
      <c r="T1885" s="544">
        <f>'Report 1'!$Y$49</f>
        <v>0</v>
      </c>
      <c r="U1885" s="545">
        <f>'Report 1'!$Y$135</f>
        <v>0</v>
      </c>
      <c r="AL1885" s="546" t="s">
        <v>669</v>
      </c>
      <c r="AM1885" s="547">
        <v>2</v>
      </c>
      <c r="AN1885" s="547" t="str">
        <f>'Information Input'!$M$14</f>
        <v xml:space="preserve">      -      </v>
      </c>
      <c r="AO1885" s="547" t="s">
        <v>139</v>
      </c>
      <c r="AP1885" s="538">
        <f>'Information Input'!$H$33</f>
        <v>43466</v>
      </c>
      <c r="AQ1885" s="538">
        <f>'Information Input'!$H$34</f>
        <v>43555</v>
      </c>
      <c r="AR1885" s="538">
        <f>'Information Input'!$H$35</f>
        <v>43555</v>
      </c>
      <c r="AS1885" s="547" t="str">
        <f>'Information Input'!$J$22</f>
        <v>Quarterly</v>
      </c>
      <c r="AT1885" s="538">
        <f>'Information Input'!$H$30</f>
        <v>43555</v>
      </c>
      <c r="AU1885" s="547">
        <f>'Information Input'!$J$18</f>
        <v>2019</v>
      </c>
      <c r="AV1885" s="547" t="s">
        <v>96</v>
      </c>
      <c r="AW1885" s="547" t="s">
        <v>241</v>
      </c>
      <c r="AX1885" s="547" t="s">
        <v>241</v>
      </c>
      <c r="AY1885" s="548" t="s">
        <v>671</v>
      </c>
      <c r="AZ1885" s="547">
        <v>36</v>
      </c>
      <c r="BA1885" s="549" t="s">
        <v>178</v>
      </c>
      <c r="BB1885" s="543" t="s">
        <v>235</v>
      </c>
      <c r="BC1885" s="550">
        <f>'Report 2'!$AJ403</f>
        <v>0</v>
      </c>
      <c r="BD1885" s="550">
        <f>'Report 2'!$AK403</f>
        <v>0</v>
      </c>
      <c r="BE1885" s="550">
        <f>'Report 2'!$AL403</f>
        <v>0</v>
      </c>
      <c r="BF1885" s="550">
        <f>'Report 2'!$AM403</f>
        <v>0</v>
      </c>
      <c r="BG1885" s="550">
        <f>'Report 2'!$AN403</f>
        <v>0</v>
      </c>
      <c r="BH1885" s="550">
        <f>'Report 2'!$AO403</f>
        <v>0</v>
      </c>
      <c r="BI1885" s="550">
        <f>'Report 2'!$AP403</f>
        <v>0</v>
      </c>
      <c r="CC1885" s="542" t="s">
        <v>669</v>
      </c>
      <c r="CD1885" s="1014" t="s">
        <v>672</v>
      </c>
      <c r="CE1885" s="1014" t="str">
        <f>'Information Input'!$M$14</f>
        <v xml:space="preserve">      -      </v>
      </c>
      <c r="CF1885" s="551" t="s">
        <v>139</v>
      </c>
      <c r="CG1885" s="552">
        <f>'Information Input'!$H$33</f>
        <v>43466</v>
      </c>
      <c r="CH1885" s="552">
        <f>'Information Input'!$H$34</f>
        <v>43555</v>
      </c>
      <c r="CI1885" s="552">
        <f>'Information Input'!$H$35</f>
        <v>43555</v>
      </c>
      <c r="CJ1885" s="551" t="str">
        <f>'Information Input'!$J$22</f>
        <v>Quarterly</v>
      </c>
      <c r="CK1885" s="552">
        <f>'Information Input'!$H$30</f>
        <v>43555</v>
      </c>
      <c r="CL1885" s="551">
        <f>'Information Input'!$J$18</f>
        <v>2019</v>
      </c>
      <c r="CM1885" s="551" t="s">
        <v>94</v>
      </c>
      <c r="CN1885" s="1014" t="s">
        <v>95</v>
      </c>
      <c r="CO1885" s="542" t="s">
        <v>96</v>
      </c>
      <c r="CP1885" s="542" t="s">
        <v>675</v>
      </c>
      <c r="CQ1885" s="551">
        <v>45</v>
      </c>
      <c r="CR1885" s="542" t="s">
        <v>187</v>
      </c>
      <c r="CS1885" s="542" t="s">
        <v>239</v>
      </c>
      <c r="CT1885" s="1015">
        <f>'Report 1'!$Q$18</f>
        <v>0</v>
      </c>
      <c r="CU1885" s="1016">
        <f>SUMIF('Report 4A'!$G$16:$G$95,$CQ1885,'Report 4A'!$Y$16:$Y$95)</f>
        <v>0</v>
      </c>
      <c r="CV1885" s="1017">
        <f t="shared" si="304"/>
        <v>0</v>
      </c>
    </row>
    <row r="1886" spans="2:100">
      <c r="B1886" s="535" t="s">
        <v>669</v>
      </c>
      <c r="C1886" s="536">
        <v>1</v>
      </c>
      <c r="D1886" s="537" t="str">
        <f>'Information Input'!$M$14</f>
        <v xml:space="preserve">      -      </v>
      </c>
      <c r="E1886" s="537" t="s">
        <v>137</v>
      </c>
      <c r="F1886" s="538">
        <f t="shared" si="302"/>
        <v>43647</v>
      </c>
      <c r="G1886" s="538">
        <f t="shared" si="303"/>
        <v>43738</v>
      </c>
      <c r="H1886" s="538">
        <f>'Information Input'!$H$35</f>
        <v>43555</v>
      </c>
      <c r="I1886" s="537" t="str">
        <f>'Information Input'!$J$22</f>
        <v>Quarterly</v>
      </c>
      <c r="J1886" s="538">
        <f>'Information Input'!$H$30</f>
        <v>43555</v>
      </c>
      <c r="K1886" s="537">
        <f>'Information Input'!$J$18</f>
        <v>2019</v>
      </c>
      <c r="L1886" s="579" t="s">
        <v>99</v>
      </c>
      <c r="M1886" s="540" t="s">
        <v>100</v>
      </c>
      <c r="N1886" s="541" t="s">
        <v>96</v>
      </c>
      <c r="O1886" s="542" t="s">
        <v>671</v>
      </c>
      <c r="P1886" s="537">
        <v>30</v>
      </c>
      <c r="Q1886" s="541" t="s">
        <v>172</v>
      </c>
      <c r="R1886" s="541" t="s">
        <v>238</v>
      </c>
      <c r="S1886" s="543">
        <f>'Report 1'!$Y$18</f>
        <v>0</v>
      </c>
      <c r="T1886" s="544">
        <f>'Report 1'!$Y$50</f>
        <v>0</v>
      </c>
      <c r="U1886" s="545">
        <f>'Report 1'!$Y$136</f>
        <v>0</v>
      </c>
      <c r="AL1886" s="546" t="s">
        <v>669</v>
      </c>
      <c r="AM1886" s="547">
        <v>2</v>
      </c>
      <c r="AN1886" s="547" t="str">
        <f>'Information Input'!$M$14</f>
        <v xml:space="preserve">      -      </v>
      </c>
      <c r="AO1886" s="547" t="s">
        <v>139</v>
      </c>
      <c r="AP1886" s="538">
        <f>'Information Input'!$H$33</f>
        <v>43466</v>
      </c>
      <c r="AQ1886" s="538">
        <f>'Information Input'!$H$34</f>
        <v>43555</v>
      </c>
      <c r="AR1886" s="538">
        <f>'Information Input'!$H$35</f>
        <v>43555</v>
      </c>
      <c r="AS1886" s="547" t="str">
        <f>'Information Input'!$J$22</f>
        <v>Quarterly</v>
      </c>
      <c r="AT1886" s="538">
        <f>'Information Input'!$H$30</f>
        <v>43555</v>
      </c>
      <c r="AU1886" s="547">
        <f>'Information Input'!$J$18</f>
        <v>2019</v>
      </c>
      <c r="AV1886" s="547" t="s">
        <v>96</v>
      </c>
      <c r="AW1886" s="547" t="s">
        <v>241</v>
      </c>
      <c r="AX1886" s="547" t="s">
        <v>241</v>
      </c>
      <c r="AY1886" s="548" t="s">
        <v>671</v>
      </c>
      <c r="AZ1886" s="547">
        <v>37</v>
      </c>
      <c r="BA1886" s="549" t="s">
        <v>179</v>
      </c>
      <c r="BB1886" s="543" t="s">
        <v>231</v>
      </c>
      <c r="BC1886" s="550">
        <f>'Report 2'!$AJ404</f>
        <v>0</v>
      </c>
      <c r="BD1886" s="550">
        <f>'Report 2'!$AK404</f>
        <v>0</v>
      </c>
      <c r="BE1886" s="550">
        <f>'Report 2'!$AL404</f>
        <v>0</v>
      </c>
      <c r="BF1886" s="550">
        <f>'Report 2'!$AM404</f>
        <v>0</v>
      </c>
      <c r="BG1886" s="550">
        <f>'Report 2'!$AN404</f>
        <v>0</v>
      </c>
      <c r="BH1886" s="550">
        <f>'Report 2'!$AO404</f>
        <v>0</v>
      </c>
      <c r="BI1886" s="550">
        <f>'Report 2'!$AP404</f>
        <v>0</v>
      </c>
      <c r="CC1886" s="542" t="s">
        <v>669</v>
      </c>
      <c r="CD1886" s="1014" t="s">
        <v>672</v>
      </c>
      <c r="CE1886" s="1014" t="str">
        <f>'Information Input'!$M$14</f>
        <v xml:space="preserve">      -      </v>
      </c>
      <c r="CF1886" s="551" t="s">
        <v>139</v>
      </c>
      <c r="CG1886" s="552">
        <f>'Information Input'!$H$33</f>
        <v>43466</v>
      </c>
      <c r="CH1886" s="552">
        <f>'Information Input'!$H$34</f>
        <v>43555</v>
      </c>
      <c r="CI1886" s="552">
        <f>'Information Input'!$H$35</f>
        <v>43555</v>
      </c>
      <c r="CJ1886" s="551" t="str">
        <f>'Information Input'!$J$22</f>
        <v>Quarterly</v>
      </c>
      <c r="CK1886" s="552">
        <f>'Information Input'!$H$30</f>
        <v>43555</v>
      </c>
      <c r="CL1886" s="551">
        <f>'Information Input'!$J$18</f>
        <v>2019</v>
      </c>
      <c r="CM1886" s="551" t="s">
        <v>94</v>
      </c>
      <c r="CN1886" s="1014" t="s">
        <v>95</v>
      </c>
      <c r="CO1886" s="542" t="s">
        <v>96</v>
      </c>
      <c r="CP1886" s="542" t="s">
        <v>675</v>
      </c>
      <c r="CQ1886" s="551">
        <v>46</v>
      </c>
      <c r="CR1886" s="542" t="s">
        <v>188</v>
      </c>
      <c r="CS1886" s="542" t="s">
        <v>239</v>
      </c>
      <c r="CT1886" s="1015">
        <f>'Report 1'!$Q$18</f>
        <v>0</v>
      </c>
      <c r="CU1886" s="1016">
        <f>SUMIF('Report 4A'!$G$16:$G$95,$CQ1886,'Report 4A'!$Y$16:$Y$95)</f>
        <v>0</v>
      </c>
      <c r="CV1886" s="1017">
        <f t="shared" si="304"/>
        <v>0</v>
      </c>
    </row>
    <row r="1887" spans="2:100">
      <c r="B1887" s="535" t="s">
        <v>669</v>
      </c>
      <c r="C1887" s="536">
        <v>1</v>
      </c>
      <c r="D1887" s="537" t="str">
        <f>'Information Input'!$M$14</f>
        <v xml:space="preserve">      -      </v>
      </c>
      <c r="E1887" s="537" t="s">
        <v>137</v>
      </c>
      <c r="F1887" s="538">
        <f t="shared" si="302"/>
        <v>43647</v>
      </c>
      <c r="G1887" s="538">
        <f t="shared" si="303"/>
        <v>43738</v>
      </c>
      <c r="H1887" s="538">
        <f>'Information Input'!$H$35</f>
        <v>43555</v>
      </c>
      <c r="I1887" s="537" t="str">
        <f>'Information Input'!$J$22</f>
        <v>Quarterly</v>
      </c>
      <c r="J1887" s="538">
        <f>'Information Input'!$H$30</f>
        <v>43555</v>
      </c>
      <c r="K1887" s="537">
        <f>'Information Input'!$J$18</f>
        <v>2019</v>
      </c>
      <c r="L1887" s="579" t="s">
        <v>99</v>
      </c>
      <c r="M1887" s="540" t="s">
        <v>100</v>
      </c>
      <c r="N1887" s="541" t="s">
        <v>96</v>
      </c>
      <c r="O1887" s="542" t="s">
        <v>671</v>
      </c>
      <c r="P1887" s="537">
        <v>31</v>
      </c>
      <c r="Q1887" s="541" t="s">
        <v>173</v>
      </c>
      <c r="R1887" s="541" t="s">
        <v>233</v>
      </c>
      <c r="S1887" s="543">
        <f>'Report 1'!$Y$18</f>
        <v>0</v>
      </c>
      <c r="T1887" s="544">
        <f>'Report 1'!$Y$51</f>
        <v>0</v>
      </c>
      <c r="U1887" s="545">
        <f>'Report 1'!$Y$137</f>
        <v>0</v>
      </c>
      <c r="AL1887" s="546" t="s">
        <v>669</v>
      </c>
      <c r="AM1887" s="547">
        <v>2</v>
      </c>
      <c r="AN1887" s="547" t="str">
        <f>'Information Input'!$M$14</f>
        <v xml:space="preserve">      -      </v>
      </c>
      <c r="AO1887" s="547" t="s">
        <v>139</v>
      </c>
      <c r="AP1887" s="538">
        <f>'Information Input'!$H$33</f>
        <v>43466</v>
      </c>
      <c r="AQ1887" s="538">
        <f>'Information Input'!$H$34</f>
        <v>43555</v>
      </c>
      <c r="AR1887" s="538">
        <f>'Information Input'!$H$35</f>
        <v>43555</v>
      </c>
      <c r="AS1887" s="547" t="str">
        <f>'Information Input'!$J$22</f>
        <v>Quarterly</v>
      </c>
      <c r="AT1887" s="538">
        <f>'Information Input'!$H$30</f>
        <v>43555</v>
      </c>
      <c r="AU1887" s="547">
        <f>'Information Input'!$J$18</f>
        <v>2019</v>
      </c>
      <c r="AV1887" s="547" t="s">
        <v>96</v>
      </c>
      <c r="AW1887" s="547" t="s">
        <v>241</v>
      </c>
      <c r="AX1887" s="547" t="s">
        <v>241</v>
      </c>
      <c r="AY1887" s="548" t="s">
        <v>671</v>
      </c>
      <c r="AZ1887" s="547">
        <v>38</v>
      </c>
      <c r="BA1887" s="549" t="s">
        <v>180</v>
      </c>
      <c r="BB1887" s="543" t="s">
        <v>233</v>
      </c>
      <c r="BC1887" s="550">
        <f>'Report 2'!$AJ405</f>
        <v>0</v>
      </c>
      <c r="BD1887" s="550">
        <f>'Report 2'!$AK405</f>
        <v>0</v>
      </c>
      <c r="BE1887" s="550">
        <f>'Report 2'!$AL405</f>
        <v>0</v>
      </c>
      <c r="BF1887" s="550">
        <f>'Report 2'!$AM405</f>
        <v>0</v>
      </c>
      <c r="BG1887" s="550">
        <f>'Report 2'!$AN405</f>
        <v>0</v>
      </c>
      <c r="BH1887" s="550">
        <f>'Report 2'!$AO405</f>
        <v>0</v>
      </c>
      <c r="BI1887" s="550">
        <f>'Report 2'!$AP405</f>
        <v>0</v>
      </c>
      <c r="CC1887" s="542" t="s">
        <v>669</v>
      </c>
      <c r="CD1887" s="1014" t="s">
        <v>672</v>
      </c>
      <c r="CE1887" s="1014" t="str">
        <f>'Information Input'!$M$14</f>
        <v xml:space="preserve">      -      </v>
      </c>
      <c r="CF1887" s="551" t="s">
        <v>139</v>
      </c>
      <c r="CG1887" s="552">
        <f>'Information Input'!$H$33</f>
        <v>43466</v>
      </c>
      <c r="CH1887" s="552">
        <f>'Information Input'!$H$34</f>
        <v>43555</v>
      </c>
      <c r="CI1887" s="552">
        <f>'Information Input'!$H$35</f>
        <v>43555</v>
      </c>
      <c r="CJ1887" s="551" t="str">
        <f>'Information Input'!$J$22</f>
        <v>Quarterly</v>
      </c>
      <c r="CK1887" s="552">
        <f>'Information Input'!$H$30</f>
        <v>43555</v>
      </c>
      <c r="CL1887" s="551">
        <f>'Information Input'!$J$18</f>
        <v>2019</v>
      </c>
      <c r="CM1887" s="551" t="s">
        <v>94</v>
      </c>
      <c r="CN1887" s="1014" t="s">
        <v>95</v>
      </c>
      <c r="CO1887" s="542" t="s">
        <v>96</v>
      </c>
      <c r="CP1887" s="542" t="s">
        <v>675</v>
      </c>
      <c r="CQ1887" s="551">
        <v>47</v>
      </c>
      <c r="CR1887" s="542" t="s">
        <v>189</v>
      </c>
      <c r="CS1887" s="542" t="s">
        <v>239</v>
      </c>
      <c r="CT1887" s="1015">
        <f>'Report 1'!$Q$18</f>
        <v>0</v>
      </c>
      <c r="CU1887" s="1016">
        <f>SUMIF('Report 4A'!$G$16:$G$95,$CQ1887,'Report 4A'!$Y$16:$Y$95)</f>
        <v>0</v>
      </c>
      <c r="CV1887" s="1017">
        <f t="shared" si="304"/>
        <v>0</v>
      </c>
    </row>
    <row r="1888" spans="2:100">
      <c r="B1888" s="535" t="s">
        <v>669</v>
      </c>
      <c r="C1888" s="536">
        <v>1</v>
      </c>
      <c r="D1888" s="537" t="str">
        <f>'Information Input'!$M$14</f>
        <v xml:space="preserve">      -      </v>
      </c>
      <c r="E1888" s="537" t="s">
        <v>137</v>
      </c>
      <c r="F1888" s="538">
        <f t="shared" si="302"/>
        <v>43647</v>
      </c>
      <c r="G1888" s="538">
        <f t="shared" si="303"/>
        <v>43738</v>
      </c>
      <c r="H1888" s="538">
        <f>'Information Input'!$H$35</f>
        <v>43555</v>
      </c>
      <c r="I1888" s="537" t="str">
        <f>'Information Input'!$J$22</f>
        <v>Quarterly</v>
      </c>
      <c r="J1888" s="538">
        <f>'Information Input'!$H$30</f>
        <v>43555</v>
      </c>
      <c r="K1888" s="537">
        <f>'Information Input'!$J$18</f>
        <v>2019</v>
      </c>
      <c r="L1888" s="579" t="s">
        <v>99</v>
      </c>
      <c r="M1888" s="540" t="s">
        <v>100</v>
      </c>
      <c r="N1888" s="541" t="s">
        <v>96</v>
      </c>
      <c r="O1888" s="542" t="s">
        <v>671</v>
      </c>
      <c r="P1888" s="537">
        <v>32</v>
      </c>
      <c r="Q1888" s="541" t="s">
        <v>174</v>
      </c>
      <c r="R1888" s="541" t="s">
        <v>238</v>
      </c>
      <c r="S1888" s="543">
        <f>'Report 1'!$Y$18</f>
        <v>0</v>
      </c>
      <c r="T1888" s="544">
        <f>'Report 1'!$Y$52</f>
        <v>0</v>
      </c>
      <c r="U1888" s="545">
        <f>'Report 1'!$Y$138</f>
        <v>0</v>
      </c>
      <c r="AL1888" s="546" t="s">
        <v>669</v>
      </c>
      <c r="AM1888" s="547">
        <v>2</v>
      </c>
      <c r="AN1888" s="547" t="str">
        <f>'Information Input'!$M$14</f>
        <v xml:space="preserve">      -      </v>
      </c>
      <c r="AO1888" s="547" t="s">
        <v>139</v>
      </c>
      <c r="AP1888" s="538">
        <f>'Information Input'!$H$33</f>
        <v>43466</v>
      </c>
      <c r="AQ1888" s="538">
        <f>'Information Input'!$H$34</f>
        <v>43555</v>
      </c>
      <c r="AR1888" s="538">
        <f>'Information Input'!$H$35</f>
        <v>43555</v>
      </c>
      <c r="AS1888" s="547" t="str">
        <f>'Information Input'!$J$22</f>
        <v>Quarterly</v>
      </c>
      <c r="AT1888" s="538">
        <f>'Information Input'!$H$30</f>
        <v>43555</v>
      </c>
      <c r="AU1888" s="547">
        <f>'Information Input'!$J$18</f>
        <v>2019</v>
      </c>
      <c r="AV1888" s="547" t="s">
        <v>96</v>
      </c>
      <c r="AW1888" s="547" t="s">
        <v>241</v>
      </c>
      <c r="AX1888" s="547" t="s">
        <v>241</v>
      </c>
      <c r="AY1888" s="548" t="s">
        <v>671</v>
      </c>
      <c r="AZ1888" s="547">
        <v>39</v>
      </c>
      <c r="BA1888" s="549" t="s">
        <v>181</v>
      </c>
      <c r="BB1888" s="543" t="s">
        <v>233</v>
      </c>
      <c r="BC1888" s="550">
        <f>'Report 2'!$AJ406</f>
        <v>0</v>
      </c>
      <c r="BD1888" s="550">
        <f>'Report 2'!$AK406</f>
        <v>0</v>
      </c>
      <c r="BE1888" s="550">
        <f>'Report 2'!$AL406</f>
        <v>0</v>
      </c>
      <c r="BF1888" s="550">
        <f>'Report 2'!$AM406</f>
        <v>0</v>
      </c>
      <c r="BG1888" s="550">
        <f>'Report 2'!$AN406</f>
        <v>0</v>
      </c>
      <c r="BH1888" s="550">
        <f>'Report 2'!$AO406</f>
        <v>0</v>
      </c>
      <c r="BI1888" s="550">
        <f>'Report 2'!$AP406</f>
        <v>0</v>
      </c>
      <c r="CC1888" s="542" t="s">
        <v>669</v>
      </c>
      <c r="CD1888" s="1014" t="s">
        <v>672</v>
      </c>
      <c r="CE1888" s="1014" t="str">
        <f>'Information Input'!$M$14</f>
        <v xml:space="preserve">      -      </v>
      </c>
      <c r="CF1888" s="551" t="s">
        <v>139</v>
      </c>
      <c r="CG1888" s="552">
        <f>'Information Input'!$H$33</f>
        <v>43466</v>
      </c>
      <c r="CH1888" s="552">
        <f>'Information Input'!$H$34</f>
        <v>43555</v>
      </c>
      <c r="CI1888" s="552">
        <f>'Information Input'!$H$35</f>
        <v>43555</v>
      </c>
      <c r="CJ1888" s="551" t="str">
        <f>'Information Input'!$J$22</f>
        <v>Quarterly</v>
      </c>
      <c r="CK1888" s="552">
        <f>'Information Input'!$H$30</f>
        <v>43555</v>
      </c>
      <c r="CL1888" s="551">
        <f>'Information Input'!$J$18</f>
        <v>2019</v>
      </c>
      <c r="CM1888" s="551" t="s">
        <v>94</v>
      </c>
      <c r="CN1888" s="1014" t="s">
        <v>95</v>
      </c>
      <c r="CO1888" s="542" t="s">
        <v>96</v>
      </c>
      <c r="CP1888" s="542" t="s">
        <v>675</v>
      </c>
      <c r="CQ1888" s="551">
        <v>48</v>
      </c>
      <c r="CR1888" s="542" t="s">
        <v>190</v>
      </c>
      <c r="CS1888" s="542" t="s">
        <v>239</v>
      </c>
      <c r="CT1888" s="1015">
        <f>'Report 1'!$Q$18</f>
        <v>0</v>
      </c>
      <c r="CU1888" s="1016">
        <f>SUMIF('Report 4A'!$G$16:$G$95,$CQ1888,'Report 4A'!$Y$16:$Y$95)</f>
        <v>0</v>
      </c>
      <c r="CV1888" s="1017">
        <f t="shared" si="304"/>
        <v>0</v>
      </c>
    </row>
    <row r="1889" spans="2:100">
      <c r="B1889" s="535" t="s">
        <v>669</v>
      </c>
      <c r="C1889" s="536">
        <v>1</v>
      </c>
      <c r="D1889" s="537" t="str">
        <f>'Information Input'!$M$14</f>
        <v xml:space="preserve">      -      </v>
      </c>
      <c r="E1889" s="537" t="s">
        <v>137</v>
      </c>
      <c r="F1889" s="538">
        <f t="shared" si="302"/>
        <v>43647</v>
      </c>
      <c r="G1889" s="538">
        <f t="shared" si="303"/>
        <v>43738</v>
      </c>
      <c r="H1889" s="538">
        <f>'Information Input'!$H$35</f>
        <v>43555</v>
      </c>
      <c r="I1889" s="537" t="str">
        <f>'Information Input'!$J$22</f>
        <v>Quarterly</v>
      </c>
      <c r="J1889" s="538">
        <f>'Information Input'!$H$30</f>
        <v>43555</v>
      </c>
      <c r="K1889" s="537">
        <f>'Information Input'!$J$18</f>
        <v>2019</v>
      </c>
      <c r="L1889" s="579" t="s">
        <v>99</v>
      </c>
      <c r="M1889" s="540" t="s">
        <v>100</v>
      </c>
      <c r="N1889" s="541" t="s">
        <v>96</v>
      </c>
      <c r="O1889" s="542" t="s">
        <v>671</v>
      </c>
      <c r="P1889" s="537">
        <v>33</v>
      </c>
      <c r="Q1889" s="541" t="s">
        <v>175</v>
      </c>
      <c r="R1889" s="541" t="s">
        <v>233</v>
      </c>
      <c r="S1889" s="543">
        <f>'Report 1'!$Y$18</f>
        <v>0</v>
      </c>
      <c r="T1889" s="544">
        <f>'Report 1'!$Y$53</f>
        <v>0</v>
      </c>
      <c r="U1889" s="545">
        <f>'Report 1'!$Y$139</f>
        <v>0</v>
      </c>
      <c r="AL1889" s="546" t="s">
        <v>669</v>
      </c>
      <c r="AM1889" s="547">
        <v>2</v>
      </c>
      <c r="AN1889" s="547" t="str">
        <f>'Information Input'!$M$14</f>
        <v xml:space="preserve">      -      </v>
      </c>
      <c r="AO1889" s="547" t="s">
        <v>139</v>
      </c>
      <c r="AP1889" s="538">
        <f>'Information Input'!$H$33</f>
        <v>43466</v>
      </c>
      <c r="AQ1889" s="538">
        <f>'Information Input'!$H$34</f>
        <v>43555</v>
      </c>
      <c r="AR1889" s="538">
        <f>'Information Input'!$H$35</f>
        <v>43555</v>
      </c>
      <c r="AS1889" s="547" t="str">
        <f>'Information Input'!$J$22</f>
        <v>Quarterly</v>
      </c>
      <c r="AT1889" s="538">
        <f>'Information Input'!$H$30</f>
        <v>43555</v>
      </c>
      <c r="AU1889" s="547">
        <f>'Information Input'!$J$18</f>
        <v>2019</v>
      </c>
      <c r="AV1889" s="547" t="s">
        <v>96</v>
      </c>
      <c r="AW1889" s="547" t="s">
        <v>241</v>
      </c>
      <c r="AX1889" s="547" t="s">
        <v>241</v>
      </c>
      <c r="AY1889" s="548" t="s">
        <v>671</v>
      </c>
      <c r="AZ1889" s="547">
        <v>40</v>
      </c>
      <c r="BA1889" s="549" t="s">
        <v>182</v>
      </c>
      <c r="BB1889" s="543" t="s">
        <v>238</v>
      </c>
      <c r="BC1889" s="550">
        <f>'Report 2'!$AJ407</f>
        <v>0</v>
      </c>
      <c r="BD1889" s="550">
        <f>'Report 2'!$AK407</f>
        <v>0</v>
      </c>
      <c r="BE1889" s="550">
        <f>'Report 2'!$AL407</f>
        <v>0</v>
      </c>
      <c r="BF1889" s="550">
        <f>'Report 2'!$AM407</f>
        <v>0</v>
      </c>
      <c r="BG1889" s="550">
        <f>'Report 2'!$AN407</f>
        <v>0</v>
      </c>
      <c r="BH1889" s="550">
        <f>'Report 2'!$AO407</f>
        <v>0</v>
      </c>
      <c r="BI1889" s="550">
        <f>'Report 2'!$AP407</f>
        <v>0</v>
      </c>
      <c r="CC1889" s="542" t="s">
        <v>669</v>
      </c>
      <c r="CD1889" s="1014" t="s">
        <v>672</v>
      </c>
      <c r="CE1889" s="1014" t="str">
        <f>'Information Input'!$M$14</f>
        <v xml:space="preserve">      -      </v>
      </c>
      <c r="CF1889" s="551" t="s">
        <v>139</v>
      </c>
      <c r="CG1889" s="552">
        <f>'Information Input'!$H$33</f>
        <v>43466</v>
      </c>
      <c r="CH1889" s="552">
        <f>'Information Input'!$H$34</f>
        <v>43555</v>
      </c>
      <c r="CI1889" s="552">
        <f>'Information Input'!$H$35</f>
        <v>43555</v>
      </c>
      <c r="CJ1889" s="551" t="str">
        <f>'Information Input'!$J$22</f>
        <v>Quarterly</v>
      </c>
      <c r="CK1889" s="552">
        <f>'Information Input'!$H$30</f>
        <v>43555</v>
      </c>
      <c r="CL1889" s="551">
        <f>'Information Input'!$J$18</f>
        <v>2019</v>
      </c>
      <c r="CM1889" s="551" t="s">
        <v>94</v>
      </c>
      <c r="CN1889" s="1014" t="s">
        <v>95</v>
      </c>
      <c r="CO1889" s="542" t="s">
        <v>96</v>
      </c>
      <c r="CP1889" s="542" t="s">
        <v>675</v>
      </c>
      <c r="CQ1889" s="551">
        <v>49</v>
      </c>
      <c r="CR1889" s="542" t="s">
        <v>191</v>
      </c>
      <c r="CS1889" s="542" t="s">
        <v>239</v>
      </c>
      <c r="CT1889" s="1015">
        <f>'Report 1'!$Q$18</f>
        <v>0</v>
      </c>
      <c r="CU1889" s="1016">
        <f>SUMIF('Report 4A'!$G$16:$G$95,$CQ1889,'Report 4A'!$Y$16:$Y$95)</f>
        <v>0</v>
      </c>
      <c r="CV1889" s="1017">
        <f t="shared" si="304"/>
        <v>0</v>
      </c>
    </row>
    <row r="1890" spans="2:100">
      <c r="B1890" s="535" t="s">
        <v>669</v>
      </c>
      <c r="C1890" s="536">
        <v>1</v>
      </c>
      <c r="D1890" s="537" t="str">
        <f>'Information Input'!$M$14</f>
        <v xml:space="preserve">      -      </v>
      </c>
      <c r="E1890" s="537" t="s">
        <v>137</v>
      </c>
      <c r="F1890" s="538">
        <f t="shared" si="302"/>
        <v>43647</v>
      </c>
      <c r="G1890" s="538">
        <f t="shared" si="303"/>
        <v>43738</v>
      </c>
      <c r="H1890" s="538">
        <f>'Information Input'!$H$35</f>
        <v>43555</v>
      </c>
      <c r="I1890" s="537" t="str">
        <f>'Information Input'!$J$22</f>
        <v>Quarterly</v>
      </c>
      <c r="J1890" s="538">
        <f>'Information Input'!$H$30</f>
        <v>43555</v>
      </c>
      <c r="K1890" s="537">
        <f>'Information Input'!$J$18</f>
        <v>2019</v>
      </c>
      <c r="L1890" s="579" t="s">
        <v>99</v>
      </c>
      <c r="M1890" s="540" t="s">
        <v>100</v>
      </c>
      <c r="N1890" s="541" t="s">
        <v>96</v>
      </c>
      <c r="O1890" s="542" t="s">
        <v>671</v>
      </c>
      <c r="P1890" s="537">
        <v>34</v>
      </c>
      <c r="Q1890" s="541" t="s">
        <v>176</v>
      </c>
      <c r="R1890" s="541" t="s">
        <v>238</v>
      </c>
      <c r="S1890" s="543">
        <f>'Report 1'!$Y$18</f>
        <v>0</v>
      </c>
      <c r="T1890" s="544">
        <f>'Report 1'!$Y$54</f>
        <v>0</v>
      </c>
      <c r="U1890" s="545">
        <f>'Report 1'!$Y$140</f>
        <v>0</v>
      </c>
      <c r="AL1890" s="546" t="s">
        <v>669</v>
      </c>
      <c r="AM1890" s="547">
        <v>2</v>
      </c>
      <c r="AN1890" s="547" t="str">
        <f>'Information Input'!$M$14</f>
        <v xml:space="preserve">      -      </v>
      </c>
      <c r="AO1890" s="547" t="s">
        <v>139</v>
      </c>
      <c r="AP1890" s="538">
        <f>'Information Input'!$H$33</f>
        <v>43466</v>
      </c>
      <c r="AQ1890" s="538">
        <f>'Information Input'!$H$34</f>
        <v>43555</v>
      </c>
      <c r="AR1890" s="538">
        <f>'Information Input'!$H$35</f>
        <v>43555</v>
      </c>
      <c r="AS1890" s="547" t="str">
        <f>'Information Input'!$J$22</f>
        <v>Quarterly</v>
      </c>
      <c r="AT1890" s="538">
        <f>'Information Input'!$H$30</f>
        <v>43555</v>
      </c>
      <c r="AU1890" s="547">
        <f>'Information Input'!$J$18</f>
        <v>2019</v>
      </c>
      <c r="AV1890" s="547" t="s">
        <v>96</v>
      </c>
      <c r="AW1890" s="547" t="s">
        <v>241</v>
      </c>
      <c r="AX1890" s="547" t="s">
        <v>241</v>
      </c>
      <c r="AY1890" s="548" t="s">
        <v>671</v>
      </c>
      <c r="AZ1890" s="547">
        <v>41</v>
      </c>
      <c r="BA1890" s="549" t="s">
        <v>183</v>
      </c>
      <c r="BB1890" s="543" t="s">
        <v>238</v>
      </c>
      <c r="BC1890" s="550">
        <f>'Report 2'!$AJ408</f>
        <v>0</v>
      </c>
      <c r="BD1890" s="550">
        <f>'Report 2'!$AK408</f>
        <v>0</v>
      </c>
      <c r="BE1890" s="550">
        <f>'Report 2'!$AL408</f>
        <v>0</v>
      </c>
      <c r="BF1890" s="550">
        <f>'Report 2'!$AM408</f>
        <v>0</v>
      </c>
      <c r="BG1890" s="550">
        <f>'Report 2'!$AN408</f>
        <v>0</v>
      </c>
      <c r="BH1890" s="550">
        <f>'Report 2'!$AO408</f>
        <v>0</v>
      </c>
      <c r="BI1890" s="550">
        <f>'Report 2'!$AP408</f>
        <v>0</v>
      </c>
      <c r="CC1890" s="542" t="s">
        <v>669</v>
      </c>
      <c r="CD1890" s="1014" t="s">
        <v>672</v>
      </c>
      <c r="CE1890" s="1014" t="str">
        <f>'Information Input'!$M$14</f>
        <v xml:space="preserve">      -      </v>
      </c>
      <c r="CF1890" s="551" t="s">
        <v>139</v>
      </c>
      <c r="CG1890" s="552">
        <f>'Information Input'!$H$33</f>
        <v>43466</v>
      </c>
      <c r="CH1890" s="552">
        <f>'Information Input'!$H$34</f>
        <v>43555</v>
      </c>
      <c r="CI1890" s="552">
        <f>'Information Input'!$H$35</f>
        <v>43555</v>
      </c>
      <c r="CJ1890" s="551" t="str">
        <f>'Information Input'!$J$22</f>
        <v>Quarterly</v>
      </c>
      <c r="CK1890" s="552">
        <f>'Information Input'!$H$30</f>
        <v>43555</v>
      </c>
      <c r="CL1890" s="551">
        <f>'Information Input'!$J$18</f>
        <v>2019</v>
      </c>
      <c r="CM1890" s="551" t="s">
        <v>94</v>
      </c>
      <c r="CN1890" s="1014" t="s">
        <v>95</v>
      </c>
      <c r="CO1890" s="542" t="s">
        <v>96</v>
      </c>
      <c r="CP1890" s="542" t="s">
        <v>675</v>
      </c>
      <c r="CQ1890" s="551">
        <v>50</v>
      </c>
      <c r="CR1890" s="542" t="s">
        <v>192</v>
      </c>
      <c r="CS1890" s="542" t="s">
        <v>239</v>
      </c>
      <c r="CT1890" s="1015">
        <f>'Report 1'!$Q$18</f>
        <v>0</v>
      </c>
      <c r="CU1890" s="1016">
        <f>SUMIF('Report 4A'!$G$16:$G$95,$CQ1890,'Report 4A'!$Y$16:$Y$95)</f>
        <v>0</v>
      </c>
      <c r="CV1890" s="1017">
        <f t="shared" si="304"/>
        <v>0</v>
      </c>
    </row>
    <row r="1891" spans="2:100">
      <c r="B1891" s="535" t="s">
        <v>669</v>
      </c>
      <c r="C1891" s="536">
        <v>1</v>
      </c>
      <c r="D1891" s="537" t="str">
        <f>'Information Input'!$M$14</f>
        <v xml:space="preserve">      -      </v>
      </c>
      <c r="E1891" s="537" t="s">
        <v>137</v>
      </c>
      <c r="F1891" s="538">
        <f t="shared" si="302"/>
        <v>43647</v>
      </c>
      <c r="G1891" s="538">
        <f t="shared" si="303"/>
        <v>43738</v>
      </c>
      <c r="H1891" s="538">
        <f>'Information Input'!$H$35</f>
        <v>43555</v>
      </c>
      <c r="I1891" s="537" t="str">
        <f>'Information Input'!$J$22</f>
        <v>Quarterly</v>
      </c>
      <c r="J1891" s="538">
        <f>'Information Input'!$H$30</f>
        <v>43555</v>
      </c>
      <c r="K1891" s="537">
        <f>'Information Input'!$J$18</f>
        <v>2019</v>
      </c>
      <c r="L1891" s="579" t="s">
        <v>99</v>
      </c>
      <c r="M1891" s="540" t="s">
        <v>100</v>
      </c>
      <c r="N1891" s="541" t="s">
        <v>96</v>
      </c>
      <c r="O1891" s="542" t="s">
        <v>671</v>
      </c>
      <c r="P1891" s="537">
        <v>35</v>
      </c>
      <c r="Q1891" s="541" t="s">
        <v>177</v>
      </c>
      <c r="R1891" s="541" t="s">
        <v>235</v>
      </c>
      <c r="S1891" s="543">
        <f>'Report 1'!$Y$18</f>
        <v>0</v>
      </c>
      <c r="T1891" s="544">
        <f>'Report 1'!$Y$55</f>
        <v>0</v>
      </c>
      <c r="U1891" s="545">
        <f>'Report 1'!$Y$141</f>
        <v>0</v>
      </c>
      <c r="AL1891" s="546" t="s">
        <v>669</v>
      </c>
      <c r="AM1891" s="547">
        <v>2</v>
      </c>
      <c r="AN1891" s="547" t="str">
        <f>'Information Input'!$M$14</f>
        <v xml:space="preserve">      -      </v>
      </c>
      <c r="AO1891" s="547" t="s">
        <v>139</v>
      </c>
      <c r="AP1891" s="538">
        <f>'Information Input'!$H$33</f>
        <v>43466</v>
      </c>
      <c r="AQ1891" s="538">
        <f>'Information Input'!$H$34</f>
        <v>43555</v>
      </c>
      <c r="AR1891" s="538">
        <f>'Information Input'!$H$35</f>
        <v>43555</v>
      </c>
      <c r="AS1891" s="547" t="str">
        <f>'Information Input'!$J$22</f>
        <v>Quarterly</v>
      </c>
      <c r="AT1891" s="538">
        <f>'Information Input'!$H$30</f>
        <v>43555</v>
      </c>
      <c r="AU1891" s="547">
        <f>'Information Input'!$J$18</f>
        <v>2019</v>
      </c>
      <c r="AV1891" s="547" t="s">
        <v>96</v>
      </c>
      <c r="AW1891" s="547" t="s">
        <v>241</v>
      </c>
      <c r="AX1891" s="547" t="s">
        <v>241</v>
      </c>
      <c r="AY1891" s="548" t="s">
        <v>671</v>
      </c>
      <c r="AZ1891" s="547">
        <v>42</v>
      </c>
      <c r="BA1891" s="549" t="s">
        <v>184</v>
      </c>
      <c r="BB1891" s="543" t="s">
        <v>233</v>
      </c>
      <c r="BC1891" s="550">
        <f>'Report 2'!$AJ409</f>
        <v>0</v>
      </c>
      <c r="BD1891" s="550">
        <f>'Report 2'!$AK409</f>
        <v>0</v>
      </c>
      <c r="BE1891" s="550">
        <f>'Report 2'!$AL409</f>
        <v>0</v>
      </c>
      <c r="BF1891" s="550">
        <f>'Report 2'!$AM409</f>
        <v>0</v>
      </c>
      <c r="BG1891" s="550">
        <f>'Report 2'!$AN409</f>
        <v>0</v>
      </c>
      <c r="BH1891" s="550">
        <f>'Report 2'!$AO409</f>
        <v>0</v>
      </c>
      <c r="BI1891" s="550">
        <f>'Report 2'!$AP409</f>
        <v>0</v>
      </c>
      <c r="CC1891" s="575" t="s">
        <v>669</v>
      </c>
      <c r="CD1891" s="1019" t="s">
        <v>672</v>
      </c>
      <c r="CE1891" s="1019" t="str">
        <f>'Information Input'!$M$14</f>
        <v xml:space="preserve">      -      </v>
      </c>
      <c r="CF1891" s="570" t="s">
        <v>139</v>
      </c>
      <c r="CG1891" s="566">
        <f>'Information Input'!$H$33</f>
        <v>43466</v>
      </c>
      <c r="CH1891" s="566">
        <f>'Information Input'!$H$34</f>
        <v>43555</v>
      </c>
      <c r="CI1891" s="566">
        <f>'Information Input'!$H$35</f>
        <v>43555</v>
      </c>
      <c r="CJ1891" s="570" t="str">
        <f>'Information Input'!$J$22</f>
        <v>Quarterly</v>
      </c>
      <c r="CK1891" s="566">
        <f>'Information Input'!$H$30</f>
        <v>43555</v>
      </c>
      <c r="CL1891" s="570">
        <f>'Information Input'!$J$18</f>
        <v>2019</v>
      </c>
      <c r="CM1891" s="570" t="s">
        <v>94</v>
      </c>
      <c r="CN1891" s="1019" t="s">
        <v>95</v>
      </c>
      <c r="CO1891" s="575" t="s">
        <v>96</v>
      </c>
      <c r="CP1891" s="575" t="s">
        <v>675</v>
      </c>
      <c r="CQ1891" s="570">
        <v>51</v>
      </c>
      <c r="CR1891" s="575" t="s">
        <v>193</v>
      </c>
      <c r="CS1891" s="575" t="s">
        <v>239</v>
      </c>
      <c r="CT1891" s="1020">
        <f>'Report 1'!$Q$18</f>
        <v>0</v>
      </c>
      <c r="CU1891" s="1021">
        <f>SUMIF('Report 4A'!$G$16:$G$95,$CQ1891,'Report 4A'!$Y$16:$Y$95)</f>
        <v>0</v>
      </c>
      <c r="CV1891" s="1022">
        <f t="shared" si="304"/>
        <v>0</v>
      </c>
    </row>
    <row r="1892" spans="2:100">
      <c r="B1892" s="535" t="s">
        <v>669</v>
      </c>
      <c r="C1892" s="536">
        <v>1</v>
      </c>
      <c r="D1892" s="537" t="str">
        <f>'Information Input'!$M$14</f>
        <v xml:space="preserve">      -      </v>
      </c>
      <c r="E1892" s="537" t="s">
        <v>137</v>
      </c>
      <c r="F1892" s="538">
        <f t="shared" si="302"/>
        <v>43647</v>
      </c>
      <c r="G1892" s="538">
        <f t="shared" si="303"/>
        <v>43738</v>
      </c>
      <c r="H1892" s="538">
        <f>'Information Input'!$H$35</f>
        <v>43555</v>
      </c>
      <c r="I1892" s="537" t="str">
        <f>'Information Input'!$J$22</f>
        <v>Quarterly</v>
      </c>
      <c r="J1892" s="538">
        <f>'Information Input'!$H$30</f>
        <v>43555</v>
      </c>
      <c r="K1892" s="537">
        <f>'Information Input'!$J$18</f>
        <v>2019</v>
      </c>
      <c r="L1892" s="579" t="s">
        <v>99</v>
      </c>
      <c r="M1892" s="540" t="s">
        <v>100</v>
      </c>
      <c r="N1892" s="541" t="s">
        <v>96</v>
      </c>
      <c r="O1892" s="542" t="s">
        <v>671</v>
      </c>
      <c r="P1892" s="537">
        <v>36</v>
      </c>
      <c r="Q1892" s="541" t="s">
        <v>178</v>
      </c>
      <c r="R1892" s="541" t="s">
        <v>235</v>
      </c>
      <c r="S1892" s="543">
        <f>'Report 1'!$Y$18</f>
        <v>0</v>
      </c>
      <c r="T1892" s="544">
        <f>'Report 1'!$Y$56</f>
        <v>0</v>
      </c>
      <c r="U1892" s="545">
        <f>'Report 1'!$Y$142</f>
        <v>0</v>
      </c>
      <c r="AL1892" s="546" t="s">
        <v>669</v>
      </c>
      <c r="AM1892" s="547">
        <v>2</v>
      </c>
      <c r="AN1892" s="547" t="str">
        <f>'Information Input'!$M$14</f>
        <v xml:space="preserve">      -      </v>
      </c>
      <c r="AO1892" s="547" t="s">
        <v>139</v>
      </c>
      <c r="AP1892" s="538">
        <f>'Information Input'!$H$33</f>
        <v>43466</v>
      </c>
      <c r="AQ1892" s="538">
        <f>'Information Input'!$H$34</f>
        <v>43555</v>
      </c>
      <c r="AR1892" s="538">
        <f>'Information Input'!$H$35</f>
        <v>43555</v>
      </c>
      <c r="AS1892" s="547" t="str">
        <f>'Information Input'!$J$22</f>
        <v>Quarterly</v>
      </c>
      <c r="AT1892" s="538">
        <f>'Information Input'!$H$30</f>
        <v>43555</v>
      </c>
      <c r="AU1892" s="547">
        <f>'Information Input'!$J$18</f>
        <v>2019</v>
      </c>
      <c r="AV1892" s="547" t="s">
        <v>96</v>
      </c>
      <c r="AW1892" s="547" t="s">
        <v>241</v>
      </c>
      <c r="AX1892" s="547" t="s">
        <v>241</v>
      </c>
      <c r="AY1892" s="548" t="s">
        <v>671</v>
      </c>
      <c r="AZ1892" s="547">
        <v>43</v>
      </c>
      <c r="BA1892" s="549" t="s">
        <v>185</v>
      </c>
      <c r="BB1892" s="543" t="s">
        <v>233</v>
      </c>
      <c r="BC1892" s="550">
        <f>'Report 2'!$AJ410</f>
        <v>0</v>
      </c>
      <c r="BD1892" s="550">
        <f>'Report 2'!$AK410</f>
        <v>0</v>
      </c>
      <c r="BE1892" s="550">
        <f>'Report 2'!$AL410</f>
        <v>0</v>
      </c>
      <c r="BF1892" s="550">
        <f>'Report 2'!$AM410</f>
        <v>0</v>
      </c>
      <c r="BG1892" s="550">
        <f>'Report 2'!$AN410</f>
        <v>0</v>
      </c>
      <c r="BH1892" s="550">
        <f>'Report 2'!$AO410</f>
        <v>0</v>
      </c>
      <c r="BI1892" s="550">
        <f>'Report 2'!$AP410</f>
        <v>0</v>
      </c>
      <c r="CC1892" s="523" t="s">
        <v>669</v>
      </c>
      <c r="CD1892" s="1010" t="s">
        <v>672</v>
      </c>
      <c r="CE1892" s="1010" t="str">
        <f>'Information Input'!$M$14</f>
        <v xml:space="preserve">      -      </v>
      </c>
      <c r="CF1892" s="532" t="s">
        <v>139</v>
      </c>
      <c r="CG1892" s="519">
        <f>'Information Input'!$H$33</f>
        <v>43466</v>
      </c>
      <c r="CH1892" s="519">
        <f>'Information Input'!$H$34</f>
        <v>43555</v>
      </c>
      <c r="CI1892" s="519">
        <f>'Information Input'!$H$35</f>
        <v>43555</v>
      </c>
      <c r="CJ1892" s="532" t="str">
        <f>'Information Input'!$J$22</f>
        <v>Quarterly</v>
      </c>
      <c r="CK1892" s="519">
        <f>'Information Input'!$H$30</f>
        <v>43555</v>
      </c>
      <c r="CL1892" s="532">
        <f>'Information Input'!$J$18</f>
        <v>2019</v>
      </c>
      <c r="CM1892" s="532" t="s">
        <v>97</v>
      </c>
      <c r="CN1892" s="1010" t="s">
        <v>98</v>
      </c>
      <c r="CO1892" s="523" t="s">
        <v>96</v>
      </c>
      <c r="CP1892" s="523" t="s">
        <v>671</v>
      </c>
      <c r="CQ1892" s="532">
        <v>11</v>
      </c>
      <c r="CR1892" s="523" t="s">
        <v>153</v>
      </c>
      <c r="CS1892" s="523" t="s">
        <v>231</v>
      </c>
      <c r="CT1892" s="1011">
        <f>'Report 1'!$V$18</f>
        <v>0</v>
      </c>
      <c r="CU1892" s="1012">
        <f>SUMIF('Report 4A'!$G$16:$G$95,$CQ1892,'Report 4A'!$AD$16:$AD$95)</f>
        <v>0</v>
      </c>
      <c r="CV1892" s="1013">
        <f t="shared" si="304"/>
        <v>0</v>
      </c>
    </row>
    <row r="1893" spans="2:100">
      <c r="B1893" s="535" t="s">
        <v>669</v>
      </c>
      <c r="C1893" s="536">
        <v>1</v>
      </c>
      <c r="D1893" s="537" t="str">
        <f>'Information Input'!$M$14</f>
        <v xml:space="preserve">      -      </v>
      </c>
      <c r="E1893" s="537" t="s">
        <v>137</v>
      </c>
      <c r="F1893" s="538">
        <f t="shared" si="302"/>
        <v>43647</v>
      </c>
      <c r="G1893" s="538">
        <f t="shared" si="303"/>
        <v>43738</v>
      </c>
      <c r="H1893" s="538">
        <f>'Information Input'!$H$35</f>
        <v>43555</v>
      </c>
      <c r="I1893" s="537" t="str">
        <f>'Information Input'!$J$22</f>
        <v>Quarterly</v>
      </c>
      <c r="J1893" s="538">
        <f>'Information Input'!$H$30</f>
        <v>43555</v>
      </c>
      <c r="K1893" s="537">
        <f>'Information Input'!$J$18</f>
        <v>2019</v>
      </c>
      <c r="L1893" s="579" t="s">
        <v>99</v>
      </c>
      <c r="M1893" s="540" t="s">
        <v>100</v>
      </c>
      <c r="N1893" s="541" t="s">
        <v>96</v>
      </c>
      <c r="O1893" s="542" t="s">
        <v>671</v>
      </c>
      <c r="P1893" s="537">
        <v>37</v>
      </c>
      <c r="Q1893" s="541" t="s">
        <v>179</v>
      </c>
      <c r="R1893" s="541" t="s">
        <v>231</v>
      </c>
      <c r="S1893" s="543">
        <f>'Report 1'!$Y$18</f>
        <v>0</v>
      </c>
      <c r="T1893" s="544">
        <f>'Report 1'!$Y$57</f>
        <v>0</v>
      </c>
      <c r="U1893" s="545">
        <f>'Report 1'!$Y$143</f>
        <v>0</v>
      </c>
      <c r="AL1893" s="546" t="s">
        <v>669</v>
      </c>
      <c r="AM1893" s="547">
        <v>2</v>
      </c>
      <c r="AN1893" s="547" t="str">
        <f>'Information Input'!$M$14</f>
        <v xml:space="preserve">      -      </v>
      </c>
      <c r="AO1893" s="547" t="s">
        <v>139</v>
      </c>
      <c r="AP1893" s="538">
        <f>'Information Input'!$H$33</f>
        <v>43466</v>
      </c>
      <c r="AQ1893" s="538">
        <f>'Information Input'!$H$34</f>
        <v>43555</v>
      </c>
      <c r="AR1893" s="538">
        <f>'Information Input'!$H$35</f>
        <v>43555</v>
      </c>
      <c r="AS1893" s="547" t="str">
        <f>'Information Input'!$J$22</f>
        <v>Quarterly</v>
      </c>
      <c r="AT1893" s="538">
        <f>'Information Input'!$H$30</f>
        <v>43555</v>
      </c>
      <c r="AU1893" s="547">
        <f>'Information Input'!$J$18</f>
        <v>2019</v>
      </c>
      <c r="AV1893" s="547" t="s">
        <v>96</v>
      </c>
      <c r="AW1893" s="547" t="s">
        <v>241</v>
      </c>
      <c r="AX1893" s="547" t="s">
        <v>241</v>
      </c>
      <c r="AY1893" s="548" t="s">
        <v>674</v>
      </c>
      <c r="AZ1893" s="547">
        <v>44</v>
      </c>
      <c r="BA1893" s="549" t="s">
        <v>186</v>
      </c>
      <c r="BB1893" s="543" t="s">
        <v>239</v>
      </c>
      <c r="BC1893" s="550">
        <f>'Report 2'!$AJ411</f>
        <v>0</v>
      </c>
      <c r="BD1893" s="550">
        <f>'Report 2'!$AK411</f>
        <v>0</v>
      </c>
      <c r="BE1893" s="550">
        <f>'Report 2'!$AL411</f>
        <v>0</v>
      </c>
      <c r="BF1893" s="550">
        <f>'Report 2'!$AM411</f>
        <v>0</v>
      </c>
      <c r="BG1893" s="550">
        <f>'Report 2'!$AN411</f>
        <v>0</v>
      </c>
      <c r="BH1893" s="550">
        <f>'Report 2'!$AO411</f>
        <v>0</v>
      </c>
      <c r="BI1893" s="550">
        <f>'Report 2'!$AP411</f>
        <v>0</v>
      </c>
      <c r="CC1893" s="542" t="s">
        <v>669</v>
      </c>
      <c r="CD1893" s="1014" t="s">
        <v>672</v>
      </c>
      <c r="CE1893" s="1014" t="str">
        <f>'Information Input'!$M$14</f>
        <v xml:space="preserve">      -      </v>
      </c>
      <c r="CF1893" s="551" t="s">
        <v>139</v>
      </c>
      <c r="CG1893" s="552">
        <f>'Information Input'!$H$33</f>
        <v>43466</v>
      </c>
      <c r="CH1893" s="552">
        <f>'Information Input'!$H$34</f>
        <v>43555</v>
      </c>
      <c r="CI1893" s="552">
        <f>'Information Input'!$H$35</f>
        <v>43555</v>
      </c>
      <c r="CJ1893" s="551" t="str">
        <f>'Information Input'!$J$22</f>
        <v>Quarterly</v>
      </c>
      <c r="CK1893" s="552">
        <f>'Information Input'!$H$30</f>
        <v>43555</v>
      </c>
      <c r="CL1893" s="551">
        <f>'Information Input'!$J$18</f>
        <v>2019</v>
      </c>
      <c r="CM1893" s="551" t="s">
        <v>97</v>
      </c>
      <c r="CN1893" s="1014" t="s">
        <v>98</v>
      </c>
      <c r="CO1893" s="542" t="s">
        <v>96</v>
      </c>
      <c r="CP1893" s="542" t="s">
        <v>671</v>
      </c>
      <c r="CQ1893" s="551">
        <v>12</v>
      </c>
      <c r="CR1893" s="542" t="s">
        <v>154</v>
      </c>
      <c r="CS1893" s="542" t="s">
        <v>231</v>
      </c>
      <c r="CT1893" s="1015">
        <f>'Report 1'!$V$18</f>
        <v>0</v>
      </c>
      <c r="CU1893" s="1016">
        <f>SUMIF('Report 4A'!$G$16:$G$95,$CQ1893,'Report 4A'!$AD$16:$AD$95)</f>
        <v>0</v>
      </c>
      <c r="CV1893" s="1017">
        <f t="shared" si="304"/>
        <v>0</v>
      </c>
    </row>
    <row r="1894" spans="2:100">
      <c r="B1894" s="535" t="s">
        <v>669</v>
      </c>
      <c r="C1894" s="536">
        <v>1</v>
      </c>
      <c r="D1894" s="537" t="str">
        <f>'Information Input'!$M$14</f>
        <v xml:space="preserve">      -      </v>
      </c>
      <c r="E1894" s="537" t="s">
        <v>137</v>
      </c>
      <c r="F1894" s="538">
        <f t="shared" ref="F1894:F1957" si="307">DATE(K1894,7,1)</f>
        <v>43647</v>
      </c>
      <c r="G1894" s="538">
        <f t="shared" ref="G1894:G1957" si="308">DATE(K1894,9,30)</f>
        <v>43738</v>
      </c>
      <c r="H1894" s="538">
        <f>'Information Input'!$H$35</f>
        <v>43555</v>
      </c>
      <c r="I1894" s="537" t="str">
        <f>'Information Input'!$J$22</f>
        <v>Quarterly</v>
      </c>
      <c r="J1894" s="538">
        <f>'Information Input'!$H$30</f>
        <v>43555</v>
      </c>
      <c r="K1894" s="537">
        <f>'Information Input'!$J$18</f>
        <v>2019</v>
      </c>
      <c r="L1894" s="579" t="s">
        <v>99</v>
      </c>
      <c r="M1894" s="540" t="s">
        <v>100</v>
      </c>
      <c r="N1894" s="541" t="s">
        <v>96</v>
      </c>
      <c r="O1894" s="542" t="s">
        <v>671</v>
      </c>
      <c r="P1894" s="537">
        <v>38</v>
      </c>
      <c r="Q1894" s="541" t="s">
        <v>180</v>
      </c>
      <c r="R1894" s="541" t="s">
        <v>233</v>
      </c>
      <c r="S1894" s="543">
        <f>'Report 1'!$Y$18</f>
        <v>0</v>
      </c>
      <c r="T1894" s="544">
        <f>'Report 1'!$Y$58</f>
        <v>0</v>
      </c>
      <c r="U1894" s="545">
        <f>'Report 1'!$Y$144</f>
        <v>0</v>
      </c>
      <c r="AL1894" s="546" t="s">
        <v>669</v>
      </c>
      <c r="AM1894" s="547">
        <v>2</v>
      </c>
      <c r="AN1894" s="547" t="str">
        <f>'Information Input'!$M$14</f>
        <v xml:space="preserve">      -      </v>
      </c>
      <c r="AO1894" s="547" t="s">
        <v>139</v>
      </c>
      <c r="AP1894" s="538">
        <f>'Information Input'!$H$33</f>
        <v>43466</v>
      </c>
      <c r="AQ1894" s="538">
        <f>'Information Input'!$H$34</f>
        <v>43555</v>
      </c>
      <c r="AR1894" s="538">
        <f>'Information Input'!$H$35</f>
        <v>43555</v>
      </c>
      <c r="AS1894" s="547" t="str">
        <f>'Information Input'!$J$22</f>
        <v>Quarterly</v>
      </c>
      <c r="AT1894" s="538">
        <f>'Information Input'!$H$30</f>
        <v>43555</v>
      </c>
      <c r="AU1894" s="547">
        <f>'Information Input'!$J$18</f>
        <v>2019</v>
      </c>
      <c r="AV1894" s="547" t="s">
        <v>96</v>
      </c>
      <c r="AW1894" s="547" t="s">
        <v>241</v>
      </c>
      <c r="AX1894" s="547" t="s">
        <v>241</v>
      </c>
      <c r="AY1894" s="548" t="s">
        <v>675</v>
      </c>
      <c r="AZ1894" s="547">
        <v>45</v>
      </c>
      <c r="BA1894" s="549" t="s">
        <v>187</v>
      </c>
      <c r="BB1894" s="543" t="s">
        <v>239</v>
      </c>
      <c r="BC1894" s="550">
        <f>'Report 2'!$AJ412</f>
        <v>0</v>
      </c>
      <c r="BD1894" s="550">
        <f>'Report 2'!$AK412</f>
        <v>0</v>
      </c>
      <c r="BE1894" s="550">
        <f>'Report 2'!$AL412</f>
        <v>0</v>
      </c>
      <c r="BF1894" s="550">
        <f>'Report 2'!$AM412</f>
        <v>0</v>
      </c>
      <c r="BG1894" s="550">
        <f>'Report 2'!$AN412</f>
        <v>0</v>
      </c>
      <c r="BH1894" s="550">
        <f>'Report 2'!$AO412</f>
        <v>0</v>
      </c>
      <c r="BI1894" s="550">
        <f>'Report 2'!$AP412</f>
        <v>0</v>
      </c>
      <c r="CC1894" s="542" t="s">
        <v>669</v>
      </c>
      <c r="CD1894" s="1014" t="s">
        <v>672</v>
      </c>
      <c r="CE1894" s="1014" t="str">
        <f>'Information Input'!$M$14</f>
        <v xml:space="preserve">      -      </v>
      </c>
      <c r="CF1894" s="551" t="s">
        <v>139</v>
      </c>
      <c r="CG1894" s="552">
        <f>'Information Input'!$H$33</f>
        <v>43466</v>
      </c>
      <c r="CH1894" s="552">
        <f>'Information Input'!$H$34</f>
        <v>43555</v>
      </c>
      <c r="CI1894" s="552">
        <f>'Information Input'!$H$35</f>
        <v>43555</v>
      </c>
      <c r="CJ1894" s="551" t="str">
        <f>'Information Input'!$J$22</f>
        <v>Quarterly</v>
      </c>
      <c r="CK1894" s="552">
        <f>'Information Input'!$H$30</f>
        <v>43555</v>
      </c>
      <c r="CL1894" s="551">
        <f>'Information Input'!$J$18</f>
        <v>2019</v>
      </c>
      <c r="CM1894" s="551" t="s">
        <v>97</v>
      </c>
      <c r="CN1894" s="1014" t="s">
        <v>98</v>
      </c>
      <c r="CO1894" s="542" t="s">
        <v>96</v>
      </c>
      <c r="CP1894" s="542" t="s">
        <v>671</v>
      </c>
      <c r="CQ1894" s="551">
        <v>13</v>
      </c>
      <c r="CR1894" s="542" t="s">
        <v>155</v>
      </c>
      <c r="CS1894" s="542" t="s">
        <v>232</v>
      </c>
      <c r="CT1894" s="1015">
        <f>'Report 1'!$V$18</f>
        <v>0</v>
      </c>
      <c r="CU1894" s="1016">
        <f>SUMIF('Report 4A'!$G$16:$G$95,$CQ1894,'Report 4A'!$AD$16:$AD$95)</f>
        <v>0</v>
      </c>
      <c r="CV1894" s="1017">
        <f t="shared" si="304"/>
        <v>0</v>
      </c>
    </row>
    <row r="1895" spans="2:100">
      <c r="B1895" s="535" t="s">
        <v>669</v>
      </c>
      <c r="C1895" s="536">
        <v>1</v>
      </c>
      <c r="D1895" s="537" t="str">
        <f>'Information Input'!$M$14</f>
        <v xml:space="preserve">      -      </v>
      </c>
      <c r="E1895" s="537" t="s">
        <v>137</v>
      </c>
      <c r="F1895" s="538">
        <f t="shared" si="307"/>
        <v>43647</v>
      </c>
      <c r="G1895" s="538">
        <f t="shared" si="308"/>
        <v>43738</v>
      </c>
      <c r="H1895" s="538">
        <f>'Information Input'!$H$35</f>
        <v>43555</v>
      </c>
      <c r="I1895" s="537" t="str">
        <f>'Information Input'!$J$22</f>
        <v>Quarterly</v>
      </c>
      <c r="J1895" s="538">
        <f>'Information Input'!$H$30</f>
        <v>43555</v>
      </c>
      <c r="K1895" s="537">
        <f>'Information Input'!$J$18</f>
        <v>2019</v>
      </c>
      <c r="L1895" s="579" t="s">
        <v>99</v>
      </c>
      <c r="M1895" s="540" t="s">
        <v>100</v>
      </c>
      <c r="N1895" s="541" t="s">
        <v>96</v>
      </c>
      <c r="O1895" s="542" t="s">
        <v>671</v>
      </c>
      <c r="P1895" s="537">
        <v>39</v>
      </c>
      <c r="Q1895" s="541" t="s">
        <v>181</v>
      </c>
      <c r="R1895" s="541" t="s">
        <v>233</v>
      </c>
      <c r="S1895" s="543">
        <f>'Report 1'!$Y$18</f>
        <v>0</v>
      </c>
      <c r="T1895" s="544">
        <f>'Report 1'!$Y$59</f>
        <v>0</v>
      </c>
      <c r="U1895" s="545">
        <f>'Report 1'!$Y$145</f>
        <v>0</v>
      </c>
      <c r="AL1895" s="546" t="s">
        <v>669</v>
      </c>
      <c r="AM1895" s="547">
        <v>2</v>
      </c>
      <c r="AN1895" s="547" t="str">
        <f>'Information Input'!$M$14</f>
        <v xml:space="preserve">      -      </v>
      </c>
      <c r="AO1895" s="547" t="s">
        <v>139</v>
      </c>
      <c r="AP1895" s="538">
        <f>'Information Input'!$H$33</f>
        <v>43466</v>
      </c>
      <c r="AQ1895" s="538">
        <f>'Information Input'!$H$34</f>
        <v>43555</v>
      </c>
      <c r="AR1895" s="538">
        <f>'Information Input'!$H$35</f>
        <v>43555</v>
      </c>
      <c r="AS1895" s="547" t="str">
        <f>'Information Input'!$J$22</f>
        <v>Quarterly</v>
      </c>
      <c r="AT1895" s="538">
        <f>'Information Input'!$H$30</f>
        <v>43555</v>
      </c>
      <c r="AU1895" s="547">
        <f>'Information Input'!$J$18</f>
        <v>2019</v>
      </c>
      <c r="AV1895" s="547" t="s">
        <v>96</v>
      </c>
      <c r="AW1895" s="547" t="s">
        <v>241</v>
      </c>
      <c r="AX1895" s="547" t="s">
        <v>241</v>
      </c>
      <c r="AY1895" s="548" t="s">
        <v>675</v>
      </c>
      <c r="AZ1895" s="547">
        <v>46</v>
      </c>
      <c r="BA1895" s="549" t="s">
        <v>188</v>
      </c>
      <c r="BB1895" s="543" t="s">
        <v>239</v>
      </c>
      <c r="BC1895" s="550">
        <f>'Report 2'!$AJ413</f>
        <v>0</v>
      </c>
      <c r="BD1895" s="550">
        <f>'Report 2'!$AK413</f>
        <v>0</v>
      </c>
      <c r="BE1895" s="550">
        <f>'Report 2'!$AL413</f>
        <v>0</v>
      </c>
      <c r="BF1895" s="550">
        <f>'Report 2'!$AM413</f>
        <v>0</v>
      </c>
      <c r="BG1895" s="550">
        <f>'Report 2'!$AN413</f>
        <v>0</v>
      </c>
      <c r="BH1895" s="550">
        <f>'Report 2'!$AO413</f>
        <v>0</v>
      </c>
      <c r="BI1895" s="550">
        <f>'Report 2'!$AP413</f>
        <v>0</v>
      </c>
      <c r="CC1895" s="542" t="s">
        <v>669</v>
      </c>
      <c r="CD1895" s="1014" t="s">
        <v>672</v>
      </c>
      <c r="CE1895" s="1014" t="str">
        <f>'Information Input'!$M$14</f>
        <v xml:space="preserve">      -      </v>
      </c>
      <c r="CF1895" s="551" t="s">
        <v>139</v>
      </c>
      <c r="CG1895" s="552">
        <f>'Information Input'!$H$33</f>
        <v>43466</v>
      </c>
      <c r="CH1895" s="552">
        <f>'Information Input'!$H$34</f>
        <v>43555</v>
      </c>
      <c r="CI1895" s="552">
        <f>'Information Input'!$H$35</f>
        <v>43555</v>
      </c>
      <c r="CJ1895" s="551" t="str">
        <f>'Information Input'!$J$22</f>
        <v>Quarterly</v>
      </c>
      <c r="CK1895" s="552">
        <f>'Information Input'!$H$30</f>
        <v>43555</v>
      </c>
      <c r="CL1895" s="551">
        <f>'Information Input'!$J$18</f>
        <v>2019</v>
      </c>
      <c r="CM1895" s="551" t="s">
        <v>97</v>
      </c>
      <c r="CN1895" s="1014" t="s">
        <v>98</v>
      </c>
      <c r="CO1895" s="542" t="s">
        <v>96</v>
      </c>
      <c r="CP1895" s="542" t="s">
        <v>671</v>
      </c>
      <c r="CQ1895" s="551">
        <v>14</v>
      </c>
      <c r="CR1895" s="542" t="s">
        <v>156</v>
      </c>
      <c r="CS1895" s="542" t="s">
        <v>233</v>
      </c>
      <c r="CT1895" s="1015">
        <f>'Report 1'!$V$18</f>
        <v>0</v>
      </c>
      <c r="CU1895" s="1016">
        <f>SUMIF('Report 4A'!$G$16:$G$95,$CQ1895,'Report 4A'!$AD$16:$AD$95)</f>
        <v>0</v>
      </c>
      <c r="CV1895" s="1017">
        <f t="shared" si="304"/>
        <v>0</v>
      </c>
    </row>
    <row r="1896" spans="2:100">
      <c r="B1896" s="535" t="s">
        <v>669</v>
      </c>
      <c r="C1896" s="536">
        <v>1</v>
      </c>
      <c r="D1896" s="537" t="str">
        <f>'Information Input'!$M$14</f>
        <v xml:space="preserve">      -      </v>
      </c>
      <c r="E1896" s="537" t="s">
        <v>137</v>
      </c>
      <c r="F1896" s="538">
        <f t="shared" si="307"/>
        <v>43647</v>
      </c>
      <c r="G1896" s="538">
        <f t="shared" si="308"/>
        <v>43738</v>
      </c>
      <c r="H1896" s="538">
        <f>'Information Input'!$H$35</f>
        <v>43555</v>
      </c>
      <c r="I1896" s="537" t="str">
        <f>'Information Input'!$J$22</f>
        <v>Quarterly</v>
      </c>
      <c r="J1896" s="538">
        <f>'Information Input'!$H$30</f>
        <v>43555</v>
      </c>
      <c r="K1896" s="537">
        <f>'Information Input'!$J$18</f>
        <v>2019</v>
      </c>
      <c r="L1896" s="579" t="s">
        <v>99</v>
      </c>
      <c r="M1896" s="540" t="s">
        <v>100</v>
      </c>
      <c r="N1896" s="541" t="s">
        <v>96</v>
      </c>
      <c r="O1896" s="542" t="s">
        <v>671</v>
      </c>
      <c r="P1896" s="537">
        <v>40</v>
      </c>
      <c r="Q1896" s="541" t="s">
        <v>182</v>
      </c>
      <c r="R1896" s="541" t="s">
        <v>238</v>
      </c>
      <c r="S1896" s="543">
        <f>'Report 1'!$Y$18</f>
        <v>0</v>
      </c>
      <c r="T1896" s="544">
        <f>'Report 1'!$Y$60</f>
        <v>0</v>
      </c>
      <c r="U1896" s="545">
        <f>'Report 1'!$Y$146</f>
        <v>0</v>
      </c>
      <c r="AL1896" s="546" t="s">
        <v>669</v>
      </c>
      <c r="AM1896" s="547">
        <v>2</v>
      </c>
      <c r="AN1896" s="547" t="str">
        <f>'Information Input'!$M$14</f>
        <v xml:space="preserve">      -      </v>
      </c>
      <c r="AO1896" s="547" t="s">
        <v>139</v>
      </c>
      <c r="AP1896" s="538">
        <f>'Information Input'!$H$33</f>
        <v>43466</v>
      </c>
      <c r="AQ1896" s="538">
        <f>'Information Input'!$H$34</f>
        <v>43555</v>
      </c>
      <c r="AR1896" s="538">
        <f>'Information Input'!$H$35</f>
        <v>43555</v>
      </c>
      <c r="AS1896" s="547" t="str">
        <f>'Information Input'!$J$22</f>
        <v>Quarterly</v>
      </c>
      <c r="AT1896" s="538">
        <f>'Information Input'!$H$30</f>
        <v>43555</v>
      </c>
      <c r="AU1896" s="547">
        <f>'Information Input'!$J$18</f>
        <v>2019</v>
      </c>
      <c r="AV1896" s="547" t="s">
        <v>96</v>
      </c>
      <c r="AW1896" s="547" t="s">
        <v>241</v>
      </c>
      <c r="AX1896" s="547" t="s">
        <v>241</v>
      </c>
      <c r="AY1896" s="548" t="s">
        <v>675</v>
      </c>
      <c r="AZ1896" s="547">
        <v>47</v>
      </c>
      <c r="BA1896" s="549" t="s">
        <v>189</v>
      </c>
      <c r="BB1896" s="543" t="s">
        <v>239</v>
      </c>
      <c r="BC1896" s="550">
        <f>'Report 2'!$AJ414</f>
        <v>0</v>
      </c>
      <c r="BD1896" s="550">
        <f>'Report 2'!$AK414</f>
        <v>0</v>
      </c>
      <c r="BE1896" s="550">
        <f>'Report 2'!$AL414</f>
        <v>0</v>
      </c>
      <c r="BF1896" s="550">
        <f>'Report 2'!$AM414</f>
        <v>0</v>
      </c>
      <c r="BG1896" s="550">
        <f>'Report 2'!$AN414</f>
        <v>0</v>
      </c>
      <c r="BH1896" s="550">
        <f>'Report 2'!$AO414</f>
        <v>0</v>
      </c>
      <c r="BI1896" s="550">
        <f>'Report 2'!$AP414</f>
        <v>0</v>
      </c>
      <c r="CC1896" s="542" t="s">
        <v>669</v>
      </c>
      <c r="CD1896" s="1014" t="s">
        <v>672</v>
      </c>
      <c r="CE1896" s="1014" t="str">
        <f>'Information Input'!$M$14</f>
        <v xml:space="preserve">      -      </v>
      </c>
      <c r="CF1896" s="551" t="s">
        <v>139</v>
      </c>
      <c r="CG1896" s="552">
        <f>'Information Input'!$H$33</f>
        <v>43466</v>
      </c>
      <c r="CH1896" s="552">
        <f>'Information Input'!$H$34</f>
        <v>43555</v>
      </c>
      <c r="CI1896" s="552">
        <f>'Information Input'!$H$35</f>
        <v>43555</v>
      </c>
      <c r="CJ1896" s="551" t="str">
        <f>'Information Input'!$J$22</f>
        <v>Quarterly</v>
      </c>
      <c r="CK1896" s="552">
        <f>'Information Input'!$H$30</f>
        <v>43555</v>
      </c>
      <c r="CL1896" s="551">
        <f>'Information Input'!$J$18</f>
        <v>2019</v>
      </c>
      <c r="CM1896" s="551" t="s">
        <v>97</v>
      </c>
      <c r="CN1896" s="1014" t="s">
        <v>98</v>
      </c>
      <c r="CO1896" s="542" t="s">
        <v>96</v>
      </c>
      <c r="CP1896" s="542" t="s">
        <v>671</v>
      </c>
      <c r="CQ1896" s="551">
        <v>15</v>
      </c>
      <c r="CR1896" s="542" t="s">
        <v>157</v>
      </c>
      <c r="CS1896" s="542" t="s">
        <v>234</v>
      </c>
      <c r="CT1896" s="1015">
        <f>'Report 1'!$V$18</f>
        <v>0</v>
      </c>
      <c r="CU1896" s="1016">
        <f>SUMIF('Report 4A'!$G$16:$G$95,$CQ1896,'Report 4A'!$AD$16:$AD$95)</f>
        <v>0</v>
      </c>
      <c r="CV1896" s="1017">
        <f t="shared" si="304"/>
        <v>0</v>
      </c>
    </row>
    <row r="1897" spans="2:100">
      <c r="B1897" s="535" t="s">
        <v>669</v>
      </c>
      <c r="C1897" s="536">
        <v>1</v>
      </c>
      <c r="D1897" s="537" t="str">
        <f>'Information Input'!$M$14</f>
        <v xml:space="preserve">      -      </v>
      </c>
      <c r="E1897" s="537" t="s">
        <v>137</v>
      </c>
      <c r="F1897" s="538">
        <f t="shared" si="307"/>
        <v>43647</v>
      </c>
      <c r="G1897" s="538">
        <f t="shared" si="308"/>
        <v>43738</v>
      </c>
      <c r="H1897" s="538">
        <f>'Information Input'!$H$35</f>
        <v>43555</v>
      </c>
      <c r="I1897" s="537" t="str">
        <f>'Information Input'!$J$22</f>
        <v>Quarterly</v>
      </c>
      <c r="J1897" s="538">
        <f>'Information Input'!$H$30</f>
        <v>43555</v>
      </c>
      <c r="K1897" s="537">
        <f>'Information Input'!$J$18</f>
        <v>2019</v>
      </c>
      <c r="L1897" s="579" t="s">
        <v>99</v>
      </c>
      <c r="M1897" s="540" t="s">
        <v>100</v>
      </c>
      <c r="N1897" s="541" t="s">
        <v>96</v>
      </c>
      <c r="O1897" s="542" t="s">
        <v>671</v>
      </c>
      <c r="P1897" s="537">
        <v>41</v>
      </c>
      <c r="Q1897" s="541" t="s">
        <v>183</v>
      </c>
      <c r="R1897" s="541" t="s">
        <v>238</v>
      </c>
      <c r="S1897" s="543">
        <f>'Report 1'!$Y$18</f>
        <v>0</v>
      </c>
      <c r="T1897" s="544">
        <f>'Report 1'!$Y$61</f>
        <v>0</v>
      </c>
      <c r="U1897" s="545">
        <f>'Report 1'!$Y$147</f>
        <v>0</v>
      </c>
      <c r="AL1897" s="546" t="s">
        <v>669</v>
      </c>
      <c r="AM1897" s="547">
        <v>2</v>
      </c>
      <c r="AN1897" s="547" t="str">
        <f>'Information Input'!$M$14</f>
        <v xml:space="preserve">      -      </v>
      </c>
      <c r="AO1897" s="547" t="s">
        <v>139</v>
      </c>
      <c r="AP1897" s="538">
        <f>'Information Input'!$H$33</f>
        <v>43466</v>
      </c>
      <c r="AQ1897" s="538">
        <f>'Information Input'!$H$34</f>
        <v>43555</v>
      </c>
      <c r="AR1897" s="538">
        <f>'Information Input'!$H$35</f>
        <v>43555</v>
      </c>
      <c r="AS1897" s="547" t="str">
        <f>'Information Input'!$J$22</f>
        <v>Quarterly</v>
      </c>
      <c r="AT1897" s="538">
        <f>'Information Input'!$H$30</f>
        <v>43555</v>
      </c>
      <c r="AU1897" s="547">
        <f>'Information Input'!$J$18</f>
        <v>2019</v>
      </c>
      <c r="AV1897" s="547" t="s">
        <v>96</v>
      </c>
      <c r="AW1897" s="547" t="s">
        <v>241</v>
      </c>
      <c r="AX1897" s="547" t="s">
        <v>241</v>
      </c>
      <c r="AY1897" s="548" t="s">
        <v>675</v>
      </c>
      <c r="AZ1897" s="547">
        <v>48</v>
      </c>
      <c r="BA1897" s="549" t="s">
        <v>190</v>
      </c>
      <c r="BB1897" s="543" t="s">
        <v>239</v>
      </c>
      <c r="BC1897" s="550">
        <f>'Report 2'!$AJ415</f>
        <v>0</v>
      </c>
      <c r="BD1897" s="550">
        <f>'Report 2'!$AK415</f>
        <v>0</v>
      </c>
      <c r="BE1897" s="550">
        <f>'Report 2'!$AL415</f>
        <v>0</v>
      </c>
      <c r="BF1897" s="550">
        <f>'Report 2'!$AM415</f>
        <v>0</v>
      </c>
      <c r="BG1897" s="550">
        <f>'Report 2'!$AN415</f>
        <v>0</v>
      </c>
      <c r="BH1897" s="550">
        <f>'Report 2'!$AO415</f>
        <v>0</v>
      </c>
      <c r="BI1897" s="550">
        <f>'Report 2'!$AP415</f>
        <v>0</v>
      </c>
      <c r="CC1897" s="542" t="s">
        <v>669</v>
      </c>
      <c r="CD1897" s="1014" t="s">
        <v>672</v>
      </c>
      <c r="CE1897" s="1014" t="str">
        <f>'Information Input'!$M$14</f>
        <v xml:space="preserve">      -      </v>
      </c>
      <c r="CF1897" s="551" t="s">
        <v>139</v>
      </c>
      <c r="CG1897" s="552">
        <f>'Information Input'!$H$33</f>
        <v>43466</v>
      </c>
      <c r="CH1897" s="552">
        <f>'Information Input'!$H$34</f>
        <v>43555</v>
      </c>
      <c r="CI1897" s="552">
        <f>'Information Input'!$H$35</f>
        <v>43555</v>
      </c>
      <c r="CJ1897" s="551" t="str">
        <f>'Information Input'!$J$22</f>
        <v>Quarterly</v>
      </c>
      <c r="CK1897" s="552">
        <f>'Information Input'!$H$30</f>
        <v>43555</v>
      </c>
      <c r="CL1897" s="551">
        <f>'Information Input'!$J$18</f>
        <v>2019</v>
      </c>
      <c r="CM1897" s="551" t="s">
        <v>97</v>
      </c>
      <c r="CN1897" s="1014" t="s">
        <v>98</v>
      </c>
      <c r="CO1897" s="542" t="s">
        <v>96</v>
      </c>
      <c r="CP1897" s="542" t="s">
        <v>671</v>
      </c>
      <c r="CQ1897" s="551">
        <v>16</v>
      </c>
      <c r="CR1897" s="542" t="s">
        <v>158</v>
      </c>
      <c r="CS1897" s="542" t="s">
        <v>235</v>
      </c>
      <c r="CT1897" s="1015">
        <f>'Report 1'!$V$18</f>
        <v>0</v>
      </c>
      <c r="CU1897" s="1016">
        <f>SUMIF('Report 4A'!$G$16:$G$95,$CQ1897,'Report 4A'!$AD$16:$AD$95)</f>
        <v>0</v>
      </c>
      <c r="CV1897" s="1017">
        <f t="shared" si="304"/>
        <v>0</v>
      </c>
    </row>
    <row r="1898" spans="2:100">
      <c r="B1898" s="535" t="s">
        <v>669</v>
      </c>
      <c r="C1898" s="536">
        <v>1</v>
      </c>
      <c r="D1898" s="537" t="str">
        <f>'Information Input'!$M$14</f>
        <v xml:space="preserve">      -      </v>
      </c>
      <c r="E1898" s="537" t="s">
        <v>137</v>
      </c>
      <c r="F1898" s="538">
        <f t="shared" si="307"/>
        <v>43647</v>
      </c>
      <c r="G1898" s="538">
        <f t="shared" si="308"/>
        <v>43738</v>
      </c>
      <c r="H1898" s="538">
        <f>'Information Input'!$H$35</f>
        <v>43555</v>
      </c>
      <c r="I1898" s="537" t="str">
        <f>'Information Input'!$J$22</f>
        <v>Quarterly</v>
      </c>
      <c r="J1898" s="538">
        <f>'Information Input'!$H$30</f>
        <v>43555</v>
      </c>
      <c r="K1898" s="537">
        <f>'Information Input'!$J$18</f>
        <v>2019</v>
      </c>
      <c r="L1898" s="579" t="s">
        <v>99</v>
      </c>
      <c r="M1898" s="540" t="s">
        <v>100</v>
      </c>
      <c r="N1898" s="541" t="s">
        <v>96</v>
      </c>
      <c r="O1898" s="542" t="s">
        <v>671</v>
      </c>
      <c r="P1898" s="537">
        <v>42</v>
      </c>
      <c r="Q1898" s="541" t="s">
        <v>184</v>
      </c>
      <c r="R1898" s="541" t="s">
        <v>233</v>
      </c>
      <c r="S1898" s="543">
        <f>'Report 1'!$Y$18</f>
        <v>0</v>
      </c>
      <c r="T1898" s="544">
        <f>'Report 1'!$Y$62</f>
        <v>0</v>
      </c>
      <c r="U1898" s="545">
        <f>'Report 1'!$Y$148</f>
        <v>0</v>
      </c>
      <c r="AL1898" s="546" t="s">
        <v>669</v>
      </c>
      <c r="AM1898" s="547">
        <v>2</v>
      </c>
      <c r="AN1898" s="547" t="str">
        <f>'Information Input'!$M$14</f>
        <v xml:space="preserve">      -      </v>
      </c>
      <c r="AO1898" s="547" t="s">
        <v>139</v>
      </c>
      <c r="AP1898" s="538">
        <f>'Information Input'!$H$33</f>
        <v>43466</v>
      </c>
      <c r="AQ1898" s="538">
        <f>'Information Input'!$H$34</f>
        <v>43555</v>
      </c>
      <c r="AR1898" s="538">
        <f>'Information Input'!$H$35</f>
        <v>43555</v>
      </c>
      <c r="AS1898" s="547" t="str">
        <f>'Information Input'!$J$22</f>
        <v>Quarterly</v>
      </c>
      <c r="AT1898" s="538">
        <f>'Information Input'!$H$30</f>
        <v>43555</v>
      </c>
      <c r="AU1898" s="547">
        <f>'Information Input'!$J$18</f>
        <v>2019</v>
      </c>
      <c r="AV1898" s="547" t="s">
        <v>96</v>
      </c>
      <c r="AW1898" s="547" t="s">
        <v>241</v>
      </c>
      <c r="AX1898" s="547" t="s">
        <v>241</v>
      </c>
      <c r="AY1898" s="548" t="s">
        <v>675</v>
      </c>
      <c r="AZ1898" s="547">
        <v>49</v>
      </c>
      <c r="BA1898" s="549" t="s">
        <v>191</v>
      </c>
      <c r="BB1898" s="543" t="s">
        <v>239</v>
      </c>
      <c r="BC1898" s="550">
        <f>'Report 2'!$AJ416</f>
        <v>0</v>
      </c>
      <c r="BD1898" s="550">
        <f>'Report 2'!$AK416</f>
        <v>0</v>
      </c>
      <c r="BE1898" s="550">
        <f>'Report 2'!$AL416</f>
        <v>0</v>
      </c>
      <c r="BF1898" s="550">
        <f>'Report 2'!$AM416</f>
        <v>0</v>
      </c>
      <c r="BG1898" s="550">
        <f>'Report 2'!$AN416</f>
        <v>0</v>
      </c>
      <c r="BH1898" s="550">
        <f>'Report 2'!$AO416</f>
        <v>0</v>
      </c>
      <c r="BI1898" s="550">
        <f>'Report 2'!$AP416</f>
        <v>0</v>
      </c>
      <c r="CC1898" s="542" t="s">
        <v>669</v>
      </c>
      <c r="CD1898" s="1014" t="s">
        <v>672</v>
      </c>
      <c r="CE1898" s="1014" t="str">
        <f>'Information Input'!$M$14</f>
        <v xml:space="preserve">      -      </v>
      </c>
      <c r="CF1898" s="551" t="s">
        <v>139</v>
      </c>
      <c r="CG1898" s="552">
        <f>'Information Input'!$H$33</f>
        <v>43466</v>
      </c>
      <c r="CH1898" s="552">
        <f>'Information Input'!$H$34</f>
        <v>43555</v>
      </c>
      <c r="CI1898" s="552">
        <f>'Information Input'!$H$35</f>
        <v>43555</v>
      </c>
      <c r="CJ1898" s="551" t="str">
        <f>'Information Input'!$J$22</f>
        <v>Quarterly</v>
      </c>
      <c r="CK1898" s="552">
        <f>'Information Input'!$H$30</f>
        <v>43555</v>
      </c>
      <c r="CL1898" s="551">
        <f>'Information Input'!$J$18</f>
        <v>2019</v>
      </c>
      <c r="CM1898" s="551" t="s">
        <v>97</v>
      </c>
      <c r="CN1898" s="1014" t="s">
        <v>98</v>
      </c>
      <c r="CO1898" s="542" t="s">
        <v>96</v>
      </c>
      <c r="CP1898" s="542" t="s">
        <v>671</v>
      </c>
      <c r="CQ1898" s="551">
        <v>17</v>
      </c>
      <c r="CR1898" s="542" t="s">
        <v>159</v>
      </c>
      <c r="CS1898" s="542" t="s">
        <v>235</v>
      </c>
      <c r="CT1898" s="1015">
        <f>'Report 1'!$V$18</f>
        <v>0</v>
      </c>
      <c r="CU1898" s="1016">
        <f>SUMIF('Report 4A'!$G$16:$G$95,$CQ1898,'Report 4A'!$AD$16:$AD$95)</f>
        <v>0</v>
      </c>
      <c r="CV1898" s="1017">
        <f t="shared" ref="CV1898:CV1965" si="309">IF(CT1898&lt;&gt;0,CU1898/CT1898,0)</f>
        <v>0</v>
      </c>
    </row>
    <row r="1899" spans="2:100">
      <c r="B1899" s="535" t="s">
        <v>669</v>
      </c>
      <c r="C1899" s="536">
        <v>1</v>
      </c>
      <c r="D1899" s="537" t="str">
        <f>'Information Input'!$M$14</f>
        <v xml:space="preserve">      -      </v>
      </c>
      <c r="E1899" s="537" t="s">
        <v>137</v>
      </c>
      <c r="F1899" s="538">
        <f t="shared" si="307"/>
        <v>43647</v>
      </c>
      <c r="G1899" s="538">
        <f t="shared" si="308"/>
        <v>43738</v>
      </c>
      <c r="H1899" s="538">
        <f>'Information Input'!$H$35</f>
        <v>43555</v>
      </c>
      <c r="I1899" s="537" t="str">
        <f>'Information Input'!$J$22</f>
        <v>Quarterly</v>
      </c>
      <c r="J1899" s="538">
        <f>'Information Input'!$H$30</f>
        <v>43555</v>
      </c>
      <c r="K1899" s="537">
        <f>'Information Input'!$J$18</f>
        <v>2019</v>
      </c>
      <c r="L1899" s="579" t="s">
        <v>99</v>
      </c>
      <c r="M1899" s="540" t="s">
        <v>100</v>
      </c>
      <c r="N1899" s="541" t="s">
        <v>96</v>
      </c>
      <c r="O1899" s="542" t="s">
        <v>671</v>
      </c>
      <c r="P1899" s="537">
        <v>43</v>
      </c>
      <c r="Q1899" s="541" t="s">
        <v>185</v>
      </c>
      <c r="R1899" s="541" t="s">
        <v>233</v>
      </c>
      <c r="S1899" s="543">
        <f>'Report 1'!$Y$18</f>
        <v>0</v>
      </c>
      <c r="T1899" s="544">
        <f>'Report 1'!$Y$63</f>
        <v>0</v>
      </c>
      <c r="U1899" s="545">
        <f>'Report 1'!$Y$149</f>
        <v>0</v>
      </c>
      <c r="AL1899" s="546" t="s">
        <v>669</v>
      </c>
      <c r="AM1899" s="547">
        <v>2</v>
      </c>
      <c r="AN1899" s="547" t="str">
        <f>'Information Input'!$M$14</f>
        <v xml:space="preserve">      -      </v>
      </c>
      <c r="AO1899" s="547" t="s">
        <v>139</v>
      </c>
      <c r="AP1899" s="538">
        <f>'Information Input'!$H$33</f>
        <v>43466</v>
      </c>
      <c r="AQ1899" s="538">
        <f>'Information Input'!$H$34</f>
        <v>43555</v>
      </c>
      <c r="AR1899" s="538">
        <f>'Information Input'!$H$35</f>
        <v>43555</v>
      </c>
      <c r="AS1899" s="547" t="str">
        <f>'Information Input'!$J$22</f>
        <v>Quarterly</v>
      </c>
      <c r="AT1899" s="538">
        <f>'Information Input'!$H$30</f>
        <v>43555</v>
      </c>
      <c r="AU1899" s="547">
        <f>'Information Input'!$J$18</f>
        <v>2019</v>
      </c>
      <c r="AV1899" s="547" t="s">
        <v>96</v>
      </c>
      <c r="AW1899" s="547" t="s">
        <v>241</v>
      </c>
      <c r="AX1899" s="547" t="s">
        <v>241</v>
      </c>
      <c r="AY1899" s="548" t="s">
        <v>675</v>
      </c>
      <c r="AZ1899" s="547">
        <v>50</v>
      </c>
      <c r="BA1899" s="549" t="s">
        <v>192</v>
      </c>
      <c r="BB1899" s="543" t="s">
        <v>239</v>
      </c>
      <c r="BC1899" s="550">
        <f>'Report 2'!$AJ417</f>
        <v>0</v>
      </c>
      <c r="BD1899" s="550">
        <f>'Report 2'!$AK417</f>
        <v>0</v>
      </c>
      <c r="BE1899" s="550">
        <f>'Report 2'!$AL417</f>
        <v>0</v>
      </c>
      <c r="BF1899" s="550">
        <f>'Report 2'!$AM417</f>
        <v>0</v>
      </c>
      <c r="BG1899" s="550">
        <f>'Report 2'!$AN417</f>
        <v>0</v>
      </c>
      <c r="BH1899" s="550">
        <f>'Report 2'!$AO417</f>
        <v>0</v>
      </c>
      <c r="BI1899" s="550">
        <f>'Report 2'!$AP417</f>
        <v>0</v>
      </c>
      <c r="CC1899" s="542" t="s">
        <v>669</v>
      </c>
      <c r="CD1899" s="1014" t="s">
        <v>672</v>
      </c>
      <c r="CE1899" s="1014" t="str">
        <f>'Information Input'!$M$14</f>
        <v xml:space="preserve">      -      </v>
      </c>
      <c r="CF1899" s="551" t="s">
        <v>139</v>
      </c>
      <c r="CG1899" s="552">
        <f>'Information Input'!$H$33</f>
        <v>43466</v>
      </c>
      <c r="CH1899" s="552">
        <f>'Information Input'!$H$34</f>
        <v>43555</v>
      </c>
      <c r="CI1899" s="552">
        <f>'Information Input'!$H$35</f>
        <v>43555</v>
      </c>
      <c r="CJ1899" s="551" t="str">
        <f>'Information Input'!$J$22</f>
        <v>Quarterly</v>
      </c>
      <c r="CK1899" s="552">
        <f>'Information Input'!$H$30</f>
        <v>43555</v>
      </c>
      <c r="CL1899" s="551">
        <f>'Information Input'!$J$18</f>
        <v>2019</v>
      </c>
      <c r="CM1899" s="551" t="s">
        <v>97</v>
      </c>
      <c r="CN1899" s="1014" t="s">
        <v>98</v>
      </c>
      <c r="CO1899" s="542" t="s">
        <v>96</v>
      </c>
      <c r="CP1899" s="542" t="s">
        <v>671</v>
      </c>
      <c r="CQ1899" s="551">
        <v>18</v>
      </c>
      <c r="CR1899" s="542" t="s">
        <v>160</v>
      </c>
      <c r="CS1899" s="542" t="s">
        <v>235</v>
      </c>
      <c r="CT1899" s="1015">
        <f>'Report 1'!$V$18</f>
        <v>0</v>
      </c>
      <c r="CU1899" s="1016">
        <f>SUMIF('Report 4A'!$G$16:$G$95,$CQ1899,'Report 4A'!$AD$16:$AD$95)</f>
        <v>0</v>
      </c>
      <c r="CV1899" s="1017">
        <f t="shared" si="309"/>
        <v>0</v>
      </c>
    </row>
    <row r="1900" spans="2:100">
      <c r="B1900" s="535" t="s">
        <v>669</v>
      </c>
      <c r="C1900" s="536">
        <v>1</v>
      </c>
      <c r="D1900" s="537" t="str">
        <f>'Information Input'!$M$14</f>
        <v xml:space="preserve">      -      </v>
      </c>
      <c r="E1900" s="537" t="s">
        <v>137</v>
      </c>
      <c r="F1900" s="538">
        <f t="shared" si="307"/>
        <v>43647</v>
      </c>
      <c r="G1900" s="538">
        <f t="shared" si="308"/>
        <v>43738</v>
      </c>
      <c r="H1900" s="538">
        <f>'Information Input'!$H$35</f>
        <v>43555</v>
      </c>
      <c r="I1900" s="537" t="str">
        <f>'Information Input'!$J$22</f>
        <v>Quarterly</v>
      </c>
      <c r="J1900" s="538">
        <f>'Information Input'!$H$30</f>
        <v>43555</v>
      </c>
      <c r="K1900" s="537">
        <f>'Information Input'!$J$18</f>
        <v>2019</v>
      </c>
      <c r="L1900" s="579" t="s">
        <v>99</v>
      </c>
      <c r="M1900" s="540" t="s">
        <v>100</v>
      </c>
      <c r="N1900" s="541" t="s">
        <v>96</v>
      </c>
      <c r="O1900" s="542" t="s">
        <v>674</v>
      </c>
      <c r="P1900" s="537">
        <v>44</v>
      </c>
      <c r="Q1900" s="541" t="s">
        <v>186</v>
      </c>
      <c r="R1900" s="541" t="s">
        <v>239</v>
      </c>
      <c r="S1900" s="543">
        <f>'Report 1'!$Y$18</f>
        <v>0</v>
      </c>
      <c r="T1900" s="544">
        <f>'Report 1'!$Y$64</f>
        <v>0</v>
      </c>
      <c r="U1900" s="545">
        <f>'Report 1'!$Y$150</f>
        <v>0</v>
      </c>
      <c r="AL1900" s="546" t="s">
        <v>669</v>
      </c>
      <c r="AM1900" s="547">
        <v>2</v>
      </c>
      <c r="AN1900" s="547" t="str">
        <f>'Information Input'!$M$14</f>
        <v xml:space="preserve">      -      </v>
      </c>
      <c r="AO1900" s="547" t="s">
        <v>139</v>
      </c>
      <c r="AP1900" s="538">
        <f>'Information Input'!$H$33</f>
        <v>43466</v>
      </c>
      <c r="AQ1900" s="538">
        <f>'Information Input'!$H$34</f>
        <v>43555</v>
      </c>
      <c r="AR1900" s="538">
        <f>'Information Input'!$H$35</f>
        <v>43555</v>
      </c>
      <c r="AS1900" s="547" t="str">
        <f>'Information Input'!$J$22</f>
        <v>Quarterly</v>
      </c>
      <c r="AT1900" s="538">
        <f>'Information Input'!$H$30</f>
        <v>43555</v>
      </c>
      <c r="AU1900" s="547">
        <f>'Information Input'!$J$18</f>
        <v>2019</v>
      </c>
      <c r="AV1900" s="547" t="s">
        <v>96</v>
      </c>
      <c r="AW1900" s="547" t="s">
        <v>241</v>
      </c>
      <c r="AX1900" s="547" t="s">
        <v>241</v>
      </c>
      <c r="AY1900" s="548" t="s">
        <v>675</v>
      </c>
      <c r="AZ1900" s="547">
        <v>51</v>
      </c>
      <c r="BA1900" s="549" t="s">
        <v>193</v>
      </c>
      <c r="BB1900" s="543" t="s">
        <v>239</v>
      </c>
      <c r="BC1900" s="550">
        <f>'Report 2'!$AJ418</f>
        <v>0</v>
      </c>
      <c r="BD1900" s="550">
        <f>'Report 2'!$AK418</f>
        <v>0</v>
      </c>
      <c r="BE1900" s="550">
        <f>'Report 2'!$AL418</f>
        <v>0</v>
      </c>
      <c r="BF1900" s="550">
        <f>'Report 2'!$AM418</f>
        <v>0</v>
      </c>
      <c r="BG1900" s="550">
        <f>'Report 2'!$AN418</f>
        <v>0</v>
      </c>
      <c r="BH1900" s="550">
        <f>'Report 2'!$AO418</f>
        <v>0</v>
      </c>
      <c r="BI1900" s="550">
        <f>'Report 2'!$AP418</f>
        <v>0</v>
      </c>
      <c r="CC1900" s="542" t="s">
        <v>669</v>
      </c>
      <c r="CD1900" s="1014" t="s">
        <v>672</v>
      </c>
      <c r="CE1900" s="1014" t="str">
        <f>'Information Input'!$M$14</f>
        <v xml:space="preserve">      -      </v>
      </c>
      <c r="CF1900" s="551" t="s">
        <v>139</v>
      </c>
      <c r="CG1900" s="552">
        <f>'Information Input'!$H$33</f>
        <v>43466</v>
      </c>
      <c r="CH1900" s="552">
        <f>'Information Input'!$H$34</f>
        <v>43555</v>
      </c>
      <c r="CI1900" s="552">
        <f>'Information Input'!$H$35</f>
        <v>43555</v>
      </c>
      <c r="CJ1900" s="551" t="str">
        <f>'Information Input'!$J$22</f>
        <v>Quarterly</v>
      </c>
      <c r="CK1900" s="552">
        <f>'Information Input'!$H$30</f>
        <v>43555</v>
      </c>
      <c r="CL1900" s="551">
        <f>'Information Input'!$J$18</f>
        <v>2019</v>
      </c>
      <c r="CM1900" s="551" t="s">
        <v>97</v>
      </c>
      <c r="CN1900" s="1014" t="s">
        <v>98</v>
      </c>
      <c r="CO1900" s="542" t="s">
        <v>96</v>
      </c>
      <c r="CP1900" s="542" t="s">
        <v>671</v>
      </c>
      <c r="CQ1900" s="551">
        <v>19</v>
      </c>
      <c r="CR1900" s="542" t="s">
        <v>161</v>
      </c>
      <c r="CS1900" s="542" t="s">
        <v>235</v>
      </c>
      <c r="CT1900" s="1015">
        <f>'Report 1'!$V$18</f>
        <v>0</v>
      </c>
      <c r="CU1900" s="1016">
        <f>SUMIF('Report 4A'!$G$16:$G$95,$CQ1900,'Report 4A'!$AD$16:$AD$95)</f>
        <v>0</v>
      </c>
      <c r="CV1900" s="1017">
        <f t="shared" si="309"/>
        <v>0</v>
      </c>
    </row>
    <row r="1901" spans="2:100">
      <c r="B1901" s="535" t="s">
        <v>669</v>
      </c>
      <c r="C1901" s="536">
        <v>1</v>
      </c>
      <c r="D1901" s="537" t="str">
        <f>'Information Input'!$M$14</f>
        <v xml:space="preserve">      -      </v>
      </c>
      <c r="E1901" s="537" t="s">
        <v>137</v>
      </c>
      <c r="F1901" s="538">
        <f t="shared" si="307"/>
        <v>43647</v>
      </c>
      <c r="G1901" s="538">
        <f t="shared" si="308"/>
        <v>43738</v>
      </c>
      <c r="H1901" s="538">
        <f>'Information Input'!$H$35</f>
        <v>43555</v>
      </c>
      <c r="I1901" s="537" t="str">
        <f>'Information Input'!$J$22</f>
        <v>Quarterly</v>
      </c>
      <c r="J1901" s="538">
        <f>'Information Input'!$H$30</f>
        <v>43555</v>
      </c>
      <c r="K1901" s="537">
        <f>'Information Input'!$J$18</f>
        <v>2019</v>
      </c>
      <c r="L1901" s="579" t="s">
        <v>99</v>
      </c>
      <c r="M1901" s="540" t="s">
        <v>100</v>
      </c>
      <c r="N1901" s="541" t="s">
        <v>96</v>
      </c>
      <c r="O1901" s="542" t="s">
        <v>675</v>
      </c>
      <c r="P1901" s="537">
        <v>45</v>
      </c>
      <c r="Q1901" s="541" t="s">
        <v>187</v>
      </c>
      <c r="R1901" s="541" t="s">
        <v>239</v>
      </c>
      <c r="S1901" s="543">
        <f>'Report 1'!$Y$18</f>
        <v>0</v>
      </c>
      <c r="T1901" s="544">
        <f>'Report 1'!$Y$65</f>
        <v>0</v>
      </c>
      <c r="U1901" s="545">
        <f>'Report 1'!$Y$151</f>
        <v>0</v>
      </c>
      <c r="AL1901" s="557" t="s">
        <v>669</v>
      </c>
      <c r="AM1901" s="558">
        <v>2</v>
      </c>
      <c r="AN1901" s="558" t="str">
        <f>'Information Input'!$M$14</f>
        <v xml:space="preserve">      -      </v>
      </c>
      <c r="AO1901" s="558" t="s">
        <v>139</v>
      </c>
      <c r="AP1901" s="559">
        <f>'Information Input'!$H$33</f>
        <v>43466</v>
      </c>
      <c r="AQ1901" s="559">
        <f>'Information Input'!$H$34</f>
        <v>43555</v>
      </c>
      <c r="AR1901" s="559">
        <f>'Information Input'!$H$35</f>
        <v>43555</v>
      </c>
      <c r="AS1901" s="558" t="str">
        <f>'Information Input'!$J$22</f>
        <v>Quarterly</v>
      </c>
      <c r="AT1901" s="559">
        <f>'Information Input'!$H$30</f>
        <v>43555</v>
      </c>
      <c r="AU1901" s="558">
        <f>'Information Input'!$J$18</f>
        <v>2019</v>
      </c>
      <c r="AV1901" s="558" t="s">
        <v>96</v>
      </c>
      <c r="AW1901" s="558" t="s">
        <v>241</v>
      </c>
      <c r="AX1901" s="558" t="s">
        <v>241</v>
      </c>
      <c r="AY1901" s="572" t="s">
        <v>674</v>
      </c>
      <c r="AZ1901" s="558">
        <v>52</v>
      </c>
      <c r="BA1901" s="557" t="s">
        <v>194</v>
      </c>
      <c r="BB1901" s="560" t="s">
        <v>239</v>
      </c>
      <c r="BC1901" s="569">
        <f>'Report 2'!$AJ419</f>
        <v>0</v>
      </c>
      <c r="BD1901" s="569">
        <f>'Report 2'!$AK419</f>
        <v>0</v>
      </c>
      <c r="BE1901" s="569">
        <f>'Report 2'!$AL419</f>
        <v>0</v>
      </c>
      <c r="BF1901" s="569">
        <f>'Report 2'!$AM419</f>
        <v>0</v>
      </c>
      <c r="BG1901" s="569">
        <f>'Report 2'!$AN419</f>
        <v>0</v>
      </c>
      <c r="BH1901" s="569">
        <f>'Report 2'!$AO419</f>
        <v>0</v>
      </c>
      <c r="BI1901" s="569">
        <f>'Report 2'!$AP419</f>
        <v>0</v>
      </c>
      <c r="CC1901" s="542" t="s">
        <v>669</v>
      </c>
      <c r="CD1901" s="1014" t="s">
        <v>672</v>
      </c>
      <c r="CE1901" s="1014" t="str">
        <f>'Information Input'!$M$14</f>
        <v xml:space="preserve">      -      </v>
      </c>
      <c r="CF1901" s="551" t="s">
        <v>139</v>
      </c>
      <c r="CG1901" s="552">
        <f>'Information Input'!$H$33</f>
        <v>43466</v>
      </c>
      <c r="CH1901" s="552">
        <f>'Information Input'!$H$34</f>
        <v>43555</v>
      </c>
      <c r="CI1901" s="552">
        <f>'Information Input'!$H$35</f>
        <v>43555</v>
      </c>
      <c r="CJ1901" s="551" t="str">
        <f>'Information Input'!$J$22</f>
        <v>Quarterly</v>
      </c>
      <c r="CK1901" s="552">
        <f>'Information Input'!$H$30</f>
        <v>43555</v>
      </c>
      <c r="CL1901" s="551">
        <f>'Information Input'!$J$18</f>
        <v>2019</v>
      </c>
      <c r="CM1901" s="551" t="s">
        <v>97</v>
      </c>
      <c r="CN1901" s="1014" t="s">
        <v>98</v>
      </c>
      <c r="CO1901" s="542" t="s">
        <v>96</v>
      </c>
      <c r="CP1901" s="542" t="s">
        <v>671</v>
      </c>
      <c r="CQ1901" s="551">
        <v>20</v>
      </c>
      <c r="CR1901" s="542" t="s">
        <v>162</v>
      </c>
      <c r="CS1901" s="542" t="s">
        <v>235</v>
      </c>
      <c r="CT1901" s="1015">
        <f>'Report 1'!$V$18</f>
        <v>0</v>
      </c>
      <c r="CU1901" s="1016">
        <f>SUMIF('Report 4A'!$G$16:$G$95,$CQ1901,'Report 4A'!$AD$16:$AD$95)</f>
        <v>0</v>
      </c>
      <c r="CV1901" s="1017">
        <f t="shared" si="309"/>
        <v>0</v>
      </c>
    </row>
    <row r="1902" spans="2:100">
      <c r="B1902" s="535" t="s">
        <v>669</v>
      </c>
      <c r="C1902" s="536">
        <v>1</v>
      </c>
      <c r="D1902" s="537" t="str">
        <f>'Information Input'!$M$14</f>
        <v xml:space="preserve">      -      </v>
      </c>
      <c r="E1902" s="537" t="s">
        <v>137</v>
      </c>
      <c r="F1902" s="538">
        <f t="shared" si="307"/>
        <v>43647</v>
      </c>
      <c r="G1902" s="538">
        <f t="shared" si="308"/>
        <v>43738</v>
      </c>
      <c r="H1902" s="538">
        <f>'Information Input'!$H$35</f>
        <v>43555</v>
      </c>
      <c r="I1902" s="537" t="str">
        <f>'Information Input'!$J$22</f>
        <v>Quarterly</v>
      </c>
      <c r="J1902" s="538">
        <f>'Information Input'!$H$30</f>
        <v>43555</v>
      </c>
      <c r="K1902" s="537">
        <f>'Information Input'!$J$18</f>
        <v>2019</v>
      </c>
      <c r="L1902" s="579" t="s">
        <v>99</v>
      </c>
      <c r="M1902" s="540" t="s">
        <v>100</v>
      </c>
      <c r="N1902" s="541" t="s">
        <v>96</v>
      </c>
      <c r="O1902" s="542" t="s">
        <v>675</v>
      </c>
      <c r="P1902" s="537">
        <v>46</v>
      </c>
      <c r="Q1902" s="541" t="s">
        <v>188</v>
      </c>
      <c r="R1902" s="541" t="s">
        <v>239</v>
      </c>
      <c r="S1902" s="543">
        <f>'Report 1'!$Y$18</f>
        <v>0</v>
      </c>
      <c r="T1902" s="544">
        <f>'Report 1'!$Y$66</f>
        <v>0</v>
      </c>
      <c r="U1902" s="545">
        <f>'Report 1'!$Y$152</f>
        <v>0</v>
      </c>
      <c r="AL1902" s="522" t="s">
        <v>669</v>
      </c>
      <c r="AM1902" s="517">
        <v>2</v>
      </c>
      <c r="AN1902" s="517" t="str">
        <f>'Information Input'!$M$14</f>
        <v xml:space="preserve">      -      </v>
      </c>
      <c r="AO1902" s="517" t="s">
        <v>135</v>
      </c>
      <c r="AP1902" s="518">
        <f t="shared" ref="AP1902:AP1943" si="310">DATE(AU1902,1,1)</f>
        <v>43466</v>
      </c>
      <c r="AQ1902" s="518">
        <f t="shared" ref="AQ1902:AQ1943" si="311">DATE(AU1902,3,31)</f>
        <v>43555</v>
      </c>
      <c r="AR1902" s="519">
        <f>'Information Input'!$H$35</f>
        <v>43555</v>
      </c>
      <c r="AS1902" s="517" t="str">
        <f>'Information Input'!$J$22</f>
        <v>Quarterly</v>
      </c>
      <c r="AT1902" s="519">
        <f>'Information Input'!$H$30</f>
        <v>43555</v>
      </c>
      <c r="AU1902" s="517">
        <f>'Information Input'!$J$18</f>
        <v>2019</v>
      </c>
      <c r="AV1902" s="517" t="s">
        <v>103</v>
      </c>
      <c r="AW1902" s="517" t="s">
        <v>242</v>
      </c>
      <c r="AX1902" s="528" t="s">
        <v>242</v>
      </c>
      <c r="AY1902" s="529" t="s">
        <v>671</v>
      </c>
      <c r="AZ1902" s="528">
        <v>11</v>
      </c>
      <c r="BA1902" s="530" t="s">
        <v>153</v>
      </c>
      <c r="BB1902" s="524" t="s">
        <v>231</v>
      </c>
      <c r="BC1902" s="531">
        <f>'Report 2'!$H423</f>
        <v>0</v>
      </c>
      <c r="BD1902" s="531">
        <f>'Report 2'!$I423</f>
        <v>0</v>
      </c>
      <c r="BE1902" s="531">
        <f>'Report 2'!$J423</f>
        <v>0</v>
      </c>
      <c r="BF1902" s="531">
        <f>'Report 2'!$K423</f>
        <v>0</v>
      </c>
      <c r="BG1902" s="531">
        <f>'Report 2'!$L423</f>
        <v>0</v>
      </c>
      <c r="BH1902" s="531">
        <f>'Report 2'!$M423</f>
        <v>0</v>
      </c>
      <c r="BI1902" s="531">
        <f>'Report 2'!$N423</f>
        <v>0</v>
      </c>
      <c r="CC1902" s="542" t="s">
        <v>669</v>
      </c>
      <c r="CD1902" s="1014" t="s">
        <v>672</v>
      </c>
      <c r="CE1902" s="1014" t="str">
        <f>'Information Input'!$M$14</f>
        <v xml:space="preserve">      -      </v>
      </c>
      <c r="CF1902" s="551" t="s">
        <v>139</v>
      </c>
      <c r="CG1902" s="552">
        <f>'Information Input'!$H$33</f>
        <v>43466</v>
      </c>
      <c r="CH1902" s="552">
        <f>'Information Input'!$H$34</f>
        <v>43555</v>
      </c>
      <c r="CI1902" s="552">
        <f>'Information Input'!$H$35</f>
        <v>43555</v>
      </c>
      <c r="CJ1902" s="551" t="str">
        <f>'Information Input'!$J$22</f>
        <v>Quarterly</v>
      </c>
      <c r="CK1902" s="552">
        <f>'Information Input'!$H$30</f>
        <v>43555</v>
      </c>
      <c r="CL1902" s="551">
        <f>'Information Input'!$J$18</f>
        <v>2019</v>
      </c>
      <c r="CM1902" s="551" t="s">
        <v>97</v>
      </c>
      <c r="CN1902" s="1014" t="s">
        <v>98</v>
      </c>
      <c r="CO1902" s="542" t="s">
        <v>96</v>
      </c>
      <c r="CP1902" s="542" t="s">
        <v>671</v>
      </c>
      <c r="CQ1902" s="551">
        <v>21</v>
      </c>
      <c r="CR1902" s="542" t="s">
        <v>163</v>
      </c>
      <c r="CS1902" s="542" t="s">
        <v>235</v>
      </c>
      <c r="CT1902" s="1015">
        <f>'Report 1'!$V$18</f>
        <v>0</v>
      </c>
      <c r="CU1902" s="1016">
        <f>SUMIF('Report 4A'!$G$16:$G$95,$CQ1902,'Report 4A'!$AD$16:$AD$95)</f>
        <v>0</v>
      </c>
      <c r="CV1902" s="1017">
        <f t="shared" si="309"/>
        <v>0</v>
      </c>
    </row>
    <row r="1903" spans="2:100">
      <c r="B1903" s="535" t="s">
        <v>669</v>
      </c>
      <c r="C1903" s="536">
        <v>1</v>
      </c>
      <c r="D1903" s="537" t="str">
        <f>'Information Input'!$M$14</f>
        <v xml:space="preserve">      -      </v>
      </c>
      <c r="E1903" s="537" t="s">
        <v>137</v>
      </c>
      <c r="F1903" s="538">
        <f t="shared" si="307"/>
        <v>43647</v>
      </c>
      <c r="G1903" s="538">
        <f t="shared" si="308"/>
        <v>43738</v>
      </c>
      <c r="H1903" s="538">
        <f>'Information Input'!$H$35</f>
        <v>43555</v>
      </c>
      <c r="I1903" s="537" t="str">
        <f>'Information Input'!$J$22</f>
        <v>Quarterly</v>
      </c>
      <c r="J1903" s="538">
        <f>'Information Input'!$H$30</f>
        <v>43555</v>
      </c>
      <c r="K1903" s="537">
        <f>'Information Input'!$J$18</f>
        <v>2019</v>
      </c>
      <c r="L1903" s="579" t="s">
        <v>99</v>
      </c>
      <c r="M1903" s="540" t="s">
        <v>100</v>
      </c>
      <c r="N1903" s="541" t="s">
        <v>96</v>
      </c>
      <c r="O1903" s="542" t="s">
        <v>675</v>
      </c>
      <c r="P1903" s="537">
        <v>47</v>
      </c>
      <c r="Q1903" s="541" t="s">
        <v>189</v>
      </c>
      <c r="R1903" s="541" t="s">
        <v>239</v>
      </c>
      <c r="S1903" s="543">
        <f>'Report 1'!$Y$18</f>
        <v>0</v>
      </c>
      <c r="T1903" s="544">
        <f>'Report 1'!$Y$67</f>
        <v>0</v>
      </c>
      <c r="U1903" s="545">
        <f>'Report 1'!$Y$153</f>
        <v>0</v>
      </c>
      <c r="AL1903" s="546" t="s">
        <v>669</v>
      </c>
      <c r="AM1903" s="547">
        <v>2</v>
      </c>
      <c r="AN1903" s="547" t="str">
        <f>'Information Input'!$M$14</f>
        <v xml:space="preserve">      -      </v>
      </c>
      <c r="AO1903" s="547" t="s">
        <v>135</v>
      </c>
      <c r="AP1903" s="538">
        <f t="shared" si="310"/>
        <v>43466</v>
      </c>
      <c r="AQ1903" s="538">
        <f t="shared" si="311"/>
        <v>43555</v>
      </c>
      <c r="AR1903" s="538">
        <f>'Information Input'!$H$35</f>
        <v>43555</v>
      </c>
      <c r="AS1903" s="547" t="str">
        <f>'Information Input'!$J$22</f>
        <v>Quarterly</v>
      </c>
      <c r="AT1903" s="538">
        <f>'Information Input'!$H$30</f>
        <v>43555</v>
      </c>
      <c r="AU1903" s="547">
        <f>'Information Input'!$J$18</f>
        <v>2019</v>
      </c>
      <c r="AV1903" s="547" t="s">
        <v>103</v>
      </c>
      <c r="AW1903" s="547" t="s">
        <v>242</v>
      </c>
      <c r="AX1903" s="547" t="s">
        <v>242</v>
      </c>
      <c r="AY1903" s="548" t="s">
        <v>671</v>
      </c>
      <c r="AZ1903" s="547">
        <v>12</v>
      </c>
      <c r="BA1903" s="549" t="s">
        <v>154</v>
      </c>
      <c r="BB1903" s="543" t="s">
        <v>231</v>
      </c>
      <c r="BC1903" s="550">
        <f>'Report 2'!$H424</f>
        <v>0</v>
      </c>
      <c r="BD1903" s="550">
        <f>'Report 2'!$I424</f>
        <v>0</v>
      </c>
      <c r="BE1903" s="550">
        <f>'Report 2'!$J424</f>
        <v>0</v>
      </c>
      <c r="BF1903" s="550">
        <f>'Report 2'!$K424</f>
        <v>0</v>
      </c>
      <c r="BG1903" s="550">
        <f>'Report 2'!$L424</f>
        <v>0</v>
      </c>
      <c r="BH1903" s="550">
        <f>'Report 2'!$M424</f>
        <v>0</v>
      </c>
      <c r="BI1903" s="550">
        <f>'Report 2'!$N424</f>
        <v>0</v>
      </c>
      <c r="CC1903" s="542" t="s">
        <v>669</v>
      </c>
      <c r="CD1903" s="1014" t="s">
        <v>672</v>
      </c>
      <c r="CE1903" s="1014" t="str">
        <f>'Information Input'!$M$14</f>
        <v xml:space="preserve">      -      </v>
      </c>
      <c r="CF1903" s="551" t="s">
        <v>139</v>
      </c>
      <c r="CG1903" s="552">
        <f>'Information Input'!$H$33</f>
        <v>43466</v>
      </c>
      <c r="CH1903" s="552">
        <f>'Information Input'!$H$34</f>
        <v>43555</v>
      </c>
      <c r="CI1903" s="552">
        <f>'Information Input'!$H$35</f>
        <v>43555</v>
      </c>
      <c r="CJ1903" s="551" t="str">
        <f>'Information Input'!$J$22</f>
        <v>Quarterly</v>
      </c>
      <c r="CK1903" s="552">
        <f>'Information Input'!$H$30</f>
        <v>43555</v>
      </c>
      <c r="CL1903" s="551">
        <f>'Information Input'!$J$18</f>
        <v>2019</v>
      </c>
      <c r="CM1903" s="551" t="s">
        <v>97</v>
      </c>
      <c r="CN1903" s="1014" t="s">
        <v>98</v>
      </c>
      <c r="CO1903" s="542" t="s">
        <v>96</v>
      </c>
      <c r="CP1903" s="542" t="s">
        <v>671</v>
      </c>
      <c r="CQ1903" s="551">
        <v>22</v>
      </c>
      <c r="CR1903" s="542" t="s">
        <v>164</v>
      </c>
      <c r="CS1903" s="542" t="s">
        <v>236</v>
      </c>
      <c r="CT1903" s="1015">
        <f>'Report 1'!$V$18</f>
        <v>0</v>
      </c>
      <c r="CU1903" s="1016">
        <f>SUMIF('Report 4A'!$G$16:$G$95,$CQ1903,'Report 4A'!$AD$16:$AD$95)</f>
        <v>0</v>
      </c>
      <c r="CV1903" s="1017">
        <f t="shared" si="309"/>
        <v>0</v>
      </c>
    </row>
    <row r="1904" spans="2:100">
      <c r="B1904" s="535" t="s">
        <v>669</v>
      </c>
      <c r="C1904" s="536">
        <v>1</v>
      </c>
      <c r="D1904" s="537" t="str">
        <f>'Information Input'!$M$14</f>
        <v xml:space="preserve">      -      </v>
      </c>
      <c r="E1904" s="537" t="s">
        <v>137</v>
      </c>
      <c r="F1904" s="538">
        <f t="shared" si="307"/>
        <v>43647</v>
      </c>
      <c r="G1904" s="538">
        <f t="shared" si="308"/>
        <v>43738</v>
      </c>
      <c r="H1904" s="538">
        <f>'Information Input'!$H$35</f>
        <v>43555</v>
      </c>
      <c r="I1904" s="537" t="str">
        <f>'Information Input'!$J$22</f>
        <v>Quarterly</v>
      </c>
      <c r="J1904" s="538">
        <f>'Information Input'!$H$30</f>
        <v>43555</v>
      </c>
      <c r="K1904" s="537">
        <f>'Information Input'!$J$18</f>
        <v>2019</v>
      </c>
      <c r="L1904" s="579" t="s">
        <v>99</v>
      </c>
      <c r="M1904" s="540" t="s">
        <v>100</v>
      </c>
      <c r="N1904" s="541" t="s">
        <v>96</v>
      </c>
      <c r="O1904" s="542" t="s">
        <v>675</v>
      </c>
      <c r="P1904" s="537">
        <v>48</v>
      </c>
      <c r="Q1904" s="541" t="s">
        <v>190</v>
      </c>
      <c r="R1904" s="541" t="s">
        <v>239</v>
      </c>
      <c r="S1904" s="543">
        <f>'Report 1'!$Y$18</f>
        <v>0</v>
      </c>
      <c r="T1904" s="544">
        <f>'Report 1'!$Y$68</f>
        <v>0</v>
      </c>
      <c r="U1904" s="545">
        <f>'Report 1'!$Y$154</f>
        <v>0</v>
      </c>
      <c r="AL1904" s="546" t="s">
        <v>669</v>
      </c>
      <c r="AM1904" s="547">
        <v>2</v>
      </c>
      <c r="AN1904" s="547" t="str">
        <f>'Information Input'!$M$14</f>
        <v xml:space="preserve">      -      </v>
      </c>
      <c r="AO1904" s="547" t="s">
        <v>135</v>
      </c>
      <c r="AP1904" s="538">
        <f t="shared" si="310"/>
        <v>43466</v>
      </c>
      <c r="AQ1904" s="538">
        <f t="shared" si="311"/>
        <v>43555</v>
      </c>
      <c r="AR1904" s="538">
        <f>'Information Input'!$H$35</f>
        <v>43555</v>
      </c>
      <c r="AS1904" s="547" t="str">
        <f>'Information Input'!$J$22</f>
        <v>Quarterly</v>
      </c>
      <c r="AT1904" s="538">
        <f>'Information Input'!$H$30</f>
        <v>43555</v>
      </c>
      <c r="AU1904" s="547">
        <f>'Information Input'!$J$18</f>
        <v>2019</v>
      </c>
      <c r="AV1904" s="547" t="s">
        <v>103</v>
      </c>
      <c r="AW1904" s="547" t="s">
        <v>242</v>
      </c>
      <c r="AX1904" s="547" t="s">
        <v>242</v>
      </c>
      <c r="AY1904" s="548" t="s">
        <v>671</v>
      </c>
      <c r="AZ1904" s="547">
        <v>13</v>
      </c>
      <c r="BA1904" s="549" t="s">
        <v>155</v>
      </c>
      <c r="BB1904" s="543" t="s">
        <v>232</v>
      </c>
      <c r="BC1904" s="550">
        <f>'Report 2'!$H425</f>
        <v>0</v>
      </c>
      <c r="BD1904" s="550">
        <f>'Report 2'!$I425</f>
        <v>0</v>
      </c>
      <c r="BE1904" s="550">
        <f>'Report 2'!$J425</f>
        <v>0</v>
      </c>
      <c r="BF1904" s="550">
        <f>'Report 2'!$K425</f>
        <v>0</v>
      </c>
      <c r="BG1904" s="550">
        <f>'Report 2'!$L425</f>
        <v>0</v>
      </c>
      <c r="BH1904" s="550">
        <f>'Report 2'!$M425</f>
        <v>0</v>
      </c>
      <c r="BI1904" s="550">
        <f>'Report 2'!$N425</f>
        <v>0</v>
      </c>
      <c r="CC1904" s="542" t="s">
        <v>669</v>
      </c>
      <c r="CD1904" s="1014" t="s">
        <v>672</v>
      </c>
      <c r="CE1904" s="1014" t="str">
        <f>'Information Input'!$M$14</f>
        <v xml:space="preserve">      -      </v>
      </c>
      <c r="CF1904" s="551" t="s">
        <v>139</v>
      </c>
      <c r="CG1904" s="552">
        <f>'Information Input'!$H$33</f>
        <v>43466</v>
      </c>
      <c r="CH1904" s="552">
        <f>'Information Input'!$H$34</f>
        <v>43555</v>
      </c>
      <c r="CI1904" s="552">
        <f>'Information Input'!$H$35</f>
        <v>43555</v>
      </c>
      <c r="CJ1904" s="551" t="str">
        <f>'Information Input'!$J$22</f>
        <v>Quarterly</v>
      </c>
      <c r="CK1904" s="552">
        <f>'Information Input'!$H$30</f>
        <v>43555</v>
      </c>
      <c r="CL1904" s="551">
        <f>'Information Input'!$J$18</f>
        <v>2019</v>
      </c>
      <c r="CM1904" s="551" t="s">
        <v>97</v>
      </c>
      <c r="CN1904" s="1014" t="s">
        <v>98</v>
      </c>
      <c r="CO1904" s="542" t="s">
        <v>96</v>
      </c>
      <c r="CP1904" s="542" t="s">
        <v>671</v>
      </c>
      <c r="CQ1904" s="551">
        <v>23</v>
      </c>
      <c r="CR1904" s="542" t="s">
        <v>165</v>
      </c>
      <c r="CS1904" s="542" t="s">
        <v>236</v>
      </c>
      <c r="CT1904" s="1015">
        <f>'Report 1'!$V$18</f>
        <v>0</v>
      </c>
      <c r="CU1904" s="1016">
        <f>SUMIF('Report 4A'!$G$16:$G$95,$CQ1904,'Report 4A'!$AD$16:$AD$95)</f>
        <v>0</v>
      </c>
      <c r="CV1904" s="1017">
        <f t="shared" si="309"/>
        <v>0</v>
      </c>
    </row>
    <row r="1905" spans="2:100">
      <c r="B1905" s="535" t="s">
        <v>669</v>
      </c>
      <c r="C1905" s="536">
        <v>1</v>
      </c>
      <c r="D1905" s="537" t="str">
        <f>'Information Input'!$M$14</f>
        <v xml:space="preserve">      -      </v>
      </c>
      <c r="E1905" s="537" t="s">
        <v>137</v>
      </c>
      <c r="F1905" s="538">
        <f t="shared" si="307"/>
        <v>43647</v>
      </c>
      <c r="G1905" s="538">
        <f t="shared" si="308"/>
        <v>43738</v>
      </c>
      <c r="H1905" s="538">
        <f>'Information Input'!$H$35</f>
        <v>43555</v>
      </c>
      <c r="I1905" s="537" t="str">
        <f>'Information Input'!$J$22</f>
        <v>Quarterly</v>
      </c>
      <c r="J1905" s="538">
        <f>'Information Input'!$H$30</f>
        <v>43555</v>
      </c>
      <c r="K1905" s="537">
        <f>'Information Input'!$J$18</f>
        <v>2019</v>
      </c>
      <c r="L1905" s="579" t="s">
        <v>99</v>
      </c>
      <c r="M1905" s="540" t="s">
        <v>100</v>
      </c>
      <c r="N1905" s="541" t="s">
        <v>96</v>
      </c>
      <c r="O1905" s="542" t="s">
        <v>675</v>
      </c>
      <c r="P1905" s="537">
        <v>49</v>
      </c>
      <c r="Q1905" s="541" t="s">
        <v>191</v>
      </c>
      <c r="R1905" s="541" t="s">
        <v>239</v>
      </c>
      <c r="S1905" s="543">
        <f>'Report 1'!$Y$18</f>
        <v>0</v>
      </c>
      <c r="T1905" s="544">
        <f>'Report 1'!$Y$69</f>
        <v>0</v>
      </c>
      <c r="U1905" s="545">
        <f>'Report 1'!$Y$155</f>
        <v>0</v>
      </c>
      <c r="AL1905" s="546" t="s">
        <v>669</v>
      </c>
      <c r="AM1905" s="547">
        <v>2</v>
      </c>
      <c r="AN1905" s="547" t="str">
        <f>'Information Input'!$M$14</f>
        <v xml:space="preserve">      -      </v>
      </c>
      <c r="AO1905" s="547" t="s">
        <v>135</v>
      </c>
      <c r="AP1905" s="538">
        <f t="shared" si="310"/>
        <v>43466</v>
      </c>
      <c r="AQ1905" s="538">
        <f t="shared" si="311"/>
        <v>43555</v>
      </c>
      <c r="AR1905" s="538">
        <f>'Information Input'!$H$35</f>
        <v>43555</v>
      </c>
      <c r="AS1905" s="547" t="str">
        <f>'Information Input'!$J$22</f>
        <v>Quarterly</v>
      </c>
      <c r="AT1905" s="538">
        <f>'Information Input'!$H$30</f>
        <v>43555</v>
      </c>
      <c r="AU1905" s="547">
        <f>'Information Input'!$J$18</f>
        <v>2019</v>
      </c>
      <c r="AV1905" s="547" t="s">
        <v>103</v>
      </c>
      <c r="AW1905" s="547" t="s">
        <v>242</v>
      </c>
      <c r="AX1905" s="547" t="s">
        <v>242</v>
      </c>
      <c r="AY1905" s="548" t="s">
        <v>671</v>
      </c>
      <c r="AZ1905" s="547">
        <v>14</v>
      </c>
      <c r="BA1905" s="549" t="s">
        <v>156</v>
      </c>
      <c r="BB1905" s="543" t="s">
        <v>233</v>
      </c>
      <c r="BC1905" s="550">
        <f>'Report 2'!$H426</f>
        <v>0</v>
      </c>
      <c r="BD1905" s="550">
        <f>'Report 2'!$I426</f>
        <v>0</v>
      </c>
      <c r="BE1905" s="550">
        <f>'Report 2'!$J426</f>
        <v>0</v>
      </c>
      <c r="BF1905" s="550">
        <f>'Report 2'!$K426</f>
        <v>0</v>
      </c>
      <c r="BG1905" s="550">
        <f>'Report 2'!$L426</f>
        <v>0</v>
      </c>
      <c r="BH1905" s="550">
        <f>'Report 2'!$M426</f>
        <v>0</v>
      </c>
      <c r="BI1905" s="550">
        <f>'Report 2'!$N426</f>
        <v>0</v>
      </c>
      <c r="CC1905" s="542" t="s">
        <v>669</v>
      </c>
      <c r="CD1905" s="1014" t="s">
        <v>672</v>
      </c>
      <c r="CE1905" s="1014" t="str">
        <f>'Information Input'!$M$14</f>
        <v xml:space="preserve">      -      </v>
      </c>
      <c r="CF1905" s="551" t="s">
        <v>139</v>
      </c>
      <c r="CG1905" s="552">
        <f>'Information Input'!$H$33</f>
        <v>43466</v>
      </c>
      <c r="CH1905" s="552">
        <f>'Information Input'!$H$34</f>
        <v>43555</v>
      </c>
      <c r="CI1905" s="552">
        <f>'Information Input'!$H$35</f>
        <v>43555</v>
      </c>
      <c r="CJ1905" s="551" t="str">
        <f>'Information Input'!$J$22</f>
        <v>Quarterly</v>
      </c>
      <c r="CK1905" s="552">
        <f>'Information Input'!$H$30</f>
        <v>43555</v>
      </c>
      <c r="CL1905" s="551">
        <f>'Information Input'!$J$18</f>
        <v>2019</v>
      </c>
      <c r="CM1905" s="551" t="s">
        <v>97</v>
      </c>
      <c r="CN1905" s="1014" t="s">
        <v>98</v>
      </c>
      <c r="CO1905" s="542" t="s">
        <v>96</v>
      </c>
      <c r="CP1905" s="542" t="s">
        <v>671</v>
      </c>
      <c r="CQ1905" s="551">
        <v>24</v>
      </c>
      <c r="CR1905" s="542" t="s">
        <v>166</v>
      </c>
      <c r="CS1905" s="542" t="s">
        <v>233</v>
      </c>
      <c r="CT1905" s="1015">
        <f>'Report 1'!$V$18</f>
        <v>0</v>
      </c>
      <c r="CU1905" s="1016">
        <f>SUMIF('Report 4A'!$G$16:$G$95,$CQ1905,'Report 4A'!$AD$16:$AD$95)</f>
        <v>0</v>
      </c>
      <c r="CV1905" s="1017">
        <f t="shared" si="309"/>
        <v>0</v>
      </c>
    </row>
    <row r="1906" spans="2:100">
      <c r="B1906" s="535" t="s">
        <v>669</v>
      </c>
      <c r="C1906" s="536">
        <v>1</v>
      </c>
      <c r="D1906" s="537" t="str">
        <f>'Information Input'!$M$14</f>
        <v xml:space="preserve">      -      </v>
      </c>
      <c r="E1906" s="537" t="s">
        <v>137</v>
      </c>
      <c r="F1906" s="538">
        <f t="shared" si="307"/>
        <v>43647</v>
      </c>
      <c r="G1906" s="538">
        <f t="shared" si="308"/>
        <v>43738</v>
      </c>
      <c r="H1906" s="538">
        <f>'Information Input'!$H$35</f>
        <v>43555</v>
      </c>
      <c r="I1906" s="537" t="str">
        <f>'Information Input'!$J$22</f>
        <v>Quarterly</v>
      </c>
      <c r="J1906" s="538">
        <f>'Information Input'!$H$30</f>
        <v>43555</v>
      </c>
      <c r="K1906" s="537">
        <f>'Information Input'!$J$18</f>
        <v>2019</v>
      </c>
      <c r="L1906" s="579" t="s">
        <v>99</v>
      </c>
      <c r="M1906" s="540" t="s">
        <v>100</v>
      </c>
      <c r="N1906" s="541" t="s">
        <v>96</v>
      </c>
      <c r="O1906" s="542" t="s">
        <v>675</v>
      </c>
      <c r="P1906" s="537">
        <v>50</v>
      </c>
      <c r="Q1906" s="541" t="s">
        <v>192</v>
      </c>
      <c r="R1906" s="541" t="s">
        <v>239</v>
      </c>
      <c r="S1906" s="543">
        <f>'Report 1'!$Y$18</f>
        <v>0</v>
      </c>
      <c r="T1906" s="544">
        <f>'Report 1'!$Y$70</f>
        <v>0</v>
      </c>
      <c r="U1906" s="545">
        <f>'Report 1'!$Y$156</f>
        <v>0</v>
      </c>
      <c r="AL1906" s="546" t="s">
        <v>669</v>
      </c>
      <c r="AM1906" s="547">
        <v>2</v>
      </c>
      <c r="AN1906" s="547" t="str">
        <f>'Information Input'!$M$14</f>
        <v xml:space="preserve">      -      </v>
      </c>
      <c r="AO1906" s="547" t="s">
        <v>135</v>
      </c>
      <c r="AP1906" s="538">
        <f t="shared" si="310"/>
        <v>43466</v>
      </c>
      <c r="AQ1906" s="538">
        <f t="shared" si="311"/>
        <v>43555</v>
      </c>
      <c r="AR1906" s="538">
        <f>'Information Input'!$H$35</f>
        <v>43555</v>
      </c>
      <c r="AS1906" s="547" t="str">
        <f>'Information Input'!$J$22</f>
        <v>Quarterly</v>
      </c>
      <c r="AT1906" s="538">
        <f>'Information Input'!$H$30</f>
        <v>43555</v>
      </c>
      <c r="AU1906" s="547">
        <f>'Information Input'!$J$18</f>
        <v>2019</v>
      </c>
      <c r="AV1906" s="547" t="s">
        <v>103</v>
      </c>
      <c r="AW1906" s="547" t="s">
        <v>242</v>
      </c>
      <c r="AX1906" s="547" t="s">
        <v>242</v>
      </c>
      <c r="AY1906" s="548" t="s">
        <v>671</v>
      </c>
      <c r="AZ1906" s="547">
        <v>15</v>
      </c>
      <c r="BA1906" s="549" t="s">
        <v>157</v>
      </c>
      <c r="BB1906" s="543" t="s">
        <v>234</v>
      </c>
      <c r="BC1906" s="550">
        <f>'Report 2'!$H427</f>
        <v>0</v>
      </c>
      <c r="BD1906" s="550">
        <f>'Report 2'!$I427</f>
        <v>0</v>
      </c>
      <c r="BE1906" s="550">
        <f>'Report 2'!$J427</f>
        <v>0</v>
      </c>
      <c r="BF1906" s="550">
        <f>'Report 2'!$K427</f>
        <v>0</v>
      </c>
      <c r="BG1906" s="550">
        <f>'Report 2'!$L427</f>
        <v>0</v>
      </c>
      <c r="BH1906" s="550">
        <f>'Report 2'!$M427</f>
        <v>0</v>
      </c>
      <c r="BI1906" s="550">
        <f>'Report 2'!$N427</f>
        <v>0</v>
      </c>
      <c r="CC1906" s="542" t="s">
        <v>669</v>
      </c>
      <c r="CD1906" s="1014" t="s">
        <v>672</v>
      </c>
      <c r="CE1906" s="1014" t="str">
        <f>'Information Input'!$M$14</f>
        <v xml:space="preserve">      -      </v>
      </c>
      <c r="CF1906" s="551" t="s">
        <v>139</v>
      </c>
      <c r="CG1906" s="552">
        <f>'Information Input'!$H$33</f>
        <v>43466</v>
      </c>
      <c r="CH1906" s="552">
        <f>'Information Input'!$H$34</f>
        <v>43555</v>
      </c>
      <c r="CI1906" s="552">
        <f>'Information Input'!$H$35</f>
        <v>43555</v>
      </c>
      <c r="CJ1906" s="551" t="str">
        <f>'Information Input'!$J$22</f>
        <v>Quarterly</v>
      </c>
      <c r="CK1906" s="552">
        <f>'Information Input'!$H$30</f>
        <v>43555</v>
      </c>
      <c r="CL1906" s="551">
        <f>'Information Input'!$J$18</f>
        <v>2019</v>
      </c>
      <c r="CM1906" s="551" t="s">
        <v>97</v>
      </c>
      <c r="CN1906" s="1014" t="s">
        <v>98</v>
      </c>
      <c r="CO1906" s="542" t="s">
        <v>96</v>
      </c>
      <c r="CP1906" s="542" t="s">
        <v>671</v>
      </c>
      <c r="CQ1906" s="551">
        <v>25</v>
      </c>
      <c r="CR1906" s="542" t="s">
        <v>167</v>
      </c>
      <c r="CS1906" s="542" t="s">
        <v>233</v>
      </c>
      <c r="CT1906" s="1015">
        <f>'Report 1'!$V$18</f>
        <v>0</v>
      </c>
      <c r="CU1906" s="1016">
        <f>SUMIF('Report 4A'!$G$16:$G$95,$CQ1906,'Report 4A'!$AD$16:$AD$95)</f>
        <v>0</v>
      </c>
      <c r="CV1906" s="1017">
        <f t="shared" si="309"/>
        <v>0</v>
      </c>
    </row>
    <row r="1907" spans="2:100">
      <c r="B1907" s="535" t="s">
        <v>669</v>
      </c>
      <c r="C1907" s="536">
        <v>1</v>
      </c>
      <c r="D1907" s="537" t="str">
        <f>'Information Input'!$M$14</f>
        <v xml:space="preserve">      -      </v>
      </c>
      <c r="E1907" s="537" t="s">
        <v>137</v>
      </c>
      <c r="F1907" s="538">
        <f t="shared" si="307"/>
        <v>43647</v>
      </c>
      <c r="G1907" s="538">
        <f t="shared" si="308"/>
        <v>43738</v>
      </c>
      <c r="H1907" s="538">
        <f>'Information Input'!$H$35</f>
        <v>43555</v>
      </c>
      <c r="I1907" s="537" t="str">
        <f>'Information Input'!$J$22</f>
        <v>Quarterly</v>
      </c>
      <c r="J1907" s="538">
        <f>'Information Input'!$H$30</f>
        <v>43555</v>
      </c>
      <c r="K1907" s="537">
        <f>'Information Input'!$J$18</f>
        <v>2019</v>
      </c>
      <c r="L1907" s="579" t="s">
        <v>99</v>
      </c>
      <c r="M1907" s="540" t="s">
        <v>100</v>
      </c>
      <c r="N1907" s="541" t="s">
        <v>96</v>
      </c>
      <c r="O1907" s="542" t="s">
        <v>675</v>
      </c>
      <c r="P1907" s="537">
        <v>51</v>
      </c>
      <c r="Q1907" s="541" t="s">
        <v>193</v>
      </c>
      <c r="R1907" s="541" t="s">
        <v>239</v>
      </c>
      <c r="S1907" s="543">
        <f>'Report 1'!$Y$18</f>
        <v>0</v>
      </c>
      <c r="T1907" s="544">
        <f>'Report 1'!$Y$71</f>
        <v>0</v>
      </c>
      <c r="U1907" s="545">
        <f>'Report 1'!$Y$157</f>
        <v>0</v>
      </c>
      <c r="AL1907" s="546" t="s">
        <v>669</v>
      </c>
      <c r="AM1907" s="547">
        <v>2</v>
      </c>
      <c r="AN1907" s="547" t="str">
        <f>'Information Input'!$M$14</f>
        <v xml:space="preserve">      -      </v>
      </c>
      <c r="AO1907" s="547" t="s">
        <v>135</v>
      </c>
      <c r="AP1907" s="538">
        <f t="shared" si="310"/>
        <v>43466</v>
      </c>
      <c r="AQ1907" s="538">
        <f t="shared" si="311"/>
        <v>43555</v>
      </c>
      <c r="AR1907" s="538">
        <f>'Information Input'!$H$35</f>
        <v>43555</v>
      </c>
      <c r="AS1907" s="547" t="str">
        <f>'Information Input'!$J$22</f>
        <v>Quarterly</v>
      </c>
      <c r="AT1907" s="538">
        <f>'Information Input'!$H$30</f>
        <v>43555</v>
      </c>
      <c r="AU1907" s="547">
        <f>'Information Input'!$J$18</f>
        <v>2019</v>
      </c>
      <c r="AV1907" s="547" t="s">
        <v>103</v>
      </c>
      <c r="AW1907" s="547" t="s">
        <v>242</v>
      </c>
      <c r="AX1907" s="547" t="s">
        <v>242</v>
      </c>
      <c r="AY1907" s="548" t="s">
        <v>671</v>
      </c>
      <c r="AZ1907" s="547">
        <v>16</v>
      </c>
      <c r="BA1907" s="549" t="s">
        <v>158</v>
      </c>
      <c r="BB1907" s="543" t="s">
        <v>235</v>
      </c>
      <c r="BC1907" s="550">
        <f>'Report 2'!$H428</f>
        <v>0</v>
      </c>
      <c r="BD1907" s="550">
        <f>'Report 2'!$I428</f>
        <v>0</v>
      </c>
      <c r="BE1907" s="550">
        <f>'Report 2'!$J428</f>
        <v>0</v>
      </c>
      <c r="BF1907" s="550">
        <f>'Report 2'!$K428</f>
        <v>0</v>
      </c>
      <c r="BG1907" s="550">
        <f>'Report 2'!$L428</f>
        <v>0</v>
      </c>
      <c r="BH1907" s="550">
        <f>'Report 2'!$M428</f>
        <v>0</v>
      </c>
      <c r="BI1907" s="550">
        <f>'Report 2'!$N428</f>
        <v>0</v>
      </c>
      <c r="CC1907" s="542" t="s">
        <v>669</v>
      </c>
      <c r="CD1907" s="1014" t="s">
        <v>672</v>
      </c>
      <c r="CE1907" s="1014" t="str">
        <f>'Information Input'!$M$14</f>
        <v xml:space="preserve">      -      </v>
      </c>
      <c r="CF1907" s="551" t="s">
        <v>139</v>
      </c>
      <c r="CG1907" s="552">
        <f>'Information Input'!$H$33</f>
        <v>43466</v>
      </c>
      <c r="CH1907" s="552">
        <f>'Information Input'!$H$34</f>
        <v>43555</v>
      </c>
      <c r="CI1907" s="552">
        <f>'Information Input'!$H$35</f>
        <v>43555</v>
      </c>
      <c r="CJ1907" s="551" t="str">
        <f>'Information Input'!$J$22</f>
        <v>Quarterly</v>
      </c>
      <c r="CK1907" s="552">
        <f>'Information Input'!$H$30</f>
        <v>43555</v>
      </c>
      <c r="CL1907" s="551">
        <f>'Information Input'!$J$18</f>
        <v>2019</v>
      </c>
      <c r="CM1907" s="551" t="s">
        <v>97</v>
      </c>
      <c r="CN1907" s="1014" t="s">
        <v>98</v>
      </c>
      <c r="CO1907" s="542" t="s">
        <v>96</v>
      </c>
      <c r="CP1907" s="542" t="s">
        <v>671</v>
      </c>
      <c r="CQ1907" s="551">
        <v>26</v>
      </c>
      <c r="CR1907" s="542" t="s">
        <v>168</v>
      </c>
      <c r="CS1907" s="542" t="s">
        <v>237</v>
      </c>
      <c r="CT1907" s="1015">
        <f>'Report 1'!$V$18</f>
        <v>0</v>
      </c>
      <c r="CU1907" s="1016">
        <f>SUMIF('Report 4A'!$G$16:$G$95,$CQ1907,'Report 4A'!$AD$16:$AD$95)</f>
        <v>0</v>
      </c>
      <c r="CV1907" s="1017">
        <f t="shared" si="309"/>
        <v>0</v>
      </c>
    </row>
    <row r="1908" spans="2:100">
      <c r="B1908" s="535" t="s">
        <v>669</v>
      </c>
      <c r="C1908" s="536">
        <v>1</v>
      </c>
      <c r="D1908" s="537" t="str">
        <f>'Information Input'!$M$14</f>
        <v xml:space="preserve">      -      </v>
      </c>
      <c r="E1908" s="537" t="s">
        <v>137</v>
      </c>
      <c r="F1908" s="538">
        <f t="shared" si="307"/>
        <v>43647</v>
      </c>
      <c r="G1908" s="538">
        <f t="shared" si="308"/>
        <v>43738</v>
      </c>
      <c r="H1908" s="538">
        <f>'Information Input'!$H$35</f>
        <v>43555</v>
      </c>
      <c r="I1908" s="537" t="str">
        <f>'Information Input'!$J$22</f>
        <v>Quarterly</v>
      </c>
      <c r="J1908" s="538">
        <f>'Information Input'!$H$30</f>
        <v>43555</v>
      </c>
      <c r="K1908" s="537">
        <f>'Information Input'!$J$18</f>
        <v>2019</v>
      </c>
      <c r="L1908" s="579" t="s">
        <v>99</v>
      </c>
      <c r="M1908" s="540" t="s">
        <v>100</v>
      </c>
      <c r="N1908" s="541" t="s">
        <v>96</v>
      </c>
      <c r="O1908" s="542" t="s">
        <v>674</v>
      </c>
      <c r="P1908" s="537">
        <v>52</v>
      </c>
      <c r="Q1908" s="541" t="s">
        <v>194</v>
      </c>
      <c r="R1908" s="541" t="s">
        <v>239</v>
      </c>
      <c r="S1908" s="543">
        <f>'Report 1'!$Y$18</f>
        <v>0</v>
      </c>
      <c r="T1908" s="544">
        <f>'Report 1'!$Y$72</f>
        <v>0</v>
      </c>
      <c r="U1908" s="545">
        <f>'Report 1'!$Y$158</f>
        <v>0</v>
      </c>
      <c r="AL1908" s="546" t="s">
        <v>669</v>
      </c>
      <c r="AM1908" s="547">
        <v>2</v>
      </c>
      <c r="AN1908" s="547" t="str">
        <f>'Information Input'!$M$14</f>
        <v xml:space="preserve">      -      </v>
      </c>
      <c r="AO1908" s="547" t="s">
        <v>135</v>
      </c>
      <c r="AP1908" s="538">
        <f t="shared" si="310"/>
        <v>43466</v>
      </c>
      <c r="AQ1908" s="538">
        <f t="shared" si="311"/>
        <v>43555</v>
      </c>
      <c r="AR1908" s="538">
        <f>'Information Input'!$H$35</f>
        <v>43555</v>
      </c>
      <c r="AS1908" s="547" t="str">
        <f>'Information Input'!$J$22</f>
        <v>Quarterly</v>
      </c>
      <c r="AT1908" s="538">
        <f>'Information Input'!$H$30</f>
        <v>43555</v>
      </c>
      <c r="AU1908" s="547">
        <f>'Information Input'!$J$18</f>
        <v>2019</v>
      </c>
      <c r="AV1908" s="547" t="s">
        <v>103</v>
      </c>
      <c r="AW1908" s="547" t="s">
        <v>242</v>
      </c>
      <c r="AX1908" s="547" t="s">
        <v>242</v>
      </c>
      <c r="AY1908" s="548" t="s">
        <v>671</v>
      </c>
      <c r="AZ1908" s="547">
        <v>17</v>
      </c>
      <c r="BA1908" s="549" t="s">
        <v>159</v>
      </c>
      <c r="BB1908" s="543" t="s">
        <v>235</v>
      </c>
      <c r="BC1908" s="550">
        <f>'Report 2'!$H429</f>
        <v>0</v>
      </c>
      <c r="BD1908" s="550">
        <f>'Report 2'!$I429</f>
        <v>0</v>
      </c>
      <c r="BE1908" s="550">
        <f>'Report 2'!$J429</f>
        <v>0</v>
      </c>
      <c r="BF1908" s="550">
        <f>'Report 2'!$K429</f>
        <v>0</v>
      </c>
      <c r="BG1908" s="550">
        <f>'Report 2'!$L429</f>
        <v>0</v>
      </c>
      <c r="BH1908" s="550">
        <f>'Report 2'!$M429</f>
        <v>0</v>
      </c>
      <c r="BI1908" s="550">
        <f>'Report 2'!$N429</f>
        <v>0</v>
      </c>
      <c r="CC1908" s="542" t="s">
        <v>669</v>
      </c>
      <c r="CD1908" s="1014" t="s">
        <v>672</v>
      </c>
      <c r="CE1908" s="1014" t="str">
        <f>'Information Input'!$M$14</f>
        <v xml:space="preserve">      -      </v>
      </c>
      <c r="CF1908" s="551" t="s">
        <v>139</v>
      </c>
      <c r="CG1908" s="552">
        <f>'Information Input'!$H$33</f>
        <v>43466</v>
      </c>
      <c r="CH1908" s="552">
        <f>'Information Input'!$H$34</f>
        <v>43555</v>
      </c>
      <c r="CI1908" s="552">
        <f>'Information Input'!$H$35</f>
        <v>43555</v>
      </c>
      <c r="CJ1908" s="551" t="str">
        <f>'Information Input'!$J$22</f>
        <v>Quarterly</v>
      </c>
      <c r="CK1908" s="552">
        <f>'Information Input'!$H$30</f>
        <v>43555</v>
      </c>
      <c r="CL1908" s="551">
        <f>'Information Input'!$J$18</f>
        <v>2019</v>
      </c>
      <c r="CM1908" s="551" t="s">
        <v>97</v>
      </c>
      <c r="CN1908" s="1014" t="s">
        <v>98</v>
      </c>
      <c r="CO1908" s="542" t="s">
        <v>96</v>
      </c>
      <c r="CP1908" s="542" t="s">
        <v>671</v>
      </c>
      <c r="CQ1908" s="551">
        <v>27</v>
      </c>
      <c r="CR1908" s="542" t="s">
        <v>169</v>
      </c>
      <c r="CS1908" s="542" t="s">
        <v>235</v>
      </c>
      <c r="CT1908" s="1015">
        <f>'Report 1'!$V$18</f>
        <v>0</v>
      </c>
      <c r="CU1908" s="1016">
        <f>SUMIF('Report 4A'!$G$16:$G$95,$CQ1908,'Report 4A'!$AD$16:$AD$95)</f>
        <v>0</v>
      </c>
      <c r="CV1908" s="1017">
        <f t="shared" si="309"/>
        <v>0</v>
      </c>
    </row>
    <row r="1909" spans="2:100">
      <c r="B1909" s="535" t="s">
        <v>669</v>
      </c>
      <c r="C1909" s="536">
        <v>1</v>
      </c>
      <c r="D1909" s="537" t="str">
        <f>'Information Input'!$M$14</f>
        <v xml:space="preserve">      -      </v>
      </c>
      <c r="E1909" s="537" t="s">
        <v>137</v>
      </c>
      <c r="F1909" s="538">
        <f t="shared" si="307"/>
        <v>43647</v>
      </c>
      <c r="G1909" s="538">
        <f t="shared" si="308"/>
        <v>43738</v>
      </c>
      <c r="H1909" s="538">
        <f>'Information Input'!$H$35</f>
        <v>43555</v>
      </c>
      <c r="I1909" s="537" t="str">
        <f>'Information Input'!$J$22</f>
        <v>Quarterly</v>
      </c>
      <c r="J1909" s="538">
        <f>'Information Input'!$H$30</f>
        <v>43555</v>
      </c>
      <c r="K1909" s="537">
        <f>'Information Input'!$J$18</f>
        <v>2019</v>
      </c>
      <c r="L1909" s="579" t="s">
        <v>99</v>
      </c>
      <c r="M1909" s="540" t="s">
        <v>100</v>
      </c>
      <c r="N1909" s="541" t="s">
        <v>96</v>
      </c>
      <c r="O1909" s="542" t="s">
        <v>676</v>
      </c>
      <c r="P1909" s="537">
        <v>53</v>
      </c>
      <c r="Q1909" s="541" t="s">
        <v>195</v>
      </c>
      <c r="R1909" s="541" t="s">
        <v>677</v>
      </c>
      <c r="S1909" s="543">
        <f>'Report 1'!$Y$18</f>
        <v>0</v>
      </c>
      <c r="T1909" s="544">
        <f>'Report 1'!$Y$73</f>
        <v>0</v>
      </c>
      <c r="U1909" s="545">
        <f>'Report 1'!$Y$159</f>
        <v>0</v>
      </c>
      <c r="AL1909" s="546" t="s">
        <v>669</v>
      </c>
      <c r="AM1909" s="547">
        <v>2</v>
      </c>
      <c r="AN1909" s="547" t="str">
        <f>'Information Input'!$M$14</f>
        <v xml:space="preserve">      -      </v>
      </c>
      <c r="AO1909" s="547" t="s">
        <v>135</v>
      </c>
      <c r="AP1909" s="538">
        <f t="shared" si="310"/>
        <v>43466</v>
      </c>
      <c r="AQ1909" s="538">
        <f t="shared" si="311"/>
        <v>43555</v>
      </c>
      <c r="AR1909" s="538">
        <f>'Information Input'!$H$35</f>
        <v>43555</v>
      </c>
      <c r="AS1909" s="547" t="str">
        <f>'Information Input'!$J$22</f>
        <v>Quarterly</v>
      </c>
      <c r="AT1909" s="538">
        <f>'Information Input'!$H$30</f>
        <v>43555</v>
      </c>
      <c r="AU1909" s="547">
        <f>'Information Input'!$J$18</f>
        <v>2019</v>
      </c>
      <c r="AV1909" s="547" t="s">
        <v>103</v>
      </c>
      <c r="AW1909" s="547" t="s">
        <v>242</v>
      </c>
      <c r="AX1909" s="547" t="s">
        <v>242</v>
      </c>
      <c r="AY1909" s="548" t="s">
        <v>671</v>
      </c>
      <c r="AZ1909" s="547">
        <v>18</v>
      </c>
      <c r="BA1909" s="549" t="s">
        <v>160</v>
      </c>
      <c r="BB1909" s="543" t="s">
        <v>235</v>
      </c>
      <c r="BC1909" s="550">
        <f>'Report 2'!$H430</f>
        <v>0</v>
      </c>
      <c r="BD1909" s="550">
        <f>'Report 2'!$I430</f>
        <v>0</v>
      </c>
      <c r="BE1909" s="550">
        <f>'Report 2'!$J430</f>
        <v>0</v>
      </c>
      <c r="BF1909" s="550">
        <f>'Report 2'!$K430</f>
        <v>0</v>
      </c>
      <c r="BG1909" s="550">
        <f>'Report 2'!$L430</f>
        <v>0</v>
      </c>
      <c r="BH1909" s="550">
        <f>'Report 2'!$M430</f>
        <v>0</v>
      </c>
      <c r="BI1909" s="550">
        <f>'Report 2'!$N430</f>
        <v>0</v>
      </c>
      <c r="CC1909" s="542" t="s">
        <v>669</v>
      </c>
      <c r="CD1909" s="1014" t="s">
        <v>672</v>
      </c>
      <c r="CE1909" s="1014" t="str">
        <f>'Information Input'!$M$14</f>
        <v xml:space="preserve">      -      </v>
      </c>
      <c r="CF1909" s="551" t="s">
        <v>139</v>
      </c>
      <c r="CG1909" s="552">
        <f>'Information Input'!$H$33</f>
        <v>43466</v>
      </c>
      <c r="CH1909" s="552">
        <f>'Information Input'!$H$34</f>
        <v>43555</v>
      </c>
      <c r="CI1909" s="552">
        <f>'Information Input'!$H$35</f>
        <v>43555</v>
      </c>
      <c r="CJ1909" s="551" t="str">
        <f>'Information Input'!$J$22</f>
        <v>Quarterly</v>
      </c>
      <c r="CK1909" s="552">
        <f>'Information Input'!$H$30</f>
        <v>43555</v>
      </c>
      <c r="CL1909" s="551">
        <f>'Information Input'!$J$18</f>
        <v>2019</v>
      </c>
      <c r="CM1909" s="551" t="s">
        <v>97</v>
      </c>
      <c r="CN1909" s="1014" t="s">
        <v>98</v>
      </c>
      <c r="CO1909" s="542" t="s">
        <v>96</v>
      </c>
      <c r="CP1909" s="542" t="s">
        <v>671</v>
      </c>
      <c r="CQ1909" s="551">
        <v>28</v>
      </c>
      <c r="CR1909" s="542" t="s">
        <v>170</v>
      </c>
      <c r="CS1909" s="542" t="s">
        <v>235</v>
      </c>
      <c r="CT1909" s="1015">
        <f>'Report 1'!$V$18</f>
        <v>0</v>
      </c>
      <c r="CU1909" s="1016">
        <f>SUMIF('Report 4A'!$G$16:$G$95,$CQ1909,'Report 4A'!$AD$16:$AD$95)</f>
        <v>0</v>
      </c>
      <c r="CV1909" s="1017">
        <f t="shared" si="309"/>
        <v>0</v>
      </c>
    </row>
    <row r="1910" spans="2:100">
      <c r="B1910" s="535" t="s">
        <v>669</v>
      </c>
      <c r="C1910" s="536">
        <v>1</v>
      </c>
      <c r="D1910" s="537" t="str">
        <f>'Information Input'!$M$14</f>
        <v xml:space="preserve">      -      </v>
      </c>
      <c r="E1910" s="537" t="s">
        <v>137</v>
      </c>
      <c r="F1910" s="538">
        <f t="shared" si="307"/>
        <v>43647</v>
      </c>
      <c r="G1910" s="538">
        <f t="shared" si="308"/>
        <v>43738</v>
      </c>
      <c r="H1910" s="538">
        <f>'Information Input'!$H$35</f>
        <v>43555</v>
      </c>
      <c r="I1910" s="537" t="str">
        <f>'Information Input'!$J$22</f>
        <v>Quarterly</v>
      </c>
      <c r="J1910" s="538">
        <f>'Information Input'!$H$30</f>
        <v>43555</v>
      </c>
      <c r="K1910" s="537">
        <f>'Information Input'!$J$18</f>
        <v>2019</v>
      </c>
      <c r="L1910" s="579" t="s">
        <v>99</v>
      </c>
      <c r="M1910" s="540" t="s">
        <v>100</v>
      </c>
      <c r="N1910" s="541" t="s">
        <v>96</v>
      </c>
      <c r="O1910" s="542" t="s">
        <v>676</v>
      </c>
      <c r="P1910" s="537">
        <v>54</v>
      </c>
      <c r="Q1910" s="541" t="s">
        <v>196</v>
      </c>
      <c r="R1910" s="541" t="s">
        <v>677</v>
      </c>
      <c r="S1910" s="543">
        <f>'Report 1'!$Y$18</f>
        <v>0</v>
      </c>
      <c r="T1910" s="544">
        <f>'Report 1'!$Y$74</f>
        <v>0</v>
      </c>
      <c r="U1910" s="545">
        <f>'Report 1'!$Y$160</f>
        <v>0</v>
      </c>
      <c r="AL1910" s="546" t="s">
        <v>669</v>
      </c>
      <c r="AM1910" s="547">
        <v>2</v>
      </c>
      <c r="AN1910" s="547" t="str">
        <f>'Information Input'!$M$14</f>
        <v xml:space="preserve">      -      </v>
      </c>
      <c r="AO1910" s="547" t="s">
        <v>135</v>
      </c>
      <c r="AP1910" s="538">
        <f t="shared" si="310"/>
        <v>43466</v>
      </c>
      <c r="AQ1910" s="538">
        <f t="shared" si="311"/>
        <v>43555</v>
      </c>
      <c r="AR1910" s="538">
        <f>'Information Input'!$H$35</f>
        <v>43555</v>
      </c>
      <c r="AS1910" s="547" t="str">
        <f>'Information Input'!$J$22</f>
        <v>Quarterly</v>
      </c>
      <c r="AT1910" s="538">
        <f>'Information Input'!$H$30</f>
        <v>43555</v>
      </c>
      <c r="AU1910" s="547">
        <f>'Information Input'!$J$18</f>
        <v>2019</v>
      </c>
      <c r="AV1910" s="547" t="s">
        <v>103</v>
      </c>
      <c r="AW1910" s="547" t="s">
        <v>242</v>
      </c>
      <c r="AX1910" s="547" t="s">
        <v>242</v>
      </c>
      <c r="AY1910" s="548" t="s">
        <v>671</v>
      </c>
      <c r="AZ1910" s="547">
        <v>19</v>
      </c>
      <c r="BA1910" s="549" t="s">
        <v>161</v>
      </c>
      <c r="BB1910" s="543" t="s">
        <v>235</v>
      </c>
      <c r="BC1910" s="550">
        <f>'Report 2'!$H431</f>
        <v>0</v>
      </c>
      <c r="BD1910" s="550">
        <f>'Report 2'!$I431</f>
        <v>0</v>
      </c>
      <c r="BE1910" s="550">
        <f>'Report 2'!$J431</f>
        <v>0</v>
      </c>
      <c r="BF1910" s="550">
        <f>'Report 2'!$K431</f>
        <v>0</v>
      </c>
      <c r="BG1910" s="550">
        <f>'Report 2'!$L431</f>
        <v>0</v>
      </c>
      <c r="BH1910" s="550">
        <f>'Report 2'!$M431</f>
        <v>0</v>
      </c>
      <c r="BI1910" s="550">
        <f>'Report 2'!$N431</f>
        <v>0</v>
      </c>
      <c r="CC1910" s="542" t="s">
        <v>669</v>
      </c>
      <c r="CD1910" s="1014" t="s">
        <v>672</v>
      </c>
      <c r="CE1910" s="1014" t="str">
        <f>'Information Input'!$M$14</f>
        <v xml:space="preserve">      -      </v>
      </c>
      <c r="CF1910" s="551" t="s">
        <v>139</v>
      </c>
      <c r="CG1910" s="552">
        <f>'Information Input'!$H$33</f>
        <v>43466</v>
      </c>
      <c r="CH1910" s="552">
        <f>'Information Input'!$H$34</f>
        <v>43555</v>
      </c>
      <c r="CI1910" s="552">
        <f>'Information Input'!$H$35</f>
        <v>43555</v>
      </c>
      <c r="CJ1910" s="551" t="str">
        <f>'Information Input'!$J$22</f>
        <v>Quarterly</v>
      </c>
      <c r="CK1910" s="552">
        <f>'Information Input'!$H$30</f>
        <v>43555</v>
      </c>
      <c r="CL1910" s="551">
        <f>'Information Input'!$J$18</f>
        <v>2019</v>
      </c>
      <c r="CM1910" s="551" t="s">
        <v>97</v>
      </c>
      <c r="CN1910" s="1014" t="s">
        <v>98</v>
      </c>
      <c r="CO1910" s="542" t="s">
        <v>96</v>
      </c>
      <c r="CP1910" s="542" t="s">
        <v>671</v>
      </c>
      <c r="CQ1910" s="551">
        <v>29</v>
      </c>
      <c r="CR1910" s="542" t="s">
        <v>171</v>
      </c>
      <c r="CS1910" s="542" t="s">
        <v>238</v>
      </c>
      <c r="CT1910" s="1015">
        <f>'Report 1'!$V$18</f>
        <v>0</v>
      </c>
      <c r="CU1910" s="1016">
        <f>SUMIF('Report 4A'!$G$16:$G$95,$CQ1910,'Report 4A'!$AD$16:$AD$95)</f>
        <v>0</v>
      </c>
      <c r="CV1910" s="1017">
        <f t="shared" si="309"/>
        <v>0</v>
      </c>
    </row>
    <row r="1911" spans="2:100">
      <c r="B1911" s="535" t="s">
        <v>669</v>
      </c>
      <c r="C1911" s="536">
        <v>1</v>
      </c>
      <c r="D1911" s="537" t="str">
        <f>'Information Input'!$M$14</f>
        <v xml:space="preserve">      -      </v>
      </c>
      <c r="E1911" s="537" t="s">
        <v>137</v>
      </c>
      <c r="F1911" s="538">
        <f t="shared" si="307"/>
        <v>43647</v>
      </c>
      <c r="G1911" s="538">
        <f t="shared" si="308"/>
        <v>43738</v>
      </c>
      <c r="H1911" s="538">
        <f>'Information Input'!$H$35</f>
        <v>43555</v>
      </c>
      <c r="I1911" s="537" t="str">
        <f>'Information Input'!$J$22</f>
        <v>Quarterly</v>
      </c>
      <c r="J1911" s="538">
        <f>'Information Input'!$H$30</f>
        <v>43555</v>
      </c>
      <c r="K1911" s="537">
        <f>'Information Input'!$J$18</f>
        <v>2019</v>
      </c>
      <c r="L1911" s="579" t="s">
        <v>99</v>
      </c>
      <c r="M1911" s="540" t="s">
        <v>100</v>
      </c>
      <c r="N1911" s="541" t="s">
        <v>96</v>
      </c>
      <c r="O1911" s="542" t="s">
        <v>676</v>
      </c>
      <c r="P1911" s="537">
        <v>55</v>
      </c>
      <c r="Q1911" s="541" t="s">
        <v>197</v>
      </c>
      <c r="R1911" s="541" t="s">
        <v>677</v>
      </c>
      <c r="S1911" s="543">
        <f>'Report 1'!$Y$18</f>
        <v>0</v>
      </c>
      <c r="T1911" s="544">
        <f>'Report 1'!$Y$75</f>
        <v>0</v>
      </c>
      <c r="U1911" s="545">
        <f>'Report 1'!$Y$161</f>
        <v>0</v>
      </c>
      <c r="AL1911" s="546" t="s">
        <v>669</v>
      </c>
      <c r="AM1911" s="547">
        <v>2</v>
      </c>
      <c r="AN1911" s="547" t="str">
        <f>'Information Input'!$M$14</f>
        <v xml:space="preserve">      -      </v>
      </c>
      <c r="AO1911" s="547" t="s">
        <v>135</v>
      </c>
      <c r="AP1911" s="538">
        <f t="shared" si="310"/>
        <v>43466</v>
      </c>
      <c r="AQ1911" s="538">
        <f t="shared" si="311"/>
        <v>43555</v>
      </c>
      <c r="AR1911" s="538">
        <f>'Information Input'!$H$35</f>
        <v>43555</v>
      </c>
      <c r="AS1911" s="547" t="str">
        <f>'Information Input'!$J$22</f>
        <v>Quarterly</v>
      </c>
      <c r="AT1911" s="538">
        <f>'Information Input'!$H$30</f>
        <v>43555</v>
      </c>
      <c r="AU1911" s="547">
        <f>'Information Input'!$J$18</f>
        <v>2019</v>
      </c>
      <c r="AV1911" s="547" t="s">
        <v>103</v>
      </c>
      <c r="AW1911" s="547" t="s">
        <v>242</v>
      </c>
      <c r="AX1911" s="547" t="s">
        <v>242</v>
      </c>
      <c r="AY1911" s="548" t="s">
        <v>671</v>
      </c>
      <c r="AZ1911" s="547">
        <v>20</v>
      </c>
      <c r="BA1911" s="549" t="s">
        <v>162</v>
      </c>
      <c r="BB1911" s="543" t="s">
        <v>235</v>
      </c>
      <c r="BC1911" s="550">
        <f>'Report 2'!$H432</f>
        <v>0</v>
      </c>
      <c r="BD1911" s="550">
        <f>'Report 2'!$I432</f>
        <v>0</v>
      </c>
      <c r="BE1911" s="550">
        <f>'Report 2'!$J432</f>
        <v>0</v>
      </c>
      <c r="BF1911" s="550">
        <f>'Report 2'!$K432</f>
        <v>0</v>
      </c>
      <c r="BG1911" s="550">
        <f>'Report 2'!$L432</f>
        <v>0</v>
      </c>
      <c r="BH1911" s="550">
        <f>'Report 2'!$M432</f>
        <v>0</v>
      </c>
      <c r="BI1911" s="550">
        <f>'Report 2'!$N432</f>
        <v>0</v>
      </c>
      <c r="CC1911" s="542" t="s">
        <v>669</v>
      </c>
      <c r="CD1911" s="1014" t="s">
        <v>672</v>
      </c>
      <c r="CE1911" s="1014" t="str">
        <f>'Information Input'!$M$14</f>
        <v xml:space="preserve">      -      </v>
      </c>
      <c r="CF1911" s="551" t="s">
        <v>139</v>
      </c>
      <c r="CG1911" s="552">
        <f>'Information Input'!$H$33</f>
        <v>43466</v>
      </c>
      <c r="CH1911" s="552">
        <f>'Information Input'!$H$34</f>
        <v>43555</v>
      </c>
      <c r="CI1911" s="552">
        <f>'Information Input'!$H$35</f>
        <v>43555</v>
      </c>
      <c r="CJ1911" s="551" t="str">
        <f>'Information Input'!$J$22</f>
        <v>Quarterly</v>
      </c>
      <c r="CK1911" s="552">
        <f>'Information Input'!$H$30</f>
        <v>43555</v>
      </c>
      <c r="CL1911" s="551">
        <f>'Information Input'!$J$18</f>
        <v>2019</v>
      </c>
      <c r="CM1911" s="551" t="s">
        <v>97</v>
      </c>
      <c r="CN1911" s="1014" t="s">
        <v>98</v>
      </c>
      <c r="CO1911" s="542" t="s">
        <v>96</v>
      </c>
      <c r="CP1911" s="542" t="s">
        <v>671</v>
      </c>
      <c r="CQ1911" s="551">
        <v>30</v>
      </c>
      <c r="CR1911" s="542" t="s">
        <v>172</v>
      </c>
      <c r="CS1911" s="542" t="s">
        <v>238</v>
      </c>
      <c r="CT1911" s="1015">
        <f>'Report 1'!$V$18</f>
        <v>0</v>
      </c>
      <c r="CU1911" s="1016">
        <f>SUMIF('Report 4A'!$G$16:$G$95,$CQ1911,'Report 4A'!$AD$16:$AD$95)</f>
        <v>0</v>
      </c>
      <c r="CV1911" s="1017">
        <f t="shared" si="309"/>
        <v>0</v>
      </c>
    </row>
    <row r="1912" spans="2:100">
      <c r="B1912" s="535" t="s">
        <v>669</v>
      </c>
      <c r="C1912" s="536">
        <v>1</v>
      </c>
      <c r="D1912" s="537" t="str">
        <f>'Information Input'!$M$14</f>
        <v xml:space="preserve">      -      </v>
      </c>
      <c r="E1912" s="537" t="s">
        <v>137</v>
      </c>
      <c r="F1912" s="538">
        <f t="shared" si="307"/>
        <v>43647</v>
      </c>
      <c r="G1912" s="538">
        <f t="shared" si="308"/>
        <v>43738</v>
      </c>
      <c r="H1912" s="538">
        <f>'Information Input'!$H$35</f>
        <v>43555</v>
      </c>
      <c r="I1912" s="537" t="str">
        <f>'Information Input'!$J$22</f>
        <v>Quarterly</v>
      </c>
      <c r="J1912" s="538">
        <f>'Information Input'!$H$30</f>
        <v>43555</v>
      </c>
      <c r="K1912" s="537">
        <f>'Information Input'!$J$18</f>
        <v>2019</v>
      </c>
      <c r="L1912" s="579" t="s">
        <v>99</v>
      </c>
      <c r="M1912" s="540" t="s">
        <v>100</v>
      </c>
      <c r="N1912" s="541" t="s">
        <v>96</v>
      </c>
      <c r="O1912" s="542" t="s">
        <v>676</v>
      </c>
      <c r="P1912" s="537">
        <v>56</v>
      </c>
      <c r="Q1912" s="541" t="s">
        <v>198</v>
      </c>
      <c r="R1912" s="541" t="s">
        <v>239</v>
      </c>
      <c r="S1912" s="543">
        <f>'Report 1'!$Y$18</f>
        <v>0</v>
      </c>
      <c r="T1912" s="544">
        <f>'Report 1'!$Y$76</f>
        <v>0</v>
      </c>
      <c r="U1912" s="545">
        <f>'Report 1'!$Y$162</f>
        <v>0</v>
      </c>
      <c r="AL1912" s="546" t="s">
        <v>669</v>
      </c>
      <c r="AM1912" s="547">
        <v>2</v>
      </c>
      <c r="AN1912" s="547" t="str">
        <f>'Information Input'!$M$14</f>
        <v xml:space="preserve">      -      </v>
      </c>
      <c r="AO1912" s="547" t="s">
        <v>135</v>
      </c>
      <c r="AP1912" s="538">
        <f t="shared" si="310"/>
        <v>43466</v>
      </c>
      <c r="AQ1912" s="538">
        <f t="shared" si="311"/>
        <v>43555</v>
      </c>
      <c r="AR1912" s="538">
        <f>'Information Input'!$H$35</f>
        <v>43555</v>
      </c>
      <c r="AS1912" s="547" t="str">
        <f>'Information Input'!$J$22</f>
        <v>Quarterly</v>
      </c>
      <c r="AT1912" s="538">
        <f>'Information Input'!$H$30</f>
        <v>43555</v>
      </c>
      <c r="AU1912" s="547">
        <f>'Information Input'!$J$18</f>
        <v>2019</v>
      </c>
      <c r="AV1912" s="547" t="s">
        <v>103</v>
      </c>
      <c r="AW1912" s="547" t="s">
        <v>242</v>
      </c>
      <c r="AX1912" s="547" t="s">
        <v>242</v>
      </c>
      <c r="AY1912" s="548" t="s">
        <v>671</v>
      </c>
      <c r="AZ1912" s="547">
        <v>21</v>
      </c>
      <c r="BA1912" s="549" t="s">
        <v>163</v>
      </c>
      <c r="BB1912" s="543" t="s">
        <v>235</v>
      </c>
      <c r="BC1912" s="550">
        <f>'Report 2'!$H433</f>
        <v>0</v>
      </c>
      <c r="BD1912" s="550">
        <f>'Report 2'!$I433</f>
        <v>0</v>
      </c>
      <c r="BE1912" s="550">
        <f>'Report 2'!$J433</f>
        <v>0</v>
      </c>
      <c r="BF1912" s="550">
        <f>'Report 2'!$K433</f>
        <v>0</v>
      </c>
      <c r="BG1912" s="550">
        <f>'Report 2'!$L433</f>
        <v>0</v>
      </c>
      <c r="BH1912" s="550">
        <f>'Report 2'!$M433</f>
        <v>0</v>
      </c>
      <c r="BI1912" s="550">
        <f>'Report 2'!$N433</f>
        <v>0</v>
      </c>
      <c r="CC1912" s="542" t="s">
        <v>669</v>
      </c>
      <c r="CD1912" s="1014" t="s">
        <v>672</v>
      </c>
      <c r="CE1912" s="1014" t="str">
        <f>'Information Input'!$M$14</f>
        <v xml:space="preserve">      -      </v>
      </c>
      <c r="CF1912" s="551" t="s">
        <v>139</v>
      </c>
      <c r="CG1912" s="552">
        <f>'Information Input'!$H$33</f>
        <v>43466</v>
      </c>
      <c r="CH1912" s="552">
        <f>'Information Input'!$H$34</f>
        <v>43555</v>
      </c>
      <c r="CI1912" s="552">
        <f>'Information Input'!$H$35</f>
        <v>43555</v>
      </c>
      <c r="CJ1912" s="551" t="str">
        <f>'Information Input'!$J$22</f>
        <v>Quarterly</v>
      </c>
      <c r="CK1912" s="552">
        <f>'Information Input'!$H$30</f>
        <v>43555</v>
      </c>
      <c r="CL1912" s="551">
        <f>'Information Input'!$J$18</f>
        <v>2019</v>
      </c>
      <c r="CM1912" s="551" t="s">
        <v>97</v>
      </c>
      <c r="CN1912" s="1014" t="s">
        <v>98</v>
      </c>
      <c r="CO1912" s="542" t="s">
        <v>96</v>
      </c>
      <c r="CP1912" s="542" t="s">
        <v>671</v>
      </c>
      <c r="CQ1912" s="551">
        <v>31</v>
      </c>
      <c r="CR1912" s="542" t="s">
        <v>173</v>
      </c>
      <c r="CS1912" s="542" t="s">
        <v>233</v>
      </c>
      <c r="CT1912" s="1015">
        <f>'Report 1'!$V$18</f>
        <v>0</v>
      </c>
      <c r="CU1912" s="1016">
        <f>SUMIF('Report 4A'!$G$16:$G$95,$CQ1912,'Report 4A'!$AD$16:$AD$95)</f>
        <v>0</v>
      </c>
      <c r="CV1912" s="1017">
        <f t="shared" si="309"/>
        <v>0</v>
      </c>
    </row>
    <row r="1913" spans="2:100">
      <c r="B1913" s="535" t="s">
        <v>669</v>
      </c>
      <c r="C1913" s="536">
        <v>1</v>
      </c>
      <c r="D1913" s="537" t="str">
        <f>'Information Input'!$M$14</f>
        <v xml:space="preserve">      -      </v>
      </c>
      <c r="E1913" s="537" t="s">
        <v>137</v>
      </c>
      <c r="F1913" s="538">
        <f t="shared" si="307"/>
        <v>43647</v>
      </c>
      <c r="G1913" s="538">
        <f t="shared" si="308"/>
        <v>43738</v>
      </c>
      <c r="H1913" s="538">
        <f>'Information Input'!$H$35</f>
        <v>43555</v>
      </c>
      <c r="I1913" s="537" t="str">
        <f>'Information Input'!$J$22</f>
        <v>Quarterly</v>
      </c>
      <c r="J1913" s="538">
        <f>'Information Input'!$H$30</f>
        <v>43555</v>
      </c>
      <c r="K1913" s="537">
        <f>'Information Input'!$J$18</f>
        <v>2019</v>
      </c>
      <c r="L1913" s="579" t="s">
        <v>99</v>
      </c>
      <c r="M1913" s="540" t="s">
        <v>100</v>
      </c>
      <c r="N1913" s="541" t="s">
        <v>96</v>
      </c>
      <c r="O1913" s="542" t="s">
        <v>674</v>
      </c>
      <c r="P1913" s="537">
        <v>57</v>
      </c>
      <c r="Q1913" s="541" t="s">
        <v>199</v>
      </c>
      <c r="R1913" s="542" t="s">
        <v>239</v>
      </c>
      <c r="S1913" s="543">
        <f>'Report 1'!$Y$18</f>
        <v>0</v>
      </c>
      <c r="T1913" s="544">
        <f>'Report 1'!$Y$77</f>
        <v>0</v>
      </c>
      <c r="U1913" s="545">
        <f>'Report 1'!$Y$163</f>
        <v>0</v>
      </c>
      <c r="AL1913" s="546" t="s">
        <v>669</v>
      </c>
      <c r="AM1913" s="547">
        <v>2</v>
      </c>
      <c r="AN1913" s="547" t="str">
        <f>'Information Input'!$M$14</f>
        <v xml:space="preserve">      -      </v>
      </c>
      <c r="AO1913" s="547" t="s">
        <v>135</v>
      </c>
      <c r="AP1913" s="538">
        <f t="shared" si="310"/>
        <v>43466</v>
      </c>
      <c r="AQ1913" s="538">
        <f t="shared" si="311"/>
        <v>43555</v>
      </c>
      <c r="AR1913" s="538">
        <f>'Information Input'!$H$35</f>
        <v>43555</v>
      </c>
      <c r="AS1913" s="547" t="str">
        <f>'Information Input'!$J$22</f>
        <v>Quarterly</v>
      </c>
      <c r="AT1913" s="538">
        <f>'Information Input'!$H$30</f>
        <v>43555</v>
      </c>
      <c r="AU1913" s="547">
        <f>'Information Input'!$J$18</f>
        <v>2019</v>
      </c>
      <c r="AV1913" s="547" t="s">
        <v>103</v>
      </c>
      <c r="AW1913" s="547" t="s">
        <v>242</v>
      </c>
      <c r="AX1913" s="547" t="s">
        <v>242</v>
      </c>
      <c r="AY1913" s="548" t="s">
        <v>671</v>
      </c>
      <c r="AZ1913" s="547">
        <v>22</v>
      </c>
      <c r="BA1913" s="549" t="s">
        <v>164</v>
      </c>
      <c r="BB1913" s="543" t="s">
        <v>236</v>
      </c>
      <c r="BC1913" s="550">
        <f>'Report 2'!$H434</f>
        <v>0</v>
      </c>
      <c r="BD1913" s="550">
        <f>'Report 2'!$I434</f>
        <v>0</v>
      </c>
      <c r="BE1913" s="550">
        <f>'Report 2'!$J434</f>
        <v>0</v>
      </c>
      <c r="BF1913" s="550">
        <f>'Report 2'!$K434</f>
        <v>0</v>
      </c>
      <c r="BG1913" s="550">
        <f>'Report 2'!$L434</f>
        <v>0</v>
      </c>
      <c r="BH1913" s="550">
        <f>'Report 2'!$M434</f>
        <v>0</v>
      </c>
      <c r="BI1913" s="550">
        <f>'Report 2'!$N434</f>
        <v>0</v>
      </c>
      <c r="CC1913" s="542" t="s">
        <v>669</v>
      </c>
      <c r="CD1913" s="1014" t="s">
        <v>672</v>
      </c>
      <c r="CE1913" s="1014" t="str">
        <f>'Information Input'!$M$14</f>
        <v xml:space="preserve">      -      </v>
      </c>
      <c r="CF1913" s="551" t="s">
        <v>139</v>
      </c>
      <c r="CG1913" s="552">
        <f>'Information Input'!$H$33</f>
        <v>43466</v>
      </c>
      <c r="CH1913" s="552">
        <f>'Information Input'!$H$34</f>
        <v>43555</v>
      </c>
      <c r="CI1913" s="552">
        <f>'Information Input'!$H$35</f>
        <v>43555</v>
      </c>
      <c r="CJ1913" s="551" t="str">
        <f>'Information Input'!$J$22</f>
        <v>Quarterly</v>
      </c>
      <c r="CK1913" s="552">
        <f>'Information Input'!$H$30</f>
        <v>43555</v>
      </c>
      <c r="CL1913" s="551">
        <f>'Information Input'!$J$18</f>
        <v>2019</v>
      </c>
      <c r="CM1913" s="551" t="s">
        <v>97</v>
      </c>
      <c r="CN1913" s="1014" t="s">
        <v>98</v>
      </c>
      <c r="CO1913" s="542" t="s">
        <v>96</v>
      </c>
      <c r="CP1913" s="542" t="s">
        <v>671</v>
      </c>
      <c r="CQ1913" s="551">
        <v>32</v>
      </c>
      <c r="CR1913" s="542" t="s">
        <v>174</v>
      </c>
      <c r="CS1913" s="542" t="s">
        <v>238</v>
      </c>
      <c r="CT1913" s="1015">
        <f>'Report 1'!$V$18</f>
        <v>0</v>
      </c>
      <c r="CU1913" s="1016">
        <f>SUMIF('Report 4A'!$G$16:$G$95,$CQ1913,'Report 4A'!$AD$16:$AD$95)</f>
        <v>0</v>
      </c>
      <c r="CV1913" s="1017">
        <f t="shared" si="309"/>
        <v>0</v>
      </c>
    </row>
    <row r="1914" spans="2:100">
      <c r="B1914" s="535" t="s">
        <v>669</v>
      </c>
      <c r="C1914" s="536">
        <v>1</v>
      </c>
      <c r="D1914" s="537" t="str">
        <f>'Information Input'!$M$14</f>
        <v xml:space="preserve">      -      </v>
      </c>
      <c r="E1914" s="537" t="s">
        <v>137</v>
      </c>
      <c r="F1914" s="538">
        <f t="shared" si="307"/>
        <v>43647</v>
      </c>
      <c r="G1914" s="538">
        <f t="shared" si="308"/>
        <v>43738</v>
      </c>
      <c r="H1914" s="538">
        <f>'Information Input'!$H$35</f>
        <v>43555</v>
      </c>
      <c r="I1914" s="537" t="str">
        <f>'Information Input'!$J$22</f>
        <v>Quarterly</v>
      </c>
      <c r="J1914" s="538">
        <f>'Information Input'!$H$30</f>
        <v>43555</v>
      </c>
      <c r="K1914" s="537">
        <f>'Information Input'!$J$18</f>
        <v>2019</v>
      </c>
      <c r="L1914" s="579" t="s">
        <v>99</v>
      </c>
      <c r="M1914" s="540" t="s">
        <v>100</v>
      </c>
      <c r="N1914" s="541" t="s">
        <v>96</v>
      </c>
      <c r="O1914" s="542" t="s">
        <v>678</v>
      </c>
      <c r="P1914" s="537">
        <v>58</v>
      </c>
      <c r="Q1914" s="541" t="s">
        <v>201</v>
      </c>
      <c r="R1914" s="542" t="s">
        <v>239</v>
      </c>
      <c r="S1914" s="543">
        <f>'Report 1'!$Y$18</f>
        <v>0</v>
      </c>
      <c r="T1914" s="544">
        <f>'Report 1'!$Y$79</f>
        <v>0</v>
      </c>
      <c r="U1914" s="545">
        <f>'Report 1'!$Y$165</f>
        <v>0</v>
      </c>
      <c r="AL1914" s="546" t="s">
        <v>669</v>
      </c>
      <c r="AM1914" s="547">
        <v>2</v>
      </c>
      <c r="AN1914" s="547" t="str">
        <f>'Information Input'!$M$14</f>
        <v xml:space="preserve">      -      </v>
      </c>
      <c r="AO1914" s="547" t="s">
        <v>135</v>
      </c>
      <c r="AP1914" s="538">
        <f t="shared" si="310"/>
        <v>43466</v>
      </c>
      <c r="AQ1914" s="538">
        <f t="shared" si="311"/>
        <v>43555</v>
      </c>
      <c r="AR1914" s="538">
        <f>'Information Input'!$H$35</f>
        <v>43555</v>
      </c>
      <c r="AS1914" s="547" t="str">
        <f>'Information Input'!$J$22</f>
        <v>Quarterly</v>
      </c>
      <c r="AT1914" s="538">
        <f>'Information Input'!$H$30</f>
        <v>43555</v>
      </c>
      <c r="AU1914" s="547">
        <f>'Information Input'!$J$18</f>
        <v>2019</v>
      </c>
      <c r="AV1914" s="547" t="s">
        <v>103</v>
      </c>
      <c r="AW1914" s="547" t="s">
        <v>242</v>
      </c>
      <c r="AX1914" s="547" t="s">
        <v>242</v>
      </c>
      <c r="AY1914" s="548" t="s">
        <v>671</v>
      </c>
      <c r="AZ1914" s="547">
        <v>23</v>
      </c>
      <c r="BA1914" s="549" t="s">
        <v>165</v>
      </c>
      <c r="BB1914" s="543" t="s">
        <v>236</v>
      </c>
      <c r="BC1914" s="550">
        <f>'Report 2'!$H435</f>
        <v>0</v>
      </c>
      <c r="BD1914" s="550">
        <f>'Report 2'!$I435</f>
        <v>0</v>
      </c>
      <c r="BE1914" s="550">
        <f>'Report 2'!$J435</f>
        <v>0</v>
      </c>
      <c r="BF1914" s="550">
        <f>'Report 2'!$K435</f>
        <v>0</v>
      </c>
      <c r="BG1914" s="550">
        <f>'Report 2'!$L435</f>
        <v>0</v>
      </c>
      <c r="BH1914" s="550">
        <f>'Report 2'!$M435</f>
        <v>0</v>
      </c>
      <c r="BI1914" s="550">
        <f>'Report 2'!$N435</f>
        <v>0</v>
      </c>
      <c r="CC1914" s="542" t="s">
        <v>669</v>
      </c>
      <c r="CD1914" s="1014" t="s">
        <v>672</v>
      </c>
      <c r="CE1914" s="1014" t="str">
        <f>'Information Input'!$M$14</f>
        <v xml:space="preserve">      -      </v>
      </c>
      <c r="CF1914" s="551" t="s">
        <v>139</v>
      </c>
      <c r="CG1914" s="552">
        <f>'Information Input'!$H$33</f>
        <v>43466</v>
      </c>
      <c r="CH1914" s="552">
        <f>'Information Input'!$H$34</f>
        <v>43555</v>
      </c>
      <c r="CI1914" s="552">
        <f>'Information Input'!$H$35</f>
        <v>43555</v>
      </c>
      <c r="CJ1914" s="551" t="str">
        <f>'Information Input'!$J$22</f>
        <v>Quarterly</v>
      </c>
      <c r="CK1914" s="552">
        <f>'Information Input'!$H$30</f>
        <v>43555</v>
      </c>
      <c r="CL1914" s="551">
        <f>'Information Input'!$J$18</f>
        <v>2019</v>
      </c>
      <c r="CM1914" s="551" t="s">
        <v>97</v>
      </c>
      <c r="CN1914" s="1014" t="s">
        <v>98</v>
      </c>
      <c r="CO1914" s="542" t="s">
        <v>96</v>
      </c>
      <c r="CP1914" s="542" t="s">
        <v>671</v>
      </c>
      <c r="CQ1914" s="551">
        <v>33</v>
      </c>
      <c r="CR1914" s="542" t="s">
        <v>175</v>
      </c>
      <c r="CS1914" s="542" t="s">
        <v>233</v>
      </c>
      <c r="CT1914" s="1015">
        <f>'Report 1'!$V$18</f>
        <v>0</v>
      </c>
      <c r="CU1914" s="1016">
        <f>SUMIF('Report 4A'!$G$16:$G$95,$CQ1914,'Report 4A'!$AD$16:$AD$95)</f>
        <v>0</v>
      </c>
      <c r="CV1914" s="1017">
        <f t="shared" si="309"/>
        <v>0</v>
      </c>
    </row>
    <row r="1915" spans="2:100">
      <c r="B1915" s="535" t="s">
        <v>669</v>
      </c>
      <c r="C1915" s="536">
        <v>1</v>
      </c>
      <c r="D1915" s="537" t="str">
        <f>'Information Input'!$M$14</f>
        <v xml:space="preserve">      -      </v>
      </c>
      <c r="E1915" s="537" t="s">
        <v>137</v>
      </c>
      <c r="F1915" s="538">
        <f t="shared" si="307"/>
        <v>43647</v>
      </c>
      <c r="G1915" s="538">
        <f t="shared" si="308"/>
        <v>43738</v>
      </c>
      <c r="H1915" s="538">
        <f>'Information Input'!$H$35</f>
        <v>43555</v>
      </c>
      <c r="I1915" s="537" t="str">
        <f>'Information Input'!$J$22</f>
        <v>Quarterly</v>
      </c>
      <c r="J1915" s="538">
        <f>'Information Input'!$H$30</f>
        <v>43555</v>
      </c>
      <c r="K1915" s="537">
        <f>'Information Input'!$J$18</f>
        <v>2019</v>
      </c>
      <c r="L1915" s="579" t="s">
        <v>99</v>
      </c>
      <c r="M1915" s="540" t="s">
        <v>100</v>
      </c>
      <c r="N1915" s="541" t="s">
        <v>96</v>
      </c>
      <c r="O1915" s="542" t="s">
        <v>678</v>
      </c>
      <c r="P1915" s="537">
        <v>59</v>
      </c>
      <c r="Q1915" s="541" t="s">
        <v>202</v>
      </c>
      <c r="R1915" s="542" t="s">
        <v>239</v>
      </c>
      <c r="S1915" s="543">
        <f>'Report 1'!$Y$18</f>
        <v>0</v>
      </c>
      <c r="T1915" s="544">
        <f>'Report 1'!$Y$80</f>
        <v>0</v>
      </c>
      <c r="U1915" s="545">
        <f>'Report 1'!$Y$166</f>
        <v>0</v>
      </c>
      <c r="AL1915" s="546" t="s">
        <v>669</v>
      </c>
      <c r="AM1915" s="547">
        <v>2</v>
      </c>
      <c r="AN1915" s="547" t="str">
        <f>'Information Input'!$M$14</f>
        <v xml:space="preserve">      -      </v>
      </c>
      <c r="AO1915" s="547" t="s">
        <v>135</v>
      </c>
      <c r="AP1915" s="538">
        <f t="shared" si="310"/>
        <v>43466</v>
      </c>
      <c r="AQ1915" s="538">
        <f t="shared" si="311"/>
        <v>43555</v>
      </c>
      <c r="AR1915" s="538">
        <f>'Information Input'!$H$35</f>
        <v>43555</v>
      </c>
      <c r="AS1915" s="547" t="str">
        <f>'Information Input'!$J$22</f>
        <v>Quarterly</v>
      </c>
      <c r="AT1915" s="538">
        <f>'Information Input'!$H$30</f>
        <v>43555</v>
      </c>
      <c r="AU1915" s="547">
        <f>'Information Input'!$J$18</f>
        <v>2019</v>
      </c>
      <c r="AV1915" s="547" t="s">
        <v>103</v>
      </c>
      <c r="AW1915" s="547" t="s">
        <v>242</v>
      </c>
      <c r="AX1915" s="547" t="s">
        <v>242</v>
      </c>
      <c r="AY1915" s="548" t="s">
        <v>671</v>
      </c>
      <c r="AZ1915" s="547">
        <v>24</v>
      </c>
      <c r="BA1915" s="549" t="s">
        <v>166</v>
      </c>
      <c r="BB1915" s="543" t="s">
        <v>233</v>
      </c>
      <c r="BC1915" s="550">
        <f>'Report 2'!$H436</f>
        <v>0</v>
      </c>
      <c r="BD1915" s="550">
        <f>'Report 2'!$I436</f>
        <v>0</v>
      </c>
      <c r="BE1915" s="550">
        <f>'Report 2'!$J436</f>
        <v>0</v>
      </c>
      <c r="BF1915" s="550">
        <f>'Report 2'!$K436</f>
        <v>0</v>
      </c>
      <c r="BG1915" s="550">
        <f>'Report 2'!$L436</f>
        <v>0</v>
      </c>
      <c r="BH1915" s="550">
        <f>'Report 2'!$M436</f>
        <v>0</v>
      </c>
      <c r="BI1915" s="550">
        <f>'Report 2'!$N436</f>
        <v>0</v>
      </c>
      <c r="CC1915" s="542" t="s">
        <v>669</v>
      </c>
      <c r="CD1915" s="1014" t="s">
        <v>672</v>
      </c>
      <c r="CE1915" s="1014" t="str">
        <f>'Information Input'!$M$14</f>
        <v xml:space="preserve">      -      </v>
      </c>
      <c r="CF1915" s="551" t="s">
        <v>139</v>
      </c>
      <c r="CG1915" s="552">
        <f>'Information Input'!$H$33</f>
        <v>43466</v>
      </c>
      <c r="CH1915" s="552">
        <f>'Information Input'!$H$34</f>
        <v>43555</v>
      </c>
      <c r="CI1915" s="552">
        <f>'Information Input'!$H$35</f>
        <v>43555</v>
      </c>
      <c r="CJ1915" s="551" t="str">
        <f>'Information Input'!$J$22</f>
        <v>Quarterly</v>
      </c>
      <c r="CK1915" s="552">
        <f>'Information Input'!$H$30</f>
        <v>43555</v>
      </c>
      <c r="CL1915" s="551">
        <f>'Information Input'!$J$18</f>
        <v>2019</v>
      </c>
      <c r="CM1915" s="551" t="s">
        <v>97</v>
      </c>
      <c r="CN1915" s="1014" t="s">
        <v>98</v>
      </c>
      <c r="CO1915" s="542" t="s">
        <v>96</v>
      </c>
      <c r="CP1915" s="542" t="s">
        <v>671</v>
      </c>
      <c r="CQ1915" s="551">
        <v>34</v>
      </c>
      <c r="CR1915" s="542" t="s">
        <v>176</v>
      </c>
      <c r="CS1915" s="542" t="s">
        <v>238</v>
      </c>
      <c r="CT1915" s="1015">
        <f>'Report 1'!$V$18</f>
        <v>0</v>
      </c>
      <c r="CU1915" s="1016">
        <f>SUMIF('Report 4A'!$G$16:$G$95,$CQ1915,'Report 4A'!$AD$16:$AD$95)</f>
        <v>0</v>
      </c>
      <c r="CV1915" s="1017">
        <f t="shared" si="309"/>
        <v>0</v>
      </c>
    </row>
    <row r="1916" spans="2:100">
      <c r="B1916" s="535" t="s">
        <v>669</v>
      </c>
      <c r="C1916" s="536">
        <v>1</v>
      </c>
      <c r="D1916" s="537" t="str">
        <f>'Information Input'!$M$14</f>
        <v xml:space="preserve">      -      </v>
      </c>
      <c r="E1916" s="537" t="s">
        <v>137</v>
      </c>
      <c r="F1916" s="538">
        <f t="shared" si="307"/>
        <v>43647</v>
      </c>
      <c r="G1916" s="538">
        <f t="shared" si="308"/>
        <v>43738</v>
      </c>
      <c r="H1916" s="538">
        <f>'Information Input'!$H$35</f>
        <v>43555</v>
      </c>
      <c r="I1916" s="537" t="str">
        <f>'Information Input'!$J$22</f>
        <v>Quarterly</v>
      </c>
      <c r="J1916" s="538">
        <f>'Information Input'!$H$30</f>
        <v>43555</v>
      </c>
      <c r="K1916" s="537">
        <f>'Information Input'!$J$18</f>
        <v>2019</v>
      </c>
      <c r="L1916" s="579" t="s">
        <v>99</v>
      </c>
      <c r="M1916" s="540" t="s">
        <v>100</v>
      </c>
      <c r="N1916" s="541" t="s">
        <v>96</v>
      </c>
      <c r="O1916" s="542" t="s">
        <v>678</v>
      </c>
      <c r="P1916" s="537">
        <v>60</v>
      </c>
      <c r="Q1916" s="541" t="s">
        <v>203</v>
      </c>
      <c r="R1916" s="541" t="s">
        <v>239</v>
      </c>
      <c r="S1916" s="543">
        <f>'Report 1'!$Y$18</f>
        <v>0</v>
      </c>
      <c r="T1916" s="544">
        <f>'Report 1'!$Y$81</f>
        <v>0</v>
      </c>
      <c r="U1916" s="545">
        <f>'Report 1'!$Y$167</f>
        <v>0</v>
      </c>
      <c r="AL1916" s="546" t="s">
        <v>669</v>
      </c>
      <c r="AM1916" s="547">
        <v>2</v>
      </c>
      <c r="AN1916" s="547" t="str">
        <f>'Information Input'!$M$14</f>
        <v xml:space="preserve">      -      </v>
      </c>
      <c r="AO1916" s="547" t="s">
        <v>135</v>
      </c>
      <c r="AP1916" s="538">
        <f t="shared" si="310"/>
        <v>43466</v>
      </c>
      <c r="AQ1916" s="538">
        <f t="shared" si="311"/>
        <v>43555</v>
      </c>
      <c r="AR1916" s="538">
        <f>'Information Input'!$H$35</f>
        <v>43555</v>
      </c>
      <c r="AS1916" s="547" t="str">
        <f>'Information Input'!$J$22</f>
        <v>Quarterly</v>
      </c>
      <c r="AT1916" s="538">
        <f>'Information Input'!$H$30</f>
        <v>43555</v>
      </c>
      <c r="AU1916" s="547">
        <f>'Information Input'!$J$18</f>
        <v>2019</v>
      </c>
      <c r="AV1916" s="547" t="s">
        <v>103</v>
      </c>
      <c r="AW1916" s="547" t="s">
        <v>242</v>
      </c>
      <c r="AX1916" s="547" t="s">
        <v>242</v>
      </c>
      <c r="AY1916" s="548" t="s">
        <v>671</v>
      </c>
      <c r="AZ1916" s="547">
        <v>25</v>
      </c>
      <c r="BA1916" s="549" t="s">
        <v>167</v>
      </c>
      <c r="BB1916" s="543" t="s">
        <v>233</v>
      </c>
      <c r="BC1916" s="550">
        <f>'Report 2'!$H437</f>
        <v>0</v>
      </c>
      <c r="BD1916" s="550">
        <f>'Report 2'!$I437</f>
        <v>0</v>
      </c>
      <c r="BE1916" s="550">
        <f>'Report 2'!$J437</f>
        <v>0</v>
      </c>
      <c r="BF1916" s="550">
        <f>'Report 2'!$K437</f>
        <v>0</v>
      </c>
      <c r="BG1916" s="550">
        <f>'Report 2'!$L437</f>
        <v>0</v>
      </c>
      <c r="BH1916" s="550">
        <f>'Report 2'!$M437</f>
        <v>0</v>
      </c>
      <c r="BI1916" s="550">
        <f>'Report 2'!$N437</f>
        <v>0</v>
      </c>
      <c r="CC1916" s="542" t="s">
        <v>669</v>
      </c>
      <c r="CD1916" s="1014" t="s">
        <v>672</v>
      </c>
      <c r="CE1916" s="1014" t="str">
        <f>'Information Input'!$M$14</f>
        <v xml:space="preserve">      -      </v>
      </c>
      <c r="CF1916" s="551" t="s">
        <v>139</v>
      </c>
      <c r="CG1916" s="552">
        <f>'Information Input'!$H$33</f>
        <v>43466</v>
      </c>
      <c r="CH1916" s="552">
        <f>'Information Input'!$H$34</f>
        <v>43555</v>
      </c>
      <c r="CI1916" s="552">
        <f>'Information Input'!$H$35</f>
        <v>43555</v>
      </c>
      <c r="CJ1916" s="551" t="str">
        <f>'Information Input'!$J$22</f>
        <v>Quarterly</v>
      </c>
      <c r="CK1916" s="552">
        <f>'Information Input'!$H$30</f>
        <v>43555</v>
      </c>
      <c r="CL1916" s="551">
        <f>'Information Input'!$J$18</f>
        <v>2019</v>
      </c>
      <c r="CM1916" s="551" t="s">
        <v>97</v>
      </c>
      <c r="CN1916" s="1014" t="s">
        <v>98</v>
      </c>
      <c r="CO1916" s="542" t="s">
        <v>96</v>
      </c>
      <c r="CP1916" s="542" t="s">
        <v>671</v>
      </c>
      <c r="CQ1916" s="551">
        <v>35</v>
      </c>
      <c r="CR1916" s="542" t="s">
        <v>177</v>
      </c>
      <c r="CS1916" s="542" t="s">
        <v>235</v>
      </c>
      <c r="CT1916" s="1015">
        <f>'Report 1'!$V$18</f>
        <v>0</v>
      </c>
      <c r="CU1916" s="1016">
        <f>SUMIF('Report 4A'!$G$16:$G$95,$CQ1916,'Report 4A'!$AD$16:$AD$95)</f>
        <v>0</v>
      </c>
      <c r="CV1916" s="1017">
        <f t="shared" si="309"/>
        <v>0</v>
      </c>
    </row>
    <row r="1917" spans="2:100">
      <c r="B1917" s="535" t="s">
        <v>669</v>
      </c>
      <c r="C1917" s="536">
        <v>1</v>
      </c>
      <c r="D1917" s="537" t="str">
        <f>'Information Input'!$M$14</f>
        <v xml:space="preserve">      -      </v>
      </c>
      <c r="E1917" s="537" t="s">
        <v>137</v>
      </c>
      <c r="F1917" s="538">
        <f t="shared" si="307"/>
        <v>43647</v>
      </c>
      <c r="G1917" s="538">
        <f t="shared" si="308"/>
        <v>43738</v>
      </c>
      <c r="H1917" s="538">
        <f>'Information Input'!$H$35</f>
        <v>43555</v>
      </c>
      <c r="I1917" s="537" t="str">
        <f>'Information Input'!$J$22</f>
        <v>Quarterly</v>
      </c>
      <c r="J1917" s="538">
        <f>'Information Input'!$H$30</f>
        <v>43555</v>
      </c>
      <c r="K1917" s="537">
        <f>'Information Input'!$J$18</f>
        <v>2019</v>
      </c>
      <c r="L1917" s="579" t="s">
        <v>99</v>
      </c>
      <c r="M1917" s="540" t="s">
        <v>100</v>
      </c>
      <c r="N1917" s="541" t="s">
        <v>96</v>
      </c>
      <c r="O1917" s="542" t="s">
        <v>678</v>
      </c>
      <c r="P1917" s="537">
        <v>61</v>
      </c>
      <c r="Q1917" s="541" t="s">
        <v>204</v>
      </c>
      <c r="R1917" s="541" t="s">
        <v>239</v>
      </c>
      <c r="S1917" s="543">
        <f>'Report 1'!$Y$18</f>
        <v>0</v>
      </c>
      <c r="T1917" s="544">
        <f>'Report 1'!$Y$82</f>
        <v>0</v>
      </c>
      <c r="U1917" s="545">
        <f>'Report 1'!$Y$168</f>
        <v>0</v>
      </c>
      <c r="AL1917" s="546" t="s">
        <v>669</v>
      </c>
      <c r="AM1917" s="547">
        <v>2</v>
      </c>
      <c r="AN1917" s="547" t="str">
        <f>'Information Input'!$M$14</f>
        <v xml:space="preserve">      -      </v>
      </c>
      <c r="AO1917" s="547" t="s">
        <v>135</v>
      </c>
      <c r="AP1917" s="538">
        <f t="shared" si="310"/>
        <v>43466</v>
      </c>
      <c r="AQ1917" s="538">
        <f t="shared" si="311"/>
        <v>43555</v>
      </c>
      <c r="AR1917" s="538">
        <f>'Information Input'!$H$35</f>
        <v>43555</v>
      </c>
      <c r="AS1917" s="547" t="str">
        <f>'Information Input'!$J$22</f>
        <v>Quarterly</v>
      </c>
      <c r="AT1917" s="538">
        <f>'Information Input'!$H$30</f>
        <v>43555</v>
      </c>
      <c r="AU1917" s="547">
        <f>'Information Input'!$J$18</f>
        <v>2019</v>
      </c>
      <c r="AV1917" s="547" t="s">
        <v>103</v>
      </c>
      <c r="AW1917" s="547" t="s">
        <v>242</v>
      </c>
      <c r="AX1917" s="547" t="s">
        <v>242</v>
      </c>
      <c r="AY1917" s="548" t="s">
        <v>671</v>
      </c>
      <c r="AZ1917" s="547">
        <v>26</v>
      </c>
      <c r="BA1917" s="549" t="s">
        <v>168</v>
      </c>
      <c r="BB1917" s="543" t="s">
        <v>237</v>
      </c>
      <c r="BC1917" s="550">
        <f>'Report 2'!$H438</f>
        <v>0</v>
      </c>
      <c r="BD1917" s="550">
        <f>'Report 2'!$I438</f>
        <v>0</v>
      </c>
      <c r="BE1917" s="550">
        <f>'Report 2'!$J438</f>
        <v>0</v>
      </c>
      <c r="BF1917" s="550">
        <f>'Report 2'!$K438</f>
        <v>0</v>
      </c>
      <c r="BG1917" s="550">
        <f>'Report 2'!$L438</f>
        <v>0</v>
      </c>
      <c r="BH1917" s="550">
        <f>'Report 2'!$M438</f>
        <v>0</v>
      </c>
      <c r="BI1917" s="550">
        <f>'Report 2'!$N438</f>
        <v>0</v>
      </c>
      <c r="CC1917" s="542" t="s">
        <v>669</v>
      </c>
      <c r="CD1917" s="1014" t="s">
        <v>672</v>
      </c>
      <c r="CE1917" s="1014" t="str">
        <f>'Information Input'!$M$14</f>
        <v xml:space="preserve">      -      </v>
      </c>
      <c r="CF1917" s="551" t="s">
        <v>139</v>
      </c>
      <c r="CG1917" s="552">
        <f>'Information Input'!$H$33</f>
        <v>43466</v>
      </c>
      <c r="CH1917" s="552">
        <f>'Information Input'!$H$34</f>
        <v>43555</v>
      </c>
      <c r="CI1917" s="552">
        <f>'Information Input'!$H$35</f>
        <v>43555</v>
      </c>
      <c r="CJ1917" s="551" t="str">
        <f>'Information Input'!$J$22</f>
        <v>Quarterly</v>
      </c>
      <c r="CK1917" s="552">
        <f>'Information Input'!$H$30</f>
        <v>43555</v>
      </c>
      <c r="CL1917" s="551">
        <f>'Information Input'!$J$18</f>
        <v>2019</v>
      </c>
      <c r="CM1917" s="551" t="s">
        <v>97</v>
      </c>
      <c r="CN1917" s="1014" t="s">
        <v>98</v>
      </c>
      <c r="CO1917" s="542" t="s">
        <v>96</v>
      </c>
      <c r="CP1917" s="542" t="s">
        <v>671</v>
      </c>
      <c r="CQ1917" s="551">
        <v>36</v>
      </c>
      <c r="CR1917" s="542" t="s">
        <v>178</v>
      </c>
      <c r="CS1917" s="542" t="s">
        <v>235</v>
      </c>
      <c r="CT1917" s="1015">
        <f>'Report 1'!$V$18</f>
        <v>0</v>
      </c>
      <c r="CU1917" s="1016">
        <f>SUMIF('Report 4A'!$G$16:$G$95,$CQ1917,'Report 4A'!$AD$16:$AD$95)</f>
        <v>0</v>
      </c>
      <c r="CV1917" s="1017">
        <f t="shared" si="309"/>
        <v>0</v>
      </c>
    </row>
    <row r="1918" spans="2:100">
      <c r="B1918" s="535" t="s">
        <v>669</v>
      </c>
      <c r="C1918" s="536">
        <v>1</v>
      </c>
      <c r="D1918" s="537" t="str">
        <f>'Information Input'!$M$14</f>
        <v xml:space="preserve">      -      </v>
      </c>
      <c r="E1918" s="537" t="s">
        <v>137</v>
      </c>
      <c r="F1918" s="538">
        <f t="shared" si="307"/>
        <v>43647</v>
      </c>
      <c r="G1918" s="538">
        <f t="shared" si="308"/>
        <v>43738</v>
      </c>
      <c r="H1918" s="538">
        <f>'Information Input'!$H$35</f>
        <v>43555</v>
      </c>
      <c r="I1918" s="537" t="str">
        <f>'Information Input'!$J$22</f>
        <v>Quarterly</v>
      </c>
      <c r="J1918" s="538">
        <f>'Information Input'!$H$30</f>
        <v>43555</v>
      </c>
      <c r="K1918" s="537">
        <f>'Information Input'!$J$18</f>
        <v>2019</v>
      </c>
      <c r="L1918" s="579" t="s">
        <v>99</v>
      </c>
      <c r="M1918" s="540" t="s">
        <v>100</v>
      </c>
      <c r="N1918" s="541" t="s">
        <v>96</v>
      </c>
      <c r="O1918" s="542" t="s">
        <v>678</v>
      </c>
      <c r="P1918" s="537">
        <v>62</v>
      </c>
      <c r="Q1918" s="541" t="s">
        <v>204</v>
      </c>
      <c r="R1918" s="541" t="s">
        <v>239</v>
      </c>
      <c r="S1918" s="543">
        <f>'Report 1'!$Y$18</f>
        <v>0</v>
      </c>
      <c r="T1918" s="544">
        <f>'Report 1'!$Y$83</f>
        <v>0</v>
      </c>
      <c r="U1918" s="545">
        <f>'Report 1'!$Y$169</f>
        <v>0</v>
      </c>
      <c r="AL1918" s="546" t="s">
        <v>669</v>
      </c>
      <c r="AM1918" s="547">
        <v>2</v>
      </c>
      <c r="AN1918" s="547" t="str">
        <f>'Information Input'!$M$14</f>
        <v xml:space="preserve">      -      </v>
      </c>
      <c r="AO1918" s="547" t="s">
        <v>135</v>
      </c>
      <c r="AP1918" s="538">
        <f t="shared" si="310"/>
        <v>43466</v>
      </c>
      <c r="AQ1918" s="538">
        <f t="shared" si="311"/>
        <v>43555</v>
      </c>
      <c r="AR1918" s="538">
        <f>'Information Input'!$H$35</f>
        <v>43555</v>
      </c>
      <c r="AS1918" s="547" t="str">
        <f>'Information Input'!$J$22</f>
        <v>Quarterly</v>
      </c>
      <c r="AT1918" s="538">
        <f>'Information Input'!$H$30</f>
        <v>43555</v>
      </c>
      <c r="AU1918" s="547">
        <f>'Information Input'!$J$18</f>
        <v>2019</v>
      </c>
      <c r="AV1918" s="547" t="s">
        <v>103</v>
      </c>
      <c r="AW1918" s="547" t="s">
        <v>242</v>
      </c>
      <c r="AX1918" s="547" t="s">
        <v>242</v>
      </c>
      <c r="AY1918" s="548" t="s">
        <v>671</v>
      </c>
      <c r="AZ1918" s="547">
        <v>27</v>
      </c>
      <c r="BA1918" s="549" t="s">
        <v>169</v>
      </c>
      <c r="BB1918" s="543" t="s">
        <v>235</v>
      </c>
      <c r="BC1918" s="550">
        <f>'Report 2'!$H439</f>
        <v>0</v>
      </c>
      <c r="BD1918" s="550">
        <f>'Report 2'!$I439</f>
        <v>0</v>
      </c>
      <c r="BE1918" s="550">
        <f>'Report 2'!$J439</f>
        <v>0</v>
      </c>
      <c r="BF1918" s="550">
        <f>'Report 2'!$K439</f>
        <v>0</v>
      </c>
      <c r="BG1918" s="550">
        <f>'Report 2'!$L439</f>
        <v>0</v>
      </c>
      <c r="BH1918" s="550">
        <f>'Report 2'!$M439</f>
        <v>0</v>
      </c>
      <c r="BI1918" s="550">
        <f>'Report 2'!$N439</f>
        <v>0</v>
      </c>
      <c r="CC1918" s="542" t="s">
        <v>669</v>
      </c>
      <c r="CD1918" s="1014" t="s">
        <v>672</v>
      </c>
      <c r="CE1918" s="1014" t="str">
        <f>'Information Input'!$M$14</f>
        <v xml:space="preserve">      -      </v>
      </c>
      <c r="CF1918" s="551" t="s">
        <v>139</v>
      </c>
      <c r="CG1918" s="552">
        <f>'Information Input'!$H$33</f>
        <v>43466</v>
      </c>
      <c r="CH1918" s="552">
        <f>'Information Input'!$H$34</f>
        <v>43555</v>
      </c>
      <c r="CI1918" s="552">
        <f>'Information Input'!$H$35</f>
        <v>43555</v>
      </c>
      <c r="CJ1918" s="551" t="str">
        <f>'Information Input'!$J$22</f>
        <v>Quarterly</v>
      </c>
      <c r="CK1918" s="552">
        <f>'Information Input'!$H$30</f>
        <v>43555</v>
      </c>
      <c r="CL1918" s="551">
        <f>'Information Input'!$J$18</f>
        <v>2019</v>
      </c>
      <c r="CM1918" s="551" t="s">
        <v>97</v>
      </c>
      <c r="CN1918" s="1014" t="s">
        <v>98</v>
      </c>
      <c r="CO1918" s="542" t="s">
        <v>96</v>
      </c>
      <c r="CP1918" s="542" t="s">
        <v>671</v>
      </c>
      <c r="CQ1918" s="551">
        <v>37</v>
      </c>
      <c r="CR1918" s="542" t="s">
        <v>179</v>
      </c>
      <c r="CS1918" s="542" t="s">
        <v>231</v>
      </c>
      <c r="CT1918" s="1015">
        <f>'Report 1'!$V$18</f>
        <v>0</v>
      </c>
      <c r="CU1918" s="1016">
        <f>SUMIF('Report 4A'!$G$16:$G$95,$CQ1918,'Report 4A'!$AD$16:$AD$95)</f>
        <v>0</v>
      </c>
      <c r="CV1918" s="1017">
        <f t="shared" si="309"/>
        <v>0</v>
      </c>
    </row>
    <row r="1919" spans="2:100">
      <c r="B1919" s="535" t="s">
        <v>669</v>
      </c>
      <c r="C1919" s="536">
        <v>1</v>
      </c>
      <c r="D1919" s="537" t="str">
        <f>'Information Input'!$M$14</f>
        <v xml:space="preserve">      -      </v>
      </c>
      <c r="E1919" s="537" t="s">
        <v>137</v>
      </c>
      <c r="F1919" s="538">
        <f t="shared" si="307"/>
        <v>43647</v>
      </c>
      <c r="G1919" s="538">
        <f t="shared" si="308"/>
        <v>43738</v>
      </c>
      <c r="H1919" s="538">
        <f>'Information Input'!$H$35</f>
        <v>43555</v>
      </c>
      <c r="I1919" s="537" t="str">
        <f>'Information Input'!$J$22</f>
        <v>Quarterly</v>
      </c>
      <c r="J1919" s="538">
        <f>'Information Input'!$H$30</f>
        <v>43555</v>
      </c>
      <c r="K1919" s="537">
        <f>'Information Input'!$J$18</f>
        <v>2019</v>
      </c>
      <c r="L1919" s="579" t="s">
        <v>99</v>
      </c>
      <c r="M1919" s="540" t="s">
        <v>100</v>
      </c>
      <c r="N1919" s="541" t="s">
        <v>96</v>
      </c>
      <c r="O1919" s="542" t="s">
        <v>674</v>
      </c>
      <c r="P1919" s="537">
        <v>63</v>
      </c>
      <c r="Q1919" s="541" t="s">
        <v>205</v>
      </c>
      <c r="R1919" s="541" t="s">
        <v>239</v>
      </c>
      <c r="S1919" s="543">
        <f>'Report 1'!$Y$18</f>
        <v>0</v>
      </c>
      <c r="T1919" s="544">
        <f>'Report 1'!$Y$84</f>
        <v>0</v>
      </c>
      <c r="U1919" s="545">
        <f>'Report 1'!$Y$170</f>
        <v>0</v>
      </c>
      <c r="AL1919" s="546" t="s">
        <v>669</v>
      </c>
      <c r="AM1919" s="547">
        <v>2</v>
      </c>
      <c r="AN1919" s="547" t="str">
        <f>'Information Input'!$M$14</f>
        <v xml:space="preserve">      -      </v>
      </c>
      <c r="AO1919" s="547" t="s">
        <v>135</v>
      </c>
      <c r="AP1919" s="538">
        <f t="shared" si="310"/>
        <v>43466</v>
      </c>
      <c r="AQ1919" s="538">
        <f t="shared" si="311"/>
        <v>43555</v>
      </c>
      <c r="AR1919" s="538">
        <f>'Information Input'!$H$35</f>
        <v>43555</v>
      </c>
      <c r="AS1919" s="547" t="str">
        <f>'Information Input'!$J$22</f>
        <v>Quarterly</v>
      </c>
      <c r="AT1919" s="538">
        <f>'Information Input'!$H$30</f>
        <v>43555</v>
      </c>
      <c r="AU1919" s="547">
        <f>'Information Input'!$J$18</f>
        <v>2019</v>
      </c>
      <c r="AV1919" s="547" t="s">
        <v>103</v>
      </c>
      <c r="AW1919" s="547" t="s">
        <v>242</v>
      </c>
      <c r="AX1919" s="547" t="s">
        <v>242</v>
      </c>
      <c r="AY1919" s="548" t="s">
        <v>671</v>
      </c>
      <c r="AZ1919" s="547">
        <v>28</v>
      </c>
      <c r="BA1919" s="549" t="s">
        <v>170</v>
      </c>
      <c r="BB1919" s="543" t="s">
        <v>235</v>
      </c>
      <c r="BC1919" s="550">
        <f>'Report 2'!$H440</f>
        <v>0</v>
      </c>
      <c r="BD1919" s="550">
        <f>'Report 2'!$I440</f>
        <v>0</v>
      </c>
      <c r="BE1919" s="550">
        <f>'Report 2'!$J440</f>
        <v>0</v>
      </c>
      <c r="BF1919" s="550">
        <f>'Report 2'!$K440</f>
        <v>0</v>
      </c>
      <c r="BG1919" s="550">
        <f>'Report 2'!$L440</f>
        <v>0</v>
      </c>
      <c r="BH1919" s="550">
        <f>'Report 2'!$M440</f>
        <v>0</v>
      </c>
      <c r="BI1919" s="550">
        <f>'Report 2'!$N440</f>
        <v>0</v>
      </c>
      <c r="CC1919" s="542" t="s">
        <v>669</v>
      </c>
      <c r="CD1919" s="1014" t="s">
        <v>672</v>
      </c>
      <c r="CE1919" s="1014" t="str">
        <f>'Information Input'!$M$14</f>
        <v xml:space="preserve">      -      </v>
      </c>
      <c r="CF1919" s="551" t="s">
        <v>139</v>
      </c>
      <c r="CG1919" s="552">
        <f>'Information Input'!$H$33</f>
        <v>43466</v>
      </c>
      <c r="CH1919" s="552">
        <f>'Information Input'!$H$34</f>
        <v>43555</v>
      </c>
      <c r="CI1919" s="552">
        <f>'Information Input'!$H$35</f>
        <v>43555</v>
      </c>
      <c r="CJ1919" s="551" t="str">
        <f>'Information Input'!$J$22</f>
        <v>Quarterly</v>
      </c>
      <c r="CK1919" s="552">
        <f>'Information Input'!$H$30</f>
        <v>43555</v>
      </c>
      <c r="CL1919" s="551">
        <f>'Information Input'!$J$18</f>
        <v>2019</v>
      </c>
      <c r="CM1919" s="551" t="s">
        <v>97</v>
      </c>
      <c r="CN1919" s="1014" t="s">
        <v>98</v>
      </c>
      <c r="CO1919" s="542" t="s">
        <v>96</v>
      </c>
      <c r="CP1919" s="542" t="s">
        <v>671</v>
      </c>
      <c r="CQ1919" s="551">
        <v>38</v>
      </c>
      <c r="CR1919" s="542" t="s">
        <v>180</v>
      </c>
      <c r="CS1919" s="542" t="s">
        <v>233</v>
      </c>
      <c r="CT1919" s="1015">
        <f>'Report 1'!$V$18</f>
        <v>0</v>
      </c>
      <c r="CU1919" s="1016">
        <f>SUMIF('Report 4A'!$G$16:$G$95,$CQ1919,'Report 4A'!$AD$16:$AD$95)</f>
        <v>0</v>
      </c>
      <c r="CV1919" s="1017">
        <f t="shared" si="309"/>
        <v>0</v>
      </c>
    </row>
    <row r="1920" spans="2:100">
      <c r="B1920" s="535" t="s">
        <v>669</v>
      </c>
      <c r="C1920" s="536">
        <v>1</v>
      </c>
      <c r="D1920" s="537" t="str">
        <f>'Information Input'!$M$14</f>
        <v xml:space="preserve">      -      </v>
      </c>
      <c r="E1920" s="537" t="s">
        <v>137</v>
      </c>
      <c r="F1920" s="538">
        <f t="shared" si="307"/>
        <v>43647</v>
      </c>
      <c r="G1920" s="538">
        <f t="shared" si="308"/>
        <v>43738</v>
      </c>
      <c r="H1920" s="538">
        <f>'Information Input'!$H$35</f>
        <v>43555</v>
      </c>
      <c r="I1920" s="537" t="str">
        <f>'Information Input'!$J$22</f>
        <v>Quarterly</v>
      </c>
      <c r="J1920" s="538">
        <f>'Information Input'!$H$30</f>
        <v>43555</v>
      </c>
      <c r="K1920" s="537">
        <f>'Information Input'!$J$18</f>
        <v>2019</v>
      </c>
      <c r="L1920" s="579" t="s">
        <v>99</v>
      </c>
      <c r="M1920" s="540" t="s">
        <v>100</v>
      </c>
      <c r="N1920" s="541" t="s">
        <v>96</v>
      </c>
      <c r="O1920" s="542" t="s">
        <v>674</v>
      </c>
      <c r="P1920" s="537">
        <v>64</v>
      </c>
      <c r="Q1920" s="541" t="s">
        <v>206</v>
      </c>
      <c r="R1920" s="541" t="s">
        <v>239</v>
      </c>
      <c r="S1920" s="543">
        <f>'Report 1'!$Y$18</f>
        <v>0</v>
      </c>
      <c r="T1920" s="544">
        <f>'Report 1'!$Y$85</f>
        <v>0</v>
      </c>
      <c r="U1920" s="545">
        <f>'Report 1'!$Y$171</f>
        <v>0</v>
      </c>
      <c r="AL1920" s="546" t="s">
        <v>669</v>
      </c>
      <c r="AM1920" s="547">
        <v>2</v>
      </c>
      <c r="AN1920" s="547" t="str">
        <f>'Information Input'!$M$14</f>
        <v xml:space="preserve">      -      </v>
      </c>
      <c r="AO1920" s="547" t="s">
        <v>135</v>
      </c>
      <c r="AP1920" s="538">
        <f t="shared" si="310"/>
        <v>43466</v>
      </c>
      <c r="AQ1920" s="538">
        <f t="shared" si="311"/>
        <v>43555</v>
      </c>
      <c r="AR1920" s="538">
        <f>'Information Input'!$H$35</f>
        <v>43555</v>
      </c>
      <c r="AS1920" s="547" t="str">
        <f>'Information Input'!$J$22</f>
        <v>Quarterly</v>
      </c>
      <c r="AT1920" s="538">
        <f>'Information Input'!$H$30</f>
        <v>43555</v>
      </c>
      <c r="AU1920" s="547">
        <f>'Information Input'!$J$18</f>
        <v>2019</v>
      </c>
      <c r="AV1920" s="547" t="s">
        <v>103</v>
      </c>
      <c r="AW1920" s="547" t="s">
        <v>242</v>
      </c>
      <c r="AX1920" s="547" t="s">
        <v>242</v>
      </c>
      <c r="AY1920" s="548" t="s">
        <v>671</v>
      </c>
      <c r="AZ1920" s="547">
        <v>29</v>
      </c>
      <c r="BA1920" s="549" t="s">
        <v>171</v>
      </c>
      <c r="BB1920" s="543" t="s">
        <v>238</v>
      </c>
      <c r="BC1920" s="550">
        <f>'Report 2'!$H441</f>
        <v>0</v>
      </c>
      <c r="BD1920" s="550">
        <f>'Report 2'!$I441</f>
        <v>0</v>
      </c>
      <c r="BE1920" s="550">
        <f>'Report 2'!$J441</f>
        <v>0</v>
      </c>
      <c r="BF1920" s="550">
        <f>'Report 2'!$K441</f>
        <v>0</v>
      </c>
      <c r="BG1920" s="550">
        <f>'Report 2'!$L441</f>
        <v>0</v>
      </c>
      <c r="BH1920" s="550">
        <f>'Report 2'!$M441</f>
        <v>0</v>
      </c>
      <c r="BI1920" s="550">
        <f>'Report 2'!$N441</f>
        <v>0</v>
      </c>
      <c r="CC1920" s="542" t="s">
        <v>669</v>
      </c>
      <c r="CD1920" s="1014" t="s">
        <v>672</v>
      </c>
      <c r="CE1920" s="1014" t="str">
        <f>'Information Input'!$M$14</f>
        <v xml:space="preserve">      -      </v>
      </c>
      <c r="CF1920" s="551" t="s">
        <v>139</v>
      </c>
      <c r="CG1920" s="552">
        <f>'Information Input'!$H$33</f>
        <v>43466</v>
      </c>
      <c r="CH1920" s="552">
        <f>'Information Input'!$H$34</f>
        <v>43555</v>
      </c>
      <c r="CI1920" s="552">
        <f>'Information Input'!$H$35</f>
        <v>43555</v>
      </c>
      <c r="CJ1920" s="551" t="str">
        <f>'Information Input'!$J$22</f>
        <v>Quarterly</v>
      </c>
      <c r="CK1920" s="552">
        <f>'Information Input'!$H$30</f>
        <v>43555</v>
      </c>
      <c r="CL1920" s="551">
        <f>'Information Input'!$J$18</f>
        <v>2019</v>
      </c>
      <c r="CM1920" s="551" t="s">
        <v>97</v>
      </c>
      <c r="CN1920" s="1014" t="s">
        <v>98</v>
      </c>
      <c r="CO1920" s="542" t="s">
        <v>96</v>
      </c>
      <c r="CP1920" s="542" t="s">
        <v>671</v>
      </c>
      <c r="CQ1920" s="551">
        <v>39</v>
      </c>
      <c r="CR1920" s="542" t="s">
        <v>181</v>
      </c>
      <c r="CS1920" s="542" t="s">
        <v>233</v>
      </c>
      <c r="CT1920" s="1015">
        <f>'Report 1'!$V$18</f>
        <v>0</v>
      </c>
      <c r="CU1920" s="1016">
        <f>SUMIF('Report 4A'!$G$16:$G$95,$CQ1920,'Report 4A'!$AD$16:$AD$95)</f>
        <v>0</v>
      </c>
      <c r="CV1920" s="1017">
        <f t="shared" si="309"/>
        <v>0</v>
      </c>
    </row>
    <row r="1921" spans="2:100">
      <c r="B1921" s="535" t="s">
        <v>669</v>
      </c>
      <c r="C1921" s="536">
        <v>1</v>
      </c>
      <c r="D1921" s="537" t="str">
        <f>'Information Input'!$M$14</f>
        <v xml:space="preserve">      -      </v>
      </c>
      <c r="E1921" s="537" t="s">
        <v>137</v>
      </c>
      <c r="F1921" s="538">
        <f t="shared" si="307"/>
        <v>43647</v>
      </c>
      <c r="G1921" s="538">
        <f t="shared" si="308"/>
        <v>43738</v>
      </c>
      <c r="H1921" s="538">
        <f>'Information Input'!$H$35</f>
        <v>43555</v>
      </c>
      <c r="I1921" s="537" t="str">
        <f>'Information Input'!$J$22</f>
        <v>Quarterly</v>
      </c>
      <c r="J1921" s="538">
        <f>'Information Input'!$H$30</f>
        <v>43555</v>
      </c>
      <c r="K1921" s="537">
        <f>'Information Input'!$J$18</f>
        <v>2019</v>
      </c>
      <c r="L1921" s="579" t="s">
        <v>99</v>
      </c>
      <c r="M1921" s="540" t="s">
        <v>100</v>
      </c>
      <c r="N1921" s="541" t="s">
        <v>96</v>
      </c>
      <c r="O1921" s="542" t="s">
        <v>674</v>
      </c>
      <c r="P1921" s="537">
        <v>65</v>
      </c>
      <c r="Q1921" s="541" t="s">
        <v>207</v>
      </c>
      <c r="R1921" s="541" t="s">
        <v>239</v>
      </c>
      <c r="S1921" s="543">
        <f>'Report 1'!$Y$18</f>
        <v>0</v>
      </c>
      <c r="T1921" s="544">
        <f>'Report 1'!$Y$86</f>
        <v>0</v>
      </c>
      <c r="U1921" s="545">
        <f>'Report 1'!$Y$172</f>
        <v>0</v>
      </c>
      <c r="AL1921" s="546" t="s">
        <v>669</v>
      </c>
      <c r="AM1921" s="547">
        <v>2</v>
      </c>
      <c r="AN1921" s="547" t="str">
        <f>'Information Input'!$M$14</f>
        <v xml:space="preserve">      -      </v>
      </c>
      <c r="AO1921" s="547" t="s">
        <v>135</v>
      </c>
      <c r="AP1921" s="538">
        <f t="shared" si="310"/>
        <v>43466</v>
      </c>
      <c r="AQ1921" s="538">
        <f t="shared" si="311"/>
        <v>43555</v>
      </c>
      <c r="AR1921" s="538">
        <f>'Information Input'!$H$35</f>
        <v>43555</v>
      </c>
      <c r="AS1921" s="547" t="str">
        <f>'Information Input'!$J$22</f>
        <v>Quarterly</v>
      </c>
      <c r="AT1921" s="538">
        <f>'Information Input'!$H$30</f>
        <v>43555</v>
      </c>
      <c r="AU1921" s="547">
        <f>'Information Input'!$J$18</f>
        <v>2019</v>
      </c>
      <c r="AV1921" s="547" t="s">
        <v>103</v>
      </c>
      <c r="AW1921" s="547" t="s">
        <v>242</v>
      </c>
      <c r="AX1921" s="547" t="s">
        <v>242</v>
      </c>
      <c r="AY1921" s="548" t="s">
        <v>671</v>
      </c>
      <c r="AZ1921" s="547">
        <v>30</v>
      </c>
      <c r="BA1921" s="549" t="s">
        <v>172</v>
      </c>
      <c r="BB1921" s="543" t="s">
        <v>238</v>
      </c>
      <c r="BC1921" s="550">
        <f>'Report 2'!$H442</f>
        <v>0</v>
      </c>
      <c r="BD1921" s="550">
        <f>'Report 2'!$I442</f>
        <v>0</v>
      </c>
      <c r="BE1921" s="550">
        <f>'Report 2'!$J442</f>
        <v>0</v>
      </c>
      <c r="BF1921" s="550">
        <f>'Report 2'!$K442</f>
        <v>0</v>
      </c>
      <c r="BG1921" s="550">
        <f>'Report 2'!$L442</f>
        <v>0</v>
      </c>
      <c r="BH1921" s="550">
        <f>'Report 2'!$M442</f>
        <v>0</v>
      </c>
      <c r="BI1921" s="550">
        <f>'Report 2'!$N442</f>
        <v>0</v>
      </c>
      <c r="CC1921" s="542" t="s">
        <v>669</v>
      </c>
      <c r="CD1921" s="1014" t="s">
        <v>672</v>
      </c>
      <c r="CE1921" s="1014" t="str">
        <f>'Information Input'!$M$14</f>
        <v xml:space="preserve">      -      </v>
      </c>
      <c r="CF1921" s="551" t="s">
        <v>139</v>
      </c>
      <c r="CG1921" s="552">
        <f>'Information Input'!$H$33</f>
        <v>43466</v>
      </c>
      <c r="CH1921" s="552">
        <f>'Information Input'!$H$34</f>
        <v>43555</v>
      </c>
      <c r="CI1921" s="552">
        <f>'Information Input'!$H$35</f>
        <v>43555</v>
      </c>
      <c r="CJ1921" s="551" t="str">
        <f>'Information Input'!$J$22</f>
        <v>Quarterly</v>
      </c>
      <c r="CK1921" s="552">
        <f>'Information Input'!$H$30</f>
        <v>43555</v>
      </c>
      <c r="CL1921" s="551">
        <f>'Information Input'!$J$18</f>
        <v>2019</v>
      </c>
      <c r="CM1921" s="551" t="s">
        <v>97</v>
      </c>
      <c r="CN1921" s="1014" t="s">
        <v>98</v>
      </c>
      <c r="CO1921" s="542" t="s">
        <v>96</v>
      </c>
      <c r="CP1921" s="542" t="s">
        <v>671</v>
      </c>
      <c r="CQ1921" s="551">
        <v>40</v>
      </c>
      <c r="CR1921" s="542" t="s">
        <v>182</v>
      </c>
      <c r="CS1921" s="542" t="s">
        <v>238</v>
      </c>
      <c r="CT1921" s="1015">
        <f>'Report 1'!$V$18</f>
        <v>0</v>
      </c>
      <c r="CU1921" s="1016">
        <f>SUMIF('Report 4A'!$G$16:$G$95,$CQ1921,'Report 4A'!$AD$16:$AD$95)</f>
        <v>0</v>
      </c>
      <c r="CV1921" s="1017">
        <f t="shared" si="309"/>
        <v>0</v>
      </c>
    </row>
    <row r="1922" spans="2:100">
      <c r="B1922" s="535" t="s">
        <v>669</v>
      </c>
      <c r="C1922" s="536">
        <v>1</v>
      </c>
      <c r="D1922" s="537" t="str">
        <f>'Information Input'!$M$14</f>
        <v xml:space="preserve">      -      </v>
      </c>
      <c r="E1922" s="537" t="s">
        <v>137</v>
      </c>
      <c r="F1922" s="538">
        <f t="shared" si="307"/>
        <v>43647</v>
      </c>
      <c r="G1922" s="538">
        <f t="shared" si="308"/>
        <v>43738</v>
      </c>
      <c r="H1922" s="538">
        <f>'Information Input'!$H$35</f>
        <v>43555</v>
      </c>
      <c r="I1922" s="537" t="str">
        <f>'Information Input'!$J$22</f>
        <v>Quarterly</v>
      </c>
      <c r="J1922" s="538">
        <f>'Information Input'!$H$30</f>
        <v>43555</v>
      </c>
      <c r="K1922" s="537">
        <f>'Information Input'!$J$18</f>
        <v>2019</v>
      </c>
      <c r="L1922" s="579" t="s">
        <v>99</v>
      </c>
      <c r="M1922" s="540" t="s">
        <v>100</v>
      </c>
      <c r="N1922" s="541" t="s">
        <v>96</v>
      </c>
      <c r="O1922" s="542" t="s">
        <v>679</v>
      </c>
      <c r="P1922" s="537">
        <v>66</v>
      </c>
      <c r="Q1922" s="541" t="s">
        <v>208</v>
      </c>
      <c r="R1922" s="541" t="s">
        <v>239</v>
      </c>
      <c r="S1922" s="543">
        <f>'Report 1'!$Y$18</f>
        <v>0</v>
      </c>
      <c r="T1922" s="544">
        <f>'Report 1'!$Y$87</f>
        <v>0</v>
      </c>
      <c r="U1922" s="545">
        <f>'Report 1'!$Y$173</f>
        <v>0</v>
      </c>
      <c r="AL1922" s="546" t="s">
        <v>669</v>
      </c>
      <c r="AM1922" s="547">
        <v>2</v>
      </c>
      <c r="AN1922" s="547" t="str">
        <f>'Information Input'!$M$14</f>
        <v xml:space="preserve">      -      </v>
      </c>
      <c r="AO1922" s="547" t="s">
        <v>135</v>
      </c>
      <c r="AP1922" s="538">
        <f t="shared" si="310"/>
        <v>43466</v>
      </c>
      <c r="AQ1922" s="538">
        <f t="shared" si="311"/>
        <v>43555</v>
      </c>
      <c r="AR1922" s="538">
        <f>'Information Input'!$H$35</f>
        <v>43555</v>
      </c>
      <c r="AS1922" s="547" t="str">
        <f>'Information Input'!$J$22</f>
        <v>Quarterly</v>
      </c>
      <c r="AT1922" s="538">
        <f>'Information Input'!$H$30</f>
        <v>43555</v>
      </c>
      <c r="AU1922" s="547">
        <f>'Information Input'!$J$18</f>
        <v>2019</v>
      </c>
      <c r="AV1922" s="547" t="s">
        <v>103</v>
      </c>
      <c r="AW1922" s="547" t="s">
        <v>242</v>
      </c>
      <c r="AX1922" s="547" t="s">
        <v>242</v>
      </c>
      <c r="AY1922" s="548" t="s">
        <v>671</v>
      </c>
      <c r="AZ1922" s="547">
        <v>31</v>
      </c>
      <c r="BA1922" s="549" t="s">
        <v>173</v>
      </c>
      <c r="BB1922" s="543" t="s">
        <v>233</v>
      </c>
      <c r="BC1922" s="550">
        <f>'Report 2'!$H443</f>
        <v>0</v>
      </c>
      <c r="BD1922" s="550">
        <f>'Report 2'!$I443</f>
        <v>0</v>
      </c>
      <c r="BE1922" s="550">
        <f>'Report 2'!$J443</f>
        <v>0</v>
      </c>
      <c r="BF1922" s="550">
        <f>'Report 2'!$K443</f>
        <v>0</v>
      </c>
      <c r="BG1922" s="550">
        <f>'Report 2'!$L443</f>
        <v>0</v>
      </c>
      <c r="BH1922" s="550">
        <f>'Report 2'!$M443</f>
        <v>0</v>
      </c>
      <c r="BI1922" s="550">
        <f>'Report 2'!$N443</f>
        <v>0</v>
      </c>
      <c r="CC1922" s="542" t="s">
        <v>669</v>
      </c>
      <c r="CD1922" s="1014" t="s">
        <v>672</v>
      </c>
      <c r="CE1922" s="1014" t="str">
        <f>'Information Input'!$M$14</f>
        <v xml:space="preserve">      -      </v>
      </c>
      <c r="CF1922" s="551" t="s">
        <v>139</v>
      </c>
      <c r="CG1922" s="552">
        <f>'Information Input'!$H$33</f>
        <v>43466</v>
      </c>
      <c r="CH1922" s="552">
        <f>'Information Input'!$H$34</f>
        <v>43555</v>
      </c>
      <c r="CI1922" s="552">
        <f>'Information Input'!$H$35</f>
        <v>43555</v>
      </c>
      <c r="CJ1922" s="551" t="str">
        <f>'Information Input'!$J$22</f>
        <v>Quarterly</v>
      </c>
      <c r="CK1922" s="552">
        <f>'Information Input'!$H$30</f>
        <v>43555</v>
      </c>
      <c r="CL1922" s="551">
        <f>'Information Input'!$J$18</f>
        <v>2019</v>
      </c>
      <c r="CM1922" s="551" t="s">
        <v>97</v>
      </c>
      <c r="CN1922" s="1014" t="s">
        <v>98</v>
      </c>
      <c r="CO1922" s="542" t="s">
        <v>96</v>
      </c>
      <c r="CP1922" s="542" t="s">
        <v>671</v>
      </c>
      <c r="CQ1922" s="551">
        <v>41</v>
      </c>
      <c r="CR1922" s="542" t="s">
        <v>183</v>
      </c>
      <c r="CS1922" s="542" t="s">
        <v>238</v>
      </c>
      <c r="CT1922" s="1015">
        <f>'Report 1'!$V$18</f>
        <v>0</v>
      </c>
      <c r="CU1922" s="1016">
        <f>SUMIF('Report 4A'!$G$16:$G$95,$CQ1922,'Report 4A'!$AD$16:$AD$95)</f>
        <v>0</v>
      </c>
      <c r="CV1922" s="1017">
        <f t="shared" ref="CV1922:CV1924" si="312">IF(CT1922&lt;&gt;0,CU1922/CT1922,0)</f>
        <v>0</v>
      </c>
    </row>
    <row r="1923" spans="2:100">
      <c r="B1923" s="535" t="s">
        <v>669</v>
      </c>
      <c r="C1923" s="536">
        <v>1</v>
      </c>
      <c r="D1923" s="537" t="str">
        <f>'Information Input'!$M$14</f>
        <v xml:space="preserve">      -      </v>
      </c>
      <c r="E1923" s="537" t="s">
        <v>137</v>
      </c>
      <c r="F1923" s="538">
        <f t="shared" si="307"/>
        <v>43647</v>
      </c>
      <c r="G1923" s="538">
        <f t="shared" si="308"/>
        <v>43738</v>
      </c>
      <c r="H1923" s="538">
        <f>'Information Input'!$H$35</f>
        <v>43555</v>
      </c>
      <c r="I1923" s="537" t="str">
        <f>'Information Input'!$J$22</f>
        <v>Quarterly</v>
      </c>
      <c r="J1923" s="538">
        <f>'Information Input'!$H$30</f>
        <v>43555</v>
      </c>
      <c r="K1923" s="537">
        <f>'Information Input'!$J$18</f>
        <v>2019</v>
      </c>
      <c r="L1923" s="579" t="s">
        <v>99</v>
      </c>
      <c r="M1923" s="540" t="s">
        <v>100</v>
      </c>
      <c r="N1923" s="541" t="s">
        <v>96</v>
      </c>
      <c r="O1923" s="542" t="s">
        <v>679</v>
      </c>
      <c r="P1923" s="537">
        <v>67</v>
      </c>
      <c r="Q1923" s="541" t="s">
        <v>209</v>
      </c>
      <c r="R1923" s="541" t="s">
        <v>239</v>
      </c>
      <c r="S1923" s="543">
        <f>'Report 1'!$Y$18</f>
        <v>0</v>
      </c>
      <c r="T1923" s="544">
        <f>'Report 1'!$Y$88</f>
        <v>0</v>
      </c>
      <c r="U1923" s="545">
        <f>'Report 1'!$Y$174</f>
        <v>0</v>
      </c>
      <c r="AL1923" s="546" t="s">
        <v>669</v>
      </c>
      <c r="AM1923" s="547">
        <v>2</v>
      </c>
      <c r="AN1923" s="547" t="str">
        <f>'Information Input'!$M$14</f>
        <v xml:space="preserve">      -      </v>
      </c>
      <c r="AO1923" s="547" t="s">
        <v>135</v>
      </c>
      <c r="AP1923" s="538">
        <f t="shared" si="310"/>
        <v>43466</v>
      </c>
      <c r="AQ1923" s="538">
        <f t="shared" si="311"/>
        <v>43555</v>
      </c>
      <c r="AR1923" s="538">
        <f>'Information Input'!$H$35</f>
        <v>43555</v>
      </c>
      <c r="AS1923" s="547" t="str">
        <f>'Information Input'!$J$22</f>
        <v>Quarterly</v>
      </c>
      <c r="AT1923" s="538">
        <f>'Information Input'!$H$30</f>
        <v>43555</v>
      </c>
      <c r="AU1923" s="547">
        <f>'Information Input'!$J$18</f>
        <v>2019</v>
      </c>
      <c r="AV1923" s="547" t="s">
        <v>103</v>
      </c>
      <c r="AW1923" s="547" t="s">
        <v>242</v>
      </c>
      <c r="AX1923" s="547" t="s">
        <v>242</v>
      </c>
      <c r="AY1923" s="548" t="s">
        <v>671</v>
      </c>
      <c r="AZ1923" s="547">
        <v>32</v>
      </c>
      <c r="BA1923" s="549" t="s">
        <v>174</v>
      </c>
      <c r="BB1923" s="543" t="s">
        <v>238</v>
      </c>
      <c r="BC1923" s="550">
        <f>'Report 2'!$H444</f>
        <v>0</v>
      </c>
      <c r="BD1923" s="550">
        <f>'Report 2'!$I444</f>
        <v>0</v>
      </c>
      <c r="BE1923" s="550">
        <f>'Report 2'!$J444</f>
        <v>0</v>
      </c>
      <c r="BF1923" s="550">
        <f>'Report 2'!$K444</f>
        <v>0</v>
      </c>
      <c r="BG1923" s="550">
        <f>'Report 2'!$L444</f>
        <v>0</v>
      </c>
      <c r="BH1923" s="550">
        <f>'Report 2'!$M444</f>
        <v>0</v>
      </c>
      <c r="BI1923" s="550">
        <f>'Report 2'!$N444</f>
        <v>0</v>
      </c>
      <c r="CC1923" s="542" t="s">
        <v>669</v>
      </c>
      <c r="CD1923" s="1014" t="s">
        <v>672</v>
      </c>
      <c r="CE1923" s="1014" t="str">
        <f>'Information Input'!$M$14</f>
        <v xml:space="preserve">      -      </v>
      </c>
      <c r="CF1923" s="551" t="s">
        <v>139</v>
      </c>
      <c r="CG1923" s="552">
        <f>'Information Input'!$H$33</f>
        <v>43466</v>
      </c>
      <c r="CH1923" s="552">
        <f>'Information Input'!$H$34</f>
        <v>43555</v>
      </c>
      <c r="CI1923" s="552">
        <f>'Information Input'!$H$35</f>
        <v>43555</v>
      </c>
      <c r="CJ1923" s="551" t="str">
        <f>'Information Input'!$J$22</f>
        <v>Quarterly</v>
      </c>
      <c r="CK1923" s="552">
        <f>'Information Input'!$H$30</f>
        <v>43555</v>
      </c>
      <c r="CL1923" s="551">
        <f>'Information Input'!$J$18</f>
        <v>2019</v>
      </c>
      <c r="CM1923" s="1018" t="s">
        <v>97</v>
      </c>
      <c r="CN1923" s="1014" t="s">
        <v>98</v>
      </c>
      <c r="CO1923" s="542" t="s">
        <v>96</v>
      </c>
      <c r="CP1923" s="542" t="s">
        <v>671</v>
      </c>
      <c r="CQ1923" s="551">
        <v>42</v>
      </c>
      <c r="CR1923" s="542" t="s">
        <v>184</v>
      </c>
      <c r="CS1923" s="542" t="s">
        <v>233</v>
      </c>
      <c r="CT1923" s="1015">
        <f>'Report 1'!$V$18</f>
        <v>0</v>
      </c>
      <c r="CU1923" s="1016">
        <f>SUMIF('Report 4A'!$G$16:$G$95,$CQ1923,'Report 4A'!$AD$16:$AD$95)</f>
        <v>0</v>
      </c>
      <c r="CV1923" s="1017">
        <f t="shared" si="312"/>
        <v>0</v>
      </c>
    </row>
    <row r="1924" spans="2:100">
      <c r="B1924" s="535" t="s">
        <v>669</v>
      </c>
      <c r="C1924" s="536">
        <v>1</v>
      </c>
      <c r="D1924" s="537" t="str">
        <f>'Information Input'!$M$14</f>
        <v xml:space="preserve">      -      </v>
      </c>
      <c r="E1924" s="537" t="s">
        <v>137</v>
      </c>
      <c r="F1924" s="538">
        <f t="shared" si="307"/>
        <v>43647</v>
      </c>
      <c r="G1924" s="538">
        <f t="shared" si="308"/>
        <v>43738</v>
      </c>
      <c r="H1924" s="538">
        <f>'Information Input'!$H$35</f>
        <v>43555</v>
      </c>
      <c r="I1924" s="537" t="str">
        <f>'Information Input'!$J$22</f>
        <v>Quarterly</v>
      </c>
      <c r="J1924" s="538">
        <f>'Information Input'!$H$30</f>
        <v>43555</v>
      </c>
      <c r="K1924" s="537">
        <f>'Information Input'!$J$18</f>
        <v>2019</v>
      </c>
      <c r="L1924" s="579" t="s">
        <v>99</v>
      </c>
      <c r="M1924" s="540" t="s">
        <v>100</v>
      </c>
      <c r="N1924" s="541" t="s">
        <v>96</v>
      </c>
      <c r="O1924" s="542" t="s">
        <v>679</v>
      </c>
      <c r="P1924" s="537">
        <v>68</v>
      </c>
      <c r="Q1924" s="541" t="s">
        <v>210</v>
      </c>
      <c r="R1924" s="541" t="s">
        <v>239</v>
      </c>
      <c r="S1924" s="543">
        <f>'Report 1'!$Y$18</f>
        <v>0</v>
      </c>
      <c r="T1924" s="544">
        <f>'Report 1'!$Y$89</f>
        <v>0</v>
      </c>
      <c r="U1924" s="545">
        <f>'Report 1'!$Y$175</f>
        <v>0</v>
      </c>
      <c r="AL1924" s="546" t="s">
        <v>669</v>
      </c>
      <c r="AM1924" s="547">
        <v>2</v>
      </c>
      <c r="AN1924" s="547" t="str">
        <f>'Information Input'!$M$14</f>
        <v xml:space="preserve">      -      </v>
      </c>
      <c r="AO1924" s="547" t="s">
        <v>135</v>
      </c>
      <c r="AP1924" s="538">
        <f t="shared" si="310"/>
        <v>43466</v>
      </c>
      <c r="AQ1924" s="538">
        <f t="shared" si="311"/>
        <v>43555</v>
      </c>
      <c r="AR1924" s="538">
        <f>'Information Input'!$H$35</f>
        <v>43555</v>
      </c>
      <c r="AS1924" s="547" t="str">
        <f>'Information Input'!$J$22</f>
        <v>Quarterly</v>
      </c>
      <c r="AT1924" s="538">
        <f>'Information Input'!$H$30</f>
        <v>43555</v>
      </c>
      <c r="AU1924" s="547">
        <f>'Information Input'!$J$18</f>
        <v>2019</v>
      </c>
      <c r="AV1924" s="547" t="s">
        <v>103</v>
      </c>
      <c r="AW1924" s="547" t="s">
        <v>242</v>
      </c>
      <c r="AX1924" s="547" t="s">
        <v>242</v>
      </c>
      <c r="AY1924" s="548" t="s">
        <v>671</v>
      </c>
      <c r="AZ1924" s="547">
        <v>33</v>
      </c>
      <c r="BA1924" s="549" t="s">
        <v>175</v>
      </c>
      <c r="BB1924" s="543" t="s">
        <v>233</v>
      </c>
      <c r="BC1924" s="550">
        <f>'Report 2'!$H445</f>
        <v>0</v>
      </c>
      <c r="BD1924" s="550">
        <f>'Report 2'!$I445</f>
        <v>0</v>
      </c>
      <c r="BE1924" s="550">
        <f>'Report 2'!$J445</f>
        <v>0</v>
      </c>
      <c r="BF1924" s="550">
        <f>'Report 2'!$K445</f>
        <v>0</v>
      </c>
      <c r="BG1924" s="550">
        <f>'Report 2'!$L445</f>
        <v>0</v>
      </c>
      <c r="BH1924" s="550">
        <f>'Report 2'!$M445</f>
        <v>0</v>
      </c>
      <c r="BI1924" s="550">
        <f>'Report 2'!$N445</f>
        <v>0</v>
      </c>
      <c r="CC1924" s="542" t="s">
        <v>669</v>
      </c>
      <c r="CD1924" s="1014" t="s">
        <v>672</v>
      </c>
      <c r="CE1924" s="1014" t="str">
        <f>'Information Input'!$M$14</f>
        <v xml:space="preserve">      -      </v>
      </c>
      <c r="CF1924" s="551" t="s">
        <v>139</v>
      </c>
      <c r="CG1924" s="552">
        <f>'Information Input'!$H$33</f>
        <v>43466</v>
      </c>
      <c r="CH1924" s="552">
        <f>'Information Input'!$H$34</f>
        <v>43555</v>
      </c>
      <c r="CI1924" s="552">
        <f>'Information Input'!$H$35</f>
        <v>43555</v>
      </c>
      <c r="CJ1924" s="551" t="str">
        <f>'Information Input'!$J$22</f>
        <v>Quarterly</v>
      </c>
      <c r="CK1924" s="552">
        <f>'Information Input'!$H$30</f>
        <v>43555</v>
      </c>
      <c r="CL1924" s="551">
        <f>'Information Input'!$J$18</f>
        <v>2019</v>
      </c>
      <c r="CM1924" s="1018" t="s">
        <v>97</v>
      </c>
      <c r="CN1924" s="1014" t="s">
        <v>98</v>
      </c>
      <c r="CO1924" s="542" t="s">
        <v>96</v>
      </c>
      <c r="CP1924" s="542" t="s">
        <v>671</v>
      </c>
      <c r="CQ1924" s="551">
        <v>43</v>
      </c>
      <c r="CR1924" s="542" t="s">
        <v>185</v>
      </c>
      <c r="CS1924" s="542" t="s">
        <v>233</v>
      </c>
      <c r="CT1924" s="1015">
        <f>'Report 1'!$V$18</f>
        <v>0</v>
      </c>
      <c r="CU1924" s="1016">
        <f>SUMIF('Report 4A'!$G$16:$G$95,$CQ1924,'Report 4A'!$AD$16:$AD$95)</f>
        <v>0</v>
      </c>
      <c r="CV1924" s="1017">
        <f t="shared" si="312"/>
        <v>0</v>
      </c>
    </row>
    <row r="1925" spans="2:100">
      <c r="B1925" s="535" t="s">
        <v>669</v>
      </c>
      <c r="C1925" s="536">
        <v>1</v>
      </c>
      <c r="D1925" s="537" t="str">
        <f>'Information Input'!$M$14</f>
        <v xml:space="preserve">      -      </v>
      </c>
      <c r="E1925" s="537" t="s">
        <v>137</v>
      </c>
      <c r="F1925" s="538">
        <f t="shared" si="307"/>
        <v>43647</v>
      </c>
      <c r="G1925" s="538">
        <f t="shared" si="308"/>
        <v>43738</v>
      </c>
      <c r="H1925" s="538">
        <f>'Information Input'!$H$35</f>
        <v>43555</v>
      </c>
      <c r="I1925" s="537" t="str">
        <f>'Information Input'!$J$22</f>
        <v>Quarterly</v>
      </c>
      <c r="J1925" s="538">
        <f>'Information Input'!$H$30</f>
        <v>43555</v>
      </c>
      <c r="K1925" s="537">
        <f>'Information Input'!$J$18</f>
        <v>2019</v>
      </c>
      <c r="L1925" s="579" t="s">
        <v>99</v>
      </c>
      <c r="M1925" s="540" t="s">
        <v>100</v>
      </c>
      <c r="N1925" s="541" t="s">
        <v>96</v>
      </c>
      <c r="O1925" s="542" t="s">
        <v>679</v>
      </c>
      <c r="P1925" s="537">
        <v>69</v>
      </c>
      <c r="Q1925" s="541" t="s">
        <v>211</v>
      </c>
      <c r="R1925" s="541" t="s">
        <v>239</v>
      </c>
      <c r="S1925" s="543">
        <f>'Report 1'!$Y$18</f>
        <v>0</v>
      </c>
      <c r="T1925" s="544">
        <f>'Report 1'!$Y$90</f>
        <v>0</v>
      </c>
      <c r="U1925" s="545">
        <f>'Report 1'!$Y$176</f>
        <v>0</v>
      </c>
      <c r="AL1925" s="546" t="s">
        <v>669</v>
      </c>
      <c r="AM1925" s="547">
        <v>2</v>
      </c>
      <c r="AN1925" s="547" t="str">
        <f>'Information Input'!$M$14</f>
        <v xml:space="preserve">      -      </v>
      </c>
      <c r="AO1925" s="547" t="s">
        <v>135</v>
      </c>
      <c r="AP1925" s="538">
        <f t="shared" si="310"/>
        <v>43466</v>
      </c>
      <c r="AQ1925" s="538">
        <f t="shared" si="311"/>
        <v>43555</v>
      </c>
      <c r="AR1925" s="538">
        <f>'Information Input'!$H$35</f>
        <v>43555</v>
      </c>
      <c r="AS1925" s="547" t="str">
        <f>'Information Input'!$J$22</f>
        <v>Quarterly</v>
      </c>
      <c r="AT1925" s="538">
        <f>'Information Input'!$H$30</f>
        <v>43555</v>
      </c>
      <c r="AU1925" s="547">
        <f>'Information Input'!$J$18</f>
        <v>2019</v>
      </c>
      <c r="AV1925" s="547" t="s">
        <v>103</v>
      </c>
      <c r="AW1925" s="547" t="s">
        <v>242</v>
      </c>
      <c r="AX1925" s="547" t="s">
        <v>242</v>
      </c>
      <c r="AY1925" s="548" t="s">
        <v>671</v>
      </c>
      <c r="AZ1925" s="547">
        <v>34</v>
      </c>
      <c r="BA1925" s="549" t="s">
        <v>176</v>
      </c>
      <c r="BB1925" s="543" t="s">
        <v>238</v>
      </c>
      <c r="BC1925" s="550">
        <f>'Report 2'!$H446</f>
        <v>0</v>
      </c>
      <c r="BD1925" s="550">
        <f>'Report 2'!$I446</f>
        <v>0</v>
      </c>
      <c r="BE1925" s="550">
        <f>'Report 2'!$J446</f>
        <v>0</v>
      </c>
      <c r="BF1925" s="550">
        <f>'Report 2'!$K446</f>
        <v>0</v>
      </c>
      <c r="BG1925" s="550">
        <f>'Report 2'!$L446</f>
        <v>0</v>
      </c>
      <c r="BH1925" s="550">
        <f>'Report 2'!$M446</f>
        <v>0</v>
      </c>
      <c r="BI1925" s="550">
        <f>'Report 2'!$N446</f>
        <v>0</v>
      </c>
      <c r="CC1925" s="542" t="s">
        <v>669</v>
      </c>
      <c r="CD1925" s="1014" t="s">
        <v>672</v>
      </c>
      <c r="CE1925" s="1014" t="str">
        <f>'Information Input'!$M$14</f>
        <v xml:space="preserve">      -      </v>
      </c>
      <c r="CF1925" s="551" t="s">
        <v>139</v>
      </c>
      <c r="CG1925" s="552">
        <f>'Information Input'!$H$33</f>
        <v>43466</v>
      </c>
      <c r="CH1925" s="552">
        <f>'Information Input'!$H$34</f>
        <v>43555</v>
      </c>
      <c r="CI1925" s="552">
        <f>'Information Input'!$H$35</f>
        <v>43555</v>
      </c>
      <c r="CJ1925" s="551" t="str">
        <f>'Information Input'!$J$22</f>
        <v>Quarterly</v>
      </c>
      <c r="CK1925" s="552">
        <f>'Information Input'!$H$30</f>
        <v>43555</v>
      </c>
      <c r="CL1925" s="551">
        <f>'Information Input'!$J$18</f>
        <v>2019</v>
      </c>
      <c r="CM1925" s="551" t="s">
        <v>97</v>
      </c>
      <c r="CN1925" s="1014" t="s">
        <v>98</v>
      </c>
      <c r="CO1925" s="542" t="s">
        <v>96</v>
      </c>
      <c r="CP1925" s="542" t="s">
        <v>675</v>
      </c>
      <c r="CQ1925" s="551">
        <v>45</v>
      </c>
      <c r="CR1925" s="542" t="s">
        <v>187</v>
      </c>
      <c r="CS1925" s="542" t="s">
        <v>239</v>
      </c>
      <c r="CT1925" s="1015">
        <f>'Report 1'!$V$18</f>
        <v>0</v>
      </c>
      <c r="CU1925" s="1016">
        <f>SUMIF('Report 4A'!$G$16:$G$95,$CQ1925,'Report 4A'!$AD$16:$AD$95)</f>
        <v>0</v>
      </c>
      <c r="CV1925" s="1017">
        <f t="shared" si="309"/>
        <v>0</v>
      </c>
    </row>
    <row r="1926" spans="2:100">
      <c r="B1926" s="535" t="s">
        <v>669</v>
      </c>
      <c r="C1926" s="536">
        <v>1</v>
      </c>
      <c r="D1926" s="537" t="str">
        <f>'Information Input'!$M$14</f>
        <v xml:space="preserve">      -      </v>
      </c>
      <c r="E1926" s="537" t="s">
        <v>137</v>
      </c>
      <c r="F1926" s="538">
        <f t="shared" si="307"/>
        <v>43647</v>
      </c>
      <c r="G1926" s="538">
        <f t="shared" si="308"/>
        <v>43738</v>
      </c>
      <c r="H1926" s="538">
        <f>'Information Input'!$H$35</f>
        <v>43555</v>
      </c>
      <c r="I1926" s="537" t="str">
        <f>'Information Input'!$J$22</f>
        <v>Quarterly</v>
      </c>
      <c r="J1926" s="538">
        <f>'Information Input'!$H$30</f>
        <v>43555</v>
      </c>
      <c r="K1926" s="537">
        <f>'Information Input'!$J$18</f>
        <v>2019</v>
      </c>
      <c r="L1926" s="579" t="s">
        <v>99</v>
      </c>
      <c r="M1926" s="540" t="s">
        <v>100</v>
      </c>
      <c r="N1926" s="541" t="s">
        <v>96</v>
      </c>
      <c r="O1926" s="542" t="s">
        <v>680</v>
      </c>
      <c r="P1926" s="537">
        <v>70</v>
      </c>
      <c r="Q1926" s="541" t="s">
        <v>212</v>
      </c>
      <c r="R1926" s="541" t="s">
        <v>239</v>
      </c>
      <c r="S1926" s="543">
        <f>'Report 1'!$Y$18</f>
        <v>0</v>
      </c>
      <c r="T1926" s="544">
        <f>'Report 1'!$Y$91</f>
        <v>0</v>
      </c>
      <c r="U1926" s="545">
        <f>'Report 1'!$Y$177</f>
        <v>0</v>
      </c>
      <c r="AL1926" s="546" t="s">
        <v>669</v>
      </c>
      <c r="AM1926" s="547">
        <v>2</v>
      </c>
      <c r="AN1926" s="547" t="str">
        <f>'Information Input'!$M$14</f>
        <v xml:space="preserve">      -      </v>
      </c>
      <c r="AO1926" s="547" t="s">
        <v>135</v>
      </c>
      <c r="AP1926" s="538">
        <f t="shared" si="310"/>
        <v>43466</v>
      </c>
      <c r="AQ1926" s="538">
        <f t="shared" si="311"/>
        <v>43555</v>
      </c>
      <c r="AR1926" s="538">
        <f>'Information Input'!$H$35</f>
        <v>43555</v>
      </c>
      <c r="AS1926" s="547" t="str">
        <f>'Information Input'!$J$22</f>
        <v>Quarterly</v>
      </c>
      <c r="AT1926" s="538">
        <f>'Information Input'!$H$30</f>
        <v>43555</v>
      </c>
      <c r="AU1926" s="547">
        <f>'Information Input'!$J$18</f>
        <v>2019</v>
      </c>
      <c r="AV1926" s="547" t="s">
        <v>103</v>
      </c>
      <c r="AW1926" s="547" t="s">
        <v>242</v>
      </c>
      <c r="AX1926" s="547" t="s">
        <v>242</v>
      </c>
      <c r="AY1926" s="548" t="s">
        <v>671</v>
      </c>
      <c r="AZ1926" s="547">
        <v>35</v>
      </c>
      <c r="BA1926" s="549" t="s">
        <v>177</v>
      </c>
      <c r="BB1926" s="543" t="s">
        <v>235</v>
      </c>
      <c r="BC1926" s="550">
        <f>'Report 2'!$H447</f>
        <v>0</v>
      </c>
      <c r="BD1926" s="550">
        <f>'Report 2'!$I447</f>
        <v>0</v>
      </c>
      <c r="BE1926" s="550">
        <f>'Report 2'!$J447</f>
        <v>0</v>
      </c>
      <c r="BF1926" s="550">
        <f>'Report 2'!$K447</f>
        <v>0</v>
      </c>
      <c r="BG1926" s="550">
        <f>'Report 2'!$L447</f>
        <v>0</v>
      </c>
      <c r="BH1926" s="550">
        <f>'Report 2'!$M447</f>
        <v>0</v>
      </c>
      <c r="BI1926" s="550">
        <f>'Report 2'!$N447</f>
        <v>0</v>
      </c>
      <c r="CC1926" s="542" t="s">
        <v>669</v>
      </c>
      <c r="CD1926" s="1014" t="s">
        <v>672</v>
      </c>
      <c r="CE1926" s="1014" t="str">
        <f>'Information Input'!$M$14</f>
        <v xml:space="preserve">      -      </v>
      </c>
      <c r="CF1926" s="551" t="s">
        <v>139</v>
      </c>
      <c r="CG1926" s="552">
        <f>'Information Input'!$H$33</f>
        <v>43466</v>
      </c>
      <c r="CH1926" s="552">
        <f>'Information Input'!$H$34</f>
        <v>43555</v>
      </c>
      <c r="CI1926" s="552">
        <f>'Information Input'!$H$35</f>
        <v>43555</v>
      </c>
      <c r="CJ1926" s="551" t="str">
        <f>'Information Input'!$J$22</f>
        <v>Quarterly</v>
      </c>
      <c r="CK1926" s="552">
        <f>'Information Input'!$H$30</f>
        <v>43555</v>
      </c>
      <c r="CL1926" s="551">
        <f>'Information Input'!$J$18</f>
        <v>2019</v>
      </c>
      <c r="CM1926" s="551" t="s">
        <v>97</v>
      </c>
      <c r="CN1926" s="1014" t="s">
        <v>98</v>
      </c>
      <c r="CO1926" s="542" t="s">
        <v>96</v>
      </c>
      <c r="CP1926" s="542" t="s">
        <v>675</v>
      </c>
      <c r="CQ1926" s="551">
        <v>46</v>
      </c>
      <c r="CR1926" s="542" t="s">
        <v>188</v>
      </c>
      <c r="CS1926" s="542" t="s">
        <v>239</v>
      </c>
      <c r="CT1926" s="1015">
        <f>'Report 1'!$V$18</f>
        <v>0</v>
      </c>
      <c r="CU1926" s="1016">
        <f>SUMIF('Report 4A'!$G$16:$G$95,$CQ1926,'Report 4A'!$AD$16:$AD$95)</f>
        <v>0</v>
      </c>
      <c r="CV1926" s="1017">
        <f t="shared" si="309"/>
        <v>0</v>
      </c>
    </row>
    <row r="1927" spans="2:100">
      <c r="B1927" s="535" t="s">
        <v>669</v>
      </c>
      <c r="C1927" s="536">
        <v>1</v>
      </c>
      <c r="D1927" s="537" t="str">
        <f>'Information Input'!$M$14</f>
        <v xml:space="preserve">      -      </v>
      </c>
      <c r="E1927" s="537" t="s">
        <v>137</v>
      </c>
      <c r="F1927" s="538">
        <f t="shared" si="307"/>
        <v>43647</v>
      </c>
      <c r="G1927" s="538">
        <f t="shared" si="308"/>
        <v>43738</v>
      </c>
      <c r="H1927" s="538">
        <f>'Information Input'!$H$35</f>
        <v>43555</v>
      </c>
      <c r="I1927" s="537" t="str">
        <f>'Information Input'!$J$22</f>
        <v>Quarterly</v>
      </c>
      <c r="J1927" s="538">
        <f>'Information Input'!$H$30</f>
        <v>43555</v>
      </c>
      <c r="K1927" s="537">
        <f>'Information Input'!$J$18</f>
        <v>2019</v>
      </c>
      <c r="L1927" s="579" t="s">
        <v>99</v>
      </c>
      <c r="M1927" s="540" t="s">
        <v>100</v>
      </c>
      <c r="N1927" s="541" t="s">
        <v>96</v>
      </c>
      <c r="O1927" s="542" t="s">
        <v>680</v>
      </c>
      <c r="P1927" s="537">
        <v>71</v>
      </c>
      <c r="Q1927" s="541" t="s">
        <v>213</v>
      </c>
      <c r="R1927" s="541" t="s">
        <v>239</v>
      </c>
      <c r="S1927" s="543">
        <f>'Report 1'!$Y$18</f>
        <v>0</v>
      </c>
      <c r="T1927" s="544">
        <f>'Report 1'!$Y$92</f>
        <v>0</v>
      </c>
      <c r="U1927" s="545">
        <f>'Report 1'!$Y$178</f>
        <v>0</v>
      </c>
      <c r="AL1927" s="546" t="s">
        <v>669</v>
      </c>
      <c r="AM1927" s="547">
        <v>2</v>
      </c>
      <c r="AN1927" s="547" t="str">
        <f>'Information Input'!$M$14</f>
        <v xml:space="preserve">      -      </v>
      </c>
      <c r="AO1927" s="547" t="s">
        <v>135</v>
      </c>
      <c r="AP1927" s="538">
        <f t="shared" si="310"/>
        <v>43466</v>
      </c>
      <c r="AQ1927" s="538">
        <f t="shared" si="311"/>
        <v>43555</v>
      </c>
      <c r="AR1927" s="538">
        <f>'Information Input'!$H$35</f>
        <v>43555</v>
      </c>
      <c r="AS1927" s="547" t="str">
        <f>'Information Input'!$J$22</f>
        <v>Quarterly</v>
      </c>
      <c r="AT1927" s="538">
        <f>'Information Input'!$H$30</f>
        <v>43555</v>
      </c>
      <c r="AU1927" s="547">
        <f>'Information Input'!$J$18</f>
        <v>2019</v>
      </c>
      <c r="AV1927" s="547" t="s">
        <v>103</v>
      </c>
      <c r="AW1927" s="547" t="s">
        <v>242</v>
      </c>
      <c r="AX1927" s="547" t="s">
        <v>242</v>
      </c>
      <c r="AY1927" s="548" t="s">
        <v>671</v>
      </c>
      <c r="AZ1927" s="547">
        <v>36</v>
      </c>
      <c r="BA1927" s="549" t="s">
        <v>178</v>
      </c>
      <c r="BB1927" s="543" t="s">
        <v>235</v>
      </c>
      <c r="BC1927" s="550">
        <f>'Report 2'!$H448</f>
        <v>0</v>
      </c>
      <c r="BD1927" s="550">
        <f>'Report 2'!$I448</f>
        <v>0</v>
      </c>
      <c r="BE1927" s="550">
        <f>'Report 2'!$J448</f>
        <v>0</v>
      </c>
      <c r="BF1927" s="550">
        <f>'Report 2'!$K448</f>
        <v>0</v>
      </c>
      <c r="BG1927" s="550">
        <f>'Report 2'!$L448</f>
        <v>0</v>
      </c>
      <c r="BH1927" s="550">
        <f>'Report 2'!$M448</f>
        <v>0</v>
      </c>
      <c r="BI1927" s="550">
        <f>'Report 2'!$N448</f>
        <v>0</v>
      </c>
      <c r="CC1927" s="542" t="s">
        <v>669</v>
      </c>
      <c r="CD1927" s="1014" t="s">
        <v>672</v>
      </c>
      <c r="CE1927" s="1014" t="str">
        <f>'Information Input'!$M$14</f>
        <v xml:space="preserve">      -      </v>
      </c>
      <c r="CF1927" s="551" t="s">
        <v>139</v>
      </c>
      <c r="CG1927" s="552">
        <f>'Information Input'!$H$33</f>
        <v>43466</v>
      </c>
      <c r="CH1927" s="552">
        <f>'Information Input'!$H$34</f>
        <v>43555</v>
      </c>
      <c r="CI1927" s="552">
        <f>'Information Input'!$H$35</f>
        <v>43555</v>
      </c>
      <c r="CJ1927" s="551" t="str">
        <f>'Information Input'!$J$22</f>
        <v>Quarterly</v>
      </c>
      <c r="CK1927" s="552">
        <f>'Information Input'!$H$30</f>
        <v>43555</v>
      </c>
      <c r="CL1927" s="551">
        <f>'Information Input'!$J$18</f>
        <v>2019</v>
      </c>
      <c r="CM1927" s="551" t="s">
        <v>97</v>
      </c>
      <c r="CN1927" s="1014" t="s">
        <v>98</v>
      </c>
      <c r="CO1927" s="542" t="s">
        <v>96</v>
      </c>
      <c r="CP1927" s="542" t="s">
        <v>675</v>
      </c>
      <c r="CQ1927" s="551">
        <v>47</v>
      </c>
      <c r="CR1927" s="542" t="s">
        <v>189</v>
      </c>
      <c r="CS1927" s="542" t="s">
        <v>239</v>
      </c>
      <c r="CT1927" s="1015">
        <f>'Report 1'!$V$18</f>
        <v>0</v>
      </c>
      <c r="CU1927" s="1016">
        <f>SUMIF('Report 4A'!$G$16:$G$95,$CQ1927,'Report 4A'!$AD$16:$AD$95)</f>
        <v>0</v>
      </c>
      <c r="CV1927" s="1017">
        <f t="shared" si="309"/>
        <v>0</v>
      </c>
    </row>
    <row r="1928" spans="2:100">
      <c r="B1928" s="573" t="s">
        <v>669</v>
      </c>
      <c r="C1928" s="574">
        <v>1</v>
      </c>
      <c r="D1928" s="562" t="str">
        <f>'Information Input'!$M$14</f>
        <v xml:space="preserve">      -      </v>
      </c>
      <c r="E1928" s="562" t="s">
        <v>137</v>
      </c>
      <c r="F1928" s="559">
        <f t="shared" si="307"/>
        <v>43647</v>
      </c>
      <c r="G1928" s="559">
        <f t="shared" si="308"/>
        <v>43738</v>
      </c>
      <c r="H1928" s="559">
        <f>'Information Input'!$H$35</f>
        <v>43555</v>
      </c>
      <c r="I1928" s="562" t="str">
        <f>'Information Input'!$J$22</f>
        <v>Quarterly</v>
      </c>
      <c r="J1928" s="559">
        <f>'Information Input'!$H$30</f>
        <v>43555</v>
      </c>
      <c r="K1928" s="562">
        <f>'Information Input'!$J$18</f>
        <v>2019</v>
      </c>
      <c r="L1928" s="580" t="s">
        <v>99</v>
      </c>
      <c r="M1928" s="564" t="s">
        <v>100</v>
      </c>
      <c r="N1928" s="561" t="s">
        <v>96</v>
      </c>
      <c r="O1928" s="575" t="s">
        <v>674</v>
      </c>
      <c r="P1928" s="537">
        <v>72</v>
      </c>
      <c r="Q1928" s="541" t="s">
        <v>214</v>
      </c>
      <c r="R1928" s="561" t="s">
        <v>239</v>
      </c>
      <c r="S1928" s="560">
        <f>'Report 1'!$Y$18</f>
        <v>0</v>
      </c>
      <c r="T1928" s="568">
        <f>'Report 1'!$Y$93</f>
        <v>0</v>
      </c>
      <c r="U1928" s="571">
        <f>'Report 1'!$Y$179</f>
        <v>0</v>
      </c>
      <c r="AL1928" s="546" t="s">
        <v>669</v>
      </c>
      <c r="AM1928" s="547">
        <v>2</v>
      </c>
      <c r="AN1928" s="547" t="str">
        <f>'Information Input'!$M$14</f>
        <v xml:space="preserve">      -      </v>
      </c>
      <c r="AO1928" s="547" t="s">
        <v>135</v>
      </c>
      <c r="AP1928" s="538">
        <f t="shared" si="310"/>
        <v>43466</v>
      </c>
      <c r="AQ1928" s="538">
        <f t="shared" si="311"/>
        <v>43555</v>
      </c>
      <c r="AR1928" s="538">
        <f>'Information Input'!$H$35</f>
        <v>43555</v>
      </c>
      <c r="AS1928" s="547" t="str">
        <f>'Information Input'!$J$22</f>
        <v>Quarterly</v>
      </c>
      <c r="AT1928" s="538">
        <f>'Information Input'!$H$30</f>
        <v>43555</v>
      </c>
      <c r="AU1928" s="547">
        <f>'Information Input'!$J$18</f>
        <v>2019</v>
      </c>
      <c r="AV1928" s="547" t="s">
        <v>103</v>
      </c>
      <c r="AW1928" s="547" t="s">
        <v>242</v>
      </c>
      <c r="AX1928" s="547" t="s">
        <v>242</v>
      </c>
      <c r="AY1928" s="548" t="s">
        <v>671</v>
      </c>
      <c r="AZ1928" s="547">
        <v>37</v>
      </c>
      <c r="BA1928" s="549" t="s">
        <v>179</v>
      </c>
      <c r="BB1928" s="543" t="s">
        <v>231</v>
      </c>
      <c r="BC1928" s="550">
        <f>'Report 2'!$H449</f>
        <v>0</v>
      </c>
      <c r="BD1928" s="550">
        <f>'Report 2'!$I449</f>
        <v>0</v>
      </c>
      <c r="BE1928" s="550">
        <f>'Report 2'!$J449</f>
        <v>0</v>
      </c>
      <c r="BF1928" s="550">
        <f>'Report 2'!$K449</f>
        <v>0</v>
      </c>
      <c r="BG1928" s="550">
        <f>'Report 2'!$L449</f>
        <v>0</v>
      </c>
      <c r="BH1928" s="550">
        <f>'Report 2'!$M449</f>
        <v>0</v>
      </c>
      <c r="BI1928" s="550">
        <f>'Report 2'!$N449</f>
        <v>0</v>
      </c>
      <c r="CC1928" s="542" t="s">
        <v>669</v>
      </c>
      <c r="CD1928" s="1014" t="s">
        <v>672</v>
      </c>
      <c r="CE1928" s="1014" t="str">
        <f>'Information Input'!$M$14</f>
        <v xml:space="preserve">      -      </v>
      </c>
      <c r="CF1928" s="551" t="s">
        <v>139</v>
      </c>
      <c r="CG1928" s="552">
        <f>'Information Input'!$H$33</f>
        <v>43466</v>
      </c>
      <c r="CH1928" s="552">
        <f>'Information Input'!$H$34</f>
        <v>43555</v>
      </c>
      <c r="CI1928" s="552">
        <f>'Information Input'!$H$35</f>
        <v>43555</v>
      </c>
      <c r="CJ1928" s="551" t="str">
        <f>'Information Input'!$J$22</f>
        <v>Quarterly</v>
      </c>
      <c r="CK1928" s="552">
        <f>'Information Input'!$H$30</f>
        <v>43555</v>
      </c>
      <c r="CL1928" s="551">
        <f>'Information Input'!$J$18</f>
        <v>2019</v>
      </c>
      <c r="CM1928" s="551" t="s">
        <v>97</v>
      </c>
      <c r="CN1928" s="1014" t="s">
        <v>98</v>
      </c>
      <c r="CO1928" s="542" t="s">
        <v>96</v>
      </c>
      <c r="CP1928" s="542" t="s">
        <v>675</v>
      </c>
      <c r="CQ1928" s="551">
        <v>48</v>
      </c>
      <c r="CR1928" s="542" t="s">
        <v>190</v>
      </c>
      <c r="CS1928" s="542" t="s">
        <v>239</v>
      </c>
      <c r="CT1928" s="1015">
        <f>'Report 1'!$V$18</f>
        <v>0</v>
      </c>
      <c r="CU1928" s="1016">
        <f>SUMIF('Report 4A'!$G$16:$G$95,$CQ1928,'Report 4A'!$AD$16:$AD$95)</f>
        <v>0</v>
      </c>
      <c r="CV1928" s="1017">
        <f t="shared" si="309"/>
        <v>0</v>
      </c>
    </row>
    <row r="1929" spans="2:100">
      <c r="B1929" s="515" t="s">
        <v>669</v>
      </c>
      <c r="C1929" s="516">
        <v>1</v>
      </c>
      <c r="D1929" s="517" t="str">
        <f>'Information Input'!$M$14</f>
        <v xml:space="preserve">      -      </v>
      </c>
      <c r="E1929" s="517" t="s">
        <v>137</v>
      </c>
      <c r="F1929" s="518">
        <f t="shared" si="307"/>
        <v>43647</v>
      </c>
      <c r="G1929" s="518">
        <f t="shared" si="308"/>
        <v>43738</v>
      </c>
      <c r="H1929" s="519">
        <f>'Information Input'!$H$35</f>
        <v>43555</v>
      </c>
      <c r="I1929" s="517" t="str">
        <f>'Information Input'!$J$22</f>
        <v>Quarterly</v>
      </c>
      <c r="J1929" s="519">
        <f>'Information Input'!$H$30</f>
        <v>43555</v>
      </c>
      <c r="K1929" s="517">
        <f>'Information Input'!$J$18</f>
        <v>2019</v>
      </c>
      <c r="L1929" s="578" t="s">
        <v>101</v>
      </c>
      <c r="M1929" s="521" t="s">
        <v>102</v>
      </c>
      <c r="N1929" s="522" t="s">
        <v>103</v>
      </c>
      <c r="O1929" s="523" t="s">
        <v>670</v>
      </c>
      <c r="P1929" s="517">
        <v>2</v>
      </c>
      <c r="Q1929" s="522" t="s">
        <v>142</v>
      </c>
      <c r="R1929" s="522" t="s">
        <v>239</v>
      </c>
      <c r="S1929" s="524">
        <f>'Report 1'!$AD$18</f>
        <v>0</v>
      </c>
      <c r="T1929" s="525">
        <f>'Report 1'!$AD$20</f>
        <v>0</v>
      </c>
      <c r="U1929" s="526">
        <f>'Report 1'!$AD$106</f>
        <v>0</v>
      </c>
      <c r="AL1929" s="546" t="s">
        <v>669</v>
      </c>
      <c r="AM1929" s="547">
        <v>2</v>
      </c>
      <c r="AN1929" s="547" t="str">
        <f>'Information Input'!$M$14</f>
        <v xml:space="preserve">      -      </v>
      </c>
      <c r="AO1929" s="547" t="s">
        <v>135</v>
      </c>
      <c r="AP1929" s="538">
        <f t="shared" si="310"/>
        <v>43466</v>
      </c>
      <c r="AQ1929" s="538">
        <f t="shared" si="311"/>
        <v>43555</v>
      </c>
      <c r="AR1929" s="538">
        <f>'Information Input'!$H$35</f>
        <v>43555</v>
      </c>
      <c r="AS1929" s="547" t="str">
        <f>'Information Input'!$J$22</f>
        <v>Quarterly</v>
      </c>
      <c r="AT1929" s="538">
        <f>'Information Input'!$H$30</f>
        <v>43555</v>
      </c>
      <c r="AU1929" s="547">
        <f>'Information Input'!$J$18</f>
        <v>2019</v>
      </c>
      <c r="AV1929" s="547" t="s">
        <v>103</v>
      </c>
      <c r="AW1929" s="547" t="s">
        <v>242</v>
      </c>
      <c r="AX1929" s="547" t="s">
        <v>242</v>
      </c>
      <c r="AY1929" s="548" t="s">
        <v>671</v>
      </c>
      <c r="AZ1929" s="547">
        <v>38</v>
      </c>
      <c r="BA1929" s="549" t="s">
        <v>180</v>
      </c>
      <c r="BB1929" s="543" t="s">
        <v>233</v>
      </c>
      <c r="BC1929" s="550">
        <f>'Report 2'!$H450</f>
        <v>0</v>
      </c>
      <c r="BD1929" s="550">
        <f>'Report 2'!$I450</f>
        <v>0</v>
      </c>
      <c r="BE1929" s="550">
        <f>'Report 2'!$J450</f>
        <v>0</v>
      </c>
      <c r="BF1929" s="550">
        <f>'Report 2'!$K450</f>
        <v>0</v>
      </c>
      <c r="BG1929" s="550">
        <f>'Report 2'!$L450</f>
        <v>0</v>
      </c>
      <c r="BH1929" s="550">
        <f>'Report 2'!$M450</f>
        <v>0</v>
      </c>
      <c r="BI1929" s="550">
        <f>'Report 2'!$N450</f>
        <v>0</v>
      </c>
      <c r="CC1929" s="542" t="s">
        <v>669</v>
      </c>
      <c r="CD1929" s="1014" t="s">
        <v>672</v>
      </c>
      <c r="CE1929" s="1014" t="str">
        <f>'Information Input'!$M$14</f>
        <v xml:space="preserve">      -      </v>
      </c>
      <c r="CF1929" s="551" t="s">
        <v>139</v>
      </c>
      <c r="CG1929" s="552">
        <f>'Information Input'!$H$33</f>
        <v>43466</v>
      </c>
      <c r="CH1929" s="552">
        <f>'Information Input'!$H$34</f>
        <v>43555</v>
      </c>
      <c r="CI1929" s="552">
        <f>'Information Input'!$H$35</f>
        <v>43555</v>
      </c>
      <c r="CJ1929" s="551" t="str">
        <f>'Information Input'!$J$22</f>
        <v>Quarterly</v>
      </c>
      <c r="CK1929" s="552">
        <f>'Information Input'!$H$30</f>
        <v>43555</v>
      </c>
      <c r="CL1929" s="551">
        <f>'Information Input'!$J$18</f>
        <v>2019</v>
      </c>
      <c r="CM1929" s="551" t="s">
        <v>97</v>
      </c>
      <c r="CN1929" s="1014" t="s">
        <v>98</v>
      </c>
      <c r="CO1929" s="542" t="s">
        <v>96</v>
      </c>
      <c r="CP1929" s="542" t="s">
        <v>675</v>
      </c>
      <c r="CQ1929" s="551">
        <v>49</v>
      </c>
      <c r="CR1929" s="542" t="s">
        <v>191</v>
      </c>
      <c r="CS1929" s="542" t="s">
        <v>239</v>
      </c>
      <c r="CT1929" s="1015">
        <f>'Report 1'!$V$18</f>
        <v>0</v>
      </c>
      <c r="CU1929" s="1016">
        <f>SUMIF('Report 4A'!$G$16:$G$95,$CQ1929,'Report 4A'!$AD$16:$AD$95)</f>
        <v>0</v>
      </c>
      <c r="CV1929" s="1017">
        <f t="shared" si="309"/>
        <v>0</v>
      </c>
    </row>
    <row r="1930" spans="2:100">
      <c r="B1930" s="535" t="s">
        <v>669</v>
      </c>
      <c r="C1930" s="536">
        <v>1</v>
      </c>
      <c r="D1930" s="537" t="str">
        <f>'Information Input'!$M$14</f>
        <v xml:space="preserve">      -      </v>
      </c>
      <c r="E1930" s="537" t="s">
        <v>137</v>
      </c>
      <c r="F1930" s="538">
        <f t="shared" si="307"/>
        <v>43647</v>
      </c>
      <c r="G1930" s="538">
        <f t="shared" si="308"/>
        <v>43738</v>
      </c>
      <c r="H1930" s="538">
        <f>'Information Input'!$H$35</f>
        <v>43555</v>
      </c>
      <c r="I1930" s="537" t="str">
        <f>'Information Input'!$J$22</f>
        <v>Quarterly</v>
      </c>
      <c r="J1930" s="538">
        <f>'Information Input'!$H$30</f>
        <v>43555</v>
      </c>
      <c r="K1930" s="537">
        <f>'Information Input'!$J$18</f>
        <v>2019</v>
      </c>
      <c r="L1930" s="579" t="s">
        <v>101</v>
      </c>
      <c r="M1930" s="540" t="s">
        <v>102</v>
      </c>
      <c r="N1930" s="541" t="s">
        <v>103</v>
      </c>
      <c r="O1930" s="542" t="s">
        <v>670</v>
      </c>
      <c r="P1930" s="537">
        <v>3</v>
      </c>
      <c r="Q1930" s="541" t="s">
        <v>143</v>
      </c>
      <c r="R1930" s="541" t="s">
        <v>239</v>
      </c>
      <c r="S1930" s="543">
        <f>'Report 1'!$AD$18</f>
        <v>0</v>
      </c>
      <c r="T1930" s="544">
        <f>'Report 1'!$AD$21</f>
        <v>0</v>
      </c>
      <c r="U1930" s="545">
        <f>'Report 1'!$AD$107</f>
        <v>0</v>
      </c>
      <c r="AL1930" s="546" t="s">
        <v>669</v>
      </c>
      <c r="AM1930" s="547">
        <v>2</v>
      </c>
      <c r="AN1930" s="547" t="str">
        <f>'Information Input'!$M$14</f>
        <v xml:space="preserve">      -      </v>
      </c>
      <c r="AO1930" s="547" t="s">
        <v>135</v>
      </c>
      <c r="AP1930" s="538">
        <f t="shared" si="310"/>
        <v>43466</v>
      </c>
      <c r="AQ1930" s="538">
        <f t="shared" si="311"/>
        <v>43555</v>
      </c>
      <c r="AR1930" s="538">
        <f>'Information Input'!$H$35</f>
        <v>43555</v>
      </c>
      <c r="AS1930" s="547" t="str">
        <f>'Information Input'!$J$22</f>
        <v>Quarterly</v>
      </c>
      <c r="AT1930" s="538">
        <f>'Information Input'!$H$30</f>
        <v>43555</v>
      </c>
      <c r="AU1930" s="547">
        <f>'Information Input'!$J$18</f>
        <v>2019</v>
      </c>
      <c r="AV1930" s="547" t="s">
        <v>103</v>
      </c>
      <c r="AW1930" s="547" t="s">
        <v>242</v>
      </c>
      <c r="AX1930" s="547" t="s">
        <v>242</v>
      </c>
      <c r="AY1930" s="548" t="s">
        <v>671</v>
      </c>
      <c r="AZ1930" s="547">
        <v>39</v>
      </c>
      <c r="BA1930" s="549" t="s">
        <v>181</v>
      </c>
      <c r="BB1930" s="543" t="s">
        <v>233</v>
      </c>
      <c r="BC1930" s="550">
        <f>'Report 2'!$H451</f>
        <v>0</v>
      </c>
      <c r="BD1930" s="550">
        <f>'Report 2'!$I451</f>
        <v>0</v>
      </c>
      <c r="BE1930" s="550">
        <f>'Report 2'!$J451</f>
        <v>0</v>
      </c>
      <c r="BF1930" s="550">
        <f>'Report 2'!$K451</f>
        <v>0</v>
      </c>
      <c r="BG1930" s="550">
        <f>'Report 2'!$L451</f>
        <v>0</v>
      </c>
      <c r="BH1930" s="550">
        <f>'Report 2'!$M451</f>
        <v>0</v>
      </c>
      <c r="BI1930" s="550">
        <f>'Report 2'!$N451</f>
        <v>0</v>
      </c>
      <c r="CC1930" s="542" t="s">
        <v>669</v>
      </c>
      <c r="CD1930" s="1014" t="s">
        <v>672</v>
      </c>
      <c r="CE1930" s="1014" t="str">
        <f>'Information Input'!$M$14</f>
        <v xml:space="preserve">      -      </v>
      </c>
      <c r="CF1930" s="551" t="s">
        <v>139</v>
      </c>
      <c r="CG1930" s="552">
        <f>'Information Input'!$H$33</f>
        <v>43466</v>
      </c>
      <c r="CH1930" s="552">
        <f>'Information Input'!$H$34</f>
        <v>43555</v>
      </c>
      <c r="CI1930" s="552">
        <f>'Information Input'!$H$35</f>
        <v>43555</v>
      </c>
      <c r="CJ1930" s="551" t="str">
        <f>'Information Input'!$J$22</f>
        <v>Quarterly</v>
      </c>
      <c r="CK1930" s="552">
        <f>'Information Input'!$H$30</f>
        <v>43555</v>
      </c>
      <c r="CL1930" s="551">
        <f>'Information Input'!$J$18</f>
        <v>2019</v>
      </c>
      <c r="CM1930" s="551" t="s">
        <v>97</v>
      </c>
      <c r="CN1930" s="1014" t="s">
        <v>98</v>
      </c>
      <c r="CO1930" s="542" t="s">
        <v>96</v>
      </c>
      <c r="CP1930" s="542" t="s">
        <v>675</v>
      </c>
      <c r="CQ1930" s="551">
        <v>50</v>
      </c>
      <c r="CR1930" s="542" t="s">
        <v>192</v>
      </c>
      <c r="CS1930" s="542" t="s">
        <v>239</v>
      </c>
      <c r="CT1930" s="1015">
        <f>'Report 1'!$V$18</f>
        <v>0</v>
      </c>
      <c r="CU1930" s="1016">
        <f>SUMIF('Report 4A'!$G$16:$G$95,$CQ1930,'Report 4A'!$AD$16:$AD$95)</f>
        <v>0</v>
      </c>
      <c r="CV1930" s="1017">
        <f t="shared" si="309"/>
        <v>0</v>
      </c>
    </row>
    <row r="1931" spans="2:100">
      <c r="B1931" s="535" t="s">
        <v>669</v>
      </c>
      <c r="C1931" s="536">
        <v>1</v>
      </c>
      <c r="D1931" s="537" t="str">
        <f>'Information Input'!$M$14</f>
        <v xml:space="preserve">      -      </v>
      </c>
      <c r="E1931" s="537" t="s">
        <v>137</v>
      </c>
      <c r="F1931" s="538">
        <f t="shared" si="307"/>
        <v>43647</v>
      </c>
      <c r="G1931" s="538">
        <f t="shared" si="308"/>
        <v>43738</v>
      </c>
      <c r="H1931" s="538">
        <f>'Information Input'!$H$35</f>
        <v>43555</v>
      </c>
      <c r="I1931" s="537" t="str">
        <f>'Information Input'!$J$22</f>
        <v>Quarterly</v>
      </c>
      <c r="J1931" s="538">
        <f>'Information Input'!$H$30</f>
        <v>43555</v>
      </c>
      <c r="K1931" s="537">
        <f>'Information Input'!$J$18</f>
        <v>2019</v>
      </c>
      <c r="L1931" s="579" t="s">
        <v>101</v>
      </c>
      <c r="M1931" s="540" t="s">
        <v>102</v>
      </c>
      <c r="N1931" s="541" t="s">
        <v>103</v>
      </c>
      <c r="O1931" s="542" t="s">
        <v>670</v>
      </c>
      <c r="P1931" s="537">
        <v>4</v>
      </c>
      <c r="Q1931" s="541" t="s">
        <v>144</v>
      </c>
      <c r="R1931" s="541" t="s">
        <v>239</v>
      </c>
      <c r="S1931" s="543">
        <f>'Report 1'!$AD$18</f>
        <v>0</v>
      </c>
      <c r="T1931" s="544">
        <f>'Report 1'!$AD$22</f>
        <v>0</v>
      </c>
      <c r="U1931" s="545">
        <f>'Report 1'!$AD$108</f>
        <v>0</v>
      </c>
      <c r="AL1931" s="546" t="s">
        <v>669</v>
      </c>
      <c r="AM1931" s="547">
        <v>2</v>
      </c>
      <c r="AN1931" s="547" t="str">
        <f>'Information Input'!$M$14</f>
        <v xml:space="preserve">      -      </v>
      </c>
      <c r="AO1931" s="547" t="s">
        <v>135</v>
      </c>
      <c r="AP1931" s="538">
        <f t="shared" si="310"/>
        <v>43466</v>
      </c>
      <c r="AQ1931" s="538">
        <f t="shared" si="311"/>
        <v>43555</v>
      </c>
      <c r="AR1931" s="538">
        <f>'Information Input'!$H$35</f>
        <v>43555</v>
      </c>
      <c r="AS1931" s="547" t="str">
        <f>'Information Input'!$J$22</f>
        <v>Quarterly</v>
      </c>
      <c r="AT1931" s="538">
        <f>'Information Input'!$H$30</f>
        <v>43555</v>
      </c>
      <c r="AU1931" s="547">
        <f>'Information Input'!$J$18</f>
        <v>2019</v>
      </c>
      <c r="AV1931" s="547" t="s">
        <v>103</v>
      </c>
      <c r="AW1931" s="547" t="s">
        <v>242</v>
      </c>
      <c r="AX1931" s="547" t="s">
        <v>242</v>
      </c>
      <c r="AY1931" s="548" t="s">
        <v>671</v>
      </c>
      <c r="AZ1931" s="547">
        <v>40</v>
      </c>
      <c r="BA1931" s="549" t="s">
        <v>182</v>
      </c>
      <c r="BB1931" s="543" t="s">
        <v>238</v>
      </c>
      <c r="BC1931" s="550">
        <f>'Report 2'!$H452</f>
        <v>0</v>
      </c>
      <c r="BD1931" s="550">
        <f>'Report 2'!$I452</f>
        <v>0</v>
      </c>
      <c r="BE1931" s="550">
        <f>'Report 2'!$J452</f>
        <v>0</v>
      </c>
      <c r="BF1931" s="550">
        <f>'Report 2'!$K452</f>
        <v>0</v>
      </c>
      <c r="BG1931" s="550">
        <f>'Report 2'!$L452</f>
        <v>0</v>
      </c>
      <c r="BH1931" s="550">
        <f>'Report 2'!$M452</f>
        <v>0</v>
      </c>
      <c r="BI1931" s="550">
        <f>'Report 2'!$N452</f>
        <v>0</v>
      </c>
      <c r="CC1931" s="575" t="s">
        <v>669</v>
      </c>
      <c r="CD1931" s="1019" t="s">
        <v>672</v>
      </c>
      <c r="CE1931" s="1019" t="str">
        <f>'Information Input'!$M$14</f>
        <v xml:space="preserve">      -      </v>
      </c>
      <c r="CF1931" s="570" t="s">
        <v>139</v>
      </c>
      <c r="CG1931" s="566">
        <f>'Information Input'!$H$33</f>
        <v>43466</v>
      </c>
      <c r="CH1931" s="566">
        <f>'Information Input'!$H$34</f>
        <v>43555</v>
      </c>
      <c r="CI1931" s="566">
        <f>'Information Input'!$H$35</f>
        <v>43555</v>
      </c>
      <c r="CJ1931" s="570" t="str">
        <f>'Information Input'!$J$22</f>
        <v>Quarterly</v>
      </c>
      <c r="CK1931" s="566">
        <f>'Information Input'!$H$30</f>
        <v>43555</v>
      </c>
      <c r="CL1931" s="570">
        <f>'Information Input'!$J$18</f>
        <v>2019</v>
      </c>
      <c r="CM1931" s="570" t="s">
        <v>97</v>
      </c>
      <c r="CN1931" s="1019" t="s">
        <v>98</v>
      </c>
      <c r="CO1931" s="575" t="s">
        <v>96</v>
      </c>
      <c r="CP1931" s="575" t="s">
        <v>675</v>
      </c>
      <c r="CQ1931" s="570">
        <v>51</v>
      </c>
      <c r="CR1931" s="575" t="s">
        <v>193</v>
      </c>
      <c r="CS1931" s="575" t="s">
        <v>239</v>
      </c>
      <c r="CT1931" s="1020">
        <f>'Report 1'!$V$18</f>
        <v>0</v>
      </c>
      <c r="CU1931" s="1021">
        <f>SUMIF('Report 4A'!$G$16:$G$95,$CQ1931,'Report 4A'!$AD$16:$AD$95)</f>
        <v>0</v>
      </c>
      <c r="CV1931" s="1022">
        <f t="shared" si="309"/>
        <v>0</v>
      </c>
    </row>
    <row r="1932" spans="2:100">
      <c r="B1932" s="535" t="s">
        <v>669</v>
      </c>
      <c r="C1932" s="536">
        <v>1</v>
      </c>
      <c r="D1932" s="537" t="str">
        <f>'Information Input'!$M$14</f>
        <v xml:space="preserve">      -      </v>
      </c>
      <c r="E1932" s="537" t="s">
        <v>137</v>
      </c>
      <c r="F1932" s="538">
        <f t="shared" si="307"/>
        <v>43647</v>
      </c>
      <c r="G1932" s="538">
        <f t="shared" si="308"/>
        <v>43738</v>
      </c>
      <c r="H1932" s="538">
        <f>'Information Input'!$H$35</f>
        <v>43555</v>
      </c>
      <c r="I1932" s="537" t="str">
        <f>'Information Input'!$J$22</f>
        <v>Quarterly</v>
      </c>
      <c r="J1932" s="538">
        <f>'Information Input'!$H$30</f>
        <v>43555</v>
      </c>
      <c r="K1932" s="537">
        <f>'Information Input'!$J$18</f>
        <v>2019</v>
      </c>
      <c r="L1932" s="579" t="s">
        <v>101</v>
      </c>
      <c r="M1932" s="540" t="s">
        <v>102</v>
      </c>
      <c r="N1932" s="541" t="s">
        <v>103</v>
      </c>
      <c r="O1932" s="542" t="s">
        <v>670</v>
      </c>
      <c r="P1932" s="537">
        <v>5</v>
      </c>
      <c r="Q1932" s="541" t="s">
        <v>145</v>
      </c>
      <c r="R1932" s="541" t="s">
        <v>239</v>
      </c>
      <c r="S1932" s="543">
        <f>'Report 1'!$AD$18</f>
        <v>0</v>
      </c>
      <c r="T1932" s="544">
        <f>'Report 1'!$AD$23</f>
        <v>0</v>
      </c>
      <c r="U1932" s="545">
        <f>'Report 1'!$AD$109</f>
        <v>0</v>
      </c>
      <c r="AL1932" s="546" t="s">
        <v>669</v>
      </c>
      <c r="AM1932" s="547">
        <v>2</v>
      </c>
      <c r="AN1932" s="547" t="str">
        <f>'Information Input'!$M$14</f>
        <v xml:space="preserve">      -      </v>
      </c>
      <c r="AO1932" s="547" t="s">
        <v>135</v>
      </c>
      <c r="AP1932" s="538">
        <f t="shared" si="310"/>
        <v>43466</v>
      </c>
      <c r="AQ1932" s="538">
        <f t="shared" si="311"/>
        <v>43555</v>
      </c>
      <c r="AR1932" s="538">
        <f>'Information Input'!$H$35</f>
        <v>43555</v>
      </c>
      <c r="AS1932" s="547" t="str">
        <f>'Information Input'!$J$22</f>
        <v>Quarterly</v>
      </c>
      <c r="AT1932" s="538">
        <f>'Information Input'!$H$30</f>
        <v>43555</v>
      </c>
      <c r="AU1932" s="547">
        <f>'Information Input'!$J$18</f>
        <v>2019</v>
      </c>
      <c r="AV1932" s="547" t="s">
        <v>103</v>
      </c>
      <c r="AW1932" s="547" t="s">
        <v>242</v>
      </c>
      <c r="AX1932" s="547" t="s">
        <v>242</v>
      </c>
      <c r="AY1932" s="548" t="s">
        <v>671</v>
      </c>
      <c r="AZ1932" s="547">
        <v>41</v>
      </c>
      <c r="BA1932" s="549" t="s">
        <v>183</v>
      </c>
      <c r="BB1932" s="543" t="s">
        <v>238</v>
      </c>
      <c r="BC1932" s="550">
        <f>'Report 2'!$H453</f>
        <v>0</v>
      </c>
      <c r="BD1932" s="550">
        <f>'Report 2'!$I453</f>
        <v>0</v>
      </c>
      <c r="BE1932" s="550">
        <f>'Report 2'!$J453</f>
        <v>0</v>
      </c>
      <c r="BF1932" s="550">
        <f>'Report 2'!$K453</f>
        <v>0</v>
      </c>
      <c r="BG1932" s="550">
        <f>'Report 2'!$L453</f>
        <v>0</v>
      </c>
      <c r="BH1932" s="550">
        <f>'Report 2'!$M453</f>
        <v>0</v>
      </c>
      <c r="BI1932" s="550">
        <f>'Report 2'!$N453</f>
        <v>0</v>
      </c>
      <c r="CC1932" s="523" t="s">
        <v>669</v>
      </c>
      <c r="CD1932" s="1010" t="s">
        <v>672</v>
      </c>
      <c r="CE1932" s="1010" t="str">
        <f>'Information Input'!$M$14</f>
        <v xml:space="preserve">      -      </v>
      </c>
      <c r="CF1932" s="532" t="s">
        <v>139</v>
      </c>
      <c r="CG1932" s="519">
        <f>'Information Input'!$H$33</f>
        <v>43466</v>
      </c>
      <c r="CH1932" s="519">
        <f>'Information Input'!$H$34</f>
        <v>43555</v>
      </c>
      <c r="CI1932" s="519">
        <f>'Information Input'!$H$35</f>
        <v>43555</v>
      </c>
      <c r="CJ1932" s="532" t="str">
        <f>'Information Input'!$J$22</f>
        <v>Quarterly</v>
      </c>
      <c r="CK1932" s="519">
        <f>'Information Input'!$H$30</f>
        <v>43555</v>
      </c>
      <c r="CL1932" s="532">
        <f>'Information Input'!$J$18</f>
        <v>2019</v>
      </c>
      <c r="CM1932" s="532" t="s">
        <v>99</v>
      </c>
      <c r="CN1932" s="1010" t="s">
        <v>100</v>
      </c>
      <c r="CO1932" s="523" t="s">
        <v>96</v>
      </c>
      <c r="CP1932" s="523" t="s">
        <v>671</v>
      </c>
      <c r="CQ1932" s="532">
        <v>11</v>
      </c>
      <c r="CR1932" s="523" t="s">
        <v>153</v>
      </c>
      <c r="CS1932" s="523" t="s">
        <v>231</v>
      </c>
      <c r="CT1932" s="1011">
        <f>'Report 1'!$AA$18</f>
        <v>0</v>
      </c>
      <c r="CU1932" s="1012">
        <f>SUMIF('Report 4A'!$G$16:$G$95,$CQ1932,'Report 4A'!$AI$16:$AI$95)</f>
        <v>0</v>
      </c>
      <c r="CV1932" s="1013">
        <f t="shared" si="309"/>
        <v>0</v>
      </c>
    </row>
    <row r="1933" spans="2:100">
      <c r="B1933" s="535" t="s">
        <v>669</v>
      </c>
      <c r="C1933" s="536">
        <v>1</v>
      </c>
      <c r="D1933" s="537" t="str">
        <f>'Information Input'!$M$14</f>
        <v xml:space="preserve">      -      </v>
      </c>
      <c r="E1933" s="537" t="s">
        <v>137</v>
      </c>
      <c r="F1933" s="538">
        <f t="shared" si="307"/>
        <v>43647</v>
      </c>
      <c r="G1933" s="538">
        <f t="shared" si="308"/>
        <v>43738</v>
      </c>
      <c r="H1933" s="538">
        <f>'Information Input'!$H$35</f>
        <v>43555</v>
      </c>
      <c r="I1933" s="537" t="str">
        <f>'Information Input'!$J$22</f>
        <v>Quarterly</v>
      </c>
      <c r="J1933" s="538">
        <f>'Information Input'!$H$30</f>
        <v>43555</v>
      </c>
      <c r="K1933" s="537">
        <f>'Information Input'!$J$18</f>
        <v>2019</v>
      </c>
      <c r="L1933" s="579" t="s">
        <v>101</v>
      </c>
      <c r="M1933" s="540" t="s">
        <v>102</v>
      </c>
      <c r="N1933" s="541" t="s">
        <v>103</v>
      </c>
      <c r="O1933" s="542" t="s">
        <v>670</v>
      </c>
      <c r="P1933" s="537">
        <v>6</v>
      </c>
      <c r="Q1933" s="541" t="s">
        <v>146</v>
      </c>
      <c r="R1933" s="541" t="s">
        <v>239</v>
      </c>
      <c r="S1933" s="543">
        <f>'Report 1'!$AD$18</f>
        <v>0</v>
      </c>
      <c r="T1933" s="544">
        <f>'Report 1'!$AD$24</f>
        <v>0</v>
      </c>
      <c r="U1933" s="545">
        <f>'Report 1'!$AD$110</f>
        <v>0</v>
      </c>
      <c r="AL1933" s="546" t="s">
        <v>669</v>
      </c>
      <c r="AM1933" s="547">
        <v>2</v>
      </c>
      <c r="AN1933" s="547" t="str">
        <f>'Information Input'!$M$14</f>
        <v xml:space="preserve">      -      </v>
      </c>
      <c r="AO1933" s="547" t="s">
        <v>135</v>
      </c>
      <c r="AP1933" s="538">
        <f t="shared" si="310"/>
        <v>43466</v>
      </c>
      <c r="AQ1933" s="538">
        <f t="shared" si="311"/>
        <v>43555</v>
      </c>
      <c r="AR1933" s="538">
        <f>'Information Input'!$H$35</f>
        <v>43555</v>
      </c>
      <c r="AS1933" s="547" t="str">
        <f>'Information Input'!$J$22</f>
        <v>Quarterly</v>
      </c>
      <c r="AT1933" s="538">
        <f>'Information Input'!$H$30</f>
        <v>43555</v>
      </c>
      <c r="AU1933" s="547">
        <f>'Information Input'!$J$18</f>
        <v>2019</v>
      </c>
      <c r="AV1933" s="547" t="s">
        <v>103</v>
      </c>
      <c r="AW1933" s="547" t="s">
        <v>242</v>
      </c>
      <c r="AX1933" s="547" t="s">
        <v>242</v>
      </c>
      <c r="AY1933" s="548" t="s">
        <v>671</v>
      </c>
      <c r="AZ1933" s="547">
        <v>42</v>
      </c>
      <c r="BA1933" s="549" t="s">
        <v>184</v>
      </c>
      <c r="BB1933" s="543" t="s">
        <v>233</v>
      </c>
      <c r="BC1933" s="550">
        <f>'Report 2'!$H454</f>
        <v>0</v>
      </c>
      <c r="BD1933" s="550">
        <f>'Report 2'!$I454</f>
        <v>0</v>
      </c>
      <c r="BE1933" s="550">
        <f>'Report 2'!$J454</f>
        <v>0</v>
      </c>
      <c r="BF1933" s="550">
        <f>'Report 2'!$K454</f>
        <v>0</v>
      </c>
      <c r="BG1933" s="550">
        <f>'Report 2'!$L454</f>
        <v>0</v>
      </c>
      <c r="BH1933" s="550">
        <f>'Report 2'!$M454</f>
        <v>0</v>
      </c>
      <c r="BI1933" s="550">
        <f>'Report 2'!$N454</f>
        <v>0</v>
      </c>
      <c r="CC1933" s="542" t="s">
        <v>669</v>
      </c>
      <c r="CD1933" s="1014" t="s">
        <v>672</v>
      </c>
      <c r="CE1933" s="1014" t="str">
        <f>'Information Input'!$M$14</f>
        <v xml:space="preserve">      -      </v>
      </c>
      <c r="CF1933" s="551" t="s">
        <v>139</v>
      </c>
      <c r="CG1933" s="552">
        <f>'Information Input'!$H$33</f>
        <v>43466</v>
      </c>
      <c r="CH1933" s="552">
        <f>'Information Input'!$H$34</f>
        <v>43555</v>
      </c>
      <c r="CI1933" s="552">
        <f>'Information Input'!$H$35</f>
        <v>43555</v>
      </c>
      <c r="CJ1933" s="551" t="str">
        <f>'Information Input'!$J$22</f>
        <v>Quarterly</v>
      </c>
      <c r="CK1933" s="552">
        <f>'Information Input'!$H$30</f>
        <v>43555</v>
      </c>
      <c r="CL1933" s="551">
        <f>'Information Input'!$J$18</f>
        <v>2019</v>
      </c>
      <c r="CM1933" s="551" t="s">
        <v>99</v>
      </c>
      <c r="CN1933" s="1014" t="s">
        <v>100</v>
      </c>
      <c r="CO1933" s="542" t="s">
        <v>96</v>
      </c>
      <c r="CP1933" s="542" t="s">
        <v>671</v>
      </c>
      <c r="CQ1933" s="551">
        <v>12</v>
      </c>
      <c r="CR1933" s="542" t="s">
        <v>154</v>
      </c>
      <c r="CS1933" s="542" t="s">
        <v>231</v>
      </c>
      <c r="CT1933" s="1015">
        <f>'Report 1'!$AA$18</f>
        <v>0</v>
      </c>
      <c r="CU1933" s="1016">
        <f>SUMIF('Report 4A'!$G$16:$G$95,$CQ1933,'Report 4A'!$AI$16:$AI$95)</f>
        <v>0</v>
      </c>
      <c r="CV1933" s="1017">
        <f t="shared" si="309"/>
        <v>0</v>
      </c>
    </row>
    <row r="1934" spans="2:100">
      <c r="B1934" s="535" t="s">
        <v>669</v>
      </c>
      <c r="C1934" s="536">
        <v>1</v>
      </c>
      <c r="D1934" s="537" t="str">
        <f>'Information Input'!$M$14</f>
        <v xml:space="preserve">      -      </v>
      </c>
      <c r="E1934" s="537" t="s">
        <v>137</v>
      </c>
      <c r="F1934" s="538">
        <f t="shared" si="307"/>
        <v>43647</v>
      </c>
      <c r="G1934" s="538">
        <f t="shared" si="308"/>
        <v>43738</v>
      </c>
      <c r="H1934" s="538">
        <f>'Information Input'!$H$35</f>
        <v>43555</v>
      </c>
      <c r="I1934" s="537" t="str">
        <f>'Information Input'!$J$22</f>
        <v>Quarterly</v>
      </c>
      <c r="J1934" s="538">
        <f>'Information Input'!$H$30</f>
        <v>43555</v>
      </c>
      <c r="K1934" s="537">
        <f>'Information Input'!$J$18</f>
        <v>2019</v>
      </c>
      <c r="L1934" s="579" t="s">
        <v>101</v>
      </c>
      <c r="M1934" s="540" t="s">
        <v>102</v>
      </c>
      <c r="N1934" s="541" t="s">
        <v>103</v>
      </c>
      <c r="O1934" s="542" t="s">
        <v>674</v>
      </c>
      <c r="P1934" s="537">
        <v>7</v>
      </c>
      <c r="Q1934" s="541" t="s">
        <v>147</v>
      </c>
      <c r="R1934" s="541" t="s">
        <v>239</v>
      </c>
      <c r="S1934" s="543">
        <f>'Report 1'!$AD$18</f>
        <v>0</v>
      </c>
      <c r="T1934" s="544">
        <f>'Report 1'!$AD$25</f>
        <v>0</v>
      </c>
      <c r="U1934" s="545">
        <f>'Report 1'!$AD$111</f>
        <v>0</v>
      </c>
      <c r="AL1934" s="546" t="s">
        <v>669</v>
      </c>
      <c r="AM1934" s="547">
        <v>2</v>
      </c>
      <c r="AN1934" s="547" t="str">
        <f>'Information Input'!$M$14</f>
        <v xml:space="preserve">      -      </v>
      </c>
      <c r="AO1934" s="547" t="s">
        <v>135</v>
      </c>
      <c r="AP1934" s="538">
        <f t="shared" si="310"/>
        <v>43466</v>
      </c>
      <c r="AQ1934" s="538">
        <f t="shared" si="311"/>
        <v>43555</v>
      </c>
      <c r="AR1934" s="538">
        <f>'Information Input'!$H$35</f>
        <v>43555</v>
      </c>
      <c r="AS1934" s="547" t="str">
        <f>'Information Input'!$J$22</f>
        <v>Quarterly</v>
      </c>
      <c r="AT1934" s="538">
        <f>'Information Input'!$H$30</f>
        <v>43555</v>
      </c>
      <c r="AU1934" s="547">
        <f>'Information Input'!$J$18</f>
        <v>2019</v>
      </c>
      <c r="AV1934" s="547" t="s">
        <v>103</v>
      </c>
      <c r="AW1934" s="547" t="s">
        <v>242</v>
      </c>
      <c r="AX1934" s="547" t="s">
        <v>242</v>
      </c>
      <c r="AY1934" s="548" t="s">
        <v>671</v>
      </c>
      <c r="AZ1934" s="547">
        <v>43</v>
      </c>
      <c r="BA1934" s="549" t="s">
        <v>185</v>
      </c>
      <c r="BB1934" s="543" t="s">
        <v>233</v>
      </c>
      <c r="BC1934" s="550">
        <f>'Report 2'!$H455</f>
        <v>0</v>
      </c>
      <c r="BD1934" s="550">
        <f>'Report 2'!$I455</f>
        <v>0</v>
      </c>
      <c r="BE1934" s="550">
        <f>'Report 2'!$J455</f>
        <v>0</v>
      </c>
      <c r="BF1934" s="550">
        <f>'Report 2'!$K455</f>
        <v>0</v>
      </c>
      <c r="BG1934" s="550">
        <f>'Report 2'!$L455</f>
        <v>0</v>
      </c>
      <c r="BH1934" s="550">
        <f>'Report 2'!$M455</f>
        <v>0</v>
      </c>
      <c r="BI1934" s="550">
        <f>'Report 2'!$N455</f>
        <v>0</v>
      </c>
      <c r="CC1934" s="542" t="s">
        <v>669</v>
      </c>
      <c r="CD1934" s="1014" t="s">
        <v>672</v>
      </c>
      <c r="CE1934" s="1014" t="str">
        <f>'Information Input'!$M$14</f>
        <v xml:space="preserve">      -      </v>
      </c>
      <c r="CF1934" s="551" t="s">
        <v>139</v>
      </c>
      <c r="CG1934" s="552">
        <f>'Information Input'!$H$33</f>
        <v>43466</v>
      </c>
      <c r="CH1934" s="552">
        <f>'Information Input'!$H$34</f>
        <v>43555</v>
      </c>
      <c r="CI1934" s="552">
        <f>'Information Input'!$H$35</f>
        <v>43555</v>
      </c>
      <c r="CJ1934" s="551" t="str">
        <f>'Information Input'!$J$22</f>
        <v>Quarterly</v>
      </c>
      <c r="CK1934" s="552">
        <f>'Information Input'!$H$30</f>
        <v>43555</v>
      </c>
      <c r="CL1934" s="551">
        <f>'Information Input'!$J$18</f>
        <v>2019</v>
      </c>
      <c r="CM1934" s="551" t="s">
        <v>99</v>
      </c>
      <c r="CN1934" s="1014" t="s">
        <v>100</v>
      </c>
      <c r="CO1934" s="542" t="s">
        <v>96</v>
      </c>
      <c r="CP1934" s="542" t="s">
        <v>671</v>
      </c>
      <c r="CQ1934" s="551">
        <v>13</v>
      </c>
      <c r="CR1934" s="542" t="s">
        <v>155</v>
      </c>
      <c r="CS1934" s="542" t="s">
        <v>232</v>
      </c>
      <c r="CT1934" s="1015">
        <f>'Report 1'!$AA$18</f>
        <v>0</v>
      </c>
      <c r="CU1934" s="1016">
        <f>SUMIF('Report 4A'!$G$16:$G$95,$CQ1934,'Report 4A'!$AI$16:$AI$95)</f>
        <v>0</v>
      </c>
      <c r="CV1934" s="1017">
        <f t="shared" si="309"/>
        <v>0</v>
      </c>
    </row>
    <row r="1935" spans="2:100">
      <c r="B1935" s="535" t="s">
        <v>669</v>
      </c>
      <c r="C1935" s="536">
        <v>1</v>
      </c>
      <c r="D1935" s="537" t="str">
        <f>'Information Input'!$M$14</f>
        <v xml:space="preserve">      -      </v>
      </c>
      <c r="E1935" s="537" t="s">
        <v>137</v>
      </c>
      <c r="F1935" s="538">
        <f t="shared" si="307"/>
        <v>43647</v>
      </c>
      <c r="G1935" s="538">
        <f t="shared" si="308"/>
        <v>43738</v>
      </c>
      <c r="H1935" s="538">
        <f>'Information Input'!$H$35</f>
        <v>43555</v>
      </c>
      <c r="I1935" s="537" t="str">
        <f>'Information Input'!$J$22</f>
        <v>Quarterly</v>
      </c>
      <c r="J1935" s="538">
        <f>'Information Input'!$H$30</f>
        <v>43555</v>
      </c>
      <c r="K1935" s="537">
        <f>'Information Input'!$J$18</f>
        <v>2019</v>
      </c>
      <c r="L1935" s="579" t="s">
        <v>101</v>
      </c>
      <c r="M1935" s="540" t="s">
        <v>102</v>
      </c>
      <c r="N1935" s="541" t="s">
        <v>103</v>
      </c>
      <c r="O1935" s="542" t="s">
        <v>670</v>
      </c>
      <c r="P1935" s="537">
        <v>8</v>
      </c>
      <c r="Q1935" s="541" t="s">
        <v>148</v>
      </c>
      <c r="R1935" s="541" t="s">
        <v>239</v>
      </c>
      <c r="S1935" s="543">
        <f>'Report 1'!$AD$18</f>
        <v>0</v>
      </c>
      <c r="T1935" s="544">
        <f>'Report 1'!$AD$26</f>
        <v>0</v>
      </c>
      <c r="U1935" s="545">
        <f>'Report 1'!$AD$112</f>
        <v>0</v>
      </c>
      <c r="AL1935" s="546" t="s">
        <v>669</v>
      </c>
      <c r="AM1935" s="547">
        <v>2</v>
      </c>
      <c r="AN1935" s="547" t="str">
        <f>'Information Input'!$M$14</f>
        <v xml:space="preserve">      -      </v>
      </c>
      <c r="AO1935" s="547" t="s">
        <v>135</v>
      </c>
      <c r="AP1935" s="538">
        <f t="shared" si="310"/>
        <v>43466</v>
      </c>
      <c r="AQ1935" s="538">
        <f t="shared" si="311"/>
        <v>43555</v>
      </c>
      <c r="AR1935" s="538">
        <f>'Information Input'!$H$35</f>
        <v>43555</v>
      </c>
      <c r="AS1935" s="547" t="str">
        <f>'Information Input'!$J$22</f>
        <v>Quarterly</v>
      </c>
      <c r="AT1935" s="538">
        <f>'Information Input'!$H$30</f>
        <v>43555</v>
      </c>
      <c r="AU1935" s="547">
        <f>'Information Input'!$J$18</f>
        <v>2019</v>
      </c>
      <c r="AV1935" s="547" t="s">
        <v>103</v>
      </c>
      <c r="AW1935" s="547" t="s">
        <v>242</v>
      </c>
      <c r="AX1935" s="547" t="s">
        <v>242</v>
      </c>
      <c r="AY1935" s="548" t="s">
        <v>674</v>
      </c>
      <c r="AZ1935" s="547">
        <v>44</v>
      </c>
      <c r="BA1935" s="549" t="s">
        <v>186</v>
      </c>
      <c r="BB1935" s="543" t="s">
        <v>239</v>
      </c>
      <c r="BC1935" s="550">
        <f>'Report 2'!$H456</f>
        <v>0</v>
      </c>
      <c r="BD1935" s="550">
        <f>'Report 2'!$I456</f>
        <v>0</v>
      </c>
      <c r="BE1935" s="550">
        <f>'Report 2'!$J456</f>
        <v>0</v>
      </c>
      <c r="BF1935" s="550">
        <f>'Report 2'!$K456</f>
        <v>0</v>
      </c>
      <c r="BG1935" s="550">
        <f>'Report 2'!$L456</f>
        <v>0</v>
      </c>
      <c r="BH1935" s="550">
        <f>'Report 2'!$M456</f>
        <v>0</v>
      </c>
      <c r="BI1935" s="550">
        <f>'Report 2'!$N456</f>
        <v>0</v>
      </c>
      <c r="CC1935" s="542" t="s">
        <v>669</v>
      </c>
      <c r="CD1935" s="1014" t="s">
        <v>672</v>
      </c>
      <c r="CE1935" s="1014" t="str">
        <f>'Information Input'!$M$14</f>
        <v xml:space="preserve">      -      </v>
      </c>
      <c r="CF1935" s="551" t="s">
        <v>139</v>
      </c>
      <c r="CG1935" s="552">
        <f>'Information Input'!$H$33</f>
        <v>43466</v>
      </c>
      <c r="CH1935" s="552">
        <f>'Information Input'!$H$34</f>
        <v>43555</v>
      </c>
      <c r="CI1935" s="552">
        <f>'Information Input'!$H$35</f>
        <v>43555</v>
      </c>
      <c r="CJ1935" s="551" t="str">
        <f>'Information Input'!$J$22</f>
        <v>Quarterly</v>
      </c>
      <c r="CK1935" s="552">
        <f>'Information Input'!$H$30</f>
        <v>43555</v>
      </c>
      <c r="CL1935" s="551">
        <f>'Information Input'!$J$18</f>
        <v>2019</v>
      </c>
      <c r="CM1935" s="551" t="s">
        <v>99</v>
      </c>
      <c r="CN1935" s="1014" t="s">
        <v>100</v>
      </c>
      <c r="CO1935" s="542" t="s">
        <v>96</v>
      </c>
      <c r="CP1935" s="542" t="s">
        <v>671</v>
      </c>
      <c r="CQ1935" s="551">
        <v>14</v>
      </c>
      <c r="CR1935" s="542" t="s">
        <v>156</v>
      </c>
      <c r="CS1935" s="542" t="s">
        <v>233</v>
      </c>
      <c r="CT1935" s="1015">
        <f>'Report 1'!$AA$18</f>
        <v>0</v>
      </c>
      <c r="CU1935" s="1016">
        <f>SUMIF('Report 4A'!$G$16:$G$95,$CQ1935,'Report 4A'!$AI$16:$AI$95)</f>
        <v>0</v>
      </c>
      <c r="CV1935" s="1017">
        <f t="shared" si="309"/>
        <v>0</v>
      </c>
    </row>
    <row r="1936" spans="2:100">
      <c r="B1936" s="535" t="s">
        <v>669</v>
      </c>
      <c r="C1936" s="536">
        <v>1</v>
      </c>
      <c r="D1936" s="537" t="str">
        <f>'Information Input'!$M$14</f>
        <v xml:space="preserve">      -      </v>
      </c>
      <c r="E1936" s="537" t="s">
        <v>137</v>
      </c>
      <c r="F1936" s="538">
        <f t="shared" si="307"/>
        <v>43647</v>
      </c>
      <c r="G1936" s="538">
        <f t="shared" si="308"/>
        <v>43738</v>
      </c>
      <c r="H1936" s="538">
        <f>'Information Input'!$H$35</f>
        <v>43555</v>
      </c>
      <c r="I1936" s="537" t="str">
        <f>'Information Input'!$J$22</f>
        <v>Quarterly</v>
      </c>
      <c r="J1936" s="538">
        <f>'Information Input'!$H$30</f>
        <v>43555</v>
      </c>
      <c r="K1936" s="537">
        <f>'Information Input'!$J$18</f>
        <v>2019</v>
      </c>
      <c r="L1936" s="579" t="s">
        <v>101</v>
      </c>
      <c r="M1936" s="540" t="s">
        <v>102</v>
      </c>
      <c r="N1936" s="541" t="s">
        <v>103</v>
      </c>
      <c r="O1936" s="542" t="s">
        <v>670</v>
      </c>
      <c r="P1936" s="537">
        <v>9</v>
      </c>
      <c r="Q1936" s="541" t="s">
        <v>149</v>
      </c>
      <c r="R1936" s="541" t="s">
        <v>239</v>
      </c>
      <c r="S1936" s="543">
        <f>'Report 1'!$AD$18</f>
        <v>0</v>
      </c>
      <c r="T1936" s="544">
        <f>'Report 1'!$AD$27</f>
        <v>0</v>
      </c>
      <c r="U1936" s="545">
        <f>'Report 1'!$AD$113</f>
        <v>0</v>
      </c>
      <c r="AL1936" s="546" t="s">
        <v>669</v>
      </c>
      <c r="AM1936" s="547">
        <v>2</v>
      </c>
      <c r="AN1936" s="547" t="str">
        <f>'Information Input'!$M$14</f>
        <v xml:space="preserve">      -      </v>
      </c>
      <c r="AO1936" s="547" t="s">
        <v>135</v>
      </c>
      <c r="AP1936" s="538">
        <f t="shared" si="310"/>
        <v>43466</v>
      </c>
      <c r="AQ1936" s="538">
        <f t="shared" si="311"/>
        <v>43555</v>
      </c>
      <c r="AR1936" s="538">
        <f>'Information Input'!$H$35</f>
        <v>43555</v>
      </c>
      <c r="AS1936" s="547" t="str">
        <f>'Information Input'!$J$22</f>
        <v>Quarterly</v>
      </c>
      <c r="AT1936" s="538">
        <f>'Information Input'!$H$30</f>
        <v>43555</v>
      </c>
      <c r="AU1936" s="547">
        <f>'Information Input'!$J$18</f>
        <v>2019</v>
      </c>
      <c r="AV1936" s="547" t="s">
        <v>103</v>
      </c>
      <c r="AW1936" s="547" t="s">
        <v>242</v>
      </c>
      <c r="AX1936" s="547" t="s">
        <v>242</v>
      </c>
      <c r="AY1936" s="548" t="s">
        <v>675</v>
      </c>
      <c r="AZ1936" s="547">
        <v>45</v>
      </c>
      <c r="BA1936" s="549" t="s">
        <v>187</v>
      </c>
      <c r="BB1936" s="543" t="s">
        <v>239</v>
      </c>
      <c r="BC1936" s="550">
        <f>'Report 2'!$H457</f>
        <v>0</v>
      </c>
      <c r="BD1936" s="550">
        <f>'Report 2'!$I457</f>
        <v>0</v>
      </c>
      <c r="BE1936" s="550">
        <f>'Report 2'!$J457</f>
        <v>0</v>
      </c>
      <c r="BF1936" s="550">
        <f>'Report 2'!$K457</f>
        <v>0</v>
      </c>
      <c r="BG1936" s="550">
        <f>'Report 2'!$L457</f>
        <v>0</v>
      </c>
      <c r="BH1936" s="550">
        <f>'Report 2'!$M457</f>
        <v>0</v>
      </c>
      <c r="BI1936" s="550">
        <f>'Report 2'!$N457</f>
        <v>0</v>
      </c>
      <c r="CC1936" s="542" t="s">
        <v>669</v>
      </c>
      <c r="CD1936" s="1014" t="s">
        <v>672</v>
      </c>
      <c r="CE1936" s="1014" t="str">
        <f>'Information Input'!$M$14</f>
        <v xml:space="preserve">      -      </v>
      </c>
      <c r="CF1936" s="551" t="s">
        <v>139</v>
      </c>
      <c r="CG1936" s="552">
        <f>'Information Input'!$H$33</f>
        <v>43466</v>
      </c>
      <c r="CH1936" s="552">
        <f>'Information Input'!$H$34</f>
        <v>43555</v>
      </c>
      <c r="CI1936" s="552">
        <f>'Information Input'!$H$35</f>
        <v>43555</v>
      </c>
      <c r="CJ1936" s="551" t="str">
        <f>'Information Input'!$J$22</f>
        <v>Quarterly</v>
      </c>
      <c r="CK1936" s="552">
        <f>'Information Input'!$H$30</f>
        <v>43555</v>
      </c>
      <c r="CL1936" s="551">
        <f>'Information Input'!$J$18</f>
        <v>2019</v>
      </c>
      <c r="CM1936" s="551" t="s">
        <v>99</v>
      </c>
      <c r="CN1936" s="1014" t="s">
        <v>100</v>
      </c>
      <c r="CO1936" s="542" t="s">
        <v>96</v>
      </c>
      <c r="CP1936" s="542" t="s">
        <v>671</v>
      </c>
      <c r="CQ1936" s="551">
        <v>15</v>
      </c>
      <c r="CR1936" s="542" t="s">
        <v>157</v>
      </c>
      <c r="CS1936" s="542" t="s">
        <v>234</v>
      </c>
      <c r="CT1936" s="1015">
        <f>'Report 1'!$AA$18</f>
        <v>0</v>
      </c>
      <c r="CU1936" s="1016">
        <f>SUMIF('Report 4A'!$G$16:$G$95,$CQ1936,'Report 4A'!$AI$16:$AI$95)</f>
        <v>0</v>
      </c>
      <c r="CV1936" s="1017">
        <f t="shared" si="309"/>
        <v>0</v>
      </c>
    </row>
    <row r="1937" spans="2:100">
      <c r="B1937" s="535" t="s">
        <v>669</v>
      </c>
      <c r="C1937" s="536">
        <v>1</v>
      </c>
      <c r="D1937" s="537" t="str">
        <f>'Information Input'!$M$14</f>
        <v xml:space="preserve">      -      </v>
      </c>
      <c r="E1937" s="537" t="s">
        <v>137</v>
      </c>
      <c r="F1937" s="538">
        <f t="shared" si="307"/>
        <v>43647</v>
      </c>
      <c r="G1937" s="538">
        <f t="shared" si="308"/>
        <v>43738</v>
      </c>
      <c r="H1937" s="538">
        <f>'Information Input'!$H$35</f>
        <v>43555</v>
      </c>
      <c r="I1937" s="537" t="str">
        <f>'Information Input'!$J$22</f>
        <v>Quarterly</v>
      </c>
      <c r="J1937" s="538">
        <f>'Information Input'!$H$30</f>
        <v>43555</v>
      </c>
      <c r="K1937" s="537">
        <f>'Information Input'!$J$18</f>
        <v>2019</v>
      </c>
      <c r="L1937" s="579" t="s">
        <v>101</v>
      </c>
      <c r="M1937" s="540" t="s">
        <v>102</v>
      </c>
      <c r="N1937" s="541" t="s">
        <v>103</v>
      </c>
      <c r="O1937" s="542" t="s">
        <v>674</v>
      </c>
      <c r="P1937" s="537">
        <v>10</v>
      </c>
      <c r="Q1937" s="541" t="s">
        <v>150</v>
      </c>
      <c r="R1937" s="541" t="s">
        <v>239</v>
      </c>
      <c r="S1937" s="543">
        <f>'Report 1'!$AD$18</f>
        <v>0</v>
      </c>
      <c r="T1937" s="544">
        <f>'Report 1'!$AD$28</f>
        <v>0</v>
      </c>
      <c r="U1937" s="545">
        <f>'Report 1'!$AD$114</f>
        <v>0</v>
      </c>
      <c r="AL1937" s="546" t="s">
        <v>669</v>
      </c>
      <c r="AM1937" s="547">
        <v>2</v>
      </c>
      <c r="AN1937" s="547" t="str">
        <f>'Information Input'!$M$14</f>
        <v xml:space="preserve">      -      </v>
      </c>
      <c r="AO1937" s="547" t="s">
        <v>135</v>
      </c>
      <c r="AP1937" s="538">
        <f t="shared" si="310"/>
        <v>43466</v>
      </c>
      <c r="AQ1937" s="538">
        <f t="shared" si="311"/>
        <v>43555</v>
      </c>
      <c r="AR1937" s="538">
        <f>'Information Input'!$H$35</f>
        <v>43555</v>
      </c>
      <c r="AS1937" s="547" t="str">
        <f>'Information Input'!$J$22</f>
        <v>Quarterly</v>
      </c>
      <c r="AT1937" s="538">
        <f>'Information Input'!$H$30</f>
        <v>43555</v>
      </c>
      <c r="AU1937" s="547">
        <f>'Information Input'!$J$18</f>
        <v>2019</v>
      </c>
      <c r="AV1937" s="547" t="s">
        <v>103</v>
      </c>
      <c r="AW1937" s="547" t="s">
        <v>242</v>
      </c>
      <c r="AX1937" s="547" t="s">
        <v>242</v>
      </c>
      <c r="AY1937" s="548" t="s">
        <v>675</v>
      </c>
      <c r="AZ1937" s="547">
        <v>46</v>
      </c>
      <c r="BA1937" s="549" t="s">
        <v>188</v>
      </c>
      <c r="BB1937" s="543" t="s">
        <v>239</v>
      </c>
      <c r="BC1937" s="550">
        <f>'Report 2'!$H458</f>
        <v>0</v>
      </c>
      <c r="BD1937" s="550">
        <f>'Report 2'!$I458</f>
        <v>0</v>
      </c>
      <c r="BE1937" s="550">
        <f>'Report 2'!$J458</f>
        <v>0</v>
      </c>
      <c r="BF1937" s="550">
        <f>'Report 2'!$K458</f>
        <v>0</v>
      </c>
      <c r="BG1937" s="550">
        <f>'Report 2'!$L458</f>
        <v>0</v>
      </c>
      <c r="BH1937" s="550">
        <f>'Report 2'!$M458</f>
        <v>0</v>
      </c>
      <c r="BI1937" s="550">
        <f>'Report 2'!$N458</f>
        <v>0</v>
      </c>
      <c r="CC1937" s="542" t="s">
        <v>669</v>
      </c>
      <c r="CD1937" s="1014" t="s">
        <v>672</v>
      </c>
      <c r="CE1937" s="1014" t="str">
        <f>'Information Input'!$M$14</f>
        <v xml:space="preserve">      -      </v>
      </c>
      <c r="CF1937" s="551" t="s">
        <v>139</v>
      </c>
      <c r="CG1937" s="552">
        <f>'Information Input'!$H$33</f>
        <v>43466</v>
      </c>
      <c r="CH1937" s="552">
        <f>'Information Input'!$H$34</f>
        <v>43555</v>
      </c>
      <c r="CI1937" s="552">
        <f>'Information Input'!$H$35</f>
        <v>43555</v>
      </c>
      <c r="CJ1937" s="551" t="str">
        <f>'Information Input'!$J$22</f>
        <v>Quarterly</v>
      </c>
      <c r="CK1937" s="552">
        <f>'Information Input'!$H$30</f>
        <v>43555</v>
      </c>
      <c r="CL1937" s="551">
        <f>'Information Input'!$J$18</f>
        <v>2019</v>
      </c>
      <c r="CM1937" s="551" t="s">
        <v>99</v>
      </c>
      <c r="CN1937" s="1014" t="s">
        <v>100</v>
      </c>
      <c r="CO1937" s="542" t="s">
        <v>96</v>
      </c>
      <c r="CP1937" s="542" t="s">
        <v>671</v>
      </c>
      <c r="CQ1937" s="551">
        <v>16</v>
      </c>
      <c r="CR1937" s="542" t="s">
        <v>158</v>
      </c>
      <c r="CS1937" s="542" t="s">
        <v>235</v>
      </c>
      <c r="CT1937" s="1015">
        <f>'Report 1'!$AA$18</f>
        <v>0</v>
      </c>
      <c r="CU1937" s="1016">
        <f>SUMIF('Report 4A'!$G$16:$G$95,$CQ1937,'Report 4A'!$AI$16:$AI$95)</f>
        <v>0</v>
      </c>
      <c r="CV1937" s="1017">
        <f t="shared" si="309"/>
        <v>0</v>
      </c>
    </row>
    <row r="1938" spans="2:100">
      <c r="B1938" s="535" t="s">
        <v>669</v>
      </c>
      <c r="C1938" s="536">
        <v>1</v>
      </c>
      <c r="D1938" s="537" t="str">
        <f>'Information Input'!$M$14</f>
        <v xml:space="preserve">      -      </v>
      </c>
      <c r="E1938" s="537" t="s">
        <v>137</v>
      </c>
      <c r="F1938" s="538">
        <f t="shared" si="307"/>
        <v>43647</v>
      </c>
      <c r="G1938" s="538">
        <f t="shared" si="308"/>
        <v>43738</v>
      </c>
      <c r="H1938" s="538">
        <f>'Information Input'!$H$35</f>
        <v>43555</v>
      </c>
      <c r="I1938" s="537" t="str">
        <f>'Information Input'!$J$22</f>
        <v>Quarterly</v>
      </c>
      <c r="J1938" s="538">
        <f>'Information Input'!$H$30</f>
        <v>43555</v>
      </c>
      <c r="K1938" s="537">
        <f>'Information Input'!$J$18</f>
        <v>2019</v>
      </c>
      <c r="L1938" s="579" t="s">
        <v>101</v>
      </c>
      <c r="M1938" s="540" t="s">
        <v>102</v>
      </c>
      <c r="N1938" s="541" t="s">
        <v>103</v>
      </c>
      <c r="O1938" s="542" t="s">
        <v>671</v>
      </c>
      <c r="P1938" s="537">
        <v>11</v>
      </c>
      <c r="Q1938" s="541" t="s">
        <v>153</v>
      </c>
      <c r="R1938" s="541" t="s">
        <v>231</v>
      </c>
      <c r="S1938" s="543">
        <f>'Report 1'!$AD$18</f>
        <v>0</v>
      </c>
      <c r="T1938" s="544">
        <f>'Report 1'!$AD$31</f>
        <v>0</v>
      </c>
      <c r="U1938" s="545">
        <f>'Report 1'!$AD$117</f>
        <v>0</v>
      </c>
      <c r="AL1938" s="546" t="s">
        <v>669</v>
      </c>
      <c r="AM1938" s="547">
        <v>2</v>
      </c>
      <c r="AN1938" s="547" t="str">
        <f>'Information Input'!$M$14</f>
        <v xml:space="preserve">      -      </v>
      </c>
      <c r="AO1938" s="547" t="s">
        <v>135</v>
      </c>
      <c r="AP1938" s="538">
        <f t="shared" si="310"/>
        <v>43466</v>
      </c>
      <c r="AQ1938" s="538">
        <f t="shared" si="311"/>
        <v>43555</v>
      </c>
      <c r="AR1938" s="538">
        <f>'Information Input'!$H$35</f>
        <v>43555</v>
      </c>
      <c r="AS1938" s="547" t="str">
        <f>'Information Input'!$J$22</f>
        <v>Quarterly</v>
      </c>
      <c r="AT1938" s="538">
        <f>'Information Input'!$H$30</f>
        <v>43555</v>
      </c>
      <c r="AU1938" s="547">
        <f>'Information Input'!$J$18</f>
        <v>2019</v>
      </c>
      <c r="AV1938" s="547" t="s">
        <v>103</v>
      </c>
      <c r="AW1938" s="547" t="s">
        <v>242</v>
      </c>
      <c r="AX1938" s="547" t="s">
        <v>242</v>
      </c>
      <c r="AY1938" s="548" t="s">
        <v>675</v>
      </c>
      <c r="AZ1938" s="547">
        <v>47</v>
      </c>
      <c r="BA1938" s="549" t="s">
        <v>189</v>
      </c>
      <c r="BB1938" s="543" t="s">
        <v>239</v>
      </c>
      <c r="BC1938" s="550">
        <f>'Report 2'!$H459</f>
        <v>0</v>
      </c>
      <c r="BD1938" s="550">
        <f>'Report 2'!$I459</f>
        <v>0</v>
      </c>
      <c r="BE1938" s="550">
        <f>'Report 2'!$J459</f>
        <v>0</v>
      </c>
      <c r="BF1938" s="550">
        <f>'Report 2'!$K459</f>
        <v>0</v>
      </c>
      <c r="BG1938" s="550">
        <f>'Report 2'!$L459</f>
        <v>0</v>
      </c>
      <c r="BH1938" s="550">
        <f>'Report 2'!$M459</f>
        <v>0</v>
      </c>
      <c r="BI1938" s="550">
        <f>'Report 2'!$N459</f>
        <v>0</v>
      </c>
      <c r="CC1938" s="542" t="s">
        <v>669</v>
      </c>
      <c r="CD1938" s="1014" t="s">
        <v>672</v>
      </c>
      <c r="CE1938" s="1014" t="str">
        <f>'Information Input'!$M$14</f>
        <v xml:space="preserve">      -      </v>
      </c>
      <c r="CF1938" s="551" t="s">
        <v>139</v>
      </c>
      <c r="CG1938" s="552">
        <f>'Information Input'!$H$33</f>
        <v>43466</v>
      </c>
      <c r="CH1938" s="552">
        <f>'Information Input'!$H$34</f>
        <v>43555</v>
      </c>
      <c r="CI1938" s="552">
        <f>'Information Input'!$H$35</f>
        <v>43555</v>
      </c>
      <c r="CJ1938" s="551" t="str">
        <f>'Information Input'!$J$22</f>
        <v>Quarterly</v>
      </c>
      <c r="CK1938" s="552">
        <f>'Information Input'!$H$30</f>
        <v>43555</v>
      </c>
      <c r="CL1938" s="551">
        <f>'Information Input'!$J$18</f>
        <v>2019</v>
      </c>
      <c r="CM1938" s="551" t="s">
        <v>99</v>
      </c>
      <c r="CN1938" s="1014" t="s">
        <v>100</v>
      </c>
      <c r="CO1938" s="542" t="s">
        <v>96</v>
      </c>
      <c r="CP1938" s="542" t="s">
        <v>671</v>
      </c>
      <c r="CQ1938" s="551">
        <v>17</v>
      </c>
      <c r="CR1938" s="542" t="s">
        <v>159</v>
      </c>
      <c r="CS1938" s="542" t="s">
        <v>235</v>
      </c>
      <c r="CT1938" s="1015">
        <f>'Report 1'!$AA$18</f>
        <v>0</v>
      </c>
      <c r="CU1938" s="1016">
        <f>SUMIF('Report 4A'!$G$16:$G$95,$CQ1938,'Report 4A'!$AI$16:$AI$95)</f>
        <v>0</v>
      </c>
      <c r="CV1938" s="1017">
        <f t="shared" si="309"/>
        <v>0</v>
      </c>
    </row>
    <row r="1939" spans="2:100">
      <c r="B1939" s="535" t="s">
        <v>669</v>
      </c>
      <c r="C1939" s="536">
        <v>1</v>
      </c>
      <c r="D1939" s="537" t="str">
        <f>'Information Input'!$M$14</f>
        <v xml:space="preserve">      -      </v>
      </c>
      <c r="E1939" s="537" t="s">
        <v>137</v>
      </c>
      <c r="F1939" s="538">
        <f t="shared" si="307"/>
        <v>43647</v>
      </c>
      <c r="G1939" s="538">
        <f t="shared" si="308"/>
        <v>43738</v>
      </c>
      <c r="H1939" s="538">
        <f>'Information Input'!$H$35</f>
        <v>43555</v>
      </c>
      <c r="I1939" s="537" t="str">
        <f>'Information Input'!$J$22</f>
        <v>Quarterly</v>
      </c>
      <c r="J1939" s="538">
        <f>'Information Input'!$H$30</f>
        <v>43555</v>
      </c>
      <c r="K1939" s="537">
        <f>'Information Input'!$J$18</f>
        <v>2019</v>
      </c>
      <c r="L1939" s="579" t="s">
        <v>101</v>
      </c>
      <c r="M1939" s="540" t="s">
        <v>102</v>
      </c>
      <c r="N1939" s="541" t="s">
        <v>103</v>
      </c>
      <c r="O1939" s="542" t="s">
        <v>671</v>
      </c>
      <c r="P1939" s="537">
        <v>12</v>
      </c>
      <c r="Q1939" s="541" t="s">
        <v>154</v>
      </c>
      <c r="R1939" s="541" t="s">
        <v>231</v>
      </c>
      <c r="S1939" s="543">
        <f>'Report 1'!$AD$18</f>
        <v>0</v>
      </c>
      <c r="T1939" s="544">
        <f>'Report 1'!$AD$32</f>
        <v>0</v>
      </c>
      <c r="U1939" s="545">
        <f>'Report 1'!$AD$118</f>
        <v>0</v>
      </c>
      <c r="AL1939" s="546" t="s">
        <v>669</v>
      </c>
      <c r="AM1939" s="547">
        <v>2</v>
      </c>
      <c r="AN1939" s="547" t="str">
        <f>'Information Input'!$M$14</f>
        <v xml:space="preserve">      -      </v>
      </c>
      <c r="AO1939" s="547" t="s">
        <v>135</v>
      </c>
      <c r="AP1939" s="538">
        <f t="shared" si="310"/>
        <v>43466</v>
      </c>
      <c r="AQ1939" s="538">
        <f t="shared" si="311"/>
        <v>43555</v>
      </c>
      <c r="AR1939" s="538">
        <f>'Information Input'!$H$35</f>
        <v>43555</v>
      </c>
      <c r="AS1939" s="547" t="str">
        <f>'Information Input'!$J$22</f>
        <v>Quarterly</v>
      </c>
      <c r="AT1939" s="538">
        <f>'Information Input'!$H$30</f>
        <v>43555</v>
      </c>
      <c r="AU1939" s="547">
        <f>'Information Input'!$J$18</f>
        <v>2019</v>
      </c>
      <c r="AV1939" s="547" t="s">
        <v>103</v>
      </c>
      <c r="AW1939" s="547" t="s">
        <v>242</v>
      </c>
      <c r="AX1939" s="547" t="s">
        <v>242</v>
      </c>
      <c r="AY1939" s="548" t="s">
        <v>675</v>
      </c>
      <c r="AZ1939" s="547">
        <v>48</v>
      </c>
      <c r="BA1939" s="549" t="s">
        <v>190</v>
      </c>
      <c r="BB1939" s="543" t="s">
        <v>239</v>
      </c>
      <c r="BC1939" s="550">
        <f>'Report 2'!$H460</f>
        <v>0</v>
      </c>
      <c r="BD1939" s="550">
        <f>'Report 2'!$I460</f>
        <v>0</v>
      </c>
      <c r="BE1939" s="550">
        <f>'Report 2'!$J460</f>
        <v>0</v>
      </c>
      <c r="BF1939" s="550">
        <f>'Report 2'!$K460</f>
        <v>0</v>
      </c>
      <c r="BG1939" s="550">
        <f>'Report 2'!$L460</f>
        <v>0</v>
      </c>
      <c r="BH1939" s="550">
        <f>'Report 2'!$M460</f>
        <v>0</v>
      </c>
      <c r="BI1939" s="550">
        <f>'Report 2'!$N460</f>
        <v>0</v>
      </c>
      <c r="CC1939" s="542" t="s">
        <v>669</v>
      </c>
      <c r="CD1939" s="1014" t="s">
        <v>672</v>
      </c>
      <c r="CE1939" s="1014" t="str">
        <f>'Information Input'!$M$14</f>
        <v xml:space="preserve">      -      </v>
      </c>
      <c r="CF1939" s="551" t="s">
        <v>139</v>
      </c>
      <c r="CG1939" s="552">
        <f>'Information Input'!$H$33</f>
        <v>43466</v>
      </c>
      <c r="CH1939" s="552">
        <f>'Information Input'!$H$34</f>
        <v>43555</v>
      </c>
      <c r="CI1939" s="552">
        <f>'Information Input'!$H$35</f>
        <v>43555</v>
      </c>
      <c r="CJ1939" s="551" t="str">
        <f>'Information Input'!$J$22</f>
        <v>Quarterly</v>
      </c>
      <c r="CK1939" s="552">
        <f>'Information Input'!$H$30</f>
        <v>43555</v>
      </c>
      <c r="CL1939" s="551">
        <f>'Information Input'!$J$18</f>
        <v>2019</v>
      </c>
      <c r="CM1939" s="551" t="s">
        <v>99</v>
      </c>
      <c r="CN1939" s="1014" t="s">
        <v>100</v>
      </c>
      <c r="CO1939" s="542" t="s">
        <v>96</v>
      </c>
      <c r="CP1939" s="542" t="s">
        <v>671</v>
      </c>
      <c r="CQ1939" s="551">
        <v>18</v>
      </c>
      <c r="CR1939" s="542" t="s">
        <v>160</v>
      </c>
      <c r="CS1939" s="542" t="s">
        <v>235</v>
      </c>
      <c r="CT1939" s="1015">
        <f>'Report 1'!$AA$18</f>
        <v>0</v>
      </c>
      <c r="CU1939" s="1016">
        <f>SUMIF('Report 4A'!$G$16:$G$95,$CQ1939,'Report 4A'!$AI$16:$AI$95)</f>
        <v>0</v>
      </c>
      <c r="CV1939" s="1017">
        <f t="shared" si="309"/>
        <v>0</v>
      </c>
    </row>
    <row r="1940" spans="2:100">
      <c r="B1940" s="535" t="s">
        <v>669</v>
      </c>
      <c r="C1940" s="536">
        <v>1</v>
      </c>
      <c r="D1940" s="537" t="str">
        <f>'Information Input'!$M$14</f>
        <v xml:space="preserve">      -      </v>
      </c>
      <c r="E1940" s="537" t="s">
        <v>137</v>
      </c>
      <c r="F1940" s="538">
        <f t="shared" si="307"/>
        <v>43647</v>
      </c>
      <c r="G1940" s="538">
        <f t="shared" si="308"/>
        <v>43738</v>
      </c>
      <c r="H1940" s="538">
        <f>'Information Input'!$H$35</f>
        <v>43555</v>
      </c>
      <c r="I1940" s="537" t="str">
        <f>'Information Input'!$J$22</f>
        <v>Quarterly</v>
      </c>
      <c r="J1940" s="538">
        <f>'Information Input'!$H$30</f>
        <v>43555</v>
      </c>
      <c r="K1940" s="537">
        <f>'Information Input'!$J$18</f>
        <v>2019</v>
      </c>
      <c r="L1940" s="579" t="s">
        <v>101</v>
      </c>
      <c r="M1940" s="540" t="s">
        <v>102</v>
      </c>
      <c r="N1940" s="541" t="s">
        <v>103</v>
      </c>
      <c r="O1940" s="542" t="s">
        <v>671</v>
      </c>
      <c r="P1940" s="537">
        <v>13</v>
      </c>
      <c r="Q1940" s="541" t="s">
        <v>155</v>
      </c>
      <c r="R1940" s="541" t="s">
        <v>232</v>
      </c>
      <c r="S1940" s="543">
        <f>'Report 1'!$AD$18</f>
        <v>0</v>
      </c>
      <c r="T1940" s="544">
        <f>'Report 1'!$AD$33</f>
        <v>0</v>
      </c>
      <c r="U1940" s="545">
        <f>'Report 1'!$AD$119</f>
        <v>0</v>
      </c>
      <c r="AL1940" s="546" t="s">
        <v>669</v>
      </c>
      <c r="AM1940" s="547">
        <v>2</v>
      </c>
      <c r="AN1940" s="547" t="str">
        <f>'Information Input'!$M$14</f>
        <v xml:space="preserve">      -      </v>
      </c>
      <c r="AO1940" s="547" t="s">
        <v>135</v>
      </c>
      <c r="AP1940" s="538">
        <f t="shared" si="310"/>
        <v>43466</v>
      </c>
      <c r="AQ1940" s="538">
        <f t="shared" si="311"/>
        <v>43555</v>
      </c>
      <c r="AR1940" s="538">
        <f>'Information Input'!$H$35</f>
        <v>43555</v>
      </c>
      <c r="AS1940" s="547" t="str">
        <f>'Information Input'!$J$22</f>
        <v>Quarterly</v>
      </c>
      <c r="AT1940" s="538">
        <f>'Information Input'!$H$30</f>
        <v>43555</v>
      </c>
      <c r="AU1940" s="547">
        <f>'Information Input'!$J$18</f>
        <v>2019</v>
      </c>
      <c r="AV1940" s="547" t="s">
        <v>103</v>
      </c>
      <c r="AW1940" s="547" t="s">
        <v>242</v>
      </c>
      <c r="AX1940" s="547" t="s">
        <v>242</v>
      </c>
      <c r="AY1940" s="548" t="s">
        <v>675</v>
      </c>
      <c r="AZ1940" s="547">
        <v>49</v>
      </c>
      <c r="BA1940" s="549" t="s">
        <v>191</v>
      </c>
      <c r="BB1940" s="543" t="s">
        <v>239</v>
      </c>
      <c r="BC1940" s="550">
        <f>'Report 2'!$H461</f>
        <v>0</v>
      </c>
      <c r="BD1940" s="550">
        <f>'Report 2'!$I461</f>
        <v>0</v>
      </c>
      <c r="BE1940" s="550">
        <f>'Report 2'!$J461</f>
        <v>0</v>
      </c>
      <c r="BF1940" s="550">
        <f>'Report 2'!$K461</f>
        <v>0</v>
      </c>
      <c r="BG1940" s="550">
        <f>'Report 2'!$L461</f>
        <v>0</v>
      </c>
      <c r="BH1940" s="550">
        <f>'Report 2'!$M461</f>
        <v>0</v>
      </c>
      <c r="BI1940" s="550">
        <f>'Report 2'!$N461</f>
        <v>0</v>
      </c>
      <c r="CC1940" s="542" t="s">
        <v>669</v>
      </c>
      <c r="CD1940" s="1014" t="s">
        <v>672</v>
      </c>
      <c r="CE1940" s="1014" t="str">
        <f>'Information Input'!$M$14</f>
        <v xml:space="preserve">      -      </v>
      </c>
      <c r="CF1940" s="551" t="s">
        <v>139</v>
      </c>
      <c r="CG1940" s="552">
        <f>'Information Input'!$H$33</f>
        <v>43466</v>
      </c>
      <c r="CH1940" s="552">
        <f>'Information Input'!$H$34</f>
        <v>43555</v>
      </c>
      <c r="CI1940" s="552">
        <f>'Information Input'!$H$35</f>
        <v>43555</v>
      </c>
      <c r="CJ1940" s="551" t="str">
        <f>'Information Input'!$J$22</f>
        <v>Quarterly</v>
      </c>
      <c r="CK1940" s="552">
        <f>'Information Input'!$H$30</f>
        <v>43555</v>
      </c>
      <c r="CL1940" s="551">
        <f>'Information Input'!$J$18</f>
        <v>2019</v>
      </c>
      <c r="CM1940" s="551" t="s">
        <v>99</v>
      </c>
      <c r="CN1940" s="1014" t="s">
        <v>100</v>
      </c>
      <c r="CO1940" s="542" t="s">
        <v>96</v>
      </c>
      <c r="CP1940" s="542" t="s">
        <v>671</v>
      </c>
      <c r="CQ1940" s="551">
        <v>19</v>
      </c>
      <c r="CR1940" s="542" t="s">
        <v>161</v>
      </c>
      <c r="CS1940" s="542" t="s">
        <v>235</v>
      </c>
      <c r="CT1940" s="1015">
        <f>'Report 1'!$AA$18</f>
        <v>0</v>
      </c>
      <c r="CU1940" s="1016">
        <f>SUMIF('Report 4A'!$G$16:$G$95,$CQ1940,'Report 4A'!$AI$16:$AI$95)</f>
        <v>0</v>
      </c>
      <c r="CV1940" s="1017">
        <f t="shared" si="309"/>
        <v>0</v>
      </c>
    </row>
    <row r="1941" spans="2:100">
      <c r="B1941" s="535" t="s">
        <v>669</v>
      </c>
      <c r="C1941" s="536">
        <v>1</v>
      </c>
      <c r="D1941" s="537" t="str">
        <f>'Information Input'!$M$14</f>
        <v xml:space="preserve">      -      </v>
      </c>
      <c r="E1941" s="537" t="s">
        <v>137</v>
      </c>
      <c r="F1941" s="538">
        <f t="shared" si="307"/>
        <v>43647</v>
      </c>
      <c r="G1941" s="538">
        <f t="shared" si="308"/>
        <v>43738</v>
      </c>
      <c r="H1941" s="538">
        <f>'Information Input'!$H$35</f>
        <v>43555</v>
      </c>
      <c r="I1941" s="537" t="str">
        <f>'Information Input'!$J$22</f>
        <v>Quarterly</v>
      </c>
      <c r="J1941" s="538">
        <f>'Information Input'!$H$30</f>
        <v>43555</v>
      </c>
      <c r="K1941" s="537">
        <f>'Information Input'!$J$18</f>
        <v>2019</v>
      </c>
      <c r="L1941" s="579" t="s">
        <v>101</v>
      </c>
      <c r="M1941" s="540" t="s">
        <v>102</v>
      </c>
      <c r="N1941" s="541" t="s">
        <v>103</v>
      </c>
      <c r="O1941" s="542" t="s">
        <v>671</v>
      </c>
      <c r="P1941" s="537">
        <v>14</v>
      </c>
      <c r="Q1941" s="541" t="s">
        <v>156</v>
      </c>
      <c r="R1941" s="541" t="s">
        <v>233</v>
      </c>
      <c r="S1941" s="543">
        <f>'Report 1'!$AD$18</f>
        <v>0</v>
      </c>
      <c r="T1941" s="544">
        <f>'Report 1'!$AD$34</f>
        <v>0</v>
      </c>
      <c r="U1941" s="545">
        <f>'Report 1'!$AD$120</f>
        <v>0</v>
      </c>
      <c r="AL1941" s="546" t="s">
        <v>669</v>
      </c>
      <c r="AM1941" s="547">
        <v>2</v>
      </c>
      <c r="AN1941" s="547" t="str">
        <f>'Information Input'!$M$14</f>
        <v xml:space="preserve">      -      </v>
      </c>
      <c r="AO1941" s="547" t="s">
        <v>135</v>
      </c>
      <c r="AP1941" s="538">
        <f t="shared" si="310"/>
        <v>43466</v>
      </c>
      <c r="AQ1941" s="538">
        <f t="shared" si="311"/>
        <v>43555</v>
      </c>
      <c r="AR1941" s="538">
        <f>'Information Input'!$H$35</f>
        <v>43555</v>
      </c>
      <c r="AS1941" s="547" t="str">
        <f>'Information Input'!$J$22</f>
        <v>Quarterly</v>
      </c>
      <c r="AT1941" s="538">
        <f>'Information Input'!$H$30</f>
        <v>43555</v>
      </c>
      <c r="AU1941" s="547">
        <f>'Information Input'!$J$18</f>
        <v>2019</v>
      </c>
      <c r="AV1941" s="547" t="s">
        <v>103</v>
      </c>
      <c r="AW1941" s="547" t="s">
        <v>242</v>
      </c>
      <c r="AX1941" s="547" t="s">
        <v>242</v>
      </c>
      <c r="AY1941" s="548" t="s">
        <v>675</v>
      </c>
      <c r="AZ1941" s="547">
        <v>50</v>
      </c>
      <c r="BA1941" s="549" t="s">
        <v>192</v>
      </c>
      <c r="BB1941" s="543" t="s">
        <v>239</v>
      </c>
      <c r="BC1941" s="550">
        <f>'Report 2'!$H462</f>
        <v>0</v>
      </c>
      <c r="BD1941" s="550">
        <f>'Report 2'!$I462</f>
        <v>0</v>
      </c>
      <c r="BE1941" s="550">
        <f>'Report 2'!$J462</f>
        <v>0</v>
      </c>
      <c r="BF1941" s="550">
        <f>'Report 2'!$K462</f>
        <v>0</v>
      </c>
      <c r="BG1941" s="550">
        <f>'Report 2'!$L462</f>
        <v>0</v>
      </c>
      <c r="BH1941" s="550">
        <f>'Report 2'!$M462</f>
        <v>0</v>
      </c>
      <c r="BI1941" s="550">
        <f>'Report 2'!$N462</f>
        <v>0</v>
      </c>
      <c r="CC1941" s="542" t="s">
        <v>669</v>
      </c>
      <c r="CD1941" s="1014" t="s">
        <v>672</v>
      </c>
      <c r="CE1941" s="1014" t="str">
        <f>'Information Input'!$M$14</f>
        <v xml:space="preserve">      -      </v>
      </c>
      <c r="CF1941" s="551" t="s">
        <v>139</v>
      </c>
      <c r="CG1941" s="552">
        <f>'Information Input'!$H$33</f>
        <v>43466</v>
      </c>
      <c r="CH1941" s="552">
        <f>'Information Input'!$H$34</f>
        <v>43555</v>
      </c>
      <c r="CI1941" s="552">
        <f>'Information Input'!$H$35</f>
        <v>43555</v>
      </c>
      <c r="CJ1941" s="551" t="str">
        <f>'Information Input'!$J$22</f>
        <v>Quarterly</v>
      </c>
      <c r="CK1941" s="552">
        <f>'Information Input'!$H$30</f>
        <v>43555</v>
      </c>
      <c r="CL1941" s="551">
        <f>'Information Input'!$J$18</f>
        <v>2019</v>
      </c>
      <c r="CM1941" s="551" t="s">
        <v>99</v>
      </c>
      <c r="CN1941" s="1014" t="s">
        <v>100</v>
      </c>
      <c r="CO1941" s="542" t="s">
        <v>96</v>
      </c>
      <c r="CP1941" s="542" t="s">
        <v>671</v>
      </c>
      <c r="CQ1941" s="551">
        <v>20</v>
      </c>
      <c r="CR1941" s="542" t="s">
        <v>162</v>
      </c>
      <c r="CS1941" s="542" t="s">
        <v>235</v>
      </c>
      <c r="CT1941" s="1015">
        <f>'Report 1'!$AA$18</f>
        <v>0</v>
      </c>
      <c r="CU1941" s="1016">
        <f>SUMIF('Report 4A'!$G$16:$G$95,$CQ1941,'Report 4A'!$AI$16:$AI$95)</f>
        <v>0</v>
      </c>
      <c r="CV1941" s="1017">
        <f t="shared" si="309"/>
        <v>0</v>
      </c>
    </row>
    <row r="1942" spans="2:100">
      <c r="B1942" s="535" t="s">
        <v>669</v>
      </c>
      <c r="C1942" s="536">
        <v>1</v>
      </c>
      <c r="D1942" s="537" t="str">
        <f>'Information Input'!$M$14</f>
        <v xml:space="preserve">      -      </v>
      </c>
      <c r="E1942" s="537" t="s">
        <v>137</v>
      </c>
      <c r="F1942" s="538">
        <f t="shared" si="307"/>
        <v>43647</v>
      </c>
      <c r="G1942" s="538">
        <f t="shared" si="308"/>
        <v>43738</v>
      </c>
      <c r="H1942" s="538">
        <f>'Information Input'!$H$35</f>
        <v>43555</v>
      </c>
      <c r="I1942" s="537" t="str">
        <f>'Information Input'!$J$22</f>
        <v>Quarterly</v>
      </c>
      <c r="J1942" s="538">
        <f>'Information Input'!$H$30</f>
        <v>43555</v>
      </c>
      <c r="K1942" s="537">
        <f>'Information Input'!$J$18</f>
        <v>2019</v>
      </c>
      <c r="L1942" s="579" t="s">
        <v>101</v>
      </c>
      <c r="M1942" s="540" t="s">
        <v>102</v>
      </c>
      <c r="N1942" s="541" t="s">
        <v>103</v>
      </c>
      <c r="O1942" s="542" t="s">
        <v>671</v>
      </c>
      <c r="P1942" s="537">
        <v>15</v>
      </c>
      <c r="Q1942" s="541" t="s">
        <v>157</v>
      </c>
      <c r="R1942" s="541" t="s">
        <v>234</v>
      </c>
      <c r="S1942" s="543">
        <f>'Report 1'!$AD$18</f>
        <v>0</v>
      </c>
      <c r="T1942" s="544">
        <f>'Report 1'!$AD$35</f>
        <v>0</v>
      </c>
      <c r="U1942" s="545">
        <f>'Report 1'!$AD$121</f>
        <v>0</v>
      </c>
      <c r="AL1942" s="546" t="s">
        <v>669</v>
      </c>
      <c r="AM1942" s="547">
        <v>2</v>
      </c>
      <c r="AN1942" s="547" t="str">
        <f>'Information Input'!$M$14</f>
        <v xml:space="preserve">      -      </v>
      </c>
      <c r="AO1942" s="547" t="s">
        <v>135</v>
      </c>
      <c r="AP1942" s="538">
        <f t="shared" si="310"/>
        <v>43466</v>
      </c>
      <c r="AQ1942" s="538">
        <f t="shared" si="311"/>
        <v>43555</v>
      </c>
      <c r="AR1942" s="538">
        <f>'Information Input'!$H$35</f>
        <v>43555</v>
      </c>
      <c r="AS1942" s="547" t="str">
        <f>'Information Input'!$J$22</f>
        <v>Quarterly</v>
      </c>
      <c r="AT1942" s="538">
        <f>'Information Input'!$H$30</f>
        <v>43555</v>
      </c>
      <c r="AU1942" s="547">
        <f>'Information Input'!$J$18</f>
        <v>2019</v>
      </c>
      <c r="AV1942" s="547" t="s">
        <v>103</v>
      </c>
      <c r="AW1942" s="547" t="s">
        <v>242</v>
      </c>
      <c r="AX1942" s="547" t="s">
        <v>242</v>
      </c>
      <c r="AY1942" s="548" t="s">
        <v>675</v>
      </c>
      <c r="AZ1942" s="547">
        <v>51</v>
      </c>
      <c r="BA1942" s="549" t="s">
        <v>193</v>
      </c>
      <c r="BB1942" s="543" t="s">
        <v>239</v>
      </c>
      <c r="BC1942" s="550">
        <f>'Report 2'!$H463</f>
        <v>0</v>
      </c>
      <c r="BD1942" s="550">
        <f>'Report 2'!$I463</f>
        <v>0</v>
      </c>
      <c r="BE1942" s="550">
        <f>'Report 2'!$J463</f>
        <v>0</v>
      </c>
      <c r="BF1942" s="550">
        <f>'Report 2'!$K463</f>
        <v>0</v>
      </c>
      <c r="BG1942" s="550">
        <f>'Report 2'!$L463</f>
        <v>0</v>
      </c>
      <c r="BH1942" s="550">
        <f>'Report 2'!$M463</f>
        <v>0</v>
      </c>
      <c r="BI1942" s="550">
        <f>'Report 2'!$N463</f>
        <v>0</v>
      </c>
      <c r="CC1942" s="542" t="s">
        <v>669</v>
      </c>
      <c r="CD1942" s="1014" t="s">
        <v>672</v>
      </c>
      <c r="CE1942" s="1014" t="str">
        <f>'Information Input'!$M$14</f>
        <v xml:space="preserve">      -      </v>
      </c>
      <c r="CF1942" s="551" t="s">
        <v>139</v>
      </c>
      <c r="CG1942" s="552">
        <f>'Information Input'!$H$33</f>
        <v>43466</v>
      </c>
      <c r="CH1942" s="552">
        <f>'Information Input'!$H$34</f>
        <v>43555</v>
      </c>
      <c r="CI1942" s="552">
        <f>'Information Input'!$H$35</f>
        <v>43555</v>
      </c>
      <c r="CJ1942" s="551" t="str">
        <f>'Information Input'!$J$22</f>
        <v>Quarterly</v>
      </c>
      <c r="CK1942" s="552">
        <f>'Information Input'!$H$30</f>
        <v>43555</v>
      </c>
      <c r="CL1942" s="551">
        <f>'Information Input'!$J$18</f>
        <v>2019</v>
      </c>
      <c r="CM1942" s="551" t="s">
        <v>99</v>
      </c>
      <c r="CN1942" s="1014" t="s">
        <v>100</v>
      </c>
      <c r="CO1942" s="542" t="s">
        <v>96</v>
      </c>
      <c r="CP1942" s="542" t="s">
        <v>671</v>
      </c>
      <c r="CQ1942" s="551">
        <v>21</v>
      </c>
      <c r="CR1942" s="542" t="s">
        <v>163</v>
      </c>
      <c r="CS1942" s="542" t="s">
        <v>235</v>
      </c>
      <c r="CT1942" s="1015">
        <f>'Report 1'!$AA$18</f>
        <v>0</v>
      </c>
      <c r="CU1942" s="1016">
        <f>SUMIF('Report 4A'!$G$16:$G$95,$CQ1942,'Report 4A'!$AI$16:$AI$95)</f>
        <v>0</v>
      </c>
      <c r="CV1942" s="1017">
        <f t="shared" si="309"/>
        <v>0</v>
      </c>
    </row>
    <row r="1943" spans="2:100">
      <c r="B1943" s="535" t="s">
        <v>669</v>
      </c>
      <c r="C1943" s="536">
        <v>1</v>
      </c>
      <c r="D1943" s="537" t="str">
        <f>'Information Input'!$M$14</f>
        <v xml:space="preserve">      -      </v>
      </c>
      <c r="E1943" s="537" t="s">
        <v>137</v>
      </c>
      <c r="F1943" s="538">
        <f t="shared" si="307"/>
        <v>43647</v>
      </c>
      <c r="G1943" s="538">
        <f t="shared" si="308"/>
        <v>43738</v>
      </c>
      <c r="H1943" s="538">
        <f>'Information Input'!$H$35</f>
        <v>43555</v>
      </c>
      <c r="I1943" s="537" t="str">
        <f>'Information Input'!$J$22</f>
        <v>Quarterly</v>
      </c>
      <c r="J1943" s="538">
        <f>'Information Input'!$H$30</f>
        <v>43555</v>
      </c>
      <c r="K1943" s="537">
        <f>'Information Input'!$J$18</f>
        <v>2019</v>
      </c>
      <c r="L1943" s="579" t="s">
        <v>101</v>
      </c>
      <c r="M1943" s="540" t="s">
        <v>102</v>
      </c>
      <c r="N1943" s="541" t="s">
        <v>103</v>
      </c>
      <c r="O1943" s="542" t="s">
        <v>671</v>
      </c>
      <c r="P1943" s="537">
        <v>16</v>
      </c>
      <c r="Q1943" s="541" t="s">
        <v>158</v>
      </c>
      <c r="R1943" s="541" t="s">
        <v>235</v>
      </c>
      <c r="S1943" s="543">
        <f>'Report 1'!$AD$18</f>
        <v>0</v>
      </c>
      <c r="T1943" s="544">
        <f>'Report 1'!$AD$36</f>
        <v>0</v>
      </c>
      <c r="U1943" s="545">
        <f>'Report 1'!$AD$122</f>
        <v>0</v>
      </c>
      <c r="AL1943" s="557" t="s">
        <v>669</v>
      </c>
      <c r="AM1943" s="558">
        <v>2</v>
      </c>
      <c r="AN1943" s="558" t="str">
        <f>'Information Input'!$M$14</f>
        <v xml:space="preserve">      -      </v>
      </c>
      <c r="AO1943" s="558" t="s">
        <v>135</v>
      </c>
      <c r="AP1943" s="559">
        <f t="shared" si="310"/>
        <v>43466</v>
      </c>
      <c r="AQ1943" s="559">
        <f t="shared" si="311"/>
        <v>43555</v>
      </c>
      <c r="AR1943" s="559">
        <f>'Information Input'!$H$35</f>
        <v>43555</v>
      </c>
      <c r="AS1943" s="558" t="str">
        <f>'Information Input'!$J$22</f>
        <v>Quarterly</v>
      </c>
      <c r="AT1943" s="559">
        <f>'Information Input'!$H$30</f>
        <v>43555</v>
      </c>
      <c r="AU1943" s="558">
        <f>'Information Input'!$J$18</f>
        <v>2019</v>
      </c>
      <c r="AV1943" s="558" t="s">
        <v>103</v>
      </c>
      <c r="AW1943" s="558" t="s">
        <v>242</v>
      </c>
      <c r="AX1943" s="558" t="s">
        <v>242</v>
      </c>
      <c r="AY1943" s="572" t="s">
        <v>674</v>
      </c>
      <c r="AZ1943" s="558">
        <v>52</v>
      </c>
      <c r="BA1943" s="557" t="s">
        <v>194</v>
      </c>
      <c r="BB1943" s="560" t="s">
        <v>239</v>
      </c>
      <c r="BC1943" s="569">
        <f>'Report 2'!$H464</f>
        <v>0</v>
      </c>
      <c r="BD1943" s="569">
        <f>'Report 2'!$I464</f>
        <v>0</v>
      </c>
      <c r="BE1943" s="569">
        <f>'Report 2'!$J464</f>
        <v>0</v>
      </c>
      <c r="BF1943" s="569">
        <f>'Report 2'!$K464</f>
        <v>0</v>
      </c>
      <c r="BG1943" s="569">
        <f>'Report 2'!$L464</f>
        <v>0</v>
      </c>
      <c r="BH1943" s="569">
        <f>'Report 2'!$M464</f>
        <v>0</v>
      </c>
      <c r="BI1943" s="569">
        <f>'Report 2'!$N464</f>
        <v>0</v>
      </c>
      <c r="CC1943" s="542" t="s">
        <v>669</v>
      </c>
      <c r="CD1943" s="1014" t="s">
        <v>672</v>
      </c>
      <c r="CE1943" s="1014" t="str">
        <f>'Information Input'!$M$14</f>
        <v xml:space="preserve">      -      </v>
      </c>
      <c r="CF1943" s="551" t="s">
        <v>139</v>
      </c>
      <c r="CG1943" s="552">
        <f>'Information Input'!$H$33</f>
        <v>43466</v>
      </c>
      <c r="CH1943" s="552">
        <f>'Information Input'!$H$34</f>
        <v>43555</v>
      </c>
      <c r="CI1943" s="552">
        <f>'Information Input'!$H$35</f>
        <v>43555</v>
      </c>
      <c r="CJ1943" s="551" t="str">
        <f>'Information Input'!$J$22</f>
        <v>Quarterly</v>
      </c>
      <c r="CK1943" s="552">
        <f>'Information Input'!$H$30</f>
        <v>43555</v>
      </c>
      <c r="CL1943" s="551">
        <f>'Information Input'!$J$18</f>
        <v>2019</v>
      </c>
      <c r="CM1943" s="551" t="s">
        <v>99</v>
      </c>
      <c r="CN1943" s="1014" t="s">
        <v>100</v>
      </c>
      <c r="CO1943" s="542" t="s">
        <v>96</v>
      </c>
      <c r="CP1943" s="542" t="s">
        <v>671</v>
      </c>
      <c r="CQ1943" s="551">
        <v>22</v>
      </c>
      <c r="CR1943" s="542" t="s">
        <v>164</v>
      </c>
      <c r="CS1943" s="542" t="s">
        <v>236</v>
      </c>
      <c r="CT1943" s="1015">
        <f>'Report 1'!$AA$18</f>
        <v>0</v>
      </c>
      <c r="CU1943" s="1016">
        <f>SUMIF('Report 4A'!$G$16:$G$95,$CQ1943,'Report 4A'!$AI$16:$AI$95)</f>
        <v>0</v>
      </c>
      <c r="CV1943" s="1017">
        <f t="shared" si="309"/>
        <v>0</v>
      </c>
    </row>
    <row r="1944" spans="2:100">
      <c r="B1944" s="535" t="s">
        <v>669</v>
      </c>
      <c r="C1944" s="536">
        <v>1</v>
      </c>
      <c r="D1944" s="537" t="str">
        <f>'Information Input'!$M$14</f>
        <v xml:space="preserve">      -      </v>
      </c>
      <c r="E1944" s="537" t="s">
        <v>137</v>
      </c>
      <c r="F1944" s="538">
        <f t="shared" si="307"/>
        <v>43647</v>
      </c>
      <c r="G1944" s="538">
        <f t="shared" si="308"/>
        <v>43738</v>
      </c>
      <c r="H1944" s="538">
        <f>'Information Input'!$H$35</f>
        <v>43555</v>
      </c>
      <c r="I1944" s="537" t="str">
        <f>'Information Input'!$J$22</f>
        <v>Quarterly</v>
      </c>
      <c r="J1944" s="538">
        <f>'Information Input'!$H$30</f>
        <v>43555</v>
      </c>
      <c r="K1944" s="537">
        <f>'Information Input'!$J$18</f>
        <v>2019</v>
      </c>
      <c r="L1944" s="579" t="s">
        <v>101</v>
      </c>
      <c r="M1944" s="540" t="s">
        <v>102</v>
      </c>
      <c r="N1944" s="541" t="s">
        <v>103</v>
      </c>
      <c r="O1944" s="542" t="s">
        <v>671</v>
      </c>
      <c r="P1944" s="537">
        <v>17</v>
      </c>
      <c r="Q1944" s="541" t="s">
        <v>159</v>
      </c>
      <c r="R1944" s="541" t="s">
        <v>235</v>
      </c>
      <c r="S1944" s="543">
        <f>'Report 1'!$AD$18</f>
        <v>0</v>
      </c>
      <c r="T1944" s="544">
        <f>'Report 1'!$AD$37</f>
        <v>0</v>
      </c>
      <c r="U1944" s="545">
        <f>'Report 1'!$AD$123</f>
        <v>0</v>
      </c>
      <c r="AL1944" s="522" t="s">
        <v>669</v>
      </c>
      <c r="AM1944" s="517">
        <v>2</v>
      </c>
      <c r="AN1944" s="517" t="str">
        <f>'Information Input'!$M$14</f>
        <v xml:space="preserve">      -      </v>
      </c>
      <c r="AO1944" s="517" t="s">
        <v>136</v>
      </c>
      <c r="AP1944" s="518">
        <f>DATE(AU1944,4,1)</f>
        <v>43556</v>
      </c>
      <c r="AQ1944" s="518">
        <f t="shared" ref="AQ1944:AQ1985" si="313">DATE(AU1944,6,30)</f>
        <v>43646</v>
      </c>
      <c r="AR1944" s="519">
        <f>'Information Input'!$H$35</f>
        <v>43555</v>
      </c>
      <c r="AS1944" s="517" t="str">
        <f>'Information Input'!$J$22</f>
        <v>Quarterly</v>
      </c>
      <c r="AT1944" s="519">
        <f>'Information Input'!$H$30</f>
        <v>43555</v>
      </c>
      <c r="AU1944" s="517">
        <f>'Information Input'!$J$18</f>
        <v>2019</v>
      </c>
      <c r="AV1944" s="517" t="s">
        <v>103</v>
      </c>
      <c r="AW1944" s="517" t="s">
        <v>242</v>
      </c>
      <c r="AX1944" s="528" t="s">
        <v>242</v>
      </c>
      <c r="AY1944" s="529" t="s">
        <v>671</v>
      </c>
      <c r="AZ1944" s="528">
        <v>11</v>
      </c>
      <c r="BA1944" s="530" t="s">
        <v>153</v>
      </c>
      <c r="BB1944" s="524" t="s">
        <v>231</v>
      </c>
      <c r="BC1944" s="531">
        <f>'Report 2'!$O423</f>
        <v>0</v>
      </c>
      <c r="BD1944" s="531">
        <f>'Report 2'!$P423</f>
        <v>0</v>
      </c>
      <c r="BE1944" s="531">
        <f>'Report 2'!$Q423</f>
        <v>0</v>
      </c>
      <c r="BF1944" s="531">
        <f>'Report 2'!$R423</f>
        <v>0</v>
      </c>
      <c r="BG1944" s="531">
        <f>'Report 2'!$S423</f>
        <v>0</v>
      </c>
      <c r="BH1944" s="531">
        <f>'Report 2'!$T423</f>
        <v>0</v>
      </c>
      <c r="BI1944" s="531">
        <f>'Report 2'!$U423</f>
        <v>0</v>
      </c>
      <c r="CC1944" s="542" t="s">
        <v>669</v>
      </c>
      <c r="CD1944" s="1014" t="s">
        <v>672</v>
      </c>
      <c r="CE1944" s="1014" t="str">
        <f>'Information Input'!$M$14</f>
        <v xml:space="preserve">      -      </v>
      </c>
      <c r="CF1944" s="551" t="s">
        <v>139</v>
      </c>
      <c r="CG1944" s="552">
        <f>'Information Input'!$H$33</f>
        <v>43466</v>
      </c>
      <c r="CH1944" s="552">
        <f>'Information Input'!$H$34</f>
        <v>43555</v>
      </c>
      <c r="CI1944" s="552">
        <f>'Information Input'!$H$35</f>
        <v>43555</v>
      </c>
      <c r="CJ1944" s="551" t="str">
        <f>'Information Input'!$J$22</f>
        <v>Quarterly</v>
      </c>
      <c r="CK1944" s="552">
        <f>'Information Input'!$H$30</f>
        <v>43555</v>
      </c>
      <c r="CL1944" s="551">
        <f>'Information Input'!$J$18</f>
        <v>2019</v>
      </c>
      <c r="CM1944" s="551" t="s">
        <v>99</v>
      </c>
      <c r="CN1944" s="1014" t="s">
        <v>100</v>
      </c>
      <c r="CO1944" s="542" t="s">
        <v>96</v>
      </c>
      <c r="CP1944" s="542" t="s">
        <v>671</v>
      </c>
      <c r="CQ1944" s="551">
        <v>23</v>
      </c>
      <c r="CR1944" s="542" t="s">
        <v>165</v>
      </c>
      <c r="CS1944" s="542" t="s">
        <v>236</v>
      </c>
      <c r="CT1944" s="1015">
        <f>'Report 1'!$AA$18</f>
        <v>0</v>
      </c>
      <c r="CU1944" s="1016">
        <f>SUMIF('Report 4A'!$G$16:$G$95,$CQ1944,'Report 4A'!$AI$16:$AI$95)</f>
        <v>0</v>
      </c>
      <c r="CV1944" s="1017">
        <f t="shared" si="309"/>
        <v>0</v>
      </c>
    </row>
    <row r="1945" spans="2:100">
      <c r="B1945" s="535" t="s">
        <v>669</v>
      </c>
      <c r="C1945" s="536">
        <v>1</v>
      </c>
      <c r="D1945" s="537" t="str">
        <f>'Information Input'!$M$14</f>
        <v xml:space="preserve">      -      </v>
      </c>
      <c r="E1945" s="537" t="s">
        <v>137</v>
      </c>
      <c r="F1945" s="538">
        <f t="shared" si="307"/>
        <v>43647</v>
      </c>
      <c r="G1945" s="538">
        <f t="shared" si="308"/>
        <v>43738</v>
      </c>
      <c r="H1945" s="538">
        <f>'Information Input'!$H$35</f>
        <v>43555</v>
      </c>
      <c r="I1945" s="537" t="str">
        <f>'Information Input'!$J$22</f>
        <v>Quarterly</v>
      </c>
      <c r="J1945" s="538">
        <f>'Information Input'!$H$30</f>
        <v>43555</v>
      </c>
      <c r="K1945" s="537">
        <f>'Information Input'!$J$18</f>
        <v>2019</v>
      </c>
      <c r="L1945" s="579" t="s">
        <v>101</v>
      </c>
      <c r="M1945" s="540" t="s">
        <v>102</v>
      </c>
      <c r="N1945" s="541" t="s">
        <v>103</v>
      </c>
      <c r="O1945" s="542" t="s">
        <v>671</v>
      </c>
      <c r="P1945" s="537">
        <v>18</v>
      </c>
      <c r="Q1945" s="541" t="s">
        <v>160</v>
      </c>
      <c r="R1945" s="541" t="s">
        <v>235</v>
      </c>
      <c r="S1945" s="543">
        <f>'Report 1'!$AD$18</f>
        <v>0</v>
      </c>
      <c r="T1945" s="544">
        <f>'Report 1'!$AD$38</f>
        <v>0</v>
      </c>
      <c r="U1945" s="545">
        <f>'Report 1'!$AD$124</f>
        <v>0</v>
      </c>
      <c r="AL1945" s="546" t="s">
        <v>669</v>
      </c>
      <c r="AM1945" s="547">
        <v>2</v>
      </c>
      <c r="AN1945" s="547" t="str">
        <f>'Information Input'!$M$14</f>
        <v xml:space="preserve">      -      </v>
      </c>
      <c r="AO1945" s="547" t="s">
        <v>136</v>
      </c>
      <c r="AP1945" s="538">
        <f t="shared" ref="AP1945:AP1985" si="314">DATE(AU1945,4,1)</f>
        <v>43556</v>
      </c>
      <c r="AQ1945" s="538">
        <f t="shared" si="313"/>
        <v>43646</v>
      </c>
      <c r="AR1945" s="538">
        <f>'Information Input'!$H$35</f>
        <v>43555</v>
      </c>
      <c r="AS1945" s="547" t="str">
        <f>'Information Input'!$J$22</f>
        <v>Quarterly</v>
      </c>
      <c r="AT1945" s="538">
        <f>'Information Input'!$H$30</f>
        <v>43555</v>
      </c>
      <c r="AU1945" s="547">
        <f>'Information Input'!$J$18</f>
        <v>2019</v>
      </c>
      <c r="AV1945" s="547" t="s">
        <v>103</v>
      </c>
      <c r="AW1945" s="547" t="s">
        <v>242</v>
      </c>
      <c r="AX1945" s="547" t="s">
        <v>242</v>
      </c>
      <c r="AY1945" s="548" t="s">
        <v>671</v>
      </c>
      <c r="AZ1945" s="547">
        <v>12</v>
      </c>
      <c r="BA1945" s="549" t="s">
        <v>154</v>
      </c>
      <c r="BB1945" s="543" t="s">
        <v>231</v>
      </c>
      <c r="BC1945" s="550">
        <f>'Report 2'!$O424</f>
        <v>0</v>
      </c>
      <c r="BD1945" s="550">
        <f>'Report 2'!$P424</f>
        <v>0</v>
      </c>
      <c r="BE1945" s="550">
        <f>'Report 2'!$Q424</f>
        <v>0</v>
      </c>
      <c r="BF1945" s="550">
        <f>'Report 2'!$R424</f>
        <v>0</v>
      </c>
      <c r="BG1945" s="550">
        <f>'Report 2'!$S424</f>
        <v>0</v>
      </c>
      <c r="BH1945" s="550">
        <f>'Report 2'!$T424</f>
        <v>0</v>
      </c>
      <c r="BI1945" s="550">
        <f>'Report 2'!$U424</f>
        <v>0</v>
      </c>
      <c r="CC1945" s="542" t="s">
        <v>669</v>
      </c>
      <c r="CD1945" s="1014" t="s">
        <v>672</v>
      </c>
      <c r="CE1945" s="1014" t="str">
        <f>'Information Input'!$M$14</f>
        <v xml:space="preserve">      -      </v>
      </c>
      <c r="CF1945" s="551" t="s">
        <v>139</v>
      </c>
      <c r="CG1945" s="552">
        <f>'Information Input'!$H$33</f>
        <v>43466</v>
      </c>
      <c r="CH1945" s="552">
        <f>'Information Input'!$H$34</f>
        <v>43555</v>
      </c>
      <c r="CI1945" s="552">
        <f>'Information Input'!$H$35</f>
        <v>43555</v>
      </c>
      <c r="CJ1945" s="551" t="str">
        <f>'Information Input'!$J$22</f>
        <v>Quarterly</v>
      </c>
      <c r="CK1945" s="552">
        <f>'Information Input'!$H$30</f>
        <v>43555</v>
      </c>
      <c r="CL1945" s="551">
        <f>'Information Input'!$J$18</f>
        <v>2019</v>
      </c>
      <c r="CM1945" s="551" t="s">
        <v>99</v>
      </c>
      <c r="CN1945" s="1014" t="s">
        <v>100</v>
      </c>
      <c r="CO1945" s="542" t="s">
        <v>96</v>
      </c>
      <c r="CP1945" s="542" t="s">
        <v>671</v>
      </c>
      <c r="CQ1945" s="551">
        <v>24</v>
      </c>
      <c r="CR1945" s="542" t="s">
        <v>166</v>
      </c>
      <c r="CS1945" s="542" t="s">
        <v>233</v>
      </c>
      <c r="CT1945" s="1015">
        <f>'Report 1'!$AA$18</f>
        <v>0</v>
      </c>
      <c r="CU1945" s="1016">
        <f>SUMIF('Report 4A'!$G$16:$G$95,$CQ1945,'Report 4A'!$AI$16:$AI$95)</f>
        <v>0</v>
      </c>
      <c r="CV1945" s="1017">
        <f t="shared" si="309"/>
        <v>0</v>
      </c>
    </row>
    <row r="1946" spans="2:100">
      <c r="B1946" s="535" t="s">
        <v>669</v>
      </c>
      <c r="C1946" s="536">
        <v>1</v>
      </c>
      <c r="D1946" s="537" t="str">
        <f>'Information Input'!$M$14</f>
        <v xml:space="preserve">      -      </v>
      </c>
      <c r="E1946" s="537" t="s">
        <v>137</v>
      </c>
      <c r="F1946" s="538">
        <f t="shared" si="307"/>
        <v>43647</v>
      </c>
      <c r="G1946" s="538">
        <f t="shared" si="308"/>
        <v>43738</v>
      </c>
      <c r="H1946" s="538">
        <f>'Information Input'!$H$35</f>
        <v>43555</v>
      </c>
      <c r="I1946" s="537" t="str">
        <f>'Information Input'!$J$22</f>
        <v>Quarterly</v>
      </c>
      <c r="J1946" s="538">
        <f>'Information Input'!$H$30</f>
        <v>43555</v>
      </c>
      <c r="K1946" s="537">
        <f>'Information Input'!$J$18</f>
        <v>2019</v>
      </c>
      <c r="L1946" s="579" t="s">
        <v>101</v>
      </c>
      <c r="M1946" s="540" t="s">
        <v>102</v>
      </c>
      <c r="N1946" s="541" t="s">
        <v>103</v>
      </c>
      <c r="O1946" s="542" t="s">
        <v>671</v>
      </c>
      <c r="P1946" s="537">
        <v>19</v>
      </c>
      <c r="Q1946" s="541" t="s">
        <v>161</v>
      </c>
      <c r="R1946" s="541" t="s">
        <v>235</v>
      </c>
      <c r="S1946" s="543">
        <f>'Report 1'!$AD$18</f>
        <v>0</v>
      </c>
      <c r="T1946" s="544">
        <f>'Report 1'!$AD$39</f>
        <v>0</v>
      </c>
      <c r="U1946" s="545">
        <f>'Report 1'!$AD$125</f>
        <v>0</v>
      </c>
      <c r="AL1946" s="546" t="s">
        <v>669</v>
      </c>
      <c r="AM1946" s="547">
        <v>2</v>
      </c>
      <c r="AN1946" s="547" t="str">
        <f>'Information Input'!$M$14</f>
        <v xml:space="preserve">      -      </v>
      </c>
      <c r="AO1946" s="547" t="s">
        <v>136</v>
      </c>
      <c r="AP1946" s="538">
        <f t="shared" si="314"/>
        <v>43556</v>
      </c>
      <c r="AQ1946" s="538">
        <f t="shared" si="313"/>
        <v>43646</v>
      </c>
      <c r="AR1946" s="538">
        <f>'Information Input'!$H$35</f>
        <v>43555</v>
      </c>
      <c r="AS1946" s="547" t="str">
        <f>'Information Input'!$J$22</f>
        <v>Quarterly</v>
      </c>
      <c r="AT1946" s="538">
        <f>'Information Input'!$H$30</f>
        <v>43555</v>
      </c>
      <c r="AU1946" s="547">
        <f>'Information Input'!$J$18</f>
        <v>2019</v>
      </c>
      <c r="AV1946" s="547" t="s">
        <v>103</v>
      </c>
      <c r="AW1946" s="547" t="s">
        <v>242</v>
      </c>
      <c r="AX1946" s="547" t="s">
        <v>242</v>
      </c>
      <c r="AY1946" s="548" t="s">
        <v>671</v>
      </c>
      <c r="AZ1946" s="547">
        <v>13</v>
      </c>
      <c r="BA1946" s="549" t="s">
        <v>155</v>
      </c>
      <c r="BB1946" s="543" t="s">
        <v>232</v>
      </c>
      <c r="BC1946" s="550">
        <f>'Report 2'!$O425</f>
        <v>0</v>
      </c>
      <c r="BD1946" s="550">
        <f>'Report 2'!$P425</f>
        <v>0</v>
      </c>
      <c r="BE1946" s="550">
        <f>'Report 2'!$Q425</f>
        <v>0</v>
      </c>
      <c r="BF1946" s="550">
        <f>'Report 2'!$R425</f>
        <v>0</v>
      </c>
      <c r="BG1946" s="550">
        <f>'Report 2'!$S425</f>
        <v>0</v>
      </c>
      <c r="BH1946" s="550">
        <f>'Report 2'!$T425</f>
        <v>0</v>
      </c>
      <c r="BI1946" s="550">
        <f>'Report 2'!$U425</f>
        <v>0</v>
      </c>
      <c r="CC1946" s="542" t="s">
        <v>669</v>
      </c>
      <c r="CD1946" s="1014" t="s">
        <v>672</v>
      </c>
      <c r="CE1946" s="1014" t="str">
        <f>'Information Input'!$M$14</f>
        <v xml:space="preserve">      -      </v>
      </c>
      <c r="CF1946" s="551" t="s">
        <v>139</v>
      </c>
      <c r="CG1946" s="552">
        <f>'Information Input'!$H$33</f>
        <v>43466</v>
      </c>
      <c r="CH1946" s="552">
        <f>'Information Input'!$H$34</f>
        <v>43555</v>
      </c>
      <c r="CI1946" s="552">
        <f>'Information Input'!$H$35</f>
        <v>43555</v>
      </c>
      <c r="CJ1946" s="551" t="str">
        <f>'Information Input'!$J$22</f>
        <v>Quarterly</v>
      </c>
      <c r="CK1946" s="552">
        <f>'Information Input'!$H$30</f>
        <v>43555</v>
      </c>
      <c r="CL1946" s="551">
        <f>'Information Input'!$J$18</f>
        <v>2019</v>
      </c>
      <c r="CM1946" s="551" t="s">
        <v>99</v>
      </c>
      <c r="CN1946" s="1014" t="s">
        <v>100</v>
      </c>
      <c r="CO1946" s="542" t="s">
        <v>96</v>
      </c>
      <c r="CP1946" s="542" t="s">
        <v>671</v>
      </c>
      <c r="CQ1946" s="551">
        <v>25</v>
      </c>
      <c r="CR1946" s="542" t="s">
        <v>167</v>
      </c>
      <c r="CS1946" s="542" t="s">
        <v>233</v>
      </c>
      <c r="CT1946" s="1015">
        <f>'Report 1'!$AA$18</f>
        <v>0</v>
      </c>
      <c r="CU1946" s="1016">
        <f>SUMIF('Report 4A'!$G$16:$G$95,$CQ1946,'Report 4A'!$AI$16:$AI$95)</f>
        <v>0</v>
      </c>
      <c r="CV1946" s="1017">
        <f t="shared" si="309"/>
        <v>0</v>
      </c>
    </row>
    <row r="1947" spans="2:100">
      <c r="B1947" s="535" t="s">
        <v>669</v>
      </c>
      <c r="C1947" s="536">
        <v>1</v>
      </c>
      <c r="D1947" s="537" t="str">
        <f>'Information Input'!$M$14</f>
        <v xml:space="preserve">      -      </v>
      </c>
      <c r="E1947" s="537" t="s">
        <v>137</v>
      </c>
      <c r="F1947" s="538">
        <f t="shared" si="307"/>
        <v>43647</v>
      </c>
      <c r="G1947" s="538">
        <f t="shared" si="308"/>
        <v>43738</v>
      </c>
      <c r="H1947" s="538">
        <f>'Information Input'!$H$35</f>
        <v>43555</v>
      </c>
      <c r="I1947" s="537" t="str">
        <f>'Information Input'!$J$22</f>
        <v>Quarterly</v>
      </c>
      <c r="J1947" s="538">
        <f>'Information Input'!$H$30</f>
        <v>43555</v>
      </c>
      <c r="K1947" s="537">
        <f>'Information Input'!$J$18</f>
        <v>2019</v>
      </c>
      <c r="L1947" s="579" t="s">
        <v>101</v>
      </c>
      <c r="M1947" s="540" t="s">
        <v>102</v>
      </c>
      <c r="N1947" s="541" t="s">
        <v>103</v>
      </c>
      <c r="O1947" s="542" t="s">
        <v>671</v>
      </c>
      <c r="P1947" s="537">
        <v>20</v>
      </c>
      <c r="Q1947" s="541" t="s">
        <v>162</v>
      </c>
      <c r="R1947" s="541" t="s">
        <v>235</v>
      </c>
      <c r="S1947" s="543">
        <f>'Report 1'!$AD$18</f>
        <v>0</v>
      </c>
      <c r="T1947" s="544">
        <f>'Report 1'!$AD$40</f>
        <v>0</v>
      </c>
      <c r="U1947" s="545">
        <f>'Report 1'!$AD$126</f>
        <v>0</v>
      </c>
      <c r="AL1947" s="546" t="s">
        <v>669</v>
      </c>
      <c r="AM1947" s="547">
        <v>2</v>
      </c>
      <c r="AN1947" s="547" t="str">
        <f>'Information Input'!$M$14</f>
        <v xml:space="preserve">      -      </v>
      </c>
      <c r="AO1947" s="547" t="s">
        <v>136</v>
      </c>
      <c r="AP1947" s="538">
        <f t="shared" si="314"/>
        <v>43556</v>
      </c>
      <c r="AQ1947" s="538">
        <f t="shared" si="313"/>
        <v>43646</v>
      </c>
      <c r="AR1947" s="538">
        <f>'Information Input'!$H$35</f>
        <v>43555</v>
      </c>
      <c r="AS1947" s="547" t="str">
        <f>'Information Input'!$J$22</f>
        <v>Quarterly</v>
      </c>
      <c r="AT1947" s="538">
        <f>'Information Input'!$H$30</f>
        <v>43555</v>
      </c>
      <c r="AU1947" s="547">
        <f>'Information Input'!$J$18</f>
        <v>2019</v>
      </c>
      <c r="AV1947" s="547" t="s">
        <v>103</v>
      </c>
      <c r="AW1947" s="547" t="s">
        <v>242</v>
      </c>
      <c r="AX1947" s="547" t="s">
        <v>242</v>
      </c>
      <c r="AY1947" s="548" t="s">
        <v>671</v>
      </c>
      <c r="AZ1947" s="547">
        <v>14</v>
      </c>
      <c r="BA1947" s="549" t="s">
        <v>156</v>
      </c>
      <c r="BB1947" s="543" t="s">
        <v>233</v>
      </c>
      <c r="BC1947" s="550">
        <f>'Report 2'!$O426</f>
        <v>0</v>
      </c>
      <c r="BD1947" s="550">
        <f>'Report 2'!$P426</f>
        <v>0</v>
      </c>
      <c r="BE1947" s="550">
        <f>'Report 2'!$Q426</f>
        <v>0</v>
      </c>
      <c r="BF1947" s="550">
        <f>'Report 2'!$R426</f>
        <v>0</v>
      </c>
      <c r="BG1947" s="550">
        <f>'Report 2'!$S426</f>
        <v>0</v>
      </c>
      <c r="BH1947" s="550">
        <f>'Report 2'!$T426</f>
        <v>0</v>
      </c>
      <c r="BI1947" s="550">
        <f>'Report 2'!$U426</f>
        <v>0</v>
      </c>
      <c r="CC1947" s="542" t="s">
        <v>669</v>
      </c>
      <c r="CD1947" s="1014" t="s">
        <v>672</v>
      </c>
      <c r="CE1947" s="1014" t="str">
        <f>'Information Input'!$M$14</f>
        <v xml:space="preserve">      -      </v>
      </c>
      <c r="CF1947" s="551" t="s">
        <v>139</v>
      </c>
      <c r="CG1947" s="552">
        <f>'Information Input'!$H$33</f>
        <v>43466</v>
      </c>
      <c r="CH1947" s="552">
        <f>'Information Input'!$H$34</f>
        <v>43555</v>
      </c>
      <c r="CI1947" s="552">
        <f>'Information Input'!$H$35</f>
        <v>43555</v>
      </c>
      <c r="CJ1947" s="551" t="str">
        <f>'Information Input'!$J$22</f>
        <v>Quarterly</v>
      </c>
      <c r="CK1947" s="552">
        <f>'Information Input'!$H$30</f>
        <v>43555</v>
      </c>
      <c r="CL1947" s="551">
        <f>'Information Input'!$J$18</f>
        <v>2019</v>
      </c>
      <c r="CM1947" s="551" t="s">
        <v>99</v>
      </c>
      <c r="CN1947" s="1014" t="s">
        <v>100</v>
      </c>
      <c r="CO1947" s="542" t="s">
        <v>96</v>
      </c>
      <c r="CP1947" s="542" t="s">
        <v>671</v>
      </c>
      <c r="CQ1947" s="551">
        <v>26</v>
      </c>
      <c r="CR1947" s="542" t="s">
        <v>168</v>
      </c>
      <c r="CS1947" s="542" t="s">
        <v>237</v>
      </c>
      <c r="CT1947" s="1015">
        <f>'Report 1'!$AA$18</f>
        <v>0</v>
      </c>
      <c r="CU1947" s="1016">
        <f>SUMIF('Report 4A'!$G$16:$G$95,$CQ1947,'Report 4A'!$AI$16:$AI$95)</f>
        <v>0</v>
      </c>
      <c r="CV1947" s="1017">
        <f t="shared" si="309"/>
        <v>0</v>
      </c>
    </row>
    <row r="1948" spans="2:100">
      <c r="B1948" s="535" t="s">
        <v>669</v>
      </c>
      <c r="C1948" s="536">
        <v>1</v>
      </c>
      <c r="D1948" s="537" t="str">
        <f>'Information Input'!$M$14</f>
        <v xml:space="preserve">      -      </v>
      </c>
      <c r="E1948" s="537" t="s">
        <v>137</v>
      </c>
      <c r="F1948" s="538">
        <f t="shared" si="307"/>
        <v>43647</v>
      </c>
      <c r="G1948" s="538">
        <f t="shared" si="308"/>
        <v>43738</v>
      </c>
      <c r="H1948" s="538">
        <f>'Information Input'!$H$35</f>
        <v>43555</v>
      </c>
      <c r="I1948" s="537" t="str">
        <f>'Information Input'!$J$22</f>
        <v>Quarterly</v>
      </c>
      <c r="J1948" s="538">
        <f>'Information Input'!$H$30</f>
        <v>43555</v>
      </c>
      <c r="K1948" s="537">
        <f>'Information Input'!$J$18</f>
        <v>2019</v>
      </c>
      <c r="L1948" s="579" t="s">
        <v>101</v>
      </c>
      <c r="M1948" s="540" t="s">
        <v>102</v>
      </c>
      <c r="N1948" s="541" t="s">
        <v>103</v>
      </c>
      <c r="O1948" s="542" t="s">
        <v>671</v>
      </c>
      <c r="P1948" s="537">
        <v>21</v>
      </c>
      <c r="Q1948" s="541" t="s">
        <v>163</v>
      </c>
      <c r="R1948" s="541" t="s">
        <v>235</v>
      </c>
      <c r="S1948" s="543">
        <f>'Report 1'!$AD$18</f>
        <v>0</v>
      </c>
      <c r="T1948" s="544">
        <f>'Report 1'!$AD$41</f>
        <v>0</v>
      </c>
      <c r="U1948" s="545">
        <f>'Report 1'!$AD$127</f>
        <v>0</v>
      </c>
      <c r="AL1948" s="546" t="s">
        <v>669</v>
      </c>
      <c r="AM1948" s="547">
        <v>2</v>
      </c>
      <c r="AN1948" s="547" t="str">
        <f>'Information Input'!$M$14</f>
        <v xml:space="preserve">      -      </v>
      </c>
      <c r="AO1948" s="547" t="s">
        <v>136</v>
      </c>
      <c r="AP1948" s="538">
        <f t="shared" si="314"/>
        <v>43556</v>
      </c>
      <c r="AQ1948" s="538">
        <f t="shared" si="313"/>
        <v>43646</v>
      </c>
      <c r="AR1948" s="538">
        <f>'Information Input'!$H$35</f>
        <v>43555</v>
      </c>
      <c r="AS1948" s="547" t="str">
        <f>'Information Input'!$J$22</f>
        <v>Quarterly</v>
      </c>
      <c r="AT1948" s="538">
        <f>'Information Input'!$H$30</f>
        <v>43555</v>
      </c>
      <c r="AU1948" s="547">
        <f>'Information Input'!$J$18</f>
        <v>2019</v>
      </c>
      <c r="AV1948" s="547" t="s">
        <v>103</v>
      </c>
      <c r="AW1948" s="547" t="s">
        <v>242</v>
      </c>
      <c r="AX1948" s="547" t="s">
        <v>242</v>
      </c>
      <c r="AY1948" s="548" t="s">
        <v>671</v>
      </c>
      <c r="AZ1948" s="547">
        <v>15</v>
      </c>
      <c r="BA1948" s="549" t="s">
        <v>157</v>
      </c>
      <c r="BB1948" s="543" t="s">
        <v>234</v>
      </c>
      <c r="BC1948" s="550">
        <f>'Report 2'!$O427</f>
        <v>0</v>
      </c>
      <c r="BD1948" s="550">
        <f>'Report 2'!$P427</f>
        <v>0</v>
      </c>
      <c r="BE1948" s="550">
        <f>'Report 2'!$Q427</f>
        <v>0</v>
      </c>
      <c r="BF1948" s="550">
        <f>'Report 2'!$R427</f>
        <v>0</v>
      </c>
      <c r="BG1948" s="550">
        <f>'Report 2'!$S427</f>
        <v>0</v>
      </c>
      <c r="BH1948" s="550">
        <f>'Report 2'!$T427</f>
        <v>0</v>
      </c>
      <c r="BI1948" s="550">
        <f>'Report 2'!$U427</f>
        <v>0</v>
      </c>
      <c r="CC1948" s="542" t="s">
        <v>669</v>
      </c>
      <c r="CD1948" s="1014" t="s">
        <v>672</v>
      </c>
      <c r="CE1948" s="1014" t="str">
        <f>'Information Input'!$M$14</f>
        <v xml:space="preserve">      -      </v>
      </c>
      <c r="CF1948" s="551" t="s">
        <v>139</v>
      </c>
      <c r="CG1948" s="552">
        <f>'Information Input'!$H$33</f>
        <v>43466</v>
      </c>
      <c r="CH1948" s="552">
        <f>'Information Input'!$H$34</f>
        <v>43555</v>
      </c>
      <c r="CI1948" s="552">
        <f>'Information Input'!$H$35</f>
        <v>43555</v>
      </c>
      <c r="CJ1948" s="551" t="str">
        <f>'Information Input'!$J$22</f>
        <v>Quarterly</v>
      </c>
      <c r="CK1948" s="552">
        <f>'Information Input'!$H$30</f>
        <v>43555</v>
      </c>
      <c r="CL1948" s="551">
        <f>'Information Input'!$J$18</f>
        <v>2019</v>
      </c>
      <c r="CM1948" s="551" t="s">
        <v>99</v>
      </c>
      <c r="CN1948" s="1014" t="s">
        <v>100</v>
      </c>
      <c r="CO1948" s="542" t="s">
        <v>96</v>
      </c>
      <c r="CP1948" s="542" t="s">
        <v>671</v>
      </c>
      <c r="CQ1948" s="551">
        <v>27</v>
      </c>
      <c r="CR1948" s="542" t="s">
        <v>169</v>
      </c>
      <c r="CS1948" s="542" t="s">
        <v>235</v>
      </c>
      <c r="CT1948" s="1015">
        <f>'Report 1'!$AA$18</f>
        <v>0</v>
      </c>
      <c r="CU1948" s="1016">
        <f>SUMIF('Report 4A'!$G$16:$G$95,$CQ1948,'Report 4A'!$AI$16:$AI$95)</f>
        <v>0</v>
      </c>
      <c r="CV1948" s="1017">
        <f t="shared" si="309"/>
        <v>0</v>
      </c>
    </row>
    <row r="1949" spans="2:100">
      <c r="B1949" s="535" t="s">
        <v>669</v>
      </c>
      <c r="C1949" s="536">
        <v>1</v>
      </c>
      <c r="D1949" s="537" t="str">
        <f>'Information Input'!$M$14</f>
        <v xml:space="preserve">      -      </v>
      </c>
      <c r="E1949" s="537" t="s">
        <v>137</v>
      </c>
      <c r="F1949" s="538">
        <f t="shared" si="307"/>
        <v>43647</v>
      </c>
      <c r="G1949" s="538">
        <f t="shared" si="308"/>
        <v>43738</v>
      </c>
      <c r="H1949" s="538">
        <f>'Information Input'!$H$35</f>
        <v>43555</v>
      </c>
      <c r="I1949" s="537" t="str">
        <f>'Information Input'!$J$22</f>
        <v>Quarterly</v>
      </c>
      <c r="J1949" s="538">
        <f>'Information Input'!$H$30</f>
        <v>43555</v>
      </c>
      <c r="K1949" s="537">
        <f>'Information Input'!$J$18</f>
        <v>2019</v>
      </c>
      <c r="L1949" s="579" t="s">
        <v>101</v>
      </c>
      <c r="M1949" s="540" t="s">
        <v>102</v>
      </c>
      <c r="N1949" s="541" t="s">
        <v>103</v>
      </c>
      <c r="O1949" s="542" t="s">
        <v>671</v>
      </c>
      <c r="P1949" s="537">
        <v>22</v>
      </c>
      <c r="Q1949" s="541" t="s">
        <v>164</v>
      </c>
      <c r="R1949" s="541" t="s">
        <v>236</v>
      </c>
      <c r="S1949" s="543">
        <f>'Report 1'!$AD$18</f>
        <v>0</v>
      </c>
      <c r="T1949" s="544">
        <f>'Report 1'!$AD$42</f>
        <v>0</v>
      </c>
      <c r="U1949" s="545">
        <f>'Report 1'!$AD$128</f>
        <v>0</v>
      </c>
      <c r="AL1949" s="546" t="s">
        <v>669</v>
      </c>
      <c r="AM1949" s="547">
        <v>2</v>
      </c>
      <c r="AN1949" s="547" t="str">
        <f>'Information Input'!$M$14</f>
        <v xml:space="preserve">      -      </v>
      </c>
      <c r="AO1949" s="547" t="s">
        <v>136</v>
      </c>
      <c r="AP1949" s="538">
        <f t="shared" si="314"/>
        <v>43556</v>
      </c>
      <c r="AQ1949" s="538">
        <f t="shared" si="313"/>
        <v>43646</v>
      </c>
      <c r="AR1949" s="538">
        <f>'Information Input'!$H$35</f>
        <v>43555</v>
      </c>
      <c r="AS1949" s="547" t="str">
        <f>'Information Input'!$J$22</f>
        <v>Quarterly</v>
      </c>
      <c r="AT1949" s="538">
        <f>'Information Input'!$H$30</f>
        <v>43555</v>
      </c>
      <c r="AU1949" s="547">
        <f>'Information Input'!$J$18</f>
        <v>2019</v>
      </c>
      <c r="AV1949" s="547" t="s">
        <v>103</v>
      </c>
      <c r="AW1949" s="547" t="s">
        <v>242</v>
      </c>
      <c r="AX1949" s="547" t="s">
        <v>242</v>
      </c>
      <c r="AY1949" s="548" t="s">
        <v>671</v>
      </c>
      <c r="AZ1949" s="547">
        <v>16</v>
      </c>
      <c r="BA1949" s="549" t="s">
        <v>158</v>
      </c>
      <c r="BB1949" s="543" t="s">
        <v>235</v>
      </c>
      <c r="BC1949" s="550">
        <f>'Report 2'!$O428</f>
        <v>0</v>
      </c>
      <c r="BD1949" s="550">
        <f>'Report 2'!$P428</f>
        <v>0</v>
      </c>
      <c r="BE1949" s="550">
        <f>'Report 2'!$Q428</f>
        <v>0</v>
      </c>
      <c r="BF1949" s="550">
        <f>'Report 2'!$R428</f>
        <v>0</v>
      </c>
      <c r="BG1949" s="550">
        <f>'Report 2'!$S428</f>
        <v>0</v>
      </c>
      <c r="BH1949" s="550">
        <f>'Report 2'!$T428</f>
        <v>0</v>
      </c>
      <c r="BI1949" s="550">
        <f>'Report 2'!$U428</f>
        <v>0</v>
      </c>
      <c r="CC1949" s="542" t="s">
        <v>669</v>
      </c>
      <c r="CD1949" s="1014" t="s">
        <v>672</v>
      </c>
      <c r="CE1949" s="1014" t="str">
        <f>'Information Input'!$M$14</f>
        <v xml:space="preserve">      -      </v>
      </c>
      <c r="CF1949" s="551" t="s">
        <v>139</v>
      </c>
      <c r="CG1949" s="552">
        <f>'Information Input'!$H$33</f>
        <v>43466</v>
      </c>
      <c r="CH1949" s="552">
        <f>'Information Input'!$H$34</f>
        <v>43555</v>
      </c>
      <c r="CI1949" s="552">
        <f>'Information Input'!$H$35</f>
        <v>43555</v>
      </c>
      <c r="CJ1949" s="551" t="str">
        <f>'Information Input'!$J$22</f>
        <v>Quarterly</v>
      </c>
      <c r="CK1949" s="552">
        <f>'Information Input'!$H$30</f>
        <v>43555</v>
      </c>
      <c r="CL1949" s="551">
        <f>'Information Input'!$J$18</f>
        <v>2019</v>
      </c>
      <c r="CM1949" s="551" t="s">
        <v>99</v>
      </c>
      <c r="CN1949" s="1014" t="s">
        <v>100</v>
      </c>
      <c r="CO1949" s="542" t="s">
        <v>96</v>
      </c>
      <c r="CP1949" s="542" t="s">
        <v>671</v>
      </c>
      <c r="CQ1949" s="551">
        <v>28</v>
      </c>
      <c r="CR1949" s="542" t="s">
        <v>170</v>
      </c>
      <c r="CS1949" s="542" t="s">
        <v>235</v>
      </c>
      <c r="CT1949" s="1015">
        <f>'Report 1'!$AA$18</f>
        <v>0</v>
      </c>
      <c r="CU1949" s="1016">
        <f>SUMIF('Report 4A'!$G$16:$G$95,$CQ1949,'Report 4A'!$AI$16:$AI$95)</f>
        <v>0</v>
      </c>
      <c r="CV1949" s="1017">
        <f t="shared" si="309"/>
        <v>0</v>
      </c>
    </row>
    <row r="1950" spans="2:100">
      <c r="B1950" s="535" t="s">
        <v>669</v>
      </c>
      <c r="C1950" s="536">
        <v>1</v>
      </c>
      <c r="D1950" s="537" t="str">
        <f>'Information Input'!$M$14</f>
        <v xml:space="preserve">      -      </v>
      </c>
      <c r="E1950" s="537" t="s">
        <v>137</v>
      </c>
      <c r="F1950" s="538">
        <f t="shared" si="307"/>
        <v>43647</v>
      </c>
      <c r="G1950" s="538">
        <f t="shared" si="308"/>
        <v>43738</v>
      </c>
      <c r="H1950" s="538">
        <f>'Information Input'!$H$35</f>
        <v>43555</v>
      </c>
      <c r="I1950" s="537" t="str">
        <f>'Information Input'!$J$22</f>
        <v>Quarterly</v>
      </c>
      <c r="J1950" s="538">
        <f>'Information Input'!$H$30</f>
        <v>43555</v>
      </c>
      <c r="K1950" s="537">
        <f>'Information Input'!$J$18</f>
        <v>2019</v>
      </c>
      <c r="L1950" s="579" t="s">
        <v>101</v>
      </c>
      <c r="M1950" s="540" t="s">
        <v>102</v>
      </c>
      <c r="N1950" s="541" t="s">
        <v>103</v>
      </c>
      <c r="O1950" s="542" t="s">
        <v>671</v>
      </c>
      <c r="P1950" s="537">
        <v>23</v>
      </c>
      <c r="Q1950" s="541" t="s">
        <v>165</v>
      </c>
      <c r="R1950" s="541" t="s">
        <v>236</v>
      </c>
      <c r="S1950" s="543">
        <f>'Report 1'!$AD$18</f>
        <v>0</v>
      </c>
      <c r="T1950" s="544">
        <f>'Report 1'!$AD$43</f>
        <v>0</v>
      </c>
      <c r="U1950" s="545">
        <f>'Report 1'!$AD$129</f>
        <v>0</v>
      </c>
      <c r="AL1950" s="546" t="s">
        <v>669</v>
      </c>
      <c r="AM1950" s="547">
        <v>2</v>
      </c>
      <c r="AN1950" s="547" t="str">
        <f>'Information Input'!$M$14</f>
        <v xml:space="preserve">      -      </v>
      </c>
      <c r="AO1950" s="547" t="s">
        <v>136</v>
      </c>
      <c r="AP1950" s="538">
        <f t="shared" si="314"/>
        <v>43556</v>
      </c>
      <c r="AQ1950" s="538">
        <f t="shared" si="313"/>
        <v>43646</v>
      </c>
      <c r="AR1950" s="538">
        <f>'Information Input'!$H$35</f>
        <v>43555</v>
      </c>
      <c r="AS1950" s="547" t="str">
        <f>'Information Input'!$J$22</f>
        <v>Quarterly</v>
      </c>
      <c r="AT1950" s="538">
        <f>'Information Input'!$H$30</f>
        <v>43555</v>
      </c>
      <c r="AU1950" s="547">
        <f>'Information Input'!$J$18</f>
        <v>2019</v>
      </c>
      <c r="AV1950" s="547" t="s">
        <v>103</v>
      </c>
      <c r="AW1950" s="547" t="s">
        <v>242</v>
      </c>
      <c r="AX1950" s="547" t="s">
        <v>242</v>
      </c>
      <c r="AY1950" s="548" t="s">
        <v>671</v>
      </c>
      <c r="AZ1950" s="547">
        <v>17</v>
      </c>
      <c r="BA1950" s="549" t="s">
        <v>159</v>
      </c>
      <c r="BB1950" s="543" t="s">
        <v>235</v>
      </c>
      <c r="BC1950" s="550">
        <f>'Report 2'!$O429</f>
        <v>0</v>
      </c>
      <c r="BD1950" s="550">
        <f>'Report 2'!$P429</f>
        <v>0</v>
      </c>
      <c r="BE1950" s="550">
        <f>'Report 2'!$Q429</f>
        <v>0</v>
      </c>
      <c r="BF1950" s="550">
        <f>'Report 2'!$R429</f>
        <v>0</v>
      </c>
      <c r="BG1950" s="550">
        <f>'Report 2'!$S429</f>
        <v>0</v>
      </c>
      <c r="BH1950" s="550">
        <f>'Report 2'!$T429</f>
        <v>0</v>
      </c>
      <c r="BI1950" s="550">
        <f>'Report 2'!$U429</f>
        <v>0</v>
      </c>
      <c r="CC1950" s="542" t="s">
        <v>669</v>
      </c>
      <c r="CD1950" s="1014" t="s">
        <v>672</v>
      </c>
      <c r="CE1950" s="1014" t="str">
        <f>'Information Input'!$M$14</f>
        <v xml:space="preserve">      -      </v>
      </c>
      <c r="CF1950" s="551" t="s">
        <v>139</v>
      </c>
      <c r="CG1950" s="552">
        <f>'Information Input'!$H$33</f>
        <v>43466</v>
      </c>
      <c r="CH1950" s="552">
        <f>'Information Input'!$H$34</f>
        <v>43555</v>
      </c>
      <c r="CI1950" s="552">
        <f>'Information Input'!$H$35</f>
        <v>43555</v>
      </c>
      <c r="CJ1950" s="551" t="str">
        <f>'Information Input'!$J$22</f>
        <v>Quarterly</v>
      </c>
      <c r="CK1950" s="552">
        <f>'Information Input'!$H$30</f>
        <v>43555</v>
      </c>
      <c r="CL1950" s="551">
        <f>'Information Input'!$J$18</f>
        <v>2019</v>
      </c>
      <c r="CM1950" s="551" t="s">
        <v>99</v>
      </c>
      <c r="CN1950" s="1014" t="s">
        <v>100</v>
      </c>
      <c r="CO1950" s="542" t="s">
        <v>96</v>
      </c>
      <c r="CP1950" s="542" t="s">
        <v>671</v>
      </c>
      <c r="CQ1950" s="551">
        <v>29</v>
      </c>
      <c r="CR1950" s="542" t="s">
        <v>171</v>
      </c>
      <c r="CS1950" s="542" t="s">
        <v>238</v>
      </c>
      <c r="CT1950" s="1015">
        <f>'Report 1'!$AA$18</f>
        <v>0</v>
      </c>
      <c r="CU1950" s="1016">
        <f>SUMIF('Report 4A'!$G$16:$G$95,$CQ1950,'Report 4A'!$AI$16:$AI$95)</f>
        <v>0</v>
      </c>
      <c r="CV1950" s="1017">
        <f t="shared" si="309"/>
        <v>0</v>
      </c>
    </row>
    <row r="1951" spans="2:100">
      <c r="B1951" s="535" t="s">
        <v>669</v>
      </c>
      <c r="C1951" s="536">
        <v>1</v>
      </c>
      <c r="D1951" s="537" t="str">
        <f>'Information Input'!$M$14</f>
        <v xml:space="preserve">      -      </v>
      </c>
      <c r="E1951" s="537" t="s">
        <v>137</v>
      </c>
      <c r="F1951" s="538">
        <f t="shared" si="307"/>
        <v>43647</v>
      </c>
      <c r="G1951" s="538">
        <f t="shared" si="308"/>
        <v>43738</v>
      </c>
      <c r="H1951" s="538">
        <f>'Information Input'!$H$35</f>
        <v>43555</v>
      </c>
      <c r="I1951" s="537" t="str">
        <f>'Information Input'!$J$22</f>
        <v>Quarterly</v>
      </c>
      <c r="J1951" s="538">
        <f>'Information Input'!$H$30</f>
        <v>43555</v>
      </c>
      <c r="K1951" s="537">
        <f>'Information Input'!$J$18</f>
        <v>2019</v>
      </c>
      <c r="L1951" s="579" t="s">
        <v>101</v>
      </c>
      <c r="M1951" s="540" t="s">
        <v>102</v>
      </c>
      <c r="N1951" s="541" t="s">
        <v>103</v>
      </c>
      <c r="O1951" s="542" t="s">
        <v>671</v>
      </c>
      <c r="P1951" s="537">
        <v>24</v>
      </c>
      <c r="Q1951" s="541" t="s">
        <v>166</v>
      </c>
      <c r="R1951" s="541" t="s">
        <v>233</v>
      </c>
      <c r="S1951" s="543">
        <f>'Report 1'!$AD$18</f>
        <v>0</v>
      </c>
      <c r="T1951" s="544">
        <f>'Report 1'!$AD$44</f>
        <v>0</v>
      </c>
      <c r="U1951" s="545">
        <f>'Report 1'!$AD$130</f>
        <v>0</v>
      </c>
      <c r="AL1951" s="546" t="s">
        <v>669</v>
      </c>
      <c r="AM1951" s="547">
        <v>2</v>
      </c>
      <c r="AN1951" s="547" t="str">
        <f>'Information Input'!$M$14</f>
        <v xml:space="preserve">      -      </v>
      </c>
      <c r="AO1951" s="547" t="s">
        <v>136</v>
      </c>
      <c r="AP1951" s="538">
        <f t="shared" si="314"/>
        <v>43556</v>
      </c>
      <c r="AQ1951" s="538">
        <f t="shared" si="313"/>
        <v>43646</v>
      </c>
      <c r="AR1951" s="538">
        <f>'Information Input'!$H$35</f>
        <v>43555</v>
      </c>
      <c r="AS1951" s="547" t="str">
        <f>'Information Input'!$J$22</f>
        <v>Quarterly</v>
      </c>
      <c r="AT1951" s="538">
        <f>'Information Input'!$H$30</f>
        <v>43555</v>
      </c>
      <c r="AU1951" s="547">
        <f>'Information Input'!$J$18</f>
        <v>2019</v>
      </c>
      <c r="AV1951" s="547" t="s">
        <v>103</v>
      </c>
      <c r="AW1951" s="547" t="s">
        <v>242</v>
      </c>
      <c r="AX1951" s="547" t="s">
        <v>242</v>
      </c>
      <c r="AY1951" s="548" t="s">
        <v>671</v>
      </c>
      <c r="AZ1951" s="547">
        <v>18</v>
      </c>
      <c r="BA1951" s="549" t="s">
        <v>160</v>
      </c>
      <c r="BB1951" s="543" t="s">
        <v>235</v>
      </c>
      <c r="BC1951" s="550">
        <f>'Report 2'!$O430</f>
        <v>0</v>
      </c>
      <c r="BD1951" s="550">
        <f>'Report 2'!$P430</f>
        <v>0</v>
      </c>
      <c r="BE1951" s="550">
        <f>'Report 2'!$Q430</f>
        <v>0</v>
      </c>
      <c r="BF1951" s="550">
        <f>'Report 2'!$R430</f>
        <v>0</v>
      </c>
      <c r="BG1951" s="550">
        <f>'Report 2'!$S430</f>
        <v>0</v>
      </c>
      <c r="BH1951" s="550">
        <f>'Report 2'!$T430</f>
        <v>0</v>
      </c>
      <c r="BI1951" s="550">
        <f>'Report 2'!$U430</f>
        <v>0</v>
      </c>
      <c r="CC1951" s="542" t="s">
        <v>669</v>
      </c>
      <c r="CD1951" s="1014" t="s">
        <v>672</v>
      </c>
      <c r="CE1951" s="1014" t="str">
        <f>'Information Input'!$M$14</f>
        <v xml:space="preserve">      -      </v>
      </c>
      <c r="CF1951" s="551" t="s">
        <v>139</v>
      </c>
      <c r="CG1951" s="552">
        <f>'Information Input'!$H$33</f>
        <v>43466</v>
      </c>
      <c r="CH1951" s="552">
        <f>'Information Input'!$H$34</f>
        <v>43555</v>
      </c>
      <c r="CI1951" s="552">
        <f>'Information Input'!$H$35</f>
        <v>43555</v>
      </c>
      <c r="CJ1951" s="551" t="str">
        <f>'Information Input'!$J$22</f>
        <v>Quarterly</v>
      </c>
      <c r="CK1951" s="552">
        <f>'Information Input'!$H$30</f>
        <v>43555</v>
      </c>
      <c r="CL1951" s="551">
        <f>'Information Input'!$J$18</f>
        <v>2019</v>
      </c>
      <c r="CM1951" s="551" t="s">
        <v>99</v>
      </c>
      <c r="CN1951" s="1014" t="s">
        <v>100</v>
      </c>
      <c r="CO1951" s="542" t="s">
        <v>96</v>
      </c>
      <c r="CP1951" s="542" t="s">
        <v>671</v>
      </c>
      <c r="CQ1951" s="551">
        <v>30</v>
      </c>
      <c r="CR1951" s="542" t="s">
        <v>172</v>
      </c>
      <c r="CS1951" s="542" t="s">
        <v>238</v>
      </c>
      <c r="CT1951" s="1015">
        <f>'Report 1'!$AA$18</f>
        <v>0</v>
      </c>
      <c r="CU1951" s="1016">
        <f>SUMIF('Report 4A'!$G$16:$G$95,$CQ1951,'Report 4A'!$AI$16:$AI$95)</f>
        <v>0</v>
      </c>
      <c r="CV1951" s="1017">
        <f t="shared" si="309"/>
        <v>0</v>
      </c>
    </row>
    <row r="1952" spans="2:100">
      <c r="B1952" s="535" t="s">
        <v>669</v>
      </c>
      <c r="C1952" s="536">
        <v>1</v>
      </c>
      <c r="D1952" s="537" t="str">
        <f>'Information Input'!$M$14</f>
        <v xml:space="preserve">      -      </v>
      </c>
      <c r="E1952" s="537" t="s">
        <v>137</v>
      </c>
      <c r="F1952" s="538">
        <f t="shared" si="307"/>
        <v>43647</v>
      </c>
      <c r="G1952" s="538">
        <f t="shared" si="308"/>
        <v>43738</v>
      </c>
      <c r="H1952" s="538">
        <f>'Information Input'!$H$35</f>
        <v>43555</v>
      </c>
      <c r="I1952" s="537" t="str">
        <f>'Information Input'!$J$22</f>
        <v>Quarterly</v>
      </c>
      <c r="J1952" s="538">
        <f>'Information Input'!$H$30</f>
        <v>43555</v>
      </c>
      <c r="K1952" s="537">
        <f>'Information Input'!$J$18</f>
        <v>2019</v>
      </c>
      <c r="L1952" s="579" t="s">
        <v>101</v>
      </c>
      <c r="M1952" s="540" t="s">
        <v>102</v>
      </c>
      <c r="N1952" s="541" t="s">
        <v>103</v>
      </c>
      <c r="O1952" s="542" t="s">
        <v>671</v>
      </c>
      <c r="P1952" s="537">
        <v>25</v>
      </c>
      <c r="Q1952" s="541" t="s">
        <v>167</v>
      </c>
      <c r="R1952" s="541" t="s">
        <v>233</v>
      </c>
      <c r="S1952" s="543">
        <f>'Report 1'!$AD$18</f>
        <v>0</v>
      </c>
      <c r="T1952" s="544">
        <f>'Report 1'!$AD$45</f>
        <v>0</v>
      </c>
      <c r="U1952" s="545">
        <f>'Report 1'!$AD$131</f>
        <v>0</v>
      </c>
      <c r="AL1952" s="546" t="s">
        <v>669</v>
      </c>
      <c r="AM1952" s="547">
        <v>2</v>
      </c>
      <c r="AN1952" s="547" t="str">
        <f>'Information Input'!$M$14</f>
        <v xml:space="preserve">      -      </v>
      </c>
      <c r="AO1952" s="547" t="s">
        <v>136</v>
      </c>
      <c r="AP1952" s="538">
        <f t="shared" si="314"/>
        <v>43556</v>
      </c>
      <c r="AQ1952" s="538">
        <f t="shared" si="313"/>
        <v>43646</v>
      </c>
      <c r="AR1952" s="538">
        <f>'Information Input'!$H$35</f>
        <v>43555</v>
      </c>
      <c r="AS1952" s="547" t="str">
        <f>'Information Input'!$J$22</f>
        <v>Quarterly</v>
      </c>
      <c r="AT1952" s="538">
        <f>'Information Input'!$H$30</f>
        <v>43555</v>
      </c>
      <c r="AU1952" s="547">
        <f>'Information Input'!$J$18</f>
        <v>2019</v>
      </c>
      <c r="AV1952" s="547" t="s">
        <v>103</v>
      </c>
      <c r="AW1952" s="547" t="s">
        <v>242</v>
      </c>
      <c r="AX1952" s="547" t="s">
        <v>242</v>
      </c>
      <c r="AY1952" s="548" t="s">
        <v>671</v>
      </c>
      <c r="AZ1952" s="547">
        <v>19</v>
      </c>
      <c r="BA1952" s="549" t="s">
        <v>161</v>
      </c>
      <c r="BB1952" s="543" t="s">
        <v>235</v>
      </c>
      <c r="BC1952" s="550">
        <f>'Report 2'!$O431</f>
        <v>0</v>
      </c>
      <c r="BD1952" s="550">
        <f>'Report 2'!$P431</f>
        <v>0</v>
      </c>
      <c r="BE1952" s="550">
        <f>'Report 2'!$Q431</f>
        <v>0</v>
      </c>
      <c r="BF1952" s="550">
        <f>'Report 2'!$R431</f>
        <v>0</v>
      </c>
      <c r="BG1952" s="550">
        <f>'Report 2'!$S431</f>
        <v>0</v>
      </c>
      <c r="BH1952" s="550">
        <f>'Report 2'!$T431</f>
        <v>0</v>
      </c>
      <c r="BI1952" s="550">
        <f>'Report 2'!$U431</f>
        <v>0</v>
      </c>
      <c r="CC1952" s="542" t="s">
        <v>669</v>
      </c>
      <c r="CD1952" s="1014" t="s">
        <v>672</v>
      </c>
      <c r="CE1952" s="1014" t="str">
        <f>'Information Input'!$M$14</f>
        <v xml:space="preserve">      -      </v>
      </c>
      <c r="CF1952" s="551" t="s">
        <v>139</v>
      </c>
      <c r="CG1952" s="552">
        <f>'Information Input'!$H$33</f>
        <v>43466</v>
      </c>
      <c r="CH1952" s="552">
        <f>'Information Input'!$H$34</f>
        <v>43555</v>
      </c>
      <c r="CI1952" s="552">
        <f>'Information Input'!$H$35</f>
        <v>43555</v>
      </c>
      <c r="CJ1952" s="551" t="str">
        <f>'Information Input'!$J$22</f>
        <v>Quarterly</v>
      </c>
      <c r="CK1952" s="552">
        <f>'Information Input'!$H$30</f>
        <v>43555</v>
      </c>
      <c r="CL1952" s="551">
        <f>'Information Input'!$J$18</f>
        <v>2019</v>
      </c>
      <c r="CM1952" s="551" t="s">
        <v>99</v>
      </c>
      <c r="CN1952" s="1014" t="s">
        <v>100</v>
      </c>
      <c r="CO1952" s="542" t="s">
        <v>96</v>
      </c>
      <c r="CP1952" s="542" t="s">
        <v>671</v>
      </c>
      <c r="CQ1952" s="551">
        <v>31</v>
      </c>
      <c r="CR1952" s="542" t="s">
        <v>173</v>
      </c>
      <c r="CS1952" s="542" t="s">
        <v>233</v>
      </c>
      <c r="CT1952" s="1015">
        <f>'Report 1'!$AA$18</f>
        <v>0</v>
      </c>
      <c r="CU1952" s="1016">
        <f>SUMIF('Report 4A'!$G$16:$G$95,$CQ1952,'Report 4A'!$AI$16:$AI$95)</f>
        <v>0</v>
      </c>
      <c r="CV1952" s="1017">
        <f t="shared" si="309"/>
        <v>0</v>
      </c>
    </row>
    <row r="1953" spans="2:100">
      <c r="B1953" s="535" t="s">
        <v>669</v>
      </c>
      <c r="C1953" s="536">
        <v>1</v>
      </c>
      <c r="D1953" s="537" t="str">
        <f>'Information Input'!$M$14</f>
        <v xml:space="preserve">      -      </v>
      </c>
      <c r="E1953" s="537" t="s">
        <v>137</v>
      </c>
      <c r="F1953" s="538">
        <f t="shared" si="307"/>
        <v>43647</v>
      </c>
      <c r="G1953" s="538">
        <f t="shared" si="308"/>
        <v>43738</v>
      </c>
      <c r="H1953" s="538">
        <f>'Information Input'!$H$35</f>
        <v>43555</v>
      </c>
      <c r="I1953" s="537" t="str">
        <f>'Information Input'!$J$22</f>
        <v>Quarterly</v>
      </c>
      <c r="J1953" s="538">
        <f>'Information Input'!$H$30</f>
        <v>43555</v>
      </c>
      <c r="K1953" s="537">
        <f>'Information Input'!$J$18</f>
        <v>2019</v>
      </c>
      <c r="L1953" s="579" t="s">
        <v>101</v>
      </c>
      <c r="M1953" s="540" t="s">
        <v>102</v>
      </c>
      <c r="N1953" s="541" t="s">
        <v>103</v>
      </c>
      <c r="O1953" s="542" t="s">
        <v>671</v>
      </c>
      <c r="P1953" s="537">
        <v>26</v>
      </c>
      <c r="Q1953" s="541" t="s">
        <v>168</v>
      </c>
      <c r="R1953" s="541" t="s">
        <v>237</v>
      </c>
      <c r="S1953" s="543">
        <f>'Report 1'!$AD$18</f>
        <v>0</v>
      </c>
      <c r="T1953" s="544">
        <f>'Report 1'!$AD$46</f>
        <v>0</v>
      </c>
      <c r="U1953" s="545">
        <f>'Report 1'!$AD$132</f>
        <v>0</v>
      </c>
      <c r="AL1953" s="546" t="s">
        <v>669</v>
      </c>
      <c r="AM1953" s="547">
        <v>2</v>
      </c>
      <c r="AN1953" s="547" t="str">
        <f>'Information Input'!$M$14</f>
        <v xml:space="preserve">      -      </v>
      </c>
      <c r="AO1953" s="547" t="s">
        <v>136</v>
      </c>
      <c r="AP1953" s="538">
        <f t="shared" si="314"/>
        <v>43556</v>
      </c>
      <c r="AQ1953" s="538">
        <f t="shared" si="313"/>
        <v>43646</v>
      </c>
      <c r="AR1953" s="538">
        <f>'Information Input'!$H$35</f>
        <v>43555</v>
      </c>
      <c r="AS1953" s="547" t="str">
        <f>'Information Input'!$J$22</f>
        <v>Quarterly</v>
      </c>
      <c r="AT1953" s="538">
        <f>'Information Input'!$H$30</f>
        <v>43555</v>
      </c>
      <c r="AU1953" s="547">
        <f>'Information Input'!$J$18</f>
        <v>2019</v>
      </c>
      <c r="AV1953" s="547" t="s">
        <v>103</v>
      </c>
      <c r="AW1953" s="547" t="s">
        <v>242</v>
      </c>
      <c r="AX1953" s="547" t="s">
        <v>242</v>
      </c>
      <c r="AY1953" s="548" t="s">
        <v>671</v>
      </c>
      <c r="AZ1953" s="547">
        <v>20</v>
      </c>
      <c r="BA1953" s="549" t="s">
        <v>162</v>
      </c>
      <c r="BB1953" s="543" t="s">
        <v>235</v>
      </c>
      <c r="BC1953" s="550">
        <f>'Report 2'!$O432</f>
        <v>0</v>
      </c>
      <c r="BD1953" s="550">
        <f>'Report 2'!$P432</f>
        <v>0</v>
      </c>
      <c r="BE1953" s="550">
        <f>'Report 2'!$Q432</f>
        <v>0</v>
      </c>
      <c r="BF1953" s="550">
        <f>'Report 2'!$R432</f>
        <v>0</v>
      </c>
      <c r="BG1953" s="550">
        <f>'Report 2'!$S432</f>
        <v>0</v>
      </c>
      <c r="BH1953" s="550">
        <f>'Report 2'!$T432</f>
        <v>0</v>
      </c>
      <c r="BI1953" s="550">
        <f>'Report 2'!$U432</f>
        <v>0</v>
      </c>
      <c r="CC1953" s="542" t="s">
        <v>669</v>
      </c>
      <c r="CD1953" s="1014" t="s">
        <v>672</v>
      </c>
      <c r="CE1953" s="1014" t="str">
        <f>'Information Input'!$M$14</f>
        <v xml:space="preserve">      -      </v>
      </c>
      <c r="CF1953" s="551" t="s">
        <v>139</v>
      </c>
      <c r="CG1953" s="552">
        <f>'Information Input'!$H$33</f>
        <v>43466</v>
      </c>
      <c r="CH1953" s="552">
        <f>'Information Input'!$H$34</f>
        <v>43555</v>
      </c>
      <c r="CI1953" s="552">
        <f>'Information Input'!$H$35</f>
        <v>43555</v>
      </c>
      <c r="CJ1953" s="551" t="str">
        <f>'Information Input'!$J$22</f>
        <v>Quarterly</v>
      </c>
      <c r="CK1953" s="552">
        <f>'Information Input'!$H$30</f>
        <v>43555</v>
      </c>
      <c r="CL1953" s="551">
        <f>'Information Input'!$J$18</f>
        <v>2019</v>
      </c>
      <c r="CM1953" s="551" t="s">
        <v>99</v>
      </c>
      <c r="CN1953" s="1014" t="s">
        <v>100</v>
      </c>
      <c r="CO1953" s="542" t="s">
        <v>96</v>
      </c>
      <c r="CP1953" s="542" t="s">
        <v>671</v>
      </c>
      <c r="CQ1953" s="551">
        <v>32</v>
      </c>
      <c r="CR1953" s="542" t="s">
        <v>174</v>
      </c>
      <c r="CS1953" s="542" t="s">
        <v>238</v>
      </c>
      <c r="CT1953" s="1015">
        <f>'Report 1'!$AA$18</f>
        <v>0</v>
      </c>
      <c r="CU1953" s="1016">
        <f>SUMIF('Report 4A'!$G$16:$G$95,$CQ1953,'Report 4A'!$AI$16:$AI$95)</f>
        <v>0</v>
      </c>
      <c r="CV1953" s="1017">
        <f t="shared" si="309"/>
        <v>0</v>
      </c>
    </row>
    <row r="1954" spans="2:100">
      <c r="B1954" s="535" t="s">
        <v>669</v>
      </c>
      <c r="C1954" s="536">
        <v>1</v>
      </c>
      <c r="D1954" s="537" t="str">
        <f>'Information Input'!$M$14</f>
        <v xml:space="preserve">      -      </v>
      </c>
      <c r="E1954" s="537" t="s">
        <v>137</v>
      </c>
      <c r="F1954" s="538">
        <f t="shared" si="307"/>
        <v>43647</v>
      </c>
      <c r="G1954" s="538">
        <f t="shared" si="308"/>
        <v>43738</v>
      </c>
      <c r="H1954" s="538">
        <f>'Information Input'!$H$35</f>
        <v>43555</v>
      </c>
      <c r="I1954" s="537" t="str">
        <f>'Information Input'!$J$22</f>
        <v>Quarterly</v>
      </c>
      <c r="J1954" s="538">
        <f>'Information Input'!$H$30</f>
        <v>43555</v>
      </c>
      <c r="K1954" s="537">
        <f>'Information Input'!$J$18</f>
        <v>2019</v>
      </c>
      <c r="L1954" s="579" t="s">
        <v>101</v>
      </c>
      <c r="M1954" s="540" t="s">
        <v>102</v>
      </c>
      <c r="N1954" s="541" t="s">
        <v>103</v>
      </c>
      <c r="O1954" s="542" t="s">
        <v>671</v>
      </c>
      <c r="P1954" s="537">
        <v>27</v>
      </c>
      <c r="Q1954" s="541" t="s">
        <v>169</v>
      </c>
      <c r="R1954" s="541" t="s">
        <v>235</v>
      </c>
      <c r="S1954" s="543">
        <f>'Report 1'!$AD$18</f>
        <v>0</v>
      </c>
      <c r="T1954" s="544">
        <f>'Report 1'!$AD$47</f>
        <v>0</v>
      </c>
      <c r="U1954" s="545">
        <f>'Report 1'!$AD$133</f>
        <v>0</v>
      </c>
      <c r="AL1954" s="546" t="s">
        <v>669</v>
      </c>
      <c r="AM1954" s="547">
        <v>2</v>
      </c>
      <c r="AN1954" s="547" t="str">
        <f>'Information Input'!$M$14</f>
        <v xml:space="preserve">      -      </v>
      </c>
      <c r="AO1954" s="547" t="s">
        <v>136</v>
      </c>
      <c r="AP1954" s="538">
        <f t="shared" si="314"/>
        <v>43556</v>
      </c>
      <c r="AQ1954" s="538">
        <f t="shared" si="313"/>
        <v>43646</v>
      </c>
      <c r="AR1954" s="538">
        <f>'Information Input'!$H$35</f>
        <v>43555</v>
      </c>
      <c r="AS1954" s="547" t="str">
        <f>'Information Input'!$J$22</f>
        <v>Quarterly</v>
      </c>
      <c r="AT1954" s="538">
        <f>'Information Input'!$H$30</f>
        <v>43555</v>
      </c>
      <c r="AU1954" s="547">
        <f>'Information Input'!$J$18</f>
        <v>2019</v>
      </c>
      <c r="AV1954" s="547" t="s">
        <v>103</v>
      </c>
      <c r="AW1954" s="547" t="s">
        <v>242</v>
      </c>
      <c r="AX1954" s="547" t="s">
        <v>242</v>
      </c>
      <c r="AY1954" s="548" t="s">
        <v>671</v>
      </c>
      <c r="AZ1954" s="547">
        <v>21</v>
      </c>
      <c r="BA1954" s="549" t="s">
        <v>163</v>
      </c>
      <c r="BB1954" s="543" t="s">
        <v>235</v>
      </c>
      <c r="BC1954" s="550">
        <f>'Report 2'!$O433</f>
        <v>0</v>
      </c>
      <c r="BD1954" s="550">
        <f>'Report 2'!$P433</f>
        <v>0</v>
      </c>
      <c r="BE1954" s="550">
        <f>'Report 2'!$Q433</f>
        <v>0</v>
      </c>
      <c r="BF1954" s="550">
        <f>'Report 2'!$R433</f>
        <v>0</v>
      </c>
      <c r="BG1954" s="550">
        <f>'Report 2'!$S433</f>
        <v>0</v>
      </c>
      <c r="BH1954" s="550">
        <f>'Report 2'!$T433</f>
        <v>0</v>
      </c>
      <c r="BI1954" s="550">
        <f>'Report 2'!$U433</f>
        <v>0</v>
      </c>
      <c r="CC1954" s="542" t="s">
        <v>669</v>
      </c>
      <c r="CD1954" s="1014" t="s">
        <v>672</v>
      </c>
      <c r="CE1954" s="1014" t="str">
        <f>'Information Input'!$M$14</f>
        <v xml:space="preserve">      -      </v>
      </c>
      <c r="CF1954" s="551" t="s">
        <v>139</v>
      </c>
      <c r="CG1954" s="552">
        <f>'Information Input'!$H$33</f>
        <v>43466</v>
      </c>
      <c r="CH1954" s="552">
        <f>'Information Input'!$H$34</f>
        <v>43555</v>
      </c>
      <c r="CI1954" s="552">
        <f>'Information Input'!$H$35</f>
        <v>43555</v>
      </c>
      <c r="CJ1954" s="551" t="str">
        <f>'Information Input'!$J$22</f>
        <v>Quarterly</v>
      </c>
      <c r="CK1954" s="552">
        <f>'Information Input'!$H$30</f>
        <v>43555</v>
      </c>
      <c r="CL1954" s="551">
        <f>'Information Input'!$J$18</f>
        <v>2019</v>
      </c>
      <c r="CM1954" s="551" t="s">
        <v>99</v>
      </c>
      <c r="CN1954" s="1014" t="s">
        <v>100</v>
      </c>
      <c r="CO1954" s="542" t="s">
        <v>96</v>
      </c>
      <c r="CP1954" s="542" t="s">
        <v>671</v>
      </c>
      <c r="CQ1954" s="551">
        <v>33</v>
      </c>
      <c r="CR1954" s="542" t="s">
        <v>175</v>
      </c>
      <c r="CS1954" s="542" t="s">
        <v>233</v>
      </c>
      <c r="CT1954" s="1015">
        <f>'Report 1'!$AA$18</f>
        <v>0</v>
      </c>
      <c r="CU1954" s="1016">
        <f>SUMIF('Report 4A'!$G$16:$G$95,$CQ1954,'Report 4A'!$AI$16:$AI$95)</f>
        <v>0</v>
      </c>
      <c r="CV1954" s="1017">
        <f t="shared" si="309"/>
        <v>0</v>
      </c>
    </row>
    <row r="1955" spans="2:100">
      <c r="B1955" s="535" t="s">
        <v>669</v>
      </c>
      <c r="C1955" s="536">
        <v>1</v>
      </c>
      <c r="D1955" s="537" t="str">
        <f>'Information Input'!$M$14</f>
        <v xml:space="preserve">      -      </v>
      </c>
      <c r="E1955" s="537" t="s">
        <v>137</v>
      </c>
      <c r="F1955" s="538">
        <f t="shared" si="307"/>
        <v>43647</v>
      </c>
      <c r="G1955" s="538">
        <f t="shared" si="308"/>
        <v>43738</v>
      </c>
      <c r="H1955" s="538">
        <f>'Information Input'!$H$35</f>
        <v>43555</v>
      </c>
      <c r="I1955" s="537" t="str">
        <f>'Information Input'!$J$22</f>
        <v>Quarterly</v>
      </c>
      <c r="J1955" s="538">
        <f>'Information Input'!$H$30</f>
        <v>43555</v>
      </c>
      <c r="K1955" s="537">
        <f>'Information Input'!$J$18</f>
        <v>2019</v>
      </c>
      <c r="L1955" s="579" t="s">
        <v>101</v>
      </c>
      <c r="M1955" s="540" t="s">
        <v>102</v>
      </c>
      <c r="N1955" s="541" t="s">
        <v>103</v>
      </c>
      <c r="O1955" s="542" t="s">
        <v>671</v>
      </c>
      <c r="P1955" s="537">
        <v>28</v>
      </c>
      <c r="Q1955" s="541" t="s">
        <v>170</v>
      </c>
      <c r="R1955" s="541" t="s">
        <v>235</v>
      </c>
      <c r="S1955" s="543">
        <f>'Report 1'!$AD$18</f>
        <v>0</v>
      </c>
      <c r="T1955" s="544">
        <f>'Report 1'!$AD$48</f>
        <v>0</v>
      </c>
      <c r="U1955" s="545">
        <f>'Report 1'!$AD$134</f>
        <v>0</v>
      </c>
      <c r="AL1955" s="546" t="s">
        <v>669</v>
      </c>
      <c r="AM1955" s="547">
        <v>2</v>
      </c>
      <c r="AN1955" s="547" t="str">
        <f>'Information Input'!$M$14</f>
        <v xml:space="preserve">      -      </v>
      </c>
      <c r="AO1955" s="547" t="s">
        <v>136</v>
      </c>
      <c r="AP1955" s="538">
        <f t="shared" si="314"/>
        <v>43556</v>
      </c>
      <c r="AQ1955" s="538">
        <f t="shared" si="313"/>
        <v>43646</v>
      </c>
      <c r="AR1955" s="538">
        <f>'Information Input'!$H$35</f>
        <v>43555</v>
      </c>
      <c r="AS1955" s="547" t="str">
        <f>'Information Input'!$J$22</f>
        <v>Quarterly</v>
      </c>
      <c r="AT1955" s="538">
        <f>'Information Input'!$H$30</f>
        <v>43555</v>
      </c>
      <c r="AU1955" s="547">
        <f>'Information Input'!$J$18</f>
        <v>2019</v>
      </c>
      <c r="AV1955" s="547" t="s">
        <v>103</v>
      </c>
      <c r="AW1955" s="547" t="s">
        <v>242</v>
      </c>
      <c r="AX1955" s="547" t="s">
        <v>242</v>
      </c>
      <c r="AY1955" s="548" t="s">
        <v>671</v>
      </c>
      <c r="AZ1955" s="547">
        <v>22</v>
      </c>
      <c r="BA1955" s="549" t="s">
        <v>164</v>
      </c>
      <c r="BB1955" s="543" t="s">
        <v>236</v>
      </c>
      <c r="BC1955" s="550">
        <f>'Report 2'!$O434</f>
        <v>0</v>
      </c>
      <c r="BD1955" s="550">
        <f>'Report 2'!$P434</f>
        <v>0</v>
      </c>
      <c r="BE1955" s="550">
        <f>'Report 2'!$Q434</f>
        <v>0</v>
      </c>
      <c r="BF1955" s="550">
        <f>'Report 2'!$R434</f>
        <v>0</v>
      </c>
      <c r="BG1955" s="550">
        <f>'Report 2'!$S434</f>
        <v>0</v>
      </c>
      <c r="BH1955" s="550">
        <f>'Report 2'!$T434</f>
        <v>0</v>
      </c>
      <c r="BI1955" s="550">
        <f>'Report 2'!$U434</f>
        <v>0</v>
      </c>
      <c r="CC1955" s="542" t="s">
        <v>669</v>
      </c>
      <c r="CD1955" s="1014" t="s">
        <v>672</v>
      </c>
      <c r="CE1955" s="1014" t="str">
        <f>'Information Input'!$M$14</f>
        <v xml:space="preserve">      -      </v>
      </c>
      <c r="CF1955" s="551" t="s">
        <v>139</v>
      </c>
      <c r="CG1955" s="552">
        <f>'Information Input'!$H$33</f>
        <v>43466</v>
      </c>
      <c r="CH1955" s="552">
        <f>'Information Input'!$H$34</f>
        <v>43555</v>
      </c>
      <c r="CI1955" s="552">
        <f>'Information Input'!$H$35</f>
        <v>43555</v>
      </c>
      <c r="CJ1955" s="551" t="str">
        <f>'Information Input'!$J$22</f>
        <v>Quarterly</v>
      </c>
      <c r="CK1955" s="552">
        <f>'Information Input'!$H$30</f>
        <v>43555</v>
      </c>
      <c r="CL1955" s="551">
        <f>'Information Input'!$J$18</f>
        <v>2019</v>
      </c>
      <c r="CM1955" s="551" t="s">
        <v>99</v>
      </c>
      <c r="CN1955" s="1014" t="s">
        <v>100</v>
      </c>
      <c r="CO1955" s="542" t="s">
        <v>96</v>
      </c>
      <c r="CP1955" s="542" t="s">
        <v>671</v>
      </c>
      <c r="CQ1955" s="551">
        <v>34</v>
      </c>
      <c r="CR1955" s="542" t="s">
        <v>176</v>
      </c>
      <c r="CS1955" s="542" t="s">
        <v>238</v>
      </c>
      <c r="CT1955" s="1015">
        <f>'Report 1'!$AA$18</f>
        <v>0</v>
      </c>
      <c r="CU1955" s="1016">
        <f>SUMIF('Report 4A'!$G$16:$G$95,$CQ1955,'Report 4A'!$AI$16:$AI$95)</f>
        <v>0</v>
      </c>
      <c r="CV1955" s="1017">
        <f t="shared" si="309"/>
        <v>0</v>
      </c>
    </row>
    <row r="1956" spans="2:100">
      <c r="B1956" s="535" t="s">
        <v>669</v>
      </c>
      <c r="C1956" s="536">
        <v>1</v>
      </c>
      <c r="D1956" s="537" t="str">
        <f>'Information Input'!$M$14</f>
        <v xml:space="preserve">      -      </v>
      </c>
      <c r="E1956" s="537" t="s">
        <v>137</v>
      </c>
      <c r="F1956" s="538">
        <f t="shared" si="307"/>
        <v>43647</v>
      </c>
      <c r="G1956" s="538">
        <f t="shared" si="308"/>
        <v>43738</v>
      </c>
      <c r="H1956" s="538">
        <f>'Information Input'!$H$35</f>
        <v>43555</v>
      </c>
      <c r="I1956" s="537" t="str">
        <f>'Information Input'!$J$22</f>
        <v>Quarterly</v>
      </c>
      <c r="J1956" s="538">
        <f>'Information Input'!$H$30</f>
        <v>43555</v>
      </c>
      <c r="K1956" s="537">
        <f>'Information Input'!$J$18</f>
        <v>2019</v>
      </c>
      <c r="L1956" s="579" t="s">
        <v>101</v>
      </c>
      <c r="M1956" s="540" t="s">
        <v>102</v>
      </c>
      <c r="N1956" s="541" t="s">
        <v>103</v>
      </c>
      <c r="O1956" s="542" t="s">
        <v>671</v>
      </c>
      <c r="P1956" s="537">
        <v>29</v>
      </c>
      <c r="Q1956" s="541" t="s">
        <v>171</v>
      </c>
      <c r="R1956" s="541" t="s">
        <v>238</v>
      </c>
      <c r="S1956" s="543">
        <f>'Report 1'!$AD$18</f>
        <v>0</v>
      </c>
      <c r="T1956" s="544">
        <f>'Report 1'!$AD$49</f>
        <v>0</v>
      </c>
      <c r="U1956" s="545">
        <f>'Report 1'!$AD$135</f>
        <v>0</v>
      </c>
      <c r="AL1956" s="546" t="s">
        <v>669</v>
      </c>
      <c r="AM1956" s="547">
        <v>2</v>
      </c>
      <c r="AN1956" s="547" t="str">
        <f>'Information Input'!$M$14</f>
        <v xml:space="preserve">      -      </v>
      </c>
      <c r="AO1956" s="547" t="s">
        <v>136</v>
      </c>
      <c r="AP1956" s="538">
        <f t="shared" si="314"/>
        <v>43556</v>
      </c>
      <c r="AQ1956" s="538">
        <f t="shared" si="313"/>
        <v>43646</v>
      </c>
      <c r="AR1956" s="538">
        <f>'Information Input'!$H$35</f>
        <v>43555</v>
      </c>
      <c r="AS1956" s="547" t="str">
        <f>'Information Input'!$J$22</f>
        <v>Quarterly</v>
      </c>
      <c r="AT1956" s="538">
        <f>'Information Input'!$H$30</f>
        <v>43555</v>
      </c>
      <c r="AU1956" s="547">
        <f>'Information Input'!$J$18</f>
        <v>2019</v>
      </c>
      <c r="AV1956" s="547" t="s">
        <v>103</v>
      </c>
      <c r="AW1956" s="547" t="s">
        <v>242</v>
      </c>
      <c r="AX1956" s="547" t="s">
        <v>242</v>
      </c>
      <c r="AY1956" s="548" t="s">
        <v>671</v>
      </c>
      <c r="AZ1956" s="547">
        <v>23</v>
      </c>
      <c r="BA1956" s="549" t="s">
        <v>165</v>
      </c>
      <c r="BB1956" s="543" t="s">
        <v>236</v>
      </c>
      <c r="BC1956" s="550">
        <f>'Report 2'!$O435</f>
        <v>0</v>
      </c>
      <c r="BD1956" s="550">
        <f>'Report 2'!$P435</f>
        <v>0</v>
      </c>
      <c r="BE1956" s="550">
        <f>'Report 2'!$Q435</f>
        <v>0</v>
      </c>
      <c r="BF1956" s="550">
        <f>'Report 2'!$R435</f>
        <v>0</v>
      </c>
      <c r="BG1956" s="550">
        <f>'Report 2'!$S435</f>
        <v>0</v>
      </c>
      <c r="BH1956" s="550">
        <f>'Report 2'!$T435</f>
        <v>0</v>
      </c>
      <c r="BI1956" s="550">
        <f>'Report 2'!$U435</f>
        <v>0</v>
      </c>
      <c r="CC1956" s="542" t="s">
        <v>669</v>
      </c>
      <c r="CD1956" s="1014" t="s">
        <v>672</v>
      </c>
      <c r="CE1956" s="1014" t="str">
        <f>'Information Input'!$M$14</f>
        <v xml:space="preserve">      -      </v>
      </c>
      <c r="CF1956" s="551" t="s">
        <v>139</v>
      </c>
      <c r="CG1956" s="552">
        <f>'Information Input'!$H$33</f>
        <v>43466</v>
      </c>
      <c r="CH1956" s="552">
        <f>'Information Input'!$H$34</f>
        <v>43555</v>
      </c>
      <c r="CI1956" s="552">
        <f>'Information Input'!$H$35</f>
        <v>43555</v>
      </c>
      <c r="CJ1956" s="551" t="str">
        <f>'Information Input'!$J$22</f>
        <v>Quarterly</v>
      </c>
      <c r="CK1956" s="552">
        <f>'Information Input'!$H$30</f>
        <v>43555</v>
      </c>
      <c r="CL1956" s="551">
        <f>'Information Input'!$J$18</f>
        <v>2019</v>
      </c>
      <c r="CM1956" s="551" t="s">
        <v>99</v>
      </c>
      <c r="CN1956" s="1014" t="s">
        <v>100</v>
      </c>
      <c r="CO1956" s="542" t="s">
        <v>96</v>
      </c>
      <c r="CP1956" s="542" t="s">
        <v>671</v>
      </c>
      <c r="CQ1956" s="551">
        <v>35</v>
      </c>
      <c r="CR1956" s="542" t="s">
        <v>177</v>
      </c>
      <c r="CS1956" s="542" t="s">
        <v>235</v>
      </c>
      <c r="CT1956" s="1015">
        <f>'Report 1'!$AA$18</f>
        <v>0</v>
      </c>
      <c r="CU1956" s="1016">
        <f>SUMIF('Report 4A'!$G$16:$G$95,$CQ1956,'Report 4A'!$AI$16:$AI$95)</f>
        <v>0</v>
      </c>
      <c r="CV1956" s="1017">
        <f t="shared" si="309"/>
        <v>0</v>
      </c>
    </row>
    <row r="1957" spans="2:100">
      <c r="B1957" s="535" t="s">
        <v>669</v>
      </c>
      <c r="C1957" s="536">
        <v>1</v>
      </c>
      <c r="D1957" s="537" t="str">
        <f>'Information Input'!$M$14</f>
        <v xml:space="preserve">      -      </v>
      </c>
      <c r="E1957" s="537" t="s">
        <v>137</v>
      </c>
      <c r="F1957" s="538">
        <f t="shared" si="307"/>
        <v>43647</v>
      </c>
      <c r="G1957" s="538">
        <f t="shared" si="308"/>
        <v>43738</v>
      </c>
      <c r="H1957" s="538">
        <f>'Information Input'!$H$35</f>
        <v>43555</v>
      </c>
      <c r="I1957" s="537" t="str">
        <f>'Information Input'!$J$22</f>
        <v>Quarterly</v>
      </c>
      <c r="J1957" s="538">
        <f>'Information Input'!$H$30</f>
        <v>43555</v>
      </c>
      <c r="K1957" s="537">
        <f>'Information Input'!$J$18</f>
        <v>2019</v>
      </c>
      <c r="L1957" s="579" t="s">
        <v>101</v>
      </c>
      <c r="M1957" s="540" t="s">
        <v>102</v>
      </c>
      <c r="N1957" s="541" t="s">
        <v>103</v>
      </c>
      <c r="O1957" s="542" t="s">
        <v>671</v>
      </c>
      <c r="P1957" s="537">
        <v>30</v>
      </c>
      <c r="Q1957" s="541" t="s">
        <v>172</v>
      </c>
      <c r="R1957" s="541" t="s">
        <v>238</v>
      </c>
      <c r="S1957" s="543">
        <f>'Report 1'!$AD$18</f>
        <v>0</v>
      </c>
      <c r="T1957" s="544">
        <f>'Report 1'!$AD$50</f>
        <v>0</v>
      </c>
      <c r="U1957" s="545">
        <f>'Report 1'!$AD$136</f>
        <v>0</v>
      </c>
      <c r="AL1957" s="546" t="s">
        <v>669</v>
      </c>
      <c r="AM1957" s="547">
        <v>2</v>
      </c>
      <c r="AN1957" s="547" t="str">
        <f>'Information Input'!$M$14</f>
        <v xml:space="preserve">      -      </v>
      </c>
      <c r="AO1957" s="547" t="s">
        <v>136</v>
      </c>
      <c r="AP1957" s="538">
        <f t="shared" si="314"/>
        <v>43556</v>
      </c>
      <c r="AQ1957" s="538">
        <f t="shared" si="313"/>
        <v>43646</v>
      </c>
      <c r="AR1957" s="538">
        <f>'Information Input'!$H$35</f>
        <v>43555</v>
      </c>
      <c r="AS1957" s="547" t="str">
        <f>'Information Input'!$J$22</f>
        <v>Quarterly</v>
      </c>
      <c r="AT1957" s="538">
        <f>'Information Input'!$H$30</f>
        <v>43555</v>
      </c>
      <c r="AU1957" s="547">
        <f>'Information Input'!$J$18</f>
        <v>2019</v>
      </c>
      <c r="AV1957" s="547" t="s">
        <v>103</v>
      </c>
      <c r="AW1957" s="547" t="s">
        <v>242</v>
      </c>
      <c r="AX1957" s="547" t="s">
        <v>242</v>
      </c>
      <c r="AY1957" s="548" t="s">
        <v>671</v>
      </c>
      <c r="AZ1957" s="547">
        <v>24</v>
      </c>
      <c r="BA1957" s="549" t="s">
        <v>166</v>
      </c>
      <c r="BB1957" s="543" t="s">
        <v>233</v>
      </c>
      <c r="BC1957" s="550">
        <f>'Report 2'!$O436</f>
        <v>0</v>
      </c>
      <c r="BD1957" s="550">
        <f>'Report 2'!$P436</f>
        <v>0</v>
      </c>
      <c r="BE1957" s="550">
        <f>'Report 2'!$Q436</f>
        <v>0</v>
      </c>
      <c r="BF1957" s="550">
        <f>'Report 2'!$R436</f>
        <v>0</v>
      </c>
      <c r="BG1957" s="550">
        <f>'Report 2'!$S436</f>
        <v>0</v>
      </c>
      <c r="BH1957" s="550">
        <f>'Report 2'!$T436</f>
        <v>0</v>
      </c>
      <c r="BI1957" s="550">
        <f>'Report 2'!$U436</f>
        <v>0</v>
      </c>
      <c r="CC1957" s="542" t="s">
        <v>669</v>
      </c>
      <c r="CD1957" s="1014" t="s">
        <v>672</v>
      </c>
      <c r="CE1957" s="1014" t="str">
        <f>'Information Input'!$M$14</f>
        <v xml:space="preserve">      -      </v>
      </c>
      <c r="CF1957" s="551" t="s">
        <v>139</v>
      </c>
      <c r="CG1957" s="552">
        <f>'Information Input'!$H$33</f>
        <v>43466</v>
      </c>
      <c r="CH1957" s="552">
        <f>'Information Input'!$H$34</f>
        <v>43555</v>
      </c>
      <c r="CI1957" s="552">
        <f>'Information Input'!$H$35</f>
        <v>43555</v>
      </c>
      <c r="CJ1957" s="551" t="str">
        <f>'Information Input'!$J$22</f>
        <v>Quarterly</v>
      </c>
      <c r="CK1957" s="552">
        <f>'Information Input'!$H$30</f>
        <v>43555</v>
      </c>
      <c r="CL1957" s="551">
        <f>'Information Input'!$J$18</f>
        <v>2019</v>
      </c>
      <c r="CM1957" s="551" t="s">
        <v>99</v>
      </c>
      <c r="CN1957" s="1014" t="s">
        <v>100</v>
      </c>
      <c r="CO1957" s="542" t="s">
        <v>96</v>
      </c>
      <c r="CP1957" s="542" t="s">
        <v>671</v>
      </c>
      <c r="CQ1957" s="551">
        <v>36</v>
      </c>
      <c r="CR1957" s="542" t="s">
        <v>178</v>
      </c>
      <c r="CS1957" s="542" t="s">
        <v>235</v>
      </c>
      <c r="CT1957" s="1015">
        <f>'Report 1'!$AA$18</f>
        <v>0</v>
      </c>
      <c r="CU1957" s="1016">
        <f>SUMIF('Report 4A'!$G$16:$G$95,$CQ1957,'Report 4A'!$AI$16:$AI$95)</f>
        <v>0</v>
      </c>
      <c r="CV1957" s="1017">
        <f t="shared" si="309"/>
        <v>0</v>
      </c>
    </row>
    <row r="1958" spans="2:100">
      <c r="B1958" s="535" t="s">
        <v>669</v>
      </c>
      <c r="C1958" s="536">
        <v>1</v>
      </c>
      <c r="D1958" s="537" t="str">
        <f>'Information Input'!$M$14</f>
        <v xml:space="preserve">      -      </v>
      </c>
      <c r="E1958" s="537" t="s">
        <v>137</v>
      </c>
      <c r="F1958" s="538">
        <f t="shared" ref="F1958:F2021" si="315">DATE(K1958,7,1)</f>
        <v>43647</v>
      </c>
      <c r="G1958" s="538">
        <f t="shared" ref="G1958:G2021" si="316">DATE(K1958,9,30)</f>
        <v>43738</v>
      </c>
      <c r="H1958" s="538">
        <f>'Information Input'!$H$35</f>
        <v>43555</v>
      </c>
      <c r="I1958" s="537" t="str">
        <f>'Information Input'!$J$22</f>
        <v>Quarterly</v>
      </c>
      <c r="J1958" s="538">
        <f>'Information Input'!$H$30</f>
        <v>43555</v>
      </c>
      <c r="K1958" s="537">
        <f>'Information Input'!$J$18</f>
        <v>2019</v>
      </c>
      <c r="L1958" s="579" t="s">
        <v>101</v>
      </c>
      <c r="M1958" s="540" t="s">
        <v>102</v>
      </c>
      <c r="N1958" s="541" t="s">
        <v>103</v>
      </c>
      <c r="O1958" s="542" t="s">
        <v>671</v>
      </c>
      <c r="P1958" s="537">
        <v>31</v>
      </c>
      <c r="Q1958" s="541" t="s">
        <v>173</v>
      </c>
      <c r="R1958" s="541" t="s">
        <v>233</v>
      </c>
      <c r="S1958" s="543">
        <f>'Report 1'!$AD$18</f>
        <v>0</v>
      </c>
      <c r="T1958" s="544">
        <f>'Report 1'!$AD$51</f>
        <v>0</v>
      </c>
      <c r="U1958" s="545">
        <f>'Report 1'!$AD$137</f>
        <v>0</v>
      </c>
      <c r="AL1958" s="546" t="s">
        <v>669</v>
      </c>
      <c r="AM1958" s="547">
        <v>2</v>
      </c>
      <c r="AN1958" s="547" t="str">
        <f>'Information Input'!$M$14</f>
        <v xml:space="preserve">      -      </v>
      </c>
      <c r="AO1958" s="547" t="s">
        <v>136</v>
      </c>
      <c r="AP1958" s="538">
        <f t="shared" si="314"/>
        <v>43556</v>
      </c>
      <c r="AQ1958" s="538">
        <f t="shared" si="313"/>
        <v>43646</v>
      </c>
      <c r="AR1958" s="538">
        <f>'Information Input'!$H$35</f>
        <v>43555</v>
      </c>
      <c r="AS1958" s="547" t="str">
        <f>'Information Input'!$J$22</f>
        <v>Quarterly</v>
      </c>
      <c r="AT1958" s="538">
        <f>'Information Input'!$H$30</f>
        <v>43555</v>
      </c>
      <c r="AU1958" s="547">
        <f>'Information Input'!$J$18</f>
        <v>2019</v>
      </c>
      <c r="AV1958" s="547" t="s">
        <v>103</v>
      </c>
      <c r="AW1958" s="547" t="s">
        <v>242</v>
      </c>
      <c r="AX1958" s="547" t="s">
        <v>242</v>
      </c>
      <c r="AY1958" s="548" t="s">
        <v>671</v>
      </c>
      <c r="AZ1958" s="547">
        <v>25</v>
      </c>
      <c r="BA1958" s="549" t="s">
        <v>167</v>
      </c>
      <c r="BB1958" s="543" t="s">
        <v>233</v>
      </c>
      <c r="BC1958" s="550">
        <f>'Report 2'!$O437</f>
        <v>0</v>
      </c>
      <c r="BD1958" s="550">
        <f>'Report 2'!$P437</f>
        <v>0</v>
      </c>
      <c r="BE1958" s="550">
        <f>'Report 2'!$Q437</f>
        <v>0</v>
      </c>
      <c r="BF1958" s="550">
        <f>'Report 2'!$R437</f>
        <v>0</v>
      </c>
      <c r="BG1958" s="550">
        <f>'Report 2'!$S437</f>
        <v>0</v>
      </c>
      <c r="BH1958" s="550">
        <f>'Report 2'!$T437</f>
        <v>0</v>
      </c>
      <c r="BI1958" s="550">
        <f>'Report 2'!$U437</f>
        <v>0</v>
      </c>
      <c r="CC1958" s="542" t="s">
        <v>669</v>
      </c>
      <c r="CD1958" s="1014" t="s">
        <v>672</v>
      </c>
      <c r="CE1958" s="1014" t="str">
        <f>'Information Input'!$M$14</f>
        <v xml:space="preserve">      -      </v>
      </c>
      <c r="CF1958" s="551" t="s">
        <v>139</v>
      </c>
      <c r="CG1958" s="552">
        <f>'Information Input'!$H$33</f>
        <v>43466</v>
      </c>
      <c r="CH1958" s="552">
        <f>'Information Input'!$H$34</f>
        <v>43555</v>
      </c>
      <c r="CI1958" s="552">
        <f>'Information Input'!$H$35</f>
        <v>43555</v>
      </c>
      <c r="CJ1958" s="551" t="str">
        <f>'Information Input'!$J$22</f>
        <v>Quarterly</v>
      </c>
      <c r="CK1958" s="552">
        <f>'Information Input'!$H$30</f>
        <v>43555</v>
      </c>
      <c r="CL1958" s="551">
        <f>'Information Input'!$J$18</f>
        <v>2019</v>
      </c>
      <c r="CM1958" s="551" t="s">
        <v>99</v>
      </c>
      <c r="CN1958" s="1014" t="s">
        <v>100</v>
      </c>
      <c r="CO1958" s="542" t="s">
        <v>96</v>
      </c>
      <c r="CP1958" s="542" t="s">
        <v>671</v>
      </c>
      <c r="CQ1958" s="551">
        <v>37</v>
      </c>
      <c r="CR1958" s="542" t="s">
        <v>179</v>
      </c>
      <c r="CS1958" s="542" t="s">
        <v>231</v>
      </c>
      <c r="CT1958" s="1015">
        <f>'Report 1'!$AA$18</f>
        <v>0</v>
      </c>
      <c r="CU1958" s="1016">
        <f>SUMIF('Report 4A'!$G$16:$G$95,$CQ1958,'Report 4A'!$AI$16:$AI$95)</f>
        <v>0</v>
      </c>
      <c r="CV1958" s="1017">
        <f t="shared" si="309"/>
        <v>0</v>
      </c>
    </row>
    <row r="1959" spans="2:100">
      <c r="B1959" s="535" t="s">
        <v>669</v>
      </c>
      <c r="C1959" s="536">
        <v>1</v>
      </c>
      <c r="D1959" s="537" t="str">
        <f>'Information Input'!$M$14</f>
        <v xml:space="preserve">      -      </v>
      </c>
      <c r="E1959" s="537" t="s">
        <v>137</v>
      </c>
      <c r="F1959" s="538">
        <f t="shared" si="315"/>
        <v>43647</v>
      </c>
      <c r="G1959" s="538">
        <f t="shared" si="316"/>
        <v>43738</v>
      </c>
      <c r="H1959" s="538">
        <f>'Information Input'!$H$35</f>
        <v>43555</v>
      </c>
      <c r="I1959" s="537" t="str">
        <f>'Information Input'!$J$22</f>
        <v>Quarterly</v>
      </c>
      <c r="J1959" s="538">
        <f>'Information Input'!$H$30</f>
        <v>43555</v>
      </c>
      <c r="K1959" s="537">
        <f>'Information Input'!$J$18</f>
        <v>2019</v>
      </c>
      <c r="L1959" s="579" t="s">
        <v>101</v>
      </c>
      <c r="M1959" s="540" t="s">
        <v>102</v>
      </c>
      <c r="N1959" s="541" t="s">
        <v>103</v>
      </c>
      <c r="O1959" s="542" t="s">
        <v>671</v>
      </c>
      <c r="P1959" s="537">
        <v>32</v>
      </c>
      <c r="Q1959" s="541" t="s">
        <v>174</v>
      </c>
      <c r="R1959" s="541" t="s">
        <v>238</v>
      </c>
      <c r="S1959" s="543">
        <f>'Report 1'!$AD$18</f>
        <v>0</v>
      </c>
      <c r="T1959" s="544">
        <f>'Report 1'!$AD$52</f>
        <v>0</v>
      </c>
      <c r="U1959" s="545">
        <f>'Report 1'!$AD$138</f>
        <v>0</v>
      </c>
      <c r="AL1959" s="546" t="s">
        <v>669</v>
      </c>
      <c r="AM1959" s="547">
        <v>2</v>
      </c>
      <c r="AN1959" s="547" t="str">
        <f>'Information Input'!$M$14</f>
        <v xml:space="preserve">      -      </v>
      </c>
      <c r="AO1959" s="547" t="s">
        <v>136</v>
      </c>
      <c r="AP1959" s="538">
        <f t="shared" si="314"/>
        <v>43556</v>
      </c>
      <c r="AQ1959" s="538">
        <f t="shared" si="313"/>
        <v>43646</v>
      </c>
      <c r="AR1959" s="538">
        <f>'Information Input'!$H$35</f>
        <v>43555</v>
      </c>
      <c r="AS1959" s="547" t="str">
        <f>'Information Input'!$J$22</f>
        <v>Quarterly</v>
      </c>
      <c r="AT1959" s="538">
        <f>'Information Input'!$H$30</f>
        <v>43555</v>
      </c>
      <c r="AU1959" s="547">
        <f>'Information Input'!$J$18</f>
        <v>2019</v>
      </c>
      <c r="AV1959" s="547" t="s">
        <v>103</v>
      </c>
      <c r="AW1959" s="547" t="s">
        <v>242</v>
      </c>
      <c r="AX1959" s="547" t="s">
        <v>242</v>
      </c>
      <c r="AY1959" s="548" t="s">
        <v>671</v>
      </c>
      <c r="AZ1959" s="547">
        <v>26</v>
      </c>
      <c r="BA1959" s="549" t="s">
        <v>168</v>
      </c>
      <c r="BB1959" s="543" t="s">
        <v>237</v>
      </c>
      <c r="BC1959" s="550">
        <f>'Report 2'!$O438</f>
        <v>0</v>
      </c>
      <c r="BD1959" s="550">
        <f>'Report 2'!$P438</f>
        <v>0</v>
      </c>
      <c r="BE1959" s="550">
        <f>'Report 2'!$Q438</f>
        <v>0</v>
      </c>
      <c r="BF1959" s="550">
        <f>'Report 2'!$R438</f>
        <v>0</v>
      </c>
      <c r="BG1959" s="550">
        <f>'Report 2'!$S438</f>
        <v>0</v>
      </c>
      <c r="BH1959" s="550">
        <f>'Report 2'!$T438</f>
        <v>0</v>
      </c>
      <c r="BI1959" s="550">
        <f>'Report 2'!$U438</f>
        <v>0</v>
      </c>
      <c r="CC1959" s="542" t="s">
        <v>669</v>
      </c>
      <c r="CD1959" s="1014" t="s">
        <v>672</v>
      </c>
      <c r="CE1959" s="1014" t="str">
        <f>'Information Input'!$M$14</f>
        <v xml:space="preserve">      -      </v>
      </c>
      <c r="CF1959" s="551" t="s">
        <v>139</v>
      </c>
      <c r="CG1959" s="552">
        <f>'Information Input'!$H$33</f>
        <v>43466</v>
      </c>
      <c r="CH1959" s="552">
        <f>'Information Input'!$H$34</f>
        <v>43555</v>
      </c>
      <c r="CI1959" s="552">
        <f>'Information Input'!$H$35</f>
        <v>43555</v>
      </c>
      <c r="CJ1959" s="551" t="str">
        <f>'Information Input'!$J$22</f>
        <v>Quarterly</v>
      </c>
      <c r="CK1959" s="552">
        <f>'Information Input'!$H$30</f>
        <v>43555</v>
      </c>
      <c r="CL1959" s="551">
        <f>'Information Input'!$J$18</f>
        <v>2019</v>
      </c>
      <c r="CM1959" s="551" t="s">
        <v>99</v>
      </c>
      <c r="CN1959" s="1014" t="s">
        <v>100</v>
      </c>
      <c r="CO1959" s="542" t="s">
        <v>96</v>
      </c>
      <c r="CP1959" s="542" t="s">
        <v>671</v>
      </c>
      <c r="CQ1959" s="551">
        <v>38</v>
      </c>
      <c r="CR1959" s="542" t="s">
        <v>180</v>
      </c>
      <c r="CS1959" s="542" t="s">
        <v>233</v>
      </c>
      <c r="CT1959" s="1015">
        <f>'Report 1'!$AA$18</f>
        <v>0</v>
      </c>
      <c r="CU1959" s="1016">
        <f>SUMIF('Report 4A'!$G$16:$G$95,$CQ1959,'Report 4A'!$AI$16:$AI$95)</f>
        <v>0</v>
      </c>
      <c r="CV1959" s="1017">
        <f t="shared" si="309"/>
        <v>0</v>
      </c>
    </row>
    <row r="1960" spans="2:100">
      <c r="B1960" s="535" t="s">
        <v>669</v>
      </c>
      <c r="C1960" s="536">
        <v>1</v>
      </c>
      <c r="D1960" s="537" t="str">
        <f>'Information Input'!$M$14</f>
        <v xml:space="preserve">      -      </v>
      </c>
      <c r="E1960" s="537" t="s">
        <v>137</v>
      </c>
      <c r="F1960" s="538">
        <f t="shared" si="315"/>
        <v>43647</v>
      </c>
      <c r="G1960" s="538">
        <f t="shared" si="316"/>
        <v>43738</v>
      </c>
      <c r="H1960" s="538">
        <f>'Information Input'!$H$35</f>
        <v>43555</v>
      </c>
      <c r="I1960" s="537" t="str">
        <f>'Information Input'!$J$22</f>
        <v>Quarterly</v>
      </c>
      <c r="J1960" s="538">
        <f>'Information Input'!$H$30</f>
        <v>43555</v>
      </c>
      <c r="K1960" s="537">
        <f>'Information Input'!$J$18</f>
        <v>2019</v>
      </c>
      <c r="L1960" s="579" t="s">
        <v>101</v>
      </c>
      <c r="M1960" s="540" t="s">
        <v>102</v>
      </c>
      <c r="N1960" s="541" t="s">
        <v>103</v>
      </c>
      <c r="O1960" s="542" t="s">
        <v>671</v>
      </c>
      <c r="P1960" s="537">
        <v>33</v>
      </c>
      <c r="Q1960" s="541" t="s">
        <v>175</v>
      </c>
      <c r="R1960" s="541" t="s">
        <v>233</v>
      </c>
      <c r="S1960" s="543">
        <f>'Report 1'!$AD$18</f>
        <v>0</v>
      </c>
      <c r="T1960" s="544">
        <f>'Report 1'!$AD$53</f>
        <v>0</v>
      </c>
      <c r="U1960" s="545">
        <f>'Report 1'!$AD$139</f>
        <v>0</v>
      </c>
      <c r="AL1960" s="546" t="s">
        <v>669</v>
      </c>
      <c r="AM1960" s="547">
        <v>2</v>
      </c>
      <c r="AN1960" s="547" t="str">
        <f>'Information Input'!$M$14</f>
        <v xml:space="preserve">      -      </v>
      </c>
      <c r="AO1960" s="547" t="s">
        <v>136</v>
      </c>
      <c r="AP1960" s="538">
        <f t="shared" si="314"/>
        <v>43556</v>
      </c>
      <c r="AQ1960" s="538">
        <f t="shared" si="313"/>
        <v>43646</v>
      </c>
      <c r="AR1960" s="538">
        <f>'Information Input'!$H$35</f>
        <v>43555</v>
      </c>
      <c r="AS1960" s="547" t="str">
        <f>'Information Input'!$J$22</f>
        <v>Quarterly</v>
      </c>
      <c r="AT1960" s="538">
        <f>'Information Input'!$H$30</f>
        <v>43555</v>
      </c>
      <c r="AU1960" s="547">
        <f>'Information Input'!$J$18</f>
        <v>2019</v>
      </c>
      <c r="AV1960" s="547" t="s">
        <v>103</v>
      </c>
      <c r="AW1960" s="547" t="s">
        <v>242</v>
      </c>
      <c r="AX1960" s="547" t="s">
        <v>242</v>
      </c>
      <c r="AY1960" s="548" t="s">
        <v>671</v>
      </c>
      <c r="AZ1960" s="547">
        <v>27</v>
      </c>
      <c r="BA1960" s="549" t="s">
        <v>169</v>
      </c>
      <c r="BB1960" s="543" t="s">
        <v>235</v>
      </c>
      <c r="BC1960" s="550">
        <f>'Report 2'!$O439</f>
        <v>0</v>
      </c>
      <c r="BD1960" s="550">
        <f>'Report 2'!$P439</f>
        <v>0</v>
      </c>
      <c r="BE1960" s="550">
        <f>'Report 2'!$Q439</f>
        <v>0</v>
      </c>
      <c r="BF1960" s="550">
        <f>'Report 2'!$R439</f>
        <v>0</v>
      </c>
      <c r="BG1960" s="550">
        <f>'Report 2'!$S439</f>
        <v>0</v>
      </c>
      <c r="BH1960" s="550">
        <f>'Report 2'!$T439</f>
        <v>0</v>
      </c>
      <c r="BI1960" s="550">
        <f>'Report 2'!$U439</f>
        <v>0</v>
      </c>
      <c r="CC1960" s="542" t="s">
        <v>669</v>
      </c>
      <c r="CD1960" s="1014" t="s">
        <v>672</v>
      </c>
      <c r="CE1960" s="1014" t="str">
        <f>'Information Input'!$M$14</f>
        <v xml:space="preserve">      -      </v>
      </c>
      <c r="CF1960" s="551" t="s">
        <v>139</v>
      </c>
      <c r="CG1960" s="552">
        <f>'Information Input'!$H$33</f>
        <v>43466</v>
      </c>
      <c r="CH1960" s="552">
        <f>'Information Input'!$H$34</f>
        <v>43555</v>
      </c>
      <c r="CI1960" s="552">
        <f>'Information Input'!$H$35</f>
        <v>43555</v>
      </c>
      <c r="CJ1960" s="551" t="str">
        <f>'Information Input'!$J$22</f>
        <v>Quarterly</v>
      </c>
      <c r="CK1960" s="552">
        <f>'Information Input'!$H$30</f>
        <v>43555</v>
      </c>
      <c r="CL1960" s="551">
        <f>'Information Input'!$J$18</f>
        <v>2019</v>
      </c>
      <c r="CM1960" s="551" t="s">
        <v>99</v>
      </c>
      <c r="CN1960" s="1014" t="s">
        <v>100</v>
      </c>
      <c r="CO1960" s="542" t="s">
        <v>96</v>
      </c>
      <c r="CP1960" s="542" t="s">
        <v>671</v>
      </c>
      <c r="CQ1960" s="551">
        <v>39</v>
      </c>
      <c r="CR1960" s="542" t="s">
        <v>181</v>
      </c>
      <c r="CS1960" s="542" t="s">
        <v>233</v>
      </c>
      <c r="CT1960" s="1015">
        <f>'Report 1'!$AA$18</f>
        <v>0</v>
      </c>
      <c r="CU1960" s="1016">
        <f>SUMIF('Report 4A'!$G$16:$G$95,$CQ1960,'Report 4A'!$AI$16:$AI$95)</f>
        <v>0</v>
      </c>
      <c r="CV1960" s="1017">
        <f t="shared" si="309"/>
        <v>0</v>
      </c>
    </row>
    <row r="1961" spans="2:100">
      <c r="B1961" s="535" t="s">
        <v>669</v>
      </c>
      <c r="C1961" s="536">
        <v>1</v>
      </c>
      <c r="D1961" s="537" t="str">
        <f>'Information Input'!$M$14</f>
        <v xml:space="preserve">      -      </v>
      </c>
      <c r="E1961" s="537" t="s">
        <v>137</v>
      </c>
      <c r="F1961" s="538">
        <f t="shared" si="315"/>
        <v>43647</v>
      </c>
      <c r="G1961" s="538">
        <f t="shared" si="316"/>
        <v>43738</v>
      </c>
      <c r="H1961" s="538">
        <f>'Information Input'!$H$35</f>
        <v>43555</v>
      </c>
      <c r="I1961" s="537" t="str">
        <f>'Information Input'!$J$22</f>
        <v>Quarterly</v>
      </c>
      <c r="J1961" s="538">
        <f>'Information Input'!$H$30</f>
        <v>43555</v>
      </c>
      <c r="K1961" s="537">
        <f>'Information Input'!$J$18</f>
        <v>2019</v>
      </c>
      <c r="L1961" s="579" t="s">
        <v>101</v>
      </c>
      <c r="M1961" s="540" t="s">
        <v>102</v>
      </c>
      <c r="N1961" s="541" t="s">
        <v>103</v>
      </c>
      <c r="O1961" s="542" t="s">
        <v>671</v>
      </c>
      <c r="P1961" s="537">
        <v>34</v>
      </c>
      <c r="Q1961" s="541" t="s">
        <v>176</v>
      </c>
      <c r="R1961" s="541" t="s">
        <v>238</v>
      </c>
      <c r="S1961" s="543">
        <f>'Report 1'!$AD$18</f>
        <v>0</v>
      </c>
      <c r="T1961" s="544">
        <f>'Report 1'!$AD$54</f>
        <v>0</v>
      </c>
      <c r="U1961" s="545">
        <f>'Report 1'!$AD$140</f>
        <v>0</v>
      </c>
      <c r="AL1961" s="546" t="s">
        <v>669</v>
      </c>
      <c r="AM1961" s="547">
        <v>2</v>
      </c>
      <c r="AN1961" s="547" t="str">
        <f>'Information Input'!$M$14</f>
        <v xml:space="preserve">      -      </v>
      </c>
      <c r="AO1961" s="547" t="s">
        <v>136</v>
      </c>
      <c r="AP1961" s="538">
        <f t="shared" si="314"/>
        <v>43556</v>
      </c>
      <c r="AQ1961" s="538">
        <f t="shared" si="313"/>
        <v>43646</v>
      </c>
      <c r="AR1961" s="538">
        <f>'Information Input'!$H$35</f>
        <v>43555</v>
      </c>
      <c r="AS1961" s="547" t="str">
        <f>'Information Input'!$J$22</f>
        <v>Quarterly</v>
      </c>
      <c r="AT1961" s="538">
        <f>'Information Input'!$H$30</f>
        <v>43555</v>
      </c>
      <c r="AU1961" s="547">
        <f>'Information Input'!$J$18</f>
        <v>2019</v>
      </c>
      <c r="AV1961" s="547" t="s">
        <v>103</v>
      </c>
      <c r="AW1961" s="547" t="s">
        <v>242</v>
      </c>
      <c r="AX1961" s="547" t="s">
        <v>242</v>
      </c>
      <c r="AY1961" s="548" t="s">
        <v>671</v>
      </c>
      <c r="AZ1961" s="547">
        <v>28</v>
      </c>
      <c r="BA1961" s="549" t="s">
        <v>170</v>
      </c>
      <c r="BB1961" s="543" t="s">
        <v>235</v>
      </c>
      <c r="BC1961" s="550">
        <f>'Report 2'!$O440</f>
        <v>0</v>
      </c>
      <c r="BD1961" s="550">
        <f>'Report 2'!$P440</f>
        <v>0</v>
      </c>
      <c r="BE1961" s="550">
        <f>'Report 2'!$Q440</f>
        <v>0</v>
      </c>
      <c r="BF1961" s="550">
        <f>'Report 2'!$R440</f>
        <v>0</v>
      </c>
      <c r="BG1961" s="550">
        <f>'Report 2'!$S440</f>
        <v>0</v>
      </c>
      <c r="BH1961" s="550">
        <f>'Report 2'!$T440</f>
        <v>0</v>
      </c>
      <c r="BI1961" s="550">
        <f>'Report 2'!$U440</f>
        <v>0</v>
      </c>
      <c r="CC1961" s="542" t="s">
        <v>669</v>
      </c>
      <c r="CD1961" s="1014" t="s">
        <v>672</v>
      </c>
      <c r="CE1961" s="1014" t="str">
        <f>'Information Input'!$M$14</f>
        <v xml:space="preserve">      -      </v>
      </c>
      <c r="CF1961" s="551" t="s">
        <v>139</v>
      </c>
      <c r="CG1961" s="552">
        <f>'Information Input'!$H$33</f>
        <v>43466</v>
      </c>
      <c r="CH1961" s="552">
        <f>'Information Input'!$H$34</f>
        <v>43555</v>
      </c>
      <c r="CI1961" s="552">
        <f>'Information Input'!$H$35</f>
        <v>43555</v>
      </c>
      <c r="CJ1961" s="551" t="str">
        <f>'Information Input'!$J$22</f>
        <v>Quarterly</v>
      </c>
      <c r="CK1961" s="552">
        <f>'Information Input'!$H$30</f>
        <v>43555</v>
      </c>
      <c r="CL1961" s="551">
        <f>'Information Input'!$J$18</f>
        <v>2019</v>
      </c>
      <c r="CM1961" s="551" t="s">
        <v>99</v>
      </c>
      <c r="CN1961" s="1014" t="s">
        <v>100</v>
      </c>
      <c r="CO1961" s="542" t="s">
        <v>96</v>
      </c>
      <c r="CP1961" s="542" t="s">
        <v>671</v>
      </c>
      <c r="CQ1961" s="551">
        <v>40</v>
      </c>
      <c r="CR1961" s="542" t="s">
        <v>182</v>
      </c>
      <c r="CS1961" s="542" t="s">
        <v>238</v>
      </c>
      <c r="CT1961" s="1015">
        <f>'Report 1'!$AA$18</f>
        <v>0</v>
      </c>
      <c r="CU1961" s="1016">
        <f>SUMIF('Report 4A'!$G$16:$G$95,$CQ1961,'Report 4A'!$AI$16:$AI$95)</f>
        <v>0</v>
      </c>
      <c r="CV1961" s="1017">
        <f t="shared" si="309"/>
        <v>0</v>
      </c>
    </row>
    <row r="1962" spans="2:100">
      <c r="B1962" s="535" t="s">
        <v>669</v>
      </c>
      <c r="C1962" s="536">
        <v>1</v>
      </c>
      <c r="D1962" s="537" t="str">
        <f>'Information Input'!$M$14</f>
        <v xml:space="preserve">      -      </v>
      </c>
      <c r="E1962" s="537" t="s">
        <v>137</v>
      </c>
      <c r="F1962" s="538">
        <f t="shared" si="315"/>
        <v>43647</v>
      </c>
      <c r="G1962" s="538">
        <f t="shared" si="316"/>
        <v>43738</v>
      </c>
      <c r="H1962" s="538">
        <f>'Information Input'!$H$35</f>
        <v>43555</v>
      </c>
      <c r="I1962" s="537" t="str">
        <f>'Information Input'!$J$22</f>
        <v>Quarterly</v>
      </c>
      <c r="J1962" s="538">
        <f>'Information Input'!$H$30</f>
        <v>43555</v>
      </c>
      <c r="K1962" s="537">
        <f>'Information Input'!$J$18</f>
        <v>2019</v>
      </c>
      <c r="L1962" s="579" t="s">
        <v>101</v>
      </c>
      <c r="M1962" s="540" t="s">
        <v>102</v>
      </c>
      <c r="N1962" s="541" t="s">
        <v>103</v>
      </c>
      <c r="O1962" s="542" t="s">
        <v>671</v>
      </c>
      <c r="P1962" s="537">
        <v>35</v>
      </c>
      <c r="Q1962" s="541" t="s">
        <v>177</v>
      </c>
      <c r="R1962" s="541" t="s">
        <v>235</v>
      </c>
      <c r="S1962" s="543">
        <f>'Report 1'!$AD$18</f>
        <v>0</v>
      </c>
      <c r="T1962" s="544">
        <f>'Report 1'!$AD$55</f>
        <v>0</v>
      </c>
      <c r="U1962" s="545">
        <f>'Report 1'!$AD$141</f>
        <v>0</v>
      </c>
      <c r="AL1962" s="546" t="s">
        <v>669</v>
      </c>
      <c r="AM1962" s="547">
        <v>2</v>
      </c>
      <c r="AN1962" s="547" t="str">
        <f>'Information Input'!$M$14</f>
        <v xml:space="preserve">      -      </v>
      </c>
      <c r="AO1962" s="547" t="s">
        <v>136</v>
      </c>
      <c r="AP1962" s="538">
        <f t="shared" si="314"/>
        <v>43556</v>
      </c>
      <c r="AQ1962" s="538">
        <f t="shared" si="313"/>
        <v>43646</v>
      </c>
      <c r="AR1962" s="538">
        <f>'Information Input'!$H$35</f>
        <v>43555</v>
      </c>
      <c r="AS1962" s="547" t="str">
        <f>'Information Input'!$J$22</f>
        <v>Quarterly</v>
      </c>
      <c r="AT1962" s="538">
        <f>'Information Input'!$H$30</f>
        <v>43555</v>
      </c>
      <c r="AU1962" s="547">
        <f>'Information Input'!$J$18</f>
        <v>2019</v>
      </c>
      <c r="AV1962" s="547" t="s">
        <v>103</v>
      </c>
      <c r="AW1962" s="547" t="s">
        <v>242</v>
      </c>
      <c r="AX1962" s="547" t="s">
        <v>242</v>
      </c>
      <c r="AY1962" s="548" t="s">
        <v>671</v>
      </c>
      <c r="AZ1962" s="547">
        <v>29</v>
      </c>
      <c r="BA1962" s="549" t="s">
        <v>171</v>
      </c>
      <c r="BB1962" s="543" t="s">
        <v>238</v>
      </c>
      <c r="BC1962" s="550">
        <f>'Report 2'!$O441</f>
        <v>0</v>
      </c>
      <c r="BD1962" s="550">
        <f>'Report 2'!$P441</f>
        <v>0</v>
      </c>
      <c r="BE1962" s="550">
        <f>'Report 2'!$Q441</f>
        <v>0</v>
      </c>
      <c r="BF1962" s="550">
        <f>'Report 2'!$R441</f>
        <v>0</v>
      </c>
      <c r="BG1962" s="550">
        <f>'Report 2'!$S441</f>
        <v>0</v>
      </c>
      <c r="BH1962" s="550">
        <f>'Report 2'!$T441</f>
        <v>0</v>
      </c>
      <c r="BI1962" s="550">
        <f>'Report 2'!$U441</f>
        <v>0</v>
      </c>
      <c r="CC1962" s="542" t="s">
        <v>669</v>
      </c>
      <c r="CD1962" s="1014" t="s">
        <v>672</v>
      </c>
      <c r="CE1962" s="1014" t="str">
        <f>'Information Input'!$M$14</f>
        <v xml:space="preserve">      -      </v>
      </c>
      <c r="CF1962" s="551" t="s">
        <v>139</v>
      </c>
      <c r="CG1962" s="552">
        <f>'Information Input'!$H$33</f>
        <v>43466</v>
      </c>
      <c r="CH1962" s="552">
        <f>'Information Input'!$H$34</f>
        <v>43555</v>
      </c>
      <c r="CI1962" s="552">
        <f>'Information Input'!$H$35</f>
        <v>43555</v>
      </c>
      <c r="CJ1962" s="551" t="str">
        <f>'Information Input'!$J$22</f>
        <v>Quarterly</v>
      </c>
      <c r="CK1962" s="552">
        <f>'Information Input'!$H$30</f>
        <v>43555</v>
      </c>
      <c r="CL1962" s="551">
        <f>'Information Input'!$J$18</f>
        <v>2019</v>
      </c>
      <c r="CM1962" s="551" t="s">
        <v>99</v>
      </c>
      <c r="CN1962" s="1014" t="s">
        <v>100</v>
      </c>
      <c r="CO1962" s="542" t="s">
        <v>96</v>
      </c>
      <c r="CP1962" s="542" t="s">
        <v>671</v>
      </c>
      <c r="CQ1962" s="551">
        <v>41</v>
      </c>
      <c r="CR1962" s="542" t="s">
        <v>183</v>
      </c>
      <c r="CS1962" s="542" t="s">
        <v>238</v>
      </c>
      <c r="CT1962" s="1015">
        <f>'Report 1'!$AA$18</f>
        <v>0</v>
      </c>
      <c r="CU1962" s="1016">
        <f>SUMIF('Report 4A'!$G$16:$G$95,$CQ1962,'Report 4A'!$AI$16:$AI$95)</f>
        <v>0</v>
      </c>
      <c r="CV1962" s="1017">
        <f t="shared" ref="CV1962:CV1964" si="317">IF(CT1962&lt;&gt;0,CU1962/CT1962,0)</f>
        <v>0</v>
      </c>
    </row>
    <row r="1963" spans="2:100">
      <c r="B1963" s="535" t="s">
        <v>669</v>
      </c>
      <c r="C1963" s="536">
        <v>1</v>
      </c>
      <c r="D1963" s="537" t="str">
        <f>'Information Input'!$M$14</f>
        <v xml:space="preserve">      -      </v>
      </c>
      <c r="E1963" s="537" t="s">
        <v>137</v>
      </c>
      <c r="F1963" s="538">
        <f t="shared" si="315"/>
        <v>43647</v>
      </c>
      <c r="G1963" s="538">
        <f t="shared" si="316"/>
        <v>43738</v>
      </c>
      <c r="H1963" s="538">
        <f>'Information Input'!$H$35</f>
        <v>43555</v>
      </c>
      <c r="I1963" s="537" t="str">
        <f>'Information Input'!$J$22</f>
        <v>Quarterly</v>
      </c>
      <c r="J1963" s="538">
        <f>'Information Input'!$H$30</f>
        <v>43555</v>
      </c>
      <c r="K1963" s="537">
        <f>'Information Input'!$J$18</f>
        <v>2019</v>
      </c>
      <c r="L1963" s="579" t="s">
        <v>101</v>
      </c>
      <c r="M1963" s="540" t="s">
        <v>102</v>
      </c>
      <c r="N1963" s="541" t="s">
        <v>103</v>
      </c>
      <c r="O1963" s="542" t="s">
        <v>671</v>
      </c>
      <c r="P1963" s="537">
        <v>36</v>
      </c>
      <c r="Q1963" s="541" t="s">
        <v>178</v>
      </c>
      <c r="R1963" s="541" t="s">
        <v>235</v>
      </c>
      <c r="S1963" s="543">
        <f>'Report 1'!$AD$18</f>
        <v>0</v>
      </c>
      <c r="T1963" s="544">
        <f>'Report 1'!$AD$56</f>
        <v>0</v>
      </c>
      <c r="U1963" s="545">
        <f>'Report 1'!$AD$142</f>
        <v>0</v>
      </c>
      <c r="AL1963" s="546" t="s">
        <v>669</v>
      </c>
      <c r="AM1963" s="547">
        <v>2</v>
      </c>
      <c r="AN1963" s="547" t="str">
        <f>'Information Input'!$M$14</f>
        <v xml:space="preserve">      -      </v>
      </c>
      <c r="AO1963" s="547" t="s">
        <v>136</v>
      </c>
      <c r="AP1963" s="538">
        <f t="shared" si="314"/>
        <v>43556</v>
      </c>
      <c r="AQ1963" s="538">
        <f t="shared" si="313"/>
        <v>43646</v>
      </c>
      <c r="AR1963" s="538">
        <f>'Information Input'!$H$35</f>
        <v>43555</v>
      </c>
      <c r="AS1963" s="547" t="str">
        <f>'Information Input'!$J$22</f>
        <v>Quarterly</v>
      </c>
      <c r="AT1963" s="538">
        <f>'Information Input'!$H$30</f>
        <v>43555</v>
      </c>
      <c r="AU1963" s="547">
        <f>'Information Input'!$J$18</f>
        <v>2019</v>
      </c>
      <c r="AV1963" s="547" t="s">
        <v>103</v>
      </c>
      <c r="AW1963" s="547" t="s">
        <v>242</v>
      </c>
      <c r="AX1963" s="547" t="s">
        <v>242</v>
      </c>
      <c r="AY1963" s="548" t="s">
        <v>671</v>
      </c>
      <c r="AZ1963" s="547">
        <v>30</v>
      </c>
      <c r="BA1963" s="549" t="s">
        <v>172</v>
      </c>
      <c r="BB1963" s="543" t="s">
        <v>238</v>
      </c>
      <c r="BC1963" s="550">
        <f>'Report 2'!$O442</f>
        <v>0</v>
      </c>
      <c r="BD1963" s="550">
        <f>'Report 2'!$P442</f>
        <v>0</v>
      </c>
      <c r="BE1963" s="550">
        <f>'Report 2'!$Q442</f>
        <v>0</v>
      </c>
      <c r="BF1963" s="550">
        <f>'Report 2'!$R442</f>
        <v>0</v>
      </c>
      <c r="BG1963" s="550">
        <f>'Report 2'!$S442</f>
        <v>0</v>
      </c>
      <c r="BH1963" s="550">
        <f>'Report 2'!$T442</f>
        <v>0</v>
      </c>
      <c r="BI1963" s="550">
        <f>'Report 2'!$U442</f>
        <v>0</v>
      </c>
      <c r="CC1963" s="542" t="s">
        <v>669</v>
      </c>
      <c r="CD1963" s="1014" t="s">
        <v>672</v>
      </c>
      <c r="CE1963" s="1014" t="str">
        <f>'Information Input'!$M$14</f>
        <v xml:space="preserve">      -      </v>
      </c>
      <c r="CF1963" s="551" t="s">
        <v>139</v>
      </c>
      <c r="CG1963" s="552">
        <f>'Information Input'!$H$33</f>
        <v>43466</v>
      </c>
      <c r="CH1963" s="552">
        <f>'Information Input'!$H$34</f>
        <v>43555</v>
      </c>
      <c r="CI1963" s="552">
        <f>'Information Input'!$H$35</f>
        <v>43555</v>
      </c>
      <c r="CJ1963" s="551" t="str">
        <f>'Information Input'!$J$22</f>
        <v>Quarterly</v>
      </c>
      <c r="CK1963" s="552">
        <f>'Information Input'!$H$30</f>
        <v>43555</v>
      </c>
      <c r="CL1963" s="551">
        <f>'Information Input'!$J$18</f>
        <v>2019</v>
      </c>
      <c r="CM1963" s="1018" t="s">
        <v>99</v>
      </c>
      <c r="CN1963" s="1014" t="s">
        <v>100</v>
      </c>
      <c r="CO1963" s="542" t="s">
        <v>96</v>
      </c>
      <c r="CP1963" s="542" t="s">
        <v>671</v>
      </c>
      <c r="CQ1963" s="551">
        <v>42</v>
      </c>
      <c r="CR1963" s="542" t="s">
        <v>184</v>
      </c>
      <c r="CS1963" s="542" t="s">
        <v>233</v>
      </c>
      <c r="CT1963" s="1015">
        <f>'Report 1'!$AA$18</f>
        <v>0</v>
      </c>
      <c r="CU1963" s="1016">
        <f>SUMIF('Report 4A'!$G$16:$G$95,$CQ1963,'Report 4A'!$AI$16:$AI$95)</f>
        <v>0</v>
      </c>
      <c r="CV1963" s="1017">
        <f t="shared" si="317"/>
        <v>0</v>
      </c>
    </row>
    <row r="1964" spans="2:100">
      <c r="B1964" s="535" t="s">
        <v>669</v>
      </c>
      <c r="C1964" s="536">
        <v>1</v>
      </c>
      <c r="D1964" s="537" t="str">
        <f>'Information Input'!$M$14</f>
        <v xml:space="preserve">      -      </v>
      </c>
      <c r="E1964" s="537" t="s">
        <v>137</v>
      </c>
      <c r="F1964" s="538">
        <f t="shared" si="315"/>
        <v>43647</v>
      </c>
      <c r="G1964" s="538">
        <f t="shared" si="316"/>
        <v>43738</v>
      </c>
      <c r="H1964" s="538">
        <f>'Information Input'!$H$35</f>
        <v>43555</v>
      </c>
      <c r="I1964" s="537" t="str">
        <f>'Information Input'!$J$22</f>
        <v>Quarterly</v>
      </c>
      <c r="J1964" s="538">
        <f>'Information Input'!$H$30</f>
        <v>43555</v>
      </c>
      <c r="K1964" s="537">
        <f>'Information Input'!$J$18</f>
        <v>2019</v>
      </c>
      <c r="L1964" s="579" t="s">
        <v>101</v>
      </c>
      <c r="M1964" s="540" t="s">
        <v>102</v>
      </c>
      <c r="N1964" s="541" t="s">
        <v>103</v>
      </c>
      <c r="O1964" s="542" t="s">
        <v>671</v>
      </c>
      <c r="P1964" s="537">
        <v>37</v>
      </c>
      <c r="Q1964" s="541" t="s">
        <v>179</v>
      </c>
      <c r="R1964" s="541" t="s">
        <v>231</v>
      </c>
      <c r="S1964" s="543">
        <f>'Report 1'!$AD$18</f>
        <v>0</v>
      </c>
      <c r="T1964" s="544">
        <f>'Report 1'!$AD$57</f>
        <v>0</v>
      </c>
      <c r="U1964" s="545">
        <f>'Report 1'!$AD$143</f>
        <v>0</v>
      </c>
      <c r="AL1964" s="546" t="s">
        <v>669</v>
      </c>
      <c r="AM1964" s="547">
        <v>2</v>
      </c>
      <c r="AN1964" s="547" t="str">
        <f>'Information Input'!$M$14</f>
        <v xml:space="preserve">      -      </v>
      </c>
      <c r="AO1964" s="547" t="s">
        <v>136</v>
      </c>
      <c r="AP1964" s="538">
        <f t="shared" si="314"/>
        <v>43556</v>
      </c>
      <c r="AQ1964" s="538">
        <f t="shared" si="313"/>
        <v>43646</v>
      </c>
      <c r="AR1964" s="538">
        <f>'Information Input'!$H$35</f>
        <v>43555</v>
      </c>
      <c r="AS1964" s="547" t="str">
        <f>'Information Input'!$J$22</f>
        <v>Quarterly</v>
      </c>
      <c r="AT1964" s="538">
        <f>'Information Input'!$H$30</f>
        <v>43555</v>
      </c>
      <c r="AU1964" s="547">
        <f>'Information Input'!$J$18</f>
        <v>2019</v>
      </c>
      <c r="AV1964" s="547" t="s">
        <v>103</v>
      </c>
      <c r="AW1964" s="547" t="s">
        <v>242</v>
      </c>
      <c r="AX1964" s="547" t="s">
        <v>242</v>
      </c>
      <c r="AY1964" s="548" t="s">
        <v>671</v>
      </c>
      <c r="AZ1964" s="547">
        <v>31</v>
      </c>
      <c r="BA1964" s="549" t="s">
        <v>173</v>
      </c>
      <c r="BB1964" s="543" t="s">
        <v>233</v>
      </c>
      <c r="BC1964" s="550">
        <f>'Report 2'!$O443</f>
        <v>0</v>
      </c>
      <c r="BD1964" s="550">
        <f>'Report 2'!$P443</f>
        <v>0</v>
      </c>
      <c r="BE1964" s="550">
        <f>'Report 2'!$Q443</f>
        <v>0</v>
      </c>
      <c r="BF1964" s="550">
        <f>'Report 2'!$R443</f>
        <v>0</v>
      </c>
      <c r="BG1964" s="550">
        <f>'Report 2'!$S443</f>
        <v>0</v>
      </c>
      <c r="BH1964" s="550">
        <f>'Report 2'!$T443</f>
        <v>0</v>
      </c>
      <c r="BI1964" s="550">
        <f>'Report 2'!$U443</f>
        <v>0</v>
      </c>
      <c r="CC1964" s="542" t="s">
        <v>669</v>
      </c>
      <c r="CD1964" s="1014" t="s">
        <v>672</v>
      </c>
      <c r="CE1964" s="1014" t="str">
        <f>'Information Input'!$M$14</f>
        <v xml:space="preserve">      -      </v>
      </c>
      <c r="CF1964" s="551" t="s">
        <v>139</v>
      </c>
      <c r="CG1964" s="552">
        <f>'Information Input'!$H$33</f>
        <v>43466</v>
      </c>
      <c r="CH1964" s="552">
        <f>'Information Input'!$H$34</f>
        <v>43555</v>
      </c>
      <c r="CI1964" s="552">
        <f>'Information Input'!$H$35</f>
        <v>43555</v>
      </c>
      <c r="CJ1964" s="551" t="str">
        <f>'Information Input'!$J$22</f>
        <v>Quarterly</v>
      </c>
      <c r="CK1964" s="552">
        <f>'Information Input'!$H$30</f>
        <v>43555</v>
      </c>
      <c r="CL1964" s="551">
        <f>'Information Input'!$J$18</f>
        <v>2019</v>
      </c>
      <c r="CM1964" s="1018" t="s">
        <v>99</v>
      </c>
      <c r="CN1964" s="1014" t="s">
        <v>100</v>
      </c>
      <c r="CO1964" s="542" t="s">
        <v>96</v>
      </c>
      <c r="CP1964" s="542" t="s">
        <v>671</v>
      </c>
      <c r="CQ1964" s="551">
        <v>43</v>
      </c>
      <c r="CR1964" s="542" t="s">
        <v>185</v>
      </c>
      <c r="CS1964" s="542" t="s">
        <v>233</v>
      </c>
      <c r="CT1964" s="1015">
        <f>'Report 1'!$AA$18</f>
        <v>0</v>
      </c>
      <c r="CU1964" s="1016">
        <f>SUMIF('Report 4A'!$G$16:$G$95,$CQ1964,'Report 4A'!$AI$16:$AI$95)</f>
        <v>0</v>
      </c>
      <c r="CV1964" s="1017">
        <f t="shared" si="317"/>
        <v>0</v>
      </c>
    </row>
    <row r="1965" spans="2:100">
      <c r="B1965" s="535" t="s">
        <v>669</v>
      </c>
      <c r="C1965" s="536">
        <v>1</v>
      </c>
      <c r="D1965" s="537" t="str">
        <f>'Information Input'!$M$14</f>
        <v xml:space="preserve">      -      </v>
      </c>
      <c r="E1965" s="537" t="s">
        <v>137</v>
      </c>
      <c r="F1965" s="538">
        <f t="shared" si="315"/>
        <v>43647</v>
      </c>
      <c r="G1965" s="538">
        <f t="shared" si="316"/>
        <v>43738</v>
      </c>
      <c r="H1965" s="538">
        <f>'Information Input'!$H$35</f>
        <v>43555</v>
      </c>
      <c r="I1965" s="537" t="str">
        <f>'Information Input'!$J$22</f>
        <v>Quarterly</v>
      </c>
      <c r="J1965" s="538">
        <f>'Information Input'!$H$30</f>
        <v>43555</v>
      </c>
      <c r="K1965" s="537">
        <f>'Information Input'!$J$18</f>
        <v>2019</v>
      </c>
      <c r="L1965" s="579" t="s">
        <v>101</v>
      </c>
      <c r="M1965" s="540" t="s">
        <v>102</v>
      </c>
      <c r="N1965" s="541" t="s">
        <v>103</v>
      </c>
      <c r="O1965" s="542" t="s">
        <v>671</v>
      </c>
      <c r="P1965" s="537">
        <v>38</v>
      </c>
      <c r="Q1965" s="541" t="s">
        <v>180</v>
      </c>
      <c r="R1965" s="541" t="s">
        <v>233</v>
      </c>
      <c r="S1965" s="543">
        <f>'Report 1'!$AD$18</f>
        <v>0</v>
      </c>
      <c r="T1965" s="544">
        <f>'Report 1'!$AD$58</f>
        <v>0</v>
      </c>
      <c r="U1965" s="545">
        <f>'Report 1'!$AD$144</f>
        <v>0</v>
      </c>
      <c r="AL1965" s="546" t="s">
        <v>669</v>
      </c>
      <c r="AM1965" s="547">
        <v>2</v>
      </c>
      <c r="AN1965" s="547" t="str">
        <f>'Information Input'!$M$14</f>
        <v xml:space="preserve">      -      </v>
      </c>
      <c r="AO1965" s="547" t="s">
        <v>136</v>
      </c>
      <c r="AP1965" s="538">
        <f t="shared" si="314"/>
        <v>43556</v>
      </c>
      <c r="AQ1965" s="538">
        <f t="shared" si="313"/>
        <v>43646</v>
      </c>
      <c r="AR1965" s="538">
        <f>'Information Input'!$H$35</f>
        <v>43555</v>
      </c>
      <c r="AS1965" s="547" t="str">
        <f>'Information Input'!$J$22</f>
        <v>Quarterly</v>
      </c>
      <c r="AT1965" s="538">
        <f>'Information Input'!$H$30</f>
        <v>43555</v>
      </c>
      <c r="AU1965" s="547">
        <f>'Information Input'!$J$18</f>
        <v>2019</v>
      </c>
      <c r="AV1965" s="547" t="s">
        <v>103</v>
      </c>
      <c r="AW1965" s="547" t="s">
        <v>242</v>
      </c>
      <c r="AX1965" s="547" t="s">
        <v>242</v>
      </c>
      <c r="AY1965" s="548" t="s">
        <v>671</v>
      </c>
      <c r="AZ1965" s="547">
        <v>32</v>
      </c>
      <c r="BA1965" s="549" t="s">
        <v>174</v>
      </c>
      <c r="BB1965" s="543" t="s">
        <v>238</v>
      </c>
      <c r="BC1965" s="550">
        <f>'Report 2'!$O444</f>
        <v>0</v>
      </c>
      <c r="BD1965" s="550">
        <f>'Report 2'!$P444</f>
        <v>0</v>
      </c>
      <c r="BE1965" s="550">
        <f>'Report 2'!$Q444</f>
        <v>0</v>
      </c>
      <c r="BF1965" s="550">
        <f>'Report 2'!$R444</f>
        <v>0</v>
      </c>
      <c r="BG1965" s="550">
        <f>'Report 2'!$S444</f>
        <v>0</v>
      </c>
      <c r="BH1965" s="550">
        <f>'Report 2'!$T444</f>
        <v>0</v>
      </c>
      <c r="BI1965" s="550">
        <f>'Report 2'!$U444</f>
        <v>0</v>
      </c>
      <c r="CC1965" s="542" t="s">
        <v>669</v>
      </c>
      <c r="CD1965" s="1014" t="s">
        <v>672</v>
      </c>
      <c r="CE1965" s="1014" t="str">
        <f>'Information Input'!$M$14</f>
        <v xml:space="preserve">      -      </v>
      </c>
      <c r="CF1965" s="551" t="s">
        <v>139</v>
      </c>
      <c r="CG1965" s="552">
        <f>'Information Input'!$H$33</f>
        <v>43466</v>
      </c>
      <c r="CH1965" s="552">
        <f>'Information Input'!$H$34</f>
        <v>43555</v>
      </c>
      <c r="CI1965" s="552">
        <f>'Information Input'!$H$35</f>
        <v>43555</v>
      </c>
      <c r="CJ1965" s="551" t="str">
        <f>'Information Input'!$J$22</f>
        <v>Quarterly</v>
      </c>
      <c r="CK1965" s="552">
        <f>'Information Input'!$H$30</f>
        <v>43555</v>
      </c>
      <c r="CL1965" s="551">
        <f>'Information Input'!$J$18</f>
        <v>2019</v>
      </c>
      <c r="CM1965" s="551" t="s">
        <v>99</v>
      </c>
      <c r="CN1965" s="1014" t="s">
        <v>100</v>
      </c>
      <c r="CO1965" s="542" t="s">
        <v>96</v>
      </c>
      <c r="CP1965" s="542" t="s">
        <v>675</v>
      </c>
      <c r="CQ1965" s="551">
        <v>45</v>
      </c>
      <c r="CR1965" s="542" t="s">
        <v>187</v>
      </c>
      <c r="CS1965" s="542" t="s">
        <v>239</v>
      </c>
      <c r="CT1965" s="1015">
        <f>'Report 1'!$AA$18</f>
        <v>0</v>
      </c>
      <c r="CU1965" s="1016">
        <f>SUMIF('Report 4A'!$G$16:$G$95,$CQ1965,'Report 4A'!$AI$16:$AI$95)</f>
        <v>0</v>
      </c>
      <c r="CV1965" s="1017">
        <f t="shared" si="309"/>
        <v>0</v>
      </c>
    </row>
    <row r="1966" spans="2:100">
      <c r="B1966" s="535" t="s">
        <v>669</v>
      </c>
      <c r="C1966" s="536">
        <v>1</v>
      </c>
      <c r="D1966" s="537" t="str">
        <f>'Information Input'!$M$14</f>
        <v xml:space="preserve">      -      </v>
      </c>
      <c r="E1966" s="537" t="s">
        <v>137</v>
      </c>
      <c r="F1966" s="538">
        <f t="shared" si="315"/>
        <v>43647</v>
      </c>
      <c r="G1966" s="538">
        <f t="shared" si="316"/>
        <v>43738</v>
      </c>
      <c r="H1966" s="538">
        <f>'Information Input'!$H$35</f>
        <v>43555</v>
      </c>
      <c r="I1966" s="537" t="str">
        <f>'Information Input'!$J$22</f>
        <v>Quarterly</v>
      </c>
      <c r="J1966" s="538">
        <f>'Information Input'!$H$30</f>
        <v>43555</v>
      </c>
      <c r="K1966" s="537">
        <f>'Information Input'!$J$18</f>
        <v>2019</v>
      </c>
      <c r="L1966" s="579" t="s">
        <v>101</v>
      </c>
      <c r="M1966" s="540" t="s">
        <v>102</v>
      </c>
      <c r="N1966" s="541" t="s">
        <v>103</v>
      </c>
      <c r="O1966" s="542" t="s">
        <v>671</v>
      </c>
      <c r="P1966" s="537">
        <v>39</v>
      </c>
      <c r="Q1966" s="541" t="s">
        <v>181</v>
      </c>
      <c r="R1966" s="541" t="s">
        <v>233</v>
      </c>
      <c r="S1966" s="543">
        <f>'Report 1'!$AD$18</f>
        <v>0</v>
      </c>
      <c r="T1966" s="544">
        <f>'Report 1'!$AD$59</f>
        <v>0</v>
      </c>
      <c r="U1966" s="545">
        <f>'Report 1'!$AD$145</f>
        <v>0</v>
      </c>
      <c r="AL1966" s="546" t="s">
        <v>669</v>
      </c>
      <c r="AM1966" s="547">
        <v>2</v>
      </c>
      <c r="AN1966" s="547" t="str">
        <f>'Information Input'!$M$14</f>
        <v xml:space="preserve">      -      </v>
      </c>
      <c r="AO1966" s="547" t="s">
        <v>136</v>
      </c>
      <c r="AP1966" s="538">
        <f t="shared" si="314"/>
        <v>43556</v>
      </c>
      <c r="AQ1966" s="538">
        <f t="shared" si="313"/>
        <v>43646</v>
      </c>
      <c r="AR1966" s="538">
        <f>'Information Input'!$H$35</f>
        <v>43555</v>
      </c>
      <c r="AS1966" s="547" t="str">
        <f>'Information Input'!$J$22</f>
        <v>Quarterly</v>
      </c>
      <c r="AT1966" s="538">
        <f>'Information Input'!$H$30</f>
        <v>43555</v>
      </c>
      <c r="AU1966" s="547">
        <f>'Information Input'!$J$18</f>
        <v>2019</v>
      </c>
      <c r="AV1966" s="547" t="s">
        <v>103</v>
      </c>
      <c r="AW1966" s="547" t="s">
        <v>242</v>
      </c>
      <c r="AX1966" s="547" t="s">
        <v>242</v>
      </c>
      <c r="AY1966" s="548" t="s">
        <v>671</v>
      </c>
      <c r="AZ1966" s="547">
        <v>33</v>
      </c>
      <c r="BA1966" s="549" t="s">
        <v>175</v>
      </c>
      <c r="BB1966" s="543" t="s">
        <v>233</v>
      </c>
      <c r="BC1966" s="550">
        <f>'Report 2'!$O445</f>
        <v>0</v>
      </c>
      <c r="BD1966" s="550">
        <f>'Report 2'!$P445</f>
        <v>0</v>
      </c>
      <c r="BE1966" s="550">
        <f>'Report 2'!$Q445</f>
        <v>0</v>
      </c>
      <c r="BF1966" s="550">
        <f>'Report 2'!$R445</f>
        <v>0</v>
      </c>
      <c r="BG1966" s="550">
        <f>'Report 2'!$S445</f>
        <v>0</v>
      </c>
      <c r="BH1966" s="550">
        <f>'Report 2'!$T445</f>
        <v>0</v>
      </c>
      <c r="BI1966" s="550">
        <f>'Report 2'!$U445</f>
        <v>0</v>
      </c>
      <c r="CC1966" s="542" t="s">
        <v>669</v>
      </c>
      <c r="CD1966" s="1014" t="s">
        <v>672</v>
      </c>
      <c r="CE1966" s="1014" t="str">
        <f>'Information Input'!$M$14</f>
        <v xml:space="preserve">      -      </v>
      </c>
      <c r="CF1966" s="551" t="s">
        <v>139</v>
      </c>
      <c r="CG1966" s="552">
        <f>'Information Input'!$H$33</f>
        <v>43466</v>
      </c>
      <c r="CH1966" s="552">
        <f>'Information Input'!$H$34</f>
        <v>43555</v>
      </c>
      <c r="CI1966" s="552">
        <f>'Information Input'!$H$35</f>
        <v>43555</v>
      </c>
      <c r="CJ1966" s="551" t="str">
        <f>'Information Input'!$J$22</f>
        <v>Quarterly</v>
      </c>
      <c r="CK1966" s="552">
        <f>'Information Input'!$H$30</f>
        <v>43555</v>
      </c>
      <c r="CL1966" s="551">
        <f>'Information Input'!$J$18</f>
        <v>2019</v>
      </c>
      <c r="CM1966" s="551" t="s">
        <v>99</v>
      </c>
      <c r="CN1966" s="1014" t="s">
        <v>100</v>
      </c>
      <c r="CO1966" s="542" t="s">
        <v>96</v>
      </c>
      <c r="CP1966" s="542" t="s">
        <v>675</v>
      </c>
      <c r="CQ1966" s="551">
        <v>46</v>
      </c>
      <c r="CR1966" s="542" t="s">
        <v>188</v>
      </c>
      <c r="CS1966" s="542" t="s">
        <v>239</v>
      </c>
      <c r="CT1966" s="1015">
        <f>'Report 1'!$AA$18</f>
        <v>0</v>
      </c>
      <c r="CU1966" s="1016">
        <f>SUMIF('Report 4A'!$G$16:$G$95,$CQ1966,'Report 4A'!$AI$16:$AI$95)</f>
        <v>0</v>
      </c>
      <c r="CV1966" s="1017">
        <f t="shared" ref="CV1966:CV2031" si="318">IF(CT1966&lt;&gt;0,CU1966/CT1966,0)</f>
        <v>0</v>
      </c>
    </row>
    <row r="1967" spans="2:100">
      <c r="B1967" s="535" t="s">
        <v>669</v>
      </c>
      <c r="C1967" s="536">
        <v>1</v>
      </c>
      <c r="D1967" s="537" t="str">
        <f>'Information Input'!$M$14</f>
        <v xml:space="preserve">      -      </v>
      </c>
      <c r="E1967" s="537" t="s">
        <v>137</v>
      </c>
      <c r="F1967" s="538">
        <f t="shared" si="315"/>
        <v>43647</v>
      </c>
      <c r="G1967" s="538">
        <f t="shared" si="316"/>
        <v>43738</v>
      </c>
      <c r="H1967" s="538">
        <f>'Information Input'!$H$35</f>
        <v>43555</v>
      </c>
      <c r="I1967" s="537" t="str">
        <f>'Information Input'!$J$22</f>
        <v>Quarterly</v>
      </c>
      <c r="J1967" s="538">
        <f>'Information Input'!$H$30</f>
        <v>43555</v>
      </c>
      <c r="K1967" s="537">
        <f>'Information Input'!$J$18</f>
        <v>2019</v>
      </c>
      <c r="L1967" s="579" t="s">
        <v>101</v>
      </c>
      <c r="M1967" s="540" t="s">
        <v>102</v>
      </c>
      <c r="N1967" s="541" t="s">
        <v>103</v>
      </c>
      <c r="O1967" s="542" t="s">
        <v>671</v>
      </c>
      <c r="P1967" s="537">
        <v>40</v>
      </c>
      <c r="Q1967" s="541" t="s">
        <v>182</v>
      </c>
      <c r="R1967" s="541" t="s">
        <v>238</v>
      </c>
      <c r="S1967" s="543">
        <f>'Report 1'!$AD$18</f>
        <v>0</v>
      </c>
      <c r="T1967" s="544">
        <f>'Report 1'!$AD$60</f>
        <v>0</v>
      </c>
      <c r="U1967" s="545">
        <f>'Report 1'!$AD$146</f>
        <v>0</v>
      </c>
      <c r="AL1967" s="546" t="s">
        <v>669</v>
      </c>
      <c r="AM1967" s="547">
        <v>2</v>
      </c>
      <c r="AN1967" s="547" t="str">
        <f>'Information Input'!$M$14</f>
        <v xml:space="preserve">      -      </v>
      </c>
      <c r="AO1967" s="547" t="s">
        <v>136</v>
      </c>
      <c r="AP1967" s="538">
        <f t="shared" si="314"/>
        <v>43556</v>
      </c>
      <c r="AQ1967" s="538">
        <f t="shared" si="313"/>
        <v>43646</v>
      </c>
      <c r="AR1967" s="538">
        <f>'Information Input'!$H$35</f>
        <v>43555</v>
      </c>
      <c r="AS1967" s="547" t="str">
        <f>'Information Input'!$J$22</f>
        <v>Quarterly</v>
      </c>
      <c r="AT1967" s="538">
        <f>'Information Input'!$H$30</f>
        <v>43555</v>
      </c>
      <c r="AU1967" s="547">
        <f>'Information Input'!$J$18</f>
        <v>2019</v>
      </c>
      <c r="AV1967" s="547" t="s">
        <v>103</v>
      </c>
      <c r="AW1967" s="547" t="s">
        <v>242</v>
      </c>
      <c r="AX1967" s="547" t="s">
        <v>242</v>
      </c>
      <c r="AY1967" s="548" t="s">
        <v>671</v>
      </c>
      <c r="AZ1967" s="547">
        <v>34</v>
      </c>
      <c r="BA1967" s="549" t="s">
        <v>176</v>
      </c>
      <c r="BB1967" s="543" t="s">
        <v>238</v>
      </c>
      <c r="BC1967" s="550">
        <f>'Report 2'!$O446</f>
        <v>0</v>
      </c>
      <c r="BD1967" s="550">
        <f>'Report 2'!$P446</f>
        <v>0</v>
      </c>
      <c r="BE1967" s="550">
        <f>'Report 2'!$Q446</f>
        <v>0</v>
      </c>
      <c r="BF1967" s="550">
        <f>'Report 2'!$R446</f>
        <v>0</v>
      </c>
      <c r="BG1967" s="550">
        <f>'Report 2'!$S446</f>
        <v>0</v>
      </c>
      <c r="BH1967" s="550">
        <f>'Report 2'!$T446</f>
        <v>0</v>
      </c>
      <c r="BI1967" s="550">
        <f>'Report 2'!$U446</f>
        <v>0</v>
      </c>
      <c r="CC1967" s="542" t="s">
        <v>669</v>
      </c>
      <c r="CD1967" s="1014" t="s">
        <v>672</v>
      </c>
      <c r="CE1967" s="1014" t="str">
        <f>'Information Input'!$M$14</f>
        <v xml:space="preserve">      -      </v>
      </c>
      <c r="CF1967" s="551" t="s">
        <v>139</v>
      </c>
      <c r="CG1967" s="552">
        <f>'Information Input'!$H$33</f>
        <v>43466</v>
      </c>
      <c r="CH1967" s="552">
        <f>'Information Input'!$H$34</f>
        <v>43555</v>
      </c>
      <c r="CI1967" s="552">
        <f>'Information Input'!$H$35</f>
        <v>43555</v>
      </c>
      <c r="CJ1967" s="551" t="str">
        <f>'Information Input'!$J$22</f>
        <v>Quarterly</v>
      </c>
      <c r="CK1967" s="552">
        <f>'Information Input'!$H$30</f>
        <v>43555</v>
      </c>
      <c r="CL1967" s="551">
        <f>'Information Input'!$J$18</f>
        <v>2019</v>
      </c>
      <c r="CM1967" s="551" t="s">
        <v>99</v>
      </c>
      <c r="CN1967" s="1014" t="s">
        <v>100</v>
      </c>
      <c r="CO1967" s="542" t="s">
        <v>96</v>
      </c>
      <c r="CP1967" s="542" t="s">
        <v>675</v>
      </c>
      <c r="CQ1967" s="551">
        <v>47</v>
      </c>
      <c r="CR1967" s="542" t="s">
        <v>189</v>
      </c>
      <c r="CS1967" s="542" t="s">
        <v>239</v>
      </c>
      <c r="CT1967" s="1015">
        <f>'Report 1'!$AA$18</f>
        <v>0</v>
      </c>
      <c r="CU1967" s="1016">
        <f>SUMIF('Report 4A'!$G$16:$G$95,$CQ1967,'Report 4A'!$AI$16:$AI$95)</f>
        <v>0</v>
      </c>
      <c r="CV1967" s="1017">
        <f t="shared" si="318"/>
        <v>0</v>
      </c>
    </row>
    <row r="1968" spans="2:100">
      <c r="B1968" s="535" t="s">
        <v>669</v>
      </c>
      <c r="C1968" s="536">
        <v>1</v>
      </c>
      <c r="D1968" s="537" t="str">
        <f>'Information Input'!$M$14</f>
        <v xml:space="preserve">      -      </v>
      </c>
      <c r="E1968" s="537" t="s">
        <v>137</v>
      </c>
      <c r="F1968" s="538">
        <f t="shared" si="315"/>
        <v>43647</v>
      </c>
      <c r="G1968" s="538">
        <f t="shared" si="316"/>
        <v>43738</v>
      </c>
      <c r="H1968" s="538">
        <f>'Information Input'!$H$35</f>
        <v>43555</v>
      </c>
      <c r="I1968" s="537" t="str">
        <f>'Information Input'!$J$22</f>
        <v>Quarterly</v>
      </c>
      <c r="J1968" s="538">
        <f>'Information Input'!$H$30</f>
        <v>43555</v>
      </c>
      <c r="K1968" s="537">
        <f>'Information Input'!$J$18</f>
        <v>2019</v>
      </c>
      <c r="L1968" s="579" t="s">
        <v>101</v>
      </c>
      <c r="M1968" s="540" t="s">
        <v>102</v>
      </c>
      <c r="N1968" s="541" t="s">
        <v>103</v>
      </c>
      <c r="O1968" s="542" t="s">
        <v>671</v>
      </c>
      <c r="P1968" s="537">
        <v>41</v>
      </c>
      <c r="Q1968" s="541" t="s">
        <v>183</v>
      </c>
      <c r="R1968" s="541" t="s">
        <v>238</v>
      </c>
      <c r="S1968" s="543">
        <f>'Report 1'!$AD$18</f>
        <v>0</v>
      </c>
      <c r="T1968" s="544">
        <f>'Report 1'!$AD$61</f>
        <v>0</v>
      </c>
      <c r="U1968" s="545">
        <f>'Report 1'!$AD$147</f>
        <v>0</v>
      </c>
      <c r="AL1968" s="546" t="s">
        <v>669</v>
      </c>
      <c r="AM1968" s="547">
        <v>2</v>
      </c>
      <c r="AN1968" s="547" t="str">
        <f>'Information Input'!$M$14</f>
        <v xml:space="preserve">      -      </v>
      </c>
      <c r="AO1968" s="547" t="s">
        <v>136</v>
      </c>
      <c r="AP1968" s="538">
        <f t="shared" si="314"/>
        <v>43556</v>
      </c>
      <c r="AQ1968" s="538">
        <f t="shared" si="313"/>
        <v>43646</v>
      </c>
      <c r="AR1968" s="538">
        <f>'Information Input'!$H$35</f>
        <v>43555</v>
      </c>
      <c r="AS1968" s="547" t="str">
        <f>'Information Input'!$J$22</f>
        <v>Quarterly</v>
      </c>
      <c r="AT1968" s="538">
        <f>'Information Input'!$H$30</f>
        <v>43555</v>
      </c>
      <c r="AU1968" s="547">
        <f>'Information Input'!$J$18</f>
        <v>2019</v>
      </c>
      <c r="AV1968" s="547" t="s">
        <v>103</v>
      </c>
      <c r="AW1968" s="547" t="s">
        <v>242</v>
      </c>
      <c r="AX1968" s="547" t="s">
        <v>242</v>
      </c>
      <c r="AY1968" s="548" t="s">
        <v>671</v>
      </c>
      <c r="AZ1968" s="547">
        <v>35</v>
      </c>
      <c r="BA1968" s="549" t="s">
        <v>177</v>
      </c>
      <c r="BB1968" s="543" t="s">
        <v>235</v>
      </c>
      <c r="BC1968" s="550">
        <f>'Report 2'!$O447</f>
        <v>0</v>
      </c>
      <c r="BD1968" s="550">
        <f>'Report 2'!$P447</f>
        <v>0</v>
      </c>
      <c r="BE1968" s="550">
        <f>'Report 2'!$Q447</f>
        <v>0</v>
      </c>
      <c r="BF1968" s="550">
        <f>'Report 2'!$R447</f>
        <v>0</v>
      </c>
      <c r="BG1968" s="550">
        <f>'Report 2'!$S447</f>
        <v>0</v>
      </c>
      <c r="BH1968" s="550">
        <f>'Report 2'!$T447</f>
        <v>0</v>
      </c>
      <c r="BI1968" s="550">
        <f>'Report 2'!$U447</f>
        <v>0</v>
      </c>
      <c r="CC1968" s="542" t="s">
        <v>669</v>
      </c>
      <c r="CD1968" s="1014" t="s">
        <v>672</v>
      </c>
      <c r="CE1968" s="1014" t="str">
        <f>'Information Input'!$M$14</f>
        <v xml:space="preserve">      -      </v>
      </c>
      <c r="CF1968" s="551" t="s">
        <v>139</v>
      </c>
      <c r="CG1968" s="552">
        <f>'Information Input'!$H$33</f>
        <v>43466</v>
      </c>
      <c r="CH1968" s="552">
        <f>'Information Input'!$H$34</f>
        <v>43555</v>
      </c>
      <c r="CI1968" s="552">
        <f>'Information Input'!$H$35</f>
        <v>43555</v>
      </c>
      <c r="CJ1968" s="551" t="str">
        <f>'Information Input'!$J$22</f>
        <v>Quarterly</v>
      </c>
      <c r="CK1968" s="552">
        <f>'Information Input'!$H$30</f>
        <v>43555</v>
      </c>
      <c r="CL1968" s="551">
        <f>'Information Input'!$J$18</f>
        <v>2019</v>
      </c>
      <c r="CM1968" s="551" t="s">
        <v>99</v>
      </c>
      <c r="CN1968" s="1014" t="s">
        <v>100</v>
      </c>
      <c r="CO1968" s="542" t="s">
        <v>96</v>
      </c>
      <c r="CP1968" s="542" t="s">
        <v>675</v>
      </c>
      <c r="CQ1968" s="551">
        <v>48</v>
      </c>
      <c r="CR1968" s="542" t="s">
        <v>190</v>
      </c>
      <c r="CS1968" s="542" t="s">
        <v>239</v>
      </c>
      <c r="CT1968" s="1015">
        <f>'Report 1'!$AA$18</f>
        <v>0</v>
      </c>
      <c r="CU1968" s="1016">
        <f>SUMIF('Report 4A'!$G$16:$G$95,$CQ1968,'Report 4A'!$AI$16:$AI$95)</f>
        <v>0</v>
      </c>
      <c r="CV1968" s="1017">
        <f t="shared" si="318"/>
        <v>0</v>
      </c>
    </row>
    <row r="1969" spans="2:100">
      <c r="B1969" s="535" t="s">
        <v>669</v>
      </c>
      <c r="C1969" s="536">
        <v>1</v>
      </c>
      <c r="D1969" s="537" t="str">
        <f>'Information Input'!$M$14</f>
        <v xml:space="preserve">      -      </v>
      </c>
      <c r="E1969" s="537" t="s">
        <v>137</v>
      </c>
      <c r="F1969" s="538">
        <f t="shared" si="315"/>
        <v>43647</v>
      </c>
      <c r="G1969" s="538">
        <f t="shared" si="316"/>
        <v>43738</v>
      </c>
      <c r="H1969" s="538">
        <f>'Information Input'!$H$35</f>
        <v>43555</v>
      </c>
      <c r="I1969" s="537" t="str">
        <f>'Information Input'!$J$22</f>
        <v>Quarterly</v>
      </c>
      <c r="J1969" s="538">
        <f>'Information Input'!$H$30</f>
        <v>43555</v>
      </c>
      <c r="K1969" s="537">
        <f>'Information Input'!$J$18</f>
        <v>2019</v>
      </c>
      <c r="L1969" s="579" t="s">
        <v>101</v>
      </c>
      <c r="M1969" s="540" t="s">
        <v>102</v>
      </c>
      <c r="N1969" s="541" t="s">
        <v>103</v>
      </c>
      <c r="O1969" s="542" t="s">
        <v>671</v>
      </c>
      <c r="P1969" s="537">
        <v>42</v>
      </c>
      <c r="Q1969" s="541" t="s">
        <v>184</v>
      </c>
      <c r="R1969" s="541" t="s">
        <v>233</v>
      </c>
      <c r="S1969" s="543">
        <f>'Report 1'!$AD$18</f>
        <v>0</v>
      </c>
      <c r="T1969" s="544">
        <f>'Report 1'!$AD$62</f>
        <v>0</v>
      </c>
      <c r="U1969" s="545">
        <f>'Report 1'!$AD$148</f>
        <v>0</v>
      </c>
      <c r="AL1969" s="546" t="s">
        <v>669</v>
      </c>
      <c r="AM1969" s="547">
        <v>2</v>
      </c>
      <c r="AN1969" s="547" t="str">
        <f>'Information Input'!$M$14</f>
        <v xml:space="preserve">      -      </v>
      </c>
      <c r="AO1969" s="547" t="s">
        <v>136</v>
      </c>
      <c r="AP1969" s="538">
        <f t="shared" si="314"/>
        <v>43556</v>
      </c>
      <c r="AQ1969" s="538">
        <f t="shared" si="313"/>
        <v>43646</v>
      </c>
      <c r="AR1969" s="538">
        <f>'Information Input'!$H$35</f>
        <v>43555</v>
      </c>
      <c r="AS1969" s="547" t="str">
        <f>'Information Input'!$J$22</f>
        <v>Quarterly</v>
      </c>
      <c r="AT1969" s="538">
        <f>'Information Input'!$H$30</f>
        <v>43555</v>
      </c>
      <c r="AU1969" s="547">
        <f>'Information Input'!$J$18</f>
        <v>2019</v>
      </c>
      <c r="AV1969" s="547" t="s">
        <v>103</v>
      </c>
      <c r="AW1969" s="547" t="s">
        <v>242</v>
      </c>
      <c r="AX1969" s="547" t="s">
        <v>242</v>
      </c>
      <c r="AY1969" s="548" t="s">
        <v>671</v>
      </c>
      <c r="AZ1969" s="547">
        <v>36</v>
      </c>
      <c r="BA1969" s="549" t="s">
        <v>178</v>
      </c>
      <c r="BB1969" s="543" t="s">
        <v>235</v>
      </c>
      <c r="BC1969" s="550">
        <f>'Report 2'!$O448</f>
        <v>0</v>
      </c>
      <c r="BD1969" s="550">
        <f>'Report 2'!$P448</f>
        <v>0</v>
      </c>
      <c r="BE1969" s="550">
        <f>'Report 2'!$Q448</f>
        <v>0</v>
      </c>
      <c r="BF1969" s="550">
        <f>'Report 2'!$R448</f>
        <v>0</v>
      </c>
      <c r="BG1969" s="550">
        <f>'Report 2'!$S448</f>
        <v>0</v>
      </c>
      <c r="BH1969" s="550">
        <f>'Report 2'!$T448</f>
        <v>0</v>
      </c>
      <c r="BI1969" s="550">
        <f>'Report 2'!$U448</f>
        <v>0</v>
      </c>
      <c r="CC1969" s="542" t="s">
        <v>669</v>
      </c>
      <c r="CD1969" s="1014" t="s">
        <v>672</v>
      </c>
      <c r="CE1969" s="1014" t="str">
        <f>'Information Input'!$M$14</f>
        <v xml:space="preserve">      -      </v>
      </c>
      <c r="CF1969" s="551" t="s">
        <v>139</v>
      </c>
      <c r="CG1969" s="552">
        <f>'Information Input'!$H$33</f>
        <v>43466</v>
      </c>
      <c r="CH1969" s="552">
        <f>'Information Input'!$H$34</f>
        <v>43555</v>
      </c>
      <c r="CI1969" s="552">
        <f>'Information Input'!$H$35</f>
        <v>43555</v>
      </c>
      <c r="CJ1969" s="551" t="str">
        <f>'Information Input'!$J$22</f>
        <v>Quarterly</v>
      </c>
      <c r="CK1969" s="552">
        <f>'Information Input'!$H$30</f>
        <v>43555</v>
      </c>
      <c r="CL1969" s="551">
        <f>'Information Input'!$J$18</f>
        <v>2019</v>
      </c>
      <c r="CM1969" s="551" t="s">
        <v>99</v>
      </c>
      <c r="CN1969" s="1014" t="s">
        <v>100</v>
      </c>
      <c r="CO1969" s="542" t="s">
        <v>96</v>
      </c>
      <c r="CP1969" s="542" t="s">
        <v>675</v>
      </c>
      <c r="CQ1969" s="551">
        <v>49</v>
      </c>
      <c r="CR1969" s="542" t="s">
        <v>191</v>
      </c>
      <c r="CS1969" s="542" t="s">
        <v>239</v>
      </c>
      <c r="CT1969" s="1015">
        <f>'Report 1'!$AA$18</f>
        <v>0</v>
      </c>
      <c r="CU1969" s="1016">
        <f>SUMIF('Report 4A'!$G$16:$G$95,$CQ1969,'Report 4A'!$AI$16:$AI$95)</f>
        <v>0</v>
      </c>
      <c r="CV1969" s="1017">
        <f t="shared" si="318"/>
        <v>0</v>
      </c>
    </row>
    <row r="1970" spans="2:100">
      <c r="B1970" s="535" t="s">
        <v>669</v>
      </c>
      <c r="C1970" s="536">
        <v>1</v>
      </c>
      <c r="D1970" s="537" t="str">
        <f>'Information Input'!$M$14</f>
        <v xml:space="preserve">      -      </v>
      </c>
      <c r="E1970" s="537" t="s">
        <v>137</v>
      </c>
      <c r="F1970" s="538">
        <f t="shared" si="315"/>
        <v>43647</v>
      </c>
      <c r="G1970" s="538">
        <f t="shared" si="316"/>
        <v>43738</v>
      </c>
      <c r="H1970" s="538">
        <f>'Information Input'!$H$35</f>
        <v>43555</v>
      </c>
      <c r="I1970" s="537" t="str">
        <f>'Information Input'!$J$22</f>
        <v>Quarterly</v>
      </c>
      <c r="J1970" s="538">
        <f>'Information Input'!$H$30</f>
        <v>43555</v>
      </c>
      <c r="K1970" s="537">
        <f>'Information Input'!$J$18</f>
        <v>2019</v>
      </c>
      <c r="L1970" s="579" t="s">
        <v>101</v>
      </c>
      <c r="M1970" s="540" t="s">
        <v>102</v>
      </c>
      <c r="N1970" s="541" t="s">
        <v>103</v>
      </c>
      <c r="O1970" s="542" t="s">
        <v>671</v>
      </c>
      <c r="P1970" s="537">
        <v>43</v>
      </c>
      <c r="Q1970" s="541" t="s">
        <v>185</v>
      </c>
      <c r="R1970" s="541" t="s">
        <v>233</v>
      </c>
      <c r="S1970" s="543">
        <f>'Report 1'!$AD$18</f>
        <v>0</v>
      </c>
      <c r="T1970" s="544">
        <f>'Report 1'!$AD$63</f>
        <v>0</v>
      </c>
      <c r="U1970" s="545">
        <f>'Report 1'!$AD$149</f>
        <v>0</v>
      </c>
      <c r="AL1970" s="546" t="s">
        <v>669</v>
      </c>
      <c r="AM1970" s="547">
        <v>2</v>
      </c>
      <c r="AN1970" s="547" t="str">
        <f>'Information Input'!$M$14</f>
        <v xml:space="preserve">      -      </v>
      </c>
      <c r="AO1970" s="547" t="s">
        <v>136</v>
      </c>
      <c r="AP1970" s="538">
        <f t="shared" si="314"/>
        <v>43556</v>
      </c>
      <c r="AQ1970" s="538">
        <f t="shared" si="313"/>
        <v>43646</v>
      </c>
      <c r="AR1970" s="538">
        <f>'Information Input'!$H$35</f>
        <v>43555</v>
      </c>
      <c r="AS1970" s="547" t="str">
        <f>'Information Input'!$J$22</f>
        <v>Quarterly</v>
      </c>
      <c r="AT1970" s="538">
        <f>'Information Input'!$H$30</f>
        <v>43555</v>
      </c>
      <c r="AU1970" s="547">
        <f>'Information Input'!$J$18</f>
        <v>2019</v>
      </c>
      <c r="AV1970" s="547" t="s">
        <v>103</v>
      </c>
      <c r="AW1970" s="547" t="s">
        <v>242</v>
      </c>
      <c r="AX1970" s="547" t="s">
        <v>242</v>
      </c>
      <c r="AY1970" s="548" t="s">
        <v>671</v>
      </c>
      <c r="AZ1970" s="547">
        <v>37</v>
      </c>
      <c r="BA1970" s="549" t="s">
        <v>179</v>
      </c>
      <c r="BB1970" s="543" t="s">
        <v>231</v>
      </c>
      <c r="BC1970" s="550">
        <f>'Report 2'!$O449</f>
        <v>0</v>
      </c>
      <c r="BD1970" s="550">
        <f>'Report 2'!$P449</f>
        <v>0</v>
      </c>
      <c r="BE1970" s="550">
        <f>'Report 2'!$Q449</f>
        <v>0</v>
      </c>
      <c r="BF1970" s="550">
        <f>'Report 2'!$R449</f>
        <v>0</v>
      </c>
      <c r="BG1970" s="550">
        <f>'Report 2'!$S449</f>
        <v>0</v>
      </c>
      <c r="BH1970" s="550">
        <f>'Report 2'!$T449</f>
        <v>0</v>
      </c>
      <c r="BI1970" s="550">
        <f>'Report 2'!$U449</f>
        <v>0</v>
      </c>
      <c r="CC1970" s="542" t="s">
        <v>669</v>
      </c>
      <c r="CD1970" s="1014" t="s">
        <v>672</v>
      </c>
      <c r="CE1970" s="1014" t="str">
        <f>'Information Input'!$M$14</f>
        <v xml:space="preserve">      -      </v>
      </c>
      <c r="CF1970" s="551" t="s">
        <v>139</v>
      </c>
      <c r="CG1970" s="552">
        <f>'Information Input'!$H$33</f>
        <v>43466</v>
      </c>
      <c r="CH1970" s="552">
        <f>'Information Input'!$H$34</f>
        <v>43555</v>
      </c>
      <c r="CI1970" s="552">
        <f>'Information Input'!$H$35</f>
        <v>43555</v>
      </c>
      <c r="CJ1970" s="551" t="str">
        <f>'Information Input'!$J$22</f>
        <v>Quarterly</v>
      </c>
      <c r="CK1970" s="552">
        <f>'Information Input'!$H$30</f>
        <v>43555</v>
      </c>
      <c r="CL1970" s="551">
        <f>'Information Input'!$J$18</f>
        <v>2019</v>
      </c>
      <c r="CM1970" s="551" t="s">
        <v>99</v>
      </c>
      <c r="CN1970" s="1014" t="s">
        <v>100</v>
      </c>
      <c r="CO1970" s="542" t="s">
        <v>96</v>
      </c>
      <c r="CP1970" s="542" t="s">
        <v>675</v>
      </c>
      <c r="CQ1970" s="551">
        <v>50</v>
      </c>
      <c r="CR1970" s="542" t="s">
        <v>192</v>
      </c>
      <c r="CS1970" s="542" t="s">
        <v>239</v>
      </c>
      <c r="CT1970" s="1015">
        <f>'Report 1'!$AA$18</f>
        <v>0</v>
      </c>
      <c r="CU1970" s="1016">
        <f>SUMIF('Report 4A'!$G$16:$G$95,$CQ1970,'Report 4A'!$AI$16:$AI$95)</f>
        <v>0</v>
      </c>
      <c r="CV1970" s="1017">
        <f t="shared" si="318"/>
        <v>0</v>
      </c>
    </row>
    <row r="1971" spans="2:100">
      <c r="B1971" s="535" t="s">
        <v>669</v>
      </c>
      <c r="C1971" s="536">
        <v>1</v>
      </c>
      <c r="D1971" s="537" t="str">
        <f>'Information Input'!$M$14</f>
        <v xml:space="preserve">      -      </v>
      </c>
      <c r="E1971" s="537" t="s">
        <v>137</v>
      </c>
      <c r="F1971" s="538">
        <f t="shared" si="315"/>
        <v>43647</v>
      </c>
      <c r="G1971" s="538">
        <f t="shared" si="316"/>
        <v>43738</v>
      </c>
      <c r="H1971" s="538">
        <f>'Information Input'!$H$35</f>
        <v>43555</v>
      </c>
      <c r="I1971" s="537" t="str">
        <f>'Information Input'!$J$22</f>
        <v>Quarterly</v>
      </c>
      <c r="J1971" s="538">
        <f>'Information Input'!$H$30</f>
        <v>43555</v>
      </c>
      <c r="K1971" s="537">
        <f>'Information Input'!$J$18</f>
        <v>2019</v>
      </c>
      <c r="L1971" s="579" t="s">
        <v>101</v>
      </c>
      <c r="M1971" s="540" t="s">
        <v>102</v>
      </c>
      <c r="N1971" s="541" t="s">
        <v>103</v>
      </c>
      <c r="O1971" s="542" t="s">
        <v>674</v>
      </c>
      <c r="P1971" s="537">
        <v>44</v>
      </c>
      <c r="Q1971" s="541" t="s">
        <v>186</v>
      </c>
      <c r="R1971" s="541" t="s">
        <v>239</v>
      </c>
      <c r="S1971" s="543">
        <f>'Report 1'!$AD$18</f>
        <v>0</v>
      </c>
      <c r="T1971" s="544">
        <f>'Report 1'!$AD$64</f>
        <v>0</v>
      </c>
      <c r="U1971" s="545">
        <f>'Report 1'!$AD$150</f>
        <v>0</v>
      </c>
      <c r="AL1971" s="546" t="s">
        <v>669</v>
      </c>
      <c r="AM1971" s="547">
        <v>2</v>
      </c>
      <c r="AN1971" s="547" t="str">
        <f>'Information Input'!$M$14</f>
        <v xml:space="preserve">      -      </v>
      </c>
      <c r="AO1971" s="547" t="s">
        <v>136</v>
      </c>
      <c r="AP1971" s="538">
        <f t="shared" si="314"/>
        <v>43556</v>
      </c>
      <c r="AQ1971" s="538">
        <f t="shared" si="313"/>
        <v>43646</v>
      </c>
      <c r="AR1971" s="538">
        <f>'Information Input'!$H$35</f>
        <v>43555</v>
      </c>
      <c r="AS1971" s="547" t="str">
        <f>'Information Input'!$J$22</f>
        <v>Quarterly</v>
      </c>
      <c r="AT1971" s="538">
        <f>'Information Input'!$H$30</f>
        <v>43555</v>
      </c>
      <c r="AU1971" s="547">
        <f>'Information Input'!$J$18</f>
        <v>2019</v>
      </c>
      <c r="AV1971" s="547" t="s">
        <v>103</v>
      </c>
      <c r="AW1971" s="547" t="s">
        <v>242</v>
      </c>
      <c r="AX1971" s="547" t="s">
        <v>242</v>
      </c>
      <c r="AY1971" s="548" t="s">
        <v>671</v>
      </c>
      <c r="AZ1971" s="547">
        <v>38</v>
      </c>
      <c r="BA1971" s="549" t="s">
        <v>180</v>
      </c>
      <c r="BB1971" s="543" t="s">
        <v>233</v>
      </c>
      <c r="BC1971" s="550">
        <f>'Report 2'!$O450</f>
        <v>0</v>
      </c>
      <c r="BD1971" s="550">
        <f>'Report 2'!$P450</f>
        <v>0</v>
      </c>
      <c r="BE1971" s="550">
        <f>'Report 2'!$Q450</f>
        <v>0</v>
      </c>
      <c r="BF1971" s="550">
        <f>'Report 2'!$R450</f>
        <v>0</v>
      </c>
      <c r="BG1971" s="550">
        <f>'Report 2'!$S450</f>
        <v>0</v>
      </c>
      <c r="BH1971" s="550">
        <f>'Report 2'!$T450</f>
        <v>0</v>
      </c>
      <c r="BI1971" s="550">
        <f>'Report 2'!$U450</f>
        <v>0</v>
      </c>
      <c r="CC1971" s="575" t="s">
        <v>669</v>
      </c>
      <c r="CD1971" s="1019" t="s">
        <v>672</v>
      </c>
      <c r="CE1971" s="1019" t="str">
        <f>'Information Input'!$M$14</f>
        <v xml:space="preserve">      -      </v>
      </c>
      <c r="CF1971" s="570" t="s">
        <v>139</v>
      </c>
      <c r="CG1971" s="566">
        <f>'Information Input'!$H$33</f>
        <v>43466</v>
      </c>
      <c r="CH1971" s="566">
        <f>'Information Input'!$H$34</f>
        <v>43555</v>
      </c>
      <c r="CI1971" s="566">
        <f>'Information Input'!$H$35</f>
        <v>43555</v>
      </c>
      <c r="CJ1971" s="570" t="str">
        <f>'Information Input'!$J$22</f>
        <v>Quarterly</v>
      </c>
      <c r="CK1971" s="566">
        <f>'Information Input'!$H$30</f>
        <v>43555</v>
      </c>
      <c r="CL1971" s="570">
        <f>'Information Input'!$J$18</f>
        <v>2019</v>
      </c>
      <c r="CM1971" s="570" t="s">
        <v>99</v>
      </c>
      <c r="CN1971" s="1019" t="s">
        <v>100</v>
      </c>
      <c r="CO1971" s="575" t="s">
        <v>96</v>
      </c>
      <c r="CP1971" s="575" t="s">
        <v>675</v>
      </c>
      <c r="CQ1971" s="570">
        <v>51</v>
      </c>
      <c r="CR1971" s="575" t="s">
        <v>193</v>
      </c>
      <c r="CS1971" s="575" t="s">
        <v>239</v>
      </c>
      <c r="CT1971" s="1020">
        <f>'Report 1'!$AA$18</f>
        <v>0</v>
      </c>
      <c r="CU1971" s="1021">
        <f>SUMIF('Report 4A'!$G$16:$G$95,$CQ1971,'Report 4A'!$AI$16:$AI$95)</f>
        <v>0</v>
      </c>
      <c r="CV1971" s="1022">
        <f t="shared" si="318"/>
        <v>0</v>
      </c>
    </row>
    <row r="1972" spans="2:100">
      <c r="B1972" s="535" t="s">
        <v>669</v>
      </c>
      <c r="C1972" s="536">
        <v>1</v>
      </c>
      <c r="D1972" s="537" t="str">
        <f>'Information Input'!$M$14</f>
        <v xml:space="preserve">      -      </v>
      </c>
      <c r="E1972" s="537" t="s">
        <v>137</v>
      </c>
      <c r="F1972" s="538">
        <f t="shared" si="315"/>
        <v>43647</v>
      </c>
      <c r="G1972" s="538">
        <f t="shared" si="316"/>
        <v>43738</v>
      </c>
      <c r="H1972" s="538">
        <f>'Information Input'!$H$35</f>
        <v>43555</v>
      </c>
      <c r="I1972" s="537" t="str">
        <f>'Information Input'!$J$22</f>
        <v>Quarterly</v>
      </c>
      <c r="J1972" s="538">
        <f>'Information Input'!$H$30</f>
        <v>43555</v>
      </c>
      <c r="K1972" s="537">
        <f>'Information Input'!$J$18</f>
        <v>2019</v>
      </c>
      <c r="L1972" s="579" t="s">
        <v>101</v>
      </c>
      <c r="M1972" s="540" t="s">
        <v>102</v>
      </c>
      <c r="N1972" s="541" t="s">
        <v>103</v>
      </c>
      <c r="O1972" s="542" t="s">
        <v>675</v>
      </c>
      <c r="P1972" s="537">
        <v>45</v>
      </c>
      <c r="Q1972" s="541" t="s">
        <v>187</v>
      </c>
      <c r="R1972" s="541" t="s">
        <v>239</v>
      </c>
      <c r="S1972" s="543">
        <f>'Report 1'!$AD$18</f>
        <v>0</v>
      </c>
      <c r="T1972" s="544">
        <f>'Report 1'!$AD$65</f>
        <v>0</v>
      </c>
      <c r="U1972" s="545">
        <f>'Report 1'!$AD$151</f>
        <v>0</v>
      </c>
      <c r="AL1972" s="546" t="s">
        <v>669</v>
      </c>
      <c r="AM1972" s="547">
        <v>2</v>
      </c>
      <c r="AN1972" s="547" t="str">
        <f>'Information Input'!$M$14</f>
        <v xml:space="preserve">      -      </v>
      </c>
      <c r="AO1972" s="547" t="s">
        <v>136</v>
      </c>
      <c r="AP1972" s="538">
        <f t="shared" si="314"/>
        <v>43556</v>
      </c>
      <c r="AQ1972" s="538">
        <f t="shared" si="313"/>
        <v>43646</v>
      </c>
      <c r="AR1972" s="538">
        <f>'Information Input'!$H$35</f>
        <v>43555</v>
      </c>
      <c r="AS1972" s="547" t="str">
        <f>'Information Input'!$J$22</f>
        <v>Quarterly</v>
      </c>
      <c r="AT1972" s="538">
        <f>'Information Input'!$H$30</f>
        <v>43555</v>
      </c>
      <c r="AU1972" s="547">
        <f>'Information Input'!$J$18</f>
        <v>2019</v>
      </c>
      <c r="AV1972" s="547" t="s">
        <v>103</v>
      </c>
      <c r="AW1972" s="547" t="s">
        <v>242</v>
      </c>
      <c r="AX1972" s="547" t="s">
        <v>242</v>
      </c>
      <c r="AY1972" s="548" t="s">
        <v>671</v>
      </c>
      <c r="AZ1972" s="547">
        <v>39</v>
      </c>
      <c r="BA1972" s="549" t="s">
        <v>181</v>
      </c>
      <c r="BB1972" s="543" t="s">
        <v>233</v>
      </c>
      <c r="BC1972" s="550">
        <f>'Report 2'!$O451</f>
        <v>0</v>
      </c>
      <c r="BD1972" s="550">
        <f>'Report 2'!$P451</f>
        <v>0</v>
      </c>
      <c r="BE1972" s="550">
        <f>'Report 2'!$Q451</f>
        <v>0</v>
      </c>
      <c r="BF1972" s="550">
        <f>'Report 2'!$R451</f>
        <v>0</v>
      </c>
      <c r="BG1972" s="550">
        <f>'Report 2'!$S451</f>
        <v>0</v>
      </c>
      <c r="BH1972" s="550">
        <f>'Report 2'!$T451</f>
        <v>0</v>
      </c>
      <c r="BI1972" s="550">
        <f>'Report 2'!$U451</f>
        <v>0</v>
      </c>
      <c r="CC1972" s="523" t="s">
        <v>669</v>
      </c>
      <c r="CD1972" s="1010" t="s">
        <v>672</v>
      </c>
      <c r="CE1972" s="1010" t="str">
        <f>'Information Input'!$M$14</f>
        <v xml:space="preserve">      -      </v>
      </c>
      <c r="CF1972" s="532" t="s">
        <v>139</v>
      </c>
      <c r="CG1972" s="519">
        <f>'Information Input'!$H$33</f>
        <v>43466</v>
      </c>
      <c r="CH1972" s="519">
        <f>'Information Input'!$H$34</f>
        <v>43555</v>
      </c>
      <c r="CI1972" s="519">
        <f>'Information Input'!$H$35</f>
        <v>43555</v>
      </c>
      <c r="CJ1972" s="532" t="str">
        <f>'Information Input'!$J$22</f>
        <v>Quarterly</v>
      </c>
      <c r="CK1972" s="519">
        <f>'Information Input'!$H$30</f>
        <v>43555</v>
      </c>
      <c r="CL1972" s="532">
        <f>'Information Input'!$J$18</f>
        <v>2019</v>
      </c>
      <c r="CM1972" s="532" t="s">
        <v>101</v>
      </c>
      <c r="CN1972" s="1010" t="s">
        <v>102</v>
      </c>
      <c r="CO1972" s="523" t="s">
        <v>103</v>
      </c>
      <c r="CP1972" s="523" t="s">
        <v>671</v>
      </c>
      <c r="CQ1972" s="532">
        <v>11</v>
      </c>
      <c r="CR1972" s="523" t="s">
        <v>153</v>
      </c>
      <c r="CS1972" s="523" t="s">
        <v>231</v>
      </c>
      <c r="CT1972" s="1011">
        <f>'Report 1'!$AF$18</f>
        <v>0</v>
      </c>
      <c r="CU1972" s="1012">
        <f>SUMIF('Report 4A'!$G$16:$G$95,$CQ1972,'Report 4A'!$AN$16:$AN$95)</f>
        <v>0</v>
      </c>
      <c r="CV1972" s="1013">
        <f t="shared" si="318"/>
        <v>0</v>
      </c>
    </row>
    <row r="1973" spans="2:100">
      <c r="B1973" s="535" t="s">
        <v>669</v>
      </c>
      <c r="C1973" s="536">
        <v>1</v>
      </c>
      <c r="D1973" s="537" t="str">
        <f>'Information Input'!$M$14</f>
        <v xml:space="preserve">      -      </v>
      </c>
      <c r="E1973" s="537" t="s">
        <v>137</v>
      </c>
      <c r="F1973" s="538">
        <f t="shared" si="315"/>
        <v>43647</v>
      </c>
      <c r="G1973" s="538">
        <f t="shared" si="316"/>
        <v>43738</v>
      </c>
      <c r="H1973" s="538">
        <f>'Information Input'!$H$35</f>
        <v>43555</v>
      </c>
      <c r="I1973" s="537" t="str">
        <f>'Information Input'!$J$22</f>
        <v>Quarterly</v>
      </c>
      <c r="J1973" s="538">
        <f>'Information Input'!$H$30</f>
        <v>43555</v>
      </c>
      <c r="K1973" s="537">
        <f>'Information Input'!$J$18</f>
        <v>2019</v>
      </c>
      <c r="L1973" s="579" t="s">
        <v>101</v>
      </c>
      <c r="M1973" s="540" t="s">
        <v>102</v>
      </c>
      <c r="N1973" s="541" t="s">
        <v>103</v>
      </c>
      <c r="O1973" s="542" t="s">
        <v>675</v>
      </c>
      <c r="P1973" s="537">
        <v>46</v>
      </c>
      <c r="Q1973" s="541" t="s">
        <v>188</v>
      </c>
      <c r="R1973" s="541" t="s">
        <v>239</v>
      </c>
      <c r="S1973" s="543">
        <f>'Report 1'!$AD$18</f>
        <v>0</v>
      </c>
      <c r="T1973" s="544">
        <f>'Report 1'!$AD$66</f>
        <v>0</v>
      </c>
      <c r="U1973" s="545">
        <f>'Report 1'!$AD$152</f>
        <v>0</v>
      </c>
      <c r="AL1973" s="546" t="s">
        <v>669</v>
      </c>
      <c r="AM1973" s="547">
        <v>2</v>
      </c>
      <c r="AN1973" s="547" t="str">
        <f>'Information Input'!$M$14</f>
        <v xml:space="preserve">      -      </v>
      </c>
      <c r="AO1973" s="547" t="s">
        <v>136</v>
      </c>
      <c r="AP1973" s="538">
        <f t="shared" si="314"/>
        <v>43556</v>
      </c>
      <c r="AQ1973" s="538">
        <f t="shared" si="313"/>
        <v>43646</v>
      </c>
      <c r="AR1973" s="538">
        <f>'Information Input'!$H$35</f>
        <v>43555</v>
      </c>
      <c r="AS1973" s="547" t="str">
        <f>'Information Input'!$J$22</f>
        <v>Quarterly</v>
      </c>
      <c r="AT1973" s="538">
        <f>'Information Input'!$H$30</f>
        <v>43555</v>
      </c>
      <c r="AU1973" s="547">
        <f>'Information Input'!$J$18</f>
        <v>2019</v>
      </c>
      <c r="AV1973" s="547" t="s">
        <v>103</v>
      </c>
      <c r="AW1973" s="547" t="s">
        <v>242</v>
      </c>
      <c r="AX1973" s="547" t="s">
        <v>242</v>
      </c>
      <c r="AY1973" s="548" t="s">
        <v>671</v>
      </c>
      <c r="AZ1973" s="547">
        <v>40</v>
      </c>
      <c r="BA1973" s="549" t="s">
        <v>182</v>
      </c>
      <c r="BB1973" s="543" t="s">
        <v>238</v>
      </c>
      <c r="BC1973" s="550">
        <f>'Report 2'!$O452</f>
        <v>0</v>
      </c>
      <c r="BD1973" s="550">
        <f>'Report 2'!$P452</f>
        <v>0</v>
      </c>
      <c r="BE1973" s="550">
        <f>'Report 2'!$Q452</f>
        <v>0</v>
      </c>
      <c r="BF1973" s="550">
        <f>'Report 2'!$R452</f>
        <v>0</v>
      </c>
      <c r="BG1973" s="550">
        <f>'Report 2'!$S452</f>
        <v>0</v>
      </c>
      <c r="BH1973" s="550">
        <f>'Report 2'!$T452</f>
        <v>0</v>
      </c>
      <c r="BI1973" s="550">
        <f>'Report 2'!$U452</f>
        <v>0</v>
      </c>
      <c r="CC1973" s="542" t="s">
        <v>669</v>
      </c>
      <c r="CD1973" s="1014" t="s">
        <v>672</v>
      </c>
      <c r="CE1973" s="1014" t="str">
        <f>'Information Input'!$M$14</f>
        <v xml:space="preserve">      -      </v>
      </c>
      <c r="CF1973" s="551" t="s">
        <v>139</v>
      </c>
      <c r="CG1973" s="552">
        <f>'Information Input'!$H$33</f>
        <v>43466</v>
      </c>
      <c r="CH1973" s="552">
        <f>'Information Input'!$H$34</f>
        <v>43555</v>
      </c>
      <c r="CI1973" s="552">
        <f>'Information Input'!$H$35</f>
        <v>43555</v>
      </c>
      <c r="CJ1973" s="551" t="str">
        <f>'Information Input'!$J$22</f>
        <v>Quarterly</v>
      </c>
      <c r="CK1973" s="552">
        <f>'Information Input'!$H$30</f>
        <v>43555</v>
      </c>
      <c r="CL1973" s="551">
        <f>'Information Input'!$J$18</f>
        <v>2019</v>
      </c>
      <c r="CM1973" s="551" t="s">
        <v>101</v>
      </c>
      <c r="CN1973" s="1014" t="s">
        <v>102</v>
      </c>
      <c r="CO1973" s="542" t="s">
        <v>103</v>
      </c>
      <c r="CP1973" s="542" t="s">
        <v>671</v>
      </c>
      <c r="CQ1973" s="551">
        <v>12</v>
      </c>
      <c r="CR1973" s="542" t="s">
        <v>154</v>
      </c>
      <c r="CS1973" s="542" t="s">
        <v>231</v>
      </c>
      <c r="CT1973" s="1015">
        <f>'Report 1'!$AF$18</f>
        <v>0</v>
      </c>
      <c r="CU1973" s="1016">
        <f>SUMIF('Report 4A'!$G$16:$G$95,$CQ1973,'Report 4A'!$AN$16:$AN$95)</f>
        <v>0</v>
      </c>
      <c r="CV1973" s="1017">
        <f t="shared" si="318"/>
        <v>0</v>
      </c>
    </row>
    <row r="1974" spans="2:100">
      <c r="B1974" s="535" t="s">
        <v>669</v>
      </c>
      <c r="C1974" s="536">
        <v>1</v>
      </c>
      <c r="D1974" s="537" t="str">
        <f>'Information Input'!$M$14</f>
        <v xml:space="preserve">      -      </v>
      </c>
      <c r="E1974" s="537" t="s">
        <v>137</v>
      </c>
      <c r="F1974" s="538">
        <f t="shared" si="315"/>
        <v>43647</v>
      </c>
      <c r="G1974" s="538">
        <f t="shared" si="316"/>
        <v>43738</v>
      </c>
      <c r="H1974" s="538">
        <f>'Information Input'!$H$35</f>
        <v>43555</v>
      </c>
      <c r="I1974" s="537" t="str">
        <f>'Information Input'!$J$22</f>
        <v>Quarterly</v>
      </c>
      <c r="J1974" s="538">
        <f>'Information Input'!$H$30</f>
        <v>43555</v>
      </c>
      <c r="K1974" s="537">
        <f>'Information Input'!$J$18</f>
        <v>2019</v>
      </c>
      <c r="L1974" s="579" t="s">
        <v>101</v>
      </c>
      <c r="M1974" s="540" t="s">
        <v>102</v>
      </c>
      <c r="N1974" s="541" t="s">
        <v>103</v>
      </c>
      <c r="O1974" s="542" t="s">
        <v>675</v>
      </c>
      <c r="P1974" s="537">
        <v>47</v>
      </c>
      <c r="Q1974" s="541" t="s">
        <v>189</v>
      </c>
      <c r="R1974" s="541" t="s">
        <v>239</v>
      </c>
      <c r="S1974" s="543">
        <f>'Report 1'!$AD$18</f>
        <v>0</v>
      </c>
      <c r="T1974" s="544">
        <f>'Report 1'!$AD$67</f>
        <v>0</v>
      </c>
      <c r="U1974" s="545">
        <f>'Report 1'!$AD$153</f>
        <v>0</v>
      </c>
      <c r="AL1974" s="546" t="s">
        <v>669</v>
      </c>
      <c r="AM1974" s="547">
        <v>2</v>
      </c>
      <c r="AN1974" s="547" t="str">
        <f>'Information Input'!$M$14</f>
        <v xml:space="preserve">      -      </v>
      </c>
      <c r="AO1974" s="547" t="s">
        <v>136</v>
      </c>
      <c r="AP1974" s="538">
        <f t="shared" si="314"/>
        <v>43556</v>
      </c>
      <c r="AQ1974" s="538">
        <f t="shared" si="313"/>
        <v>43646</v>
      </c>
      <c r="AR1974" s="538">
        <f>'Information Input'!$H$35</f>
        <v>43555</v>
      </c>
      <c r="AS1974" s="547" t="str">
        <f>'Information Input'!$J$22</f>
        <v>Quarterly</v>
      </c>
      <c r="AT1974" s="538">
        <f>'Information Input'!$H$30</f>
        <v>43555</v>
      </c>
      <c r="AU1974" s="547">
        <f>'Information Input'!$J$18</f>
        <v>2019</v>
      </c>
      <c r="AV1974" s="547" t="s">
        <v>103</v>
      </c>
      <c r="AW1974" s="547" t="s">
        <v>242</v>
      </c>
      <c r="AX1974" s="547" t="s">
        <v>242</v>
      </c>
      <c r="AY1974" s="548" t="s">
        <v>671</v>
      </c>
      <c r="AZ1974" s="547">
        <v>41</v>
      </c>
      <c r="BA1974" s="549" t="s">
        <v>183</v>
      </c>
      <c r="BB1974" s="543" t="s">
        <v>238</v>
      </c>
      <c r="BC1974" s="550">
        <f>'Report 2'!$O453</f>
        <v>0</v>
      </c>
      <c r="BD1974" s="550">
        <f>'Report 2'!$P453</f>
        <v>0</v>
      </c>
      <c r="BE1974" s="550">
        <f>'Report 2'!$Q453</f>
        <v>0</v>
      </c>
      <c r="BF1974" s="550">
        <f>'Report 2'!$R453</f>
        <v>0</v>
      </c>
      <c r="BG1974" s="550">
        <f>'Report 2'!$S453</f>
        <v>0</v>
      </c>
      <c r="BH1974" s="550">
        <f>'Report 2'!$T453</f>
        <v>0</v>
      </c>
      <c r="BI1974" s="550">
        <f>'Report 2'!$U453</f>
        <v>0</v>
      </c>
      <c r="CC1974" s="542" t="s">
        <v>669</v>
      </c>
      <c r="CD1974" s="1014" t="s">
        <v>672</v>
      </c>
      <c r="CE1974" s="1014" t="str">
        <f>'Information Input'!$M$14</f>
        <v xml:space="preserve">      -      </v>
      </c>
      <c r="CF1974" s="551" t="s">
        <v>139</v>
      </c>
      <c r="CG1974" s="552">
        <f>'Information Input'!$H$33</f>
        <v>43466</v>
      </c>
      <c r="CH1974" s="552">
        <f>'Information Input'!$H$34</f>
        <v>43555</v>
      </c>
      <c r="CI1974" s="552">
        <f>'Information Input'!$H$35</f>
        <v>43555</v>
      </c>
      <c r="CJ1974" s="551" t="str">
        <f>'Information Input'!$J$22</f>
        <v>Quarterly</v>
      </c>
      <c r="CK1974" s="552">
        <f>'Information Input'!$H$30</f>
        <v>43555</v>
      </c>
      <c r="CL1974" s="551">
        <f>'Information Input'!$J$18</f>
        <v>2019</v>
      </c>
      <c r="CM1974" s="551" t="s">
        <v>101</v>
      </c>
      <c r="CN1974" s="1014" t="s">
        <v>102</v>
      </c>
      <c r="CO1974" s="542" t="s">
        <v>103</v>
      </c>
      <c r="CP1974" s="542" t="s">
        <v>671</v>
      </c>
      <c r="CQ1974" s="551">
        <v>13</v>
      </c>
      <c r="CR1974" s="542" t="s">
        <v>155</v>
      </c>
      <c r="CS1974" s="542" t="s">
        <v>232</v>
      </c>
      <c r="CT1974" s="1015">
        <f>'Report 1'!$AF$18</f>
        <v>0</v>
      </c>
      <c r="CU1974" s="1016">
        <f>SUMIF('Report 4A'!$G$16:$G$95,$CQ1974,'Report 4A'!$AN$16:$AN$95)</f>
        <v>0</v>
      </c>
      <c r="CV1974" s="1017">
        <f t="shared" si="318"/>
        <v>0</v>
      </c>
    </row>
    <row r="1975" spans="2:100">
      <c r="B1975" s="535" t="s">
        <v>669</v>
      </c>
      <c r="C1975" s="536">
        <v>1</v>
      </c>
      <c r="D1975" s="537" t="str">
        <f>'Information Input'!$M$14</f>
        <v xml:space="preserve">      -      </v>
      </c>
      <c r="E1975" s="537" t="s">
        <v>137</v>
      </c>
      <c r="F1975" s="538">
        <f t="shared" si="315"/>
        <v>43647</v>
      </c>
      <c r="G1975" s="538">
        <f t="shared" si="316"/>
        <v>43738</v>
      </c>
      <c r="H1975" s="538">
        <f>'Information Input'!$H$35</f>
        <v>43555</v>
      </c>
      <c r="I1975" s="537" t="str">
        <f>'Information Input'!$J$22</f>
        <v>Quarterly</v>
      </c>
      <c r="J1975" s="538">
        <f>'Information Input'!$H$30</f>
        <v>43555</v>
      </c>
      <c r="K1975" s="537">
        <f>'Information Input'!$J$18</f>
        <v>2019</v>
      </c>
      <c r="L1975" s="579" t="s">
        <v>101</v>
      </c>
      <c r="M1975" s="540" t="s">
        <v>102</v>
      </c>
      <c r="N1975" s="541" t="s">
        <v>103</v>
      </c>
      <c r="O1975" s="542" t="s">
        <v>675</v>
      </c>
      <c r="P1975" s="537">
        <v>48</v>
      </c>
      <c r="Q1975" s="541" t="s">
        <v>190</v>
      </c>
      <c r="R1975" s="541" t="s">
        <v>239</v>
      </c>
      <c r="S1975" s="543">
        <f>'Report 1'!$AD$18</f>
        <v>0</v>
      </c>
      <c r="T1975" s="544">
        <f>'Report 1'!$AD$68</f>
        <v>0</v>
      </c>
      <c r="U1975" s="545">
        <f>'Report 1'!$AD$154</f>
        <v>0</v>
      </c>
      <c r="AL1975" s="546" t="s">
        <v>669</v>
      </c>
      <c r="AM1975" s="547">
        <v>2</v>
      </c>
      <c r="AN1975" s="547" t="str">
        <f>'Information Input'!$M$14</f>
        <v xml:space="preserve">      -      </v>
      </c>
      <c r="AO1975" s="547" t="s">
        <v>136</v>
      </c>
      <c r="AP1975" s="538">
        <f t="shared" si="314"/>
        <v>43556</v>
      </c>
      <c r="AQ1975" s="538">
        <f t="shared" si="313"/>
        <v>43646</v>
      </c>
      <c r="AR1975" s="538">
        <f>'Information Input'!$H$35</f>
        <v>43555</v>
      </c>
      <c r="AS1975" s="547" t="str">
        <f>'Information Input'!$J$22</f>
        <v>Quarterly</v>
      </c>
      <c r="AT1975" s="538">
        <f>'Information Input'!$H$30</f>
        <v>43555</v>
      </c>
      <c r="AU1975" s="547">
        <f>'Information Input'!$J$18</f>
        <v>2019</v>
      </c>
      <c r="AV1975" s="547" t="s">
        <v>103</v>
      </c>
      <c r="AW1975" s="547" t="s">
        <v>242</v>
      </c>
      <c r="AX1975" s="547" t="s">
        <v>242</v>
      </c>
      <c r="AY1975" s="548" t="s">
        <v>671</v>
      </c>
      <c r="AZ1975" s="547">
        <v>42</v>
      </c>
      <c r="BA1975" s="549" t="s">
        <v>184</v>
      </c>
      <c r="BB1975" s="543" t="s">
        <v>233</v>
      </c>
      <c r="BC1975" s="550">
        <f>'Report 2'!$O454</f>
        <v>0</v>
      </c>
      <c r="BD1975" s="550">
        <f>'Report 2'!$P454</f>
        <v>0</v>
      </c>
      <c r="BE1975" s="550">
        <f>'Report 2'!$Q454</f>
        <v>0</v>
      </c>
      <c r="BF1975" s="550">
        <f>'Report 2'!$R454</f>
        <v>0</v>
      </c>
      <c r="BG1975" s="550">
        <f>'Report 2'!$S454</f>
        <v>0</v>
      </c>
      <c r="BH1975" s="550">
        <f>'Report 2'!$T454</f>
        <v>0</v>
      </c>
      <c r="BI1975" s="550">
        <f>'Report 2'!$U454</f>
        <v>0</v>
      </c>
      <c r="CC1975" s="542" t="s">
        <v>669</v>
      </c>
      <c r="CD1975" s="1014" t="s">
        <v>672</v>
      </c>
      <c r="CE1975" s="1014" t="str">
        <f>'Information Input'!$M$14</f>
        <v xml:space="preserve">      -      </v>
      </c>
      <c r="CF1975" s="551" t="s">
        <v>139</v>
      </c>
      <c r="CG1975" s="552">
        <f>'Information Input'!$H$33</f>
        <v>43466</v>
      </c>
      <c r="CH1975" s="552">
        <f>'Information Input'!$H$34</f>
        <v>43555</v>
      </c>
      <c r="CI1975" s="552">
        <f>'Information Input'!$H$35</f>
        <v>43555</v>
      </c>
      <c r="CJ1975" s="551" t="str">
        <f>'Information Input'!$J$22</f>
        <v>Quarterly</v>
      </c>
      <c r="CK1975" s="552">
        <f>'Information Input'!$H$30</f>
        <v>43555</v>
      </c>
      <c r="CL1975" s="551">
        <f>'Information Input'!$J$18</f>
        <v>2019</v>
      </c>
      <c r="CM1975" s="551" t="s">
        <v>101</v>
      </c>
      <c r="CN1975" s="1014" t="s">
        <v>102</v>
      </c>
      <c r="CO1975" s="542" t="s">
        <v>103</v>
      </c>
      <c r="CP1975" s="542" t="s">
        <v>671</v>
      </c>
      <c r="CQ1975" s="551">
        <v>14</v>
      </c>
      <c r="CR1975" s="542" t="s">
        <v>156</v>
      </c>
      <c r="CS1975" s="542" t="s">
        <v>233</v>
      </c>
      <c r="CT1975" s="1015">
        <f>'Report 1'!$AF$18</f>
        <v>0</v>
      </c>
      <c r="CU1975" s="1016">
        <f>SUMIF('Report 4A'!$G$16:$G$95,$CQ1975,'Report 4A'!$AN$16:$AN$95)</f>
        <v>0</v>
      </c>
      <c r="CV1975" s="1017">
        <f t="shared" si="318"/>
        <v>0</v>
      </c>
    </row>
    <row r="1976" spans="2:100">
      <c r="B1976" s="535" t="s">
        <v>669</v>
      </c>
      <c r="C1976" s="536">
        <v>1</v>
      </c>
      <c r="D1976" s="537" t="str">
        <f>'Information Input'!$M$14</f>
        <v xml:space="preserve">      -      </v>
      </c>
      <c r="E1976" s="537" t="s">
        <v>137</v>
      </c>
      <c r="F1976" s="538">
        <f t="shared" si="315"/>
        <v>43647</v>
      </c>
      <c r="G1976" s="538">
        <f t="shared" si="316"/>
        <v>43738</v>
      </c>
      <c r="H1976" s="538">
        <f>'Information Input'!$H$35</f>
        <v>43555</v>
      </c>
      <c r="I1976" s="537" t="str">
        <f>'Information Input'!$J$22</f>
        <v>Quarterly</v>
      </c>
      <c r="J1976" s="538">
        <f>'Information Input'!$H$30</f>
        <v>43555</v>
      </c>
      <c r="K1976" s="537">
        <f>'Information Input'!$J$18</f>
        <v>2019</v>
      </c>
      <c r="L1976" s="579" t="s">
        <v>101</v>
      </c>
      <c r="M1976" s="540" t="s">
        <v>102</v>
      </c>
      <c r="N1976" s="541" t="s">
        <v>103</v>
      </c>
      <c r="O1976" s="542" t="s">
        <v>675</v>
      </c>
      <c r="P1976" s="537">
        <v>49</v>
      </c>
      <c r="Q1976" s="541" t="s">
        <v>191</v>
      </c>
      <c r="R1976" s="541" t="s">
        <v>239</v>
      </c>
      <c r="S1976" s="543">
        <f>'Report 1'!$AD$18</f>
        <v>0</v>
      </c>
      <c r="T1976" s="544">
        <f>'Report 1'!$AD$69</f>
        <v>0</v>
      </c>
      <c r="U1976" s="545">
        <f>'Report 1'!$AD$155</f>
        <v>0</v>
      </c>
      <c r="AL1976" s="546" t="s">
        <v>669</v>
      </c>
      <c r="AM1976" s="547">
        <v>2</v>
      </c>
      <c r="AN1976" s="547" t="str">
        <f>'Information Input'!$M$14</f>
        <v xml:space="preserve">      -      </v>
      </c>
      <c r="AO1976" s="547" t="s">
        <v>136</v>
      </c>
      <c r="AP1976" s="538">
        <f t="shared" si="314"/>
        <v>43556</v>
      </c>
      <c r="AQ1976" s="538">
        <f t="shared" si="313"/>
        <v>43646</v>
      </c>
      <c r="AR1976" s="538">
        <f>'Information Input'!$H$35</f>
        <v>43555</v>
      </c>
      <c r="AS1976" s="547" t="str">
        <f>'Information Input'!$J$22</f>
        <v>Quarterly</v>
      </c>
      <c r="AT1976" s="538">
        <f>'Information Input'!$H$30</f>
        <v>43555</v>
      </c>
      <c r="AU1976" s="547">
        <f>'Information Input'!$J$18</f>
        <v>2019</v>
      </c>
      <c r="AV1976" s="547" t="s">
        <v>103</v>
      </c>
      <c r="AW1976" s="547" t="s">
        <v>242</v>
      </c>
      <c r="AX1976" s="547" t="s">
        <v>242</v>
      </c>
      <c r="AY1976" s="548" t="s">
        <v>671</v>
      </c>
      <c r="AZ1976" s="547">
        <v>43</v>
      </c>
      <c r="BA1976" s="549" t="s">
        <v>185</v>
      </c>
      <c r="BB1976" s="543" t="s">
        <v>233</v>
      </c>
      <c r="BC1976" s="550">
        <f>'Report 2'!$O455</f>
        <v>0</v>
      </c>
      <c r="BD1976" s="550">
        <f>'Report 2'!$P455</f>
        <v>0</v>
      </c>
      <c r="BE1976" s="550">
        <f>'Report 2'!$Q455</f>
        <v>0</v>
      </c>
      <c r="BF1976" s="550">
        <f>'Report 2'!$R455</f>
        <v>0</v>
      </c>
      <c r="BG1976" s="550">
        <f>'Report 2'!$S455</f>
        <v>0</v>
      </c>
      <c r="BH1976" s="550">
        <f>'Report 2'!$T455</f>
        <v>0</v>
      </c>
      <c r="BI1976" s="550">
        <f>'Report 2'!$U455</f>
        <v>0</v>
      </c>
      <c r="CC1976" s="542" t="s">
        <v>669</v>
      </c>
      <c r="CD1976" s="1014" t="s">
        <v>672</v>
      </c>
      <c r="CE1976" s="1014" t="str">
        <f>'Information Input'!$M$14</f>
        <v xml:space="preserve">      -      </v>
      </c>
      <c r="CF1976" s="551" t="s">
        <v>139</v>
      </c>
      <c r="CG1976" s="552">
        <f>'Information Input'!$H$33</f>
        <v>43466</v>
      </c>
      <c r="CH1976" s="552">
        <f>'Information Input'!$H$34</f>
        <v>43555</v>
      </c>
      <c r="CI1976" s="552">
        <f>'Information Input'!$H$35</f>
        <v>43555</v>
      </c>
      <c r="CJ1976" s="551" t="str">
        <f>'Information Input'!$J$22</f>
        <v>Quarterly</v>
      </c>
      <c r="CK1976" s="552">
        <f>'Information Input'!$H$30</f>
        <v>43555</v>
      </c>
      <c r="CL1976" s="551">
        <f>'Information Input'!$J$18</f>
        <v>2019</v>
      </c>
      <c r="CM1976" s="551" t="s">
        <v>101</v>
      </c>
      <c r="CN1976" s="1014" t="s">
        <v>102</v>
      </c>
      <c r="CO1976" s="542" t="s">
        <v>103</v>
      </c>
      <c r="CP1976" s="542" t="s">
        <v>671</v>
      </c>
      <c r="CQ1976" s="551">
        <v>15</v>
      </c>
      <c r="CR1976" s="542" t="s">
        <v>157</v>
      </c>
      <c r="CS1976" s="542" t="s">
        <v>234</v>
      </c>
      <c r="CT1976" s="1015">
        <f>'Report 1'!$AF$18</f>
        <v>0</v>
      </c>
      <c r="CU1976" s="1016">
        <f>SUMIF('Report 4A'!$G$16:$G$95,$CQ1976,'Report 4A'!$AN$16:$AN$95)</f>
        <v>0</v>
      </c>
      <c r="CV1976" s="1017">
        <f t="shared" si="318"/>
        <v>0</v>
      </c>
    </row>
    <row r="1977" spans="2:100">
      <c r="B1977" s="535" t="s">
        <v>669</v>
      </c>
      <c r="C1977" s="536">
        <v>1</v>
      </c>
      <c r="D1977" s="537" t="str">
        <f>'Information Input'!$M$14</f>
        <v xml:space="preserve">      -      </v>
      </c>
      <c r="E1977" s="537" t="s">
        <v>137</v>
      </c>
      <c r="F1977" s="538">
        <f t="shared" si="315"/>
        <v>43647</v>
      </c>
      <c r="G1977" s="538">
        <f t="shared" si="316"/>
        <v>43738</v>
      </c>
      <c r="H1977" s="538">
        <f>'Information Input'!$H$35</f>
        <v>43555</v>
      </c>
      <c r="I1977" s="537" t="str">
        <f>'Information Input'!$J$22</f>
        <v>Quarterly</v>
      </c>
      <c r="J1977" s="538">
        <f>'Information Input'!$H$30</f>
        <v>43555</v>
      </c>
      <c r="K1977" s="537">
        <f>'Information Input'!$J$18</f>
        <v>2019</v>
      </c>
      <c r="L1977" s="579" t="s">
        <v>101</v>
      </c>
      <c r="M1977" s="540" t="s">
        <v>102</v>
      </c>
      <c r="N1977" s="541" t="s">
        <v>103</v>
      </c>
      <c r="O1977" s="542" t="s">
        <v>675</v>
      </c>
      <c r="P1977" s="537">
        <v>50</v>
      </c>
      <c r="Q1977" s="541" t="s">
        <v>192</v>
      </c>
      <c r="R1977" s="541" t="s">
        <v>239</v>
      </c>
      <c r="S1977" s="543">
        <f>'Report 1'!$AD$18</f>
        <v>0</v>
      </c>
      <c r="T1977" s="544">
        <f>'Report 1'!$AD$70</f>
        <v>0</v>
      </c>
      <c r="U1977" s="545">
        <f>'Report 1'!$AD$156</f>
        <v>0</v>
      </c>
      <c r="AL1977" s="546" t="s">
        <v>669</v>
      </c>
      <c r="AM1977" s="547">
        <v>2</v>
      </c>
      <c r="AN1977" s="547" t="str">
        <f>'Information Input'!$M$14</f>
        <v xml:space="preserve">      -      </v>
      </c>
      <c r="AO1977" s="547" t="s">
        <v>136</v>
      </c>
      <c r="AP1977" s="538">
        <f t="shared" si="314"/>
        <v>43556</v>
      </c>
      <c r="AQ1977" s="538">
        <f t="shared" si="313"/>
        <v>43646</v>
      </c>
      <c r="AR1977" s="538">
        <f>'Information Input'!$H$35</f>
        <v>43555</v>
      </c>
      <c r="AS1977" s="547" t="str">
        <f>'Information Input'!$J$22</f>
        <v>Quarterly</v>
      </c>
      <c r="AT1977" s="538">
        <f>'Information Input'!$H$30</f>
        <v>43555</v>
      </c>
      <c r="AU1977" s="547">
        <f>'Information Input'!$J$18</f>
        <v>2019</v>
      </c>
      <c r="AV1977" s="547" t="s">
        <v>103</v>
      </c>
      <c r="AW1977" s="547" t="s">
        <v>242</v>
      </c>
      <c r="AX1977" s="547" t="s">
        <v>242</v>
      </c>
      <c r="AY1977" s="548" t="s">
        <v>674</v>
      </c>
      <c r="AZ1977" s="547">
        <v>44</v>
      </c>
      <c r="BA1977" s="549" t="s">
        <v>186</v>
      </c>
      <c r="BB1977" s="543" t="s">
        <v>239</v>
      </c>
      <c r="BC1977" s="550">
        <f>'Report 2'!$O456</f>
        <v>0</v>
      </c>
      <c r="BD1977" s="550">
        <f>'Report 2'!$P456</f>
        <v>0</v>
      </c>
      <c r="BE1977" s="550">
        <f>'Report 2'!$Q456</f>
        <v>0</v>
      </c>
      <c r="BF1977" s="550">
        <f>'Report 2'!$R456</f>
        <v>0</v>
      </c>
      <c r="BG1977" s="550">
        <f>'Report 2'!$S456</f>
        <v>0</v>
      </c>
      <c r="BH1977" s="550">
        <f>'Report 2'!$T456</f>
        <v>0</v>
      </c>
      <c r="BI1977" s="550">
        <f>'Report 2'!$U456</f>
        <v>0</v>
      </c>
      <c r="CC1977" s="542" t="s">
        <v>669</v>
      </c>
      <c r="CD1977" s="1014" t="s">
        <v>672</v>
      </c>
      <c r="CE1977" s="1014" t="str">
        <f>'Information Input'!$M$14</f>
        <v xml:space="preserve">      -      </v>
      </c>
      <c r="CF1977" s="551" t="s">
        <v>139</v>
      </c>
      <c r="CG1977" s="552">
        <f>'Information Input'!$H$33</f>
        <v>43466</v>
      </c>
      <c r="CH1977" s="552">
        <f>'Information Input'!$H$34</f>
        <v>43555</v>
      </c>
      <c r="CI1977" s="552">
        <f>'Information Input'!$H$35</f>
        <v>43555</v>
      </c>
      <c r="CJ1977" s="551" t="str">
        <f>'Information Input'!$J$22</f>
        <v>Quarterly</v>
      </c>
      <c r="CK1977" s="552">
        <f>'Information Input'!$H$30</f>
        <v>43555</v>
      </c>
      <c r="CL1977" s="551">
        <f>'Information Input'!$J$18</f>
        <v>2019</v>
      </c>
      <c r="CM1977" s="551" t="s">
        <v>101</v>
      </c>
      <c r="CN1977" s="1014" t="s">
        <v>102</v>
      </c>
      <c r="CO1977" s="542" t="s">
        <v>103</v>
      </c>
      <c r="CP1977" s="542" t="s">
        <v>671</v>
      </c>
      <c r="CQ1977" s="551">
        <v>16</v>
      </c>
      <c r="CR1977" s="542" t="s">
        <v>158</v>
      </c>
      <c r="CS1977" s="542" t="s">
        <v>235</v>
      </c>
      <c r="CT1977" s="1015">
        <f>'Report 1'!$AF$18</f>
        <v>0</v>
      </c>
      <c r="CU1977" s="1016">
        <f>SUMIF('Report 4A'!$G$16:$G$95,$CQ1977,'Report 4A'!$AN$16:$AN$95)</f>
        <v>0</v>
      </c>
      <c r="CV1977" s="1017">
        <f t="shared" si="318"/>
        <v>0</v>
      </c>
    </row>
    <row r="1978" spans="2:100">
      <c r="B1978" s="535" t="s">
        <v>669</v>
      </c>
      <c r="C1978" s="536">
        <v>1</v>
      </c>
      <c r="D1978" s="537" t="str">
        <f>'Information Input'!$M$14</f>
        <v xml:space="preserve">      -      </v>
      </c>
      <c r="E1978" s="537" t="s">
        <v>137</v>
      </c>
      <c r="F1978" s="538">
        <f t="shared" si="315"/>
        <v>43647</v>
      </c>
      <c r="G1978" s="538">
        <f t="shared" si="316"/>
        <v>43738</v>
      </c>
      <c r="H1978" s="538">
        <f>'Information Input'!$H$35</f>
        <v>43555</v>
      </c>
      <c r="I1978" s="537" t="str">
        <f>'Information Input'!$J$22</f>
        <v>Quarterly</v>
      </c>
      <c r="J1978" s="538">
        <f>'Information Input'!$H$30</f>
        <v>43555</v>
      </c>
      <c r="K1978" s="537">
        <f>'Information Input'!$J$18</f>
        <v>2019</v>
      </c>
      <c r="L1978" s="579" t="s">
        <v>101</v>
      </c>
      <c r="M1978" s="540" t="s">
        <v>102</v>
      </c>
      <c r="N1978" s="541" t="s">
        <v>103</v>
      </c>
      <c r="O1978" s="542" t="s">
        <v>675</v>
      </c>
      <c r="P1978" s="537">
        <v>51</v>
      </c>
      <c r="Q1978" s="541" t="s">
        <v>193</v>
      </c>
      <c r="R1978" s="541" t="s">
        <v>239</v>
      </c>
      <c r="S1978" s="543">
        <f>'Report 1'!$AD$18</f>
        <v>0</v>
      </c>
      <c r="T1978" s="544">
        <f>'Report 1'!$AD$71</f>
        <v>0</v>
      </c>
      <c r="U1978" s="545">
        <f>'Report 1'!$AD$157</f>
        <v>0</v>
      </c>
      <c r="AL1978" s="546" t="s">
        <v>669</v>
      </c>
      <c r="AM1978" s="547">
        <v>2</v>
      </c>
      <c r="AN1978" s="547" t="str">
        <f>'Information Input'!$M$14</f>
        <v xml:space="preserve">      -      </v>
      </c>
      <c r="AO1978" s="547" t="s">
        <v>136</v>
      </c>
      <c r="AP1978" s="538">
        <f t="shared" si="314"/>
        <v>43556</v>
      </c>
      <c r="AQ1978" s="538">
        <f t="shared" si="313"/>
        <v>43646</v>
      </c>
      <c r="AR1978" s="538">
        <f>'Information Input'!$H$35</f>
        <v>43555</v>
      </c>
      <c r="AS1978" s="547" t="str">
        <f>'Information Input'!$J$22</f>
        <v>Quarterly</v>
      </c>
      <c r="AT1978" s="538">
        <f>'Information Input'!$H$30</f>
        <v>43555</v>
      </c>
      <c r="AU1978" s="547">
        <f>'Information Input'!$J$18</f>
        <v>2019</v>
      </c>
      <c r="AV1978" s="547" t="s">
        <v>103</v>
      </c>
      <c r="AW1978" s="547" t="s">
        <v>242</v>
      </c>
      <c r="AX1978" s="547" t="s">
        <v>242</v>
      </c>
      <c r="AY1978" s="548" t="s">
        <v>675</v>
      </c>
      <c r="AZ1978" s="547">
        <v>45</v>
      </c>
      <c r="BA1978" s="549" t="s">
        <v>187</v>
      </c>
      <c r="BB1978" s="543" t="s">
        <v>239</v>
      </c>
      <c r="BC1978" s="550">
        <f>'Report 2'!$O457</f>
        <v>0</v>
      </c>
      <c r="BD1978" s="550">
        <f>'Report 2'!$P457</f>
        <v>0</v>
      </c>
      <c r="BE1978" s="550">
        <f>'Report 2'!$Q457</f>
        <v>0</v>
      </c>
      <c r="BF1978" s="550">
        <f>'Report 2'!$R457</f>
        <v>0</v>
      </c>
      <c r="BG1978" s="550">
        <f>'Report 2'!$S457</f>
        <v>0</v>
      </c>
      <c r="BH1978" s="550">
        <f>'Report 2'!$T457</f>
        <v>0</v>
      </c>
      <c r="BI1978" s="550">
        <f>'Report 2'!$U457</f>
        <v>0</v>
      </c>
      <c r="CC1978" s="542" t="s">
        <v>669</v>
      </c>
      <c r="CD1978" s="1014" t="s">
        <v>672</v>
      </c>
      <c r="CE1978" s="1014" t="str">
        <f>'Information Input'!$M$14</f>
        <v xml:space="preserve">      -      </v>
      </c>
      <c r="CF1978" s="551" t="s">
        <v>139</v>
      </c>
      <c r="CG1978" s="552">
        <f>'Information Input'!$H$33</f>
        <v>43466</v>
      </c>
      <c r="CH1978" s="552">
        <f>'Information Input'!$H$34</f>
        <v>43555</v>
      </c>
      <c r="CI1978" s="552">
        <f>'Information Input'!$H$35</f>
        <v>43555</v>
      </c>
      <c r="CJ1978" s="551" t="str">
        <f>'Information Input'!$J$22</f>
        <v>Quarterly</v>
      </c>
      <c r="CK1978" s="552">
        <f>'Information Input'!$H$30</f>
        <v>43555</v>
      </c>
      <c r="CL1978" s="551">
        <f>'Information Input'!$J$18</f>
        <v>2019</v>
      </c>
      <c r="CM1978" s="551" t="s">
        <v>101</v>
      </c>
      <c r="CN1978" s="1014" t="s">
        <v>102</v>
      </c>
      <c r="CO1978" s="542" t="s">
        <v>103</v>
      </c>
      <c r="CP1978" s="542" t="s">
        <v>671</v>
      </c>
      <c r="CQ1978" s="551">
        <v>17</v>
      </c>
      <c r="CR1978" s="542" t="s">
        <v>159</v>
      </c>
      <c r="CS1978" s="542" t="s">
        <v>235</v>
      </c>
      <c r="CT1978" s="1015">
        <f>'Report 1'!$AF$18</f>
        <v>0</v>
      </c>
      <c r="CU1978" s="1016">
        <f>SUMIF('Report 4A'!$G$16:$G$95,$CQ1978,'Report 4A'!$AN$16:$AN$95)</f>
        <v>0</v>
      </c>
      <c r="CV1978" s="1017">
        <f t="shared" si="318"/>
        <v>0</v>
      </c>
    </row>
    <row r="1979" spans="2:100">
      <c r="B1979" s="535" t="s">
        <v>669</v>
      </c>
      <c r="C1979" s="536">
        <v>1</v>
      </c>
      <c r="D1979" s="537" t="str">
        <f>'Information Input'!$M$14</f>
        <v xml:space="preserve">      -      </v>
      </c>
      <c r="E1979" s="537" t="s">
        <v>137</v>
      </c>
      <c r="F1979" s="538">
        <f t="shared" si="315"/>
        <v>43647</v>
      </c>
      <c r="G1979" s="538">
        <f t="shared" si="316"/>
        <v>43738</v>
      </c>
      <c r="H1979" s="538">
        <f>'Information Input'!$H$35</f>
        <v>43555</v>
      </c>
      <c r="I1979" s="537" t="str">
        <f>'Information Input'!$J$22</f>
        <v>Quarterly</v>
      </c>
      <c r="J1979" s="538">
        <f>'Information Input'!$H$30</f>
        <v>43555</v>
      </c>
      <c r="K1979" s="537">
        <f>'Information Input'!$J$18</f>
        <v>2019</v>
      </c>
      <c r="L1979" s="579" t="s">
        <v>101</v>
      </c>
      <c r="M1979" s="540" t="s">
        <v>102</v>
      </c>
      <c r="N1979" s="541" t="s">
        <v>103</v>
      </c>
      <c r="O1979" s="542" t="s">
        <v>674</v>
      </c>
      <c r="P1979" s="537">
        <v>52</v>
      </c>
      <c r="Q1979" s="541" t="s">
        <v>194</v>
      </c>
      <c r="R1979" s="541" t="s">
        <v>239</v>
      </c>
      <c r="S1979" s="543">
        <f>'Report 1'!$AD$18</f>
        <v>0</v>
      </c>
      <c r="T1979" s="544">
        <f>'Report 1'!$AD$72</f>
        <v>0</v>
      </c>
      <c r="U1979" s="545">
        <f>'Report 1'!$AD$158</f>
        <v>0</v>
      </c>
      <c r="AL1979" s="546" t="s">
        <v>669</v>
      </c>
      <c r="AM1979" s="547">
        <v>2</v>
      </c>
      <c r="AN1979" s="547" t="str">
        <f>'Information Input'!$M$14</f>
        <v xml:space="preserve">      -      </v>
      </c>
      <c r="AO1979" s="547" t="s">
        <v>136</v>
      </c>
      <c r="AP1979" s="538">
        <f t="shared" si="314"/>
        <v>43556</v>
      </c>
      <c r="AQ1979" s="538">
        <f t="shared" si="313"/>
        <v>43646</v>
      </c>
      <c r="AR1979" s="538">
        <f>'Information Input'!$H$35</f>
        <v>43555</v>
      </c>
      <c r="AS1979" s="547" t="str">
        <f>'Information Input'!$J$22</f>
        <v>Quarterly</v>
      </c>
      <c r="AT1979" s="538">
        <f>'Information Input'!$H$30</f>
        <v>43555</v>
      </c>
      <c r="AU1979" s="547">
        <f>'Information Input'!$J$18</f>
        <v>2019</v>
      </c>
      <c r="AV1979" s="547" t="s">
        <v>103</v>
      </c>
      <c r="AW1979" s="547" t="s">
        <v>242</v>
      </c>
      <c r="AX1979" s="547" t="s">
        <v>242</v>
      </c>
      <c r="AY1979" s="548" t="s">
        <v>675</v>
      </c>
      <c r="AZ1979" s="547">
        <v>46</v>
      </c>
      <c r="BA1979" s="549" t="s">
        <v>188</v>
      </c>
      <c r="BB1979" s="543" t="s">
        <v>239</v>
      </c>
      <c r="BC1979" s="550">
        <f>'Report 2'!$O458</f>
        <v>0</v>
      </c>
      <c r="BD1979" s="550">
        <f>'Report 2'!$P458</f>
        <v>0</v>
      </c>
      <c r="BE1979" s="550">
        <f>'Report 2'!$Q458</f>
        <v>0</v>
      </c>
      <c r="BF1979" s="550">
        <f>'Report 2'!$R458</f>
        <v>0</v>
      </c>
      <c r="BG1979" s="550">
        <f>'Report 2'!$S458</f>
        <v>0</v>
      </c>
      <c r="BH1979" s="550">
        <f>'Report 2'!$T458</f>
        <v>0</v>
      </c>
      <c r="BI1979" s="550">
        <f>'Report 2'!$U458</f>
        <v>0</v>
      </c>
      <c r="CC1979" s="542" t="s">
        <v>669</v>
      </c>
      <c r="CD1979" s="1014" t="s">
        <v>672</v>
      </c>
      <c r="CE1979" s="1014" t="str">
        <f>'Information Input'!$M$14</f>
        <v xml:space="preserve">      -      </v>
      </c>
      <c r="CF1979" s="551" t="s">
        <v>139</v>
      </c>
      <c r="CG1979" s="552">
        <f>'Information Input'!$H$33</f>
        <v>43466</v>
      </c>
      <c r="CH1979" s="552">
        <f>'Information Input'!$H$34</f>
        <v>43555</v>
      </c>
      <c r="CI1979" s="552">
        <f>'Information Input'!$H$35</f>
        <v>43555</v>
      </c>
      <c r="CJ1979" s="551" t="str">
        <f>'Information Input'!$J$22</f>
        <v>Quarterly</v>
      </c>
      <c r="CK1979" s="552">
        <f>'Information Input'!$H$30</f>
        <v>43555</v>
      </c>
      <c r="CL1979" s="551">
        <f>'Information Input'!$J$18</f>
        <v>2019</v>
      </c>
      <c r="CM1979" s="551" t="s">
        <v>101</v>
      </c>
      <c r="CN1979" s="1014" t="s">
        <v>102</v>
      </c>
      <c r="CO1979" s="542" t="s">
        <v>103</v>
      </c>
      <c r="CP1979" s="542" t="s">
        <v>671</v>
      </c>
      <c r="CQ1979" s="551">
        <v>18</v>
      </c>
      <c r="CR1979" s="542" t="s">
        <v>160</v>
      </c>
      <c r="CS1979" s="542" t="s">
        <v>235</v>
      </c>
      <c r="CT1979" s="1015">
        <f>'Report 1'!$AF$18</f>
        <v>0</v>
      </c>
      <c r="CU1979" s="1016">
        <f>SUMIF('Report 4A'!$G$16:$G$95,$CQ1979,'Report 4A'!$AN$16:$AN$95)</f>
        <v>0</v>
      </c>
      <c r="CV1979" s="1017">
        <f t="shared" si="318"/>
        <v>0</v>
      </c>
    </row>
    <row r="1980" spans="2:100">
      <c r="B1980" s="535" t="s">
        <v>669</v>
      </c>
      <c r="C1980" s="536">
        <v>1</v>
      </c>
      <c r="D1980" s="537" t="str">
        <f>'Information Input'!$M$14</f>
        <v xml:space="preserve">      -      </v>
      </c>
      <c r="E1980" s="537" t="s">
        <v>137</v>
      </c>
      <c r="F1980" s="538">
        <f t="shared" si="315"/>
        <v>43647</v>
      </c>
      <c r="G1980" s="538">
        <f t="shared" si="316"/>
        <v>43738</v>
      </c>
      <c r="H1980" s="538">
        <f>'Information Input'!$H$35</f>
        <v>43555</v>
      </c>
      <c r="I1980" s="537" t="str">
        <f>'Information Input'!$J$22</f>
        <v>Quarterly</v>
      </c>
      <c r="J1980" s="538">
        <f>'Information Input'!$H$30</f>
        <v>43555</v>
      </c>
      <c r="K1980" s="537">
        <f>'Information Input'!$J$18</f>
        <v>2019</v>
      </c>
      <c r="L1980" s="579" t="s">
        <v>101</v>
      </c>
      <c r="M1980" s="540" t="s">
        <v>102</v>
      </c>
      <c r="N1980" s="541" t="s">
        <v>103</v>
      </c>
      <c r="O1980" s="542" t="s">
        <v>676</v>
      </c>
      <c r="P1980" s="537">
        <v>53</v>
      </c>
      <c r="Q1980" s="541" t="s">
        <v>195</v>
      </c>
      <c r="R1980" s="541" t="s">
        <v>677</v>
      </c>
      <c r="S1980" s="543">
        <f>'Report 1'!$AD$18</f>
        <v>0</v>
      </c>
      <c r="T1980" s="544">
        <f>'Report 1'!$AD$73</f>
        <v>0</v>
      </c>
      <c r="U1980" s="545">
        <f>'Report 1'!$AD$159</f>
        <v>0</v>
      </c>
      <c r="AL1980" s="546" t="s">
        <v>669</v>
      </c>
      <c r="AM1980" s="547">
        <v>2</v>
      </c>
      <c r="AN1980" s="547" t="str">
        <f>'Information Input'!$M$14</f>
        <v xml:space="preserve">      -      </v>
      </c>
      <c r="AO1980" s="547" t="s">
        <v>136</v>
      </c>
      <c r="AP1980" s="538">
        <f t="shared" si="314"/>
        <v>43556</v>
      </c>
      <c r="AQ1980" s="538">
        <f t="shared" si="313"/>
        <v>43646</v>
      </c>
      <c r="AR1980" s="538">
        <f>'Information Input'!$H$35</f>
        <v>43555</v>
      </c>
      <c r="AS1980" s="547" t="str">
        <f>'Information Input'!$J$22</f>
        <v>Quarterly</v>
      </c>
      <c r="AT1980" s="538">
        <f>'Information Input'!$H$30</f>
        <v>43555</v>
      </c>
      <c r="AU1980" s="547">
        <f>'Information Input'!$J$18</f>
        <v>2019</v>
      </c>
      <c r="AV1980" s="547" t="s">
        <v>103</v>
      </c>
      <c r="AW1980" s="547" t="s">
        <v>242</v>
      </c>
      <c r="AX1980" s="547" t="s">
        <v>242</v>
      </c>
      <c r="AY1980" s="548" t="s">
        <v>675</v>
      </c>
      <c r="AZ1980" s="547">
        <v>47</v>
      </c>
      <c r="BA1980" s="549" t="s">
        <v>189</v>
      </c>
      <c r="BB1980" s="543" t="s">
        <v>239</v>
      </c>
      <c r="BC1980" s="550">
        <f>'Report 2'!$O459</f>
        <v>0</v>
      </c>
      <c r="BD1980" s="550">
        <f>'Report 2'!$P459</f>
        <v>0</v>
      </c>
      <c r="BE1980" s="550">
        <f>'Report 2'!$Q459</f>
        <v>0</v>
      </c>
      <c r="BF1980" s="550">
        <f>'Report 2'!$R459</f>
        <v>0</v>
      </c>
      <c r="BG1980" s="550">
        <f>'Report 2'!$S459</f>
        <v>0</v>
      </c>
      <c r="BH1980" s="550">
        <f>'Report 2'!$T459</f>
        <v>0</v>
      </c>
      <c r="BI1980" s="550">
        <f>'Report 2'!$U459</f>
        <v>0</v>
      </c>
      <c r="CC1980" s="542" t="s">
        <v>669</v>
      </c>
      <c r="CD1980" s="1014" t="s">
        <v>672</v>
      </c>
      <c r="CE1980" s="1014" t="str">
        <f>'Information Input'!$M$14</f>
        <v xml:space="preserve">      -      </v>
      </c>
      <c r="CF1980" s="551" t="s">
        <v>139</v>
      </c>
      <c r="CG1980" s="552">
        <f>'Information Input'!$H$33</f>
        <v>43466</v>
      </c>
      <c r="CH1980" s="552">
        <f>'Information Input'!$H$34</f>
        <v>43555</v>
      </c>
      <c r="CI1980" s="552">
        <f>'Information Input'!$H$35</f>
        <v>43555</v>
      </c>
      <c r="CJ1980" s="551" t="str">
        <f>'Information Input'!$J$22</f>
        <v>Quarterly</v>
      </c>
      <c r="CK1980" s="552">
        <f>'Information Input'!$H$30</f>
        <v>43555</v>
      </c>
      <c r="CL1980" s="551">
        <f>'Information Input'!$J$18</f>
        <v>2019</v>
      </c>
      <c r="CM1980" s="551" t="s">
        <v>101</v>
      </c>
      <c r="CN1980" s="1014" t="s">
        <v>102</v>
      </c>
      <c r="CO1980" s="542" t="s">
        <v>103</v>
      </c>
      <c r="CP1980" s="542" t="s">
        <v>671</v>
      </c>
      <c r="CQ1980" s="551">
        <v>19</v>
      </c>
      <c r="CR1980" s="542" t="s">
        <v>161</v>
      </c>
      <c r="CS1980" s="542" t="s">
        <v>235</v>
      </c>
      <c r="CT1980" s="1015">
        <f>'Report 1'!$AF$18</f>
        <v>0</v>
      </c>
      <c r="CU1980" s="1016">
        <f>SUMIF('Report 4A'!$G$16:$G$95,$CQ1980,'Report 4A'!$AN$16:$AN$95)</f>
        <v>0</v>
      </c>
      <c r="CV1980" s="1017">
        <f t="shared" si="318"/>
        <v>0</v>
      </c>
    </row>
    <row r="1981" spans="2:100">
      <c r="B1981" s="535" t="s">
        <v>669</v>
      </c>
      <c r="C1981" s="536">
        <v>1</v>
      </c>
      <c r="D1981" s="537" t="str">
        <f>'Information Input'!$M$14</f>
        <v xml:space="preserve">      -      </v>
      </c>
      <c r="E1981" s="537" t="s">
        <v>137</v>
      </c>
      <c r="F1981" s="538">
        <f t="shared" si="315"/>
        <v>43647</v>
      </c>
      <c r="G1981" s="538">
        <f t="shared" si="316"/>
        <v>43738</v>
      </c>
      <c r="H1981" s="538">
        <f>'Information Input'!$H$35</f>
        <v>43555</v>
      </c>
      <c r="I1981" s="537" t="str">
        <f>'Information Input'!$J$22</f>
        <v>Quarterly</v>
      </c>
      <c r="J1981" s="538">
        <f>'Information Input'!$H$30</f>
        <v>43555</v>
      </c>
      <c r="K1981" s="537">
        <f>'Information Input'!$J$18</f>
        <v>2019</v>
      </c>
      <c r="L1981" s="579" t="s">
        <v>101</v>
      </c>
      <c r="M1981" s="540" t="s">
        <v>102</v>
      </c>
      <c r="N1981" s="541" t="s">
        <v>103</v>
      </c>
      <c r="O1981" s="542" t="s">
        <v>676</v>
      </c>
      <c r="P1981" s="537">
        <v>54</v>
      </c>
      <c r="Q1981" s="541" t="s">
        <v>196</v>
      </c>
      <c r="R1981" s="541" t="s">
        <v>677</v>
      </c>
      <c r="S1981" s="543">
        <f>'Report 1'!$AD$18</f>
        <v>0</v>
      </c>
      <c r="T1981" s="544">
        <f>'Report 1'!$AD$74</f>
        <v>0</v>
      </c>
      <c r="U1981" s="545">
        <f>'Report 1'!$AD$160</f>
        <v>0</v>
      </c>
      <c r="AL1981" s="546" t="s">
        <v>669</v>
      </c>
      <c r="AM1981" s="547">
        <v>2</v>
      </c>
      <c r="AN1981" s="547" t="str">
        <f>'Information Input'!$M$14</f>
        <v xml:space="preserve">      -      </v>
      </c>
      <c r="AO1981" s="547" t="s">
        <v>136</v>
      </c>
      <c r="AP1981" s="538">
        <f t="shared" si="314"/>
        <v>43556</v>
      </c>
      <c r="AQ1981" s="538">
        <f t="shared" si="313"/>
        <v>43646</v>
      </c>
      <c r="AR1981" s="538">
        <f>'Information Input'!$H$35</f>
        <v>43555</v>
      </c>
      <c r="AS1981" s="547" t="str">
        <f>'Information Input'!$J$22</f>
        <v>Quarterly</v>
      </c>
      <c r="AT1981" s="538">
        <f>'Information Input'!$H$30</f>
        <v>43555</v>
      </c>
      <c r="AU1981" s="547">
        <f>'Information Input'!$J$18</f>
        <v>2019</v>
      </c>
      <c r="AV1981" s="547" t="s">
        <v>103</v>
      </c>
      <c r="AW1981" s="547" t="s">
        <v>242</v>
      </c>
      <c r="AX1981" s="547" t="s">
        <v>242</v>
      </c>
      <c r="AY1981" s="548" t="s">
        <v>675</v>
      </c>
      <c r="AZ1981" s="547">
        <v>48</v>
      </c>
      <c r="BA1981" s="549" t="s">
        <v>190</v>
      </c>
      <c r="BB1981" s="543" t="s">
        <v>239</v>
      </c>
      <c r="BC1981" s="550">
        <f>'Report 2'!$O460</f>
        <v>0</v>
      </c>
      <c r="BD1981" s="550">
        <f>'Report 2'!$P460</f>
        <v>0</v>
      </c>
      <c r="BE1981" s="550">
        <f>'Report 2'!$Q460</f>
        <v>0</v>
      </c>
      <c r="BF1981" s="550">
        <f>'Report 2'!$R460</f>
        <v>0</v>
      </c>
      <c r="BG1981" s="550">
        <f>'Report 2'!$S460</f>
        <v>0</v>
      </c>
      <c r="BH1981" s="550">
        <f>'Report 2'!$T460</f>
        <v>0</v>
      </c>
      <c r="BI1981" s="550">
        <f>'Report 2'!$U460</f>
        <v>0</v>
      </c>
      <c r="CC1981" s="542" t="s">
        <v>669</v>
      </c>
      <c r="CD1981" s="1014" t="s">
        <v>672</v>
      </c>
      <c r="CE1981" s="1014" t="str">
        <f>'Information Input'!$M$14</f>
        <v xml:space="preserve">      -      </v>
      </c>
      <c r="CF1981" s="551" t="s">
        <v>139</v>
      </c>
      <c r="CG1981" s="552">
        <f>'Information Input'!$H$33</f>
        <v>43466</v>
      </c>
      <c r="CH1981" s="552">
        <f>'Information Input'!$H$34</f>
        <v>43555</v>
      </c>
      <c r="CI1981" s="552">
        <f>'Information Input'!$H$35</f>
        <v>43555</v>
      </c>
      <c r="CJ1981" s="551" t="str">
        <f>'Information Input'!$J$22</f>
        <v>Quarterly</v>
      </c>
      <c r="CK1981" s="552">
        <f>'Information Input'!$H$30</f>
        <v>43555</v>
      </c>
      <c r="CL1981" s="551">
        <f>'Information Input'!$J$18</f>
        <v>2019</v>
      </c>
      <c r="CM1981" s="551" t="s">
        <v>101</v>
      </c>
      <c r="CN1981" s="1014" t="s">
        <v>102</v>
      </c>
      <c r="CO1981" s="542" t="s">
        <v>103</v>
      </c>
      <c r="CP1981" s="542" t="s">
        <v>671</v>
      </c>
      <c r="CQ1981" s="551">
        <v>20</v>
      </c>
      <c r="CR1981" s="542" t="s">
        <v>162</v>
      </c>
      <c r="CS1981" s="542" t="s">
        <v>235</v>
      </c>
      <c r="CT1981" s="1015">
        <f>'Report 1'!$AF$18</f>
        <v>0</v>
      </c>
      <c r="CU1981" s="1016">
        <f>SUMIF('Report 4A'!$G$16:$G$95,$CQ1981,'Report 4A'!$AN$16:$AN$95)</f>
        <v>0</v>
      </c>
      <c r="CV1981" s="1017">
        <f t="shared" si="318"/>
        <v>0</v>
      </c>
    </row>
    <row r="1982" spans="2:100">
      <c r="B1982" s="535" t="s">
        <v>669</v>
      </c>
      <c r="C1982" s="536">
        <v>1</v>
      </c>
      <c r="D1982" s="537" t="str">
        <f>'Information Input'!$M$14</f>
        <v xml:space="preserve">      -      </v>
      </c>
      <c r="E1982" s="537" t="s">
        <v>137</v>
      </c>
      <c r="F1982" s="538">
        <f t="shared" si="315"/>
        <v>43647</v>
      </c>
      <c r="G1982" s="538">
        <f t="shared" si="316"/>
        <v>43738</v>
      </c>
      <c r="H1982" s="538">
        <f>'Information Input'!$H$35</f>
        <v>43555</v>
      </c>
      <c r="I1982" s="537" t="str">
        <f>'Information Input'!$J$22</f>
        <v>Quarterly</v>
      </c>
      <c r="J1982" s="538">
        <f>'Information Input'!$H$30</f>
        <v>43555</v>
      </c>
      <c r="K1982" s="537">
        <f>'Information Input'!$J$18</f>
        <v>2019</v>
      </c>
      <c r="L1982" s="579" t="s">
        <v>101</v>
      </c>
      <c r="M1982" s="540" t="s">
        <v>102</v>
      </c>
      <c r="N1982" s="541" t="s">
        <v>103</v>
      </c>
      <c r="O1982" s="542" t="s">
        <v>676</v>
      </c>
      <c r="P1982" s="537">
        <v>55</v>
      </c>
      <c r="Q1982" s="541" t="s">
        <v>197</v>
      </c>
      <c r="R1982" s="541" t="s">
        <v>677</v>
      </c>
      <c r="S1982" s="543">
        <f>'Report 1'!$AD$18</f>
        <v>0</v>
      </c>
      <c r="T1982" s="544">
        <f>'Report 1'!$AD$75</f>
        <v>0</v>
      </c>
      <c r="U1982" s="545">
        <f>'Report 1'!$AD$161</f>
        <v>0</v>
      </c>
      <c r="AL1982" s="546" t="s">
        <v>669</v>
      </c>
      <c r="AM1982" s="547">
        <v>2</v>
      </c>
      <c r="AN1982" s="547" t="str">
        <f>'Information Input'!$M$14</f>
        <v xml:space="preserve">      -      </v>
      </c>
      <c r="AO1982" s="547" t="s">
        <v>136</v>
      </c>
      <c r="AP1982" s="538">
        <f t="shared" si="314"/>
        <v>43556</v>
      </c>
      <c r="AQ1982" s="538">
        <f t="shared" si="313"/>
        <v>43646</v>
      </c>
      <c r="AR1982" s="538">
        <f>'Information Input'!$H$35</f>
        <v>43555</v>
      </c>
      <c r="AS1982" s="547" t="str">
        <f>'Information Input'!$J$22</f>
        <v>Quarterly</v>
      </c>
      <c r="AT1982" s="538">
        <f>'Information Input'!$H$30</f>
        <v>43555</v>
      </c>
      <c r="AU1982" s="547">
        <f>'Information Input'!$J$18</f>
        <v>2019</v>
      </c>
      <c r="AV1982" s="547" t="s">
        <v>103</v>
      </c>
      <c r="AW1982" s="547" t="s">
        <v>242</v>
      </c>
      <c r="AX1982" s="547" t="s">
        <v>242</v>
      </c>
      <c r="AY1982" s="548" t="s">
        <v>675</v>
      </c>
      <c r="AZ1982" s="547">
        <v>49</v>
      </c>
      <c r="BA1982" s="549" t="s">
        <v>191</v>
      </c>
      <c r="BB1982" s="543" t="s">
        <v>239</v>
      </c>
      <c r="BC1982" s="550">
        <f>'Report 2'!$O461</f>
        <v>0</v>
      </c>
      <c r="BD1982" s="550">
        <f>'Report 2'!$P461</f>
        <v>0</v>
      </c>
      <c r="BE1982" s="550">
        <f>'Report 2'!$Q461</f>
        <v>0</v>
      </c>
      <c r="BF1982" s="550">
        <f>'Report 2'!$R461</f>
        <v>0</v>
      </c>
      <c r="BG1982" s="550">
        <f>'Report 2'!$S461</f>
        <v>0</v>
      </c>
      <c r="BH1982" s="550">
        <f>'Report 2'!$T461</f>
        <v>0</v>
      </c>
      <c r="BI1982" s="550">
        <f>'Report 2'!$U461</f>
        <v>0</v>
      </c>
      <c r="CC1982" s="542" t="s">
        <v>669</v>
      </c>
      <c r="CD1982" s="1014" t="s">
        <v>672</v>
      </c>
      <c r="CE1982" s="1014" t="str">
        <f>'Information Input'!$M$14</f>
        <v xml:space="preserve">      -      </v>
      </c>
      <c r="CF1982" s="551" t="s">
        <v>139</v>
      </c>
      <c r="CG1982" s="552">
        <f>'Information Input'!$H$33</f>
        <v>43466</v>
      </c>
      <c r="CH1982" s="552">
        <f>'Information Input'!$H$34</f>
        <v>43555</v>
      </c>
      <c r="CI1982" s="552">
        <f>'Information Input'!$H$35</f>
        <v>43555</v>
      </c>
      <c r="CJ1982" s="551" t="str">
        <f>'Information Input'!$J$22</f>
        <v>Quarterly</v>
      </c>
      <c r="CK1982" s="552">
        <f>'Information Input'!$H$30</f>
        <v>43555</v>
      </c>
      <c r="CL1982" s="551">
        <f>'Information Input'!$J$18</f>
        <v>2019</v>
      </c>
      <c r="CM1982" s="551" t="s">
        <v>101</v>
      </c>
      <c r="CN1982" s="1014" t="s">
        <v>102</v>
      </c>
      <c r="CO1982" s="542" t="s">
        <v>103</v>
      </c>
      <c r="CP1982" s="542" t="s">
        <v>671</v>
      </c>
      <c r="CQ1982" s="551">
        <v>21</v>
      </c>
      <c r="CR1982" s="542" t="s">
        <v>163</v>
      </c>
      <c r="CS1982" s="542" t="s">
        <v>235</v>
      </c>
      <c r="CT1982" s="1015">
        <f>'Report 1'!$AF$18</f>
        <v>0</v>
      </c>
      <c r="CU1982" s="1016">
        <f>SUMIF('Report 4A'!$G$16:$G$95,$CQ1982,'Report 4A'!$AN$16:$AN$95)</f>
        <v>0</v>
      </c>
      <c r="CV1982" s="1017">
        <f t="shared" si="318"/>
        <v>0</v>
      </c>
    </row>
    <row r="1983" spans="2:100">
      <c r="B1983" s="535" t="s">
        <v>669</v>
      </c>
      <c r="C1983" s="536">
        <v>1</v>
      </c>
      <c r="D1983" s="537" t="str">
        <f>'Information Input'!$M$14</f>
        <v xml:space="preserve">      -      </v>
      </c>
      <c r="E1983" s="537" t="s">
        <v>137</v>
      </c>
      <c r="F1983" s="538">
        <f t="shared" si="315"/>
        <v>43647</v>
      </c>
      <c r="G1983" s="538">
        <f t="shared" si="316"/>
        <v>43738</v>
      </c>
      <c r="H1983" s="538">
        <f>'Information Input'!$H$35</f>
        <v>43555</v>
      </c>
      <c r="I1983" s="537" t="str">
        <f>'Information Input'!$J$22</f>
        <v>Quarterly</v>
      </c>
      <c r="J1983" s="538">
        <f>'Information Input'!$H$30</f>
        <v>43555</v>
      </c>
      <c r="K1983" s="537">
        <f>'Information Input'!$J$18</f>
        <v>2019</v>
      </c>
      <c r="L1983" s="579" t="s">
        <v>101</v>
      </c>
      <c r="M1983" s="540" t="s">
        <v>102</v>
      </c>
      <c r="N1983" s="541" t="s">
        <v>103</v>
      </c>
      <c r="O1983" s="542" t="s">
        <v>676</v>
      </c>
      <c r="P1983" s="537">
        <v>56</v>
      </c>
      <c r="Q1983" s="541" t="s">
        <v>198</v>
      </c>
      <c r="R1983" s="541" t="s">
        <v>239</v>
      </c>
      <c r="S1983" s="543">
        <f>'Report 1'!$AD$18</f>
        <v>0</v>
      </c>
      <c r="T1983" s="544">
        <f>'Report 1'!$AD$76</f>
        <v>0</v>
      </c>
      <c r="U1983" s="545">
        <f>'Report 1'!$AD$162</f>
        <v>0</v>
      </c>
      <c r="AL1983" s="546" t="s">
        <v>669</v>
      </c>
      <c r="AM1983" s="547">
        <v>2</v>
      </c>
      <c r="AN1983" s="547" t="str">
        <f>'Information Input'!$M$14</f>
        <v xml:space="preserve">      -      </v>
      </c>
      <c r="AO1983" s="547" t="s">
        <v>136</v>
      </c>
      <c r="AP1983" s="538">
        <f t="shared" si="314"/>
        <v>43556</v>
      </c>
      <c r="AQ1983" s="538">
        <f t="shared" si="313"/>
        <v>43646</v>
      </c>
      <c r="AR1983" s="538">
        <f>'Information Input'!$H$35</f>
        <v>43555</v>
      </c>
      <c r="AS1983" s="547" t="str">
        <f>'Information Input'!$J$22</f>
        <v>Quarterly</v>
      </c>
      <c r="AT1983" s="538">
        <f>'Information Input'!$H$30</f>
        <v>43555</v>
      </c>
      <c r="AU1983" s="547">
        <f>'Information Input'!$J$18</f>
        <v>2019</v>
      </c>
      <c r="AV1983" s="547" t="s">
        <v>103</v>
      </c>
      <c r="AW1983" s="547" t="s">
        <v>242</v>
      </c>
      <c r="AX1983" s="547" t="s">
        <v>242</v>
      </c>
      <c r="AY1983" s="548" t="s">
        <v>675</v>
      </c>
      <c r="AZ1983" s="547">
        <v>50</v>
      </c>
      <c r="BA1983" s="549" t="s">
        <v>192</v>
      </c>
      <c r="BB1983" s="543" t="s">
        <v>239</v>
      </c>
      <c r="BC1983" s="550">
        <f>'Report 2'!$O462</f>
        <v>0</v>
      </c>
      <c r="BD1983" s="550">
        <f>'Report 2'!$P462</f>
        <v>0</v>
      </c>
      <c r="BE1983" s="550">
        <f>'Report 2'!$Q462</f>
        <v>0</v>
      </c>
      <c r="BF1983" s="550">
        <f>'Report 2'!$R462</f>
        <v>0</v>
      </c>
      <c r="BG1983" s="550">
        <f>'Report 2'!$S462</f>
        <v>0</v>
      </c>
      <c r="BH1983" s="550">
        <f>'Report 2'!$T462</f>
        <v>0</v>
      </c>
      <c r="BI1983" s="550">
        <f>'Report 2'!$U462</f>
        <v>0</v>
      </c>
      <c r="CC1983" s="542" t="s">
        <v>669</v>
      </c>
      <c r="CD1983" s="1014" t="s">
        <v>672</v>
      </c>
      <c r="CE1983" s="1014" t="str">
        <f>'Information Input'!$M$14</f>
        <v xml:space="preserve">      -      </v>
      </c>
      <c r="CF1983" s="551" t="s">
        <v>139</v>
      </c>
      <c r="CG1983" s="552">
        <f>'Information Input'!$H$33</f>
        <v>43466</v>
      </c>
      <c r="CH1983" s="552">
        <f>'Information Input'!$H$34</f>
        <v>43555</v>
      </c>
      <c r="CI1983" s="552">
        <f>'Information Input'!$H$35</f>
        <v>43555</v>
      </c>
      <c r="CJ1983" s="551" t="str">
        <f>'Information Input'!$J$22</f>
        <v>Quarterly</v>
      </c>
      <c r="CK1983" s="552">
        <f>'Information Input'!$H$30</f>
        <v>43555</v>
      </c>
      <c r="CL1983" s="551">
        <f>'Information Input'!$J$18</f>
        <v>2019</v>
      </c>
      <c r="CM1983" s="551" t="s">
        <v>101</v>
      </c>
      <c r="CN1983" s="1014" t="s">
        <v>102</v>
      </c>
      <c r="CO1983" s="542" t="s">
        <v>103</v>
      </c>
      <c r="CP1983" s="542" t="s">
        <v>671</v>
      </c>
      <c r="CQ1983" s="551">
        <v>22</v>
      </c>
      <c r="CR1983" s="542" t="s">
        <v>164</v>
      </c>
      <c r="CS1983" s="542" t="s">
        <v>236</v>
      </c>
      <c r="CT1983" s="1015">
        <f>'Report 1'!$AF$18</f>
        <v>0</v>
      </c>
      <c r="CU1983" s="1016">
        <f>SUMIF('Report 4A'!$G$16:$G$95,$CQ1983,'Report 4A'!$AN$16:$AN$95)</f>
        <v>0</v>
      </c>
      <c r="CV1983" s="1017">
        <f t="shared" si="318"/>
        <v>0</v>
      </c>
    </row>
    <row r="1984" spans="2:100">
      <c r="B1984" s="535" t="s">
        <v>669</v>
      </c>
      <c r="C1984" s="536">
        <v>1</v>
      </c>
      <c r="D1984" s="537" t="str">
        <f>'Information Input'!$M$14</f>
        <v xml:space="preserve">      -      </v>
      </c>
      <c r="E1984" s="537" t="s">
        <v>137</v>
      </c>
      <c r="F1984" s="538">
        <f t="shared" si="315"/>
        <v>43647</v>
      </c>
      <c r="G1984" s="538">
        <f t="shared" si="316"/>
        <v>43738</v>
      </c>
      <c r="H1984" s="538">
        <f>'Information Input'!$H$35</f>
        <v>43555</v>
      </c>
      <c r="I1984" s="537" t="str">
        <f>'Information Input'!$J$22</f>
        <v>Quarterly</v>
      </c>
      <c r="J1984" s="538">
        <f>'Information Input'!$H$30</f>
        <v>43555</v>
      </c>
      <c r="K1984" s="537">
        <f>'Information Input'!$J$18</f>
        <v>2019</v>
      </c>
      <c r="L1984" s="579" t="s">
        <v>101</v>
      </c>
      <c r="M1984" s="540" t="s">
        <v>102</v>
      </c>
      <c r="N1984" s="541" t="s">
        <v>103</v>
      </c>
      <c r="O1984" s="542" t="s">
        <v>674</v>
      </c>
      <c r="P1984" s="537">
        <v>57</v>
      </c>
      <c r="Q1984" s="541" t="s">
        <v>199</v>
      </c>
      <c r="R1984" s="542" t="s">
        <v>239</v>
      </c>
      <c r="S1984" s="543">
        <f>'Report 1'!$AD$18</f>
        <v>0</v>
      </c>
      <c r="T1984" s="544">
        <f>'Report 1'!$AD$77</f>
        <v>0</v>
      </c>
      <c r="U1984" s="545">
        <f>'Report 1'!$AD$163</f>
        <v>0</v>
      </c>
      <c r="AL1984" s="546" t="s">
        <v>669</v>
      </c>
      <c r="AM1984" s="547">
        <v>2</v>
      </c>
      <c r="AN1984" s="547" t="str">
        <f>'Information Input'!$M$14</f>
        <v xml:space="preserve">      -      </v>
      </c>
      <c r="AO1984" s="547" t="s">
        <v>136</v>
      </c>
      <c r="AP1984" s="538">
        <f t="shared" si="314"/>
        <v>43556</v>
      </c>
      <c r="AQ1984" s="538">
        <f t="shared" si="313"/>
        <v>43646</v>
      </c>
      <c r="AR1984" s="538">
        <f>'Information Input'!$H$35</f>
        <v>43555</v>
      </c>
      <c r="AS1984" s="547" t="str">
        <f>'Information Input'!$J$22</f>
        <v>Quarterly</v>
      </c>
      <c r="AT1984" s="538">
        <f>'Information Input'!$H$30</f>
        <v>43555</v>
      </c>
      <c r="AU1984" s="547">
        <f>'Information Input'!$J$18</f>
        <v>2019</v>
      </c>
      <c r="AV1984" s="547" t="s">
        <v>103</v>
      </c>
      <c r="AW1984" s="547" t="s">
        <v>242</v>
      </c>
      <c r="AX1984" s="547" t="s">
        <v>242</v>
      </c>
      <c r="AY1984" s="548" t="s">
        <v>675</v>
      </c>
      <c r="AZ1984" s="547">
        <v>51</v>
      </c>
      <c r="BA1984" s="549" t="s">
        <v>193</v>
      </c>
      <c r="BB1984" s="543" t="s">
        <v>239</v>
      </c>
      <c r="BC1984" s="550">
        <f>'Report 2'!$O463</f>
        <v>0</v>
      </c>
      <c r="BD1984" s="550">
        <f>'Report 2'!$P463</f>
        <v>0</v>
      </c>
      <c r="BE1984" s="550">
        <f>'Report 2'!$Q463</f>
        <v>0</v>
      </c>
      <c r="BF1984" s="550">
        <f>'Report 2'!$R463</f>
        <v>0</v>
      </c>
      <c r="BG1984" s="550">
        <f>'Report 2'!$S463</f>
        <v>0</v>
      </c>
      <c r="BH1984" s="550">
        <f>'Report 2'!$T463</f>
        <v>0</v>
      </c>
      <c r="BI1984" s="550">
        <f>'Report 2'!$U463</f>
        <v>0</v>
      </c>
      <c r="CC1984" s="542" t="s">
        <v>669</v>
      </c>
      <c r="CD1984" s="1014" t="s">
        <v>672</v>
      </c>
      <c r="CE1984" s="1014" t="str">
        <f>'Information Input'!$M$14</f>
        <v xml:space="preserve">      -      </v>
      </c>
      <c r="CF1984" s="551" t="s">
        <v>139</v>
      </c>
      <c r="CG1984" s="552">
        <f>'Information Input'!$H$33</f>
        <v>43466</v>
      </c>
      <c r="CH1984" s="552">
        <f>'Information Input'!$H$34</f>
        <v>43555</v>
      </c>
      <c r="CI1984" s="552">
        <f>'Information Input'!$H$35</f>
        <v>43555</v>
      </c>
      <c r="CJ1984" s="551" t="str">
        <f>'Information Input'!$J$22</f>
        <v>Quarterly</v>
      </c>
      <c r="CK1984" s="552">
        <f>'Information Input'!$H$30</f>
        <v>43555</v>
      </c>
      <c r="CL1984" s="551">
        <f>'Information Input'!$J$18</f>
        <v>2019</v>
      </c>
      <c r="CM1984" s="551" t="s">
        <v>101</v>
      </c>
      <c r="CN1984" s="1014" t="s">
        <v>102</v>
      </c>
      <c r="CO1984" s="542" t="s">
        <v>103</v>
      </c>
      <c r="CP1984" s="542" t="s">
        <v>671</v>
      </c>
      <c r="CQ1984" s="551">
        <v>23</v>
      </c>
      <c r="CR1984" s="542" t="s">
        <v>165</v>
      </c>
      <c r="CS1984" s="542" t="s">
        <v>236</v>
      </c>
      <c r="CT1984" s="1015">
        <f>'Report 1'!$AF$18</f>
        <v>0</v>
      </c>
      <c r="CU1984" s="1016">
        <f>SUMIF('Report 4A'!$G$16:$G$95,$CQ1984,'Report 4A'!$AN$16:$AN$95)</f>
        <v>0</v>
      </c>
      <c r="CV1984" s="1017">
        <f t="shared" si="318"/>
        <v>0</v>
      </c>
    </row>
    <row r="1985" spans="2:100">
      <c r="B1985" s="535" t="s">
        <v>669</v>
      </c>
      <c r="C1985" s="536">
        <v>1</v>
      </c>
      <c r="D1985" s="537" t="str">
        <f>'Information Input'!$M$14</f>
        <v xml:space="preserve">      -      </v>
      </c>
      <c r="E1985" s="537" t="s">
        <v>137</v>
      </c>
      <c r="F1985" s="538">
        <f t="shared" si="315"/>
        <v>43647</v>
      </c>
      <c r="G1985" s="538">
        <f t="shared" si="316"/>
        <v>43738</v>
      </c>
      <c r="H1985" s="538">
        <f>'Information Input'!$H$35</f>
        <v>43555</v>
      </c>
      <c r="I1985" s="537" t="str">
        <f>'Information Input'!$J$22</f>
        <v>Quarterly</v>
      </c>
      <c r="J1985" s="538">
        <f>'Information Input'!$H$30</f>
        <v>43555</v>
      </c>
      <c r="K1985" s="537">
        <f>'Information Input'!$J$18</f>
        <v>2019</v>
      </c>
      <c r="L1985" s="579" t="s">
        <v>101</v>
      </c>
      <c r="M1985" s="540" t="s">
        <v>102</v>
      </c>
      <c r="N1985" s="541" t="s">
        <v>103</v>
      </c>
      <c r="O1985" s="542" t="s">
        <v>678</v>
      </c>
      <c r="P1985" s="537">
        <v>58</v>
      </c>
      <c r="Q1985" s="541" t="s">
        <v>201</v>
      </c>
      <c r="R1985" s="542" t="s">
        <v>239</v>
      </c>
      <c r="S1985" s="543">
        <f>'Report 1'!$AD$18</f>
        <v>0</v>
      </c>
      <c r="T1985" s="544">
        <f>'Report 1'!$AD$79</f>
        <v>0</v>
      </c>
      <c r="U1985" s="545">
        <f>'Report 1'!$AD$165</f>
        <v>0</v>
      </c>
      <c r="AL1985" s="557" t="s">
        <v>669</v>
      </c>
      <c r="AM1985" s="558">
        <v>2</v>
      </c>
      <c r="AN1985" s="558" t="str">
        <f>'Information Input'!$M$14</f>
        <v xml:space="preserve">      -      </v>
      </c>
      <c r="AO1985" s="558" t="s">
        <v>136</v>
      </c>
      <c r="AP1985" s="559">
        <f t="shared" si="314"/>
        <v>43556</v>
      </c>
      <c r="AQ1985" s="559">
        <f t="shared" si="313"/>
        <v>43646</v>
      </c>
      <c r="AR1985" s="559">
        <f>'Information Input'!$H$35</f>
        <v>43555</v>
      </c>
      <c r="AS1985" s="558" t="str">
        <f>'Information Input'!$J$22</f>
        <v>Quarterly</v>
      </c>
      <c r="AT1985" s="559">
        <f>'Information Input'!$H$30</f>
        <v>43555</v>
      </c>
      <c r="AU1985" s="558">
        <f>'Information Input'!$J$18</f>
        <v>2019</v>
      </c>
      <c r="AV1985" s="558" t="s">
        <v>103</v>
      </c>
      <c r="AW1985" s="558" t="s">
        <v>242</v>
      </c>
      <c r="AX1985" s="558" t="s">
        <v>242</v>
      </c>
      <c r="AY1985" s="572" t="s">
        <v>674</v>
      </c>
      <c r="AZ1985" s="558">
        <v>52</v>
      </c>
      <c r="BA1985" s="557" t="s">
        <v>194</v>
      </c>
      <c r="BB1985" s="560" t="s">
        <v>239</v>
      </c>
      <c r="BC1985" s="569">
        <f>'Report 2'!$O464</f>
        <v>0</v>
      </c>
      <c r="BD1985" s="569">
        <f>'Report 2'!$P464</f>
        <v>0</v>
      </c>
      <c r="BE1985" s="569">
        <f>'Report 2'!$Q464</f>
        <v>0</v>
      </c>
      <c r="BF1985" s="569">
        <f>'Report 2'!$R464</f>
        <v>0</v>
      </c>
      <c r="BG1985" s="569">
        <f>'Report 2'!$S464</f>
        <v>0</v>
      </c>
      <c r="BH1985" s="569">
        <f>'Report 2'!$T464</f>
        <v>0</v>
      </c>
      <c r="BI1985" s="569">
        <f>'Report 2'!$U464</f>
        <v>0</v>
      </c>
      <c r="CC1985" s="542" t="s">
        <v>669</v>
      </c>
      <c r="CD1985" s="1014" t="s">
        <v>672</v>
      </c>
      <c r="CE1985" s="1014" t="str">
        <f>'Information Input'!$M$14</f>
        <v xml:space="preserve">      -      </v>
      </c>
      <c r="CF1985" s="551" t="s">
        <v>139</v>
      </c>
      <c r="CG1985" s="552">
        <f>'Information Input'!$H$33</f>
        <v>43466</v>
      </c>
      <c r="CH1985" s="552">
        <f>'Information Input'!$H$34</f>
        <v>43555</v>
      </c>
      <c r="CI1985" s="552">
        <f>'Information Input'!$H$35</f>
        <v>43555</v>
      </c>
      <c r="CJ1985" s="551" t="str">
        <f>'Information Input'!$J$22</f>
        <v>Quarterly</v>
      </c>
      <c r="CK1985" s="552">
        <f>'Information Input'!$H$30</f>
        <v>43555</v>
      </c>
      <c r="CL1985" s="551">
        <f>'Information Input'!$J$18</f>
        <v>2019</v>
      </c>
      <c r="CM1985" s="551" t="s">
        <v>101</v>
      </c>
      <c r="CN1985" s="1014" t="s">
        <v>102</v>
      </c>
      <c r="CO1985" s="542" t="s">
        <v>103</v>
      </c>
      <c r="CP1985" s="542" t="s">
        <v>671</v>
      </c>
      <c r="CQ1985" s="551">
        <v>24</v>
      </c>
      <c r="CR1985" s="542" t="s">
        <v>166</v>
      </c>
      <c r="CS1985" s="542" t="s">
        <v>233</v>
      </c>
      <c r="CT1985" s="1015">
        <f>'Report 1'!$AF$18</f>
        <v>0</v>
      </c>
      <c r="CU1985" s="1016">
        <f>SUMIF('Report 4A'!$G$16:$G$95,$CQ1985,'Report 4A'!$AN$16:$AN$95)</f>
        <v>0</v>
      </c>
      <c r="CV1985" s="1017">
        <f t="shared" si="318"/>
        <v>0</v>
      </c>
    </row>
    <row r="1986" spans="2:100">
      <c r="B1986" s="535" t="s">
        <v>669</v>
      </c>
      <c r="C1986" s="536">
        <v>1</v>
      </c>
      <c r="D1986" s="537" t="str">
        <f>'Information Input'!$M$14</f>
        <v xml:space="preserve">      -      </v>
      </c>
      <c r="E1986" s="537" t="s">
        <v>137</v>
      </c>
      <c r="F1986" s="538">
        <f t="shared" si="315"/>
        <v>43647</v>
      </c>
      <c r="G1986" s="538">
        <f t="shared" si="316"/>
        <v>43738</v>
      </c>
      <c r="H1986" s="538">
        <f>'Information Input'!$H$35</f>
        <v>43555</v>
      </c>
      <c r="I1986" s="537" t="str">
        <f>'Information Input'!$J$22</f>
        <v>Quarterly</v>
      </c>
      <c r="J1986" s="538">
        <f>'Information Input'!$H$30</f>
        <v>43555</v>
      </c>
      <c r="K1986" s="537">
        <f>'Information Input'!$J$18</f>
        <v>2019</v>
      </c>
      <c r="L1986" s="579" t="s">
        <v>101</v>
      </c>
      <c r="M1986" s="540" t="s">
        <v>102</v>
      </c>
      <c r="N1986" s="541" t="s">
        <v>103</v>
      </c>
      <c r="O1986" s="542" t="s">
        <v>678</v>
      </c>
      <c r="P1986" s="537">
        <v>59</v>
      </c>
      <c r="Q1986" s="541" t="s">
        <v>202</v>
      </c>
      <c r="R1986" s="542" t="s">
        <v>239</v>
      </c>
      <c r="S1986" s="543">
        <f>'Report 1'!$AD$18</f>
        <v>0</v>
      </c>
      <c r="T1986" s="544">
        <f>'Report 1'!$AD$80</f>
        <v>0</v>
      </c>
      <c r="U1986" s="545">
        <f>'Report 1'!$AD$166</f>
        <v>0</v>
      </c>
      <c r="AL1986" s="522" t="s">
        <v>669</v>
      </c>
      <c r="AM1986" s="517">
        <v>2</v>
      </c>
      <c r="AN1986" s="517" t="str">
        <f>'Information Input'!$M$14</f>
        <v xml:space="preserve">      -      </v>
      </c>
      <c r="AO1986" s="517" t="s">
        <v>137</v>
      </c>
      <c r="AP1986" s="518">
        <f>DATE(AU1986,7,1)</f>
        <v>43647</v>
      </c>
      <c r="AQ1986" s="518">
        <f>DATE(AU1986,9,30)</f>
        <v>43738</v>
      </c>
      <c r="AR1986" s="519">
        <f>'Information Input'!$H$35</f>
        <v>43555</v>
      </c>
      <c r="AS1986" s="517" t="str">
        <f>'Information Input'!$J$22</f>
        <v>Quarterly</v>
      </c>
      <c r="AT1986" s="519">
        <f>'Information Input'!$H$30</f>
        <v>43555</v>
      </c>
      <c r="AU1986" s="517">
        <f>'Information Input'!$J$18</f>
        <v>2019</v>
      </c>
      <c r="AV1986" s="517" t="s">
        <v>103</v>
      </c>
      <c r="AW1986" s="517" t="s">
        <v>242</v>
      </c>
      <c r="AX1986" s="528" t="s">
        <v>242</v>
      </c>
      <c r="AY1986" s="529" t="s">
        <v>671</v>
      </c>
      <c r="AZ1986" s="528">
        <v>11</v>
      </c>
      <c r="BA1986" s="530" t="s">
        <v>153</v>
      </c>
      <c r="BB1986" s="524" t="s">
        <v>231</v>
      </c>
      <c r="BC1986" s="531">
        <f>'Report 2'!$V423</f>
        <v>0</v>
      </c>
      <c r="BD1986" s="531">
        <f>'Report 2'!$W423</f>
        <v>0</v>
      </c>
      <c r="BE1986" s="531">
        <f>'Report 2'!$X423</f>
        <v>0</v>
      </c>
      <c r="BF1986" s="531">
        <f>'Report 2'!$Y423</f>
        <v>0</v>
      </c>
      <c r="BG1986" s="531">
        <f>'Report 2'!$Z423</f>
        <v>0</v>
      </c>
      <c r="BH1986" s="531">
        <f>'Report 2'!$AA423</f>
        <v>0</v>
      </c>
      <c r="BI1986" s="531">
        <f>'Report 2'!$AB423</f>
        <v>0</v>
      </c>
      <c r="CC1986" s="542" t="s">
        <v>669</v>
      </c>
      <c r="CD1986" s="1014" t="s">
        <v>672</v>
      </c>
      <c r="CE1986" s="1014" t="str">
        <f>'Information Input'!$M$14</f>
        <v xml:space="preserve">      -      </v>
      </c>
      <c r="CF1986" s="551" t="s">
        <v>139</v>
      </c>
      <c r="CG1986" s="552">
        <f>'Information Input'!$H$33</f>
        <v>43466</v>
      </c>
      <c r="CH1986" s="552">
        <f>'Information Input'!$H$34</f>
        <v>43555</v>
      </c>
      <c r="CI1986" s="552">
        <f>'Information Input'!$H$35</f>
        <v>43555</v>
      </c>
      <c r="CJ1986" s="551" t="str">
        <f>'Information Input'!$J$22</f>
        <v>Quarterly</v>
      </c>
      <c r="CK1986" s="552">
        <f>'Information Input'!$H$30</f>
        <v>43555</v>
      </c>
      <c r="CL1986" s="551">
        <f>'Information Input'!$J$18</f>
        <v>2019</v>
      </c>
      <c r="CM1986" s="551" t="s">
        <v>101</v>
      </c>
      <c r="CN1986" s="1014" t="s">
        <v>102</v>
      </c>
      <c r="CO1986" s="542" t="s">
        <v>103</v>
      </c>
      <c r="CP1986" s="542" t="s">
        <v>671</v>
      </c>
      <c r="CQ1986" s="551">
        <v>25</v>
      </c>
      <c r="CR1986" s="542" t="s">
        <v>167</v>
      </c>
      <c r="CS1986" s="542" t="s">
        <v>233</v>
      </c>
      <c r="CT1986" s="1015">
        <f>'Report 1'!$AF$18</f>
        <v>0</v>
      </c>
      <c r="CU1986" s="1016">
        <f>SUMIF('Report 4A'!$G$16:$G$95,$CQ1986,'Report 4A'!$AN$16:$AN$95)</f>
        <v>0</v>
      </c>
      <c r="CV1986" s="1017">
        <f t="shared" si="318"/>
        <v>0</v>
      </c>
    </row>
    <row r="1987" spans="2:100">
      <c r="B1987" s="535" t="s">
        <v>669</v>
      </c>
      <c r="C1987" s="536">
        <v>1</v>
      </c>
      <c r="D1987" s="537" t="str">
        <f>'Information Input'!$M$14</f>
        <v xml:space="preserve">      -      </v>
      </c>
      <c r="E1987" s="537" t="s">
        <v>137</v>
      </c>
      <c r="F1987" s="538">
        <f t="shared" si="315"/>
        <v>43647</v>
      </c>
      <c r="G1987" s="538">
        <f t="shared" si="316"/>
        <v>43738</v>
      </c>
      <c r="H1987" s="538">
        <f>'Information Input'!$H$35</f>
        <v>43555</v>
      </c>
      <c r="I1987" s="537" t="str">
        <f>'Information Input'!$J$22</f>
        <v>Quarterly</v>
      </c>
      <c r="J1987" s="538">
        <f>'Information Input'!$H$30</f>
        <v>43555</v>
      </c>
      <c r="K1987" s="537">
        <f>'Information Input'!$J$18</f>
        <v>2019</v>
      </c>
      <c r="L1987" s="579" t="s">
        <v>101</v>
      </c>
      <c r="M1987" s="540" t="s">
        <v>102</v>
      </c>
      <c r="N1987" s="541" t="s">
        <v>103</v>
      </c>
      <c r="O1987" s="542" t="s">
        <v>678</v>
      </c>
      <c r="P1987" s="537">
        <v>60</v>
      </c>
      <c r="Q1987" s="541" t="s">
        <v>203</v>
      </c>
      <c r="R1987" s="541" t="s">
        <v>239</v>
      </c>
      <c r="S1987" s="543">
        <f>'Report 1'!$AD$18</f>
        <v>0</v>
      </c>
      <c r="T1987" s="544">
        <f>'Report 1'!$AD$81</f>
        <v>0</v>
      </c>
      <c r="U1987" s="545">
        <f>'Report 1'!$AD$167</f>
        <v>0</v>
      </c>
      <c r="AL1987" s="546" t="s">
        <v>669</v>
      </c>
      <c r="AM1987" s="547">
        <v>2</v>
      </c>
      <c r="AN1987" s="547" t="str">
        <f>'Information Input'!$M$14</f>
        <v xml:space="preserve">      -      </v>
      </c>
      <c r="AO1987" s="547" t="s">
        <v>137</v>
      </c>
      <c r="AP1987" s="538">
        <f t="shared" ref="AP1987:AP2027" si="319">DATE(AU1987,7,1)</f>
        <v>43647</v>
      </c>
      <c r="AQ1987" s="538">
        <f t="shared" ref="AQ1987:AQ2027" si="320">DATE(AU1987,9,30)</f>
        <v>43738</v>
      </c>
      <c r="AR1987" s="538">
        <f>'Information Input'!$H$35</f>
        <v>43555</v>
      </c>
      <c r="AS1987" s="547" t="str">
        <f>'Information Input'!$J$22</f>
        <v>Quarterly</v>
      </c>
      <c r="AT1987" s="538">
        <f>'Information Input'!$H$30</f>
        <v>43555</v>
      </c>
      <c r="AU1987" s="547">
        <f>'Information Input'!$J$18</f>
        <v>2019</v>
      </c>
      <c r="AV1987" s="547" t="s">
        <v>103</v>
      </c>
      <c r="AW1987" s="547" t="s">
        <v>242</v>
      </c>
      <c r="AX1987" s="547" t="s">
        <v>242</v>
      </c>
      <c r="AY1987" s="548" t="s">
        <v>671</v>
      </c>
      <c r="AZ1987" s="547">
        <v>12</v>
      </c>
      <c r="BA1987" s="549" t="s">
        <v>154</v>
      </c>
      <c r="BB1987" s="543" t="s">
        <v>231</v>
      </c>
      <c r="BC1987" s="550">
        <f>'Report 2'!$V424</f>
        <v>0</v>
      </c>
      <c r="BD1987" s="550">
        <f>'Report 2'!$W424</f>
        <v>0</v>
      </c>
      <c r="BE1987" s="550">
        <f>'Report 2'!$X424</f>
        <v>0</v>
      </c>
      <c r="BF1987" s="550">
        <f>'Report 2'!$Y424</f>
        <v>0</v>
      </c>
      <c r="BG1987" s="550">
        <f>'Report 2'!$Z424</f>
        <v>0</v>
      </c>
      <c r="BH1987" s="550">
        <f>'Report 2'!$AA424</f>
        <v>0</v>
      </c>
      <c r="BI1987" s="550">
        <f>'Report 2'!$AB424</f>
        <v>0</v>
      </c>
      <c r="CC1987" s="542" t="s">
        <v>669</v>
      </c>
      <c r="CD1987" s="1014" t="s">
        <v>672</v>
      </c>
      <c r="CE1987" s="1014" t="str">
        <f>'Information Input'!$M$14</f>
        <v xml:space="preserve">      -      </v>
      </c>
      <c r="CF1987" s="551" t="s">
        <v>139</v>
      </c>
      <c r="CG1987" s="552">
        <f>'Information Input'!$H$33</f>
        <v>43466</v>
      </c>
      <c r="CH1987" s="552">
        <f>'Information Input'!$H$34</f>
        <v>43555</v>
      </c>
      <c r="CI1987" s="552">
        <f>'Information Input'!$H$35</f>
        <v>43555</v>
      </c>
      <c r="CJ1987" s="551" t="str">
        <f>'Information Input'!$J$22</f>
        <v>Quarterly</v>
      </c>
      <c r="CK1987" s="552">
        <f>'Information Input'!$H$30</f>
        <v>43555</v>
      </c>
      <c r="CL1987" s="551">
        <f>'Information Input'!$J$18</f>
        <v>2019</v>
      </c>
      <c r="CM1987" s="551" t="s">
        <v>101</v>
      </c>
      <c r="CN1987" s="1014" t="s">
        <v>102</v>
      </c>
      <c r="CO1987" s="542" t="s">
        <v>103</v>
      </c>
      <c r="CP1987" s="542" t="s">
        <v>671</v>
      </c>
      <c r="CQ1987" s="551">
        <v>26</v>
      </c>
      <c r="CR1987" s="542" t="s">
        <v>168</v>
      </c>
      <c r="CS1987" s="542" t="s">
        <v>237</v>
      </c>
      <c r="CT1987" s="1015">
        <f>'Report 1'!$AF$18</f>
        <v>0</v>
      </c>
      <c r="CU1987" s="1016">
        <f>SUMIF('Report 4A'!$G$16:$G$95,$CQ1987,'Report 4A'!$AN$16:$AN$95)</f>
        <v>0</v>
      </c>
      <c r="CV1987" s="1017">
        <f t="shared" si="318"/>
        <v>0</v>
      </c>
    </row>
    <row r="1988" spans="2:100">
      <c r="B1988" s="535" t="s">
        <v>669</v>
      </c>
      <c r="C1988" s="536">
        <v>1</v>
      </c>
      <c r="D1988" s="537" t="str">
        <f>'Information Input'!$M$14</f>
        <v xml:space="preserve">      -      </v>
      </c>
      <c r="E1988" s="537" t="s">
        <v>137</v>
      </c>
      <c r="F1988" s="538">
        <f t="shared" si="315"/>
        <v>43647</v>
      </c>
      <c r="G1988" s="538">
        <f t="shared" si="316"/>
        <v>43738</v>
      </c>
      <c r="H1988" s="538">
        <f>'Information Input'!$H$35</f>
        <v>43555</v>
      </c>
      <c r="I1988" s="537" t="str">
        <f>'Information Input'!$J$22</f>
        <v>Quarterly</v>
      </c>
      <c r="J1988" s="538">
        <f>'Information Input'!$H$30</f>
        <v>43555</v>
      </c>
      <c r="K1988" s="537">
        <f>'Information Input'!$J$18</f>
        <v>2019</v>
      </c>
      <c r="L1988" s="579" t="s">
        <v>101</v>
      </c>
      <c r="M1988" s="540" t="s">
        <v>102</v>
      </c>
      <c r="N1988" s="541" t="s">
        <v>103</v>
      </c>
      <c r="O1988" s="542" t="s">
        <v>678</v>
      </c>
      <c r="P1988" s="537">
        <v>61</v>
      </c>
      <c r="Q1988" s="541" t="s">
        <v>204</v>
      </c>
      <c r="R1988" s="541" t="s">
        <v>239</v>
      </c>
      <c r="S1988" s="543">
        <f>'Report 1'!$AD$18</f>
        <v>0</v>
      </c>
      <c r="T1988" s="544">
        <f>'Report 1'!$AD$82</f>
        <v>0</v>
      </c>
      <c r="U1988" s="545">
        <f>'Report 1'!$AD$168</f>
        <v>0</v>
      </c>
      <c r="AL1988" s="546" t="s">
        <v>669</v>
      </c>
      <c r="AM1988" s="547">
        <v>2</v>
      </c>
      <c r="AN1988" s="547" t="str">
        <f>'Information Input'!$M$14</f>
        <v xml:space="preserve">      -      </v>
      </c>
      <c r="AO1988" s="547" t="s">
        <v>137</v>
      </c>
      <c r="AP1988" s="538">
        <f t="shared" si="319"/>
        <v>43647</v>
      </c>
      <c r="AQ1988" s="538">
        <f t="shared" si="320"/>
        <v>43738</v>
      </c>
      <c r="AR1988" s="538">
        <f>'Information Input'!$H$35</f>
        <v>43555</v>
      </c>
      <c r="AS1988" s="547" t="str">
        <f>'Information Input'!$J$22</f>
        <v>Quarterly</v>
      </c>
      <c r="AT1988" s="538">
        <f>'Information Input'!$H$30</f>
        <v>43555</v>
      </c>
      <c r="AU1988" s="547">
        <f>'Information Input'!$J$18</f>
        <v>2019</v>
      </c>
      <c r="AV1988" s="547" t="s">
        <v>103</v>
      </c>
      <c r="AW1988" s="547" t="s">
        <v>242</v>
      </c>
      <c r="AX1988" s="547" t="s">
        <v>242</v>
      </c>
      <c r="AY1988" s="548" t="s">
        <v>671</v>
      </c>
      <c r="AZ1988" s="547">
        <v>13</v>
      </c>
      <c r="BA1988" s="549" t="s">
        <v>155</v>
      </c>
      <c r="BB1988" s="543" t="s">
        <v>232</v>
      </c>
      <c r="BC1988" s="550">
        <f>'Report 2'!$V425</f>
        <v>0</v>
      </c>
      <c r="BD1988" s="550">
        <f>'Report 2'!$W425</f>
        <v>0</v>
      </c>
      <c r="BE1988" s="550">
        <f>'Report 2'!$X425</f>
        <v>0</v>
      </c>
      <c r="BF1988" s="550">
        <f>'Report 2'!$Y425</f>
        <v>0</v>
      </c>
      <c r="BG1988" s="550">
        <f>'Report 2'!$Z425</f>
        <v>0</v>
      </c>
      <c r="BH1988" s="550">
        <f>'Report 2'!$AA425</f>
        <v>0</v>
      </c>
      <c r="BI1988" s="550">
        <f>'Report 2'!$AB425</f>
        <v>0</v>
      </c>
      <c r="CC1988" s="542" t="s">
        <v>669</v>
      </c>
      <c r="CD1988" s="1014" t="s">
        <v>672</v>
      </c>
      <c r="CE1988" s="1014" t="str">
        <f>'Information Input'!$M$14</f>
        <v xml:space="preserve">      -      </v>
      </c>
      <c r="CF1988" s="551" t="s">
        <v>139</v>
      </c>
      <c r="CG1988" s="552">
        <f>'Information Input'!$H$33</f>
        <v>43466</v>
      </c>
      <c r="CH1988" s="552">
        <f>'Information Input'!$H$34</f>
        <v>43555</v>
      </c>
      <c r="CI1988" s="552">
        <f>'Information Input'!$H$35</f>
        <v>43555</v>
      </c>
      <c r="CJ1988" s="551" t="str">
        <f>'Information Input'!$J$22</f>
        <v>Quarterly</v>
      </c>
      <c r="CK1988" s="552">
        <f>'Information Input'!$H$30</f>
        <v>43555</v>
      </c>
      <c r="CL1988" s="551">
        <f>'Information Input'!$J$18</f>
        <v>2019</v>
      </c>
      <c r="CM1988" s="551" t="s">
        <v>101</v>
      </c>
      <c r="CN1988" s="1014" t="s">
        <v>102</v>
      </c>
      <c r="CO1988" s="542" t="s">
        <v>103</v>
      </c>
      <c r="CP1988" s="542" t="s">
        <v>671</v>
      </c>
      <c r="CQ1988" s="551">
        <v>27</v>
      </c>
      <c r="CR1988" s="542" t="s">
        <v>169</v>
      </c>
      <c r="CS1988" s="542" t="s">
        <v>235</v>
      </c>
      <c r="CT1988" s="1015">
        <f>'Report 1'!$AF$18</f>
        <v>0</v>
      </c>
      <c r="CU1988" s="1016">
        <f>SUMIF('Report 4A'!$G$16:$G$95,$CQ1988,'Report 4A'!$AN$16:$AN$95)</f>
        <v>0</v>
      </c>
      <c r="CV1988" s="1017">
        <f t="shared" si="318"/>
        <v>0</v>
      </c>
    </row>
    <row r="1989" spans="2:100">
      <c r="B1989" s="535" t="s">
        <v>669</v>
      </c>
      <c r="C1989" s="536">
        <v>1</v>
      </c>
      <c r="D1989" s="537" t="str">
        <f>'Information Input'!$M$14</f>
        <v xml:space="preserve">      -      </v>
      </c>
      <c r="E1989" s="537" t="s">
        <v>137</v>
      </c>
      <c r="F1989" s="538">
        <f t="shared" si="315"/>
        <v>43647</v>
      </c>
      <c r="G1989" s="538">
        <f t="shared" si="316"/>
        <v>43738</v>
      </c>
      <c r="H1989" s="538">
        <f>'Information Input'!$H$35</f>
        <v>43555</v>
      </c>
      <c r="I1989" s="537" t="str">
        <f>'Information Input'!$J$22</f>
        <v>Quarterly</v>
      </c>
      <c r="J1989" s="538">
        <f>'Information Input'!$H$30</f>
        <v>43555</v>
      </c>
      <c r="K1989" s="537">
        <f>'Information Input'!$J$18</f>
        <v>2019</v>
      </c>
      <c r="L1989" s="579" t="s">
        <v>101</v>
      </c>
      <c r="M1989" s="540" t="s">
        <v>102</v>
      </c>
      <c r="N1989" s="541" t="s">
        <v>103</v>
      </c>
      <c r="O1989" s="542" t="s">
        <v>678</v>
      </c>
      <c r="P1989" s="537">
        <v>62</v>
      </c>
      <c r="Q1989" s="541" t="s">
        <v>204</v>
      </c>
      <c r="R1989" s="541" t="s">
        <v>239</v>
      </c>
      <c r="S1989" s="543">
        <f>'Report 1'!$AD$18</f>
        <v>0</v>
      </c>
      <c r="T1989" s="544">
        <f>'Report 1'!$AD$83</f>
        <v>0</v>
      </c>
      <c r="U1989" s="545">
        <f>'Report 1'!$AD$169</f>
        <v>0</v>
      </c>
      <c r="AL1989" s="546" t="s">
        <v>669</v>
      </c>
      <c r="AM1989" s="547">
        <v>2</v>
      </c>
      <c r="AN1989" s="547" t="str">
        <f>'Information Input'!$M$14</f>
        <v xml:space="preserve">      -      </v>
      </c>
      <c r="AO1989" s="547" t="s">
        <v>137</v>
      </c>
      <c r="AP1989" s="538">
        <f t="shared" si="319"/>
        <v>43647</v>
      </c>
      <c r="AQ1989" s="538">
        <f t="shared" si="320"/>
        <v>43738</v>
      </c>
      <c r="AR1989" s="538">
        <f>'Information Input'!$H$35</f>
        <v>43555</v>
      </c>
      <c r="AS1989" s="547" t="str">
        <f>'Information Input'!$J$22</f>
        <v>Quarterly</v>
      </c>
      <c r="AT1989" s="538">
        <f>'Information Input'!$H$30</f>
        <v>43555</v>
      </c>
      <c r="AU1989" s="547">
        <f>'Information Input'!$J$18</f>
        <v>2019</v>
      </c>
      <c r="AV1989" s="547" t="s">
        <v>103</v>
      </c>
      <c r="AW1989" s="547" t="s">
        <v>242</v>
      </c>
      <c r="AX1989" s="547" t="s">
        <v>242</v>
      </c>
      <c r="AY1989" s="548" t="s">
        <v>671</v>
      </c>
      <c r="AZ1989" s="547">
        <v>14</v>
      </c>
      <c r="BA1989" s="549" t="s">
        <v>156</v>
      </c>
      <c r="BB1989" s="543" t="s">
        <v>233</v>
      </c>
      <c r="BC1989" s="550">
        <f>'Report 2'!$V426</f>
        <v>0</v>
      </c>
      <c r="BD1989" s="550">
        <f>'Report 2'!$W426</f>
        <v>0</v>
      </c>
      <c r="BE1989" s="550">
        <f>'Report 2'!$X426</f>
        <v>0</v>
      </c>
      <c r="BF1989" s="550">
        <f>'Report 2'!$Y426</f>
        <v>0</v>
      </c>
      <c r="BG1989" s="550">
        <f>'Report 2'!$Z426</f>
        <v>0</v>
      </c>
      <c r="BH1989" s="550">
        <f>'Report 2'!$AA426</f>
        <v>0</v>
      </c>
      <c r="BI1989" s="550">
        <f>'Report 2'!$AB426</f>
        <v>0</v>
      </c>
      <c r="CC1989" s="542" t="s">
        <v>669</v>
      </c>
      <c r="CD1989" s="1014" t="s">
        <v>672</v>
      </c>
      <c r="CE1989" s="1014" t="str">
        <f>'Information Input'!$M$14</f>
        <v xml:space="preserve">      -      </v>
      </c>
      <c r="CF1989" s="551" t="s">
        <v>139</v>
      </c>
      <c r="CG1989" s="552">
        <f>'Information Input'!$H$33</f>
        <v>43466</v>
      </c>
      <c r="CH1989" s="552">
        <f>'Information Input'!$H$34</f>
        <v>43555</v>
      </c>
      <c r="CI1989" s="552">
        <f>'Information Input'!$H$35</f>
        <v>43555</v>
      </c>
      <c r="CJ1989" s="551" t="str">
        <f>'Information Input'!$J$22</f>
        <v>Quarterly</v>
      </c>
      <c r="CK1989" s="552">
        <f>'Information Input'!$H$30</f>
        <v>43555</v>
      </c>
      <c r="CL1989" s="551">
        <f>'Information Input'!$J$18</f>
        <v>2019</v>
      </c>
      <c r="CM1989" s="551" t="s">
        <v>101</v>
      </c>
      <c r="CN1989" s="1014" t="s">
        <v>102</v>
      </c>
      <c r="CO1989" s="542" t="s">
        <v>103</v>
      </c>
      <c r="CP1989" s="542" t="s">
        <v>671</v>
      </c>
      <c r="CQ1989" s="551">
        <v>28</v>
      </c>
      <c r="CR1989" s="542" t="s">
        <v>170</v>
      </c>
      <c r="CS1989" s="542" t="s">
        <v>235</v>
      </c>
      <c r="CT1989" s="1015">
        <f>'Report 1'!$AF$18</f>
        <v>0</v>
      </c>
      <c r="CU1989" s="1016">
        <f>SUMIF('Report 4A'!$G$16:$G$95,$CQ1989,'Report 4A'!$AN$16:$AN$95)</f>
        <v>0</v>
      </c>
      <c r="CV1989" s="1017">
        <f t="shared" si="318"/>
        <v>0</v>
      </c>
    </row>
    <row r="1990" spans="2:100">
      <c r="B1990" s="535" t="s">
        <v>669</v>
      </c>
      <c r="C1990" s="536">
        <v>1</v>
      </c>
      <c r="D1990" s="537" t="str">
        <f>'Information Input'!$M$14</f>
        <v xml:space="preserve">      -      </v>
      </c>
      <c r="E1990" s="537" t="s">
        <v>137</v>
      </c>
      <c r="F1990" s="538">
        <f t="shared" si="315"/>
        <v>43647</v>
      </c>
      <c r="G1990" s="538">
        <f t="shared" si="316"/>
        <v>43738</v>
      </c>
      <c r="H1990" s="538">
        <f>'Information Input'!$H$35</f>
        <v>43555</v>
      </c>
      <c r="I1990" s="537" t="str">
        <f>'Information Input'!$J$22</f>
        <v>Quarterly</v>
      </c>
      <c r="J1990" s="538">
        <f>'Information Input'!$H$30</f>
        <v>43555</v>
      </c>
      <c r="K1990" s="537">
        <f>'Information Input'!$J$18</f>
        <v>2019</v>
      </c>
      <c r="L1990" s="579" t="s">
        <v>101</v>
      </c>
      <c r="M1990" s="540" t="s">
        <v>102</v>
      </c>
      <c r="N1990" s="541" t="s">
        <v>103</v>
      </c>
      <c r="O1990" s="542" t="s">
        <v>674</v>
      </c>
      <c r="P1990" s="537">
        <v>63</v>
      </c>
      <c r="Q1990" s="541" t="s">
        <v>205</v>
      </c>
      <c r="R1990" s="541" t="s">
        <v>239</v>
      </c>
      <c r="S1990" s="543">
        <f>'Report 1'!$AD$18</f>
        <v>0</v>
      </c>
      <c r="T1990" s="544">
        <f>'Report 1'!$AD$84</f>
        <v>0</v>
      </c>
      <c r="U1990" s="545">
        <f>'Report 1'!$AD$170</f>
        <v>0</v>
      </c>
      <c r="AL1990" s="546" t="s">
        <v>669</v>
      </c>
      <c r="AM1990" s="547">
        <v>2</v>
      </c>
      <c r="AN1990" s="547" t="str">
        <f>'Information Input'!$M$14</f>
        <v xml:space="preserve">      -      </v>
      </c>
      <c r="AO1990" s="547" t="s">
        <v>137</v>
      </c>
      <c r="AP1990" s="538">
        <f t="shared" si="319"/>
        <v>43647</v>
      </c>
      <c r="AQ1990" s="538">
        <f t="shared" si="320"/>
        <v>43738</v>
      </c>
      <c r="AR1990" s="538">
        <f>'Information Input'!$H$35</f>
        <v>43555</v>
      </c>
      <c r="AS1990" s="547" t="str">
        <f>'Information Input'!$J$22</f>
        <v>Quarterly</v>
      </c>
      <c r="AT1990" s="538">
        <f>'Information Input'!$H$30</f>
        <v>43555</v>
      </c>
      <c r="AU1990" s="547">
        <f>'Information Input'!$J$18</f>
        <v>2019</v>
      </c>
      <c r="AV1990" s="547" t="s">
        <v>103</v>
      </c>
      <c r="AW1990" s="547" t="s">
        <v>242</v>
      </c>
      <c r="AX1990" s="547" t="s">
        <v>242</v>
      </c>
      <c r="AY1990" s="548" t="s">
        <v>671</v>
      </c>
      <c r="AZ1990" s="547">
        <v>15</v>
      </c>
      <c r="BA1990" s="549" t="s">
        <v>157</v>
      </c>
      <c r="BB1990" s="543" t="s">
        <v>234</v>
      </c>
      <c r="BC1990" s="550">
        <f>'Report 2'!$V427</f>
        <v>0</v>
      </c>
      <c r="BD1990" s="550">
        <f>'Report 2'!$W427</f>
        <v>0</v>
      </c>
      <c r="BE1990" s="550">
        <f>'Report 2'!$X427</f>
        <v>0</v>
      </c>
      <c r="BF1990" s="550">
        <f>'Report 2'!$Y427</f>
        <v>0</v>
      </c>
      <c r="BG1990" s="550">
        <f>'Report 2'!$Z427</f>
        <v>0</v>
      </c>
      <c r="BH1990" s="550">
        <f>'Report 2'!$AA427</f>
        <v>0</v>
      </c>
      <c r="BI1990" s="550">
        <f>'Report 2'!$AB427</f>
        <v>0</v>
      </c>
      <c r="CC1990" s="542" t="s">
        <v>669</v>
      </c>
      <c r="CD1990" s="1014" t="s">
        <v>672</v>
      </c>
      <c r="CE1990" s="1014" t="str">
        <f>'Information Input'!$M$14</f>
        <v xml:space="preserve">      -      </v>
      </c>
      <c r="CF1990" s="551" t="s">
        <v>139</v>
      </c>
      <c r="CG1990" s="552">
        <f>'Information Input'!$H$33</f>
        <v>43466</v>
      </c>
      <c r="CH1990" s="552">
        <f>'Information Input'!$H$34</f>
        <v>43555</v>
      </c>
      <c r="CI1990" s="552">
        <f>'Information Input'!$H$35</f>
        <v>43555</v>
      </c>
      <c r="CJ1990" s="551" t="str">
        <f>'Information Input'!$J$22</f>
        <v>Quarterly</v>
      </c>
      <c r="CK1990" s="552">
        <f>'Information Input'!$H$30</f>
        <v>43555</v>
      </c>
      <c r="CL1990" s="551">
        <f>'Information Input'!$J$18</f>
        <v>2019</v>
      </c>
      <c r="CM1990" s="551" t="s">
        <v>101</v>
      </c>
      <c r="CN1990" s="1014" t="s">
        <v>102</v>
      </c>
      <c r="CO1990" s="542" t="s">
        <v>103</v>
      </c>
      <c r="CP1990" s="542" t="s">
        <v>671</v>
      </c>
      <c r="CQ1990" s="551">
        <v>29</v>
      </c>
      <c r="CR1990" s="542" t="s">
        <v>171</v>
      </c>
      <c r="CS1990" s="542" t="s">
        <v>238</v>
      </c>
      <c r="CT1990" s="1015">
        <f>'Report 1'!$AF$18</f>
        <v>0</v>
      </c>
      <c r="CU1990" s="1016">
        <f>SUMIF('Report 4A'!$G$16:$G$95,$CQ1990,'Report 4A'!$AN$16:$AN$95)</f>
        <v>0</v>
      </c>
      <c r="CV1990" s="1017">
        <f t="shared" si="318"/>
        <v>0</v>
      </c>
    </row>
    <row r="1991" spans="2:100">
      <c r="B1991" s="535" t="s">
        <v>669</v>
      </c>
      <c r="C1991" s="536">
        <v>1</v>
      </c>
      <c r="D1991" s="537" t="str">
        <f>'Information Input'!$M$14</f>
        <v xml:space="preserve">      -      </v>
      </c>
      <c r="E1991" s="537" t="s">
        <v>137</v>
      </c>
      <c r="F1991" s="538">
        <f t="shared" si="315"/>
        <v>43647</v>
      </c>
      <c r="G1991" s="538">
        <f t="shared" si="316"/>
        <v>43738</v>
      </c>
      <c r="H1991" s="538">
        <f>'Information Input'!$H$35</f>
        <v>43555</v>
      </c>
      <c r="I1991" s="537" t="str">
        <f>'Information Input'!$J$22</f>
        <v>Quarterly</v>
      </c>
      <c r="J1991" s="538">
        <f>'Information Input'!$H$30</f>
        <v>43555</v>
      </c>
      <c r="K1991" s="537">
        <f>'Information Input'!$J$18</f>
        <v>2019</v>
      </c>
      <c r="L1991" s="579" t="s">
        <v>101</v>
      </c>
      <c r="M1991" s="540" t="s">
        <v>102</v>
      </c>
      <c r="N1991" s="541" t="s">
        <v>103</v>
      </c>
      <c r="O1991" s="542" t="s">
        <v>674</v>
      </c>
      <c r="P1991" s="537">
        <v>64</v>
      </c>
      <c r="Q1991" s="541" t="s">
        <v>206</v>
      </c>
      <c r="R1991" s="541" t="s">
        <v>239</v>
      </c>
      <c r="S1991" s="543">
        <f>'Report 1'!$AD$18</f>
        <v>0</v>
      </c>
      <c r="T1991" s="544">
        <f>'Report 1'!$AD$85</f>
        <v>0</v>
      </c>
      <c r="U1991" s="545">
        <f>'Report 1'!$AD$171</f>
        <v>0</v>
      </c>
      <c r="AL1991" s="546" t="s">
        <v>669</v>
      </c>
      <c r="AM1991" s="547">
        <v>2</v>
      </c>
      <c r="AN1991" s="547" t="str">
        <f>'Information Input'!$M$14</f>
        <v xml:space="preserve">      -      </v>
      </c>
      <c r="AO1991" s="547" t="s">
        <v>137</v>
      </c>
      <c r="AP1991" s="538">
        <f t="shared" si="319"/>
        <v>43647</v>
      </c>
      <c r="AQ1991" s="538">
        <f t="shared" si="320"/>
        <v>43738</v>
      </c>
      <c r="AR1991" s="538">
        <f>'Information Input'!$H$35</f>
        <v>43555</v>
      </c>
      <c r="AS1991" s="547" t="str">
        <f>'Information Input'!$J$22</f>
        <v>Quarterly</v>
      </c>
      <c r="AT1991" s="538">
        <f>'Information Input'!$H$30</f>
        <v>43555</v>
      </c>
      <c r="AU1991" s="547">
        <f>'Information Input'!$J$18</f>
        <v>2019</v>
      </c>
      <c r="AV1991" s="547" t="s">
        <v>103</v>
      </c>
      <c r="AW1991" s="547" t="s">
        <v>242</v>
      </c>
      <c r="AX1991" s="547" t="s">
        <v>242</v>
      </c>
      <c r="AY1991" s="548" t="s">
        <v>671</v>
      </c>
      <c r="AZ1991" s="547">
        <v>16</v>
      </c>
      <c r="BA1991" s="549" t="s">
        <v>158</v>
      </c>
      <c r="BB1991" s="543" t="s">
        <v>235</v>
      </c>
      <c r="BC1991" s="550">
        <f>'Report 2'!$V428</f>
        <v>0</v>
      </c>
      <c r="BD1991" s="550">
        <f>'Report 2'!$W428</f>
        <v>0</v>
      </c>
      <c r="BE1991" s="550">
        <f>'Report 2'!$X428</f>
        <v>0</v>
      </c>
      <c r="BF1991" s="550">
        <f>'Report 2'!$Y428</f>
        <v>0</v>
      </c>
      <c r="BG1991" s="550">
        <f>'Report 2'!$Z428</f>
        <v>0</v>
      </c>
      <c r="BH1991" s="550">
        <f>'Report 2'!$AA428</f>
        <v>0</v>
      </c>
      <c r="BI1991" s="550">
        <f>'Report 2'!$AB428</f>
        <v>0</v>
      </c>
      <c r="CC1991" s="542" t="s">
        <v>669</v>
      </c>
      <c r="CD1991" s="1014" t="s">
        <v>672</v>
      </c>
      <c r="CE1991" s="1014" t="str">
        <f>'Information Input'!$M$14</f>
        <v xml:space="preserve">      -      </v>
      </c>
      <c r="CF1991" s="551" t="s">
        <v>139</v>
      </c>
      <c r="CG1991" s="552">
        <f>'Information Input'!$H$33</f>
        <v>43466</v>
      </c>
      <c r="CH1991" s="552">
        <f>'Information Input'!$H$34</f>
        <v>43555</v>
      </c>
      <c r="CI1991" s="552">
        <f>'Information Input'!$H$35</f>
        <v>43555</v>
      </c>
      <c r="CJ1991" s="551" t="str">
        <f>'Information Input'!$J$22</f>
        <v>Quarterly</v>
      </c>
      <c r="CK1991" s="552">
        <f>'Information Input'!$H$30</f>
        <v>43555</v>
      </c>
      <c r="CL1991" s="551">
        <f>'Information Input'!$J$18</f>
        <v>2019</v>
      </c>
      <c r="CM1991" s="551" t="s">
        <v>101</v>
      </c>
      <c r="CN1991" s="1014" t="s">
        <v>102</v>
      </c>
      <c r="CO1991" s="542" t="s">
        <v>103</v>
      </c>
      <c r="CP1991" s="542" t="s">
        <v>671</v>
      </c>
      <c r="CQ1991" s="551">
        <v>30</v>
      </c>
      <c r="CR1991" s="542" t="s">
        <v>172</v>
      </c>
      <c r="CS1991" s="542" t="s">
        <v>238</v>
      </c>
      <c r="CT1991" s="1015">
        <f>'Report 1'!$AF$18</f>
        <v>0</v>
      </c>
      <c r="CU1991" s="1016">
        <f>SUMIF('Report 4A'!$G$16:$G$95,$CQ1991,'Report 4A'!$AN$16:$AN$95)</f>
        <v>0</v>
      </c>
      <c r="CV1991" s="1017">
        <f t="shared" si="318"/>
        <v>0</v>
      </c>
    </row>
    <row r="1992" spans="2:100">
      <c r="B1992" s="535" t="s">
        <v>669</v>
      </c>
      <c r="C1992" s="536">
        <v>1</v>
      </c>
      <c r="D1992" s="537" t="str">
        <f>'Information Input'!$M$14</f>
        <v xml:space="preserve">      -      </v>
      </c>
      <c r="E1992" s="537" t="s">
        <v>137</v>
      </c>
      <c r="F1992" s="538">
        <f t="shared" si="315"/>
        <v>43647</v>
      </c>
      <c r="G1992" s="538">
        <f t="shared" si="316"/>
        <v>43738</v>
      </c>
      <c r="H1992" s="538">
        <f>'Information Input'!$H$35</f>
        <v>43555</v>
      </c>
      <c r="I1992" s="537" t="str">
        <f>'Information Input'!$J$22</f>
        <v>Quarterly</v>
      </c>
      <c r="J1992" s="538">
        <f>'Information Input'!$H$30</f>
        <v>43555</v>
      </c>
      <c r="K1992" s="537">
        <f>'Information Input'!$J$18</f>
        <v>2019</v>
      </c>
      <c r="L1992" s="579" t="s">
        <v>101</v>
      </c>
      <c r="M1992" s="540" t="s">
        <v>102</v>
      </c>
      <c r="N1992" s="541" t="s">
        <v>103</v>
      </c>
      <c r="O1992" s="542" t="s">
        <v>674</v>
      </c>
      <c r="P1992" s="537">
        <v>65</v>
      </c>
      <c r="Q1992" s="541" t="s">
        <v>207</v>
      </c>
      <c r="R1992" s="541" t="s">
        <v>239</v>
      </c>
      <c r="S1992" s="543">
        <f>'Report 1'!$AD$18</f>
        <v>0</v>
      </c>
      <c r="T1992" s="544">
        <f>'Report 1'!$AD$86</f>
        <v>0</v>
      </c>
      <c r="U1992" s="545">
        <f>'Report 1'!$AD$172</f>
        <v>0</v>
      </c>
      <c r="AL1992" s="546" t="s">
        <v>669</v>
      </c>
      <c r="AM1992" s="547">
        <v>2</v>
      </c>
      <c r="AN1992" s="547" t="str">
        <f>'Information Input'!$M$14</f>
        <v xml:space="preserve">      -      </v>
      </c>
      <c r="AO1992" s="547" t="s">
        <v>137</v>
      </c>
      <c r="AP1992" s="538">
        <f t="shared" si="319"/>
        <v>43647</v>
      </c>
      <c r="AQ1992" s="538">
        <f t="shared" si="320"/>
        <v>43738</v>
      </c>
      <c r="AR1992" s="538">
        <f>'Information Input'!$H$35</f>
        <v>43555</v>
      </c>
      <c r="AS1992" s="547" t="str">
        <f>'Information Input'!$J$22</f>
        <v>Quarterly</v>
      </c>
      <c r="AT1992" s="538">
        <f>'Information Input'!$H$30</f>
        <v>43555</v>
      </c>
      <c r="AU1992" s="547">
        <f>'Information Input'!$J$18</f>
        <v>2019</v>
      </c>
      <c r="AV1992" s="547" t="s">
        <v>103</v>
      </c>
      <c r="AW1992" s="547" t="s">
        <v>242</v>
      </c>
      <c r="AX1992" s="547" t="s">
        <v>242</v>
      </c>
      <c r="AY1992" s="548" t="s">
        <v>671</v>
      </c>
      <c r="AZ1992" s="547">
        <v>17</v>
      </c>
      <c r="BA1992" s="549" t="s">
        <v>159</v>
      </c>
      <c r="BB1992" s="543" t="s">
        <v>235</v>
      </c>
      <c r="BC1992" s="550">
        <f>'Report 2'!$V429</f>
        <v>0</v>
      </c>
      <c r="BD1992" s="550">
        <f>'Report 2'!$W429</f>
        <v>0</v>
      </c>
      <c r="BE1992" s="550">
        <f>'Report 2'!$X429</f>
        <v>0</v>
      </c>
      <c r="BF1992" s="550">
        <f>'Report 2'!$Y429</f>
        <v>0</v>
      </c>
      <c r="BG1992" s="550">
        <f>'Report 2'!$Z429</f>
        <v>0</v>
      </c>
      <c r="BH1992" s="550">
        <f>'Report 2'!$AA429</f>
        <v>0</v>
      </c>
      <c r="BI1992" s="550">
        <f>'Report 2'!$AB429</f>
        <v>0</v>
      </c>
      <c r="CC1992" s="542" t="s">
        <v>669</v>
      </c>
      <c r="CD1992" s="1014" t="s">
        <v>672</v>
      </c>
      <c r="CE1992" s="1014" t="str">
        <f>'Information Input'!$M$14</f>
        <v xml:space="preserve">      -      </v>
      </c>
      <c r="CF1992" s="551" t="s">
        <v>139</v>
      </c>
      <c r="CG1992" s="552">
        <f>'Information Input'!$H$33</f>
        <v>43466</v>
      </c>
      <c r="CH1992" s="552">
        <f>'Information Input'!$H$34</f>
        <v>43555</v>
      </c>
      <c r="CI1992" s="552">
        <f>'Information Input'!$H$35</f>
        <v>43555</v>
      </c>
      <c r="CJ1992" s="551" t="str">
        <f>'Information Input'!$J$22</f>
        <v>Quarterly</v>
      </c>
      <c r="CK1992" s="552">
        <f>'Information Input'!$H$30</f>
        <v>43555</v>
      </c>
      <c r="CL1992" s="551">
        <f>'Information Input'!$J$18</f>
        <v>2019</v>
      </c>
      <c r="CM1992" s="551" t="s">
        <v>101</v>
      </c>
      <c r="CN1992" s="1014" t="s">
        <v>102</v>
      </c>
      <c r="CO1992" s="542" t="s">
        <v>103</v>
      </c>
      <c r="CP1992" s="542" t="s">
        <v>671</v>
      </c>
      <c r="CQ1992" s="551">
        <v>31</v>
      </c>
      <c r="CR1992" s="542" t="s">
        <v>173</v>
      </c>
      <c r="CS1992" s="542" t="s">
        <v>233</v>
      </c>
      <c r="CT1992" s="1015">
        <f>'Report 1'!$AF$18</f>
        <v>0</v>
      </c>
      <c r="CU1992" s="1016">
        <f>SUMIF('Report 4A'!$G$16:$G$95,$CQ1992,'Report 4A'!$AN$16:$AN$95)</f>
        <v>0</v>
      </c>
      <c r="CV1992" s="1017">
        <f t="shared" si="318"/>
        <v>0</v>
      </c>
    </row>
    <row r="1993" spans="2:100">
      <c r="B1993" s="535" t="s">
        <v>669</v>
      </c>
      <c r="C1993" s="536">
        <v>1</v>
      </c>
      <c r="D1993" s="537" t="str">
        <f>'Information Input'!$M$14</f>
        <v xml:space="preserve">      -      </v>
      </c>
      <c r="E1993" s="537" t="s">
        <v>137</v>
      </c>
      <c r="F1993" s="538">
        <f t="shared" si="315"/>
        <v>43647</v>
      </c>
      <c r="G1993" s="538">
        <f t="shared" si="316"/>
        <v>43738</v>
      </c>
      <c r="H1993" s="538">
        <f>'Information Input'!$H$35</f>
        <v>43555</v>
      </c>
      <c r="I1993" s="537" t="str">
        <f>'Information Input'!$J$22</f>
        <v>Quarterly</v>
      </c>
      <c r="J1993" s="538">
        <f>'Information Input'!$H$30</f>
        <v>43555</v>
      </c>
      <c r="K1993" s="537">
        <f>'Information Input'!$J$18</f>
        <v>2019</v>
      </c>
      <c r="L1993" s="579" t="s">
        <v>101</v>
      </c>
      <c r="M1993" s="540" t="s">
        <v>102</v>
      </c>
      <c r="N1993" s="541" t="s">
        <v>103</v>
      </c>
      <c r="O1993" s="542" t="s">
        <v>679</v>
      </c>
      <c r="P1993" s="537">
        <v>66</v>
      </c>
      <c r="Q1993" s="541" t="s">
        <v>208</v>
      </c>
      <c r="R1993" s="541" t="s">
        <v>239</v>
      </c>
      <c r="S1993" s="543">
        <f>'Report 1'!$AD$18</f>
        <v>0</v>
      </c>
      <c r="T1993" s="544">
        <f>'Report 1'!$AD$87</f>
        <v>0</v>
      </c>
      <c r="U1993" s="545">
        <f>'Report 1'!$AD$173</f>
        <v>0</v>
      </c>
      <c r="AL1993" s="546" t="s">
        <v>669</v>
      </c>
      <c r="AM1993" s="547">
        <v>2</v>
      </c>
      <c r="AN1993" s="547" t="str">
        <f>'Information Input'!$M$14</f>
        <v xml:space="preserve">      -      </v>
      </c>
      <c r="AO1993" s="547" t="s">
        <v>137</v>
      </c>
      <c r="AP1993" s="538">
        <f t="shared" si="319"/>
        <v>43647</v>
      </c>
      <c r="AQ1993" s="538">
        <f t="shared" si="320"/>
        <v>43738</v>
      </c>
      <c r="AR1993" s="538">
        <f>'Information Input'!$H$35</f>
        <v>43555</v>
      </c>
      <c r="AS1993" s="547" t="str">
        <f>'Information Input'!$J$22</f>
        <v>Quarterly</v>
      </c>
      <c r="AT1993" s="538">
        <f>'Information Input'!$H$30</f>
        <v>43555</v>
      </c>
      <c r="AU1993" s="547">
        <f>'Information Input'!$J$18</f>
        <v>2019</v>
      </c>
      <c r="AV1993" s="547" t="s">
        <v>103</v>
      </c>
      <c r="AW1993" s="547" t="s">
        <v>242</v>
      </c>
      <c r="AX1993" s="547" t="s">
        <v>242</v>
      </c>
      <c r="AY1993" s="548" t="s">
        <v>671</v>
      </c>
      <c r="AZ1993" s="547">
        <v>18</v>
      </c>
      <c r="BA1993" s="549" t="s">
        <v>160</v>
      </c>
      <c r="BB1993" s="543" t="s">
        <v>235</v>
      </c>
      <c r="BC1993" s="550">
        <f>'Report 2'!$V430</f>
        <v>0</v>
      </c>
      <c r="BD1993" s="550">
        <f>'Report 2'!$W430</f>
        <v>0</v>
      </c>
      <c r="BE1993" s="550">
        <f>'Report 2'!$X430</f>
        <v>0</v>
      </c>
      <c r="BF1993" s="550">
        <f>'Report 2'!$Y430</f>
        <v>0</v>
      </c>
      <c r="BG1993" s="550">
        <f>'Report 2'!$Z430</f>
        <v>0</v>
      </c>
      <c r="BH1993" s="550">
        <f>'Report 2'!$AA430</f>
        <v>0</v>
      </c>
      <c r="BI1993" s="550">
        <f>'Report 2'!$AB430</f>
        <v>0</v>
      </c>
      <c r="CC1993" s="542" t="s">
        <v>669</v>
      </c>
      <c r="CD1993" s="1014" t="s">
        <v>672</v>
      </c>
      <c r="CE1993" s="1014" t="str">
        <f>'Information Input'!$M$14</f>
        <v xml:space="preserve">      -      </v>
      </c>
      <c r="CF1993" s="551" t="s">
        <v>139</v>
      </c>
      <c r="CG1993" s="552">
        <f>'Information Input'!$H$33</f>
        <v>43466</v>
      </c>
      <c r="CH1993" s="552">
        <f>'Information Input'!$H$34</f>
        <v>43555</v>
      </c>
      <c r="CI1993" s="552">
        <f>'Information Input'!$H$35</f>
        <v>43555</v>
      </c>
      <c r="CJ1993" s="551" t="str">
        <f>'Information Input'!$J$22</f>
        <v>Quarterly</v>
      </c>
      <c r="CK1993" s="552">
        <f>'Information Input'!$H$30</f>
        <v>43555</v>
      </c>
      <c r="CL1993" s="551">
        <f>'Information Input'!$J$18</f>
        <v>2019</v>
      </c>
      <c r="CM1993" s="551" t="s">
        <v>101</v>
      </c>
      <c r="CN1993" s="1014" t="s">
        <v>102</v>
      </c>
      <c r="CO1993" s="542" t="s">
        <v>103</v>
      </c>
      <c r="CP1993" s="542" t="s">
        <v>671</v>
      </c>
      <c r="CQ1993" s="551">
        <v>32</v>
      </c>
      <c r="CR1993" s="542" t="s">
        <v>174</v>
      </c>
      <c r="CS1993" s="542" t="s">
        <v>238</v>
      </c>
      <c r="CT1993" s="1015">
        <f>'Report 1'!$AF$18</f>
        <v>0</v>
      </c>
      <c r="CU1993" s="1016">
        <f>SUMIF('Report 4A'!$G$16:$G$95,$CQ1993,'Report 4A'!$AN$16:$AN$95)</f>
        <v>0</v>
      </c>
      <c r="CV1993" s="1017">
        <f t="shared" si="318"/>
        <v>0</v>
      </c>
    </row>
    <row r="1994" spans="2:100">
      <c r="B1994" s="535" t="s">
        <v>669</v>
      </c>
      <c r="C1994" s="536">
        <v>1</v>
      </c>
      <c r="D1994" s="537" t="str">
        <f>'Information Input'!$M$14</f>
        <v xml:space="preserve">      -      </v>
      </c>
      <c r="E1994" s="537" t="s">
        <v>137</v>
      </c>
      <c r="F1994" s="538">
        <f t="shared" si="315"/>
        <v>43647</v>
      </c>
      <c r="G1994" s="538">
        <f t="shared" si="316"/>
        <v>43738</v>
      </c>
      <c r="H1994" s="538">
        <f>'Information Input'!$H$35</f>
        <v>43555</v>
      </c>
      <c r="I1994" s="537" t="str">
        <f>'Information Input'!$J$22</f>
        <v>Quarterly</v>
      </c>
      <c r="J1994" s="538">
        <f>'Information Input'!$H$30</f>
        <v>43555</v>
      </c>
      <c r="K1994" s="537">
        <f>'Information Input'!$J$18</f>
        <v>2019</v>
      </c>
      <c r="L1994" s="579" t="s">
        <v>101</v>
      </c>
      <c r="M1994" s="540" t="s">
        <v>102</v>
      </c>
      <c r="N1994" s="541" t="s">
        <v>103</v>
      </c>
      <c r="O1994" s="542" t="s">
        <v>679</v>
      </c>
      <c r="P1994" s="537">
        <v>67</v>
      </c>
      <c r="Q1994" s="541" t="s">
        <v>209</v>
      </c>
      <c r="R1994" s="541" t="s">
        <v>239</v>
      </c>
      <c r="S1994" s="543">
        <f>'Report 1'!$AD$18</f>
        <v>0</v>
      </c>
      <c r="T1994" s="544">
        <f>'Report 1'!$AD$88</f>
        <v>0</v>
      </c>
      <c r="U1994" s="545">
        <f>'Report 1'!$AD$174</f>
        <v>0</v>
      </c>
      <c r="AL1994" s="546" t="s">
        <v>669</v>
      </c>
      <c r="AM1994" s="547">
        <v>2</v>
      </c>
      <c r="AN1994" s="547" t="str">
        <f>'Information Input'!$M$14</f>
        <v xml:space="preserve">      -      </v>
      </c>
      <c r="AO1994" s="547" t="s">
        <v>137</v>
      </c>
      <c r="AP1994" s="538">
        <f t="shared" si="319"/>
        <v>43647</v>
      </c>
      <c r="AQ1994" s="538">
        <f t="shared" si="320"/>
        <v>43738</v>
      </c>
      <c r="AR1994" s="538">
        <f>'Information Input'!$H$35</f>
        <v>43555</v>
      </c>
      <c r="AS1994" s="547" t="str">
        <f>'Information Input'!$J$22</f>
        <v>Quarterly</v>
      </c>
      <c r="AT1994" s="538">
        <f>'Information Input'!$H$30</f>
        <v>43555</v>
      </c>
      <c r="AU1994" s="547">
        <f>'Information Input'!$J$18</f>
        <v>2019</v>
      </c>
      <c r="AV1994" s="547" t="s">
        <v>103</v>
      </c>
      <c r="AW1994" s="547" t="s">
        <v>242</v>
      </c>
      <c r="AX1994" s="547" t="s">
        <v>242</v>
      </c>
      <c r="AY1994" s="548" t="s">
        <v>671</v>
      </c>
      <c r="AZ1994" s="547">
        <v>19</v>
      </c>
      <c r="BA1994" s="549" t="s">
        <v>161</v>
      </c>
      <c r="BB1994" s="543" t="s">
        <v>235</v>
      </c>
      <c r="BC1994" s="550">
        <f>'Report 2'!$V431</f>
        <v>0</v>
      </c>
      <c r="BD1994" s="550">
        <f>'Report 2'!$W431</f>
        <v>0</v>
      </c>
      <c r="BE1994" s="550">
        <f>'Report 2'!$X431</f>
        <v>0</v>
      </c>
      <c r="BF1994" s="550">
        <f>'Report 2'!$Y431</f>
        <v>0</v>
      </c>
      <c r="BG1994" s="550">
        <f>'Report 2'!$Z431</f>
        <v>0</v>
      </c>
      <c r="BH1994" s="550">
        <f>'Report 2'!$AA431</f>
        <v>0</v>
      </c>
      <c r="BI1994" s="550">
        <f>'Report 2'!$AB431</f>
        <v>0</v>
      </c>
      <c r="CC1994" s="542" t="s">
        <v>669</v>
      </c>
      <c r="CD1994" s="1014" t="s">
        <v>672</v>
      </c>
      <c r="CE1994" s="1014" t="str">
        <f>'Information Input'!$M$14</f>
        <v xml:space="preserve">      -      </v>
      </c>
      <c r="CF1994" s="551" t="s">
        <v>139</v>
      </c>
      <c r="CG1994" s="552">
        <f>'Information Input'!$H$33</f>
        <v>43466</v>
      </c>
      <c r="CH1994" s="552">
        <f>'Information Input'!$H$34</f>
        <v>43555</v>
      </c>
      <c r="CI1994" s="552">
        <f>'Information Input'!$H$35</f>
        <v>43555</v>
      </c>
      <c r="CJ1994" s="551" t="str">
        <f>'Information Input'!$J$22</f>
        <v>Quarterly</v>
      </c>
      <c r="CK1994" s="552">
        <f>'Information Input'!$H$30</f>
        <v>43555</v>
      </c>
      <c r="CL1994" s="551">
        <f>'Information Input'!$J$18</f>
        <v>2019</v>
      </c>
      <c r="CM1994" s="551" t="s">
        <v>101</v>
      </c>
      <c r="CN1994" s="1014" t="s">
        <v>102</v>
      </c>
      <c r="CO1994" s="542" t="s">
        <v>103</v>
      </c>
      <c r="CP1994" s="542" t="s">
        <v>671</v>
      </c>
      <c r="CQ1994" s="551">
        <v>33</v>
      </c>
      <c r="CR1994" s="542" t="s">
        <v>175</v>
      </c>
      <c r="CS1994" s="542" t="s">
        <v>233</v>
      </c>
      <c r="CT1994" s="1015">
        <f>'Report 1'!$AF$18</f>
        <v>0</v>
      </c>
      <c r="CU1994" s="1016">
        <f>SUMIF('Report 4A'!$G$16:$G$95,$CQ1994,'Report 4A'!$AN$16:$AN$95)</f>
        <v>0</v>
      </c>
      <c r="CV1994" s="1017">
        <f t="shared" si="318"/>
        <v>0</v>
      </c>
    </row>
    <row r="1995" spans="2:100">
      <c r="B1995" s="535" t="s">
        <v>669</v>
      </c>
      <c r="C1995" s="536">
        <v>1</v>
      </c>
      <c r="D1995" s="537" t="str">
        <f>'Information Input'!$M$14</f>
        <v xml:space="preserve">      -      </v>
      </c>
      <c r="E1995" s="537" t="s">
        <v>137</v>
      </c>
      <c r="F1995" s="538">
        <f t="shared" si="315"/>
        <v>43647</v>
      </c>
      <c r="G1995" s="538">
        <f t="shared" si="316"/>
        <v>43738</v>
      </c>
      <c r="H1995" s="538">
        <f>'Information Input'!$H$35</f>
        <v>43555</v>
      </c>
      <c r="I1995" s="537" t="str">
        <f>'Information Input'!$J$22</f>
        <v>Quarterly</v>
      </c>
      <c r="J1995" s="538">
        <f>'Information Input'!$H$30</f>
        <v>43555</v>
      </c>
      <c r="K1995" s="537">
        <f>'Information Input'!$J$18</f>
        <v>2019</v>
      </c>
      <c r="L1995" s="579" t="s">
        <v>101</v>
      </c>
      <c r="M1995" s="540" t="s">
        <v>102</v>
      </c>
      <c r="N1995" s="541" t="s">
        <v>103</v>
      </c>
      <c r="O1995" s="542" t="s">
        <v>679</v>
      </c>
      <c r="P1995" s="537">
        <v>68</v>
      </c>
      <c r="Q1995" s="541" t="s">
        <v>210</v>
      </c>
      <c r="R1995" s="541" t="s">
        <v>239</v>
      </c>
      <c r="S1995" s="543">
        <f>'Report 1'!$AD$18</f>
        <v>0</v>
      </c>
      <c r="T1995" s="544">
        <f>'Report 1'!$AD$89</f>
        <v>0</v>
      </c>
      <c r="U1995" s="545">
        <f>'Report 1'!$AD$175</f>
        <v>0</v>
      </c>
      <c r="AL1995" s="546" t="s">
        <v>669</v>
      </c>
      <c r="AM1995" s="547">
        <v>2</v>
      </c>
      <c r="AN1995" s="547" t="str">
        <f>'Information Input'!$M$14</f>
        <v xml:space="preserve">      -      </v>
      </c>
      <c r="AO1995" s="547" t="s">
        <v>137</v>
      </c>
      <c r="AP1995" s="538">
        <f t="shared" si="319"/>
        <v>43647</v>
      </c>
      <c r="AQ1995" s="538">
        <f t="shared" si="320"/>
        <v>43738</v>
      </c>
      <c r="AR1995" s="538">
        <f>'Information Input'!$H$35</f>
        <v>43555</v>
      </c>
      <c r="AS1995" s="547" t="str">
        <f>'Information Input'!$J$22</f>
        <v>Quarterly</v>
      </c>
      <c r="AT1995" s="538">
        <f>'Information Input'!$H$30</f>
        <v>43555</v>
      </c>
      <c r="AU1995" s="547">
        <f>'Information Input'!$J$18</f>
        <v>2019</v>
      </c>
      <c r="AV1995" s="547" t="s">
        <v>103</v>
      </c>
      <c r="AW1995" s="547" t="s">
        <v>242</v>
      </c>
      <c r="AX1995" s="547" t="s">
        <v>242</v>
      </c>
      <c r="AY1995" s="548" t="s">
        <v>671</v>
      </c>
      <c r="AZ1995" s="547">
        <v>20</v>
      </c>
      <c r="BA1995" s="549" t="s">
        <v>162</v>
      </c>
      <c r="BB1995" s="543" t="s">
        <v>235</v>
      </c>
      <c r="BC1995" s="550">
        <f>'Report 2'!$V432</f>
        <v>0</v>
      </c>
      <c r="BD1995" s="550">
        <f>'Report 2'!$W432</f>
        <v>0</v>
      </c>
      <c r="BE1995" s="550">
        <f>'Report 2'!$X432</f>
        <v>0</v>
      </c>
      <c r="BF1995" s="550">
        <f>'Report 2'!$Y432</f>
        <v>0</v>
      </c>
      <c r="BG1995" s="550">
        <f>'Report 2'!$Z432</f>
        <v>0</v>
      </c>
      <c r="BH1995" s="550">
        <f>'Report 2'!$AA432</f>
        <v>0</v>
      </c>
      <c r="BI1995" s="550">
        <f>'Report 2'!$AB432</f>
        <v>0</v>
      </c>
      <c r="CC1995" s="542" t="s">
        <v>669</v>
      </c>
      <c r="CD1995" s="1014" t="s">
        <v>672</v>
      </c>
      <c r="CE1995" s="1014" t="str">
        <f>'Information Input'!$M$14</f>
        <v xml:space="preserve">      -      </v>
      </c>
      <c r="CF1995" s="551" t="s">
        <v>139</v>
      </c>
      <c r="CG1995" s="552">
        <f>'Information Input'!$H$33</f>
        <v>43466</v>
      </c>
      <c r="CH1995" s="552">
        <f>'Information Input'!$H$34</f>
        <v>43555</v>
      </c>
      <c r="CI1995" s="552">
        <f>'Information Input'!$H$35</f>
        <v>43555</v>
      </c>
      <c r="CJ1995" s="551" t="str">
        <f>'Information Input'!$J$22</f>
        <v>Quarterly</v>
      </c>
      <c r="CK1995" s="552">
        <f>'Information Input'!$H$30</f>
        <v>43555</v>
      </c>
      <c r="CL1995" s="551">
        <f>'Information Input'!$J$18</f>
        <v>2019</v>
      </c>
      <c r="CM1995" s="551" t="s">
        <v>101</v>
      </c>
      <c r="CN1995" s="1014" t="s">
        <v>102</v>
      </c>
      <c r="CO1995" s="542" t="s">
        <v>103</v>
      </c>
      <c r="CP1995" s="542" t="s">
        <v>671</v>
      </c>
      <c r="CQ1995" s="551">
        <v>34</v>
      </c>
      <c r="CR1995" s="542" t="s">
        <v>176</v>
      </c>
      <c r="CS1995" s="542" t="s">
        <v>238</v>
      </c>
      <c r="CT1995" s="1015">
        <f>'Report 1'!$AF$18</f>
        <v>0</v>
      </c>
      <c r="CU1995" s="1016">
        <f>SUMIF('Report 4A'!$G$16:$G$95,$CQ1995,'Report 4A'!$AN$16:$AN$95)</f>
        <v>0</v>
      </c>
      <c r="CV1995" s="1017">
        <f t="shared" si="318"/>
        <v>0</v>
      </c>
    </row>
    <row r="1996" spans="2:100">
      <c r="B1996" s="535" t="s">
        <v>669</v>
      </c>
      <c r="C1996" s="536">
        <v>1</v>
      </c>
      <c r="D1996" s="537" t="str">
        <f>'Information Input'!$M$14</f>
        <v xml:space="preserve">      -      </v>
      </c>
      <c r="E1996" s="537" t="s">
        <v>137</v>
      </c>
      <c r="F1996" s="538">
        <f t="shared" si="315"/>
        <v>43647</v>
      </c>
      <c r="G1996" s="538">
        <f t="shared" si="316"/>
        <v>43738</v>
      </c>
      <c r="H1996" s="538">
        <f>'Information Input'!$H$35</f>
        <v>43555</v>
      </c>
      <c r="I1996" s="537" t="str">
        <f>'Information Input'!$J$22</f>
        <v>Quarterly</v>
      </c>
      <c r="J1996" s="538">
        <f>'Information Input'!$H$30</f>
        <v>43555</v>
      </c>
      <c r="K1996" s="537">
        <f>'Information Input'!$J$18</f>
        <v>2019</v>
      </c>
      <c r="L1996" s="579" t="s">
        <v>101</v>
      </c>
      <c r="M1996" s="540" t="s">
        <v>102</v>
      </c>
      <c r="N1996" s="541" t="s">
        <v>103</v>
      </c>
      <c r="O1996" s="542" t="s">
        <v>679</v>
      </c>
      <c r="P1996" s="537">
        <v>69</v>
      </c>
      <c r="Q1996" s="541" t="s">
        <v>211</v>
      </c>
      <c r="R1996" s="541" t="s">
        <v>239</v>
      </c>
      <c r="S1996" s="543">
        <f>'Report 1'!$AD$18</f>
        <v>0</v>
      </c>
      <c r="T1996" s="544">
        <f>'Report 1'!$AD$90</f>
        <v>0</v>
      </c>
      <c r="U1996" s="545">
        <f>'Report 1'!$AD$176</f>
        <v>0</v>
      </c>
      <c r="AL1996" s="546" t="s">
        <v>669</v>
      </c>
      <c r="AM1996" s="547">
        <v>2</v>
      </c>
      <c r="AN1996" s="547" t="str">
        <f>'Information Input'!$M$14</f>
        <v xml:space="preserve">      -      </v>
      </c>
      <c r="AO1996" s="547" t="s">
        <v>137</v>
      </c>
      <c r="AP1996" s="538">
        <f t="shared" si="319"/>
        <v>43647</v>
      </c>
      <c r="AQ1996" s="538">
        <f t="shared" si="320"/>
        <v>43738</v>
      </c>
      <c r="AR1996" s="538">
        <f>'Information Input'!$H$35</f>
        <v>43555</v>
      </c>
      <c r="AS1996" s="547" t="str">
        <f>'Information Input'!$J$22</f>
        <v>Quarterly</v>
      </c>
      <c r="AT1996" s="538">
        <f>'Information Input'!$H$30</f>
        <v>43555</v>
      </c>
      <c r="AU1996" s="547">
        <f>'Information Input'!$J$18</f>
        <v>2019</v>
      </c>
      <c r="AV1996" s="547" t="s">
        <v>103</v>
      </c>
      <c r="AW1996" s="547" t="s">
        <v>242</v>
      </c>
      <c r="AX1996" s="547" t="s">
        <v>242</v>
      </c>
      <c r="AY1996" s="548" t="s">
        <v>671</v>
      </c>
      <c r="AZ1996" s="547">
        <v>21</v>
      </c>
      <c r="BA1996" s="549" t="s">
        <v>163</v>
      </c>
      <c r="BB1996" s="543" t="s">
        <v>235</v>
      </c>
      <c r="BC1996" s="550">
        <f>'Report 2'!$V433</f>
        <v>0</v>
      </c>
      <c r="BD1996" s="550">
        <f>'Report 2'!$W433</f>
        <v>0</v>
      </c>
      <c r="BE1996" s="550">
        <f>'Report 2'!$X433</f>
        <v>0</v>
      </c>
      <c r="BF1996" s="550">
        <f>'Report 2'!$Y433</f>
        <v>0</v>
      </c>
      <c r="BG1996" s="550">
        <f>'Report 2'!$Z433</f>
        <v>0</v>
      </c>
      <c r="BH1996" s="550">
        <f>'Report 2'!$AA433</f>
        <v>0</v>
      </c>
      <c r="BI1996" s="550">
        <f>'Report 2'!$AB433</f>
        <v>0</v>
      </c>
      <c r="CC1996" s="542" t="s">
        <v>669</v>
      </c>
      <c r="CD1996" s="1014" t="s">
        <v>672</v>
      </c>
      <c r="CE1996" s="1014" t="str">
        <f>'Information Input'!$M$14</f>
        <v xml:space="preserve">      -      </v>
      </c>
      <c r="CF1996" s="551" t="s">
        <v>139</v>
      </c>
      <c r="CG1996" s="552">
        <f>'Information Input'!$H$33</f>
        <v>43466</v>
      </c>
      <c r="CH1996" s="552">
        <f>'Information Input'!$H$34</f>
        <v>43555</v>
      </c>
      <c r="CI1996" s="552">
        <f>'Information Input'!$H$35</f>
        <v>43555</v>
      </c>
      <c r="CJ1996" s="551" t="str">
        <f>'Information Input'!$J$22</f>
        <v>Quarterly</v>
      </c>
      <c r="CK1996" s="552">
        <f>'Information Input'!$H$30</f>
        <v>43555</v>
      </c>
      <c r="CL1996" s="551">
        <f>'Information Input'!$J$18</f>
        <v>2019</v>
      </c>
      <c r="CM1996" s="551" t="s">
        <v>101</v>
      </c>
      <c r="CN1996" s="1014" t="s">
        <v>102</v>
      </c>
      <c r="CO1996" s="542" t="s">
        <v>103</v>
      </c>
      <c r="CP1996" s="542" t="s">
        <v>671</v>
      </c>
      <c r="CQ1996" s="551">
        <v>35</v>
      </c>
      <c r="CR1996" s="542" t="s">
        <v>177</v>
      </c>
      <c r="CS1996" s="542" t="s">
        <v>235</v>
      </c>
      <c r="CT1996" s="1015">
        <f>'Report 1'!$AF$18</f>
        <v>0</v>
      </c>
      <c r="CU1996" s="1016">
        <f>SUMIF('Report 4A'!$G$16:$G$95,$CQ1996,'Report 4A'!$AN$16:$AN$95)</f>
        <v>0</v>
      </c>
      <c r="CV1996" s="1017">
        <f t="shared" si="318"/>
        <v>0</v>
      </c>
    </row>
    <row r="1997" spans="2:100">
      <c r="B1997" s="535" t="s">
        <v>669</v>
      </c>
      <c r="C1997" s="536">
        <v>1</v>
      </c>
      <c r="D1997" s="537" t="str">
        <f>'Information Input'!$M$14</f>
        <v xml:space="preserve">      -      </v>
      </c>
      <c r="E1997" s="537" t="s">
        <v>137</v>
      </c>
      <c r="F1997" s="538">
        <f t="shared" si="315"/>
        <v>43647</v>
      </c>
      <c r="G1997" s="538">
        <f t="shared" si="316"/>
        <v>43738</v>
      </c>
      <c r="H1997" s="538">
        <f>'Information Input'!$H$35</f>
        <v>43555</v>
      </c>
      <c r="I1997" s="537" t="str">
        <f>'Information Input'!$J$22</f>
        <v>Quarterly</v>
      </c>
      <c r="J1997" s="538">
        <f>'Information Input'!$H$30</f>
        <v>43555</v>
      </c>
      <c r="K1997" s="537">
        <f>'Information Input'!$J$18</f>
        <v>2019</v>
      </c>
      <c r="L1997" s="579" t="s">
        <v>101</v>
      </c>
      <c r="M1997" s="540" t="s">
        <v>102</v>
      </c>
      <c r="N1997" s="541" t="s">
        <v>103</v>
      </c>
      <c r="O1997" s="542" t="s">
        <v>680</v>
      </c>
      <c r="P1997" s="537">
        <v>70</v>
      </c>
      <c r="Q1997" s="541" t="s">
        <v>212</v>
      </c>
      <c r="R1997" s="541" t="s">
        <v>239</v>
      </c>
      <c r="S1997" s="543">
        <f>'Report 1'!$AD$18</f>
        <v>0</v>
      </c>
      <c r="T1997" s="544">
        <f>'Report 1'!$AD$91</f>
        <v>0</v>
      </c>
      <c r="U1997" s="545">
        <f>'Report 1'!$AD$177</f>
        <v>0</v>
      </c>
      <c r="AL1997" s="546" t="s">
        <v>669</v>
      </c>
      <c r="AM1997" s="547">
        <v>2</v>
      </c>
      <c r="AN1997" s="547" t="str">
        <f>'Information Input'!$M$14</f>
        <v xml:space="preserve">      -      </v>
      </c>
      <c r="AO1997" s="547" t="s">
        <v>137</v>
      </c>
      <c r="AP1997" s="538">
        <f t="shared" si="319"/>
        <v>43647</v>
      </c>
      <c r="AQ1997" s="538">
        <f t="shared" si="320"/>
        <v>43738</v>
      </c>
      <c r="AR1997" s="538">
        <f>'Information Input'!$H$35</f>
        <v>43555</v>
      </c>
      <c r="AS1997" s="547" t="str">
        <f>'Information Input'!$J$22</f>
        <v>Quarterly</v>
      </c>
      <c r="AT1997" s="538">
        <f>'Information Input'!$H$30</f>
        <v>43555</v>
      </c>
      <c r="AU1997" s="547">
        <f>'Information Input'!$J$18</f>
        <v>2019</v>
      </c>
      <c r="AV1997" s="547" t="s">
        <v>103</v>
      </c>
      <c r="AW1997" s="547" t="s">
        <v>242</v>
      </c>
      <c r="AX1997" s="547" t="s">
        <v>242</v>
      </c>
      <c r="AY1997" s="548" t="s">
        <v>671</v>
      </c>
      <c r="AZ1997" s="547">
        <v>22</v>
      </c>
      <c r="BA1997" s="549" t="s">
        <v>164</v>
      </c>
      <c r="BB1997" s="543" t="s">
        <v>236</v>
      </c>
      <c r="BC1997" s="550">
        <f>'Report 2'!$V434</f>
        <v>0</v>
      </c>
      <c r="BD1997" s="550">
        <f>'Report 2'!$W434</f>
        <v>0</v>
      </c>
      <c r="BE1997" s="550">
        <f>'Report 2'!$X434</f>
        <v>0</v>
      </c>
      <c r="BF1997" s="550">
        <f>'Report 2'!$Y434</f>
        <v>0</v>
      </c>
      <c r="BG1997" s="550">
        <f>'Report 2'!$Z434</f>
        <v>0</v>
      </c>
      <c r="BH1997" s="550">
        <f>'Report 2'!$AA434</f>
        <v>0</v>
      </c>
      <c r="BI1997" s="550">
        <f>'Report 2'!$AB434</f>
        <v>0</v>
      </c>
      <c r="CC1997" s="542" t="s">
        <v>669</v>
      </c>
      <c r="CD1997" s="1014" t="s">
        <v>672</v>
      </c>
      <c r="CE1997" s="1014" t="str">
        <f>'Information Input'!$M$14</f>
        <v xml:space="preserve">      -      </v>
      </c>
      <c r="CF1997" s="551" t="s">
        <v>139</v>
      </c>
      <c r="CG1997" s="552">
        <f>'Information Input'!$H$33</f>
        <v>43466</v>
      </c>
      <c r="CH1997" s="552">
        <f>'Information Input'!$H$34</f>
        <v>43555</v>
      </c>
      <c r="CI1997" s="552">
        <f>'Information Input'!$H$35</f>
        <v>43555</v>
      </c>
      <c r="CJ1997" s="551" t="str">
        <f>'Information Input'!$J$22</f>
        <v>Quarterly</v>
      </c>
      <c r="CK1997" s="552">
        <f>'Information Input'!$H$30</f>
        <v>43555</v>
      </c>
      <c r="CL1997" s="551">
        <f>'Information Input'!$J$18</f>
        <v>2019</v>
      </c>
      <c r="CM1997" s="551" t="s">
        <v>101</v>
      </c>
      <c r="CN1997" s="1014" t="s">
        <v>102</v>
      </c>
      <c r="CO1997" s="542" t="s">
        <v>103</v>
      </c>
      <c r="CP1997" s="542" t="s">
        <v>671</v>
      </c>
      <c r="CQ1997" s="551">
        <v>36</v>
      </c>
      <c r="CR1997" s="542" t="s">
        <v>178</v>
      </c>
      <c r="CS1997" s="542" t="s">
        <v>235</v>
      </c>
      <c r="CT1997" s="1015">
        <f>'Report 1'!$AF$18</f>
        <v>0</v>
      </c>
      <c r="CU1997" s="1016">
        <f>SUMIF('Report 4A'!$G$16:$G$95,$CQ1997,'Report 4A'!$AN$16:$AN$95)</f>
        <v>0</v>
      </c>
      <c r="CV1997" s="1017">
        <f t="shared" si="318"/>
        <v>0</v>
      </c>
    </row>
    <row r="1998" spans="2:100">
      <c r="B1998" s="535" t="s">
        <v>669</v>
      </c>
      <c r="C1998" s="536">
        <v>1</v>
      </c>
      <c r="D1998" s="537" t="str">
        <f>'Information Input'!$M$14</f>
        <v xml:space="preserve">      -      </v>
      </c>
      <c r="E1998" s="537" t="s">
        <v>137</v>
      </c>
      <c r="F1998" s="538">
        <f t="shared" si="315"/>
        <v>43647</v>
      </c>
      <c r="G1998" s="538">
        <f t="shared" si="316"/>
        <v>43738</v>
      </c>
      <c r="H1998" s="538">
        <f>'Information Input'!$H$35</f>
        <v>43555</v>
      </c>
      <c r="I1998" s="537" t="str">
        <f>'Information Input'!$J$22</f>
        <v>Quarterly</v>
      </c>
      <c r="J1998" s="538">
        <f>'Information Input'!$H$30</f>
        <v>43555</v>
      </c>
      <c r="K1998" s="537">
        <f>'Information Input'!$J$18</f>
        <v>2019</v>
      </c>
      <c r="L1998" s="579" t="s">
        <v>101</v>
      </c>
      <c r="M1998" s="540" t="s">
        <v>102</v>
      </c>
      <c r="N1998" s="541" t="s">
        <v>103</v>
      </c>
      <c r="O1998" s="542" t="s">
        <v>680</v>
      </c>
      <c r="P1998" s="537">
        <v>71</v>
      </c>
      <c r="Q1998" s="541" t="s">
        <v>213</v>
      </c>
      <c r="R1998" s="541" t="s">
        <v>239</v>
      </c>
      <c r="S1998" s="543">
        <f>'Report 1'!$AD$18</f>
        <v>0</v>
      </c>
      <c r="T1998" s="544">
        <f>'Report 1'!$AD$92</f>
        <v>0</v>
      </c>
      <c r="U1998" s="545">
        <f>'Report 1'!$AD$178</f>
        <v>0</v>
      </c>
      <c r="AL1998" s="546" t="s">
        <v>669</v>
      </c>
      <c r="AM1998" s="547">
        <v>2</v>
      </c>
      <c r="AN1998" s="547" t="str">
        <f>'Information Input'!$M$14</f>
        <v xml:space="preserve">      -      </v>
      </c>
      <c r="AO1998" s="547" t="s">
        <v>137</v>
      </c>
      <c r="AP1998" s="538">
        <f t="shared" si="319"/>
        <v>43647</v>
      </c>
      <c r="AQ1998" s="538">
        <f t="shared" si="320"/>
        <v>43738</v>
      </c>
      <c r="AR1998" s="538">
        <f>'Information Input'!$H$35</f>
        <v>43555</v>
      </c>
      <c r="AS1998" s="547" t="str">
        <f>'Information Input'!$J$22</f>
        <v>Quarterly</v>
      </c>
      <c r="AT1998" s="538">
        <f>'Information Input'!$H$30</f>
        <v>43555</v>
      </c>
      <c r="AU1998" s="547">
        <f>'Information Input'!$J$18</f>
        <v>2019</v>
      </c>
      <c r="AV1998" s="547" t="s">
        <v>103</v>
      </c>
      <c r="AW1998" s="547" t="s">
        <v>242</v>
      </c>
      <c r="AX1998" s="547" t="s">
        <v>242</v>
      </c>
      <c r="AY1998" s="548" t="s">
        <v>671</v>
      </c>
      <c r="AZ1998" s="547">
        <v>23</v>
      </c>
      <c r="BA1998" s="549" t="s">
        <v>165</v>
      </c>
      <c r="BB1998" s="543" t="s">
        <v>236</v>
      </c>
      <c r="BC1998" s="550">
        <f>'Report 2'!$V435</f>
        <v>0</v>
      </c>
      <c r="BD1998" s="550">
        <f>'Report 2'!$W435</f>
        <v>0</v>
      </c>
      <c r="BE1998" s="550">
        <f>'Report 2'!$X435</f>
        <v>0</v>
      </c>
      <c r="BF1998" s="550">
        <f>'Report 2'!$Y435</f>
        <v>0</v>
      </c>
      <c r="BG1998" s="550">
        <f>'Report 2'!$Z435</f>
        <v>0</v>
      </c>
      <c r="BH1998" s="550">
        <f>'Report 2'!$AA435</f>
        <v>0</v>
      </c>
      <c r="BI1998" s="550">
        <f>'Report 2'!$AB435</f>
        <v>0</v>
      </c>
      <c r="CC1998" s="542" t="s">
        <v>669</v>
      </c>
      <c r="CD1998" s="1014" t="s">
        <v>672</v>
      </c>
      <c r="CE1998" s="1014" t="str">
        <f>'Information Input'!$M$14</f>
        <v xml:space="preserve">      -      </v>
      </c>
      <c r="CF1998" s="551" t="s">
        <v>139</v>
      </c>
      <c r="CG1998" s="552">
        <f>'Information Input'!$H$33</f>
        <v>43466</v>
      </c>
      <c r="CH1998" s="552">
        <f>'Information Input'!$H$34</f>
        <v>43555</v>
      </c>
      <c r="CI1998" s="552">
        <f>'Information Input'!$H$35</f>
        <v>43555</v>
      </c>
      <c r="CJ1998" s="551" t="str">
        <f>'Information Input'!$J$22</f>
        <v>Quarterly</v>
      </c>
      <c r="CK1998" s="552">
        <f>'Information Input'!$H$30</f>
        <v>43555</v>
      </c>
      <c r="CL1998" s="551">
        <f>'Information Input'!$J$18</f>
        <v>2019</v>
      </c>
      <c r="CM1998" s="551" t="s">
        <v>101</v>
      </c>
      <c r="CN1998" s="1014" t="s">
        <v>102</v>
      </c>
      <c r="CO1998" s="542" t="s">
        <v>103</v>
      </c>
      <c r="CP1998" s="542" t="s">
        <v>671</v>
      </c>
      <c r="CQ1998" s="551">
        <v>37</v>
      </c>
      <c r="CR1998" s="542" t="s">
        <v>179</v>
      </c>
      <c r="CS1998" s="542" t="s">
        <v>231</v>
      </c>
      <c r="CT1998" s="1015">
        <f>'Report 1'!$AF$18</f>
        <v>0</v>
      </c>
      <c r="CU1998" s="1016">
        <f>SUMIF('Report 4A'!$G$16:$G$95,$CQ1998,'Report 4A'!$AN$16:$AN$95)</f>
        <v>0</v>
      </c>
      <c r="CV1998" s="1017">
        <f t="shared" si="318"/>
        <v>0</v>
      </c>
    </row>
    <row r="1999" spans="2:100">
      <c r="B1999" s="573" t="s">
        <v>669</v>
      </c>
      <c r="C1999" s="574">
        <v>1</v>
      </c>
      <c r="D1999" s="562" t="str">
        <f>'Information Input'!$M$14</f>
        <v xml:space="preserve">      -      </v>
      </c>
      <c r="E1999" s="562" t="s">
        <v>137</v>
      </c>
      <c r="F1999" s="559">
        <f t="shared" si="315"/>
        <v>43647</v>
      </c>
      <c r="G1999" s="559">
        <f t="shared" si="316"/>
        <v>43738</v>
      </c>
      <c r="H1999" s="559">
        <f>'Information Input'!$H$35</f>
        <v>43555</v>
      </c>
      <c r="I1999" s="562" t="str">
        <f>'Information Input'!$J$22</f>
        <v>Quarterly</v>
      </c>
      <c r="J1999" s="559">
        <f>'Information Input'!$H$30</f>
        <v>43555</v>
      </c>
      <c r="K1999" s="562">
        <f>'Information Input'!$J$18</f>
        <v>2019</v>
      </c>
      <c r="L1999" s="580" t="s">
        <v>101</v>
      </c>
      <c r="M1999" s="564" t="s">
        <v>102</v>
      </c>
      <c r="N1999" s="561" t="s">
        <v>103</v>
      </c>
      <c r="O1999" s="575" t="s">
        <v>674</v>
      </c>
      <c r="P1999" s="537">
        <v>72</v>
      </c>
      <c r="Q1999" s="541" t="s">
        <v>214</v>
      </c>
      <c r="R1999" s="561" t="s">
        <v>239</v>
      </c>
      <c r="S1999" s="560">
        <f>'Report 1'!$AD$18</f>
        <v>0</v>
      </c>
      <c r="T1999" s="568">
        <f>'Report 1'!$AD$93</f>
        <v>0</v>
      </c>
      <c r="U1999" s="571">
        <f>'Report 1'!$AD$179</f>
        <v>0</v>
      </c>
      <c r="AL1999" s="546" t="s">
        <v>669</v>
      </c>
      <c r="AM1999" s="547">
        <v>2</v>
      </c>
      <c r="AN1999" s="547" t="str">
        <f>'Information Input'!$M$14</f>
        <v xml:space="preserve">      -      </v>
      </c>
      <c r="AO1999" s="547" t="s">
        <v>137</v>
      </c>
      <c r="AP1999" s="538">
        <f t="shared" si="319"/>
        <v>43647</v>
      </c>
      <c r="AQ1999" s="538">
        <f t="shared" si="320"/>
        <v>43738</v>
      </c>
      <c r="AR1999" s="538">
        <f>'Information Input'!$H$35</f>
        <v>43555</v>
      </c>
      <c r="AS1999" s="547" t="str">
        <f>'Information Input'!$J$22</f>
        <v>Quarterly</v>
      </c>
      <c r="AT1999" s="538">
        <f>'Information Input'!$H$30</f>
        <v>43555</v>
      </c>
      <c r="AU1999" s="547">
        <f>'Information Input'!$J$18</f>
        <v>2019</v>
      </c>
      <c r="AV1999" s="547" t="s">
        <v>103</v>
      </c>
      <c r="AW1999" s="547" t="s">
        <v>242</v>
      </c>
      <c r="AX1999" s="547" t="s">
        <v>242</v>
      </c>
      <c r="AY1999" s="548" t="s">
        <v>671</v>
      </c>
      <c r="AZ1999" s="547">
        <v>24</v>
      </c>
      <c r="BA1999" s="549" t="s">
        <v>166</v>
      </c>
      <c r="BB1999" s="543" t="s">
        <v>233</v>
      </c>
      <c r="BC1999" s="550">
        <f>'Report 2'!$V436</f>
        <v>0</v>
      </c>
      <c r="BD1999" s="550">
        <f>'Report 2'!$W436</f>
        <v>0</v>
      </c>
      <c r="BE1999" s="550">
        <f>'Report 2'!$X436</f>
        <v>0</v>
      </c>
      <c r="BF1999" s="550">
        <f>'Report 2'!$Y436</f>
        <v>0</v>
      </c>
      <c r="BG1999" s="550">
        <f>'Report 2'!$Z436</f>
        <v>0</v>
      </c>
      <c r="BH1999" s="550">
        <f>'Report 2'!$AA436</f>
        <v>0</v>
      </c>
      <c r="BI1999" s="550">
        <f>'Report 2'!$AB436</f>
        <v>0</v>
      </c>
      <c r="CC1999" s="542" t="s">
        <v>669</v>
      </c>
      <c r="CD1999" s="1014" t="s">
        <v>672</v>
      </c>
      <c r="CE1999" s="1014" t="str">
        <f>'Information Input'!$M$14</f>
        <v xml:space="preserve">      -      </v>
      </c>
      <c r="CF1999" s="551" t="s">
        <v>139</v>
      </c>
      <c r="CG1999" s="552">
        <f>'Information Input'!$H$33</f>
        <v>43466</v>
      </c>
      <c r="CH1999" s="552">
        <f>'Information Input'!$H$34</f>
        <v>43555</v>
      </c>
      <c r="CI1999" s="552">
        <f>'Information Input'!$H$35</f>
        <v>43555</v>
      </c>
      <c r="CJ1999" s="551" t="str">
        <f>'Information Input'!$J$22</f>
        <v>Quarterly</v>
      </c>
      <c r="CK1999" s="552">
        <f>'Information Input'!$H$30</f>
        <v>43555</v>
      </c>
      <c r="CL1999" s="551">
        <f>'Information Input'!$J$18</f>
        <v>2019</v>
      </c>
      <c r="CM1999" s="551" t="s">
        <v>101</v>
      </c>
      <c r="CN1999" s="1014" t="s">
        <v>102</v>
      </c>
      <c r="CO1999" s="542" t="s">
        <v>103</v>
      </c>
      <c r="CP1999" s="542" t="s">
        <v>671</v>
      </c>
      <c r="CQ1999" s="551">
        <v>38</v>
      </c>
      <c r="CR1999" s="542" t="s">
        <v>180</v>
      </c>
      <c r="CS1999" s="542" t="s">
        <v>233</v>
      </c>
      <c r="CT1999" s="1015">
        <f>'Report 1'!$AF$18</f>
        <v>0</v>
      </c>
      <c r="CU1999" s="1016">
        <f>SUMIF('Report 4A'!$G$16:$G$95,$CQ1999,'Report 4A'!$AN$16:$AN$95)</f>
        <v>0</v>
      </c>
      <c r="CV1999" s="1017">
        <f t="shared" si="318"/>
        <v>0</v>
      </c>
    </row>
    <row r="2000" spans="2:100">
      <c r="B2000" s="515" t="s">
        <v>669</v>
      </c>
      <c r="C2000" s="516">
        <v>1</v>
      </c>
      <c r="D2000" s="517" t="str">
        <f>'Information Input'!$M$14</f>
        <v xml:space="preserve">      -      </v>
      </c>
      <c r="E2000" s="517" t="s">
        <v>137</v>
      </c>
      <c r="F2000" s="518">
        <f t="shared" si="315"/>
        <v>43647</v>
      </c>
      <c r="G2000" s="518">
        <f t="shared" si="316"/>
        <v>43738</v>
      </c>
      <c r="H2000" s="519">
        <f>'Information Input'!$H$35</f>
        <v>43555</v>
      </c>
      <c r="I2000" s="517" t="str">
        <f>'Information Input'!$J$22</f>
        <v>Quarterly</v>
      </c>
      <c r="J2000" s="519">
        <f>'Information Input'!$H$30</f>
        <v>43555</v>
      </c>
      <c r="K2000" s="517">
        <f>'Information Input'!$J$18</f>
        <v>2019</v>
      </c>
      <c r="L2000" s="578" t="s">
        <v>104</v>
      </c>
      <c r="M2000" s="521" t="s">
        <v>105</v>
      </c>
      <c r="N2000" s="522" t="s">
        <v>103</v>
      </c>
      <c r="O2000" s="523" t="s">
        <v>670</v>
      </c>
      <c r="P2000" s="517">
        <v>2</v>
      </c>
      <c r="Q2000" s="522" t="s">
        <v>142</v>
      </c>
      <c r="R2000" s="522" t="s">
        <v>239</v>
      </c>
      <c r="S2000" s="524">
        <f>'Report 1'!$AI$18</f>
        <v>0</v>
      </c>
      <c r="T2000" s="525">
        <f>'Report 1'!$AI$20</f>
        <v>0</v>
      </c>
      <c r="U2000" s="526">
        <f>'Report 1'!$AI$106</f>
        <v>0</v>
      </c>
      <c r="AL2000" s="546" t="s">
        <v>669</v>
      </c>
      <c r="AM2000" s="547">
        <v>2</v>
      </c>
      <c r="AN2000" s="547" t="str">
        <f>'Information Input'!$M$14</f>
        <v xml:space="preserve">      -      </v>
      </c>
      <c r="AO2000" s="547" t="s">
        <v>137</v>
      </c>
      <c r="AP2000" s="538">
        <f t="shared" si="319"/>
        <v>43647</v>
      </c>
      <c r="AQ2000" s="538">
        <f t="shared" si="320"/>
        <v>43738</v>
      </c>
      <c r="AR2000" s="538">
        <f>'Information Input'!$H$35</f>
        <v>43555</v>
      </c>
      <c r="AS2000" s="547" t="str">
        <f>'Information Input'!$J$22</f>
        <v>Quarterly</v>
      </c>
      <c r="AT2000" s="538">
        <f>'Information Input'!$H$30</f>
        <v>43555</v>
      </c>
      <c r="AU2000" s="547">
        <f>'Information Input'!$J$18</f>
        <v>2019</v>
      </c>
      <c r="AV2000" s="547" t="s">
        <v>103</v>
      </c>
      <c r="AW2000" s="547" t="s">
        <v>242</v>
      </c>
      <c r="AX2000" s="547" t="s">
        <v>242</v>
      </c>
      <c r="AY2000" s="548" t="s">
        <v>671</v>
      </c>
      <c r="AZ2000" s="547">
        <v>25</v>
      </c>
      <c r="BA2000" s="549" t="s">
        <v>167</v>
      </c>
      <c r="BB2000" s="543" t="s">
        <v>233</v>
      </c>
      <c r="BC2000" s="550">
        <f>'Report 2'!$V437</f>
        <v>0</v>
      </c>
      <c r="BD2000" s="550">
        <f>'Report 2'!$W437</f>
        <v>0</v>
      </c>
      <c r="BE2000" s="550">
        <f>'Report 2'!$X437</f>
        <v>0</v>
      </c>
      <c r="BF2000" s="550">
        <f>'Report 2'!$Y437</f>
        <v>0</v>
      </c>
      <c r="BG2000" s="550">
        <f>'Report 2'!$Z437</f>
        <v>0</v>
      </c>
      <c r="BH2000" s="550">
        <f>'Report 2'!$AA437</f>
        <v>0</v>
      </c>
      <c r="BI2000" s="550">
        <f>'Report 2'!$AB437</f>
        <v>0</v>
      </c>
      <c r="CC2000" s="542" t="s">
        <v>669</v>
      </c>
      <c r="CD2000" s="1014" t="s">
        <v>672</v>
      </c>
      <c r="CE2000" s="1014" t="str">
        <f>'Information Input'!$M$14</f>
        <v xml:space="preserve">      -      </v>
      </c>
      <c r="CF2000" s="551" t="s">
        <v>139</v>
      </c>
      <c r="CG2000" s="552">
        <f>'Information Input'!$H$33</f>
        <v>43466</v>
      </c>
      <c r="CH2000" s="552">
        <f>'Information Input'!$H$34</f>
        <v>43555</v>
      </c>
      <c r="CI2000" s="552">
        <f>'Information Input'!$H$35</f>
        <v>43555</v>
      </c>
      <c r="CJ2000" s="551" t="str">
        <f>'Information Input'!$J$22</f>
        <v>Quarterly</v>
      </c>
      <c r="CK2000" s="552">
        <f>'Information Input'!$H$30</f>
        <v>43555</v>
      </c>
      <c r="CL2000" s="551">
        <f>'Information Input'!$J$18</f>
        <v>2019</v>
      </c>
      <c r="CM2000" s="551" t="s">
        <v>101</v>
      </c>
      <c r="CN2000" s="1014" t="s">
        <v>102</v>
      </c>
      <c r="CO2000" s="542" t="s">
        <v>103</v>
      </c>
      <c r="CP2000" s="542" t="s">
        <v>671</v>
      </c>
      <c r="CQ2000" s="551">
        <v>39</v>
      </c>
      <c r="CR2000" s="542" t="s">
        <v>181</v>
      </c>
      <c r="CS2000" s="542" t="s">
        <v>233</v>
      </c>
      <c r="CT2000" s="1015">
        <f>'Report 1'!$AF$18</f>
        <v>0</v>
      </c>
      <c r="CU2000" s="1016">
        <f>SUMIF('Report 4A'!$G$16:$G$95,$CQ2000,'Report 4A'!$AN$16:$AN$95)</f>
        <v>0</v>
      </c>
      <c r="CV2000" s="1017">
        <f t="shared" si="318"/>
        <v>0</v>
      </c>
    </row>
    <row r="2001" spans="2:100">
      <c r="B2001" s="535" t="s">
        <v>669</v>
      </c>
      <c r="C2001" s="536">
        <v>1</v>
      </c>
      <c r="D2001" s="537" t="str">
        <f>'Information Input'!$M$14</f>
        <v xml:space="preserve">      -      </v>
      </c>
      <c r="E2001" s="537" t="s">
        <v>137</v>
      </c>
      <c r="F2001" s="538">
        <f t="shared" si="315"/>
        <v>43647</v>
      </c>
      <c r="G2001" s="538">
        <f t="shared" si="316"/>
        <v>43738</v>
      </c>
      <c r="H2001" s="538">
        <f>'Information Input'!$H$35</f>
        <v>43555</v>
      </c>
      <c r="I2001" s="537" t="str">
        <f>'Information Input'!$J$22</f>
        <v>Quarterly</v>
      </c>
      <c r="J2001" s="538">
        <f>'Information Input'!$H$30</f>
        <v>43555</v>
      </c>
      <c r="K2001" s="537">
        <f>'Information Input'!$J$18</f>
        <v>2019</v>
      </c>
      <c r="L2001" s="579" t="s">
        <v>104</v>
      </c>
      <c r="M2001" s="540" t="s">
        <v>105</v>
      </c>
      <c r="N2001" s="541" t="s">
        <v>103</v>
      </c>
      <c r="O2001" s="542" t="s">
        <v>670</v>
      </c>
      <c r="P2001" s="537">
        <v>3</v>
      </c>
      <c r="Q2001" s="541" t="s">
        <v>143</v>
      </c>
      <c r="R2001" s="541" t="s">
        <v>239</v>
      </c>
      <c r="S2001" s="543">
        <f>'Report 1'!$AI$18</f>
        <v>0</v>
      </c>
      <c r="T2001" s="544">
        <f>'Report 1'!$AI$21</f>
        <v>0</v>
      </c>
      <c r="U2001" s="545">
        <f>'Report 1'!$AI$107</f>
        <v>0</v>
      </c>
      <c r="AL2001" s="546" t="s">
        <v>669</v>
      </c>
      <c r="AM2001" s="547">
        <v>2</v>
      </c>
      <c r="AN2001" s="547" t="str">
        <f>'Information Input'!$M$14</f>
        <v xml:space="preserve">      -      </v>
      </c>
      <c r="AO2001" s="547" t="s">
        <v>137</v>
      </c>
      <c r="AP2001" s="538">
        <f t="shared" si="319"/>
        <v>43647</v>
      </c>
      <c r="AQ2001" s="538">
        <f t="shared" si="320"/>
        <v>43738</v>
      </c>
      <c r="AR2001" s="538">
        <f>'Information Input'!$H$35</f>
        <v>43555</v>
      </c>
      <c r="AS2001" s="547" t="str">
        <f>'Information Input'!$J$22</f>
        <v>Quarterly</v>
      </c>
      <c r="AT2001" s="538">
        <f>'Information Input'!$H$30</f>
        <v>43555</v>
      </c>
      <c r="AU2001" s="547">
        <f>'Information Input'!$J$18</f>
        <v>2019</v>
      </c>
      <c r="AV2001" s="547" t="s">
        <v>103</v>
      </c>
      <c r="AW2001" s="547" t="s">
        <v>242</v>
      </c>
      <c r="AX2001" s="547" t="s">
        <v>242</v>
      </c>
      <c r="AY2001" s="548" t="s">
        <v>671</v>
      </c>
      <c r="AZ2001" s="547">
        <v>26</v>
      </c>
      <c r="BA2001" s="549" t="s">
        <v>168</v>
      </c>
      <c r="BB2001" s="543" t="s">
        <v>237</v>
      </c>
      <c r="BC2001" s="550">
        <f>'Report 2'!$V438</f>
        <v>0</v>
      </c>
      <c r="BD2001" s="550">
        <f>'Report 2'!$W438</f>
        <v>0</v>
      </c>
      <c r="BE2001" s="550">
        <f>'Report 2'!$X438</f>
        <v>0</v>
      </c>
      <c r="BF2001" s="550">
        <f>'Report 2'!$Y438</f>
        <v>0</v>
      </c>
      <c r="BG2001" s="550">
        <f>'Report 2'!$Z438</f>
        <v>0</v>
      </c>
      <c r="BH2001" s="550">
        <f>'Report 2'!$AA438</f>
        <v>0</v>
      </c>
      <c r="BI2001" s="550">
        <f>'Report 2'!$AB438</f>
        <v>0</v>
      </c>
      <c r="CC2001" s="542" t="s">
        <v>669</v>
      </c>
      <c r="CD2001" s="1014" t="s">
        <v>672</v>
      </c>
      <c r="CE2001" s="1014" t="str">
        <f>'Information Input'!$M$14</f>
        <v xml:space="preserve">      -      </v>
      </c>
      <c r="CF2001" s="551" t="s">
        <v>139</v>
      </c>
      <c r="CG2001" s="552">
        <f>'Information Input'!$H$33</f>
        <v>43466</v>
      </c>
      <c r="CH2001" s="552">
        <f>'Information Input'!$H$34</f>
        <v>43555</v>
      </c>
      <c r="CI2001" s="552">
        <f>'Information Input'!$H$35</f>
        <v>43555</v>
      </c>
      <c r="CJ2001" s="551" t="str">
        <f>'Information Input'!$J$22</f>
        <v>Quarterly</v>
      </c>
      <c r="CK2001" s="552">
        <f>'Information Input'!$H$30</f>
        <v>43555</v>
      </c>
      <c r="CL2001" s="551">
        <f>'Information Input'!$J$18</f>
        <v>2019</v>
      </c>
      <c r="CM2001" s="551" t="s">
        <v>101</v>
      </c>
      <c r="CN2001" s="1014" t="s">
        <v>102</v>
      </c>
      <c r="CO2001" s="542" t="s">
        <v>103</v>
      </c>
      <c r="CP2001" s="542" t="s">
        <v>671</v>
      </c>
      <c r="CQ2001" s="551">
        <v>40</v>
      </c>
      <c r="CR2001" s="542" t="s">
        <v>182</v>
      </c>
      <c r="CS2001" s="542" t="s">
        <v>238</v>
      </c>
      <c r="CT2001" s="1015">
        <f>'Report 1'!$AF$18</f>
        <v>0</v>
      </c>
      <c r="CU2001" s="1016">
        <f>SUMIF('Report 4A'!$G$16:$G$95,$CQ2001,'Report 4A'!$AN$16:$AN$95)</f>
        <v>0</v>
      </c>
      <c r="CV2001" s="1017">
        <f t="shared" si="318"/>
        <v>0</v>
      </c>
    </row>
    <row r="2002" spans="2:100">
      <c r="B2002" s="535" t="s">
        <v>669</v>
      </c>
      <c r="C2002" s="536">
        <v>1</v>
      </c>
      <c r="D2002" s="537" t="str">
        <f>'Information Input'!$M$14</f>
        <v xml:space="preserve">      -      </v>
      </c>
      <c r="E2002" s="537" t="s">
        <v>137</v>
      </c>
      <c r="F2002" s="538">
        <f t="shared" si="315"/>
        <v>43647</v>
      </c>
      <c r="G2002" s="538">
        <f t="shared" si="316"/>
        <v>43738</v>
      </c>
      <c r="H2002" s="538">
        <f>'Information Input'!$H$35</f>
        <v>43555</v>
      </c>
      <c r="I2002" s="537" t="str">
        <f>'Information Input'!$J$22</f>
        <v>Quarterly</v>
      </c>
      <c r="J2002" s="538">
        <f>'Information Input'!$H$30</f>
        <v>43555</v>
      </c>
      <c r="K2002" s="537">
        <f>'Information Input'!$J$18</f>
        <v>2019</v>
      </c>
      <c r="L2002" s="579" t="s">
        <v>104</v>
      </c>
      <c r="M2002" s="540" t="s">
        <v>105</v>
      </c>
      <c r="N2002" s="541" t="s">
        <v>103</v>
      </c>
      <c r="O2002" s="542" t="s">
        <v>670</v>
      </c>
      <c r="P2002" s="537">
        <v>4</v>
      </c>
      <c r="Q2002" s="541" t="s">
        <v>144</v>
      </c>
      <c r="R2002" s="541" t="s">
        <v>239</v>
      </c>
      <c r="S2002" s="543">
        <f>'Report 1'!$AI$18</f>
        <v>0</v>
      </c>
      <c r="T2002" s="544">
        <f>'Report 1'!$AI$22</f>
        <v>0</v>
      </c>
      <c r="U2002" s="545">
        <f>'Report 1'!$AI$108</f>
        <v>0</v>
      </c>
      <c r="AL2002" s="546" t="s">
        <v>669</v>
      </c>
      <c r="AM2002" s="547">
        <v>2</v>
      </c>
      <c r="AN2002" s="547" t="str">
        <f>'Information Input'!$M$14</f>
        <v xml:space="preserve">      -      </v>
      </c>
      <c r="AO2002" s="547" t="s">
        <v>137</v>
      </c>
      <c r="AP2002" s="538">
        <f t="shared" si="319"/>
        <v>43647</v>
      </c>
      <c r="AQ2002" s="538">
        <f t="shared" si="320"/>
        <v>43738</v>
      </c>
      <c r="AR2002" s="538">
        <f>'Information Input'!$H$35</f>
        <v>43555</v>
      </c>
      <c r="AS2002" s="547" t="str">
        <f>'Information Input'!$J$22</f>
        <v>Quarterly</v>
      </c>
      <c r="AT2002" s="538">
        <f>'Information Input'!$H$30</f>
        <v>43555</v>
      </c>
      <c r="AU2002" s="547">
        <f>'Information Input'!$J$18</f>
        <v>2019</v>
      </c>
      <c r="AV2002" s="547" t="s">
        <v>103</v>
      </c>
      <c r="AW2002" s="547" t="s">
        <v>242</v>
      </c>
      <c r="AX2002" s="547" t="s">
        <v>242</v>
      </c>
      <c r="AY2002" s="548" t="s">
        <v>671</v>
      </c>
      <c r="AZ2002" s="547">
        <v>27</v>
      </c>
      <c r="BA2002" s="549" t="s">
        <v>169</v>
      </c>
      <c r="BB2002" s="543" t="s">
        <v>235</v>
      </c>
      <c r="BC2002" s="550">
        <f>'Report 2'!$V439</f>
        <v>0</v>
      </c>
      <c r="BD2002" s="550">
        <f>'Report 2'!$W439</f>
        <v>0</v>
      </c>
      <c r="BE2002" s="550">
        <f>'Report 2'!$X439</f>
        <v>0</v>
      </c>
      <c r="BF2002" s="550">
        <f>'Report 2'!$Y439</f>
        <v>0</v>
      </c>
      <c r="BG2002" s="550">
        <f>'Report 2'!$Z439</f>
        <v>0</v>
      </c>
      <c r="BH2002" s="550">
        <f>'Report 2'!$AA439</f>
        <v>0</v>
      </c>
      <c r="BI2002" s="550">
        <f>'Report 2'!$AB439</f>
        <v>0</v>
      </c>
      <c r="CC2002" s="542" t="s">
        <v>669</v>
      </c>
      <c r="CD2002" s="1014" t="s">
        <v>672</v>
      </c>
      <c r="CE2002" s="1014" t="str">
        <f>'Information Input'!$M$14</f>
        <v xml:space="preserve">      -      </v>
      </c>
      <c r="CF2002" s="551" t="s">
        <v>139</v>
      </c>
      <c r="CG2002" s="552">
        <f>'Information Input'!$H$33</f>
        <v>43466</v>
      </c>
      <c r="CH2002" s="552">
        <f>'Information Input'!$H$34</f>
        <v>43555</v>
      </c>
      <c r="CI2002" s="552">
        <f>'Information Input'!$H$35</f>
        <v>43555</v>
      </c>
      <c r="CJ2002" s="551" t="str">
        <f>'Information Input'!$J$22</f>
        <v>Quarterly</v>
      </c>
      <c r="CK2002" s="552">
        <f>'Information Input'!$H$30</f>
        <v>43555</v>
      </c>
      <c r="CL2002" s="551">
        <f>'Information Input'!$J$18</f>
        <v>2019</v>
      </c>
      <c r="CM2002" s="551" t="s">
        <v>101</v>
      </c>
      <c r="CN2002" s="1014" t="s">
        <v>102</v>
      </c>
      <c r="CO2002" s="542" t="s">
        <v>103</v>
      </c>
      <c r="CP2002" s="542" t="s">
        <v>671</v>
      </c>
      <c r="CQ2002" s="551">
        <v>41</v>
      </c>
      <c r="CR2002" s="542" t="s">
        <v>183</v>
      </c>
      <c r="CS2002" s="542" t="s">
        <v>238</v>
      </c>
      <c r="CT2002" s="1015">
        <f>'Report 1'!$AF$18</f>
        <v>0</v>
      </c>
      <c r="CU2002" s="1016">
        <f>SUMIF('Report 4A'!$G$16:$G$95,$CQ2002,'Report 4A'!$AN$16:$AN$95)</f>
        <v>0</v>
      </c>
      <c r="CV2002" s="1017">
        <f t="shared" si="318"/>
        <v>0</v>
      </c>
    </row>
    <row r="2003" spans="2:100">
      <c r="B2003" s="535" t="s">
        <v>669</v>
      </c>
      <c r="C2003" s="536">
        <v>1</v>
      </c>
      <c r="D2003" s="537" t="str">
        <f>'Information Input'!$M$14</f>
        <v xml:space="preserve">      -      </v>
      </c>
      <c r="E2003" s="537" t="s">
        <v>137</v>
      </c>
      <c r="F2003" s="538">
        <f t="shared" si="315"/>
        <v>43647</v>
      </c>
      <c r="G2003" s="538">
        <f t="shared" si="316"/>
        <v>43738</v>
      </c>
      <c r="H2003" s="538">
        <f>'Information Input'!$H$35</f>
        <v>43555</v>
      </c>
      <c r="I2003" s="537" t="str">
        <f>'Information Input'!$J$22</f>
        <v>Quarterly</v>
      </c>
      <c r="J2003" s="538">
        <f>'Information Input'!$H$30</f>
        <v>43555</v>
      </c>
      <c r="K2003" s="537">
        <f>'Information Input'!$J$18</f>
        <v>2019</v>
      </c>
      <c r="L2003" s="579" t="s">
        <v>104</v>
      </c>
      <c r="M2003" s="540" t="s">
        <v>105</v>
      </c>
      <c r="N2003" s="541" t="s">
        <v>103</v>
      </c>
      <c r="O2003" s="542" t="s">
        <v>670</v>
      </c>
      <c r="P2003" s="537">
        <v>5</v>
      </c>
      <c r="Q2003" s="541" t="s">
        <v>145</v>
      </c>
      <c r="R2003" s="541" t="s">
        <v>239</v>
      </c>
      <c r="S2003" s="543">
        <f>'Report 1'!$AI$18</f>
        <v>0</v>
      </c>
      <c r="T2003" s="544">
        <f>'Report 1'!$AI$23</f>
        <v>0</v>
      </c>
      <c r="U2003" s="545">
        <f>'Report 1'!$AI$109</f>
        <v>0</v>
      </c>
      <c r="AL2003" s="546" t="s">
        <v>669</v>
      </c>
      <c r="AM2003" s="547">
        <v>2</v>
      </c>
      <c r="AN2003" s="547" t="str">
        <f>'Information Input'!$M$14</f>
        <v xml:space="preserve">      -      </v>
      </c>
      <c r="AO2003" s="547" t="s">
        <v>137</v>
      </c>
      <c r="AP2003" s="538">
        <f t="shared" si="319"/>
        <v>43647</v>
      </c>
      <c r="AQ2003" s="538">
        <f t="shared" si="320"/>
        <v>43738</v>
      </c>
      <c r="AR2003" s="538">
        <f>'Information Input'!$H$35</f>
        <v>43555</v>
      </c>
      <c r="AS2003" s="547" t="str">
        <f>'Information Input'!$J$22</f>
        <v>Quarterly</v>
      </c>
      <c r="AT2003" s="538">
        <f>'Information Input'!$H$30</f>
        <v>43555</v>
      </c>
      <c r="AU2003" s="547">
        <f>'Information Input'!$J$18</f>
        <v>2019</v>
      </c>
      <c r="AV2003" s="547" t="s">
        <v>103</v>
      </c>
      <c r="AW2003" s="547" t="s">
        <v>242</v>
      </c>
      <c r="AX2003" s="547" t="s">
        <v>242</v>
      </c>
      <c r="AY2003" s="548" t="s">
        <v>671</v>
      </c>
      <c r="AZ2003" s="547">
        <v>28</v>
      </c>
      <c r="BA2003" s="549" t="s">
        <v>170</v>
      </c>
      <c r="BB2003" s="543" t="s">
        <v>235</v>
      </c>
      <c r="BC2003" s="550">
        <f>'Report 2'!$V440</f>
        <v>0</v>
      </c>
      <c r="BD2003" s="550">
        <f>'Report 2'!$W440</f>
        <v>0</v>
      </c>
      <c r="BE2003" s="550">
        <f>'Report 2'!$X440</f>
        <v>0</v>
      </c>
      <c r="BF2003" s="550">
        <f>'Report 2'!$Y440</f>
        <v>0</v>
      </c>
      <c r="BG2003" s="550">
        <f>'Report 2'!$Z440</f>
        <v>0</v>
      </c>
      <c r="BH2003" s="550">
        <f>'Report 2'!$AA440</f>
        <v>0</v>
      </c>
      <c r="BI2003" s="550">
        <f>'Report 2'!$AB440</f>
        <v>0</v>
      </c>
      <c r="CC2003" s="542" t="s">
        <v>669</v>
      </c>
      <c r="CD2003" s="1014" t="s">
        <v>672</v>
      </c>
      <c r="CE2003" s="1014" t="str">
        <f>'Information Input'!$M$14</f>
        <v xml:space="preserve">      -      </v>
      </c>
      <c r="CF2003" s="551" t="s">
        <v>139</v>
      </c>
      <c r="CG2003" s="552">
        <f>'Information Input'!$H$33</f>
        <v>43466</v>
      </c>
      <c r="CH2003" s="552">
        <f>'Information Input'!$H$34</f>
        <v>43555</v>
      </c>
      <c r="CI2003" s="552">
        <f>'Information Input'!$H$35</f>
        <v>43555</v>
      </c>
      <c r="CJ2003" s="551" t="str">
        <f>'Information Input'!$J$22</f>
        <v>Quarterly</v>
      </c>
      <c r="CK2003" s="552">
        <f>'Information Input'!$H$30</f>
        <v>43555</v>
      </c>
      <c r="CL2003" s="551">
        <f>'Information Input'!$J$18</f>
        <v>2019</v>
      </c>
      <c r="CM2003" s="1018" t="s">
        <v>101</v>
      </c>
      <c r="CN2003" s="1014" t="s">
        <v>102</v>
      </c>
      <c r="CO2003" s="542" t="s">
        <v>103</v>
      </c>
      <c r="CP2003" s="542" t="s">
        <v>671</v>
      </c>
      <c r="CQ2003" s="551">
        <v>42</v>
      </c>
      <c r="CR2003" s="542" t="s">
        <v>184</v>
      </c>
      <c r="CS2003" s="542" t="s">
        <v>233</v>
      </c>
      <c r="CT2003" s="1015">
        <f>'Report 1'!$AF$18</f>
        <v>0</v>
      </c>
      <c r="CU2003" s="1016">
        <f>SUMIF('Report 4A'!$G$16:$G$95,$CQ2003,'Report 4A'!$AN$16:$AN$95)</f>
        <v>0</v>
      </c>
      <c r="CV2003" s="1017">
        <f t="shared" ref="CV2003:CV2004" si="321">IF(CT2003&lt;&gt;0,CU2003/CT2003,0)</f>
        <v>0</v>
      </c>
    </row>
    <row r="2004" spans="2:100">
      <c r="B2004" s="535" t="s">
        <v>669</v>
      </c>
      <c r="C2004" s="536">
        <v>1</v>
      </c>
      <c r="D2004" s="537" t="str">
        <f>'Information Input'!$M$14</f>
        <v xml:space="preserve">      -      </v>
      </c>
      <c r="E2004" s="537" t="s">
        <v>137</v>
      </c>
      <c r="F2004" s="538">
        <f t="shared" si="315"/>
        <v>43647</v>
      </c>
      <c r="G2004" s="538">
        <f t="shared" si="316"/>
        <v>43738</v>
      </c>
      <c r="H2004" s="538">
        <f>'Information Input'!$H$35</f>
        <v>43555</v>
      </c>
      <c r="I2004" s="537" t="str">
        <f>'Information Input'!$J$22</f>
        <v>Quarterly</v>
      </c>
      <c r="J2004" s="538">
        <f>'Information Input'!$H$30</f>
        <v>43555</v>
      </c>
      <c r="K2004" s="537">
        <f>'Information Input'!$J$18</f>
        <v>2019</v>
      </c>
      <c r="L2004" s="579" t="s">
        <v>104</v>
      </c>
      <c r="M2004" s="540" t="s">
        <v>105</v>
      </c>
      <c r="N2004" s="541" t="s">
        <v>103</v>
      </c>
      <c r="O2004" s="542" t="s">
        <v>670</v>
      </c>
      <c r="P2004" s="537">
        <v>6</v>
      </c>
      <c r="Q2004" s="541" t="s">
        <v>146</v>
      </c>
      <c r="R2004" s="541" t="s">
        <v>239</v>
      </c>
      <c r="S2004" s="543">
        <f>'Report 1'!$AI$18</f>
        <v>0</v>
      </c>
      <c r="T2004" s="544">
        <f>'Report 1'!$AI$24</f>
        <v>0</v>
      </c>
      <c r="U2004" s="545">
        <f>'Report 1'!$AI$110</f>
        <v>0</v>
      </c>
      <c r="AL2004" s="546" t="s">
        <v>669</v>
      </c>
      <c r="AM2004" s="547">
        <v>2</v>
      </c>
      <c r="AN2004" s="547" t="str">
        <f>'Information Input'!$M$14</f>
        <v xml:space="preserve">      -      </v>
      </c>
      <c r="AO2004" s="547" t="s">
        <v>137</v>
      </c>
      <c r="AP2004" s="538">
        <f t="shared" si="319"/>
        <v>43647</v>
      </c>
      <c r="AQ2004" s="538">
        <f t="shared" si="320"/>
        <v>43738</v>
      </c>
      <c r="AR2004" s="538">
        <f>'Information Input'!$H$35</f>
        <v>43555</v>
      </c>
      <c r="AS2004" s="547" t="str">
        <f>'Information Input'!$J$22</f>
        <v>Quarterly</v>
      </c>
      <c r="AT2004" s="538">
        <f>'Information Input'!$H$30</f>
        <v>43555</v>
      </c>
      <c r="AU2004" s="547">
        <f>'Information Input'!$J$18</f>
        <v>2019</v>
      </c>
      <c r="AV2004" s="547" t="s">
        <v>103</v>
      </c>
      <c r="AW2004" s="547" t="s">
        <v>242</v>
      </c>
      <c r="AX2004" s="547" t="s">
        <v>242</v>
      </c>
      <c r="AY2004" s="548" t="s">
        <v>671</v>
      </c>
      <c r="AZ2004" s="547">
        <v>29</v>
      </c>
      <c r="BA2004" s="549" t="s">
        <v>171</v>
      </c>
      <c r="BB2004" s="543" t="s">
        <v>238</v>
      </c>
      <c r="BC2004" s="550">
        <f>'Report 2'!$V441</f>
        <v>0</v>
      </c>
      <c r="BD2004" s="550">
        <f>'Report 2'!$W441</f>
        <v>0</v>
      </c>
      <c r="BE2004" s="550">
        <f>'Report 2'!$X441</f>
        <v>0</v>
      </c>
      <c r="BF2004" s="550">
        <f>'Report 2'!$Y441</f>
        <v>0</v>
      </c>
      <c r="BG2004" s="550">
        <f>'Report 2'!$Z441</f>
        <v>0</v>
      </c>
      <c r="BH2004" s="550">
        <f>'Report 2'!$AA441</f>
        <v>0</v>
      </c>
      <c r="BI2004" s="550">
        <f>'Report 2'!$AB441</f>
        <v>0</v>
      </c>
      <c r="CC2004" s="542" t="s">
        <v>669</v>
      </c>
      <c r="CD2004" s="1014" t="s">
        <v>672</v>
      </c>
      <c r="CE2004" s="1014" t="str">
        <f>'Information Input'!$M$14</f>
        <v xml:space="preserve">      -      </v>
      </c>
      <c r="CF2004" s="551" t="s">
        <v>139</v>
      </c>
      <c r="CG2004" s="552">
        <f>'Information Input'!$H$33</f>
        <v>43466</v>
      </c>
      <c r="CH2004" s="552">
        <f>'Information Input'!$H$34</f>
        <v>43555</v>
      </c>
      <c r="CI2004" s="552">
        <f>'Information Input'!$H$35</f>
        <v>43555</v>
      </c>
      <c r="CJ2004" s="551" t="str">
        <f>'Information Input'!$J$22</f>
        <v>Quarterly</v>
      </c>
      <c r="CK2004" s="552">
        <f>'Information Input'!$H$30</f>
        <v>43555</v>
      </c>
      <c r="CL2004" s="551">
        <f>'Information Input'!$J$18</f>
        <v>2019</v>
      </c>
      <c r="CM2004" s="1018" t="s">
        <v>101</v>
      </c>
      <c r="CN2004" s="1014" t="s">
        <v>102</v>
      </c>
      <c r="CO2004" s="542" t="s">
        <v>103</v>
      </c>
      <c r="CP2004" s="542" t="s">
        <v>671</v>
      </c>
      <c r="CQ2004" s="551">
        <v>43</v>
      </c>
      <c r="CR2004" s="542" t="s">
        <v>185</v>
      </c>
      <c r="CS2004" s="542" t="s">
        <v>233</v>
      </c>
      <c r="CT2004" s="1015">
        <f>'Report 1'!$AF$18</f>
        <v>0</v>
      </c>
      <c r="CU2004" s="1016">
        <f>SUMIF('Report 4A'!$G$16:$G$95,$CQ2004,'Report 4A'!$AN$16:$AN$95)</f>
        <v>0</v>
      </c>
      <c r="CV2004" s="1017">
        <f t="shared" si="321"/>
        <v>0</v>
      </c>
    </row>
    <row r="2005" spans="2:100">
      <c r="B2005" s="535" t="s">
        <v>669</v>
      </c>
      <c r="C2005" s="536">
        <v>1</v>
      </c>
      <c r="D2005" s="537" t="str">
        <f>'Information Input'!$M$14</f>
        <v xml:space="preserve">      -      </v>
      </c>
      <c r="E2005" s="537" t="s">
        <v>137</v>
      </c>
      <c r="F2005" s="538">
        <f t="shared" si="315"/>
        <v>43647</v>
      </c>
      <c r="G2005" s="538">
        <f t="shared" si="316"/>
        <v>43738</v>
      </c>
      <c r="H2005" s="538">
        <f>'Information Input'!$H$35</f>
        <v>43555</v>
      </c>
      <c r="I2005" s="537" t="str">
        <f>'Information Input'!$J$22</f>
        <v>Quarterly</v>
      </c>
      <c r="J2005" s="538">
        <f>'Information Input'!$H$30</f>
        <v>43555</v>
      </c>
      <c r="K2005" s="537">
        <f>'Information Input'!$J$18</f>
        <v>2019</v>
      </c>
      <c r="L2005" s="579" t="s">
        <v>104</v>
      </c>
      <c r="M2005" s="540" t="s">
        <v>105</v>
      </c>
      <c r="N2005" s="541" t="s">
        <v>103</v>
      </c>
      <c r="O2005" s="542" t="s">
        <v>674</v>
      </c>
      <c r="P2005" s="537">
        <v>7</v>
      </c>
      <c r="Q2005" s="541" t="s">
        <v>147</v>
      </c>
      <c r="R2005" s="541" t="s">
        <v>239</v>
      </c>
      <c r="S2005" s="543">
        <f>'Report 1'!$AI$18</f>
        <v>0</v>
      </c>
      <c r="T2005" s="544">
        <f>'Report 1'!$AI$25</f>
        <v>0</v>
      </c>
      <c r="U2005" s="545">
        <f>'Report 1'!$AI$111</f>
        <v>0</v>
      </c>
      <c r="AL2005" s="546" t="s">
        <v>669</v>
      </c>
      <c r="AM2005" s="547">
        <v>2</v>
      </c>
      <c r="AN2005" s="547" t="str">
        <f>'Information Input'!$M$14</f>
        <v xml:space="preserve">      -      </v>
      </c>
      <c r="AO2005" s="547" t="s">
        <v>137</v>
      </c>
      <c r="AP2005" s="538">
        <f t="shared" si="319"/>
        <v>43647</v>
      </c>
      <c r="AQ2005" s="538">
        <f t="shared" si="320"/>
        <v>43738</v>
      </c>
      <c r="AR2005" s="538">
        <f>'Information Input'!$H$35</f>
        <v>43555</v>
      </c>
      <c r="AS2005" s="547" t="str">
        <f>'Information Input'!$J$22</f>
        <v>Quarterly</v>
      </c>
      <c r="AT2005" s="538">
        <f>'Information Input'!$H$30</f>
        <v>43555</v>
      </c>
      <c r="AU2005" s="547">
        <f>'Information Input'!$J$18</f>
        <v>2019</v>
      </c>
      <c r="AV2005" s="547" t="s">
        <v>103</v>
      </c>
      <c r="AW2005" s="547" t="s">
        <v>242</v>
      </c>
      <c r="AX2005" s="547" t="s">
        <v>242</v>
      </c>
      <c r="AY2005" s="548" t="s">
        <v>671</v>
      </c>
      <c r="AZ2005" s="547">
        <v>30</v>
      </c>
      <c r="BA2005" s="549" t="s">
        <v>172</v>
      </c>
      <c r="BB2005" s="543" t="s">
        <v>238</v>
      </c>
      <c r="BC2005" s="550">
        <f>'Report 2'!$V442</f>
        <v>0</v>
      </c>
      <c r="BD2005" s="550">
        <f>'Report 2'!$W442</f>
        <v>0</v>
      </c>
      <c r="BE2005" s="550">
        <f>'Report 2'!$X442</f>
        <v>0</v>
      </c>
      <c r="BF2005" s="550">
        <f>'Report 2'!$Y442</f>
        <v>0</v>
      </c>
      <c r="BG2005" s="550">
        <f>'Report 2'!$Z442</f>
        <v>0</v>
      </c>
      <c r="BH2005" s="550">
        <f>'Report 2'!$AA442</f>
        <v>0</v>
      </c>
      <c r="BI2005" s="550">
        <f>'Report 2'!$AB442</f>
        <v>0</v>
      </c>
      <c r="CC2005" s="542" t="s">
        <v>669</v>
      </c>
      <c r="CD2005" s="1014" t="s">
        <v>672</v>
      </c>
      <c r="CE2005" s="1014" t="str">
        <f>'Information Input'!$M$14</f>
        <v xml:space="preserve">      -      </v>
      </c>
      <c r="CF2005" s="551" t="s">
        <v>139</v>
      </c>
      <c r="CG2005" s="552">
        <f>'Information Input'!$H$33</f>
        <v>43466</v>
      </c>
      <c r="CH2005" s="552">
        <f>'Information Input'!$H$34</f>
        <v>43555</v>
      </c>
      <c r="CI2005" s="552">
        <f>'Information Input'!$H$35</f>
        <v>43555</v>
      </c>
      <c r="CJ2005" s="551" t="str">
        <f>'Information Input'!$J$22</f>
        <v>Quarterly</v>
      </c>
      <c r="CK2005" s="552">
        <f>'Information Input'!$H$30</f>
        <v>43555</v>
      </c>
      <c r="CL2005" s="551">
        <f>'Information Input'!$J$18</f>
        <v>2019</v>
      </c>
      <c r="CM2005" s="551" t="s">
        <v>101</v>
      </c>
      <c r="CN2005" s="1014" t="s">
        <v>102</v>
      </c>
      <c r="CO2005" s="542" t="s">
        <v>103</v>
      </c>
      <c r="CP2005" s="542" t="s">
        <v>675</v>
      </c>
      <c r="CQ2005" s="551">
        <v>45</v>
      </c>
      <c r="CR2005" s="542" t="s">
        <v>187</v>
      </c>
      <c r="CS2005" s="542" t="s">
        <v>239</v>
      </c>
      <c r="CT2005" s="1015">
        <f>'Report 1'!$AF$18</f>
        <v>0</v>
      </c>
      <c r="CU2005" s="1016">
        <f>SUMIF('Report 4A'!$G$16:$G$95,$CQ2005,'Report 4A'!$AN$16:$AN$95)</f>
        <v>0</v>
      </c>
      <c r="CV2005" s="1017">
        <f t="shared" si="318"/>
        <v>0</v>
      </c>
    </row>
    <row r="2006" spans="2:100">
      <c r="B2006" s="535" t="s">
        <v>669</v>
      </c>
      <c r="C2006" s="536">
        <v>1</v>
      </c>
      <c r="D2006" s="537" t="str">
        <f>'Information Input'!$M$14</f>
        <v xml:space="preserve">      -      </v>
      </c>
      <c r="E2006" s="537" t="s">
        <v>137</v>
      </c>
      <c r="F2006" s="538">
        <f t="shared" si="315"/>
        <v>43647</v>
      </c>
      <c r="G2006" s="538">
        <f t="shared" si="316"/>
        <v>43738</v>
      </c>
      <c r="H2006" s="538">
        <f>'Information Input'!$H$35</f>
        <v>43555</v>
      </c>
      <c r="I2006" s="537" t="str">
        <f>'Information Input'!$J$22</f>
        <v>Quarterly</v>
      </c>
      <c r="J2006" s="538">
        <f>'Information Input'!$H$30</f>
        <v>43555</v>
      </c>
      <c r="K2006" s="537">
        <f>'Information Input'!$J$18</f>
        <v>2019</v>
      </c>
      <c r="L2006" s="579" t="s">
        <v>104</v>
      </c>
      <c r="M2006" s="540" t="s">
        <v>105</v>
      </c>
      <c r="N2006" s="541" t="s">
        <v>103</v>
      </c>
      <c r="O2006" s="542" t="s">
        <v>670</v>
      </c>
      <c r="P2006" s="537">
        <v>8</v>
      </c>
      <c r="Q2006" s="541" t="s">
        <v>148</v>
      </c>
      <c r="R2006" s="541" t="s">
        <v>239</v>
      </c>
      <c r="S2006" s="543">
        <f>'Report 1'!$AI$18</f>
        <v>0</v>
      </c>
      <c r="T2006" s="544">
        <f>'Report 1'!$AI$26</f>
        <v>0</v>
      </c>
      <c r="U2006" s="545">
        <f>'Report 1'!$AI$112</f>
        <v>0</v>
      </c>
      <c r="AL2006" s="546" t="s">
        <v>669</v>
      </c>
      <c r="AM2006" s="547">
        <v>2</v>
      </c>
      <c r="AN2006" s="547" t="str">
        <f>'Information Input'!$M$14</f>
        <v xml:space="preserve">      -      </v>
      </c>
      <c r="AO2006" s="547" t="s">
        <v>137</v>
      </c>
      <c r="AP2006" s="538">
        <f t="shared" si="319"/>
        <v>43647</v>
      </c>
      <c r="AQ2006" s="538">
        <f t="shared" si="320"/>
        <v>43738</v>
      </c>
      <c r="AR2006" s="538">
        <f>'Information Input'!$H$35</f>
        <v>43555</v>
      </c>
      <c r="AS2006" s="547" t="str">
        <f>'Information Input'!$J$22</f>
        <v>Quarterly</v>
      </c>
      <c r="AT2006" s="538">
        <f>'Information Input'!$H$30</f>
        <v>43555</v>
      </c>
      <c r="AU2006" s="547">
        <f>'Information Input'!$J$18</f>
        <v>2019</v>
      </c>
      <c r="AV2006" s="547" t="s">
        <v>103</v>
      </c>
      <c r="AW2006" s="547" t="s">
        <v>242</v>
      </c>
      <c r="AX2006" s="547" t="s">
        <v>242</v>
      </c>
      <c r="AY2006" s="548" t="s">
        <v>671</v>
      </c>
      <c r="AZ2006" s="547">
        <v>31</v>
      </c>
      <c r="BA2006" s="549" t="s">
        <v>173</v>
      </c>
      <c r="BB2006" s="543" t="s">
        <v>233</v>
      </c>
      <c r="BC2006" s="550">
        <f>'Report 2'!$V443</f>
        <v>0</v>
      </c>
      <c r="BD2006" s="550">
        <f>'Report 2'!$W443</f>
        <v>0</v>
      </c>
      <c r="BE2006" s="550">
        <f>'Report 2'!$X443</f>
        <v>0</v>
      </c>
      <c r="BF2006" s="550">
        <f>'Report 2'!$Y443</f>
        <v>0</v>
      </c>
      <c r="BG2006" s="550">
        <f>'Report 2'!$Z443</f>
        <v>0</v>
      </c>
      <c r="BH2006" s="550">
        <f>'Report 2'!$AA443</f>
        <v>0</v>
      </c>
      <c r="BI2006" s="550">
        <f>'Report 2'!$AB443</f>
        <v>0</v>
      </c>
      <c r="CC2006" s="542" t="s">
        <v>669</v>
      </c>
      <c r="CD2006" s="1014" t="s">
        <v>672</v>
      </c>
      <c r="CE2006" s="1014" t="str">
        <f>'Information Input'!$M$14</f>
        <v xml:space="preserve">      -      </v>
      </c>
      <c r="CF2006" s="551" t="s">
        <v>139</v>
      </c>
      <c r="CG2006" s="552">
        <f>'Information Input'!$H$33</f>
        <v>43466</v>
      </c>
      <c r="CH2006" s="552">
        <f>'Information Input'!$H$34</f>
        <v>43555</v>
      </c>
      <c r="CI2006" s="552">
        <f>'Information Input'!$H$35</f>
        <v>43555</v>
      </c>
      <c r="CJ2006" s="551" t="str">
        <f>'Information Input'!$J$22</f>
        <v>Quarterly</v>
      </c>
      <c r="CK2006" s="552">
        <f>'Information Input'!$H$30</f>
        <v>43555</v>
      </c>
      <c r="CL2006" s="551">
        <f>'Information Input'!$J$18</f>
        <v>2019</v>
      </c>
      <c r="CM2006" s="551" t="s">
        <v>101</v>
      </c>
      <c r="CN2006" s="1014" t="s">
        <v>102</v>
      </c>
      <c r="CO2006" s="542" t="s">
        <v>103</v>
      </c>
      <c r="CP2006" s="542" t="s">
        <v>675</v>
      </c>
      <c r="CQ2006" s="551">
        <v>46</v>
      </c>
      <c r="CR2006" s="542" t="s">
        <v>188</v>
      </c>
      <c r="CS2006" s="542" t="s">
        <v>239</v>
      </c>
      <c r="CT2006" s="1015">
        <f>'Report 1'!$AF$18</f>
        <v>0</v>
      </c>
      <c r="CU2006" s="1016">
        <f>SUMIF('Report 4A'!$G$16:$G$95,$CQ2006,'Report 4A'!$AN$16:$AN$95)</f>
        <v>0</v>
      </c>
      <c r="CV2006" s="1017">
        <f t="shared" si="318"/>
        <v>0</v>
      </c>
    </row>
    <row r="2007" spans="2:100">
      <c r="B2007" s="535" t="s">
        <v>669</v>
      </c>
      <c r="C2007" s="536">
        <v>1</v>
      </c>
      <c r="D2007" s="537" t="str">
        <f>'Information Input'!$M$14</f>
        <v xml:space="preserve">      -      </v>
      </c>
      <c r="E2007" s="537" t="s">
        <v>137</v>
      </c>
      <c r="F2007" s="538">
        <f t="shared" si="315"/>
        <v>43647</v>
      </c>
      <c r="G2007" s="538">
        <f t="shared" si="316"/>
        <v>43738</v>
      </c>
      <c r="H2007" s="538">
        <f>'Information Input'!$H$35</f>
        <v>43555</v>
      </c>
      <c r="I2007" s="537" t="str">
        <f>'Information Input'!$J$22</f>
        <v>Quarterly</v>
      </c>
      <c r="J2007" s="538">
        <f>'Information Input'!$H$30</f>
        <v>43555</v>
      </c>
      <c r="K2007" s="537">
        <f>'Information Input'!$J$18</f>
        <v>2019</v>
      </c>
      <c r="L2007" s="579" t="s">
        <v>104</v>
      </c>
      <c r="M2007" s="540" t="s">
        <v>105</v>
      </c>
      <c r="N2007" s="541" t="s">
        <v>103</v>
      </c>
      <c r="O2007" s="542" t="s">
        <v>670</v>
      </c>
      <c r="P2007" s="537">
        <v>9</v>
      </c>
      <c r="Q2007" s="541" t="s">
        <v>149</v>
      </c>
      <c r="R2007" s="541" t="s">
        <v>239</v>
      </c>
      <c r="S2007" s="543">
        <f>'Report 1'!$AI$18</f>
        <v>0</v>
      </c>
      <c r="T2007" s="544">
        <f>'Report 1'!$AI$27</f>
        <v>0</v>
      </c>
      <c r="U2007" s="545">
        <f>'Report 1'!$AI$113</f>
        <v>0</v>
      </c>
      <c r="AL2007" s="546" t="s">
        <v>669</v>
      </c>
      <c r="AM2007" s="547">
        <v>2</v>
      </c>
      <c r="AN2007" s="547" t="str">
        <f>'Information Input'!$M$14</f>
        <v xml:space="preserve">      -      </v>
      </c>
      <c r="AO2007" s="547" t="s">
        <v>137</v>
      </c>
      <c r="AP2007" s="538">
        <f t="shared" si="319"/>
        <v>43647</v>
      </c>
      <c r="AQ2007" s="538">
        <f t="shared" si="320"/>
        <v>43738</v>
      </c>
      <c r="AR2007" s="538">
        <f>'Information Input'!$H$35</f>
        <v>43555</v>
      </c>
      <c r="AS2007" s="547" t="str">
        <f>'Information Input'!$J$22</f>
        <v>Quarterly</v>
      </c>
      <c r="AT2007" s="538">
        <f>'Information Input'!$H$30</f>
        <v>43555</v>
      </c>
      <c r="AU2007" s="547">
        <f>'Information Input'!$J$18</f>
        <v>2019</v>
      </c>
      <c r="AV2007" s="547" t="s">
        <v>103</v>
      </c>
      <c r="AW2007" s="547" t="s">
        <v>242</v>
      </c>
      <c r="AX2007" s="547" t="s">
        <v>242</v>
      </c>
      <c r="AY2007" s="548" t="s">
        <v>671</v>
      </c>
      <c r="AZ2007" s="547">
        <v>32</v>
      </c>
      <c r="BA2007" s="549" t="s">
        <v>174</v>
      </c>
      <c r="BB2007" s="543" t="s">
        <v>238</v>
      </c>
      <c r="BC2007" s="550">
        <f>'Report 2'!$V444</f>
        <v>0</v>
      </c>
      <c r="BD2007" s="550">
        <f>'Report 2'!$W444</f>
        <v>0</v>
      </c>
      <c r="BE2007" s="550">
        <f>'Report 2'!$X444</f>
        <v>0</v>
      </c>
      <c r="BF2007" s="550">
        <f>'Report 2'!$Y444</f>
        <v>0</v>
      </c>
      <c r="BG2007" s="550">
        <f>'Report 2'!$Z444</f>
        <v>0</v>
      </c>
      <c r="BH2007" s="550">
        <f>'Report 2'!$AA444</f>
        <v>0</v>
      </c>
      <c r="BI2007" s="550">
        <f>'Report 2'!$AB444</f>
        <v>0</v>
      </c>
      <c r="CC2007" s="542" t="s">
        <v>669</v>
      </c>
      <c r="CD2007" s="1014" t="s">
        <v>672</v>
      </c>
      <c r="CE2007" s="1014" t="str">
        <f>'Information Input'!$M$14</f>
        <v xml:space="preserve">      -      </v>
      </c>
      <c r="CF2007" s="551" t="s">
        <v>139</v>
      </c>
      <c r="CG2007" s="552">
        <f>'Information Input'!$H$33</f>
        <v>43466</v>
      </c>
      <c r="CH2007" s="552">
        <f>'Information Input'!$H$34</f>
        <v>43555</v>
      </c>
      <c r="CI2007" s="552">
        <f>'Information Input'!$H$35</f>
        <v>43555</v>
      </c>
      <c r="CJ2007" s="551" t="str">
        <f>'Information Input'!$J$22</f>
        <v>Quarterly</v>
      </c>
      <c r="CK2007" s="552">
        <f>'Information Input'!$H$30</f>
        <v>43555</v>
      </c>
      <c r="CL2007" s="551">
        <f>'Information Input'!$J$18</f>
        <v>2019</v>
      </c>
      <c r="CM2007" s="551" t="s">
        <v>101</v>
      </c>
      <c r="CN2007" s="1014" t="s">
        <v>102</v>
      </c>
      <c r="CO2007" s="542" t="s">
        <v>103</v>
      </c>
      <c r="CP2007" s="542" t="s">
        <v>675</v>
      </c>
      <c r="CQ2007" s="551">
        <v>47</v>
      </c>
      <c r="CR2007" s="542" t="s">
        <v>189</v>
      </c>
      <c r="CS2007" s="542" t="s">
        <v>239</v>
      </c>
      <c r="CT2007" s="1015">
        <f>'Report 1'!$AF$18</f>
        <v>0</v>
      </c>
      <c r="CU2007" s="1016">
        <f>SUMIF('Report 4A'!$G$16:$G$95,$CQ2007,'Report 4A'!$AN$16:$AN$95)</f>
        <v>0</v>
      </c>
      <c r="CV2007" s="1017">
        <f t="shared" si="318"/>
        <v>0</v>
      </c>
    </row>
    <row r="2008" spans="2:100">
      <c r="B2008" s="535" t="s">
        <v>669</v>
      </c>
      <c r="C2008" s="536">
        <v>1</v>
      </c>
      <c r="D2008" s="537" t="str">
        <f>'Information Input'!$M$14</f>
        <v xml:space="preserve">      -      </v>
      </c>
      <c r="E2008" s="537" t="s">
        <v>137</v>
      </c>
      <c r="F2008" s="538">
        <f t="shared" si="315"/>
        <v>43647</v>
      </c>
      <c r="G2008" s="538">
        <f t="shared" si="316"/>
        <v>43738</v>
      </c>
      <c r="H2008" s="538">
        <f>'Information Input'!$H$35</f>
        <v>43555</v>
      </c>
      <c r="I2008" s="537" t="str">
        <f>'Information Input'!$J$22</f>
        <v>Quarterly</v>
      </c>
      <c r="J2008" s="538">
        <f>'Information Input'!$H$30</f>
        <v>43555</v>
      </c>
      <c r="K2008" s="537">
        <f>'Information Input'!$J$18</f>
        <v>2019</v>
      </c>
      <c r="L2008" s="579" t="s">
        <v>104</v>
      </c>
      <c r="M2008" s="540" t="s">
        <v>105</v>
      </c>
      <c r="N2008" s="541" t="s">
        <v>103</v>
      </c>
      <c r="O2008" s="542" t="s">
        <v>674</v>
      </c>
      <c r="P2008" s="537">
        <v>10</v>
      </c>
      <c r="Q2008" s="541" t="s">
        <v>150</v>
      </c>
      <c r="R2008" s="541" t="s">
        <v>239</v>
      </c>
      <c r="S2008" s="543">
        <f>'Report 1'!$AI$18</f>
        <v>0</v>
      </c>
      <c r="T2008" s="544">
        <f>'Report 1'!$AI$28</f>
        <v>0</v>
      </c>
      <c r="U2008" s="545">
        <f>'Report 1'!$AI$114</f>
        <v>0</v>
      </c>
      <c r="AL2008" s="546" t="s">
        <v>669</v>
      </c>
      <c r="AM2008" s="547">
        <v>2</v>
      </c>
      <c r="AN2008" s="547" t="str">
        <f>'Information Input'!$M$14</f>
        <v xml:space="preserve">      -      </v>
      </c>
      <c r="AO2008" s="547" t="s">
        <v>137</v>
      </c>
      <c r="AP2008" s="538">
        <f t="shared" si="319"/>
        <v>43647</v>
      </c>
      <c r="AQ2008" s="538">
        <f t="shared" si="320"/>
        <v>43738</v>
      </c>
      <c r="AR2008" s="538">
        <f>'Information Input'!$H$35</f>
        <v>43555</v>
      </c>
      <c r="AS2008" s="547" t="str">
        <f>'Information Input'!$J$22</f>
        <v>Quarterly</v>
      </c>
      <c r="AT2008" s="538">
        <f>'Information Input'!$H$30</f>
        <v>43555</v>
      </c>
      <c r="AU2008" s="547">
        <f>'Information Input'!$J$18</f>
        <v>2019</v>
      </c>
      <c r="AV2008" s="547" t="s">
        <v>103</v>
      </c>
      <c r="AW2008" s="547" t="s">
        <v>242</v>
      </c>
      <c r="AX2008" s="547" t="s">
        <v>242</v>
      </c>
      <c r="AY2008" s="548" t="s">
        <v>671</v>
      </c>
      <c r="AZ2008" s="547">
        <v>33</v>
      </c>
      <c r="BA2008" s="549" t="s">
        <v>175</v>
      </c>
      <c r="BB2008" s="543" t="s">
        <v>233</v>
      </c>
      <c r="BC2008" s="550">
        <f>'Report 2'!$V445</f>
        <v>0</v>
      </c>
      <c r="BD2008" s="550">
        <f>'Report 2'!$W445</f>
        <v>0</v>
      </c>
      <c r="BE2008" s="550">
        <f>'Report 2'!$X445</f>
        <v>0</v>
      </c>
      <c r="BF2008" s="550">
        <f>'Report 2'!$Y445</f>
        <v>0</v>
      </c>
      <c r="BG2008" s="550">
        <f>'Report 2'!$Z445</f>
        <v>0</v>
      </c>
      <c r="BH2008" s="550">
        <f>'Report 2'!$AA445</f>
        <v>0</v>
      </c>
      <c r="BI2008" s="550">
        <f>'Report 2'!$AB445</f>
        <v>0</v>
      </c>
      <c r="CC2008" s="542" t="s">
        <v>669</v>
      </c>
      <c r="CD2008" s="1014" t="s">
        <v>672</v>
      </c>
      <c r="CE2008" s="1014" t="str">
        <f>'Information Input'!$M$14</f>
        <v xml:space="preserve">      -      </v>
      </c>
      <c r="CF2008" s="551" t="s">
        <v>139</v>
      </c>
      <c r="CG2008" s="552">
        <f>'Information Input'!$H$33</f>
        <v>43466</v>
      </c>
      <c r="CH2008" s="552">
        <f>'Information Input'!$H$34</f>
        <v>43555</v>
      </c>
      <c r="CI2008" s="552">
        <f>'Information Input'!$H$35</f>
        <v>43555</v>
      </c>
      <c r="CJ2008" s="551" t="str">
        <f>'Information Input'!$J$22</f>
        <v>Quarterly</v>
      </c>
      <c r="CK2008" s="552">
        <f>'Information Input'!$H$30</f>
        <v>43555</v>
      </c>
      <c r="CL2008" s="551">
        <f>'Information Input'!$J$18</f>
        <v>2019</v>
      </c>
      <c r="CM2008" s="551" t="s">
        <v>101</v>
      </c>
      <c r="CN2008" s="1014" t="s">
        <v>102</v>
      </c>
      <c r="CO2008" s="542" t="s">
        <v>103</v>
      </c>
      <c r="CP2008" s="542" t="s">
        <v>675</v>
      </c>
      <c r="CQ2008" s="551">
        <v>48</v>
      </c>
      <c r="CR2008" s="542" t="s">
        <v>190</v>
      </c>
      <c r="CS2008" s="542" t="s">
        <v>239</v>
      </c>
      <c r="CT2008" s="1015">
        <f>'Report 1'!$AF$18</f>
        <v>0</v>
      </c>
      <c r="CU2008" s="1016">
        <f>SUMIF('Report 4A'!$G$16:$G$95,$CQ2008,'Report 4A'!$AN$16:$AN$95)</f>
        <v>0</v>
      </c>
      <c r="CV2008" s="1017">
        <f t="shared" si="318"/>
        <v>0</v>
      </c>
    </row>
    <row r="2009" spans="2:100">
      <c r="B2009" s="535" t="s">
        <v>669</v>
      </c>
      <c r="C2009" s="536">
        <v>1</v>
      </c>
      <c r="D2009" s="537" t="str">
        <f>'Information Input'!$M$14</f>
        <v xml:space="preserve">      -      </v>
      </c>
      <c r="E2009" s="537" t="s">
        <v>137</v>
      </c>
      <c r="F2009" s="538">
        <f t="shared" si="315"/>
        <v>43647</v>
      </c>
      <c r="G2009" s="538">
        <f t="shared" si="316"/>
        <v>43738</v>
      </c>
      <c r="H2009" s="538">
        <f>'Information Input'!$H$35</f>
        <v>43555</v>
      </c>
      <c r="I2009" s="537" t="str">
        <f>'Information Input'!$J$22</f>
        <v>Quarterly</v>
      </c>
      <c r="J2009" s="538">
        <f>'Information Input'!$H$30</f>
        <v>43555</v>
      </c>
      <c r="K2009" s="537">
        <f>'Information Input'!$J$18</f>
        <v>2019</v>
      </c>
      <c r="L2009" s="579" t="s">
        <v>104</v>
      </c>
      <c r="M2009" s="540" t="s">
        <v>105</v>
      </c>
      <c r="N2009" s="541" t="s">
        <v>103</v>
      </c>
      <c r="O2009" s="542" t="s">
        <v>671</v>
      </c>
      <c r="P2009" s="537">
        <v>11</v>
      </c>
      <c r="Q2009" s="541" t="s">
        <v>153</v>
      </c>
      <c r="R2009" s="541" t="s">
        <v>231</v>
      </c>
      <c r="S2009" s="543">
        <f>'Report 1'!$AI$18</f>
        <v>0</v>
      </c>
      <c r="T2009" s="544">
        <f>'Report 1'!$AI$31</f>
        <v>0</v>
      </c>
      <c r="U2009" s="545">
        <f>'Report 1'!$AI$117</f>
        <v>0</v>
      </c>
      <c r="AL2009" s="546" t="s">
        <v>669</v>
      </c>
      <c r="AM2009" s="547">
        <v>2</v>
      </c>
      <c r="AN2009" s="547" t="str">
        <f>'Information Input'!$M$14</f>
        <v xml:space="preserve">      -      </v>
      </c>
      <c r="AO2009" s="547" t="s">
        <v>137</v>
      </c>
      <c r="AP2009" s="538">
        <f t="shared" si="319"/>
        <v>43647</v>
      </c>
      <c r="AQ2009" s="538">
        <f t="shared" si="320"/>
        <v>43738</v>
      </c>
      <c r="AR2009" s="538">
        <f>'Information Input'!$H$35</f>
        <v>43555</v>
      </c>
      <c r="AS2009" s="547" t="str">
        <f>'Information Input'!$J$22</f>
        <v>Quarterly</v>
      </c>
      <c r="AT2009" s="538">
        <f>'Information Input'!$H$30</f>
        <v>43555</v>
      </c>
      <c r="AU2009" s="547">
        <f>'Information Input'!$J$18</f>
        <v>2019</v>
      </c>
      <c r="AV2009" s="547" t="s">
        <v>103</v>
      </c>
      <c r="AW2009" s="547" t="s">
        <v>242</v>
      </c>
      <c r="AX2009" s="547" t="s">
        <v>242</v>
      </c>
      <c r="AY2009" s="548" t="s">
        <v>671</v>
      </c>
      <c r="AZ2009" s="547">
        <v>34</v>
      </c>
      <c r="BA2009" s="549" t="s">
        <v>176</v>
      </c>
      <c r="BB2009" s="543" t="s">
        <v>238</v>
      </c>
      <c r="BC2009" s="550">
        <f>'Report 2'!$V446</f>
        <v>0</v>
      </c>
      <c r="BD2009" s="550">
        <f>'Report 2'!$W446</f>
        <v>0</v>
      </c>
      <c r="BE2009" s="550">
        <f>'Report 2'!$X446</f>
        <v>0</v>
      </c>
      <c r="BF2009" s="550">
        <f>'Report 2'!$Y446</f>
        <v>0</v>
      </c>
      <c r="BG2009" s="550">
        <f>'Report 2'!$Z446</f>
        <v>0</v>
      </c>
      <c r="BH2009" s="550">
        <f>'Report 2'!$AA446</f>
        <v>0</v>
      </c>
      <c r="BI2009" s="550">
        <f>'Report 2'!$AB446</f>
        <v>0</v>
      </c>
      <c r="CC2009" s="542" t="s">
        <v>669</v>
      </c>
      <c r="CD2009" s="1014" t="s">
        <v>672</v>
      </c>
      <c r="CE2009" s="1014" t="str">
        <f>'Information Input'!$M$14</f>
        <v xml:space="preserve">      -      </v>
      </c>
      <c r="CF2009" s="551" t="s">
        <v>139</v>
      </c>
      <c r="CG2009" s="552">
        <f>'Information Input'!$H$33</f>
        <v>43466</v>
      </c>
      <c r="CH2009" s="552">
        <f>'Information Input'!$H$34</f>
        <v>43555</v>
      </c>
      <c r="CI2009" s="552">
        <f>'Information Input'!$H$35</f>
        <v>43555</v>
      </c>
      <c r="CJ2009" s="551" t="str">
        <f>'Information Input'!$J$22</f>
        <v>Quarterly</v>
      </c>
      <c r="CK2009" s="552">
        <f>'Information Input'!$H$30</f>
        <v>43555</v>
      </c>
      <c r="CL2009" s="551">
        <f>'Information Input'!$J$18</f>
        <v>2019</v>
      </c>
      <c r="CM2009" s="551" t="s">
        <v>101</v>
      </c>
      <c r="CN2009" s="1014" t="s">
        <v>102</v>
      </c>
      <c r="CO2009" s="542" t="s">
        <v>103</v>
      </c>
      <c r="CP2009" s="542" t="s">
        <v>675</v>
      </c>
      <c r="CQ2009" s="551">
        <v>49</v>
      </c>
      <c r="CR2009" s="542" t="s">
        <v>191</v>
      </c>
      <c r="CS2009" s="542" t="s">
        <v>239</v>
      </c>
      <c r="CT2009" s="1015">
        <f>'Report 1'!$AF$18</f>
        <v>0</v>
      </c>
      <c r="CU2009" s="1016">
        <f>SUMIF('Report 4A'!$G$16:$G$95,$CQ2009,'Report 4A'!$AN$16:$AN$95)</f>
        <v>0</v>
      </c>
      <c r="CV2009" s="1017">
        <f t="shared" si="318"/>
        <v>0</v>
      </c>
    </row>
    <row r="2010" spans="2:100">
      <c r="B2010" s="535" t="s">
        <v>669</v>
      </c>
      <c r="C2010" s="536">
        <v>1</v>
      </c>
      <c r="D2010" s="537" t="str">
        <f>'Information Input'!$M$14</f>
        <v xml:space="preserve">      -      </v>
      </c>
      <c r="E2010" s="537" t="s">
        <v>137</v>
      </c>
      <c r="F2010" s="538">
        <f t="shared" si="315"/>
        <v>43647</v>
      </c>
      <c r="G2010" s="538">
        <f t="shared" si="316"/>
        <v>43738</v>
      </c>
      <c r="H2010" s="538">
        <f>'Information Input'!$H$35</f>
        <v>43555</v>
      </c>
      <c r="I2010" s="537" t="str">
        <f>'Information Input'!$J$22</f>
        <v>Quarterly</v>
      </c>
      <c r="J2010" s="538">
        <f>'Information Input'!$H$30</f>
        <v>43555</v>
      </c>
      <c r="K2010" s="537">
        <f>'Information Input'!$J$18</f>
        <v>2019</v>
      </c>
      <c r="L2010" s="579" t="s">
        <v>104</v>
      </c>
      <c r="M2010" s="540" t="s">
        <v>105</v>
      </c>
      <c r="N2010" s="541" t="s">
        <v>103</v>
      </c>
      <c r="O2010" s="542" t="s">
        <v>671</v>
      </c>
      <c r="P2010" s="537">
        <v>12</v>
      </c>
      <c r="Q2010" s="541" t="s">
        <v>154</v>
      </c>
      <c r="R2010" s="541" t="s">
        <v>231</v>
      </c>
      <c r="S2010" s="543">
        <f>'Report 1'!$AI$18</f>
        <v>0</v>
      </c>
      <c r="T2010" s="544">
        <f>'Report 1'!$AI$32</f>
        <v>0</v>
      </c>
      <c r="U2010" s="545">
        <f>'Report 1'!$AI$118</f>
        <v>0</v>
      </c>
      <c r="AL2010" s="546" t="s">
        <v>669</v>
      </c>
      <c r="AM2010" s="547">
        <v>2</v>
      </c>
      <c r="AN2010" s="547" t="str">
        <f>'Information Input'!$M$14</f>
        <v xml:space="preserve">      -      </v>
      </c>
      <c r="AO2010" s="547" t="s">
        <v>137</v>
      </c>
      <c r="AP2010" s="538">
        <f t="shared" si="319"/>
        <v>43647</v>
      </c>
      <c r="AQ2010" s="538">
        <f t="shared" si="320"/>
        <v>43738</v>
      </c>
      <c r="AR2010" s="538">
        <f>'Information Input'!$H$35</f>
        <v>43555</v>
      </c>
      <c r="AS2010" s="547" t="str">
        <f>'Information Input'!$J$22</f>
        <v>Quarterly</v>
      </c>
      <c r="AT2010" s="538">
        <f>'Information Input'!$H$30</f>
        <v>43555</v>
      </c>
      <c r="AU2010" s="547">
        <f>'Information Input'!$J$18</f>
        <v>2019</v>
      </c>
      <c r="AV2010" s="547" t="s">
        <v>103</v>
      </c>
      <c r="AW2010" s="547" t="s">
        <v>242</v>
      </c>
      <c r="AX2010" s="547" t="s">
        <v>242</v>
      </c>
      <c r="AY2010" s="548" t="s">
        <v>671</v>
      </c>
      <c r="AZ2010" s="547">
        <v>35</v>
      </c>
      <c r="BA2010" s="549" t="s">
        <v>177</v>
      </c>
      <c r="BB2010" s="543" t="s">
        <v>235</v>
      </c>
      <c r="BC2010" s="550">
        <f>'Report 2'!$V447</f>
        <v>0</v>
      </c>
      <c r="BD2010" s="550">
        <f>'Report 2'!$W447</f>
        <v>0</v>
      </c>
      <c r="BE2010" s="550">
        <f>'Report 2'!$X447</f>
        <v>0</v>
      </c>
      <c r="BF2010" s="550">
        <f>'Report 2'!$Y447</f>
        <v>0</v>
      </c>
      <c r="BG2010" s="550">
        <f>'Report 2'!$Z447</f>
        <v>0</v>
      </c>
      <c r="BH2010" s="550">
        <f>'Report 2'!$AA447</f>
        <v>0</v>
      </c>
      <c r="BI2010" s="550">
        <f>'Report 2'!$AB447</f>
        <v>0</v>
      </c>
      <c r="CC2010" s="542" t="s">
        <v>669</v>
      </c>
      <c r="CD2010" s="1014" t="s">
        <v>672</v>
      </c>
      <c r="CE2010" s="1014" t="str">
        <f>'Information Input'!$M$14</f>
        <v xml:space="preserve">      -      </v>
      </c>
      <c r="CF2010" s="551" t="s">
        <v>139</v>
      </c>
      <c r="CG2010" s="552">
        <f>'Information Input'!$H$33</f>
        <v>43466</v>
      </c>
      <c r="CH2010" s="552">
        <f>'Information Input'!$H$34</f>
        <v>43555</v>
      </c>
      <c r="CI2010" s="552">
        <f>'Information Input'!$H$35</f>
        <v>43555</v>
      </c>
      <c r="CJ2010" s="551" t="str">
        <f>'Information Input'!$J$22</f>
        <v>Quarterly</v>
      </c>
      <c r="CK2010" s="552">
        <f>'Information Input'!$H$30</f>
        <v>43555</v>
      </c>
      <c r="CL2010" s="551">
        <f>'Information Input'!$J$18</f>
        <v>2019</v>
      </c>
      <c r="CM2010" s="551" t="s">
        <v>101</v>
      </c>
      <c r="CN2010" s="1014" t="s">
        <v>102</v>
      </c>
      <c r="CO2010" s="542" t="s">
        <v>103</v>
      </c>
      <c r="CP2010" s="542" t="s">
        <v>675</v>
      </c>
      <c r="CQ2010" s="551">
        <v>50</v>
      </c>
      <c r="CR2010" s="542" t="s">
        <v>192</v>
      </c>
      <c r="CS2010" s="542" t="s">
        <v>239</v>
      </c>
      <c r="CT2010" s="1015">
        <f>'Report 1'!$AF$18</f>
        <v>0</v>
      </c>
      <c r="CU2010" s="1016">
        <f>SUMIF('Report 4A'!$G$16:$G$95,$CQ2010,'Report 4A'!$AN$16:$AN$95)</f>
        <v>0</v>
      </c>
      <c r="CV2010" s="1017">
        <f t="shared" si="318"/>
        <v>0</v>
      </c>
    </row>
    <row r="2011" spans="2:100">
      <c r="B2011" s="535" t="s">
        <v>669</v>
      </c>
      <c r="C2011" s="536">
        <v>1</v>
      </c>
      <c r="D2011" s="537" t="str">
        <f>'Information Input'!$M$14</f>
        <v xml:space="preserve">      -      </v>
      </c>
      <c r="E2011" s="537" t="s">
        <v>137</v>
      </c>
      <c r="F2011" s="538">
        <f t="shared" si="315"/>
        <v>43647</v>
      </c>
      <c r="G2011" s="538">
        <f t="shared" si="316"/>
        <v>43738</v>
      </c>
      <c r="H2011" s="538">
        <f>'Information Input'!$H$35</f>
        <v>43555</v>
      </c>
      <c r="I2011" s="537" t="str">
        <f>'Information Input'!$J$22</f>
        <v>Quarterly</v>
      </c>
      <c r="J2011" s="538">
        <f>'Information Input'!$H$30</f>
        <v>43555</v>
      </c>
      <c r="K2011" s="537">
        <f>'Information Input'!$J$18</f>
        <v>2019</v>
      </c>
      <c r="L2011" s="579" t="s">
        <v>104</v>
      </c>
      <c r="M2011" s="540" t="s">
        <v>105</v>
      </c>
      <c r="N2011" s="541" t="s">
        <v>103</v>
      </c>
      <c r="O2011" s="542" t="s">
        <v>671</v>
      </c>
      <c r="P2011" s="537">
        <v>13</v>
      </c>
      <c r="Q2011" s="541" t="s">
        <v>155</v>
      </c>
      <c r="R2011" s="541" t="s">
        <v>232</v>
      </c>
      <c r="S2011" s="543">
        <f>'Report 1'!$AI$18</f>
        <v>0</v>
      </c>
      <c r="T2011" s="544">
        <f>'Report 1'!$AI$33</f>
        <v>0</v>
      </c>
      <c r="U2011" s="545">
        <f>'Report 1'!$AI$119</f>
        <v>0</v>
      </c>
      <c r="AL2011" s="546" t="s">
        <v>669</v>
      </c>
      <c r="AM2011" s="547">
        <v>2</v>
      </c>
      <c r="AN2011" s="547" t="str">
        <f>'Information Input'!$M$14</f>
        <v xml:space="preserve">      -      </v>
      </c>
      <c r="AO2011" s="547" t="s">
        <v>137</v>
      </c>
      <c r="AP2011" s="538">
        <f t="shared" si="319"/>
        <v>43647</v>
      </c>
      <c r="AQ2011" s="538">
        <f t="shared" si="320"/>
        <v>43738</v>
      </c>
      <c r="AR2011" s="538">
        <f>'Information Input'!$H$35</f>
        <v>43555</v>
      </c>
      <c r="AS2011" s="547" t="str">
        <f>'Information Input'!$J$22</f>
        <v>Quarterly</v>
      </c>
      <c r="AT2011" s="538">
        <f>'Information Input'!$H$30</f>
        <v>43555</v>
      </c>
      <c r="AU2011" s="547">
        <f>'Information Input'!$J$18</f>
        <v>2019</v>
      </c>
      <c r="AV2011" s="547" t="s">
        <v>103</v>
      </c>
      <c r="AW2011" s="547" t="s">
        <v>242</v>
      </c>
      <c r="AX2011" s="547" t="s">
        <v>242</v>
      </c>
      <c r="AY2011" s="548" t="s">
        <v>671</v>
      </c>
      <c r="AZ2011" s="547">
        <v>36</v>
      </c>
      <c r="BA2011" s="549" t="s">
        <v>178</v>
      </c>
      <c r="BB2011" s="543" t="s">
        <v>235</v>
      </c>
      <c r="BC2011" s="550">
        <f>'Report 2'!$V448</f>
        <v>0</v>
      </c>
      <c r="BD2011" s="550">
        <f>'Report 2'!$W448</f>
        <v>0</v>
      </c>
      <c r="BE2011" s="550">
        <f>'Report 2'!$X448</f>
        <v>0</v>
      </c>
      <c r="BF2011" s="550">
        <f>'Report 2'!$Y448</f>
        <v>0</v>
      </c>
      <c r="BG2011" s="550">
        <f>'Report 2'!$Z448</f>
        <v>0</v>
      </c>
      <c r="BH2011" s="550">
        <f>'Report 2'!$AA448</f>
        <v>0</v>
      </c>
      <c r="BI2011" s="550">
        <f>'Report 2'!$AB448</f>
        <v>0</v>
      </c>
      <c r="CC2011" s="575" t="s">
        <v>669</v>
      </c>
      <c r="CD2011" s="1019" t="s">
        <v>672</v>
      </c>
      <c r="CE2011" s="1019" t="str">
        <f>'Information Input'!$M$14</f>
        <v xml:space="preserve">      -      </v>
      </c>
      <c r="CF2011" s="570" t="s">
        <v>139</v>
      </c>
      <c r="CG2011" s="566">
        <f>'Information Input'!$H$33</f>
        <v>43466</v>
      </c>
      <c r="CH2011" s="566">
        <f>'Information Input'!$H$34</f>
        <v>43555</v>
      </c>
      <c r="CI2011" s="566">
        <f>'Information Input'!$H$35</f>
        <v>43555</v>
      </c>
      <c r="CJ2011" s="570" t="str">
        <f>'Information Input'!$J$22</f>
        <v>Quarterly</v>
      </c>
      <c r="CK2011" s="566">
        <f>'Information Input'!$H$30</f>
        <v>43555</v>
      </c>
      <c r="CL2011" s="570">
        <f>'Information Input'!$J$18</f>
        <v>2019</v>
      </c>
      <c r="CM2011" s="570" t="s">
        <v>101</v>
      </c>
      <c r="CN2011" s="1019" t="s">
        <v>102</v>
      </c>
      <c r="CO2011" s="575" t="s">
        <v>103</v>
      </c>
      <c r="CP2011" s="575" t="s">
        <v>675</v>
      </c>
      <c r="CQ2011" s="570">
        <v>51</v>
      </c>
      <c r="CR2011" s="575" t="s">
        <v>193</v>
      </c>
      <c r="CS2011" s="575" t="s">
        <v>239</v>
      </c>
      <c r="CT2011" s="1020">
        <f>'Report 1'!$AF$18</f>
        <v>0</v>
      </c>
      <c r="CU2011" s="1021">
        <f>SUMIF('Report 4A'!$G$16:$G$95,$CQ2011,'Report 4A'!$AN$16:$AN$95)</f>
        <v>0</v>
      </c>
      <c r="CV2011" s="1022">
        <f t="shared" si="318"/>
        <v>0</v>
      </c>
    </row>
    <row r="2012" spans="2:100">
      <c r="B2012" s="535" t="s">
        <v>669</v>
      </c>
      <c r="C2012" s="536">
        <v>1</v>
      </c>
      <c r="D2012" s="537" t="str">
        <f>'Information Input'!$M$14</f>
        <v xml:space="preserve">      -      </v>
      </c>
      <c r="E2012" s="537" t="s">
        <v>137</v>
      </c>
      <c r="F2012" s="538">
        <f t="shared" si="315"/>
        <v>43647</v>
      </c>
      <c r="G2012" s="538">
        <f t="shared" si="316"/>
        <v>43738</v>
      </c>
      <c r="H2012" s="538">
        <f>'Information Input'!$H$35</f>
        <v>43555</v>
      </c>
      <c r="I2012" s="537" t="str">
        <f>'Information Input'!$J$22</f>
        <v>Quarterly</v>
      </c>
      <c r="J2012" s="538">
        <f>'Information Input'!$H$30</f>
        <v>43555</v>
      </c>
      <c r="K2012" s="537">
        <f>'Information Input'!$J$18</f>
        <v>2019</v>
      </c>
      <c r="L2012" s="579" t="s">
        <v>104</v>
      </c>
      <c r="M2012" s="540" t="s">
        <v>105</v>
      </c>
      <c r="N2012" s="541" t="s">
        <v>103</v>
      </c>
      <c r="O2012" s="542" t="s">
        <v>671</v>
      </c>
      <c r="P2012" s="537">
        <v>14</v>
      </c>
      <c r="Q2012" s="541" t="s">
        <v>156</v>
      </c>
      <c r="R2012" s="541" t="s">
        <v>233</v>
      </c>
      <c r="S2012" s="543">
        <f>'Report 1'!$AI$18</f>
        <v>0</v>
      </c>
      <c r="T2012" s="544">
        <f>'Report 1'!$AI$34</f>
        <v>0</v>
      </c>
      <c r="U2012" s="545">
        <f>'Report 1'!$AI$120</f>
        <v>0</v>
      </c>
      <c r="AL2012" s="546" t="s">
        <v>669</v>
      </c>
      <c r="AM2012" s="547">
        <v>2</v>
      </c>
      <c r="AN2012" s="547" t="str">
        <f>'Information Input'!$M$14</f>
        <v xml:space="preserve">      -      </v>
      </c>
      <c r="AO2012" s="547" t="s">
        <v>137</v>
      </c>
      <c r="AP2012" s="538">
        <f t="shared" si="319"/>
        <v>43647</v>
      </c>
      <c r="AQ2012" s="538">
        <f t="shared" si="320"/>
        <v>43738</v>
      </c>
      <c r="AR2012" s="538">
        <f>'Information Input'!$H$35</f>
        <v>43555</v>
      </c>
      <c r="AS2012" s="547" t="str">
        <f>'Information Input'!$J$22</f>
        <v>Quarterly</v>
      </c>
      <c r="AT2012" s="538">
        <f>'Information Input'!$H$30</f>
        <v>43555</v>
      </c>
      <c r="AU2012" s="547">
        <f>'Information Input'!$J$18</f>
        <v>2019</v>
      </c>
      <c r="AV2012" s="547" t="s">
        <v>103</v>
      </c>
      <c r="AW2012" s="547" t="s">
        <v>242</v>
      </c>
      <c r="AX2012" s="547" t="s">
        <v>242</v>
      </c>
      <c r="AY2012" s="548" t="s">
        <v>671</v>
      </c>
      <c r="AZ2012" s="547">
        <v>37</v>
      </c>
      <c r="BA2012" s="549" t="s">
        <v>179</v>
      </c>
      <c r="BB2012" s="543" t="s">
        <v>231</v>
      </c>
      <c r="BC2012" s="550">
        <f>'Report 2'!$V449</f>
        <v>0</v>
      </c>
      <c r="BD2012" s="550">
        <f>'Report 2'!$W449</f>
        <v>0</v>
      </c>
      <c r="BE2012" s="550">
        <f>'Report 2'!$X449</f>
        <v>0</v>
      </c>
      <c r="BF2012" s="550">
        <f>'Report 2'!$Y449</f>
        <v>0</v>
      </c>
      <c r="BG2012" s="550">
        <f>'Report 2'!$Z449</f>
        <v>0</v>
      </c>
      <c r="BH2012" s="550">
        <f>'Report 2'!$AA449</f>
        <v>0</v>
      </c>
      <c r="BI2012" s="550">
        <f>'Report 2'!$AB449</f>
        <v>0</v>
      </c>
      <c r="CC2012" s="523" t="s">
        <v>669</v>
      </c>
      <c r="CD2012" s="1010" t="s">
        <v>672</v>
      </c>
      <c r="CE2012" s="1010" t="str">
        <f>'Information Input'!$M$14</f>
        <v xml:space="preserve">      -      </v>
      </c>
      <c r="CF2012" s="532" t="s">
        <v>139</v>
      </c>
      <c r="CG2012" s="519">
        <f>'Information Input'!$H$33</f>
        <v>43466</v>
      </c>
      <c r="CH2012" s="519">
        <f>'Information Input'!$H$34</f>
        <v>43555</v>
      </c>
      <c r="CI2012" s="519">
        <f>'Information Input'!$H$35</f>
        <v>43555</v>
      </c>
      <c r="CJ2012" s="532" t="str">
        <f>'Information Input'!$J$22</f>
        <v>Quarterly</v>
      </c>
      <c r="CK2012" s="519">
        <f>'Information Input'!$H$30</f>
        <v>43555</v>
      </c>
      <c r="CL2012" s="532">
        <f>'Information Input'!$J$18</f>
        <v>2019</v>
      </c>
      <c r="CM2012" s="532" t="s">
        <v>104</v>
      </c>
      <c r="CN2012" s="1010" t="s">
        <v>105</v>
      </c>
      <c r="CO2012" s="523" t="s">
        <v>103</v>
      </c>
      <c r="CP2012" s="523" t="s">
        <v>671</v>
      </c>
      <c r="CQ2012" s="532">
        <v>11</v>
      </c>
      <c r="CR2012" s="523" t="s">
        <v>153</v>
      </c>
      <c r="CS2012" s="523" t="s">
        <v>231</v>
      </c>
      <c r="CT2012" s="1011">
        <f>'Report 1'!$AK$18</f>
        <v>0</v>
      </c>
      <c r="CU2012" s="1012">
        <f>SUMIF('Report 4A'!$G$16:$G$95,$CQ2012,'Report 4A'!$AS$16:$AS$95)</f>
        <v>0</v>
      </c>
      <c r="CV2012" s="1013">
        <f t="shared" si="318"/>
        <v>0</v>
      </c>
    </row>
    <row r="2013" spans="2:100">
      <c r="B2013" s="535" t="s">
        <v>669</v>
      </c>
      <c r="C2013" s="536">
        <v>1</v>
      </c>
      <c r="D2013" s="537" t="str">
        <f>'Information Input'!$M$14</f>
        <v xml:space="preserve">      -      </v>
      </c>
      <c r="E2013" s="537" t="s">
        <v>137</v>
      </c>
      <c r="F2013" s="538">
        <f t="shared" si="315"/>
        <v>43647</v>
      </c>
      <c r="G2013" s="538">
        <f t="shared" si="316"/>
        <v>43738</v>
      </c>
      <c r="H2013" s="538">
        <f>'Information Input'!$H$35</f>
        <v>43555</v>
      </c>
      <c r="I2013" s="537" t="str">
        <f>'Information Input'!$J$22</f>
        <v>Quarterly</v>
      </c>
      <c r="J2013" s="538">
        <f>'Information Input'!$H$30</f>
        <v>43555</v>
      </c>
      <c r="K2013" s="537">
        <f>'Information Input'!$J$18</f>
        <v>2019</v>
      </c>
      <c r="L2013" s="579" t="s">
        <v>104</v>
      </c>
      <c r="M2013" s="540" t="s">
        <v>105</v>
      </c>
      <c r="N2013" s="541" t="s">
        <v>103</v>
      </c>
      <c r="O2013" s="542" t="s">
        <v>671</v>
      </c>
      <c r="P2013" s="537">
        <v>15</v>
      </c>
      <c r="Q2013" s="541" t="s">
        <v>157</v>
      </c>
      <c r="R2013" s="541" t="s">
        <v>234</v>
      </c>
      <c r="S2013" s="543">
        <f>'Report 1'!$AI$18</f>
        <v>0</v>
      </c>
      <c r="T2013" s="544">
        <f>'Report 1'!$AI$35</f>
        <v>0</v>
      </c>
      <c r="U2013" s="545">
        <f>'Report 1'!$AI$121</f>
        <v>0</v>
      </c>
      <c r="AL2013" s="546" t="s">
        <v>669</v>
      </c>
      <c r="AM2013" s="547">
        <v>2</v>
      </c>
      <c r="AN2013" s="547" t="str">
        <f>'Information Input'!$M$14</f>
        <v xml:space="preserve">      -      </v>
      </c>
      <c r="AO2013" s="547" t="s">
        <v>137</v>
      </c>
      <c r="AP2013" s="538">
        <f t="shared" si="319"/>
        <v>43647</v>
      </c>
      <c r="AQ2013" s="538">
        <f t="shared" si="320"/>
        <v>43738</v>
      </c>
      <c r="AR2013" s="538">
        <f>'Information Input'!$H$35</f>
        <v>43555</v>
      </c>
      <c r="AS2013" s="547" t="str">
        <f>'Information Input'!$J$22</f>
        <v>Quarterly</v>
      </c>
      <c r="AT2013" s="538">
        <f>'Information Input'!$H$30</f>
        <v>43555</v>
      </c>
      <c r="AU2013" s="547">
        <f>'Information Input'!$J$18</f>
        <v>2019</v>
      </c>
      <c r="AV2013" s="547" t="s">
        <v>103</v>
      </c>
      <c r="AW2013" s="547" t="s">
        <v>242</v>
      </c>
      <c r="AX2013" s="547" t="s">
        <v>242</v>
      </c>
      <c r="AY2013" s="548" t="s">
        <v>671</v>
      </c>
      <c r="AZ2013" s="547">
        <v>38</v>
      </c>
      <c r="BA2013" s="549" t="s">
        <v>180</v>
      </c>
      <c r="BB2013" s="543" t="s">
        <v>233</v>
      </c>
      <c r="BC2013" s="550">
        <f>'Report 2'!$V450</f>
        <v>0</v>
      </c>
      <c r="BD2013" s="550">
        <f>'Report 2'!$W450</f>
        <v>0</v>
      </c>
      <c r="BE2013" s="550">
        <f>'Report 2'!$X450</f>
        <v>0</v>
      </c>
      <c r="BF2013" s="550">
        <f>'Report 2'!$Y450</f>
        <v>0</v>
      </c>
      <c r="BG2013" s="550">
        <f>'Report 2'!$Z450</f>
        <v>0</v>
      </c>
      <c r="BH2013" s="550">
        <f>'Report 2'!$AA450</f>
        <v>0</v>
      </c>
      <c r="BI2013" s="550">
        <f>'Report 2'!$AB450</f>
        <v>0</v>
      </c>
      <c r="CC2013" s="542" t="s">
        <v>669</v>
      </c>
      <c r="CD2013" s="1014" t="s">
        <v>672</v>
      </c>
      <c r="CE2013" s="1014" t="str">
        <f>'Information Input'!$M$14</f>
        <v xml:space="preserve">      -      </v>
      </c>
      <c r="CF2013" s="551" t="s">
        <v>139</v>
      </c>
      <c r="CG2013" s="552">
        <f>'Information Input'!$H$33</f>
        <v>43466</v>
      </c>
      <c r="CH2013" s="552">
        <f>'Information Input'!$H$34</f>
        <v>43555</v>
      </c>
      <c r="CI2013" s="552">
        <f>'Information Input'!$H$35</f>
        <v>43555</v>
      </c>
      <c r="CJ2013" s="551" t="str">
        <f>'Information Input'!$J$22</f>
        <v>Quarterly</v>
      </c>
      <c r="CK2013" s="552">
        <f>'Information Input'!$H$30</f>
        <v>43555</v>
      </c>
      <c r="CL2013" s="551">
        <f>'Information Input'!$J$18</f>
        <v>2019</v>
      </c>
      <c r="CM2013" s="551" t="s">
        <v>104</v>
      </c>
      <c r="CN2013" s="1014" t="s">
        <v>105</v>
      </c>
      <c r="CO2013" s="542" t="s">
        <v>103</v>
      </c>
      <c r="CP2013" s="542" t="s">
        <v>671</v>
      </c>
      <c r="CQ2013" s="551">
        <v>12</v>
      </c>
      <c r="CR2013" s="542" t="s">
        <v>154</v>
      </c>
      <c r="CS2013" s="542" t="s">
        <v>231</v>
      </c>
      <c r="CT2013" s="1015">
        <f>'Report 1'!$AK$18</f>
        <v>0</v>
      </c>
      <c r="CU2013" s="1016">
        <f>SUMIF('Report 4A'!$G$16:$G$95,$CQ2013,'Report 4A'!$AS$16:$AS$95)</f>
        <v>0</v>
      </c>
      <c r="CV2013" s="1017">
        <f t="shared" si="318"/>
        <v>0</v>
      </c>
    </row>
    <row r="2014" spans="2:100">
      <c r="B2014" s="535" t="s">
        <v>669</v>
      </c>
      <c r="C2014" s="536">
        <v>1</v>
      </c>
      <c r="D2014" s="537" t="str">
        <f>'Information Input'!$M$14</f>
        <v xml:space="preserve">      -      </v>
      </c>
      <c r="E2014" s="537" t="s">
        <v>137</v>
      </c>
      <c r="F2014" s="538">
        <f t="shared" si="315"/>
        <v>43647</v>
      </c>
      <c r="G2014" s="538">
        <f t="shared" si="316"/>
        <v>43738</v>
      </c>
      <c r="H2014" s="538">
        <f>'Information Input'!$H$35</f>
        <v>43555</v>
      </c>
      <c r="I2014" s="537" t="str">
        <f>'Information Input'!$J$22</f>
        <v>Quarterly</v>
      </c>
      <c r="J2014" s="538">
        <f>'Information Input'!$H$30</f>
        <v>43555</v>
      </c>
      <c r="K2014" s="537">
        <f>'Information Input'!$J$18</f>
        <v>2019</v>
      </c>
      <c r="L2014" s="579" t="s">
        <v>104</v>
      </c>
      <c r="M2014" s="540" t="s">
        <v>105</v>
      </c>
      <c r="N2014" s="541" t="s">
        <v>103</v>
      </c>
      <c r="O2014" s="542" t="s">
        <v>671</v>
      </c>
      <c r="P2014" s="537">
        <v>16</v>
      </c>
      <c r="Q2014" s="541" t="s">
        <v>158</v>
      </c>
      <c r="R2014" s="541" t="s">
        <v>235</v>
      </c>
      <c r="S2014" s="543">
        <f>'Report 1'!$AI$18</f>
        <v>0</v>
      </c>
      <c r="T2014" s="544">
        <f>'Report 1'!$AI$36</f>
        <v>0</v>
      </c>
      <c r="U2014" s="545">
        <f>'Report 1'!$AI$122</f>
        <v>0</v>
      </c>
      <c r="AL2014" s="546" t="s">
        <v>669</v>
      </c>
      <c r="AM2014" s="547">
        <v>2</v>
      </c>
      <c r="AN2014" s="547" t="str">
        <f>'Information Input'!$M$14</f>
        <v xml:space="preserve">      -      </v>
      </c>
      <c r="AO2014" s="547" t="s">
        <v>137</v>
      </c>
      <c r="AP2014" s="538">
        <f t="shared" si="319"/>
        <v>43647</v>
      </c>
      <c r="AQ2014" s="538">
        <f t="shared" si="320"/>
        <v>43738</v>
      </c>
      <c r="AR2014" s="538">
        <f>'Information Input'!$H$35</f>
        <v>43555</v>
      </c>
      <c r="AS2014" s="547" t="str">
        <f>'Information Input'!$J$22</f>
        <v>Quarterly</v>
      </c>
      <c r="AT2014" s="538">
        <f>'Information Input'!$H$30</f>
        <v>43555</v>
      </c>
      <c r="AU2014" s="547">
        <f>'Information Input'!$J$18</f>
        <v>2019</v>
      </c>
      <c r="AV2014" s="547" t="s">
        <v>103</v>
      </c>
      <c r="AW2014" s="547" t="s">
        <v>242</v>
      </c>
      <c r="AX2014" s="547" t="s">
        <v>242</v>
      </c>
      <c r="AY2014" s="548" t="s">
        <v>671</v>
      </c>
      <c r="AZ2014" s="547">
        <v>39</v>
      </c>
      <c r="BA2014" s="549" t="s">
        <v>181</v>
      </c>
      <c r="BB2014" s="543" t="s">
        <v>233</v>
      </c>
      <c r="BC2014" s="550">
        <f>'Report 2'!$V451</f>
        <v>0</v>
      </c>
      <c r="BD2014" s="550">
        <f>'Report 2'!$W451</f>
        <v>0</v>
      </c>
      <c r="BE2014" s="550">
        <f>'Report 2'!$X451</f>
        <v>0</v>
      </c>
      <c r="BF2014" s="550">
        <f>'Report 2'!$Y451</f>
        <v>0</v>
      </c>
      <c r="BG2014" s="550">
        <f>'Report 2'!$Z451</f>
        <v>0</v>
      </c>
      <c r="BH2014" s="550">
        <f>'Report 2'!$AA451</f>
        <v>0</v>
      </c>
      <c r="BI2014" s="550">
        <f>'Report 2'!$AB451</f>
        <v>0</v>
      </c>
      <c r="CC2014" s="542" t="s">
        <v>669</v>
      </c>
      <c r="CD2014" s="1014" t="s">
        <v>672</v>
      </c>
      <c r="CE2014" s="1014" t="str">
        <f>'Information Input'!$M$14</f>
        <v xml:space="preserve">      -      </v>
      </c>
      <c r="CF2014" s="551" t="s">
        <v>139</v>
      </c>
      <c r="CG2014" s="552">
        <f>'Information Input'!$H$33</f>
        <v>43466</v>
      </c>
      <c r="CH2014" s="552">
        <f>'Information Input'!$H$34</f>
        <v>43555</v>
      </c>
      <c r="CI2014" s="552">
        <f>'Information Input'!$H$35</f>
        <v>43555</v>
      </c>
      <c r="CJ2014" s="551" t="str">
        <f>'Information Input'!$J$22</f>
        <v>Quarterly</v>
      </c>
      <c r="CK2014" s="552">
        <f>'Information Input'!$H$30</f>
        <v>43555</v>
      </c>
      <c r="CL2014" s="551">
        <f>'Information Input'!$J$18</f>
        <v>2019</v>
      </c>
      <c r="CM2014" s="551" t="s">
        <v>104</v>
      </c>
      <c r="CN2014" s="1014" t="s">
        <v>105</v>
      </c>
      <c r="CO2014" s="542" t="s">
        <v>103</v>
      </c>
      <c r="CP2014" s="542" t="s">
        <v>671</v>
      </c>
      <c r="CQ2014" s="551">
        <v>13</v>
      </c>
      <c r="CR2014" s="542" t="s">
        <v>155</v>
      </c>
      <c r="CS2014" s="542" t="s">
        <v>232</v>
      </c>
      <c r="CT2014" s="1015">
        <f>'Report 1'!$AK$18</f>
        <v>0</v>
      </c>
      <c r="CU2014" s="1016">
        <f>SUMIF('Report 4A'!$G$16:$G$95,$CQ2014,'Report 4A'!$AS$16:$AS$95)</f>
        <v>0</v>
      </c>
      <c r="CV2014" s="1017">
        <f t="shared" si="318"/>
        <v>0</v>
      </c>
    </row>
    <row r="2015" spans="2:100">
      <c r="B2015" s="535" t="s">
        <v>669</v>
      </c>
      <c r="C2015" s="536">
        <v>1</v>
      </c>
      <c r="D2015" s="537" t="str">
        <f>'Information Input'!$M$14</f>
        <v xml:space="preserve">      -      </v>
      </c>
      <c r="E2015" s="537" t="s">
        <v>137</v>
      </c>
      <c r="F2015" s="538">
        <f t="shared" si="315"/>
        <v>43647</v>
      </c>
      <c r="G2015" s="538">
        <f t="shared" si="316"/>
        <v>43738</v>
      </c>
      <c r="H2015" s="538">
        <f>'Information Input'!$H$35</f>
        <v>43555</v>
      </c>
      <c r="I2015" s="537" t="str">
        <f>'Information Input'!$J$22</f>
        <v>Quarterly</v>
      </c>
      <c r="J2015" s="538">
        <f>'Information Input'!$H$30</f>
        <v>43555</v>
      </c>
      <c r="K2015" s="537">
        <f>'Information Input'!$J$18</f>
        <v>2019</v>
      </c>
      <c r="L2015" s="579" t="s">
        <v>104</v>
      </c>
      <c r="M2015" s="540" t="s">
        <v>105</v>
      </c>
      <c r="N2015" s="541" t="s">
        <v>103</v>
      </c>
      <c r="O2015" s="542" t="s">
        <v>671</v>
      </c>
      <c r="P2015" s="537">
        <v>17</v>
      </c>
      <c r="Q2015" s="541" t="s">
        <v>159</v>
      </c>
      <c r="R2015" s="541" t="s">
        <v>235</v>
      </c>
      <c r="S2015" s="543">
        <f>'Report 1'!$AI$18</f>
        <v>0</v>
      </c>
      <c r="T2015" s="544">
        <f>'Report 1'!$AI$37</f>
        <v>0</v>
      </c>
      <c r="U2015" s="545">
        <f>'Report 1'!$AI$123</f>
        <v>0</v>
      </c>
      <c r="AL2015" s="546" t="s">
        <v>669</v>
      </c>
      <c r="AM2015" s="547">
        <v>2</v>
      </c>
      <c r="AN2015" s="547" t="str">
        <f>'Information Input'!$M$14</f>
        <v xml:space="preserve">      -      </v>
      </c>
      <c r="AO2015" s="547" t="s">
        <v>137</v>
      </c>
      <c r="AP2015" s="538">
        <f t="shared" si="319"/>
        <v>43647</v>
      </c>
      <c r="AQ2015" s="538">
        <f t="shared" si="320"/>
        <v>43738</v>
      </c>
      <c r="AR2015" s="538">
        <f>'Information Input'!$H$35</f>
        <v>43555</v>
      </c>
      <c r="AS2015" s="547" t="str">
        <f>'Information Input'!$J$22</f>
        <v>Quarterly</v>
      </c>
      <c r="AT2015" s="538">
        <f>'Information Input'!$H$30</f>
        <v>43555</v>
      </c>
      <c r="AU2015" s="547">
        <f>'Information Input'!$J$18</f>
        <v>2019</v>
      </c>
      <c r="AV2015" s="547" t="s">
        <v>103</v>
      </c>
      <c r="AW2015" s="547" t="s">
        <v>242</v>
      </c>
      <c r="AX2015" s="547" t="s">
        <v>242</v>
      </c>
      <c r="AY2015" s="548" t="s">
        <v>671</v>
      </c>
      <c r="AZ2015" s="547">
        <v>40</v>
      </c>
      <c r="BA2015" s="549" t="s">
        <v>182</v>
      </c>
      <c r="BB2015" s="543" t="s">
        <v>238</v>
      </c>
      <c r="BC2015" s="550">
        <f>'Report 2'!$V452</f>
        <v>0</v>
      </c>
      <c r="BD2015" s="550">
        <f>'Report 2'!$W452</f>
        <v>0</v>
      </c>
      <c r="BE2015" s="550">
        <f>'Report 2'!$X452</f>
        <v>0</v>
      </c>
      <c r="BF2015" s="550">
        <f>'Report 2'!$Y452</f>
        <v>0</v>
      </c>
      <c r="BG2015" s="550">
        <f>'Report 2'!$Z452</f>
        <v>0</v>
      </c>
      <c r="BH2015" s="550">
        <f>'Report 2'!$AA452</f>
        <v>0</v>
      </c>
      <c r="BI2015" s="550">
        <f>'Report 2'!$AB452</f>
        <v>0</v>
      </c>
      <c r="CC2015" s="542" t="s">
        <v>669</v>
      </c>
      <c r="CD2015" s="1014" t="s">
        <v>672</v>
      </c>
      <c r="CE2015" s="1014" t="str">
        <f>'Information Input'!$M$14</f>
        <v xml:space="preserve">      -      </v>
      </c>
      <c r="CF2015" s="551" t="s">
        <v>139</v>
      </c>
      <c r="CG2015" s="552">
        <f>'Information Input'!$H$33</f>
        <v>43466</v>
      </c>
      <c r="CH2015" s="552">
        <f>'Information Input'!$H$34</f>
        <v>43555</v>
      </c>
      <c r="CI2015" s="552">
        <f>'Information Input'!$H$35</f>
        <v>43555</v>
      </c>
      <c r="CJ2015" s="551" t="str">
        <f>'Information Input'!$J$22</f>
        <v>Quarterly</v>
      </c>
      <c r="CK2015" s="552">
        <f>'Information Input'!$H$30</f>
        <v>43555</v>
      </c>
      <c r="CL2015" s="551">
        <f>'Information Input'!$J$18</f>
        <v>2019</v>
      </c>
      <c r="CM2015" s="551" t="s">
        <v>104</v>
      </c>
      <c r="CN2015" s="1014" t="s">
        <v>105</v>
      </c>
      <c r="CO2015" s="542" t="s">
        <v>103</v>
      </c>
      <c r="CP2015" s="542" t="s">
        <v>671</v>
      </c>
      <c r="CQ2015" s="551">
        <v>14</v>
      </c>
      <c r="CR2015" s="542" t="s">
        <v>156</v>
      </c>
      <c r="CS2015" s="542" t="s">
        <v>233</v>
      </c>
      <c r="CT2015" s="1015">
        <f>'Report 1'!$AK$18</f>
        <v>0</v>
      </c>
      <c r="CU2015" s="1016">
        <f>SUMIF('Report 4A'!$G$16:$G$95,$CQ2015,'Report 4A'!$AS$16:$AS$95)</f>
        <v>0</v>
      </c>
      <c r="CV2015" s="1017">
        <f t="shared" si="318"/>
        <v>0</v>
      </c>
    </row>
    <row r="2016" spans="2:100">
      <c r="B2016" s="535" t="s">
        <v>669</v>
      </c>
      <c r="C2016" s="536">
        <v>1</v>
      </c>
      <c r="D2016" s="537" t="str">
        <f>'Information Input'!$M$14</f>
        <v xml:space="preserve">      -      </v>
      </c>
      <c r="E2016" s="537" t="s">
        <v>137</v>
      </c>
      <c r="F2016" s="538">
        <f t="shared" si="315"/>
        <v>43647</v>
      </c>
      <c r="G2016" s="538">
        <f t="shared" si="316"/>
        <v>43738</v>
      </c>
      <c r="H2016" s="538">
        <f>'Information Input'!$H$35</f>
        <v>43555</v>
      </c>
      <c r="I2016" s="537" t="str">
        <f>'Information Input'!$J$22</f>
        <v>Quarterly</v>
      </c>
      <c r="J2016" s="538">
        <f>'Information Input'!$H$30</f>
        <v>43555</v>
      </c>
      <c r="K2016" s="537">
        <f>'Information Input'!$J$18</f>
        <v>2019</v>
      </c>
      <c r="L2016" s="579" t="s">
        <v>104</v>
      </c>
      <c r="M2016" s="540" t="s">
        <v>105</v>
      </c>
      <c r="N2016" s="541" t="s">
        <v>103</v>
      </c>
      <c r="O2016" s="542" t="s">
        <v>671</v>
      </c>
      <c r="P2016" s="537">
        <v>18</v>
      </c>
      <c r="Q2016" s="541" t="s">
        <v>160</v>
      </c>
      <c r="R2016" s="541" t="s">
        <v>235</v>
      </c>
      <c r="S2016" s="543">
        <f>'Report 1'!$AI$18</f>
        <v>0</v>
      </c>
      <c r="T2016" s="544">
        <f>'Report 1'!$AI$38</f>
        <v>0</v>
      </c>
      <c r="U2016" s="545">
        <f>'Report 1'!$AI$124</f>
        <v>0</v>
      </c>
      <c r="AL2016" s="546" t="s">
        <v>669</v>
      </c>
      <c r="AM2016" s="547">
        <v>2</v>
      </c>
      <c r="AN2016" s="547" t="str">
        <f>'Information Input'!$M$14</f>
        <v xml:space="preserve">      -      </v>
      </c>
      <c r="AO2016" s="547" t="s">
        <v>137</v>
      </c>
      <c r="AP2016" s="538">
        <f t="shared" si="319"/>
        <v>43647</v>
      </c>
      <c r="AQ2016" s="538">
        <f t="shared" si="320"/>
        <v>43738</v>
      </c>
      <c r="AR2016" s="538">
        <f>'Information Input'!$H$35</f>
        <v>43555</v>
      </c>
      <c r="AS2016" s="547" t="str">
        <f>'Information Input'!$J$22</f>
        <v>Quarterly</v>
      </c>
      <c r="AT2016" s="538">
        <f>'Information Input'!$H$30</f>
        <v>43555</v>
      </c>
      <c r="AU2016" s="547">
        <f>'Information Input'!$J$18</f>
        <v>2019</v>
      </c>
      <c r="AV2016" s="547" t="s">
        <v>103</v>
      </c>
      <c r="AW2016" s="547" t="s">
        <v>242</v>
      </c>
      <c r="AX2016" s="547" t="s">
        <v>242</v>
      </c>
      <c r="AY2016" s="548" t="s">
        <v>671</v>
      </c>
      <c r="AZ2016" s="547">
        <v>41</v>
      </c>
      <c r="BA2016" s="549" t="s">
        <v>183</v>
      </c>
      <c r="BB2016" s="543" t="s">
        <v>238</v>
      </c>
      <c r="BC2016" s="550">
        <f>'Report 2'!$V453</f>
        <v>0</v>
      </c>
      <c r="BD2016" s="550">
        <f>'Report 2'!$W453</f>
        <v>0</v>
      </c>
      <c r="BE2016" s="550">
        <f>'Report 2'!$X453</f>
        <v>0</v>
      </c>
      <c r="BF2016" s="550">
        <f>'Report 2'!$Y453</f>
        <v>0</v>
      </c>
      <c r="BG2016" s="550">
        <f>'Report 2'!$Z453</f>
        <v>0</v>
      </c>
      <c r="BH2016" s="550">
        <f>'Report 2'!$AA453</f>
        <v>0</v>
      </c>
      <c r="BI2016" s="550">
        <f>'Report 2'!$AB453</f>
        <v>0</v>
      </c>
      <c r="CC2016" s="542" t="s">
        <v>669</v>
      </c>
      <c r="CD2016" s="1014" t="s">
        <v>672</v>
      </c>
      <c r="CE2016" s="1014" t="str">
        <f>'Information Input'!$M$14</f>
        <v xml:space="preserve">      -      </v>
      </c>
      <c r="CF2016" s="551" t="s">
        <v>139</v>
      </c>
      <c r="CG2016" s="552">
        <f>'Information Input'!$H$33</f>
        <v>43466</v>
      </c>
      <c r="CH2016" s="552">
        <f>'Information Input'!$H$34</f>
        <v>43555</v>
      </c>
      <c r="CI2016" s="552">
        <f>'Information Input'!$H$35</f>
        <v>43555</v>
      </c>
      <c r="CJ2016" s="551" t="str">
        <f>'Information Input'!$J$22</f>
        <v>Quarterly</v>
      </c>
      <c r="CK2016" s="552">
        <f>'Information Input'!$H$30</f>
        <v>43555</v>
      </c>
      <c r="CL2016" s="551">
        <f>'Information Input'!$J$18</f>
        <v>2019</v>
      </c>
      <c r="CM2016" s="551" t="s">
        <v>104</v>
      </c>
      <c r="CN2016" s="1014" t="s">
        <v>105</v>
      </c>
      <c r="CO2016" s="542" t="s">
        <v>103</v>
      </c>
      <c r="CP2016" s="542" t="s">
        <v>671</v>
      </c>
      <c r="CQ2016" s="551">
        <v>15</v>
      </c>
      <c r="CR2016" s="542" t="s">
        <v>157</v>
      </c>
      <c r="CS2016" s="542" t="s">
        <v>234</v>
      </c>
      <c r="CT2016" s="1015">
        <f>'Report 1'!$AK$18</f>
        <v>0</v>
      </c>
      <c r="CU2016" s="1016">
        <f>SUMIF('Report 4A'!$G$16:$G$95,$CQ2016,'Report 4A'!$AS$16:$AS$95)</f>
        <v>0</v>
      </c>
      <c r="CV2016" s="1017">
        <f t="shared" si="318"/>
        <v>0</v>
      </c>
    </row>
    <row r="2017" spans="2:100">
      <c r="B2017" s="535" t="s">
        <v>669</v>
      </c>
      <c r="C2017" s="536">
        <v>1</v>
      </c>
      <c r="D2017" s="537" t="str">
        <f>'Information Input'!$M$14</f>
        <v xml:space="preserve">      -      </v>
      </c>
      <c r="E2017" s="537" t="s">
        <v>137</v>
      </c>
      <c r="F2017" s="538">
        <f t="shared" si="315"/>
        <v>43647</v>
      </c>
      <c r="G2017" s="538">
        <f t="shared" si="316"/>
        <v>43738</v>
      </c>
      <c r="H2017" s="538">
        <f>'Information Input'!$H$35</f>
        <v>43555</v>
      </c>
      <c r="I2017" s="537" t="str">
        <f>'Information Input'!$J$22</f>
        <v>Quarterly</v>
      </c>
      <c r="J2017" s="538">
        <f>'Information Input'!$H$30</f>
        <v>43555</v>
      </c>
      <c r="K2017" s="537">
        <f>'Information Input'!$J$18</f>
        <v>2019</v>
      </c>
      <c r="L2017" s="579" t="s">
        <v>104</v>
      </c>
      <c r="M2017" s="540" t="s">
        <v>105</v>
      </c>
      <c r="N2017" s="541" t="s">
        <v>103</v>
      </c>
      <c r="O2017" s="542" t="s">
        <v>671</v>
      </c>
      <c r="P2017" s="537">
        <v>19</v>
      </c>
      <c r="Q2017" s="541" t="s">
        <v>161</v>
      </c>
      <c r="R2017" s="541" t="s">
        <v>235</v>
      </c>
      <c r="S2017" s="543">
        <f>'Report 1'!$AI$18</f>
        <v>0</v>
      </c>
      <c r="T2017" s="544">
        <f>'Report 1'!$AI$39</f>
        <v>0</v>
      </c>
      <c r="U2017" s="545">
        <f>'Report 1'!$AI$125</f>
        <v>0</v>
      </c>
      <c r="AL2017" s="546" t="s">
        <v>669</v>
      </c>
      <c r="AM2017" s="547">
        <v>2</v>
      </c>
      <c r="AN2017" s="547" t="str">
        <f>'Information Input'!$M$14</f>
        <v xml:space="preserve">      -      </v>
      </c>
      <c r="AO2017" s="547" t="s">
        <v>137</v>
      </c>
      <c r="AP2017" s="538">
        <f t="shared" si="319"/>
        <v>43647</v>
      </c>
      <c r="AQ2017" s="538">
        <f t="shared" si="320"/>
        <v>43738</v>
      </c>
      <c r="AR2017" s="538">
        <f>'Information Input'!$H$35</f>
        <v>43555</v>
      </c>
      <c r="AS2017" s="547" t="str">
        <f>'Information Input'!$J$22</f>
        <v>Quarterly</v>
      </c>
      <c r="AT2017" s="538">
        <f>'Information Input'!$H$30</f>
        <v>43555</v>
      </c>
      <c r="AU2017" s="547">
        <f>'Information Input'!$J$18</f>
        <v>2019</v>
      </c>
      <c r="AV2017" s="547" t="s">
        <v>103</v>
      </c>
      <c r="AW2017" s="547" t="s">
        <v>242</v>
      </c>
      <c r="AX2017" s="547" t="s">
        <v>242</v>
      </c>
      <c r="AY2017" s="548" t="s">
        <v>671</v>
      </c>
      <c r="AZ2017" s="547">
        <v>42</v>
      </c>
      <c r="BA2017" s="549" t="s">
        <v>184</v>
      </c>
      <c r="BB2017" s="543" t="s">
        <v>233</v>
      </c>
      <c r="BC2017" s="550">
        <f>'Report 2'!$V454</f>
        <v>0</v>
      </c>
      <c r="BD2017" s="550">
        <f>'Report 2'!$W454</f>
        <v>0</v>
      </c>
      <c r="BE2017" s="550">
        <f>'Report 2'!$X454</f>
        <v>0</v>
      </c>
      <c r="BF2017" s="550">
        <f>'Report 2'!$Y454</f>
        <v>0</v>
      </c>
      <c r="BG2017" s="550">
        <f>'Report 2'!$Z454</f>
        <v>0</v>
      </c>
      <c r="BH2017" s="550">
        <f>'Report 2'!$AA454</f>
        <v>0</v>
      </c>
      <c r="BI2017" s="550">
        <f>'Report 2'!$AB454</f>
        <v>0</v>
      </c>
      <c r="CC2017" s="542" t="s">
        <v>669</v>
      </c>
      <c r="CD2017" s="1014" t="s">
        <v>672</v>
      </c>
      <c r="CE2017" s="1014" t="str">
        <f>'Information Input'!$M$14</f>
        <v xml:space="preserve">      -      </v>
      </c>
      <c r="CF2017" s="551" t="s">
        <v>139</v>
      </c>
      <c r="CG2017" s="552">
        <f>'Information Input'!$H$33</f>
        <v>43466</v>
      </c>
      <c r="CH2017" s="552">
        <f>'Information Input'!$H$34</f>
        <v>43555</v>
      </c>
      <c r="CI2017" s="552">
        <f>'Information Input'!$H$35</f>
        <v>43555</v>
      </c>
      <c r="CJ2017" s="551" t="str">
        <f>'Information Input'!$J$22</f>
        <v>Quarterly</v>
      </c>
      <c r="CK2017" s="552">
        <f>'Information Input'!$H$30</f>
        <v>43555</v>
      </c>
      <c r="CL2017" s="551">
        <f>'Information Input'!$J$18</f>
        <v>2019</v>
      </c>
      <c r="CM2017" s="551" t="s">
        <v>104</v>
      </c>
      <c r="CN2017" s="1014" t="s">
        <v>105</v>
      </c>
      <c r="CO2017" s="542" t="s">
        <v>103</v>
      </c>
      <c r="CP2017" s="542" t="s">
        <v>671</v>
      </c>
      <c r="CQ2017" s="551">
        <v>16</v>
      </c>
      <c r="CR2017" s="542" t="s">
        <v>158</v>
      </c>
      <c r="CS2017" s="542" t="s">
        <v>235</v>
      </c>
      <c r="CT2017" s="1015">
        <f>'Report 1'!$AK$18</f>
        <v>0</v>
      </c>
      <c r="CU2017" s="1016">
        <f>SUMIF('Report 4A'!$G$16:$G$95,$CQ2017,'Report 4A'!$AS$16:$AS$95)</f>
        <v>0</v>
      </c>
      <c r="CV2017" s="1017">
        <f t="shared" si="318"/>
        <v>0</v>
      </c>
    </row>
    <row r="2018" spans="2:100">
      <c r="B2018" s="535" t="s">
        <v>669</v>
      </c>
      <c r="C2018" s="536">
        <v>1</v>
      </c>
      <c r="D2018" s="537" t="str">
        <f>'Information Input'!$M$14</f>
        <v xml:space="preserve">      -      </v>
      </c>
      <c r="E2018" s="537" t="s">
        <v>137</v>
      </c>
      <c r="F2018" s="538">
        <f t="shared" si="315"/>
        <v>43647</v>
      </c>
      <c r="G2018" s="538">
        <f t="shared" si="316"/>
        <v>43738</v>
      </c>
      <c r="H2018" s="538">
        <f>'Information Input'!$H$35</f>
        <v>43555</v>
      </c>
      <c r="I2018" s="537" t="str">
        <f>'Information Input'!$J$22</f>
        <v>Quarterly</v>
      </c>
      <c r="J2018" s="538">
        <f>'Information Input'!$H$30</f>
        <v>43555</v>
      </c>
      <c r="K2018" s="537">
        <f>'Information Input'!$J$18</f>
        <v>2019</v>
      </c>
      <c r="L2018" s="579" t="s">
        <v>104</v>
      </c>
      <c r="M2018" s="540" t="s">
        <v>105</v>
      </c>
      <c r="N2018" s="541" t="s">
        <v>103</v>
      </c>
      <c r="O2018" s="542" t="s">
        <v>671</v>
      </c>
      <c r="P2018" s="537">
        <v>20</v>
      </c>
      <c r="Q2018" s="541" t="s">
        <v>162</v>
      </c>
      <c r="R2018" s="541" t="s">
        <v>235</v>
      </c>
      <c r="S2018" s="543">
        <f>'Report 1'!$AI$18</f>
        <v>0</v>
      </c>
      <c r="T2018" s="544">
        <f>'Report 1'!$AI$40</f>
        <v>0</v>
      </c>
      <c r="U2018" s="545">
        <f>'Report 1'!$AI$126</f>
        <v>0</v>
      </c>
      <c r="AL2018" s="546" t="s">
        <v>669</v>
      </c>
      <c r="AM2018" s="547">
        <v>2</v>
      </c>
      <c r="AN2018" s="547" t="str">
        <f>'Information Input'!$M$14</f>
        <v xml:space="preserve">      -      </v>
      </c>
      <c r="AO2018" s="547" t="s">
        <v>137</v>
      </c>
      <c r="AP2018" s="538">
        <f t="shared" si="319"/>
        <v>43647</v>
      </c>
      <c r="AQ2018" s="538">
        <f t="shared" si="320"/>
        <v>43738</v>
      </c>
      <c r="AR2018" s="538">
        <f>'Information Input'!$H$35</f>
        <v>43555</v>
      </c>
      <c r="AS2018" s="547" t="str">
        <f>'Information Input'!$J$22</f>
        <v>Quarterly</v>
      </c>
      <c r="AT2018" s="538">
        <f>'Information Input'!$H$30</f>
        <v>43555</v>
      </c>
      <c r="AU2018" s="547">
        <f>'Information Input'!$J$18</f>
        <v>2019</v>
      </c>
      <c r="AV2018" s="547" t="s">
        <v>103</v>
      </c>
      <c r="AW2018" s="547" t="s">
        <v>242</v>
      </c>
      <c r="AX2018" s="547" t="s">
        <v>242</v>
      </c>
      <c r="AY2018" s="548" t="s">
        <v>671</v>
      </c>
      <c r="AZ2018" s="547">
        <v>43</v>
      </c>
      <c r="BA2018" s="549" t="s">
        <v>185</v>
      </c>
      <c r="BB2018" s="543" t="s">
        <v>233</v>
      </c>
      <c r="BC2018" s="550">
        <f>'Report 2'!$V455</f>
        <v>0</v>
      </c>
      <c r="BD2018" s="550">
        <f>'Report 2'!$W455</f>
        <v>0</v>
      </c>
      <c r="BE2018" s="550">
        <f>'Report 2'!$X455</f>
        <v>0</v>
      </c>
      <c r="BF2018" s="550">
        <f>'Report 2'!$Y455</f>
        <v>0</v>
      </c>
      <c r="BG2018" s="550">
        <f>'Report 2'!$Z455</f>
        <v>0</v>
      </c>
      <c r="BH2018" s="550">
        <f>'Report 2'!$AA455</f>
        <v>0</v>
      </c>
      <c r="BI2018" s="550">
        <f>'Report 2'!$AB455</f>
        <v>0</v>
      </c>
      <c r="CC2018" s="542" t="s">
        <v>669</v>
      </c>
      <c r="CD2018" s="1014" t="s">
        <v>672</v>
      </c>
      <c r="CE2018" s="1014" t="str">
        <f>'Information Input'!$M$14</f>
        <v xml:space="preserve">      -      </v>
      </c>
      <c r="CF2018" s="551" t="s">
        <v>139</v>
      </c>
      <c r="CG2018" s="552">
        <f>'Information Input'!$H$33</f>
        <v>43466</v>
      </c>
      <c r="CH2018" s="552">
        <f>'Information Input'!$H$34</f>
        <v>43555</v>
      </c>
      <c r="CI2018" s="552">
        <f>'Information Input'!$H$35</f>
        <v>43555</v>
      </c>
      <c r="CJ2018" s="551" t="str">
        <f>'Information Input'!$J$22</f>
        <v>Quarterly</v>
      </c>
      <c r="CK2018" s="552">
        <f>'Information Input'!$H$30</f>
        <v>43555</v>
      </c>
      <c r="CL2018" s="551">
        <f>'Information Input'!$J$18</f>
        <v>2019</v>
      </c>
      <c r="CM2018" s="551" t="s">
        <v>104</v>
      </c>
      <c r="CN2018" s="1014" t="s">
        <v>105</v>
      </c>
      <c r="CO2018" s="542" t="s">
        <v>103</v>
      </c>
      <c r="CP2018" s="542" t="s">
        <v>671</v>
      </c>
      <c r="CQ2018" s="551">
        <v>17</v>
      </c>
      <c r="CR2018" s="542" t="s">
        <v>159</v>
      </c>
      <c r="CS2018" s="542" t="s">
        <v>235</v>
      </c>
      <c r="CT2018" s="1015">
        <f>'Report 1'!$AK$18</f>
        <v>0</v>
      </c>
      <c r="CU2018" s="1016">
        <f>SUMIF('Report 4A'!$G$16:$G$95,$CQ2018,'Report 4A'!$AS$16:$AS$95)</f>
        <v>0</v>
      </c>
      <c r="CV2018" s="1017">
        <f t="shared" si="318"/>
        <v>0</v>
      </c>
    </row>
    <row r="2019" spans="2:100">
      <c r="B2019" s="535" t="s">
        <v>669</v>
      </c>
      <c r="C2019" s="536">
        <v>1</v>
      </c>
      <c r="D2019" s="537" t="str">
        <f>'Information Input'!$M$14</f>
        <v xml:space="preserve">      -      </v>
      </c>
      <c r="E2019" s="537" t="s">
        <v>137</v>
      </c>
      <c r="F2019" s="538">
        <f t="shared" si="315"/>
        <v>43647</v>
      </c>
      <c r="G2019" s="538">
        <f t="shared" si="316"/>
        <v>43738</v>
      </c>
      <c r="H2019" s="538">
        <f>'Information Input'!$H$35</f>
        <v>43555</v>
      </c>
      <c r="I2019" s="537" t="str">
        <f>'Information Input'!$J$22</f>
        <v>Quarterly</v>
      </c>
      <c r="J2019" s="538">
        <f>'Information Input'!$H$30</f>
        <v>43555</v>
      </c>
      <c r="K2019" s="537">
        <f>'Information Input'!$J$18</f>
        <v>2019</v>
      </c>
      <c r="L2019" s="579" t="s">
        <v>104</v>
      </c>
      <c r="M2019" s="540" t="s">
        <v>105</v>
      </c>
      <c r="N2019" s="541" t="s">
        <v>103</v>
      </c>
      <c r="O2019" s="542" t="s">
        <v>671</v>
      </c>
      <c r="P2019" s="537">
        <v>21</v>
      </c>
      <c r="Q2019" s="541" t="s">
        <v>163</v>
      </c>
      <c r="R2019" s="541" t="s">
        <v>235</v>
      </c>
      <c r="S2019" s="543">
        <f>'Report 1'!$AI$18</f>
        <v>0</v>
      </c>
      <c r="T2019" s="544">
        <f>'Report 1'!$AI$41</f>
        <v>0</v>
      </c>
      <c r="U2019" s="545">
        <f>'Report 1'!$AI$127</f>
        <v>0</v>
      </c>
      <c r="AL2019" s="546" t="s">
        <v>669</v>
      </c>
      <c r="AM2019" s="547">
        <v>2</v>
      </c>
      <c r="AN2019" s="547" t="str">
        <f>'Information Input'!$M$14</f>
        <v xml:space="preserve">      -      </v>
      </c>
      <c r="AO2019" s="547" t="s">
        <v>137</v>
      </c>
      <c r="AP2019" s="538">
        <f t="shared" si="319"/>
        <v>43647</v>
      </c>
      <c r="AQ2019" s="538">
        <f t="shared" si="320"/>
        <v>43738</v>
      </c>
      <c r="AR2019" s="538">
        <f>'Information Input'!$H$35</f>
        <v>43555</v>
      </c>
      <c r="AS2019" s="547" t="str">
        <f>'Information Input'!$J$22</f>
        <v>Quarterly</v>
      </c>
      <c r="AT2019" s="538">
        <f>'Information Input'!$H$30</f>
        <v>43555</v>
      </c>
      <c r="AU2019" s="547">
        <f>'Information Input'!$J$18</f>
        <v>2019</v>
      </c>
      <c r="AV2019" s="547" t="s">
        <v>103</v>
      </c>
      <c r="AW2019" s="547" t="s">
        <v>242</v>
      </c>
      <c r="AX2019" s="547" t="s">
        <v>242</v>
      </c>
      <c r="AY2019" s="548" t="s">
        <v>674</v>
      </c>
      <c r="AZ2019" s="547">
        <v>44</v>
      </c>
      <c r="BA2019" s="549" t="s">
        <v>186</v>
      </c>
      <c r="BB2019" s="543" t="s">
        <v>239</v>
      </c>
      <c r="BC2019" s="550">
        <f>'Report 2'!$V456</f>
        <v>0</v>
      </c>
      <c r="BD2019" s="550">
        <f>'Report 2'!$W456</f>
        <v>0</v>
      </c>
      <c r="BE2019" s="550">
        <f>'Report 2'!$X456</f>
        <v>0</v>
      </c>
      <c r="BF2019" s="550">
        <f>'Report 2'!$Y456</f>
        <v>0</v>
      </c>
      <c r="BG2019" s="550">
        <f>'Report 2'!$Z456</f>
        <v>0</v>
      </c>
      <c r="BH2019" s="550">
        <f>'Report 2'!$AA456</f>
        <v>0</v>
      </c>
      <c r="BI2019" s="550">
        <f>'Report 2'!$AB456</f>
        <v>0</v>
      </c>
      <c r="CC2019" s="542" t="s">
        <v>669</v>
      </c>
      <c r="CD2019" s="1014" t="s">
        <v>672</v>
      </c>
      <c r="CE2019" s="1014" t="str">
        <f>'Information Input'!$M$14</f>
        <v xml:space="preserve">      -      </v>
      </c>
      <c r="CF2019" s="551" t="s">
        <v>139</v>
      </c>
      <c r="CG2019" s="552">
        <f>'Information Input'!$H$33</f>
        <v>43466</v>
      </c>
      <c r="CH2019" s="552">
        <f>'Information Input'!$H$34</f>
        <v>43555</v>
      </c>
      <c r="CI2019" s="552">
        <f>'Information Input'!$H$35</f>
        <v>43555</v>
      </c>
      <c r="CJ2019" s="551" t="str">
        <f>'Information Input'!$J$22</f>
        <v>Quarterly</v>
      </c>
      <c r="CK2019" s="552">
        <f>'Information Input'!$H$30</f>
        <v>43555</v>
      </c>
      <c r="CL2019" s="551">
        <f>'Information Input'!$J$18</f>
        <v>2019</v>
      </c>
      <c r="CM2019" s="551" t="s">
        <v>104</v>
      </c>
      <c r="CN2019" s="1014" t="s">
        <v>105</v>
      </c>
      <c r="CO2019" s="542" t="s">
        <v>103</v>
      </c>
      <c r="CP2019" s="542" t="s">
        <v>671</v>
      </c>
      <c r="CQ2019" s="551">
        <v>18</v>
      </c>
      <c r="CR2019" s="542" t="s">
        <v>160</v>
      </c>
      <c r="CS2019" s="542" t="s">
        <v>235</v>
      </c>
      <c r="CT2019" s="1015">
        <f>'Report 1'!$AK$18</f>
        <v>0</v>
      </c>
      <c r="CU2019" s="1016">
        <f>SUMIF('Report 4A'!$G$16:$G$95,$CQ2019,'Report 4A'!$AS$16:$AS$95)</f>
        <v>0</v>
      </c>
      <c r="CV2019" s="1017">
        <f t="shared" si="318"/>
        <v>0</v>
      </c>
    </row>
    <row r="2020" spans="2:100">
      <c r="B2020" s="535" t="s">
        <v>669</v>
      </c>
      <c r="C2020" s="536">
        <v>1</v>
      </c>
      <c r="D2020" s="537" t="str">
        <f>'Information Input'!$M$14</f>
        <v xml:space="preserve">      -      </v>
      </c>
      <c r="E2020" s="537" t="s">
        <v>137</v>
      </c>
      <c r="F2020" s="538">
        <f t="shared" si="315"/>
        <v>43647</v>
      </c>
      <c r="G2020" s="538">
        <f t="shared" si="316"/>
        <v>43738</v>
      </c>
      <c r="H2020" s="538">
        <f>'Information Input'!$H$35</f>
        <v>43555</v>
      </c>
      <c r="I2020" s="537" t="str">
        <f>'Information Input'!$J$22</f>
        <v>Quarterly</v>
      </c>
      <c r="J2020" s="538">
        <f>'Information Input'!$H$30</f>
        <v>43555</v>
      </c>
      <c r="K2020" s="537">
        <f>'Information Input'!$J$18</f>
        <v>2019</v>
      </c>
      <c r="L2020" s="579" t="s">
        <v>104</v>
      </c>
      <c r="M2020" s="540" t="s">
        <v>105</v>
      </c>
      <c r="N2020" s="541" t="s">
        <v>103</v>
      </c>
      <c r="O2020" s="542" t="s">
        <v>671</v>
      </c>
      <c r="P2020" s="537">
        <v>22</v>
      </c>
      <c r="Q2020" s="541" t="s">
        <v>164</v>
      </c>
      <c r="R2020" s="541" t="s">
        <v>236</v>
      </c>
      <c r="S2020" s="543">
        <f>'Report 1'!$AI$18</f>
        <v>0</v>
      </c>
      <c r="T2020" s="544">
        <f>'Report 1'!$AI$42</f>
        <v>0</v>
      </c>
      <c r="U2020" s="545">
        <f>'Report 1'!$AI$128</f>
        <v>0</v>
      </c>
      <c r="AL2020" s="546" t="s">
        <v>669</v>
      </c>
      <c r="AM2020" s="547">
        <v>2</v>
      </c>
      <c r="AN2020" s="547" t="str">
        <f>'Information Input'!$M$14</f>
        <v xml:space="preserve">      -      </v>
      </c>
      <c r="AO2020" s="547" t="s">
        <v>137</v>
      </c>
      <c r="AP2020" s="538">
        <f t="shared" si="319"/>
        <v>43647</v>
      </c>
      <c r="AQ2020" s="538">
        <f t="shared" si="320"/>
        <v>43738</v>
      </c>
      <c r="AR2020" s="538">
        <f>'Information Input'!$H$35</f>
        <v>43555</v>
      </c>
      <c r="AS2020" s="547" t="str">
        <f>'Information Input'!$J$22</f>
        <v>Quarterly</v>
      </c>
      <c r="AT2020" s="538">
        <f>'Information Input'!$H$30</f>
        <v>43555</v>
      </c>
      <c r="AU2020" s="547">
        <f>'Information Input'!$J$18</f>
        <v>2019</v>
      </c>
      <c r="AV2020" s="547" t="s">
        <v>103</v>
      </c>
      <c r="AW2020" s="547" t="s">
        <v>242</v>
      </c>
      <c r="AX2020" s="547" t="s">
        <v>242</v>
      </c>
      <c r="AY2020" s="548" t="s">
        <v>675</v>
      </c>
      <c r="AZ2020" s="547">
        <v>45</v>
      </c>
      <c r="BA2020" s="549" t="s">
        <v>187</v>
      </c>
      <c r="BB2020" s="543" t="s">
        <v>239</v>
      </c>
      <c r="BC2020" s="550">
        <f>'Report 2'!$V457</f>
        <v>0</v>
      </c>
      <c r="BD2020" s="550">
        <f>'Report 2'!$W457</f>
        <v>0</v>
      </c>
      <c r="BE2020" s="550">
        <f>'Report 2'!$X457</f>
        <v>0</v>
      </c>
      <c r="BF2020" s="550">
        <f>'Report 2'!$Y457</f>
        <v>0</v>
      </c>
      <c r="BG2020" s="550">
        <f>'Report 2'!$Z457</f>
        <v>0</v>
      </c>
      <c r="BH2020" s="550">
        <f>'Report 2'!$AA457</f>
        <v>0</v>
      </c>
      <c r="BI2020" s="550">
        <f>'Report 2'!$AB457</f>
        <v>0</v>
      </c>
      <c r="CC2020" s="542" t="s">
        <v>669</v>
      </c>
      <c r="CD2020" s="1014" t="s">
        <v>672</v>
      </c>
      <c r="CE2020" s="1014" t="str">
        <f>'Information Input'!$M$14</f>
        <v xml:space="preserve">      -      </v>
      </c>
      <c r="CF2020" s="551" t="s">
        <v>139</v>
      </c>
      <c r="CG2020" s="552">
        <f>'Information Input'!$H$33</f>
        <v>43466</v>
      </c>
      <c r="CH2020" s="552">
        <f>'Information Input'!$H$34</f>
        <v>43555</v>
      </c>
      <c r="CI2020" s="552">
        <f>'Information Input'!$H$35</f>
        <v>43555</v>
      </c>
      <c r="CJ2020" s="551" t="str">
        <f>'Information Input'!$J$22</f>
        <v>Quarterly</v>
      </c>
      <c r="CK2020" s="552">
        <f>'Information Input'!$H$30</f>
        <v>43555</v>
      </c>
      <c r="CL2020" s="551">
        <f>'Information Input'!$J$18</f>
        <v>2019</v>
      </c>
      <c r="CM2020" s="551" t="s">
        <v>104</v>
      </c>
      <c r="CN2020" s="1014" t="s">
        <v>105</v>
      </c>
      <c r="CO2020" s="542" t="s">
        <v>103</v>
      </c>
      <c r="CP2020" s="542" t="s">
        <v>671</v>
      </c>
      <c r="CQ2020" s="551">
        <v>19</v>
      </c>
      <c r="CR2020" s="542" t="s">
        <v>161</v>
      </c>
      <c r="CS2020" s="542" t="s">
        <v>235</v>
      </c>
      <c r="CT2020" s="1015">
        <f>'Report 1'!$AK$18</f>
        <v>0</v>
      </c>
      <c r="CU2020" s="1016">
        <f>SUMIF('Report 4A'!$G$16:$G$95,$CQ2020,'Report 4A'!$AS$16:$AS$95)</f>
        <v>0</v>
      </c>
      <c r="CV2020" s="1017">
        <f t="shared" si="318"/>
        <v>0</v>
      </c>
    </row>
    <row r="2021" spans="2:100">
      <c r="B2021" s="535" t="s">
        <v>669</v>
      </c>
      <c r="C2021" s="536">
        <v>1</v>
      </c>
      <c r="D2021" s="537" t="str">
        <f>'Information Input'!$M$14</f>
        <v xml:space="preserve">      -      </v>
      </c>
      <c r="E2021" s="537" t="s">
        <v>137</v>
      </c>
      <c r="F2021" s="538">
        <f t="shared" si="315"/>
        <v>43647</v>
      </c>
      <c r="G2021" s="538">
        <f t="shared" si="316"/>
        <v>43738</v>
      </c>
      <c r="H2021" s="538">
        <f>'Information Input'!$H$35</f>
        <v>43555</v>
      </c>
      <c r="I2021" s="537" t="str">
        <f>'Information Input'!$J$22</f>
        <v>Quarterly</v>
      </c>
      <c r="J2021" s="538">
        <f>'Information Input'!$H$30</f>
        <v>43555</v>
      </c>
      <c r="K2021" s="537">
        <f>'Information Input'!$J$18</f>
        <v>2019</v>
      </c>
      <c r="L2021" s="579" t="s">
        <v>104</v>
      </c>
      <c r="M2021" s="540" t="s">
        <v>105</v>
      </c>
      <c r="N2021" s="541" t="s">
        <v>103</v>
      </c>
      <c r="O2021" s="542" t="s">
        <v>671</v>
      </c>
      <c r="P2021" s="537">
        <v>23</v>
      </c>
      <c r="Q2021" s="541" t="s">
        <v>165</v>
      </c>
      <c r="R2021" s="541" t="s">
        <v>236</v>
      </c>
      <c r="S2021" s="543">
        <f>'Report 1'!$AI$18</f>
        <v>0</v>
      </c>
      <c r="T2021" s="544">
        <f>'Report 1'!$AI$43</f>
        <v>0</v>
      </c>
      <c r="U2021" s="545">
        <f>'Report 1'!$AI$129</f>
        <v>0</v>
      </c>
      <c r="AL2021" s="546" t="s">
        <v>669</v>
      </c>
      <c r="AM2021" s="547">
        <v>2</v>
      </c>
      <c r="AN2021" s="547" t="str">
        <f>'Information Input'!$M$14</f>
        <v xml:space="preserve">      -      </v>
      </c>
      <c r="AO2021" s="547" t="s">
        <v>137</v>
      </c>
      <c r="AP2021" s="538">
        <f t="shared" si="319"/>
        <v>43647</v>
      </c>
      <c r="AQ2021" s="538">
        <f t="shared" si="320"/>
        <v>43738</v>
      </c>
      <c r="AR2021" s="538">
        <f>'Information Input'!$H$35</f>
        <v>43555</v>
      </c>
      <c r="AS2021" s="547" t="str">
        <f>'Information Input'!$J$22</f>
        <v>Quarterly</v>
      </c>
      <c r="AT2021" s="538">
        <f>'Information Input'!$H$30</f>
        <v>43555</v>
      </c>
      <c r="AU2021" s="547">
        <f>'Information Input'!$J$18</f>
        <v>2019</v>
      </c>
      <c r="AV2021" s="547" t="s">
        <v>103</v>
      </c>
      <c r="AW2021" s="547" t="s">
        <v>242</v>
      </c>
      <c r="AX2021" s="547" t="s">
        <v>242</v>
      </c>
      <c r="AY2021" s="548" t="s">
        <v>675</v>
      </c>
      <c r="AZ2021" s="547">
        <v>46</v>
      </c>
      <c r="BA2021" s="549" t="s">
        <v>188</v>
      </c>
      <c r="BB2021" s="543" t="s">
        <v>239</v>
      </c>
      <c r="BC2021" s="550">
        <f>'Report 2'!$V458</f>
        <v>0</v>
      </c>
      <c r="BD2021" s="550">
        <f>'Report 2'!$W458</f>
        <v>0</v>
      </c>
      <c r="BE2021" s="550">
        <f>'Report 2'!$X458</f>
        <v>0</v>
      </c>
      <c r="BF2021" s="550">
        <f>'Report 2'!$Y458</f>
        <v>0</v>
      </c>
      <c r="BG2021" s="550">
        <f>'Report 2'!$Z458</f>
        <v>0</v>
      </c>
      <c r="BH2021" s="550">
        <f>'Report 2'!$AA458</f>
        <v>0</v>
      </c>
      <c r="BI2021" s="550">
        <f>'Report 2'!$AB458</f>
        <v>0</v>
      </c>
      <c r="CC2021" s="542" t="s">
        <v>669</v>
      </c>
      <c r="CD2021" s="1014" t="s">
        <v>672</v>
      </c>
      <c r="CE2021" s="1014" t="str">
        <f>'Information Input'!$M$14</f>
        <v xml:space="preserve">      -      </v>
      </c>
      <c r="CF2021" s="551" t="s">
        <v>139</v>
      </c>
      <c r="CG2021" s="552">
        <f>'Information Input'!$H$33</f>
        <v>43466</v>
      </c>
      <c r="CH2021" s="552">
        <f>'Information Input'!$H$34</f>
        <v>43555</v>
      </c>
      <c r="CI2021" s="552">
        <f>'Information Input'!$H$35</f>
        <v>43555</v>
      </c>
      <c r="CJ2021" s="551" t="str">
        <f>'Information Input'!$J$22</f>
        <v>Quarterly</v>
      </c>
      <c r="CK2021" s="552">
        <f>'Information Input'!$H$30</f>
        <v>43555</v>
      </c>
      <c r="CL2021" s="551">
        <f>'Information Input'!$J$18</f>
        <v>2019</v>
      </c>
      <c r="CM2021" s="551" t="s">
        <v>104</v>
      </c>
      <c r="CN2021" s="1014" t="s">
        <v>105</v>
      </c>
      <c r="CO2021" s="542" t="s">
        <v>103</v>
      </c>
      <c r="CP2021" s="542" t="s">
        <v>671</v>
      </c>
      <c r="CQ2021" s="551">
        <v>20</v>
      </c>
      <c r="CR2021" s="542" t="s">
        <v>162</v>
      </c>
      <c r="CS2021" s="542" t="s">
        <v>235</v>
      </c>
      <c r="CT2021" s="1015">
        <f>'Report 1'!$AK$18</f>
        <v>0</v>
      </c>
      <c r="CU2021" s="1016">
        <f>SUMIF('Report 4A'!$G$16:$G$95,$CQ2021,'Report 4A'!$AS$16:$AS$95)</f>
        <v>0</v>
      </c>
      <c r="CV2021" s="1017">
        <f t="shared" si="318"/>
        <v>0</v>
      </c>
    </row>
    <row r="2022" spans="2:100">
      <c r="B2022" s="535" t="s">
        <v>669</v>
      </c>
      <c r="C2022" s="536">
        <v>1</v>
      </c>
      <c r="D2022" s="537" t="str">
        <f>'Information Input'!$M$14</f>
        <v xml:space="preserve">      -      </v>
      </c>
      <c r="E2022" s="537" t="s">
        <v>137</v>
      </c>
      <c r="F2022" s="538">
        <f t="shared" ref="F2022:F2085" si="322">DATE(K2022,7,1)</f>
        <v>43647</v>
      </c>
      <c r="G2022" s="538">
        <f t="shared" ref="G2022:G2085" si="323">DATE(K2022,9,30)</f>
        <v>43738</v>
      </c>
      <c r="H2022" s="538">
        <f>'Information Input'!$H$35</f>
        <v>43555</v>
      </c>
      <c r="I2022" s="537" t="str">
        <f>'Information Input'!$J$22</f>
        <v>Quarterly</v>
      </c>
      <c r="J2022" s="538">
        <f>'Information Input'!$H$30</f>
        <v>43555</v>
      </c>
      <c r="K2022" s="537">
        <f>'Information Input'!$J$18</f>
        <v>2019</v>
      </c>
      <c r="L2022" s="579" t="s">
        <v>104</v>
      </c>
      <c r="M2022" s="540" t="s">
        <v>105</v>
      </c>
      <c r="N2022" s="541" t="s">
        <v>103</v>
      </c>
      <c r="O2022" s="542" t="s">
        <v>671</v>
      </c>
      <c r="P2022" s="537">
        <v>24</v>
      </c>
      <c r="Q2022" s="541" t="s">
        <v>166</v>
      </c>
      <c r="R2022" s="541" t="s">
        <v>233</v>
      </c>
      <c r="S2022" s="543">
        <f>'Report 1'!$AI$18</f>
        <v>0</v>
      </c>
      <c r="T2022" s="544">
        <f>'Report 1'!$AI$44</f>
        <v>0</v>
      </c>
      <c r="U2022" s="545">
        <f>'Report 1'!$AI$130</f>
        <v>0</v>
      </c>
      <c r="AL2022" s="546" t="s">
        <v>669</v>
      </c>
      <c r="AM2022" s="547">
        <v>2</v>
      </c>
      <c r="AN2022" s="547" t="str">
        <f>'Information Input'!$M$14</f>
        <v xml:space="preserve">      -      </v>
      </c>
      <c r="AO2022" s="547" t="s">
        <v>137</v>
      </c>
      <c r="AP2022" s="538">
        <f t="shared" si="319"/>
        <v>43647</v>
      </c>
      <c r="AQ2022" s="538">
        <f t="shared" si="320"/>
        <v>43738</v>
      </c>
      <c r="AR2022" s="538">
        <f>'Information Input'!$H$35</f>
        <v>43555</v>
      </c>
      <c r="AS2022" s="547" t="str">
        <f>'Information Input'!$J$22</f>
        <v>Quarterly</v>
      </c>
      <c r="AT2022" s="538">
        <f>'Information Input'!$H$30</f>
        <v>43555</v>
      </c>
      <c r="AU2022" s="547">
        <f>'Information Input'!$J$18</f>
        <v>2019</v>
      </c>
      <c r="AV2022" s="547" t="s">
        <v>103</v>
      </c>
      <c r="AW2022" s="547" t="s">
        <v>242</v>
      </c>
      <c r="AX2022" s="547" t="s">
        <v>242</v>
      </c>
      <c r="AY2022" s="548" t="s">
        <v>675</v>
      </c>
      <c r="AZ2022" s="547">
        <v>47</v>
      </c>
      <c r="BA2022" s="549" t="s">
        <v>189</v>
      </c>
      <c r="BB2022" s="543" t="s">
        <v>239</v>
      </c>
      <c r="BC2022" s="550">
        <f>'Report 2'!$V459</f>
        <v>0</v>
      </c>
      <c r="BD2022" s="550">
        <f>'Report 2'!$W459</f>
        <v>0</v>
      </c>
      <c r="BE2022" s="550">
        <f>'Report 2'!$X459</f>
        <v>0</v>
      </c>
      <c r="BF2022" s="550">
        <f>'Report 2'!$Y459</f>
        <v>0</v>
      </c>
      <c r="BG2022" s="550">
        <f>'Report 2'!$Z459</f>
        <v>0</v>
      </c>
      <c r="BH2022" s="550">
        <f>'Report 2'!$AA459</f>
        <v>0</v>
      </c>
      <c r="BI2022" s="550">
        <f>'Report 2'!$AB459</f>
        <v>0</v>
      </c>
      <c r="CC2022" s="542" t="s">
        <v>669</v>
      </c>
      <c r="CD2022" s="1014" t="s">
        <v>672</v>
      </c>
      <c r="CE2022" s="1014" t="str">
        <f>'Information Input'!$M$14</f>
        <v xml:space="preserve">      -      </v>
      </c>
      <c r="CF2022" s="551" t="s">
        <v>139</v>
      </c>
      <c r="CG2022" s="552">
        <f>'Information Input'!$H$33</f>
        <v>43466</v>
      </c>
      <c r="CH2022" s="552">
        <f>'Information Input'!$H$34</f>
        <v>43555</v>
      </c>
      <c r="CI2022" s="552">
        <f>'Information Input'!$H$35</f>
        <v>43555</v>
      </c>
      <c r="CJ2022" s="551" t="str">
        <f>'Information Input'!$J$22</f>
        <v>Quarterly</v>
      </c>
      <c r="CK2022" s="552">
        <f>'Information Input'!$H$30</f>
        <v>43555</v>
      </c>
      <c r="CL2022" s="551">
        <f>'Information Input'!$J$18</f>
        <v>2019</v>
      </c>
      <c r="CM2022" s="551" t="s">
        <v>104</v>
      </c>
      <c r="CN2022" s="1014" t="s">
        <v>105</v>
      </c>
      <c r="CO2022" s="542" t="s">
        <v>103</v>
      </c>
      <c r="CP2022" s="542" t="s">
        <v>671</v>
      </c>
      <c r="CQ2022" s="551">
        <v>21</v>
      </c>
      <c r="CR2022" s="542" t="s">
        <v>163</v>
      </c>
      <c r="CS2022" s="542" t="s">
        <v>235</v>
      </c>
      <c r="CT2022" s="1015">
        <f>'Report 1'!$AK$18</f>
        <v>0</v>
      </c>
      <c r="CU2022" s="1016">
        <f>SUMIF('Report 4A'!$G$16:$G$95,$CQ2022,'Report 4A'!$AS$16:$AS$95)</f>
        <v>0</v>
      </c>
      <c r="CV2022" s="1017">
        <f t="shared" si="318"/>
        <v>0</v>
      </c>
    </row>
    <row r="2023" spans="2:100">
      <c r="B2023" s="535" t="s">
        <v>669</v>
      </c>
      <c r="C2023" s="536">
        <v>1</v>
      </c>
      <c r="D2023" s="537" t="str">
        <f>'Information Input'!$M$14</f>
        <v xml:space="preserve">      -      </v>
      </c>
      <c r="E2023" s="537" t="s">
        <v>137</v>
      </c>
      <c r="F2023" s="538">
        <f t="shared" si="322"/>
        <v>43647</v>
      </c>
      <c r="G2023" s="538">
        <f t="shared" si="323"/>
        <v>43738</v>
      </c>
      <c r="H2023" s="538">
        <f>'Information Input'!$H$35</f>
        <v>43555</v>
      </c>
      <c r="I2023" s="537" t="str">
        <f>'Information Input'!$J$22</f>
        <v>Quarterly</v>
      </c>
      <c r="J2023" s="538">
        <f>'Information Input'!$H$30</f>
        <v>43555</v>
      </c>
      <c r="K2023" s="537">
        <f>'Information Input'!$J$18</f>
        <v>2019</v>
      </c>
      <c r="L2023" s="579" t="s">
        <v>104</v>
      </c>
      <c r="M2023" s="540" t="s">
        <v>105</v>
      </c>
      <c r="N2023" s="541" t="s">
        <v>103</v>
      </c>
      <c r="O2023" s="542" t="s">
        <v>671</v>
      </c>
      <c r="P2023" s="537">
        <v>25</v>
      </c>
      <c r="Q2023" s="541" t="s">
        <v>167</v>
      </c>
      <c r="R2023" s="541" t="s">
        <v>233</v>
      </c>
      <c r="S2023" s="543">
        <f>'Report 1'!$AI$18</f>
        <v>0</v>
      </c>
      <c r="T2023" s="544">
        <f>'Report 1'!$AI$45</f>
        <v>0</v>
      </c>
      <c r="U2023" s="545">
        <f>'Report 1'!$AI$131</f>
        <v>0</v>
      </c>
      <c r="AL2023" s="546" t="s">
        <v>669</v>
      </c>
      <c r="AM2023" s="547">
        <v>2</v>
      </c>
      <c r="AN2023" s="547" t="str">
        <f>'Information Input'!$M$14</f>
        <v xml:space="preserve">      -      </v>
      </c>
      <c r="AO2023" s="547" t="s">
        <v>137</v>
      </c>
      <c r="AP2023" s="538">
        <f t="shared" si="319"/>
        <v>43647</v>
      </c>
      <c r="AQ2023" s="538">
        <f t="shared" si="320"/>
        <v>43738</v>
      </c>
      <c r="AR2023" s="538">
        <f>'Information Input'!$H$35</f>
        <v>43555</v>
      </c>
      <c r="AS2023" s="547" t="str">
        <f>'Information Input'!$J$22</f>
        <v>Quarterly</v>
      </c>
      <c r="AT2023" s="538">
        <f>'Information Input'!$H$30</f>
        <v>43555</v>
      </c>
      <c r="AU2023" s="547">
        <f>'Information Input'!$J$18</f>
        <v>2019</v>
      </c>
      <c r="AV2023" s="547" t="s">
        <v>103</v>
      </c>
      <c r="AW2023" s="547" t="s">
        <v>242</v>
      </c>
      <c r="AX2023" s="547" t="s">
        <v>242</v>
      </c>
      <c r="AY2023" s="548" t="s">
        <v>675</v>
      </c>
      <c r="AZ2023" s="547">
        <v>48</v>
      </c>
      <c r="BA2023" s="549" t="s">
        <v>190</v>
      </c>
      <c r="BB2023" s="543" t="s">
        <v>239</v>
      </c>
      <c r="BC2023" s="550">
        <f>'Report 2'!$V460</f>
        <v>0</v>
      </c>
      <c r="BD2023" s="550">
        <f>'Report 2'!$W460</f>
        <v>0</v>
      </c>
      <c r="BE2023" s="550">
        <f>'Report 2'!$X460</f>
        <v>0</v>
      </c>
      <c r="BF2023" s="550">
        <f>'Report 2'!$Y460</f>
        <v>0</v>
      </c>
      <c r="BG2023" s="550">
        <f>'Report 2'!$Z460</f>
        <v>0</v>
      </c>
      <c r="BH2023" s="550">
        <f>'Report 2'!$AA460</f>
        <v>0</v>
      </c>
      <c r="BI2023" s="550">
        <f>'Report 2'!$AB460</f>
        <v>0</v>
      </c>
      <c r="CC2023" s="542" t="s">
        <v>669</v>
      </c>
      <c r="CD2023" s="1014" t="s">
        <v>672</v>
      </c>
      <c r="CE2023" s="1014" t="str">
        <f>'Information Input'!$M$14</f>
        <v xml:space="preserve">      -      </v>
      </c>
      <c r="CF2023" s="551" t="s">
        <v>139</v>
      </c>
      <c r="CG2023" s="552">
        <f>'Information Input'!$H$33</f>
        <v>43466</v>
      </c>
      <c r="CH2023" s="552">
        <f>'Information Input'!$H$34</f>
        <v>43555</v>
      </c>
      <c r="CI2023" s="552">
        <f>'Information Input'!$H$35</f>
        <v>43555</v>
      </c>
      <c r="CJ2023" s="551" t="str">
        <f>'Information Input'!$J$22</f>
        <v>Quarterly</v>
      </c>
      <c r="CK2023" s="552">
        <f>'Information Input'!$H$30</f>
        <v>43555</v>
      </c>
      <c r="CL2023" s="551">
        <f>'Information Input'!$J$18</f>
        <v>2019</v>
      </c>
      <c r="CM2023" s="551" t="s">
        <v>104</v>
      </c>
      <c r="CN2023" s="1014" t="s">
        <v>105</v>
      </c>
      <c r="CO2023" s="542" t="s">
        <v>103</v>
      </c>
      <c r="CP2023" s="542" t="s">
        <v>671</v>
      </c>
      <c r="CQ2023" s="551">
        <v>22</v>
      </c>
      <c r="CR2023" s="542" t="s">
        <v>164</v>
      </c>
      <c r="CS2023" s="542" t="s">
        <v>236</v>
      </c>
      <c r="CT2023" s="1015">
        <f>'Report 1'!$AK$18</f>
        <v>0</v>
      </c>
      <c r="CU2023" s="1016">
        <f>SUMIF('Report 4A'!$G$16:$G$95,$CQ2023,'Report 4A'!$AS$16:$AS$95)</f>
        <v>0</v>
      </c>
      <c r="CV2023" s="1017">
        <f t="shared" si="318"/>
        <v>0</v>
      </c>
    </row>
    <row r="2024" spans="2:100">
      <c r="B2024" s="535" t="s">
        <v>669</v>
      </c>
      <c r="C2024" s="536">
        <v>1</v>
      </c>
      <c r="D2024" s="537" t="str">
        <f>'Information Input'!$M$14</f>
        <v xml:space="preserve">      -      </v>
      </c>
      <c r="E2024" s="537" t="s">
        <v>137</v>
      </c>
      <c r="F2024" s="538">
        <f t="shared" si="322"/>
        <v>43647</v>
      </c>
      <c r="G2024" s="538">
        <f t="shared" si="323"/>
        <v>43738</v>
      </c>
      <c r="H2024" s="538">
        <f>'Information Input'!$H$35</f>
        <v>43555</v>
      </c>
      <c r="I2024" s="537" t="str">
        <f>'Information Input'!$J$22</f>
        <v>Quarterly</v>
      </c>
      <c r="J2024" s="538">
        <f>'Information Input'!$H$30</f>
        <v>43555</v>
      </c>
      <c r="K2024" s="537">
        <f>'Information Input'!$J$18</f>
        <v>2019</v>
      </c>
      <c r="L2024" s="579" t="s">
        <v>104</v>
      </c>
      <c r="M2024" s="540" t="s">
        <v>105</v>
      </c>
      <c r="N2024" s="541" t="s">
        <v>103</v>
      </c>
      <c r="O2024" s="542" t="s">
        <v>671</v>
      </c>
      <c r="P2024" s="537">
        <v>26</v>
      </c>
      <c r="Q2024" s="541" t="s">
        <v>168</v>
      </c>
      <c r="R2024" s="541" t="s">
        <v>237</v>
      </c>
      <c r="S2024" s="543">
        <f>'Report 1'!$AI$18</f>
        <v>0</v>
      </c>
      <c r="T2024" s="544">
        <f>'Report 1'!$AI$46</f>
        <v>0</v>
      </c>
      <c r="U2024" s="545">
        <f>'Report 1'!$AI$132</f>
        <v>0</v>
      </c>
      <c r="AL2024" s="546" t="s">
        <v>669</v>
      </c>
      <c r="AM2024" s="547">
        <v>2</v>
      </c>
      <c r="AN2024" s="547" t="str">
        <f>'Information Input'!$M$14</f>
        <v xml:space="preserve">      -      </v>
      </c>
      <c r="AO2024" s="547" t="s">
        <v>137</v>
      </c>
      <c r="AP2024" s="538">
        <f t="shared" si="319"/>
        <v>43647</v>
      </c>
      <c r="AQ2024" s="538">
        <f t="shared" si="320"/>
        <v>43738</v>
      </c>
      <c r="AR2024" s="538">
        <f>'Information Input'!$H$35</f>
        <v>43555</v>
      </c>
      <c r="AS2024" s="547" t="str">
        <f>'Information Input'!$J$22</f>
        <v>Quarterly</v>
      </c>
      <c r="AT2024" s="538">
        <f>'Information Input'!$H$30</f>
        <v>43555</v>
      </c>
      <c r="AU2024" s="547">
        <f>'Information Input'!$J$18</f>
        <v>2019</v>
      </c>
      <c r="AV2024" s="547" t="s">
        <v>103</v>
      </c>
      <c r="AW2024" s="547" t="s">
        <v>242</v>
      </c>
      <c r="AX2024" s="547" t="s">
        <v>242</v>
      </c>
      <c r="AY2024" s="548" t="s">
        <v>675</v>
      </c>
      <c r="AZ2024" s="547">
        <v>49</v>
      </c>
      <c r="BA2024" s="549" t="s">
        <v>191</v>
      </c>
      <c r="BB2024" s="543" t="s">
        <v>239</v>
      </c>
      <c r="BC2024" s="550">
        <f>'Report 2'!$V461</f>
        <v>0</v>
      </c>
      <c r="BD2024" s="550">
        <f>'Report 2'!$W461</f>
        <v>0</v>
      </c>
      <c r="BE2024" s="550">
        <f>'Report 2'!$X461</f>
        <v>0</v>
      </c>
      <c r="BF2024" s="550">
        <f>'Report 2'!$Y461</f>
        <v>0</v>
      </c>
      <c r="BG2024" s="550">
        <f>'Report 2'!$Z461</f>
        <v>0</v>
      </c>
      <c r="BH2024" s="550">
        <f>'Report 2'!$AA461</f>
        <v>0</v>
      </c>
      <c r="BI2024" s="550">
        <f>'Report 2'!$AB461</f>
        <v>0</v>
      </c>
      <c r="CC2024" s="542" t="s">
        <v>669</v>
      </c>
      <c r="CD2024" s="1014" t="s">
        <v>672</v>
      </c>
      <c r="CE2024" s="1014" t="str">
        <f>'Information Input'!$M$14</f>
        <v xml:space="preserve">      -      </v>
      </c>
      <c r="CF2024" s="551" t="s">
        <v>139</v>
      </c>
      <c r="CG2024" s="552">
        <f>'Information Input'!$H$33</f>
        <v>43466</v>
      </c>
      <c r="CH2024" s="552">
        <f>'Information Input'!$H$34</f>
        <v>43555</v>
      </c>
      <c r="CI2024" s="552">
        <f>'Information Input'!$H$35</f>
        <v>43555</v>
      </c>
      <c r="CJ2024" s="551" t="str">
        <f>'Information Input'!$J$22</f>
        <v>Quarterly</v>
      </c>
      <c r="CK2024" s="552">
        <f>'Information Input'!$H$30</f>
        <v>43555</v>
      </c>
      <c r="CL2024" s="551">
        <f>'Information Input'!$J$18</f>
        <v>2019</v>
      </c>
      <c r="CM2024" s="551" t="s">
        <v>104</v>
      </c>
      <c r="CN2024" s="1014" t="s">
        <v>105</v>
      </c>
      <c r="CO2024" s="542" t="s">
        <v>103</v>
      </c>
      <c r="CP2024" s="542" t="s">
        <v>671</v>
      </c>
      <c r="CQ2024" s="551">
        <v>23</v>
      </c>
      <c r="CR2024" s="542" t="s">
        <v>165</v>
      </c>
      <c r="CS2024" s="542" t="s">
        <v>236</v>
      </c>
      <c r="CT2024" s="1015">
        <f>'Report 1'!$AK$18</f>
        <v>0</v>
      </c>
      <c r="CU2024" s="1016">
        <f>SUMIF('Report 4A'!$G$16:$G$95,$CQ2024,'Report 4A'!$AS$16:$AS$95)</f>
        <v>0</v>
      </c>
      <c r="CV2024" s="1017">
        <f t="shared" si="318"/>
        <v>0</v>
      </c>
    </row>
    <row r="2025" spans="2:100">
      <c r="B2025" s="535" t="s">
        <v>669</v>
      </c>
      <c r="C2025" s="536">
        <v>1</v>
      </c>
      <c r="D2025" s="537" t="str">
        <f>'Information Input'!$M$14</f>
        <v xml:space="preserve">      -      </v>
      </c>
      <c r="E2025" s="537" t="s">
        <v>137</v>
      </c>
      <c r="F2025" s="538">
        <f t="shared" si="322"/>
        <v>43647</v>
      </c>
      <c r="G2025" s="538">
        <f t="shared" si="323"/>
        <v>43738</v>
      </c>
      <c r="H2025" s="538">
        <f>'Information Input'!$H$35</f>
        <v>43555</v>
      </c>
      <c r="I2025" s="537" t="str">
        <f>'Information Input'!$J$22</f>
        <v>Quarterly</v>
      </c>
      <c r="J2025" s="538">
        <f>'Information Input'!$H$30</f>
        <v>43555</v>
      </c>
      <c r="K2025" s="537">
        <f>'Information Input'!$J$18</f>
        <v>2019</v>
      </c>
      <c r="L2025" s="579" t="s">
        <v>104</v>
      </c>
      <c r="M2025" s="540" t="s">
        <v>105</v>
      </c>
      <c r="N2025" s="541" t="s">
        <v>103</v>
      </c>
      <c r="O2025" s="542" t="s">
        <v>671</v>
      </c>
      <c r="P2025" s="537">
        <v>27</v>
      </c>
      <c r="Q2025" s="541" t="s">
        <v>169</v>
      </c>
      <c r="R2025" s="541" t="s">
        <v>235</v>
      </c>
      <c r="S2025" s="543">
        <f>'Report 1'!$AI$18</f>
        <v>0</v>
      </c>
      <c r="T2025" s="544">
        <f>'Report 1'!$AI$47</f>
        <v>0</v>
      </c>
      <c r="U2025" s="545">
        <f>'Report 1'!$AI$133</f>
        <v>0</v>
      </c>
      <c r="AL2025" s="546" t="s">
        <v>669</v>
      </c>
      <c r="AM2025" s="547">
        <v>2</v>
      </c>
      <c r="AN2025" s="547" t="str">
        <f>'Information Input'!$M$14</f>
        <v xml:space="preserve">      -      </v>
      </c>
      <c r="AO2025" s="547" t="s">
        <v>137</v>
      </c>
      <c r="AP2025" s="538">
        <f t="shared" si="319"/>
        <v>43647</v>
      </c>
      <c r="AQ2025" s="538">
        <f t="shared" si="320"/>
        <v>43738</v>
      </c>
      <c r="AR2025" s="538">
        <f>'Information Input'!$H$35</f>
        <v>43555</v>
      </c>
      <c r="AS2025" s="547" t="str">
        <f>'Information Input'!$J$22</f>
        <v>Quarterly</v>
      </c>
      <c r="AT2025" s="538">
        <f>'Information Input'!$H$30</f>
        <v>43555</v>
      </c>
      <c r="AU2025" s="547">
        <f>'Information Input'!$J$18</f>
        <v>2019</v>
      </c>
      <c r="AV2025" s="547" t="s">
        <v>103</v>
      </c>
      <c r="AW2025" s="547" t="s">
        <v>242</v>
      </c>
      <c r="AX2025" s="547" t="s">
        <v>242</v>
      </c>
      <c r="AY2025" s="548" t="s">
        <v>675</v>
      </c>
      <c r="AZ2025" s="547">
        <v>50</v>
      </c>
      <c r="BA2025" s="549" t="s">
        <v>192</v>
      </c>
      <c r="BB2025" s="543" t="s">
        <v>239</v>
      </c>
      <c r="BC2025" s="550">
        <f>'Report 2'!$V462</f>
        <v>0</v>
      </c>
      <c r="BD2025" s="550">
        <f>'Report 2'!$W462</f>
        <v>0</v>
      </c>
      <c r="BE2025" s="550">
        <f>'Report 2'!$X462</f>
        <v>0</v>
      </c>
      <c r="BF2025" s="550">
        <f>'Report 2'!$Y462</f>
        <v>0</v>
      </c>
      <c r="BG2025" s="550">
        <f>'Report 2'!$Z462</f>
        <v>0</v>
      </c>
      <c r="BH2025" s="550">
        <f>'Report 2'!$AA462</f>
        <v>0</v>
      </c>
      <c r="BI2025" s="550">
        <f>'Report 2'!$AB462</f>
        <v>0</v>
      </c>
      <c r="CC2025" s="542" t="s">
        <v>669</v>
      </c>
      <c r="CD2025" s="1014" t="s">
        <v>672</v>
      </c>
      <c r="CE2025" s="1014" t="str">
        <f>'Information Input'!$M$14</f>
        <v xml:space="preserve">      -      </v>
      </c>
      <c r="CF2025" s="551" t="s">
        <v>139</v>
      </c>
      <c r="CG2025" s="552">
        <f>'Information Input'!$H$33</f>
        <v>43466</v>
      </c>
      <c r="CH2025" s="552">
        <f>'Information Input'!$H$34</f>
        <v>43555</v>
      </c>
      <c r="CI2025" s="552">
        <f>'Information Input'!$H$35</f>
        <v>43555</v>
      </c>
      <c r="CJ2025" s="551" t="str">
        <f>'Information Input'!$J$22</f>
        <v>Quarterly</v>
      </c>
      <c r="CK2025" s="552">
        <f>'Information Input'!$H$30</f>
        <v>43555</v>
      </c>
      <c r="CL2025" s="551">
        <f>'Information Input'!$J$18</f>
        <v>2019</v>
      </c>
      <c r="CM2025" s="551" t="s">
        <v>104</v>
      </c>
      <c r="CN2025" s="1014" t="s">
        <v>105</v>
      </c>
      <c r="CO2025" s="542" t="s">
        <v>103</v>
      </c>
      <c r="CP2025" s="542" t="s">
        <v>671</v>
      </c>
      <c r="CQ2025" s="551">
        <v>24</v>
      </c>
      <c r="CR2025" s="542" t="s">
        <v>166</v>
      </c>
      <c r="CS2025" s="542" t="s">
        <v>233</v>
      </c>
      <c r="CT2025" s="1015">
        <f>'Report 1'!$AK$18</f>
        <v>0</v>
      </c>
      <c r="CU2025" s="1016">
        <f>SUMIF('Report 4A'!$G$16:$G$95,$CQ2025,'Report 4A'!$AS$16:$AS$95)</f>
        <v>0</v>
      </c>
      <c r="CV2025" s="1017">
        <f t="shared" si="318"/>
        <v>0</v>
      </c>
    </row>
    <row r="2026" spans="2:100">
      <c r="B2026" s="535" t="s">
        <v>669</v>
      </c>
      <c r="C2026" s="536">
        <v>1</v>
      </c>
      <c r="D2026" s="537" t="str">
        <f>'Information Input'!$M$14</f>
        <v xml:space="preserve">      -      </v>
      </c>
      <c r="E2026" s="537" t="s">
        <v>137</v>
      </c>
      <c r="F2026" s="538">
        <f t="shared" si="322"/>
        <v>43647</v>
      </c>
      <c r="G2026" s="538">
        <f t="shared" si="323"/>
        <v>43738</v>
      </c>
      <c r="H2026" s="538">
        <f>'Information Input'!$H$35</f>
        <v>43555</v>
      </c>
      <c r="I2026" s="537" t="str">
        <f>'Information Input'!$J$22</f>
        <v>Quarterly</v>
      </c>
      <c r="J2026" s="538">
        <f>'Information Input'!$H$30</f>
        <v>43555</v>
      </c>
      <c r="K2026" s="537">
        <f>'Information Input'!$J$18</f>
        <v>2019</v>
      </c>
      <c r="L2026" s="579" t="s">
        <v>104</v>
      </c>
      <c r="M2026" s="540" t="s">
        <v>105</v>
      </c>
      <c r="N2026" s="541" t="s">
        <v>103</v>
      </c>
      <c r="O2026" s="542" t="s">
        <v>671</v>
      </c>
      <c r="P2026" s="537">
        <v>28</v>
      </c>
      <c r="Q2026" s="541" t="s">
        <v>170</v>
      </c>
      <c r="R2026" s="541" t="s">
        <v>235</v>
      </c>
      <c r="S2026" s="543">
        <f>'Report 1'!$AI$18</f>
        <v>0</v>
      </c>
      <c r="T2026" s="544">
        <f>'Report 1'!$AI$48</f>
        <v>0</v>
      </c>
      <c r="U2026" s="545">
        <f>'Report 1'!$AI$134</f>
        <v>0</v>
      </c>
      <c r="AL2026" s="546" t="s">
        <v>669</v>
      </c>
      <c r="AM2026" s="547">
        <v>2</v>
      </c>
      <c r="AN2026" s="547" t="str">
        <f>'Information Input'!$M$14</f>
        <v xml:space="preserve">      -      </v>
      </c>
      <c r="AO2026" s="547" t="s">
        <v>137</v>
      </c>
      <c r="AP2026" s="538">
        <f t="shared" si="319"/>
        <v>43647</v>
      </c>
      <c r="AQ2026" s="538">
        <f t="shared" si="320"/>
        <v>43738</v>
      </c>
      <c r="AR2026" s="538">
        <f>'Information Input'!$H$35</f>
        <v>43555</v>
      </c>
      <c r="AS2026" s="547" t="str">
        <f>'Information Input'!$J$22</f>
        <v>Quarterly</v>
      </c>
      <c r="AT2026" s="538">
        <f>'Information Input'!$H$30</f>
        <v>43555</v>
      </c>
      <c r="AU2026" s="547">
        <f>'Information Input'!$J$18</f>
        <v>2019</v>
      </c>
      <c r="AV2026" s="547" t="s">
        <v>103</v>
      </c>
      <c r="AW2026" s="547" t="s">
        <v>242</v>
      </c>
      <c r="AX2026" s="547" t="s">
        <v>242</v>
      </c>
      <c r="AY2026" s="548" t="s">
        <v>675</v>
      </c>
      <c r="AZ2026" s="547">
        <v>51</v>
      </c>
      <c r="BA2026" s="549" t="s">
        <v>193</v>
      </c>
      <c r="BB2026" s="543" t="s">
        <v>239</v>
      </c>
      <c r="BC2026" s="550">
        <f>'Report 2'!$V463</f>
        <v>0</v>
      </c>
      <c r="BD2026" s="550">
        <f>'Report 2'!$W463</f>
        <v>0</v>
      </c>
      <c r="BE2026" s="550">
        <f>'Report 2'!$X463</f>
        <v>0</v>
      </c>
      <c r="BF2026" s="550">
        <f>'Report 2'!$Y463</f>
        <v>0</v>
      </c>
      <c r="BG2026" s="550">
        <f>'Report 2'!$Z463</f>
        <v>0</v>
      </c>
      <c r="BH2026" s="550">
        <f>'Report 2'!$AA463</f>
        <v>0</v>
      </c>
      <c r="BI2026" s="550">
        <f>'Report 2'!$AB463</f>
        <v>0</v>
      </c>
      <c r="CC2026" s="542" t="s">
        <v>669</v>
      </c>
      <c r="CD2026" s="1014" t="s">
        <v>672</v>
      </c>
      <c r="CE2026" s="1014" t="str">
        <f>'Information Input'!$M$14</f>
        <v xml:space="preserve">      -      </v>
      </c>
      <c r="CF2026" s="551" t="s">
        <v>139</v>
      </c>
      <c r="CG2026" s="552">
        <f>'Information Input'!$H$33</f>
        <v>43466</v>
      </c>
      <c r="CH2026" s="552">
        <f>'Information Input'!$H$34</f>
        <v>43555</v>
      </c>
      <c r="CI2026" s="552">
        <f>'Information Input'!$H$35</f>
        <v>43555</v>
      </c>
      <c r="CJ2026" s="551" t="str">
        <f>'Information Input'!$J$22</f>
        <v>Quarterly</v>
      </c>
      <c r="CK2026" s="552">
        <f>'Information Input'!$H$30</f>
        <v>43555</v>
      </c>
      <c r="CL2026" s="551">
        <f>'Information Input'!$J$18</f>
        <v>2019</v>
      </c>
      <c r="CM2026" s="551" t="s">
        <v>104</v>
      </c>
      <c r="CN2026" s="1014" t="s">
        <v>105</v>
      </c>
      <c r="CO2026" s="542" t="s">
        <v>103</v>
      </c>
      <c r="CP2026" s="542" t="s">
        <v>671</v>
      </c>
      <c r="CQ2026" s="551">
        <v>25</v>
      </c>
      <c r="CR2026" s="542" t="s">
        <v>167</v>
      </c>
      <c r="CS2026" s="542" t="s">
        <v>233</v>
      </c>
      <c r="CT2026" s="1015">
        <f>'Report 1'!$AK$18</f>
        <v>0</v>
      </c>
      <c r="CU2026" s="1016">
        <f>SUMIF('Report 4A'!$G$16:$G$95,$CQ2026,'Report 4A'!$AS$16:$AS$95)</f>
        <v>0</v>
      </c>
      <c r="CV2026" s="1017">
        <f t="shared" si="318"/>
        <v>0</v>
      </c>
    </row>
    <row r="2027" spans="2:100">
      <c r="B2027" s="535" t="s">
        <v>669</v>
      </c>
      <c r="C2027" s="536">
        <v>1</v>
      </c>
      <c r="D2027" s="537" t="str">
        <f>'Information Input'!$M$14</f>
        <v xml:space="preserve">      -      </v>
      </c>
      <c r="E2027" s="537" t="s">
        <v>137</v>
      </c>
      <c r="F2027" s="538">
        <f t="shared" si="322"/>
        <v>43647</v>
      </c>
      <c r="G2027" s="538">
        <f t="shared" si="323"/>
        <v>43738</v>
      </c>
      <c r="H2027" s="538">
        <f>'Information Input'!$H$35</f>
        <v>43555</v>
      </c>
      <c r="I2027" s="537" t="str">
        <f>'Information Input'!$J$22</f>
        <v>Quarterly</v>
      </c>
      <c r="J2027" s="538">
        <f>'Information Input'!$H$30</f>
        <v>43555</v>
      </c>
      <c r="K2027" s="537">
        <f>'Information Input'!$J$18</f>
        <v>2019</v>
      </c>
      <c r="L2027" s="579" t="s">
        <v>104</v>
      </c>
      <c r="M2027" s="540" t="s">
        <v>105</v>
      </c>
      <c r="N2027" s="541" t="s">
        <v>103</v>
      </c>
      <c r="O2027" s="542" t="s">
        <v>671</v>
      </c>
      <c r="P2027" s="537">
        <v>29</v>
      </c>
      <c r="Q2027" s="541" t="s">
        <v>171</v>
      </c>
      <c r="R2027" s="541" t="s">
        <v>238</v>
      </c>
      <c r="S2027" s="543">
        <f>'Report 1'!$AI$18</f>
        <v>0</v>
      </c>
      <c r="T2027" s="544">
        <f>'Report 1'!$AI$49</f>
        <v>0</v>
      </c>
      <c r="U2027" s="545">
        <f>'Report 1'!$AI$135</f>
        <v>0</v>
      </c>
      <c r="AL2027" s="557" t="s">
        <v>669</v>
      </c>
      <c r="AM2027" s="558">
        <v>2</v>
      </c>
      <c r="AN2027" s="558" t="str">
        <f>'Information Input'!$M$14</f>
        <v xml:space="preserve">      -      </v>
      </c>
      <c r="AO2027" s="558" t="s">
        <v>137</v>
      </c>
      <c r="AP2027" s="559">
        <f t="shared" si="319"/>
        <v>43647</v>
      </c>
      <c r="AQ2027" s="559">
        <f t="shared" si="320"/>
        <v>43738</v>
      </c>
      <c r="AR2027" s="559">
        <f>'Information Input'!$H$35</f>
        <v>43555</v>
      </c>
      <c r="AS2027" s="558" t="str">
        <f>'Information Input'!$J$22</f>
        <v>Quarterly</v>
      </c>
      <c r="AT2027" s="559">
        <f>'Information Input'!$H$30</f>
        <v>43555</v>
      </c>
      <c r="AU2027" s="558">
        <f>'Information Input'!$J$18</f>
        <v>2019</v>
      </c>
      <c r="AV2027" s="558" t="s">
        <v>103</v>
      </c>
      <c r="AW2027" s="558" t="s">
        <v>242</v>
      </c>
      <c r="AX2027" s="558" t="s">
        <v>242</v>
      </c>
      <c r="AY2027" s="572" t="s">
        <v>674</v>
      </c>
      <c r="AZ2027" s="558">
        <v>52</v>
      </c>
      <c r="BA2027" s="557" t="s">
        <v>194</v>
      </c>
      <c r="BB2027" s="560" t="s">
        <v>239</v>
      </c>
      <c r="BC2027" s="569">
        <f>'Report 2'!$V464</f>
        <v>0</v>
      </c>
      <c r="BD2027" s="569">
        <f>'Report 2'!$W464</f>
        <v>0</v>
      </c>
      <c r="BE2027" s="569">
        <f>'Report 2'!$X464</f>
        <v>0</v>
      </c>
      <c r="BF2027" s="569">
        <f>'Report 2'!$Y464</f>
        <v>0</v>
      </c>
      <c r="BG2027" s="569">
        <f>'Report 2'!$Z464</f>
        <v>0</v>
      </c>
      <c r="BH2027" s="569">
        <f>'Report 2'!$AA464</f>
        <v>0</v>
      </c>
      <c r="BI2027" s="569">
        <f>'Report 2'!$AB464</f>
        <v>0</v>
      </c>
      <c r="CC2027" s="542" t="s">
        <v>669</v>
      </c>
      <c r="CD2027" s="1014" t="s">
        <v>672</v>
      </c>
      <c r="CE2027" s="1014" t="str">
        <f>'Information Input'!$M$14</f>
        <v xml:space="preserve">      -      </v>
      </c>
      <c r="CF2027" s="551" t="s">
        <v>139</v>
      </c>
      <c r="CG2027" s="552">
        <f>'Information Input'!$H$33</f>
        <v>43466</v>
      </c>
      <c r="CH2027" s="552">
        <f>'Information Input'!$H$34</f>
        <v>43555</v>
      </c>
      <c r="CI2027" s="552">
        <f>'Information Input'!$H$35</f>
        <v>43555</v>
      </c>
      <c r="CJ2027" s="551" t="str">
        <f>'Information Input'!$J$22</f>
        <v>Quarterly</v>
      </c>
      <c r="CK2027" s="552">
        <f>'Information Input'!$H$30</f>
        <v>43555</v>
      </c>
      <c r="CL2027" s="551">
        <f>'Information Input'!$J$18</f>
        <v>2019</v>
      </c>
      <c r="CM2027" s="551" t="s">
        <v>104</v>
      </c>
      <c r="CN2027" s="1014" t="s">
        <v>105</v>
      </c>
      <c r="CO2027" s="542" t="s">
        <v>103</v>
      </c>
      <c r="CP2027" s="542" t="s">
        <v>671</v>
      </c>
      <c r="CQ2027" s="551">
        <v>26</v>
      </c>
      <c r="CR2027" s="542" t="s">
        <v>168</v>
      </c>
      <c r="CS2027" s="542" t="s">
        <v>237</v>
      </c>
      <c r="CT2027" s="1015">
        <f>'Report 1'!$AK$18</f>
        <v>0</v>
      </c>
      <c r="CU2027" s="1016">
        <f>SUMIF('Report 4A'!$G$16:$G$95,$CQ2027,'Report 4A'!$AS$16:$AS$95)</f>
        <v>0</v>
      </c>
      <c r="CV2027" s="1017">
        <f t="shared" si="318"/>
        <v>0</v>
      </c>
    </row>
    <row r="2028" spans="2:100">
      <c r="B2028" s="535" t="s">
        <v>669</v>
      </c>
      <c r="C2028" s="536">
        <v>1</v>
      </c>
      <c r="D2028" s="537" t="str">
        <f>'Information Input'!$M$14</f>
        <v xml:space="preserve">      -      </v>
      </c>
      <c r="E2028" s="537" t="s">
        <v>137</v>
      </c>
      <c r="F2028" s="538">
        <f t="shared" si="322"/>
        <v>43647</v>
      </c>
      <c r="G2028" s="538">
        <f t="shared" si="323"/>
        <v>43738</v>
      </c>
      <c r="H2028" s="538">
        <f>'Information Input'!$H$35</f>
        <v>43555</v>
      </c>
      <c r="I2028" s="537" t="str">
        <f>'Information Input'!$J$22</f>
        <v>Quarterly</v>
      </c>
      <c r="J2028" s="538">
        <f>'Information Input'!$H$30</f>
        <v>43555</v>
      </c>
      <c r="K2028" s="537">
        <f>'Information Input'!$J$18</f>
        <v>2019</v>
      </c>
      <c r="L2028" s="579" t="s">
        <v>104</v>
      </c>
      <c r="M2028" s="540" t="s">
        <v>105</v>
      </c>
      <c r="N2028" s="541" t="s">
        <v>103</v>
      </c>
      <c r="O2028" s="542" t="s">
        <v>671</v>
      </c>
      <c r="P2028" s="537">
        <v>30</v>
      </c>
      <c r="Q2028" s="541" t="s">
        <v>172</v>
      </c>
      <c r="R2028" s="541" t="s">
        <v>238</v>
      </c>
      <c r="S2028" s="543">
        <f>'Report 1'!$AI$18</f>
        <v>0</v>
      </c>
      <c r="T2028" s="544">
        <f>'Report 1'!$AI$50</f>
        <v>0</v>
      </c>
      <c r="U2028" s="545">
        <f>'Report 1'!$AI$136</f>
        <v>0</v>
      </c>
      <c r="AL2028" s="522" t="s">
        <v>669</v>
      </c>
      <c r="AM2028" s="517">
        <v>2</v>
      </c>
      <c r="AN2028" s="517" t="str">
        <f>'Information Input'!$M$14</f>
        <v xml:space="preserve">      -      </v>
      </c>
      <c r="AO2028" s="517" t="s">
        <v>138</v>
      </c>
      <c r="AP2028" s="518">
        <f>DATE(AU2028,10,1)</f>
        <v>43739</v>
      </c>
      <c r="AQ2028" s="518">
        <f>DATE(AU2028,12,31)</f>
        <v>43830</v>
      </c>
      <c r="AR2028" s="519">
        <f>'Information Input'!$H$35</f>
        <v>43555</v>
      </c>
      <c r="AS2028" s="517" t="str">
        <f>'Information Input'!$J$22</f>
        <v>Quarterly</v>
      </c>
      <c r="AT2028" s="519">
        <f>'Information Input'!$H$30</f>
        <v>43555</v>
      </c>
      <c r="AU2028" s="517">
        <f>'Information Input'!$J$18</f>
        <v>2019</v>
      </c>
      <c r="AV2028" s="517" t="s">
        <v>103</v>
      </c>
      <c r="AW2028" s="517" t="s">
        <v>242</v>
      </c>
      <c r="AX2028" s="528" t="s">
        <v>242</v>
      </c>
      <c r="AY2028" s="529" t="s">
        <v>671</v>
      </c>
      <c r="AZ2028" s="528">
        <v>11</v>
      </c>
      <c r="BA2028" s="530" t="s">
        <v>153</v>
      </c>
      <c r="BB2028" s="524" t="s">
        <v>231</v>
      </c>
      <c r="BC2028" s="531">
        <f>'Report 2'!$AC423</f>
        <v>0</v>
      </c>
      <c r="BD2028" s="531">
        <f>'Report 2'!$AD423</f>
        <v>0</v>
      </c>
      <c r="BE2028" s="531">
        <f>'Report 2'!$AE423</f>
        <v>0</v>
      </c>
      <c r="BF2028" s="531">
        <f>'Report 2'!$AF423</f>
        <v>0</v>
      </c>
      <c r="BG2028" s="531">
        <f>'Report 2'!$AG423</f>
        <v>0</v>
      </c>
      <c r="BH2028" s="531">
        <f>'Report 2'!$AH423</f>
        <v>0</v>
      </c>
      <c r="BI2028" s="531">
        <f>'Report 2'!$AI423</f>
        <v>0</v>
      </c>
      <c r="CC2028" s="542" t="s">
        <v>669</v>
      </c>
      <c r="CD2028" s="1014" t="s">
        <v>672</v>
      </c>
      <c r="CE2028" s="1014" t="str">
        <f>'Information Input'!$M$14</f>
        <v xml:space="preserve">      -      </v>
      </c>
      <c r="CF2028" s="551" t="s">
        <v>139</v>
      </c>
      <c r="CG2028" s="552">
        <f>'Information Input'!$H$33</f>
        <v>43466</v>
      </c>
      <c r="CH2028" s="552">
        <f>'Information Input'!$H$34</f>
        <v>43555</v>
      </c>
      <c r="CI2028" s="552">
        <f>'Information Input'!$H$35</f>
        <v>43555</v>
      </c>
      <c r="CJ2028" s="551" t="str">
        <f>'Information Input'!$J$22</f>
        <v>Quarterly</v>
      </c>
      <c r="CK2028" s="552">
        <f>'Information Input'!$H$30</f>
        <v>43555</v>
      </c>
      <c r="CL2028" s="551">
        <f>'Information Input'!$J$18</f>
        <v>2019</v>
      </c>
      <c r="CM2028" s="551" t="s">
        <v>104</v>
      </c>
      <c r="CN2028" s="1014" t="s">
        <v>105</v>
      </c>
      <c r="CO2028" s="542" t="s">
        <v>103</v>
      </c>
      <c r="CP2028" s="542" t="s">
        <v>671</v>
      </c>
      <c r="CQ2028" s="551">
        <v>27</v>
      </c>
      <c r="CR2028" s="542" t="s">
        <v>169</v>
      </c>
      <c r="CS2028" s="542" t="s">
        <v>235</v>
      </c>
      <c r="CT2028" s="1015">
        <f>'Report 1'!$AK$18</f>
        <v>0</v>
      </c>
      <c r="CU2028" s="1016">
        <f>SUMIF('Report 4A'!$G$16:$G$95,$CQ2028,'Report 4A'!$AS$16:$AS$95)</f>
        <v>0</v>
      </c>
      <c r="CV2028" s="1017">
        <f t="shared" si="318"/>
        <v>0</v>
      </c>
    </row>
    <row r="2029" spans="2:100">
      <c r="B2029" s="535" t="s">
        <v>669</v>
      </c>
      <c r="C2029" s="536">
        <v>1</v>
      </c>
      <c r="D2029" s="537" t="str">
        <f>'Information Input'!$M$14</f>
        <v xml:space="preserve">      -      </v>
      </c>
      <c r="E2029" s="537" t="s">
        <v>137</v>
      </c>
      <c r="F2029" s="538">
        <f t="shared" si="322"/>
        <v>43647</v>
      </c>
      <c r="G2029" s="538">
        <f t="shared" si="323"/>
        <v>43738</v>
      </c>
      <c r="H2029" s="538">
        <f>'Information Input'!$H$35</f>
        <v>43555</v>
      </c>
      <c r="I2029" s="537" t="str">
        <f>'Information Input'!$J$22</f>
        <v>Quarterly</v>
      </c>
      <c r="J2029" s="538">
        <f>'Information Input'!$H$30</f>
        <v>43555</v>
      </c>
      <c r="K2029" s="537">
        <f>'Information Input'!$J$18</f>
        <v>2019</v>
      </c>
      <c r="L2029" s="579" t="s">
        <v>104</v>
      </c>
      <c r="M2029" s="540" t="s">
        <v>105</v>
      </c>
      <c r="N2029" s="541" t="s">
        <v>103</v>
      </c>
      <c r="O2029" s="542" t="s">
        <v>671</v>
      </c>
      <c r="P2029" s="537">
        <v>31</v>
      </c>
      <c r="Q2029" s="541" t="s">
        <v>173</v>
      </c>
      <c r="R2029" s="541" t="s">
        <v>233</v>
      </c>
      <c r="S2029" s="543">
        <f>'Report 1'!$AI$18</f>
        <v>0</v>
      </c>
      <c r="T2029" s="544">
        <f>'Report 1'!$AI$51</f>
        <v>0</v>
      </c>
      <c r="U2029" s="545">
        <f>'Report 1'!$AI$137</f>
        <v>0</v>
      </c>
      <c r="AL2029" s="546" t="s">
        <v>669</v>
      </c>
      <c r="AM2029" s="547">
        <v>2</v>
      </c>
      <c r="AN2029" s="547" t="str">
        <f>'Information Input'!$M$14</f>
        <v xml:space="preserve">      -      </v>
      </c>
      <c r="AO2029" s="547" t="s">
        <v>138</v>
      </c>
      <c r="AP2029" s="538">
        <f t="shared" ref="AP2029:AP2069" si="324">DATE(AU2029,10,1)</f>
        <v>43739</v>
      </c>
      <c r="AQ2029" s="538">
        <f t="shared" ref="AQ2029:AQ2069" si="325">DATE(AU2029,12,31)</f>
        <v>43830</v>
      </c>
      <c r="AR2029" s="538">
        <f>'Information Input'!$H$35</f>
        <v>43555</v>
      </c>
      <c r="AS2029" s="547" t="str">
        <f>'Information Input'!$J$22</f>
        <v>Quarterly</v>
      </c>
      <c r="AT2029" s="538">
        <f>'Information Input'!$H$30</f>
        <v>43555</v>
      </c>
      <c r="AU2029" s="547">
        <f>'Information Input'!$J$18</f>
        <v>2019</v>
      </c>
      <c r="AV2029" s="547" t="s">
        <v>103</v>
      </c>
      <c r="AW2029" s="547" t="s">
        <v>242</v>
      </c>
      <c r="AX2029" s="547" t="s">
        <v>242</v>
      </c>
      <c r="AY2029" s="548" t="s">
        <v>671</v>
      </c>
      <c r="AZ2029" s="547">
        <v>12</v>
      </c>
      <c r="BA2029" s="549" t="s">
        <v>154</v>
      </c>
      <c r="BB2029" s="543" t="s">
        <v>231</v>
      </c>
      <c r="BC2029" s="550">
        <f>'Report 2'!$AC424</f>
        <v>0</v>
      </c>
      <c r="BD2029" s="550">
        <f>'Report 2'!$AD424</f>
        <v>0</v>
      </c>
      <c r="BE2029" s="550">
        <f>'Report 2'!$AE424</f>
        <v>0</v>
      </c>
      <c r="BF2029" s="550">
        <f>'Report 2'!$AF424</f>
        <v>0</v>
      </c>
      <c r="BG2029" s="550">
        <f>'Report 2'!$AG424</f>
        <v>0</v>
      </c>
      <c r="BH2029" s="550">
        <f>'Report 2'!$AH424</f>
        <v>0</v>
      </c>
      <c r="BI2029" s="550">
        <f>'Report 2'!$AI424</f>
        <v>0</v>
      </c>
      <c r="CC2029" s="542" t="s">
        <v>669</v>
      </c>
      <c r="CD2029" s="1014" t="s">
        <v>672</v>
      </c>
      <c r="CE2029" s="1014" t="str">
        <f>'Information Input'!$M$14</f>
        <v xml:space="preserve">      -      </v>
      </c>
      <c r="CF2029" s="551" t="s">
        <v>139</v>
      </c>
      <c r="CG2029" s="552">
        <f>'Information Input'!$H$33</f>
        <v>43466</v>
      </c>
      <c r="CH2029" s="552">
        <f>'Information Input'!$H$34</f>
        <v>43555</v>
      </c>
      <c r="CI2029" s="552">
        <f>'Information Input'!$H$35</f>
        <v>43555</v>
      </c>
      <c r="CJ2029" s="551" t="str">
        <f>'Information Input'!$J$22</f>
        <v>Quarterly</v>
      </c>
      <c r="CK2029" s="552">
        <f>'Information Input'!$H$30</f>
        <v>43555</v>
      </c>
      <c r="CL2029" s="551">
        <f>'Information Input'!$J$18</f>
        <v>2019</v>
      </c>
      <c r="CM2029" s="551" t="s">
        <v>104</v>
      </c>
      <c r="CN2029" s="1014" t="s">
        <v>105</v>
      </c>
      <c r="CO2029" s="542" t="s">
        <v>103</v>
      </c>
      <c r="CP2029" s="542" t="s">
        <v>671</v>
      </c>
      <c r="CQ2029" s="551">
        <v>28</v>
      </c>
      <c r="CR2029" s="542" t="s">
        <v>170</v>
      </c>
      <c r="CS2029" s="542" t="s">
        <v>235</v>
      </c>
      <c r="CT2029" s="1015">
        <f>'Report 1'!$AK$18</f>
        <v>0</v>
      </c>
      <c r="CU2029" s="1016">
        <f>SUMIF('Report 4A'!$G$16:$G$95,$CQ2029,'Report 4A'!$AS$16:$AS$95)</f>
        <v>0</v>
      </c>
      <c r="CV2029" s="1017">
        <f t="shared" si="318"/>
        <v>0</v>
      </c>
    </row>
    <row r="2030" spans="2:100">
      <c r="B2030" s="535" t="s">
        <v>669</v>
      </c>
      <c r="C2030" s="536">
        <v>1</v>
      </c>
      <c r="D2030" s="537" t="str">
        <f>'Information Input'!$M$14</f>
        <v xml:space="preserve">      -      </v>
      </c>
      <c r="E2030" s="537" t="s">
        <v>137</v>
      </c>
      <c r="F2030" s="538">
        <f t="shared" si="322"/>
        <v>43647</v>
      </c>
      <c r="G2030" s="538">
        <f t="shared" si="323"/>
        <v>43738</v>
      </c>
      <c r="H2030" s="538">
        <f>'Information Input'!$H$35</f>
        <v>43555</v>
      </c>
      <c r="I2030" s="537" t="str">
        <f>'Information Input'!$J$22</f>
        <v>Quarterly</v>
      </c>
      <c r="J2030" s="538">
        <f>'Information Input'!$H$30</f>
        <v>43555</v>
      </c>
      <c r="K2030" s="537">
        <f>'Information Input'!$J$18</f>
        <v>2019</v>
      </c>
      <c r="L2030" s="579" t="s">
        <v>104</v>
      </c>
      <c r="M2030" s="540" t="s">
        <v>105</v>
      </c>
      <c r="N2030" s="541" t="s">
        <v>103</v>
      </c>
      <c r="O2030" s="542" t="s">
        <v>671</v>
      </c>
      <c r="P2030" s="537">
        <v>32</v>
      </c>
      <c r="Q2030" s="541" t="s">
        <v>174</v>
      </c>
      <c r="R2030" s="541" t="s">
        <v>238</v>
      </c>
      <c r="S2030" s="543">
        <f>'Report 1'!$AI$18</f>
        <v>0</v>
      </c>
      <c r="T2030" s="544">
        <f>'Report 1'!$AI$52</f>
        <v>0</v>
      </c>
      <c r="U2030" s="545">
        <f>'Report 1'!$AI$138</f>
        <v>0</v>
      </c>
      <c r="AL2030" s="546" t="s">
        <v>669</v>
      </c>
      <c r="AM2030" s="547">
        <v>2</v>
      </c>
      <c r="AN2030" s="547" t="str">
        <f>'Information Input'!$M$14</f>
        <v xml:space="preserve">      -      </v>
      </c>
      <c r="AO2030" s="547" t="s">
        <v>138</v>
      </c>
      <c r="AP2030" s="538">
        <f t="shared" si="324"/>
        <v>43739</v>
      </c>
      <c r="AQ2030" s="538">
        <f t="shared" si="325"/>
        <v>43830</v>
      </c>
      <c r="AR2030" s="538">
        <f>'Information Input'!$H$35</f>
        <v>43555</v>
      </c>
      <c r="AS2030" s="547" t="str">
        <f>'Information Input'!$J$22</f>
        <v>Quarterly</v>
      </c>
      <c r="AT2030" s="538">
        <f>'Information Input'!$H$30</f>
        <v>43555</v>
      </c>
      <c r="AU2030" s="547">
        <f>'Information Input'!$J$18</f>
        <v>2019</v>
      </c>
      <c r="AV2030" s="547" t="s">
        <v>103</v>
      </c>
      <c r="AW2030" s="547" t="s">
        <v>242</v>
      </c>
      <c r="AX2030" s="547" t="s">
        <v>242</v>
      </c>
      <c r="AY2030" s="548" t="s">
        <v>671</v>
      </c>
      <c r="AZ2030" s="547">
        <v>13</v>
      </c>
      <c r="BA2030" s="549" t="s">
        <v>155</v>
      </c>
      <c r="BB2030" s="543" t="s">
        <v>232</v>
      </c>
      <c r="BC2030" s="550">
        <f>'Report 2'!$AC425</f>
        <v>0</v>
      </c>
      <c r="BD2030" s="550">
        <f>'Report 2'!$AD425</f>
        <v>0</v>
      </c>
      <c r="BE2030" s="550">
        <f>'Report 2'!$AE425</f>
        <v>0</v>
      </c>
      <c r="BF2030" s="550">
        <f>'Report 2'!$AF425</f>
        <v>0</v>
      </c>
      <c r="BG2030" s="550">
        <f>'Report 2'!$AG425</f>
        <v>0</v>
      </c>
      <c r="BH2030" s="550">
        <f>'Report 2'!$AH425</f>
        <v>0</v>
      </c>
      <c r="BI2030" s="550">
        <f>'Report 2'!$AI425</f>
        <v>0</v>
      </c>
      <c r="CC2030" s="542" t="s">
        <v>669</v>
      </c>
      <c r="CD2030" s="1014" t="s">
        <v>672</v>
      </c>
      <c r="CE2030" s="1014" t="str">
        <f>'Information Input'!$M$14</f>
        <v xml:space="preserve">      -      </v>
      </c>
      <c r="CF2030" s="551" t="s">
        <v>139</v>
      </c>
      <c r="CG2030" s="552">
        <f>'Information Input'!$H$33</f>
        <v>43466</v>
      </c>
      <c r="CH2030" s="552">
        <f>'Information Input'!$H$34</f>
        <v>43555</v>
      </c>
      <c r="CI2030" s="552">
        <f>'Information Input'!$H$35</f>
        <v>43555</v>
      </c>
      <c r="CJ2030" s="551" t="str">
        <f>'Information Input'!$J$22</f>
        <v>Quarterly</v>
      </c>
      <c r="CK2030" s="552">
        <f>'Information Input'!$H$30</f>
        <v>43555</v>
      </c>
      <c r="CL2030" s="551">
        <f>'Information Input'!$J$18</f>
        <v>2019</v>
      </c>
      <c r="CM2030" s="551" t="s">
        <v>104</v>
      </c>
      <c r="CN2030" s="1014" t="s">
        <v>105</v>
      </c>
      <c r="CO2030" s="542" t="s">
        <v>103</v>
      </c>
      <c r="CP2030" s="542" t="s">
        <v>671</v>
      </c>
      <c r="CQ2030" s="551">
        <v>29</v>
      </c>
      <c r="CR2030" s="542" t="s">
        <v>171</v>
      </c>
      <c r="CS2030" s="542" t="s">
        <v>238</v>
      </c>
      <c r="CT2030" s="1015">
        <f>'Report 1'!$AK$18</f>
        <v>0</v>
      </c>
      <c r="CU2030" s="1016">
        <f>SUMIF('Report 4A'!$G$16:$G$95,$CQ2030,'Report 4A'!$AS$16:$AS$95)</f>
        <v>0</v>
      </c>
      <c r="CV2030" s="1017">
        <f t="shared" si="318"/>
        <v>0</v>
      </c>
    </row>
    <row r="2031" spans="2:100">
      <c r="B2031" s="535" t="s">
        <v>669</v>
      </c>
      <c r="C2031" s="536">
        <v>1</v>
      </c>
      <c r="D2031" s="537" t="str">
        <f>'Information Input'!$M$14</f>
        <v xml:space="preserve">      -      </v>
      </c>
      <c r="E2031" s="537" t="s">
        <v>137</v>
      </c>
      <c r="F2031" s="538">
        <f t="shared" si="322"/>
        <v>43647</v>
      </c>
      <c r="G2031" s="538">
        <f t="shared" si="323"/>
        <v>43738</v>
      </c>
      <c r="H2031" s="538">
        <f>'Information Input'!$H$35</f>
        <v>43555</v>
      </c>
      <c r="I2031" s="537" t="str">
        <f>'Information Input'!$J$22</f>
        <v>Quarterly</v>
      </c>
      <c r="J2031" s="538">
        <f>'Information Input'!$H$30</f>
        <v>43555</v>
      </c>
      <c r="K2031" s="537">
        <f>'Information Input'!$J$18</f>
        <v>2019</v>
      </c>
      <c r="L2031" s="579" t="s">
        <v>104</v>
      </c>
      <c r="M2031" s="540" t="s">
        <v>105</v>
      </c>
      <c r="N2031" s="541" t="s">
        <v>103</v>
      </c>
      <c r="O2031" s="542" t="s">
        <v>671</v>
      </c>
      <c r="P2031" s="537">
        <v>33</v>
      </c>
      <c r="Q2031" s="541" t="s">
        <v>175</v>
      </c>
      <c r="R2031" s="541" t="s">
        <v>233</v>
      </c>
      <c r="S2031" s="543">
        <f>'Report 1'!$AI$18</f>
        <v>0</v>
      </c>
      <c r="T2031" s="544">
        <f>'Report 1'!$AI$53</f>
        <v>0</v>
      </c>
      <c r="U2031" s="545">
        <f>'Report 1'!$AI$139</f>
        <v>0</v>
      </c>
      <c r="AL2031" s="546" t="s">
        <v>669</v>
      </c>
      <c r="AM2031" s="547">
        <v>2</v>
      </c>
      <c r="AN2031" s="547" t="str">
        <f>'Information Input'!$M$14</f>
        <v xml:space="preserve">      -      </v>
      </c>
      <c r="AO2031" s="547" t="s">
        <v>138</v>
      </c>
      <c r="AP2031" s="538">
        <f t="shared" si="324"/>
        <v>43739</v>
      </c>
      <c r="AQ2031" s="538">
        <f t="shared" si="325"/>
        <v>43830</v>
      </c>
      <c r="AR2031" s="538">
        <f>'Information Input'!$H$35</f>
        <v>43555</v>
      </c>
      <c r="AS2031" s="547" t="str">
        <f>'Information Input'!$J$22</f>
        <v>Quarterly</v>
      </c>
      <c r="AT2031" s="538">
        <f>'Information Input'!$H$30</f>
        <v>43555</v>
      </c>
      <c r="AU2031" s="547">
        <f>'Information Input'!$J$18</f>
        <v>2019</v>
      </c>
      <c r="AV2031" s="547" t="s">
        <v>103</v>
      </c>
      <c r="AW2031" s="547" t="s">
        <v>242</v>
      </c>
      <c r="AX2031" s="547" t="s">
        <v>242</v>
      </c>
      <c r="AY2031" s="548" t="s">
        <v>671</v>
      </c>
      <c r="AZ2031" s="547">
        <v>14</v>
      </c>
      <c r="BA2031" s="549" t="s">
        <v>156</v>
      </c>
      <c r="BB2031" s="543" t="s">
        <v>233</v>
      </c>
      <c r="BC2031" s="550">
        <f>'Report 2'!$AC426</f>
        <v>0</v>
      </c>
      <c r="BD2031" s="550">
        <f>'Report 2'!$AD426</f>
        <v>0</v>
      </c>
      <c r="BE2031" s="550">
        <f>'Report 2'!$AE426</f>
        <v>0</v>
      </c>
      <c r="BF2031" s="550">
        <f>'Report 2'!$AF426</f>
        <v>0</v>
      </c>
      <c r="BG2031" s="550">
        <f>'Report 2'!$AG426</f>
        <v>0</v>
      </c>
      <c r="BH2031" s="550">
        <f>'Report 2'!$AH426</f>
        <v>0</v>
      </c>
      <c r="BI2031" s="550">
        <f>'Report 2'!$AI426</f>
        <v>0</v>
      </c>
      <c r="CC2031" s="542" t="s">
        <v>669</v>
      </c>
      <c r="CD2031" s="1014" t="s">
        <v>672</v>
      </c>
      <c r="CE2031" s="1014" t="str">
        <f>'Information Input'!$M$14</f>
        <v xml:space="preserve">      -      </v>
      </c>
      <c r="CF2031" s="551" t="s">
        <v>139</v>
      </c>
      <c r="CG2031" s="552">
        <f>'Information Input'!$H$33</f>
        <v>43466</v>
      </c>
      <c r="CH2031" s="552">
        <f>'Information Input'!$H$34</f>
        <v>43555</v>
      </c>
      <c r="CI2031" s="552">
        <f>'Information Input'!$H$35</f>
        <v>43555</v>
      </c>
      <c r="CJ2031" s="551" t="str">
        <f>'Information Input'!$J$22</f>
        <v>Quarterly</v>
      </c>
      <c r="CK2031" s="552">
        <f>'Information Input'!$H$30</f>
        <v>43555</v>
      </c>
      <c r="CL2031" s="551">
        <f>'Information Input'!$J$18</f>
        <v>2019</v>
      </c>
      <c r="CM2031" s="551" t="s">
        <v>104</v>
      </c>
      <c r="CN2031" s="1014" t="s">
        <v>105</v>
      </c>
      <c r="CO2031" s="542" t="s">
        <v>103</v>
      </c>
      <c r="CP2031" s="542" t="s">
        <v>671</v>
      </c>
      <c r="CQ2031" s="551">
        <v>30</v>
      </c>
      <c r="CR2031" s="542" t="s">
        <v>172</v>
      </c>
      <c r="CS2031" s="542" t="s">
        <v>238</v>
      </c>
      <c r="CT2031" s="1015">
        <f>'Report 1'!$AK$18</f>
        <v>0</v>
      </c>
      <c r="CU2031" s="1016">
        <f>SUMIF('Report 4A'!$G$16:$G$95,$CQ2031,'Report 4A'!$AS$16:$AS$95)</f>
        <v>0</v>
      </c>
      <c r="CV2031" s="1017">
        <f t="shared" si="318"/>
        <v>0</v>
      </c>
    </row>
    <row r="2032" spans="2:100">
      <c r="B2032" s="535" t="s">
        <v>669</v>
      </c>
      <c r="C2032" s="536">
        <v>1</v>
      </c>
      <c r="D2032" s="537" t="str">
        <f>'Information Input'!$M$14</f>
        <v xml:space="preserve">      -      </v>
      </c>
      <c r="E2032" s="537" t="s">
        <v>137</v>
      </c>
      <c r="F2032" s="538">
        <f t="shared" si="322"/>
        <v>43647</v>
      </c>
      <c r="G2032" s="538">
        <f t="shared" si="323"/>
        <v>43738</v>
      </c>
      <c r="H2032" s="538">
        <f>'Information Input'!$H$35</f>
        <v>43555</v>
      </c>
      <c r="I2032" s="537" t="str">
        <f>'Information Input'!$J$22</f>
        <v>Quarterly</v>
      </c>
      <c r="J2032" s="538">
        <f>'Information Input'!$H$30</f>
        <v>43555</v>
      </c>
      <c r="K2032" s="537">
        <f>'Information Input'!$J$18</f>
        <v>2019</v>
      </c>
      <c r="L2032" s="579" t="s">
        <v>104</v>
      </c>
      <c r="M2032" s="540" t="s">
        <v>105</v>
      </c>
      <c r="N2032" s="541" t="s">
        <v>103</v>
      </c>
      <c r="O2032" s="542" t="s">
        <v>671</v>
      </c>
      <c r="P2032" s="537">
        <v>34</v>
      </c>
      <c r="Q2032" s="541" t="s">
        <v>176</v>
      </c>
      <c r="R2032" s="541" t="s">
        <v>238</v>
      </c>
      <c r="S2032" s="543">
        <f>'Report 1'!$AI$18</f>
        <v>0</v>
      </c>
      <c r="T2032" s="544">
        <f>'Report 1'!$AI$54</f>
        <v>0</v>
      </c>
      <c r="U2032" s="545">
        <f>'Report 1'!$AI$140</f>
        <v>0</v>
      </c>
      <c r="AL2032" s="546" t="s">
        <v>669</v>
      </c>
      <c r="AM2032" s="547">
        <v>2</v>
      </c>
      <c r="AN2032" s="547" t="str">
        <f>'Information Input'!$M$14</f>
        <v xml:space="preserve">      -      </v>
      </c>
      <c r="AO2032" s="547" t="s">
        <v>138</v>
      </c>
      <c r="AP2032" s="538">
        <f t="shared" si="324"/>
        <v>43739</v>
      </c>
      <c r="AQ2032" s="538">
        <f t="shared" si="325"/>
        <v>43830</v>
      </c>
      <c r="AR2032" s="538">
        <f>'Information Input'!$H$35</f>
        <v>43555</v>
      </c>
      <c r="AS2032" s="547" t="str">
        <f>'Information Input'!$J$22</f>
        <v>Quarterly</v>
      </c>
      <c r="AT2032" s="538">
        <f>'Information Input'!$H$30</f>
        <v>43555</v>
      </c>
      <c r="AU2032" s="547">
        <f>'Information Input'!$J$18</f>
        <v>2019</v>
      </c>
      <c r="AV2032" s="547" t="s">
        <v>103</v>
      </c>
      <c r="AW2032" s="547" t="s">
        <v>242</v>
      </c>
      <c r="AX2032" s="547" t="s">
        <v>242</v>
      </c>
      <c r="AY2032" s="548" t="s">
        <v>671</v>
      </c>
      <c r="AZ2032" s="547">
        <v>15</v>
      </c>
      <c r="BA2032" s="549" t="s">
        <v>157</v>
      </c>
      <c r="BB2032" s="543" t="s">
        <v>234</v>
      </c>
      <c r="BC2032" s="550">
        <f>'Report 2'!$AC427</f>
        <v>0</v>
      </c>
      <c r="BD2032" s="550">
        <f>'Report 2'!$AD427</f>
        <v>0</v>
      </c>
      <c r="BE2032" s="550">
        <f>'Report 2'!$AE427</f>
        <v>0</v>
      </c>
      <c r="BF2032" s="550">
        <f>'Report 2'!$AF427</f>
        <v>0</v>
      </c>
      <c r="BG2032" s="550">
        <f>'Report 2'!$AG427</f>
        <v>0</v>
      </c>
      <c r="BH2032" s="550">
        <f>'Report 2'!$AH427</f>
        <v>0</v>
      </c>
      <c r="BI2032" s="550">
        <f>'Report 2'!$AI427</f>
        <v>0</v>
      </c>
      <c r="CC2032" s="542" t="s">
        <v>669</v>
      </c>
      <c r="CD2032" s="1014" t="s">
        <v>672</v>
      </c>
      <c r="CE2032" s="1014" t="str">
        <f>'Information Input'!$M$14</f>
        <v xml:space="preserve">      -      </v>
      </c>
      <c r="CF2032" s="551" t="s">
        <v>139</v>
      </c>
      <c r="CG2032" s="552">
        <f>'Information Input'!$H$33</f>
        <v>43466</v>
      </c>
      <c r="CH2032" s="552">
        <f>'Information Input'!$H$34</f>
        <v>43555</v>
      </c>
      <c r="CI2032" s="552">
        <f>'Information Input'!$H$35</f>
        <v>43555</v>
      </c>
      <c r="CJ2032" s="551" t="str">
        <f>'Information Input'!$J$22</f>
        <v>Quarterly</v>
      </c>
      <c r="CK2032" s="552">
        <f>'Information Input'!$H$30</f>
        <v>43555</v>
      </c>
      <c r="CL2032" s="551">
        <f>'Information Input'!$J$18</f>
        <v>2019</v>
      </c>
      <c r="CM2032" s="551" t="s">
        <v>104</v>
      </c>
      <c r="CN2032" s="1014" t="s">
        <v>105</v>
      </c>
      <c r="CO2032" s="542" t="s">
        <v>103</v>
      </c>
      <c r="CP2032" s="542" t="s">
        <v>671</v>
      </c>
      <c r="CQ2032" s="551">
        <v>31</v>
      </c>
      <c r="CR2032" s="542" t="s">
        <v>173</v>
      </c>
      <c r="CS2032" s="542" t="s">
        <v>233</v>
      </c>
      <c r="CT2032" s="1015">
        <f>'Report 1'!$AK$18</f>
        <v>0</v>
      </c>
      <c r="CU2032" s="1016">
        <f>SUMIF('Report 4A'!$G$16:$G$95,$CQ2032,'Report 4A'!$AS$16:$AS$95)</f>
        <v>0</v>
      </c>
      <c r="CV2032" s="1017">
        <f t="shared" ref="CV2032:CV2099" si="326">IF(CT2032&lt;&gt;0,CU2032/CT2032,0)</f>
        <v>0</v>
      </c>
    </row>
    <row r="2033" spans="2:100">
      <c r="B2033" s="535" t="s">
        <v>669</v>
      </c>
      <c r="C2033" s="536">
        <v>1</v>
      </c>
      <c r="D2033" s="537" t="str">
        <f>'Information Input'!$M$14</f>
        <v xml:space="preserve">      -      </v>
      </c>
      <c r="E2033" s="537" t="s">
        <v>137</v>
      </c>
      <c r="F2033" s="538">
        <f t="shared" si="322"/>
        <v>43647</v>
      </c>
      <c r="G2033" s="538">
        <f t="shared" si="323"/>
        <v>43738</v>
      </c>
      <c r="H2033" s="538">
        <f>'Information Input'!$H$35</f>
        <v>43555</v>
      </c>
      <c r="I2033" s="537" t="str">
        <f>'Information Input'!$J$22</f>
        <v>Quarterly</v>
      </c>
      <c r="J2033" s="538">
        <f>'Information Input'!$H$30</f>
        <v>43555</v>
      </c>
      <c r="K2033" s="537">
        <f>'Information Input'!$J$18</f>
        <v>2019</v>
      </c>
      <c r="L2033" s="579" t="s">
        <v>104</v>
      </c>
      <c r="M2033" s="540" t="s">
        <v>105</v>
      </c>
      <c r="N2033" s="541" t="s">
        <v>103</v>
      </c>
      <c r="O2033" s="542" t="s">
        <v>671</v>
      </c>
      <c r="P2033" s="537">
        <v>35</v>
      </c>
      <c r="Q2033" s="541" t="s">
        <v>177</v>
      </c>
      <c r="R2033" s="541" t="s">
        <v>235</v>
      </c>
      <c r="S2033" s="543">
        <f>'Report 1'!$AI$18</f>
        <v>0</v>
      </c>
      <c r="T2033" s="544">
        <f>'Report 1'!$AI$55</f>
        <v>0</v>
      </c>
      <c r="U2033" s="545">
        <f>'Report 1'!$AI$141</f>
        <v>0</v>
      </c>
      <c r="AL2033" s="546" t="s">
        <v>669</v>
      </c>
      <c r="AM2033" s="547">
        <v>2</v>
      </c>
      <c r="AN2033" s="547" t="str">
        <f>'Information Input'!$M$14</f>
        <v xml:space="preserve">      -      </v>
      </c>
      <c r="AO2033" s="547" t="s">
        <v>138</v>
      </c>
      <c r="AP2033" s="538">
        <f t="shared" si="324"/>
        <v>43739</v>
      </c>
      <c r="AQ2033" s="538">
        <f t="shared" si="325"/>
        <v>43830</v>
      </c>
      <c r="AR2033" s="538">
        <f>'Information Input'!$H$35</f>
        <v>43555</v>
      </c>
      <c r="AS2033" s="547" t="str">
        <f>'Information Input'!$J$22</f>
        <v>Quarterly</v>
      </c>
      <c r="AT2033" s="538">
        <f>'Information Input'!$H$30</f>
        <v>43555</v>
      </c>
      <c r="AU2033" s="547">
        <f>'Information Input'!$J$18</f>
        <v>2019</v>
      </c>
      <c r="AV2033" s="547" t="s">
        <v>103</v>
      </c>
      <c r="AW2033" s="547" t="s">
        <v>242</v>
      </c>
      <c r="AX2033" s="547" t="s">
        <v>242</v>
      </c>
      <c r="AY2033" s="548" t="s">
        <v>671</v>
      </c>
      <c r="AZ2033" s="547">
        <v>16</v>
      </c>
      <c r="BA2033" s="549" t="s">
        <v>158</v>
      </c>
      <c r="BB2033" s="543" t="s">
        <v>235</v>
      </c>
      <c r="BC2033" s="550">
        <f>'Report 2'!$AC428</f>
        <v>0</v>
      </c>
      <c r="BD2033" s="550">
        <f>'Report 2'!$AD428</f>
        <v>0</v>
      </c>
      <c r="BE2033" s="550">
        <f>'Report 2'!$AE428</f>
        <v>0</v>
      </c>
      <c r="BF2033" s="550">
        <f>'Report 2'!$AF428</f>
        <v>0</v>
      </c>
      <c r="BG2033" s="550">
        <f>'Report 2'!$AG428</f>
        <v>0</v>
      </c>
      <c r="BH2033" s="550">
        <f>'Report 2'!$AH428</f>
        <v>0</v>
      </c>
      <c r="BI2033" s="550">
        <f>'Report 2'!$AI428</f>
        <v>0</v>
      </c>
      <c r="CC2033" s="542" t="s">
        <v>669</v>
      </c>
      <c r="CD2033" s="1014" t="s">
        <v>672</v>
      </c>
      <c r="CE2033" s="1014" t="str">
        <f>'Information Input'!$M$14</f>
        <v xml:space="preserve">      -      </v>
      </c>
      <c r="CF2033" s="551" t="s">
        <v>139</v>
      </c>
      <c r="CG2033" s="552">
        <f>'Information Input'!$H$33</f>
        <v>43466</v>
      </c>
      <c r="CH2033" s="552">
        <f>'Information Input'!$H$34</f>
        <v>43555</v>
      </c>
      <c r="CI2033" s="552">
        <f>'Information Input'!$H$35</f>
        <v>43555</v>
      </c>
      <c r="CJ2033" s="551" t="str">
        <f>'Information Input'!$J$22</f>
        <v>Quarterly</v>
      </c>
      <c r="CK2033" s="552">
        <f>'Information Input'!$H$30</f>
        <v>43555</v>
      </c>
      <c r="CL2033" s="551">
        <f>'Information Input'!$J$18</f>
        <v>2019</v>
      </c>
      <c r="CM2033" s="551" t="s">
        <v>104</v>
      </c>
      <c r="CN2033" s="1014" t="s">
        <v>105</v>
      </c>
      <c r="CO2033" s="542" t="s">
        <v>103</v>
      </c>
      <c r="CP2033" s="542" t="s">
        <v>671</v>
      </c>
      <c r="CQ2033" s="551">
        <v>32</v>
      </c>
      <c r="CR2033" s="542" t="s">
        <v>174</v>
      </c>
      <c r="CS2033" s="542" t="s">
        <v>238</v>
      </c>
      <c r="CT2033" s="1015">
        <f>'Report 1'!$AK$18</f>
        <v>0</v>
      </c>
      <c r="CU2033" s="1016">
        <f>SUMIF('Report 4A'!$G$16:$G$95,$CQ2033,'Report 4A'!$AS$16:$AS$95)</f>
        <v>0</v>
      </c>
      <c r="CV2033" s="1017">
        <f t="shared" si="326"/>
        <v>0</v>
      </c>
    </row>
    <row r="2034" spans="2:100">
      <c r="B2034" s="535" t="s">
        <v>669</v>
      </c>
      <c r="C2034" s="536">
        <v>1</v>
      </c>
      <c r="D2034" s="537" t="str">
        <f>'Information Input'!$M$14</f>
        <v xml:space="preserve">      -      </v>
      </c>
      <c r="E2034" s="537" t="s">
        <v>137</v>
      </c>
      <c r="F2034" s="538">
        <f t="shared" si="322"/>
        <v>43647</v>
      </c>
      <c r="G2034" s="538">
        <f t="shared" si="323"/>
        <v>43738</v>
      </c>
      <c r="H2034" s="538">
        <f>'Information Input'!$H$35</f>
        <v>43555</v>
      </c>
      <c r="I2034" s="537" t="str">
        <f>'Information Input'!$J$22</f>
        <v>Quarterly</v>
      </c>
      <c r="J2034" s="538">
        <f>'Information Input'!$H$30</f>
        <v>43555</v>
      </c>
      <c r="K2034" s="537">
        <f>'Information Input'!$J$18</f>
        <v>2019</v>
      </c>
      <c r="L2034" s="579" t="s">
        <v>104</v>
      </c>
      <c r="M2034" s="540" t="s">
        <v>105</v>
      </c>
      <c r="N2034" s="541" t="s">
        <v>103</v>
      </c>
      <c r="O2034" s="542" t="s">
        <v>671</v>
      </c>
      <c r="P2034" s="537">
        <v>36</v>
      </c>
      <c r="Q2034" s="541" t="s">
        <v>178</v>
      </c>
      <c r="R2034" s="541" t="s">
        <v>235</v>
      </c>
      <c r="S2034" s="543">
        <f>'Report 1'!$AI$18</f>
        <v>0</v>
      </c>
      <c r="T2034" s="544">
        <f>'Report 1'!$AI$56</f>
        <v>0</v>
      </c>
      <c r="U2034" s="545">
        <f>'Report 1'!$AI$142</f>
        <v>0</v>
      </c>
      <c r="AL2034" s="546" t="s">
        <v>669</v>
      </c>
      <c r="AM2034" s="547">
        <v>2</v>
      </c>
      <c r="AN2034" s="547" t="str">
        <f>'Information Input'!$M$14</f>
        <v xml:space="preserve">      -      </v>
      </c>
      <c r="AO2034" s="547" t="s">
        <v>138</v>
      </c>
      <c r="AP2034" s="538">
        <f t="shared" si="324"/>
        <v>43739</v>
      </c>
      <c r="AQ2034" s="538">
        <f t="shared" si="325"/>
        <v>43830</v>
      </c>
      <c r="AR2034" s="538">
        <f>'Information Input'!$H$35</f>
        <v>43555</v>
      </c>
      <c r="AS2034" s="547" t="str">
        <f>'Information Input'!$J$22</f>
        <v>Quarterly</v>
      </c>
      <c r="AT2034" s="538">
        <f>'Information Input'!$H$30</f>
        <v>43555</v>
      </c>
      <c r="AU2034" s="547">
        <f>'Information Input'!$J$18</f>
        <v>2019</v>
      </c>
      <c r="AV2034" s="547" t="s">
        <v>103</v>
      </c>
      <c r="AW2034" s="547" t="s">
        <v>242</v>
      </c>
      <c r="AX2034" s="547" t="s">
        <v>242</v>
      </c>
      <c r="AY2034" s="548" t="s">
        <v>671</v>
      </c>
      <c r="AZ2034" s="547">
        <v>17</v>
      </c>
      <c r="BA2034" s="549" t="s">
        <v>159</v>
      </c>
      <c r="BB2034" s="543" t="s">
        <v>235</v>
      </c>
      <c r="BC2034" s="550">
        <f>'Report 2'!$AC429</f>
        <v>0</v>
      </c>
      <c r="BD2034" s="550">
        <f>'Report 2'!$AD429</f>
        <v>0</v>
      </c>
      <c r="BE2034" s="550">
        <f>'Report 2'!$AE429</f>
        <v>0</v>
      </c>
      <c r="BF2034" s="550">
        <f>'Report 2'!$AF429</f>
        <v>0</v>
      </c>
      <c r="BG2034" s="550">
        <f>'Report 2'!$AG429</f>
        <v>0</v>
      </c>
      <c r="BH2034" s="550">
        <f>'Report 2'!$AH429</f>
        <v>0</v>
      </c>
      <c r="BI2034" s="550">
        <f>'Report 2'!$AI429</f>
        <v>0</v>
      </c>
      <c r="CC2034" s="542" t="s">
        <v>669</v>
      </c>
      <c r="CD2034" s="1014" t="s">
        <v>672</v>
      </c>
      <c r="CE2034" s="1014" t="str">
        <f>'Information Input'!$M$14</f>
        <v xml:space="preserve">      -      </v>
      </c>
      <c r="CF2034" s="551" t="s">
        <v>139</v>
      </c>
      <c r="CG2034" s="552">
        <f>'Information Input'!$H$33</f>
        <v>43466</v>
      </c>
      <c r="CH2034" s="552">
        <f>'Information Input'!$H$34</f>
        <v>43555</v>
      </c>
      <c r="CI2034" s="552">
        <f>'Information Input'!$H$35</f>
        <v>43555</v>
      </c>
      <c r="CJ2034" s="551" t="str">
        <f>'Information Input'!$J$22</f>
        <v>Quarterly</v>
      </c>
      <c r="CK2034" s="552">
        <f>'Information Input'!$H$30</f>
        <v>43555</v>
      </c>
      <c r="CL2034" s="551">
        <f>'Information Input'!$J$18</f>
        <v>2019</v>
      </c>
      <c r="CM2034" s="551" t="s">
        <v>104</v>
      </c>
      <c r="CN2034" s="1014" t="s">
        <v>105</v>
      </c>
      <c r="CO2034" s="542" t="s">
        <v>103</v>
      </c>
      <c r="CP2034" s="542" t="s">
        <v>671</v>
      </c>
      <c r="CQ2034" s="551">
        <v>33</v>
      </c>
      <c r="CR2034" s="542" t="s">
        <v>175</v>
      </c>
      <c r="CS2034" s="542" t="s">
        <v>233</v>
      </c>
      <c r="CT2034" s="1015">
        <f>'Report 1'!$AK$18</f>
        <v>0</v>
      </c>
      <c r="CU2034" s="1016">
        <f>SUMIF('Report 4A'!$G$16:$G$95,$CQ2034,'Report 4A'!$AS$16:$AS$95)</f>
        <v>0</v>
      </c>
      <c r="CV2034" s="1017">
        <f t="shared" si="326"/>
        <v>0</v>
      </c>
    </row>
    <row r="2035" spans="2:100">
      <c r="B2035" s="535" t="s">
        <v>669</v>
      </c>
      <c r="C2035" s="536">
        <v>1</v>
      </c>
      <c r="D2035" s="537" t="str">
        <f>'Information Input'!$M$14</f>
        <v xml:space="preserve">      -      </v>
      </c>
      <c r="E2035" s="537" t="s">
        <v>137</v>
      </c>
      <c r="F2035" s="538">
        <f t="shared" si="322"/>
        <v>43647</v>
      </c>
      <c r="G2035" s="538">
        <f t="shared" si="323"/>
        <v>43738</v>
      </c>
      <c r="H2035" s="538">
        <f>'Information Input'!$H$35</f>
        <v>43555</v>
      </c>
      <c r="I2035" s="537" t="str">
        <f>'Information Input'!$J$22</f>
        <v>Quarterly</v>
      </c>
      <c r="J2035" s="538">
        <f>'Information Input'!$H$30</f>
        <v>43555</v>
      </c>
      <c r="K2035" s="537">
        <f>'Information Input'!$J$18</f>
        <v>2019</v>
      </c>
      <c r="L2035" s="579" t="s">
        <v>104</v>
      </c>
      <c r="M2035" s="540" t="s">
        <v>105</v>
      </c>
      <c r="N2035" s="541" t="s">
        <v>103</v>
      </c>
      <c r="O2035" s="542" t="s">
        <v>671</v>
      </c>
      <c r="P2035" s="537">
        <v>37</v>
      </c>
      <c r="Q2035" s="541" t="s">
        <v>179</v>
      </c>
      <c r="R2035" s="541" t="s">
        <v>231</v>
      </c>
      <c r="S2035" s="543">
        <f>'Report 1'!$AI$18</f>
        <v>0</v>
      </c>
      <c r="T2035" s="544">
        <f>'Report 1'!$AI$57</f>
        <v>0</v>
      </c>
      <c r="U2035" s="545">
        <f>'Report 1'!$AI$143</f>
        <v>0</v>
      </c>
      <c r="AL2035" s="546" t="s">
        <v>669</v>
      </c>
      <c r="AM2035" s="547">
        <v>2</v>
      </c>
      <c r="AN2035" s="547" t="str">
        <f>'Information Input'!$M$14</f>
        <v xml:space="preserve">      -      </v>
      </c>
      <c r="AO2035" s="547" t="s">
        <v>138</v>
      </c>
      <c r="AP2035" s="538">
        <f t="shared" si="324"/>
        <v>43739</v>
      </c>
      <c r="AQ2035" s="538">
        <f t="shared" si="325"/>
        <v>43830</v>
      </c>
      <c r="AR2035" s="538">
        <f>'Information Input'!$H$35</f>
        <v>43555</v>
      </c>
      <c r="AS2035" s="547" t="str">
        <f>'Information Input'!$J$22</f>
        <v>Quarterly</v>
      </c>
      <c r="AT2035" s="538">
        <f>'Information Input'!$H$30</f>
        <v>43555</v>
      </c>
      <c r="AU2035" s="547">
        <f>'Information Input'!$J$18</f>
        <v>2019</v>
      </c>
      <c r="AV2035" s="547" t="s">
        <v>103</v>
      </c>
      <c r="AW2035" s="547" t="s">
        <v>242</v>
      </c>
      <c r="AX2035" s="547" t="s">
        <v>242</v>
      </c>
      <c r="AY2035" s="548" t="s">
        <v>671</v>
      </c>
      <c r="AZ2035" s="547">
        <v>18</v>
      </c>
      <c r="BA2035" s="549" t="s">
        <v>160</v>
      </c>
      <c r="BB2035" s="543" t="s">
        <v>235</v>
      </c>
      <c r="BC2035" s="550">
        <f>'Report 2'!$AC430</f>
        <v>0</v>
      </c>
      <c r="BD2035" s="550">
        <f>'Report 2'!$AD430</f>
        <v>0</v>
      </c>
      <c r="BE2035" s="550">
        <f>'Report 2'!$AE430</f>
        <v>0</v>
      </c>
      <c r="BF2035" s="550">
        <f>'Report 2'!$AF430</f>
        <v>0</v>
      </c>
      <c r="BG2035" s="550">
        <f>'Report 2'!$AG430</f>
        <v>0</v>
      </c>
      <c r="BH2035" s="550">
        <f>'Report 2'!$AH430</f>
        <v>0</v>
      </c>
      <c r="BI2035" s="550">
        <f>'Report 2'!$AI430</f>
        <v>0</v>
      </c>
      <c r="CC2035" s="542" t="s">
        <v>669</v>
      </c>
      <c r="CD2035" s="1014" t="s">
        <v>672</v>
      </c>
      <c r="CE2035" s="1014" t="str">
        <f>'Information Input'!$M$14</f>
        <v xml:space="preserve">      -      </v>
      </c>
      <c r="CF2035" s="551" t="s">
        <v>139</v>
      </c>
      <c r="CG2035" s="552">
        <f>'Information Input'!$H$33</f>
        <v>43466</v>
      </c>
      <c r="CH2035" s="552">
        <f>'Information Input'!$H$34</f>
        <v>43555</v>
      </c>
      <c r="CI2035" s="552">
        <f>'Information Input'!$H$35</f>
        <v>43555</v>
      </c>
      <c r="CJ2035" s="551" t="str">
        <f>'Information Input'!$J$22</f>
        <v>Quarterly</v>
      </c>
      <c r="CK2035" s="552">
        <f>'Information Input'!$H$30</f>
        <v>43555</v>
      </c>
      <c r="CL2035" s="551">
        <f>'Information Input'!$J$18</f>
        <v>2019</v>
      </c>
      <c r="CM2035" s="551" t="s">
        <v>104</v>
      </c>
      <c r="CN2035" s="1014" t="s">
        <v>105</v>
      </c>
      <c r="CO2035" s="542" t="s">
        <v>103</v>
      </c>
      <c r="CP2035" s="542" t="s">
        <v>671</v>
      </c>
      <c r="CQ2035" s="551">
        <v>34</v>
      </c>
      <c r="CR2035" s="542" t="s">
        <v>176</v>
      </c>
      <c r="CS2035" s="542" t="s">
        <v>238</v>
      </c>
      <c r="CT2035" s="1015">
        <f>'Report 1'!$AK$18</f>
        <v>0</v>
      </c>
      <c r="CU2035" s="1016">
        <f>SUMIF('Report 4A'!$G$16:$G$95,$CQ2035,'Report 4A'!$AS$16:$AS$95)</f>
        <v>0</v>
      </c>
      <c r="CV2035" s="1017">
        <f t="shared" si="326"/>
        <v>0</v>
      </c>
    </row>
    <row r="2036" spans="2:100">
      <c r="B2036" s="535" t="s">
        <v>669</v>
      </c>
      <c r="C2036" s="536">
        <v>1</v>
      </c>
      <c r="D2036" s="537" t="str">
        <f>'Information Input'!$M$14</f>
        <v xml:space="preserve">      -      </v>
      </c>
      <c r="E2036" s="537" t="s">
        <v>137</v>
      </c>
      <c r="F2036" s="538">
        <f t="shared" si="322"/>
        <v>43647</v>
      </c>
      <c r="G2036" s="538">
        <f t="shared" si="323"/>
        <v>43738</v>
      </c>
      <c r="H2036" s="538">
        <f>'Information Input'!$H$35</f>
        <v>43555</v>
      </c>
      <c r="I2036" s="537" t="str">
        <f>'Information Input'!$J$22</f>
        <v>Quarterly</v>
      </c>
      <c r="J2036" s="538">
        <f>'Information Input'!$H$30</f>
        <v>43555</v>
      </c>
      <c r="K2036" s="537">
        <f>'Information Input'!$J$18</f>
        <v>2019</v>
      </c>
      <c r="L2036" s="579" t="s">
        <v>104</v>
      </c>
      <c r="M2036" s="540" t="s">
        <v>105</v>
      </c>
      <c r="N2036" s="541" t="s">
        <v>103</v>
      </c>
      <c r="O2036" s="542" t="s">
        <v>671</v>
      </c>
      <c r="P2036" s="537">
        <v>38</v>
      </c>
      <c r="Q2036" s="541" t="s">
        <v>180</v>
      </c>
      <c r="R2036" s="541" t="s">
        <v>233</v>
      </c>
      <c r="S2036" s="543">
        <f>'Report 1'!$AI$18</f>
        <v>0</v>
      </c>
      <c r="T2036" s="544">
        <f>'Report 1'!$AI$58</f>
        <v>0</v>
      </c>
      <c r="U2036" s="545">
        <f>'Report 1'!$AI$144</f>
        <v>0</v>
      </c>
      <c r="AL2036" s="546" t="s">
        <v>669</v>
      </c>
      <c r="AM2036" s="547">
        <v>2</v>
      </c>
      <c r="AN2036" s="547" t="str">
        <f>'Information Input'!$M$14</f>
        <v xml:space="preserve">      -      </v>
      </c>
      <c r="AO2036" s="547" t="s">
        <v>138</v>
      </c>
      <c r="AP2036" s="538">
        <f t="shared" si="324"/>
        <v>43739</v>
      </c>
      <c r="AQ2036" s="538">
        <f t="shared" si="325"/>
        <v>43830</v>
      </c>
      <c r="AR2036" s="538">
        <f>'Information Input'!$H$35</f>
        <v>43555</v>
      </c>
      <c r="AS2036" s="547" t="str">
        <f>'Information Input'!$J$22</f>
        <v>Quarterly</v>
      </c>
      <c r="AT2036" s="538">
        <f>'Information Input'!$H$30</f>
        <v>43555</v>
      </c>
      <c r="AU2036" s="547">
        <f>'Information Input'!$J$18</f>
        <v>2019</v>
      </c>
      <c r="AV2036" s="547" t="s">
        <v>103</v>
      </c>
      <c r="AW2036" s="547" t="s">
        <v>242</v>
      </c>
      <c r="AX2036" s="547" t="s">
        <v>242</v>
      </c>
      <c r="AY2036" s="548" t="s">
        <v>671</v>
      </c>
      <c r="AZ2036" s="547">
        <v>19</v>
      </c>
      <c r="BA2036" s="549" t="s">
        <v>161</v>
      </c>
      <c r="BB2036" s="543" t="s">
        <v>235</v>
      </c>
      <c r="BC2036" s="550">
        <f>'Report 2'!$AC431</f>
        <v>0</v>
      </c>
      <c r="BD2036" s="550">
        <f>'Report 2'!$AD431</f>
        <v>0</v>
      </c>
      <c r="BE2036" s="550">
        <f>'Report 2'!$AE431</f>
        <v>0</v>
      </c>
      <c r="BF2036" s="550">
        <f>'Report 2'!$AF431</f>
        <v>0</v>
      </c>
      <c r="BG2036" s="550">
        <f>'Report 2'!$AG431</f>
        <v>0</v>
      </c>
      <c r="BH2036" s="550">
        <f>'Report 2'!$AH431</f>
        <v>0</v>
      </c>
      <c r="BI2036" s="550">
        <f>'Report 2'!$AI431</f>
        <v>0</v>
      </c>
      <c r="CC2036" s="542" t="s">
        <v>669</v>
      </c>
      <c r="CD2036" s="1014" t="s">
        <v>672</v>
      </c>
      <c r="CE2036" s="1014" t="str">
        <f>'Information Input'!$M$14</f>
        <v xml:space="preserve">      -      </v>
      </c>
      <c r="CF2036" s="551" t="s">
        <v>139</v>
      </c>
      <c r="CG2036" s="552">
        <f>'Information Input'!$H$33</f>
        <v>43466</v>
      </c>
      <c r="CH2036" s="552">
        <f>'Information Input'!$H$34</f>
        <v>43555</v>
      </c>
      <c r="CI2036" s="552">
        <f>'Information Input'!$H$35</f>
        <v>43555</v>
      </c>
      <c r="CJ2036" s="551" t="str">
        <f>'Information Input'!$J$22</f>
        <v>Quarterly</v>
      </c>
      <c r="CK2036" s="552">
        <f>'Information Input'!$H$30</f>
        <v>43555</v>
      </c>
      <c r="CL2036" s="551">
        <f>'Information Input'!$J$18</f>
        <v>2019</v>
      </c>
      <c r="CM2036" s="551" t="s">
        <v>104</v>
      </c>
      <c r="CN2036" s="1014" t="s">
        <v>105</v>
      </c>
      <c r="CO2036" s="542" t="s">
        <v>103</v>
      </c>
      <c r="CP2036" s="542" t="s">
        <v>671</v>
      </c>
      <c r="CQ2036" s="551">
        <v>35</v>
      </c>
      <c r="CR2036" s="542" t="s">
        <v>177</v>
      </c>
      <c r="CS2036" s="542" t="s">
        <v>235</v>
      </c>
      <c r="CT2036" s="1015">
        <f>'Report 1'!$AK$18</f>
        <v>0</v>
      </c>
      <c r="CU2036" s="1016">
        <f>SUMIF('Report 4A'!$G$16:$G$95,$CQ2036,'Report 4A'!$AS$16:$AS$95)</f>
        <v>0</v>
      </c>
      <c r="CV2036" s="1017">
        <f t="shared" si="326"/>
        <v>0</v>
      </c>
    </row>
    <row r="2037" spans="2:100">
      <c r="B2037" s="535" t="s">
        <v>669</v>
      </c>
      <c r="C2037" s="536">
        <v>1</v>
      </c>
      <c r="D2037" s="537" t="str">
        <f>'Information Input'!$M$14</f>
        <v xml:space="preserve">      -      </v>
      </c>
      <c r="E2037" s="537" t="s">
        <v>137</v>
      </c>
      <c r="F2037" s="538">
        <f t="shared" si="322"/>
        <v>43647</v>
      </c>
      <c r="G2037" s="538">
        <f t="shared" si="323"/>
        <v>43738</v>
      </c>
      <c r="H2037" s="538">
        <f>'Information Input'!$H$35</f>
        <v>43555</v>
      </c>
      <c r="I2037" s="537" t="str">
        <f>'Information Input'!$J$22</f>
        <v>Quarterly</v>
      </c>
      <c r="J2037" s="538">
        <f>'Information Input'!$H$30</f>
        <v>43555</v>
      </c>
      <c r="K2037" s="537">
        <f>'Information Input'!$J$18</f>
        <v>2019</v>
      </c>
      <c r="L2037" s="579" t="s">
        <v>104</v>
      </c>
      <c r="M2037" s="540" t="s">
        <v>105</v>
      </c>
      <c r="N2037" s="541" t="s">
        <v>103</v>
      </c>
      <c r="O2037" s="542" t="s">
        <v>671</v>
      </c>
      <c r="P2037" s="537">
        <v>39</v>
      </c>
      <c r="Q2037" s="541" t="s">
        <v>181</v>
      </c>
      <c r="R2037" s="541" t="s">
        <v>233</v>
      </c>
      <c r="S2037" s="543">
        <f>'Report 1'!$AI$18</f>
        <v>0</v>
      </c>
      <c r="T2037" s="544">
        <f>'Report 1'!$AI$59</f>
        <v>0</v>
      </c>
      <c r="U2037" s="545">
        <f>'Report 1'!$AI$145</f>
        <v>0</v>
      </c>
      <c r="AL2037" s="546" t="s">
        <v>669</v>
      </c>
      <c r="AM2037" s="547">
        <v>2</v>
      </c>
      <c r="AN2037" s="547" t="str">
        <f>'Information Input'!$M$14</f>
        <v xml:space="preserve">      -      </v>
      </c>
      <c r="AO2037" s="547" t="s">
        <v>138</v>
      </c>
      <c r="AP2037" s="538">
        <f t="shared" si="324"/>
        <v>43739</v>
      </c>
      <c r="AQ2037" s="538">
        <f t="shared" si="325"/>
        <v>43830</v>
      </c>
      <c r="AR2037" s="538">
        <f>'Information Input'!$H$35</f>
        <v>43555</v>
      </c>
      <c r="AS2037" s="547" t="str">
        <f>'Information Input'!$J$22</f>
        <v>Quarterly</v>
      </c>
      <c r="AT2037" s="538">
        <f>'Information Input'!$H$30</f>
        <v>43555</v>
      </c>
      <c r="AU2037" s="547">
        <f>'Information Input'!$J$18</f>
        <v>2019</v>
      </c>
      <c r="AV2037" s="547" t="s">
        <v>103</v>
      </c>
      <c r="AW2037" s="547" t="s">
        <v>242</v>
      </c>
      <c r="AX2037" s="547" t="s">
        <v>242</v>
      </c>
      <c r="AY2037" s="548" t="s">
        <v>671</v>
      </c>
      <c r="AZ2037" s="547">
        <v>20</v>
      </c>
      <c r="BA2037" s="549" t="s">
        <v>162</v>
      </c>
      <c r="BB2037" s="543" t="s">
        <v>235</v>
      </c>
      <c r="BC2037" s="550">
        <f>'Report 2'!$AC432</f>
        <v>0</v>
      </c>
      <c r="BD2037" s="550">
        <f>'Report 2'!$AD432</f>
        <v>0</v>
      </c>
      <c r="BE2037" s="550">
        <f>'Report 2'!$AE432</f>
        <v>0</v>
      </c>
      <c r="BF2037" s="550">
        <f>'Report 2'!$AF432</f>
        <v>0</v>
      </c>
      <c r="BG2037" s="550">
        <f>'Report 2'!$AG432</f>
        <v>0</v>
      </c>
      <c r="BH2037" s="550">
        <f>'Report 2'!$AH432</f>
        <v>0</v>
      </c>
      <c r="BI2037" s="550">
        <f>'Report 2'!$AI432</f>
        <v>0</v>
      </c>
      <c r="CC2037" s="542" t="s">
        <v>669</v>
      </c>
      <c r="CD2037" s="1014" t="s">
        <v>672</v>
      </c>
      <c r="CE2037" s="1014" t="str">
        <f>'Information Input'!$M$14</f>
        <v xml:space="preserve">      -      </v>
      </c>
      <c r="CF2037" s="551" t="s">
        <v>139</v>
      </c>
      <c r="CG2037" s="552">
        <f>'Information Input'!$H$33</f>
        <v>43466</v>
      </c>
      <c r="CH2037" s="552">
        <f>'Information Input'!$H$34</f>
        <v>43555</v>
      </c>
      <c r="CI2037" s="552">
        <f>'Information Input'!$H$35</f>
        <v>43555</v>
      </c>
      <c r="CJ2037" s="551" t="str">
        <f>'Information Input'!$J$22</f>
        <v>Quarterly</v>
      </c>
      <c r="CK2037" s="552">
        <f>'Information Input'!$H$30</f>
        <v>43555</v>
      </c>
      <c r="CL2037" s="551">
        <f>'Information Input'!$J$18</f>
        <v>2019</v>
      </c>
      <c r="CM2037" s="551" t="s">
        <v>104</v>
      </c>
      <c r="CN2037" s="1014" t="s">
        <v>105</v>
      </c>
      <c r="CO2037" s="542" t="s">
        <v>103</v>
      </c>
      <c r="CP2037" s="542" t="s">
        <v>671</v>
      </c>
      <c r="CQ2037" s="551">
        <v>36</v>
      </c>
      <c r="CR2037" s="542" t="s">
        <v>178</v>
      </c>
      <c r="CS2037" s="542" t="s">
        <v>235</v>
      </c>
      <c r="CT2037" s="1015">
        <f>'Report 1'!$AK$18</f>
        <v>0</v>
      </c>
      <c r="CU2037" s="1016">
        <f>SUMIF('Report 4A'!$G$16:$G$95,$CQ2037,'Report 4A'!$AS$16:$AS$95)</f>
        <v>0</v>
      </c>
      <c r="CV2037" s="1017">
        <f t="shared" si="326"/>
        <v>0</v>
      </c>
    </row>
    <row r="2038" spans="2:100">
      <c r="B2038" s="535" t="s">
        <v>669</v>
      </c>
      <c r="C2038" s="536">
        <v>1</v>
      </c>
      <c r="D2038" s="537" t="str">
        <f>'Information Input'!$M$14</f>
        <v xml:space="preserve">      -      </v>
      </c>
      <c r="E2038" s="537" t="s">
        <v>137</v>
      </c>
      <c r="F2038" s="538">
        <f t="shared" si="322"/>
        <v>43647</v>
      </c>
      <c r="G2038" s="538">
        <f t="shared" si="323"/>
        <v>43738</v>
      </c>
      <c r="H2038" s="538">
        <f>'Information Input'!$H$35</f>
        <v>43555</v>
      </c>
      <c r="I2038" s="537" t="str">
        <f>'Information Input'!$J$22</f>
        <v>Quarterly</v>
      </c>
      <c r="J2038" s="538">
        <f>'Information Input'!$H$30</f>
        <v>43555</v>
      </c>
      <c r="K2038" s="537">
        <f>'Information Input'!$J$18</f>
        <v>2019</v>
      </c>
      <c r="L2038" s="579" t="s">
        <v>104</v>
      </c>
      <c r="M2038" s="540" t="s">
        <v>105</v>
      </c>
      <c r="N2038" s="541" t="s">
        <v>103</v>
      </c>
      <c r="O2038" s="542" t="s">
        <v>671</v>
      </c>
      <c r="P2038" s="537">
        <v>40</v>
      </c>
      <c r="Q2038" s="541" t="s">
        <v>182</v>
      </c>
      <c r="R2038" s="541" t="s">
        <v>238</v>
      </c>
      <c r="S2038" s="543">
        <f>'Report 1'!$AI$18</f>
        <v>0</v>
      </c>
      <c r="T2038" s="544">
        <f>'Report 1'!$AI$60</f>
        <v>0</v>
      </c>
      <c r="U2038" s="545">
        <f>'Report 1'!$AI$146</f>
        <v>0</v>
      </c>
      <c r="AL2038" s="546" t="s">
        <v>669</v>
      </c>
      <c r="AM2038" s="547">
        <v>2</v>
      </c>
      <c r="AN2038" s="547" t="str">
        <f>'Information Input'!$M$14</f>
        <v xml:space="preserve">      -      </v>
      </c>
      <c r="AO2038" s="547" t="s">
        <v>138</v>
      </c>
      <c r="AP2038" s="538">
        <f t="shared" si="324"/>
        <v>43739</v>
      </c>
      <c r="AQ2038" s="538">
        <f t="shared" si="325"/>
        <v>43830</v>
      </c>
      <c r="AR2038" s="538">
        <f>'Information Input'!$H$35</f>
        <v>43555</v>
      </c>
      <c r="AS2038" s="547" t="str">
        <f>'Information Input'!$J$22</f>
        <v>Quarterly</v>
      </c>
      <c r="AT2038" s="538">
        <f>'Information Input'!$H$30</f>
        <v>43555</v>
      </c>
      <c r="AU2038" s="547">
        <f>'Information Input'!$J$18</f>
        <v>2019</v>
      </c>
      <c r="AV2038" s="547" t="s">
        <v>103</v>
      </c>
      <c r="AW2038" s="547" t="s">
        <v>242</v>
      </c>
      <c r="AX2038" s="547" t="s">
        <v>242</v>
      </c>
      <c r="AY2038" s="548" t="s">
        <v>671</v>
      </c>
      <c r="AZ2038" s="547">
        <v>21</v>
      </c>
      <c r="BA2038" s="549" t="s">
        <v>163</v>
      </c>
      <c r="BB2038" s="543" t="s">
        <v>235</v>
      </c>
      <c r="BC2038" s="550">
        <f>'Report 2'!$AC433</f>
        <v>0</v>
      </c>
      <c r="BD2038" s="550">
        <f>'Report 2'!$AD433</f>
        <v>0</v>
      </c>
      <c r="BE2038" s="550">
        <f>'Report 2'!$AE433</f>
        <v>0</v>
      </c>
      <c r="BF2038" s="550">
        <f>'Report 2'!$AF433</f>
        <v>0</v>
      </c>
      <c r="BG2038" s="550">
        <f>'Report 2'!$AG433</f>
        <v>0</v>
      </c>
      <c r="BH2038" s="550">
        <f>'Report 2'!$AH433</f>
        <v>0</v>
      </c>
      <c r="BI2038" s="550">
        <f>'Report 2'!$AI433</f>
        <v>0</v>
      </c>
      <c r="CC2038" s="542" t="s">
        <v>669</v>
      </c>
      <c r="CD2038" s="1014" t="s">
        <v>672</v>
      </c>
      <c r="CE2038" s="1014" t="str">
        <f>'Information Input'!$M$14</f>
        <v xml:space="preserve">      -      </v>
      </c>
      <c r="CF2038" s="551" t="s">
        <v>139</v>
      </c>
      <c r="CG2038" s="552">
        <f>'Information Input'!$H$33</f>
        <v>43466</v>
      </c>
      <c r="CH2038" s="552">
        <f>'Information Input'!$H$34</f>
        <v>43555</v>
      </c>
      <c r="CI2038" s="552">
        <f>'Information Input'!$H$35</f>
        <v>43555</v>
      </c>
      <c r="CJ2038" s="551" t="str">
        <f>'Information Input'!$J$22</f>
        <v>Quarterly</v>
      </c>
      <c r="CK2038" s="552">
        <f>'Information Input'!$H$30</f>
        <v>43555</v>
      </c>
      <c r="CL2038" s="551">
        <f>'Information Input'!$J$18</f>
        <v>2019</v>
      </c>
      <c r="CM2038" s="551" t="s">
        <v>104</v>
      </c>
      <c r="CN2038" s="1014" t="s">
        <v>105</v>
      </c>
      <c r="CO2038" s="542" t="s">
        <v>103</v>
      </c>
      <c r="CP2038" s="542" t="s">
        <v>671</v>
      </c>
      <c r="CQ2038" s="551">
        <v>37</v>
      </c>
      <c r="CR2038" s="542" t="s">
        <v>179</v>
      </c>
      <c r="CS2038" s="542" t="s">
        <v>231</v>
      </c>
      <c r="CT2038" s="1015">
        <f>'Report 1'!$AK$18</f>
        <v>0</v>
      </c>
      <c r="CU2038" s="1016">
        <f>SUMIF('Report 4A'!$G$16:$G$95,$CQ2038,'Report 4A'!$AS$16:$AS$95)</f>
        <v>0</v>
      </c>
      <c r="CV2038" s="1017">
        <f t="shared" si="326"/>
        <v>0</v>
      </c>
    </row>
    <row r="2039" spans="2:100">
      <c r="B2039" s="535" t="s">
        <v>669</v>
      </c>
      <c r="C2039" s="536">
        <v>1</v>
      </c>
      <c r="D2039" s="537" t="str">
        <f>'Information Input'!$M$14</f>
        <v xml:space="preserve">      -      </v>
      </c>
      <c r="E2039" s="537" t="s">
        <v>137</v>
      </c>
      <c r="F2039" s="538">
        <f t="shared" si="322"/>
        <v>43647</v>
      </c>
      <c r="G2039" s="538">
        <f t="shared" si="323"/>
        <v>43738</v>
      </c>
      <c r="H2039" s="538">
        <f>'Information Input'!$H$35</f>
        <v>43555</v>
      </c>
      <c r="I2039" s="537" t="str">
        <f>'Information Input'!$J$22</f>
        <v>Quarterly</v>
      </c>
      <c r="J2039" s="538">
        <f>'Information Input'!$H$30</f>
        <v>43555</v>
      </c>
      <c r="K2039" s="537">
        <f>'Information Input'!$J$18</f>
        <v>2019</v>
      </c>
      <c r="L2039" s="579" t="s">
        <v>104</v>
      </c>
      <c r="M2039" s="540" t="s">
        <v>105</v>
      </c>
      <c r="N2039" s="541" t="s">
        <v>103</v>
      </c>
      <c r="O2039" s="542" t="s">
        <v>671</v>
      </c>
      <c r="P2039" s="537">
        <v>41</v>
      </c>
      <c r="Q2039" s="541" t="s">
        <v>183</v>
      </c>
      <c r="R2039" s="541" t="s">
        <v>238</v>
      </c>
      <c r="S2039" s="543">
        <f>'Report 1'!$AI$18</f>
        <v>0</v>
      </c>
      <c r="T2039" s="544">
        <f>'Report 1'!$AI$61</f>
        <v>0</v>
      </c>
      <c r="U2039" s="545">
        <f>'Report 1'!$AI$147</f>
        <v>0</v>
      </c>
      <c r="AL2039" s="546" t="s">
        <v>669</v>
      </c>
      <c r="AM2039" s="547">
        <v>2</v>
      </c>
      <c r="AN2039" s="547" t="str">
        <f>'Information Input'!$M$14</f>
        <v xml:space="preserve">      -      </v>
      </c>
      <c r="AO2039" s="547" t="s">
        <v>138</v>
      </c>
      <c r="AP2039" s="538">
        <f t="shared" si="324"/>
        <v>43739</v>
      </c>
      <c r="AQ2039" s="538">
        <f t="shared" si="325"/>
        <v>43830</v>
      </c>
      <c r="AR2039" s="538">
        <f>'Information Input'!$H$35</f>
        <v>43555</v>
      </c>
      <c r="AS2039" s="547" t="str">
        <f>'Information Input'!$J$22</f>
        <v>Quarterly</v>
      </c>
      <c r="AT2039" s="538">
        <f>'Information Input'!$H$30</f>
        <v>43555</v>
      </c>
      <c r="AU2039" s="547">
        <f>'Information Input'!$J$18</f>
        <v>2019</v>
      </c>
      <c r="AV2039" s="547" t="s">
        <v>103</v>
      </c>
      <c r="AW2039" s="547" t="s">
        <v>242</v>
      </c>
      <c r="AX2039" s="547" t="s">
        <v>242</v>
      </c>
      <c r="AY2039" s="548" t="s">
        <v>671</v>
      </c>
      <c r="AZ2039" s="547">
        <v>22</v>
      </c>
      <c r="BA2039" s="549" t="s">
        <v>164</v>
      </c>
      <c r="BB2039" s="543" t="s">
        <v>236</v>
      </c>
      <c r="BC2039" s="550">
        <f>'Report 2'!$AC434</f>
        <v>0</v>
      </c>
      <c r="BD2039" s="550">
        <f>'Report 2'!$AD434</f>
        <v>0</v>
      </c>
      <c r="BE2039" s="550">
        <f>'Report 2'!$AE434</f>
        <v>0</v>
      </c>
      <c r="BF2039" s="550">
        <f>'Report 2'!$AF434</f>
        <v>0</v>
      </c>
      <c r="BG2039" s="550">
        <f>'Report 2'!$AG434</f>
        <v>0</v>
      </c>
      <c r="BH2039" s="550">
        <f>'Report 2'!$AH434</f>
        <v>0</v>
      </c>
      <c r="BI2039" s="550">
        <f>'Report 2'!$AI434</f>
        <v>0</v>
      </c>
      <c r="CC2039" s="542" t="s">
        <v>669</v>
      </c>
      <c r="CD2039" s="1014" t="s">
        <v>672</v>
      </c>
      <c r="CE2039" s="1014" t="str">
        <f>'Information Input'!$M$14</f>
        <v xml:space="preserve">      -      </v>
      </c>
      <c r="CF2039" s="551" t="s">
        <v>139</v>
      </c>
      <c r="CG2039" s="552">
        <f>'Information Input'!$H$33</f>
        <v>43466</v>
      </c>
      <c r="CH2039" s="552">
        <f>'Information Input'!$H$34</f>
        <v>43555</v>
      </c>
      <c r="CI2039" s="552">
        <f>'Information Input'!$H$35</f>
        <v>43555</v>
      </c>
      <c r="CJ2039" s="551" t="str">
        <f>'Information Input'!$J$22</f>
        <v>Quarterly</v>
      </c>
      <c r="CK2039" s="552">
        <f>'Information Input'!$H$30</f>
        <v>43555</v>
      </c>
      <c r="CL2039" s="551">
        <f>'Information Input'!$J$18</f>
        <v>2019</v>
      </c>
      <c r="CM2039" s="551" t="s">
        <v>104</v>
      </c>
      <c r="CN2039" s="1014" t="s">
        <v>105</v>
      </c>
      <c r="CO2039" s="542" t="s">
        <v>103</v>
      </c>
      <c r="CP2039" s="542" t="s">
        <v>671</v>
      </c>
      <c r="CQ2039" s="551">
        <v>38</v>
      </c>
      <c r="CR2039" s="542" t="s">
        <v>180</v>
      </c>
      <c r="CS2039" s="542" t="s">
        <v>233</v>
      </c>
      <c r="CT2039" s="1015">
        <f>'Report 1'!$AK$18</f>
        <v>0</v>
      </c>
      <c r="CU2039" s="1016">
        <f>SUMIF('Report 4A'!$G$16:$G$95,$CQ2039,'Report 4A'!$AS$16:$AS$95)</f>
        <v>0</v>
      </c>
      <c r="CV2039" s="1017">
        <f t="shared" si="326"/>
        <v>0</v>
      </c>
    </row>
    <row r="2040" spans="2:100">
      <c r="B2040" s="535" t="s">
        <v>669</v>
      </c>
      <c r="C2040" s="536">
        <v>1</v>
      </c>
      <c r="D2040" s="537" t="str">
        <f>'Information Input'!$M$14</f>
        <v xml:space="preserve">      -      </v>
      </c>
      <c r="E2040" s="537" t="s">
        <v>137</v>
      </c>
      <c r="F2040" s="538">
        <f t="shared" si="322"/>
        <v>43647</v>
      </c>
      <c r="G2040" s="538">
        <f t="shared" si="323"/>
        <v>43738</v>
      </c>
      <c r="H2040" s="538">
        <f>'Information Input'!$H$35</f>
        <v>43555</v>
      </c>
      <c r="I2040" s="537" t="str">
        <f>'Information Input'!$J$22</f>
        <v>Quarterly</v>
      </c>
      <c r="J2040" s="538">
        <f>'Information Input'!$H$30</f>
        <v>43555</v>
      </c>
      <c r="K2040" s="537">
        <f>'Information Input'!$J$18</f>
        <v>2019</v>
      </c>
      <c r="L2040" s="579" t="s">
        <v>104</v>
      </c>
      <c r="M2040" s="540" t="s">
        <v>105</v>
      </c>
      <c r="N2040" s="541" t="s">
        <v>103</v>
      </c>
      <c r="O2040" s="542" t="s">
        <v>671</v>
      </c>
      <c r="P2040" s="537">
        <v>42</v>
      </c>
      <c r="Q2040" s="541" t="s">
        <v>184</v>
      </c>
      <c r="R2040" s="541" t="s">
        <v>233</v>
      </c>
      <c r="S2040" s="543">
        <f>'Report 1'!$AI$18</f>
        <v>0</v>
      </c>
      <c r="T2040" s="544">
        <f>'Report 1'!$AI$62</f>
        <v>0</v>
      </c>
      <c r="U2040" s="545">
        <f>'Report 1'!$AI$148</f>
        <v>0</v>
      </c>
      <c r="AL2040" s="546" t="s">
        <v>669</v>
      </c>
      <c r="AM2040" s="547">
        <v>2</v>
      </c>
      <c r="AN2040" s="547" t="str">
        <f>'Information Input'!$M$14</f>
        <v xml:space="preserve">      -      </v>
      </c>
      <c r="AO2040" s="547" t="s">
        <v>138</v>
      </c>
      <c r="AP2040" s="538">
        <f t="shared" si="324"/>
        <v>43739</v>
      </c>
      <c r="AQ2040" s="538">
        <f t="shared" si="325"/>
        <v>43830</v>
      </c>
      <c r="AR2040" s="538">
        <f>'Information Input'!$H$35</f>
        <v>43555</v>
      </c>
      <c r="AS2040" s="547" t="str">
        <f>'Information Input'!$J$22</f>
        <v>Quarterly</v>
      </c>
      <c r="AT2040" s="538">
        <f>'Information Input'!$H$30</f>
        <v>43555</v>
      </c>
      <c r="AU2040" s="547">
        <f>'Information Input'!$J$18</f>
        <v>2019</v>
      </c>
      <c r="AV2040" s="547" t="s">
        <v>103</v>
      </c>
      <c r="AW2040" s="547" t="s">
        <v>242</v>
      </c>
      <c r="AX2040" s="547" t="s">
        <v>242</v>
      </c>
      <c r="AY2040" s="548" t="s">
        <v>671</v>
      </c>
      <c r="AZ2040" s="547">
        <v>23</v>
      </c>
      <c r="BA2040" s="549" t="s">
        <v>165</v>
      </c>
      <c r="BB2040" s="543" t="s">
        <v>236</v>
      </c>
      <c r="BC2040" s="550">
        <f>'Report 2'!$AC435</f>
        <v>0</v>
      </c>
      <c r="BD2040" s="550">
        <f>'Report 2'!$AD435</f>
        <v>0</v>
      </c>
      <c r="BE2040" s="550">
        <f>'Report 2'!$AE435</f>
        <v>0</v>
      </c>
      <c r="BF2040" s="550">
        <f>'Report 2'!$AF435</f>
        <v>0</v>
      </c>
      <c r="BG2040" s="550">
        <f>'Report 2'!$AG435</f>
        <v>0</v>
      </c>
      <c r="BH2040" s="550">
        <f>'Report 2'!$AH435</f>
        <v>0</v>
      </c>
      <c r="BI2040" s="550">
        <f>'Report 2'!$AI435</f>
        <v>0</v>
      </c>
      <c r="CC2040" s="542" t="s">
        <v>669</v>
      </c>
      <c r="CD2040" s="1014" t="s">
        <v>672</v>
      </c>
      <c r="CE2040" s="1014" t="str">
        <f>'Information Input'!$M$14</f>
        <v xml:space="preserve">      -      </v>
      </c>
      <c r="CF2040" s="551" t="s">
        <v>139</v>
      </c>
      <c r="CG2040" s="552">
        <f>'Information Input'!$H$33</f>
        <v>43466</v>
      </c>
      <c r="CH2040" s="552">
        <f>'Information Input'!$H$34</f>
        <v>43555</v>
      </c>
      <c r="CI2040" s="552">
        <f>'Information Input'!$H$35</f>
        <v>43555</v>
      </c>
      <c r="CJ2040" s="551" t="str">
        <f>'Information Input'!$J$22</f>
        <v>Quarterly</v>
      </c>
      <c r="CK2040" s="552">
        <f>'Information Input'!$H$30</f>
        <v>43555</v>
      </c>
      <c r="CL2040" s="551">
        <f>'Information Input'!$J$18</f>
        <v>2019</v>
      </c>
      <c r="CM2040" s="551" t="s">
        <v>104</v>
      </c>
      <c r="CN2040" s="1014" t="s">
        <v>105</v>
      </c>
      <c r="CO2040" s="542" t="s">
        <v>103</v>
      </c>
      <c r="CP2040" s="542" t="s">
        <v>671</v>
      </c>
      <c r="CQ2040" s="551">
        <v>39</v>
      </c>
      <c r="CR2040" s="542" t="s">
        <v>181</v>
      </c>
      <c r="CS2040" s="542" t="s">
        <v>233</v>
      </c>
      <c r="CT2040" s="1015">
        <f>'Report 1'!$AK$18</f>
        <v>0</v>
      </c>
      <c r="CU2040" s="1016">
        <f>SUMIF('Report 4A'!$G$16:$G$95,$CQ2040,'Report 4A'!$AS$16:$AS$95)</f>
        <v>0</v>
      </c>
      <c r="CV2040" s="1017">
        <f t="shared" si="326"/>
        <v>0</v>
      </c>
    </row>
    <row r="2041" spans="2:100">
      <c r="B2041" s="535" t="s">
        <v>669</v>
      </c>
      <c r="C2041" s="536">
        <v>1</v>
      </c>
      <c r="D2041" s="537" t="str">
        <f>'Information Input'!$M$14</f>
        <v xml:space="preserve">      -      </v>
      </c>
      <c r="E2041" s="537" t="s">
        <v>137</v>
      </c>
      <c r="F2041" s="538">
        <f t="shared" si="322"/>
        <v>43647</v>
      </c>
      <c r="G2041" s="538">
        <f t="shared" si="323"/>
        <v>43738</v>
      </c>
      <c r="H2041" s="538">
        <f>'Information Input'!$H$35</f>
        <v>43555</v>
      </c>
      <c r="I2041" s="537" t="str">
        <f>'Information Input'!$J$22</f>
        <v>Quarterly</v>
      </c>
      <c r="J2041" s="538">
        <f>'Information Input'!$H$30</f>
        <v>43555</v>
      </c>
      <c r="K2041" s="537">
        <f>'Information Input'!$J$18</f>
        <v>2019</v>
      </c>
      <c r="L2041" s="579" t="s">
        <v>104</v>
      </c>
      <c r="M2041" s="540" t="s">
        <v>105</v>
      </c>
      <c r="N2041" s="541" t="s">
        <v>103</v>
      </c>
      <c r="O2041" s="542" t="s">
        <v>671</v>
      </c>
      <c r="P2041" s="537">
        <v>43</v>
      </c>
      <c r="Q2041" s="541" t="s">
        <v>185</v>
      </c>
      <c r="R2041" s="541" t="s">
        <v>233</v>
      </c>
      <c r="S2041" s="543">
        <f>'Report 1'!$AI$18</f>
        <v>0</v>
      </c>
      <c r="T2041" s="544">
        <f>'Report 1'!$AI$63</f>
        <v>0</v>
      </c>
      <c r="U2041" s="545">
        <f>'Report 1'!$AI$149</f>
        <v>0</v>
      </c>
      <c r="AL2041" s="546" t="s">
        <v>669</v>
      </c>
      <c r="AM2041" s="547">
        <v>2</v>
      </c>
      <c r="AN2041" s="547" t="str">
        <f>'Information Input'!$M$14</f>
        <v xml:space="preserve">      -      </v>
      </c>
      <c r="AO2041" s="547" t="s">
        <v>138</v>
      </c>
      <c r="AP2041" s="538">
        <f t="shared" si="324"/>
        <v>43739</v>
      </c>
      <c r="AQ2041" s="538">
        <f t="shared" si="325"/>
        <v>43830</v>
      </c>
      <c r="AR2041" s="538">
        <f>'Information Input'!$H$35</f>
        <v>43555</v>
      </c>
      <c r="AS2041" s="547" t="str">
        <f>'Information Input'!$J$22</f>
        <v>Quarterly</v>
      </c>
      <c r="AT2041" s="538">
        <f>'Information Input'!$H$30</f>
        <v>43555</v>
      </c>
      <c r="AU2041" s="547">
        <f>'Information Input'!$J$18</f>
        <v>2019</v>
      </c>
      <c r="AV2041" s="547" t="s">
        <v>103</v>
      </c>
      <c r="AW2041" s="547" t="s">
        <v>242</v>
      </c>
      <c r="AX2041" s="547" t="s">
        <v>242</v>
      </c>
      <c r="AY2041" s="548" t="s">
        <v>671</v>
      </c>
      <c r="AZ2041" s="547">
        <v>24</v>
      </c>
      <c r="BA2041" s="549" t="s">
        <v>166</v>
      </c>
      <c r="BB2041" s="543" t="s">
        <v>233</v>
      </c>
      <c r="BC2041" s="550">
        <f>'Report 2'!$AC436</f>
        <v>0</v>
      </c>
      <c r="BD2041" s="550">
        <f>'Report 2'!$AD436</f>
        <v>0</v>
      </c>
      <c r="BE2041" s="550">
        <f>'Report 2'!$AE436</f>
        <v>0</v>
      </c>
      <c r="BF2041" s="550">
        <f>'Report 2'!$AF436</f>
        <v>0</v>
      </c>
      <c r="BG2041" s="550">
        <f>'Report 2'!$AG436</f>
        <v>0</v>
      </c>
      <c r="BH2041" s="550">
        <f>'Report 2'!$AH436</f>
        <v>0</v>
      </c>
      <c r="BI2041" s="550">
        <f>'Report 2'!$AI436</f>
        <v>0</v>
      </c>
      <c r="CC2041" s="542" t="s">
        <v>669</v>
      </c>
      <c r="CD2041" s="1014" t="s">
        <v>672</v>
      </c>
      <c r="CE2041" s="1014" t="str">
        <f>'Information Input'!$M$14</f>
        <v xml:space="preserve">      -      </v>
      </c>
      <c r="CF2041" s="551" t="s">
        <v>139</v>
      </c>
      <c r="CG2041" s="552">
        <f>'Information Input'!$H$33</f>
        <v>43466</v>
      </c>
      <c r="CH2041" s="552">
        <f>'Information Input'!$H$34</f>
        <v>43555</v>
      </c>
      <c r="CI2041" s="552">
        <f>'Information Input'!$H$35</f>
        <v>43555</v>
      </c>
      <c r="CJ2041" s="551" t="str">
        <f>'Information Input'!$J$22</f>
        <v>Quarterly</v>
      </c>
      <c r="CK2041" s="552">
        <f>'Information Input'!$H$30</f>
        <v>43555</v>
      </c>
      <c r="CL2041" s="551">
        <f>'Information Input'!$J$18</f>
        <v>2019</v>
      </c>
      <c r="CM2041" s="551" t="s">
        <v>104</v>
      </c>
      <c r="CN2041" s="1014" t="s">
        <v>105</v>
      </c>
      <c r="CO2041" s="542" t="s">
        <v>103</v>
      </c>
      <c r="CP2041" s="542" t="s">
        <v>671</v>
      </c>
      <c r="CQ2041" s="551">
        <v>40</v>
      </c>
      <c r="CR2041" s="542" t="s">
        <v>182</v>
      </c>
      <c r="CS2041" s="542" t="s">
        <v>238</v>
      </c>
      <c r="CT2041" s="1015">
        <f>'Report 1'!$AK$18</f>
        <v>0</v>
      </c>
      <c r="CU2041" s="1016">
        <f>SUMIF('Report 4A'!$G$16:$G$95,$CQ2041,'Report 4A'!$AS$16:$AS$95)</f>
        <v>0</v>
      </c>
      <c r="CV2041" s="1017">
        <f t="shared" si="326"/>
        <v>0</v>
      </c>
    </row>
    <row r="2042" spans="2:100">
      <c r="B2042" s="535" t="s">
        <v>669</v>
      </c>
      <c r="C2042" s="536">
        <v>1</v>
      </c>
      <c r="D2042" s="537" t="str">
        <f>'Information Input'!$M$14</f>
        <v xml:space="preserve">      -      </v>
      </c>
      <c r="E2042" s="537" t="s">
        <v>137</v>
      </c>
      <c r="F2042" s="538">
        <f t="shared" si="322"/>
        <v>43647</v>
      </c>
      <c r="G2042" s="538">
        <f t="shared" si="323"/>
        <v>43738</v>
      </c>
      <c r="H2042" s="538">
        <f>'Information Input'!$H$35</f>
        <v>43555</v>
      </c>
      <c r="I2042" s="537" t="str">
        <f>'Information Input'!$J$22</f>
        <v>Quarterly</v>
      </c>
      <c r="J2042" s="538">
        <f>'Information Input'!$H$30</f>
        <v>43555</v>
      </c>
      <c r="K2042" s="537">
        <f>'Information Input'!$J$18</f>
        <v>2019</v>
      </c>
      <c r="L2042" s="579" t="s">
        <v>104</v>
      </c>
      <c r="M2042" s="540" t="s">
        <v>105</v>
      </c>
      <c r="N2042" s="541" t="s">
        <v>103</v>
      </c>
      <c r="O2042" s="542" t="s">
        <v>674</v>
      </c>
      <c r="P2042" s="537">
        <v>44</v>
      </c>
      <c r="Q2042" s="541" t="s">
        <v>186</v>
      </c>
      <c r="R2042" s="541" t="s">
        <v>239</v>
      </c>
      <c r="S2042" s="543">
        <f>'Report 1'!$AI$18</f>
        <v>0</v>
      </c>
      <c r="T2042" s="544">
        <f>'Report 1'!$AI$64</f>
        <v>0</v>
      </c>
      <c r="U2042" s="545">
        <f>'Report 1'!$AI$150</f>
        <v>0</v>
      </c>
      <c r="AL2042" s="546" t="s">
        <v>669</v>
      </c>
      <c r="AM2042" s="547">
        <v>2</v>
      </c>
      <c r="AN2042" s="547" t="str">
        <f>'Information Input'!$M$14</f>
        <v xml:space="preserve">      -      </v>
      </c>
      <c r="AO2042" s="547" t="s">
        <v>138</v>
      </c>
      <c r="AP2042" s="538">
        <f t="shared" si="324"/>
        <v>43739</v>
      </c>
      <c r="AQ2042" s="538">
        <f t="shared" si="325"/>
        <v>43830</v>
      </c>
      <c r="AR2042" s="538">
        <f>'Information Input'!$H$35</f>
        <v>43555</v>
      </c>
      <c r="AS2042" s="547" t="str">
        <f>'Information Input'!$J$22</f>
        <v>Quarterly</v>
      </c>
      <c r="AT2042" s="538">
        <f>'Information Input'!$H$30</f>
        <v>43555</v>
      </c>
      <c r="AU2042" s="547">
        <f>'Information Input'!$J$18</f>
        <v>2019</v>
      </c>
      <c r="AV2042" s="547" t="s">
        <v>103</v>
      </c>
      <c r="AW2042" s="547" t="s">
        <v>242</v>
      </c>
      <c r="AX2042" s="547" t="s">
        <v>242</v>
      </c>
      <c r="AY2042" s="548" t="s">
        <v>671</v>
      </c>
      <c r="AZ2042" s="547">
        <v>25</v>
      </c>
      <c r="BA2042" s="549" t="s">
        <v>167</v>
      </c>
      <c r="BB2042" s="543" t="s">
        <v>233</v>
      </c>
      <c r="BC2042" s="550">
        <f>'Report 2'!$AC437</f>
        <v>0</v>
      </c>
      <c r="BD2042" s="550">
        <f>'Report 2'!$AD437</f>
        <v>0</v>
      </c>
      <c r="BE2042" s="550">
        <f>'Report 2'!$AE437</f>
        <v>0</v>
      </c>
      <c r="BF2042" s="550">
        <f>'Report 2'!$AF437</f>
        <v>0</v>
      </c>
      <c r="BG2042" s="550">
        <f>'Report 2'!$AG437</f>
        <v>0</v>
      </c>
      <c r="BH2042" s="550">
        <f>'Report 2'!$AH437</f>
        <v>0</v>
      </c>
      <c r="BI2042" s="550">
        <f>'Report 2'!$AI437</f>
        <v>0</v>
      </c>
      <c r="CC2042" s="542" t="s">
        <v>669</v>
      </c>
      <c r="CD2042" s="1014" t="s">
        <v>672</v>
      </c>
      <c r="CE2042" s="1014" t="str">
        <f>'Information Input'!$M$14</f>
        <v xml:space="preserve">      -      </v>
      </c>
      <c r="CF2042" s="551" t="s">
        <v>139</v>
      </c>
      <c r="CG2042" s="552">
        <f>'Information Input'!$H$33</f>
        <v>43466</v>
      </c>
      <c r="CH2042" s="552">
        <f>'Information Input'!$H$34</f>
        <v>43555</v>
      </c>
      <c r="CI2042" s="552">
        <f>'Information Input'!$H$35</f>
        <v>43555</v>
      </c>
      <c r="CJ2042" s="551" t="str">
        <f>'Information Input'!$J$22</f>
        <v>Quarterly</v>
      </c>
      <c r="CK2042" s="552">
        <f>'Information Input'!$H$30</f>
        <v>43555</v>
      </c>
      <c r="CL2042" s="551">
        <f>'Information Input'!$J$18</f>
        <v>2019</v>
      </c>
      <c r="CM2042" s="551" t="s">
        <v>104</v>
      </c>
      <c r="CN2042" s="1014" t="s">
        <v>105</v>
      </c>
      <c r="CO2042" s="542" t="s">
        <v>103</v>
      </c>
      <c r="CP2042" s="542" t="s">
        <v>671</v>
      </c>
      <c r="CQ2042" s="551">
        <v>41</v>
      </c>
      <c r="CR2042" s="542" t="s">
        <v>183</v>
      </c>
      <c r="CS2042" s="542" t="s">
        <v>238</v>
      </c>
      <c r="CT2042" s="1015">
        <f>'Report 1'!$AK$18</f>
        <v>0</v>
      </c>
      <c r="CU2042" s="1016">
        <f>SUMIF('Report 4A'!$G$16:$G$95,$CQ2042,'Report 4A'!$AS$16:$AS$95)</f>
        <v>0</v>
      </c>
      <c r="CV2042" s="1017">
        <f t="shared" si="326"/>
        <v>0</v>
      </c>
    </row>
    <row r="2043" spans="2:100">
      <c r="B2043" s="535" t="s">
        <v>669</v>
      </c>
      <c r="C2043" s="536">
        <v>1</v>
      </c>
      <c r="D2043" s="537" t="str">
        <f>'Information Input'!$M$14</f>
        <v xml:space="preserve">      -      </v>
      </c>
      <c r="E2043" s="537" t="s">
        <v>137</v>
      </c>
      <c r="F2043" s="538">
        <f t="shared" si="322"/>
        <v>43647</v>
      </c>
      <c r="G2043" s="538">
        <f t="shared" si="323"/>
        <v>43738</v>
      </c>
      <c r="H2043" s="538">
        <f>'Information Input'!$H$35</f>
        <v>43555</v>
      </c>
      <c r="I2043" s="537" t="str">
        <f>'Information Input'!$J$22</f>
        <v>Quarterly</v>
      </c>
      <c r="J2043" s="538">
        <f>'Information Input'!$H$30</f>
        <v>43555</v>
      </c>
      <c r="K2043" s="537">
        <f>'Information Input'!$J$18</f>
        <v>2019</v>
      </c>
      <c r="L2043" s="579" t="s">
        <v>104</v>
      </c>
      <c r="M2043" s="540" t="s">
        <v>105</v>
      </c>
      <c r="N2043" s="541" t="s">
        <v>103</v>
      </c>
      <c r="O2043" s="542" t="s">
        <v>675</v>
      </c>
      <c r="P2043" s="537">
        <v>45</v>
      </c>
      <c r="Q2043" s="541" t="s">
        <v>187</v>
      </c>
      <c r="R2043" s="541" t="s">
        <v>239</v>
      </c>
      <c r="S2043" s="543">
        <f>'Report 1'!$AI$18</f>
        <v>0</v>
      </c>
      <c r="T2043" s="544">
        <f>'Report 1'!$AI$65</f>
        <v>0</v>
      </c>
      <c r="U2043" s="545">
        <f>'Report 1'!$AI$151</f>
        <v>0</v>
      </c>
      <c r="AL2043" s="546" t="s">
        <v>669</v>
      </c>
      <c r="AM2043" s="547">
        <v>2</v>
      </c>
      <c r="AN2043" s="547" t="str">
        <f>'Information Input'!$M$14</f>
        <v xml:space="preserve">      -      </v>
      </c>
      <c r="AO2043" s="547" t="s">
        <v>138</v>
      </c>
      <c r="AP2043" s="538">
        <f t="shared" si="324"/>
        <v>43739</v>
      </c>
      <c r="AQ2043" s="538">
        <f t="shared" si="325"/>
        <v>43830</v>
      </c>
      <c r="AR2043" s="538">
        <f>'Information Input'!$H$35</f>
        <v>43555</v>
      </c>
      <c r="AS2043" s="547" t="str">
        <f>'Information Input'!$J$22</f>
        <v>Quarterly</v>
      </c>
      <c r="AT2043" s="538">
        <f>'Information Input'!$H$30</f>
        <v>43555</v>
      </c>
      <c r="AU2043" s="547">
        <f>'Information Input'!$J$18</f>
        <v>2019</v>
      </c>
      <c r="AV2043" s="547" t="s">
        <v>103</v>
      </c>
      <c r="AW2043" s="547" t="s">
        <v>242</v>
      </c>
      <c r="AX2043" s="547" t="s">
        <v>242</v>
      </c>
      <c r="AY2043" s="548" t="s">
        <v>671</v>
      </c>
      <c r="AZ2043" s="547">
        <v>26</v>
      </c>
      <c r="BA2043" s="549" t="s">
        <v>168</v>
      </c>
      <c r="BB2043" s="543" t="s">
        <v>237</v>
      </c>
      <c r="BC2043" s="550">
        <f>'Report 2'!$AC438</f>
        <v>0</v>
      </c>
      <c r="BD2043" s="550">
        <f>'Report 2'!$AD438</f>
        <v>0</v>
      </c>
      <c r="BE2043" s="550">
        <f>'Report 2'!$AE438</f>
        <v>0</v>
      </c>
      <c r="BF2043" s="550">
        <f>'Report 2'!$AF438</f>
        <v>0</v>
      </c>
      <c r="BG2043" s="550">
        <f>'Report 2'!$AG438</f>
        <v>0</v>
      </c>
      <c r="BH2043" s="550">
        <f>'Report 2'!$AH438</f>
        <v>0</v>
      </c>
      <c r="BI2043" s="550">
        <f>'Report 2'!$AI438</f>
        <v>0</v>
      </c>
      <c r="CC2043" s="542" t="s">
        <v>669</v>
      </c>
      <c r="CD2043" s="1014" t="s">
        <v>672</v>
      </c>
      <c r="CE2043" s="1014" t="str">
        <f>'Information Input'!$M$14</f>
        <v xml:space="preserve">      -      </v>
      </c>
      <c r="CF2043" s="551" t="s">
        <v>139</v>
      </c>
      <c r="CG2043" s="552">
        <f>'Information Input'!$H$33</f>
        <v>43466</v>
      </c>
      <c r="CH2043" s="552">
        <f>'Information Input'!$H$34</f>
        <v>43555</v>
      </c>
      <c r="CI2043" s="552">
        <f>'Information Input'!$H$35</f>
        <v>43555</v>
      </c>
      <c r="CJ2043" s="551" t="str">
        <f>'Information Input'!$J$22</f>
        <v>Quarterly</v>
      </c>
      <c r="CK2043" s="552">
        <f>'Information Input'!$H$30</f>
        <v>43555</v>
      </c>
      <c r="CL2043" s="551">
        <f>'Information Input'!$J$18</f>
        <v>2019</v>
      </c>
      <c r="CM2043" s="1018" t="s">
        <v>104</v>
      </c>
      <c r="CN2043" s="1014" t="s">
        <v>105</v>
      </c>
      <c r="CO2043" s="542" t="s">
        <v>103</v>
      </c>
      <c r="CP2043" s="542" t="s">
        <v>671</v>
      </c>
      <c r="CQ2043" s="551">
        <v>42</v>
      </c>
      <c r="CR2043" s="542" t="s">
        <v>184</v>
      </c>
      <c r="CS2043" s="542" t="s">
        <v>233</v>
      </c>
      <c r="CT2043" s="1015">
        <f>'Report 1'!$AK$18</f>
        <v>0</v>
      </c>
      <c r="CU2043" s="1016">
        <f>SUMIF('Report 4A'!$G$16:$G$95,$CQ2043,'Report 4A'!$AS$16:$AS$95)</f>
        <v>0</v>
      </c>
      <c r="CV2043" s="1017">
        <f t="shared" ref="CV2043:CV2044" si="327">IF(CT2043&lt;&gt;0,CU2043/CT2043,0)</f>
        <v>0</v>
      </c>
    </row>
    <row r="2044" spans="2:100">
      <c r="B2044" s="535" t="s">
        <v>669</v>
      </c>
      <c r="C2044" s="536">
        <v>1</v>
      </c>
      <c r="D2044" s="537" t="str">
        <f>'Information Input'!$M$14</f>
        <v xml:space="preserve">      -      </v>
      </c>
      <c r="E2044" s="537" t="s">
        <v>137</v>
      </c>
      <c r="F2044" s="538">
        <f t="shared" si="322"/>
        <v>43647</v>
      </c>
      <c r="G2044" s="538">
        <f t="shared" si="323"/>
        <v>43738</v>
      </c>
      <c r="H2044" s="538">
        <f>'Information Input'!$H$35</f>
        <v>43555</v>
      </c>
      <c r="I2044" s="537" t="str">
        <f>'Information Input'!$J$22</f>
        <v>Quarterly</v>
      </c>
      <c r="J2044" s="538">
        <f>'Information Input'!$H$30</f>
        <v>43555</v>
      </c>
      <c r="K2044" s="537">
        <f>'Information Input'!$J$18</f>
        <v>2019</v>
      </c>
      <c r="L2044" s="579" t="s">
        <v>104</v>
      </c>
      <c r="M2044" s="540" t="s">
        <v>105</v>
      </c>
      <c r="N2044" s="541" t="s">
        <v>103</v>
      </c>
      <c r="O2044" s="542" t="s">
        <v>675</v>
      </c>
      <c r="P2044" s="537">
        <v>46</v>
      </c>
      <c r="Q2044" s="541" t="s">
        <v>188</v>
      </c>
      <c r="R2044" s="541" t="s">
        <v>239</v>
      </c>
      <c r="S2044" s="543">
        <f>'Report 1'!$AI$18</f>
        <v>0</v>
      </c>
      <c r="T2044" s="544">
        <f>'Report 1'!$AI$66</f>
        <v>0</v>
      </c>
      <c r="U2044" s="545">
        <f>'Report 1'!$AI$152</f>
        <v>0</v>
      </c>
      <c r="AL2044" s="546" t="s">
        <v>669</v>
      </c>
      <c r="AM2044" s="547">
        <v>2</v>
      </c>
      <c r="AN2044" s="547" t="str">
        <f>'Information Input'!$M$14</f>
        <v xml:space="preserve">      -      </v>
      </c>
      <c r="AO2044" s="547" t="s">
        <v>138</v>
      </c>
      <c r="AP2044" s="538">
        <f t="shared" si="324"/>
        <v>43739</v>
      </c>
      <c r="AQ2044" s="538">
        <f t="shared" si="325"/>
        <v>43830</v>
      </c>
      <c r="AR2044" s="538">
        <f>'Information Input'!$H$35</f>
        <v>43555</v>
      </c>
      <c r="AS2044" s="547" t="str">
        <f>'Information Input'!$J$22</f>
        <v>Quarterly</v>
      </c>
      <c r="AT2044" s="538">
        <f>'Information Input'!$H$30</f>
        <v>43555</v>
      </c>
      <c r="AU2044" s="547">
        <f>'Information Input'!$J$18</f>
        <v>2019</v>
      </c>
      <c r="AV2044" s="547" t="s">
        <v>103</v>
      </c>
      <c r="AW2044" s="547" t="s">
        <v>242</v>
      </c>
      <c r="AX2044" s="547" t="s">
        <v>242</v>
      </c>
      <c r="AY2044" s="548" t="s">
        <v>671</v>
      </c>
      <c r="AZ2044" s="547">
        <v>27</v>
      </c>
      <c r="BA2044" s="549" t="s">
        <v>169</v>
      </c>
      <c r="BB2044" s="543" t="s">
        <v>235</v>
      </c>
      <c r="BC2044" s="550">
        <f>'Report 2'!$AC439</f>
        <v>0</v>
      </c>
      <c r="BD2044" s="550">
        <f>'Report 2'!$AD439</f>
        <v>0</v>
      </c>
      <c r="BE2044" s="550">
        <f>'Report 2'!$AE439</f>
        <v>0</v>
      </c>
      <c r="BF2044" s="550">
        <f>'Report 2'!$AF439</f>
        <v>0</v>
      </c>
      <c r="BG2044" s="550">
        <f>'Report 2'!$AG439</f>
        <v>0</v>
      </c>
      <c r="BH2044" s="550">
        <f>'Report 2'!$AH439</f>
        <v>0</v>
      </c>
      <c r="BI2044" s="550">
        <f>'Report 2'!$AI439</f>
        <v>0</v>
      </c>
      <c r="CC2044" s="542" t="s">
        <v>669</v>
      </c>
      <c r="CD2044" s="1014" t="s">
        <v>672</v>
      </c>
      <c r="CE2044" s="1014" t="str">
        <f>'Information Input'!$M$14</f>
        <v xml:space="preserve">      -      </v>
      </c>
      <c r="CF2044" s="551" t="s">
        <v>139</v>
      </c>
      <c r="CG2044" s="552">
        <f>'Information Input'!$H$33</f>
        <v>43466</v>
      </c>
      <c r="CH2044" s="552">
        <f>'Information Input'!$H$34</f>
        <v>43555</v>
      </c>
      <c r="CI2044" s="552">
        <f>'Information Input'!$H$35</f>
        <v>43555</v>
      </c>
      <c r="CJ2044" s="551" t="str">
        <f>'Information Input'!$J$22</f>
        <v>Quarterly</v>
      </c>
      <c r="CK2044" s="552">
        <f>'Information Input'!$H$30</f>
        <v>43555</v>
      </c>
      <c r="CL2044" s="551">
        <f>'Information Input'!$J$18</f>
        <v>2019</v>
      </c>
      <c r="CM2044" s="1018" t="s">
        <v>104</v>
      </c>
      <c r="CN2044" s="1014" t="s">
        <v>105</v>
      </c>
      <c r="CO2044" s="542" t="s">
        <v>103</v>
      </c>
      <c r="CP2044" s="542" t="s">
        <v>671</v>
      </c>
      <c r="CQ2044" s="551">
        <v>43</v>
      </c>
      <c r="CR2044" s="542" t="s">
        <v>185</v>
      </c>
      <c r="CS2044" s="542" t="s">
        <v>233</v>
      </c>
      <c r="CT2044" s="1015">
        <f>'Report 1'!$AK$18</f>
        <v>0</v>
      </c>
      <c r="CU2044" s="1016">
        <f>SUMIF('Report 4A'!$G$16:$G$95,$CQ2044,'Report 4A'!$AS$16:$AS$95)</f>
        <v>0</v>
      </c>
      <c r="CV2044" s="1017">
        <f t="shared" si="327"/>
        <v>0</v>
      </c>
    </row>
    <row r="2045" spans="2:100">
      <c r="B2045" s="535" t="s">
        <v>669</v>
      </c>
      <c r="C2045" s="536">
        <v>1</v>
      </c>
      <c r="D2045" s="537" t="str">
        <f>'Information Input'!$M$14</f>
        <v xml:space="preserve">      -      </v>
      </c>
      <c r="E2045" s="537" t="s">
        <v>137</v>
      </c>
      <c r="F2045" s="538">
        <f t="shared" si="322"/>
        <v>43647</v>
      </c>
      <c r="G2045" s="538">
        <f t="shared" si="323"/>
        <v>43738</v>
      </c>
      <c r="H2045" s="538">
        <f>'Information Input'!$H$35</f>
        <v>43555</v>
      </c>
      <c r="I2045" s="537" t="str">
        <f>'Information Input'!$J$22</f>
        <v>Quarterly</v>
      </c>
      <c r="J2045" s="538">
        <f>'Information Input'!$H$30</f>
        <v>43555</v>
      </c>
      <c r="K2045" s="537">
        <f>'Information Input'!$J$18</f>
        <v>2019</v>
      </c>
      <c r="L2045" s="579" t="s">
        <v>104</v>
      </c>
      <c r="M2045" s="540" t="s">
        <v>105</v>
      </c>
      <c r="N2045" s="541" t="s">
        <v>103</v>
      </c>
      <c r="O2045" s="542" t="s">
        <v>675</v>
      </c>
      <c r="P2045" s="537">
        <v>47</v>
      </c>
      <c r="Q2045" s="541" t="s">
        <v>189</v>
      </c>
      <c r="R2045" s="541" t="s">
        <v>239</v>
      </c>
      <c r="S2045" s="543">
        <f>'Report 1'!$AI$18</f>
        <v>0</v>
      </c>
      <c r="T2045" s="544">
        <f>'Report 1'!$AI$67</f>
        <v>0</v>
      </c>
      <c r="U2045" s="545">
        <f>'Report 1'!$AI$153</f>
        <v>0</v>
      </c>
      <c r="AL2045" s="546" t="s">
        <v>669</v>
      </c>
      <c r="AM2045" s="547">
        <v>2</v>
      </c>
      <c r="AN2045" s="547" t="str">
        <f>'Information Input'!$M$14</f>
        <v xml:space="preserve">      -      </v>
      </c>
      <c r="AO2045" s="547" t="s">
        <v>138</v>
      </c>
      <c r="AP2045" s="538">
        <f t="shared" si="324"/>
        <v>43739</v>
      </c>
      <c r="AQ2045" s="538">
        <f t="shared" si="325"/>
        <v>43830</v>
      </c>
      <c r="AR2045" s="538">
        <f>'Information Input'!$H$35</f>
        <v>43555</v>
      </c>
      <c r="AS2045" s="547" t="str">
        <f>'Information Input'!$J$22</f>
        <v>Quarterly</v>
      </c>
      <c r="AT2045" s="538">
        <f>'Information Input'!$H$30</f>
        <v>43555</v>
      </c>
      <c r="AU2045" s="547">
        <f>'Information Input'!$J$18</f>
        <v>2019</v>
      </c>
      <c r="AV2045" s="547" t="s">
        <v>103</v>
      </c>
      <c r="AW2045" s="547" t="s">
        <v>242</v>
      </c>
      <c r="AX2045" s="547" t="s">
        <v>242</v>
      </c>
      <c r="AY2045" s="548" t="s">
        <v>671</v>
      </c>
      <c r="AZ2045" s="547">
        <v>28</v>
      </c>
      <c r="BA2045" s="549" t="s">
        <v>170</v>
      </c>
      <c r="BB2045" s="543" t="s">
        <v>235</v>
      </c>
      <c r="BC2045" s="550">
        <f>'Report 2'!$AC440</f>
        <v>0</v>
      </c>
      <c r="BD2045" s="550">
        <f>'Report 2'!$AD440</f>
        <v>0</v>
      </c>
      <c r="BE2045" s="550">
        <f>'Report 2'!$AE440</f>
        <v>0</v>
      </c>
      <c r="BF2045" s="550">
        <f>'Report 2'!$AF440</f>
        <v>0</v>
      </c>
      <c r="BG2045" s="550">
        <f>'Report 2'!$AG440</f>
        <v>0</v>
      </c>
      <c r="BH2045" s="550">
        <f>'Report 2'!$AH440</f>
        <v>0</v>
      </c>
      <c r="BI2045" s="550">
        <f>'Report 2'!$AI440</f>
        <v>0</v>
      </c>
      <c r="CC2045" s="542" t="s">
        <v>669</v>
      </c>
      <c r="CD2045" s="1014" t="s">
        <v>672</v>
      </c>
      <c r="CE2045" s="1014" t="str">
        <f>'Information Input'!$M$14</f>
        <v xml:space="preserve">      -      </v>
      </c>
      <c r="CF2045" s="551" t="s">
        <v>139</v>
      </c>
      <c r="CG2045" s="552">
        <f>'Information Input'!$H$33</f>
        <v>43466</v>
      </c>
      <c r="CH2045" s="552">
        <f>'Information Input'!$H$34</f>
        <v>43555</v>
      </c>
      <c r="CI2045" s="552">
        <f>'Information Input'!$H$35</f>
        <v>43555</v>
      </c>
      <c r="CJ2045" s="551" t="str">
        <f>'Information Input'!$J$22</f>
        <v>Quarterly</v>
      </c>
      <c r="CK2045" s="552">
        <f>'Information Input'!$H$30</f>
        <v>43555</v>
      </c>
      <c r="CL2045" s="551">
        <f>'Information Input'!$J$18</f>
        <v>2019</v>
      </c>
      <c r="CM2045" s="551" t="s">
        <v>104</v>
      </c>
      <c r="CN2045" s="1014" t="s">
        <v>105</v>
      </c>
      <c r="CO2045" s="542" t="s">
        <v>103</v>
      </c>
      <c r="CP2045" s="542" t="s">
        <v>675</v>
      </c>
      <c r="CQ2045" s="551">
        <v>45</v>
      </c>
      <c r="CR2045" s="542" t="s">
        <v>187</v>
      </c>
      <c r="CS2045" s="542" t="s">
        <v>239</v>
      </c>
      <c r="CT2045" s="1015">
        <f>'Report 1'!$AK$18</f>
        <v>0</v>
      </c>
      <c r="CU2045" s="1016">
        <f>SUMIF('Report 4A'!$G$16:$G$95,$CQ2045,'Report 4A'!$AS$16:$AS$95)</f>
        <v>0</v>
      </c>
      <c r="CV2045" s="1017">
        <f t="shared" si="326"/>
        <v>0</v>
      </c>
    </row>
    <row r="2046" spans="2:100">
      <c r="B2046" s="535" t="s">
        <v>669</v>
      </c>
      <c r="C2046" s="536">
        <v>1</v>
      </c>
      <c r="D2046" s="537" t="str">
        <f>'Information Input'!$M$14</f>
        <v xml:space="preserve">      -      </v>
      </c>
      <c r="E2046" s="537" t="s">
        <v>137</v>
      </c>
      <c r="F2046" s="538">
        <f t="shared" si="322"/>
        <v>43647</v>
      </c>
      <c r="G2046" s="538">
        <f t="shared" si="323"/>
        <v>43738</v>
      </c>
      <c r="H2046" s="538">
        <f>'Information Input'!$H$35</f>
        <v>43555</v>
      </c>
      <c r="I2046" s="537" t="str">
        <f>'Information Input'!$J$22</f>
        <v>Quarterly</v>
      </c>
      <c r="J2046" s="538">
        <f>'Information Input'!$H$30</f>
        <v>43555</v>
      </c>
      <c r="K2046" s="537">
        <f>'Information Input'!$J$18</f>
        <v>2019</v>
      </c>
      <c r="L2046" s="579" t="s">
        <v>104</v>
      </c>
      <c r="M2046" s="540" t="s">
        <v>105</v>
      </c>
      <c r="N2046" s="541" t="s">
        <v>103</v>
      </c>
      <c r="O2046" s="542" t="s">
        <v>675</v>
      </c>
      <c r="P2046" s="537">
        <v>48</v>
      </c>
      <c r="Q2046" s="541" t="s">
        <v>190</v>
      </c>
      <c r="R2046" s="541" t="s">
        <v>239</v>
      </c>
      <c r="S2046" s="543">
        <f>'Report 1'!$AI$18</f>
        <v>0</v>
      </c>
      <c r="T2046" s="544">
        <f>'Report 1'!$AI$68</f>
        <v>0</v>
      </c>
      <c r="U2046" s="545">
        <f>'Report 1'!$AI$154</f>
        <v>0</v>
      </c>
      <c r="AL2046" s="546" t="s">
        <v>669</v>
      </c>
      <c r="AM2046" s="547">
        <v>2</v>
      </c>
      <c r="AN2046" s="547" t="str">
        <f>'Information Input'!$M$14</f>
        <v xml:space="preserve">      -      </v>
      </c>
      <c r="AO2046" s="547" t="s">
        <v>138</v>
      </c>
      <c r="AP2046" s="538">
        <f t="shared" si="324"/>
        <v>43739</v>
      </c>
      <c r="AQ2046" s="538">
        <f t="shared" si="325"/>
        <v>43830</v>
      </c>
      <c r="AR2046" s="538">
        <f>'Information Input'!$H$35</f>
        <v>43555</v>
      </c>
      <c r="AS2046" s="547" t="str">
        <f>'Information Input'!$J$22</f>
        <v>Quarterly</v>
      </c>
      <c r="AT2046" s="538">
        <f>'Information Input'!$H$30</f>
        <v>43555</v>
      </c>
      <c r="AU2046" s="547">
        <f>'Information Input'!$J$18</f>
        <v>2019</v>
      </c>
      <c r="AV2046" s="547" t="s">
        <v>103</v>
      </c>
      <c r="AW2046" s="547" t="s">
        <v>242</v>
      </c>
      <c r="AX2046" s="547" t="s">
        <v>242</v>
      </c>
      <c r="AY2046" s="548" t="s">
        <v>671</v>
      </c>
      <c r="AZ2046" s="547">
        <v>29</v>
      </c>
      <c r="BA2046" s="549" t="s">
        <v>171</v>
      </c>
      <c r="BB2046" s="543" t="s">
        <v>238</v>
      </c>
      <c r="BC2046" s="550">
        <f>'Report 2'!$AC441</f>
        <v>0</v>
      </c>
      <c r="BD2046" s="550">
        <f>'Report 2'!$AD441</f>
        <v>0</v>
      </c>
      <c r="BE2046" s="550">
        <f>'Report 2'!$AE441</f>
        <v>0</v>
      </c>
      <c r="BF2046" s="550">
        <f>'Report 2'!$AF441</f>
        <v>0</v>
      </c>
      <c r="BG2046" s="550">
        <f>'Report 2'!$AG441</f>
        <v>0</v>
      </c>
      <c r="BH2046" s="550">
        <f>'Report 2'!$AH441</f>
        <v>0</v>
      </c>
      <c r="BI2046" s="550">
        <f>'Report 2'!$AI441</f>
        <v>0</v>
      </c>
      <c r="CC2046" s="542" t="s">
        <v>669</v>
      </c>
      <c r="CD2046" s="1014" t="s">
        <v>672</v>
      </c>
      <c r="CE2046" s="1014" t="str">
        <f>'Information Input'!$M$14</f>
        <v xml:space="preserve">      -      </v>
      </c>
      <c r="CF2046" s="551" t="s">
        <v>139</v>
      </c>
      <c r="CG2046" s="552">
        <f>'Information Input'!$H$33</f>
        <v>43466</v>
      </c>
      <c r="CH2046" s="552">
        <f>'Information Input'!$H$34</f>
        <v>43555</v>
      </c>
      <c r="CI2046" s="552">
        <f>'Information Input'!$H$35</f>
        <v>43555</v>
      </c>
      <c r="CJ2046" s="551" t="str">
        <f>'Information Input'!$J$22</f>
        <v>Quarterly</v>
      </c>
      <c r="CK2046" s="552">
        <f>'Information Input'!$H$30</f>
        <v>43555</v>
      </c>
      <c r="CL2046" s="551">
        <f>'Information Input'!$J$18</f>
        <v>2019</v>
      </c>
      <c r="CM2046" s="551" t="s">
        <v>104</v>
      </c>
      <c r="CN2046" s="1014" t="s">
        <v>105</v>
      </c>
      <c r="CO2046" s="542" t="s">
        <v>103</v>
      </c>
      <c r="CP2046" s="542" t="s">
        <v>675</v>
      </c>
      <c r="CQ2046" s="551">
        <v>46</v>
      </c>
      <c r="CR2046" s="542" t="s">
        <v>188</v>
      </c>
      <c r="CS2046" s="542" t="s">
        <v>239</v>
      </c>
      <c r="CT2046" s="1015">
        <f>'Report 1'!$AK$18</f>
        <v>0</v>
      </c>
      <c r="CU2046" s="1016">
        <f>SUMIF('Report 4A'!$G$16:$G$95,$CQ2046,'Report 4A'!$AS$16:$AS$95)</f>
        <v>0</v>
      </c>
      <c r="CV2046" s="1017">
        <f t="shared" si="326"/>
        <v>0</v>
      </c>
    </row>
    <row r="2047" spans="2:100">
      <c r="B2047" s="535" t="s">
        <v>669</v>
      </c>
      <c r="C2047" s="536">
        <v>1</v>
      </c>
      <c r="D2047" s="537" t="str">
        <f>'Information Input'!$M$14</f>
        <v xml:space="preserve">      -      </v>
      </c>
      <c r="E2047" s="537" t="s">
        <v>137</v>
      </c>
      <c r="F2047" s="538">
        <f t="shared" si="322"/>
        <v>43647</v>
      </c>
      <c r="G2047" s="538">
        <f t="shared" si="323"/>
        <v>43738</v>
      </c>
      <c r="H2047" s="538">
        <f>'Information Input'!$H$35</f>
        <v>43555</v>
      </c>
      <c r="I2047" s="537" t="str">
        <f>'Information Input'!$J$22</f>
        <v>Quarterly</v>
      </c>
      <c r="J2047" s="538">
        <f>'Information Input'!$H$30</f>
        <v>43555</v>
      </c>
      <c r="K2047" s="537">
        <f>'Information Input'!$J$18</f>
        <v>2019</v>
      </c>
      <c r="L2047" s="579" t="s">
        <v>104</v>
      </c>
      <c r="M2047" s="540" t="s">
        <v>105</v>
      </c>
      <c r="N2047" s="541" t="s">
        <v>103</v>
      </c>
      <c r="O2047" s="542" t="s">
        <v>675</v>
      </c>
      <c r="P2047" s="537">
        <v>49</v>
      </c>
      <c r="Q2047" s="541" t="s">
        <v>191</v>
      </c>
      <c r="R2047" s="541" t="s">
        <v>239</v>
      </c>
      <c r="S2047" s="543">
        <f>'Report 1'!$AI$18</f>
        <v>0</v>
      </c>
      <c r="T2047" s="544">
        <f>'Report 1'!$AI$69</f>
        <v>0</v>
      </c>
      <c r="U2047" s="545">
        <f>'Report 1'!$AI$155</f>
        <v>0</v>
      </c>
      <c r="AL2047" s="546" t="s">
        <v>669</v>
      </c>
      <c r="AM2047" s="547">
        <v>2</v>
      </c>
      <c r="AN2047" s="547" t="str">
        <f>'Information Input'!$M$14</f>
        <v xml:space="preserve">      -      </v>
      </c>
      <c r="AO2047" s="547" t="s">
        <v>138</v>
      </c>
      <c r="AP2047" s="538">
        <f t="shared" si="324"/>
        <v>43739</v>
      </c>
      <c r="AQ2047" s="538">
        <f t="shared" si="325"/>
        <v>43830</v>
      </c>
      <c r="AR2047" s="538">
        <f>'Information Input'!$H$35</f>
        <v>43555</v>
      </c>
      <c r="AS2047" s="547" t="str">
        <f>'Information Input'!$J$22</f>
        <v>Quarterly</v>
      </c>
      <c r="AT2047" s="538">
        <f>'Information Input'!$H$30</f>
        <v>43555</v>
      </c>
      <c r="AU2047" s="547">
        <f>'Information Input'!$J$18</f>
        <v>2019</v>
      </c>
      <c r="AV2047" s="547" t="s">
        <v>103</v>
      </c>
      <c r="AW2047" s="547" t="s">
        <v>242</v>
      </c>
      <c r="AX2047" s="547" t="s">
        <v>242</v>
      </c>
      <c r="AY2047" s="548" t="s">
        <v>671</v>
      </c>
      <c r="AZ2047" s="547">
        <v>30</v>
      </c>
      <c r="BA2047" s="549" t="s">
        <v>172</v>
      </c>
      <c r="BB2047" s="543" t="s">
        <v>238</v>
      </c>
      <c r="BC2047" s="550">
        <f>'Report 2'!$AC442</f>
        <v>0</v>
      </c>
      <c r="BD2047" s="550">
        <f>'Report 2'!$AD442</f>
        <v>0</v>
      </c>
      <c r="BE2047" s="550">
        <f>'Report 2'!$AE442</f>
        <v>0</v>
      </c>
      <c r="BF2047" s="550">
        <f>'Report 2'!$AF442</f>
        <v>0</v>
      </c>
      <c r="BG2047" s="550">
        <f>'Report 2'!$AG442</f>
        <v>0</v>
      </c>
      <c r="BH2047" s="550">
        <f>'Report 2'!$AH442</f>
        <v>0</v>
      </c>
      <c r="BI2047" s="550">
        <f>'Report 2'!$AI442</f>
        <v>0</v>
      </c>
      <c r="CC2047" s="542" t="s">
        <v>669</v>
      </c>
      <c r="CD2047" s="1014" t="s">
        <v>672</v>
      </c>
      <c r="CE2047" s="1014" t="str">
        <f>'Information Input'!$M$14</f>
        <v xml:space="preserve">      -      </v>
      </c>
      <c r="CF2047" s="551" t="s">
        <v>139</v>
      </c>
      <c r="CG2047" s="552">
        <f>'Information Input'!$H$33</f>
        <v>43466</v>
      </c>
      <c r="CH2047" s="552">
        <f>'Information Input'!$H$34</f>
        <v>43555</v>
      </c>
      <c r="CI2047" s="552">
        <f>'Information Input'!$H$35</f>
        <v>43555</v>
      </c>
      <c r="CJ2047" s="551" t="str">
        <f>'Information Input'!$J$22</f>
        <v>Quarterly</v>
      </c>
      <c r="CK2047" s="552">
        <f>'Information Input'!$H$30</f>
        <v>43555</v>
      </c>
      <c r="CL2047" s="551">
        <f>'Information Input'!$J$18</f>
        <v>2019</v>
      </c>
      <c r="CM2047" s="551" t="s">
        <v>104</v>
      </c>
      <c r="CN2047" s="1014" t="s">
        <v>105</v>
      </c>
      <c r="CO2047" s="542" t="s">
        <v>103</v>
      </c>
      <c r="CP2047" s="542" t="s">
        <v>675</v>
      </c>
      <c r="CQ2047" s="551">
        <v>47</v>
      </c>
      <c r="CR2047" s="542" t="s">
        <v>189</v>
      </c>
      <c r="CS2047" s="542" t="s">
        <v>239</v>
      </c>
      <c r="CT2047" s="1015">
        <f>'Report 1'!$AK$18</f>
        <v>0</v>
      </c>
      <c r="CU2047" s="1016">
        <f>SUMIF('Report 4A'!$G$16:$G$95,$CQ2047,'Report 4A'!$AS$16:$AS$95)</f>
        <v>0</v>
      </c>
      <c r="CV2047" s="1017">
        <f t="shared" si="326"/>
        <v>0</v>
      </c>
    </row>
    <row r="2048" spans="2:100">
      <c r="B2048" s="535" t="s">
        <v>669</v>
      </c>
      <c r="C2048" s="536">
        <v>1</v>
      </c>
      <c r="D2048" s="537" t="str">
        <f>'Information Input'!$M$14</f>
        <v xml:space="preserve">      -      </v>
      </c>
      <c r="E2048" s="537" t="s">
        <v>137</v>
      </c>
      <c r="F2048" s="538">
        <f t="shared" si="322"/>
        <v>43647</v>
      </c>
      <c r="G2048" s="538">
        <f t="shared" si="323"/>
        <v>43738</v>
      </c>
      <c r="H2048" s="538">
        <f>'Information Input'!$H$35</f>
        <v>43555</v>
      </c>
      <c r="I2048" s="537" t="str">
        <f>'Information Input'!$J$22</f>
        <v>Quarterly</v>
      </c>
      <c r="J2048" s="538">
        <f>'Information Input'!$H$30</f>
        <v>43555</v>
      </c>
      <c r="K2048" s="537">
        <f>'Information Input'!$J$18</f>
        <v>2019</v>
      </c>
      <c r="L2048" s="579" t="s">
        <v>104</v>
      </c>
      <c r="M2048" s="540" t="s">
        <v>105</v>
      </c>
      <c r="N2048" s="541" t="s">
        <v>103</v>
      </c>
      <c r="O2048" s="542" t="s">
        <v>675</v>
      </c>
      <c r="P2048" s="537">
        <v>50</v>
      </c>
      <c r="Q2048" s="541" t="s">
        <v>192</v>
      </c>
      <c r="R2048" s="541" t="s">
        <v>239</v>
      </c>
      <c r="S2048" s="543">
        <f>'Report 1'!$AI$18</f>
        <v>0</v>
      </c>
      <c r="T2048" s="544">
        <f>'Report 1'!$AI$70</f>
        <v>0</v>
      </c>
      <c r="U2048" s="545">
        <f>'Report 1'!$AI$156</f>
        <v>0</v>
      </c>
      <c r="AL2048" s="546" t="s">
        <v>669</v>
      </c>
      <c r="AM2048" s="547">
        <v>2</v>
      </c>
      <c r="AN2048" s="547" t="str">
        <f>'Information Input'!$M$14</f>
        <v xml:space="preserve">      -      </v>
      </c>
      <c r="AO2048" s="547" t="s">
        <v>138</v>
      </c>
      <c r="AP2048" s="538">
        <f t="shared" si="324"/>
        <v>43739</v>
      </c>
      <c r="AQ2048" s="538">
        <f t="shared" si="325"/>
        <v>43830</v>
      </c>
      <c r="AR2048" s="538">
        <f>'Information Input'!$H$35</f>
        <v>43555</v>
      </c>
      <c r="AS2048" s="547" t="str">
        <f>'Information Input'!$J$22</f>
        <v>Quarterly</v>
      </c>
      <c r="AT2048" s="538">
        <f>'Information Input'!$H$30</f>
        <v>43555</v>
      </c>
      <c r="AU2048" s="547">
        <f>'Information Input'!$J$18</f>
        <v>2019</v>
      </c>
      <c r="AV2048" s="547" t="s">
        <v>103</v>
      </c>
      <c r="AW2048" s="547" t="s">
        <v>242</v>
      </c>
      <c r="AX2048" s="547" t="s">
        <v>242</v>
      </c>
      <c r="AY2048" s="548" t="s">
        <v>671</v>
      </c>
      <c r="AZ2048" s="547">
        <v>31</v>
      </c>
      <c r="BA2048" s="549" t="s">
        <v>173</v>
      </c>
      <c r="BB2048" s="543" t="s">
        <v>233</v>
      </c>
      <c r="BC2048" s="550">
        <f>'Report 2'!$AC443</f>
        <v>0</v>
      </c>
      <c r="BD2048" s="550">
        <f>'Report 2'!$AD443</f>
        <v>0</v>
      </c>
      <c r="BE2048" s="550">
        <f>'Report 2'!$AE443</f>
        <v>0</v>
      </c>
      <c r="BF2048" s="550">
        <f>'Report 2'!$AF443</f>
        <v>0</v>
      </c>
      <c r="BG2048" s="550">
        <f>'Report 2'!$AG443</f>
        <v>0</v>
      </c>
      <c r="BH2048" s="550">
        <f>'Report 2'!$AH443</f>
        <v>0</v>
      </c>
      <c r="BI2048" s="550">
        <f>'Report 2'!$AI443</f>
        <v>0</v>
      </c>
      <c r="CC2048" s="542" t="s">
        <v>669</v>
      </c>
      <c r="CD2048" s="1014" t="s">
        <v>672</v>
      </c>
      <c r="CE2048" s="1014" t="str">
        <f>'Information Input'!$M$14</f>
        <v xml:space="preserve">      -      </v>
      </c>
      <c r="CF2048" s="551" t="s">
        <v>139</v>
      </c>
      <c r="CG2048" s="552">
        <f>'Information Input'!$H$33</f>
        <v>43466</v>
      </c>
      <c r="CH2048" s="552">
        <f>'Information Input'!$H$34</f>
        <v>43555</v>
      </c>
      <c r="CI2048" s="552">
        <f>'Information Input'!$H$35</f>
        <v>43555</v>
      </c>
      <c r="CJ2048" s="551" t="str">
        <f>'Information Input'!$J$22</f>
        <v>Quarterly</v>
      </c>
      <c r="CK2048" s="552">
        <f>'Information Input'!$H$30</f>
        <v>43555</v>
      </c>
      <c r="CL2048" s="551">
        <f>'Information Input'!$J$18</f>
        <v>2019</v>
      </c>
      <c r="CM2048" s="551" t="s">
        <v>104</v>
      </c>
      <c r="CN2048" s="1014" t="s">
        <v>105</v>
      </c>
      <c r="CO2048" s="542" t="s">
        <v>103</v>
      </c>
      <c r="CP2048" s="542" t="s">
        <v>675</v>
      </c>
      <c r="CQ2048" s="551">
        <v>48</v>
      </c>
      <c r="CR2048" s="542" t="s">
        <v>190</v>
      </c>
      <c r="CS2048" s="542" t="s">
        <v>239</v>
      </c>
      <c r="CT2048" s="1015">
        <f>'Report 1'!$AK$18</f>
        <v>0</v>
      </c>
      <c r="CU2048" s="1016">
        <f>SUMIF('Report 4A'!$G$16:$G$95,$CQ2048,'Report 4A'!$AS$16:$AS$95)</f>
        <v>0</v>
      </c>
      <c r="CV2048" s="1017">
        <f t="shared" si="326"/>
        <v>0</v>
      </c>
    </row>
    <row r="2049" spans="2:100">
      <c r="B2049" s="535" t="s">
        <v>669</v>
      </c>
      <c r="C2049" s="536">
        <v>1</v>
      </c>
      <c r="D2049" s="537" t="str">
        <f>'Information Input'!$M$14</f>
        <v xml:space="preserve">      -      </v>
      </c>
      <c r="E2049" s="537" t="s">
        <v>137</v>
      </c>
      <c r="F2049" s="538">
        <f t="shared" si="322"/>
        <v>43647</v>
      </c>
      <c r="G2049" s="538">
        <f t="shared" si="323"/>
        <v>43738</v>
      </c>
      <c r="H2049" s="538">
        <f>'Information Input'!$H$35</f>
        <v>43555</v>
      </c>
      <c r="I2049" s="537" t="str">
        <f>'Information Input'!$J$22</f>
        <v>Quarterly</v>
      </c>
      <c r="J2049" s="538">
        <f>'Information Input'!$H$30</f>
        <v>43555</v>
      </c>
      <c r="K2049" s="537">
        <f>'Information Input'!$J$18</f>
        <v>2019</v>
      </c>
      <c r="L2049" s="579" t="s">
        <v>104</v>
      </c>
      <c r="M2049" s="540" t="s">
        <v>105</v>
      </c>
      <c r="N2049" s="541" t="s">
        <v>103</v>
      </c>
      <c r="O2049" s="542" t="s">
        <v>675</v>
      </c>
      <c r="P2049" s="537">
        <v>51</v>
      </c>
      <c r="Q2049" s="541" t="s">
        <v>193</v>
      </c>
      <c r="R2049" s="541" t="s">
        <v>239</v>
      </c>
      <c r="S2049" s="543">
        <f>'Report 1'!$AI$18</f>
        <v>0</v>
      </c>
      <c r="T2049" s="544">
        <f>'Report 1'!$AI$71</f>
        <v>0</v>
      </c>
      <c r="U2049" s="545">
        <f>'Report 1'!$AI$157</f>
        <v>0</v>
      </c>
      <c r="AL2049" s="546" t="s">
        <v>669</v>
      </c>
      <c r="AM2049" s="547">
        <v>2</v>
      </c>
      <c r="AN2049" s="547" t="str">
        <f>'Information Input'!$M$14</f>
        <v xml:space="preserve">      -      </v>
      </c>
      <c r="AO2049" s="547" t="s">
        <v>138</v>
      </c>
      <c r="AP2049" s="538">
        <f t="shared" si="324"/>
        <v>43739</v>
      </c>
      <c r="AQ2049" s="538">
        <f t="shared" si="325"/>
        <v>43830</v>
      </c>
      <c r="AR2049" s="538">
        <f>'Information Input'!$H$35</f>
        <v>43555</v>
      </c>
      <c r="AS2049" s="547" t="str">
        <f>'Information Input'!$J$22</f>
        <v>Quarterly</v>
      </c>
      <c r="AT2049" s="538">
        <f>'Information Input'!$H$30</f>
        <v>43555</v>
      </c>
      <c r="AU2049" s="547">
        <f>'Information Input'!$J$18</f>
        <v>2019</v>
      </c>
      <c r="AV2049" s="547" t="s">
        <v>103</v>
      </c>
      <c r="AW2049" s="547" t="s">
        <v>242</v>
      </c>
      <c r="AX2049" s="547" t="s">
        <v>242</v>
      </c>
      <c r="AY2049" s="548" t="s">
        <v>671</v>
      </c>
      <c r="AZ2049" s="547">
        <v>32</v>
      </c>
      <c r="BA2049" s="549" t="s">
        <v>174</v>
      </c>
      <c r="BB2049" s="543" t="s">
        <v>238</v>
      </c>
      <c r="BC2049" s="550">
        <f>'Report 2'!$AC444</f>
        <v>0</v>
      </c>
      <c r="BD2049" s="550">
        <f>'Report 2'!$AD444</f>
        <v>0</v>
      </c>
      <c r="BE2049" s="550">
        <f>'Report 2'!$AE444</f>
        <v>0</v>
      </c>
      <c r="BF2049" s="550">
        <f>'Report 2'!$AF444</f>
        <v>0</v>
      </c>
      <c r="BG2049" s="550">
        <f>'Report 2'!$AG444</f>
        <v>0</v>
      </c>
      <c r="BH2049" s="550">
        <f>'Report 2'!$AH444</f>
        <v>0</v>
      </c>
      <c r="BI2049" s="550">
        <f>'Report 2'!$AI444</f>
        <v>0</v>
      </c>
      <c r="CC2049" s="542" t="s">
        <v>669</v>
      </c>
      <c r="CD2049" s="1014" t="s">
        <v>672</v>
      </c>
      <c r="CE2049" s="1014" t="str">
        <f>'Information Input'!$M$14</f>
        <v xml:space="preserve">      -      </v>
      </c>
      <c r="CF2049" s="551" t="s">
        <v>139</v>
      </c>
      <c r="CG2049" s="552">
        <f>'Information Input'!$H$33</f>
        <v>43466</v>
      </c>
      <c r="CH2049" s="552">
        <f>'Information Input'!$H$34</f>
        <v>43555</v>
      </c>
      <c r="CI2049" s="552">
        <f>'Information Input'!$H$35</f>
        <v>43555</v>
      </c>
      <c r="CJ2049" s="551" t="str">
        <f>'Information Input'!$J$22</f>
        <v>Quarterly</v>
      </c>
      <c r="CK2049" s="552">
        <f>'Information Input'!$H$30</f>
        <v>43555</v>
      </c>
      <c r="CL2049" s="551">
        <f>'Information Input'!$J$18</f>
        <v>2019</v>
      </c>
      <c r="CM2049" s="551" t="s">
        <v>104</v>
      </c>
      <c r="CN2049" s="1014" t="s">
        <v>105</v>
      </c>
      <c r="CO2049" s="542" t="s">
        <v>103</v>
      </c>
      <c r="CP2049" s="542" t="s">
        <v>675</v>
      </c>
      <c r="CQ2049" s="551">
        <v>49</v>
      </c>
      <c r="CR2049" s="542" t="s">
        <v>191</v>
      </c>
      <c r="CS2049" s="542" t="s">
        <v>239</v>
      </c>
      <c r="CT2049" s="1015">
        <f>'Report 1'!$AK$18</f>
        <v>0</v>
      </c>
      <c r="CU2049" s="1016">
        <f>SUMIF('Report 4A'!$G$16:$G$95,$CQ2049,'Report 4A'!$AS$16:$AS$95)</f>
        <v>0</v>
      </c>
      <c r="CV2049" s="1017">
        <f t="shared" si="326"/>
        <v>0</v>
      </c>
    </row>
    <row r="2050" spans="2:100">
      <c r="B2050" s="535" t="s">
        <v>669</v>
      </c>
      <c r="C2050" s="536">
        <v>1</v>
      </c>
      <c r="D2050" s="537" t="str">
        <f>'Information Input'!$M$14</f>
        <v xml:space="preserve">      -      </v>
      </c>
      <c r="E2050" s="537" t="s">
        <v>137</v>
      </c>
      <c r="F2050" s="538">
        <f t="shared" si="322"/>
        <v>43647</v>
      </c>
      <c r="G2050" s="538">
        <f t="shared" si="323"/>
        <v>43738</v>
      </c>
      <c r="H2050" s="538">
        <f>'Information Input'!$H$35</f>
        <v>43555</v>
      </c>
      <c r="I2050" s="537" t="str">
        <f>'Information Input'!$J$22</f>
        <v>Quarterly</v>
      </c>
      <c r="J2050" s="538">
        <f>'Information Input'!$H$30</f>
        <v>43555</v>
      </c>
      <c r="K2050" s="537">
        <f>'Information Input'!$J$18</f>
        <v>2019</v>
      </c>
      <c r="L2050" s="579" t="s">
        <v>104</v>
      </c>
      <c r="M2050" s="540" t="s">
        <v>105</v>
      </c>
      <c r="N2050" s="541" t="s">
        <v>103</v>
      </c>
      <c r="O2050" s="542" t="s">
        <v>674</v>
      </c>
      <c r="P2050" s="537">
        <v>52</v>
      </c>
      <c r="Q2050" s="541" t="s">
        <v>194</v>
      </c>
      <c r="R2050" s="541" t="s">
        <v>239</v>
      </c>
      <c r="S2050" s="543">
        <f>'Report 1'!$AI$18</f>
        <v>0</v>
      </c>
      <c r="T2050" s="544">
        <f>'Report 1'!$AI$72</f>
        <v>0</v>
      </c>
      <c r="U2050" s="545">
        <f>'Report 1'!$AI$158</f>
        <v>0</v>
      </c>
      <c r="AL2050" s="546" t="s">
        <v>669</v>
      </c>
      <c r="AM2050" s="547">
        <v>2</v>
      </c>
      <c r="AN2050" s="547" t="str">
        <f>'Information Input'!$M$14</f>
        <v xml:space="preserve">      -      </v>
      </c>
      <c r="AO2050" s="547" t="s">
        <v>138</v>
      </c>
      <c r="AP2050" s="538">
        <f t="shared" si="324"/>
        <v>43739</v>
      </c>
      <c r="AQ2050" s="538">
        <f t="shared" si="325"/>
        <v>43830</v>
      </c>
      <c r="AR2050" s="538">
        <f>'Information Input'!$H$35</f>
        <v>43555</v>
      </c>
      <c r="AS2050" s="547" t="str">
        <f>'Information Input'!$J$22</f>
        <v>Quarterly</v>
      </c>
      <c r="AT2050" s="538">
        <f>'Information Input'!$H$30</f>
        <v>43555</v>
      </c>
      <c r="AU2050" s="547">
        <f>'Information Input'!$J$18</f>
        <v>2019</v>
      </c>
      <c r="AV2050" s="547" t="s">
        <v>103</v>
      </c>
      <c r="AW2050" s="547" t="s">
        <v>242</v>
      </c>
      <c r="AX2050" s="547" t="s">
        <v>242</v>
      </c>
      <c r="AY2050" s="548" t="s">
        <v>671</v>
      </c>
      <c r="AZ2050" s="547">
        <v>33</v>
      </c>
      <c r="BA2050" s="549" t="s">
        <v>175</v>
      </c>
      <c r="BB2050" s="543" t="s">
        <v>233</v>
      </c>
      <c r="BC2050" s="550">
        <f>'Report 2'!$AC445</f>
        <v>0</v>
      </c>
      <c r="BD2050" s="550">
        <f>'Report 2'!$AD445</f>
        <v>0</v>
      </c>
      <c r="BE2050" s="550">
        <f>'Report 2'!$AE445</f>
        <v>0</v>
      </c>
      <c r="BF2050" s="550">
        <f>'Report 2'!$AF445</f>
        <v>0</v>
      </c>
      <c r="BG2050" s="550">
        <f>'Report 2'!$AG445</f>
        <v>0</v>
      </c>
      <c r="BH2050" s="550">
        <f>'Report 2'!$AH445</f>
        <v>0</v>
      </c>
      <c r="BI2050" s="550">
        <f>'Report 2'!$AI445</f>
        <v>0</v>
      </c>
      <c r="CC2050" s="542" t="s">
        <v>669</v>
      </c>
      <c r="CD2050" s="1014" t="s">
        <v>672</v>
      </c>
      <c r="CE2050" s="1014" t="str">
        <f>'Information Input'!$M$14</f>
        <v xml:space="preserve">      -      </v>
      </c>
      <c r="CF2050" s="551" t="s">
        <v>139</v>
      </c>
      <c r="CG2050" s="552">
        <f>'Information Input'!$H$33</f>
        <v>43466</v>
      </c>
      <c r="CH2050" s="552">
        <f>'Information Input'!$H$34</f>
        <v>43555</v>
      </c>
      <c r="CI2050" s="552">
        <f>'Information Input'!$H$35</f>
        <v>43555</v>
      </c>
      <c r="CJ2050" s="551" t="str">
        <f>'Information Input'!$J$22</f>
        <v>Quarterly</v>
      </c>
      <c r="CK2050" s="552">
        <f>'Information Input'!$H$30</f>
        <v>43555</v>
      </c>
      <c r="CL2050" s="551">
        <f>'Information Input'!$J$18</f>
        <v>2019</v>
      </c>
      <c r="CM2050" s="551" t="s">
        <v>104</v>
      </c>
      <c r="CN2050" s="1014" t="s">
        <v>105</v>
      </c>
      <c r="CO2050" s="542" t="s">
        <v>103</v>
      </c>
      <c r="CP2050" s="542" t="s">
        <v>675</v>
      </c>
      <c r="CQ2050" s="551">
        <v>50</v>
      </c>
      <c r="CR2050" s="542" t="s">
        <v>192</v>
      </c>
      <c r="CS2050" s="542" t="s">
        <v>239</v>
      </c>
      <c r="CT2050" s="1015">
        <f>'Report 1'!$AK$18</f>
        <v>0</v>
      </c>
      <c r="CU2050" s="1016">
        <f>SUMIF('Report 4A'!$G$16:$G$95,$CQ2050,'Report 4A'!$AS$16:$AS$95)</f>
        <v>0</v>
      </c>
      <c r="CV2050" s="1017">
        <f t="shared" si="326"/>
        <v>0</v>
      </c>
    </row>
    <row r="2051" spans="2:100">
      <c r="B2051" s="535" t="s">
        <v>669</v>
      </c>
      <c r="C2051" s="536">
        <v>1</v>
      </c>
      <c r="D2051" s="537" t="str">
        <f>'Information Input'!$M$14</f>
        <v xml:space="preserve">      -      </v>
      </c>
      <c r="E2051" s="537" t="s">
        <v>137</v>
      </c>
      <c r="F2051" s="538">
        <f t="shared" si="322"/>
        <v>43647</v>
      </c>
      <c r="G2051" s="538">
        <f t="shared" si="323"/>
        <v>43738</v>
      </c>
      <c r="H2051" s="538">
        <f>'Information Input'!$H$35</f>
        <v>43555</v>
      </c>
      <c r="I2051" s="537" t="str">
        <f>'Information Input'!$J$22</f>
        <v>Quarterly</v>
      </c>
      <c r="J2051" s="538">
        <f>'Information Input'!$H$30</f>
        <v>43555</v>
      </c>
      <c r="K2051" s="537">
        <f>'Information Input'!$J$18</f>
        <v>2019</v>
      </c>
      <c r="L2051" s="579" t="s">
        <v>104</v>
      </c>
      <c r="M2051" s="540" t="s">
        <v>105</v>
      </c>
      <c r="N2051" s="541" t="s">
        <v>103</v>
      </c>
      <c r="O2051" s="542" t="s">
        <v>676</v>
      </c>
      <c r="P2051" s="537">
        <v>53</v>
      </c>
      <c r="Q2051" s="541" t="s">
        <v>195</v>
      </c>
      <c r="R2051" s="541" t="s">
        <v>677</v>
      </c>
      <c r="S2051" s="543">
        <f>'Report 1'!$AI$18</f>
        <v>0</v>
      </c>
      <c r="T2051" s="544">
        <f>'Report 1'!$AI$73</f>
        <v>0</v>
      </c>
      <c r="U2051" s="545">
        <f>'Report 1'!$AI$159</f>
        <v>0</v>
      </c>
      <c r="AL2051" s="546" t="s">
        <v>669</v>
      </c>
      <c r="AM2051" s="547">
        <v>2</v>
      </c>
      <c r="AN2051" s="547" t="str">
        <f>'Information Input'!$M$14</f>
        <v xml:space="preserve">      -      </v>
      </c>
      <c r="AO2051" s="547" t="s">
        <v>138</v>
      </c>
      <c r="AP2051" s="538">
        <f t="shared" si="324"/>
        <v>43739</v>
      </c>
      <c r="AQ2051" s="538">
        <f t="shared" si="325"/>
        <v>43830</v>
      </c>
      <c r="AR2051" s="538">
        <f>'Information Input'!$H$35</f>
        <v>43555</v>
      </c>
      <c r="AS2051" s="547" t="str">
        <f>'Information Input'!$J$22</f>
        <v>Quarterly</v>
      </c>
      <c r="AT2051" s="538">
        <f>'Information Input'!$H$30</f>
        <v>43555</v>
      </c>
      <c r="AU2051" s="547">
        <f>'Information Input'!$J$18</f>
        <v>2019</v>
      </c>
      <c r="AV2051" s="547" t="s">
        <v>103</v>
      </c>
      <c r="AW2051" s="547" t="s">
        <v>242</v>
      </c>
      <c r="AX2051" s="547" t="s">
        <v>242</v>
      </c>
      <c r="AY2051" s="548" t="s">
        <v>671</v>
      </c>
      <c r="AZ2051" s="547">
        <v>34</v>
      </c>
      <c r="BA2051" s="549" t="s">
        <v>176</v>
      </c>
      <c r="BB2051" s="543" t="s">
        <v>238</v>
      </c>
      <c r="BC2051" s="550">
        <f>'Report 2'!$AC446</f>
        <v>0</v>
      </c>
      <c r="BD2051" s="550">
        <f>'Report 2'!$AD446</f>
        <v>0</v>
      </c>
      <c r="BE2051" s="550">
        <f>'Report 2'!$AE446</f>
        <v>0</v>
      </c>
      <c r="BF2051" s="550">
        <f>'Report 2'!$AF446</f>
        <v>0</v>
      </c>
      <c r="BG2051" s="550">
        <f>'Report 2'!$AG446</f>
        <v>0</v>
      </c>
      <c r="BH2051" s="550">
        <f>'Report 2'!$AH446</f>
        <v>0</v>
      </c>
      <c r="BI2051" s="550">
        <f>'Report 2'!$AI446</f>
        <v>0</v>
      </c>
      <c r="CC2051" s="575" t="s">
        <v>669</v>
      </c>
      <c r="CD2051" s="1019" t="s">
        <v>672</v>
      </c>
      <c r="CE2051" s="1019" t="str">
        <f>'Information Input'!$M$14</f>
        <v xml:space="preserve">      -      </v>
      </c>
      <c r="CF2051" s="570" t="s">
        <v>139</v>
      </c>
      <c r="CG2051" s="566">
        <f>'Information Input'!$H$33</f>
        <v>43466</v>
      </c>
      <c r="CH2051" s="566">
        <f>'Information Input'!$H$34</f>
        <v>43555</v>
      </c>
      <c r="CI2051" s="566">
        <f>'Information Input'!$H$35</f>
        <v>43555</v>
      </c>
      <c r="CJ2051" s="570" t="str">
        <f>'Information Input'!$J$22</f>
        <v>Quarterly</v>
      </c>
      <c r="CK2051" s="566">
        <f>'Information Input'!$H$30</f>
        <v>43555</v>
      </c>
      <c r="CL2051" s="570">
        <f>'Information Input'!$J$18</f>
        <v>2019</v>
      </c>
      <c r="CM2051" s="570" t="s">
        <v>104</v>
      </c>
      <c r="CN2051" s="1019" t="s">
        <v>105</v>
      </c>
      <c r="CO2051" s="575" t="s">
        <v>103</v>
      </c>
      <c r="CP2051" s="575" t="s">
        <v>675</v>
      </c>
      <c r="CQ2051" s="570">
        <v>51</v>
      </c>
      <c r="CR2051" s="575" t="s">
        <v>193</v>
      </c>
      <c r="CS2051" s="575" t="s">
        <v>239</v>
      </c>
      <c r="CT2051" s="1020">
        <f>'Report 1'!$AK$18</f>
        <v>0</v>
      </c>
      <c r="CU2051" s="1021">
        <f>SUMIF('Report 4A'!$G$16:$G$95,$CQ2051,'Report 4A'!$AS$16:$AS$95)</f>
        <v>0</v>
      </c>
      <c r="CV2051" s="1022">
        <f t="shared" si="326"/>
        <v>0</v>
      </c>
    </row>
    <row r="2052" spans="2:100">
      <c r="B2052" s="535" t="s">
        <v>669</v>
      </c>
      <c r="C2052" s="536">
        <v>1</v>
      </c>
      <c r="D2052" s="537" t="str">
        <f>'Information Input'!$M$14</f>
        <v xml:space="preserve">      -      </v>
      </c>
      <c r="E2052" s="537" t="s">
        <v>137</v>
      </c>
      <c r="F2052" s="538">
        <f t="shared" si="322"/>
        <v>43647</v>
      </c>
      <c r="G2052" s="538">
        <f t="shared" si="323"/>
        <v>43738</v>
      </c>
      <c r="H2052" s="538">
        <f>'Information Input'!$H$35</f>
        <v>43555</v>
      </c>
      <c r="I2052" s="537" t="str">
        <f>'Information Input'!$J$22</f>
        <v>Quarterly</v>
      </c>
      <c r="J2052" s="538">
        <f>'Information Input'!$H$30</f>
        <v>43555</v>
      </c>
      <c r="K2052" s="537">
        <f>'Information Input'!$J$18</f>
        <v>2019</v>
      </c>
      <c r="L2052" s="579" t="s">
        <v>104</v>
      </c>
      <c r="M2052" s="540" t="s">
        <v>105</v>
      </c>
      <c r="N2052" s="541" t="s">
        <v>103</v>
      </c>
      <c r="O2052" s="542" t="s">
        <v>676</v>
      </c>
      <c r="P2052" s="537">
        <v>54</v>
      </c>
      <c r="Q2052" s="541" t="s">
        <v>196</v>
      </c>
      <c r="R2052" s="541" t="s">
        <v>677</v>
      </c>
      <c r="S2052" s="543">
        <f>'Report 1'!$AI$18</f>
        <v>0</v>
      </c>
      <c r="T2052" s="544">
        <f>'Report 1'!$AI$74</f>
        <v>0</v>
      </c>
      <c r="U2052" s="545">
        <f>'Report 1'!$AI$160</f>
        <v>0</v>
      </c>
      <c r="AL2052" s="546" t="s">
        <v>669</v>
      </c>
      <c r="AM2052" s="547">
        <v>2</v>
      </c>
      <c r="AN2052" s="547" t="str">
        <f>'Information Input'!$M$14</f>
        <v xml:space="preserve">      -      </v>
      </c>
      <c r="AO2052" s="547" t="s">
        <v>138</v>
      </c>
      <c r="AP2052" s="538">
        <f t="shared" si="324"/>
        <v>43739</v>
      </c>
      <c r="AQ2052" s="538">
        <f t="shared" si="325"/>
        <v>43830</v>
      </c>
      <c r="AR2052" s="538">
        <f>'Information Input'!$H$35</f>
        <v>43555</v>
      </c>
      <c r="AS2052" s="547" t="str">
        <f>'Information Input'!$J$22</f>
        <v>Quarterly</v>
      </c>
      <c r="AT2052" s="538">
        <f>'Information Input'!$H$30</f>
        <v>43555</v>
      </c>
      <c r="AU2052" s="547">
        <f>'Information Input'!$J$18</f>
        <v>2019</v>
      </c>
      <c r="AV2052" s="547" t="s">
        <v>103</v>
      </c>
      <c r="AW2052" s="547" t="s">
        <v>242</v>
      </c>
      <c r="AX2052" s="547" t="s">
        <v>242</v>
      </c>
      <c r="AY2052" s="548" t="s">
        <v>671</v>
      </c>
      <c r="AZ2052" s="547">
        <v>35</v>
      </c>
      <c r="BA2052" s="549" t="s">
        <v>177</v>
      </c>
      <c r="BB2052" s="543" t="s">
        <v>235</v>
      </c>
      <c r="BC2052" s="550">
        <f>'Report 2'!$AC447</f>
        <v>0</v>
      </c>
      <c r="BD2052" s="550">
        <f>'Report 2'!$AD447</f>
        <v>0</v>
      </c>
      <c r="BE2052" s="550">
        <f>'Report 2'!$AE447</f>
        <v>0</v>
      </c>
      <c r="BF2052" s="550">
        <f>'Report 2'!$AF447</f>
        <v>0</v>
      </c>
      <c r="BG2052" s="550">
        <f>'Report 2'!$AG447</f>
        <v>0</v>
      </c>
      <c r="BH2052" s="550">
        <f>'Report 2'!$AH447</f>
        <v>0</v>
      </c>
      <c r="BI2052" s="550">
        <f>'Report 2'!$AI447</f>
        <v>0</v>
      </c>
      <c r="CC2052" s="523" t="s">
        <v>669</v>
      </c>
      <c r="CD2052" s="1010" t="s">
        <v>672</v>
      </c>
      <c r="CE2052" s="1010" t="str">
        <f>'Information Input'!$M$14</f>
        <v xml:space="preserve">      -      </v>
      </c>
      <c r="CF2052" s="532" t="s">
        <v>139</v>
      </c>
      <c r="CG2052" s="519">
        <f>'Information Input'!$H$33</f>
        <v>43466</v>
      </c>
      <c r="CH2052" s="519">
        <f>'Information Input'!$H$34</f>
        <v>43555</v>
      </c>
      <c r="CI2052" s="519">
        <f>'Information Input'!$H$35</f>
        <v>43555</v>
      </c>
      <c r="CJ2052" s="532" t="str">
        <f>'Information Input'!$J$22</f>
        <v>Quarterly</v>
      </c>
      <c r="CK2052" s="519">
        <f>'Information Input'!$H$30</f>
        <v>43555</v>
      </c>
      <c r="CL2052" s="532">
        <f>'Information Input'!$J$18</f>
        <v>2019</v>
      </c>
      <c r="CM2052" s="532" t="s">
        <v>91</v>
      </c>
      <c r="CN2052" s="1010" t="s">
        <v>240</v>
      </c>
      <c r="CO2052" s="523" t="s">
        <v>240</v>
      </c>
      <c r="CP2052" s="523" t="s">
        <v>671</v>
      </c>
      <c r="CQ2052" s="532">
        <v>11</v>
      </c>
      <c r="CR2052" s="523" t="s">
        <v>153</v>
      </c>
      <c r="CS2052" s="523" t="s">
        <v>231</v>
      </c>
      <c r="CT2052" s="1011">
        <f>'Report 1'!$AP$18</f>
        <v>0</v>
      </c>
      <c r="CU2052" s="1012">
        <f>SUMIF('Report 4A'!$G$16:$G$95,$CQ2052,'Report 4A'!$AX$16:$AX$95)</f>
        <v>0</v>
      </c>
      <c r="CV2052" s="1013">
        <f t="shared" si="326"/>
        <v>0</v>
      </c>
    </row>
    <row r="2053" spans="2:100">
      <c r="B2053" s="535" t="s">
        <v>669</v>
      </c>
      <c r="C2053" s="536">
        <v>1</v>
      </c>
      <c r="D2053" s="537" t="str">
        <f>'Information Input'!$M$14</f>
        <v xml:space="preserve">      -      </v>
      </c>
      <c r="E2053" s="537" t="s">
        <v>137</v>
      </c>
      <c r="F2053" s="538">
        <f t="shared" si="322"/>
        <v>43647</v>
      </c>
      <c r="G2053" s="538">
        <f t="shared" si="323"/>
        <v>43738</v>
      </c>
      <c r="H2053" s="538">
        <f>'Information Input'!$H$35</f>
        <v>43555</v>
      </c>
      <c r="I2053" s="537" t="str">
        <f>'Information Input'!$J$22</f>
        <v>Quarterly</v>
      </c>
      <c r="J2053" s="538">
        <f>'Information Input'!$H$30</f>
        <v>43555</v>
      </c>
      <c r="K2053" s="537">
        <f>'Information Input'!$J$18</f>
        <v>2019</v>
      </c>
      <c r="L2053" s="579" t="s">
        <v>104</v>
      </c>
      <c r="M2053" s="540" t="s">
        <v>105</v>
      </c>
      <c r="N2053" s="541" t="s">
        <v>103</v>
      </c>
      <c r="O2053" s="542" t="s">
        <v>676</v>
      </c>
      <c r="P2053" s="537">
        <v>55</v>
      </c>
      <c r="Q2053" s="541" t="s">
        <v>197</v>
      </c>
      <c r="R2053" s="541" t="s">
        <v>677</v>
      </c>
      <c r="S2053" s="543">
        <f>'Report 1'!$AI$18</f>
        <v>0</v>
      </c>
      <c r="T2053" s="544">
        <f>'Report 1'!$AI$75</f>
        <v>0</v>
      </c>
      <c r="U2053" s="545">
        <f>'Report 1'!$AI$161</f>
        <v>0</v>
      </c>
      <c r="AL2053" s="546" t="s">
        <v>669</v>
      </c>
      <c r="AM2053" s="547">
        <v>2</v>
      </c>
      <c r="AN2053" s="547" t="str">
        <f>'Information Input'!$M$14</f>
        <v xml:space="preserve">      -      </v>
      </c>
      <c r="AO2053" s="547" t="s">
        <v>138</v>
      </c>
      <c r="AP2053" s="538">
        <f t="shared" si="324"/>
        <v>43739</v>
      </c>
      <c r="AQ2053" s="538">
        <f t="shared" si="325"/>
        <v>43830</v>
      </c>
      <c r="AR2053" s="538">
        <f>'Information Input'!$H$35</f>
        <v>43555</v>
      </c>
      <c r="AS2053" s="547" t="str">
        <f>'Information Input'!$J$22</f>
        <v>Quarterly</v>
      </c>
      <c r="AT2053" s="538">
        <f>'Information Input'!$H$30</f>
        <v>43555</v>
      </c>
      <c r="AU2053" s="547">
        <f>'Information Input'!$J$18</f>
        <v>2019</v>
      </c>
      <c r="AV2053" s="547" t="s">
        <v>103</v>
      </c>
      <c r="AW2053" s="547" t="s">
        <v>242</v>
      </c>
      <c r="AX2053" s="547" t="s">
        <v>242</v>
      </c>
      <c r="AY2053" s="548" t="s">
        <v>671</v>
      </c>
      <c r="AZ2053" s="547">
        <v>36</v>
      </c>
      <c r="BA2053" s="549" t="s">
        <v>178</v>
      </c>
      <c r="BB2053" s="543" t="s">
        <v>235</v>
      </c>
      <c r="BC2053" s="550">
        <f>'Report 2'!$AC448</f>
        <v>0</v>
      </c>
      <c r="BD2053" s="550">
        <f>'Report 2'!$AD448</f>
        <v>0</v>
      </c>
      <c r="BE2053" s="550">
        <f>'Report 2'!$AE448</f>
        <v>0</v>
      </c>
      <c r="BF2053" s="550">
        <f>'Report 2'!$AF448</f>
        <v>0</v>
      </c>
      <c r="BG2053" s="550">
        <f>'Report 2'!$AG448</f>
        <v>0</v>
      </c>
      <c r="BH2053" s="550">
        <f>'Report 2'!$AH448</f>
        <v>0</v>
      </c>
      <c r="BI2053" s="550">
        <f>'Report 2'!$AI448</f>
        <v>0</v>
      </c>
      <c r="CC2053" s="542" t="s">
        <v>669</v>
      </c>
      <c r="CD2053" s="1014" t="s">
        <v>672</v>
      </c>
      <c r="CE2053" s="1014" t="str">
        <f>'Information Input'!$M$14</f>
        <v xml:space="preserve">      -      </v>
      </c>
      <c r="CF2053" s="551" t="s">
        <v>139</v>
      </c>
      <c r="CG2053" s="552">
        <f>'Information Input'!$H$33</f>
        <v>43466</v>
      </c>
      <c r="CH2053" s="552">
        <f>'Information Input'!$H$34</f>
        <v>43555</v>
      </c>
      <c r="CI2053" s="552">
        <f>'Information Input'!$H$35</f>
        <v>43555</v>
      </c>
      <c r="CJ2053" s="551" t="str">
        <f>'Information Input'!$J$22</f>
        <v>Quarterly</v>
      </c>
      <c r="CK2053" s="552">
        <f>'Information Input'!$H$30</f>
        <v>43555</v>
      </c>
      <c r="CL2053" s="551">
        <f>'Information Input'!$J$18</f>
        <v>2019</v>
      </c>
      <c r="CM2053" s="551" t="s">
        <v>91</v>
      </c>
      <c r="CN2053" s="1014" t="s">
        <v>240</v>
      </c>
      <c r="CO2053" s="542" t="s">
        <v>240</v>
      </c>
      <c r="CP2053" s="542" t="s">
        <v>671</v>
      </c>
      <c r="CQ2053" s="551">
        <v>12</v>
      </c>
      <c r="CR2053" s="542" t="s">
        <v>154</v>
      </c>
      <c r="CS2053" s="542" t="s">
        <v>231</v>
      </c>
      <c r="CT2053" s="1015">
        <f>'Report 1'!$AP$18</f>
        <v>0</v>
      </c>
      <c r="CU2053" s="1016">
        <f>SUMIF('Report 4A'!$G$16:$G$95,$CQ2053,'Report 4A'!$AX$16:$AX$95)</f>
        <v>0</v>
      </c>
      <c r="CV2053" s="1017">
        <f t="shared" si="326"/>
        <v>0</v>
      </c>
    </row>
    <row r="2054" spans="2:100">
      <c r="B2054" s="535" t="s">
        <v>669</v>
      </c>
      <c r="C2054" s="536">
        <v>1</v>
      </c>
      <c r="D2054" s="537" t="str">
        <f>'Information Input'!$M$14</f>
        <v xml:space="preserve">      -      </v>
      </c>
      <c r="E2054" s="537" t="s">
        <v>137</v>
      </c>
      <c r="F2054" s="538">
        <f t="shared" si="322"/>
        <v>43647</v>
      </c>
      <c r="G2054" s="538">
        <f t="shared" si="323"/>
        <v>43738</v>
      </c>
      <c r="H2054" s="538">
        <f>'Information Input'!$H$35</f>
        <v>43555</v>
      </c>
      <c r="I2054" s="537" t="str">
        <f>'Information Input'!$J$22</f>
        <v>Quarterly</v>
      </c>
      <c r="J2054" s="538">
        <f>'Information Input'!$H$30</f>
        <v>43555</v>
      </c>
      <c r="K2054" s="537">
        <f>'Information Input'!$J$18</f>
        <v>2019</v>
      </c>
      <c r="L2054" s="579" t="s">
        <v>104</v>
      </c>
      <c r="M2054" s="540" t="s">
        <v>105</v>
      </c>
      <c r="N2054" s="541" t="s">
        <v>103</v>
      </c>
      <c r="O2054" s="542" t="s">
        <v>676</v>
      </c>
      <c r="P2054" s="537">
        <v>56</v>
      </c>
      <c r="Q2054" s="541" t="s">
        <v>198</v>
      </c>
      <c r="R2054" s="541" t="s">
        <v>239</v>
      </c>
      <c r="S2054" s="543">
        <f>'Report 1'!$AI$18</f>
        <v>0</v>
      </c>
      <c r="T2054" s="544">
        <f>'Report 1'!$AI$76</f>
        <v>0</v>
      </c>
      <c r="U2054" s="545">
        <f>'Report 1'!$AI$162</f>
        <v>0</v>
      </c>
      <c r="AL2054" s="546" t="s">
        <v>669</v>
      </c>
      <c r="AM2054" s="547">
        <v>2</v>
      </c>
      <c r="AN2054" s="547" t="str">
        <f>'Information Input'!$M$14</f>
        <v xml:space="preserve">      -      </v>
      </c>
      <c r="AO2054" s="547" t="s">
        <v>138</v>
      </c>
      <c r="AP2054" s="538">
        <f t="shared" si="324"/>
        <v>43739</v>
      </c>
      <c r="AQ2054" s="538">
        <f t="shared" si="325"/>
        <v>43830</v>
      </c>
      <c r="AR2054" s="538">
        <f>'Information Input'!$H$35</f>
        <v>43555</v>
      </c>
      <c r="AS2054" s="547" t="str">
        <f>'Information Input'!$J$22</f>
        <v>Quarterly</v>
      </c>
      <c r="AT2054" s="538">
        <f>'Information Input'!$H$30</f>
        <v>43555</v>
      </c>
      <c r="AU2054" s="547">
        <f>'Information Input'!$J$18</f>
        <v>2019</v>
      </c>
      <c r="AV2054" s="547" t="s">
        <v>103</v>
      </c>
      <c r="AW2054" s="547" t="s">
        <v>242</v>
      </c>
      <c r="AX2054" s="547" t="s">
        <v>242</v>
      </c>
      <c r="AY2054" s="548" t="s">
        <v>671</v>
      </c>
      <c r="AZ2054" s="547">
        <v>37</v>
      </c>
      <c r="BA2054" s="549" t="s">
        <v>179</v>
      </c>
      <c r="BB2054" s="543" t="s">
        <v>231</v>
      </c>
      <c r="BC2054" s="550">
        <f>'Report 2'!$AC449</f>
        <v>0</v>
      </c>
      <c r="BD2054" s="550">
        <f>'Report 2'!$AD449</f>
        <v>0</v>
      </c>
      <c r="BE2054" s="550">
        <f>'Report 2'!$AE449</f>
        <v>0</v>
      </c>
      <c r="BF2054" s="550">
        <f>'Report 2'!$AF449</f>
        <v>0</v>
      </c>
      <c r="BG2054" s="550">
        <f>'Report 2'!$AG449</f>
        <v>0</v>
      </c>
      <c r="BH2054" s="550">
        <f>'Report 2'!$AH449</f>
        <v>0</v>
      </c>
      <c r="BI2054" s="550">
        <f>'Report 2'!$AI449</f>
        <v>0</v>
      </c>
      <c r="CC2054" s="542" t="s">
        <v>669</v>
      </c>
      <c r="CD2054" s="1014" t="s">
        <v>672</v>
      </c>
      <c r="CE2054" s="1014" t="str">
        <f>'Information Input'!$M$14</f>
        <v xml:space="preserve">      -      </v>
      </c>
      <c r="CF2054" s="551" t="s">
        <v>139</v>
      </c>
      <c r="CG2054" s="552">
        <f>'Information Input'!$H$33</f>
        <v>43466</v>
      </c>
      <c r="CH2054" s="552">
        <f>'Information Input'!$H$34</f>
        <v>43555</v>
      </c>
      <c r="CI2054" s="552">
        <f>'Information Input'!$H$35</f>
        <v>43555</v>
      </c>
      <c r="CJ2054" s="551" t="str">
        <f>'Information Input'!$J$22</f>
        <v>Quarterly</v>
      </c>
      <c r="CK2054" s="552">
        <f>'Information Input'!$H$30</f>
        <v>43555</v>
      </c>
      <c r="CL2054" s="551">
        <f>'Information Input'!$J$18</f>
        <v>2019</v>
      </c>
      <c r="CM2054" s="551" t="s">
        <v>91</v>
      </c>
      <c r="CN2054" s="1014" t="s">
        <v>240</v>
      </c>
      <c r="CO2054" s="542" t="s">
        <v>240</v>
      </c>
      <c r="CP2054" s="542" t="s">
        <v>671</v>
      </c>
      <c r="CQ2054" s="551">
        <v>13</v>
      </c>
      <c r="CR2054" s="542" t="s">
        <v>155</v>
      </c>
      <c r="CS2054" s="542" t="s">
        <v>232</v>
      </c>
      <c r="CT2054" s="1015">
        <f>'Report 1'!$AP$18</f>
        <v>0</v>
      </c>
      <c r="CU2054" s="1016">
        <f>SUMIF('Report 4A'!$G$16:$G$95,$CQ2054,'Report 4A'!$AX$16:$AX$95)</f>
        <v>0</v>
      </c>
      <c r="CV2054" s="1017">
        <f t="shared" si="326"/>
        <v>0</v>
      </c>
    </row>
    <row r="2055" spans="2:100">
      <c r="B2055" s="535" t="s">
        <v>669</v>
      </c>
      <c r="C2055" s="536">
        <v>1</v>
      </c>
      <c r="D2055" s="537" t="str">
        <f>'Information Input'!$M$14</f>
        <v xml:space="preserve">      -      </v>
      </c>
      <c r="E2055" s="537" t="s">
        <v>137</v>
      </c>
      <c r="F2055" s="538">
        <f t="shared" si="322"/>
        <v>43647</v>
      </c>
      <c r="G2055" s="538">
        <f t="shared" si="323"/>
        <v>43738</v>
      </c>
      <c r="H2055" s="538">
        <f>'Information Input'!$H$35</f>
        <v>43555</v>
      </c>
      <c r="I2055" s="537" t="str">
        <f>'Information Input'!$J$22</f>
        <v>Quarterly</v>
      </c>
      <c r="J2055" s="538">
        <f>'Information Input'!$H$30</f>
        <v>43555</v>
      </c>
      <c r="K2055" s="537">
        <f>'Information Input'!$J$18</f>
        <v>2019</v>
      </c>
      <c r="L2055" s="579" t="s">
        <v>104</v>
      </c>
      <c r="M2055" s="540" t="s">
        <v>105</v>
      </c>
      <c r="N2055" s="541" t="s">
        <v>103</v>
      </c>
      <c r="O2055" s="542" t="s">
        <v>674</v>
      </c>
      <c r="P2055" s="537">
        <v>57</v>
      </c>
      <c r="Q2055" s="541" t="s">
        <v>199</v>
      </c>
      <c r="R2055" s="542" t="s">
        <v>239</v>
      </c>
      <c r="S2055" s="543">
        <f>'Report 1'!$AI$18</f>
        <v>0</v>
      </c>
      <c r="T2055" s="544">
        <f>'Report 1'!$AI$77</f>
        <v>0</v>
      </c>
      <c r="U2055" s="545">
        <f>'Report 1'!$AI$163</f>
        <v>0</v>
      </c>
      <c r="AL2055" s="546" t="s">
        <v>669</v>
      </c>
      <c r="AM2055" s="547">
        <v>2</v>
      </c>
      <c r="AN2055" s="547" t="str">
        <f>'Information Input'!$M$14</f>
        <v xml:space="preserve">      -      </v>
      </c>
      <c r="AO2055" s="547" t="s">
        <v>138</v>
      </c>
      <c r="AP2055" s="538">
        <f t="shared" si="324"/>
        <v>43739</v>
      </c>
      <c r="AQ2055" s="538">
        <f t="shared" si="325"/>
        <v>43830</v>
      </c>
      <c r="AR2055" s="538">
        <f>'Information Input'!$H$35</f>
        <v>43555</v>
      </c>
      <c r="AS2055" s="547" t="str">
        <f>'Information Input'!$J$22</f>
        <v>Quarterly</v>
      </c>
      <c r="AT2055" s="538">
        <f>'Information Input'!$H$30</f>
        <v>43555</v>
      </c>
      <c r="AU2055" s="547">
        <f>'Information Input'!$J$18</f>
        <v>2019</v>
      </c>
      <c r="AV2055" s="547" t="s">
        <v>103</v>
      </c>
      <c r="AW2055" s="547" t="s">
        <v>242</v>
      </c>
      <c r="AX2055" s="547" t="s">
        <v>242</v>
      </c>
      <c r="AY2055" s="548" t="s">
        <v>671</v>
      </c>
      <c r="AZ2055" s="547">
        <v>38</v>
      </c>
      <c r="BA2055" s="549" t="s">
        <v>180</v>
      </c>
      <c r="BB2055" s="543" t="s">
        <v>233</v>
      </c>
      <c r="BC2055" s="550">
        <f>'Report 2'!$AC450</f>
        <v>0</v>
      </c>
      <c r="BD2055" s="550">
        <f>'Report 2'!$AD450</f>
        <v>0</v>
      </c>
      <c r="BE2055" s="550">
        <f>'Report 2'!$AE450</f>
        <v>0</v>
      </c>
      <c r="BF2055" s="550">
        <f>'Report 2'!$AF450</f>
        <v>0</v>
      </c>
      <c r="BG2055" s="550">
        <f>'Report 2'!$AG450</f>
        <v>0</v>
      </c>
      <c r="BH2055" s="550">
        <f>'Report 2'!$AH450</f>
        <v>0</v>
      </c>
      <c r="BI2055" s="550">
        <f>'Report 2'!$AI450</f>
        <v>0</v>
      </c>
      <c r="CC2055" s="542" t="s">
        <v>669</v>
      </c>
      <c r="CD2055" s="1014" t="s">
        <v>672</v>
      </c>
      <c r="CE2055" s="1014" t="str">
        <f>'Information Input'!$M$14</f>
        <v xml:space="preserve">      -      </v>
      </c>
      <c r="CF2055" s="551" t="s">
        <v>139</v>
      </c>
      <c r="CG2055" s="552">
        <f>'Information Input'!$H$33</f>
        <v>43466</v>
      </c>
      <c r="CH2055" s="552">
        <f>'Information Input'!$H$34</f>
        <v>43555</v>
      </c>
      <c r="CI2055" s="552">
        <f>'Information Input'!$H$35</f>
        <v>43555</v>
      </c>
      <c r="CJ2055" s="551" t="str">
        <f>'Information Input'!$J$22</f>
        <v>Quarterly</v>
      </c>
      <c r="CK2055" s="552">
        <f>'Information Input'!$H$30</f>
        <v>43555</v>
      </c>
      <c r="CL2055" s="551">
        <f>'Information Input'!$J$18</f>
        <v>2019</v>
      </c>
      <c r="CM2055" s="551" t="s">
        <v>91</v>
      </c>
      <c r="CN2055" s="1014" t="s">
        <v>240</v>
      </c>
      <c r="CO2055" s="542" t="s">
        <v>240</v>
      </c>
      <c r="CP2055" s="542" t="s">
        <v>671</v>
      </c>
      <c r="CQ2055" s="551">
        <v>14</v>
      </c>
      <c r="CR2055" s="542" t="s">
        <v>156</v>
      </c>
      <c r="CS2055" s="542" t="s">
        <v>233</v>
      </c>
      <c r="CT2055" s="1015">
        <f>'Report 1'!$AP$18</f>
        <v>0</v>
      </c>
      <c r="CU2055" s="1016">
        <f>SUMIF('Report 4A'!$G$16:$G$95,$CQ2055,'Report 4A'!$AX$16:$AX$95)</f>
        <v>0</v>
      </c>
      <c r="CV2055" s="1017">
        <f t="shared" si="326"/>
        <v>0</v>
      </c>
    </row>
    <row r="2056" spans="2:100">
      <c r="B2056" s="535" t="s">
        <v>669</v>
      </c>
      <c r="C2056" s="536">
        <v>1</v>
      </c>
      <c r="D2056" s="537" t="str">
        <f>'Information Input'!$M$14</f>
        <v xml:space="preserve">      -      </v>
      </c>
      <c r="E2056" s="537" t="s">
        <v>137</v>
      </c>
      <c r="F2056" s="538">
        <f t="shared" si="322"/>
        <v>43647</v>
      </c>
      <c r="G2056" s="538">
        <f t="shared" si="323"/>
        <v>43738</v>
      </c>
      <c r="H2056" s="538">
        <f>'Information Input'!$H$35</f>
        <v>43555</v>
      </c>
      <c r="I2056" s="537" t="str">
        <f>'Information Input'!$J$22</f>
        <v>Quarterly</v>
      </c>
      <c r="J2056" s="538">
        <f>'Information Input'!$H$30</f>
        <v>43555</v>
      </c>
      <c r="K2056" s="537">
        <f>'Information Input'!$J$18</f>
        <v>2019</v>
      </c>
      <c r="L2056" s="579" t="s">
        <v>104</v>
      </c>
      <c r="M2056" s="540" t="s">
        <v>105</v>
      </c>
      <c r="N2056" s="541" t="s">
        <v>103</v>
      </c>
      <c r="O2056" s="542" t="s">
        <v>678</v>
      </c>
      <c r="P2056" s="537">
        <v>58</v>
      </c>
      <c r="Q2056" s="541" t="s">
        <v>201</v>
      </c>
      <c r="R2056" s="542" t="s">
        <v>239</v>
      </c>
      <c r="S2056" s="543">
        <f>'Report 1'!$AI$18</f>
        <v>0</v>
      </c>
      <c r="T2056" s="544">
        <f>'Report 1'!$AI$79</f>
        <v>0</v>
      </c>
      <c r="U2056" s="545">
        <f>'Report 1'!$AI$165</f>
        <v>0</v>
      </c>
      <c r="AL2056" s="546" t="s">
        <v>669</v>
      </c>
      <c r="AM2056" s="547">
        <v>2</v>
      </c>
      <c r="AN2056" s="547" t="str">
        <f>'Information Input'!$M$14</f>
        <v xml:space="preserve">      -      </v>
      </c>
      <c r="AO2056" s="547" t="s">
        <v>138</v>
      </c>
      <c r="AP2056" s="538">
        <f t="shared" si="324"/>
        <v>43739</v>
      </c>
      <c r="AQ2056" s="538">
        <f t="shared" si="325"/>
        <v>43830</v>
      </c>
      <c r="AR2056" s="538">
        <f>'Information Input'!$H$35</f>
        <v>43555</v>
      </c>
      <c r="AS2056" s="547" t="str">
        <f>'Information Input'!$J$22</f>
        <v>Quarterly</v>
      </c>
      <c r="AT2056" s="538">
        <f>'Information Input'!$H$30</f>
        <v>43555</v>
      </c>
      <c r="AU2056" s="547">
        <f>'Information Input'!$J$18</f>
        <v>2019</v>
      </c>
      <c r="AV2056" s="547" t="s">
        <v>103</v>
      </c>
      <c r="AW2056" s="547" t="s">
        <v>242</v>
      </c>
      <c r="AX2056" s="547" t="s">
        <v>242</v>
      </c>
      <c r="AY2056" s="548" t="s">
        <v>671</v>
      </c>
      <c r="AZ2056" s="547">
        <v>39</v>
      </c>
      <c r="BA2056" s="549" t="s">
        <v>181</v>
      </c>
      <c r="BB2056" s="543" t="s">
        <v>233</v>
      </c>
      <c r="BC2056" s="550">
        <f>'Report 2'!$AC451</f>
        <v>0</v>
      </c>
      <c r="BD2056" s="550">
        <f>'Report 2'!$AD451</f>
        <v>0</v>
      </c>
      <c r="BE2056" s="550">
        <f>'Report 2'!$AE451</f>
        <v>0</v>
      </c>
      <c r="BF2056" s="550">
        <f>'Report 2'!$AF451</f>
        <v>0</v>
      </c>
      <c r="BG2056" s="550">
        <f>'Report 2'!$AG451</f>
        <v>0</v>
      </c>
      <c r="BH2056" s="550">
        <f>'Report 2'!$AH451</f>
        <v>0</v>
      </c>
      <c r="BI2056" s="550">
        <f>'Report 2'!$AI451</f>
        <v>0</v>
      </c>
      <c r="CC2056" s="542" t="s">
        <v>669</v>
      </c>
      <c r="CD2056" s="1014" t="s">
        <v>672</v>
      </c>
      <c r="CE2056" s="1014" t="str">
        <f>'Information Input'!$M$14</f>
        <v xml:space="preserve">      -      </v>
      </c>
      <c r="CF2056" s="551" t="s">
        <v>139</v>
      </c>
      <c r="CG2056" s="552">
        <f>'Information Input'!$H$33</f>
        <v>43466</v>
      </c>
      <c r="CH2056" s="552">
        <f>'Information Input'!$H$34</f>
        <v>43555</v>
      </c>
      <c r="CI2056" s="552">
        <f>'Information Input'!$H$35</f>
        <v>43555</v>
      </c>
      <c r="CJ2056" s="551" t="str">
        <f>'Information Input'!$J$22</f>
        <v>Quarterly</v>
      </c>
      <c r="CK2056" s="552">
        <f>'Information Input'!$H$30</f>
        <v>43555</v>
      </c>
      <c r="CL2056" s="551">
        <f>'Information Input'!$J$18</f>
        <v>2019</v>
      </c>
      <c r="CM2056" s="551" t="s">
        <v>91</v>
      </c>
      <c r="CN2056" s="1014" t="s">
        <v>240</v>
      </c>
      <c r="CO2056" s="542" t="s">
        <v>240</v>
      </c>
      <c r="CP2056" s="542" t="s">
        <v>671</v>
      </c>
      <c r="CQ2056" s="551">
        <v>15</v>
      </c>
      <c r="CR2056" s="542" t="s">
        <v>157</v>
      </c>
      <c r="CS2056" s="542" t="s">
        <v>234</v>
      </c>
      <c r="CT2056" s="1015">
        <f>'Report 1'!$AP$18</f>
        <v>0</v>
      </c>
      <c r="CU2056" s="1016">
        <f>SUMIF('Report 4A'!$G$16:$G$95,$CQ2056,'Report 4A'!$AX$16:$AX$95)</f>
        <v>0</v>
      </c>
      <c r="CV2056" s="1017">
        <f t="shared" si="326"/>
        <v>0</v>
      </c>
    </row>
    <row r="2057" spans="2:100">
      <c r="B2057" s="535" t="s">
        <v>669</v>
      </c>
      <c r="C2057" s="536">
        <v>1</v>
      </c>
      <c r="D2057" s="537" t="str">
        <f>'Information Input'!$M$14</f>
        <v xml:space="preserve">      -      </v>
      </c>
      <c r="E2057" s="537" t="s">
        <v>137</v>
      </c>
      <c r="F2057" s="538">
        <f t="shared" si="322"/>
        <v>43647</v>
      </c>
      <c r="G2057" s="538">
        <f t="shared" si="323"/>
        <v>43738</v>
      </c>
      <c r="H2057" s="538">
        <f>'Information Input'!$H$35</f>
        <v>43555</v>
      </c>
      <c r="I2057" s="537" t="str">
        <f>'Information Input'!$J$22</f>
        <v>Quarterly</v>
      </c>
      <c r="J2057" s="538">
        <f>'Information Input'!$H$30</f>
        <v>43555</v>
      </c>
      <c r="K2057" s="537">
        <f>'Information Input'!$J$18</f>
        <v>2019</v>
      </c>
      <c r="L2057" s="579" t="s">
        <v>104</v>
      </c>
      <c r="M2057" s="540" t="s">
        <v>105</v>
      </c>
      <c r="N2057" s="541" t="s">
        <v>103</v>
      </c>
      <c r="O2057" s="542" t="s">
        <v>678</v>
      </c>
      <c r="P2057" s="537">
        <v>59</v>
      </c>
      <c r="Q2057" s="541" t="s">
        <v>202</v>
      </c>
      <c r="R2057" s="542" t="s">
        <v>239</v>
      </c>
      <c r="S2057" s="543">
        <f>'Report 1'!$AI$18</f>
        <v>0</v>
      </c>
      <c r="T2057" s="544">
        <f>'Report 1'!$AI$80</f>
        <v>0</v>
      </c>
      <c r="U2057" s="545">
        <f>'Report 1'!$AI$166</f>
        <v>0</v>
      </c>
      <c r="AL2057" s="546" t="s">
        <v>669</v>
      </c>
      <c r="AM2057" s="547">
        <v>2</v>
      </c>
      <c r="AN2057" s="547" t="str">
        <f>'Information Input'!$M$14</f>
        <v xml:space="preserve">      -      </v>
      </c>
      <c r="AO2057" s="547" t="s">
        <v>138</v>
      </c>
      <c r="AP2057" s="538">
        <f t="shared" si="324"/>
        <v>43739</v>
      </c>
      <c r="AQ2057" s="538">
        <f t="shared" si="325"/>
        <v>43830</v>
      </c>
      <c r="AR2057" s="538">
        <f>'Information Input'!$H$35</f>
        <v>43555</v>
      </c>
      <c r="AS2057" s="547" t="str">
        <f>'Information Input'!$J$22</f>
        <v>Quarterly</v>
      </c>
      <c r="AT2057" s="538">
        <f>'Information Input'!$H$30</f>
        <v>43555</v>
      </c>
      <c r="AU2057" s="547">
        <f>'Information Input'!$J$18</f>
        <v>2019</v>
      </c>
      <c r="AV2057" s="547" t="s">
        <v>103</v>
      </c>
      <c r="AW2057" s="547" t="s">
        <v>242</v>
      </c>
      <c r="AX2057" s="547" t="s">
        <v>242</v>
      </c>
      <c r="AY2057" s="548" t="s">
        <v>671</v>
      </c>
      <c r="AZ2057" s="547">
        <v>40</v>
      </c>
      <c r="BA2057" s="549" t="s">
        <v>182</v>
      </c>
      <c r="BB2057" s="543" t="s">
        <v>238</v>
      </c>
      <c r="BC2057" s="550">
        <f>'Report 2'!$AC452</f>
        <v>0</v>
      </c>
      <c r="BD2057" s="550">
        <f>'Report 2'!$AD452</f>
        <v>0</v>
      </c>
      <c r="BE2057" s="550">
        <f>'Report 2'!$AE452</f>
        <v>0</v>
      </c>
      <c r="BF2057" s="550">
        <f>'Report 2'!$AF452</f>
        <v>0</v>
      </c>
      <c r="BG2057" s="550">
        <f>'Report 2'!$AG452</f>
        <v>0</v>
      </c>
      <c r="BH2057" s="550">
        <f>'Report 2'!$AH452</f>
        <v>0</v>
      </c>
      <c r="BI2057" s="550">
        <f>'Report 2'!$AI452</f>
        <v>0</v>
      </c>
      <c r="CC2057" s="542" t="s">
        <v>669</v>
      </c>
      <c r="CD2057" s="1014" t="s">
        <v>672</v>
      </c>
      <c r="CE2057" s="1014" t="str">
        <f>'Information Input'!$M$14</f>
        <v xml:space="preserve">      -      </v>
      </c>
      <c r="CF2057" s="551" t="s">
        <v>139</v>
      </c>
      <c r="CG2057" s="552">
        <f>'Information Input'!$H$33</f>
        <v>43466</v>
      </c>
      <c r="CH2057" s="552">
        <f>'Information Input'!$H$34</f>
        <v>43555</v>
      </c>
      <c r="CI2057" s="552">
        <f>'Information Input'!$H$35</f>
        <v>43555</v>
      </c>
      <c r="CJ2057" s="551" t="str">
        <f>'Information Input'!$J$22</f>
        <v>Quarterly</v>
      </c>
      <c r="CK2057" s="552">
        <f>'Information Input'!$H$30</f>
        <v>43555</v>
      </c>
      <c r="CL2057" s="551">
        <f>'Information Input'!$J$18</f>
        <v>2019</v>
      </c>
      <c r="CM2057" s="551" t="s">
        <v>91</v>
      </c>
      <c r="CN2057" s="1014" t="s">
        <v>240</v>
      </c>
      <c r="CO2057" s="542" t="s">
        <v>240</v>
      </c>
      <c r="CP2057" s="542" t="s">
        <v>671</v>
      </c>
      <c r="CQ2057" s="551">
        <v>16</v>
      </c>
      <c r="CR2057" s="542" t="s">
        <v>158</v>
      </c>
      <c r="CS2057" s="542" t="s">
        <v>235</v>
      </c>
      <c r="CT2057" s="1015">
        <f>'Report 1'!$AP$18</f>
        <v>0</v>
      </c>
      <c r="CU2057" s="1016">
        <f>SUMIF('Report 4A'!$G$16:$G$95,$CQ2057,'Report 4A'!$AX$16:$AX$95)</f>
        <v>0</v>
      </c>
      <c r="CV2057" s="1017">
        <f t="shared" si="326"/>
        <v>0</v>
      </c>
    </row>
    <row r="2058" spans="2:100">
      <c r="B2058" s="535" t="s">
        <v>669</v>
      </c>
      <c r="C2058" s="536">
        <v>1</v>
      </c>
      <c r="D2058" s="537" t="str">
        <f>'Information Input'!$M$14</f>
        <v xml:space="preserve">      -      </v>
      </c>
      <c r="E2058" s="537" t="s">
        <v>137</v>
      </c>
      <c r="F2058" s="538">
        <f t="shared" si="322"/>
        <v>43647</v>
      </c>
      <c r="G2058" s="538">
        <f t="shared" si="323"/>
        <v>43738</v>
      </c>
      <c r="H2058" s="538">
        <f>'Information Input'!$H$35</f>
        <v>43555</v>
      </c>
      <c r="I2058" s="537" t="str">
        <f>'Information Input'!$J$22</f>
        <v>Quarterly</v>
      </c>
      <c r="J2058" s="538">
        <f>'Information Input'!$H$30</f>
        <v>43555</v>
      </c>
      <c r="K2058" s="537">
        <f>'Information Input'!$J$18</f>
        <v>2019</v>
      </c>
      <c r="L2058" s="579" t="s">
        <v>104</v>
      </c>
      <c r="M2058" s="540" t="s">
        <v>105</v>
      </c>
      <c r="N2058" s="541" t="s">
        <v>103</v>
      </c>
      <c r="O2058" s="542" t="s">
        <v>678</v>
      </c>
      <c r="P2058" s="537">
        <v>60</v>
      </c>
      <c r="Q2058" s="541" t="s">
        <v>203</v>
      </c>
      <c r="R2058" s="541" t="s">
        <v>239</v>
      </c>
      <c r="S2058" s="543">
        <f>'Report 1'!$AI$18</f>
        <v>0</v>
      </c>
      <c r="T2058" s="544">
        <f>'Report 1'!$AI$81</f>
        <v>0</v>
      </c>
      <c r="U2058" s="545">
        <f>'Report 1'!$AI$167</f>
        <v>0</v>
      </c>
      <c r="AL2058" s="546" t="s">
        <v>669</v>
      </c>
      <c r="AM2058" s="547">
        <v>2</v>
      </c>
      <c r="AN2058" s="547" t="str">
        <f>'Information Input'!$M$14</f>
        <v xml:space="preserve">      -      </v>
      </c>
      <c r="AO2058" s="547" t="s">
        <v>138</v>
      </c>
      <c r="AP2058" s="538">
        <f t="shared" si="324"/>
        <v>43739</v>
      </c>
      <c r="AQ2058" s="538">
        <f t="shared" si="325"/>
        <v>43830</v>
      </c>
      <c r="AR2058" s="538">
        <f>'Information Input'!$H$35</f>
        <v>43555</v>
      </c>
      <c r="AS2058" s="547" t="str">
        <f>'Information Input'!$J$22</f>
        <v>Quarterly</v>
      </c>
      <c r="AT2058" s="538">
        <f>'Information Input'!$H$30</f>
        <v>43555</v>
      </c>
      <c r="AU2058" s="547">
        <f>'Information Input'!$J$18</f>
        <v>2019</v>
      </c>
      <c r="AV2058" s="547" t="s">
        <v>103</v>
      </c>
      <c r="AW2058" s="547" t="s">
        <v>242</v>
      </c>
      <c r="AX2058" s="547" t="s">
        <v>242</v>
      </c>
      <c r="AY2058" s="548" t="s">
        <v>671</v>
      </c>
      <c r="AZ2058" s="547">
        <v>41</v>
      </c>
      <c r="BA2058" s="549" t="s">
        <v>183</v>
      </c>
      <c r="BB2058" s="543" t="s">
        <v>238</v>
      </c>
      <c r="BC2058" s="550">
        <f>'Report 2'!$AC453</f>
        <v>0</v>
      </c>
      <c r="BD2058" s="550">
        <f>'Report 2'!$AD453</f>
        <v>0</v>
      </c>
      <c r="BE2058" s="550">
        <f>'Report 2'!$AE453</f>
        <v>0</v>
      </c>
      <c r="BF2058" s="550">
        <f>'Report 2'!$AF453</f>
        <v>0</v>
      </c>
      <c r="BG2058" s="550">
        <f>'Report 2'!$AG453</f>
        <v>0</v>
      </c>
      <c r="BH2058" s="550">
        <f>'Report 2'!$AH453</f>
        <v>0</v>
      </c>
      <c r="BI2058" s="550">
        <f>'Report 2'!$AI453</f>
        <v>0</v>
      </c>
      <c r="CC2058" s="542" t="s">
        <v>669</v>
      </c>
      <c r="CD2058" s="1014" t="s">
        <v>672</v>
      </c>
      <c r="CE2058" s="1014" t="str">
        <f>'Information Input'!$M$14</f>
        <v xml:space="preserve">      -      </v>
      </c>
      <c r="CF2058" s="551" t="s">
        <v>139</v>
      </c>
      <c r="CG2058" s="552">
        <f>'Information Input'!$H$33</f>
        <v>43466</v>
      </c>
      <c r="CH2058" s="552">
        <f>'Information Input'!$H$34</f>
        <v>43555</v>
      </c>
      <c r="CI2058" s="552">
        <f>'Information Input'!$H$35</f>
        <v>43555</v>
      </c>
      <c r="CJ2058" s="551" t="str">
        <f>'Information Input'!$J$22</f>
        <v>Quarterly</v>
      </c>
      <c r="CK2058" s="552">
        <f>'Information Input'!$H$30</f>
        <v>43555</v>
      </c>
      <c r="CL2058" s="551">
        <f>'Information Input'!$J$18</f>
        <v>2019</v>
      </c>
      <c r="CM2058" s="551" t="s">
        <v>91</v>
      </c>
      <c r="CN2058" s="1014" t="s">
        <v>240</v>
      </c>
      <c r="CO2058" s="542" t="s">
        <v>240</v>
      </c>
      <c r="CP2058" s="542" t="s">
        <v>671</v>
      </c>
      <c r="CQ2058" s="551">
        <v>17</v>
      </c>
      <c r="CR2058" s="542" t="s">
        <v>159</v>
      </c>
      <c r="CS2058" s="542" t="s">
        <v>235</v>
      </c>
      <c r="CT2058" s="1015">
        <f>'Report 1'!$AP$18</f>
        <v>0</v>
      </c>
      <c r="CU2058" s="1016">
        <f>SUMIF('Report 4A'!$G$16:$G$95,$CQ2058,'Report 4A'!$AX$16:$AX$95)</f>
        <v>0</v>
      </c>
      <c r="CV2058" s="1017">
        <f t="shared" si="326"/>
        <v>0</v>
      </c>
    </row>
    <row r="2059" spans="2:100">
      <c r="B2059" s="535" t="s">
        <v>669</v>
      </c>
      <c r="C2059" s="536">
        <v>1</v>
      </c>
      <c r="D2059" s="537" t="str">
        <f>'Information Input'!$M$14</f>
        <v xml:space="preserve">      -      </v>
      </c>
      <c r="E2059" s="537" t="s">
        <v>137</v>
      </c>
      <c r="F2059" s="538">
        <f t="shared" si="322"/>
        <v>43647</v>
      </c>
      <c r="G2059" s="538">
        <f t="shared" si="323"/>
        <v>43738</v>
      </c>
      <c r="H2059" s="538">
        <f>'Information Input'!$H$35</f>
        <v>43555</v>
      </c>
      <c r="I2059" s="537" t="str">
        <f>'Information Input'!$J$22</f>
        <v>Quarterly</v>
      </c>
      <c r="J2059" s="538">
        <f>'Information Input'!$H$30</f>
        <v>43555</v>
      </c>
      <c r="K2059" s="537">
        <f>'Information Input'!$J$18</f>
        <v>2019</v>
      </c>
      <c r="L2059" s="579" t="s">
        <v>104</v>
      </c>
      <c r="M2059" s="540" t="s">
        <v>105</v>
      </c>
      <c r="N2059" s="541" t="s">
        <v>103</v>
      </c>
      <c r="O2059" s="542" t="s">
        <v>678</v>
      </c>
      <c r="P2059" s="537">
        <v>61</v>
      </c>
      <c r="Q2059" s="541" t="s">
        <v>204</v>
      </c>
      <c r="R2059" s="541" t="s">
        <v>239</v>
      </c>
      <c r="S2059" s="543">
        <f>'Report 1'!$AI$18</f>
        <v>0</v>
      </c>
      <c r="T2059" s="544">
        <f>'Report 1'!$AI$82</f>
        <v>0</v>
      </c>
      <c r="U2059" s="545">
        <f>'Report 1'!$AI$168</f>
        <v>0</v>
      </c>
      <c r="AL2059" s="546" t="s">
        <v>669</v>
      </c>
      <c r="AM2059" s="547">
        <v>2</v>
      </c>
      <c r="AN2059" s="547" t="str">
        <f>'Information Input'!$M$14</f>
        <v xml:space="preserve">      -      </v>
      </c>
      <c r="AO2059" s="547" t="s">
        <v>138</v>
      </c>
      <c r="AP2059" s="538">
        <f t="shared" si="324"/>
        <v>43739</v>
      </c>
      <c r="AQ2059" s="538">
        <f t="shared" si="325"/>
        <v>43830</v>
      </c>
      <c r="AR2059" s="538">
        <f>'Information Input'!$H$35</f>
        <v>43555</v>
      </c>
      <c r="AS2059" s="547" t="str">
        <f>'Information Input'!$J$22</f>
        <v>Quarterly</v>
      </c>
      <c r="AT2059" s="538">
        <f>'Information Input'!$H$30</f>
        <v>43555</v>
      </c>
      <c r="AU2059" s="547">
        <f>'Information Input'!$J$18</f>
        <v>2019</v>
      </c>
      <c r="AV2059" s="547" t="s">
        <v>103</v>
      </c>
      <c r="AW2059" s="547" t="s">
        <v>242</v>
      </c>
      <c r="AX2059" s="547" t="s">
        <v>242</v>
      </c>
      <c r="AY2059" s="548" t="s">
        <v>671</v>
      </c>
      <c r="AZ2059" s="547">
        <v>42</v>
      </c>
      <c r="BA2059" s="549" t="s">
        <v>184</v>
      </c>
      <c r="BB2059" s="543" t="s">
        <v>233</v>
      </c>
      <c r="BC2059" s="550">
        <f>'Report 2'!$AC454</f>
        <v>0</v>
      </c>
      <c r="BD2059" s="550">
        <f>'Report 2'!$AD454</f>
        <v>0</v>
      </c>
      <c r="BE2059" s="550">
        <f>'Report 2'!$AE454</f>
        <v>0</v>
      </c>
      <c r="BF2059" s="550">
        <f>'Report 2'!$AF454</f>
        <v>0</v>
      </c>
      <c r="BG2059" s="550">
        <f>'Report 2'!$AG454</f>
        <v>0</v>
      </c>
      <c r="BH2059" s="550">
        <f>'Report 2'!$AH454</f>
        <v>0</v>
      </c>
      <c r="BI2059" s="550">
        <f>'Report 2'!$AI454</f>
        <v>0</v>
      </c>
      <c r="CC2059" s="542" t="s">
        <v>669</v>
      </c>
      <c r="CD2059" s="1014" t="s">
        <v>672</v>
      </c>
      <c r="CE2059" s="1014" t="str">
        <f>'Information Input'!$M$14</f>
        <v xml:space="preserve">      -      </v>
      </c>
      <c r="CF2059" s="551" t="s">
        <v>139</v>
      </c>
      <c r="CG2059" s="552">
        <f>'Information Input'!$H$33</f>
        <v>43466</v>
      </c>
      <c r="CH2059" s="552">
        <f>'Information Input'!$H$34</f>
        <v>43555</v>
      </c>
      <c r="CI2059" s="552">
        <f>'Information Input'!$H$35</f>
        <v>43555</v>
      </c>
      <c r="CJ2059" s="551" t="str">
        <f>'Information Input'!$J$22</f>
        <v>Quarterly</v>
      </c>
      <c r="CK2059" s="552">
        <f>'Information Input'!$H$30</f>
        <v>43555</v>
      </c>
      <c r="CL2059" s="551">
        <f>'Information Input'!$J$18</f>
        <v>2019</v>
      </c>
      <c r="CM2059" s="551" t="s">
        <v>91</v>
      </c>
      <c r="CN2059" s="1014" t="s">
        <v>240</v>
      </c>
      <c r="CO2059" s="542" t="s">
        <v>240</v>
      </c>
      <c r="CP2059" s="542" t="s">
        <v>671</v>
      </c>
      <c r="CQ2059" s="551">
        <v>18</v>
      </c>
      <c r="CR2059" s="542" t="s">
        <v>160</v>
      </c>
      <c r="CS2059" s="542" t="s">
        <v>235</v>
      </c>
      <c r="CT2059" s="1015">
        <f>'Report 1'!$AP$18</f>
        <v>0</v>
      </c>
      <c r="CU2059" s="1016">
        <f>SUMIF('Report 4A'!$G$16:$G$95,$CQ2059,'Report 4A'!$AX$16:$AX$95)</f>
        <v>0</v>
      </c>
      <c r="CV2059" s="1017">
        <f t="shared" si="326"/>
        <v>0</v>
      </c>
    </row>
    <row r="2060" spans="2:100">
      <c r="B2060" s="535" t="s">
        <v>669</v>
      </c>
      <c r="C2060" s="536">
        <v>1</v>
      </c>
      <c r="D2060" s="537" t="str">
        <f>'Information Input'!$M$14</f>
        <v xml:space="preserve">      -      </v>
      </c>
      <c r="E2060" s="537" t="s">
        <v>137</v>
      </c>
      <c r="F2060" s="538">
        <f t="shared" si="322"/>
        <v>43647</v>
      </c>
      <c r="G2060" s="538">
        <f t="shared" si="323"/>
        <v>43738</v>
      </c>
      <c r="H2060" s="538">
        <f>'Information Input'!$H$35</f>
        <v>43555</v>
      </c>
      <c r="I2060" s="537" t="str">
        <f>'Information Input'!$J$22</f>
        <v>Quarterly</v>
      </c>
      <c r="J2060" s="538">
        <f>'Information Input'!$H$30</f>
        <v>43555</v>
      </c>
      <c r="K2060" s="537">
        <f>'Information Input'!$J$18</f>
        <v>2019</v>
      </c>
      <c r="L2060" s="579" t="s">
        <v>104</v>
      </c>
      <c r="M2060" s="540" t="s">
        <v>105</v>
      </c>
      <c r="N2060" s="541" t="s">
        <v>103</v>
      </c>
      <c r="O2060" s="542" t="s">
        <v>678</v>
      </c>
      <c r="P2060" s="537">
        <v>62</v>
      </c>
      <c r="Q2060" s="541" t="s">
        <v>204</v>
      </c>
      <c r="R2060" s="541" t="s">
        <v>239</v>
      </c>
      <c r="S2060" s="543">
        <f>'Report 1'!$AI$18</f>
        <v>0</v>
      </c>
      <c r="T2060" s="544">
        <f>'Report 1'!$AI$83</f>
        <v>0</v>
      </c>
      <c r="U2060" s="545">
        <f>'Report 1'!$AI$169</f>
        <v>0</v>
      </c>
      <c r="AL2060" s="546" t="s">
        <v>669</v>
      </c>
      <c r="AM2060" s="547">
        <v>2</v>
      </c>
      <c r="AN2060" s="547" t="str">
        <f>'Information Input'!$M$14</f>
        <v xml:space="preserve">      -      </v>
      </c>
      <c r="AO2060" s="547" t="s">
        <v>138</v>
      </c>
      <c r="AP2060" s="538">
        <f t="shared" si="324"/>
        <v>43739</v>
      </c>
      <c r="AQ2060" s="538">
        <f t="shared" si="325"/>
        <v>43830</v>
      </c>
      <c r="AR2060" s="538">
        <f>'Information Input'!$H$35</f>
        <v>43555</v>
      </c>
      <c r="AS2060" s="547" t="str">
        <f>'Information Input'!$J$22</f>
        <v>Quarterly</v>
      </c>
      <c r="AT2060" s="538">
        <f>'Information Input'!$H$30</f>
        <v>43555</v>
      </c>
      <c r="AU2060" s="547">
        <f>'Information Input'!$J$18</f>
        <v>2019</v>
      </c>
      <c r="AV2060" s="547" t="s">
        <v>103</v>
      </c>
      <c r="AW2060" s="547" t="s">
        <v>242</v>
      </c>
      <c r="AX2060" s="547" t="s">
        <v>242</v>
      </c>
      <c r="AY2060" s="548" t="s">
        <v>671</v>
      </c>
      <c r="AZ2060" s="547">
        <v>43</v>
      </c>
      <c r="BA2060" s="549" t="s">
        <v>185</v>
      </c>
      <c r="BB2060" s="543" t="s">
        <v>233</v>
      </c>
      <c r="BC2060" s="550">
        <f>'Report 2'!$AC455</f>
        <v>0</v>
      </c>
      <c r="BD2060" s="550">
        <f>'Report 2'!$AD455</f>
        <v>0</v>
      </c>
      <c r="BE2060" s="550">
        <f>'Report 2'!$AE455</f>
        <v>0</v>
      </c>
      <c r="BF2060" s="550">
        <f>'Report 2'!$AF455</f>
        <v>0</v>
      </c>
      <c r="BG2060" s="550">
        <f>'Report 2'!$AG455</f>
        <v>0</v>
      </c>
      <c r="BH2060" s="550">
        <f>'Report 2'!$AH455</f>
        <v>0</v>
      </c>
      <c r="BI2060" s="550">
        <f>'Report 2'!$AI455</f>
        <v>0</v>
      </c>
      <c r="CC2060" s="542" t="s">
        <v>669</v>
      </c>
      <c r="CD2060" s="1014" t="s">
        <v>672</v>
      </c>
      <c r="CE2060" s="1014" t="str">
        <f>'Information Input'!$M$14</f>
        <v xml:space="preserve">      -      </v>
      </c>
      <c r="CF2060" s="551" t="s">
        <v>139</v>
      </c>
      <c r="CG2060" s="552">
        <f>'Information Input'!$H$33</f>
        <v>43466</v>
      </c>
      <c r="CH2060" s="552">
        <f>'Information Input'!$H$34</f>
        <v>43555</v>
      </c>
      <c r="CI2060" s="552">
        <f>'Information Input'!$H$35</f>
        <v>43555</v>
      </c>
      <c r="CJ2060" s="551" t="str">
        <f>'Information Input'!$J$22</f>
        <v>Quarterly</v>
      </c>
      <c r="CK2060" s="552">
        <f>'Information Input'!$H$30</f>
        <v>43555</v>
      </c>
      <c r="CL2060" s="551">
        <f>'Information Input'!$J$18</f>
        <v>2019</v>
      </c>
      <c r="CM2060" s="551" t="s">
        <v>91</v>
      </c>
      <c r="CN2060" s="1014" t="s">
        <v>240</v>
      </c>
      <c r="CO2060" s="542" t="s">
        <v>240</v>
      </c>
      <c r="CP2060" s="542" t="s">
        <v>671</v>
      </c>
      <c r="CQ2060" s="551">
        <v>19</v>
      </c>
      <c r="CR2060" s="542" t="s">
        <v>161</v>
      </c>
      <c r="CS2060" s="542" t="s">
        <v>235</v>
      </c>
      <c r="CT2060" s="1015">
        <f>'Report 1'!$AP$18</f>
        <v>0</v>
      </c>
      <c r="CU2060" s="1016">
        <f>SUMIF('Report 4A'!$G$16:$G$95,$CQ2060,'Report 4A'!$AX$16:$AX$95)</f>
        <v>0</v>
      </c>
      <c r="CV2060" s="1017">
        <f t="shared" si="326"/>
        <v>0</v>
      </c>
    </row>
    <row r="2061" spans="2:100">
      <c r="B2061" s="535" t="s">
        <v>669</v>
      </c>
      <c r="C2061" s="536">
        <v>1</v>
      </c>
      <c r="D2061" s="537" t="str">
        <f>'Information Input'!$M$14</f>
        <v xml:space="preserve">      -      </v>
      </c>
      <c r="E2061" s="537" t="s">
        <v>137</v>
      </c>
      <c r="F2061" s="538">
        <f t="shared" si="322"/>
        <v>43647</v>
      </c>
      <c r="G2061" s="538">
        <f t="shared" si="323"/>
        <v>43738</v>
      </c>
      <c r="H2061" s="538">
        <f>'Information Input'!$H$35</f>
        <v>43555</v>
      </c>
      <c r="I2061" s="537" t="str">
        <f>'Information Input'!$J$22</f>
        <v>Quarterly</v>
      </c>
      <c r="J2061" s="538">
        <f>'Information Input'!$H$30</f>
        <v>43555</v>
      </c>
      <c r="K2061" s="537">
        <f>'Information Input'!$J$18</f>
        <v>2019</v>
      </c>
      <c r="L2061" s="579" t="s">
        <v>104</v>
      </c>
      <c r="M2061" s="540" t="s">
        <v>105</v>
      </c>
      <c r="N2061" s="541" t="s">
        <v>103</v>
      </c>
      <c r="O2061" s="542" t="s">
        <v>674</v>
      </c>
      <c r="P2061" s="537">
        <v>63</v>
      </c>
      <c r="Q2061" s="541" t="s">
        <v>205</v>
      </c>
      <c r="R2061" s="541" t="s">
        <v>239</v>
      </c>
      <c r="S2061" s="543">
        <f>'Report 1'!$AI$18</f>
        <v>0</v>
      </c>
      <c r="T2061" s="544">
        <f>'Report 1'!$AI$84</f>
        <v>0</v>
      </c>
      <c r="U2061" s="545">
        <f>'Report 1'!$AI$170</f>
        <v>0</v>
      </c>
      <c r="AL2061" s="546" t="s">
        <v>669</v>
      </c>
      <c r="AM2061" s="547">
        <v>2</v>
      </c>
      <c r="AN2061" s="547" t="str">
        <f>'Information Input'!$M$14</f>
        <v xml:space="preserve">      -      </v>
      </c>
      <c r="AO2061" s="547" t="s">
        <v>138</v>
      </c>
      <c r="AP2061" s="538">
        <f t="shared" si="324"/>
        <v>43739</v>
      </c>
      <c r="AQ2061" s="538">
        <f t="shared" si="325"/>
        <v>43830</v>
      </c>
      <c r="AR2061" s="538">
        <f>'Information Input'!$H$35</f>
        <v>43555</v>
      </c>
      <c r="AS2061" s="547" t="str">
        <f>'Information Input'!$J$22</f>
        <v>Quarterly</v>
      </c>
      <c r="AT2061" s="538">
        <f>'Information Input'!$H$30</f>
        <v>43555</v>
      </c>
      <c r="AU2061" s="547">
        <f>'Information Input'!$J$18</f>
        <v>2019</v>
      </c>
      <c r="AV2061" s="547" t="s">
        <v>103</v>
      </c>
      <c r="AW2061" s="547" t="s">
        <v>242</v>
      </c>
      <c r="AX2061" s="547" t="s">
        <v>242</v>
      </c>
      <c r="AY2061" s="548" t="s">
        <v>674</v>
      </c>
      <c r="AZ2061" s="547">
        <v>44</v>
      </c>
      <c r="BA2061" s="549" t="s">
        <v>186</v>
      </c>
      <c r="BB2061" s="543" t="s">
        <v>239</v>
      </c>
      <c r="BC2061" s="550">
        <f>'Report 2'!$AC456</f>
        <v>0</v>
      </c>
      <c r="BD2061" s="550">
        <f>'Report 2'!$AD456</f>
        <v>0</v>
      </c>
      <c r="BE2061" s="550">
        <f>'Report 2'!$AE456</f>
        <v>0</v>
      </c>
      <c r="BF2061" s="550">
        <f>'Report 2'!$AF456</f>
        <v>0</v>
      </c>
      <c r="BG2061" s="550">
        <f>'Report 2'!$AG456</f>
        <v>0</v>
      </c>
      <c r="BH2061" s="550">
        <f>'Report 2'!$AH456</f>
        <v>0</v>
      </c>
      <c r="BI2061" s="550">
        <f>'Report 2'!$AI456</f>
        <v>0</v>
      </c>
      <c r="CC2061" s="542" t="s">
        <v>669</v>
      </c>
      <c r="CD2061" s="1014" t="s">
        <v>672</v>
      </c>
      <c r="CE2061" s="1014" t="str">
        <f>'Information Input'!$M$14</f>
        <v xml:space="preserve">      -      </v>
      </c>
      <c r="CF2061" s="551" t="s">
        <v>139</v>
      </c>
      <c r="CG2061" s="552">
        <f>'Information Input'!$H$33</f>
        <v>43466</v>
      </c>
      <c r="CH2061" s="552">
        <f>'Information Input'!$H$34</f>
        <v>43555</v>
      </c>
      <c r="CI2061" s="552">
        <f>'Information Input'!$H$35</f>
        <v>43555</v>
      </c>
      <c r="CJ2061" s="551" t="str">
        <f>'Information Input'!$J$22</f>
        <v>Quarterly</v>
      </c>
      <c r="CK2061" s="552">
        <f>'Information Input'!$H$30</f>
        <v>43555</v>
      </c>
      <c r="CL2061" s="551">
        <f>'Information Input'!$J$18</f>
        <v>2019</v>
      </c>
      <c r="CM2061" s="551" t="s">
        <v>91</v>
      </c>
      <c r="CN2061" s="1014" t="s">
        <v>240</v>
      </c>
      <c r="CO2061" s="542" t="s">
        <v>240</v>
      </c>
      <c r="CP2061" s="542" t="s">
        <v>671</v>
      </c>
      <c r="CQ2061" s="551">
        <v>20</v>
      </c>
      <c r="CR2061" s="542" t="s">
        <v>162</v>
      </c>
      <c r="CS2061" s="542" t="s">
        <v>235</v>
      </c>
      <c r="CT2061" s="1015">
        <f>'Report 1'!$AP$18</f>
        <v>0</v>
      </c>
      <c r="CU2061" s="1016">
        <f>SUMIF('Report 4A'!$G$16:$G$95,$CQ2061,'Report 4A'!$AX$16:$AX$95)</f>
        <v>0</v>
      </c>
      <c r="CV2061" s="1017">
        <f t="shared" si="326"/>
        <v>0</v>
      </c>
    </row>
    <row r="2062" spans="2:100">
      <c r="B2062" s="535" t="s">
        <v>669</v>
      </c>
      <c r="C2062" s="536">
        <v>1</v>
      </c>
      <c r="D2062" s="537" t="str">
        <f>'Information Input'!$M$14</f>
        <v xml:space="preserve">      -      </v>
      </c>
      <c r="E2062" s="537" t="s">
        <v>137</v>
      </c>
      <c r="F2062" s="538">
        <f t="shared" si="322"/>
        <v>43647</v>
      </c>
      <c r="G2062" s="538">
        <f t="shared" si="323"/>
        <v>43738</v>
      </c>
      <c r="H2062" s="538">
        <f>'Information Input'!$H$35</f>
        <v>43555</v>
      </c>
      <c r="I2062" s="537" t="str">
        <f>'Information Input'!$J$22</f>
        <v>Quarterly</v>
      </c>
      <c r="J2062" s="538">
        <f>'Information Input'!$H$30</f>
        <v>43555</v>
      </c>
      <c r="K2062" s="537">
        <f>'Information Input'!$J$18</f>
        <v>2019</v>
      </c>
      <c r="L2062" s="579" t="s">
        <v>104</v>
      </c>
      <c r="M2062" s="540" t="s">
        <v>105</v>
      </c>
      <c r="N2062" s="541" t="s">
        <v>103</v>
      </c>
      <c r="O2062" s="542" t="s">
        <v>674</v>
      </c>
      <c r="P2062" s="537">
        <v>64</v>
      </c>
      <c r="Q2062" s="541" t="s">
        <v>206</v>
      </c>
      <c r="R2062" s="541" t="s">
        <v>239</v>
      </c>
      <c r="S2062" s="543">
        <f>'Report 1'!$AI$18</f>
        <v>0</v>
      </c>
      <c r="T2062" s="544">
        <f>'Report 1'!$AI$85</f>
        <v>0</v>
      </c>
      <c r="U2062" s="545">
        <f>'Report 1'!$AI$171</f>
        <v>0</v>
      </c>
      <c r="AL2062" s="546" t="s">
        <v>669</v>
      </c>
      <c r="AM2062" s="547">
        <v>2</v>
      </c>
      <c r="AN2062" s="547" t="str">
        <f>'Information Input'!$M$14</f>
        <v xml:space="preserve">      -      </v>
      </c>
      <c r="AO2062" s="547" t="s">
        <v>138</v>
      </c>
      <c r="AP2062" s="538">
        <f t="shared" si="324"/>
        <v>43739</v>
      </c>
      <c r="AQ2062" s="538">
        <f t="shared" si="325"/>
        <v>43830</v>
      </c>
      <c r="AR2062" s="538">
        <f>'Information Input'!$H$35</f>
        <v>43555</v>
      </c>
      <c r="AS2062" s="547" t="str">
        <f>'Information Input'!$J$22</f>
        <v>Quarterly</v>
      </c>
      <c r="AT2062" s="538">
        <f>'Information Input'!$H$30</f>
        <v>43555</v>
      </c>
      <c r="AU2062" s="547">
        <f>'Information Input'!$J$18</f>
        <v>2019</v>
      </c>
      <c r="AV2062" s="547" t="s">
        <v>103</v>
      </c>
      <c r="AW2062" s="547" t="s">
        <v>242</v>
      </c>
      <c r="AX2062" s="547" t="s">
        <v>242</v>
      </c>
      <c r="AY2062" s="548" t="s">
        <v>675</v>
      </c>
      <c r="AZ2062" s="547">
        <v>45</v>
      </c>
      <c r="BA2062" s="549" t="s">
        <v>187</v>
      </c>
      <c r="BB2062" s="543" t="s">
        <v>239</v>
      </c>
      <c r="BC2062" s="550">
        <f>'Report 2'!$AC457</f>
        <v>0</v>
      </c>
      <c r="BD2062" s="550">
        <f>'Report 2'!$AD457</f>
        <v>0</v>
      </c>
      <c r="BE2062" s="550">
        <f>'Report 2'!$AE457</f>
        <v>0</v>
      </c>
      <c r="BF2062" s="550">
        <f>'Report 2'!$AF457</f>
        <v>0</v>
      </c>
      <c r="BG2062" s="550">
        <f>'Report 2'!$AG457</f>
        <v>0</v>
      </c>
      <c r="BH2062" s="550">
        <f>'Report 2'!$AH457</f>
        <v>0</v>
      </c>
      <c r="BI2062" s="550">
        <f>'Report 2'!$AI457</f>
        <v>0</v>
      </c>
      <c r="CC2062" s="542" t="s">
        <v>669</v>
      </c>
      <c r="CD2062" s="1014" t="s">
        <v>672</v>
      </c>
      <c r="CE2062" s="1014" t="str">
        <f>'Information Input'!$M$14</f>
        <v xml:space="preserve">      -      </v>
      </c>
      <c r="CF2062" s="551" t="s">
        <v>139</v>
      </c>
      <c r="CG2062" s="552">
        <f>'Information Input'!$H$33</f>
        <v>43466</v>
      </c>
      <c r="CH2062" s="552">
        <f>'Information Input'!$H$34</f>
        <v>43555</v>
      </c>
      <c r="CI2062" s="552">
        <f>'Information Input'!$H$35</f>
        <v>43555</v>
      </c>
      <c r="CJ2062" s="551" t="str">
        <f>'Information Input'!$J$22</f>
        <v>Quarterly</v>
      </c>
      <c r="CK2062" s="552">
        <f>'Information Input'!$H$30</f>
        <v>43555</v>
      </c>
      <c r="CL2062" s="551">
        <f>'Information Input'!$J$18</f>
        <v>2019</v>
      </c>
      <c r="CM2062" s="551" t="s">
        <v>91</v>
      </c>
      <c r="CN2062" s="1014" t="s">
        <v>240</v>
      </c>
      <c r="CO2062" s="542" t="s">
        <v>240</v>
      </c>
      <c r="CP2062" s="542" t="s">
        <v>671</v>
      </c>
      <c r="CQ2062" s="551">
        <v>21</v>
      </c>
      <c r="CR2062" s="542" t="s">
        <v>163</v>
      </c>
      <c r="CS2062" s="542" t="s">
        <v>235</v>
      </c>
      <c r="CT2062" s="1015">
        <f>'Report 1'!$AP$18</f>
        <v>0</v>
      </c>
      <c r="CU2062" s="1016">
        <f>SUMIF('Report 4A'!$G$16:$G$95,$CQ2062,'Report 4A'!$AX$16:$AX$95)</f>
        <v>0</v>
      </c>
      <c r="CV2062" s="1017">
        <f t="shared" si="326"/>
        <v>0</v>
      </c>
    </row>
    <row r="2063" spans="2:100">
      <c r="B2063" s="535" t="s">
        <v>669</v>
      </c>
      <c r="C2063" s="536">
        <v>1</v>
      </c>
      <c r="D2063" s="537" t="str">
        <f>'Information Input'!$M$14</f>
        <v xml:space="preserve">      -      </v>
      </c>
      <c r="E2063" s="537" t="s">
        <v>137</v>
      </c>
      <c r="F2063" s="538">
        <f t="shared" si="322"/>
        <v>43647</v>
      </c>
      <c r="G2063" s="538">
        <f t="shared" si="323"/>
        <v>43738</v>
      </c>
      <c r="H2063" s="538">
        <f>'Information Input'!$H$35</f>
        <v>43555</v>
      </c>
      <c r="I2063" s="537" t="str">
        <f>'Information Input'!$J$22</f>
        <v>Quarterly</v>
      </c>
      <c r="J2063" s="538">
        <f>'Information Input'!$H$30</f>
        <v>43555</v>
      </c>
      <c r="K2063" s="537">
        <f>'Information Input'!$J$18</f>
        <v>2019</v>
      </c>
      <c r="L2063" s="579" t="s">
        <v>104</v>
      </c>
      <c r="M2063" s="540" t="s">
        <v>105</v>
      </c>
      <c r="N2063" s="541" t="s">
        <v>103</v>
      </c>
      <c r="O2063" s="542" t="s">
        <v>674</v>
      </c>
      <c r="P2063" s="537">
        <v>65</v>
      </c>
      <c r="Q2063" s="541" t="s">
        <v>207</v>
      </c>
      <c r="R2063" s="541" t="s">
        <v>239</v>
      </c>
      <c r="S2063" s="543">
        <f>'Report 1'!$AI$18</f>
        <v>0</v>
      </c>
      <c r="T2063" s="544">
        <f>'Report 1'!$AI$86</f>
        <v>0</v>
      </c>
      <c r="U2063" s="545">
        <f>'Report 1'!$AI$172</f>
        <v>0</v>
      </c>
      <c r="AL2063" s="546" t="s">
        <v>669</v>
      </c>
      <c r="AM2063" s="547">
        <v>2</v>
      </c>
      <c r="AN2063" s="547" t="str">
        <f>'Information Input'!$M$14</f>
        <v xml:space="preserve">      -      </v>
      </c>
      <c r="AO2063" s="547" t="s">
        <v>138</v>
      </c>
      <c r="AP2063" s="538">
        <f t="shared" si="324"/>
        <v>43739</v>
      </c>
      <c r="AQ2063" s="538">
        <f t="shared" si="325"/>
        <v>43830</v>
      </c>
      <c r="AR2063" s="538">
        <f>'Information Input'!$H$35</f>
        <v>43555</v>
      </c>
      <c r="AS2063" s="547" t="str">
        <f>'Information Input'!$J$22</f>
        <v>Quarterly</v>
      </c>
      <c r="AT2063" s="538">
        <f>'Information Input'!$H$30</f>
        <v>43555</v>
      </c>
      <c r="AU2063" s="547">
        <f>'Information Input'!$J$18</f>
        <v>2019</v>
      </c>
      <c r="AV2063" s="547" t="s">
        <v>103</v>
      </c>
      <c r="AW2063" s="547" t="s">
        <v>242</v>
      </c>
      <c r="AX2063" s="547" t="s">
        <v>242</v>
      </c>
      <c r="AY2063" s="548" t="s">
        <v>675</v>
      </c>
      <c r="AZ2063" s="547">
        <v>46</v>
      </c>
      <c r="BA2063" s="549" t="s">
        <v>188</v>
      </c>
      <c r="BB2063" s="543" t="s">
        <v>239</v>
      </c>
      <c r="BC2063" s="550">
        <f>'Report 2'!$AC458</f>
        <v>0</v>
      </c>
      <c r="BD2063" s="550">
        <f>'Report 2'!$AD458</f>
        <v>0</v>
      </c>
      <c r="BE2063" s="550">
        <f>'Report 2'!$AE458</f>
        <v>0</v>
      </c>
      <c r="BF2063" s="550">
        <f>'Report 2'!$AF458</f>
        <v>0</v>
      </c>
      <c r="BG2063" s="550">
        <f>'Report 2'!$AG458</f>
        <v>0</v>
      </c>
      <c r="BH2063" s="550">
        <f>'Report 2'!$AH458</f>
        <v>0</v>
      </c>
      <c r="BI2063" s="550">
        <f>'Report 2'!$AI458</f>
        <v>0</v>
      </c>
      <c r="CC2063" s="542" t="s">
        <v>669</v>
      </c>
      <c r="CD2063" s="1014" t="s">
        <v>672</v>
      </c>
      <c r="CE2063" s="1014" t="str">
        <f>'Information Input'!$M$14</f>
        <v xml:space="preserve">      -      </v>
      </c>
      <c r="CF2063" s="551" t="s">
        <v>139</v>
      </c>
      <c r="CG2063" s="552">
        <f>'Information Input'!$H$33</f>
        <v>43466</v>
      </c>
      <c r="CH2063" s="552">
        <f>'Information Input'!$H$34</f>
        <v>43555</v>
      </c>
      <c r="CI2063" s="552">
        <f>'Information Input'!$H$35</f>
        <v>43555</v>
      </c>
      <c r="CJ2063" s="551" t="str">
        <f>'Information Input'!$J$22</f>
        <v>Quarterly</v>
      </c>
      <c r="CK2063" s="552">
        <f>'Information Input'!$H$30</f>
        <v>43555</v>
      </c>
      <c r="CL2063" s="551">
        <f>'Information Input'!$J$18</f>
        <v>2019</v>
      </c>
      <c r="CM2063" s="551" t="s">
        <v>91</v>
      </c>
      <c r="CN2063" s="1014" t="s">
        <v>240</v>
      </c>
      <c r="CO2063" s="542" t="s">
        <v>240</v>
      </c>
      <c r="CP2063" s="542" t="s">
        <v>671</v>
      </c>
      <c r="CQ2063" s="551">
        <v>22</v>
      </c>
      <c r="CR2063" s="542" t="s">
        <v>164</v>
      </c>
      <c r="CS2063" s="542" t="s">
        <v>236</v>
      </c>
      <c r="CT2063" s="1015">
        <f>'Report 1'!$AP$18</f>
        <v>0</v>
      </c>
      <c r="CU2063" s="1016">
        <f>SUMIF('Report 4A'!$G$16:$G$95,$CQ2063,'Report 4A'!$AX$16:$AX$95)</f>
        <v>0</v>
      </c>
      <c r="CV2063" s="1017">
        <f t="shared" si="326"/>
        <v>0</v>
      </c>
    </row>
    <row r="2064" spans="2:100">
      <c r="B2064" s="535" t="s">
        <v>669</v>
      </c>
      <c r="C2064" s="536">
        <v>1</v>
      </c>
      <c r="D2064" s="537" t="str">
        <f>'Information Input'!$M$14</f>
        <v xml:space="preserve">      -      </v>
      </c>
      <c r="E2064" s="537" t="s">
        <v>137</v>
      </c>
      <c r="F2064" s="538">
        <f t="shared" si="322"/>
        <v>43647</v>
      </c>
      <c r="G2064" s="538">
        <f t="shared" si="323"/>
        <v>43738</v>
      </c>
      <c r="H2064" s="538">
        <f>'Information Input'!$H$35</f>
        <v>43555</v>
      </c>
      <c r="I2064" s="537" t="str">
        <f>'Information Input'!$J$22</f>
        <v>Quarterly</v>
      </c>
      <c r="J2064" s="538">
        <f>'Information Input'!$H$30</f>
        <v>43555</v>
      </c>
      <c r="K2064" s="537">
        <f>'Information Input'!$J$18</f>
        <v>2019</v>
      </c>
      <c r="L2064" s="579" t="s">
        <v>104</v>
      </c>
      <c r="M2064" s="540" t="s">
        <v>105</v>
      </c>
      <c r="N2064" s="541" t="s">
        <v>103</v>
      </c>
      <c r="O2064" s="542" t="s">
        <v>679</v>
      </c>
      <c r="P2064" s="537">
        <v>66</v>
      </c>
      <c r="Q2064" s="541" t="s">
        <v>208</v>
      </c>
      <c r="R2064" s="541" t="s">
        <v>239</v>
      </c>
      <c r="S2064" s="543">
        <f>'Report 1'!$AI$18</f>
        <v>0</v>
      </c>
      <c r="T2064" s="544">
        <f>'Report 1'!$AI$87</f>
        <v>0</v>
      </c>
      <c r="U2064" s="545">
        <f>'Report 1'!$AI$173</f>
        <v>0</v>
      </c>
      <c r="AL2064" s="546" t="s">
        <v>669</v>
      </c>
      <c r="AM2064" s="547">
        <v>2</v>
      </c>
      <c r="AN2064" s="547" t="str">
        <f>'Information Input'!$M$14</f>
        <v xml:space="preserve">      -      </v>
      </c>
      <c r="AO2064" s="547" t="s">
        <v>138</v>
      </c>
      <c r="AP2064" s="538">
        <f t="shared" si="324"/>
        <v>43739</v>
      </c>
      <c r="AQ2064" s="538">
        <f t="shared" si="325"/>
        <v>43830</v>
      </c>
      <c r="AR2064" s="538">
        <f>'Information Input'!$H$35</f>
        <v>43555</v>
      </c>
      <c r="AS2064" s="547" t="str">
        <f>'Information Input'!$J$22</f>
        <v>Quarterly</v>
      </c>
      <c r="AT2064" s="538">
        <f>'Information Input'!$H$30</f>
        <v>43555</v>
      </c>
      <c r="AU2064" s="547">
        <f>'Information Input'!$J$18</f>
        <v>2019</v>
      </c>
      <c r="AV2064" s="547" t="s">
        <v>103</v>
      </c>
      <c r="AW2064" s="547" t="s">
        <v>242</v>
      </c>
      <c r="AX2064" s="547" t="s">
        <v>242</v>
      </c>
      <c r="AY2064" s="548" t="s">
        <v>675</v>
      </c>
      <c r="AZ2064" s="547">
        <v>47</v>
      </c>
      <c r="BA2064" s="549" t="s">
        <v>189</v>
      </c>
      <c r="BB2064" s="543" t="s">
        <v>239</v>
      </c>
      <c r="BC2064" s="550">
        <f>'Report 2'!$AC459</f>
        <v>0</v>
      </c>
      <c r="BD2064" s="550">
        <f>'Report 2'!$AD459</f>
        <v>0</v>
      </c>
      <c r="BE2064" s="550">
        <f>'Report 2'!$AE459</f>
        <v>0</v>
      </c>
      <c r="BF2064" s="550">
        <f>'Report 2'!$AF459</f>
        <v>0</v>
      </c>
      <c r="BG2064" s="550">
        <f>'Report 2'!$AG459</f>
        <v>0</v>
      </c>
      <c r="BH2064" s="550">
        <f>'Report 2'!$AH459</f>
        <v>0</v>
      </c>
      <c r="BI2064" s="550">
        <f>'Report 2'!$AI459</f>
        <v>0</v>
      </c>
      <c r="CC2064" s="542" t="s">
        <v>669</v>
      </c>
      <c r="CD2064" s="1014" t="s">
        <v>672</v>
      </c>
      <c r="CE2064" s="1014" t="str">
        <f>'Information Input'!$M$14</f>
        <v xml:space="preserve">      -      </v>
      </c>
      <c r="CF2064" s="551" t="s">
        <v>139</v>
      </c>
      <c r="CG2064" s="552">
        <f>'Information Input'!$H$33</f>
        <v>43466</v>
      </c>
      <c r="CH2064" s="552">
        <f>'Information Input'!$H$34</f>
        <v>43555</v>
      </c>
      <c r="CI2064" s="552">
        <f>'Information Input'!$H$35</f>
        <v>43555</v>
      </c>
      <c r="CJ2064" s="551" t="str">
        <f>'Information Input'!$J$22</f>
        <v>Quarterly</v>
      </c>
      <c r="CK2064" s="552">
        <f>'Information Input'!$H$30</f>
        <v>43555</v>
      </c>
      <c r="CL2064" s="551">
        <f>'Information Input'!$J$18</f>
        <v>2019</v>
      </c>
      <c r="CM2064" s="551" t="s">
        <v>91</v>
      </c>
      <c r="CN2064" s="1014" t="s">
        <v>240</v>
      </c>
      <c r="CO2064" s="542" t="s">
        <v>240</v>
      </c>
      <c r="CP2064" s="542" t="s">
        <v>671</v>
      </c>
      <c r="CQ2064" s="551">
        <v>23</v>
      </c>
      <c r="CR2064" s="542" t="s">
        <v>165</v>
      </c>
      <c r="CS2064" s="542" t="s">
        <v>236</v>
      </c>
      <c r="CT2064" s="1015">
        <f>'Report 1'!$AP$18</f>
        <v>0</v>
      </c>
      <c r="CU2064" s="1016">
        <f>SUMIF('Report 4A'!$G$16:$G$95,$CQ2064,'Report 4A'!$AX$16:$AX$95)</f>
        <v>0</v>
      </c>
      <c r="CV2064" s="1017">
        <f t="shared" si="326"/>
        <v>0</v>
      </c>
    </row>
    <row r="2065" spans="2:100">
      <c r="B2065" s="535" t="s">
        <v>669</v>
      </c>
      <c r="C2065" s="536">
        <v>1</v>
      </c>
      <c r="D2065" s="537" t="str">
        <f>'Information Input'!$M$14</f>
        <v xml:space="preserve">      -      </v>
      </c>
      <c r="E2065" s="537" t="s">
        <v>137</v>
      </c>
      <c r="F2065" s="538">
        <f t="shared" si="322"/>
        <v>43647</v>
      </c>
      <c r="G2065" s="538">
        <f t="shared" si="323"/>
        <v>43738</v>
      </c>
      <c r="H2065" s="538">
        <f>'Information Input'!$H$35</f>
        <v>43555</v>
      </c>
      <c r="I2065" s="537" t="str">
        <f>'Information Input'!$J$22</f>
        <v>Quarterly</v>
      </c>
      <c r="J2065" s="538">
        <f>'Information Input'!$H$30</f>
        <v>43555</v>
      </c>
      <c r="K2065" s="537">
        <f>'Information Input'!$J$18</f>
        <v>2019</v>
      </c>
      <c r="L2065" s="579" t="s">
        <v>104</v>
      </c>
      <c r="M2065" s="540" t="s">
        <v>105</v>
      </c>
      <c r="N2065" s="541" t="s">
        <v>103</v>
      </c>
      <c r="O2065" s="542" t="s">
        <v>679</v>
      </c>
      <c r="P2065" s="537">
        <v>67</v>
      </c>
      <c r="Q2065" s="541" t="s">
        <v>209</v>
      </c>
      <c r="R2065" s="541" t="s">
        <v>239</v>
      </c>
      <c r="S2065" s="543">
        <f>'Report 1'!$AI$18</f>
        <v>0</v>
      </c>
      <c r="T2065" s="544">
        <f>'Report 1'!$AI$88</f>
        <v>0</v>
      </c>
      <c r="U2065" s="545">
        <f>'Report 1'!$AI$174</f>
        <v>0</v>
      </c>
      <c r="AL2065" s="546" t="s">
        <v>669</v>
      </c>
      <c r="AM2065" s="547">
        <v>2</v>
      </c>
      <c r="AN2065" s="547" t="str">
        <f>'Information Input'!$M$14</f>
        <v xml:space="preserve">      -      </v>
      </c>
      <c r="AO2065" s="547" t="s">
        <v>138</v>
      </c>
      <c r="AP2065" s="538">
        <f t="shared" si="324"/>
        <v>43739</v>
      </c>
      <c r="AQ2065" s="538">
        <f t="shared" si="325"/>
        <v>43830</v>
      </c>
      <c r="AR2065" s="538">
        <f>'Information Input'!$H$35</f>
        <v>43555</v>
      </c>
      <c r="AS2065" s="547" t="str">
        <f>'Information Input'!$J$22</f>
        <v>Quarterly</v>
      </c>
      <c r="AT2065" s="538">
        <f>'Information Input'!$H$30</f>
        <v>43555</v>
      </c>
      <c r="AU2065" s="547">
        <f>'Information Input'!$J$18</f>
        <v>2019</v>
      </c>
      <c r="AV2065" s="547" t="s">
        <v>103</v>
      </c>
      <c r="AW2065" s="547" t="s">
        <v>242</v>
      </c>
      <c r="AX2065" s="547" t="s">
        <v>242</v>
      </c>
      <c r="AY2065" s="548" t="s">
        <v>675</v>
      </c>
      <c r="AZ2065" s="547">
        <v>48</v>
      </c>
      <c r="BA2065" s="549" t="s">
        <v>190</v>
      </c>
      <c r="BB2065" s="543" t="s">
        <v>239</v>
      </c>
      <c r="BC2065" s="550">
        <f>'Report 2'!$AC460</f>
        <v>0</v>
      </c>
      <c r="BD2065" s="550">
        <f>'Report 2'!$AD460</f>
        <v>0</v>
      </c>
      <c r="BE2065" s="550">
        <f>'Report 2'!$AE460</f>
        <v>0</v>
      </c>
      <c r="BF2065" s="550">
        <f>'Report 2'!$AF460</f>
        <v>0</v>
      </c>
      <c r="BG2065" s="550">
        <f>'Report 2'!$AG460</f>
        <v>0</v>
      </c>
      <c r="BH2065" s="550">
        <f>'Report 2'!$AH460</f>
        <v>0</v>
      </c>
      <c r="BI2065" s="550">
        <f>'Report 2'!$AI460</f>
        <v>0</v>
      </c>
      <c r="CC2065" s="542" t="s">
        <v>669</v>
      </c>
      <c r="CD2065" s="1014" t="s">
        <v>672</v>
      </c>
      <c r="CE2065" s="1014" t="str">
        <f>'Information Input'!$M$14</f>
        <v xml:space="preserve">      -      </v>
      </c>
      <c r="CF2065" s="551" t="s">
        <v>139</v>
      </c>
      <c r="CG2065" s="552">
        <f>'Information Input'!$H$33</f>
        <v>43466</v>
      </c>
      <c r="CH2065" s="552">
        <f>'Information Input'!$H$34</f>
        <v>43555</v>
      </c>
      <c r="CI2065" s="552">
        <f>'Information Input'!$H$35</f>
        <v>43555</v>
      </c>
      <c r="CJ2065" s="551" t="str">
        <f>'Information Input'!$J$22</f>
        <v>Quarterly</v>
      </c>
      <c r="CK2065" s="552">
        <f>'Information Input'!$H$30</f>
        <v>43555</v>
      </c>
      <c r="CL2065" s="551">
        <f>'Information Input'!$J$18</f>
        <v>2019</v>
      </c>
      <c r="CM2065" s="551" t="s">
        <v>91</v>
      </c>
      <c r="CN2065" s="1014" t="s">
        <v>240</v>
      </c>
      <c r="CO2065" s="542" t="s">
        <v>240</v>
      </c>
      <c r="CP2065" s="542" t="s">
        <v>671</v>
      </c>
      <c r="CQ2065" s="551">
        <v>24</v>
      </c>
      <c r="CR2065" s="542" t="s">
        <v>166</v>
      </c>
      <c r="CS2065" s="542" t="s">
        <v>233</v>
      </c>
      <c r="CT2065" s="1015">
        <f>'Report 1'!$AP$18</f>
        <v>0</v>
      </c>
      <c r="CU2065" s="1016">
        <f>SUMIF('Report 4A'!$G$16:$G$95,$CQ2065,'Report 4A'!$AX$16:$AX$95)</f>
        <v>0</v>
      </c>
      <c r="CV2065" s="1017">
        <f t="shared" si="326"/>
        <v>0</v>
      </c>
    </row>
    <row r="2066" spans="2:100">
      <c r="B2066" s="535" t="s">
        <v>669</v>
      </c>
      <c r="C2066" s="536">
        <v>1</v>
      </c>
      <c r="D2066" s="537" t="str">
        <f>'Information Input'!$M$14</f>
        <v xml:space="preserve">      -      </v>
      </c>
      <c r="E2066" s="537" t="s">
        <v>137</v>
      </c>
      <c r="F2066" s="538">
        <f t="shared" si="322"/>
        <v>43647</v>
      </c>
      <c r="G2066" s="538">
        <f t="shared" si="323"/>
        <v>43738</v>
      </c>
      <c r="H2066" s="538">
        <f>'Information Input'!$H$35</f>
        <v>43555</v>
      </c>
      <c r="I2066" s="537" t="str">
        <f>'Information Input'!$J$22</f>
        <v>Quarterly</v>
      </c>
      <c r="J2066" s="538">
        <f>'Information Input'!$H$30</f>
        <v>43555</v>
      </c>
      <c r="K2066" s="537">
        <f>'Information Input'!$J$18</f>
        <v>2019</v>
      </c>
      <c r="L2066" s="579" t="s">
        <v>104</v>
      </c>
      <c r="M2066" s="540" t="s">
        <v>105</v>
      </c>
      <c r="N2066" s="541" t="s">
        <v>103</v>
      </c>
      <c r="O2066" s="542" t="s">
        <v>679</v>
      </c>
      <c r="P2066" s="537">
        <v>68</v>
      </c>
      <c r="Q2066" s="541" t="s">
        <v>210</v>
      </c>
      <c r="R2066" s="541" t="s">
        <v>239</v>
      </c>
      <c r="S2066" s="543">
        <f>'Report 1'!$AI$18</f>
        <v>0</v>
      </c>
      <c r="T2066" s="544">
        <f>'Report 1'!$AI$89</f>
        <v>0</v>
      </c>
      <c r="U2066" s="545">
        <f>'Report 1'!$AI$175</f>
        <v>0</v>
      </c>
      <c r="AL2066" s="546" t="s">
        <v>669</v>
      </c>
      <c r="AM2066" s="547">
        <v>2</v>
      </c>
      <c r="AN2066" s="547" t="str">
        <f>'Information Input'!$M$14</f>
        <v xml:space="preserve">      -      </v>
      </c>
      <c r="AO2066" s="547" t="s">
        <v>138</v>
      </c>
      <c r="AP2066" s="538">
        <f t="shared" si="324"/>
        <v>43739</v>
      </c>
      <c r="AQ2066" s="538">
        <f t="shared" si="325"/>
        <v>43830</v>
      </c>
      <c r="AR2066" s="538">
        <f>'Information Input'!$H$35</f>
        <v>43555</v>
      </c>
      <c r="AS2066" s="547" t="str">
        <f>'Information Input'!$J$22</f>
        <v>Quarterly</v>
      </c>
      <c r="AT2066" s="538">
        <f>'Information Input'!$H$30</f>
        <v>43555</v>
      </c>
      <c r="AU2066" s="547">
        <f>'Information Input'!$J$18</f>
        <v>2019</v>
      </c>
      <c r="AV2066" s="547" t="s">
        <v>103</v>
      </c>
      <c r="AW2066" s="547" t="s">
        <v>242</v>
      </c>
      <c r="AX2066" s="547" t="s">
        <v>242</v>
      </c>
      <c r="AY2066" s="548" t="s">
        <v>675</v>
      </c>
      <c r="AZ2066" s="547">
        <v>49</v>
      </c>
      <c r="BA2066" s="549" t="s">
        <v>191</v>
      </c>
      <c r="BB2066" s="543" t="s">
        <v>239</v>
      </c>
      <c r="BC2066" s="550">
        <f>'Report 2'!$AC461</f>
        <v>0</v>
      </c>
      <c r="BD2066" s="550">
        <f>'Report 2'!$AD461</f>
        <v>0</v>
      </c>
      <c r="BE2066" s="550">
        <f>'Report 2'!$AE461</f>
        <v>0</v>
      </c>
      <c r="BF2066" s="550">
        <f>'Report 2'!$AF461</f>
        <v>0</v>
      </c>
      <c r="BG2066" s="550">
        <f>'Report 2'!$AG461</f>
        <v>0</v>
      </c>
      <c r="BH2066" s="550">
        <f>'Report 2'!$AH461</f>
        <v>0</v>
      </c>
      <c r="BI2066" s="550">
        <f>'Report 2'!$AI461</f>
        <v>0</v>
      </c>
      <c r="CC2066" s="542" t="s">
        <v>669</v>
      </c>
      <c r="CD2066" s="1014" t="s">
        <v>672</v>
      </c>
      <c r="CE2066" s="1014" t="str">
        <f>'Information Input'!$M$14</f>
        <v xml:space="preserve">      -      </v>
      </c>
      <c r="CF2066" s="551" t="s">
        <v>139</v>
      </c>
      <c r="CG2066" s="552">
        <f>'Information Input'!$H$33</f>
        <v>43466</v>
      </c>
      <c r="CH2066" s="552">
        <f>'Information Input'!$H$34</f>
        <v>43555</v>
      </c>
      <c r="CI2066" s="552">
        <f>'Information Input'!$H$35</f>
        <v>43555</v>
      </c>
      <c r="CJ2066" s="551" t="str">
        <f>'Information Input'!$J$22</f>
        <v>Quarterly</v>
      </c>
      <c r="CK2066" s="552">
        <f>'Information Input'!$H$30</f>
        <v>43555</v>
      </c>
      <c r="CL2066" s="551">
        <f>'Information Input'!$J$18</f>
        <v>2019</v>
      </c>
      <c r="CM2066" s="551" t="s">
        <v>91</v>
      </c>
      <c r="CN2066" s="1014" t="s">
        <v>240</v>
      </c>
      <c r="CO2066" s="542" t="s">
        <v>240</v>
      </c>
      <c r="CP2066" s="542" t="s">
        <v>671</v>
      </c>
      <c r="CQ2066" s="551">
        <v>25</v>
      </c>
      <c r="CR2066" s="542" t="s">
        <v>167</v>
      </c>
      <c r="CS2066" s="542" t="s">
        <v>233</v>
      </c>
      <c r="CT2066" s="1015">
        <f>'Report 1'!$AP$18</f>
        <v>0</v>
      </c>
      <c r="CU2066" s="1016">
        <f>SUMIF('Report 4A'!$G$16:$G$95,$CQ2066,'Report 4A'!$AX$16:$AX$95)</f>
        <v>0</v>
      </c>
      <c r="CV2066" s="1017">
        <f t="shared" si="326"/>
        <v>0</v>
      </c>
    </row>
    <row r="2067" spans="2:100">
      <c r="B2067" s="535" t="s">
        <v>669</v>
      </c>
      <c r="C2067" s="536">
        <v>1</v>
      </c>
      <c r="D2067" s="537" t="str">
        <f>'Information Input'!$M$14</f>
        <v xml:space="preserve">      -      </v>
      </c>
      <c r="E2067" s="537" t="s">
        <v>137</v>
      </c>
      <c r="F2067" s="538">
        <f t="shared" si="322"/>
        <v>43647</v>
      </c>
      <c r="G2067" s="538">
        <f t="shared" si="323"/>
        <v>43738</v>
      </c>
      <c r="H2067" s="538">
        <f>'Information Input'!$H$35</f>
        <v>43555</v>
      </c>
      <c r="I2067" s="537" t="str">
        <f>'Information Input'!$J$22</f>
        <v>Quarterly</v>
      </c>
      <c r="J2067" s="538">
        <f>'Information Input'!$H$30</f>
        <v>43555</v>
      </c>
      <c r="K2067" s="537">
        <f>'Information Input'!$J$18</f>
        <v>2019</v>
      </c>
      <c r="L2067" s="579" t="s">
        <v>104</v>
      </c>
      <c r="M2067" s="540" t="s">
        <v>105</v>
      </c>
      <c r="N2067" s="541" t="s">
        <v>103</v>
      </c>
      <c r="O2067" s="542" t="s">
        <v>679</v>
      </c>
      <c r="P2067" s="537">
        <v>69</v>
      </c>
      <c r="Q2067" s="541" t="s">
        <v>211</v>
      </c>
      <c r="R2067" s="541" t="s">
        <v>239</v>
      </c>
      <c r="S2067" s="543">
        <f>'Report 1'!$AI$18</f>
        <v>0</v>
      </c>
      <c r="T2067" s="544">
        <f>'Report 1'!$AI$90</f>
        <v>0</v>
      </c>
      <c r="U2067" s="545">
        <f>'Report 1'!$AI$176</f>
        <v>0</v>
      </c>
      <c r="AL2067" s="546" t="s">
        <v>669</v>
      </c>
      <c r="AM2067" s="547">
        <v>2</v>
      </c>
      <c r="AN2067" s="547" t="str">
        <f>'Information Input'!$M$14</f>
        <v xml:space="preserve">      -      </v>
      </c>
      <c r="AO2067" s="547" t="s">
        <v>138</v>
      </c>
      <c r="AP2067" s="538">
        <f t="shared" si="324"/>
        <v>43739</v>
      </c>
      <c r="AQ2067" s="538">
        <f t="shared" si="325"/>
        <v>43830</v>
      </c>
      <c r="AR2067" s="538">
        <f>'Information Input'!$H$35</f>
        <v>43555</v>
      </c>
      <c r="AS2067" s="547" t="str">
        <f>'Information Input'!$J$22</f>
        <v>Quarterly</v>
      </c>
      <c r="AT2067" s="538">
        <f>'Information Input'!$H$30</f>
        <v>43555</v>
      </c>
      <c r="AU2067" s="547">
        <f>'Information Input'!$J$18</f>
        <v>2019</v>
      </c>
      <c r="AV2067" s="547" t="s">
        <v>103</v>
      </c>
      <c r="AW2067" s="547" t="s">
        <v>242</v>
      </c>
      <c r="AX2067" s="547" t="s">
        <v>242</v>
      </c>
      <c r="AY2067" s="548" t="s">
        <v>675</v>
      </c>
      <c r="AZ2067" s="547">
        <v>50</v>
      </c>
      <c r="BA2067" s="549" t="s">
        <v>192</v>
      </c>
      <c r="BB2067" s="543" t="s">
        <v>239</v>
      </c>
      <c r="BC2067" s="550">
        <f>'Report 2'!$AC462</f>
        <v>0</v>
      </c>
      <c r="BD2067" s="550">
        <f>'Report 2'!$AD462</f>
        <v>0</v>
      </c>
      <c r="BE2067" s="550">
        <f>'Report 2'!$AE462</f>
        <v>0</v>
      </c>
      <c r="BF2067" s="550">
        <f>'Report 2'!$AF462</f>
        <v>0</v>
      </c>
      <c r="BG2067" s="550">
        <f>'Report 2'!$AG462</f>
        <v>0</v>
      </c>
      <c r="BH2067" s="550">
        <f>'Report 2'!$AH462</f>
        <v>0</v>
      </c>
      <c r="BI2067" s="550">
        <f>'Report 2'!$AI462</f>
        <v>0</v>
      </c>
      <c r="CC2067" s="542" t="s">
        <v>669</v>
      </c>
      <c r="CD2067" s="1014" t="s">
        <v>672</v>
      </c>
      <c r="CE2067" s="1014" t="str">
        <f>'Information Input'!$M$14</f>
        <v xml:space="preserve">      -      </v>
      </c>
      <c r="CF2067" s="551" t="s">
        <v>139</v>
      </c>
      <c r="CG2067" s="552">
        <f>'Information Input'!$H$33</f>
        <v>43466</v>
      </c>
      <c r="CH2067" s="552">
        <f>'Information Input'!$H$34</f>
        <v>43555</v>
      </c>
      <c r="CI2067" s="552">
        <f>'Information Input'!$H$35</f>
        <v>43555</v>
      </c>
      <c r="CJ2067" s="551" t="str">
        <f>'Information Input'!$J$22</f>
        <v>Quarterly</v>
      </c>
      <c r="CK2067" s="552">
        <f>'Information Input'!$H$30</f>
        <v>43555</v>
      </c>
      <c r="CL2067" s="551">
        <f>'Information Input'!$J$18</f>
        <v>2019</v>
      </c>
      <c r="CM2067" s="551" t="s">
        <v>91</v>
      </c>
      <c r="CN2067" s="1014" t="s">
        <v>240</v>
      </c>
      <c r="CO2067" s="542" t="s">
        <v>240</v>
      </c>
      <c r="CP2067" s="542" t="s">
        <v>671</v>
      </c>
      <c r="CQ2067" s="551">
        <v>26</v>
      </c>
      <c r="CR2067" s="542" t="s">
        <v>168</v>
      </c>
      <c r="CS2067" s="542" t="s">
        <v>237</v>
      </c>
      <c r="CT2067" s="1015">
        <f>'Report 1'!$AP$18</f>
        <v>0</v>
      </c>
      <c r="CU2067" s="1016">
        <f>SUMIF('Report 4A'!$G$16:$G$95,$CQ2067,'Report 4A'!$AX$16:$AX$95)</f>
        <v>0</v>
      </c>
      <c r="CV2067" s="1017">
        <f t="shared" si="326"/>
        <v>0</v>
      </c>
    </row>
    <row r="2068" spans="2:100">
      <c r="B2068" s="535" t="s">
        <v>669</v>
      </c>
      <c r="C2068" s="536">
        <v>1</v>
      </c>
      <c r="D2068" s="537" t="str">
        <f>'Information Input'!$M$14</f>
        <v xml:space="preserve">      -      </v>
      </c>
      <c r="E2068" s="537" t="s">
        <v>137</v>
      </c>
      <c r="F2068" s="538">
        <f t="shared" si="322"/>
        <v>43647</v>
      </c>
      <c r="G2068" s="538">
        <f t="shared" si="323"/>
        <v>43738</v>
      </c>
      <c r="H2068" s="538">
        <f>'Information Input'!$H$35</f>
        <v>43555</v>
      </c>
      <c r="I2068" s="537" t="str">
        <f>'Information Input'!$J$22</f>
        <v>Quarterly</v>
      </c>
      <c r="J2068" s="538">
        <f>'Information Input'!$H$30</f>
        <v>43555</v>
      </c>
      <c r="K2068" s="537">
        <f>'Information Input'!$J$18</f>
        <v>2019</v>
      </c>
      <c r="L2068" s="579" t="s">
        <v>104</v>
      </c>
      <c r="M2068" s="540" t="s">
        <v>105</v>
      </c>
      <c r="N2068" s="541" t="s">
        <v>103</v>
      </c>
      <c r="O2068" s="542" t="s">
        <v>680</v>
      </c>
      <c r="P2068" s="537">
        <v>70</v>
      </c>
      <c r="Q2068" s="541" t="s">
        <v>212</v>
      </c>
      <c r="R2068" s="541" t="s">
        <v>239</v>
      </c>
      <c r="S2068" s="543">
        <f>'Report 1'!$AI$18</f>
        <v>0</v>
      </c>
      <c r="T2068" s="544">
        <f>'Report 1'!$AI$91</f>
        <v>0</v>
      </c>
      <c r="U2068" s="545">
        <f>'Report 1'!$AI$177</f>
        <v>0</v>
      </c>
      <c r="AL2068" s="546" t="s">
        <v>669</v>
      </c>
      <c r="AM2068" s="547">
        <v>2</v>
      </c>
      <c r="AN2068" s="547" t="str">
        <f>'Information Input'!$M$14</f>
        <v xml:space="preserve">      -      </v>
      </c>
      <c r="AO2068" s="547" t="s">
        <v>138</v>
      </c>
      <c r="AP2068" s="538">
        <f t="shared" si="324"/>
        <v>43739</v>
      </c>
      <c r="AQ2068" s="538">
        <f t="shared" si="325"/>
        <v>43830</v>
      </c>
      <c r="AR2068" s="538">
        <f>'Information Input'!$H$35</f>
        <v>43555</v>
      </c>
      <c r="AS2068" s="547" t="str">
        <f>'Information Input'!$J$22</f>
        <v>Quarterly</v>
      </c>
      <c r="AT2068" s="538">
        <f>'Information Input'!$H$30</f>
        <v>43555</v>
      </c>
      <c r="AU2068" s="547">
        <f>'Information Input'!$J$18</f>
        <v>2019</v>
      </c>
      <c r="AV2068" s="547" t="s">
        <v>103</v>
      </c>
      <c r="AW2068" s="547" t="s">
        <v>242</v>
      </c>
      <c r="AX2068" s="547" t="s">
        <v>242</v>
      </c>
      <c r="AY2068" s="548" t="s">
        <v>675</v>
      </c>
      <c r="AZ2068" s="547">
        <v>51</v>
      </c>
      <c r="BA2068" s="549" t="s">
        <v>193</v>
      </c>
      <c r="BB2068" s="543" t="s">
        <v>239</v>
      </c>
      <c r="BC2068" s="550">
        <f>'Report 2'!$AC463</f>
        <v>0</v>
      </c>
      <c r="BD2068" s="550">
        <f>'Report 2'!$AD463</f>
        <v>0</v>
      </c>
      <c r="BE2068" s="550">
        <f>'Report 2'!$AE463</f>
        <v>0</v>
      </c>
      <c r="BF2068" s="550">
        <f>'Report 2'!$AF463</f>
        <v>0</v>
      </c>
      <c r="BG2068" s="550">
        <f>'Report 2'!$AG463</f>
        <v>0</v>
      </c>
      <c r="BH2068" s="550">
        <f>'Report 2'!$AH463</f>
        <v>0</v>
      </c>
      <c r="BI2068" s="550">
        <f>'Report 2'!$AI463</f>
        <v>0</v>
      </c>
      <c r="CC2068" s="542" t="s">
        <v>669</v>
      </c>
      <c r="CD2068" s="1014" t="s">
        <v>672</v>
      </c>
      <c r="CE2068" s="1014" t="str">
        <f>'Information Input'!$M$14</f>
        <v xml:space="preserve">      -      </v>
      </c>
      <c r="CF2068" s="551" t="s">
        <v>139</v>
      </c>
      <c r="CG2068" s="552">
        <f>'Information Input'!$H$33</f>
        <v>43466</v>
      </c>
      <c r="CH2068" s="552">
        <f>'Information Input'!$H$34</f>
        <v>43555</v>
      </c>
      <c r="CI2068" s="552">
        <f>'Information Input'!$H$35</f>
        <v>43555</v>
      </c>
      <c r="CJ2068" s="551" t="str">
        <f>'Information Input'!$J$22</f>
        <v>Quarterly</v>
      </c>
      <c r="CK2068" s="552">
        <f>'Information Input'!$H$30</f>
        <v>43555</v>
      </c>
      <c r="CL2068" s="551">
        <f>'Information Input'!$J$18</f>
        <v>2019</v>
      </c>
      <c r="CM2068" s="551" t="s">
        <v>91</v>
      </c>
      <c r="CN2068" s="1014" t="s">
        <v>240</v>
      </c>
      <c r="CO2068" s="542" t="s">
        <v>240</v>
      </c>
      <c r="CP2068" s="542" t="s">
        <v>671</v>
      </c>
      <c r="CQ2068" s="551">
        <v>27</v>
      </c>
      <c r="CR2068" s="542" t="s">
        <v>169</v>
      </c>
      <c r="CS2068" s="542" t="s">
        <v>235</v>
      </c>
      <c r="CT2068" s="1015">
        <f>'Report 1'!$AP$18</f>
        <v>0</v>
      </c>
      <c r="CU2068" s="1016">
        <f>SUMIF('Report 4A'!$G$16:$G$95,$CQ2068,'Report 4A'!$AX$16:$AX$95)</f>
        <v>0</v>
      </c>
      <c r="CV2068" s="1017">
        <f t="shared" si="326"/>
        <v>0</v>
      </c>
    </row>
    <row r="2069" spans="2:100">
      <c r="B2069" s="535" t="s">
        <v>669</v>
      </c>
      <c r="C2069" s="536">
        <v>1</v>
      </c>
      <c r="D2069" s="537" t="str">
        <f>'Information Input'!$M$14</f>
        <v xml:space="preserve">      -      </v>
      </c>
      <c r="E2069" s="537" t="s">
        <v>137</v>
      </c>
      <c r="F2069" s="538">
        <f t="shared" si="322"/>
        <v>43647</v>
      </c>
      <c r="G2069" s="538">
        <f t="shared" si="323"/>
        <v>43738</v>
      </c>
      <c r="H2069" s="538">
        <f>'Information Input'!$H$35</f>
        <v>43555</v>
      </c>
      <c r="I2069" s="537" t="str">
        <f>'Information Input'!$J$22</f>
        <v>Quarterly</v>
      </c>
      <c r="J2069" s="538">
        <f>'Information Input'!$H$30</f>
        <v>43555</v>
      </c>
      <c r="K2069" s="537">
        <f>'Information Input'!$J$18</f>
        <v>2019</v>
      </c>
      <c r="L2069" s="579" t="s">
        <v>104</v>
      </c>
      <c r="M2069" s="540" t="s">
        <v>105</v>
      </c>
      <c r="N2069" s="541" t="s">
        <v>103</v>
      </c>
      <c r="O2069" s="542" t="s">
        <v>680</v>
      </c>
      <c r="P2069" s="537">
        <v>71</v>
      </c>
      <c r="Q2069" s="541" t="s">
        <v>213</v>
      </c>
      <c r="R2069" s="541" t="s">
        <v>239</v>
      </c>
      <c r="S2069" s="543">
        <f>'Report 1'!$AI$18</f>
        <v>0</v>
      </c>
      <c r="T2069" s="544">
        <f>'Report 1'!$AI$92</f>
        <v>0</v>
      </c>
      <c r="U2069" s="545">
        <f>'Report 1'!$AI$178</f>
        <v>0</v>
      </c>
      <c r="AL2069" s="557" t="s">
        <v>669</v>
      </c>
      <c r="AM2069" s="558">
        <v>2</v>
      </c>
      <c r="AN2069" s="558" t="str">
        <f>'Information Input'!$M$14</f>
        <v xml:space="preserve">      -      </v>
      </c>
      <c r="AO2069" s="558" t="s">
        <v>138</v>
      </c>
      <c r="AP2069" s="559">
        <f t="shared" si="324"/>
        <v>43739</v>
      </c>
      <c r="AQ2069" s="559">
        <f t="shared" si="325"/>
        <v>43830</v>
      </c>
      <c r="AR2069" s="559">
        <f>'Information Input'!$H$35</f>
        <v>43555</v>
      </c>
      <c r="AS2069" s="558" t="str">
        <f>'Information Input'!$J$22</f>
        <v>Quarterly</v>
      </c>
      <c r="AT2069" s="559">
        <f>'Information Input'!$H$30</f>
        <v>43555</v>
      </c>
      <c r="AU2069" s="558">
        <f>'Information Input'!$J$18</f>
        <v>2019</v>
      </c>
      <c r="AV2069" s="558" t="s">
        <v>103</v>
      </c>
      <c r="AW2069" s="558" t="s">
        <v>242</v>
      </c>
      <c r="AX2069" s="558" t="s">
        <v>242</v>
      </c>
      <c r="AY2069" s="572" t="s">
        <v>674</v>
      </c>
      <c r="AZ2069" s="558">
        <v>52</v>
      </c>
      <c r="BA2069" s="557" t="s">
        <v>194</v>
      </c>
      <c r="BB2069" s="560" t="s">
        <v>239</v>
      </c>
      <c r="BC2069" s="569">
        <f>'Report 2'!$AC464</f>
        <v>0</v>
      </c>
      <c r="BD2069" s="569">
        <f>'Report 2'!$AD464</f>
        <v>0</v>
      </c>
      <c r="BE2069" s="569">
        <f>'Report 2'!$AE464</f>
        <v>0</v>
      </c>
      <c r="BF2069" s="569">
        <f>'Report 2'!$AF464</f>
        <v>0</v>
      </c>
      <c r="BG2069" s="569">
        <f>'Report 2'!$AG464</f>
        <v>0</v>
      </c>
      <c r="BH2069" s="569">
        <f>'Report 2'!$AH464</f>
        <v>0</v>
      </c>
      <c r="BI2069" s="569">
        <f>'Report 2'!$AI464</f>
        <v>0</v>
      </c>
      <c r="CC2069" s="542" t="s">
        <v>669</v>
      </c>
      <c r="CD2069" s="1014" t="s">
        <v>672</v>
      </c>
      <c r="CE2069" s="1014" t="str">
        <f>'Information Input'!$M$14</f>
        <v xml:space="preserve">      -      </v>
      </c>
      <c r="CF2069" s="551" t="s">
        <v>139</v>
      </c>
      <c r="CG2069" s="552">
        <f>'Information Input'!$H$33</f>
        <v>43466</v>
      </c>
      <c r="CH2069" s="552">
        <f>'Information Input'!$H$34</f>
        <v>43555</v>
      </c>
      <c r="CI2069" s="552">
        <f>'Information Input'!$H$35</f>
        <v>43555</v>
      </c>
      <c r="CJ2069" s="551" t="str">
        <f>'Information Input'!$J$22</f>
        <v>Quarterly</v>
      </c>
      <c r="CK2069" s="552">
        <f>'Information Input'!$H$30</f>
        <v>43555</v>
      </c>
      <c r="CL2069" s="551">
        <f>'Information Input'!$J$18</f>
        <v>2019</v>
      </c>
      <c r="CM2069" s="551" t="s">
        <v>91</v>
      </c>
      <c r="CN2069" s="1014" t="s">
        <v>240</v>
      </c>
      <c r="CO2069" s="542" t="s">
        <v>240</v>
      </c>
      <c r="CP2069" s="542" t="s">
        <v>671</v>
      </c>
      <c r="CQ2069" s="551">
        <v>28</v>
      </c>
      <c r="CR2069" s="542" t="s">
        <v>170</v>
      </c>
      <c r="CS2069" s="542" t="s">
        <v>235</v>
      </c>
      <c r="CT2069" s="1015">
        <f>'Report 1'!$AP$18</f>
        <v>0</v>
      </c>
      <c r="CU2069" s="1016">
        <f>SUMIF('Report 4A'!$G$16:$G$95,$CQ2069,'Report 4A'!$AX$16:$AX$95)</f>
        <v>0</v>
      </c>
      <c r="CV2069" s="1017">
        <f t="shared" si="326"/>
        <v>0</v>
      </c>
    </row>
    <row r="2070" spans="2:100">
      <c r="B2070" s="573" t="s">
        <v>669</v>
      </c>
      <c r="C2070" s="574">
        <v>1</v>
      </c>
      <c r="D2070" s="562" t="str">
        <f>'Information Input'!$M$14</f>
        <v xml:space="preserve">      -      </v>
      </c>
      <c r="E2070" s="562" t="s">
        <v>137</v>
      </c>
      <c r="F2070" s="559">
        <f t="shared" si="322"/>
        <v>43647</v>
      </c>
      <c r="G2070" s="559">
        <f t="shared" si="323"/>
        <v>43738</v>
      </c>
      <c r="H2070" s="559">
        <f>'Information Input'!$H$35</f>
        <v>43555</v>
      </c>
      <c r="I2070" s="562" t="str">
        <f>'Information Input'!$J$22</f>
        <v>Quarterly</v>
      </c>
      <c r="J2070" s="559">
        <f>'Information Input'!$H$30</f>
        <v>43555</v>
      </c>
      <c r="K2070" s="562">
        <f>'Information Input'!$J$18</f>
        <v>2019</v>
      </c>
      <c r="L2070" s="580" t="s">
        <v>104</v>
      </c>
      <c r="M2070" s="564" t="s">
        <v>105</v>
      </c>
      <c r="N2070" s="561" t="s">
        <v>103</v>
      </c>
      <c r="O2070" s="575" t="s">
        <v>674</v>
      </c>
      <c r="P2070" s="537">
        <v>72</v>
      </c>
      <c r="Q2070" s="541" t="s">
        <v>214</v>
      </c>
      <c r="R2070" s="561" t="s">
        <v>239</v>
      </c>
      <c r="S2070" s="560">
        <f>'Report 1'!$AI$18</f>
        <v>0</v>
      </c>
      <c r="T2070" s="568">
        <f>'Report 1'!$AI$93</f>
        <v>0</v>
      </c>
      <c r="U2070" s="571">
        <f>'Report 1'!$AI$179</f>
        <v>0</v>
      </c>
      <c r="AL2070" s="522" t="s">
        <v>669</v>
      </c>
      <c r="AM2070" s="517">
        <v>2</v>
      </c>
      <c r="AN2070" s="517" t="str">
        <f>'Information Input'!$M$14</f>
        <v xml:space="preserve">      -      </v>
      </c>
      <c r="AO2070" s="517" t="s">
        <v>139</v>
      </c>
      <c r="AP2070" s="518">
        <f>'Information Input'!$H$33</f>
        <v>43466</v>
      </c>
      <c r="AQ2070" s="518">
        <f>'Information Input'!$H$34</f>
        <v>43555</v>
      </c>
      <c r="AR2070" s="519">
        <f>'Information Input'!$H$35</f>
        <v>43555</v>
      </c>
      <c r="AS2070" s="517" t="str">
        <f>'Information Input'!$J$22</f>
        <v>Quarterly</v>
      </c>
      <c r="AT2070" s="519">
        <f>'Information Input'!$H$30</f>
        <v>43555</v>
      </c>
      <c r="AU2070" s="517">
        <f>'Information Input'!$J$18</f>
        <v>2019</v>
      </c>
      <c r="AV2070" s="517" t="s">
        <v>103</v>
      </c>
      <c r="AW2070" s="517" t="s">
        <v>242</v>
      </c>
      <c r="AX2070" s="528" t="s">
        <v>242</v>
      </c>
      <c r="AY2070" s="529" t="s">
        <v>671</v>
      </c>
      <c r="AZ2070" s="528">
        <v>11</v>
      </c>
      <c r="BA2070" s="530" t="s">
        <v>153</v>
      </c>
      <c r="BB2070" s="524" t="s">
        <v>231</v>
      </c>
      <c r="BC2070" s="531">
        <f>'Report 2'!$AJ423</f>
        <v>0</v>
      </c>
      <c r="BD2070" s="531">
        <f>'Report 2'!$AK423</f>
        <v>0</v>
      </c>
      <c r="BE2070" s="531">
        <f>'Report 2'!$AL423</f>
        <v>0</v>
      </c>
      <c r="BF2070" s="531">
        <f>'Report 2'!$AM423</f>
        <v>0</v>
      </c>
      <c r="BG2070" s="531">
        <f>'Report 2'!$AN423</f>
        <v>0</v>
      </c>
      <c r="BH2070" s="531">
        <f>'Report 2'!$AO423</f>
        <v>0</v>
      </c>
      <c r="BI2070" s="531">
        <f>'Report 2'!$AP423</f>
        <v>0</v>
      </c>
      <c r="CC2070" s="542" t="s">
        <v>669</v>
      </c>
      <c r="CD2070" s="1014" t="s">
        <v>672</v>
      </c>
      <c r="CE2070" s="1014" t="str">
        <f>'Information Input'!$M$14</f>
        <v xml:space="preserve">      -      </v>
      </c>
      <c r="CF2070" s="551" t="s">
        <v>139</v>
      </c>
      <c r="CG2070" s="552">
        <f>'Information Input'!$H$33</f>
        <v>43466</v>
      </c>
      <c r="CH2070" s="552">
        <f>'Information Input'!$H$34</f>
        <v>43555</v>
      </c>
      <c r="CI2070" s="552">
        <f>'Information Input'!$H$35</f>
        <v>43555</v>
      </c>
      <c r="CJ2070" s="551" t="str">
        <f>'Information Input'!$J$22</f>
        <v>Quarterly</v>
      </c>
      <c r="CK2070" s="552">
        <f>'Information Input'!$H$30</f>
        <v>43555</v>
      </c>
      <c r="CL2070" s="551">
        <f>'Information Input'!$J$18</f>
        <v>2019</v>
      </c>
      <c r="CM2070" s="551" t="s">
        <v>91</v>
      </c>
      <c r="CN2070" s="1014" t="s">
        <v>240</v>
      </c>
      <c r="CO2070" s="542" t="s">
        <v>240</v>
      </c>
      <c r="CP2070" s="542" t="s">
        <v>671</v>
      </c>
      <c r="CQ2070" s="551">
        <v>29</v>
      </c>
      <c r="CR2070" s="542" t="s">
        <v>171</v>
      </c>
      <c r="CS2070" s="542" t="s">
        <v>238</v>
      </c>
      <c r="CT2070" s="1015">
        <f>'Report 1'!$AP$18</f>
        <v>0</v>
      </c>
      <c r="CU2070" s="1016">
        <f>SUMIF('Report 4A'!$G$16:$G$95,$CQ2070,'Report 4A'!$AX$16:$AX$95)</f>
        <v>0</v>
      </c>
      <c r="CV2070" s="1017">
        <f t="shared" si="326"/>
        <v>0</v>
      </c>
    </row>
    <row r="2071" spans="2:100">
      <c r="B2071" s="515" t="s">
        <v>669</v>
      </c>
      <c r="C2071" s="516">
        <v>1</v>
      </c>
      <c r="D2071" s="517" t="str">
        <f>'Information Input'!$M$14</f>
        <v xml:space="preserve">      -      </v>
      </c>
      <c r="E2071" s="517" t="s">
        <v>137</v>
      </c>
      <c r="F2071" s="518">
        <f t="shared" si="322"/>
        <v>43647</v>
      </c>
      <c r="G2071" s="518">
        <f t="shared" si="323"/>
        <v>43738</v>
      </c>
      <c r="H2071" s="519">
        <f>'Information Input'!$H$35</f>
        <v>43555</v>
      </c>
      <c r="I2071" s="517" t="str">
        <f>'Information Input'!$J$22</f>
        <v>Quarterly</v>
      </c>
      <c r="J2071" s="519">
        <f>'Information Input'!$H$30</f>
        <v>43555</v>
      </c>
      <c r="K2071" s="517">
        <f>'Information Input'!$J$18</f>
        <v>2019</v>
      </c>
      <c r="L2071" s="520" t="s">
        <v>91</v>
      </c>
      <c r="M2071" s="521" t="s">
        <v>240</v>
      </c>
      <c r="N2071" s="522" t="s">
        <v>240</v>
      </c>
      <c r="O2071" s="523" t="s">
        <v>670</v>
      </c>
      <c r="P2071" s="517">
        <v>2</v>
      </c>
      <c r="Q2071" s="522" t="s">
        <v>142</v>
      </c>
      <c r="R2071" s="522" t="s">
        <v>239</v>
      </c>
      <c r="S2071" s="524">
        <f>'Report 1'!$AN$18</f>
        <v>0</v>
      </c>
      <c r="T2071" s="525">
        <f>'Report 1'!$AN$20</f>
        <v>0</v>
      </c>
      <c r="U2071" s="526">
        <f>'Report 1'!$AN$106</f>
        <v>0</v>
      </c>
      <c r="AL2071" s="546" t="s">
        <v>669</v>
      </c>
      <c r="AM2071" s="547">
        <v>2</v>
      </c>
      <c r="AN2071" s="547" t="str">
        <f>'Information Input'!$M$14</f>
        <v xml:space="preserve">      -      </v>
      </c>
      <c r="AO2071" s="547" t="s">
        <v>139</v>
      </c>
      <c r="AP2071" s="538">
        <f>'Information Input'!$H$33</f>
        <v>43466</v>
      </c>
      <c r="AQ2071" s="538">
        <f>'Information Input'!$H$34</f>
        <v>43555</v>
      </c>
      <c r="AR2071" s="538">
        <f>'Information Input'!$H$35</f>
        <v>43555</v>
      </c>
      <c r="AS2071" s="547" t="str">
        <f>'Information Input'!$J$22</f>
        <v>Quarterly</v>
      </c>
      <c r="AT2071" s="538">
        <f>'Information Input'!$H$30</f>
        <v>43555</v>
      </c>
      <c r="AU2071" s="547">
        <f>'Information Input'!$J$18</f>
        <v>2019</v>
      </c>
      <c r="AV2071" s="547" t="s">
        <v>103</v>
      </c>
      <c r="AW2071" s="547" t="s">
        <v>242</v>
      </c>
      <c r="AX2071" s="547" t="s">
        <v>242</v>
      </c>
      <c r="AY2071" s="548" t="s">
        <v>671</v>
      </c>
      <c r="AZ2071" s="547">
        <v>12</v>
      </c>
      <c r="BA2071" s="549" t="s">
        <v>154</v>
      </c>
      <c r="BB2071" s="543" t="s">
        <v>231</v>
      </c>
      <c r="BC2071" s="550">
        <f>'Report 2'!$AJ424</f>
        <v>0</v>
      </c>
      <c r="BD2071" s="550">
        <f>'Report 2'!$AK424</f>
        <v>0</v>
      </c>
      <c r="BE2071" s="550">
        <f>'Report 2'!$AL424</f>
        <v>0</v>
      </c>
      <c r="BF2071" s="550">
        <f>'Report 2'!$AM424</f>
        <v>0</v>
      </c>
      <c r="BG2071" s="550">
        <f>'Report 2'!$AN424</f>
        <v>0</v>
      </c>
      <c r="BH2071" s="550">
        <f>'Report 2'!$AO424</f>
        <v>0</v>
      </c>
      <c r="BI2071" s="550">
        <f>'Report 2'!$AP424</f>
        <v>0</v>
      </c>
      <c r="CC2071" s="542" t="s">
        <v>669</v>
      </c>
      <c r="CD2071" s="1014" t="s">
        <v>672</v>
      </c>
      <c r="CE2071" s="1014" t="str">
        <f>'Information Input'!$M$14</f>
        <v xml:space="preserve">      -      </v>
      </c>
      <c r="CF2071" s="551" t="s">
        <v>139</v>
      </c>
      <c r="CG2071" s="552">
        <f>'Information Input'!$H$33</f>
        <v>43466</v>
      </c>
      <c r="CH2071" s="552">
        <f>'Information Input'!$H$34</f>
        <v>43555</v>
      </c>
      <c r="CI2071" s="552">
        <f>'Information Input'!$H$35</f>
        <v>43555</v>
      </c>
      <c r="CJ2071" s="551" t="str">
        <f>'Information Input'!$J$22</f>
        <v>Quarterly</v>
      </c>
      <c r="CK2071" s="552">
        <f>'Information Input'!$H$30</f>
        <v>43555</v>
      </c>
      <c r="CL2071" s="551">
        <f>'Information Input'!$J$18</f>
        <v>2019</v>
      </c>
      <c r="CM2071" s="551" t="s">
        <v>91</v>
      </c>
      <c r="CN2071" s="1014" t="s">
        <v>240</v>
      </c>
      <c r="CO2071" s="542" t="s">
        <v>240</v>
      </c>
      <c r="CP2071" s="542" t="s">
        <v>671</v>
      </c>
      <c r="CQ2071" s="551">
        <v>30</v>
      </c>
      <c r="CR2071" s="542" t="s">
        <v>172</v>
      </c>
      <c r="CS2071" s="542" t="s">
        <v>238</v>
      </c>
      <c r="CT2071" s="1015">
        <f>'Report 1'!$AP$18</f>
        <v>0</v>
      </c>
      <c r="CU2071" s="1016">
        <f>SUMIF('Report 4A'!$G$16:$G$95,$CQ2071,'Report 4A'!$AX$16:$AX$95)</f>
        <v>0</v>
      </c>
      <c r="CV2071" s="1017">
        <f t="shared" si="326"/>
        <v>0</v>
      </c>
    </row>
    <row r="2072" spans="2:100">
      <c r="B2072" s="535" t="s">
        <v>669</v>
      </c>
      <c r="C2072" s="536">
        <v>1</v>
      </c>
      <c r="D2072" s="537" t="str">
        <f>'Information Input'!$M$14</f>
        <v xml:space="preserve">      -      </v>
      </c>
      <c r="E2072" s="537" t="s">
        <v>137</v>
      </c>
      <c r="F2072" s="538">
        <f t="shared" si="322"/>
        <v>43647</v>
      </c>
      <c r="G2072" s="538">
        <f t="shared" si="323"/>
        <v>43738</v>
      </c>
      <c r="H2072" s="538">
        <f>'Information Input'!$H$35</f>
        <v>43555</v>
      </c>
      <c r="I2072" s="537" t="str">
        <f>'Information Input'!$J$22</f>
        <v>Quarterly</v>
      </c>
      <c r="J2072" s="538">
        <f>'Information Input'!$H$30</f>
        <v>43555</v>
      </c>
      <c r="K2072" s="537">
        <f>'Information Input'!$J$18</f>
        <v>2019</v>
      </c>
      <c r="L2072" s="539" t="s">
        <v>91</v>
      </c>
      <c r="M2072" s="540" t="s">
        <v>240</v>
      </c>
      <c r="N2072" s="541" t="s">
        <v>240</v>
      </c>
      <c r="O2072" s="542" t="s">
        <v>670</v>
      </c>
      <c r="P2072" s="537">
        <v>3</v>
      </c>
      <c r="Q2072" s="541" t="s">
        <v>143</v>
      </c>
      <c r="R2072" s="541" t="s">
        <v>239</v>
      </c>
      <c r="S2072" s="543">
        <f>'Report 1'!$AN$18</f>
        <v>0</v>
      </c>
      <c r="T2072" s="544">
        <f>'Report 1'!$AN$21</f>
        <v>0</v>
      </c>
      <c r="U2072" s="545">
        <f>'Report 1'!$AN$107</f>
        <v>0</v>
      </c>
      <c r="AL2072" s="546" t="s">
        <v>669</v>
      </c>
      <c r="AM2072" s="547">
        <v>2</v>
      </c>
      <c r="AN2072" s="547" t="str">
        <f>'Information Input'!$M$14</f>
        <v xml:space="preserve">      -      </v>
      </c>
      <c r="AO2072" s="547" t="s">
        <v>139</v>
      </c>
      <c r="AP2072" s="538">
        <f>'Information Input'!$H$33</f>
        <v>43466</v>
      </c>
      <c r="AQ2072" s="538">
        <f>'Information Input'!$H$34</f>
        <v>43555</v>
      </c>
      <c r="AR2072" s="538">
        <f>'Information Input'!$H$35</f>
        <v>43555</v>
      </c>
      <c r="AS2072" s="547" t="str">
        <f>'Information Input'!$J$22</f>
        <v>Quarterly</v>
      </c>
      <c r="AT2072" s="538">
        <f>'Information Input'!$H$30</f>
        <v>43555</v>
      </c>
      <c r="AU2072" s="547">
        <f>'Information Input'!$J$18</f>
        <v>2019</v>
      </c>
      <c r="AV2072" s="547" t="s">
        <v>103</v>
      </c>
      <c r="AW2072" s="547" t="s">
        <v>242</v>
      </c>
      <c r="AX2072" s="547" t="s">
        <v>242</v>
      </c>
      <c r="AY2072" s="548" t="s">
        <v>671</v>
      </c>
      <c r="AZ2072" s="547">
        <v>13</v>
      </c>
      <c r="BA2072" s="549" t="s">
        <v>155</v>
      </c>
      <c r="BB2072" s="543" t="s">
        <v>232</v>
      </c>
      <c r="BC2072" s="550">
        <f>'Report 2'!$AJ425</f>
        <v>0</v>
      </c>
      <c r="BD2072" s="550">
        <f>'Report 2'!$AK425</f>
        <v>0</v>
      </c>
      <c r="BE2072" s="550">
        <f>'Report 2'!$AL425</f>
        <v>0</v>
      </c>
      <c r="BF2072" s="550">
        <f>'Report 2'!$AM425</f>
        <v>0</v>
      </c>
      <c r="BG2072" s="550">
        <f>'Report 2'!$AN425</f>
        <v>0</v>
      </c>
      <c r="BH2072" s="550">
        <f>'Report 2'!$AO425</f>
        <v>0</v>
      </c>
      <c r="BI2072" s="550">
        <f>'Report 2'!$AP425</f>
        <v>0</v>
      </c>
      <c r="CC2072" s="542" t="s">
        <v>669</v>
      </c>
      <c r="CD2072" s="1014" t="s">
        <v>672</v>
      </c>
      <c r="CE2072" s="1014" t="str">
        <f>'Information Input'!$M$14</f>
        <v xml:space="preserve">      -      </v>
      </c>
      <c r="CF2072" s="551" t="s">
        <v>139</v>
      </c>
      <c r="CG2072" s="552">
        <f>'Information Input'!$H$33</f>
        <v>43466</v>
      </c>
      <c r="CH2072" s="552">
        <f>'Information Input'!$H$34</f>
        <v>43555</v>
      </c>
      <c r="CI2072" s="552">
        <f>'Information Input'!$H$35</f>
        <v>43555</v>
      </c>
      <c r="CJ2072" s="551" t="str">
        <f>'Information Input'!$J$22</f>
        <v>Quarterly</v>
      </c>
      <c r="CK2072" s="552">
        <f>'Information Input'!$H$30</f>
        <v>43555</v>
      </c>
      <c r="CL2072" s="551">
        <f>'Information Input'!$J$18</f>
        <v>2019</v>
      </c>
      <c r="CM2072" s="551" t="s">
        <v>91</v>
      </c>
      <c r="CN2072" s="1014" t="s">
        <v>240</v>
      </c>
      <c r="CO2072" s="542" t="s">
        <v>240</v>
      </c>
      <c r="CP2072" s="542" t="s">
        <v>671</v>
      </c>
      <c r="CQ2072" s="551">
        <v>31</v>
      </c>
      <c r="CR2072" s="542" t="s">
        <v>173</v>
      </c>
      <c r="CS2072" s="542" t="s">
        <v>233</v>
      </c>
      <c r="CT2072" s="1015">
        <f>'Report 1'!$AP$18</f>
        <v>0</v>
      </c>
      <c r="CU2072" s="1016">
        <f>SUMIF('Report 4A'!$G$16:$G$95,$CQ2072,'Report 4A'!$AX$16:$AX$95)</f>
        <v>0</v>
      </c>
      <c r="CV2072" s="1017">
        <f t="shared" si="326"/>
        <v>0</v>
      </c>
    </row>
    <row r="2073" spans="2:100">
      <c r="B2073" s="535" t="s">
        <v>669</v>
      </c>
      <c r="C2073" s="536">
        <v>1</v>
      </c>
      <c r="D2073" s="537" t="str">
        <f>'Information Input'!$M$14</f>
        <v xml:space="preserve">      -      </v>
      </c>
      <c r="E2073" s="537" t="s">
        <v>137</v>
      </c>
      <c r="F2073" s="538">
        <f t="shared" si="322"/>
        <v>43647</v>
      </c>
      <c r="G2073" s="538">
        <f t="shared" si="323"/>
        <v>43738</v>
      </c>
      <c r="H2073" s="538">
        <f>'Information Input'!$H$35</f>
        <v>43555</v>
      </c>
      <c r="I2073" s="537" t="str">
        <f>'Information Input'!$J$22</f>
        <v>Quarterly</v>
      </c>
      <c r="J2073" s="538">
        <f>'Information Input'!$H$30</f>
        <v>43555</v>
      </c>
      <c r="K2073" s="537">
        <f>'Information Input'!$J$18</f>
        <v>2019</v>
      </c>
      <c r="L2073" s="539" t="s">
        <v>91</v>
      </c>
      <c r="M2073" s="540" t="s">
        <v>240</v>
      </c>
      <c r="N2073" s="541" t="s">
        <v>240</v>
      </c>
      <c r="O2073" s="542" t="s">
        <v>670</v>
      </c>
      <c r="P2073" s="537">
        <v>4</v>
      </c>
      <c r="Q2073" s="541" t="s">
        <v>144</v>
      </c>
      <c r="R2073" s="541" t="s">
        <v>239</v>
      </c>
      <c r="S2073" s="543">
        <f>'Report 1'!$AN$18</f>
        <v>0</v>
      </c>
      <c r="T2073" s="544">
        <f>'Report 1'!$AN$22</f>
        <v>0</v>
      </c>
      <c r="U2073" s="545">
        <f>'Report 1'!$AN$108</f>
        <v>0</v>
      </c>
      <c r="AL2073" s="546" t="s">
        <v>669</v>
      </c>
      <c r="AM2073" s="547">
        <v>2</v>
      </c>
      <c r="AN2073" s="547" t="str">
        <f>'Information Input'!$M$14</f>
        <v xml:space="preserve">      -      </v>
      </c>
      <c r="AO2073" s="547" t="s">
        <v>139</v>
      </c>
      <c r="AP2073" s="538">
        <f>'Information Input'!$H$33</f>
        <v>43466</v>
      </c>
      <c r="AQ2073" s="538">
        <f>'Information Input'!$H$34</f>
        <v>43555</v>
      </c>
      <c r="AR2073" s="538">
        <f>'Information Input'!$H$35</f>
        <v>43555</v>
      </c>
      <c r="AS2073" s="547" t="str">
        <f>'Information Input'!$J$22</f>
        <v>Quarterly</v>
      </c>
      <c r="AT2073" s="538">
        <f>'Information Input'!$H$30</f>
        <v>43555</v>
      </c>
      <c r="AU2073" s="547">
        <f>'Information Input'!$J$18</f>
        <v>2019</v>
      </c>
      <c r="AV2073" s="547" t="s">
        <v>103</v>
      </c>
      <c r="AW2073" s="547" t="s">
        <v>242</v>
      </c>
      <c r="AX2073" s="547" t="s">
        <v>242</v>
      </c>
      <c r="AY2073" s="548" t="s">
        <v>671</v>
      </c>
      <c r="AZ2073" s="547">
        <v>14</v>
      </c>
      <c r="BA2073" s="549" t="s">
        <v>156</v>
      </c>
      <c r="BB2073" s="543" t="s">
        <v>233</v>
      </c>
      <c r="BC2073" s="550">
        <f>'Report 2'!$AJ426</f>
        <v>0</v>
      </c>
      <c r="BD2073" s="550">
        <f>'Report 2'!$AK426</f>
        <v>0</v>
      </c>
      <c r="BE2073" s="550">
        <f>'Report 2'!$AL426</f>
        <v>0</v>
      </c>
      <c r="BF2073" s="550">
        <f>'Report 2'!$AM426</f>
        <v>0</v>
      </c>
      <c r="BG2073" s="550">
        <f>'Report 2'!$AN426</f>
        <v>0</v>
      </c>
      <c r="BH2073" s="550">
        <f>'Report 2'!$AO426</f>
        <v>0</v>
      </c>
      <c r="BI2073" s="550">
        <f>'Report 2'!$AP426</f>
        <v>0</v>
      </c>
      <c r="CC2073" s="542" t="s">
        <v>669</v>
      </c>
      <c r="CD2073" s="1014" t="s">
        <v>672</v>
      </c>
      <c r="CE2073" s="1014" t="str">
        <f>'Information Input'!$M$14</f>
        <v xml:space="preserve">      -      </v>
      </c>
      <c r="CF2073" s="551" t="s">
        <v>139</v>
      </c>
      <c r="CG2073" s="552">
        <f>'Information Input'!$H$33</f>
        <v>43466</v>
      </c>
      <c r="CH2073" s="552">
        <f>'Information Input'!$H$34</f>
        <v>43555</v>
      </c>
      <c r="CI2073" s="552">
        <f>'Information Input'!$H$35</f>
        <v>43555</v>
      </c>
      <c r="CJ2073" s="551" t="str">
        <f>'Information Input'!$J$22</f>
        <v>Quarterly</v>
      </c>
      <c r="CK2073" s="552">
        <f>'Information Input'!$H$30</f>
        <v>43555</v>
      </c>
      <c r="CL2073" s="551">
        <f>'Information Input'!$J$18</f>
        <v>2019</v>
      </c>
      <c r="CM2073" s="551" t="s">
        <v>91</v>
      </c>
      <c r="CN2073" s="1014" t="s">
        <v>240</v>
      </c>
      <c r="CO2073" s="542" t="s">
        <v>240</v>
      </c>
      <c r="CP2073" s="542" t="s">
        <v>671</v>
      </c>
      <c r="CQ2073" s="551">
        <v>32</v>
      </c>
      <c r="CR2073" s="542" t="s">
        <v>174</v>
      </c>
      <c r="CS2073" s="542" t="s">
        <v>238</v>
      </c>
      <c r="CT2073" s="1015">
        <f>'Report 1'!$AP$18</f>
        <v>0</v>
      </c>
      <c r="CU2073" s="1016">
        <f>SUMIF('Report 4A'!$G$16:$G$95,$CQ2073,'Report 4A'!$AX$16:$AX$95)</f>
        <v>0</v>
      </c>
      <c r="CV2073" s="1017">
        <f t="shared" si="326"/>
        <v>0</v>
      </c>
    </row>
    <row r="2074" spans="2:100">
      <c r="B2074" s="535" t="s">
        <v>669</v>
      </c>
      <c r="C2074" s="536">
        <v>1</v>
      </c>
      <c r="D2074" s="537" t="str">
        <f>'Information Input'!$M$14</f>
        <v xml:space="preserve">      -      </v>
      </c>
      <c r="E2074" s="537" t="s">
        <v>137</v>
      </c>
      <c r="F2074" s="538">
        <f t="shared" si="322"/>
        <v>43647</v>
      </c>
      <c r="G2074" s="538">
        <f t="shared" si="323"/>
        <v>43738</v>
      </c>
      <c r="H2074" s="538">
        <f>'Information Input'!$H$35</f>
        <v>43555</v>
      </c>
      <c r="I2074" s="537" t="str">
        <f>'Information Input'!$J$22</f>
        <v>Quarterly</v>
      </c>
      <c r="J2074" s="538">
        <f>'Information Input'!$H$30</f>
        <v>43555</v>
      </c>
      <c r="K2074" s="537">
        <f>'Information Input'!$J$18</f>
        <v>2019</v>
      </c>
      <c r="L2074" s="539" t="s">
        <v>91</v>
      </c>
      <c r="M2074" s="540" t="s">
        <v>240</v>
      </c>
      <c r="N2074" s="541" t="s">
        <v>240</v>
      </c>
      <c r="O2074" s="542" t="s">
        <v>670</v>
      </c>
      <c r="P2074" s="537">
        <v>5</v>
      </c>
      <c r="Q2074" s="541" t="s">
        <v>145</v>
      </c>
      <c r="R2074" s="541" t="s">
        <v>239</v>
      </c>
      <c r="S2074" s="543">
        <f>'Report 1'!$AN$18</f>
        <v>0</v>
      </c>
      <c r="T2074" s="544">
        <f>'Report 1'!$AN$23</f>
        <v>0</v>
      </c>
      <c r="U2074" s="545">
        <f>'Report 1'!$AN$109</f>
        <v>0</v>
      </c>
      <c r="AL2074" s="546" t="s">
        <v>669</v>
      </c>
      <c r="AM2074" s="547">
        <v>2</v>
      </c>
      <c r="AN2074" s="547" t="str">
        <f>'Information Input'!$M$14</f>
        <v xml:space="preserve">      -      </v>
      </c>
      <c r="AO2074" s="547" t="s">
        <v>139</v>
      </c>
      <c r="AP2074" s="538">
        <f>'Information Input'!$H$33</f>
        <v>43466</v>
      </c>
      <c r="AQ2074" s="538">
        <f>'Information Input'!$H$34</f>
        <v>43555</v>
      </c>
      <c r="AR2074" s="538">
        <f>'Information Input'!$H$35</f>
        <v>43555</v>
      </c>
      <c r="AS2074" s="547" t="str">
        <f>'Information Input'!$J$22</f>
        <v>Quarterly</v>
      </c>
      <c r="AT2074" s="538">
        <f>'Information Input'!$H$30</f>
        <v>43555</v>
      </c>
      <c r="AU2074" s="547">
        <f>'Information Input'!$J$18</f>
        <v>2019</v>
      </c>
      <c r="AV2074" s="547" t="s">
        <v>103</v>
      </c>
      <c r="AW2074" s="547" t="s">
        <v>242</v>
      </c>
      <c r="AX2074" s="547" t="s">
        <v>242</v>
      </c>
      <c r="AY2074" s="548" t="s">
        <v>671</v>
      </c>
      <c r="AZ2074" s="547">
        <v>15</v>
      </c>
      <c r="BA2074" s="549" t="s">
        <v>157</v>
      </c>
      <c r="BB2074" s="543" t="s">
        <v>234</v>
      </c>
      <c r="BC2074" s="550">
        <f>'Report 2'!$AJ427</f>
        <v>0</v>
      </c>
      <c r="BD2074" s="550">
        <f>'Report 2'!$AK427</f>
        <v>0</v>
      </c>
      <c r="BE2074" s="550">
        <f>'Report 2'!$AL427</f>
        <v>0</v>
      </c>
      <c r="BF2074" s="550">
        <f>'Report 2'!$AM427</f>
        <v>0</v>
      </c>
      <c r="BG2074" s="550">
        <f>'Report 2'!$AN427</f>
        <v>0</v>
      </c>
      <c r="BH2074" s="550">
        <f>'Report 2'!$AO427</f>
        <v>0</v>
      </c>
      <c r="BI2074" s="550">
        <f>'Report 2'!$AP427</f>
        <v>0</v>
      </c>
      <c r="CC2074" s="542" t="s">
        <v>669</v>
      </c>
      <c r="CD2074" s="1014" t="s">
        <v>672</v>
      </c>
      <c r="CE2074" s="1014" t="str">
        <f>'Information Input'!$M$14</f>
        <v xml:space="preserve">      -      </v>
      </c>
      <c r="CF2074" s="551" t="s">
        <v>139</v>
      </c>
      <c r="CG2074" s="552">
        <f>'Information Input'!$H$33</f>
        <v>43466</v>
      </c>
      <c r="CH2074" s="552">
        <f>'Information Input'!$H$34</f>
        <v>43555</v>
      </c>
      <c r="CI2074" s="552">
        <f>'Information Input'!$H$35</f>
        <v>43555</v>
      </c>
      <c r="CJ2074" s="551" t="str">
        <f>'Information Input'!$J$22</f>
        <v>Quarterly</v>
      </c>
      <c r="CK2074" s="552">
        <f>'Information Input'!$H$30</f>
        <v>43555</v>
      </c>
      <c r="CL2074" s="551">
        <f>'Information Input'!$J$18</f>
        <v>2019</v>
      </c>
      <c r="CM2074" s="551" t="s">
        <v>91</v>
      </c>
      <c r="CN2074" s="1014" t="s">
        <v>240</v>
      </c>
      <c r="CO2074" s="542" t="s">
        <v>240</v>
      </c>
      <c r="CP2074" s="542" t="s">
        <v>671</v>
      </c>
      <c r="CQ2074" s="551">
        <v>33</v>
      </c>
      <c r="CR2074" s="542" t="s">
        <v>175</v>
      </c>
      <c r="CS2074" s="542" t="s">
        <v>233</v>
      </c>
      <c r="CT2074" s="1015">
        <f>'Report 1'!$AP$18</f>
        <v>0</v>
      </c>
      <c r="CU2074" s="1016">
        <f>SUMIF('Report 4A'!$G$16:$G$95,$CQ2074,'Report 4A'!$AX$16:$AX$95)</f>
        <v>0</v>
      </c>
      <c r="CV2074" s="1017">
        <f t="shared" si="326"/>
        <v>0</v>
      </c>
    </row>
    <row r="2075" spans="2:100">
      <c r="B2075" s="535" t="s">
        <v>669</v>
      </c>
      <c r="C2075" s="536">
        <v>1</v>
      </c>
      <c r="D2075" s="537" t="str">
        <f>'Information Input'!$M$14</f>
        <v xml:space="preserve">      -      </v>
      </c>
      <c r="E2075" s="537" t="s">
        <v>137</v>
      </c>
      <c r="F2075" s="538">
        <f t="shared" si="322"/>
        <v>43647</v>
      </c>
      <c r="G2075" s="538">
        <f t="shared" si="323"/>
        <v>43738</v>
      </c>
      <c r="H2075" s="538">
        <f>'Information Input'!$H$35</f>
        <v>43555</v>
      </c>
      <c r="I2075" s="537" t="str">
        <f>'Information Input'!$J$22</f>
        <v>Quarterly</v>
      </c>
      <c r="J2075" s="538">
        <f>'Information Input'!$H$30</f>
        <v>43555</v>
      </c>
      <c r="K2075" s="537">
        <f>'Information Input'!$J$18</f>
        <v>2019</v>
      </c>
      <c r="L2075" s="539" t="s">
        <v>91</v>
      </c>
      <c r="M2075" s="540" t="s">
        <v>240</v>
      </c>
      <c r="N2075" s="541" t="s">
        <v>240</v>
      </c>
      <c r="O2075" s="542" t="s">
        <v>670</v>
      </c>
      <c r="P2075" s="537">
        <v>6</v>
      </c>
      <c r="Q2075" s="541" t="s">
        <v>146</v>
      </c>
      <c r="R2075" s="541" t="s">
        <v>239</v>
      </c>
      <c r="S2075" s="543">
        <f>'Report 1'!$AN$18</f>
        <v>0</v>
      </c>
      <c r="T2075" s="544">
        <f>'Report 1'!$AN$24</f>
        <v>0</v>
      </c>
      <c r="U2075" s="545">
        <f>'Report 1'!$AN$110</f>
        <v>0</v>
      </c>
      <c r="AL2075" s="546" t="s">
        <v>669</v>
      </c>
      <c r="AM2075" s="547">
        <v>2</v>
      </c>
      <c r="AN2075" s="547" t="str">
        <f>'Information Input'!$M$14</f>
        <v xml:space="preserve">      -      </v>
      </c>
      <c r="AO2075" s="547" t="s">
        <v>139</v>
      </c>
      <c r="AP2075" s="538">
        <f>'Information Input'!$H$33</f>
        <v>43466</v>
      </c>
      <c r="AQ2075" s="538">
        <f>'Information Input'!$H$34</f>
        <v>43555</v>
      </c>
      <c r="AR2075" s="538">
        <f>'Information Input'!$H$35</f>
        <v>43555</v>
      </c>
      <c r="AS2075" s="547" t="str">
        <f>'Information Input'!$J$22</f>
        <v>Quarterly</v>
      </c>
      <c r="AT2075" s="538">
        <f>'Information Input'!$H$30</f>
        <v>43555</v>
      </c>
      <c r="AU2075" s="547">
        <f>'Information Input'!$J$18</f>
        <v>2019</v>
      </c>
      <c r="AV2075" s="547" t="s">
        <v>103</v>
      </c>
      <c r="AW2075" s="547" t="s">
        <v>242</v>
      </c>
      <c r="AX2075" s="547" t="s">
        <v>242</v>
      </c>
      <c r="AY2075" s="548" t="s">
        <v>671</v>
      </c>
      <c r="AZ2075" s="547">
        <v>16</v>
      </c>
      <c r="BA2075" s="549" t="s">
        <v>158</v>
      </c>
      <c r="BB2075" s="543" t="s">
        <v>235</v>
      </c>
      <c r="BC2075" s="550">
        <f>'Report 2'!$AJ428</f>
        <v>0</v>
      </c>
      <c r="BD2075" s="550">
        <f>'Report 2'!$AK428</f>
        <v>0</v>
      </c>
      <c r="BE2075" s="550">
        <f>'Report 2'!$AL428</f>
        <v>0</v>
      </c>
      <c r="BF2075" s="550">
        <f>'Report 2'!$AM428</f>
        <v>0</v>
      </c>
      <c r="BG2075" s="550">
        <f>'Report 2'!$AN428</f>
        <v>0</v>
      </c>
      <c r="BH2075" s="550">
        <f>'Report 2'!$AO428</f>
        <v>0</v>
      </c>
      <c r="BI2075" s="550">
        <f>'Report 2'!$AP428</f>
        <v>0</v>
      </c>
      <c r="CC2075" s="542" t="s">
        <v>669</v>
      </c>
      <c r="CD2075" s="1014" t="s">
        <v>672</v>
      </c>
      <c r="CE2075" s="1014" t="str">
        <f>'Information Input'!$M$14</f>
        <v xml:space="preserve">      -      </v>
      </c>
      <c r="CF2075" s="551" t="s">
        <v>139</v>
      </c>
      <c r="CG2075" s="552">
        <f>'Information Input'!$H$33</f>
        <v>43466</v>
      </c>
      <c r="CH2075" s="552">
        <f>'Information Input'!$H$34</f>
        <v>43555</v>
      </c>
      <c r="CI2075" s="552">
        <f>'Information Input'!$H$35</f>
        <v>43555</v>
      </c>
      <c r="CJ2075" s="551" t="str">
        <f>'Information Input'!$J$22</f>
        <v>Quarterly</v>
      </c>
      <c r="CK2075" s="552">
        <f>'Information Input'!$H$30</f>
        <v>43555</v>
      </c>
      <c r="CL2075" s="551">
        <f>'Information Input'!$J$18</f>
        <v>2019</v>
      </c>
      <c r="CM2075" s="551" t="s">
        <v>91</v>
      </c>
      <c r="CN2075" s="1014" t="s">
        <v>240</v>
      </c>
      <c r="CO2075" s="542" t="s">
        <v>240</v>
      </c>
      <c r="CP2075" s="542" t="s">
        <v>671</v>
      </c>
      <c r="CQ2075" s="551">
        <v>34</v>
      </c>
      <c r="CR2075" s="542" t="s">
        <v>176</v>
      </c>
      <c r="CS2075" s="542" t="s">
        <v>238</v>
      </c>
      <c r="CT2075" s="1015">
        <f>'Report 1'!$AP$18</f>
        <v>0</v>
      </c>
      <c r="CU2075" s="1016">
        <f>SUMIF('Report 4A'!$G$16:$G$95,$CQ2075,'Report 4A'!$AX$16:$AX$95)</f>
        <v>0</v>
      </c>
      <c r="CV2075" s="1017">
        <f t="shared" si="326"/>
        <v>0</v>
      </c>
    </row>
    <row r="2076" spans="2:100">
      <c r="B2076" s="535" t="s">
        <v>669</v>
      </c>
      <c r="C2076" s="536">
        <v>1</v>
      </c>
      <c r="D2076" s="537" t="str">
        <f>'Information Input'!$M$14</f>
        <v xml:space="preserve">      -      </v>
      </c>
      <c r="E2076" s="537" t="s">
        <v>137</v>
      </c>
      <c r="F2076" s="538">
        <f t="shared" si="322"/>
        <v>43647</v>
      </c>
      <c r="G2076" s="538">
        <f t="shared" si="323"/>
        <v>43738</v>
      </c>
      <c r="H2076" s="538">
        <f>'Information Input'!$H$35</f>
        <v>43555</v>
      </c>
      <c r="I2076" s="537" t="str">
        <f>'Information Input'!$J$22</f>
        <v>Quarterly</v>
      </c>
      <c r="J2076" s="538">
        <f>'Information Input'!$H$30</f>
        <v>43555</v>
      </c>
      <c r="K2076" s="537">
        <f>'Information Input'!$J$18</f>
        <v>2019</v>
      </c>
      <c r="L2076" s="539" t="s">
        <v>91</v>
      </c>
      <c r="M2076" s="540" t="s">
        <v>240</v>
      </c>
      <c r="N2076" s="541" t="s">
        <v>240</v>
      </c>
      <c r="O2076" s="542" t="s">
        <v>674</v>
      </c>
      <c r="P2076" s="537">
        <v>7</v>
      </c>
      <c r="Q2076" s="541" t="s">
        <v>147</v>
      </c>
      <c r="R2076" s="541" t="s">
        <v>239</v>
      </c>
      <c r="S2076" s="543">
        <f>'Report 1'!$AN$18</f>
        <v>0</v>
      </c>
      <c r="T2076" s="544">
        <f>'Report 1'!$AN$25</f>
        <v>0</v>
      </c>
      <c r="U2076" s="545">
        <f>'Report 1'!$AN$111</f>
        <v>0</v>
      </c>
      <c r="AL2076" s="546" t="s">
        <v>669</v>
      </c>
      <c r="AM2076" s="547">
        <v>2</v>
      </c>
      <c r="AN2076" s="547" t="str">
        <f>'Information Input'!$M$14</f>
        <v xml:space="preserve">      -      </v>
      </c>
      <c r="AO2076" s="547" t="s">
        <v>139</v>
      </c>
      <c r="AP2076" s="538">
        <f>'Information Input'!$H$33</f>
        <v>43466</v>
      </c>
      <c r="AQ2076" s="538">
        <f>'Information Input'!$H$34</f>
        <v>43555</v>
      </c>
      <c r="AR2076" s="538">
        <f>'Information Input'!$H$35</f>
        <v>43555</v>
      </c>
      <c r="AS2076" s="547" t="str">
        <f>'Information Input'!$J$22</f>
        <v>Quarterly</v>
      </c>
      <c r="AT2076" s="538">
        <f>'Information Input'!$H$30</f>
        <v>43555</v>
      </c>
      <c r="AU2076" s="547">
        <f>'Information Input'!$J$18</f>
        <v>2019</v>
      </c>
      <c r="AV2076" s="547" t="s">
        <v>103</v>
      </c>
      <c r="AW2076" s="547" t="s">
        <v>242</v>
      </c>
      <c r="AX2076" s="547" t="s">
        <v>242</v>
      </c>
      <c r="AY2076" s="548" t="s">
        <v>671</v>
      </c>
      <c r="AZ2076" s="547">
        <v>17</v>
      </c>
      <c r="BA2076" s="549" t="s">
        <v>159</v>
      </c>
      <c r="BB2076" s="543" t="s">
        <v>235</v>
      </c>
      <c r="BC2076" s="550">
        <f>'Report 2'!$AJ429</f>
        <v>0</v>
      </c>
      <c r="BD2076" s="550">
        <f>'Report 2'!$AK429</f>
        <v>0</v>
      </c>
      <c r="BE2076" s="550">
        <f>'Report 2'!$AL429</f>
        <v>0</v>
      </c>
      <c r="BF2076" s="550">
        <f>'Report 2'!$AM429</f>
        <v>0</v>
      </c>
      <c r="BG2076" s="550">
        <f>'Report 2'!$AN429</f>
        <v>0</v>
      </c>
      <c r="BH2076" s="550">
        <f>'Report 2'!$AO429</f>
        <v>0</v>
      </c>
      <c r="BI2076" s="550">
        <f>'Report 2'!$AP429</f>
        <v>0</v>
      </c>
      <c r="CC2076" s="542" t="s">
        <v>669</v>
      </c>
      <c r="CD2076" s="1014" t="s">
        <v>672</v>
      </c>
      <c r="CE2076" s="1014" t="str">
        <f>'Information Input'!$M$14</f>
        <v xml:space="preserve">      -      </v>
      </c>
      <c r="CF2076" s="551" t="s">
        <v>139</v>
      </c>
      <c r="CG2076" s="552">
        <f>'Information Input'!$H$33</f>
        <v>43466</v>
      </c>
      <c r="CH2076" s="552">
        <f>'Information Input'!$H$34</f>
        <v>43555</v>
      </c>
      <c r="CI2076" s="552">
        <f>'Information Input'!$H$35</f>
        <v>43555</v>
      </c>
      <c r="CJ2076" s="551" t="str">
        <f>'Information Input'!$J$22</f>
        <v>Quarterly</v>
      </c>
      <c r="CK2076" s="552">
        <f>'Information Input'!$H$30</f>
        <v>43555</v>
      </c>
      <c r="CL2076" s="551">
        <f>'Information Input'!$J$18</f>
        <v>2019</v>
      </c>
      <c r="CM2076" s="551" t="s">
        <v>91</v>
      </c>
      <c r="CN2076" s="1014" t="s">
        <v>240</v>
      </c>
      <c r="CO2076" s="542" t="s">
        <v>240</v>
      </c>
      <c r="CP2076" s="542" t="s">
        <v>671</v>
      </c>
      <c r="CQ2076" s="551">
        <v>35</v>
      </c>
      <c r="CR2076" s="542" t="s">
        <v>177</v>
      </c>
      <c r="CS2076" s="542" t="s">
        <v>235</v>
      </c>
      <c r="CT2076" s="1015">
        <f>'Report 1'!$AP$18</f>
        <v>0</v>
      </c>
      <c r="CU2076" s="1016">
        <f>SUMIF('Report 4A'!$G$16:$G$95,$CQ2076,'Report 4A'!$AX$16:$AX$95)</f>
        <v>0</v>
      </c>
      <c r="CV2076" s="1017">
        <f t="shared" si="326"/>
        <v>0</v>
      </c>
    </row>
    <row r="2077" spans="2:100">
      <c r="B2077" s="535" t="s">
        <v>669</v>
      </c>
      <c r="C2077" s="536">
        <v>1</v>
      </c>
      <c r="D2077" s="537" t="str">
        <f>'Information Input'!$M$14</f>
        <v xml:space="preserve">      -      </v>
      </c>
      <c r="E2077" s="537" t="s">
        <v>137</v>
      </c>
      <c r="F2077" s="538">
        <f t="shared" si="322"/>
        <v>43647</v>
      </c>
      <c r="G2077" s="538">
        <f t="shared" si="323"/>
        <v>43738</v>
      </c>
      <c r="H2077" s="538">
        <f>'Information Input'!$H$35</f>
        <v>43555</v>
      </c>
      <c r="I2077" s="537" t="str">
        <f>'Information Input'!$J$22</f>
        <v>Quarterly</v>
      </c>
      <c r="J2077" s="538">
        <f>'Information Input'!$H$30</f>
        <v>43555</v>
      </c>
      <c r="K2077" s="537">
        <f>'Information Input'!$J$18</f>
        <v>2019</v>
      </c>
      <c r="L2077" s="539" t="s">
        <v>91</v>
      </c>
      <c r="M2077" s="540" t="s">
        <v>240</v>
      </c>
      <c r="N2077" s="541" t="s">
        <v>240</v>
      </c>
      <c r="O2077" s="542" t="s">
        <v>670</v>
      </c>
      <c r="P2077" s="537">
        <v>8</v>
      </c>
      <c r="Q2077" s="541" t="s">
        <v>148</v>
      </c>
      <c r="R2077" s="541" t="s">
        <v>239</v>
      </c>
      <c r="S2077" s="543">
        <f>'Report 1'!$AN$18</f>
        <v>0</v>
      </c>
      <c r="T2077" s="544">
        <f>'Report 1'!$AN$26</f>
        <v>0</v>
      </c>
      <c r="U2077" s="545">
        <f>'Report 1'!$AN$112</f>
        <v>0</v>
      </c>
      <c r="AL2077" s="546" t="s">
        <v>669</v>
      </c>
      <c r="AM2077" s="547">
        <v>2</v>
      </c>
      <c r="AN2077" s="547" t="str">
        <f>'Information Input'!$M$14</f>
        <v xml:space="preserve">      -      </v>
      </c>
      <c r="AO2077" s="547" t="s">
        <v>139</v>
      </c>
      <c r="AP2077" s="538">
        <f>'Information Input'!$H$33</f>
        <v>43466</v>
      </c>
      <c r="AQ2077" s="538">
        <f>'Information Input'!$H$34</f>
        <v>43555</v>
      </c>
      <c r="AR2077" s="538">
        <f>'Information Input'!$H$35</f>
        <v>43555</v>
      </c>
      <c r="AS2077" s="547" t="str">
        <f>'Information Input'!$J$22</f>
        <v>Quarterly</v>
      </c>
      <c r="AT2077" s="538">
        <f>'Information Input'!$H$30</f>
        <v>43555</v>
      </c>
      <c r="AU2077" s="547">
        <f>'Information Input'!$J$18</f>
        <v>2019</v>
      </c>
      <c r="AV2077" s="547" t="s">
        <v>103</v>
      </c>
      <c r="AW2077" s="547" t="s">
        <v>242</v>
      </c>
      <c r="AX2077" s="547" t="s">
        <v>242</v>
      </c>
      <c r="AY2077" s="548" t="s">
        <v>671</v>
      </c>
      <c r="AZ2077" s="547">
        <v>18</v>
      </c>
      <c r="BA2077" s="549" t="s">
        <v>160</v>
      </c>
      <c r="BB2077" s="543" t="s">
        <v>235</v>
      </c>
      <c r="BC2077" s="550">
        <f>'Report 2'!$AJ430</f>
        <v>0</v>
      </c>
      <c r="BD2077" s="550">
        <f>'Report 2'!$AK430</f>
        <v>0</v>
      </c>
      <c r="BE2077" s="550">
        <f>'Report 2'!$AL430</f>
        <v>0</v>
      </c>
      <c r="BF2077" s="550">
        <f>'Report 2'!$AM430</f>
        <v>0</v>
      </c>
      <c r="BG2077" s="550">
        <f>'Report 2'!$AN430</f>
        <v>0</v>
      </c>
      <c r="BH2077" s="550">
        <f>'Report 2'!$AO430</f>
        <v>0</v>
      </c>
      <c r="BI2077" s="550">
        <f>'Report 2'!$AP430</f>
        <v>0</v>
      </c>
      <c r="CC2077" s="542" t="s">
        <v>669</v>
      </c>
      <c r="CD2077" s="1014" t="s">
        <v>672</v>
      </c>
      <c r="CE2077" s="1014" t="str">
        <f>'Information Input'!$M$14</f>
        <v xml:space="preserve">      -      </v>
      </c>
      <c r="CF2077" s="551" t="s">
        <v>139</v>
      </c>
      <c r="CG2077" s="552">
        <f>'Information Input'!$H$33</f>
        <v>43466</v>
      </c>
      <c r="CH2077" s="552">
        <f>'Information Input'!$H$34</f>
        <v>43555</v>
      </c>
      <c r="CI2077" s="552">
        <f>'Information Input'!$H$35</f>
        <v>43555</v>
      </c>
      <c r="CJ2077" s="551" t="str">
        <f>'Information Input'!$J$22</f>
        <v>Quarterly</v>
      </c>
      <c r="CK2077" s="552">
        <f>'Information Input'!$H$30</f>
        <v>43555</v>
      </c>
      <c r="CL2077" s="551">
        <f>'Information Input'!$J$18</f>
        <v>2019</v>
      </c>
      <c r="CM2077" s="551" t="s">
        <v>91</v>
      </c>
      <c r="CN2077" s="1014" t="s">
        <v>240</v>
      </c>
      <c r="CO2077" s="542" t="s">
        <v>240</v>
      </c>
      <c r="CP2077" s="542" t="s">
        <v>671</v>
      </c>
      <c r="CQ2077" s="551">
        <v>36</v>
      </c>
      <c r="CR2077" s="542" t="s">
        <v>178</v>
      </c>
      <c r="CS2077" s="542" t="s">
        <v>235</v>
      </c>
      <c r="CT2077" s="1015">
        <f>'Report 1'!$AP$18</f>
        <v>0</v>
      </c>
      <c r="CU2077" s="1016">
        <f>SUMIF('Report 4A'!$G$16:$G$95,$CQ2077,'Report 4A'!$AX$16:$AX$95)</f>
        <v>0</v>
      </c>
      <c r="CV2077" s="1017">
        <f t="shared" si="326"/>
        <v>0</v>
      </c>
    </row>
    <row r="2078" spans="2:100">
      <c r="B2078" s="535" t="s">
        <v>669</v>
      </c>
      <c r="C2078" s="536">
        <v>1</v>
      </c>
      <c r="D2078" s="537" t="str">
        <f>'Information Input'!$M$14</f>
        <v xml:space="preserve">      -      </v>
      </c>
      <c r="E2078" s="537" t="s">
        <v>137</v>
      </c>
      <c r="F2078" s="538">
        <f t="shared" si="322"/>
        <v>43647</v>
      </c>
      <c r="G2078" s="538">
        <f t="shared" si="323"/>
        <v>43738</v>
      </c>
      <c r="H2078" s="538">
        <f>'Information Input'!$H$35</f>
        <v>43555</v>
      </c>
      <c r="I2078" s="537" t="str">
        <f>'Information Input'!$J$22</f>
        <v>Quarterly</v>
      </c>
      <c r="J2078" s="538">
        <f>'Information Input'!$H$30</f>
        <v>43555</v>
      </c>
      <c r="K2078" s="537">
        <f>'Information Input'!$J$18</f>
        <v>2019</v>
      </c>
      <c r="L2078" s="539" t="s">
        <v>91</v>
      </c>
      <c r="M2078" s="540" t="s">
        <v>240</v>
      </c>
      <c r="N2078" s="541" t="s">
        <v>240</v>
      </c>
      <c r="O2078" s="542" t="s">
        <v>670</v>
      </c>
      <c r="P2078" s="537">
        <v>9</v>
      </c>
      <c r="Q2078" s="541" t="s">
        <v>149</v>
      </c>
      <c r="R2078" s="541" t="s">
        <v>239</v>
      </c>
      <c r="S2078" s="543">
        <f>'Report 1'!$AN$18</f>
        <v>0</v>
      </c>
      <c r="T2078" s="544">
        <f>'Report 1'!$AN$27</f>
        <v>0</v>
      </c>
      <c r="U2078" s="545">
        <f>'Report 1'!$AN$113</f>
        <v>0</v>
      </c>
      <c r="AL2078" s="546" t="s">
        <v>669</v>
      </c>
      <c r="AM2078" s="547">
        <v>2</v>
      </c>
      <c r="AN2078" s="547" t="str">
        <f>'Information Input'!$M$14</f>
        <v xml:space="preserve">      -      </v>
      </c>
      <c r="AO2078" s="547" t="s">
        <v>139</v>
      </c>
      <c r="AP2078" s="538">
        <f>'Information Input'!$H$33</f>
        <v>43466</v>
      </c>
      <c r="AQ2078" s="538">
        <f>'Information Input'!$H$34</f>
        <v>43555</v>
      </c>
      <c r="AR2078" s="538">
        <f>'Information Input'!$H$35</f>
        <v>43555</v>
      </c>
      <c r="AS2078" s="547" t="str">
        <f>'Information Input'!$J$22</f>
        <v>Quarterly</v>
      </c>
      <c r="AT2078" s="538">
        <f>'Information Input'!$H$30</f>
        <v>43555</v>
      </c>
      <c r="AU2078" s="547">
        <f>'Information Input'!$J$18</f>
        <v>2019</v>
      </c>
      <c r="AV2078" s="547" t="s">
        <v>103</v>
      </c>
      <c r="AW2078" s="547" t="s">
        <v>242</v>
      </c>
      <c r="AX2078" s="547" t="s">
        <v>242</v>
      </c>
      <c r="AY2078" s="548" t="s">
        <v>671</v>
      </c>
      <c r="AZ2078" s="547">
        <v>19</v>
      </c>
      <c r="BA2078" s="549" t="s">
        <v>161</v>
      </c>
      <c r="BB2078" s="543" t="s">
        <v>235</v>
      </c>
      <c r="BC2078" s="550">
        <f>'Report 2'!$AJ431</f>
        <v>0</v>
      </c>
      <c r="BD2078" s="550">
        <f>'Report 2'!$AK431</f>
        <v>0</v>
      </c>
      <c r="BE2078" s="550">
        <f>'Report 2'!$AL431</f>
        <v>0</v>
      </c>
      <c r="BF2078" s="550">
        <f>'Report 2'!$AM431</f>
        <v>0</v>
      </c>
      <c r="BG2078" s="550">
        <f>'Report 2'!$AN431</f>
        <v>0</v>
      </c>
      <c r="BH2078" s="550">
        <f>'Report 2'!$AO431</f>
        <v>0</v>
      </c>
      <c r="BI2078" s="550">
        <f>'Report 2'!$AP431</f>
        <v>0</v>
      </c>
      <c r="CC2078" s="542" t="s">
        <v>669</v>
      </c>
      <c r="CD2078" s="1014" t="s">
        <v>672</v>
      </c>
      <c r="CE2078" s="1014" t="str">
        <f>'Information Input'!$M$14</f>
        <v xml:space="preserve">      -      </v>
      </c>
      <c r="CF2078" s="551" t="s">
        <v>139</v>
      </c>
      <c r="CG2078" s="552">
        <f>'Information Input'!$H$33</f>
        <v>43466</v>
      </c>
      <c r="CH2078" s="552">
        <f>'Information Input'!$H$34</f>
        <v>43555</v>
      </c>
      <c r="CI2078" s="552">
        <f>'Information Input'!$H$35</f>
        <v>43555</v>
      </c>
      <c r="CJ2078" s="551" t="str">
        <f>'Information Input'!$J$22</f>
        <v>Quarterly</v>
      </c>
      <c r="CK2078" s="552">
        <f>'Information Input'!$H$30</f>
        <v>43555</v>
      </c>
      <c r="CL2078" s="551">
        <f>'Information Input'!$J$18</f>
        <v>2019</v>
      </c>
      <c r="CM2078" s="551" t="s">
        <v>91</v>
      </c>
      <c r="CN2078" s="1014" t="s">
        <v>240</v>
      </c>
      <c r="CO2078" s="542" t="s">
        <v>240</v>
      </c>
      <c r="CP2078" s="542" t="s">
        <v>671</v>
      </c>
      <c r="CQ2078" s="551">
        <v>37</v>
      </c>
      <c r="CR2078" s="542" t="s">
        <v>179</v>
      </c>
      <c r="CS2078" s="542" t="s">
        <v>231</v>
      </c>
      <c r="CT2078" s="1015">
        <f>'Report 1'!$AP$18</f>
        <v>0</v>
      </c>
      <c r="CU2078" s="1016">
        <f>SUMIF('Report 4A'!$G$16:$G$95,$CQ2078,'Report 4A'!$AX$16:$AX$95)</f>
        <v>0</v>
      </c>
      <c r="CV2078" s="1017">
        <f t="shared" si="326"/>
        <v>0</v>
      </c>
    </row>
    <row r="2079" spans="2:100">
      <c r="B2079" s="535" t="s">
        <v>669</v>
      </c>
      <c r="C2079" s="536">
        <v>1</v>
      </c>
      <c r="D2079" s="537" t="str">
        <f>'Information Input'!$M$14</f>
        <v xml:space="preserve">      -      </v>
      </c>
      <c r="E2079" s="537" t="s">
        <v>137</v>
      </c>
      <c r="F2079" s="538">
        <f t="shared" si="322"/>
        <v>43647</v>
      </c>
      <c r="G2079" s="538">
        <f t="shared" si="323"/>
        <v>43738</v>
      </c>
      <c r="H2079" s="538">
        <f>'Information Input'!$H$35</f>
        <v>43555</v>
      </c>
      <c r="I2079" s="537" t="str">
        <f>'Information Input'!$J$22</f>
        <v>Quarterly</v>
      </c>
      <c r="J2079" s="538">
        <f>'Information Input'!$H$30</f>
        <v>43555</v>
      </c>
      <c r="K2079" s="537">
        <f>'Information Input'!$J$18</f>
        <v>2019</v>
      </c>
      <c r="L2079" s="539" t="s">
        <v>91</v>
      </c>
      <c r="M2079" s="540" t="s">
        <v>240</v>
      </c>
      <c r="N2079" s="541" t="s">
        <v>240</v>
      </c>
      <c r="O2079" s="542" t="s">
        <v>674</v>
      </c>
      <c r="P2079" s="537">
        <v>10</v>
      </c>
      <c r="Q2079" s="541" t="s">
        <v>150</v>
      </c>
      <c r="R2079" s="541" t="s">
        <v>239</v>
      </c>
      <c r="S2079" s="543">
        <f>'Report 1'!$AN$18</f>
        <v>0</v>
      </c>
      <c r="T2079" s="544">
        <f>'Report 1'!$AN$28</f>
        <v>0</v>
      </c>
      <c r="U2079" s="545">
        <f>'Report 1'!$AN$114</f>
        <v>0</v>
      </c>
      <c r="AL2079" s="546" t="s">
        <v>669</v>
      </c>
      <c r="AM2079" s="547">
        <v>2</v>
      </c>
      <c r="AN2079" s="547" t="str">
        <f>'Information Input'!$M$14</f>
        <v xml:space="preserve">      -      </v>
      </c>
      <c r="AO2079" s="547" t="s">
        <v>139</v>
      </c>
      <c r="AP2079" s="538">
        <f>'Information Input'!$H$33</f>
        <v>43466</v>
      </c>
      <c r="AQ2079" s="538">
        <f>'Information Input'!$H$34</f>
        <v>43555</v>
      </c>
      <c r="AR2079" s="538">
        <f>'Information Input'!$H$35</f>
        <v>43555</v>
      </c>
      <c r="AS2079" s="547" t="str">
        <f>'Information Input'!$J$22</f>
        <v>Quarterly</v>
      </c>
      <c r="AT2079" s="538">
        <f>'Information Input'!$H$30</f>
        <v>43555</v>
      </c>
      <c r="AU2079" s="547">
        <f>'Information Input'!$J$18</f>
        <v>2019</v>
      </c>
      <c r="AV2079" s="547" t="s">
        <v>103</v>
      </c>
      <c r="AW2079" s="547" t="s">
        <v>242</v>
      </c>
      <c r="AX2079" s="547" t="s">
        <v>242</v>
      </c>
      <c r="AY2079" s="548" t="s">
        <v>671</v>
      </c>
      <c r="AZ2079" s="547">
        <v>20</v>
      </c>
      <c r="BA2079" s="549" t="s">
        <v>162</v>
      </c>
      <c r="BB2079" s="543" t="s">
        <v>235</v>
      </c>
      <c r="BC2079" s="550">
        <f>'Report 2'!$AJ432</f>
        <v>0</v>
      </c>
      <c r="BD2079" s="550">
        <f>'Report 2'!$AK432</f>
        <v>0</v>
      </c>
      <c r="BE2079" s="550">
        <f>'Report 2'!$AL432</f>
        <v>0</v>
      </c>
      <c r="BF2079" s="550">
        <f>'Report 2'!$AM432</f>
        <v>0</v>
      </c>
      <c r="BG2079" s="550">
        <f>'Report 2'!$AN432</f>
        <v>0</v>
      </c>
      <c r="BH2079" s="550">
        <f>'Report 2'!$AO432</f>
        <v>0</v>
      </c>
      <c r="BI2079" s="550">
        <f>'Report 2'!$AP432</f>
        <v>0</v>
      </c>
      <c r="CC2079" s="542" t="s">
        <v>669</v>
      </c>
      <c r="CD2079" s="1014" t="s">
        <v>672</v>
      </c>
      <c r="CE2079" s="1014" t="str">
        <f>'Information Input'!$M$14</f>
        <v xml:space="preserve">      -      </v>
      </c>
      <c r="CF2079" s="551" t="s">
        <v>139</v>
      </c>
      <c r="CG2079" s="552">
        <f>'Information Input'!$H$33</f>
        <v>43466</v>
      </c>
      <c r="CH2079" s="552">
        <f>'Information Input'!$H$34</f>
        <v>43555</v>
      </c>
      <c r="CI2079" s="552">
        <f>'Information Input'!$H$35</f>
        <v>43555</v>
      </c>
      <c r="CJ2079" s="551" t="str">
        <f>'Information Input'!$J$22</f>
        <v>Quarterly</v>
      </c>
      <c r="CK2079" s="552">
        <f>'Information Input'!$H$30</f>
        <v>43555</v>
      </c>
      <c r="CL2079" s="551">
        <f>'Information Input'!$J$18</f>
        <v>2019</v>
      </c>
      <c r="CM2079" s="551" t="s">
        <v>91</v>
      </c>
      <c r="CN2079" s="1014" t="s">
        <v>240</v>
      </c>
      <c r="CO2079" s="542" t="s">
        <v>240</v>
      </c>
      <c r="CP2079" s="542" t="s">
        <v>671</v>
      </c>
      <c r="CQ2079" s="551">
        <v>38</v>
      </c>
      <c r="CR2079" s="542" t="s">
        <v>180</v>
      </c>
      <c r="CS2079" s="542" t="s">
        <v>233</v>
      </c>
      <c r="CT2079" s="1015">
        <f>'Report 1'!$AP$18</f>
        <v>0</v>
      </c>
      <c r="CU2079" s="1016">
        <f>SUMIF('Report 4A'!$G$16:$G$95,$CQ2079,'Report 4A'!$AX$16:$AX$95)</f>
        <v>0</v>
      </c>
      <c r="CV2079" s="1017">
        <f t="shared" si="326"/>
        <v>0</v>
      </c>
    </row>
    <row r="2080" spans="2:100">
      <c r="B2080" s="535" t="s">
        <v>669</v>
      </c>
      <c r="C2080" s="536">
        <v>1</v>
      </c>
      <c r="D2080" s="537" t="str">
        <f>'Information Input'!$M$14</f>
        <v xml:space="preserve">      -      </v>
      </c>
      <c r="E2080" s="537" t="s">
        <v>137</v>
      </c>
      <c r="F2080" s="538">
        <f t="shared" si="322"/>
        <v>43647</v>
      </c>
      <c r="G2080" s="538">
        <f t="shared" si="323"/>
        <v>43738</v>
      </c>
      <c r="H2080" s="538">
        <f>'Information Input'!$H$35</f>
        <v>43555</v>
      </c>
      <c r="I2080" s="537" t="str">
        <f>'Information Input'!$J$22</f>
        <v>Quarterly</v>
      </c>
      <c r="J2080" s="538">
        <f>'Information Input'!$H$30</f>
        <v>43555</v>
      </c>
      <c r="K2080" s="537">
        <f>'Information Input'!$J$18</f>
        <v>2019</v>
      </c>
      <c r="L2080" s="539" t="s">
        <v>91</v>
      </c>
      <c r="M2080" s="540" t="s">
        <v>240</v>
      </c>
      <c r="N2080" s="541" t="s">
        <v>240</v>
      </c>
      <c r="O2080" s="542" t="s">
        <v>671</v>
      </c>
      <c r="P2080" s="537">
        <v>11</v>
      </c>
      <c r="Q2080" s="541" t="s">
        <v>153</v>
      </c>
      <c r="R2080" s="541" t="s">
        <v>231</v>
      </c>
      <c r="S2080" s="543">
        <f>'Report 1'!$AN$18</f>
        <v>0</v>
      </c>
      <c r="T2080" s="544">
        <f>'Report 1'!$AN$31</f>
        <v>0</v>
      </c>
      <c r="U2080" s="545">
        <f>'Report 1'!$AN$117</f>
        <v>0</v>
      </c>
      <c r="AL2080" s="546" t="s">
        <v>669</v>
      </c>
      <c r="AM2080" s="547">
        <v>2</v>
      </c>
      <c r="AN2080" s="547" t="str">
        <f>'Information Input'!$M$14</f>
        <v xml:space="preserve">      -      </v>
      </c>
      <c r="AO2080" s="547" t="s">
        <v>139</v>
      </c>
      <c r="AP2080" s="538">
        <f>'Information Input'!$H$33</f>
        <v>43466</v>
      </c>
      <c r="AQ2080" s="538">
        <f>'Information Input'!$H$34</f>
        <v>43555</v>
      </c>
      <c r="AR2080" s="538">
        <f>'Information Input'!$H$35</f>
        <v>43555</v>
      </c>
      <c r="AS2080" s="547" t="str">
        <f>'Information Input'!$J$22</f>
        <v>Quarterly</v>
      </c>
      <c r="AT2080" s="538">
        <f>'Information Input'!$H$30</f>
        <v>43555</v>
      </c>
      <c r="AU2080" s="547">
        <f>'Information Input'!$J$18</f>
        <v>2019</v>
      </c>
      <c r="AV2080" s="547" t="s">
        <v>103</v>
      </c>
      <c r="AW2080" s="547" t="s">
        <v>242</v>
      </c>
      <c r="AX2080" s="547" t="s">
        <v>242</v>
      </c>
      <c r="AY2080" s="548" t="s">
        <v>671</v>
      </c>
      <c r="AZ2080" s="547">
        <v>21</v>
      </c>
      <c r="BA2080" s="549" t="s">
        <v>163</v>
      </c>
      <c r="BB2080" s="543" t="s">
        <v>235</v>
      </c>
      <c r="BC2080" s="550">
        <f>'Report 2'!$AJ433</f>
        <v>0</v>
      </c>
      <c r="BD2080" s="550">
        <f>'Report 2'!$AK433</f>
        <v>0</v>
      </c>
      <c r="BE2080" s="550">
        <f>'Report 2'!$AL433</f>
        <v>0</v>
      </c>
      <c r="BF2080" s="550">
        <f>'Report 2'!$AM433</f>
        <v>0</v>
      </c>
      <c r="BG2080" s="550">
        <f>'Report 2'!$AN433</f>
        <v>0</v>
      </c>
      <c r="BH2080" s="550">
        <f>'Report 2'!$AO433</f>
        <v>0</v>
      </c>
      <c r="BI2080" s="550">
        <f>'Report 2'!$AP433</f>
        <v>0</v>
      </c>
      <c r="CC2080" s="542" t="s">
        <v>669</v>
      </c>
      <c r="CD2080" s="1014" t="s">
        <v>672</v>
      </c>
      <c r="CE2080" s="1014" t="str">
        <f>'Information Input'!$M$14</f>
        <v xml:space="preserve">      -      </v>
      </c>
      <c r="CF2080" s="551" t="s">
        <v>139</v>
      </c>
      <c r="CG2080" s="552">
        <f>'Information Input'!$H$33</f>
        <v>43466</v>
      </c>
      <c r="CH2080" s="552">
        <f>'Information Input'!$H$34</f>
        <v>43555</v>
      </c>
      <c r="CI2080" s="552">
        <f>'Information Input'!$H$35</f>
        <v>43555</v>
      </c>
      <c r="CJ2080" s="551" t="str">
        <f>'Information Input'!$J$22</f>
        <v>Quarterly</v>
      </c>
      <c r="CK2080" s="552">
        <f>'Information Input'!$H$30</f>
        <v>43555</v>
      </c>
      <c r="CL2080" s="551">
        <f>'Information Input'!$J$18</f>
        <v>2019</v>
      </c>
      <c r="CM2080" s="551" t="s">
        <v>91</v>
      </c>
      <c r="CN2080" s="1014" t="s">
        <v>240</v>
      </c>
      <c r="CO2080" s="542" t="s">
        <v>240</v>
      </c>
      <c r="CP2080" s="542" t="s">
        <v>671</v>
      </c>
      <c r="CQ2080" s="551">
        <v>39</v>
      </c>
      <c r="CR2080" s="542" t="s">
        <v>181</v>
      </c>
      <c r="CS2080" s="542" t="s">
        <v>233</v>
      </c>
      <c r="CT2080" s="1015">
        <f>'Report 1'!$AP$18</f>
        <v>0</v>
      </c>
      <c r="CU2080" s="1016">
        <f>SUMIF('Report 4A'!$G$16:$G$95,$CQ2080,'Report 4A'!$AX$16:$AX$95)</f>
        <v>0</v>
      </c>
      <c r="CV2080" s="1017">
        <f t="shared" si="326"/>
        <v>0</v>
      </c>
    </row>
    <row r="2081" spans="2:100">
      <c r="B2081" s="535" t="s">
        <v>669</v>
      </c>
      <c r="C2081" s="536">
        <v>1</v>
      </c>
      <c r="D2081" s="537" t="str">
        <f>'Information Input'!$M$14</f>
        <v xml:space="preserve">      -      </v>
      </c>
      <c r="E2081" s="537" t="s">
        <v>137</v>
      </c>
      <c r="F2081" s="538">
        <f t="shared" si="322"/>
        <v>43647</v>
      </c>
      <c r="G2081" s="538">
        <f t="shared" si="323"/>
        <v>43738</v>
      </c>
      <c r="H2081" s="538">
        <f>'Information Input'!$H$35</f>
        <v>43555</v>
      </c>
      <c r="I2081" s="537" t="str">
        <f>'Information Input'!$J$22</f>
        <v>Quarterly</v>
      </c>
      <c r="J2081" s="538">
        <f>'Information Input'!$H$30</f>
        <v>43555</v>
      </c>
      <c r="K2081" s="537">
        <f>'Information Input'!$J$18</f>
        <v>2019</v>
      </c>
      <c r="L2081" s="539" t="s">
        <v>91</v>
      </c>
      <c r="M2081" s="540" t="s">
        <v>240</v>
      </c>
      <c r="N2081" s="541" t="s">
        <v>240</v>
      </c>
      <c r="O2081" s="542" t="s">
        <v>671</v>
      </c>
      <c r="P2081" s="537">
        <v>12</v>
      </c>
      <c r="Q2081" s="541" t="s">
        <v>154</v>
      </c>
      <c r="R2081" s="541" t="s">
        <v>231</v>
      </c>
      <c r="S2081" s="543">
        <f>'Report 1'!$AN$18</f>
        <v>0</v>
      </c>
      <c r="T2081" s="544">
        <f>'Report 1'!$AN$32</f>
        <v>0</v>
      </c>
      <c r="U2081" s="545">
        <f>'Report 1'!$AN$118</f>
        <v>0</v>
      </c>
      <c r="AL2081" s="546" t="s">
        <v>669</v>
      </c>
      <c r="AM2081" s="547">
        <v>2</v>
      </c>
      <c r="AN2081" s="547" t="str">
        <f>'Information Input'!$M$14</f>
        <v xml:space="preserve">      -      </v>
      </c>
      <c r="AO2081" s="547" t="s">
        <v>139</v>
      </c>
      <c r="AP2081" s="538">
        <f>'Information Input'!$H$33</f>
        <v>43466</v>
      </c>
      <c r="AQ2081" s="538">
        <f>'Information Input'!$H$34</f>
        <v>43555</v>
      </c>
      <c r="AR2081" s="538">
        <f>'Information Input'!$H$35</f>
        <v>43555</v>
      </c>
      <c r="AS2081" s="547" t="str">
        <f>'Information Input'!$J$22</f>
        <v>Quarterly</v>
      </c>
      <c r="AT2081" s="538">
        <f>'Information Input'!$H$30</f>
        <v>43555</v>
      </c>
      <c r="AU2081" s="547">
        <f>'Information Input'!$J$18</f>
        <v>2019</v>
      </c>
      <c r="AV2081" s="547" t="s">
        <v>103</v>
      </c>
      <c r="AW2081" s="547" t="s">
        <v>242</v>
      </c>
      <c r="AX2081" s="547" t="s">
        <v>242</v>
      </c>
      <c r="AY2081" s="548" t="s">
        <v>671</v>
      </c>
      <c r="AZ2081" s="547">
        <v>22</v>
      </c>
      <c r="BA2081" s="549" t="s">
        <v>164</v>
      </c>
      <c r="BB2081" s="543" t="s">
        <v>236</v>
      </c>
      <c r="BC2081" s="550">
        <f>'Report 2'!$AJ434</f>
        <v>0</v>
      </c>
      <c r="BD2081" s="550">
        <f>'Report 2'!$AK434</f>
        <v>0</v>
      </c>
      <c r="BE2081" s="550">
        <f>'Report 2'!$AL434</f>
        <v>0</v>
      </c>
      <c r="BF2081" s="550">
        <f>'Report 2'!$AM434</f>
        <v>0</v>
      </c>
      <c r="BG2081" s="550">
        <f>'Report 2'!$AN434</f>
        <v>0</v>
      </c>
      <c r="BH2081" s="550">
        <f>'Report 2'!$AO434</f>
        <v>0</v>
      </c>
      <c r="BI2081" s="550">
        <f>'Report 2'!$AP434</f>
        <v>0</v>
      </c>
      <c r="CC2081" s="542" t="s">
        <v>669</v>
      </c>
      <c r="CD2081" s="1014" t="s">
        <v>672</v>
      </c>
      <c r="CE2081" s="1014" t="str">
        <f>'Information Input'!$M$14</f>
        <v xml:space="preserve">      -      </v>
      </c>
      <c r="CF2081" s="551" t="s">
        <v>139</v>
      </c>
      <c r="CG2081" s="552">
        <f>'Information Input'!$H$33</f>
        <v>43466</v>
      </c>
      <c r="CH2081" s="552">
        <f>'Information Input'!$H$34</f>
        <v>43555</v>
      </c>
      <c r="CI2081" s="552">
        <f>'Information Input'!$H$35</f>
        <v>43555</v>
      </c>
      <c r="CJ2081" s="551" t="str">
        <f>'Information Input'!$J$22</f>
        <v>Quarterly</v>
      </c>
      <c r="CK2081" s="552">
        <f>'Information Input'!$H$30</f>
        <v>43555</v>
      </c>
      <c r="CL2081" s="551">
        <f>'Information Input'!$J$18</f>
        <v>2019</v>
      </c>
      <c r="CM2081" s="551" t="s">
        <v>91</v>
      </c>
      <c r="CN2081" s="1014" t="s">
        <v>240</v>
      </c>
      <c r="CO2081" s="542" t="s">
        <v>240</v>
      </c>
      <c r="CP2081" s="542" t="s">
        <v>671</v>
      </c>
      <c r="CQ2081" s="551">
        <v>40</v>
      </c>
      <c r="CR2081" s="542" t="s">
        <v>182</v>
      </c>
      <c r="CS2081" s="542" t="s">
        <v>238</v>
      </c>
      <c r="CT2081" s="1015">
        <f>'Report 1'!$AP$18</f>
        <v>0</v>
      </c>
      <c r="CU2081" s="1016">
        <f>SUMIF('Report 4A'!$G$16:$G$95,$CQ2081,'Report 4A'!$AX$16:$AX$95)</f>
        <v>0</v>
      </c>
      <c r="CV2081" s="1017">
        <f t="shared" si="326"/>
        <v>0</v>
      </c>
    </row>
    <row r="2082" spans="2:100">
      <c r="B2082" s="535" t="s">
        <v>669</v>
      </c>
      <c r="C2082" s="536">
        <v>1</v>
      </c>
      <c r="D2082" s="537" t="str">
        <f>'Information Input'!$M$14</f>
        <v xml:space="preserve">      -      </v>
      </c>
      <c r="E2082" s="537" t="s">
        <v>137</v>
      </c>
      <c r="F2082" s="538">
        <f t="shared" si="322"/>
        <v>43647</v>
      </c>
      <c r="G2082" s="538">
        <f t="shared" si="323"/>
        <v>43738</v>
      </c>
      <c r="H2082" s="538">
        <f>'Information Input'!$H$35</f>
        <v>43555</v>
      </c>
      <c r="I2082" s="537" t="str">
        <f>'Information Input'!$J$22</f>
        <v>Quarterly</v>
      </c>
      <c r="J2082" s="538">
        <f>'Information Input'!$H$30</f>
        <v>43555</v>
      </c>
      <c r="K2082" s="537">
        <f>'Information Input'!$J$18</f>
        <v>2019</v>
      </c>
      <c r="L2082" s="539" t="s">
        <v>91</v>
      </c>
      <c r="M2082" s="540" t="s">
        <v>240</v>
      </c>
      <c r="N2082" s="541" t="s">
        <v>240</v>
      </c>
      <c r="O2082" s="542" t="s">
        <v>671</v>
      </c>
      <c r="P2082" s="537">
        <v>13</v>
      </c>
      <c r="Q2082" s="541" t="s">
        <v>155</v>
      </c>
      <c r="R2082" s="541" t="s">
        <v>232</v>
      </c>
      <c r="S2082" s="543">
        <f>'Report 1'!$AN$18</f>
        <v>0</v>
      </c>
      <c r="T2082" s="544">
        <f>'Report 1'!$AN$33</f>
        <v>0</v>
      </c>
      <c r="U2082" s="545">
        <f>'Report 1'!$AN$119</f>
        <v>0</v>
      </c>
      <c r="AL2082" s="546" t="s">
        <v>669</v>
      </c>
      <c r="AM2082" s="547">
        <v>2</v>
      </c>
      <c r="AN2082" s="547" t="str">
        <f>'Information Input'!$M$14</f>
        <v xml:space="preserve">      -      </v>
      </c>
      <c r="AO2082" s="547" t="s">
        <v>139</v>
      </c>
      <c r="AP2082" s="538">
        <f>'Information Input'!$H$33</f>
        <v>43466</v>
      </c>
      <c r="AQ2082" s="538">
        <f>'Information Input'!$H$34</f>
        <v>43555</v>
      </c>
      <c r="AR2082" s="538">
        <f>'Information Input'!$H$35</f>
        <v>43555</v>
      </c>
      <c r="AS2082" s="547" t="str">
        <f>'Information Input'!$J$22</f>
        <v>Quarterly</v>
      </c>
      <c r="AT2082" s="538">
        <f>'Information Input'!$H$30</f>
        <v>43555</v>
      </c>
      <c r="AU2082" s="547">
        <f>'Information Input'!$J$18</f>
        <v>2019</v>
      </c>
      <c r="AV2082" s="547" t="s">
        <v>103</v>
      </c>
      <c r="AW2082" s="547" t="s">
        <v>242</v>
      </c>
      <c r="AX2082" s="547" t="s">
        <v>242</v>
      </c>
      <c r="AY2082" s="548" t="s">
        <v>671</v>
      </c>
      <c r="AZ2082" s="547">
        <v>23</v>
      </c>
      <c r="BA2082" s="549" t="s">
        <v>165</v>
      </c>
      <c r="BB2082" s="543" t="s">
        <v>236</v>
      </c>
      <c r="BC2082" s="550">
        <f>'Report 2'!$AJ435</f>
        <v>0</v>
      </c>
      <c r="BD2082" s="550">
        <f>'Report 2'!$AK435</f>
        <v>0</v>
      </c>
      <c r="BE2082" s="550">
        <f>'Report 2'!$AL435</f>
        <v>0</v>
      </c>
      <c r="BF2082" s="550">
        <f>'Report 2'!$AM435</f>
        <v>0</v>
      </c>
      <c r="BG2082" s="550">
        <f>'Report 2'!$AN435</f>
        <v>0</v>
      </c>
      <c r="BH2082" s="550">
        <f>'Report 2'!$AO435</f>
        <v>0</v>
      </c>
      <c r="BI2082" s="550">
        <f>'Report 2'!$AP435</f>
        <v>0</v>
      </c>
      <c r="CC2082" s="542" t="s">
        <v>669</v>
      </c>
      <c r="CD2082" s="1014" t="s">
        <v>672</v>
      </c>
      <c r="CE2082" s="1014" t="str">
        <f>'Information Input'!$M$14</f>
        <v xml:space="preserve">      -      </v>
      </c>
      <c r="CF2082" s="551" t="s">
        <v>139</v>
      </c>
      <c r="CG2082" s="552">
        <f>'Information Input'!$H$33</f>
        <v>43466</v>
      </c>
      <c r="CH2082" s="552">
        <f>'Information Input'!$H$34</f>
        <v>43555</v>
      </c>
      <c r="CI2082" s="552">
        <f>'Information Input'!$H$35</f>
        <v>43555</v>
      </c>
      <c r="CJ2082" s="551" t="str">
        <f>'Information Input'!$J$22</f>
        <v>Quarterly</v>
      </c>
      <c r="CK2082" s="552">
        <f>'Information Input'!$H$30</f>
        <v>43555</v>
      </c>
      <c r="CL2082" s="551">
        <f>'Information Input'!$J$18</f>
        <v>2019</v>
      </c>
      <c r="CM2082" s="551" t="s">
        <v>91</v>
      </c>
      <c r="CN2082" s="1014" t="s">
        <v>240</v>
      </c>
      <c r="CO2082" s="542" t="s">
        <v>240</v>
      </c>
      <c r="CP2082" s="542" t="s">
        <v>671</v>
      </c>
      <c r="CQ2082" s="551">
        <v>41</v>
      </c>
      <c r="CR2082" s="542" t="s">
        <v>183</v>
      </c>
      <c r="CS2082" s="542" t="s">
        <v>238</v>
      </c>
      <c r="CT2082" s="1015">
        <f>'Report 1'!$AP$18</f>
        <v>0</v>
      </c>
      <c r="CU2082" s="1016">
        <f>SUMIF('Report 4A'!$G$16:$G$95,$CQ2082,'Report 4A'!$AX$16:$AX$95)</f>
        <v>0</v>
      </c>
      <c r="CV2082" s="1017">
        <f t="shared" si="326"/>
        <v>0</v>
      </c>
    </row>
    <row r="2083" spans="2:100">
      <c r="B2083" s="535" t="s">
        <v>669</v>
      </c>
      <c r="C2083" s="536">
        <v>1</v>
      </c>
      <c r="D2083" s="537" t="str">
        <f>'Information Input'!$M$14</f>
        <v xml:space="preserve">      -      </v>
      </c>
      <c r="E2083" s="537" t="s">
        <v>137</v>
      </c>
      <c r="F2083" s="538">
        <f t="shared" si="322"/>
        <v>43647</v>
      </c>
      <c r="G2083" s="538">
        <f t="shared" si="323"/>
        <v>43738</v>
      </c>
      <c r="H2083" s="538">
        <f>'Information Input'!$H$35</f>
        <v>43555</v>
      </c>
      <c r="I2083" s="537" t="str">
        <f>'Information Input'!$J$22</f>
        <v>Quarterly</v>
      </c>
      <c r="J2083" s="538">
        <f>'Information Input'!$H$30</f>
        <v>43555</v>
      </c>
      <c r="K2083" s="537">
        <f>'Information Input'!$J$18</f>
        <v>2019</v>
      </c>
      <c r="L2083" s="539" t="s">
        <v>91</v>
      </c>
      <c r="M2083" s="540" t="s">
        <v>240</v>
      </c>
      <c r="N2083" s="541" t="s">
        <v>240</v>
      </c>
      <c r="O2083" s="542" t="s">
        <v>671</v>
      </c>
      <c r="P2083" s="537">
        <v>14</v>
      </c>
      <c r="Q2083" s="541" t="s">
        <v>156</v>
      </c>
      <c r="R2083" s="541" t="s">
        <v>233</v>
      </c>
      <c r="S2083" s="543">
        <f>'Report 1'!$AN$18</f>
        <v>0</v>
      </c>
      <c r="T2083" s="544">
        <f>'Report 1'!$AN$34</f>
        <v>0</v>
      </c>
      <c r="U2083" s="545">
        <f>'Report 1'!$AN$120</f>
        <v>0</v>
      </c>
      <c r="AL2083" s="546" t="s">
        <v>669</v>
      </c>
      <c r="AM2083" s="547">
        <v>2</v>
      </c>
      <c r="AN2083" s="547" t="str">
        <f>'Information Input'!$M$14</f>
        <v xml:space="preserve">      -      </v>
      </c>
      <c r="AO2083" s="547" t="s">
        <v>139</v>
      </c>
      <c r="AP2083" s="538">
        <f>'Information Input'!$H$33</f>
        <v>43466</v>
      </c>
      <c r="AQ2083" s="538">
        <f>'Information Input'!$H$34</f>
        <v>43555</v>
      </c>
      <c r="AR2083" s="538">
        <f>'Information Input'!$H$35</f>
        <v>43555</v>
      </c>
      <c r="AS2083" s="547" t="str">
        <f>'Information Input'!$J$22</f>
        <v>Quarterly</v>
      </c>
      <c r="AT2083" s="538">
        <f>'Information Input'!$H$30</f>
        <v>43555</v>
      </c>
      <c r="AU2083" s="547">
        <f>'Information Input'!$J$18</f>
        <v>2019</v>
      </c>
      <c r="AV2083" s="547" t="s">
        <v>103</v>
      </c>
      <c r="AW2083" s="547" t="s">
        <v>242</v>
      </c>
      <c r="AX2083" s="547" t="s">
        <v>242</v>
      </c>
      <c r="AY2083" s="548" t="s">
        <v>671</v>
      </c>
      <c r="AZ2083" s="547">
        <v>24</v>
      </c>
      <c r="BA2083" s="549" t="s">
        <v>166</v>
      </c>
      <c r="BB2083" s="543" t="s">
        <v>233</v>
      </c>
      <c r="BC2083" s="550">
        <f>'Report 2'!$AJ436</f>
        <v>0</v>
      </c>
      <c r="BD2083" s="550">
        <f>'Report 2'!$AK436</f>
        <v>0</v>
      </c>
      <c r="BE2083" s="550">
        <f>'Report 2'!$AL436</f>
        <v>0</v>
      </c>
      <c r="BF2083" s="550">
        <f>'Report 2'!$AM436</f>
        <v>0</v>
      </c>
      <c r="BG2083" s="550">
        <f>'Report 2'!$AN436</f>
        <v>0</v>
      </c>
      <c r="BH2083" s="550">
        <f>'Report 2'!$AO436</f>
        <v>0</v>
      </c>
      <c r="BI2083" s="550">
        <f>'Report 2'!$AP436</f>
        <v>0</v>
      </c>
      <c r="CC2083" s="542" t="s">
        <v>669</v>
      </c>
      <c r="CD2083" s="1014" t="s">
        <v>672</v>
      </c>
      <c r="CE2083" s="1014" t="str">
        <f>'Information Input'!$M$14</f>
        <v xml:space="preserve">      -      </v>
      </c>
      <c r="CF2083" s="551" t="s">
        <v>139</v>
      </c>
      <c r="CG2083" s="552">
        <f>'Information Input'!$H$33</f>
        <v>43466</v>
      </c>
      <c r="CH2083" s="552">
        <f>'Information Input'!$H$34</f>
        <v>43555</v>
      </c>
      <c r="CI2083" s="552">
        <f>'Information Input'!$H$35</f>
        <v>43555</v>
      </c>
      <c r="CJ2083" s="551" t="str">
        <f>'Information Input'!$J$22</f>
        <v>Quarterly</v>
      </c>
      <c r="CK2083" s="552">
        <f>'Information Input'!$H$30</f>
        <v>43555</v>
      </c>
      <c r="CL2083" s="551">
        <f>'Information Input'!$J$18</f>
        <v>2019</v>
      </c>
      <c r="CM2083" s="1018" t="s">
        <v>91</v>
      </c>
      <c r="CN2083" s="1014" t="s">
        <v>240</v>
      </c>
      <c r="CO2083" s="542" t="s">
        <v>240</v>
      </c>
      <c r="CP2083" s="542" t="s">
        <v>671</v>
      </c>
      <c r="CQ2083" s="551">
        <v>42</v>
      </c>
      <c r="CR2083" s="542" t="s">
        <v>184</v>
      </c>
      <c r="CS2083" s="542" t="s">
        <v>233</v>
      </c>
      <c r="CT2083" s="1015">
        <f>'Report 1'!$AP$18</f>
        <v>0</v>
      </c>
      <c r="CU2083" s="1016">
        <f>SUMIF('Report 4A'!$G$16:$G$95,$CQ2083,'Report 4A'!$AX$16:$AX$95)</f>
        <v>0</v>
      </c>
      <c r="CV2083" s="1017">
        <f t="shared" ref="CV2083:CV2084" si="328">IF(CT2083&lt;&gt;0,CU2083/CT2083,0)</f>
        <v>0</v>
      </c>
    </row>
    <row r="2084" spans="2:100">
      <c r="B2084" s="535" t="s">
        <v>669</v>
      </c>
      <c r="C2084" s="536">
        <v>1</v>
      </c>
      <c r="D2084" s="537" t="str">
        <f>'Information Input'!$M$14</f>
        <v xml:space="preserve">      -      </v>
      </c>
      <c r="E2084" s="537" t="s">
        <v>137</v>
      </c>
      <c r="F2084" s="538">
        <f t="shared" si="322"/>
        <v>43647</v>
      </c>
      <c r="G2084" s="538">
        <f t="shared" si="323"/>
        <v>43738</v>
      </c>
      <c r="H2084" s="538">
        <f>'Information Input'!$H$35</f>
        <v>43555</v>
      </c>
      <c r="I2084" s="537" t="str">
        <f>'Information Input'!$J$22</f>
        <v>Quarterly</v>
      </c>
      <c r="J2084" s="538">
        <f>'Information Input'!$H$30</f>
        <v>43555</v>
      </c>
      <c r="K2084" s="537">
        <f>'Information Input'!$J$18</f>
        <v>2019</v>
      </c>
      <c r="L2084" s="539" t="s">
        <v>91</v>
      </c>
      <c r="M2084" s="540" t="s">
        <v>240</v>
      </c>
      <c r="N2084" s="541" t="s">
        <v>240</v>
      </c>
      <c r="O2084" s="542" t="s">
        <v>671</v>
      </c>
      <c r="P2084" s="537">
        <v>15</v>
      </c>
      <c r="Q2084" s="541" t="s">
        <v>157</v>
      </c>
      <c r="R2084" s="541" t="s">
        <v>234</v>
      </c>
      <c r="S2084" s="543">
        <f>'Report 1'!$AN$18</f>
        <v>0</v>
      </c>
      <c r="T2084" s="544">
        <f>'Report 1'!$AN$35</f>
        <v>0</v>
      </c>
      <c r="U2084" s="545">
        <f>'Report 1'!$AN$121</f>
        <v>0</v>
      </c>
      <c r="AL2084" s="546" t="s">
        <v>669</v>
      </c>
      <c r="AM2084" s="547">
        <v>2</v>
      </c>
      <c r="AN2084" s="547" t="str">
        <f>'Information Input'!$M$14</f>
        <v xml:space="preserve">      -      </v>
      </c>
      <c r="AO2084" s="547" t="s">
        <v>139</v>
      </c>
      <c r="AP2084" s="538">
        <f>'Information Input'!$H$33</f>
        <v>43466</v>
      </c>
      <c r="AQ2084" s="538">
        <f>'Information Input'!$H$34</f>
        <v>43555</v>
      </c>
      <c r="AR2084" s="538">
        <f>'Information Input'!$H$35</f>
        <v>43555</v>
      </c>
      <c r="AS2084" s="547" t="str">
        <f>'Information Input'!$J$22</f>
        <v>Quarterly</v>
      </c>
      <c r="AT2084" s="538">
        <f>'Information Input'!$H$30</f>
        <v>43555</v>
      </c>
      <c r="AU2084" s="547">
        <f>'Information Input'!$J$18</f>
        <v>2019</v>
      </c>
      <c r="AV2084" s="547" t="s">
        <v>103</v>
      </c>
      <c r="AW2084" s="547" t="s">
        <v>242</v>
      </c>
      <c r="AX2084" s="547" t="s">
        <v>242</v>
      </c>
      <c r="AY2084" s="548" t="s">
        <v>671</v>
      </c>
      <c r="AZ2084" s="547">
        <v>25</v>
      </c>
      <c r="BA2084" s="549" t="s">
        <v>167</v>
      </c>
      <c r="BB2084" s="543" t="s">
        <v>233</v>
      </c>
      <c r="BC2084" s="550">
        <f>'Report 2'!$AJ437</f>
        <v>0</v>
      </c>
      <c r="BD2084" s="550">
        <f>'Report 2'!$AK437</f>
        <v>0</v>
      </c>
      <c r="BE2084" s="550">
        <f>'Report 2'!$AL437</f>
        <v>0</v>
      </c>
      <c r="BF2084" s="550">
        <f>'Report 2'!$AM437</f>
        <v>0</v>
      </c>
      <c r="BG2084" s="550">
        <f>'Report 2'!$AN437</f>
        <v>0</v>
      </c>
      <c r="BH2084" s="550">
        <f>'Report 2'!$AO437</f>
        <v>0</v>
      </c>
      <c r="BI2084" s="550">
        <f>'Report 2'!$AP437</f>
        <v>0</v>
      </c>
      <c r="CC2084" s="542" t="s">
        <v>669</v>
      </c>
      <c r="CD2084" s="1014" t="s">
        <v>672</v>
      </c>
      <c r="CE2084" s="1014" t="str">
        <f>'Information Input'!$M$14</f>
        <v xml:space="preserve">      -      </v>
      </c>
      <c r="CF2084" s="551" t="s">
        <v>139</v>
      </c>
      <c r="CG2084" s="552">
        <f>'Information Input'!$H$33</f>
        <v>43466</v>
      </c>
      <c r="CH2084" s="552">
        <f>'Information Input'!$H$34</f>
        <v>43555</v>
      </c>
      <c r="CI2084" s="552">
        <f>'Information Input'!$H$35</f>
        <v>43555</v>
      </c>
      <c r="CJ2084" s="551" t="str">
        <f>'Information Input'!$J$22</f>
        <v>Quarterly</v>
      </c>
      <c r="CK2084" s="552">
        <f>'Information Input'!$H$30</f>
        <v>43555</v>
      </c>
      <c r="CL2084" s="551">
        <f>'Information Input'!$J$18</f>
        <v>2019</v>
      </c>
      <c r="CM2084" s="1018" t="s">
        <v>91</v>
      </c>
      <c r="CN2084" s="1014" t="s">
        <v>240</v>
      </c>
      <c r="CO2084" s="542" t="s">
        <v>240</v>
      </c>
      <c r="CP2084" s="542" t="s">
        <v>671</v>
      </c>
      <c r="CQ2084" s="551">
        <v>43</v>
      </c>
      <c r="CR2084" s="542" t="s">
        <v>185</v>
      </c>
      <c r="CS2084" s="542" t="s">
        <v>233</v>
      </c>
      <c r="CT2084" s="1015">
        <f>'Report 1'!$AP$18</f>
        <v>0</v>
      </c>
      <c r="CU2084" s="1016">
        <f>SUMIF('Report 4A'!$G$16:$G$95,$CQ2084,'Report 4A'!$AX$16:$AX$95)</f>
        <v>0</v>
      </c>
      <c r="CV2084" s="1017">
        <f t="shared" si="328"/>
        <v>0</v>
      </c>
    </row>
    <row r="2085" spans="2:100">
      <c r="B2085" s="535" t="s">
        <v>669</v>
      </c>
      <c r="C2085" s="536">
        <v>1</v>
      </c>
      <c r="D2085" s="537" t="str">
        <f>'Information Input'!$M$14</f>
        <v xml:space="preserve">      -      </v>
      </c>
      <c r="E2085" s="537" t="s">
        <v>137</v>
      </c>
      <c r="F2085" s="538">
        <f t="shared" si="322"/>
        <v>43647</v>
      </c>
      <c r="G2085" s="538">
        <f t="shared" si="323"/>
        <v>43738</v>
      </c>
      <c r="H2085" s="538">
        <f>'Information Input'!$H$35</f>
        <v>43555</v>
      </c>
      <c r="I2085" s="537" t="str">
        <f>'Information Input'!$J$22</f>
        <v>Quarterly</v>
      </c>
      <c r="J2085" s="538">
        <f>'Information Input'!$H$30</f>
        <v>43555</v>
      </c>
      <c r="K2085" s="537">
        <f>'Information Input'!$J$18</f>
        <v>2019</v>
      </c>
      <c r="L2085" s="539" t="s">
        <v>91</v>
      </c>
      <c r="M2085" s="540" t="s">
        <v>240</v>
      </c>
      <c r="N2085" s="541" t="s">
        <v>240</v>
      </c>
      <c r="O2085" s="542" t="s">
        <v>671</v>
      </c>
      <c r="P2085" s="537">
        <v>16</v>
      </c>
      <c r="Q2085" s="541" t="s">
        <v>158</v>
      </c>
      <c r="R2085" s="541" t="s">
        <v>235</v>
      </c>
      <c r="S2085" s="543">
        <f>'Report 1'!$AN$18</f>
        <v>0</v>
      </c>
      <c r="T2085" s="544">
        <f>'Report 1'!$AN$36</f>
        <v>0</v>
      </c>
      <c r="U2085" s="545">
        <f>'Report 1'!$AN$122</f>
        <v>0</v>
      </c>
      <c r="AL2085" s="546" t="s">
        <v>669</v>
      </c>
      <c r="AM2085" s="547">
        <v>2</v>
      </c>
      <c r="AN2085" s="547" t="str">
        <f>'Information Input'!$M$14</f>
        <v xml:space="preserve">      -      </v>
      </c>
      <c r="AO2085" s="547" t="s">
        <v>139</v>
      </c>
      <c r="AP2085" s="538">
        <f>'Information Input'!$H$33</f>
        <v>43466</v>
      </c>
      <c r="AQ2085" s="538">
        <f>'Information Input'!$H$34</f>
        <v>43555</v>
      </c>
      <c r="AR2085" s="538">
        <f>'Information Input'!$H$35</f>
        <v>43555</v>
      </c>
      <c r="AS2085" s="547" t="str">
        <f>'Information Input'!$J$22</f>
        <v>Quarterly</v>
      </c>
      <c r="AT2085" s="538">
        <f>'Information Input'!$H$30</f>
        <v>43555</v>
      </c>
      <c r="AU2085" s="547">
        <f>'Information Input'!$J$18</f>
        <v>2019</v>
      </c>
      <c r="AV2085" s="547" t="s">
        <v>103</v>
      </c>
      <c r="AW2085" s="547" t="s">
        <v>242</v>
      </c>
      <c r="AX2085" s="547" t="s">
        <v>242</v>
      </c>
      <c r="AY2085" s="548" t="s">
        <v>671</v>
      </c>
      <c r="AZ2085" s="547">
        <v>26</v>
      </c>
      <c r="BA2085" s="549" t="s">
        <v>168</v>
      </c>
      <c r="BB2085" s="543" t="s">
        <v>237</v>
      </c>
      <c r="BC2085" s="550">
        <f>'Report 2'!$AJ438</f>
        <v>0</v>
      </c>
      <c r="BD2085" s="550">
        <f>'Report 2'!$AK438</f>
        <v>0</v>
      </c>
      <c r="BE2085" s="550">
        <f>'Report 2'!$AL438</f>
        <v>0</v>
      </c>
      <c r="BF2085" s="550">
        <f>'Report 2'!$AM438</f>
        <v>0</v>
      </c>
      <c r="BG2085" s="550">
        <f>'Report 2'!$AN438</f>
        <v>0</v>
      </c>
      <c r="BH2085" s="550">
        <f>'Report 2'!$AO438</f>
        <v>0</v>
      </c>
      <c r="BI2085" s="550">
        <f>'Report 2'!$AP438</f>
        <v>0</v>
      </c>
      <c r="CC2085" s="542" t="s">
        <v>669</v>
      </c>
      <c r="CD2085" s="1014" t="s">
        <v>672</v>
      </c>
      <c r="CE2085" s="1014" t="str">
        <f>'Information Input'!$M$14</f>
        <v xml:space="preserve">      -      </v>
      </c>
      <c r="CF2085" s="551" t="s">
        <v>139</v>
      </c>
      <c r="CG2085" s="552">
        <f>'Information Input'!$H$33</f>
        <v>43466</v>
      </c>
      <c r="CH2085" s="552">
        <f>'Information Input'!$H$34</f>
        <v>43555</v>
      </c>
      <c r="CI2085" s="552">
        <f>'Information Input'!$H$35</f>
        <v>43555</v>
      </c>
      <c r="CJ2085" s="551" t="str">
        <f>'Information Input'!$J$22</f>
        <v>Quarterly</v>
      </c>
      <c r="CK2085" s="552">
        <f>'Information Input'!$H$30</f>
        <v>43555</v>
      </c>
      <c r="CL2085" s="551">
        <f>'Information Input'!$J$18</f>
        <v>2019</v>
      </c>
      <c r="CM2085" s="551" t="s">
        <v>91</v>
      </c>
      <c r="CN2085" s="1014" t="s">
        <v>240</v>
      </c>
      <c r="CO2085" s="542" t="s">
        <v>240</v>
      </c>
      <c r="CP2085" s="542" t="s">
        <v>675</v>
      </c>
      <c r="CQ2085" s="551">
        <v>45</v>
      </c>
      <c r="CR2085" s="542" t="s">
        <v>187</v>
      </c>
      <c r="CS2085" s="542" t="s">
        <v>239</v>
      </c>
      <c r="CT2085" s="1015">
        <f>'Report 1'!$AP$18</f>
        <v>0</v>
      </c>
      <c r="CU2085" s="1016">
        <f>SUMIF('Report 4A'!$G$16:$G$95,$CQ2085,'Report 4A'!$AX$16:$AX$95)</f>
        <v>0</v>
      </c>
      <c r="CV2085" s="1017">
        <f t="shared" si="326"/>
        <v>0</v>
      </c>
    </row>
    <row r="2086" spans="2:100">
      <c r="B2086" s="535" t="s">
        <v>669</v>
      </c>
      <c r="C2086" s="536">
        <v>1</v>
      </c>
      <c r="D2086" s="537" t="str">
        <f>'Information Input'!$M$14</f>
        <v xml:space="preserve">      -      </v>
      </c>
      <c r="E2086" s="537" t="s">
        <v>137</v>
      </c>
      <c r="F2086" s="538">
        <f t="shared" ref="F2086:F2149" si="329">DATE(K2086,7,1)</f>
        <v>43647</v>
      </c>
      <c r="G2086" s="538">
        <f t="shared" ref="G2086:G2149" si="330">DATE(K2086,9,30)</f>
        <v>43738</v>
      </c>
      <c r="H2086" s="538">
        <f>'Information Input'!$H$35</f>
        <v>43555</v>
      </c>
      <c r="I2086" s="537" t="str">
        <f>'Information Input'!$J$22</f>
        <v>Quarterly</v>
      </c>
      <c r="J2086" s="538">
        <f>'Information Input'!$H$30</f>
        <v>43555</v>
      </c>
      <c r="K2086" s="537">
        <f>'Information Input'!$J$18</f>
        <v>2019</v>
      </c>
      <c r="L2086" s="539" t="s">
        <v>91</v>
      </c>
      <c r="M2086" s="540" t="s">
        <v>240</v>
      </c>
      <c r="N2086" s="541" t="s">
        <v>240</v>
      </c>
      <c r="O2086" s="542" t="s">
        <v>671</v>
      </c>
      <c r="P2086" s="537">
        <v>17</v>
      </c>
      <c r="Q2086" s="541" t="s">
        <v>159</v>
      </c>
      <c r="R2086" s="541" t="s">
        <v>235</v>
      </c>
      <c r="S2086" s="543">
        <f>'Report 1'!$AN$18</f>
        <v>0</v>
      </c>
      <c r="T2086" s="544">
        <f>'Report 1'!$AN$37</f>
        <v>0</v>
      </c>
      <c r="U2086" s="545">
        <f>'Report 1'!$AN$123</f>
        <v>0</v>
      </c>
      <c r="AL2086" s="546" t="s">
        <v>669</v>
      </c>
      <c r="AM2086" s="547">
        <v>2</v>
      </c>
      <c r="AN2086" s="547" t="str">
        <f>'Information Input'!$M$14</f>
        <v xml:space="preserve">      -      </v>
      </c>
      <c r="AO2086" s="547" t="s">
        <v>139</v>
      </c>
      <c r="AP2086" s="538">
        <f>'Information Input'!$H$33</f>
        <v>43466</v>
      </c>
      <c r="AQ2086" s="538">
        <f>'Information Input'!$H$34</f>
        <v>43555</v>
      </c>
      <c r="AR2086" s="538">
        <f>'Information Input'!$H$35</f>
        <v>43555</v>
      </c>
      <c r="AS2086" s="547" t="str">
        <f>'Information Input'!$J$22</f>
        <v>Quarterly</v>
      </c>
      <c r="AT2086" s="538">
        <f>'Information Input'!$H$30</f>
        <v>43555</v>
      </c>
      <c r="AU2086" s="547">
        <f>'Information Input'!$J$18</f>
        <v>2019</v>
      </c>
      <c r="AV2086" s="547" t="s">
        <v>103</v>
      </c>
      <c r="AW2086" s="547" t="s">
        <v>242</v>
      </c>
      <c r="AX2086" s="547" t="s">
        <v>242</v>
      </c>
      <c r="AY2086" s="548" t="s">
        <v>671</v>
      </c>
      <c r="AZ2086" s="547">
        <v>27</v>
      </c>
      <c r="BA2086" s="549" t="s">
        <v>169</v>
      </c>
      <c r="BB2086" s="543" t="s">
        <v>235</v>
      </c>
      <c r="BC2086" s="550">
        <f>'Report 2'!$AJ439</f>
        <v>0</v>
      </c>
      <c r="BD2086" s="550">
        <f>'Report 2'!$AK439</f>
        <v>0</v>
      </c>
      <c r="BE2086" s="550">
        <f>'Report 2'!$AL439</f>
        <v>0</v>
      </c>
      <c r="BF2086" s="550">
        <f>'Report 2'!$AM439</f>
        <v>0</v>
      </c>
      <c r="BG2086" s="550">
        <f>'Report 2'!$AN439</f>
        <v>0</v>
      </c>
      <c r="BH2086" s="550">
        <f>'Report 2'!$AO439</f>
        <v>0</v>
      </c>
      <c r="BI2086" s="550">
        <f>'Report 2'!$AP439</f>
        <v>0</v>
      </c>
      <c r="CC2086" s="542" t="s">
        <v>669</v>
      </c>
      <c r="CD2086" s="1014" t="s">
        <v>672</v>
      </c>
      <c r="CE2086" s="1014" t="str">
        <f>'Information Input'!$M$14</f>
        <v xml:space="preserve">      -      </v>
      </c>
      <c r="CF2086" s="551" t="s">
        <v>139</v>
      </c>
      <c r="CG2086" s="552">
        <f>'Information Input'!$H$33</f>
        <v>43466</v>
      </c>
      <c r="CH2086" s="552">
        <f>'Information Input'!$H$34</f>
        <v>43555</v>
      </c>
      <c r="CI2086" s="552">
        <f>'Information Input'!$H$35</f>
        <v>43555</v>
      </c>
      <c r="CJ2086" s="551" t="str">
        <f>'Information Input'!$J$22</f>
        <v>Quarterly</v>
      </c>
      <c r="CK2086" s="552">
        <f>'Information Input'!$H$30</f>
        <v>43555</v>
      </c>
      <c r="CL2086" s="551">
        <f>'Information Input'!$J$18</f>
        <v>2019</v>
      </c>
      <c r="CM2086" s="551" t="s">
        <v>91</v>
      </c>
      <c r="CN2086" s="1014" t="s">
        <v>240</v>
      </c>
      <c r="CO2086" s="542" t="s">
        <v>240</v>
      </c>
      <c r="CP2086" s="542" t="s">
        <v>675</v>
      </c>
      <c r="CQ2086" s="551">
        <v>46</v>
      </c>
      <c r="CR2086" s="542" t="s">
        <v>188</v>
      </c>
      <c r="CS2086" s="542" t="s">
        <v>239</v>
      </c>
      <c r="CT2086" s="1015">
        <f>'Report 1'!$AP$18</f>
        <v>0</v>
      </c>
      <c r="CU2086" s="1016">
        <f>SUMIF('Report 4A'!$G$16:$G$95,$CQ2086,'Report 4A'!$AX$16:$AX$95)</f>
        <v>0</v>
      </c>
      <c r="CV2086" s="1017">
        <f t="shared" si="326"/>
        <v>0</v>
      </c>
    </row>
    <row r="2087" spans="2:100">
      <c r="B2087" s="535" t="s">
        <v>669</v>
      </c>
      <c r="C2087" s="536">
        <v>1</v>
      </c>
      <c r="D2087" s="537" t="str">
        <f>'Information Input'!$M$14</f>
        <v xml:space="preserve">      -      </v>
      </c>
      <c r="E2087" s="537" t="s">
        <v>137</v>
      </c>
      <c r="F2087" s="538">
        <f t="shared" si="329"/>
        <v>43647</v>
      </c>
      <c r="G2087" s="538">
        <f t="shared" si="330"/>
        <v>43738</v>
      </c>
      <c r="H2087" s="538">
        <f>'Information Input'!$H$35</f>
        <v>43555</v>
      </c>
      <c r="I2087" s="537" t="str">
        <f>'Information Input'!$J$22</f>
        <v>Quarterly</v>
      </c>
      <c r="J2087" s="538">
        <f>'Information Input'!$H$30</f>
        <v>43555</v>
      </c>
      <c r="K2087" s="537">
        <f>'Information Input'!$J$18</f>
        <v>2019</v>
      </c>
      <c r="L2087" s="539" t="s">
        <v>91</v>
      </c>
      <c r="M2087" s="540" t="s">
        <v>240</v>
      </c>
      <c r="N2087" s="541" t="s">
        <v>240</v>
      </c>
      <c r="O2087" s="542" t="s">
        <v>671</v>
      </c>
      <c r="P2087" s="537">
        <v>18</v>
      </c>
      <c r="Q2087" s="541" t="s">
        <v>160</v>
      </c>
      <c r="R2087" s="541" t="s">
        <v>235</v>
      </c>
      <c r="S2087" s="543">
        <f>'Report 1'!$AN$18</f>
        <v>0</v>
      </c>
      <c r="T2087" s="544">
        <f>'Report 1'!$AN$38</f>
        <v>0</v>
      </c>
      <c r="U2087" s="545">
        <f>'Report 1'!$AN$124</f>
        <v>0</v>
      </c>
      <c r="AL2087" s="546" t="s">
        <v>669</v>
      </c>
      <c r="AM2087" s="547">
        <v>2</v>
      </c>
      <c r="AN2087" s="547" t="str">
        <f>'Information Input'!$M$14</f>
        <v xml:space="preserve">      -      </v>
      </c>
      <c r="AO2087" s="547" t="s">
        <v>139</v>
      </c>
      <c r="AP2087" s="538">
        <f>'Information Input'!$H$33</f>
        <v>43466</v>
      </c>
      <c r="AQ2087" s="538">
        <f>'Information Input'!$H$34</f>
        <v>43555</v>
      </c>
      <c r="AR2087" s="538">
        <f>'Information Input'!$H$35</f>
        <v>43555</v>
      </c>
      <c r="AS2087" s="547" t="str">
        <f>'Information Input'!$J$22</f>
        <v>Quarterly</v>
      </c>
      <c r="AT2087" s="538">
        <f>'Information Input'!$H$30</f>
        <v>43555</v>
      </c>
      <c r="AU2087" s="547">
        <f>'Information Input'!$J$18</f>
        <v>2019</v>
      </c>
      <c r="AV2087" s="547" t="s">
        <v>103</v>
      </c>
      <c r="AW2087" s="547" t="s">
        <v>242</v>
      </c>
      <c r="AX2087" s="547" t="s">
        <v>242</v>
      </c>
      <c r="AY2087" s="548" t="s">
        <v>671</v>
      </c>
      <c r="AZ2087" s="547">
        <v>28</v>
      </c>
      <c r="BA2087" s="549" t="s">
        <v>170</v>
      </c>
      <c r="BB2087" s="543" t="s">
        <v>235</v>
      </c>
      <c r="BC2087" s="550">
        <f>'Report 2'!$AJ440</f>
        <v>0</v>
      </c>
      <c r="BD2087" s="550">
        <f>'Report 2'!$AK440</f>
        <v>0</v>
      </c>
      <c r="BE2087" s="550">
        <f>'Report 2'!$AL440</f>
        <v>0</v>
      </c>
      <c r="BF2087" s="550">
        <f>'Report 2'!$AM440</f>
        <v>0</v>
      </c>
      <c r="BG2087" s="550">
        <f>'Report 2'!$AN440</f>
        <v>0</v>
      </c>
      <c r="BH2087" s="550">
        <f>'Report 2'!$AO440</f>
        <v>0</v>
      </c>
      <c r="BI2087" s="550">
        <f>'Report 2'!$AP440</f>
        <v>0</v>
      </c>
      <c r="CC2087" s="542" t="s">
        <v>669</v>
      </c>
      <c r="CD2087" s="1014" t="s">
        <v>672</v>
      </c>
      <c r="CE2087" s="1014" t="str">
        <f>'Information Input'!$M$14</f>
        <v xml:space="preserve">      -      </v>
      </c>
      <c r="CF2087" s="551" t="s">
        <v>139</v>
      </c>
      <c r="CG2087" s="552">
        <f>'Information Input'!$H$33</f>
        <v>43466</v>
      </c>
      <c r="CH2087" s="552">
        <f>'Information Input'!$H$34</f>
        <v>43555</v>
      </c>
      <c r="CI2087" s="552">
        <f>'Information Input'!$H$35</f>
        <v>43555</v>
      </c>
      <c r="CJ2087" s="551" t="str">
        <f>'Information Input'!$J$22</f>
        <v>Quarterly</v>
      </c>
      <c r="CK2087" s="552">
        <f>'Information Input'!$H$30</f>
        <v>43555</v>
      </c>
      <c r="CL2087" s="551">
        <f>'Information Input'!$J$18</f>
        <v>2019</v>
      </c>
      <c r="CM2087" s="551" t="s">
        <v>91</v>
      </c>
      <c r="CN2087" s="1014" t="s">
        <v>240</v>
      </c>
      <c r="CO2087" s="542" t="s">
        <v>240</v>
      </c>
      <c r="CP2087" s="542" t="s">
        <v>675</v>
      </c>
      <c r="CQ2087" s="551">
        <v>47</v>
      </c>
      <c r="CR2087" s="542" t="s">
        <v>189</v>
      </c>
      <c r="CS2087" s="542" t="s">
        <v>239</v>
      </c>
      <c r="CT2087" s="1015">
        <f>'Report 1'!$AP$18</f>
        <v>0</v>
      </c>
      <c r="CU2087" s="1016">
        <f>SUMIF('Report 4A'!$G$16:$G$95,$CQ2087,'Report 4A'!$AX$16:$AX$95)</f>
        <v>0</v>
      </c>
      <c r="CV2087" s="1017">
        <f t="shared" si="326"/>
        <v>0</v>
      </c>
    </row>
    <row r="2088" spans="2:100">
      <c r="B2088" s="535" t="s">
        <v>669</v>
      </c>
      <c r="C2088" s="536">
        <v>1</v>
      </c>
      <c r="D2088" s="537" t="str">
        <f>'Information Input'!$M$14</f>
        <v xml:space="preserve">      -      </v>
      </c>
      <c r="E2088" s="537" t="s">
        <v>137</v>
      </c>
      <c r="F2088" s="538">
        <f t="shared" si="329"/>
        <v>43647</v>
      </c>
      <c r="G2088" s="538">
        <f t="shared" si="330"/>
        <v>43738</v>
      </c>
      <c r="H2088" s="538">
        <f>'Information Input'!$H$35</f>
        <v>43555</v>
      </c>
      <c r="I2088" s="537" t="str">
        <f>'Information Input'!$J$22</f>
        <v>Quarterly</v>
      </c>
      <c r="J2088" s="538">
        <f>'Information Input'!$H$30</f>
        <v>43555</v>
      </c>
      <c r="K2088" s="537">
        <f>'Information Input'!$J$18</f>
        <v>2019</v>
      </c>
      <c r="L2088" s="539" t="s">
        <v>91</v>
      </c>
      <c r="M2088" s="540" t="s">
        <v>240</v>
      </c>
      <c r="N2088" s="541" t="s">
        <v>240</v>
      </c>
      <c r="O2088" s="542" t="s">
        <v>671</v>
      </c>
      <c r="P2088" s="537">
        <v>19</v>
      </c>
      <c r="Q2088" s="541" t="s">
        <v>161</v>
      </c>
      <c r="R2088" s="541" t="s">
        <v>235</v>
      </c>
      <c r="S2088" s="543">
        <f>'Report 1'!$AN$18</f>
        <v>0</v>
      </c>
      <c r="T2088" s="544">
        <f>'Report 1'!$AN$39</f>
        <v>0</v>
      </c>
      <c r="U2088" s="545">
        <f>'Report 1'!$AN$125</f>
        <v>0</v>
      </c>
      <c r="AL2088" s="546" t="s">
        <v>669</v>
      </c>
      <c r="AM2088" s="547">
        <v>2</v>
      </c>
      <c r="AN2088" s="547" t="str">
        <f>'Information Input'!$M$14</f>
        <v xml:space="preserve">      -      </v>
      </c>
      <c r="AO2088" s="547" t="s">
        <v>139</v>
      </c>
      <c r="AP2088" s="538">
        <f>'Information Input'!$H$33</f>
        <v>43466</v>
      </c>
      <c r="AQ2088" s="538">
        <f>'Information Input'!$H$34</f>
        <v>43555</v>
      </c>
      <c r="AR2088" s="538">
        <f>'Information Input'!$H$35</f>
        <v>43555</v>
      </c>
      <c r="AS2088" s="547" t="str">
        <f>'Information Input'!$J$22</f>
        <v>Quarterly</v>
      </c>
      <c r="AT2088" s="538">
        <f>'Information Input'!$H$30</f>
        <v>43555</v>
      </c>
      <c r="AU2088" s="547">
        <f>'Information Input'!$J$18</f>
        <v>2019</v>
      </c>
      <c r="AV2088" s="547" t="s">
        <v>103</v>
      </c>
      <c r="AW2088" s="547" t="s">
        <v>242</v>
      </c>
      <c r="AX2088" s="547" t="s">
        <v>242</v>
      </c>
      <c r="AY2088" s="548" t="s">
        <v>671</v>
      </c>
      <c r="AZ2088" s="547">
        <v>29</v>
      </c>
      <c r="BA2088" s="549" t="s">
        <v>171</v>
      </c>
      <c r="BB2088" s="543" t="s">
        <v>238</v>
      </c>
      <c r="BC2088" s="550">
        <f>'Report 2'!$AJ441</f>
        <v>0</v>
      </c>
      <c r="BD2088" s="550">
        <f>'Report 2'!$AK441</f>
        <v>0</v>
      </c>
      <c r="BE2088" s="550">
        <f>'Report 2'!$AL441</f>
        <v>0</v>
      </c>
      <c r="BF2088" s="550">
        <f>'Report 2'!$AM441</f>
        <v>0</v>
      </c>
      <c r="BG2088" s="550">
        <f>'Report 2'!$AN441</f>
        <v>0</v>
      </c>
      <c r="BH2088" s="550">
        <f>'Report 2'!$AO441</f>
        <v>0</v>
      </c>
      <c r="BI2088" s="550">
        <f>'Report 2'!$AP441</f>
        <v>0</v>
      </c>
      <c r="CC2088" s="542" t="s">
        <v>669</v>
      </c>
      <c r="CD2088" s="1014" t="s">
        <v>672</v>
      </c>
      <c r="CE2088" s="1014" t="str">
        <f>'Information Input'!$M$14</f>
        <v xml:space="preserve">      -      </v>
      </c>
      <c r="CF2088" s="551" t="s">
        <v>139</v>
      </c>
      <c r="CG2088" s="552">
        <f>'Information Input'!$H$33</f>
        <v>43466</v>
      </c>
      <c r="CH2088" s="552">
        <f>'Information Input'!$H$34</f>
        <v>43555</v>
      </c>
      <c r="CI2088" s="552">
        <f>'Information Input'!$H$35</f>
        <v>43555</v>
      </c>
      <c r="CJ2088" s="551" t="str">
        <f>'Information Input'!$J$22</f>
        <v>Quarterly</v>
      </c>
      <c r="CK2088" s="552">
        <f>'Information Input'!$H$30</f>
        <v>43555</v>
      </c>
      <c r="CL2088" s="551">
        <f>'Information Input'!$J$18</f>
        <v>2019</v>
      </c>
      <c r="CM2088" s="551" t="s">
        <v>91</v>
      </c>
      <c r="CN2088" s="1014" t="s">
        <v>240</v>
      </c>
      <c r="CO2088" s="542" t="s">
        <v>240</v>
      </c>
      <c r="CP2088" s="542" t="s">
        <v>675</v>
      </c>
      <c r="CQ2088" s="551">
        <v>48</v>
      </c>
      <c r="CR2088" s="542" t="s">
        <v>190</v>
      </c>
      <c r="CS2088" s="542" t="s">
        <v>239</v>
      </c>
      <c r="CT2088" s="1015">
        <f>'Report 1'!$AP$18</f>
        <v>0</v>
      </c>
      <c r="CU2088" s="1016">
        <f>SUMIF('Report 4A'!$G$16:$G$95,$CQ2088,'Report 4A'!$AX$16:$AX$95)</f>
        <v>0</v>
      </c>
      <c r="CV2088" s="1017">
        <f t="shared" si="326"/>
        <v>0</v>
      </c>
    </row>
    <row r="2089" spans="2:100">
      <c r="B2089" s="535" t="s">
        <v>669</v>
      </c>
      <c r="C2089" s="536">
        <v>1</v>
      </c>
      <c r="D2089" s="537" t="str">
        <f>'Information Input'!$M$14</f>
        <v xml:space="preserve">      -      </v>
      </c>
      <c r="E2089" s="537" t="s">
        <v>137</v>
      </c>
      <c r="F2089" s="538">
        <f t="shared" si="329"/>
        <v>43647</v>
      </c>
      <c r="G2089" s="538">
        <f t="shared" si="330"/>
        <v>43738</v>
      </c>
      <c r="H2089" s="538">
        <f>'Information Input'!$H$35</f>
        <v>43555</v>
      </c>
      <c r="I2089" s="537" t="str">
        <f>'Information Input'!$J$22</f>
        <v>Quarterly</v>
      </c>
      <c r="J2089" s="538">
        <f>'Information Input'!$H$30</f>
        <v>43555</v>
      </c>
      <c r="K2089" s="537">
        <f>'Information Input'!$J$18</f>
        <v>2019</v>
      </c>
      <c r="L2089" s="539" t="s">
        <v>91</v>
      </c>
      <c r="M2089" s="540" t="s">
        <v>240</v>
      </c>
      <c r="N2089" s="541" t="s">
        <v>240</v>
      </c>
      <c r="O2089" s="542" t="s">
        <v>671</v>
      </c>
      <c r="P2089" s="537">
        <v>20</v>
      </c>
      <c r="Q2089" s="541" t="s">
        <v>162</v>
      </c>
      <c r="R2089" s="541" t="s">
        <v>235</v>
      </c>
      <c r="S2089" s="543">
        <f>'Report 1'!$AN$18</f>
        <v>0</v>
      </c>
      <c r="T2089" s="544">
        <f>'Report 1'!$AN$40</f>
        <v>0</v>
      </c>
      <c r="U2089" s="545">
        <f>'Report 1'!$AN$126</f>
        <v>0</v>
      </c>
      <c r="AL2089" s="546" t="s">
        <v>669</v>
      </c>
      <c r="AM2089" s="547">
        <v>2</v>
      </c>
      <c r="AN2089" s="547" t="str">
        <f>'Information Input'!$M$14</f>
        <v xml:space="preserve">      -      </v>
      </c>
      <c r="AO2089" s="547" t="s">
        <v>139</v>
      </c>
      <c r="AP2089" s="538">
        <f>'Information Input'!$H$33</f>
        <v>43466</v>
      </c>
      <c r="AQ2089" s="538">
        <f>'Information Input'!$H$34</f>
        <v>43555</v>
      </c>
      <c r="AR2089" s="538">
        <f>'Information Input'!$H$35</f>
        <v>43555</v>
      </c>
      <c r="AS2089" s="547" t="str">
        <f>'Information Input'!$J$22</f>
        <v>Quarterly</v>
      </c>
      <c r="AT2089" s="538">
        <f>'Information Input'!$H$30</f>
        <v>43555</v>
      </c>
      <c r="AU2089" s="547">
        <f>'Information Input'!$J$18</f>
        <v>2019</v>
      </c>
      <c r="AV2089" s="547" t="s">
        <v>103</v>
      </c>
      <c r="AW2089" s="547" t="s">
        <v>242</v>
      </c>
      <c r="AX2089" s="547" t="s">
        <v>242</v>
      </c>
      <c r="AY2089" s="548" t="s">
        <v>671</v>
      </c>
      <c r="AZ2089" s="547">
        <v>30</v>
      </c>
      <c r="BA2089" s="549" t="s">
        <v>172</v>
      </c>
      <c r="BB2089" s="543" t="s">
        <v>238</v>
      </c>
      <c r="BC2089" s="550">
        <f>'Report 2'!$AJ442</f>
        <v>0</v>
      </c>
      <c r="BD2089" s="550">
        <f>'Report 2'!$AK442</f>
        <v>0</v>
      </c>
      <c r="BE2089" s="550">
        <f>'Report 2'!$AL442</f>
        <v>0</v>
      </c>
      <c r="BF2089" s="550">
        <f>'Report 2'!$AM442</f>
        <v>0</v>
      </c>
      <c r="BG2089" s="550">
        <f>'Report 2'!$AN442</f>
        <v>0</v>
      </c>
      <c r="BH2089" s="550">
        <f>'Report 2'!$AO442</f>
        <v>0</v>
      </c>
      <c r="BI2089" s="550">
        <f>'Report 2'!$AP442</f>
        <v>0</v>
      </c>
      <c r="CC2089" s="542" t="s">
        <v>669</v>
      </c>
      <c r="CD2089" s="1014" t="s">
        <v>672</v>
      </c>
      <c r="CE2089" s="1014" t="str">
        <f>'Information Input'!$M$14</f>
        <v xml:space="preserve">      -      </v>
      </c>
      <c r="CF2089" s="551" t="s">
        <v>139</v>
      </c>
      <c r="CG2089" s="552">
        <f>'Information Input'!$H$33</f>
        <v>43466</v>
      </c>
      <c r="CH2089" s="552">
        <f>'Information Input'!$H$34</f>
        <v>43555</v>
      </c>
      <c r="CI2089" s="552">
        <f>'Information Input'!$H$35</f>
        <v>43555</v>
      </c>
      <c r="CJ2089" s="551" t="str">
        <f>'Information Input'!$J$22</f>
        <v>Quarterly</v>
      </c>
      <c r="CK2089" s="552">
        <f>'Information Input'!$H$30</f>
        <v>43555</v>
      </c>
      <c r="CL2089" s="551">
        <f>'Information Input'!$J$18</f>
        <v>2019</v>
      </c>
      <c r="CM2089" s="551" t="s">
        <v>91</v>
      </c>
      <c r="CN2089" s="1014" t="s">
        <v>240</v>
      </c>
      <c r="CO2089" s="542" t="s">
        <v>240</v>
      </c>
      <c r="CP2089" s="542" t="s">
        <v>675</v>
      </c>
      <c r="CQ2089" s="551">
        <v>49</v>
      </c>
      <c r="CR2089" s="542" t="s">
        <v>191</v>
      </c>
      <c r="CS2089" s="542" t="s">
        <v>239</v>
      </c>
      <c r="CT2089" s="1015">
        <f>'Report 1'!$AP$18</f>
        <v>0</v>
      </c>
      <c r="CU2089" s="1016">
        <f>SUMIF('Report 4A'!$G$16:$G$95,$CQ2089,'Report 4A'!$AX$16:$AX$95)</f>
        <v>0</v>
      </c>
      <c r="CV2089" s="1017">
        <f t="shared" si="326"/>
        <v>0</v>
      </c>
    </row>
    <row r="2090" spans="2:100">
      <c r="B2090" s="535" t="s">
        <v>669</v>
      </c>
      <c r="C2090" s="536">
        <v>1</v>
      </c>
      <c r="D2090" s="537" t="str">
        <f>'Information Input'!$M$14</f>
        <v xml:space="preserve">      -      </v>
      </c>
      <c r="E2090" s="537" t="s">
        <v>137</v>
      </c>
      <c r="F2090" s="538">
        <f t="shared" si="329"/>
        <v>43647</v>
      </c>
      <c r="G2090" s="538">
        <f t="shared" si="330"/>
        <v>43738</v>
      </c>
      <c r="H2090" s="538">
        <f>'Information Input'!$H$35</f>
        <v>43555</v>
      </c>
      <c r="I2090" s="537" t="str">
        <f>'Information Input'!$J$22</f>
        <v>Quarterly</v>
      </c>
      <c r="J2090" s="538">
        <f>'Information Input'!$H$30</f>
        <v>43555</v>
      </c>
      <c r="K2090" s="537">
        <f>'Information Input'!$J$18</f>
        <v>2019</v>
      </c>
      <c r="L2090" s="539" t="s">
        <v>91</v>
      </c>
      <c r="M2090" s="540" t="s">
        <v>240</v>
      </c>
      <c r="N2090" s="541" t="s">
        <v>240</v>
      </c>
      <c r="O2090" s="542" t="s">
        <v>671</v>
      </c>
      <c r="P2090" s="537">
        <v>21</v>
      </c>
      <c r="Q2090" s="541" t="s">
        <v>163</v>
      </c>
      <c r="R2090" s="541" t="s">
        <v>235</v>
      </c>
      <c r="S2090" s="543">
        <f>'Report 1'!$AN$18</f>
        <v>0</v>
      </c>
      <c r="T2090" s="544">
        <f>'Report 1'!$AN$41</f>
        <v>0</v>
      </c>
      <c r="U2090" s="545">
        <f>'Report 1'!$AN$127</f>
        <v>0</v>
      </c>
      <c r="AL2090" s="546" t="s">
        <v>669</v>
      </c>
      <c r="AM2090" s="547">
        <v>2</v>
      </c>
      <c r="AN2090" s="547" t="str">
        <f>'Information Input'!$M$14</f>
        <v xml:space="preserve">      -      </v>
      </c>
      <c r="AO2090" s="547" t="s">
        <v>139</v>
      </c>
      <c r="AP2090" s="538">
        <f>'Information Input'!$H$33</f>
        <v>43466</v>
      </c>
      <c r="AQ2090" s="538">
        <f>'Information Input'!$H$34</f>
        <v>43555</v>
      </c>
      <c r="AR2090" s="538">
        <f>'Information Input'!$H$35</f>
        <v>43555</v>
      </c>
      <c r="AS2090" s="547" t="str">
        <f>'Information Input'!$J$22</f>
        <v>Quarterly</v>
      </c>
      <c r="AT2090" s="538">
        <f>'Information Input'!$H$30</f>
        <v>43555</v>
      </c>
      <c r="AU2090" s="547">
        <f>'Information Input'!$J$18</f>
        <v>2019</v>
      </c>
      <c r="AV2090" s="547" t="s">
        <v>103</v>
      </c>
      <c r="AW2090" s="547" t="s">
        <v>242</v>
      </c>
      <c r="AX2090" s="547" t="s">
        <v>242</v>
      </c>
      <c r="AY2090" s="548" t="s">
        <v>671</v>
      </c>
      <c r="AZ2090" s="547">
        <v>31</v>
      </c>
      <c r="BA2090" s="549" t="s">
        <v>173</v>
      </c>
      <c r="BB2090" s="543" t="s">
        <v>233</v>
      </c>
      <c r="BC2090" s="550">
        <f>'Report 2'!$AJ443</f>
        <v>0</v>
      </c>
      <c r="BD2090" s="550">
        <f>'Report 2'!$AK443</f>
        <v>0</v>
      </c>
      <c r="BE2090" s="550">
        <f>'Report 2'!$AL443</f>
        <v>0</v>
      </c>
      <c r="BF2090" s="550">
        <f>'Report 2'!$AM443</f>
        <v>0</v>
      </c>
      <c r="BG2090" s="550">
        <f>'Report 2'!$AN443</f>
        <v>0</v>
      </c>
      <c r="BH2090" s="550">
        <f>'Report 2'!$AO443</f>
        <v>0</v>
      </c>
      <c r="BI2090" s="550">
        <f>'Report 2'!$AP443</f>
        <v>0</v>
      </c>
      <c r="CC2090" s="542" t="s">
        <v>669</v>
      </c>
      <c r="CD2090" s="1014" t="s">
        <v>672</v>
      </c>
      <c r="CE2090" s="1014" t="str">
        <f>'Information Input'!$M$14</f>
        <v xml:space="preserve">      -      </v>
      </c>
      <c r="CF2090" s="551" t="s">
        <v>139</v>
      </c>
      <c r="CG2090" s="552">
        <f>'Information Input'!$H$33</f>
        <v>43466</v>
      </c>
      <c r="CH2090" s="552">
        <f>'Information Input'!$H$34</f>
        <v>43555</v>
      </c>
      <c r="CI2090" s="552">
        <f>'Information Input'!$H$35</f>
        <v>43555</v>
      </c>
      <c r="CJ2090" s="551" t="str">
        <f>'Information Input'!$J$22</f>
        <v>Quarterly</v>
      </c>
      <c r="CK2090" s="552">
        <f>'Information Input'!$H$30</f>
        <v>43555</v>
      </c>
      <c r="CL2090" s="551">
        <f>'Information Input'!$J$18</f>
        <v>2019</v>
      </c>
      <c r="CM2090" s="551" t="s">
        <v>91</v>
      </c>
      <c r="CN2090" s="1014" t="s">
        <v>240</v>
      </c>
      <c r="CO2090" s="542" t="s">
        <v>240</v>
      </c>
      <c r="CP2090" s="542" t="s">
        <v>675</v>
      </c>
      <c r="CQ2090" s="551">
        <v>50</v>
      </c>
      <c r="CR2090" s="542" t="s">
        <v>192</v>
      </c>
      <c r="CS2090" s="542" t="s">
        <v>239</v>
      </c>
      <c r="CT2090" s="1015">
        <f>'Report 1'!$AP$18</f>
        <v>0</v>
      </c>
      <c r="CU2090" s="1016">
        <f>SUMIF('Report 4A'!$G$16:$G$95,$CQ2090,'Report 4A'!$AX$16:$AX$95)</f>
        <v>0</v>
      </c>
      <c r="CV2090" s="1017">
        <f t="shared" si="326"/>
        <v>0</v>
      </c>
    </row>
    <row r="2091" spans="2:100">
      <c r="B2091" s="535" t="s">
        <v>669</v>
      </c>
      <c r="C2091" s="536">
        <v>1</v>
      </c>
      <c r="D2091" s="537" t="str">
        <f>'Information Input'!$M$14</f>
        <v xml:space="preserve">      -      </v>
      </c>
      <c r="E2091" s="537" t="s">
        <v>137</v>
      </c>
      <c r="F2091" s="538">
        <f t="shared" si="329"/>
        <v>43647</v>
      </c>
      <c r="G2091" s="538">
        <f t="shared" si="330"/>
        <v>43738</v>
      </c>
      <c r="H2091" s="538">
        <f>'Information Input'!$H$35</f>
        <v>43555</v>
      </c>
      <c r="I2091" s="537" t="str">
        <f>'Information Input'!$J$22</f>
        <v>Quarterly</v>
      </c>
      <c r="J2091" s="538">
        <f>'Information Input'!$H$30</f>
        <v>43555</v>
      </c>
      <c r="K2091" s="537">
        <f>'Information Input'!$J$18</f>
        <v>2019</v>
      </c>
      <c r="L2091" s="539" t="s">
        <v>91</v>
      </c>
      <c r="M2091" s="540" t="s">
        <v>240</v>
      </c>
      <c r="N2091" s="541" t="s">
        <v>240</v>
      </c>
      <c r="O2091" s="542" t="s">
        <v>671</v>
      </c>
      <c r="P2091" s="537">
        <v>22</v>
      </c>
      <c r="Q2091" s="541" t="s">
        <v>164</v>
      </c>
      <c r="R2091" s="541" t="s">
        <v>236</v>
      </c>
      <c r="S2091" s="543">
        <f>'Report 1'!$AN$18</f>
        <v>0</v>
      </c>
      <c r="T2091" s="544">
        <f>'Report 1'!$AN$42</f>
        <v>0</v>
      </c>
      <c r="U2091" s="545">
        <f>'Report 1'!$AN$128</f>
        <v>0</v>
      </c>
      <c r="AL2091" s="546" t="s">
        <v>669</v>
      </c>
      <c r="AM2091" s="547">
        <v>2</v>
      </c>
      <c r="AN2091" s="547" t="str">
        <f>'Information Input'!$M$14</f>
        <v xml:space="preserve">      -      </v>
      </c>
      <c r="AO2091" s="547" t="s">
        <v>139</v>
      </c>
      <c r="AP2091" s="538">
        <f>'Information Input'!$H$33</f>
        <v>43466</v>
      </c>
      <c r="AQ2091" s="538">
        <f>'Information Input'!$H$34</f>
        <v>43555</v>
      </c>
      <c r="AR2091" s="538">
        <f>'Information Input'!$H$35</f>
        <v>43555</v>
      </c>
      <c r="AS2091" s="547" t="str">
        <f>'Information Input'!$J$22</f>
        <v>Quarterly</v>
      </c>
      <c r="AT2091" s="538">
        <f>'Information Input'!$H$30</f>
        <v>43555</v>
      </c>
      <c r="AU2091" s="547">
        <f>'Information Input'!$J$18</f>
        <v>2019</v>
      </c>
      <c r="AV2091" s="547" t="s">
        <v>103</v>
      </c>
      <c r="AW2091" s="547" t="s">
        <v>242</v>
      </c>
      <c r="AX2091" s="547" t="s">
        <v>242</v>
      </c>
      <c r="AY2091" s="548" t="s">
        <v>671</v>
      </c>
      <c r="AZ2091" s="547">
        <v>32</v>
      </c>
      <c r="BA2091" s="549" t="s">
        <v>174</v>
      </c>
      <c r="BB2091" s="543" t="s">
        <v>238</v>
      </c>
      <c r="BC2091" s="550">
        <f>'Report 2'!$AJ444</f>
        <v>0</v>
      </c>
      <c r="BD2091" s="550">
        <f>'Report 2'!$AK444</f>
        <v>0</v>
      </c>
      <c r="BE2091" s="550">
        <f>'Report 2'!$AL444</f>
        <v>0</v>
      </c>
      <c r="BF2091" s="550">
        <f>'Report 2'!$AM444</f>
        <v>0</v>
      </c>
      <c r="BG2091" s="550">
        <f>'Report 2'!$AN444</f>
        <v>0</v>
      </c>
      <c r="BH2091" s="550">
        <f>'Report 2'!$AO444</f>
        <v>0</v>
      </c>
      <c r="BI2091" s="550">
        <f>'Report 2'!$AP444</f>
        <v>0</v>
      </c>
      <c r="CC2091" s="575" t="s">
        <v>669</v>
      </c>
      <c r="CD2091" s="1019" t="s">
        <v>672</v>
      </c>
      <c r="CE2091" s="1019" t="str">
        <f>'Information Input'!$M$14</f>
        <v xml:space="preserve">      -      </v>
      </c>
      <c r="CF2091" s="570" t="s">
        <v>139</v>
      </c>
      <c r="CG2091" s="566">
        <f>'Information Input'!$H$33</f>
        <v>43466</v>
      </c>
      <c r="CH2091" s="566">
        <f>'Information Input'!$H$34</f>
        <v>43555</v>
      </c>
      <c r="CI2091" s="566">
        <f>'Information Input'!$H$35</f>
        <v>43555</v>
      </c>
      <c r="CJ2091" s="570" t="str">
        <f>'Information Input'!$J$22</f>
        <v>Quarterly</v>
      </c>
      <c r="CK2091" s="566">
        <f>'Information Input'!$H$30</f>
        <v>43555</v>
      </c>
      <c r="CL2091" s="570">
        <f>'Information Input'!$J$18</f>
        <v>2019</v>
      </c>
      <c r="CM2091" s="570" t="s">
        <v>91</v>
      </c>
      <c r="CN2091" s="1019" t="s">
        <v>240</v>
      </c>
      <c r="CO2091" s="575" t="s">
        <v>240</v>
      </c>
      <c r="CP2091" s="575" t="s">
        <v>675</v>
      </c>
      <c r="CQ2091" s="570">
        <v>51</v>
      </c>
      <c r="CR2091" s="575" t="s">
        <v>193</v>
      </c>
      <c r="CS2091" s="575" t="s">
        <v>239</v>
      </c>
      <c r="CT2091" s="1020">
        <f>'Report 1'!$AP$18</f>
        <v>0</v>
      </c>
      <c r="CU2091" s="1021">
        <f>SUMIF('Report 4A'!$G$16:$G$95,$CQ2091,'Report 4A'!$AX$16:$AX$95)</f>
        <v>0</v>
      </c>
      <c r="CV2091" s="1022">
        <f t="shared" si="326"/>
        <v>0</v>
      </c>
    </row>
    <row r="2092" spans="2:100">
      <c r="B2092" s="535" t="s">
        <v>669</v>
      </c>
      <c r="C2092" s="536">
        <v>1</v>
      </c>
      <c r="D2092" s="537" t="str">
        <f>'Information Input'!$M$14</f>
        <v xml:space="preserve">      -      </v>
      </c>
      <c r="E2092" s="537" t="s">
        <v>137</v>
      </c>
      <c r="F2092" s="538">
        <f t="shared" si="329"/>
        <v>43647</v>
      </c>
      <c r="G2092" s="538">
        <f t="shared" si="330"/>
        <v>43738</v>
      </c>
      <c r="H2092" s="538">
        <f>'Information Input'!$H$35</f>
        <v>43555</v>
      </c>
      <c r="I2092" s="537" t="str">
        <f>'Information Input'!$J$22</f>
        <v>Quarterly</v>
      </c>
      <c r="J2092" s="538">
        <f>'Information Input'!$H$30</f>
        <v>43555</v>
      </c>
      <c r="K2092" s="537">
        <f>'Information Input'!$J$18</f>
        <v>2019</v>
      </c>
      <c r="L2092" s="539" t="s">
        <v>91</v>
      </c>
      <c r="M2092" s="540" t="s">
        <v>240</v>
      </c>
      <c r="N2092" s="541" t="s">
        <v>240</v>
      </c>
      <c r="O2092" s="542" t="s">
        <v>671</v>
      </c>
      <c r="P2092" s="537">
        <v>23</v>
      </c>
      <c r="Q2092" s="541" t="s">
        <v>165</v>
      </c>
      <c r="R2092" s="541" t="s">
        <v>236</v>
      </c>
      <c r="S2092" s="543">
        <f>'Report 1'!$AN$18</f>
        <v>0</v>
      </c>
      <c r="T2092" s="544">
        <f>'Report 1'!$AN$43</f>
        <v>0</v>
      </c>
      <c r="U2092" s="545">
        <f>'Report 1'!$AN$129</f>
        <v>0</v>
      </c>
      <c r="AL2092" s="546" t="s">
        <v>669</v>
      </c>
      <c r="AM2092" s="547">
        <v>2</v>
      </c>
      <c r="AN2092" s="547" t="str">
        <f>'Information Input'!$M$14</f>
        <v xml:space="preserve">      -      </v>
      </c>
      <c r="AO2092" s="547" t="s">
        <v>139</v>
      </c>
      <c r="AP2092" s="538">
        <f>'Information Input'!$H$33</f>
        <v>43466</v>
      </c>
      <c r="AQ2092" s="538">
        <f>'Information Input'!$H$34</f>
        <v>43555</v>
      </c>
      <c r="AR2092" s="538">
        <f>'Information Input'!$H$35</f>
        <v>43555</v>
      </c>
      <c r="AS2092" s="547" t="str">
        <f>'Information Input'!$J$22</f>
        <v>Quarterly</v>
      </c>
      <c r="AT2092" s="538">
        <f>'Information Input'!$H$30</f>
        <v>43555</v>
      </c>
      <c r="AU2092" s="547">
        <f>'Information Input'!$J$18</f>
        <v>2019</v>
      </c>
      <c r="AV2092" s="547" t="s">
        <v>103</v>
      </c>
      <c r="AW2092" s="547" t="s">
        <v>242</v>
      </c>
      <c r="AX2092" s="547" t="s">
        <v>242</v>
      </c>
      <c r="AY2092" s="548" t="s">
        <v>671</v>
      </c>
      <c r="AZ2092" s="547">
        <v>33</v>
      </c>
      <c r="BA2092" s="549" t="s">
        <v>175</v>
      </c>
      <c r="BB2092" s="543" t="s">
        <v>233</v>
      </c>
      <c r="BC2092" s="550">
        <f>'Report 2'!$AJ445</f>
        <v>0</v>
      </c>
      <c r="BD2092" s="550">
        <f>'Report 2'!$AK445</f>
        <v>0</v>
      </c>
      <c r="BE2092" s="550">
        <f>'Report 2'!$AL445</f>
        <v>0</v>
      </c>
      <c r="BF2092" s="550">
        <f>'Report 2'!$AM445</f>
        <v>0</v>
      </c>
      <c r="BG2092" s="550">
        <f>'Report 2'!$AN445</f>
        <v>0</v>
      </c>
      <c r="BH2092" s="550">
        <f>'Report 2'!$AO445</f>
        <v>0</v>
      </c>
      <c r="BI2092" s="550">
        <f>'Report 2'!$AP445</f>
        <v>0</v>
      </c>
      <c r="CC2092" s="523" t="s">
        <v>669</v>
      </c>
      <c r="CD2092" s="1010" t="s">
        <v>672</v>
      </c>
      <c r="CE2092" s="1010" t="str">
        <f>'Information Input'!$M$14</f>
        <v xml:space="preserve">      -      </v>
      </c>
      <c r="CF2092" s="532" t="s">
        <v>139</v>
      </c>
      <c r="CG2092" s="519">
        <f>'Information Input'!$H$33</f>
        <v>43466</v>
      </c>
      <c r="CH2092" s="519">
        <f>'Information Input'!$H$34</f>
        <v>43555</v>
      </c>
      <c r="CI2092" s="519">
        <f>'Information Input'!$H$35</f>
        <v>43555</v>
      </c>
      <c r="CJ2092" s="532" t="str">
        <f>'Information Input'!$J$22</f>
        <v>Quarterly</v>
      </c>
      <c r="CK2092" s="519">
        <f>'Information Input'!$H$30</f>
        <v>43555</v>
      </c>
      <c r="CL2092" s="532">
        <f>'Information Input'!$J$18</f>
        <v>2019</v>
      </c>
      <c r="CM2092" s="532" t="s">
        <v>96</v>
      </c>
      <c r="CN2092" s="1010" t="s">
        <v>241</v>
      </c>
      <c r="CO2092" s="523" t="s">
        <v>241</v>
      </c>
      <c r="CP2092" s="523" t="s">
        <v>671</v>
      </c>
      <c r="CQ2092" s="532">
        <v>11</v>
      </c>
      <c r="CR2092" s="523" t="s">
        <v>153</v>
      </c>
      <c r="CS2092" s="523" t="s">
        <v>231</v>
      </c>
      <c r="CT2092" s="1011">
        <f>'Report 1'!$AU$18</f>
        <v>0</v>
      </c>
      <c r="CU2092" s="1012">
        <f>SUMIF('Report 4A'!$G$16:$G$95,$CQ2092,'Report 4A'!$BC$16:$BC$95)</f>
        <v>0</v>
      </c>
      <c r="CV2092" s="1013">
        <f t="shared" si="326"/>
        <v>0</v>
      </c>
    </row>
    <row r="2093" spans="2:100">
      <c r="B2093" s="535" t="s">
        <v>669</v>
      </c>
      <c r="C2093" s="536">
        <v>1</v>
      </c>
      <c r="D2093" s="537" t="str">
        <f>'Information Input'!$M$14</f>
        <v xml:space="preserve">      -      </v>
      </c>
      <c r="E2093" s="537" t="s">
        <v>137</v>
      </c>
      <c r="F2093" s="538">
        <f t="shared" si="329"/>
        <v>43647</v>
      </c>
      <c r="G2093" s="538">
        <f t="shared" si="330"/>
        <v>43738</v>
      </c>
      <c r="H2093" s="538">
        <f>'Information Input'!$H$35</f>
        <v>43555</v>
      </c>
      <c r="I2093" s="537" t="str">
        <f>'Information Input'!$J$22</f>
        <v>Quarterly</v>
      </c>
      <c r="J2093" s="538">
        <f>'Information Input'!$H$30</f>
        <v>43555</v>
      </c>
      <c r="K2093" s="537">
        <f>'Information Input'!$J$18</f>
        <v>2019</v>
      </c>
      <c r="L2093" s="539" t="s">
        <v>91</v>
      </c>
      <c r="M2093" s="540" t="s">
        <v>240</v>
      </c>
      <c r="N2093" s="541" t="s">
        <v>240</v>
      </c>
      <c r="O2093" s="542" t="s">
        <v>671</v>
      </c>
      <c r="P2093" s="537">
        <v>24</v>
      </c>
      <c r="Q2093" s="541" t="s">
        <v>166</v>
      </c>
      <c r="R2093" s="541" t="s">
        <v>233</v>
      </c>
      <c r="S2093" s="543">
        <f>'Report 1'!$AN$18</f>
        <v>0</v>
      </c>
      <c r="T2093" s="544">
        <f>'Report 1'!$AN$44</f>
        <v>0</v>
      </c>
      <c r="U2093" s="545">
        <f>'Report 1'!$AN$130</f>
        <v>0</v>
      </c>
      <c r="AL2093" s="546" t="s">
        <v>669</v>
      </c>
      <c r="AM2093" s="547">
        <v>2</v>
      </c>
      <c r="AN2093" s="547" t="str">
        <f>'Information Input'!$M$14</f>
        <v xml:space="preserve">      -      </v>
      </c>
      <c r="AO2093" s="547" t="s">
        <v>139</v>
      </c>
      <c r="AP2093" s="538">
        <f>'Information Input'!$H$33</f>
        <v>43466</v>
      </c>
      <c r="AQ2093" s="538">
        <f>'Information Input'!$H$34</f>
        <v>43555</v>
      </c>
      <c r="AR2093" s="538">
        <f>'Information Input'!$H$35</f>
        <v>43555</v>
      </c>
      <c r="AS2093" s="547" t="str">
        <f>'Information Input'!$J$22</f>
        <v>Quarterly</v>
      </c>
      <c r="AT2093" s="538">
        <f>'Information Input'!$H$30</f>
        <v>43555</v>
      </c>
      <c r="AU2093" s="547">
        <f>'Information Input'!$J$18</f>
        <v>2019</v>
      </c>
      <c r="AV2093" s="547" t="s">
        <v>103</v>
      </c>
      <c r="AW2093" s="547" t="s">
        <v>242</v>
      </c>
      <c r="AX2093" s="547" t="s">
        <v>242</v>
      </c>
      <c r="AY2093" s="548" t="s">
        <v>671</v>
      </c>
      <c r="AZ2093" s="547">
        <v>34</v>
      </c>
      <c r="BA2093" s="549" t="s">
        <v>176</v>
      </c>
      <c r="BB2093" s="543" t="s">
        <v>238</v>
      </c>
      <c r="BC2093" s="550">
        <f>'Report 2'!$AJ446</f>
        <v>0</v>
      </c>
      <c r="BD2093" s="550">
        <f>'Report 2'!$AK446</f>
        <v>0</v>
      </c>
      <c r="BE2093" s="550">
        <f>'Report 2'!$AL446</f>
        <v>0</v>
      </c>
      <c r="BF2093" s="550">
        <f>'Report 2'!$AM446</f>
        <v>0</v>
      </c>
      <c r="BG2093" s="550">
        <f>'Report 2'!$AN446</f>
        <v>0</v>
      </c>
      <c r="BH2093" s="550">
        <f>'Report 2'!$AO446</f>
        <v>0</v>
      </c>
      <c r="BI2093" s="550">
        <f>'Report 2'!$AP446</f>
        <v>0</v>
      </c>
      <c r="CC2093" s="542" t="s">
        <v>669</v>
      </c>
      <c r="CD2093" s="1014" t="s">
        <v>672</v>
      </c>
      <c r="CE2093" s="1014" t="str">
        <f>'Information Input'!$M$14</f>
        <v xml:space="preserve">      -      </v>
      </c>
      <c r="CF2093" s="551" t="s">
        <v>139</v>
      </c>
      <c r="CG2093" s="552">
        <f>'Information Input'!$H$33</f>
        <v>43466</v>
      </c>
      <c r="CH2093" s="552">
        <f>'Information Input'!$H$34</f>
        <v>43555</v>
      </c>
      <c r="CI2093" s="552">
        <f>'Information Input'!$H$35</f>
        <v>43555</v>
      </c>
      <c r="CJ2093" s="551" t="str">
        <f>'Information Input'!$J$22</f>
        <v>Quarterly</v>
      </c>
      <c r="CK2093" s="552">
        <f>'Information Input'!$H$30</f>
        <v>43555</v>
      </c>
      <c r="CL2093" s="551">
        <f>'Information Input'!$J$18</f>
        <v>2019</v>
      </c>
      <c r="CM2093" s="551" t="s">
        <v>96</v>
      </c>
      <c r="CN2093" s="1014" t="s">
        <v>241</v>
      </c>
      <c r="CO2093" s="542" t="s">
        <v>241</v>
      </c>
      <c r="CP2093" s="542" t="s">
        <v>671</v>
      </c>
      <c r="CQ2093" s="551">
        <v>12</v>
      </c>
      <c r="CR2093" s="542" t="s">
        <v>154</v>
      </c>
      <c r="CS2093" s="542" t="s">
        <v>231</v>
      </c>
      <c r="CT2093" s="1015">
        <f>'Report 1'!$AU$18</f>
        <v>0</v>
      </c>
      <c r="CU2093" s="1016">
        <f>SUMIF('Report 4A'!$G$16:$G$95,$CQ2093,'Report 4A'!$BC$16:$BC$95)</f>
        <v>0</v>
      </c>
      <c r="CV2093" s="1017">
        <f t="shared" si="326"/>
        <v>0</v>
      </c>
    </row>
    <row r="2094" spans="2:100">
      <c r="B2094" s="535" t="s">
        <v>669</v>
      </c>
      <c r="C2094" s="536">
        <v>1</v>
      </c>
      <c r="D2094" s="537" t="str">
        <f>'Information Input'!$M$14</f>
        <v xml:space="preserve">      -      </v>
      </c>
      <c r="E2094" s="537" t="s">
        <v>137</v>
      </c>
      <c r="F2094" s="538">
        <f t="shared" si="329"/>
        <v>43647</v>
      </c>
      <c r="G2094" s="538">
        <f t="shared" si="330"/>
        <v>43738</v>
      </c>
      <c r="H2094" s="538">
        <f>'Information Input'!$H$35</f>
        <v>43555</v>
      </c>
      <c r="I2094" s="537" t="str">
        <f>'Information Input'!$J$22</f>
        <v>Quarterly</v>
      </c>
      <c r="J2094" s="538">
        <f>'Information Input'!$H$30</f>
        <v>43555</v>
      </c>
      <c r="K2094" s="537">
        <f>'Information Input'!$J$18</f>
        <v>2019</v>
      </c>
      <c r="L2094" s="539" t="s">
        <v>91</v>
      </c>
      <c r="M2094" s="540" t="s">
        <v>240</v>
      </c>
      <c r="N2094" s="541" t="s">
        <v>240</v>
      </c>
      <c r="O2094" s="542" t="s">
        <v>671</v>
      </c>
      <c r="P2094" s="537">
        <v>25</v>
      </c>
      <c r="Q2094" s="541" t="s">
        <v>167</v>
      </c>
      <c r="R2094" s="541" t="s">
        <v>233</v>
      </c>
      <c r="S2094" s="543">
        <f>'Report 1'!$AN$18</f>
        <v>0</v>
      </c>
      <c r="T2094" s="544">
        <f>'Report 1'!$AN$45</f>
        <v>0</v>
      </c>
      <c r="U2094" s="545">
        <f>'Report 1'!$AN$131</f>
        <v>0</v>
      </c>
      <c r="AL2094" s="546" t="s">
        <v>669</v>
      </c>
      <c r="AM2094" s="547">
        <v>2</v>
      </c>
      <c r="AN2094" s="547" t="str">
        <f>'Information Input'!$M$14</f>
        <v xml:space="preserve">      -      </v>
      </c>
      <c r="AO2094" s="547" t="s">
        <v>139</v>
      </c>
      <c r="AP2094" s="538">
        <f>'Information Input'!$H$33</f>
        <v>43466</v>
      </c>
      <c r="AQ2094" s="538">
        <f>'Information Input'!$H$34</f>
        <v>43555</v>
      </c>
      <c r="AR2094" s="538">
        <f>'Information Input'!$H$35</f>
        <v>43555</v>
      </c>
      <c r="AS2094" s="547" t="str">
        <f>'Information Input'!$J$22</f>
        <v>Quarterly</v>
      </c>
      <c r="AT2094" s="538">
        <f>'Information Input'!$H$30</f>
        <v>43555</v>
      </c>
      <c r="AU2094" s="547">
        <f>'Information Input'!$J$18</f>
        <v>2019</v>
      </c>
      <c r="AV2094" s="547" t="s">
        <v>103</v>
      </c>
      <c r="AW2094" s="547" t="s">
        <v>242</v>
      </c>
      <c r="AX2094" s="547" t="s">
        <v>242</v>
      </c>
      <c r="AY2094" s="548" t="s">
        <v>671</v>
      </c>
      <c r="AZ2094" s="547">
        <v>35</v>
      </c>
      <c r="BA2094" s="549" t="s">
        <v>177</v>
      </c>
      <c r="BB2094" s="543" t="s">
        <v>235</v>
      </c>
      <c r="BC2094" s="550">
        <f>'Report 2'!$AJ447</f>
        <v>0</v>
      </c>
      <c r="BD2094" s="550">
        <f>'Report 2'!$AK447</f>
        <v>0</v>
      </c>
      <c r="BE2094" s="550">
        <f>'Report 2'!$AL447</f>
        <v>0</v>
      </c>
      <c r="BF2094" s="550">
        <f>'Report 2'!$AM447</f>
        <v>0</v>
      </c>
      <c r="BG2094" s="550">
        <f>'Report 2'!$AN447</f>
        <v>0</v>
      </c>
      <c r="BH2094" s="550">
        <f>'Report 2'!$AO447</f>
        <v>0</v>
      </c>
      <c r="BI2094" s="550">
        <f>'Report 2'!$AP447</f>
        <v>0</v>
      </c>
      <c r="CC2094" s="542" t="s">
        <v>669</v>
      </c>
      <c r="CD2094" s="1014" t="s">
        <v>672</v>
      </c>
      <c r="CE2094" s="1014" t="str">
        <f>'Information Input'!$M$14</f>
        <v xml:space="preserve">      -      </v>
      </c>
      <c r="CF2094" s="551" t="s">
        <v>139</v>
      </c>
      <c r="CG2094" s="552">
        <f>'Information Input'!$H$33</f>
        <v>43466</v>
      </c>
      <c r="CH2094" s="552">
        <f>'Information Input'!$H$34</f>
        <v>43555</v>
      </c>
      <c r="CI2094" s="552">
        <f>'Information Input'!$H$35</f>
        <v>43555</v>
      </c>
      <c r="CJ2094" s="551" t="str">
        <f>'Information Input'!$J$22</f>
        <v>Quarterly</v>
      </c>
      <c r="CK2094" s="552">
        <f>'Information Input'!$H$30</f>
        <v>43555</v>
      </c>
      <c r="CL2094" s="551">
        <f>'Information Input'!$J$18</f>
        <v>2019</v>
      </c>
      <c r="CM2094" s="551" t="s">
        <v>96</v>
      </c>
      <c r="CN2094" s="1014" t="s">
        <v>241</v>
      </c>
      <c r="CO2094" s="542" t="s">
        <v>241</v>
      </c>
      <c r="CP2094" s="542" t="s">
        <v>671</v>
      </c>
      <c r="CQ2094" s="551">
        <v>13</v>
      </c>
      <c r="CR2094" s="542" t="s">
        <v>155</v>
      </c>
      <c r="CS2094" s="542" t="s">
        <v>232</v>
      </c>
      <c r="CT2094" s="1015">
        <f>'Report 1'!$AU$18</f>
        <v>0</v>
      </c>
      <c r="CU2094" s="1016">
        <f>SUMIF('Report 4A'!$G$16:$G$95,$CQ2094,'Report 4A'!$BC$16:$BC$95)</f>
        <v>0</v>
      </c>
      <c r="CV2094" s="1017">
        <f t="shared" si="326"/>
        <v>0</v>
      </c>
    </row>
    <row r="2095" spans="2:100">
      <c r="B2095" s="535" t="s">
        <v>669</v>
      </c>
      <c r="C2095" s="536">
        <v>1</v>
      </c>
      <c r="D2095" s="537" t="str">
        <f>'Information Input'!$M$14</f>
        <v xml:space="preserve">      -      </v>
      </c>
      <c r="E2095" s="537" t="s">
        <v>137</v>
      </c>
      <c r="F2095" s="538">
        <f t="shared" si="329"/>
        <v>43647</v>
      </c>
      <c r="G2095" s="538">
        <f t="shared" si="330"/>
        <v>43738</v>
      </c>
      <c r="H2095" s="538">
        <f>'Information Input'!$H$35</f>
        <v>43555</v>
      </c>
      <c r="I2095" s="537" t="str">
        <f>'Information Input'!$J$22</f>
        <v>Quarterly</v>
      </c>
      <c r="J2095" s="538">
        <f>'Information Input'!$H$30</f>
        <v>43555</v>
      </c>
      <c r="K2095" s="537">
        <f>'Information Input'!$J$18</f>
        <v>2019</v>
      </c>
      <c r="L2095" s="539" t="s">
        <v>91</v>
      </c>
      <c r="M2095" s="540" t="s">
        <v>240</v>
      </c>
      <c r="N2095" s="541" t="s">
        <v>240</v>
      </c>
      <c r="O2095" s="542" t="s">
        <v>671</v>
      </c>
      <c r="P2095" s="537">
        <v>26</v>
      </c>
      <c r="Q2095" s="541" t="s">
        <v>168</v>
      </c>
      <c r="R2095" s="541" t="s">
        <v>237</v>
      </c>
      <c r="S2095" s="543">
        <f>'Report 1'!$AN$18</f>
        <v>0</v>
      </c>
      <c r="T2095" s="544">
        <f>'Report 1'!$AN$46</f>
        <v>0</v>
      </c>
      <c r="U2095" s="545">
        <f>'Report 1'!$AN$132</f>
        <v>0</v>
      </c>
      <c r="AL2095" s="546" t="s">
        <v>669</v>
      </c>
      <c r="AM2095" s="547">
        <v>2</v>
      </c>
      <c r="AN2095" s="547" t="str">
        <f>'Information Input'!$M$14</f>
        <v xml:space="preserve">      -      </v>
      </c>
      <c r="AO2095" s="547" t="s">
        <v>139</v>
      </c>
      <c r="AP2095" s="538">
        <f>'Information Input'!$H$33</f>
        <v>43466</v>
      </c>
      <c r="AQ2095" s="538">
        <f>'Information Input'!$H$34</f>
        <v>43555</v>
      </c>
      <c r="AR2095" s="538">
        <f>'Information Input'!$H$35</f>
        <v>43555</v>
      </c>
      <c r="AS2095" s="547" t="str">
        <f>'Information Input'!$J$22</f>
        <v>Quarterly</v>
      </c>
      <c r="AT2095" s="538">
        <f>'Information Input'!$H$30</f>
        <v>43555</v>
      </c>
      <c r="AU2095" s="547">
        <f>'Information Input'!$J$18</f>
        <v>2019</v>
      </c>
      <c r="AV2095" s="547" t="s">
        <v>103</v>
      </c>
      <c r="AW2095" s="547" t="s">
        <v>242</v>
      </c>
      <c r="AX2095" s="547" t="s">
        <v>242</v>
      </c>
      <c r="AY2095" s="548" t="s">
        <v>671</v>
      </c>
      <c r="AZ2095" s="547">
        <v>36</v>
      </c>
      <c r="BA2095" s="549" t="s">
        <v>178</v>
      </c>
      <c r="BB2095" s="543" t="s">
        <v>235</v>
      </c>
      <c r="BC2095" s="550">
        <f>'Report 2'!$AJ448</f>
        <v>0</v>
      </c>
      <c r="BD2095" s="550">
        <f>'Report 2'!$AK448</f>
        <v>0</v>
      </c>
      <c r="BE2095" s="550">
        <f>'Report 2'!$AL448</f>
        <v>0</v>
      </c>
      <c r="BF2095" s="550">
        <f>'Report 2'!$AM448</f>
        <v>0</v>
      </c>
      <c r="BG2095" s="550">
        <f>'Report 2'!$AN448</f>
        <v>0</v>
      </c>
      <c r="BH2095" s="550">
        <f>'Report 2'!$AO448</f>
        <v>0</v>
      </c>
      <c r="BI2095" s="550">
        <f>'Report 2'!$AP448</f>
        <v>0</v>
      </c>
      <c r="CC2095" s="542" t="s">
        <v>669</v>
      </c>
      <c r="CD2095" s="1014" t="s">
        <v>672</v>
      </c>
      <c r="CE2095" s="1014" t="str">
        <f>'Information Input'!$M$14</f>
        <v xml:space="preserve">      -      </v>
      </c>
      <c r="CF2095" s="551" t="s">
        <v>139</v>
      </c>
      <c r="CG2095" s="552">
        <f>'Information Input'!$H$33</f>
        <v>43466</v>
      </c>
      <c r="CH2095" s="552">
        <f>'Information Input'!$H$34</f>
        <v>43555</v>
      </c>
      <c r="CI2095" s="552">
        <f>'Information Input'!$H$35</f>
        <v>43555</v>
      </c>
      <c r="CJ2095" s="551" t="str">
        <f>'Information Input'!$J$22</f>
        <v>Quarterly</v>
      </c>
      <c r="CK2095" s="552">
        <f>'Information Input'!$H$30</f>
        <v>43555</v>
      </c>
      <c r="CL2095" s="551">
        <f>'Information Input'!$J$18</f>
        <v>2019</v>
      </c>
      <c r="CM2095" s="551" t="s">
        <v>96</v>
      </c>
      <c r="CN2095" s="1014" t="s">
        <v>241</v>
      </c>
      <c r="CO2095" s="542" t="s">
        <v>241</v>
      </c>
      <c r="CP2095" s="542" t="s">
        <v>671</v>
      </c>
      <c r="CQ2095" s="551">
        <v>14</v>
      </c>
      <c r="CR2095" s="542" t="s">
        <v>156</v>
      </c>
      <c r="CS2095" s="542" t="s">
        <v>233</v>
      </c>
      <c r="CT2095" s="1015">
        <f>'Report 1'!$AU$18</f>
        <v>0</v>
      </c>
      <c r="CU2095" s="1016">
        <f>SUMIF('Report 4A'!$G$16:$G$95,$CQ2095,'Report 4A'!$BC$16:$BC$95)</f>
        <v>0</v>
      </c>
      <c r="CV2095" s="1017">
        <f t="shared" si="326"/>
        <v>0</v>
      </c>
    </row>
    <row r="2096" spans="2:100">
      <c r="B2096" s="535" t="s">
        <v>669</v>
      </c>
      <c r="C2096" s="536">
        <v>1</v>
      </c>
      <c r="D2096" s="537" t="str">
        <f>'Information Input'!$M$14</f>
        <v xml:space="preserve">      -      </v>
      </c>
      <c r="E2096" s="537" t="s">
        <v>137</v>
      </c>
      <c r="F2096" s="538">
        <f t="shared" si="329"/>
        <v>43647</v>
      </c>
      <c r="G2096" s="538">
        <f t="shared" si="330"/>
        <v>43738</v>
      </c>
      <c r="H2096" s="538">
        <f>'Information Input'!$H$35</f>
        <v>43555</v>
      </c>
      <c r="I2096" s="537" t="str">
        <f>'Information Input'!$J$22</f>
        <v>Quarterly</v>
      </c>
      <c r="J2096" s="538">
        <f>'Information Input'!$H$30</f>
        <v>43555</v>
      </c>
      <c r="K2096" s="537">
        <f>'Information Input'!$J$18</f>
        <v>2019</v>
      </c>
      <c r="L2096" s="539" t="s">
        <v>91</v>
      </c>
      <c r="M2096" s="540" t="s">
        <v>240</v>
      </c>
      <c r="N2096" s="541" t="s">
        <v>240</v>
      </c>
      <c r="O2096" s="542" t="s">
        <v>671</v>
      </c>
      <c r="P2096" s="537">
        <v>27</v>
      </c>
      <c r="Q2096" s="541" t="s">
        <v>169</v>
      </c>
      <c r="R2096" s="541" t="s">
        <v>235</v>
      </c>
      <c r="S2096" s="543">
        <f>'Report 1'!$AN$18</f>
        <v>0</v>
      </c>
      <c r="T2096" s="544">
        <f>'Report 1'!$AN$47</f>
        <v>0</v>
      </c>
      <c r="U2096" s="545">
        <f>'Report 1'!$AN$133</f>
        <v>0</v>
      </c>
      <c r="AL2096" s="546" t="s">
        <v>669</v>
      </c>
      <c r="AM2096" s="547">
        <v>2</v>
      </c>
      <c r="AN2096" s="547" t="str">
        <f>'Information Input'!$M$14</f>
        <v xml:space="preserve">      -      </v>
      </c>
      <c r="AO2096" s="547" t="s">
        <v>139</v>
      </c>
      <c r="AP2096" s="538">
        <f>'Information Input'!$H$33</f>
        <v>43466</v>
      </c>
      <c r="AQ2096" s="538">
        <f>'Information Input'!$H$34</f>
        <v>43555</v>
      </c>
      <c r="AR2096" s="538">
        <f>'Information Input'!$H$35</f>
        <v>43555</v>
      </c>
      <c r="AS2096" s="547" t="str">
        <f>'Information Input'!$J$22</f>
        <v>Quarterly</v>
      </c>
      <c r="AT2096" s="538">
        <f>'Information Input'!$H$30</f>
        <v>43555</v>
      </c>
      <c r="AU2096" s="547">
        <f>'Information Input'!$J$18</f>
        <v>2019</v>
      </c>
      <c r="AV2096" s="547" t="s">
        <v>103</v>
      </c>
      <c r="AW2096" s="547" t="s">
        <v>242</v>
      </c>
      <c r="AX2096" s="547" t="s">
        <v>242</v>
      </c>
      <c r="AY2096" s="548" t="s">
        <v>671</v>
      </c>
      <c r="AZ2096" s="547">
        <v>37</v>
      </c>
      <c r="BA2096" s="549" t="s">
        <v>179</v>
      </c>
      <c r="BB2096" s="543" t="s">
        <v>231</v>
      </c>
      <c r="BC2096" s="550">
        <f>'Report 2'!$AJ449</f>
        <v>0</v>
      </c>
      <c r="BD2096" s="550">
        <f>'Report 2'!$AK449</f>
        <v>0</v>
      </c>
      <c r="BE2096" s="550">
        <f>'Report 2'!$AL449</f>
        <v>0</v>
      </c>
      <c r="BF2096" s="550">
        <f>'Report 2'!$AM449</f>
        <v>0</v>
      </c>
      <c r="BG2096" s="550">
        <f>'Report 2'!$AN449</f>
        <v>0</v>
      </c>
      <c r="BH2096" s="550">
        <f>'Report 2'!$AO449</f>
        <v>0</v>
      </c>
      <c r="BI2096" s="550">
        <f>'Report 2'!$AP449</f>
        <v>0</v>
      </c>
      <c r="CC2096" s="542" t="s">
        <v>669</v>
      </c>
      <c r="CD2096" s="1014" t="s">
        <v>672</v>
      </c>
      <c r="CE2096" s="1014" t="str">
        <f>'Information Input'!$M$14</f>
        <v xml:space="preserve">      -      </v>
      </c>
      <c r="CF2096" s="551" t="s">
        <v>139</v>
      </c>
      <c r="CG2096" s="552">
        <f>'Information Input'!$H$33</f>
        <v>43466</v>
      </c>
      <c r="CH2096" s="552">
        <f>'Information Input'!$H$34</f>
        <v>43555</v>
      </c>
      <c r="CI2096" s="552">
        <f>'Information Input'!$H$35</f>
        <v>43555</v>
      </c>
      <c r="CJ2096" s="551" t="str">
        <f>'Information Input'!$J$22</f>
        <v>Quarterly</v>
      </c>
      <c r="CK2096" s="552">
        <f>'Information Input'!$H$30</f>
        <v>43555</v>
      </c>
      <c r="CL2096" s="551">
        <f>'Information Input'!$J$18</f>
        <v>2019</v>
      </c>
      <c r="CM2096" s="551" t="s">
        <v>96</v>
      </c>
      <c r="CN2096" s="1014" t="s">
        <v>241</v>
      </c>
      <c r="CO2096" s="542" t="s">
        <v>241</v>
      </c>
      <c r="CP2096" s="542" t="s">
        <v>671</v>
      </c>
      <c r="CQ2096" s="551">
        <v>15</v>
      </c>
      <c r="CR2096" s="542" t="s">
        <v>157</v>
      </c>
      <c r="CS2096" s="542" t="s">
        <v>234</v>
      </c>
      <c r="CT2096" s="1015">
        <f>'Report 1'!$AU$18</f>
        <v>0</v>
      </c>
      <c r="CU2096" s="1016">
        <f>SUMIF('Report 4A'!$G$16:$G$95,$CQ2096,'Report 4A'!$BC$16:$BC$95)</f>
        <v>0</v>
      </c>
      <c r="CV2096" s="1017">
        <f t="shared" si="326"/>
        <v>0</v>
      </c>
    </row>
    <row r="2097" spans="2:100">
      <c r="B2097" s="535" t="s">
        <v>669</v>
      </c>
      <c r="C2097" s="536">
        <v>1</v>
      </c>
      <c r="D2097" s="537" t="str">
        <f>'Information Input'!$M$14</f>
        <v xml:space="preserve">      -      </v>
      </c>
      <c r="E2097" s="537" t="s">
        <v>137</v>
      </c>
      <c r="F2097" s="538">
        <f t="shared" si="329"/>
        <v>43647</v>
      </c>
      <c r="G2097" s="538">
        <f t="shared" si="330"/>
        <v>43738</v>
      </c>
      <c r="H2097" s="538">
        <f>'Information Input'!$H$35</f>
        <v>43555</v>
      </c>
      <c r="I2097" s="537" t="str">
        <f>'Information Input'!$J$22</f>
        <v>Quarterly</v>
      </c>
      <c r="J2097" s="538">
        <f>'Information Input'!$H$30</f>
        <v>43555</v>
      </c>
      <c r="K2097" s="537">
        <f>'Information Input'!$J$18</f>
        <v>2019</v>
      </c>
      <c r="L2097" s="539" t="s">
        <v>91</v>
      </c>
      <c r="M2097" s="540" t="s">
        <v>240</v>
      </c>
      <c r="N2097" s="541" t="s">
        <v>240</v>
      </c>
      <c r="O2097" s="542" t="s">
        <v>671</v>
      </c>
      <c r="P2097" s="537">
        <v>28</v>
      </c>
      <c r="Q2097" s="541" t="s">
        <v>170</v>
      </c>
      <c r="R2097" s="541" t="s">
        <v>235</v>
      </c>
      <c r="S2097" s="543">
        <f>'Report 1'!$AN$18</f>
        <v>0</v>
      </c>
      <c r="T2097" s="544">
        <f>'Report 1'!$AN$48</f>
        <v>0</v>
      </c>
      <c r="U2097" s="545">
        <f>'Report 1'!$AN$134</f>
        <v>0</v>
      </c>
      <c r="AL2097" s="546" t="s">
        <v>669</v>
      </c>
      <c r="AM2097" s="547">
        <v>2</v>
      </c>
      <c r="AN2097" s="547" t="str">
        <f>'Information Input'!$M$14</f>
        <v xml:space="preserve">      -      </v>
      </c>
      <c r="AO2097" s="547" t="s">
        <v>139</v>
      </c>
      <c r="AP2097" s="538">
        <f>'Information Input'!$H$33</f>
        <v>43466</v>
      </c>
      <c r="AQ2097" s="538">
        <f>'Information Input'!$H$34</f>
        <v>43555</v>
      </c>
      <c r="AR2097" s="538">
        <f>'Information Input'!$H$35</f>
        <v>43555</v>
      </c>
      <c r="AS2097" s="547" t="str">
        <f>'Information Input'!$J$22</f>
        <v>Quarterly</v>
      </c>
      <c r="AT2097" s="538">
        <f>'Information Input'!$H$30</f>
        <v>43555</v>
      </c>
      <c r="AU2097" s="547">
        <f>'Information Input'!$J$18</f>
        <v>2019</v>
      </c>
      <c r="AV2097" s="547" t="s">
        <v>103</v>
      </c>
      <c r="AW2097" s="547" t="s">
        <v>242</v>
      </c>
      <c r="AX2097" s="547" t="s">
        <v>242</v>
      </c>
      <c r="AY2097" s="548" t="s">
        <v>671</v>
      </c>
      <c r="AZ2097" s="547">
        <v>38</v>
      </c>
      <c r="BA2097" s="549" t="s">
        <v>180</v>
      </c>
      <c r="BB2097" s="543" t="s">
        <v>233</v>
      </c>
      <c r="BC2097" s="550">
        <f>'Report 2'!$AJ450</f>
        <v>0</v>
      </c>
      <c r="BD2097" s="550">
        <f>'Report 2'!$AK450</f>
        <v>0</v>
      </c>
      <c r="BE2097" s="550">
        <f>'Report 2'!$AL450</f>
        <v>0</v>
      </c>
      <c r="BF2097" s="550">
        <f>'Report 2'!$AM450</f>
        <v>0</v>
      </c>
      <c r="BG2097" s="550">
        <f>'Report 2'!$AN450</f>
        <v>0</v>
      </c>
      <c r="BH2097" s="550">
        <f>'Report 2'!$AO450</f>
        <v>0</v>
      </c>
      <c r="BI2097" s="550">
        <f>'Report 2'!$AP450</f>
        <v>0</v>
      </c>
      <c r="CC2097" s="542" t="s">
        <v>669</v>
      </c>
      <c r="CD2097" s="1014" t="s">
        <v>672</v>
      </c>
      <c r="CE2097" s="1014" t="str">
        <f>'Information Input'!$M$14</f>
        <v xml:space="preserve">      -      </v>
      </c>
      <c r="CF2097" s="551" t="s">
        <v>139</v>
      </c>
      <c r="CG2097" s="552">
        <f>'Information Input'!$H$33</f>
        <v>43466</v>
      </c>
      <c r="CH2097" s="552">
        <f>'Information Input'!$H$34</f>
        <v>43555</v>
      </c>
      <c r="CI2097" s="552">
        <f>'Information Input'!$H$35</f>
        <v>43555</v>
      </c>
      <c r="CJ2097" s="551" t="str">
        <f>'Information Input'!$J$22</f>
        <v>Quarterly</v>
      </c>
      <c r="CK2097" s="552">
        <f>'Information Input'!$H$30</f>
        <v>43555</v>
      </c>
      <c r="CL2097" s="551">
        <f>'Information Input'!$J$18</f>
        <v>2019</v>
      </c>
      <c r="CM2097" s="551" t="s">
        <v>96</v>
      </c>
      <c r="CN2097" s="1014" t="s">
        <v>241</v>
      </c>
      <c r="CO2097" s="542" t="s">
        <v>241</v>
      </c>
      <c r="CP2097" s="542" t="s">
        <v>671</v>
      </c>
      <c r="CQ2097" s="551">
        <v>16</v>
      </c>
      <c r="CR2097" s="542" t="s">
        <v>158</v>
      </c>
      <c r="CS2097" s="542" t="s">
        <v>235</v>
      </c>
      <c r="CT2097" s="1015">
        <f>'Report 1'!$AU$18</f>
        <v>0</v>
      </c>
      <c r="CU2097" s="1016">
        <f>SUMIF('Report 4A'!$G$16:$G$95,$CQ2097,'Report 4A'!$BC$16:$BC$95)</f>
        <v>0</v>
      </c>
      <c r="CV2097" s="1017">
        <f t="shared" si="326"/>
        <v>0</v>
      </c>
    </row>
    <row r="2098" spans="2:100">
      <c r="B2098" s="535" t="s">
        <v>669</v>
      </c>
      <c r="C2098" s="536">
        <v>1</v>
      </c>
      <c r="D2098" s="537" t="str">
        <f>'Information Input'!$M$14</f>
        <v xml:space="preserve">      -      </v>
      </c>
      <c r="E2098" s="537" t="s">
        <v>137</v>
      </c>
      <c r="F2098" s="538">
        <f t="shared" si="329"/>
        <v>43647</v>
      </c>
      <c r="G2098" s="538">
        <f t="shared" si="330"/>
        <v>43738</v>
      </c>
      <c r="H2098" s="538">
        <f>'Information Input'!$H$35</f>
        <v>43555</v>
      </c>
      <c r="I2098" s="537" t="str">
        <f>'Information Input'!$J$22</f>
        <v>Quarterly</v>
      </c>
      <c r="J2098" s="538">
        <f>'Information Input'!$H$30</f>
        <v>43555</v>
      </c>
      <c r="K2098" s="537">
        <f>'Information Input'!$J$18</f>
        <v>2019</v>
      </c>
      <c r="L2098" s="539" t="s">
        <v>91</v>
      </c>
      <c r="M2098" s="540" t="s">
        <v>240</v>
      </c>
      <c r="N2098" s="541" t="s">
        <v>240</v>
      </c>
      <c r="O2098" s="542" t="s">
        <v>671</v>
      </c>
      <c r="P2098" s="537">
        <v>29</v>
      </c>
      <c r="Q2098" s="541" t="s">
        <v>171</v>
      </c>
      <c r="R2098" s="541" t="s">
        <v>238</v>
      </c>
      <c r="S2098" s="543">
        <f>'Report 1'!$AN$18</f>
        <v>0</v>
      </c>
      <c r="T2098" s="544">
        <f>'Report 1'!$AN$49</f>
        <v>0</v>
      </c>
      <c r="U2098" s="545">
        <f>'Report 1'!$AN$135</f>
        <v>0</v>
      </c>
      <c r="AL2098" s="546" t="s">
        <v>669</v>
      </c>
      <c r="AM2098" s="547">
        <v>2</v>
      </c>
      <c r="AN2098" s="547" t="str">
        <f>'Information Input'!$M$14</f>
        <v xml:space="preserve">      -      </v>
      </c>
      <c r="AO2098" s="547" t="s">
        <v>139</v>
      </c>
      <c r="AP2098" s="538">
        <f>'Information Input'!$H$33</f>
        <v>43466</v>
      </c>
      <c r="AQ2098" s="538">
        <f>'Information Input'!$H$34</f>
        <v>43555</v>
      </c>
      <c r="AR2098" s="538">
        <f>'Information Input'!$H$35</f>
        <v>43555</v>
      </c>
      <c r="AS2098" s="547" t="str">
        <f>'Information Input'!$J$22</f>
        <v>Quarterly</v>
      </c>
      <c r="AT2098" s="538">
        <f>'Information Input'!$H$30</f>
        <v>43555</v>
      </c>
      <c r="AU2098" s="547">
        <f>'Information Input'!$J$18</f>
        <v>2019</v>
      </c>
      <c r="AV2098" s="547" t="s">
        <v>103</v>
      </c>
      <c r="AW2098" s="547" t="s">
        <v>242</v>
      </c>
      <c r="AX2098" s="547" t="s">
        <v>242</v>
      </c>
      <c r="AY2098" s="548" t="s">
        <v>671</v>
      </c>
      <c r="AZ2098" s="547">
        <v>39</v>
      </c>
      <c r="BA2098" s="549" t="s">
        <v>181</v>
      </c>
      <c r="BB2098" s="543" t="s">
        <v>233</v>
      </c>
      <c r="BC2098" s="550">
        <f>'Report 2'!$AJ451</f>
        <v>0</v>
      </c>
      <c r="BD2098" s="550">
        <f>'Report 2'!$AK451</f>
        <v>0</v>
      </c>
      <c r="BE2098" s="550">
        <f>'Report 2'!$AL451</f>
        <v>0</v>
      </c>
      <c r="BF2098" s="550">
        <f>'Report 2'!$AM451</f>
        <v>0</v>
      </c>
      <c r="BG2098" s="550">
        <f>'Report 2'!$AN451</f>
        <v>0</v>
      </c>
      <c r="BH2098" s="550">
        <f>'Report 2'!$AO451</f>
        <v>0</v>
      </c>
      <c r="BI2098" s="550">
        <f>'Report 2'!$AP451</f>
        <v>0</v>
      </c>
      <c r="CC2098" s="542" t="s">
        <v>669</v>
      </c>
      <c r="CD2098" s="1014" t="s">
        <v>672</v>
      </c>
      <c r="CE2098" s="1014" t="str">
        <f>'Information Input'!$M$14</f>
        <v xml:space="preserve">      -      </v>
      </c>
      <c r="CF2098" s="551" t="s">
        <v>139</v>
      </c>
      <c r="CG2098" s="552">
        <f>'Information Input'!$H$33</f>
        <v>43466</v>
      </c>
      <c r="CH2098" s="552">
        <f>'Information Input'!$H$34</f>
        <v>43555</v>
      </c>
      <c r="CI2098" s="552">
        <f>'Information Input'!$H$35</f>
        <v>43555</v>
      </c>
      <c r="CJ2098" s="551" t="str">
        <f>'Information Input'!$J$22</f>
        <v>Quarterly</v>
      </c>
      <c r="CK2098" s="552">
        <f>'Information Input'!$H$30</f>
        <v>43555</v>
      </c>
      <c r="CL2098" s="551">
        <f>'Information Input'!$J$18</f>
        <v>2019</v>
      </c>
      <c r="CM2098" s="551" t="s">
        <v>96</v>
      </c>
      <c r="CN2098" s="1014" t="s">
        <v>241</v>
      </c>
      <c r="CO2098" s="542" t="s">
        <v>241</v>
      </c>
      <c r="CP2098" s="542" t="s">
        <v>671</v>
      </c>
      <c r="CQ2098" s="551">
        <v>17</v>
      </c>
      <c r="CR2098" s="542" t="s">
        <v>159</v>
      </c>
      <c r="CS2098" s="542" t="s">
        <v>235</v>
      </c>
      <c r="CT2098" s="1015">
        <f>'Report 1'!$AU$18</f>
        <v>0</v>
      </c>
      <c r="CU2098" s="1016">
        <f>SUMIF('Report 4A'!$G$16:$G$95,$CQ2098,'Report 4A'!$BC$16:$BC$95)</f>
        <v>0</v>
      </c>
      <c r="CV2098" s="1017">
        <f t="shared" si="326"/>
        <v>0</v>
      </c>
    </row>
    <row r="2099" spans="2:100">
      <c r="B2099" s="535" t="s">
        <v>669</v>
      </c>
      <c r="C2099" s="536">
        <v>1</v>
      </c>
      <c r="D2099" s="537" t="str">
        <f>'Information Input'!$M$14</f>
        <v xml:space="preserve">      -      </v>
      </c>
      <c r="E2099" s="537" t="s">
        <v>137</v>
      </c>
      <c r="F2099" s="538">
        <f t="shared" si="329"/>
        <v>43647</v>
      </c>
      <c r="G2099" s="538">
        <f t="shared" si="330"/>
        <v>43738</v>
      </c>
      <c r="H2099" s="538">
        <f>'Information Input'!$H$35</f>
        <v>43555</v>
      </c>
      <c r="I2099" s="537" t="str">
        <f>'Information Input'!$J$22</f>
        <v>Quarterly</v>
      </c>
      <c r="J2099" s="538">
        <f>'Information Input'!$H$30</f>
        <v>43555</v>
      </c>
      <c r="K2099" s="537">
        <f>'Information Input'!$J$18</f>
        <v>2019</v>
      </c>
      <c r="L2099" s="539" t="s">
        <v>91</v>
      </c>
      <c r="M2099" s="540" t="s">
        <v>240</v>
      </c>
      <c r="N2099" s="541" t="s">
        <v>240</v>
      </c>
      <c r="O2099" s="542" t="s">
        <v>671</v>
      </c>
      <c r="P2099" s="537">
        <v>30</v>
      </c>
      <c r="Q2099" s="541" t="s">
        <v>172</v>
      </c>
      <c r="R2099" s="541" t="s">
        <v>238</v>
      </c>
      <c r="S2099" s="543">
        <f>'Report 1'!$AN$18</f>
        <v>0</v>
      </c>
      <c r="T2099" s="544">
        <f>'Report 1'!$AN$50</f>
        <v>0</v>
      </c>
      <c r="U2099" s="545">
        <f>'Report 1'!$AN$136</f>
        <v>0</v>
      </c>
      <c r="AL2099" s="546" t="s">
        <v>669</v>
      </c>
      <c r="AM2099" s="547">
        <v>2</v>
      </c>
      <c r="AN2099" s="547" t="str">
        <f>'Information Input'!$M$14</f>
        <v xml:space="preserve">      -      </v>
      </c>
      <c r="AO2099" s="547" t="s">
        <v>139</v>
      </c>
      <c r="AP2099" s="538">
        <f>'Information Input'!$H$33</f>
        <v>43466</v>
      </c>
      <c r="AQ2099" s="538">
        <f>'Information Input'!$H$34</f>
        <v>43555</v>
      </c>
      <c r="AR2099" s="538">
        <f>'Information Input'!$H$35</f>
        <v>43555</v>
      </c>
      <c r="AS2099" s="547" t="str">
        <f>'Information Input'!$J$22</f>
        <v>Quarterly</v>
      </c>
      <c r="AT2099" s="538">
        <f>'Information Input'!$H$30</f>
        <v>43555</v>
      </c>
      <c r="AU2099" s="547">
        <f>'Information Input'!$J$18</f>
        <v>2019</v>
      </c>
      <c r="AV2099" s="547" t="s">
        <v>103</v>
      </c>
      <c r="AW2099" s="547" t="s">
        <v>242</v>
      </c>
      <c r="AX2099" s="547" t="s">
        <v>242</v>
      </c>
      <c r="AY2099" s="548" t="s">
        <v>671</v>
      </c>
      <c r="AZ2099" s="547">
        <v>40</v>
      </c>
      <c r="BA2099" s="549" t="s">
        <v>182</v>
      </c>
      <c r="BB2099" s="543" t="s">
        <v>238</v>
      </c>
      <c r="BC2099" s="550">
        <f>'Report 2'!$AJ452</f>
        <v>0</v>
      </c>
      <c r="BD2099" s="550">
        <f>'Report 2'!$AK452</f>
        <v>0</v>
      </c>
      <c r="BE2099" s="550">
        <f>'Report 2'!$AL452</f>
        <v>0</v>
      </c>
      <c r="BF2099" s="550">
        <f>'Report 2'!$AM452</f>
        <v>0</v>
      </c>
      <c r="BG2099" s="550">
        <f>'Report 2'!$AN452</f>
        <v>0</v>
      </c>
      <c r="BH2099" s="550">
        <f>'Report 2'!$AO452</f>
        <v>0</v>
      </c>
      <c r="BI2099" s="550">
        <f>'Report 2'!$AP452</f>
        <v>0</v>
      </c>
      <c r="CC2099" s="542" t="s">
        <v>669</v>
      </c>
      <c r="CD2099" s="1014" t="s">
        <v>672</v>
      </c>
      <c r="CE2099" s="1014" t="str">
        <f>'Information Input'!$M$14</f>
        <v xml:space="preserve">      -      </v>
      </c>
      <c r="CF2099" s="551" t="s">
        <v>139</v>
      </c>
      <c r="CG2099" s="552">
        <f>'Information Input'!$H$33</f>
        <v>43466</v>
      </c>
      <c r="CH2099" s="552">
        <f>'Information Input'!$H$34</f>
        <v>43555</v>
      </c>
      <c r="CI2099" s="552">
        <f>'Information Input'!$H$35</f>
        <v>43555</v>
      </c>
      <c r="CJ2099" s="551" t="str">
        <f>'Information Input'!$J$22</f>
        <v>Quarterly</v>
      </c>
      <c r="CK2099" s="552">
        <f>'Information Input'!$H$30</f>
        <v>43555</v>
      </c>
      <c r="CL2099" s="551">
        <f>'Information Input'!$J$18</f>
        <v>2019</v>
      </c>
      <c r="CM2099" s="551" t="s">
        <v>96</v>
      </c>
      <c r="CN2099" s="1014" t="s">
        <v>241</v>
      </c>
      <c r="CO2099" s="542" t="s">
        <v>241</v>
      </c>
      <c r="CP2099" s="542" t="s">
        <v>671</v>
      </c>
      <c r="CQ2099" s="551">
        <v>18</v>
      </c>
      <c r="CR2099" s="542" t="s">
        <v>160</v>
      </c>
      <c r="CS2099" s="542" t="s">
        <v>235</v>
      </c>
      <c r="CT2099" s="1015">
        <f>'Report 1'!$AU$18</f>
        <v>0</v>
      </c>
      <c r="CU2099" s="1016">
        <f>SUMIF('Report 4A'!$G$16:$G$95,$CQ2099,'Report 4A'!$BC$16:$BC$95)</f>
        <v>0</v>
      </c>
      <c r="CV2099" s="1017">
        <f t="shared" si="326"/>
        <v>0</v>
      </c>
    </row>
    <row r="2100" spans="2:100">
      <c r="B2100" s="535" t="s">
        <v>669</v>
      </c>
      <c r="C2100" s="536">
        <v>1</v>
      </c>
      <c r="D2100" s="537" t="str">
        <f>'Information Input'!$M$14</f>
        <v xml:space="preserve">      -      </v>
      </c>
      <c r="E2100" s="537" t="s">
        <v>137</v>
      </c>
      <c r="F2100" s="538">
        <f t="shared" si="329"/>
        <v>43647</v>
      </c>
      <c r="G2100" s="538">
        <f t="shared" si="330"/>
        <v>43738</v>
      </c>
      <c r="H2100" s="538">
        <f>'Information Input'!$H$35</f>
        <v>43555</v>
      </c>
      <c r="I2100" s="537" t="str">
        <f>'Information Input'!$J$22</f>
        <v>Quarterly</v>
      </c>
      <c r="J2100" s="538">
        <f>'Information Input'!$H$30</f>
        <v>43555</v>
      </c>
      <c r="K2100" s="537">
        <f>'Information Input'!$J$18</f>
        <v>2019</v>
      </c>
      <c r="L2100" s="539" t="s">
        <v>91</v>
      </c>
      <c r="M2100" s="540" t="s">
        <v>240</v>
      </c>
      <c r="N2100" s="541" t="s">
        <v>240</v>
      </c>
      <c r="O2100" s="542" t="s">
        <v>671</v>
      </c>
      <c r="P2100" s="537">
        <v>31</v>
      </c>
      <c r="Q2100" s="541" t="s">
        <v>173</v>
      </c>
      <c r="R2100" s="541" t="s">
        <v>233</v>
      </c>
      <c r="S2100" s="543">
        <f>'Report 1'!$AN$18</f>
        <v>0</v>
      </c>
      <c r="T2100" s="544">
        <f>'Report 1'!$AN$51</f>
        <v>0</v>
      </c>
      <c r="U2100" s="545">
        <f>'Report 1'!$AN$137</f>
        <v>0</v>
      </c>
      <c r="AL2100" s="546" t="s">
        <v>669</v>
      </c>
      <c r="AM2100" s="547">
        <v>2</v>
      </c>
      <c r="AN2100" s="547" t="str">
        <f>'Information Input'!$M$14</f>
        <v xml:space="preserve">      -      </v>
      </c>
      <c r="AO2100" s="547" t="s">
        <v>139</v>
      </c>
      <c r="AP2100" s="538">
        <f>'Information Input'!$H$33</f>
        <v>43466</v>
      </c>
      <c r="AQ2100" s="538">
        <f>'Information Input'!$H$34</f>
        <v>43555</v>
      </c>
      <c r="AR2100" s="538">
        <f>'Information Input'!$H$35</f>
        <v>43555</v>
      </c>
      <c r="AS2100" s="547" t="str">
        <f>'Information Input'!$J$22</f>
        <v>Quarterly</v>
      </c>
      <c r="AT2100" s="538">
        <f>'Information Input'!$H$30</f>
        <v>43555</v>
      </c>
      <c r="AU2100" s="547">
        <f>'Information Input'!$J$18</f>
        <v>2019</v>
      </c>
      <c r="AV2100" s="547" t="s">
        <v>103</v>
      </c>
      <c r="AW2100" s="547" t="s">
        <v>242</v>
      </c>
      <c r="AX2100" s="547" t="s">
        <v>242</v>
      </c>
      <c r="AY2100" s="548" t="s">
        <v>671</v>
      </c>
      <c r="AZ2100" s="547">
        <v>41</v>
      </c>
      <c r="BA2100" s="549" t="s">
        <v>183</v>
      </c>
      <c r="BB2100" s="543" t="s">
        <v>238</v>
      </c>
      <c r="BC2100" s="550">
        <f>'Report 2'!$AJ453</f>
        <v>0</v>
      </c>
      <c r="BD2100" s="550">
        <f>'Report 2'!$AK453</f>
        <v>0</v>
      </c>
      <c r="BE2100" s="550">
        <f>'Report 2'!$AL453</f>
        <v>0</v>
      </c>
      <c r="BF2100" s="550">
        <f>'Report 2'!$AM453</f>
        <v>0</v>
      </c>
      <c r="BG2100" s="550">
        <f>'Report 2'!$AN453</f>
        <v>0</v>
      </c>
      <c r="BH2100" s="550">
        <f>'Report 2'!$AO453</f>
        <v>0</v>
      </c>
      <c r="BI2100" s="550">
        <f>'Report 2'!$AP453</f>
        <v>0</v>
      </c>
      <c r="CC2100" s="542" t="s">
        <v>669</v>
      </c>
      <c r="CD2100" s="1014" t="s">
        <v>672</v>
      </c>
      <c r="CE2100" s="1014" t="str">
        <f>'Information Input'!$M$14</f>
        <v xml:space="preserve">      -      </v>
      </c>
      <c r="CF2100" s="551" t="s">
        <v>139</v>
      </c>
      <c r="CG2100" s="552">
        <f>'Information Input'!$H$33</f>
        <v>43466</v>
      </c>
      <c r="CH2100" s="552">
        <f>'Information Input'!$H$34</f>
        <v>43555</v>
      </c>
      <c r="CI2100" s="552">
        <f>'Information Input'!$H$35</f>
        <v>43555</v>
      </c>
      <c r="CJ2100" s="551" t="str">
        <f>'Information Input'!$J$22</f>
        <v>Quarterly</v>
      </c>
      <c r="CK2100" s="552">
        <f>'Information Input'!$H$30</f>
        <v>43555</v>
      </c>
      <c r="CL2100" s="551">
        <f>'Information Input'!$J$18</f>
        <v>2019</v>
      </c>
      <c r="CM2100" s="551" t="s">
        <v>96</v>
      </c>
      <c r="CN2100" s="1014" t="s">
        <v>241</v>
      </c>
      <c r="CO2100" s="542" t="s">
        <v>241</v>
      </c>
      <c r="CP2100" s="542" t="s">
        <v>671</v>
      </c>
      <c r="CQ2100" s="551">
        <v>19</v>
      </c>
      <c r="CR2100" s="542" t="s">
        <v>161</v>
      </c>
      <c r="CS2100" s="542" t="s">
        <v>235</v>
      </c>
      <c r="CT2100" s="1015">
        <f>'Report 1'!$AU$18</f>
        <v>0</v>
      </c>
      <c r="CU2100" s="1016">
        <f>SUMIF('Report 4A'!$G$16:$G$95,$CQ2100,'Report 4A'!$BC$16:$BC$95)</f>
        <v>0</v>
      </c>
      <c r="CV2100" s="1017">
        <f t="shared" ref="CV2100:CV2167" si="331">IF(CT2100&lt;&gt;0,CU2100/CT2100,0)</f>
        <v>0</v>
      </c>
    </row>
    <row r="2101" spans="2:100">
      <c r="B2101" s="535" t="s">
        <v>669</v>
      </c>
      <c r="C2101" s="536">
        <v>1</v>
      </c>
      <c r="D2101" s="537" t="str">
        <f>'Information Input'!$M$14</f>
        <v xml:space="preserve">      -      </v>
      </c>
      <c r="E2101" s="537" t="s">
        <v>137</v>
      </c>
      <c r="F2101" s="538">
        <f t="shared" si="329"/>
        <v>43647</v>
      </c>
      <c r="G2101" s="538">
        <f t="shared" si="330"/>
        <v>43738</v>
      </c>
      <c r="H2101" s="538">
        <f>'Information Input'!$H$35</f>
        <v>43555</v>
      </c>
      <c r="I2101" s="537" t="str">
        <f>'Information Input'!$J$22</f>
        <v>Quarterly</v>
      </c>
      <c r="J2101" s="538">
        <f>'Information Input'!$H$30</f>
        <v>43555</v>
      </c>
      <c r="K2101" s="537">
        <f>'Information Input'!$J$18</f>
        <v>2019</v>
      </c>
      <c r="L2101" s="539" t="s">
        <v>91</v>
      </c>
      <c r="M2101" s="540" t="s">
        <v>240</v>
      </c>
      <c r="N2101" s="541" t="s">
        <v>240</v>
      </c>
      <c r="O2101" s="542" t="s">
        <v>671</v>
      </c>
      <c r="P2101" s="537">
        <v>32</v>
      </c>
      <c r="Q2101" s="541" t="s">
        <v>174</v>
      </c>
      <c r="R2101" s="541" t="s">
        <v>238</v>
      </c>
      <c r="S2101" s="543">
        <f>'Report 1'!$AN$18</f>
        <v>0</v>
      </c>
      <c r="T2101" s="544">
        <f>'Report 1'!$AN$52</f>
        <v>0</v>
      </c>
      <c r="U2101" s="545">
        <f>'Report 1'!$AN$138</f>
        <v>0</v>
      </c>
      <c r="AL2101" s="546" t="s">
        <v>669</v>
      </c>
      <c r="AM2101" s="547">
        <v>2</v>
      </c>
      <c r="AN2101" s="547" t="str">
        <f>'Information Input'!$M$14</f>
        <v xml:space="preserve">      -      </v>
      </c>
      <c r="AO2101" s="547" t="s">
        <v>139</v>
      </c>
      <c r="AP2101" s="538">
        <f>'Information Input'!$H$33</f>
        <v>43466</v>
      </c>
      <c r="AQ2101" s="538">
        <f>'Information Input'!$H$34</f>
        <v>43555</v>
      </c>
      <c r="AR2101" s="538">
        <f>'Information Input'!$H$35</f>
        <v>43555</v>
      </c>
      <c r="AS2101" s="547" t="str">
        <f>'Information Input'!$J$22</f>
        <v>Quarterly</v>
      </c>
      <c r="AT2101" s="538">
        <f>'Information Input'!$H$30</f>
        <v>43555</v>
      </c>
      <c r="AU2101" s="547">
        <f>'Information Input'!$J$18</f>
        <v>2019</v>
      </c>
      <c r="AV2101" s="547" t="s">
        <v>103</v>
      </c>
      <c r="AW2101" s="547" t="s">
        <v>242</v>
      </c>
      <c r="AX2101" s="547" t="s">
        <v>242</v>
      </c>
      <c r="AY2101" s="548" t="s">
        <v>671</v>
      </c>
      <c r="AZ2101" s="547">
        <v>42</v>
      </c>
      <c r="BA2101" s="549" t="s">
        <v>184</v>
      </c>
      <c r="BB2101" s="543" t="s">
        <v>233</v>
      </c>
      <c r="BC2101" s="550">
        <f>'Report 2'!$AJ454</f>
        <v>0</v>
      </c>
      <c r="BD2101" s="550">
        <f>'Report 2'!$AK454</f>
        <v>0</v>
      </c>
      <c r="BE2101" s="550">
        <f>'Report 2'!$AL454</f>
        <v>0</v>
      </c>
      <c r="BF2101" s="550">
        <f>'Report 2'!$AM454</f>
        <v>0</v>
      </c>
      <c r="BG2101" s="550">
        <f>'Report 2'!$AN454</f>
        <v>0</v>
      </c>
      <c r="BH2101" s="550">
        <f>'Report 2'!$AO454</f>
        <v>0</v>
      </c>
      <c r="BI2101" s="550">
        <f>'Report 2'!$AP454</f>
        <v>0</v>
      </c>
      <c r="CC2101" s="542" t="s">
        <v>669</v>
      </c>
      <c r="CD2101" s="1014" t="s">
        <v>672</v>
      </c>
      <c r="CE2101" s="1014" t="str">
        <f>'Information Input'!$M$14</f>
        <v xml:space="preserve">      -      </v>
      </c>
      <c r="CF2101" s="551" t="s">
        <v>139</v>
      </c>
      <c r="CG2101" s="552">
        <f>'Information Input'!$H$33</f>
        <v>43466</v>
      </c>
      <c r="CH2101" s="552">
        <f>'Information Input'!$H$34</f>
        <v>43555</v>
      </c>
      <c r="CI2101" s="552">
        <f>'Information Input'!$H$35</f>
        <v>43555</v>
      </c>
      <c r="CJ2101" s="551" t="str">
        <f>'Information Input'!$J$22</f>
        <v>Quarterly</v>
      </c>
      <c r="CK2101" s="552">
        <f>'Information Input'!$H$30</f>
        <v>43555</v>
      </c>
      <c r="CL2101" s="551">
        <f>'Information Input'!$J$18</f>
        <v>2019</v>
      </c>
      <c r="CM2101" s="551" t="s">
        <v>96</v>
      </c>
      <c r="CN2101" s="1014" t="s">
        <v>241</v>
      </c>
      <c r="CO2101" s="542" t="s">
        <v>241</v>
      </c>
      <c r="CP2101" s="542" t="s">
        <v>671</v>
      </c>
      <c r="CQ2101" s="551">
        <v>20</v>
      </c>
      <c r="CR2101" s="542" t="s">
        <v>162</v>
      </c>
      <c r="CS2101" s="542" t="s">
        <v>235</v>
      </c>
      <c r="CT2101" s="1015">
        <f>'Report 1'!$AU$18</f>
        <v>0</v>
      </c>
      <c r="CU2101" s="1016">
        <f>SUMIF('Report 4A'!$G$16:$G$95,$CQ2101,'Report 4A'!$BC$16:$BC$95)</f>
        <v>0</v>
      </c>
      <c r="CV2101" s="1017">
        <f t="shared" si="331"/>
        <v>0</v>
      </c>
    </row>
    <row r="2102" spans="2:100">
      <c r="B2102" s="535" t="s">
        <v>669</v>
      </c>
      <c r="C2102" s="536">
        <v>1</v>
      </c>
      <c r="D2102" s="537" t="str">
        <f>'Information Input'!$M$14</f>
        <v xml:space="preserve">      -      </v>
      </c>
      <c r="E2102" s="537" t="s">
        <v>137</v>
      </c>
      <c r="F2102" s="538">
        <f t="shared" si="329"/>
        <v>43647</v>
      </c>
      <c r="G2102" s="538">
        <f t="shared" si="330"/>
        <v>43738</v>
      </c>
      <c r="H2102" s="538">
        <f>'Information Input'!$H$35</f>
        <v>43555</v>
      </c>
      <c r="I2102" s="537" t="str">
        <f>'Information Input'!$J$22</f>
        <v>Quarterly</v>
      </c>
      <c r="J2102" s="538">
        <f>'Information Input'!$H$30</f>
        <v>43555</v>
      </c>
      <c r="K2102" s="537">
        <f>'Information Input'!$J$18</f>
        <v>2019</v>
      </c>
      <c r="L2102" s="539" t="s">
        <v>91</v>
      </c>
      <c r="M2102" s="540" t="s">
        <v>240</v>
      </c>
      <c r="N2102" s="541" t="s">
        <v>240</v>
      </c>
      <c r="O2102" s="542" t="s">
        <v>671</v>
      </c>
      <c r="P2102" s="537">
        <v>33</v>
      </c>
      <c r="Q2102" s="541" t="s">
        <v>175</v>
      </c>
      <c r="R2102" s="541" t="s">
        <v>233</v>
      </c>
      <c r="S2102" s="543">
        <f>'Report 1'!$AN$18</f>
        <v>0</v>
      </c>
      <c r="T2102" s="544">
        <f>'Report 1'!$AN$53</f>
        <v>0</v>
      </c>
      <c r="U2102" s="545">
        <f>'Report 1'!$AN$139</f>
        <v>0</v>
      </c>
      <c r="AL2102" s="546" t="s">
        <v>669</v>
      </c>
      <c r="AM2102" s="547">
        <v>2</v>
      </c>
      <c r="AN2102" s="547" t="str">
        <f>'Information Input'!$M$14</f>
        <v xml:space="preserve">      -      </v>
      </c>
      <c r="AO2102" s="547" t="s">
        <v>139</v>
      </c>
      <c r="AP2102" s="538">
        <f>'Information Input'!$H$33</f>
        <v>43466</v>
      </c>
      <c r="AQ2102" s="538">
        <f>'Information Input'!$H$34</f>
        <v>43555</v>
      </c>
      <c r="AR2102" s="538">
        <f>'Information Input'!$H$35</f>
        <v>43555</v>
      </c>
      <c r="AS2102" s="547" t="str">
        <f>'Information Input'!$J$22</f>
        <v>Quarterly</v>
      </c>
      <c r="AT2102" s="538">
        <f>'Information Input'!$H$30</f>
        <v>43555</v>
      </c>
      <c r="AU2102" s="547">
        <f>'Information Input'!$J$18</f>
        <v>2019</v>
      </c>
      <c r="AV2102" s="547" t="s">
        <v>103</v>
      </c>
      <c r="AW2102" s="547" t="s">
        <v>242</v>
      </c>
      <c r="AX2102" s="547" t="s">
        <v>242</v>
      </c>
      <c r="AY2102" s="548" t="s">
        <v>671</v>
      </c>
      <c r="AZ2102" s="547">
        <v>43</v>
      </c>
      <c r="BA2102" s="549" t="s">
        <v>185</v>
      </c>
      <c r="BB2102" s="543" t="s">
        <v>233</v>
      </c>
      <c r="BC2102" s="550">
        <f>'Report 2'!$AJ455</f>
        <v>0</v>
      </c>
      <c r="BD2102" s="550">
        <f>'Report 2'!$AK455</f>
        <v>0</v>
      </c>
      <c r="BE2102" s="550">
        <f>'Report 2'!$AL455</f>
        <v>0</v>
      </c>
      <c r="BF2102" s="550">
        <f>'Report 2'!$AM455</f>
        <v>0</v>
      </c>
      <c r="BG2102" s="550">
        <f>'Report 2'!$AN455</f>
        <v>0</v>
      </c>
      <c r="BH2102" s="550">
        <f>'Report 2'!$AO455</f>
        <v>0</v>
      </c>
      <c r="BI2102" s="550">
        <f>'Report 2'!$AP455</f>
        <v>0</v>
      </c>
      <c r="CC2102" s="542" t="s">
        <v>669</v>
      </c>
      <c r="CD2102" s="1014" t="s">
        <v>672</v>
      </c>
      <c r="CE2102" s="1014" t="str">
        <f>'Information Input'!$M$14</f>
        <v xml:space="preserve">      -      </v>
      </c>
      <c r="CF2102" s="551" t="s">
        <v>139</v>
      </c>
      <c r="CG2102" s="552">
        <f>'Information Input'!$H$33</f>
        <v>43466</v>
      </c>
      <c r="CH2102" s="552">
        <f>'Information Input'!$H$34</f>
        <v>43555</v>
      </c>
      <c r="CI2102" s="552">
        <f>'Information Input'!$H$35</f>
        <v>43555</v>
      </c>
      <c r="CJ2102" s="551" t="str">
        <f>'Information Input'!$J$22</f>
        <v>Quarterly</v>
      </c>
      <c r="CK2102" s="552">
        <f>'Information Input'!$H$30</f>
        <v>43555</v>
      </c>
      <c r="CL2102" s="551">
        <f>'Information Input'!$J$18</f>
        <v>2019</v>
      </c>
      <c r="CM2102" s="551" t="s">
        <v>96</v>
      </c>
      <c r="CN2102" s="1014" t="s">
        <v>241</v>
      </c>
      <c r="CO2102" s="542" t="s">
        <v>241</v>
      </c>
      <c r="CP2102" s="542" t="s">
        <v>671</v>
      </c>
      <c r="CQ2102" s="551">
        <v>21</v>
      </c>
      <c r="CR2102" s="542" t="s">
        <v>163</v>
      </c>
      <c r="CS2102" s="542" t="s">
        <v>235</v>
      </c>
      <c r="CT2102" s="1015">
        <f>'Report 1'!$AU$18</f>
        <v>0</v>
      </c>
      <c r="CU2102" s="1016">
        <f>SUMIF('Report 4A'!$G$16:$G$95,$CQ2102,'Report 4A'!$BC$16:$BC$95)</f>
        <v>0</v>
      </c>
      <c r="CV2102" s="1017">
        <f t="shared" si="331"/>
        <v>0</v>
      </c>
    </row>
    <row r="2103" spans="2:100">
      <c r="B2103" s="535" t="s">
        <v>669</v>
      </c>
      <c r="C2103" s="536">
        <v>1</v>
      </c>
      <c r="D2103" s="537" t="str">
        <f>'Information Input'!$M$14</f>
        <v xml:space="preserve">      -      </v>
      </c>
      <c r="E2103" s="537" t="s">
        <v>137</v>
      </c>
      <c r="F2103" s="538">
        <f t="shared" si="329"/>
        <v>43647</v>
      </c>
      <c r="G2103" s="538">
        <f t="shared" si="330"/>
        <v>43738</v>
      </c>
      <c r="H2103" s="538">
        <f>'Information Input'!$H$35</f>
        <v>43555</v>
      </c>
      <c r="I2103" s="537" t="str">
        <f>'Information Input'!$J$22</f>
        <v>Quarterly</v>
      </c>
      <c r="J2103" s="538">
        <f>'Information Input'!$H$30</f>
        <v>43555</v>
      </c>
      <c r="K2103" s="537">
        <f>'Information Input'!$J$18</f>
        <v>2019</v>
      </c>
      <c r="L2103" s="539" t="s">
        <v>91</v>
      </c>
      <c r="M2103" s="540" t="s">
        <v>240</v>
      </c>
      <c r="N2103" s="541" t="s">
        <v>240</v>
      </c>
      <c r="O2103" s="542" t="s">
        <v>671</v>
      </c>
      <c r="P2103" s="537">
        <v>34</v>
      </c>
      <c r="Q2103" s="541" t="s">
        <v>176</v>
      </c>
      <c r="R2103" s="541" t="s">
        <v>238</v>
      </c>
      <c r="S2103" s="543">
        <f>'Report 1'!$AN$18</f>
        <v>0</v>
      </c>
      <c r="T2103" s="544">
        <f>'Report 1'!$AN$54</f>
        <v>0</v>
      </c>
      <c r="U2103" s="545">
        <f>'Report 1'!$AN$140</f>
        <v>0</v>
      </c>
      <c r="AL2103" s="546" t="s">
        <v>669</v>
      </c>
      <c r="AM2103" s="547">
        <v>2</v>
      </c>
      <c r="AN2103" s="547" t="str">
        <f>'Information Input'!$M$14</f>
        <v xml:space="preserve">      -      </v>
      </c>
      <c r="AO2103" s="547" t="s">
        <v>139</v>
      </c>
      <c r="AP2103" s="538">
        <f>'Information Input'!$H$33</f>
        <v>43466</v>
      </c>
      <c r="AQ2103" s="538">
        <f>'Information Input'!$H$34</f>
        <v>43555</v>
      </c>
      <c r="AR2103" s="538">
        <f>'Information Input'!$H$35</f>
        <v>43555</v>
      </c>
      <c r="AS2103" s="547" t="str">
        <f>'Information Input'!$J$22</f>
        <v>Quarterly</v>
      </c>
      <c r="AT2103" s="538">
        <f>'Information Input'!$H$30</f>
        <v>43555</v>
      </c>
      <c r="AU2103" s="547">
        <f>'Information Input'!$J$18</f>
        <v>2019</v>
      </c>
      <c r="AV2103" s="547" t="s">
        <v>103</v>
      </c>
      <c r="AW2103" s="547" t="s">
        <v>242</v>
      </c>
      <c r="AX2103" s="547" t="s">
        <v>242</v>
      </c>
      <c r="AY2103" s="548" t="s">
        <v>674</v>
      </c>
      <c r="AZ2103" s="547">
        <v>44</v>
      </c>
      <c r="BA2103" s="549" t="s">
        <v>186</v>
      </c>
      <c r="BB2103" s="543" t="s">
        <v>239</v>
      </c>
      <c r="BC2103" s="550">
        <f>'Report 2'!$AJ456</f>
        <v>0</v>
      </c>
      <c r="BD2103" s="550">
        <f>'Report 2'!$AK456</f>
        <v>0</v>
      </c>
      <c r="BE2103" s="550">
        <f>'Report 2'!$AL456</f>
        <v>0</v>
      </c>
      <c r="BF2103" s="550">
        <f>'Report 2'!$AM456</f>
        <v>0</v>
      </c>
      <c r="BG2103" s="550">
        <f>'Report 2'!$AN456</f>
        <v>0</v>
      </c>
      <c r="BH2103" s="550">
        <f>'Report 2'!$AO456</f>
        <v>0</v>
      </c>
      <c r="BI2103" s="550">
        <f>'Report 2'!$AP456</f>
        <v>0</v>
      </c>
      <c r="CC2103" s="542" t="s">
        <v>669</v>
      </c>
      <c r="CD2103" s="1014" t="s">
        <v>672</v>
      </c>
      <c r="CE2103" s="1014" t="str">
        <f>'Information Input'!$M$14</f>
        <v xml:space="preserve">      -      </v>
      </c>
      <c r="CF2103" s="551" t="s">
        <v>139</v>
      </c>
      <c r="CG2103" s="552">
        <f>'Information Input'!$H$33</f>
        <v>43466</v>
      </c>
      <c r="CH2103" s="552">
        <f>'Information Input'!$H$34</f>
        <v>43555</v>
      </c>
      <c r="CI2103" s="552">
        <f>'Information Input'!$H$35</f>
        <v>43555</v>
      </c>
      <c r="CJ2103" s="551" t="str">
        <f>'Information Input'!$J$22</f>
        <v>Quarterly</v>
      </c>
      <c r="CK2103" s="552">
        <f>'Information Input'!$H$30</f>
        <v>43555</v>
      </c>
      <c r="CL2103" s="551">
        <f>'Information Input'!$J$18</f>
        <v>2019</v>
      </c>
      <c r="CM2103" s="551" t="s">
        <v>96</v>
      </c>
      <c r="CN2103" s="1014" t="s">
        <v>241</v>
      </c>
      <c r="CO2103" s="542" t="s">
        <v>241</v>
      </c>
      <c r="CP2103" s="542" t="s">
        <v>671</v>
      </c>
      <c r="CQ2103" s="551">
        <v>22</v>
      </c>
      <c r="CR2103" s="542" t="s">
        <v>164</v>
      </c>
      <c r="CS2103" s="542" t="s">
        <v>236</v>
      </c>
      <c r="CT2103" s="1015">
        <f>'Report 1'!$AU$18</f>
        <v>0</v>
      </c>
      <c r="CU2103" s="1016">
        <f>SUMIF('Report 4A'!$G$16:$G$95,$CQ2103,'Report 4A'!$BC$16:$BC$95)</f>
        <v>0</v>
      </c>
      <c r="CV2103" s="1017">
        <f t="shared" si="331"/>
        <v>0</v>
      </c>
    </row>
    <row r="2104" spans="2:100">
      <c r="B2104" s="535" t="s">
        <v>669</v>
      </c>
      <c r="C2104" s="536">
        <v>1</v>
      </c>
      <c r="D2104" s="537" t="str">
        <f>'Information Input'!$M$14</f>
        <v xml:space="preserve">      -      </v>
      </c>
      <c r="E2104" s="537" t="s">
        <v>137</v>
      </c>
      <c r="F2104" s="538">
        <f t="shared" si="329"/>
        <v>43647</v>
      </c>
      <c r="G2104" s="538">
        <f t="shared" si="330"/>
        <v>43738</v>
      </c>
      <c r="H2104" s="538">
        <f>'Information Input'!$H$35</f>
        <v>43555</v>
      </c>
      <c r="I2104" s="537" t="str">
        <f>'Information Input'!$J$22</f>
        <v>Quarterly</v>
      </c>
      <c r="J2104" s="538">
        <f>'Information Input'!$H$30</f>
        <v>43555</v>
      </c>
      <c r="K2104" s="537">
        <f>'Information Input'!$J$18</f>
        <v>2019</v>
      </c>
      <c r="L2104" s="539" t="s">
        <v>91</v>
      </c>
      <c r="M2104" s="540" t="s">
        <v>240</v>
      </c>
      <c r="N2104" s="541" t="s">
        <v>240</v>
      </c>
      <c r="O2104" s="542" t="s">
        <v>671</v>
      </c>
      <c r="P2104" s="537">
        <v>35</v>
      </c>
      <c r="Q2104" s="541" t="s">
        <v>177</v>
      </c>
      <c r="R2104" s="541" t="s">
        <v>235</v>
      </c>
      <c r="S2104" s="543">
        <f>'Report 1'!$AN$18</f>
        <v>0</v>
      </c>
      <c r="T2104" s="544">
        <f>'Report 1'!$AN$55</f>
        <v>0</v>
      </c>
      <c r="U2104" s="545">
        <f>'Report 1'!$AN$141</f>
        <v>0</v>
      </c>
      <c r="AL2104" s="546" t="s">
        <v>669</v>
      </c>
      <c r="AM2104" s="547">
        <v>2</v>
      </c>
      <c r="AN2104" s="547" t="str">
        <f>'Information Input'!$M$14</f>
        <v xml:space="preserve">      -      </v>
      </c>
      <c r="AO2104" s="547" t="s">
        <v>139</v>
      </c>
      <c r="AP2104" s="538">
        <f>'Information Input'!$H$33</f>
        <v>43466</v>
      </c>
      <c r="AQ2104" s="538">
        <f>'Information Input'!$H$34</f>
        <v>43555</v>
      </c>
      <c r="AR2104" s="538">
        <f>'Information Input'!$H$35</f>
        <v>43555</v>
      </c>
      <c r="AS2104" s="547" t="str">
        <f>'Information Input'!$J$22</f>
        <v>Quarterly</v>
      </c>
      <c r="AT2104" s="538">
        <f>'Information Input'!$H$30</f>
        <v>43555</v>
      </c>
      <c r="AU2104" s="547">
        <f>'Information Input'!$J$18</f>
        <v>2019</v>
      </c>
      <c r="AV2104" s="547" t="s">
        <v>103</v>
      </c>
      <c r="AW2104" s="547" t="s">
        <v>242</v>
      </c>
      <c r="AX2104" s="547" t="s">
        <v>242</v>
      </c>
      <c r="AY2104" s="548" t="s">
        <v>675</v>
      </c>
      <c r="AZ2104" s="547">
        <v>45</v>
      </c>
      <c r="BA2104" s="549" t="s">
        <v>187</v>
      </c>
      <c r="BB2104" s="543" t="s">
        <v>239</v>
      </c>
      <c r="BC2104" s="550">
        <f>'Report 2'!$AJ457</f>
        <v>0</v>
      </c>
      <c r="BD2104" s="550">
        <f>'Report 2'!$AK457</f>
        <v>0</v>
      </c>
      <c r="BE2104" s="550">
        <f>'Report 2'!$AL457</f>
        <v>0</v>
      </c>
      <c r="BF2104" s="550">
        <f>'Report 2'!$AM457</f>
        <v>0</v>
      </c>
      <c r="BG2104" s="550">
        <f>'Report 2'!$AN457</f>
        <v>0</v>
      </c>
      <c r="BH2104" s="550">
        <f>'Report 2'!$AO457</f>
        <v>0</v>
      </c>
      <c r="BI2104" s="550">
        <f>'Report 2'!$AP457</f>
        <v>0</v>
      </c>
      <c r="CC2104" s="542" t="s">
        <v>669</v>
      </c>
      <c r="CD2104" s="1014" t="s">
        <v>672</v>
      </c>
      <c r="CE2104" s="1014" t="str">
        <f>'Information Input'!$M$14</f>
        <v xml:space="preserve">      -      </v>
      </c>
      <c r="CF2104" s="551" t="s">
        <v>139</v>
      </c>
      <c r="CG2104" s="552">
        <f>'Information Input'!$H$33</f>
        <v>43466</v>
      </c>
      <c r="CH2104" s="552">
        <f>'Information Input'!$H$34</f>
        <v>43555</v>
      </c>
      <c r="CI2104" s="552">
        <f>'Information Input'!$H$35</f>
        <v>43555</v>
      </c>
      <c r="CJ2104" s="551" t="str">
        <f>'Information Input'!$J$22</f>
        <v>Quarterly</v>
      </c>
      <c r="CK2104" s="552">
        <f>'Information Input'!$H$30</f>
        <v>43555</v>
      </c>
      <c r="CL2104" s="551">
        <f>'Information Input'!$J$18</f>
        <v>2019</v>
      </c>
      <c r="CM2104" s="551" t="s">
        <v>96</v>
      </c>
      <c r="CN2104" s="1014" t="s">
        <v>241</v>
      </c>
      <c r="CO2104" s="542" t="s">
        <v>241</v>
      </c>
      <c r="CP2104" s="542" t="s">
        <v>671</v>
      </c>
      <c r="CQ2104" s="551">
        <v>23</v>
      </c>
      <c r="CR2104" s="542" t="s">
        <v>165</v>
      </c>
      <c r="CS2104" s="542" t="s">
        <v>236</v>
      </c>
      <c r="CT2104" s="1015">
        <f>'Report 1'!$AU$18</f>
        <v>0</v>
      </c>
      <c r="CU2104" s="1016">
        <f>SUMIF('Report 4A'!$G$16:$G$95,$CQ2104,'Report 4A'!$BC$16:$BC$95)</f>
        <v>0</v>
      </c>
      <c r="CV2104" s="1017">
        <f t="shared" si="331"/>
        <v>0</v>
      </c>
    </row>
    <row r="2105" spans="2:100">
      <c r="B2105" s="535" t="s">
        <v>669</v>
      </c>
      <c r="C2105" s="536">
        <v>1</v>
      </c>
      <c r="D2105" s="537" t="str">
        <f>'Information Input'!$M$14</f>
        <v xml:space="preserve">      -      </v>
      </c>
      <c r="E2105" s="537" t="s">
        <v>137</v>
      </c>
      <c r="F2105" s="538">
        <f t="shared" si="329"/>
        <v>43647</v>
      </c>
      <c r="G2105" s="538">
        <f t="shared" si="330"/>
        <v>43738</v>
      </c>
      <c r="H2105" s="538">
        <f>'Information Input'!$H$35</f>
        <v>43555</v>
      </c>
      <c r="I2105" s="537" t="str">
        <f>'Information Input'!$J$22</f>
        <v>Quarterly</v>
      </c>
      <c r="J2105" s="538">
        <f>'Information Input'!$H$30</f>
        <v>43555</v>
      </c>
      <c r="K2105" s="537">
        <f>'Information Input'!$J$18</f>
        <v>2019</v>
      </c>
      <c r="L2105" s="539" t="s">
        <v>91</v>
      </c>
      <c r="M2105" s="540" t="s">
        <v>240</v>
      </c>
      <c r="N2105" s="541" t="s">
        <v>240</v>
      </c>
      <c r="O2105" s="542" t="s">
        <v>671</v>
      </c>
      <c r="P2105" s="537">
        <v>36</v>
      </c>
      <c r="Q2105" s="541" t="s">
        <v>178</v>
      </c>
      <c r="R2105" s="541" t="s">
        <v>235</v>
      </c>
      <c r="S2105" s="543">
        <f>'Report 1'!$AN$18</f>
        <v>0</v>
      </c>
      <c r="T2105" s="544">
        <f>'Report 1'!$AN$56</f>
        <v>0</v>
      </c>
      <c r="U2105" s="545">
        <f>'Report 1'!$AN$142</f>
        <v>0</v>
      </c>
      <c r="AL2105" s="546" t="s">
        <v>669</v>
      </c>
      <c r="AM2105" s="547">
        <v>2</v>
      </c>
      <c r="AN2105" s="547" t="str">
        <f>'Information Input'!$M$14</f>
        <v xml:space="preserve">      -      </v>
      </c>
      <c r="AO2105" s="547" t="s">
        <v>139</v>
      </c>
      <c r="AP2105" s="538">
        <f>'Information Input'!$H$33</f>
        <v>43466</v>
      </c>
      <c r="AQ2105" s="538">
        <f>'Information Input'!$H$34</f>
        <v>43555</v>
      </c>
      <c r="AR2105" s="538">
        <f>'Information Input'!$H$35</f>
        <v>43555</v>
      </c>
      <c r="AS2105" s="547" t="str">
        <f>'Information Input'!$J$22</f>
        <v>Quarterly</v>
      </c>
      <c r="AT2105" s="538">
        <f>'Information Input'!$H$30</f>
        <v>43555</v>
      </c>
      <c r="AU2105" s="547">
        <f>'Information Input'!$J$18</f>
        <v>2019</v>
      </c>
      <c r="AV2105" s="547" t="s">
        <v>103</v>
      </c>
      <c r="AW2105" s="547" t="s">
        <v>242</v>
      </c>
      <c r="AX2105" s="547" t="s">
        <v>242</v>
      </c>
      <c r="AY2105" s="548" t="s">
        <v>675</v>
      </c>
      <c r="AZ2105" s="547">
        <v>46</v>
      </c>
      <c r="BA2105" s="549" t="s">
        <v>188</v>
      </c>
      <c r="BB2105" s="543" t="s">
        <v>239</v>
      </c>
      <c r="BC2105" s="550">
        <f>'Report 2'!$AJ458</f>
        <v>0</v>
      </c>
      <c r="BD2105" s="550">
        <f>'Report 2'!$AK458</f>
        <v>0</v>
      </c>
      <c r="BE2105" s="550">
        <f>'Report 2'!$AL458</f>
        <v>0</v>
      </c>
      <c r="BF2105" s="550">
        <f>'Report 2'!$AM458</f>
        <v>0</v>
      </c>
      <c r="BG2105" s="550">
        <f>'Report 2'!$AN458</f>
        <v>0</v>
      </c>
      <c r="BH2105" s="550">
        <f>'Report 2'!$AO458</f>
        <v>0</v>
      </c>
      <c r="BI2105" s="550">
        <f>'Report 2'!$AP458</f>
        <v>0</v>
      </c>
      <c r="CC2105" s="542" t="s">
        <v>669</v>
      </c>
      <c r="CD2105" s="1014" t="s">
        <v>672</v>
      </c>
      <c r="CE2105" s="1014" t="str">
        <f>'Information Input'!$M$14</f>
        <v xml:space="preserve">      -      </v>
      </c>
      <c r="CF2105" s="551" t="s">
        <v>139</v>
      </c>
      <c r="CG2105" s="552">
        <f>'Information Input'!$H$33</f>
        <v>43466</v>
      </c>
      <c r="CH2105" s="552">
        <f>'Information Input'!$H$34</f>
        <v>43555</v>
      </c>
      <c r="CI2105" s="552">
        <f>'Information Input'!$H$35</f>
        <v>43555</v>
      </c>
      <c r="CJ2105" s="551" t="str">
        <f>'Information Input'!$J$22</f>
        <v>Quarterly</v>
      </c>
      <c r="CK2105" s="552">
        <f>'Information Input'!$H$30</f>
        <v>43555</v>
      </c>
      <c r="CL2105" s="551">
        <f>'Information Input'!$J$18</f>
        <v>2019</v>
      </c>
      <c r="CM2105" s="551" t="s">
        <v>96</v>
      </c>
      <c r="CN2105" s="1014" t="s">
        <v>241</v>
      </c>
      <c r="CO2105" s="542" t="s">
        <v>241</v>
      </c>
      <c r="CP2105" s="542" t="s">
        <v>671</v>
      </c>
      <c r="CQ2105" s="551">
        <v>24</v>
      </c>
      <c r="CR2105" s="542" t="s">
        <v>166</v>
      </c>
      <c r="CS2105" s="542" t="s">
        <v>233</v>
      </c>
      <c r="CT2105" s="1015">
        <f>'Report 1'!$AU$18</f>
        <v>0</v>
      </c>
      <c r="CU2105" s="1016">
        <f>SUMIF('Report 4A'!$G$16:$G$95,$CQ2105,'Report 4A'!$BC$16:$BC$95)</f>
        <v>0</v>
      </c>
      <c r="CV2105" s="1017">
        <f t="shared" si="331"/>
        <v>0</v>
      </c>
    </row>
    <row r="2106" spans="2:100">
      <c r="B2106" s="535" t="s">
        <v>669</v>
      </c>
      <c r="C2106" s="536">
        <v>1</v>
      </c>
      <c r="D2106" s="537" t="str">
        <f>'Information Input'!$M$14</f>
        <v xml:space="preserve">      -      </v>
      </c>
      <c r="E2106" s="537" t="s">
        <v>137</v>
      </c>
      <c r="F2106" s="538">
        <f t="shared" si="329"/>
        <v>43647</v>
      </c>
      <c r="G2106" s="538">
        <f t="shared" si="330"/>
        <v>43738</v>
      </c>
      <c r="H2106" s="538">
        <f>'Information Input'!$H$35</f>
        <v>43555</v>
      </c>
      <c r="I2106" s="537" t="str">
        <f>'Information Input'!$J$22</f>
        <v>Quarterly</v>
      </c>
      <c r="J2106" s="538">
        <f>'Information Input'!$H$30</f>
        <v>43555</v>
      </c>
      <c r="K2106" s="537">
        <f>'Information Input'!$J$18</f>
        <v>2019</v>
      </c>
      <c r="L2106" s="539" t="s">
        <v>91</v>
      </c>
      <c r="M2106" s="540" t="s">
        <v>240</v>
      </c>
      <c r="N2106" s="541" t="s">
        <v>240</v>
      </c>
      <c r="O2106" s="542" t="s">
        <v>671</v>
      </c>
      <c r="P2106" s="537">
        <v>37</v>
      </c>
      <c r="Q2106" s="541" t="s">
        <v>179</v>
      </c>
      <c r="R2106" s="541" t="s">
        <v>231</v>
      </c>
      <c r="S2106" s="543">
        <f>'Report 1'!$AN$18</f>
        <v>0</v>
      </c>
      <c r="T2106" s="544">
        <f>'Report 1'!$AN$57</f>
        <v>0</v>
      </c>
      <c r="U2106" s="545">
        <f>'Report 1'!$AN$143</f>
        <v>0</v>
      </c>
      <c r="AL2106" s="546" t="s">
        <v>669</v>
      </c>
      <c r="AM2106" s="547">
        <v>2</v>
      </c>
      <c r="AN2106" s="547" t="str">
        <f>'Information Input'!$M$14</f>
        <v xml:space="preserve">      -      </v>
      </c>
      <c r="AO2106" s="547" t="s">
        <v>139</v>
      </c>
      <c r="AP2106" s="538">
        <f>'Information Input'!$H$33</f>
        <v>43466</v>
      </c>
      <c r="AQ2106" s="538">
        <f>'Information Input'!$H$34</f>
        <v>43555</v>
      </c>
      <c r="AR2106" s="538">
        <f>'Information Input'!$H$35</f>
        <v>43555</v>
      </c>
      <c r="AS2106" s="547" t="str">
        <f>'Information Input'!$J$22</f>
        <v>Quarterly</v>
      </c>
      <c r="AT2106" s="538">
        <f>'Information Input'!$H$30</f>
        <v>43555</v>
      </c>
      <c r="AU2106" s="547">
        <f>'Information Input'!$J$18</f>
        <v>2019</v>
      </c>
      <c r="AV2106" s="547" t="s">
        <v>103</v>
      </c>
      <c r="AW2106" s="547" t="s">
        <v>242</v>
      </c>
      <c r="AX2106" s="547" t="s">
        <v>242</v>
      </c>
      <c r="AY2106" s="548" t="s">
        <v>675</v>
      </c>
      <c r="AZ2106" s="547">
        <v>47</v>
      </c>
      <c r="BA2106" s="549" t="s">
        <v>189</v>
      </c>
      <c r="BB2106" s="543" t="s">
        <v>239</v>
      </c>
      <c r="BC2106" s="550">
        <f>'Report 2'!$AJ459</f>
        <v>0</v>
      </c>
      <c r="BD2106" s="550">
        <f>'Report 2'!$AK459</f>
        <v>0</v>
      </c>
      <c r="BE2106" s="550">
        <f>'Report 2'!$AL459</f>
        <v>0</v>
      </c>
      <c r="BF2106" s="550">
        <f>'Report 2'!$AM459</f>
        <v>0</v>
      </c>
      <c r="BG2106" s="550">
        <f>'Report 2'!$AN459</f>
        <v>0</v>
      </c>
      <c r="BH2106" s="550">
        <f>'Report 2'!$AO459</f>
        <v>0</v>
      </c>
      <c r="BI2106" s="550">
        <f>'Report 2'!$AP459</f>
        <v>0</v>
      </c>
      <c r="CC2106" s="542" t="s">
        <v>669</v>
      </c>
      <c r="CD2106" s="1014" t="s">
        <v>672</v>
      </c>
      <c r="CE2106" s="1014" t="str">
        <f>'Information Input'!$M$14</f>
        <v xml:space="preserve">      -      </v>
      </c>
      <c r="CF2106" s="551" t="s">
        <v>139</v>
      </c>
      <c r="CG2106" s="552">
        <f>'Information Input'!$H$33</f>
        <v>43466</v>
      </c>
      <c r="CH2106" s="552">
        <f>'Information Input'!$H$34</f>
        <v>43555</v>
      </c>
      <c r="CI2106" s="552">
        <f>'Information Input'!$H$35</f>
        <v>43555</v>
      </c>
      <c r="CJ2106" s="551" t="str">
        <f>'Information Input'!$J$22</f>
        <v>Quarterly</v>
      </c>
      <c r="CK2106" s="552">
        <f>'Information Input'!$H$30</f>
        <v>43555</v>
      </c>
      <c r="CL2106" s="551">
        <f>'Information Input'!$J$18</f>
        <v>2019</v>
      </c>
      <c r="CM2106" s="551" t="s">
        <v>96</v>
      </c>
      <c r="CN2106" s="1014" t="s">
        <v>241</v>
      </c>
      <c r="CO2106" s="542" t="s">
        <v>241</v>
      </c>
      <c r="CP2106" s="542" t="s">
        <v>671</v>
      </c>
      <c r="CQ2106" s="551">
        <v>25</v>
      </c>
      <c r="CR2106" s="542" t="s">
        <v>167</v>
      </c>
      <c r="CS2106" s="542" t="s">
        <v>233</v>
      </c>
      <c r="CT2106" s="1015">
        <f>'Report 1'!$AU$18</f>
        <v>0</v>
      </c>
      <c r="CU2106" s="1016">
        <f>SUMIF('Report 4A'!$G$16:$G$95,$CQ2106,'Report 4A'!$BC$16:$BC$95)</f>
        <v>0</v>
      </c>
      <c r="CV2106" s="1017">
        <f t="shared" si="331"/>
        <v>0</v>
      </c>
    </row>
    <row r="2107" spans="2:100">
      <c r="B2107" s="535" t="s">
        <v>669</v>
      </c>
      <c r="C2107" s="536">
        <v>1</v>
      </c>
      <c r="D2107" s="537" t="str">
        <f>'Information Input'!$M$14</f>
        <v xml:space="preserve">      -      </v>
      </c>
      <c r="E2107" s="537" t="s">
        <v>137</v>
      </c>
      <c r="F2107" s="538">
        <f t="shared" si="329"/>
        <v>43647</v>
      </c>
      <c r="G2107" s="538">
        <f t="shared" si="330"/>
        <v>43738</v>
      </c>
      <c r="H2107" s="538">
        <f>'Information Input'!$H$35</f>
        <v>43555</v>
      </c>
      <c r="I2107" s="537" t="str">
        <f>'Information Input'!$J$22</f>
        <v>Quarterly</v>
      </c>
      <c r="J2107" s="538">
        <f>'Information Input'!$H$30</f>
        <v>43555</v>
      </c>
      <c r="K2107" s="537">
        <f>'Information Input'!$J$18</f>
        <v>2019</v>
      </c>
      <c r="L2107" s="539" t="s">
        <v>91</v>
      </c>
      <c r="M2107" s="540" t="s">
        <v>240</v>
      </c>
      <c r="N2107" s="541" t="s">
        <v>240</v>
      </c>
      <c r="O2107" s="542" t="s">
        <v>671</v>
      </c>
      <c r="P2107" s="537">
        <v>38</v>
      </c>
      <c r="Q2107" s="541" t="s">
        <v>180</v>
      </c>
      <c r="R2107" s="541" t="s">
        <v>233</v>
      </c>
      <c r="S2107" s="543">
        <f>'Report 1'!$AN$18</f>
        <v>0</v>
      </c>
      <c r="T2107" s="544">
        <f>'Report 1'!$AN$58</f>
        <v>0</v>
      </c>
      <c r="U2107" s="545">
        <f>'Report 1'!$AN$144</f>
        <v>0</v>
      </c>
      <c r="AL2107" s="546" t="s">
        <v>669</v>
      </c>
      <c r="AM2107" s="547">
        <v>2</v>
      </c>
      <c r="AN2107" s="547" t="str">
        <f>'Information Input'!$M$14</f>
        <v xml:space="preserve">      -      </v>
      </c>
      <c r="AO2107" s="547" t="s">
        <v>139</v>
      </c>
      <c r="AP2107" s="538">
        <f>'Information Input'!$H$33</f>
        <v>43466</v>
      </c>
      <c r="AQ2107" s="538">
        <f>'Information Input'!$H$34</f>
        <v>43555</v>
      </c>
      <c r="AR2107" s="538">
        <f>'Information Input'!$H$35</f>
        <v>43555</v>
      </c>
      <c r="AS2107" s="547" t="str">
        <f>'Information Input'!$J$22</f>
        <v>Quarterly</v>
      </c>
      <c r="AT2107" s="538">
        <f>'Information Input'!$H$30</f>
        <v>43555</v>
      </c>
      <c r="AU2107" s="547">
        <f>'Information Input'!$J$18</f>
        <v>2019</v>
      </c>
      <c r="AV2107" s="547" t="s">
        <v>103</v>
      </c>
      <c r="AW2107" s="547" t="s">
        <v>242</v>
      </c>
      <c r="AX2107" s="547" t="s">
        <v>242</v>
      </c>
      <c r="AY2107" s="548" t="s">
        <v>675</v>
      </c>
      <c r="AZ2107" s="547">
        <v>48</v>
      </c>
      <c r="BA2107" s="549" t="s">
        <v>190</v>
      </c>
      <c r="BB2107" s="543" t="s">
        <v>239</v>
      </c>
      <c r="BC2107" s="550">
        <f>'Report 2'!$AJ460</f>
        <v>0</v>
      </c>
      <c r="BD2107" s="550">
        <f>'Report 2'!$AK460</f>
        <v>0</v>
      </c>
      <c r="BE2107" s="550">
        <f>'Report 2'!$AL460</f>
        <v>0</v>
      </c>
      <c r="BF2107" s="550">
        <f>'Report 2'!$AM460</f>
        <v>0</v>
      </c>
      <c r="BG2107" s="550">
        <f>'Report 2'!$AN460</f>
        <v>0</v>
      </c>
      <c r="BH2107" s="550">
        <f>'Report 2'!$AO460</f>
        <v>0</v>
      </c>
      <c r="BI2107" s="550">
        <f>'Report 2'!$AP460</f>
        <v>0</v>
      </c>
      <c r="CC2107" s="542" t="s">
        <v>669</v>
      </c>
      <c r="CD2107" s="1014" t="s">
        <v>672</v>
      </c>
      <c r="CE2107" s="1014" t="str">
        <f>'Information Input'!$M$14</f>
        <v xml:space="preserve">      -      </v>
      </c>
      <c r="CF2107" s="551" t="s">
        <v>139</v>
      </c>
      <c r="CG2107" s="552">
        <f>'Information Input'!$H$33</f>
        <v>43466</v>
      </c>
      <c r="CH2107" s="552">
        <f>'Information Input'!$H$34</f>
        <v>43555</v>
      </c>
      <c r="CI2107" s="552">
        <f>'Information Input'!$H$35</f>
        <v>43555</v>
      </c>
      <c r="CJ2107" s="551" t="str">
        <f>'Information Input'!$J$22</f>
        <v>Quarterly</v>
      </c>
      <c r="CK2107" s="552">
        <f>'Information Input'!$H$30</f>
        <v>43555</v>
      </c>
      <c r="CL2107" s="551">
        <f>'Information Input'!$J$18</f>
        <v>2019</v>
      </c>
      <c r="CM2107" s="551" t="s">
        <v>96</v>
      </c>
      <c r="CN2107" s="1014" t="s">
        <v>241</v>
      </c>
      <c r="CO2107" s="542" t="s">
        <v>241</v>
      </c>
      <c r="CP2107" s="542" t="s">
        <v>671</v>
      </c>
      <c r="CQ2107" s="551">
        <v>26</v>
      </c>
      <c r="CR2107" s="542" t="s">
        <v>168</v>
      </c>
      <c r="CS2107" s="542" t="s">
        <v>237</v>
      </c>
      <c r="CT2107" s="1015">
        <f>'Report 1'!$AU$18</f>
        <v>0</v>
      </c>
      <c r="CU2107" s="1016">
        <f>SUMIF('Report 4A'!$G$16:$G$95,$CQ2107,'Report 4A'!$BC$16:$BC$95)</f>
        <v>0</v>
      </c>
      <c r="CV2107" s="1017">
        <f t="shared" si="331"/>
        <v>0</v>
      </c>
    </row>
    <row r="2108" spans="2:100">
      <c r="B2108" s="535" t="s">
        <v>669</v>
      </c>
      <c r="C2108" s="536">
        <v>1</v>
      </c>
      <c r="D2108" s="537" t="str">
        <f>'Information Input'!$M$14</f>
        <v xml:space="preserve">      -      </v>
      </c>
      <c r="E2108" s="537" t="s">
        <v>137</v>
      </c>
      <c r="F2108" s="538">
        <f t="shared" si="329"/>
        <v>43647</v>
      </c>
      <c r="G2108" s="538">
        <f t="shared" si="330"/>
        <v>43738</v>
      </c>
      <c r="H2108" s="538">
        <f>'Information Input'!$H$35</f>
        <v>43555</v>
      </c>
      <c r="I2108" s="537" t="str">
        <f>'Information Input'!$J$22</f>
        <v>Quarterly</v>
      </c>
      <c r="J2108" s="538">
        <f>'Information Input'!$H$30</f>
        <v>43555</v>
      </c>
      <c r="K2108" s="537">
        <f>'Information Input'!$J$18</f>
        <v>2019</v>
      </c>
      <c r="L2108" s="539" t="s">
        <v>91</v>
      </c>
      <c r="M2108" s="540" t="s">
        <v>240</v>
      </c>
      <c r="N2108" s="541" t="s">
        <v>240</v>
      </c>
      <c r="O2108" s="542" t="s">
        <v>671</v>
      </c>
      <c r="P2108" s="537">
        <v>39</v>
      </c>
      <c r="Q2108" s="541" t="s">
        <v>181</v>
      </c>
      <c r="R2108" s="541" t="s">
        <v>233</v>
      </c>
      <c r="S2108" s="543">
        <f>'Report 1'!$AN$18</f>
        <v>0</v>
      </c>
      <c r="T2108" s="544">
        <f>'Report 1'!$AN$59</f>
        <v>0</v>
      </c>
      <c r="U2108" s="545">
        <f>'Report 1'!$AN$145</f>
        <v>0</v>
      </c>
      <c r="AL2108" s="546" t="s">
        <v>669</v>
      </c>
      <c r="AM2108" s="547">
        <v>2</v>
      </c>
      <c r="AN2108" s="547" t="str">
        <f>'Information Input'!$M$14</f>
        <v xml:space="preserve">      -      </v>
      </c>
      <c r="AO2108" s="547" t="s">
        <v>139</v>
      </c>
      <c r="AP2108" s="538">
        <f>'Information Input'!$H$33</f>
        <v>43466</v>
      </c>
      <c r="AQ2108" s="538">
        <f>'Information Input'!$H$34</f>
        <v>43555</v>
      </c>
      <c r="AR2108" s="538">
        <f>'Information Input'!$H$35</f>
        <v>43555</v>
      </c>
      <c r="AS2108" s="547" t="str">
        <f>'Information Input'!$J$22</f>
        <v>Quarterly</v>
      </c>
      <c r="AT2108" s="538">
        <f>'Information Input'!$H$30</f>
        <v>43555</v>
      </c>
      <c r="AU2108" s="547">
        <f>'Information Input'!$J$18</f>
        <v>2019</v>
      </c>
      <c r="AV2108" s="547" t="s">
        <v>103</v>
      </c>
      <c r="AW2108" s="547" t="s">
        <v>242</v>
      </c>
      <c r="AX2108" s="547" t="s">
        <v>242</v>
      </c>
      <c r="AY2108" s="548" t="s">
        <v>675</v>
      </c>
      <c r="AZ2108" s="547">
        <v>49</v>
      </c>
      <c r="BA2108" s="549" t="s">
        <v>191</v>
      </c>
      <c r="BB2108" s="543" t="s">
        <v>239</v>
      </c>
      <c r="BC2108" s="550">
        <f>'Report 2'!$AJ461</f>
        <v>0</v>
      </c>
      <c r="BD2108" s="550">
        <f>'Report 2'!$AK461</f>
        <v>0</v>
      </c>
      <c r="BE2108" s="550">
        <f>'Report 2'!$AL461</f>
        <v>0</v>
      </c>
      <c r="BF2108" s="550">
        <f>'Report 2'!$AM461</f>
        <v>0</v>
      </c>
      <c r="BG2108" s="550">
        <f>'Report 2'!$AN461</f>
        <v>0</v>
      </c>
      <c r="BH2108" s="550">
        <f>'Report 2'!$AO461</f>
        <v>0</v>
      </c>
      <c r="BI2108" s="550">
        <f>'Report 2'!$AP461</f>
        <v>0</v>
      </c>
      <c r="CC2108" s="542" t="s">
        <v>669</v>
      </c>
      <c r="CD2108" s="1014" t="s">
        <v>672</v>
      </c>
      <c r="CE2108" s="1014" t="str">
        <f>'Information Input'!$M$14</f>
        <v xml:space="preserve">      -      </v>
      </c>
      <c r="CF2108" s="551" t="s">
        <v>139</v>
      </c>
      <c r="CG2108" s="552">
        <f>'Information Input'!$H$33</f>
        <v>43466</v>
      </c>
      <c r="CH2108" s="552">
        <f>'Information Input'!$H$34</f>
        <v>43555</v>
      </c>
      <c r="CI2108" s="552">
        <f>'Information Input'!$H$35</f>
        <v>43555</v>
      </c>
      <c r="CJ2108" s="551" t="str">
        <f>'Information Input'!$J$22</f>
        <v>Quarterly</v>
      </c>
      <c r="CK2108" s="552">
        <f>'Information Input'!$H$30</f>
        <v>43555</v>
      </c>
      <c r="CL2108" s="551">
        <f>'Information Input'!$J$18</f>
        <v>2019</v>
      </c>
      <c r="CM2108" s="551" t="s">
        <v>96</v>
      </c>
      <c r="CN2108" s="1014" t="s">
        <v>241</v>
      </c>
      <c r="CO2108" s="542" t="s">
        <v>241</v>
      </c>
      <c r="CP2108" s="542" t="s">
        <v>671</v>
      </c>
      <c r="CQ2108" s="551">
        <v>27</v>
      </c>
      <c r="CR2108" s="542" t="s">
        <v>169</v>
      </c>
      <c r="CS2108" s="542" t="s">
        <v>235</v>
      </c>
      <c r="CT2108" s="1015">
        <f>'Report 1'!$AU$18</f>
        <v>0</v>
      </c>
      <c r="CU2108" s="1016">
        <f>SUMIF('Report 4A'!$G$16:$G$95,$CQ2108,'Report 4A'!$BC$16:$BC$95)</f>
        <v>0</v>
      </c>
      <c r="CV2108" s="1017">
        <f t="shared" si="331"/>
        <v>0</v>
      </c>
    </row>
    <row r="2109" spans="2:100">
      <c r="B2109" s="535" t="s">
        <v>669</v>
      </c>
      <c r="C2109" s="536">
        <v>1</v>
      </c>
      <c r="D2109" s="537" t="str">
        <f>'Information Input'!$M$14</f>
        <v xml:space="preserve">      -      </v>
      </c>
      <c r="E2109" s="537" t="s">
        <v>137</v>
      </c>
      <c r="F2109" s="538">
        <f t="shared" si="329"/>
        <v>43647</v>
      </c>
      <c r="G2109" s="538">
        <f t="shared" si="330"/>
        <v>43738</v>
      </c>
      <c r="H2109" s="538">
        <f>'Information Input'!$H$35</f>
        <v>43555</v>
      </c>
      <c r="I2109" s="537" t="str">
        <f>'Information Input'!$J$22</f>
        <v>Quarterly</v>
      </c>
      <c r="J2109" s="538">
        <f>'Information Input'!$H$30</f>
        <v>43555</v>
      </c>
      <c r="K2109" s="537">
        <f>'Information Input'!$J$18</f>
        <v>2019</v>
      </c>
      <c r="L2109" s="539" t="s">
        <v>91</v>
      </c>
      <c r="M2109" s="540" t="s">
        <v>240</v>
      </c>
      <c r="N2109" s="541" t="s">
        <v>240</v>
      </c>
      <c r="O2109" s="542" t="s">
        <v>671</v>
      </c>
      <c r="P2109" s="537">
        <v>40</v>
      </c>
      <c r="Q2109" s="541" t="s">
        <v>182</v>
      </c>
      <c r="R2109" s="541" t="s">
        <v>238</v>
      </c>
      <c r="S2109" s="543">
        <f>'Report 1'!$AN$18</f>
        <v>0</v>
      </c>
      <c r="T2109" s="544">
        <f>'Report 1'!$AN$60</f>
        <v>0</v>
      </c>
      <c r="U2109" s="545">
        <f>'Report 1'!$AN$146</f>
        <v>0</v>
      </c>
      <c r="AL2109" s="546" t="s">
        <v>669</v>
      </c>
      <c r="AM2109" s="547">
        <v>2</v>
      </c>
      <c r="AN2109" s="547" t="str">
        <f>'Information Input'!$M$14</f>
        <v xml:space="preserve">      -      </v>
      </c>
      <c r="AO2109" s="547" t="s">
        <v>139</v>
      </c>
      <c r="AP2109" s="538">
        <f>'Information Input'!$H$33</f>
        <v>43466</v>
      </c>
      <c r="AQ2109" s="538">
        <f>'Information Input'!$H$34</f>
        <v>43555</v>
      </c>
      <c r="AR2109" s="538">
        <f>'Information Input'!$H$35</f>
        <v>43555</v>
      </c>
      <c r="AS2109" s="547" t="str">
        <f>'Information Input'!$J$22</f>
        <v>Quarterly</v>
      </c>
      <c r="AT2109" s="538">
        <f>'Information Input'!$H$30</f>
        <v>43555</v>
      </c>
      <c r="AU2109" s="547">
        <f>'Information Input'!$J$18</f>
        <v>2019</v>
      </c>
      <c r="AV2109" s="547" t="s">
        <v>103</v>
      </c>
      <c r="AW2109" s="547" t="s">
        <v>242</v>
      </c>
      <c r="AX2109" s="547" t="s">
        <v>242</v>
      </c>
      <c r="AY2109" s="548" t="s">
        <v>675</v>
      </c>
      <c r="AZ2109" s="547">
        <v>50</v>
      </c>
      <c r="BA2109" s="549" t="s">
        <v>192</v>
      </c>
      <c r="BB2109" s="543" t="s">
        <v>239</v>
      </c>
      <c r="BC2109" s="550">
        <f>'Report 2'!$AJ462</f>
        <v>0</v>
      </c>
      <c r="BD2109" s="550">
        <f>'Report 2'!$AK462</f>
        <v>0</v>
      </c>
      <c r="BE2109" s="550">
        <f>'Report 2'!$AL462</f>
        <v>0</v>
      </c>
      <c r="BF2109" s="550">
        <f>'Report 2'!$AM462</f>
        <v>0</v>
      </c>
      <c r="BG2109" s="550">
        <f>'Report 2'!$AN462</f>
        <v>0</v>
      </c>
      <c r="BH2109" s="550">
        <f>'Report 2'!$AO462</f>
        <v>0</v>
      </c>
      <c r="BI2109" s="550">
        <f>'Report 2'!$AP462</f>
        <v>0</v>
      </c>
      <c r="CC2109" s="542" t="s">
        <v>669</v>
      </c>
      <c r="CD2109" s="1014" t="s">
        <v>672</v>
      </c>
      <c r="CE2109" s="1014" t="str">
        <f>'Information Input'!$M$14</f>
        <v xml:space="preserve">      -      </v>
      </c>
      <c r="CF2109" s="551" t="s">
        <v>139</v>
      </c>
      <c r="CG2109" s="552">
        <f>'Information Input'!$H$33</f>
        <v>43466</v>
      </c>
      <c r="CH2109" s="552">
        <f>'Information Input'!$H$34</f>
        <v>43555</v>
      </c>
      <c r="CI2109" s="552">
        <f>'Information Input'!$H$35</f>
        <v>43555</v>
      </c>
      <c r="CJ2109" s="551" t="str">
        <f>'Information Input'!$J$22</f>
        <v>Quarterly</v>
      </c>
      <c r="CK2109" s="552">
        <f>'Information Input'!$H$30</f>
        <v>43555</v>
      </c>
      <c r="CL2109" s="551">
        <f>'Information Input'!$J$18</f>
        <v>2019</v>
      </c>
      <c r="CM2109" s="551" t="s">
        <v>96</v>
      </c>
      <c r="CN2109" s="1014" t="s">
        <v>241</v>
      </c>
      <c r="CO2109" s="542" t="s">
        <v>241</v>
      </c>
      <c r="CP2109" s="542" t="s">
        <v>671</v>
      </c>
      <c r="CQ2109" s="551">
        <v>28</v>
      </c>
      <c r="CR2109" s="542" t="s">
        <v>170</v>
      </c>
      <c r="CS2109" s="542" t="s">
        <v>235</v>
      </c>
      <c r="CT2109" s="1015">
        <f>'Report 1'!$AU$18</f>
        <v>0</v>
      </c>
      <c r="CU2109" s="1016">
        <f>SUMIF('Report 4A'!$G$16:$G$95,$CQ2109,'Report 4A'!$BC$16:$BC$95)</f>
        <v>0</v>
      </c>
      <c r="CV2109" s="1017">
        <f t="shared" si="331"/>
        <v>0</v>
      </c>
    </row>
    <row r="2110" spans="2:100">
      <c r="B2110" s="535" t="s">
        <v>669</v>
      </c>
      <c r="C2110" s="536">
        <v>1</v>
      </c>
      <c r="D2110" s="537" t="str">
        <f>'Information Input'!$M$14</f>
        <v xml:space="preserve">      -      </v>
      </c>
      <c r="E2110" s="537" t="s">
        <v>137</v>
      </c>
      <c r="F2110" s="538">
        <f t="shared" si="329"/>
        <v>43647</v>
      </c>
      <c r="G2110" s="538">
        <f t="shared" si="330"/>
        <v>43738</v>
      </c>
      <c r="H2110" s="538">
        <f>'Information Input'!$H$35</f>
        <v>43555</v>
      </c>
      <c r="I2110" s="537" t="str">
        <f>'Information Input'!$J$22</f>
        <v>Quarterly</v>
      </c>
      <c r="J2110" s="538">
        <f>'Information Input'!$H$30</f>
        <v>43555</v>
      </c>
      <c r="K2110" s="537">
        <f>'Information Input'!$J$18</f>
        <v>2019</v>
      </c>
      <c r="L2110" s="539" t="s">
        <v>91</v>
      </c>
      <c r="M2110" s="540" t="s">
        <v>240</v>
      </c>
      <c r="N2110" s="541" t="s">
        <v>240</v>
      </c>
      <c r="O2110" s="542" t="s">
        <v>671</v>
      </c>
      <c r="P2110" s="537">
        <v>41</v>
      </c>
      <c r="Q2110" s="541" t="s">
        <v>183</v>
      </c>
      <c r="R2110" s="541" t="s">
        <v>238</v>
      </c>
      <c r="S2110" s="543">
        <f>'Report 1'!$AN$18</f>
        <v>0</v>
      </c>
      <c r="T2110" s="544">
        <f>'Report 1'!$AN$61</f>
        <v>0</v>
      </c>
      <c r="U2110" s="545">
        <f>'Report 1'!$AN$147</f>
        <v>0</v>
      </c>
      <c r="AL2110" s="546" t="s">
        <v>669</v>
      </c>
      <c r="AM2110" s="547">
        <v>2</v>
      </c>
      <c r="AN2110" s="547" t="str">
        <f>'Information Input'!$M$14</f>
        <v xml:space="preserve">      -      </v>
      </c>
      <c r="AO2110" s="547" t="s">
        <v>139</v>
      </c>
      <c r="AP2110" s="538">
        <f>'Information Input'!$H$33</f>
        <v>43466</v>
      </c>
      <c r="AQ2110" s="538">
        <f>'Information Input'!$H$34</f>
        <v>43555</v>
      </c>
      <c r="AR2110" s="538">
        <f>'Information Input'!$H$35</f>
        <v>43555</v>
      </c>
      <c r="AS2110" s="547" t="str">
        <f>'Information Input'!$J$22</f>
        <v>Quarterly</v>
      </c>
      <c r="AT2110" s="538">
        <f>'Information Input'!$H$30</f>
        <v>43555</v>
      </c>
      <c r="AU2110" s="547">
        <f>'Information Input'!$J$18</f>
        <v>2019</v>
      </c>
      <c r="AV2110" s="547" t="s">
        <v>103</v>
      </c>
      <c r="AW2110" s="547" t="s">
        <v>242</v>
      </c>
      <c r="AX2110" s="547" t="s">
        <v>242</v>
      </c>
      <c r="AY2110" s="548" t="s">
        <v>675</v>
      </c>
      <c r="AZ2110" s="547">
        <v>51</v>
      </c>
      <c r="BA2110" s="549" t="s">
        <v>193</v>
      </c>
      <c r="BB2110" s="543" t="s">
        <v>239</v>
      </c>
      <c r="BC2110" s="550">
        <f>'Report 2'!$AJ463</f>
        <v>0</v>
      </c>
      <c r="BD2110" s="550">
        <f>'Report 2'!$AK463</f>
        <v>0</v>
      </c>
      <c r="BE2110" s="550">
        <f>'Report 2'!$AL463</f>
        <v>0</v>
      </c>
      <c r="BF2110" s="550">
        <f>'Report 2'!$AM463</f>
        <v>0</v>
      </c>
      <c r="BG2110" s="550">
        <f>'Report 2'!$AN463</f>
        <v>0</v>
      </c>
      <c r="BH2110" s="550">
        <f>'Report 2'!$AO463</f>
        <v>0</v>
      </c>
      <c r="BI2110" s="550">
        <f>'Report 2'!$AP463</f>
        <v>0</v>
      </c>
      <c r="CC2110" s="542" t="s">
        <v>669</v>
      </c>
      <c r="CD2110" s="1014" t="s">
        <v>672</v>
      </c>
      <c r="CE2110" s="1014" t="str">
        <f>'Information Input'!$M$14</f>
        <v xml:space="preserve">      -      </v>
      </c>
      <c r="CF2110" s="551" t="s">
        <v>139</v>
      </c>
      <c r="CG2110" s="552">
        <f>'Information Input'!$H$33</f>
        <v>43466</v>
      </c>
      <c r="CH2110" s="552">
        <f>'Information Input'!$H$34</f>
        <v>43555</v>
      </c>
      <c r="CI2110" s="552">
        <f>'Information Input'!$H$35</f>
        <v>43555</v>
      </c>
      <c r="CJ2110" s="551" t="str">
        <f>'Information Input'!$J$22</f>
        <v>Quarterly</v>
      </c>
      <c r="CK2110" s="552">
        <f>'Information Input'!$H$30</f>
        <v>43555</v>
      </c>
      <c r="CL2110" s="551">
        <f>'Information Input'!$J$18</f>
        <v>2019</v>
      </c>
      <c r="CM2110" s="551" t="s">
        <v>96</v>
      </c>
      <c r="CN2110" s="1014" t="s">
        <v>241</v>
      </c>
      <c r="CO2110" s="542" t="s">
        <v>241</v>
      </c>
      <c r="CP2110" s="542" t="s">
        <v>671</v>
      </c>
      <c r="CQ2110" s="551">
        <v>29</v>
      </c>
      <c r="CR2110" s="542" t="s">
        <v>171</v>
      </c>
      <c r="CS2110" s="542" t="s">
        <v>238</v>
      </c>
      <c r="CT2110" s="1015">
        <f>'Report 1'!$AU$18</f>
        <v>0</v>
      </c>
      <c r="CU2110" s="1016">
        <f>SUMIF('Report 4A'!$G$16:$G$95,$CQ2110,'Report 4A'!$BC$16:$BC$95)</f>
        <v>0</v>
      </c>
      <c r="CV2110" s="1017">
        <f t="shared" si="331"/>
        <v>0</v>
      </c>
    </row>
    <row r="2111" spans="2:100">
      <c r="B2111" s="535" t="s">
        <v>669</v>
      </c>
      <c r="C2111" s="536">
        <v>1</v>
      </c>
      <c r="D2111" s="537" t="str">
        <f>'Information Input'!$M$14</f>
        <v xml:space="preserve">      -      </v>
      </c>
      <c r="E2111" s="537" t="s">
        <v>137</v>
      </c>
      <c r="F2111" s="538">
        <f t="shared" si="329"/>
        <v>43647</v>
      </c>
      <c r="G2111" s="538">
        <f t="shared" si="330"/>
        <v>43738</v>
      </c>
      <c r="H2111" s="538">
        <f>'Information Input'!$H$35</f>
        <v>43555</v>
      </c>
      <c r="I2111" s="537" t="str">
        <f>'Information Input'!$J$22</f>
        <v>Quarterly</v>
      </c>
      <c r="J2111" s="538">
        <f>'Information Input'!$H$30</f>
        <v>43555</v>
      </c>
      <c r="K2111" s="537">
        <f>'Information Input'!$J$18</f>
        <v>2019</v>
      </c>
      <c r="L2111" s="539" t="s">
        <v>91</v>
      </c>
      <c r="M2111" s="540" t="s">
        <v>240</v>
      </c>
      <c r="N2111" s="541" t="s">
        <v>240</v>
      </c>
      <c r="O2111" s="542" t="s">
        <v>671</v>
      </c>
      <c r="P2111" s="537">
        <v>42</v>
      </c>
      <c r="Q2111" s="541" t="s">
        <v>184</v>
      </c>
      <c r="R2111" s="541" t="s">
        <v>233</v>
      </c>
      <c r="S2111" s="543">
        <f>'Report 1'!$AN$18</f>
        <v>0</v>
      </c>
      <c r="T2111" s="544">
        <f>'Report 1'!$AN$62</f>
        <v>0</v>
      </c>
      <c r="U2111" s="545">
        <f>'Report 1'!$AN$148</f>
        <v>0</v>
      </c>
      <c r="AL2111" s="557" t="s">
        <v>669</v>
      </c>
      <c r="AM2111" s="558">
        <v>2</v>
      </c>
      <c r="AN2111" s="558" t="str">
        <f>'Information Input'!$M$14</f>
        <v xml:space="preserve">      -      </v>
      </c>
      <c r="AO2111" s="558" t="s">
        <v>139</v>
      </c>
      <c r="AP2111" s="559">
        <f>'Information Input'!$H$33</f>
        <v>43466</v>
      </c>
      <c r="AQ2111" s="559">
        <f>'Information Input'!$H$34</f>
        <v>43555</v>
      </c>
      <c r="AR2111" s="559">
        <f>'Information Input'!$H$35</f>
        <v>43555</v>
      </c>
      <c r="AS2111" s="558" t="str">
        <f>'Information Input'!$J$22</f>
        <v>Quarterly</v>
      </c>
      <c r="AT2111" s="559">
        <f>'Information Input'!$H$30</f>
        <v>43555</v>
      </c>
      <c r="AU2111" s="558">
        <f>'Information Input'!$J$18</f>
        <v>2019</v>
      </c>
      <c r="AV2111" s="558" t="s">
        <v>103</v>
      </c>
      <c r="AW2111" s="558" t="s">
        <v>242</v>
      </c>
      <c r="AX2111" s="558" t="s">
        <v>242</v>
      </c>
      <c r="AY2111" s="572" t="s">
        <v>674</v>
      </c>
      <c r="AZ2111" s="558">
        <v>52</v>
      </c>
      <c r="BA2111" s="557" t="s">
        <v>194</v>
      </c>
      <c r="BB2111" s="560" t="s">
        <v>239</v>
      </c>
      <c r="BC2111" s="569">
        <f>'Report 2'!$AJ464</f>
        <v>0</v>
      </c>
      <c r="BD2111" s="569">
        <f>'Report 2'!$AK464</f>
        <v>0</v>
      </c>
      <c r="BE2111" s="569">
        <f>'Report 2'!$AL464</f>
        <v>0</v>
      </c>
      <c r="BF2111" s="569">
        <f>'Report 2'!$AM464</f>
        <v>0</v>
      </c>
      <c r="BG2111" s="569">
        <f>'Report 2'!$AN464</f>
        <v>0</v>
      </c>
      <c r="BH2111" s="569">
        <f>'Report 2'!$AO464</f>
        <v>0</v>
      </c>
      <c r="BI2111" s="569">
        <f>'Report 2'!$AP464</f>
        <v>0</v>
      </c>
      <c r="CC2111" s="542" t="s">
        <v>669</v>
      </c>
      <c r="CD2111" s="1014" t="s">
        <v>672</v>
      </c>
      <c r="CE2111" s="1014" t="str">
        <f>'Information Input'!$M$14</f>
        <v xml:space="preserve">      -      </v>
      </c>
      <c r="CF2111" s="551" t="s">
        <v>139</v>
      </c>
      <c r="CG2111" s="552">
        <f>'Information Input'!$H$33</f>
        <v>43466</v>
      </c>
      <c r="CH2111" s="552">
        <f>'Information Input'!$H$34</f>
        <v>43555</v>
      </c>
      <c r="CI2111" s="552">
        <f>'Information Input'!$H$35</f>
        <v>43555</v>
      </c>
      <c r="CJ2111" s="551" t="str">
        <f>'Information Input'!$J$22</f>
        <v>Quarterly</v>
      </c>
      <c r="CK2111" s="552">
        <f>'Information Input'!$H$30</f>
        <v>43555</v>
      </c>
      <c r="CL2111" s="551">
        <f>'Information Input'!$J$18</f>
        <v>2019</v>
      </c>
      <c r="CM2111" s="551" t="s">
        <v>96</v>
      </c>
      <c r="CN2111" s="1014" t="s">
        <v>241</v>
      </c>
      <c r="CO2111" s="542" t="s">
        <v>241</v>
      </c>
      <c r="CP2111" s="542" t="s">
        <v>671</v>
      </c>
      <c r="CQ2111" s="551">
        <v>30</v>
      </c>
      <c r="CR2111" s="542" t="s">
        <v>172</v>
      </c>
      <c r="CS2111" s="542" t="s">
        <v>238</v>
      </c>
      <c r="CT2111" s="1015">
        <f>'Report 1'!$AU$18</f>
        <v>0</v>
      </c>
      <c r="CU2111" s="1016">
        <f>SUMIF('Report 4A'!$G$16:$G$95,$CQ2111,'Report 4A'!$BC$16:$BC$95)</f>
        <v>0</v>
      </c>
      <c r="CV2111" s="1017">
        <f t="shared" si="331"/>
        <v>0</v>
      </c>
    </row>
    <row r="2112" spans="2:100">
      <c r="B2112" s="535" t="s">
        <v>669</v>
      </c>
      <c r="C2112" s="536">
        <v>1</v>
      </c>
      <c r="D2112" s="537" t="str">
        <f>'Information Input'!$M$14</f>
        <v xml:space="preserve">      -      </v>
      </c>
      <c r="E2112" s="537" t="s">
        <v>137</v>
      </c>
      <c r="F2112" s="538">
        <f t="shared" si="329"/>
        <v>43647</v>
      </c>
      <c r="G2112" s="538">
        <f t="shared" si="330"/>
        <v>43738</v>
      </c>
      <c r="H2112" s="538">
        <f>'Information Input'!$H$35</f>
        <v>43555</v>
      </c>
      <c r="I2112" s="537" t="str">
        <f>'Information Input'!$J$22</f>
        <v>Quarterly</v>
      </c>
      <c r="J2112" s="538">
        <f>'Information Input'!$H$30</f>
        <v>43555</v>
      </c>
      <c r="K2112" s="537">
        <f>'Information Input'!$J$18</f>
        <v>2019</v>
      </c>
      <c r="L2112" s="539" t="s">
        <v>91</v>
      </c>
      <c r="M2112" s="540" t="s">
        <v>240</v>
      </c>
      <c r="N2112" s="541" t="s">
        <v>240</v>
      </c>
      <c r="O2112" s="542" t="s">
        <v>671</v>
      </c>
      <c r="P2112" s="537">
        <v>43</v>
      </c>
      <c r="Q2112" s="541" t="s">
        <v>185</v>
      </c>
      <c r="R2112" s="541" t="s">
        <v>233</v>
      </c>
      <c r="S2112" s="543">
        <f>'Report 1'!$AN$18</f>
        <v>0</v>
      </c>
      <c r="T2112" s="544">
        <f>'Report 1'!$AN$63</f>
        <v>0</v>
      </c>
      <c r="U2112" s="545">
        <f>'Report 1'!$AN$149</f>
        <v>0</v>
      </c>
      <c r="AL2112" s="522" t="s">
        <v>669</v>
      </c>
      <c r="AM2112" s="517">
        <v>2</v>
      </c>
      <c r="AN2112" s="517" t="str">
        <f>'Information Input'!$M$14</f>
        <v xml:space="preserve">      -      </v>
      </c>
      <c r="AO2112" s="517" t="s">
        <v>135</v>
      </c>
      <c r="AP2112" s="518">
        <f t="shared" ref="AP2112:AP2153" si="332">DATE(AU2112,1,1)</f>
        <v>43466</v>
      </c>
      <c r="AQ2112" s="518">
        <f t="shared" ref="AQ2112:AQ2153" si="333">DATE(AU2112,3,31)</f>
        <v>43555</v>
      </c>
      <c r="AR2112" s="519">
        <f>'Information Input'!$H$35</f>
        <v>43555</v>
      </c>
      <c r="AS2112" s="517" t="str">
        <f>'Information Input'!$J$22</f>
        <v>Quarterly</v>
      </c>
      <c r="AT2112" s="519">
        <f>'Information Input'!$H$30</f>
        <v>43555</v>
      </c>
      <c r="AU2112" s="517">
        <f>'Information Input'!$J$18</f>
        <v>2019</v>
      </c>
      <c r="AV2112" s="517" t="s">
        <v>243</v>
      </c>
      <c r="AW2112" s="517" t="s">
        <v>230</v>
      </c>
      <c r="AX2112" s="528" t="s">
        <v>230</v>
      </c>
      <c r="AY2112" s="529" t="s">
        <v>671</v>
      </c>
      <c r="AZ2112" s="528">
        <v>11</v>
      </c>
      <c r="BA2112" s="530" t="s">
        <v>153</v>
      </c>
      <c r="BB2112" s="524" t="s">
        <v>231</v>
      </c>
      <c r="BC2112" s="531">
        <f>'Report 2'!$H468</f>
        <v>0</v>
      </c>
      <c r="BD2112" s="531">
        <f>'Report 2'!$I468</f>
        <v>0</v>
      </c>
      <c r="BE2112" s="531">
        <f>'Report 2'!$J468</f>
        <v>0</v>
      </c>
      <c r="BF2112" s="531">
        <f>'Report 2'!$K468</f>
        <v>0</v>
      </c>
      <c r="BG2112" s="531">
        <f>'Report 2'!$L468</f>
        <v>0</v>
      </c>
      <c r="BH2112" s="531">
        <f>'Report 2'!$M468</f>
        <v>0</v>
      </c>
      <c r="BI2112" s="531">
        <f>'Report 2'!$N468</f>
        <v>0</v>
      </c>
      <c r="CC2112" s="542" t="s">
        <v>669</v>
      </c>
      <c r="CD2112" s="1014" t="s">
        <v>672</v>
      </c>
      <c r="CE2112" s="1014" t="str">
        <f>'Information Input'!$M$14</f>
        <v xml:space="preserve">      -      </v>
      </c>
      <c r="CF2112" s="551" t="s">
        <v>139</v>
      </c>
      <c r="CG2112" s="552">
        <f>'Information Input'!$H$33</f>
        <v>43466</v>
      </c>
      <c r="CH2112" s="552">
        <f>'Information Input'!$H$34</f>
        <v>43555</v>
      </c>
      <c r="CI2112" s="552">
        <f>'Information Input'!$H$35</f>
        <v>43555</v>
      </c>
      <c r="CJ2112" s="551" t="str">
        <f>'Information Input'!$J$22</f>
        <v>Quarterly</v>
      </c>
      <c r="CK2112" s="552">
        <f>'Information Input'!$H$30</f>
        <v>43555</v>
      </c>
      <c r="CL2112" s="551">
        <f>'Information Input'!$J$18</f>
        <v>2019</v>
      </c>
      <c r="CM2112" s="551" t="s">
        <v>96</v>
      </c>
      <c r="CN2112" s="1014" t="s">
        <v>241</v>
      </c>
      <c r="CO2112" s="542" t="s">
        <v>241</v>
      </c>
      <c r="CP2112" s="542" t="s">
        <v>671</v>
      </c>
      <c r="CQ2112" s="551">
        <v>31</v>
      </c>
      <c r="CR2112" s="542" t="s">
        <v>173</v>
      </c>
      <c r="CS2112" s="542" t="s">
        <v>233</v>
      </c>
      <c r="CT2112" s="1015">
        <f>'Report 1'!$AU$18</f>
        <v>0</v>
      </c>
      <c r="CU2112" s="1016">
        <f>SUMIF('Report 4A'!$G$16:$G$95,$CQ2112,'Report 4A'!$BC$16:$BC$95)</f>
        <v>0</v>
      </c>
      <c r="CV2112" s="1017">
        <f t="shared" si="331"/>
        <v>0</v>
      </c>
    </row>
    <row r="2113" spans="2:100">
      <c r="B2113" s="535" t="s">
        <v>669</v>
      </c>
      <c r="C2113" s="536">
        <v>1</v>
      </c>
      <c r="D2113" s="537" t="str">
        <f>'Information Input'!$M$14</f>
        <v xml:space="preserve">      -      </v>
      </c>
      <c r="E2113" s="537" t="s">
        <v>137</v>
      </c>
      <c r="F2113" s="538">
        <f t="shared" si="329"/>
        <v>43647</v>
      </c>
      <c r="G2113" s="538">
        <f t="shared" si="330"/>
        <v>43738</v>
      </c>
      <c r="H2113" s="538">
        <f>'Information Input'!$H$35</f>
        <v>43555</v>
      </c>
      <c r="I2113" s="537" t="str">
        <f>'Information Input'!$J$22</f>
        <v>Quarterly</v>
      </c>
      <c r="J2113" s="538">
        <f>'Information Input'!$H$30</f>
        <v>43555</v>
      </c>
      <c r="K2113" s="537">
        <f>'Information Input'!$J$18</f>
        <v>2019</v>
      </c>
      <c r="L2113" s="539" t="s">
        <v>91</v>
      </c>
      <c r="M2113" s="540" t="s">
        <v>240</v>
      </c>
      <c r="N2113" s="541" t="s">
        <v>240</v>
      </c>
      <c r="O2113" s="542" t="s">
        <v>674</v>
      </c>
      <c r="P2113" s="537">
        <v>44</v>
      </c>
      <c r="Q2113" s="541" t="s">
        <v>186</v>
      </c>
      <c r="R2113" s="541" t="s">
        <v>239</v>
      </c>
      <c r="S2113" s="543">
        <f>'Report 1'!$AN$18</f>
        <v>0</v>
      </c>
      <c r="T2113" s="544">
        <f>'Report 1'!$AN$64</f>
        <v>0</v>
      </c>
      <c r="U2113" s="545">
        <f>'Report 1'!$AN$150</f>
        <v>0</v>
      </c>
      <c r="AL2113" s="546" t="s">
        <v>669</v>
      </c>
      <c r="AM2113" s="547">
        <v>2</v>
      </c>
      <c r="AN2113" s="547" t="str">
        <f>'Information Input'!$M$14</f>
        <v xml:space="preserve">      -      </v>
      </c>
      <c r="AO2113" s="547" t="s">
        <v>135</v>
      </c>
      <c r="AP2113" s="538">
        <f t="shared" si="332"/>
        <v>43466</v>
      </c>
      <c r="AQ2113" s="538">
        <f t="shared" si="333"/>
        <v>43555</v>
      </c>
      <c r="AR2113" s="538">
        <f>'Information Input'!$H$35</f>
        <v>43555</v>
      </c>
      <c r="AS2113" s="547" t="str">
        <f>'Information Input'!$J$22</f>
        <v>Quarterly</v>
      </c>
      <c r="AT2113" s="538">
        <f>'Information Input'!$H$30</f>
        <v>43555</v>
      </c>
      <c r="AU2113" s="547">
        <f>'Information Input'!$J$18</f>
        <v>2019</v>
      </c>
      <c r="AV2113" s="547" t="s">
        <v>243</v>
      </c>
      <c r="AW2113" s="547" t="s">
        <v>230</v>
      </c>
      <c r="AX2113" s="547" t="s">
        <v>230</v>
      </c>
      <c r="AY2113" s="548" t="s">
        <v>671</v>
      </c>
      <c r="AZ2113" s="547">
        <v>12</v>
      </c>
      <c r="BA2113" s="549" t="s">
        <v>154</v>
      </c>
      <c r="BB2113" s="543" t="s">
        <v>231</v>
      </c>
      <c r="BC2113" s="550">
        <f>'Report 2'!$H469</f>
        <v>0</v>
      </c>
      <c r="BD2113" s="550">
        <f>'Report 2'!$I469</f>
        <v>0</v>
      </c>
      <c r="BE2113" s="550">
        <f>'Report 2'!$J469</f>
        <v>0</v>
      </c>
      <c r="BF2113" s="550">
        <f>'Report 2'!$K469</f>
        <v>0</v>
      </c>
      <c r="BG2113" s="550">
        <f>'Report 2'!$L469</f>
        <v>0</v>
      </c>
      <c r="BH2113" s="550">
        <f>'Report 2'!$M469</f>
        <v>0</v>
      </c>
      <c r="BI2113" s="550">
        <f>'Report 2'!$N469</f>
        <v>0</v>
      </c>
      <c r="CC2113" s="542" t="s">
        <v>669</v>
      </c>
      <c r="CD2113" s="1014" t="s">
        <v>672</v>
      </c>
      <c r="CE2113" s="1014" t="str">
        <f>'Information Input'!$M$14</f>
        <v xml:space="preserve">      -      </v>
      </c>
      <c r="CF2113" s="551" t="s">
        <v>139</v>
      </c>
      <c r="CG2113" s="552">
        <f>'Information Input'!$H$33</f>
        <v>43466</v>
      </c>
      <c r="CH2113" s="552">
        <f>'Information Input'!$H$34</f>
        <v>43555</v>
      </c>
      <c r="CI2113" s="552">
        <f>'Information Input'!$H$35</f>
        <v>43555</v>
      </c>
      <c r="CJ2113" s="551" t="str">
        <f>'Information Input'!$J$22</f>
        <v>Quarterly</v>
      </c>
      <c r="CK2113" s="552">
        <f>'Information Input'!$H$30</f>
        <v>43555</v>
      </c>
      <c r="CL2113" s="551">
        <f>'Information Input'!$J$18</f>
        <v>2019</v>
      </c>
      <c r="CM2113" s="551" t="s">
        <v>96</v>
      </c>
      <c r="CN2113" s="1014" t="s">
        <v>241</v>
      </c>
      <c r="CO2113" s="542" t="s">
        <v>241</v>
      </c>
      <c r="CP2113" s="542" t="s">
        <v>671</v>
      </c>
      <c r="CQ2113" s="551">
        <v>32</v>
      </c>
      <c r="CR2113" s="542" t="s">
        <v>174</v>
      </c>
      <c r="CS2113" s="542" t="s">
        <v>238</v>
      </c>
      <c r="CT2113" s="1015">
        <f>'Report 1'!$AU$18</f>
        <v>0</v>
      </c>
      <c r="CU2113" s="1016">
        <f>SUMIF('Report 4A'!$G$16:$G$95,$CQ2113,'Report 4A'!$BC$16:$BC$95)</f>
        <v>0</v>
      </c>
      <c r="CV2113" s="1017">
        <f t="shared" si="331"/>
        <v>0</v>
      </c>
    </row>
    <row r="2114" spans="2:100">
      <c r="B2114" s="535" t="s">
        <v>669</v>
      </c>
      <c r="C2114" s="536">
        <v>1</v>
      </c>
      <c r="D2114" s="537" t="str">
        <f>'Information Input'!$M$14</f>
        <v xml:space="preserve">      -      </v>
      </c>
      <c r="E2114" s="537" t="s">
        <v>137</v>
      </c>
      <c r="F2114" s="538">
        <f t="shared" si="329"/>
        <v>43647</v>
      </c>
      <c r="G2114" s="538">
        <f t="shared" si="330"/>
        <v>43738</v>
      </c>
      <c r="H2114" s="538">
        <f>'Information Input'!$H$35</f>
        <v>43555</v>
      </c>
      <c r="I2114" s="537" t="str">
        <f>'Information Input'!$J$22</f>
        <v>Quarterly</v>
      </c>
      <c r="J2114" s="538">
        <f>'Information Input'!$H$30</f>
        <v>43555</v>
      </c>
      <c r="K2114" s="537">
        <f>'Information Input'!$J$18</f>
        <v>2019</v>
      </c>
      <c r="L2114" s="539" t="s">
        <v>91</v>
      </c>
      <c r="M2114" s="540" t="s">
        <v>240</v>
      </c>
      <c r="N2114" s="541" t="s">
        <v>240</v>
      </c>
      <c r="O2114" s="542" t="s">
        <v>675</v>
      </c>
      <c r="P2114" s="537">
        <v>45</v>
      </c>
      <c r="Q2114" s="541" t="s">
        <v>187</v>
      </c>
      <c r="R2114" s="541" t="s">
        <v>239</v>
      </c>
      <c r="S2114" s="543">
        <f>'Report 1'!$AN$18</f>
        <v>0</v>
      </c>
      <c r="T2114" s="544">
        <f>'Report 1'!$AN$65</f>
        <v>0</v>
      </c>
      <c r="U2114" s="545">
        <f>'Report 1'!$AN$151</f>
        <v>0</v>
      </c>
      <c r="AL2114" s="546" t="s">
        <v>669</v>
      </c>
      <c r="AM2114" s="547">
        <v>2</v>
      </c>
      <c r="AN2114" s="547" t="str">
        <f>'Information Input'!$M$14</f>
        <v xml:space="preserve">      -      </v>
      </c>
      <c r="AO2114" s="547" t="s">
        <v>135</v>
      </c>
      <c r="AP2114" s="538">
        <f t="shared" si="332"/>
        <v>43466</v>
      </c>
      <c r="AQ2114" s="538">
        <f t="shared" si="333"/>
        <v>43555</v>
      </c>
      <c r="AR2114" s="538">
        <f>'Information Input'!$H$35</f>
        <v>43555</v>
      </c>
      <c r="AS2114" s="547" t="str">
        <f>'Information Input'!$J$22</f>
        <v>Quarterly</v>
      </c>
      <c r="AT2114" s="538">
        <f>'Information Input'!$H$30</f>
        <v>43555</v>
      </c>
      <c r="AU2114" s="547">
        <f>'Information Input'!$J$18</f>
        <v>2019</v>
      </c>
      <c r="AV2114" s="547" t="s">
        <v>243</v>
      </c>
      <c r="AW2114" s="547" t="s">
        <v>230</v>
      </c>
      <c r="AX2114" s="547" t="s">
        <v>230</v>
      </c>
      <c r="AY2114" s="548" t="s">
        <v>671</v>
      </c>
      <c r="AZ2114" s="547">
        <v>13</v>
      </c>
      <c r="BA2114" s="549" t="s">
        <v>155</v>
      </c>
      <c r="BB2114" s="543" t="s">
        <v>232</v>
      </c>
      <c r="BC2114" s="550">
        <f>'Report 2'!$H470</f>
        <v>0</v>
      </c>
      <c r="BD2114" s="550">
        <f>'Report 2'!$I470</f>
        <v>0</v>
      </c>
      <c r="BE2114" s="550">
        <f>'Report 2'!$J470</f>
        <v>0</v>
      </c>
      <c r="BF2114" s="550">
        <f>'Report 2'!$K470</f>
        <v>0</v>
      </c>
      <c r="BG2114" s="550">
        <f>'Report 2'!$L470</f>
        <v>0</v>
      </c>
      <c r="BH2114" s="550">
        <f>'Report 2'!$M470</f>
        <v>0</v>
      </c>
      <c r="BI2114" s="550">
        <f>'Report 2'!$N470</f>
        <v>0</v>
      </c>
      <c r="CC2114" s="542" t="s">
        <v>669</v>
      </c>
      <c r="CD2114" s="1014" t="s">
        <v>672</v>
      </c>
      <c r="CE2114" s="1014" t="str">
        <f>'Information Input'!$M$14</f>
        <v xml:space="preserve">      -      </v>
      </c>
      <c r="CF2114" s="551" t="s">
        <v>139</v>
      </c>
      <c r="CG2114" s="552">
        <f>'Information Input'!$H$33</f>
        <v>43466</v>
      </c>
      <c r="CH2114" s="552">
        <f>'Information Input'!$H$34</f>
        <v>43555</v>
      </c>
      <c r="CI2114" s="552">
        <f>'Information Input'!$H$35</f>
        <v>43555</v>
      </c>
      <c r="CJ2114" s="551" t="str">
        <f>'Information Input'!$J$22</f>
        <v>Quarterly</v>
      </c>
      <c r="CK2114" s="552">
        <f>'Information Input'!$H$30</f>
        <v>43555</v>
      </c>
      <c r="CL2114" s="551">
        <f>'Information Input'!$J$18</f>
        <v>2019</v>
      </c>
      <c r="CM2114" s="551" t="s">
        <v>96</v>
      </c>
      <c r="CN2114" s="1014" t="s">
        <v>241</v>
      </c>
      <c r="CO2114" s="542" t="s">
        <v>241</v>
      </c>
      <c r="CP2114" s="542" t="s">
        <v>671</v>
      </c>
      <c r="CQ2114" s="551">
        <v>33</v>
      </c>
      <c r="CR2114" s="542" t="s">
        <v>175</v>
      </c>
      <c r="CS2114" s="542" t="s">
        <v>233</v>
      </c>
      <c r="CT2114" s="1015">
        <f>'Report 1'!$AU$18</f>
        <v>0</v>
      </c>
      <c r="CU2114" s="1016">
        <f>SUMIF('Report 4A'!$G$16:$G$95,$CQ2114,'Report 4A'!$BC$16:$BC$95)</f>
        <v>0</v>
      </c>
      <c r="CV2114" s="1017">
        <f t="shared" si="331"/>
        <v>0</v>
      </c>
    </row>
    <row r="2115" spans="2:100">
      <c r="B2115" s="535" t="s">
        <v>669</v>
      </c>
      <c r="C2115" s="536">
        <v>1</v>
      </c>
      <c r="D2115" s="537" t="str">
        <f>'Information Input'!$M$14</f>
        <v xml:space="preserve">      -      </v>
      </c>
      <c r="E2115" s="537" t="s">
        <v>137</v>
      </c>
      <c r="F2115" s="538">
        <f t="shared" si="329"/>
        <v>43647</v>
      </c>
      <c r="G2115" s="538">
        <f t="shared" si="330"/>
        <v>43738</v>
      </c>
      <c r="H2115" s="538">
        <f>'Information Input'!$H$35</f>
        <v>43555</v>
      </c>
      <c r="I2115" s="537" t="str">
        <f>'Information Input'!$J$22</f>
        <v>Quarterly</v>
      </c>
      <c r="J2115" s="538">
        <f>'Information Input'!$H$30</f>
        <v>43555</v>
      </c>
      <c r="K2115" s="537">
        <f>'Information Input'!$J$18</f>
        <v>2019</v>
      </c>
      <c r="L2115" s="539" t="s">
        <v>91</v>
      </c>
      <c r="M2115" s="540" t="s">
        <v>240</v>
      </c>
      <c r="N2115" s="541" t="s">
        <v>240</v>
      </c>
      <c r="O2115" s="542" t="s">
        <v>675</v>
      </c>
      <c r="P2115" s="537">
        <v>46</v>
      </c>
      <c r="Q2115" s="541" t="s">
        <v>188</v>
      </c>
      <c r="R2115" s="541" t="s">
        <v>239</v>
      </c>
      <c r="S2115" s="543">
        <f>'Report 1'!$AN$18</f>
        <v>0</v>
      </c>
      <c r="T2115" s="544">
        <f>'Report 1'!$AN$66</f>
        <v>0</v>
      </c>
      <c r="U2115" s="545">
        <f>'Report 1'!$AN$152</f>
        <v>0</v>
      </c>
      <c r="AL2115" s="546" t="s">
        <v>669</v>
      </c>
      <c r="AM2115" s="547">
        <v>2</v>
      </c>
      <c r="AN2115" s="547" t="str">
        <f>'Information Input'!$M$14</f>
        <v xml:space="preserve">      -      </v>
      </c>
      <c r="AO2115" s="547" t="s">
        <v>135</v>
      </c>
      <c r="AP2115" s="538">
        <f t="shared" si="332"/>
        <v>43466</v>
      </c>
      <c r="AQ2115" s="538">
        <f t="shared" si="333"/>
        <v>43555</v>
      </c>
      <c r="AR2115" s="538">
        <f>'Information Input'!$H$35</f>
        <v>43555</v>
      </c>
      <c r="AS2115" s="547" t="str">
        <f>'Information Input'!$J$22</f>
        <v>Quarterly</v>
      </c>
      <c r="AT2115" s="538">
        <f>'Information Input'!$H$30</f>
        <v>43555</v>
      </c>
      <c r="AU2115" s="547">
        <f>'Information Input'!$J$18</f>
        <v>2019</v>
      </c>
      <c r="AV2115" s="547" t="s">
        <v>243</v>
      </c>
      <c r="AW2115" s="547" t="s">
        <v>230</v>
      </c>
      <c r="AX2115" s="547" t="s">
        <v>230</v>
      </c>
      <c r="AY2115" s="548" t="s">
        <v>671</v>
      </c>
      <c r="AZ2115" s="547">
        <v>14</v>
      </c>
      <c r="BA2115" s="549" t="s">
        <v>156</v>
      </c>
      <c r="BB2115" s="543" t="s">
        <v>233</v>
      </c>
      <c r="BC2115" s="550">
        <f>'Report 2'!$H471</f>
        <v>0</v>
      </c>
      <c r="BD2115" s="550">
        <f>'Report 2'!$I471</f>
        <v>0</v>
      </c>
      <c r="BE2115" s="550">
        <f>'Report 2'!$J471</f>
        <v>0</v>
      </c>
      <c r="BF2115" s="550">
        <f>'Report 2'!$K471</f>
        <v>0</v>
      </c>
      <c r="BG2115" s="550">
        <f>'Report 2'!$L471</f>
        <v>0</v>
      </c>
      <c r="BH2115" s="550">
        <f>'Report 2'!$M471</f>
        <v>0</v>
      </c>
      <c r="BI2115" s="550">
        <f>'Report 2'!$N471</f>
        <v>0</v>
      </c>
      <c r="CC2115" s="542" t="s">
        <v>669</v>
      </c>
      <c r="CD2115" s="1014" t="s">
        <v>672</v>
      </c>
      <c r="CE2115" s="1014" t="str">
        <f>'Information Input'!$M$14</f>
        <v xml:space="preserve">      -      </v>
      </c>
      <c r="CF2115" s="551" t="s">
        <v>139</v>
      </c>
      <c r="CG2115" s="552">
        <f>'Information Input'!$H$33</f>
        <v>43466</v>
      </c>
      <c r="CH2115" s="552">
        <f>'Information Input'!$H$34</f>
        <v>43555</v>
      </c>
      <c r="CI2115" s="552">
        <f>'Information Input'!$H$35</f>
        <v>43555</v>
      </c>
      <c r="CJ2115" s="551" t="str">
        <f>'Information Input'!$J$22</f>
        <v>Quarterly</v>
      </c>
      <c r="CK2115" s="552">
        <f>'Information Input'!$H$30</f>
        <v>43555</v>
      </c>
      <c r="CL2115" s="551">
        <f>'Information Input'!$J$18</f>
        <v>2019</v>
      </c>
      <c r="CM2115" s="551" t="s">
        <v>96</v>
      </c>
      <c r="CN2115" s="1014" t="s">
        <v>241</v>
      </c>
      <c r="CO2115" s="542" t="s">
        <v>241</v>
      </c>
      <c r="CP2115" s="542" t="s">
        <v>671</v>
      </c>
      <c r="CQ2115" s="551">
        <v>34</v>
      </c>
      <c r="CR2115" s="542" t="s">
        <v>176</v>
      </c>
      <c r="CS2115" s="542" t="s">
        <v>238</v>
      </c>
      <c r="CT2115" s="1015">
        <f>'Report 1'!$AU$18</f>
        <v>0</v>
      </c>
      <c r="CU2115" s="1016">
        <f>SUMIF('Report 4A'!$G$16:$G$95,$CQ2115,'Report 4A'!$BC$16:$BC$95)</f>
        <v>0</v>
      </c>
      <c r="CV2115" s="1017">
        <f t="shared" si="331"/>
        <v>0</v>
      </c>
    </row>
    <row r="2116" spans="2:100">
      <c r="B2116" s="535" t="s">
        <v>669</v>
      </c>
      <c r="C2116" s="536">
        <v>1</v>
      </c>
      <c r="D2116" s="537" t="str">
        <f>'Information Input'!$M$14</f>
        <v xml:space="preserve">      -      </v>
      </c>
      <c r="E2116" s="537" t="s">
        <v>137</v>
      </c>
      <c r="F2116" s="538">
        <f t="shared" si="329"/>
        <v>43647</v>
      </c>
      <c r="G2116" s="538">
        <f t="shared" si="330"/>
        <v>43738</v>
      </c>
      <c r="H2116" s="538">
        <f>'Information Input'!$H$35</f>
        <v>43555</v>
      </c>
      <c r="I2116" s="537" t="str">
        <f>'Information Input'!$J$22</f>
        <v>Quarterly</v>
      </c>
      <c r="J2116" s="538">
        <f>'Information Input'!$H$30</f>
        <v>43555</v>
      </c>
      <c r="K2116" s="537">
        <f>'Information Input'!$J$18</f>
        <v>2019</v>
      </c>
      <c r="L2116" s="539" t="s">
        <v>91</v>
      </c>
      <c r="M2116" s="540" t="s">
        <v>240</v>
      </c>
      <c r="N2116" s="541" t="s">
        <v>240</v>
      </c>
      <c r="O2116" s="542" t="s">
        <v>675</v>
      </c>
      <c r="P2116" s="537">
        <v>47</v>
      </c>
      <c r="Q2116" s="541" t="s">
        <v>189</v>
      </c>
      <c r="R2116" s="541" t="s">
        <v>239</v>
      </c>
      <c r="S2116" s="543">
        <f>'Report 1'!$AN$18</f>
        <v>0</v>
      </c>
      <c r="T2116" s="544">
        <f>'Report 1'!$AN$67</f>
        <v>0</v>
      </c>
      <c r="U2116" s="545">
        <f>'Report 1'!$AN$153</f>
        <v>0</v>
      </c>
      <c r="AL2116" s="546" t="s">
        <v>669</v>
      </c>
      <c r="AM2116" s="547">
        <v>2</v>
      </c>
      <c r="AN2116" s="547" t="str">
        <f>'Information Input'!$M$14</f>
        <v xml:space="preserve">      -      </v>
      </c>
      <c r="AO2116" s="547" t="s">
        <v>135</v>
      </c>
      <c r="AP2116" s="538">
        <f t="shared" si="332"/>
        <v>43466</v>
      </c>
      <c r="AQ2116" s="538">
        <f t="shared" si="333"/>
        <v>43555</v>
      </c>
      <c r="AR2116" s="538">
        <f>'Information Input'!$H$35</f>
        <v>43555</v>
      </c>
      <c r="AS2116" s="547" t="str">
        <f>'Information Input'!$J$22</f>
        <v>Quarterly</v>
      </c>
      <c r="AT2116" s="538">
        <f>'Information Input'!$H$30</f>
        <v>43555</v>
      </c>
      <c r="AU2116" s="547">
        <f>'Information Input'!$J$18</f>
        <v>2019</v>
      </c>
      <c r="AV2116" s="547" t="s">
        <v>243</v>
      </c>
      <c r="AW2116" s="547" t="s">
        <v>230</v>
      </c>
      <c r="AX2116" s="547" t="s">
        <v>230</v>
      </c>
      <c r="AY2116" s="548" t="s">
        <v>671</v>
      </c>
      <c r="AZ2116" s="547">
        <v>15</v>
      </c>
      <c r="BA2116" s="549" t="s">
        <v>157</v>
      </c>
      <c r="BB2116" s="543" t="s">
        <v>234</v>
      </c>
      <c r="BC2116" s="550">
        <f>'Report 2'!$H472</f>
        <v>0</v>
      </c>
      <c r="BD2116" s="550">
        <f>'Report 2'!$I472</f>
        <v>0</v>
      </c>
      <c r="BE2116" s="550">
        <f>'Report 2'!$J472</f>
        <v>0</v>
      </c>
      <c r="BF2116" s="550">
        <f>'Report 2'!$K472</f>
        <v>0</v>
      </c>
      <c r="BG2116" s="550">
        <f>'Report 2'!$L472</f>
        <v>0</v>
      </c>
      <c r="BH2116" s="550">
        <f>'Report 2'!$M472</f>
        <v>0</v>
      </c>
      <c r="BI2116" s="550">
        <f>'Report 2'!$N472</f>
        <v>0</v>
      </c>
      <c r="CC2116" s="542" t="s">
        <v>669</v>
      </c>
      <c r="CD2116" s="1014" t="s">
        <v>672</v>
      </c>
      <c r="CE2116" s="1014" t="str">
        <f>'Information Input'!$M$14</f>
        <v xml:space="preserve">      -      </v>
      </c>
      <c r="CF2116" s="551" t="s">
        <v>139</v>
      </c>
      <c r="CG2116" s="552">
        <f>'Information Input'!$H$33</f>
        <v>43466</v>
      </c>
      <c r="CH2116" s="552">
        <f>'Information Input'!$H$34</f>
        <v>43555</v>
      </c>
      <c r="CI2116" s="552">
        <f>'Information Input'!$H$35</f>
        <v>43555</v>
      </c>
      <c r="CJ2116" s="551" t="str">
        <f>'Information Input'!$J$22</f>
        <v>Quarterly</v>
      </c>
      <c r="CK2116" s="552">
        <f>'Information Input'!$H$30</f>
        <v>43555</v>
      </c>
      <c r="CL2116" s="551">
        <f>'Information Input'!$J$18</f>
        <v>2019</v>
      </c>
      <c r="CM2116" s="551" t="s">
        <v>96</v>
      </c>
      <c r="CN2116" s="1014" t="s">
        <v>241</v>
      </c>
      <c r="CO2116" s="542" t="s">
        <v>241</v>
      </c>
      <c r="CP2116" s="542" t="s">
        <v>671</v>
      </c>
      <c r="CQ2116" s="551">
        <v>35</v>
      </c>
      <c r="CR2116" s="542" t="s">
        <v>177</v>
      </c>
      <c r="CS2116" s="542" t="s">
        <v>235</v>
      </c>
      <c r="CT2116" s="1015">
        <f>'Report 1'!$AU$18</f>
        <v>0</v>
      </c>
      <c r="CU2116" s="1016">
        <f>SUMIF('Report 4A'!$G$16:$G$95,$CQ2116,'Report 4A'!$BC$16:$BC$95)</f>
        <v>0</v>
      </c>
      <c r="CV2116" s="1017">
        <f t="shared" si="331"/>
        <v>0</v>
      </c>
    </row>
    <row r="2117" spans="2:100">
      <c r="B2117" s="535" t="s">
        <v>669</v>
      </c>
      <c r="C2117" s="536">
        <v>1</v>
      </c>
      <c r="D2117" s="537" t="str">
        <f>'Information Input'!$M$14</f>
        <v xml:space="preserve">      -      </v>
      </c>
      <c r="E2117" s="537" t="s">
        <v>137</v>
      </c>
      <c r="F2117" s="538">
        <f t="shared" si="329"/>
        <v>43647</v>
      </c>
      <c r="G2117" s="538">
        <f t="shared" si="330"/>
        <v>43738</v>
      </c>
      <c r="H2117" s="538">
        <f>'Information Input'!$H$35</f>
        <v>43555</v>
      </c>
      <c r="I2117" s="537" t="str">
        <f>'Information Input'!$J$22</f>
        <v>Quarterly</v>
      </c>
      <c r="J2117" s="538">
        <f>'Information Input'!$H$30</f>
        <v>43555</v>
      </c>
      <c r="K2117" s="537">
        <f>'Information Input'!$J$18</f>
        <v>2019</v>
      </c>
      <c r="L2117" s="539" t="s">
        <v>91</v>
      </c>
      <c r="M2117" s="540" t="s">
        <v>240</v>
      </c>
      <c r="N2117" s="541" t="s">
        <v>240</v>
      </c>
      <c r="O2117" s="542" t="s">
        <v>675</v>
      </c>
      <c r="P2117" s="537">
        <v>48</v>
      </c>
      <c r="Q2117" s="541" t="s">
        <v>190</v>
      </c>
      <c r="R2117" s="541" t="s">
        <v>239</v>
      </c>
      <c r="S2117" s="543">
        <f>'Report 1'!$AN$18</f>
        <v>0</v>
      </c>
      <c r="T2117" s="544">
        <f>'Report 1'!$AN$68</f>
        <v>0</v>
      </c>
      <c r="U2117" s="545">
        <f>'Report 1'!$AN$154</f>
        <v>0</v>
      </c>
      <c r="AL2117" s="546" t="s">
        <v>669</v>
      </c>
      <c r="AM2117" s="547">
        <v>2</v>
      </c>
      <c r="AN2117" s="547" t="str">
        <f>'Information Input'!$M$14</f>
        <v xml:space="preserve">      -      </v>
      </c>
      <c r="AO2117" s="547" t="s">
        <v>135</v>
      </c>
      <c r="AP2117" s="538">
        <f t="shared" si="332"/>
        <v>43466</v>
      </c>
      <c r="AQ2117" s="538">
        <f t="shared" si="333"/>
        <v>43555</v>
      </c>
      <c r="AR2117" s="538">
        <f>'Information Input'!$H$35</f>
        <v>43555</v>
      </c>
      <c r="AS2117" s="547" t="str">
        <f>'Information Input'!$J$22</f>
        <v>Quarterly</v>
      </c>
      <c r="AT2117" s="538">
        <f>'Information Input'!$H$30</f>
        <v>43555</v>
      </c>
      <c r="AU2117" s="547">
        <f>'Information Input'!$J$18</f>
        <v>2019</v>
      </c>
      <c r="AV2117" s="547" t="s">
        <v>243</v>
      </c>
      <c r="AW2117" s="547" t="s">
        <v>230</v>
      </c>
      <c r="AX2117" s="547" t="s">
        <v>230</v>
      </c>
      <c r="AY2117" s="548" t="s">
        <v>671</v>
      </c>
      <c r="AZ2117" s="547">
        <v>16</v>
      </c>
      <c r="BA2117" s="549" t="s">
        <v>158</v>
      </c>
      <c r="BB2117" s="543" t="s">
        <v>235</v>
      </c>
      <c r="BC2117" s="550">
        <f>'Report 2'!$H473</f>
        <v>0</v>
      </c>
      <c r="BD2117" s="550">
        <f>'Report 2'!$I473</f>
        <v>0</v>
      </c>
      <c r="BE2117" s="550">
        <f>'Report 2'!$J473</f>
        <v>0</v>
      </c>
      <c r="BF2117" s="550">
        <f>'Report 2'!$K473</f>
        <v>0</v>
      </c>
      <c r="BG2117" s="550">
        <f>'Report 2'!$L473</f>
        <v>0</v>
      </c>
      <c r="BH2117" s="550">
        <f>'Report 2'!$M473</f>
        <v>0</v>
      </c>
      <c r="BI2117" s="550">
        <f>'Report 2'!$N473</f>
        <v>0</v>
      </c>
      <c r="CC2117" s="542" t="s">
        <v>669</v>
      </c>
      <c r="CD2117" s="1014" t="s">
        <v>672</v>
      </c>
      <c r="CE2117" s="1014" t="str">
        <f>'Information Input'!$M$14</f>
        <v xml:space="preserve">      -      </v>
      </c>
      <c r="CF2117" s="551" t="s">
        <v>139</v>
      </c>
      <c r="CG2117" s="552">
        <f>'Information Input'!$H$33</f>
        <v>43466</v>
      </c>
      <c r="CH2117" s="552">
        <f>'Information Input'!$H$34</f>
        <v>43555</v>
      </c>
      <c r="CI2117" s="552">
        <f>'Information Input'!$H$35</f>
        <v>43555</v>
      </c>
      <c r="CJ2117" s="551" t="str">
        <f>'Information Input'!$J$22</f>
        <v>Quarterly</v>
      </c>
      <c r="CK2117" s="552">
        <f>'Information Input'!$H$30</f>
        <v>43555</v>
      </c>
      <c r="CL2117" s="551">
        <f>'Information Input'!$J$18</f>
        <v>2019</v>
      </c>
      <c r="CM2117" s="551" t="s">
        <v>96</v>
      </c>
      <c r="CN2117" s="1014" t="s">
        <v>241</v>
      </c>
      <c r="CO2117" s="542" t="s">
        <v>241</v>
      </c>
      <c r="CP2117" s="542" t="s">
        <v>671</v>
      </c>
      <c r="CQ2117" s="551">
        <v>36</v>
      </c>
      <c r="CR2117" s="542" t="s">
        <v>178</v>
      </c>
      <c r="CS2117" s="542" t="s">
        <v>235</v>
      </c>
      <c r="CT2117" s="1015">
        <f>'Report 1'!$AU$18</f>
        <v>0</v>
      </c>
      <c r="CU2117" s="1016">
        <f>SUMIF('Report 4A'!$G$16:$G$95,$CQ2117,'Report 4A'!$BC$16:$BC$95)</f>
        <v>0</v>
      </c>
      <c r="CV2117" s="1017">
        <f t="shared" si="331"/>
        <v>0</v>
      </c>
    </row>
    <row r="2118" spans="2:100">
      <c r="B2118" s="535" t="s">
        <v>669</v>
      </c>
      <c r="C2118" s="536">
        <v>1</v>
      </c>
      <c r="D2118" s="537" t="str">
        <f>'Information Input'!$M$14</f>
        <v xml:space="preserve">      -      </v>
      </c>
      <c r="E2118" s="537" t="s">
        <v>137</v>
      </c>
      <c r="F2118" s="538">
        <f t="shared" si="329"/>
        <v>43647</v>
      </c>
      <c r="G2118" s="538">
        <f t="shared" si="330"/>
        <v>43738</v>
      </c>
      <c r="H2118" s="538">
        <f>'Information Input'!$H$35</f>
        <v>43555</v>
      </c>
      <c r="I2118" s="537" t="str">
        <f>'Information Input'!$J$22</f>
        <v>Quarterly</v>
      </c>
      <c r="J2118" s="538">
        <f>'Information Input'!$H$30</f>
        <v>43555</v>
      </c>
      <c r="K2118" s="537">
        <f>'Information Input'!$J$18</f>
        <v>2019</v>
      </c>
      <c r="L2118" s="539" t="s">
        <v>91</v>
      </c>
      <c r="M2118" s="540" t="s">
        <v>240</v>
      </c>
      <c r="N2118" s="541" t="s">
        <v>240</v>
      </c>
      <c r="O2118" s="542" t="s">
        <v>675</v>
      </c>
      <c r="P2118" s="537">
        <v>49</v>
      </c>
      <c r="Q2118" s="541" t="s">
        <v>191</v>
      </c>
      <c r="R2118" s="541" t="s">
        <v>239</v>
      </c>
      <c r="S2118" s="543">
        <f>'Report 1'!$AN$18</f>
        <v>0</v>
      </c>
      <c r="T2118" s="544">
        <f>'Report 1'!$AN$69</f>
        <v>0</v>
      </c>
      <c r="U2118" s="545">
        <f>'Report 1'!$AN$155</f>
        <v>0</v>
      </c>
      <c r="AL2118" s="546" t="s">
        <v>669</v>
      </c>
      <c r="AM2118" s="547">
        <v>2</v>
      </c>
      <c r="AN2118" s="547" t="str">
        <f>'Information Input'!$M$14</f>
        <v xml:space="preserve">      -      </v>
      </c>
      <c r="AO2118" s="547" t="s">
        <v>135</v>
      </c>
      <c r="AP2118" s="538">
        <f t="shared" si="332"/>
        <v>43466</v>
      </c>
      <c r="AQ2118" s="538">
        <f t="shared" si="333"/>
        <v>43555</v>
      </c>
      <c r="AR2118" s="538">
        <f>'Information Input'!$H$35</f>
        <v>43555</v>
      </c>
      <c r="AS2118" s="547" t="str">
        <f>'Information Input'!$J$22</f>
        <v>Quarterly</v>
      </c>
      <c r="AT2118" s="538">
        <f>'Information Input'!$H$30</f>
        <v>43555</v>
      </c>
      <c r="AU2118" s="547">
        <f>'Information Input'!$J$18</f>
        <v>2019</v>
      </c>
      <c r="AV2118" s="547" t="s">
        <v>243</v>
      </c>
      <c r="AW2118" s="547" t="s">
        <v>230</v>
      </c>
      <c r="AX2118" s="547" t="s">
        <v>230</v>
      </c>
      <c r="AY2118" s="548" t="s">
        <v>671</v>
      </c>
      <c r="AZ2118" s="547">
        <v>17</v>
      </c>
      <c r="BA2118" s="549" t="s">
        <v>159</v>
      </c>
      <c r="BB2118" s="543" t="s">
        <v>235</v>
      </c>
      <c r="BC2118" s="550">
        <f>'Report 2'!$H474</f>
        <v>0</v>
      </c>
      <c r="BD2118" s="550">
        <f>'Report 2'!$I474</f>
        <v>0</v>
      </c>
      <c r="BE2118" s="550">
        <f>'Report 2'!$J474</f>
        <v>0</v>
      </c>
      <c r="BF2118" s="550">
        <f>'Report 2'!$K474</f>
        <v>0</v>
      </c>
      <c r="BG2118" s="550">
        <f>'Report 2'!$L474</f>
        <v>0</v>
      </c>
      <c r="BH2118" s="550">
        <f>'Report 2'!$M474</f>
        <v>0</v>
      </c>
      <c r="BI2118" s="550">
        <f>'Report 2'!$N474</f>
        <v>0</v>
      </c>
      <c r="CC2118" s="542" t="s">
        <v>669</v>
      </c>
      <c r="CD2118" s="1014" t="s">
        <v>672</v>
      </c>
      <c r="CE2118" s="1014" t="str">
        <f>'Information Input'!$M$14</f>
        <v xml:space="preserve">      -      </v>
      </c>
      <c r="CF2118" s="551" t="s">
        <v>139</v>
      </c>
      <c r="CG2118" s="552">
        <f>'Information Input'!$H$33</f>
        <v>43466</v>
      </c>
      <c r="CH2118" s="552">
        <f>'Information Input'!$H$34</f>
        <v>43555</v>
      </c>
      <c r="CI2118" s="552">
        <f>'Information Input'!$H$35</f>
        <v>43555</v>
      </c>
      <c r="CJ2118" s="551" t="str">
        <f>'Information Input'!$J$22</f>
        <v>Quarterly</v>
      </c>
      <c r="CK2118" s="552">
        <f>'Information Input'!$H$30</f>
        <v>43555</v>
      </c>
      <c r="CL2118" s="551">
        <f>'Information Input'!$J$18</f>
        <v>2019</v>
      </c>
      <c r="CM2118" s="551" t="s">
        <v>96</v>
      </c>
      <c r="CN2118" s="1014" t="s">
        <v>241</v>
      </c>
      <c r="CO2118" s="542" t="s">
        <v>241</v>
      </c>
      <c r="CP2118" s="542" t="s">
        <v>671</v>
      </c>
      <c r="CQ2118" s="551">
        <v>37</v>
      </c>
      <c r="CR2118" s="542" t="s">
        <v>179</v>
      </c>
      <c r="CS2118" s="542" t="s">
        <v>231</v>
      </c>
      <c r="CT2118" s="1015">
        <f>'Report 1'!$AU$18</f>
        <v>0</v>
      </c>
      <c r="CU2118" s="1016">
        <f>SUMIF('Report 4A'!$G$16:$G$95,$CQ2118,'Report 4A'!$BC$16:$BC$95)</f>
        <v>0</v>
      </c>
      <c r="CV2118" s="1017">
        <f t="shared" si="331"/>
        <v>0</v>
      </c>
    </row>
    <row r="2119" spans="2:100">
      <c r="B2119" s="535" t="s">
        <v>669</v>
      </c>
      <c r="C2119" s="536">
        <v>1</v>
      </c>
      <c r="D2119" s="537" t="str">
        <f>'Information Input'!$M$14</f>
        <v xml:space="preserve">      -      </v>
      </c>
      <c r="E2119" s="537" t="s">
        <v>137</v>
      </c>
      <c r="F2119" s="538">
        <f t="shared" si="329"/>
        <v>43647</v>
      </c>
      <c r="G2119" s="538">
        <f t="shared" si="330"/>
        <v>43738</v>
      </c>
      <c r="H2119" s="538">
        <f>'Information Input'!$H$35</f>
        <v>43555</v>
      </c>
      <c r="I2119" s="537" t="str">
        <f>'Information Input'!$J$22</f>
        <v>Quarterly</v>
      </c>
      <c r="J2119" s="538">
        <f>'Information Input'!$H$30</f>
        <v>43555</v>
      </c>
      <c r="K2119" s="537">
        <f>'Information Input'!$J$18</f>
        <v>2019</v>
      </c>
      <c r="L2119" s="539" t="s">
        <v>91</v>
      </c>
      <c r="M2119" s="540" t="s">
        <v>240</v>
      </c>
      <c r="N2119" s="541" t="s">
        <v>240</v>
      </c>
      <c r="O2119" s="542" t="s">
        <v>675</v>
      </c>
      <c r="P2119" s="537">
        <v>50</v>
      </c>
      <c r="Q2119" s="541" t="s">
        <v>192</v>
      </c>
      <c r="R2119" s="541" t="s">
        <v>239</v>
      </c>
      <c r="S2119" s="543">
        <f>'Report 1'!$AN$18</f>
        <v>0</v>
      </c>
      <c r="T2119" s="544">
        <f>'Report 1'!$AN$70</f>
        <v>0</v>
      </c>
      <c r="U2119" s="545">
        <f>'Report 1'!$AN$156</f>
        <v>0</v>
      </c>
      <c r="AL2119" s="546" t="s">
        <v>669</v>
      </c>
      <c r="AM2119" s="547">
        <v>2</v>
      </c>
      <c r="AN2119" s="547" t="str">
        <f>'Information Input'!$M$14</f>
        <v xml:space="preserve">      -      </v>
      </c>
      <c r="AO2119" s="547" t="s">
        <v>135</v>
      </c>
      <c r="AP2119" s="538">
        <f t="shared" si="332"/>
        <v>43466</v>
      </c>
      <c r="AQ2119" s="538">
        <f t="shared" si="333"/>
        <v>43555</v>
      </c>
      <c r="AR2119" s="538">
        <f>'Information Input'!$H$35</f>
        <v>43555</v>
      </c>
      <c r="AS2119" s="547" t="str">
        <f>'Information Input'!$J$22</f>
        <v>Quarterly</v>
      </c>
      <c r="AT2119" s="538">
        <f>'Information Input'!$H$30</f>
        <v>43555</v>
      </c>
      <c r="AU2119" s="547">
        <f>'Information Input'!$J$18</f>
        <v>2019</v>
      </c>
      <c r="AV2119" s="547" t="s">
        <v>243</v>
      </c>
      <c r="AW2119" s="547" t="s">
        <v>230</v>
      </c>
      <c r="AX2119" s="547" t="s">
        <v>230</v>
      </c>
      <c r="AY2119" s="548" t="s">
        <v>671</v>
      </c>
      <c r="AZ2119" s="547">
        <v>18</v>
      </c>
      <c r="BA2119" s="549" t="s">
        <v>160</v>
      </c>
      <c r="BB2119" s="543" t="s">
        <v>235</v>
      </c>
      <c r="BC2119" s="550">
        <f>'Report 2'!$H475</f>
        <v>0</v>
      </c>
      <c r="BD2119" s="550">
        <f>'Report 2'!$I475</f>
        <v>0</v>
      </c>
      <c r="BE2119" s="550">
        <f>'Report 2'!$J475</f>
        <v>0</v>
      </c>
      <c r="BF2119" s="550">
        <f>'Report 2'!$K475</f>
        <v>0</v>
      </c>
      <c r="BG2119" s="550">
        <f>'Report 2'!$L475</f>
        <v>0</v>
      </c>
      <c r="BH2119" s="550">
        <f>'Report 2'!$M475</f>
        <v>0</v>
      </c>
      <c r="BI2119" s="550">
        <f>'Report 2'!$N475</f>
        <v>0</v>
      </c>
      <c r="CC2119" s="542" t="s">
        <v>669</v>
      </c>
      <c r="CD2119" s="1014" t="s">
        <v>672</v>
      </c>
      <c r="CE2119" s="1014" t="str">
        <f>'Information Input'!$M$14</f>
        <v xml:space="preserve">      -      </v>
      </c>
      <c r="CF2119" s="551" t="s">
        <v>139</v>
      </c>
      <c r="CG2119" s="552">
        <f>'Information Input'!$H$33</f>
        <v>43466</v>
      </c>
      <c r="CH2119" s="552">
        <f>'Information Input'!$H$34</f>
        <v>43555</v>
      </c>
      <c r="CI2119" s="552">
        <f>'Information Input'!$H$35</f>
        <v>43555</v>
      </c>
      <c r="CJ2119" s="551" t="str">
        <f>'Information Input'!$J$22</f>
        <v>Quarterly</v>
      </c>
      <c r="CK2119" s="552">
        <f>'Information Input'!$H$30</f>
        <v>43555</v>
      </c>
      <c r="CL2119" s="551">
        <f>'Information Input'!$J$18</f>
        <v>2019</v>
      </c>
      <c r="CM2119" s="551" t="s">
        <v>96</v>
      </c>
      <c r="CN2119" s="1014" t="s">
        <v>241</v>
      </c>
      <c r="CO2119" s="542" t="s">
        <v>241</v>
      </c>
      <c r="CP2119" s="542" t="s">
        <v>671</v>
      </c>
      <c r="CQ2119" s="551">
        <v>38</v>
      </c>
      <c r="CR2119" s="542" t="s">
        <v>180</v>
      </c>
      <c r="CS2119" s="542" t="s">
        <v>233</v>
      </c>
      <c r="CT2119" s="1015">
        <f>'Report 1'!$AU$18</f>
        <v>0</v>
      </c>
      <c r="CU2119" s="1016">
        <f>SUMIF('Report 4A'!$G$16:$G$95,$CQ2119,'Report 4A'!$BC$16:$BC$95)</f>
        <v>0</v>
      </c>
      <c r="CV2119" s="1017">
        <f t="shared" si="331"/>
        <v>0</v>
      </c>
    </row>
    <row r="2120" spans="2:100">
      <c r="B2120" s="535" t="s">
        <v>669</v>
      </c>
      <c r="C2120" s="536">
        <v>1</v>
      </c>
      <c r="D2120" s="537" t="str">
        <f>'Information Input'!$M$14</f>
        <v xml:space="preserve">      -      </v>
      </c>
      <c r="E2120" s="537" t="s">
        <v>137</v>
      </c>
      <c r="F2120" s="538">
        <f t="shared" si="329"/>
        <v>43647</v>
      </c>
      <c r="G2120" s="538">
        <f t="shared" si="330"/>
        <v>43738</v>
      </c>
      <c r="H2120" s="538">
        <f>'Information Input'!$H$35</f>
        <v>43555</v>
      </c>
      <c r="I2120" s="537" t="str">
        <f>'Information Input'!$J$22</f>
        <v>Quarterly</v>
      </c>
      <c r="J2120" s="538">
        <f>'Information Input'!$H$30</f>
        <v>43555</v>
      </c>
      <c r="K2120" s="537">
        <f>'Information Input'!$J$18</f>
        <v>2019</v>
      </c>
      <c r="L2120" s="539" t="s">
        <v>91</v>
      </c>
      <c r="M2120" s="540" t="s">
        <v>240</v>
      </c>
      <c r="N2120" s="541" t="s">
        <v>240</v>
      </c>
      <c r="O2120" s="542" t="s">
        <v>675</v>
      </c>
      <c r="P2120" s="537">
        <v>51</v>
      </c>
      <c r="Q2120" s="541" t="s">
        <v>193</v>
      </c>
      <c r="R2120" s="541" t="s">
        <v>239</v>
      </c>
      <c r="S2120" s="543">
        <f>'Report 1'!$AN$18</f>
        <v>0</v>
      </c>
      <c r="T2120" s="544">
        <f>'Report 1'!$AN$71</f>
        <v>0</v>
      </c>
      <c r="U2120" s="545">
        <f>'Report 1'!$AN$157</f>
        <v>0</v>
      </c>
      <c r="AL2120" s="546" t="s">
        <v>669</v>
      </c>
      <c r="AM2120" s="547">
        <v>2</v>
      </c>
      <c r="AN2120" s="547" t="str">
        <f>'Information Input'!$M$14</f>
        <v xml:space="preserve">      -      </v>
      </c>
      <c r="AO2120" s="547" t="s">
        <v>135</v>
      </c>
      <c r="AP2120" s="538">
        <f t="shared" si="332"/>
        <v>43466</v>
      </c>
      <c r="AQ2120" s="538">
        <f t="shared" si="333"/>
        <v>43555</v>
      </c>
      <c r="AR2120" s="538">
        <f>'Information Input'!$H$35</f>
        <v>43555</v>
      </c>
      <c r="AS2120" s="547" t="str">
        <f>'Information Input'!$J$22</f>
        <v>Quarterly</v>
      </c>
      <c r="AT2120" s="538">
        <f>'Information Input'!$H$30</f>
        <v>43555</v>
      </c>
      <c r="AU2120" s="547">
        <f>'Information Input'!$J$18</f>
        <v>2019</v>
      </c>
      <c r="AV2120" s="547" t="s">
        <v>243</v>
      </c>
      <c r="AW2120" s="547" t="s">
        <v>230</v>
      </c>
      <c r="AX2120" s="547" t="s">
        <v>230</v>
      </c>
      <c r="AY2120" s="548" t="s">
        <v>671</v>
      </c>
      <c r="AZ2120" s="547">
        <v>19</v>
      </c>
      <c r="BA2120" s="549" t="s">
        <v>161</v>
      </c>
      <c r="BB2120" s="543" t="s">
        <v>235</v>
      </c>
      <c r="BC2120" s="550">
        <f>'Report 2'!$H476</f>
        <v>0</v>
      </c>
      <c r="BD2120" s="550">
        <f>'Report 2'!$I476</f>
        <v>0</v>
      </c>
      <c r="BE2120" s="550">
        <f>'Report 2'!$J476</f>
        <v>0</v>
      </c>
      <c r="BF2120" s="550">
        <f>'Report 2'!$K476</f>
        <v>0</v>
      </c>
      <c r="BG2120" s="550">
        <f>'Report 2'!$L476</f>
        <v>0</v>
      </c>
      <c r="BH2120" s="550">
        <f>'Report 2'!$M476</f>
        <v>0</v>
      </c>
      <c r="BI2120" s="550">
        <f>'Report 2'!$N476</f>
        <v>0</v>
      </c>
      <c r="CC2120" s="542" t="s">
        <v>669</v>
      </c>
      <c r="CD2120" s="1014" t="s">
        <v>672</v>
      </c>
      <c r="CE2120" s="1014" t="str">
        <f>'Information Input'!$M$14</f>
        <v xml:space="preserve">      -      </v>
      </c>
      <c r="CF2120" s="551" t="s">
        <v>139</v>
      </c>
      <c r="CG2120" s="552">
        <f>'Information Input'!$H$33</f>
        <v>43466</v>
      </c>
      <c r="CH2120" s="552">
        <f>'Information Input'!$H$34</f>
        <v>43555</v>
      </c>
      <c r="CI2120" s="552">
        <f>'Information Input'!$H$35</f>
        <v>43555</v>
      </c>
      <c r="CJ2120" s="551" t="str">
        <f>'Information Input'!$J$22</f>
        <v>Quarterly</v>
      </c>
      <c r="CK2120" s="552">
        <f>'Information Input'!$H$30</f>
        <v>43555</v>
      </c>
      <c r="CL2120" s="551">
        <f>'Information Input'!$J$18</f>
        <v>2019</v>
      </c>
      <c r="CM2120" s="551" t="s">
        <v>96</v>
      </c>
      <c r="CN2120" s="1014" t="s">
        <v>241</v>
      </c>
      <c r="CO2120" s="542" t="s">
        <v>241</v>
      </c>
      <c r="CP2120" s="542" t="s">
        <v>671</v>
      </c>
      <c r="CQ2120" s="551">
        <v>39</v>
      </c>
      <c r="CR2120" s="542" t="s">
        <v>181</v>
      </c>
      <c r="CS2120" s="542" t="s">
        <v>233</v>
      </c>
      <c r="CT2120" s="1015">
        <f>'Report 1'!$AU$18</f>
        <v>0</v>
      </c>
      <c r="CU2120" s="1016">
        <f>SUMIF('Report 4A'!$G$16:$G$95,$CQ2120,'Report 4A'!$BC$16:$BC$95)</f>
        <v>0</v>
      </c>
      <c r="CV2120" s="1017">
        <f t="shared" si="331"/>
        <v>0</v>
      </c>
    </row>
    <row r="2121" spans="2:100">
      <c r="B2121" s="535" t="s">
        <v>669</v>
      </c>
      <c r="C2121" s="536">
        <v>1</v>
      </c>
      <c r="D2121" s="537" t="str">
        <f>'Information Input'!$M$14</f>
        <v xml:space="preserve">      -      </v>
      </c>
      <c r="E2121" s="537" t="s">
        <v>137</v>
      </c>
      <c r="F2121" s="538">
        <f t="shared" si="329"/>
        <v>43647</v>
      </c>
      <c r="G2121" s="538">
        <f t="shared" si="330"/>
        <v>43738</v>
      </c>
      <c r="H2121" s="538">
        <f>'Information Input'!$H$35</f>
        <v>43555</v>
      </c>
      <c r="I2121" s="537" t="str">
        <f>'Information Input'!$J$22</f>
        <v>Quarterly</v>
      </c>
      <c r="J2121" s="538">
        <f>'Information Input'!$H$30</f>
        <v>43555</v>
      </c>
      <c r="K2121" s="537">
        <f>'Information Input'!$J$18</f>
        <v>2019</v>
      </c>
      <c r="L2121" s="539" t="s">
        <v>91</v>
      </c>
      <c r="M2121" s="540" t="s">
        <v>240</v>
      </c>
      <c r="N2121" s="541" t="s">
        <v>240</v>
      </c>
      <c r="O2121" s="542" t="s">
        <v>674</v>
      </c>
      <c r="P2121" s="537">
        <v>52</v>
      </c>
      <c r="Q2121" s="541" t="s">
        <v>194</v>
      </c>
      <c r="R2121" s="541" t="s">
        <v>239</v>
      </c>
      <c r="S2121" s="543">
        <f>'Report 1'!$AN$18</f>
        <v>0</v>
      </c>
      <c r="T2121" s="544">
        <f>'Report 1'!$AN$72</f>
        <v>0</v>
      </c>
      <c r="U2121" s="545">
        <f>'Report 1'!$AN$158</f>
        <v>0</v>
      </c>
      <c r="AL2121" s="546" t="s">
        <v>669</v>
      </c>
      <c r="AM2121" s="547">
        <v>2</v>
      </c>
      <c r="AN2121" s="547" t="str">
        <f>'Information Input'!$M$14</f>
        <v xml:space="preserve">      -      </v>
      </c>
      <c r="AO2121" s="547" t="s">
        <v>135</v>
      </c>
      <c r="AP2121" s="538">
        <f t="shared" si="332"/>
        <v>43466</v>
      </c>
      <c r="AQ2121" s="538">
        <f t="shared" si="333"/>
        <v>43555</v>
      </c>
      <c r="AR2121" s="538">
        <f>'Information Input'!$H$35</f>
        <v>43555</v>
      </c>
      <c r="AS2121" s="547" t="str">
        <f>'Information Input'!$J$22</f>
        <v>Quarterly</v>
      </c>
      <c r="AT2121" s="538">
        <f>'Information Input'!$H$30</f>
        <v>43555</v>
      </c>
      <c r="AU2121" s="547">
        <f>'Information Input'!$J$18</f>
        <v>2019</v>
      </c>
      <c r="AV2121" s="547" t="s">
        <v>243</v>
      </c>
      <c r="AW2121" s="547" t="s">
        <v>230</v>
      </c>
      <c r="AX2121" s="547" t="s">
        <v>230</v>
      </c>
      <c r="AY2121" s="548" t="s">
        <v>671</v>
      </c>
      <c r="AZ2121" s="547">
        <v>20</v>
      </c>
      <c r="BA2121" s="549" t="s">
        <v>162</v>
      </c>
      <c r="BB2121" s="543" t="s">
        <v>235</v>
      </c>
      <c r="BC2121" s="550">
        <f>'Report 2'!$H477</f>
        <v>0</v>
      </c>
      <c r="BD2121" s="550">
        <f>'Report 2'!$I477</f>
        <v>0</v>
      </c>
      <c r="BE2121" s="550">
        <f>'Report 2'!$J477</f>
        <v>0</v>
      </c>
      <c r="BF2121" s="550">
        <f>'Report 2'!$K477</f>
        <v>0</v>
      </c>
      <c r="BG2121" s="550">
        <f>'Report 2'!$L477</f>
        <v>0</v>
      </c>
      <c r="BH2121" s="550">
        <f>'Report 2'!$M477</f>
        <v>0</v>
      </c>
      <c r="BI2121" s="550">
        <f>'Report 2'!$N477</f>
        <v>0</v>
      </c>
      <c r="CC2121" s="542" t="s">
        <v>669</v>
      </c>
      <c r="CD2121" s="1014" t="s">
        <v>672</v>
      </c>
      <c r="CE2121" s="1014" t="str">
        <f>'Information Input'!$M$14</f>
        <v xml:space="preserve">      -      </v>
      </c>
      <c r="CF2121" s="551" t="s">
        <v>139</v>
      </c>
      <c r="CG2121" s="552">
        <f>'Information Input'!$H$33</f>
        <v>43466</v>
      </c>
      <c r="CH2121" s="552">
        <f>'Information Input'!$H$34</f>
        <v>43555</v>
      </c>
      <c r="CI2121" s="552">
        <f>'Information Input'!$H$35</f>
        <v>43555</v>
      </c>
      <c r="CJ2121" s="551" t="str">
        <f>'Information Input'!$J$22</f>
        <v>Quarterly</v>
      </c>
      <c r="CK2121" s="552">
        <f>'Information Input'!$H$30</f>
        <v>43555</v>
      </c>
      <c r="CL2121" s="551">
        <f>'Information Input'!$J$18</f>
        <v>2019</v>
      </c>
      <c r="CM2121" s="551" t="s">
        <v>96</v>
      </c>
      <c r="CN2121" s="1014" t="s">
        <v>241</v>
      </c>
      <c r="CO2121" s="542" t="s">
        <v>241</v>
      </c>
      <c r="CP2121" s="542" t="s">
        <v>671</v>
      </c>
      <c r="CQ2121" s="551">
        <v>40</v>
      </c>
      <c r="CR2121" s="542" t="s">
        <v>182</v>
      </c>
      <c r="CS2121" s="542" t="s">
        <v>238</v>
      </c>
      <c r="CT2121" s="1015">
        <f>'Report 1'!$AU$18</f>
        <v>0</v>
      </c>
      <c r="CU2121" s="1016">
        <f>SUMIF('Report 4A'!$G$16:$G$95,$CQ2121,'Report 4A'!$BC$16:$BC$95)</f>
        <v>0</v>
      </c>
      <c r="CV2121" s="1017">
        <f t="shared" si="331"/>
        <v>0</v>
      </c>
    </row>
    <row r="2122" spans="2:100">
      <c r="B2122" s="535" t="s">
        <v>669</v>
      </c>
      <c r="C2122" s="536">
        <v>1</v>
      </c>
      <c r="D2122" s="537" t="str">
        <f>'Information Input'!$M$14</f>
        <v xml:space="preserve">      -      </v>
      </c>
      <c r="E2122" s="537" t="s">
        <v>137</v>
      </c>
      <c r="F2122" s="538">
        <f t="shared" si="329"/>
        <v>43647</v>
      </c>
      <c r="G2122" s="538">
        <f t="shared" si="330"/>
        <v>43738</v>
      </c>
      <c r="H2122" s="538">
        <f>'Information Input'!$H$35</f>
        <v>43555</v>
      </c>
      <c r="I2122" s="537" t="str">
        <f>'Information Input'!$J$22</f>
        <v>Quarterly</v>
      </c>
      <c r="J2122" s="538">
        <f>'Information Input'!$H$30</f>
        <v>43555</v>
      </c>
      <c r="K2122" s="537">
        <f>'Information Input'!$J$18</f>
        <v>2019</v>
      </c>
      <c r="L2122" s="539" t="s">
        <v>91</v>
      </c>
      <c r="M2122" s="540" t="s">
        <v>240</v>
      </c>
      <c r="N2122" s="541" t="s">
        <v>240</v>
      </c>
      <c r="O2122" s="542" t="s">
        <v>676</v>
      </c>
      <c r="P2122" s="537">
        <v>53</v>
      </c>
      <c r="Q2122" s="541" t="s">
        <v>195</v>
      </c>
      <c r="R2122" s="541" t="s">
        <v>677</v>
      </c>
      <c r="S2122" s="543">
        <f>'Report 1'!$AN$18</f>
        <v>0</v>
      </c>
      <c r="T2122" s="544">
        <f>'Report 1'!$AN$73</f>
        <v>0</v>
      </c>
      <c r="U2122" s="545">
        <f>'Report 1'!$AN$159</f>
        <v>0</v>
      </c>
      <c r="AL2122" s="546" t="s">
        <v>669</v>
      </c>
      <c r="AM2122" s="547">
        <v>2</v>
      </c>
      <c r="AN2122" s="547" t="str">
        <f>'Information Input'!$M$14</f>
        <v xml:space="preserve">      -      </v>
      </c>
      <c r="AO2122" s="547" t="s">
        <v>135</v>
      </c>
      <c r="AP2122" s="538">
        <f t="shared" si="332"/>
        <v>43466</v>
      </c>
      <c r="AQ2122" s="538">
        <f t="shared" si="333"/>
        <v>43555</v>
      </c>
      <c r="AR2122" s="538">
        <f>'Information Input'!$H$35</f>
        <v>43555</v>
      </c>
      <c r="AS2122" s="547" t="str">
        <f>'Information Input'!$J$22</f>
        <v>Quarterly</v>
      </c>
      <c r="AT2122" s="538">
        <f>'Information Input'!$H$30</f>
        <v>43555</v>
      </c>
      <c r="AU2122" s="547">
        <f>'Information Input'!$J$18</f>
        <v>2019</v>
      </c>
      <c r="AV2122" s="547" t="s">
        <v>243</v>
      </c>
      <c r="AW2122" s="547" t="s">
        <v>230</v>
      </c>
      <c r="AX2122" s="547" t="s">
        <v>230</v>
      </c>
      <c r="AY2122" s="548" t="s">
        <v>671</v>
      </c>
      <c r="AZ2122" s="547">
        <v>21</v>
      </c>
      <c r="BA2122" s="549" t="s">
        <v>163</v>
      </c>
      <c r="BB2122" s="543" t="s">
        <v>235</v>
      </c>
      <c r="BC2122" s="550">
        <f>'Report 2'!$H478</f>
        <v>0</v>
      </c>
      <c r="BD2122" s="550">
        <f>'Report 2'!$I478</f>
        <v>0</v>
      </c>
      <c r="BE2122" s="550">
        <f>'Report 2'!$J478</f>
        <v>0</v>
      </c>
      <c r="BF2122" s="550">
        <f>'Report 2'!$K478</f>
        <v>0</v>
      </c>
      <c r="BG2122" s="550">
        <f>'Report 2'!$L478</f>
        <v>0</v>
      </c>
      <c r="BH2122" s="550">
        <f>'Report 2'!$M478</f>
        <v>0</v>
      </c>
      <c r="BI2122" s="550">
        <f>'Report 2'!$N478</f>
        <v>0</v>
      </c>
      <c r="CC2122" s="542" t="s">
        <v>669</v>
      </c>
      <c r="CD2122" s="1014" t="s">
        <v>672</v>
      </c>
      <c r="CE2122" s="1014" t="str">
        <f>'Information Input'!$M$14</f>
        <v xml:space="preserve">      -      </v>
      </c>
      <c r="CF2122" s="551" t="s">
        <v>139</v>
      </c>
      <c r="CG2122" s="552">
        <f>'Information Input'!$H$33</f>
        <v>43466</v>
      </c>
      <c r="CH2122" s="552">
        <f>'Information Input'!$H$34</f>
        <v>43555</v>
      </c>
      <c r="CI2122" s="552">
        <f>'Information Input'!$H$35</f>
        <v>43555</v>
      </c>
      <c r="CJ2122" s="551" t="str">
        <f>'Information Input'!$J$22</f>
        <v>Quarterly</v>
      </c>
      <c r="CK2122" s="552">
        <f>'Information Input'!$H$30</f>
        <v>43555</v>
      </c>
      <c r="CL2122" s="551">
        <f>'Information Input'!$J$18</f>
        <v>2019</v>
      </c>
      <c r="CM2122" s="551" t="s">
        <v>96</v>
      </c>
      <c r="CN2122" s="1014" t="s">
        <v>241</v>
      </c>
      <c r="CO2122" s="542" t="s">
        <v>241</v>
      </c>
      <c r="CP2122" s="542" t="s">
        <v>671</v>
      </c>
      <c r="CQ2122" s="551">
        <v>41</v>
      </c>
      <c r="CR2122" s="542" t="s">
        <v>183</v>
      </c>
      <c r="CS2122" s="542" t="s">
        <v>238</v>
      </c>
      <c r="CT2122" s="1015">
        <f>'Report 1'!$AU$18</f>
        <v>0</v>
      </c>
      <c r="CU2122" s="1016">
        <f>SUMIF('Report 4A'!$G$16:$G$95,$CQ2122,'Report 4A'!$BC$16:$BC$95)</f>
        <v>0</v>
      </c>
      <c r="CV2122" s="1017">
        <f t="shared" si="331"/>
        <v>0</v>
      </c>
    </row>
    <row r="2123" spans="2:100">
      <c r="B2123" s="535" t="s">
        <v>669</v>
      </c>
      <c r="C2123" s="536">
        <v>1</v>
      </c>
      <c r="D2123" s="537" t="str">
        <f>'Information Input'!$M$14</f>
        <v xml:space="preserve">      -      </v>
      </c>
      <c r="E2123" s="537" t="s">
        <v>137</v>
      </c>
      <c r="F2123" s="538">
        <f t="shared" si="329"/>
        <v>43647</v>
      </c>
      <c r="G2123" s="538">
        <f t="shared" si="330"/>
        <v>43738</v>
      </c>
      <c r="H2123" s="538">
        <f>'Information Input'!$H$35</f>
        <v>43555</v>
      </c>
      <c r="I2123" s="537" t="str">
        <f>'Information Input'!$J$22</f>
        <v>Quarterly</v>
      </c>
      <c r="J2123" s="538">
        <f>'Information Input'!$H$30</f>
        <v>43555</v>
      </c>
      <c r="K2123" s="537">
        <f>'Information Input'!$J$18</f>
        <v>2019</v>
      </c>
      <c r="L2123" s="539" t="s">
        <v>91</v>
      </c>
      <c r="M2123" s="540" t="s">
        <v>240</v>
      </c>
      <c r="N2123" s="541" t="s">
        <v>240</v>
      </c>
      <c r="O2123" s="542" t="s">
        <v>676</v>
      </c>
      <c r="P2123" s="537">
        <v>54</v>
      </c>
      <c r="Q2123" s="541" t="s">
        <v>196</v>
      </c>
      <c r="R2123" s="541" t="s">
        <v>677</v>
      </c>
      <c r="S2123" s="543">
        <f>'Report 1'!$AN$18</f>
        <v>0</v>
      </c>
      <c r="T2123" s="544">
        <f>'Report 1'!$AN$74</f>
        <v>0</v>
      </c>
      <c r="U2123" s="545">
        <f>'Report 1'!$AN$160</f>
        <v>0</v>
      </c>
      <c r="AL2123" s="546" t="s">
        <v>669</v>
      </c>
      <c r="AM2123" s="547">
        <v>2</v>
      </c>
      <c r="AN2123" s="547" t="str">
        <f>'Information Input'!$M$14</f>
        <v xml:space="preserve">      -      </v>
      </c>
      <c r="AO2123" s="547" t="s">
        <v>135</v>
      </c>
      <c r="AP2123" s="538">
        <f t="shared" si="332"/>
        <v>43466</v>
      </c>
      <c r="AQ2123" s="538">
        <f t="shared" si="333"/>
        <v>43555</v>
      </c>
      <c r="AR2123" s="538">
        <f>'Information Input'!$H$35</f>
        <v>43555</v>
      </c>
      <c r="AS2123" s="547" t="str">
        <f>'Information Input'!$J$22</f>
        <v>Quarterly</v>
      </c>
      <c r="AT2123" s="538">
        <f>'Information Input'!$H$30</f>
        <v>43555</v>
      </c>
      <c r="AU2123" s="547">
        <f>'Information Input'!$J$18</f>
        <v>2019</v>
      </c>
      <c r="AV2123" s="547" t="s">
        <v>243</v>
      </c>
      <c r="AW2123" s="547" t="s">
        <v>230</v>
      </c>
      <c r="AX2123" s="547" t="s">
        <v>230</v>
      </c>
      <c r="AY2123" s="548" t="s">
        <v>671</v>
      </c>
      <c r="AZ2123" s="547">
        <v>22</v>
      </c>
      <c r="BA2123" s="549" t="s">
        <v>164</v>
      </c>
      <c r="BB2123" s="543" t="s">
        <v>236</v>
      </c>
      <c r="BC2123" s="550">
        <f>'Report 2'!$H479</f>
        <v>0</v>
      </c>
      <c r="BD2123" s="550">
        <f>'Report 2'!$I479</f>
        <v>0</v>
      </c>
      <c r="BE2123" s="550">
        <f>'Report 2'!$J479</f>
        <v>0</v>
      </c>
      <c r="BF2123" s="550">
        <f>'Report 2'!$K479</f>
        <v>0</v>
      </c>
      <c r="BG2123" s="550">
        <f>'Report 2'!$L479</f>
        <v>0</v>
      </c>
      <c r="BH2123" s="550">
        <f>'Report 2'!$M479</f>
        <v>0</v>
      </c>
      <c r="BI2123" s="550">
        <f>'Report 2'!$N479</f>
        <v>0</v>
      </c>
      <c r="CC2123" s="542" t="s">
        <v>669</v>
      </c>
      <c r="CD2123" s="1014" t="s">
        <v>672</v>
      </c>
      <c r="CE2123" s="1014" t="str">
        <f>'Information Input'!$M$14</f>
        <v xml:space="preserve">      -      </v>
      </c>
      <c r="CF2123" s="551" t="s">
        <v>139</v>
      </c>
      <c r="CG2123" s="552">
        <f>'Information Input'!$H$33</f>
        <v>43466</v>
      </c>
      <c r="CH2123" s="552">
        <f>'Information Input'!$H$34</f>
        <v>43555</v>
      </c>
      <c r="CI2123" s="552">
        <f>'Information Input'!$H$35</f>
        <v>43555</v>
      </c>
      <c r="CJ2123" s="551" t="str">
        <f>'Information Input'!$J$22</f>
        <v>Quarterly</v>
      </c>
      <c r="CK2123" s="552">
        <f>'Information Input'!$H$30</f>
        <v>43555</v>
      </c>
      <c r="CL2123" s="551">
        <f>'Information Input'!$J$18</f>
        <v>2019</v>
      </c>
      <c r="CM2123" s="1018" t="s">
        <v>96</v>
      </c>
      <c r="CN2123" s="1014" t="s">
        <v>241</v>
      </c>
      <c r="CO2123" s="542" t="s">
        <v>241</v>
      </c>
      <c r="CP2123" s="542" t="s">
        <v>671</v>
      </c>
      <c r="CQ2123" s="551">
        <v>42</v>
      </c>
      <c r="CR2123" s="542" t="s">
        <v>184</v>
      </c>
      <c r="CS2123" s="542" t="s">
        <v>233</v>
      </c>
      <c r="CT2123" s="1015">
        <f>'Report 1'!$AU$18</f>
        <v>0</v>
      </c>
      <c r="CU2123" s="1016">
        <f>SUMIF('Report 4A'!$G$16:$G$95,$CQ2123,'Report 4A'!$BC$16:$BC$95)</f>
        <v>0</v>
      </c>
      <c r="CV2123" s="1017">
        <f t="shared" ref="CV2123:CV2124" si="334">IF(CT2123&lt;&gt;0,CU2123/CT2123,0)</f>
        <v>0</v>
      </c>
    </row>
    <row r="2124" spans="2:100">
      <c r="B2124" s="535" t="s">
        <v>669</v>
      </c>
      <c r="C2124" s="536">
        <v>1</v>
      </c>
      <c r="D2124" s="537" t="str">
        <f>'Information Input'!$M$14</f>
        <v xml:space="preserve">      -      </v>
      </c>
      <c r="E2124" s="537" t="s">
        <v>137</v>
      </c>
      <c r="F2124" s="538">
        <f t="shared" si="329"/>
        <v>43647</v>
      </c>
      <c r="G2124" s="538">
        <f t="shared" si="330"/>
        <v>43738</v>
      </c>
      <c r="H2124" s="538">
        <f>'Information Input'!$H$35</f>
        <v>43555</v>
      </c>
      <c r="I2124" s="537" t="str">
        <f>'Information Input'!$J$22</f>
        <v>Quarterly</v>
      </c>
      <c r="J2124" s="538">
        <f>'Information Input'!$H$30</f>
        <v>43555</v>
      </c>
      <c r="K2124" s="537">
        <f>'Information Input'!$J$18</f>
        <v>2019</v>
      </c>
      <c r="L2124" s="539" t="s">
        <v>91</v>
      </c>
      <c r="M2124" s="540" t="s">
        <v>240</v>
      </c>
      <c r="N2124" s="541" t="s">
        <v>240</v>
      </c>
      <c r="O2124" s="542" t="s">
        <v>676</v>
      </c>
      <c r="P2124" s="537">
        <v>55</v>
      </c>
      <c r="Q2124" s="541" t="s">
        <v>197</v>
      </c>
      <c r="R2124" s="541" t="s">
        <v>677</v>
      </c>
      <c r="S2124" s="543">
        <f>'Report 1'!$AN$18</f>
        <v>0</v>
      </c>
      <c r="T2124" s="544">
        <f>'Report 1'!$AN$75</f>
        <v>0</v>
      </c>
      <c r="U2124" s="545">
        <f>'Report 1'!$AN$161</f>
        <v>0</v>
      </c>
      <c r="AL2124" s="546" t="s">
        <v>669</v>
      </c>
      <c r="AM2124" s="547">
        <v>2</v>
      </c>
      <c r="AN2124" s="547" t="str">
        <f>'Information Input'!$M$14</f>
        <v xml:space="preserve">      -      </v>
      </c>
      <c r="AO2124" s="547" t="s">
        <v>135</v>
      </c>
      <c r="AP2124" s="538">
        <f t="shared" si="332"/>
        <v>43466</v>
      </c>
      <c r="AQ2124" s="538">
        <f t="shared" si="333"/>
        <v>43555</v>
      </c>
      <c r="AR2124" s="538">
        <f>'Information Input'!$H$35</f>
        <v>43555</v>
      </c>
      <c r="AS2124" s="547" t="str">
        <f>'Information Input'!$J$22</f>
        <v>Quarterly</v>
      </c>
      <c r="AT2124" s="538">
        <f>'Information Input'!$H$30</f>
        <v>43555</v>
      </c>
      <c r="AU2124" s="547">
        <f>'Information Input'!$J$18</f>
        <v>2019</v>
      </c>
      <c r="AV2124" s="547" t="s">
        <v>243</v>
      </c>
      <c r="AW2124" s="547" t="s">
        <v>230</v>
      </c>
      <c r="AX2124" s="547" t="s">
        <v>230</v>
      </c>
      <c r="AY2124" s="548" t="s">
        <v>671</v>
      </c>
      <c r="AZ2124" s="547">
        <v>23</v>
      </c>
      <c r="BA2124" s="549" t="s">
        <v>165</v>
      </c>
      <c r="BB2124" s="543" t="s">
        <v>236</v>
      </c>
      <c r="BC2124" s="550">
        <f>'Report 2'!$H480</f>
        <v>0</v>
      </c>
      <c r="BD2124" s="550">
        <f>'Report 2'!$I480</f>
        <v>0</v>
      </c>
      <c r="BE2124" s="550">
        <f>'Report 2'!$J480</f>
        <v>0</v>
      </c>
      <c r="BF2124" s="550">
        <f>'Report 2'!$K480</f>
        <v>0</v>
      </c>
      <c r="BG2124" s="550">
        <f>'Report 2'!$L480</f>
        <v>0</v>
      </c>
      <c r="BH2124" s="550">
        <f>'Report 2'!$M480</f>
        <v>0</v>
      </c>
      <c r="BI2124" s="550">
        <f>'Report 2'!$N480</f>
        <v>0</v>
      </c>
      <c r="CC2124" s="542" t="s">
        <v>669</v>
      </c>
      <c r="CD2124" s="1014" t="s">
        <v>672</v>
      </c>
      <c r="CE2124" s="1014" t="str">
        <f>'Information Input'!$M$14</f>
        <v xml:space="preserve">      -      </v>
      </c>
      <c r="CF2124" s="551" t="s">
        <v>139</v>
      </c>
      <c r="CG2124" s="552">
        <f>'Information Input'!$H$33</f>
        <v>43466</v>
      </c>
      <c r="CH2124" s="552">
        <f>'Information Input'!$H$34</f>
        <v>43555</v>
      </c>
      <c r="CI2124" s="552">
        <f>'Information Input'!$H$35</f>
        <v>43555</v>
      </c>
      <c r="CJ2124" s="551" t="str">
        <f>'Information Input'!$J$22</f>
        <v>Quarterly</v>
      </c>
      <c r="CK2124" s="552">
        <f>'Information Input'!$H$30</f>
        <v>43555</v>
      </c>
      <c r="CL2124" s="551">
        <f>'Information Input'!$J$18</f>
        <v>2019</v>
      </c>
      <c r="CM2124" s="1018" t="s">
        <v>96</v>
      </c>
      <c r="CN2124" s="1014" t="s">
        <v>241</v>
      </c>
      <c r="CO2124" s="542" t="s">
        <v>241</v>
      </c>
      <c r="CP2124" s="542" t="s">
        <v>671</v>
      </c>
      <c r="CQ2124" s="551">
        <v>43</v>
      </c>
      <c r="CR2124" s="542" t="s">
        <v>185</v>
      </c>
      <c r="CS2124" s="542" t="s">
        <v>233</v>
      </c>
      <c r="CT2124" s="1015">
        <f>'Report 1'!$AU$18</f>
        <v>0</v>
      </c>
      <c r="CU2124" s="1016">
        <f>SUMIF('Report 4A'!$G$16:$G$95,$CQ2124,'Report 4A'!$BC$16:$BC$95)</f>
        <v>0</v>
      </c>
      <c r="CV2124" s="1017">
        <f t="shared" si="334"/>
        <v>0</v>
      </c>
    </row>
    <row r="2125" spans="2:100">
      <c r="B2125" s="535" t="s">
        <v>669</v>
      </c>
      <c r="C2125" s="536">
        <v>1</v>
      </c>
      <c r="D2125" s="537" t="str">
        <f>'Information Input'!$M$14</f>
        <v xml:space="preserve">      -      </v>
      </c>
      <c r="E2125" s="537" t="s">
        <v>137</v>
      </c>
      <c r="F2125" s="538">
        <f t="shared" si="329"/>
        <v>43647</v>
      </c>
      <c r="G2125" s="538">
        <f t="shared" si="330"/>
        <v>43738</v>
      </c>
      <c r="H2125" s="538">
        <f>'Information Input'!$H$35</f>
        <v>43555</v>
      </c>
      <c r="I2125" s="537" t="str">
        <f>'Information Input'!$J$22</f>
        <v>Quarterly</v>
      </c>
      <c r="J2125" s="538">
        <f>'Information Input'!$H$30</f>
        <v>43555</v>
      </c>
      <c r="K2125" s="537">
        <f>'Information Input'!$J$18</f>
        <v>2019</v>
      </c>
      <c r="L2125" s="539" t="s">
        <v>91</v>
      </c>
      <c r="M2125" s="540" t="s">
        <v>240</v>
      </c>
      <c r="N2125" s="541" t="s">
        <v>240</v>
      </c>
      <c r="O2125" s="542" t="s">
        <v>676</v>
      </c>
      <c r="P2125" s="537">
        <v>56</v>
      </c>
      <c r="Q2125" s="541" t="s">
        <v>198</v>
      </c>
      <c r="R2125" s="541" t="s">
        <v>239</v>
      </c>
      <c r="S2125" s="543">
        <f>'Report 1'!$AN$18</f>
        <v>0</v>
      </c>
      <c r="T2125" s="544">
        <f>'Report 1'!$AN$76</f>
        <v>0</v>
      </c>
      <c r="U2125" s="545">
        <f>'Report 1'!$AN$162</f>
        <v>0</v>
      </c>
      <c r="AL2125" s="546" t="s">
        <v>669</v>
      </c>
      <c r="AM2125" s="547">
        <v>2</v>
      </c>
      <c r="AN2125" s="547" t="str">
        <f>'Information Input'!$M$14</f>
        <v xml:space="preserve">      -      </v>
      </c>
      <c r="AO2125" s="547" t="s">
        <v>135</v>
      </c>
      <c r="AP2125" s="538">
        <f t="shared" si="332"/>
        <v>43466</v>
      </c>
      <c r="AQ2125" s="538">
        <f t="shared" si="333"/>
        <v>43555</v>
      </c>
      <c r="AR2125" s="538">
        <f>'Information Input'!$H$35</f>
        <v>43555</v>
      </c>
      <c r="AS2125" s="547" t="str">
        <f>'Information Input'!$J$22</f>
        <v>Quarterly</v>
      </c>
      <c r="AT2125" s="538">
        <f>'Information Input'!$H$30</f>
        <v>43555</v>
      </c>
      <c r="AU2125" s="547">
        <f>'Information Input'!$J$18</f>
        <v>2019</v>
      </c>
      <c r="AV2125" s="547" t="s">
        <v>243</v>
      </c>
      <c r="AW2125" s="547" t="s">
        <v>230</v>
      </c>
      <c r="AX2125" s="547" t="s">
        <v>230</v>
      </c>
      <c r="AY2125" s="548" t="s">
        <v>671</v>
      </c>
      <c r="AZ2125" s="547">
        <v>24</v>
      </c>
      <c r="BA2125" s="549" t="s">
        <v>166</v>
      </c>
      <c r="BB2125" s="543" t="s">
        <v>233</v>
      </c>
      <c r="BC2125" s="550">
        <f>'Report 2'!$H481</f>
        <v>0</v>
      </c>
      <c r="BD2125" s="550">
        <f>'Report 2'!$I481</f>
        <v>0</v>
      </c>
      <c r="BE2125" s="550">
        <f>'Report 2'!$J481</f>
        <v>0</v>
      </c>
      <c r="BF2125" s="550">
        <f>'Report 2'!$K481</f>
        <v>0</v>
      </c>
      <c r="BG2125" s="550">
        <f>'Report 2'!$L481</f>
        <v>0</v>
      </c>
      <c r="BH2125" s="550">
        <f>'Report 2'!$M481</f>
        <v>0</v>
      </c>
      <c r="BI2125" s="550">
        <f>'Report 2'!$N481</f>
        <v>0</v>
      </c>
      <c r="CC2125" s="542" t="s">
        <v>669</v>
      </c>
      <c r="CD2125" s="1014" t="s">
        <v>672</v>
      </c>
      <c r="CE2125" s="1014" t="str">
        <f>'Information Input'!$M$14</f>
        <v xml:space="preserve">      -      </v>
      </c>
      <c r="CF2125" s="551" t="s">
        <v>139</v>
      </c>
      <c r="CG2125" s="552">
        <f>'Information Input'!$H$33</f>
        <v>43466</v>
      </c>
      <c r="CH2125" s="552">
        <f>'Information Input'!$H$34</f>
        <v>43555</v>
      </c>
      <c r="CI2125" s="552">
        <f>'Information Input'!$H$35</f>
        <v>43555</v>
      </c>
      <c r="CJ2125" s="551" t="str">
        <f>'Information Input'!$J$22</f>
        <v>Quarterly</v>
      </c>
      <c r="CK2125" s="552">
        <f>'Information Input'!$H$30</f>
        <v>43555</v>
      </c>
      <c r="CL2125" s="551">
        <f>'Information Input'!$J$18</f>
        <v>2019</v>
      </c>
      <c r="CM2125" s="551" t="s">
        <v>96</v>
      </c>
      <c r="CN2125" s="1014" t="s">
        <v>241</v>
      </c>
      <c r="CO2125" s="542" t="s">
        <v>241</v>
      </c>
      <c r="CP2125" s="542" t="s">
        <v>675</v>
      </c>
      <c r="CQ2125" s="551">
        <v>45</v>
      </c>
      <c r="CR2125" s="542" t="s">
        <v>187</v>
      </c>
      <c r="CS2125" s="542" t="s">
        <v>239</v>
      </c>
      <c r="CT2125" s="1015">
        <f>'Report 1'!$AU$18</f>
        <v>0</v>
      </c>
      <c r="CU2125" s="1016">
        <f>SUMIF('Report 4A'!$G$16:$G$95,$CQ2125,'Report 4A'!$BC$16:$BC$95)</f>
        <v>0</v>
      </c>
      <c r="CV2125" s="1017">
        <f t="shared" si="331"/>
        <v>0</v>
      </c>
    </row>
    <row r="2126" spans="2:100">
      <c r="B2126" s="535" t="s">
        <v>669</v>
      </c>
      <c r="C2126" s="536">
        <v>1</v>
      </c>
      <c r="D2126" s="537" t="str">
        <f>'Information Input'!$M$14</f>
        <v xml:space="preserve">      -      </v>
      </c>
      <c r="E2126" s="537" t="s">
        <v>137</v>
      </c>
      <c r="F2126" s="538">
        <f t="shared" si="329"/>
        <v>43647</v>
      </c>
      <c r="G2126" s="538">
        <f t="shared" si="330"/>
        <v>43738</v>
      </c>
      <c r="H2126" s="538">
        <f>'Information Input'!$H$35</f>
        <v>43555</v>
      </c>
      <c r="I2126" s="537" t="str">
        <f>'Information Input'!$J$22</f>
        <v>Quarterly</v>
      </c>
      <c r="J2126" s="538">
        <f>'Information Input'!$H$30</f>
        <v>43555</v>
      </c>
      <c r="K2126" s="537">
        <f>'Information Input'!$J$18</f>
        <v>2019</v>
      </c>
      <c r="L2126" s="539" t="s">
        <v>91</v>
      </c>
      <c r="M2126" s="540" t="s">
        <v>240</v>
      </c>
      <c r="N2126" s="541" t="s">
        <v>240</v>
      </c>
      <c r="O2126" s="542" t="s">
        <v>674</v>
      </c>
      <c r="P2126" s="537">
        <v>57</v>
      </c>
      <c r="Q2126" s="541" t="s">
        <v>199</v>
      </c>
      <c r="R2126" s="542" t="s">
        <v>239</v>
      </c>
      <c r="S2126" s="543">
        <f>'Report 1'!$AN$18</f>
        <v>0</v>
      </c>
      <c r="T2126" s="544">
        <f>'Report 1'!$AN$77</f>
        <v>0</v>
      </c>
      <c r="U2126" s="545">
        <f>'Report 1'!$AN$163</f>
        <v>0</v>
      </c>
      <c r="AL2126" s="546" t="s">
        <v>669</v>
      </c>
      <c r="AM2126" s="547">
        <v>2</v>
      </c>
      <c r="AN2126" s="547" t="str">
        <f>'Information Input'!$M$14</f>
        <v xml:space="preserve">      -      </v>
      </c>
      <c r="AO2126" s="547" t="s">
        <v>135</v>
      </c>
      <c r="AP2126" s="538">
        <f t="shared" si="332"/>
        <v>43466</v>
      </c>
      <c r="AQ2126" s="538">
        <f t="shared" si="333"/>
        <v>43555</v>
      </c>
      <c r="AR2126" s="538">
        <f>'Information Input'!$H$35</f>
        <v>43555</v>
      </c>
      <c r="AS2126" s="547" t="str">
        <f>'Information Input'!$J$22</f>
        <v>Quarterly</v>
      </c>
      <c r="AT2126" s="538">
        <f>'Information Input'!$H$30</f>
        <v>43555</v>
      </c>
      <c r="AU2126" s="547">
        <f>'Information Input'!$J$18</f>
        <v>2019</v>
      </c>
      <c r="AV2126" s="547" t="s">
        <v>243</v>
      </c>
      <c r="AW2126" s="547" t="s">
        <v>230</v>
      </c>
      <c r="AX2126" s="547" t="s">
        <v>230</v>
      </c>
      <c r="AY2126" s="548" t="s">
        <v>671</v>
      </c>
      <c r="AZ2126" s="547">
        <v>25</v>
      </c>
      <c r="BA2126" s="549" t="s">
        <v>167</v>
      </c>
      <c r="BB2126" s="543" t="s">
        <v>233</v>
      </c>
      <c r="BC2126" s="550">
        <f>'Report 2'!$H482</f>
        <v>0</v>
      </c>
      <c r="BD2126" s="550">
        <f>'Report 2'!$I482</f>
        <v>0</v>
      </c>
      <c r="BE2126" s="550">
        <f>'Report 2'!$J482</f>
        <v>0</v>
      </c>
      <c r="BF2126" s="550">
        <f>'Report 2'!$K482</f>
        <v>0</v>
      </c>
      <c r="BG2126" s="550">
        <f>'Report 2'!$L482</f>
        <v>0</v>
      </c>
      <c r="BH2126" s="550">
        <f>'Report 2'!$M482</f>
        <v>0</v>
      </c>
      <c r="BI2126" s="550">
        <f>'Report 2'!$N482</f>
        <v>0</v>
      </c>
      <c r="CC2126" s="542" t="s">
        <v>669</v>
      </c>
      <c r="CD2126" s="1014" t="s">
        <v>672</v>
      </c>
      <c r="CE2126" s="1014" t="str">
        <f>'Information Input'!$M$14</f>
        <v xml:space="preserve">      -      </v>
      </c>
      <c r="CF2126" s="551" t="s">
        <v>139</v>
      </c>
      <c r="CG2126" s="552">
        <f>'Information Input'!$H$33</f>
        <v>43466</v>
      </c>
      <c r="CH2126" s="552">
        <f>'Information Input'!$H$34</f>
        <v>43555</v>
      </c>
      <c r="CI2126" s="552">
        <f>'Information Input'!$H$35</f>
        <v>43555</v>
      </c>
      <c r="CJ2126" s="551" t="str">
        <f>'Information Input'!$J$22</f>
        <v>Quarterly</v>
      </c>
      <c r="CK2126" s="552">
        <f>'Information Input'!$H$30</f>
        <v>43555</v>
      </c>
      <c r="CL2126" s="551">
        <f>'Information Input'!$J$18</f>
        <v>2019</v>
      </c>
      <c r="CM2126" s="551" t="s">
        <v>96</v>
      </c>
      <c r="CN2126" s="1014" t="s">
        <v>241</v>
      </c>
      <c r="CO2126" s="542" t="s">
        <v>241</v>
      </c>
      <c r="CP2126" s="542" t="s">
        <v>675</v>
      </c>
      <c r="CQ2126" s="551">
        <v>46</v>
      </c>
      <c r="CR2126" s="542" t="s">
        <v>188</v>
      </c>
      <c r="CS2126" s="542" t="s">
        <v>239</v>
      </c>
      <c r="CT2126" s="1015">
        <f>'Report 1'!$AU$18</f>
        <v>0</v>
      </c>
      <c r="CU2126" s="1016">
        <f>SUMIF('Report 4A'!$G$16:$G$95,$CQ2126,'Report 4A'!$BC$16:$BC$95)</f>
        <v>0</v>
      </c>
      <c r="CV2126" s="1017">
        <f t="shared" si="331"/>
        <v>0</v>
      </c>
    </row>
    <row r="2127" spans="2:100">
      <c r="B2127" s="535" t="s">
        <v>669</v>
      </c>
      <c r="C2127" s="536">
        <v>1</v>
      </c>
      <c r="D2127" s="537" t="str">
        <f>'Information Input'!$M$14</f>
        <v xml:space="preserve">      -      </v>
      </c>
      <c r="E2127" s="537" t="s">
        <v>137</v>
      </c>
      <c r="F2127" s="538">
        <f t="shared" si="329"/>
        <v>43647</v>
      </c>
      <c r="G2127" s="538">
        <f t="shared" si="330"/>
        <v>43738</v>
      </c>
      <c r="H2127" s="538">
        <f>'Information Input'!$H$35</f>
        <v>43555</v>
      </c>
      <c r="I2127" s="537" t="str">
        <f>'Information Input'!$J$22</f>
        <v>Quarterly</v>
      </c>
      <c r="J2127" s="538">
        <f>'Information Input'!$H$30</f>
        <v>43555</v>
      </c>
      <c r="K2127" s="537">
        <f>'Information Input'!$J$18</f>
        <v>2019</v>
      </c>
      <c r="L2127" s="539" t="s">
        <v>91</v>
      </c>
      <c r="M2127" s="540" t="s">
        <v>240</v>
      </c>
      <c r="N2127" s="541" t="s">
        <v>240</v>
      </c>
      <c r="O2127" s="542" t="s">
        <v>678</v>
      </c>
      <c r="P2127" s="537">
        <v>58</v>
      </c>
      <c r="Q2127" s="541" t="s">
        <v>201</v>
      </c>
      <c r="R2127" s="542" t="s">
        <v>239</v>
      </c>
      <c r="S2127" s="543">
        <f>'Report 1'!$AN$18</f>
        <v>0</v>
      </c>
      <c r="T2127" s="544">
        <f>'Report 1'!$AN$79</f>
        <v>0</v>
      </c>
      <c r="U2127" s="545">
        <f>'Report 1'!$AN$165</f>
        <v>0</v>
      </c>
      <c r="AL2127" s="546" t="s">
        <v>669</v>
      </c>
      <c r="AM2127" s="547">
        <v>2</v>
      </c>
      <c r="AN2127" s="547" t="str">
        <f>'Information Input'!$M$14</f>
        <v xml:space="preserve">      -      </v>
      </c>
      <c r="AO2127" s="547" t="s">
        <v>135</v>
      </c>
      <c r="AP2127" s="538">
        <f t="shared" si="332"/>
        <v>43466</v>
      </c>
      <c r="AQ2127" s="538">
        <f t="shared" si="333"/>
        <v>43555</v>
      </c>
      <c r="AR2127" s="538">
        <f>'Information Input'!$H$35</f>
        <v>43555</v>
      </c>
      <c r="AS2127" s="547" t="str">
        <f>'Information Input'!$J$22</f>
        <v>Quarterly</v>
      </c>
      <c r="AT2127" s="538">
        <f>'Information Input'!$H$30</f>
        <v>43555</v>
      </c>
      <c r="AU2127" s="547">
        <f>'Information Input'!$J$18</f>
        <v>2019</v>
      </c>
      <c r="AV2127" s="547" t="s">
        <v>243</v>
      </c>
      <c r="AW2127" s="547" t="s">
        <v>230</v>
      </c>
      <c r="AX2127" s="547" t="s">
        <v>230</v>
      </c>
      <c r="AY2127" s="548" t="s">
        <v>671</v>
      </c>
      <c r="AZ2127" s="547">
        <v>26</v>
      </c>
      <c r="BA2127" s="549" t="s">
        <v>168</v>
      </c>
      <c r="BB2127" s="543" t="s">
        <v>237</v>
      </c>
      <c r="BC2127" s="550">
        <f>'Report 2'!$H483</f>
        <v>0</v>
      </c>
      <c r="BD2127" s="550">
        <f>'Report 2'!$I483</f>
        <v>0</v>
      </c>
      <c r="BE2127" s="550">
        <f>'Report 2'!$J483</f>
        <v>0</v>
      </c>
      <c r="BF2127" s="550">
        <f>'Report 2'!$K483</f>
        <v>0</v>
      </c>
      <c r="BG2127" s="550">
        <f>'Report 2'!$L483</f>
        <v>0</v>
      </c>
      <c r="BH2127" s="550">
        <f>'Report 2'!$M483</f>
        <v>0</v>
      </c>
      <c r="BI2127" s="550">
        <f>'Report 2'!$N483</f>
        <v>0</v>
      </c>
      <c r="CC2127" s="542" t="s">
        <v>669</v>
      </c>
      <c r="CD2127" s="1014" t="s">
        <v>672</v>
      </c>
      <c r="CE2127" s="1014" t="str">
        <f>'Information Input'!$M$14</f>
        <v xml:space="preserve">      -      </v>
      </c>
      <c r="CF2127" s="551" t="s">
        <v>139</v>
      </c>
      <c r="CG2127" s="552">
        <f>'Information Input'!$H$33</f>
        <v>43466</v>
      </c>
      <c r="CH2127" s="552">
        <f>'Information Input'!$H$34</f>
        <v>43555</v>
      </c>
      <c r="CI2127" s="552">
        <f>'Information Input'!$H$35</f>
        <v>43555</v>
      </c>
      <c r="CJ2127" s="551" t="str">
        <f>'Information Input'!$J$22</f>
        <v>Quarterly</v>
      </c>
      <c r="CK2127" s="552">
        <f>'Information Input'!$H$30</f>
        <v>43555</v>
      </c>
      <c r="CL2127" s="551">
        <f>'Information Input'!$J$18</f>
        <v>2019</v>
      </c>
      <c r="CM2127" s="551" t="s">
        <v>96</v>
      </c>
      <c r="CN2127" s="1014" t="s">
        <v>241</v>
      </c>
      <c r="CO2127" s="542" t="s">
        <v>241</v>
      </c>
      <c r="CP2127" s="542" t="s">
        <v>675</v>
      </c>
      <c r="CQ2127" s="551">
        <v>47</v>
      </c>
      <c r="CR2127" s="542" t="s">
        <v>189</v>
      </c>
      <c r="CS2127" s="542" t="s">
        <v>239</v>
      </c>
      <c r="CT2127" s="1015">
        <f>'Report 1'!$AU$18</f>
        <v>0</v>
      </c>
      <c r="CU2127" s="1016">
        <f>SUMIF('Report 4A'!$G$16:$G$95,$CQ2127,'Report 4A'!$BC$16:$BC$95)</f>
        <v>0</v>
      </c>
      <c r="CV2127" s="1017">
        <f t="shared" si="331"/>
        <v>0</v>
      </c>
    </row>
    <row r="2128" spans="2:100">
      <c r="B2128" s="535" t="s">
        <v>669</v>
      </c>
      <c r="C2128" s="536">
        <v>1</v>
      </c>
      <c r="D2128" s="537" t="str">
        <f>'Information Input'!$M$14</f>
        <v xml:space="preserve">      -      </v>
      </c>
      <c r="E2128" s="537" t="s">
        <v>137</v>
      </c>
      <c r="F2128" s="538">
        <f t="shared" si="329"/>
        <v>43647</v>
      </c>
      <c r="G2128" s="538">
        <f t="shared" si="330"/>
        <v>43738</v>
      </c>
      <c r="H2128" s="538">
        <f>'Information Input'!$H$35</f>
        <v>43555</v>
      </c>
      <c r="I2128" s="537" t="str">
        <f>'Information Input'!$J$22</f>
        <v>Quarterly</v>
      </c>
      <c r="J2128" s="538">
        <f>'Information Input'!$H$30</f>
        <v>43555</v>
      </c>
      <c r="K2128" s="537">
        <f>'Information Input'!$J$18</f>
        <v>2019</v>
      </c>
      <c r="L2128" s="539" t="s">
        <v>91</v>
      </c>
      <c r="M2128" s="540" t="s">
        <v>240</v>
      </c>
      <c r="N2128" s="541" t="s">
        <v>240</v>
      </c>
      <c r="O2128" s="542" t="s">
        <v>678</v>
      </c>
      <c r="P2128" s="537">
        <v>59</v>
      </c>
      <c r="Q2128" s="541" t="s">
        <v>202</v>
      </c>
      <c r="R2128" s="542" t="s">
        <v>239</v>
      </c>
      <c r="S2128" s="543">
        <f>'Report 1'!$AN$18</f>
        <v>0</v>
      </c>
      <c r="T2128" s="544">
        <f>'Report 1'!$AN$80</f>
        <v>0</v>
      </c>
      <c r="U2128" s="545">
        <f>'Report 1'!$AN$166</f>
        <v>0</v>
      </c>
      <c r="AL2128" s="546" t="s">
        <v>669</v>
      </c>
      <c r="AM2128" s="547">
        <v>2</v>
      </c>
      <c r="AN2128" s="547" t="str">
        <f>'Information Input'!$M$14</f>
        <v xml:space="preserve">      -      </v>
      </c>
      <c r="AO2128" s="547" t="s">
        <v>135</v>
      </c>
      <c r="AP2128" s="538">
        <f t="shared" si="332"/>
        <v>43466</v>
      </c>
      <c r="AQ2128" s="538">
        <f t="shared" si="333"/>
        <v>43555</v>
      </c>
      <c r="AR2128" s="538">
        <f>'Information Input'!$H$35</f>
        <v>43555</v>
      </c>
      <c r="AS2128" s="547" t="str">
        <f>'Information Input'!$J$22</f>
        <v>Quarterly</v>
      </c>
      <c r="AT2128" s="538">
        <f>'Information Input'!$H$30</f>
        <v>43555</v>
      </c>
      <c r="AU2128" s="547">
        <f>'Information Input'!$J$18</f>
        <v>2019</v>
      </c>
      <c r="AV2128" s="547" t="s">
        <v>243</v>
      </c>
      <c r="AW2128" s="547" t="s">
        <v>230</v>
      </c>
      <c r="AX2128" s="547" t="s">
        <v>230</v>
      </c>
      <c r="AY2128" s="548" t="s">
        <v>671</v>
      </c>
      <c r="AZ2128" s="547">
        <v>27</v>
      </c>
      <c r="BA2128" s="549" t="s">
        <v>169</v>
      </c>
      <c r="BB2128" s="543" t="s">
        <v>235</v>
      </c>
      <c r="BC2128" s="550">
        <f>'Report 2'!$H484</f>
        <v>0</v>
      </c>
      <c r="BD2128" s="550">
        <f>'Report 2'!$I484</f>
        <v>0</v>
      </c>
      <c r="BE2128" s="550">
        <f>'Report 2'!$J484</f>
        <v>0</v>
      </c>
      <c r="BF2128" s="550">
        <f>'Report 2'!$K484</f>
        <v>0</v>
      </c>
      <c r="BG2128" s="550">
        <f>'Report 2'!$L484</f>
        <v>0</v>
      </c>
      <c r="BH2128" s="550">
        <f>'Report 2'!$M484</f>
        <v>0</v>
      </c>
      <c r="BI2128" s="550">
        <f>'Report 2'!$N484</f>
        <v>0</v>
      </c>
      <c r="CC2128" s="542" t="s">
        <v>669</v>
      </c>
      <c r="CD2128" s="1014" t="s">
        <v>672</v>
      </c>
      <c r="CE2128" s="1014" t="str">
        <f>'Information Input'!$M$14</f>
        <v xml:space="preserve">      -      </v>
      </c>
      <c r="CF2128" s="551" t="s">
        <v>139</v>
      </c>
      <c r="CG2128" s="552">
        <f>'Information Input'!$H$33</f>
        <v>43466</v>
      </c>
      <c r="CH2128" s="552">
        <f>'Information Input'!$H$34</f>
        <v>43555</v>
      </c>
      <c r="CI2128" s="552">
        <f>'Information Input'!$H$35</f>
        <v>43555</v>
      </c>
      <c r="CJ2128" s="551" t="str">
        <f>'Information Input'!$J$22</f>
        <v>Quarterly</v>
      </c>
      <c r="CK2128" s="552">
        <f>'Information Input'!$H$30</f>
        <v>43555</v>
      </c>
      <c r="CL2128" s="551">
        <f>'Information Input'!$J$18</f>
        <v>2019</v>
      </c>
      <c r="CM2128" s="551" t="s">
        <v>96</v>
      </c>
      <c r="CN2128" s="1014" t="s">
        <v>241</v>
      </c>
      <c r="CO2128" s="542" t="s">
        <v>241</v>
      </c>
      <c r="CP2128" s="542" t="s">
        <v>675</v>
      </c>
      <c r="CQ2128" s="551">
        <v>48</v>
      </c>
      <c r="CR2128" s="542" t="s">
        <v>190</v>
      </c>
      <c r="CS2128" s="542" t="s">
        <v>239</v>
      </c>
      <c r="CT2128" s="1015">
        <f>'Report 1'!$AU$18</f>
        <v>0</v>
      </c>
      <c r="CU2128" s="1016">
        <f>SUMIF('Report 4A'!$G$16:$G$95,$CQ2128,'Report 4A'!$BC$16:$BC$95)</f>
        <v>0</v>
      </c>
      <c r="CV2128" s="1017">
        <f t="shared" si="331"/>
        <v>0</v>
      </c>
    </row>
    <row r="2129" spans="2:100">
      <c r="B2129" s="535" t="s">
        <v>669</v>
      </c>
      <c r="C2129" s="536">
        <v>1</v>
      </c>
      <c r="D2129" s="537" t="str">
        <f>'Information Input'!$M$14</f>
        <v xml:space="preserve">      -      </v>
      </c>
      <c r="E2129" s="537" t="s">
        <v>137</v>
      </c>
      <c r="F2129" s="538">
        <f t="shared" si="329"/>
        <v>43647</v>
      </c>
      <c r="G2129" s="538">
        <f t="shared" si="330"/>
        <v>43738</v>
      </c>
      <c r="H2129" s="538">
        <f>'Information Input'!$H$35</f>
        <v>43555</v>
      </c>
      <c r="I2129" s="537" t="str">
        <f>'Information Input'!$J$22</f>
        <v>Quarterly</v>
      </c>
      <c r="J2129" s="538">
        <f>'Information Input'!$H$30</f>
        <v>43555</v>
      </c>
      <c r="K2129" s="537">
        <f>'Information Input'!$J$18</f>
        <v>2019</v>
      </c>
      <c r="L2129" s="539" t="s">
        <v>91</v>
      </c>
      <c r="M2129" s="540" t="s">
        <v>240</v>
      </c>
      <c r="N2129" s="541" t="s">
        <v>240</v>
      </c>
      <c r="O2129" s="542" t="s">
        <v>678</v>
      </c>
      <c r="P2129" s="537">
        <v>60</v>
      </c>
      <c r="Q2129" s="541" t="s">
        <v>203</v>
      </c>
      <c r="R2129" s="541" t="s">
        <v>239</v>
      </c>
      <c r="S2129" s="543">
        <f>'Report 1'!$AN$18</f>
        <v>0</v>
      </c>
      <c r="T2129" s="544">
        <f>'Report 1'!$AN$81</f>
        <v>0</v>
      </c>
      <c r="U2129" s="545">
        <f>'Report 1'!$AN$167</f>
        <v>0</v>
      </c>
      <c r="AL2129" s="546" t="s">
        <v>669</v>
      </c>
      <c r="AM2129" s="547">
        <v>2</v>
      </c>
      <c r="AN2129" s="547" t="str">
        <f>'Information Input'!$M$14</f>
        <v xml:space="preserve">      -      </v>
      </c>
      <c r="AO2129" s="547" t="s">
        <v>135</v>
      </c>
      <c r="AP2129" s="538">
        <f t="shared" si="332"/>
        <v>43466</v>
      </c>
      <c r="AQ2129" s="538">
        <f t="shared" si="333"/>
        <v>43555</v>
      </c>
      <c r="AR2129" s="538">
        <f>'Information Input'!$H$35</f>
        <v>43555</v>
      </c>
      <c r="AS2129" s="547" t="str">
        <f>'Information Input'!$J$22</f>
        <v>Quarterly</v>
      </c>
      <c r="AT2129" s="538">
        <f>'Information Input'!$H$30</f>
        <v>43555</v>
      </c>
      <c r="AU2129" s="547">
        <f>'Information Input'!$J$18</f>
        <v>2019</v>
      </c>
      <c r="AV2129" s="547" t="s">
        <v>243</v>
      </c>
      <c r="AW2129" s="547" t="s">
        <v>230</v>
      </c>
      <c r="AX2129" s="547" t="s">
        <v>230</v>
      </c>
      <c r="AY2129" s="548" t="s">
        <v>671</v>
      </c>
      <c r="AZ2129" s="547">
        <v>28</v>
      </c>
      <c r="BA2129" s="549" t="s">
        <v>170</v>
      </c>
      <c r="BB2129" s="543" t="s">
        <v>235</v>
      </c>
      <c r="BC2129" s="550">
        <f>'Report 2'!$H485</f>
        <v>0</v>
      </c>
      <c r="BD2129" s="550">
        <f>'Report 2'!$I485</f>
        <v>0</v>
      </c>
      <c r="BE2129" s="550">
        <f>'Report 2'!$J485</f>
        <v>0</v>
      </c>
      <c r="BF2129" s="550">
        <f>'Report 2'!$K485</f>
        <v>0</v>
      </c>
      <c r="BG2129" s="550">
        <f>'Report 2'!$L485</f>
        <v>0</v>
      </c>
      <c r="BH2129" s="550">
        <f>'Report 2'!$M485</f>
        <v>0</v>
      </c>
      <c r="BI2129" s="550">
        <f>'Report 2'!$N485</f>
        <v>0</v>
      </c>
      <c r="CC2129" s="542" t="s">
        <v>669</v>
      </c>
      <c r="CD2129" s="1014" t="s">
        <v>672</v>
      </c>
      <c r="CE2129" s="1014" t="str">
        <f>'Information Input'!$M$14</f>
        <v xml:space="preserve">      -      </v>
      </c>
      <c r="CF2129" s="551" t="s">
        <v>139</v>
      </c>
      <c r="CG2129" s="552">
        <f>'Information Input'!$H$33</f>
        <v>43466</v>
      </c>
      <c r="CH2129" s="552">
        <f>'Information Input'!$H$34</f>
        <v>43555</v>
      </c>
      <c r="CI2129" s="552">
        <f>'Information Input'!$H$35</f>
        <v>43555</v>
      </c>
      <c r="CJ2129" s="551" t="str">
        <f>'Information Input'!$J$22</f>
        <v>Quarterly</v>
      </c>
      <c r="CK2129" s="552">
        <f>'Information Input'!$H$30</f>
        <v>43555</v>
      </c>
      <c r="CL2129" s="551">
        <f>'Information Input'!$J$18</f>
        <v>2019</v>
      </c>
      <c r="CM2129" s="551" t="s">
        <v>96</v>
      </c>
      <c r="CN2129" s="1014" t="s">
        <v>241</v>
      </c>
      <c r="CO2129" s="542" t="s">
        <v>241</v>
      </c>
      <c r="CP2129" s="542" t="s">
        <v>675</v>
      </c>
      <c r="CQ2129" s="551">
        <v>49</v>
      </c>
      <c r="CR2129" s="542" t="s">
        <v>191</v>
      </c>
      <c r="CS2129" s="542" t="s">
        <v>239</v>
      </c>
      <c r="CT2129" s="1015">
        <f>'Report 1'!$AU$18</f>
        <v>0</v>
      </c>
      <c r="CU2129" s="1016">
        <f>SUMIF('Report 4A'!$G$16:$G$95,$CQ2129,'Report 4A'!$BC$16:$BC$95)</f>
        <v>0</v>
      </c>
      <c r="CV2129" s="1017">
        <f t="shared" si="331"/>
        <v>0</v>
      </c>
    </row>
    <row r="2130" spans="2:100">
      <c r="B2130" s="535" t="s">
        <v>669</v>
      </c>
      <c r="C2130" s="536">
        <v>1</v>
      </c>
      <c r="D2130" s="537" t="str">
        <f>'Information Input'!$M$14</f>
        <v xml:space="preserve">      -      </v>
      </c>
      <c r="E2130" s="537" t="s">
        <v>137</v>
      </c>
      <c r="F2130" s="538">
        <f t="shared" si="329"/>
        <v>43647</v>
      </c>
      <c r="G2130" s="538">
        <f t="shared" si="330"/>
        <v>43738</v>
      </c>
      <c r="H2130" s="538">
        <f>'Information Input'!$H$35</f>
        <v>43555</v>
      </c>
      <c r="I2130" s="537" t="str">
        <f>'Information Input'!$J$22</f>
        <v>Quarterly</v>
      </c>
      <c r="J2130" s="538">
        <f>'Information Input'!$H$30</f>
        <v>43555</v>
      </c>
      <c r="K2130" s="537">
        <f>'Information Input'!$J$18</f>
        <v>2019</v>
      </c>
      <c r="L2130" s="539" t="s">
        <v>91</v>
      </c>
      <c r="M2130" s="540" t="s">
        <v>240</v>
      </c>
      <c r="N2130" s="541" t="s">
        <v>240</v>
      </c>
      <c r="O2130" s="542" t="s">
        <v>678</v>
      </c>
      <c r="P2130" s="537">
        <v>61</v>
      </c>
      <c r="Q2130" s="541" t="s">
        <v>204</v>
      </c>
      <c r="R2130" s="541" t="s">
        <v>239</v>
      </c>
      <c r="S2130" s="543">
        <f>'Report 1'!$AN$18</f>
        <v>0</v>
      </c>
      <c r="T2130" s="544">
        <f>'Report 1'!$AN$82</f>
        <v>0</v>
      </c>
      <c r="U2130" s="545">
        <f>'Report 1'!$AN$168</f>
        <v>0</v>
      </c>
      <c r="AL2130" s="546" t="s">
        <v>669</v>
      </c>
      <c r="AM2130" s="547">
        <v>2</v>
      </c>
      <c r="AN2130" s="547" t="str">
        <f>'Information Input'!$M$14</f>
        <v xml:space="preserve">      -      </v>
      </c>
      <c r="AO2130" s="547" t="s">
        <v>135</v>
      </c>
      <c r="AP2130" s="538">
        <f t="shared" si="332"/>
        <v>43466</v>
      </c>
      <c r="AQ2130" s="538">
        <f t="shared" si="333"/>
        <v>43555</v>
      </c>
      <c r="AR2130" s="538">
        <f>'Information Input'!$H$35</f>
        <v>43555</v>
      </c>
      <c r="AS2130" s="547" t="str">
        <f>'Information Input'!$J$22</f>
        <v>Quarterly</v>
      </c>
      <c r="AT2130" s="538">
        <f>'Information Input'!$H$30</f>
        <v>43555</v>
      </c>
      <c r="AU2130" s="547">
        <f>'Information Input'!$J$18</f>
        <v>2019</v>
      </c>
      <c r="AV2130" s="547" t="s">
        <v>243</v>
      </c>
      <c r="AW2130" s="547" t="s">
        <v>230</v>
      </c>
      <c r="AX2130" s="547" t="s">
        <v>230</v>
      </c>
      <c r="AY2130" s="548" t="s">
        <v>671</v>
      </c>
      <c r="AZ2130" s="547">
        <v>29</v>
      </c>
      <c r="BA2130" s="549" t="s">
        <v>171</v>
      </c>
      <c r="BB2130" s="543" t="s">
        <v>238</v>
      </c>
      <c r="BC2130" s="550">
        <f>'Report 2'!$H486</f>
        <v>0</v>
      </c>
      <c r="BD2130" s="550">
        <f>'Report 2'!$I486</f>
        <v>0</v>
      </c>
      <c r="BE2130" s="550">
        <f>'Report 2'!$J486</f>
        <v>0</v>
      </c>
      <c r="BF2130" s="550">
        <f>'Report 2'!$K486</f>
        <v>0</v>
      </c>
      <c r="BG2130" s="550">
        <f>'Report 2'!$L486</f>
        <v>0</v>
      </c>
      <c r="BH2130" s="550">
        <f>'Report 2'!$M486</f>
        <v>0</v>
      </c>
      <c r="BI2130" s="550">
        <f>'Report 2'!$N486</f>
        <v>0</v>
      </c>
      <c r="CC2130" s="542" t="s">
        <v>669</v>
      </c>
      <c r="CD2130" s="1014" t="s">
        <v>672</v>
      </c>
      <c r="CE2130" s="1014" t="str">
        <f>'Information Input'!$M$14</f>
        <v xml:space="preserve">      -      </v>
      </c>
      <c r="CF2130" s="551" t="s">
        <v>139</v>
      </c>
      <c r="CG2130" s="552">
        <f>'Information Input'!$H$33</f>
        <v>43466</v>
      </c>
      <c r="CH2130" s="552">
        <f>'Information Input'!$H$34</f>
        <v>43555</v>
      </c>
      <c r="CI2130" s="552">
        <f>'Information Input'!$H$35</f>
        <v>43555</v>
      </c>
      <c r="CJ2130" s="551" t="str">
        <f>'Information Input'!$J$22</f>
        <v>Quarterly</v>
      </c>
      <c r="CK2130" s="552">
        <f>'Information Input'!$H$30</f>
        <v>43555</v>
      </c>
      <c r="CL2130" s="551">
        <f>'Information Input'!$J$18</f>
        <v>2019</v>
      </c>
      <c r="CM2130" s="551" t="s">
        <v>96</v>
      </c>
      <c r="CN2130" s="1014" t="s">
        <v>241</v>
      </c>
      <c r="CO2130" s="542" t="s">
        <v>241</v>
      </c>
      <c r="CP2130" s="542" t="s">
        <v>675</v>
      </c>
      <c r="CQ2130" s="551">
        <v>50</v>
      </c>
      <c r="CR2130" s="542" t="s">
        <v>192</v>
      </c>
      <c r="CS2130" s="542" t="s">
        <v>239</v>
      </c>
      <c r="CT2130" s="1015">
        <f>'Report 1'!$AU$18</f>
        <v>0</v>
      </c>
      <c r="CU2130" s="1016">
        <f>SUMIF('Report 4A'!$G$16:$G$95,$CQ2130,'Report 4A'!$BC$16:$BC$95)</f>
        <v>0</v>
      </c>
      <c r="CV2130" s="1017">
        <f t="shared" si="331"/>
        <v>0</v>
      </c>
    </row>
    <row r="2131" spans="2:100">
      <c r="B2131" s="535" t="s">
        <v>669</v>
      </c>
      <c r="C2131" s="536">
        <v>1</v>
      </c>
      <c r="D2131" s="537" t="str">
        <f>'Information Input'!$M$14</f>
        <v xml:space="preserve">      -      </v>
      </c>
      <c r="E2131" s="537" t="s">
        <v>137</v>
      </c>
      <c r="F2131" s="538">
        <f t="shared" si="329"/>
        <v>43647</v>
      </c>
      <c r="G2131" s="538">
        <f t="shared" si="330"/>
        <v>43738</v>
      </c>
      <c r="H2131" s="538">
        <f>'Information Input'!$H$35</f>
        <v>43555</v>
      </c>
      <c r="I2131" s="537" t="str">
        <f>'Information Input'!$J$22</f>
        <v>Quarterly</v>
      </c>
      <c r="J2131" s="538">
        <f>'Information Input'!$H$30</f>
        <v>43555</v>
      </c>
      <c r="K2131" s="537">
        <f>'Information Input'!$J$18</f>
        <v>2019</v>
      </c>
      <c r="L2131" s="539" t="s">
        <v>91</v>
      </c>
      <c r="M2131" s="540" t="s">
        <v>240</v>
      </c>
      <c r="N2131" s="541" t="s">
        <v>240</v>
      </c>
      <c r="O2131" s="542" t="s">
        <v>678</v>
      </c>
      <c r="P2131" s="537">
        <v>62</v>
      </c>
      <c r="Q2131" s="541" t="s">
        <v>204</v>
      </c>
      <c r="R2131" s="541" t="s">
        <v>239</v>
      </c>
      <c r="S2131" s="543">
        <f>'Report 1'!$AN$18</f>
        <v>0</v>
      </c>
      <c r="T2131" s="544">
        <f>'Report 1'!$AN$83</f>
        <v>0</v>
      </c>
      <c r="U2131" s="545">
        <f>'Report 1'!$AN$169</f>
        <v>0</v>
      </c>
      <c r="AL2131" s="546" t="s">
        <v>669</v>
      </c>
      <c r="AM2131" s="547">
        <v>2</v>
      </c>
      <c r="AN2131" s="547" t="str">
        <f>'Information Input'!$M$14</f>
        <v xml:space="preserve">      -      </v>
      </c>
      <c r="AO2131" s="547" t="s">
        <v>135</v>
      </c>
      <c r="AP2131" s="538">
        <f t="shared" si="332"/>
        <v>43466</v>
      </c>
      <c r="AQ2131" s="538">
        <f t="shared" si="333"/>
        <v>43555</v>
      </c>
      <c r="AR2131" s="538">
        <f>'Information Input'!$H$35</f>
        <v>43555</v>
      </c>
      <c r="AS2131" s="547" t="str">
        <f>'Information Input'!$J$22</f>
        <v>Quarterly</v>
      </c>
      <c r="AT2131" s="538">
        <f>'Information Input'!$H$30</f>
        <v>43555</v>
      </c>
      <c r="AU2131" s="547">
        <f>'Information Input'!$J$18</f>
        <v>2019</v>
      </c>
      <c r="AV2131" s="547" t="s">
        <v>243</v>
      </c>
      <c r="AW2131" s="547" t="s">
        <v>230</v>
      </c>
      <c r="AX2131" s="547" t="s">
        <v>230</v>
      </c>
      <c r="AY2131" s="548" t="s">
        <v>671</v>
      </c>
      <c r="AZ2131" s="547">
        <v>30</v>
      </c>
      <c r="BA2131" s="549" t="s">
        <v>172</v>
      </c>
      <c r="BB2131" s="543" t="s">
        <v>238</v>
      </c>
      <c r="BC2131" s="550">
        <f>'Report 2'!$H487</f>
        <v>0</v>
      </c>
      <c r="BD2131" s="550">
        <f>'Report 2'!$I487</f>
        <v>0</v>
      </c>
      <c r="BE2131" s="550">
        <f>'Report 2'!$J487</f>
        <v>0</v>
      </c>
      <c r="BF2131" s="550">
        <f>'Report 2'!$K487</f>
        <v>0</v>
      </c>
      <c r="BG2131" s="550">
        <f>'Report 2'!$L487</f>
        <v>0</v>
      </c>
      <c r="BH2131" s="550">
        <f>'Report 2'!$M487</f>
        <v>0</v>
      </c>
      <c r="BI2131" s="550">
        <f>'Report 2'!$N487</f>
        <v>0</v>
      </c>
      <c r="CC2131" s="575" t="s">
        <v>669</v>
      </c>
      <c r="CD2131" s="1019" t="s">
        <v>672</v>
      </c>
      <c r="CE2131" s="1019" t="str">
        <f>'Information Input'!$M$14</f>
        <v xml:space="preserve">      -      </v>
      </c>
      <c r="CF2131" s="570" t="s">
        <v>139</v>
      </c>
      <c r="CG2131" s="566">
        <f>'Information Input'!$H$33</f>
        <v>43466</v>
      </c>
      <c r="CH2131" s="566">
        <f>'Information Input'!$H$34</f>
        <v>43555</v>
      </c>
      <c r="CI2131" s="566">
        <f>'Information Input'!$H$35</f>
        <v>43555</v>
      </c>
      <c r="CJ2131" s="570" t="str">
        <f>'Information Input'!$J$22</f>
        <v>Quarterly</v>
      </c>
      <c r="CK2131" s="566">
        <f>'Information Input'!$H$30</f>
        <v>43555</v>
      </c>
      <c r="CL2131" s="570">
        <f>'Information Input'!$J$18</f>
        <v>2019</v>
      </c>
      <c r="CM2131" s="570" t="s">
        <v>96</v>
      </c>
      <c r="CN2131" s="1019" t="s">
        <v>241</v>
      </c>
      <c r="CO2131" s="575" t="s">
        <v>241</v>
      </c>
      <c r="CP2131" s="575" t="s">
        <v>675</v>
      </c>
      <c r="CQ2131" s="570">
        <v>51</v>
      </c>
      <c r="CR2131" s="575" t="s">
        <v>193</v>
      </c>
      <c r="CS2131" s="575" t="s">
        <v>239</v>
      </c>
      <c r="CT2131" s="1020">
        <f>'Report 1'!$AU$18</f>
        <v>0</v>
      </c>
      <c r="CU2131" s="1021">
        <f>SUMIF('Report 4A'!$G$16:$G$95,$CQ2131,'Report 4A'!$BC$16:$BC$95)</f>
        <v>0</v>
      </c>
      <c r="CV2131" s="1022">
        <f t="shared" si="331"/>
        <v>0</v>
      </c>
    </row>
    <row r="2132" spans="2:100">
      <c r="B2132" s="535" t="s">
        <v>669</v>
      </c>
      <c r="C2132" s="536">
        <v>1</v>
      </c>
      <c r="D2132" s="537" t="str">
        <f>'Information Input'!$M$14</f>
        <v xml:space="preserve">      -      </v>
      </c>
      <c r="E2132" s="537" t="s">
        <v>137</v>
      </c>
      <c r="F2132" s="538">
        <f t="shared" si="329"/>
        <v>43647</v>
      </c>
      <c r="G2132" s="538">
        <f t="shared" si="330"/>
        <v>43738</v>
      </c>
      <c r="H2132" s="538">
        <f>'Information Input'!$H$35</f>
        <v>43555</v>
      </c>
      <c r="I2132" s="537" t="str">
        <f>'Information Input'!$J$22</f>
        <v>Quarterly</v>
      </c>
      <c r="J2132" s="538">
        <f>'Information Input'!$H$30</f>
        <v>43555</v>
      </c>
      <c r="K2132" s="537">
        <f>'Information Input'!$J$18</f>
        <v>2019</v>
      </c>
      <c r="L2132" s="539" t="s">
        <v>91</v>
      </c>
      <c r="M2132" s="540" t="s">
        <v>240</v>
      </c>
      <c r="N2132" s="541" t="s">
        <v>240</v>
      </c>
      <c r="O2132" s="542" t="s">
        <v>674</v>
      </c>
      <c r="P2132" s="537">
        <v>63</v>
      </c>
      <c r="Q2132" s="541" t="s">
        <v>205</v>
      </c>
      <c r="R2132" s="541" t="s">
        <v>239</v>
      </c>
      <c r="S2132" s="543">
        <f>'Report 1'!$AN$18</f>
        <v>0</v>
      </c>
      <c r="T2132" s="544">
        <f>'Report 1'!$AN$84</f>
        <v>0</v>
      </c>
      <c r="U2132" s="545">
        <f>'Report 1'!$AN$170</f>
        <v>0</v>
      </c>
      <c r="AL2132" s="546" t="s">
        <v>669</v>
      </c>
      <c r="AM2132" s="547">
        <v>2</v>
      </c>
      <c r="AN2132" s="547" t="str">
        <f>'Information Input'!$M$14</f>
        <v xml:space="preserve">      -      </v>
      </c>
      <c r="AO2132" s="547" t="s">
        <v>135</v>
      </c>
      <c r="AP2132" s="538">
        <f t="shared" si="332"/>
        <v>43466</v>
      </c>
      <c r="AQ2132" s="538">
        <f t="shared" si="333"/>
        <v>43555</v>
      </c>
      <c r="AR2132" s="538">
        <f>'Information Input'!$H$35</f>
        <v>43555</v>
      </c>
      <c r="AS2132" s="547" t="str">
        <f>'Information Input'!$J$22</f>
        <v>Quarterly</v>
      </c>
      <c r="AT2132" s="538">
        <f>'Information Input'!$H$30</f>
        <v>43555</v>
      </c>
      <c r="AU2132" s="547">
        <f>'Information Input'!$J$18</f>
        <v>2019</v>
      </c>
      <c r="AV2132" s="547" t="s">
        <v>243</v>
      </c>
      <c r="AW2132" s="547" t="s">
        <v>230</v>
      </c>
      <c r="AX2132" s="547" t="s">
        <v>230</v>
      </c>
      <c r="AY2132" s="548" t="s">
        <v>671</v>
      </c>
      <c r="AZ2132" s="547">
        <v>31</v>
      </c>
      <c r="BA2132" s="549" t="s">
        <v>173</v>
      </c>
      <c r="BB2132" s="543" t="s">
        <v>233</v>
      </c>
      <c r="BC2132" s="550">
        <f>'Report 2'!$H488</f>
        <v>0</v>
      </c>
      <c r="BD2132" s="550">
        <f>'Report 2'!$I488</f>
        <v>0</v>
      </c>
      <c r="BE2132" s="550">
        <f>'Report 2'!$J488</f>
        <v>0</v>
      </c>
      <c r="BF2132" s="550">
        <f>'Report 2'!$K488</f>
        <v>0</v>
      </c>
      <c r="BG2132" s="550">
        <f>'Report 2'!$L488</f>
        <v>0</v>
      </c>
      <c r="BH2132" s="550">
        <f>'Report 2'!$M488</f>
        <v>0</v>
      </c>
      <c r="BI2132" s="550">
        <f>'Report 2'!$N488</f>
        <v>0</v>
      </c>
      <c r="CC2132" s="523" t="s">
        <v>669</v>
      </c>
      <c r="CD2132" s="1010" t="s">
        <v>672</v>
      </c>
      <c r="CE2132" s="1010" t="str">
        <f>'Information Input'!$M$14</f>
        <v xml:space="preserve">      -      </v>
      </c>
      <c r="CF2132" s="532" t="s">
        <v>139</v>
      </c>
      <c r="CG2132" s="519">
        <f>'Information Input'!$H$33</f>
        <v>43466</v>
      </c>
      <c r="CH2132" s="519">
        <f>'Information Input'!$H$34</f>
        <v>43555</v>
      </c>
      <c r="CI2132" s="519">
        <f>'Information Input'!$H$35</f>
        <v>43555</v>
      </c>
      <c r="CJ2132" s="532" t="str">
        <f>'Information Input'!$J$22</f>
        <v>Quarterly</v>
      </c>
      <c r="CK2132" s="519">
        <f>'Information Input'!$H$30</f>
        <v>43555</v>
      </c>
      <c r="CL2132" s="532">
        <f>'Information Input'!$J$18</f>
        <v>2019</v>
      </c>
      <c r="CM2132" s="532" t="s">
        <v>103</v>
      </c>
      <c r="CN2132" s="1010" t="s">
        <v>242</v>
      </c>
      <c r="CO2132" s="523" t="s">
        <v>242</v>
      </c>
      <c r="CP2132" s="523" t="s">
        <v>671</v>
      </c>
      <c r="CQ2132" s="532">
        <v>11</v>
      </c>
      <c r="CR2132" s="523" t="s">
        <v>153</v>
      </c>
      <c r="CS2132" s="523" t="s">
        <v>231</v>
      </c>
      <c r="CT2132" s="1011">
        <f>'Report 1'!$AZ$18</f>
        <v>0</v>
      </c>
      <c r="CU2132" s="1012">
        <f>SUMIF('Report 4A'!$G$16:$G$95,$CQ2132,'Report 4A'!$BH$16:$BH$95)</f>
        <v>0</v>
      </c>
      <c r="CV2132" s="1013">
        <f t="shared" si="331"/>
        <v>0</v>
      </c>
    </row>
    <row r="2133" spans="2:100">
      <c r="B2133" s="535" t="s">
        <v>669</v>
      </c>
      <c r="C2133" s="536">
        <v>1</v>
      </c>
      <c r="D2133" s="537" t="str">
        <f>'Information Input'!$M$14</f>
        <v xml:space="preserve">      -      </v>
      </c>
      <c r="E2133" s="537" t="s">
        <v>137</v>
      </c>
      <c r="F2133" s="538">
        <f t="shared" si="329"/>
        <v>43647</v>
      </c>
      <c r="G2133" s="538">
        <f t="shared" si="330"/>
        <v>43738</v>
      </c>
      <c r="H2133" s="538">
        <f>'Information Input'!$H$35</f>
        <v>43555</v>
      </c>
      <c r="I2133" s="537" t="str">
        <f>'Information Input'!$J$22</f>
        <v>Quarterly</v>
      </c>
      <c r="J2133" s="538">
        <f>'Information Input'!$H$30</f>
        <v>43555</v>
      </c>
      <c r="K2133" s="537">
        <f>'Information Input'!$J$18</f>
        <v>2019</v>
      </c>
      <c r="L2133" s="539" t="s">
        <v>91</v>
      </c>
      <c r="M2133" s="540" t="s">
        <v>240</v>
      </c>
      <c r="N2133" s="541" t="s">
        <v>240</v>
      </c>
      <c r="O2133" s="542" t="s">
        <v>674</v>
      </c>
      <c r="P2133" s="537">
        <v>64</v>
      </c>
      <c r="Q2133" s="541" t="s">
        <v>206</v>
      </c>
      <c r="R2133" s="541" t="s">
        <v>239</v>
      </c>
      <c r="S2133" s="543">
        <f>'Report 1'!$AN$18</f>
        <v>0</v>
      </c>
      <c r="T2133" s="544">
        <f>'Report 1'!$AN$85</f>
        <v>0</v>
      </c>
      <c r="U2133" s="545">
        <f>'Report 1'!$AN$171</f>
        <v>0</v>
      </c>
      <c r="AL2133" s="546" t="s">
        <v>669</v>
      </c>
      <c r="AM2133" s="547">
        <v>2</v>
      </c>
      <c r="AN2133" s="547" t="str">
        <f>'Information Input'!$M$14</f>
        <v xml:space="preserve">      -      </v>
      </c>
      <c r="AO2133" s="547" t="s">
        <v>135</v>
      </c>
      <c r="AP2133" s="538">
        <f t="shared" si="332"/>
        <v>43466</v>
      </c>
      <c r="AQ2133" s="538">
        <f t="shared" si="333"/>
        <v>43555</v>
      </c>
      <c r="AR2133" s="538">
        <f>'Information Input'!$H$35</f>
        <v>43555</v>
      </c>
      <c r="AS2133" s="547" t="str">
        <f>'Information Input'!$J$22</f>
        <v>Quarterly</v>
      </c>
      <c r="AT2133" s="538">
        <f>'Information Input'!$H$30</f>
        <v>43555</v>
      </c>
      <c r="AU2133" s="547">
        <f>'Information Input'!$J$18</f>
        <v>2019</v>
      </c>
      <c r="AV2133" s="547" t="s">
        <v>243</v>
      </c>
      <c r="AW2133" s="547" t="s">
        <v>230</v>
      </c>
      <c r="AX2133" s="547" t="s">
        <v>230</v>
      </c>
      <c r="AY2133" s="548" t="s">
        <v>671</v>
      </c>
      <c r="AZ2133" s="547">
        <v>32</v>
      </c>
      <c r="BA2133" s="549" t="s">
        <v>174</v>
      </c>
      <c r="BB2133" s="543" t="s">
        <v>238</v>
      </c>
      <c r="BC2133" s="550">
        <f>'Report 2'!$H489</f>
        <v>0</v>
      </c>
      <c r="BD2133" s="550">
        <f>'Report 2'!$I489</f>
        <v>0</v>
      </c>
      <c r="BE2133" s="550">
        <f>'Report 2'!$J489</f>
        <v>0</v>
      </c>
      <c r="BF2133" s="550">
        <f>'Report 2'!$K489</f>
        <v>0</v>
      </c>
      <c r="BG2133" s="550">
        <f>'Report 2'!$L489</f>
        <v>0</v>
      </c>
      <c r="BH2133" s="550">
        <f>'Report 2'!$M489</f>
        <v>0</v>
      </c>
      <c r="BI2133" s="550">
        <f>'Report 2'!$N489</f>
        <v>0</v>
      </c>
      <c r="CC2133" s="542" t="s">
        <v>669</v>
      </c>
      <c r="CD2133" s="1014" t="s">
        <v>672</v>
      </c>
      <c r="CE2133" s="1014" t="str">
        <f>'Information Input'!$M$14</f>
        <v xml:space="preserve">      -      </v>
      </c>
      <c r="CF2133" s="551" t="s">
        <v>139</v>
      </c>
      <c r="CG2133" s="552">
        <f>'Information Input'!$H$33</f>
        <v>43466</v>
      </c>
      <c r="CH2133" s="552">
        <f>'Information Input'!$H$34</f>
        <v>43555</v>
      </c>
      <c r="CI2133" s="552">
        <f>'Information Input'!$H$35</f>
        <v>43555</v>
      </c>
      <c r="CJ2133" s="551" t="str">
        <f>'Information Input'!$J$22</f>
        <v>Quarterly</v>
      </c>
      <c r="CK2133" s="552">
        <f>'Information Input'!$H$30</f>
        <v>43555</v>
      </c>
      <c r="CL2133" s="551">
        <f>'Information Input'!$J$18</f>
        <v>2019</v>
      </c>
      <c r="CM2133" s="551" t="s">
        <v>103</v>
      </c>
      <c r="CN2133" s="1014" t="s">
        <v>242</v>
      </c>
      <c r="CO2133" s="542" t="s">
        <v>242</v>
      </c>
      <c r="CP2133" s="542" t="s">
        <v>671</v>
      </c>
      <c r="CQ2133" s="551">
        <v>12</v>
      </c>
      <c r="CR2133" s="542" t="s">
        <v>154</v>
      </c>
      <c r="CS2133" s="542" t="s">
        <v>231</v>
      </c>
      <c r="CT2133" s="1015">
        <f>'Report 1'!$AZ$18</f>
        <v>0</v>
      </c>
      <c r="CU2133" s="1016">
        <f>SUMIF('Report 4A'!$G$16:$G$95,$CQ2133,'Report 4A'!$BH$16:$BH$95)</f>
        <v>0</v>
      </c>
      <c r="CV2133" s="1017">
        <f t="shared" si="331"/>
        <v>0</v>
      </c>
    </row>
    <row r="2134" spans="2:100">
      <c r="B2134" s="535" t="s">
        <v>669</v>
      </c>
      <c r="C2134" s="536">
        <v>1</v>
      </c>
      <c r="D2134" s="537" t="str">
        <f>'Information Input'!$M$14</f>
        <v xml:space="preserve">      -      </v>
      </c>
      <c r="E2134" s="537" t="s">
        <v>137</v>
      </c>
      <c r="F2134" s="538">
        <f t="shared" si="329"/>
        <v>43647</v>
      </c>
      <c r="G2134" s="538">
        <f t="shared" si="330"/>
        <v>43738</v>
      </c>
      <c r="H2134" s="538">
        <f>'Information Input'!$H$35</f>
        <v>43555</v>
      </c>
      <c r="I2134" s="537" t="str">
        <f>'Information Input'!$J$22</f>
        <v>Quarterly</v>
      </c>
      <c r="J2134" s="538">
        <f>'Information Input'!$H$30</f>
        <v>43555</v>
      </c>
      <c r="K2134" s="537">
        <f>'Information Input'!$J$18</f>
        <v>2019</v>
      </c>
      <c r="L2134" s="539" t="s">
        <v>91</v>
      </c>
      <c r="M2134" s="540" t="s">
        <v>240</v>
      </c>
      <c r="N2134" s="541" t="s">
        <v>240</v>
      </c>
      <c r="O2134" s="542" t="s">
        <v>674</v>
      </c>
      <c r="P2134" s="537">
        <v>65</v>
      </c>
      <c r="Q2134" s="541" t="s">
        <v>207</v>
      </c>
      <c r="R2134" s="541" t="s">
        <v>239</v>
      </c>
      <c r="S2134" s="543">
        <f>'Report 1'!$AN$18</f>
        <v>0</v>
      </c>
      <c r="T2134" s="544">
        <f>'Report 1'!$AN$86</f>
        <v>0</v>
      </c>
      <c r="U2134" s="545">
        <f>'Report 1'!$AN$172</f>
        <v>0</v>
      </c>
      <c r="AL2134" s="546" t="s">
        <v>669</v>
      </c>
      <c r="AM2134" s="547">
        <v>2</v>
      </c>
      <c r="AN2134" s="547" t="str">
        <f>'Information Input'!$M$14</f>
        <v xml:space="preserve">      -      </v>
      </c>
      <c r="AO2134" s="547" t="s">
        <v>135</v>
      </c>
      <c r="AP2134" s="538">
        <f t="shared" si="332"/>
        <v>43466</v>
      </c>
      <c r="AQ2134" s="538">
        <f t="shared" si="333"/>
        <v>43555</v>
      </c>
      <c r="AR2134" s="538">
        <f>'Information Input'!$H$35</f>
        <v>43555</v>
      </c>
      <c r="AS2134" s="547" t="str">
        <f>'Information Input'!$J$22</f>
        <v>Quarterly</v>
      </c>
      <c r="AT2134" s="538">
        <f>'Information Input'!$H$30</f>
        <v>43555</v>
      </c>
      <c r="AU2134" s="547">
        <f>'Information Input'!$J$18</f>
        <v>2019</v>
      </c>
      <c r="AV2134" s="547" t="s">
        <v>243</v>
      </c>
      <c r="AW2134" s="547" t="s">
        <v>230</v>
      </c>
      <c r="AX2134" s="547" t="s">
        <v>230</v>
      </c>
      <c r="AY2134" s="548" t="s">
        <v>671</v>
      </c>
      <c r="AZ2134" s="547">
        <v>33</v>
      </c>
      <c r="BA2134" s="549" t="s">
        <v>175</v>
      </c>
      <c r="BB2134" s="543" t="s">
        <v>233</v>
      </c>
      <c r="BC2134" s="550">
        <f>'Report 2'!$H490</f>
        <v>0</v>
      </c>
      <c r="BD2134" s="550">
        <f>'Report 2'!$I490</f>
        <v>0</v>
      </c>
      <c r="BE2134" s="550">
        <f>'Report 2'!$J490</f>
        <v>0</v>
      </c>
      <c r="BF2134" s="550">
        <f>'Report 2'!$K490</f>
        <v>0</v>
      </c>
      <c r="BG2134" s="550">
        <f>'Report 2'!$L490</f>
        <v>0</v>
      </c>
      <c r="BH2134" s="550">
        <f>'Report 2'!$M490</f>
        <v>0</v>
      </c>
      <c r="BI2134" s="550">
        <f>'Report 2'!$N490</f>
        <v>0</v>
      </c>
      <c r="CC2134" s="542" t="s">
        <v>669</v>
      </c>
      <c r="CD2134" s="1014" t="s">
        <v>672</v>
      </c>
      <c r="CE2134" s="1014" t="str">
        <f>'Information Input'!$M$14</f>
        <v xml:space="preserve">      -      </v>
      </c>
      <c r="CF2134" s="551" t="s">
        <v>139</v>
      </c>
      <c r="CG2134" s="552">
        <f>'Information Input'!$H$33</f>
        <v>43466</v>
      </c>
      <c r="CH2134" s="552">
        <f>'Information Input'!$H$34</f>
        <v>43555</v>
      </c>
      <c r="CI2134" s="552">
        <f>'Information Input'!$H$35</f>
        <v>43555</v>
      </c>
      <c r="CJ2134" s="551" t="str">
        <f>'Information Input'!$J$22</f>
        <v>Quarterly</v>
      </c>
      <c r="CK2134" s="552">
        <f>'Information Input'!$H$30</f>
        <v>43555</v>
      </c>
      <c r="CL2134" s="551">
        <f>'Information Input'!$J$18</f>
        <v>2019</v>
      </c>
      <c r="CM2134" s="551" t="s">
        <v>103</v>
      </c>
      <c r="CN2134" s="1014" t="s">
        <v>242</v>
      </c>
      <c r="CO2134" s="542" t="s">
        <v>242</v>
      </c>
      <c r="CP2134" s="542" t="s">
        <v>671</v>
      </c>
      <c r="CQ2134" s="551">
        <v>13</v>
      </c>
      <c r="CR2134" s="542" t="s">
        <v>155</v>
      </c>
      <c r="CS2134" s="542" t="s">
        <v>232</v>
      </c>
      <c r="CT2134" s="1015">
        <f>'Report 1'!$AZ$18</f>
        <v>0</v>
      </c>
      <c r="CU2134" s="1016">
        <f>SUMIF('Report 4A'!$G$16:$G$95,$CQ2134,'Report 4A'!$BH$16:$BH$95)</f>
        <v>0</v>
      </c>
      <c r="CV2134" s="1017">
        <f t="shared" si="331"/>
        <v>0</v>
      </c>
    </row>
    <row r="2135" spans="2:100">
      <c r="B2135" s="535" t="s">
        <v>669</v>
      </c>
      <c r="C2135" s="536">
        <v>1</v>
      </c>
      <c r="D2135" s="537" t="str">
        <f>'Information Input'!$M$14</f>
        <v xml:space="preserve">      -      </v>
      </c>
      <c r="E2135" s="537" t="s">
        <v>137</v>
      </c>
      <c r="F2135" s="538">
        <f t="shared" si="329"/>
        <v>43647</v>
      </c>
      <c r="G2135" s="538">
        <f t="shared" si="330"/>
        <v>43738</v>
      </c>
      <c r="H2135" s="538">
        <f>'Information Input'!$H$35</f>
        <v>43555</v>
      </c>
      <c r="I2135" s="537" t="str">
        <f>'Information Input'!$J$22</f>
        <v>Quarterly</v>
      </c>
      <c r="J2135" s="538">
        <f>'Information Input'!$H$30</f>
        <v>43555</v>
      </c>
      <c r="K2135" s="537">
        <f>'Information Input'!$J$18</f>
        <v>2019</v>
      </c>
      <c r="L2135" s="539" t="s">
        <v>91</v>
      </c>
      <c r="M2135" s="540" t="s">
        <v>240</v>
      </c>
      <c r="N2135" s="541" t="s">
        <v>240</v>
      </c>
      <c r="O2135" s="542" t="s">
        <v>679</v>
      </c>
      <c r="P2135" s="537">
        <v>66</v>
      </c>
      <c r="Q2135" s="541" t="s">
        <v>208</v>
      </c>
      <c r="R2135" s="541" t="s">
        <v>239</v>
      </c>
      <c r="S2135" s="543">
        <f>'Report 1'!$AN$18</f>
        <v>0</v>
      </c>
      <c r="T2135" s="544">
        <f>'Report 1'!$AN$87</f>
        <v>0</v>
      </c>
      <c r="U2135" s="545">
        <f>'Report 1'!$AN$173</f>
        <v>0</v>
      </c>
      <c r="AL2135" s="546" t="s">
        <v>669</v>
      </c>
      <c r="AM2135" s="547">
        <v>2</v>
      </c>
      <c r="AN2135" s="547" t="str">
        <f>'Information Input'!$M$14</f>
        <v xml:space="preserve">      -      </v>
      </c>
      <c r="AO2135" s="547" t="s">
        <v>135</v>
      </c>
      <c r="AP2135" s="538">
        <f t="shared" si="332"/>
        <v>43466</v>
      </c>
      <c r="AQ2135" s="538">
        <f t="shared" si="333"/>
        <v>43555</v>
      </c>
      <c r="AR2135" s="538">
        <f>'Information Input'!$H$35</f>
        <v>43555</v>
      </c>
      <c r="AS2135" s="547" t="str">
        <f>'Information Input'!$J$22</f>
        <v>Quarterly</v>
      </c>
      <c r="AT2135" s="538">
        <f>'Information Input'!$H$30</f>
        <v>43555</v>
      </c>
      <c r="AU2135" s="547">
        <f>'Information Input'!$J$18</f>
        <v>2019</v>
      </c>
      <c r="AV2135" s="547" t="s">
        <v>243</v>
      </c>
      <c r="AW2135" s="547" t="s">
        <v>230</v>
      </c>
      <c r="AX2135" s="547" t="s">
        <v>230</v>
      </c>
      <c r="AY2135" s="548" t="s">
        <v>671</v>
      </c>
      <c r="AZ2135" s="547">
        <v>34</v>
      </c>
      <c r="BA2135" s="549" t="s">
        <v>176</v>
      </c>
      <c r="BB2135" s="543" t="s">
        <v>238</v>
      </c>
      <c r="BC2135" s="550">
        <f>'Report 2'!$H491</f>
        <v>0</v>
      </c>
      <c r="BD2135" s="550">
        <f>'Report 2'!$I491</f>
        <v>0</v>
      </c>
      <c r="BE2135" s="550">
        <f>'Report 2'!$J491</f>
        <v>0</v>
      </c>
      <c r="BF2135" s="550">
        <f>'Report 2'!$K491</f>
        <v>0</v>
      </c>
      <c r="BG2135" s="550">
        <f>'Report 2'!$L491</f>
        <v>0</v>
      </c>
      <c r="BH2135" s="550">
        <f>'Report 2'!$M491</f>
        <v>0</v>
      </c>
      <c r="BI2135" s="550">
        <f>'Report 2'!$N491</f>
        <v>0</v>
      </c>
      <c r="CC2135" s="542" t="s">
        <v>669</v>
      </c>
      <c r="CD2135" s="1014" t="s">
        <v>672</v>
      </c>
      <c r="CE2135" s="1014" t="str">
        <f>'Information Input'!$M$14</f>
        <v xml:space="preserve">      -      </v>
      </c>
      <c r="CF2135" s="551" t="s">
        <v>139</v>
      </c>
      <c r="CG2135" s="552">
        <f>'Information Input'!$H$33</f>
        <v>43466</v>
      </c>
      <c r="CH2135" s="552">
        <f>'Information Input'!$H$34</f>
        <v>43555</v>
      </c>
      <c r="CI2135" s="552">
        <f>'Information Input'!$H$35</f>
        <v>43555</v>
      </c>
      <c r="CJ2135" s="551" t="str">
        <f>'Information Input'!$J$22</f>
        <v>Quarterly</v>
      </c>
      <c r="CK2135" s="552">
        <f>'Information Input'!$H$30</f>
        <v>43555</v>
      </c>
      <c r="CL2135" s="551">
        <f>'Information Input'!$J$18</f>
        <v>2019</v>
      </c>
      <c r="CM2135" s="551" t="s">
        <v>103</v>
      </c>
      <c r="CN2135" s="1014" t="s">
        <v>242</v>
      </c>
      <c r="CO2135" s="542" t="s">
        <v>242</v>
      </c>
      <c r="CP2135" s="542" t="s">
        <v>671</v>
      </c>
      <c r="CQ2135" s="551">
        <v>14</v>
      </c>
      <c r="CR2135" s="542" t="s">
        <v>156</v>
      </c>
      <c r="CS2135" s="542" t="s">
        <v>233</v>
      </c>
      <c r="CT2135" s="1015">
        <f>'Report 1'!$AZ$18</f>
        <v>0</v>
      </c>
      <c r="CU2135" s="1016">
        <f>SUMIF('Report 4A'!$G$16:$G$95,$CQ2135,'Report 4A'!$BH$16:$BH$95)</f>
        <v>0</v>
      </c>
      <c r="CV2135" s="1017">
        <f t="shared" si="331"/>
        <v>0</v>
      </c>
    </row>
    <row r="2136" spans="2:100">
      <c r="B2136" s="535" t="s">
        <v>669</v>
      </c>
      <c r="C2136" s="536">
        <v>1</v>
      </c>
      <c r="D2136" s="537" t="str">
        <f>'Information Input'!$M$14</f>
        <v xml:space="preserve">      -      </v>
      </c>
      <c r="E2136" s="537" t="s">
        <v>137</v>
      </c>
      <c r="F2136" s="538">
        <f t="shared" si="329"/>
        <v>43647</v>
      </c>
      <c r="G2136" s="538">
        <f t="shared" si="330"/>
        <v>43738</v>
      </c>
      <c r="H2136" s="538">
        <f>'Information Input'!$H$35</f>
        <v>43555</v>
      </c>
      <c r="I2136" s="537" t="str">
        <f>'Information Input'!$J$22</f>
        <v>Quarterly</v>
      </c>
      <c r="J2136" s="538">
        <f>'Information Input'!$H$30</f>
        <v>43555</v>
      </c>
      <c r="K2136" s="537">
        <f>'Information Input'!$J$18</f>
        <v>2019</v>
      </c>
      <c r="L2136" s="539" t="s">
        <v>91</v>
      </c>
      <c r="M2136" s="540" t="s">
        <v>240</v>
      </c>
      <c r="N2136" s="541" t="s">
        <v>240</v>
      </c>
      <c r="O2136" s="542" t="s">
        <v>679</v>
      </c>
      <c r="P2136" s="537">
        <v>67</v>
      </c>
      <c r="Q2136" s="541" t="s">
        <v>209</v>
      </c>
      <c r="R2136" s="541" t="s">
        <v>239</v>
      </c>
      <c r="S2136" s="543">
        <f>'Report 1'!$AN$18</f>
        <v>0</v>
      </c>
      <c r="T2136" s="544">
        <f>'Report 1'!$AN$88</f>
        <v>0</v>
      </c>
      <c r="U2136" s="545">
        <f>'Report 1'!$AN$174</f>
        <v>0</v>
      </c>
      <c r="AL2136" s="546" t="s">
        <v>669</v>
      </c>
      <c r="AM2136" s="547">
        <v>2</v>
      </c>
      <c r="AN2136" s="547" t="str">
        <f>'Information Input'!$M$14</f>
        <v xml:space="preserve">      -      </v>
      </c>
      <c r="AO2136" s="547" t="s">
        <v>135</v>
      </c>
      <c r="AP2136" s="538">
        <f t="shared" si="332"/>
        <v>43466</v>
      </c>
      <c r="AQ2136" s="538">
        <f t="shared" si="333"/>
        <v>43555</v>
      </c>
      <c r="AR2136" s="538">
        <f>'Information Input'!$H$35</f>
        <v>43555</v>
      </c>
      <c r="AS2136" s="547" t="str">
        <f>'Information Input'!$J$22</f>
        <v>Quarterly</v>
      </c>
      <c r="AT2136" s="538">
        <f>'Information Input'!$H$30</f>
        <v>43555</v>
      </c>
      <c r="AU2136" s="547">
        <f>'Information Input'!$J$18</f>
        <v>2019</v>
      </c>
      <c r="AV2136" s="547" t="s">
        <v>243</v>
      </c>
      <c r="AW2136" s="547" t="s">
        <v>230</v>
      </c>
      <c r="AX2136" s="547" t="s">
        <v>230</v>
      </c>
      <c r="AY2136" s="548" t="s">
        <v>671</v>
      </c>
      <c r="AZ2136" s="547">
        <v>35</v>
      </c>
      <c r="BA2136" s="549" t="s">
        <v>177</v>
      </c>
      <c r="BB2136" s="543" t="s">
        <v>235</v>
      </c>
      <c r="BC2136" s="550">
        <f>'Report 2'!$H492</f>
        <v>0</v>
      </c>
      <c r="BD2136" s="550">
        <f>'Report 2'!$I492</f>
        <v>0</v>
      </c>
      <c r="BE2136" s="550">
        <f>'Report 2'!$J492</f>
        <v>0</v>
      </c>
      <c r="BF2136" s="550">
        <f>'Report 2'!$K492</f>
        <v>0</v>
      </c>
      <c r="BG2136" s="550">
        <f>'Report 2'!$L492</f>
        <v>0</v>
      </c>
      <c r="BH2136" s="550">
        <f>'Report 2'!$M492</f>
        <v>0</v>
      </c>
      <c r="BI2136" s="550">
        <f>'Report 2'!$N492</f>
        <v>0</v>
      </c>
      <c r="CC2136" s="542" t="s">
        <v>669</v>
      </c>
      <c r="CD2136" s="1014" t="s">
        <v>672</v>
      </c>
      <c r="CE2136" s="1014" t="str">
        <f>'Information Input'!$M$14</f>
        <v xml:space="preserve">      -      </v>
      </c>
      <c r="CF2136" s="551" t="s">
        <v>139</v>
      </c>
      <c r="CG2136" s="552">
        <f>'Information Input'!$H$33</f>
        <v>43466</v>
      </c>
      <c r="CH2136" s="552">
        <f>'Information Input'!$H$34</f>
        <v>43555</v>
      </c>
      <c r="CI2136" s="552">
        <f>'Information Input'!$H$35</f>
        <v>43555</v>
      </c>
      <c r="CJ2136" s="551" t="str">
        <f>'Information Input'!$J$22</f>
        <v>Quarterly</v>
      </c>
      <c r="CK2136" s="552">
        <f>'Information Input'!$H$30</f>
        <v>43555</v>
      </c>
      <c r="CL2136" s="551">
        <f>'Information Input'!$J$18</f>
        <v>2019</v>
      </c>
      <c r="CM2136" s="551" t="s">
        <v>103</v>
      </c>
      <c r="CN2136" s="1014" t="s">
        <v>242</v>
      </c>
      <c r="CO2136" s="542" t="s">
        <v>242</v>
      </c>
      <c r="CP2136" s="542" t="s">
        <v>671</v>
      </c>
      <c r="CQ2136" s="551">
        <v>15</v>
      </c>
      <c r="CR2136" s="542" t="s">
        <v>157</v>
      </c>
      <c r="CS2136" s="542" t="s">
        <v>234</v>
      </c>
      <c r="CT2136" s="1015">
        <f>'Report 1'!$AZ$18</f>
        <v>0</v>
      </c>
      <c r="CU2136" s="1016">
        <f>SUMIF('Report 4A'!$G$16:$G$95,$CQ2136,'Report 4A'!$BH$16:$BH$95)</f>
        <v>0</v>
      </c>
      <c r="CV2136" s="1017">
        <f t="shared" si="331"/>
        <v>0</v>
      </c>
    </row>
    <row r="2137" spans="2:100">
      <c r="B2137" s="535" t="s">
        <v>669</v>
      </c>
      <c r="C2137" s="536">
        <v>1</v>
      </c>
      <c r="D2137" s="537" t="str">
        <f>'Information Input'!$M$14</f>
        <v xml:space="preserve">      -      </v>
      </c>
      <c r="E2137" s="537" t="s">
        <v>137</v>
      </c>
      <c r="F2137" s="538">
        <f t="shared" si="329"/>
        <v>43647</v>
      </c>
      <c r="G2137" s="538">
        <f t="shared" si="330"/>
        <v>43738</v>
      </c>
      <c r="H2137" s="538">
        <f>'Information Input'!$H$35</f>
        <v>43555</v>
      </c>
      <c r="I2137" s="537" t="str">
        <f>'Information Input'!$J$22</f>
        <v>Quarterly</v>
      </c>
      <c r="J2137" s="538">
        <f>'Information Input'!$H$30</f>
        <v>43555</v>
      </c>
      <c r="K2137" s="537">
        <f>'Information Input'!$J$18</f>
        <v>2019</v>
      </c>
      <c r="L2137" s="539" t="s">
        <v>91</v>
      </c>
      <c r="M2137" s="540" t="s">
        <v>240</v>
      </c>
      <c r="N2137" s="541" t="s">
        <v>240</v>
      </c>
      <c r="O2137" s="542" t="s">
        <v>679</v>
      </c>
      <c r="P2137" s="537">
        <v>68</v>
      </c>
      <c r="Q2137" s="541" t="s">
        <v>210</v>
      </c>
      <c r="R2137" s="541" t="s">
        <v>239</v>
      </c>
      <c r="S2137" s="543">
        <f>'Report 1'!$AN$18</f>
        <v>0</v>
      </c>
      <c r="T2137" s="544">
        <f>'Report 1'!$AN$89</f>
        <v>0</v>
      </c>
      <c r="U2137" s="545">
        <f>'Report 1'!$AN$175</f>
        <v>0</v>
      </c>
      <c r="AL2137" s="546" t="s">
        <v>669</v>
      </c>
      <c r="AM2137" s="547">
        <v>2</v>
      </c>
      <c r="AN2137" s="547" t="str">
        <f>'Information Input'!$M$14</f>
        <v xml:space="preserve">      -      </v>
      </c>
      <c r="AO2137" s="547" t="s">
        <v>135</v>
      </c>
      <c r="AP2137" s="538">
        <f t="shared" si="332"/>
        <v>43466</v>
      </c>
      <c r="AQ2137" s="538">
        <f t="shared" si="333"/>
        <v>43555</v>
      </c>
      <c r="AR2137" s="538">
        <f>'Information Input'!$H$35</f>
        <v>43555</v>
      </c>
      <c r="AS2137" s="547" t="str">
        <f>'Information Input'!$J$22</f>
        <v>Quarterly</v>
      </c>
      <c r="AT2137" s="538">
        <f>'Information Input'!$H$30</f>
        <v>43555</v>
      </c>
      <c r="AU2137" s="547">
        <f>'Information Input'!$J$18</f>
        <v>2019</v>
      </c>
      <c r="AV2137" s="547" t="s">
        <v>243</v>
      </c>
      <c r="AW2137" s="547" t="s">
        <v>230</v>
      </c>
      <c r="AX2137" s="547" t="s">
        <v>230</v>
      </c>
      <c r="AY2137" s="548" t="s">
        <v>671</v>
      </c>
      <c r="AZ2137" s="547">
        <v>36</v>
      </c>
      <c r="BA2137" s="549" t="s">
        <v>178</v>
      </c>
      <c r="BB2137" s="543" t="s">
        <v>235</v>
      </c>
      <c r="BC2137" s="550">
        <f>'Report 2'!$H493</f>
        <v>0</v>
      </c>
      <c r="BD2137" s="550">
        <f>'Report 2'!$I493</f>
        <v>0</v>
      </c>
      <c r="BE2137" s="550">
        <f>'Report 2'!$J493</f>
        <v>0</v>
      </c>
      <c r="BF2137" s="550">
        <f>'Report 2'!$K493</f>
        <v>0</v>
      </c>
      <c r="BG2137" s="550">
        <f>'Report 2'!$L493</f>
        <v>0</v>
      </c>
      <c r="BH2137" s="550">
        <f>'Report 2'!$M493</f>
        <v>0</v>
      </c>
      <c r="BI2137" s="550">
        <f>'Report 2'!$N493</f>
        <v>0</v>
      </c>
      <c r="CC2137" s="542" t="s">
        <v>669</v>
      </c>
      <c r="CD2137" s="1014" t="s">
        <v>672</v>
      </c>
      <c r="CE2137" s="1014" t="str">
        <f>'Information Input'!$M$14</f>
        <v xml:space="preserve">      -      </v>
      </c>
      <c r="CF2137" s="551" t="s">
        <v>139</v>
      </c>
      <c r="CG2137" s="552">
        <f>'Information Input'!$H$33</f>
        <v>43466</v>
      </c>
      <c r="CH2137" s="552">
        <f>'Information Input'!$H$34</f>
        <v>43555</v>
      </c>
      <c r="CI2137" s="552">
        <f>'Information Input'!$H$35</f>
        <v>43555</v>
      </c>
      <c r="CJ2137" s="551" t="str">
        <f>'Information Input'!$J$22</f>
        <v>Quarterly</v>
      </c>
      <c r="CK2137" s="552">
        <f>'Information Input'!$H$30</f>
        <v>43555</v>
      </c>
      <c r="CL2137" s="551">
        <f>'Information Input'!$J$18</f>
        <v>2019</v>
      </c>
      <c r="CM2137" s="551" t="s">
        <v>103</v>
      </c>
      <c r="CN2137" s="1014" t="s">
        <v>242</v>
      </c>
      <c r="CO2137" s="542" t="s">
        <v>242</v>
      </c>
      <c r="CP2137" s="542" t="s">
        <v>671</v>
      </c>
      <c r="CQ2137" s="551">
        <v>16</v>
      </c>
      <c r="CR2137" s="542" t="s">
        <v>158</v>
      </c>
      <c r="CS2137" s="542" t="s">
        <v>235</v>
      </c>
      <c r="CT2137" s="1015">
        <f>'Report 1'!$AZ$18</f>
        <v>0</v>
      </c>
      <c r="CU2137" s="1016">
        <f>SUMIF('Report 4A'!$G$16:$G$95,$CQ2137,'Report 4A'!$BH$16:$BH$95)</f>
        <v>0</v>
      </c>
      <c r="CV2137" s="1017">
        <f t="shared" si="331"/>
        <v>0</v>
      </c>
    </row>
    <row r="2138" spans="2:100">
      <c r="B2138" s="535" t="s">
        <v>669</v>
      </c>
      <c r="C2138" s="536">
        <v>1</v>
      </c>
      <c r="D2138" s="537" t="str">
        <f>'Information Input'!$M$14</f>
        <v xml:space="preserve">      -      </v>
      </c>
      <c r="E2138" s="537" t="s">
        <v>137</v>
      </c>
      <c r="F2138" s="538">
        <f t="shared" si="329"/>
        <v>43647</v>
      </c>
      <c r="G2138" s="538">
        <f t="shared" si="330"/>
        <v>43738</v>
      </c>
      <c r="H2138" s="538">
        <f>'Information Input'!$H$35</f>
        <v>43555</v>
      </c>
      <c r="I2138" s="537" t="str">
        <f>'Information Input'!$J$22</f>
        <v>Quarterly</v>
      </c>
      <c r="J2138" s="538">
        <f>'Information Input'!$H$30</f>
        <v>43555</v>
      </c>
      <c r="K2138" s="537">
        <f>'Information Input'!$J$18</f>
        <v>2019</v>
      </c>
      <c r="L2138" s="539" t="s">
        <v>91</v>
      </c>
      <c r="M2138" s="540" t="s">
        <v>240</v>
      </c>
      <c r="N2138" s="541" t="s">
        <v>240</v>
      </c>
      <c r="O2138" s="542" t="s">
        <v>679</v>
      </c>
      <c r="P2138" s="537">
        <v>69</v>
      </c>
      <c r="Q2138" s="541" t="s">
        <v>211</v>
      </c>
      <c r="R2138" s="541" t="s">
        <v>239</v>
      </c>
      <c r="S2138" s="543">
        <f>'Report 1'!$AN$18</f>
        <v>0</v>
      </c>
      <c r="T2138" s="544">
        <f>'Report 1'!$AN$90</f>
        <v>0</v>
      </c>
      <c r="U2138" s="545">
        <f>'Report 1'!$AN$176</f>
        <v>0</v>
      </c>
      <c r="AL2138" s="546" t="s">
        <v>669</v>
      </c>
      <c r="AM2138" s="547">
        <v>2</v>
      </c>
      <c r="AN2138" s="547" t="str">
        <f>'Information Input'!$M$14</f>
        <v xml:space="preserve">      -      </v>
      </c>
      <c r="AO2138" s="547" t="s">
        <v>135</v>
      </c>
      <c r="AP2138" s="538">
        <f t="shared" si="332"/>
        <v>43466</v>
      </c>
      <c r="AQ2138" s="538">
        <f t="shared" si="333"/>
        <v>43555</v>
      </c>
      <c r="AR2138" s="538">
        <f>'Information Input'!$H$35</f>
        <v>43555</v>
      </c>
      <c r="AS2138" s="547" t="str">
        <f>'Information Input'!$J$22</f>
        <v>Quarterly</v>
      </c>
      <c r="AT2138" s="538">
        <f>'Information Input'!$H$30</f>
        <v>43555</v>
      </c>
      <c r="AU2138" s="547">
        <f>'Information Input'!$J$18</f>
        <v>2019</v>
      </c>
      <c r="AV2138" s="547" t="s">
        <v>243</v>
      </c>
      <c r="AW2138" s="547" t="s">
        <v>230</v>
      </c>
      <c r="AX2138" s="547" t="s">
        <v>230</v>
      </c>
      <c r="AY2138" s="548" t="s">
        <v>671</v>
      </c>
      <c r="AZ2138" s="547">
        <v>37</v>
      </c>
      <c r="BA2138" s="549" t="s">
        <v>179</v>
      </c>
      <c r="BB2138" s="543" t="s">
        <v>231</v>
      </c>
      <c r="BC2138" s="550">
        <f>'Report 2'!$H494</f>
        <v>0</v>
      </c>
      <c r="BD2138" s="550">
        <f>'Report 2'!$I494</f>
        <v>0</v>
      </c>
      <c r="BE2138" s="550">
        <f>'Report 2'!$J494</f>
        <v>0</v>
      </c>
      <c r="BF2138" s="550">
        <f>'Report 2'!$K494</f>
        <v>0</v>
      </c>
      <c r="BG2138" s="550">
        <f>'Report 2'!$L494</f>
        <v>0</v>
      </c>
      <c r="BH2138" s="550">
        <f>'Report 2'!$M494</f>
        <v>0</v>
      </c>
      <c r="BI2138" s="550">
        <f>'Report 2'!$N494</f>
        <v>0</v>
      </c>
      <c r="CC2138" s="542" t="s">
        <v>669</v>
      </c>
      <c r="CD2138" s="1014" t="s">
        <v>672</v>
      </c>
      <c r="CE2138" s="1014" t="str">
        <f>'Information Input'!$M$14</f>
        <v xml:space="preserve">      -      </v>
      </c>
      <c r="CF2138" s="551" t="s">
        <v>139</v>
      </c>
      <c r="CG2138" s="552">
        <f>'Information Input'!$H$33</f>
        <v>43466</v>
      </c>
      <c r="CH2138" s="552">
        <f>'Information Input'!$H$34</f>
        <v>43555</v>
      </c>
      <c r="CI2138" s="552">
        <f>'Information Input'!$H$35</f>
        <v>43555</v>
      </c>
      <c r="CJ2138" s="551" t="str">
        <f>'Information Input'!$J$22</f>
        <v>Quarterly</v>
      </c>
      <c r="CK2138" s="552">
        <f>'Information Input'!$H$30</f>
        <v>43555</v>
      </c>
      <c r="CL2138" s="551">
        <f>'Information Input'!$J$18</f>
        <v>2019</v>
      </c>
      <c r="CM2138" s="551" t="s">
        <v>103</v>
      </c>
      <c r="CN2138" s="1014" t="s">
        <v>242</v>
      </c>
      <c r="CO2138" s="542" t="s">
        <v>242</v>
      </c>
      <c r="CP2138" s="542" t="s">
        <v>671</v>
      </c>
      <c r="CQ2138" s="551">
        <v>17</v>
      </c>
      <c r="CR2138" s="542" t="s">
        <v>159</v>
      </c>
      <c r="CS2138" s="542" t="s">
        <v>235</v>
      </c>
      <c r="CT2138" s="1015">
        <f>'Report 1'!$AZ$18</f>
        <v>0</v>
      </c>
      <c r="CU2138" s="1016">
        <f>SUMIF('Report 4A'!$G$16:$G$95,$CQ2138,'Report 4A'!$BH$16:$BH$95)</f>
        <v>0</v>
      </c>
      <c r="CV2138" s="1017">
        <f t="shared" si="331"/>
        <v>0</v>
      </c>
    </row>
    <row r="2139" spans="2:100">
      <c r="B2139" s="535" t="s">
        <v>669</v>
      </c>
      <c r="C2139" s="536">
        <v>1</v>
      </c>
      <c r="D2139" s="537" t="str">
        <f>'Information Input'!$M$14</f>
        <v xml:space="preserve">      -      </v>
      </c>
      <c r="E2139" s="537" t="s">
        <v>137</v>
      </c>
      <c r="F2139" s="538">
        <f t="shared" si="329"/>
        <v>43647</v>
      </c>
      <c r="G2139" s="538">
        <f t="shared" si="330"/>
        <v>43738</v>
      </c>
      <c r="H2139" s="538">
        <f>'Information Input'!$H$35</f>
        <v>43555</v>
      </c>
      <c r="I2139" s="537" t="str">
        <f>'Information Input'!$J$22</f>
        <v>Quarterly</v>
      </c>
      <c r="J2139" s="538">
        <f>'Information Input'!$H$30</f>
        <v>43555</v>
      </c>
      <c r="K2139" s="537">
        <f>'Information Input'!$J$18</f>
        <v>2019</v>
      </c>
      <c r="L2139" s="539" t="s">
        <v>91</v>
      </c>
      <c r="M2139" s="540" t="s">
        <v>240</v>
      </c>
      <c r="N2139" s="541" t="s">
        <v>240</v>
      </c>
      <c r="O2139" s="542" t="s">
        <v>680</v>
      </c>
      <c r="P2139" s="537">
        <v>70</v>
      </c>
      <c r="Q2139" s="541" t="s">
        <v>212</v>
      </c>
      <c r="R2139" s="541" t="s">
        <v>239</v>
      </c>
      <c r="S2139" s="543">
        <f>'Report 1'!$AN$18</f>
        <v>0</v>
      </c>
      <c r="T2139" s="544">
        <f>'Report 1'!$AN$91</f>
        <v>0</v>
      </c>
      <c r="U2139" s="545">
        <f>'Report 1'!$AN$177</f>
        <v>0</v>
      </c>
      <c r="AL2139" s="546" t="s">
        <v>669</v>
      </c>
      <c r="AM2139" s="547">
        <v>2</v>
      </c>
      <c r="AN2139" s="547" t="str">
        <f>'Information Input'!$M$14</f>
        <v xml:space="preserve">      -      </v>
      </c>
      <c r="AO2139" s="547" t="s">
        <v>135</v>
      </c>
      <c r="AP2139" s="538">
        <f t="shared" si="332"/>
        <v>43466</v>
      </c>
      <c r="AQ2139" s="538">
        <f t="shared" si="333"/>
        <v>43555</v>
      </c>
      <c r="AR2139" s="538">
        <f>'Information Input'!$H$35</f>
        <v>43555</v>
      </c>
      <c r="AS2139" s="547" t="str">
        <f>'Information Input'!$J$22</f>
        <v>Quarterly</v>
      </c>
      <c r="AT2139" s="538">
        <f>'Information Input'!$H$30</f>
        <v>43555</v>
      </c>
      <c r="AU2139" s="547">
        <f>'Information Input'!$J$18</f>
        <v>2019</v>
      </c>
      <c r="AV2139" s="547" t="s">
        <v>243</v>
      </c>
      <c r="AW2139" s="547" t="s">
        <v>230</v>
      </c>
      <c r="AX2139" s="547" t="s">
        <v>230</v>
      </c>
      <c r="AY2139" s="548" t="s">
        <v>671</v>
      </c>
      <c r="AZ2139" s="547">
        <v>38</v>
      </c>
      <c r="BA2139" s="549" t="s">
        <v>180</v>
      </c>
      <c r="BB2139" s="543" t="s">
        <v>233</v>
      </c>
      <c r="BC2139" s="550">
        <f>'Report 2'!$H495</f>
        <v>0</v>
      </c>
      <c r="BD2139" s="550">
        <f>'Report 2'!$I495</f>
        <v>0</v>
      </c>
      <c r="BE2139" s="550">
        <f>'Report 2'!$J495</f>
        <v>0</v>
      </c>
      <c r="BF2139" s="550">
        <f>'Report 2'!$K495</f>
        <v>0</v>
      </c>
      <c r="BG2139" s="550">
        <f>'Report 2'!$L495</f>
        <v>0</v>
      </c>
      <c r="BH2139" s="550">
        <f>'Report 2'!$M495</f>
        <v>0</v>
      </c>
      <c r="BI2139" s="550">
        <f>'Report 2'!$N495</f>
        <v>0</v>
      </c>
      <c r="CC2139" s="542" t="s">
        <v>669</v>
      </c>
      <c r="CD2139" s="1014" t="s">
        <v>672</v>
      </c>
      <c r="CE2139" s="1014" t="str">
        <f>'Information Input'!$M$14</f>
        <v xml:space="preserve">      -      </v>
      </c>
      <c r="CF2139" s="551" t="s">
        <v>139</v>
      </c>
      <c r="CG2139" s="552">
        <f>'Information Input'!$H$33</f>
        <v>43466</v>
      </c>
      <c r="CH2139" s="552">
        <f>'Information Input'!$H$34</f>
        <v>43555</v>
      </c>
      <c r="CI2139" s="552">
        <f>'Information Input'!$H$35</f>
        <v>43555</v>
      </c>
      <c r="CJ2139" s="551" t="str">
        <f>'Information Input'!$J$22</f>
        <v>Quarterly</v>
      </c>
      <c r="CK2139" s="552">
        <f>'Information Input'!$H$30</f>
        <v>43555</v>
      </c>
      <c r="CL2139" s="551">
        <f>'Information Input'!$J$18</f>
        <v>2019</v>
      </c>
      <c r="CM2139" s="551" t="s">
        <v>103</v>
      </c>
      <c r="CN2139" s="1014" t="s">
        <v>242</v>
      </c>
      <c r="CO2139" s="542" t="s">
        <v>242</v>
      </c>
      <c r="CP2139" s="542" t="s">
        <v>671</v>
      </c>
      <c r="CQ2139" s="551">
        <v>18</v>
      </c>
      <c r="CR2139" s="542" t="s">
        <v>160</v>
      </c>
      <c r="CS2139" s="542" t="s">
        <v>235</v>
      </c>
      <c r="CT2139" s="1015">
        <f>'Report 1'!$AZ$18</f>
        <v>0</v>
      </c>
      <c r="CU2139" s="1016">
        <f>SUMIF('Report 4A'!$G$16:$G$95,$CQ2139,'Report 4A'!$BH$16:$BH$95)</f>
        <v>0</v>
      </c>
      <c r="CV2139" s="1017">
        <f t="shared" si="331"/>
        <v>0</v>
      </c>
    </row>
    <row r="2140" spans="2:100">
      <c r="B2140" s="535" t="s">
        <v>669</v>
      </c>
      <c r="C2140" s="536">
        <v>1</v>
      </c>
      <c r="D2140" s="537" t="str">
        <f>'Information Input'!$M$14</f>
        <v xml:space="preserve">      -      </v>
      </c>
      <c r="E2140" s="537" t="s">
        <v>137</v>
      </c>
      <c r="F2140" s="538">
        <f t="shared" si="329"/>
        <v>43647</v>
      </c>
      <c r="G2140" s="538">
        <f t="shared" si="330"/>
        <v>43738</v>
      </c>
      <c r="H2140" s="538">
        <f>'Information Input'!$H$35</f>
        <v>43555</v>
      </c>
      <c r="I2140" s="537" t="str">
        <f>'Information Input'!$J$22</f>
        <v>Quarterly</v>
      </c>
      <c r="J2140" s="538">
        <f>'Information Input'!$H$30</f>
        <v>43555</v>
      </c>
      <c r="K2140" s="537">
        <f>'Information Input'!$J$18</f>
        <v>2019</v>
      </c>
      <c r="L2140" s="539" t="s">
        <v>91</v>
      </c>
      <c r="M2140" s="540" t="s">
        <v>240</v>
      </c>
      <c r="N2140" s="541" t="s">
        <v>240</v>
      </c>
      <c r="O2140" s="542" t="s">
        <v>680</v>
      </c>
      <c r="P2140" s="537">
        <v>71</v>
      </c>
      <c r="Q2140" s="541" t="s">
        <v>213</v>
      </c>
      <c r="R2140" s="541" t="s">
        <v>239</v>
      </c>
      <c r="S2140" s="543">
        <f>'Report 1'!$AN$18</f>
        <v>0</v>
      </c>
      <c r="T2140" s="544">
        <f>'Report 1'!$AN$92</f>
        <v>0</v>
      </c>
      <c r="U2140" s="545">
        <f>'Report 1'!$AN$178</f>
        <v>0</v>
      </c>
      <c r="AL2140" s="546" t="s">
        <v>669</v>
      </c>
      <c r="AM2140" s="547">
        <v>2</v>
      </c>
      <c r="AN2140" s="547" t="str">
        <f>'Information Input'!$M$14</f>
        <v xml:space="preserve">      -      </v>
      </c>
      <c r="AO2140" s="547" t="s">
        <v>135</v>
      </c>
      <c r="AP2140" s="538">
        <f t="shared" si="332"/>
        <v>43466</v>
      </c>
      <c r="AQ2140" s="538">
        <f t="shared" si="333"/>
        <v>43555</v>
      </c>
      <c r="AR2140" s="538">
        <f>'Information Input'!$H$35</f>
        <v>43555</v>
      </c>
      <c r="AS2140" s="547" t="str">
        <f>'Information Input'!$J$22</f>
        <v>Quarterly</v>
      </c>
      <c r="AT2140" s="538">
        <f>'Information Input'!$H$30</f>
        <v>43555</v>
      </c>
      <c r="AU2140" s="547">
        <f>'Information Input'!$J$18</f>
        <v>2019</v>
      </c>
      <c r="AV2140" s="547" t="s">
        <v>243</v>
      </c>
      <c r="AW2140" s="547" t="s">
        <v>230</v>
      </c>
      <c r="AX2140" s="547" t="s">
        <v>230</v>
      </c>
      <c r="AY2140" s="548" t="s">
        <v>671</v>
      </c>
      <c r="AZ2140" s="547">
        <v>39</v>
      </c>
      <c r="BA2140" s="549" t="s">
        <v>181</v>
      </c>
      <c r="BB2140" s="543" t="s">
        <v>233</v>
      </c>
      <c r="BC2140" s="550">
        <f>'Report 2'!$H496</f>
        <v>0</v>
      </c>
      <c r="BD2140" s="550">
        <f>'Report 2'!$I496</f>
        <v>0</v>
      </c>
      <c r="BE2140" s="550">
        <f>'Report 2'!$J496</f>
        <v>0</v>
      </c>
      <c r="BF2140" s="550">
        <f>'Report 2'!$K496</f>
        <v>0</v>
      </c>
      <c r="BG2140" s="550">
        <f>'Report 2'!$L496</f>
        <v>0</v>
      </c>
      <c r="BH2140" s="550">
        <f>'Report 2'!$M496</f>
        <v>0</v>
      </c>
      <c r="BI2140" s="550">
        <f>'Report 2'!$N496</f>
        <v>0</v>
      </c>
      <c r="CC2140" s="542" t="s">
        <v>669</v>
      </c>
      <c r="CD2140" s="1014" t="s">
        <v>672</v>
      </c>
      <c r="CE2140" s="1014" t="str">
        <f>'Information Input'!$M$14</f>
        <v xml:space="preserve">      -      </v>
      </c>
      <c r="CF2140" s="551" t="s">
        <v>139</v>
      </c>
      <c r="CG2140" s="552">
        <f>'Information Input'!$H$33</f>
        <v>43466</v>
      </c>
      <c r="CH2140" s="552">
        <f>'Information Input'!$H$34</f>
        <v>43555</v>
      </c>
      <c r="CI2140" s="552">
        <f>'Information Input'!$H$35</f>
        <v>43555</v>
      </c>
      <c r="CJ2140" s="551" t="str">
        <f>'Information Input'!$J$22</f>
        <v>Quarterly</v>
      </c>
      <c r="CK2140" s="552">
        <f>'Information Input'!$H$30</f>
        <v>43555</v>
      </c>
      <c r="CL2140" s="551">
        <f>'Information Input'!$J$18</f>
        <v>2019</v>
      </c>
      <c r="CM2140" s="551" t="s">
        <v>103</v>
      </c>
      <c r="CN2140" s="1014" t="s">
        <v>242</v>
      </c>
      <c r="CO2140" s="542" t="s">
        <v>242</v>
      </c>
      <c r="CP2140" s="542" t="s">
        <v>671</v>
      </c>
      <c r="CQ2140" s="551">
        <v>19</v>
      </c>
      <c r="CR2140" s="542" t="s">
        <v>161</v>
      </c>
      <c r="CS2140" s="542" t="s">
        <v>235</v>
      </c>
      <c r="CT2140" s="1015">
        <f>'Report 1'!$AZ$18</f>
        <v>0</v>
      </c>
      <c r="CU2140" s="1016">
        <f>SUMIF('Report 4A'!$G$16:$G$95,$CQ2140,'Report 4A'!$BH$16:$BH$95)</f>
        <v>0</v>
      </c>
      <c r="CV2140" s="1017">
        <f t="shared" si="331"/>
        <v>0</v>
      </c>
    </row>
    <row r="2141" spans="2:100">
      <c r="B2141" s="573" t="s">
        <v>669</v>
      </c>
      <c r="C2141" s="574">
        <v>1</v>
      </c>
      <c r="D2141" s="562" t="str">
        <f>'Information Input'!$M$14</f>
        <v xml:space="preserve">      -      </v>
      </c>
      <c r="E2141" s="562" t="s">
        <v>137</v>
      </c>
      <c r="F2141" s="559">
        <f t="shared" si="329"/>
        <v>43647</v>
      </c>
      <c r="G2141" s="559">
        <f t="shared" si="330"/>
        <v>43738</v>
      </c>
      <c r="H2141" s="559">
        <f>'Information Input'!$H$35</f>
        <v>43555</v>
      </c>
      <c r="I2141" s="562" t="str">
        <f>'Information Input'!$J$22</f>
        <v>Quarterly</v>
      </c>
      <c r="J2141" s="559">
        <f>'Information Input'!$H$30</f>
        <v>43555</v>
      </c>
      <c r="K2141" s="562">
        <f>'Information Input'!$J$18</f>
        <v>2019</v>
      </c>
      <c r="L2141" s="563" t="s">
        <v>91</v>
      </c>
      <c r="M2141" s="564" t="s">
        <v>240</v>
      </c>
      <c r="N2141" s="561" t="s">
        <v>240</v>
      </c>
      <c r="O2141" s="575" t="s">
        <v>674</v>
      </c>
      <c r="P2141" s="537">
        <v>72</v>
      </c>
      <c r="Q2141" s="541" t="s">
        <v>214</v>
      </c>
      <c r="R2141" s="561" t="s">
        <v>239</v>
      </c>
      <c r="S2141" s="560">
        <f>'Report 1'!$AN$18</f>
        <v>0</v>
      </c>
      <c r="T2141" s="568">
        <f>'Report 1'!$AN$93</f>
        <v>0</v>
      </c>
      <c r="U2141" s="571">
        <f>'Report 1'!$AN$179</f>
        <v>0</v>
      </c>
      <c r="AL2141" s="546" t="s">
        <v>669</v>
      </c>
      <c r="AM2141" s="547">
        <v>2</v>
      </c>
      <c r="AN2141" s="547" t="str">
        <f>'Information Input'!$M$14</f>
        <v xml:space="preserve">      -      </v>
      </c>
      <c r="AO2141" s="547" t="s">
        <v>135</v>
      </c>
      <c r="AP2141" s="538">
        <f t="shared" si="332"/>
        <v>43466</v>
      </c>
      <c r="AQ2141" s="538">
        <f t="shared" si="333"/>
        <v>43555</v>
      </c>
      <c r="AR2141" s="538">
        <f>'Information Input'!$H$35</f>
        <v>43555</v>
      </c>
      <c r="AS2141" s="547" t="str">
        <f>'Information Input'!$J$22</f>
        <v>Quarterly</v>
      </c>
      <c r="AT2141" s="538">
        <f>'Information Input'!$H$30</f>
        <v>43555</v>
      </c>
      <c r="AU2141" s="547">
        <f>'Information Input'!$J$18</f>
        <v>2019</v>
      </c>
      <c r="AV2141" s="547" t="s">
        <v>243</v>
      </c>
      <c r="AW2141" s="547" t="s">
        <v>230</v>
      </c>
      <c r="AX2141" s="547" t="s">
        <v>230</v>
      </c>
      <c r="AY2141" s="548" t="s">
        <v>671</v>
      </c>
      <c r="AZ2141" s="547">
        <v>40</v>
      </c>
      <c r="BA2141" s="549" t="s">
        <v>182</v>
      </c>
      <c r="BB2141" s="543" t="s">
        <v>238</v>
      </c>
      <c r="BC2141" s="550">
        <f>'Report 2'!$H497</f>
        <v>0</v>
      </c>
      <c r="BD2141" s="550">
        <f>'Report 2'!$I497</f>
        <v>0</v>
      </c>
      <c r="BE2141" s="550">
        <f>'Report 2'!$J497</f>
        <v>0</v>
      </c>
      <c r="BF2141" s="550">
        <f>'Report 2'!$K497</f>
        <v>0</v>
      </c>
      <c r="BG2141" s="550">
        <f>'Report 2'!$L497</f>
        <v>0</v>
      </c>
      <c r="BH2141" s="550">
        <f>'Report 2'!$M497</f>
        <v>0</v>
      </c>
      <c r="BI2141" s="550">
        <f>'Report 2'!$N497</f>
        <v>0</v>
      </c>
      <c r="CC2141" s="542" t="s">
        <v>669</v>
      </c>
      <c r="CD2141" s="1014" t="s">
        <v>672</v>
      </c>
      <c r="CE2141" s="1014" t="str">
        <f>'Information Input'!$M$14</f>
        <v xml:space="preserve">      -      </v>
      </c>
      <c r="CF2141" s="551" t="s">
        <v>139</v>
      </c>
      <c r="CG2141" s="552">
        <f>'Information Input'!$H$33</f>
        <v>43466</v>
      </c>
      <c r="CH2141" s="552">
        <f>'Information Input'!$H$34</f>
        <v>43555</v>
      </c>
      <c r="CI2141" s="552">
        <f>'Information Input'!$H$35</f>
        <v>43555</v>
      </c>
      <c r="CJ2141" s="551" t="str">
        <f>'Information Input'!$J$22</f>
        <v>Quarterly</v>
      </c>
      <c r="CK2141" s="552">
        <f>'Information Input'!$H$30</f>
        <v>43555</v>
      </c>
      <c r="CL2141" s="551">
        <f>'Information Input'!$J$18</f>
        <v>2019</v>
      </c>
      <c r="CM2141" s="551" t="s">
        <v>103</v>
      </c>
      <c r="CN2141" s="1014" t="s">
        <v>242</v>
      </c>
      <c r="CO2141" s="542" t="s">
        <v>242</v>
      </c>
      <c r="CP2141" s="542" t="s">
        <v>671</v>
      </c>
      <c r="CQ2141" s="551">
        <v>20</v>
      </c>
      <c r="CR2141" s="542" t="s">
        <v>162</v>
      </c>
      <c r="CS2141" s="542" t="s">
        <v>235</v>
      </c>
      <c r="CT2141" s="1015">
        <f>'Report 1'!$AZ$18</f>
        <v>0</v>
      </c>
      <c r="CU2141" s="1016">
        <f>SUMIF('Report 4A'!$G$16:$G$95,$CQ2141,'Report 4A'!$BH$16:$BH$95)</f>
        <v>0</v>
      </c>
      <c r="CV2141" s="1017">
        <f t="shared" si="331"/>
        <v>0</v>
      </c>
    </row>
    <row r="2142" spans="2:100">
      <c r="B2142" s="515" t="s">
        <v>669</v>
      </c>
      <c r="C2142" s="516">
        <v>1</v>
      </c>
      <c r="D2142" s="517" t="str">
        <f>'Information Input'!$M$14</f>
        <v xml:space="preserve">      -      </v>
      </c>
      <c r="E2142" s="517" t="s">
        <v>137</v>
      </c>
      <c r="F2142" s="518">
        <f t="shared" si="329"/>
        <v>43647</v>
      </c>
      <c r="G2142" s="518">
        <f t="shared" si="330"/>
        <v>43738</v>
      </c>
      <c r="H2142" s="519">
        <f>'Information Input'!$H$35</f>
        <v>43555</v>
      </c>
      <c r="I2142" s="517" t="str">
        <f>'Information Input'!$J$22</f>
        <v>Quarterly</v>
      </c>
      <c r="J2142" s="519">
        <f>'Information Input'!$H$30</f>
        <v>43555</v>
      </c>
      <c r="K2142" s="517">
        <f>'Information Input'!$J$18</f>
        <v>2019</v>
      </c>
      <c r="L2142" s="520" t="s">
        <v>96</v>
      </c>
      <c r="M2142" s="521" t="s">
        <v>241</v>
      </c>
      <c r="N2142" s="522" t="s">
        <v>241</v>
      </c>
      <c r="O2142" s="523" t="s">
        <v>670</v>
      </c>
      <c r="P2142" s="517">
        <v>2</v>
      </c>
      <c r="Q2142" s="522" t="s">
        <v>142</v>
      </c>
      <c r="R2142" s="522" t="s">
        <v>239</v>
      </c>
      <c r="S2142" s="524">
        <f>'Report 1'!$AS$18</f>
        <v>0</v>
      </c>
      <c r="T2142" s="525">
        <f>'Report 1'!$AS$20</f>
        <v>0</v>
      </c>
      <c r="U2142" s="526">
        <f>'Report 1'!$AS$106</f>
        <v>0</v>
      </c>
      <c r="AL2142" s="546" t="s">
        <v>669</v>
      </c>
      <c r="AM2142" s="547">
        <v>2</v>
      </c>
      <c r="AN2142" s="547" t="str">
        <f>'Information Input'!$M$14</f>
        <v xml:space="preserve">      -      </v>
      </c>
      <c r="AO2142" s="547" t="s">
        <v>135</v>
      </c>
      <c r="AP2142" s="538">
        <f t="shared" si="332"/>
        <v>43466</v>
      </c>
      <c r="AQ2142" s="538">
        <f t="shared" si="333"/>
        <v>43555</v>
      </c>
      <c r="AR2142" s="538">
        <f>'Information Input'!$H$35</f>
        <v>43555</v>
      </c>
      <c r="AS2142" s="547" t="str">
        <f>'Information Input'!$J$22</f>
        <v>Quarterly</v>
      </c>
      <c r="AT2142" s="538">
        <f>'Information Input'!$H$30</f>
        <v>43555</v>
      </c>
      <c r="AU2142" s="547">
        <f>'Information Input'!$J$18</f>
        <v>2019</v>
      </c>
      <c r="AV2142" s="547" t="s">
        <v>243</v>
      </c>
      <c r="AW2142" s="547" t="s">
        <v>230</v>
      </c>
      <c r="AX2142" s="547" t="s">
        <v>230</v>
      </c>
      <c r="AY2142" s="548" t="s">
        <v>671</v>
      </c>
      <c r="AZ2142" s="547">
        <v>41</v>
      </c>
      <c r="BA2142" s="549" t="s">
        <v>183</v>
      </c>
      <c r="BB2142" s="543" t="s">
        <v>238</v>
      </c>
      <c r="BC2142" s="550">
        <f>'Report 2'!$H498</f>
        <v>0</v>
      </c>
      <c r="BD2142" s="550">
        <f>'Report 2'!$I498</f>
        <v>0</v>
      </c>
      <c r="BE2142" s="550">
        <f>'Report 2'!$J498</f>
        <v>0</v>
      </c>
      <c r="BF2142" s="550">
        <f>'Report 2'!$K498</f>
        <v>0</v>
      </c>
      <c r="BG2142" s="550">
        <f>'Report 2'!$L498</f>
        <v>0</v>
      </c>
      <c r="BH2142" s="550">
        <f>'Report 2'!$M498</f>
        <v>0</v>
      </c>
      <c r="BI2142" s="550">
        <f>'Report 2'!$N498</f>
        <v>0</v>
      </c>
      <c r="CC2142" s="542" t="s">
        <v>669</v>
      </c>
      <c r="CD2142" s="1014" t="s">
        <v>672</v>
      </c>
      <c r="CE2142" s="1014" t="str">
        <f>'Information Input'!$M$14</f>
        <v xml:space="preserve">      -      </v>
      </c>
      <c r="CF2142" s="551" t="s">
        <v>139</v>
      </c>
      <c r="CG2142" s="552">
        <f>'Information Input'!$H$33</f>
        <v>43466</v>
      </c>
      <c r="CH2142" s="552">
        <f>'Information Input'!$H$34</f>
        <v>43555</v>
      </c>
      <c r="CI2142" s="552">
        <f>'Information Input'!$H$35</f>
        <v>43555</v>
      </c>
      <c r="CJ2142" s="551" t="str">
        <f>'Information Input'!$J$22</f>
        <v>Quarterly</v>
      </c>
      <c r="CK2142" s="552">
        <f>'Information Input'!$H$30</f>
        <v>43555</v>
      </c>
      <c r="CL2142" s="551">
        <f>'Information Input'!$J$18</f>
        <v>2019</v>
      </c>
      <c r="CM2142" s="551" t="s">
        <v>103</v>
      </c>
      <c r="CN2142" s="1014" t="s">
        <v>242</v>
      </c>
      <c r="CO2142" s="542" t="s">
        <v>242</v>
      </c>
      <c r="CP2142" s="542" t="s">
        <v>671</v>
      </c>
      <c r="CQ2142" s="551">
        <v>21</v>
      </c>
      <c r="CR2142" s="542" t="s">
        <v>163</v>
      </c>
      <c r="CS2142" s="542" t="s">
        <v>235</v>
      </c>
      <c r="CT2142" s="1015">
        <f>'Report 1'!$AZ$18</f>
        <v>0</v>
      </c>
      <c r="CU2142" s="1016">
        <f>SUMIF('Report 4A'!$G$16:$G$95,$CQ2142,'Report 4A'!$BH$16:$BH$95)</f>
        <v>0</v>
      </c>
      <c r="CV2142" s="1017">
        <f t="shared" si="331"/>
        <v>0</v>
      </c>
    </row>
    <row r="2143" spans="2:100">
      <c r="B2143" s="535" t="s">
        <v>669</v>
      </c>
      <c r="C2143" s="536">
        <v>1</v>
      </c>
      <c r="D2143" s="537" t="str">
        <f>'Information Input'!$M$14</f>
        <v xml:space="preserve">      -      </v>
      </c>
      <c r="E2143" s="537" t="s">
        <v>137</v>
      </c>
      <c r="F2143" s="538">
        <f t="shared" si="329"/>
        <v>43647</v>
      </c>
      <c r="G2143" s="538">
        <f t="shared" si="330"/>
        <v>43738</v>
      </c>
      <c r="H2143" s="538">
        <f>'Information Input'!$H$35</f>
        <v>43555</v>
      </c>
      <c r="I2143" s="537" t="str">
        <f>'Information Input'!$J$22</f>
        <v>Quarterly</v>
      </c>
      <c r="J2143" s="538">
        <f>'Information Input'!$H$30</f>
        <v>43555</v>
      </c>
      <c r="K2143" s="537">
        <f>'Information Input'!$J$18</f>
        <v>2019</v>
      </c>
      <c r="L2143" s="539" t="s">
        <v>96</v>
      </c>
      <c r="M2143" s="540" t="s">
        <v>241</v>
      </c>
      <c r="N2143" s="541" t="s">
        <v>241</v>
      </c>
      <c r="O2143" s="542" t="s">
        <v>670</v>
      </c>
      <c r="P2143" s="537">
        <v>3</v>
      </c>
      <c r="Q2143" s="541" t="s">
        <v>143</v>
      </c>
      <c r="R2143" s="541" t="s">
        <v>239</v>
      </c>
      <c r="S2143" s="543">
        <f>'Report 1'!$AS$18</f>
        <v>0</v>
      </c>
      <c r="T2143" s="544">
        <f>'Report 1'!$AS$21</f>
        <v>0</v>
      </c>
      <c r="U2143" s="545">
        <f>'Report 1'!$AS$107</f>
        <v>0</v>
      </c>
      <c r="AL2143" s="546" t="s">
        <v>669</v>
      </c>
      <c r="AM2143" s="547">
        <v>2</v>
      </c>
      <c r="AN2143" s="547" t="str">
        <f>'Information Input'!$M$14</f>
        <v xml:space="preserve">      -      </v>
      </c>
      <c r="AO2143" s="547" t="s">
        <v>135</v>
      </c>
      <c r="AP2143" s="538">
        <f t="shared" si="332"/>
        <v>43466</v>
      </c>
      <c r="AQ2143" s="538">
        <f t="shared" si="333"/>
        <v>43555</v>
      </c>
      <c r="AR2143" s="538">
        <f>'Information Input'!$H$35</f>
        <v>43555</v>
      </c>
      <c r="AS2143" s="547" t="str">
        <f>'Information Input'!$J$22</f>
        <v>Quarterly</v>
      </c>
      <c r="AT2143" s="538">
        <f>'Information Input'!$H$30</f>
        <v>43555</v>
      </c>
      <c r="AU2143" s="547">
        <f>'Information Input'!$J$18</f>
        <v>2019</v>
      </c>
      <c r="AV2143" s="547" t="s">
        <v>243</v>
      </c>
      <c r="AW2143" s="547" t="s">
        <v>230</v>
      </c>
      <c r="AX2143" s="547" t="s">
        <v>230</v>
      </c>
      <c r="AY2143" s="548" t="s">
        <v>671</v>
      </c>
      <c r="AZ2143" s="547">
        <v>42</v>
      </c>
      <c r="BA2143" s="549" t="s">
        <v>184</v>
      </c>
      <c r="BB2143" s="543" t="s">
        <v>233</v>
      </c>
      <c r="BC2143" s="550">
        <f>'Report 2'!$H499</f>
        <v>0</v>
      </c>
      <c r="BD2143" s="550">
        <f>'Report 2'!$I499</f>
        <v>0</v>
      </c>
      <c r="BE2143" s="550">
        <f>'Report 2'!$J499</f>
        <v>0</v>
      </c>
      <c r="BF2143" s="550">
        <f>'Report 2'!$K499</f>
        <v>0</v>
      </c>
      <c r="BG2143" s="550">
        <f>'Report 2'!$L499</f>
        <v>0</v>
      </c>
      <c r="BH2143" s="550">
        <f>'Report 2'!$M499</f>
        <v>0</v>
      </c>
      <c r="BI2143" s="550">
        <f>'Report 2'!$N499</f>
        <v>0</v>
      </c>
      <c r="CC2143" s="542" t="s">
        <v>669</v>
      </c>
      <c r="CD2143" s="1014" t="s">
        <v>672</v>
      </c>
      <c r="CE2143" s="1014" t="str">
        <f>'Information Input'!$M$14</f>
        <v xml:space="preserve">      -      </v>
      </c>
      <c r="CF2143" s="551" t="s">
        <v>139</v>
      </c>
      <c r="CG2143" s="552">
        <f>'Information Input'!$H$33</f>
        <v>43466</v>
      </c>
      <c r="CH2143" s="552">
        <f>'Information Input'!$H$34</f>
        <v>43555</v>
      </c>
      <c r="CI2143" s="552">
        <f>'Information Input'!$H$35</f>
        <v>43555</v>
      </c>
      <c r="CJ2143" s="551" t="str">
        <f>'Information Input'!$J$22</f>
        <v>Quarterly</v>
      </c>
      <c r="CK2143" s="552">
        <f>'Information Input'!$H$30</f>
        <v>43555</v>
      </c>
      <c r="CL2143" s="551">
        <f>'Information Input'!$J$18</f>
        <v>2019</v>
      </c>
      <c r="CM2143" s="551" t="s">
        <v>103</v>
      </c>
      <c r="CN2143" s="1014" t="s">
        <v>242</v>
      </c>
      <c r="CO2143" s="542" t="s">
        <v>242</v>
      </c>
      <c r="CP2143" s="542" t="s">
        <v>671</v>
      </c>
      <c r="CQ2143" s="551">
        <v>22</v>
      </c>
      <c r="CR2143" s="542" t="s">
        <v>164</v>
      </c>
      <c r="CS2143" s="542" t="s">
        <v>236</v>
      </c>
      <c r="CT2143" s="1015">
        <f>'Report 1'!$AZ$18</f>
        <v>0</v>
      </c>
      <c r="CU2143" s="1016">
        <f>SUMIF('Report 4A'!$G$16:$G$95,$CQ2143,'Report 4A'!$BH$16:$BH$95)</f>
        <v>0</v>
      </c>
      <c r="CV2143" s="1017">
        <f t="shared" si="331"/>
        <v>0</v>
      </c>
    </row>
    <row r="2144" spans="2:100">
      <c r="B2144" s="535" t="s">
        <v>669</v>
      </c>
      <c r="C2144" s="536">
        <v>1</v>
      </c>
      <c r="D2144" s="537" t="str">
        <f>'Information Input'!$M$14</f>
        <v xml:space="preserve">      -      </v>
      </c>
      <c r="E2144" s="537" t="s">
        <v>137</v>
      </c>
      <c r="F2144" s="538">
        <f t="shared" si="329"/>
        <v>43647</v>
      </c>
      <c r="G2144" s="538">
        <f t="shared" si="330"/>
        <v>43738</v>
      </c>
      <c r="H2144" s="538">
        <f>'Information Input'!$H$35</f>
        <v>43555</v>
      </c>
      <c r="I2144" s="537" t="str">
        <f>'Information Input'!$J$22</f>
        <v>Quarterly</v>
      </c>
      <c r="J2144" s="538">
        <f>'Information Input'!$H$30</f>
        <v>43555</v>
      </c>
      <c r="K2144" s="537">
        <f>'Information Input'!$J$18</f>
        <v>2019</v>
      </c>
      <c r="L2144" s="539" t="s">
        <v>96</v>
      </c>
      <c r="M2144" s="540" t="s">
        <v>241</v>
      </c>
      <c r="N2144" s="541" t="s">
        <v>241</v>
      </c>
      <c r="O2144" s="542" t="s">
        <v>670</v>
      </c>
      <c r="P2144" s="537">
        <v>4</v>
      </c>
      <c r="Q2144" s="541" t="s">
        <v>144</v>
      </c>
      <c r="R2144" s="541" t="s">
        <v>239</v>
      </c>
      <c r="S2144" s="543">
        <f>'Report 1'!$AS$18</f>
        <v>0</v>
      </c>
      <c r="T2144" s="544">
        <f>'Report 1'!$AS$22</f>
        <v>0</v>
      </c>
      <c r="U2144" s="545">
        <f>'Report 1'!$AS$108</f>
        <v>0</v>
      </c>
      <c r="AL2144" s="546" t="s">
        <v>669</v>
      </c>
      <c r="AM2144" s="547">
        <v>2</v>
      </c>
      <c r="AN2144" s="547" t="str">
        <f>'Information Input'!$M$14</f>
        <v xml:space="preserve">      -      </v>
      </c>
      <c r="AO2144" s="547" t="s">
        <v>135</v>
      </c>
      <c r="AP2144" s="538">
        <f t="shared" si="332"/>
        <v>43466</v>
      </c>
      <c r="AQ2144" s="538">
        <f t="shared" si="333"/>
        <v>43555</v>
      </c>
      <c r="AR2144" s="538">
        <f>'Information Input'!$H$35</f>
        <v>43555</v>
      </c>
      <c r="AS2144" s="547" t="str">
        <f>'Information Input'!$J$22</f>
        <v>Quarterly</v>
      </c>
      <c r="AT2144" s="538">
        <f>'Information Input'!$H$30</f>
        <v>43555</v>
      </c>
      <c r="AU2144" s="547">
        <f>'Information Input'!$J$18</f>
        <v>2019</v>
      </c>
      <c r="AV2144" s="547" t="s">
        <v>243</v>
      </c>
      <c r="AW2144" s="547" t="s">
        <v>230</v>
      </c>
      <c r="AX2144" s="547" t="s">
        <v>230</v>
      </c>
      <c r="AY2144" s="548" t="s">
        <v>671</v>
      </c>
      <c r="AZ2144" s="547">
        <v>43</v>
      </c>
      <c r="BA2144" s="549" t="s">
        <v>185</v>
      </c>
      <c r="BB2144" s="543" t="s">
        <v>233</v>
      </c>
      <c r="BC2144" s="550">
        <f>'Report 2'!$H500</f>
        <v>0</v>
      </c>
      <c r="BD2144" s="550">
        <f>'Report 2'!$I500</f>
        <v>0</v>
      </c>
      <c r="BE2144" s="550">
        <f>'Report 2'!$J500</f>
        <v>0</v>
      </c>
      <c r="BF2144" s="550">
        <f>'Report 2'!$K500</f>
        <v>0</v>
      </c>
      <c r="BG2144" s="550">
        <f>'Report 2'!$L500</f>
        <v>0</v>
      </c>
      <c r="BH2144" s="550">
        <f>'Report 2'!$M500</f>
        <v>0</v>
      </c>
      <c r="BI2144" s="550">
        <f>'Report 2'!$N500</f>
        <v>0</v>
      </c>
      <c r="CC2144" s="542" t="s">
        <v>669</v>
      </c>
      <c r="CD2144" s="1014" t="s">
        <v>672</v>
      </c>
      <c r="CE2144" s="1014" t="str">
        <f>'Information Input'!$M$14</f>
        <v xml:space="preserve">      -      </v>
      </c>
      <c r="CF2144" s="551" t="s">
        <v>139</v>
      </c>
      <c r="CG2144" s="552">
        <f>'Information Input'!$H$33</f>
        <v>43466</v>
      </c>
      <c r="CH2144" s="552">
        <f>'Information Input'!$H$34</f>
        <v>43555</v>
      </c>
      <c r="CI2144" s="552">
        <f>'Information Input'!$H$35</f>
        <v>43555</v>
      </c>
      <c r="CJ2144" s="551" t="str">
        <f>'Information Input'!$J$22</f>
        <v>Quarterly</v>
      </c>
      <c r="CK2144" s="552">
        <f>'Information Input'!$H$30</f>
        <v>43555</v>
      </c>
      <c r="CL2144" s="551">
        <f>'Information Input'!$J$18</f>
        <v>2019</v>
      </c>
      <c r="CM2144" s="551" t="s">
        <v>103</v>
      </c>
      <c r="CN2144" s="1014" t="s">
        <v>242</v>
      </c>
      <c r="CO2144" s="542" t="s">
        <v>242</v>
      </c>
      <c r="CP2144" s="542" t="s">
        <v>671</v>
      </c>
      <c r="CQ2144" s="551">
        <v>23</v>
      </c>
      <c r="CR2144" s="542" t="s">
        <v>165</v>
      </c>
      <c r="CS2144" s="542" t="s">
        <v>236</v>
      </c>
      <c r="CT2144" s="1015">
        <f>'Report 1'!$AZ$18</f>
        <v>0</v>
      </c>
      <c r="CU2144" s="1016">
        <f>SUMIF('Report 4A'!$G$16:$G$95,$CQ2144,'Report 4A'!$BH$16:$BH$95)</f>
        <v>0</v>
      </c>
      <c r="CV2144" s="1017">
        <f t="shared" si="331"/>
        <v>0</v>
      </c>
    </row>
    <row r="2145" spans="2:100">
      <c r="B2145" s="535" t="s">
        <v>669</v>
      </c>
      <c r="C2145" s="536">
        <v>1</v>
      </c>
      <c r="D2145" s="537" t="str">
        <f>'Information Input'!$M$14</f>
        <v xml:space="preserve">      -      </v>
      </c>
      <c r="E2145" s="537" t="s">
        <v>137</v>
      </c>
      <c r="F2145" s="538">
        <f t="shared" si="329"/>
        <v>43647</v>
      </c>
      <c r="G2145" s="538">
        <f t="shared" si="330"/>
        <v>43738</v>
      </c>
      <c r="H2145" s="538">
        <f>'Information Input'!$H$35</f>
        <v>43555</v>
      </c>
      <c r="I2145" s="537" t="str">
        <f>'Information Input'!$J$22</f>
        <v>Quarterly</v>
      </c>
      <c r="J2145" s="538">
        <f>'Information Input'!$H$30</f>
        <v>43555</v>
      </c>
      <c r="K2145" s="537">
        <f>'Information Input'!$J$18</f>
        <v>2019</v>
      </c>
      <c r="L2145" s="539" t="s">
        <v>96</v>
      </c>
      <c r="M2145" s="540" t="s">
        <v>241</v>
      </c>
      <c r="N2145" s="541" t="s">
        <v>241</v>
      </c>
      <c r="O2145" s="542" t="s">
        <v>670</v>
      </c>
      <c r="P2145" s="537">
        <v>5</v>
      </c>
      <c r="Q2145" s="541" t="s">
        <v>145</v>
      </c>
      <c r="R2145" s="541" t="s">
        <v>239</v>
      </c>
      <c r="S2145" s="543">
        <f>'Report 1'!$AS$18</f>
        <v>0</v>
      </c>
      <c r="T2145" s="544">
        <f>'Report 1'!$AS$23</f>
        <v>0</v>
      </c>
      <c r="U2145" s="545">
        <f>'Report 1'!$AS$109</f>
        <v>0</v>
      </c>
      <c r="AL2145" s="546" t="s">
        <v>669</v>
      </c>
      <c r="AM2145" s="547">
        <v>2</v>
      </c>
      <c r="AN2145" s="547" t="str">
        <f>'Information Input'!$M$14</f>
        <v xml:space="preserve">      -      </v>
      </c>
      <c r="AO2145" s="547" t="s">
        <v>135</v>
      </c>
      <c r="AP2145" s="538">
        <f t="shared" si="332"/>
        <v>43466</v>
      </c>
      <c r="AQ2145" s="538">
        <f t="shared" si="333"/>
        <v>43555</v>
      </c>
      <c r="AR2145" s="538">
        <f>'Information Input'!$H$35</f>
        <v>43555</v>
      </c>
      <c r="AS2145" s="547" t="str">
        <f>'Information Input'!$J$22</f>
        <v>Quarterly</v>
      </c>
      <c r="AT2145" s="538">
        <f>'Information Input'!$H$30</f>
        <v>43555</v>
      </c>
      <c r="AU2145" s="547">
        <f>'Information Input'!$J$18</f>
        <v>2019</v>
      </c>
      <c r="AV2145" s="547" t="s">
        <v>243</v>
      </c>
      <c r="AW2145" s="547" t="s">
        <v>230</v>
      </c>
      <c r="AX2145" s="547" t="s">
        <v>230</v>
      </c>
      <c r="AY2145" s="548" t="s">
        <v>674</v>
      </c>
      <c r="AZ2145" s="547">
        <v>44</v>
      </c>
      <c r="BA2145" s="549" t="s">
        <v>186</v>
      </c>
      <c r="BB2145" s="543" t="s">
        <v>239</v>
      </c>
      <c r="BC2145" s="550">
        <f>'Report 2'!$H501</f>
        <v>0</v>
      </c>
      <c r="BD2145" s="550">
        <f>'Report 2'!$I501</f>
        <v>0</v>
      </c>
      <c r="BE2145" s="550">
        <f>'Report 2'!$J501</f>
        <v>0</v>
      </c>
      <c r="BF2145" s="550">
        <f>'Report 2'!$K501</f>
        <v>0</v>
      </c>
      <c r="BG2145" s="550">
        <f>'Report 2'!$L501</f>
        <v>0</v>
      </c>
      <c r="BH2145" s="550">
        <f>'Report 2'!$M501</f>
        <v>0</v>
      </c>
      <c r="BI2145" s="550">
        <f>'Report 2'!$N501</f>
        <v>0</v>
      </c>
      <c r="CC2145" s="542" t="s">
        <v>669</v>
      </c>
      <c r="CD2145" s="1014" t="s">
        <v>672</v>
      </c>
      <c r="CE2145" s="1014" t="str">
        <f>'Information Input'!$M$14</f>
        <v xml:space="preserve">      -      </v>
      </c>
      <c r="CF2145" s="551" t="s">
        <v>139</v>
      </c>
      <c r="CG2145" s="552">
        <f>'Information Input'!$H$33</f>
        <v>43466</v>
      </c>
      <c r="CH2145" s="552">
        <f>'Information Input'!$H$34</f>
        <v>43555</v>
      </c>
      <c r="CI2145" s="552">
        <f>'Information Input'!$H$35</f>
        <v>43555</v>
      </c>
      <c r="CJ2145" s="551" t="str">
        <f>'Information Input'!$J$22</f>
        <v>Quarterly</v>
      </c>
      <c r="CK2145" s="552">
        <f>'Information Input'!$H$30</f>
        <v>43555</v>
      </c>
      <c r="CL2145" s="551">
        <f>'Information Input'!$J$18</f>
        <v>2019</v>
      </c>
      <c r="CM2145" s="551" t="s">
        <v>103</v>
      </c>
      <c r="CN2145" s="1014" t="s">
        <v>242</v>
      </c>
      <c r="CO2145" s="542" t="s">
        <v>242</v>
      </c>
      <c r="CP2145" s="542" t="s">
        <v>671</v>
      </c>
      <c r="CQ2145" s="551">
        <v>24</v>
      </c>
      <c r="CR2145" s="542" t="s">
        <v>166</v>
      </c>
      <c r="CS2145" s="542" t="s">
        <v>233</v>
      </c>
      <c r="CT2145" s="1015">
        <f>'Report 1'!$AZ$18</f>
        <v>0</v>
      </c>
      <c r="CU2145" s="1016">
        <f>SUMIF('Report 4A'!$G$16:$G$95,$CQ2145,'Report 4A'!$BH$16:$BH$95)</f>
        <v>0</v>
      </c>
      <c r="CV2145" s="1017">
        <f t="shared" si="331"/>
        <v>0</v>
      </c>
    </row>
    <row r="2146" spans="2:100">
      <c r="B2146" s="535" t="s">
        <v>669</v>
      </c>
      <c r="C2146" s="536">
        <v>1</v>
      </c>
      <c r="D2146" s="537" t="str">
        <f>'Information Input'!$M$14</f>
        <v xml:space="preserve">      -      </v>
      </c>
      <c r="E2146" s="537" t="s">
        <v>137</v>
      </c>
      <c r="F2146" s="538">
        <f t="shared" si="329"/>
        <v>43647</v>
      </c>
      <c r="G2146" s="538">
        <f t="shared" si="330"/>
        <v>43738</v>
      </c>
      <c r="H2146" s="538">
        <f>'Information Input'!$H$35</f>
        <v>43555</v>
      </c>
      <c r="I2146" s="537" t="str">
        <f>'Information Input'!$J$22</f>
        <v>Quarterly</v>
      </c>
      <c r="J2146" s="538">
        <f>'Information Input'!$H$30</f>
        <v>43555</v>
      </c>
      <c r="K2146" s="537">
        <f>'Information Input'!$J$18</f>
        <v>2019</v>
      </c>
      <c r="L2146" s="539" t="s">
        <v>96</v>
      </c>
      <c r="M2146" s="540" t="s">
        <v>241</v>
      </c>
      <c r="N2146" s="541" t="s">
        <v>241</v>
      </c>
      <c r="O2146" s="542" t="s">
        <v>670</v>
      </c>
      <c r="P2146" s="537">
        <v>6</v>
      </c>
      <c r="Q2146" s="541" t="s">
        <v>146</v>
      </c>
      <c r="R2146" s="541" t="s">
        <v>239</v>
      </c>
      <c r="S2146" s="543">
        <f>'Report 1'!$AS$18</f>
        <v>0</v>
      </c>
      <c r="T2146" s="544">
        <f>'Report 1'!$AS$24</f>
        <v>0</v>
      </c>
      <c r="U2146" s="545">
        <f>'Report 1'!$AS$110</f>
        <v>0</v>
      </c>
      <c r="AL2146" s="546" t="s">
        <v>669</v>
      </c>
      <c r="AM2146" s="547">
        <v>2</v>
      </c>
      <c r="AN2146" s="547" t="str">
        <f>'Information Input'!$M$14</f>
        <v xml:space="preserve">      -      </v>
      </c>
      <c r="AO2146" s="547" t="s">
        <v>135</v>
      </c>
      <c r="AP2146" s="538">
        <f t="shared" si="332"/>
        <v>43466</v>
      </c>
      <c r="AQ2146" s="538">
        <f t="shared" si="333"/>
        <v>43555</v>
      </c>
      <c r="AR2146" s="538">
        <f>'Information Input'!$H$35</f>
        <v>43555</v>
      </c>
      <c r="AS2146" s="547" t="str">
        <f>'Information Input'!$J$22</f>
        <v>Quarterly</v>
      </c>
      <c r="AT2146" s="538">
        <f>'Information Input'!$H$30</f>
        <v>43555</v>
      </c>
      <c r="AU2146" s="547">
        <f>'Information Input'!$J$18</f>
        <v>2019</v>
      </c>
      <c r="AV2146" s="547" t="s">
        <v>243</v>
      </c>
      <c r="AW2146" s="547" t="s">
        <v>230</v>
      </c>
      <c r="AX2146" s="547" t="s">
        <v>230</v>
      </c>
      <c r="AY2146" s="548" t="s">
        <v>675</v>
      </c>
      <c r="AZ2146" s="547">
        <v>45</v>
      </c>
      <c r="BA2146" s="549" t="s">
        <v>187</v>
      </c>
      <c r="BB2146" s="543" t="s">
        <v>239</v>
      </c>
      <c r="BC2146" s="550">
        <f>'Report 2'!$H502</f>
        <v>0</v>
      </c>
      <c r="BD2146" s="550">
        <f>'Report 2'!$I502</f>
        <v>0</v>
      </c>
      <c r="BE2146" s="550">
        <f>'Report 2'!$J502</f>
        <v>0</v>
      </c>
      <c r="BF2146" s="550">
        <f>'Report 2'!$K502</f>
        <v>0</v>
      </c>
      <c r="BG2146" s="550">
        <f>'Report 2'!$L502</f>
        <v>0</v>
      </c>
      <c r="BH2146" s="550">
        <f>'Report 2'!$M502</f>
        <v>0</v>
      </c>
      <c r="BI2146" s="550">
        <f>'Report 2'!$N502</f>
        <v>0</v>
      </c>
      <c r="CC2146" s="542" t="s">
        <v>669</v>
      </c>
      <c r="CD2146" s="1014" t="s">
        <v>672</v>
      </c>
      <c r="CE2146" s="1014" t="str">
        <f>'Information Input'!$M$14</f>
        <v xml:space="preserve">      -      </v>
      </c>
      <c r="CF2146" s="551" t="s">
        <v>139</v>
      </c>
      <c r="CG2146" s="552">
        <f>'Information Input'!$H$33</f>
        <v>43466</v>
      </c>
      <c r="CH2146" s="552">
        <f>'Information Input'!$H$34</f>
        <v>43555</v>
      </c>
      <c r="CI2146" s="552">
        <f>'Information Input'!$H$35</f>
        <v>43555</v>
      </c>
      <c r="CJ2146" s="551" t="str">
        <f>'Information Input'!$J$22</f>
        <v>Quarterly</v>
      </c>
      <c r="CK2146" s="552">
        <f>'Information Input'!$H$30</f>
        <v>43555</v>
      </c>
      <c r="CL2146" s="551">
        <f>'Information Input'!$J$18</f>
        <v>2019</v>
      </c>
      <c r="CM2146" s="551" t="s">
        <v>103</v>
      </c>
      <c r="CN2146" s="1014" t="s">
        <v>242</v>
      </c>
      <c r="CO2146" s="542" t="s">
        <v>242</v>
      </c>
      <c r="CP2146" s="542" t="s">
        <v>671</v>
      </c>
      <c r="CQ2146" s="551">
        <v>25</v>
      </c>
      <c r="CR2146" s="542" t="s">
        <v>167</v>
      </c>
      <c r="CS2146" s="542" t="s">
        <v>233</v>
      </c>
      <c r="CT2146" s="1015">
        <f>'Report 1'!$AZ$18</f>
        <v>0</v>
      </c>
      <c r="CU2146" s="1016">
        <f>SUMIF('Report 4A'!$G$16:$G$95,$CQ2146,'Report 4A'!$BH$16:$BH$95)</f>
        <v>0</v>
      </c>
      <c r="CV2146" s="1017">
        <f t="shared" si="331"/>
        <v>0</v>
      </c>
    </row>
    <row r="2147" spans="2:100">
      <c r="B2147" s="535" t="s">
        <v>669</v>
      </c>
      <c r="C2147" s="536">
        <v>1</v>
      </c>
      <c r="D2147" s="537" t="str">
        <f>'Information Input'!$M$14</f>
        <v xml:space="preserve">      -      </v>
      </c>
      <c r="E2147" s="537" t="s">
        <v>137</v>
      </c>
      <c r="F2147" s="538">
        <f t="shared" si="329"/>
        <v>43647</v>
      </c>
      <c r="G2147" s="538">
        <f t="shared" si="330"/>
        <v>43738</v>
      </c>
      <c r="H2147" s="538">
        <f>'Information Input'!$H$35</f>
        <v>43555</v>
      </c>
      <c r="I2147" s="537" t="str">
        <f>'Information Input'!$J$22</f>
        <v>Quarterly</v>
      </c>
      <c r="J2147" s="538">
        <f>'Information Input'!$H$30</f>
        <v>43555</v>
      </c>
      <c r="K2147" s="537">
        <f>'Information Input'!$J$18</f>
        <v>2019</v>
      </c>
      <c r="L2147" s="539" t="s">
        <v>96</v>
      </c>
      <c r="M2147" s="540" t="s">
        <v>241</v>
      </c>
      <c r="N2147" s="541" t="s">
        <v>241</v>
      </c>
      <c r="O2147" s="542" t="s">
        <v>674</v>
      </c>
      <c r="P2147" s="537">
        <v>7</v>
      </c>
      <c r="Q2147" s="541" t="s">
        <v>147</v>
      </c>
      <c r="R2147" s="541" t="s">
        <v>239</v>
      </c>
      <c r="S2147" s="543">
        <f>'Report 1'!$AS$18</f>
        <v>0</v>
      </c>
      <c r="T2147" s="544">
        <f>'Report 1'!$AS$25</f>
        <v>0</v>
      </c>
      <c r="U2147" s="545">
        <f>'Report 1'!$AS$111</f>
        <v>0</v>
      </c>
      <c r="AL2147" s="546" t="s">
        <v>669</v>
      </c>
      <c r="AM2147" s="547">
        <v>2</v>
      </c>
      <c r="AN2147" s="547" t="str">
        <f>'Information Input'!$M$14</f>
        <v xml:space="preserve">      -      </v>
      </c>
      <c r="AO2147" s="547" t="s">
        <v>135</v>
      </c>
      <c r="AP2147" s="538">
        <f t="shared" si="332"/>
        <v>43466</v>
      </c>
      <c r="AQ2147" s="538">
        <f t="shared" si="333"/>
        <v>43555</v>
      </c>
      <c r="AR2147" s="538">
        <f>'Information Input'!$H$35</f>
        <v>43555</v>
      </c>
      <c r="AS2147" s="547" t="str">
        <f>'Information Input'!$J$22</f>
        <v>Quarterly</v>
      </c>
      <c r="AT2147" s="538">
        <f>'Information Input'!$H$30</f>
        <v>43555</v>
      </c>
      <c r="AU2147" s="547">
        <f>'Information Input'!$J$18</f>
        <v>2019</v>
      </c>
      <c r="AV2147" s="547" t="s">
        <v>243</v>
      </c>
      <c r="AW2147" s="547" t="s">
        <v>230</v>
      </c>
      <c r="AX2147" s="547" t="s">
        <v>230</v>
      </c>
      <c r="AY2147" s="548" t="s">
        <v>675</v>
      </c>
      <c r="AZ2147" s="547">
        <v>46</v>
      </c>
      <c r="BA2147" s="549" t="s">
        <v>188</v>
      </c>
      <c r="BB2147" s="543" t="s">
        <v>239</v>
      </c>
      <c r="BC2147" s="550">
        <f>'Report 2'!$H503</f>
        <v>0</v>
      </c>
      <c r="BD2147" s="550">
        <f>'Report 2'!$I503</f>
        <v>0</v>
      </c>
      <c r="BE2147" s="550">
        <f>'Report 2'!$J503</f>
        <v>0</v>
      </c>
      <c r="BF2147" s="550">
        <f>'Report 2'!$K503</f>
        <v>0</v>
      </c>
      <c r="BG2147" s="550">
        <f>'Report 2'!$L503</f>
        <v>0</v>
      </c>
      <c r="BH2147" s="550">
        <f>'Report 2'!$M503</f>
        <v>0</v>
      </c>
      <c r="BI2147" s="550">
        <f>'Report 2'!$N503</f>
        <v>0</v>
      </c>
      <c r="CC2147" s="542" t="s">
        <v>669</v>
      </c>
      <c r="CD2147" s="1014" t="s">
        <v>672</v>
      </c>
      <c r="CE2147" s="1014" t="str">
        <f>'Information Input'!$M$14</f>
        <v xml:space="preserve">      -      </v>
      </c>
      <c r="CF2147" s="551" t="s">
        <v>139</v>
      </c>
      <c r="CG2147" s="552">
        <f>'Information Input'!$H$33</f>
        <v>43466</v>
      </c>
      <c r="CH2147" s="552">
        <f>'Information Input'!$H$34</f>
        <v>43555</v>
      </c>
      <c r="CI2147" s="552">
        <f>'Information Input'!$H$35</f>
        <v>43555</v>
      </c>
      <c r="CJ2147" s="551" t="str">
        <f>'Information Input'!$J$22</f>
        <v>Quarterly</v>
      </c>
      <c r="CK2147" s="552">
        <f>'Information Input'!$H$30</f>
        <v>43555</v>
      </c>
      <c r="CL2147" s="551">
        <f>'Information Input'!$J$18</f>
        <v>2019</v>
      </c>
      <c r="CM2147" s="551" t="s">
        <v>103</v>
      </c>
      <c r="CN2147" s="1014" t="s">
        <v>242</v>
      </c>
      <c r="CO2147" s="542" t="s">
        <v>242</v>
      </c>
      <c r="CP2147" s="542" t="s">
        <v>671</v>
      </c>
      <c r="CQ2147" s="551">
        <v>26</v>
      </c>
      <c r="CR2147" s="542" t="s">
        <v>168</v>
      </c>
      <c r="CS2147" s="542" t="s">
        <v>237</v>
      </c>
      <c r="CT2147" s="1015">
        <f>'Report 1'!$AZ$18</f>
        <v>0</v>
      </c>
      <c r="CU2147" s="1016">
        <f>SUMIF('Report 4A'!$G$16:$G$95,$CQ2147,'Report 4A'!$BH$16:$BH$95)</f>
        <v>0</v>
      </c>
      <c r="CV2147" s="1017">
        <f t="shared" si="331"/>
        <v>0</v>
      </c>
    </row>
    <row r="2148" spans="2:100">
      <c r="B2148" s="535" t="s">
        <v>669</v>
      </c>
      <c r="C2148" s="536">
        <v>1</v>
      </c>
      <c r="D2148" s="537" t="str">
        <f>'Information Input'!$M$14</f>
        <v xml:space="preserve">      -      </v>
      </c>
      <c r="E2148" s="537" t="s">
        <v>137</v>
      </c>
      <c r="F2148" s="538">
        <f t="shared" si="329"/>
        <v>43647</v>
      </c>
      <c r="G2148" s="538">
        <f t="shared" si="330"/>
        <v>43738</v>
      </c>
      <c r="H2148" s="538">
        <f>'Information Input'!$H$35</f>
        <v>43555</v>
      </c>
      <c r="I2148" s="537" t="str">
        <f>'Information Input'!$J$22</f>
        <v>Quarterly</v>
      </c>
      <c r="J2148" s="538">
        <f>'Information Input'!$H$30</f>
        <v>43555</v>
      </c>
      <c r="K2148" s="537">
        <f>'Information Input'!$J$18</f>
        <v>2019</v>
      </c>
      <c r="L2148" s="539" t="s">
        <v>96</v>
      </c>
      <c r="M2148" s="540" t="s">
        <v>241</v>
      </c>
      <c r="N2148" s="541" t="s">
        <v>241</v>
      </c>
      <c r="O2148" s="542" t="s">
        <v>670</v>
      </c>
      <c r="P2148" s="537">
        <v>8</v>
      </c>
      <c r="Q2148" s="541" t="s">
        <v>148</v>
      </c>
      <c r="R2148" s="541" t="s">
        <v>239</v>
      </c>
      <c r="S2148" s="543">
        <f>'Report 1'!$AS$18</f>
        <v>0</v>
      </c>
      <c r="T2148" s="544">
        <f>'Report 1'!$AS$26</f>
        <v>0</v>
      </c>
      <c r="U2148" s="545">
        <f>'Report 1'!$AS$112</f>
        <v>0</v>
      </c>
      <c r="AL2148" s="546" t="s">
        <v>669</v>
      </c>
      <c r="AM2148" s="547">
        <v>2</v>
      </c>
      <c r="AN2148" s="547" t="str">
        <f>'Information Input'!$M$14</f>
        <v xml:space="preserve">      -      </v>
      </c>
      <c r="AO2148" s="547" t="s">
        <v>135</v>
      </c>
      <c r="AP2148" s="538">
        <f t="shared" si="332"/>
        <v>43466</v>
      </c>
      <c r="AQ2148" s="538">
        <f t="shared" si="333"/>
        <v>43555</v>
      </c>
      <c r="AR2148" s="538">
        <f>'Information Input'!$H$35</f>
        <v>43555</v>
      </c>
      <c r="AS2148" s="547" t="str">
        <f>'Information Input'!$J$22</f>
        <v>Quarterly</v>
      </c>
      <c r="AT2148" s="538">
        <f>'Information Input'!$H$30</f>
        <v>43555</v>
      </c>
      <c r="AU2148" s="547">
        <f>'Information Input'!$J$18</f>
        <v>2019</v>
      </c>
      <c r="AV2148" s="547" t="s">
        <v>243</v>
      </c>
      <c r="AW2148" s="547" t="s">
        <v>230</v>
      </c>
      <c r="AX2148" s="547" t="s">
        <v>230</v>
      </c>
      <c r="AY2148" s="548" t="s">
        <v>675</v>
      </c>
      <c r="AZ2148" s="547">
        <v>47</v>
      </c>
      <c r="BA2148" s="549" t="s">
        <v>189</v>
      </c>
      <c r="BB2148" s="543" t="s">
        <v>239</v>
      </c>
      <c r="BC2148" s="550">
        <f>'Report 2'!$H504</f>
        <v>0</v>
      </c>
      <c r="BD2148" s="550">
        <f>'Report 2'!$I504</f>
        <v>0</v>
      </c>
      <c r="BE2148" s="550">
        <f>'Report 2'!$J504</f>
        <v>0</v>
      </c>
      <c r="BF2148" s="550">
        <f>'Report 2'!$K504</f>
        <v>0</v>
      </c>
      <c r="BG2148" s="550">
        <f>'Report 2'!$L504</f>
        <v>0</v>
      </c>
      <c r="BH2148" s="550">
        <f>'Report 2'!$M504</f>
        <v>0</v>
      </c>
      <c r="BI2148" s="550">
        <f>'Report 2'!$N504</f>
        <v>0</v>
      </c>
      <c r="CC2148" s="542" t="s">
        <v>669</v>
      </c>
      <c r="CD2148" s="1014" t="s">
        <v>672</v>
      </c>
      <c r="CE2148" s="1014" t="str">
        <f>'Information Input'!$M$14</f>
        <v xml:space="preserve">      -      </v>
      </c>
      <c r="CF2148" s="551" t="s">
        <v>139</v>
      </c>
      <c r="CG2148" s="552">
        <f>'Information Input'!$H$33</f>
        <v>43466</v>
      </c>
      <c r="CH2148" s="552">
        <f>'Information Input'!$H$34</f>
        <v>43555</v>
      </c>
      <c r="CI2148" s="552">
        <f>'Information Input'!$H$35</f>
        <v>43555</v>
      </c>
      <c r="CJ2148" s="551" t="str">
        <f>'Information Input'!$J$22</f>
        <v>Quarterly</v>
      </c>
      <c r="CK2148" s="552">
        <f>'Information Input'!$H$30</f>
        <v>43555</v>
      </c>
      <c r="CL2148" s="551">
        <f>'Information Input'!$J$18</f>
        <v>2019</v>
      </c>
      <c r="CM2148" s="551" t="s">
        <v>103</v>
      </c>
      <c r="CN2148" s="1014" t="s">
        <v>242</v>
      </c>
      <c r="CO2148" s="542" t="s">
        <v>242</v>
      </c>
      <c r="CP2148" s="542" t="s">
        <v>671</v>
      </c>
      <c r="CQ2148" s="551">
        <v>27</v>
      </c>
      <c r="CR2148" s="542" t="s">
        <v>169</v>
      </c>
      <c r="CS2148" s="542" t="s">
        <v>235</v>
      </c>
      <c r="CT2148" s="1015">
        <f>'Report 1'!$AZ$18</f>
        <v>0</v>
      </c>
      <c r="CU2148" s="1016">
        <f>SUMIF('Report 4A'!$G$16:$G$95,$CQ2148,'Report 4A'!$BH$16:$BH$95)</f>
        <v>0</v>
      </c>
      <c r="CV2148" s="1017">
        <f t="shared" si="331"/>
        <v>0</v>
      </c>
    </row>
    <row r="2149" spans="2:100">
      <c r="B2149" s="535" t="s">
        <v>669</v>
      </c>
      <c r="C2149" s="536">
        <v>1</v>
      </c>
      <c r="D2149" s="537" t="str">
        <f>'Information Input'!$M$14</f>
        <v xml:space="preserve">      -      </v>
      </c>
      <c r="E2149" s="537" t="s">
        <v>137</v>
      </c>
      <c r="F2149" s="538">
        <f t="shared" si="329"/>
        <v>43647</v>
      </c>
      <c r="G2149" s="538">
        <f t="shared" si="330"/>
        <v>43738</v>
      </c>
      <c r="H2149" s="538">
        <f>'Information Input'!$H$35</f>
        <v>43555</v>
      </c>
      <c r="I2149" s="537" t="str">
        <f>'Information Input'!$J$22</f>
        <v>Quarterly</v>
      </c>
      <c r="J2149" s="538">
        <f>'Information Input'!$H$30</f>
        <v>43555</v>
      </c>
      <c r="K2149" s="537">
        <f>'Information Input'!$J$18</f>
        <v>2019</v>
      </c>
      <c r="L2149" s="539" t="s">
        <v>96</v>
      </c>
      <c r="M2149" s="540" t="s">
        <v>241</v>
      </c>
      <c r="N2149" s="541" t="s">
        <v>241</v>
      </c>
      <c r="O2149" s="542" t="s">
        <v>670</v>
      </c>
      <c r="P2149" s="537">
        <v>9</v>
      </c>
      <c r="Q2149" s="541" t="s">
        <v>149</v>
      </c>
      <c r="R2149" s="541" t="s">
        <v>239</v>
      </c>
      <c r="S2149" s="543">
        <f>'Report 1'!$AS$18</f>
        <v>0</v>
      </c>
      <c r="T2149" s="544">
        <f>'Report 1'!$AS$27</f>
        <v>0</v>
      </c>
      <c r="U2149" s="545">
        <f>'Report 1'!$AS$113</f>
        <v>0</v>
      </c>
      <c r="AL2149" s="546" t="s">
        <v>669</v>
      </c>
      <c r="AM2149" s="547">
        <v>2</v>
      </c>
      <c r="AN2149" s="547" t="str">
        <f>'Information Input'!$M$14</f>
        <v xml:space="preserve">      -      </v>
      </c>
      <c r="AO2149" s="547" t="s">
        <v>135</v>
      </c>
      <c r="AP2149" s="538">
        <f t="shared" si="332"/>
        <v>43466</v>
      </c>
      <c r="AQ2149" s="538">
        <f t="shared" si="333"/>
        <v>43555</v>
      </c>
      <c r="AR2149" s="538">
        <f>'Information Input'!$H$35</f>
        <v>43555</v>
      </c>
      <c r="AS2149" s="547" t="str">
        <f>'Information Input'!$J$22</f>
        <v>Quarterly</v>
      </c>
      <c r="AT2149" s="538">
        <f>'Information Input'!$H$30</f>
        <v>43555</v>
      </c>
      <c r="AU2149" s="547">
        <f>'Information Input'!$J$18</f>
        <v>2019</v>
      </c>
      <c r="AV2149" s="547" t="s">
        <v>243</v>
      </c>
      <c r="AW2149" s="547" t="s">
        <v>230</v>
      </c>
      <c r="AX2149" s="547" t="s">
        <v>230</v>
      </c>
      <c r="AY2149" s="548" t="s">
        <v>675</v>
      </c>
      <c r="AZ2149" s="547">
        <v>48</v>
      </c>
      <c r="BA2149" s="549" t="s">
        <v>190</v>
      </c>
      <c r="BB2149" s="543" t="s">
        <v>239</v>
      </c>
      <c r="BC2149" s="550">
        <f>'Report 2'!$H505</f>
        <v>0</v>
      </c>
      <c r="BD2149" s="550">
        <f>'Report 2'!$I505</f>
        <v>0</v>
      </c>
      <c r="BE2149" s="550">
        <f>'Report 2'!$J505</f>
        <v>0</v>
      </c>
      <c r="BF2149" s="550">
        <f>'Report 2'!$K505</f>
        <v>0</v>
      </c>
      <c r="BG2149" s="550">
        <f>'Report 2'!$L505</f>
        <v>0</v>
      </c>
      <c r="BH2149" s="550">
        <f>'Report 2'!$M505</f>
        <v>0</v>
      </c>
      <c r="BI2149" s="550">
        <f>'Report 2'!$N505</f>
        <v>0</v>
      </c>
      <c r="CC2149" s="542" t="s">
        <v>669</v>
      </c>
      <c r="CD2149" s="1014" t="s">
        <v>672</v>
      </c>
      <c r="CE2149" s="1014" t="str">
        <f>'Information Input'!$M$14</f>
        <v xml:space="preserve">      -      </v>
      </c>
      <c r="CF2149" s="551" t="s">
        <v>139</v>
      </c>
      <c r="CG2149" s="552">
        <f>'Information Input'!$H$33</f>
        <v>43466</v>
      </c>
      <c r="CH2149" s="552">
        <f>'Information Input'!$H$34</f>
        <v>43555</v>
      </c>
      <c r="CI2149" s="552">
        <f>'Information Input'!$H$35</f>
        <v>43555</v>
      </c>
      <c r="CJ2149" s="551" t="str">
        <f>'Information Input'!$J$22</f>
        <v>Quarterly</v>
      </c>
      <c r="CK2149" s="552">
        <f>'Information Input'!$H$30</f>
        <v>43555</v>
      </c>
      <c r="CL2149" s="551">
        <f>'Information Input'!$J$18</f>
        <v>2019</v>
      </c>
      <c r="CM2149" s="551" t="s">
        <v>103</v>
      </c>
      <c r="CN2149" s="1014" t="s">
        <v>242</v>
      </c>
      <c r="CO2149" s="542" t="s">
        <v>242</v>
      </c>
      <c r="CP2149" s="542" t="s">
        <v>671</v>
      </c>
      <c r="CQ2149" s="551">
        <v>28</v>
      </c>
      <c r="CR2149" s="542" t="s">
        <v>170</v>
      </c>
      <c r="CS2149" s="542" t="s">
        <v>235</v>
      </c>
      <c r="CT2149" s="1015">
        <f>'Report 1'!$AZ$18</f>
        <v>0</v>
      </c>
      <c r="CU2149" s="1016">
        <f>SUMIF('Report 4A'!$G$16:$G$95,$CQ2149,'Report 4A'!$BH$16:$BH$95)</f>
        <v>0</v>
      </c>
      <c r="CV2149" s="1017">
        <f t="shared" si="331"/>
        <v>0</v>
      </c>
    </row>
    <row r="2150" spans="2:100">
      <c r="B2150" s="535" t="s">
        <v>669</v>
      </c>
      <c r="C2150" s="536">
        <v>1</v>
      </c>
      <c r="D2150" s="537" t="str">
        <f>'Information Input'!$M$14</f>
        <v xml:space="preserve">      -      </v>
      </c>
      <c r="E2150" s="537" t="s">
        <v>137</v>
      </c>
      <c r="F2150" s="538">
        <f t="shared" ref="F2150:F2213" si="335">DATE(K2150,7,1)</f>
        <v>43647</v>
      </c>
      <c r="G2150" s="538">
        <f t="shared" ref="G2150:G2213" si="336">DATE(K2150,9,30)</f>
        <v>43738</v>
      </c>
      <c r="H2150" s="538">
        <f>'Information Input'!$H$35</f>
        <v>43555</v>
      </c>
      <c r="I2150" s="537" t="str">
        <f>'Information Input'!$J$22</f>
        <v>Quarterly</v>
      </c>
      <c r="J2150" s="538">
        <f>'Information Input'!$H$30</f>
        <v>43555</v>
      </c>
      <c r="K2150" s="537">
        <f>'Information Input'!$J$18</f>
        <v>2019</v>
      </c>
      <c r="L2150" s="539" t="s">
        <v>96</v>
      </c>
      <c r="M2150" s="540" t="s">
        <v>241</v>
      </c>
      <c r="N2150" s="541" t="s">
        <v>241</v>
      </c>
      <c r="O2150" s="542" t="s">
        <v>674</v>
      </c>
      <c r="P2150" s="537">
        <v>10</v>
      </c>
      <c r="Q2150" s="541" t="s">
        <v>150</v>
      </c>
      <c r="R2150" s="541" t="s">
        <v>239</v>
      </c>
      <c r="S2150" s="543">
        <f>'Report 1'!$AS$18</f>
        <v>0</v>
      </c>
      <c r="T2150" s="544">
        <f>'Report 1'!$AS$28</f>
        <v>0</v>
      </c>
      <c r="U2150" s="545">
        <f>'Report 1'!$AS$114</f>
        <v>0</v>
      </c>
      <c r="AL2150" s="546" t="s">
        <v>669</v>
      </c>
      <c r="AM2150" s="547">
        <v>2</v>
      </c>
      <c r="AN2150" s="547" t="str">
        <f>'Information Input'!$M$14</f>
        <v xml:space="preserve">      -      </v>
      </c>
      <c r="AO2150" s="547" t="s">
        <v>135</v>
      </c>
      <c r="AP2150" s="538">
        <f t="shared" si="332"/>
        <v>43466</v>
      </c>
      <c r="AQ2150" s="538">
        <f t="shared" si="333"/>
        <v>43555</v>
      </c>
      <c r="AR2150" s="538">
        <f>'Information Input'!$H$35</f>
        <v>43555</v>
      </c>
      <c r="AS2150" s="547" t="str">
        <f>'Information Input'!$J$22</f>
        <v>Quarterly</v>
      </c>
      <c r="AT2150" s="538">
        <f>'Information Input'!$H$30</f>
        <v>43555</v>
      </c>
      <c r="AU2150" s="547">
        <f>'Information Input'!$J$18</f>
        <v>2019</v>
      </c>
      <c r="AV2150" s="547" t="s">
        <v>243</v>
      </c>
      <c r="AW2150" s="547" t="s">
        <v>230</v>
      </c>
      <c r="AX2150" s="547" t="s">
        <v>230</v>
      </c>
      <c r="AY2150" s="548" t="s">
        <v>675</v>
      </c>
      <c r="AZ2150" s="547">
        <v>49</v>
      </c>
      <c r="BA2150" s="549" t="s">
        <v>191</v>
      </c>
      <c r="BB2150" s="543" t="s">
        <v>239</v>
      </c>
      <c r="BC2150" s="550">
        <f>'Report 2'!$H506</f>
        <v>0</v>
      </c>
      <c r="BD2150" s="550">
        <f>'Report 2'!$I506</f>
        <v>0</v>
      </c>
      <c r="BE2150" s="550">
        <f>'Report 2'!$J506</f>
        <v>0</v>
      </c>
      <c r="BF2150" s="550">
        <f>'Report 2'!$K506</f>
        <v>0</v>
      </c>
      <c r="BG2150" s="550">
        <f>'Report 2'!$L506</f>
        <v>0</v>
      </c>
      <c r="BH2150" s="550">
        <f>'Report 2'!$M506</f>
        <v>0</v>
      </c>
      <c r="BI2150" s="550">
        <f>'Report 2'!$N506</f>
        <v>0</v>
      </c>
      <c r="CC2150" s="542" t="s">
        <v>669</v>
      </c>
      <c r="CD2150" s="1014" t="s">
        <v>672</v>
      </c>
      <c r="CE2150" s="1014" t="str">
        <f>'Information Input'!$M$14</f>
        <v xml:space="preserve">      -      </v>
      </c>
      <c r="CF2150" s="551" t="s">
        <v>139</v>
      </c>
      <c r="CG2150" s="552">
        <f>'Information Input'!$H$33</f>
        <v>43466</v>
      </c>
      <c r="CH2150" s="552">
        <f>'Information Input'!$H$34</f>
        <v>43555</v>
      </c>
      <c r="CI2150" s="552">
        <f>'Information Input'!$H$35</f>
        <v>43555</v>
      </c>
      <c r="CJ2150" s="551" t="str">
        <f>'Information Input'!$J$22</f>
        <v>Quarterly</v>
      </c>
      <c r="CK2150" s="552">
        <f>'Information Input'!$H$30</f>
        <v>43555</v>
      </c>
      <c r="CL2150" s="551">
        <f>'Information Input'!$J$18</f>
        <v>2019</v>
      </c>
      <c r="CM2150" s="551" t="s">
        <v>103</v>
      </c>
      <c r="CN2150" s="1014" t="s">
        <v>242</v>
      </c>
      <c r="CO2150" s="542" t="s">
        <v>242</v>
      </c>
      <c r="CP2150" s="542" t="s">
        <v>671</v>
      </c>
      <c r="CQ2150" s="551">
        <v>29</v>
      </c>
      <c r="CR2150" s="542" t="s">
        <v>171</v>
      </c>
      <c r="CS2150" s="542" t="s">
        <v>238</v>
      </c>
      <c r="CT2150" s="1015">
        <f>'Report 1'!$AZ$18</f>
        <v>0</v>
      </c>
      <c r="CU2150" s="1016">
        <f>SUMIF('Report 4A'!$G$16:$G$95,$CQ2150,'Report 4A'!$BH$16:$BH$95)</f>
        <v>0</v>
      </c>
      <c r="CV2150" s="1017">
        <f t="shared" si="331"/>
        <v>0</v>
      </c>
    </row>
    <row r="2151" spans="2:100">
      <c r="B2151" s="535" t="s">
        <v>669</v>
      </c>
      <c r="C2151" s="536">
        <v>1</v>
      </c>
      <c r="D2151" s="537" t="str">
        <f>'Information Input'!$M$14</f>
        <v xml:space="preserve">      -      </v>
      </c>
      <c r="E2151" s="537" t="s">
        <v>137</v>
      </c>
      <c r="F2151" s="538">
        <f t="shared" si="335"/>
        <v>43647</v>
      </c>
      <c r="G2151" s="538">
        <f t="shared" si="336"/>
        <v>43738</v>
      </c>
      <c r="H2151" s="538">
        <f>'Information Input'!$H$35</f>
        <v>43555</v>
      </c>
      <c r="I2151" s="537" t="str">
        <f>'Information Input'!$J$22</f>
        <v>Quarterly</v>
      </c>
      <c r="J2151" s="538">
        <f>'Information Input'!$H$30</f>
        <v>43555</v>
      </c>
      <c r="K2151" s="537">
        <f>'Information Input'!$J$18</f>
        <v>2019</v>
      </c>
      <c r="L2151" s="539" t="s">
        <v>96</v>
      </c>
      <c r="M2151" s="540" t="s">
        <v>241</v>
      </c>
      <c r="N2151" s="541" t="s">
        <v>241</v>
      </c>
      <c r="O2151" s="542" t="s">
        <v>671</v>
      </c>
      <c r="P2151" s="537">
        <v>11</v>
      </c>
      <c r="Q2151" s="541" t="s">
        <v>153</v>
      </c>
      <c r="R2151" s="541" t="s">
        <v>231</v>
      </c>
      <c r="S2151" s="543">
        <f>'Report 1'!$AS$18</f>
        <v>0</v>
      </c>
      <c r="T2151" s="544">
        <f>'Report 1'!$AS$31</f>
        <v>0</v>
      </c>
      <c r="U2151" s="545">
        <f>'Report 1'!$AS$117</f>
        <v>0</v>
      </c>
      <c r="AL2151" s="546" t="s">
        <v>669</v>
      </c>
      <c r="AM2151" s="547">
        <v>2</v>
      </c>
      <c r="AN2151" s="547" t="str">
        <f>'Information Input'!$M$14</f>
        <v xml:space="preserve">      -      </v>
      </c>
      <c r="AO2151" s="547" t="s">
        <v>135</v>
      </c>
      <c r="AP2151" s="538">
        <f t="shared" si="332"/>
        <v>43466</v>
      </c>
      <c r="AQ2151" s="538">
        <f t="shared" si="333"/>
        <v>43555</v>
      </c>
      <c r="AR2151" s="538">
        <f>'Information Input'!$H$35</f>
        <v>43555</v>
      </c>
      <c r="AS2151" s="547" t="str">
        <f>'Information Input'!$J$22</f>
        <v>Quarterly</v>
      </c>
      <c r="AT2151" s="538">
        <f>'Information Input'!$H$30</f>
        <v>43555</v>
      </c>
      <c r="AU2151" s="547">
        <f>'Information Input'!$J$18</f>
        <v>2019</v>
      </c>
      <c r="AV2151" s="547" t="s">
        <v>243</v>
      </c>
      <c r="AW2151" s="547" t="s">
        <v>230</v>
      </c>
      <c r="AX2151" s="547" t="s">
        <v>230</v>
      </c>
      <c r="AY2151" s="548" t="s">
        <v>675</v>
      </c>
      <c r="AZ2151" s="547">
        <v>50</v>
      </c>
      <c r="BA2151" s="549" t="s">
        <v>192</v>
      </c>
      <c r="BB2151" s="543" t="s">
        <v>239</v>
      </c>
      <c r="BC2151" s="550">
        <f>'Report 2'!$H507</f>
        <v>0</v>
      </c>
      <c r="BD2151" s="550">
        <f>'Report 2'!$I507</f>
        <v>0</v>
      </c>
      <c r="BE2151" s="550">
        <f>'Report 2'!$J507</f>
        <v>0</v>
      </c>
      <c r="BF2151" s="550">
        <f>'Report 2'!$K507</f>
        <v>0</v>
      </c>
      <c r="BG2151" s="550">
        <f>'Report 2'!$L507</f>
        <v>0</v>
      </c>
      <c r="BH2151" s="550">
        <f>'Report 2'!$M507</f>
        <v>0</v>
      </c>
      <c r="BI2151" s="550">
        <f>'Report 2'!$N507</f>
        <v>0</v>
      </c>
      <c r="CC2151" s="542" t="s">
        <v>669</v>
      </c>
      <c r="CD2151" s="1014" t="s">
        <v>672</v>
      </c>
      <c r="CE2151" s="1014" t="str">
        <f>'Information Input'!$M$14</f>
        <v xml:space="preserve">      -      </v>
      </c>
      <c r="CF2151" s="551" t="s">
        <v>139</v>
      </c>
      <c r="CG2151" s="552">
        <f>'Information Input'!$H$33</f>
        <v>43466</v>
      </c>
      <c r="CH2151" s="552">
        <f>'Information Input'!$H$34</f>
        <v>43555</v>
      </c>
      <c r="CI2151" s="552">
        <f>'Information Input'!$H$35</f>
        <v>43555</v>
      </c>
      <c r="CJ2151" s="551" t="str">
        <f>'Information Input'!$J$22</f>
        <v>Quarterly</v>
      </c>
      <c r="CK2151" s="552">
        <f>'Information Input'!$H$30</f>
        <v>43555</v>
      </c>
      <c r="CL2151" s="551">
        <f>'Information Input'!$J$18</f>
        <v>2019</v>
      </c>
      <c r="CM2151" s="551" t="s">
        <v>103</v>
      </c>
      <c r="CN2151" s="1014" t="s">
        <v>242</v>
      </c>
      <c r="CO2151" s="542" t="s">
        <v>242</v>
      </c>
      <c r="CP2151" s="542" t="s">
        <v>671</v>
      </c>
      <c r="CQ2151" s="551">
        <v>30</v>
      </c>
      <c r="CR2151" s="542" t="s">
        <v>172</v>
      </c>
      <c r="CS2151" s="542" t="s">
        <v>238</v>
      </c>
      <c r="CT2151" s="1015">
        <f>'Report 1'!$AZ$18</f>
        <v>0</v>
      </c>
      <c r="CU2151" s="1016">
        <f>SUMIF('Report 4A'!$G$16:$G$95,$CQ2151,'Report 4A'!$BH$16:$BH$95)</f>
        <v>0</v>
      </c>
      <c r="CV2151" s="1017">
        <f t="shared" si="331"/>
        <v>0</v>
      </c>
    </row>
    <row r="2152" spans="2:100">
      <c r="B2152" s="535" t="s">
        <v>669</v>
      </c>
      <c r="C2152" s="536">
        <v>1</v>
      </c>
      <c r="D2152" s="537" t="str">
        <f>'Information Input'!$M$14</f>
        <v xml:space="preserve">      -      </v>
      </c>
      <c r="E2152" s="537" t="s">
        <v>137</v>
      </c>
      <c r="F2152" s="538">
        <f t="shared" si="335"/>
        <v>43647</v>
      </c>
      <c r="G2152" s="538">
        <f t="shared" si="336"/>
        <v>43738</v>
      </c>
      <c r="H2152" s="538">
        <f>'Information Input'!$H$35</f>
        <v>43555</v>
      </c>
      <c r="I2152" s="537" t="str">
        <f>'Information Input'!$J$22</f>
        <v>Quarterly</v>
      </c>
      <c r="J2152" s="538">
        <f>'Information Input'!$H$30</f>
        <v>43555</v>
      </c>
      <c r="K2152" s="537">
        <f>'Information Input'!$J$18</f>
        <v>2019</v>
      </c>
      <c r="L2152" s="539" t="s">
        <v>96</v>
      </c>
      <c r="M2152" s="540" t="s">
        <v>241</v>
      </c>
      <c r="N2152" s="541" t="s">
        <v>241</v>
      </c>
      <c r="O2152" s="542" t="s">
        <v>671</v>
      </c>
      <c r="P2152" s="537">
        <v>12</v>
      </c>
      <c r="Q2152" s="541" t="s">
        <v>154</v>
      </c>
      <c r="R2152" s="541" t="s">
        <v>231</v>
      </c>
      <c r="S2152" s="543">
        <f>'Report 1'!$AS$18</f>
        <v>0</v>
      </c>
      <c r="T2152" s="544">
        <f>'Report 1'!$AS$32</f>
        <v>0</v>
      </c>
      <c r="U2152" s="545">
        <f>'Report 1'!$AS$118</f>
        <v>0</v>
      </c>
      <c r="AL2152" s="546" t="s">
        <v>669</v>
      </c>
      <c r="AM2152" s="547">
        <v>2</v>
      </c>
      <c r="AN2152" s="547" t="str">
        <f>'Information Input'!$M$14</f>
        <v xml:space="preserve">      -      </v>
      </c>
      <c r="AO2152" s="547" t="s">
        <v>135</v>
      </c>
      <c r="AP2152" s="538">
        <f t="shared" si="332"/>
        <v>43466</v>
      </c>
      <c r="AQ2152" s="538">
        <f t="shared" si="333"/>
        <v>43555</v>
      </c>
      <c r="AR2152" s="538">
        <f>'Information Input'!$H$35</f>
        <v>43555</v>
      </c>
      <c r="AS2152" s="547" t="str">
        <f>'Information Input'!$J$22</f>
        <v>Quarterly</v>
      </c>
      <c r="AT2152" s="538">
        <f>'Information Input'!$H$30</f>
        <v>43555</v>
      </c>
      <c r="AU2152" s="547">
        <f>'Information Input'!$J$18</f>
        <v>2019</v>
      </c>
      <c r="AV2152" s="547" t="s">
        <v>243</v>
      </c>
      <c r="AW2152" s="547" t="s">
        <v>230</v>
      </c>
      <c r="AX2152" s="547" t="s">
        <v>230</v>
      </c>
      <c r="AY2152" s="548" t="s">
        <v>675</v>
      </c>
      <c r="AZ2152" s="547">
        <v>51</v>
      </c>
      <c r="BA2152" s="549" t="s">
        <v>193</v>
      </c>
      <c r="BB2152" s="543" t="s">
        <v>239</v>
      </c>
      <c r="BC2152" s="550">
        <f>'Report 2'!$H508</f>
        <v>0</v>
      </c>
      <c r="BD2152" s="550">
        <f>'Report 2'!$I508</f>
        <v>0</v>
      </c>
      <c r="BE2152" s="550">
        <f>'Report 2'!$J508</f>
        <v>0</v>
      </c>
      <c r="BF2152" s="550">
        <f>'Report 2'!$K508</f>
        <v>0</v>
      </c>
      <c r="BG2152" s="550">
        <f>'Report 2'!$L508</f>
        <v>0</v>
      </c>
      <c r="BH2152" s="550">
        <f>'Report 2'!$M508</f>
        <v>0</v>
      </c>
      <c r="BI2152" s="550">
        <f>'Report 2'!$N508</f>
        <v>0</v>
      </c>
      <c r="CC2152" s="542" t="s">
        <v>669</v>
      </c>
      <c r="CD2152" s="1014" t="s">
        <v>672</v>
      </c>
      <c r="CE2152" s="1014" t="str">
        <f>'Information Input'!$M$14</f>
        <v xml:space="preserve">      -      </v>
      </c>
      <c r="CF2152" s="551" t="s">
        <v>139</v>
      </c>
      <c r="CG2152" s="552">
        <f>'Information Input'!$H$33</f>
        <v>43466</v>
      </c>
      <c r="CH2152" s="552">
        <f>'Information Input'!$H$34</f>
        <v>43555</v>
      </c>
      <c r="CI2152" s="552">
        <f>'Information Input'!$H$35</f>
        <v>43555</v>
      </c>
      <c r="CJ2152" s="551" t="str">
        <f>'Information Input'!$J$22</f>
        <v>Quarterly</v>
      </c>
      <c r="CK2152" s="552">
        <f>'Information Input'!$H$30</f>
        <v>43555</v>
      </c>
      <c r="CL2152" s="551">
        <f>'Information Input'!$J$18</f>
        <v>2019</v>
      </c>
      <c r="CM2152" s="551" t="s">
        <v>103</v>
      </c>
      <c r="CN2152" s="1014" t="s">
        <v>242</v>
      </c>
      <c r="CO2152" s="542" t="s">
        <v>242</v>
      </c>
      <c r="CP2152" s="542" t="s">
        <v>671</v>
      </c>
      <c r="CQ2152" s="551">
        <v>31</v>
      </c>
      <c r="CR2152" s="542" t="s">
        <v>173</v>
      </c>
      <c r="CS2152" s="542" t="s">
        <v>233</v>
      </c>
      <c r="CT2152" s="1015">
        <f>'Report 1'!$AZ$18</f>
        <v>0</v>
      </c>
      <c r="CU2152" s="1016">
        <f>SUMIF('Report 4A'!$G$16:$G$95,$CQ2152,'Report 4A'!$BH$16:$BH$95)</f>
        <v>0</v>
      </c>
      <c r="CV2152" s="1017">
        <f t="shared" si="331"/>
        <v>0</v>
      </c>
    </row>
    <row r="2153" spans="2:100">
      <c r="B2153" s="535" t="s">
        <v>669</v>
      </c>
      <c r="C2153" s="536">
        <v>1</v>
      </c>
      <c r="D2153" s="537" t="str">
        <f>'Information Input'!$M$14</f>
        <v xml:space="preserve">      -      </v>
      </c>
      <c r="E2153" s="537" t="s">
        <v>137</v>
      </c>
      <c r="F2153" s="538">
        <f t="shared" si="335"/>
        <v>43647</v>
      </c>
      <c r="G2153" s="538">
        <f t="shared" si="336"/>
        <v>43738</v>
      </c>
      <c r="H2153" s="538">
        <f>'Information Input'!$H$35</f>
        <v>43555</v>
      </c>
      <c r="I2153" s="537" t="str">
        <f>'Information Input'!$J$22</f>
        <v>Quarterly</v>
      </c>
      <c r="J2153" s="538">
        <f>'Information Input'!$H$30</f>
        <v>43555</v>
      </c>
      <c r="K2153" s="537">
        <f>'Information Input'!$J$18</f>
        <v>2019</v>
      </c>
      <c r="L2153" s="539" t="s">
        <v>96</v>
      </c>
      <c r="M2153" s="540" t="s">
        <v>241</v>
      </c>
      <c r="N2153" s="541" t="s">
        <v>241</v>
      </c>
      <c r="O2153" s="542" t="s">
        <v>671</v>
      </c>
      <c r="P2153" s="537">
        <v>13</v>
      </c>
      <c r="Q2153" s="541" t="s">
        <v>155</v>
      </c>
      <c r="R2153" s="541" t="s">
        <v>232</v>
      </c>
      <c r="S2153" s="543">
        <f>'Report 1'!$AS$18</f>
        <v>0</v>
      </c>
      <c r="T2153" s="544">
        <f>'Report 1'!$AS$33</f>
        <v>0</v>
      </c>
      <c r="U2153" s="545">
        <f>'Report 1'!$AS$119</f>
        <v>0</v>
      </c>
      <c r="AL2153" s="557" t="s">
        <v>669</v>
      </c>
      <c r="AM2153" s="558">
        <v>2</v>
      </c>
      <c r="AN2153" s="558" t="str">
        <f>'Information Input'!$M$14</f>
        <v xml:space="preserve">      -      </v>
      </c>
      <c r="AO2153" s="558" t="s">
        <v>135</v>
      </c>
      <c r="AP2153" s="559">
        <f t="shared" si="332"/>
        <v>43466</v>
      </c>
      <c r="AQ2153" s="559">
        <f t="shared" si="333"/>
        <v>43555</v>
      </c>
      <c r="AR2153" s="559">
        <f>'Information Input'!$H$35</f>
        <v>43555</v>
      </c>
      <c r="AS2153" s="558" t="str">
        <f>'Information Input'!$J$22</f>
        <v>Quarterly</v>
      </c>
      <c r="AT2153" s="559">
        <f>'Information Input'!$H$30</f>
        <v>43555</v>
      </c>
      <c r="AU2153" s="558">
        <f>'Information Input'!$J$18</f>
        <v>2019</v>
      </c>
      <c r="AV2153" s="558" t="s">
        <v>243</v>
      </c>
      <c r="AW2153" s="558" t="s">
        <v>230</v>
      </c>
      <c r="AX2153" s="558" t="s">
        <v>230</v>
      </c>
      <c r="AY2153" s="572" t="s">
        <v>674</v>
      </c>
      <c r="AZ2153" s="558">
        <v>52</v>
      </c>
      <c r="BA2153" s="557" t="s">
        <v>194</v>
      </c>
      <c r="BB2153" s="560" t="s">
        <v>239</v>
      </c>
      <c r="BC2153" s="569">
        <f>'Report 2'!$H509</f>
        <v>0</v>
      </c>
      <c r="BD2153" s="569">
        <f>'Report 2'!$I509</f>
        <v>0</v>
      </c>
      <c r="BE2153" s="569">
        <f>'Report 2'!$J509</f>
        <v>0</v>
      </c>
      <c r="BF2153" s="569">
        <f>'Report 2'!$K509</f>
        <v>0</v>
      </c>
      <c r="BG2153" s="569">
        <f>'Report 2'!$L509</f>
        <v>0</v>
      </c>
      <c r="BH2153" s="569">
        <f>'Report 2'!$M509</f>
        <v>0</v>
      </c>
      <c r="BI2153" s="569">
        <f>'Report 2'!$N509</f>
        <v>0</v>
      </c>
      <c r="CC2153" s="542" t="s">
        <v>669</v>
      </c>
      <c r="CD2153" s="1014" t="s">
        <v>672</v>
      </c>
      <c r="CE2153" s="1014" t="str">
        <f>'Information Input'!$M$14</f>
        <v xml:space="preserve">      -      </v>
      </c>
      <c r="CF2153" s="551" t="s">
        <v>139</v>
      </c>
      <c r="CG2153" s="552">
        <f>'Information Input'!$H$33</f>
        <v>43466</v>
      </c>
      <c r="CH2153" s="552">
        <f>'Information Input'!$H$34</f>
        <v>43555</v>
      </c>
      <c r="CI2153" s="552">
        <f>'Information Input'!$H$35</f>
        <v>43555</v>
      </c>
      <c r="CJ2153" s="551" t="str">
        <f>'Information Input'!$J$22</f>
        <v>Quarterly</v>
      </c>
      <c r="CK2153" s="552">
        <f>'Information Input'!$H$30</f>
        <v>43555</v>
      </c>
      <c r="CL2153" s="551">
        <f>'Information Input'!$J$18</f>
        <v>2019</v>
      </c>
      <c r="CM2153" s="551" t="s">
        <v>103</v>
      </c>
      <c r="CN2153" s="1014" t="s">
        <v>242</v>
      </c>
      <c r="CO2153" s="542" t="s">
        <v>242</v>
      </c>
      <c r="CP2153" s="542" t="s">
        <v>671</v>
      </c>
      <c r="CQ2153" s="551">
        <v>32</v>
      </c>
      <c r="CR2153" s="542" t="s">
        <v>174</v>
      </c>
      <c r="CS2153" s="542" t="s">
        <v>238</v>
      </c>
      <c r="CT2153" s="1015">
        <f>'Report 1'!$AZ$18</f>
        <v>0</v>
      </c>
      <c r="CU2153" s="1016">
        <f>SUMIF('Report 4A'!$G$16:$G$95,$CQ2153,'Report 4A'!$BH$16:$BH$95)</f>
        <v>0</v>
      </c>
      <c r="CV2153" s="1017">
        <f t="shared" si="331"/>
        <v>0</v>
      </c>
    </row>
    <row r="2154" spans="2:100">
      <c r="B2154" s="535" t="s">
        <v>669</v>
      </c>
      <c r="C2154" s="536">
        <v>1</v>
      </c>
      <c r="D2154" s="537" t="str">
        <f>'Information Input'!$M$14</f>
        <v xml:space="preserve">      -      </v>
      </c>
      <c r="E2154" s="537" t="s">
        <v>137</v>
      </c>
      <c r="F2154" s="538">
        <f t="shared" si="335"/>
        <v>43647</v>
      </c>
      <c r="G2154" s="538">
        <f t="shared" si="336"/>
        <v>43738</v>
      </c>
      <c r="H2154" s="538">
        <f>'Information Input'!$H$35</f>
        <v>43555</v>
      </c>
      <c r="I2154" s="537" t="str">
        <f>'Information Input'!$J$22</f>
        <v>Quarterly</v>
      </c>
      <c r="J2154" s="538">
        <f>'Information Input'!$H$30</f>
        <v>43555</v>
      </c>
      <c r="K2154" s="537">
        <f>'Information Input'!$J$18</f>
        <v>2019</v>
      </c>
      <c r="L2154" s="539" t="s">
        <v>96</v>
      </c>
      <c r="M2154" s="540" t="s">
        <v>241</v>
      </c>
      <c r="N2154" s="541" t="s">
        <v>241</v>
      </c>
      <c r="O2154" s="542" t="s">
        <v>671</v>
      </c>
      <c r="P2154" s="537">
        <v>14</v>
      </c>
      <c r="Q2154" s="541" t="s">
        <v>156</v>
      </c>
      <c r="R2154" s="541" t="s">
        <v>233</v>
      </c>
      <c r="S2154" s="543">
        <f>'Report 1'!$AS$18</f>
        <v>0</v>
      </c>
      <c r="T2154" s="544">
        <f>'Report 1'!$AS$34</f>
        <v>0</v>
      </c>
      <c r="U2154" s="545">
        <f>'Report 1'!$AS$120</f>
        <v>0</v>
      </c>
      <c r="AL2154" s="522" t="s">
        <v>669</v>
      </c>
      <c r="AM2154" s="517">
        <v>2</v>
      </c>
      <c r="AN2154" s="517" t="str">
        <f>'Information Input'!$M$14</f>
        <v xml:space="preserve">      -      </v>
      </c>
      <c r="AO2154" s="517" t="s">
        <v>136</v>
      </c>
      <c r="AP2154" s="518">
        <f>DATE(AU2154,4,1)</f>
        <v>43556</v>
      </c>
      <c r="AQ2154" s="518">
        <f t="shared" ref="AQ2154:AQ2195" si="337">DATE(AU2154,6,30)</f>
        <v>43646</v>
      </c>
      <c r="AR2154" s="519">
        <f>'Information Input'!$H$35</f>
        <v>43555</v>
      </c>
      <c r="AS2154" s="517" t="str">
        <f>'Information Input'!$J$22</f>
        <v>Quarterly</v>
      </c>
      <c r="AT2154" s="519">
        <f>'Information Input'!$H$30</f>
        <v>43555</v>
      </c>
      <c r="AU2154" s="517">
        <f>'Information Input'!$J$18</f>
        <v>2019</v>
      </c>
      <c r="AV2154" s="517" t="s">
        <v>243</v>
      </c>
      <c r="AW2154" s="517" t="s">
        <v>230</v>
      </c>
      <c r="AX2154" s="528" t="s">
        <v>230</v>
      </c>
      <c r="AY2154" s="529" t="s">
        <v>671</v>
      </c>
      <c r="AZ2154" s="528">
        <v>11</v>
      </c>
      <c r="BA2154" s="530" t="s">
        <v>153</v>
      </c>
      <c r="BB2154" s="524" t="s">
        <v>231</v>
      </c>
      <c r="BC2154" s="531">
        <f>'Report 2'!$O468</f>
        <v>0</v>
      </c>
      <c r="BD2154" s="531">
        <f>'Report 2'!$P468</f>
        <v>0</v>
      </c>
      <c r="BE2154" s="531">
        <f>'Report 2'!$Q468</f>
        <v>0</v>
      </c>
      <c r="BF2154" s="531">
        <f>'Report 2'!$R468</f>
        <v>0</v>
      </c>
      <c r="BG2154" s="531">
        <f>'Report 2'!$S468</f>
        <v>0</v>
      </c>
      <c r="BH2154" s="531">
        <f>'Report 2'!$T468</f>
        <v>0</v>
      </c>
      <c r="BI2154" s="531">
        <f>'Report 2'!$U468</f>
        <v>0</v>
      </c>
      <c r="CC2154" s="542" t="s">
        <v>669</v>
      </c>
      <c r="CD2154" s="1014" t="s">
        <v>672</v>
      </c>
      <c r="CE2154" s="1014" t="str">
        <f>'Information Input'!$M$14</f>
        <v xml:space="preserve">      -      </v>
      </c>
      <c r="CF2154" s="551" t="s">
        <v>139</v>
      </c>
      <c r="CG2154" s="552">
        <f>'Information Input'!$H$33</f>
        <v>43466</v>
      </c>
      <c r="CH2154" s="552">
        <f>'Information Input'!$H$34</f>
        <v>43555</v>
      </c>
      <c r="CI2154" s="552">
        <f>'Information Input'!$H$35</f>
        <v>43555</v>
      </c>
      <c r="CJ2154" s="551" t="str">
        <f>'Information Input'!$J$22</f>
        <v>Quarterly</v>
      </c>
      <c r="CK2154" s="552">
        <f>'Information Input'!$H$30</f>
        <v>43555</v>
      </c>
      <c r="CL2154" s="551">
        <f>'Information Input'!$J$18</f>
        <v>2019</v>
      </c>
      <c r="CM2154" s="551" t="s">
        <v>103</v>
      </c>
      <c r="CN2154" s="1014" t="s">
        <v>242</v>
      </c>
      <c r="CO2154" s="542" t="s">
        <v>242</v>
      </c>
      <c r="CP2154" s="542" t="s">
        <v>671</v>
      </c>
      <c r="CQ2154" s="551">
        <v>33</v>
      </c>
      <c r="CR2154" s="542" t="s">
        <v>175</v>
      </c>
      <c r="CS2154" s="542" t="s">
        <v>233</v>
      </c>
      <c r="CT2154" s="1015">
        <f>'Report 1'!$AZ$18</f>
        <v>0</v>
      </c>
      <c r="CU2154" s="1016">
        <f>SUMIF('Report 4A'!$G$16:$G$95,$CQ2154,'Report 4A'!$BH$16:$BH$95)</f>
        <v>0</v>
      </c>
      <c r="CV2154" s="1017">
        <f t="shared" si="331"/>
        <v>0</v>
      </c>
    </row>
    <row r="2155" spans="2:100">
      <c r="B2155" s="535" t="s">
        <v>669</v>
      </c>
      <c r="C2155" s="536">
        <v>1</v>
      </c>
      <c r="D2155" s="537" t="str">
        <f>'Information Input'!$M$14</f>
        <v xml:space="preserve">      -      </v>
      </c>
      <c r="E2155" s="537" t="s">
        <v>137</v>
      </c>
      <c r="F2155" s="538">
        <f t="shared" si="335"/>
        <v>43647</v>
      </c>
      <c r="G2155" s="538">
        <f t="shared" si="336"/>
        <v>43738</v>
      </c>
      <c r="H2155" s="538">
        <f>'Information Input'!$H$35</f>
        <v>43555</v>
      </c>
      <c r="I2155" s="537" t="str">
        <f>'Information Input'!$J$22</f>
        <v>Quarterly</v>
      </c>
      <c r="J2155" s="538">
        <f>'Information Input'!$H$30</f>
        <v>43555</v>
      </c>
      <c r="K2155" s="537">
        <f>'Information Input'!$J$18</f>
        <v>2019</v>
      </c>
      <c r="L2155" s="539" t="s">
        <v>96</v>
      </c>
      <c r="M2155" s="540" t="s">
        <v>241</v>
      </c>
      <c r="N2155" s="541" t="s">
        <v>241</v>
      </c>
      <c r="O2155" s="542" t="s">
        <v>671</v>
      </c>
      <c r="P2155" s="537">
        <v>15</v>
      </c>
      <c r="Q2155" s="541" t="s">
        <v>157</v>
      </c>
      <c r="R2155" s="541" t="s">
        <v>234</v>
      </c>
      <c r="S2155" s="543">
        <f>'Report 1'!$AS$18</f>
        <v>0</v>
      </c>
      <c r="T2155" s="544">
        <f>'Report 1'!$AS$35</f>
        <v>0</v>
      </c>
      <c r="U2155" s="545">
        <f>'Report 1'!$AS$121</f>
        <v>0</v>
      </c>
      <c r="AL2155" s="546" t="s">
        <v>669</v>
      </c>
      <c r="AM2155" s="547">
        <v>2</v>
      </c>
      <c r="AN2155" s="547" t="str">
        <f>'Information Input'!$M$14</f>
        <v xml:space="preserve">      -      </v>
      </c>
      <c r="AO2155" s="547" t="s">
        <v>136</v>
      </c>
      <c r="AP2155" s="538">
        <f t="shared" ref="AP2155:AP2195" si="338">DATE(AU2155,4,1)</f>
        <v>43556</v>
      </c>
      <c r="AQ2155" s="538">
        <f t="shared" si="337"/>
        <v>43646</v>
      </c>
      <c r="AR2155" s="538">
        <f>'Information Input'!$H$35</f>
        <v>43555</v>
      </c>
      <c r="AS2155" s="547" t="str">
        <f>'Information Input'!$J$22</f>
        <v>Quarterly</v>
      </c>
      <c r="AT2155" s="538">
        <f>'Information Input'!$H$30</f>
        <v>43555</v>
      </c>
      <c r="AU2155" s="547">
        <f>'Information Input'!$J$18</f>
        <v>2019</v>
      </c>
      <c r="AV2155" s="547" t="s">
        <v>243</v>
      </c>
      <c r="AW2155" s="547" t="s">
        <v>230</v>
      </c>
      <c r="AX2155" s="547" t="s">
        <v>230</v>
      </c>
      <c r="AY2155" s="548" t="s">
        <v>671</v>
      </c>
      <c r="AZ2155" s="547">
        <v>12</v>
      </c>
      <c r="BA2155" s="549" t="s">
        <v>154</v>
      </c>
      <c r="BB2155" s="543" t="s">
        <v>231</v>
      </c>
      <c r="BC2155" s="550">
        <f>'Report 2'!$O469</f>
        <v>0</v>
      </c>
      <c r="BD2155" s="550">
        <f>'Report 2'!$P469</f>
        <v>0</v>
      </c>
      <c r="BE2155" s="550">
        <f>'Report 2'!$Q469</f>
        <v>0</v>
      </c>
      <c r="BF2155" s="550">
        <f>'Report 2'!$R469</f>
        <v>0</v>
      </c>
      <c r="BG2155" s="550">
        <f>'Report 2'!$S469</f>
        <v>0</v>
      </c>
      <c r="BH2155" s="550">
        <f>'Report 2'!$T469</f>
        <v>0</v>
      </c>
      <c r="BI2155" s="550">
        <f>'Report 2'!$U469</f>
        <v>0</v>
      </c>
      <c r="CC2155" s="542" t="s">
        <v>669</v>
      </c>
      <c r="CD2155" s="1014" t="s">
        <v>672</v>
      </c>
      <c r="CE2155" s="1014" t="str">
        <f>'Information Input'!$M$14</f>
        <v xml:space="preserve">      -      </v>
      </c>
      <c r="CF2155" s="551" t="s">
        <v>139</v>
      </c>
      <c r="CG2155" s="552">
        <f>'Information Input'!$H$33</f>
        <v>43466</v>
      </c>
      <c r="CH2155" s="552">
        <f>'Information Input'!$H$34</f>
        <v>43555</v>
      </c>
      <c r="CI2155" s="552">
        <f>'Information Input'!$H$35</f>
        <v>43555</v>
      </c>
      <c r="CJ2155" s="551" t="str">
        <f>'Information Input'!$J$22</f>
        <v>Quarterly</v>
      </c>
      <c r="CK2155" s="552">
        <f>'Information Input'!$H$30</f>
        <v>43555</v>
      </c>
      <c r="CL2155" s="551">
        <f>'Information Input'!$J$18</f>
        <v>2019</v>
      </c>
      <c r="CM2155" s="551" t="s">
        <v>103</v>
      </c>
      <c r="CN2155" s="1014" t="s">
        <v>242</v>
      </c>
      <c r="CO2155" s="542" t="s">
        <v>242</v>
      </c>
      <c r="CP2155" s="542" t="s">
        <v>671</v>
      </c>
      <c r="CQ2155" s="551">
        <v>34</v>
      </c>
      <c r="CR2155" s="542" t="s">
        <v>176</v>
      </c>
      <c r="CS2155" s="542" t="s">
        <v>238</v>
      </c>
      <c r="CT2155" s="1015">
        <f>'Report 1'!$AZ$18</f>
        <v>0</v>
      </c>
      <c r="CU2155" s="1016">
        <f>SUMIF('Report 4A'!$G$16:$G$95,$CQ2155,'Report 4A'!$BH$16:$BH$95)</f>
        <v>0</v>
      </c>
      <c r="CV2155" s="1017">
        <f t="shared" si="331"/>
        <v>0</v>
      </c>
    </row>
    <row r="2156" spans="2:100">
      <c r="B2156" s="535" t="s">
        <v>669</v>
      </c>
      <c r="C2156" s="536">
        <v>1</v>
      </c>
      <c r="D2156" s="537" t="str">
        <f>'Information Input'!$M$14</f>
        <v xml:space="preserve">      -      </v>
      </c>
      <c r="E2156" s="537" t="s">
        <v>137</v>
      </c>
      <c r="F2156" s="538">
        <f t="shared" si="335"/>
        <v>43647</v>
      </c>
      <c r="G2156" s="538">
        <f t="shared" si="336"/>
        <v>43738</v>
      </c>
      <c r="H2156" s="538">
        <f>'Information Input'!$H$35</f>
        <v>43555</v>
      </c>
      <c r="I2156" s="537" t="str">
        <f>'Information Input'!$J$22</f>
        <v>Quarterly</v>
      </c>
      <c r="J2156" s="538">
        <f>'Information Input'!$H$30</f>
        <v>43555</v>
      </c>
      <c r="K2156" s="537">
        <f>'Information Input'!$J$18</f>
        <v>2019</v>
      </c>
      <c r="L2156" s="539" t="s">
        <v>96</v>
      </c>
      <c r="M2156" s="540" t="s">
        <v>241</v>
      </c>
      <c r="N2156" s="541" t="s">
        <v>241</v>
      </c>
      <c r="O2156" s="542" t="s">
        <v>671</v>
      </c>
      <c r="P2156" s="537">
        <v>16</v>
      </c>
      <c r="Q2156" s="541" t="s">
        <v>158</v>
      </c>
      <c r="R2156" s="541" t="s">
        <v>235</v>
      </c>
      <c r="S2156" s="543">
        <f>'Report 1'!$AS$18</f>
        <v>0</v>
      </c>
      <c r="T2156" s="544">
        <f>'Report 1'!$AS$36</f>
        <v>0</v>
      </c>
      <c r="U2156" s="545">
        <f>'Report 1'!$AS$122</f>
        <v>0</v>
      </c>
      <c r="AL2156" s="546" t="s">
        <v>669</v>
      </c>
      <c r="AM2156" s="547">
        <v>2</v>
      </c>
      <c r="AN2156" s="547" t="str">
        <f>'Information Input'!$M$14</f>
        <v xml:space="preserve">      -      </v>
      </c>
      <c r="AO2156" s="547" t="s">
        <v>136</v>
      </c>
      <c r="AP2156" s="538">
        <f t="shared" si="338"/>
        <v>43556</v>
      </c>
      <c r="AQ2156" s="538">
        <f t="shared" si="337"/>
        <v>43646</v>
      </c>
      <c r="AR2156" s="538">
        <f>'Information Input'!$H$35</f>
        <v>43555</v>
      </c>
      <c r="AS2156" s="547" t="str">
        <f>'Information Input'!$J$22</f>
        <v>Quarterly</v>
      </c>
      <c r="AT2156" s="538">
        <f>'Information Input'!$H$30</f>
        <v>43555</v>
      </c>
      <c r="AU2156" s="547">
        <f>'Information Input'!$J$18</f>
        <v>2019</v>
      </c>
      <c r="AV2156" s="547" t="s">
        <v>243</v>
      </c>
      <c r="AW2156" s="547" t="s">
        <v>230</v>
      </c>
      <c r="AX2156" s="547" t="s">
        <v>230</v>
      </c>
      <c r="AY2156" s="548" t="s">
        <v>671</v>
      </c>
      <c r="AZ2156" s="547">
        <v>13</v>
      </c>
      <c r="BA2156" s="549" t="s">
        <v>155</v>
      </c>
      <c r="BB2156" s="543" t="s">
        <v>232</v>
      </c>
      <c r="BC2156" s="550">
        <f>'Report 2'!$O470</f>
        <v>0</v>
      </c>
      <c r="BD2156" s="550">
        <f>'Report 2'!$P470</f>
        <v>0</v>
      </c>
      <c r="BE2156" s="550">
        <f>'Report 2'!$Q470</f>
        <v>0</v>
      </c>
      <c r="BF2156" s="550">
        <f>'Report 2'!$R470</f>
        <v>0</v>
      </c>
      <c r="BG2156" s="550">
        <f>'Report 2'!$S470</f>
        <v>0</v>
      </c>
      <c r="BH2156" s="550">
        <f>'Report 2'!$T470</f>
        <v>0</v>
      </c>
      <c r="BI2156" s="550">
        <f>'Report 2'!$U470</f>
        <v>0</v>
      </c>
      <c r="CC2156" s="542" t="s">
        <v>669</v>
      </c>
      <c r="CD2156" s="1014" t="s">
        <v>672</v>
      </c>
      <c r="CE2156" s="1014" t="str">
        <f>'Information Input'!$M$14</f>
        <v xml:space="preserve">      -      </v>
      </c>
      <c r="CF2156" s="551" t="s">
        <v>139</v>
      </c>
      <c r="CG2156" s="552">
        <f>'Information Input'!$H$33</f>
        <v>43466</v>
      </c>
      <c r="CH2156" s="552">
        <f>'Information Input'!$H$34</f>
        <v>43555</v>
      </c>
      <c r="CI2156" s="552">
        <f>'Information Input'!$H$35</f>
        <v>43555</v>
      </c>
      <c r="CJ2156" s="551" t="str">
        <f>'Information Input'!$J$22</f>
        <v>Quarterly</v>
      </c>
      <c r="CK2156" s="552">
        <f>'Information Input'!$H$30</f>
        <v>43555</v>
      </c>
      <c r="CL2156" s="551">
        <f>'Information Input'!$J$18</f>
        <v>2019</v>
      </c>
      <c r="CM2156" s="551" t="s">
        <v>103</v>
      </c>
      <c r="CN2156" s="1014" t="s">
        <v>242</v>
      </c>
      <c r="CO2156" s="542" t="s">
        <v>242</v>
      </c>
      <c r="CP2156" s="542" t="s">
        <v>671</v>
      </c>
      <c r="CQ2156" s="551">
        <v>35</v>
      </c>
      <c r="CR2156" s="542" t="s">
        <v>177</v>
      </c>
      <c r="CS2156" s="542" t="s">
        <v>235</v>
      </c>
      <c r="CT2156" s="1015">
        <f>'Report 1'!$AZ$18</f>
        <v>0</v>
      </c>
      <c r="CU2156" s="1016">
        <f>SUMIF('Report 4A'!$G$16:$G$95,$CQ2156,'Report 4A'!$BH$16:$BH$95)</f>
        <v>0</v>
      </c>
      <c r="CV2156" s="1017">
        <f t="shared" si="331"/>
        <v>0</v>
      </c>
    </row>
    <row r="2157" spans="2:100">
      <c r="B2157" s="535" t="s">
        <v>669</v>
      </c>
      <c r="C2157" s="536">
        <v>1</v>
      </c>
      <c r="D2157" s="537" t="str">
        <f>'Information Input'!$M$14</f>
        <v xml:space="preserve">      -      </v>
      </c>
      <c r="E2157" s="537" t="s">
        <v>137</v>
      </c>
      <c r="F2157" s="538">
        <f t="shared" si="335"/>
        <v>43647</v>
      </c>
      <c r="G2157" s="538">
        <f t="shared" si="336"/>
        <v>43738</v>
      </c>
      <c r="H2157" s="538">
        <f>'Information Input'!$H$35</f>
        <v>43555</v>
      </c>
      <c r="I2157" s="537" t="str">
        <f>'Information Input'!$J$22</f>
        <v>Quarterly</v>
      </c>
      <c r="J2157" s="538">
        <f>'Information Input'!$H$30</f>
        <v>43555</v>
      </c>
      <c r="K2157" s="537">
        <f>'Information Input'!$J$18</f>
        <v>2019</v>
      </c>
      <c r="L2157" s="539" t="s">
        <v>96</v>
      </c>
      <c r="M2157" s="540" t="s">
        <v>241</v>
      </c>
      <c r="N2157" s="541" t="s">
        <v>241</v>
      </c>
      <c r="O2157" s="542" t="s">
        <v>671</v>
      </c>
      <c r="P2157" s="537">
        <v>17</v>
      </c>
      <c r="Q2157" s="541" t="s">
        <v>159</v>
      </c>
      <c r="R2157" s="541" t="s">
        <v>235</v>
      </c>
      <c r="S2157" s="543">
        <f>'Report 1'!$AS$18</f>
        <v>0</v>
      </c>
      <c r="T2157" s="544">
        <f>'Report 1'!$AS$37</f>
        <v>0</v>
      </c>
      <c r="U2157" s="545">
        <f>'Report 1'!$AS$123</f>
        <v>0</v>
      </c>
      <c r="AL2157" s="546" t="s">
        <v>669</v>
      </c>
      <c r="AM2157" s="547">
        <v>2</v>
      </c>
      <c r="AN2157" s="547" t="str">
        <f>'Information Input'!$M$14</f>
        <v xml:space="preserve">      -      </v>
      </c>
      <c r="AO2157" s="547" t="s">
        <v>136</v>
      </c>
      <c r="AP2157" s="538">
        <f t="shared" si="338"/>
        <v>43556</v>
      </c>
      <c r="AQ2157" s="538">
        <f t="shared" si="337"/>
        <v>43646</v>
      </c>
      <c r="AR2157" s="538">
        <f>'Information Input'!$H$35</f>
        <v>43555</v>
      </c>
      <c r="AS2157" s="547" t="str">
        <f>'Information Input'!$J$22</f>
        <v>Quarterly</v>
      </c>
      <c r="AT2157" s="538">
        <f>'Information Input'!$H$30</f>
        <v>43555</v>
      </c>
      <c r="AU2157" s="547">
        <f>'Information Input'!$J$18</f>
        <v>2019</v>
      </c>
      <c r="AV2157" s="547" t="s">
        <v>243</v>
      </c>
      <c r="AW2157" s="547" t="s">
        <v>230</v>
      </c>
      <c r="AX2157" s="547" t="s">
        <v>230</v>
      </c>
      <c r="AY2157" s="548" t="s">
        <v>671</v>
      </c>
      <c r="AZ2157" s="547">
        <v>14</v>
      </c>
      <c r="BA2157" s="549" t="s">
        <v>156</v>
      </c>
      <c r="BB2157" s="543" t="s">
        <v>233</v>
      </c>
      <c r="BC2157" s="550">
        <f>'Report 2'!$O471</f>
        <v>0</v>
      </c>
      <c r="BD2157" s="550">
        <f>'Report 2'!$P471</f>
        <v>0</v>
      </c>
      <c r="BE2157" s="550">
        <f>'Report 2'!$Q471</f>
        <v>0</v>
      </c>
      <c r="BF2157" s="550">
        <f>'Report 2'!$R471</f>
        <v>0</v>
      </c>
      <c r="BG2157" s="550">
        <f>'Report 2'!$S471</f>
        <v>0</v>
      </c>
      <c r="BH2157" s="550">
        <f>'Report 2'!$T471</f>
        <v>0</v>
      </c>
      <c r="BI2157" s="550">
        <f>'Report 2'!$U471</f>
        <v>0</v>
      </c>
      <c r="CC2157" s="542" t="s">
        <v>669</v>
      </c>
      <c r="CD2157" s="1014" t="s">
        <v>672</v>
      </c>
      <c r="CE2157" s="1014" t="str">
        <f>'Information Input'!$M$14</f>
        <v xml:space="preserve">      -      </v>
      </c>
      <c r="CF2157" s="551" t="s">
        <v>139</v>
      </c>
      <c r="CG2157" s="552">
        <f>'Information Input'!$H$33</f>
        <v>43466</v>
      </c>
      <c r="CH2157" s="552">
        <f>'Information Input'!$H$34</f>
        <v>43555</v>
      </c>
      <c r="CI2157" s="552">
        <f>'Information Input'!$H$35</f>
        <v>43555</v>
      </c>
      <c r="CJ2157" s="551" t="str">
        <f>'Information Input'!$J$22</f>
        <v>Quarterly</v>
      </c>
      <c r="CK2157" s="552">
        <f>'Information Input'!$H$30</f>
        <v>43555</v>
      </c>
      <c r="CL2157" s="551">
        <f>'Information Input'!$J$18</f>
        <v>2019</v>
      </c>
      <c r="CM2157" s="551" t="s">
        <v>103</v>
      </c>
      <c r="CN2157" s="1014" t="s">
        <v>242</v>
      </c>
      <c r="CO2157" s="542" t="s">
        <v>242</v>
      </c>
      <c r="CP2157" s="542" t="s">
        <v>671</v>
      </c>
      <c r="CQ2157" s="551">
        <v>36</v>
      </c>
      <c r="CR2157" s="542" t="s">
        <v>178</v>
      </c>
      <c r="CS2157" s="542" t="s">
        <v>235</v>
      </c>
      <c r="CT2157" s="1015">
        <f>'Report 1'!$AZ$18</f>
        <v>0</v>
      </c>
      <c r="CU2157" s="1016">
        <f>SUMIF('Report 4A'!$G$16:$G$95,$CQ2157,'Report 4A'!$BH$16:$BH$95)</f>
        <v>0</v>
      </c>
      <c r="CV2157" s="1017">
        <f t="shared" si="331"/>
        <v>0</v>
      </c>
    </row>
    <row r="2158" spans="2:100">
      <c r="B2158" s="535" t="s">
        <v>669</v>
      </c>
      <c r="C2158" s="536">
        <v>1</v>
      </c>
      <c r="D2158" s="537" t="str">
        <f>'Information Input'!$M$14</f>
        <v xml:space="preserve">      -      </v>
      </c>
      <c r="E2158" s="537" t="s">
        <v>137</v>
      </c>
      <c r="F2158" s="538">
        <f t="shared" si="335"/>
        <v>43647</v>
      </c>
      <c r="G2158" s="538">
        <f t="shared" si="336"/>
        <v>43738</v>
      </c>
      <c r="H2158" s="538">
        <f>'Information Input'!$H$35</f>
        <v>43555</v>
      </c>
      <c r="I2158" s="537" t="str">
        <f>'Information Input'!$J$22</f>
        <v>Quarterly</v>
      </c>
      <c r="J2158" s="538">
        <f>'Information Input'!$H$30</f>
        <v>43555</v>
      </c>
      <c r="K2158" s="537">
        <f>'Information Input'!$J$18</f>
        <v>2019</v>
      </c>
      <c r="L2158" s="539" t="s">
        <v>96</v>
      </c>
      <c r="M2158" s="540" t="s">
        <v>241</v>
      </c>
      <c r="N2158" s="541" t="s">
        <v>241</v>
      </c>
      <c r="O2158" s="542" t="s">
        <v>671</v>
      </c>
      <c r="P2158" s="537">
        <v>18</v>
      </c>
      <c r="Q2158" s="541" t="s">
        <v>160</v>
      </c>
      <c r="R2158" s="541" t="s">
        <v>235</v>
      </c>
      <c r="S2158" s="543">
        <f>'Report 1'!$AS$18</f>
        <v>0</v>
      </c>
      <c r="T2158" s="544">
        <f>'Report 1'!$AS$38</f>
        <v>0</v>
      </c>
      <c r="U2158" s="545">
        <f>'Report 1'!$AS$124</f>
        <v>0</v>
      </c>
      <c r="AL2158" s="546" t="s">
        <v>669</v>
      </c>
      <c r="AM2158" s="547">
        <v>2</v>
      </c>
      <c r="AN2158" s="547" t="str">
        <f>'Information Input'!$M$14</f>
        <v xml:space="preserve">      -      </v>
      </c>
      <c r="AO2158" s="547" t="s">
        <v>136</v>
      </c>
      <c r="AP2158" s="538">
        <f t="shared" si="338"/>
        <v>43556</v>
      </c>
      <c r="AQ2158" s="538">
        <f t="shared" si="337"/>
        <v>43646</v>
      </c>
      <c r="AR2158" s="538">
        <f>'Information Input'!$H$35</f>
        <v>43555</v>
      </c>
      <c r="AS2158" s="547" t="str">
        <f>'Information Input'!$J$22</f>
        <v>Quarterly</v>
      </c>
      <c r="AT2158" s="538">
        <f>'Information Input'!$H$30</f>
        <v>43555</v>
      </c>
      <c r="AU2158" s="547">
        <f>'Information Input'!$J$18</f>
        <v>2019</v>
      </c>
      <c r="AV2158" s="547" t="s">
        <v>243</v>
      </c>
      <c r="AW2158" s="547" t="s">
        <v>230</v>
      </c>
      <c r="AX2158" s="547" t="s">
        <v>230</v>
      </c>
      <c r="AY2158" s="548" t="s">
        <v>671</v>
      </c>
      <c r="AZ2158" s="547">
        <v>15</v>
      </c>
      <c r="BA2158" s="549" t="s">
        <v>157</v>
      </c>
      <c r="BB2158" s="543" t="s">
        <v>234</v>
      </c>
      <c r="BC2158" s="550">
        <f>'Report 2'!$O472</f>
        <v>0</v>
      </c>
      <c r="BD2158" s="550">
        <f>'Report 2'!$P472</f>
        <v>0</v>
      </c>
      <c r="BE2158" s="550">
        <f>'Report 2'!$Q472</f>
        <v>0</v>
      </c>
      <c r="BF2158" s="550">
        <f>'Report 2'!$R472</f>
        <v>0</v>
      </c>
      <c r="BG2158" s="550">
        <f>'Report 2'!$S472</f>
        <v>0</v>
      </c>
      <c r="BH2158" s="550">
        <f>'Report 2'!$T472</f>
        <v>0</v>
      </c>
      <c r="BI2158" s="550">
        <f>'Report 2'!$U472</f>
        <v>0</v>
      </c>
      <c r="CC2158" s="542" t="s">
        <v>669</v>
      </c>
      <c r="CD2158" s="1014" t="s">
        <v>672</v>
      </c>
      <c r="CE2158" s="1014" t="str">
        <f>'Information Input'!$M$14</f>
        <v xml:space="preserve">      -      </v>
      </c>
      <c r="CF2158" s="551" t="s">
        <v>139</v>
      </c>
      <c r="CG2158" s="552">
        <f>'Information Input'!$H$33</f>
        <v>43466</v>
      </c>
      <c r="CH2158" s="552">
        <f>'Information Input'!$H$34</f>
        <v>43555</v>
      </c>
      <c r="CI2158" s="552">
        <f>'Information Input'!$H$35</f>
        <v>43555</v>
      </c>
      <c r="CJ2158" s="551" t="str">
        <f>'Information Input'!$J$22</f>
        <v>Quarterly</v>
      </c>
      <c r="CK2158" s="552">
        <f>'Information Input'!$H$30</f>
        <v>43555</v>
      </c>
      <c r="CL2158" s="551">
        <f>'Information Input'!$J$18</f>
        <v>2019</v>
      </c>
      <c r="CM2158" s="551" t="s">
        <v>103</v>
      </c>
      <c r="CN2158" s="1014" t="s">
        <v>242</v>
      </c>
      <c r="CO2158" s="542" t="s">
        <v>242</v>
      </c>
      <c r="CP2158" s="542" t="s">
        <v>671</v>
      </c>
      <c r="CQ2158" s="551">
        <v>37</v>
      </c>
      <c r="CR2158" s="542" t="s">
        <v>179</v>
      </c>
      <c r="CS2158" s="542" t="s">
        <v>231</v>
      </c>
      <c r="CT2158" s="1015">
        <f>'Report 1'!$AZ$18</f>
        <v>0</v>
      </c>
      <c r="CU2158" s="1016">
        <f>SUMIF('Report 4A'!$G$16:$G$95,$CQ2158,'Report 4A'!$BH$16:$BH$95)</f>
        <v>0</v>
      </c>
      <c r="CV2158" s="1017">
        <f t="shared" si="331"/>
        <v>0</v>
      </c>
    </row>
    <row r="2159" spans="2:100">
      <c r="B2159" s="535" t="s">
        <v>669</v>
      </c>
      <c r="C2159" s="536">
        <v>1</v>
      </c>
      <c r="D2159" s="537" t="str">
        <f>'Information Input'!$M$14</f>
        <v xml:space="preserve">      -      </v>
      </c>
      <c r="E2159" s="537" t="s">
        <v>137</v>
      </c>
      <c r="F2159" s="538">
        <f t="shared" si="335"/>
        <v>43647</v>
      </c>
      <c r="G2159" s="538">
        <f t="shared" si="336"/>
        <v>43738</v>
      </c>
      <c r="H2159" s="538">
        <f>'Information Input'!$H$35</f>
        <v>43555</v>
      </c>
      <c r="I2159" s="537" t="str">
        <f>'Information Input'!$J$22</f>
        <v>Quarterly</v>
      </c>
      <c r="J2159" s="538">
        <f>'Information Input'!$H$30</f>
        <v>43555</v>
      </c>
      <c r="K2159" s="537">
        <f>'Information Input'!$J$18</f>
        <v>2019</v>
      </c>
      <c r="L2159" s="539" t="s">
        <v>96</v>
      </c>
      <c r="M2159" s="540" t="s">
        <v>241</v>
      </c>
      <c r="N2159" s="541" t="s">
        <v>241</v>
      </c>
      <c r="O2159" s="542" t="s">
        <v>671</v>
      </c>
      <c r="P2159" s="537">
        <v>19</v>
      </c>
      <c r="Q2159" s="541" t="s">
        <v>161</v>
      </c>
      <c r="R2159" s="541" t="s">
        <v>235</v>
      </c>
      <c r="S2159" s="543">
        <f>'Report 1'!$AS$18</f>
        <v>0</v>
      </c>
      <c r="T2159" s="544">
        <f>'Report 1'!$AS$39</f>
        <v>0</v>
      </c>
      <c r="U2159" s="545">
        <f>'Report 1'!$AS$125</f>
        <v>0</v>
      </c>
      <c r="AL2159" s="546" t="s">
        <v>669</v>
      </c>
      <c r="AM2159" s="547">
        <v>2</v>
      </c>
      <c r="AN2159" s="547" t="str">
        <f>'Information Input'!$M$14</f>
        <v xml:space="preserve">      -      </v>
      </c>
      <c r="AO2159" s="547" t="s">
        <v>136</v>
      </c>
      <c r="AP2159" s="538">
        <f t="shared" si="338"/>
        <v>43556</v>
      </c>
      <c r="AQ2159" s="538">
        <f t="shared" si="337"/>
        <v>43646</v>
      </c>
      <c r="AR2159" s="538">
        <f>'Information Input'!$H$35</f>
        <v>43555</v>
      </c>
      <c r="AS2159" s="547" t="str">
        <f>'Information Input'!$J$22</f>
        <v>Quarterly</v>
      </c>
      <c r="AT2159" s="538">
        <f>'Information Input'!$H$30</f>
        <v>43555</v>
      </c>
      <c r="AU2159" s="547">
        <f>'Information Input'!$J$18</f>
        <v>2019</v>
      </c>
      <c r="AV2159" s="547" t="s">
        <v>243</v>
      </c>
      <c r="AW2159" s="547" t="s">
        <v>230</v>
      </c>
      <c r="AX2159" s="547" t="s">
        <v>230</v>
      </c>
      <c r="AY2159" s="548" t="s">
        <v>671</v>
      </c>
      <c r="AZ2159" s="547">
        <v>16</v>
      </c>
      <c r="BA2159" s="549" t="s">
        <v>158</v>
      </c>
      <c r="BB2159" s="543" t="s">
        <v>235</v>
      </c>
      <c r="BC2159" s="550">
        <f>'Report 2'!$O473</f>
        <v>0</v>
      </c>
      <c r="BD2159" s="550">
        <f>'Report 2'!$P473</f>
        <v>0</v>
      </c>
      <c r="BE2159" s="550">
        <f>'Report 2'!$Q473</f>
        <v>0</v>
      </c>
      <c r="BF2159" s="550">
        <f>'Report 2'!$R473</f>
        <v>0</v>
      </c>
      <c r="BG2159" s="550">
        <f>'Report 2'!$S473</f>
        <v>0</v>
      </c>
      <c r="BH2159" s="550">
        <f>'Report 2'!$T473</f>
        <v>0</v>
      </c>
      <c r="BI2159" s="550">
        <f>'Report 2'!$U473</f>
        <v>0</v>
      </c>
      <c r="CC2159" s="542" t="s">
        <v>669</v>
      </c>
      <c r="CD2159" s="1014" t="s">
        <v>672</v>
      </c>
      <c r="CE2159" s="1014" t="str">
        <f>'Information Input'!$M$14</f>
        <v xml:space="preserve">      -      </v>
      </c>
      <c r="CF2159" s="551" t="s">
        <v>139</v>
      </c>
      <c r="CG2159" s="552">
        <f>'Information Input'!$H$33</f>
        <v>43466</v>
      </c>
      <c r="CH2159" s="552">
        <f>'Information Input'!$H$34</f>
        <v>43555</v>
      </c>
      <c r="CI2159" s="552">
        <f>'Information Input'!$H$35</f>
        <v>43555</v>
      </c>
      <c r="CJ2159" s="551" t="str">
        <f>'Information Input'!$J$22</f>
        <v>Quarterly</v>
      </c>
      <c r="CK2159" s="552">
        <f>'Information Input'!$H$30</f>
        <v>43555</v>
      </c>
      <c r="CL2159" s="551">
        <f>'Information Input'!$J$18</f>
        <v>2019</v>
      </c>
      <c r="CM2159" s="551" t="s">
        <v>103</v>
      </c>
      <c r="CN2159" s="1014" t="s">
        <v>242</v>
      </c>
      <c r="CO2159" s="542" t="s">
        <v>242</v>
      </c>
      <c r="CP2159" s="542" t="s">
        <v>671</v>
      </c>
      <c r="CQ2159" s="551">
        <v>38</v>
      </c>
      <c r="CR2159" s="542" t="s">
        <v>180</v>
      </c>
      <c r="CS2159" s="542" t="s">
        <v>233</v>
      </c>
      <c r="CT2159" s="1015">
        <f>'Report 1'!$AZ$18</f>
        <v>0</v>
      </c>
      <c r="CU2159" s="1016">
        <f>SUMIF('Report 4A'!$G$16:$G$95,$CQ2159,'Report 4A'!$BH$16:$BH$95)</f>
        <v>0</v>
      </c>
      <c r="CV2159" s="1017">
        <f t="shared" si="331"/>
        <v>0</v>
      </c>
    </row>
    <row r="2160" spans="2:100">
      <c r="B2160" s="535" t="s">
        <v>669</v>
      </c>
      <c r="C2160" s="536">
        <v>1</v>
      </c>
      <c r="D2160" s="537" t="str">
        <f>'Information Input'!$M$14</f>
        <v xml:space="preserve">      -      </v>
      </c>
      <c r="E2160" s="537" t="s">
        <v>137</v>
      </c>
      <c r="F2160" s="538">
        <f t="shared" si="335"/>
        <v>43647</v>
      </c>
      <c r="G2160" s="538">
        <f t="shared" si="336"/>
        <v>43738</v>
      </c>
      <c r="H2160" s="538">
        <f>'Information Input'!$H$35</f>
        <v>43555</v>
      </c>
      <c r="I2160" s="537" t="str">
        <f>'Information Input'!$J$22</f>
        <v>Quarterly</v>
      </c>
      <c r="J2160" s="538">
        <f>'Information Input'!$H$30</f>
        <v>43555</v>
      </c>
      <c r="K2160" s="537">
        <f>'Information Input'!$J$18</f>
        <v>2019</v>
      </c>
      <c r="L2160" s="539" t="s">
        <v>96</v>
      </c>
      <c r="M2160" s="540" t="s">
        <v>241</v>
      </c>
      <c r="N2160" s="541" t="s">
        <v>241</v>
      </c>
      <c r="O2160" s="542" t="s">
        <v>671</v>
      </c>
      <c r="P2160" s="537">
        <v>20</v>
      </c>
      <c r="Q2160" s="541" t="s">
        <v>162</v>
      </c>
      <c r="R2160" s="541" t="s">
        <v>235</v>
      </c>
      <c r="S2160" s="543">
        <f>'Report 1'!$AS$18</f>
        <v>0</v>
      </c>
      <c r="T2160" s="544">
        <f>'Report 1'!$AS$40</f>
        <v>0</v>
      </c>
      <c r="U2160" s="545">
        <f>'Report 1'!$AS$126</f>
        <v>0</v>
      </c>
      <c r="AL2160" s="546" t="s">
        <v>669</v>
      </c>
      <c r="AM2160" s="547">
        <v>2</v>
      </c>
      <c r="AN2160" s="547" t="str">
        <f>'Information Input'!$M$14</f>
        <v xml:space="preserve">      -      </v>
      </c>
      <c r="AO2160" s="547" t="s">
        <v>136</v>
      </c>
      <c r="AP2160" s="538">
        <f t="shared" si="338"/>
        <v>43556</v>
      </c>
      <c r="AQ2160" s="538">
        <f t="shared" si="337"/>
        <v>43646</v>
      </c>
      <c r="AR2160" s="538">
        <f>'Information Input'!$H$35</f>
        <v>43555</v>
      </c>
      <c r="AS2160" s="547" t="str">
        <f>'Information Input'!$J$22</f>
        <v>Quarterly</v>
      </c>
      <c r="AT2160" s="538">
        <f>'Information Input'!$H$30</f>
        <v>43555</v>
      </c>
      <c r="AU2160" s="547">
        <f>'Information Input'!$J$18</f>
        <v>2019</v>
      </c>
      <c r="AV2160" s="547" t="s">
        <v>243</v>
      </c>
      <c r="AW2160" s="547" t="s">
        <v>230</v>
      </c>
      <c r="AX2160" s="547" t="s">
        <v>230</v>
      </c>
      <c r="AY2160" s="548" t="s">
        <v>671</v>
      </c>
      <c r="AZ2160" s="547">
        <v>17</v>
      </c>
      <c r="BA2160" s="549" t="s">
        <v>159</v>
      </c>
      <c r="BB2160" s="543" t="s">
        <v>235</v>
      </c>
      <c r="BC2160" s="550">
        <f>'Report 2'!$O474</f>
        <v>0</v>
      </c>
      <c r="BD2160" s="550">
        <f>'Report 2'!$P474</f>
        <v>0</v>
      </c>
      <c r="BE2160" s="550">
        <f>'Report 2'!$Q474</f>
        <v>0</v>
      </c>
      <c r="BF2160" s="550">
        <f>'Report 2'!$R474</f>
        <v>0</v>
      </c>
      <c r="BG2160" s="550">
        <f>'Report 2'!$S474</f>
        <v>0</v>
      </c>
      <c r="BH2160" s="550">
        <f>'Report 2'!$T474</f>
        <v>0</v>
      </c>
      <c r="BI2160" s="550">
        <f>'Report 2'!$U474</f>
        <v>0</v>
      </c>
      <c r="CC2160" s="542" t="s">
        <v>669</v>
      </c>
      <c r="CD2160" s="1014" t="s">
        <v>672</v>
      </c>
      <c r="CE2160" s="1014" t="str">
        <f>'Information Input'!$M$14</f>
        <v xml:space="preserve">      -      </v>
      </c>
      <c r="CF2160" s="551" t="s">
        <v>139</v>
      </c>
      <c r="CG2160" s="552">
        <f>'Information Input'!$H$33</f>
        <v>43466</v>
      </c>
      <c r="CH2160" s="552">
        <f>'Information Input'!$H$34</f>
        <v>43555</v>
      </c>
      <c r="CI2160" s="552">
        <f>'Information Input'!$H$35</f>
        <v>43555</v>
      </c>
      <c r="CJ2160" s="551" t="str">
        <f>'Information Input'!$J$22</f>
        <v>Quarterly</v>
      </c>
      <c r="CK2160" s="552">
        <f>'Information Input'!$H$30</f>
        <v>43555</v>
      </c>
      <c r="CL2160" s="551">
        <f>'Information Input'!$J$18</f>
        <v>2019</v>
      </c>
      <c r="CM2160" s="551" t="s">
        <v>103</v>
      </c>
      <c r="CN2160" s="1014" t="s">
        <v>242</v>
      </c>
      <c r="CO2160" s="542" t="s">
        <v>242</v>
      </c>
      <c r="CP2160" s="542" t="s">
        <v>671</v>
      </c>
      <c r="CQ2160" s="551">
        <v>39</v>
      </c>
      <c r="CR2160" s="542" t="s">
        <v>181</v>
      </c>
      <c r="CS2160" s="542" t="s">
        <v>233</v>
      </c>
      <c r="CT2160" s="1015">
        <f>'Report 1'!$AZ$18</f>
        <v>0</v>
      </c>
      <c r="CU2160" s="1016">
        <f>SUMIF('Report 4A'!$G$16:$G$95,$CQ2160,'Report 4A'!$BH$16:$BH$95)</f>
        <v>0</v>
      </c>
      <c r="CV2160" s="1017">
        <f t="shared" si="331"/>
        <v>0</v>
      </c>
    </row>
    <row r="2161" spans="2:100">
      <c r="B2161" s="535" t="s">
        <v>669</v>
      </c>
      <c r="C2161" s="536">
        <v>1</v>
      </c>
      <c r="D2161" s="537" t="str">
        <f>'Information Input'!$M$14</f>
        <v xml:space="preserve">      -      </v>
      </c>
      <c r="E2161" s="537" t="s">
        <v>137</v>
      </c>
      <c r="F2161" s="538">
        <f t="shared" si="335"/>
        <v>43647</v>
      </c>
      <c r="G2161" s="538">
        <f t="shared" si="336"/>
        <v>43738</v>
      </c>
      <c r="H2161" s="538">
        <f>'Information Input'!$H$35</f>
        <v>43555</v>
      </c>
      <c r="I2161" s="537" t="str">
        <f>'Information Input'!$J$22</f>
        <v>Quarterly</v>
      </c>
      <c r="J2161" s="538">
        <f>'Information Input'!$H$30</f>
        <v>43555</v>
      </c>
      <c r="K2161" s="537">
        <f>'Information Input'!$J$18</f>
        <v>2019</v>
      </c>
      <c r="L2161" s="539" t="s">
        <v>96</v>
      </c>
      <c r="M2161" s="540" t="s">
        <v>241</v>
      </c>
      <c r="N2161" s="541" t="s">
        <v>241</v>
      </c>
      <c r="O2161" s="542" t="s">
        <v>671</v>
      </c>
      <c r="P2161" s="537">
        <v>21</v>
      </c>
      <c r="Q2161" s="541" t="s">
        <v>163</v>
      </c>
      <c r="R2161" s="541" t="s">
        <v>235</v>
      </c>
      <c r="S2161" s="543">
        <f>'Report 1'!$AS$18</f>
        <v>0</v>
      </c>
      <c r="T2161" s="544">
        <f>'Report 1'!$AS$41</f>
        <v>0</v>
      </c>
      <c r="U2161" s="545">
        <f>'Report 1'!$AS$127</f>
        <v>0</v>
      </c>
      <c r="AL2161" s="546" t="s">
        <v>669</v>
      </c>
      <c r="AM2161" s="547">
        <v>2</v>
      </c>
      <c r="AN2161" s="547" t="str">
        <f>'Information Input'!$M$14</f>
        <v xml:space="preserve">      -      </v>
      </c>
      <c r="AO2161" s="547" t="s">
        <v>136</v>
      </c>
      <c r="AP2161" s="538">
        <f t="shared" si="338"/>
        <v>43556</v>
      </c>
      <c r="AQ2161" s="538">
        <f t="shared" si="337"/>
        <v>43646</v>
      </c>
      <c r="AR2161" s="538">
        <f>'Information Input'!$H$35</f>
        <v>43555</v>
      </c>
      <c r="AS2161" s="547" t="str">
        <f>'Information Input'!$J$22</f>
        <v>Quarterly</v>
      </c>
      <c r="AT2161" s="538">
        <f>'Information Input'!$H$30</f>
        <v>43555</v>
      </c>
      <c r="AU2161" s="547">
        <f>'Information Input'!$J$18</f>
        <v>2019</v>
      </c>
      <c r="AV2161" s="547" t="s">
        <v>243</v>
      </c>
      <c r="AW2161" s="547" t="s">
        <v>230</v>
      </c>
      <c r="AX2161" s="547" t="s">
        <v>230</v>
      </c>
      <c r="AY2161" s="548" t="s">
        <v>671</v>
      </c>
      <c r="AZ2161" s="547">
        <v>18</v>
      </c>
      <c r="BA2161" s="549" t="s">
        <v>160</v>
      </c>
      <c r="BB2161" s="543" t="s">
        <v>235</v>
      </c>
      <c r="BC2161" s="550">
        <f>'Report 2'!$O475</f>
        <v>0</v>
      </c>
      <c r="BD2161" s="550">
        <f>'Report 2'!$P475</f>
        <v>0</v>
      </c>
      <c r="BE2161" s="550">
        <f>'Report 2'!$Q475</f>
        <v>0</v>
      </c>
      <c r="BF2161" s="550">
        <f>'Report 2'!$R475</f>
        <v>0</v>
      </c>
      <c r="BG2161" s="550">
        <f>'Report 2'!$S475</f>
        <v>0</v>
      </c>
      <c r="BH2161" s="550">
        <f>'Report 2'!$T475</f>
        <v>0</v>
      </c>
      <c r="BI2161" s="550">
        <f>'Report 2'!$U475</f>
        <v>0</v>
      </c>
      <c r="CC2161" s="542" t="s">
        <v>669</v>
      </c>
      <c r="CD2161" s="1014" t="s">
        <v>672</v>
      </c>
      <c r="CE2161" s="1014" t="str">
        <f>'Information Input'!$M$14</f>
        <v xml:space="preserve">      -      </v>
      </c>
      <c r="CF2161" s="551" t="s">
        <v>139</v>
      </c>
      <c r="CG2161" s="552">
        <f>'Information Input'!$H$33</f>
        <v>43466</v>
      </c>
      <c r="CH2161" s="552">
        <f>'Information Input'!$H$34</f>
        <v>43555</v>
      </c>
      <c r="CI2161" s="552">
        <f>'Information Input'!$H$35</f>
        <v>43555</v>
      </c>
      <c r="CJ2161" s="551" t="str">
        <f>'Information Input'!$J$22</f>
        <v>Quarterly</v>
      </c>
      <c r="CK2161" s="552">
        <f>'Information Input'!$H$30</f>
        <v>43555</v>
      </c>
      <c r="CL2161" s="551">
        <f>'Information Input'!$J$18</f>
        <v>2019</v>
      </c>
      <c r="CM2161" s="551" t="s">
        <v>103</v>
      </c>
      <c r="CN2161" s="1014" t="s">
        <v>242</v>
      </c>
      <c r="CO2161" s="542" t="s">
        <v>242</v>
      </c>
      <c r="CP2161" s="542" t="s">
        <v>671</v>
      </c>
      <c r="CQ2161" s="551">
        <v>40</v>
      </c>
      <c r="CR2161" s="542" t="s">
        <v>182</v>
      </c>
      <c r="CS2161" s="542" t="s">
        <v>238</v>
      </c>
      <c r="CT2161" s="1015">
        <f>'Report 1'!$AZ$18</f>
        <v>0</v>
      </c>
      <c r="CU2161" s="1016">
        <f>SUMIF('Report 4A'!$G$16:$G$95,$CQ2161,'Report 4A'!$BH$16:$BH$95)</f>
        <v>0</v>
      </c>
      <c r="CV2161" s="1017">
        <f t="shared" si="331"/>
        <v>0</v>
      </c>
    </row>
    <row r="2162" spans="2:100">
      <c r="B2162" s="535" t="s">
        <v>669</v>
      </c>
      <c r="C2162" s="536">
        <v>1</v>
      </c>
      <c r="D2162" s="537" t="str">
        <f>'Information Input'!$M$14</f>
        <v xml:space="preserve">      -      </v>
      </c>
      <c r="E2162" s="537" t="s">
        <v>137</v>
      </c>
      <c r="F2162" s="538">
        <f t="shared" si="335"/>
        <v>43647</v>
      </c>
      <c r="G2162" s="538">
        <f t="shared" si="336"/>
        <v>43738</v>
      </c>
      <c r="H2162" s="538">
        <f>'Information Input'!$H$35</f>
        <v>43555</v>
      </c>
      <c r="I2162" s="537" t="str">
        <f>'Information Input'!$J$22</f>
        <v>Quarterly</v>
      </c>
      <c r="J2162" s="538">
        <f>'Information Input'!$H$30</f>
        <v>43555</v>
      </c>
      <c r="K2162" s="537">
        <f>'Information Input'!$J$18</f>
        <v>2019</v>
      </c>
      <c r="L2162" s="539" t="s">
        <v>96</v>
      </c>
      <c r="M2162" s="540" t="s">
        <v>241</v>
      </c>
      <c r="N2162" s="541" t="s">
        <v>241</v>
      </c>
      <c r="O2162" s="542" t="s">
        <v>671</v>
      </c>
      <c r="P2162" s="537">
        <v>22</v>
      </c>
      <c r="Q2162" s="541" t="s">
        <v>164</v>
      </c>
      <c r="R2162" s="541" t="s">
        <v>236</v>
      </c>
      <c r="S2162" s="543">
        <f>'Report 1'!$AS$18</f>
        <v>0</v>
      </c>
      <c r="T2162" s="544">
        <f>'Report 1'!$AS$42</f>
        <v>0</v>
      </c>
      <c r="U2162" s="545">
        <f>'Report 1'!$AS$128</f>
        <v>0</v>
      </c>
      <c r="AL2162" s="546" t="s">
        <v>669</v>
      </c>
      <c r="AM2162" s="547">
        <v>2</v>
      </c>
      <c r="AN2162" s="547" t="str">
        <f>'Information Input'!$M$14</f>
        <v xml:space="preserve">      -      </v>
      </c>
      <c r="AO2162" s="547" t="s">
        <v>136</v>
      </c>
      <c r="AP2162" s="538">
        <f t="shared" si="338"/>
        <v>43556</v>
      </c>
      <c r="AQ2162" s="538">
        <f t="shared" si="337"/>
        <v>43646</v>
      </c>
      <c r="AR2162" s="538">
        <f>'Information Input'!$H$35</f>
        <v>43555</v>
      </c>
      <c r="AS2162" s="547" t="str">
        <f>'Information Input'!$J$22</f>
        <v>Quarterly</v>
      </c>
      <c r="AT2162" s="538">
        <f>'Information Input'!$H$30</f>
        <v>43555</v>
      </c>
      <c r="AU2162" s="547">
        <f>'Information Input'!$J$18</f>
        <v>2019</v>
      </c>
      <c r="AV2162" s="547" t="s">
        <v>243</v>
      </c>
      <c r="AW2162" s="547" t="s">
        <v>230</v>
      </c>
      <c r="AX2162" s="547" t="s">
        <v>230</v>
      </c>
      <c r="AY2162" s="548" t="s">
        <v>671</v>
      </c>
      <c r="AZ2162" s="547">
        <v>19</v>
      </c>
      <c r="BA2162" s="549" t="s">
        <v>161</v>
      </c>
      <c r="BB2162" s="543" t="s">
        <v>235</v>
      </c>
      <c r="BC2162" s="550">
        <f>'Report 2'!$O476</f>
        <v>0</v>
      </c>
      <c r="BD2162" s="550">
        <f>'Report 2'!$P476</f>
        <v>0</v>
      </c>
      <c r="BE2162" s="550">
        <f>'Report 2'!$Q476</f>
        <v>0</v>
      </c>
      <c r="BF2162" s="550">
        <f>'Report 2'!$R476</f>
        <v>0</v>
      </c>
      <c r="BG2162" s="550">
        <f>'Report 2'!$S476</f>
        <v>0</v>
      </c>
      <c r="BH2162" s="550">
        <f>'Report 2'!$T476</f>
        <v>0</v>
      </c>
      <c r="BI2162" s="550">
        <f>'Report 2'!$U476</f>
        <v>0</v>
      </c>
      <c r="CC2162" s="542" t="s">
        <v>669</v>
      </c>
      <c r="CD2162" s="1014" t="s">
        <v>672</v>
      </c>
      <c r="CE2162" s="1014" t="str">
        <f>'Information Input'!$M$14</f>
        <v xml:space="preserve">      -      </v>
      </c>
      <c r="CF2162" s="551" t="s">
        <v>139</v>
      </c>
      <c r="CG2162" s="552">
        <f>'Information Input'!$H$33</f>
        <v>43466</v>
      </c>
      <c r="CH2162" s="552">
        <f>'Information Input'!$H$34</f>
        <v>43555</v>
      </c>
      <c r="CI2162" s="552">
        <f>'Information Input'!$H$35</f>
        <v>43555</v>
      </c>
      <c r="CJ2162" s="551" t="str">
        <f>'Information Input'!$J$22</f>
        <v>Quarterly</v>
      </c>
      <c r="CK2162" s="552">
        <f>'Information Input'!$H$30</f>
        <v>43555</v>
      </c>
      <c r="CL2162" s="551">
        <f>'Information Input'!$J$18</f>
        <v>2019</v>
      </c>
      <c r="CM2162" s="551" t="s">
        <v>103</v>
      </c>
      <c r="CN2162" s="1014" t="s">
        <v>242</v>
      </c>
      <c r="CO2162" s="542" t="s">
        <v>242</v>
      </c>
      <c r="CP2162" s="542" t="s">
        <v>671</v>
      </c>
      <c r="CQ2162" s="551">
        <v>41</v>
      </c>
      <c r="CR2162" s="542" t="s">
        <v>183</v>
      </c>
      <c r="CS2162" s="542" t="s">
        <v>238</v>
      </c>
      <c r="CT2162" s="1015">
        <f>'Report 1'!$AZ$18</f>
        <v>0</v>
      </c>
      <c r="CU2162" s="1016">
        <f>SUMIF('Report 4A'!$G$16:$G$95,$CQ2162,'Report 4A'!$BH$16:$BH$95)</f>
        <v>0</v>
      </c>
      <c r="CV2162" s="1017">
        <f t="shared" si="331"/>
        <v>0</v>
      </c>
    </row>
    <row r="2163" spans="2:100">
      <c r="B2163" s="535" t="s">
        <v>669</v>
      </c>
      <c r="C2163" s="536">
        <v>1</v>
      </c>
      <c r="D2163" s="537" t="str">
        <f>'Information Input'!$M$14</f>
        <v xml:space="preserve">      -      </v>
      </c>
      <c r="E2163" s="537" t="s">
        <v>137</v>
      </c>
      <c r="F2163" s="538">
        <f t="shared" si="335"/>
        <v>43647</v>
      </c>
      <c r="G2163" s="538">
        <f t="shared" si="336"/>
        <v>43738</v>
      </c>
      <c r="H2163" s="538">
        <f>'Information Input'!$H$35</f>
        <v>43555</v>
      </c>
      <c r="I2163" s="537" t="str">
        <f>'Information Input'!$J$22</f>
        <v>Quarterly</v>
      </c>
      <c r="J2163" s="538">
        <f>'Information Input'!$H$30</f>
        <v>43555</v>
      </c>
      <c r="K2163" s="537">
        <f>'Information Input'!$J$18</f>
        <v>2019</v>
      </c>
      <c r="L2163" s="539" t="s">
        <v>96</v>
      </c>
      <c r="M2163" s="540" t="s">
        <v>241</v>
      </c>
      <c r="N2163" s="541" t="s">
        <v>241</v>
      </c>
      <c r="O2163" s="542" t="s">
        <v>671</v>
      </c>
      <c r="P2163" s="537">
        <v>23</v>
      </c>
      <c r="Q2163" s="541" t="s">
        <v>165</v>
      </c>
      <c r="R2163" s="541" t="s">
        <v>236</v>
      </c>
      <c r="S2163" s="543">
        <f>'Report 1'!$AS$18</f>
        <v>0</v>
      </c>
      <c r="T2163" s="544">
        <f>'Report 1'!$AS$43</f>
        <v>0</v>
      </c>
      <c r="U2163" s="545">
        <f>'Report 1'!$AS$129</f>
        <v>0</v>
      </c>
      <c r="AL2163" s="546" t="s">
        <v>669</v>
      </c>
      <c r="AM2163" s="547">
        <v>2</v>
      </c>
      <c r="AN2163" s="547" t="str">
        <f>'Information Input'!$M$14</f>
        <v xml:space="preserve">      -      </v>
      </c>
      <c r="AO2163" s="547" t="s">
        <v>136</v>
      </c>
      <c r="AP2163" s="538">
        <f t="shared" si="338"/>
        <v>43556</v>
      </c>
      <c r="AQ2163" s="538">
        <f t="shared" si="337"/>
        <v>43646</v>
      </c>
      <c r="AR2163" s="538">
        <f>'Information Input'!$H$35</f>
        <v>43555</v>
      </c>
      <c r="AS2163" s="547" t="str">
        <f>'Information Input'!$J$22</f>
        <v>Quarterly</v>
      </c>
      <c r="AT2163" s="538">
        <f>'Information Input'!$H$30</f>
        <v>43555</v>
      </c>
      <c r="AU2163" s="547">
        <f>'Information Input'!$J$18</f>
        <v>2019</v>
      </c>
      <c r="AV2163" s="547" t="s">
        <v>243</v>
      </c>
      <c r="AW2163" s="547" t="s">
        <v>230</v>
      </c>
      <c r="AX2163" s="547" t="s">
        <v>230</v>
      </c>
      <c r="AY2163" s="548" t="s">
        <v>671</v>
      </c>
      <c r="AZ2163" s="547">
        <v>20</v>
      </c>
      <c r="BA2163" s="549" t="s">
        <v>162</v>
      </c>
      <c r="BB2163" s="543" t="s">
        <v>235</v>
      </c>
      <c r="BC2163" s="550">
        <f>'Report 2'!$O477</f>
        <v>0</v>
      </c>
      <c r="BD2163" s="550">
        <f>'Report 2'!$P477</f>
        <v>0</v>
      </c>
      <c r="BE2163" s="550">
        <f>'Report 2'!$Q477</f>
        <v>0</v>
      </c>
      <c r="BF2163" s="550">
        <f>'Report 2'!$R477</f>
        <v>0</v>
      </c>
      <c r="BG2163" s="550">
        <f>'Report 2'!$S477</f>
        <v>0</v>
      </c>
      <c r="BH2163" s="550">
        <f>'Report 2'!$T477</f>
        <v>0</v>
      </c>
      <c r="BI2163" s="550">
        <f>'Report 2'!$U477</f>
        <v>0</v>
      </c>
      <c r="CC2163" s="542" t="s">
        <v>669</v>
      </c>
      <c r="CD2163" s="1014" t="s">
        <v>672</v>
      </c>
      <c r="CE2163" s="1014" t="str">
        <f>'Information Input'!$M$14</f>
        <v xml:space="preserve">      -      </v>
      </c>
      <c r="CF2163" s="551" t="s">
        <v>139</v>
      </c>
      <c r="CG2163" s="552">
        <f>'Information Input'!$H$33</f>
        <v>43466</v>
      </c>
      <c r="CH2163" s="552">
        <f>'Information Input'!$H$34</f>
        <v>43555</v>
      </c>
      <c r="CI2163" s="552">
        <f>'Information Input'!$H$35</f>
        <v>43555</v>
      </c>
      <c r="CJ2163" s="551" t="str">
        <f>'Information Input'!$J$22</f>
        <v>Quarterly</v>
      </c>
      <c r="CK2163" s="552">
        <f>'Information Input'!$H$30</f>
        <v>43555</v>
      </c>
      <c r="CL2163" s="551">
        <f>'Information Input'!$J$18</f>
        <v>2019</v>
      </c>
      <c r="CM2163" s="1018" t="s">
        <v>103</v>
      </c>
      <c r="CN2163" s="1014" t="s">
        <v>242</v>
      </c>
      <c r="CO2163" s="542" t="s">
        <v>242</v>
      </c>
      <c r="CP2163" s="542" t="s">
        <v>671</v>
      </c>
      <c r="CQ2163" s="551">
        <v>42</v>
      </c>
      <c r="CR2163" s="542" t="s">
        <v>184</v>
      </c>
      <c r="CS2163" s="542" t="s">
        <v>233</v>
      </c>
      <c r="CT2163" s="1015">
        <f>'Report 1'!$AZ$18</f>
        <v>0</v>
      </c>
      <c r="CU2163" s="1016">
        <f>SUMIF('Report 4A'!$G$16:$G$95,$CQ2163,'Report 4A'!$BH$16:$BH$95)</f>
        <v>0</v>
      </c>
      <c r="CV2163" s="1017">
        <f t="shared" ref="CV2163:CV2164" si="339">IF(CT2163&lt;&gt;0,CU2163/CT2163,0)</f>
        <v>0</v>
      </c>
    </row>
    <row r="2164" spans="2:100">
      <c r="B2164" s="535" t="s">
        <v>669</v>
      </c>
      <c r="C2164" s="536">
        <v>1</v>
      </c>
      <c r="D2164" s="537" t="str">
        <f>'Information Input'!$M$14</f>
        <v xml:space="preserve">      -      </v>
      </c>
      <c r="E2164" s="537" t="s">
        <v>137</v>
      </c>
      <c r="F2164" s="538">
        <f t="shared" si="335"/>
        <v>43647</v>
      </c>
      <c r="G2164" s="538">
        <f t="shared" si="336"/>
        <v>43738</v>
      </c>
      <c r="H2164" s="538">
        <f>'Information Input'!$H$35</f>
        <v>43555</v>
      </c>
      <c r="I2164" s="537" t="str">
        <f>'Information Input'!$J$22</f>
        <v>Quarterly</v>
      </c>
      <c r="J2164" s="538">
        <f>'Information Input'!$H$30</f>
        <v>43555</v>
      </c>
      <c r="K2164" s="537">
        <f>'Information Input'!$J$18</f>
        <v>2019</v>
      </c>
      <c r="L2164" s="539" t="s">
        <v>96</v>
      </c>
      <c r="M2164" s="540" t="s">
        <v>241</v>
      </c>
      <c r="N2164" s="541" t="s">
        <v>241</v>
      </c>
      <c r="O2164" s="542" t="s">
        <v>671</v>
      </c>
      <c r="P2164" s="537">
        <v>24</v>
      </c>
      <c r="Q2164" s="541" t="s">
        <v>166</v>
      </c>
      <c r="R2164" s="541" t="s">
        <v>233</v>
      </c>
      <c r="S2164" s="543">
        <f>'Report 1'!$AS$18</f>
        <v>0</v>
      </c>
      <c r="T2164" s="544">
        <f>'Report 1'!$AS$44</f>
        <v>0</v>
      </c>
      <c r="U2164" s="545">
        <f>'Report 1'!$AS$130</f>
        <v>0</v>
      </c>
      <c r="AL2164" s="546" t="s">
        <v>669</v>
      </c>
      <c r="AM2164" s="547">
        <v>2</v>
      </c>
      <c r="AN2164" s="547" t="str">
        <f>'Information Input'!$M$14</f>
        <v xml:space="preserve">      -      </v>
      </c>
      <c r="AO2164" s="547" t="s">
        <v>136</v>
      </c>
      <c r="AP2164" s="538">
        <f t="shared" si="338"/>
        <v>43556</v>
      </c>
      <c r="AQ2164" s="538">
        <f t="shared" si="337"/>
        <v>43646</v>
      </c>
      <c r="AR2164" s="538">
        <f>'Information Input'!$H$35</f>
        <v>43555</v>
      </c>
      <c r="AS2164" s="547" t="str">
        <f>'Information Input'!$J$22</f>
        <v>Quarterly</v>
      </c>
      <c r="AT2164" s="538">
        <f>'Information Input'!$H$30</f>
        <v>43555</v>
      </c>
      <c r="AU2164" s="547">
        <f>'Information Input'!$J$18</f>
        <v>2019</v>
      </c>
      <c r="AV2164" s="547" t="s">
        <v>243</v>
      </c>
      <c r="AW2164" s="547" t="s">
        <v>230</v>
      </c>
      <c r="AX2164" s="547" t="s">
        <v>230</v>
      </c>
      <c r="AY2164" s="548" t="s">
        <v>671</v>
      </c>
      <c r="AZ2164" s="547">
        <v>21</v>
      </c>
      <c r="BA2164" s="549" t="s">
        <v>163</v>
      </c>
      <c r="BB2164" s="543" t="s">
        <v>235</v>
      </c>
      <c r="BC2164" s="550">
        <f>'Report 2'!$O478</f>
        <v>0</v>
      </c>
      <c r="BD2164" s="550">
        <f>'Report 2'!$P478</f>
        <v>0</v>
      </c>
      <c r="BE2164" s="550">
        <f>'Report 2'!$Q478</f>
        <v>0</v>
      </c>
      <c r="BF2164" s="550">
        <f>'Report 2'!$R478</f>
        <v>0</v>
      </c>
      <c r="BG2164" s="550">
        <f>'Report 2'!$S478</f>
        <v>0</v>
      </c>
      <c r="BH2164" s="550">
        <f>'Report 2'!$T478</f>
        <v>0</v>
      </c>
      <c r="BI2164" s="550">
        <f>'Report 2'!$U478</f>
        <v>0</v>
      </c>
      <c r="CC2164" s="542" t="s">
        <v>669</v>
      </c>
      <c r="CD2164" s="1014" t="s">
        <v>672</v>
      </c>
      <c r="CE2164" s="1014" t="str">
        <f>'Information Input'!$M$14</f>
        <v xml:space="preserve">      -      </v>
      </c>
      <c r="CF2164" s="551" t="s">
        <v>139</v>
      </c>
      <c r="CG2164" s="552">
        <f>'Information Input'!$H$33</f>
        <v>43466</v>
      </c>
      <c r="CH2164" s="552">
        <f>'Information Input'!$H$34</f>
        <v>43555</v>
      </c>
      <c r="CI2164" s="552">
        <f>'Information Input'!$H$35</f>
        <v>43555</v>
      </c>
      <c r="CJ2164" s="551" t="str">
        <f>'Information Input'!$J$22</f>
        <v>Quarterly</v>
      </c>
      <c r="CK2164" s="552">
        <f>'Information Input'!$H$30</f>
        <v>43555</v>
      </c>
      <c r="CL2164" s="551">
        <f>'Information Input'!$J$18</f>
        <v>2019</v>
      </c>
      <c r="CM2164" s="1018" t="s">
        <v>103</v>
      </c>
      <c r="CN2164" s="1014" t="s">
        <v>242</v>
      </c>
      <c r="CO2164" s="542" t="s">
        <v>242</v>
      </c>
      <c r="CP2164" s="542" t="s">
        <v>671</v>
      </c>
      <c r="CQ2164" s="551">
        <v>43</v>
      </c>
      <c r="CR2164" s="542" t="s">
        <v>185</v>
      </c>
      <c r="CS2164" s="542" t="s">
        <v>233</v>
      </c>
      <c r="CT2164" s="1015">
        <f>'Report 1'!$AZ$18</f>
        <v>0</v>
      </c>
      <c r="CU2164" s="1016">
        <f>SUMIF('Report 4A'!$G$16:$G$95,$CQ2164,'Report 4A'!$BH$16:$BH$95)</f>
        <v>0</v>
      </c>
      <c r="CV2164" s="1017">
        <f t="shared" si="339"/>
        <v>0</v>
      </c>
    </row>
    <row r="2165" spans="2:100">
      <c r="B2165" s="535" t="s">
        <v>669</v>
      </c>
      <c r="C2165" s="536">
        <v>1</v>
      </c>
      <c r="D2165" s="537" t="str">
        <f>'Information Input'!$M$14</f>
        <v xml:space="preserve">      -      </v>
      </c>
      <c r="E2165" s="537" t="s">
        <v>137</v>
      </c>
      <c r="F2165" s="538">
        <f t="shared" si="335"/>
        <v>43647</v>
      </c>
      <c r="G2165" s="538">
        <f t="shared" si="336"/>
        <v>43738</v>
      </c>
      <c r="H2165" s="538">
        <f>'Information Input'!$H$35</f>
        <v>43555</v>
      </c>
      <c r="I2165" s="537" t="str">
        <f>'Information Input'!$J$22</f>
        <v>Quarterly</v>
      </c>
      <c r="J2165" s="538">
        <f>'Information Input'!$H$30</f>
        <v>43555</v>
      </c>
      <c r="K2165" s="537">
        <f>'Information Input'!$J$18</f>
        <v>2019</v>
      </c>
      <c r="L2165" s="539" t="s">
        <v>96</v>
      </c>
      <c r="M2165" s="540" t="s">
        <v>241</v>
      </c>
      <c r="N2165" s="541" t="s">
        <v>241</v>
      </c>
      <c r="O2165" s="542" t="s">
        <v>671</v>
      </c>
      <c r="P2165" s="537">
        <v>25</v>
      </c>
      <c r="Q2165" s="541" t="s">
        <v>167</v>
      </c>
      <c r="R2165" s="541" t="s">
        <v>233</v>
      </c>
      <c r="S2165" s="543">
        <f>'Report 1'!$AS$18</f>
        <v>0</v>
      </c>
      <c r="T2165" s="544">
        <f>'Report 1'!$AS$45</f>
        <v>0</v>
      </c>
      <c r="U2165" s="545">
        <f>'Report 1'!$AS$131</f>
        <v>0</v>
      </c>
      <c r="AL2165" s="546" t="s">
        <v>669</v>
      </c>
      <c r="AM2165" s="547">
        <v>2</v>
      </c>
      <c r="AN2165" s="547" t="str">
        <f>'Information Input'!$M$14</f>
        <v xml:space="preserve">      -      </v>
      </c>
      <c r="AO2165" s="547" t="s">
        <v>136</v>
      </c>
      <c r="AP2165" s="538">
        <f t="shared" si="338"/>
        <v>43556</v>
      </c>
      <c r="AQ2165" s="538">
        <f t="shared" si="337"/>
        <v>43646</v>
      </c>
      <c r="AR2165" s="538">
        <f>'Information Input'!$H$35</f>
        <v>43555</v>
      </c>
      <c r="AS2165" s="547" t="str">
        <f>'Information Input'!$J$22</f>
        <v>Quarterly</v>
      </c>
      <c r="AT2165" s="538">
        <f>'Information Input'!$H$30</f>
        <v>43555</v>
      </c>
      <c r="AU2165" s="547">
        <f>'Information Input'!$J$18</f>
        <v>2019</v>
      </c>
      <c r="AV2165" s="547" t="s">
        <v>243</v>
      </c>
      <c r="AW2165" s="547" t="s">
        <v>230</v>
      </c>
      <c r="AX2165" s="547" t="s">
        <v>230</v>
      </c>
      <c r="AY2165" s="548" t="s">
        <v>671</v>
      </c>
      <c r="AZ2165" s="547">
        <v>22</v>
      </c>
      <c r="BA2165" s="549" t="s">
        <v>164</v>
      </c>
      <c r="BB2165" s="543" t="s">
        <v>236</v>
      </c>
      <c r="BC2165" s="550">
        <f>'Report 2'!$O479</f>
        <v>0</v>
      </c>
      <c r="BD2165" s="550">
        <f>'Report 2'!$P479</f>
        <v>0</v>
      </c>
      <c r="BE2165" s="550">
        <f>'Report 2'!$Q479</f>
        <v>0</v>
      </c>
      <c r="BF2165" s="550">
        <f>'Report 2'!$R479</f>
        <v>0</v>
      </c>
      <c r="BG2165" s="550">
        <f>'Report 2'!$S479</f>
        <v>0</v>
      </c>
      <c r="BH2165" s="550">
        <f>'Report 2'!$T479</f>
        <v>0</v>
      </c>
      <c r="BI2165" s="550">
        <f>'Report 2'!$U479</f>
        <v>0</v>
      </c>
      <c r="CC2165" s="542" t="s">
        <v>669</v>
      </c>
      <c r="CD2165" s="1014" t="s">
        <v>672</v>
      </c>
      <c r="CE2165" s="1014" t="str">
        <f>'Information Input'!$M$14</f>
        <v xml:space="preserve">      -      </v>
      </c>
      <c r="CF2165" s="551" t="s">
        <v>139</v>
      </c>
      <c r="CG2165" s="552">
        <f>'Information Input'!$H$33</f>
        <v>43466</v>
      </c>
      <c r="CH2165" s="552">
        <f>'Information Input'!$H$34</f>
        <v>43555</v>
      </c>
      <c r="CI2165" s="552">
        <f>'Information Input'!$H$35</f>
        <v>43555</v>
      </c>
      <c r="CJ2165" s="551" t="str">
        <f>'Information Input'!$J$22</f>
        <v>Quarterly</v>
      </c>
      <c r="CK2165" s="552">
        <f>'Information Input'!$H$30</f>
        <v>43555</v>
      </c>
      <c r="CL2165" s="551">
        <f>'Information Input'!$J$18</f>
        <v>2019</v>
      </c>
      <c r="CM2165" s="551" t="s">
        <v>103</v>
      </c>
      <c r="CN2165" s="1014" t="s">
        <v>242</v>
      </c>
      <c r="CO2165" s="542" t="s">
        <v>242</v>
      </c>
      <c r="CP2165" s="542" t="s">
        <v>675</v>
      </c>
      <c r="CQ2165" s="551">
        <v>45</v>
      </c>
      <c r="CR2165" s="542" t="s">
        <v>187</v>
      </c>
      <c r="CS2165" s="542" t="s">
        <v>239</v>
      </c>
      <c r="CT2165" s="1015">
        <f>'Report 1'!$AZ$18</f>
        <v>0</v>
      </c>
      <c r="CU2165" s="1016">
        <f>SUMIF('Report 4A'!$G$16:$G$95,$CQ2165,'Report 4A'!$BH$16:$BH$95)</f>
        <v>0</v>
      </c>
      <c r="CV2165" s="1017">
        <f t="shared" si="331"/>
        <v>0</v>
      </c>
    </row>
    <row r="2166" spans="2:100">
      <c r="B2166" s="535" t="s">
        <v>669</v>
      </c>
      <c r="C2166" s="536">
        <v>1</v>
      </c>
      <c r="D2166" s="537" t="str">
        <f>'Information Input'!$M$14</f>
        <v xml:space="preserve">      -      </v>
      </c>
      <c r="E2166" s="537" t="s">
        <v>137</v>
      </c>
      <c r="F2166" s="538">
        <f t="shared" si="335"/>
        <v>43647</v>
      </c>
      <c r="G2166" s="538">
        <f t="shared" si="336"/>
        <v>43738</v>
      </c>
      <c r="H2166" s="538">
        <f>'Information Input'!$H$35</f>
        <v>43555</v>
      </c>
      <c r="I2166" s="537" t="str">
        <f>'Information Input'!$J$22</f>
        <v>Quarterly</v>
      </c>
      <c r="J2166" s="538">
        <f>'Information Input'!$H$30</f>
        <v>43555</v>
      </c>
      <c r="K2166" s="537">
        <f>'Information Input'!$J$18</f>
        <v>2019</v>
      </c>
      <c r="L2166" s="539" t="s">
        <v>96</v>
      </c>
      <c r="M2166" s="540" t="s">
        <v>241</v>
      </c>
      <c r="N2166" s="541" t="s">
        <v>241</v>
      </c>
      <c r="O2166" s="542" t="s">
        <v>671</v>
      </c>
      <c r="P2166" s="537">
        <v>26</v>
      </c>
      <c r="Q2166" s="541" t="s">
        <v>168</v>
      </c>
      <c r="R2166" s="541" t="s">
        <v>237</v>
      </c>
      <c r="S2166" s="543">
        <f>'Report 1'!$AS$18</f>
        <v>0</v>
      </c>
      <c r="T2166" s="544">
        <f>'Report 1'!$AS$46</f>
        <v>0</v>
      </c>
      <c r="U2166" s="545">
        <f>'Report 1'!$AS$132</f>
        <v>0</v>
      </c>
      <c r="AL2166" s="546" t="s">
        <v>669</v>
      </c>
      <c r="AM2166" s="547">
        <v>2</v>
      </c>
      <c r="AN2166" s="547" t="str">
        <f>'Information Input'!$M$14</f>
        <v xml:space="preserve">      -      </v>
      </c>
      <c r="AO2166" s="547" t="s">
        <v>136</v>
      </c>
      <c r="AP2166" s="538">
        <f t="shared" si="338"/>
        <v>43556</v>
      </c>
      <c r="AQ2166" s="538">
        <f t="shared" si="337"/>
        <v>43646</v>
      </c>
      <c r="AR2166" s="538">
        <f>'Information Input'!$H$35</f>
        <v>43555</v>
      </c>
      <c r="AS2166" s="547" t="str">
        <f>'Information Input'!$J$22</f>
        <v>Quarterly</v>
      </c>
      <c r="AT2166" s="538">
        <f>'Information Input'!$H$30</f>
        <v>43555</v>
      </c>
      <c r="AU2166" s="547">
        <f>'Information Input'!$J$18</f>
        <v>2019</v>
      </c>
      <c r="AV2166" s="547" t="s">
        <v>243</v>
      </c>
      <c r="AW2166" s="547" t="s">
        <v>230</v>
      </c>
      <c r="AX2166" s="547" t="s">
        <v>230</v>
      </c>
      <c r="AY2166" s="548" t="s">
        <v>671</v>
      </c>
      <c r="AZ2166" s="547">
        <v>23</v>
      </c>
      <c r="BA2166" s="549" t="s">
        <v>165</v>
      </c>
      <c r="BB2166" s="543" t="s">
        <v>236</v>
      </c>
      <c r="BC2166" s="550">
        <f>'Report 2'!$O480</f>
        <v>0</v>
      </c>
      <c r="BD2166" s="550">
        <f>'Report 2'!$P480</f>
        <v>0</v>
      </c>
      <c r="BE2166" s="550">
        <f>'Report 2'!$Q480</f>
        <v>0</v>
      </c>
      <c r="BF2166" s="550">
        <f>'Report 2'!$R480</f>
        <v>0</v>
      </c>
      <c r="BG2166" s="550">
        <f>'Report 2'!$S480</f>
        <v>0</v>
      </c>
      <c r="BH2166" s="550">
        <f>'Report 2'!$T480</f>
        <v>0</v>
      </c>
      <c r="BI2166" s="550">
        <f>'Report 2'!$U480</f>
        <v>0</v>
      </c>
      <c r="CC2166" s="542" t="s">
        <v>669</v>
      </c>
      <c r="CD2166" s="1014" t="s">
        <v>672</v>
      </c>
      <c r="CE2166" s="1014" t="str">
        <f>'Information Input'!$M$14</f>
        <v xml:space="preserve">      -      </v>
      </c>
      <c r="CF2166" s="551" t="s">
        <v>139</v>
      </c>
      <c r="CG2166" s="552">
        <f>'Information Input'!$H$33</f>
        <v>43466</v>
      </c>
      <c r="CH2166" s="552">
        <f>'Information Input'!$H$34</f>
        <v>43555</v>
      </c>
      <c r="CI2166" s="552">
        <f>'Information Input'!$H$35</f>
        <v>43555</v>
      </c>
      <c r="CJ2166" s="551" t="str">
        <f>'Information Input'!$J$22</f>
        <v>Quarterly</v>
      </c>
      <c r="CK2166" s="552">
        <f>'Information Input'!$H$30</f>
        <v>43555</v>
      </c>
      <c r="CL2166" s="551">
        <f>'Information Input'!$J$18</f>
        <v>2019</v>
      </c>
      <c r="CM2166" s="551" t="s">
        <v>103</v>
      </c>
      <c r="CN2166" s="1014" t="s">
        <v>242</v>
      </c>
      <c r="CO2166" s="542" t="s">
        <v>242</v>
      </c>
      <c r="CP2166" s="542" t="s">
        <v>675</v>
      </c>
      <c r="CQ2166" s="551">
        <v>46</v>
      </c>
      <c r="CR2166" s="542" t="s">
        <v>188</v>
      </c>
      <c r="CS2166" s="542" t="s">
        <v>239</v>
      </c>
      <c r="CT2166" s="1015">
        <f>'Report 1'!$AZ$18</f>
        <v>0</v>
      </c>
      <c r="CU2166" s="1016">
        <f>SUMIF('Report 4A'!$G$16:$G$95,$CQ2166,'Report 4A'!$BH$16:$BH$95)</f>
        <v>0</v>
      </c>
      <c r="CV2166" s="1017">
        <f t="shared" si="331"/>
        <v>0</v>
      </c>
    </row>
    <row r="2167" spans="2:100">
      <c r="B2167" s="535" t="s">
        <v>669</v>
      </c>
      <c r="C2167" s="536">
        <v>1</v>
      </c>
      <c r="D2167" s="537" t="str">
        <f>'Information Input'!$M$14</f>
        <v xml:space="preserve">      -      </v>
      </c>
      <c r="E2167" s="537" t="s">
        <v>137</v>
      </c>
      <c r="F2167" s="538">
        <f t="shared" si="335"/>
        <v>43647</v>
      </c>
      <c r="G2167" s="538">
        <f t="shared" si="336"/>
        <v>43738</v>
      </c>
      <c r="H2167" s="538">
        <f>'Information Input'!$H$35</f>
        <v>43555</v>
      </c>
      <c r="I2167" s="537" t="str">
        <f>'Information Input'!$J$22</f>
        <v>Quarterly</v>
      </c>
      <c r="J2167" s="538">
        <f>'Information Input'!$H$30</f>
        <v>43555</v>
      </c>
      <c r="K2167" s="537">
        <f>'Information Input'!$J$18</f>
        <v>2019</v>
      </c>
      <c r="L2167" s="539" t="s">
        <v>96</v>
      </c>
      <c r="M2167" s="540" t="s">
        <v>241</v>
      </c>
      <c r="N2167" s="541" t="s">
        <v>241</v>
      </c>
      <c r="O2167" s="542" t="s">
        <v>671</v>
      </c>
      <c r="P2167" s="537">
        <v>27</v>
      </c>
      <c r="Q2167" s="541" t="s">
        <v>169</v>
      </c>
      <c r="R2167" s="541" t="s">
        <v>235</v>
      </c>
      <c r="S2167" s="543">
        <f>'Report 1'!$AS$18</f>
        <v>0</v>
      </c>
      <c r="T2167" s="544">
        <f>'Report 1'!$AS$47</f>
        <v>0</v>
      </c>
      <c r="U2167" s="545">
        <f>'Report 1'!$AS$133</f>
        <v>0</v>
      </c>
      <c r="AL2167" s="546" t="s">
        <v>669</v>
      </c>
      <c r="AM2167" s="547">
        <v>2</v>
      </c>
      <c r="AN2167" s="547" t="str">
        <f>'Information Input'!$M$14</f>
        <v xml:space="preserve">      -      </v>
      </c>
      <c r="AO2167" s="547" t="s">
        <v>136</v>
      </c>
      <c r="AP2167" s="538">
        <f t="shared" si="338"/>
        <v>43556</v>
      </c>
      <c r="AQ2167" s="538">
        <f t="shared" si="337"/>
        <v>43646</v>
      </c>
      <c r="AR2167" s="538">
        <f>'Information Input'!$H$35</f>
        <v>43555</v>
      </c>
      <c r="AS2167" s="547" t="str">
        <f>'Information Input'!$J$22</f>
        <v>Quarterly</v>
      </c>
      <c r="AT2167" s="538">
        <f>'Information Input'!$H$30</f>
        <v>43555</v>
      </c>
      <c r="AU2167" s="547">
        <f>'Information Input'!$J$18</f>
        <v>2019</v>
      </c>
      <c r="AV2167" s="547" t="s">
        <v>243</v>
      </c>
      <c r="AW2167" s="547" t="s">
        <v>230</v>
      </c>
      <c r="AX2167" s="547" t="s">
        <v>230</v>
      </c>
      <c r="AY2167" s="548" t="s">
        <v>671</v>
      </c>
      <c r="AZ2167" s="547">
        <v>24</v>
      </c>
      <c r="BA2167" s="549" t="s">
        <v>166</v>
      </c>
      <c r="BB2167" s="543" t="s">
        <v>233</v>
      </c>
      <c r="BC2167" s="550">
        <f>'Report 2'!$O481</f>
        <v>0</v>
      </c>
      <c r="BD2167" s="550">
        <f>'Report 2'!$P481</f>
        <v>0</v>
      </c>
      <c r="BE2167" s="550">
        <f>'Report 2'!$Q481</f>
        <v>0</v>
      </c>
      <c r="BF2167" s="550">
        <f>'Report 2'!$R481</f>
        <v>0</v>
      </c>
      <c r="BG2167" s="550">
        <f>'Report 2'!$S481</f>
        <v>0</v>
      </c>
      <c r="BH2167" s="550">
        <f>'Report 2'!$T481</f>
        <v>0</v>
      </c>
      <c r="BI2167" s="550">
        <f>'Report 2'!$U481</f>
        <v>0</v>
      </c>
      <c r="CC2167" s="542" t="s">
        <v>669</v>
      </c>
      <c r="CD2167" s="1014" t="s">
        <v>672</v>
      </c>
      <c r="CE2167" s="1014" t="str">
        <f>'Information Input'!$M$14</f>
        <v xml:space="preserve">      -      </v>
      </c>
      <c r="CF2167" s="551" t="s">
        <v>139</v>
      </c>
      <c r="CG2167" s="552">
        <f>'Information Input'!$H$33</f>
        <v>43466</v>
      </c>
      <c r="CH2167" s="552">
        <f>'Information Input'!$H$34</f>
        <v>43555</v>
      </c>
      <c r="CI2167" s="552">
        <f>'Information Input'!$H$35</f>
        <v>43555</v>
      </c>
      <c r="CJ2167" s="551" t="str">
        <f>'Information Input'!$J$22</f>
        <v>Quarterly</v>
      </c>
      <c r="CK2167" s="552">
        <f>'Information Input'!$H$30</f>
        <v>43555</v>
      </c>
      <c r="CL2167" s="551">
        <f>'Information Input'!$J$18</f>
        <v>2019</v>
      </c>
      <c r="CM2167" s="551" t="s">
        <v>103</v>
      </c>
      <c r="CN2167" s="1014" t="s">
        <v>242</v>
      </c>
      <c r="CO2167" s="542" t="s">
        <v>242</v>
      </c>
      <c r="CP2167" s="542" t="s">
        <v>675</v>
      </c>
      <c r="CQ2167" s="551">
        <v>47</v>
      </c>
      <c r="CR2167" s="542" t="s">
        <v>189</v>
      </c>
      <c r="CS2167" s="542" t="s">
        <v>239</v>
      </c>
      <c r="CT2167" s="1015">
        <f>'Report 1'!$AZ$18</f>
        <v>0</v>
      </c>
      <c r="CU2167" s="1016">
        <f>SUMIF('Report 4A'!$G$16:$G$95,$CQ2167,'Report 4A'!$BH$16:$BH$95)</f>
        <v>0</v>
      </c>
      <c r="CV2167" s="1017">
        <f t="shared" si="331"/>
        <v>0</v>
      </c>
    </row>
    <row r="2168" spans="2:100">
      <c r="B2168" s="535" t="s">
        <v>669</v>
      </c>
      <c r="C2168" s="536">
        <v>1</v>
      </c>
      <c r="D2168" s="537" t="str">
        <f>'Information Input'!$M$14</f>
        <v xml:space="preserve">      -      </v>
      </c>
      <c r="E2168" s="537" t="s">
        <v>137</v>
      </c>
      <c r="F2168" s="538">
        <f t="shared" si="335"/>
        <v>43647</v>
      </c>
      <c r="G2168" s="538">
        <f t="shared" si="336"/>
        <v>43738</v>
      </c>
      <c r="H2168" s="538">
        <f>'Information Input'!$H$35</f>
        <v>43555</v>
      </c>
      <c r="I2168" s="537" t="str">
        <f>'Information Input'!$J$22</f>
        <v>Quarterly</v>
      </c>
      <c r="J2168" s="538">
        <f>'Information Input'!$H$30</f>
        <v>43555</v>
      </c>
      <c r="K2168" s="537">
        <f>'Information Input'!$J$18</f>
        <v>2019</v>
      </c>
      <c r="L2168" s="539" t="s">
        <v>96</v>
      </c>
      <c r="M2168" s="540" t="s">
        <v>241</v>
      </c>
      <c r="N2168" s="541" t="s">
        <v>241</v>
      </c>
      <c r="O2168" s="542" t="s">
        <v>671</v>
      </c>
      <c r="P2168" s="537">
        <v>28</v>
      </c>
      <c r="Q2168" s="541" t="s">
        <v>170</v>
      </c>
      <c r="R2168" s="541" t="s">
        <v>235</v>
      </c>
      <c r="S2168" s="543">
        <f>'Report 1'!$AS$18</f>
        <v>0</v>
      </c>
      <c r="T2168" s="544">
        <f>'Report 1'!$AS$48</f>
        <v>0</v>
      </c>
      <c r="U2168" s="545">
        <f>'Report 1'!$AS$134</f>
        <v>0</v>
      </c>
      <c r="AL2168" s="546" t="s">
        <v>669</v>
      </c>
      <c r="AM2168" s="547">
        <v>2</v>
      </c>
      <c r="AN2168" s="547" t="str">
        <f>'Information Input'!$M$14</f>
        <v xml:space="preserve">      -      </v>
      </c>
      <c r="AO2168" s="547" t="s">
        <v>136</v>
      </c>
      <c r="AP2168" s="538">
        <f t="shared" si="338"/>
        <v>43556</v>
      </c>
      <c r="AQ2168" s="538">
        <f t="shared" si="337"/>
        <v>43646</v>
      </c>
      <c r="AR2168" s="538">
        <f>'Information Input'!$H$35</f>
        <v>43555</v>
      </c>
      <c r="AS2168" s="547" t="str">
        <f>'Information Input'!$J$22</f>
        <v>Quarterly</v>
      </c>
      <c r="AT2168" s="538">
        <f>'Information Input'!$H$30</f>
        <v>43555</v>
      </c>
      <c r="AU2168" s="547">
        <f>'Information Input'!$J$18</f>
        <v>2019</v>
      </c>
      <c r="AV2168" s="547" t="s">
        <v>243</v>
      </c>
      <c r="AW2168" s="547" t="s">
        <v>230</v>
      </c>
      <c r="AX2168" s="547" t="s">
        <v>230</v>
      </c>
      <c r="AY2168" s="548" t="s">
        <v>671</v>
      </c>
      <c r="AZ2168" s="547">
        <v>25</v>
      </c>
      <c r="BA2168" s="549" t="s">
        <v>167</v>
      </c>
      <c r="BB2168" s="543" t="s">
        <v>233</v>
      </c>
      <c r="BC2168" s="550">
        <f>'Report 2'!$O482</f>
        <v>0</v>
      </c>
      <c r="BD2168" s="550">
        <f>'Report 2'!$P482</f>
        <v>0</v>
      </c>
      <c r="BE2168" s="550">
        <f>'Report 2'!$Q482</f>
        <v>0</v>
      </c>
      <c r="BF2168" s="550">
        <f>'Report 2'!$R482</f>
        <v>0</v>
      </c>
      <c r="BG2168" s="550">
        <f>'Report 2'!$S482</f>
        <v>0</v>
      </c>
      <c r="BH2168" s="550">
        <f>'Report 2'!$T482</f>
        <v>0</v>
      </c>
      <c r="BI2168" s="550">
        <f>'Report 2'!$U482</f>
        <v>0</v>
      </c>
      <c r="CC2168" s="542" t="s">
        <v>669</v>
      </c>
      <c r="CD2168" s="1014" t="s">
        <v>672</v>
      </c>
      <c r="CE2168" s="1014" t="str">
        <f>'Information Input'!$M$14</f>
        <v xml:space="preserve">      -      </v>
      </c>
      <c r="CF2168" s="551" t="s">
        <v>139</v>
      </c>
      <c r="CG2168" s="552">
        <f>'Information Input'!$H$33</f>
        <v>43466</v>
      </c>
      <c r="CH2168" s="552">
        <f>'Information Input'!$H$34</f>
        <v>43555</v>
      </c>
      <c r="CI2168" s="552">
        <f>'Information Input'!$H$35</f>
        <v>43555</v>
      </c>
      <c r="CJ2168" s="551" t="str">
        <f>'Information Input'!$J$22</f>
        <v>Quarterly</v>
      </c>
      <c r="CK2168" s="552">
        <f>'Information Input'!$H$30</f>
        <v>43555</v>
      </c>
      <c r="CL2168" s="551">
        <f>'Information Input'!$J$18</f>
        <v>2019</v>
      </c>
      <c r="CM2168" s="551" t="s">
        <v>103</v>
      </c>
      <c r="CN2168" s="1014" t="s">
        <v>242</v>
      </c>
      <c r="CO2168" s="542" t="s">
        <v>242</v>
      </c>
      <c r="CP2168" s="542" t="s">
        <v>675</v>
      </c>
      <c r="CQ2168" s="551">
        <v>48</v>
      </c>
      <c r="CR2168" s="542" t="s">
        <v>190</v>
      </c>
      <c r="CS2168" s="542" t="s">
        <v>239</v>
      </c>
      <c r="CT2168" s="1015">
        <f>'Report 1'!$AZ$18</f>
        <v>0</v>
      </c>
      <c r="CU2168" s="1016">
        <f>SUMIF('Report 4A'!$G$16:$G$95,$CQ2168,'Report 4A'!$BH$16:$BH$95)</f>
        <v>0</v>
      </c>
      <c r="CV2168" s="1017">
        <f t="shared" ref="CV2168:CV2211" si="340">IF(CT2168&lt;&gt;0,CU2168/CT2168,0)</f>
        <v>0</v>
      </c>
    </row>
    <row r="2169" spans="2:100">
      <c r="B2169" s="535" t="s">
        <v>669</v>
      </c>
      <c r="C2169" s="536">
        <v>1</v>
      </c>
      <c r="D2169" s="537" t="str">
        <f>'Information Input'!$M$14</f>
        <v xml:space="preserve">      -      </v>
      </c>
      <c r="E2169" s="537" t="s">
        <v>137</v>
      </c>
      <c r="F2169" s="538">
        <f t="shared" si="335"/>
        <v>43647</v>
      </c>
      <c r="G2169" s="538">
        <f t="shared" si="336"/>
        <v>43738</v>
      </c>
      <c r="H2169" s="538">
        <f>'Information Input'!$H$35</f>
        <v>43555</v>
      </c>
      <c r="I2169" s="537" t="str">
        <f>'Information Input'!$J$22</f>
        <v>Quarterly</v>
      </c>
      <c r="J2169" s="538">
        <f>'Information Input'!$H$30</f>
        <v>43555</v>
      </c>
      <c r="K2169" s="537">
        <f>'Information Input'!$J$18</f>
        <v>2019</v>
      </c>
      <c r="L2169" s="539" t="s">
        <v>96</v>
      </c>
      <c r="M2169" s="540" t="s">
        <v>241</v>
      </c>
      <c r="N2169" s="541" t="s">
        <v>241</v>
      </c>
      <c r="O2169" s="542" t="s">
        <v>671</v>
      </c>
      <c r="P2169" s="537">
        <v>29</v>
      </c>
      <c r="Q2169" s="541" t="s">
        <v>171</v>
      </c>
      <c r="R2169" s="541" t="s">
        <v>238</v>
      </c>
      <c r="S2169" s="543">
        <f>'Report 1'!$AS$18</f>
        <v>0</v>
      </c>
      <c r="T2169" s="544">
        <f>'Report 1'!$AS$49</f>
        <v>0</v>
      </c>
      <c r="U2169" s="545">
        <f>'Report 1'!$AS$135</f>
        <v>0</v>
      </c>
      <c r="AL2169" s="546" t="s">
        <v>669</v>
      </c>
      <c r="AM2169" s="547">
        <v>2</v>
      </c>
      <c r="AN2169" s="547" t="str">
        <f>'Information Input'!$M$14</f>
        <v xml:space="preserve">      -      </v>
      </c>
      <c r="AO2169" s="547" t="s">
        <v>136</v>
      </c>
      <c r="AP2169" s="538">
        <f t="shared" si="338"/>
        <v>43556</v>
      </c>
      <c r="AQ2169" s="538">
        <f t="shared" si="337"/>
        <v>43646</v>
      </c>
      <c r="AR2169" s="538">
        <f>'Information Input'!$H$35</f>
        <v>43555</v>
      </c>
      <c r="AS2169" s="547" t="str">
        <f>'Information Input'!$J$22</f>
        <v>Quarterly</v>
      </c>
      <c r="AT2169" s="538">
        <f>'Information Input'!$H$30</f>
        <v>43555</v>
      </c>
      <c r="AU2169" s="547">
        <f>'Information Input'!$J$18</f>
        <v>2019</v>
      </c>
      <c r="AV2169" s="547" t="s">
        <v>243</v>
      </c>
      <c r="AW2169" s="547" t="s">
        <v>230</v>
      </c>
      <c r="AX2169" s="547" t="s">
        <v>230</v>
      </c>
      <c r="AY2169" s="548" t="s">
        <v>671</v>
      </c>
      <c r="AZ2169" s="547">
        <v>26</v>
      </c>
      <c r="BA2169" s="549" t="s">
        <v>168</v>
      </c>
      <c r="BB2169" s="543" t="s">
        <v>237</v>
      </c>
      <c r="BC2169" s="550">
        <f>'Report 2'!$O483</f>
        <v>0</v>
      </c>
      <c r="BD2169" s="550">
        <f>'Report 2'!$P483</f>
        <v>0</v>
      </c>
      <c r="BE2169" s="550">
        <f>'Report 2'!$Q483</f>
        <v>0</v>
      </c>
      <c r="BF2169" s="550">
        <f>'Report 2'!$R483</f>
        <v>0</v>
      </c>
      <c r="BG2169" s="550">
        <f>'Report 2'!$S483</f>
        <v>0</v>
      </c>
      <c r="BH2169" s="550">
        <f>'Report 2'!$T483</f>
        <v>0</v>
      </c>
      <c r="BI2169" s="550">
        <f>'Report 2'!$U483</f>
        <v>0</v>
      </c>
      <c r="CC2169" s="542" t="s">
        <v>669</v>
      </c>
      <c r="CD2169" s="1014" t="s">
        <v>672</v>
      </c>
      <c r="CE2169" s="1014" t="str">
        <f>'Information Input'!$M$14</f>
        <v xml:space="preserve">      -      </v>
      </c>
      <c r="CF2169" s="551" t="s">
        <v>139</v>
      </c>
      <c r="CG2169" s="552">
        <f>'Information Input'!$H$33</f>
        <v>43466</v>
      </c>
      <c r="CH2169" s="552">
        <f>'Information Input'!$H$34</f>
        <v>43555</v>
      </c>
      <c r="CI2169" s="552">
        <f>'Information Input'!$H$35</f>
        <v>43555</v>
      </c>
      <c r="CJ2169" s="551" t="str">
        <f>'Information Input'!$J$22</f>
        <v>Quarterly</v>
      </c>
      <c r="CK2169" s="552">
        <f>'Information Input'!$H$30</f>
        <v>43555</v>
      </c>
      <c r="CL2169" s="551">
        <f>'Information Input'!$J$18</f>
        <v>2019</v>
      </c>
      <c r="CM2169" s="551" t="s">
        <v>103</v>
      </c>
      <c r="CN2169" s="1014" t="s">
        <v>242</v>
      </c>
      <c r="CO2169" s="542" t="s">
        <v>242</v>
      </c>
      <c r="CP2169" s="542" t="s">
        <v>675</v>
      </c>
      <c r="CQ2169" s="551">
        <v>49</v>
      </c>
      <c r="CR2169" s="542" t="s">
        <v>191</v>
      </c>
      <c r="CS2169" s="542" t="s">
        <v>239</v>
      </c>
      <c r="CT2169" s="1015">
        <f>'Report 1'!$AZ$18</f>
        <v>0</v>
      </c>
      <c r="CU2169" s="1016">
        <f>SUMIF('Report 4A'!$G$16:$G$95,$CQ2169,'Report 4A'!$BH$16:$BH$95)</f>
        <v>0</v>
      </c>
      <c r="CV2169" s="1017">
        <f t="shared" si="340"/>
        <v>0</v>
      </c>
    </row>
    <row r="2170" spans="2:100">
      <c r="B2170" s="535" t="s">
        <v>669</v>
      </c>
      <c r="C2170" s="536">
        <v>1</v>
      </c>
      <c r="D2170" s="537" t="str">
        <f>'Information Input'!$M$14</f>
        <v xml:space="preserve">      -      </v>
      </c>
      <c r="E2170" s="537" t="s">
        <v>137</v>
      </c>
      <c r="F2170" s="538">
        <f t="shared" si="335"/>
        <v>43647</v>
      </c>
      <c r="G2170" s="538">
        <f t="shared" si="336"/>
        <v>43738</v>
      </c>
      <c r="H2170" s="538">
        <f>'Information Input'!$H$35</f>
        <v>43555</v>
      </c>
      <c r="I2170" s="537" t="str">
        <f>'Information Input'!$J$22</f>
        <v>Quarterly</v>
      </c>
      <c r="J2170" s="538">
        <f>'Information Input'!$H$30</f>
        <v>43555</v>
      </c>
      <c r="K2170" s="537">
        <f>'Information Input'!$J$18</f>
        <v>2019</v>
      </c>
      <c r="L2170" s="539" t="s">
        <v>96</v>
      </c>
      <c r="M2170" s="540" t="s">
        <v>241</v>
      </c>
      <c r="N2170" s="541" t="s">
        <v>241</v>
      </c>
      <c r="O2170" s="542" t="s">
        <v>671</v>
      </c>
      <c r="P2170" s="537">
        <v>30</v>
      </c>
      <c r="Q2170" s="541" t="s">
        <v>172</v>
      </c>
      <c r="R2170" s="541" t="s">
        <v>238</v>
      </c>
      <c r="S2170" s="543">
        <f>'Report 1'!$AS$18</f>
        <v>0</v>
      </c>
      <c r="T2170" s="544">
        <f>'Report 1'!$AS$50</f>
        <v>0</v>
      </c>
      <c r="U2170" s="545">
        <f>'Report 1'!$AS$136</f>
        <v>0</v>
      </c>
      <c r="AL2170" s="546" t="s">
        <v>669</v>
      </c>
      <c r="AM2170" s="547">
        <v>2</v>
      </c>
      <c r="AN2170" s="547" t="str">
        <f>'Information Input'!$M$14</f>
        <v xml:space="preserve">      -      </v>
      </c>
      <c r="AO2170" s="547" t="s">
        <v>136</v>
      </c>
      <c r="AP2170" s="538">
        <f t="shared" si="338"/>
        <v>43556</v>
      </c>
      <c r="AQ2170" s="538">
        <f t="shared" si="337"/>
        <v>43646</v>
      </c>
      <c r="AR2170" s="538">
        <f>'Information Input'!$H$35</f>
        <v>43555</v>
      </c>
      <c r="AS2170" s="547" t="str">
        <f>'Information Input'!$J$22</f>
        <v>Quarterly</v>
      </c>
      <c r="AT2170" s="538">
        <f>'Information Input'!$H$30</f>
        <v>43555</v>
      </c>
      <c r="AU2170" s="547">
        <f>'Information Input'!$J$18</f>
        <v>2019</v>
      </c>
      <c r="AV2170" s="547" t="s">
        <v>243</v>
      </c>
      <c r="AW2170" s="547" t="s">
        <v>230</v>
      </c>
      <c r="AX2170" s="547" t="s">
        <v>230</v>
      </c>
      <c r="AY2170" s="548" t="s">
        <v>671</v>
      </c>
      <c r="AZ2170" s="547">
        <v>27</v>
      </c>
      <c r="BA2170" s="549" t="s">
        <v>169</v>
      </c>
      <c r="BB2170" s="543" t="s">
        <v>235</v>
      </c>
      <c r="BC2170" s="550">
        <f>'Report 2'!$O484</f>
        <v>0</v>
      </c>
      <c r="BD2170" s="550">
        <f>'Report 2'!$P484</f>
        <v>0</v>
      </c>
      <c r="BE2170" s="550">
        <f>'Report 2'!$Q484</f>
        <v>0</v>
      </c>
      <c r="BF2170" s="550">
        <f>'Report 2'!$R484</f>
        <v>0</v>
      </c>
      <c r="BG2170" s="550">
        <f>'Report 2'!$S484</f>
        <v>0</v>
      </c>
      <c r="BH2170" s="550">
        <f>'Report 2'!$T484</f>
        <v>0</v>
      </c>
      <c r="BI2170" s="550">
        <f>'Report 2'!$U484</f>
        <v>0</v>
      </c>
      <c r="CC2170" s="542" t="s">
        <v>669</v>
      </c>
      <c r="CD2170" s="1014" t="s">
        <v>672</v>
      </c>
      <c r="CE2170" s="1014" t="str">
        <f>'Information Input'!$M$14</f>
        <v xml:space="preserve">      -      </v>
      </c>
      <c r="CF2170" s="551" t="s">
        <v>139</v>
      </c>
      <c r="CG2170" s="552">
        <f>'Information Input'!$H$33</f>
        <v>43466</v>
      </c>
      <c r="CH2170" s="552">
        <f>'Information Input'!$H$34</f>
        <v>43555</v>
      </c>
      <c r="CI2170" s="552">
        <f>'Information Input'!$H$35</f>
        <v>43555</v>
      </c>
      <c r="CJ2170" s="551" t="str">
        <f>'Information Input'!$J$22</f>
        <v>Quarterly</v>
      </c>
      <c r="CK2170" s="552">
        <f>'Information Input'!$H$30</f>
        <v>43555</v>
      </c>
      <c r="CL2170" s="551">
        <f>'Information Input'!$J$18</f>
        <v>2019</v>
      </c>
      <c r="CM2170" s="551" t="s">
        <v>103</v>
      </c>
      <c r="CN2170" s="1014" t="s">
        <v>242</v>
      </c>
      <c r="CO2170" s="542" t="s">
        <v>242</v>
      </c>
      <c r="CP2170" s="542" t="s">
        <v>675</v>
      </c>
      <c r="CQ2170" s="551">
        <v>50</v>
      </c>
      <c r="CR2170" s="542" t="s">
        <v>192</v>
      </c>
      <c r="CS2170" s="542" t="s">
        <v>239</v>
      </c>
      <c r="CT2170" s="1015">
        <f>'Report 1'!$AZ$18</f>
        <v>0</v>
      </c>
      <c r="CU2170" s="1016">
        <f>SUMIF('Report 4A'!$G$16:$G$95,$CQ2170,'Report 4A'!$BH$16:$BH$95)</f>
        <v>0</v>
      </c>
      <c r="CV2170" s="1017">
        <f t="shared" si="340"/>
        <v>0</v>
      </c>
    </row>
    <row r="2171" spans="2:100">
      <c r="B2171" s="535" t="s">
        <v>669</v>
      </c>
      <c r="C2171" s="536">
        <v>1</v>
      </c>
      <c r="D2171" s="537" t="str">
        <f>'Information Input'!$M$14</f>
        <v xml:space="preserve">      -      </v>
      </c>
      <c r="E2171" s="537" t="s">
        <v>137</v>
      </c>
      <c r="F2171" s="538">
        <f t="shared" si="335"/>
        <v>43647</v>
      </c>
      <c r="G2171" s="538">
        <f t="shared" si="336"/>
        <v>43738</v>
      </c>
      <c r="H2171" s="538">
        <f>'Information Input'!$H$35</f>
        <v>43555</v>
      </c>
      <c r="I2171" s="537" t="str">
        <f>'Information Input'!$J$22</f>
        <v>Quarterly</v>
      </c>
      <c r="J2171" s="538">
        <f>'Information Input'!$H$30</f>
        <v>43555</v>
      </c>
      <c r="K2171" s="537">
        <f>'Information Input'!$J$18</f>
        <v>2019</v>
      </c>
      <c r="L2171" s="539" t="s">
        <v>96</v>
      </c>
      <c r="M2171" s="540" t="s">
        <v>241</v>
      </c>
      <c r="N2171" s="541" t="s">
        <v>241</v>
      </c>
      <c r="O2171" s="542" t="s">
        <v>671</v>
      </c>
      <c r="P2171" s="537">
        <v>31</v>
      </c>
      <c r="Q2171" s="541" t="s">
        <v>173</v>
      </c>
      <c r="R2171" s="541" t="s">
        <v>233</v>
      </c>
      <c r="S2171" s="543">
        <f>'Report 1'!$AS$18</f>
        <v>0</v>
      </c>
      <c r="T2171" s="544">
        <f>'Report 1'!$AS$51</f>
        <v>0</v>
      </c>
      <c r="U2171" s="545">
        <f>'Report 1'!$AS$137</f>
        <v>0</v>
      </c>
      <c r="AL2171" s="546" t="s">
        <v>669</v>
      </c>
      <c r="AM2171" s="547">
        <v>2</v>
      </c>
      <c r="AN2171" s="547" t="str">
        <f>'Information Input'!$M$14</f>
        <v xml:space="preserve">      -      </v>
      </c>
      <c r="AO2171" s="547" t="s">
        <v>136</v>
      </c>
      <c r="AP2171" s="538">
        <f t="shared" si="338"/>
        <v>43556</v>
      </c>
      <c r="AQ2171" s="538">
        <f t="shared" si="337"/>
        <v>43646</v>
      </c>
      <c r="AR2171" s="538">
        <f>'Information Input'!$H$35</f>
        <v>43555</v>
      </c>
      <c r="AS2171" s="547" t="str">
        <f>'Information Input'!$J$22</f>
        <v>Quarterly</v>
      </c>
      <c r="AT2171" s="538">
        <f>'Information Input'!$H$30</f>
        <v>43555</v>
      </c>
      <c r="AU2171" s="547">
        <f>'Information Input'!$J$18</f>
        <v>2019</v>
      </c>
      <c r="AV2171" s="547" t="s">
        <v>243</v>
      </c>
      <c r="AW2171" s="547" t="s">
        <v>230</v>
      </c>
      <c r="AX2171" s="547" t="s">
        <v>230</v>
      </c>
      <c r="AY2171" s="548" t="s">
        <v>671</v>
      </c>
      <c r="AZ2171" s="547">
        <v>28</v>
      </c>
      <c r="BA2171" s="549" t="s">
        <v>170</v>
      </c>
      <c r="BB2171" s="543" t="s">
        <v>235</v>
      </c>
      <c r="BC2171" s="550">
        <f>'Report 2'!$O485</f>
        <v>0</v>
      </c>
      <c r="BD2171" s="550">
        <f>'Report 2'!$P485</f>
        <v>0</v>
      </c>
      <c r="BE2171" s="550">
        <f>'Report 2'!$Q485</f>
        <v>0</v>
      </c>
      <c r="BF2171" s="550">
        <f>'Report 2'!$R485</f>
        <v>0</v>
      </c>
      <c r="BG2171" s="550">
        <f>'Report 2'!$S485</f>
        <v>0</v>
      </c>
      <c r="BH2171" s="550">
        <f>'Report 2'!$T485</f>
        <v>0</v>
      </c>
      <c r="BI2171" s="550">
        <f>'Report 2'!$U485</f>
        <v>0</v>
      </c>
      <c r="CC2171" s="575" t="s">
        <v>669</v>
      </c>
      <c r="CD2171" s="1019" t="s">
        <v>672</v>
      </c>
      <c r="CE2171" s="1019" t="str">
        <f>'Information Input'!$M$14</f>
        <v xml:space="preserve">      -      </v>
      </c>
      <c r="CF2171" s="570" t="s">
        <v>139</v>
      </c>
      <c r="CG2171" s="566">
        <f>'Information Input'!$H$33</f>
        <v>43466</v>
      </c>
      <c r="CH2171" s="566">
        <f>'Information Input'!$H$34</f>
        <v>43555</v>
      </c>
      <c r="CI2171" s="566">
        <f>'Information Input'!$H$35</f>
        <v>43555</v>
      </c>
      <c r="CJ2171" s="570" t="str">
        <f>'Information Input'!$J$22</f>
        <v>Quarterly</v>
      </c>
      <c r="CK2171" s="566">
        <f>'Information Input'!$H$30</f>
        <v>43555</v>
      </c>
      <c r="CL2171" s="570">
        <f>'Information Input'!$J$18</f>
        <v>2019</v>
      </c>
      <c r="CM2171" s="570" t="s">
        <v>103</v>
      </c>
      <c r="CN2171" s="1019" t="s">
        <v>242</v>
      </c>
      <c r="CO2171" s="575" t="s">
        <v>242</v>
      </c>
      <c r="CP2171" s="575" t="s">
        <v>675</v>
      </c>
      <c r="CQ2171" s="570">
        <v>51</v>
      </c>
      <c r="CR2171" s="575" t="s">
        <v>193</v>
      </c>
      <c r="CS2171" s="575" t="s">
        <v>239</v>
      </c>
      <c r="CT2171" s="1020">
        <f>'Report 1'!$AZ$18</f>
        <v>0</v>
      </c>
      <c r="CU2171" s="1021">
        <f>SUMIF('Report 4A'!$G$16:$G$95,$CQ2171,'Report 4A'!$BH$16:$BH$95)</f>
        <v>0</v>
      </c>
      <c r="CV2171" s="1022">
        <f t="shared" si="340"/>
        <v>0</v>
      </c>
    </row>
    <row r="2172" spans="2:100">
      <c r="B2172" s="535" t="s">
        <v>669</v>
      </c>
      <c r="C2172" s="536">
        <v>1</v>
      </c>
      <c r="D2172" s="537" t="str">
        <f>'Information Input'!$M$14</f>
        <v xml:space="preserve">      -      </v>
      </c>
      <c r="E2172" s="537" t="s">
        <v>137</v>
      </c>
      <c r="F2172" s="538">
        <f t="shared" si="335"/>
        <v>43647</v>
      </c>
      <c r="G2172" s="538">
        <f t="shared" si="336"/>
        <v>43738</v>
      </c>
      <c r="H2172" s="538">
        <f>'Information Input'!$H$35</f>
        <v>43555</v>
      </c>
      <c r="I2172" s="537" t="str">
        <f>'Information Input'!$J$22</f>
        <v>Quarterly</v>
      </c>
      <c r="J2172" s="538">
        <f>'Information Input'!$H$30</f>
        <v>43555</v>
      </c>
      <c r="K2172" s="537">
        <f>'Information Input'!$J$18</f>
        <v>2019</v>
      </c>
      <c r="L2172" s="539" t="s">
        <v>96</v>
      </c>
      <c r="M2172" s="540" t="s">
        <v>241</v>
      </c>
      <c r="N2172" s="541" t="s">
        <v>241</v>
      </c>
      <c r="O2172" s="542" t="s">
        <v>671</v>
      </c>
      <c r="P2172" s="537">
        <v>32</v>
      </c>
      <c r="Q2172" s="541" t="s">
        <v>174</v>
      </c>
      <c r="R2172" s="541" t="s">
        <v>238</v>
      </c>
      <c r="S2172" s="543">
        <f>'Report 1'!$AS$18</f>
        <v>0</v>
      </c>
      <c r="T2172" s="544">
        <f>'Report 1'!$AS$52</f>
        <v>0</v>
      </c>
      <c r="U2172" s="545">
        <f>'Report 1'!$AS$138</f>
        <v>0</v>
      </c>
      <c r="AL2172" s="546" t="s">
        <v>669</v>
      </c>
      <c r="AM2172" s="547">
        <v>2</v>
      </c>
      <c r="AN2172" s="547" t="str">
        <f>'Information Input'!$M$14</f>
        <v xml:space="preserve">      -      </v>
      </c>
      <c r="AO2172" s="547" t="s">
        <v>136</v>
      </c>
      <c r="AP2172" s="538">
        <f t="shared" si="338"/>
        <v>43556</v>
      </c>
      <c r="AQ2172" s="538">
        <f t="shared" si="337"/>
        <v>43646</v>
      </c>
      <c r="AR2172" s="538">
        <f>'Information Input'!$H$35</f>
        <v>43555</v>
      </c>
      <c r="AS2172" s="547" t="str">
        <f>'Information Input'!$J$22</f>
        <v>Quarterly</v>
      </c>
      <c r="AT2172" s="538">
        <f>'Information Input'!$H$30</f>
        <v>43555</v>
      </c>
      <c r="AU2172" s="547">
        <f>'Information Input'!$J$18</f>
        <v>2019</v>
      </c>
      <c r="AV2172" s="547" t="s">
        <v>243</v>
      </c>
      <c r="AW2172" s="547" t="s">
        <v>230</v>
      </c>
      <c r="AX2172" s="547" t="s">
        <v>230</v>
      </c>
      <c r="AY2172" s="548" t="s">
        <v>671</v>
      </c>
      <c r="AZ2172" s="547">
        <v>29</v>
      </c>
      <c r="BA2172" s="549" t="s">
        <v>171</v>
      </c>
      <c r="BB2172" s="543" t="s">
        <v>238</v>
      </c>
      <c r="BC2172" s="550">
        <f>'Report 2'!$O486</f>
        <v>0</v>
      </c>
      <c r="BD2172" s="550">
        <f>'Report 2'!$P486</f>
        <v>0</v>
      </c>
      <c r="BE2172" s="550">
        <f>'Report 2'!$Q486</f>
        <v>0</v>
      </c>
      <c r="BF2172" s="550">
        <f>'Report 2'!$R486</f>
        <v>0</v>
      </c>
      <c r="BG2172" s="550">
        <f>'Report 2'!$S486</f>
        <v>0</v>
      </c>
      <c r="BH2172" s="550">
        <f>'Report 2'!$T486</f>
        <v>0</v>
      </c>
      <c r="BI2172" s="550">
        <f>'Report 2'!$U486</f>
        <v>0</v>
      </c>
      <c r="CC2172" s="523" t="s">
        <v>669</v>
      </c>
      <c r="CD2172" s="1010" t="s">
        <v>672</v>
      </c>
      <c r="CE2172" s="1010" t="str">
        <f>'Information Input'!$M$14</f>
        <v xml:space="preserve">      -      </v>
      </c>
      <c r="CF2172" s="532" t="s">
        <v>139</v>
      </c>
      <c r="CG2172" s="519">
        <f>'Information Input'!$H$33</f>
        <v>43466</v>
      </c>
      <c r="CH2172" s="519">
        <f>'Information Input'!$H$34</f>
        <v>43555</v>
      </c>
      <c r="CI2172" s="519">
        <f>'Information Input'!$H$35</f>
        <v>43555</v>
      </c>
      <c r="CJ2172" s="532" t="str">
        <f>'Information Input'!$J$22</f>
        <v>Quarterly</v>
      </c>
      <c r="CK2172" s="519">
        <f>'Information Input'!$H$30</f>
        <v>43555</v>
      </c>
      <c r="CL2172" s="532">
        <f>'Information Input'!$J$18</f>
        <v>2019</v>
      </c>
      <c r="CM2172" s="532" t="s">
        <v>243</v>
      </c>
      <c r="CN2172" s="1010" t="s">
        <v>230</v>
      </c>
      <c r="CO2172" s="523" t="s">
        <v>230</v>
      </c>
      <c r="CP2172" s="523" t="s">
        <v>671</v>
      </c>
      <c r="CQ2172" s="532">
        <v>11</v>
      </c>
      <c r="CR2172" s="523" t="s">
        <v>153</v>
      </c>
      <c r="CS2172" s="523" t="s">
        <v>231</v>
      </c>
      <c r="CT2172" s="1011">
        <f>'Report 1'!$BE$18</f>
        <v>0</v>
      </c>
      <c r="CU2172" s="1012">
        <f>SUMIF('Report 4A'!$G$16:$G$95,$CQ2172,'Report 4A'!$BM$16:$BM$95)</f>
        <v>0</v>
      </c>
      <c r="CV2172" s="1013">
        <f t="shared" si="340"/>
        <v>0</v>
      </c>
    </row>
    <row r="2173" spans="2:100">
      <c r="B2173" s="535" t="s">
        <v>669</v>
      </c>
      <c r="C2173" s="536">
        <v>1</v>
      </c>
      <c r="D2173" s="537" t="str">
        <f>'Information Input'!$M$14</f>
        <v xml:space="preserve">      -      </v>
      </c>
      <c r="E2173" s="537" t="s">
        <v>137</v>
      </c>
      <c r="F2173" s="538">
        <f t="shared" si="335"/>
        <v>43647</v>
      </c>
      <c r="G2173" s="538">
        <f t="shared" si="336"/>
        <v>43738</v>
      </c>
      <c r="H2173" s="538">
        <f>'Information Input'!$H$35</f>
        <v>43555</v>
      </c>
      <c r="I2173" s="537" t="str">
        <f>'Information Input'!$J$22</f>
        <v>Quarterly</v>
      </c>
      <c r="J2173" s="538">
        <f>'Information Input'!$H$30</f>
        <v>43555</v>
      </c>
      <c r="K2173" s="537">
        <f>'Information Input'!$J$18</f>
        <v>2019</v>
      </c>
      <c r="L2173" s="539" t="s">
        <v>96</v>
      </c>
      <c r="M2173" s="540" t="s">
        <v>241</v>
      </c>
      <c r="N2173" s="541" t="s">
        <v>241</v>
      </c>
      <c r="O2173" s="542" t="s">
        <v>671</v>
      </c>
      <c r="P2173" s="537">
        <v>33</v>
      </c>
      <c r="Q2173" s="541" t="s">
        <v>175</v>
      </c>
      <c r="R2173" s="541" t="s">
        <v>233</v>
      </c>
      <c r="S2173" s="543">
        <f>'Report 1'!$AS$18</f>
        <v>0</v>
      </c>
      <c r="T2173" s="544">
        <f>'Report 1'!$AS$53</f>
        <v>0</v>
      </c>
      <c r="U2173" s="545">
        <f>'Report 1'!$AS$139</f>
        <v>0</v>
      </c>
      <c r="AL2173" s="546" t="s">
        <v>669</v>
      </c>
      <c r="AM2173" s="547">
        <v>2</v>
      </c>
      <c r="AN2173" s="547" t="str">
        <f>'Information Input'!$M$14</f>
        <v xml:space="preserve">      -      </v>
      </c>
      <c r="AO2173" s="547" t="s">
        <v>136</v>
      </c>
      <c r="AP2173" s="538">
        <f t="shared" si="338"/>
        <v>43556</v>
      </c>
      <c r="AQ2173" s="538">
        <f t="shared" si="337"/>
        <v>43646</v>
      </c>
      <c r="AR2173" s="538">
        <f>'Information Input'!$H$35</f>
        <v>43555</v>
      </c>
      <c r="AS2173" s="547" t="str">
        <f>'Information Input'!$J$22</f>
        <v>Quarterly</v>
      </c>
      <c r="AT2173" s="538">
        <f>'Information Input'!$H$30</f>
        <v>43555</v>
      </c>
      <c r="AU2173" s="547">
        <f>'Information Input'!$J$18</f>
        <v>2019</v>
      </c>
      <c r="AV2173" s="547" t="s">
        <v>243</v>
      </c>
      <c r="AW2173" s="547" t="s">
        <v>230</v>
      </c>
      <c r="AX2173" s="547" t="s">
        <v>230</v>
      </c>
      <c r="AY2173" s="548" t="s">
        <v>671</v>
      </c>
      <c r="AZ2173" s="547">
        <v>30</v>
      </c>
      <c r="BA2173" s="549" t="s">
        <v>172</v>
      </c>
      <c r="BB2173" s="543" t="s">
        <v>238</v>
      </c>
      <c r="BC2173" s="550">
        <f>'Report 2'!$O487</f>
        <v>0</v>
      </c>
      <c r="BD2173" s="550">
        <f>'Report 2'!$P487</f>
        <v>0</v>
      </c>
      <c r="BE2173" s="550">
        <f>'Report 2'!$Q487</f>
        <v>0</v>
      </c>
      <c r="BF2173" s="550">
        <f>'Report 2'!$R487</f>
        <v>0</v>
      </c>
      <c r="BG2173" s="550">
        <f>'Report 2'!$S487</f>
        <v>0</v>
      </c>
      <c r="BH2173" s="550">
        <f>'Report 2'!$T487</f>
        <v>0</v>
      </c>
      <c r="BI2173" s="550">
        <f>'Report 2'!$U487</f>
        <v>0</v>
      </c>
      <c r="CC2173" s="542" t="s">
        <v>669</v>
      </c>
      <c r="CD2173" s="1014" t="s">
        <v>672</v>
      </c>
      <c r="CE2173" s="1014" t="str">
        <f>'Information Input'!$M$14</f>
        <v xml:space="preserve">      -      </v>
      </c>
      <c r="CF2173" s="551" t="s">
        <v>139</v>
      </c>
      <c r="CG2173" s="552">
        <f>'Information Input'!$H$33</f>
        <v>43466</v>
      </c>
      <c r="CH2173" s="552">
        <f>'Information Input'!$H$34</f>
        <v>43555</v>
      </c>
      <c r="CI2173" s="552">
        <f>'Information Input'!$H$35</f>
        <v>43555</v>
      </c>
      <c r="CJ2173" s="551" t="str">
        <f>'Information Input'!$J$22</f>
        <v>Quarterly</v>
      </c>
      <c r="CK2173" s="552">
        <f>'Information Input'!$H$30</f>
        <v>43555</v>
      </c>
      <c r="CL2173" s="551">
        <f>'Information Input'!$J$18</f>
        <v>2019</v>
      </c>
      <c r="CM2173" s="551" t="s">
        <v>243</v>
      </c>
      <c r="CN2173" s="1014" t="s">
        <v>230</v>
      </c>
      <c r="CO2173" s="542" t="s">
        <v>230</v>
      </c>
      <c r="CP2173" s="542" t="s">
        <v>671</v>
      </c>
      <c r="CQ2173" s="551">
        <v>12</v>
      </c>
      <c r="CR2173" s="542" t="s">
        <v>154</v>
      </c>
      <c r="CS2173" s="542" t="s">
        <v>231</v>
      </c>
      <c r="CT2173" s="1015">
        <f>'Report 1'!$BE$18</f>
        <v>0</v>
      </c>
      <c r="CU2173" s="1016">
        <f>SUMIF('Report 4A'!$G$16:$G$95,$CQ2173,'Report 4A'!$BM$16:$BM$95)</f>
        <v>0</v>
      </c>
      <c r="CV2173" s="1017">
        <f t="shared" si="340"/>
        <v>0</v>
      </c>
    </row>
    <row r="2174" spans="2:100">
      <c r="B2174" s="535" t="s">
        <v>669</v>
      </c>
      <c r="C2174" s="536">
        <v>1</v>
      </c>
      <c r="D2174" s="537" t="str">
        <f>'Information Input'!$M$14</f>
        <v xml:space="preserve">      -      </v>
      </c>
      <c r="E2174" s="537" t="s">
        <v>137</v>
      </c>
      <c r="F2174" s="538">
        <f t="shared" si="335"/>
        <v>43647</v>
      </c>
      <c r="G2174" s="538">
        <f t="shared" si="336"/>
        <v>43738</v>
      </c>
      <c r="H2174" s="538">
        <f>'Information Input'!$H$35</f>
        <v>43555</v>
      </c>
      <c r="I2174" s="537" t="str">
        <f>'Information Input'!$J$22</f>
        <v>Quarterly</v>
      </c>
      <c r="J2174" s="538">
        <f>'Information Input'!$H$30</f>
        <v>43555</v>
      </c>
      <c r="K2174" s="537">
        <f>'Information Input'!$J$18</f>
        <v>2019</v>
      </c>
      <c r="L2174" s="539" t="s">
        <v>96</v>
      </c>
      <c r="M2174" s="540" t="s">
        <v>241</v>
      </c>
      <c r="N2174" s="541" t="s">
        <v>241</v>
      </c>
      <c r="O2174" s="542" t="s">
        <v>671</v>
      </c>
      <c r="P2174" s="537">
        <v>34</v>
      </c>
      <c r="Q2174" s="541" t="s">
        <v>176</v>
      </c>
      <c r="R2174" s="541" t="s">
        <v>238</v>
      </c>
      <c r="S2174" s="543">
        <f>'Report 1'!$AS$18</f>
        <v>0</v>
      </c>
      <c r="T2174" s="544">
        <f>'Report 1'!$AS$54</f>
        <v>0</v>
      </c>
      <c r="U2174" s="545">
        <f>'Report 1'!$AS$140</f>
        <v>0</v>
      </c>
      <c r="AL2174" s="546" t="s">
        <v>669</v>
      </c>
      <c r="AM2174" s="547">
        <v>2</v>
      </c>
      <c r="AN2174" s="547" t="str">
        <f>'Information Input'!$M$14</f>
        <v xml:space="preserve">      -      </v>
      </c>
      <c r="AO2174" s="547" t="s">
        <v>136</v>
      </c>
      <c r="AP2174" s="538">
        <f t="shared" si="338"/>
        <v>43556</v>
      </c>
      <c r="AQ2174" s="538">
        <f t="shared" si="337"/>
        <v>43646</v>
      </c>
      <c r="AR2174" s="538">
        <f>'Information Input'!$H$35</f>
        <v>43555</v>
      </c>
      <c r="AS2174" s="547" t="str">
        <f>'Information Input'!$J$22</f>
        <v>Quarterly</v>
      </c>
      <c r="AT2174" s="538">
        <f>'Information Input'!$H$30</f>
        <v>43555</v>
      </c>
      <c r="AU2174" s="547">
        <f>'Information Input'!$J$18</f>
        <v>2019</v>
      </c>
      <c r="AV2174" s="547" t="s">
        <v>243</v>
      </c>
      <c r="AW2174" s="547" t="s">
        <v>230</v>
      </c>
      <c r="AX2174" s="547" t="s">
        <v>230</v>
      </c>
      <c r="AY2174" s="548" t="s">
        <v>671</v>
      </c>
      <c r="AZ2174" s="547">
        <v>31</v>
      </c>
      <c r="BA2174" s="549" t="s">
        <v>173</v>
      </c>
      <c r="BB2174" s="543" t="s">
        <v>233</v>
      </c>
      <c r="BC2174" s="550">
        <f>'Report 2'!$O488</f>
        <v>0</v>
      </c>
      <c r="BD2174" s="550">
        <f>'Report 2'!$P488</f>
        <v>0</v>
      </c>
      <c r="BE2174" s="550">
        <f>'Report 2'!$Q488</f>
        <v>0</v>
      </c>
      <c r="BF2174" s="550">
        <f>'Report 2'!$R488</f>
        <v>0</v>
      </c>
      <c r="BG2174" s="550">
        <f>'Report 2'!$S488</f>
        <v>0</v>
      </c>
      <c r="BH2174" s="550">
        <f>'Report 2'!$T488</f>
        <v>0</v>
      </c>
      <c r="BI2174" s="550">
        <f>'Report 2'!$U488</f>
        <v>0</v>
      </c>
      <c r="CC2174" s="542" t="s">
        <v>669</v>
      </c>
      <c r="CD2174" s="1014" t="s">
        <v>672</v>
      </c>
      <c r="CE2174" s="1014" t="str">
        <f>'Information Input'!$M$14</f>
        <v xml:space="preserve">      -      </v>
      </c>
      <c r="CF2174" s="551" t="s">
        <v>139</v>
      </c>
      <c r="CG2174" s="552">
        <f>'Information Input'!$H$33</f>
        <v>43466</v>
      </c>
      <c r="CH2174" s="552">
        <f>'Information Input'!$H$34</f>
        <v>43555</v>
      </c>
      <c r="CI2174" s="552">
        <f>'Information Input'!$H$35</f>
        <v>43555</v>
      </c>
      <c r="CJ2174" s="551" t="str">
        <f>'Information Input'!$J$22</f>
        <v>Quarterly</v>
      </c>
      <c r="CK2174" s="552">
        <f>'Information Input'!$H$30</f>
        <v>43555</v>
      </c>
      <c r="CL2174" s="551">
        <f>'Information Input'!$J$18</f>
        <v>2019</v>
      </c>
      <c r="CM2174" s="551" t="s">
        <v>243</v>
      </c>
      <c r="CN2174" s="1014" t="s">
        <v>230</v>
      </c>
      <c r="CO2174" s="542" t="s">
        <v>230</v>
      </c>
      <c r="CP2174" s="542" t="s">
        <v>671</v>
      </c>
      <c r="CQ2174" s="551">
        <v>13</v>
      </c>
      <c r="CR2174" s="542" t="s">
        <v>155</v>
      </c>
      <c r="CS2174" s="542" t="s">
        <v>232</v>
      </c>
      <c r="CT2174" s="1015">
        <f>'Report 1'!$BE$18</f>
        <v>0</v>
      </c>
      <c r="CU2174" s="1016">
        <f>SUMIF('Report 4A'!$G$16:$G$95,$CQ2174,'Report 4A'!$BM$16:$BM$95)</f>
        <v>0</v>
      </c>
      <c r="CV2174" s="1017">
        <f t="shared" si="340"/>
        <v>0</v>
      </c>
    </row>
    <row r="2175" spans="2:100">
      <c r="B2175" s="535" t="s">
        <v>669</v>
      </c>
      <c r="C2175" s="536">
        <v>1</v>
      </c>
      <c r="D2175" s="537" t="str">
        <f>'Information Input'!$M$14</f>
        <v xml:space="preserve">      -      </v>
      </c>
      <c r="E2175" s="537" t="s">
        <v>137</v>
      </c>
      <c r="F2175" s="538">
        <f t="shared" si="335"/>
        <v>43647</v>
      </c>
      <c r="G2175" s="538">
        <f t="shared" si="336"/>
        <v>43738</v>
      </c>
      <c r="H2175" s="538">
        <f>'Information Input'!$H$35</f>
        <v>43555</v>
      </c>
      <c r="I2175" s="537" t="str">
        <f>'Information Input'!$J$22</f>
        <v>Quarterly</v>
      </c>
      <c r="J2175" s="538">
        <f>'Information Input'!$H$30</f>
        <v>43555</v>
      </c>
      <c r="K2175" s="537">
        <f>'Information Input'!$J$18</f>
        <v>2019</v>
      </c>
      <c r="L2175" s="539" t="s">
        <v>96</v>
      </c>
      <c r="M2175" s="540" t="s">
        <v>241</v>
      </c>
      <c r="N2175" s="541" t="s">
        <v>241</v>
      </c>
      <c r="O2175" s="542" t="s">
        <v>671</v>
      </c>
      <c r="P2175" s="537">
        <v>35</v>
      </c>
      <c r="Q2175" s="541" t="s">
        <v>177</v>
      </c>
      <c r="R2175" s="541" t="s">
        <v>235</v>
      </c>
      <c r="S2175" s="543">
        <f>'Report 1'!$AS$18</f>
        <v>0</v>
      </c>
      <c r="T2175" s="544">
        <f>'Report 1'!$AS$55</f>
        <v>0</v>
      </c>
      <c r="U2175" s="545">
        <f>'Report 1'!$AS$141</f>
        <v>0</v>
      </c>
      <c r="AL2175" s="546" t="s">
        <v>669</v>
      </c>
      <c r="AM2175" s="547">
        <v>2</v>
      </c>
      <c r="AN2175" s="547" t="str">
        <f>'Information Input'!$M$14</f>
        <v xml:space="preserve">      -      </v>
      </c>
      <c r="AO2175" s="547" t="s">
        <v>136</v>
      </c>
      <c r="AP2175" s="538">
        <f t="shared" si="338"/>
        <v>43556</v>
      </c>
      <c r="AQ2175" s="538">
        <f t="shared" si="337"/>
        <v>43646</v>
      </c>
      <c r="AR2175" s="538">
        <f>'Information Input'!$H$35</f>
        <v>43555</v>
      </c>
      <c r="AS2175" s="547" t="str">
        <f>'Information Input'!$J$22</f>
        <v>Quarterly</v>
      </c>
      <c r="AT2175" s="538">
        <f>'Information Input'!$H$30</f>
        <v>43555</v>
      </c>
      <c r="AU2175" s="547">
        <f>'Information Input'!$J$18</f>
        <v>2019</v>
      </c>
      <c r="AV2175" s="547" t="s">
        <v>243</v>
      </c>
      <c r="AW2175" s="547" t="s">
        <v>230</v>
      </c>
      <c r="AX2175" s="547" t="s">
        <v>230</v>
      </c>
      <c r="AY2175" s="548" t="s">
        <v>671</v>
      </c>
      <c r="AZ2175" s="547">
        <v>32</v>
      </c>
      <c r="BA2175" s="549" t="s">
        <v>174</v>
      </c>
      <c r="BB2175" s="543" t="s">
        <v>238</v>
      </c>
      <c r="BC2175" s="550">
        <f>'Report 2'!$O489</f>
        <v>0</v>
      </c>
      <c r="BD2175" s="550">
        <f>'Report 2'!$P489</f>
        <v>0</v>
      </c>
      <c r="BE2175" s="550">
        <f>'Report 2'!$Q489</f>
        <v>0</v>
      </c>
      <c r="BF2175" s="550">
        <f>'Report 2'!$R489</f>
        <v>0</v>
      </c>
      <c r="BG2175" s="550">
        <f>'Report 2'!$S489</f>
        <v>0</v>
      </c>
      <c r="BH2175" s="550">
        <f>'Report 2'!$T489</f>
        <v>0</v>
      </c>
      <c r="BI2175" s="550">
        <f>'Report 2'!$U489</f>
        <v>0</v>
      </c>
      <c r="CC2175" s="542" t="s">
        <v>669</v>
      </c>
      <c r="CD2175" s="1014" t="s">
        <v>672</v>
      </c>
      <c r="CE2175" s="1014" t="str">
        <f>'Information Input'!$M$14</f>
        <v xml:space="preserve">      -      </v>
      </c>
      <c r="CF2175" s="551" t="s">
        <v>139</v>
      </c>
      <c r="CG2175" s="552">
        <f>'Information Input'!$H$33</f>
        <v>43466</v>
      </c>
      <c r="CH2175" s="552">
        <f>'Information Input'!$H$34</f>
        <v>43555</v>
      </c>
      <c r="CI2175" s="552">
        <f>'Information Input'!$H$35</f>
        <v>43555</v>
      </c>
      <c r="CJ2175" s="551" t="str">
        <f>'Information Input'!$J$22</f>
        <v>Quarterly</v>
      </c>
      <c r="CK2175" s="552">
        <f>'Information Input'!$H$30</f>
        <v>43555</v>
      </c>
      <c r="CL2175" s="551">
        <f>'Information Input'!$J$18</f>
        <v>2019</v>
      </c>
      <c r="CM2175" s="551" t="s">
        <v>243</v>
      </c>
      <c r="CN2175" s="1014" t="s">
        <v>230</v>
      </c>
      <c r="CO2175" s="542" t="s">
        <v>230</v>
      </c>
      <c r="CP2175" s="542" t="s">
        <v>671</v>
      </c>
      <c r="CQ2175" s="551">
        <v>14</v>
      </c>
      <c r="CR2175" s="542" t="s">
        <v>156</v>
      </c>
      <c r="CS2175" s="542" t="s">
        <v>233</v>
      </c>
      <c r="CT2175" s="1015">
        <f>'Report 1'!$BE$18</f>
        <v>0</v>
      </c>
      <c r="CU2175" s="1016">
        <f>SUMIF('Report 4A'!$G$16:$G$95,$CQ2175,'Report 4A'!$BM$16:$BM$95)</f>
        <v>0</v>
      </c>
      <c r="CV2175" s="1017">
        <f t="shared" si="340"/>
        <v>0</v>
      </c>
    </row>
    <row r="2176" spans="2:100">
      <c r="B2176" s="535" t="s">
        <v>669</v>
      </c>
      <c r="C2176" s="536">
        <v>1</v>
      </c>
      <c r="D2176" s="537" t="str">
        <f>'Information Input'!$M$14</f>
        <v xml:space="preserve">      -      </v>
      </c>
      <c r="E2176" s="537" t="s">
        <v>137</v>
      </c>
      <c r="F2176" s="538">
        <f t="shared" si="335"/>
        <v>43647</v>
      </c>
      <c r="G2176" s="538">
        <f t="shared" si="336"/>
        <v>43738</v>
      </c>
      <c r="H2176" s="538">
        <f>'Information Input'!$H$35</f>
        <v>43555</v>
      </c>
      <c r="I2176" s="537" t="str">
        <f>'Information Input'!$J$22</f>
        <v>Quarterly</v>
      </c>
      <c r="J2176" s="538">
        <f>'Information Input'!$H$30</f>
        <v>43555</v>
      </c>
      <c r="K2176" s="537">
        <f>'Information Input'!$J$18</f>
        <v>2019</v>
      </c>
      <c r="L2176" s="539" t="s">
        <v>96</v>
      </c>
      <c r="M2176" s="540" t="s">
        <v>241</v>
      </c>
      <c r="N2176" s="541" t="s">
        <v>241</v>
      </c>
      <c r="O2176" s="542" t="s">
        <v>671</v>
      </c>
      <c r="P2176" s="537">
        <v>36</v>
      </c>
      <c r="Q2176" s="541" t="s">
        <v>178</v>
      </c>
      <c r="R2176" s="541" t="s">
        <v>235</v>
      </c>
      <c r="S2176" s="543">
        <f>'Report 1'!$AS$18</f>
        <v>0</v>
      </c>
      <c r="T2176" s="544">
        <f>'Report 1'!$AS$56</f>
        <v>0</v>
      </c>
      <c r="U2176" s="545">
        <f>'Report 1'!$AS$142</f>
        <v>0</v>
      </c>
      <c r="AL2176" s="546" t="s">
        <v>669</v>
      </c>
      <c r="AM2176" s="547">
        <v>2</v>
      </c>
      <c r="AN2176" s="547" t="str">
        <f>'Information Input'!$M$14</f>
        <v xml:space="preserve">      -      </v>
      </c>
      <c r="AO2176" s="547" t="s">
        <v>136</v>
      </c>
      <c r="AP2176" s="538">
        <f t="shared" si="338"/>
        <v>43556</v>
      </c>
      <c r="AQ2176" s="538">
        <f t="shared" si="337"/>
        <v>43646</v>
      </c>
      <c r="AR2176" s="538">
        <f>'Information Input'!$H$35</f>
        <v>43555</v>
      </c>
      <c r="AS2176" s="547" t="str">
        <f>'Information Input'!$J$22</f>
        <v>Quarterly</v>
      </c>
      <c r="AT2176" s="538">
        <f>'Information Input'!$H$30</f>
        <v>43555</v>
      </c>
      <c r="AU2176" s="547">
        <f>'Information Input'!$J$18</f>
        <v>2019</v>
      </c>
      <c r="AV2176" s="547" t="s">
        <v>243</v>
      </c>
      <c r="AW2176" s="547" t="s">
        <v>230</v>
      </c>
      <c r="AX2176" s="547" t="s">
        <v>230</v>
      </c>
      <c r="AY2176" s="548" t="s">
        <v>671</v>
      </c>
      <c r="AZ2176" s="547">
        <v>33</v>
      </c>
      <c r="BA2176" s="549" t="s">
        <v>175</v>
      </c>
      <c r="BB2176" s="543" t="s">
        <v>233</v>
      </c>
      <c r="BC2176" s="550">
        <f>'Report 2'!$O490</f>
        <v>0</v>
      </c>
      <c r="BD2176" s="550">
        <f>'Report 2'!$P490</f>
        <v>0</v>
      </c>
      <c r="BE2176" s="550">
        <f>'Report 2'!$Q490</f>
        <v>0</v>
      </c>
      <c r="BF2176" s="550">
        <f>'Report 2'!$R490</f>
        <v>0</v>
      </c>
      <c r="BG2176" s="550">
        <f>'Report 2'!$S490</f>
        <v>0</v>
      </c>
      <c r="BH2176" s="550">
        <f>'Report 2'!$T490</f>
        <v>0</v>
      </c>
      <c r="BI2176" s="550">
        <f>'Report 2'!$U490</f>
        <v>0</v>
      </c>
      <c r="CC2176" s="542" t="s">
        <v>669</v>
      </c>
      <c r="CD2176" s="1014" t="s">
        <v>672</v>
      </c>
      <c r="CE2176" s="1014" t="str">
        <f>'Information Input'!$M$14</f>
        <v xml:space="preserve">      -      </v>
      </c>
      <c r="CF2176" s="551" t="s">
        <v>139</v>
      </c>
      <c r="CG2176" s="552">
        <f>'Information Input'!$H$33</f>
        <v>43466</v>
      </c>
      <c r="CH2176" s="552">
        <f>'Information Input'!$H$34</f>
        <v>43555</v>
      </c>
      <c r="CI2176" s="552">
        <f>'Information Input'!$H$35</f>
        <v>43555</v>
      </c>
      <c r="CJ2176" s="551" t="str">
        <f>'Information Input'!$J$22</f>
        <v>Quarterly</v>
      </c>
      <c r="CK2176" s="552">
        <f>'Information Input'!$H$30</f>
        <v>43555</v>
      </c>
      <c r="CL2176" s="551">
        <f>'Information Input'!$J$18</f>
        <v>2019</v>
      </c>
      <c r="CM2176" s="551" t="s">
        <v>243</v>
      </c>
      <c r="CN2176" s="1014" t="s">
        <v>230</v>
      </c>
      <c r="CO2176" s="542" t="s">
        <v>230</v>
      </c>
      <c r="CP2176" s="542" t="s">
        <v>671</v>
      </c>
      <c r="CQ2176" s="551">
        <v>15</v>
      </c>
      <c r="CR2176" s="542" t="s">
        <v>157</v>
      </c>
      <c r="CS2176" s="542" t="s">
        <v>234</v>
      </c>
      <c r="CT2176" s="1015">
        <f>'Report 1'!$BE$18</f>
        <v>0</v>
      </c>
      <c r="CU2176" s="1016">
        <f>SUMIF('Report 4A'!$G$16:$G$95,$CQ2176,'Report 4A'!$BM$16:$BM$95)</f>
        <v>0</v>
      </c>
      <c r="CV2176" s="1017">
        <f t="shared" si="340"/>
        <v>0</v>
      </c>
    </row>
    <row r="2177" spans="2:100">
      <c r="B2177" s="535" t="s">
        <v>669</v>
      </c>
      <c r="C2177" s="536">
        <v>1</v>
      </c>
      <c r="D2177" s="537" t="str">
        <f>'Information Input'!$M$14</f>
        <v xml:space="preserve">      -      </v>
      </c>
      <c r="E2177" s="537" t="s">
        <v>137</v>
      </c>
      <c r="F2177" s="538">
        <f t="shared" si="335"/>
        <v>43647</v>
      </c>
      <c r="G2177" s="538">
        <f t="shared" si="336"/>
        <v>43738</v>
      </c>
      <c r="H2177" s="538">
        <f>'Information Input'!$H$35</f>
        <v>43555</v>
      </c>
      <c r="I2177" s="537" t="str">
        <f>'Information Input'!$J$22</f>
        <v>Quarterly</v>
      </c>
      <c r="J2177" s="538">
        <f>'Information Input'!$H$30</f>
        <v>43555</v>
      </c>
      <c r="K2177" s="537">
        <f>'Information Input'!$J$18</f>
        <v>2019</v>
      </c>
      <c r="L2177" s="539" t="s">
        <v>96</v>
      </c>
      <c r="M2177" s="540" t="s">
        <v>241</v>
      </c>
      <c r="N2177" s="541" t="s">
        <v>241</v>
      </c>
      <c r="O2177" s="542" t="s">
        <v>671</v>
      </c>
      <c r="P2177" s="537">
        <v>37</v>
      </c>
      <c r="Q2177" s="541" t="s">
        <v>179</v>
      </c>
      <c r="R2177" s="541" t="s">
        <v>231</v>
      </c>
      <c r="S2177" s="543">
        <f>'Report 1'!$AS$18</f>
        <v>0</v>
      </c>
      <c r="T2177" s="544">
        <f>'Report 1'!$AS$57</f>
        <v>0</v>
      </c>
      <c r="U2177" s="545">
        <f>'Report 1'!$AS$143</f>
        <v>0</v>
      </c>
      <c r="AL2177" s="546" t="s">
        <v>669</v>
      </c>
      <c r="AM2177" s="547">
        <v>2</v>
      </c>
      <c r="AN2177" s="547" t="str">
        <f>'Information Input'!$M$14</f>
        <v xml:space="preserve">      -      </v>
      </c>
      <c r="AO2177" s="547" t="s">
        <v>136</v>
      </c>
      <c r="AP2177" s="538">
        <f t="shared" si="338"/>
        <v>43556</v>
      </c>
      <c r="AQ2177" s="538">
        <f t="shared" si="337"/>
        <v>43646</v>
      </c>
      <c r="AR2177" s="538">
        <f>'Information Input'!$H$35</f>
        <v>43555</v>
      </c>
      <c r="AS2177" s="547" t="str">
        <f>'Information Input'!$J$22</f>
        <v>Quarterly</v>
      </c>
      <c r="AT2177" s="538">
        <f>'Information Input'!$H$30</f>
        <v>43555</v>
      </c>
      <c r="AU2177" s="547">
        <f>'Information Input'!$J$18</f>
        <v>2019</v>
      </c>
      <c r="AV2177" s="547" t="s">
        <v>243</v>
      </c>
      <c r="AW2177" s="547" t="s">
        <v>230</v>
      </c>
      <c r="AX2177" s="547" t="s">
        <v>230</v>
      </c>
      <c r="AY2177" s="548" t="s">
        <v>671</v>
      </c>
      <c r="AZ2177" s="547">
        <v>34</v>
      </c>
      <c r="BA2177" s="549" t="s">
        <v>176</v>
      </c>
      <c r="BB2177" s="543" t="s">
        <v>238</v>
      </c>
      <c r="BC2177" s="550">
        <f>'Report 2'!$O491</f>
        <v>0</v>
      </c>
      <c r="BD2177" s="550">
        <f>'Report 2'!$P491</f>
        <v>0</v>
      </c>
      <c r="BE2177" s="550">
        <f>'Report 2'!$Q491</f>
        <v>0</v>
      </c>
      <c r="BF2177" s="550">
        <f>'Report 2'!$R491</f>
        <v>0</v>
      </c>
      <c r="BG2177" s="550">
        <f>'Report 2'!$S491</f>
        <v>0</v>
      </c>
      <c r="BH2177" s="550">
        <f>'Report 2'!$T491</f>
        <v>0</v>
      </c>
      <c r="BI2177" s="550">
        <f>'Report 2'!$U491</f>
        <v>0</v>
      </c>
      <c r="CC2177" s="542" t="s">
        <v>669</v>
      </c>
      <c r="CD2177" s="1014" t="s">
        <v>672</v>
      </c>
      <c r="CE2177" s="1014" t="str">
        <f>'Information Input'!$M$14</f>
        <v xml:space="preserve">      -      </v>
      </c>
      <c r="CF2177" s="551" t="s">
        <v>139</v>
      </c>
      <c r="CG2177" s="552">
        <f>'Information Input'!$H$33</f>
        <v>43466</v>
      </c>
      <c r="CH2177" s="552">
        <f>'Information Input'!$H$34</f>
        <v>43555</v>
      </c>
      <c r="CI2177" s="552">
        <f>'Information Input'!$H$35</f>
        <v>43555</v>
      </c>
      <c r="CJ2177" s="551" t="str">
        <f>'Information Input'!$J$22</f>
        <v>Quarterly</v>
      </c>
      <c r="CK2177" s="552">
        <f>'Information Input'!$H$30</f>
        <v>43555</v>
      </c>
      <c r="CL2177" s="551">
        <f>'Information Input'!$J$18</f>
        <v>2019</v>
      </c>
      <c r="CM2177" s="551" t="s">
        <v>243</v>
      </c>
      <c r="CN2177" s="1014" t="s">
        <v>230</v>
      </c>
      <c r="CO2177" s="542" t="s">
        <v>230</v>
      </c>
      <c r="CP2177" s="542" t="s">
        <v>671</v>
      </c>
      <c r="CQ2177" s="551">
        <v>16</v>
      </c>
      <c r="CR2177" s="542" t="s">
        <v>158</v>
      </c>
      <c r="CS2177" s="542" t="s">
        <v>235</v>
      </c>
      <c r="CT2177" s="1015">
        <f>'Report 1'!$BE$18</f>
        <v>0</v>
      </c>
      <c r="CU2177" s="1016">
        <f>SUMIF('Report 4A'!$G$16:$G$95,$CQ2177,'Report 4A'!$BM$16:$BM$95)</f>
        <v>0</v>
      </c>
      <c r="CV2177" s="1017">
        <f t="shared" si="340"/>
        <v>0</v>
      </c>
    </row>
    <row r="2178" spans="2:100">
      <c r="B2178" s="535" t="s">
        <v>669</v>
      </c>
      <c r="C2178" s="536">
        <v>1</v>
      </c>
      <c r="D2178" s="537" t="str">
        <f>'Information Input'!$M$14</f>
        <v xml:space="preserve">      -      </v>
      </c>
      <c r="E2178" s="537" t="s">
        <v>137</v>
      </c>
      <c r="F2178" s="538">
        <f t="shared" si="335"/>
        <v>43647</v>
      </c>
      <c r="G2178" s="538">
        <f t="shared" si="336"/>
        <v>43738</v>
      </c>
      <c r="H2178" s="538">
        <f>'Information Input'!$H$35</f>
        <v>43555</v>
      </c>
      <c r="I2178" s="537" t="str">
        <f>'Information Input'!$J$22</f>
        <v>Quarterly</v>
      </c>
      <c r="J2178" s="538">
        <f>'Information Input'!$H$30</f>
        <v>43555</v>
      </c>
      <c r="K2178" s="537">
        <f>'Information Input'!$J$18</f>
        <v>2019</v>
      </c>
      <c r="L2178" s="539" t="s">
        <v>96</v>
      </c>
      <c r="M2178" s="540" t="s">
        <v>241</v>
      </c>
      <c r="N2178" s="541" t="s">
        <v>241</v>
      </c>
      <c r="O2178" s="542" t="s">
        <v>671</v>
      </c>
      <c r="P2178" s="537">
        <v>38</v>
      </c>
      <c r="Q2178" s="541" t="s">
        <v>180</v>
      </c>
      <c r="R2178" s="541" t="s">
        <v>233</v>
      </c>
      <c r="S2178" s="543">
        <f>'Report 1'!$AS$18</f>
        <v>0</v>
      </c>
      <c r="T2178" s="544">
        <f>'Report 1'!$AS$58</f>
        <v>0</v>
      </c>
      <c r="U2178" s="545">
        <f>'Report 1'!$AS$144</f>
        <v>0</v>
      </c>
      <c r="AL2178" s="546" t="s">
        <v>669</v>
      </c>
      <c r="AM2178" s="547">
        <v>2</v>
      </c>
      <c r="AN2178" s="547" t="str">
        <f>'Information Input'!$M$14</f>
        <v xml:space="preserve">      -      </v>
      </c>
      <c r="AO2178" s="547" t="s">
        <v>136</v>
      </c>
      <c r="AP2178" s="538">
        <f t="shared" si="338"/>
        <v>43556</v>
      </c>
      <c r="AQ2178" s="538">
        <f t="shared" si="337"/>
        <v>43646</v>
      </c>
      <c r="AR2178" s="538">
        <f>'Information Input'!$H$35</f>
        <v>43555</v>
      </c>
      <c r="AS2178" s="547" t="str">
        <f>'Information Input'!$J$22</f>
        <v>Quarterly</v>
      </c>
      <c r="AT2178" s="538">
        <f>'Information Input'!$H$30</f>
        <v>43555</v>
      </c>
      <c r="AU2178" s="547">
        <f>'Information Input'!$J$18</f>
        <v>2019</v>
      </c>
      <c r="AV2178" s="547" t="s">
        <v>243</v>
      </c>
      <c r="AW2178" s="547" t="s">
        <v>230</v>
      </c>
      <c r="AX2178" s="547" t="s">
        <v>230</v>
      </c>
      <c r="AY2178" s="548" t="s">
        <v>671</v>
      </c>
      <c r="AZ2178" s="547">
        <v>35</v>
      </c>
      <c r="BA2178" s="549" t="s">
        <v>177</v>
      </c>
      <c r="BB2178" s="543" t="s">
        <v>235</v>
      </c>
      <c r="BC2178" s="550">
        <f>'Report 2'!$O492</f>
        <v>0</v>
      </c>
      <c r="BD2178" s="550">
        <f>'Report 2'!$P492</f>
        <v>0</v>
      </c>
      <c r="BE2178" s="550">
        <f>'Report 2'!$Q492</f>
        <v>0</v>
      </c>
      <c r="BF2178" s="550">
        <f>'Report 2'!$R492</f>
        <v>0</v>
      </c>
      <c r="BG2178" s="550">
        <f>'Report 2'!$S492</f>
        <v>0</v>
      </c>
      <c r="BH2178" s="550">
        <f>'Report 2'!$T492</f>
        <v>0</v>
      </c>
      <c r="BI2178" s="550">
        <f>'Report 2'!$U492</f>
        <v>0</v>
      </c>
      <c r="CC2178" s="542" t="s">
        <v>669</v>
      </c>
      <c r="CD2178" s="1014" t="s">
        <v>672</v>
      </c>
      <c r="CE2178" s="1014" t="str">
        <f>'Information Input'!$M$14</f>
        <v xml:space="preserve">      -      </v>
      </c>
      <c r="CF2178" s="551" t="s">
        <v>139</v>
      </c>
      <c r="CG2178" s="552">
        <f>'Information Input'!$H$33</f>
        <v>43466</v>
      </c>
      <c r="CH2178" s="552">
        <f>'Information Input'!$H$34</f>
        <v>43555</v>
      </c>
      <c r="CI2178" s="552">
        <f>'Information Input'!$H$35</f>
        <v>43555</v>
      </c>
      <c r="CJ2178" s="551" t="str">
        <f>'Information Input'!$J$22</f>
        <v>Quarterly</v>
      </c>
      <c r="CK2178" s="552">
        <f>'Information Input'!$H$30</f>
        <v>43555</v>
      </c>
      <c r="CL2178" s="551">
        <f>'Information Input'!$J$18</f>
        <v>2019</v>
      </c>
      <c r="CM2178" s="551" t="s">
        <v>243</v>
      </c>
      <c r="CN2178" s="1014" t="s">
        <v>230</v>
      </c>
      <c r="CO2178" s="542" t="s">
        <v>230</v>
      </c>
      <c r="CP2178" s="542" t="s">
        <v>671</v>
      </c>
      <c r="CQ2178" s="551">
        <v>17</v>
      </c>
      <c r="CR2178" s="542" t="s">
        <v>159</v>
      </c>
      <c r="CS2178" s="542" t="s">
        <v>235</v>
      </c>
      <c r="CT2178" s="1015">
        <f>'Report 1'!$BE$18</f>
        <v>0</v>
      </c>
      <c r="CU2178" s="1016">
        <f>SUMIF('Report 4A'!$G$16:$G$95,$CQ2178,'Report 4A'!$BM$16:$BM$95)</f>
        <v>0</v>
      </c>
      <c r="CV2178" s="1017">
        <f t="shared" si="340"/>
        <v>0</v>
      </c>
    </row>
    <row r="2179" spans="2:100">
      <c r="B2179" s="535" t="s">
        <v>669</v>
      </c>
      <c r="C2179" s="536">
        <v>1</v>
      </c>
      <c r="D2179" s="537" t="str">
        <f>'Information Input'!$M$14</f>
        <v xml:space="preserve">      -      </v>
      </c>
      <c r="E2179" s="537" t="s">
        <v>137</v>
      </c>
      <c r="F2179" s="538">
        <f t="shared" si="335"/>
        <v>43647</v>
      </c>
      <c r="G2179" s="538">
        <f t="shared" si="336"/>
        <v>43738</v>
      </c>
      <c r="H2179" s="538">
        <f>'Information Input'!$H$35</f>
        <v>43555</v>
      </c>
      <c r="I2179" s="537" t="str">
        <f>'Information Input'!$J$22</f>
        <v>Quarterly</v>
      </c>
      <c r="J2179" s="538">
        <f>'Information Input'!$H$30</f>
        <v>43555</v>
      </c>
      <c r="K2179" s="537">
        <f>'Information Input'!$J$18</f>
        <v>2019</v>
      </c>
      <c r="L2179" s="539" t="s">
        <v>96</v>
      </c>
      <c r="M2179" s="540" t="s">
        <v>241</v>
      </c>
      <c r="N2179" s="541" t="s">
        <v>241</v>
      </c>
      <c r="O2179" s="542" t="s">
        <v>671</v>
      </c>
      <c r="P2179" s="537">
        <v>39</v>
      </c>
      <c r="Q2179" s="541" t="s">
        <v>181</v>
      </c>
      <c r="R2179" s="541" t="s">
        <v>233</v>
      </c>
      <c r="S2179" s="543">
        <f>'Report 1'!$AS$18</f>
        <v>0</v>
      </c>
      <c r="T2179" s="544">
        <f>'Report 1'!$AS$59</f>
        <v>0</v>
      </c>
      <c r="U2179" s="545">
        <f>'Report 1'!$AS$145</f>
        <v>0</v>
      </c>
      <c r="AL2179" s="546" t="s">
        <v>669</v>
      </c>
      <c r="AM2179" s="547">
        <v>2</v>
      </c>
      <c r="AN2179" s="547" t="str">
        <f>'Information Input'!$M$14</f>
        <v xml:space="preserve">      -      </v>
      </c>
      <c r="AO2179" s="547" t="s">
        <v>136</v>
      </c>
      <c r="AP2179" s="538">
        <f t="shared" si="338"/>
        <v>43556</v>
      </c>
      <c r="AQ2179" s="538">
        <f t="shared" si="337"/>
        <v>43646</v>
      </c>
      <c r="AR2179" s="538">
        <f>'Information Input'!$H$35</f>
        <v>43555</v>
      </c>
      <c r="AS2179" s="547" t="str">
        <f>'Information Input'!$J$22</f>
        <v>Quarterly</v>
      </c>
      <c r="AT2179" s="538">
        <f>'Information Input'!$H$30</f>
        <v>43555</v>
      </c>
      <c r="AU2179" s="547">
        <f>'Information Input'!$J$18</f>
        <v>2019</v>
      </c>
      <c r="AV2179" s="547" t="s">
        <v>243</v>
      </c>
      <c r="AW2179" s="547" t="s">
        <v>230</v>
      </c>
      <c r="AX2179" s="547" t="s">
        <v>230</v>
      </c>
      <c r="AY2179" s="548" t="s">
        <v>671</v>
      </c>
      <c r="AZ2179" s="547">
        <v>36</v>
      </c>
      <c r="BA2179" s="549" t="s">
        <v>178</v>
      </c>
      <c r="BB2179" s="543" t="s">
        <v>235</v>
      </c>
      <c r="BC2179" s="550">
        <f>'Report 2'!$O493</f>
        <v>0</v>
      </c>
      <c r="BD2179" s="550">
        <f>'Report 2'!$P493</f>
        <v>0</v>
      </c>
      <c r="BE2179" s="550">
        <f>'Report 2'!$Q493</f>
        <v>0</v>
      </c>
      <c r="BF2179" s="550">
        <f>'Report 2'!$R493</f>
        <v>0</v>
      </c>
      <c r="BG2179" s="550">
        <f>'Report 2'!$S493</f>
        <v>0</v>
      </c>
      <c r="BH2179" s="550">
        <f>'Report 2'!$T493</f>
        <v>0</v>
      </c>
      <c r="BI2179" s="550">
        <f>'Report 2'!$U493</f>
        <v>0</v>
      </c>
      <c r="CC2179" s="542" t="s">
        <v>669</v>
      </c>
      <c r="CD2179" s="1014" t="s">
        <v>672</v>
      </c>
      <c r="CE2179" s="1014" t="str">
        <f>'Information Input'!$M$14</f>
        <v xml:space="preserve">      -      </v>
      </c>
      <c r="CF2179" s="551" t="s">
        <v>139</v>
      </c>
      <c r="CG2179" s="552">
        <f>'Information Input'!$H$33</f>
        <v>43466</v>
      </c>
      <c r="CH2179" s="552">
        <f>'Information Input'!$H$34</f>
        <v>43555</v>
      </c>
      <c r="CI2179" s="552">
        <f>'Information Input'!$H$35</f>
        <v>43555</v>
      </c>
      <c r="CJ2179" s="551" t="str">
        <f>'Information Input'!$J$22</f>
        <v>Quarterly</v>
      </c>
      <c r="CK2179" s="552">
        <f>'Information Input'!$H$30</f>
        <v>43555</v>
      </c>
      <c r="CL2179" s="551">
        <f>'Information Input'!$J$18</f>
        <v>2019</v>
      </c>
      <c r="CM2179" s="551" t="s">
        <v>243</v>
      </c>
      <c r="CN2179" s="1014" t="s">
        <v>230</v>
      </c>
      <c r="CO2179" s="542" t="s">
        <v>230</v>
      </c>
      <c r="CP2179" s="542" t="s">
        <v>671</v>
      </c>
      <c r="CQ2179" s="551">
        <v>18</v>
      </c>
      <c r="CR2179" s="542" t="s">
        <v>160</v>
      </c>
      <c r="CS2179" s="542" t="s">
        <v>235</v>
      </c>
      <c r="CT2179" s="1015">
        <f>'Report 1'!$BE$18</f>
        <v>0</v>
      </c>
      <c r="CU2179" s="1016">
        <f>SUMIF('Report 4A'!$G$16:$G$95,$CQ2179,'Report 4A'!$BM$16:$BM$95)</f>
        <v>0</v>
      </c>
      <c r="CV2179" s="1017">
        <f t="shared" si="340"/>
        <v>0</v>
      </c>
    </row>
    <row r="2180" spans="2:100">
      <c r="B2180" s="535" t="s">
        <v>669</v>
      </c>
      <c r="C2180" s="536">
        <v>1</v>
      </c>
      <c r="D2180" s="537" t="str">
        <f>'Information Input'!$M$14</f>
        <v xml:space="preserve">      -      </v>
      </c>
      <c r="E2180" s="537" t="s">
        <v>137</v>
      </c>
      <c r="F2180" s="538">
        <f t="shared" si="335"/>
        <v>43647</v>
      </c>
      <c r="G2180" s="538">
        <f t="shared" si="336"/>
        <v>43738</v>
      </c>
      <c r="H2180" s="538">
        <f>'Information Input'!$H$35</f>
        <v>43555</v>
      </c>
      <c r="I2180" s="537" t="str">
        <f>'Information Input'!$J$22</f>
        <v>Quarterly</v>
      </c>
      <c r="J2180" s="538">
        <f>'Information Input'!$H$30</f>
        <v>43555</v>
      </c>
      <c r="K2180" s="537">
        <f>'Information Input'!$J$18</f>
        <v>2019</v>
      </c>
      <c r="L2180" s="539" t="s">
        <v>96</v>
      </c>
      <c r="M2180" s="540" t="s">
        <v>241</v>
      </c>
      <c r="N2180" s="541" t="s">
        <v>241</v>
      </c>
      <c r="O2180" s="542" t="s">
        <v>671</v>
      </c>
      <c r="P2180" s="537">
        <v>40</v>
      </c>
      <c r="Q2180" s="541" t="s">
        <v>182</v>
      </c>
      <c r="R2180" s="541" t="s">
        <v>238</v>
      </c>
      <c r="S2180" s="543">
        <f>'Report 1'!$AS$18</f>
        <v>0</v>
      </c>
      <c r="T2180" s="544">
        <f>'Report 1'!$AS$60</f>
        <v>0</v>
      </c>
      <c r="U2180" s="545">
        <f>'Report 1'!$AS$146</f>
        <v>0</v>
      </c>
      <c r="AL2180" s="546" t="s">
        <v>669</v>
      </c>
      <c r="AM2180" s="547">
        <v>2</v>
      </c>
      <c r="AN2180" s="547" t="str">
        <f>'Information Input'!$M$14</f>
        <v xml:space="preserve">      -      </v>
      </c>
      <c r="AO2180" s="547" t="s">
        <v>136</v>
      </c>
      <c r="AP2180" s="538">
        <f t="shared" si="338"/>
        <v>43556</v>
      </c>
      <c r="AQ2180" s="538">
        <f t="shared" si="337"/>
        <v>43646</v>
      </c>
      <c r="AR2180" s="538">
        <f>'Information Input'!$H$35</f>
        <v>43555</v>
      </c>
      <c r="AS2180" s="547" t="str">
        <f>'Information Input'!$J$22</f>
        <v>Quarterly</v>
      </c>
      <c r="AT2180" s="538">
        <f>'Information Input'!$H$30</f>
        <v>43555</v>
      </c>
      <c r="AU2180" s="547">
        <f>'Information Input'!$J$18</f>
        <v>2019</v>
      </c>
      <c r="AV2180" s="547" t="s">
        <v>243</v>
      </c>
      <c r="AW2180" s="547" t="s">
        <v>230</v>
      </c>
      <c r="AX2180" s="547" t="s">
        <v>230</v>
      </c>
      <c r="AY2180" s="548" t="s">
        <v>671</v>
      </c>
      <c r="AZ2180" s="547">
        <v>37</v>
      </c>
      <c r="BA2180" s="549" t="s">
        <v>179</v>
      </c>
      <c r="BB2180" s="543" t="s">
        <v>231</v>
      </c>
      <c r="BC2180" s="550">
        <f>'Report 2'!$O494</f>
        <v>0</v>
      </c>
      <c r="BD2180" s="550">
        <f>'Report 2'!$P494</f>
        <v>0</v>
      </c>
      <c r="BE2180" s="550">
        <f>'Report 2'!$Q494</f>
        <v>0</v>
      </c>
      <c r="BF2180" s="550">
        <f>'Report 2'!$R494</f>
        <v>0</v>
      </c>
      <c r="BG2180" s="550">
        <f>'Report 2'!$S494</f>
        <v>0</v>
      </c>
      <c r="BH2180" s="550">
        <f>'Report 2'!$T494</f>
        <v>0</v>
      </c>
      <c r="BI2180" s="550">
        <f>'Report 2'!$U494</f>
        <v>0</v>
      </c>
      <c r="CC2180" s="542" t="s">
        <v>669</v>
      </c>
      <c r="CD2180" s="1014" t="s">
        <v>672</v>
      </c>
      <c r="CE2180" s="1014" t="str">
        <f>'Information Input'!$M$14</f>
        <v xml:space="preserve">      -      </v>
      </c>
      <c r="CF2180" s="551" t="s">
        <v>139</v>
      </c>
      <c r="CG2180" s="552">
        <f>'Information Input'!$H$33</f>
        <v>43466</v>
      </c>
      <c r="CH2180" s="552">
        <f>'Information Input'!$H$34</f>
        <v>43555</v>
      </c>
      <c r="CI2180" s="552">
        <f>'Information Input'!$H$35</f>
        <v>43555</v>
      </c>
      <c r="CJ2180" s="551" t="str">
        <f>'Information Input'!$J$22</f>
        <v>Quarterly</v>
      </c>
      <c r="CK2180" s="552">
        <f>'Information Input'!$H$30</f>
        <v>43555</v>
      </c>
      <c r="CL2180" s="551">
        <f>'Information Input'!$J$18</f>
        <v>2019</v>
      </c>
      <c r="CM2180" s="551" t="s">
        <v>243</v>
      </c>
      <c r="CN2180" s="1014" t="s">
        <v>230</v>
      </c>
      <c r="CO2180" s="542" t="s">
        <v>230</v>
      </c>
      <c r="CP2180" s="542" t="s">
        <v>671</v>
      </c>
      <c r="CQ2180" s="551">
        <v>19</v>
      </c>
      <c r="CR2180" s="542" t="s">
        <v>161</v>
      </c>
      <c r="CS2180" s="542" t="s">
        <v>235</v>
      </c>
      <c r="CT2180" s="1015">
        <f>'Report 1'!$BE$18</f>
        <v>0</v>
      </c>
      <c r="CU2180" s="1016">
        <f>SUMIF('Report 4A'!$G$16:$G$95,$CQ2180,'Report 4A'!$BM$16:$BM$95)</f>
        <v>0</v>
      </c>
      <c r="CV2180" s="1017">
        <f t="shared" si="340"/>
        <v>0</v>
      </c>
    </row>
    <row r="2181" spans="2:100">
      <c r="B2181" s="535" t="s">
        <v>669</v>
      </c>
      <c r="C2181" s="536">
        <v>1</v>
      </c>
      <c r="D2181" s="537" t="str">
        <f>'Information Input'!$M$14</f>
        <v xml:space="preserve">      -      </v>
      </c>
      <c r="E2181" s="537" t="s">
        <v>137</v>
      </c>
      <c r="F2181" s="538">
        <f t="shared" si="335"/>
        <v>43647</v>
      </c>
      <c r="G2181" s="538">
        <f t="shared" si="336"/>
        <v>43738</v>
      </c>
      <c r="H2181" s="538">
        <f>'Information Input'!$H$35</f>
        <v>43555</v>
      </c>
      <c r="I2181" s="537" t="str">
        <f>'Information Input'!$J$22</f>
        <v>Quarterly</v>
      </c>
      <c r="J2181" s="538">
        <f>'Information Input'!$H$30</f>
        <v>43555</v>
      </c>
      <c r="K2181" s="537">
        <f>'Information Input'!$J$18</f>
        <v>2019</v>
      </c>
      <c r="L2181" s="539" t="s">
        <v>96</v>
      </c>
      <c r="M2181" s="540" t="s">
        <v>241</v>
      </c>
      <c r="N2181" s="541" t="s">
        <v>241</v>
      </c>
      <c r="O2181" s="542" t="s">
        <v>671</v>
      </c>
      <c r="P2181" s="537">
        <v>41</v>
      </c>
      <c r="Q2181" s="541" t="s">
        <v>183</v>
      </c>
      <c r="R2181" s="541" t="s">
        <v>238</v>
      </c>
      <c r="S2181" s="543">
        <f>'Report 1'!$AS$18</f>
        <v>0</v>
      </c>
      <c r="T2181" s="544">
        <f>'Report 1'!$AS$61</f>
        <v>0</v>
      </c>
      <c r="U2181" s="545">
        <f>'Report 1'!$AS$147</f>
        <v>0</v>
      </c>
      <c r="AL2181" s="546" t="s">
        <v>669</v>
      </c>
      <c r="AM2181" s="547">
        <v>2</v>
      </c>
      <c r="AN2181" s="547" t="str">
        <f>'Information Input'!$M$14</f>
        <v xml:space="preserve">      -      </v>
      </c>
      <c r="AO2181" s="547" t="s">
        <v>136</v>
      </c>
      <c r="AP2181" s="538">
        <f t="shared" si="338"/>
        <v>43556</v>
      </c>
      <c r="AQ2181" s="538">
        <f t="shared" si="337"/>
        <v>43646</v>
      </c>
      <c r="AR2181" s="538">
        <f>'Information Input'!$H$35</f>
        <v>43555</v>
      </c>
      <c r="AS2181" s="547" t="str">
        <f>'Information Input'!$J$22</f>
        <v>Quarterly</v>
      </c>
      <c r="AT2181" s="538">
        <f>'Information Input'!$H$30</f>
        <v>43555</v>
      </c>
      <c r="AU2181" s="547">
        <f>'Information Input'!$J$18</f>
        <v>2019</v>
      </c>
      <c r="AV2181" s="547" t="s">
        <v>243</v>
      </c>
      <c r="AW2181" s="547" t="s">
        <v>230</v>
      </c>
      <c r="AX2181" s="547" t="s">
        <v>230</v>
      </c>
      <c r="AY2181" s="548" t="s">
        <v>671</v>
      </c>
      <c r="AZ2181" s="547">
        <v>38</v>
      </c>
      <c r="BA2181" s="549" t="s">
        <v>180</v>
      </c>
      <c r="BB2181" s="543" t="s">
        <v>233</v>
      </c>
      <c r="BC2181" s="550">
        <f>'Report 2'!$O495</f>
        <v>0</v>
      </c>
      <c r="BD2181" s="550">
        <f>'Report 2'!$P495</f>
        <v>0</v>
      </c>
      <c r="BE2181" s="550">
        <f>'Report 2'!$Q495</f>
        <v>0</v>
      </c>
      <c r="BF2181" s="550">
        <f>'Report 2'!$R495</f>
        <v>0</v>
      </c>
      <c r="BG2181" s="550">
        <f>'Report 2'!$S495</f>
        <v>0</v>
      </c>
      <c r="BH2181" s="550">
        <f>'Report 2'!$T495</f>
        <v>0</v>
      </c>
      <c r="BI2181" s="550">
        <f>'Report 2'!$U495</f>
        <v>0</v>
      </c>
      <c r="CC2181" s="542" t="s">
        <v>669</v>
      </c>
      <c r="CD2181" s="1014" t="s">
        <v>672</v>
      </c>
      <c r="CE2181" s="1014" t="str">
        <f>'Information Input'!$M$14</f>
        <v xml:space="preserve">      -      </v>
      </c>
      <c r="CF2181" s="551" t="s">
        <v>139</v>
      </c>
      <c r="CG2181" s="552">
        <f>'Information Input'!$H$33</f>
        <v>43466</v>
      </c>
      <c r="CH2181" s="552">
        <f>'Information Input'!$H$34</f>
        <v>43555</v>
      </c>
      <c r="CI2181" s="552">
        <f>'Information Input'!$H$35</f>
        <v>43555</v>
      </c>
      <c r="CJ2181" s="551" t="str">
        <f>'Information Input'!$J$22</f>
        <v>Quarterly</v>
      </c>
      <c r="CK2181" s="552">
        <f>'Information Input'!$H$30</f>
        <v>43555</v>
      </c>
      <c r="CL2181" s="551">
        <f>'Information Input'!$J$18</f>
        <v>2019</v>
      </c>
      <c r="CM2181" s="551" t="s">
        <v>243</v>
      </c>
      <c r="CN2181" s="1014" t="s">
        <v>230</v>
      </c>
      <c r="CO2181" s="542" t="s">
        <v>230</v>
      </c>
      <c r="CP2181" s="542" t="s">
        <v>671</v>
      </c>
      <c r="CQ2181" s="551">
        <v>20</v>
      </c>
      <c r="CR2181" s="542" t="s">
        <v>162</v>
      </c>
      <c r="CS2181" s="542" t="s">
        <v>235</v>
      </c>
      <c r="CT2181" s="1015">
        <f>'Report 1'!$BE$18</f>
        <v>0</v>
      </c>
      <c r="CU2181" s="1016">
        <f>SUMIF('Report 4A'!$G$16:$G$95,$CQ2181,'Report 4A'!$BM$16:$BM$95)</f>
        <v>0</v>
      </c>
      <c r="CV2181" s="1017">
        <f t="shared" si="340"/>
        <v>0</v>
      </c>
    </row>
    <row r="2182" spans="2:100">
      <c r="B2182" s="535" t="s">
        <v>669</v>
      </c>
      <c r="C2182" s="536">
        <v>1</v>
      </c>
      <c r="D2182" s="537" t="str">
        <f>'Information Input'!$M$14</f>
        <v xml:space="preserve">      -      </v>
      </c>
      <c r="E2182" s="537" t="s">
        <v>137</v>
      </c>
      <c r="F2182" s="538">
        <f t="shared" si="335"/>
        <v>43647</v>
      </c>
      <c r="G2182" s="538">
        <f t="shared" si="336"/>
        <v>43738</v>
      </c>
      <c r="H2182" s="538">
        <f>'Information Input'!$H$35</f>
        <v>43555</v>
      </c>
      <c r="I2182" s="537" t="str">
        <f>'Information Input'!$J$22</f>
        <v>Quarterly</v>
      </c>
      <c r="J2182" s="538">
        <f>'Information Input'!$H$30</f>
        <v>43555</v>
      </c>
      <c r="K2182" s="537">
        <f>'Information Input'!$J$18</f>
        <v>2019</v>
      </c>
      <c r="L2182" s="539" t="s">
        <v>96</v>
      </c>
      <c r="M2182" s="540" t="s">
        <v>241</v>
      </c>
      <c r="N2182" s="541" t="s">
        <v>241</v>
      </c>
      <c r="O2182" s="542" t="s">
        <v>671</v>
      </c>
      <c r="P2182" s="537">
        <v>42</v>
      </c>
      <c r="Q2182" s="541" t="s">
        <v>184</v>
      </c>
      <c r="R2182" s="541" t="s">
        <v>233</v>
      </c>
      <c r="S2182" s="543">
        <f>'Report 1'!$AS$18</f>
        <v>0</v>
      </c>
      <c r="T2182" s="544">
        <f>'Report 1'!$AS$62</f>
        <v>0</v>
      </c>
      <c r="U2182" s="545">
        <f>'Report 1'!$AS$148</f>
        <v>0</v>
      </c>
      <c r="AL2182" s="546" t="s">
        <v>669</v>
      </c>
      <c r="AM2182" s="547">
        <v>2</v>
      </c>
      <c r="AN2182" s="547" t="str">
        <f>'Information Input'!$M$14</f>
        <v xml:space="preserve">      -      </v>
      </c>
      <c r="AO2182" s="547" t="s">
        <v>136</v>
      </c>
      <c r="AP2182" s="538">
        <f t="shared" si="338"/>
        <v>43556</v>
      </c>
      <c r="AQ2182" s="538">
        <f t="shared" si="337"/>
        <v>43646</v>
      </c>
      <c r="AR2182" s="538">
        <f>'Information Input'!$H$35</f>
        <v>43555</v>
      </c>
      <c r="AS2182" s="547" t="str">
        <f>'Information Input'!$J$22</f>
        <v>Quarterly</v>
      </c>
      <c r="AT2182" s="538">
        <f>'Information Input'!$H$30</f>
        <v>43555</v>
      </c>
      <c r="AU2182" s="547">
        <f>'Information Input'!$J$18</f>
        <v>2019</v>
      </c>
      <c r="AV2182" s="547" t="s">
        <v>243</v>
      </c>
      <c r="AW2182" s="547" t="s">
        <v>230</v>
      </c>
      <c r="AX2182" s="547" t="s">
        <v>230</v>
      </c>
      <c r="AY2182" s="548" t="s">
        <v>671</v>
      </c>
      <c r="AZ2182" s="547">
        <v>39</v>
      </c>
      <c r="BA2182" s="549" t="s">
        <v>181</v>
      </c>
      <c r="BB2182" s="543" t="s">
        <v>233</v>
      </c>
      <c r="BC2182" s="550">
        <f>'Report 2'!$O496</f>
        <v>0</v>
      </c>
      <c r="BD2182" s="550">
        <f>'Report 2'!$P496</f>
        <v>0</v>
      </c>
      <c r="BE2182" s="550">
        <f>'Report 2'!$Q496</f>
        <v>0</v>
      </c>
      <c r="BF2182" s="550">
        <f>'Report 2'!$R496</f>
        <v>0</v>
      </c>
      <c r="BG2182" s="550">
        <f>'Report 2'!$S496</f>
        <v>0</v>
      </c>
      <c r="BH2182" s="550">
        <f>'Report 2'!$T496</f>
        <v>0</v>
      </c>
      <c r="BI2182" s="550">
        <f>'Report 2'!$U496</f>
        <v>0</v>
      </c>
      <c r="CC2182" s="542" t="s">
        <v>669</v>
      </c>
      <c r="CD2182" s="1014" t="s">
        <v>672</v>
      </c>
      <c r="CE2182" s="1014" t="str">
        <f>'Information Input'!$M$14</f>
        <v xml:space="preserve">      -      </v>
      </c>
      <c r="CF2182" s="551" t="s">
        <v>139</v>
      </c>
      <c r="CG2182" s="552">
        <f>'Information Input'!$H$33</f>
        <v>43466</v>
      </c>
      <c r="CH2182" s="552">
        <f>'Information Input'!$H$34</f>
        <v>43555</v>
      </c>
      <c r="CI2182" s="552">
        <f>'Information Input'!$H$35</f>
        <v>43555</v>
      </c>
      <c r="CJ2182" s="551" t="str">
        <f>'Information Input'!$J$22</f>
        <v>Quarterly</v>
      </c>
      <c r="CK2182" s="552">
        <f>'Information Input'!$H$30</f>
        <v>43555</v>
      </c>
      <c r="CL2182" s="551">
        <f>'Information Input'!$J$18</f>
        <v>2019</v>
      </c>
      <c r="CM2182" s="551" t="s">
        <v>243</v>
      </c>
      <c r="CN2182" s="1014" t="s">
        <v>230</v>
      </c>
      <c r="CO2182" s="542" t="s">
        <v>230</v>
      </c>
      <c r="CP2182" s="542" t="s">
        <v>671</v>
      </c>
      <c r="CQ2182" s="551">
        <v>21</v>
      </c>
      <c r="CR2182" s="542" t="s">
        <v>163</v>
      </c>
      <c r="CS2182" s="542" t="s">
        <v>235</v>
      </c>
      <c r="CT2182" s="1015">
        <f>'Report 1'!$BE$18</f>
        <v>0</v>
      </c>
      <c r="CU2182" s="1016">
        <f>SUMIF('Report 4A'!$G$16:$G$95,$CQ2182,'Report 4A'!$BM$16:$BM$95)</f>
        <v>0</v>
      </c>
      <c r="CV2182" s="1017">
        <f t="shared" si="340"/>
        <v>0</v>
      </c>
    </row>
    <row r="2183" spans="2:100">
      <c r="B2183" s="535" t="s">
        <v>669</v>
      </c>
      <c r="C2183" s="536">
        <v>1</v>
      </c>
      <c r="D2183" s="537" t="str">
        <f>'Information Input'!$M$14</f>
        <v xml:space="preserve">      -      </v>
      </c>
      <c r="E2183" s="537" t="s">
        <v>137</v>
      </c>
      <c r="F2183" s="538">
        <f t="shared" si="335"/>
        <v>43647</v>
      </c>
      <c r="G2183" s="538">
        <f t="shared" si="336"/>
        <v>43738</v>
      </c>
      <c r="H2183" s="538">
        <f>'Information Input'!$H$35</f>
        <v>43555</v>
      </c>
      <c r="I2183" s="537" t="str">
        <f>'Information Input'!$J$22</f>
        <v>Quarterly</v>
      </c>
      <c r="J2183" s="538">
        <f>'Information Input'!$H$30</f>
        <v>43555</v>
      </c>
      <c r="K2183" s="537">
        <f>'Information Input'!$J$18</f>
        <v>2019</v>
      </c>
      <c r="L2183" s="539" t="s">
        <v>96</v>
      </c>
      <c r="M2183" s="540" t="s">
        <v>241</v>
      </c>
      <c r="N2183" s="541" t="s">
        <v>241</v>
      </c>
      <c r="O2183" s="542" t="s">
        <v>671</v>
      </c>
      <c r="P2183" s="537">
        <v>43</v>
      </c>
      <c r="Q2183" s="541" t="s">
        <v>185</v>
      </c>
      <c r="R2183" s="541" t="s">
        <v>233</v>
      </c>
      <c r="S2183" s="543">
        <f>'Report 1'!$AS$18</f>
        <v>0</v>
      </c>
      <c r="T2183" s="544">
        <f>'Report 1'!$AS$63</f>
        <v>0</v>
      </c>
      <c r="U2183" s="545">
        <f>'Report 1'!$AS$149</f>
        <v>0</v>
      </c>
      <c r="AL2183" s="546" t="s">
        <v>669</v>
      </c>
      <c r="AM2183" s="547">
        <v>2</v>
      </c>
      <c r="AN2183" s="547" t="str">
        <f>'Information Input'!$M$14</f>
        <v xml:space="preserve">      -      </v>
      </c>
      <c r="AO2183" s="547" t="s">
        <v>136</v>
      </c>
      <c r="AP2183" s="538">
        <f t="shared" si="338"/>
        <v>43556</v>
      </c>
      <c r="AQ2183" s="538">
        <f t="shared" si="337"/>
        <v>43646</v>
      </c>
      <c r="AR2183" s="538">
        <f>'Information Input'!$H$35</f>
        <v>43555</v>
      </c>
      <c r="AS2183" s="547" t="str">
        <f>'Information Input'!$J$22</f>
        <v>Quarterly</v>
      </c>
      <c r="AT2183" s="538">
        <f>'Information Input'!$H$30</f>
        <v>43555</v>
      </c>
      <c r="AU2183" s="547">
        <f>'Information Input'!$J$18</f>
        <v>2019</v>
      </c>
      <c r="AV2183" s="547" t="s">
        <v>243</v>
      </c>
      <c r="AW2183" s="547" t="s">
        <v>230</v>
      </c>
      <c r="AX2183" s="547" t="s">
        <v>230</v>
      </c>
      <c r="AY2183" s="548" t="s">
        <v>671</v>
      </c>
      <c r="AZ2183" s="547">
        <v>40</v>
      </c>
      <c r="BA2183" s="549" t="s">
        <v>182</v>
      </c>
      <c r="BB2183" s="543" t="s">
        <v>238</v>
      </c>
      <c r="BC2183" s="550">
        <f>'Report 2'!$O497</f>
        <v>0</v>
      </c>
      <c r="BD2183" s="550">
        <f>'Report 2'!$P497</f>
        <v>0</v>
      </c>
      <c r="BE2183" s="550">
        <f>'Report 2'!$Q497</f>
        <v>0</v>
      </c>
      <c r="BF2183" s="550">
        <f>'Report 2'!$R497</f>
        <v>0</v>
      </c>
      <c r="BG2183" s="550">
        <f>'Report 2'!$S497</f>
        <v>0</v>
      </c>
      <c r="BH2183" s="550">
        <f>'Report 2'!$T497</f>
        <v>0</v>
      </c>
      <c r="BI2183" s="550">
        <f>'Report 2'!$U497</f>
        <v>0</v>
      </c>
      <c r="CC2183" s="542" t="s">
        <v>669</v>
      </c>
      <c r="CD2183" s="1014" t="s">
        <v>672</v>
      </c>
      <c r="CE2183" s="1014" t="str">
        <f>'Information Input'!$M$14</f>
        <v xml:space="preserve">      -      </v>
      </c>
      <c r="CF2183" s="551" t="s">
        <v>139</v>
      </c>
      <c r="CG2183" s="552">
        <f>'Information Input'!$H$33</f>
        <v>43466</v>
      </c>
      <c r="CH2183" s="552">
        <f>'Information Input'!$H$34</f>
        <v>43555</v>
      </c>
      <c r="CI2183" s="552">
        <f>'Information Input'!$H$35</f>
        <v>43555</v>
      </c>
      <c r="CJ2183" s="551" t="str">
        <f>'Information Input'!$J$22</f>
        <v>Quarterly</v>
      </c>
      <c r="CK2183" s="552">
        <f>'Information Input'!$H$30</f>
        <v>43555</v>
      </c>
      <c r="CL2183" s="551">
        <f>'Information Input'!$J$18</f>
        <v>2019</v>
      </c>
      <c r="CM2183" s="551" t="s">
        <v>243</v>
      </c>
      <c r="CN2183" s="1014" t="s">
        <v>230</v>
      </c>
      <c r="CO2183" s="542" t="s">
        <v>230</v>
      </c>
      <c r="CP2183" s="542" t="s">
        <v>671</v>
      </c>
      <c r="CQ2183" s="551">
        <v>22</v>
      </c>
      <c r="CR2183" s="542" t="s">
        <v>164</v>
      </c>
      <c r="CS2183" s="542" t="s">
        <v>236</v>
      </c>
      <c r="CT2183" s="1015">
        <f>'Report 1'!$BE$18</f>
        <v>0</v>
      </c>
      <c r="CU2183" s="1016">
        <f>SUMIF('Report 4A'!$G$16:$G$95,$CQ2183,'Report 4A'!$BM$16:$BM$95)</f>
        <v>0</v>
      </c>
      <c r="CV2183" s="1017">
        <f t="shared" si="340"/>
        <v>0</v>
      </c>
    </row>
    <row r="2184" spans="2:100">
      <c r="B2184" s="535" t="s">
        <v>669</v>
      </c>
      <c r="C2184" s="536">
        <v>1</v>
      </c>
      <c r="D2184" s="537" t="str">
        <f>'Information Input'!$M$14</f>
        <v xml:space="preserve">      -      </v>
      </c>
      <c r="E2184" s="537" t="s">
        <v>137</v>
      </c>
      <c r="F2184" s="538">
        <f t="shared" si="335"/>
        <v>43647</v>
      </c>
      <c r="G2184" s="538">
        <f t="shared" si="336"/>
        <v>43738</v>
      </c>
      <c r="H2184" s="538">
        <f>'Information Input'!$H$35</f>
        <v>43555</v>
      </c>
      <c r="I2184" s="537" t="str">
        <f>'Information Input'!$J$22</f>
        <v>Quarterly</v>
      </c>
      <c r="J2184" s="538">
        <f>'Information Input'!$H$30</f>
        <v>43555</v>
      </c>
      <c r="K2184" s="537">
        <f>'Information Input'!$J$18</f>
        <v>2019</v>
      </c>
      <c r="L2184" s="539" t="s">
        <v>96</v>
      </c>
      <c r="M2184" s="540" t="s">
        <v>241</v>
      </c>
      <c r="N2184" s="541" t="s">
        <v>241</v>
      </c>
      <c r="O2184" s="542" t="s">
        <v>674</v>
      </c>
      <c r="P2184" s="537">
        <v>44</v>
      </c>
      <c r="Q2184" s="541" t="s">
        <v>186</v>
      </c>
      <c r="R2184" s="541" t="s">
        <v>239</v>
      </c>
      <c r="S2184" s="543">
        <f>'Report 1'!$AS$18</f>
        <v>0</v>
      </c>
      <c r="T2184" s="544">
        <f>'Report 1'!$AS$64</f>
        <v>0</v>
      </c>
      <c r="U2184" s="545">
        <f>'Report 1'!$AS$150</f>
        <v>0</v>
      </c>
      <c r="AL2184" s="546" t="s">
        <v>669</v>
      </c>
      <c r="AM2184" s="547">
        <v>2</v>
      </c>
      <c r="AN2184" s="547" t="str">
        <f>'Information Input'!$M$14</f>
        <v xml:space="preserve">      -      </v>
      </c>
      <c r="AO2184" s="547" t="s">
        <v>136</v>
      </c>
      <c r="AP2184" s="538">
        <f t="shared" si="338"/>
        <v>43556</v>
      </c>
      <c r="AQ2184" s="538">
        <f t="shared" si="337"/>
        <v>43646</v>
      </c>
      <c r="AR2184" s="538">
        <f>'Information Input'!$H$35</f>
        <v>43555</v>
      </c>
      <c r="AS2184" s="547" t="str">
        <f>'Information Input'!$J$22</f>
        <v>Quarterly</v>
      </c>
      <c r="AT2184" s="538">
        <f>'Information Input'!$H$30</f>
        <v>43555</v>
      </c>
      <c r="AU2184" s="547">
        <f>'Information Input'!$J$18</f>
        <v>2019</v>
      </c>
      <c r="AV2184" s="547" t="s">
        <v>243</v>
      </c>
      <c r="AW2184" s="547" t="s">
        <v>230</v>
      </c>
      <c r="AX2184" s="547" t="s">
        <v>230</v>
      </c>
      <c r="AY2184" s="548" t="s">
        <v>671</v>
      </c>
      <c r="AZ2184" s="547">
        <v>41</v>
      </c>
      <c r="BA2184" s="549" t="s">
        <v>183</v>
      </c>
      <c r="BB2184" s="543" t="s">
        <v>238</v>
      </c>
      <c r="BC2184" s="550">
        <f>'Report 2'!$O498</f>
        <v>0</v>
      </c>
      <c r="BD2184" s="550">
        <f>'Report 2'!$P498</f>
        <v>0</v>
      </c>
      <c r="BE2184" s="550">
        <f>'Report 2'!$Q498</f>
        <v>0</v>
      </c>
      <c r="BF2184" s="550">
        <f>'Report 2'!$R498</f>
        <v>0</v>
      </c>
      <c r="BG2184" s="550">
        <f>'Report 2'!$S498</f>
        <v>0</v>
      </c>
      <c r="BH2184" s="550">
        <f>'Report 2'!$T498</f>
        <v>0</v>
      </c>
      <c r="BI2184" s="550">
        <f>'Report 2'!$U498</f>
        <v>0</v>
      </c>
      <c r="CC2184" s="542" t="s">
        <v>669</v>
      </c>
      <c r="CD2184" s="1014" t="s">
        <v>672</v>
      </c>
      <c r="CE2184" s="1014" t="str">
        <f>'Information Input'!$M$14</f>
        <v xml:space="preserve">      -      </v>
      </c>
      <c r="CF2184" s="551" t="s">
        <v>139</v>
      </c>
      <c r="CG2184" s="552">
        <f>'Information Input'!$H$33</f>
        <v>43466</v>
      </c>
      <c r="CH2184" s="552">
        <f>'Information Input'!$H$34</f>
        <v>43555</v>
      </c>
      <c r="CI2184" s="552">
        <f>'Information Input'!$H$35</f>
        <v>43555</v>
      </c>
      <c r="CJ2184" s="551" t="str">
        <f>'Information Input'!$J$22</f>
        <v>Quarterly</v>
      </c>
      <c r="CK2184" s="552">
        <f>'Information Input'!$H$30</f>
        <v>43555</v>
      </c>
      <c r="CL2184" s="551">
        <f>'Information Input'!$J$18</f>
        <v>2019</v>
      </c>
      <c r="CM2184" s="551" t="s">
        <v>243</v>
      </c>
      <c r="CN2184" s="1014" t="s">
        <v>230</v>
      </c>
      <c r="CO2184" s="542" t="s">
        <v>230</v>
      </c>
      <c r="CP2184" s="542" t="s">
        <v>671</v>
      </c>
      <c r="CQ2184" s="551">
        <v>23</v>
      </c>
      <c r="CR2184" s="542" t="s">
        <v>165</v>
      </c>
      <c r="CS2184" s="542" t="s">
        <v>236</v>
      </c>
      <c r="CT2184" s="1015">
        <f>'Report 1'!$BE$18</f>
        <v>0</v>
      </c>
      <c r="CU2184" s="1016">
        <f>SUMIF('Report 4A'!$G$16:$G$95,$CQ2184,'Report 4A'!$BM$16:$BM$95)</f>
        <v>0</v>
      </c>
      <c r="CV2184" s="1017">
        <f t="shared" si="340"/>
        <v>0</v>
      </c>
    </row>
    <row r="2185" spans="2:100">
      <c r="B2185" s="535" t="s">
        <v>669</v>
      </c>
      <c r="C2185" s="536">
        <v>1</v>
      </c>
      <c r="D2185" s="537" t="str">
        <f>'Information Input'!$M$14</f>
        <v xml:space="preserve">      -      </v>
      </c>
      <c r="E2185" s="537" t="s">
        <v>137</v>
      </c>
      <c r="F2185" s="538">
        <f t="shared" si="335"/>
        <v>43647</v>
      </c>
      <c r="G2185" s="538">
        <f t="shared" si="336"/>
        <v>43738</v>
      </c>
      <c r="H2185" s="538">
        <f>'Information Input'!$H$35</f>
        <v>43555</v>
      </c>
      <c r="I2185" s="537" t="str">
        <f>'Information Input'!$J$22</f>
        <v>Quarterly</v>
      </c>
      <c r="J2185" s="538">
        <f>'Information Input'!$H$30</f>
        <v>43555</v>
      </c>
      <c r="K2185" s="537">
        <f>'Information Input'!$J$18</f>
        <v>2019</v>
      </c>
      <c r="L2185" s="539" t="s">
        <v>96</v>
      </c>
      <c r="M2185" s="540" t="s">
        <v>241</v>
      </c>
      <c r="N2185" s="541" t="s">
        <v>241</v>
      </c>
      <c r="O2185" s="542" t="s">
        <v>675</v>
      </c>
      <c r="P2185" s="537">
        <v>45</v>
      </c>
      <c r="Q2185" s="541" t="s">
        <v>187</v>
      </c>
      <c r="R2185" s="541" t="s">
        <v>239</v>
      </c>
      <c r="S2185" s="543">
        <f>'Report 1'!$AS$18</f>
        <v>0</v>
      </c>
      <c r="T2185" s="544">
        <f>'Report 1'!$AS$65</f>
        <v>0</v>
      </c>
      <c r="U2185" s="545">
        <f>'Report 1'!$AS$151</f>
        <v>0</v>
      </c>
      <c r="AL2185" s="546" t="s">
        <v>669</v>
      </c>
      <c r="AM2185" s="547">
        <v>2</v>
      </c>
      <c r="AN2185" s="547" t="str">
        <f>'Information Input'!$M$14</f>
        <v xml:space="preserve">      -      </v>
      </c>
      <c r="AO2185" s="547" t="s">
        <v>136</v>
      </c>
      <c r="AP2185" s="538">
        <f t="shared" si="338"/>
        <v>43556</v>
      </c>
      <c r="AQ2185" s="538">
        <f t="shared" si="337"/>
        <v>43646</v>
      </c>
      <c r="AR2185" s="538">
        <f>'Information Input'!$H$35</f>
        <v>43555</v>
      </c>
      <c r="AS2185" s="547" t="str">
        <f>'Information Input'!$J$22</f>
        <v>Quarterly</v>
      </c>
      <c r="AT2185" s="538">
        <f>'Information Input'!$H$30</f>
        <v>43555</v>
      </c>
      <c r="AU2185" s="547">
        <f>'Information Input'!$J$18</f>
        <v>2019</v>
      </c>
      <c r="AV2185" s="547" t="s">
        <v>243</v>
      </c>
      <c r="AW2185" s="547" t="s">
        <v>230</v>
      </c>
      <c r="AX2185" s="547" t="s">
        <v>230</v>
      </c>
      <c r="AY2185" s="548" t="s">
        <v>671</v>
      </c>
      <c r="AZ2185" s="547">
        <v>42</v>
      </c>
      <c r="BA2185" s="549" t="s">
        <v>184</v>
      </c>
      <c r="BB2185" s="543" t="s">
        <v>233</v>
      </c>
      <c r="BC2185" s="550">
        <f>'Report 2'!$O499</f>
        <v>0</v>
      </c>
      <c r="BD2185" s="550">
        <f>'Report 2'!$P499</f>
        <v>0</v>
      </c>
      <c r="BE2185" s="550">
        <f>'Report 2'!$Q499</f>
        <v>0</v>
      </c>
      <c r="BF2185" s="550">
        <f>'Report 2'!$R499</f>
        <v>0</v>
      </c>
      <c r="BG2185" s="550">
        <f>'Report 2'!$S499</f>
        <v>0</v>
      </c>
      <c r="BH2185" s="550">
        <f>'Report 2'!$T499</f>
        <v>0</v>
      </c>
      <c r="BI2185" s="550">
        <f>'Report 2'!$U499</f>
        <v>0</v>
      </c>
      <c r="CC2185" s="542" t="s">
        <v>669</v>
      </c>
      <c r="CD2185" s="1014" t="s">
        <v>672</v>
      </c>
      <c r="CE2185" s="1014" t="str">
        <f>'Information Input'!$M$14</f>
        <v xml:space="preserve">      -      </v>
      </c>
      <c r="CF2185" s="551" t="s">
        <v>139</v>
      </c>
      <c r="CG2185" s="552">
        <f>'Information Input'!$H$33</f>
        <v>43466</v>
      </c>
      <c r="CH2185" s="552">
        <f>'Information Input'!$H$34</f>
        <v>43555</v>
      </c>
      <c r="CI2185" s="552">
        <f>'Information Input'!$H$35</f>
        <v>43555</v>
      </c>
      <c r="CJ2185" s="551" t="str">
        <f>'Information Input'!$J$22</f>
        <v>Quarterly</v>
      </c>
      <c r="CK2185" s="552">
        <f>'Information Input'!$H$30</f>
        <v>43555</v>
      </c>
      <c r="CL2185" s="551">
        <f>'Information Input'!$J$18</f>
        <v>2019</v>
      </c>
      <c r="CM2185" s="551" t="s">
        <v>243</v>
      </c>
      <c r="CN2185" s="1014" t="s">
        <v>230</v>
      </c>
      <c r="CO2185" s="542" t="s">
        <v>230</v>
      </c>
      <c r="CP2185" s="542" t="s">
        <v>671</v>
      </c>
      <c r="CQ2185" s="551">
        <v>24</v>
      </c>
      <c r="CR2185" s="542" t="s">
        <v>166</v>
      </c>
      <c r="CS2185" s="542" t="s">
        <v>233</v>
      </c>
      <c r="CT2185" s="1015">
        <f>'Report 1'!$BE$18</f>
        <v>0</v>
      </c>
      <c r="CU2185" s="1016">
        <f>SUMIF('Report 4A'!$G$16:$G$95,$CQ2185,'Report 4A'!$BM$16:$BM$95)</f>
        <v>0</v>
      </c>
      <c r="CV2185" s="1017">
        <f t="shared" si="340"/>
        <v>0</v>
      </c>
    </row>
    <row r="2186" spans="2:100">
      <c r="B2186" s="535" t="s">
        <v>669</v>
      </c>
      <c r="C2186" s="536">
        <v>1</v>
      </c>
      <c r="D2186" s="537" t="str">
        <f>'Information Input'!$M$14</f>
        <v xml:space="preserve">      -      </v>
      </c>
      <c r="E2186" s="537" t="s">
        <v>137</v>
      </c>
      <c r="F2186" s="538">
        <f t="shared" si="335"/>
        <v>43647</v>
      </c>
      <c r="G2186" s="538">
        <f t="shared" si="336"/>
        <v>43738</v>
      </c>
      <c r="H2186" s="538">
        <f>'Information Input'!$H$35</f>
        <v>43555</v>
      </c>
      <c r="I2186" s="537" t="str">
        <f>'Information Input'!$J$22</f>
        <v>Quarterly</v>
      </c>
      <c r="J2186" s="538">
        <f>'Information Input'!$H$30</f>
        <v>43555</v>
      </c>
      <c r="K2186" s="537">
        <f>'Information Input'!$J$18</f>
        <v>2019</v>
      </c>
      <c r="L2186" s="539" t="s">
        <v>96</v>
      </c>
      <c r="M2186" s="540" t="s">
        <v>241</v>
      </c>
      <c r="N2186" s="541" t="s">
        <v>241</v>
      </c>
      <c r="O2186" s="542" t="s">
        <v>675</v>
      </c>
      <c r="P2186" s="537">
        <v>46</v>
      </c>
      <c r="Q2186" s="541" t="s">
        <v>188</v>
      </c>
      <c r="R2186" s="541" t="s">
        <v>239</v>
      </c>
      <c r="S2186" s="543">
        <f>'Report 1'!$AS$18</f>
        <v>0</v>
      </c>
      <c r="T2186" s="544">
        <f>'Report 1'!$AS$66</f>
        <v>0</v>
      </c>
      <c r="U2186" s="545">
        <f>'Report 1'!$AS$152</f>
        <v>0</v>
      </c>
      <c r="AL2186" s="546" t="s">
        <v>669</v>
      </c>
      <c r="AM2186" s="547">
        <v>2</v>
      </c>
      <c r="AN2186" s="547" t="str">
        <f>'Information Input'!$M$14</f>
        <v xml:space="preserve">      -      </v>
      </c>
      <c r="AO2186" s="547" t="s">
        <v>136</v>
      </c>
      <c r="AP2186" s="538">
        <f t="shared" si="338"/>
        <v>43556</v>
      </c>
      <c r="AQ2186" s="538">
        <f t="shared" si="337"/>
        <v>43646</v>
      </c>
      <c r="AR2186" s="538">
        <f>'Information Input'!$H$35</f>
        <v>43555</v>
      </c>
      <c r="AS2186" s="547" t="str">
        <f>'Information Input'!$J$22</f>
        <v>Quarterly</v>
      </c>
      <c r="AT2186" s="538">
        <f>'Information Input'!$H$30</f>
        <v>43555</v>
      </c>
      <c r="AU2186" s="547">
        <f>'Information Input'!$J$18</f>
        <v>2019</v>
      </c>
      <c r="AV2186" s="547" t="s">
        <v>243</v>
      </c>
      <c r="AW2186" s="547" t="s">
        <v>230</v>
      </c>
      <c r="AX2186" s="547" t="s">
        <v>230</v>
      </c>
      <c r="AY2186" s="548" t="s">
        <v>671</v>
      </c>
      <c r="AZ2186" s="547">
        <v>43</v>
      </c>
      <c r="BA2186" s="549" t="s">
        <v>185</v>
      </c>
      <c r="BB2186" s="543" t="s">
        <v>233</v>
      </c>
      <c r="BC2186" s="550">
        <f>'Report 2'!$O500</f>
        <v>0</v>
      </c>
      <c r="BD2186" s="550">
        <f>'Report 2'!$P500</f>
        <v>0</v>
      </c>
      <c r="BE2186" s="550">
        <f>'Report 2'!$Q500</f>
        <v>0</v>
      </c>
      <c r="BF2186" s="550">
        <f>'Report 2'!$R500</f>
        <v>0</v>
      </c>
      <c r="BG2186" s="550">
        <f>'Report 2'!$S500</f>
        <v>0</v>
      </c>
      <c r="BH2186" s="550">
        <f>'Report 2'!$T500</f>
        <v>0</v>
      </c>
      <c r="BI2186" s="550">
        <f>'Report 2'!$U500</f>
        <v>0</v>
      </c>
      <c r="CC2186" s="542" t="s">
        <v>669</v>
      </c>
      <c r="CD2186" s="1014" t="s">
        <v>672</v>
      </c>
      <c r="CE2186" s="1014" t="str">
        <f>'Information Input'!$M$14</f>
        <v xml:space="preserve">      -      </v>
      </c>
      <c r="CF2186" s="551" t="s">
        <v>139</v>
      </c>
      <c r="CG2186" s="552">
        <f>'Information Input'!$H$33</f>
        <v>43466</v>
      </c>
      <c r="CH2186" s="552">
        <f>'Information Input'!$H$34</f>
        <v>43555</v>
      </c>
      <c r="CI2186" s="552">
        <f>'Information Input'!$H$35</f>
        <v>43555</v>
      </c>
      <c r="CJ2186" s="551" t="str">
        <f>'Information Input'!$J$22</f>
        <v>Quarterly</v>
      </c>
      <c r="CK2186" s="552">
        <f>'Information Input'!$H$30</f>
        <v>43555</v>
      </c>
      <c r="CL2186" s="551">
        <f>'Information Input'!$J$18</f>
        <v>2019</v>
      </c>
      <c r="CM2186" s="551" t="s">
        <v>243</v>
      </c>
      <c r="CN2186" s="1014" t="s">
        <v>230</v>
      </c>
      <c r="CO2186" s="542" t="s">
        <v>230</v>
      </c>
      <c r="CP2186" s="542" t="s">
        <v>671</v>
      </c>
      <c r="CQ2186" s="551">
        <v>25</v>
      </c>
      <c r="CR2186" s="542" t="s">
        <v>167</v>
      </c>
      <c r="CS2186" s="542" t="s">
        <v>233</v>
      </c>
      <c r="CT2186" s="1015">
        <f>'Report 1'!$BE$18</f>
        <v>0</v>
      </c>
      <c r="CU2186" s="1016">
        <f>SUMIF('Report 4A'!$G$16:$G$95,$CQ2186,'Report 4A'!$BM$16:$BM$95)</f>
        <v>0</v>
      </c>
      <c r="CV2186" s="1017">
        <f t="shared" si="340"/>
        <v>0</v>
      </c>
    </row>
    <row r="2187" spans="2:100">
      <c r="B2187" s="535" t="s">
        <v>669</v>
      </c>
      <c r="C2187" s="536">
        <v>1</v>
      </c>
      <c r="D2187" s="537" t="str">
        <f>'Information Input'!$M$14</f>
        <v xml:space="preserve">      -      </v>
      </c>
      <c r="E2187" s="537" t="s">
        <v>137</v>
      </c>
      <c r="F2187" s="538">
        <f t="shared" si="335"/>
        <v>43647</v>
      </c>
      <c r="G2187" s="538">
        <f t="shared" si="336"/>
        <v>43738</v>
      </c>
      <c r="H2187" s="538">
        <f>'Information Input'!$H$35</f>
        <v>43555</v>
      </c>
      <c r="I2187" s="537" t="str">
        <f>'Information Input'!$J$22</f>
        <v>Quarterly</v>
      </c>
      <c r="J2187" s="538">
        <f>'Information Input'!$H$30</f>
        <v>43555</v>
      </c>
      <c r="K2187" s="537">
        <f>'Information Input'!$J$18</f>
        <v>2019</v>
      </c>
      <c r="L2187" s="539" t="s">
        <v>96</v>
      </c>
      <c r="M2187" s="540" t="s">
        <v>241</v>
      </c>
      <c r="N2187" s="541" t="s">
        <v>241</v>
      </c>
      <c r="O2187" s="542" t="s">
        <v>675</v>
      </c>
      <c r="P2187" s="537">
        <v>47</v>
      </c>
      <c r="Q2187" s="541" t="s">
        <v>189</v>
      </c>
      <c r="R2187" s="541" t="s">
        <v>239</v>
      </c>
      <c r="S2187" s="543">
        <f>'Report 1'!$AS$18</f>
        <v>0</v>
      </c>
      <c r="T2187" s="544">
        <f>'Report 1'!$AS$67</f>
        <v>0</v>
      </c>
      <c r="U2187" s="545">
        <f>'Report 1'!$AS$153</f>
        <v>0</v>
      </c>
      <c r="AL2187" s="546" t="s">
        <v>669</v>
      </c>
      <c r="AM2187" s="547">
        <v>2</v>
      </c>
      <c r="AN2187" s="547" t="str">
        <f>'Information Input'!$M$14</f>
        <v xml:space="preserve">      -      </v>
      </c>
      <c r="AO2187" s="547" t="s">
        <v>136</v>
      </c>
      <c r="AP2187" s="538">
        <f t="shared" si="338"/>
        <v>43556</v>
      </c>
      <c r="AQ2187" s="538">
        <f t="shared" si="337"/>
        <v>43646</v>
      </c>
      <c r="AR2187" s="538">
        <f>'Information Input'!$H$35</f>
        <v>43555</v>
      </c>
      <c r="AS2187" s="547" t="str">
        <f>'Information Input'!$J$22</f>
        <v>Quarterly</v>
      </c>
      <c r="AT2187" s="538">
        <f>'Information Input'!$H$30</f>
        <v>43555</v>
      </c>
      <c r="AU2187" s="547">
        <f>'Information Input'!$J$18</f>
        <v>2019</v>
      </c>
      <c r="AV2187" s="547" t="s">
        <v>243</v>
      </c>
      <c r="AW2187" s="547" t="s">
        <v>230</v>
      </c>
      <c r="AX2187" s="547" t="s">
        <v>230</v>
      </c>
      <c r="AY2187" s="548" t="s">
        <v>674</v>
      </c>
      <c r="AZ2187" s="547">
        <v>44</v>
      </c>
      <c r="BA2187" s="549" t="s">
        <v>186</v>
      </c>
      <c r="BB2187" s="543" t="s">
        <v>239</v>
      </c>
      <c r="BC2187" s="550">
        <f>'Report 2'!$O501</f>
        <v>0</v>
      </c>
      <c r="BD2187" s="550">
        <f>'Report 2'!$P501</f>
        <v>0</v>
      </c>
      <c r="BE2187" s="550">
        <f>'Report 2'!$Q501</f>
        <v>0</v>
      </c>
      <c r="BF2187" s="550">
        <f>'Report 2'!$R501</f>
        <v>0</v>
      </c>
      <c r="BG2187" s="550">
        <f>'Report 2'!$S501</f>
        <v>0</v>
      </c>
      <c r="BH2187" s="550">
        <f>'Report 2'!$T501</f>
        <v>0</v>
      </c>
      <c r="BI2187" s="550">
        <f>'Report 2'!$U501</f>
        <v>0</v>
      </c>
      <c r="CC2187" s="542" t="s">
        <v>669</v>
      </c>
      <c r="CD2187" s="1014" t="s">
        <v>672</v>
      </c>
      <c r="CE2187" s="1014" t="str">
        <f>'Information Input'!$M$14</f>
        <v xml:space="preserve">      -      </v>
      </c>
      <c r="CF2187" s="551" t="s">
        <v>139</v>
      </c>
      <c r="CG2187" s="552">
        <f>'Information Input'!$H$33</f>
        <v>43466</v>
      </c>
      <c r="CH2187" s="552">
        <f>'Information Input'!$H$34</f>
        <v>43555</v>
      </c>
      <c r="CI2187" s="552">
        <f>'Information Input'!$H$35</f>
        <v>43555</v>
      </c>
      <c r="CJ2187" s="551" t="str">
        <f>'Information Input'!$J$22</f>
        <v>Quarterly</v>
      </c>
      <c r="CK2187" s="552">
        <f>'Information Input'!$H$30</f>
        <v>43555</v>
      </c>
      <c r="CL2187" s="551">
        <f>'Information Input'!$J$18</f>
        <v>2019</v>
      </c>
      <c r="CM2187" s="551" t="s">
        <v>243</v>
      </c>
      <c r="CN2187" s="1014" t="s">
        <v>230</v>
      </c>
      <c r="CO2187" s="542" t="s">
        <v>230</v>
      </c>
      <c r="CP2187" s="542" t="s">
        <v>671</v>
      </c>
      <c r="CQ2187" s="551">
        <v>26</v>
      </c>
      <c r="CR2187" s="542" t="s">
        <v>168</v>
      </c>
      <c r="CS2187" s="542" t="s">
        <v>237</v>
      </c>
      <c r="CT2187" s="1015">
        <f>'Report 1'!$BE$18</f>
        <v>0</v>
      </c>
      <c r="CU2187" s="1016">
        <f>SUMIF('Report 4A'!$G$16:$G$95,$CQ2187,'Report 4A'!$BM$16:$BM$95)</f>
        <v>0</v>
      </c>
      <c r="CV2187" s="1017">
        <f t="shared" si="340"/>
        <v>0</v>
      </c>
    </row>
    <row r="2188" spans="2:100">
      <c r="B2188" s="535" t="s">
        <v>669</v>
      </c>
      <c r="C2188" s="536">
        <v>1</v>
      </c>
      <c r="D2188" s="537" t="str">
        <f>'Information Input'!$M$14</f>
        <v xml:space="preserve">      -      </v>
      </c>
      <c r="E2188" s="537" t="s">
        <v>137</v>
      </c>
      <c r="F2188" s="538">
        <f t="shared" si="335"/>
        <v>43647</v>
      </c>
      <c r="G2188" s="538">
        <f t="shared" si="336"/>
        <v>43738</v>
      </c>
      <c r="H2188" s="538">
        <f>'Information Input'!$H$35</f>
        <v>43555</v>
      </c>
      <c r="I2188" s="537" t="str">
        <f>'Information Input'!$J$22</f>
        <v>Quarterly</v>
      </c>
      <c r="J2188" s="538">
        <f>'Information Input'!$H$30</f>
        <v>43555</v>
      </c>
      <c r="K2188" s="537">
        <f>'Information Input'!$J$18</f>
        <v>2019</v>
      </c>
      <c r="L2188" s="539" t="s">
        <v>96</v>
      </c>
      <c r="M2188" s="540" t="s">
        <v>241</v>
      </c>
      <c r="N2188" s="541" t="s">
        <v>241</v>
      </c>
      <c r="O2188" s="542" t="s">
        <v>675</v>
      </c>
      <c r="P2188" s="537">
        <v>48</v>
      </c>
      <c r="Q2188" s="541" t="s">
        <v>190</v>
      </c>
      <c r="R2188" s="541" t="s">
        <v>239</v>
      </c>
      <c r="S2188" s="543">
        <f>'Report 1'!$AS$18</f>
        <v>0</v>
      </c>
      <c r="T2188" s="544">
        <f>'Report 1'!$AS$68</f>
        <v>0</v>
      </c>
      <c r="U2188" s="545">
        <f>'Report 1'!$AS$154</f>
        <v>0</v>
      </c>
      <c r="AL2188" s="546" t="s">
        <v>669</v>
      </c>
      <c r="AM2188" s="547">
        <v>2</v>
      </c>
      <c r="AN2188" s="547" t="str">
        <f>'Information Input'!$M$14</f>
        <v xml:space="preserve">      -      </v>
      </c>
      <c r="AO2188" s="547" t="s">
        <v>136</v>
      </c>
      <c r="AP2188" s="538">
        <f t="shared" si="338"/>
        <v>43556</v>
      </c>
      <c r="AQ2188" s="538">
        <f t="shared" si="337"/>
        <v>43646</v>
      </c>
      <c r="AR2188" s="538">
        <f>'Information Input'!$H$35</f>
        <v>43555</v>
      </c>
      <c r="AS2188" s="547" t="str">
        <f>'Information Input'!$J$22</f>
        <v>Quarterly</v>
      </c>
      <c r="AT2188" s="538">
        <f>'Information Input'!$H$30</f>
        <v>43555</v>
      </c>
      <c r="AU2188" s="547">
        <f>'Information Input'!$J$18</f>
        <v>2019</v>
      </c>
      <c r="AV2188" s="547" t="s">
        <v>243</v>
      </c>
      <c r="AW2188" s="547" t="s">
        <v>230</v>
      </c>
      <c r="AX2188" s="547" t="s">
        <v>230</v>
      </c>
      <c r="AY2188" s="548" t="s">
        <v>675</v>
      </c>
      <c r="AZ2188" s="547">
        <v>45</v>
      </c>
      <c r="BA2188" s="549" t="s">
        <v>187</v>
      </c>
      <c r="BB2188" s="543" t="s">
        <v>239</v>
      </c>
      <c r="BC2188" s="550">
        <f>'Report 2'!$O502</f>
        <v>0</v>
      </c>
      <c r="BD2188" s="550">
        <f>'Report 2'!$P502</f>
        <v>0</v>
      </c>
      <c r="BE2188" s="550">
        <f>'Report 2'!$Q502</f>
        <v>0</v>
      </c>
      <c r="BF2188" s="550">
        <f>'Report 2'!$R502</f>
        <v>0</v>
      </c>
      <c r="BG2188" s="550">
        <f>'Report 2'!$S502</f>
        <v>0</v>
      </c>
      <c r="BH2188" s="550">
        <f>'Report 2'!$T502</f>
        <v>0</v>
      </c>
      <c r="BI2188" s="550">
        <f>'Report 2'!$U502</f>
        <v>0</v>
      </c>
      <c r="CC2188" s="542" t="s">
        <v>669</v>
      </c>
      <c r="CD2188" s="1014" t="s">
        <v>672</v>
      </c>
      <c r="CE2188" s="1014" t="str">
        <f>'Information Input'!$M$14</f>
        <v xml:space="preserve">      -      </v>
      </c>
      <c r="CF2188" s="551" t="s">
        <v>139</v>
      </c>
      <c r="CG2188" s="552">
        <f>'Information Input'!$H$33</f>
        <v>43466</v>
      </c>
      <c r="CH2188" s="552">
        <f>'Information Input'!$H$34</f>
        <v>43555</v>
      </c>
      <c r="CI2188" s="552">
        <f>'Information Input'!$H$35</f>
        <v>43555</v>
      </c>
      <c r="CJ2188" s="551" t="str">
        <f>'Information Input'!$J$22</f>
        <v>Quarterly</v>
      </c>
      <c r="CK2188" s="552">
        <f>'Information Input'!$H$30</f>
        <v>43555</v>
      </c>
      <c r="CL2188" s="551">
        <f>'Information Input'!$J$18</f>
        <v>2019</v>
      </c>
      <c r="CM2188" s="551" t="s">
        <v>243</v>
      </c>
      <c r="CN2188" s="1014" t="s">
        <v>230</v>
      </c>
      <c r="CO2188" s="542" t="s">
        <v>230</v>
      </c>
      <c r="CP2188" s="542" t="s">
        <v>671</v>
      </c>
      <c r="CQ2188" s="551">
        <v>27</v>
      </c>
      <c r="CR2188" s="542" t="s">
        <v>169</v>
      </c>
      <c r="CS2188" s="542" t="s">
        <v>235</v>
      </c>
      <c r="CT2188" s="1015">
        <f>'Report 1'!$BE$18</f>
        <v>0</v>
      </c>
      <c r="CU2188" s="1016">
        <f>SUMIF('Report 4A'!$G$16:$G$95,$CQ2188,'Report 4A'!$BM$16:$BM$95)</f>
        <v>0</v>
      </c>
      <c r="CV2188" s="1017">
        <f t="shared" si="340"/>
        <v>0</v>
      </c>
    </row>
    <row r="2189" spans="2:100">
      <c r="B2189" s="535" t="s">
        <v>669</v>
      </c>
      <c r="C2189" s="536">
        <v>1</v>
      </c>
      <c r="D2189" s="537" t="str">
        <f>'Information Input'!$M$14</f>
        <v xml:space="preserve">      -      </v>
      </c>
      <c r="E2189" s="537" t="s">
        <v>137</v>
      </c>
      <c r="F2189" s="538">
        <f t="shared" si="335"/>
        <v>43647</v>
      </c>
      <c r="G2189" s="538">
        <f t="shared" si="336"/>
        <v>43738</v>
      </c>
      <c r="H2189" s="538">
        <f>'Information Input'!$H$35</f>
        <v>43555</v>
      </c>
      <c r="I2189" s="537" t="str">
        <f>'Information Input'!$J$22</f>
        <v>Quarterly</v>
      </c>
      <c r="J2189" s="538">
        <f>'Information Input'!$H$30</f>
        <v>43555</v>
      </c>
      <c r="K2189" s="537">
        <f>'Information Input'!$J$18</f>
        <v>2019</v>
      </c>
      <c r="L2189" s="539" t="s">
        <v>96</v>
      </c>
      <c r="M2189" s="540" t="s">
        <v>241</v>
      </c>
      <c r="N2189" s="541" t="s">
        <v>241</v>
      </c>
      <c r="O2189" s="542" t="s">
        <v>675</v>
      </c>
      <c r="P2189" s="537">
        <v>49</v>
      </c>
      <c r="Q2189" s="541" t="s">
        <v>191</v>
      </c>
      <c r="R2189" s="541" t="s">
        <v>239</v>
      </c>
      <c r="S2189" s="543">
        <f>'Report 1'!$AS$18</f>
        <v>0</v>
      </c>
      <c r="T2189" s="544">
        <f>'Report 1'!$AS$69</f>
        <v>0</v>
      </c>
      <c r="U2189" s="545">
        <f>'Report 1'!$AS$155</f>
        <v>0</v>
      </c>
      <c r="AL2189" s="546" t="s">
        <v>669</v>
      </c>
      <c r="AM2189" s="547">
        <v>2</v>
      </c>
      <c r="AN2189" s="547" t="str">
        <f>'Information Input'!$M$14</f>
        <v xml:space="preserve">      -      </v>
      </c>
      <c r="AO2189" s="547" t="s">
        <v>136</v>
      </c>
      <c r="AP2189" s="538">
        <f t="shared" si="338"/>
        <v>43556</v>
      </c>
      <c r="AQ2189" s="538">
        <f t="shared" si="337"/>
        <v>43646</v>
      </c>
      <c r="AR2189" s="538">
        <f>'Information Input'!$H$35</f>
        <v>43555</v>
      </c>
      <c r="AS2189" s="547" t="str">
        <f>'Information Input'!$J$22</f>
        <v>Quarterly</v>
      </c>
      <c r="AT2189" s="538">
        <f>'Information Input'!$H$30</f>
        <v>43555</v>
      </c>
      <c r="AU2189" s="547">
        <f>'Information Input'!$J$18</f>
        <v>2019</v>
      </c>
      <c r="AV2189" s="547" t="s">
        <v>243</v>
      </c>
      <c r="AW2189" s="547" t="s">
        <v>230</v>
      </c>
      <c r="AX2189" s="547" t="s">
        <v>230</v>
      </c>
      <c r="AY2189" s="548" t="s">
        <v>675</v>
      </c>
      <c r="AZ2189" s="547">
        <v>46</v>
      </c>
      <c r="BA2189" s="549" t="s">
        <v>188</v>
      </c>
      <c r="BB2189" s="543" t="s">
        <v>239</v>
      </c>
      <c r="BC2189" s="550">
        <f>'Report 2'!$O503</f>
        <v>0</v>
      </c>
      <c r="BD2189" s="550">
        <f>'Report 2'!$P503</f>
        <v>0</v>
      </c>
      <c r="BE2189" s="550">
        <f>'Report 2'!$Q503</f>
        <v>0</v>
      </c>
      <c r="BF2189" s="550">
        <f>'Report 2'!$R503</f>
        <v>0</v>
      </c>
      <c r="BG2189" s="550">
        <f>'Report 2'!$S503</f>
        <v>0</v>
      </c>
      <c r="BH2189" s="550">
        <f>'Report 2'!$T503</f>
        <v>0</v>
      </c>
      <c r="BI2189" s="550">
        <f>'Report 2'!$U503</f>
        <v>0</v>
      </c>
      <c r="CC2189" s="542" t="s">
        <v>669</v>
      </c>
      <c r="CD2189" s="1014" t="s">
        <v>672</v>
      </c>
      <c r="CE2189" s="1014" t="str">
        <f>'Information Input'!$M$14</f>
        <v xml:space="preserve">      -      </v>
      </c>
      <c r="CF2189" s="551" t="s">
        <v>139</v>
      </c>
      <c r="CG2189" s="552">
        <f>'Information Input'!$H$33</f>
        <v>43466</v>
      </c>
      <c r="CH2189" s="552">
        <f>'Information Input'!$H$34</f>
        <v>43555</v>
      </c>
      <c r="CI2189" s="552">
        <f>'Information Input'!$H$35</f>
        <v>43555</v>
      </c>
      <c r="CJ2189" s="551" t="str">
        <f>'Information Input'!$J$22</f>
        <v>Quarterly</v>
      </c>
      <c r="CK2189" s="552">
        <f>'Information Input'!$H$30</f>
        <v>43555</v>
      </c>
      <c r="CL2189" s="551">
        <f>'Information Input'!$J$18</f>
        <v>2019</v>
      </c>
      <c r="CM2189" s="551" t="s">
        <v>243</v>
      </c>
      <c r="CN2189" s="1014" t="s">
        <v>230</v>
      </c>
      <c r="CO2189" s="542" t="s">
        <v>230</v>
      </c>
      <c r="CP2189" s="542" t="s">
        <v>671</v>
      </c>
      <c r="CQ2189" s="551">
        <v>28</v>
      </c>
      <c r="CR2189" s="542" t="s">
        <v>170</v>
      </c>
      <c r="CS2189" s="542" t="s">
        <v>235</v>
      </c>
      <c r="CT2189" s="1015">
        <f>'Report 1'!$BE$18</f>
        <v>0</v>
      </c>
      <c r="CU2189" s="1016">
        <f>SUMIF('Report 4A'!$G$16:$G$95,$CQ2189,'Report 4A'!$BM$16:$BM$95)</f>
        <v>0</v>
      </c>
      <c r="CV2189" s="1017">
        <f t="shared" si="340"/>
        <v>0</v>
      </c>
    </row>
    <row r="2190" spans="2:100">
      <c r="B2190" s="535" t="s">
        <v>669</v>
      </c>
      <c r="C2190" s="536">
        <v>1</v>
      </c>
      <c r="D2190" s="537" t="str">
        <f>'Information Input'!$M$14</f>
        <v xml:space="preserve">      -      </v>
      </c>
      <c r="E2190" s="537" t="s">
        <v>137</v>
      </c>
      <c r="F2190" s="538">
        <f t="shared" si="335"/>
        <v>43647</v>
      </c>
      <c r="G2190" s="538">
        <f t="shared" si="336"/>
        <v>43738</v>
      </c>
      <c r="H2190" s="538">
        <f>'Information Input'!$H$35</f>
        <v>43555</v>
      </c>
      <c r="I2190" s="537" t="str">
        <f>'Information Input'!$J$22</f>
        <v>Quarterly</v>
      </c>
      <c r="J2190" s="538">
        <f>'Information Input'!$H$30</f>
        <v>43555</v>
      </c>
      <c r="K2190" s="537">
        <f>'Information Input'!$J$18</f>
        <v>2019</v>
      </c>
      <c r="L2190" s="539" t="s">
        <v>96</v>
      </c>
      <c r="M2190" s="540" t="s">
        <v>241</v>
      </c>
      <c r="N2190" s="541" t="s">
        <v>241</v>
      </c>
      <c r="O2190" s="542" t="s">
        <v>675</v>
      </c>
      <c r="P2190" s="537">
        <v>50</v>
      </c>
      <c r="Q2190" s="541" t="s">
        <v>192</v>
      </c>
      <c r="R2190" s="541" t="s">
        <v>239</v>
      </c>
      <c r="S2190" s="543">
        <f>'Report 1'!$AS$18</f>
        <v>0</v>
      </c>
      <c r="T2190" s="544">
        <f>'Report 1'!$AS$70</f>
        <v>0</v>
      </c>
      <c r="U2190" s="545">
        <f>'Report 1'!$AS$156</f>
        <v>0</v>
      </c>
      <c r="AL2190" s="546" t="s">
        <v>669</v>
      </c>
      <c r="AM2190" s="547">
        <v>2</v>
      </c>
      <c r="AN2190" s="547" t="str">
        <f>'Information Input'!$M$14</f>
        <v xml:space="preserve">      -      </v>
      </c>
      <c r="AO2190" s="547" t="s">
        <v>136</v>
      </c>
      <c r="AP2190" s="538">
        <f t="shared" si="338"/>
        <v>43556</v>
      </c>
      <c r="AQ2190" s="538">
        <f t="shared" si="337"/>
        <v>43646</v>
      </c>
      <c r="AR2190" s="538">
        <f>'Information Input'!$H$35</f>
        <v>43555</v>
      </c>
      <c r="AS2190" s="547" t="str">
        <f>'Information Input'!$J$22</f>
        <v>Quarterly</v>
      </c>
      <c r="AT2190" s="538">
        <f>'Information Input'!$H$30</f>
        <v>43555</v>
      </c>
      <c r="AU2190" s="547">
        <f>'Information Input'!$J$18</f>
        <v>2019</v>
      </c>
      <c r="AV2190" s="547" t="s">
        <v>243</v>
      </c>
      <c r="AW2190" s="547" t="s">
        <v>230</v>
      </c>
      <c r="AX2190" s="547" t="s">
        <v>230</v>
      </c>
      <c r="AY2190" s="548" t="s">
        <v>675</v>
      </c>
      <c r="AZ2190" s="547">
        <v>47</v>
      </c>
      <c r="BA2190" s="549" t="s">
        <v>189</v>
      </c>
      <c r="BB2190" s="543" t="s">
        <v>239</v>
      </c>
      <c r="BC2190" s="550">
        <f>'Report 2'!$O504</f>
        <v>0</v>
      </c>
      <c r="BD2190" s="550">
        <f>'Report 2'!$P504</f>
        <v>0</v>
      </c>
      <c r="BE2190" s="550">
        <f>'Report 2'!$Q504</f>
        <v>0</v>
      </c>
      <c r="BF2190" s="550">
        <f>'Report 2'!$R504</f>
        <v>0</v>
      </c>
      <c r="BG2190" s="550">
        <f>'Report 2'!$S504</f>
        <v>0</v>
      </c>
      <c r="BH2190" s="550">
        <f>'Report 2'!$T504</f>
        <v>0</v>
      </c>
      <c r="BI2190" s="550">
        <f>'Report 2'!$U504</f>
        <v>0</v>
      </c>
      <c r="CC2190" s="542" t="s">
        <v>669</v>
      </c>
      <c r="CD2190" s="1014" t="s">
        <v>672</v>
      </c>
      <c r="CE2190" s="1014" t="str">
        <f>'Information Input'!$M$14</f>
        <v xml:space="preserve">      -      </v>
      </c>
      <c r="CF2190" s="551" t="s">
        <v>139</v>
      </c>
      <c r="CG2190" s="552">
        <f>'Information Input'!$H$33</f>
        <v>43466</v>
      </c>
      <c r="CH2190" s="552">
        <f>'Information Input'!$H$34</f>
        <v>43555</v>
      </c>
      <c r="CI2190" s="552">
        <f>'Information Input'!$H$35</f>
        <v>43555</v>
      </c>
      <c r="CJ2190" s="551" t="str">
        <f>'Information Input'!$J$22</f>
        <v>Quarterly</v>
      </c>
      <c r="CK2190" s="552">
        <f>'Information Input'!$H$30</f>
        <v>43555</v>
      </c>
      <c r="CL2190" s="551">
        <f>'Information Input'!$J$18</f>
        <v>2019</v>
      </c>
      <c r="CM2190" s="551" t="s">
        <v>243</v>
      </c>
      <c r="CN2190" s="1014" t="s">
        <v>230</v>
      </c>
      <c r="CO2190" s="542" t="s">
        <v>230</v>
      </c>
      <c r="CP2190" s="542" t="s">
        <v>671</v>
      </c>
      <c r="CQ2190" s="551">
        <v>29</v>
      </c>
      <c r="CR2190" s="542" t="s">
        <v>171</v>
      </c>
      <c r="CS2190" s="542" t="s">
        <v>238</v>
      </c>
      <c r="CT2190" s="1015">
        <f>'Report 1'!$BE$18</f>
        <v>0</v>
      </c>
      <c r="CU2190" s="1016">
        <f>SUMIF('Report 4A'!$G$16:$G$95,$CQ2190,'Report 4A'!$BM$16:$BM$95)</f>
        <v>0</v>
      </c>
      <c r="CV2190" s="1017">
        <f t="shared" si="340"/>
        <v>0</v>
      </c>
    </row>
    <row r="2191" spans="2:100">
      <c r="B2191" s="535" t="s">
        <v>669</v>
      </c>
      <c r="C2191" s="536">
        <v>1</v>
      </c>
      <c r="D2191" s="537" t="str">
        <f>'Information Input'!$M$14</f>
        <v xml:space="preserve">      -      </v>
      </c>
      <c r="E2191" s="537" t="s">
        <v>137</v>
      </c>
      <c r="F2191" s="538">
        <f t="shared" si="335"/>
        <v>43647</v>
      </c>
      <c r="G2191" s="538">
        <f t="shared" si="336"/>
        <v>43738</v>
      </c>
      <c r="H2191" s="538">
        <f>'Information Input'!$H$35</f>
        <v>43555</v>
      </c>
      <c r="I2191" s="537" t="str">
        <f>'Information Input'!$J$22</f>
        <v>Quarterly</v>
      </c>
      <c r="J2191" s="538">
        <f>'Information Input'!$H$30</f>
        <v>43555</v>
      </c>
      <c r="K2191" s="537">
        <f>'Information Input'!$J$18</f>
        <v>2019</v>
      </c>
      <c r="L2191" s="539" t="s">
        <v>96</v>
      </c>
      <c r="M2191" s="540" t="s">
        <v>241</v>
      </c>
      <c r="N2191" s="541" t="s">
        <v>241</v>
      </c>
      <c r="O2191" s="542" t="s">
        <v>675</v>
      </c>
      <c r="P2191" s="537">
        <v>51</v>
      </c>
      <c r="Q2191" s="541" t="s">
        <v>193</v>
      </c>
      <c r="R2191" s="541" t="s">
        <v>239</v>
      </c>
      <c r="S2191" s="543">
        <f>'Report 1'!$AS$18</f>
        <v>0</v>
      </c>
      <c r="T2191" s="544">
        <f>'Report 1'!$AS$71</f>
        <v>0</v>
      </c>
      <c r="U2191" s="545">
        <f>'Report 1'!$AS$157</f>
        <v>0</v>
      </c>
      <c r="AL2191" s="546" t="s">
        <v>669</v>
      </c>
      <c r="AM2191" s="547">
        <v>2</v>
      </c>
      <c r="AN2191" s="547" t="str">
        <f>'Information Input'!$M$14</f>
        <v xml:space="preserve">      -      </v>
      </c>
      <c r="AO2191" s="547" t="s">
        <v>136</v>
      </c>
      <c r="AP2191" s="538">
        <f t="shared" si="338"/>
        <v>43556</v>
      </c>
      <c r="AQ2191" s="538">
        <f t="shared" si="337"/>
        <v>43646</v>
      </c>
      <c r="AR2191" s="538">
        <f>'Information Input'!$H$35</f>
        <v>43555</v>
      </c>
      <c r="AS2191" s="547" t="str">
        <f>'Information Input'!$J$22</f>
        <v>Quarterly</v>
      </c>
      <c r="AT2191" s="538">
        <f>'Information Input'!$H$30</f>
        <v>43555</v>
      </c>
      <c r="AU2191" s="547">
        <f>'Information Input'!$J$18</f>
        <v>2019</v>
      </c>
      <c r="AV2191" s="547" t="s">
        <v>243</v>
      </c>
      <c r="AW2191" s="547" t="s">
        <v>230</v>
      </c>
      <c r="AX2191" s="547" t="s">
        <v>230</v>
      </c>
      <c r="AY2191" s="548" t="s">
        <v>675</v>
      </c>
      <c r="AZ2191" s="547">
        <v>48</v>
      </c>
      <c r="BA2191" s="549" t="s">
        <v>190</v>
      </c>
      <c r="BB2191" s="543" t="s">
        <v>239</v>
      </c>
      <c r="BC2191" s="550">
        <f>'Report 2'!$O505</f>
        <v>0</v>
      </c>
      <c r="BD2191" s="550">
        <f>'Report 2'!$P505</f>
        <v>0</v>
      </c>
      <c r="BE2191" s="550">
        <f>'Report 2'!$Q505</f>
        <v>0</v>
      </c>
      <c r="BF2191" s="550">
        <f>'Report 2'!$R505</f>
        <v>0</v>
      </c>
      <c r="BG2191" s="550">
        <f>'Report 2'!$S505</f>
        <v>0</v>
      </c>
      <c r="BH2191" s="550">
        <f>'Report 2'!$T505</f>
        <v>0</v>
      </c>
      <c r="BI2191" s="550">
        <f>'Report 2'!$U505</f>
        <v>0</v>
      </c>
      <c r="CC2191" s="542" t="s">
        <v>669</v>
      </c>
      <c r="CD2191" s="1014" t="s">
        <v>672</v>
      </c>
      <c r="CE2191" s="1014" t="str">
        <f>'Information Input'!$M$14</f>
        <v xml:space="preserve">      -      </v>
      </c>
      <c r="CF2191" s="551" t="s">
        <v>139</v>
      </c>
      <c r="CG2191" s="552">
        <f>'Information Input'!$H$33</f>
        <v>43466</v>
      </c>
      <c r="CH2191" s="552">
        <f>'Information Input'!$H$34</f>
        <v>43555</v>
      </c>
      <c r="CI2191" s="552">
        <f>'Information Input'!$H$35</f>
        <v>43555</v>
      </c>
      <c r="CJ2191" s="551" t="str">
        <f>'Information Input'!$J$22</f>
        <v>Quarterly</v>
      </c>
      <c r="CK2191" s="552">
        <f>'Information Input'!$H$30</f>
        <v>43555</v>
      </c>
      <c r="CL2191" s="551">
        <f>'Information Input'!$J$18</f>
        <v>2019</v>
      </c>
      <c r="CM2191" s="551" t="s">
        <v>243</v>
      </c>
      <c r="CN2191" s="1014" t="s">
        <v>230</v>
      </c>
      <c r="CO2191" s="542" t="s">
        <v>230</v>
      </c>
      <c r="CP2191" s="542" t="s">
        <v>671</v>
      </c>
      <c r="CQ2191" s="551">
        <v>30</v>
      </c>
      <c r="CR2191" s="542" t="s">
        <v>172</v>
      </c>
      <c r="CS2191" s="542" t="s">
        <v>238</v>
      </c>
      <c r="CT2191" s="1015">
        <f>'Report 1'!$BE$18</f>
        <v>0</v>
      </c>
      <c r="CU2191" s="1016">
        <f>SUMIF('Report 4A'!$G$16:$G$95,$CQ2191,'Report 4A'!$BM$16:$BM$95)</f>
        <v>0</v>
      </c>
      <c r="CV2191" s="1017">
        <f t="shared" si="340"/>
        <v>0</v>
      </c>
    </row>
    <row r="2192" spans="2:100">
      <c r="B2192" s="535" t="s">
        <v>669</v>
      </c>
      <c r="C2192" s="536">
        <v>1</v>
      </c>
      <c r="D2192" s="537" t="str">
        <f>'Information Input'!$M$14</f>
        <v xml:space="preserve">      -      </v>
      </c>
      <c r="E2192" s="537" t="s">
        <v>137</v>
      </c>
      <c r="F2192" s="538">
        <f t="shared" si="335"/>
        <v>43647</v>
      </c>
      <c r="G2192" s="538">
        <f t="shared" si="336"/>
        <v>43738</v>
      </c>
      <c r="H2192" s="538">
        <f>'Information Input'!$H$35</f>
        <v>43555</v>
      </c>
      <c r="I2192" s="537" t="str">
        <f>'Information Input'!$J$22</f>
        <v>Quarterly</v>
      </c>
      <c r="J2192" s="538">
        <f>'Information Input'!$H$30</f>
        <v>43555</v>
      </c>
      <c r="K2192" s="537">
        <f>'Information Input'!$J$18</f>
        <v>2019</v>
      </c>
      <c r="L2192" s="539" t="s">
        <v>96</v>
      </c>
      <c r="M2192" s="540" t="s">
        <v>241</v>
      </c>
      <c r="N2192" s="541" t="s">
        <v>241</v>
      </c>
      <c r="O2192" s="542" t="s">
        <v>674</v>
      </c>
      <c r="P2192" s="537">
        <v>52</v>
      </c>
      <c r="Q2192" s="541" t="s">
        <v>194</v>
      </c>
      <c r="R2192" s="541" t="s">
        <v>239</v>
      </c>
      <c r="S2192" s="543">
        <f>'Report 1'!$AS$18</f>
        <v>0</v>
      </c>
      <c r="T2192" s="544">
        <f>'Report 1'!$AS$72</f>
        <v>0</v>
      </c>
      <c r="U2192" s="545">
        <f>'Report 1'!$AS$158</f>
        <v>0</v>
      </c>
      <c r="AL2192" s="546" t="s">
        <v>669</v>
      </c>
      <c r="AM2192" s="547">
        <v>2</v>
      </c>
      <c r="AN2192" s="547" t="str">
        <f>'Information Input'!$M$14</f>
        <v xml:space="preserve">      -      </v>
      </c>
      <c r="AO2192" s="547" t="s">
        <v>136</v>
      </c>
      <c r="AP2192" s="538">
        <f t="shared" si="338"/>
        <v>43556</v>
      </c>
      <c r="AQ2192" s="538">
        <f t="shared" si="337"/>
        <v>43646</v>
      </c>
      <c r="AR2192" s="538">
        <f>'Information Input'!$H$35</f>
        <v>43555</v>
      </c>
      <c r="AS2192" s="547" t="str">
        <f>'Information Input'!$J$22</f>
        <v>Quarterly</v>
      </c>
      <c r="AT2192" s="538">
        <f>'Information Input'!$H$30</f>
        <v>43555</v>
      </c>
      <c r="AU2192" s="547">
        <f>'Information Input'!$J$18</f>
        <v>2019</v>
      </c>
      <c r="AV2192" s="547" t="s">
        <v>243</v>
      </c>
      <c r="AW2192" s="547" t="s">
        <v>230</v>
      </c>
      <c r="AX2192" s="547" t="s">
        <v>230</v>
      </c>
      <c r="AY2192" s="548" t="s">
        <v>675</v>
      </c>
      <c r="AZ2192" s="547">
        <v>49</v>
      </c>
      <c r="BA2192" s="549" t="s">
        <v>191</v>
      </c>
      <c r="BB2192" s="543" t="s">
        <v>239</v>
      </c>
      <c r="BC2192" s="550">
        <f>'Report 2'!$O506</f>
        <v>0</v>
      </c>
      <c r="BD2192" s="550">
        <f>'Report 2'!$P506</f>
        <v>0</v>
      </c>
      <c r="BE2192" s="550">
        <f>'Report 2'!$Q506</f>
        <v>0</v>
      </c>
      <c r="BF2192" s="550">
        <f>'Report 2'!$R506</f>
        <v>0</v>
      </c>
      <c r="BG2192" s="550">
        <f>'Report 2'!$S506</f>
        <v>0</v>
      </c>
      <c r="BH2192" s="550">
        <f>'Report 2'!$T506</f>
        <v>0</v>
      </c>
      <c r="BI2192" s="550">
        <f>'Report 2'!$U506</f>
        <v>0</v>
      </c>
      <c r="CC2192" s="542" t="s">
        <v>669</v>
      </c>
      <c r="CD2192" s="1014" t="s">
        <v>672</v>
      </c>
      <c r="CE2192" s="1014" t="str">
        <f>'Information Input'!$M$14</f>
        <v xml:space="preserve">      -      </v>
      </c>
      <c r="CF2192" s="551" t="s">
        <v>139</v>
      </c>
      <c r="CG2192" s="552">
        <f>'Information Input'!$H$33</f>
        <v>43466</v>
      </c>
      <c r="CH2192" s="552">
        <f>'Information Input'!$H$34</f>
        <v>43555</v>
      </c>
      <c r="CI2192" s="552">
        <f>'Information Input'!$H$35</f>
        <v>43555</v>
      </c>
      <c r="CJ2192" s="551" t="str">
        <f>'Information Input'!$J$22</f>
        <v>Quarterly</v>
      </c>
      <c r="CK2192" s="552">
        <f>'Information Input'!$H$30</f>
        <v>43555</v>
      </c>
      <c r="CL2192" s="551">
        <f>'Information Input'!$J$18</f>
        <v>2019</v>
      </c>
      <c r="CM2192" s="551" t="s">
        <v>243</v>
      </c>
      <c r="CN2192" s="1014" t="s">
        <v>230</v>
      </c>
      <c r="CO2192" s="542" t="s">
        <v>230</v>
      </c>
      <c r="CP2192" s="542" t="s">
        <v>671</v>
      </c>
      <c r="CQ2192" s="551">
        <v>31</v>
      </c>
      <c r="CR2192" s="542" t="s">
        <v>173</v>
      </c>
      <c r="CS2192" s="542" t="s">
        <v>233</v>
      </c>
      <c r="CT2192" s="1015">
        <f>'Report 1'!$BE$18</f>
        <v>0</v>
      </c>
      <c r="CU2192" s="1016">
        <f>SUMIF('Report 4A'!$G$16:$G$95,$CQ2192,'Report 4A'!$BM$16:$BM$95)</f>
        <v>0</v>
      </c>
      <c r="CV2192" s="1017">
        <f t="shared" si="340"/>
        <v>0</v>
      </c>
    </row>
    <row r="2193" spans="2:100">
      <c r="B2193" s="535" t="s">
        <v>669</v>
      </c>
      <c r="C2193" s="536">
        <v>1</v>
      </c>
      <c r="D2193" s="537" t="str">
        <f>'Information Input'!$M$14</f>
        <v xml:space="preserve">      -      </v>
      </c>
      <c r="E2193" s="537" t="s">
        <v>137</v>
      </c>
      <c r="F2193" s="538">
        <f t="shared" si="335"/>
        <v>43647</v>
      </c>
      <c r="G2193" s="538">
        <f t="shared" si="336"/>
        <v>43738</v>
      </c>
      <c r="H2193" s="538">
        <f>'Information Input'!$H$35</f>
        <v>43555</v>
      </c>
      <c r="I2193" s="537" t="str">
        <f>'Information Input'!$J$22</f>
        <v>Quarterly</v>
      </c>
      <c r="J2193" s="538">
        <f>'Information Input'!$H$30</f>
        <v>43555</v>
      </c>
      <c r="K2193" s="537">
        <f>'Information Input'!$J$18</f>
        <v>2019</v>
      </c>
      <c r="L2193" s="539" t="s">
        <v>96</v>
      </c>
      <c r="M2193" s="540" t="s">
        <v>241</v>
      </c>
      <c r="N2193" s="541" t="s">
        <v>241</v>
      </c>
      <c r="O2193" s="542" t="s">
        <v>676</v>
      </c>
      <c r="P2193" s="537">
        <v>53</v>
      </c>
      <c r="Q2193" s="541" t="s">
        <v>195</v>
      </c>
      <c r="R2193" s="541" t="s">
        <v>677</v>
      </c>
      <c r="S2193" s="543">
        <f>'Report 1'!$AS$18</f>
        <v>0</v>
      </c>
      <c r="T2193" s="544">
        <f>'Report 1'!$AS$73</f>
        <v>0</v>
      </c>
      <c r="U2193" s="545">
        <f>'Report 1'!$AS$159</f>
        <v>0</v>
      </c>
      <c r="AL2193" s="546" t="s">
        <v>669</v>
      </c>
      <c r="AM2193" s="547">
        <v>2</v>
      </c>
      <c r="AN2193" s="547" t="str">
        <f>'Information Input'!$M$14</f>
        <v xml:space="preserve">      -      </v>
      </c>
      <c r="AO2193" s="547" t="s">
        <v>136</v>
      </c>
      <c r="AP2193" s="538">
        <f t="shared" si="338"/>
        <v>43556</v>
      </c>
      <c r="AQ2193" s="538">
        <f t="shared" si="337"/>
        <v>43646</v>
      </c>
      <c r="AR2193" s="538">
        <f>'Information Input'!$H$35</f>
        <v>43555</v>
      </c>
      <c r="AS2193" s="547" t="str">
        <f>'Information Input'!$J$22</f>
        <v>Quarterly</v>
      </c>
      <c r="AT2193" s="538">
        <f>'Information Input'!$H$30</f>
        <v>43555</v>
      </c>
      <c r="AU2193" s="547">
        <f>'Information Input'!$J$18</f>
        <v>2019</v>
      </c>
      <c r="AV2193" s="547" t="s">
        <v>243</v>
      </c>
      <c r="AW2193" s="547" t="s">
        <v>230</v>
      </c>
      <c r="AX2193" s="547" t="s">
        <v>230</v>
      </c>
      <c r="AY2193" s="548" t="s">
        <v>675</v>
      </c>
      <c r="AZ2193" s="547">
        <v>50</v>
      </c>
      <c r="BA2193" s="549" t="s">
        <v>192</v>
      </c>
      <c r="BB2193" s="543" t="s">
        <v>239</v>
      </c>
      <c r="BC2193" s="550">
        <f>'Report 2'!$O507</f>
        <v>0</v>
      </c>
      <c r="BD2193" s="550">
        <f>'Report 2'!$P507</f>
        <v>0</v>
      </c>
      <c r="BE2193" s="550">
        <f>'Report 2'!$Q507</f>
        <v>0</v>
      </c>
      <c r="BF2193" s="550">
        <f>'Report 2'!$R507</f>
        <v>0</v>
      </c>
      <c r="BG2193" s="550">
        <f>'Report 2'!$S507</f>
        <v>0</v>
      </c>
      <c r="BH2193" s="550">
        <f>'Report 2'!$T507</f>
        <v>0</v>
      </c>
      <c r="BI2193" s="550">
        <f>'Report 2'!$U507</f>
        <v>0</v>
      </c>
      <c r="CC2193" s="542" t="s">
        <v>669</v>
      </c>
      <c r="CD2193" s="1014" t="s">
        <v>672</v>
      </c>
      <c r="CE2193" s="1014" t="str">
        <f>'Information Input'!$M$14</f>
        <v xml:space="preserve">      -      </v>
      </c>
      <c r="CF2193" s="551" t="s">
        <v>139</v>
      </c>
      <c r="CG2193" s="552">
        <f>'Information Input'!$H$33</f>
        <v>43466</v>
      </c>
      <c r="CH2193" s="552">
        <f>'Information Input'!$H$34</f>
        <v>43555</v>
      </c>
      <c r="CI2193" s="552">
        <f>'Information Input'!$H$35</f>
        <v>43555</v>
      </c>
      <c r="CJ2193" s="551" t="str">
        <f>'Information Input'!$J$22</f>
        <v>Quarterly</v>
      </c>
      <c r="CK2193" s="552">
        <f>'Information Input'!$H$30</f>
        <v>43555</v>
      </c>
      <c r="CL2193" s="551">
        <f>'Information Input'!$J$18</f>
        <v>2019</v>
      </c>
      <c r="CM2193" s="551" t="s">
        <v>243</v>
      </c>
      <c r="CN2193" s="1014" t="s">
        <v>230</v>
      </c>
      <c r="CO2193" s="542" t="s">
        <v>230</v>
      </c>
      <c r="CP2193" s="542" t="s">
        <v>671</v>
      </c>
      <c r="CQ2193" s="551">
        <v>32</v>
      </c>
      <c r="CR2193" s="542" t="s">
        <v>174</v>
      </c>
      <c r="CS2193" s="542" t="s">
        <v>238</v>
      </c>
      <c r="CT2193" s="1015">
        <f>'Report 1'!$BE$18</f>
        <v>0</v>
      </c>
      <c r="CU2193" s="1016">
        <f>SUMIF('Report 4A'!$G$16:$G$95,$CQ2193,'Report 4A'!$BM$16:$BM$95)</f>
        <v>0</v>
      </c>
      <c r="CV2193" s="1017">
        <f t="shared" si="340"/>
        <v>0</v>
      </c>
    </row>
    <row r="2194" spans="2:100">
      <c r="B2194" s="535" t="s">
        <v>669</v>
      </c>
      <c r="C2194" s="536">
        <v>1</v>
      </c>
      <c r="D2194" s="537" t="str">
        <f>'Information Input'!$M$14</f>
        <v xml:space="preserve">      -      </v>
      </c>
      <c r="E2194" s="537" t="s">
        <v>137</v>
      </c>
      <c r="F2194" s="538">
        <f t="shared" si="335"/>
        <v>43647</v>
      </c>
      <c r="G2194" s="538">
        <f t="shared" si="336"/>
        <v>43738</v>
      </c>
      <c r="H2194" s="538">
        <f>'Information Input'!$H$35</f>
        <v>43555</v>
      </c>
      <c r="I2194" s="537" t="str">
        <f>'Information Input'!$J$22</f>
        <v>Quarterly</v>
      </c>
      <c r="J2194" s="538">
        <f>'Information Input'!$H$30</f>
        <v>43555</v>
      </c>
      <c r="K2194" s="537">
        <f>'Information Input'!$J$18</f>
        <v>2019</v>
      </c>
      <c r="L2194" s="539" t="s">
        <v>96</v>
      </c>
      <c r="M2194" s="540" t="s">
        <v>241</v>
      </c>
      <c r="N2194" s="541" t="s">
        <v>241</v>
      </c>
      <c r="O2194" s="542" t="s">
        <v>676</v>
      </c>
      <c r="P2194" s="537">
        <v>54</v>
      </c>
      <c r="Q2194" s="541" t="s">
        <v>196</v>
      </c>
      <c r="R2194" s="541" t="s">
        <v>677</v>
      </c>
      <c r="S2194" s="543">
        <f>'Report 1'!$AS$18</f>
        <v>0</v>
      </c>
      <c r="T2194" s="544">
        <f>'Report 1'!$AS$74</f>
        <v>0</v>
      </c>
      <c r="U2194" s="545">
        <f>'Report 1'!$AS$160</f>
        <v>0</v>
      </c>
      <c r="AL2194" s="546" t="s">
        <v>669</v>
      </c>
      <c r="AM2194" s="547">
        <v>2</v>
      </c>
      <c r="AN2194" s="547" t="str">
        <f>'Information Input'!$M$14</f>
        <v xml:space="preserve">      -      </v>
      </c>
      <c r="AO2194" s="547" t="s">
        <v>136</v>
      </c>
      <c r="AP2194" s="538">
        <f t="shared" si="338"/>
        <v>43556</v>
      </c>
      <c r="AQ2194" s="538">
        <f t="shared" si="337"/>
        <v>43646</v>
      </c>
      <c r="AR2194" s="538">
        <f>'Information Input'!$H$35</f>
        <v>43555</v>
      </c>
      <c r="AS2194" s="547" t="str">
        <f>'Information Input'!$J$22</f>
        <v>Quarterly</v>
      </c>
      <c r="AT2194" s="538">
        <f>'Information Input'!$H$30</f>
        <v>43555</v>
      </c>
      <c r="AU2194" s="547">
        <f>'Information Input'!$J$18</f>
        <v>2019</v>
      </c>
      <c r="AV2194" s="547" t="s">
        <v>243</v>
      </c>
      <c r="AW2194" s="547" t="s">
        <v>230</v>
      </c>
      <c r="AX2194" s="547" t="s">
        <v>230</v>
      </c>
      <c r="AY2194" s="548" t="s">
        <v>675</v>
      </c>
      <c r="AZ2194" s="547">
        <v>51</v>
      </c>
      <c r="BA2194" s="549" t="s">
        <v>193</v>
      </c>
      <c r="BB2194" s="543" t="s">
        <v>239</v>
      </c>
      <c r="BC2194" s="550">
        <f>'Report 2'!$O508</f>
        <v>0</v>
      </c>
      <c r="BD2194" s="550">
        <f>'Report 2'!$P508</f>
        <v>0</v>
      </c>
      <c r="BE2194" s="550">
        <f>'Report 2'!$Q508</f>
        <v>0</v>
      </c>
      <c r="BF2194" s="550">
        <f>'Report 2'!$R508</f>
        <v>0</v>
      </c>
      <c r="BG2194" s="550">
        <f>'Report 2'!$S508</f>
        <v>0</v>
      </c>
      <c r="BH2194" s="550">
        <f>'Report 2'!$T508</f>
        <v>0</v>
      </c>
      <c r="BI2194" s="550">
        <f>'Report 2'!$U508</f>
        <v>0</v>
      </c>
      <c r="CC2194" s="542" t="s">
        <v>669</v>
      </c>
      <c r="CD2194" s="1014" t="s">
        <v>672</v>
      </c>
      <c r="CE2194" s="1014" t="str">
        <f>'Information Input'!$M$14</f>
        <v xml:space="preserve">      -      </v>
      </c>
      <c r="CF2194" s="551" t="s">
        <v>139</v>
      </c>
      <c r="CG2194" s="552">
        <f>'Information Input'!$H$33</f>
        <v>43466</v>
      </c>
      <c r="CH2194" s="552">
        <f>'Information Input'!$H$34</f>
        <v>43555</v>
      </c>
      <c r="CI2194" s="552">
        <f>'Information Input'!$H$35</f>
        <v>43555</v>
      </c>
      <c r="CJ2194" s="551" t="str">
        <f>'Information Input'!$J$22</f>
        <v>Quarterly</v>
      </c>
      <c r="CK2194" s="552">
        <f>'Information Input'!$H$30</f>
        <v>43555</v>
      </c>
      <c r="CL2194" s="551">
        <f>'Information Input'!$J$18</f>
        <v>2019</v>
      </c>
      <c r="CM2194" s="551" t="s">
        <v>243</v>
      </c>
      <c r="CN2194" s="1014" t="s">
        <v>230</v>
      </c>
      <c r="CO2194" s="542" t="s">
        <v>230</v>
      </c>
      <c r="CP2194" s="542" t="s">
        <v>671</v>
      </c>
      <c r="CQ2194" s="551">
        <v>33</v>
      </c>
      <c r="CR2194" s="542" t="s">
        <v>175</v>
      </c>
      <c r="CS2194" s="542" t="s">
        <v>233</v>
      </c>
      <c r="CT2194" s="1015">
        <f>'Report 1'!$BE$18</f>
        <v>0</v>
      </c>
      <c r="CU2194" s="1016">
        <f>SUMIF('Report 4A'!$G$16:$G$95,$CQ2194,'Report 4A'!$BM$16:$BM$95)</f>
        <v>0</v>
      </c>
      <c r="CV2194" s="1017">
        <f t="shared" si="340"/>
        <v>0</v>
      </c>
    </row>
    <row r="2195" spans="2:100">
      <c r="B2195" s="535" t="s">
        <v>669</v>
      </c>
      <c r="C2195" s="536">
        <v>1</v>
      </c>
      <c r="D2195" s="537" t="str">
        <f>'Information Input'!$M$14</f>
        <v xml:space="preserve">      -      </v>
      </c>
      <c r="E2195" s="537" t="s">
        <v>137</v>
      </c>
      <c r="F2195" s="538">
        <f t="shared" si="335"/>
        <v>43647</v>
      </c>
      <c r="G2195" s="538">
        <f t="shared" si="336"/>
        <v>43738</v>
      </c>
      <c r="H2195" s="538">
        <f>'Information Input'!$H$35</f>
        <v>43555</v>
      </c>
      <c r="I2195" s="537" t="str">
        <f>'Information Input'!$J$22</f>
        <v>Quarterly</v>
      </c>
      <c r="J2195" s="538">
        <f>'Information Input'!$H$30</f>
        <v>43555</v>
      </c>
      <c r="K2195" s="537">
        <f>'Information Input'!$J$18</f>
        <v>2019</v>
      </c>
      <c r="L2195" s="539" t="s">
        <v>96</v>
      </c>
      <c r="M2195" s="540" t="s">
        <v>241</v>
      </c>
      <c r="N2195" s="541" t="s">
        <v>241</v>
      </c>
      <c r="O2195" s="542" t="s">
        <v>676</v>
      </c>
      <c r="P2195" s="537">
        <v>55</v>
      </c>
      <c r="Q2195" s="541" t="s">
        <v>197</v>
      </c>
      <c r="R2195" s="541" t="s">
        <v>677</v>
      </c>
      <c r="S2195" s="543">
        <f>'Report 1'!$AS$18</f>
        <v>0</v>
      </c>
      <c r="T2195" s="544">
        <f>'Report 1'!$AS$75</f>
        <v>0</v>
      </c>
      <c r="U2195" s="545">
        <f>'Report 1'!$AS$161</f>
        <v>0</v>
      </c>
      <c r="AL2195" s="557" t="s">
        <v>669</v>
      </c>
      <c r="AM2195" s="558">
        <v>2</v>
      </c>
      <c r="AN2195" s="558" t="str">
        <f>'Information Input'!$M$14</f>
        <v xml:space="preserve">      -      </v>
      </c>
      <c r="AO2195" s="558" t="s">
        <v>136</v>
      </c>
      <c r="AP2195" s="559">
        <f t="shared" si="338"/>
        <v>43556</v>
      </c>
      <c r="AQ2195" s="559">
        <f t="shared" si="337"/>
        <v>43646</v>
      </c>
      <c r="AR2195" s="559">
        <f>'Information Input'!$H$35</f>
        <v>43555</v>
      </c>
      <c r="AS2195" s="558" t="str">
        <f>'Information Input'!$J$22</f>
        <v>Quarterly</v>
      </c>
      <c r="AT2195" s="559">
        <f>'Information Input'!$H$30</f>
        <v>43555</v>
      </c>
      <c r="AU2195" s="558">
        <f>'Information Input'!$J$18</f>
        <v>2019</v>
      </c>
      <c r="AV2195" s="558" t="s">
        <v>243</v>
      </c>
      <c r="AW2195" s="558" t="s">
        <v>230</v>
      </c>
      <c r="AX2195" s="558" t="s">
        <v>230</v>
      </c>
      <c r="AY2195" s="572" t="s">
        <v>674</v>
      </c>
      <c r="AZ2195" s="558">
        <v>52</v>
      </c>
      <c r="BA2195" s="557" t="s">
        <v>194</v>
      </c>
      <c r="BB2195" s="560" t="s">
        <v>239</v>
      </c>
      <c r="BC2195" s="569">
        <f>'Report 2'!$O509</f>
        <v>0</v>
      </c>
      <c r="BD2195" s="569">
        <f>'Report 2'!$P509</f>
        <v>0</v>
      </c>
      <c r="BE2195" s="569">
        <f>'Report 2'!$Q509</f>
        <v>0</v>
      </c>
      <c r="BF2195" s="569">
        <f>'Report 2'!$R509</f>
        <v>0</v>
      </c>
      <c r="BG2195" s="569">
        <f>'Report 2'!$S509</f>
        <v>0</v>
      </c>
      <c r="BH2195" s="569">
        <f>'Report 2'!$T509</f>
        <v>0</v>
      </c>
      <c r="BI2195" s="569">
        <f>'Report 2'!$U509</f>
        <v>0</v>
      </c>
      <c r="CC2195" s="542" t="s">
        <v>669</v>
      </c>
      <c r="CD2195" s="1014" t="s">
        <v>672</v>
      </c>
      <c r="CE2195" s="1014" t="str">
        <f>'Information Input'!$M$14</f>
        <v xml:space="preserve">      -      </v>
      </c>
      <c r="CF2195" s="551" t="s">
        <v>139</v>
      </c>
      <c r="CG2195" s="552">
        <f>'Information Input'!$H$33</f>
        <v>43466</v>
      </c>
      <c r="CH2195" s="552">
        <f>'Information Input'!$H$34</f>
        <v>43555</v>
      </c>
      <c r="CI2195" s="552">
        <f>'Information Input'!$H$35</f>
        <v>43555</v>
      </c>
      <c r="CJ2195" s="551" t="str">
        <f>'Information Input'!$J$22</f>
        <v>Quarterly</v>
      </c>
      <c r="CK2195" s="552">
        <f>'Information Input'!$H$30</f>
        <v>43555</v>
      </c>
      <c r="CL2195" s="551">
        <f>'Information Input'!$J$18</f>
        <v>2019</v>
      </c>
      <c r="CM2195" s="551" t="s">
        <v>243</v>
      </c>
      <c r="CN2195" s="1014" t="s">
        <v>230</v>
      </c>
      <c r="CO2195" s="542" t="s">
        <v>230</v>
      </c>
      <c r="CP2195" s="542" t="s">
        <v>671</v>
      </c>
      <c r="CQ2195" s="551">
        <v>34</v>
      </c>
      <c r="CR2195" s="542" t="s">
        <v>176</v>
      </c>
      <c r="CS2195" s="542" t="s">
        <v>238</v>
      </c>
      <c r="CT2195" s="1015">
        <f>'Report 1'!$BE$18</f>
        <v>0</v>
      </c>
      <c r="CU2195" s="1016">
        <f>SUMIF('Report 4A'!$G$16:$G$95,$CQ2195,'Report 4A'!$BM$16:$BM$95)</f>
        <v>0</v>
      </c>
      <c r="CV2195" s="1017">
        <f t="shared" si="340"/>
        <v>0</v>
      </c>
    </row>
    <row r="2196" spans="2:100">
      <c r="B2196" s="535" t="s">
        <v>669</v>
      </c>
      <c r="C2196" s="536">
        <v>1</v>
      </c>
      <c r="D2196" s="537" t="str">
        <f>'Information Input'!$M$14</f>
        <v xml:space="preserve">      -      </v>
      </c>
      <c r="E2196" s="537" t="s">
        <v>137</v>
      </c>
      <c r="F2196" s="538">
        <f t="shared" si="335"/>
        <v>43647</v>
      </c>
      <c r="G2196" s="538">
        <f t="shared" si="336"/>
        <v>43738</v>
      </c>
      <c r="H2196" s="538">
        <f>'Information Input'!$H$35</f>
        <v>43555</v>
      </c>
      <c r="I2196" s="537" t="str">
        <f>'Information Input'!$J$22</f>
        <v>Quarterly</v>
      </c>
      <c r="J2196" s="538">
        <f>'Information Input'!$H$30</f>
        <v>43555</v>
      </c>
      <c r="K2196" s="537">
        <f>'Information Input'!$J$18</f>
        <v>2019</v>
      </c>
      <c r="L2196" s="539" t="s">
        <v>96</v>
      </c>
      <c r="M2196" s="540" t="s">
        <v>241</v>
      </c>
      <c r="N2196" s="541" t="s">
        <v>241</v>
      </c>
      <c r="O2196" s="542" t="s">
        <v>676</v>
      </c>
      <c r="P2196" s="537">
        <v>56</v>
      </c>
      <c r="Q2196" s="541" t="s">
        <v>198</v>
      </c>
      <c r="R2196" s="541" t="s">
        <v>239</v>
      </c>
      <c r="S2196" s="543">
        <f>'Report 1'!$AS$18</f>
        <v>0</v>
      </c>
      <c r="T2196" s="544">
        <f>'Report 1'!$AS$76</f>
        <v>0</v>
      </c>
      <c r="U2196" s="545">
        <f>'Report 1'!$AS$162</f>
        <v>0</v>
      </c>
      <c r="AL2196" s="522" t="s">
        <v>669</v>
      </c>
      <c r="AM2196" s="517">
        <v>2</v>
      </c>
      <c r="AN2196" s="517" t="str">
        <f>'Information Input'!$M$14</f>
        <v xml:space="preserve">      -      </v>
      </c>
      <c r="AO2196" s="517" t="s">
        <v>137</v>
      </c>
      <c r="AP2196" s="518">
        <f>DATE(AU2196,7,1)</f>
        <v>43647</v>
      </c>
      <c r="AQ2196" s="518">
        <f>DATE(AU2196,9,30)</f>
        <v>43738</v>
      </c>
      <c r="AR2196" s="519">
        <f>'Information Input'!$H$35</f>
        <v>43555</v>
      </c>
      <c r="AS2196" s="517" t="str">
        <f>'Information Input'!$J$22</f>
        <v>Quarterly</v>
      </c>
      <c r="AT2196" s="519">
        <f>'Information Input'!$H$30</f>
        <v>43555</v>
      </c>
      <c r="AU2196" s="517">
        <f>'Information Input'!$J$18</f>
        <v>2019</v>
      </c>
      <c r="AV2196" s="517" t="s">
        <v>243</v>
      </c>
      <c r="AW2196" s="517" t="s">
        <v>230</v>
      </c>
      <c r="AX2196" s="528" t="s">
        <v>230</v>
      </c>
      <c r="AY2196" s="529" t="s">
        <v>671</v>
      </c>
      <c r="AZ2196" s="528">
        <v>11</v>
      </c>
      <c r="BA2196" s="530" t="s">
        <v>153</v>
      </c>
      <c r="BB2196" s="524" t="s">
        <v>231</v>
      </c>
      <c r="BC2196" s="531">
        <f>'Report 2'!$V468</f>
        <v>0</v>
      </c>
      <c r="BD2196" s="531">
        <f>'Report 2'!$W468</f>
        <v>0</v>
      </c>
      <c r="BE2196" s="531">
        <f>'Report 2'!$X468</f>
        <v>0</v>
      </c>
      <c r="BF2196" s="531">
        <f>'Report 2'!$Y468</f>
        <v>0</v>
      </c>
      <c r="BG2196" s="531">
        <f>'Report 2'!$Z468</f>
        <v>0</v>
      </c>
      <c r="BH2196" s="531">
        <f>'Report 2'!$AA468</f>
        <v>0</v>
      </c>
      <c r="BI2196" s="531">
        <f>'Report 2'!$AB468</f>
        <v>0</v>
      </c>
      <c r="CC2196" s="542" t="s">
        <v>669</v>
      </c>
      <c r="CD2196" s="1014" t="s">
        <v>672</v>
      </c>
      <c r="CE2196" s="1014" t="str">
        <f>'Information Input'!$M$14</f>
        <v xml:space="preserve">      -      </v>
      </c>
      <c r="CF2196" s="551" t="s">
        <v>139</v>
      </c>
      <c r="CG2196" s="552">
        <f>'Information Input'!$H$33</f>
        <v>43466</v>
      </c>
      <c r="CH2196" s="552">
        <f>'Information Input'!$H$34</f>
        <v>43555</v>
      </c>
      <c r="CI2196" s="552">
        <f>'Information Input'!$H$35</f>
        <v>43555</v>
      </c>
      <c r="CJ2196" s="551" t="str">
        <f>'Information Input'!$J$22</f>
        <v>Quarterly</v>
      </c>
      <c r="CK2196" s="552">
        <f>'Information Input'!$H$30</f>
        <v>43555</v>
      </c>
      <c r="CL2196" s="551">
        <f>'Information Input'!$J$18</f>
        <v>2019</v>
      </c>
      <c r="CM2196" s="551" t="s">
        <v>243</v>
      </c>
      <c r="CN2196" s="1014" t="s">
        <v>230</v>
      </c>
      <c r="CO2196" s="542" t="s">
        <v>230</v>
      </c>
      <c r="CP2196" s="542" t="s">
        <v>671</v>
      </c>
      <c r="CQ2196" s="551">
        <v>35</v>
      </c>
      <c r="CR2196" s="542" t="s">
        <v>177</v>
      </c>
      <c r="CS2196" s="542" t="s">
        <v>235</v>
      </c>
      <c r="CT2196" s="1015">
        <f>'Report 1'!$BE$18</f>
        <v>0</v>
      </c>
      <c r="CU2196" s="1016">
        <f>SUMIF('Report 4A'!$G$16:$G$95,$CQ2196,'Report 4A'!$BM$16:$BM$95)</f>
        <v>0</v>
      </c>
      <c r="CV2196" s="1017">
        <f t="shared" si="340"/>
        <v>0</v>
      </c>
    </row>
    <row r="2197" spans="2:100">
      <c r="B2197" s="535" t="s">
        <v>669</v>
      </c>
      <c r="C2197" s="536">
        <v>1</v>
      </c>
      <c r="D2197" s="537" t="str">
        <f>'Information Input'!$M$14</f>
        <v xml:space="preserve">      -      </v>
      </c>
      <c r="E2197" s="537" t="s">
        <v>137</v>
      </c>
      <c r="F2197" s="538">
        <f t="shared" si="335"/>
        <v>43647</v>
      </c>
      <c r="G2197" s="538">
        <f t="shared" si="336"/>
        <v>43738</v>
      </c>
      <c r="H2197" s="538">
        <f>'Information Input'!$H$35</f>
        <v>43555</v>
      </c>
      <c r="I2197" s="537" t="str">
        <f>'Information Input'!$J$22</f>
        <v>Quarterly</v>
      </c>
      <c r="J2197" s="538">
        <f>'Information Input'!$H$30</f>
        <v>43555</v>
      </c>
      <c r="K2197" s="537">
        <f>'Information Input'!$J$18</f>
        <v>2019</v>
      </c>
      <c r="L2197" s="539" t="s">
        <v>96</v>
      </c>
      <c r="M2197" s="540" t="s">
        <v>241</v>
      </c>
      <c r="N2197" s="541" t="s">
        <v>241</v>
      </c>
      <c r="O2197" s="542" t="s">
        <v>674</v>
      </c>
      <c r="P2197" s="537">
        <v>57</v>
      </c>
      <c r="Q2197" s="541" t="s">
        <v>199</v>
      </c>
      <c r="R2197" s="542" t="s">
        <v>239</v>
      </c>
      <c r="S2197" s="543">
        <f>'Report 1'!$AS$18</f>
        <v>0</v>
      </c>
      <c r="T2197" s="544">
        <f>'Report 1'!$AS$77</f>
        <v>0</v>
      </c>
      <c r="U2197" s="545">
        <f>'Report 1'!$AS$163</f>
        <v>0</v>
      </c>
      <c r="AL2197" s="546" t="s">
        <v>669</v>
      </c>
      <c r="AM2197" s="547">
        <v>2</v>
      </c>
      <c r="AN2197" s="547" t="str">
        <f>'Information Input'!$M$14</f>
        <v xml:space="preserve">      -      </v>
      </c>
      <c r="AO2197" s="547" t="s">
        <v>137</v>
      </c>
      <c r="AP2197" s="538">
        <f t="shared" ref="AP2197:AP2237" si="341">DATE(AU2197,7,1)</f>
        <v>43647</v>
      </c>
      <c r="AQ2197" s="538">
        <f t="shared" ref="AQ2197:AQ2237" si="342">DATE(AU2197,9,30)</f>
        <v>43738</v>
      </c>
      <c r="AR2197" s="538">
        <f>'Information Input'!$H$35</f>
        <v>43555</v>
      </c>
      <c r="AS2197" s="547" t="str">
        <f>'Information Input'!$J$22</f>
        <v>Quarterly</v>
      </c>
      <c r="AT2197" s="538">
        <f>'Information Input'!$H$30</f>
        <v>43555</v>
      </c>
      <c r="AU2197" s="547">
        <f>'Information Input'!$J$18</f>
        <v>2019</v>
      </c>
      <c r="AV2197" s="547" t="s">
        <v>243</v>
      </c>
      <c r="AW2197" s="547" t="s">
        <v>230</v>
      </c>
      <c r="AX2197" s="547" t="s">
        <v>230</v>
      </c>
      <c r="AY2197" s="548" t="s">
        <v>671</v>
      </c>
      <c r="AZ2197" s="547">
        <v>12</v>
      </c>
      <c r="BA2197" s="549" t="s">
        <v>154</v>
      </c>
      <c r="BB2197" s="543" t="s">
        <v>231</v>
      </c>
      <c r="BC2197" s="550">
        <f>'Report 2'!$V469</f>
        <v>0</v>
      </c>
      <c r="BD2197" s="550">
        <f>'Report 2'!$W469</f>
        <v>0</v>
      </c>
      <c r="BE2197" s="550">
        <f>'Report 2'!$X469</f>
        <v>0</v>
      </c>
      <c r="BF2197" s="550">
        <f>'Report 2'!$Y469</f>
        <v>0</v>
      </c>
      <c r="BG2197" s="550">
        <f>'Report 2'!$Z469</f>
        <v>0</v>
      </c>
      <c r="BH2197" s="550">
        <f>'Report 2'!$AA469</f>
        <v>0</v>
      </c>
      <c r="BI2197" s="550">
        <f>'Report 2'!$AB469</f>
        <v>0</v>
      </c>
      <c r="CC2197" s="542" t="s">
        <v>669</v>
      </c>
      <c r="CD2197" s="1014" t="s">
        <v>672</v>
      </c>
      <c r="CE2197" s="1014" t="str">
        <f>'Information Input'!$M$14</f>
        <v xml:space="preserve">      -      </v>
      </c>
      <c r="CF2197" s="551" t="s">
        <v>139</v>
      </c>
      <c r="CG2197" s="552">
        <f>'Information Input'!$H$33</f>
        <v>43466</v>
      </c>
      <c r="CH2197" s="552">
        <f>'Information Input'!$H$34</f>
        <v>43555</v>
      </c>
      <c r="CI2197" s="552">
        <f>'Information Input'!$H$35</f>
        <v>43555</v>
      </c>
      <c r="CJ2197" s="551" t="str">
        <f>'Information Input'!$J$22</f>
        <v>Quarterly</v>
      </c>
      <c r="CK2197" s="552">
        <f>'Information Input'!$H$30</f>
        <v>43555</v>
      </c>
      <c r="CL2197" s="551">
        <f>'Information Input'!$J$18</f>
        <v>2019</v>
      </c>
      <c r="CM2197" s="551" t="s">
        <v>243</v>
      </c>
      <c r="CN2197" s="1014" t="s">
        <v>230</v>
      </c>
      <c r="CO2197" s="542" t="s">
        <v>230</v>
      </c>
      <c r="CP2197" s="542" t="s">
        <v>671</v>
      </c>
      <c r="CQ2197" s="551">
        <v>36</v>
      </c>
      <c r="CR2197" s="542" t="s">
        <v>178</v>
      </c>
      <c r="CS2197" s="542" t="s">
        <v>235</v>
      </c>
      <c r="CT2197" s="1015">
        <f>'Report 1'!$BE$18</f>
        <v>0</v>
      </c>
      <c r="CU2197" s="1016">
        <f>SUMIF('Report 4A'!$G$16:$G$95,$CQ2197,'Report 4A'!$BM$16:$BM$95)</f>
        <v>0</v>
      </c>
      <c r="CV2197" s="1017">
        <f t="shared" si="340"/>
        <v>0</v>
      </c>
    </row>
    <row r="2198" spans="2:100">
      <c r="B2198" s="535" t="s">
        <v>669</v>
      </c>
      <c r="C2198" s="536">
        <v>1</v>
      </c>
      <c r="D2198" s="537" t="str">
        <f>'Information Input'!$M$14</f>
        <v xml:space="preserve">      -      </v>
      </c>
      <c r="E2198" s="537" t="s">
        <v>137</v>
      </c>
      <c r="F2198" s="538">
        <f t="shared" si="335"/>
        <v>43647</v>
      </c>
      <c r="G2198" s="538">
        <f t="shared" si="336"/>
        <v>43738</v>
      </c>
      <c r="H2198" s="538">
        <f>'Information Input'!$H$35</f>
        <v>43555</v>
      </c>
      <c r="I2198" s="537" t="str">
        <f>'Information Input'!$J$22</f>
        <v>Quarterly</v>
      </c>
      <c r="J2198" s="538">
        <f>'Information Input'!$H$30</f>
        <v>43555</v>
      </c>
      <c r="K2198" s="537">
        <f>'Information Input'!$J$18</f>
        <v>2019</v>
      </c>
      <c r="L2198" s="539" t="s">
        <v>96</v>
      </c>
      <c r="M2198" s="540" t="s">
        <v>241</v>
      </c>
      <c r="N2198" s="541" t="s">
        <v>241</v>
      </c>
      <c r="O2198" s="542" t="s">
        <v>678</v>
      </c>
      <c r="P2198" s="537">
        <v>58</v>
      </c>
      <c r="Q2198" s="541" t="s">
        <v>201</v>
      </c>
      <c r="R2198" s="542" t="s">
        <v>239</v>
      </c>
      <c r="S2198" s="543">
        <f>'Report 1'!$AS$18</f>
        <v>0</v>
      </c>
      <c r="T2198" s="544">
        <f>'Report 1'!$AS$79</f>
        <v>0</v>
      </c>
      <c r="U2198" s="545">
        <f>'Report 1'!$AS$165</f>
        <v>0</v>
      </c>
      <c r="AL2198" s="546" t="s">
        <v>669</v>
      </c>
      <c r="AM2198" s="547">
        <v>2</v>
      </c>
      <c r="AN2198" s="547" t="str">
        <f>'Information Input'!$M$14</f>
        <v xml:space="preserve">      -      </v>
      </c>
      <c r="AO2198" s="547" t="s">
        <v>137</v>
      </c>
      <c r="AP2198" s="538">
        <f t="shared" si="341"/>
        <v>43647</v>
      </c>
      <c r="AQ2198" s="538">
        <f t="shared" si="342"/>
        <v>43738</v>
      </c>
      <c r="AR2198" s="538">
        <f>'Information Input'!$H$35</f>
        <v>43555</v>
      </c>
      <c r="AS2198" s="547" t="str">
        <f>'Information Input'!$J$22</f>
        <v>Quarterly</v>
      </c>
      <c r="AT2198" s="538">
        <f>'Information Input'!$H$30</f>
        <v>43555</v>
      </c>
      <c r="AU2198" s="547">
        <f>'Information Input'!$J$18</f>
        <v>2019</v>
      </c>
      <c r="AV2198" s="547" t="s">
        <v>243</v>
      </c>
      <c r="AW2198" s="547" t="s">
        <v>230</v>
      </c>
      <c r="AX2198" s="547" t="s">
        <v>230</v>
      </c>
      <c r="AY2198" s="548" t="s">
        <v>671</v>
      </c>
      <c r="AZ2198" s="547">
        <v>13</v>
      </c>
      <c r="BA2198" s="549" t="s">
        <v>155</v>
      </c>
      <c r="BB2198" s="543" t="s">
        <v>232</v>
      </c>
      <c r="BC2198" s="550">
        <f>'Report 2'!$V470</f>
        <v>0</v>
      </c>
      <c r="BD2198" s="550">
        <f>'Report 2'!$W470</f>
        <v>0</v>
      </c>
      <c r="BE2198" s="550">
        <f>'Report 2'!$X470</f>
        <v>0</v>
      </c>
      <c r="BF2198" s="550">
        <f>'Report 2'!$Y470</f>
        <v>0</v>
      </c>
      <c r="BG2198" s="550">
        <f>'Report 2'!$Z470</f>
        <v>0</v>
      </c>
      <c r="BH2198" s="550">
        <f>'Report 2'!$AA470</f>
        <v>0</v>
      </c>
      <c r="BI2198" s="550">
        <f>'Report 2'!$AB470</f>
        <v>0</v>
      </c>
      <c r="CC2198" s="542" t="s">
        <v>669</v>
      </c>
      <c r="CD2198" s="1014" t="s">
        <v>672</v>
      </c>
      <c r="CE2198" s="1014" t="str">
        <f>'Information Input'!$M$14</f>
        <v xml:space="preserve">      -      </v>
      </c>
      <c r="CF2198" s="551" t="s">
        <v>139</v>
      </c>
      <c r="CG2198" s="552">
        <f>'Information Input'!$H$33</f>
        <v>43466</v>
      </c>
      <c r="CH2198" s="552">
        <f>'Information Input'!$H$34</f>
        <v>43555</v>
      </c>
      <c r="CI2198" s="552">
        <f>'Information Input'!$H$35</f>
        <v>43555</v>
      </c>
      <c r="CJ2198" s="551" t="str">
        <f>'Information Input'!$J$22</f>
        <v>Quarterly</v>
      </c>
      <c r="CK2198" s="552">
        <f>'Information Input'!$H$30</f>
        <v>43555</v>
      </c>
      <c r="CL2198" s="551">
        <f>'Information Input'!$J$18</f>
        <v>2019</v>
      </c>
      <c r="CM2198" s="551" t="s">
        <v>243</v>
      </c>
      <c r="CN2198" s="1014" t="s">
        <v>230</v>
      </c>
      <c r="CO2198" s="542" t="s">
        <v>230</v>
      </c>
      <c r="CP2198" s="542" t="s">
        <v>671</v>
      </c>
      <c r="CQ2198" s="551">
        <v>37</v>
      </c>
      <c r="CR2198" s="542" t="s">
        <v>179</v>
      </c>
      <c r="CS2198" s="542" t="s">
        <v>231</v>
      </c>
      <c r="CT2198" s="1015">
        <f>'Report 1'!$BE$18</f>
        <v>0</v>
      </c>
      <c r="CU2198" s="1016">
        <f>SUMIF('Report 4A'!$G$16:$G$95,$CQ2198,'Report 4A'!$BM$16:$BM$95)</f>
        <v>0</v>
      </c>
      <c r="CV2198" s="1017">
        <f t="shared" si="340"/>
        <v>0</v>
      </c>
    </row>
    <row r="2199" spans="2:100">
      <c r="B2199" s="535" t="s">
        <v>669</v>
      </c>
      <c r="C2199" s="536">
        <v>1</v>
      </c>
      <c r="D2199" s="537" t="str">
        <f>'Information Input'!$M$14</f>
        <v xml:space="preserve">      -      </v>
      </c>
      <c r="E2199" s="537" t="s">
        <v>137</v>
      </c>
      <c r="F2199" s="538">
        <f t="shared" si="335"/>
        <v>43647</v>
      </c>
      <c r="G2199" s="538">
        <f t="shared" si="336"/>
        <v>43738</v>
      </c>
      <c r="H2199" s="538">
        <f>'Information Input'!$H$35</f>
        <v>43555</v>
      </c>
      <c r="I2199" s="537" t="str">
        <f>'Information Input'!$J$22</f>
        <v>Quarterly</v>
      </c>
      <c r="J2199" s="538">
        <f>'Information Input'!$H$30</f>
        <v>43555</v>
      </c>
      <c r="K2199" s="537">
        <f>'Information Input'!$J$18</f>
        <v>2019</v>
      </c>
      <c r="L2199" s="539" t="s">
        <v>96</v>
      </c>
      <c r="M2199" s="540" t="s">
        <v>241</v>
      </c>
      <c r="N2199" s="541" t="s">
        <v>241</v>
      </c>
      <c r="O2199" s="542" t="s">
        <v>678</v>
      </c>
      <c r="P2199" s="537">
        <v>59</v>
      </c>
      <c r="Q2199" s="541" t="s">
        <v>202</v>
      </c>
      <c r="R2199" s="542" t="s">
        <v>239</v>
      </c>
      <c r="S2199" s="543">
        <f>'Report 1'!$AS$18</f>
        <v>0</v>
      </c>
      <c r="T2199" s="544">
        <f>'Report 1'!$AS$80</f>
        <v>0</v>
      </c>
      <c r="U2199" s="545">
        <f>'Report 1'!$AS$166</f>
        <v>0</v>
      </c>
      <c r="AL2199" s="546" t="s">
        <v>669</v>
      </c>
      <c r="AM2199" s="547">
        <v>2</v>
      </c>
      <c r="AN2199" s="547" t="str">
        <f>'Information Input'!$M$14</f>
        <v xml:space="preserve">      -      </v>
      </c>
      <c r="AO2199" s="547" t="s">
        <v>137</v>
      </c>
      <c r="AP2199" s="538">
        <f t="shared" si="341"/>
        <v>43647</v>
      </c>
      <c r="AQ2199" s="538">
        <f t="shared" si="342"/>
        <v>43738</v>
      </c>
      <c r="AR2199" s="538">
        <f>'Information Input'!$H$35</f>
        <v>43555</v>
      </c>
      <c r="AS2199" s="547" t="str">
        <f>'Information Input'!$J$22</f>
        <v>Quarterly</v>
      </c>
      <c r="AT2199" s="538">
        <f>'Information Input'!$H$30</f>
        <v>43555</v>
      </c>
      <c r="AU2199" s="547">
        <f>'Information Input'!$J$18</f>
        <v>2019</v>
      </c>
      <c r="AV2199" s="547" t="s">
        <v>243</v>
      </c>
      <c r="AW2199" s="547" t="s">
        <v>230</v>
      </c>
      <c r="AX2199" s="547" t="s">
        <v>230</v>
      </c>
      <c r="AY2199" s="548" t="s">
        <v>671</v>
      </c>
      <c r="AZ2199" s="547">
        <v>14</v>
      </c>
      <c r="BA2199" s="549" t="s">
        <v>156</v>
      </c>
      <c r="BB2199" s="543" t="s">
        <v>233</v>
      </c>
      <c r="BC2199" s="550">
        <f>'Report 2'!$V471</f>
        <v>0</v>
      </c>
      <c r="BD2199" s="550">
        <f>'Report 2'!$W471</f>
        <v>0</v>
      </c>
      <c r="BE2199" s="550">
        <f>'Report 2'!$X471</f>
        <v>0</v>
      </c>
      <c r="BF2199" s="550">
        <f>'Report 2'!$Y471</f>
        <v>0</v>
      </c>
      <c r="BG2199" s="550">
        <f>'Report 2'!$Z471</f>
        <v>0</v>
      </c>
      <c r="BH2199" s="550">
        <f>'Report 2'!$AA471</f>
        <v>0</v>
      </c>
      <c r="BI2199" s="550">
        <f>'Report 2'!$AB471</f>
        <v>0</v>
      </c>
      <c r="CC2199" s="542" t="s">
        <v>669</v>
      </c>
      <c r="CD2199" s="1014" t="s">
        <v>672</v>
      </c>
      <c r="CE2199" s="1014" t="str">
        <f>'Information Input'!$M$14</f>
        <v xml:space="preserve">      -      </v>
      </c>
      <c r="CF2199" s="551" t="s">
        <v>139</v>
      </c>
      <c r="CG2199" s="552">
        <f>'Information Input'!$H$33</f>
        <v>43466</v>
      </c>
      <c r="CH2199" s="552">
        <f>'Information Input'!$H$34</f>
        <v>43555</v>
      </c>
      <c r="CI2199" s="552">
        <f>'Information Input'!$H$35</f>
        <v>43555</v>
      </c>
      <c r="CJ2199" s="551" t="str">
        <f>'Information Input'!$J$22</f>
        <v>Quarterly</v>
      </c>
      <c r="CK2199" s="552">
        <f>'Information Input'!$H$30</f>
        <v>43555</v>
      </c>
      <c r="CL2199" s="551">
        <f>'Information Input'!$J$18</f>
        <v>2019</v>
      </c>
      <c r="CM2199" s="551" t="s">
        <v>243</v>
      </c>
      <c r="CN2199" s="1014" t="s">
        <v>230</v>
      </c>
      <c r="CO2199" s="542" t="s">
        <v>230</v>
      </c>
      <c r="CP2199" s="542" t="s">
        <v>671</v>
      </c>
      <c r="CQ2199" s="551">
        <v>38</v>
      </c>
      <c r="CR2199" s="542" t="s">
        <v>180</v>
      </c>
      <c r="CS2199" s="542" t="s">
        <v>233</v>
      </c>
      <c r="CT2199" s="1015">
        <f>'Report 1'!$BE$18</f>
        <v>0</v>
      </c>
      <c r="CU2199" s="1016">
        <f>SUMIF('Report 4A'!$G$16:$G$95,$CQ2199,'Report 4A'!$BM$16:$BM$95)</f>
        <v>0</v>
      </c>
      <c r="CV2199" s="1017">
        <f t="shared" si="340"/>
        <v>0</v>
      </c>
    </row>
    <row r="2200" spans="2:100">
      <c r="B2200" s="535" t="s">
        <v>669</v>
      </c>
      <c r="C2200" s="536">
        <v>1</v>
      </c>
      <c r="D2200" s="537" t="str">
        <f>'Information Input'!$M$14</f>
        <v xml:space="preserve">      -      </v>
      </c>
      <c r="E2200" s="537" t="s">
        <v>137</v>
      </c>
      <c r="F2200" s="538">
        <f t="shared" si="335"/>
        <v>43647</v>
      </c>
      <c r="G2200" s="538">
        <f t="shared" si="336"/>
        <v>43738</v>
      </c>
      <c r="H2200" s="538">
        <f>'Information Input'!$H$35</f>
        <v>43555</v>
      </c>
      <c r="I2200" s="537" t="str">
        <f>'Information Input'!$J$22</f>
        <v>Quarterly</v>
      </c>
      <c r="J2200" s="538">
        <f>'Information Input'!$H$30</f>
        <v>43555</v>
      </c>
      <c r="K2200" s="537">
        <f>'Information Input'!$J$18</f>
        <v>2019</v>
      </c>
      <c r="L2200" s="539" t="s">
        <v>96</v>
      </c>
      <c r="M2200" s="540" t="s">
        <v>241</v>
      </c>
      <c r="N2200" s="541" t="s">
        <v>241</v>
      </c>
      <c r="O2200" s="542" t="s">
        <v>678</v>
      </c>
      <c r="P2200" s="537">
        <v>60</v>
      </c>
      <c r="Q2200" s="541" t="s">
        <v>203</v>
      </c>
      <c r="R2200" s="541" t="s">
        <v>239</v>
      </c>
      <c r="S2200" s="543">
        <f>'Report 1'!$AS$18</f>
        <v>0</v>
      </c>
      <c r="T2200" s="544">
        <f>'Report 1'!$AS$81</f>
        <v>0</v>
      </c>
      <c r="U2200" s="545">
        <f>'Report 1'!$AS$167</f>
        <v>0</v>
      </c>
      <c r="AL2200" s="546" t="s">
        <v>669</v>
      </c>
      <c r="AM2200" s="547">
        <v>2</v>
      </c>
      <c r="AN2200" s="547" t="str">
        <f>'Information Input'!$M$14</f>
        <v xml:space="preserve">      -      </v>
      </c>
      <c r="AO2200" s="547" t="s">
        <v>137</v>
      </c>
      <c r="AP2200" s="538">
        <f t="shared" si="341"/>
        <v>43647</v>
      </c>
      <c r="AQ2200" s="538">
        <f t="shared" si="342"/>
        <v>43738</v>
      </c>
      <c r="AR2200" s="538">
        <f>'Information Input'!$H$35</f>
        <v>43555</v>
      </c>
      <c r="AS2200" s="547" t="str">
        <f>'Information Input'!$J$22</f>
        <v>Quarterly</v>
      </c>
      <c r="AT2200" s="538">
        <f>'Information Input'!$H$30</f>
        <v>43555</v>
      </c>
      <c r="AU2200" s="547">
        <f>'Information Input'!$J$18</f>
        <v>2019</v>
      </c>
      <c r="AV2200" s="547" t="s">
        <v>243</v>
      </c>
      <c r="AW2200" s="547" t="s">
        <v>230</v>
      </c>
      <c r="AX2200" s="547" t="s">
        <v>230</v>
      </c>
      <c r="AY2200" s="548" t="s">
        <v>671</v>
      </c>
      <c r="AZ2200" s="547">
        <v>15</v>
      </c>
      <c r="BA2200" s="549" t="s">
        <v>157</v>
      </c>
      <c r="BB2200" s="543" t="s">
        <v>234</v>
      </c>
      <c r="BC2200" s="550">
        <f>'Report 2'!$V472</f>
        <v>0</v>
      </c>
      <c r="BD2200" s="550">
        <f>'Report 2'!$W472</f>
        <v>0</v>
      </c>
      <c r="BE2200" s="550">
        <f>'Report 2'!$X472</f>
        <v>0</v>
      </c>
      <c r="BF2200" s="550">
        <f>'Report 2'!$Y472</f>
        <v>0</v>
      </c>
      <c r="BG2200" s="550">
        <f>'Report 2'!$Z472</f>
        <v>0</v>
      </c>
      <c r="BH2200" s="550">
        <f>'Report 2'!$AA472</f>
        <v>0</v>
      </c>
      <c r="BI2200" s="550">
        <f>'Report 2'!$AB472</f>
        <v>0</v>
      </c>
      <c r="CC2200" s="542" t="s">
        <v>669</v>
      </c>
      <c r="CD2200" s="1014" t="s">
        <v>672</v>
      </c>
      <c r="CE2200" s="1014" t="str">
        <f>'Information Input'!$M$14</f>
        <v xml:space="preserve">      -      </v>
      </c>
      <c r="CF2200" s="551" t="s">
        <v>139</v>
      </c>
      <c r="CG2200" s="552">
        <f>'Information Input'!$H$33</f>
        <v>43466</v>
      </c>
      <c r="CH2200" s="552">
        <f>'Information Input'!$H$34</f>
        <v>43555</v>
      </c>
      <c r="CI2200" s="552">
        <f>'Information Input'!$H$35</f>
        <v>43555</v>
      </c>
      <c r="CJ2200" s="551" t="str">
        <f>'Information Input'!$J$22</f>
        <v>Quarterly</v>
      </c>
      <c r="CK2200" s="552">
        <f>'Information Input'!$H$30</f>
        <v>43555</v>
      </c>
      <c r="CL2200" s="551">
        <f>'Information Input'!$J$18</f>
        <v>2019</v>
      </c>
      <c r="CM2200" s="551" t="s">
        <v>243</v>
      </c>
      <c r="CN2200" s="1014" t="s">
        <v>230</v>
      </c>
      <c r="CO2200" s="542" t="s">
        <v>230</v>
      </c>
      <c r="CP2200" s="542" t="s">
        <v>671</v>
      </c>
      <c r="CQ2200" s="551">
        <v>39</v>
      </c>
      <c r="CR2200" s="542" t="s">
        <v>181</v>
      </c>
      <c r="CS2200" s="542" t="s">
        <v>233</v>
      </c>
      <c r="CT2200" s="1015">
        <f>'Report 1'!$BE$18</f>
        <v>0</v>
      </c>
      <c r="CU2200" s="1016">
        <f>SUMIF('Report 4A'!$G$16:$G$95,$CQ2200,'Report 4A'!$BM$16:$BM$95)</f>
        <v>0</v>
      </c>
      <c r="CV2200" s="1017">
        <f t="shared" si="340"/>
        <v>0</v>
      </c>
    </row>
    <row r="2201" spans="2:100">
      <c r="B2201" s="535" t="s">
        <v>669</v>
      </c>
      <c r="C2201" s="536">
        <v>1</v>
      </c>
      <c r="D2201" s="537" t="str">
        <f>'Information Input'!$M$14</f>
        <v xml:space="preserve">      -      </v>
      </c>
      <c r="E2201" s="537" t="s">
        <v>137</v>
      </c>
      <c r="F2201" s="538">
        <f t="shared" si="335"/>
        <v>43647</v>
      </c>
      <c r="G2201" s="538">
        <f t="shared" si="336"/>
        <v>43738</v>
      </c>
      <c r="H2201" s="538">
        <f>'Information Input'!$H$35</f>
        <v>43555</v>
      </c>
      <c r="I2201" s="537" t="str">
        <f>'Information Input'!$J$22</f>
        <v>Quarterly</v>
      </c>
      <c r="J2201" s="538">
        <f>'Information Input'!$H$30</f>
        <v>43555</v>
      </c>
      <c r="K2201" s="537">
        <f>'Information Input'!$J$18</f>
        <v>2019</v>
      </c>
      <c r="L2201" s="539" t="s">
        <v>96</v>
      </c>
      <c r="M2201" s="540" t="s">
        <v>241</v>
      </c>
      <c r="N2201" s="541" t="s">
        <v>241</v>
      </c>
      <c r="O2201" s="542" t="s">
        <v>678</v>
      </c>
      <c r="P2201" s="537">
        <v>61</v>
      </c>
      <c r="Q2201" s="541" t="s">
        <v>204</v>
      </c>
      <c r="R2201" s="541" t="s">
        <v>239</v>
      </c>
      <c r="S2201" s="543">
        <f>'Report 1'!$AS$18</f>
        <v>0</v>
      </c>
      <c r="T2201" s="544">
        <f>'Report 1'!$AS$82</f>
        <v>0</v>
      </c>
      <c r="U2201" s="545">
        <f>'Report 1'!$AS$168</f>
        <v>0</v>
      </c>
      <c r="AL2201" s="546" t="s">
        <v>669</v>
      </c>
      <c r="AM2201" s="547">
        <v>2</v>
      </c>
      <c r="AN2201" s="547" t="str">
        <f>'Information Input'!$M$14</f>
        <v xml:space="preserve">      -      </v>
      </c>
      <c r="AO2201" s="547" t="s">
        <v>137</v>
      </c>
      <c r="AP2201" s="538">
        <f t="shared" si="341"/>
        <v>43647</v>
      </c>
      <c r="AQ2201" s="538">
        <f t="shared" si="342"/>
        <v>43738</v>
      </c>
      <c r="AR2201" s="538">
        <f>'Information Input'!$H$35</f>
        <v>43555</v>
      </c>
      <c r="AS2201" s="547" t="str">
        <f>'Information Input'!$J$22</f>
        <v>Quarterly</v>
      </c>
      <c r="AT2201" s="538">
        <f>'Information Input'!$H$30</f>
        <v>43555</v>
      </c>
      <c r="AU2201" s="547">
        <f>'Information Input'!$J$18</f>
        <v>2019</v>
      </c>
      <c r="AV2201" s="547" t="s">
        <v>243</v>
      </c>
      <c r="AW2201" s="547" t="s">
        <v>230</v>
      </c>
      <c r="AX2201" s="547" t="s">
        <v>230</v>
      </c>
      <c r="AY2201" s="548" t="s">
        <v>671</v>
      </c>
      <c r="AZ2201" s="547">
        <v>16</v>
      </c>
      <c r="BA2201" s="549" t="s">
        <v>158</v>
      </c>
      <c r="BB2201" s="543" t="s">
        <v>235</v>
      </c>
      <c r="BC2201" s="550">
        <f>'Report 2'!$V473</f>
        <v>0</v>
      </c>
      <c r="BD2201" s="550">
        <f>'Report 2'!$W473</f>
        <v>0</v>
      </c>
      <c r="BE2201" s="550">
        <f>'Report 2'!$X473</f>
        <v>0</v>
      </c>
      <c r="BF2201" s="550">
        <f>'Report 2'!$Y473</f>
        <v>0</v>
      </c>
      <c r="BG2201" s="550">
        <f>'Report 2'!$Z473</f>
        <v>0</v>
      </c>
      <c r="BH2201" s="550">
        <f>'Report 2'!$AA473</f>
        <v>0</v>
      </c>
      <c r="BI2201" s="550">
        <f>'Report 2'!$AB473</f>
        <v>0</v>
      </c>
      <c r="CC2201" s="542" t="s">
        <v>669</v>
      </c>
      <c r="CD2201" s="1014" t="s">
        <v>672</v>
      </c>
      <c r="CE2201" s="1014" t="str">
        <f>'Information Input'!$M$14</f>
        <v xml:space="preserve">      -      </v>
      </c>
      <c r="CF2201" s="551" t="s">
        <v>139</v>
      </c>
      <c r="CG2201" s="552">
        <f>'Information Input'!$H$33</f>
        <v>43466</v>
      </c>
      <c r="CH2201" s="552">
        <f>'Information Input'!$H$34</f>
        <v>43555</v>
      </c>
      <c r="CI2201" s="552">
        <f>'Information Input'!$H$35</f>
        <v>43555</v>
      </c>
      <c r="CJ2201" s="551" t="str">
        <f>'Information Input'!$J$22</f>
        <v>Quarterly</v>
      </c>
      <c r="CK2201" s="552">
        <f>'Information Input'!$H$30</f>
        <v>43555</v>
      </c>
      <c r="CL2201" s="551">
        <f>'Information Input'!$J$18</f>
        <v>2019</v>
      </c>
      <c r="CM2201" s="551" t="s">
        <v>243</v>
      </c>
      <c r="CN2201" s="1014" t="s">
        <v>230</v>
      </c>
      <c r="CO2201" s="542" t="s">
        <v>230</v>
      </c>
      <c r="CP2201" s="542" t="s">
        <v>671</v>
      </c>
      <c r="CQ2201" s="551">
        <v>40</v>
      </c>
      <c r="CR2201" s="542" t="s">
        <v>182</v>
      </c>
      <c r="CS2201" s="542" t="s">
        <v>238</v>
      </c>
      <c r="CT2201" s="1015">
        <f>'Report 1'!$BE$18</f>
        <v>0</v>
      </c>
      <c r="CU2201" s="1016">
        <f>SUMIF('Report 4A'!$G$16:$G$95,$CQ2201,'Report 4A'!$BM$16:$BM$95)</f>
        <v>0</v>
      </c>
      <c r="CV2201" s="1017">
        <f t="shared" si="340"/>
        <v>0</v>
      </c>
    </row>
    <row r="2202" spans="2:100">
      <c r="B2202" s="535" t="s">
        <v>669</v>
      </c>
      <c r="C2202" s="536">
        <v>1</v>
      </c>
      <c r="D2202" s="537" t="str">
        <f>'Information Input'!$M$14</f>
        <v xml:space="preserve">      -      </v>
      </c>
      <c r="E2202" s="537" t="s">
        <v>137</v>
      </c>
      <c r="F2202" s="538">
        <f t="shared" si="335"/>
        <v>43647</v>
      </c>
      <c r="G2202" s="538">
        <f t="shared" si="336"/>
        <v>43738</v>
      </c>
      <c r="H2202" s="538">
        <f>'Information Input'!$H$35</f>
        <v>43555</v>
      </c>
      <c r="I2202" s="537" t="str">
        <f>'Information Input'!$J$22</f>
        <v>Quarterly</v>
      </c>
      <c r="J2202" s="538">
        <f>'Information Input'!$H$30</f>
        <v>43555</v>
      </c>
      <c r="K2202" s="537">
        <f>'Information Input'!$J$18</f>
        <v>2019</v>
      </c>
      <c r="L2202" s="539" t="s">
        <v>96</v>
      </c>
      <c r="M2202" s="540" t="s">
        <v>241</v>
      </c>
      <c r="N2202" s="541" t="s">
        <v>241</v>
      </c>
      <c r="O2202" s="542" t="s">
        <v>678</v>
      </c>
      <c r="P2202" s="537">
        <v>62</v>
      </c>
      <c r="Q2202" s="541" t="s">
        <v>204</v>
      </c>
      <c r="R2202" s="541" t="s">
        <v>239</v>
      </c>
      <c r="S2202" s="543">
        <f>'Report 1'!$AS$18</f>
        <v>0</v>
      </c>
      <c r="T2202" s="544">
        <f>'Report 1'!$AS$83</f>
        <v>0</v>
      </c>
      <c r="U2202" s="545">
        <f>'Report 1'!$AS$169</f>
        <v>0</v>
      </c>
      <c r="AL2202" s="546" t="s">
        <v>669</v>
      </c>
      <c r="AM2202" s="547">
        <v>2</v>
      </c>
      <c r="AN2202" s="547" t="str">
        <f>'Information Input'!$M$14</f>
        <v xml:space="preserve">      -      </v>
      </c>
      <c r="AO2202" s="547" t="s">
        <v>137</v>
      </c>
      <c r="AP2202" s="538">
        <f t="shared" si="341"/>
        <v>43647</v>
      </c>
      <c r="AQ2202" s="538">
        <f t="shared" si="342"/>
        <v>43738</v>
      </c>
      <c r="AR2202" s="538">
        <f>'Information Input'!$H$35</f>
        <v>43555</v>
      </c>
      <c r="AS2202" s="547" t="str">
        <f>'Information Input'!$J$22</f>
        <v>Quarterly</v>
      </c>
      <c r="AT2202" s="538">
        <f>'Information Input'!$H$30</f>
        <v>43555</v>
      </c>
      <c r="AU2202" s="547">
        <f>'Information Input'!$J$18</f>
        <v>2019</v>
      </c>
      <c r="AV2202" s="547" t="s">
        <v>243</v>
      </c>
      <c r="AW2202" s="547" t="s">
        <v>230</v>
      </c>
      <c r="AX2202" s="547" t="s">
        <v>230</v>
      </c>
      <c r="AY2202" s="548" t="s">
        <v>671</v>
      </c>
      <c r="AZ2202" s="547">
        <v>17</v>
      </c>
      <c r="BA2202" s="549" t="s">
        <v>159</v>
      </c>
      <c r="BB2202" s="543" t="s">
        <v>235</v>
      </c>
      <c r="BC2202" s="550">
        <f>'Report 2'!$V474</f>
        <v>0</v>
      </c>
      <c r="BD2202" s="550">
        <f>'Report 2'!$W474</f>
        <v>0</v>
      </c>
      <c r="BE2202" s="550">
        <f>'Report 2'!$X474</f>
        <v>0</v>
      </c>
      <c r="BF2202" s="550">
        <f>'Report 2'!$Y474</f>
        <v>0</v>
      </c>
      <c r="BG2202" s="550">
        <f>'Report 2'!$Z474</f>
        <v>0</v>
      </c>
      <c r="BH2202" s="550">
        <f>'Report 2'!$AA474</f>
        <v>0</v>
      </c>
      <c r="BI2202" s="550">
        <f>'Report 2'!$AB474</f>
        <v>0</v>
      </c>
      <c r="CC2202" s="542" t="s">
        <v>669</v>
      </c>
      <c r="CD2202" s="1014" t="s">
        <v>672</v>
      </c>
      <c r="CE2202" s="1014" t="str">
        <f>'Information Input'!$M$14</f>
        <v xml:space="preserve">      -      </v>
      </c>
      <c r="CF2202" s="551" t="s">
        <v>139</v>
      </c>
      <c r="CG2202" s="552">
        <f>'Information Input'!$H$33</f>
        <v>43466</v>
      </c>
      <c r="CH2202" s="552">
        <f>'Information Input'!$H$34</f>
        <v>43555</v>
      </c>
      <c r="CI2202" s="552">
        <f>'Information Input'!$H$35</f>
        <v>43555</v>
      </c>
      <c r="CJ2202" s="551" t="str">
        <f>'Information Input'!$J$22</f>
        <v>Quarterly</v>
      </c>
      <c r="CK2202" s="552">
        <f>'Information Input'!$H$30</f>
        <v>43555</v>
      </c>
      <c r="CL2202" s="551">
        <f>'Information Input'!$J$18</f>
        <v>2019</v>
      </c>
      <c r="CM2202" s="551" t="s">
        <v>243</v>
      </c>
      <c r="CN2202" s="1014" t="s">
        <v>230</v>
      </c>
      <c r="CO2202" s="542" t="s">
        <v>230</v>
      </c>
      <c r="CP2202" s="542" t="s">
        <v>671</v>
      </c>
      <c r="CQ2202" s="551">
        <v>41</v>
      </c>
      <c r="CR2202" s="542" t="s">
        <v>183</v>
      </c>
      <c r="CS2202" s="542" t="s">
        <v>238</v>
      </c>
      <c r="CT2202" s="1015">
        <f>'Report 1'!$BE$18</f>
        <v>0</v>
      </c>
      <c r="CU2202" s="1016">
        <f>SUMIF('Report 4A'!$G$16:$G$95,$CQ2202,'Report 4A'!$BM$16:$BM$95)</f>
        <v>0</v>
      </c>
      <c r="CV2202" s="1017">
        <f t="shared" si="340"/>
        <v>0</v>
      </c>
    </row>
    <row r="2203" spans="2:100">
      <c r="B2203" s="535" t="s">
        <v>669</v>
      </c>
      <c r="C2203" s="536">
        <v>1</v>
      </c>
      <c r="D2203" s="537" t="str">
        <f>'Information Input'!$M$14</f>
        <v xml:space="preserve">      -      </v>
      </c>
      <c r="E2203" s="537" t="s">
        <v>137</v>
      </c>
      <c r="F2203" s="538">
        <f t="shared" si="335"/>
        <v>43647</v>
      </c>
      <c r="G2203" s="538">
        <f t="shared" si="336"/>
        <v>43738</v>
      </c>
      <c r="H2203" s="538">
        <f>'Information Input'!$H$35</f>
        <v>43555</v>
      </c>
      <c r="I2203" s="537" t="str">
        <f>'Information Input'!$J$22</f>
        <v>Quarterly</v>
      </c>
      <c r="J2203" s="538">
        <f>'Information Input'!$H$30</f>
        <v>43555</v>
      </c>
      <c r="K2203" s="537">
        <f>'Information Input'!$J$18</f>
        <v>2019</v>
      </c>
      <c r="L2203" s="539" t="s">
        <v>96</v>
      </c>
      <c r="M2203" s="540" t="s">
        <v>241</v>
      </c>
      <c r="N2203" s="541" t="s">
        <v>241</v>
      </c>
      <c r="O2203" s="542" t="s">
        <v>674</v>
      </c>
      <c r="P2203" s="537">
        <v>63</v>
      </c>
      <c r="Q2203" s="541" t="s">
        <v>205</v>
      </c>
      <c r="R2203" s="541" t="s">
        <v>239</v>
      </c>
      <c r="S2203" s="543">
        <f>'Report 1'!$AS$18</f>
        <v>0</v>
      </c>
      <c r="T2203" s="544">
        <f>'Report 1'!$AS$84</f>
        <v>0</v>
      </c>
      <c r="U2203" s="545">
        <f>'Report 1'!$AS$170</f>
        <v>0</v>
      </c>
      <c r="AL2203" s="546" t="s">
        <v>669</v>
      </c>
      <c r="AM2203" s="547">
        <v>2</v>
      </c>
      <c r="AN2203" s="547" t="str">
        <f>'Information Input'!$M$14</f>
        <v xml:space="preserve">      -      </v>
      </c>
      <c r="AO2203" s="547" t="s">
        <v>137</v>
      </c>
      <c r="AP2203" s="538">
        <f t="shared" si="341"/>
        <v>43647</v>
      </c>
      <c r="AQ2203" s="538">
        <f t="shared" si="342"/>
        <v>43738</v>
      </c>
      <c r="AR2203" s="538">
        <f>'Information Input'!$H$35</f>
        <v>43555</v>
      </c>
      <c r="AS2203" s="547" t="str">
        <f>'Information Input'!$J$22</f>
        <v>Quarterly</v>
      </c>
      <c r="AT2203" s="538">
        <f>'Information Input'!$H$30</f>
        <v>43555</v>
      </c>
      <c r="AU2203" s="547">
        <f>'Information Input'!$J$18</f>
        <v>2019</v>
      </c>
      <c r="AV2203" s="547" t="s">
        <v>243</v>
      </c>
      <c r="AW2203" s="547" t="s">
        <v>230</v>
      </c>
      <c r="AX2203" s="547" t="s">
        <v>230</v>
      </c>
      <c r="AY2203" s="548" t="s">
        <v>671</v>
      </c>
      <c r="AZ2203" s="547">
        <v>18</v>
      </c>
      <c r="BA2203" s="549" t="s">
        <v>160</v>
      </c>
      <c r="BB2203" s="543" t="s">
        <v>235</v>
      </c>
      <c r="BC2203" s="550">
        <f>'Report 2'!$V475</f>
        <v>0</v>
      </c>
      <c r="BD2203" s="550">
        <f>'Report 2'!$W475</f>
        <v>0</v>
      </c>
      <c r="BE2203" s="550">
        <f>'Report 2'!$X475</f>
        <v>0</v>
      </c>
      <c r="BF2203" s="550">
        <f>'Report 2'!$Y475</f>
        <v>0</v>
      </c>
      <c r="BG2203" s="550">
        <f>'Report 2'!$Z475</f>
        <v>0</v>
      </c>
      <c r="BH2203" s="550">
        <f>'Report 2'!$AA475</f>
        <v>0</v>
      </c>
      <c r="BI2203" s="550">
        <f>'Report 2'!$AB475</f>
        <v>0</v>
      </c>
      <c r="CC2203" s="542" t="s">
        <v>669</v>
      </c>
      <c r="CD2203" s="1014" t="s">
        <v>672</v>
      </c>
      <c r="CE2203" s="1014" t="str">
        <f>'Information Input'!$M$14</f>
        <v xml:space="preserve">      -      </v>
      </c>
      <c r="CF2203" s="551" t="s">
        <v>139</v>
      </c>
      <c r="CG2203" s="552">
        <f>'Information Input'!$H$33</f>
        <v>43466</v>
      </c>
      <c r="CH2203" s="552">
        <f>'Information Input'!$H$34</f>
        <v>43555</v>
      </c>
      <c r="CI2203" s="552">
        <f>'Information Input'!$H$35</f>
        <v>43555</v>
      </c>
      <c r="CJ2203" s="551" t="str">
        <f>'Information Input'!$J$22</f>
        <v>Quarterly</v>
      </c>
      <c r="CK2203" s="552">
        <f>'Information Input'!$H$30</f>
        <v>43555</v>
      </c>
      <c r="CL2203" s="551">
        <f>'Information Input'!$J$18</f>
        <v>2019</v>
      </c>
      <c r="CM2203" s="1018" t="s">
        <v>243</v>
      </c>
      <c r="CN2203" s="1014" t="s">
        <v>230</v>
      </c>
      <c r="CO2203" s="542" t="s">
        <v>230</v>
      </c>
      <c r="CP2203" s="542" t="s">
        <v>671</v>
      </c>
      <c r="CQ2203" s="551">
        <v>42</v>
      </c>
      <c r="CR2203" s="542" t="s">
        <v>184</v>
      </c>
      <c r="CS2203" s="542" t="s">
        <v>233</v>
      </c>
      <c r="CT2203" s="1015">
        <f>'Report 1'!$BE$18</f>
        <v>0</v>
      </c>
      <c r="CU2203" s="1016">
        <f>SUMIF('Report 4A'!$G$16:$G$95,$CQ2203,'Report 4A'!$BM$16:$BM$95)</f>
        <v>0</v>
      </c>
      <c r="CV2203" s="1017">
        <f t="shared" ref="CV2203:CV2204" si="343">IF(CT2203&lt;&gt;0,CU2203/CT2203,0)</f>
        <v>0</v>
      </c>
    </row>
    <row r="2204" spans="2:100">
      <c r="B2204" s="535" t="s">
        <v>669</v>
      </c>
      <c r="C2204" s="536">
        <v>1</v>
      </c>
      <c r="D2204" s="537" t="str">
        <f>'Information Input'!$M$14</f>
        <v xml:space="preserve">      -      </v>
      </c>
      <c r="E2204" s="537" t="s">
        <v>137</v>
      </c>
      <c r="F2204" s="538">
        <f t="shared" si="335"/>
        <v>43647</v>
      </c>
      <c r="G2204" s="538">
        <f t="shared" si="336"/>
        <v>43738</v>
      </c>
      <c r="H2204" s="538">
        <f>'Information Input'!$H$35</f>
        <v>43555</v>
      </c>
      <c r="I2204" s="537" t="str">
        <f>'Information Input'!$J$22</f>
        <v>Quarterly</v>
      </c>
      <c r="J2204" s="538">
        <f>'Information Input'!$H$30</f>
        <v>43555</v>
      </c>
      <c r="K2204" s="537">
        <f>'Information Input'!$J$18</f>
        <v>2019</v>
      </c>
      <c r="L2204" s="539" t="s">
        <v>96</v>
      </c>
      <c r="M2204" s="540" t="s">
        <v>241</v>
      </c>
      <c r="N2204" s="541" t="s">
        <v>241</v>
      </c>
      <c r="O2204" s="542" t="s">
        <v>674</v>
      </c>
      <c r="P2204" s="537">
        <v>64</v>
      </c>
      <c r="Q2204" s="541" t="s">
        <v>206</v>
      </c>
      <c r="R2204" s="541" t="s">
        <v>239</v>
      </c>
      <c r="S2204" s="543">
        <f>'Report 1'!$AS$18</f>
        <v>0</v>
      </c>
      <c r="T2204" s="544">
        <f>'Report 1'!$AS$85</f>
        <v>0</v>
      </c>
      <c r="U2204" s="545">
        <f>'Report 1'!$AS$171</f>
        <v>0</v>
      </c>
      <c r="AL2204" s="546" t="s">
        <v>669</v>
      </c>
      <c r="AM2204" s="547">
        <v>2</v>
      </c>
      <c r="AN2204" s="547" t="str">
        <f>'Information Input'!$M$14</f>
        <v xml:space="preserve">      -      </v>
      </c>
      <c r="AO2204" s="547" t="s">
        <v>137</v>
      </c>
      <c r="AP2204" s="538">
        <f t="shared" si="341"/>
        <v>43647</v>
      </c>
      <c r="AQ2204" s="538">
        <f t="shared" si="342"/>
        <v>43738</v>
      </c>
      <c r="AR2204" s="538">
        <f>'Information Input'!$H$35</f>
        <v>43555</v>
      </c>
      <c r="AS2204" s="547" t="str">
        <f>'Information Input'!$J$22</f>
        <v>Quarterly</v>
      </c>
      <c r="AT2204" s="538">
        <f>'Information Input'!$H$30</f>
        <v>43555</v>
      </c>
      <c r="AU2204" s="547">
        <f>'Information Input'!$J$18</f>
        <v>2019</v>
      </c>
      <c r="AV2204" s="547" t="s">
        <v>243</v>
      </c>
      <c r="AW2204" s="547" t="s">
        <v>230</v>
      </c>
      <c r="AX2204" s="547" t="s">
        <v>230</v>
      </c>
      <c r="AY2204" s="548" t="s">
        <v>671</v>
      </c>
      <c r="AZ2204" s="547">
        <v>19</v>
      </c>
      <c r="BA2204" s="549" t="s">
        <v>161</v>
      </c>
      <c r="BB2204" s="543" t="s">
        <v>235</v>
      </c>
      <c r="BC2204" s="550">
        <f>'Report 2'!$V476</f>
        <v>0</v>
      </c>
      <c r="BD2204" s="550">
        <f>'Report 2'!$W476</f>
        <v>0</v>
      </c>
      <c r="BE2204" s="550">
        <f>'Report 2'!$X476</f>
        <v>0</v>
      </c>
      <c r="BF2204" s="550">
        <f>'Report 2'!$Y476</f>
        <v>0</v>
      </c>
      <c r="BG2204" s="550">
        <f>'Report 2'!$Z476</f>
        <v>0</v>
      </c>
      <c r="BH2204" s="550">
        <f>'Report 2'!$AA476</f>
        <v>0</v>
      </c>
      <c r="BI2204" s="550">
        <f>'Report 2'!$AB476</f>
        <v>0</v>
      </c>
      <c r="CC2204" s="542" t="s">
        <v>669</v>
      </c>
      <c r="CD2204" s="1014" t="s">
        <v>672</v>
      </c>
      <c r="CE2204" s="1014" t="str">
        <f>'Information Input'!$M$14</f>
        <v xml:space="preserve">      -      </v>
      </c>
      <c r="CF2204" s="551" t="s">
        <v>139</v>
      </c>
      <c r="CG2204" s="552">
        <f>'Information Input'!$H$33</f>
        <v>43466</v>
      </c>
      <c r="CH2204" s="552">
        <f>'Information Input'!$H$34</f>
        <v>43555</v>
      </c>
      <c r="CI2204" s="552">
        <f>'Information Input'!$H$35</f>
        <v>43555</v>
      </c>
      <c r="CJ2204" s="551" t="str">
        <f>'Information Input'!$J$22</f>
        <v>Quarterly</v>
      </c>
      <c r="CK2204" s="552">
        <f>'Information Input'!$H$30</f>
        <v>43555</v>
      </c>
      <c r="CL2204" s="551">
        <f>'Information Input'!$J$18</f>
        <v>2019</v>
      </c>
      <c r="CM2204" s="1018" t="s">
        <v>243</v>
      </c>
      <c r="CN2204" s="1014" t="s">
        <v>230</v>
      </c>
      <c r="CO2204" s="542" t="s">
        <v>230</v>
      </c>
      <c r="CP2204" s="542" t="s">
        <v>671</v>
      </c>
      <c r="CQ2204" s="551">
        <v>43</v>
      </c>
      <c r="CR2204" s="542" t="s">
        <v>185</v>
      </c>
      <c r="CS2204" s="542" t="s">
        <v>233</v>
      </c>
      <c r="CT2204" s="1015">
        <f>'Report 1'!$BE$18</f>
        <v>0</v>
      </c>
      <c r="CU2204" s="1016">
        <f>SUMIF('Report 4A'!$G$16:$G$95,$CQ2204,'Report 4A'!$BM$16:$BM$95)</f>
        <v>0</v>
      </c>
      <c r="CV2204" s="1017">
        <f t="shared" si="343"/>
        <v>0</v>
      </c>
    </row>
    <row r="2205" spans="2:100">
      <c r="B2205" s="535" t="s">
        <v>669</v>
      </c>
      <c r="C2205" s="536">
        <v>1</v>
      </c>
      <c r="D2205" s="537" t="str">
        <f>'Information Input'!$M$14</f>
        <v xml:space="preserve">      -      </v>
      </c>
      <c r="E2205" s="537" t="s">
        <v>137</v>
      </c>
      <c r="F2205" s="538">
        <f t="shared" si="335"/>
        <v>43647</v>
      </c>
      <c r="G2205" s="538">
        <f t="shared" si="336"/>
        <v>43738</v>
      </c>
      <c r="H2205" s="538">
        <f>'Information Input'!$H$35</f>
        <v>43555</v>
      </c>
      <c r="I2205" s="537" t="str">
        <f>'Information Input'!$J$22</f>
        <v>Quarterly</v>
      </c>
      <c r="J2205" s="538">
        <f>'Information Input'!$H$30</f>
        <v>43555</v>
      </c>
      <c r="K2205" s="537">
        <f>'Information Input'!$J$18</f>
        <v>2019</v>
      </c>
      <c r="L2205" s="539" t="s">
        <v>96</v>
      </c>
      <c r="M2205" s="540" t="s">
        <v>241</v>
      </c>
      <c r="N2205" s="541" t="s">
        <v>241</v>
      </c>
      <c r="O2205" s="542" t="s">
        <v>674</v>
      </c>
      <c r="P2205" s="537">
        <v>65</v>
      </c>
      <c r="Q2205" s="541" t="s">
        <v>207</v>
      </c>
      <c r="R2205" s="541" t="s">
        <v>239</v>
      </c>
      <c r="S2205" s="543">
        <f>'Report 1'!$AS$18</f>
        <v>0</v>
      </c>
      <c r="T2205" s="544">
        <f>'Report 1'!$AS$86</f>
        <v>0</v>
      </c>
      <c r="U2205" s="545">
        <f>'Report 1'!$AS$172</f>
        <v>0</v>
      </c>
      <c r="AL2205" s="546" t="s">
        <v>669</v>
      </c>
      <c r="AM2205" s="547">
        <v>2</v>
      </c>
      <c r="AN2205" s="547" t="str">
        <f>'Information Input'!$M$14</f>
        <v xml:space="preserve">      -      </v>
      </c>
      <c r="AO2205" s="547" t="s">
        <v>137</v>
      </c>
      <c r="AP2205" s="538">
        <f t="shared" si="341"/>
        <v>43647</v>
      </c>
      <c r="AQ2205" s="538">
        <f t="shared" si="342"/>
        <v>43738</v>
      </c>
      <c r="AR2205" s="538">
        <f>'Information Input'!$H$35</f>
        <v>43555</v>
      </c>
      <c r="AS2205" s="547" t="str">
        <f>'Information Input'!$J$22</f>
        <v>Quarterly</v>
      </c>
      <c r="AT2205" s="538">
        <f>'Information Input'!$H$30</f>
        <v>43555</v>
      </c>
      <c r="AU2205" s="547">
        <f>'Information Input'!$J$18</f>
        <v>2019</v>
      </c>
      <c r="AV2205" s="547" t="s">
        <v>243</v>
      </c>
      <c r="AW2205" s="547" t="s">
        <v>230</v>
      </c>
      <c r="AX2205" s="547" t="s">
        <v>230</v>
      </c>
      <c r="AY2205" s="548" t="s">
        <v>671</v>
      </c>
      <c r="AZ2205" s="547">
        <v>20</v>
      </c>
      <c r="BA2205" s="549" t="s">
        <v>162</v>
      </c>
      <c r="BB2205" s="543" t="s">
        <v>235</v>
      </c>
      <c r="BC2205" s="550">
        <f>'Report 2'!$V477</f>
        <v>0</v>
      </c>
      <c r="BD2205" s="550">
        <f>'Report 2'!$W477</f>
        <v>0</v>
      </c>
      <c r="BE2205" s="550">
        <f>'Report 2'!$X477</f>
        <v>0</v>
      </c>
      <c r="BF2205" s="550">
        <f>'Report 2'!$Y477</f>
        <v>0</v>
      </c>
      <c r="BG2205" s="550">
        <f>'Report 2'!$Z477</f>
        <v>0</v>
      </c>
      <c r="BH2205" s="550">
        <f>'Report 2'!$AA477</f>
        <v>0</v>
      </c>
      <c r="BI2205" s="550">
        <f>'Report 2'!$AB477</f>
        <v>0</v>
      </c>
      <c r="CC2205" s="542" t="s">
        <v>669</v>
      </c>
      <c r="CD2205" s="1014" t="s">
        <v>672</v>
      </c>
      <c r="CE2205" s="1014" t="str">
        <f>'Information Input'!$M$14</f>
        <v xml:space="preserve">      -      </v>
      </c>
      <c r="CF2205" s="551" t="s">
        <v>139</v>
      </c>
      <c r="CG2205" s="552">
        <f>'Information Input'!$H$33</f>
        <v>43466</v>
      </c>
      <c r="CH2205" s="552">
        <f>'Information Input'!$H$34</f>
        <v>43555</v>
      </c>
      <c r="CI2205" s="552">
        <f>'Information Input'!$H$35</f>
        <v>43555</v>
      </c>
      <c r="CJ2205" s="551" t="str">
        <f>'Information Input'!$J$22</f>
        <v>Quarterly</v>
      </c>
      <c r="CK2205" s="552">
        <f>'Information Input'!$H$30</f>
        <v>43555</v>
      </c>
      <c r="CL2205" s="551">
        <f>'Information Input'!$J$18</f>
        <v>2019</v>
      </c>
      <c r="CM2205" s="551" t="s">
        <v>243</v>
      </c>
      <c r="CN2205" s="1014" t="s">
        <v>230</v>
      </c>
      <c r="CO2205" s="542" t="s">
        <v>230</v>
      </c>
      <c r="CP2205" s="542" t="s">
        <v>675</v>
      </c>
      <c r="CQ2205" s="551">
        <v>45</v>
      </c>
      <c r="CR2205" s="542" t="s">
        <v>187</v>
      </c>
      <c r="CS2205" s="542" t="s">
        <v>239</v>
      </c>
      <c r="CT2205" s="1015">
        <f>'Report 1'!$BE$18</f>
        <v>0</v>
      </c>
      <c r="CU2205" s="1016">
        <f>SUMIF('Report 4A'!$G$16:$G$95,$CQ2205,'Report 4A'!$BM$16:$BM$95)</f>
        <v>0</v>
      </c>
      <c r="CV2205" s="1017">
        <f t="shared" si="340"/>
        <v>0</v>
      </c>
    </row>
    <row r="2206" spans="2:100">
      <c r="B2206" s="535" t="s">
        <v>669</v>
      </c>
      <c r="C2206" s="536">
        <v>1</v>
      </c>
      <c r="D2206" s="537" t="str">
        <f>'Information Input'!$M$14</f>
        <v xml:space="preserve">      -      </v>
      </c>
      <c r="E2206" s="537" t="s">
        <v>137</v>
      </c>
      <c r="F2206" s="538">
        <f t="shared" si="335"/>
        <v>43647</v>
      </c>
      <c r="G2206" s="538">
        <f t="shared" si="336"/>
        <v>43738</v>
      </c>
      <c r="H2206" s="538">
        <f>'Information Input'!$H$35</f>
        <v>43555</v>
      </c>
      <c r="I2206" s="537" t="str">
        <f>'Information Input'!$J$22</f>
        <v>Quarterly</v>
      </c>
      <c r="J2206" s="538">
        <f>'Information Input'!$H$30</f>
        <v>43555</v>
      </c>
      <c r="K2206" s="537">
        <f>'Information Input'!$J$18</f>
        <v>2019</v>
      </c>
      <c r="L2206" s="539" t="s">
        <v>96</v>
      </c>
      <c r="M2206" s="540" t="s">
        <v>241</v>
      </c>
      <c r="N2206" s="541" t="s">
        <v>241</v>
      </c>
      <c r="O2206" s="542" t="s">
        <v>679</v>
      </c>
      <c r="P2206" s="537">
        <v>66</v>
      </c>
      <c r="Q2206" s="541" t="s">
        <v>208</v>
      </c>
      <c r="R2206" s="541" t="s">
        <v>239</v>
      </c>
      <c r="S2206" s="543">
        <f>'Report 1'!$AS$18</f>
        <v>0</v>
      </c>
      <c r="T2206" s="544">
        <f>'Report 1'!$AS$87</f>
        <v>0</v>
      </c>
      <c r="U2206" s="545">
        <f>'Report 1'!$AS$173</f>
        <v>0</v>
      </c>
      <c r="AL2206" s="546" t="s">
        <v>669</v>
      </c>
      <c r="AM2206" s="547">
        <v>2</v>
      </c>
      <c r="AN2206" s="547" t="str">
        <f>'Information Input'!$M$14</f>
        <v xml:space="preserve">      -      </v>
      </c>
      <c r="AO2206" s="547" t="s">
        <v>137</v>
      </c>
      <c r="AP2206" s="538">
        <f t="shared" si="341"/>
        <v>43647</v>
      </c>
      <c r="AQ2206" s="538">
        <f t="shared" si="342"/>
        <v>43738</v>
      </c>
      <c r="AR2206" s="538">
        <f>'Information Input'!$H$35</f>
        <v>43555</v>
      </c>
      <c r="AS2206" s="547" t="str">
        <f>'Information Input'!$J$22</f>
        <v>Quarterly</v>
      </c>
      <c r="AT2206" s="538">
        <f>'Information Input'!$H$30</f>
        <v>43555</v>
      </c>
      <c r="AU2206" s="547">
        <f>'Information Input'!$J$18</f>
        <v>2019</v>
      </c>
      <c r="AV2206" s="547" t="s">
        <v>243</v>
      </c>
      <c r="AW2206" s="547" t="s">
        <v>230</v>
      </c>
      <c r="AX2206" s="547" t="s">
        <v>230</v>
      </c>
      <c r="AY2206" s="548" t="s">
        <v>671</v>
      </c>
      <c r="AZ2206" s="547">
        <v>21</v>
      </c>
      <c r="BA2206" s="549" t="s">
        <v>163</v>
      </c>
      <c r="BB2206" s="543" t="s">
        <v>235</v>
      </c>
      <c r="BC2206" s="550">
        <f>'Report 2'!$V478</f>
        <v>0</v>
      </c>
      <c r="BD2206" s="550">
        <f>'Report 2'!$W478</f>
        <v>0</v>
      </c>
      <c r="BE2206" s="550">
        <f>'Report 2'!$X478</f>
        <v>0</v>
      </c>
      <c r="BF2206" s="550">
        <f>'Report 2'!$Y478</f>
        <v>0</v>
      </c>
      <c r="BG2206" s="550">
        <f>'Report 2'!$Z478</f>
        <v>0</v>
      </c>
      <c r="BH2206" s="550">
        <f>'Report 2'!$AA478</f>
        <v>0</v>
      </c>
      <c r="BI2206" s="550">
        <f>'Report 2'!$AB478</f>
        <v>0</v>
      </c>
      <c r="CC2206" s="542" t="s">
        <v>669</v>
      </c>
      <c r="CD2206" s="1014" t="s">
        <v>672</v>
      </c>
      <c r="CE2206" s="1014" t="str">
        <f>'Information Input'!$M$14</f>
        <v xml:space="preserve">      -      </v>
      </c>
      <c r="CF2206" s="551" t="s">
        <v>139</v>
      </c>
      <c r="CG2206" s="552">
        <f>'Information Input'!$H$33</f>
        <v>43466</v>
      </c>
      <c r="CH2206" s="552">
        <f>'Information Input'!$H$34</f>
        <v>43555</v>
      </c>
      <c r="CI2206" s="552">
        <f>'Information Input'!$H$35</f>
        <v>43555</v>
      </c>
      <c r="CJ2206" s="551" t="str">
        <f>'Information Input'!$J$22</f>
        <v>Quarterly</v>
      </c>
      <c r="CK2206" s="552">
        <f>'Information Input'!$H$30</f>
        <v>43555</v>
      </c>
      <c r="CL2206" s="551">
        <f>'Information Input'!$J$18</f>
        <v>2019</v>
      </c>
      <c r="CM2206" s="551" t="s">
        <v>243</v>
      </c>
      <c r="CN2206" s="1014" t="s">
        <v>230</v>
      </c>
      <c r="CO2206" s="542" t="s">
        <v>230</v>
      </c>
      <c r="CP2206" s="542" t="s">
        <v>675</v>
      </c>
      <c r="CQ2206" s="551">
        <v>46</v>
      </c>
      <c r="CR2206" s="542" t="s">
        <v>188</v>
      </c>
      <c r="CS2206" s="542" t="s">
        <v>239</v>
      </c>
      <c r="CT2206" s="1015">
        <f>'Report 1'!$BE$18</f>
        <v>0</v>
      </c>
      <c r="CU2206" s="1016">
        <f>SUMIF('Report 4A'!$G$16:$G$95,$CQ2206,'Report 4A'!$BM$16:$BM$95)</f>
        <v>0</v>
      </c>
      <c r="CV2206" s="1017">
        <f t="shared" si="340"/>
        <v>0</v>
      </c>
    </row>
    <row r="2207" spans="2:100">
      <c r="B2207" s="535" t="s">
        <v>669</v>
      </c>
      <c r="C2207" s="536">
        <v>1</v>
      </c>
      <c r="D2207" s="537" t="str">
        <f>'Information Input'!$M$14</f>
        <v xml:space="preserve">      -      </v>
      </c>
      <c r="E2207" s="537" t="s">
        <v>137</v>
      </c>
      <c r="F2207" s="538">
        <f t="shared" si="335"/>
        <v>43647</v>
      </c>
      <c r="G2207" s="538">
        <f t="shared" si="336"/>
        <v>43738</v>
      </c>
      <c r="H2207" s="538">
        <f>'Information Input'!$H$35</f>
        <v>43555</v>
      </c>
      <c r="I2207" s="537" t="str">
        <f>'Information Input'!$J$22</f>
        <v>Quarterly</v>
      </c>
      <c r="J2207" s="538">
        <f>'Information Input'!$H$30</f>
        <v>43555</v>
      </c>
      <c r="K2207" s="537">
        <f>'Information Input'!$J$18</f>
        <v>2019</v>
      </c>
      <c r="L2207" s="539" t="s">
        <v>96</v>
      </c>
      <c r="M2207" s="540" t="s">
        <v>241</v>
      </c>
      <c r="N2207" s="541" t="s">
        <v>241</v>
      </c>
      <c r="O2207" s="542" t="s">
        <v>679</v>
      </c>
      <c r="P2207" s="537">
        <v>67</v>
      </c>
      <c r="Q2207" s="541" t="s">
        <v>209</v>
      </c>
      <c r="R2207" s="541" t="s">
        <v>239</v>
      </c>
      <c r="S2207" s="543">
        <f>'Report 1'!$AS$18</f>
        <v>0</v>
      </c>
      <c r="T2207" s="544">
        <f>'Report 1'!$AS$88</f>
        <v>0</v>
      </c>
      <c r="U2207" s="545">
        <f>'Report 1'!$AS$174</f>
        <v>0</v>
      </c>
      <c r="AL2207" s="546" t="s">
        <v>669</v>
      </c>
      <c r="AM2207" s="547">
        <v>2</v>
      </c>
      <c r="AN2207" s="547" t="str">
        <f>'Information Input'!$M$14</f>
        <v xml:space="preserve">      -      </v>
      </c>
      <c r="AO2207" s="547" t="s">
        <v>137</v>
      </c>
      <c r="AP2207" s="538">
        <f t="shared" si="341"/>
        <v>43647</v>
      </c>
      <c r="AQ2207" s="538">
        <f t="shared" si="342"/>
        <v>43738</v>
      </c>
      <c r="AR2207" s="538">
        <f>'Information Input'!$H$35</f>
        <v>43555</v>
      </c>
      <c r="AS2207" s="547" t="str">
        <f>'Information Input'!$J$22</f>
        <v>Quarterly</v>
      </c>
      <c r="AT2207" s="538">
        <f>'Information Input'!$H$30</f>
        <v>43555</v>
      </c>
      <c r="AU2207" s="547">
        <f>'Information Input'!$J$18</f>
        <v>2019</v>
      </c>
      <c r="AV2207" s="547" t="s">
        <v>243</v>
      </c>
      <c r="AW2207" s="547" t="s">
        <v>230</v>
      </c>
      <c r="AX2207" s="547" t="s">
        <v>230</v>
      </c>
      <c r="AY2207" s="548" t="s">
        <v>671</v>
      </c>
      <c r="AZ2207" s="547">
        <v>22</v>
      </c>
      <c r="BA2207" s="549" t="s">
        <v>164</v>
      </c>
      <c r="BB2207" s="543" t="s">
        <v>236</v>
      </c>
      <c r="BC2207" s="550">
        <f>'Report 2'!$V479</f>
        <v>0</v>
      </c>
      <c r="BD2207" s="550">
        <f>'Report 2'!$W479</f>
        <v>0</v>
      </c>
      <c r="BE2207" s="550">
        <f>'Report 2'!$X479</f>
        <v>0</v>
      </c>
      <c r="BF2207" s="550">
        <f>'Report 2'!$Y479</f>
        <v>0</v>
      </c>
      <c r="BG2207" s="550">
        <f>'Report 2'!$Z479</f>
        <v>0</v>
      </c>
      <c r="BH2207" s="550">
        <f>'Report 2'!$AA479</f>
        <v>0</v>
      </c>
      <c r="BI2207" s="550">
        <f>'Report 2'!$AB479</f>
        <v>0</v>
      </c>
      <c r="CC2207" s="542" t="s">
        <v>669</v>
      </c>
      <c r="CD2207" s="1014" t="s">
        <v>672</v>
      </c>
      <c r="CE2207" s="1014" t="str">
        <f>'Information Input'!$M$14</f>
        <v xml:space="preserve">      -      </v>
      </c>
      <c r="CF2207" s="551" t="s">
        <v>139</v>
      </c>
      <c r="CG2207" s="552">
        <f>'Information Input'!$H$33</f>
        <v>43466</v>
      </c>
      <c r="CH2207" s="552">
        <f>'Information Input'!$H$34</f>
        <v>43555</v>
      </c>
      <c r="CI2207" s="552">
        <f>'Information Input'!$H$35</f>
        <v>43555</v>
      </c>
      <c r="CJ2207" s="551" t="str">
        <f>'Information Input'!$J$22</f>
        <v>Quarterly</v>
      </c>
      <c r="CK2207" s="552">
        <f>'Information Input'!$H$30</f>
        <v>43555</v>
      </c>
      <c r="CL2207" s="551">
        <f>'Information Input'!$J$18</f>
        <v>2019</v>
      </c>
      <c r="CM2207" s="551" t="s">
        <v>243</v>
      </c>
      <c r="CN2207" s="1014" t="s">
        <v>230</v>
      </c>
      <c r="CO2207" s="542" t="s">
        <v>230</v>
      </c>
      <c r="CP2207" s="542" t="s">
        <v>675</v>
      </c>
      <c r="CQ2207" s="551">
        <v>47</v>
      </c>
      <c r="CR2207" s="542" t="s">
        <v>189</v>
      </c>
      <c r="CS2207" s="542" t="s">
        <v>239</v>
      </c>
      <c r="CT2207" s="1015">
        <f>'Report 1'!$BE$18</f>
        <v>0</v>
      </c>
      <c r="CU2207" s="1016">
        <f>SUMIF('Report 4A'!$G$16:$G$95,$CQ2207,'Report 4A'!$BM$16:$BM$95)</f>
        <v>0</v>
      </c>
      <c r="CV2207" s="1017">
        <f t="shared" si="340"/>
        <v>0</v>
      </c>
    </row>
    <row r="2208" spans="2:100">
      <c r="B2208" s="535" t="s">
        <v>669</v>
      </c>
      <c r="C2208" s="536">
        <v>1</v>
      </c>
      <c r="D2208" s="537" t="str">
        <f>'Information Input'!$M$14</f>
        <v xml:space="preserve">      -      </v>
      </c>
      <c r="E2208" s="537" t="s">
        <v>137</v>
      </c>
      <c r="F2208" s="538">
        <f t="shared" si="335"/>
        <v>43647</v>
      </c>
      <c r="G2208" s="538">
        <f t="shared" si="336"/>
        <v>43738</v>
      </c>
      <c r="H2208" s="538">
        <f>'Information Input'!$H$35</f>
        <v>43555</v>
      </c>
      <c r="I2208" s="537" t="str">
        <f>'Information Input'!$J$22</f>
        <v>Quarterly</v>
      </c>
      <c r="J2208" s="538">
        <f>'Information Input'!$H$30</f>
        <v>43555</v>
      </c>
      <c r="K2208" s="537">
        <f>'Information Input'!$J$18</f>
        <v>2019</v>
      </c>
      <c r="L2208" s="539" t="s">
        <v>96</v>
      </c>
      <c r="M2208" s="540" t="s">
        <v>241</v>
      </c>
      <c r="N2208" s="541" t="s">
        <v>241</v>
      </c>
      <c r="O2208" s="542" t="s">
        <v>679</v>
      </c>
      <c r="P2208" s="537">
        <v>68</v>
      </c>
      <c r="Q2208" s="541" t="s">
        <v>210</v>
      </c>
      <c r="R2208" s="541" t="s">
        <v>239</v>
      </c>
      <c r="S2208" s="543">
        <f>'Report 1'!$AS$18</f>
        <v>0</v>
      </c>
      <c r="T2208" s="544">
        <f>'Report 1'!$AS$89</f>
        <v>0</v>
      </c>
      <c r="U2208" s="545">
        <f>'Report 1'!$AS$175</f>
        <v>0</v>
      </c>
      <c r="AL2208" s="546" t="s">
        <v>669</v>
      </c>
      <c r="AM2208" s="547">
        <v>2</v>
      </c>
      <c r="AN2208" s="547" t="str">
        <f>'Information Input'!$M$14</f>
        <v xml:space="preserve">      -      </v>
      </c>
      <c r="AO2208" s="547" t="s">
        <v>137</v>
      </c>
      <c r="AP2208" s="538">
        <f t="shared" si="341"/>
        <v>43647</v>
      </c>
      <c r="AQ2208" s="538">
        <f t="shared" si="342"/>
        <v>43738</v>
      </c>
      <c r="AR2208" s="538">
        <f>'Information Input'!$H$35</f>
        <v>43555</v>
      </c>
      <c r="AS2208" s="547" t="str">
        <f>'Information Input'!$J$22</f>
        <v>Quarterly</v>
      </c>
      <c r="AT2208" s="538">
        <f>'Information Input'!$H$30</f>
        <v>43555</v>
      </c>
      <c r="AU2208" s="547">
        <f>'Information Input'!$J$18</f>
        <v>2019</v>
      </c>
      <c r="AV2208" s="547" t="s">
        <v>243</v>
      </c>
      <c r="AW2208" s="547" t="s">
        <v>230</v>
      </c>
      <c r="AX2208" s="547" t="s">
        <v>230</v>
      </c>
      <c r="AY2208" s="548" t="s">
        <v>671</v>
      </c>
      <c r="AZ2208" s="547">
        <v>23</v>
      </c>
      <c r="BA2208" s="549" t="s">
        <v>165</v>
      </c>
      <c r="BB2208" s="543" t="s">
        <v>236</v>
      </c>
      <c r="BC2208" s="550">
        <f>'Report 2'!$V480</f>
        <v>0</v>
      </c>
      <c r="BD2208" s="550">
        <f>'Report 2'!$W480</f>
        <v>0</v>
      </c>
      <c r="BE2208" s="550">
        <f>'Report 2'!$X480</f>
        <v>0</v>
      </c>
      <c r="BF2208" s="550">
        <f>'Report 2'!$Y480</f>
        <v>0</v>
      </c>
      <c r="BG2208" s="550">
        <f>'Report 2'!$Z480</f>
        <v>0</v>
      </c>
      <c r="BH2208" s="550">
        <f>'Report 2'!$AA480</f>
        <v>0</v>
      </c>
      <c r="BI2208" s="550">
        <f>'Report 2'!$AB480</f>
        <v>0</v>
      </c>
      <c r="CC2208" s="542" t="s">
        <v>669</v>
      </c>
      <c r="CD2208" s="1014" t="s">
        <v>672</v>
      </c>
      <c r="CE2208" s="1014" t="str">
        <f>'Information Input'!$M$14</f>
        <v xml:space="preserve">      -      </v>
      </c>
      <c r="CF2208" s="551" t="s">
        <v>139</v>
      </c>
      <c r="CG2208" s="552">
        <f>'Information Input'!$H$33</f>
        <v>43466</v>
      </c>
      <c r="CH2208" s="552">
        <f>'Information Input'!$H$34</f>
        <v>43555</v>
      </c>
      <c r="CI2208" s="552">
        <f>'Information Input'!$H$35</f>
        <v>43555</v>
      </c>
      <c r="CJ2208" s="551" t="str">
        <f>'Information Input'!$J$22</f>
        <v>Quarterly</v>
      </c>
      <c r="CK2208" s="552">
        <f>'Information Input'!$H$30</f>
        <v>43555</v>
      </c>
      <c r="CL2208" s="551">
        <f>'Information Input'!$J$18</f>
        <v>2019</v>
      </c>
      <c r="CM2208" s="551" t="s">
        <v>243</v>
      </c>
      <c r="CN2208" s="1014" t="s">
        <v>230</v>
      </c>
      <c r="CO2208" s="542" t="s">
        <v>230</v>
      </c>
      <c r="CP2208" s="542" t="s">
        <v>675</v>
      </c>
      <c r="CQ2208" s="551">
        <v>48</v>
      </c>
      <c r="CR2208" s="542" t="s">
        <v>190</v>
      </c>
      <c r="CS2208" s="542" t="s">
        <v>239</v>
      </c>
      <c r="CT2208" s="1015">
        <f>'Report 1'!$BE$18</f>
        <v>0</v>
      </c>
      <c r="CU2208" s="1016">
        <f>SUMIF('Report 4A'!$G$16:$G$95,$CQ2208,'Report 4A'!$BM$16:$BM$95)</f>
        <v>0</v>
      </c>
      <c r="CV2208" s="1017">
        <f t="shared" si="340"/>
        <v>0</v>
      </c>
    </row>
    <row r="2209" spans="2:100">
      <c r="B2209" s="535" t="s">
        <v>669</v>
      </c>
      <c r="C2209" s="536">
        <v>1</v>
      </c>
      <c r="D2209" s="537" t="str">
        <f>'Information Input'!$M$14</f>
        <v xml:space="preserve">      -      </v>
      </c>
      <c r="E2209" s="537" t="s">
        <v>137</v>
      </c>
      <c r="F2209" s="538">
        <f t="shared" si="335"/>
        <v>43647</v>
      </c>
      <c r="G2209" s="538">
        <f t="shared" si="336"/>
        <v>43738</v>
      </c>
      <c r="H2209" s="538">
        <f>'Information Input'!$H$35</f>
        <v>43555</v>
      </c>
      <c r="I2209" s="537" t="str">
        <f>'Information Input'!$J$22</f>
        <v>Quarterly</v>
      </c>
      <c r="J2209" s="538">
        <f>'Information Input'!$H$30</f>
        <v>43555</v>
      </c>
      <c r="K2209" s="537">
        <f>'Information Input'!$J$18</f>
        <v>2019</v>
      </c>
      <c r="L2209" s="539" t="s">
        <v>96</v>
      </c>
      <c r="M2209" s="540" t="s">
        <v>241</v>
      </c>
      <c r="N2209" s="541" t="s">
        <v>241</v>
      </c>
      <c r="O2209" s="542" t="s">
        <v>679</v>
      </c>
      <c r="P2209" s="537">
        <v>69</v>
      </c>
      <c r="Q2209" s="541" t="s">
        <v>211</v>
      </c>
      <c r="R2209" s="541" t="s">
        <v>239</v>
      </c>
      <c r="S2209" s="543">
        <f>'Report 1'!$AS$18</f>
        <v>0</v>
      </c>
      <c r="T2209" s="544">
        <f>'Report 1'!$AS$90</f>
        <v>0</v>
      </c>
      <c r="U2209" s="545">
        <f>'Report 1'!$AS$176</f>
        <v>0</v>
      </c>
      <c r="AL2209" s="546" t="s">
        <v>669</v>
      </c>
      <c r="AM2209" s="547">
        <v>2</v>
      </c>
      <c r="AN2209" s="547" t="str">
        <f>'Information Input'!$M$14</f>
        <v xml:space="preserve">      -      </v>
      </c>
      <c r="AO2209" s="547" t="s">
        <v>137</v>
      </c>
      <c r="AP2209" s="538">
        <f t="shared" si="341"/>
        <v>43647</v>
      </c>
      <c r="AQ2209" s="538">
        <f t="shared" si="342"/>
        <v>43738</v>
      </c>
      <c r="AR2209" s="538">
        <f>'Information Input'!$H$35</f>
        <v>43555</v>
      </c>
      <c r="AS2209" s="547" t="str">
        <f>'Information Input'!$J$22</f>
        <v>Quarterly</v>
      </c>
      <c r="AT2209" s="538">
        <f>'Information Input'!$H$30</f>
        <v>43555</v>
      </c>
      <c r="AU2209" s="547">
        <f>'Information Input'!$J$18</f>
        <v>2019</v>
      </c>
      <c r="AV2209" s="547" t="s">
        <v>243</v>
      </c>
      <c r="AW2209" s="547" t="s">
        <v>230</v>
      </c>
      <c r="AX2209" s="547" t="s">
        <v>230</v>
      </c>
      <c r="AY2209" s="548" t="s">
        <v>671</v>
      </c>
      <c r="AZ2209" s="547">
        <v>24</v>
      </c>
      <c r="BA2209" s="549" t="s">
        <v>166</v>
      </c>
      <c r="BB2209" s="543" t="s">
        <v>233</v>
      </c>
      <c r="BC2209" s="550">
        <f>'Report 2'!$V481</f>
        <v>0</v>
      </c>
      <c r="BD2209" s="550">
        <f>'Report 2'!$W481</f>
        <v>0</v>
      </c>
      <c r="BE2209" s="550">
        <f>'Report 2'!$X481</f>
        <v>0</v>
      </c>
      <c r="BF2209" s="550">
        <f>'Report 2'!$Y481</f>
        <v>0</v>
      </c>
      <c r="BG2209" s="550">
        <f>'Report 2'!$Z481</f>
        <v>0</v>
      </c>
      <c r="BH2209" s="550">
        <f>'Report 2'!$AA481</f>
        <v>0</v>
      </c>
      <c r="BI2209" s="550">
        <f>'Report 2'!$AB481</f>
        <v>0</v>
      </c>
      <c r="CC2209" s="542" t="s">
        <v>669</v>
      </c>
      <c r="CD2209" s="1014" t="s">
        <v>672</v>
      </c>
      <c r="CE2209" s="1014" t="str">
        <f>'Information Input'!$M$14</f>
        <v xml:space="preserve">      -      </v>
      </c>
      <c r="CF2209" s="551" t="s">
        <v>139</v>
      </c>
      <c r="CG2209" s="552">
        <f>'Information Input'!$H$33</f>
        <v>43466</v>
      </c>
      <c r="CH2209" s="552">
        <f>'Information Input'!$H$34</f>
        <v>43555</v>
      </c>
      <c r="CI2209" s="552">
        <f>'Information Input'!$H$35</f>
        <v>43555</v>
      </c>
      <c r="CJ2209" s="551" t="str">
        <f>'Information Input'!$J$22</f>
        <v>Quarterly</v>
      </c>
      <c r="CK2209" s="552">
        <f>'Information Input'!$H$30</f>
        <v>43555</v>
      </c>
      <c r="CL2209" s="551">
        <f>'Information Input'!$J$18</f>
        <v>2019</v>
      </c>
      <c r="CM2209" s="551" t="s">
        <v>243</v>
      </c>
      <c r="CN2209" s="1014" t="s">
        <v>230</v>
      </c>
      <c r="CO2209" s="542" t="s">
        <v>230</v>
      </c>
      <c r="CP2209" s="542" t="s">
        <v>675</v>
      </c>
      <c r="CQ2209" s="551">
        <v>49</v>
      </c>
      <c r="CR2209" s="542" t="s">
        <v>191</v>
      </c>
      <c r="CS2209" s="542" t="s">
        <v>239</v>
      </c>
      <c r="CT2209" s="1015">
        <f>'Report 1'!$BE$18</f>
        <v>0</v>
      </c>
      <c r="CU2209" s="1016">
        <f>SUMIF('Report 4A'!$G$16:$G$95,$CQ2209,'Report 4A'!$BM$16:$BM$95)</f>
        <v>0</v>
      </c>
      <c r="CV2209" s="1017">
        <f t="shared" si="340"/>
        <v>0</v>
      </c>
    </row>
    <row r="2210" spans="2:100">
      <c r="B2210" s="535" t="s">
        <v>669</v>
      </c>
      <c r="C2210" s="536">
        <v>1</v>
      </c>
      <c r="D2210" s="537" t="str">
        <f>'Information Input'!$M$14</f>
        <v xml:space="preserve">      -      </v>
      </c>
      <c r="E2210" s="537" t="s">
        <v>137</v>
      </c>
      <c r="F2210" s="538">
        <f t="shared" si="335"/>
        <v>43647</v>
      </c>
      <c r="G2210" s="538">
        <f t="shared" si="336"/>
        <v>43738</v>
      </c>
      <c r="H2210" s="538">
        <f>'Information Input'!$H$35</f>
        <v>43555</v>
      </c>
      <c r="I2210" s="537" t="str">
        <f>'Information Input'!$J$22</f>
        <v>Quarterly</v>
      </c>
      <c r="J2210" s="538">
        <f>'Information Input'!$H$30</f>
        <v>43555</v>
      </c>
      <c r="K2210" s="537">
        <f>'Information Input'!$J$18</f>
        <v>2019</v>
      </c>
      <c r="L2210" s="539" t="s">
        <v>96</v>
      </c>
      <c r="M2210" s="540" t="s">
        <v>241</v>
      </c>
      <c r="N2210" s="541" t="s">
        <v>241</v>
      </c>
      <c r="O2210" s="542" t="s">
        <v>680</v>
      </c>
      <c r="P2210" s="537">
        <v>70</v>
      </c>
      <c r="Q2210" s="541" t="s">
        <v>212</v>
      </c>
      <c r="R2210" s="541" t="s">
        <v>239</v>
      </c>
      <c r="S2210" s="543">
        <f>'Report 1'!$AS$18</f>
        <v>0</v>
      </c>
      <c r="T2210" s="544">
        <f>'Report 1'!$AS$91</f>
        <v>0</v>
      </c>
      <c r="U2210" s="545">
        <f>'Report 1'!$AS$177</f>
        <v>0</v>
      </c>
      <c r="AL2210" s="546" t="s">
        <v>669</v>
      </c>
      <c r="AM2210" s="547">
        <v>2</v>
      </c>
      <c r="AN2210" s="547" t="str">
        <f>'Information Input'!$M$14</f>
        <v xml:space="preserve">      -      </v>
      </c>
      <c r="AO2210" s="547" t="s">
        <v>137</v>
      </c>
      <c r="AP2210" s="538">
        <f t="shared" si="341"/>
        <v>43647</v>
      </c>
      <c r="AQ2210" s="538">
        <f t="shared" si="342"/>
        <v>43738</v>
      </c>
      <c r="AR2210" s="538">
        <f>'Information Input'!$H$35</f>
        <v>43555</v>
      </c>
      <c r="AS2210" s="547" t="str">
        <f>'Information Input'!$J$22</f>
        <v>Quarterly</v>
      </c>
      <c r="AT2210" s="538">
        <f>'Information Input'!$H$30</f>
        <v>43555</v>
      </c>
      <c r="AU2210" s="547">
        <f>'Information Input'!$J$18</f>
        <v>2019</v>
      </c>
      <c r="AV2210" s="547" t="s">
        <v>243</v>
      </c>
      <c r="AW2210" s="547" t="s">
        <v>230</v>
      </c>
      <c r="AX2210" s="547" t="s">
        <v>230</v>
      </c>
      <c r="AY2210" s="548" t="s">
        <v>671</v>
      </c>
      <c r="AZ2210" s="547">
        <v>25</v>
      </c>
      <c r="BA2210" s="549" t="s">
        <v>167</v>
      </c>
      <c r="BB2210" s="543" t="s">
        <v>233</v>
      </c>
      <c r="BC2210" s="550">
        <f>'Report 2'!$V482</f>
        <v>0</v>
      </c>
      <c r="BD2210" s="550">
        <f>'Report 2'!$W482</f>
        <v>0</v>
      </c>
      <c r="BE2210" s="550">
        <f>'Report 2'!$X482</f>
        <v>0</v>
      </c>
      <c r="BF2210" s="550">
        <f>'Report 2'!$Y482</f>
        <v>0</v>
      </c>
      <c r="BG2210" s="550">
        <f>'Report 2'!$Z482</f>
        <v>0</v>
      </c>
      <c r="BH2210" s="550">
        <f>'Report 2'!$AA482</f>
        <v>0</v>
      </c>
      <c r="BI2210" s="550">
        <f>'Report 2'!$AB482</f>
        <v>0</v>
      </c>
      <c r="CC2210" s="542" t="s">
        <v>669</v>
      </c>
      <c r="CD2210" s="1014" t="s">
        <v>672</v>
      </c>
      <c r="CE2210" s="1014" t="str">
        <f>'Information Input'!$M$14</f>
        <v xml:space="preserve">      -      </v>
      </c>
      <c r="CF2210" s="551" t="s">
        <v>139</v>
      </c>
      <c r="CG2210" s="552">
        <f>'Information Input'!$H$33</f>
        <v>43466</v>
      </c>
      <c r="CH2210" s="552">
        <f>'Information Input'!$H$34</f>
        <v>43555</v>
      </c>
      <c r="CI2210" s="552">
        <f>'Information Input'!$H$35</f>
        <v>43555</v>
      </c>
      <c r="CJ2210" s="551" t="str">
        <f>'Information Input'!$J$22</f>
        <v>Quarterly</v>
      </c>
      <c r="CK2210" s="552">
        <f>'Information Input'!$H$30</f>
        <v>43555</v>
      </c>
      <c r="CL2210" s="551">
        <f>'Information Input'!$J$18</f>
        <v>2019</v>
      </c>
      <c r="CM2210" s="551" t="s">
        <v>243</v>
      </c>
      <c r="CN2210" s="1014" t="s">
        <v>230</v>
      </c>
      <c r="CO2210" s="542" t="s">
        <v>230</v>
      </c>
      <c r="CP2210" s="542" t="s">
        <v>675</v>
      </c>
      <c r="CQ2210" s="551">
        <v>50</v>
      </c>
      <c r="CR2210" s="542" t="s">
        <v>192</v>
      </c>
      <c r="CS2210" s="542" t="s">
        <v>239</v>
      </c>
      <c r="CT2210" s="1015">
        <f>'Report 1'!$BE$18</f>
        <v>0</v>
      </c>
      <c r="CU2210" s="1016">
        <f>SUMIF('Report 4A'!$G$16:$G$95,$CQ2210,'Report 4A'!$BM$16:$BM$95)</f>
        <v>0</v>
      </c>
      <c r="CV2210" s="1017">
        <f t="shared" si="340"/>
        <v>0</v>
      </c>
    </row>
    <row r="2211" spans="2:100">
      <c r="B2211" s="535" t="s">
        <v>669</v>
      </c>
      <c r="C2211" s="536">
        <v>1</v>
      </c>
      <c r="D2211" s="537" t="str">
        <f>'Information Input'!$M$14</f>
        <v xml:space="preserve">      -      </v>
      </c>
      <c r="E2211" s="537" t="s">
        <v>137</v>
      </c>
      <c r="F2211" s="538">
        <f t="shared" si="335"/>
        <v>43647</v>
      </c>
      <c r="G2211" s="538">
        <f t="shared" si="336"/>
        <v>43738</v>
      </c>
      <c r="H2211" s="538">
        <f>'Information Input'!$H$35</f>
        <v>43555</v>
      </c>
      <c r="I2211" s="537" t="str">
        <f>'Information Input'!$J$22</f>
        <v>Quarterly</v>
      </c>
      <c r="J2211" s="538">
        <f>'Information Input'!$H$30</f>
        <v>43555</v>
      </c>
      <c r="K2211" s="537">
        <f>'Information Input'!$J$18</f>
        <v>2019</v>
      </c>
      <c r="L2211" s="539" t="s">
        <v>96</v>
      </c>
      <c r="M2211" s="540" t="s">
        <v>241</v>
      </c>
      <c r="N2211" s="541" t="s">
        <v>241</v>
      </c>
      <c r="O2211" s="542" t="s">
        <v>680</v>
      </c>
      <c r="P2211" s="537">
        <v>71</v>
      </c>
      <c r="Q2211" s="541" t="s">
        <v>213</v>
      </c>
      <c r="R2211" s="541" t="s">
        <v>239</v>
      </c>
      <c r="S2211" s="543">
        <f>'Report 1'!$AS$18</f>
        <v>0</v>
      </c>
      <c r="T2211" s="544">
        <f>'Report 1'!$AS$92</f>
        <v>0</v>
      </c>
      <c r="U2211" s="545">
        <f>'Report 1'!$AS$178</f>
        <v>0</v>
      </c>
      <c r="AL2211" s="546" t="s">
        <v>669</v>
      </c>
      <c r="AM2211" s="547">
        <v>2</v>
      </c>
      <c r="AN2211" s="547" t="str">
        <f>'Information Input'!$M$14</f>
        <v xml:space="preserve">      -      </v>
      </c>
      <c r="AO2211" s="547" t="s">
        <v>137</v>
      </c>
      <c r="AP2211" s="538">
        <f t="shared" si="341"/>
        <v>43647</v>
      </c>
      <c r="AQ2211" s="538">
        <f t="shared" si="342"/>
        <v>43738</v>
      </c>
      <c r="AR2211" s="538">
        <f>'Information Input'!$H$35</f>
        <v>43555</v>
      </c>
      <c r="AS2211" s="547" t="str">
        <f>'Information Input'!$J$22</f>
        <v>Quarterly</v>
      </c>
      <c r="AT2211" s="538">
        <f>'Information Input'!$H$30</f>
        <v>43555</v>
      </c>
      <c r="AU2211" s="547">
        <f>'Information Input'!$J$18</f>
        <v>2019</v>
      </c>
      <c r="AV2211" s="547" t="s">
        <v>243</v>
      </c>
      <c r="AW2211" s="547" t="s">
        <v>230</v>
      </c>
      <c r="AX2211" s="547" t="s">
        <v>230</v>
      </c>
      <c r="AY2211" s="548" t="s">
        <v>671</v>
      </c>
      <c r="AZ2211" s="547">
        <v>26</v>
      </c>
      <c r="BA2211" s="549" t="s">
        <v>168</v>
      </c>
      <c r="BB2211" s="543" t="s">
        <v>237</v>
      </c>
      <c r="BC2211" s="550">
        <f>'Report 2'!$V483</f>
        <v>0</v>
      </c>
      <c r="BD2211" s="550">
        <f>'Report 2'!$W483</f>
        <v>0</v>
      </c>
      <c r="BE2211" s="550">
        <f>'Report 2'!$X483</f>
        <v>0</v>
      </c>
      <c r="BF2211" s="550">
        <f>'Report 2'!$Y483</f>
        <v>0</v>
      </c>
      <c r="BG2211" s="550">
        <f>'Report 2'!$Z483</f>
        <v>0</v>
      </c>
      <c r="BH2211" s="550">
        <f>'Report 2'!$AA483</f>
        <v>0</v>
      </c>
      <c r="BI2211" s="550">
        <f>'Report 2'!$AB483</f>
        <v>0</v>
      </c>
      <c r="CC2211" s="575" t="s">
        <v>669</v>
      </c>
      <c r="CD2211" s="1019" t="s">
        <v>672</v>
      </c>
      <c r="CE2211" s="1019" t="str">
        <f>'Information Input'!$M$14</f>
        <v xml:space="preserve">      -      </v>
      </c>
      <c r="CF2211" s="570" t="s">
        <v>139</v>
      </c>
      <c r="CG2211" s="566">
        <f>'Information Input'!$H$33</f>
        <v>43466</v>
      </c>
      <c r="CH2211" s="566">
        <f>'Information Input'!$H$34</f>
        <v>43555</v>
      </c>
      <c r="CI2211" s="566">
        <f>'Information Input'!$H$35</f>
        <v>43555</v>
      </c>
      <c r="CJ2211" s="570" t="str">
        <f>'Information Input'!$J$22</f>
        <v>Quarterly</v>
      </c>
      <c r="CK2211" s="566">
        <f>'Information Input'!$H$30</f>
        <v>43555</v>
      </c>
      <c r="CL2211" s="570">
        <f>'Information Input'!$J$18</f>
        <v>2019</v>
      </c>
      <c r="CM2211" s="570" t="s">
        <v>243</v>
      </c>
      <c r="CN2211" s="1019" t="s">
        <v>230</v>
      </c>
      <c r="CO2211" s="575" t="s">
        <v>230</v>
      </c>
      <c r="CP2211" s="575" t="s">
        <v>675</v>
      </c>
      <c r="CQ2211" s="570">
        <v>51</v>
      </c>
      <c r="CR2211" s="575" t="s">
        <v>193</v>
      </c>
      <c r="CS2211" s="575" t="s">
        <v>239</v>
      </c>
      <c r="CT2211" s="1020">
        <f>'Report 1'!$BE$18</f>
        <v>0</v>
      </c>
      <c r="CU2211" s="1021">
        <f>SUMIF('Report 4A'!$G$16:$G$95,$CQ2211,'Report 4A'!$BM$16:$BM$95)</f>
        <v>0</v>
      </c>
      <c r="CV2211" s="1022">
        <f t="shared" si="340"/>
        <v>0</v>
      </c>
    </row>
    <row r="2212" spans="2:100">
      <c r="B2212" s="573" t="s">
        <v>669</v>
      </c>
      <c r="C2212" s="574">
        <v>1</v>
      </c>
      <c r="D2212" s="562" t="str">
        <f>'Information Input'!$M$14</f>
        <v xml:space="preserve">      -      </v>
      </c>
      <c r="E2212" s="562" t="s">
        <v>137</v>
      </c>
      <c r="F2212" s="559">
        <f t="shared" si="335"/>
        <v>43647</v>
      </c>
      <c r="G2212" s="559">
        <f t="shared" si="336"/>
        <v>43738</v>
      </c>
      <c r="H2212" s="559">
        <f>'Information Input'!$H$35</f>
        <v>43555</v>
      </c>
      <c r="I2212" s="562" t="str">
        <f>'Information Input'!$J$22</f>
        <v>Quarterly</v>
      </c>
      <c r="J2212" s="559">
        <f>'Information Input'!$H$30</f>
        <v>43555</v>
      </c>
      <c r="K2212" s="562">
        <f>'Information Input'!$J$18</f>
        <v>2019</v>
      </c>
      <c r="L2212" s="563" t="s">
        <v>96</v>
      </c>
      <c r="M2212" s="564" t="s">
        <v>241</v>
      </c>
      <c r="N2212" s="561" t="s">
        <v>241</v>
      </c>
      <c r="O2212" s="575" t="s">
        <v>674</v>
      </c>
      <c r="P2212" s="537">
        <v>72</v>
      </c>
      <c r="Q2212" s="541" t="s">
        <v>214</v>
      </c>
      <c r="R2212" s="561" t="s">
        <v>239</v>
      </c>
      <c r="S2212" s="560">
        <f>'Report 1'!$AS$18</f>
        <v>0</v>
      </c>
      <c r="T2212" s="568">
        <f>'Report 1'!$AS$93</f>
        <v>0</v>
      </c>
      <c r="U2212" s="571">
        <f>'Report 1'!$AS$179</f>
        <v>0</v>
      </c>
      <c r="AL2212" s="546" t="s">
        <v>669</v>
      </c>
      <c r="AM2212" s="547">
        <v>2</v>
      </c>
      <c r="AN2212" s="547" t="str">
        <f>'Information Input'!$M$14</f>
        <v xml:space="preserve">      -      </v>
      </c>
      <c r="AO2212" s="547" t="s">
        <v>137</v>
      </c>
      <c r="AP2212" s="538">
        <f t="shared" si="341"/>
        <v>43647</v>
      </c>
      <c r="AQ2212" s="538">
        <f t="shared" si="342"/>
        <v>43738</v>
      </c>
      <c r="AR2212" s="538">
        <f>'Information Input'!$H$35</f>
        <v>43555</v>
      </c>
      <c r="AS2212" s="547" t="str">
        <f>'Information Input'!$J$22</f>
        <v>Quarterly</v>
      </c>
      <c r="AT2212" s="538">
        <f>'Information Input'!$H$30</f>
        <v>43555</v>
      </c>
      <c r="AU2212" s="547">
        <f>'Information Input'!$J$18</f>
        <v>2019</v>
      </c>
      <c r="AV2212" s="547" t="s">
        <v>243</v>
      </c>
      <c r="AW2212" s="547" t="s">
        <v>230</v>
      </c>
      <c r="AX2212" s="547" t="s">
        <v>230</v>
      </c>
      <c r="AY2212" s="548" t="s">
        <v>671</v>
      </c>
      <c r="AZ2212" s="547">
        <v>27</v>
      </c>
      <c r="BA2212" s="549" t="s">
        <v>169</v>
      </c>
      <c r="BB2212" s="543" t="s">
        <v>235</v>
      </c>
      <c r="BC2212" s="550">
        <f>'Report 2'!$V484</f>
        <v>0</v>
      </c>
      <c r="BD2212" s="550">
        <f>'Report 2'!$W484</f>
        <v>0</v>
      </c>
      <c r="BE2212" s="550">
        <f>'Report 2'!$X484</f>
        <v>0</v>
      </c>
      <c r="BF2212" s="550">
        <f>'Report 2'!$Y484</f>
        <v>0</v>
      </c>
      <c r="BG2212" s="550">
        <f>'Report 2'!$Z484</f>
        <v>0</v>
      </c>
      <c r="BH2212" s="550">
        <f>'Report 2'!$AA484</f>
        <v>0</v>
      </c>
      <c r="BI2212" s="550">
        <f>'Report 2'!$AB484</f>
        <v>0</v>
      </c>
    </row>
    <row r="2213" spans="2:100">
      <c r="B2213" s="515" t="s">
        <v>669</v>
      </c>
      <c r="C2213" s="516">
        <v>1</v>
      </c>
      <c r="D2213" s="517" t="str">
        <f>'Information Input'!$M$14</f>
        <v xml:space="preserve">      -      </v>
      </c>
      <c r="E2213" s="517" t="s">
        <v>137</v>
      </c>
      <c r="F2213" s="518">
        <f t="shared" si="335"/>
        <v>43647</v>
      </c>
      <c r="G2213" s="518">
        <f t="shared" si="336"/>
        <v>43738</v>
      </c>
      <c r="H2213" s="519">
        <f>'Information Input'!$H$35</f>
        <v>43555</v>
      </c>
      <c r="I2213" s="517" t="str">
        <f>'Information Input'!$J$22</f>
        <v>Quarterly</v>
      </c>
      <c r="J2213" s="519">
        <f>'Information Input'!$H$30</f>
        <v>43555</v>
      </c>
      <c r="K2213" s="517">
        <f>'Information Input'!$J$18</f>
        <v>2019</v>
      </c>
      <c r="L2213" s="520" t="s">
        <v>103</v>
      </c>
      <c r="M2213" s="521" t="s">
        <v>242</v>
      </c>
      <c r="N2213" s="522" t="s">
        <v>242</v>
      </c>
      <c r="O2213" s="523" t="s">
        <v>670</v>
      </c>
      <c r="P2213" s="517">
        <v>2</v>
      </c>
      <c r="Q2213" s="522" t="s">
        <v>142</v>
      </c>
      <c r="R2213" s="522" t="s">
        <v>239</v>
      </c>
      <c r="S2213" s="524">
        <f>'Report 1'!$AX$18</f>
        <v>0</v>
      </c>
      <c r="T2213" s="525">
        <f>'Report 1'!$AX$20</f>
        <v>0</v>
      </c>
      <c r="U2213" s="526">
        <f>'Report 1'!$AX$106</f>
        <v>0</v>
      </c>
      <c r="AL2213" s="546" t="s">
        <v>669</v>
      </c>
      <c r="AM2213" s="547">
        <v>2</v>
      </c>
      <c r="AN2213" s="547" t="str">
        <f>'Information Input'!$M$14</f>
        <v xml:space="preserve">      -      </v>
      </c>
      <c r="AO2213" s="547" t="s">
        <v>137</v>
      </c>
      <c r="AP2213" s="538">
        <f t="shared" si="341"/>
        <v>43647</v>
      </c>
      <c r="AQ2213" s="538">
        <f t="shared" si="342"/>
        <v>43738</v>
      </c>
      <c r="AR2213" s="538">
        <f>'Information Input'!$H$35</f>
        <v>43555</v>
      </c>
      <c r="AS2213" s="547" t="str">
        <f>'Information Input'!$J$22</f>
        <v>Quarterly</v>
      </c>
      <c r="AT2213" s="538">
        <f>'Information Input'!$H$30</f>
        <v>43555</v>
      </c>
      <c r="AU2213" s="547">
        <f>'Information Input'!$J$18</f>
        <v>2019</v>
      </c>
      <c r="AV2213" s="547" t="s">
        <v>243</v>
      </c>
      <c r="AW2213" s="547" t="s">
        <v>230</v>
      </c>
      <c r="AX2213" s="547" t="s">
        <v>230</v>
      </c>
      <c r="AY2213" s="548" t="s">
        <v>671</v>
      </c>
      <c r="AZ2213" s="547">
        <v>28</v>
      </c>
      <c r="BA2213" s="549" t="s">
        <v>170</v>
      </c>
      <c r="BB2213" s="543" t="s">
        <v>235</v>
      </c>
      <c r="BC2213" s="550">
        <f>'Report 2'!$V485</f>
        <v>0</v>
      </c>
      <c r="BD2213" s="550">
        <f>'Report 2'!$W485</f>
        <v>0</v>
      </c>
      <c r="BE2213" s="550">
        <f>'Report 2'!$X485</f>
        <v>0</v>
      </c>
      <c r="BF2213" s="550">
        <f>'Report 2'!$Y485</f>
        <v>0</v>
      </c>
      <c r="BG2213" s="550">
        <f>'Report 2'!$Z485</f>
        <v>0</v>
      </c>
      <c r="BH2213" s="550">
        <f>'Report 2'!$AA485</f>
        <v>0</v>
      </c>
      <c r="BI2213" s="550">
        <f>'Report 2'!$AB485</f>
        <v>0</v>
      </c>
    </row>
    <row r="2214" spans="2:100">
      <c r="B2214" s="535" t="s">
        <v>669</v>
      </c>
      <c r="C2214" s="536">
        <v>1</v>
      </c>
      <c r="D2214" s="537" t="str">
        <f>'Information Input'!$M$14</f>
        <v xml:space="preserve">      -      </v>
      </c>
      <c r="E2214" s="537" t="s">
        <v>137</v>
      </c>
      <c r="F2214" s="538">
        <f t="shared" ref="F2214:F2277" si="344">DATE(K2214,7,1)</f>
        <v>43647</v>
      </c>
      <c r="G2214" s="538">
        <f t="shared" ref="G2214:G2277" si="345">DATE(K2214,9,30)</f>
        <v>43738</v>
      </c>
      <c r="H2214" s="538">
        <f>'Information Input'!$H$35</f>
        <v>43555</v>
      </c>
      <c r="I2214" s="537" t="str">
        <f>'Information Input'!$J$22</f>
        <v>Quarterly</v>
      </c>
      <c r="J2214" s="538">
        <f>'Information Input'!$H$30</f>
        <v>43555</v>
      </c>
      <c r="K2214" s="537">
        <f>'Information Input'!$J$18</f>
        <v>2019</v>
      </c>
      <c r="L2214" s="539" t="s">
        <v>103</v>
      </c>
      <c r="M2214" s="540" t="s">
        <v>242</v>
      </c>
      <c r="N2214" s="541" t="s">
        <v>242</v>
      </c>
      <c r="O2214" s="542" t="s">
        <v>670</v>
      </c>
      <c r="P2214" s="537">
        <v>3</v>
      </c>
      <c r="Q2214" s="541" t="s">
        <v>143</v>
      </c>
      <c r="R2214" s="541" t="s">
        <v>239</v>
      </c>
      <c r="S2214" s="543">
        <f>'Report 1'!$AX$18</f>
        <v>0</v>
      </c>
      <c r="T2214" s="544">
        <f>'Report 1'!$AX$21</f>
        <v>0</v>
      </c>
      <c r="U2214" s="545">
        <f>'Report 1'!$AX$107</f>
        <v>0</v>
      </c>
      <c r="AL2214" s="546" t="s">
        <v>669</v>
      </c>
      <c r="AM2214" s="547">
        <v>2</v>
      </c>
      <c r="AN2214" s="547" t="str">
        <f>'Information Input'!$M$14</f>
        <v xml:space="preserve">      -      </v>
      </c>
      <c r="AO2214" s="547" t="s">
        <v>137</v>
      </c>
      <c r="AP2214" s="538">
        <f t="shared" si="341"/>
        <v>43647</v>
      </c>
      <c r="AQ2214" s="538">
        <f t="shared" si="342"/>
        <v>43738</v>
      </c>
      <c r="AR2214" s="538">
        <f>'Information Input'!$H$35</f>
        <v>43555</v>
      </c>
      <c r="AS2214" s="547" t="str">
        <f>'Information Input'!$J$22</f>
        <v>Quarterly</v>
      </c>
      <c r="AT2214" s="538">
        <f>'Information Input'!$H$30</f>
        <v>43555</v>
      </c>
      <c r="AU2214" s="547">
        <f>'Information Input'!$J$18</f>
        <v>2019</v>
      </c>
      <c r="AV2214" s="547" t="s">
        <v>243</v>
      </c>
      <c r="AW2214" s="547" t="s">
        <v>230</v>
      </c>
      <c r="AX2214" s="547" t="s">
        <v>230</v>
      </c>
      <c r="AY2214" s="548" t="s">
        <v>671</v>
      </c>
      <c r="AZ2214" s="547">
        <v>29</v>
      </c>
      <c r="BA2214" s="549" t="s">
        <v>171</v>
      </c>
      <c r="BB2214" s="543" t="s">
        <v>238</v>
      </c>
      <c r="BC2214" s="550">
        <f>'Report 2'!$V486</f>
        <v>0</v>
      </c>
      <c r="BD2214" s="550">
        <f>'Report 2'!$W486</f>
        <v>0</v>
      </c>
      <c r="BE2214" s="550">
        <f>'Report 2'!$X486</f>
        <v>0</v>
      </c>
      <c r="BF2214" s="550">
        <f>'Report 2'!$Y486</f>
        <v>0</v>
      </c>
      <c r="BG2214" s="550">
        <f>'Report 2'!$Z486</f>
        <v>0</v>
      </c>
      <c r="BH2214" s="550">
        <f>'Report 2'!$AA486</f>
        <v>0</v>
      </c>
      <c r="BI2214" s="550">
        <f>'Report 2'!$AB486</f>
        <v>0</v>
      </c>
    </row>
    <row r="2215" spans="2:100">
      <c r="B2215" s="535" t="s">
        <v>669</v>
      </c>
      <c r="C2215" s="536">
        <v>1</v>
      </c>
      <c r="D2215" s="537" t="str">
        <f>'Information Input'!$M$14</f>
        <v xml:space="preserve">      -      </v>
      </c>
      <c r="E2215" s="537" t="s">
        <v>137</v>
      </c>
      <c r="F2215" s="538">
        <f t="shared" si="344"/>
        <v>43647</v>
      </c>
      <c r="G2215" s="538">
        <f t="shared" si="345"/>
        <v>43738</v>
      </c>
      <c r="H2215" s="538">
        <f>'Information Input'!$H$35</f>
        <v>43555</v>
      </c>
      <c r="I2215" s="537" t="str">
        <f>'Information Input'!$J$22</f>
        <v>Quarterly</v>
      </c>
      <c r="J2215" s="538">
        <f>'Information Input'!$H$30</f>
        <v>43555</v>
      </c>
      <c r="K2215" s="537">
        <f>'Information Input'!$J$18</f>
        <v>2019</v>
      </c>
      <c r="L2215" s="539" t="s">
        <v>103</v>
      </c>
      <c r="M2215" s="540" t="s">
        <v>242</v>
      </c>
      <c r="N2215" s="541" t="s">
        <v>242</v>
      </c>
      <c r="O2215" s="542" t="s">
        <v>670</v>
      </c>
      <c r="P2215" s="537">
        <v>4</v>
      </c>
      <c r="Q2215" s="541" t="s">
        <v>144</v>
      </c>
      <c r="R2215" s="541" t="s">
        <v>239</v>
      </c>
      <c r="S2215" s="543">
        <f>'Report 1'!$AX$18</f>
        <v>0</v>
      </c>
      <c r="T2215" s="544">
        <f>'Report 1'!$AX$22</f>
        <v>0</v>
      </c>
      <c r="U2215" s="545">
        <f>'Report 1'!$AX$108</f>
        <v>0</v>
      </c>
      <c r="AL2215" s="546" t="s">
        <v>669</v>
      </c>
      <c r="AM2215" s="547">
        <v>2</v>
      </c>
      <c r="AN2215" s="547" t="str">
        <f>'Information Input'!$M$14</f>
        <v xml:space="preserve">      -      </v>
      </c>
      <c r="AO2215" s="547" t="s">
        <v>137</v>
      </c>
      <c r="AP2215" s="538">
        <f t="shared" si="341"/>
        <v>43647</v>
      </c>
      <c r="AQ2215" s="538">
        <f t="shared" si="342"/>
        <v>43738</v>
      </c>
      <c r="AR2215" s="538">
        <f>'Information Input'!$H$35</f>
        <v>43555</v>
      </c>
      <c r="AS2215" s="547" t="str">
        <f>'Information Input'!$J$22</f>
        <v>Quarterly</v>
      </c>
      <c r="AT2215" s="538">
        <f>'Information Input'!$H$30</f>
        <v>43555</v>
      </c>
      <c r="AU2215" s="547">
        <f>'Information Input'!$J$18</f>
        <v>2019</v>
      </c>
      <c r="AV2215" s="547" t="s">
        <v>243</v>
      </c>
      <c r="AW2215" s="547" t="s">
        <v>230</v>
      </c>
      <c r="AX2215" s="547" t="s">
        <v>230</v>
      </c>
      <c r="AY2215" s="548" t="s">
        <v>671</v>
      </c>
      <c r="AZ2215" s="547">
        <v>30</v>
      </c>
      <c r="BA2215" s="549" t="s">
        <v>172</v>
      </c>
      <c r="BB2215" s="543" t="s">
        <v>238</v>
      </c>
      <c r="BC2215" s="550">
        <f>'Report 2'!$V487</f>
        <v>0</v>
      </c>
      <c r="BD2215" s="550">
        <f>'Report 2'!$W487</f>
        <v>0</v>
      </c>
      <c r="BE2215" s="550">
        <f>'Report 2'!$X487</f>
        <v>0</v>
      </c>
      <c r="BF2215" s="550">
        <f>'Report 2'!$Y487</f>
        <v>0</v>
      </c>
      <c r="BG2215" s="550">
        <f>'Report 2'!$Z487</f>
        <v>0</v>
      </c>
      <c r="BH2215" s="550">
        <f>'Report 2'!$AA487</f>
        <v>0</v>
      </c>
      <c r="BI2215" s="550">
        <f>'Report 2'!$AB487</f>
        <v>0</v>
      </c>
    </row>
    <row r="2216" spans="2:100">
      <c r="B2216" s="535" t="s">
        <v>669</v>
      </c>
      <c r="C2216" s="536">
        <v>1</v>
      </c>
      <c r="D2216" s="537" t="str">
        <f>'Information Input'!$M$14</f>
        <v xml:space="preserve">      -      </v>
      </c>
      <c r="E2216" s="537" t="s">
        <v>137</v>
      </c>
      <c r="F2216" s="538">
        <f t="shared" si="344"/>
        <v>43647</v>
      </c>
      <c r="G2216" s="538">
        <f t="shared" si="345"/>
        <v>43738</v>
      </c>
      <c r="H2216" s="538">
        <f>'Information Input'!$H$35</f>
        <v>43555</v>
      </c>
      <c r="I2216" s="537" t="str">
        <f>'Information Input'!$J$22</f>
        <v>Quarterly</v>
      </c>
      <c r="J2216" s="538">
        <f>'Information Input'!$H$30</f>
        <v>43555</v>
      </c>
      <c r="K2216" s="537">
        <f>'Information Input'!$J$18</f>
        <v>2019</v>
      </c>
      <c r="L2216" s="539" t="s">
        <v>103</v>
      </c>
      <c r="M2216" s="540" t="s">
        <v>242</v>
      </c>
      <c r="N2216" s="541" t="s">
        <v>242</v>
      </c>
      <c r="O2216" s="542" t="s">
        <v>670</v>
      </c>
      <c r="P2216" s="537">
        <v>5</v>
      </c>
      <c r="Q2216" s="541" t="s">
        <v>145</v>
      </c>
      <c r="R2216" s="541" t="s">
        <v>239</v>
      </c>
      <c r="S2216" s="543">
        <f>'Report 1'!$AX$18</f>
        <v>0</v>
      </c>
      <c r="T2216" s="544">
        <f>'Report 1'!$AX$23</f>
        <v>0</v>
      </c>
      <c r="U2216" s="545">
        <f>'Report 1'!$AX$109</f>
        <v>0</v>
      </c>
      <c r="AL2216" s="546" t="s">
        <v>669</v>
      </c>
      <c r="AM2216" s="547">
        <v>2</v>
      </c>
      <c r="AN2216" s="547" t="str">
        <f>'Information Input'!$M$14</f>
        <v xml:space="preserve">      -      </v>
      </c>
      <c r="AO2216" s="547" t="s">
        <v>137</v>
      </c>
      <c r="AP2216" s="538">
        <f t="shared" si="341"/>
        <v>43647</v>
      </c>
      <c r="AQ2216" s="538">
        <f t="shared" si="342"/>
        <v>43738</v>
      </c>
      <c r="AR2216" s="538">
        <f>'Information Input'!$H$35</f>
        <v>43555</v>
      </c>
      <c r="AS2216" s="547" t="str">
        <f>'Information Input'!$J$22</f>
        <v>Quarterly</v>
      </c>
      <c r="AT2216" s="538">
        <f>'Information Input'!$H$30</f>
        <v>43555</v>
      </c>
      <c r="AU2216" s="547">
        <f>'Information Input'!$J$18</f>
        <v>2019</v>
      </c>
      <c r="AV2216" s="547" t="s">
        <v>243</v>
      </c>
      <c r="AW2216" s="547" t="s">
        <v>230</v>
      </c>
      <c r="AX2216" s="547" t="s">
        <v>230</v>
      </c>
      <c r="AY2216" s="548" t="s">
        <v>671</v>
      </c>
      <c r="AZ2216" s="547">
        <v>31</v>
      </c>
      <c r="BA2216" s="549" t="s">
        <v>173</v>
      </c>
      <c r="BB2216" s="543" t="s">
        <v>233</v>
      </c>
      <c r="BC2216" s="550">
        <f>'Report 2'!$V488</f>
        <v>0</v>
      </c>
      <c r="BD2216" s="550">
        <f>'Report 2'!$W488</f>
        <v>0</v>
      </c>
      <c r="BE2216" s="550">
        <f>'Report 2'!$X488</f>
        <v>0</v>
      </c>
      <c r="BF2216" s="550">
        <f>'Report 2'!$Y488</f>
        <v>0</v>
      </c>
      <c r="BG2216" s="550">
        <f>'Report 2'!$Z488</f>
        <v>0</v>
      </c>
      <c r="BH2216" s="550">
        <f>'Report 2'!$AA488</f>
        <v>0</v>
      </c>
      <c r="BI2216" s="550">
        <f>'Report 2'!$AB488</f>
        <v>0</v>
      </c>
    </row>
    <row r="2217" spans="2:100">
      <c r="B2217" s="535" t="s">
        <v>669</v>
      </c>
      <c r="C2217" s="536">
        <v>1</v>
      </c>
      <c r="D2217" s="537" t="str">
        <f>'Information Input'!$M$14</f>
        <v xml:space="preserve">      -      </v>
      </c>
      <c r="E2217" s="537" t="s">
        <v>137</v>
      </c>
      <c r="F2217" s="538">
        <f t="shared" si="344"/>
        <v>43647</v>
      </c>
      <c r="G2217" s="538">
        <f t="shared" si="345"/>
        <v>43738</v>
      </c>
      <c r="H2217" s="538">
        <f>'Information Input'!$H$35</f>
        <v>43555</v>
      </c>
      <c r="I2217" s="537" t="str">
        <f>'Information Input'!$J$22</f>
        <v>Quarterly</v>
      </c>
      <c r="J2217" s="538">
        <f>'Information Input'!$H$30</f>
        <v>43555</v>
      </c>
      <c r="K2217" s="537">
        <f>'Information Input'!$J$18</f>
        <v>2019</v>
      </c>
      <c r="L2217" s="539" t="s">
        <v>103</v>
      </c>
      <c r="M2217" s="540" t="s">
        <v>242</v>
      </c>
      <c r="N2217" s="541" t="s">
        <v>242</v>
      </c>
      <c r="O2217" s="542" t="s">
        <v>670</v>
      </c>
      <c r="P2217" s="537">
        <v>6</v>
      </c>
      <c r="Q2217" s="541" t="s">
        <v>146</v>
      </c>
      <c r="R2217" s="541" t="s">
        <v>239</v>
      </c>
      <c r="S2217" s="543">
        <f>'Report 1'!$AX$18</f>
        <v>0</v>
      </c>
      <c r="T2217" s="544">
        <f>'Report 1'!$AX$24</f>
        <v>0</v>
      </c>
      <c r="U2217" s="545">
        <f>'Report 1'!$AX$110</f>
        <v>0</v>
      </c>
      <c r="AL2217" s="546" t="s">
        <v>669</v>
      </c>
      <c r="AM2217" s="547">
        <v>2</v>
      </c>
      <c r="AN2217" s="547" t="str">
        <f>'Information Input'!$M$14</f>
        <v xml:space="preserve">      -      </v>
      </c>
      <c r="AO2217" s="547" t="s">
        <v>137</v>
      </c>
      <c r="AP2217" s="538">
        <f t="shared" si="341"/>
        <v>43647</v>
      </c>
      <c r="AQ2217" s="538">
        <f t="shared" si="342"/>
        <v>43738</v>
      </c>
      <c r="AR2217" s="538">
        <f>'Information Input'!$H$35</f>
        <v>43555</v>
      </c>
      <c r="AS2217" s="547" t="str">
        <f>'Information Input'!$J$22</f>
        <v>Quarterly</v>
      </c>
      <c r="AT2217" s="538">
        <f>'Information Input'!$H$30</f>
        <v>43555</v>
      </c>
      <c r="AU2217" s="547">
        <f>'Information Input'!$J$18</f>
        <v>2019</v>
      </c>
      <c r="AV2217" s="547" t="s">
        <v>243</v>
      </c>
      <c r="AW2217" s="547" t="s">
        <v>230</v>
      </c>
      <c r="AX2217" s="547" t="s">
        <v>230</v>
      </c>
      <c r="AY2217" s="548" t="s">
        <v>671</v>
      </c>
      <c r="AZ2217" s="547">
        <v>32</v>
      </c>
      <c r="BA2217" s="549" t="s">
        <v>174</v>
      </c>
      <c r="BB2217" s="543" t="s">
        <v>238</v>
      </c>
      <c r="BC2217" s="550">
        <f>'Report 2'!$V489</f>
        <v>0</v>
      </c>
      <c r="BD2217" s="550">
        <f>'Report 2'!$W489</f>
        <v>0</v>
      </c>
      <c r="BE2217" s="550">
        <f>'Report 2'!$X489</f>
        <v>0</v>
      </c>
      <c r="BF2217" s="550">
        <f>'Report 2'!$Y489</f>
        <v>0</v>
      </c>
      <c r="BG2217" s="550">
        <f>'Report 2'!$Z489</f>
        <v>0</v>
      </c>
      <c r="BH2217" s="550">
        <f>'Report 2'!$AA489</f>
        <v>0</v>
      </c>
      <c r="BI2217" s="550">
        <f>'Report 2'!$AB489</f>
        <v>0</v>
      </c>
    </row>
    <row r="2218" spans="2:100">
      <c r="B2218" s="535" t="s">
        <v>669</v>
      </c>
      <c r="C2218" s="536">
        <v>1</v>
      </c>
      <c r="D2218" s="537" t="str">
        <f>'Information Input'!$M$14</f>
        <v xml:space="preserve">      -      </v>
      </c>
      <c r="E2218" s="537" t="s">
        <v>137</v>
      </c>
      <c r="F2218" s="538">
        <f t="shared" si="344"/>
        <v>43647</v>
      </c>
      <c r="G2218" s="538">
        <f t="shared" si="345"/>
        <v>43738</v>
      </c>
      <c r="H2218" s="538">
        <f>'Information Input'!$H$35</f>
        <v>43555</v>
      </c>
      <c r="I2218" s="537" t="str">
        <f>'Information Input'!$J$22</f>
        <v>Quarterly</v>
      </c>
      <c r="J2218" s="538">
        <f>'Information Input'!$H$30</f>
        <v>43555</v>
      </c>
      <c r="K2218" s="537">
        <f>'Information Input'!$J$18</f>
        <v>2019</v>
      </c>
      <c r="L2218" s="539" t="s">
        <v>103</v>
      </c>
      <c r="M2218" s="540" t="s">
        <v>242</v>
      </c>
      <c r="N2218" s="541" t="s">
        <v>242</v>
      </c>
      <c r="O2218" s="542" t="s">
        <v>674</v>
      </c>
      <c r="P2218" s="537">
        <v>7</v>
      </c>
      <c r="Q2218" s="541" t="s">
        <v>147</v>
      </c>
      <c r="R2218" s="541" t="s">
        <v>239</v>
      </c>
      <c r="S2218" s="543">
        <f>'Report 1'!$AX$18</f>
        <v>0</v>
      </c>
      <c r="T2218" s="544">
        <f>'Report 1'!$AX$25</f>
        <v>0</v>
      </c>
      <c r="U2218" s="545">
        <f>'Report 1'!$AX$111</f>
        <v>0</v>
      </c>
      <c r="AL2218" s="546" t="s">
        <v>669</v>
      </c>
      <c r="AM2218" s="547">
        <v>2</v>
      </c>
      <c r="AN2218" s="547" t="str">
        <f>'Information Input'!$M$14</f>
        <v xml:space="preserve">      -      </v>
      </c>
      <c r="AO2218" s="547" t="s">
        <v>137</v>
      </c>
      <c r="AP2218" s="538">
        <f t="shared" si="341"/>
        <v>43647</v>
      </c>
      <c r="AQ2218" s="538">
        <f t="shared" si="342"/>
        <v>43738</v>
      </c>
      <c r="AR2218" s="538">
        <f>'Information Input'!$H$35</f>
        <v>43555</v>
      </c>
      <c r="AS2218" s="547" t="str">
        <f>'Information Input'!$J$22</f>
        <v>Quarterly</v>
      </c>
      <c r="AT2218" s="538">
        <f>'Information Input'!$H$30</f>
        <v>43555</v>
      </c>
      <c r="AU2218" s="547">
        <f>'Information Input'!$J$18</f>
        <v>2019</v>
      </c>
      <c r="AV2218" s="547" t="s">
        <v>243</v>
      </c>
      <c r="AW2218" s="547" t="s">
        <v>230</v>
      </c>
      <c r="AX2218" s="547" t="s">
        <v>230</v>
      </c>
      <c r="AY2218" s="548" t="s">
        <v>671</v>
      </c>
      <c r="AZ2218" s="547">
        <v>33</v>
      </c>
      <c r="BA2218" s="549" t="s">
        <v>175</v>
      </c>
      <c r="BB2218" s="543" t="s">
        <v>233</v>
      </c>
      <c r="BC2218" s="550">
        <f>'Report 2'!$V490</f>
        <v>0</v>
      </c>
      <c r="BD2218" s="550">
        <f>'Report 2'!$W490</f>
        <v>0</v>
      </c>
      <c r="BE2218" s="550">
        <f>'Report 2'!$X490</f>
        <v>0</v>
      </c>
      <c r="BF2218" s="550">
        <f>'Report 2'!$Y490</f>
        <v>0</v>
      </c>
      <c r="BG2218" s="550">
        <f>'Report 2'!$Z490</f>
        <v>0</v>
      </c>
      <c r="BH2218" s="550">
        <f>'Report 2'!$AA490</f>
        <v>0</v>
      </c>
      <c r="BI2218" s="550">
        <f>'Report 2'!$AB490</f>
        <v>0</v>
      </c>
    </row>
    <row r="2219" spans="2:100">
      <c r="B2219" s="535" t="s">
        <v>669</v>
      </c>
      <c r="C2219" s="536">
        <v>1</v>
      </c>
      <c r="D2219" s="537" t="str">
        <f>'Information Input'!$M$14</f>
        <v xml:space="preserve">      -      </v>
      </c>
      <c r="E2219" s="537" t="s">
        <v>137</v>
      </c>
      <c r="F2219" s="538">
        <f t="shared" si="344"/>
        <v>43647</v>
      </c>
      <c r="G2219" s="538">
        <f t="shared" si="345"/>
        <v>43738</v>
      </c>
      <c r="H2219" s="538">
        <f>'Information Input'!$H$35</f>
        <v>43555</v>
      </c>
      <c r="I2219" s="537" t="str">
        <f>'Information Input'!$J$22</f>
        <v>Quarterly</v>
      </c>
      <c r="J2219" s="538">
        <f>'Information Input'!$H$30</f>
        <v>43555</v>
      </c>
      <c r="K2219" s="537">
        <f>'Information Input'!$J$18</f>
        <v>2019</v>
      </c>
      <c r="L2219" s="539" t="s">
        <v>103</v>
      </c>
      <c r="M2219" s="540" t="s">
        <v>242</v>
      </c>
      <c r="N2219" s="541" t="s">
        <v>242</v>
      </c>
      <c r="O2219" s="542" t="s">
        <v>670</v>
      </c>
      <c r="P2219" s="537">
        <v>8</v>
      </c>
      <c r="Q2219" s="541" t="s">
        <v>148</v>
      </c>
      <c r="R2219" s="541" t="s">
        <v>239</v>
      </c>
      <c r="S2219" s="543">
        <f>'Report 1'!$AX$18</f>
        <v>0</v>
      </c>
      <c r="T2219" s="544">
        <f>'Report 1'!$AX$26</f>
        <v>0</v>
      </c>
      <c r="U2219" s="545">
        <f>'Report 1'!$AX$112</f>
        <v>0</v>
      </c>
      <c r="AL2219" s="546" t="s">
        <v>669</v>
      </c>
      <c r="AM2219" s="547">
        <v>2</v>
      </c>
      <c r="AN2219" s="547" t="str">
        <f>'Information Input'!$M$14</f>
        <v xml:space="preserve">      -      </v>
      </c>
      <c r="AO2219" s="547" t="s">
        <v>137</v>
      </c>
      <c r="AP2219" s="538">
        <f t="shared" si="341"/>
        <v>43647</v>
      </c>
      <c r="AQ2219" s="538">
        <f t="shared" si="342"/>
        <v>43738</v>
      </c>
      <c r="AR2219" s="538">
        <f>'Information Input'!$H$35</f>
        <v>43555</v>
      </c>
      <c r="AS2219" s="547" t="str">
        <f>'Information Input'!$J$22</f>
        <v>Quarterly</v>
      </c>
      <c r="AT2219" s="538">
        <f>'Information Input'!$H$30</f>
        <v>43555</v>
      </c>
      <c r="AU2219" s="547">
        <f>'Information Input'!$J$18</f>
        <v>2019</v>
      </c>
      <c r="AV2219" s="547" t="s">
        <v>243</v>
      </c>
      <c r="AW2219" s="547" t="s">
        <v>230</v>
      </c>
      <c r="AX2219" s="547" t="s">
        <v>230</v>
      </c>
      <c r="AY2219" s="548" t="s">
        <v>671</v>
      </c>
      <c r="AZ2219" s="547">
        <v>34</v>
      </c>
      <c r="BA2219" s="549" t="s">
        <v>176</v>
      </c>
      <c r="BB2219" s="543" t="s">
        <v>238</v>
      </c>
      <c r="BC2219" s="550">
        <f>'Report 2'!$V491</f>
        <v>0</v>
      </c>
      <c r="BD2219" s="550">
        <f>'Report 2'!$W491</f>
        <v>0</v>
      </c>
      <c r="BE2219" s="550">
        <f>'Report 2'!$X491</f>
        <v>0</v>
      </c>
      <c r="BF2219" s="550">
        <f>'Report 2'!$Y491</f>
        <v>0</v>
      </c>
      <c r="BG2219" s="550">
        <f>'Report 2'!$Z491</f>
        <v>0</v>
      </c>
      <c r="BH2219" s="550">
        <f>'Report 2'!$AA491</f>
        <v>0</v>
      </c>
      <c r="BI2219" s="550">
        <f>'Report 2'!$AB491</f>
        <v>0</v>
      </c>
    </row>
    <row r="2220" spans="2:100">
      <c r="B2220" s="535" t="s">
        <v>669</v>
      </c>
      <c r="C2220" s="536">
        <v>1</v>
      </c>
      <c r="D2220" s="537" t="str">
        <f>'Information Input'!$M$14</f>
        <v xml:space="preserve">      -      </v>
      </c>
      <c r="E2220" s="537" t="s">
        <v>137</v>
      </c>
      <c r="F2220" s="538">
        <f t="shared" si="344"/>
        <v>43647</v>
      </c>
      <c r="G2220" s="538">
        <f t="shared" si="345"/>
        <v>43738</v>
      </c>
      <c r="H2220" s="538">
        <f>'Information Input'!$H$35</f>
        <v>43555</v>
      </c>
      <c r="I2220" s="537" t="str">
        <f>'Information Input'!$J$22</f>
        <v>Quarterly</v>
      </c>
      <c r="J2220" s="538">
        <f>'Information Input'!$H$30</f>
        <v>43555</v>
      </c>
      <c r="K2220" s="537">
        <f>'Information Input'!$J$18</f>
        <v>2019</v>
      </c>
      <c r="L2220" s="539" t="s">
        <v>103</v>
      </c>
      <c r="M2220" s="540" t="s">
        <v>242</v>
      </c>
      <c r="N2220" s="541" t="s">
        <v>242</v>
      </c>
      <c r="O2220" s="542" t="s">
        <v>670</v>
      </c>
      <c r="P2220" s="537">
        <v>9</v>
      </c>
      <c r="Q2220" s="541" t="s">
        <v>149</v>
      </c>
      <c r="R2220" s="541" t="s">
        <v>239</v>
      </c>
      <c r="S2220" s="543">
        <f>'Report 1'!$AX$18</f>
        <v>0</v>
      </c>
      <c r="T2220" s="544">
        <f>'Report 1'!$AX$27</f>
        <v>0</v>
      </c>
      <c r="U2220" s="545">
        <f>'Report 1'!$AX$113</f>
        <v>0</v>
      </c>
      <c r="AL2220" s="546" t="s">
        <v>669</v>
      </c>
      <c r="AM2220" s="547">
        <v>2</v>
      </c>
      <c r="AN2220" s="547" t="str">
        <f>'Information Input'!$M$14</f>
        <v xml:space="preserve">      -      </v>
      </c>
      <c r="AO2220" s="547" t="s">
        <v>137</v>
      </c>
      <c r="AP2220" s="538">
        <f t="shared" si="341"/>
        <v>43647</v>
      </c>
      <c r="AQ2220" s="538">
        <f t="shared" si="342"/>
        <v>43738</v>
      </c>
      <c r="AR2220" s="538">
        <f>'Information Input'!$H$35</f>
        <v>43555</v>
      </c>
      <c r="AS2220" s="547" t="str">
        <f>'Information Input'!$J$22</f>
        <v>Quarterly</v>
      </c>
      <c r="AT2220" s="538">
        <f>'Information Input'!$H$30</f>
        <v>43555</v>
      </c>
      <c r="AU2220" s="547">
        <f>'Information Input'!$J$18</f>
        <v>2019</v>
      </c>
      <c r="AV2220" s="547" t="s">
        <v>243</v>
      </c>
      <c r="AW2220" s="547" t="s">
        <v>230</v>
      </c>
      <c r="AX2220" s="547" t="s">
        <v>230</v>
      </c>
      <c r="AY2220" s="548" t="s">
        <v>671</v>
      </c>
      <c r="AZ2220" s="547">
        <v>35</v>
      </c>
      <c r="BA2220" s="549" t="s">
        <v>177</v>
      </c>
      <c r="BB2220" s="543" t="s">
        <v>235</v>
      </c>
      <c r="BC2220" s="550">
        <f>'Report 2'!$V492</f>
        <v>0</v>
      </c>
      <c r="BD2220" s="550">
        <f>'Report 2'!$W492</f>
        <v>0</v>
      </c>
      <c r="BE2220" s="550">
        <f>'Report 2'!$X492</f>
        <v>0</v>
      </c>
      <c r="BF2220" s="550">
        <f>'Report 2'!$Y492</f>
        <v>0</v>
      </c>
      <c r="BG2220" s="550">
        <f>'Report 2'!$Z492</f>
        <v>0</v>
      </c>
      <c r="BH2220" s="550">
        <f>'Report 2'!$AA492</f>
        <v>0</v>
      </c>
      <c r="BI2220" s="550">
        <f>'Report 2'!$AB492</f>
        <v>0</v>
      </c>
    </row>
    <row r="2221" spans="2:100">
      <c r="B2221" s="535" t="s">
        <v>669</v>
      </c>
      <c r="C2221" s="536">
        <v>1</v>
      </c>
      <c r="D2221" s="537" t="str">
        <f>'Information Input'!$M$14</f>
        <v xml:space="preserve">      -      </v>
      </c>
      <c r="E2221" s="537" t="s">
        <v>137</v>
      </c>
      <c r="F2221" s="538">
        <f t="shared" si="344"/>
        <v>43647</v>
      </c>
      <c r="G2221" s="538">
        <f t="shared" si="345"/>
        <v>43738</v>
      </c>
      <c r="H2221" s="538">
        <f>'Information Input'!$H$35</f>
        <v>43555</v>
      </c>
      <c r="I2221" s="537" t="str">
        <f>'Information Input'!$J$22</f>
        <v>Quarterly</v>
      </c>
      <c r="J2221" s="538">
        <f>'Information Input'!$H$30</f>
        <v>43555</v>
      </c>
      <c r="K2221" s="537">
        <f>'Information Input'!$J$18</f>
        <v>2019</v>
      </c>
      <c r="L2221" s="539" t="s">
        <v>103</v>
      </c>
      <c r="M2221" s="540" t="s">
        <v>242</v>
      </c>
      <c r="N2221" s="541" t="s">
        <v>242</v>
      </c>
      <c r="O2221" s="542" t="s">
        <v>674</v>
      </c>
      <c r="P2221" s="537">
        <v>10</v>
      </c>
      <c r="Q2221" s="541" t="s">
        <v>150</v>
      </c>
      <c r="R2221" s="541" t="s">
        <v>239</v>
      </c>
      <c r="S2221" s="543">
        <f>'Report 1'!$AX$18</f>
        <v>0</v>
      </c>
      <c r="T2221" s="544">
        <f>'Report 1'!$AX$28</f>
        <v>0</v>
      </c>
      <c r="U2221" s="545">
        <f>'Report 1'!$AX$114</f>
        <v>0</v>
      </c>
      <c r="AL2221" s="546" t="s">
        <v>669</v>
      </c>
      <c r="AM2221" s="547">
        <v>2</v>
      </c>
      <c r="AN2221" s="547" t="str">
        <f>'Information Input'!$M$14</f>
        <v xml:space="preserve">      -      </v>
      </c>
      <c r="AO2221" s="547" t="s">
        <v>137</v>
      </c>
      <c r="AP2221" s="538">
        <f t="shared" si="341"/>
        <v>43647</v>
      </c>
      <c r="AQ2221" s="538">
        <f t="shared" si="342"/>
        <v>43738</v>
      </c>
      <c r="AR2221" s="538">
        <f>'Information Input'!$H$35</f>
        <v>43555</v>
      </c>
      <c r="AS2221" s="547" t="str">
        <f>'Information Input'!$J$22</f>
        <v>Quarterly</v>
      </c>
      <c r="AT2221" s="538">
        <f>'Information Input'!$H$30</f>
        <v>43555</v>
      </c>
      <c r="AU2221" s="547">
        <f>'Information Input'!$J$18</f>
        <v>2019</v>
      </c>
      <c r="AV2221" s="547" t="s">
        <v>243</v>
      </c>
      <c r="AW2221" s="547" t="s">
        <v>230</v>
      </c>
      <c r="AX2221" s="547" t="s">
        <v>230</v>
      </c>
      <c r="AY2221" s="548" t="s">
        <v>671</v>
      </c>
      <c r="AZ2221" s="547">
        <v>36</v>
      </c>
      <c r="BA2221" s="549" t="s">
        <v>178</v>
      </c>
      <c r="BB2221" s="543" t="s">
        <v>235</v>
      </c>
      <c r="BC2221" s="550">
        <f>'Report 2'!$V493</f>
        <v>0</v>
      </c>
      <c r="BD2221" s="550">
        <f>'Report 2'!$W493</f>
        <v>0</v>
      </c>
      <c r="BE2221" s="550">
        <f>'Report 2'!$X493</f>
        <v>0</v>
      </c>
      <c r="BF2221" s="550">
        <f>'Report 2'!$Y493</f>
        <v>0</v>
      </c>
      <c r="BG2221" s="550">
        <f>'Report 2'!$Z493</f>
        <v>0</v>
      </c>
      <c r="BH2221" s="550">
        <f>'Report 2'!$AA493</f>
        <v>0</v>
      </c>
      <c r="BI2221" s="550">
        <f>'Report 2'!$AB493</f>
        <v>0</v>
      </c>
    </row>
    <row r="2222" spans="2:100">
      <c r="B2222" s="535" t="s">
        <v>669</v>
      </c>
      <c r="C2222" s="536">
        <v>1</v>
      </c>
      <c r="D2222" s="537" t="str">
        <f>'Information Input'!$M$14</f>
        <v xml:space="preserve">      -      </v>
      </c>
      <c r="E2222" s="537" t="s">
        <v>137</v>
      </c>
      <c r="F2222" s="538">
        <f t="shared" si="344"/>
        <v>43647</v>
      </c>
      <c r="G2222" s="538">
        <f t="shared" si="345"/>
        <v>43738</v>
      </c>
      <c r="H2222" s="538">
        <f>'Information Input'!$H$35</f>
        <v>43555</v>
      </c>
      <c r="I2222" s="537" t="str">
        <f>'Information Input'!$J$22</f>
        <v>Quarterly</v>
      </c>
      <c r="J2222" s="538">
        <f>'Information Input'!$H$30</f>
        <v>43555</v>
      </c>
      <c r="K2222" s="537">
        <f>'Information Input'!$J$18</f>
        <v>2019</v>
      </c>
      <c r="L2222" s="539" t="s">
        <v>103</v>
      </c>
      <c r="M2222" s="540" t="s">
        <v>242</v>
      </c>
      <c r="N2222" s="541" t="s">
        <v>242</v>
      </c>
      <c r="O2222" s="542" t="s">
        <v>671</v>
      </c>
      <c r="P2222" s="537">
        <v>11</v>
      </c>
      <c r="Q2222" s="541" t="s">
        <v>153</v>
      </c>
      <c r="R2222" s="541" t="s">
        <v>231</v>
      </c>
      <c r="S2222" s="543">
        <f>'Report 1'!$AX$18</f>
        <v>0</v>
      </c>
      <c r="T2222" s="544">
        <f>'Report 1'!$AX$31</f>
        <v>0</v>
      </c>
      <c r="U2222" s="545">
        <f>'Report 1'!$AX$117</f>
        <v>0</v>
      </c>
      <c r="AL2222" s="546" t="s">
        <v>669</v>
      </c>
      <c r="AM2222" s="547">
        <v>2</v>
      </c>
      <c r="AN2222" s="547" t="str">
        <f>'Information Input'!$M$14</f>
        <v xml:space="preserve">      -      </v>
      </c>
      <c r="AO2222" s="547" t="s">
        <v>137</v>
      </c>
      <c r="AP2222" s="538">
        <f t="shared" si="341"/>
        <v>43647</v>
      </c>
      <c r="AQ2222" s="538">
        <f t="shared" si="342"/>
        <v>43738</v>
      </c>
      <c r="AR2222" s="538">
        <f>'Information Input'!$H$35</f>
        <v>43555</v>
      </c>
      <c r="AS2222" s="547" t="str">
        <f>'Information Input'!$J$22</f>
        <v>Quarterly</v>
      </c>
      <c r="AT2222" s="538">
        <f>'Information Input'!$H$30</f>
        <v>43555</v>
      </c>
      <c r="AU2222" s="547">
        <f>'Information Input'!$J$18</f>
        <v>2019</v>
      </c>
      <c r="AV2222" s="547" t="s">
        <v>243</v>
      </c>
      <c r="AW2222" s="547" t="s">
        <v>230</v>
      </c>
      <c r="AX2222" s="547" t="s">
        <v>230</v>
      </c>
      <c r="AY2222" s="548" t="s">
        <v>671</v>
      </c>
      <c r="AZ2222" s="547">
        <v>37</v>
      </c>
      <c r="BA2222" s="549" t="s">
        <v>179</v>
      </c>
      <c r="BB2222" s="543" t="s">
        <v>231</v>
      </c>
      <c r="BC2222" s="550">
        <f>'Report 2'!$V494</f>
        <v>0</v>
      </c>
      <c r="BD2222" s="550">
        <f>'Report 2'!$W494</f>
        <v>0</v>
      </c>
      <c r="BE2222" s="550">
        <f>'Report 2'!$X494</f>
        <v>0</v>
      </c>
      <c r="BF2222" s="550">
        <f>'Report 2'!$Y494</f>
        <v>0</v>
      </c>
      <c r="BG2222" s="550">
        <f>'Report 2'!$Z494</f>
        <v>0</v>
      </c>
      <c r="BH2222" s="550">
        <f>'Report 2'!$AA494</f>
        <v>0</v>
      </c>
      <c r="BI2222" s="550">
        <f>'Report 2'!$AB494</f>
        <v>0</v>
      </c>
    </row>
    <row r="2223" spans="2:100">
      <c r="B2223" s="535" t="s">
        <v>669</v>
      </c>
      <c r="C2223" s="536">
        <v>1</v>
      </c>
      <c r="D2223" s="537" t="str">
        <f>'Information Input'!$M$14</f>
        <v xml:space="preserve">      -      </v>
      </c>
      <c r="E2223" s="537" t="s">
        <v>137</v>
      </c>
      <c r="F2223" s="538">
        <f t="shared" si="344"/>
        <v>43647</v>
      </c>
      <c r="G2223" s="538">
        <f t="shared" si="345"/>
        <v>43738</v>
      </c>
      <c r="H2223" s="538">
        <f>'Information Input'!$H$35</f>
        <v>43555</v>
      </c>
      <c r="I2223" s="537" t="str">
        <f>'Information Input'!$J$22</f>
        <v>Quarterly</v>
      </c>
      <c r="J2223" s="538">
        <f>'Information Input'!$H$30</f>
        <v>43555</v>
      </c>
      <c r="K2223" s="537">
        <f>'Information Input'!$J$18</f>
        <v>2019</v>
      </c>
      <c r="L2223" s="539" t="s">
        <v>103</v>
      </c>
      <c r="M2223" s="540" t="s">
        <v>242</v>
      </c>
      <c r="N2223" s="541" t="s">
        <v>242</v>
      </c>
      <c r="O2223" s="542" t="s">
        <v>671</v>
      </c>
      <c r="P2223" s="537">
        <v>12</v>
      </c>
      <c r="Q2223" s="541" t="s">
        <v>154</v>
      </c>
      <c r="R2223" s="541" t="s">
        <v>231</v>
      </c>
      <c r="S2223" s="543">
        <f>'Report 1'!$AX$18</f>
        <v>0</v>
      </c>
      <c r="T2223" s="544">
        <f>'Report 1'!$AX$32</f>
        <v>0</v>
      </c>
      <c r="U2223" s="545">
        <f>'Report 1'!$AX$118</f>
        <v>0</v>
      </c>
      <c r="AL2223" s="546" t="s">
        <v>669</v>
      </c>
      <c r="AM2223" s="547">
        <v>2</v>
      </c>
      <c r="AN2223" s="547" t="str">
        <f>'Information Input'!$M$14</f>
        <v xml:space="preserve">      -      </v>
      </c>
      <c r="AO2223" s="547" t="s">
        <v>137</v>
      </c>
      <c r="AP2223" s="538">
        <f t="shared" si="341"/>
        <v>43647</v>
      </c>
      <c r="AQ2223" s="538">
        <f t="shared" si="342"/>
        <v>43738</v>
      </c>
      <c r="AR2223" s="538">
        <f>'Information Input'!$H$35</f>
        <v>43555</v>
      </c>
      <c r="AS2223" s="547" t="str">
        <f>'Information Input'!$J$22</f>
        <v>Quarterly</v>
      </c>
      <c r="AT2223" s="538">
        <f>'Information Input'!$H$30</f>
        <v>43555</v>
      </c>
      <c r="AU2223" s="547">
        <f>'Information Input'!$J$18</f>
        <v>2019</v>
      </c>
      <c r="AV2223" s="547" t="s">
        <v>243</v>
      </c>
      <c r="AW2223" s="547" t="s">
        <v>230</v>
      </c>
      <c r="AX2223" s="547" t="s">
        <v>230</v>
      </c>
      <c r="AY2223" s="548" t="s">
        <v>671</v>
      </c>
      <c r="AZ2223" s="547">
        <v>38</v>
      </c>
      <c r="BA2223" s="549" t="s">
        <v>180</v>
      </c>
      <c r="BB2223" s="543" t="s">
        <v>233</v>
      </c>
      <c r="BC2223" s="550">
        <f>'Report 2'!$V495</f>
        <v>0</v>
      </c>
      <c r="BD2223" s="550">
        <f>'Report 2'!$W495</f>
        <v>0</v>
      </c>
      <c r="BE2223" s="550">
        <f>'Report 2'!$X495</f>
        <v>0</v>
      </c>
      <c r="BF2223" s="550">
        <f>'Report 2'!$Y495</f>
        <v>0</v>
      </c>
      <c r="BG2223" s="550">
        <f>'Report 2'!$Z495</f>
        <v>0</v>
      </c>
      <c r="BH2223" s="550">
        <f>'Report 2'!$AA495</f>
        <v>0</v>
      </c>
      <c r="BI2223" s="550">
        <f>'Report 2'!$AB495</f>
        <v>0</v>
      </c>
    </row>
    <row r="2224" spans="2:100">
      <c r="B2224" s="535" t="s">
        <v>669</v>
      </c>
      <c r="C2224" s="536">
        <v>1</v>
      </c>
      <c r="D2224" s="537" t="str">
        <f>'Information Input'!$M$14</f>
        <v xml:space="preserve">      -      </v>
      </c>
      <c r="E2224" s="537" t="s">
        <v>137</v>
      </c>
      <c r="F2224" s="538">
        <f t="shared" si="344"/>
        <v>43647</v>
      </c>
      <c r="G2224" s="538">
        <f t="shared" si="345"/>
        <v>43738</v>
      </c>
      <c r="H2224" s="538">
        <f>'Information Input'!$H$35</f>
        <v>43555</v>
      </c>
      <c r="I2224" s="537" t="str">
        <f>'Information Input'!$J$22</f>
        <v>Quarterly</v>
      </c>
      <c r="J2224" s="538">
        <f>'Information Input'!$H$30</f>
        <v>43555</v>
      </c>
      <c r="K2224" s="537">
        <f>'Information Input'!$J$18</f>
        <v>2019</v>
      </c>
      <c r="L2224" s="539" t="s">
        <v>103</v>
      </c>
      <c r="M2224" s="540" t="s">
        <v>242</v>
      </c>
      <c r="N2224" s="541" t="s">
        <v>242</v>
      </c>
      <c r="O2224" s="542" t="s">
        <v>671</v>
      </c>
      <c r="P2224" s="537">
        <v>13</v>
      </c>
      <c r="Q2224" s="541" t="s">
        <v>155</v>
      </c>
      <c r="R2224" s="541" t="s">
        <v>232</v>
      </c>
      <c r="S2224" s="543">
        <f>'Report 1'!$AX$18</f>
        <v>0</v>
      </c>
      <c r="T2224" s="544">
        <f>'Report 1'!$AX$33</f>
        <v>0</v>
      </c>
      <c r="U2224" s="545">
        <f>'Report 1'!$AX$119</f>
        <v>0</v>
      </c>
      <c r="AL2224" s="546" t="s">
        <v>669</v>
      </c>
      <c r="AM2224" s="547">
        <v>2</v>
      </c>
      <c r="AN2224" s="547" t="str">
        <f>'Information Input'!$M$14</f>
        <v xml:space="preserve">      -      </v>
      </c>
      <c r="AO2224" s="547" t="s">
        <v>137</v>
      </c>
      <c r="AP2224" s="538">
        <f t="shared" si="341"/>
        <v>43647</v>
      </c>
      <c r="AQ2224" s="538">
        <f t="shared" si="342"/>
        <v>43738</v>
      </c>
      <c r="AR2224" s="538">
        <f>'Information Input'!$H$35</f>
        <v>43555</v>
      </c>
      <c r="AS2224" s="547" t="str">
        <f>'Information Input'!$J$22</f>
        <v>Quarterly</v>
      </c>
      <c r="AT2224" s="538">
        <f>'Information Input'!$H$30</f>
        <v>43555</v>
      </c>
      <c r="AU2224" s="547">
        <f>'Information Input'!$J$18</f>
        <v>2019</v>
      </c>
      <c r="AV2224" s="547" t="s">
        <v>243</v>
      </c>
      <c r="AW2224" s="547" t="s">
        <v>230</v>
      </c>
      <c r="AX2224" s="547" t="s">
        <v>230</v>
      </c>
      <c r="AY2224" s="548" t="s">
        <v>671</v>
      </c>
      <c r="AZ2224" s="547">
        <v>39</v>
      </c>
      <c r="BA2224" s="549" t="s">
        <v>181</v>
      </c>
      <c r="BB2224" s="543" t="s">
        <v>233</v>
      </c>
      <c r="BC2224" s="550">
        <f>'Report 2'!$V496</f>
        <v>0</v>
      </c>
      <c r="BD2224" s="550">
        <f>'Report 2'!$W496</f>
        <v>0</v>
      </c>
      <c r="BE2224" s="550">
        <f>'Report 2'!$X496</f>
        <v>0</v>
      </c>
      <c r="BF2224" s="550">
        <f>'Report 2'!$Y496</f>
        <v>0</v>
      </c>
      <c r="BG2224" s="550">
        <f>'Report 2'!$Z496</f>
        <v>0</v>
      </c>
      <c r="BH2224" s="550">
        <f>'Report 2'!$AA496</f>
        <v>0</v>
      </c>
      <c r="BI2224" s="550">
        <f>'Report 2'!$AB496</f>
        <v>0</v>
      </c>
    </row>
    <row r="2225" spans="2:61">
      <c r="B2225" s="535" t="s">
        <v>669</v>
      </c>
      <c r="C2225" s="536">
        <v>1</v>
      </c>
      <c r="D2225" s="537" t="str">
        <f>'Information Input'!$M$14</f>
        <v xml:space="preserve">      -      </v>
      </c>
      <c r="E2225" s="537" t="s">
        <v>137</v>
      </c>
      <c r="F2225" s="538">
        <f t="shared" si="344"/>
        <v>43647</v>
      </c>
      <c r="G2225" s="538">
        <f t="shared" si="345"/>
        <v>43738</v>
      </c>
      <c r="H2225" s="538">
        <f>'Information Input'!$H$35</f>
        <v>43555</v>
      </c>
      <c r="I2225" s="537" t="str">
        <f>'Information Input'!$J$22</f>
        <v>Quarterly</v>
      </c>
      <c r="J2225" s="538">
        <f>'Information Input'!$H$30</f>
        <v>43555</v>
      </c>
      <c r="K2225" s="537">
        <f>'Information Input'!$J$18</f>
        <v>2019</v>
      </c>
      <c r="L2225" s="539" t="s">
        <v>103</v>
      </c>
      <c r="M2225" s="540" t="s">
        <v>242</v>
      </c>
      <c r="N2225" s="541" t="s">
        <v>242</v>
      </c>
      <c r="O2225" s="542" t="s">
        <v>671</v>
      </c>
      <c r="P2225" s="537">
        <v>14</v>
      </c>
      <c r="Q2225" s="541" t="s">
        <v>156</v>
      </c>
      <c r="R2225" s="541" t="s">
        <v>233</v>
      </c>
      <c r="S2225" s="543">
        <f>'Report 1'!$AX$18</f>
        <v>0</v>
      </c>
      <c r="T2225" s="544">
        <f>'Report 1'!$AX$34</f>
        <v>0</v>
      </c>
      <c r="U2225" s="545">
        <f>'Report 1'!$AX$120</f>
        <v>0</v>
      </c>
      <c r="AL2225" s="546" t="s">
        <v>669</v>
      </c>
      <c r="AM2225" s="547">
        <v>2</v>
      </c>
      <c r="AN2225" s="547" t="str">
        <f>'Information Input'!$M$14</f>
        <v xml:space="preserve">      -      </v>
      </c>
      <c r="AO2225" s="547" t="s">
        <v>137</v>
      </c>
      <c r="AP2225" s="538">
        <f t="shared" si="341"/>
        <v>43647</v>
      </c>
      <c r="AQ2225" s="538">
        <f t="shared" si="342"/>
        <v>43738</v>
      </c>
      <c r="AR2225" s="538">
        <f>'Information Input'!$H$35</f>
        <v>43555</v>
      </c>
      <c r="AS2225" s="547" t="str">
        <f>'Information Input'!$J$22</f>
        <v>Quarterly</v>
      </c>
      <c r="AT2225" s="538">
        <f>'Information Input'!$H$30</f>
        <v>43555</v>
      </c>
      <c r="AU2225" s="547">
        <f>'Information Input'!$J$18</f>
        <v>2019</v>
      </c>
      <c r="AV2225" s="547" t="s">
        <v>243</v>
      </c>
      <c r="AW2225" s="547" t="s">
        <v>230</v>
      </c>
      <c r="AX2225" s="547" t="s">
        <v>230</v>
      </c>
      <c r="AY2225" s="548" t="s">
        <v>671</v>
      </c>
      <c r="AZ2225" s="547">
        <v>40</v>
      </c>
      <c r="BA2225" s="549" t="s">
        <v>182</v>
      </c>
      <c r="BB2225" s="543" t="s">
        <v>238</v>
      </c>
      <c r="BC2225" s="550">
        <f>'Report 2'!$V497</f>
        <v>0</v>
      </c>
      <c r="BD2225" s="550">
        <f>'Report 2'!$W497</f>
        <v>0</v>
      </c>
      <c r="BE2225" s="550">
        <f>'Report 2'!$X497</f>
        <v>0</v>
      </c>
      <c r="BF2225" s="550">
        <f>'Report 2'!$Y497</f>
        <v>0</v>
      </c>
      <c r="BG2225" s="550">
        <f>'Report 2'!$Z497</f>
        <v>0</v>
      </c>
      <c r="BH2225" s="550">
        <f>'Report 2'!$AA497</f>
        <v>0</v>
      </c>
      <c r="BI2225" s="550">
        <f>'Report 2'!$AB497</f>
        <v>0</v>
      </c>
    </row>
    <row r="2226" spans="2:61">
      <c r="B2226" s="535" t="s">
        <v>669</v>
      </c>
      <c r="C2226" s="536">
        <v>1</v>
      </c>
      <c r="D2226" s="537" t="str">
        <f>'Information Input'!$M$14</f>
        <v xml:space="preserve">      -      </v>
      </c>
      <c r="E2226" s="537" t="s">
        <v>137</v>
      </c>
      <c r="F2226" s="538">
        <f t="shared" si="344"/>
        <v>43647</v>
      </c>
      <c r="G2226" s="538">
        <f t="shared" si="345"/>
        <v>43738</v>
      </c>
      <c r="H2226" s="538">
        <f>'Information Input'!$H$35</f>
        <v>43555</v>
      </c>
      <c r="I2226" s="537" t="str">
        <f>'Information Input'!$J$22</f>
        <v>Quarterly</v>
      </c>
      <c r="J2226" s="538">
        <f>'Information Input'!$H$30</f>
        <v>43555</v>
      </c>
      <c r="K2226" s="537">
        <f>'Information Input'!$J$18</f>
        <v>2019</v>
      </c>
      <c r="L2226" s="539" t="s">
        <v>103</v>
      </c>
      <c r="M2226" s="540" t="s">
        <v>242</v>
      </c>
      <c r="N2226" s="541" t="s">
        <v>242</v>
      </c>
      <c r="O2226" s="542" t="s">
        <v>671</v>
      </c>
      <c r="P2226" s="537">
        <v>15</v>
      </c>
      <c r="Q2226" s="541" t="s">
        <v>157</v>
      </c>
      <c r="R2226" s="541" t="s">
        <v>234</v>
      </c>
      <c r="S2226" s="543">
        <f>'Report 1'!$AX$18</f>
        <v>0</v>
      </c>
      <c r="T2226" s="544">
        <f>'Report 1'!$AX$35</f>
        <v>0</v>
      </c>
      <c r="U2226" s="545">
        <f>'Report 1'!$AX$121</f>
        <v>0</v>
      </c>
      <c r="AL2226" s="546" t="s">
        <v>669</v>
      </c>
      <c r="AM2226" s="547">
        <v>2</v>
      </c>
      <c r="AN2226" s="547" t="str">
        <f>'Information Input'!$M$14</f>
        <v xml:space="preserve">      -      </v>
      </c>
      <c r="AO2226" s="547" t="s">
        <v>137</v>
      </c>
      <c r="AP2226" s="538">
        <f t="shared" si="341"/>
        <v>43647</v>
      </c>
      <c r="AQ2226" s="538">
        <f t="shared" si="342"/>
        <v>43738</v>
      </c>
      <c r="AR2226" s="538">
        <f>'Information Input'!$H$35</f>
        <v>43555</v>
      </c>
      <c r="AS2226" s="547" t="str">
        <f>'Information Input'!$J$22</f>
        <v>Quarterly</v>
      </c>
      <c r="AT2226" s="538">
        <f>'Information Input'!$H$30</f>
        <v>43555</v>
      </c>
      <c r="AU2226" s="547">
        <f>'Information Input'!$J$18</f>
        <v>2019</v>
      </c>
      <c r="AV2226" s="547" t="s">
        <v>243</v>
      </c>
      <c r="AW2226" s="547" t="s">
        <v>230</v>
      </c>
      <c r="AX2226" s="547" t="s">
        <v>230</v>
      </c>
      <c r="AY2226" s="548" t="s">
        <v>671</v>
      </c>
      <c r="AZ2226" s="547">
        <v>41</v>
      </c>
      <c r="BA2226" s="549" t="s">
        <v>183</v>
      </c>
      <c r="BB2226" s="543" t="s">
        <v>238</v>
      </c>
      <c r="BC2226" s="550">
        <f>'Report 2'!$V498</f>
        <v>0</v>
      </c>
      <c r="BD2226" s="550">
        <f>'Report 2'!$W498</f>
        <v>0</v>
      </c>
      <c r="BE2226" s="550">
        <f>'Report 2'!$X498</f>
        <v>0</v>
      </c>
      <c r="BF2226" s="550">
        <f>'Report 2'!$Y498</f>
        <v>0</v>
      </c>
      <c r="BG2226" s="550">
        <f>'Report 2'!$Z498</f>
        <v>0</v>
      </c>
      <c r="BH2226" s="550">
        <f>'Report 2'!$AA498</f>
        <v>0</v>
      </c>
      <c r="BI2226" s="550">
        <f>'Report 2'!$AB498</f>
        <v>0</v>
      </c>
    </row>
    <row r="2227" spans="2:61">
      <c r="B2227" s="535" t="s">
        <v>669</v>
      </c>
      <c r="C2227" s="536">
        <v>1</v>
      </c>
      <c r="D2227" s="537" t="str">
        <f>'Information Input'!$M$14</f>
        <v xml:space="preserve">      -      </v>
      </c>
      <c r="E2227" s="537" t="s">
        <v>137</v>
      </c>
      <c r="F2227" s="538">
        <f t="shared" si="344"/>
        <v>43647</v>
      </c>
      <c r="G2227" s="538">
        <f t="shared" si="345"/>
        <v>43738</v>
      </c>
      <c r="H2227" s="538">
        <f>'Information Input'!$H$35</f>
        <v>43555</v>
      </c>
      <c r="I2227" s="537" t="str">
        <f>'Information Input'!$J$22</f>
        <v>Quarterly</v>
      </c>
      <c r="J2227" s="538">
        <f>'Information Input'!$H$30</f>
        <v>43555</v>
      </c>
      <c r="K2227" s="537">
        <f>'Information Input'!$J$18</f>
        <v>2019</v>
      </c>
      <c r="L2227" s="539" t="s">
        <v>103</v>
      </c>
      <c r="M2227" s="540" t="s">
        <v>242</v>
      </c>
      <c r="N2227" s="541" t="s">
        <v>242</v>
      </c>
      <c r="O2227" s="542" t="s">
        <v>671</v>
      </c>
      <c r="P2227" s="537">
        <v>16</v>
      </c>
      <c r="Q2227" s="541" t="s">
        <v>158</v>
      </c>
      <c r="R2227" s="541" t="s">
        <v>235</v>
      </c>
      <c r="S2227" s="543">
        <f>'Report 1'!$AX$18</f>
        <v>0</v>
      </c>
      <c r="T2227" s="544">
        <f>'Report 1'!$AX$36</f>
        <v>0</v>
      </c>
      <c r="U2227" s="545">
        <f>'Report 1'!$AX$122</f>
        <v>0</v>
      </c>
      <c r="AL2227" s="546" t="s">
        <v>669</v>
      </c>
      <c r="AM2227" s="547">
        <v>2</v>
      </c>
      <c r="AN2227" s="547" t="str">
        <f>'Information Input'!$M$14</f>
        <v xml:space="preserve">      -      </v>
      </c>
      <c r="AO2227" s="547" t="s">
        <v>137</v>
      </c>
      <c r="AP2227" s="538">
        <f t="shared" si="341"/>
        <v>43647</v>
      </c>
      <c r="AQ2227" s="538">
        <f t="shared" si="342"/>
        <v>43738</v>
      </c>
      <c r="AR2227" s="538">
        <f>'Information Input'!$H$35</f>
        <v>43555</v>
      </c>
      <c r="AS2227" s="547" t="str">
        <f>'Information Input'!$J$22</f>
        <v>Quarterly</v>
      </c>
      <c r="AT2227" s="538">
        <f>'Information Input'!$H$30</f>
        <v>43555</v>
      </c>
      <c r="AU2227" s="547">
        <f>'Information Input'!$J$18</f>
        <v>2019</v>
      </c>
      <c r="AV2227" s="547" t="s">
        <v>243</v>
      </c>
      <c r="AW2227" s="547" t="s">
        <v>230</v>
      </c>
      <c r="AX2227" s="547" t="s">
        <v>230</v>
      </c>
      <c r="AY2227" s="548" t="s">
        <v>671</v>
      </c>
      <c r="AZ2227" s="547">
        <v>42</v>
      </c>
      <c r="BA2227" s="549" t="s">
        <v>184</v>
      </c>
      <c r="BB2227" s="543" t="s">
        <v>233</v>
      </c>
      <c r="BC2227" s="550">
        <f>'Report 2'!$V499</f>
        <v>0</v>
      </c>
      <c r="BD2227" s="550">
        <f>'Report 2'!$W499</f>
        <v>0</v>
      </c>
      <c r="BE2227" s="550">
        <f>'Report 2'!$X499</f>
        <v>0</v>
      </c>
      <c r="BF2227" s="550">
        <f>'Report 2'!$Y499</f>
        <v>0</v>
      </c>
      <c r="BG2227" s="550">
        <f>'Report 2'!$Z499</f>
        <v>0</v>
      </c>
      <c r="BH2227" s="550">
        <f>'Report 2'!$AA499</f>
        <v>0</v>
      </c>
      <c r="BI2227" s="550">
        <f>'Report 2'!$AB499</f>
        <v>0</v>
      </c>
    </row>
    <row r="2228" spans="2:61">
      <c r="B2228" s="535" t="s">
        <v>669</v>
      </c>
      <c r="C2228" s="536">
        <v>1</v>
      </c>
      <c r="D2228" s="537" t="str">
        <f>'Information Input'!$M$14</f>
        <v xml:space="preserve">      -      </v>
      </c>
      <c r="E2228" s="537" t="s">
        <v>137</v>
      </c>
      <c r="F2228" s="538">
        <f t="shared" si="344"/>
        <v>43647</v>
      </c>
      <c r="G2228" s="538">
        <f t="shared" si="345"/>
        <v>43738</v>
      </c>
      <c r="H2228" s="538">
        <f>'Information Input'!$H$35</f>
        <v>43555</v>
      </c>
      <c r="I2228" s="537" t="str">
        <f>'Information Input'!$J$22</f>
        <v>Quarterly</v>
      </c>
      <c r="J2228" s="538">
        <f>'Information Input'!$H$30</f>
        <v>43555</v>
      </c>
      <c r="K2228" s="537">
        <f>'Information Input'!$J$18</f>
        <v>2019</v>
      </c>
      <c r="L2228" s="539" t="s">
        <v>103</v>
      </c>
      <c r="M2228" s="540" t="s">
        <v>242</v>
      </c>
      <c r="N2228" s="541" t="s">
        <v>242</v>
      </c>
      <c r="O2228" s="542" t="s">
        <v>671</v>
      </c>
      <c r="P2228" s="537">
        <v>17</v>
      </c>
      <c r="Q2228" s="541" t="s">
        <v>159</v>
      </c>
      <c r="R2228" s="541" t="s">
        <v>235</v>
      </c>
      <c r="S2228" s="543">
        <f>'Report 1'!$AX$18</f>
        <v>0</v>
      </c>
      <c r="T2228" s="544">
        <f>'Report 1'!$AX$37</f>
        <v>0</v>
      </c>
      <c r="U2228" s="545">
        <f>'Report 1'!$AX$123</f>
        <v>0</v>
      </c>
      <c r="AL2228" s="546" t="s">
        <v>669</v>
      </c>
      <c r="AM2228" s="547">
        <v>2</v>
      </c>
      <c r="AN2228" s="547" t="str">
        <f>'Information Input'!$M$14</f>
        <v xml:space="preserve">      -      </v>
      </c>
      <c r="AO2228" s="547" t="s">
        <v>137</v>
      </c>
      <c r="AP2228" s="538">
        <f t="shared" si="341"/>
        <v>43647</v>
      </c>
      <c r="AQ2228" s="538">
        <f t="shared" si="342"/>
        <v>43738</v>
      </c>
      <c r="AR2228" s="538">
        <f>'Information Input'!$H$35</f>
        <v>43555</v>
      </c>
      <c r="AS2228" s="547" t="str">
        <f>'Information Input'!$J$22</f>
        <v>Quarterly</v>
      </c>
      <c r="AT2228" s="538">
        <f>'Information Input'!$H$30</f>
        <v>43555</v>
      </c>
      <c r="AU2228" s="547">
        <f>'Information Input'!$J$18</f>
        <v>2019</v>
      </c>
      <c r="AV2228" s="547" t="s">
        <v>243</v>
      </c>
      <c r="AW2228" s="547" t="s">
        <v>230</v>
      </c>
      <c r="AX2228" s="547" t="s">
        <v>230</v>
      </c>
      <c r="AY2228" s="548" t="s">
        <v>671</v>
      </c>
      <c r="AZ2228" s="547">
        <v>43</v>
      </c>
      <c r="BA2228" s="549" t="s">
        <v>185</v>
      </c>
      <c r="BB2228" s="543" t="s">
        <v>233</v>
      </c>
      <c r="BC2228" s="550">
        <f>'Report 2'!$V500</f>
        <v>0</v>
      </c>
      <c r="BD2228" s="550">
        <f>'Report 2'!$W500</f>
        <v>0</v>
      </c>
      <c r="BE2228" s="550">
        <f>'Report 2'!$X500</f>
        <v>0</v>
      </c>
      <c r="BF2228" s="550">
        <f>'Report 2'!$Y500</f>
        <v>0</v>
      </c>
      <c r="BG2228" s="550">
        <f>'Report 2'!$Z500</f>
        <v>0</v>
      </c>
      <c r="BH2228" s="550">
        <f>'Report 2'!$AA500</f>
        <v>0</v>
      </c>
      <c r="BI2228" s="550">
        <f>'Report 2'!$AB500</f>
        <v>0</v>
      </c>
    </row>
    <row r="2229" spans="2:61">
      <c r="B2229" s="535" t="s">
        <v>669</v>
      </c>
      <c r="C2229" s="536">
        <v>1</v>
      </c>
      <c r="D2229" s="537" t="str">
        <f>'Information Input'!$M$14</f>
        <v xml:space="preserve">      -      </v>
      </c>
      <c r="E2229" s="537" t="s">
        <v>137</v>
      </c>
      <c r="F2229" s="538">
        <f t="shared" si="344"/>
        <v>43647</v>
      </c>
      <c r="G2229" s="538">
        <f t="shared" si="345"/>
        <v>43738</v>
      </c>
      <c r="H2229" s="538">
        <f>'Information Input'!$H$35</f>
        <v>43555</v>
      </c>
      <c r="I2229" s="537" t="str">
        <f>'Information Input'!$J$22</f>
        <v>Quarterly</v>
      </c>
      <c r="J2229" s="538">
        <f>'Information Input'!$H$30</f>
        <v>43555</v>
      </c>
      <c r="K2229" s="537">
        <f>'Information Input'!$J$18</f>
        <v>2019</v>
      </c>
      <c r="L2229" s="539" t="s">
        <v>103</v>
      </c>
      <c r="M2229" s="540" t="s">
        <v>242</v>
      </c>
      <c r="N2229" s="541" t="s">
        <v>242</v>
      </c>
      <c r="O2229" s="542" t="s">
        <v>671</v>
      </c>
      <c r="P2229" s="537">
        <v>18</v>
      </c>
      <c r="Q2229" s="541" t="s">
        <v>160</v>
      </c>
      <c r="R2229" s="541" t="s">
        <v>235</v>
      </c>
      <c r="S2229" s="543">
        <f>'Report 1'!$AX$18</f>
        <v>0</v>
      </c>
      <c r="T2229" s="544">
        <f>'Report 1'!$AX$38</f>
        <v>0</v>
      </c>
      <c r="U2229" s="545">
        <f>'Report 1'!$AX$124</f>
        <v>0</v>
      </c>
      <c r="AL2229" s="546" t="s">
        <v>669</v>
      </c>
      <c r="AM2229" s="547">
        <v>2</v>
      </c>
      <c r="AN2229" s="547" t="str">
        <f>'Information Input'!$M$14</f>
        <v xml:space="preserve">      -      </v>
      </c>
      <c r="AO2229" s="547" t="s">
        <v>137</v>
      </c>
      <c r="AP2229" s="538">
        <f t="shared" si="341"/>
        <v>43647</v>
      </c>
      <c r="AQ2229" s="538">
        <f t="shared" si="342"/>
        <v>43738</v>
      </c>
      <c r="AR2229" s="538">
        <f>'Information Input'!$H$35</f>
        <v>43555</v>
      </c>
      <c r="AS2229" s="547" t="str">
        <f>'Information Input'!$J$22</f>
        <v>Quarterly</v>
      </c>
      <c r="AT2229" s="538">
        <f>'Information Input'!$H$30</f>
        <v>43555</v>
      </c>
      <c r="AU2229" s="547">
        <f>'Information Input'!$J$18</f>
        <v>2019</v>
      </c>
      <c r="AV2229" s="547" t="s">
        <v>243</v>
      </c>
      <c r="AW2229" s="547" t="s">
        <v>230</v>
      </c>
      <c r="AX2229" s="547" t="s">
        <v>230</v>
      </c>
      <c r="AY2229" s="548" t="s">
        <v>674</v>
      </c>
      <c r="AZ2229" s="547">
        <v>44</v>
      </c>
      <c r="BA2229" s="549" t="s">
        <v>186</v>
      </c>
      <c r="BB2229" s="543" t="s">
        <v>239</v>
      </c>
      <c r="BC2229" s="550">
        <f>'Report 2'!$V501</f>
        <v>0</v>
      </c>
      <c r="BD2229" s="550">
        <f>'Report 2'!$W501</f>
        <v>0</v>
      </c>
      <c r="BE2229" s="550">
        <f>'Report 2'!$X501</f>
        <v>0</v>
      </c>
      <c r="BF2229" s="550">
        <f>'Report 2'!$Y501</f>
        <v>0</v>
      </c>
      <c r="BG2229" s="550">
        <f>'Report 2'!$Z501</f>
        <v>0</v>
      </c>
      <c r="BH2229" s="550">
        <f>'Report 2'!$AA501</f>
        <v>0</v>
      </c>
      <c r="BI2229" s="550">
        <f>'Report 2'!$AB501</f>
        <v>0</v>
      </c>
    </row>
    <row r="2230" spans="2:61">
      <c r="B2230" s="535" t="s">
        <v>669</v>
      </c>
      <c r="C2230" s="536">
        <v>1</v>
      </c>
      <c r="D2230" s="537" t="str">
        <f>'Information Input'!$M$14</f>
        <v xml:space="preserve">      -      </v>
      </c>
      <c r="E2230" s="537" t="s">
        <v>137</v>
      </c>
      <c r="F2230" s="538">
        <f t="shared" si="344"/>
        <v>43647</v>
      </c>
      <c r="G2230" s="538">
        <f t="shared" si="345"/>
        <v>43738</v>
      </c>
      <c r="H2230" s="538">
        <f>'Information Input'!$H$35</f>
        <v>43555</v>
      </c>
      <c r="I2230" s="537" t="str">
        <f>'Information Input'!$J$22</f>
        <v>Quarterly</v>
      </c>
      <c r="J2230" s="538">
        <f>'Information Input'!$H$30</f>
        <v>43555</v>
      </c>
      <c r="K2230" s="537">
        <f>'Information Input'!$J$18</f>
        <v>2019</v>
      </c>
      <c r="L2230" s="539" t="s">
        <v>103</v>
      </c>
      <c r="M2230" s="540" t="s">
        <v>242</v>
      </c>
      <c r="N2230" s="541" t="s">
        <v>242</v>
      </c>
      <c r="O2230" s="542" t="s">
        <v>671</v>
      </c>
      <c r="P2230" s="537">
        <v>19</v>
      </c>
      <c r="Q2230" s="541" t="s">
        <v>161</v>
      </c>
      <c r="R2230" s="541" t="s">
        <v>235</v>
      </c>
      <c r="S2230" s="543">
        <f>'Report 1'!$AX$18</f>
        <v>0</v>
      </c>
      <c r="T2230" s="544">
        <f>'Report 1'!$AX$39</f>
        <v>0</v>
      </c>
      <c r="U2230" s="545">
        <f>'Report 1'!$AX$125</f>
        <v>0</v>
      </c>
      <c r="AL2230" s="546" t="s">
        <v>669</v>
      </c>
      <c r="AM2230" s="547">
        <v>2</v>
      </c>
      <c r="AN2230" s="547" t="str">
        <f>'Information Input'!$M$14</f>
        <v xml:space="preserve">      -      </v>
      </c>
      <c r="AO2230" s="547" t="s">
        <v>137</v>
      </c>
      <c r="AP2230" s="538">
        <f t="shared" si="341"/>
        <v>43647</v>
      </c>
      <c r="AQ2230" s="538">
        <f t="shared" si="342"/>
        <v>43738</v>
      </c>
      <c r="AR2230" s="538">
        <f>'Information Input'!$H$35</f>
        <v>43555</v>
      </c>
      <c r="AS2230" s="547" t="str">
        <f>'Information Input'!$J$22</f>
        <v>Quarterly</v>
      </c>
      <c r="AT2230" s="538">
        <f>'Information Input'!$H$30</f>
        <v>43555</v>
      </c>
      <c r="AU2230" s="547">
        <f>'Information Input'!$J$18</f>
        <v>2019</v>
      </c>
      <c r="AV2230" s="547" t="s">
        <v>243</v>
      </c>
      <c r="AW2230" s="547" t="s">
        <v>230</v>
      </c>
      <c r="AX2230" s="547" t="s">
        <v>230</v>
      </c>
      <c r="AY2230" s="548" t="s">
        <v>675</v>
      </c>
      <c r="AZ2230" s="547">
        <v>45</v>
      </c>
      <c r="BA2230" s="549" t="s">
        <v>187</v>
      </c>
      <c r="BB2230" s="543" t="s">
        <v>239</v>
      </c>
      <c r="BC2230" s="550">
        <f>'Report 2'!$V502</f>
        <v>0</v>
      </c>
      <c r="BD2230" s="550">
        <f>'Report 2'!$W502</f>
        <v>0</v>
      </c>
      <c r="BE2230" s="550">
        <f>'Report 2'!$X502</f>
        <v>0</v>
      </c>
      <c r="BF2230" s="550">
        <f>'Report 2'!$Y502</f>
        <v>0</v>
      </c>
      <c r="BG2230" s="550">
        <f>'Report 2'!$Z502</f>
        <v>0</v>
      </c>
      <c r="BH2230" s="550">
        <f>'Report 2'!$AA502</f>
        <v>0</v>
      </c>
      <c r="BI2230" s="550">
        <f>'Report 2'!$AB502</f>
        <v>0</v>
      </c>
    </row>
    <row r="2231" spans="2:61">
      <c r="B2231" s="535" t="s">
        <v>669</v>
      </c>
      <c r="C2231" s="536">
        <v>1</v>
      </c>
      <c r="D2231" s="537" t="str">
        <f>'Information Input'!$M$14</f>
        <v xml:space="preserve">      -      </v>
      </c>
      <c r="E2231" s="537" t="s">
        <v>137</v>
      </c>
      <c r="F2231" s="538">
        <f t="shared" si="344"/>
        <v>43647</v>
      </c>
      <c r="G2231" s="538">
        <f t="shared" si="345"/>
        <v>43738</v>
      </c>
      <c r="H2231" s="538">
        <f>'Information Input'!$H$35</f>
        <v>43555</v>
      </c>
      <c r="I2231" s="537" t="str">
        <f>'Information Input'!$J$22</f>
        <v>Quarterly</v>
      </c>
      <c r="J2231" s="538">
        <f>'Information Input'!$H$30</f>
        <v>43555</v>
      </c>
      <c r="K2231" s="537">
        <f>'Information Input'!$J$18</f>
        <v>2019</v>
      </c>
      <c r="L2231" s="539" t="s">
        <v>103</v>
      </c>
      <c r="M2231" s="540" t="s">
        <v>242</v>
      </c>
      <c r="N2231" s="541" t="s">
        <v>242</v>
      </c>
      <c r="O2231" s="542" t="s">
        <v>671</v>
      </c>
      <c r="P2231" s="537">
        <v>20</v>
      </c>
      <c r="Q2231" s="541" t="s">
        <v>162</v>
      </c>
      <c r="R2231" s="541" t="s">
        <v>235</v>
      </c>
      <c r="S2231" s="543">
        <f>'Report 1'!$AX$18</f>
        <v>0</v>
      </c>
      <c r="T2231" s="544">
        <f>'Report 1'!$AX$40</f>
        <v>0</v>
      </c>
      <c r="U2231" s="545">
        <f>'Report 1'!$AX$126</f>
        <v>0</v>
      </c>
      <c r="AL2231" s="546" t="s">
        <v>669</v>
      </c>
      <c r="AM2231" s="547">
        <v>2</v>
      </c>
      <c r="AN2231" s="547" t="str">
        <f>'Information Input'!$M$14</f>
        <v xml:space="preserve">      -      </v>
      </c>
      <c r="AO2231" s="547" t="s">
        <v>137</v>
      </c>
      <c r="AP2231" s="538">
        <f t="shared" si="341"/>
        <v>43647</v>
      </c>
      <c r="AQ2231" s="538">
        <f t="shared" si="342"/>
        <v>43738</v>
      </c>
      <c r="AR2231" s="538">
        <f>'Information Input'!$H$35</f>
        <v>43555</v>
      </c>
      <c r="AS2231" s="547" t="str">
        <f>'Information Input'!$J$22</f>
        <v>Quarterly</v>
      </c>
      <c r="AT2231" s="538">
        <f>'Information Input'!$H$30</f>
        <v>43555</v>
      </c>
      <c r="AU2231" s="547">
        <f>'Information Input'!$J$18</f>
        <v>2019</v>
      </c>
      <c r="AV2231" s="547" t="s">
        <v>243</v>
      </c>
      <c r="AW2231" s="547" t="s">
        <v>230</v>
      </c>
      <c r="AX2231" s="547" t="s">
        <v>230</v>
      </c>
      <c r="AY2231" s="548" t="s">
        <v>675</v>
      </c>
      <c r="AZ2231" s="547">
        <v>46</v>
      </c>
      <c r="BA2231" s="549" t="s">
        <v>188</v>
      </c>
      <c r="BB2231" s="543" t="s">
        <v>239</v>
      </c>
      <c r="BC2231" s="550">
        <f>'Report 2'!$V503</f>
        <v>0</v>
      </c>
      <c r="BD2231" s="550">
        <f>'Report 2'!$W503</f>
        <v>0</v>
      </c>
      <c r="BE2231" s="550">
        <f>'Report 2'!$X503</f>
        <v>0</v>
      </c>
      <c r="BF2231" s="550">
        <f>'Report 2'!$Y503</f>
        <v>0</v>
      </c>
      <c r="BG2231" s="550">
        <f>'Report 2'!$Z503</f>
        <v>0</v>
      </c>
      <c r="BH2231" s="550">
        <f>'Report 2'!$AA503</f>
        <v>0</v>
      </c>
      <c r="BI2231" s="550">
        <f>'Report 2'!$AB503</f>
        <v>0</v>
      </c>
    </row>
    <row r="2232" spans="2:61">
      <c r="B2232" s="535" t="s">
        <v>669</v>
      </c>
      <c r="C2232" s="536">
        <v>1</v>
      </c>
      <c r="D2232" s="537" t="str">
        <f>'Information Input'!$M$14</f>
        <v xml:space="preserve">      -      </v>
      </c>
      <c r="E2232" s="537" t="s">
        <v>137</v>
      </c>
      <c r="F2232" s="538">
        <f t="shared" si="344"/>
        <v>43647</v>
      </c>
      <c r="G2232" s="538">
        <f t="shared" si="345"/>
        <v>43738</v>
      </c>
      <c r="H2232" s="538">
        <f>'Information Input'!$H$35</f>
        <v>43555</v>
      </c>
      <c r="I2232" s="537" t="str">
        <f>'Information Input'!$J$22</f>
        <v>Quarterly</v>
      </c>
      <c r="J2232" s="538">
        <f>'Information Input'!$H$30</f>
        <v>43555</v>
      </c>
      <c r="K2232" s="537">
        <f>'Information Input'!$J$18</f>
        <v>2019</v>
      </c>
      <c r="L2232" s="539" t="s">
        <v>103</v>
      </c>
      <c r="M2232" s="540" t="s">
        <v>242</v>
      </c>
      <c r="N2232" s="541" t="s">
        <v>242</v>
      </c>
      <c r="O2232" s="542" t="s">
        <v>671</v>
      </c>
      <c r="P2232" s="537">
        <v>21</v>
      </c>
      <c r="Q2232" s="541" t="s">
        <v>163</v>
      </c>
      <c r="R2232" s="541" t="s">
        <v>235</v>
      </c>
      <c r="S2232" s="543">
        <f>'Report 1'!$AX$18</f>
        <v>0</v>
      </c>
      <c r="T2232" s="544">
        <f>'Report 1'!$AX$41</f>
        <v>0</v>
      </c>
      <c r="U2232" s="545">
        <f>'Report 1'!$AX$127</f>
        <v>0</v>
      </c>
      <c r="AL2232" s="546" t="s">
        <v>669</v>
      </c>
      <c r="AM2232" s="547">
        <v>2</v>
      </c>
      <c r="AN2232" s="547" t="str">
        <f>'Information Input'!$M$14</f>
        <v xml:space="preserve">      -      </v>
      </c>
      <c r="AO2232" s="547" t="s">
        <v>137</v>
      </c>
      <c r="AP2232" s="538">
        <f t="shared" si="341"/>
        <v>43647</v>
      </c>
      <c r="AQ2232" s="538">
        <f t="shared" si="342"/>
        <v>43738</v>
      </c>
      <c r="AR2232" s="538">
        <f>'Information Input'!$H$35</f>
        <v>43555</v>
      </c>
      <c r="AS2232" s="547" t="str">
        <f>'Information Input'!$J$22</f>
        <v>Quarterly</v>
      </c>
      <c r="AT2232" s="538">
        <f>'Information Input'!$H$30</f>
        <v>43555</v>
      </c>
      <c r="AU2232" s="547">
        <f>'Information Input'!$J$18</f>
        <v>2019</v>
      </c>
      <c r="AV2232" s="547" t="s">
        <v>243</v>
      </c>
      <c r="AW2232" s="547" t="s">
        <v>230</v>
      </c>
      <c r="AX2232" s="547" t="s">
        <v>230</v>
      </c>
      <c r="AY2232" s="548" t="s">
        <v>675</v>
      </c>
      <c r="AZ2232" s="547">
        <v>47</v>
      </c>
      <c r="BA2232" s="549" t="s">
        <v>189</v>
      </c>
      <c r="BB2232" s="543" t="s">
        <v>239</v>
      </c>
      <c r="BC2232" s="550">
        <f>'Report 2'!$V504</f>
        <v>0</v>
      </c>
      <c r="BD2232" s="550">
        <f>'Report 2'!$W504</f>
        <v>0</v>
      </c>
      <c r="BE2232" s="550">
        <f>'Report 2'!$X504</f>
        <v>0</v>
      </c>
      <c r="BF2232" s="550">
        <f>'Report 2'!$Y504</f>
        <v>0</v>
      </c>
      <c r="BG2232" s="550">
        <f>'Report 2'!$Z504</f>
        <v>0</v>
      </c>
      <c r="BH2232" s="550">
        <f>'Report 2'!$AA504</f>
        <v>0</v>
      </c>
      <c r="BI2232" s="550">
        <f>'Report 2'!$AB504</f>
        <v>0</v>
      </c>
    </row>
    <row r="2233" spans="2:61">
      <c r="B2233" s="535" t="s">
        <v>669</v>
      </c>
      <c r="C2233" s="536">
        <v>1</v>
      </c>
      <c r="D2233" s="537" t="str">
        <f>'Information Input'!$M$14</f>
        <v xml:space="preserve">      -      </v>
      </c>
      <c r="E2233" s="537" t="s">
        <v>137</v>
      </c>
      <c r="F2233" s="538">
        <f t="shared" si="344"/>
        <v>43647</v>
      </c>
      <c r="G2233" s="538">
        <f t="shared" si="345"/>
        <v>43738</v>
      </c>
      <c r="H2233" s="538">
        <f>'Information Input'!$H$35</f>
        <v>43555</v>
      </c>
      <c r="I2233" s="537" t="str">
        <f>'Information Input'!$J$22</f>
        <v>Quarterly</v>
      </c>
      <c r="J2233" s="538">
        <f>'Information Input'!$H$30</f>
        <v>43555</v>
      </c>
      <c r="K2233" s="537">
        <f>'Information Input'!$J$18</f>
        <v>2019</v>
      </c>
      <c r="L2233" s="539" t="s">
        <v>103</v>
      </c>
      <c r="M2233" s="540" t="s">
        <v>242</v>
      </c>
      <c r="N2233" s="541" t="s">
        <v>242</v>
      </c>
      <c r="O2233" s="542" t="s">
        <v>671</v>
      </c>
      <c r="P2233" s="537">
        <v>22</v>
      </c>
      <c r="Q2233" s="541" t="s">
        <v>164</v>
      </c>
      <c r="R2233" s="541" t="s">
        <v>236</v>
      </c>
      <c r="S2233" s="543">
        <f>'Report 1'!$AX$18</f>
        <v>0</v>
      </c>
      <c r="T2233" s="544">
        <f>'Report 1'!$AX$42</f>
        <v>0</v>
      </c>
      <c r="U2233" s="545">
        <f>'Report 1'!$AX$128</f>
        <v>0</v>
      </c>
      <c r="AL2233" s="546" t="s">
        <v>669</v>
      </c>
      <c r="AM2233" s="547">
        <v>2</v>
      </c>
      <c r="AN2233" s="547" t="str">
        <f>'Information Input'!$M$14</f>
        <v xml:space="preserve">      -      </v>
      </c>
      <c r="AO2233" s="547" t="s">
        <v>137</v>
      </c>
      <c r="AP2233" s="538">
        <f t="shared" si="341"/>
        <v>43647</v>
      </c>
      <c r="AQ2233" s="538">
        <f t="shared" si="342"/>
        <v>43738</v>
      </c>
      <c r="AR2233" s="538">
        <f>'Information Input'!$H$35</f>
        <v>43555</v>
      </c>
      <c r="AS2233" s="547" t="str">
        <f>'Information Input'!$J$22</f>
        <v>Quarterly</v>
      </c>
      <c r="AT2233" s="538">
        <f>'Information Input'!$H$30</f>
        <v>43555</v>
      </c>
      <c r="AU2233" s="547">
        <f>'Information Input'!$J$18</f>
        <v>2019</v>
      </c>
      <c r="AV2233" s="547" t="s">
        <v>243</v>
      </c>
      <c r="AW2233" s="547" t="s">
        <v>230</v>
      </c>
      <c r="AX2233" s="547" t="s">
        <v>230</v>
      </c>
      <c r="AY2233" s="548" t="s">
        <v>675</v>
      </c>
      <c r="AZ2233" s="547">
        <v>48</v>
      </c>
      <c r="BA2233" s="549" t="s">
        <v>190</v>
      </c>
      <c r="BB2233" s="543" t="s">
        <v>239</v>
      </c>
      <c r="BC2233" s="550">
        <f>'Report 2'!$V505</f>
        <v>0</v>
      </c>
      <c r="BD2233" s="550">
        <f>'Report 2'!$W505</f>
        <v>0</v>
      </c>
      <c r="BE2233" s="550">
        <f>'Report 2'!$X505</f>
        <v>0</v>
      </c>
      <c r="BF2233" s="550">
        <f>'Report 2'!$Y505</f>
        <v>0</v>
      </c>
      <c r="BG2233" s="550">
        <f>'Report 2'!$Z505</f>
        <v>0</v>
      </c>
      <c r="BH2233" s="550">
        <f>'Report 2'!$AA505</f>
        <v>0</v>
      </c>
      <c r="BI2233" s="550">
        <f>'Report 2'!$AB505</f>
        <v>0</v>
      </c>
    </row>
    <row r="2234" spans="2:61">
      <c r="B2234" s="535" t="s">
        <v>669</v>
      </c>
      <c r="C2234" s="536">
        <v>1</v>
      </c>
      <c r="D2234" s="537" t="str">
        <f>'Information Input'!$M$14</f>
        <v xml:space="preserve">      -      </v>
      </c>
      <c r="E2234" s="537" t="s">
        <v>137</v>
      </c>
      <c r="F2234" s="538">
        <f t="shared" si="344"/>
        <v>43647</v>
      </c>
      <c r="G2234" s="538">
        <f t="shared" si="345"/>
        <v>43738</v>
      </c>
      <c r="H2234" s="538">
        <f>'Information Input'!$H$35</f>
        <v>43555</v>
      </c>
      <c r="I2234" s="537" t="str">
        <f>'Information Input'!$J$22</f>
        <v>Quarterly</v>
      </c>
      <c r="J2234" s="538">
        <f>'Information Input'!$H$30</f>
        <v>43555</v>
      </c>
      <c r="K2234" s="537">
        <f>'Information Input'!$J$18</f>
        <v>2019</v>
      </c>
      <c r="L2234" s="539" t="s">
        <v>103</v>
      </c>
      <c r="M2234" s="540" t="s">
        <v>242</v>
      </c>
      <c r="N2234" s="541" t="s">
        <v>242</v>
      </c>
      <c r="O2234" s="542" t="s">
        <v>671</v>
      </c>
      <c r="P2234" s="537">
        <v>23</v>
      </c>
      <c r="Q2234" s="541" t="s">
        <v>165</v>
      </c>
      <c r="R2234" s="541" t="s">
        <v>236</v>
      </c>
      <c r="S2234" s="543">
        <f>'Report 1'!$AX$18</f>
        <v>0</v>
      </c>
      <c r="T2234" s="544">
        <f>'Report 1'!$AX$43</f>
        <v>0</v>
      </c>
      <c r="U2234" s="545">
        <f>'Report 1'!$AX$129</f>
        <v>0</v>
      </c>
      <c r="AL2234" s="546" t="s">
        <v>669</v>
      </c>
      <c r="AM2234" s="547">
        <v>2</v>
      </c>
      <c r="AN2234" s="547" t="str">
        <f>'Information Input'!$M$14</f>
        <v xml:space="preserve">      -      </v>
      </c>
      <c r="AO2234" s="547" t="s">
        <v>137</v>
      </c>
      <c r="AP2234" s="538">
        <f t="shared" si="341"/>
        <v>43647</v>
      </c>
      <c r="AQ2234" s="538">
        <f t="shared" si="342"/>
        <v>43738</v>
      </c>
      <c r="AR2234" s="538">
        <f>'Information Input'!$H$35</f>
        <v>43555</v>
      </c>
      <c r="AS2234" s="547" t="str">
        <f>'Information Input'!$J$22</f>
        <v>Quarterly</v>
      </c>
      <c r="AT2234" s="538">
        <f>'Information Input'!$H$30</f>
        <v>43555</v>
      </c>
      <c r="AU2234" s="547">
        <f>'Information Input'!$J$18</f>
        <v>2019</v>
      </c>
      <c r="AV2234" s="547" t="s">
        <v>243</v>
      </c>
      <c r="AW2234" s="547" t="s">
        <v>230</v>
      </c>
      <c r="AX2234" s="547" t="s">
        <v>230</v>
      </c>
      <c r="AY2234" s="548" t="s">
        <v>675</v>
      </c>
      <c r="AZ2234" s="547">
        <v>49</v>
      </c>
      <c r="BA2234" s="549" t="s">
        <v>191</v>
      </c>
      <c r="BB2234" s="543" t="s">
        <v>239</v>
      </c>
      <c r="BC2234" s="550">
        <f>'Report 2'!$V506</f>
        <v>0</v>
      </c>
      <c r="BD2234" s="550">
        <f>'Report 2'!$W506</f>
        <v>0</v>
      </c>
      <c r="BE2234" s="550">
        <f>'Report 2'!$X506</f>
        <v>0</v>
      </c>
      <c r="BF2234" s="550">
        <f>'Report 2'!$Y506</f>
        <v>0</v>
      </c>
      <c r="BG2234" s="550">
        <f>'Report 2'!$Z506</f>
        <v>0</v>
      </c>
      <c r="BH2234" s="550">
        <f>'Report 2'!$AA506</f>
        <v>0</v>
      </c>
      <c r="BI2234" s="550">
        <f>'Report 2'!$AB506</f>
        <v>0</v>
      </c>
    </row>
    <row r="2235" spans="2:61">
      <c r="B2235" s="535" t="s">
        <v>669</v>
      </c>
      <c r="C2235" s="536">
        <v>1</v>
      </c>
      <c r="D2235" s="537" t="str">
        <f>'Information Input'!$M$14</f>
        <v xml:space="preserve">      -      </v>
      </c>
      <c r="E2235" s="537" t="s">
        <v>137</v>
      </c>
      <c r="F2235" s="538">
        <f t="shared" si="344"/>
        <v>43647</v>
      </c>
      <c r="G2235" s="538">
        <f t="shared" si="345"/>
        <v>43738</v>
      </c>
      <c r="H2235" s="538">
        <f>'Information Input'!$H$35</f>
        <v>43555</v>
      </c>
      <c r="I2235" s="537" t="str">
        <f>'Information Input'!$J$22</f>
        <v>Quarterly</v>
      </c>
      <c r="J2235" s="538">
        <f>'Information Input'!$H$30</f>
        <v>43555</v>
      </c>
      <c r="K2235" s="537">
        <f>'Information Input'!$J$18</f>
        <v>2019</v>
      </c>
      <c r="L2235" s="539" t="s">
        <v>103</v>
      </c>
      <c r="M2235" s="540" t="s">
        <v>242</v>
      </c>
      <c r="N2235" s="541" t="s">
        <v>242</v>
      </c>
      <c r="O2235" s="542" t="s">
        <v>671</v>
      </c>
      <c r="P2235" s="537">
        <v>24</v>
      </c>
      <c r="Q2235" s="541" t="s">
        <v>166</v>
      </c>
      <c r="R2235" s="541" t="s">
        <v>233</v>
      </c>
      <c r="S2235" s="543">
        <f>'Report 1'!$AX$18</f>
        <v>0</v>
      </c>
      <c r="T2235" s="544">
        <f>'Report 1'!$AX$44</f>
        <v>0</v>
      </c>
      <c r="U2235" s="545">
        <f>'Report 1'!$AX$130</f>
        <v>0</v>
      </c>
      <c r="AL2235" s="546" t="s">
        <v>669</v>
      </c>
      <c r="AM2235" s="547">
        <v>2</v>
      </c>
      <c r="AN2235" s="547" t="str">
        <f>'Information Input'!$M$14</f>
        <v xml:space="preserve">      -      </v>
      </c>
      <c r="AO2235" s="547" t="s">
        <v>137</v>
      </c>
      <c r="AP2235" s="538">
        <f t="shared" si="341"/>
        <v>43647</v>
      </c>
      <c r="AQ2235" s="538">
        <f t="shared" si="342"/>
        <v>43738</v>
      </c>
      <c r="AR2235" s="538">
        <f>'Information Input'!$H$35</f>
        <v>43555</v>
      </c>
      <c r="AS2235" s="547" t="str">
        <f>'Information Input'!$J$22</f>
        <v>Quarterly</v>
      </c>
      <c r="AT2235" s="538">
        <f>'Information Input'!$H$30</f>
        <v>43555</v>
      </c>
      <c r="AU2235" s="547">
        <f>'Information Input'!$J$18</f>
        <v>2019</v>
      </c>
      <c r="AV2235" s="547" t="s">
        <v>243</v>
      </c>
      <c r="AW2235" s="547" t="s">
        <v>230</v>
      </c>
      <c r="AX2235" s="547" t="s">
        <v>230</v>
      </c>
      <c r="AY2235" s="548" t="s">
        <v>675</v>
      </c>
      <c r="AZ2235" s="547">
        <v>50</v>
      </c>
      <c r="BA2235" s="549" t="s">
        <v>192</v>
      </c>
      <c r="BB2235" s="543" t="s">
        <v>239</v>
      </c>
      <c r="BC2235" s="550">
        <f>'Report 2'!$V507</f>
        <v>0</v>
      </c>
      <c r="BD2235" s="550">
        <f>'Report 2'!$W507</f>
        <v>0</v>
      </c>
      <c r="BE2235" s="550">
        <f>'Report 2'!$X507</f>
        <v>0</v>
      </c>
      <c r="BF2235" s="550">
        <f>'Report 2'!$Y507</f>
        <v>0</v>
      </c>
      <c r="BG2235" s="550">
        <f>'Report 2'!$Z507</f>
        <v>0</v>
      </c>
      <c r="BH2235" s="550">
        <f>'Report 2'!$AA507</f>
        <v>0</v>
      </c>
      <c r="BI2235" s="550">
        <f>'Report 2'!$AB507</f>
        <v>0</v>
      </c>
    </row>
    <row r="2236" spans="2:61">
      <c r="B2236" s="535" t="s">
        <v>669</v>
      </c>
      <c r="C2236" s="536">
        <v>1</v>
      </c>
      <c r="D2236" s="537" t="str">
        <f>'Information Input'!$M$14</f>
        <v xml:space="preserve">      -      </v>
      </c>
      <c r="E2236" s="537" t="s">
        <v>137</v>
      </c>
      <c r="F2236" s="538">
        <f t="shared" si="344"/>
        <v>43647</v>
      </c>
      <c r="G2236" s="538">
        <f t="shared" si="345"/>
        <v>43738</v>
      </c>
      <c r="H2236" s="538">
        <f>'Information Input'!$H$35</f>
        <v>43555</v>
      </c>
      <c r="I2236" s="537" t="str">
        <f>'Information Input'!$J$22</f>
        <v>Quarterly</v>
      </c>
      <c r="J2236" s="538">
        <f>'Information Input'!$H$30</f>
        <v>43555</v>
      </c>
      <c r="K2236" s="537">
        <f>'Information Input'!$J$18</f>
        <v>2019</v>
      </c>
      <c r="L2236" s="539" t="s">
        <v>103</v>
      </c>
      <c r="M2236" s="540" t="s">
        <v>242</v>
      </c>
      <c r="N2236" s="541" t="s">
        <v>242</v>
      </c>
      <c r="O2236" s="542" t="s">
        <v>671</v>
      </c>
      <c r="P2236" s="537">
        <v>25</v>
      </c>
      <c r="Q2236" s="541" t="s">
        <v>167</v>
      </c>
      <c r="R2236" s="541" t="s">
        <v>233</v>
      </c>
      <c r="S2236" s="543">
        <f>'Report 1'!$AX$18</f>
        <v>0</v>
      </c>
      <c r="T2236" s="544">
        <f>'Report 1'!$AX$45</f>
        <v>0</v>
      </c>
      <c r="U2236" s="545">
        <f>'Report 1'!$AX$131</f>
        <v>0</v>
      </c>
      <c r="AL2236" s="546" t="s">
        <v>669</v>
      </c>
      <c r="AM2236" s="547">
        <v>2</v>
      </c>
      <c r="AN2236" s="547" t="str">
        <f>'Information Input'!$M$14</f>
        <v xml:space="preserve">      -      </v>
      </c>
      <c r="AO2236" s="547" t="s">
        <v>137</v>
      </c>
      <c r="AP2236" s="538">
        <f t="shared" si="341"/>
        <v>43647</v>
      </c>
      <c r="AQ2236" s="538">
        <f t="shared" si="342"/>
        <v>43738</v>
      </c>
      <c r="AR2236" s="538">
        <f>'Information Input'!$H$35</f>
        <v>43555</v>
      </c>
      <c r="AS2236" s="547" t="str">
        <f>'Information Input'!$J$22</f>
        <v>Quarterly</v>
      </c>
      <c r="AT2236" s="538">
        <f>'Information Input'!$H$30</f>
        <v>43555</v>
      </c>
      <c r="AU2236" s="547">
        <f>'Information Input'!$J$18</f>
        <v>2019</v>
      </c>
      <c r="AV2236" s="547" t="s">
        <v>243</v>
      </c>
      <c r="AW2236" s="547" t="s">
        <v>230</v>
      </c>
      <c r="AX2236" s="547" t="s">
        <v>230</v>
      </c>
      <c r="AY2236" s="548" t="s">
        <v>675</v>
      </c>
      <c r="AZ2236" s="547">
        <v>51</v>
      </c>
      <c r="BA2236" s="549" t="s">
        <v>193</v>
      </c>
      <c r="BB2236" s="543" t="s">
        <v>239</v>
      </c>
      <c r="BC2236" s="550">
        <f>'Report 2'!$V508</f>
        <v>0</v>
      </c>
      <c r="BD2236" s="550">
        <f>'Report 2'!$W508</f>
        <v>0</v>
      </c>
      <c r="BE2236" s="550">
        <f>'Report 2'!$X508</f>
        <v>0</v>
      </c>
      <c r="BF2236" s="550">
        <f>'Report 2'!$Y508</f>
        <v>0</v>
      </c>
      <c r="BG2236" s="550">
        <f>'Report 2'!$Z508</f>
        <v>0</v>
      </c>
      <c r="BH2236" s="550">
        <f>'Report 2'!$AA508</f>
        <v>0</v>
      </c>
      <c r="BI2236" s="550">
        <f>'Report 2'!$AB508</f>
        <v>0</v>
      </c>
    </row>
    <row r="2237" spans="2:61">
      <c r="B2237" s="535" t="s">
        <v>669</v>
      </c>
      <c r="C2237" s="536">
        <v>1</v>
      </c>
      <c r="D2237" s="537" t="str">
        <f>'Information Input'!$M$14</f>
        <v xml:space="preserve">      -      </v>
      </c>
      <c r="E2237" s="537" t="s">
        <v>137</v>
      </c>
      <c r="F2237" s="538">
        <f t="shared" si="344"/>
        <v>43647</v>
      </c>
      <c r="G2237" s="538">
        <f t="shared" si="345"/>
        <v>43738</v>
      </c>
      <c r="H2237" s="538">
        <f>'Information Input'!$H$35</f>
        <v>43555</v>
      </c>
      <c r="I2237" s="537" t="str">
        <f>'Information Input'!$J$22</f>
        <v>Quarterly</v>
      </c>
      <c r="J2237" s="538">
        <f>'Information Input'!$H$30</f>
        <v>43555</v>
      </c>
      <c r="K2237" s="537">
        <f>'Information Input'!$J$18</f>
        <v>2019</v>
      </c>
      <c r="L2237" s="539" t="s">
        <v>103</v>
      </c>
      <c r="M2237" s="540" t="s">
        <v>242</v>
      </c>
      <c r="N2237" s="541" t="s">
        <v>242</v>
      </c>
      <c r="O2237" s="542" t="s">
        <v>671</v>
      </c>
      <c r="P2237" s="537">
        <v>26</v>
      </c>
      <c r="Q2237" s="541" t="s">
        <v>168</v>
      </c>
      <c r="R2237" s="541" t="s">
        <v>237</v>
      </c>
      <c r="S2237" s="543">
        <f>'Report 1'!$AX$18</f>
        <v>0</v>
      </c>
      <c r="T2237" s="544">
        <f>'Report 1'!$AX$46</f>
        <v>0</v>
      </c>
      <c r="U2237" s="545">
        <f>'Report 1'!$AX$132</f>
        <v>0</v>
      </c>
      <c r="AL2237" s="557" t="s">
        <v>669</v>
      </c>
      <c r="AM2237" s="558">
        <v>2</v>
      </c>
      <c r="AN2237" s="558" t="str">
        <f>'Information Input'!$M$14</f>
        <v xml:space="preserve">      -      </v>
      </c>
      <c r="AO2237" s="558" t="s">
        <v>137</v>
      </c>
      <c r="AP2237" s="559">
        <f t="shared" si="341"/>
        <v>43647</v>
      </c>
      <c r="AQ2237" s="559">
        <f t="shared" si="342"/>
        <v>43738</v>
      </c>
      <c r="AR2237" s="559">
        <f>'Information Input'!$H$35</f>
        <v>43555</v>
      </c>
      <c r="AS2237" s="558" t="str">
        <f>'Information Input'!$J$22</f>
        <v>Quarterly</v>
      </c>
      <c r="AT2237" s="559">
        <f>'Information Input'!$H$30</f>
        <v>43555</v>
      </c>
      <c r="AU2237" s="558">
        <f>'Information Input'!$J$18</f>
        <v>2019</v>
      </c>
      <c r="AV2237" s="558" t="s">
        <v>243</v>
      </c>
      <c r="AW2237" s="558" t="s">
        <v>230</v>
      </c>
      <c r="AX2237" s="558" t="s">
        <v>230</v>
      </c>
      <c r="AY2237" s="572" t="s">
        <v>674</v>
      </c>
      <c r="AZ2237" s="558">
        <v>52</v>
      </c>
      <c r="BA2237" s="557" t="s">
        <v>194</v>
      </c>
      <c r="BB2237" s="560" t="s">
        <v>239</v>
      </c>
      <c r="BC2237" s="569">
        <f>'Report 2'!$V509</f>
        <v>0</v>
      </c>
      <c r="BD2237" s="569">
        <f>'Report 2'!$W509</f>
        <v>0</v>
      </c>
      <c r="BE2237" s="569">
        <f>'Report 2'!$X509</f>
        <v>0</v>
      </c>
      <c r="BF2237" s="569">
        <f>'Report 2'!$Y509</f>
        <v>0</v>
      </c>
      <c r="BG2237" s="569">
        <f>'Report 2'!$Z509</f>
        <v>0</v>
      </c>
      <c r="BH2237" s="569">
        <f>'Report 2'!$AA509</f>
        <v>0</v>
      </c>
      <c r="BI2237" s="569">
        <f>'Report 2'!$AB509</f>
        <v>0</v>
      </c>
    </row>
    <row r="2238" spans="2:61">
      <c r="B2238" s="535" t="s">
        <v>669</v>
      </c>
      <c r="C2238" s="536">
        <v>1</v>
      </c>
      <c r="D2238" s="537" t="str">
        <f>'Information Input'!$M$14</f>
        <v xml:space="preserve">      -      </v>
      </c>
      <c r="E2238" s="537" t="s">
        <v>137</v>
      </c>
      <c r="F2238" s="538">
        <f t="shared" si="344"/>
        <v>43647</v>
      </c>
      <c r="G2238" s="538">
        <f t="shared" si="345"/>
        <v>43738</v>
      </c>
      <c r="H2238" s="538">
        <f>'Information Input'!$H$35</f>
        <v>43555</v>
      </c>
      <c r="I2238" s="537" t="str">
        <f>'Information Input'!$J$22</f>
        <v>Quarterly</v>
      </c>
      <c r="J2238" s="538">
        <f>'Information Input'!$H$30</f>
        <v>43555</v>
      </c>
      <c r="K2238" s="537">
        <f>'Information Input'!$J$18</f>
        <v>2019</v>
      </c>
      <c r="L2238" s="539" t="s">
        <v>103</v>
      </c>
      <c r="M2238" s="540" t="s">
        <v>242</v>
      </c>
      <c r="N2238" s="541" t="s">
        <v>242</v>
      </c>
      <c r="O2238" s="542" t="s">
        <v>671</v>
      </c>
      <c r="P2238" s="537">
        <v>27</v>
      </c>
      <c r="Q2238" s="541" t="s">
        <v>169</v>
      </c>
      <c r="R2238" s="541" t="s">
        <v>235</v>
      </c>
      <c r="S2238" s="543">
        <f>'Report 1'!$AX$18</f>
        <v>0</v>
      </c>
      <c r="T2238" s="544">
        <f>'Report 1'!$AX$47</f>
        <v>0</v>
      </c>
      <c r="U2238" s="545">
        <f>'Report 1'!$AX$133</f>
        <v>0</v>
      </c>
      <c r="AL2238" s="522" t="s">
        <v>669</v>
      </c>
      <c r="AM2238" s="517">
        <v>2</v>
      </c>
      <c r="AN2238" s="517" t="str">
        <f>'Information Input'!$M$14</f>
        <v xml:space="preserve">      -      </v>
      </c>
      <c r="AO2238" s="517" t="s">
        <v>138</v>
      </c>
      <c r="AP2238" s="518">
        <f>DATE(AU2238,10,1)</f>
        <v>43739</v>
      </c>
      <c r="AQ2238" s="518">
        <f>DATE(AU2238,12,31)</f>
        <v>43830</v>
      </c>
      <c r="AR2238" s="519">
        <f>'Information Input'!$H$35</f>
        <v>43555</v>
      </c>
      <c r="AS2238" s="517" t="str">
        <f>'Information Input'!$J$22</f>
        <v>Quarterly</v>
      </c>
      <c r="AT2238" s="519">
        <f>'Information Input'!$H$30</f>
        <v>43555</v>
      </c>
      <c r="AU2238" s="517">
        <f>'Information Input'!$J$18</f>
        <v>2019</v>
      </c>
      <c r="AV2238" s="517" t="s">
        <v>243</v>
      </c>
      <c r="AW2238" s="517" t="s">
        <v>230</v>
      </c>
      <c r="AX2238" s="528" t="s">
        <v>230</v>
      </c>
      <c r="AY2238" s="529" t="s">
        <v>671</v>
      </c>
      <c r="AZ2238" s="528">
        <v>11</v>
      </c>
      <c r="BA2238" s="530" t="s">
        <v>153</v>
      </c>
      <c r="BB2238" s="524" t="s">
        <v>231</v>
      </c>
      <c r="BC2238" s="531">
        <f>'Report 2'!$AC468</f>
        <v>0</v>
      </c>
      <c r="BD2238" s="531">
        <f>'Report 2'!$AD468</f>
        <v>0</v>
      </c>
      <c r="BE2238" s="531">
        <f>'Report 2'!$AE468</f>
        <v>0</v>
      </c>
      <c r="BF2238" s="531">
        <f>'Report 2'!$AF468</f>
        <v>0</v>
      </c>
      <c r="BG2238" s="531">
        <f>'Report 2'!$AG468</f>
        <v>0</v>
      </c>
      <c r="BH2238" s="531">
        <f>'Report 2'!$AH468</f>
        <v>0</v>
      </c>
      <c r="BI2238" s="531">
        <f>'Report 2'!$AI468</f>
        <v>0</v>
      </c>
    </row>
    <row r="2239" spans="2:61">
      <c r="B2239" s="535" t="s">
        <v>669</v>
      </c>
      <c r="C2239" s="536">
        <v>1</v>
      </c>
      <c r="D2239" s="537" t="str">
        <f>'Information Input'!$M$14</f>
        <v xml:space="preserve">      -      </v>
      </c>
      <c r="E2239" s="537" t="s">
        <v>137</v>
      </c>
      <c r="F2239" s="538">
        <f t="shared" si="344"/>
        <v>43647</v>
      </c>
      <c r="G2239" s="538">
        <f t="shared" si="345"/>
        <v>43738</v>
      </c>
      <c r="H2239" s="538">
        <f>'Information Input'!$H$35</f>
        <v>43555</v>
      </c>
      <c r="I2239" s="537" t="str">
        <f>'Information Input'!$J$22</f>
        <v>Quarterly</v>
      </c>
      <c r="J2239" s="538">
        <f>'Information Input'!$H$30</f>
        <v>43555</v>
      </c>
      <c r="K2239" s="537">
        <f>'Information Input'!$J$18</f>
        <v>2019</v>
      </c>
      <c r="L2239" s="539" t="s">
        <v>103</v>
      </c>
      <c r="M2239" s="540" t="s">
        <v>242</v>
      </c>
      <c r="N2239" s="541" t="s">
        <v>242</v>
      </c>
      <c r="O2239" s="542" t="s">
        <v>671</v>
      </c>
      <c r="P2239" s="537">
        <v>28</v>
      </c>
      <c r="Q2239" s="541" t="s">
        <v>170</v>
      </c>
      <c r="R2239" s="541" t="s">
        <v>235</v>
      </c>
      <c r="S2239" s="543">
        <f>'Report 1'!$AX$18</f>
        <v>0</v>
      </c>
      <c r="T2239" s="544">
        <f>'Report 1'!$AX$48</f>
        <v>0</v>
      </c>
      <c r="U2239" s="545">
        <f>'Report 1'!$AX$134</f>
        <v>0</v>
      </c>
      <c r="AL2239" s="546" t="s">
        <v>669</v>
      </c>
      <c r="AM2239" s="547">
        <v>2</v>
      </c>
      <c r="AN2239" s="547" t="str">
        <f>'Information Input'!$M$14</f>
        <v xml:space="preserve">      -      </v>
      </c>
      <c r="AO2239" s="547" t="s">
        <v>138</v>
      </c>
      <c r="AP2239" s="538">
        <f t="shared" ref="AP2239:AP2279" si="346">DATE(AU2239,10,1)</f>
        <v>43739</v>
      </c>
      <c r="AQ2239" s="538">
        <f t="shared" ref="AQ2239:AQ2279" si="347">DATE(AU2239,12,31)</f>
        <v>43830</v>
      </c>
      <c r="AR2239" s="538">
        <f>'Information Input'!$H$35</f>
        <v>43555</v>
      </c>
      <c r="AS2239" s="547" t="str">
        <f>'Information Input'!$J$22</f>
        <v>Quarterly</v>
      </c>
      <c r="AT2239" s="538">
        <f>'Information Input'!$H$30</f>
        <v>43555</v>
      </c>
      <c r="AU2239" s="547">
        <f>'Information Input'!$J$18</f>
        <v>2019</v>
      </c>
      <c r="AV2239" s="547" t="s">
        <v>243</v>
      </c>
      <c r="AW2239" s="547" t="s">
        <v>230</v>
      </c>
      <c r="AX2239" s="547" t="s">
        <v>230</v>
      </c>
      <c r="AY2239" s="548" t="s">
        <v>671</v>
      </c>
      <c r="AZ2239" s="547">
        <v>12</v>
      </c>
      <c r="BA2239" s="549" t="s">
        <v>154</v>
      </c>
      <c r="BB2239" s="543" t="s">
        <v>231</v>
      </c>
      <c r="BC2239" s="550">
        <f>'Report 2'!$AC469</f>
        <v>0</v>
      </c>
      <c r="BD2239" s="550">
        <f>'Report 2'!$AD469</f>
        <v>0</v>
      </c>
      <c r="BE2239" s="550">
        <f>'Report 2'!$AE469</f>
        <v>0</v>
      </c>
      <c r="BF2239" s="550">
        <f>'Report 2'!$AF469</f>
        <v>0</v>
      </c>
      <c r="BG2239" s="550">
        <f>'Report 2'!$AG469</f>
        <v>0</v>
      </c>
      <c r="BH2239" s="550">
        <f>'Report 2'!$AH469</f>
        <v>0</v>
      </c>
      <c r="BI2239" s="550">
        <f>'Report 2'!$AI469</f>
        <v>0</v>
      </c>
    </row>
    <row r="2240" spans="2:61">
      <c r="B2240" s="535" t="s">
        <v>669</v>
      </c>
      <c r="C2240" s="536">
        <v>1</v>
      </c>
      <c r="D2240" s="537" t="str">
        <f>'Information Input'!$M$14</f>
        <v xml:space="preserve">      -      </v>
      </c>
      <c r="E2240" s="537" t="s">
        <v>137</v>
      </c>
      <c r="F2240" s="538">
        <f t="shared" si="344"/>
        <v>43647</v>
      </c>
      <c r="G2240" s="538">
        <f t="shared" si="345"/>
        <v>43738</v>
      </c>
      <c r="H2240" s="538">
        <f>'Information Input'!$H$35</f>
        <v>43555</v>
      </c>
      <c r="I2240" s="537" t="str">
        <f>'Information Input'!$J$22</f>
        <v>Quarterly</v>
      </c>
      <c r="J2240" s="538">
        <f>'Information Input'!$H$30</f>
        <v>43555</v>
      </c>
      <c r="K2240" s="537">
        <f>'Information Input'!$J$18</f>
        <v>2019</v>
      </c>
      <c r="L2240" s="539" t="s">
        <v>103</v>
      </c>
      <c r="M2240" s="540" t="s">
        <v>242</v>
      </c>
      <c r="N2240" s="541" t="s">
        <v>242</v>
      </c>
      <c r="O2240" s="542" t="s">
        <v>671</v>
      </c>
      <c r="P2240" s="537">
        <v>29</v>
      </c>
      <c r="Q2240" s="541" t="s">
        <v>171</v>
      </c>
      <c r="R2240" s="541" t="s">
        <v>238</v>
      </c>
      <c r="S2240" s="543">
        <f>'Report 1'!$AX$18</f>
        <v>0</v>
      </c>
      <c r="T2240" s="544">
        <f>'Report 1'!$AX$49</f>
        <v>0</v>
      </c>
      <c r="U2240" s="545">
        <f>'Report 1'!$AX$135</f>
        <v>0</v>
      </c>
      <c r="AL2240" s="546" t="s">
        <v>669</v>
      </c>
      <c r="AM2240" s="547">
        <v>2</v>
      </c>
      <c r="AN2240" s="547" t="str">
        <f>'Information Input'!$M$14</f>
        <v xml:space="preserve">      -      </v>
      </c>
      <c r="AO2240" s="547" t="s">
        <v>138</v>
      </c>
      <c r="AP2240" s="538">
        <f t="shared" si="346"/>
        <v>43739</v>
      </c>
      <c r="AQ2240" s="538">
        <f t="shared" si="347"/>
        <v>43830</v>
      </c>
      <c r="AR2240" s="538">
        <f>'Information Input'!$H$35</f>
        <v>43555</v>
      </c>
      <c r="AS2240" s="547" t="str">
        <f>'Information Input'!$J$22</f>
        <v>Quarterly</v>
      </c>
      <c r="AT2240" s="538">
        <f>'Information Input'!$H$30</f>
        <v>43555</v>
      </c>
      <c r="AU2240" s="547">
        <f>'Information Input'!$J$18</f>
        <v>2019</v>
      </c>
      <c r="AV2240" s="547" t="s">
        <v>243</v>
      </c>
      <c r="AW2240" s="547" t="s">
        <v>230</v>
      </c>
      <c r="AX2240" s="547" t="s">
        <v>230</v>
      </c>
      <c r="AY2240" s="548" t="s">
        <v>671</v>
      </c>
      <c r="AZ2240" s="547">
        <v>13</v>
      </c>
      <c r="BA2240" s="549" t="s">
        <v>155</v>
      </c>
      <c r="BB2240" s="543" t="s">
        <v>232</v>
      </c>
      <c r="BC2240" s="550">
        <f>'Report 2'!$AC470</f>
        <v>0</v>
      </c>
      <c r="BD2240" s="550">
        <f>'Report 2'!$AD470</f>
        <v>0</v>
      </c>
      <c r="BE2240" s="550">
        <f>'Report 2'!$AE470</f>
        <v>0</v>
      </c>
      <c r="BF2240" s="550">
        <f>'Report 2'!$AF470</f>
        <v>0</v>
      </c>
      <c r="BG2240" s="550">
        <f>'Report 2'!$AG470</f>
        <v>0</v>
      </c>
      <c r="BH2240" s="550">
        <f>'Report 2'!$AH470</f>
        <v>0</v>
      </c>
      <c r="BI2240" s="550">
        <f>'Report 2'!$AI470</f>
        <v>0</v>
      </c>
    </row>
    <row r="2241" spans="2:61">
      <c r="B2241" s="535" t="s">
        <v>669</v>
      </c>
      <c r="C2241" s="536">
        <v>1</v>
      </c>
      <c r="D2241" s="537" t="str">
        <f>'Information Input'!$M$14</f>
        <v xml:space="preserve">      -      </v>
      </c>
      <c r="E2241" s="537" t="s">
        <v>137</v>
      </c>
      <c r="F2241" s="538">
        <f t="shared" si="344"/>
        <v>43647</v>
      </c>
      <c r="G2241" s="538">
        <f t="shared" si="345"/>
        <v>43738</v>
      </c>
      <c r="H2241" s="538">
        <f>'Information Input'!$H$35</f>
        <v>43555</v>
      </c>
      <c r="I2241" s="537" t="str">
        <f>'Information Input'!$J$22</f>
        <v>Quarterly</v>
      </c>
      <c r="J2241" s="538">
        <f>'Information Input'!$H$30</f>
        <v>43555</v>
      </c>
      <c r="K2241" s="537">
        <f>'Information Input'!$J$18</f>
        <v>2019</v>
      </c>
      <c r="L2241" s="539" t="s">
        <v>103</v>
      </c>
      <c r="M2241" s="540" t="s">
        <v>242</v>
      </c>
      <c r="N2241" s="541" t="s">
        <v>242</v>
      </c>
      <c r="O2241" s="542" t="s">
        <v>671</v>
      </c>
      <c r="P2241" s="537">
        <v>30</v>
      </c>
      <c r="Q2241" s="541" t="s">
        <v>172</v>
      </c>
      <c r="R2241" s="541" t="s">
        <v>238</v>
      </c>
      <c r="S2241" s="543">
        <f>'Report 1'!$AX$18</f>
        <v>0</v>
      </c>
      <c r="T2241" s="544">
        <f>'Report 1'!$AX$50</f>
        <v>0</v>
      </c>
      <c r="U2241" s="545">
        <f>'Report 1'!$AX$136</f>
        <v>0</v>
      </c>
      <c r="AL2241" s="546" t="s">
        <v>669</v>
      </c>
      <c r="AM2241" s="547">
        <v>2</v>
      </c>
      <c r="AN2241" s="547" t="str">
        <f>'Information Input'!$M$14</f>
        <v xml:space="preserve">      -      </v>
      </c>
      <c r="AO2241" s="547" t="s">
        <v>138</v>
      </c>
      <c r="AP2241" s="538">
        <f t="shared" si="346"/>
        <v>43739</v>
      </c>
      <c r="AQ2241" s="538">
        <f t="shared" si="347"/>
        <v>43830</v>
      </c>
      <c r="AR2241" s="538">
        <f>'Information Input'!$H$35</f>
        <v>43555</v>
      </c>
      <c r="AS2241" s="547" t="str">
        <f>'Information Input'!$J$22</f>
        <v>Quarterly</v>
      </c>
      <c r="AT2241" s="538">
        <f>'Information Input'!$H$30</f>
        <v>43555</v>
      </c>
      <c r="AU2241" s="547">
        <f>'Information Input'!$J$18</f>
        <v>2019</v>
      </c>
      <c r="AV2241" s="547" t="s">
        <v>243</v>
      </c>
      <c r="AW2241" s="547" t="s">
        <v>230</v>
      </c>
      <c r="AX2241" s="547" t="s">
        <v>230</v>
      </c>
      <c r="AY2241" s="548" t="s">
        <v>671</v>
      </c>
      <c r="AZ2241" s="547">
        <v>14</v>
      </c>
      <c r="BA2241" s="549" t="s">
        <v>156</v>
      </c>
      <c r="BB2241" s="543" t="s">
        <v>233</v>
      </c>
      <c r="BC2241" s="550">
        <f>'Report 2'!$AC471</f>
        <v>0</v>
      </c>
      <c r="BD2241" s="550">
        <f>'Report 2'!$AD471</f>
        <v>0</v>
      </c>
      <c r="BE2241" s="550">
        <f>'Report 2'!$AE471</f>
        <v>0</v>
      </c>
      <c r="BF2241" s="550">
        <f>'Report 2'!$AF471</f>
        <v>0</v>
      </c>
      <c r="BG2241" s="550">
        <f>'Report 2'!$AG471</f>
        <v>0</v>
      </c>
      <c r="BH2241" s="550">
        <f>'Report 2'!$AH471</f>
        <v>0</v>
      </c>
      <c r="BI2241" s="550">
        <f>'Report 2'!$AI471</f>
        <v>0</v>
      </c>
    </row>
    <row r="2242" spans="2:61">
      <c r="B2242" s="535" t="s">
        <v>669</v>
      </c>
      <c r="C2242" s="536">
        <v>1</v>
      </c>
      <c r="D2242" s="537" t="str">
        <f>'Information Input'!$M$14</f>
        <v xml:space="preserve">      -      </v>
      </c>
      <c r="E2242" s="537" t="s">
        <v>137</v>
      </c>
      <c r="F2242" s="538">
        <f t="shared" si="344"/>
        <v>43647</v>
      </c>
      <c r="G2242" s="538">
        <f t="shared" si="345"/>
        <v>43738</v>
      </c>
      <c r="H2242" s="538">
        <f>'Information Input'!$H$35</f>
        <v>43555</v>
      </c>
      <c r="I2242" s="537" t="str">
        <f>'Information Input'!$J$22</f>
        <v>Quarterly</v>
      </c>
      <c r="J2242" s="538">
        <f>'Information Input'!$H$30</f>
        <v>43555</v>
      </c>
      <c r="K2242" s="537">
        <f>'Information Input'!$J$18</f>
        <v>2019</v>
      </c>
      <c r="L2242" s="539" t="s">
        <v>103</v>
      </c>
      <c r="M2242" s="540" t="s">
        <v>242</v>
      </c>
      <c r="N2242" s="541" t="s">
        <v>242</v>
      </c>
      <c r="O2242" s="542" t="s">
        <v>671</v>
      </c>
      <c r="P2242" s="537">
        <v>31</v>
      </c>
      <c r="Q2242" s="541" t="s">
        <v>173</v>
      </c>
      <c r="R2242" s="541" t="s">
        <v>233</v>
      </c>
      <c r="S2242" s="543">
        <f>'Report 1'!$AX$18</f>
        <v>0</v>
      </c>
      <c r="T2242" s="544">
        <f>'Report 1'!$AX$51</f>
        <v>0</v>
      </c>
      <c r="U2242" s="545">
        <f>'Report 1'!$AX$137</f>
        <v>0</v>
      </c>
      <c r="AL2242" s="546" t="s">
        <v>669</v>
      </c>
      <c r="AM2242" s="547">
        <v>2</v>
      </c>
      <c r="AN2242" s="547" t="str">
        <f>'Information Input'!$M$14</f>
        <v xml:space="preserve">      -      </v>
      </c>
      <c r="AO2242" s="547" t="s">
        <v>138</v>
      </c>
      <c r="AP2242" s="538">
        <f t="shared" si="346"/>
        <v>43739</v>
      </c>
      <c r="AQ2242" s="538">
        <f t="shared" si="347"/>
        <v>43830</v>
      </c>
      <c r="AR2242" s="538">
        <f>'Information Input'!$H$35</f>
        <v>43555</v>
      </c>
      <c r="AS2242" s="547" t="str">
        <f>'Information Input'!$J$22</f>
        <v>Quarterly</v>
      </c>
      <c r="AT2242" s="538">
        <f>'Information Input'!$H$30</f>
        <v>43555</v>
      </c>
      <c r="AU2242" s="547">
        <f>'Information Input'!$J$18</f>
        <v>2019</v>
      </c>
      <c r="AV2242" s="547" t="s">
        <v>243</v>
      </c>
      <c r="AW2242" s="547" t="s">
        <v>230</v>
      </c>
      <c r="AX2242" s="547" t="s">
        <v>230</v>
      </c>
      <c r="AY2242" s="548" t="s">
        <v>671</v>
      </c>
      <c r="AZ2242" s="547">
        <v>15</v>
      </c>
      <c r="BA2242" s="549" t="s">
        <v>157</v>
      </c>
      <c r="BB2242" s="543" t="s">
        <v>234</v>
      </c>
      <c r="BC2242" s="550">
        <f>'Report 2'!$AC472</f>
        <v>0</v>
      </c>
      <c r="BD2242" s="550">
        <f>'Report 2'!$AD472</f>
        <v>0</v>
      </c>
      <c r="BE2242" s="550">
        <f>'Report 2'!$AE472</f>
        <v>0</v>
      </c>
      <c r="BF2242" s="550">
        <f>'Report 2'!$AF472</f>
        <v>0</v>
      </c>
      <c r="BG2242" s="550">
        <f>'Report 2'!$AG472</f>
        <v>0</v>
      </c>
      <c r="BH2242" s="550">
        <f>'Report 2'!$AH472</f>
        <v>0</v>
      </c>
      <c r="BI2242" s="550">
        <f>'Report 2'!$AI472</f>
        <v>0</v>
      </c>
    </row>
    <row r="2243" spans="2:61">
      <c r="B2243" s="535" t="s">
        <v>669</v>
      </c>
      <c r="C2243" s="536">
        <v>1</v>
      </c>
      <c r="D2243" s="537" t="str">
        <f>'Information Input'!$M$14</f>
        <v xml:space="preserve">      -      </v>
      </c>
      <c r="E2243" s="537" t="s">
        <v>137</v>
      </c>
      <c r="F2243" s="538">
        <f t="shared" si="344"/>
        <v>43647</v>
      </c>
      <c r="G2243" s="538">
        <f t="shared" si="345"/>
        <v>43738</v>
      </c>
      <c r="H2243" s="538">
        <f>'Information Input'!$H$35</f>
        <v>43555</v>
      </c>
      <c r="I2243" s="537" t="str">
        <f>'Information Input'!$J$22</f>
        <v>Quarterly</v>
      </c>
      <c r="J2243" s="538">
        <f>'Information Input'!$H$30</f>
        <v>43555</v>
      </c>
      <c r="K2243" s="537">
        <f>'Information Input'!$J$18</f>
        <v>2019</v>
      </c>
      <c r="L2243" s="539" t="s">
        <v>103</v>
      </c>
      <c r="M2243" s="540" t="s">
        <v>242</v>
      </c>
      <c r="N2243" s="541" t="s">
        <v>242</v>
      </c>
      <c r="O2243" s="542" t="s">
        <v>671</v>
      </c>
      <c r="P2243" s="537">
        <v>32</v>
      </c>
      <c r="Q2243" s="541" t="s">
        <v>174</v>
      </c>
      <c r="R2243" s="541" t="s">
        <v>238</v>
      </c>
      <c r="S2243" s="543">
        <f>'Report 1'!$AX$18</f>
        <v>0</v>
      </c>
      <c r="T2243" s="544">
        <f>'Report 1'!$AX$52</f>
        <v>0</v>
      </c>
      <c r="U2243" s="545">
        <f>'Report 1'!$AX$138</f>
        <v>0</v>
      </c>
      <c r="AL2243" s="546" t="s">
        <v>669</v>
      </c>
      <c r="AM2243" s="547">
        <v>2</v>
      </c>
      <c r="AN2243" s="547" t="str">
        <f>'Information Input'!$M$14</f>
        <v xml:space="preserve">      -      </v>
      </c>
      <c r="AO2243" s="547" t="s">
        <v>138</v>
      </c>
      <c r="AP2243" s="538">
        <f t="shared" si="346"/>
        <v>43739</v>
      </c>
      <c r="AQ2243" s="538">
        <f t="shared" si="347"/>
        <v>43830</v>
      </c>
      <c r="AR2243" s="538">
        <f>'Information Input'!$H$35</f>
        <v>43555</v>
      </c>
      <c r="AS2243" s="547" t="str">
        <f>'Information Input'!$J$22</f>
        <v>Quarterly</v>
      </c>
      <c r="AT2243" s="538">
        <f>'Information Input'!$H$30</f>
        <v>43555</v>
      </c>
      <c r="AU2243" s="547">
        <f>'Information Input'!$J$18</f>
        <v>2019</v>
      </c>
      <c r="AV2243" s="547" t="s">
        <v>243</v>
      </c>
      <c r="AW2243" s="547" t="s">
        <v>230</v>
      </c>
      <c r="AX2243" s="547" t="s">
        <v>230</v>
      </c>
      <c r="AY2243" s="548" t="s">
        <v>671</v>
      </c>
      <c r="AZ2243" s="547">
        <v>16</v>
      </c>
      <c r="BA2243" s="549" t="s">
        <v>158</v>
      </c>
      <c r="BB2243" s="543" t="s">
        <v>235</v>
      </c>
      <c r="BC2243" s="550">
        <f>'Report 2'!$AC473</f>
        <v>0</v>
      </c>
      <c r="BD2243" s="550">
        <f>'Report 2'!$AD473</f>
        <v>0</v>
      </c>
      <c r="BE2243" s="550">
        <f>'Report 2'!$AE473</f>
        <v>0</v>
      </c>
      <c r="BF2243" s="550">
        <f>'Report 2'!$AF473</f>
        <v>0</v>
      </c>
      <c r="BG2243" s="550">
        <f>'Report 2'!$AG473</f>
        <v>0</v>
      </c>
      <c r="BH2243" s="550">
        <f>'Report 2'!$AH473</f>
        <v>0</v>
      </c>
      <c r="BI2243" s="550">
        <f>'Report 2'!$AI473</f>
        <v>0</v>
      </c>
    </row>
    <row r="2244" spans="2:61">
      <c r="B2244" s="535" t="s">
        <v>669</v>
      </c>
      <c r="C2244" s="536">
        <v>1</v>
      </c>
      <c r="D2244" s="537" t="str">
        <f>'Information Input'!$M$14</f>
        <v xml:space="preserve">      -      </v>
      </c>
      <c r="E2244" s="537" t="s">
        <v>137</v>
      </c>
      <c r="F2244" s="538">
        <f t="shared" si="344"/>
        <v>43647</v>
      </c>
      <c r="G2244" s="538">
        <f t="shared" si="345"/>
        <v>43738</v>
      </c>
      <c r="H2244" s="538">
        <f>'Information Input'!$H$35</f>
        <v>43555</v>
      </c>
      <c r="I2244" s="537" t="str">
        <f>'Information Input'!$J$22</f>
        <v>Quarterly</v>
      </c>
      <c r="J2244" s="538">
        <f>'Information Input'!$H$30</f>
        <v>43555</v>
      </c>
      <c r="K2244" s="537">
        <f>'Information Input'!$J$18</f>
        <v>2019</v>
      </c>
      <c r="L2244" s="539" t="s">
        <v>103</v>
      </c>
      <c r="M2244" s="540" t="s">
        <v>242</v>
      </c>
      <c r="N2244" s="541" t="s">
        <v>242</v>
      </c>
      <c r="O2244" s="542" t="s">
        <v>671</v>
      </c>
      <c r="P2244" s="537">
        <v>33</v>
      </c>
      <c r="Q2244" s="541" t="s">
        <v>175</v>
      </c>
      <c r="R2244" s="541" t="s">
        <v>233</v>
      </c>
      <c r="S2244" s="543">
        <f>'Report 1'!$AX$18</f>
        <v>0</v>
      </c>
      <c r="T2244" s="544">
        <f>'Report 1'!$AX$53</f>
        <v>0</v>
      </c>
      <c r="U2244" s="545">
        <f>'Report 1'!$AX$139</f>
        <v>0</v>
      </c>
      <c r="AL2244" s="546" t="s">
        <v>669</v>
      </c>
      <c r="AM2244" s="547">
        <v>2</v>
      </c>
      <c r="AN2244" s="547" t="str">
        <f>'Information Input'!$M$14</f>
        <v xml:space="preserve">      -      </v>
      </c>
      <c r="AO2244" s="547" t="s">
        <v>138</v>
      </c>
      <c r="AP2244" s="538">
        <f t="shared" si="346"/>
        <v>43739</v>
      </c>
      <c r="AQ2244" s="538">
        <f t="shared" si="347"/>
        <v>43830</v>
      </c>
      <c r="AR2244" s="538">
        <f>'Information Input'!$H$35</f>
        <v>43555</v>
      </c>
      <c r="AS2244" s="547" t="str">
        <f>'Information Input'!$J$22</f>
        <v>Quarterly</v>
      </c>
      <c r="AT2244" s="538">
        <f>'Information Input'!$H$30</f>
        <v>43555</v>
      </c>
      <c r="AU2244" s="547">
        <f>'Information Input'!$J$18</f>
        <v>2019</v>
      </c>
      <c r="AV2244" s="547" t="s">
        <v>243</v>
      </c>
      <c r="AW2244" s="547" t="s">
        <v>230</v>
      </c>
      <c r="AX2244" s="547" t="s">
        <v>230</v>
      </c>
      <c r="AY2244" s="548" t="s">
        <v>671</v>
      </c>
      <c r="AZ2244" s="547">
        <v>17</v>
      </c>
      <c r="BA2244" s="549" t="s">
        <v>159</v>
      </c>
      <c r="BB2244" s="543" t="s">
        <v>235</v>
      </c>
      <c r="BC2244" s="550">
        <f>'Report 2'!$AC474</f>
        <v>0</v>
      </c>
      <c r="BD2244" s="550">
        <f>'Report 2'!$AD474</f>
        <v>0</v>
      </c>
      <c r="BE2244" s="550">
        <f>'Report 2'!$AE474</f>
        <v>0</v>
      </c>
      <c r="BF2244" s="550">
        <f>'Report 2'!$AF474</f>
        <v>0</v>
      </c>
      <c r="BG2244" s="550">
        <f>'Report 2'!$AG474</f>
        <v>0</v>
      </c>
      <c r="BH2244" s="550">
        <f>'Report 2'!$AH474</f>
        <v>0</v>
      </c>
      <c r="BI2244" s="550">
        <f>'Report 2'!$AI474</f>
        <v>0</v>
      </c>
    </row>
    <row r="2245" spans="2:61">
      <c r="B2245" s="535" t="s">
        <v>669</v>
      </c>
      <c r="C2245" s="536">
        <v>1</v>
      </c>
      <c r="D2245" s="537" t="str">
        <f>'Information Input'!$M$14</f>
        <v xml:space="preserve">      -      </v>
      </c>
      <c r="E2245" s="537" t="s">
        <v>137</v>
      </c>
      <c r="F2245" s="538">
        <f t="shared" si="344"/>
        <v>43647</v>
      </c>
      <c r="G2245" s="538">
        <f t="shared" si="345"/>
        <v>43738</v>
      </c>
      <c r="H2245" s="538">
        <f>'Information Input'!$H$35</f>
        <v>43555</v>
      </c>
      <c r="I2245" s="537" t="str">
        <f>'Information Input'!$J$22</f>
        <v>Quarterly</v>
      </c>
      <c r="J2245" s="538">
        <f>'Information Input'!$H$30</f>
        <v>43555</v>
      </c>
      <c r="K2245" s="537">
        <f>'Information Input'!$J$18</f>
        <v>2019</v>
      </c>
      <c r="L2245" s="539" t="s">
        <v>103</v>
      </c>
      <c r="M2245" s="540" t="s">
        <v>242</v>
      </c>
      <c r="N2245" s="541" t="s">
        <v>242</v>
      </c>
      <c r="O2245" s="542" t="s">
        <v>671</v>
      </c>
      <c r="P2245" s="537">
        <v>34</v>
      </c>
      <c r="Q2245" s="541" t="s">
        <v>176</v>
      </c>
      <c r="R2245" s="541" t="s">
        <v>238</v>
      </c>
      <c r="S2245" s="543">
        <f>'Report 1'!$AX$18</f>
        <v>0</v>
      </c>
      <c r="T2245" s="544">
        <f>'Report 1'!$AX$54</f>
        <v>0</v>
      </c>
      <c r="U2245" s="545">
        <f>'Report 1'!$AX$140</f>
        <v>0</v>
      </c>
      <c r="AL2245" s="546" t="s">
        <v>669</v>
      </c>
      <c r="AM2245" s="547">
        <v>2</v>
      </c>
      <c r="AN2245" s="547" t="str">
        <f>'Information Input'!$M$14</f>
        <v xml:space="preserve">      -      </v>
      </c>
      <c r="AO2245" s="547" t="s">
        <v>138</v>
      </c>
      <c r="AP2245" s="538">
        <f t="shared" si="346"/>
        <v>43739</v>
      </c>
      <c r="AQ2245" s="538">
        <f t="shared" si="347"/>
        <v>43830</v>
      </c>
      <c r="AR2245" s="538">
        <f>'Information Input'!$H$35</f>
        <v>43555</v>
      </c>
      <c r="AS2245" s="547" t="str">
        <f>'Information Input'!$J$22</f>
        <v>Quarterly</v>
      </c>
      <c r="AT2245" s="538">
        <f>'Information Input'!$H$30</f>
        <v>43555</v>
      </c>
      <c r="AU2245" s="547">
        <f>'Information Input'!$J$18</f>
        <v>2019</v>
      </c>
      <c r="AV2245" s="547" t="s">
        <v>243</v>
      </c>
      <c r="AW2245" s="547" t="s">
        <v>230</v>
      </c>
      <c r="AX2245" s="547" t="s">
        <v>230</v>
      </c>
      <c r="AY2245" s="548" t="s">
        <v>671</v>
      </c>
      <c r="AZ2245" s="547">
        <v>18</v>
      </c>
      <c r="BA2245" s="549" t="s">
        <v>160</v>
      </c>
      <c r="BB2245" s="543" t="s">
        <v>235</v>
      </c>
      <c r="BC2245" s="550">
        <f>'Report 2'!$AC475</f>
        <v>0</v>
      </c>
      <c r="BD2245" s="550">
        <f>'Report 2'!$AD475</f>
        <v>0</v>
      </c>
      <c r="BE2245" s="550">
        <f>'Report 2'!$AE475</f>
        <v>0</v>
      </c>
      <c r="BF2245" s="550">
        <f>'Report 2'!$AF475</f>
        <v>0</v>
      </c>
      <c r="BG2245" s="550">
        <f>'Report 2'!$AG475</f>
        <v>0</v>
      </c>
      <c r="BH2245" s="550">
        <f>'Report 2'!$AH475</f>
        <v>0</v>
      </c>
      <c r="BI2245" s="550">
        <f>'Report 2'!$AI475</f>
        <v>0</v>
      </c>
    </row>
    <row r="2246" spans="2:61">
      <c r="B2246" s="535" t="s">
        <v>669</v>
      </c>
      <c r="C2246" s="536">
        <v>1</v>
      </c>
      <c r="D2246" s="537" t="str">
        <f>'Information Input'!$M$14</f>
        <v xml:space="preserve">      -      </v>
      </c>
      <c r="E2246" s="537" t="s">
        <v>137</v>
      </c>
      <c r="F2246" s="538">
        <f t="shared" si="344"/>
        <v>43647</v>
      </c>
      <c r="G2246" s="538">
        <f t="shared" si="345"/>
        <v>43738</v>
      </c>
      <c r="H2246" s="538">
        <f>'Information Input'!$H$35</f>
        <v>43555</v>
      </c>
      <c r="I2246" s="537" t="str">
        <f>'Information Input'!$J$22</f>
        <v>Quarterly</v>
      </c>
      <c r="J2246" s="538">
        <f>'Information Input'!$H$30</f>
        <v>43555</v>
      </c>
      <c r="K2246" s="537">
        <f>'Information Input'!$J$18</f>
        <v>2019</v>
      </c>
      <c r="L2246" s="539" t="s">
        <v>103</v>
      </c>
      <c r="M2246" s="540" t="s">
        <v>242</v>
      </c>
      <c r="N2246" s="541" t="s">
        <v>242</v>
      </c>
      <c r="O2246" s="542" t="s">
        <v>671</v>
      </c>
      <c r="P2246" s="537">
        <v>35</v>
      </c>
      <c r="Q2246" s="541" t="s">
        <v>177</v>
      </c>
      <c r="R2246" s="541" t="s">
        <v>235</v>
      </c>
      <c r="S2246" s="543">
        <f>'Report 1'!$AX$18</f>
        <v>0</v>
      </c>
      <c r="T2246" s="544">
        <f>'Report 1'!$AX$55</f>
        <v>0</v>
      </c>
      <c r="U2246" s="545">
        <f>'Report 1'!$AX$141</f>
        <v>0</v>
      </c>
      <c r="AL2246" s="546" t="s">
        <v>669</v>
      </c>
      <c r="AM2246" s="547">
        <v>2</v>
      </c>
      <c r="AN2246" s="547" t="str">
        <f>'Information Input'!$M$14</f>
        <v xml:space="preserve">      -      </v>
      </c>
      <c r="AO2246" s="547" t="s">
        <v>138</v>
      </c>
      <c r="AP2246" s="538">
        <f t="shared" si="346"/>
        <v>43739</v>
      </c>
      <c r="AQ2246" s="538">
        <f t="shared" si="347"/>
        <v>43830</v>
      </c>
      <c r="AR2246" s="538">
        <f>'Information Input'!$H$35</f>
        <v>43555</v>
      </c>
      <c r="AS2246" s="547" t="str">
        <f>'Information Input'!$J$22</f>
        <v>Quarterly</v>
      </c>
      <c r="AT2246" s="538">
        <f>'Information Input'!$H$30</f>
        <v>43555</v>
      </c>
      <c r="AU2246" s="547">
        <f>'Information Input'!$J$18</f>
        <v>2019</v>
      </c>
      <c r="AV2246" s="547" t="s">
        <v>243</v>
      </c>
      <c r="AW2246" s="547" t="s">
        <v>230</v>
      </c>
      <c r="AX2246" s="547" t="s">
        <v>230</v>
      </c>
      <c r="AY2246" s="548" t="s">
        <v>671</v>
      </c>
      <c r="AZ2246" s="547">
        <v>19</v>
      </c>
      <c r="BA2246" s="549" t="s">
        <v>161</v>
      </c>
      <c r="BB2246" s="543" t="s">
        <v>235</v>
      </c>
      <c r="BC2246" s="550">
        <f>'Report 2'!$AC476</f>
        <v>0</v>
      </c>
      <c r="BD2246" s="550">
        <f>'Report 2'!$AD476</f>
        <v>0</v>
      </c>
      <c r="BE2246" s="550">
        <f>'Report 2'!$AE476</f>
        <v>0</v>
      </c>
      <c r="BF2246" s="550">
        <f>'Report 2'!$AF476</f>
        <v>0</v>
      </c>
      <c r="BG2246" s="550">
        <f>'Report 2'!$AG476</f>
        <v>0</v>
      </c>
      <c r="BH2246" s="550">
        <f>'Report 2'!$AH476</f>
        <v>0</v>
      </c>
      <c r="BI2246" s="550">
        <f>'Report 2'!$AI476</f>
        <v>0</v>
      </c>
    </row>
    <row r="2247" spans="2:61">
      <c r="B2247" s="535" t="s">
        <v>669</v>
      </c>
      <c r="C2247" s="536">
        <v>1</v>
      </c>
      <c r="D2247" s="537" t="str">
        <f>'Information Input'!$M$14</f>
        <v xml:space="preserve">      -      </v>
      </c>
      <c r="E2247" s="537" t="s">
        <v>137</v>
      </c>
      <c r="F2247" s="538">
        <f t="shared" si="344"/>
        <v>43647</v>
      </c>
      <c r="G2247" s="538">
        <f t="shared" si="345"/>
        <v>43738</v>
      </c>
      <c r="H2247" s="538">
        <f>'Information Input'!$H$35</f>
        <v>43555</v>
      </c>
      <c r="I2247" s="537" t="str">
        <f>'Information Input'!$J$22</f>
        <v>Quarterly</v>
      </c>
      <c r="J2247" s="538">
        <f>'Information Input'!$H$30</f>
        <v>43555</v>
      </c>
      <c r="K2247" s="537">
        <f>'Information Input'!$J$18</f>
        <v>2019</v>
      </c>
      <c r="L2247" s="539" t="s">
        <v>103</v>
      </c>
      <c r="M2247" s="540" t="s">
        <v>242</v>
      </c>
      <c r="N2247" s="541" t="s">
        <v>242</v>
      </c>
      <c r="O2247" s="542" t="s">
        <v>671</v>
      </c>
      <c r="P2247" s="537">
        <v>36</v>
      </c>
      <c r="Q2247" s="541" t="s">
        <v>178</v>
      </c>
      <c r="R2247" s="541" t="s">
        <v>235</v>
      </c>
      <c r="S2247" s="543">
        <f>'Report 1'!$AX$18</f>
        <v>0</v>
      </c>
      <c r="T2247" s="544">
        <f>'Report 1'!$AX$56</f>
        <v>0</v>
      </c>
      <c r="U2247" s="545">
        <f>'Report 1'!$AX$142</f>
        <v>0</v>
      </c>
      <c r="AL2247" s="546" t="s">
        <v>669</v>
      </c>
      <c r="AM2247" s="547">
        <v>2</v>
      </c>
      <c r="AN2247" s="547" t="str">
        <f>'Information Input'!$M$14</f>
        <v xml:space="preserve">      -      </v>
      </c>
      <c r="AO2247" s="547" t="s">
        <v>138</v>
      </c>
      <c r="AP2247" s="538">
        <f t="shared" si="346"/>
        <v>43739</v>
      </c>
      <c r="AQ2247" s="538">
        <f t="shared" si="347"/>
        <v>43830</v>
      </c>
      <c r="AR2247" s="538">
        <f>'Information Input'!$H$35</f>
        <v>43555</v>
      </c>
      <c r="AS2247" s="547" t="str">
        <f>'Information Input'!$J$22</f>
        <v>Quarterly</v>
      </c>
      <c r="AT2247" s="538">
        <f>'Information Input'!$H$30</f>
        <v>43555</v>
      </c>
      <c r="AU2247" s="547">
        <f>'Information Input'!$J$18</f>
        <v>2019</v>
      </c>
      <c r="AV2247" s="547" t="s">
        <v>243</v>
      </c>
      <c r="AW2247" s="547" t="s">
        <v>230</v>
      </c>
      <c r="AX2247" s="547" t="s">
        <v>230</v>
      </c>
      <c r="AY2247" s="548" t="s">
        <v>671</v>
      </c>
      <c r="AZ2247" s="547">
        <v>20</v>
      </c>
      <c r="BA2247" s="549" t="s">
        <v>162</v>
      </c>
      <c r="BB2247" s="543" t="s">
        <v>235</v>
      </c>
      <c r="BC2247" s="550">
        <f>'Report 2'!$AC477</f>
        <v>0</v>
      </c>
      <c r="BD2247" s="550">
        <f>'Report 2'!$AD477</f>
        <v>0</v>
      </c>
      <c r="BE2247" s="550">
        <f>'Report 2'!$AE477</f>
        <v>0</v>
      </c>
      <c r="BF2247" s="550">
        <f>'Report 2'!$AF477</f>
        <v>0</v>
      </c>
      <c r="BG2247" s="550">
        <f>'Report 2'!$AG477</f>
        <v>0</v>
      </c>
      <c r="BH2247" s="550">
        <f>'Report 2'!$AH477</f>
        <v>0</v>
      </c>
      <c r="BI2247" s="550">
        <f>'Report 2'!$AI477</f>
        <v>0</v>
      </c>
    </row>
    <row r="2248" spans="2:61">
      <c r="B2248" s="535" t="s">
        <v>669</v>
      </c>
      <c r="C2248" s="536">
        <v>1</v>
      </c>
      <c r="D2248" s="537" t="str">
        <f>'Information Input'!$M$14</f>
        <v xml:space="preserve">      -      </v>
      </c>
      <c r="E2248" s="537" t="s">
        <v>137</v>
      </c>
      <c r="F2248" s="538">
        <f t="shared" si="344"/>
        <v>43647</v>
      </c>
      <c r="G2248" s="538">
        <f t="shared" si="345"/>
        <v>43738</v>
      </c>
      <c r="H2248" s="538">
        <f>'Information Input'!$H$35</f>
        <v>43555</v>
      </c>
      <c r="I2248" s="537" t="str">
        <f>'Information Input'!$J$22</f>
        <v>Quarterly</v>
      </c>
      <c r="J2248" s="538">
        <f>'Information Input'!$H$30</f>
        <v>43555</v>
      </c>
      <c r="K2248" s="537">
        <f>'Information Input'!$J$18</f>
        <v>2019</v>
      </c>
      <c r="L2248" s="539" t="s">
        <v>103</v>
      </c>
      <c r="M2248" s="540" t="s">
        <v>242</v>
      </c>
      <c r="N2248" s="541" t="s">
        <v>242</v>
      </c>
      <c r="O2248" s="542" t="s">
        <v>671</v>
      </c>
      <c r="P2248" s="537">
        <v>37</v>
      </c>
      <c r="Q2248" s="541" t="s">
        <v>179</v>
      </c>
      <c r="R2248" s="541" t="s">
        <v>231</v>
      </c>
      <c r="S2248" s="543">
        <f>'Report 1'!$AX$18</f>
        <v>0</v>
      </c>
      <c r="T2248" s="544">
        <f>'Report 1'!$AX$57</f>
        <v>0</v>
      </c>
      <c r="U2248" s="545">
        <f>'Report 1'!$AX$143</f>
        <v>0</v>
      </c>
      <c r="AL2248" s="546" t="s">
        <v>669</v>
      </c>
      <c r="AM2248" s="547">
        <v>2</v>
      </c>
      <c r="AN2248" s="547" t="str">
        <f>'Information Input'!$M$14</f>
        <v xml:space="preserve">      -      </v>
      </c>
      <c r="AO2248" s="547" t="s">
        <v>138</v>
      </c>
      <c r="AP2248" s="538">
        <f t="shared" si="346"/>
        <v>43739</v>
      </c>
      <c r="AQ2248" s="538">
        <f t="shared" si="347"/>
        <v>43830</v>
      </c>
      <c r="AR2248" s="538">
        <f>'Information Input'!$H$35</f>
        <v>43555</v>
      </c>
      <c r="AS2248" s="547" t="str">
        <f>'Information Input'!$J$22</f>
        <v>Quarterly</v>
      </c>
      <c r="AT2248" s="538">
        <f>'Information Input'!$H$30</f>
        <v>43555</v>
      </c>
      <c r="AU2248" s="547">
        <f>'Information Input'!$J$18</f>
        <v>2019</v>
      </c>
      <c r="AV2248" s="547" t="s">
        <v>243</v>
      </c>
      <c r="AW2248" s="547" t="s">
        <v>230</v>
      </c>
      <c r="AX2248" s="547" t="s">
        <v>230</v>
      </c>
      <c r="AY2248" s="548" t="s">
        <v>671</v>
      </c>
      <c r="AZ2248" s="547">
        <v>21</v>
      </c>
      <c r="BA2248" s="549" t="s">
        <v>163</v>
      </c>
      <c r="BB2248" s="543" t="s">
        <v>235</v>
      </c>
      <c r="BC2248" s="550">
        <f>'Report 2'!$AC478</f>
        <v>0</v>
      </c>
      <c r="BD2248" s="550">
        <f>'Report 2'!$AD478</f>
        <v>0</v>
      </c>
      <c r="BE2248" s="550">
        <f>'Report 2'!$AE478</f>
        <v>0</v>
      </c>
      <c r="BF2248" s="550">
        <f>'Report 2'!$AF478</f>
        <v>0</v>
      </c>
      <c r="BG2248" s="550">
        <f>'Report 2'!$AG478</f>
        <v>0</v>
      </c>
      <c r="BH2248" s="550">
        <f>'Report 2'!$AH478</f>
        <v>0</v>
      </c>
      <c r="BI2248" s="550">
        <f>'Report 2'!$AI478</f>
        <v>0</v>
      </c>
    </row>
    <row r="2249" spans="2:61">
      <c r="B2249" s="535" t="s">
        <v>669</v>
      </c>
      <c r="C2249" s="536">
        <v>1</v>
      </c>
      <c r="D2249" s="537" t="str">
        <f>'Information Input'!$M$14</f>
        <v xml:space="preserve">      -      </v>
      </c>
      <c r="E2249" s="537" t="s">
        <v>137</v>
      </c>
      <c r="F2249" s="538">
        <f t="shared" si="344"/>
        <v>43647</v>
      </c>
      <c r="G2249" s="538">
        <f t="shared" si="345"/>
        <v>43738</v>
      </c>
      <c r="H2249" s="538">
        <f>'Information Input'!$H$35</f>
        <v>43555</v>
      </c>
      <c r="I2249" s="537" t="str">
        <f>'Information Input'!$J$22</f>
        <v>Quarterly</v>
      </c>
      <c r="J2249" s="538">
        <f>'Information Input'!$H$30</f>
        <v>43555</v>
      </c>
      <c r="K2249" s="537">
        <f>'Information Input'!$J$18</f>
        <v>2019</v>
      </c>
      <c r="L2249" s="539" t="s">
        <v>103</v>
      </c>
      <c r="M2249" s="540" t="s">
        <v>242</v>
      </c>
      <c r="N2249" s="541" t="s">
        <v>242</v>
      </c>
      <c r="O2249" s="542" t="s">
        <v>671</v>
      </c>
      <c r="P2249" s="537">
        <v>38</v>
      </c>
      <c r="Q2249" s="541" t="s">
        <v>180</v>
      </c>
      <c r="R2249" s="541" t="s">
        <v>233</v>
      </c>
      <c r="S2249" s="543">
        <f>'Report 1'!$AX$18</f>
        <v>0</v>
      </c>
      <c r="T2249" s="544">
        <f>'Report 1'!$AX$58</f>
        <v>0</v>
      </c>
      <c r="U2249" s="545">
        <f>'Report 1'!$AX$144</f>
        <v>0</v>
      </c>
      <c r="AL2249" s="546" t="s">
        <v>669</v>
      </c>
      <c r="AM2249" s="547">
        <v>2</v>
      </c>
      <c r="AN2249" s="547" t="str">
        <f>'Information Input'!$M$14</f>
        <v xml:space="preserve">      -      </v>
      </c>
      <c r="AO2249" s="547" t="s">
        <v>138</v>
      </c>
      <c r="AP2249" s="538">
        <f t="shared" si="346"/>
        <v>43739</v>
      </c>
      <c r="AQ2249" s="538">
        <f t="shared" si="347"/>
        <v>43830</v>
      </c>
      <c r="AR2249" s="538">
        <f>'Information Input'!$H$35</f>
        <v>43555</v>
      </c>
      <c r="AS2249" s="547" t="str">
        <f>'Information Input'!$J$22</f>
        <v>Quarterly</v>
      </c>
      <c r="AT2249" s="538">
        <f>'Information Input'!$H$30</f>
        <v>43555</v>
      </c>
      <c r="AU2249" s="547">
        <f>'Information Input'!$J$18</f>
        <v>2019</v>
      </c>
      <c r="AV2249" s="547" t="s">
        <v>243</v>
      </c>
      <c r="AW2249" s="547" t="s">
        <v>230</v>
      </c>
      <c r="AX2249" s="547" t="s">
        <v>230</v>
      </c>
      <c r="AY2249" s="548" t="s">
        <v>671</v>
      </c>
      <c r="AZ2249" s="547">
        <v>22</v>
      </c>
      <c r="BA2249" s="549" t="s">
        <v>164</v>
      </c>
      <c r="BB2249" s="543" t="s">
        <v>236</v>
      </c>
      <c r="BC2249" s="550">
        <f>'Report 2'!$AC479</f>
        <v>0</v>
      </c>
      <c r="BD2249" s="550">
        <f>'Report 2'!$AD479</f>
        <v>0</v>
      </c>
      <c r="BE2249" s="550">
        <f>'Report 2'!$AE479</f>
        <v>0</v>
      </c>
      <c r="BF2249" s="550">
        <f>'Report 2'!$AF479</f>
        <v>0</v>
      </c>
      <c r="BG2249" s="550">
        <f>'Report 2'!$AG479</f>
        <v>0</v>
      </c>
      <c r="BH2249" s="550">
        <f>'Report 2'!$AH479</f>
        <v>0</v>
      </c>
      <c r="BI2249" s="550">
        <f>'Report 2'!$AI479</f>
        <v>0</v>
      </c>
    </row>
    <row r="2250" spans="2:61">
      <c r="B2250" s="535" t="s">
        <v>669</v>
      </c>
      <c r="C2250" s="536">
        <v>1</v>
      </c>
      <c r="D2250" s="537" t="str">
        <f>'Information Input'!$M$14</f>
        <v xml:space="preserve">      -      </v>
      </c>
      <c r="E2250" s="537" t="s">
        <v>137</v>
      </c>
      <c r="F2250" s="538">
        <f t="shared" si="344"/>
        <v>43647</v>
      </c>
      <c r="G2250" s="538">
        <f t="shared" si="345"/>
        <v>43738</v>
      </c>
      <c r="H2250" s="538">
        <f>'Information Input'!$H$35</f>
        <v>43555</v>
      </c>
      <c r="I2250" s="537" t="str">
        <f>'Information Input'!$J$22</f>
        <v>Quarterly</v>
      </c>
      <c r="J2250" s="538">
        <f>'Information Input'!$H$30</f>
        <v>43555</v>
      </c>
      <c r="K2250" s="537">
        <f>'Information Input'!$J$18</f>
        <v>2019</v>
      </c>
      <c r="L2250" s="539" t="s">
        <v>103</v>
      </c>
      <c r="M2250" s="540" t="s">
        <v>242</v>
      </c>
      <c r="N2250" s="541" t="s">
        <v>242</v>
      </c>
      <c r="O2250" s="542" t="s">
        <v>671</v>
      </c>
      <c r="P2250" s="537">
        <v>39</v>
      </c>
      <c r="Q2250" s="541" t="s">
        <v>181</v>
      </c>
      <c r="R2250" s="541" t="s">
        <v>233</v>
      </c>
      <c r="S2250" s="543">
        <f>'Report 1'!$AX$18</f>
        <v>0</v>
      </c>
      <c r="T2250" s="544">
        <f>'Report 1'!$AX$59</f>
        <v>0</v>
      </c>
      <c r="U2250" s="545">
        <f>'Report 1'!$AX$145</f>
        <v>0</v>
      </c>
      <c r="AL2250" s="546" t="s">
        <v>669</v>
      </c>
      <c r="AM2250" s="547">
        <v>2</v>
      </c>
      <c r="AN2250" s="547" t="str">
        <f>'Information Input'!$M$14</f>
        <v xml:space="preserve">      -      </v>
      </c>
      <c r="AO2250" s="547" t="s">
        <v>138</v>
      </c>
      <c r="AP2250" s="538">
        <f t="shared" si="346"/>
        <v>43739</v>
      </c>
      <c r="AQ2250" s="538">
        <f t="shared" si="347"/>
        <v>43830</v>
      </c>
      <c r="AR2250" s="538">
        <f>'Information Input'!$H$35</f>
        <v>43555</v>
      </c>
      <c r="AS2250" s="547" t="str">
        <f>'Information Input'!$J$22</f>
        <v>Quarterly</v>
      </c>
      <c r="AT2250" s="538">
        <f>'Information Input'!$H$30</f>
        <v>43555</v>
      </c>
      <c r="AU2250" s="547">
        <f>'Information Input'!$J$18</f>
        <v>2019</v>
      </c>
      <c r="AV2250" s="547" t="s">
        <v>243</v>
      </c>
      <c r="AW2250" s="547" t="s">
        <v>230</v>
      </c>
      <c r="AX2250" s="547" t="s">
        <v>230</v>
      </c>
      <c r="AY2250" s="548" t="s">
        <v>671</v>
      </c>
      <c r="AZ2250" s="547">
        <v>23</v>
      </c>
      <c r="BA2250" s="549" t="s">
        <v>165</v>
      </c>
      <c r="BB2250" s="543" t="s">
        <v>236</v>
      </c>
      <c r="BC2250" s="550">
        <f>'Report 2'!$AC480</f>
        <v>0</v>
      </c>
      <c r="BD2250" s="550">
        <f>'Report 2'!$AD480</f>
        <v>0</v>
      </c>
      <c r="BE2250" s="550">
        <f>'Report 2'!$AE480</f>
        <v>0</v>
      </c>
      <c r="BF2250" s="550">
        <f>'Report 2'!$AF480</f>
        <v>0</v>
      </c>
      <c r="BG2250" s="550">
        <f>'Report 2'!$AG480</f>
        <v>0</v>
      </c>
      <c r="BH2250" s="550">
        <f>'Report 2'!$AH480</f>
        <v>0</v>
      </c>
      <c r="BI2250" s="550">
        <f>'Report 2'!$AI480</f>
        <v>0</v>
      </c>
    </row>
    <row r="2251" spans="2:61">
      <c r="B2251" s="535" t="s">
        <v>669</v>
      </c>
      <c r="C2251" s="536">
        <v>1</v>
      </c>
      <c r="D2251" s="537" t="str">
        <f>'Information Input'!$M$14</f>
        <v xml:space="preserve">      -      </v>
      </c>
      <c r="E2251" s="537" t="s">
        <v>137</v>
      </c>
      <c r="F2251" s="538">
        <f t="shared" si="344"/>
        <v>43647</v>
      </c>
      <c r="G2251" s="538">
        <f t="shared" si="345"/>
        <v>43738</v>
      </c>
      <c r="H2251" s="538">
        <f>'Information Input'!$H$35</f>
        <v>43555</v>
      </c>
      <c r="I2251" s="537" t="str">
        <f>'Information Input'!$J$22</f>
        <v>Quarterly</v>
      </c>
      <c r="J2251" s="538">
        <f>'Information Input'!$H$30</f>
        <v>43555</v>
      </c>
      <c r="K2251" s="537">
        <f>'Information Input'!$J$18</f>
        <v>2019</v>
      </c>
      <c r="L2251" s="539" t="s">
        <v>103</v>
      </c>
      <c r="M2251" s="540" t="s">
        <v>242</v>
      </c>
      <c r="N2251" s="541" t="s">
        <v>242</v>
      </c>
      <c r="O2251" s="542" t="s">
        <v>671</v>
      </c>
      <c r="P2251" s="537">
        <v>40</v>
      </c>
      <c r="Q2251" s="541" t="s">
        <v>182</v>
      </c>
      <c r="R2251" s="541" t="s">
        <v>238</v>
      </c>
      <c r="S2251" s="543">
        <f>'Report 1'!$AX$18</f>
        <v>0</v>
      </c>
      <c r="T2251" s="544">
        <f>'Report 1'!$AX$60</f>
        <v>0</v>
      </c>
      <c r="U2251" s="545">
        <f>'Report 1'!$AX$146</f>
        <v>0</v>
      </c>
      <c r="AL2251" s="546" t="s">
        <v>669</v>
      </c>
      <c r="AM2251" s="547">
        <v>2</v>
      </c>
      <c r="AN2251" s="547" t="str">
        <f>'Information Input'!$M$14</f>
        <v xml:space="preserve">      -      </v>
      </c>
      <c r="AO2251" s="547" t="s">
        <v>138</v>
      </c>
      <c r="AP2251" s="538">
        <f t="shared" si="346"/>
        <v>43739</v>
      </c>
      <c r="AQ2251" s="538">
        <f t="shared" si="347"/>
        <v>43830</v>
      </c>
      <c r="AR2251" s="538">
        <f>'Information Input'!$H$35</f>
        <v>43555</v>
      </c>
      <c r="AS2251" s="547" t="str">
        <f>'Information Input'!$J$22</f>
        <v>Quarterly</v>
      </c>
      <c r="AT2251" s="538">
        <f>'Information Input'!$H$30</f>
        <v>43555</v>
      </c>
      <c r="AU2251" s="547">
        <f>'Information Input'!$J$18</f>
        <v>2019</v>
      </c>
      <c r="AV2251" s="547" t="s">
        <v>243</v>
      </c>
      <c r="AW2251" s="547" t="s">
        <v>230</v>
      </c>
      <c r="AX2251" s="547" t="s">
        <v>230</v>
      </c>
      <c r="AY2251" s="548" t="s">
        <v>671</v>
      </c>
      <c r="AZ2251" s="547">
        <v>24</v>
      </c>
      <c r="BA2251" s="549" t="s">
        <v>166</v>
      </c>
      <c r="BB2251" s="543" t="s">
        <v>233</v>
      </c>
      <c r="BC2251" s="550">
        <f>'Report 2'!$AC481</f>
        <v>0</v>
      </c>
      <c r="BD2251" s="550">
        <f>'Report 2'!$AD481</f>
        <v>0</v>
      </c>
      <c r="BE2251" s="550">
        <f>'Report 2'!$AE481</f>
        <v>0</v>
      </c>
      <c r="BF2251" s="550">
        <f>'Report 2'!$AF481</f>
        <v>0</v>
      </c>
      <c r="BG2251" s="550">
        <f>'Report 2'!$AG481</f>
        <v>0</v>
      </c>
      <c r="BH2251" s="550">
        <f>'Report 2'!$AH481</f>
        <v>0</v>
      </c>
      <c r="BI2251" s="550">
        <f>'Report 2'!$AI481</f>
        <v>0</v>
      </c>
    </row>
    <row r="2252" spans="2:61">
      <c r="B2252" s="535" t="s">
        <v>669</v>
      </c>
      <c r="C2252" s="536">
        <v>1</v>
      </c>
      <c r="D2252" s="537" t="str">
        <f>'Information Input'!$M$14</f>
        <v xml:space="preserve">      -      </v>
      </c>
      <c r="E2252" s="537" t="s">
        <v>137</v>
      </c>
      <c r="F2252" s="538">
        <f t="shared" si="344"/>
        <v>43647</v>
      </c>
      <c r="G2252" s="538">
        <f t="shared" si="345"/>
        <v>43738</v>
      </c>
      <c r="H2252" s="538">
        <f>'Information Input'!$H$35</f>
        <v>43555</v>
      </c>
      <c r="I2252" s="537" t="str">
        <f>'Information Input'!$J$22</f>
        <v>Quarterly</v>
      </c>
      <c r="J2252" s="538">
        <f>'Information Input'!$H$30</f>
        <v>43555</v>
      </c>
      <c r="K2252" s="537">
        <f>'Information Input'!$J$18</f>
        <v>2019</v>
      </c>
      <c r="L2252" s="539" t="s">
        <v>103</v>
      </c>
      <c r="M2252" s="540" t="s">
        <v>242</v>
      </c>
      <c r="N2252" s="541" t="s">
        <v>242</v>
      </c>
      <c r="O2252" s="542" t="s">
        <v>671</v>
      </c>
      <c r="P2252" s="537">
        <v>41</v>
      </c>
      <c r="Q2252" s="541" t="s">
        <v>183</v>
      </c>
      <c r="R2252" s="541" t="s">
        <v>238</v>
      </c>
      <c r="S2252" s="543">
        <f>'Report 1'!$AX$18</f>
        <v>0</v>
      </c>
      <c r="T2252" s="544">
        <f>'Report 1'!$AX$61</f>
        <v>0</v>
      </c>
      <c r="U2252" s="545">
        <f>'Report 1'!$AX$147</f>
        <v>0</v>
      </c>
      <c r="AL2252" s="546" t="s">
        <v>669</v>
      </c>
      <c r="AM2252" s="547">
        <v>2</v>
      </c>
      <c r="AN2252" s="547" t="str">
        <f>'Information Input'!$M$14</f>
        <v xml:space="preserve">      -      </v>
      </c>
      <c r="AO2252" s="547" t="s">
        <v>138</v>
      </c>
      <c r="AP2252" s="538">
        <f t="shared" si="346"/>
        <v>43739</v>
      </c>
      <c r="AQ2252" s="538">
        <f t="shared" si="347"/>
        <v>43830</v>
      </c>
      <c r="AR2252" s="538">
        <f>'Information Input'!$H$35</f>
        <v>43555</v>
      </c>
      <c r="AS2252" s="547" t="str">
        <f>'Information Input'!$J$22</f>
        <v>Quarterly</v>
      </c>
      <c r="AT2252" s="538">
        <f>'Information Input'!$H$30</f>
        <v>43555</v>
      </c>
      <c r="AU2252" s="547">
        <f>'Information Input'!$J$18</f>
        <v>2019</v>
      </c>
      <c r="AV2252" s="547" t="s">
        <v>243</v>
      </c>
      <c r="AW2252" s="547" t="s">
        <v>230</v>
      </c>
      <c r="AX2252" s="547" t="s">
        <v>230</v>
      </c>
      <c r="AY2252" s="548" t="s">
        <v>671</v>
      </c>
      <c r="AZ2252" s="547">
        <v>25</v>
      </c>
      <c r="BA2252" s="549" t="s">
        <v>167</v>
      </c>
      <c r="BB2252" s="543" t="s">
        <v>233</v>
      </c>
      <c r="BC2252" s="550">
        <f>'Report 2'!$AC482</f>
        <v>0</v>
      </c>
      <c r="BD2252" s="550">
        <f>'Report 2'!$AD482</f>
        <v>0</v>
      </c>
      <c r="BE2252" s="550">
        <f>'Report 2'!$AE482</f>
        <v>0</v>
      </c>
      <c r="BF2252" s="550">
        <f>'Report 2'!$AF482</f>
        <v>0</v>
      </c>
      <c r="BG2252" s="550">
        <f>'Report 2'!$AG482</f>
        <v>0</v>
      </c>
      <c r="BH2252" s="550">
        <f>'Report 2'!$AH482</f>
        <v>0</v>
      </c>
      <c r="BI2252" s="550">
        <f>'Report 2'!$AI482</f>
        <v>0</v>
      </c>
    </row>
    <row r="2253" spans="2:61">
      <c r="B2253" s="535" t="s">
        <v>669</v>
      </c>
      <c r="C2253" s="536">
        <v>1</v>
      </c>
      <c r="D2253" s="537" t="str">
        <f>'Information Input'!$M$14</f>
        <v xml:space="preserve">      -      </v>
      </c>
      <c r="E2253" s="537" t="s">
        <v>137</v>
      </c>
      <c r="F2253" s="538">
        <f t="shared" si="344"/>
        <v>43647</v>
      </c>
      <c r="G2253" s="538">
        <f t="shared" si="345"/>
        <v>43738</v>
      </c>
      <c r="H2253" s="538">
        <f>'Information Input'!$H$35</f>
        <v>43555</v>
      </c>
      <c r="I2253" s="537" t="str">
        <f>'Information Input'!$J$22</f>
        <v>Quarterly</v>
      </c>
      <c r="J2253" s="538">
        <f>'Information Input'!$H$30</f>
        <v>43555</v>
      </c>
      <c r="K2253" s="537">
        <f>'Information Input'!$J$18</f>
        <v>2019</v>
      </c>
      <c r="L2253" s="539" t="s">
        <v>103</v>
      </c>
      <c r="M2253" s="540" t="s">
        <v>242</v>
      </c>
      <c r="N2253" s="541" t="s">
        <v>242</v>
      </c>
      <c r="O2253" s="542" t="s">
        <v>671</v>
      </c>
      <c r="P2253" s="537">
        <v>42</v>
      </c>
      <c r="Q2253" s="541" t="s">
        <v>184</v>
      </c>
      <c r="R2253" s="541" t="s">
        <v>233</v>
      </c>
      <c r="S2253" s="543">
        <f>'Report 1'!$AX$18</f>
        <v>0</v>
      </c>
      <c r="T2253" s="544">
        <f>'Report 1'!$AX$62</f>
        <v>0</v>
      </c>
      <c r="U2253" s="545">
        <f>'Report 1'!$AX$148</f>
        <v>0</v>
      </c>
      <c r="AL2253" s="546" t="s">
        <v>669</v>
      </c>
      <c r="AM2253" s="547">
        <v>2</v>
      </c>
      <c r="AN2253" s="547" t="str">
        <f>'Information Input'!$M$14</f>
        <v xml:space="preserve">      -      </v>
      </c>
      <c r="AO2253" s="547" t="s">
        <v>138</v>
      </c>
      <c r="AP2253" s="538">
        <f t="shared" si="346"/>
        <v>43739</v>
      </c>
      <c r="AQ2253" s="538">
        <f t="shared" si="347"/>
        <v>43830</v>
      </c>
      <c r="AR2253" s="538">
        <f>'Information Input'!$H$35</f>
        <v>43555</v>
      </c>
      <c r="AS2253" s="547" t="str">
        <f>'Information Input'!$J$22</f>
        <v>Quarterly</v>
      </c>
      <c r="AT2253" s="538">
        <f>'Information Input'!$H$30</f>
        <v>43555</v>
      </c>
      <c r="AU2253" s="547">
        <f>'Information Input'!$J$18</f>
        <v>2019</v>
      </c>
      <c r="AV2253" s="547" t="s">
        <v>243</v>
      </c>
      <c r="AW2253" s="547" t="s">
        <v>230</v>
      </c>
      <c r="AX2253" s="547" t="s">
        <v>230</v>
      </c>
      <c r="AY2253" s="548" t="s">
        <v>671</v>
      </c>
      <c r="AZ2253" s="547">
        <v>26</v>
      </c>
      <c r="BA2253" s="549" t="s">
        <v>168</v>
      </c>
      <c r="BB2253" s="543" t="s">
        <v>237</v>
      </c>
      <c r="BC2253" s="550">
        <f>'Report 2'!$AC483</f>
        <v>0</v>
      </c>
      <c r="BD2253" s="550">
        <f>'Report 2'!$AD483</f>
        <v>0</v>
      </c>
      <c r="BE2253" s="550">
        <f>'Report 2'!$AE483</f>
        <v>0</v>
      </c>
      <c r="BF2253" s="550">
        <f>'Report 2'!$AF483</f>
        <v>0</v>
      </c>
      <c r="BG2253" s="550">
        <f>'Report 2'!$AG483</f>
        <v>0</v>
      </c>
      <c r="BH2253" s="550">
        <f>'Report 2'!$AH483</f>
        <v>0</v>
      </c>
      <c r="BI2253" s="550">
        <f>'Report 2'!$AI483</f>
        <v>0</v>
      </c>
    </row>
    <row r="2254" spans="2:61">
      <c r="B2254" s="535" t="s">
        <v>669</v>
      </c>
      <c r="C2254" s="536">
        <v>1</v>
      </c>
      <c r="D2254" s="537" t="str">
        <f>'Information Input'!$M$14</f>
        <v xml:space="preserve">      -      </v>
      </c>
      <c r="E2254" s="537" t="s">
        <v>137</v>
      </c>
      <c r="F2254" s="538">
        <f t="shared" si="344"/>
        <v>43647</v>
      </c>
      <c r="G2254" s="538">
        <f t="shared" si="345"/>
        <v>43738</v>
      </c>
      <c r="H2254" s="538">
        <f>'Information Input'!$H$35</f>
        <v>43555</v>
      </c>
      <c r="I2254" s="537" t="str">
        <f>'Information Input'!$J$22</f>
        <v>Quarterly</v>
      </c>
      <c r="J2254" s="538">
        <f>'Information Input'!$H$30</f>
        <v>43555</v>
      </c>
      <c r="K2254" s="537">
        <f>'Information Input'!$J$18</f>
        <v>2019</v>
      </c>
      <c r="L2254" s="539" t="s">
        <v>103</v>
      </c>
      <c r="M2254" s="540" t="s">
        <v>242</v>
      </c>
      <c r="N2254" s="541" t="s">
        <v>242</v>
      </c>
      <c r="O2254" s="542" t="s">
        <v>671</v>
      </c>
      <c r="P2254" s="537">
        <v>43</v>
      </c>
      <c r="Q2254" s="541" t="s">
        <v>185</v>
      </c>
      <c r="R2254" s="541" t="s">
        <v>233</v>
      </c>
      <c r="S2254" s="543">
        <f>'Report 1'!$AX$18</f>
        <v>0</v>
      </c>
      <c r="T2254" s="544">
        <f>'Report 1'!$AX$63</f>
        <v>0</v>
      </c>
      <c r="U2254" s="545">
        <f>'Report 1'!$AX$149</f>
        <v>0</v>
      </c>
      <c r="AL2254" s="546" t="s">
        <v>669</v>
      </c>
      <c r="AM2254" s="547">
        <v>2</v>
      </c>
      <c r="AN2254" s="547" t="str">
        <f>'Information Input'!$M$14</f>
        <v xml:space="preserve">      -      </v>
      </c>
      <c r="AO2254" s="547" t="s">
        <v>138</v>
      </c>
      <c r="AP2254" s="538">
        <f t="shared" si="346"/>
        <v>43739</v>
      </c>
      <c r="AQ2254" s="538">
        <f t="shared" si="347"/>
        <v>43830</v>
      </c>
      <c r="AR2254" s="538">
        <f>'Information Input'!$H$35</f>
        <v>43555</v>
      </c>
      <c r="AS2254" s="547" t="str">
        <f>'Information Input'!$J$22</f>
        <v>Quarterly</v>
      </c>
      <c r="AT2254" s="538">
        <f>'Information Input'!$H$30</f>
        <v>43555</v>
      </c>
      <c r="AU2254" s="547">
        <f>'Information Input'!$J$18</f>
        <v>2019</v>
      </c>
      <c r="AV2254" s="547" t="s">
        <v>243</v>
      </c>
      <c r="AW2254" s="547" t="s">
        <v>230</v>
      </c>
      <c r="AX2254" s="547" t="s">
        <v>230</v>
      </c>
      <c r="AY2254" s="548" t="s">
        <v>671</v>
      </c>
      <c r="AZ2254" s="547">
        <v>27</v>
      </c>
      <c r="BA2254" s="549" t="s">
        <v>169</v>
      </c>
      <c r="BB2254" s="543" t="s">
        <v>235</v>
      </c>
      <c r="BC2254" s="550">
        <f>'Report 2'!$AC484</f>
        <v>0</v>
      </c>
      <c r="BD2254" s="550">
        <f>'Report 2'!$AD484</f>
        <v>0</v>
      </c>
      <c r="BE2254" s="550">
        <f>'Report 2'!$AE484</f>
        <v>0</v>
      </c>
      <c r="BF2254" s="550">
        <f>'Report 2'!$AF484</f>
        <v>0</v>
      </c>
      <c r="BG2254" s="550">
        <f>'Report 2'!$AG484</f>
        <v>0</v>
      </c>
      <c r="BH2254" s="550">
        <f>'Report 2'!$AH484</f>
        <v>0</v>
      </c>
      <c r="BI2254" s="550">
        <f>'Report 2'!$AI484</f>
        <v>0</v>
      </c>
    </row>
    <row r="2255" spans="2:61">
      <c r="B2255" s="535" t="s">
        <v>669</v>
      </c>
      <c r="C2255" s="536">
        <v>1</v>
      </c>
      <c r="D2255" s="537" t="str">
        <f>'Information Input'!$M$14</f>
        <v xml:space="preserve">      -      </v>
      </c>
      <c r="E2255" s="537" t="s">
        <v>137</v>
      </c>
      <c r="F2255" s="538">
        <f t="shared" si="344"/>
        <v>43647</v>
      </c>
      <c r="G2255" s="538">
        <f t="shared" si="345"/>
        <v>43738</v>
      </c>
      <c r="H2255" s="538">
        <f>'Information Input'!$H$35</f>
        <v>43555</v>
      </c>
      <c r="I2255" s="537" t="str">
        <f>'Information Input'!$J$22</f>
        <v>Quarterly</v>
      </c>
      <c r="J2255" s="538">
        <f>'Information Input'!$H$30</f>
        <v>43555</v>
      </c>
      <c r="K2255" s="537">
        <f>'Information Input'!$J$18</f>
        <v>2019</v>
      </c>
      <c r="L2255" s="539" t="s">
        <v>103</v>
      </c>
      <c r="M2255" s="540" t="s">
        <v>242</v>
      </c>
      <c r="N2255" s="541" t="s">
        <v>242</v>
      </c>
      <c r="O2255" s="542" t="s">
        <v>674</v>
      </c>
      <c r="P2255" s="537">
        <v>44</v>
      </c>
      <c r="Q2255" s="541" t="s">
        <v>186</v>
      </c>
      <c r="R2255" s="541" t="s">
        <v>239</v>
      </c>
      <c r="S2255" s="543">
        <f>'Report 1'!$AX$18</f>
        <v>0</v>
      </c>
      <c r="T2255" s="544">
        <f>'Report 1'!$AX$64</f>
        <v>0</v>
      </c>
      <c r="U2255" s="545">
        <f>'Report 1'!$AX$150</f>
        <v>0</v>
      </c>
      <c r="AL2255" s="546" t="s">
        <v>669</v>
      </c>
      <c r="AM2255" s="547">
        <v>2</v>
      </c>
      <c r="AN2255" s="547" t="str">
        <f>'Information Input'!$M$14</f>
        <v xml:space="preserve">      -      </v>
      </c>
      <c r="AO2255" s="547" t="s">
        <v>138</v>
      </c>
      <c r="AP2255" s="538">
        <f t="shared" si="346"/>
        <v>43739</v>
      </c>
      <c r="AQ2255" s="538">
        <f t="shared" si="347"/>
        <v>43830</v>
      </c>
      <c r="AR2255" s="538">
        <f>'Information Input'!$H$35</f>
        <v>43555</v>
      </c>
      <c r="AS2255" s="547" t="str">
        <f>'Information Input'!$J$22</f>
        <v>Quarterly</v>
      </c>
      <c r="AT2255" s="538">
        <f>'Information Input'!$H$30</f>
        <v>43555</v>
      </c>
      <c r="AU2255" s="547">
        <f>'Information Input'!$J$18</f>
        <v>2019</v>
      </c>
      <c r="AV2255" s="547" t="s">
        <v>243</v>
      </c>
      <c r="AW2255" s="547" t="s">
        <v>230</v>
      </c>
      <c r="AX2255" s="547" t="s">
        <v>230</v>
      </c>
      <c r="AY2255" s="548" t="s">
        <v>671</v>
      </c>
      <c r="AZ2255" s="547">
        <v>28</v>
      </c>
      <c r="BA2255" s="549" t="s">
        <v>170</v>
      </c>
      <c r="BB2255" s="543" t="s">
        <v>235</v>
      </c>
      <c r="BC2255" s="550">
        <f>'Report 2'!$AC485</f>
        <v>0</v>
      </c>
      <c r="BD2255" s="550">
        <f>'Report 2'!$AD485</f>
        <v>0</v>
      </c>
      <c r="BE2255" s="550">
        <f>'Report 2'!$AE485</f>
        <v>0</v>
      </c>
      <c r="BF2255" s="550">
        <f>'Report 2'!$AF485</f>
        <v>0</v>
      </c>
      <c r="BG2255" s="550">
        <f>'Report 2'!$AG485</f>
        <v>0</v>
      </c>
      <c r="BH2255" s="550">
        <f>'Report 2'!$AH485</f>
        <v>0</v>
      </c>
      <c r="BI2255" s="550">
        <f>'Report 2'!$AI485</f>
        <v>0</v>
      </c>
    </row>
    <row r="2256" spans="2:61">
      <c r="B2256" s="535" t="s">
        <v>669</v>
      </c>
      <c r="C2256" s="536">
        <v>1</v>
      </c>
      <c r="D2256" s="537" t="str">
        <f>'Information Input'!$M$14</f>
        <v xml:space="preserve">      -      </v>
      </c>
      <c r="E2256" s="537" t="s">
        <v>137</v>
      </c>
      <c r="F2256" s="538">
        <f t="shared" si="344"/>
        <v>43647</v>
      </c>
      <c r="G2256" s="538">
        <f t="shared" si="345"/>
        <v>43738</v>
      </c>
      <c r="H2256" s="538">
        <f>'Information Input'!$H$35</f>
        <v>43555</v>
      </c>
      <c r="I2256" s="537" t="str">
        <f>'Information Input'!$J$22</f>
        <v>Quarterly</v>
      </c>
      <c r="J2256" s="538">
        <f>'Information Input'!$H$30</f>
        <v>43555</v>
      </c>
      <c r="K2256" s="537">
        <f>'Information Input'!$J$18</f>
        <v>2019</v>
      </c>
      <c r="L2256" s="539" t="s">
        <v>103</v>
      </c>
      <c r="M2256" s="540" t="s">
        <v>242</v>
      </c>
      <c r="N2256" s="541" t="s">
        <v>242</v>
      </c>
      <c r="O2256" s="542" t="s">
        <v>675</v>
      </c>
      <c r="P2256" s="537">
        <v>45</v>
      </c>
      <c r="Q2256" s="541" t="s">
        <v>187</v>
      </c>
      <c r="R2256" s="541" t="s">
        <v>239</v>
      </c>
      <c r="S2256" s="543">
        <f>'Report 1'!$AX$18</f>
        <v>0</v>
      </c>
      <c r="T2256" s="544">
        <f>'Report 1'!$AX$65</f>
        <v>0</v>
      </c>
      <c r="U2256" s="545">
        <f>'Report 1'!$AX$151</f>
        <v>0</v>
      </c>
      <c r="AL2256" s="546" t="s">
        <v>669</v>
      </c>
      <c r="AM2256" s="547">
        <v>2</v>
      </c>
      <c r="AN2256" s="547" t="str">
        <f>'Information Input'!$M$14</f>
        <v xml:space="preserve">      -      </v>
      </c>
      <c r="AO2256" s="547" t="s">
        <v>138</v>
      </c>
      <c r="AP2256" s="538">
        <f t="shared" si="346"/>
        <v>43739</v>
      </c>
      <c r="AQ2256" s="538">
        <f t="shared" si="347"/>
        <v>43830</v>
      </c>
      <c r="AR2256" s="538">
        <f>'Information Input'!$H$35</f>
        <v>43555</v>
      </c>
      <c r="AS2256" s="547" t="str">
        <f>'Information Input'!$J$22</f>
        <v>Quarterly</v>
      </c>
      <c r="AT2256" s="538">
        <f>'Information Input'!$H$30</f>
        <v>43555</v>
      </c>
      <c r="AU2256" s="547">
        <f>'Information Input'!$J$18</f>
        <v>2019</v>
      </c>
      <c r="AV2256" s="547" t="s">
        <v>243</v>
      </c>
      <c r="AW2256" s="547" t="s">
        <v>230</v>
      </c>
      <c r="AX2256" s="547" t="s">
        <v>230</v>
      </c>
      <c r="AY2256" s="548" t="s">
        <v>671</v>
      </c>
      <c r="AZ2256" s="547">
        <v>29</v>
      </c>
      <c r="BA2256" s="549" t="s">
        <v>171</v>
      </c>
      <c r="BB2256" s="543" t="s">
        <v>238</v>
      </c>
      <c r="BC2256" s="550">
        <f>'Report 2'!$AC486</f>
        <v>0</v>
      </c>
      <c r="BD2256" s="550">
        <f>'Report 2'!$AD486</f>
        <v>0</v>
      </c>
      <c r="BE2256" s="550">
        <f>'Report 2'!$AE486</f>
        <v>0</v>
      </c>
      <c r="BF2256" s="550">
        <f>'Report 2'!$AF486</f>
        <v>0</v>
      </c>
      <c r="BG2256" s="550">
        <f>'Report 2'!$AG486</f>
        <v>0</v>
      </c>
      <c r="BH2256" s="550">
        <f>'Report 2'!$AH486</f>
        <v>0</v>
      </c>
      <c r="BI2256" s="550">
        <f>'Report 2'!$AI486</f>
        <v>0</v>
      </c>
    </row>
    <row r="2257" spans="2:61">
      <c r="B2257" s="535" t="s">
        <v>669</v>
      </c>
      <c r="C2257" s="536">
        <v>1</v>
      </c>
      <c r="D2257" s="537" t="str">
        <f>'Information Input'!$M$14</f>
        <v xml:space="preserve">      -      </v>
      </c>
      <c r="E2257" s="537" t="s">
        <v>137</v>
      </c>
      <c r="F2257" s="538">
        <f t="shared" si="344"/>
        <v>43647</v>
      </c>
      <c r="G2257" s="538">
        <f t="shared" si="345"/>
        <v>43738</v>
      </c>
      <c r="H2257" s="538">
        <f>'Information Input'!$H$35</f>
        <v>43555</v>
      </c>
      <c r="I2257" s="537" t="str">
        <f>'Information Input'!$J$22</f>
        <v>Quarterly</v>
      </c>
      <c r="J2257" s="538">
        <f>'Information Input'!$H$30</f>
        <v>43555</v>
      </c>
      <c r="K2257" s="537">
        <f>'Information Input'!$J$18</f>
        <v>2019</v>
      </c>
      <c r="L2257" s="539" t="s">
        <v>103</v>
      </c>
      <c r="M2257" s="540" t="s">
        <v>242</v>
      </c>
      <c r="N2257" s="541" t="s">
        <v>242</v>
      </c>
      <c r="O2257" s="542" t="s">
        <v>675</v>
      </c>
      <c r="P2257" s="537">
        <v>46</v>
      </c>
      <c r="Q2257" s="541" t="s">
        <v>188</v>
      </c>
      <c r="R2257" s="541" t="s">
        <v>239</v>
      </c>
      <c r="S2257" s="543">
        <f>'Report 1'!$AX$18</f>
        <v>0</v>
      </c>
      <c r="T2257" s="544">
        <f>'Report 1'!$AX$66</f>
        <v>0</v>
      </c>
      <c r="U2257" s="545">
        <f>'Report 1'!$AX$152</f>
        <v>0</v>
      </c>
      <c r="AL2257" s="546" t="s">
        <v>669</v>
      </c>
      <c r="AM2257" s="547">
        <v>2</v>
      </c>
      <c r="AN2257" s="547" t="str">
        <f>'Information Input'!$M$14</f>
        <v xml:space="preserve">      -      </v>
      </c>
      <c r="AO2257" s="547" t="s">
        <v>138</v>
      </c>
      <c r="AP2257" s="538">
        <f t="shared" si="346"/>
        <v>43739</v>
      </c>
      <c r="AQ2257" s="538">
        <f t="shared" si="347"/>
        <v>43830</v>
      </c>
      <c r="AR2257" s="538">
        <f>'Information Input'!$H$35</f>
        <v>43555</v>
      </c>
      <c r="AS2257" s="547" t="str">
        <f>'Information Input'!$J$22</f>
        <v>Quarterly</v>
      </c>
      <c r="AT2257" s="538">
        <f>'Information Input'!$H$30</f>
        <v>43555</v>
      </c>
      <c r="AU2257" s="547">
        <f>'Information Input'!$J$18</f>
        <v>2019</v>
      </c>
      <c r="AV2257" s="547" t="s">
        <v>243</v>
      </c>
      <c r="AW2257" s="547" t="s">
        <v>230</v>
      </c>
      <c r="AX2257" s="547" t="s">
        <v>230</v>
      </c>
      <c r="AY2257" s="548" t="s">
        <v>671</v>
      </c>
      <c r="AZ2257" s="547">
        <v>30</v>
      </c>
      <c r="BA2257" s="549" t="s">
        <v>172</v>
      </c>
      <c r="BB2257" s="543" t="s">
        <v>238</v>
      </c>
      <c r="BC2257" s="550">
        <f>'Report 2'!$AC487</f>
        <v>0</v>
      </c>
      <c r="BD2257" s="550">
        <f>'Report 2'!$AD487</f>
        <v>0</v>
      </c>
      <c r="BE2257" s="550">
        <f>'Report 2'!$AE487</f>
        <v>0</v>
      </c>
      <c r="BF2257" s="550">
        <f>'Report 2'!$AF487</f>
        <v>0</v>
      </c>
      <c r="BG2257" s="550">
        <f>'Report 2'!$AG487</f>
        <v>0</v>
      </c>
      <c r="BH2257" s="550">
        <f>'Report 2'!$AH487</f>
        <v>0</v>
      </c>
      <c r="BI2257" s="550">
        <f>'Report 2'!$AI487</f>
        <v>0</v>
      </c>
    </row>
    <row r="2258" spans="2:61">
      <c r="B2258" s="535" t="s">
        <v>669</v>
      </c>
      <c r="C2258" s="536">
        <v>1</v>
      </c>
      <c r="D2258" s="537" t="str">
        <f>'Information Input'!$M$14</f>
        <v xml:space="preserve">      -      </v>
      </c>
      <c r="E2258" s="537" t="s">
        <v>137</v>
      </c>
      <c r="F2258" s="538">
        <f t="shared" si="344"/>
        <v>43647</v>
      </c>
      <c r="G2258" s="538">
        <f t="shared" si="345"/>
        <v>43738</v>
      </c>
      <c r="H2258" s="538">
        <f>'Information Input'!$H$35</f>
        <v>43555</v>
      </c>
      <c r="I2258" s="537" t="str">
        <f>'Information Input'!$J$22</f>
        <v>Quarterly</v>
      </c>
      <c r="J2258" s="538">
        <f>'Information Input'!$H$30</f>
        <v>43555</v>
      </c>
      <c r="K2258" s="537">
        <f>'Information Input'!$J$18</f>
        <v>2019</v>
      </c>
      <c r="L2258" s="539" t="s">
        <v>103</v>
      </c>
      <c r="M2258" s="540" t="s">
        <v>242</v>
      </c>
      <c r="N2258" s="541" t="s">
        <v>242</v>
      </c>
      <c r="O2258" s="542" t="s">
        <v>675</v>
      </c>
      <c r="P2258" s="537">
        <v>47</v>
      </c>
      <c r="Q2258" s="541" t="s">
        <v>189</v>
      </c>
      <c r="R2258" s="541" t="s">
        <v>239</v>
      </c>
      <c r="S2258" s="543">
        <f>'Report 1'!$AX$18</f>
        <v>0</v>
      </c>
      <c r="T2258" s="544">
        <f>'Report 1'!$AX$67</f>
        <v>0</v>
      </c>
      <c r="U2258" s="545">
        <f>'Report 1'!$AX$153</f>
        <v>0</v>
      </c>
      <c r="AL2258" s="546" t="s">
        <v>669</v>
      </c>
      <c r="AM2258" s="547">
        <v>2</v>
      </c>
      <c r="AN2258" s="547" t="str">
        <f>'Information Input'!$M$14</f>
        <v xml:space="preserve">      -      </v>
      </c>
      <c r="AO2258" s="547" t="s">
        <v>138</v>
      </c>
      <c r="AP2258" s="538">
        <f t="shared" si="346"/>
        <v>43739</v>
      </c>
      <c r="AQ2258" s="538">
        <f t="shared" si="347"/>
        <v>43830</v>
      </c>
      <c r="AR2258" s="538">
        <f>'Information Input'!$H$35</f>
        <v>43555</v>
      </c>
      <c r="AS2258" s="547" t="str">
        <f>'Information Input'!$J$22</f>
        <v>Quarterly</v>
      </c>
      <c r="AT2258" s="538">
        <f>'Information Input'!$H$30</f>
        <v>43555</v>
      </c>
      <c r="AU2258" s="547">
        <f>'Information Input'!$J$18</f>
        <v>2019</v>
      </c>
      <c r="AV2258" s="547" t="s">
        <v>243</v>
      </c>
      <c r="AW2258" s="547" t="s">
        <v>230</v>
      </c>
      <c r="AX2258" s="547" t="s">
        <v>230</v>
      </c>
      <c r="AY2258" s="548" t="s">
        <v>671</v>
      </c>
      <c r="AZ2258" s="547">
        <v>31</v>
      </c>
      <c r="BA2258" s="549" t="s">
        <v>173</v>
      </c>
      <c r="BB2258" s="543" t="s">
        <v>233</v>
      </c>
      <c r="BC2258" s="550">
        <f>'Report 2'!$AC488</f>
        <v>0</v>
      </c>
      <c r="BD2258" s="550">
        <f>'Report 2'!$AD488</f>
        <v>0</v>
      </c>
      <c r="BE2258" s="550">
        <f>'Report 2'!$AE488</f>
        <v>0</v>
      </c>
      <c r="BF2258" s="550">
        <f>'Report 2'!$AF488</f>
        <v>0</v>
      </c>
      <c r="BG2258" s="550">
        <f>'Report 2'!$AG488</f>
        <v>0</v>
      </c>
      <c r="BH2258" s="550">
        <f>'Report 2'!$AH488</f>
        <v>0</v>
      </c>
      <c r="BI2258" s="550">
        <f>'Report 2'!$AI488</f>
        <v>0</v>
      </c>
    </row>
    <row r="2259" spans="2:61">
      <c r="B2259" s="535" t="s">
        <v>669</v>
      </c>
      <c r="C2259" s="536">
        <v>1</v>
      </c>
      <c r="D2259" s="537" t="str">
        <f>'Information Input'!$M$14</f>
        <v xml:space="preserve">      -      </v>
      </c>
      <c r="E2259" s="537" t="s">
        <v>137</v>
      </c>
      <c r="F2259" s="538">
        <f t="shared" si="344"/>
        <v>43647</v>
      </c>
      <c r="G2259" s="538">
        <f t="shared" si="345"/>
        <v>43738</v>
      </c>
      <c r="H2259" s="538">
        <f>'Information Input'!$H$35</f>
        <v>43555</v>
      </c>
      <c r="I2259" s="537" t="str">
        <f>'Information Input'!$J$22</f>
        <v>Quarterly</v>
      </c>
      <c r="J2259" s="538">
        <f>'Information Input'!$H$30</f>
        <v>43555</v>
      </c>
      <c r="K2259" s="537">
        <f>'Information Input'!$J$18</f>
        <v>2019</v>
      </c>
      <c r="L2259" s="539" t="s">
        <v>103</v>
      </c>
      <c r="M2259" s="540" t="s">
        <v>242</v>
      </c>
      <c r="N2259" s="541" t="s">
        <v>242</v>
      </c>
      <c r="O2259" s="542" t="s">
        <v>675</v>
      </c>
      <c r="P2259" s="537">
        <v>48</v>
      </c>
      <c r="Q2259" s="541" t="s">
        <v>190</v>
      </c>
      <c r="R2259" s="541" t="s">
        <v>239</v>
      </c>
      <c r="S2259" s="543">
        <f>'Report 1'!$AX$18</f>
        <v>0</v>
      </c>
      <c r="T2259" s="544">
        <f>'Report 1'!$AX$68</f>
        <v>0</v>
      </c>
      <c r="U2259" s="545">
        <f>'Report 1'!$AX$154</f>
        <v>0</v>
      </c>
      <c r="AL2259" s="546" t="s">
        <v>669</v>
      </c>
      <c r="AM2259" s="547">
        <v>2</v>
      </c>
      <c r="AN2259" s="547" t="str">
        <f>'Information Input'!$M$14</f>
        <v xml:space="preserve">      -      </v>
      </c>
      <c r="AO2259" s="547" t="s">
        <v>138</v>
      </c>
      <c r="AP2259" s="538">
        <f t="shared" si="346"/>
        <v>43739</v>
      </c>
      <c r="AQ2259" s="538">
        <f t="shared" si="347"/>
        <v>43830</v>
      </c>
      <c r="AR2259" s="538">
        <f>'Information Input'!$H$35</f>
        <v>43555</v>
      </c>
      <c r="AS2259" s="547" t="str">
        <f>'Information Input'!$J$22</f>
        <v>Quarterly</v>
      </c>
      <c r="AT2259" s="538">
        <f>'Information Input'!$H$30</f>
        <v>43555</v>
      </c>
      <c r="AU2259" s="547">
        <f>'Information Input'!$J$18</f>
        <v>2019</v>
      </c>
      <c r="AV2259" s="547" t="s">
        <v>243</v>
      </c>
      <c r="AW2259" s="547" t="s">
        <v>230</v>
      </c>
      <c r="AX2259" s="547" t="s">
        <v>230</v>
      </c>
      <c r="AY2259" s="548" t="s">
        <v>671</v>
      </c>
      <c r="AZ2259" s="547">
        <v>32</v>
      </c>
      <c r="BA2259" s="549" t="s">
        <v>174</v>
      </c>
      <c r="BB2259" s="543" t="s">
        <v>238</v>
      </c>
      <c r="BC2259" s="550">
        <f>'Report 2'!$AC489</f>
        <v>0</v>
      </c>
      <c r="BD2259" s="550">
        <f>'Report 2'!$AD489</f>
        <v>0</v>
      </c>
      <c r="BE2259" s="550">
        <f>'Report 2'!$AE489</f>
        <v>0</v>
      </c>
      <c r="BF2259" s="550">
        <f>'Report 2'!$AF489</f>
        <v>0</v>
      </c>
      <c r="BG2259" s="550">
        <f>'Report 2'!$AG489</f>
        <v>0</v>
      </c>
      <c r="BH2259" s="550">
        <f>'Report 2'!$AH489</f>
        <v>0</v>
      </c>
      <c r="BI2259" s="550">
        <f>'Report 2'!$AI489</f>
        <v>0</v>
      </c>
    </row>
    <row r="2260" spans="2:61">
      <c r="B2260" s="535" t="s">
        <v>669</v>
      </c>
      <c r="C2260" s="536">
        <v>1</v>
      </c>
      <c r="D2260" s="537" t="str">
        <f>'Information Input'!$M$14</f>
        <v xml:space="preserve">      -      </v>
      </c>
      <c r="E2260" s="537" t="s">
        <v>137</v>
      </c>
      <c r="F2260" s="538">
        <f t="shared" si="344"/>
        <v>43647</v>
      </c>
      <c r="G2260" s="538">
        <f t="shared" si="345"/>
        <v>43738</v>
      </c>
      <c r="H2260" s="538">
        <f>'Information Input'!$H$35</f>
        <v>43555</v>
      </c>
      <c r="I2260" s="537" t="str">
        <f>'Information Input'!$J$22</f>
        <v>Quarterly</v>
      </c>
      <c r="J2260" s="538">
        <f>'Information Input'!$H$30</f>
        <v>43555</v>
      </c>
      <c r="K2260" s="537">
        <f>'Information Input'!$J$18</f>
        <v>2019</v>
      </c>
      <c r="L2260" s="539" t="s">
        <v>103</v>
      </c>
      <c r="M2260" s="540" t="s">
        <v>242</v>
      </c>
      <c r="N2260" s="541" t="s">
        <v>242</v>
      </c>
      <c r="O2260" s="542" t="s">
        <v>675</v>
      </c>
      <c r="P2260" s="537">
        <v>49</v>
      </c>
      <c r="Q2260" s="541" t="s">
        <v>191</v>
      </c>
      <c r="R2260" s="541" t="s">
        <v>239</v>
      </c>
      <c r="S2260" s="543">
        <f>'Report 1'!$AX$18</f>
        <v>0</v>
      </c>
      <c r="T2260" s="544">
        <f>'Report 1'!$AX$69</f>
        <v>0</v>
      </c>
      <c r="U2260" s="545">
        <f>'Report 1'!$AX$155</f>
        <v>0</v>
      </c>
      <c r="AL2260" s="546" t="s">
        <v>669</v>
      </c>
      <c r="AM2260" s="547">
        <v>2</v>
      </c>
      <c r="AN2260" s="547" t="str">
        <f>'Information Input'!$M$14</f>
        <v xml:space="preserve">      -      </v>
      </c>
      <c r="AO2260" s="547" t="s">
        <v>138</v>
      </c>
      <c r="AP2260" s="538">
        <f t="shared" si="346"/>
        <v>43739</v>
      </c>
      <c r="AQ2260" s="538">
        <f t="shared" si="347"/>
        <v>43830</v>
      </c>
      <c r="AR2260" s="538">
        <f>'Information Input'!$H$35</f>
        <v>43555</v>
      </c>
      <c r="AS2260" s="547" t="str">
        <f>'Information Input'!$J$22</f>
        <v>Quarterly</v>
      </c>
      <c r="AT2260" s="538">
        <f>'Information Input'!$H$30</f>
        <v>43555</v>
      </c>
      <c r="AU2260" s="547">
        <f>'Information Input'!$J$18</f>
        <v>2019</v>
      </c>
      <c r="AV2260" s="547" t="s">
        <v>243</v>
      </c>
      <c r="AW2260" s="547" t="s">
        <v>230</v>
      </c>
      <c r="AX2260" s="547" t="s">
        <v>230</v>
      </c>
      <c r="AY2260" s="548" t="s">
        <v>671</v>
      </c>
      <c r="AZ2260" s="547">
        <v>33</v>
      </c>
      <c r="BA2260" s="549" t="s">
        <v>175</v>
      </c>
      <c r="BB2260" s="543" t="s">
        <v>233</v>
      </c>
      <c r="BC2260" s="550">
        <f>'Report 2'!$AC490</f>
        <v>0</v>
      </c>
      <c r="BD2260" s="550">
        <f>'Report 2'!$AD490</f>
        <v>0</v>
      </c>
      <c r="BE2260" s="550">
        <f>'Report 2'!$AE490</f>
        <v>0</v>
      </c>
      <c r="BF2260" s="550">
        <f>'Report 2'!$AF490</f>
        <v>0</v>
      </c>
      <c r="BG2260" s="550">
        <f>'Report 2'!$AG490</f>
        <v>0</v>
      </c>
      <c r="BH2260" s="550">
        <f>'Report 2'!$AH490</f>
        <v>0</v>
      </c>
      <c r="BI2260" s="550">
        <f>'Report 2'!$AI490</f>
        <v>0</v>
      </c>
    </row>
    <row r="2261" spans="2:61">
      <c r="B2261" s="535" t="s">
        <v>669</v>
      </c>
      <c r="C2261" s="536">
        <v>1</v>
      </c>
      <c r="D2261" s="537" t="str">
        <f>'Information Input'!$M$14</f>
        <v xml:space="preserve">      -      </v>
      </c>
      <c r="E2261" s="537" t="s">
        <v>137</v>
      </c>
      <c r="F2261" s="538">
        <f t="shared" si="344"/>
        <v>43647</v>
      </c>
      <c r="G2261" s="538">
        <f t="shared" si="345"/>
        <v>43738</v>
      </c>
      <c r="H2261" s="538">
        <f>'Information Input'!$H$35</f>
        <v>43555</v>
      </c>
      <c r="I2261" s="537" t="str">
        <f>'Information Input'!$J$22</f>
        <v>Quarterly</v>
      </c>
      <c r="J2261" s="538">
        <f>'Information Input'!$H$30</f>
        <v>43555</v>
      </c>
      <c r="K2261" s="537">
        <f>'Information Input'!$J$18</f>
        <v>2019</v>
      </c>
      <c r="L2261" s="539" t="s">
        <v>103</v>
      </c>
      <c r="M2261" s="540" t="s">
        <v>242</v>
      </c>
      <c r="N2261" s="541" t="s">
        <v>242</v>
      </c>
      <c r="O2261" s="542" t="s">
        <v>675</v>
      </c>
      <c r="P2261" s="537">
        <v>50</v>
      </c>
      <c r="Q2261" s="541" t="s">
        <v>192</v>
      </c>
      <c r="R2261" s="541" t="s">
        <v>239</v>
      </c>
      <c r="S2261" s="543">
        <f>'Report 1'!$AX$18</f>
        <v>0</v>
      </c>
      <c r="T2261" s="544">
        <f>'Report 1'!$AX$70</f>
        <v>0</v>
      </c>
      <c r="U2261" s="545">
        <f>'Report 1'!$AX$156</f>
        <v>0</v>
      </c>
      <c r="AL2261" s="546" t="s">
        <v>669</v>
      </c>
      <c r="AM2261" s="547">
        <v>2</v>
      </c>
      <c r="AN2261" s="547" t="str">
        <f>'Information Input'!$M$14</f>
        <v xml:space="preserve">      -      </v>
      </c>
      <c r="AO2261" s="547" t="s">
        <v>138</v>
      </c>
      <c r="AP2261" s="538">
        <f t="shared" si="346"/>
        <v>43739</v>
      </c>
      <c r="AQ2261" s="538">
        <f t="shared" si="347"/>
        <v>43830</v>
      </c>
      <c r="AR2261" s="538">
        <f>'Information Input'!$H$35</f>
        <v>43555</v>
      </c>
      <c r="AS2261" s="547" t="str">
        <f>'Information Input'!$J$22</f>
        <v>Quarterly</v>
      </c>
      <c r="AT2261" s="538">
        <f>'Information Input'!$H$30</f>
        <v>43555</v>
      </c>
      <c r="AU2261" s="547">
        <f>'Information Input'!$J$18</f>
        <v>2019</v>
      </c>
      <c r="AV2261" s="547" t="s">
        <v>243</v>
      </c>
      <c r="AW2261" s="547" t="s">
        <v>230</v>
      </c>
      <c r="AX2261" s="547" t="s">
        <v>230</v>
      </c>
      <c r="AY2261" s="548" t="s">
        <v>671</v>
      </c>
      <c r="AZ2261" s="547">
        <v>34</v>
      </c>
      <c r="BA2261" s="549" t="s">
        <v>176</v>
      </c>
      <c r="BB2261" s="543" t="s">
        <v>238</v>
      </c>
      <c r="BC2261" s="550">
        <f>'Report 2'!$AC491</f>
        <v>0</v>
      </c>
      <c r="BD2261" s="550">
        <f>'Report 2'!$AD491</f>
        <v>0</v>
      </c>
      <c r="BE2261" s="550">
        <f>'Report 2'!$AE491</f>
        <v>0</v>
      </c>
      <c r="BF2261" s="550">
        <f>'Report 2'!$AF491</f>
        <v>0</v>
      </c>
      <c r="BG2261" s="550">
        <f>'Report 2'!$AG491</f>
        <v>0</v>
      </c>
      <c r="BH2261" s="550">
        <f>'Report 2'!$AH491</f>
        <v>0</v>
      </c>
      <c r="BI2261" s="550">
        <f>'Report 2'!$AI491</f>
        <v>0</v>
      </c>
    </row>
    <row r="2262" spans="2:61">
      <c r="B2262" s="535" t="s">
        <v>669</v>
      </c>
      <c r="C2262" s="536">
        <v>1</v>
      </c>
      <c r="D2262" s="537" t="str">
        <f>'Information Input'!$M$14</f>
        <v xml:space="preserve">      -      </v>
      </c>
      <c r="E2262" s="537" t="s">
        <v>137</v>
      </c>
      <c r="F2262" s="538">
        <f t="shared" si="344"/>
        <v>43647</v>
      </c>
      <c r="G2262" s="538">
        <f t="shared" si="345"/>
        <v>43738</v>
      </c>
      <c r="H2262" s="538">
        <f>'Information Input'!$H$35</f>
        <v>43555</v>
      </c>
      <c r="I2262" s="537" t="str">
        <f>'Information Input'!$J$22</f>
        <v>Quarterly</v>
      </c>
      <c r="J2262" s="538">
        <f>'Information Input'!$H$30</f>
        <v>43555</v>
      </c>
      <c r="K2262" s="537">
        <f>'Information Input'!$J$18</f>
        <v>2019</v>
      </c>
      <c r="L2262" s="539" t="s">
        <v>103</v>
      </c>
      <c r="M2262" s="540" t="s">
        <v>242</v>
      </c>
      <c r="N2262" s="541" t="s">
        <v>242</v>
      </c>
      <c r="O2262" s="542" t="s">
        <v>675</v>
      </c>
      <c r="P2262" s="537">
        <v>51</v>
      </c>
      <c r="Q2262" s="541" t="s">
        <v>193</v>
      </c>
      <c r="R2262" s="541" t="s">
        <v>239</v>
      </c>
      <c r="S2262" s="543">
        <f>'Report 1'!$AX$18</f>
        <v>0</v>
      </c>
      <c r="T2262" s="544">
        <f>'Report 1'!$AX$71</f>
        <v>0</v>
      </c>
      <c r="U2262" s="545">
        <f>'Report 1'!$AX$157</f>
        <v>0</v>
      </c>
      <c r="AL2262" s="546" t="s">
        <v>669</v>
      </c>
      <c r="AM2262" s="547">
        <v>2</v>
      </c>
      <c r="AN2262" s="547" t="str">
        <f>'Information Input'!$M$14</f>
        <v xml:space="preserve">      -      </v>
      </c>
      <c r="AO2262" s="547" t="s">
        <v>138</v>
      </c>
      <c r="AP2262" s="538">
        <f t="shared" si="346"/>
        <v>43739</v>
      </c>
      <c r="AQ2262" s="538">
        <f t="shared" si="347"/>
        <v>43830</v>
      </c>
      <c r="AR2262" s="538">
        <f>'Information Input'!$H$35</f>
        <v>43555</v>
      </c>
      <c r="AS2262" s="547" t="str">
        <f>'Information Input'!$J$22</f>
        <v>Quarterly</v>
      </c>
      <c r="AT2262" s="538">
        <f>'Information Input'!$H$30</f>
        <v>43555</v>
      </c>
      <c r="AU2262" s="547">
        <f>'Information Input'!$J$18</f>
        <v>2019</v>
      </c>
      <c r="AV2262" s="547" t="s">
        <v>243</v>
      </c>
      <c r="AW2262" s="547" t="s">
        <v>230</v>
      </c>
      <c r="AX2262" s="547" t="s">
        <v>230</v>
      </c>
      <c r="AY2262" s="548" t="s">
        <v>671</v>
      </c>
      <c r="AZ2262" s="547">
        <v>35</v>
      </c>
      <c r="BA2262" s="549" t="s">
        <v>177</v>
      </c>
      <c r="BB2262" s="543" t="s">
        <v>235</v>
      </c>
      <c r="BC2262" s="550">
        <f>'Report 2'!$AC492</f>
        <v>0</v>
      </c>
      <c r="BD2262" s="550">
        <f>'Report 2'!$AD492</f>
        <v>0</v>
      </c>
      <c r="BE2262" s="550">
        <f>'Report 2'!$AE492</f>
        <v>0</v>
      </c>
      <c r="BF2262" s="550">
        <f>'Report 2'!$AF492</f>
        <v>0</v>
      </c>
      <c r="BG2262" s="550">
        <f>'Report 2'!$AG492</f>
        <v>0</v>
      </c>
      <c r="BH2262" s="550">
        <f>'Report 2'!$AH492</f>
        <v>0</v>
      </c>
      <c r="BI2262" s="550">
        <f>'Report 2'!$AI492</f>
        <v>0</v>
      </c>
    </row>
    <row r="2263" spans="2:61">
      <c r="B2263" s="535" t="s">
        <v>669</v>
      </c>
      <c r="C2263" s="536">
        <v>1</v>
      </c>
      <c r="D2263" s="537" t="str">
        <f>'Information Input'!$M$14</f>
        <v xml:space="preserve">      -      </v>
      </c>
      <c r="E2263" s="537" t="s">
        <v>137</v>
      </c>
      <c r="F2263" s="538">
        <f t="shared" si="344"/>
        <v>43647</v>
      </c>
      <c r="G2263" s="538">
        <f t="shared" si="345"/>
        <v>43738</v>
      </c>
      <c r="H2263" s="538">
        <f>'Information Input'!$H$35</f>
        <v>43555</v>
      </c>
      <c r="I2263" s="537" t="str">
        <f>'Information Input'!$J$22</f>
        <v>Quarterly</v>
      </c>
      <c r="J2263" s="538">
        <f>'Information Input'!$H$30</f>
        <v>43555</v>
      </c>
      <c r="K2263" s="537">
        <f>'Information Input'!$J$18</f>
        <v>2019</v>
      </c>
      <c r="L2263" s="539" t="s">
        <v>103</v>
      </c>
      <c r="M2263" s="540" t="s">
        <v>242</v>
      </c>
      <c r="N2263" s="541" t="s">
        <v>242</v>
      </c>
      <c r="O2263" s="542" t="s">
        <v>674</v>
      </c>
      <c r="P2263" s="537">
        <v>52</v>
      </c>
      <c r="Q2263" s="541" t="s">
        <v>194</v>
      </c>
      <c r="R2263" s="541" t="s">
        <v>239</v>
      </c>
      <c r="S2263" s="543">
        <f>'Report 1'!$AX$18</f>
        <v>0</v>
      </c>
      <c r="T2263" s="544">
        <f>'Report 1'!$AX$72</f>
        <v>0</v>
      </c>
      <c r="U2263" s="545">
        <f>'Report 1'!$AX$158</f>
        <v>0</v>
      </c>
      <c r="AL2263" s="546" t="s">
        <v>669</v>
      </c>
      <c r="AM2263" s="547">
        <v>2</v>
      </c>
      <c r="AN2263" s="547" t="str">
        <f>'Information Input'!$M$14</f>
        <v xml:space="preserve">      -      </v>
      </c>
      <c r="AO2263" s="547" t="s">
        <v>138</v>
      </c>
      <c r="AP2263" s="538">
        <f t="shared" si="346"/>
        <v>43739</v>
      </c>
      <c r="AQ2263" s="538">
        <f t="shared" si="347"/>
        <v>43830</v>
      </c>
      <c r="AR2263" s="538">
        <f>'Information Input'!$H$35</f>
        <v>43555</v>
      </c>
      <c r="AS2263" s="547" t="str">
        <f>'Information Input'!$J$22</f>
        <v>Quarterly</v>
      </c>
      <c r="AT2263" s="538">
        <f>'Information Input'!$H$30</f>
        <v>43555</v>
      </c>
      <c r="AU2263" s="547">
        <f>'Information Input'!$J$18</f>
        <v>2019</v>
      </c>
      <c r="AV2263" s="547" t="s">
        <v>243</v>
      </c>
      <c r="AW2263" s="547" t="s">
        <v>230</v>
      </c>
      <c r="AX2263" s="547" t="s">
        <v>230</v>
      </c>
      <c r="AY2263" s="548" t="s">
        <v>671</v>
      </c>
      <c r="AZ2263" s="547">
        <v>36</v>
      </c>
      <c r="BA2263" s="549" t="s">
        <v>178</v>
      </c>
      <c r="BB2263" s="543" t="s">
        <v>235</v>
      </c>
      <c r="BC2263" s="550">
        <f>'Report 2'!$AC493</f>
        <v>0</v>
      </c>
      <c r="BD2263" s="550">
        <f>'Report 2'!$AD493</f>
        <v>0</v>
      </c>
      <c r="BE2263" s="550">
        <f>'Report 2'!$AE493</f>
        <v>0</v>
      </c>
      <c r="BF2263" s="550">
        <f>'Report 2'!$AF493</f>
        <v>0</v>
      </c>
      <c r="BG2263" s="550">
        <f>'Report 2'!$AG493</f>
        <v>0</v>
      </c>
      <c r="BH2263" s="550">
        <f>'Report 2'!$AH493</f>
        <v>0</v>
      </c>
      <c r="BI2263" s="550">
        <f>'Report 2'!$AI493</f>
        <v>0</v>
      </c>
    </row>
    <row r="2264" spans="2:61">
      <c r="B2264" s="535" t="s">
        <v>669</v>
      </c>
      <c r="C2264" s="536">
        <v>1</v>
      </c>
      <c r="D2264" s="537" t="str">
        <f>'Information Input'!$M$14</f>
        <v xml:space="preserve">      -      </v>
      </c>
      <c r="E2264" s="537" t="s">
        <v>137</v>
      </c>
      <c r="F2264" s="538">
        <f t="shared" si="344"/>
        <v>43647</v>
      </c>
      <c r="G2264" s="538">
        <f t="shared" si="345"/>
        <v>43738</v>
      </c>
      <c r="H2264" s="538">
        <f>'Information Input'!$H$35</f>
        <v>43555</v>
      </c>
      <c r="I2264" s="537" t="str">
        <f>'Information Input'!$J$22</f>
        <v>Quarterly</v>
      </c>
      <c r="J2264" s="538">
        <f>'Information Input'!$H$30</f>
        <v>43555</v>
      </c>
      <c r="K2264" s="537">
        <f>'Information Input'!$J$18</f>
        <v>2019</v>
      </c>
      <c r="L2264" s="539" t="s">
        <v>103</v>
      </c>
      <c r="M2264" s="540" t="s">
        <v>242</v>
      </c>
      <c r="N2264" s="541" t="s">
        <v>242</v>
      </c>
      <c r="O2264" s="542" t="s">
        <v>676</v>
      </c>
      <c r="P2264" s="537">
        <v>53</v>
      </c>
      <c r="Q2264" s="541" t="s">
        <v>195</v>
      </c>
      <c r="R2264" s="541" t="s">
        <v>677</v>
      </c>
      <c r="S2264" s="543">
        <f>'Report 1'!$AX$18</f>
        <v>0</v>
      </c>
      <c r="T2264" s="544">
        <f>'Report 1'!$AX$73</f>
        <v>0</v>
      </c>
      <c r="U2264" s="545">
        <f>'Report 1'!$AX$159</f>
        <v>0</v>
      </c>
      <c r="AL2264" s="546" t="s">
        <v>669</v>
      </c>
      <c r="AM2264" s="547">
        <v>2</v>
      </c>
      <c r="AN2264" s="547" t="str">
        <f>'Information Input'!$M$14</f>
        <v xml:space="preserve">      -      </v>
      </c>
      <c r="AO2264" s="547" t="s">
        <v>138</v>
      </c>
      <c r="AP2264" s="538">
        <f t="shared" si="346"/>
        <v>43739</v>
      </c>
      <c r="AQ2264" s="538">
        <f t="shared" si="347"/>
        <v>43830</v>
      </c>
      <c r="AR2264" s="538">
        <f>'Information Input'!$H$35</f>
        <v>43555</v>
      </c>
      <c r="AS2264" s="547" t="str">
        <f>'Information Input'!$J$22</f>
        <v>Quarterly</v>
      </c>
      <c r="AT2264" s="538">
        <f>'Information Input'!$H$30</f>
        <v>43555</v>
      </c>
      <c r="AU2264" s="547">
        <f>'Information Input'!$J$18</f>
        <v>2019</v>
      </c>
      <c r="AV2264" s="547" t="s">
        <v>243</v>
      </c>
      <c r="AW2264" s="547" t="s">
        <v>230</v>
      </c>
      <c r="AX2264" s="547" t="s">
        <v>230</v>
      </c>
      <c r="AY2264" s="548" t="s">
        <v>671</v>
      </c>
      <c r="AZ2264" s="547">
        <v>37</v>
      </c>
      <c r="BA2264" s="549" t="s">
        <v>179</v>
      </c>
      <c r="BB2264" s="543" t="s">
        <v>231</v>
      </c>
      <c r="BC2264" s="550">
        <f>'Report 2'!$AC494</f>
        <v>0</v>
      </c>
      <c r="BD2264" s="550">
        <f>'Report 2'!$AD494</f>
        <v>0</v>
      </c>
      <c r="BE2264" s="550">
        <f>'Report 2'!$AE494</f>
        <v>0</v>
      </c>
      <c r="BF2264" s="550">
        <f>'Report 2'!$AF494</f>
        <v>0</v>
      </c>
      <c r="BG2264" s="550">
        <f>'Report 2'!$AG494</f>
        <v>0</v>
      </c>
      <c r="BH2264" s="550">
        <f>'Report 2'!$AH494</f>
        <v>0</v>
      </c>
      <c r="BI2264" s="550">
        <f>'Report 2'!$AI494</f>
        <v>0</v>
      </c>
    </row>
    <row r="2265" spans="2:61">
      <c r="B2265" s="535" t="s">
        <v>669</v>
      </c>
      <c r="C2265" s="536">
        <v>1</v>
      </c>
      <c r="D2265" s="537" t="str">
        <f>'Information Input'!$M$14</f>
        <v xml:space="preserve">      -      </v>
      </c>
      <c r="E2265" s="537" t="s">
        <v>137</v>
      </c>
      <c r="F2265" s="538">
        <f t="shared" si="344"/>
        <v>43647</v>
      </c>
      <c r="G2265" s="538">
        <f t="shared" si="345"/>
        <v>43738</v>
      </c>
      <c r="H2265" s="538">
        <f>'Information Input'!$H$35</f>
        <v>43555</v>
      </c>
      <c r="I2265" s="537" t="str">
        <f>'Information Input'!$J$22</f>
        <v>Quarterly</v>
      </c>
      <c r="J2265" s="538">
        <f>'Information Input'!$H$30</f>
        <v>43555</v>
      </c>
      <c r="K2265" s="537">
        <f>'Information Input'!$J$18</f>
        <v>2019</v>
      </c>
      <c r="L2265" s="539" t="s">
        <v>103</v>
      </c>
      <c r="M2265" s="540" t="s">
        <v>242</v>
      </c>
      <c r="N2265" s="541" t="s">
        <v>242</v>
      </c>
      <c r="O2265" s="542" t="s">
        <v>676</v>
      </c>
      <c r="P2265" s="537">
        <v>54</v>
      </c>
      <c r="Q2265" s="541" t="s">
        <v>196</v>
      </c>
      <c r="R2265" s="541" t="s">
        <v>677</v>
      </c>
      <c r="S2265" s="543">
        <f>'Report 1'!$AX$18</f>
        <v>0</v>
      </c>
      <c r="T2265" s="544">
        <f>'Report 1'!$AX$74</f>
        <v>0</v>
      </c>
      <c r="U2265" s="545">
        <f>'Report 1'!$AX$160</f>
        <v>0</v>
      </c>
      <c r="AL2265" s="546" t="s">
        <v>669</v>
      </c>
      <c r="AM2265" s="547">
        <v>2</v>
      </c>
      <c r="AN2265" s="547" t="str">
        <f>'Information Input'!$M$14</f>
        <v xml:space="preserve">      -      </v>
      </c>
      <c r="AO2265" s="547" t="s">
        <v>138</v>
      </c>
      <c r="AP2265" s="538">
        <f t="shared" si="346"/>
        <v>43739</v>
      </c>
      <c r="AQ2265" s="538">
        <f t="shared" si="347"/>
        <v>43830</v>
      </c>
      <c r="AR2265" s="538">
        <f>'Information Input'!$H$35</f>
        <v>43555</v>
      </c>
      <c r="AS2265" s="547" t="str">
        <f>'Information Input'!$J$22</f>
        <v>Quarterly</v>
      </c>
      <c r="AT2265" s="538">
        <f>'Information Input'!$H$30</f>
        <v>43555</v>
      </c>
      <c r="AU2265" s="547">
        <f>'Information Input'!$J$18</f>
        <v>2019</v>
      </c>
      <c r="AV2265" s="547" t="s">
        <v>243</v>
      </c>
      <c r="AW2265" s="547" t="s">
        <v>230</v>
      </c>
      <c r="AX2265" s="547" t="s">
        <v>230</v>
      </c>
      <c r="AY2265" s="548" t="s">
        <v>671</v>
      </c>
      <c r="AZ2265" s="547">
        <v>38</v>
      </c>
      <c r="BA2265" s="549" t="s">
        <v>180</v>
      </c>
      <c r="BB2265" s="543" t="s">
        <v>233</v>
      </c>
      <c r="BC2265" s="550">
        <f>'Report 2'!$AC495</f>
        <v>0</v>
      </c>
      <c r="BD2265" s="550">
        <f>'Report 2'!$AD495</f>
        <v>0</v>
      </c>
      <c r="BE2265" s="550">
        <f>'Report 2'!$AE495</f>
        <v>0</v>
      </c>
      <c r="BF2265" s="550">
        <f>'Report 2'!$AF495</f>
        <v>0</v>
      </c>
      <c r="BG2265" s="550">
        <f>'Report 2'!$AG495</f>
        <v>0</v>
      </c>
      <c r="BH2265" s="550">
        <f>'Report 2'!$AH495</f>
        <v>0</v>
      </c>
      <c r="BI2265" s="550">
        <f>'Report 2'!$AI495</f>
        <v>0</v>
      </c>
    </row>
    <row r="2266" spans="2:61">
      <c r="B2266" s="535" t="s">
        <v>669</v>
      </c>
      <c r="C2266" s="536">
        <v>1</v>
      </c>
      <c r="D2266" s="537" t="str">
        <f>'Information Input'!$M$14</f>
        <v xml:space="preserve">      -      </v>
      </c>
      <c r="E2266" s="537" t="s">
        <v>137</v>
      </c>
      <c r="F2266" s="538">
        <f t="shared" si="344"/>
        <v>43647</v>
      </c>
      <c r="G2266" s="538">
        <f t="shared" si="345"/>
        <v>43738</v>
      </c>
      <c r="H2266" s="538">
        <f>'Information Input'!$H$35</f>
        <v>43555</v>
      </c>
      <c r="I2266" s="537" t="str">
        <f>'Information Input'!$J$22</f>
        <v>Quarterly</v>
      </c>
      <c r="J2266" s="538">
        <f>'Information Input'!$H$30</f>
        <v>43555</v>
      </c>
      <c r="K2266" s="537">
        <f>'Information Input'!$J$18</f>
        <v>2019</v>
      </c>
      <c r="L2266" s="539" t="s">
        <v>103</v>
      </c>
      <c r="M2266" s="540" t="s">
        <v>242</v>
      </c>
      <c r="N2266" s="541" t="s">
        <v>242</v>
      </c>
      <c r="O2266" s="542" t="s">
        <v>676</v>
      </c>
      <c r="P2266" s="537">
        <v>55</v>
      </c>
      <c r="Q2266" s="541" t="s">
        <v>197</v>
      </c>
      <c r="R2266" s="541" t="s">
        <v>677</v>
      </c>
      <c r="S2266" s="543">
        <f>'Report 1'!$AX$18</f>
        <v>0</v>
      </c>
      <c r="T2266" s="544">
        <f>'Report 1'!$AX$75</f>
        <v>0</v>
      </c>
      <c r="U2266" s="545">
        <f>'Report 1'!$AX$161</f>
        <v>0</v>
      </c>
      <c r="AL2266" s="546" t="s">
        <v>669</v>
      </c>
      <c r="AM2266" s="547">
        <v>2</v>
      </c>
      <c r="AN2266" s="547" t="str">
        <f>'Information Input'!$M$14</f>
        <v xml:space="preserve">      -      </v>
      </c>
      <c r="AO2266" s="547" t="s">
        <v>138</v>
      </c>
      <c r="AP2266" s="538">
        <f t="shared" si="346"/>
        <v>43739</v>
      </c>
      <c r="AQ2266" s="538">
        <f t="shared" si="347"/>
        <v>43830</v>
      </c>
      <c r="AR2266" s="538">
        <f>'Information Input'!$H$35</f>
        <v>43555</v>
      </c>
      <c r="AS2266" s="547" t="str">
        <f>'Information Input'!$J$22</f>
        <v>Quarterly</v>
      </c>
      <c r="AT2266" s="538">
        <f>'Information Input'!$H$30</f>
        <v>43555</v>
      </c>
      <c r="AU2266" s="547">
        <f>'Information Input'!$J$18</f>
        <v>2019</v>
      </c>
      <c r="AV2266" s="547" t="s">
        <v>243</v>
      </c>
      <c r="AW2266" s="547" t="s">
        <v>230</v>
      </c>
      <c r="AX2266" s="547" t="s">
        <v>230</v>
      </c>
      <c r="AY2266" s="548" t="s">
        <v>671</v>
      </c>
      <c r="AZ2266" s="547">
        <v>39</v>
      </c>
      <c r="BA2266" s="549" t="s">
        <v>181</v>
      </c>
      <c r="BB2266" s="543" t="s">
        <v>233</v>
      </c>
      <c r="BC2266" s="550">
        <f>'Report 2'!$AC496</f>
        <v>0</v>
      </c>
      <c r="BD2266" s="550">
        <f>'Report 2'!$AD496</f>
        <v>0</v>
      </c>
      <c r="BE2266" s="550">
        <f>'Report 2'!$AE496</f>
        <v>0</v>
      </c>
      <c r="BF2266" s="550">
        <f>'Report 2'!$AF496</f>
        <v>0</v>
      </c>
      <c r="BG2266" s="550">
        <f>'Report 2'!$AG496</f>
        <v>0</v>
      </c>
      <c r="BH2266" s="550">
        <f>'Report 2'!$AH496</f>
        <v>0</v>
      </c>
      <c r="BI2266" s="550">
        <f>'Report 2'!$AI496</f>
        <v>0</v>
      </c>
    </row>
    <row r="2267" spans="2:61">
      <c r="B2267" s="535" t="s">
        <v>669</v>
      </c>
      <c r="C2267" s="536">
        <v>1</v>
      </c>
      <c r="D2267" s="537" t="str">
        <f>'Information Input'!$M$14</f>
        <v xml:space="preserve">      -      </v>
      </c>
      <c r="E2267" s="537" t="s">
        <v>137</v>
      </c>
      <c r="F2267" s="538">
        <f t="shared" si="344"/>
        <v>43647</v>
      </c>
      <c r="G2267" s="538">
        <f t="shared" si="345"/>
        <v>43738</v>
      </c>
      <c r="H2267" s="538">
        <f>'Information Input'!$H$35</f>
        <v>43555</v>
      </c>
      <c r="I2267" s="537" t="str">
        <f>'Information Input'!$J$22</f>
        <v>Quarterly</v>
      </c>
      <c r="J2267" s="538">
        <f>'Information Input'!$H$30</f>
        <v>43555</v>
      </c>
      <c r="K2267" s="537">
        <f>'Information Input'!$J$18</f>
        <v>2019</v>
      </c>
      <c r="L2267" s="539" t="s">
        <v>103</v>
      </c>
      <c r="M2267" s="540" t="s">
        <v>242</v>
      </c>
      <c r="N2267" s="541" t="s">
        <v>242</v>
      </c>
      <c r="O2267" s="542" t="s">
        <v>676</v>
      </c>
      <c r="P2267" s="537">
        <v>56</v>
      </c>
      <c r="Q2267" s="541" t="s">
        <v>198</v>
      </c>
      <c r="R2267" s="541" t="s">
        <v>239</v>
      </c>
      <c r="S2267" s="543">
        <f>'Report 1'!$AX$18</f>
        <v>0</v>
      </c>
      <c r="T2267" s="544">
        <f>'Report 1'!$AX$76</f>
        <v>0</v>
      </c>
      <c r="U2267" s="545">
        <f>'Report 1'!$AX$162</f>
        <v>0</v>
      </c>
      <c r="AL2267" s="546" t="s">
        <v>669</v>
      </c>
      <c r="AM2267" s="547">
        <v>2</v>
      </c>
      <c r="AN2267" s="547" t="str">
        <f>'Information Input'!$M$14</f>
        <v xml:space="preserve">      -      </v>
      </c>
      <c r="AO2267" s="547" t="s">
        <v>138</v>
      </c>
      <c r="AP2267" s="538">
        <f t="shared" si="346"/>
        <v>43739</v>
      </c>
      <c r="AQ2267" s="538">
        <f t="shared" si="347"/>
        <v>43830</v>
      </c>
      <c r="AR2267" s="538">
        <f>'Information Input'!$H$35</f>
        <v>43555</v>
      </c>
      <c r="AS2267" s="547" t="str">
        <f>'Information Input'!$J$22</f>
        <v>Quarterly</v>
      </c>
      <c r="AT2267" s="538">
        <f>'Information Input'!$H$30</f>
        <v>43555</v>
      </c>
      <c r="AU2267" s="547">
        <f>'Information Input'!$J$18</f>
        <v>2019</v>
      </c>
      <c r="AV2267" s="547" t="s">
        <v>243</v>
      </c>
      <c r="AW2267" s="547" t="s">
        <v>230</v>
      </c>
      <c r="AX2267" s="547" t="s">
        <v>230</v>
      </c>
      <c r="AY2267" s="548" t="s">
        <v>671</v>
      </c>
      <c r="AZ2267" s="547">
        <v>40</v>
      </c>
      <c r="BA2267" s="549" t="s">
        <v>182</v>
      </c>
      <c r="BB2267" s="543" t="s">
        <v>238</v>
      </c>
      <c r="BC2267" s="550">
        <f>'Report 2'!$AC497</f>
        <v>0</v>
      </c>
      <c r="BD2267" s="550">
        <f>'Report 2'!$AD497</f>
        <v>0</v>
      </c>
      <c r="BE2267" s="550">
        <f>'Report 2'!$AE497</f>
        <v>0</v>
      </c>
      <c r="BF2267" s="550">
        <f>'Report 2'!$AF497</f>
        <v>0</v>
      </c>
      <c r="BG2267" s="550">
        <f>'Report 2'!$AG497</f>
        <v>0</v>
      </c>
      <c r="BH2267" s="550">
        <f>'Report 2'!$AH497</f>
        <v>0</v>
      </c>
      <c r="BI2267" s="550">
        <f>'Report 2'!$AI497</f>
        <v>0</v>
      </c>
    </row>
    <row r="2268" spans="2:61">
      <c r="B2268" s="535" t="s">
        <v>669</v>
      </c>
      <c r="C2268" s="536">
        <v>1</v>
      </c>
      <c r="D2268" s="537" t="str">
        <f>'Information Input'!$M$14</f>
        <v xml:space="preserve">      -      </v>
      </c>
      <c r="E2268" s="537" t="s">
        <v>137</v>
      </c>
      <c r="F2268" s="538">
        <f t="shared" si="344"/>
        <v>43647</v>
      </c>
      <c r="G2268" s="538">
        <f t="shared" si="345"/>
        <v>43738</v>
      </c>
      <c r="H2268" s="538">
        <f>'Information Input'!$H$35</f>
        <v>43555</v>
      </c>
      <c r="I2268" s="537" t="str">
        <f>'Information Input'!$J$22</f>
        <v>Quarterly</v>
      </c>
      <c r="J2268" s="538">
        <f>'Information Input'!$H$30</f>
        <v>43555</v>
      </c>
      <c r="K2268" s="537">
        <f>'Information Input'!$J$18</f>
        <v>2019</v>
      </c>
      <c r="L2268" s="539" t="s">
        <v>103</v>
      </c>
      <c r="M2268" s="540" t="s">
        <v>242</v>
      </c>
      <c r="N2268" s="541" t="s">
        <v>242</v>
      </c>
      <c r="O2268" s="542" t="s">
        <v>674</v>
      </c>
      <c r="P2268" s="537">
        <v>57</v>
      </c>
      <c r="Q2268" s="541" t="s">
        <v>199</v>
      </c>
      <c r="R2268" s="542" t="s">
        <v>239</v>
      </c>
      <c r="S2268" s="543">
        <f>'Report 1'!$AX$18</f>
        <v>0</v>
      </c>
      <c r="T2268" s="544">
        <f>'Report 1'!$AX$77</f>
        <v>0</v>
      </c>
      <c r="U2268" s="545">
        <f>'Report 1'!$AX$163</f>
        <v>0</v>
      </c>
      <c r="AL2268" s="546" t="s">
        <v>669</v>
      </c>
      <c r="AM2268" s="547">
        <v>2</v>
      </c>
      <c r="AN2268" s="547" t="str">
        <f>'Information Input'!$M$14</f>
        <v xml:space="preserve">      -      </v>
      </c>
      <c r="AO2268" s="547" t="s">
        <v>138</v>
      </c>
      <c r="AP2268" s="538">
        <f t="shared" si="346"/>
        <v>43739</v>
      </c>
      <c r="AQ2268" s="538">
        <f t="shared" si="347"/>
        <v>43830</v>
      </c>
      <c r="AR2268" s="538">
        <f>'Information Input'!$H$35</f>
        <v>43555</v>
      </c>
      <c r="AS2268" s="547" t="str">
        <f>'Information Input'!$J$22</f>
        <v>Quarterly</v>
      </c>
      <c r="AT2268" s="538">
        <f>'Information Input'!$H$30</f>
        <v>43555</v>
      </c>
      <c r="AU2268" s="547">
        <f>'Information Input'!$J$18</f>
        <v>2019</v>
      </c>
      <c r="AV2268" s="547" t="s">
        <v>243</v>
      </c>
      <c r="AW2268" s="547" t="s">
        <v>230</v>
      </c>
      <c r="AX2268" s="547" t="s">
        <v>230</v>
      </c>
      <c r="AY2268" s="548" t="s">
        <v>671</v>
      </c>
      <c r="AZ2268" s="547">
        <v>41</v>
      </c>
      <c r="BA2268" s="549" t="s">
        <v>183</v>
      </c>
      <c r="BB2268" s="543" t="s">
        <v>238</v>
      </c>
      <c r="BC2268" s="550">
        <f>'Report 2'!$AC498</f>
        <v>0</v>
      </c>
      <c r="BD2268" s="550">
        <f>'Report 2'!$AD498</f>
        <v>0</v>
      </c>
      <c r="BE2268" s="550">
        <f>'Report 2'!$AE498</f>
        <v>0</v>
      </c>
      <c r="BF2268" s="550">
        <f>'Report 2'!$AF498</f>
        <v>0</v>
      </c>
      <c r="BG2268" s="550">
        <f>'Report 2'!$AG498</f>
        <v>0</v>
      </c>
      <c r="BH2268" s="550">
        <f>'Report 2'!$AH498</f>
        <v>0</v>
      </c>
      <c r="BI2268" s="550">
        <f>'Report 2'!$AI498</f>
        <v>0</v>
      </c>
    </row>
    <row r="2269" spans="2:61">
      <c r="B2269" s="535" t="s">
        <v>669</v>
      </c>
      <c r="C2269" s="536">
        <v>1</v>
      </c>
      <c r="D2269" s="537" t="str">
        <f>'Information Input'!$M$14</f>
        <v xml:space="preserve">      -      </v>
      </c>
      <c r="E2269" s="537" t="s">
        <v>137</v>
      </c>
      <c r="F2269" s="538">
        <f t="shared" si="344"/>
        <v>43647</v>
      </c>
      <c r="G2269" s="538">
        <f t="shared" si="345"/>
        <v>43738</v>
      </c>
      <c r="H2269" s="538">
        <f>'Information Input'!$H$35</f>
        <v>43555</v>
      </c>
      <c r="I2269" s="537" t="str">
        <f>'Information Input'!$J$22</f>
        <v>Quarterly</v>
      </c>
      <c r="J2269" s="538">
        <f>'Information Input'!$H$30</f>
        <v>43555</v>
      </c>
      <c r="K2269" s="537">
        <f>'Information Input'!$J$18</f>
        <v>2019</v>
      </c>
      <c r="L2269" s="539" t="s">
        <v>103</v>
      </c>
      <c r="M2269" s="540" t="s">
        <v>242</v>
      </c>
      <c r="N2269" s="541" t="s">
        <v>242</v>
      </c>
      <c r="O2269" s="542" t="s">
        <v>678</v>
      </c>
      <c r="P2269" s="537">
        <v>58</v>
      </c>
      <c r="Q2269" s="541" t="s">
        <v>201</v>
      </c>
      <c r="R2269" s="542" t="s">
        <v>239</v>
      </c>
      <c r="S2269" s="543">
        <f>'Report 1'!$AX$18</f>
        <v>0</v>
      </c>
      <c r="T2269" s="544">
        <f>'Report 1'!$AX$79</f>
        <v>0</v>
      </c>
      <c r="U2269" s="545">
        <f>'Report 1'!$AX$165</f>
        <v>0</v>
      </c>
      <c r="AL2269" s="546" t="s">
        <v>669</v>
      </c>
      <c r="AM2269" s="547">
        <v>2</v>
      </c>
      <c r="AN2269" s="547" t="str">
        <f>'Information Input'!$M$14</f>
        <v xml:space="preserve">      -      </v>
      </c>
      <c r="AO2269" s="547" t="s">
        <v>138</v>
      </c>
      <c r="AP2269" s="538">
        <f t="shared" si="346"/>
        <v>43739</v>
      </c>
      <c r="AQ2269" s="538">
        <f t="shared" si="347"/>
        <v>43830</v>
      </c>
      <c r="AR2269" s="538">
        <f>'Information Input'!$H$35</f>
        <v>43555</v>
      </c>
      <c r="AS2269" s="547" t="str">
        <f>'Information Input'!$J$22</f>
        <v>Quarterly</v>
      </c>
      <c r="AT2269" s="538">
        <f>'Information Input'!$H$30</f>
        <v>43555</v>
      </c>
      <c r="AU2269" s="547">
        <f>'Information Input'!$J$18</f>
        <v>2019</v>
      </c>
      <c r="AV2269" s="547" t="s">
        <v>243</v>
      </c>
      <c r="AW2269" s="547" t="s">
        <v>230</v>
      </c>
      <c r="AX2269" s="547" t="s">
        <v>230</v>
      </c>
      <c r="AY2269" s="548" t="s">
        <v>671</v>
      </c>
      <c r="AZ2269" s="547">
        <v>42</v>
      </c>
      <c r="BA2269" s="549" t="s">
        <v>184</v>
      </c>
      <c r="BB2269" s="543" t="s">
        <v>233</v>
      </c>
      <c r="BC2269" s="550">
        <f>'Report 2'!$AC499</f>
        <v>0</v>
      </c>
      <c r="BD2269" s="550">
        <f>'Report 2'!$AD499</f>
        <v>0</v>
      </c>
      <c r="BE2269" s="550">
        <f>'Report 2'!$AE499</f>
        <v>0</v>
      </c>
      <c r="BF2269" s="550">
        <f>'Report 2'!$AF499</f>
        <v>0</v>
      </c>
      <c r="BG2269" s="550">
        <f>'Report 2'!$AG499</f>
        <v>0</v>
      </c>
      <c r="BH2269" s="550">
        <f>'Report 2'!$AH499</f>
        <v>0</v>
      </c>
      <c r="BI2269" s="550">
        <f>'Report 2'!$AI499</f>
        <v>0</v>
      </c>
    </row>
    <row r="2270" spans="2:61">
      <c r="B2270" s="535" t="s">
        <v>669</v>
      </c>
      <c r="C2270" s="536">
        <v>1</v>
      </c>
      <c r="D2270" s="537" t="str">
        <f>'Information Input'!$M$14</f>
        <v xml:space="preserve">      -      </v>
      </c>
      <c r="E2270" s="537" t="s">
        <v>137</v>
      </c>
      <c r="F2270" s="538">
        <f t="shared" si="344"/>
        <v>43647</v>
      </c>
      <c r="G2270" s="538">
        <f t="shared" si="345"/>
        <v>43738</v>
      </c>
      <c r="H2270" s="538">
        <f>'Information Input'!$H$35</f>
        <v>43555</v>
      </c>
      <c r="I2270" s="537" t="str">
        <f>'Information Input'!$J$22</f>
        <v>Quarterly</v>
      </c>
      <c r="J2270" s="538">
        <f>'Information Input'!$H$30</f>
        <v>43555</v>
      </c>
      <c r="K2270" s="537">
        <f>'Information Input'!$J$18</f>
        <v>2019</v>
      </c>
      <c r="L2270" s="539" t="s">
        <v>103</v>
      </c>
      <c r="M2270" s="540" t="s">
        <v>242</v>
      </c>
      <c r="N2270" s="541" t="s">
        <v>242</v>
      </c>
      <c r="O2270" s="542" t="s">
        <v>678</v>
      </c>
      <c r="P2270" s="537">
        <v>59</v>
      </c>
      <c r="Q2270" s="541" t="s">
        <v>202</v>
      </c>
      <c r="R2270" s="542" t="s">
        <v>239</v>
      </c>
      <c r="S2270" s="543">
        <f>'Report 1'!$AX$18</f>
        <v>0</v>
      </c>
      <c r="T2270" s="544">
        <f>'Report 1'!$AX$80</f>
        <v>0</v>
      </c>
      <c r="U2270" s="545">
        <f>'Report 1'!$AX$166</f>
        <v>0</v>
      </c>
      <c r="AL2270" s="546" t="s">
        <v>669</v>
      </c>
      <c r="AM2270" s="547">
        <v>2</v>
      </c>
      <c r="AN2270" s="547" t="str">
        <f>'Information Input'!$M$14</f>
        <v xml:space="preserve">      -      </v>
      </c>
      <c r="AO2270" s="547" t="s">
        <v>138</v>
      </c>
      <c r="AP2270" s="538">
        <f t="shared" si="346"/>
        <v>43739</v>
      </c>
      <c r="AQ2270" s="538">
        <f t="shared" si="347"/>
        <v>43830</v>
      </c>
      <c r="AR2270" s="538">
        <f>'Information Input'!$H$35</f>
        <v>43555</v>
      </c>
      <c r="AS2270" s="547" t="str">
        <f>'Information Input'!$J$22</f>
        <v>Quarterly</v>
      </c>
      <c r="AT2270" s="538">
        <f>'Information Input'!$H$30</f>
        <v>43555</v>
      </c>
      <c r="AU2270" s="547">
        <f>'Information Input'!$J$18</f>
        <v>2019</v>
      </c>
      <c r="AV2270" s="547" t="s">
        <v>243</v>
      </c>
      <c r="AW2270" s="547" t="s">
        <v>230</v>
      </c>
      <c r="AX2270" s="547" t="s">
        <v>230</v>
      </c>
      <c r="AY2270" s="548" t="s">
        <v>671</v>
      </c>
      <c r="AZ2270" s="547">
        <v>43</v>
      </c>
      <c r="BA2270" s="549" t="s">
        <v>185</v>
      </c>
      <c r="BB2270" s="543" t="s">
        <v>233</v>
      </c>
      <c r="BC2270" s="550">
        <f>'Report 2'!$AC500</f>
        <v>0</v>
      </c>
      <c r="BD2270" s="550">
        <f>'Report 2'!$AD500</f>
        <v>0</v>
      </c>
      <c r="BE2270" s="550">
        <f>'Report 2'!$AE500</f>
        <v>0</v>
      </c>
      <c r="BF2270" s="550">
        <f>'Report 2'!$AF500</f>
        <v>0</v>
      </c>
      <c r="BG2270" s="550">
        <f>'Report 2'!$AG500</f>
        <v>0</v>
      </c>
      <c r="BH2270" s="550">
        <f>'Report 2'!$AH500</f>
        <v>0</v>
      </c>
      <c r="BI2270" s="550">
        <f>'Report 2'!$AI500</f>
        <v>0</v>
      </c>
    </row>
    <row r="2271" spans="2:61">
      <c r="B2271" s="535" t="s">
        <v>669</v>
      </c>
      <c r="C2271" s="536">
        <v>1</v>
      </c>
      <c r="D2271" s="537" t="str">
        <f>'Information Input'!$M$14</f>
        <v xml:space="preserve">      -      </v>
      </c>
      <c r="E2271" s="537" t="s">
        <v>137</v>
      </c>
      <c r="F2271" s="538">
        <f t="shared" si="344"/>
        <v>43647</v>
      </c>
      <c r="G2271" s="538">
        <f t="shared" si="345"/>
        <v>43738</v>
      </c>
      <c r="H2271" s="538">
        <f>'Information Input'!$H$35</f>
        <v>43555</v>
      </c>
      <c r="I2271" s="537" t="str">
        <f>'Information Input'!$J$22</f>
        <v>Quarterly</v>
      </c>
      <c r="J2271" s="538">
        <f>'Information Input'!$H$30</f>
        <v>43555</v>
      </c>
      <c r="K2271" s="537">
        <f>'Information Input'!$J$18</f>
        <v>2019</v>
      </c>
      <c r="L2271" s="539" t="s">
        <v>103</v>
      </c>
      <c r="M2271" s="540" t="s">
        <v>242</v>
      </c>
      <c r="N2271" s="541" t="s">
        <v>242</v>
      </c>
      <c r="O2271" s="542" t="s">
        <v>678</v>
      </c>
      <c r="P2271" s="537">
        <v>60</v>
      </c>
      <c r="Q2271" s="541" t="s">
        <v>203</v>
      </c>
      <c r="R2271" s="541" t="s">
        <v>239</v>
      </c>
      <c r="S2271" s="543">
        <f>'Report 1'!$AX$18</f>
        <v>0</v>
      </c>
      <c r="T2271" s="544">
        <f>'Report 1'!$AX$81</f>
        <v>0</v>
      </c>
      <c r="U2271" s="545">
        <f>'Report 1'!$AX$167</f>
        <v>0</v>
      </c>
      <c r="AL2271" s="546" t="s">
        <v>669</v>
      </c>
      <c r="AM2271" s="547">
        <v>2</v>
      </c>
      <c r="AN2271" s="547" t="str">
        <f>'Information Input'!$M$14</f>
        <v xml:space="preserve">      -      </v>
      </c>
      <c r="AO2271" s="547" t="s">
        <v>138</v>
      </c>
      <c r="AP2271" s="538">
        <f t="shared" si="346"/>
        <v>43739</v>
      </c>
      <c r="AQ2271" s="538">
        <f t="shared" si="347"/>
        <v>43830</v>
      </c>
      <c r="AR2271" s="538">
        <f>'Information Input'!$H$35</f>
        <v>43555</v>
      </c>
      <c r="AS2271" s="547" t="str">
        <f>'Information Input'!$J$22</f>
        <v>Quarterly</v>
      </c>
      <c r="AT2271" s="538">
        <f>'Information Input'!$H$30</f>
        <v>43555</v>
      </c>
      <c r="AU2271" s="547">
        <f>'Information Input'!$J$18</f>
        <v>2019</v>
      </c>
      <c r="AV2271" s="547" t="s">
        <v>243</v>
      </c>
      <c r="AW2271" s="547" t="s">
        <v>230</v>
      </c>
      <c r="AX2271" s="547" t="s">
        <v>230</v>
      </c>
      <c r="AY2271" s="548" t="s">
        <v>674</v>
      </c>
      <c r="AZ2271" s="547">
        <v>44</v>
      </c>
      <c r="BA2271" s="549" t="s">
        <v>186</v>
      </c>
      <c r="BB2271" s="543" t="s">
        <v>239</v>
      </c>
      <c r="BC2271" s="550">
        <f>'Report 2'!$AC501</f>
        <v>0</v>
      </c>
      <c r="BD2271" s="550">
        <f>'Report 2'!$AD501</f>
        <v>0</v>
      </c>
      <c r="BE2271" s="550">
        <f>'Report 2'!$AE501</f>
        <v>0</v>
      </c>
      <c r="BF2271" s="550">
        <f>'Report 2'!$AF501</f>
        <v>0</v>
      </c>
      <c r="BG2271" s="550">
        <f>'Report 2'!$AG501</f>
        <v>0</v>
      </c>
      <c r="BH2271" s="550">
        <f>'Report 2'!$AH501</f>
        <v>0</v>
      </c>
      <c r="BI2271" s="550">
        <f>'Report 2'!$AI501</f>
        <v>0</v>
      </c>
    </row>
    <row r="2272" spans="2:61">
      <c r="B2272" s="535" t="s">
        <v>669</v>
      </c>
      <c r="C2272" s="536">
        <v>1</v>
      </c>
      <c r="D2272" s="537" t="str">
        <f>'Information Input'!$M$14</f>
        <v xml:space="preserve">      -      </v>
      </c>
      <c r="E2272" s="537" t="s">
        <v>137</v>
      </c>
      <c r="F2272" s="538">
        <f t="shared" si="344"/>
        <v>43647</v>
      </c>
      <c r="G2272" s="538">
        <f t="shared" si="345"/>
        <v>43738</v>
      </c>
      <c r="H2272" s="538">
        <f>'Information Input'!$H$35</f>
        <v>43555</v>
      </c>
      <c r="I2272" s="537" t="str">
        <f>'Information Input'!$J$22</f>
        <v>Quarterly</v>
      </c>
      <c r="J2272" s="538">
        <f>'Information Input'!$H$30</f>
        <v>43555</v>
      </c>
      <c r="K2272" s="537">
        <f>'Information Input'!$J$18</f>
        <v>2019</v>
      </c>
      <c r="L2272" s="539" t="s">
        <v>103</v>
      </c>
      <c r="M2272" s="540" t="s">
        <v>242</v>
      </c>
      <c r="N2272" s="541" t="s">
        <v>242</v>
      </c>
      <c r="O2272" s="542" t="s">
        <v>678</v>
      </c>
      <c r="P2272" s="537">
        <v>61</v>
      </c>
      <c r="Q2272" s="541" t="s">
        <v>204</v>
      </c>
      <c r="R2272" s="541" t="s">
        <v>239</v>
      </c>
      <c r="S2272" s="543">
        <f>'Report 1'!$AX$18</f>
        <v>0</v>
      </c>
      <c r="T2272" s="544">
        <f>'Report 1'!$AX$82</f>
        <v>0</v>
      </c>
      <c r="U2272" s="545">
        <f>'Report 1'!$AX$168</f>
        <v>0</v>
      </c>
      <c r="AL2272" s="546" t="s">
        <v>669</v>
      </c>
      <c r="AM2272" s="547">
        <v>2</v>
      </c>
      <c r="AN2272" s="547" t="str">
        <f>'Information Input'!$M$14</f>
        <v xml:space="preserve">      -      </v>
      </c>
      <c r="AO2272" s="547" t="s">
        <v>138</v>
      </c>
      <c r="AP2272" s="538">
        <f t="shared" si="346"/>
        <v>43739</v>
      </c>
      <c r="AQ2272" s="538">
        <f t="shared" si="347"/>
        <v>43830</v>
      </c>
      <c r="AR2272" s="538">
        <f>'Information Input'!$H$35</f>
        <v>43555</v>
      </c>
      <c r="AS2272" s="547" t="str">
        <f>'Information Input'!$J$22</f>
        <v>Quarterly</v>
      </c>
      <c r="AT2272" s="538">
        <f>'Information Input'!$H$30</f>
        <v>43555</v>
      </c>
      <c r="AU2272" s="547">
        <f>'Information Input'!$J$18</f>
        <v>2019</v>
      </c>
      <c r="AV2272" s="547" t="s">
        <v>243</v>
      </c>
      <c r="AW2272" s="547" t="s">
        <v>230</v>
      </c>
      <c r="AX2272" s="547" t="s">
        <v>230</v>
      </c>
      <c r="AY2272" s="548" t="s">
        <v>675</v>
      </c>
      <c r="AZ2272" s="547">
        <v>45</v>
      </c>
      <c r="BA2272" s="549" t="s">
        <v>187</v>
      </c>
      <c r="BB2272" s="543" t="s">
        <v>239</v>
      </c>
      <c r="BC2272" s="550">
        <f>'Report 2'!$AC502</f>
        <v>0</v>
      </c>
      <c r="BD2272" s="550">
        <f>'Report 2'!$AD502</f>
        <v>0</v>
      </c>
      <c r="BE2272" s="550">
        <f>'Report 2'!$AE502</f>
        <v>0</v>
      </c>
      <c r="BF2272" s="550">
        <f>'Report 2'!$AF502</f>
        <v>0</v>
      </c>
      <c r="BG2272" s="550">
        <f>'Report 2'!$AG502</f>
        <v>0</v>
      </c>
      <c r="BH2272" s="550">
        <f>'Report 2'!$AH502</f>
        <v>0</v>
      </c>
      <c r="BI2272" s="550">
        <f>'Report 2'!$AI502</f>
        <v>0</v>
      </c>
    </row>
    <row r="2273" spans="2:61">
      <c r="B2273" s="535" t="s">
        <v>669</v>
      </c>
      <c r="C2273" s="536">
        <v>1</v>
      </c>
      <c r="D2273" s="537" t="str">
        <f>'Information Input'!$M$14</f>
        <v xml:space="preserve">      -      </v>
      </c>
      <c r="E2273" s="537" t="s">
        <v>137</v>
      </c>
      <c r="F2273" s="538">
        <f t="shared" si="344"/>
        <v>43647</v>
      </c>
      <c r="G2273" s="538">
        <f t="shared" si="345"/>
        <v>43738</v>
      </c>
      <c r="H2273" s="538">
        <f>'Information Input'!$H$35</f>
        <v>43555</v>
      </c>
      <c r="I2273" s="537" t="str">
        <f>'Information Input'!$J$22</f>
        <v>Quarterly</v>
      </c>
      <c r="J2273" s="538">
        <f>'Information Input'!$H$30</f>
        <v>43555</v>
      </c>
      <c r="K2273" s="537">
        <f>'Information Input'!$J$18</f>
        <v>2019</v>
      </c>
      <c r="L2273" s="539" t="s">
        <v>103</v>
      </c>
      <c r="M2273" s="540" t="s">
        <v>242</v>
      </c>
      <c r="N2273" s="541" t="s">
        <v>242</v>
      </c>
      <c r="O2273" s="542" t="s">
        <v>678</v>
      </c>
      <c r="P2273" s="537">
        <v>62</v>
      </c>
      <c r="Q2273" s="541" t="s">
        <v>204</v>
      </c>
      <c r="R2273" s="541" t="s">
        <v>239</v>
      </c>
      <c r="S2273" s="543">
        <f>'Report 1'!$AX$18</f>
        <v>0</v>
      </c>
      <c r="T2273" s="544">
        <f>'Report 1'!$AX$83</f>
        <v>0</v>
      </c>
      <c r="U2273" s="545">
        <f>'Report 1'!$AX$169</f>
        <v>0</v>
      </c>
      <c r="AL2273" s="546" t="s">
        <v>669</v>
      </c>
      <c r="AM2273" s="547">
        <v>2</v>
      </c>
      <c r="AN2273" s="547" t="str">
        <f>'Information Input'!$M$14</f>
        <v xml:space="preserve">      -      </v>
      </c>
      <c r="AO2273" s="547" t="s">
        <v>138</v>
      </c>
      <c r="AP2273" s="538">
        <f t="shared" si="346"/>
        <v>43739</v>
      </c>
      <c r="AQ2273" s="538">
        <f t="shared" si="347"/>
        <v>43830</v>
      </c>
      <c r="AR2273" s="538">
        <f>'Information Input'!$H$35</f>
        <v>43555</v>
      </c>
      <c r="AS2273" s="547" t="str">
        <f>'Information Input'!$J$22</f>
        <v>Quarterly</v>
      </c>
      <c r="AT2273" s="538">
        <f>'Information Input'!$H$30</f>
        <v>43555</v>
      </c>
      <c r="AU2273" s="547">
        <f>'Information Input'!$J$18</f>
        <v>2019</v>
      </c>
      <c r="AV2273" s="547" t="s">
        <v>243</v>
      </c>
      <c r="AW2273" s="547" t="s">
        <v>230</v>
      </c>
      <c r="AX2273" s="547" t="s">
        <v>230</v>
      </c>
      <c r="AY2273" s="548" t="s">
        <v>675</v>
      </c>
      <c r="AZ2273" s="547">
        <v>46</v>
      </c>
      <c r="BA2273" s="549" t="s">
        <v>188</v>
      </c>
      <c r="BB2273" s="543" t="s">
        <v>239</v>
      </c>
      <c r="BC2273" s="550">
        <f>'Report 2'!$AC503</f>
        <v>0</v>
      </c>
      <c r="BD2273" s="550">
        <f>'Report 2'!$AD503</f>
        <v>0</v>
      </c>
      <c r="BE2273" s="550">
        <f>'Report 2'!$AE503</f>
        <v>0</v>
      </c>
      <c r="BF2273" s="550">
        <f>'Report 2'!$AF503</f>
        <v>0</v>
      </c>
      <c r="BG2273" s="550">
        <f>'Report 2'!$AG503</f>
        <v>0</v>
      </c>
      <c r="BH2273" s="550">
        <f>'Report 2'!$AH503</f>
        <v>0</v>
      </c>
      <c r="BI2273" s="550">
        <f>'Report 2'!$AI503</f>
        <v>0</v>
      </c>
    </row>
    <row r="2274" spans="2:61">
      <c r="B2274" s="535" t="s">
        <v>669</v>
      </c>
      <c r="C2274" s="536">
        <v>1</v>
      </c>
      <c r="D2274" s="537" t="str">
        <f>'Information Input'!$M$14</f>
        <v xml:space="preserve">      -      </v>
      </c>
      <c r="E2274" s="537" t="s">
        <v>137</v>
      </c>
      <c r="F2274" s="538">
        <f t="shared" si="344"/>
        <v>43647</v>
      </c>
      <c r="G2274" s="538">
        <f t="shared" si="345"/>
        <v>43738</v>
      </c>
      <c r="H2274" s="538">
        <f>'Information Input'!$H$35</f>
        <v>43555</v>
      </c>
      <c r="I2274" s="537" t="str">
        <f>'Information Input'!$J$22</f>
        <v>Quarterly</v>
      </c>
      <c r="J2274" s="538">
        <f>'Information Input'!$H$30</f>
        <v>43555</v>
      </c>
      <c r="K2274" s="537">
        <f>'Information Input'!$J$18</f>
        <v>2019</v>
      </c>
      <c r="L2274" s="539" t="s">
        <v>103</v>
      </c>
      <c r="M2274" s="540" t="s">
        <v>242</v>
      </c>
      <c r="N2274" s="541" t="s">
        <v>242</v>
      </c>
      <c r="O2274" s="542" t="s">
        <v>674</v>
      </c>
      <c r="P2274" s="537">
        <v>63</v>
      </c>
      <c r="Q2274" s="541" t="s">
        <v>205</v>
      </c>
      <c r="R2274" s="541" t="s">
        <v>239</v>
      </c>
      <c r="S2274" s="543">
        <f>'Report 1'!$AX$18</f>
        <v>0</v>
      </c>
      <c r="T2274" s="544">
        <f>'Report 1'!$AX$84</f>
        <v>0</v>
      </c>
      <c r="U2274" s="545">
        <f>'Report 1'!$AX$170</f>
        <v>0</v>
      </c>
      <c r="AL2274" s="546" t="s">
        <v>669</v>
      </c>
      <c r="AM2274" s="547">
        <v>2</v>
      </c>
      <c r="AN2274" s="547" t="str">
        <f>'Information Input'!$M$14</f>
        <v xml:space="preserve">      -      </v>
      </c>
      <c r="AO2274" s="547" t="s">
        <v>138</v>
      </c>
      <c r="AP2274" s="538">
        <f t="shared" si="346"/>
        <v>43739</v>
      </c>
      <c r="AQ2274" s="538">
        <f t="shared" si="347"/>
        <v>43830</v>
      </c>
      <c r="AR2274" s="538">
        <f>'Information Input'!$H$35</f>
        <v>43555</v>
      </c>
      <c r="AS2274" s="547" t="str">
        <f>'Information Input'!$J$22</f>
        <v>Quarterly</v>
      </c>
      <c r="AT2274" s="538">
        <f>'Information Input'!$H$30</f>
        <v>43555</v>
      </c>
      <c r="AU2274" s="547">
        <f>'Information Input'!$J$18</f>
        <v>2019</v>
      </c>
      <c r="AV2274" s="547" t="s">
        <v>243</v>
      </c>
      <c r="AW2274" s="547" t="s">
        <v>230</v>
      </c>
      <c r="AX2274" s="547" t="s">
        <v>230</v>
      </c>
      <c r="AY2274" s="548" t="s">
        <v>675</v>
      </c>
      <c r="AZ2274" s="547">
        <v>47</v>
      </c>
      <c r="BA2274" s="549" t="s">
        <v>189</v>
      </c>
      <c r="BB2274" s="543" t="s">
        <v>239</v>
      </c>
      <c r="BC2274" s="550">
        <f>'Report 2'!$AC504</f>
        <v>0</v>
      </c>
      <c r="BD2274" s="550">
        <f>'Report 2'!$AD504</f>
        <v>0</v>
      </c>
      <c r="BE2274" s="550">
        <f>'Report 2'!$AE504</f>
        <v>0</v>
      </c>
      <c r="BF2274" s="550">
        <f>'Report 2'!$AF504</f>
        <v>0</v>
      </c>
      <c r="BG2274" s="550">
        <f>'Report 2'!$AG504</f>
        <v>0</v>
      </c>
      <c r="BH2274" s="550">
        <f>'Report 2'!$AH504</f>
        <v>0</v>
      </c>
      <c r="BI2274" s="550">
        <f>'Report 2'!$AI504</f>
        <v>0</v>
      </c>
    </row>
    <row r="2275" spans="2:61">
      <c r="B2275" s="535" t="s">
        <v>669</v>
      </c>
      <c r="C2275" s="536">
        <v>1</v>
      </c>
      <c r="D2275" s="537" t="str">
        <f>'Information Input'!$M$14</f>
        <v xml:space="preserve">      -      </v>
      </c>
      <c r="E2275" s="537" t="s">
        <v>137</v>
      </c>
      <c r="F2275" s="538">
        <f t="shared" si="344"/>
        <v>43647</v>
      </c>
      <c r="G2275" s="538">
        <f t="shared" si="345"/>
        <v>43738</v>
      </c>
      <c r="H2275" s="538">
        <f>'Information Input'!$H$35</f>
        <v>43555</v>
      </c>
      <c r="I2275" s="537" t="str">
        <f>'Information Input'!$J$22</f>
        <v>Quarterly</v>
      </c>
      <c r="J2275" s="538">
        <f>'Information Input'!$H$30</f>
        <v>43555</v>
      </c>
      <c r="K2275" s="537">
        <f>'Information Input'!$J$18</f>
        <v>2019</v>
      </c>
      <c r="L2275" s="539" t="s">
        <v>103</v>
      </c>
      <c r="M2275" s="540" t="s">
        <v>242</v>
      </c>
      <c r="N2275" s="541" t="s">
        <v>242</v>
      </c>
      <c r="O2275" s="542" t="s">
        <v>674</v>
      </c>
      <c r="P2275" s="537">
        <v>64</v>
      </c>
      <c r="Q2275" s="541" t="s">
        <v>206</v>
      </c>
      <c r="R2275" s="541" t="s">
        <v>239</v>
      </c>
      <c r="S2275" s="543">
        <f>'Report 1'!$AX$18</f>
        <v>0</v>
      </c>
      <c r="T2275" s="544">
        <f>'Report 1'!$AX$85</f>
        <v>0</v>
      </c>
      <c r="U2275" s="545">
        <f>'Report 1'!$AX$171</f>
        <v>0</v>
      </c>
      <c r="AL2275" s="546" t="s">
        <v>669</v>
      </c>
      <c r="AM2275" s="547">
        <v>2</v>
      </c>
      <c r="AN2275" s="547" t="str">
        <f>'Information Input'!$M$14</f>
        <v xml:space="preserve">      -      </v>
      </c>
      <c r="AO2275" s="547" t="s">
        <v>138</v>
      </c>
      <c r="AP2275" s="538">
        <f t="shared" si="346"/>
        <v>43739</v>
      </c>
      <c r="AQ2275" s="538">
        <f t="shared" si="347"/>
        <v>43830</v>
      </c>
      <c r="AR2275" s="538">
        <f>'Information Input'!$H$35</f>
        <v>43555</v>
      </c>
      <c r="AS2275" s="547" t="str">
        <f>'Information Input'!$J$22</f>
        <v>Quarterly</v>
      </c>
      <c r="AT2275" s="538">
        <f>'Information Input'!$H$30</f>
        <v>43555</v>
      </c>
      <c r="AU2275" s="547">
        <f>'Information Input'!$J$18</f>
        <v>2019</v>
      </c>
      <c r="AV2275" s="547" t="s">
        <v>243</v>
      </c>
      <c r="AW2275" s="547" t="s">
        <v>230</v>
      </c>
      <c r="AX2275" s="547" t="s">
        <v>230</v>
      </c>
      <c r="AY2275" s="548" t="s">
        <v>675</v>
      </c>
      <c r="AZ2275" s="547">
        <v>48</v>
      </c>
      <c r="BA2275" s="549" t="s">
        <v>190</v>
      </c>
      <c r="BB2275" s="543" t="s">
        <v>239</v>
      </c>
      <c r="BC2275" s="550">
        <f>'Report 2'!$AC505</f>
        <v>0</v>
      </c>
      <c r="BD2275" s="550">
        <f>'Report 2'!$AD505</f>
        <v>0</v>
      </c>
      <c r="BE2275" s="550">
        <f>'Report 2'!$AE505</f>
        <v>0</v>
      </c>
      <c r="BF2275" s="550">
        <f>'Report 2'!$AF505</f>
        <v>0</v>
      </c>
      <c r="BG2275" s="550">
        <f>'Report 2'!$AG505</f>
        <v>0</v>
      </c>
      <c r="BH2275" s="550">
        <f>'Report 2'!$AH505</f>
        <v>0</v>
      </c>
      <c r="BI2275" s="550">
        <f>'Report 2'!$AI505</f>
        <v>0</v>
      </c>
    </row>
    <row r="2276" spans="2:61">
      <c r="B2276" s="535" t="s">
        <v>669</v>
      </c>
      <c r="C2276" s="536">
        <v>1</v>
      </c>
      <c r="D2276" s="537" t="str">
        <f>'Information Input'!$M$14</f>
        <v xml:space="preserve">      -      </v>
      </c>
      <c r="E2276" s="537" t="s">
        <v>137</v>
      </c>
      <c r="F2276" s="538">
        <f t="shared" si="344"/>
        <v>43647</v>
      </c>
      <c r="G2276" s="538">
        <f t="shared" si="345"/>
        <v>43738</v>
      </c>
      <c r="H2276" s="538">
        <f>'Information Input'!$H$35</f>
        <v>43555</v>
      </c>
      <c r="I2276" s="537" t="str">
        <f>'Information Input'!$J$22</f>
        <v>Quarterly</v>
      </c>
      <c r="J2276" s="538">
        <f>'Information Input'!$H$30</f>
        <v>43555</v>
      </c>
      <c r="K2276" s="537">
        <f>'Information Input'!$J$18</f>
        <v>2019</v>
      </c>
      <c r="L2276" s="539" t="s">
        <v>103</v>
      </c>
      <c r="M2276" s="540" t="s">
        <v>242</v>
      </c>
      <c r="N2276" s="541" t="s">
        <v>242</v>
      </c>
      <c r="O2276" s="542" t="s">
        <v>674</v>
      </c>
      <c r="P2276" s="537">
        <v>65</v>
      </c>
      <c r="Q2276" s="541" t="s">
        <v>207</v>
      </c>
      <c r="R2276" s="541" t="s">
        <v>239</v>
      </c>
      <c r="S2276" s="543">
        <f>'Report 1'!$AX$18</f>
        <v>0</v>
      </c>
      <c r="T2276" s="544">
        <f>'Report 1'!$AX$86</f>
        <v>0</v>
      </c>
      <c r="U2276" s="545">
        <f>'Report 1'!$AX$172</f>
        <v>0</v>
      </c>
      <c r="AL2276" s="546" t="s">
        <v>669</v>
      </c>
      <c r="AM2276" s="547">
        <v>2</v>
      </c>
      <c r="AN2276" s="547" t="str">
        <f>'Information Input'!$M$14</f>
        <v xml:space="preserve">      -      </v>
      </c>
      <c r="AO2276" s="547" t="s">
        <v>138</v>
      </c>
      <c r="AP2276" s="538">
        <f t="shared" si="346"/>
        <v>43739</v>
      </c>
      <c r="AQ2276" s="538">
        <f t="shared" si="347"/>
        <v>43830</v>
      </c>
      <c r="AR2276" s="538">
        <f>'Information Input'!$H$35</f>
        <v>43555</v>
      </c>
      <c r="AS2276" s="547" t="str">
        <f>'Information Input'!$J$22</f>
        <v>Quarterly</v>
      </c>
      <c r="AT2276" s="538">
        <f>'Information Input'!$H$30</f>
        <v>43555</v>
      </c>
      <c r="AU2276" s="547">
        <f>'Information Input'!$J$18</f>
        <v>2019</v>
      </c>
      <c r="AV2276" s="547" t="s">
        <v>243</v>
      </c>
      <c r="AW2276" s="547" t="s">
        <v>230</v>
      </c>
      <c r="AX2276" s="547" t="s">
        <v>230</v>
      </c>
      <c r="AY2276" s="548" t="s">
        <v>675</v>
      </c>
      <c r="AZ2276" s="547">
        <v>49</v>
      </c>
      <c r="BA2276" s="549" t="s">
        <v>191</v>
      </c>
      <c r="BB2276" s="543" t="s">
        <v>239</v>
      </c>
      <c r="BC2276" s="550">
        <f>'Report 2'!$AC506</f>
        <v>0</v>
      </c>
      <c r="BD2276" s="550">
        <f>'Report 2'!$AD506</f>
        <v>0</v>
      </c>
      <c r="BE2276" s="550">
        <f>'Report 2'!$AE506</f>
        <v>0</v>
      </c>
      <c r="BF2276" s="550">
        <f>'Report 2'!$AF506</f>
        <v>0</v>
      </c>
      <c r="BG2276" s="550">
        <f>'Report 2'!$AG506</f>
        <v>0</v>
      </c>
      <c r="BH2276" s="550">
        <f>'Report 2'!$AH506</f>
        <v>0</v>
      </c>
      <c r="BI2276" s="550">
        <f>'Report 2'!$AI506</f>
        <v>0</v>
      </c>
    </row>
    <row r="2277" spans="2:61">
      <c r="B2277" s="535" t="s">
        <v>669</v>
      </c>
      <c r="C2277" s="536">
        <v>1</v>
      </c>
      <c r="D2277" s="537" t="str">
        <f>'Information Input'!$M$14</f>
        <v xml:space="preserve">      -      </v>
      </c>
      <c r="E2277" s="537" t="s">
        <v>137</v>
      </c>
      <c r="F2277" s="538">
        <f t="shared" si="344"/>
        <v>43647</v>
      </c>
      <c r="G2277" s="538">
        <f t="shared" si="345"/>
        <v>43738</v>
      </c>
      <c r="H2277" s="538">
        <f>'Information Input'!$H$35</f>
        <v>43555</v>
      </c>
      <c r="I2277" s="537" t="str">
        <f>'Information Input'!$J$22</f>
        <v>Quarterly</v>
      </c>
      <c r="J2277" s="538">
        <f>'Information Input'!$H$30</f>
        <v>43555</v>
      </c>
      <c r="K2277" s="537">
        <f>'Information Input'!$J$18</f>
        <v>2019</v>
      </c>
      <c r="L2277" s="539" t="s">
        <v>103</v>
      </c>
      <c r="M2277" s="540" t="s">
        <v>242</v>
      </c>
      <c r="N2277" s="541" t="s">
        <v>242</v>
      </c>
      <c r="O2277" s="542" t="s">
        <v>679</v>
      </c>
      <c r="P2277" s="537">
        <v>66</v>
      </c>
      <c r="Q2277" s="541" t="s">
        <v>208</v>
      </c>
      <c r="R2277" s="541" t="s">
        <v>239</v>
      </c>
      <c r="S2277" s="543">
        <f>'Report 1'!$AX$18</f>
        <v>0</v>
      </c>
      <c r="T2277" s="544">
        <f>'Report 1'!$AX$87</f>
        <v>0</v>
      </c>
      <c r="U2277" s="545">
        <f>'Report 1'!$AX$173</f>
        <v>0</v>
      </c>
      <c r="AL2277" s="546" t="s">
        <v>669</v>
      </c>
      <c r="AM2277" s="547">
        <v>2</v>
      </c>
      <c r="AN2277" s="547" t="str">
        <f>'Information Input'!$M$14</f>
        <v xml:space="preserve">      -      </v>
      </c>
      <c r="AO2277" s="547" t="s">
        <v>138</v>
      </c>
      <c r="AP2277" s="538">
        <f t="shared" si="346"/>
        <v>43739</v>
      </c>
      <c r="AQ2277" s="538">
        <f t="shared" si="347"/>
        <v>43830</v>
      </c>
      <c r="AR2277" s="538">
        <f>'Information Input'!$H$35</f>
        <v>43555</v>
      </c>
      <c r="AS2277" s="547" t="str">
        <f>'Information Input'!$J$22</f>
        <v>Quarterly</v>
      </c>
      <c r="AT2277" s="538">
        <f>'Information Input'!$H$30</f>
        <v>43555</v>
      </c>
      <c r="AU2277" s="547">
        <f>'Information Input'!$J$18</f>
        <v>2019</v>
      </c>
      <c r="AV2277" s="547" t="s">
        <v>243</v>
      </c>
      <c r="AW2277" s="547" t="s">
        <v>230</v>
      </c>
      <c r="AX2277" s="547" t="s">
        <v>230</v>
      </c>
      <c r="AY2277" s="548" t="s">
        <v>675</v>
      </c>
      <c r="AZ2277" s="547">
        <v>50</v>
      </c>
      <c r="BA2277" s="549" t="s">
        <v>192</v>
      </c>
      <c r="BB2277" s="543" t="s">
        <v>239</v>
      </c>
      <c r="BC2277" s="550">
        <f>'Report 2'!$AC507</f>
        <v>0</v>
      </c>
      <c r="BD2277" s="550">
        <f>'Report 2'!$AD507</f>
        <v>0</v>
      </c>
      <c r="BE2277" s="550">
        <f>'Report 2'!$AE507</f>
        <v>0</v>
      </c>
      <c r="BF2277" s="550">
        <f>'Report 2'!$AF507</f>
        <v>0</v>
      </c>
      <c r="BG2277" s="550">
        <f>'Report 2'!$AG507</f>
        <v>0</v>
      </c>
      <c r="BH2277" s="550">
        <f>'Report 2'!$AH507</f>
        <v>0</v>
      </c>
      <c r="BI2277" s="550">
        <f>'Report 2'!$AI507</f>
        <v>0</v>
      </c>
    </row>
    <row r="2278" spans="2:61">
      <c r="B2278" s="535" t="s">
        <v>669</v>
      </c>
      <c r="C2278" s="536">
        <v>1</v>
      </c>
      <c r="D2278" s="537" t="str">
        <f>'Information Input'!$M$14</f>
        <v xml:space="preserve">      -      </v>
      </c>
      <c r="E2278" s="537" t="s">
        <v>137</v>
      </c>
      <c r="F2278" s="538">
        <f t="shared" ref="F2278:F2341" si="348">DATE(K2278,7,1)</f>
        <v>43647</v>
      </c>
      <c r="G2278" s="538">
        <f t="shared" ref="G2278:G2341" si="349">DATE(K2278,9,30)</f>
        <v>43738</v>
      </c>
      <c r="H2278" s="538">
        <f>'Information Input'!$H$35</f>
        <v>43555</v>
      </c>
      <c r="I2278" s="537" t="str">
        <f>'Information Input'!$J$22</f>
        <v>Quarterly</v>
      </c>
      <c r="J2278" s="538">
        <f>'Information Input'!$H$30</f>
        <v>43555</v>
      </c>
      <c r="K2278" s="537">
        <f>'Information Input'!$J$18</f>
        <v>2019</v>
      </c>
      <c r="L2278" s="539" t="s">
        <v>103</v>
      </c>
      <c r="M2278" s="540" t="s">
        <v>242</v>
      </c>
      <c r="N2278" s="541" t="s">
        <v>242</v>
      </c>
      <c r="O2278" s="542" t="s">
        <v>679</v>
      </c>
      <c r="P2278" s="537">
        <v>67</v>
      </c>
      <c r="Q2278" s="541" t="s">
        <v>209</v>
      </c>
      <c r="R2278" s="541" t="s">
        <v>239</v>
      </c>
      <c r="S2278" s="543">
        <f>'Report 1'!$AX$18</f>
        <v>0</v>
      </c>
      <c r="T2278" s="544">
        <f>'Report 1'!$AX$88</f>
        <v>0</v>
      </c>
      <c r="U2278" s="545">
        <f>'Report 1'!$AX$174</f>
        <v>0</v>
      </c>
      <c r="AL2278" s="546" t="s">
        <v>669</v>
      </c>
      <c r="AM2278" s="547">
        <v>2</v>
      </c>
      <c r="AN2278" s="547" t="str">
        <f>'Information Input'!$M$14</f>
        <v xml:space="preserve">      -      </v>
      </c>
      <c r="AO2278" s="547" t="s">
        <v>138</v>
      </c>
      <c r="AP2278" s="538">
        <f t="shared" si="346"/>
        <v>43739</v>
      </c>
      <c r="AQ2278" s="538">
        <f t="shared" si="347"/>
        <v>43830</v>
      </c>
      <c r="AR2278" s="538">
        <f>'Information Input'!$H$35</f>
        <v>43555</v>
      </c>
      <c r="AS2278" s="547" t="str">
        <f>'Information Input'!$J$22</f>
        <v>Quarterly</v>
      </c>
      <c r="AT2278" s="538">
        <f>'Information Input'!$H$30</f>
        <v>43555</v>
      </c>
      <c r="AU2278" s="547">
        <f>'Information Input'!$J$18</f>
        <v>2019</v>
      </c>
      <c r="AV2278" s="547" t="s">
        <v>243</v>
      </c>
      <c r="AW2278" s="547" t="s">
        <v>230</v>
      </c>
      <c r="AX2278" s="547" t="s">
        <v>230</v>
      </c>
      <c r="AY2278" s="548" t="s">
        <v>675</v>
      </c>
      <c r="AZ2278" s="547">
        <v>51</v>
      </c>
      <c r="BA2278" s="549" t="s">
        <v>193</v>
      </c>
      <c r="BB2278" s="543" t="s">
        <v>239</v>
      </c>
      <c r="BC2278" s="550">
        <f>'Report 2'!$AC508</f>
        <v>0</v>
      </c>
      <c r="BD2278" s="550">
        <f>'Report 2'!$AD508</f>
        <v>0</v>
      </c>
      <c r="BE2278" s="550">
        <f>'Report 2'!$AE508</f>
        <v>0</v>
      </c>
      <c r="BF2278" s="550">
        <f>'Report 2'!$AF508</f>
        <v>0</v>
      </c>
      <c r="BG2278" s="550">
        <f>'Report 2'!$AG508</f>
        <v>0</v>
      </c>
      <c r="BH2278" s="550">
        <f>'Report 2'!$AH508</f>
        <v>0</v>
      </c>
      <c r="BI2278" s="550">
        <f>'Report 2'!$AI508</f>
        <v>0</v>
      </c>
    </row>
    <row r="2279" spans="2:61">
      <c r="B2279" s="535" t="s">
        <v>669</v>
      </c>
      <c r="C2279" s="536">
        <v>1</v>
      </c>
      <c r="D2279" s="537" t="str">
        <f>'Information Input'!$M$14</f>
        <v xml:space="preserve">      -      </v>
      </c>
      <c r="E2279" s="537" t="s">
        <v>137</v>
      </c>
      <c r="F2279" s="538">
        <f t="shared" si="348"/>
        <v>43647</v>
      </c>
      <c r="G2279" s="538">
        <f t="shared" si="349"/>
        <v>43738</v>
      </c>
      <c r="H2279" s="538">
        <f>'Information Input'!$H$35</f>
        <v>43555</v>
      </c>
      <c r="I2279" s="537" t="str">
        <f>'Information Input'!$J$22</f>
        <v>Quarterly</v>
      </c>
      <c r="J2279" s="538">
        <f>'Information Input'!$H$30</f>
        <v>43555</v>
      </c>
      <c r="K2279" s="537">
        <f>'Information Input'!$J$18</f>
        <v>2019</v>
      </c>
      <c r="L2279" s="539" t="s">
        <v>103</v>
      </c>
      <c r="M2279" s="540" t="s">
        <v>242</v>
      </c>
      <c r="N2279" s="541" t="s">
        <v>242</v>
      </c>
      <c r="O2279" s="542" t="s">
        <v>679</v>
      </c>
      <c r="P2279" s="537">
        <v>68</v>
      </c>
      <c r="Q2279" s="541" t="s">
        <v>210</v>
      </c>
      <c r="R2279" s="541" t="s">
        <v>239</v>
      </c>
      <c r="S2279" s="543">
        <f>'Report 1'!$AX$18</f>
        <v>0</v>
      </c>
      <c r="T2279" s="544">
        <f>'Report 1'!$AX$89</f>
        <v>0</v>
      </c>
      <c r="U2279" s="545">
        <f>'Report 1'!$AX$175</f>
        <v>0</v>
      </c>
      <c r="AL2279" s="557" t="s">
        <v>669</v>
      </c>
      <c r="AM2279" s="558">
        <v>2</v>
      </c>
      <c r="AN2279" s="558" t="str">
        <f>'Information Input'!$M$14</f>
        <v xml:space="preserve">      -      </v>
      </c>
      <c r="AO2279" s="558" t="s">
        <v>138</v>
      </c>
      <c r="AP2279" s="559">
        <f t="shared" si="346"/>
        <v>43739</v>
      </c>
      <c r="AQ2279" s="559">
        <f t="shared" si="347"/>
        <v>43830</v>
      </c>
      <c r="AR2279" s="559">
        <f>'Information Input'!$H$35</f>
        <v>43555</v>
      </c>
      <c r="AS2279" s="558" t="str">
        <f>'Information Input'!$J$22</f>
        <v>Quarterly</v>
      </c>
      <c r="AT2279" s="559">
        <f>'Information Input'!$H$30</f>
        <v>43555</v>
      </c>
      <c r="AU2279" s="558">
        <f>'Information Input'!$J$18</f>
        <v>2019</v>
      </c>
      <c r="AV2279" s="558" t="s">
        <v>243</v>
      </c>
      <c r="AW2279" s="558" t="s">
        <v>230</v>
      </c>
      <c r="AX2279" s="558" t="s">
        <v>230</v>
      </c>
      <c r="AY2279" s="572" t="s">
        <v>674</v>
      </c>
      <c r="AZ2279" s="558">
        <v>52</v>
      </c>
      <c r="BA2279" s="557" t="s">
        <v>194</v>
      </c>
      <c r="BB2279" s="560" t="s">
        <v>239</v>
      </c>
      <c r="BC2279" s="569">
        <f>'Report 2'!$AC509</f>
        <v>0</v>
      </c>
      <c r="BD2279" s="569">
        <f>'Report 2'!$AD509</f>
        <v>0</v>
      </c>
      <c r="BE2279" s="569">
        <f>'Report 2'!$AE509</f>
        <v>0</v>
      </c>
      <c r="BF2279" s="569">
        <f>'Report 2'!$AF509</f>
        <v>0</v>
      </c>
      <c r="BG2279" s="569">
        <f>'Report 2'!$AG509</f>
        <v>0</v>
      </c>
      <c r="BH2279" s="569">
        <f>'Report 2'!$AH509</f>
        <v>0</v>
      </c>
      <c r="BI2279" s="569">
        <f>'Report 2'!$AI509</f>
        <v>0</v>
      </c>
    </row>
    <row r="2280" spans="2:61">
      <c r="B2280" s="535" t="s">
        <v>669</v>
      </c>
      <c r="C2280" s="536">
        <v>1</v>
      </c>
      <c r="D2280" s="537" t="str">
        <f>'Information Input'!$M$14</f>
        <v xml:space="preserve">      -      </v>
      </c>
      <c r="E2280" s="537" t="s">
        <v>137</v>
      </c>
      <c r="F2280" s="538">
        <f t="shared" si="348"/>
        <v>43647</v>
      </c>
      <c r="G2280" s="538">
        <f t="shared" si="349"/>
        <v>43738</v>
      </c>
      <c r="H2280" s="538">
        <f>'Information Input'!$H$35</f>
        <v>43555</v>
      </c>
      <c r="I2280" s="537" t="str">
        <f>'Information Input'!$J$22</f>
        <v>Quarterly</v>
      </c>
      <c r="J2280" s="538">
        <f>'Information Input'!$H$30</f>
        <v>43555</v>
      </c>
      <c r="K2280" s="537">
        <f>'Information Input'!$J$18</f>
        <v>2019</v>
      </c>
      <c r="L2280" s="539" t="s">
        <v>103</v>
      </c>
      <c r="M2280" s="540" t="s">
        <v>242</v>
      </c>
      <c r="N2280" s="541" t="s">
        <v>242</v>
      </c>
      <c r="O2280" s="542" t="s">
        <v>679</v>
      </c>
      <c r="P2280" s="537">
        <v>69</v>
      </c>
      <c r="Q2280" s="541" t="s">
        <v>211</v>
      </c>
      <c r="R2280" s="541" t="s">
        <v>239</v>
      </c>
      <c r="S2280" s="543">
        <f>'Report 1'!$AX$18</f>
        <v>0</v>
      </c>
      <c r="T2280" s="544">
        <f>'Report 1'!$AX$90</f>
        <v>0</v>
      </c>
      <c r="U2280" s="545">
        <f>'Report 1'!$AX$176</f>
        <v>0</v>
      </c>
      <c r="AL2280" s="522" t="s">
        <v>669</v>
      </c>
      <c r="AM2280" s="517">
        <v>2</v>
      </c>
      <c r="AN2280" s="517" t="str">
        <f>'Information Input'!$M$14</f>
        <v xml:space="preserve">      -      </v>
      </c>
      <c r="AO2280" s="517" t="s">
        <v>139</v>
      </c>
      <c r="AP2280" s="518">
        <f>'Information Input'!$H$33</f>
        <v>43466</v>
      </c>
      <c r="AQ2280" s="518">
        <f>'Information Input'!$H$34</f>
        <v>43555</v>
      </c>
      <c r="AR2280" s="519">
        <f>'Information Input'!$H$35</f>
        <v>43555</v>
      </c>
      <c r="AS2280" s="517" t="str">
        <f>'Information Input'!$J$22</f>
        <v>Quarterly</v>
      </c>
      <c r="AT2280" s="519">
        <f>'Information Input'!$H$30</f>
        <v>43555</v>
      </c>
      <c r="AU2280" s="517">
        <f>'Information Input'!$J$18</f>
        <v>2019</v>
      </c>
      <c r="AV2280" s="517" t="s">
        <v>243</v>
      </c>
      <c r="AW2280" s="517" t="s">
        <v>230</v>
      </c>
      <c r="AX2280" s="528" t="s">
        <v>230</v>
      </c>
      <c r="AY2280" s="529" t="s">
        <v>671</v>
      </c>
      <c r="AZ2280" s="528">
        <v>11</v>
      </c>
      <c r="BA2280" s="530" t="s">
        <v>153</v>
      </c>
      <c r="BB2280" s="524" t="s">
        <v>231</v>
      </c>
      <c r="BC2280" s="531">
        <f>'Report 2'!$AJ468</f>
        <v>0</v>
      </c>
      <c r="BD2280" s="531">
        <f>'Report 2'!$AK468</f>
        <v>0</v>
      </c>
      <c r="BE2280" s="531">
        <f>'Report 2'!$AL468</f>
        <v>0</v>
      </c>
      <c r="BF2280" s="531">
        <f>'Report 2'!$AM468</f>
        <v>0</v>
      </c>
      <c r="BG2280" s="531">
        <f>'Report 2'!$AN468</f>
        <v>0</v>
      </c>
      <c r="BH2280" s="531">
        <f>'Report 2'!$AO468</f>
        <v>0</v>
      </c>
      <c r="BI2280" s="531">
        <f>'Report 2'!$AP468</f>
        <v>0</v>
      </c>
    </row>
    <row r="2281" spans="2:61">
      <c r="B2281" s="535" t="s">
        <v>669</v>
      </c>
      <c r="C2281" s="536">
        <v>1</v>
      </c>
      <c r="D2281" s="537" t="str">
        <f>'Information Input'!$M$14</f>
        <v xml:space="preserve">      -      </v>
      </c>
      <c r="E2281" s="537" t="s">
        <v>137</v>
      </c>
      <c r="F2281" s="538">
        <f t="shared" si="348"/>
        <v>43647</v>
      </c>
      <c r="G2281" s="538">
        <f t="shared" si="349"/>
        <v>43738</v>
      </c>
      <c r="H2281" s="538">
        <f>'Information Input'!$H$35</f>
        <v>43555</v>
      </c>
      <c r="I2281" s="537" t="str">
        <f>'Information Input'!$J$22</f>
        <v>Quarterly</v>
      </c>
      <c r="J2281" s="538">
        <f>'Information Input'!$H$30</f>
        <v>43555</v>
      </c>
      <c r="K2281" s="537">
        <f>'Information Input'!$J$18</f>
        <v>2019</v>
      </c>
      <c r="L2281" s="539" t="s">
        <v>103</v>
      </c>
      <c r="M2281" s="540" t="s">
        <v>242</v>
      </c>
      <c r="N2281" s="541" t="s">
        <v>242</v>
      </c>
      <c r="O2281" s="542" t="s">
        <v>680</v>
      </c>
      <c r="P2281" s="537">
        <v>70</v>
      </c>
      <c r="Q2281" s="541" t="s">
        <v>212</v>
      </c>
      <c r="R2281" s="541" t="s">
        <v>239</v>
      </c>
      <c r="S2281" s="543">
        <f>'Report 1'!$AX$18</f>
        <v>0</v>
      </c>
      <c r="T2281" s="544">
        <f>'Report 1'!$AX$91</f>
        <v>0</v>
      </c>
      <c r="U2281" s="545">
        <f>'Report 1'!$AX$177</f>
        <v>0</v>
      </c>
      <c r="AL2281" s="546" t="s">
        <v>669</v>
      </c>
      <c r="AM2281" s="547">
        <v>2</v>
      </c>
      <c r="AN2281" s="547" t="str">
        <f>'Information Input'!$M$14</f>
        <v xml:space="preserve">      -      </v>
      </c>
      <c r="AO2281" s="547" t="s">
        <v>139</v>
      </c>
      <c r="AP2281" s="538">
        <f>'Information Input'!$H$33</f>
        <v>43466</v>
      </c>
      <c r="AQ2281" s="538">
        <f>'Information Input'!$H$34</f>
        <v>43555</v>
      </c>
      <c r="AR2281" s="538">
        <f>'Information Input'!$H$35</f>
        <v>43555</v>
      </c>
      <c r="AS2281" s="547" t="str">
        <f>'Information Input'!$J$22</f>
        <v>Quarterly</v>
      </c>
      <c r="AT2281" s="538">
        <f>'Information Input'!$H$30</f>
        <v>43555</v>
      </c>
      <c r="AU2281" s="547">
        <f>'Information Input'!$J$18</f>
        <v>2019</v>
      </c>
      <c r="AV2281" s="547" t="s">
        <v>243</v>
      </c>
      <c r="AW2281" s="547" t="s">
        <v>230</v>
      </c>
      <c r="AX2281" s="547" t="s">
        <v>230</v>
      </c>
      <c r="AY2281" s="548" t="s">
        <v>671</v>
      </c>
      <c r="AZ2281" s="547">
        <v>12</v>
      </c>
      <c r="BA2281" s="549" t="s">
        <v>154</v>
      </c>
      <c r="BB2281" s="543" t="s">
        <v>231</v>
      </c>
      <c r="BC2281" s="550">
        <f>'Report 2'!$AJ469</f>
        <v>0</v>
      </c>
      <c r="BD2281" s="550">
        <f>'Report 2'!$AK469</f>
        <v>0</v>
      </c>
      <c r="BE2281" s="550">
        <f>'Report 2'!$AL469</f>
        <v>0</v>
      </c>
      <c r="BF2281" s="550">
        <f>'Report 2'!$AM469</f>
        <v>0</v>
      </c>
      <c r="BG2281" s="550">
        <f>'Report 2'!$AN469</f>
        <v>0</v>
      </c>
      <c r="BH2281" s="550">
        <f>'Report 2'!$AO469</f>
        <v>0</v>
      </c>
      <c r="BI2281" s="550">
        <f>'Report 2'!$AP469</f>
        <v>0</v>
      </c>
    </row>
    <row r="2282" spans="2:61">
      <c r="B2282" s="535" t="s">
        <v>669</v>
      </c>
      <c r="C2282" s="536">
        <v>1</v>
      </c>
      <c r="D2282" s="537" t="str">
        <f>'Information Input'!$M$14</f>
        <v xml:space="preserve">      -      </v>
      </c>
      <c r="E2282" s="537" t="s">
        <v>137</v>
      </c>
      <c r="F2282" s="538">
        <f t="shared" si="348"/>
        <v>43647</v>
      </c>
      <c r="G2282" s="538">
        <f t="shared" si="349"/>
        <v>43738</v>
      </c>
      <c r="H2282" s="538">
        <f>'Information Input'!$H$35</f>
        <v>43555</v>
      </c>
      <c r="I2282" s="537" t="str">
        <f>'Information Input'!$J$22</f>
        <v>Quarterly</v>
      </c>
      <c r="J2282" s="538">
        <f>'Information Input'!$H$30</f>
        <v>43555</v>
      </c>
      <c r="K2282" s="537">
        <f>'Information Input'!$J$18</f>
        <v>2019</v>
      </c>
      <c r="L2282" s="539" t="s">
        <v>103</v>
      </c>
      <c r="M2282" s="540" t="s">
        <v>242</v>
      </c>
      <c r="N2282" s="541" t="s">
        <v>242</v>
      </c>
      <c r="O2282" s="542" t="s">
        <v>680</v>
      </c>
      <c r="P2282" s="537">
        <v>71</v>
      </c>
      <c r="Q2282" s="541" t="s">
        <v>213</v>
      </c>
      <c r="R2282" s="541" t="s">
        <v>239</v>
      </c>
      <c r="S2282" s="543">
        <f>'Report 1'!$AX$18</f>
        <v>0</v>
      </c>
      <c r="T2282" s="544">
        <f>'Report 1'!$AX$92</f>
        <v>0</v>
      </c>
      <c r="U2282" s="545">
        <f>'Report 1'!$AX$178</f>
        <v>0</v>
      </c>
      <c r="AL2282" s="546" t="s">
        <v>669</v>
      </c>
      <c r="AM2282" s="547">
        <v>2</v>
      </c>
      <c r="AN2282" s="547" t="str">
        <f>'Information Input'!$M$14</f>
        <v xml:space="preserve">      -      </v>
      </c>
      <c r="AO2282" s="547" t="s">
        <v>139</v>
      </c>
      <c r="AP2282" s="538">
        <f>'Information Input'!$H$33</f>
        <v>43466</v>
      </c>
      <c r="AQ2282" s="538">
        <f>'Information Input'!$H$34</f>
        <v>43555</v>
      </c>
      <c r="AR2282" s="538">
        <f>'Information Input'!$H$35</f>
        <v>43555</v>
      </c>
      <c r="AS2282" s="547" t="str">
        <f>'Information Input'!$J$22</f>
        <v>Quarterly</v>
      </c>
      <c r="AT2282" s="538">
        <f>'Information Input'!$H$30</f>
        <v>43555</v>
      </c>
      <c r="AU2282" s="547">
        <f>'Information Input'!$J$18</f>
        <v>2019</v>
      </c>
      <c r="AV2282" s="547" t="s">
        <v>243</v>
      </c>
      <c r="AW2282" s="547" t="s">
        <v>230</v>
      </c>
      <c r="AX2282" s="547" t="s">
        <v>230</v>
      </c>
      <c r="AY2282" s="548" t="s">
        <v>671</v>
      </c>
      <c r="AZ2282" s="547">
        <v>13</v>
      </c>
      <c r="BA2282" s="549" t="s">
        <v>155</v>
      </c>
      <c r="BB2282" s="543" t="s">
        <v>232</v>
      </c>
      <c r="BC2282" s="550">
        <f>'Report 2'!$AJ470</f>
        <v>0</v>
      </c>
      <c r="BD2282" s="550">
        <f>'Report 2'!$AK470</f>
        <v>0</v>
      </c>
      <c r="BE2282" s="550">
        <f>'Report 2'!$AL470</f>
        <v>0</v>
      </c>
      <c r="BF2282" s="550">
        <f>'Report 2'!$AM470</f>
        <v>0</v>
      </c>
      <c r="BG2282" s="550">
        <f>'Report 2'!$AN470</f>
        <v>0</v>
      </c>
      <c r="BH2282" s="550">
        <f>'Report 2'!$AO470</f>
        <v>0</v>
      </c>
      <c r="BI2282" s="550">
        <f>'Report 2'!$AP470</f>
        <v>0</v>
      </c>
    </row>
    <row r="2283" spans="2:61">
      <c r="B2283" s="573" t="s">
        <v>669</v>
      </c>
      <c r="C2283" s="574">
        <v>1</v>
      </c>
      <c r="D2283" s="562" t="str">
        <f>'Information Input'!$M$14</f>
        <v xml:space="preserve">      -      </v>
      </c>
      <c r="E2283" s="562" t="s">
        <v>137</v>
      </c>
      <c r="F2283" s="559">
        <f t="shared" si="348"/>
        <v>43647</v>
      </c>
      <c r="G2283" s="559">
        <f t="shared" si="349"/>
        <v>43738</v>
      </c>
      <c r="H2283" s="559">
        <f>'Information Input'!$H$35</f>
        <v>43555</v>
      </c>
      <c r="I2283" s="562" t="str">
        <f>'Information Input'!$J$22</f>
        <v>Quarterly</v>
      </c>
      <c r="J2283" s="559">
        <f>'Information Input'!$H$30</f>
        <v>43555</v>
      </c>
      <c r="K2283" s="562">
        <f>'Information Input'!$J$18</f>
        <v>2019</v>
      </c>
      <c r="L2283" s="563" t="s">
        <v>103</v>
      </c>
      <c r="M2283" s="564" t="s">
        <v>242</v>
      </c>
      <c r="N2283" s="561" t="s">
        <v>242</v>
      </c>
      <c r="O2283" s="575" t="s">
        <v>674</v>
      </c>
      <c r="P2283" s="537">
        <v>72</v>
      </c>
      <c r="Q2283" s="541" t="s">
        <v>214</v>
      </c>
      <c r="R2283" s="561" t="s">
        <v>239</v>
      </c>
      <c r="S2283" s="560">
        <f>'Report 1'!$AX$18</f>
        <v>0</v>
      </c>
      <c r="T2283" s="568">
        <f>'Report 1'!$AX$93</f>
        <v>0</v>
      </c>
      <c r="U2283" s="571">
        <f>'Report 1'!$AX$179</f>
        <v>0</v>
      </c>
      <c r="AL2283" s="546" t="s">
        <v>669</v>
      </c>
      <c r="AM2283" s="547">
        <v>2</v>
      </c>
      <c r="AN2283" s="547" t="str">
        <f>'Information Input'!$M$14</f>
        <v xml:space="preserve">      -      </v>
      </c>
      <c r="AO2283" s="547" t="s">
        <v>139</v>
      </c>
      <c r="AP2283" s="538">
        <f>'Information Input'!$H$33</f>
        <v>43466</v>
      </c>
      <c r="AQ2283" s="538">
        <f>'Information Input'!$H$34</f>
        <v>43555</v>
      </c>
      <c r="AR2283" s="538">
        <f>'Information Input'!$H$35</f>
        <v>43555</v>
      </c>
      <c r="AS2283" s="547" t="str">
        <f>'Information Input'!$J$22</f>
        <v>Quarterly</v>
      </c>
      <c r="AT2283" s="538">
        <f>'Information Input'!$H$30</f>
        <v>43555</v>
      </c>
      <c r="AU2283" s="547">
        <f>'Information Input'!$J$18</f>
        <v>2019</v>
      </c>
      <c r="AV2283" s="547" t="s">
        <v>243</v>
      </c>
      <c r="AW2283" s="547" t="s">
        <v>230</v>
      </c>
      <c r="AX2283" s="547" t="s">
        <v>230</v>
      </c>
      <c r="AY2283" s="548" t="s">
        <v>671</v>
      </c>
      <c r="AZ2283" s="547">
        <v>14</v>
      </c>
      <c r="BA2283" s="549" t="s">
        <v>156</v>
      </c>
      <c r="BB2283" s="543" t="s">
        <v>233</v>
      </c>
      <c r="BC2283" s="550">
        <f>'Report 2'!$AJ471</f>
        <v>0</v>
      </c>
      <c r="BD2283" s="550">
        <f>'Report 2'!$AK471</f>
        <v>0</v>
      </c>
      <c r="BE2283" s="550">
        <f>'Report 2'!$AL471</f>
        <v>0</v>
      </c>
      <c r="BF2283" s="550">
        <f>'Report 2'!$AM471</f>
        <v>0</v>
      </c>
      <c r="BG2283" s="550">
        <f>'Report 2'!$AN471</f>
        <v>0</v>
      </c>
      <c r="BH2283" s="550">
        <f>'Report 2'!$AO471</f>
        <v>0</v>
      </c>
      <c r="BI2283" s="550">
        <f>'Report 2'!$AP471</f>
        <v>0</v>
      </c>
    </row>
    <row r="2284" spans="2:61">
      <c r="B2284" s="515" t="s">
        <v>669</v>
      </c>
      <c r="C2284" s="516">
        <v>1</v>
      </c>
      <c r="D2284" s="517" t="str">
        <f>'Information Input'!$M$14</f>
        <v xml:space="preserve">      -      </v>
      </c>
      <c r="E2284" s="517" t="s">
        <v>137</v>
      </c>
      <c r="F2284" s="518">
        <f t="shared" si="348"/>
        <v>43647</v>
      </c>
      <c r="G2284" s="518">
        <f t="shared" si="349"/>
        <v>43738</v>
      </c>
      <c r="H2284" s="519">
        <f>'Information Input'!$H$35</f>
        <v>43555</v>
      </c>
      <c r="I2284" s="517" t="str">
        <f>'Information Input'!$J$22</f>
        <v>Quarterly</v>
      </c>
      <c r="J2284" s="519">
        <f>'Information Input'!$H$30</f>
        <v>43555</v>
      </c>
      <c r="K2284" s="517">
        <f>'Information Input'!$J$18</f>
        <v>2019</v>
      </c>
      <c r="L2284" s="520" t="s">
        <v>243</v>
      </c>
      <c r="M2284" s="521" t="s">
        <v>230</v>
      </c>
      <c r="N2284" s="522" t="s">
        <v>230</v>
      </c>
      <c r="O2284" s="523" t="s">
        <v>670</v>
      </c>
      <c r="P2284" s="517">
        <v>2</v>
      </c>
      <c r="Q2284" s="522" t="s">
        <v>142</v>
      </c>
      <c r="R2284" s="522" t="s">
        <v>239</v>
      </c>
      <c r="S2284" s="524">
        <f>'Report 1'!$BC$18</f>
        <v>0</v>
      </c>
      <c r="T2284" s="525">
        <f>'Report 1'!$BC$20</f>
        <v>0</v>
      </c>
      <c r="U2284" s="526">
        <f>'Report 1'!$BC$106</f>
        <v>0</v>
      </c>
      <c r="AL2284" s="546" t="s">
        <v>669</v>
      </c>
      <c r="AM2284" s="547">
        <v>2</v>
      </c>
      <c r="AN2284" s="547" t="str">
        <f>'Information Input'!$M$14</f>
        <v xml:space="preserve">      -      </v>
      </c>
      <c r="AO2284" s="547" t="s">
        <v>139</v>
      </c>
      <c r="AP2284" s="538">
        <f>'Information Input'!$H$33</f>
        <v>43466</v>
      </c>
      <c r="AQ2284" s="538">
        <f>'Information Input'!$H$34</f>
        <v>43555</v>
      </c>
      <c r="AR2284" s="538">
        <f>'Information Input'!$H$35</f>
        <v>43555</v>
      </c>
      <c r="AS2284" s="547" t="str">
        <f>'Information Input'!$J$22</f>
        <v>Quarterly</v>
      </c>
      <c r="AT2284" s="538">
        <f>'Information Input'!$H$30</f>
        <v>43555</v>
      </c>
      <c r="AU2284" s="547">
        <f>'Information Input'!$J$18</f>
        <v>2019</v>
      </c>
      <c r="AV2284" s="547" t="s">
        <v>243</v>
      </c>
      <c r="AW2284" s="547" t="s">
        <v>230</v>
      </c>
      <c r="AX2284" s="547" t="s">
        <v>230</v>
      </c>
      <c r="AY2284" s="548" t="s">
        <v>671</v>
      </c>
      <c r="AZ2284" s="547">
        <v>15</v>
      </c>
      <c r="BA2284" s="549" t="s">
        <v>157</v>
      </c>
      <c r="BB2284" s="543" t="s">
        <v>234</v>
      </c>
      <c r="BC2284" s="550">
        <f>'Report 2'!$AJ472</f>
        <v>0</v>
      </c>
      <c r="BD2284" s="550">
        <f>'Report 2'!$AK472</f>
        <v>0</v>
      </c>
      <c r="BE2284" s="550">
        <f>'Report 2'!$AL472</f>
        <v>0</v>
      </c>
      <c r="BF2284" s="550">
        <f>'Report 2'!$AM472</f>
        <v>0</v>
      </c>
      <c r="BG2284" s="550">
        <f>'Report 2'!$AN472</f>
        <v>0</v>
      </c>
      <c r="BH2284" s="550">
        <f>'Report 2'!$AO472</f>
        <v>0</v>
      </c>
      <c r="BI2284" s="550">
        <f>'Report 2'!$AP472</f>
        <v>0</v>
      </c>
    </row>
    <row r="2285" spans="2:61">
      <c r="B2285" s="535" t="s">
        <v>669</v>
      </c>
      <c r="C2285" s="536">
        <v>1</v>
      </c>
      <c r="D2285" s="537" t="str">
        <f>'Information Input'!$M$14</f>
        <v xml:space="preserve">      -      </v>
      </c>
      <c r="E2285" s="537" t="s">
        <v>137</v>
      </c>
      <c r="F2285" s="538">
        <f t="shared" si="348"/>
        <v>43647</v>
      </c>
      <c r="G2285" s="538">
        <f t="shared" si="349"/>
        <v>43738</v>
      </c>
      <c r="H2285" s="538">
        <f>'Information Input'!$H$35</f>
        <v>43555</v>
      </c>
      <c r="I2285" s="537" t="str">
        <f>'Information Input'!$J$22</f>
        <v>Quarterly</v>
      </c>
      <c r="J2285" s="538">
        <f>'Information Input'!$H$30</f>
        <v>43555</v>
      </c>
      <c r="K2285" s="537">
        <f>'Information Input'!$J$18</f>
        <v>2019</v>
      </c>
      <c r="L2285" s="539" t="s">
        <v>243</v>
      </c>
      <c r="M2285" s="540" t="s">
        <v>230</v>
      </c>
      <c r="N2285" s="541" t="s">
        <v>230</v>
      </c>
      <c r="O2285" s="542" t="s">
        <v>670</v>
      </c>
      <c r="P2285" s="537">
        <v>3</v>
      </c>
      <c r="Q2285" s="541" t="s">
        <v>143</v>
      </c>
      <c r="R2285" s="541" t="s">
        <v>239</v>
      </c>
      <c r="S2285" s="543">
        <f>'Report 1'!$BC$18</f>
        <v>0</v>
      </c>
      <c r="T2285" s="544">
        <f>'Report 1'!$BC$21</f>
        <v>0</v>
      </c>
      <c r="U2285" s="545">
        <f>'Report 1'!$BC$107</f>
        <v>0</v>
      </c>
      <c r="AL2285" s="546" t="s">
        <v>669</v>
      </c>
      <c r="AM2285" s="547">
        <v>2</v>
      </c>
      <c r="AN2285" s="547" t="str">
        <f>'Information Input'!$M$14</f>
        <v xml:space="preserve">      -      </v>
      </c>
      <c r="AO2285" s="547" t="s">
        <v>139</v>
      </c>
      <c r="AP2285" s="538">
        <f>'Information Input'!$H$33</f>
        <v>43466</v>
      </c>
      <c r="AQ2285" s="538">
        <f>'Information Input'!$H$34</f>
        <v>43555</v>
      </c>
      <c r="AR2285" s="538">
        <f>'Information Input'!$H$35</f>
        <v>43555</v>
      </c>
      <c r="AS2285" s="547" t="str">
        <f>'Information Input'!$J$22</f>
        <v>Quarterly</v>
      </c>
      <c r="AT2285" s="538">
        <f>'Information Input'!$H$30</f>
        <v>43555</v>
      </c>
      <c r="AU2285" s="547">
        <f>'Information Input'!$J$18</f>
        <v>2019</v>
      </c>
      <c r="AV2285" s="547" t="s">
        <v>243</v>
      </c>
      <c r="AW2285" s="547" t="s">
        <v>230</v>
      </c>
      <c r="AX2285" s="547" t="s">
        <v>230</v>
      </c>
      <c r="AY2285" s="548" t="s">
        <v>671</v>
      </c>
      <c r="AZ2285" s="547">
        <v>16</v>
      </c>
      <c r="BA2285" s="549" t="s">
        <v>158</v>
      </c>
      <c r="BB2285" s="543" t="s">
        <v>235</v>
      </c>
      <c r="BC2285" s="550">
        <f>'Report 2'!$AJ473</f>
        <v>0</v>
      </c>
      <c r="BD2285" s="550">
        <f>'Report 2'!$AK473</f>
        <v>0</v>
      </c>
      <c r="BE2285" s="550">
        <f>'Report 2'!$AL473</f>
        <v>0</v>
      </c>
      <c r="BF2285" s="550">
        <f>'Report 2'!$AM473</f>
        <v>0</v>
      </c>
      <c r="BG2285" s="550">
        <f>'Report 2'!$AN473</f>
        <v>0</v>
      </c>
      <c r="BH2285" s="550">
        <f>'Report 2'!$AO473</f>
        <v>0</v>
      </c>
      <c r="BI2285" s="550">
        <f>'Report 2'!$AP473</f>
        <v>0</v>
      </c>
    </row>
    <row r="2286" spans="2:61">
      <c r="B2286" s="535" t="s">
        <v>669</v>
      </c>
      <c r="C2286" s="536">
        <v>1</v>
      </c>
      <c r="D2286" s="537" t="str">
        <f>'Information Input'!$M$14</f>
        <v xml:space="preserve">      -      </v>
      </c>
      <c r="E2286" s="537" t="s">
        <v>137</v>
      </c>
      <c r="F2286" s="538">
        <f t="shared" si="348"/>
        <v>43647</v>
      </c>
      <c r="G2286" s="538">
        <f t="shared" si="349"/>
        <v>43738</v>
      </c>
      <c r="H2286" s="538">
        <f>'Information Input'!$H$35</f>
        <v>43555</v>
      </c>
      <c r="I2286" s="537" t="str">
        <f>'Information Input'!$J$22</f>
        <v>Quarterly</v>
      </c>
      <c r="J2286" s="538">
        <f>'Information Input'!$H$30</f>
        <v>43555</v>
      </c>
      <c r="K2286" s="537">
        <f>'Information Input'!$J$18</f>
        <v>2019</v>
      </c>
      <c r="L2286" s="539" t="s">
        <v>243</v>
      </c>
      <c r="M2286" s="540" t="s">
        <v>230</v>
      </c>
      <c r="N2286" s="541" t="s">
        <v>230</v>
      </c>
      <c r="O2286" s="542" t="s">
        <v>670</v>
      </c>
      <c r="P2286" s="537">
        <v>4</v>
      </c>
      <c r="Q2286" s="541" t="s">
        <v>144</v>
      </c>
      <c r="R2286" s="541" t="s">
        <v>239</v>
      </c>
      <c r="S2286" s="543">
        <f>'Report 1'!$BC$18</f>
        <v>0</v>
      </c>
      <c r="T2286" s="544">
        <f>'Report 1'!$BC$22</f>
        <v>0</v>
      </c>
      <c r="U2286" s="545">
        <f>'Report 1'!$BC$108</f>
        <v>0</v>
      </c>
      <c r="AL2286" s="546" t="s">
        <v>669</v>
      </c>
      <c r="AM2286" s="547">
        <v>2</v>
      </c>
      <c r="AN2286" s="547" t="str">
        <f>'Information Input'!$M$14</f>
        <v xml:space="preserve">      -      </v>
      </c>
      <c r="AO2286" s="547" t="s">
        <v>139</v>
      </c>
      <c r="AP2286" s="538">
        <f>'Information Input'!$H$33</f>
        <v>43466</v>
      </c>
      <c r="AQ2286" s="538">
        <f>'Information Input'!$H$34</f>
        <v>43555</v>
      </c>
      <c r="AR2286" s="538">
        <f>'Information Input'!$H$35</f>
        <v>43555</v>
      </c>
      <c r="AS2286" s="547" t="str">
        <f>'Information Input'!$J$22</f>
        <v>Quarterly</v>
      </c>
      <c r="AT2286" s="538">
        <f>'Information Input'!$H$30</f>
        <v>43555</v>
      </c>
      <c r="AU2286" s="547">
        <f>'Information Input'!$J$18</f>
        <v>2019</v>
      </c>
      <c r="AV2286" s="547" t="s">
        <v>243</v>
      </c>
      <c r="AW2286" s="547" t="s">
        <v>230</v>
      </c>
      <c r="AX2286" s="547" t="s">
        <v>230</v>
      </c>
      <c r="AY2286" s="548" t="s">
        <v>671</v>
      </c>
      <c r="AZ2286" s="547">
        <v>17</v>
      </c>
      <c r="BA2286" s="549" t="s">
        <v>159</v>
      </c>
      <c r="BB2286" s="543" t="s">
        <v>235</v>
      </c>
      <c r="BC2286" s="550">
        <f>'Report 2'!$AJ474</f>
        <v>0</v>
      </c>
      <c r="BD2286" s="550">
        <f>'Report 2'!$AK474</f>
        <v>0</v>
      </c>
      <c r="BE2286" s="550">
        <f>'Report 2'!$AL474</f>
        <v>0</v>
      </c>
      <c r="BF2286" s="550">
        <f>'Report 2'!$AM474</f>
        <v>0</v>
      </c>
      <c r="BG2286" s="550">
        <f>'Report 2'!$AN474</f>
        <v>0</v>
      </c>
      <c r="BH2286" s="550">
        <f>'Report 2'!$AO474</f>
        <v>0</v>
      </c>
      <c r="BI2286" s="550">
        <f>'Report 2'!$AP474</f>
        <v>0</v>
      </c>
    </row>
    <row r="2287" spans="2:61">
      <c r="B2287" s="535" t="s">
        <v>669</v>
      </c>
      <c r="C2287" s="536">
        <v>1</v>
      </c>
      <c r="D2287" s="537" t="str">
        <f>'Information Input'!$M$14</f>
        <v xml:space="preserve">      -      </v>
      </c>
      <c r="E2287" s="537" t="s">
        <v>137</v>
      </c>
      <c r="F2287" s="538">
        <f t="shared" si="348"/>
        <v>43647</v>
      </c>
      <c r="G2287" s="538">
        <f t="shared" si="349"/>
        <v>43738</v>
      </c>
      <c r="H2287" s="538">
        <f>'Information Input'!$H$35</f>
        <v>43555</v>
      </c>
      <c r="I2287" s="537" t="str">
        <f>'Information Input'!$J$22</f>
        <v>Quarterly</v>
      </c>
      <c r="J2287" s="538">
        <f>'Information Input'!$H$30</f>
        <v>43555</v>
      </c>
      <c r="K2287" s="537">
        <f>'Information Input'!$J$18</f>
        <v>2019</v>
      </c>
      <c r="L2287" s="539" t="s">
        <v>243</v>
      </c>
      <c r="M2287" s="540" t="s">
        <v>230</v>
      </c>
      <c r="N2287" s="541" t="s">
        <v>230</v>
      </c>
      <c r="O2287" s="542" t="s">
        <v>670</v>
      </c>
      <c r="P2287" s="537">
        <v>5</v>
      </c>
      <c r="Q2287" s="541" t="s">
        <v>145</v>
      </c>
      <c r="R2287" s="541" t="s">
        <v>239</v>
      </c>
      <c r="S2287" s="543">
        <f>'Report 1'!$BC$18</f>
        <v>0</v>
      </c>
      <c r="T2287" s="544">
        <f>'Report 1'!$BC$23</f>
        <v>0</v>
      </c>
      <c r="U2287" s="545">
        <f>'Report 1'!$BC$109</f>
        <v>0</v>
      </c>
      <c r="AL2287" s="546" t="s">
        <v>669</v>
      </c>
      <c r="AM2287" s="547">
        <v>2</v>
      </c>
      <c r="AN2287" s="547" t="str">
        <f>'Information Input'!$M$14</f>
        <v xml:space="preserve">      -      </v>
      </c>
      <c r="AO2287" s="547" t="s">
        <v>139</v>
      </c>
      <c r="AP2287" s="538">
        <f>'Information Input'!$H$33</f>
        <v>43466</v>
      </c>
      <c r="AQ2287" s="538">
        <f>'Information Input'!$H$34</f>
        <v>43555</v>
      </c>
      <c r="AR2287" s="538">
        <f>'Information Input'!$H$35</f>
        <v>43555</v>
      </c>
      <c r="AS2287" s="547" t="str">
        <f>'Information Input'!$J$22</f>
        <v>Quarterly</v>
      </c>
      <c r="AT2287" s="538">
        <f>'Information Input'!$H$30</f>
        <v>43555</v>
      </c>
      <c r="AU2287" s="547">
        <f>'Information Input'!$J$18</f>
        <v>2019</v>
      </c>
      <c r="AV2287" s="547" t="s">
        <v>243</v>
      </c>
      <c r="AW2287" s="547" t="s">
        <v>230</v>
      </c>
      <c r="AX2287" s="547" t="s">
        <v>230</v>
      </c>
      <c r="AY2287" s="548" t="s">
        <v>671</v>
      </c>
      <c r="AZ2287" s="547">
        <v>18</v>
      </c>
      <c r="BA2287" s="549" t="s">
        <v>160</v>
      </c>
      <c r="BB2287" s="543" t="s">
        <v>235</v>
      </c>
      <c r="BC2287" s="550">
        <f>'Report 2'!$AJ475</f>
        <v>0</v>
      </c>
      <c r="BD2287" s="550">
        <f>'Report 2'!$AK475</f>
        <v>0</v>
      </c>
      <c r="BE2287" s="550">
        <f>'Report 2'!$AL475</f>
        <v>0</v>
      </c>
      <c r="BF2287" s="550">
        <f>'Report 2'!$AM475</f>
        <v>0</v>
      </c>
      <c r="BG2287" s="550">
        <f>'Report 2'!$AN475</f>
        <v>0</v>
      </c>
      <c r="BH2287" s="550">
        <f>'Report 2'!$AO475</f>
        <v>0</v>
      </c>
      <c r="BI2287" s="550">
        <f>'Report 2'!$AP475</f>
        <v>0</v>
      </c>
    </row>
    <row r="2288" spans="2:61">
      <c r="B2288" s="535" t="s">
        <v>669</v>
      </c>
      <c r="C2288" s="536">
        <v>1</v>
      </c>
      <c r="D2288" s="537" t="str">
        <f>'Information Input'!$M$14</f>
        <v xml:space="preserve">      -      </v>
      </c>
      <c r="E2288" s="537" t="s">
        <v>137</v>
      </c>
      <c r="F2288" s="538">
        <f t="shared" si="348"/>
        <v>43647</v>
      </c>
      <c r="G2288" s="538">
        <f t="shared" si="349"/>
        <v>43738</v>
      </c>
      <c r="H2288" s="538">
        <f>'Information Input'!$H$35</f>
        <v>43555</v>
      </c>
      <c r="I2288" s="537" t="str">
        <f>'Information Input'!$J$22</f>
        <v>Quarterly</v>
      </c>
      <c r="J2288" s="538">
        <f>'Information Input'!$H$30</f>
        <v>43555</v>
      </c>
      <c r="K2288" s="537">
        <f>'Information Input'!$J$18</f>
        <v>2019</v>
      </c>
      <c r="L2288" s="539" t="s">
        <v>243</v>
      </c>
      <c r="M2288" s="540" t="s">
        <v>230</v>
      </c>
      <c r="N2288" s="541" t="s">
        <v>230</v>
      </c>
      <c r="O2288" s="542" t="s">
        <v>670</v>
      </c>
      <c r="P2288" s="537">
        <v>6</v>
      </c>
      <c r="Q2288" s="541" t="s">
        <v>146</v>
      </c>
      <c r="R2288" s="541" t="s">
        <v>239</v>
      </c>
      <c r="S2288" s="543">
        <f>'Report 1'!$BC$18</f>
        <v>0</v>
      </c>
      <c r="T2288" s="544">
        <f>'Report 1'!$BC$24</f>
        <v>0</v>
      </c>
      <c r="U2288" s="545">
        <f>'Report 1'!$BC$110</f>
        <v>0</v>
      </c>
      <c r="AL2288" s="546" t="s">
        <v>669</v>
      </c>
      <c r="AM2288" s="547">
        <v>2</v>
      </c>
      <c r="AN2288" s="547" t="str">
        <f>'Information Input'!$M$14</f>
        <v xml:space="preserve">      -      </v>
      </c>
      <c r="AO2288" s="547" t="s">
        <v>139</v>
      </c>
      <c r="AP2288" s="538">
        <f>'Information Input'!$H$33</f>
        <v>43466</v>
      </c>
      <c r="AQ2288" s="538">
        <f>'Information Input'!$H$34</f>
        <v>43555</v>
      </c>
      <c r="AR2288" s="538">
        <f>'Information Input'!$H$35</f>
        <v>43555</v>
      </c>
      <c r="AS2288" s="547" t="str">
        <f>'Information Input'!$J$22</f>
        <v>Quarterly</v>
      </c>
      <c r="AT2288" s="538">
        <f>'Information Input'!$H$30</f>
        <v>43555</v>
      </c>
      <c r="AU2288" s="547">
        <f>'Information Input'!$J$18</f>
        <v>2019</v>
      </c>
      <c r="AV2288" s="547" t="s">
        <v>243</v>
      </c>
      <c r="AW2288" s="547" t="s">
        <v>230</v>
      </c>
      <c r="AX2288" s="547" t="s">
        <v>230</v>
      </c>
      <c r="AY2288" s="548" t="s">
        <v>671</v>
      </c>
      <c r="AZ2288" s="547">
        <v>19</v>
      </c>
      <c r="BA2288" s="549" t="s">
        <v>161</v>
      </c>
      <c r="BB2288" s="543" t="s">
        <v>235</v>
      </c>
      <c r="BC2288" s="550">
        <f>'Report 2'!$AJ476</f>
        <v>0</v>
      </c>
      <c r="BD2288" s="550">
        <f>'Report 2'!$AK476</f>
        <v>0</v>
      </c>
      <c r="BE2288" s="550">
        <f>'Report 2'!$AL476</f>
        <v>0</v>
      </c>
      <c r="BF2288" s="550">
        <f>'Report 2'!$AM476</f>
        <v>0</v>
      </c>
      <c r="BG2288" s="550">
        <f>'Report 2'!$AN476</f>
        <v>0</v>
      </c>
      <c r="BH2288" s="550">
        <f>'Report 2'!$AO476</f>
        <v>0</v>
      </c>
      <c r="BI2288" s="550">
        <f>'Report 2'!$AP476</f>
        <v>0</v>
      </c>
    </row>
    <row r="2289" spans="2:61">
      <c r="B2289" s="535" t="s">
        <v>669</v>
      </c>
      <c r="C2289" s="536">
        <v>1</v>
      </c>
      <c r="D2289" s="537" t="str">
        <f>'Information Input'!$M$14</f>
        <v xml:space="preserve">      -      </v>
      </c>
      <c r="E2289" s="537" t="s">
        <v>137</v>
      </c>
      <c r="F2289" s="538">
        <f t="shared" si="348"/>
        <v>43647</v>
      </c>
      <c r="G2289" s="538">
        <f t="shared" si="349"/>
        <v>43738</v>
      </c>
      <c r="H2289" s="538">
        <f>'Information Input'!$H$35</f>
        <v>43555</v>
      </c>
      <c r="I2289" s="537" t="str">
        <f>'Information Input'!$J$22</f>
        <v>Quarterly</v>
      </c>
      <c r="J2289" s="538">
        <f>'Information Input'!$H$30</f>
        <v>43555</v>
      </c>
      <c r="K2289" s="537">
        <f>'Information Input'!$J$18</f>
        <v>2019</v>
      </c>
      <c r="L2289" s="539" t="s">
        <v>243</v>
      </c>
      <c r="M2289" s="540" t="s">
        <v>230</v>
      </c>
      <c r="N2289" s="541" t="s">
        <v>230</v>
      </c>
      <c r="O2289" s="542" t="s">
        <v>674</v>
      </c>
      <c r="P2289" s="537">
        <v>7</v>
      </c>
      <c r="Q2289" s="541" t="s">
        <v>147</v>
      </c>
      <c r="R2289" s="541" t="s">
        <v>239</v>
      </c>
      <c r="S2289" s="543">
        <f>'Report 1'!$BC$18</f>
        <v>0</v>
      </c>
      <c r="T2289" s="544">
        <f>'Report 1'!$BC$25</f>
        <v>0</v>
      </c>
      <c r="U2289" s="545">
        <f>'Report 1'!$BC$111</f>
        <v>0</v>
      </c>
      <c r="AL2289" s="546" t="s">
        <v>669</v>
      </c>
      <c r="AM2289" s="547">
        <v>2</v>
      </c>
      <c r="AN2289" s="547" t="str">
        <f>'Information Input'!$M$14</f>
        <v xml:space="preserve">      -      </v>
      </c>
      <c r="AO2289" s="547" t="s">
        <v>139</v>
      </c>
      <c r="AP2289" s="538">
        <f>'Information Input'!$H$33</f>
        <v>43466</v>
      </c>
      <c r="AQ2289" s="538">
        <f>'Information Input'!$H$34</f>
        <v>43555</v>
      </c>
      <c r="AR2289" s="538">
        <f>'Information Input'!$H$35</f>
        <v>43555</v>
      </c>
      <c r="AS2289" s="547" t="str">
        <f>'Information Input'!$J$22</f>
        <v>Quarterly</v>
      </c>
      <c r="AT2289" s="538">
        <f>'Information Input'!$H$30</f>
        <v>43555</v>
      </c>
      <c r="AU2289" s="547">
        <f>'Information Input'!$J$18</f>
        <v>2019</v>
      </c>
      <c r="AV2289" s="547" t="s">
        <v>243</v>
      </c>
      <c r="AW2289" s="547" t="s">
        <v>230</v>
      </c>
      <c r="AX2289" s="547" t="s">
        <v>230</v>
      </c>
      <c r="AY2289" s="548" t="s">
        <v>671</v>
      </c>
      <c r="AZ2289" s="547">
        <v>20</v>
      </c>
      <c r="BA2289" s="549" t="s">
        <v>162</v>
      </c>
      <c r="BB2289" s="543" t="s">
        <v>235</v>
      </c>
      <c r="BC2289" s="550">
        <f>'Report 2'!$AJ477</f>
        <v>0</v>
      </c>
      <c r="BD2289" s="550">
        <f>'Report 2'!$AK477</f>
        <v>0</v>
      </c>
      <c r="BE2289" s="550">
        <f>'Report 2'!$AL477</f>
        <v>0</v>
      </c>
      <c r="BF2289" s="550">
        <f>'Report 2'!$AM477</f>
        <v>0</v>
      </c>
      <c r="BG2289" s="550">
        <f>'Report 2'!$AN477</f>
        <v>0</v>
      </c>
      <c r="BH2289" s="550">
        <f>'Report 2'!$AO477</f>
        <v>0</v>
      </c>
      <c r="BI2289" s="550">
        <f>'Report 2'!$AP477</f>
        <v>0</v>
      </c>
    </row>
    <row r="2290" spans="2:61">
      <c r="B2290" s="535" t="s">
        <v>669</v>
      </c>
      <c r="C2290" s="536">
        <v>1</v>
      </c>
      <c r="D2290" s="537" t="str">
        <f>'Information Input'!$M$14</f>
        <v xml:space="preserve">      -      </v>
      </c>
      <c r="E2290" s="537" t="s">
        <v>137</v>
      </c>
      <c r="F2290" s="538">
        <f t="shared" si="348"/>
        <v>43647</v>
      </c>
      <c r="G2290" s="538">
        <f t="shared" si="349"/>
        <v>43738</v>
      </c>
      <c r="H2290" s="538">
        <f>'Information Input'!$H$35</f>
        <v>43555</v>
      </c>
      <c r="I2290" s="537" t="str">
        <f>'Information Input'!$J$22</f>
        <v>Quarterly</v>
      </c>
      <c r="J2290" s="538">
        <f>'Information Input'!$H$30</f>
        <v>43555</v>
      </c>
      <c r="K2290" s="537">
        <f>'Information Input'!$J$18</f>
        <v>2019</v>
      </c>
      <c r="L2290" s="539" t="s">
        <v>243</v>
      </c>
      <c r="M2290" s="540" t="s">
        <v>230</v>
      </c>
      <c r="N2290" s="541" t="s">
        <v>230</v>
      </c>
      <c r="O2290" s="542" t="s">
        <v>670</v>
      </c>
      <c r="P2290" s="537">
        <v>8</v>
      </c>
      <c r="Q2290" s="541" t="s">
        <v>148</v>
      </c>
      <c r="R2290" s="541" t="s">
        <v>239</v>
      </c>
      <c r="S2290" s="543">
        <f>'Report 1'!$BC$18</f>
        <v>0</v>
      </c>
      <c r="T2290" s="544">
        <f>'Report 1'!$BC$26</f>
        <v>0</v>
      </c>
      <c r="U2290" s="545">
        <f>'Report 1'!$BC$112</f>
        <v>0</v>
      </c>
      <c r="AL2290" s="546" t="s">
        <v>669</v>
      </c>
      <c r="AM2290" s="547">
        <v>2</v>
      </c>
      <c r="AN2290" s="547" t="str">
        <f>'Information Input'!$M$14</f>
        <v xml:space="preserve">      -      </v>
      </c>
      <c r="AO2290" s="547" t="s">
        <v>139</v>
      </c>
      <c r="AP2290" s="538">
        <f>'Information Input'!$H$33</f>
        <v>43466</v>
      </c>
      <c r="AQ2290" s="538">
        <f>'Information Input'!$H$34</f>
        <v>43555</v>
      </c>
      <c r="AR2290" s="538">
        <f>'Information Input'!$H$35</f>
        <v>43555</v>
      </c>
      <c r="AS2290" s="547" t="str">
        <f>'Information Input'!$J$22</f>
        <v>Quarterly</v>
      </c>
      <c r="AT2290" s="538">
        <f>'Information Input'!$H$30</f>
        <v>43555</v>
      </c>
      <c r="AU2290" s="547">
        <f>'Information Input'!$J$18</f>
        <v>2019</v>
      </c>
      <c r="AV2290" s="547" t="s">
        <v>243</v>
      </c>
      <c r="AW2290" s="547" t="s">
        <v>230</v>
      </c>
      <c r="AX2290" s="547" t="s">
        <v>230</v>
      </c>
      <c r="AY2290" s="548" t="s">
        <v>671</v>
      </c>
      <c r="AZ2290" s="547">
        <v>21</v>
      </c>
      <c r="BA2290" s="549" t="s">
        <v>163</v>
      </c>
      <c r="BB2290" s="543" t="s">
        <v>235</v>
      </c>
      <c r="BC2290" s="550">
        <f>'Report 2'!$AJ478</f>
        <v>0</v>
      </c>
      <c r="BD2290" s="550">
        <f>'Report 2'!$AK478</f>
        <v>0</v>
      </c>
      <c r="BE2290" s="550">
        <f>'Report 2'!$AL478</f>
        <v>0</v>
      </c>
      <c r="BF2290" s="550">
        <f>'Report 2'!$AM478</f>
        <v>0</v>
      </c>
      <c r="BG2290" s="550">
        <f>'Report 2'!$AN478</f>
        <v>0</v>
      </c>
      <c r="BH2290" s="550">
        <f>'Report 2'!$AO478</f>
        <v>0</v>
      </c>
      <c r="BI2290" s="550">
        <f>'Report 2'!$AP478</f>
        <v>0</v>
      </c>
    </row>
    <row r="2291" spans="2:61">
      <c r="B2291" s="535" t="s">
        <v>669</v>
      </c>
      <c r="C2291" s="536">
        <v>1</v>
      </c>
      <c r="D2291" s="537" t="str">
        <f>'Information Input'!$M$14</f>
        <v xml:space="preserve">      -      </v>
      </c>
      <c r="E2291" s="537" t="s">
        <v>137</v>
      </c>
      <c r="F2291" s="538">
        <f t="shared" si="348"/>
        <v>43647</v>
      </c>
      <c r="G2291" s="538">
        <f t="shared" si="349"/>
        <v>43738</v>
      </c>
      <c r="H2291" s="538">
        <f>'Information Input'!$H$35</f>
        <v>43555</v>
      </c>
      <c r="I2291" s="537" t="str">
        <f>'Information Input'!$J$22</f>
        <v>Quarterly</v>
      </c>
      <c r="J2291" s="538">
        <f>'Information Input'!$H$30</f>
        <v>43555</v>
      </c>
      <c r="K2291" s="537">
        <f>'Information Input'!$J$18</f>
        <v>2019</v>
      </c>
      <c r="L2291" s="539" t="s">
        <v>243</v>
      </c>
      <c r="M2291" s="540" t="s">
        <v>230</v>
      </c>
      <c r="N2291" s="541" t="s">
        <v>230</v>
      </c>
      <c r="O2291" s="542" t="s">
        <v>670</v>
      </c>
      <c r="P2291" s="537">
        <v>9</v>
      </c>
      <c r="Q2291" s="541" t="s">
        <v>149</v>
      </c>
      <c r="R2291" s="541" t="s">
        <v>239</v>
      </c>
      <c r="S2291" s="543">
        <f>'Report 1'!$BC$18</f>
        <v>0</v>
      </c>
      <c r="T2291" s="544">
        <f>'Report 1'!$BC$27</f>
        <v>0</v>
      </c>
      <c r="U2291" s="545">
        <f>'Report 1'!$BC$113</f>
        <v>0</v>
      </c>
      <c r="AL2291" s="546" t="s">
        <v>669</v>
      </c>
      <c r="AM2291" s="547">
        <v>2</v>
      </c>
      <c r="AN2291" s="547" t="str">
        <f>'Information Input'!$M$14</f>
        <v xml:space="preserve">      -      </v>
      </c>
      <c r="AO2291" s="547" t="s">
        <v>139</v>
      </c>
      <c r="AP2291" s="538">
        <f>'Information Input'!$H$33</f>
        <v>43466</v>
      </c>
      <c r="AQ2291" s="538">
        <f>'Information Input'!$H$34</f>
        <v>43555</v>
      </c>
      <c r="AR2291" s="538">
        <f>'Information Input'!$H$35</f>
        <v>43555</v>
      </c>
      <c r="AS2291" s="547" t="str">
        <f>'Information Input'!$J$22</f>
        <v>Quarterly</v>
      </c>
      <c r="AT2291" s="538">
        <f>'Information Input'!$H$30</f>
        <v>43555</v>
      </c>
      <c r="AU2291" s="547">
        <f>'Information Input'!$J$18</f>
        <v>2019</v>
      </c>
      <c r="AV2291" s="547" t="s">
        <v>243</v>
      </c>
      <c r="AW2291" s="547" t="s">
        <v>230</v>
      </c>
      <c r="AX2291" s="547" t="s">
        <v>230</v>
      </c>
      <c r="AY2291" s="548" t="s">
        <v>671</v>
      </c>
      <c r="AZ2291" s="547">
        <v>22</v>
      </c>
      <c r="BA2291" s="549" t="s">
        <v>164</v>
      </c>
      <c r="BB2291" s="543" t="s">
        <v>236</v>
      </c>
      <c r="BC2291" s="550">
        <f>'Report 2'!$AJ479</f>
        <v>0</v>
      </c>
      <c r="BD2291" s="550">
        <f>'Report 2'!$AK479</f>
        <v>0</v>
      </c>
      <c r="BE2291" s="550">
        <f>'Report 2'!$AL479</f>
        <v>0</v>
      </c>
      <c r="BF2291" s="550">
        <f>'Report 2'!$AM479</f>
        <v>0</v>
      </c>
      <c r="BG2291" s="550">
        <f>'Report 2'!$AN479</f>
        <v>0</v>
      </c>
      <c r="BH2291" s="550">
        <f>'Report 2'!$AO479</f>
        <v>0</v>
      </c>
      <c r="BI2291" s="550">
        <f>'Report 2'!$AP479</f>
        <v>0</v>
      </c>
    </row>
    <row r="2292" spans="2:61">
      <c r="B2292" s="535" t="s">
        <v>669</v>
      </c>
      <c r="C2292" s="536">
        <v>1</v>
      </c>
      <c r="D2292" s="537" t="str">
        <f>'Information Input'!$M$14</f>
        <v xml:space="preserve">      -      </v>
      </c>
      <c r="E2292" s="537" t="s">
        <v>137</v>
      </c>
      <c r="F2292" s="538">
        <f t="shared" si="348"/>
        <v>43647</v>
      </c>
      <c r="G2292" s="538">
        <f t="shared" si="349"/>
        <v>43738</v>
      </c>
      <c r="H2292" s="538">
        <f>'Information Input'!$H$35</f>
        <v>43555</v>
      </c>
      <c r="I2292" s="537" t="str">
        <f>'Information Input'!$J$22</f>
        <v>Quarterly</v>
      </c>
      <c r="J2292" s="538">
        <f>'Information Input'!$H$30</f>
        <v>43555</v>
      </c>
      <c r="K2292" s="537">
        <f>'Information Input'!$J$18</f>
        <v>2019</v>
      </c>
      <c r="L2292" s="539" t="s">
        <v>243</v>
      </c>
      <c r="M2292" s="540" t="s">
        <v>230</v>
      </c>
      <c r="N2292" s="541" t="s">
        <v>230</v>
      </c>
      <c r="O2292" s="542" t="s">
        <v>674</v>
      </c>
      <c r="P2292" s="537">
        <v>10</v>
      </c>
      <c r="Q2292" s="541" t="s">
        <v>150</v>
      </c>
      <c r="R2292" s="541" t="s">
        <v>239</v>
      </c>
      <c r="S2292" s="543">
        <f>'Report 1'!$BC$18</f>
        <v>0</v>
      </c>
      <c r="T2292" s="544">
        <f>'Report 1'!$BC$28</f>
        <v>0</v>
      </c>
      <c r="U2292" s="545">
        <f>'Report 1'!$BC$114</f>
        <v>0</v>
      </c>
      <c r="AL2292" s="546" t="s">
        <v>669</v>
      </c>
      <c r="AM2292" s="547">
        <v>2</v>
      </c>
      <c r="AN2292" s="547" t="str">
        <f>'Information Input'!$M$14</f>
        <v xml:space="preserve">      -      </v>
      </c>
      <c r="AO2292" s="547" t="s">
        <v>139</v>
      </c>
      <c r="AP2292" s="538">
        <f>'Information Input'!$H$33</f>
        <v>43466</v>
      </c>
      <c r="AQ2292" s="538">
        <f>'Information Input'!$H$34</f>
        <v>43555</v>
      </c>
      <c r="AR2292" s="538">
        <f>'Information Input'!$H$35</f>
        <v>43555</v>
      </c>
      <c r="AS2292" s="547" t="str">
        <f>'Information Input'!$J$22</f>
        <v>Quarterly</v>
      </c>
      <c r="AT2292" s="538">
        <f>'Information Input'!$H$30</f>
        <v>43555</v>
      </c>
      <c r="AU2292" s="547">
        <f>'Information Input'!$J$18</f>
        <v>2019</v>
      </c>
      <c r="AV2292" s="547" t="s">
        <v>243</v>
      </c>
      <c r="AW2292" s="547" t="s">
        <v>230</v>
      </c>
      <c r="AX2292" s="547" t="s">
        <v>230</v>
      </c>
      <c r="AY2292" s="548" t="s">
        <v>671</v>
      </c>
      <c r="AZ2292" s="547">
        <v>23</v>
      </c>
      <c r="BA2292" s="549" t="s">
        <v>165</v>
      </c>
      <c r="BB2292" s="543" t="s">
        <v>236</v>
      </c>
      <c r="BC2292" s="550">
        <f>'Report 2'!$AJ480</f>
        <v>0</v>
      </c>
      <c r="BD2292" s="550">
        <f>'Report 2'!$AK480</f>
        <v>0</v>
      </c>
      <c r="BE2292" s="550">
        <f>'Report 2'!$AL480</f>
        <v>0</v>
      </c>
      <c r="BF2292" s="550">
        <f>'Report 2'!$AM480</f>
        <v>0</v>
      </c>
      <c r="BG2292" s="550">
        <f>'Report 2'!$AN480</f>
        <v>0</v>
      </c>
      <c r="BH2292" s="550">
        <f>'Report 2'!$AO480</f>
        <v>0</v>
      </c>
      <c r="BI2292" s="550">
        <f>'Report 2'!$AP480</f>
        <v>0</v>
      </c>
    </row>
    <row r="2293" spans="2:61">
      <c r="B2293" s="535" t="s">
        <v>669</v>
      </c>
      <c r="C2293" s="536">
        <v>1</v>
      </c>
      <c r="D2293" s="537" t="str">
        <f>'Information Input'!$M$14</f>
        <v xml:space="preserve">      -      </v>
      </c>
      <c r="E2293" s="537" t="s">
        <v>137</v>
      </c>
      <c r="F2293" s="538">
        <f t="shared" si="348"/>
        <v>43647</v>
      </c>
      <c r="G2293" s="538">
        <f t="shared" si="349"/>
        <v>43738</v>
      </c>
      <c r="H2293" s="538">
        <f>'Information Input'!$H$35</f>
        <v>43555</v>
      </c>
      <c r="I2293" s="537" t="str">
        <f>'Information Input'!$J$22</f>
        <v>Quarterly</v>
      </c>
      <c r="J2293" s="538">
        <f>'Information Input'!$H$30</f>
        <v>43555</v>
      </c>
      <c r="K2293" s="537">
        <f>'Information Input'!$J$18</f>
        <v>2019</v>
      </c>
      <c r="L2293" s="539" t="s">
        <v>243</v>
      </c>
      <c r="M2293" s="540" t="s">
        <v>230</v>
      </c>
      <c r="N2293" s="541" t="s">
        <v>230</v>
      </c>
      <c r="O2293" s="542" t="s">
        <v>671</v>
      </c>
      <c r="P2293" s="537">
        <v>11</v>
      </c>
      <c r="Q2293" s="541" t="s">
        <v>153</v>
      </c>
      <c r="R2293" s="541" t="s">
        <v>231</v>
      </c>
      <c r="S2293" s="543">
        <f>'Report 1'!$BC$18</f>
        <v>0</v>
      </c>
      <c r="T2293" s="544">
        <f>'Report 1'!$BC$31</f>
        <v>0</v>
      </c>
      <c r="U2293" s="545">
        <f>'Report 1'!$BC$117</f>
        <v>0</v>
      </c>
      <c r="AL2293" s="546" t="s">
        <v>669</v>
      </c>
      <c r="AM2293" s="547">
        <v>2</v>
      </c>
      <c r="AN2293" s="547" t="str">
        <f>'Information Input'!$M$14</f>
        <v xml:space="preserve">      -      </v>
      </c>
      <c r="AO2293" s="547" t="s">
        <v>139</v>
      </c>
      <c r="AP2293" s="538">
        <f>'Information Input'!$H$33</f>
        <v>43466</v>
      </c>
      <c r="AQ2293" s="538">
        <f>'Information Input'!$H$34</f>
        <v>43555</v>
      </c>
      <c r="AR2293" s="538">
        <f>'Information Input'!$H$35</f>
        <v>43555</v>
      </c>
      <c r="AS2293" s="547" t="str">
        <f>'Information Input'!$J$22</f>
        <v>Quarterly</v>
      </c>
      <c r="AT2293" s="538">
        <f>'Information Input'!$H$30</f>
        <v>43555</v>
      </c>
      <c r="AU2293" s="547">
        <f>'Information Input'!$J$18</f>
        <v>2019</v>
      </c>
      <c r="AV2293" s="547" t="s">
        <v>243</v>
      </c>
      <c r="AW2293" s="547" t="s">
        <v>230</v>
      </c>
      <c r="AX2293" s="547" t="s">
        <v>230</v>
      </c>
      <c r="AY2293" s="548" t="s">
        <v>671</v>
      </c>
      <c r="AZ2293" s="547">
        <v>24</v>
      </c>
      <c r="BA2293" s="549" t="s">
        <v>166</v>
      </c>
      <c r="BB2293" s="543" t="s">
        <v>233</v>
      </c>
      <c r="BC2293" s="550">
        <f>'Report 2'!$AJ481</f>
        <v>0</v>
      </c>
      <c r="BD2293" s="550">
        <f>'Report 2'!$AK481</f>
        <v>0</v>
      </c>
      <c r="BE2293" s="550">
        <f>'Report 2'!$AL481</f>
        <v>0</v>
      </c>
      <c r="BF2293" s="550">
        <f>'Report 2'!$AM481</f>
        <v>0</v>
      </c>
      <c r="BG2293" s="550">
        <f>'Report 2'!$AN481</f>
        <v>0</v>
      </c>
      <c r="BH2293" s="550">
        <f>'Report 2'!$AO481</f>
        <v>0</v>
      </c>
      <c r="BI2293" s="550">
        <f>'Report 2'!$AP481</f>
        <v>0</v>
      </c>
    </row>
    <row r="2294" spans="2:61">
      <c r="B2294" s="535" t="s">
        <v>669</v>
      </c>
      <c r="C2294" s="536">
        <v>1</v>
      </c>
      <c r="D2294" s="537" t="str">
        <f>'Information Input'!$M$14</f>
        <v xml:space="preserve">      -      </v>
      </c>
      <c r="E2294" s="537" t="s">
        <v>137</v>
      </c>
      <c r="F2294" s="538">
        <f t="shared" si="348"/>
        <v>43647</v>
      </c>
      <c r="G2294" s="538">
        <f t="shared" si="349"/>
        <v>43738</v>
      </c>
      <c r="H2294" s="538">
        <f>'Information Input'!$H$35</f>
        <v>43555</v>
      </c>
      <c r="I2294" s="537" t="str">
        <f>'Information Input'!$J$22</f>
        <v>Quarterly</v>
      </c>
      <c r="J2294" s="538">
        <f>'Information Input'!$H$30</f>
        <v>43555</v>
      </c>
      <c r="K2294" s="537">
        <f>'Information Input'!$J$18</f>
        <v>2019</v>
      </c>
      <c r="L2294" s="539" t="s">
        <v>243</v>
      </c>
      <c r="M2294" s="540" t="s">
        <v>230</v>
      </c>
      <c r="N2294" s="541" t="s">
        <v>230</v>
      </c>
      <c r="O2294" s="542" t="s">
        <v>671</v>
      </c>
      <c r="P2294" s="537">
        <v>12</v>
      </c>
      <c r="Q2294" s="541" t="s">
        <v>154</v>
      </c>
      <c r="R2294" s="541" t="s">
        <v>231</v>
      </c>
      <c r="S2294" s="543">
        <f>'Report 1'!$BC$18</f>
        <v>0</v>
      </c>
      <c r="T2294" s="544">
        <f>'Report 1'!$BC$32</f>
        <v>0</v>
      </c>
      <c r="U2294" s="545">
        <f>'Report 1'!$BC$118</f>
        <v>0</v>
      </c>
      <c r="AL2294" s="546" t="s">
        <v>669</v>
      </c>
      <c r="AM2294" s="547">
        <v>2</v>
      </c>
      <c r="AN2294" s="547" t="str">
        <f>'Information Input'!$M$14</f>
        <v xml:space="preserve">      -      </v>
      </c>
      <c r="AO2294" s="547" t="s">
        <v>139</v>
      </c>
      <c r="AP2294" s="538">
        <f>'Information Input'!$H$33</f>
        <v>43466</v>
      </c>
      <c r="AQ2294" s="538">
        <f>'Information Input'!$H$34</f>
        <v>43555</v>
      </c>
      <c r="AR2294" s="538">
        <f>'Information Input'!$H$35</f>
        <v>43555</v>
      </c>
      <c r="AS2294" s="547" t="str">
        <f>'Information Input'!$J$22</f>
        <v>Quarterly</v>
      </c>
      <c r="AT2294" s="538">
        <f>'Information Input'!$H$30</f>
        <v>43555</v>
      </c>
      <c r="AU2294" s="547">
        <f>'Information Input'!$J$18</f>
        <v>2019</v>
      </c>
      <c r="AV2294" s="547" t="s">
        <v>243</v>
      </c>
      <c r="AW2294" s="547" t="s">
        <v>230</v>
      </c>
      <c r="AX2294" s="547" t="s">
        <v>230</v>
      </c>
      <c r="AY2294" s="548" t="s">
        <v>671</v>
      </c>
      <c r="AZ2294" s="547">
        <v>25</v>
      </c>
      <c r="BA2294" s="549" t="s">
        <v>167</v>
      </c>
      <c r="BB2294" s="543" t="s">
        <v>233</v>
      </c>
      <c r="BC2294" s="550">
        <f>'Report 2'!$AJ482</f>
        <v>0</v>
      </c>
      <c r="BD2294" s="550">
        <f>'Report 2'!$AK482</f>
        <v>0</v>
      </c>
      <c r="BE2294" s="550">
        <f>'Report 2'!$AL482</f>
        <v>0</v>
      </c>
      <c r="BF2294" s="550">
        <f>'Report 2'!$AM482</f>
        <v>0</v>
      </c>
      <c r="BG2294" s="550">
        <f>'Report 2'!$AN482</f>
        <v>0</v>
      </c>
      <c r="BH2294" s="550">
        <f>'Report 2'!$AO482</f>
        <v>0</v>
      </c>
      <c r="BI2294" s="550">
        <f>'Report 2'!$AP482</f>
        <v>0</v>
      </c>
    </row>
    <row r="2295" spans="2:61">
      <c r="B2295" s="535" t="s">
        <v>669</v>
      </c>
      <c r="C2295" s="536">
        <v>1</v>
      </c>
      <c r="D2295" s="537" t="str">
        <f>'Information Input'!$M$14</f>
        <v xml:space="preserve">      -      </v>
      </c>
      <c r="E2295" s="537" t="s">
        <v>137</v>
      </c>
      <c r="F2295" s="538">
        <f t="shared" si="348"/>
        <v>43647</v>
      </c>
      <c r="G2295" s="538">
        <f t="shared" si="349"/>
        <v>43738</v>
      </c>
      <c r="H2295" s="538">
        <f>'Information Input'!$H$35</f>
        <v>43555</v>
      </c>
      <c r="I2295" s="537" t="str">
        <f>'Information Input'!$J$22</f>
        <v>Quarterly</v>
      </c>
      <c r="J2295" s="538">
        <f>'Information Input'!$H$30</f>
        <v>43555</v>
      </c>
      <c r="K2295" s="537">
        <f>'Information Input'!$J$18</f>
        <v>2019</v>
      </c>
      <c r="L2295" s="539" t="s">
        <v>243</v>
      </c>
      <c r="M2295" s="540" t="s">
        <v>230</v>
      </c>
      <c r="N2295" s="541" t="s">
        <v>230</v>
      </c>
      <c r="O2295" s="542" t="s">
        <v>671</v>
      </c>
      <c r="P2295" s="537">
        <v>13</v>
      </c>
      <c r="Q2295" s="541" t="s">
        <v>155</v>
      </c>
      <c r="R2295" s="541" t="s">
        <v>232</v>
      </c>
      <c r="S2295" s="543">
        <f>'Report 1'!$BC$18</f>
        <v>0</v>
      </c>
      <c r="T2295" s="544">
        <f>'Report 1'!$BC$33</f>
        <v>0</v>
      </c>
      <c r="U2295" s="545">
        <f>'Report 1'!$BC$119</f>
        <v>0</v>
      </c>
      <c r="AL2295" s="546" t="s">
        <v>669</v>
      </c>
      <c r="AM2295" s="547">
        <v>2</v>
      </c>
      <c r="AN2295" s="547" t="str">
        <f>'Information Input'!$M$14</f>
        <v xml:space="preserve">      -      </v>
      </c>
      <c r="AO2295" s="547" t="s">
        <v>139</v>
      </c>
      <c r="AP2295" s="538">
        <f>'Information Input'!$H$33</f>
        <v>43466</v>
      </c>
      <c r="AQ2295" s="538">
        <f>'Information Input'!$H$34</f>
        <v>43555</v>
      </c>
      <c r="AR2295" s="538">
        <f>'Information Input'!$H$35</f>
        <v>43555</v>
      </c>
      <c r="AS2295" s="547" t="str">
        <f>'Information Input'!$J$22</f>
        <v>Quarterly</v>
      </c>
      <c r="AT2295" s="538">
        <f>'Information Input'!$H$30</f>
        <v>43555</v>
      </c>
      <c r="AU2295" s="547">
        <f>'Information Input'!$J$18</f>
        <v>2019</v>
      </c>
      <c r="AV2295" s="547" t="s">
        <v>243</v>
      </c>
      <c r="AW2295" s="547" t="s">
        <v>230</v>
      </c>
      <c r="AX2295" s="547" t="s">
        <v>230</v>
      </c>
      <c r="AY2295" s="548" t="s">
        <v>671</v>
      </c>
      <c r="AZ2295" s="547">
        <v>26</v>
      </c>
      <c r="BA2295" s="549" t="s">
        <v>168</v>
      </c>
      <c r="BB2295" s="543" t="s">
        <v>237</v>
      </c>
      <c r="BC2295" s="550">
        <f>'Report 2'!$AJ483</f>
        <v>0</v>
      </c>
      <c r="BD2295" s="550">
        <f>'Report 2'!$AK483</f>
        <v>0</v>
      </c>
      <c r="BE2295" s="550">
        <f>'Report 2'!$AL483</f>
        <v>0</v>
      </c>
      <c r="BF2295" s="550">
        <f>'Report 2'!$AM483</f>
        <v>0</v>
      </c>
      <c r="BG2295" s="550">
        <f>'Report 2'!$AN483</f>
        <v>0</v>
      </c>
      <c r="BH2295" s="550">
        <f>'Report 2'!$AO483</f>
        <v>0</v>
      </c>
      <c r="BI2295" s="550">
        <f>'Report 2'!$AP483</f>
        <v>0</v>
      </c>
    </row>
    <row r="2296" spans="2:61">
      <c r="B2296" s="535" t="s">
        <v>669</v>
      </c>
      <c r="C2296" s="536">
        <v>1</v>
      </c>
      <c r="D2296" s="537" t="str">
        <f>'Information Input'!$M$14</f>
        <v xml:space="preserve">      -      </v>
      </c>
      <c r="E2296" s="537" t="s">
        <v>137</v>
      </c>
      <c r="F2296" s="538">
        <f t="shared" si="348"/>
        <v>43647</v>
      </c>
      <c r="G2296" s="538">
        <f t="shared" si="349"/>
        <v>43738</v>
      </c>
      <c r="H2296" s="538">
        <f>'Information Input'!$H$35</f>
        <v>43555</v>
      </c>
      <c r="I2296" s="537" t="str">
        <f>'Information Input'!$J$22</f>
        <v>Quarterly</v>
      </c>
      <c r="J2296" s="538">
        <f>'Information Input'!$H$30</f>
        <v>43555</v>
      </c>
      <c r="K2296" s="537">
        <f>'Information Input'!$J$18</f>
        <v>2019</v>
      </c>
      <c r="L2296" s="539" t="s">
        <v>243</v>
      </c>
      <c r="M2296" s="540" t="s">
        <v>230</v>
      </c>
      <c r="N2296" s="541" t="s">
        <v>230</v>
      </c>
      <c r="O2296" s="542" t="s">
        <v>671</v>
      </c>
      <c r="P2296" s="537">
        <v>14</v>
      </c>
      <c r="Q2296" s="541" t="s">
        <v>156</v>
      </c>
      <c r="R2296" s="541" t="s">
        <v>233</v>
      </c>
      <c r="S2296" s="543">
        <f>'Report 1'!$BC$18</f>
        <v>0</v>
      </c>
      <c r="T2296" s="544">
        <f>'Report 1'!$BC$34</f>
        <v>0</v>
      </c>
      <c r="U2296" s="545">
        <f>'Report 1'!$BC$120</f>
        <v>0</v>
      </c>
      <c r="AL2296" s="546" t="s">
        <v>669</v>
      </c>
      <c r="AM2296" s="547">
        <v>2</v>
      </c>
      <c r="AN2296" s="547" t="str">
        <f>'Information Input'!$M$14</f>
        <v xml:space="preserve">      -      </v>
      </c>
      <c r="AO2296" s="547" t="s">
        <v>139</v>
      </c>
      <c r="AP2296" s="538">
        <f>'Information Input'!$H$33</f>
        <v>43466</v>
      </c>
      <c r="AQ2296" s="538">
        <f>'Information Input'!$H$34</f>
        <v>43555</v>
      </c>
      <c r="AR2296" s="538">
        <f>'Information Input'!$H$35</f>
        <v>43555</v>
      </c>
      <c r="AS2296" s="547" t="str">
        <f>'Information Input'!$J$22</f>
        <v>Quarterly</v>
      </c>
      <c r="AT2296" s="538">
        <f>'Information Input'!$H$30</f>
        <v>43555</v>
      </c>
      <c r="AU2296" s="547">
        <f>'Information Input'!$J$18</f>
        <v>2019</v>
      </c>
      <c r="AV2296" s="547" t="s">
        <v>243</v>
      </c>
      <c r="AW2296" s="547" t="s">
        <v>230</v>
      </c>
      <c r="AX2296" s="547" t="s">
        <v>230</v>
      </c>
      <c r="AY2296" s="548" t="s">
        <v>671</v>
      </c>
      <c r="AZ2296" s="547">
        <v>27</v>
      </c>
      <c r="BA2296" s="549" t="s">
        <v>169</v>
      </c>
      <c r="BB2296" s="543" t="s">
        <v>235</v>
      </c>
      <c r="BC2296" s="550">
        <f>'Report 2'!$AJ484</f>
        <v>0</v>
      </c>
      <c r="BD2296" s="550">
        <f>'Report 2'!$AK484</f>
        <v>0</v>
      </c>
      <c r="BE2296" s="550">
        <f>'Report 2'!$AL484</f>
        <v>0</v>
      </c>
      <c r="BF2296" s="550">
        <f>'Report 2'!$AM484</f>
        <v>0</v>
      </c>
      <c r="BG2296" s="550">
        <f>'Report 2'!$AN484</f>
        <v>0</v>
      </c>
      <c r="BH2296" s="550">
        <f>'Report 2'!$AO484</f>
        <v>0</v>
      </c>
      <c r="BI2296" s="550">
        <f>'Report 2'!$AP484</f>
        <v>0</v>
      </c>
    </row>
    <row r="2297" spans="2:61">
      <c r="B2297" s="535" t="s">
        <v>669</v>
      </c>
      <c r="C2297" s="536">
        <v>1</v>
      </c>
      <c r="D2297" s="537" t="str">
        <f>'Information Input'!$M$14</f>
        <v xml:space="preserve">      -      </v>
      </c>
      <c r="E2297" s="537" t="s">
        <v>137</v>
      </c>
      <c r="F2297" s="538">
        <f t="shared" si="348"/>
        <v>43647</v>
      </c>
      <c r="G2297" s="538">
        <f t="shared" si="349"/>
        <v>43738</v>
      </c>
      <c r="H2297" s="538">
        <f>'Information Input'!$H$35</f>
        <v>43555</v>
      </c>
      <c r="I2297" s="537" t="str">
        <f>'Information Input'!$J$22</f>
        <v>Quarterly</v>
      </c>
      <c r="J2297" s="538">
        <f>'Information Input'!$H$30</f>
        <v>43555</v>
      </c>
      <c r="K2297" s="537">
        <f>'Information Input'!$J$18</f>
        <v>2019</v>
      </c>
      <c r="L2297" s="539" t="s">
        <v>243</v>
      </c>
      <c r="M2297" s="540" t="s">
        <v>230</v>
      </c>
      <c r="N2297" s="541" t="s">
        <v>230</v>
      </c>
      <c r="O2297" s="542" t="s">
        <v>671</v>
      </c>
      <c r="P2297" s="537">
        <v>15</v>
      </c>
      <c r="Q2297" s="541" t="s">
        <v>157</v>
      </c>
      <c r="R2297" s="541" t="s">
        <v>234</v>
      </c>
      <c r="S2297" s="543">
        <f>'Report 1'!$BC$18</f>
        <v>0</v>
      </c>
      <c r="T2297" s="544">
        <f>'Report 1'!$BC$35</f>
        <v>0</v>
      </c>
      <c r="U2297" s="545">
        <f>'Report 1'!$BC$121</f>
        <v>0</v>
      </c>
      <c r="AL2297" s="546" t="s">
        <v>669</v>
      </c>
      <c r="AM2297" s="547">
        <v>2</v>
      </c>
      <c r="AN2297" s="547" t="str">
        <f>'Information Input'!$M$14</f>
        <v xml:space="preserve">      -      </v>
      </c>
      <c r="AO2297" s="547" t="s">
        <v>139</v>
      </c>
      <c r="AP2297" s="538">
        <f>'Information Input'!$H$33</f>
        <v>43466</v>
      </c>
      <c r="AQ2297" s="538">
        <f>'Information Input'!$H$34</f>
        <v>43555</v>
      </c>
      <c r="AR2297" s="538">
        <f>'Information Input'!$H$35</f>
        <v>43555</v>
      </c>
      <c r="AS2297" s="547" t="str">
        <f>'Information Input'!$J$22</f>
        <v>Quarterly</v>
      </c>
      <c r="AT2297" s="538">
        <f>'Information Input'!$H$30</f>
        <v>43555</v>
      </c>
      <c r="AU2297" s="547">
        <f>'Information Input'!$J$18</f>
        <v>2019</v>
      </c>
      <c r="AV2297" s="547" t="s">
        <v>243</v>
      </c>
      <c r="AW2297" s="547" t="s">
        <v>230</v>
      </c>
      <c r="AX2297" s="547" t="s">
        <v>230</v>
      </c>
      <c r="AY2297" s="548" t="s">
        <v>671</v>
      </c>
      <c r="AZ2297" s="547">
        <v>28</v>
      </c>
      <c r="BA2297" s="549" t="s">
        <v>170</v>
      </c>
      <c r="BB2297" s="543" t="s">
        <v>235</v>
      </c>
      <c r="BC2297" s="550">
        <f>'Report 2'!$AJ485</f>
        <v>0</v>
      </c>
      <c r="BD2297" s="550">
        <f>'Report 2'!$AK485</f>
        <v>0</v>
      </c>
      <c r="BE2297" s="550">
        <f>'Report 2'!$AL485</f>
        <v>0</v>
      </c>
      <c r="BF2297" s="550">
        <f>'Report 2'!$AM485</f>
        <v>0</v>
      </c>
      <c r="BG2297" s="550">
        <f>'Report 2'!$AN485</f>
        <v>0</v>
      </c>
      <c r="BH2297" s="550">
        <f>'Report 2'!$AO485</f>
        <v>0</v>
      </c>
      <c r="BI2297" s="550">
        <f>'Report 2'!$AP485</f>
        <v>0</v>
      </c>
    </row>
    <row r="2298" spans="2:61">
      <c r="B2298" s="535" t="s">
        <v>669</v>
      </c>
      <c r="C2298" s="536">
        <v>1</v>
      </c>
      <c r="D2298" s="537" t="str">
        <f>'Information Input'!$M$14</f>
        <v xml:space="preserve">      -      </v>
      </c>
      <c r="E2298" s="537" t="s">
        <v>137</v>
      </c>
      <c r="F2298" s="538">
        <f t="shared" si="348"/>
        <v>43647</v>
      </c>
      <c r="G2298" s="538">
        <f t="shared" si="349"/>
        <v>43738</v>
      </c>
      <c r="H2298" s="538">
        <f>'Information Input'!$H$35</f>
        <v>43555</v>
      </c>
      <c r="I2298" s="537" t="str">
        <f>'Information Input'!$J$22</f>
        <v>Quarterly</v>
      </c>
      <c r="J2298" s="538">
        <f>'Information Input'!$H$30</f>
        <v>43555</v>
      </c>
      <c r="K2298" s="537">
        <f>'Information Input'!$J$18</f>
        <v>2019</v>
      </c>
      <c r="L2298" s="539" t="s">
        <v>243</v>
      </c>
      <c r="M2298" s="540" t="s">
        <v>230</v>
      </c>
      <c r="N2298" s="541" t="s">
        <v>230</v>
      </c>
      <c r="O2298" s="542" t="s">
        <v>671</v>
      </c>
      <c r="P2298" s="537">
        <v>16</v>
      </c>
      <c r="Q2298" s="541" t="s">
        <v>158</v>
      </c>
      <c r="R2298" s="541" t="s">
        <v>235</v>
      </c>
      <c r="S2298" s="543">
        <f>'Report 1'!$BC$18</f>
        <v>0</v>
      </c>
      <c r="T2298" s="544">
        <f>'Report 1'!$BC$36</f>
        <v>0</v>
      </c>
      <c r="U2298" s="545">
        <f>'Report 1'!$BC$122</f>
        <v>0</v>
      </c>
      <c r="AL2298" s="546" t="s">
        <v>669</v>
      </c>
      <c r="AM2298" s="547">
        <v>2</v>
      </c>
      <c r="AN2298" s="547" t="str">
        <f>'Information Input'!$M$14</f>
        <v xml:space="preserve">      -      </v>
      </c>
      <c r="AO2298" s="547" t="s">
        <v>139</v>
      </c>
      <c r="AP2298" s="538">
        <f>'Information Input'!$H$33</f>
        <v>43466</v>
      </c>
      <c r="AQ2298" s="538">
        <f>'Information Input'!$H$34</f>
        <v>43555</v>
      </c>
      <c r="AR2298" s="538">
        <f>'Information Input'!$H$35</f>
        <v>43555</v>
      </c>
      <c r="AS2298" s="547" t="str">
        <f>'Information Input'!$J$22</f>
        <v>Quarterly</v>
      </c>
      <c r="AT2298" s="538">
        <f>'Information Input'!$H$30</f>
        <v>43555</v>
      </c>
      <c r="AU2298" s="547">
        <f>'Information Input'!$J$18</f>
        <v>2019</v>
      </c>
      <c r="AV2298" s="547" t="s">
        <v>243</v>
      </c>
      <c r="AW2298" s="547" t="s">
        <v>230</v>
      </c>
      <c r="AX2298" s="547" t="s">
        <v>230</v>
      </c>
      <c r="AY2298" s="548" t="s">
        <v>671</v>
      </c>
      <c r="AZ2298" s="547">
        <v>29</v>
      </c>
      <c r="BA2298" s="549" t="s">
        <v>171</v>
      </c>
      <c r="BB2298" s="543" t="s">
        <v>238</v>
      </c>
      <c r="BC2298" s="550">
        <f>'Report 2'!$AJ486</f>
        <v>0</v>
      </c>
      <c r="BD2298" s="550">
        <f>'Report 2'!$AK486</f>
        <v>0</v>
      </c>
      <c r="BE2298" s="550">
        <f>'Report 2'!$AL486</f>
        <v>0</v>
      </c>
      <c r="BF2298" s="550">
        <f>'Report 2'!$AM486</f>
        <v>0</v>
      </c>
      <c r="BG2298" s="550">
        <f>'Report 2'!$AN486</f>
        <v>0</v>
      </c>
      <c r="BH2298" s="550">
        <f>'Report 2'!$AO486</f>
        <v>0</v>
      </c>
      <c r="BI2298" s="550">
        <f>'Report 2'!$AP486</f>
        <v>0</v>
      </c>
    </row>
    <row r="2299" spans="2:61">
      <c r="B2299" s="535" t="s">
        <v>669</v>
      </c>
      <c r="C2299" s="536">
        <v>1</v>
      </c>
      <c r="D2299" s="537" t="str">
        <f>'Information Input'!$M$14</f>
        <v xml:space="preserve">      -      </v>
      </c>
      <c r="E2299" s="537" t="s">
        <v>137</v>
      </c>
      <c r="F2299" s="538">
        <f t="shared" si="348"/>
        <v>43647</v>
      </c>
      <c r="G2299" s="538">
        <f t="shared" si="349"/>
        <v>43738</v>
      </c>
      <c r="H2299" s="538">
        <f>'Information Input'!$H$35</f>
        <v>43555</v>
      </c>
      <c r="I2299" s="537" t="str">
        <f>'Information Input'!$J$22</f>
        <v>Quarterly</v>
      </c>
      <c r="J2299" s="538">
        <f>'Information Input'!$H$30</f>
        <v>43555</v>
      </c>
      <c r="K2299" s="537">
        <f>'Information Input'!$J$18</f>
        <v>2019</v>
      </c>
      <c r="L2299" s="539" t="s">
        <v>243</v>
      </c>
      <c r="M2299" s="540" t="s">
        <v>230</v>
      </c>
      <c r="N2299" s="541" t="s">
        <v>230</v>
      </c>
      <c r="O2299" s="542" t="s">
        <v>671</v>
      </c>
      <c r="P2299" s="537">
        <v>17</v>
      </c>
      <c r="Q2299" s="541" t="s">
        <v>159</v>
      </c>
      <c r="R2299" s="541" t="s">
        <v>235</v>
      </c>
      <c r="S2299" s="543">
        <f>'Report 1'!$BC$18</f>
        <v>0</v>
      </c>
      <c r="T2299" s="544">
        <f>'Report 1'!$BC$37</f>
        <v>0</v>
      </c>
      <c r="U2299" s="545">
        <f>'Report 1'!$BC$123</f>
        <v>0</v>
      </c>
      <c r="AL2299" s="546" t="s">
        <v>669</v>
      </c>
      <c r="AM2299" s="547">
        <v>2</v>
      </c>
      <c r="AN2299" s="547" t="str">
        <f>'Information Input'!$M$14</f>
        <v xml:space="preserve">      -      </v>
      </c>
      <c r="AO2299" s="547" t="s">
        <v>139</v>
      </c>
      <c r="AP2299" s="538">
        <f>'Information Input'!$H$33</f>
        <v>43466</v>
      </c>
      <c r="AQ2299" s="538">
        <f>'Information Input'!$H$34</f>
        <v>43555</v>
      </c>
      <c r="AR2299" s="538">
        <f>'Information Input'!$H$35</f>
        <v>43555</v>
      </c>
      <c r="AS2299" s="547" t="str">
        <f>'Information Input'!$J$22</f>
        <v>Quarterly</v>
      </c>
      <c r="AT2299" s="538">
        <f>'Information Input'!$H$30</f>
        <v>43555</v>
      </c>
      <c r="AU2299" s="547">
        <f>'Information Input'!$J$18</f>
        <v>2019</v>
      </c>
      <c r="AV2299" s="547" t="s">
        <v>243</v>
      </c>
      <c r="AW2299" s="547" t="s">
        <v>230</v>
      </c>
      <c r="AX2299" s="547" t="s">
        <v>230</v>
      </c>
      <c r="AY2299" s="548" t="s">
        <v>671</v>
      </c>
      <c r="AZ2299" s="547">
        <v>30</v>
      </c>
      <c r="BA2299" s="549" t="s">
        <v>172</v>
      </c>
      <c r="BB2299" s="543" t="s">
        <v>238</v>
      </c>
      <c r="BC2299" s="550">
        <f>'Report 2'!$AJ487</f>
        <v>0</v>
      </c>
      <c r="BD2299" s="550">
        <f>'Report 2'!$AK487</f>
        <v>0</v>
      </c>
      <c r="BE2299" s="550">
        <f>'Report 2'!$AL487</f>
        <v>0</v>
      </c>
      <c r="BF2299" s="550">
        <f>'Report 2'!$AM487</f>
        <v>0</v>
      </c>
      <c r="BG2299" s="550">
        <f>'Report 2'!$AN487</f>
        <v>0</v>
      </c>
      <c r="BH2299" s="550">
        <f>'Report 2'!$AO487</f>
        <v>0</v>
      </c>
      <c r="BI2299" s="550">
        <f>'Report 2'!$AP487</f>
        <v>0</v>
      </c>
    </row>
    <row r="2300" spans="2:61">
      <c r="B2300" s="535" t="s">
        <v>669</v>
      </c>
      <c r="C2300" s="536">
        <v>1</v>
      </c>
      <c r="D2300" s="537" t="str">
        <f>'Information Input'!$M$14</f>
        <v xml:space="preserve">      -      </v>
      </c>
      <c r="E2300" s="537" t="s">
        <v>137</v>
      </c>
      <c r="F2300" s="538">
        <f t="shared" si="348"/>
        <v>43647</v>
      </c>
      <c r="G2300" s="538">
        <f t="shared" si="349"/>
        <v>43738</v>
      </c>
      <c r="H2300" s="538">
        <f>'Information Input'!$H$35</f>
        <v>43555</v>
      </c>
      <c r="I2300" s="537" t="str">
        <f>'Information Input'!$J$22</f>
        <v>Quarterly</v>
      </c>
      <c r="J2300" s="538">
        <f>'Information Input'!$H$30</f>
        <v>43555</v>
      </c>
      <c r="K2300" s="537">
        <f>'Information Input'!$J$18</f>
        <v>2019</v>
      </c>
      <c r="L2300" s="539" t="s">
        <v>243</v>
      </c>
      <c r="M2300" s="540" t="s">
        <v>230</v>
      </c>
      <c r="N2300" s="541" t="s">
        <v>230</v>
      </c>
      <c r="O2300" s="542" t="s">
        <v>671</v>
      </c>
      <c r="P2300" s="537">
        <v>18</v>
      </c>
      <c r="Q2300" s="541" t="s">
        <v>160</v>
      </c>
      <c r="R2300" s="541" t="s">
        <v>235</v>
      </c>
      <c r="S2300" s="543">
        <f>'Report 1'!$BC$18</f>
        <v>0</v>
      </c>
      <c r="T2300" s="544">
        <f>'Report 1'!$BC$38</f>
        <v>0</v>
      </c>
      <c r="U2300" s="545">
        <f>'Report 1'!$BC$124</f>
        <v>0</v>
      </c>
      <c r="AL2300" s="546" t="s">
        <v>669</v>
      </c>
      <c r="AM2300" s="547">
        <v>2</v>
      </c>
      <c r="AN2300" s="547" t="str">
        <f>'Information Input'!$M$14</f>
        <v xml:space="preserve">      -      </v>
      </c>
      <c r="AO2300" s="547" t="s">
        <v>139</v>
      </c>
      <c r="AP2300" s="538">
        <f>'Information Input'!$H$33</f>
        <v>43466</v>
      </c>
      <c r="AQ2300" s="538">
        <f>'Information Input'!$H$34</f>
        <v>43555</v>
      </c>
      <c r="AR2300" s="538">
        <f>'Information Input'!$H$35</f>
        <v>43555</v>
      </c>
      <c r="AS2300" s="547" t="str">
        <f>'Information Input'!$J$22</f>
        <v>Quarterly</v>
      </c>
      <c r="AT2300" s="538">
        <f>'Information Input'!$H$30</f>
        <v>43555</v>
      </c>
      <c r="AU2300" s="547">
        <f>'Information Input'!$J$18</f>
        <v>2019</v>
      </c>
      <c r="AV2300" s="547" t="s">
        <v>243</v>
      </c>
      <c r="AW2300" s="547" t="s">
        <v>230</v>
      </c>
      <c r="AX2300" s="547" t="s">
        <v>230</v>
      </c>
      <c r="AY2300" s="548" t="s">
        <v>671</v>
      </c>
      <c r="AZ2300" s="547">
        <v>31</v>
      </c>
      <c r="BA2300" s="549" t="s">
        <v>173</v>
      </c>
      <c r="BB2300" s="543" t="s">
        <v>233</v>
      </c>
      <c r="BC2300" s="550">
        <f>'Report 2'!$AJ488</f>
        <v>0</v>
      </c>
      <c r="BD2300" s="550">
        <f>'Report 2'!$AK488</f>
        <v>0</v>
      </c>
      <c r="BE2300" s="550">
        <f>'Report 2'!$AL488</f>
        <v>0</v>
      </c>
      <c r="BF2300" s="550">
        <f>'Report 2'!$AM488</f>
        <v>0</v>
      </c>
      <c r="BG2300" s="550">
        <f>'Report 2'!$AN488</f>
        <v>0</v>
      </c>
      <c r="BH2300" s="550">
        <f>'Report 2'!$AO488</f>
        <v>0</v>
      </c>
      <c r="BI2300" s="550">
        <f>'Report 2'!$AP488</f>
        <v>0</v>
      </c>
    </row>
    <row r="2301" spans="2:61">
      <c r="B2301" s="535" t="s">
        <v>669</v>
      </c>
      <c r="C2301" s="536">
        <v>1</v>
      </c>
      <c r="D2301" s="537" t="str">
        <f>'Information Input'!$M$14</f>
        <v xml:space="preserve">      -      </v>
      </c>
      <c r="E2301" s="537" t="s">
        <v>137</v>
      </c>
      <c r="F2301" s="538">
        <f t="shared" si="348"/>
        <v>43647</v>
      </c>
      <c r="G2301" s="538">
        <f t="shared" si="349"/>
        <v>43738</v>
      </c>
      <c r="H2301" s="538">
        <f>'Information Input'!$H$35</f>
        <v>43555</v>
      </c>
      <c r="I2301" s="537" t="str">
        <f>'Information Input'!$J$22</f>
        <v>Quarterly</v>
      </c>
      <c r="J2301" s="538">
        <f>'Information Input'!$H$30</f>
        <v>43555</v>
      </c>
      <c r="K2301" s="537">
        <f>'Information Input'!$J$18</f>
        <v>2019</v>
      </c>
      <c r="L2301" s="539" t="s">
        <v>243</v>
      </c>
      <c r="M2301" s="540" t="s">
        <v>230</v>
      </c>
      <c r="N2301" s="541" t="s">
        <v>230</v>
      </c>
      <c r="O2301" s="542" t="s">
        <v>671</v>
      </c>
      <c r="P2301" s="537">
        <v>19</v>
      </c>
      <c r="Q2301" s="541" t="s">
        <v>161</v>
      </c>
      <c r="R2301" s="541" t="s">
        <v>235</v>
      </c>
      <c r="S2301" s="543">
        <f>'Report 1'!$BC$18</f>
        <v>0</v>
      </c>
      <c r="T2301" s="544">
        <f>'Report 1'!$BC$39</f>
        <v>0</v>
      </c>
      <c r="U2301" s="545">
        <f>'Report 1'!$BC$125</f>
        <v>0</v>
      </c>
      <c r="AL2301" s="546" t="s">
        <v>669</v>
      </c>
      <c r="AM2301" s="547">
        <v>2</v>
      </c>
      <c r="AN2301" s="547" t="str">
        <f>'Information Input'!$M$14</f>
        <v xml:space="preserve">      -      </v>
      </c>
      <c r="AO2301" s="547" t="s">
        <v>139</v>
      </c>
      <c r="AP2301" s="538">
        <f>'Information Input'!$H$33</f>
        <v>43466</v>
      </c>
      <c r="AQ2301" s="538">
        <f>'Information Input'!$H$34</f>
        <v>43555</v>
      </c>
      <c r="AR2301" s="538">
        <f>'Information Input'!$H$35</f>
        <v>43555</v>
      </c>
      <c r="AS2301" s="547" t="str">
        <f>'Information Input'!$J$22</f>
        <v>Quarterly</v>
      </c>
      <c r="AT2301" s="538">
        <f>'Information Input'!$H$30</f>
        <v>43555</v>
      </c>
      <c r="AU2301" s="547">
        <f>'Information Input'!$J$18</f>
        <v>2019</v>
      </c>
      <c r="AV2301" s="547" t="s">
        <v>243</v>
      </c>
      <c r="AW2301" s="547" t="s">
        <v>230</v>
      </c>
      <c r="AX2301" s="547" t="s">
        <v>230</v>
      </c>
      <c r="AY2301" s="548" t="s">
        <v>671</v>
      </c>
      <c r="AZ2301" s="547">
        <v>32</v>
      </c>
      <c r="BA2301" s="549" t="s">
        <v>174</v>
      </c>
      <c r="BB2301" s="543" t="s">
        <v>238</v>
      </c>
      <c r="BC2301" s="550">
        <f>'Report 2'!$AJ489</f>
        <v>0</v>
      </c>
      <c r="BD2301" s="550">
        <f>'Report 2'!$AK489</f>
        <v>0</v>
      </c>
      <c r="BE2301" s="550">
        <f>'Report 2'!$AL489</f>
        <v>0</v>
      </c>
      <c r="BF2301" s="550">
        <f>'Report 2'!$AM489</f>
        <v>0</v>
      </c>
      <c r="BG2301" s="550">
        <f>'Report 2'!$AN489</f>
        <v>0</v>
      </c>
      <c r="BH2301" s="550">
        <f>'Report 2'!$AO489</f>
        <v>0</v>
      </c>
      <c r="BI2301" s="550">
        <f>'Report 2'!$AP489</f>
        <v>0</v>
      </c>
    </row>
    <row r="2302" spans="2:61">
      <c r="B2302" s="535" t="s">
        <v>669</v>
      </c>
      <c r="C2302" s="536">
        <v>1</v>
      </c>
      <c r="D2302" s="537" t="str">
        <f>'Information Input'!$M$14</f>
        <v xml:space="preserve">      -      </v>
      </c>
      <c r="E2302" s="537" t="s">
        <v>137</v>
      </c>
      <c r="F2302" s="538">
        <f t="shared" si="348"/>
        <v>43647</v>
      </c>
      <c r="G2302" s="538">
        <f t="shared" si="349"/>
        <v>43738</v>
      </c>
      <c r="H2302" s="538">
        <f>'Information Input'!$H$35</f>
        <v>43555</v>
      </c>
      <c r="I2302" s="537" t="str">
        <f>'Information Input'!$J$22</f>
        <v>Quarterly</v>
      </c>
      <c r="J2302" s="538">
        <f>'Information Input'!$H$30</f>
        <v>43555</v>
      </c>
      <c r="K2302" s="537">
        <f>'Information Input'!$J$18</f>
        <v>2019</v>
      </c>
      <c r="L2302" s="539" t="s">
        <v>243</v>
      </c>
      <c r="M2302" s="540" t="s">
        <v>230</v>
      </c>
      <c r="N2302" s="541" t="s">
        <v>230</v>
      </c>
      <c r="O2302" s="542" t="s">
        <v>671</v>
      </c>
      <c r="P2302" s="537">
        <v>20</v>
      </c>
      <c r="Q2302" s="541" t="s">
        <v>162</v>
      </c>
      <c r="R2302" s="541" t="s">
        <v>235</v>
      </c>
      <c r="S2302" s="543">
        <f>'Report 1'!$BC$18</f>
        <v>0</v>
      </c>
      <c r="T2302" s="544">
        <f>'Report 1'!$BC$40</f>
        <v>0</v>
      </c>
      <c r="U2302" s="545">
        <f>'Report 1'!$BC$126</f>
        <v>0</v>
      </c>
      <c r="AL2302" s="546" t="s">
        <v>669</v>
      </c>
      <c r="AM2302" s="547">
        <v>2</v>
      </c>
      <c r="AN2302" s="547" t="str">
        <f>'Information Input'!$M$14</f>
        <v xml:space="preserve">      -      </v>
      </c>
      <c r="AO2302" s="547" t="s">
        <v>139</v>
      </c>
      <c r="AP2302" s="538">
        <f>'Information Input'!$H$33</f>
        <v>43466</v>
      </c>
      <c r="AQ2302" s="538">
        <f>'Information Input'!$H$34</f>
        <v>43555</v>
      </c>
      <c r="AR2302" s="538">
        <f>'Information Input'!$H$35</f>
        <v>43555</v>
      </c>
      <c r="AS2302" s="547" t="str">
        <f>'Information Input'!$J$22</f>
        <v>Quarterly</v>
      </c>
      <c r="AT2302" s="538">
        <f>'Information Input'!$H$30</f>
        <v>43555</v>
      </c>
      <c r="AU2302" s="547">
        <f>'Information Input'!$J$18</f>
        <v>2019</v>
      </c>
      <c r="AV2302" s="547" t="s">
        <v>243</v>
      </c>
      <c r="AW2302" s="547" t="s">
        <v>230</v>
      </c>
      <c r="AX2302" s="547" t="s">
        <v>230</v>
      </c>
      <c r="AY2302" s="548" t="s">
        <v>671</v>
      </c>
      <c r="AZ2302" s="547">
        <v>33</v>
      </c>
      <c r="BA2302" s="549" t="s">
        <v>175</v>
      </c>
      <c r="BB2302" s="543" t="s">
        <v>233</v>
      </c>
      <c r="BC2302" s="550">
        <f>'Report 2'!$AJ490</f>
        <v>0</v>
      </c>
      <c r="BD2302" s="550">
        <f>'Report 2'!$AK490</f>
        <v>0</v>
      </c>
      <c r="BE2302" s="550">
        <f>'Report 2'!$AL490</f>
        <v>0</v>
      </c>
      <c r="BF2302" s="550">
        <f>'Report 2'!$AM490</f>
        <v>0</v>
      </c>
      <c r="BG2302" s="550">
        <f>'Report 2'!$AN490</f>
        <v>0</v>
      </c>
      <c r="BH2302" s="550">
        <f>'Report 2'!$AO490</f>
        <v>0</v>
      </c>
      <c r="BI2302" s="550">
        <f>'Report 2'!$AP490</f>
        <v>0</v>
      </c>
    </row>
    <row r="2303" spans="2:61">
      <c r="B2303" s="535" t="s">
        <v>669</v>
      </c>
      <c r="C2303" s="536">
        <v>1</v>
      </c>
      <c r="D2303" s="537" t="str">
        <f>'Information Input'!$M$14</f>
        <v xml:space="preserve">      -      </v>
      </c>
      <c r="E2303" s="537" t="s">
        <v>137</v>
      </c>
      <c r="F2303" s="538">
        <f t="shared" si="348"/>
        <v>43647</v>
      </c>
      <c r="G2303" s="538">
        <f t="shared" si="349"/>
        <v>43738</v>
      </c>
      <c r="H2303" s="538">
        <f>'Information Input'!$H$35</f>
        <v>43555</v>
      </c>
      <c r="I2303" s="537" t="str">
        <f>'Information Input'!$J$22</f>
        <v>Quarterly</v>
      </c>
      <c r="J2303" s="538">
        <f>'Information Input'!$H$30</f>
        <v>43555</v>
      </c>
      <c r="K2303" s="537">
        <f>'Information Input'!$J$18</f>
        <v>2019</v>
      </c>
      <c r="L2303" s="539" t="s">
        <v>243</v>
      </c>
      <c r="M2303" s="540" t="s">
        <v>230</v>
      </c>
      <c r="N2303" s="541" t="s">
        <v>230</v>
      </c>
      <c r="O2303" s="542" t="s">
        <v>671</v>
      </c>
      <c r="P2303" s="537">
        <v>21</v>
      </c>
      <c r="Q2303" s="541" t="s">
        <v>163</v>
      </c>
      <c r="R2303" s="541" t="s">
        <v>235</v>
      </c>
      <c r="S2303" s="543">
        <f>'Report 1'!$BC$18</f>
        <v>0</v>
      </c>
      <c r="T2303" s="544">
        <f>'Report 1'!$BC$41</f>
        <v>0</v>
      </c>
      <c r="U2303" s="545">
        <f>'Report 1'!$BC$127</f>
        <v>0</v>
      </c>
      <c r="AL2303" s="546" t="s">
        <v>669</v>
      </c>
      <c r="AM2303" s="547">
        <v>2</v>
      </c>
      <c r="AN2303" s="547" t="str">
        <f>'Information Input'!$M$14</f>
        <v xml:space="preserve">      -      </v>
      </c>
      <c r="AO2303" s="547" t="s">
        <v>139</v>
      </c>
      <c r="AP2303" s="538">
        <f>'Information Input'!$H$33</f>
        <v>43466</v>
      </c>
      <c r="AQ2303" s="538">
        <f>'Information Input'!$H$34</f>
        <v>43555</v>
      </c>
      <c r="AR2303" s="538">
        <f>'Information Input'!$H$35</f>
        <v>43555</v>
      </c>
      <c r="AS2303" s="547" t="str">
        <f>'Information Input'!$J$22</f>
        <v>Quarterly</v>
      </c>
      <c r="AT2303" s="538">
        <f>'Information Input'!$H$30</f>
        <v>43555</v>
      </c>
      <c r="AU2303" s="547">
        <f>'Information Input'!$J$18</f>
        <v>2019</v>
      </c>
      <c r="AV2303" s="547" t="s">
        <v>243</v>
      </c>
      <c r="AW2303" s="547" t="s">
        <v>230</v>
      </c>
      <c r="AX2303" s="547" t="s">
        <v>230</v>
      </c>
      <c r="AY2303" s="548" t="s">
        <v>671</v>
      </c>
      <c r="AZ2303" s="547">
        <v>34</v>
      </c>
      <c r="BA2303" s="549" t="s">
        <v>176</v>
      </c>
      <c r="BB2303" s="543" t="s">
        <v>238</v>
      </c>
      <c r="BC2303" s="550">
        <f>'Report 2'!$AJ491</f>
        <v>0</v>
      </c>
      <c r="BD2303" s="550">
        <f>'Report 2'!$AK491</f>
        <v>0</v>
      </c>
      <c r="BE2303" s="550">
        <f>'Report 2'!$AL491</f>
        <v>0</v>
      </c>
      <c r="BF2303" s="550">
        <f>'Report 2'!$AM491</f>
        <v>0</v>
      </c>
      <c r="BG2303" s="550">
        <f>'Report 2'!$AN491</f>
        <v>0</v>
      </c>
      <c r="BH2303" s="550">
        <f>'Report 2'!$AO491</f>
        <v>0</v>
      </c>
      <c r="BI2303" s="550">
        <f>'Report 2'!$AP491</f>
        <v>0</v>
      </c>
    </row>
    <row r="2304" spans="2:61">
      <c r="B2304" s="535" t="s">
        <v>669</v>
      </c>
      <c r="C2304" s="536">
        <v>1</v>
      </c>
      <c r="D2304" s="537" t="str">
        <f>'Information Input'!$M$14</f>
        <v xml:space="preserve">      -      </v>
      </c>
      <c r="E2304" s="537" t="s">
        <v>137</v>
      </c>
      <c r="F2304" s="538">
        <f t="shared" si="348"/>
        <v>43647</v>
      </c>
      <c r="G2304" s="538">
        <f t="shared" si="349"/>
        <v>43738</v>
      </c>
      <c r="H2304" s="538">
        <f>'Information Input'!$H$35</f>
        <v>43555</v>
      </c>
      <c r="I2304" s="537" t="str">
        <f>'Information Input'!$J$22</f>
        <v>Quarterly</v>
      </c>
      <c r="J2304" s="538">
        <f>'Information Input'!$H$30</f>
        <v>43555</v>
      </c>
      <c r="K2304" s="537">
        <f>'Information Input'!$J$18</f>
        <v>2019</v>
      </c>
      <c r="L2304" s="539" t="s">
        <v>243</v>
      </c>
      <c r="M2304" s="540" t="s">
        <v>230</v>
      </c>
      <c r="N2304" s="541" t="s">
        <v>230</v>
      </c>
      <c r="O2304" s="542" t="s">
        <v>671</v>
      </c>
      <c r="P2304" s="537">
        <v>22</v>
      </c>
      <c r="Q2304" s="541" t="s">
        <v>164</v>
      </c>
      <c r="R2304" s="541" t="s">
        <v>236</v>
      </c>
      <c r="S2304" s="543">
        <f>'Report 1'!$BC$18</f>
        <v>0</v>
      </c>
      <c r="T2304" s="544">
        <f>'Report 1'!$BC$42</f>
        <v>0</v>
      </c>
      <c r="U2304" s="545">
        <f>'Report 1'!$BC$128</f>
        <v>0</v>
      </c>
      <c r="AL2304" s="546" t="s">
        <v>669</v>
      </c>
      <c r="AM2304" s="547">
        <v>2</v>
      </c>
      <c r="AN2304" s="547" t="str">
        <f>'Information Input'!$M$14</f>
        <v xml:space="preserve">      -      </v>
      </c>
      <c r="AO2304" s="547" t="s">
        <v>139</v>
      </c>
      <c r="AP2304" s="538">
        <f>'Information Input'!$H$33</f>
        <v>43466</v>
      </c>
      <c r="AQ2304" s="538">
        <f>'Information Input'!$H$34</f>
        <v>43555</v>
      </c>
      <c r="AR2304" s="538">
        <f>'Information Input'!$H$35</f>
        <v>43555</v>
      </c>
      <c r="AS2304" s="547" t="str">
        <f>'Information Input'!$J$22</f>
        <v>Quarterly</v>
      </c>
      <c r="AT2304" s="538">
        <f>'Information Input'!$H$30</f>
        <v>43555</v>
      </c>
      <c r="AU2304" s="547">
        <f>'Information Input'!$J$18</f>
        <v>2019</v>
      </c>
      <c r="AV2304" s="547" t="s">
        <v>243</v>
      </c>
      <c r="AW2304" s="547" t="s">
        <v>230</v>
      </c>
      <c r="AX2304" s="547" t="s">
        <v>230</v>
      </c>
      <c r="AY2304" s="548" t="s">
        <v>671</v>
      </c>
      <c r="AZ2304" s="547">
        <v>35</v>
      </c>
      <c r="BA2304" s="549" t="s">
        <v>177</v>
      </c>
      <c r="BB2304" s="543" t="s">
        <v>235</v>
      </c>
      <c r="BC2304" s="550">
        <f>'Report 2'!$AJ492</f>
        <v>0</v>
      </c>
      <c r="BD2304" s="550">
        <f>'Report 2'!$AK492</f>
        <v>0</v>
      </c>
      <c r="BE2304" s="550">
        <f>'Report 2'!$AL492</f>
        <v>0</v>
      </c>
      <c r="BF2304" s="550">
        <f>'Report 2'!$AM492</f>
        <v>0</v>
      </c>
      <c r="BG2304" s="550">
        <f>'Report 2'!$AN492</f>
        <v>0</v>
      </c>
      <c r="BH2304" s="550">
        <f>'Report 2'!$AO492</f>
        <v>0</v>
      </c>
      <c r="BI2304" s="550">
        <f>'Report 2'!$AP492</f>
        <v>0</v>
      </c>
    </row>
    <row r="2305" spans="2:61">
      <c r="B2305" s="535" t="s">
        <v>669</v>
      </c>
      <c r="C2305" s="536">
        <v>1</v>
      </c>
      <c r="D2305" s="537" t="str">
        <f>'Information Input'!$M$14</f>
        <v xml:space="preserve">      -      </v>
      </c>
      <c r="E2305" s="537" t="s">
        <v>137</v>
      </c>
      <c r="F2305" s="538">
        <f t="shared" si="348"/>
        <v>43647</v>
      </c>
      <c r="G2305" s="538">
        <f t="shared" si="349"/>
        <v>43738</v>
      </c>
      <c r="H2305" s="538">
        <f>'Information Input'!$H$35</f>
        <v>43555</v>
      </c>
      <c r="I2305" s="537" t="str">
        <f>'Information Input'!$J$22</f>
        <v>Quarterly</v>
      </c>
      <c r="J2305" s="538">
        <f>'Information Input'!$H$30</f>
        <v>43555</v>
      </c>
      <c r="K2305" s="537">
        <f>'Information Input'!$J$18</f>
        <v>2019</v>
      </c>
      <c r="L2305" s="539" t="s">
        <v>243</v>
      </c>
      <c r="M2305" s="540" t="s">
        <v>230</v>
      </c>
      <c r="N2305" s="541" t="s">
        <v>230</v>
      </c>
      <c r="O2305" s="542" t="s">
        <v>671</v>
      </c>
      <c r="P2305" s="537">
        <v>23</v>
      </c>
      <c r="Q2305" s="541" t="s">
        <v>165</v>
      </c>
      <c r="R2305" s="541" t="s">
        <v>236</v>
      </c>
      <c r="S2305" s="543">
        <f>'Report 1'!$BC$18</f>
        <v>0</v>
      </c>
      <c r="T2305" s="544">
        <f>'Report 1'!$BC$43</f>
        <v>0</v>
      </c>
      <c r="U2305" s="545">
        <f>'Report 1'!$BC$129</f>
        <v>0</v>
      </c>
      <c r="AL2305" s="546" t="s">
        <v>669</v>
      </c>
      <c r="AM2305" s="547">
        <v>2</v>
      </c>
      <c r="AN2305" s="547" t="str">
        <f>'Information Input'!$M$14</f>
        <v xml:space="preserve">      -      </v>
      </c>
      <c r="AO2305" s="547" t="s">
        <v>139</v>
      </c>
      <c r="AP2305" s="538">
        <f>'Information Input'!$H$33</f>
        <v>43466</v>
      </c>
      <c r="AQ2305" s="538">
        <f>'Information Input'!$H$34</f>
        <v>43555</v>
      </c>
      <c r="AR2305" s="538">
        <f>'Information Input'!$H$35</f>
        <v>43555</v>
      </c>
      <c r="AS2305" s="547" t="str">
        <f>'Information Input'!$J$22</f>
        <v>Quarterly</v>
      </c>
      <c r="AT2305" s="538">
        <f>'Information Input'!$H$30</f>
        <v>43555</v>
      </c>
      <c r="AU2305" s="547">
        <f>'Information Input'!$J$18</f>
        <v>2019</v>
      </c>
      <c r="AV2305" s="547" t="s">
        <v>243</v>
      </c>
      <c r="AW2305" s="547" t="s">
        <v>230</v>
      </c>
      <c r="AX2305" s="547" t="s">
        <v>230</v>
      </c>
      <c r="AY2305" s="548" t="s">
        <v>671</v>
      </c>
      <c r="AZ2305" s="547">
        <v>36</v>
      </c>
      <c r="BA2305" s="549" t="s">
        <v>178</v>
      </c>
      <c r="BB2305" s="543" t="s">
        <v>235</v>
      </c>
      <c r="BC2305" s="550">
        <f>'Report 2'!$AJ493</f>
        <v>0</v>
      </c>
      <c r="BD2305" s="550">
        <f>'Report 2'!$AK493</f>
        <v>0</v>
      </c>
      <c r="BE2305" s="550">
        <f>'Report 2'!$AL493</f>
        <v>0</v>
      </c>
      <c r="BF2305" s="550">
        <f>'Report 2'!$AM493</f>
        <v>0</v>
      </c>
      <c r="BG2305" s="550">
        <f>'Report 2'!$AN493</f>
        <v>0</v>
      </c>
      <c r="BH2305" s="550">
        <f>'Report 2'!$AO493</f>
        <v>0</v>
      </c>
      <c r="BI2305" s="550">
        <f>'Report 2'!$AP493</f>
        <v>0</v>
      </c>
    </row>
    <row r="2306" spans="2:61">
      <c r="B2306" s="535" t="s">
        <v>669</v>
      </c>
      <c r="C2306" s="536">
        <v>1</v>
      </c>
      <c r="D2306" s="537" t="str">
        <f>'Information Input'!$M$14</f>
        <v xml:space="preserve">      -      </v>
      </c>
      <c r="E2306" s="537" t="s">
        <v>137</v>
      </c>
      <c r="F2306" s="538">
        <f t="shared" si="348"/>
        <v>43647</v>
      </c>
      <c r="G2306" s="538">
        <f t="shared" si="349"/>
        <v>43738</v>
      </c>
      <c r="H2306" s="538">
        <f>'Information Input'!$H$35</f>
        <v>43555</v>
      </c>
      <c r="I2306" s="537" t="str">
        <f>'Information Input'!$J$22</f>
        <v>Quarterly</v>
      </c>
      <c r="J2306" s="538">
        <f>'Information Input'!$H$30</f>
        <v>43555</v>
      </c>
      <c r="K2306" s="537">
        <f>'Information Input'!$J$18</f>
        <v>2019</v>
      </c>
      <c r="L2306" s="539" t="s">
        <v>243</v>
      </c>
      <c r="M2306" s="540" t="s">
        <v>230</v>
      </c>
      <c r="N2306" s="541" t="s">
        <v>230</v>
      </c>
      <c r="O2306" s="542" t="s">
        <v>671</v>
      </c>
      <c r="P2306" s="537">
        <v>24</v>
      </c>
      <c r="Q2306" s="541" t="s">
        <v>166</v>
      </c>
      <c r="R2306" s="541" t="s">
        <v>233</v>
      </c>
      <c r="S2306" s="543">
        <f>'Report 1'!$BC$18</f>
        <v>0</v>
      </c>
      <c r="T2306" s="544">
        <f>'Report 1'!$BC$44</f>
        <v>0</v>
      </c>
      <c r="U2306" s="545">
        <f>'Report 1'!$BC$130</f>
        <v>0</v>
      </c>
      <c r="AL2306" s="546" t="s">
        <v>669</v>
      </c>
      <c r="AM2306" s="547">
        <v>2</v>
      </c>
      <c r="AN2306" s="547" t="str">
        <f>'Information Input'!$M$14</f>
        <v xml:space="preserve">      -      </v>
      </c>
      <c r="AO2306" s="547" t="s">
        <v>139</v>
      </c>
      <c r="AP2306" s="538">
        <f>'Information Input'!$H$33</f>
        <v>43466</v>
      </c>
      <c r="AQ2306" s="538">
        <f>'Information Input'!$H$34</f>
        <v>43555</v>
      </c>
      <c r="AR2306" s="538">
        <f>'Information Input'!$H$35</f>
        <v>43555</v>
      </c>
      <c r="AS2306" s="547" t="str">
        <f>'Information Input'!$J$22</f>
        <v>Quarterly</v>
      </c>
      <c r="AT2306" s="538">
        <f>'Information Input'!$H$30</f>
        <v>43555</v>
      </c>
      <c r="AU2306" s="547">
        <f>'Information Input'!$J$18</f>
        <v>2019</v>
      </c>
      <c r="AV2306" s="547" t="s">
        <v>243</v>
      </c>
      <c r="AW2306" s="547" t="s">
        <v>230</v>
      </c>
      <c r="AX2306" s="547" t="s">
        <v>230</v>
      </c>
      <c r="AY2306" s="548" t="s">
        <v>671</v>
      </c>
      <c r="AZ2306" s="547">
        <v>37</v>
      </c>
      <c r="BA2306" s="549" t="s">
        <v>179</v>
      </c>
      <c r="BB2306" s="543" t="s">
        <v>231</v>
      </c>
      <c r="BC2306" s="550">
        <f>'Report 2'!$AJ494</f>
        <v>0</v>
      </c>
      <c r="BD2306" s="550">
        <f>'Report 2'!$AK494</f>
        <v>0</v>
      </c>
      <c r="BE2306" s="550">
        <f>'Report 2'!$AL494</f>
        <v>0</v>
      </c>
      <c r="BF2306" s="550">
        <f>'Report 2'!$AM494</f>
        <v>0</v>
      </c>
      <c r="BG2306" s="550">
        <f>'Report 2'!$AN494</f>
        <v>0</v>
      </c>
      <c r="BH2306" s="550">
        <f>'Report 2'!$AO494</f>
        <v>0</v>
      </c>
      <c r="BI2306" s="550">
        <f>'Report 2'!$AP494</f>
        <v>0</v>
      </c>
    </row>
    <row r="2307" spans="2:61">
      <c r="B2307" s="535" t="s">
        <v>669</v>
      </c>
      <c r="C2307" s="536">
        <v>1</v>
      </c>
      <c r="D2307" s="537" t="str">
        <f>'Information Input'!$M$14</f>
        <v xml:space="preserve">      -      </v>
      </c>
      <c r="E2307" s="537" t="s">
        <v>137</v>
      </c>
      <c r="F2307" s="538">
        <f t="shared" si="348"/>
        <v>43647</v>
      </c>
      <c r="G2307" s="538">
        <f t="shared" si="349"/>
        <v>43738</v>
      </c>
      <c r="H2307" s="538">
        <f>'Information Input'!$H$35</f>
        <v>43555</v>
      </c>
      <c r="I2307" s="537" t="str">
        <f>'Information Input'!$J$22</f>
        <v>Quarterly</v>
      </c>
      <c r="J2307" s="538">
        <f>'Information Input'!$H$30</f>
        <v>43555</v>
      </c>
      <c r="K2307" s="537">
        <f>'Information Input'!$J$18</f>
        <v>2019</v>
      </c>
      <c r="L2307" s="539" t="s">
        <v>243</v>
      </c>
      <c r="M2307" s="540" t="s">
        <v>230</v>
      </c>
      <c r="N2307" s="541" t="s">
        <v>230</v>
      </c>
      <c r="O2307" s="542" t="s">
        <v>671</v>
      </c>
      <c r="P2307" s="537">
        <v>25</v>
      </c>
      <c r="Q2307" s="541" t="s">
        <v>167</v>
      </c>
      <c r="R2307" s="541" t="s">
        <v>233</v>
      </c>
      <c r="S2307" s="543">
        <f>'Report 1'!$BC$18</f>
        <v>0</v>
      </c>
      <c r="T2307" s="544">
        <f>'Report 1'!$BC$45</f>
        <v>0</v>
      </c>
      <c r="U2307" s="545">
        <f>'Report 1'!$BC$131</f>
        <v>0</v>
      </c>
      <c r="AL2307" s="546" t="s">
        <v>669</v>
      </c>
      <c r="AM2307" s="547">
        <v>2</v>
      </c>
      <c r="AN2307" s="547" t="str">
        <f>'Information Input'!$M$14</f>
        <v xml:space="preserve">      -      </v>
      </c>
      <c r="AO2307" s="547" t="s">
        <v>139</v>
      </c>
      <c r="AP2307" s="538">
        <f>'Information Input'!$H$33</f>
        <v>43466</v>
      </c>
      <c r="AQ2307" s="538">
        <f>'Information Input'!$H$34</f>
        <v>43555</v>
      </c>
      <c r="AR2307" s="538">
        <f>'Information Input'!$H$35</f>
        <v>43555</v>
      </c>
      <c r="AS2307" s="547" t="str">
        <f>'Information Input'!$J$22</f>
        <v>Quarterly</v>
      </c>
      <c r="AT2307" s="538">
        <f>'Information Input'!$H$30</f>
        <v>43555</v>
      </c>
      <c r="AU2307" s="547">
        <f>'Information Input'!$J$18</f>
        <v>2019</v>
      </c>
      <c r="AV2307" s="547" t="s">
        <v>243</v>
      </c>
      <c r="AW2307" s="547" t="s">
        <v>230</v>
      </c>
      <c r="AX2307" s="547" t="s">
        <v>230</v>
      </c>
      <c r="AY2307" s="548" t="s">
        <v>671</v>
      </c>
      <c r="AZ2307" s="547">
        <v>38</v>
      </c>
      <c r="BA2307" s="549" t="s">
        <v>180</v>
      </c>
      <c r="BB2307" s="543" t="s">
        <v>233</v>
      </c>
      <c r="BC2307" s="550">
        <f>'Report 2'!$AJ495</f>
        <v>0</v>
      </c>
      <c r="BD2307" s="550">
        <f>'Report 2'!$AK495</f>
        <v>0</v>
      </c>
      <c r="BE2307" s="550">
        <f>'Report 2'!$AL495</f>
        <v>0</v>
      </c>
      <c r="BF2307" s="550">
        <f>'Report 2'!$AM495</f>
        <v>0</v>
      </c>
      <c r="BG2307" s="550">
        <f>'Report 2'!$AN495</f>
        <v>0</v>
      </c>
      <c r="BH2307" s="550">
        <f>'Report 2'!$AO495</f>
        <v>0</v>
      </c>
      <c r="BI2307" s="550">
        <f>'Report 2'!$AP495</f>
        <v>0</v>
      </c>
    </row>
    <row r="2308" spans="2:61">
      <c r="B2308" s="535" t="s">
        <v>669</v>
      </c>
      <c r="C2308" s="536">
        <v>1</v>
      </c>
      <c r="D2308" s="537" t="str">
        <f>'Information Input'!$M$14</f>
        <v xml:space="preserve">      -      </v>
      </c>
      <c r="E2308" s="537" t="s">
        <v>137</v>
      </c>
      <c r="F2308" s="538">
        <f t="shared" si="348"/>
        <v>43647</v>
      </c>
      <c r="G2308" s="538">
        <f t="shared" si="349"/>
        <v>43738</v>
      </c>
      <c r="H2308" s="538">
        <f>'Information Input'!$H$35</f>
        <v>43555</v>
      </c>
      <c r="I2308" s="537" t="str">
        <f>'Information Input'!$J$22</f>
        <v>Quarterly</v>
      </c>
      <c r="J2308" s="538">
        <f>'Information Input'!$H$30</f>
        <v>43555</v>
      </c>
      <c r="K2308" s="537">
        <f>'Information Input'!$J$18</f>
        <v>2019</v>
      </c>
      <c r="L2308" s="539" t="s">
        <v>243</v>
      </c>
      <c r="M2308" s="540" t="s">
        <v>230</v>
      </c>
      <c r="N2308" s="541" t="s">
        <v>230</v>
      </c>
      <c r="O2308" s="542" t="s">
        <v>671</v>
      </c>
      <c r="P2308" s="537">
        <v>26</v>
      </c>
      <c r="Q2308" s="541" t="s">
        <v>168</v>
      </c>
      <c r="R2308" s="541" t="s">
        <v>237</v>
      </c>
      <c r="S2308" s="543">
        <f>'Report 1'!$BC$18</f>
        <v>0</v>
      </c>
      <c r="T2308" s="544">
        <f>'Report 1'!$BC$46</f>
        <v>0</v>
      </c>
      <c r="U2308" s="545">
        <f>'Report 1'!$BC$132</f>
        <v>0</v>
      </c>
      <c r="AL2308" s="546" t="s">
        <v>669</v>
      </c>
      <c r="AM2308" s="547">
        <v>2</v>
      </c>
      <c r="AN2308" s="547" t="str">
        <f>'Information Input'!$M$14</f>
        <v xml:space="preserve">      -      </v>
      </c>
      <c r="AO2308" s="547" t="s">
        <v>139</v>
      </c>
      <c r="AP2308" s="538">
        <f>'Information Input'!$H$33</f>
        <v>43466</v>
      </c>
      <c r="AQ2308" s="538">
        <f>'Information Input'!$H$34</f>
        <v>43555</v>
      </c>
      <c r="AR2308" s="538">
        <f>'Information Input'!$H$35</f>
        <v>43555</v>
      </c>
      <c r="AS2308" s="547" t="str">
        <f>'Information Input'!$J$22</f>
        <v>Quarterly</v>
      </c>
      <c r="AT2308" s="538">
        <f>'Information Input'!$H$30</f>
        <v>43555</v>
      </c>
      <c r="AU2308" s="547">
        <f>'Information Input'!$J$18</f>
        <v>2019</v>
      </c>
      <c r="AV2308" s="547" t="s">
        <v>243</v>
      </c>
      <c r="AW2308" s="547" t="s">
        <v>230</v>
      </c>
      <c r="AX2308" s="547" t="s">
        <v>230</v>
      </c>
      <c r="AY2308" s="548" t="s">
        <v>671</v>
      </c>
      <c r="AZ2308" s="547">
        <v>39</v>
      </c>
      <c r="BA2308" s="549" t="s">
        <v>181</v>
      </c>
      <c r="BB2308" s="543" t="s">
        <v>233</v>
      </c>
      <c r="BC2308" s="550">
        <f>'Report 2'!$AJ496</f>
        <v>0</v>
      </c>
      <c r="BD2308" s="550">
        <f>'Report 2'!$AK496</f>
        <v>0</v>
      </c>
      <c r="BE2308" s="550">
        <f>'Report 2'!$AL496</f>
        <v>0</v>
      </c>
      <c r="BF2308" s="550">
        <f>'Report 2'!$AM496</f>
        <v>0</v>
      </c>
      <c r="BG2308" s="550">
        <f>'Report 2'!$AN496</f>
        <v>0</v>
      </c>
      <c r="BH2308" s="550">
        <f>'Report 2'!$AO496</f>
        <v>0</v>
      </c>
      <c r="BI2308" s="550">
        <f>'Report 2'!$AP496</f>
        <v>0</v>
      </c>
    </row>
    <row r="2309" spans="2:61">
      <c r="B2309" s="535" t="s">
        <v>669</v>
      </c>
      <c r="C2309" s="536">
        <v>1</v>
      </c>
      <c r="D2309" s="537" t="str">
        <f>'Information Input'!$M$14</f>
        <v xml:space="preserve">      -      </v>
      </c>
      <c r="E2309" s="537" t="s">
        <v>137</v>
      </c>
      <c r="F2309" s="538">
        <f t="shared" si="348"/>
        <v>43647</v>
      </c>
      <c r="G2309" s="538">
        <f t="shared" si="349"/>
        <v>43738</v>
      </c>
      <c r="H2309" s="538">
        <f>'Information Input'!$H$35</f>
        <v>43555</v>
      </c>
      <c r="I2309" s="537" t="str">
        <f>'Information Input'!$J$22</f>
        <v>Quarterly</v>
      </c>
      <c r="J2309" s="538">
        <f>'Information Input'!$H$30</f>
        <v>43555</v>
      </c>
      <c r="K2309" s="537">
        <f>'Information Input'!$J$18</f>
        <v>2019</v>
      </c>
      <c r="L2309" s="539" t="s">
        <v>243</v>
      </c>
      <c r="M2309" s="540" t="s">
        <v>230</v>
      </c>
      <c r="N2309" s="541" t="s">
        <v>230</v>
      </c>
      <c r="O2309" s="542" t="s">
        <v>671</v>
      </c>
      <c r="P2309" s="537">
        <v>27</v>
      </c>
      <c r="Q2309" s="541" t="s">
        <v>169</v>
      </c>
      <c r="R2309" s="541" t="s">
        <v>235</v>
      </c>
      <c r="S2309" s="543">
        <f>'Report 1'!$BC$18</f>
        <v>0</v>
      </c>
      <c r="T2309" s="544">
        <f>'Report 1'!$BC$47</f>
        <v>0</v>
      </c>
      <c r="U2309" s="545">
        <f>'Report 1'!$BC$133</f>
        <v>0</v>
      </c>
      <c r="AL2309" s="546" t="s">
        <v>669</v>
      </c>
      <c r="AM2309" s="547">
        <v>2</v>
      </c>
      <c r="AN2309" s="547" t="str">
        <f>'Information Input'!$M$14</f>
        <v xml:space="preserve">      -      </v>
      </c>
      <c r="AO2309" s="547" t="s">
        <v>139</v>
      </c>
      <c r="AP2309" s="538">
        <f>'Information Input'!$H$33</f>
        <v>43466</v>
      </c>
      <c r="AQ2309" s="538">
        <f>'Information Input'!$H$34</f>
        <v>43555</v>
      </c>
      <c r="AR2309" s="538">
        <f>'Information Input'!$H$35</f>
        <v>43555</v>
      </c>
      <c r="AS2309" s="547" t="str">
        <f>'Information Input'!$J$22</f>
        <v>Quarterly</v>
      </c>
      <c r="AT2309" s="538">
        <f>'Information Input'!$H$30</f>
        <v>43555</v>
      </c>
      <c r="AU2309" s="547">
        <f>'Information Input'!$J$18</f>
        <v>2019</v>
      </c>
      <c r="AV2309" s="547" t="s">
        <v>243</v>
      </c>
      <c r="AW2309" s="547" t="s">
        <v>230</v>
      </c>
      <c r="AX2309" s="547" t="s">
        <v>230</v>
      </c>
      <c r="AY2309" s="548" t="s">
        <v>671</v>
      </c>
      <c r="AZ2309" s="547">
        <v>40</v>
      </c>
      <c r="BA2309" s="549" t="s">
        <v>182</v>
      </c>
      <c r="BB2309" s="543" t="s">
        <v>238</v>
      </c>
      <c r="BC2309" s="550">
        <f>'Report 2'!$AJ497</f>
        <v>0</v>
      </c>
      <c r="BD2309" s="550">
        <f>'Report 2'!$AK497</f>
        <v>0</v>
      </c>
      <c r="BE2309" s="550">
        <f>'Report 2'!$AL497</f>
        <v>0</v>
      </c>
      <c r="BF2309" s="550">
        <f>'Report 2'!$AM497</f>
        <v>0</v>
      </c>
      <c r="BG2309" s="550">
        <f>'Report 2'!$AN497</f>
        <v>0</v>
      </c>
      <c r="BH2309" s="550">
        <f>'Report 2'!$AO497</f>
        <v>0</v>
      </c>
      <c r="BI2309" s="550">
        <f>'Report 2'!$AP497</f>
        <v>0</v>
      </c>
    </row>
    <row r="2310" spans="2:61">
      <c r="B2310" s="535" t="s">
        <v>669</v>
      </c>
      <c r="C2310" s="536">
        <v>1</v>
      </c>
      <c r="D2310" s="537" t="str">
        <f>'Information Input'!$M$14</f>
        <v xml:space="preserve">      -      </v>
      </c>
      <c r="E2310" s="537" t="s">
        <v>137</v>
      </c>
      <c r="F2310" s="538">
        <f t="shared" si="348"/>
        <v>43647</v>
      </c>
      <c r="G2310" s="538">
        <f t="shared" si="349"/>
        <v>43738</v>
      </c>
      <c r="H2310" s="538">
        <f>'Information Input'!$H$35</f>
        <v>43555</v>
      </c>
      <c r="I2310" s="537" t="str">
        <f>'Information Input'!$J$22</f>
        <v>Quarterly</v>
      </c>
      <c r="J2310" s="538">
        <f>'Information Input'!$H$30</f>
        <v>43555</v>
      </c>
      <c r="K2310" s="537">
        <f>'Information Input'!$J$18</f>
        <v>2019</v>
      </c>
      <c r="L2310" s="539" t="s">
        <v>243</v>
      </c>
      <c r="M2310" s="540" t="s">
        <v>230</v>
      </c>
      <c r="N2310" s="541" t="s">
        <v>230</v>
      </c>
      <c r="O2310" s="542" t="s">
        <v>671</v>
      </c>
      <c r="P2310" s="537">
        <v>28</v>
      </c>
      <c r="Q2310" s="541" t="s">
        <v>170</v>
      </c>
      <c r="R2310" s="541" t="s">
        <v>235</v>
      </c>
      <c r="S2310" s="543">
        <f>'Report 1'!$BC$18</f>
        <v>0</v>
      </c>
      <c r="T2310" s="544">
        <f>'Report 1'!$BC$48</f>
        <v>0</v>
      </c>
      <c r="U2310" s="545">
        <f>'Report 1'!$BC$134</f>
        <v>0</v>
      </c>
      <c r="AL2310" s="546" t="s">
        <v>669</v>
      </c>
      <c r="AM2310" s="547">
        <v>2</v>
      </c>
      <c r="AN2310" s="547" t="str">
        <f>'Information Input'!$M$14</f>
        <v xml:space="preserve">      -      </v>
      </c>
      <c r="AO2310" s="547" t="s">
        <v>139</v>
      </c>
      <c r="AP2310" s="538">
        <f>'Information Input'!$H$33</f>
        <v>43466</v>
      </c>
      <c r="AQ2310" s="538">
        <f>'Information Input'!$H$34</f>
        <v>43555</v>
      </c>
      <c r="AR2310" s="538">
        <f>'Information Input'!$H$35</f>
        <v>43555</v>
      </c>
      <c r="AS2310" s="547" t="str">
        <f>'Information Input'!$J$22</f>
        <v>Quarterly</v>
      </c>
      <c r="AT2310" s="538">
        <f>'Information Input'!$H$30</f>
        <v>43555</v>
      </c>
      <c r="AU2310" s="547">
        <f>'Information Input'!$J$18</f>
        <v>2019</v>
      </c>
      <c r="AV2310" s="547" t="s">
        <v>243</v>
      </c>
      <c r="AW2310" s="547" t="s">
        <v>230</v>
      </c>
      <c r="AX2310" s="547" t="s">
        <v>230</v>
      </c>
      <c r="AY2310" s="548" t="s">
        <v>671</v>
      </c>
      <c r="AZ2310" s="547">
        <v>41</v>
      </c>
      <c r="BA2310" s="549" t="s">
        <v>183</v>
      </c>
      <c r="BB2310" s="543" t="s">
        <v>238</v>
      </c>
      <c r="BC2310" s="550">
        <f>'Report 2'!$AJ498</f>
        <v>0</v>
      </c>
      <c r="BD2310" s="550">
        <f>'Report 2'!$AK498</f>
        <v>0</v>
      </c>
      <c r="BE2310" s="550">
        <f>'Report 2'!$AL498</f>
        <v>0</v>
      </c>
      <c r="BF2310" s="550">
        <f>'Report 2'!$AM498</f>
        <v>0</v>
      </c>
      <c r="BG2310" s="550">
        <f>'Report 2'!$AN498</f>
        <v>0</v>
      </c>
      <c r="BH2310" s="550">
        <f>'Report 2'!$AO498</f>
        <v>0</v>
      </c>
      <c r="BI2310" s="550">
        <f>'Report 2'!$AP498</f>
        <v>0</v>
      </c>
    </row>
    <row r="2311" spans="2:61">
      <c r="B2311" s="535" t="s">
        <v>669</v>
      </c>
      <c r="C2311" s="536">
        <v>1</v>
      </c>
      <c r="D2311" s="537" t="str">
        <f>'Information Input'!$M$14</f>
        <v xml:space="preserve">      -      </v>
      </c>
      <c r="E2311" s="537" t="s">
        <v>137</v>
      </c>
      <c r="F2311" s="538">
        <f t="shared" si="348"/>
        <v>43647</v>
      </c>
      <c r="G2311" s="538">
        <f t="shared" si="349"/>
        <v>43738</v>
      </c>
      <c r="H2311" s="538">
        <f>'Information Input'!$H$35</f>
        <v>43555</v>
      </c>
      <c r="I2311" s="537" t="str">
        <f>'Information Input'!$J$22</f>
        <v>Quarterly</v>
      </c>
      <c r="J2311" s="538">
        <f>'Information Input'!$H$30</f>
        <v>43555</v>
      </c>
      <c r="K2311" s="537">
        <f>'Information Input'!$J$18</f>
        <v>2019</v>
      </c>
      <c r="L2311" s="539" t="s">
        <v>243</v>
      </c>
      <c r="M2311" s="540" t="s">
        <v>230</v>
      </c>
      <c r="N2311" s="541" t="s">
        <v>230</v>
      </c>
      <c r="O2311" s="542" t="s">
        <v>671</v>
      </c>
      <c r="P2311" s="537">
        <v>29</v>
      </c>
      <c r="Q2311" s="541" t="s">
        <v>171</v>
      </c>
      <c r="R2311" s="541" t="s">
        <v>238</v>
      </c>
      <c r="S2311" s="543">
        <f>'Report 1'!$BC$18</f>
        <v>0</v>
      </c>
      <c r="T2311" s="544">
        <f>'Report 1'!$BC$49</f>
        <v>0</v>
      </c>
      <c r="U2311" s="545">
        <f>'Report 1'!$BC$135</f>
        <v>0</v>
      </c>
      <c r="AL2311" s="546" t="s">
        <v>669</v>
      </c>
      <c r="AM2311" s="547">
        <v>2</v>
      </c>
      <c r="AN2311" s="547" t="str">
        <f>'Information Input'!$M$14</f>
        <v xml:space="preserve">      -      </v>
      </c>
      <c r="AO2311" s="547" t="s">
        <v>139</v>
      </c>
      <c r="AP2311" s="538">
        <f>'Information Input'!$H$33</f>
        <v>43466</v>
      </c>
      <c r="AQ2311" s="538">
        <f>'Information Input'!$H$34</f>
        <v>43555</v>
      </c>
      <c r="AR2311" s="538">
        <f>'Information Input'!$H$35</f>
        <v>43555</v>
      </c>
      <c r="AS2311" s="547" t="str">
        <f>'Information Input'!$J$22</f>
        <v>Quarterly</v>
      </c>
      <c r="AT2311" s="538">
        <f>'Information Input'!$H$30</f>
        <v>43555</v>
      </c>
      <c r="AU2311" s="547">
        <f>'Information Input'!$J$18</f>
        <v>2019</v>
      </c>
      <c r="AV2311" s="547" t="s">
        <v>243</v>
      </c>
      <c r="AW2311" s="547" t="s">
        <v>230</v>
      </c>
      <c r="AX2311" s="547" t="s">
        <v>230</v>
      </c>
      <c r="AY2311" s="548" t="s">
        <v>671</v>
      </c>
      <c r="AZ2311" s="547">
        <v>42</v>
      </c>
      <c r="BA2311" s="549" t="s">
        <v>184</v>
      </c>
      <c r="BB2311" s="543" t="s">
        <v>233</v>
      </c>
      <c r="BC2311" s="550">
        <f>'Report 2'!$AJ499</f>
        <v>0</v>
      </c>
      <c r="BD2311" s="550">
        <f>'Report 2'!$AK499</f>
        <v>0</v>
      </c>
      <c r="BE2311" s="550">
        <f>'Report 2'!$AL499</f>
        <v>0</v>
      </c>
      <c r="BF2311" s="550">
        <f>'Report 2'!$AM499</f>
        <v>0</v>
      </c>
      <c r="BG2311" s="550">
        <f>'Report 2'!$AN499</f>
        <v>0</v>
      </c>
      <c r="BH2311" s="550">
        <f>'Report 2'!$AO499</f>
        <v>0</v>
      </c>
      <c r="BI2311" s="550">
        <f>'Report 2'!$AP499</f>
        <v>0</v>
      </c>
    </row>
    <row r="2312" spans="2:61">
      <c r="B2312" s="535" t="s">
        <v>669</v>
      </c>
      <c r="C2312" s="536">
        <v>1</v>
      </c>
      <c r="D2312" s="537" t="str">
        <f>'Information Input'!$M$14</f>
        <v xml:space="preserve">      -      </v>
      </c>
      <c r="E2312" s="537" t="s">
        <v>137</v>
      </c>
      <c r="F2312" s="538">
        <f t="shared" si="348"/>
        <v>43647</v>
      </c>
      <c r="G2312" s="538">
        <f t="shared" si="349"/>
        <v>43738</v>
      </c>
      <c r="H2312" s="538">
        <f>'Information Input'!$H$35</f>
        <v>43555</v>
      </c>
      <c r="I2312" s="537" t="str">
        <f>'Information Input'!$J$22</f>
        <v>Quarterly</v>
      </c>
      <c r="J2312" s="538">
        <f>'Information Input'!$H$30</f>
        <v>43555</v>
      </c>
      <c r="K2312" s="537">
        <f>'Information Input'!$J$18</f>
        <v>2019</v>
      </c>
      <c r="L2312" s="539" t="s">
        <v>243</v>
      </c>
      <c r="M2312" s="540" t="s">
        <v>230</v>
      </c>
      <c r="N2312" s="541" t="s">
        <v>230</v>
      </c>
      <c r="O2312" s="542" t="s">
        <v>671</v>
      </c>
      <c r="P2312" s="537">
        <v>30</v>
      </c>
      <c r="Q2312" s="541" t="s">
        <v>172</v>
      </c>
      <c r="R2312" s="541" t="s">
        <v>238</v>
      </c>
      <c r="S2312" s="543">
        <f>'Report 1'!$BC$18</f>
        <v>0</v>
      </c>
      <c r="T2312" s="544">
        <f>'Report 1'!$BC$50</f>
        <v>0</v>
      </c>
      <c r="U2312" s="545">
        <f>'Report 1'!$BC$136</f>
        <v>0</v>
      </c>
      <c r="AL2312" s="546" t="s">
        <v>669</v>
      </c>
      <c r="AM2312" s="547">
        <v>2</v>
      </c>
      <c r="AN2312" s="547" t="str">
        <f>'Information Input'!$M$14</f>
        <v xml:space="preserve">      -      </v>
      </c>
      <c r="AO2312" s="547" t="s">
        <v>139</v>
      </c>
      <c r="AP2312" s="538">
        <f>'Information Input'!$H$33</f>
        <v>43466</v>
      </c>
      <c r="AQ2312" s="538">
        <f>'Information Input'!$H$34</f>
        <v>43555</v>
      </c>
      <c r="AR2312" s="538">
        <f>'Information Input'!$H$35</f>
        <v>43555</v>
      </c>
      <c r="AS2312" s="547" t="str">
        <f>'Information Input'!$J$22</f>
        <v>Quarterly</v>
      </c>
      <c r="AT2312" s="538">
        <f>'Information Input'!$H$30</f>
        <v>43555</v>
      </c>
      <c r="AU2312" s="547">
        <f>'Information Input'!$J$18</f>
        <v>2019</v>
      </c>
      <c r="AV2312" s="547" t="s">
        <v>243</v>
      </c>
      <c r="AW2312" s="547" t="s">
        <v>230</v>
      </c>
      <c r="AX2312" s="547" t="s">
        <v>230</v>
      </c>
      <c r="AY2312" s="548" t="s">
        <v>671</v>
      </c>
      <c r="AZ2312" s="547">
        <v>43</v>
      </c>
      <c r="BA2312" s="549" t="s">
        <v>185</v>
      </c>
      <c r="BB2312" s="543" t="s">
        <v>233</v>
      </c>
      <c r="BC2312" s="550">
        <f>'Report 2'!$AJ500</f>
        <v>0</v>
      </c>
      <c r="BD2312" s="550">
        <f>'Report 2'!$AK500</f>
        <v>0</v>
      </c>
      <c r="BE2312" s="550">
        <f>'Report 2'!$AL500</f>
        <v>0</v>
      </c>
      <c r="BF2312" s="550">
        <f>'Report 2'!$AM500</f>
        <v>0</v>
      </c>
      <c r="BG2312" s="550">
        <f>'Report 2'!$AN500</f>
        <v>0</v>
      </c>
      <c r="BH2312" s="550">
        <f>'Report 2'!$AO500</f>
        <v>0</v>
      </c>
      <c r="BI2312" s="550">
        <f>'Report 2'!$AP500</f>
        <v>0</v>
      </c>
    </row>
    <row r="2313" spans="2:61">
      <c r="B2313" s="535" t="s">
        <v>669</v>
      </c>
      <c r="C2313" s="536">
        <v>1</v>
      </c>
      <c r="D2313" s="537" t="str">
        <f>'Information Input'!$M$14</f>
        <v xml:space="preserve">      -      </v>
      </c>
      <c r="E2313" s="537" t="s">
        <v>137</v>
      </c>
      <c r="F2313" s="538">
        <f t="shared" si="348"/>
        <v>43647</v>
      </c>
      <c r="G2313" s="538">
        <f t="shared" si="349"/>
        <v>43738</v>
      </c>
      <c r="H2313" s="538">
        <f>'Information Input'!$H$35</f>
        <v>43555</v>
      </c>
      <c r="I2313" s="537" t="str">
        <f>'Information Input'!$J$22</f>
        <v>Quarterly</v>
      </c>
      <c r="J2313" s="538">
        <f>'Information Input'!$H$30</f>
        <v>43555</v>
      </c>
      <c r="K2313" s="537">
        <f>'Information Input'!$J$18</f>
        <v>2019</v>
      </c>
      <c r="L2313" s="539" t="s">
        <v>243</v>
      </c>
      <c r="M2313" s="540" t="s">
        <v>230</v>
      </c>
      <c r="N2313" s="541" t="s">
        <v>230</v>
      </c>
      <c r="O2313" s="542" t="s">
        <v>671</v>
      </c>
      <c r="P2313" s="537">
        <v>31</v>
      </c>
      <c r="Q2313" s="541" t="s">
        <v>173</v>
      </c>
      <c r="R2313" s="541" t="s">
        <v>233</v>
      </c>
      <c r="S2313" s="543">
        <f>'Report 1'!$BC$18</f>
        <v>0</v>
      </c>
      <c r="T2313" s="544">
        <f>'Report 1'!$BC$51</f>
        <v>0</v>
      </c>
      <c r="U2313" s="545">
        <f>'Report 1'!$BC$137</f>
        <v>0</v>
      </c>
      <c r="AL2313" s="546" t="s">
        <v>669</v>
      </c>
      <c r="AM2313" s="547">
        <v>2</v>
      </c>
      <c r="AN2313" s="547" t="str">
        <f>'Information Input'!$M$14</f>
        <v xml:space="preserve">      -      </v>
      </c>
      <c r="AO2313" s="547" t="s">
        <v>139</v>
      </c>
      <c r="AP2313" s="538">
        <f>'Information Input'!$H$33</f>
        <v>43466</v>
      </c>
      <c r="AQ2313" s="538">
        <f>'Information Input'!$H$34</f>
        <v>43555</v>
      </c>
      <c r="AR2313" s="538">
        <f>'Information Input'!$H$35</f>
        <v>43555</v>
      </c>
      <c r="AS2313" s="547" t="str">
        <f>'Information Input'!$J$22</f>
        <v>Quarterly</v>
      </c>
      <c r="AT2313" s="538">
        <f>'Information Input'!$H$30</f>
        <v>43555</v>
      </c>
      <c r="AU2313" s="547">
        <f>'Information Input'!$J$18</f>
        <v>2019</v>
      </c>
      <c r="AV2313" s="547" t="s">
        <v>243</v>
      </c>
      <c r="AW2313" s="547" t="s">
        <v>230</v>
      </c>
      <c r="AX2313" s="547" t="s">
        <v>230</v>
      </c>
      <c r="AY2313" s="548" t="s">
        <v>674</v>
      </c>
      <c r="AZ2313" s="547">
        <v>44</v>
      </c>
      <c r="BA2313" s="549" t="s">
        <v>186</v>
      </c>
      <c r="BB2313" s="543" t="s">
        <v>239</v>
      </c>
      <c r="BC2313" s="550">
        <f>'Report 2'!$AJ501</f>
        <v>0</v>
      </c>
      <c r="BD2313" s="550">
        <f>'Report 2'!$AK501</f>
        <v>0</v>
      </c>
      <c r="BE2313" s="550">
        <f>'Report 2'!$AL501</f>
        <v>0</v>
      </c>
      <c r="BF2313" s="550">
        <f>'Report 2'!$AM501</f>
        <v>0</v>
      </c>
      <c r="BG2313" s="550">
        <f>'Report 2'!$AN501</f>
        <v>0</v>
      </c>
      <c r="BH2313" s="550">
        <f>'Report 2'!$AO501</f>
        <v>0</v>
      </c>
      <c r="BI2313" s="550">
        <f>'Report 2'!$AP501</f>
        <v>0</v>
      </c>
    </row>
    <row r="2314" spans="2:61">
      <c r="B2314" s="535" t="s">
        <v>669</v>
      </c>
      <c r="C2314" s="536">
        <v>1</v>
      </c>
      <c r="D2314" s="537" t="str">
        <f>'Information Input'!$M$14</f>
        <v xml:space="preserve">      -      </v>
      </c>
      <c r="E2314" s="537" t="s">
        <v>137</v>
      </c>
      <c r="F2314" s="538">
        <f t="shared" si="348"/>
        <v>43647</v>
      </c>
      <c r="G2314" s="538">
        <f t="shared" si="349"/>
        <v>43738</v>
      </c>
      <c r="H2314" s="538">
        <f>'Information Input'!$H$35</f>
        <v>43555</v>
      </c>
      <c r="I2314" s="537" t="str">
        <f>'Information Input'!$J$22</f>
        <v>Quarterly</v>
      </c>
      <c r="J2314" s="538">
        <f>'Information Input'!$H$30</f>
        <v>43555</v>
      </c>
      <c r="K2314" s="537">
        <f>'Information Input'!$J$18</f>
        <v>2019</v>
      </c>
      <c r="L2314" s="539" t="s">
        <v>243</v>
      </c>
      <c r="M2314" s="540" t="s">
        <v>230</v>
      </c>
      <c r="N2314" s="541" t="s">
        <v>230</v>
      </c>
      <c r="O2314" s="542" t="s">
        <v>671</v>
      </c>
      <c r="P2314" s="537">
        <v>32</v>
      </c>
      <c r="Q2314" s="541" t="s">
        <v>174</v>
      </c>
      <c r="R2314" s="541" t="s">
        <v>238</v>
      </c>
      <c r="S2314" s="543">
        <f>'Report 1'!$BC$18</f>
        <v>0</v>
      </c>
      <c r="T2314" s="544">
        <f>'Report 1'!$BC$52</f>
        <v>0</v>
      </c>
      <c r="U2314" s="545">
        <f>'Report 1'!$BC$138</f>
        <v>0</v>
      </c>
      <c r="AL2314" s="546" t="s">
        <v>669</v>
      </c>
      <c r="AM2314" s="547">
        <v>2</v>
      </c>
      <c r="AN2314" s="547" t="str">
        <f>'Information Input'!$M$14</f>
        <v xml:space="preserve">      -      </v>
      </c>
      <c r="AO2314" s="547" t="s">
        <v>139</v>
      </c>
      <c r="AP2314" s="538">
        <f>'Information Input'!$H$33</f>
        <v>43466</v>
      </c>
      <c r="AQ2314" s="538">
        <f>'Information Input'!$H$34</f>
        <v>43555</v>
      </c>
      <c r="AR2314" s="538">
        <f>'Information Input'!$H$35</f>
        <v>43555</v>
      </c>
      <c r="AS2314" s="547" t="str">
        <f>'Information Input'!$J$22</f>
        <v>Quarterly</v>
      </c>
      <c r="AT2314" s="538">
        <f>'Information Input'!$H$30</f>
        <v>43555</v>
      </c>
      <c r="AU2314" s="547">
        <f>'Information Input'!$J$18</f>
        <v>2019</v>
      </c>
      <c r="AV2314" s="547" t="s">
        <v>243</v>
      </c>
      <c r="AW2314" s="547" t="s">
        <v>230</v>
      </c>
      <c r="AX2314" s="547" t="s">
        <v>230</v>
      </c>
      <c r="AY2314" s="548" t="s">
        <v>675</v>
      </c>
      <c r="AZ2314" s="547">
        <v>45</v>
      </c>
      <c r="BA2314" s="549" t="s">
        <v>187</v>
      </c>
      <c r="BB2314" s="543" t="s">
        <v>239</v>
      </c>
      <c r="BC2314" s="550">
        <f>'Report 2'!$AJ502</f>
        <v>0</v>
      </c>
      <c r="BD2314" s="550">
        <f>'Report 2'!$AK502</f>
        <v>0</v>
      </c>
      <c r="BE2314" s="550">
        <f>'Report 2'!$AL502</f>
        <v>0</v>
      </c>
      <c r="BF2314" s="550">
        <f>'Report 2'!$AM502</f>
        <v>0</v>
      </c>
      <c r="BG2314" s="550">
        <f>'Report 2'!$AN502</f>
        <v>0</v>
      </c>
      <c r="BH2314" s="550">
        <f>'Report 2'!$AO502</f>
        <v>0</v>
      </c>
      <c r="BI2314" s="550">
        <f>'Report 2'!$AP502</f>
        <v>0</v>
      </c>
    </row>
    <row r="2315" spans="2:61">
      <c r="B2315" s="535" t="s">
        <v>669</v>
      </c>
      <c r="C2315" s="536">
        <v>1</v>
      </c>
      <c r="D2315" s="537" t="str">
        <f>'Information Input'!$M$14</f>
        <v xml:space="preserve">      -      </v>
      </c>
      <c r="E2315" s="537" t="s">
        <v>137</v>
      </c>
      <c r="F2315" s="538">
        <f t="shared" si="348"/>
        <v>43647</v>
      </c>
      <c r="G2315" s="538">
        <f t="shared" si="349"/>
        <v>43738</v>
      </c>
      <c r="H2315" s="538">
        <f>'Information Input'!$H$35</f>
        <v>43555</v>
      </c>
      <c r="I2315" s="537" t="str">
        <f>'Information Input'!$J$22</f>
        <v>Quarterly</v>
      </c>
      <c r="J2315" s="538">
        <f>'Information Input'!$H$30</f>
        <v>43555</v>
      </c>
      <c r="K2315" s="537">
        <f>'Information Input'!$J$18</f>
        <v>2019</v>
      </c>
      <c r="L2315" s="539" t="s">
        <v>243</v>
      </c>
      <c r="M2315" s="540" t="s">
        <v>230</v>
      </c>
      <c r="N2315" s="541" t="s">
        <v>230</v>
      </c>
      <c r="O2315" s="542" t="s">
        <v>671</v>
      </c>
      <c r="P2315" s="537">
        <v>33</v>
      </c>
      <c r="Q2315" s="541" t="s">
        <v>175</v>
      </c>
      <c r="R2315" s="541" t="s">
        <v>233</v>
      </c>
      <c r="S2315" s="543">
        <f>'Report 1'!$BC$18</f>
        <v>0</v>
      </c>
      <c r="T2315" s="544">
        <f>'Report 1'!$BC$53</f>
        <v>0</v>
      </c>
      <c r="U2315" s="545">
        <f>'Report 1'!$BC$139</f>
        <v>0</v>
      </c>
      <c r="AL2315" s="546" t="s">
        <v>669</v>
      </c>
      <c r="AM2315" s="547">
        <v>2</v>
      </c>
      <c r="AN2315" s="547" t="str">
        <f>'Information Input'!$M$14</f>
        <v xml:space="preserve">      -      </v>
      </c>
      <c r="AO2315" s="547" t="s">
        <v>139</v>
      </c>
      <c r="AP2315" s="538">
        <f>'Information Input'!$H$33</f>
        <v>43466</v>
      </c>
      <c r="AQ2315" s="538">
        <f>'Information Input'!$H$34</f>
        <v>43555</v>
      </c>
      <c r="AR2315" s="538">
        <f>'Information Input'!$H$35</f>
        <v>43555</v>
      </c>
      <c r="AS2315" s="547" t="str">
        <f>'Information Input'!$J$22</f>
        <v>Quarterly</v>
      </c>
      <c r="AT2315" s="538">
        <f>'Information Input'!$H$30</f>
        <v>43555</v>
      </c>
      <c r="AU2315" s="547">
        <f>'Information Input'!$J$18</f>
        <v>2019</v>
      </c>
      <c r="AV2315" s="547" t="s">
        <v>243</v>
      </c>
      <c r="AW2315" s="547" t="s">
        <v>230</v>
      </c>
      <c r="AX2315" s="547" t="s">
        <v>230</v>
      </c>
      <c r="AY2315" s="548" t="s">
        <v>675</v>
      </c>
      <c r="AZ2315" s="547">
        <v>46</v>
      </c>
      <c r="BA2315" s="549" t="s">
        <v>188</v>
      </c>
      <c r="BB2315" s="543" t="s">
        <v>239</v>
      </c>
      <c r="BC2315" s="550">
        <f>'Report 2'!$AJ503</f>
        <v>0</v>
      </c>
      <c r="BD2315" s="550">
        <f>'Report 2'!$AK503</f>
        <v>0</v>
      </c>
      <c r="BE2315" s="550">
        <f>'Report 2'!$AL503</f>
        <v>0</v>
      </c>
      <c r="BF2315" s="550">
        <f>'Report 2'!$AM503</f>
        <v>0</v>
      </c>
      <c r="BG2315" s="550">
        <f>'Report 2'!$AN503</f>
        <v>0</v>
      </c>
      <c r="BH2315" s="550">
        <f>'Report 2'!$AO503</f>
        <v>0</v>
      </c>
      <c r="BI2315" s="550">
        <f>'Report 2'!$AP503</f>
        <v>0</v>
      </c>
    </row>
    <row r="2316" spans="2:61">
      <c r="B2316" s="535" t="s">
        <v>669</v>
      </c>
      <c r="C2316" s="536">
        <v>1</v>
      </c>
      <c r="D2316" s="537" t="str">
        <f>'Information Input'!$M$14</f>
        <v xml:space="preserve">      -      </v>
      </c>
      <c r="E2316" s="537" t="s">
        <v>137</v>
      </c>
      <c r="F2316" s="538">
        <f t="shared" si="348"/>
        <v>43647</v>
      </c>
      <c r="G2316" s="538">
        <f t="shared" si="349"/>
        <v>43738</v>
      </c>
      <c r="H2316" s="538">
        <f>'Information Input'!$H$35</f>
        <v>43555</v>
      </c>
      <c r="I2316" s="537" t="str">
        <f>'Information Input'!$J$22</f>
        <v>Quarterly</v>
      </c>
      <c r="J2316" s="538">
        <f>'Information Input'!$H$30</f>
        <v>43555</v>
      </c>
      <c r="K2316" s="537">
        <f>'Information Input'!$J$18</f>
        <v>2019</v>
      </c>
      <c r="L2316" s="539" t="s">
        <v>243</v>
      </c>
      <c r="M2316" s="540" t="s">
        <v>230</v>
      </c>
      <c r="N2316" s="541" t="s">
        <v>230</v>
      </c>
      <c r="O2316" s="542" t="s">
        <v>671</v>
      </c>
      <c r="P2316" s="537">
        <v>34</v>
      </c>
      <c r="Q2316" s="541" t="s">
        <v>176</v>
      </c>
      <c r="R2316" s="541" t="s">
        <v>238</v>
      </c>
      <c r="S2316" s="543">
        <f>'Report 1'!$BC$18</f>
        <v>0</v>
      </c>
      <c r="T2316" s="544">
        <f>'Report 1'!$BC$54</f>
        <v>0</v>
      </c>
      <c r="U2316" s="545">
        <f>'Report 1'!$BC$140</f>
        <v>0</v>
      </c>
      <c r="AL2316" s="546" t="s">
        <v>669</v>
      </c>
      <c r="AM2316" s="547">
        <v>2</v>
      </c>
      <c r="AN2316" s="547" t="str">
        <f>'Information Input'!$M$14</f>
        <v xml:space="preserve">      -      </v>
      </c>
      <c r="AO2316" s="547" t="s">
        <v>139</v>
      </c>
      <c r="AP2316" s="538">
        <f>'Information Input'!$H$33</f>
        <v>43466</v>
      </c>
      <c r="AQ2316" s="538">
        <f>'Information Input'!$H$34</f>
        <v>43555</v>
      </c>
      <c r="AR2316" s="538">
        <f>'Information Input'!$H$35</f>
        <v>43555</v>
      </c>
      <c r="AS2316" s="547" t="str">
        <f>'Information Input'!$J$22</f>
        <v>Quarterly</v>
      </c>
      <c r="AT2316" s="538">
        <f>'Information Input'!$H$30</f>
        <v>43555</v>
      </c>
      <c r="AU2316" s="547">
        <f>'Information Input'!$J$18</f>
        <v>2019</v>
      </c>
      <c r="AV2316" s="547" t="s">
        <v>243</v>
      </c>
      <c r="AW2316" s="547" t="s">
        <v>230</v>
      </c>
      <c r="AX2316" s="547" t="s">
        <v>230</v>
      </c>
      <c r="AY2316" s="548" t="s">
        <v>675</v>
      </c>
      <c r="AZ2316" s="547">
        <v>47</v>
      </c>
      <c r="BA2316" s="549" t="s">
        <v>189</v>
      </c>
      <c r="BB2316" s="543" t="s">
        <v>239</v>
      </c>
      <c r="BC2316" s="550">
        <f>'Report 2'!$AJ504</f>
        <v>0</v>
      </c>
      <c r="BD2316" s="550">
        <f>'Report 2'!$AK504</f>
        <v>0</v>
      </c>
      <c r="BE2316" s="550">
        <f>'Report 2'!$AL504</f>
        <v>0</v>
      </c>
      <c r="BF2316" s="550">
        <f>'Report 2'!$AM504</f>
        <v>0</v>
      </c>
      <c r="BG2316" s="550">
        <f>'Report 2'!$AN504</f>
        <v>0</v>
      </c>
      <c r="BH2316" s="550">
        <f>'Report 2'!$AO504</f>
        <v>0</v>
      </c>
      <c r="BI2316" s="550">
        <f>'Report 2'!$AP504</f>
        <v>0</v>
      </c>
    </row>
    <row r="2317" spans="2:61">
      <c r="B2317" s="535" t="s">
        <v>669</v>
      </c>
      <c r="C2317" s="536">
        <v>1</v>
      </c>
      <c r="D2317" s="537" t="str">
        <f>'Information Input'!$M$14</f>
        <v xml:space="preserve">      -      </v>
      </c>
      <c r="E2317" s="537" t="s">
        <v>137</v>
      </c>
      <c r="F2317" s="538">
        <f t="shared" si="348"/>
        <v>43647</v>
      </c>
      <c r="G2317" s="538">
        <f t="shared" si="349"/>
        <v>43738</v>
      </c>
      <c r="H2317" s="538">
        <f>'Information Input'!$H$35</f>
        <v>43555</v>
      </c>
      <c r="I2317" s="537" t="str">
        <f>'Information Input'!$J$22</f>
        <v>Quarterly</v>
      </c>
      <c r="J2317" s="538">
        <f>'Information Input'!$H$30</f>
        <v>43555</v>
      </c>
      <c r="K2317" s="537">
        <f>'Information Input'!$J$18</f>
        <v>2019</v>
      </c>
      <c r="L2317" s="539" t="s">
        <v>243</v>
      </c>
      <c r="M2317" s="540" t="s">
        <v>230</v>
      </c>
      <c r="N2317" s="541" t="s">
        <v>230</v>
      </c>
      <c r="O2317" s="542" t="s">
        <v>671</v>
      </c>
      <c r="P2317" s="537">
        <v>35</v>
      </c>
      <c r="Q2317" s="541" t="s">
        <v>177</v>
      </c>
      <c r="R2317" s="541" t="s">
        <v>235</v>
      </c>
      <c r="S2317" s="543">
        <f>'Report 1'!$BC$18</f>
        <v>0</v>
      </c>
      <c r="T2317" s="544">
        <f>'Report 1'!$BC$55</f>
        <v>0</v>
      </c>
      <c r="U2317" s="545">
        <f>'Report 1'!$BC$141</f>
        <v>0</v>
      </c>
      <c r="AL2317" s="546" t="s">
        <v>669</v>
      </c>
      <c r="AM2317" s="547">
        <v>2</v>
      </c>
      <c r="AN2317" s="547" t="str">
        <f>'Information Input'!$M$14</f>
        <v xml:space="preserve">      -      </v>
      </c>
      <c r="AO2317" s="547" t="s">
        <v>139</v>
      </c>
      <c r="AP2317" s="538">
        <f>'Information Input'!$H$33</f>
        <v>43466</v>
      </c>
      <c r="AQ2317" s="538">
        <f>'Information Input'!$H$34</f>
        <v>43555</v>
      </c>
      <c r="AR2317" s="538">
        <f>'Information Input'!$H$35</f>
        <v>43555</v>
      </c>
      <c r="AS2317" s="547" t="str">
        <f>'Information Input'!$J$22</f>
        <v>Quarterly</v>
      </c>
      <c r="AT2317" s="538">
        <f>'Information Input'!$H$30</f>
        <v>43555</v>
      </c>
      <c r="AU2317" s="547">
        <f>'Information Input'!$J$18</f>
        <v>2019</v>
      </c>
      <c r="AV2317" s="547" t="s">
        <v>243</v>
      </c>
      <c r="AW2317" s="547" t="s">
        <v>230</v>
      </c>
      <c r="AX2317" s="547" t="s">
        <v>230</v>
      </c>
      <c r="AY2317" s="548" t="s">
        <v>675</v>
      </c>
      <c r="AZ2317" s="547">
        <v>48</v>
      </c>
      <c r="BA2317" s="549" t="s">
        <v>190</v>
      </c>
      <c r="BB2317" s="543" t="s">
        <v>239</v>
      </c>
      <c r="BC2317" s="550">
        <f>'Report 2'!$AJ505</f>
        <v>0</v>
      </c>
      <c r="BD2317" s="550">
        <f>'Report 2'!$AK505</f>
        <v>0</v>
      </c>
      <c r="BE2317" s="550">
        <f>'Report 2'!$AL505</f>
        <v>0</v>
      </c>
      <c r="BF2317" s="550">
        <f>'Report 2'!$AM505</f>
        <v>0</v>
      </c>
      <c r="BG2317" s="550">
        <f>'Report 2'!$AN505</f>
        <v>0</v>
      </c>
      <c r="BH2317" s="550">
        <f>'Report 2'!$AO505</f>
        <v>0</v>
      </c>
      <c r="BI2317" s="550">
        <f>'Report 2'!$AP505</f>
        <v>0</v>
      </c>
    </row>
    <row r="2318" spans="2:61">
      <c r="B2318" s="535" t="s">
        <v>669</v>
      </c>
      <c r="C2318" s="536">
        <v>1</v>
      </c>
      <c r="D2318" s="537" t="str">
        <f>'Information Input'!$M$14</f>
        <v xml:space="preserve">      -      </v>
      </c>
      <c r="E2318" s="537" t="s">
        <v>137</v>
      </c>
      <c r="F2318" s="538">
        <f t="shared" si="348"/>
        <v>43647</v>
      </c>
      <c r="G2318" s="538">
        <f t="shared" si="349"/>
        <v>43738</v>
      </c>
      <c r="H2318" s="538">
        <f>'Information Input'!$H$35</f>
        <v>43555</v>
      </c>
      <c r="I2318" s="537" t="str">
        <f>'Information Input'!$J$22</f>
        <v>Quarterly</v>
      </c>
      <c r="J2318" s="538">
        <f>'Information Input'!$H$30</f>
        <v>43555</v>
      </c>
      <c r="K2318" s="537">
        <f>'Information Input'!$J$18</f>
        <v>2019</v>
      </c>
      <c r="L2318" s="539" t="s">
        <v>243</v>
      </c>
      <c r="M2318" s="540" t="s">
        <v>230</v>
      </c>
      <c r="N2318" s="541" t="s">
        <v>230</v>
      </c>
      <c r="O2318" s="542" t="s">
        <v>671</v>
      </c>
      <c r="P2318" s="537">
        <v>36</v>
      </c>
      <c r="Q2318" s="541" t="s">
        <v>178</v>
      </c>
      <c r="R2318" s="541" t="s">
        <v>235</v>
      </c>
      <c r="S2318" s="543">
        <f>'Report 1'!$BC$18</f>
        <v>0</v>
      </c>
      <c r="T2318" s="544">
        <f>'Report 1'!$BC$56</f>
        <v>0</v>
      </c>
      <c r="U2318" s="545">
        <f>'Report 1'!$BC$142</f>
        <v>0</v>
      </c>
      <c r="AL2318" s="546" t="s">
        <v>669</v>
      </c>
      <c r="AM2318" s="547">
        <v>2</v>
      </c>
      <c r="AN2318" s="547" t="str">
        <f>'Information Input'!$M$14</f>
        <v xml:space="preserve">      -      </v>
      </c>
      <c r="AO2318" s="547" t="s">
        <v>139</v>
      </c>
      <c r="AP2318" s="538">
        <f>'Information Input'!$H$33</f>
        <v>43466</v>
      </c>
      <c r="AQ2318" s="538">
        <f>'Information Input'!$H$34</f>
        <v>43555</v>
      </c>
      <c r="AR2318" s="538">
        <f>'Information Input'!$H$35</f>
        <v>43555</v>
      </c>
      <c r="AS2318" s="547" t="str">
        <f>'Information Input'!$J$22</f>
        <v>Quarterly</v>
      </c>
      <c r="AT2318" s="538">
        <f>'Information Input'!$H$30</f>
        <v>43555</v>
      </c>
      <c r="AU2318" s="547">
        <f>'Information Input'!$J$18</f>
        <v>2019</v>
      </c>
      <c r="AV2318" s="547" t="s">
        <v>243</v>
      </c>
      <c r="AW2318" s="547" t="s">
        <v>230</v>
      </c>
      <c r="AX2318" s="547" t="s">
        <v>230</v>
      </c>
      <c r="AY2318" s="548" t="s">
        <v>675</v>
      </c>
      <c r="AZ2318" s="547">
        <v>49</v>
      </c>
      <c r="BA2318" s="549" t="s">
        <v>191</v>
      </c>
      <c r="BB2318" s="543" t="s">
        <v>239</v>
      </c>
      <c r="BC2318" s="550">
        <f>'Report 2'!$AJ506</f>
        <v>0</v>
      </c>
      <c r="BD2318" s="550">
        <f>'Report 2'!$AK506</f>
        <v>0</v>
      </c>
      <c r="BE2318" s="550">
        <f>'Report 2'!$AL506</f>
        <v>0</v>
      </c>
      <c r="BF2318" s="550">
        <f>'Report 2'!$AM506</f>
        <v>0</v>
      </c>
      <c r="BG2318" s="550">
        <f>'Report 2'!$AN506</f>
        <v>0</v>
      </c>
      <c r="BH2318" s="550">
        <f>'Report 2'!$AO506</f>
        <v>0</v>
      </c>
      <c r="BI2318" s="550">
        <f>'Report 2'!$AP506</f>
        <v>0</v>
      </c>
    </row>
    <row r="2319" spans="2:61">
      <c r="B2319" s="535" t="s">
        <v>669</v>
      </c>
      <c r="C2319" s="536">
        <v>1</v>
      </c>
      <c r="D2319" s="537" t="str">
        <f>'Information Input'!$M$14</f>
        <v xml:space="preserve">      -      </v>
      </c>
      <c r="E2319" s="537" t="s">
        <v>137</v>
      </c>
      <c r="F2319" s="538">
        <f t="shared" si="348"/>
        <v>43647</v>
      </c>
      <c r="G2319" s="538">
        <f t="shared" si="349"/>
        <v>43738</v>
      </c>
      <c r="H2319" s="538">
        <f>'Information Input'!$H$35</f>
        <v>43555</v>
      </c>
      <c r="I2319" s="537" t="str">
        <f>'Information Input'!$J$22</f>
        <v>Quarterly</v>
      </c>
      <c r="J2319" s="538">
        <f>'Information Input'!$H$30</f>
        <v>43555</v>
      </c>
      <c r="K2319" s="537">
        <f>'Information Input'!$J$18</f>
        <v>2019</v>
      </c>
      <c r="L2319" s="539" t="s">
        <v>243</v>
      </c>
      <c r="M2319" s="540" t="s">
        <v>230</v>
      </c>
      <c r="N2319" s="541" t="s">
        <v>230</v>
      </c>
      <c r="O2319" s="542" t="s">
        <v>671</v>
      </c>
      <c r="P2319" s="537">
        <v>37</v>
      </c>
      <c r="Q2319" s="541" t="s">
        <v>179</v>
      </c>
      <c r="R2319" s="541" t="s">
        <v>231</v>
      </c>
      <c r="S2319" s="543">
        <f>'Report 1'!$BC$18</f>
        <v>0</v>
      </c>
      <c r="T2319" s="544">
        <f>'Report 1'!$BC$57</f>
        <v>0</v>
      </c>
      <c r="U2319" s="545">
        <f>'Report 1'!$BC$143</f>
        <v>0</v>
      </c>
      <c r="AL2319" s="546" t="s">
        <v>669</v>
      </c>
      <c r="AM2319" s="547">
        <v>2</v>
      </c>
      <c r="AN2319" s="547" t="str">
        <f>'Information Input'!$M$14</f>
        <v xml:space="preserve">      -      </v>
      </c>
      <c r="AO2319" s="547" t="s">
        <v>139</v>
      </c>
      <c r="AP2319" s="538">
        <f>'Information Input'!$H$33</f>
        <v>43466</v>
      </c>
      <c r="AQ2319" s="538">
        <f>'Information Input'!$H$34</f>
        <v>43555</v>
      </c>
      <c r="AR2319" s="538">
        <f>'Information Input'!$H$35</f>
        <v>43555</v>
      </c>
      <c r="AS2319" s="547" t="str">
        <f>'Information Input'!$J$22</f>
        <v>Quarterly</v>
      </c>
      <c r="AT2319" s="538">
        <f>'Information Input'!$H$30</f>
        <v>43555</v>
      </c>
      <c r="AU2319" s="547">
        <f>'Information Input'!$J$18</f>
        <v>2019</v>
      </c>
      <c r="AV2319" s="547" t="s">
        <v>243</v>
      </c>
      <c r="AW2319" s="547" t="s">
        <v>230</v>
      </c>
      <c r="AX2319" s="547" t="s">
        <v>230</v>
      </c>
      <c r="AY2319" s="548" t="s">
        <v>675</v>
      </c>
      <c r="AZ2319" s="547">
        <v>50</v>
      </c>
      <c r="BA2319" s="549" t="s">
        <v>192</v>
      </c>
      <c r="BB2319" s="543" t="s">
        <v>239</v>
      </c>
      <c r="BC2319" s="550">
        <f>'Report 2'!$AJ507</f>
        <v>0</v>
      </c>
      <c r="BD2319" s="550">
        <f>'Report 2'!$AK507</f>
        <v>0</v>
      </c>
      <c r="BE2319" s="550">
        <f>'Report 2'!$AL507</f>
        <v>0</v>
      </c>
      <c r="BF2319" s="550">
        <f>'Report 2'!$AM507</f>
        <v>0</v>
      </c>
      <c r="BG2319" s="550">
        <f>'Report 2'!$AN507</f>
        <v>0</v>
      </c>
      <c r="BH2319" s="550">
        <f>'Report 2'!$AO507</f>
        <v>0</v>
      </c>
      <c r="BI2319" s="550">
        <f>'Report 2'!$AP507</f>
        <v>0</v>
      </c>
    </row>
    <row r="2320" spans="2:61">
      <c r="B2320" s="535" t="s">
        <v>669</v>
      </c>
      <c r="C2320" s="536">
        <v>1</v>
      </c>
      <c r="D2320" s="537" t="str">
        <f>'Information Input'!$M$14</f>
        <v xml:space="preserve">      -      </v>
      </c>
      <c r="E2320" s="537" t="s">
        <v>137</v>
      </c>
      <c r="F2320" s="538">
        <f t="shared" si="348"/>
        <v>43647</v>
      </c>
      <c r="G2320" s="538">
        <f t="shared" si="349"/>
        <v>43738</v>
      </c>
      <c r="H2320" s="538">
        <f>'Information Input'!$H$35</f>
        <v>43555</v>
      </c>
      <c r="I2320" s="537" t="str">
        <f>'Information Input'!$J$22</f>
        <v>Quarterly</v>
      </c>
      <c r="J2320" s="538">
        <f>'Information Input'!$H$30</f>
        <v>43555</v>
      </c>
      <c r="K2320" s="537">
        <f>'Information Input'!$J$18</f>
        <v>2019</v>
      </c>
      <c r="L2320" s="539" t="s">
        <v>243</v>
      </c>
      <c r="M2320" s="540" t="s">
        <v>230</v>
      </c>
      <c r="N2320" s="541" t="s">
        <v>230</v>
      </c>
      <c r="O2320" s="542" t="s">
        <v>671</v>
      </c>
      <c r="P2320" s="537">
        <v>38</v>
      </c>
      <c r="Q2320" s="541" t="s">
        <v>180</v>
      </c>
      <c r="R2320" s="541" t="s">
        <v>233</v>
      </c>
      <c r="S2320" s="543">
        <f>'Report 1'!$BC$18</f>
        <v>0</v>
      </c>
      <c r="T2320" s="544">
        <f>'Report 1'!$BC$58</f>
        <v>0</v>
      </c>
      <c r="U2320" s="545">
        <f>'Report 1'!$BC$144</f>
        <v>0</v>
      </c>
      <c r="AL2320" s="546" t="s">
        <v>669</v>
      </c>
      <c r="AM2320" s="547">
        <v>2</v>
      </c>
      <c r="AN2320" s="547" t="str">
        <f>'Information Input'!$M$14</f>
        <v xml:space="preserve">      -      </v>
      </c>
      <c r="AO2320" s="547" t="s">
        <v>139</v>
      </c>
      <c r="AP2320" s="538">
        <f>'Information Input'!$H$33</f>
        <v>43466</v>
      </c>
      <c r="AQ2320" s="538">
        <f>'Information Input'!$H$34</f>
        <v>43555</v>
      </c>
      <c r="AR2320" s="538">
        <f>'Information Input'!$H$35</f>
        <v>43555</v>
      </c>
      <c r="AS2320" s="547" t="str">
        <f>'Information Input'!$J$22</f>
        <v>Quarterly</v>
      </c>
      <c r="AT2320" s="538">
        <f>'Information Input'!$H$30</f>
        <v>43555</v>
      </c>
      <c r="AU2320" s="547">
        <f>'Information Input'!$J$18</f>
        <v>2019</v>
      </c>
      <c r="AV2320" s="547" t="s">
        <v>243</v>
      </c>
      <c r="AW2320" s="547" t="s">
        <v>230</v>
      </c>
      <c r="AX2320" s="547" t="s">
        <v>230</v>
      </c>
      <c r="AY2320" s="548" t="s">
        <v>675</v>
      </c>
      <c r="AZ2320" s="547">
        <v>51</v>
      </c>
      <c r="BA2320" s="549" t="s">
        <v>193</v>
      </c>
      <c r="BB2320" s="543" t="s">
        <v>239</v>
      </c>
      <c r="BC2320" s="550">
        <f>'Report 2'!$AJ508</f>
        <v>0</v>
      </c>
      <c r="BD2320" s="550">
        <f>'Report 2'!$AK508</f>
        <v>0</v>
      </c>
      <c r="BE2320" s="550">
        <f>'Report 2'!$AL508</f>
        <v>0</v>
      </c>
      <c r="BF2320" s="550">
        <f>'Report 2'!$AM508</f>
        <v>0</v>
      </c>
      <c r="BG2320" s="550">
        <f>'Report 2'!$AN508</f>
        <v>0</v>
      </c>
      <c r="BH2320" s="550">
        <f>'Report 2'!$AO508</f>
        <v>0</v>
      </c>
      <c r="BI2320" s="550">
        <f>'Report 2'!$AP508</f>
        <v>0</v>
      </c>
    </row>
    <row r="2321" spans="2:61">
      <c r="B2321" s="535" t="s">
        <v>669</v>
      </c>
      <c r="C2321" s="536">
        <v>1</v>
      </c>
      <c r="D2321" s="537" t="str">
        <f>'Information Input'!$M$14</f>
        <v xml:space="preserve">      -      </v>
      </c>
      <c r="E2321" s="537" t="s">
        <v>137</v>
      </c>
      <c r="F2321" s="538">
        <f t="shared" si="348"/>
        <v>43647</v>
      </c>
      <c r="G2321" s="538">
        <f t="shared" si="349"/>
        <v>43738</v>
      </c>
      <c r="H2321" s="538">
        <f>'Information Input'!$H$35</f>
        <v>43555</v>
      </c>
      <c r="I2321" s="537" t="str">
        <f>'Information Input'!$J$22</f>
        <v>Quarterly</v>
      </c>
      <c r="J2321" s="538">
        <f>'Information Input'!$H$30</f>
        <v>43555</v>
      </c>
      <c r="K2321" s="537">
        <f>'Information Input'!$J$18</f>
        <v>2019</v>
      </c>
      <c r="L2321" s="539" t="s">
        <v>243</v>
      </c>
      <c r="M2321" s="540" t="s">
        <v>230</v>
      </c>
      <c r="N2321" s="541" t="s">
        <v>230</v>
      </c>
      <c r="O2321" s="542" t="s">
        <v>671</v>
      </c>
      <c r="P2321" s="537">
        <v>39</v>
      </c>
      <c r="Q2321" s="541" t="s">
        <v>181</v>
      </c>
      <c r="R2321" s="541" t="s">
        <v>233</v>
      </c>
      <c r="S2321" s="543">
        <f>'Report 1'!$BC$18</f>
        <v>0</v>
      </c>
      <c r="T2321" s="544">
        <f>'Report 1'!$BC$59</f>
        <v>0</v>
      </c>
      <c r="U2321" s="545">
        <f>'Report 1'!$BC$145</f>
        <v>0</v>
      </c>
      <c r="AL2321" s="557" t="s">
        <v>669</v>
      </c>
      <c r="AM2321" s="558">
        <v>2</v>
      </c>
      <c r="AN2321" s="558" t="str">
        <f>'Information Input'!$M$14</f>
        <v xml:space="preserve">      -      </v>
      </c>
      <c r="AO2321" s="558" t="s">
        <v>139</v>
      </c>
      <c r="AP2321" s="559">
        <f>'Information Input'!$H$33</f>
        <v>43466</v>
      </c>
      <c r="AQ2321" s="559">
        <f>'Information Input'!$H$34</f>
        <v>43555</v>
      </c>
      <c r="AR2321" s="559">
        <f>'Information Input'!$H$35</f>
        <v>43555</v>
      </c>
      <c r="AS2321" s="558" t="str">
        <f>'Information Input'!$J$22</f>
        <v>Quarterly</v>
      </c>
      <c r="AT2321" s="559">
        <f>'Information Input'!$H$30</f>
        <v>43555</v>
      </c>
      <c r="AU2321" s="558">
        <f>'Information Input'!$J$18</f>
        <v>2019</v>
      </c>
      <c r="AV2321" s="558" t="s">
        <v>243</v>
      </c>
      <c r="AW2321" s="558" t="s">
        <v>230</v>
      </c>
      <c r="AX2321" s="558" t="s">
        <v>230</v>
      </c>
      <c r="AY2321" s="572" t="s">
        <v>674</v>
      </c>
      <c r="AZ2321" s="558">
        <v>52</v>
      </c>
      <c r="BA2321" s="557" t="s">
        <v>194</v>
      </c>
      <c r="BB2321" s="560" t="s">
        <v>239</v>
      </c>
      <c r="BC2321" s="569">
        <f>'Report 2'!$AJ509</f>
        <v>0</v>
      </c>
      <c r="BD2321" s="569">
        <f>'Report 2'!$AK509</f>
        <v>0</v>
      </c>
      <c r="BE2321" s="569">
        <f>'Report 2'!$AL509</f>
        <v>0</v>
      </c>
      <c r="BF2321" s="569">
        <f>'Report 2'!$AM509</f>
        <v>0</v>
      </c>
      <c r="BG2321" s="569">
        <f>'Report 2'!$AN509</f>
        <v>0</v>
      </c>
      <c r="BH2321" s="569">
        <f>'Report 2'!$AO509</f>
        <v>0</v>
      </c>
      <c r="BI2321" s="569">
        <f>'Report 2'!$AP509</f>
        <v>0</v>
      </c>
    </row>
    <row r="2322" spans="2:61">
      <c r="B2322" s="535" t="s">
        <v>669</v>
      </c>
      <c r="C2322" s="536">
        <v>1</v>
      </c>
      <c r="D2322" s="537" t="str">
        <f>'Information Input'!$M$14</f>
        <v xml:space="preserve">      -      </v>
      </c>
      <c r="E2322" s="537" t="s">
        <v>137</v>
      </c>
      <c r="F2322" s="538">
        <f t="shared" si="348"/>
        <v>43647</v>
      </c>
      <c r="G2322" s="538">
        <f t="shared" si="349"/>
        <v>43738</v>
      </c>
      <c r="H2322" s="538">
        <f>'Information Input'!$H$35</f>
        <v>43555</v>
      </c>
      <c r="I2322" s="537" t="str">
        <f>'Information Input'!$J$22</f>
        <v>Quarterly</v>
      </c>
      <c r="J2322" s="538">
        <f>'Information Input'!$H$30</f>
        <v>43555</v>
      </c>
      <c r="K2322" s="537">
        <f>'Information Input'!$J$18</f>
        <v>2019</v>
      </c>
      <c r="L2322" s="539" t="s">
        <v>243</v>
      </c>
      <c r="M2322" s="540" t="s">
        <v>230</v>
      </c>
      <c r="N2322" s="541" t="s">
        <v>230</v>
      </c>
      <c r="O2322" s="542" t="s">
        <v>671</v>
      </c>
      <c r="P2322" s="537">
        <v>40</v>
      </c>
      <c r="Q2322" s="541" t="s">
        <v>182</v>
      </c>
      <c r="R2322" s="541" t="s">
        <v>238</v>
      </c>
      <c r="S2322" s="543">
        <f>'Report 1'!$BC$18</f>
        <v>0</v>
      </c>
      <c r="T2322" s="544">
        <f>'Report 1'!$BC$60</f>
        <v>0</v>
      </c>
      <c r="U2322" s="545">
        <f>'Report 1'!$BC$146</f>
        <v>0</v>
      </c>
      <c r="AL2322" s="576"/>
      <c r="AM2322" s="1221"/>
      <c r="AN2322" s="1221"/>
      <c r="AO2322" s="1221"/>
      <c r="AP2322" s="1222"/>
      <c r="AQ2322" s="1222"/>
      <c r="AR2322" s="1223"/>
      <c r="AS2322" s="1221"/>
      <c r="AT2322" s="1223"/>
      <c r="AU2322" s="1221"/>
      <c r="AV2322" s="1221"/>
      <c r="AW2322" s="1221"/>
      <c r="AX2322" s="1224"/>
      <c r="AY2322" s="1225"/>
      <c r="AZ2322" s="1224"/>
      <c r="BA2322" s="1226"/>
      <c r="BB2322" s="1227"/>
      <c r="BC2322" s="1228"/>
      <c r="BD2322" s="1228"/>
      <c r="BE2322" s="1228"/>
      <c r="BF2322" s="1228"/>
      <c r="BG2322" s="1228"/>
      <c r="BH2322" s="1228"/>
      <c r="BI2322" s="1228"/>
    </row>
    <row r="2323" spans="2:61">
      <c r="B2323" s="535" t="s">
        <v>669</v>
      </c>
      <c r="C2323" s="536">
        <v>1</v>
      </c>
      <c r="D2323" s="537" t="str">
        <f>'Information Input'!$M$14</f>
        <v xml:space="preserve">      -      </v>
      </c>
      <c r="E2323" s="537" t="s">
        <v>137</v>
      </c>
      <c r="F2323" s="538">
        <f t="shared" si="348"/>
        <v>43647</v>
      </c>
      <c r="G2323" s="538">
        <f t="shared" si="349"/>
        <v>43738</v>
      </c>
      <c r="H2323" s="538">
        <f>'Information Input'!$H$35</f>
        <v>43555</v>
      </c>
      <c r="I2323" s="537" t="str">
        <f>'Information Input'!$J$22</f>
        <v>Quarterly</v>
      </c>
      <c r="J2323" s="538">
        <f>'Information Input'!$H$30</f>
        <v>43555</v>
      </c>
      <c r="K2323" s="537">
        <f>'Information Input'!$J$18</f>
        <v>2019</v>
      </c>
      <c r="L2323" s="539" t="s">
        <v>243</v>
      </c>
      <c r="M2323" s="540" t="s">
        <v>230</v>
      </c>
      <c r="N2323" s="541" t="s">
        <v>230</v>
      </c>
      <c r="O2323" s="542" t="s">
        <v>671</v>
      </c>
      <c r="P2323" s="537">
        <v>41</v>
      </c>
      <c r="Q2323" s="541" t="s">
        <v>183</v>
      </c>
      <c r="R2323" s="541" t="s">
        <v>238</v>
      </c>
      <c r="S2323" s="543">
        <f>'Report 1'!$BC$18</f>
        <v>0</v>
      </c>
      <c r="T2323" s="544">
        <f>'Report 1'!$BC$61</f>
        <v>0</v>
      </c>
      <c r="U2323" s="545">
        <f>'Report 1'!$BC$147</f>
        <v>0</v>
      </c>
      <c r="AL2323" s="1"/>
      <c r="AM2323" s="1224"/>
      <c r="AN2323" s="1224"/>
      <c r="AO2323" s="1224"/>
      <c r="AP2323" s="1222"/>
      <c r="AQ2323" s="1222"/>
      <c r="AR2323" s="1222"/>
      <c r="AS2323" s="1224"/>
      <c r="AT2323" s="1222"/>
      <c r="AU2323" s="1224"/>
      <c r="AV2323" s="1224"/>
      <c r="AW2323" s="1224"/>
      <c r="AX2323" s="1224"/>
      <c r="AY2323" s="1225"/>
      <c r="AZ2323" s="1224"/>
      <c r="BA2323" s="1226"/>
      <c r="BB2323" s="1227"/>
      <c r="BC2323" s="1228"/>
      <c r="BD2323" s="1228"/>
      <c r="BE2323" s="1228"/>
      <c r="BF2323" s="1228"/>
      <c r="BG2323" s="1228"/>
      <c r="BH2323" s="1228"/>
      <c r="BI2323" s="1228"/>
    </row>
    <row r="2324" spans="2:61">
      <c r="B2324" s="535" t="s">
        <v>669</v>
      </c>
      <c r="C2324" s="536">
        <v>1</v>
      </c>
      <c r="D2324" s="537" t="str">
        <f>'Information Input'!$M$14</f>
        <v xml:space="preserve">      -      </v>
      </c>
      <c r="E2324" s="537" t="s">
        <v>137</v>
      </c>
      <c r="F2324" s="538">
        <f t="shared" si="348"/>
        <v>43647</v>
      </c>
      <c r="G2324" s="538">
        <f t="shared" si="349"/>
        <v>43738</v>
      </c>
      <c r="H2324" s="538">
        <f>'Information Input'!$H$35</f>
        <v>43555</v>
      </c>
      <c r="I2324" s="537" t="str">
        <f>'Information Input'!$J$22</f>
        <v>Quarterly</v>
      </c>
      <c r="J2324" s="538">
        <f>'Information Input'!$H$30</f>
        <v>43555</v>
      </c>
      <c r="K2324" s="537">
        <f>'Information Input'!$J$18</f>
        <v>2019</v>
      </c>
      <c r="L2324" s="539" t="s">
        <v>243</v>
      </c>
      <c r="M2324" s="540" t="s">
        <v>230</v>
      </c>
      <c r="N2324" s="541" t="s">
        <v>230</v>
      </c>
      <c r="O2324" s="542" t="s">
        <v>671</v>
      </c>
      <c r="P2324" s="537">
        <v>42</v>
      </c>
      <c r="Q2324" s="541" t="s">
        <v>184</v>
      </c>
      <c r="R2324" s="541" t="s">
        <v>233</v>
      </c>
      <c r="S2324" s="543">
        <f>'Report 1'!$BC$18</f>
        <v>0</v>
      </c>
      <c r="T2324" s="544">
        <f>'Report 1'!$BC$62</f>
        <v>0</v>
      </c>
      <c r="U2324" s="545">
        <f>'Report 1'!$BC$148</f>
        <v>0</v>
      </c>
      <c r="AL2324" s="1"/>
      <c r="AM2324" s="1224"/>
      <c r="AN2324" s="1224"/>
      <c r="AO2324" s="1224"/>
      <c r="AP2324" s="1222"/>
      <c r="AQ2324" s="1222"/>
      <c r="AR2324" s="1222"/>
      <c r="AS2324" s="1224"/>
      <c r="AT2324" s="1222"/>
      <c r="AU2324" s="1224"/>
      <c r="AV2324" s="1224"/>
      <c r="AW2324" s="1224"/>
      <c r="AX2324" s="1224"/>
      <c r="AY2324" s="1225"/>
      <c r="AZ2324" s="1224"/>
      <c r="BA2324" s="1226"/>
      <c r="BB2324" s="1227"/>
      <c r="BC2324" s="1228"/>
      <c r="BD2324" s="1228"/>
      <c r="BE2324" s="1228"/>
      <c r="BF2324" s="1228"/>
      <c r="BG2324" s="1228"/>
      <c r="BH2324" s="1228"/>
      <c r="BI2324" s="1228"/>
    </row>
    <row r="2325" spans="2:61">
      <c r="B2325" s="535" t="s">
        <v>669</v>
      </c>
      <c r="C2325" s="536">
        <v>1</v>
      </c>
      <c r="D2325" s="537" t="str">
        <f>'Information Input'!$M$14</f>
        <v xml:space="preserve">      -      </v>
      </c>
      <c r="E2325" s="537" t="s">
        <v>137</v>
      </c>
      <c r="F2325" s="538">
        <f t="shared" si="348"/>
        <v>43647</v>
      </c>
      <c r="G2325" s="538">
        <f t="shared" si="349"/>
        <v>43738</v>
      </c>
      <c r="H2325" s="538">
        <f>'Information Input'!$H$35</f>
        <v>43555</v>
      </c>
      <c r="I2325" s="537" t="str">
        <f>'Information Input'!$J$22</f>
        <v>Quarterly</v>
      </c>
      <c r="J2325" s="538">
        <f>'Information Input'!$H$30</f>
        <v>43555</v>
      </c>
      <c r="K2325" s="537">
        <f>'Information Input'!$J$18</f>
        <v>2019</v>
      </c>
      <c r="L2325" s="539" t="s">
        <v>243</v>
      </c>
      <c r="M2325" s="540" t="s">
        <v>230</v>
      </c>
      <c r="N2325" s="541" t="s">
        <v>230</v>
      </c>
      <c r="O2325" s="542" t="s">
        <v>671</v>
      </c>
      <c r="P2325" s="537">
        <v>43</v>
      </c>
      <c r="Q2325" s="541" t="s">
        <v>185</v>
      </c>
      <c r="R2325" s="541" t="s">
        <v>233</v>
      </c>
      <c r="S2325" s="543">
        <f>'Report 1'!$BC$18</f>
        <v>0</v>
      </c>
      <c r="T2325" s="544">
        <f>'Report 1'!$BC$63</f>
        <v>0</v>
      </c>
      <c r="U2325" s="545">
        <f>'Report 1'!$BC$149</f>
        <v>0</v>
      </c>
      <c r="AL2325" s="1"/>
      <c r="AM2325" s="1224"/>
      <c r="AN2325" s="1224"/>
      <c r="AO2325" s="1224"/>
      <c r="AP2325" s="1222"/>
      <c r="AQ2325" s="1222"/>
      <c r="AR2325" s="1222"/>
      <c r="AS2325" s="1224"/>
      <c r="AT2325" s="1222"/>
      <c r="AU2325" s="1224"/>
      <c r="AV2325" s="1224"/>
      <c r="AW2325" s="1224"/>
      <c r="AX2325" s="1224"/>
      <c r="AY2325" s="1225"/>
      <c r="AZ2325" s="1224"/>
      <c r="BA2325" s="1226"/>
      <c r="BB2325" s="1227"/>
      <c r="BC2325" s="1228"/>
      <c r="BD2325" s="1228"/>
      <c r="BE2325" s="1228"/>
      <c r="BF2325" s="1228"/>
      <c r="BG2325" s="1228"/>
      <c r="BH2325" s="1228"/>
      <c r="BI2325" s="1228"/>
    </row>
    <row r="2326" spans="2:61">
      <c r="B2326" s="535" t="s">
        <v>669</v>
      </c>
      <c r="C2326" s="536">
        <v>1</v>
      </c>
      <c r="D2326" s="537" t="str">
        <f>'Information Input'!$M$14</f>
        <v xml:space="preserve">      -      </v>
      </c>
      <c r="E2326" s="537" t="s">
        <v>137</v>
      </c>
      <c r="F2326" s="538">
        <f t="shared" si="348"/>
        <v>43647</v>
      </c>
      <c r="G2326" s="538">
        <f t="shared" si="349"/>
        <v>43738</v>
      </c>
      <c r="H2326" s="538">
        <f>'Information Input'!$H$35</f>
        <v>43555</v>
      </c>
      <c r="I2326" s="537" t="str">
        <f>'Information Input'!$J$22</f>
        <v>Quarterly</v>
      </c>
      <c r="J2326" s="538">
        <f>'Information Input'!$H$30</f>
        <v>43555</v>
      </c>
      <c r="K2326" s="537">
        <f>'Information Input'!$J$18</f>
        <v>2019</v>
      </c>
      <c r="L2326" s="539" t="s">
        <v>243</v>
      </c>
      <c r="M2326" s="540" t="s">
        <v>230</v>
      </c>
      <c r="N2326" s="541" t="s">
        <v>230</v>
      </c>
      <c r="O2326" s="542" t="s">
        <v>674</v>
      </c>
      <c r="P2326" s="537">
        <v>44</v>
      </c>
      <c r="Q2326" s="541" t="s">
        <v>186</v>
      </c>
      <c r="R2326" s="541" t="s">
        <v>239</v>
      </c>
      <c r="S2326" s="543">
        <f>'Report 1'!$BC$18</f>
        <v>0</v>
      </c>
      <c r="T2326" s="544">
        <f>'Report 1'!$BC$64</f>
        <v>0</v>
      </c>
      <c r="U2326" s="545">
        <f>'Report 1'!$BC$150</f>
        <v>0</v>
      </c>
      <c r="AL2326" s="1"/>
      <c r="AM2326" s="1224"/>
      <c r="AN2326" s="1224"/>
      <c r="AO2326" s="1224"/>
      <c r="AP2326" s="1222"/>
      <c r="AQ2326" s="1222"/>
      <c r="AR2326" s="1222"/>
      <c r="AS2326" s="1224"/>
      <c r="AT2326" s="1222"/>
      <c r="AU2326" s="1224"/>
      <c r="AV2326" s="1224"/>
      <c r="AW2326" s="1224"/>
      <c r="AX2326" s="1224"/>
      <c r="AY2326" s="1225"/>
      <c r="AZ2326" s="1224"/>
      <c r="BA2326" s="1226"/>
      <c r="BB2326" s="1227"/>
      <c r="BC2326" s="1228"/>
      <c r="BD2326" s="1228"/>
      <c r="BE2326" s="1228"/>
      <c r="BF2326" s="1228"/>
      <c r="BG2326" s="1228"/>
      <c r="BH2326" s="1228"/>
      <c r="BI2326" s="1228"/>
    </row>
    <row r="2327" spans="2:61">
      <c r="B2327" s="535" t="s">
        <v>669</v>
      </c>
      <c r="C2327" s="536">
        <v>1</v>
      </c>
      <c r="D2327" s="537" t="str">
        <f>'Information Input'!$M$14</f>
        <v xml:space="preserve">      -      </v>
      </c>
      <c r="E2327" s="537" t="s">
        <v>137</v>
      </c>
      <c r="F2327" s="538">
        <f t="shared" si="348"/>
        <v>43647</v>
      </c>
      <c r="G2327" s="538">
        <f t="shared" si="349"/>
        <v>43738</v>
      </c>
      <c r="H2327" s="538">
        <f>'Information Input'!$H$35</f>
        <v>43555</v>
      </c>
      <c r="I2327" s="537" t="str">
        <f>'Information Input'!$J$22</f>
        <v>Quarterly</v>
      </c>
      <c r="J2327" s="538">
        <f>'Information Input'!$H$30</f>
        <v>43555</v>
      </c>
      <c r="K2327" s="537">
        <f>'Information Input'!$J$18</f>
        <v>2019</v>
      </c>
      <c r="L2327" s="539" t="s">
        <v>243</v>
      </c>
      <c r="M2327" s="540" t="s">
        <v>230</v>
      </c>
      <c r="N2327" s="541" t="s">
        <v>230</v>
      </c>
      <c r="O2327" s="542" t="s">
        <v>675</v>
      </c>
      <c r="P2327" s="537">
        <v>45</v>
      </c>
      <c r="Q2327" s="541" t="s">
        <v>187</v>
      </c>
      <c r="R2327" s="541" t="s">
        <v>239</v>
      </c>
      <c r="S2327" s="543">
        <f>'Report 1'!$BC$18</f>
        <v>0</v>
      </c>
      <c r="T2327" s="544">
        <f>'Report 1'!$BC$65</f>
        <v>0</v>
      </c>
      <c r="U2327" s="545">
        <f>'Report 1'!$BC$151</f>
        <v>0</v>
      </c>
      <c r="AL2327" s="1"/>
      <c r="AM2327" s="1224"/>
      <c r="AN2327" s="1224"/>
      <c r="AO2327" s="1224"/>
      <c r="AP2327" s="1222"/>
      <c r="AQ2327" s="1222"/>
      <c r="AR2327" s="1222"/>
      <c r="AS2327" s="1224"/>
      <c r="AT2327" s="1222"/>
      <c r="AU2327" s="1224"/>
      <c r="AV2327" s="1224"/>
      <c r="AW2327" s="1224"/>
      <c r="AX2327" s="1224"/>
      <c r="AY2327" s="1225"/>
      <c r="AZ2327" s="1224"/>
      <c r="BA2327" s="1226"/>
      <c r="BB2327" s="1227"/>
      <c r="BC2327" s="1228"/>
      <c r="BD2327" s="1228"/>
      <c r="BE2327" s="1228"/>
      <c r="BF2327" s="1228"/>
      <c r="BG2327" s="1228"/>
      <c r="BH2327" s="1228"/>
      <c r="BI2327" s="1228"/>
    </row>
    <row r="2328" spans="2:61">
      <c r="B2328" s="535" t="s">
        <v>669</v>
      </c>
      <c r="C2328" s="536">
        <v>1</v>
      </c>
      <c r="D2328" s="537" t="str">
        <f>'Information Input'!$M$14</f>
        <v xml:space="preserve">      -      </v>
      </c>
      <c r="E2328" s="537" t="s">
        <v>137</v>
      </c>
      <c r="F2328" s="538">
        <f t="shared" si="348"/>
        <v>43647</v>
      </c>
      <c r="G2328" s="538">
        <f t="shared" si="349"/>
        <v>43738</v>
      </c>
      <c r="H2328" s="538">
        <f>'Information Input'!$H$35</f>
        <v>43555</v>
      </c>
      <c r="I2328" s="537" t="str">
        <f>'Information Input'!$J$22</f>
        <v>Quarterly</v>
      </c>
      <c r="J2328" s="538">
        <f>'Information Input'!$H$30</f>
        <v>43555</v>
      </c>
      <c r="K2328" s="537">
        <f>'Information Input'!$J$18</f>
        <v>2019</v>
      </c>
      <c r="L2328" s="539" t="s">
        <v>243</v>
      </c>
      <c r="M2328" s="540" t="s">
        <v>230</v>
      </c>
      <c r="N2328" s="541" t="s">
        <v>230</v>
      </c>
      <c r="O2328" s="542" t="s">
        <v>675</v>
      </c>
      <c r="P2328" s="537">
        <v>46</v>
      </c>
      <c r="Q2328" s="541" t="s">
        <v>188</v>
      </c>
      <c r="R2328" s="541" t="s">
        <v>239</v>
      </c>
      <c r="S2328" s="543">
        <f>'Report 1'!$BC$18</f>
        <v>0</v>
      </c>
      <c r="T2328" s="544">
        <f>'Report 1'!$BC$66</f>
        <v>0</v>
      </c>
      <c r="U2328" s="545">
        <f>'Report 1'!$BC$152</f>
        <v>0</v>
      </c>
      <c r="AL2328" s="1"/>
      <c r="AM2328" s="1224"/>
      <c r="AN2328" s="1224"/>
      <c r="AO2328" s="1224"/>
      <c r="AP2328" s="1222"/>
      <c r="AQ2328" s="1222"/>
      <c r="AR2328" s="1222"/>
      <c r="AS2328" s="1224"/>
      <c r="AT2328" s="1222"/>
      <c r="AU2328" s="1224"/>
      <c r="AV2328" s="1224"/>
      <c r="AW2328" s="1224"/>
      <c r="AX2328" s="1224"/>
      <c r="AY2328" s="1225"/>
      <c r="AZ2328" s="1224"/>
      <c r="BA2328" s="1226"/>
      <c r="BB2328" s="1227"/>
      <c r="BC2328" s="1228"/>
      <c r="BD2328" s="1228"/>
      <c r="BE2328" s="1228"/>
      <c r="BF2328" s="1228"/>
      <c r="BG2328" s="1228"/>
      <c r="BH2328" s="1228"/>
      <c r="BI2328" s="1228"/>
    </row>
    <row r="2329" spans="2:61">
      <c r="B2329" s="535" t="s">
        <v>669</v>
      </c>
      <c r="C2329" s="536">
        <v>1</v>
      </c>
      <c r="D2329" s="537" t="str">
        <f>'Information Input'!$M$14</f>
        <v xml:space="preserve">      -      </v>
      </c>
      <c r="E2329" s="537" t="s">
        <v>137</v>
      </c>
      <c r="F2329" s="538">
        <f t="shared" si="348"/>
        <v>43647</v>
      </c>
      <c r="G2329" s="538">
        <f t="shared" si="349"/>
        <v>43738</v>
      </c>
      <c r="H2329" s="538">
        <f>'Information Input'!$H$35</f>
        <v>43555</v>
      </c>
      <c r="I2329" s="537" t="str">
        <f>'Information Input'!$J$22</f>
        <v>Quarterly</v>
      </c>
      <c r="J2329" s="538">
        <f>'Information Input'!$H$30</f>
        <v>43555</v>
      </c>
      <c r="K2329" s="537">
        <f>'Information Input'!$J$18</f>
        <v>2019</v>
      </c>
      <c r="L2329" s="539" t="s">
        <v>243</v>
      </c>
      <c r="M2329" s="540" t="s">
        <v>230</v>
      </c>
      <c r="N2329" s="541" t="s">
        <v>230</v>
      </c>
      <c r="O2329" s="542" t="s">
        <v>675</v>
      </c>
      <c r="P2329" s="537">
        <v>47</v>
      </c>
      <c r="Q2329" s="541" t="s">
        <v>189</v>
      </c>
      <c r="R2329" s="541" t="s">
        <v>239</v>
      </c>
      <c r="S2329" s="543">
        <f>'Report 1'!$BC$18</f>
        <v>0</v>
      </c>
      <c r="T2329" s="544">
        <f>'Report 1'!$BC$67</f>
        <v>0</v>
      </c>
      <c r="U2329" s="545">
        <f>'Report 1'!$BC$153</f>
        <v>0</v>
      </c>
      <c r="AL2329" s="1"/>
      <c r="AM2329" s="1224"/>
      <c r="AN2329" s="1224"/>
      <c r="AO2329" s="1224"/>
      <c r="AP2329" s="1222"/>
      <c r="AQ2329" s="1222"/>
      <c r="AR2329" s="1222"/>
      <c r="AS2329" s="1224"/>
      <c r="AT2329" s="1222"/>
      <c r="AU2329" s="1224"/>
      <c r="AV2329" s="1224"/>
      <c r="AW2329" s="1224"/>
      <c r="AX2329" s="1224"/>
      <c r="AY2329" s="1225"/>
      <c r="AZ2329" s="1224"/>
      <c r="BA2329" s="1226"/>
      <c r="BB2329" s="1227"/>
      <c r="BC2329" s="1228"/>
      <c r="BD2329" s="1228"/>
      <c r="BE2329" s="1228"/>
      <c r="BF2329" s="1228"/>
      <c r="BG2329" s="1228"/>
      <c r="BH2329" s="1228"/>
      <c r="BI2329" s="1228"/>
    </row>
    <row r="2330" spans="2:61">
      <c r="B2330" s="535" t="s">
        <v>669</v>
      </c>
      <c r="C2330" s="536">
        <v>1</v>
      </c>
      <c r="D2330" s="537" t="str">
        <f>'Information Input'!$M$14</f>
        <v xml:space="preserve">      -      </v>
      </c>
      <c r="E2330" s="537" t="s">
        <v>137</v>
      </c>
      <c r="F2330" s="538">
        <f t="shared" si="348"/>
        <v>43647</v>
      </c>
      <c r="G2330" s="538">
        <f t="shared" si="349"/>
        <v>43738</v>
      </c>
      <c r="H2330" s="538">
        <f>'Information Input'!$H$35</f>
        <v>43555</v>
      </c>
      <c r="I2330" s="537" t="str">
        <f>'Information Input'!$J$22</f>
        <v>Quarterly</v>
      </c>
      <c r="J2330" s="538">
        <f>'Information Input'!$H$30</f>
        <v>43555</v>
      </c>
      <c r="K2330" s="537">
        <f>'Information Input'!$J$18</f>
        <v>2019</v>
      </c>
      <c r="L2330" s="539" t="s">
        <v>243</v>
      </c>
      <c r="M2330" s="540" t="s">
        <v>230</v>
      </c>
      <c r="N2330" s="541" t="s">
        <v>230</v>
      </c>
      <c r="O2330" s="542" t="s">
        <v>675</v>
      </c>
      <c r="P2330" s="537">
        <v>48</v>
      </c>
      <c r="Q2330" s="541" t="s">
        <v>190</v>
      </c>
      <c r="R2330" s="541" t="s">
        <v>239</v>
      </c>
      <c r="S2330" s="543">
        <f>'Report 1'!$BC$18</f>
        <v>0</v>
      </c>
      <c r="T2330" s="544">
        <f>'Report 1'!$BC$68</f>
        <v>0</v>
      </c>
      <c r="U2330" s="545">
        <f>'Report 1'!$BC$154</f>
        <v>0</v>
      </c>
      <c r="AL2330" s="1"/>
      <c r="AM2330" s="1224"/>
      <c r="AN2330" s="1224"/>
      <c r="AO2330" s="1224"/>
      <c r="AP2330" s="1222"/>
      <c r="AQ2330" s="1222"/>
      <c r="AR2330" s="1222"/>
      <c r="AS2330" s="1224"/>
      <c r="AT2330" s="1222"/>
      <c r="AU2330" s="1224"/>
      <c r="AV2330" s="1224"/>
      <c r="AW2330" s="1224"/>
      <c r="AX2330" s="1224"/>
      <c r="AY2330" s="1225"/>
      <c r="AZ2330" s="1224"/>
      <c r="BA2330" s="1226"/>
      <c r="BB2330" s="1227"/>
      <c r="BC2330" s="1228"/>
      <c r="BD2330" s="1228"/>
      <c r="BE2330" s="1228"/>
      <c r="BF2330" s="1228"/>
      <c r="BG2330" s="1228"/>
      <c r="BH2330" s="1228"/>
      <c r="BI2330" s="1228"/>
    </row>
    <row r="2331" spans="2:61">
      <c r="B2331" s="535" t="s">
        <v>669</v>
      </c>
      <c r="C2331" s="536">
        <v>1</v>
      </c>
      <c r="D2331" s="537" t="str">
        <f>'Information Input'!$M$14</f>
        <v xml:space="preserve">      -      </v>
      </c>
      <c r="E2331" s="537" t="s">
        <v>137</v>
      </c>
      <c r="F2331" s="538">
        <f t="shared" si="348"/>
        <v>43647</v>
      </c>
      <c r="G2331" s="538">
        <f t="shared" si="349"/>
        <v>43738</v>
      </c>
      <c r="H2331" s="538">
        <f>'Information Input'!$H$35</f>
        <v>43555</v>
      </c>
      <c r="I2331" s="537" t="str">
        <f>'Information Input'!$J$22</f>
        <v>Quarterly</v>
      </c>
      <c r="J2331" s="538">
        <f>'Information Input'!$H$30</f>
        <v>43555</v>
      </c>
      <c r="K2331" s="537">
        <f>'Information Input'!$J$18</f>
        <v>2019</v>
      </c>
      <c r="L2331" s="539" t="s">
        <v>243</v>
      </c>
      <c r="M2331" s="540" t="s">
        <v>230</v>
      </c>
      <c r="N2331" s="541" t="s">
        <v>230</v>
      </c>
      <c r="O2331" s="542" t="s">
        <v>675</v>
      </c>
      <c r="P2331" s="537">
        <v>49</v>
      </c>
      <c r="Q2331" s="541" t="s">
        <v>191</v>
      </c>
      <c r="R2331" s="541" t="s">
        <v>239</v>
      </c>
      <c r="S2331" s="543">
        <f>'Report 1'!$BC$18</f>
        <v>0</v>
      </c>
      <c r="T2331" s="544">
        <f>'Report 1'!$BC$69</f>
        <v>0</v>
      </c>
      <c r="U2331" s="545">
        <f>'Report 1'!$BC$155</f>
        <v>0</v>
      </c>
      <c r="AL2331" s="1"/>
      <c r="AM2331" s="1224"/>
      <c r="AN2331" s="1224"/>
      <c r="AO2331" s="1224"/>
      <c r="AP2331" s="1222"/>
      <c r="AQ2331" s="1222"/>
      <c r="AR2331" s="1222"/>
      <c r="AS2331" s="1224"/>
      <c r="AT2331" s="1222"/>
      <c r="AU2331" s="1224"/>
      <c r="AV2331" s="1224"/>
      <c r="AW2331" s="1224"/>
      <c r="AX2331" s="1224"/>
      <c r="AY2331" s="1225"/>
      <c r="AZ2331" s="1224"/>
      <c r="BA2331" s="1226"/>
      <c r="BB2331" s="1227"/>
      <c r="BC2331" s="1228"/>
      <c r="BD2331" s="1228"/>
      <c r="BE2331" s="1228"/>
      <c r="BF2331" s="1228"/>
      <c r="BG2331" s="1228"/>
      <c r="BH2331" s="1228"/>
      <c r="BI2331" s="1228"/>
    </row>
    <row r="2332" spans="2:61">
      <c r="B2332" s="535" t="s">
        <v>669</v>
      </c>
      <c r="C2332" s="536">
        <v>1</v>
      </c>
      <c r="D2332" s="537" t="str">
        <f>'Information Input'!$M$14</f>
        <v xml:space="preserve">      -      </v>
      </c>
      <c r="E2332" s="537" t="s">
        <v>137</v>
      </c>
      <c r="F2332" s="538">
        <f t="shared" si="348"/>
        <v>43647</v>
      </c>
      <c r="G2332" s="538">
        <f t="shared" si="349"/>
        <v>43738</v>
      </c>
      <c r="H2332" s="538">
        <f>'Information Input'!$H$35</f>
        <v>43555</v>
      </c>
      <c r="I2332" s="537" t="str">
        <f>'Information Input'!$J$22</f>
        <v>Quarterly</v>
      </c>
      <c r="J2332" s="538">
        <f>'Information Input'!$H$30</f>
        <v>43555</v>
      </c>
      <c r="K2332" s="537">
        <f>'Information Input'!$J$18</f>
        <v>2019</v>
      </c>
      <c r="L2332" s="539" t="s">
        <v>243</v>
      </c>
      <c r="M2332" s="540" t="s">
        <v>230</v>
      </c>
      <c r="N2332" s="541" t="s">
        <v>230</v>
      </c>
      <c r="O2332" s="542" t="s">
        <v>675</v>
      </c>
      <c r="P2332" s="537">
        <v>50</v>
      </c>
      <c r="Q2332" s="541" t="s">
        <v>192</v>
      </c>
      <c r="R2332" s="541" t="s">
        <v>239</v>
      </c>
      <c r="S2332" s="543">
        <f>'Report 1'!$BC$18</f>
        <v>0</v>
      </c>
      <c r="T2332" s="544">
        <f>'Report 1'!$BC$70</f>
        <v>0</v>
      </c>
      <c r="U2332" s="545">
        <f>'Report 1'!$BC$156</f>
        <v>0</v>
      </c>
      <c r="AL2332" s="1"/>
      <c r="AM2332" s="1224"/>
      <c r="AN2332" s="1224"/>
      <c r="AO2332" s="1224"/>
      <c r="AP2332" s="1222"/>
      <c r="AQ2332" s="1222"/>
      <c r="AR2332" s="1222"/>
      <c r="AS2332" s="1224"/>
      <c r="AT2332" s="1222"/>
      <c r="AU2332" s="1224"/>
      <c r="AV2332" s="1224"/>
      <c r="AW2332" s="1224"/>
      <c r="AX2332" s="1224"/>
      <c r="AY2332" s="1225"/>
      <c r="AZ2332" s="1224"/>
      <c r="BA2332" s="1226"/>
      <c r="BB2332" s="1227"/>
      <c r="BC2332" s="1228"/>
      <c r="BD2332" s="1228"/>
      <c r="BE2332" s="1228"/>
      <c r="BF2332" s="1228"/>
      <c r="BG2332" s="1228"/>
      <c r="BH2332" s="1228"/>
      <c r="BI2332" s="1228"/>
    </row>
    <row r="2333" spans="2:61">
      <c r="B2333" s="535" t="s">
        <v>669</v>
      </c>
      <c r="C2333" s="536">
        <v>1</v>
      </c>
      <c r="D2333" s="537" t="str">
        <f>'Information Input'!$M$14</f>
        <v xml:space="preserve">      -      </v>
      </c>
      <c r="E2333" s="537" t="s">
        <v>137</v>
      </c>
      <c r="F2333" s="538">
        <f t="shared" si="348"/>
        <v>43647</v>
      </c>
      <c r="G2333" s="538">
        <f t="shared" si="349"/>
        <v>43738</v>
      </c>
      <c r="H2333" s="538">
        <f>'Information Input'!$H$35</f>
        <v>43555</v>
      </c>
      <c r="I2333" s="537" t="str">
        <f>'Information Input'!$J$22</f>
        <v>Quarterly</v>
      </c>
      <c r="J2333" s="538">
        <f>'Information Input'!$H$30</f>
        <v>43555</v>
      </c>
      <c r="K2333" s="537">
        <f>'Information Input'!$J$18</f>
        <v>2019</v>
      </c>
      <c r="L2333" s="539" t="s">
        <v>243</v>
      </c>
      <c r="M2333" s="540" t="s">
        <v>230</v>
      </c>
      <c r="N2333" s="541" t="s">
        <v>230</v>
      </c>
      <c r="O2333" s="542" t="s">
        <v>675</v>
      </c>
      <c r="P2333" s="537">
        <v>51</v>
      </c>
      <c r="Q2333" s="541" t="s">
        <v>193</v>
      </c>
      <c r="R2333" s="541" t="s">
        <v>239</v>
      </c>
      <c r="S2333" s="543">
        <f>'Report 1'!$BC$18</f>
        <v>0</v>
      </c>
      <c r="T2333" s="544">
        <f>'Report 1'!$BC$71</f>
        <v>0</v>
      </c>
      <c r="U2333" s="545">
        <f>'Report 1'!$BC$157</f>
        <v>0</v>
      </c>
      <c r="AL2333" s="1"/>
      <c r="AM2333" s="1224"/>
      <c r="AN2333" s="1224"/>
      <c r="AO2333" s="1224"/>
      <c r="AP2333" s="1222"/>
      <c r="AQ2333" s="1222"/>
      <c r="AR2333" s="1222"/>
      <c r="AS2333" s="1224"/>
      <c r="AT2333" s="1222"/>
      <c r="AU2333" s="1224"/>
      <c r="AV2333" s="1224"/>
      <c r="AW2333" s="1224"/>
      <c r="AX2333" s="1224"/>
      <c r="AY2333" s="1225"/>
      <c r="AZ2333" s="1224"/>
      <c r="BA2333" s="1226"/>
      <c r="BB2333" s="1227"/>
      <c r="BC2333" s="1228"/>
      <c r="BD2333" s="1228"/>
      <c r="BE2333" s="1228"/>
      <c r="BF2333" s="1228"/>
      <c r="BG2333" s="1228"/>
      <c r="BH2333" s="1228"/>
      <c r="BI2333" s="1228"/>
    </row>
    <row r="2334" spans="2:61">
      <c r="B2334" s="535" t="s">
        <v>669</v>
      </c>
      <c r="C2334" s="536">
        <v>1</v>
      </c>
      <c r="D2334" s="537" t="str">
        <f>'Information Input'!$M$14</f>
        <v xml:space="preserve">      -      </v>
      </c>
      <c r="E2334" s="537" t="s">
        <v>137</v>
      </c>
      <c r="F2334" s="538">
        <f t="shared" si="348"/>
        <v>43647</v>
      </c>
      <c r="G2334" s="538">
        <f t="shared" si="349"/>
        <v>43738</v>
      </c>
      <c r="H2334" s="538">
        <f>'Information Input'!$H$35</f>
        <v>43555</v>
      </c>
      <c r="I2334" s="537" t="str">
        <f>'Information Input'!$J$22</f>
        <v>Quarterly</v>
      </c>
      <c r="J2334" s="538">
        <f>'Information Input'!$H$30</f>
        <v>43555</v>
      </c>
      <c r="K2334" s="537">
        <f>'Information Input'!$J$18</f>
        <v>2019</v>
      </c>
      <c r="L2334" s="539" t="s">
        <v>243</v>
      </c>
      <c r="M2334" s="540" t="s">
        <v>230</v>
      </c>
      <c r="N2334" s="541" t="s">
        <v>230</v>
      </c>
      <c r="O2334" s="542" t="s">
        <v>674</v>
      </c>
      <c r="P2334" s="537">
        <v>52</v>
      </c>
      <c r="Q2334" s="541" t="s">
        <v>194</v>
      </c>
      <c r="R2334" s="541" t="s">
        <v>239</v>
      </c>
      <c r="S2334" s="543">
        <f>'Report 1'!$BC$18</f>
        <v>0</v>
      </c>
      <c r="T2334" s="544">
        <f>'Report 1'!$BC$72</f>
        <v>0</v>
      </c>
      <c r="U2334" s="545">
        <f>'Report 1'!$BC$158</f>
        <v>0</v>
      </c>
      <c r="AL2334" s="1"/>
      <c r="AM2334" s="1224"/>
      <c r="AN2334" s="1224"/>
      <c r="AO2334" s="1224"/>
      <c r="AP2334" s="1222"/>
      <c r="AQ2334" s="1222"/>
      <c r="AR2334" s="1222"/>
      <c r="AS2334" s="1224"/>
      <c r="AT2334" s="1222"/>
      <c r="AU2334" s="1224"/>
      <c r="AV2334" s="1224"/>
      <c r="AW2334" s="1224"/>
      <c r="AX2334" s="1224"/>
      <c r="AY2334" s="1225"/>
      <c r="AZ2334" s="1224"/>
      <c r="BA2334" s="1226"/>
      <c r="BB2334" s="1227"/>
      <c r="BC2334" s="1228"/>
      <c r="BD2334" s="1228"/>
      <c r="BE2334" s="1228"/>
      <c r="BF2334" s="1228"/>
      <c r="BG2334" s="1228"/>
      <c r="BH2334" s="1228"/>
      <c r="BI2334" s="1228"/>
    </row>
    <row r="2335" spans="2:61">
      <c r="B2335" s="535" t="s">
        <v>669</v>
      </c>
      <c r="C2335" s="536">
        <v>1</v>
      </c>
      <c r="D2335" s="537" t="str">
        <f>'Information Input'!$M$14</f>
        <v xml:space="preserve">      -      </v>
      </c>
      <c r="E2335" s="537" t="s">
        <v>137</v>
      </c>
      <c r="F2335" s="538">
        <f t="shared" si="348"/>
        <v>43647</v>
      </c>
      <c r="G2335" s="538">
        <f t="shared" si="349"/>
        <v>43738</v>
      </c>
      <c r="H2335" s="538">
        <f>'Information Input'!$H$35</f>
        <v>43555</v>
      </c>
      <c r="I2335" s="537" t="str">
        <f>'Information Input'!$J$22</f>
        <v>Quarterly</v>
      </c>
      <c r="J2335" s="538">
        <f>'Information Input'!$H$30</f>
        <v>43555</v>
      </c>
      <c r="K2335" s="537">
        <f>'Information Input'!$J$18</f>
        <v>2019</v>
      </c>
      <c r="L2335" s="539" t="s">
        <v>243</v>
      </c>
      <c r="M2335" s="540" t="s">
        <v>230</v>
      </c>
      <c r="N2335" s="541" t="s">
        <v>230</v>
      </c>
      <c r="O2335" s="542" t="s">
        <v>676</v>
      </c>
      <c r="P2335" s="537">
        <v>53</v>
      </c>
      <c r="Q2335" s="541" t="s">
        <v>195</v>
      </c>
      <c r="R2335" s="541" t="s">
        <v>677</v>
      </c>
      <c r="S2335" s="543">
        <f>'Report 1'!$BC$18</f>
        <v>0</v>
      </c>
      <c r="T2335" s="544">
        <f>'Report 1'!$BC$73</f>
        <v>0</v>
      </c>
      <c r="U2335" s="545">
        <f>'Report 1'!$BC$159</f>
        <v>0</v>
      </c>
      <c r="AL2335" s="1"/>
      <c r="AM2335" s="1224"/>
      <c r="AN2335" s="1224"/>
      <c r="AO2335" s="1224"/>
      <c r="AP2335" s="1222"/>
      <c r="AQ2335" s="1222"/>
      <c r="AR2335" s="1222"/>
      <c r="AS2335" s="1224"/>
      <c r="AT2335" s="1222"/>
      <c r="AU2335" s="1224"/>
      <c r="AV2335" s="1224"/>
      <c r="AW2335" s="1224"/>
      <c r="AX2335" s="1224"/>
      <c r="AY2335" s="1225"/>
      <c r="AZ2335" s="1224"/>
      <c r="BA2335" s="1226"/>
      <c r="BB2335" s="1227"/>
      <c r="BC2335" s="1228"/>
      <c r="BD2335" s="1228"/>
      <c r="BE2335" s="1228"/>
      <c r="BF2335" s="1228"/>
      <c r="BG2335" s="1228"/>
      <c r="BH2335" s="1228"/>
      <c r="BI2335" s="1228"/>
    </row>
    <row r="2336" spans="2:61">
      <c r="B2336" s="535" t="s">
        <v>669</v>
      </c>
      <c r="C2336" s="536">
        <v>1</v>
      </c>
      <c r="D2336" s="537" t="str">
        <f>'Information Input'!$M$14</f>
        <v xml:space="preserve">      -      </v>
      </c>
      <c r="E2336" s="537" t="s">
        <v>137</v>
      </c>
      <c r="F2336" s="538">
        <f t="shared" si="348"/>
        <v>43647</v>
      </c>
      <c r="G2336" s="538">
        <f t="shared" si="349"/>
        <v>43738</v>
      </c>
      <c r="H2336" s="538">
        <f>'Information Input'!$H$35</f>
        <v>43555</v>
      </c>
      <c r="I2336" s="537" t="str">
        <f>'Information Input'!$J$22</f>
        <v>Quarterly</v>
      </c>
      <c r="J2336" s="538">
        <f>'Information Input'!$H$30</f>
        <v>43555</v>
      </c>
      <c r="K2336" s="537">
        <f>'Information Input'!$J$18</f>
        <v>2019</v>
      </c>
      <c r="L2336" s="539" t="s">
        <v>243</v>
      </c>
      <c r="M2336" s="540" t="s">
        <v>230</v>
      </c>
      <c r="N2336" s="541" t="s">
        <v>230</v>
      </c>
      <c r="O2336" s="542" t="s">
        <v>676</v>
      </c>
      <c r="P2336" s="537">
        <v>54</v>
      </c>
      <c r="Q2336" s="541" t="s">
        <v>196</v>
      </c>
      <c r="R2336" s="541" t="s">
        <v>677</v>
      </c>
      <c r="S2336" s="543">
        <f>'Report 1'!$BC$18</f>
        <v>0</v>
      </c>
      <c r="T2336" s="544">
        <f>'Report 1'!$BC$74</f>
        <v>0</v>
      </c>
      <c r="U2336" s="545">
        <f>'Report 1'!$BC$160</f>
        <v>0</v>
      </c>
      <c r="AL2336" s="1"/>
      <c r="AM2336" s="1224"/>
      <c r="AN2336" s="1224"/>
      <c r="AO2336" s="1224"/>
      <c r="AP2336" s="1222"/>
      <c r="AQ2336" s="1222"/>
      <c r="AR2336" s="1222"/>
      <c r="AS2336" s="1224"/>
      <c r="AT2336" s="1222"/>
      <c r="AU2336" s="1224"/>
      <c r="AV2336" s="1224"/>
      <c r="AW2336" s="1224"/>
      <c r="AX2336" s="1224"/>
      <c r="AY2336" s="1225"/>
      <c r="AZ2336" s="1224"/>
      <c r="BA2336" s="1226"/>
      <c r="BB2336" s="1227"/>
      <c r="BC2336" s="1228"/>
      <c r="BD2336" s="1228"/>
      <c r="BE2336" s="1228"/>
      <c r="BF2336" s="1228"/>
      <c r="BG2336" s="1228"/>
      <c r="BH2336" s="1228"/>
      <c r="BI2336" s="1228"/>
    </row>
    <row r="2337" spans="2:61">
      <c r="B2337" s="535" t="s">
        <v>669</v>
      </c>
      <c r="C2337" s="536">
        <v>1</v>
      </c>
      <c r="D2337" s="537" t="str">
        <f>'Information Input'!$M$14</f>
        <v xml:space="preserve">      -      </v>
      </c>
      <c r="E2337" s="537" t="s">
        <v>137</v>
      </c>
      <c r="F2337" s="538">
        <f t="shared" si="348"/>
        <v>43647</v>
      </c>
      <c r="G2337" s="538">
        <f t="shared" si="349"/>
        <v>43738</v>
      </c>
      <c r="H2337" s="538">
        <f>'Information Input'!$H$35</f>
        <v>43555</v>
      </c>
      <c r="I2337" s="537" t="str">
        <f>'Information Input'!$J$22</f>
        <v>Quarterly</v>
      </c>
      <c r="J2337" s="538">
        <f>'Information Input'!$H$30</f>
        <v>43555</v>
      </c>
      <c r="K2337" s="537">
        <f>'Information Input'!$J$18</f>
        <v>2019</v>
      </c>
      <c r="L2337" s="539" t="s">
        <v>243</v>
      </c>
      <c r="M2337" s="540" t="s">
        <v>230</v>
      </c>
      <c r="N2337" s="541" t="s">
        <v>230</v>
      </c>
      <c r="O2337" s="542" t="s">
        <v>676</v>
      </c>
      <c r="P2337" s="537">
        <v>55</v>
      </c>
      <c r="Q2337" s="541" t="s">
        <v>197</v>
      </c>
      <c r="R2337" s="541" t="s">
        <v>677</v>
      </c>
      <c r="S2337" s="543">
        <f>'Report 1'!$BC$18</f>
        <v>0</v>
      </c>
      <c r="T2337" s="544">
        <f>'Report 1'!$BC$75</f>
        <v>0</v>
      </c>
      <c r="U2337" s="545">
        <f>'Report 1'!$BC$161</f>
        <v>0</v>
      </c>
      <c r="AL2337" s="1"/>
      <c r="AM2337" s="1224"/>
      <c r="AN2337" s="1224"/>
      <c r="AO2337" s="1224"/>
      <c r="AP2337" s="1222"/>
      <c r="AQ2337" s="1222"/>
      <c r="AR2337" s="1222"/>
      <c r="AS2337" s="1224"/>
      <c r="AT2337" s="1222"/>
      <c r="AU2337" s="1224"/>
      <c r="AV2337" s="1224"/>
      <c r="AW2337" s="1224"/>
      <c r="AX2337" s="1224"/>
      <c r="AY2337" s="1225"/>
      <c r="AZ2337" s="1224"/>
      <c r="BA2337" s="1226"/>
      <c r="BB2337" s="1227"/>
      <c r="BC2337" s="1228"/>
      <c r="BD2337" s="1228"/>
      <c r="BE2337" s="1228"/>
      <c r="BF2337" s="1228"/>
      <c r="BG2337" s="1228"/>
      <c r="BH2337" s="1228"/>
      <c r="BI2337" s="1228"/>
    </row>
    <row r="2338" spans="2:61">
      <c r="B2338" s="535" t="s">
        <v>669</v>
      </c>
      <c r="C2338" s="536">
        <v>1</v>
      </c>
      <c r="D2338" s="537" t="str">
        <f>'Information Input'!$M$14</f>
        <v xml:space="preserve">      -      </v>
      </c>
      <c r="E2338" s="537" t="s">
        <v>137</v>
      </c>
      <c r="F2338" s="538">
        <f t="shared" si="348"/>
        <v>43647</v>
      </c>
      <c r="G2338" s="538">
        <f t="shared" si="349"/>
        <v>43738</v>
      </c>
      <c r="H2338" s="538">
        <f>'Information Input'!$H$35</f>
        <v>43555</v>
      </c>
      <c r="I2338" s="537" t="str">
        <f>'Information Input'!$J$22</f>
        <v>Quarterly</v>
      </c>
      <c r="J2338" s="538">
        <f>'Information Input'!$H$30</f>
        <v>43555</v>
      </c>
      <c r="K2338" s="537">
        <f>'Information Input'!$J$18</f>
        <v>2019</v>
      </c>
      <c r="L2338" s="539" t="s">
        <v>243</v>
      </c>
      <c r="M2338" s="540" t="s">
        <v>230</v>
      </c>
      <c r="N2338" s="541" t="s">
        <v>230</v>
      </c>
      <c r="O2338" s="542" t="s">
        <v>676</v>
      </c>
      <c r="P2338" s="537">
        <v>56</v>
      </c>
      <c r="Q2338" s="541" t="s">
        <v>198</v>
      </c>
      <c r="R2338" s="541" t="s">
        <v>239</v>
      </c>
      <c r="S2338" s="543">
        <f>'Report 1'!$BC$18</f>
        <v>0</v>
      </c>
      <c r="T2338" s="544">
        <f>'Report 1'!$BC$76</f>
        <v>0</v>
      </c>
      <c r="U2338" s="545">
        <f>'Report 1'!$BC$162</f>
        <v>0</v>
      </c>
      <c r="AL2338" s="1"/>
      <c r="AM2338" s="1224"/>
      <c r="AN2338" s="1224"/>
      <c r="AO2338" s="1224"/>
      <c r="AP2338" s="1222"/>
      <c r="AQ2338" s="1222"/>
      <c r="AR2338" s="1222"/>
      <c r="AS2338" s="1224"/>
      <c r="AT2338" s="1222"/>
      <c r="AU2338" s="1224"/>
      <c r="AV2338" s="1224"/>
      <c r="AW2338" s="1224"/>
      <c r="AX2338" s="1224"/>
      <c r="AY2338" s="1225"/>
      <c r="AZ2338" s="1224"/>
      <c r="BA2338" s="1226"/>
      <c r="BB2338" s="1227"/>
      <c r="BC2338" s="1228"/>
      <c r="BD2338" s="1228"/>
      <c r="BE2338" s="1228"/>
      <c r="BF2338" s="1228"/>
      <c r="BG2338" s="1228"/>
      <c r="BH2338" s="1228"/>
      <c r="BI2338" s="1228"/>
    </row>
    <row r="2339" spans="2:61">
      <c r="B2339" s="535" t="s">
        <v>669</v>
      </c>
      <c r="C2339" s="536">
        <v>1</v>
      </c>
      <c r="D2339" s="537" t="str">
        <f>'Information Input'!$M$14</f>
        <v xml:space="preserve">      -      </v>
      </c>
      <c r="E2339" s="537" t="s">
        <v>137</v>
      </c>
      <c r="F2339" s="538">
        <f t="shared" si="348"/>
        <v>43647</v>
      </c>
      <c r="G2339" s="538">
        <f t="shared" si="349"/>
        <v>43738</v>
      </c>
      <c r="H2339" s="538">
        <f>'Information Input'!$H$35</f>
        <v>43555</v>
      </c>
      <c r="I2339" s="537" t="str">
        <f>'Information Input'!$J$22</f>
        <v>Quarterly</v>
      </c>
      <c r="J2339" s="538">
        <f>'Information Input'!$H$30</f>
        <v>43555</v>
      </c>
      <c r="K2339" s="537">
        <f>'Information Input'!$J$18</f>
        <v>2019</v>
      </c>
      <c r="L2339" s="539" t="s">
        <v>243</v>
      </c>
      <c r="M2339" s="540" t="s">
        <v>230</v>
      </c>
      <c r="N2339" s="541" t="s">
        <v>230</v>
      </c>
      <c r="O2339" s="542" t="s">
        <v>674</v>
      </c>
      <c r="P2339" s="537">
        <v>57</v>
      </c>
      <c r="Q2339" s="541" t="s">
        <v>199</v>
      </c>
      <c r="R2339" s="542" t="s">
        <v>239</v>
      </c>
      <c r="S2339" s="543">
        <f>'Report 1'!$BC$18</f>
        <v>0</v>
      </c>
      <c r="T2339" s="544">
        <f>'Report 1'!$BC$77</f>
        <v>0</v>
      </c>
      <c r="U2339" s="545">
        <f>'Report 1'!$BC$163</f>
        <v>0</v>
      </c>
      <c r="AL2339" s="1"/>
      <c r="AM2339" s="1224"/>
      <c r="AN2339" s="1224"/>
      <c r="AO2339" s="1224"/>
      <c r="AP2339" s="1222"/>
      <c r="AQ2339" s="1222"/>
      <c r="AR2339" s="1222"/>
      <c r="AS2339" s="1224"/>
      <c r="AT2339" s="1222"/>
      <c r="AU2339" s="1224"/>
      <c r="AV2339" s="1224"/>
      <c r="AW2339" s="1224"/>
      <c r="AX2339" s="1224"/>
      <c r="AY2339" s="1225"/>
      <c r="AZ2339" s="1224"/>
      <c r="BA2339" s="1226"/>
      <c r="BB2339" s="1227"/>
      <c r="BC2339" s="1228"/>
      <c r="BD2339" s="1228"/>
      <c r="BE2339" s="1228"/>
      <c r="BF2339" s="1228"/>
      <c r="BG2339" s="1228"/>
      <c r="BH2339" s="1228"/>
      <c r="BI2339" s="1228"/>
    </row>
    <row r="2340" spans="2:61">
      <c r="B2340" s="535" t="s">
        <v>669</v>
      </c>
      <c r="C2340" s="536">
        <v>1</v>
      </c>
      <c r="D2340" s="537" t="str">
        <f>'Information Input'!$M$14</f>
        <v xml:space="preserve">      -      </v>
      </c>
      <c r="E2340" s="537" t="s">
        <v>137</v>
      </c>
      <c r="F2340" s="538">
        <f t="shared" si="348"/>
        <v>43647</v>
      </c>
      <c r="G2340" s="538">
        <f t="shared" si="349"/>
        <v>43738</v>
      </c>
      <c r="H2340" s="538">
        <f>'Information Input'!$H$35</f>
        <v>43555</v>
      </c>
      <c r="I2340" s="537" t="str">
        <f>'Information Input'!$J$22</f>
        <v>Quarterly</v>
      </c>
      <c r="J2340" s="538">
        <f>'Information Input'!$H$30</f>
        <v>43555</v>
      </c>
      <c r="K2340" s="537">
        <f>'Information Input'!$J$18</f>
        <v>2019</v>
      </c>
      <c r="L2340" s="539" t="s">
        <v>243</v>
      </c>
      <c r="M2340" s="540" t="s">
        <v>230</v>
      </c>
      <c r="N2340" s="541" t="s">
        <v>230</v>
      </c>
      <c r="O2340" s="542" t="s">
        <v>678</v>
      </c>
      <c r="P2340" s="537">
        <v>58</v>
      </c>
      <c r="Q2340" s="541" t="s">
        <v>201</v>
      </c>
      <c r="R2340" s="542" t="s">
        <v>239</v>
      </c>
      <c r="S2340" s="543">
        <f>'Report 1'!$BC$18</f>
        <v>0</v>
      </c>
      <c r="T2340" s="544">
        <f>'Report 1'!$BC$79</f>
        <v>0</v>
      </c>
      <c r="U2340" s="545">
        <f>'Report 1'!$BC$165</f>
        <v>0</v>
      </c>
      <c r="AL2340" s="1"/>
      <c r="AM2340" s="1224"/>
      <c r="AN2340" s="1224"/>
      <c r="AO2340" s="1224"/>
      <c r="AP2340" s="1222"/>
      <c r="AQ2340" s="1222"/>
      <c r="AR2340" s="1222"/>
      <c r="AS2340" s="1224"/>
      <c r="AT2340" s="1222"/>
      <c r="AU2340" s="1224"/>
      <c r="AV2340" s="1224"/>
      <c r="AW2340" s="1224"/>
      <c r="AX2340" s="1224"/>
      <c r="AY2340" s="1225"/>
      <c r="AZ2340" s="1224"/>
      <c r="BA2340" s="1226"/>
      <c r="BB2340" s="1227"/>
      <c r="BC2340" s="1228"/>
      <c r="BD2340" s="1228"/>
      <c r="BE2340" s="1228"/>
      <c r="BF2340" s="1228"/>
      <c r="BG2340" s="1228"/>
      <c r="BH2340" s="1228"/>
      <c r="BI2340" s="1228"/>
    </row>
    <row r="2341" spans="2:61">
      <c r="B2341" s="535" t="s">
        <v>669</v>
      </c>
      <c r="C2341" s="536">
        <v>1</v>
      </c>
      <c r="D2341" s="537" t="str">
        <f>'Information Input'!$M$14</f>
        <v xml:space="preserve">      -      </v>
      </c>
      <c r="E2341" s="537" t="s">
        <v>137</v>
      </c>
      <c r="F2341" s="538">
        <f t="shared" si="348"/>
        <v>43647</v>
      </c>
      <c r="G2341" s="538">
        <f t="shared" si="349"/>
        <v>43738</v>
      </c>
      <c r="H2341" s="538">
        <f>'Information Input'!$H$35</f>
        <v>43555</v>
      </c>
      <c r="I2341" s="537" t="str">
        <f>'Information Input'!$J$22</f>
        <v>Quarterly</v>
      </c>
      <c r="J2341" s="538">
        <f>'Information Input'!$H$30</f>
        <v>43555</v>
      </c>
      <c r="K2341" s="537">
        <f>'Information Input'!$J$18</f>
        <v>2019</v>
      </c>
      <c r="L2341" s="539" t="s">
        <v>243</v>
      </c>
      <c r="M2341" s="540" t="s">
        <v>230</v>
      </c>
      <c r="N2341" s="541" t="s">
        <v>230</v>
      </c>
      <c r="O2341" s="542" t="s">
        <v>678</v>
      </c>
      <c r="P2341" s="537">
        <v>59</v>
      </c>
      <c r="Q2341" s="541" t="s">
        <v>202</v>
      </c>
      <c r="R2341" s="542" t="s">
        <v>239</v>
      </c>
      <c r="S2341" s="543">
        <f>'Report 1'!$BC$18</f>
        <v>0</v>
      </c>
      <c r="T2341" s="544">
        <f>'Report 1'!$BC$80</f>
        <v>0</v>
      </c>
      <c r="U2341" s="545">
        <f>'Report 1'!$BC$166</f>
        <v>0</v>
      </c>
      <c r="AL2341" s="1"/>
      <c r="AM2341" s="1224"/>
      <c r="AN2341" s="1224"/>
      <c r="AO2341" s="1224"/>
      <c r="AP2341" s="1222"/>
      <c r="AQ2341" s="1222"/>
      <c r="AR2341" s="1222"/>
      <c r="AS2341" s="1224"/>
      <c r="AT2341" s="1222"/>
      <c r="AU2341" s="1224"/>
      <c r="AV2341" s="1224"/>
      <c r="AW2341" s="1224"/>
      <c r="AX2341" s="1224"/>
      <c r="AY2341" s="1225"/>
      <c r="AZ2341" s="1224"/>
      <c r="BA2341" s="1226"/>
      <c r="BB2341" s="1227"/>
      <c r="BC2341" s="1228"/>
      <c r="BD2341" s="1228"/>
      <c r="BE2341" s="1228"/>
      <c r="BF2341" s="1228"/>
      <c r="BG2341" s="1228"/>
      <c r="BH2341" s="1228"/>
      <c r="BI2341" s="1228"/>
    </row>
    <row r="2342" spans="2:61">
      <c r="B2342" s="535" t="s">
        <v>669</v>
      </c>
      <c r="C2342" s="536">
        <v>1</v>
      </c>
      <c r="D2342" s="537" t="str">
        <f>'Information Input'!$M$14</f>
        <v xml:space="preserve">      -      </v>
      </c>
      <c r="E2342" s="537" t="s">
        <v>137</v>
      </c>
      <c r="F2342" s="538">
        <f t="shared" ref="F2342:F2354" si="350">DATE(K2342,7,1)</f>
        <v>43647</v>
      </c>
      <c r="G2342" s="538">
        <f t="shared" ref="G2342:G2354" si="351">DATE(K2342,9,30)</f>
        <v>43738</v>
      </c>
      <c r="H2342" s="538">
        <f>'Information Input'!$H$35</f>
        <v>43555</v>
      </c>
      <c r="I2342" s="537" t="str">
        <f>'Information Input'!$J$22</f>
        <v>Quarterly</v>
      </c>
      <c r="J2342" s="538">
        <f>'Information Input'!$H$30</f>
        <v>43555</v>
      </c>
      <c r="K2342" s="537">
        <f>'Information Input'!$J$18</f>
        <v>2019</v>
      </c>
      <c r="L2342" s="539" t="s">
        <v>243</v>
      </c>
      <c r="M2342" s="540" t="s">
        <v>230</v>
      </c>
      <c r="N2342" s="541" t="s">
        <v>230</v>
      </c>
      <c r="O2342" s="542" t="s">
        <v>678</v>
      </c>
      <c r="P2342" s="537">
        <v>60</v>
      </c>
      <c r="Q2342" s="541" t="s">
        <v>203</v>
      </c>
      <c r="R2342" s="541" t="s">
        <v>239</v>
      </c>
      <c r="S2342" s="543">
        <f>'Report 1'!$BC$18</f>
        <v>0</v>
      </c>
      <c r="T2342" s="544">
        <f>'Report 1'!$BC$81</f>
        <v>0</v>
      </c>
      <c r="U2342" s="545">
        <f>'Report 1'!$BC$167</f>
        <v>0</v>
      </c>
      <c r="AL2342" s="1"/>
      <c r="AM2342" s="1224"/>
      <c r="AN2342" s="1224"/>
      <c r="AO2342" s="1224"/>
      <c r="AP2342" s="1222"/>
      <c r="AQ2342" s="1222"/>
      <c r="AR2342" s="1222"/>
      <c r="AS2342" s="1224"/>
      <c r="AT2342" s="1222"/>
      <c r="AU2342" s="1224"/>
      <c r="AV2342" s="1224"/>
      <c r="AW2342" s="1224"/>
      <c r="AX2342" s="1224"/>
      <c r="AY2342" s="1225"/>
      <c r="AZ2342" s="1224"/>
      <c r="BA2342" s="1226"/>
      <c r="BB2342" s="1227"/>
      <c r="BC2342" s="1228"/>
      <c r="BD2342" s="1228"/>
      <c r="BE2342" s="1228"/>
      <c r="BF2342" s="1228"/>
      <c r="BG2342" s="1228"/>
      <c r="BH2342" s="1228"/>
      <c r="BI2342" s="1228"/>
    </row>
    <row r="2343" spans="2:61">
      <c r="B2343" s="535" t="s">
        <v>669</v>
      </c>
      <c r="C2343" s="536">
        <v>1</v>
      </c>
      <c r="D2343" s="537" t="str">
        <f>'Information Input'!$M$14</f>
        <v xml:space="preserve">      -      </v>
      </c>
      <c r="E2343" s="537" t="s">
        <v>137</v>
      </c>
      <c r="F2343" s="538">
        <f t="shared" si="350"/>
        <v>43647</v>
      </c>
      <c r="G2343" s="538">
        <f t="shared" si="351"/>
        <v>43738</v>
      </c>
      <c r="H2343" s="538">
        <f>'Information Input'!$H$35</f>
        <v>43555</v>
      </c>
      <c r="I2343" s="537" t="str">
        <f>'Information Input'!$J$22</f>
        <v>Quarterly</v>
      </c>
      <c r="J2343" s="538">
        <f>'Information Input'!$H$30</f>
        <v>43555</v>
      </c>
      <c r="K2343" s="537">
        <f>'Information Input'!$J$18</f>
        <v>2019</v>
      </c>
      <c r="L2343" s="539" t="s">
        <v>243</v>
      </c>
      <c r="M2343" s="540" t="s">
        <v>230</v>
      </c>
      <c r="N2343" s="541" t="s">
        <v>230</v>
      </c>
      <c r="O2343" s="542" t="s">
        <v>678</v>
      </c>
      <c r="P2343" s="537">
        <v>61</v>
      </c>
      <c r="Q2343" s="541" t="s">
        <v>204</v>
      </c>
      <c r="R2343" s="541" t="s">
        <v>239</v>
      </c>
      <c r="S2343" s="543">
        <f>'Report 1'!$BC$18</f>
        <v>0</v>
      </c>
      <c r="T2343" s="544">
        <f>'Report 1'!$BC$82</f>
        <v>0</v>
      </c>
      <c r="U2343" s="545">
        <f>'Report 1'!$BC$168</f>
        <v>0</v>
      </c>
      <c r="AL2343" s="1"/>
      <c r="AM2343" s="1224"/>
      <c r="AN2343" s="1224"/>
      <c r="AO2343" s="1224"/>
      <c r="AP2343" s="1222"/>
      <c r="AQ2343" s="1222"/>
      <c r="AR2343" s="1222"/>
      <c r="AS2343" s="1224"/>
      <c r="AT2343" s="1222"/>
      <c r="AU2343" s="1224"/>
      <c r="AV2343" s="1224"/>
      <c r="AW2343" s="1224"/>
      <c r="AX2343" s="1224"/>
      <c r="AY2343" s="1225"/>
      <c r="AZ2343" s="1224"/>
      <c r="BA2343" s="1226"/>
      <c r="BB2343" s="1227"/>
      <c r="BC2343" s="1228"/>
      <c r="BD2343" s="1228"/>
      <c r="BE2343" s="1228"/>
      <c r="BF2343" s="1228"/>
      <c r="BG2343" s="1228"/>
      <c r="BH2343" s="1228"/>
      <c r="BI2343" s="1228"/>
    </row>
    <row r="2344" spans="2:61">
      <c r="B2344" s="535" t="s">
        <v>669</v>
      </c>
      <c r="C2344" s="536">
        <v>1</v>
      </c>
      <c r="D2344" s="537" t="str">
        <f>'Information Input'!$M$14</f>
        <v xml:space="preserve">      -      </v>
      </c>
      <c r="E2344" s="537" t="s">
        <v>137</v>
      </c>
      <c r="F2344" s="538">
        <f t="shared" si="350"/>
        <v>43647</v>
      </c>
      <c r="G2344" s="538">
        <f t="shared" si="351"/>
        <v>43738</v>
      </c>
      <c r="H2344" s="538">
        <f>'Information Input'!$H$35</f>
        <v>43555</v>
      </c>
      <c r="I2344" s="537" t="str">
        <f>'Information Input'!$J$22</f>
        <v>Quarterly</v>
      </c>
      <c r="J2344" s="538">
        <f>'Information Input'!$H$30</f>
        <v>43555</v>
      </c>
      <c r="K2344" s="537">
        <f>'Information Input'!$J$18</f>
        <v>2019</v>
      </c>
      <c r="L2344" s="539" t="s">
        <v>243</v>
      </c>
      <c r="M2344" s="540" t="s">
        <v>230</v>
      </c>
      <c r="N2344" s="541" t="s">
        <v>230</v>
      </c>
      <c r="O2344" s="542" t="s">
        <v>678</v>
      </c>
      <c r="P2344" s="537">
        <v>62</v>
      </c>
      <c r="Q2344" s="541" t="s">
        <v>204</v>
      </c>
      <c r="R2344" s="541" t="s">
        <v>239</v>
      </c>
      <c r="S2344" s="543">
        <f>'Report 1'!$BC$18</f>
        <v>0</v>
      </c>
      <c r="T2344" s="544">
        <f>'Report 1'!$BC$83</f>
        <v>0</v>
      </c>
      <c r="U2344" s="545">
        <f>'Report 1'!$BC$169</f>
        <v>0</v>
      </c>
      <c r="AL2344" s="1"/>
      <c r="AM2344" s="1224"/>
      <c r="AN2344" s="1224"/>
      <c r="AO2344" s="1224"/>
      <c r="AP2344" s="1222"/>
      <c r="AQ2344" s="1222"/>
      <c r="AR2344" s="1222"/>
      <c r="AS2344" s="1224"/>
      <c r="AT2344" s="1222"/>
      <c r="AU2344" s="1224"/>
      <c r="AV2344" s="1224"/>
      <c r="AW2344" s="1224"/>
      <c r="AX2344" s="1224"/>
      <c r="AY2344" s="1225"/>
      <c r="AZ2344" s="1224"/>
      <c r="BA2344" s="1226"/>
      <c r="BB2344" s="1227"/>
      <c r="BC2344" s="1228"/>
      <c r="BD2344" s="1228"/>
      <c r="BE2344" s="1228"/>
      <c r="BF2344" s="1228"/>
      <c r="BG2344" s="1228"/>
      <c r="BH2344" s="1228"/>
      <c r="BI2344" s="1228"/>
    </row>
    <row r="2345" spans="2:61">
      <c r="B2345" s="535" t="s">
        <v>669</v>
      </c>
      <c r="C2345" s="536">
        <v>1</v>
      </c>
      <c r="D2345" s="537" t="str">
        <f>'Information Input'!$M$14</f>
        <v xml:space="preserve">      -      </v>
      </c>
      <c r="E2345" s="537" t="s">
        <v>137</v>
      </c>
      <c r="F2345" s="538">
        <f t="shared" si="350"/>
        <v>43647</v>
      </c>
      <c r="G2345" s="538">
        <f t="shared" si="351"/>
        <v>43738</v>
      </c>
      <c r="H2345" s="538">
        <f>'Information Input'!$H$35</f>
        <v>43555</v>
      </c>
      <c r="I2345" s="537" t="str">
        <f>'Information Input'!$J$22</f>
        <v>Quarterly</v>
      </c>
      <c r="J2345" s="538">
        <f>'Information Input'!$H$30</f>
        <v>43555</v>
      </c>
      <c r="K2345" s="537">
        <f>'Information Input'!$J$18</f>
        <v>2019</v>
      </c>
      <c r="L2345" s="539" t="s">
        <v>243</v>
      </c>
      <c r="M2345" s="540" t="s">
        <v>230</v>
      </c>
      <c r="N2345" s="541" t="s">
        <v>230</v>
      </c>
      <c r="O2345" s="542" t="s">
        <v>674</v>
      </c>
      <c r="P2345" s="537">
        <v>63</v>
      </c>
      <c r="Q2345" s="541" t="s">
        <v>205</v>
      </c>
      <c r="R2345" s="541" t="s">
        <v>239</v>
      </c>
      <c r="S2345" s="543">
        <f>'Report 1'!$BC$18</f>
        <v>0</v>
      </c>
      <c r="T2345" s="544">
        <f>'Report 1'!$BC$84</f>
        <v>0</v>
      </c>
      <c r="U2345" s="545">
        <f>'Report 1'!$BC$170</f>
        <v>0</v>
      </c>
      <c r="AL2345" s="1"/>
      <c r="AM2345" s="1224"/>
      <c r="AN2345" s="1224"/>
      <c r="AO2345" s="1224"/>
      <c r="AP2345" s="1222"/>
      <c r="AQ2345" s="1222"/>
      <c r="AR2345" s="1222"/>
      <c r="AS2345" s="1224"/>
      <c r="AT2345" s="1222"/>
      <c r="AU2345" s="1224"/>
      <c r="AV2345" s="1224"/>
      <c r="AW2345" s="1224"/>
      <c r="AX2345" s="1224"/>
      <c r="AY2345" s="1225"/>
      <c r="AZ2345" s="1224"/>
      <c r="BA2345" s="1226"/>
      <c r="BB2345" s="1227"/>
      <c r="BC2345" s="1228"/>
      <c r="BD2345" s="1228"/>
      <c r="BE2345" s="1228"/>
      <c r="BF2345" s="1228"/>
      <c r="BG2345" s="1228"/>
      <c r="BH2345" s="1228"/>
      <c r="BI2345" s="1228"/>
    </row>
    <row r="2346" spans="2:61">
      <c r="B2346" s="535" t="s">
        <v>669</v>
      </c>
      <c r="C2346" s="536">
        <v>1</v>
      </c>
      <c r="D2346" s="537" t="str">
        <f>'Information Input'!$M$14</f>
        <v xml:space="preserve">      -      </v>
      </c>
      <c r="E2346" s="537" t="s">
        <v>137</v>
      </c>
      <c r="F2346" s="538">
        <f t="shared" si="350"/>
        <v>43647</v>
      </c>
      <c r="G2346" s="538">
        <f t="shared" si="351"/>
        <v>43738</v>
      </c>
      <c r="H2346" s="538">
        <f>'Information Input'!$H$35</f>
        <v>43555</v>
      </c>
      <c r="I2346" s="537" t="str">
        <f>'Information Input'!$J$22</f>
        <v>Quarterly</v>
      </c>
      <c r="J2346" s="538">
        <f>'Information Input'!$H$30</f>
        <v>43555</v>
      </c>
      <c r="K2346" s="537">
        <f>'Information Input'!$J$18</f>
        <v>2019</v>
      </c>
      <c r="L2346" s="539" t="s">
        <v>243</v>
      </c>
      <c r="M2346" s="540" t="s">
        <v>230</v>
      </c>
      <c r="N2346" s="541" t="s">
        <v>230</v>
      </c>
      <c r="O2346" s="542" t="s">
        <v>674</v>
      </c>
      <c r="P2346" s="537">
        <v>64</v>
      </c>
      <c r="Q2346" s="541" t="s">
        <v>206</v>
      </c>
      <c r="R2346" s="541" t="s">
        <v>239</v>
      </c>
      <c r="S2346" s="543">
        <f>'Report 1'!$BC$18</f>
        <v>0</v>
      </c>
      <c r="T2346" s="544">
        <f>'Report 1'!$BC$85</f>
        <v>0</v>
      </c>
      <c r="U2346" s="545">
        <f>'Report 1'!$BC$171</f>
        <v>0</v>
      </c>
      <c r="AL2346" s="1"/>
      <c r="AM2346" s="1224"/>
      <c r="AN2346" s="1224"/>
      <c r="AO2346" s="1224"/>
      <c r="AP2346" s="1222"/>
      <c r="AQ2346" s="1222"/>
      <c r="AR2346" s="1222"/>
      <c r="AS2346" s="1224"/>
      <c r="AT2346" s="1222"/>
      <c r="AU2346" s="1224"/>
      <c r="AV2346" s="1224"/>
      <c r="AW2346" s="1224"/>
      <c r="AX2346" s="1224"/>
      <c r="AY2346" s="1225"/>
      <c r="AZ2346" s="1224"/>
      <c r="BA2346" s="1226"/>
      <c r="BB2346" s="1227"/>
      <c r="BC2346" s="1228"/>
      <c r="BD2346" s="1228"/>
      <c r="BE2346" s="1228"/>
      <c r="BF2346" s="1228"/>
      <c r="BG2346" s="1228"/>
      <c r="BH2346" s="1228"/>
      <c r="BI2346" s="1228"/>
    </row>
    <row r="2347" spans="2:61">
      <c r="B2347" s="535" t="s">
        <v>669</v>
      </c>
      <c r="C2347" s="536">
        <v>1</v>
      </c>
      <c r="D2347" s="537" t="str">
        <f>'Information Input'!$M$14</f>
        <v xml:space="preserve">      -      </v>
      </c>
      <c r="E2347" s="537" t="s">
        <v>137</v>
      </c>
      <c r="F2347" s="538">
        <f t="shared" si="350"/>
        <v>43647</v>
      </c>
      <c r="G2347" s="538">
        <f t="shared" si="351"/>
        <v>43738</v>
      </c>
      <c r="H2347" s="538">
        <f>'Information Input'!$H$35</f>
        <v>43555</v>
      </c>
      <c r="I2347" s="537" t="str">
        <f>'Information Input'!$J$22</f>
        <v>Quarterly</v>
      </c>
      <c r="J2347" s="538">
        <f>'Information Input'!$H$30</f>
        <v>43555</v>
      </c>
      <c r="K2347" s="537">
        <f>'Information Input'!$J$18</f>
        <v>2019</v>
      </c>
      <c r="L2347" s="539" t="s">
        <v>243</v>
      </c>
      <c r="M2347" s="540" t="s">
        <v>230</v>
      </c>
      <c r="N2347" s="541" t="s">
        <v>230</v>
      </c>
      <c r="O2347" s="542" t="s">
        <v>674</v>
      </c>
      <c r="P2347" s="537">
        <v>65</v>
      </c>
      <c r="Q2347" s="541" t="s">
        <v>207</v>
      </c>
      <c r="R2347" s="541" t="s">
        <v>239</v>
      </c>
      <c r="S2347" s="543">
        <f>'Report 1'!$BC$18</f>
        <v>0</v>
      </c>
      <c r="T2347" s="544">
        <f>'Report 1'!$BC$86</f>
        <v>0</v>
      </c>
      <c r="U2347" s="545">
        <f>'Report 1'!$BC$172</f>
        <v>0</v>
      </c>
      <c r="AL2347" s="1"/>
      <c r="AM2347" s="1224"/>
      <c r="AN2347" s="1224"/>
      <c r="AO2347" s="1224"/>
      <c r="AP2347" s="1222"/>
      <c r="AQ2347" s="1222"/>
      <c r="AR2347" s="1222"/>
      <c r="AS2347" s="1224"/>
      <c r="AT2347" s="1222"/>
      <c r="AU2347" s="1224"/>
      <c r="AV2347" s="1224"/>
      <c r="AW2347" s="1224"/>
      <c r="AX2347" s="1224"/>
      <c r="AY2347" s="1225"/>
      <c r="AZ2347" s="1224"/>
      <c r="BA2347" s="1226"/>
      <c r="BB2347" s="1227"/>
      <c r="BC2347" s="1228"/>
      <c r="BD2347" s="1228"/>
      <c r="BE2347" s="1228"/>
      <c r="BF2347" s="1228"/>
      <c r="BG2347" s="1228"/>
      <c r="BH2347" s="1228"/>
      <c r="BI2347" s="1228"/>
    </row>
    <row r="2348" spans="2:61">
      <c r="B2348" s="535" t="s">
        <v>669</v>
      </c>
      <c r="C2348" s="536">
        <v>1</v>
      </c>
      <c r="D2348" s="537" t="str">
        <f>'Information Input'!$M$14</f>
        <v xml:space="preserve">      -      </v>
      </c>
      <c r="E2348" s="537" t="s">
        <v>137</v>
      </c>
      <c r="F2348" s="538">
        <f t="shared" si="350"/>
        <v>43647</v>
      </c>
      <c r="G2348" s="538">
        <f t="shared" si="351"/>
        <v>43738</v>
      </c>
      <c r="H2348" s="538">
        <f>'Information Input'!$H$35</f>
        <v>43555</v>
      </c>
      <c r="I2348" s="537" t="str">
        <f>'Information Input'!$J$22</f>
        <v>Quarterly</v>
      </c>
      <c r="J2348" s="538">
        <f>'Information Input'!$H$30</f>
        <v>43555</v>
      </c>
      <c r="K2348" s="537">
        <f>'Information Input'!$J$18</f>
        <v>2019</v>
      </c>
      <c r="L2348" s="539" t="s">
        <v>243</v>
      </c>
      <c r="M2348" s="540" t="s">
        <v>230</v>
      </c>
      <c r="N2348" s="541" t="s">
        <v>230</v>
      </c>
      <c r="O2348" s="542" t="s">
        <v>679</v>
      </c>
      <c r="P2348" s="537">
        <v>66</v>
      </c>
      <c r="Q2348" s="541" t="s">
        <v>208</v>
      </c>
      <c r="R2348" s="541" t="s">
        <v>239</v>
      </c>
      <c r="S2348" s="543">
        <f>'Report 1'!$BC$18</f>
        <v>0</v>
      </c>
      <c r="T2348" s="544">
        <f>'Report 1'!$BC$87</f>
        <v>0</v>
      </c>
      <c r="U2348" s="545">
        <f>'Report 1'!$BC$173</f>
        <v>0</v>
      </c>
      <c r="AL2348" s="1"/>
      <c r="AM2348" s="1224"/>
      <c r="AN2348" s="1224"/>
      <c r="AO2348" s="1224"/>
      <c r="AP2348" s="1222"/>
      <c r="AQ2348" s="1222"/>
      <c r="AR2348" s="1222"/>
      <c r="AS2348" s="1224"/>
      <c r="AT2348" s="1222"/>
      <c r="AU2348" s="1224"/>
      <c r="AV2348" s="1224"/>
      <c r="AW2348" s="1224"/>
      <c r="AX2348" s="1224"/>
      <c r="AY2348" s="1225"/>
      <c r="AZ2348" s="1224"/>
      <c r="BA2348" s="1226"/>
      <c r="BB2348" s="1227"/>
      <c r="BC2348" s="1228"/>
      <c r="BD2348" s="1228"/>
      <c r="BE2348" s="1228"/>
      <c r="BF2348" s="1228"/>
      <c r="BG2348" s="1228"/>
      <c r="BH2348" s="1228"/>
      <c r="BI2348" s="1228"/>
    </row>
    <row r="2349" spans="2:61">
      <c r="B2349" s="535" t="s">
        <v>669</v>
      </c>
      <c r="C2349" s="536">
        <v>1</v>
      </c>
      <c r="D2349" s="537" t="str">
        <f>'Information Input'!$M$14</f>
        <v xml:space="preserve">      -      </v>
      </c>
      <c r="E2349" s="537" t="s">
        <v>137</v>
      </c>
      <c r="F2349" s="538">
        <f t="shared" si="350"/>
        <v>43647</v>
      </c>
      <c r="G2349" s="538">
        <f t="shared" si="351"/>
        <v>43738</v>
      </c>
      <c r="H2349" s="538">
        <f>'Information Input'!$H$35</f>
        <v>43555</v>
      </c>
      <c r="I2349" s="537" t="str">
        <f>'Information Input'!$J$22</f>
        <v>Quarterly</v>
      </c>
      <c r="J2349" s="538">
        <f>'Information Input'!$H$30</f>
        <v>43555</v>
      </c>
      <c r="K2349" s="537">
        <f>'Information Input'!$J$18</f>
        <v>2019</v>
      </c>
      <c r="L2349" s="539" t="s">
        <v>243</v>
      </c>
      <c r="M2349" s="540" t="s">
        <v>230</v>
      </c>
      <c r="N2349" s="541" t="s">
        <v>230</v>
      </c>
      <c r="O2349" s="542" t="s">
        <v>679</v>
      </c>
      <c r="P2349" s="537">
        <v>67</v>
      </c>
      <c r="Q2349" s="541" t="s">
        <v>209</v>
      </c>
      <c r="R2349" s="541" t="s">
        <v>239</v>
      </c>
      <c r="S2349" s="543">
        <f>'Report 1'!$BC$18</f>
        <v>0</v>
      </c>
      <c r="T2349" s="544">
        <f>'Report 1'!$BC$88</f>
        <v>0</v>
      </c>
      <c r="U2349" s="545">
        <f>'Report 1'!$BC$174</f>
        <v>0</v>
      </c>
      <c r="AL2349" s="1"/>
      <c r="AM2349" s="1224"/>
      <c r="AN2349" s="1224"/>
      <c r="AO2349" s="1224"/>
      <c r="AP2349" s="1222"/>
      <c r="AQ2349" s="1222"/>
      <c r="AR2349" s="1222"/>
      <c r="AS2349" s="1224"/>
      <c r="AT2349" s="1222"/>
      <c r="AU2349" s="1224"/>
      <c r="AV2349" s="1224"/>
      <c r="AW2349" s="1224"/>
      <c r="AX2349" s="1224"/>
      <c r="AY2349" s="1225"/>
      <c r="AZ2349" s="1224"/>
      <c r="BA2349" s="1226"/>
      <c r="BB2349" s="1227"/>
      <c r="BC2349" s="1228"/>
      <c r="BD2349" s="1228"/>
      <c r="BE2349" s="1228"/>
      <c r="BF2349" s="1228"/>
      <c r="BG2349" s="1228"/>
      <c r="BH2349" s="1228"/>
      <c r="BI2349" s="1228"/>
    </row>
    <row r="2350" spans="2:61">
      <c r="B2350" s="535" t="s">
        <v>669</v>
      </c>
      <c r="C2350" s="536">
        <v>1</v>
      </c>
      <c r="D2350" s="537" t="str">
        <f>'Information Input'!$M$14</f>
        <v xml:space="preserve">      -      </v>
      </c>
      <c r="E2350" s="537" t="s">
        <v>137</v>
      </c>
      <c r="F2350" s="538">
        <f t="shared" si="350"/>
        <v>43647</v>
      </c>
      <c r="G2350" s="538">
        <f t="shared" si="351"/>
        <v>43738</v>
      </c>
      <c r="H2350" s="538">
        <f>'Information Input'!$H$35</f>
        <v>43555</v>
      </c>
      <c r="I2350" s="537" t="str">
        <f>'Information Input'!$J$22</f>
        <v>Quarterly</v>
      </c>
      <c r="J2350" s="538">
        <f>'Information Input'!$H$30</f>
        <v>43555</v>
      </c>
      <c r="K2350" s="537">
        <f>'Information Input'!$J$18</f>
        <v>2019</v>
      </c>
      <c r="L2350" s="539" t="s">
        <v>243</v>
      </c>
      <c r="M2350" s="540" t="s">
        <v>230</v>
      </c>
      <c r="N2350" s="541" t="s">
        <v>230</v>
      </c>
      <c r="O2350" s="542" t="s">
        <v>679</v>
      </c>
      <c r="P2350" s="537">
        <v>68</v>
      </c>
      <c r="Q2350" s="541" t="s">
        <v>210</v>
      </c>
      <c r="R2350" s="541" t="s">
        <v>239</v>
      </c>
      <c r="S2350" s="543">
        <f>'Report 1'!$BC$18</f>
        <v>0</v>
      </c>
      <c r="T2350" s="544">
        <f>'Report 1'!$BC$89</f>
        <v>0</v>
      </c>
      <c r="U2350" s="545">
        <f>'Report 1'!$BC$175</f>
        <v>0</v>
      </c>
      <c r="AL2350" s="1"/>
      <c r="AM2350" s="1224"/>
      <c r="AN2350" s="1224"/>
      <c r="AO2350" s="1224"/>
      <c r="AP2350" s="1222"/>
      <c r="AQ2350" s="1222"/>
      <c r="AR2350" s="1222"/>
      <c r="AS2350" s="1224"/>
      <c r="AT2350" s="1222"/>
      <c r="AU2350" s="1224"/>
      <c r="AV2350" s="1224"/>
      <c r="AW2350" s="1224"/>
      <c r="AX2350" s="1224"/>
      <c r="AY2350" s="1225"/>
      <c r="AZ2350" s="1224"/>
      <c r="BA2350" s="1226"/>
      <c r="BB2350" s="1227"/>
      <c r="BC2350" s="1228"/>
      <c r="BD2350" s="1228"/>
      <c r="BE2350" s="1228"/>
      <c r="BF2350" s="1228"/>
      <c r="BG2350" s="1228"/>
      <c r="BH2350" s="1228"/>
      <c r="BI2350" s="1228"/>
    </row>
    <row r="2351" spans="2:61">
      <c r="B2351" s="535" t="s">
        <v>669</v>
      </c>
      <c r="C2351" s="536">
        <v>1</v>
      </c>
      <c r="D2351" s="537" t="str">
        <f>'Information Input'!$M$14</f>
        <v xml:space="preserve">      -      </v>
      </c>
      <c r="E2351" s="537" t="s">
        <v>137</v>
      </c>
      <c r="F2351" s="538">
        <f t="shared" si="350"/>
        <v>43647</v>
      </c>
      <c r="G2351" s="538">
        <f t="shared" si="351"/>
        <v>43738</v>
      </c>
      <c r="H2351" s="538">
        <f>'Information Input'!$H$35</f>
        <v>43555</v>
      </c>
      <c r="I2351" s="537" t="str">
        <f>'Information Input'!$J$22</f>
        <v>Quarterly</v>
      </c>
      <c r="J2351" s="538">
        <f>'Information Input'!$H$30</f>
        <v>43555</v>
      </c>
      <c r="K2351" s="537">
        <f>'Information Input'!$J$18</f>
        <v>2019</v>
      </c>
      <c r="L2351" s="539" t="s">
        <v>243</v>
      </c>
      <c r="M2351" s="540" t="s">
        <v>230</v>
      </c>
      <c r="N2351" s="541" t="s">
        <v>230</v>
      </c>
      <c r="O2351" s="542" t="s">
        <v>679</v>
      </c>
      <c r="P2351" s="537">
        <v>69</v>
      </c>
      <c r="Q2351" s="541" t="s">
        <v>211</v>
      </c>
      <c r="R2351" s="541" t="s">
        <v>239</v>
      </c>
      <c r="S2351" s="543">
        <f>'Report 1'!$BC$18</f>
        <v>0</v>
      </c>
      <c r="T2351" s="544">
        <f>'Report 1'!$BC$90</f>
        <v>0</v>
      </c>
      <c r="U2351" s="545">
        <f>'Report 1'!$BC$176</f>
        <v>0</v>
      </c>
      <c r="AL2351" s="1"/>
      <c r="AM2351" s="1224"/>
      <c r="AN2351" s="1224"/>
      <c r="AO2351" s="1224"/>
      <c r="AP2351" s="1222"/>
      <c r="AQ2351" s="1222"/>
      <c r="AR2351" s="1222"/>
      <c r="AS2351" s="1224"/>
      <c r="AT2351" s="1222"/>
      <c r="AU2351" s="1224"/>
      <c r="AV2351" s="1224"/>
      <c r="AW2351" s="1224"/>
      <c r="AX2351" s="1224"/>
      <c r="AY2351" s="1225"/>
      <c r="AZ2351" s="1224"/>
      <c r="BA2351" s="1226"/>
      <c r="BB2351" s="1227"/>
      <c r="BC2351" s="1228"/>
      <c r="BD2351" s="1228"/>
      <c r="BE2351" s="1228"/>
      <c r="BF2351" s="1228"/>
      <c r="BG2351" s="1228"/>
      <c r="BH2351" s="1228"/>
      <c r="BI2351" s="1228"/>
    </row>
    <row r="2352" spans="2:61">
      <c r="B2352" s="535" t="s">
        <v>669</v>
      </c>
      <c r="C2352" s="536">
        <v>1</v>
      </c>
      <c r="D2352" s="537" t="str">
        <f>'Information Input'!$M$14</f>
        <v xml:space="preserve">      -      </v>
      </c>
      <c r="E2352" s="537" t="s">
        <v>137</v>
      </c>
      <c r="F2352" s="538">
        <f t="shared" si="350"/>
        <v>43647</v>
      </c>
      <c r="G2352" s="538">
        <f t="shared" si="351"/>
        <v>43738</v>
      </c>
      <c r="H2352" s="538">
        <f>'Information Input'!$H$35</f>
        <v>43555</v>
      </c>
      <c r="I2352" s="537" t="str">
        <f>'Information Input'!$J$22</f>
        <v>Quarterly</v>
      </c>
      <c r="J2352" s="538">
        <f>'Information Input'!$H$30</f>
        <v>43555</v>
      </c>
      <c r="K2352" s="537">
        <f>'Information Input'!$J$18</f>
        <v>2019</v>
      </c>
      <c r="L2352" s="539" t="s">
        <v>243</v>
      </c>
      <c r="M2352" s="540" t="s">
        <v>230</v>
      </c>
      <c r="N2352" s="541" t="s">
        <v>230</v>
      </c>
      <c r="O2352" s="542" t="s">
        <v>680</v>
      </c>
      <c r="P2352" s="537">
        <v>70</v>
      </c>
      <c r="Q2352" s="541" t="s">
        <v>212</v>
      </c>
      <c r="R2352" s="541" t="s">
        <v>239</v>
      </c>
      <c r="S2352" s="543">
        <f>'Report 1'!$BC$18</f>
        <v>0</v>
      </c>
      <c r="T2352" s="544">
        <f>'Report 1'!$BC$91</f>
        <v>0</v>
      </c>
      <c r="U2352" s="545">
        <f>'Report 1'!$BC$177</f>
        <v>0</v>
      </c>
      <c r="AL2352" s="1"/>
      <c r="AM2352" s="1224"/>
      <c r="AN2352" s="1224"/>
      <c r="AO2352" s="1224"/>
      <c r="AP2352" s="1222"/>
      <c r="AQ2352" s="1222"/>
      <c r="AR2352" s="1222"/>
      <c r="AS2352" s="1224"/>
      <c r="AT2352" s="1222"/>
      <c r="AU2352" s="1224"/>
      <c r="AV2352" s="1224"/>
      <c r="AW2352" s="1224"/>
      <c r="AX2352" s="1224"/>
      <c r="AY2352" s="1225"/>
      <c r="AZ2352" s="1224"/>
      <c r="BA2352" s="1226"/>
      <c r="BB2352" s="1227"/>
      <c r="BC2352" s="1228"/>
      <c r="BD2352" s="1228"/>
      <c r="BE2352" s="1228"/>
      <c r="BF2352" s="1228"/>
      <c r="BG2352" s="1228"/>
      <c r="BH2352" s="1228"/>
      <c r="BI2352" s="1228"/>
    </row>
    <row r="2353" spans="2:61">
      <c r="B2353" s="535" t="s">
        <v>669</v>
      </c>
      <c r="C2353" s="536">
        <v>1</v>
      </c>
      <c r="D2353" s="537" t="str">
        <f>'Information Input'!$M$14</f>
        <v xml:space="preserve">      -      </v>
      </c>
      <c r="E2353" s="537" t="s">
        <v>137</v>
      </c>
      <c r="F2353" s="538">
        <f t="shared" si="350"/>
        <v>43647</v>
      </c>
      <c r="G2353" s="538">
        <f t="shared" si="351"/>
        <v>43738</v>
      </c>
      <c r="H2353" s="538">
        <f>'Information Input'!$H$35</f>
        <v>43555</v>
      </c>
      <c r="I2353" s="537" t="str">
        <f>'Information Input'!$J$22</f>
        <v>Quarterly</v>
      </c>
      <c r="J2353" s="538">
        <f>'Information Input'!$H$30</f>
        <v>43555</v>
      </c>
      <c r="K2353" s="537">
        <f>'Information Input'!$J$18</f>
        <v>2019</v>
      </c>
      <c r="L2353" s="539" t="s">
        <v>243</v>
      </c>
      <c r="M2353" s="540" t="s">
        <v>230</v>
      </c>
      <c r="N2353" s="541" t="s">
        <v>230</v>
      </c>
      <c r="O2353" s="542" t="s">
        <v>680</v>
      </c>
      <c r="P2353" s="537">
        <v>71</v>
      </c>
      <c r="Q2353" s="541" t="s">
        <v>213</v>
      </c>
      <c r="R2353" s="541" t="s">
        <v>239</v>
      </c>
      <c r="S2353" s="543">
        <f>'Report 1'!$BC$18</f>
        <v>0</v>
      </c>
      <c r="T2353" s="544">
        <f>'Report 1'!$BC$92</f>
        <v>0</v>
      </c>
      <c r="U2353" s="545">
        <f>'Report 1'!$BC$178</f>
        <v>0</v>
      </c>
      <c r="AL2353" s="1"/>
      <c r="AM2353" s="1224"/>
      <c r="AN2353" s="1224"/>
      <c r="AO2353" s="1224"/>
      <c r="AP2353" s="1222"/>
      <c r="AQ2353" s="1222"/>
      <c r="AR2353" s="1222"/>
      <c r="AS2353" s="1224"/>
      <c r="AT2353" s="1222"/>
      <c r="AU2353" s="1224"/>
      <c r="AV2353" s="1224"/>
      <c r="AW2353" s="1224"/>
      <c r="AX2353" s="1224"/>
      <c r="AY2353" s="1225"/>
      <c r="AZ2353" s="1224"/>
      <c r="BA2353" s="1226"/>
      <c r="BB2353" s="1227"/>
      <c r="BC2353" s="1228"/>
      <c r="BD2353" s="1228"/>
      <c r="BE2353" s="1228"/>
      <c r="BF2353" s="1228"/>
      <c r="BG2353" s="1228"/>
      <c r="BH2353" s="1228"/>
      <c r="BI2353" s="1228"/>
    </row>
    <row r="2354" spans="2:61">
      <c r="B2354" s="573" t="s">
        <v>669</v>
      </c>
      <c r="C2354" s="574">
        <v>1</v>
      </c>
      <c r="D2354" s="562" t="str">
        <f>'Information Input'!$M$14</f>
        <v xml:space="preserve">      -      </v>
      </c>
      <c r="E2354" s="562" t="s">
        <v>137</v>
      </c>
      <c r="F2354" s="559">
        <f t="shared" si="350"/>
        <v>43647</v>
      </c>
      <c r="G2354" s="559">
        <f t="shared" si="351"/>
        <v>43738</v>
      </c>
      <c r="H2354" s="559">
        <f>'Information Input'!$H$35</f>
        <v>43555</v>
      </c>
      <c r="I2354" s="562" t="str">
        <f>'Information Input'!$J$22</f>
        <v>Quarterly</v>
      </c>
      <c r="J2354" s="559">
        <f>'Information Input'!$H$30</f>
        <v>43555</v>
      </c>
      <c r="K2354" s="562">
        <f>'Information Input'!$J$18</f>
        <v>2019</v>
      </c>
      <c r="L2354" s="563" t="s">
        <v>243</v>
      </c>
      <c r="M2354" s="564" t="s">
        <v>230</v>
      </c>
      <c r="N2354" s="561" t="s">
        <v>230</v>
      </c>
      <c r="O2354" s="575" t="s">
        <v>674</v>
      </c>
      <c r="P2354" s="537">
        <v>72</v>
      </c>
      <c r="Q2354" s="541" t="s">
        <v>214</v>
      </c>
      <c r="R2354" s="561" t="s">
        <v>239</v>
      </c>
      <c r="S2354" s="560">
        <f>'Report 1'!$BC$18</f>
        <v>0</v>
      </c>
      <c r="T2354" s="568">
        <f>'Report 1'!$BC$93</f>
        <v>0</v>
      </c>
      <c r="U2354" s="571">
        <f>'Report 1'!$BC$179</f>
        <v>0</v>
      </c>
      <c r="AL2354" s="1"/>
      <c r="AM2354" s="1224"/>
      <c r="AN2354" s="1224"/>
      <c r="AO2354" s="1224"/>
      <c r="AP2354" s="1222"/>
      <c r="AQ2354" s="1222"/>
      <c r="AR2354" s="1222"/>
      <c r="AS2354" s="1224"/>
      <c r="AT2354" s="1222"/>
      <c r="AU2354" s="1224"/>
      <c r="AV2354" s="1224"/>
      <c r="AW2354" s="1224"/>
      <c r="AX2354" s="1224"/>
      <c r="AY2354" s="1225"/>
      <c r="AZ2354" s="1224"/>
      <c r="BA2354" s="1226"/>
      <c r="BB2354" s="1227"/>
      <c r="BC2354" s="1228"/>
      <c r="BD2354" s="1228"/>
      <c r="BE2354" s="1228"/>
      <c r="BF2354" s="1228"/>
      <c r="BG2354" s="1228"/>
      <c r="BH2354" s="1228"/>
      <c r="BI2354" s="1228"/>
    </row>
    <row r="2355" spans="2:61">
      <c r="B2355" s="515" t="s">
        <v>669</v>
      </c>
      <c r="C2355" s="516">
        <v>1</v>
      </c>
      <c r="D2355" s="517" t="str">
        <f>'Information Input'!$M$14</f>
        <v xml:space="preserve">      -      </v>
      </c>
      <c r="E2355" s="517" t="s">
        <v>138</v>
      </c>
      <c r="F2355" s="518">
        <f t="shared" ref="F2355:F2418" si="352">DATE(K2355,10,1)</f>
        <v>43739</v>
      </c>
      <c r="G2355" s="518">
        <f t="shared" ref="G2355:G2418" si="353">DATE(K2355,12,31)</f>
        <v>43830</v>
      </c>
      <c r="H2355" s="519">
        <f>'Information Input'!$H$35</f>
        <v>43555</v>
      </c>
      <c r="I2355" s="517" t="str">
        <f>'Information Input'!$J$22</f>
        <v>Quarterly</v>
      </c>
      <c r="J2355" s="519">
        <f>'Information Input'!$H$30</f>
        <v>43555</v>
      </c>
      <c r="K2355" s="517">
        <f>'Information Input'!$J$18</f>
        <v>2019</v>
      </c>
      <c r="L2355" s="578" t="s">
        <v>89</v>
      </c>
      <c r="M2355" s="521" t="s">
        <v>90</v>
      </c>
      <c r="N2355" s="522" t="s">
        <v>91</v>
      </c>
      <c r="O2355" s="523" t="s">
        <v>670</v>
      </c>
      <c r="P2355" s="517">
        <v>2</v>
      </c>
      <c r="Q2355" s="522" t="s">
        <v>142</v>
      </c>
      <c r="R2355" s="522" t="s">
        <v>239</v>
      </c>
      <c r="S2355" s="524">
        <f>'Report 1'!$F$18</f>
        <v>0</v>
      </c>
      <c r="T2355" s="525">
        <f>'Report 1'!$F$20</f>
        <v>0</v>
      </c>
      <c r="U2355" s="526">
        <f>'Report 1'!$F$106</f>
        <v>0</v>
      </c>
      <c r="AL2355" s="1"/>
      <c r="AM2355" s="1224"/>
      <c r="AN2355" s="1224"/>
      <c r="AO2355" s="1224"/>
      <c r="AP2355" s="1222"/>
      <c r="AQ2355" s="1222"/>
      <c r="AR2355" s="1222"/>
      <c r="AS2355" s="1224"/>
      <c r="AT2355" s="1222"/>
      <c r="AU2355" s="1224"/>
      <c r="AV2355" s="1224"/>
      <c r="AW2355" s="1224"/>
      <c r="AX2355" s="1224"/>
      <c r="AY2355" s="1225"/>
      <c r="AZ2355" s="1224"/>
      <c r="BA2355" s="1226"/>
      <c r="BB2355" s="1227"/>
      <c r="BC2355" s="1228"/>
      <c r="BD2355" s="1228"/>
      <c r="BE2355" s="1228"/>
      <c r="BF2355" s="1228"/>
      <c r="BG2355" s="1228"/>
      <c r="BH2355" s="1228"/>
      <c r="BI2355" s="1228"/>
    </row>
    <row r="2356" spans="2:61">
      <c r="B2356" s="535" t="s">
        <v>669</v>
      </c>
      <c r="C2356" s="536">
        <v>1</v>
      </c>
      <c r="D2356" s="537" t="str">
        <f>'Information Input'!$M$14</f>
        <v xml:space="preserve">      -      </v>
      </c>
      <c r="E2356" s="537" t="s">
        <v>138</v>
      </c>
      <c r="F2356" s="538">
        <f t="shared" si="352"/>
        <v>43739</v>
      </c>
      <c r="G2356" s="538">
        <f t="shared" si="353"/>
        <v>43830</v>
      </c>
      <c r="H2356" s="538">
        <f>'Information Input'!$H$35</f>
        <v>43555</v>
      </c>
      <c r="I2356" s="537" t="str">
        <f>'Information Input'!$J$22</f>
        <v>Quarterly</v>
      </c>
      <c r="J2356" s="538">
        <f>'Information Input'!$H$30</f>
        <v>43555</v>
      </c>
      <c r="K2356" s="537">
        <f>'Information Input'!$J$18</f>
        <v>2019</v>
      </c>
      <c r="L2356" s="579" t="s">
        <v>89</v>
      </c>
      <c r="M2356" s="540" t="s">
        <v>90</v>
      </c>
      <c r="N2356" s="541" t="s">
        <v>91</v>
      </c>
      <c r="O2356" s="542" t="s">
        <v>670</v>
      </c>
      <c r="P2356" s="537">
        <v>3</v>
      </c>
      <c r="Q2356" s="541" t="s">
        <v>143</v>
      </c>
      <c r="R2356" s="541" t="s">
        <v>239</v>
      </c>
      <c r="S2356" s="543">
        <f>'Report 1'!$F$18</f>
        <v>0</v>
      </c>
      <c r="T2356" s="544">
        <f>'Report 1'!$F$21</f>
        <v>0</v>
      </c>
      <c r="U2356" s="545">
        <f>'Report 1'!$F$107</f>
        <v>0</v>
      </c>
      <c r="AL2356" s="1"/>
      <c r="AM2356" s="1224"/>
      <c r="AN2356" s="1224"/>
      <c r="AO2356" s="1224"/>
      <c r="AP2356" s="1222"/>
      <c r="AQ2356" s="1222"/>
      <c r="AR2356" s="1222"/>
      <c r="AS2356" s="1224"/>
      <c r="AT2356" s="1222"/>
      <c r="AU2356" s="1224"/>
      <c r="AV2356" s="1224"/>
      <c r="AW2356" s="1224"/>
      <c r="AX2356" s="1224"/>
      <c r="AY2356" s="1225"/>
      <c r="AZ2356" s="1224"/>
      <c r="BA2356" s="1226"/>
      <c r="BB2356" s="1227"/>
      <c r="BC2356" s="1228"/>
      <c r="BD2356" s="1228"/>
      <c r="BE2356" s="1228"/>
      <c r="BF2356" s="1228"/>
      <c r="BG2356" s="1228"/>
      <c r="BH2356" s="1228"/>
      <c r="BI2356" s="1228"/>
    </row>
    <row r="2357" spans="2:61">
      <c r="B2357" s="535" t="s">
        <v>669</v>
      </c>
      <c r="C2357" s="536">
        <v>1</v>
      </c>
      <c r="D2357" s="537" t="str">
        <f>'Information Input'!$M$14</f>
        <v xml:space="preserve">      -      </v>
      </c>
      <c r="E2357" s="537" t="s">
        <v>138</v>
      </c>
      <c r="F2357" s="538">
        <f t="shared" si="352"/>
        <v>43739</v>
      </c>
      <c r="G2357" s="538">
        <f t="shared" si="353"/>
        <v>43830</v>
      </c>
      <c r="H2357" s="538">
        <f>'Information Input'!$H$35</f>
        <v>43555</v>
      </c>
      <c r="I2357" s="537" t="str">
        <f>'Information Input'!$J$22</f>
        <v>Quarterly</v>
      </c>
      <c r="J2357" s="538">
        <f>'Information Input'!$H$30</f>
        <v>43555</v>
      </c>
      <c r="K2357" s="537">
        <f>'Information Input'!$J$18</f>
        <v>2019</v>
      </c>
      <c r="L2357" s="579" t="s">
        <v>89</v>
      </c>
      <c r="M2357" s="540" t="s">
        <v>90</v>
      </c>
      <c r="N2357" s="541" t="s">
        <v>91</v>
      </c>
      <c r="O2357" s="542" t="s">
        <v>670</v>
      </c>
      <c r="P2357" s="537">
        <v>4</v>
      </c>
      <c r="Q2357" s="541" t="s">
        <v>144</v>
      </c>
      <c r="R2357" s="541" t="s">
        <v>239</v>
      </c>
      <c r="S2357" s="543">
        <f>'Report 1'!$F$18</f>
        <v>0</v>
      </c>
      <c r="T2357" s="544">
        <f>'Report 1'!$F$22</f>
        <v>0</v>
      </c>
      <c r="U2357" s="545">
        <f>'Report 1'!$F$108</f>
        <v>0</v>
      </c>
      <c r="AL2357" s="1"/>
      <c r="AM2357" s="1224"/>
      <c r="AN2357" s="1224"/>
      <c r="AO2357" s="1224"/>
      <c r="AP2357" s="1222"/>
      <c r="AQ2357" s="1222"/>
      <c r="AR2357" s="1222"/>
      <c r="AS2357" s="1224"/>
      <c r="AT2357" s="1222"/>
      <c r="AU2357" s="1224"/>
      <c r="AV2357" s="1224"/>
      <c r="AW2357" s="1224"/>
      <c r="AX2357" s="1224"/>
      <c r="AY2357" s="1225"/>
      <c r="AZ2357" s="1224"/>
      <c r="BA2357" s="1226"/>
      <c r="BB2357" s="1227"/>
      <c r="BC2357" s="1228"/>
      <c r="BD2357" s="1228"/>
      <c r="BE2357" s="1228"/>
      <c r="BF2357" s="1228"/>
      <c r="BG2357" s="1228"/>
      <c r="BH2357" s="1228"/>
      <c r="BI2357" s="1228"/>
    </row>
    <row r="2358" spans="2:61">
      <c r="B2358" s="535" t="s">
        <v>669</v>
      </c>
      <c r="C2358" s="536">
        <v>1</v>
      </c>
      <c r="D2358" s="537" t="str">
        <f>'Information Input'!$M$14</f>
        <v xml:space="preserve">      -      </v>
      </c>
      <c r="E2358" s="537" t="s">
        <v>138</v>
      </c>
      <c r="F2358" s="538">
        <f t="shared" si="352"/>
        <v>43739</v>
      </c>
      <c r="G2358" s="538">
        <f t="shared" si="353"/>
        <v>43830</v>
      </c>
      <c r="H2358" s="538">
        <f>'Information Input'!$H$35</f>
        <v>43555</v>
      </c>
      <c r="I2358" s="537" t="str">
        <f>'Information Input'!$J$22</f>
        <v>Quarterly</v>
      </c>
      <c r="J2358" s="538">
        <f>'Information Input'!$H$30</f>
        <v>43555</v>
      </c>
      <c r="K2358" s="537">
        <f>'Information Input'!$J$18</f>
        <v>2019</v>
      </c>
      <c r="L2358" s="579" t="s">
        <v>89</v>
      </c>
      <c r="M2358" s="540" t="s">
        <v>90</v>
      </c>
      <c r="N2358" s="541" t="s">
        <v>91</v>
      </c>
      <c r="O2358" s="542" t="s">
        <v>670</v>
      </c>
      <c r="P2358" s="537">
        <v>5</v>
      </c>
      <c r="Q2358" s="541" t="s">
        <v>145</v>
      </c>
      <c r="R2358" s="541" t="s">
        <v>239</v>
      </c>
      <c r="S2358" s="543">
        <f>'Report 1'!$F$18</f>
        <v>0</v>
      </c>
      <c r="T2358" s="544">
        <f>'Report 1'!$F$23</f>
        <v>0</v>
      </c>
      <c r="U2358" s="545">
        <f>'Report 1'!$F$109</f>
        <v>0</v>
      </c>
      <c r="AL2358" s="1"/>
      <c r="AM2358" s="1224"/>
      <c r="AN2358" s="1224"/>
      <c r="AO2358" s="1224"/>
      <c r="AP2358" s="1222"/>
      <c r="AQ2358" s="1222"/>
      <c r="AR2358" s="1222"/>
      <c r="AS2358" s="1224"/>
      <c r="AT2358" s="1222"/>
      <c r="AU2358" s="1224"/>
      <c r="AV2358" s="1224"/>
      <c r="AW2358" s="1224"/>
      <c r="AX2358" s="1224"/>
      <c r="AY2358" s="1225"/>
      <c r="AZ2358" s="1224"/>
      <c r="BA2358" s="1226"/>
      <c r="BB2358" s="1227"/>
      <c r="BC2358" s="1228"/>
      <c r="BD2358" s="1228"/>
      <c r="BE2358" s="1228"/>
      <c r="BF2358" s="1228"/>
      <c r="BG2358" s="1228"/>
      <c r="BH2358" s="1228"/>
      <c r="BI2358" s="1228"/>
    </row>
    <row r="2359" spans="2:61">
      <c r="B2359" s="535" t="s">
        <v>669</v>
      </c>
      <c r="C2359" s="536">
        <v>1</v>
      </c>
      <c r="D2359" s="537" t="str">
        <f>'Information Input'!$M$14</f>
        <v xml:space="preserve">      -      </v>
      </c>
      <c r="E2359" s="537" t="s">
        <v>138</v>
      </c>
      <c r="F2359" s="538">
        <f t="shared" si="352"/>
        <v>43739</v>
      </c>
      <c r="G2359" s="538">
        <f t="shared" si="353"/>
        <v>43830</v>
      </c>
      <c r="H2359" s="538">
        <f>'Information Input'!$H$35</f>
        <v>43555</v>
      </c>
      <c r="I2359" s="537" t="str">
        <f>'Information Input'!$J$22</f>
        <v>Quarterly</v>
      </c>
      <c r="J2359" s="538">
        <f>'Information Input'!$H$30</f>
        <v>43555</v>
      </c>
      <c r="K2359" s="537">
        <f>'Information Input'!$J$18</f>
        <v>2019</v>
      </c>
      <c r="L2359" s="579" t="s">
        <v>89</v>
      </c>
      <c r="M2359" s="540" t="s">
        <v>90</v>
      </c>
      <c r="N2359" s="541" t="s">
        <v>91</v>
      </c>
      <c r="O2359" s="542" t="s">
        <v>670</v>
      </c>
      <c r="P2359" s="537">
        <v>6</v>
      </c>
      <c r="Q2359" s="541" t="s">
        <v>146</v>
      </c>
      <c r="R2359" s="541" t="s">
        <v>239</v>
      </c>
      <c r="S2359" s="543">
        <f>'Report 1'!$F$18</f>
        <v>0</v>
      </c>
      <c r="T2359" s="544">
        <f>'Report 1'!$F$24</f>
        <v>0</v>
      </c>
      <c r="U2359" s="545">
        <f>'Report 1'!$F$110</f>
        <v>0</v>
      </c>
      <c r="AL2359" s="1"/>
      <c r="AM2359" s="1224"/>
      <c r="AN2359" s="1224"/>
      <c r="AO2359" s="1224"/>
      <c r="AP2359" s="1222"/>
      <c r="AQ2359" s="1222"/>
      <c r="AR2359" s="1222"/>
      <c r="AS2359" s="1224"/>
      <c r="AT2359" s="1222"/>
      <c r="AU2359" s="1224"/>
      <c r="AV2359" s="1224"/>
      <c r="AW2359" s="1224"/>
      <c r="AX2359" s="1224"/>
      <c r="AY2359" s="1225"/>
      <c r="AZ2359" s="1224"/>
      <c r="BA2359" s="1226"/>
      <c r="BB2359" s="1227"/>
      <c r="BC2359" s="1228"/>
      <c r="BD2359" s="1228"/>
      <c r="BE2359" s="1228"/>
      <c r="BF2359" s="1228"/>
      <c r="BG2359" s="1228"/>
      <c r="BH2359" s="1228"/>
      <c r="BI2359" s="1228"/>
    </row>
    <row r="2360" spans="2:61">
      <c r="B2360" s="535" t="s">
        <v>669</v>
      </c>
      <c r="C2360" s="536">
        <v>1</v>
      </c>
      <c r="D2360" s="537" t="str">
        <f>'Information Input'!$M$14</f>
        <v xml:space="preserve">      -      </v>
      </c>
      <c r="E2360" s="537" t="s">
        <v>138</v>
      </c>
      <c r="F2360" s="538">
        <f t="shared" si="352"/>
        <v>43739</v>
      </c>
      <c r="G2360" s="538">
        <f t="shared" si="353"/>
        <v>43830</v>
      </c>
      <c r="H2360" s="538">
        <f>'Information Input'!$H$35</f>
        <v>43555</v>
      </c>
      <c r="I2360" s="537" t="str">
        <f>'Information Input'!$J$22</f>
        <v>Quarterly</v>
      </c>
      <c r="J2360" s="538">
        <f>'Information Input'!$H$30</f>
        <v>43555</v>
      </c>
      <c r="K2360" s="537">
        <f>'Information Input'!$J$18</f>
        <v>2019</v>
      </c>
      <c r="L2360" s="579" t="s">
        <v>89</v>
      </c>
      <c r="M2360" s="540" t="s">
        <v>90</v>
      </c>
      <c r="N2360" s="541" t="s">
        <v>91</v>
      </c>
      <c r="O2360" s="542" t="s">
        <v>674</v>
      </c>
      <c r="P2360" s="537">
        <v>7</v>
      </c>
      <c r="Q2360" s="541" t="s">
        <v>147</v>
      </c>
      <c r="R2360" s="541" t="s">
        <v>239</v>
      </c>
      <c r="S2360" s="543">
        <f>'Report 1'!$F$18</f>
        <v>0</v>
      </c>
      <c r="T2360" s="544">
        <f>'Report 1'!$F$25</f>
        <v>0</v>
      </c>
      <c r="U2360" s="545">
        <f>'Report 1'!$F$111</f>
        <v>0</v>
      </c>
      <c r="AL2360" s="1"/>
      <c r="AM2360" s="1224"/>
      <c r="AN2360" s="1224"/>
      <c r="AO2360" s="1224"/>
      <c r="AP2360" s="1222"/>
      <c r="AQ2360" s="1222"/>
      <c r="AR2360" s="1222"/>
      <c r="AS2360" s="1224"/>
      <c r="AT2360" s="1222"/>
      <c r="AU2360" s="1224"/>
      <c r="AV2360" s="1224"/>
      <c r="AW2360" s="1224"/>
      <c r="AX2360" s="1224"/>
      <c r="AY2360" s="1225"/>
      <c r="AZ2360" s="1224"/>
      <c r="BA2360" s="1226"/>
      <c r="BB2360" s="1227"/>
      <c r="BC2360" s="1228"/>
      <c r="BD2360" s="1228"/>
      <c r="BE2360" s="1228"/>
      <c r="BF2360" s="1228"/>
      <c r="BG2360" s="1228"/>
      <c r="BH2360" s="1228"/>
      <c r="BI2360" s="1228"/>
    </row>
    <row r="2361" spans="2:61">
      <c r="B2361" s="535" t="s">
        <v>669</v>
      </c>
      <c r="C2361" s="536">
        <v>1</v>
      </c>
      <c r="D2361" s="537" t="str">
        <f>'Information Input'!$M$14</f>
        <v xml:space="preserve">      -      </v>
      </c>
      <c r="E2361" s="537" t="s">
        <v>138</v>
      </c>
      <c r="F2361" s="538">
        <f t="shared" si="352"/>
        <v>43739</v>
      </c>
      <c r="G2361" s="538">
        <f t="shared" si="353"/>
        <v>43830</v>
      </c>
      <c r="H2361" s="538">
        <f>'Information Input'!$H$35</f>
        <v>43555</v>
      </c>
      <c r="I2361" s="537" t="str">
        <f>'Information Input'!$J$22</f>
        <v>Quarterly</v>
      </c>
      <c r="J2361" s="538">
        <f>'Information Input'!$H$30</f>
        <v>43555</v>
      </c>
      <c r="K2361" s="537">
        <f>'Information Input'!$J$18</f>
        <v>2019</v>
      </c>
      <c r="L2361" s="579" t="s">
        <v>89</v>
      </c>
      <c r="M2361" s="540" t="s">
        <v>90</v>
      </c>
      <c r="N2361" s="541" t="s">
        <v>91</v>
      </c>
      <c r="O2361" s="542" t="s">
        <v>670</v>
      </c>
      <c r="P2361" s="537">
        <v>8</v>
      </c>
      <c r="Q2361" s="541" t="s">
        <v>148</v>
      </c>
      <c r="R2361" s="541" t="s">
        <v>239</v>
      </c>
      <c r="S2361" s="543">
        <f>'Report 1'!$F$18</f>
        <v>0</v>
      </c>
      <c r="T2361" s="544">
        <f>'Report 1'!$F$26</f>
        <v>0</v>
      </c>
      <c r="U2361" s="545">
        <f>'Report 1'!$F$112</f>
        <v>0</v>
      </c>
      <c r="AL2361" s="1"/>
      <c r="AM2361" s="1224"/>
      <c r="AN2361" s="1224"/>
      <c r="AO2361" s="1224"/>
      <c r="AP2361" s="1222"/>
      <c r="AQ2361" s="1222"/>
      <c r="AR2361" s="1222"/>
      <c r="AS2361" s="1224"/>
      <c r="AT2361" s="1222"/>
      <c r="AU2361" s="1224"/>
      <c r="AV2361" s="1224"/>
      <c r="AW2361" s="1224"/>
      <c r="AX2361" s="1224"/>
      <c r="AY2361" s="1225"/>
      <c r="AZ2361" s="1224"/>
      <c r="BA2361" s="1226"/>
      <c r="BB2361" s="1227"/>
      <c r="BC2361" s="1228"/>
      <c r="BD2361" s="1228"/>
      <c r="BE2361" s="1228"/>
      <c r="BF2361" s="1228"/>
      <c r="BG2361" s="1228"/>
      <c r="BH2361" s="1228"/>
      <c r="BI2361" s="1228"/>
    </row>
    <row r="2362" spans="2:61">
      <c r="B2362" s="535" t="s">
        <v>669</v>
      </c>
      <c r="C2362" s="536">
        <v>1</v>
      </c>
      <c r="D2362" s="537" t="str">
        <f>'Information Input'!$M$14</f>
        <v xml:space="preserve">      -      </v>
      </c>
      <c r="E2362" s="537" t="s">
        <v>138</v>
      </c>
      <c r="F2362" s="538">
        <f t="shared" si="352"/>
        <v>43739</v>
      </c>
      <c r="G2362" s="538">
        <f t="shared" si="353"/>
        <v>43830</v>
      </c>
      <c r="H2362" s="538">
        <f>'Information Input'!$H$35</f>
        <v>43555</v>
      </c>
      <c r="I2362" s="537" t="str">
        <f>'Information Input'!$J$22</f>
        <v>Quarterly</v>
      </c>
      <c r="J2362" s="538">
        <f>'Information Input'!$H$30</f>
        <v>43555</v>
      </c>
      <c r="K2362" s="537">
        <f>'Information Input'!$J$18</f>
        <v>2019</v>
      </c>
      <c r="L2362" s="579" t="s">
        <v>89</v>
      </c>
      <c r="M2362" s="540" t="s">
        <v>90</v>
      </c>
      <c r="N2362" s="541" t="s">
        <v>91</v>
      </c>
      <c r="O2362" s="542" t="s">
        <v>670</v>
      </c>
      <c r="P2362" s="537">
        <v>9</v>
      </c>
      <c r="Q2362" s="541" t="s">
        <v>149</v>
      </c>
      <c r="R2362" s="541" t="s">
        <v>239</v>
      </c>
      <c r="S2362" s="543">
        <f>'Report 1'!$F$18</f>
        <v>0</v>
      </c>
      <c r="T2362" s="544">
        <f>'Report 1'!$F$27</f>
        <v>0</v>
      </c>
      <c r="U2362" s="545">
        <f>'Report 1'!$F$113</f>
        <v>0</v>
      </c>
      <c r="AL2362" s="1"/>
      <c r="AM2362" s="1224"/>
      <c r="AN2362" s="1224"/>
      <c r="AO2362" s="1224"/>
      <c r="AP2362" s="1222"/>
      <c r="AQ2362" s="1222"/>
      <c r="AR2362" s="1222"/>
      <c r="AS2362" s="1224"/>
      <c r="AT2362" s="1222"/>
      <c r="AU2362" s="1224"/>
      <c r="AV2362" s="1224"/>
      <c r="AW2362" s="1224"/>
      <c r="AX2362" s="1224"/>
      <c r="AY2362" s="1225"/>
      <c r="AZ2362" s="1224"/>
      <c r="BA2362" s="1226"/>
      <c r="BB2362" s="1227"/>
      <c r="BC2362" s="1228"/>
      <c r="BD2362" s="1228"/>
      <c r="BE2362" s="1228"/>
      <c r="BF2362" s="1228"/>
      <c r="BG2362" s="1228"/>
      <c r="BH2362" s="1228"/>
      <c r="BI2362" s="1228"/>
    </row>
    <row r="2363" spans="2:61">
      <c r="B2363" s="535" t="s">
        <v>669</v>
      </c>
      <c r="C2363" s="536">
        <v>1</v>
      </c>
      <c r="D2363" s="537" t="str">
        <f>'Information Input'!$M$14</f>
        <v xml:space="preserve">      -      </v>
      </c>
      <c r="E2363" s="537" t="s">
        <v>138</v>
      </c>
      <c r="F2363" s="538">
        <f t="shared" si="352"/>
        <v>43739</v>
      </c>
      <c r="G2363" s="538">
        <f t="shared" si="353"/>
        <v>43830</v>
      </c>
      <c r="H2363" s="538">
        <f>'Information Input'!$H$35</f>
        <v>43555</v>
      </c>
      <c r="I2363" s="537" t="str">
        <f>'Information Input'!$J$22</f>
        <v>Quarterly</v>
      </c>
      <c r="J2363" s="538">
        <f>'Information Input'!$H$30</f>
        <v>43555</v>
      </c>
      <c r="K2363" s="537">
        <f>'Information Input'!$J$18</f>
        <v>2019</v>
      </c>
      <c r="L2363" s="579" t="s">
        <v>89</v>
      </c>
      <c r="M2363" s="540" t="s">
        <v>90</v>
      </c>
      <c r="N2363" s="541" t="s">
        <v>91</v>
      </c>
      <c r="O2363" s="542" t="s">
        <v>674</v>
      </c>
      <c r="P2363" s="537">
        <v>10</v>
      </c>
      <c r="Q2363" s="541" t="s">
        <v>150</v>
      </c>
      <c r="R2363" s="541" t="s">
        <v>239</v>
      </c>
      <c r="S2363" s="543">
        <f>'Report 1'!$F$18</f>
        <v>0</v>
      </c>
      <c r="T2363" s="544">
        <f>'Report 1'!$F$28</f>
        <v>0</v>
      </c>
      <c r="U2363" s="545">
        <f>'Report 1'!$F$114</f>
        <v>0</v>
      </c>
      <c r="AL2363" s="1"/>
      <c r="AM2363" s="1224"/>
      <c r="AN2363" s="1224"/>
      <c r="AO2363" s="1224"/>
      <c r="AP2363" s="1222"/>
      <c r="AQ2363" s="1222"/>
      <c r="AR2363" s="1222"/>
      <c r="AS2363" s="1224"/>
      <c r="AT2363" s="1222"/>
      <c r="AU2363" s="1224"/>
      <c r="AV2363" s="1224"/>
      <c r="AW2363" s="1224"/>
      <c r="AX2363" s="1224"/>
      <c r="AY2363" s="1225"/>
      <c r="AZ2363" s="1224"/>
      <c r="BA2363" s="1"/>
      <c r="BB2363" s="1227"/>
      <c r="BC2363" s="1228"/>
      <c r="BD2363" s="1228"/>
      <c r="BE2363" s="1228"/>
      <c r="BF2363" s="1228"/>
      <c r="BG2363" s="1228"/>
      <c r="BH2363" s="1228"/>
      <c r="BI2363" s="1228"/>
    </row>
    <row r="2364" spans="2:61">
      <c r="B2364" s="535" t="s">
        <v>669</v>
      </c>
      <c r="C2364" s="536">
        <v>1</v>
      </c>
      <c r="D2364" s="537" t="str">
        <f>'Information Input'!$M$14</f>
        <v xml:space="preserve">      -      </v>
      </c>
      <c r="E2364" s="537" t="s">
        <v>138</v>
      </c>
      <c r="F2364" s="538">
        <f t="shared" si="352"/>
        <v>43739</v>
      </c>
      <c r="G2364" s="538">
        <f t="shared" si="353"/>
        <v>43830</v>
      </c>
      <c r="H2364" s="538">
        <f>'Information Input'!$H$35</f>
        <v>43555</v>
      </c>
      <c r="I2364" s="537" t="str">
        <f>'Information Input'!$J$22</f>
        <v>Quarterly</v>
      </c>
      <c r="J2364" s="538">
        <f>'Information Input'!$H$30</f>
        <v>43555</v>
      </c>
      <c r="K2364" s="537">
        <f>'Information Input'!$J$18</f>
        <v>2019</v>
      </c>
      <c r="L2364" s="579" t="s">
        <v>89</v>
      </c>
      <c r="M2364" s="540" t="s">
        <v>90</v>
      </c>
      <c r="N2364" s="541" t="s">
        <v>91</v>
      </c>
      <c r="O2364" s="542" t="s">
        <v>671</v>
      </c>
      <c r="P2364" s="537">
        <v>11</v>
      </c>
      <c r="Q2364" s="541" t="s">
        <v>153</v>
      </c>
      <c r="R2364" s="541" t="s">
        <v>231</v>
      </c>
      <c r="S2364" s="543">
        <f>'Report 1'!$F$18</f>
        <v>0</v>
      </c>
      <c r="T2364" s="544">
        <f>'Report 1'!$F$31</f>
        <v>0</v>
      </c>
      <c r="U2364" s="545">
        <f>'Report 1'!$F$117</f>
        <v>0</v>
      </c>
      <c r="AL2364" s="576"/>
      <c r="AM2364" s="1221"/>
      <c r="AN2364" s="1221"/>
      <c r="AO2364" s="1221"/>
      <c r="AP2364" s="1222"/>
      <c r="AQ2364" s="1222"/>
      <c r="AR2364" s="1223"/>
      <c r="AS2364" s="1221"/>
      <c r="AT2364" s="1223"/>
      <c r="AU2364" s="1221"/>
      <c r="AV2364" s="1221"/>
      <c r="AW2364" s="1221"/>
      <c r="AX2364" s="1224"/>
      <c r="AY2364" s="1225"/>
      <c r="AZ2364" s="1224"/>
      <c r="BA2364" s="1226"/>
      <c r="BB2364" s="1227"/>
      <c r="BC2364" s="1228"/>
      <c r="BD2364" s="1228"/>
      <c r="BE2364" s="1228"/>
      <c r="BF2364" s="1228"/>
      <c r="BG2364" s="1228"/>
      <c r="BH2364" s="1228"/>
      <c r="BI2364" s="1228"/>
    </row>
    <row r="2365" spans="2:61">
      <c r="B2365" s="535" t="s">
        <v>669</v>
      </c>
      <c r="C2365" s="536">
        <v>1</v>
      </c>
      <c r="D2365" s="537" t="str">
        <f>'Information Input'!$M$14</f>
        <v xml:space="preserve">      -      </v>
      </c>
      <c r="E2365" s="537" t="s">
        <v>138</v>
      </c>
      <c r="F2365" s="538">
        <f t="shared" si="352"/>
        <v>43739</v>
      </c>
      <c r="G2365" s="538">
        <f t="shared" si="353"/>
        <v>43830</v>
      </c>
      <c r="H2365" s="538">
        <f>'Information Input'!$H$35</f>
        <v>43555</v>
      </c>
      <c r="I2365" s="537" t="str">
        <f>'Information Input'!$J$22</f>
        <v>Quarterly</v>
      </c>
      <c r="J2365" s="538">
        <f>'Information Input'!$H$30</f>
        <v>43555</v>
      </c>
      <c r="K2365" s="537">
        <f>'Information Input'!$J$18</f>
        <v>2019</v>
      </c>
      <c r="L2365" s="579" t="s">
        <v>89</v>
      </c>
      <c r="M2365" s="540" t="s">
        <v>90</v>
      </c>
      <c r="N2365" s="541" t="s">
        <v>91</v>
      </c>
      <c r="O2365" s="542" t="s">
        <v>671</v>
      </c>
      <c r="P2365" s="537">
        <v>12</v>
      </c>
      <c r="Q2365" s="541" t="s">
        <v>154</v>
      </c>
      <c r="R2365" s="541" t="s">
        <v>231</v>
      </c>
      <c r="S2365" s="543">
        <f>'Report 1'!$F$18</f>
        <v>0</v>
      </c>
      <c r="T2365" s="544">
        <f>'Report 1'!$F$32</f>
        <v>0</v>
      </c>
      <c r="U2365" s="545">
        <f>'Report 1'!$F$118</f>
        <v>0</v>
      </c>
      <c r="AL2365" s="1"/>
      <c r="AM2365" s="1224"/>
      <c r="AN2365" s="1224"/>
      <c r="AO2365" s="1224"/>
      <c r="AP2365" s="1222"/>
      <c r="AQ2365" s="1222"/>
      <c r="AR2365" s="1222"/>
      <c r="AS2365" s="1224"/>
      <c r="AT2365" s="1222"/>
      <c r="AU2365" s="1224"/>
      <c r="AV2365" s="1224"/>
      <c r="AW2365" s="1224"/>
      <c r="AX2365" s="1224"/>
      <c r="AY2365" s="1225"/>
      <c r="AZ2365" s="1224"/>
      <c r="BA2365" s="1226"/>
      <c r="BB2365" s="1227"/>
      <c r="BC2365" s="1228"/>
      <c r="BD2365" s="1228"/>
      <c r="BE2365" s="1228"/>
      <c r="BF2365" s="1228"/>
      <c r="BG2365" s="1228"/>
      <c r="BH2365" s="1228"/>
      <c r="BI2365" s="1228"/>
    </row>
    <row r="2366" spans="2:61">
      <c r="B2366" s="535" t="s">
        <v>669</v>
      </c>
      <c r="C2366" s="536">
        <v>1</v>
      </c>
      <c r="D2366" s="537" t="str">
        <f>'Information Input'!$M$14</f>
        <v xml:space="preserve">      -      </v>
      </c>
      <c r="E2366" s="537" t="s">
        <v>138</v>
      </c>
      <c r="F2366" s="538">
        <f t="shared" si="352"/>
        <v>43739</v>
      </c>
      <c r="G2366" s="538">
        <f t="shared" si="353"/>
        <v>43830</v>
      </c>
      <c r="H2366" s="538">
        <f>'Information Input'!$H$35</f>
        <v>43555</v>
      </c>
      <c r="I2366" s="537" t="str">
        <f>'Information Input'!$J$22</f>
        <v>Quarterly</v>
      </c>
      <c r="J2366" s="538">
        <f>'Information Input'!$H$30</f>
        <v>43555</v>
      </c>
      <c r="K2366" s="537">
        <f>'Information Input'!$J$18</f>
        <v>2019</v>
      </c>
      <c r="L2366" s="579" t="s">
        <v>89</v>
      </c>
      <c r="M2366" s="540" t="s">
        <v>90</v>
      </c>
      <c r="N2366" s="541" t="s">
        <v>91</v>
      </c>
      <c r="O2366" s="542" t="s">
        <v>671</v>
      </c>
      <c r="P2366" s="537">
        <v>13</v>
      </c>
      <c r="Q2366" s="541" t="s">
        <v>155</v>
      </c>
      <c r="R2366" s="541" t="s">
        <v>232</v>
      </c>
      <c r="S2366" s="543">
        <f>'Report 1'!$F$18</f>
        <v>0</v>
      </c>
      <c r="T2366" s="544">
        <f>'Report 1'!$F$33</f>
        <v>0</v>
      </c>
      <c r="U2366" s="545">
        <f>'Report 1'!$F$119</f>
        <v>0</v>
      </c>
      <c r="AL2366" s="1"/>
      <c r="AM2366" s="1224"/>
      <c r="AN2366" s="1224"/>
      <c r="AO2366" s="1224"/>
      <c r="AP2366" s="1222"/>
      <c r="AQ2366" s="1222"/>
      <c r="AR2366" s="1222"/>
      <c r="AS2366" s="1224"/>
      <c r="AT2366" s="1222"/>
      <c r="AU2366" s="1224"/>
      <c r="AV2366" s="1224"/>
      <c r="AW2366" s="1224"/>
      <c r="AX2366" s="1224"/>
      <c r="AY2366" s="1225"/>
      <c r="AZ2366" s="1224"/>
      <c r="BA2366" s="1226"/>
      <c r="BB2366" s="1227"/>
      <c r="BC2366" s="1228"/>
      <c r="BD2366" s="1228"/>
      <c r="BE2366" s="1228"/>
      <c r="BF2366" s="1228"/>
      <c r="BG2366" s="1228"/>
      <c r="BH2366" s="1228"/>
      <c r="BI2366" s="1228"/>
    </row>
    <row r="2367" spans="2:61">
      <c r="B2367" s="535" t="s">
        <v>669</v>
      </c>
      <c r="C2367" s="536">
        <v>1</v>
      </c>
      <c r="D2367" s="537" t="str">
        <f>'Information Input'!$M$14</f>
        <v xml:space="preserve">      -      </v>
      </c>
      <c r="E2367" s="537" t="s">
        <v>138</v>
      </c>
      <c r="F2367" s="538">
        <f t="shared" si="352"/>
        <v>43739</v>
      </c>
      <c r="G2367" s="538">
        <f t="shared" si="353"/>
        <v>43830</v>
      </c>
      <c r="H2367" s="538">
        <f>'Information Input'!$H$35</f>
        <v>43555</v>
      </c>
      <c r="I2367" s="537" t="str">
        <f>'Information Input'!$J$22</f>
        <v>Quarterly</v>
      </c>
      <c r="J2367" s="538">
        <f>'Information Input'!$H$30</f>
        <v>43555</v>
      </c>
      <c r="K2367" s="537">
        <f>'Information Input'!$J$18</f>
        <v>2019</v>
      </c>
      <c r="L2367" s="579" t="s">
        <v>89</v>
      </c>
      <c r="M2367" s="540" t="s">
        <v>90</v>
      </c>
      <c r="N2367" s="541" t="s">
        <v>91</v>
      </c>
      <c r="O2367" s="542" t="s">
        <v>671</v>
      </c>
      <c r="P2367" s="537">
        <v>14</v>
      </c>
      <c r="Q2367" s="541" t="s">
        <v>156</v>
      </c>
      <c r="R2367" s="541" t="s">
        <v>233</v>
      </c>
      <c r="S2367" s="543">
        <f>'Report 1'!$F$18</f>
        <v>0</v>
      </c>
      <c r="T2367" s="544">
        <f>'Report 1'!$F$34</f>
        <v>0</v>
      </c>
      <c r="U2367" s="545">
        <f>'Report 1'!$F$120</f>
        <v>0</v>
      </c>
      <c r="AL2367" s="1"/>
      <c r="AM2367" s="1224"/>
      <c r="AN2367" s="1224"/>
      <c r="AO2367" s="1224"/>
      <c r="AP2367" s="1222"/>
      <c r="AQ2367" s="1222"/>
      <c r="AR2367" s="1222"/>
      <c r="AS2367" s="1224"/>
      <c r="AT2367" s="1222"/>
      <c r="AU2367" s="1224"/>
      <c r="AV2367" s="1224"/>
      <c r="AW2367" s="1224"/>
      <c r="AX2367" s="1224"/>
      <c r="AY2367" s="1225"/>
      <c r="AZ2367" s="1224"/>
      <c r="BA2367" s="1226"/>
      <c r="BB2367" s="1227"/>
      <c r="BC2367" s="1228"/>
      <c r="BD2367" s="1228"/>
      <c r="BE2367" s="1228"/>
      <c r="BF2367" s="1228"/>
      <c r="BG2367" s="1228"/>
      <c r="BH2367" s="1228"/>
      <c r="BI2367" s="1228"/>
    </row>
    <row r="2368" spans="2:61">
      <c r="B2368" s="535" t="s">
        <v>669</v>
      </c>
      <c r="C2368" s="536">
        <v>1</v>
      </c>
      <c r="D2368" s="537" t="str">
        <f>'Information Input'!$M$14</f>
        <v xml:space="preserve">      -      </v>
      </c>
      <c r="E2368" s="537" t="s">
        <v>138</v>
      </c>
      <c r="F2368" s="538">
        <f t="shared" si="352"/>
        <v>43739</v>
      </c>
      <c r="G2368" s="538">
        <f t="shared" si="353"/>
        <v>43830</v>
      </c>
      <c r="H2368" s="538">
        <f>'Information Input'!$H$35</f>
        <v>43555</v>
      </c>
      <c r="I2368" s="537" t="str">
        <f>'Information Input'!$J$22</f>
        <v>Quarterly</v>
      </c>
      <c r="J2368" s="538">
        <f>'Information Input'!$H$30</f>
        <v>43555</v>
      </c>
      <c r="K2368" s="537">
        <f>'Information Input'!$J$18</f>
        <v>2019</v>
      </c>
      <c r="L2368" s="579" t="s">
        <v>89</v>
      </c>
      <c r="M2368" s="540" t="s">
        <v>90</v>
      </c>
      <c r="N2368" s="541" t="s">
        <v>91</v>
      </c>
      <c r="O2368" s="542" t="s">
        <v>671</v>
      </c>
      <c r="P2368" s="537">
        <v>15</v>
      </c>
      <c r="Q2368" s="541" t="s">
        <v>157</v>
      </c>
      <c r="R2368" s="541" t="s">
        <v>234</v>
      </c>
      <c r="S2368" s="543">
        <f>'Report 1'!$F$18</f>
        <v>0</v>
      </c>
      <c r="T2368" s="544">
        <f>'Report 1'!$F$35</f>
        <v>0</v>
      </c>
      <c r="U2368" s="545">
        <f>'Report 1'!$F$121</f>
        <v>0</v>
      </c>
      <c r="AL2368" s="1"/>
      <c r="AM2368" s="1224"/>
      <c r="AN2368" s="1224"/>
      <c r="AO2368" s="1224"/>
      <c r="AP2368" s="1222"/>
      <c r="AQ2368" s="1222"/>
      <c r="AR2368" s="1222"/>
      <c r="AS2368" s="1224"/>
      <c r="AT2368" s="1222"/>
      <c r="AU2368" s="1224"/>
      <c r="AV2368" s="1224"/>
      <c r="AW2368" s="1224"/>
      <c r="AX2368" s="1224"/>
      <c r="AY2368" s="1225"/>
      <c r="AZ2368" s="1224"/>
      <c r="BA2368" s="1226"/>
      <c r="BB2368" s="1227"/>
      <c r="BC2368" s="1228"/>
      <c r="BD2368" s="1228"/>
      <c r="BE2368" s="1228"/>
      <c r="BF2368" s="1228"/>
      <c r="BG2368" s="1228"/>
      <c r="BH2368" s="1228"/>
      <c r="BI2368" s="1228"/>
    </row>
    <row r="2369" spans="2:61">
      <c r="B2369" s="535" t="s">
        <v>669</v>
      </c>
      <c r="C2369" s="536">
        <v>1</v>
      </c>
      <c r="D2369" s="537" t="str">
        <f>'Information Input'!$M$14</f>
        <v xml:space="preserve">      -      </v>
      </c>
      <c r="E2369" s="537" t="s">
        <v>138</v>
      </c>
      <c r="F2369" s="538">
        <f t="shared" si="352"/>
        <v>43739</v>
      </c>
      <c r="G2369" s="538">
        <f t="shared" si="353"/>
        <v>43830</v>
      </c>
      <c r="H2369" s="538">
        <f>'Information Input'!$H$35</f>
        <v>43555</v>
      </c>
      <c r="I2369" s="537" t="str">
        <f>'Information Input'!$J$22</f>
        <v>Quarterly</v>
      </c>
      <c r="J2369" s="538">
        <f>'Information Input'!$H$30</f>
        <v>43555</v>
      </c>
      <c r="K2369" s="537">
        <f>'Information Input'!$J$18</f>
        <v>2019</v>
      </c>
      <c r="L2369" s="579" t="s">
        <v>89</v>
      </c>
      <c r="M2369" s="540" t="s">
        <v>90</v>
      </c>
      <c r="N2369" s="541" t="s">
        <v>91</v>
      </c>
      <c r="O2369" s="542" t="s">
        <v>671</v>
      </c>
      <c r="P2369" s="537">
        <v>16</v>
      </c>
      <c r="Q2369" s="541" t="s">
        <v>158</v>
      </c>
      <c r="R2369" s="541" t="s">
        <v>235</v>
      </c>
      <c r="S2369" s="543">
        <f>'Report 1'!$F$18</f>
        <v>0</v>
      </c>
      <c r="T2369" s="544">
        <f>'Report 1'!$F$36</f>
        <v>0</v>
      </c>
      <c r="U2369" s="545">
        <f>'Report 1'!$F$122</f>
        <v>0</v>
      </c>
      <c r="AL2369" s="1"/>
      <c r="AM2369" s="1224"/>
      <c r="AN2369" s="1224"/>
      <c r="AO2369" s="1224"/>
      <c r="AP2369" s="1222"/>
      <c r="AQ2369" s="1222"/>
      <c r="AR2369" s="1222"/>
      <c r="AS2369" s="1224"/>
      <c r="AT2369" s="1222"/>
      <c r="AU2369" s="1224"/>
      <c r="AV2369" s="1224"/>
      <c r="AW2369" s="1224"/>
      <c r="AX2369" s="1224"/>
      <c r="AY2369" s="1225"/>
      <c r="AZ2369" s="1224"/>
      <c r="BA2369" s="1226"/>
      <c r="BB2369" s="1227"/>
      <c r="BC2369" s="1228"/>
      <c r="BD2369" s="1228"/>
      <c r="BE2369" s="1228"/>
      <c r="BF2369" s="1228"/>
      <c r="BG2369" s="1228"/>
      <c r="BH2369" s="1228"/>
      <c r="BI2369" s="1228"/>
    </row>
    <row r="2370" spans="2:61">
      <c r="B2370" s="535" t="s">
        <v>669</v>
      </c>
      <c r="C2370" s="536">
        <v>1</v>
      </c>
      <c r="D2370" s="537" t="str">
        <f>'Information Input'!$M$14</f>
        <v xml:space="preserve">      -      </v>
      </c>
      <c r="E2370" s="537" t="s">
        <v>138</v>
      </c>
      <c r="F2370" s="538">
        <f t="shared" si="352"/>
        <v>43739</v>
      </c>
      <c r="G2370" s="538">
        <f t="shared" si="353"/>
        <v>43830</v>
      </c>
      <c r="H2370" s="538">
        <f>'Information Input'!$H$35</f>
        <v>43555</v>
      </c>
      <c r="I2370" s="537" t="str">
        <f>'Information Input'!$J$22</f>
        <v>Quarterly</v>
      </c>
      <c r="J2370" s="538">
        <f>'Information Input'!$H$30</f>
        <v>43555</v>
      </c>
      <c r="K2370" s="537">
        <f>'Information Input'!$J$18</f>
        <v>2019</v>
      </c>
      <c r="L2370" s="579" t="s">
        <v>89</v>
      </c>
      <c r="M2370" s="540" t="s">
        <v>90</v>
      </c>
      <c r="N2370" s="541" t="s">
        <v>91</v>
      </c>
      <c r="O2370" s="542" t="s">
        <v>671</v>
      </c>
      <c r="P2370" s="537">
        <v>17</v>
      </c>
      <c r="Q2370" s="541" t="s">
        <v>159</v>
      </c>
      <c r="R2370" s="541" t="s">
        <v>235</v>
      </c>
      <c r="S2370" s="543">
        <f>'Report 1'!$F$18</f>
        <v>0</v>
      </c>
      <c r="T2370" s="544">
        <f>'Report 1'!$F$37</f>
        <v>0</v>
      </c>
      <c r="U2370" s="545">
        <f>'Report 1'!$F$123</f>
        <v>0</v>
      </c>
      <c r="AL2370" s="1"/>
      <c r="AM2370" s="1224"/>
      <c r="AN2370" s="1224"/>
      <c r="AO2370" s="1224"/>
      <c r="AP2370" s="1222"/>
      <c r="AQ2370" s="1222"/>
      <c r="AR2370" s="1222"/>
      <c r="AS2370" s="1224"/>
      <c r="AT2370" s="1222"/>
      <c r="AU2370" s="1224"/>
      <c r="AV2370" s="1224"/>
      <c r="AW2370" s="1224"/>
      <c r="AX2370" s="1224"/>
      <c r="AY2370" s="1225"/>
      <c r="AZ2370" s="1224"/>
      <c r="BA2370" s="1226"/>
      <c r="BB2370" s="1227"/>
      <c r="BC2370" s="1228"/>
      <c r="BD2370" s="1228"/>
      <c r="BE2370" s="1228"/>
      <c r="BF2370" s="1228"/>
      <c r="BG2370" s="1228"/>
      <c r="BH2370" s="1228"/>
      <c r="BI2370" s="1228"/>
    </row>
    <row r="2371" spans="2:61">
      <c r="B2371" s="535" t="s">
        <v>669</v>
      </c>
      <c r="C2371" s="536">
        <v>1</v>
      </c>
      <c r="D2371" s="537" t="str">
        <f>'Information Input'!$M$14</f>
        <v xml:space="preserve">      -      </v>
      </c>
      <c r="E2371" s="537" t="s">
        <v>138</v>
      </c>
      <c r="F2371" s="538">
        <f t="shared" si="352"/>
        <v>43739</v>
      </c>
      <c r="G2371" s="538">
        <f t="shared" si="353"/>
        <v>43830</v>
      </c>
      <c r="H2371" s="538">
        <f>'Information Input'!$H$35</f>
        <v>43555</v>
      </c>
      <c r="I2371" s="537" t="str">
        <f>'Information Input'!$J$22</f>
        <v>Quarterly</v>
      </c>
      <c r="J2371" s="538">
        <f>'Information Input'!$H$30</f>
        <v>43555</v>
      </c>
      <c r="K2371" s="537">
        <f>'Information Input'!$J$18</f>
        <v>2019</v>
      </c>
      <c r="L2371" s="579" t="s">
        <v>89</v>
      </c>
      <c r="M2371" s="540" t="s">
        <v>90</v>
      </c>
      <c r="N2371" s="541" t="s">
        <v>91</v>
      </c>
      <c r="O2371" s="542" t="s">
        <v>671</v>
      </c>
      <c r="P2371" s="537">
        <v>18</v>
      </c>
      <c r="Q2371" s="541" t="s">
        <v>160</v>
      </c>
      <c r="R2371" s="541" t="s">
        <v>235</v>
      </c>
      <c r="S2371" s="543">
        <f>'Report 1'!$F$18</f>
        <v>0</v>
      </c>
      <c r="T2371" s="544">
        <f>'Report 1'!$F$38</f>
        <v>0</v>
      </c>
      <c r="U2371" s="545">
        <f>'Report 1'!$F$124</f>
        <v>0</v>
      </c>
      <c r="AL2371" s="1"/>
      <c r="AM2371" s="1224"/>
      <c r="AN2371" s="1224"/>
      <c r="AO2371" s="1224"/>
      <c r="AP2371" s="1222"/>
      <c r="AQ2371" s="1222"/>
      <c r="AR2371" s="1222"/>
      <c r="AS2371" s="1224"/>
      <c r="AT2371" s="1222"/>
      <c r="AU2371" s="1224"/>
      <c r="AV2371" s="1224"/>
      <c r="AW2371" s="1224"/>
      <c r="AX2371" s="1224"/>
      <c r="AY2371" s="1225"/>
      <c r="AZ2371" s="1224"/>
      <c r="BA2371" s="1226"/>
      <c r="BB2371" s="1227"/>
      <c r="BC2371" s="1228"/>
      <c r="BD2371" s="1228"/>
      <c r="BE2371" s="1228"/>
      <c r="BF2371" s="1228"/>
      <c r="BG2371" s="1228"/>
      <c r="BH2371" s="1228"/>
      <c r="BI2371" s="1228"/>
    </row>
    <row r="2372" spans="2:61">
      <c r="B2372" s="535" t="s">
        <v>669</v>
      </c>
      <c r="C2372" s="536">
        <v>1</v>
      </c>
      <c r="D2372" s="537" t="str">
        <f>'Information Input'!$M$14</f>
        <v xml:space="preserve">      -      </v>
      </c>
      <c r="E2372" s="537" t="s">
        <v>138</v>
      </c>
      <c r="F2372" s="538">
        <f t="shared" si="352"/>
        <v>43739</v>
      </c>
      <c r="G2372" s="538">
        <f t="shared" si="353"/>
        <v>43830</v>
      </c>
      <c r="H2372" s="538">
        <f>'Information Input'!$H$35</f>
        <v>43555</v>
      </c>
      <c r="I2372" s="537" t="str">
        <f>'Information Input'!$J$22</f>
        <v>Quarterly</v>
      </c>
      <c r="J2372" s="538">
        <f>'Information Input'!$H$30</f>
        <v>43555</v>
      </c>
      <c r="K2372" s="537">
        <f>'Information Input'!$J$18</f>
        <v>2019</v>
      </c>
      <c r="L2372" s="579" t="s">
        <v>89</v>
      </c>
      <c r="M2372" s="540" t="s">
        <v>90</v>
      </c>
      <c r="N2372" s="541" t="s">
        <v>91</v>
      </c>
      <c r="O2372" s="542" t="s">
        <v>671</v>
      </c>
      <c r="P2372" s="537">
        <v>19</v>
      </c>
      <c r="Q2372" s="541" t="s">
        <v>161</v>
      </c>
      <c r="R2372" s="541" t="s">
        <v>235</v>
      </c>
      <c r="S2372" s="543">
        <f>'Report 1'!$F$18</f>
        <v>0</v>
      </c>
      <c r="T2372" s="544">
        <f>'Report 1'!$F$39</f>
        <v>0</v>
      </c>
      <c r="U2372" s="545">
        <f>'Report 1'!$F$125</f>
        <v>0</v>
      </c>
      <c r="AL2372" s="1"/>
      <c r="AM2372" s="1224"/>
      <c r="AN2372" s="1224"/>
      <c r="AO2372" s="1224"/>
      <c r="AP2372" s="1222"/>
      <c r="AQ2372" s="1222"/>
      <c r="AR2372" s="1222"/>
      <c r="AS2372" s="1224"/>
      <c r="AT2372" s="1222"/>
      <c r="AU2372" s="1224"/>
      <c r="AV2372" s="1224"/>
      <c r="AW2372" s="1224"/>
      <c r="AX2372" s="1224"/>
      <c r="AY2372" s="1225"/>
      <c r="AZ2372" s="1224"/>
      <c r="BA2372" s="1226"/>
      <c r="BB2372" s="1227"/>
      <c r="BC2372" s="1228"/>
      <c r="BD2372" s="1228"/>
      <c r="BE2372" s="1228"/>
      <c r="BF2372" s="1228"/>
      <c r="BG2372" s="1228"/>
      <c r="BH2372" s="1228"/>
      <c r="BI2372" s="1228"/>
    </row>
    <row r="2373" spans="2:61">
      <c r="B2373" s="535" t="s">
        <v>669</v>
      </c>
      <c r="C2373" s="536">
        <v>1</v>
      </c>
      <c r="D2373" s="537" t="str">
        <f>'Information Input'!$M$14</f>
        <v xml:space="preserve">      -      </v>
      </c>
      <c r="E2373" s="537" t="s">
        <v>138</v>
      </c>
      <c r="F2373" s="538">
        <f t="shared" si="352"/>
        <v>43739</v>
      </c>
      <c r="G2373" s="538">
        <f t="shared" si="353"/>
        <v>43830</v>
      </c>
      <c r="H2373" s="538">
        <f>'Information Input'!$H$35</f>
        <v>43555</v>
      </c>
      <c r="I2373" s="537" t="str">
        <f>'Information Input'!$J$22</f>
        <v>Quarterly</v>
      </c>
      <c r="J2373" s="538">
        <f>'Information Input'!$H$30</f>
        <v>43555</v>
      </c>
      <c r="K2373" s="537">
        <f>'Information Input'!$J$18</f>
        <v>2019</v>
      </c>
      <c r="L2373" s="579" t="s">
        <v>89</v>
      </c>
      <c r="M2373" s="540" t="s">
        <v>90</v>
      </c>
      <c r="N2373" s="541" t="s">
        <v>91</v>
      </c>
      <c r="O2373" s="542" t="s">
        <v>671</v>
      </c>
      <c r="P2373" s="537">
        <v>20</v>
      </c>
      <c r="Q2373" s="541" t="s">
        <v>162</v>
      </c>
      <c r="R2373" s="541" t="s">
        <v>235</v>
      </c>
      <c r="S2373" s="543">
        <f>'Report 1'!$F$18</f>
        <v>0</v>
      </c>
      <c r="T2373" s="544">
        <f>'Report 1'!$F$40</f>
        <v>0</v>
      </c>
      <c r="U2373" s="545">
        <f>'Report 1'!$F$126</f>
        <v>0</v>
      </c>
      <c r="AL2373" s="1"/>
      <c r="AM2373" s="1224"/>
      <c r="AN2373" s="1224"/>
      <c r="AO2373" s="1224"/>
      <c r="AP2373" s="1222"/>
      <c r="AQ2373" s="1222"/>
      <c r="AR2373" s="1222"/>
      <c r="AS2373" s="1224"/>
      <c r="AT2373" s="1222"/>
      <c r="AU2373" s="1224"/>
      <c r="AV2373" s="1224"/>
      <c r="AW2373" s="1224"/>
      <c r="AX2373" s="1224"/>
      <c r="AY2373" s="1225"/>
      <c r="AZ2373" s="1224"/>
      <c r="BA2373" s="1226"/>
      <c r="BB2373" s="1227"/>
      <c r="BC2373" s="1228"/>
      <c r="BD2373" s="1228"/>
      <c r="BE2373" s="1228"/>
      <c r="BF2373" s="1228"/>
      <c r="BG2373" s="1228"/>
      <c r="BH2373" s="1228"/>
      <c r="BI2373" s="1228"/>
    </row>
    <row r="2374" spans="2:61">
      <c r="B2374" s="535" t="s">
        <v>669</v>
      </c>
      <c r="C2374" s="536">
        <v>1</v>
      </c>
      <c r="D2374" s="537" t="str">
        <f>'Information Input'!$M$14</f>
        <v xml:space="preserve">      -      </v>
      </c>
      <c r="E2374" s="537" t="s">
        <v>138</v>
      </c>
      <c r="F2374" s="538">
        <f t="shared" si="352"/>
        <v>43739</v>
      </c>
      <c r="G2374" s="538">
        <f t="shared" si="353"/>
        <v>43830</v>
      </c>
      <c r="H2374" s="538">
        <f>'Information Input'!$H$35</f>
        <v>43555</v>
      </c>
      <c r="I2374" s="537" t="str">
        <f>'Information Input'!$J$22</f>
        <v>Quarterly</v>
      </c>
      <c r="J2374" s="538">
        <f>'Information Input'!$H$30</f>
        <v>43555</v>
      </c>
      <c r="K2374" s="537">
        <f>'Information Input'!$J$18</f>
        <v>2019</v>
      </c>
      <c r="L2374" s="579" t="s">
        <v>89</v>
      </c>
      <c r="M2374" s="540" t="s">
        <v>90</v>
      </c>
      <c r="N2374" s="541" t="s">
        <v>91</v>
      </c>
      <c r="O2374" s="542" t="s">
        <v>671</v>
      </c>
      <c r="P2374" s="537">
        <v>21</v>
      </c>
      <c r="Q2374" s="541" t="s">
        <v>163</v>
      </c>
      <c r="R2374" s="541" t="s">
        <v>235</v>
      </c>
      <c r="S2374" s="543">
        <f>'Report 1'!$F$18</f>
        <v>0</v>
      </c>
      <c r="T2374" s="544">
        <f>'Report 1'!$F$41</f>
        <v>0</v>
      </c>
      <c r="U2374" s="545">
        <f>'Report 1'!$F$127</f>
        <v>0</v>
      </c>
      <c r="AL2374" s="1"/>
      <c r="AM2374" s="1224"/>
      <c r="AN2374" s="1224"/>
      <c r="AO2374" s="1224"/>
      <c r="AP2374" s="1222"/>
      <c r="AQ2374" s="1222"/>
      <c r="AR2374" s="1222"/>
      <c r="AS2374" s="1224"/>
      <c r="AT2374" s="1222"/>
      <c r="AU2374" s="1224"/>
      <c r="AV2374" s="1224"/>
      <c r="AW2374" s="1224"/>
      <c r="AX2374" s="1224"/>
      <c r="AY2374" s="1225"/>
      <c r="AZ2374" s="1224"/>
      <c r="BA2374" s="1226"/>
      <c r="BB2374" s="1227"/>
      <c r="BC2374" s="1228"/>
      <c r="BD2374" s="1228"/>
      <c r="BE2374" s="1228"/>
      <c r="BF2374" s="1228"/>
      <c r="BG2374" s="1228"/>
      <c r="BH2374" s="1228"/>
      <c r="BI2374" s="1228"/>
    </row>
    <row r="2375" spans="2:61">
      <c r="B2375" s="535" t="s">
        <v>669</v>
      </c>
      <c r="C2375" s="536">
        <v>1</v>
      </c>
      <c r="D2375" s="537" t="str">
        <f>'Information Input'!$M$14</f>
        <v xml:space="preserve">      -      </v>
      </c>
      <c r="E2375" s="537" t="s">
        <v>138</v>
      </c>
      <c r="F2375" s="538">
        <f t="shared" si="352"/>
        <v>43739</v>
      </c>
      <c r="G2375" s="538">
        <f t="shared" si="353"/>
        <v>43830</v>
      </c>
      <c r="H2375" s="538">
        <f>'Information Input'!$H$35</f>
        <v>43555</v>
      </c>
      <c r="I2375" s="537" t="str">
        <f>'Information Input'!$J$22</f>
        <v>Quarterly</v>
      </c>
      <c r="J2375" s="538">
        <f>'Information Input'!$H$30</f>
        <v>43555</v>
      </c>
      <c r="K2375" s="537">
        <f>'Information Input'!$J$18</f>
        <v>2019</v>
      </c>
      <c r="L2375" s="579" t="s">
        <v>89</v>
      </c>
      <c r="M2375" s="540" t="s">
        <v>90</v>
      </c>
      <c r="N2375" s="541" t="s">
        <v>91</v>
      </c>
      <c r="O2375" s="542" t="s">
        <v>671</v>
      </c>
      <c r="P2375" s="537">
        <v>22</v>
      </c>
      <c r="Q2375" s="541" t="s">
        <v>164</v>
      </c>
      <c r="R2375" s="541" t="s">
        <v>236</v>
      </c>
      <c r="S2375" s="543">
        <f>'Report 1'!$F$18</f>
        <v>0</v>
      </c>
      <c r="T2375" s="544">
        <f>'Report 1'!$F$42</f>
        <v>0</v>
      </c>
      <c r="U2375" s="545">
        <f>'Report 1'!$F$128</f>
        <v>0</v>
      </c>
      <c r="AL2375" s="1"/>
      <c r="AM2375" s="1224"/>
      <c r="AN2375" s="1224"/>
      <c r="AO2375" s="1224"/>
      <c r="AP2375" s="1222"/>
      <c r="AQ2375" s="1222"/>
      <c r="AR2375" s="1222"/>
      <c r="AS2375" s="1224"/>
      <c r="AT2375" s="1222"/>
      <c r="AU2375" s="1224"/>
      <c r="AV2375" s="1224"/>
      <c r="AW2375" s="1224"/>
      <c r="AX2375" s="1224"/>
      <c r="AY2375" s="1225"/>
      <c r="AZ2375" s="1224"/>
      <c r="BA2375" s="1226"/>
      <c r="BB2375" s="1227"/>
      <c r="BC2375" s="1228"/>
      <c r="BD2375" s="1228"/>
      <c r="BE2375" s="1228"/>
      <c r="BF2375" s="1228"/>
      <c r="BG2375" s="1228"/>
      <c r="BH2375" s="1228"/>
      <c r="BI2375" s="1228"/>
    </row>
    <row r="2376" spans="2:61">
      <c r="B2376" s="535" t="s">
        <v>669</v>
      </c>
      <c r="C2376" s="536">
        <v>1</v>
      </c>
      <c r="D2376" s="537" t="str">
        <f>'Information Input'!$M$14</f>
        <v xml:space="preserve">      -      </v>
      </c>
      <c r="E2376" s="537" t="s">
        <v>138</v>
      </c>
      <c r="F2376" s="538">
        <f t="shared" si="352"/>
        <v>43739</v>
      </c>
      <c r="G2376" s="538">
        <f t="shared" si="353"/>
        <v>43830</v>
      </c>
      <c r="H2376" s="538">
        <f>'Information Input'!$H$35</f>
        <v>43555</v>
      </c>
      <c r="I2376" s="537" t="str">
        <f>'Information Input'!$J$22</f>
        <v>Quarterly</v>
      </c>
      <c r="J2376" s="538">
        <f>'Information Input'!$H$30</f>
        <v>43555</v>
      </c>
      <c r="K2376" s="537">
        <f>'Information Input'!$J$18</f>
        <v>2019</v>
      </c>
      <c r="L2376" s="579" t="s">
        <v>89</v>
      </c>
      <c r="M2376" s="540" t="s">
        <v>90</v>
      </c>
      <c r="N2376" s="541" t="s">
        <v>91</v>
      </c>
      <c r="O2376" s="542" t="s">
        <v>671</v>
      </c>
      <c r="P2376" s="537">
        <v>23</v>
      </c>
      <c r="Q2376" s="541" t="s">
        <v>165</v>
      </c>
      <c r="R2376" s="541" t="s">
        <v>236</v>
      </c>
      <c r="S2376" s="543">
        <f>'Report 1'!$F$18</f>
        <v>0</v>
      </c>
      <c r="T2376" s="544">
        <f>'Report 1'!$F$43</f>
        <v>0</v>
      </c>
      <c r="U2376" s="545">
        <f>'Report 1'!$F$129</f>
        <v>0</v>
      </c>
      <c r="AL2376" s="1"/>
      <c r="AM2376" s="1224"/>
      <c r="AN2376" s="1224"/>
      <c r="AO2376" s="1224"/>
      <c r="AP2376" s="1222"/>
      <c r="AQ2376" s="1222"/>
      <c r="AR2376" s="1222"/>
      <c r="AS2376" s="1224"/>
      <c r="AT2376" s="1222"/>
      <c r="AU2376" s="1224"/>
      <c r="AV2376" s="1224"/>
      <c r="AW2376" s="1224"/>
      <c r="AX2376" s="1224"/>
      <c r="AY2376" s="1225"/>
      <c r="AZ2376" s="1224"/>
      <c r="BA2376" s="1226"/>
      <c r="BB2376" s="1227"/>
      <c r="BC2376" s="1228"/>
      <c r="BD2376" s="1228"/>
      <c r="BE2376" s="1228"/>
      <c r="BF2376" s="1228"/>
      <c r="BG2376" s="1228"/>
      <c r="BH2376" s="1228"/>
      <c r="BI2376" s="1228"/>
    </row>
    <row r="2377" spans="2:61">
      <c r="B2377" s="535" t="s">
        <v>669</v>
      </c>
      <c r="C2377" s="536">
        <v>1</v>
      </c>
      <c r="D2377" s="537" t="str">
        <f>'Information Input'!$M$14</f>
        <v xml:space="preserve">      -      </v>
      </c>
      <c r="E2377" s="537" t="s">
        <v>138</v>
      </c>
      <c r="F2377" s="538">
        <f t="shared" si="352"/>
        <v>43739</v>
      </c>
      <c r="G2377" s="538">
        <f t="shared" si="353"/>
        <v>43830</v>
      </c>
      <c r="H2377" s="538">
        <f>'Information Input'!$H$35</f>
        <v>43555</v>
      </c>
      <c r="I2377" s="537" t="str">
        <f>'Information Input'!$J$22</f>
        <v>Quarterly</v>
      </c>
      <c r="J2377" s="538">
        <f>'Information Input'!$H$30</f>
        <v>43555</v>
      </c>
      <c r="K2377" s="537">
        <f>'Information Input'!$J$18</f>
        <v>2019</v>
      </c>
      <c r="L2377" s="579" t="s">
        <v>89</v>
      </c>
      <c r="M2377" s="540" t="s">
        <v>90</v>
      </c>
      <c r="N2377" s="541" t="s">
        <v>91</v>
      </c>
      <c r="O2377" s="542" t="s">
        <v>671</v>
      </c>
      <c r="P2377" s="537">
        <v>24</v>
      </c>
      <c r="Q2377" s="541" t="s">
        <v>166</v>
      </c>
      <c r="R2377" s="541" t="s">
        <v>233</v>
      </c>
      <c r="S2377" s="543">
        <f>'Report 1'!$F$18</f>
        <v>0</v>
      </c>
      <c r="T2377" s="544">
        <f>'Report 1'!$F$44</f>
        <v>0</v>
      </c>
      <c r="U2377" s="545">
        <f>'Report 1'!$F$130</f>
        <v>0</v>
      </c>
      <c r="AL2377" s="1"/>
      <c r="AM2377" s="1224"/>
      <c r="AN2377" s="1224"/>
      <c r="AO2377" s="1224"/>
      <c r="AP2377" s="1222"/>
      <c r="AQ2377" s="1222"/>
      <c r="AR2377" s="1222"/>
      <c r="AS2377" s="1224"/>
      <c r="AT2377" s="1222"/>
      <c r="AU2377" s="1224"/>
      <c r="AV2377" s="1224"/>
      <c r="AW2377" s="1224"/>
      <c r="AX2377" s="1224"/>
      <c r="AY2377" s="1225"/>
      <c r="AZ2377" s="1224"/>
      <c r="BA2377" s="1226"/>
      <c r="BB2377" s="1227"/>
      <c r="BC2377" s="1228"/>
      <c r="BD2377" s="1228"/>
      <c r="BE2377" s="1228"/>
      <c r="BF2377" s="1228"/>
      <c r="BG2377" s="1228"/>
      <c r="BH2377" s="1228"/>
      <c r="BI2377" s="1228"/>
    </row>
    <row r="2378" spans="2:61">
      <c r="B2378" s="535" t="s">
        <v>669</v>
      </c>
      <c r="C2378" s="536">
        <v>1</v>
      </c>
      <c r="D2378" s="537" t="str">
        <f>'Information Input'!$M$14</f>
        <v xml:space="preserve">      -      </v>
      </c>
      <c r="E2378" s="537" t="s">
        <v>138</v>
      </c>
      <c r="F2378" s="538">
        <f t="shared" si="352"/>
        <v>43739</v>
      </c>
      <c r="G2378" s="538">
        <f t="shared" si="353"/>
        <v>43830</v>
      </c>
      <c r="H2378" s="538">
        <f>'Information Input'!$H$35</f>
        <v>43555</v>
      </c>
      <c r="I2378" s="537" t="str">
        <f>'Information Input'!$J$22</f>
        <v>Quarterly</v>
      </c>
      <c r="J2378" s="538">
        <f>'Information Input'!$H$30</f>
        <v>43555</v>
      </c>
      <c r="K2378" s="537">
        <f>'Information Input'!$J$18</f>
        <v>2019</v>
      </c>
      <c r="L2378" s="579" t="s">
        <v>89</v>
      </c>
      <c r="M2378" s="540" t="s">
        <v>90</v>
      </c>
      <c r="N2378" s="541" t="s">
        <v>91</v>
      </c>
      <c r="O2378" s="542" t="s">
        <v>671</v>
      </c>
      <c r="P2378" s="537">
        <v>25</v>
      </c>
      <c r="Q2378" s="541" t="s">
        <v>167</v>
      </c>
      <c r="R2378" s="541" t="s">
        <v>233</v>
      </c>
      <c r="S2378" s="543">
        <f>'Report 1'!$F$18</f>
        <v>0</v>
      </c>
      <c r="T2378" s="544">
        <f>'Report 1'!$F$45</f>
        <v>0</v>
      </c>
      <c r="U2378" s="545">
        <f>'Report 1'!$F$131</f>
        <v>0</v>
      </c>
      <c r="AL2378" s="1"/>
      <c r="AM2378" s="1224"/>
      <c r="AN2378" s="1224"/>
      <c r="AO2378" s="1224"/>
      <c r="AP2378" s="1222"/>
      <c r="AQ2378" s="1222"/>
      <c r="AR2378" s="1222"/>
      <c r="AS2378" s="1224"/>
      <c r="AT2378" s="1222"/>
      <c r="AU2378" s="1224"/>
      <c r="AV2378" s="1224"/>
      <c r="AW2378" s="1224"/>
      <c r="AX2378" s="1224"/>
      <c r="AY2378" s="1225"/>
      <c r="AZ2378" s="1224"/>
      <c r="BA2378" s="1226"/>
      <c r="BB2378" s="1227"/>
      <c r="BC2378" s="1228"/>
      <c r="BD2378" s="1228"/>
      <c r="BE2378" s="1228"/>
      <c r="BF2378" s="1228"/>
      <c r="BG2378" s="1228"/>
      <c r="BH2378" s="1228"/>
      <c r="BI2378" s="1228"/>
    </row>
    <row r="2379" spans="2:61">
      <c r="B2379" s="535" t="s">
        <v>669</v>
      </c>
      <c r="C2379" s="536">
        <v>1</v>
      </c>
      <c r="D2379" s="537" t="str">
        <f>'Information Input'!$M$14</f>
        <v xml:space="preserve">      -      </v>
      </c>
      <c r="E2379" s="537" t="s">
        <v>138</v>
      </c>
      <c r="F2379" s="538">
        <f t="shared" si="352"/>
        <v>43739</v>
      </c>
      <c r="G2379" s="538">
        <f t="shared" si="353"/>
        <v>43830</v>
      </c>
      <c r="H2379" s="538">
        <f>'Information Input'!$H$35</f>
        <v>43555</v>
      </c>
      <c r="I2379" s="537" t="str">
        <f>'Information Input'!$J$22</f>
        <v>Quarterly</v>
      </c>
      <c r="J2379" s="538">
        <f>'Information Input'!$H$30</f>
        <v>43555</v>
      </c>
      <c r="K2379" s="537">
        <f>'Information Input'!$J$18</f>
        <v>2019</v>
      </c>
      <c r="L2379" s="579" t="s">
        <v>89</v>
      </c>
      <c r="M2379" s="540" t="s">
        <v>90</v>
      </c>
      <c r="N2379" s="541" t="s">
        <v>91</v>
      </c>
      <c r="O2379" s="542" t="s">
        <v>671</v>
      </c>
      <c r="P2379" s="537">
        <v>26</v>
      </c>
      <c r="Q2379" s="541" t="s">
        <v>168</v>
      </c>
      <c r="R2379" s="541" t="s">
        <v>237</v>
      </c>
      <c r="S2379" s="543">
        <f>'Report 1'!$F$18</f>
        <v>0</v>
      </c>
      <c r="T2379" s="544">
        <f>'Report 1'!$F$46</f>
        <v>0</v>
      </c>
      <c r="U2379" s="545">
        <f>'Report 1'!$F$132</f>
        <v>0</v>
      </c>
      <c r="AL2379" s="1"/>
      <c r="AM2379" s="1224"/>
      <c r="AN2379" s="1224"/>
      <c r="AO2379" s="1224"/>
      <c r="AP2379" s="1222"/>
      <c r="AQ2379" s="1222"/>
      <c r="AR2379" s="1222"/>
      <c r="AS2379" s="1224"/>
      <c r="AT2379" s="1222"/>
      <c r="AU2379" s="1224"/>
      <c r="AV2379" s="1224"/>
      <c r="AW2379" s="1224"/>
      <c r="AX2379" s="1224"/>
      <c r="AY2379" s="1225"/>
      <c r="AZ2379" s="1224"/>
      <c r="BA2379" s="1226"/>
      <c r="BB2379" s="1227"/>
      <c r="BC2379" s="1228"/>
      <c r="BD2379" s="1228"/>
      <c r="BE2379" s="1228"/>
      <c r="BF2379" s="1228"/>
      <c r="BG2379" s="1228"/>
      <c r="BH2379" s="1228"/>
      <c r="BI2379" s="1228"/>
    </row>
    <row r="2380" spans="2:61">
      <c r="B2380" s="535" t="s">
        <v>669</v>
      </c>
      <c r="C2380" s="536">
        <v>1</v>
      </c>
      <c r="D2380" s="537" t="str">
        <f>'Information Input'!$M$14</f>
        <v xml:space="preserve">      -      </v>
      </c>
      <c r="E2380" s="537" t="s">
        <v>138</v>
      </c>
      <c r="F2380" s="538">
        <f t="shared" si="352"/>
        <v>43739</v>
      </c>
      <c r="G2380" s="538">
        <f t="shared" si="353"/>
        <v>43830</v>
      </c>
      <c r="H2380" s="538">
        <f>'Information Input'!$H$35</f>
        <v>43555</v>
      </c>
      <c r="I2380" s="537" t="str">
        <f>'Information Input'!$J$22</f>
        <v>Quarterly</v>
      </c>
      <c r="J2380" s="538">
        <f>'Information Input'!$H$30</f>
        <v>43555</v>
      </c>
      <c r="K2380" s="537">
        <f>'Information Input'!$J$18</f>
        <v>2019</v>
      </c>
      <c r="L2380" s="579" t="s">
        <v>89</v>
      </c>
      <c r="M2380" s="540" t="s">
        <v>90</v>
      </c>
      <c r="N2380" s="541" t="s">
        <v>91</v>
      </c>
      <c r="O2380" s="542" t="s">
        <v>671</v>
      </c>
      <c r="P2380" s="537">
        <v>27</v>
      </c>
      <c r="Q2380" s="541" t="s">
        <v>169</v>
      </c>
      <c r="R2380" s="541" t="s">
        <v>235</v>
      </c>
      <c r="S2380" s="543">
        <f>'Report 1'!$F$18</f>
        <v>0</v>
      </c>
      <c r="T2380" s="544">
        <f>'Report 1'!$F$47</f>
        <v>0</v>
      </c>
      <c r="U2380" s="545">
        <f>'Report 1'!$F$133</f>
        <v>0</v>
      </c>
      <c r="AL2380" s="1"/>
      <c r="AM2380" s="1224"/>
      <c r="AN2380" s="1224"/>
      <c r="AO2380" s="1224"/>
      <c r="AP2380" s="1222"/>
      <c r="AQ2380" s="1222"/>
      <c r="AR2380" s="1222"/>
      <c r="AS2380" s="1224"/>
      <c r="AT2380" s="1222"/>
      <c r="AU2380" s="1224"/>
      <c r="AV2380" s="1224"/>
      <c r="AW2380" s="1224"/>
      <c r="AX2380" s="1224"/>
      <c r="AY2380" s="1225"/>
      <c r="AZ2380" s="1224"/>
      <c r="BA2380" s="1226"/>
      <c r="BB2380" s="1227"/>
      <c r="BC2380" s="1228"/>
      <c r="BD2380" s="1228"/>
      <c r="BE2380" s="1228"/>
      <c r="BF2380" s="1228"/>
      <c r="BG2380" s="1228"/>
      <c r="BH2380" s="1228"/>
      <c r="BI2380" s="1228"/>
    </row>
    <row r="2381" spans="2:61">
      <c r="B2381" s="535" t="s">
        <v>669</v>
      </c>
      <c r="C2381" s="536">
        <v>1</v>
      </c>
      <c r="D2381" s="537" t="str">
        <f>'Information Input'!$M$14</f>
        <v xml:space="preserve">      -      </v>
      </c>
      <c r="E2381" s="537" t="s">
        <v>138</v>
      </c>
      <c r="F2381" s="538">
        <f t="shared" si="352"/>
        <v>43739</v>
      </c>
      <c r="G2381" s="538">
        <f t="shared" si="353"/>
        <v>43830</v>
      </c>
      <c r="H2381" s="538">
        <f>'Information Input'!$H$35</f>
        <v>43555</v>
      </c>
      <c r="I2381" s="537" t="str">
        <f>'Information Input'!$J$22</f>
        <v>Quarterly</v>
      </c>
      <c r="J2381" s="538">
        <f>'Information Input'!$H$30</f>
        <v>43555</v>
      </c>
      <c r="K2381" s="537">
        <f>'Information Input'!$J$18</f>
        <v>2019</v>
      </c>
      <c r="L2381" s="579" t="s">
        <v>89</v>
      </c>
      <c r="M2381" s="540" t="s">
        <v>90</v>
      </c>
      <c r="N2381" s="541" t="s">
        <v>91</v>
      </c>
      <c r="O2381" s="542" t="s">
        <v>671</v>
      </c>
      <c r="P2381" s="537">
        <v>28</v>
      </c>
      <c r="Q2381" s="541" t="s">
        <v>170</v>
      </c>
      <c r="R2381" s="541" t="s">
        <v>235</v>
      </c>
      <c r="S2381" s="543">
        <f>'Report 1'!$F$18</f>
        <v>0</v>
      </c>
      <c r="T2381" s="544">
        <f>'Report 1'!$F$48</f>
        <v>0</v>
      </c>
      <c r="U2381" s="545">
        <f>'Report 1'!$F$134</f>
        <v>0</v>
      </c>
      <c r="AL2381" s="1"/>
      <c r="AM2381" s="1224"/>
      <c r="AN2381" s="1224"/>
      <c r="AO2381" s="1224"/>
      <c r="AP2381" s="1222"/>
      <c r="AQ2381" s="1222"/>
      <c r="AR2381" s="1222"/>
      <c r="AS2381" s="1224"/>
      <c r="AT2381" s="1222"/>
      <c r="AU2381" s="1224"/>
      <c r="AV2381" s="1224"/>
      <c r="AW2381" s="1224"/>
      <c r="AX2381" s="1224"/>
      <c r="AY2381" s="1225"/>
      <c r="AZ2381" s="1224"/>
      <c r="BA2381" s="1226"/>
      <c r="BB2381" s="1227"/>
      <c r="BC2381" s="1228"/>
      <c r="BD2381" s="1228"/>
      <c r="BE2381" s="1228"/>
      <c r="BF2381" s="1228"/>
      <c r="BG2381" s="1228"/>
      <c r="BH2381" s="1228"/>
      <c r="BI2381" s="1228"/>
    </row>
    <row r="2382" spans="2:61">
      <c r="B2382" s="535" t="s">
        <v>669</v>
      </c>
      <c r="C2382" s="536">
        <v>1</v>
      </c>
      <c r="D2382" s="537" t="str">
        <f>'Information Input'!$M$14</f>
        <v xml:space="preserve">      -      </v>
      </c>
      <c r="E2382" s="537" t="s">
        <v>138</v>
      </c>
      <c r="F2382" s="538">
        <f t="shared" si="352"/>
        <v>43739</v>
      </c>
      <c r="G2382" s="538">
        <f t="shared" si="353"/>
        <v>43830</v>
      </c>
      <c r="H2382" s="538">
        <f>'Information Input'!$H$35</f>
        <v>43555</v>
      </c>
      <c r="I2382" s="537" t="str">
        <f>'Information Input'!$J$22</f>
        <v>Quarterly</v>
      </c>
      <c r="J2382" s="538">
        <f>'Information Input'!$H$30</f>
        <v>43555</v>
      </c>
      <c r="K2382" s="537">
        <f>'Information Input'!$J$18</f>
        <v>2019</v>
      </c>
      <c r="L2382" s="579" t="s">
        <v>89</v>
      </c>
      <c r="M2382" s="540" t="s">
        <v>90</v>
      </c>
      <c r="N2382" s="541" t="s">
        <v>91</v>
      </c>
      <c r="O2382" s="542" t="s">
        <v>671</v>
      </c>
      <c r="P2382" s="537">
        <v>29</v>
      </c>
      <c r="Q2382" s="541" t="s">
        <v>171</v>
      </c>
      <c r="R2382" s="541" t="s">
        <v>238</v>
      </c>
      <c r="S2382" s="543">
        <f>'Report 1'!$F$18</f>
        <v>0</v>
      </c>
      <c r="T2382" s="544">
        <f>'Report 1'!$F$49</f>
        <v>0</v>
      </c>
      <c r="U2382" s="545">
        <f>'Report 1'!$F$135</f>
        <v>0</v>
      </c>
      <c r="AL2382" s="1"/>
      <c r="AM2382" s="1224"/>
      <c r="AN2382" s="1224"/>
      <c r="AO2382" s="1224"/>
      <c r="AP2382" s="1222"/>
      <c r="AQ2382" s="1222"/>
      <c r="AR2382" s="1222"/>
      <c r="AS2382" s="1224"/>
      <c r="AT2382" s="1222"/>
      <c r="AU2382" s="1224"/>
      <c r="AV2382" s="1224"/>
      <c r="AW2382" s="1224"/>
      <c r="AX2382" s="1224"/>
      <c r="AY2382" s="1225"/>
      <c r="AZ2382" s="1224"/>
      <c r="BA2382" s="1226"/>
      <c r="BB2382" s="1227"/>
      <c r="BC2382" s="1228"/>
      <c r="BD2382" s="1228"/>
      <c r="BE2382" s="1228"/>
      <c r="BF2382" s="1228"/>
      <c r="BG2382" s="1228"/>
      <c r="BH2382" s="1228"/>
      <c r="BI2382" s="1228"/>
    </row>
    <row r="2383" spans="2:61">
      <c r="B2383" s="535" t="s">
        <v>669</v>
      </c>
      <c r="C2383" s="536">
        <v>1</v>
      </c>
      <c r="D2383" s="537" t="str">
        <f>'Information Input'!$M$14</f>
        <v xml:space="preserve">      -      </v>
      </c>
      <c r="E2383" s="537" t="s">
        <v>138</v>
      </c>
      <c r="F2383" s="538">
        <f t="shared" si="352"/>
        <v>43739</v>
      </c>
      <c r="G2383" s="538">
        <f t="shared" si="353"/>
        <v>43830</v>
      </c>
      <c r="H2383" s="538">
        <f>'Information Input'!$H$35</f>
        <v>43555</v>
      </c>
      <c r="I2383" s="537" t="str">
        <f>'Information Input'!$J$22</f>
        <v>Quarterly</v>
      </c>
      <c r="J2383" s="538">
        <f>'Information Input'!$H$30</f>
        <v>43555</v>
      </c>
      <c r="K2383" s="537">
        <f>'Information Input'!$J$18</f>
        <v>2019</v>
      </c>
      <c r="L2383" s="579" t="s">
        <v>89</v>
      </c>
      <c r="M2383" s="540" t="s">
        <v>90</v>
      </c>
      <c r="N2383" s="541" t="s">
        <v>91</v>
      </c>
      <c r="O2383" s="542" t="s">
        <v>671</v>
      </c>
      <c r="P2383" s="537">
        <v>30</v>
      </c>
      <c r="Q2383" s="541" t="s">
        <v>172</v>
      </c>
      <c r="R2383" s="541" t="s">
        <v>238</v>
      </c>
      <c r="S2383" s="543">
        <f>'Report 1'!$F$18</f>
        <v>0</v>
      </c>
      <c r="T2383" s="544">
        <f>'Report 1'!$F$50</f>
        <v>0</v>
      </c>
      <c r="U2383" s="545">
        <f>'Report 1'!$F$136</f>
        <v>0</v>
      </c>
      <c r="AL2383" s="1"/>
      <c r="AM2383" s="1224"/>
      <c r="AN2383" s="1224"/>
      <c r="AO2383" s="1224"/>
      <c r="AP2383" s="1222"/>
      <c r="AQ2383" s="1222"/>
      <c r="AR2383" s="1222"/>
      <c r="AS2383" s="1224"/>
      <c r="AT2383" s="1222"/>
      <c r="AU2383" s="1224"/>
      <c r="AV2383" s="1224"/>
      <c r="AW2383" s="1224"/>
      <c r="AX2383" s="1224"/>
      <c r="AY2383" s="1225"/>
      <c r="AZ2383" s="1224"/>
      <c r="BA2383" s="1226"/>
      <c r="BB2383" s="1227"/>
      <c r="BC2383" s="1228"/>
      <c r="BD2383" s="1228"/>
      <c r="BE2383" s="1228"/>
      <c r="BF2383" s="1228"/>
      <c r="BG2383" s="1228"/>
      <c r="BH2383" s="1228"/>
      <c r="BI2383" s="1228"/>
    </row>
    <row r="2384" spans="2:61">
      <c r="B2384" s="535" t="s">
        <v>669</v>
      </c>
      <c r="C2384" s="536">
        <v>1</v>
      </c>
      <c r="D2384" s="537" t="str">
        <f>'Information Input'!$M$14</f>
        <v xml:space="preserve">      -      </v>
      </c>
      <c r="E2384" s="537" t="s">
        <v>138</v>
      </c>
      <c r="F2384" s="538">
        <f t="shared" si="352"/>
        <v>43739</v>
      </c>
      <c r="G2384" s="538">
        <f t="shared" si="353"/>
        <v>43830</v>
      </c>
      <c r="H2384" s="538">
        <f>'Information Input'!$H$35</f>
        <v>43555</v>
      </c>
      <c r="I2384" s="537" t="str">
        <f>'Information Input'!$J$22</f>
        <v>Quarterly</v>
      </c>
      <c r="J2384" s="538">
        <f>'Information Input'!$H$30</f>
        <v>43555</v>
      </c>
      <c r="K2384" s="537">
        <f>'Information Input'!$J$18</f>
        <v>2019</v>
      </c>
      <c r="L2384" s="579" t="s">
        <v>89</v>
      </c>
      <c r="M2384" s="540" t="s">
        <v>90</v>
      </c>
      <c r="N2384" s="541" t="s">
        <v>91</v>
      </c>
      <c r="O2384" s="542" t="s">
        <v>671</v>
      </c>
      <c r="P2384" s="537">
        <v>31</v>
      </c>
      <c r="Q2384" s="541" t="s">
        <v>173</v>
      </c>
      <c r="R2384" s="541" t="s">
        <v>233</v>
      </c>
      <c r="S2384" s="543">
        <f>'Report 1'!$F$18</f>
        <v>0</v>
      </c>
      <c r="T2384" s="544">
        <f>'Report 1'!$F$51</f>
        <v>0</v>
      </c>
      <c r="U2384" s="545">
        <f>'Report 1'!$F$137</f>
        <v>0</v>
      </c>
      <c r="AL2384" s="1"/>
      <c r="AM2384" s="1224"/>
      <c r="AN2384" s="1224"/>
      <c r="AO2384" s="1224"/>
      <c r="AP2384" s="1222"/>
      <c r="AQ2384" s="1222"/>
      <c r="AR2384" s="1222"/>
      <c r="AS2384" s="1224"/>
      <c r="AT2384" s="1222"/>
      <c r="AU2384" s="1224"/>
      <c r="AV2384" s="1224"/>
      <c r="AW2384" s="1224"/>
      <c r="AX2384" s="1224"/>
      <c r="AY2384" s="1225"/>
      <c r="AZ2384" s="1224"/>
      <c r="BA2384" s="1226"/>
      <c r="BB2384" s="1227"/>
      <c r="BC2384" s="1228"/>
      <c r="BD2384" s="1228"/>
      <c r="BE2384" s="1228"/>
      <c r="BF2384" s="1228"/>
      <c r="BG2384" s="1228"/>
      <c r="BH2384" s="1228"/>
      <c r="BI2384" s="1228"/>
    </row>
    <row r="2385" spans="2:61">
      <c r="B2385" s="535" t="s">
        <v>669</v>
      </c>
      <c r="C2385" s="536">
        <v>1</v>
      </c>
      <c r="D2385" s="537" t="str">
        <f>'Information Input'!$M$14</f>
        <v xml:space="preserve">      -      </v>
      </c>
      <c r="E2385" s="537" t="s">
        <v>138</v>
      </c>
      <c r="F2385" s="538">
        <f t="shared" si="352"/>
        <v>43739</v>
      </c>
      <c r="G2385" s="538">
        <f t="shared" si="353"/>
        <v>43830</v>
      </c>
      <c r="H2385" s="538">
        <f>'Information Input'!$H$35</f>
        <v>43555</v>
      </c>
      <c r="I2385" s="537" t="str">
        <f>'Information Input'!$J$22</f>
        <v>Quarterly</v>
      </c>
      <c r="J2385" s="538">
        <f>'Information Input'!$H$30</f>
        <v>43555</v>
      </c>
      <c r="K2385" s="537">
        <f>'Information Input'!$J$18</f>
        <v>2019</v>
      </c>
      <c r="L2385" s="579" t="s">
        <v>89</v>
      </c>
      <c r="M2385" s="540" t="s">
        <v>90</v>
      </c>
      <c r="N2385" s="541" t="s">
        <v>91</v>
      </c>
      <c r="O2385" s="542" t="s">
        <v>671</v>
      </c>
      <c r="P2385" s="537">
        <v>32</v>
      </c>
      <c r="Q2385" s="541" t="s">
        <v>174</v>
      </c>
      <c r="R2385" s="541" t="s">
        <v>238</v>
      </c>
      <c r="S2385" s="543">
        <f>'Report 1'!$F$18</f>
        <v>0</v>
      </c>
      <c r="T2385" s="544">
        <f>'Report 1'!$F$52</f>
        <v>0</v>
      </c>
      <c r="U2385" s="545">
        <f>'Report 1'!$F$138</f>
        <v>0</v>
      </c>
      <c r="AL2385" s="1"/>
      <c r="AM2385" s="1224"/>
      <c r="AN2385" s="1224"/>
      <c r="AO2385" s="1224"/>
      <c r="AP2385" s="1222"/>
      <c r="AQ2385" s="1222"/>
      <c r="AR2385" s="1222"/>
      <c r="AS2385" s="1224"/>
      <c r="AT2385" s="1222"/>
      <c r="AU2385" s="1224"/>
      <c r="AV2385" s="1224"/>
      <c r="AW2385" s="1224"/>
      <c r="AX2385" s="1224"/>
      <c r="AY2385" s="1225"/>
      <c r="AZ2385" s="1224"/>
      <c r="BA2385" s="1226"/>
      <c r="BB2385" s="1227"/>
      <c r="BC2385" s="1228"/>
      <c r="BD2385" s="1228"/>
      <c r="BE2385" s="1228"/>
      <c r="BF2385" s="1228"/>
      <c r="BG2385" s="1228"/>
      <c r="BH2385" s="1228"/>
      <c r="BI2385" s="1228"/>
    </row>
    <row r="2386" spans="2:61">
      <c r="B2386" s="535" t="s">
        <v>669</v>
      </c>
      <c r="C2386" s="536">
        <v>1</v>
      </c>
      <c r="D2386" s="537" t="str">
        <f>'Information Input'!$M$14</f>
        <v xml:space="preserve">      -      </v>
      </c>
      <c r="E2386" s="537" t="s">
        <v>138</v>
      </c>
      <c r="F2386" s="538">
        <f t="shared" si="352"/>
        <v>43739</v>
      </c>
      <c r="G2386" s="538">
        <f t="shared" si="353"/>
        <v>43830</v>
      </c>
      <c r="H2386" s="538">
        <f>'Information Input'!$H$35</f>
        <v>43555</v>
      </c>
      <c r="I2386" s="537" t="str">
        <f>'Information Input'!$J$22</f>
        <v>Quarterly</v>
      </c>
      <c r="J2386" s="538">
        <f>'Information Input'!$H$30</f>
        <v>43555</v>
      </c>
      <c r="K2386" s="537">
        <f>'Information Input'!$J$18</f>
        <v>2019</v>
      </c>
      <c r="L2386" s="579" t="s">
        <v>89</v>
      </c>
      <c r="M2386" s="540" t="s">
        <v>90</v>
      </c>
      <c r="N2386" s="541" t="s">
        <v>91</v>
      </c>
      <c r="O2386" s="542" t="s">
        <v>671</v>
      </c>
      <c r="P2386" s="537">
        <v>33</v>
      </c>
      <c r="Q2386" s="541" t="s">
        <v>175</v>
      </c>
      <c r="R2386" s="541" t="s">
        <v>233</v>
      </c>
      <c r="S2386" s="543">
        <f>'Report 1'!$F$18</f>
        <v>0</v>
      </c>
      <c r="T2386" s="544">
        <f>'Report 1'!$F$53</f>
        <v>0</v>
      </c>
      <c r="U2386" s="545">
        <f>'Report 1'!$F$139</f>
        <v>0</v>
      </c>
      <c r="AL2386" s="1"/>
      <c r="AM2386" s="1224"/>
      <c r="AN2386" s="1224"/>
      <c r="AO2386" s="1224"/>
      <c r="AP2386" s="1222"/>
      <c r="AQ2386" s="1222"/>
      <c r="AR2386" s="1222"/>
      <c r="AS2386" s="1224"/>
      <c r="AT2386" s="1222"/>
      <c r="AU2386" s="1224"/>
      <c r="AV2386" s="1224"/>
      <c r="AW2386" s="1224"/>
      <c r="AX2386" s="1224"/>
      <c r="AY2386" s="1225"/>
      <c r="AZ2386" s="1224"/>
      <c r="BA2386" s="1226"/>
      <c r="BB2386" s="1227"/>
      <c r="BC2386" s="1228"/>
      <c r="BD2386" s="1228"/>
      <c r="BE2386" s="1228"/>
      <c r="BF2386" s="1228"/>
      <c r="BG2386" s="1228"/>
      <c r="BH2386" s="1228"/>
      <c r="BI2386" s="1228"/>
    </row>
    <row r="2387" spans="2:61">
      <c r="B2387" s="535" t="s">
        <v>669</v>
      </c>
      <c r="C2387" s="536">
        <v>1</v>
      </c>
      <c r="D2387" s="537" t="str">
        <f>'Information Input'!$M$14</f>
        <v xml:space="preserve">      -      </v>
      </c>
      <c r="E2387" s="537" t="s">
        <v>138</v>
      </c>
      <c r="F2387" s="538">
        <f t="shared" si="352"/>
        <v>43739</v>
      </c>
      <c r="G2387" s="538">
        <f t="shared" si="353"/>
        <v>43830</v>
      </c>
      <c r="H2387" s="538">
        <f>'Information Input'!$H$35</f>
        <v>43555</v>
      </c>
      <c r="I2387" s="537" t="str">
        <f>'Information Input'!$J$22</f>
        <v>Quarterly</v>
      </c>
      <c r="J2387" s="538">
        <f>'Information Input'!$H$30</f>
        <v>43555</v>
      </c>
      <c r="K2387" s="537">
        <f>'Information Input'!$J$18</f>
        <v>2019</v>
      </c>
      <c r="L2387" s="579" t="s">
        <v>89</v>
      </c>
      <c r="M2387" s="540" t="s">
        <v>90</v>
      </c>
      <c r="N2387" s="541" t="s">
        <v>91</v>
      </c>
      <c r="O2387" s="542" t="s">
        <v>671</v>
      </c>
      <c r="P2387" s="537">
        <v>34</v>
      </c>
      <c r="Q2387" s="541" t="s">
        <v>176</v>
      </c>
      <c r="R2387" s="541" t="s">
        <v>238</v>
      </c>
      <c r="S2387" s="543">
        <f>'Report 1'!$F$18</f>
        <v>0</v>
      </c>
      <c r="T2387" s="544">
        <f>'Report 1'!$F$54</f>
        <v>0</v>
      </c>
      <c r="U2387" s="545">
        <f>'Report 1'!$F$140</f>
        <v>0</v>
      </c>
      <c r="AL2387" s="1"/>
      <c r="AM2387" s="1224"/>
      <c r="AN2387" s="1224"/>
      <c r="AO2387" s="1224"/>
      <c r="AP2387" s="1222"/>
      <c r="AQ2387" s="1222"/>
      <c r="AR2387" s="1222"/>
      <c r="AS2387" s="1224"/>
      <c r="AT2387" s="1222"/>
      <c r="AU2387" s="1224"/>
      <c r="AV2387" s="1224"/>
      <c r="AW2387" s="1224"/>
      <c r="AX2387" s="1224"/>
      <c r="AY2387" s="1225"/>
      <c r="AZ2387" s="1224"/>
      <c r="BA2387" s="1226"/>
      <c r="BB2387" s="1227"/>
      <c r="BC2387" s="1228"/>
      <c r="BD2387" s="1228"/>
      <c r="BE2387" s="1228"/>
      <c r="BF2387" s="1228"/>
      <c r="BG2387" s="1228"/>
      <c r="BH2387" s="1228"/>
      <c r="BI2387" s="1228"/>
    </row>
    <row r="2388" spans="2:61">
      <c r="B2388" s="535" t="s">
        <v>669</v>
      </c>
      <c r="C2388" s="536">
        <v>1</v>
      </c>
      <c r="D2388" s="537" t="str">
        <f>'Information Input'!$M$14</f>
        <v xml:space="preserve">      -      </v>
      </c>
      <c r="E2388" s="537" t="s">
        <v>138</v>
      </c>
      <c r="F2388" s="538">
        <f t="shared" si="352"/>
        <v>43739</v>
      </c>
      <c r="G2388" s="538">
        <f t="shared" si="353"/>
        <v>43830</v>
      </c>
      <c r="H2388" s="538">
        <f>'Information Input'!$H$35</f>
        <v>43555</v>
      </c>
      <c r="I2388" s="537" t="str">
        <f>'Information Input'!$J$22</f>
        <v>Quarterly</v>
      </c>
      <c r="J2388" s="538">
        <f>'Information Input'!$H$30</f>
        <v>43555</v>
      </c>
      <c r="K2388" s="537">
        <f>'Information Input'!$J$18</f>
        <v>2019</v>
      </c>
      <c r="L2388" s="579" t="s">
        <v>89</v>
      </c>
      <c r="M2388" s="540" t="s">
        <v>90</v>
      </c>
      <c r="N2388" s="541" t="s">
        <v>91</v>
      </c>
      <c r="O2388" s="542" t="s">
        <v>671</v>
      </c>
      <c r="P2388" s="537">
        <v>35</v>
      </c>
      <c r="Q2388" s="541" t="s">
        <v>177</v>
      </c>
      <c r="R2388" s="541" t="s">
        <v>235</v>
      </c>
      <c r="S2388" s="543">
        <f>'Report 1'!$F$18</f>
        <v>0</v>
      </c>
      <c r="T2388" s="544">
        <f>'Report 1'!$F$55</f>
        <v>0</v>
      </c>
      <c r="U2388" s="545">
        <f>'Report 1'!$F$141</f>
        <v>0</v>
      </c>
      <c r="AL2388" s="1"/>
      <c r="AM2388" s="1224"/>
      <c r="AN2388" s="1224"/>
      <c r="AO2388" s="1224"/>
      <c r="AP2388" s="1222"/>
      <c r="AQ2388" s="1222"/>
      <c r="AR2388" s="1222"/>
      <c r="AS2388" s="1224"/>
      <c r="AT2388" s="1222"/>
      <c r="AU2388" s="1224"/>
      <c r="AV2388" s="1224"/>
      <c r="AW2388" s="1224"/>
      <c r="AX2388" s="1224"/>
      <c r="AY2388" s="1225"/>
      <c r="AZ2388" s="1224"/>
      <c r="BA2388" s="1226"/>
      <c r="BB2388" s="1227"/>
      <c r="BC2388" s="1228"/>
      <c r="BD2388" s="1228"/>
      <c r="BE2388" s="1228"/>
      <c r="BF2388" s="1228"/>
      <c r="BG2388" s="1228"/>
      <c r="BH2388" s="1228"/>
      <c r="BI2388" s="1228"/>
    </row>
    <row r="2389" spans="2:61">
      <c r="B2389" s="535" t="s">
        <v>669</v>
      </c>
      <c r="C2389" s="536">
        <v>1</v>
      </c>
      <c r="D2389" s="537" t="str">
        <f>'Information Input'!$M$14</f>
        <v xml:space="preserve">      -      </v>
      </c>
      <c r="E2389" s="537" t="s">
        <v>138</v>
      </c>
      <c r="F2389" s="538">
        <f t="shared" si="352"/>
        <v>43739</v>
      </c>
      <c r="G2389" s="538">
        <f t="shared" si="353"/>
        <v>43830</v>
      </c>
      <c r="H2389" s="538">
        <f>'Information Input'!$H$35</f>
        <v>43555</v>
      </c>
      <c r="I2389" s="537" t="str">
        <f>'Information Input'!$J$22</f>
        <v>Quarterly</v>
      </c>
      <c r="J2389" s="538">
        <f>'Information Input'!$H$30</f>
        <v>43555</v>
      </c>
      <c r="K2389" s="537">
        <f>'Information Input'!$J$18</f>
        <v>2019</v>
      </c>
      <c r="L2389" s="579" t="s">
        <v>89</v>
      </c>
      <c r="M2389" s="540" t="s">
        <v>90</v>
      </c>
      <c r="N2389" s="541" t="s">
        <v>91</v>
      </c>
      <c r="O2389" s="542" t="s">
        <v>671</v>
      </c>
      <c r="P2389" s="537">
        <v>36</v>
      </c>
      <c r="Q2389" s="541" t="s">
        <v>178</v>
      </c>
      <c r="R2389" s="541" t="s">
        <v>235</v>
      </c>
      <c r="S2389" s="543">
        <f>'Report 1'!$F$18</f>
        <v>0</v>
      </c>
      <c r="T2389" s="544">
        <f>'Report 1'!$F$56</f>
        <v>0</v>
      </c>
      <c r="U2389" s="545">
        <f>'Report 1'!$F$142</f>
        <v>0</v>
      </c>
      <c r="AL2389" s="1"/>
      <c r="AM2389" s="1224"/>
      <c r="AN2389" s="1224"/>
      <c r="AO2389" s="1224"/>
      <c r="AP2389" s="1222"/>
      <c r="AQ2389" s="1222"/>
      <c r="AR2389" s="1222"/>
      <c r="AS2389" s="1224"/>
      <c r="AT2389" s="1222"/>
      <c r="AU2389" s="1224"/>
      <c r="AV2389" s="1224"/>
      <c r="AW2389" s="1224"/>
      <c r="AX2389" s="1224"/>
      <c r="AY2389" s="1225"/>
      <c r="AZ2389" s="1224"/>
      <c r="BA2389" s="1226"/>
      <c r="BB2389" s="1227"/>
      <c r="BC2389" s="1228"/>
      <c r="BD2389" s="1228"/>
      <c r="BE2389" s="1228"/>
      <c r="BF2389" s="1228"/>
      <c r="BG2389" s="1228"/>
      <c r="BH2389" s="1228"/>
      <c r="BI2389" s="1228"/>
    </row>
    <row r="2390" spans="2:61">
      <c r="B2390" s="535" t="s">
        <v>669</v>
      </c>
      <c r="C2390" s="536">
        <v>1</v>
      </c>
      <c r="D2390" s="537" t="str">
        <f>'Information Input'!$M$14</f>
        <v xml:space="preserve">      -      </v>
      </c>
      <c r="E2390" s="537" t="s">
        <v>138</v>
      </c>
      <c r="F2390" s="538">
        <f t="shared" si="352"/>
        <v>43739</v>
      </c>
      <c r="G2390" s="538">
        <f t="shared" si="353"/>
        <v>43830</v>
      </c>
      <c r="H2390" s="538">
        <f>'Information Input'!$H$35</f>
        <v>43555</v>
      </c>
      <c r="I2390" s="537" t="str">
        <f>'Information Input'!$J$22</f>
        <v>Quarterly</v>
      </c>
      <c r="J2390" s="538">
        <f>'Information Input'!$H$30</f>
        <v>43555</v>
      </c>
      <c r="K2390" s="537">
        <f>'Information Input'!$J$18</f>
        <v>2019</v>
      </c>
      <c r="L2390" s="579" t="s">
        <v>89</v>
      </c>
      <c r="M2390" s="540" t="s">
        <v>90</v>
      </c>
      <c r="N2390" s="541" t="s">
        <v>91</v>
      </c>
      <c r="O2390" s="542" t="s">
        <v>671</v>
      </c>
      <c r="P2390" s="537">
        <v>37</v>
      </c>
      <c r="Q2390" s="541" t="s">
        <v>179</v>
      </c>
      <c r="R2390" s="541" t="s">
        <v>231</v>
      </c>
      <c r="S2390" s="543">
        <f>'Report 1'!$F$18</f>
        <v>0</v>
      </c>
      <c r="T2390" s="544">
        <f>'Report 1'!$F$57</f>
        <v>0</v>
      </c>
      <c r="U2390" s="545">
        <f>'Report 1'!$F$143</f>
        <v>0</v>
      </c>
      <c r="AL2390" s="1"/>
      <c r="AM2390" s="1224"/>
      <c r="AN2390" s="1224"/>
      <c r="AO2390" s="1224"/>
      <c r="AP2390" s="1222"/>
      <c r="AQ2390" s="1222"/>
      <c r="AR2390" s="1222"/>
      <c r="AS2390" s="1224"/>
      <c r="AT2390" s="1222"/>
      <c r="AU2390" s="1224"/>
      <c r="AV2390" s="1224"/>
      <c r="AW2390" s="1224"/>
      <c r="AX2390" s="1224"/>
      <c r="AY2390" s="1225"/>
      <c r="AZ2390" s="1224"/>
      <c r="BA2390" s="1226"/>
      <c r="BB2390" s="1227"/>
      <c r="BC2390" s="1228"/>
      <c r="BD2390" s="1228"/>
      <c r="BE2390" s="1228"/>
      <c r="BF2390" s="1228"/>
      <c r="BG2390" s="1228"/>
      <c r="BH2390" s="1228"/>
      <c r="BI2390" s="1228"/>
    </row>
    <row r="2391" spans="2:61">
      <c r="B2391" s="535" t="s">
        <v>669</v>
      </c>
      <c r="C2391" s="536">
        <v>1</v>
      </c>
      <c r="D2391" s="537" t="str">
        <f>'Information Input'!$M$14</f>
        <v xml:space="preserve">      -      </v>
      </c>
      <c r="E2391" s="537" t="s">
        <v>138</v>
      </c>
      <c r="F2391" s="538">
        <f t="shared" si="352"/>
        <v>43739</v>
      </c>
      <c r="G2391" s="538">
        <f t="shared" si="353"/>
        <v>43830</v>
      </c>
      <c r="H2391" s="538">
        <f>'Information Input'!$H$35</f>
        <v>43555</v>
      </c>
      <c r="I2391" s="537" t="str">
        <f>'Information Input'!$J$22</f>
        <v>Quarterly</v>
      </c>
      <c r="J2391" s="538">
        <f>'Information Input'!$H$30</f>
        <v>43555</v>
      </c>
      <c r="K2391" s="537">
        <f>'Information Input'!$J$18</f>
        <v>2019</v>
      </c>
      <c r="L2391" s="579" t="s">
        <v>89</v>
      </c>
      <c r="M2391" s="540" t="s">
        <v>90</v>
      </c>
      <c r="N2391" s="541" t="s">
        <v>91</v>
      </c>
      <c r="O2391" s="542" t="s">
        <v>671</v>
      </c>
      <c r="P2391" s="537">
        <v>38</v>
      </c>
      <c r="Q2391" s="541" t="s">
        <v>180</v>
      </c>
      <c r="R2391" s="541" t="s">
        <v>233</v>
      </c>
      <c r="S2391" s="543">
        <f>'Report 1'!$F$18</f>
        <v>0</v>
      </c>
      <c r="T2391" s="544">
        <f>'Report 1'!$F$58</f>
        <v>0</v>
      </c>
      <c r="U2391" s="545">
        <f>'Report 1'!$F$144</f>
        <v>0</v>
      </c>
      <c r="AL2391" s="1"/>
      <c r="AM2391" s="1224"/>
      <c r="AN2391" s="1224"/>
      <c r="AO2391" s="1224"/>
      <c r="AP2391" s="1222"/>
      <c r="AQ2391" s="1222"/>
      <c r="AR2391" s="1222"/>
      <c r="AS2391" s="1224"/>
      <c r="AT2391" s="1222"/>
      <c r="AU2391" s="1224"/>
      <c r="AV2391" s="1224"/>
      <c r="AW2391" s="1224"/>
      <c r="AX2391" s="1224"/>
      <c r="AY2391" s="1225"/>
      <c r="AZ2391" s="1224"/>
      <c r="BA2391" s="1226"/>
      <c r="BB2391" s="1227"/>
      <c r="BC2391" s="1228"/>
      <c r="BD2391" s="1228"/>
      <c r="BE2391" s="1228"/>
      <c r="BF2391" s="1228"/>
      <c r="BG2391" s="1228"/>
      <c r="BH2391" s="1228"/>
      <c r="BI2391" s="1228"/>
    </row>
    <row r="2392" spans="2:61">
      <c r="B2392" s="535" t="s">
        <v>669</v>
      </c>
      <c r="C2392" s="536">
        <v>1</v>
      </c>
      <c r="D2392" s="537" t="str">
        <f>'Information Input'!$M$14</f>
        <v xml:space="preserve">      -      </v>
      </c>
      <c r="E2392" s="537" t="s">
        <v>138</v>
      </c>
      <c r="F2392" s="538">
        <f t="shared" si="352"/>
        <v>43739</v>
      </c>
      <c r="G2392" s="538">
        <f t="shared" si="353"/>
        <v>43830</v>
      </c>
      <c r="H2392" s="538">
        <f>'Information Input'!$H$35</f>
        <v>43555</v>
      </c>
      <c r="I2392" s="537" t="str">
        <f>'Information Input'!$J$22</f>
        <v>Quarterly</v>
      </c>
      <c r="J2392" s="538">
        <f>'Information Input'!$H$30</f>
        <v>43555</v>
      </c>
      <c r="K2392" s="537">
        <f>'Information Input'!$J$18</f>
        <v>2019</v>
      </c>
      <c r="L2392" s="579" t="s">
        <v>89</v>
      </c>
      <c r="M2392" s="540" t="s">
        <v>90</v>
      </c>
      <c r="N2392" s="541" t="s">
        <v>91</v>
      </c>
      <c r="O2392" s="542" t="s">
        <v>671</v>
      </c>
      <c r="P2392" s="537">
        <v>39</v>
      </c>
      <c r="Q2392" s="541" t="s">
        <v>181</v>
      </c>
      <c r="R2392" s="541" t="s">
        <v>233</v>
      </c>
      <c r="S2392" s="543">
        <f>'Report 1'!$F$18</f>
        <v>0</v>
      </c>
      <c r="T2392" s="544">
        <f>'Report 1'!$F$59</f>
        <v>0</v>
      </c>
      <c r="U2392" s="545">
        <f>'Report 1'!$F$145</f>
        <v>0</v>
      </c>
      <c r="AL2392" s="1"/>
      <c r="AM2392" s="1224"/>
      <c r="AN2392" s="1224"/>
      <c r="AO2392" s="1224"/>
      <c r="AP2392" s="1222"/>
      <c r="AQ2392" s="1222"/>
      <c r="AR2392" s="1222"/>
      <c r="AS2392" s="1224"/>
      <c r="AT2392" s="1222"/>
      <c r="AU2392" s="1224"/>
      <c r="AV2392" s="1224"/>
      <c r="AW2392" s="1224"/>
      <c r="AX2392" s="1224"/>
      <c r="AY2392" s="1225"/>
      <c r="AZ2392" s="1224"/>
      <c r="BA2392" s="1226"/>
      <c r="BB2392" s="1227"/>
      <c r="BC2392" s="1228"/>
      <c r="BD2392" s="1228"/>
      <c r="BE2392" s="1228"/>
      <c r="BF2392" s="1228"/>
      <c r="BG2392" s="1228"/>
      <c r="BH2392" s="1228"/>
      <c r="BI2392" s="1228"/>
    </row>
    <row r="2393" spans="2:61">
      <c r="B2393" s="535" t="s">
        <v>669</v>
      </c>
      <c r="C2393" s="536">
        <v>1</v>
      </c>
      <c r="D2393" s="537" t="str">
        <f>'Information Input'!$M$14</f>
        <v xml:space="preserve">      -      </v>
      </c>
      <c r="E2393" s="537" t="s">
        <v>138</v>
      </c>
      <c r="F2393" s="538">
        <f t="shared" si="352"/>
        <v>43739</v>
      </c>
      <c r="G2393" s="538">
        <f t="shared" si="353"/>
        <v>43830</v>
      </c>
      <c r="H2393" s="538">
        <f>'Information Input'!$H$35</f>
        <v>43555</v>
      </c>
      <c r="I2393" s="537" t="str">
        <f>'Information Input'!$J$22</f>
        <v>Quarterly</v>
      </c>
      <c r="J2393" s="538">
        <f>'Information Input'!$H$30</f>
        <v>43555</v>
      </c>
      <c r="K2393" s="537">
        <f>'Information Input'!$J$18</f>
        <v>2019</v>
      </c>
      <c r="L2393" s="579" t="s">
        <v>89</v>
      </c>
      <c r="M2393" s="540" t="s">
        <v>90</v>
      </c>
      <c r="N2393" s="541" t="s">
        <v>91</v>
      </c>
      <c r="O2393" s="542" t="s">
        <v>671</v>
      </c>
      <c r="P2393" s="537">
        <v>40</v>
      </c>
      <c r="Q2393" s="541" t="s">
        <v>182</v>
      </c>
      <c r="R2393" s="541" t="s">
        <v>238</v>
      </c>
      <c r="S2393" s="543">
        <f>'Report 1'!$F$18</f>
        <v>0</v>
      </c>
      <c r="T2393" s="544">
        <f>'Report 1'!$F$60</f>
        <v>0</v>
      </c>
      <c r="U2393" s="545">
        <f>'Report 1'!$F$146</f>
        <v>0</v>
      </c>
      <c r="AL2393" s="1"/>
      <c r="AM2393" s="1224"/>
      <c r="AN2393" s="1224"/>
      <c r="AO2393" s="1224"/>
      <c r="AP2393" s="1222"/>
      <c r="AQ2393" s="1222"/>
      <c r="AR2393" s="1222"/>
      <c r="AS2393" s="1224"/>
      <c r="AT2393" s="1222"/>
      <c r="AU2393" s="1224"/>
      <c r="AV2393" s="1224"/>
      <c r="AW2393" s="1224"/>
      <c r="AX2393" s="1224"/>
      <c r="AY2393" s="1225"/>
      <c r="AZ2393" s="1224"/>
      <c r="BA2393" s="1226"/>
      <c r="BB2393" s="1227"/>
      <c r="BC2393" s="1228"/>
      <c r="BD2393" s="1228"/>
      <c r="BE2393" s="1228"/>
      <c r="BF2393" s="1228"/>
      <c r="BG2393" s="1228"/>
      <c r="BH2393" s="1228"/>
      <c r="BI2393" s="1228"/>
    </row>
    <row r="2394" spans="2:61">
      <c r="B2394" s="535" t="s">
        <v>669</v>
      </c>
      <c r="C2394" s="536">
        <v>1</v>
      </c>
      <c r="D2394" s="537" t="str">
        <f>'Information Input'!$M$14</f>
        <v xml:space="preserve">      -      </v>
      </c>
      <c r="E2394" s="537" t="s">
        <v>138</v>
      </c>
      <c r="F2394" s="538">
        <f t="shared" si="352"/>
        <v>43739</v>
      </c>
      <c r="G2394" s="538">
        <f t="shared" si="353"/>
        <v>43830</v>
      </c>
      <c r="H2394" s="538">
        <f>'Information Input'!$H$35</f>
        <v>43555</v>
      </c>
      <c r="I2394" s="537" t="str">
        <f>'Information Input'!$J$22</f>
        <v>Quarterly</v>
      </c>
      <c r="J2394" s="538">
        <f>'Information Input'!$H$30</f>
        <v>43555</v>
      </c>
      <c r="K2394" s="537">
        <f>'Information Input'!$J$18</f>
        <v>2019</v>
      </c>
      <c r="L2394" s="579" t="s">
        <v>89</v>
      </c>
      <c r="M2394" s="540" t="s">
        <v>90</v>
      </c>
      <c r="N2394" s="541" t="s">
        <v>91</v>
      </c>
      <c r="O2394" s="542" t="s">
        <v>671</v>
      </c>
      <c r="P2394" s="537">
        <v>41</v>
      </c>
      <c r="Q2394" s="541" t="s">
        <v>183</v>
      </c>
      <c r="R2394" s="541" t="s">
        <v>238</v>
      </c>
      <c r="S2394" s="543">
        <f>'Report 1'!$F$18</f>
        <v>0</v>
      </c>
      <c r="T2394" s="544">
        <f>'Report 1'!$F$61</f>
        <v>0</v>
      </c>
      <c r="U2394" s="545">
        <f>'Report 1'!$F$147</f>
        <v>0</v>
      </c>
      <c r="AL2394" s="1"/>
      <c r="AM2394" s="1224"/>
      <c r="AN2394" s="1224"/>
      <c r="AO2394" s="1224"/>
      <c r="AP2394" s="1222"/>
      <c r="AQ2394" s="1222"/>
      <c r="AR2394" s="1222"/>
      <c r="AS2394" s="1224"/>
      <c r="AT2394" s="1222"/>
      <c r="AU2394" s="1224"/>
      <c r="AV2394" s="1224"/>
      <c r="AW2394" s="1224"/>
      <c r="AX2394" s="1224"/>
      <c r="AY2394" s="1225"/>
      <c r="AZ2394" s="1224"/>
      <c r="BA2394" s="1226"/>
      <c r="BB2394" s="1227"/>
      <c r="BC2394" s="1228"/>
      <c r="BD2394" s="1228"/>
      <c r="BE2394" s="1228"/>
      <c r="BF2394" s="1228"/>
      <c r="BG2394" s="1228"/>
      <c r="BH2394" s="1228"/>
      <c r="BI2394" s="1228"/>
    </row>
    <row r="2395" spans="2:61">
      <c r="B2395" s="535" t="s">
        <v>669</v>
      </c>
      <c r="C2395" s="536">
        <v>1</v>
      </c>
      <c r="D2395" s="537" t="str">
        <f>'Information Input'!$M$14</f>
        <v xml:space="preserve">      -      </v>
      </c>
      <c r="E2395" s="537" t="s">
        <v>138</v>
      </c>
      <c r="F2395" s="538">
        <f t="shared" si="352"/>
        <v>43739</v>
      </c>
      <c r="G2395" s="538">
        <f t="shared" si="353"/>
        <v>43830</v>
      </c>
      <c r="H2395" s="538">
        <f>'Information Input'!$H$35</f>
        <v>43555</v>
      </c>
      <c r="I2395" s="537" t="str">
        <f>'Information Input'!$J$22</f>
        <v>Quarterly</v>
      </c>
      <c r="J2395" s="538">
        <f>'Information Input'!$H$30</f>
        <v>43555</v>
      </c>
      <c r="K2395" s="537">
        <f>'Information Input'!$J$18</f>
        <v>2019</v>
      </c>
      <c r="L2395" s="579" t="s">
        <v>89</v>
      </c>
      <c r="M2395" s="540" t="s">
        <v>90</v>
      </c>
      <c r="N2395" s="541" t="s">
        <v>91</v>
      </c>
      <c r="O2395" s="542" t="s">
        <v>671</v>
      </c>
      <c r="P2395" s="537">
        <v>42</v>
      </c>
      <c r="Q2395" s="541" t="s">
        <v>184</v>
      </c>
      <c r="R2395" s="541" t="s">
        <v>233</v>
      </c>
      <c r="S2395" s="543">
        <f>'Report 1'!$F$18</f>
        <v>0</v>
      </c>
      <c r="T2395" s="544">
        <f>'Report 1'!$F$62</f>
        <v>0</v>
      </c>
      <c r="U2395" s="545">
        <f>'Report 1'!$F$148</f>
        <v>0</v>
      </c>
      <c r="AL2395" s="1"/>
      <c r="AM2395" s="1224"/>
      <c r="AN2395" s="1224"/>
      <c r="AO2395" s="1224"/>
      <c r="AP2395" s="1222"/>
      <c r="AQ2395" s="1222"/>
      <c r="AR2395" s="1222"/>
      <c r="AS2395" s="1224"/>
      <c r="AT2395" s="1222"/>
      <c r="AU2395" s="1224"/>
      <c r="AV2395" s="1224"/>
      <c r="AW2395" s="1224"/>
      <c r="AX2395" s="1224"/>
      <c r="AY2395" s="1225"/>
      <c r="AZ2395" s="1224"/>
      <c r="BA2395" s="1226"/>
      <c r="BB2395" s="1227"/>
      <c r="BC2395" s="1228"/>
      <c r="BD2395" s="1228"/>
      <c r="BE2395" s="1228"/>
      <c r="BF2395" s="1228"/>
      <c r="BG2395" s="1228"/>
      <c r="BH2395" s="1228"/>
      <c r="BI2395" s="1228"/>
    </row>
    <row r="2396" spans="2:61">
      <c r="B2396" s="535" t="s">
        <v>669</v>
      </c>
      <c r="C2396" s="536">
        <v>1</v>
      </c>
      <c r="D2396" s="537" t="str">
        <f>'Information Input'!$M$14</f>
        <v xml:space="preserve">      -      </v>
      </c>
      <c r="E2396" s="537" t="s">
        <v>138</v>
      </c>
      <c r="F2396" s="538">
        <f t="shared" si="352"/>
        <v>43739</v>
      </c>
      <c r="G2396" s="538">
        <f t="shared" si="353"/>
        <v>43830</v>
      </c>
      <c r="H2396" s="538">
        <f>'Information Input'!$H$35</f>
        <v>43555</v>
      </c>
      <c r="I2396" s="537" t="str">
        <f>'Information Input'!$J$22</f>
        <v>Quarterly</v>
      </c>
      <c r="J2396" s="538">
        <f>'Information Input'!$H$30</f>
        <v>43555</v>
      </c>
      <c r="K2396" s="537">
        <f>'Information Input'!$J$18</f>
        <v>2019</v>
      </c>
      <c r="L2396" s="579" t="s">
        <v>89</v>
      </c>
      <c r="M2396" s="540" t="s">
        <v>90</v>
      </c>
      <c r="N2396" s="541" t="s">
        <v>91</v>
      </c>
      <c r="O2396" s="542" t="s">
        <v>671</v>
      </c>
      <c r="P2396" s="537">
        <v>43</v>
      </c>
      <c r="Q2396" s="541" t="s">
        <v>185</v>
      </c>
      <c r="R2396" s="541" t="s">
        <v>233</v>
      </c>
      <c r="S2396" s="543">
        <f>'Report 1'!$F$18</f>
        <v>0</v>
      </c>
      <c r="T2396" s="544">
        <f>'Report 1'!$F$63</f>
        <v>0</v>
      </c>
      <c r="U2396" s="545">
        <f>'Report 1'!$F$149</f>
        <v>0</v>
      </c>
      <c r="AL2396" s="1"/>
      <c r="AM2396" s="1224"/>
      <c r="AN2396" s="1224"/>
      <c r="AO2396" s="1224"/>
      <c r="AP2396" s="1222"/>
      <c r="AQ2396" s="1222"/>
      <c r="AR2396" s="1222"/>
      <c r="AS2396" s="1224"/>
      <c r="AT2396" s="1222"/>
      <c r="AU2396" s="1224"/>
      <c r="AV2396" s="1224"/>
      <c r="AW2396" s="1224"/>
      <c r="AX2396" s="1224"/>
      <c r="AY2396" s="1225"/>
      <c r="AZ2396" s="1224"/>
      <c r="BA2396" s="1226"/>
      <c r="BB2396" s="1227"/>
      <c r="BC2396" s="1228"/>
      <c r="BD2396" s="1228"/>
      <c r="BE2396" s="1228"/>
      <c r="BF2396" s="1228"/>
      <c r="BG2396" s="1228"/>
      <c r="BH2396" s="1228"/>
      <c r="BI2396" s="1228"/>
    </row>
    <row r="2397" spans="2:61">
      <c r="B2397" s="535" t="s">
        <v>669</v>
      </c>
      <c r="C2397" s="536">
        <v>1</v>
      </c>
      <c r="D2397" s="537" t="str">
        <f>'Information Input'!$M$14</f>
        <v xml:space="preserve">      -      </v>
      </c>
      <c r="E2397" s="537" t="s">
        <v>138</v>
      </c>
      <c r="F2397" s="538">
        <f t="shared" si="352"/>
        <v>43739</v>
      </c>
      <c r="G2397" s="538">
        <f t="shared" si="353"/>
        <v>43830</v>
      </c>
      <c r="H2397" s="538">
        <f>'Information Input'!$H$35</f>
        <v>43555</v>
      </c>
      <c r="I2397" s="537" t="str">
        <f>'Information Input'!$J$22</f>
        <v>Quarterly</v>
      </c>
      <c r="J2397" s="538">
        <f>'Information Input'!$H$30</f>
        <v>43555</v>
      </c>
      <c r="K2397" s="537">
        <f>'Information Input'!$J$18</f>
        <v>2019</v>
      </c>
      <c r="L2397" s="579" t="s">
        <v>89</v>
      </c>
      <c r="M2397" s="540" t="s">
        <v>90</v>
      </c>
      <c r="N2397" s="541" t="s">
        <v>91</v>
      </c>
      <c r="O2397" s="542" t="s">
        <v>674</v>
      </c>
      <c r="P2397" s="537">
        <v>44</v>
      </c>
      <c r="Q2397" s="541" t="s">
        <v>186</v>
      </c>
      <c r="R2397" s="541" t="s">
        <v>239</v>
      </c>
      <c r="S2397" s="543">
        <f>'Report 1'!$F$18</f>
        <v>0</v>
      </c>
      <c r="T2397" s="544">
        <f>'Report 1'!$F$64</f>
        <v>0</v>
      </c>
      <c r="U2397" s="545">
        <f>'Report 1'!$F$150</f>
        <v>0</v>
      </c>
      <c r="AL2397" s="1"/>
      <c r="AM2397" s="1224"/>
      <c r="AN2397" s="1224"/>
      <c r="AO2397" s="1224"/>
      <c r="AP2397" s="1222"/>
      <c r="AQ2397" s="1222"/>
      <c r="AR2397" s="1222"/>
      <c r="AS2397" s="1224"/>
      <c r="AT2397" s="1222"/>
      <c r="AU2397" s="1224"/>
      <c r="AV2397" s="1224"/>
      <c r="AW2397" s="1224"/>
      <c r="AX2397" s="1224"/>
      <c r="AY2397" s="1225"/>
      <c r="AZ2397" s="1224"/>
      <c r="BA2397" s="1226"/>
      <c r="BB2397" s="1227"/>
      <c r="BC2397" s="1228"/>
      <c r="BD2397" s="1228"/>
      <c r="BE2397" s="1228"/>
      <c r="BF2397" s="1228"/>
      <c r="BG2397" s="1228"/>
      <c r="BH2397" s="1228"/>
      <c r="BI2397" s="1228"/>
    </row>
    <row r="2398" spans="2:61">
      <c r="B2398" s="535" t="s">
        <v>669</v>
      </c>
      <c r="C2398" s="536">
        <v>1</v>
      </c>
      <c r="D2398" s="537" t="str">
        <f>'Information Input'!$M$14</f>
        <v xml:space="preserve">      -      </v>
      </c>
      <c r="E2398" s="537" t="s">
        <v>138</v>
      </c>
      <c r="F2398" s="538">
        <f t="shared" si="352"/>
        <v>43739</v>
      </c>
      <c r="G2398" s="538">
        <f t="shared" si="353"/>
        <v>43830</v>
      </c>
      <c r="H2398" s="538">
        <f>'Information Input'!$H$35</f>
        <v>43555</v>
      </c>
      <c r="I2398" s="537" t="str">
        <f>'Information Input'!$J$22</f>
        <v>Quarterly</v>
      </c>
      <c r="J2398" s="538">
        <f>'Information Input'!$H$30</f>
        <v>43555</v>
      </c>
      <c r="K2398" s="537">
        <f>'Information Input'!$J$18</f>
        <v>2019</v>
      </c>
      <c r="L2398" s="579" t="s">
        <v>89</v>
      </c>
      <c r="M2398" s="540" t="s">
        <v>90</v>
      </c>
      <c r="N2398" s="541" t="s">
        <v>91</v>
      </c>
      <c r="O2398" s="542" t="s">
        <v>675</v>
      </c>
      <c r="P2398" s="537">
        <v>45</v>
      </c>
      <c r="Q2398" s="541" t="s">
        <v>187</v>
      </c>
      <c r="R2398" s="541" t="s">
        <v>239</v>
      </c>
      <c r="S2398" s="543">
        <f>'Report 1'!$F$18</f>
        <v>0</v>
      </c>
      <c r="T2398" s="544">
        <f>'Report 1'!$F$65</f>
        <v>0</v>
      </c>
      <c r="U2398" s="545">
        <f>'Report 1'!$F$151</f>
        <v>0</v>
      </c>
      <c r="AL2398" s="1"/>
      <c r="AM2398" s="1224"/>
      <c r="AN2398" s="1224"/>
      <c r="AO2398" s="1224"/>
      <c r="AP2398" s="1222"/>
      <c r="AQ2398" s="1222"/>
      <c r="AR2398" s="1222"/>
      <c r="AS2398" s="1224"/>
      <c r="AT2398" s="1222"/>
      <c r="AU2398" s="1224"/>
      <c r="AV2398" s="1224"/>
      <c r="AW2398" s="1224"/>
      <c r="AX2398" s="1224"/>
      <c r="AY2398" s="1225"/>
      <c r="AZ2398" s="1224"/>
      <c r="BA2398" s="1226"/>
      <c r="BB2398" s="1227"/>
      <c r="BC2398" s="1228"/>
      <c r="BD2398" s="1228"/>
      <c r="BE2398" s="1228"/>
      <c r="BF2398" s="1228"/>
      <c r="BG2398" s="1228"/>
      <c r="BH2398" s="1228"/>
      <c r="BI2398" s="1228"/>
    </row>
    <row r="2399" spans="2:61">
      <c r="B2399" s="535" t="s">
        <v>669</v>
      </c>
      <c r="C2399" s="536">
        <v>1</v>
      </c>
      <c r="D2399" s="537" t="str">
        <f>'Information Input'!$M$14</f>
        <v xml:space="preserve">      -      </v>
      </c>
      <c r="E2399" s="537" t="s">
        <v>138</v>
      </c>
      <c r="F2399" s="538">
        <f t="shared" si="352"/>
        <v>43739</v>
      </c>
      <c r="G2399" s="538">
        <f t="shared" si="353"/>
        <v>43830</v>
      </c>
      <c r="H2399" s="538">
        <f>'Information Input'!$H$35</f>
        <v>43555</v>
      </c>
      <c r="I2399" s="537" t="str">
        <f>'Information Input'!$J$22</f>
        <v>Quarterly</v>
      </c>
      <c r="J2399" s="538">
        <f>'Information Input'!$H$30</f>
        <v>43555</v>
      </c>
      <c r="K2399" s="537">
        <f>'Information Input'!$J$18</f>
        <v>2019</v>
      </c>
      <c r="L2399" s="579" t="s">
        <v>89</v>
      </c>
      <c r="M2399" s="540" t="s">
        <v>90</v>
      </c>
      <c r="N2399" s="541" t="s">
        <v>91</v>
      </c>
      <c r="O2399" s="542" t="s">
        <v>675</v>
      </c>
      <c r="P2399" s="537">
        <v>46</v>
      </c>
      <c r="Q2399" s="541" t="s">
        <v>188</v>
      </c>
      <c r="R2399" s="541" t="s">
        <v>239</v>
      </c>
      <c r="S2399" s="543">
        <f>'Report 1'!$F$18</f>
        <v>0</v>
      </c>
      <c r="T2399" s="544">
        <f>'Report 1'!$F$66</f>
        <v>0</v>
      </c>
      <c r="U2399" s="545">
        <f>'Report 1'!$F$152</f>
        <v>0</v>
      </c>
      <c r="AL2399" s="1"/>
      <c r="AM2399" s="1224"/>
      <c r="AN2399" s="1224"/>
      <c r="AO2399" s="1224"/>
      <c r="AP2399" s="1222"/>
      <c r="AQ2399" s="1222"/>
      <c r="AR2399" s="1222"/>
      <c r="AS2399" s="1224"/>
      <c r="AT2399" s="1222"/>
      <c r="AU2399" s="1224"/>
      <c r="AV2399" s="1224"/>
      <c r="AW2399" s="1224"/>
      <c r="AX2399" s="1224"/>
      <c r="AY2399" s="1225"/>
      <c r="AZ2399" s="1224"/>
      <c r="BA2399" s="1226"/>
      <c r="BB2399" s="1227"/>
      <c r="BC2399" s="1228"/>
      <c r="BD2399" s="1228"/>
      <c r="BE2399" s="1228"/>
      <c r="BF2399" s="1228"/>
      <c r="BG2399" s="1228"/>
      <c r="BH2399" s="1228"/>
      <c r="BI2399" s="1228"/>
    </row>
    <row r="2400" spans="2:61">
      <c r="B2400" s="535" t="s">
        <v>669</v>
      </c>
      <c r="C2400" s="536">
        <v>1</v>
      </c>
      <c r="D2400" s="537" t="str">
        <f>'Information Input'!$M$14</f>
        <v xml:space="preserve">      -      </v>
      </c>
      <c r="E2400" s="537" t="s">
        <v>138</v>
      </c>
      <c r="F2400" s="538">
        <f t="shared" si="352"/>
        <v>43739</v>
      </c>
      <c r="G2400" s="538">
        <f t="shared" si="353"/>
        <v>43830</v>
      </c>
      <c r="H2400" s="538">
        <f>'Information Input'!$H$35</f>
        <v>43555</v>
      </c>
      <c r="I2400" s="537" t="str">
        <f>'Information Input'!$J$22</f>
        <v>Quarterly</v>
      </c>
      <c r="J2400" s="538">
        <f>'Information Input'!$H$30</f>
        <v>43555</v>
      </c>
      <c r="K2400" s="537">
        <f>'Information Input'!$J$18</f>
        <v>2019</v>
      </c>
      <c r="L2400" s="579" t="s">
        <v>89</v>
      </c>
      <c r="M2400" s="540" t="s">
        <v>90</v>
      </c>
      <c r="N2400" s="541" t="s">
        <v>91</v>
      </c>
      <c r="O2400" s="542" t="s">
        <v>675</v>
      </c>
      <c r="P2400" s="537">
        <v>47</v>
      </c>
      <c r="Q2400" s="541" t="s">
        <v>189</v>
      </c>
      <c r="R2400" s="541" t="s">
        <v>239</v>
      </c>
      <c r="S2400" s="543">
        <f>'Report 1'!$F$18</f>
        <v>0</v>
      </c>
      <c r="T2400" s="544">
        <f>'Report 1'!$F$67</f>
        <v>0</v>
      </c>
      <c r="U2400" s="545">
        <f>'Report 1'!$F$153</f>
        <v>0</v>
      </c>
      <c r="AL2400" s="1"/>
      <c r="AM2400" s="1224"/>
      <c r="AN2400" s="1224"/>
      <c r="AO2400" s="1224"/>
      <c r="AP2400" s="1222"/>
      <c r="AQ2400" s="1222"/>
      <c r="AR2400" s="1222"/>
      <c r="AS2400" s="1224"/>
      <c r="AT2400" s="1222"/>
      <c r="AU2400" s="1224"/>
      <c r="AV2400" s="1224"/>
      <c r="AW2400" s="1224"/>
      <c r="AX2400" s="1224"/>
      <c r="AY2400" s="1225"/>
      <c r="AZ2400" s="1224"/>
      <c r="BA2400" s="1226"/>
      <c r="BB2400" s="1227"/>
      <c r="BC2400" s="1228"/>
      <c r="BD2400" s="1228"/>
      <c r="BE2400" s="1228"/>
      <c r="BF2400" s="1228"/>
      <c r="BG2400" s="1228"/>
      <c r="BH2400" s="1228"/>
      <c r="BI2400" s="1228"/>
    </row>
    <row r="2401" spans="2:61">
      <c r="B2401" s="535" t="s">
        <v>669</v>
      </c>
      <c r="C2401" s="536">
        <v>1</v>
      </c>
      <c r="D2401" s="537" t="str">
        <f>'Information Input'!$M$14</f>
        <v xml:space="preserve">      -      </v>
      </c>
      <c r="E2401" s="537" t="s">
        <v>138</v>
      </c>
      <c r="F2401" s="538">
        <f t="shared" si="352"/>
        <v>43739</v>
      </c>
      <c r="G2401" s="538">
        <f t="shared" si="353"/>
        <v>43830</v>
      </c>
      <c r="H2401" s="538">
        <f>'Information Input'!$H$35</f>
        <v>43555</v>
      </c>
      <c r="I2401" s="537" t="str">
        <f>'Information Input'!$J$22</f>
        <v>Quarterly</v>
      </c>
      <c r="J2401" s="538">
        <f>'Information Input'!$H$30</f>
        <v>43555</v>
      </c>
      <c r="K2401" s="537">
        <f>'Information Input'!$J$18</f>
        <v>2019</v>
      </c>
      <c r="L2401" s="579" t="s">
        <v>89</v>
      </c>
      <c r="M2401" s="540" t="s">
        <v>90</v>
      </c>
      <c r="N2401" s="541" t="s">
        <v>91</v>
      </c>
      <c r="O2401" s="542" t="s">
        <v>675</v>
      </c>
      <c r="P2401" s="537">
        <v>48</v>
      </c>
      <c r="Q2401" s="541" t="s">
        <v>190</v>
      </c>
      <c r="R2401" s="541" t="s">
        <v>239</v>
      </c>
      <c r="S2401" s="543">
        <f>'Report 1'!$F$18</f>
        <v>0</v>
      </c>
      <c r="T2401" s="544">
        <f>'Report 1'!$F$68</f>
        <v>0</v>
      </c>
      <c r="U2401" s="545">
        <f>'Report 1'!$F$154</f>
        <v>0</v>
      </c>
      <c r="AL2401" s="1"/>
      <c r="AM2401" s="1224"/>
      <c r="AN2401" s="1224"/>
      <c r="AO2401" s="1224"/>
      <c r="AP2401" s="1222"/>
      <c r="AQ2401" s="1222"/>
      <c r="AR2401" s="1222"/>
      <c r="AS2401" s="1224"/>
      <c r="AT2401" s="1222"/>
      <c r="AU2401" s="1224"/>
      <c r="AV2401" s="1224"/>
      <c r="AW2401" s="1224"/>
      <c r="AX2401" s="1224"/>
      <c r="AY2401" s="1225"/>
      <c r="AZ2401" s="1224"/>
      <c r="BA2401" s="1226"/>
      <c r="BB2401" s="1227"/>
      <c r="BC2401" s="1228"/>
      <c r="BD2401" s="1228"/>
      <c r="BE2401" s="1228"/>
      <c r="BF2401" s="1228"/>
      <c r="BG2401" s="1228"/>
      <c r="BH2401" s="1228"/>
      <c r="BI2401" s="1228"/>
    </row>
    <row r="2402" spans="2:61">
      <c r="B2402" s="535" t="s">
        <v>669</v>
      </c>
      <c r="C2402" s="536">
        <v>1</v>
      </c>
      <c r="D2402" s="537" t="str">
        <f>'Information Input'!$M$14</f>
        <v xml:space="preserve">      -      </v>
      </c>
      <c r="E2402" s="537" t="s">
        <v>138</v>
      </c>
      <c r="F2402" s="538">
        <f t="shared" si="352"/>
        <v>43739</v>
      </c>
      <c r="G2402" s="538">
        <f t="shared" si="353"/>
        <v>43830</v>
      </c>
      <c r="H2402" s="538">
        <f>'Information Input'!$H$35</f>
        <v>43555</v>
      </c>
      <c r="I2402" s="537" t="str">
        <f>'Information Input'!$J$22</f>
        <v>Quarterly</v>
      </c>
      <c r="J2402" s="538">
        <f>'Information Input'!$H$30</f>
        <v>43555</v>
      </c>
      <c r="K2402" s="537">
        <f>'Information Input'!$J$18</f>
        <v>2019</v>
      </c>
      <c r="L2402" s="579" t="s">
        <v>89</v>
      </c>
      <c r="M2402" s="540" t="s">
        <v>90</v>
      </c>
      <c r="N2402" s="541" t="s">
        <v>91</v>
      </c>
      <c r="O2402" s="542" t="s">
        <v>675</v>
      </c>
      <c r="P2402" s="537">
        <v>49</v>
      </c>
      <c r="Q2402" s="541" t="s">
        <v>191</v>
      </c>
      <c r="R2402" s="541" t="s">
        <v>239</v>
      </c>
      <c r="S2402" s="543">
        <f>'Report 1'!$F$18</f>
        <v>0</v>
      </c>
      <c r="T2402" s="544">
        <f>'Report 1'!$F$69</f>
        <v>0</v>
      </c>
      <c r="U2402" s="545">
        <f>'Report 1'!$F$155</f>
        <v>0</v>
      </c>
      <c r="AL2402" s="1"/>
      <c r="AM2402" s="1224"/>
      <c r="AN2402" s="1224"/>
      <c r="AO2402" s="1224"/>
      <c r="AP2402" s="1222"/>
      <c r="AQ2402" s="1222"/>
      <c r="AR2402" s="1222"/>
      <c r="AS2402" s="1224"/>
      <c r="AT2402" s="1222"/>
      <c r="AU2402" s="1224"/>
      <c r="AV2402" s="1224"/>
      <c r="AW2402" s="1224"/>
      <c r="AX2402" s="1224"/>
      <c r="AY2402" s="1225"/>
      <c r="AZ2402" s="1224"/>
      <c r="BA2402" s="1226"/>
      <c r="BB2402" s="1227"/>
      <c r="BC2402" s="1228"/>
      <c r="BD2402" s="1228"/>
      <c r="BE2402" s="1228"/>
      <c r="BF2402" s="1228"/>
      <c r="BG2402" s="1228"/>
      <c r="BH2402" s="1228"/>
      <c r="BI2402" s="1228"/>
    </row>
    <row r="2403" spans="2:61">
      <c r="B2403" s="535" t="s">
        <v>669</v>
      </c>
      <c r="C2403" s="536">
        <v>1</v>
      </c>
      <c r="D2403" s="537" t="str">
        <f>'Information Input'!$M$14</f>
        <v xml:space="preserve">      -      </v>
      </c>
      <c r="E2403" s="537" t="s">
        <v>138</v>
      </c>
      <c r="F2403" s="538">
        <f t="shared" si="352"/>
        <v>43739</v>
      </c>
      <c r="G2403" s="538">
        <f t="shared" si="353"/>
        <v>43830</v>
      </c>
      <c r="H2403" s="538">
        <f>'Information Input'!$H$35</f>
        <v>43555</v>
      </c>
      <c r="I2403" s="537" t="str">
        <f>'Information Input'!$J$22</f>
        <v>Quarterly</v>
      </c>
      <c r="J2403" s="538">
        <f>'Information Input'!$H$30</f>
        <v>43555</v>
      </c>
      <c r="K2403" s="537">
        <f>'Information Input'!$J$18</f>
        <v>2019</v>
      </c>
      <c r="L2403" s="579" t="s">
        <v>89</v>
      </c>
      <c r="M2403" s="540" t="s">
        <v>90</v>
      </c>
      <c r="N2403" s="541" t="s">
        <v>91</v>
      </c>
      <c r="O2403" s="542" t="s">
        <v>675</v>
      </c>
      <c r="P2403" s="537">
        <v>50</v>
      </c>
      <c r="Q2403" s="541" t="s">
        <v>192</v>
      </c>
      <c r="R2403" s="541" t="s">
        <v>239</v>
      </c>
      <c r="S2403" s="543">
        <f>'Report 1'!$F$18</f>
        <v>0</v>
      </c>
      <c r="T2403" s="544">
        <f>'Report 1'!$F$70</f>
        <v>0</v>
      </c>
      <c r="U2403" s="545">
        <f>'Report 1'!$F$156</f>
        <v>0</v>
      </c>
      <c r="AL2403" s="1"/>
      <c r="AM2403" s="1224"/>
      <c r="AN2403" s="1224"/>
      <c r="AO2403" s="1224"/>
      <c r="AP2403" s="1222"/>
      <c r="AQ2403" s="1222"/>
      <c r="AR2403" s="1222"/>
      <c r="AS2403" s="1224"/>
      <c r="AT2403" s="1222"/>
      <c r="AU2403" s="1224"/>
      <c r="AV2403" s="1224"/>
      <c r="AW2403" s="1224"/>
      <c r="AX2403" s="1224"/>
      <c r="AY2403" s="1225"/>
      <c r="AZ2403" s="1224"/>
      <c r="BA2403" s="1226"/>
      <c r="BB2403" s="1227"/>
      <c r="BC2403" s="1228"/>
      <c r="BD2403" s="1228"/>
      <c r="BE2403" s="1228"/>
      <c r="BF2403" s="1228"/>
      <c r="BG2403" s="1228"/>
      <c r="BH2403" s="1228"/>
      <c r="BI2403" s="1228"/>
    </row>
    <row r="2404" spans="2:61">
      <c r="B2404" s="535" t="s">
        <v>669</v>
      </c>
      <c r="C2404" s="536">
        <v>1</v>
      </c>
      <c r="D2404" s="537" t="str">
        <f>'Information Input'!$M$14</f>
        <v xml:space="preserve">      -      </v>
      </c>
      <c r="E2404" s="537" t="s">
        <v>138</v>
      </c>
      <c r="F2404" s="538">
        <f t="shared" si="352"/>
        <v>43739</v>
      </c>
      <c r="G2404" s="538">
        <f t="shared" si="353"/>
        <v>43830</v>
      </c>
      <c r="H2404" s="538">
        <f>'Information Input'!$H$35</f>
        <v>43555</v>
      </c>
      <c r="I2404" s="537" t="str">
        <f>'Information Input'!$J$22</f>
        <v>Quarterly</v>
      </c>
      <c r="J2404" s="538">
        <f>'Information Input'!$H$30</f>
        <v>43555</v>
      </c>
      <c r="K2404" s="537">
        <f>'Information Input'!$J$18</f>
        <v>2019</v>
      </c>
      <c r="L2404" s="579" t="s">
        <v>89</v>
      </c>
      <c r="M2404" s="540" t="s">
        <v>90</v>
      </c>
      <c r="N2404" s="541" t="s">
        <v>91</v>
      </c>
      <c r="O2404" s="542" t="s">
        <v>675</v>
      </c>
      <c r="P2404" s="537">
        <v>51</v>
      </c>
      <c r="Q2404" s="541" t="s">
        <v>193</v>
      </c>
      <c r="R2404" s="541" t="s">
        <v>239</v>
      </c>
      <c r="S2404" s="543">
        <f>'Report 1'!$F$18</f>
        <v>0</v>
      </c>
      <c r="T2404" s="544">
        <f>'Report 1'!$F$71</f>
        <v>0</v>
      </c>
      <c r="U2404" s="545">
        <f>'Report 1'!$F$157</f>
        <v>0</v>
      </c>
      <c r="AL2404" s="1"/>
      <c r="AM2404" s="1224"/>
      <c r="AN2404" s="1224"/>
      <c r="AO2404" s="1224"/>
      <c r="AP2404" s="1222"/>
      <c r="AQ2404" s="1222"/>
      <c r="AR2404" s="1222"/>
      <c r="AS2404" s="1224"/>
      <c r="AT2404" s="1222"/>
      <c r="AU2404" s="1224"/>
      <c r="AV2404" s="1224"/>
      <c r="AW2404" s="1224"/>
      <c r="AX2404" s="1224"/>
      <c r="AY2404" s="1225"/>
      <c r="AZ2404" s="1224"/>
      <c r="BA2404" s="1226"/>
      <c r="BB2404" s="1227"/>
      <c r="BC2404" s="1228"/>
      <c r="BD2404" s="1228"/>
      <c r="BE2404" s="1228"/>
      <c r="BF2404" s="1228"/>
      <c r="BG2404" s="1228"/>
      <c r="BH2404" s="1228"/>
      <c r="BI2404" s="1228"/>
    </row>
    <row r="2405" spans="2:61">
      <c r="B2405" s="535" t="s">
        <v>669</v>
      </c>
      <c r="C2405" s="536">
        <v>1</v>
      </c>
      <c r="D2405" s="537" t="str">
        <f>'Information Input'!$M$14</f>
        <v xml:space="preserve">      -      </v>
      </c>
      <c r="E2405" s="537" t="s">
        <v>138</v>
      </c>
      <c r="F2405" s="538">
        <f t="shared" si="352"/>
        <v>43739</v>
      </c>
      <c r="G2405" s="538">
        <f t="shared" si="353"/>
        <v>43830</v>
      </c>
      <c r="H2405" s="538">
        <f>'Information Input'!$H$35</f>
        <v>43555</v>
      </c>
      <c r="I2405" s="537" t="str">
        <f>'Information Input'!$J$22</f>
        <v>Quarterly</v>
      </c>
      <c r="J2405" s="538">
        <f>'Information Input'!$H$30</f>
        <v>43555</v>
      </c>
      <c r="K2405" s="537">
        <f>'Information Input'!$J$18</f>
        <v>2019</v>
      </c>
      <c r="L2405" s="579" t="s">
        <v>89</v>
      </c>
      <c r="M2405" s="540" t="s">
        <v>90</v>
      </c>
      <c r="N2405" s="541" t="s">
        <v>91</v>
      </c>
      <c r="O2405" s="542" t="s">
        <v>674</v>
      </c>
      <c r="P2405" s="537">
        <v>52</v>
      </c>
      <c r="Q2405" s="541" t="s">
        <v>194</v>
      </c>
      <c r="R2405" s="541" t="s">
        <v>239</v>
      </c>
      <c r="S2405" s="543">
        <f>'Report 1'!$F$18</f>
        <v>0</v>
      </c>
      <c r="T2405" s="544">
        <f>'Report 1'!$F$72</f>
        <v>0</v>
      </c>
      <c r="U2405" s="545">
        <f>'Report 1'!$F$158</f>
        <v>0</v>
      </c>
      <c r="AL2405" s="1"/>
      <c r="AM2405" s="1224"/>
      <c r="AN2405" s="1224"/>
      <c r="AO2405" s="1224"/>
      <c r="AP2405" s="1222"/>
      <c r="AQ2405" s="1222"/>
      <c r="AR2405" s="1222"/>
      <c r="AS2405" s="1224"/>
      <c r="AT2405" s="1222"/>
      <c r="AU2405" s="1224"/>
      <c r="AV2405" s="1224"/>
      <c r="AW2405" s="1224"/>
      <c r="AX2405" s="1224"/>
      <c r="AY2405" s="1225"/>
      <c r="AZ2405" s="1224"/>
      <c r="BA2405" s="1"/>
      <c r="BB2405" s="1227"/>
      <c r="BC2405" s="1228"/>
      <c r="BD2405" s="1228"/>
      <c r="BE2405" s="1228"/>
      <c r="BF2405" s="1228"/>
      <c r="BG2405" s="1228"/>
      <c r="BH2405" s="1228"/>
      <c r="BI2405" s="1228"/>
    </row>
    <row r="2406" spans="2:61">
      <c r="B2406" s="535" t="s">
        <v>669</v>
      </c>
      <c r="C2406" s="536">
        <v>1</v>
      </c>
      <c r="D2406" s="537" t="str">
        <f>'Information Input'!$M$14</f>
        <v xml:space="preserve">      -      </v>
      </c>
      <c r="E2406" s="537" t="s">
        <v>138</v>
      </c>
      <c r="F2406" s="538">
        <f t="shared" si="352"/>
        <v>43739</v>
      </c>
      <c r="G2406" s="538">
        <f t="shared" si="353"/>
        <v>43830</v>
      </c>
      <c r="H2406" s="538">
        <f>'Information Input'!$H$35</f>
        <v>43555</v>
      </c>
      <c r="I2406" s="537" t="str">
        <f>'Information Input'!$J$22</f>
        <v>Quarterly</v>
      </c>
      <c r="J2406" s="538">
        <f>'Information Input'!$H$30</f>
        <v>43555</v>
      </c>
      <c r="K2406" s="537">
        <f>'Information Input'!$J$18</f>
        <v>2019</v>
      </c>
      <c r="L2406" s="579" t="s">
        <v>89</v>
      </c>
      <c r="M2406" s="540" t="s">
        <v>90</v>
      </c>
      <c r="N2406" s="541" t="s">
        <v>91</v>
      </c>
      <c r="O2406" s="542" t="s">
        <v>676</v>
      </c>
      <c r="P2406" s="537">
        <v>53</v>
      </c>
      <c r="Q2406" s="541" t="s">
        <v>195</v>
      </c>
      <c r="R2406" s="541" t="s">
        <v>677</v>
      </c>
      <c r="S2406" s="543">
        <f>'Report 1'!$F$18</f>
        <v>0</v>
      </c>
      <c r="T2406" s="544">
        <f>'Report 1'!$F$73</f>
        <v>0</v>
      </c>
      <c r="U2406" s="545">
        <f>'Report 1'!$F$159</f>
        <v>0</v>
      </c>
      <c r="AL2406" s="576"/>
      <c r="AM2406" s="1221"/>
      <c r="AN2406" s="1221"/>
      <c r="AO2406" s="1221"/>
      <c r="AP2406" s="1222"/>
      <c r="AQ2406" s="1222"/>
      <c r="AR2406" s="1223"/>
      <c r="AS2406" s="1221"/>
      <c r="AT2406" s="1223"/>
      <c r="AU2406" s="1221"/>
      <c r="AV2406" s="1221"/>
      <c r="AW2406" s="1221"/>
      <c r="AX2406" s="1224"/>
      <c r="AY2406" s="1225"/>
      <c r="AZ2406" s="1224"/>
      <c r="BA2406" s="1226"/>
      <c r="BB2406" s="1227"/>
      <c r="BC2406" s="1228"/>
      <c r="BD2406" s="1228"/>
      <c r="BE2406" s="1228"/>
      <c r="BF2406" s="1228"/>
      <c r="BG2406" s="1228"/>
      <c r="BH2406" s="1228"/>
      <c r="BI2406" s="1228"/>
    </row>
    <row r="2407" spans="2:61">
      <c r="B2407" s="535" t="s">
        <v>669</v>
      </c>
      <c r="C2407" s="536">
        <v>1</v>
      </c>
      <c r="D2407" s="537" t="str">
        <f>'Information Input'!$M$14</f>
        <v xml:space="preserve">      -      </v>
      </c>
      <c r="E2407" s="537" t="s">
        <v>138</v>
      </c>
      <c r="F2407" s="538">
        <f t="shared" si="352"/>
        <v>43739</v>
      </c>
      <c r="G2407" s="538">
        <f t="shared" si="353"/>
        <v>43830</v>
      </c>
      <c r="H2407" s="538">
        <f>'Information Input'!$H$35</f>
        <v>43555</v>
      </c>
      <c r="I2407" s="537" t="str">
        <f>'Information Input'!$J$22</f>
        <v>Quarterly</v>
      </c>
      <c r="J2407" s="538">
        <f>'Information Input'!$H$30</f>
        <v>43555</v>
      </c>
      <c r="K2407" s="537">
        <f>'Information Input'!$J$18</f>
        <v>2019</v>
      </c>
      <c r="L2407" s="579" t="s">
        <v>89</v>
      </c>
      <c r="M2407" s="540" t="s">
        <v>90</v>
      </c>
      <c r="N2407" s="541" t="s">
        <v>91</v>
      </c>
      <c r="O2407" s="542" t="s">
        <v>676</v>
      </c>
      <c r="P2407" s="537">
        <v>54</v>
      </c>
      <c r="Q2407" s="541" t="s">
        <v>196</v>
      </c>
      <c r="R2407" s="541" t="s">
        <v>677</v>
      </c>
      <c r="S2407" s="543">
        <f>'Report 1'!$F$18</f>
        <v>0</v>
      </c>
      <c r="T2407" s="544">
        <f>'Report 1'!$F$74</f>
        <v>0</v>
      </c>
      <c r="U2407" s="545">
        <f>'Report 1'!$F$160</f>
        <v>0</v>
      </c>
      <c r="AL2407" s="1"/>
      <c r="AM2407" s="1224"/>
      <c r="AN2407" s="1224"/>
      <c r="AO2407" s="1224"/>
      <c r="AP2407" s="1222"/>
      <c r="AQ2407" s="1222"/>
      <c r="AR2407" s="1222"/>
      <c r="AS2407" s="1224"/>
      <c r="AT2407" s="1222"/>
      <c r="AU2407" s="1224"/>
      <c r="AV2407" s="1224"/>
      <c r="AW2407" s="1224"/>
      <c r="AX2407" s="1224"/>
      <c r="AY2407" s="1225"/>
      <c r="AZ2407" s="1224"/>
      <c r="BA2407" s="1226"/>
      <c r="BB2407" s="1227"/>
      <c r="BC2407" s="1228"/>
      <c r="BD2407" s="1228"/>
      <c r="BE2407" s="1228"/>
      <c r="BF2407" s="1228"/>
      <c r="BG2407" s="1228"/>
      <c r="BH2407" s="1228"/>
      <c r="BI2407" s="1228"/>
    </row>
    <row r="2408" spans="2:61">
      <c r="B2408" s="535" t="s">
        <v>669</v>
      </c>
      <c r="C2408" s="536">
        <v>1</v>
      </c>
      <c r="D2408" s="537" t="str">
        <f>'Information Input'!$M$14</f>
        <v xml:space="preserve">      -      </v>
      </c>
      <c r="E2408" s="537" t="s">
        <v>138</v>
      </c>
      <c r="F2408" s="538">
        <f t="shared" si="352"/>
        <v>43739</v>
      </c>
      <c r="G2408" s="538">
        <f t="shared" si="353"/>
        <v>43830</v>
      </c>
      <c r="H2408" s="538">
        <f>'Information Input'!$H$35</f>
        <v>43555</v>
      </c>
      <c r="I2408" s="537" t="str">
        <f>'Information Input'!$J$22</f>
        <v>Quarterly</v>
      </c>
      <c r="J2408" s="538">
        <f>'Information Input'!$H$30</f>
        <v>43555</v>
      </c>
      <c r="K2408" s="537">
        <f>'Information Input'!$J$18</f>
        <v>2019</v>
      </c>
      <c r="L2408" s="579" t="s">
        <v>89</v>
      </c>
      <c r="M2408" s="540" t="s">
        <v>90</v>
      </c>
      <c r="N2408" s="541" t="s">
        <v>91</v>
      </c>
      <c r="O2408" s="542" t="s">
        <v>676</v>
      </c>
      <c r="P2408" s="537">
        <v>55</v>
      </c>
      <c r="Q2408" s="541" t="s">
        <v>197</v>
      </c>
      <c r="R2408" s="541" t="s">
        <v>677</v>
      </c>
      <c r="S2408" s="543">
        <f>'Report 1'!$F$18</f>
        <v>0</v>
      </c>
      <c r="T2408" s="544">
        <f>'Report 1'!$F$75</f>
        <v>0</v>
      </c>
      <c r="U2408" s="545">
        <f>'Report 1'!$F$161</f>
        <v>0</v>
      </c>
      <c r="AL2408" s="1"/>
      <c r="AM2408" s="1224"/>
      <c r="AN2408" s="1224"/>
      <c r="AO2408" s="1224"/>
      <c r="AP2408" s="1222"/>
      <c r="AQ2408" s="1222"/>
      <c r="AR2408" s="1222"/>
      <c r="AS2408" s="1224"/>
      <c r="AT2408" s="1222"/>
      <c r="AU2408" s="1224"/>
      <c r="AV2408" s="1224"/>
      <c r="AW2408" s="1224"/>
      <c r="AX2408" s="1224"/>
      <c r="AY2408" s="1225"/>
      <c r="AZ2408" s="1224"/>
      <c r="BA2408" s="1226"/>
      <c r="BB2408" s="1227"/>
      <c r="BC2408" s="1228"/>
      <c r="BD2408" s="1228"/>
      <c r="BE2408" s="1228"/>
      <c r="BF2408" s="1228"/>
      <c r="BG2408" s="1228"/>
      <c r="BH2408" s="1228"/>
      <c r="BI2408" s="1228"/>
    </row>
    <row r="2409" spans="2:61">
      <c r="B2409" s="535" t="s">
        <v>669</v>
      </c>
      <c r="C2409" s="536">
        <v>1</v>
      </c>
      <c r="D2409" s="537" t="str">
        <f>'Information Input'!$M$14</f>
        <v xml:space="preserve">      -      </v>
      </c>
      <c r="E2409" s="537" t="s">
        <v>138</v>
      </c>
      <c r="F2409" s="538">
        <f t="shared" si="352"/>
        <v>43739</v>
      </c>
      <c r="G2409" s="538">
        <f t="shared" si="353"/>
        <v>43830</v>
      </c>
      <c r="H2409" s="538">
        <f>'Information Input'!$H$35</f>
        <v>43555</v>
      </c>
      <c r="I2409" s="537" t="str">
        <f>'Information Input'!$J$22</f>
        <v>Quarterly</v>
      </c>
      <c r="J2409" s="538">
        <f>'Information Input'!$H$30</f>
        <v>43555</v>
      </c>
      <c r="K2409" s="537">
        <f>'Information Input'!$J$18</f>
        <v>2019</v>
      </c>
      <c r="L2409" s="579" t="s">
        <v>89</v>
      </c>
      <c r="M2409" s="540" t="s">
        <v>90</v>
      </c>
      <c r="N2409" s="541" t="s">
        <v>91</v>
      </c>
      <c r="O2409" s="542" t="s">
        <v>676</v>
      </c>
      <c r="P2409" s="537">
        <v>56</v>
      </c>
      <c r="Q2409" s="541" t="s">
        <v>198</v>
      </c>
      <c r="R2409" s="541" t="s">
        <v>239</v>
      </c>
      <c r="S2409" s="543">
        <f>'Report 1'!$F$18</f>
        <v>0</v>
      </c>
      <c r="T2409" s="544">
        <f>'Report 1'!$F$76</f>
        <v>0</v>
      </c>
      <c r="U2409" s="545">
        <f>'Report 1'!$F$162</f>
        <v>0</v>
      </c>
      <c r="AL2409" s="1"/>
      <c r="AM2409" s="1224"/>
      <c r="AN2409" s="1224"/>
      <c r="AO2409" s="1224"/>
      <c r="AP2409" s="1222"/>
      <c r="AQ2409" s="1222"/>
      <c r="AR2409" s="1222"/>
      <c r="AS2409" s="1224"/>
      <c r="AT2409" s="1222"/>
      <c r="AU2409" s="1224"/>
      <c r="AV2409" s="1224"/>
      <c r="AW2409" s="1224"/>
      <c r="AX2409" s="1224"/>
      <c r="AY2409" s="1225"/>
      <c r="AZ2409" s="1224"/>
      <c r="BA2409" s="1226"/>
      <c r="BB2409" s="1227"/>
      <c r="BC2409" s="1228"/>
      <c r="BD2409" s="1228"/>
      <c r="BE2409" s="1228"/>
      <c r="BF2409" s="1228"/>
      <c r="BG2409" s="1228"/>
      <c r="BH2409" s="1228"/>
      <c r="BI2409" s="1228"/>
    </row>
    <row r="2410" spans="2:61">
      <c r="B2410" s="535" t="s">
        <v>669</v>
      </c>
      <c r="C2410" s="536">
        <v>1</v>
      </c>
      <c r="D2410" s="537" t="str">
        <f>'Information Input'!$M$14</f>
        <v xml:space="preserve">      -      </v>
      </c>
      <c r="E2410" s="537" t="s">
        <v>138</v>
      </c>
      <c r="F2410" s="538">
        <f t="shared" si="352"/>
        <v>43739</v>
      </c>
      <c r="G2410" s="538">
        <f t="shared" si="353"/>
        <v>43830</v>
      </c>
      <c r="H2410" s="538">
        <f>'Information Input'!$H$35</f>
        <v>43555</v>
      </c>
      <c r="I2410" s="537" t="str">
        <f>'Information Input'!$J$22</f>
        <v>Quarterly</v>
      </c>
      <c r="J2410" s="538">
        <f>'Information Input'!$H$30</f>
        <v>43555</v>
      </c>
      <c r="K2410" s="537">
        <f>'Information Input'!$J$18</f>
        <v>2019</v>
      </c>
      <c r="L2410" s="579" t="s">
        <v>89</v>
      </c>
      <c r="M2410" s="540" t="s">
        <v>90</v>
      </c>
      <c r="N2410" s="541" t="s">
        <v>91</v>
      </c>
      <c r="O2410" s="542" t="s">
        <v>674</v>
      </c>
      <c r="P2410" s="537">
        <v>57</v>
      </c>
      <c r="Q2410" s="541" t="s">
        <v>199</v>
      </c>
      <c r="R2410" s="542" t="s">
        <v>239</v>
      </c>
      <c r="S2410" s="543">
        <f>'Report 1'!$F$18</f>
        <v>0</v>
      </c>
      <c r="T2410" s="544">
        <f>'Report 1'!$F$77</f>
        <v>0</v>
      </c>
      <c r="U2410" s="545">
        <f>'Report 1'!$F$163</f>
        <v>0</v>
      </c>
      <c r="AL2410" s="1"/>
      <c r="AM2410" s="1224"/>
      <c r="AN2410" s="1224"/>
      <c r="AO2410" s="1224"/>
      <c r="AP2410" s="1222"/>
      <c r="AQ2410" s="1222"/>
      <c r="AR2410" s="1222"/>
      <c r="AS2410" s="1224"/>
      <c r="AT2410" s="1222"/>
      <c r="AU2410" s="1224"/>
      <c r="AV2410" s="1224"/>
      <c r="AW2410" s="1224"/>
      <c r="AX2410" s="1224"/>
      <c r="AY2410" s="1225"/>
      <c r="AZ2410" s="1224"/>
      <c r="BA2410" s="1226"/>
      <c r="BB2410" s="1227"/>
      <c r="BC2410" s="1228"/>
      <c r="BD2410" s="1228"/>
      <c r="BE2410" s="1228"/>
      <c r="BF2410" s="1228"/>
      <c r="BG2410" s="1228"/>
      <c r="BH2410" s="1228"/>
      <c r="BI2410" s="1228"/>
    </row>
    <row r="2411" spans="2:61">
      <c r="B2411" s="535" t="s">
        <v>669</v>
      </c>
      <c r="C2411" s="536">
        <v>1</v>
      </c>
      <c r="D2411" s="537" t="str">
        <f>'Information Input'!$M$14</f>
        <v xml:space="preserve">      -      </v>
      </c>
      <c r="E2411" s="537" t="s">
        <v>138</v>
      </c>
      <c r="F2411" s="538">
        <f t="shared" si="352"/>
        <v>43739</v>
      </c>
      <c r="G2411" s="538">
        <f t="shared" si="353"/>
        <v>43830</v>
      </c>
      <c r="H2411" s="538">
        <f>'Information Input'!$H$35</f>
        <v>43555</v>
      </c>
      <c r="I2411" s="537" t="str">
        <f>'Information Input'!$J$22</f>
        <v>Quarterly</v>
      </c>
      <c r="J2411" s="538">
        <f>'Information Input'!$H$30</f>
        <v>43555</v>
      </c>
      <c r="K2411" s="537">
        <f>'Information Input'!$J$18</f>
        <v>2019</v>
      </c>
      <c r="L2411" s="579" t="s">
        <v>89</v>
      </c>
      <c r="M2411" s="540" t="s">
        <v>90</v>
      </c>
      <c r="N2411" s="541" t="s">
        <v>91</v>
      </c>
      <c r="O2411" s="542" t="s">
        <v>678</v>
      </c>
      <c r="P2411" s="537">
        <v>58</v>
      </c>
      <c r="Q2411" s="541" t="s">
        <v>201</v>
      </c>
      <c r="R2411" s="542" t="s">
        <v>239</v>
      </c>
      <c r="S2411" s="543">
        <f>'Report 1'!$F$18</f>
        <v>0</v>
      </c>
      <c r="T2411" s="544">
        <f>'Report 1'!$F$79</f>
        <v>0</v>
      </c>
      <c r="U2411" s="545">
        <f>'Report 1'!$F$165</f>
        <v>0</v>
      </c>
      <c r="AL2411" s="1"/>
      <c r="AM2411" s="1224"/>
      <c r="AN2411" s="1224"/>
      <c r="AO2411" s="1224"/>
      <c r="AP2411" s="1222"/>
      <c r="AQ2411" s="1222"/>
      <c r="AR2411" s="1222"/>
      <c r="AS2411" s="1224"/>
      <c r="AT2411" s="1222"/>
      <c r="AU2411" s="1224"/>
      <c r="AV2411" s="1224"/>
      <c r="AW2411" s="1224"/>
      <c r="AX2411" s="1224"/>
      <c r="AY2411" s="1225"/>
      <c r="AZ2411" s="1224"/>
      <c r="BA2411" s="1226"/>
      <c r="BB2411" s="1227"/>
      <c r="BC2411" s="1228"/>
      <c r="BD2411" s="1228"/>
      <c r="BE2411" s="1228"/>
      <c r="BF2411" s="1228"/>
      <c r="BG2411" s="1228"/>
      <c r="BH2411" s="1228"/>
      <c r="BI2411" s="1228"/>
    </row>
    <row r="2412" spans="2:61">
      <c r="B2412" s="535" t="s">
        <v>669</v>
      </c>
      <c r="C2412" s="536">
        <v>1</v>
      </c>
      <c r="D2412" s="537" t="str">
        <f>'Information Input'!$M$14</f>
        <v xml:space="preserve">      -      </v>
      </c>
      <c r="E2412" s="537" t="s">
        <v>138</v>
      </c>
      <c r="F2412" s="538">
        <f t="shared" si="352"/>
        <v>43739</v>
      </c>
      <c r="G2412" s="538">
        <f t="shared" si="353"/>
        <v>43830</v>
      </c>
      <c r="H2412" s="538">
        <f>'Information Input'!$H$35</f>
        <v>43555</v>
      </c>
      <c r="I2412" s="537" t="str">
        <f>'Information Input'!$J$22</f>
        <v>Quarterly</v>
      </c>
      <c r="J2412" s="538">
        <f>'Information Input'!$H$30</f>
        <v>43555</v>
      </c>
      <c r="K2412" s="537">
        <f>'Information Input'!$J$18</f>
        <v>2019</v>
      </c>
      <c r="L2412" s="579" t="s">
        <v>89</v>
      </c>
      <c r="M2412" s="540" t="s">
        <v>90</v>
      </c>
      <c r="N2412" s="541" t="s">
        <v>91</v>
      </c>
      <c r="O2412" s="542" t="s">
        <v>678</v>
      </c>
      <c r="P2412" s="537">
        <v>59</v>
      </c>
      <c r="Q2412" s="541" t="s">
        <v>202</v>
      </c>
      <c r="R2412" s="542" t="s">
        <v>239</v>
      </c>
      <c r="S2412" s="543">
        <f>'Report 1'!$F$18</f>
        <v>0</v>
      </c>
      <c r="T2412" s="544">
        <f>'Report 1'!$F$80</f>
        <v>0</v>
      </c>
      <c r="U2412" s="545">
        <f>'Report 1'!$F$166</f>
        <v>0</v>
      </c>
      <c r="AL2412" s="1"/>
      <c r="AM2412" s="1224"/>
      <c r="AN2412" s="1224"/>
      <c r="AO2412" s="1224"/>
      <c r="AP2412" s="1222"/>
      <c r="AQ2412" s="1222"/>
      <c r="AR2412" s="1222"/>
      <c r="AS2412" s="1224"/>
      <c r="AT2412" s="1222"/>
      <c r="AU2412" s="1224"/>
      <c r="AV2412" s="1224"/>
      <c r="AW2412" s="1224"/>
      <c r="AX2412" s="1224"/>
      <c r="AY2412" s="1225"/>
      <c r="AZ2412" s="1224"/>
      <c r="BA2412" s="1226"/>
      <c r="BB2412" s="1227"/>
      <c r="BC2412" s="1228"/>
      <c r="BD2412" s="1228"/>
      <c r="BE2412" s="1228"/>
      <c r="BF2412" s="1228"/>
      <c r="BG2412" s="1228"/>
      <c r="BH2412" s="1228"/>
      <c r="BI2412" s="1228"/>
    </row>
    <row r="2413" spans="2:61">
      <c r="B2413" s="535" t="s">
        <v>669</v>
      </c>
      <c r="C2413" s="536">
        <v>1</v>
      </c>
      <c r="D2413" s="537" t="str">
        <f>'Information Input'!$M$14</f>
        <v xml:space="preserve">      -      </v>
      </c>
      <c r="E2413" s="537" t="s">
        <v>138</v>
      </c>
      <c r="F2413" s="538">
        <f t="shared" si="352"/>
        <v>43739</v>
      </c>
      <c r="G2413" s="538">
        <f t="shared" si="353"/>
        <v>43830</v>
      </c>
      <c r="H2413" s="538">
        <f>'Information Input'!$H$35</f>
        <v>43555</v>
      </c>
      <c r="I2413" s="537" t="str">
        <f>'Information Input'!$J$22</f>
        <v>Quarterly</v>
      </c>
      <c r="J2413" s="538">
        <f>'Information Input'!$H$30</f>
        <v>43555</v>
      </c>
      <c r="K2413" s="537">
        <f>'Information Input'!$J$18</f>
        <v>2019</v>
      </c>
      <c r="L2413" s="579" t="s">
        <v>89</v>
      </c>
      <c r="M2413" s="540" t="s">
        <v>90</v>
      </c>
      <c r="N2413" s="541" t="s">
        <v>91</v>
      </c>
      <c r="O2413" s="542" t="s">
        <v>678</v>
      </c>
      <c r="P2413" s="537">
        <v>60</v>
      </c>
      <c r="Q2413" s="541" t="s">
        <v>203</v>
      </c>
      <c r="R2413" s="541" t="s">
        <v>239</v>
      </c>
      <c r="S2413" s="543">
        <f>'Report 1'!$F$18</f>
        <v>0</v>
      </c>
      <c r="T2413" s="544">
        <f>'Report 1'!$F$81</f>
        <v>0</v>
      </c>
      <c r="U2413" s="545">
        <f>'Report 1'!$F$167</f>
        <v>0</v>
      </c>
      <c r="AL2413" s="1"/>
      <c r="AM2413" s="1224"/>
      <c r="AN2413" s="1224"/>
      <c r="AO2413" s="1224"/>
      <c r="AP2413" s="1222"/>
      <c r="AQ2413" s="1222"/>
      <c r="AR2413" s="1222"/>
      <c r="AS2413" s="1224"/>
      <c r="AT2413" s="1222"/>
      <c r="AU2413" s="1224"/>
      <c r="AV2413" s="1224"/>
      <c r="AW2413" s="1224"/>
      <c r="AX2413" s="1224"/>
      <c r="AY2413" s="1225"/>
      <c r="AZ2413" s="1224"/>
      <c r="BA2413" s="1226"/>
      <c r="BB2413" s="1227"/>
      <c r="BC2413" s="1228"/>
      <c r="BD2413" s="1228"/>
      <c r="BE2413" s="1228"/>
      <c r="BF2413" s="1228"/>
      <c r="BG2413" s="1228"/>
      <c r="BH2413" s="1228"/>
      <c r="BI2413" s="1228"/>
    </row>
    <row r="2414" spans="2:61">
      <c r="B2414" s="535" t="s">
        <v>669</v>
      </c>
      <c r="C2414" s="536">
        <v>1</v>
      </c>
      <c r="D2414" s="537" t="str">
        <f>'Information Input'!$M$14</f>
        <v xml:space="preserve">      -      </v>
      </c>
      <c r="E2414" s="537" t="s">
        <v>138</v>
      </c>
      <c r="F2414" s="538">
        <f t="shared" si="352"/>
        <v>43739</v>
      </c>
      <c r="G2414" s="538">
        <f t="shared" si="353"/>
        <v>43830</v>
      </c>
      <c r="H2414" s="538">
        <f>'Information Input'!$H$35</f>
        <v>43555</v>
      </c>
      <c r="I2414" s="537" t="str">
        <f>'Information Input'!$J$22</f>
        <v>Quarterly</v>
      </c>
      <c r="J2414" s="538">
        <f>'Information Input'!$H$30</f>
        <v>43555</v>
      </c>
      <c r="K2414" s="537">
        <f>'Information Input'!$J$18</f>
        <v>2019</v>
      </c>
      <c r="L2414" s="579" t="s">
        <v>89</v>
      </c>
      <c r="M2414" s="540" t="s">
        <v>90</v>
      </c>
      <c r="N2414" s="541" t="s">
        <v>91</v>
      </c>
      <c r="O2414" s="542" t="s">
        <v>678</v>
      </c>
      <c r="P2414" s="537">
        <v>61</v>
      </c>
      <c r="Q2414" s="541" t="s">
        <v>204</v>
      </c>
      <c r="R2414" s="541" t="s">
        <v>239</v>
      </c>
      <c r="S2414" s="543">
        <f>'Report 1'!$F$18</f>
        <v>0</v>
      </c>
      <c r="T2414" s="544">
        <f>'Report 1'!$F$82</f>
        <v>0</v>
      </c>
      <c r="U2414" s="545">
        <f>'Report 1'!$F$168</f>
        <v>0</v>
      </c>
      <c r="AL2414" s="1"/>
      <c r="AM2414" s="1224"/>
      <c r="AN2414" s="1224"/>
      <c r="AO2414" s="1224"/>
      <c r="AP2414" s="1222"/>
      <c r="AQ2414" s="1222"/>
      <c r="AR2414" s="1222"/>
      <c r="AS2414" s="1224"/>
      <c r="AT2414" s="1222"/>
      <c r="AU2414" s="1224"/>
      <c r="AV2414" s="1224"/>
      <c r="AW2414" s="1224"/>
      <c r="AX2414" s="1224"/>
      <c r="AY2414" s="1225"/>
      <c r="AZ2414" s="1224"/>
      <c r="BA2414" s="1226"/>
      <c r="BB2414" s="1227"/>
      <c r="BC2414" s="1228"/>
      <c r="BD2414" s="1228"/>
      <c r="BE2414" s="1228"/>
      <c r="BF2414" s="1228"/>
      <c r="BG2414" s="1228"/>
      <c r="BH2414" s="1228"/>
      <c r="BI2414" s="1228"/>
    </row>
    <row r="2415" spans="2:61">
      <c r="B2415" s="535" t="s">
        <v>669</v>
      </c>
      <c r="C2415" s="536">
        <v>1</v>
      </c>
      <c r="D2415" s="537" t="str">
        <f>'Information Input'!$M$14</f>
        <v xml:space="preserve">      -      </v>
      </c>
      <c r="E2415" s="537" t="s">
        <v>138</v>
      </c>
      <c r="F2415" s="538">
        <f t="shared" si="352"/>
        <v>43739</v>
      </c>
      <c r="G2415" s="538">
        <f t="shared" si="353"/>
        <v>43830</v>
      </c>
      <c r="H2415" s="538">
        <f>'Information Input'!$H$35</f>
        <v>43555</v>
      </c>
      <c r="I2415" s="537" t="str">
        <f>'Information Input'!$J$22</f>
        <v>Quarterly</v>
      </c>
      <c r="J2415" s="538">
        <f>'Information Input'!$H$30</f>
        <v>43555</v>
      </c>
      <c r="K2415" s="537">
        <f>'Information Input'!$J$18</f>
        <v>2019</v>
      </c>
      <c r="L2415" s="579" t="s">
        <v>89</v>
      </c>
      <c r="M2415" s="540" t="s">
        <v>90</v>
      </c>
      <c r="N2415" s="541" t="s">
        <v>91</v>
      </c>
      <c r="O2415" s="542" t="s">
        <v>678</v>
      </c>
      <c r="P2415" s="537">
        <v>62</v>
      </c>
      <c r="Q2415" s="541" t="s">
        <v>204</v>
      </c>
      <c r="R2415" s="541" t="s">
        <v>239</v>
      </c>
      <c r="S2415" s="543">
        <f>'Report 1'!$F$18</f>
        <v>0</v>
      </c>
      <c r="T2415" s="544">
        <f>'Report 1'!$F$83</f>
        <v>0</v>
      </c>
      <c r="U2415" s="545">
        <f>'Report 1'!$F$169</f>
        <v>0</v>
      </c>
      <c r="AL2415" s="1"/>
      <c r="AM2415" s="1224"/>
      <c r="AN2415" s="1224"/>
      <c r="AO2415" s="1224"/>
      <c r="AP2415" s="1222"/>
      <c r="AQ2415" s="1222"/>
      <c r="AR2415" s="1222"/>
      <c r="AS2415" s="1224"/>
      <c r="AT2415" s="1222"/>
      <c r="AU2415" s="1224"/>
      <c r="AV2415" s="1224"/>
      <c r="AW2415" s="1224"/>
      <c r="AX2415" s="1224"/>
      <c r="AY2415" s="1225"/>
      <c r="AZ2415" s="1224"/>
      <c r="BA2415" s="1226"/>
      <c r="BB2415" s="1227"/>
      <c r="BC2415" s="1228"/>
      <c r="BD2415" s="1228"/>
      <c r="BE2415" s="1228"/>
      <c r="BF2415" s="1228"/>
      <c r="BG2415" s="1228"/>
      <c r="BH2415" s="1228"/>
      <c r="BI2415" s="1228"/>
    </row>
    <row r="2416" spans="2:61">
      <c r="B2416" s="535" t="s">
        <v>669</v>
      </c>
      <c r="C2416" s="536">
        <v>1</v>
      </c>
      <c r="D2416" s="537" t="str">
        <f>'Information Input'!$M$14</f>
        <v xml:space="preserve">      -      </v>
      </c>
      <c r="E2416" s="537" t="s">
        <v>138</v>
      </c>
      <c r="F2416" s="538">
        <f t="shared" si="352"/>
        <v>43739</v>
      </c>
      <c r="G2416" s="538">
        <f t="shared" si="353"/>
        <v>43830</v>
      </c>
      <c r="H2416" s="538">
        <f>'Information Input'!$H$35</f>
        <v>43555</v>
      </c>
      <c r="I2416" s="537" t="str">
        <f>'Information Input'!$J$22</f>
        <v>Quarterly</v>
      </c>
      <c r="J2416" s="538">
        <f>'Information Input'!$H$30</f>
        <v>43555</v>
      </c>
      <c r="K2416" s="537">
        <f>'Information Input'!$J$18</f>
        <v>2019</v>
      </c>
      <c r="L2416" s="579" t="s">
        <v>89</v>
      </c>
      <c r="M2416" s="540" t="s">
        <v>90</v>
      </c>
      <c r="N2416" s="541" t="s">
        <v>91</v>
      </c>
      <c r="O2416" s="542" t="s">
        <v>674</v>
      </c>
      <c r="P2416" s="537">
        <v>63</v>
      </c>
      <c r="Q2416" s="541" t="s">
        <v>205</v>
      </c>
      <c r="R2416" s="541" t="s">
        <v>239</v>
      </c>
      <c r="S2416" s="543">
        <f>'Report 1'!$F$18</f>
        <v>0</v>
      </c>
      <c r="T2416" s="544">
        <f>'Report 1'!$F$84</f>
        <v>0</v>
      </c>
      <c r="U2416" s="545">
        <f>'Report 1'!$F$170</f>
        <v>0</v>
      </c>
      <c r="AL2416" s="1"/>
      <c r="AM2416" s="1224"/>
      <c r="AN2416" s="1224"/>
      <c r="AO2416" s="1224"/>
      <c r="AP2416" s="1222"/>
      <c r="AQ2416" s="1222"/>
      <c r="AR2416" s="1222"/>
      <c r="AS2416" s="1224"/>
      <c r="AT2416" s="1222"/>
      <c r="AU2416" s="1224"/>
      <c r="AV2416" s="1224"/>
      <c r="AW2416" s="1224"/>
      <c r="AX2416" s="1224"/>
      <c r="AY2416" s="1225"/>
      <c r="AZ2416" s="1224"/>
      <c r="BA2416" s="1226"/>
      <c r="BB2416" s="1227"/>
      <c r="BC2416" s="1228"/>
      <c r="BD2416" s="1228"/>
      <c r="BE2416" s="1228"/>
      <c r="BF2416" s="1228"/>
      <c r="BG2416" s="1228"/>
      <c r="BH2416" s="1228"/>
      <c r="BI2416" s="1228"/>
    </row>
    <row r="2417" spans="2:61">
      <c r="B2417" s="535" t="s">
        <v>669</v>
      </c>
      <c r="C2417" s="536">
        <v>1</v>
      </c>
      <c r="D2417" s="537" t="str">
        <f>'Information Input'!$M$14</f>
        <v xml:space="preserve">      -      </v>
      </c>
      <c r="E2417" s="537" t="s">
        <v>138</v>
      </c>
      <c r="F2417" s="538">
        <f t="shared" si="352"/>
        <v>43739</v>
      </c>
      <c r="G2417" s="538">
        <f t="shared" si="353"/>
        <v>43830</v>
      </c>
      <c r="H2417" s="538">
        <f>'Information Input'!$H$35</f>
        <v>43555</v>
      </c>
      <c r="I2417" s="537" t="str">
        <f>'Information Input'!$J$22</f>
        <v>Quarterly</v>
      </c>
      <c r="J2417" s="538">
        <f>'Information Input'!$H$30</f>
        <v>43555</v>
      </c>
      <c r="K2417" s="537">
        <f>'Information Input'!$J$18</f>
        <v>2019</v>
      </c>
      <c r="L2417" s="579" t="s">
        <v>89</v>
      </c>
      <c r="M2417" s="540" t="s">
        <v>90</v>
      </c>
      <c r="N2417" s="541" t="s">
        <v>91</v>
      </c>
      <c r="O2417" s="542" t="s">
        <v>674</v>
      </c>
      <c r="P2417" s="537">
        <v>64</v>
      </c>
      <c r="Q2417" s="541" t="s">
        <v>206</v>
      </c>
      <c r="R2417" s="541" t="s">
        <v>239</v>
      </c>
      <c r="S2417" s="543">
        <f>'Report 1'!$F$18</f>
        <v>0</v>
      </c>
      <c r="T2417" s="544">
        <f>'Report 1'!$F$85</f>
        <v>0</v>
      </c>
      <c r="U2417" s="545">
        <f>'Report 1'!$F$171</f>
        <v>0</v>
      </c>
      <c r="AL2417" s="1"/>
      <c r="AM2417" s="1224"/>
      <c r="AN2417" s="1224"/>
      <c r="AO2417" s="1224"/>
      <c r="AP2417" s="1222"/>
      <c r="AQ2417" s="1222"/>
      <c r="AR2417" s="1222"/>
      <c r="AS2417" s="1224"/>
      <c r="AT2417" s="1222"/>
      <c r="AU2417" s="1224"/>
      <c r="AV2417" s="1224"/>
      <c r="AW2417" s="1224"/>
      <c r="AX2417" s="1224"/>
      <c r="AY2417" s="1225"/>
      <c r="AZ2417" s="1224"/>
      <c r="BA2417" s="1226"/>
      <c r="BB2417" s="1227"/>
      <c r="BC2417" s="1228"/>
      <c r="BD2417" s="1228"/>
      <c r="BE2417" s="1228"/>
      <c r="BF2417" s="1228"/>
      <c r="BG2417" s="1228"/>
      <c r="BH2417" s="1228"/>
      <c r="BI2417" s="1228"/>
    </row>
    <row r="2418" spans="2:61">
      <c r="B2418" s="535" t="s">
        <v>669</v>
      </c>
      <c r="C2418" s="536">
        <v>1</v>
      </c>
      <c r="D2418" s="537" t="str">
        <f>'Information Input'!$M$14</f>
        <v xml:space="preserve">      -      </v>
      </c>
      <c r="E2418" s="537" t="s">
        <v>138</v>
      </c>
      <c r="F2418" s="538">
        <f t="shared" si="352"/>
        <v>43739</v>
      </c>
      <c r="G2418" s="538">
        <f t="shared" si="353"/>
        <v>43830</v>
      </c>
      <c r="H2418" s="538">
        <f>'Information Input'!$H$35</f>
        <v>43555</v>
      </c>
      <c r="I2418" s="537" t="str">
        <f>'Information Input'!$J$22</f>
        <v>Quarterly</v>
      </c>
      <c r="J2418" s="538">
        <f>'Information Input'!$H$30</f>
        <v>43555</v>
      </c>
      <c r="K2418" s="537">
        <f>'Information Input'!$J$18</f>
        <v>2019</v>
      </c>
      <c r="L2418" s="579" t="s">
        <v>89</v>
      </c>
      <c r="M2418" s="540" t="s">
        <v>90</v>
      </c>
      <c r="N2418" s="541" t="s">
        <v>91</v>
      </c>
      <c r="O2418" s="542" t="s">
        <v>674</v>
      </c>
      <c r="P2418" s="537">
        <v>65</v>
      </c>
      <c r="Q2418" s="541" t="s">
        <v>207</v>
      </c>
      <c r="R2418" s="541" t="s">
        <v>239</v>
      </c>
      <c r="S2418" s="543">
        <f>'Report 1'!$F$18</f>
        <v>0</v>
      </c>
      <c r="T2418" s="544">
        <f>'Report 1'!$F$86</f>
        <v>0</v>
      </c>
      <c r="U2418" s="545">
        <f>'Report 1'!$F$172</f>
        <v>0</v>
      </c>
      <c r="AL2418" s="1"/>
      <c r="AM2418" s="1224"/>
      <c r="AN2418" s="1224"/>
      <c r="AO2418" s="1224"/>
      <c r="AP2418" s="1222"/>
      <c r="AQ2418" s="1222"/>
      <c r="AR2418" s="1222"/>
      <c r="AS2418" s="1224"/>
      <c r="AT2418" s="1222"/>
      <c r="AU2418" s="1224"/>
      <c r="AV2418" s="1224"/>
      <c r="AW2418" s="1224"/>
      <c r="AX2418" s="1224"/>
      <c r="AY2418" s="1225"/>
      <c r="AZ2418" s="1224"/>
      <c r="BA2418" s="1226"/>
      <c r="BB2418" s="1227"/>
      <c r="BC2418" s="1228"/>
      <c r="BD2418" s="1228"/>
      <c r="BE2418" s="1228"/>
      <c r="BF2418" s="1228"/>
      <c r="BG2418" s="1228"/>
      <c r="BH2418" s="1228"/>
      <c r="BI2418" s="1228"/>
    </row>
    <row r="2419" spans="2:61">
      <c r="B2419" s="535" t="s">
        <v>669</v>
      </c>
      <c r="C2419" s="536">
        <v>1</v>
      </c>
      <c r="D2419" s="537" t="str">
        <f>'Information Input'!$M$14</f>
        <v xml:space="preserve">      -      </v>
      </c>
      <c r="E2419" s="537" t="s">
        <v>138</v>
      </c>
      <c r="F2419" s="538">
        <f t="shared" ref="F2419:F2482" si="354">DATE(K2419,10,1)</f>
        <v>43739</v>
      </c>
      <c r="G2419" s="538">
        <f t="shared" ref="G2419:G2482" si="355">DATE(K2419,12,31)</f>
        <v>43830</v>
      </c>
      <c r="H2419" s="538">
        <f>'Information Input'!$H$35</f>
        <v>43555</v>
      </c>
      <c r="I2419" s="537" t="str">
        <f>'Information Input'!$J$22</f>
        <v>Quarterly</v>
      </c>
      <c r="J2419" s="538">
        <f>'Information Input'!$H$30</f>
        <v>43555</v>
      </c>
      <c r="K2419" s="537">
        <f>'Information Input'!$J$18</f>
        <v>2019</v>
      </c>
      <c r="L2419" s="579" t="s">
        <v>89</v>
      </c>
      <c r="M2419" s="540" t="s">
        <v>90</v>
      </c>
      <c r="N2419" s="541" t="s">
        <v>91</v>
      </c>
      <c r="O2419" s="542" t="s">
        <v>679</v>
      </c>
      <c r="P2419" s="537">
        <v>66</v>
      </c>
      <c r="Q2419" s="541" t="s">
        <v>208</v>
      </c>
      <c r="R2419" s="541" t="s">
        <v>239</v>
      </c>
      <c r="S2419" s="543">
        <f>'Report 1'!$F$18</f>
        <v>0</v>
      </c>
      <c r="T2419" s="544">
        <f>'Report 1'!$F$87</f>
        <v>0</v>
      </c>
      <c r="U2419" s="545">
        <f>'Report 1'!$F$173</f>
        <v>0</v>
      </c>
      <c r="AL2419" s="1"/>
      <c r="AM2419" s="1224"/>
      <c r="AN2419" s="1224"/>
      <c r="AO2419" s="1224"/>
      <c r="AP2419" s="1222"/>
      <c r="AQ2419" s="1222"/>
      <c r="AR2419" s="1222"/>
      <c r="AS2419" s="1224"/>
      <c r="AT2419" s="1222"/>
      <c r="AU2419" s="1224"/>
      <c r="AV2419" s="1224"/>
      <c r="AW2419" s="1224"/>
      <c r="AX2419" s="1224"/>
      <c r="AY2419" s="1225"/>
      <c r="AZ2419" s="1224"/>
      <c r="BA2419" s="1226"/>
      <c r="BB2419" s="1227"/>
      <c r="BC2419" s="1228"/>
      <c r="BD2419" s="1228"/>
      <c r="BE2419" s="1228"/>
      <c r="BF2419" s="1228"/>
      <c r="BG2419" s="1228"/>
      <c r="BH2419" s="1228"/>
      <c r="BI2419" s="1228"/>
    </row>
    <row r="2420" spans="2:61">
      <c r="B2420" s="535" t="s">
        <v>669</v>
      </c>
      <c r="C2420" s="536">
        <v>1</v>
      </c>
      <c r="D2420" s="537" t="str">
        <f>'Information Input'!$M$14</f>
        <v xml:space="preserve">      -      </v>
      </c>
      <c r="E2420" s="537" t="s">
        <v>138</v>
      </c>
      <c r="F2420" s="538">
        <f t="shared" si="354"/>
        <v>43739</v>
      </c>
      <c r="G2420" s="538">
        <f t="shared" si="355"/>
        <v>43830</v>
      </c>
      <c r="H2420" s="538">
        <f>'Information Input'!$H$35</f>
        <v>43555</v>
      </c>
      <c r="I2420" s="537" t="str">
        <f>'Information Input'!$J$22</f>
        <v>Quarterly</v>
      </c>
      <c r="J2420" s="538">
        <f>'Information Input'!$H$30</f>
        <v>43555</v>
      </c>
      <c r="K2420" s="537">
        <f>'Information Input'!$J$18</f>
        <v>2019</v>
      </c>
      <c r="L2420" s="579" t="s">
        <v>89</v>
      </c>
      <c r="M2420" s="540" t="s">
        <v>90</v>
      </c>
      <c r="N2420" s="541" t="s">
        <v>91</v>
      </c>
      <c r="O2420" s="542" t="s">
        <v>679</v>
      </c>
      <c r="P2420" s="537">
        <v>67</v>
      </c>
      <c r="Q2420" s="541" t="s">
        <v>209</v>
      </c>
      <c r="R2420" s="541" t="s">
        <v>239</v>
      </c>
      <c r="S2420" s="543">
        <f>'Report 1'!$F$18</f>
        <v>0</v>
      </c>
      <c r="T2420" s="544">
        <f>'Report 1'!$F$88</f>
        <v>0</v>
      </c>
      <c r="U2420" s="545">
        <f>'Report 1'!$F$174</f>
        <v>0</v>
      </c>
      <c r="AL2420" s="1"/>
      <c r="AM2420" s="1224"/>
      <c r="AN2420" s="1224"/>
      <c r="AO2420" s="1224"/>
      <c r="AP2420" s="1222"/>
      <c r="AQ2420" s="1222"/>
      <c r="AR2420" s="1222"/>
      <c r="AS2420" s="1224"/>
      <c r="AT2420" s="1222"/>
      <c r="AU2420" s="1224"/>
      <c r="AV2420" s="1224"/>
      <c r="AW2420" s="1224"/>
      <c r="AX2420" s="1224"/>
      <c r="AY2420" s="1225"/>
      <c r="AZ2420" s="1224"/>
      <c r="BA2420" s="1226"/>
      <c r="BB2420" s="1227"/>
      <c r="BC2420" s="1228"/>
      <c r="BD2420" s="1228"/>
      <c r="BE2420" s="1228"/>
      <c r="BF2420" s="1228"/>
      <c r="BG2420" s="1228"/>
      <c r="BH2420" s="1228"/>
      <c r="BI2420" s="1228"/>
    </row>
    <row r="2421" spans="2:61">
      <c r="B2421" s="535" t="s">
        <v>669</v>
      </c>
      <c r="C2421" s="536">
        <v>1</v>
      </c>
      <c r="D2421" s="537" t="str">
        <f>'Information Input'!$M$14</f>
        <v xml:space="preserve">      -      </v>
      </c>
      <c r="E2421" s="537" t="s">
        <v>138</v>
      </c>
      <c r="F2421" s="538">
        <f t="shared" si="354"/>
        <v>43739</v>
      </c>
      <c r="G2421" s="538">
        <f t="shared" si="355"/>
        <v>43830</v>
      </c>
      <c r="H2421" s="538">
        <f>'Information Input'!$H$35</f>
        <v>43555</v>
      </c>
      <c r="I2421" s="537" t="str">
        <f>'Information Input'!$J$22</f>
        <v>Quarterly</v>
      </c>
      <c r="J2421" s="538">
        <f>'Information Input'!$H$30</f>
        <v>43555</v>
      </c>
      <c r="K2421" s="537">
        <f>'Information Input'!$J$18</f>
        <v>2019</v>
      </c>
      <c r="L2421" s="579" t="s">
        <v>89</v>
      </c>
      <c r="M2421" s="540" t="s">
        <v>90</v>
      </c>
      <c r="N2421" s="541" t="s">
        <v>91</v>
      </c>
      <c r="O2421" s="542" t="s">
        <v>679</v>
      </c>
      <c r="P2421" s="537">
        <v>68</v>
      </c>
      <c r="Q2421" s="541" t="s">
        <v>210</v>
      </c>
      <c r="R2421" s="541" t="s">
        <v>239</v>
      </c>
      <c r="S2421" s="543">
        <f>'Report 1'!$F$18</f>
        <v>0</v>
      </c>
      <c r="T2421" s="544">
        <f>'Report 1'!$F$89</f>
        <v>0</v>
      </c>
      <c r="U2421" s="545">
        <f>'Report 1'!$F$175</f>
        <v>0</v>
      </c>
      <c r="AL2421" s="1"/>
      <c r="AM2421" s="1224"/>
      <c r="AN2421" s="1224"/>
      <c r="AO2421" s="1224"/>
      <c r="AP2421" s="1222"/>
      <c r="AQ2421" s="1222"/>
      <c r="AR2421" s="1222"/>
      <c r="AS2421" s="1224"/>
      <c r="AT2421" s="1222"/>
      <c r="AU2421" s="1224"/>
      <c r="AV2421" s="1224"/>
      <c r="AW2421" s="1224"/>
      <c r="AX2421" s="1224"/>
      <c r="AY2421" s="1225"/>
      <c r="AZ2421" s="1224"/>
      <c r="BA2421" s="1226"/>
      <c r="BB2421" s="1227"/>
      <c r="BC2421" s="1228"/>
      <c r="BD2421" s="1228"/>
      <c r="BE2421" s="1228"/>
      <c r="BF2421" s="1228"/>
      <c r="BG2421" s="1228"/>
      <c r="BH2421" s="1228"/>
      <c r="BI2421" s="1228"/>
    </row>
    <row r="2422" spans="2:61">
      <c r="B2422" s="535" t="s">
        <v>669</v>
      </c>
      <c r="C2422" s="536">
        <v>1</v>
      </c>
      <c r="D2422" s="537" t="str">
        <f>'Information Input'!$M$14</f>
        <v xml:space="preserve">      -      </v>
      </c>
      <c r="E2422" s="537" t="s">
        <v>138</v>
      </c>
      <c r="F2422" s="538">
        <f t="shared" si="354"/>
        <v>43739</v>
      </c>
      <c r="G2422" s="538">
        <f t="shared" si="355"/>
        <v>43830</v>
      </c>
      <c r="H2422" s="538">
        <f>'Information Input'!$H$35</f>
        <v>43555</v>
      </c>
      <c r="I2422" s="537" t="str">
        <f>'Information Input'!$J$22</f>
        <v>Quarterly</v>
      </c>
      <c r="J2422" s="538">
        <f>'Information Input'!$H$30</f>
        <v>43555</v>
      </c>
      <c r="K2422" s="537">
        <f>'Information Input'!$J$18</f>
        <v>2019</v>
      </c>
      <c r="L2422" s="579" t="s">
        <v>89</v>
      </c>
      <c r="M2422" s="540" t="s">
        <v>90</v>
      </c>
      <c r="N2422" s="541" t="s">
        <v>91</v>
      </c>
      <c r="O2422" s="542" t="s">
        <v>679</v>
      </c>
      <c r="P2422" s="537">
        <v>69</v>
      </c>
      <c r="Q2422" s="541" t="s">
        <v>211</v>
      </c>
      <c r="R2422" s="541" t="s">
        <v>239</v>
      </c>
      <c r="S2422" s="543">
        <f>'Report 1'!$F$18</f>
        <v>0</v>
      </c>
      <c r="T2422" s="544">
        <f>'Report 1'!$F$90</f>
        <v>0</v>
      </c>
      <c r="U2422" s="545">
        <f>'Report 1'!$F$176</f>
        <v>0</v>
      </c>
      <c r="AL2422" s="1"/>
      <c r="AM2422" s="1224"/>
      <c r="AN2422" s="1224"/>
      <c r="AO2422" s="1224"/>
      <c r="AP2422" s="1222"/>
      <c r="AQ2422" s="1222"/>
      <c r="AR2422" s="1222"/>
      <c r="AS2422" s="1224"/>
      <c r="AT2422" s="1222"/>
      <c r="AU2422" s="1224"/>
      <c r="AV2422" s="1224"/>
      <c r="AW2422" s="1224"/>
      <c r="AX2422" s="1224"/>
      <c r="AY2422" s="1225"/>
      <c r="AZ2422" s="1224"/>
      <c r="BA2422" s="1226"/>
      <c r="BB2422" s="1227"/>
      <c r="BC2422" s="1228"/>
      <c r="BD2422" s="1228"/>
      <c r="BE2422" s="1228"/>
      <c r="BF2422" s="1228"/>
      <c r="BG2422" s="1228"/>
      <c r="BH2422" s="1228"/>
      <c r="BI2422" s="1228"/>
    </row>
    <row r="2423" spans="2:61">
      <c r="B2423" s="535" t="s">
        <v>669</v>
      </c>
      <c r="C2423" s="536">
        <v>1</v>
      </c>
      <c r="D2423" s="537" t="str">
        <f>'Information Input'!$M$14</f>
        <v xml:space="preserve">      -      </v>
      </c>
      <c r="E2423" s="537" t="s">
        <v>138</v>
      </c>
      <c r="F2423" s="538">
        <f t="shared" si="354"/>
        <v>43739</v>
      </c>
      <c r="G2423" s="538">
        <f t="shared" si="355"/>
        <v>43830</v>
      </c>
      <c r="H2423" s="538">
        <f>'Information Input'!$H$35</f>
        <v>43555</v>
      </c>
      <c r="I2423" s="537" t="str">
        <f>'Information Input'!$J$22</f>
        <v>Quarterly</v>
      </c>
      <c r="J2423" s="538">
        <f>'Information Input'!$H$30</f>
        <v>43555</v>
      </c>
      <c r="K2423" s="537">
        <f>'Information Input'!$J$18</f>
        <v>2019</v>
      </c>
      <c r="L2423" s="579" t="s">
        <v>89</v>
      </c>
      <c r="M2423" s="540" t="s">
        <v>90</v>
      </c>
      <c r="N2423" s="541" t="s">
        <v>91</v>
      </c>
      <c r="O2423" s="542" t="s">
        <v>680</v>
      </c>
      <c r="P2423" s="537">
        <v>70</v>
      </c>
      <c r="Q2423" s="541" t="s">
        <v>212</v>
      </c>
      <c r="R2423" s="541" t="s">
        <v>239</v>
      </c>
      <c r="S2423" s="543">
        <f>'Report 1'!$F$18</f>
        <v>0</v>
      </c>
      <c r="T2423" s="544">
        <f>'Report 1'!$F$91</f>
        <v>0</v>
      </c>
      <c r="U2423" s="545">
        <f>'Report 1'!$F$177</f>
        <v>0</v>
      </c>
      <c r="AL2423" s="1"/>
      <c r="AM2423" s="1224"/>
      <c r="AN2423" s="1224"/>
      <c r="AO2423" s="1224"/>
      <c r="AP2423" s="1222"/>
      <c r="AQ2423" s="1222"/>
      <c r="AR2423" s="1222"/>
      <c r="AS2423" s="1224"/>
      <c r="AT2423" s="1222"/>
      <c r="AU2423" s="1224"/>
      <c r="AV2423" s="1224"/>
      <c r="AW2423" s="1224"/>
      <c r="AX2423" s="1224"/>
      <c r="AY2423" s="1225"/>
      <c r="AZ2423" s="1224"/>
      <c r="BA2423" s="1226"/>
      <c r="BB2423" s="1227"/>
      <c r="BC2423" s="1228"/>
      <c r="BD2423" s="1228"/>
      <c r="BE2423" s="1228"/>
      <c r="BF2423" s="1228"/>
      <c r="BG2423" s="1228"/>
      <c r="BH2423" s="1228"/>
      <c r="BI2423" s="1228"/>
    </row>
    <row r="2424" spans="2:61">
      <c r="B2424" s="535" t="s">
        <v>669</v>
      </c>
      <c r="C2424" s="536">
        <v>1</v>
      </c>
      <c r="D2424" s="537" t="str">
        <f>'Information Input'!$M$14</f>
        <v xml:space="preserve">      -      </v>
      </c>
      <c r="E2424" s="537" t="s">
        <v>138</v>
      </c>
      <c r="F2424" s="538">
        <f t="shared" si="354"/>
        <v>43739</v>
      </c>
      <c r="G2424" s="538">
        <f t="shared" si="355"/>
        <v>43830</v>
      </c>
      <c r="H2424" s="538">
        <f>'Information Input'!$H$35</f>
        <v>43555</v>
      </c>
      <c r="I2424" s="537" t="str">
        <f>'Information Input'!$J$22</f>
        <v>Quarterly</v>
      </c>
      <c r="J2424" s="538">
        <f>'Information Input'!$H$30</f>
        <v>43555</v>
      </c>
      <c r="K2424" s="537">
        <f>'Information Input'!$J$18</f>
        <v>2019</v>
      </c>
      <c r="L2424" s="579" t="s">
        <v>89</v>
      </c>
      <c r="M2424" s="540" t="s">
        <v>90</v>
      </c>
      <c r="N2424" s="541" t="s">
        <v>91</v>
      </c>
      <c r="O2424" s="542" t="s">
        <v>680</v>
      </c>
      <c r="P2424" s="537">
        <v>71</v>
      </c>
      <c r="Q2424" s="541" t="s">
        <v>213</v>
      </c>
      <c r="R2424" s="541" t="s">
        <v>239</v>
      </c>
      <c r="S2424" s="543">
        <f>'Report 1'!$F$18</f>
        <v>0</v>
      </c>
      <c r="T2424" s="544">
        <f>'Report 1'!$F$92</f>
        <v>0</v>
      </c>
      <c r="U2424" s="545">
        <f>'Report 1'!$F$178</f>
        <v>0</v>
      </c>
      <c r="AL2424" s="1"/>
      <c r="AM2424" s="1224"/>
      <c r="AN2424" s="1224"/>
      <c r="AO2424" s="1224"/>
      <c r="AP2424" s="1222"/>
      <c r="AQ2424" s="1222"/>
      <c r="AR2424" s="1222"/>
      <c r="AS2424" s="1224"/>
      <c r="AT2424" s="1222"/>
      <c r="AU2424" s="1224"/>
      <c r="AV2424" s="1224"/>
      <c r="AW2424" s="1224"/>
      <c r="AX2424" s="1224"/>
      <c r="AY2424" s="1225"/>
      <c r="AZ2424" s="1224"/>
      <c r="BA2424" s="1226"/>
      <c r="BB2424" s="1227"/>
      <c r="BC2424" s="1228"/>
      <c r="BD2424" s="1228"/>
      <c r="BE2424" s="1228"/>
      <c r="BF2424" s="1228"/>
      <c r="BG2424" s="1228"/>
      <c r="BH2424" s="1228"/>
      <c r="BI2424" s="1228"/>
    </row>
    <row r="2425" spans="2:61">
      <c r="B2425" s="573" t="s">
        <v>669</v>
      </c>
      <c r="C2425" s="574">
        <v>1</v>
      </c>
      <c r="D2425" s="562" t="str">
        <f>'Information Input'!$M$14</f>
        <v xml:space="preserve">      -      </v>
      </c>
      <c r="E2425" s="562" t="s">
        <v>138</v>
      </c>
      <c r="F2425" s="559">
        <f t="shared" si="354"/>
        <v>43739</v>
      </c>
      <c r="G2425" s="559">
        <f t="shared" si="355"/>
        <v>43830</v>
      </c>
      <c r="H2425" s="559">
        <f>'Information Input'!$H$35</f>
        <v>43555</v>
      </c>
      <c r="I2425" s="562" t="str">
        <f>'Information Input'!$J$22</f>
        <v>Quarterly</v>
      </c>
      <c r="J2425" s="559">
        <f>'Information Input'!$H$30</f>
        <v>43555</v>
      </c>
      <c r="K2425" s="562">
        <f>'Information Input'!$J$18</f>
        <v>2019</v>
      </c>
      <c r="L2425" s="580" t="s">
        <v>89</v>
      </c>
      <c r="M2425" s="564" t="s">
        <v>90</v>
      </c>
      <c r="N2425" s="561" t="s">
        <v>91</v>
      </c>
      <c r="O2425" s="575" t="s">
        <v>674</v>
      </c>
      <c r="P2425" s="537">
        <v>72</v>
      </c>
      <c r="Q2425" s="541" t="s">
        <v>214</v>
      </c>
      <c r="R2425" s="561" t="s">
        <v>239</v>
      </c>
      <c r="S2425" s="560">
        <f>'Report 1'!$F$18</f>
        <v>0</v>
      </c>
      <c r="T2425" s="568">
        <f>'Report 1'!$F$93</f>
        <v>0</v>
      </c>
      <c r="U2425" s="571">
        <f>'Report 1'!$F$179</f>
        <v>0</v>
      </c>
      <c r="AL2425" s="1"/>
      <c r="AM2425" s="1224"/>
      <c r="AN2425" s="1224"/>
      <c r="AO2425" s="1224"/>
      <c r="AP2425" s="1222"/>
      <c r="AQ2425" s="1222"/>
      <c r="AR2425" s="1222"/>
      <c r="AS2425" s="1224"/>
      <c r="AT2425" s="1222"/>
      <c r="AU2425" s="1224"/>
      <c r="AV2425" s="1224"/>
      <c r="AW2425" s="1224"/>
      <c r="AX2425" s="1224"/>
      <c r="AY2425" s="1225"/>
      <c r="AZ2425" s="1224"/>
      <c r="BA2425" s="1226"/>
      <c r="BB2425" s="1227"/>
      <c r="BC2425" s="1228"/>
      <c r="BD2425" s="1228"/>
      <c r="BE2425" s="1228"/>
      <c r="BF2425" s="1228"/>
      <c r="BG2425" s="1228"/>
      <c r="BH2425" s="1228"/>
      <c r="BI2425" s="1228"/>
    </row>
    <row r="2426" spans="2:61">
      <c r="B2426" s="515" t="s">
        <v>669</v>
      </c>
      <c r="C2426" s="516">
        <v>1</v>
      </c>
      <c r="D2426" s="517" t="str">
        <f>'Information Input'!$M$14</f>
        <v xml:space="preserve">      -      </v>
      </c>
      <c r="E2426" s="517" t="s">
        <v>138</v>
      </c>
      <c r="F2426" s="518">
        <f t="shared" si="354"/>
        <v>43739</v>
      </c>
      <c r="G2426" s="518">
        <f t="shared" si="355"/>
        <v>43830</v>
      </c>
      <c r="H2426" s="519">
        <f>'Information Input'!$H$35</f>
        <v>43555</v>
      </c>
      <c r="I2426" s="517" t="str">
        <f>'Information Input'!$J$22</f>
        <v>Quarterly</v>
      </c>
      <c r="J2426" s="519">
        <f>'Information Input'!$H$30</f>
        <v>43555</v>
      </c>
      <c r="K2426" s="517">
        <f>'Information Input'!$J$18</f>
        <v>2019</v>
      </c>
      <c r="L2426" s="578" t="s">
        <v>92</v>
      </c>
      <c r="M2426" s="521" t="s">
        <v>93</v>
      </c>
      <c r="N2426" s="522" t="s">
        <v>91</v>
      </c>
      <c r="O2426" s="523" t="s">
        <v>670</v>
      </c>
      <c r="P2426" s="517">
        <v>2</v>
      </c>
      <c r="Q2426" s="522" t="s">
        <v>142</v>
      </c>
      <c r="R2426" s="522" t="s">
        <v>239</v>
      </c>
      <c r="S2426" s="524">
        <f>'Report 1'!$K$18</f>
        <v>0</v>
      </c>
      <c r="T2426" s="525">
        <f>'Report 1'!$K$20</f>
        <v>0</v>
      </c>
      <c r="U2426" s="526">
        <f>'Report 1'!$K$106</f>
        <v>0</v>
      </c>
      <c r="AL2426" s="1"/>
      <c r="AM2426" s="1224"/>
      <c r="AN2426" s="1224"/>
      <c r="AO2426" s="1224"/>
      <c r="AP2426" s="1222"/>
      <c r="AQ2426" s="1222"/>
      <c r="AR2426" s="1222"/>
      <c r="AS2426" s="1224"/>
      <c r="AT2426" s="1222"/>
      <c r="AU2426" s="1224"/>
      <c r="AV2426" s="1224"/>
      <c r="AW2426" s="1224"/>
      <c r="AX2426" s="1224"/>
      <c r="AY2426" s="1225"/>
      <c r="AZ2426" s="1224"/>
      <c r="BA2426" s="1226"/>
      <c r="BB2426" s="1227"/>
      <c r="BC2426" s="1228"/>
      <c r="BD2426" s="1228"/>
      <c r="BE2426" s="1228"/>
      <c r="BF2426" s="1228"/>
      <c r="BG2426" s="1228"/>
      <c r="BH2426" s="1228"/>
      <c r="BI2426" s="1228"/>
    </row>
    <row r="2427" spans="2:61">
      <c r="B2427" s="535" t="s">
        <v>669</v>
      </c>
      <c r="C2427" s="536">
        <v>1</v>
      </c>
      <c r="D2427" s="537" t="str">
        <f>'Information Input'!$M$14</f>
        <v xml:space="preserve">      -      </v>
      </c>
      <c r="E2427" s="537" t="s">
        <v>138</v>
      </c>
      <c r="F2427" s="538">
        <f t="shared" si="354"/>
        <v>43739</v>
      </c>
      <c r="G2427" s="538">
        <f t="shared" si="355"/>
        <v>43830</v>
      </c>
      <c r="H2427" s="538">
        <f>'Information Input'!$H$35</f>
        <v>43555</v>
      </c>
      <c r="I2427" s="537" t="str">
        <f>'Information Input'!$J$22</f>
        <v>Quarterly</v>
      </c>
      <c r="J2427" s="538">
        <f>'Information Input'!$H$30</f>
        <v>43555</v>
      </c>
      <c r="K2427" s="537">
        <f>'Information Input'!$J$18</f>
        <v>2019</v>
      </c>
      <c r="L2427" s="579" t="s">
        <v>92</v>
      </c>
      <c r="M2427" s="540" t="s">
        <v>93</v>
      </c>
      <c r="N2427" s="541" t="s">
        <v>91</v>
      </c>
      <c r="O2427" s="542" t="s">
        <v>670</v>
      </c>
      <c r="P2427" s="537">
        <v>3</v>
      </c>
      <c r="Q2427" s="541" t="s">
        <v>143</v>
      </c>
      <c r="R2427" s="541" t="s">
        <v>239</v>
      </c>
      <c r="S2427" s="543">
        <f>'Report 1'!$K$18</f>
        <v>0</v>
      </c>
      <c r="T2427" s="544">
        <f>'Report 1'!$K$21</f>
        <v>0</v>
      </c>
      <c r="U2427" s="545">
        <f>'Report 1'!$K$107</f>
        <v>0</v>
      </c>
      <c r="AL2427" s="1"/>
      <c r="AM2427" s="1224"/>
      <c r="AN2427" s="1224"/>
      <c r="AO2427" s="1224"/>
      <c r="AP2427" s="1222"/>
      <c r="AQ2427" s="1222"/>
      <c r="AR2427" s="1222"/>
      <c r="AS2427" s="1224"/>
      <c r="AT2427" s="1222"/>
      <c r="AU2427" s="1224"/>
      <c r="AV2427" s="1224"/>
      <c r="AW2427" s="1224"/>
      <c r="AX2427" s="1224"/>
      <c r="AY2427" s="1225"/>
      <c r="AZ2427" s="1224"/>
      <c r="BA2427" s="1226"/>
      <c r="BB2427" s="1227"/>
      <c r="BC2427" s="1228"/>
      <c r="BD2427" s="1228"/>
      <c r="BE2427" s="1228"/>
      <c r="BF2427" s="1228"/>
      <c r="BG2427" s="1228"/>
      <c r="BH2427" s="1228"/>
      <c r="BI2427" s="1228"/>
    </row>
    <row r="2428" spans="2:61">
      <c r="B2428" s="535" t="s">
        <v>669</v>
      </c>
      <c r="C2428" s="536">
        <v>1</v>
      </c>
      <c r="D2428" s="537" t="str">
        <f>'Information Input'!$M$14</f>
        <v xml:space="preserve">      -      </v>
      </c>
      <c r="E2428" s="537" t="s">
        <v>138</v>
      </c>
      <c r="F2428" s="538">
        <f t="shared" si="354"/>
        <v>43739</v>
      </c>
      <c r="G2428" s="538">
        <f t="shared" si="355"/>
        <v>43830</v>
      </c>
      <c r="H2428" s="538">
        <f>'Information Input'!$H$35</f>
        <v>43555</v>
      </c>
      <c r="I2428" s="537" t="str">
        <f>'Information Input'!$J$22</f>
        <v>Quarterly</v>
      </c>
      <c r="J2428" s="538">
        <f>'Information Input'!$H$30</f>
        <v>43555</v>
      </c>
      <c r="K2428" s="537">
        <f>'Information Input'!$J$18</f>
        <v>2019</v>
      </c>
      <c r="L2428" s="579" t="s">
        <v>92</v>
      </c>
      <c r="M2428" s="540" t="s">
        <v>93</v>
      </c>
      <c r="N2428" s="541" t="s">
        <v>91</v>
      </c>
      <c r="O2428" s="542" t="s">
        <v>670</v>
      </c>
      <c r="P2428" s="537">
        <v>4</v>
      </c>
      <c r="Q2428" s="541" t="s">
        <v>144</v>
      </c>
      <c r="R2428" s="541" t="s">
        <v>239</v>
      </c>
      <c r="S2428" s="543">
        <f>'Report 1'!$K$18</f>
        <v>0</v>
      </c>
      <c r="T2428" s="544">
        <f>'Report 1'!$K$22</f>
        <v>0</v>
      </c>
      <c r="U2428" s="545">
        <f>'Report 1'!$K$108</f>
        <v>0</v>
      </c>
      <c r="AL2428" s="1"/>
      <c r="AM2428" s="1224"/>
      <c r="AN2428" s="1224"/>
      <c r="AO2428" s="1224"/>
      <c r="AP2428" s="1222"/>
      <c r="AQ2428" s="1222"/>
      <c r="AR2428" s="1222"/>
      <c r="AS2428" s="1224"/>
      <c r="AT2428" s="1222"/>
      <c r="AU2428" s="1224"/>
      <c r="AV2428" s="1224"/>
      <c r="AW2428" s="1224"/>
      <c r="AX2428" s="1224"/>
      <c r="AY2428" s="1225"/>
      <c r="AZ2428" s="1224"/>
      <c r="BA2428" s="1226"/>
      <c r="BB2428" s="1227"/>
      <c r="BC2428" s="1228"/>
      <c r="BD2428" s="1228"/>
      <c r="BE2428" s="1228"/>
      <c r="BF2428" s="1228"/>
      <c r="BG2428" s="1228"/>
      <c r="BH2428" s="1228"/>
      <c r="BI2428" s="1228"/>
    </row>
    <row r="2429" spans="2:61">
      <c r="B2429" s="535" t="s">
        <v>669</v>
      </c>
      <c r="C2429" s="536">
        <v>1</v>
      </c>
      <c r="D2429" s="537" t="str">
        <f>'Information Input'!$M$14</f>
        <v xml:space="preserve">      -      </v>
      </c>
      <c r="E2429" s="537" t="s">
        <v>138</v>
      </c>
      <c r="F2429" s="538">
        <f t="shared" si="354"/>
        <v>43739</v>
      </c>
      <c r="G2429" s="538">
        <f t="shared" si="355"/>
        <v>43830</v>
      </c>
      <c r="H2429" s="538">
        <f>'Information Input'!$H$35</f>
        <v>43555</v>
      </c>
      <c r="I2429" s="537" t="str">
        <f>'Information Input'!$J$22</f>
        <v>Quarterly</v>
      </c>
      <c r="J2429" s="538">
        <f>'Information Input'!$H$30</f>
        <v>43555</v>
      </c>
      <c r="K2429" s="537">
        <f>'Information Input'!$J$18</f>
        <v>2019</v>
      </c>
      <c r="L2429" s="579" t="s">
        <v>92</v>
      </c>
      <c r="M2429" s="540" t="s">
        <v>93</v>
      </c>
      <c r="N2429" s="541" t="s">
        <v>91</v>
      </c>
      <c r="O2429" s="542" t="s">
        <v>670</v>
      </c>
      <c r="P2429" s="537">
        <v>5</v>
      </c>
      <c r="Q2429" s="541" t="s">
        <v>145</v>
      </c>
      <c r="R2429" s="541" t="s">
        <v>239</v>
      </c>
      <c r="S2429" s="543">
        <f>'Report 1'!$K$18</f>
        <v>0</v>
      </c>
      <c r="T2429" s="544">
        <f>'Report 1'!$K$23</f>
        <v>0</v>
      </c>
      <c r="U2429" s="545">
        <f>'Report 1'!$K$109</f>
        <v>0</v>
      </c>
      <c r="AL2429" s="1"/>
      <c r="AM2429" s="1224"/>
      <c r="AN2429" s="1224"/>
      <c r="AO2429" s="1224"/>
      <c r="AP2429" s="1222"/>
      <c r="AQ2429" s="1222"/>
      <c r="AR2429" s="1222"/>
      <c r="AS2429" s="1224"/>
      <c r="AT2429" s="1222"/>
      <c r="AU2429" s="1224"/>
      <c r="AV2429" s="1224"/>
      <c r="AW2429" s="1224"/>
      <c r="AX2429" s="1224"/>
      <c r="AY2429" s="1225"/>
      <c r="AZ2429" s="1224"/>
      <c r="BA2429" s="1226"/>
      <c r="BB2429" s="1227"/>
      <c r="BC2429" s="1228"/>
      <c r="BD2429" s="1228"/>
      <c r="BE2429" s="1228"/>
      <c r="BF2429" s="1228"/>
      <c r="BG2429" s="1228"/>
      <c r="BH2429" s="1228"/>
      <c r="BI2429" s="1228"/>
    </row>
    <row r="2430" spans="2:61">
      <c r="B2430" s="535" t="s">
        <v>669</v>
      </c>
      <c r="C2430" s="536">
        <v>1</v>
      </c>
      <c r="D2430" s="537" t="str">
        <f>'Information Input'!$M$14</f>
        <v xml:space="preserve">      -      </v>
      </c>
      <c r="E2430" s="537" t="s">
        <v>138</v>
      </c>
      <c r="F2430" s="538">
        <f t="shared" si="354"/>
        <v>43739</v>
      </c>
      <c r="G2430" s="538">
        <f t="shared" si="355"/>
        <v>43830</v>
      </c>
      <c r="H2430" s="538">
        <f>'Information Input'!$H$35</f>
        <v>43555</v>
      </c>
      <c r="I2430" s="537" t="str">
        <f>'Information Input'!$J$22</f>
        <v>Quarterly</v>
      </c>
      <c r="J2430" s="538">
        <f>'Information Input'!$H$30</f>
        <v>43555</v>
      </c>
      <c r="K2430" s="537">
        <f>'Information Input'!$J$18</f>
        <v>2019</v>
      </c>
      <c r="L2430" s="579" t="s">
        <v>92</v>
      </c>
      <c r="M2430" s="540" t="s">
        <v>93</v>
      </c>
      <c r="N2430" s="541" t="s">
        <v>91</v>
      </c>
      <c r="O2430" s="542" t="s">
        <v>670</v>
      </c>
      <c r="P2430" s="537">
        <v>6</v>
      </c>
      <c r="Q2430" s="541" t="s">
        <v>146</v>
      </c>
      <c r="R2430" s="541" t="s">
        <v>239</v>
      </c>
      <c r="S2430" s="543">
        <f>'Report 1'!$K$18</f>
        <v>0</v>
      </c>
      <c r="T2430" s="544">
        <f>'Report 1'!$K$24</f>
        <v>0</v>
      </c>
      <c r="U2430" s="545">
        <f>'Report 1'!$K$110</f>
        <v>0</v>
      </c>
      <c r="AL2430" s="1"/>
      <c r="AM2430" s="1224"/>
      <c r="AN2430" s="1224"/>
      <c r="AO2430" s="1224"/>
      <c r="AP2430" s="1222"/>
      <c r="AQ2430" s="1222"/>
      <c r="AR2430" s="1222"/>
      <c r="AS2430" s="1224"/>
      <c r="AT2430" s="1222"/>
      <c r="AU2430" s="1224"/>
      <c r="AV2430" s="1224"/>
      <c r="AW2430" s="1224"/>
      <c r="AX2430" s="1224"/>
      <c r="AY2430" s="1225"/>
      <c r="AZ2430" s="1224"/>
      <c r="BA2430" s="1226"/>
      <c r="BB2430" s="1227"/>
      <c r="BC2430" s="1228"/>
      <c r="BD2430" s="1228"/>
      <c r="BE2430" s="1228"/>
      <c r="BF2430" s="1228"/>
      <c r="BG2430" s="1228"/>
      <c r="BH2430" s="1228"/>
      <c r="BI2430" s="1228"/>
    </row>
    <row r="2431" spans="2:61">
      <c r="B2431" s="535" t="s">
        <v>669</v>
      </c>
      <c r="C2431" s="536">
        <v>1</v>
      </c>
      <c r="D2431" s="537" t="str">
        <f>'Information Input'!$M$14</f>
        <v xml:space="preserve">      -      </v>
      </c>
      <c r="E2431" s="537" t="s">
        <v>138</v>
      </c>
      <c r="F2431" s="538">
        <f t="shared" si="354"/>
        <v>43739</v>
      </c>
      <c r="G2431" s="538">
        <f t="shared" si="355"/>
        <v>43830</v>
      </c>
      <c r="H2431" s="538">
        <f>'Information Input'!$H$35</f>
        <v>43555</v>
      </c>
      <c r="I2431" s="537" t="str">
        <f>'Information Input'!$J$22</f>
        <v>Quarterly</v>
      </c>
      <c r="J2431" s="538">
        <f>'Information Input'!$H$30</f>
        <v>43555</v>
      </c>
      <c r="K2431" s="537">
        <f>'Information Input'!$J$18</f>
        <v>2019</v>
      </c>
      <c r="L2431" s="579" t="s">
        <v>92</v>
      </c>
      <c r="M2431" s="540" t="s">
        <v>93</v>
      </c>
      <c r="N2431" s="541" t="s">
        <v>91</v>
      </c>
      <c r="O2431" s="542" t="s">
        <v>674</v>
      </c>
      <c r="P2431" s="537">
        <v>7</v>
      </c>
      <c r="Q2431" s="541" t="s">
        <v>147</v>
      </c>
      <c r="R2431" s="541" t="s">
        <v>239</v>
      </c>
      <c r="S2431" s="543">
        <f>'Report 1'!$K$18</f>
        <v>0</v>
      </c>
      <c r="T2431" s="544">
        <f>'Report 1'!$K$25</f>
        <v>0</v>
      </c>
      <c r="U2431" s="545">
        <f>'Report 1'!$K$111</f>
        <v>0</v>
      </c>
      <c r="AL2431" s="1"/>
      <c r="AM2431" s="1224"/>
      <c r="AN2431" s="1224"/>
      <c r="AO2431" s="1224"/>
      <c r="AP2431" s="1222"/>
      <c r="AQ2431" s="1222"/>
      <c r="AR2431" s="1222"/>
      <c r="AS2431" s="1224"/>
      <c r="AT2431" s="1222"/>
      <c r="AU2431" s="1224"/>
      <c r="AV2431" s="1224"/>
      <c r="AW2431" s="1224"/>
      <c r="AX2431" s="1224"/>
      <c r="AY2431" s="1225"/>
      <c r="AZ2431" s="1224"/>
      <c r="BA2431" s="1226"/>
      <c r="BB2431" s="1227"/>
      <c r="BC2431" s="1228"/>
      <c r="BD2431" s="1228"/>
      <c r="BE2431" s="1228"/>
      <c r="BF2431" s="1228"/>
      <c r="BG2431" s="1228"/>
      <c r="BH2431" s="1228"/>
      <c r="BI2431" s="1228"/>
    </row>
    <row r="2432" spans="2:61">
      <c r="B2432" s="535" t="s">
        <v>669</v>
      </c>
      <c r="C2432" s="536">
        <v>1</v>
      </c>
      <c r="D2432" s="537" t="str">
        <f>'Information Input'!$M$14</f>
        <v xml:space="preserve">      -      </v>
      </c>
      <c r="E2432" s="537" t="s">
        <v>138</v>
      </c>
      <c r="F2432" s="538">
        <f t="shared" si="354"/>
        <v>43739</v>
      </c>
      <c r="G2432" s="538">
        <f t="shared" si="355"/>
        <v>43830</v>
      </c>
      <c r="H2432" s="538">
        <f>'Information Input'!$H$35</f>
        <v>43555</v>
      </c>
      <c r="I2432" s="537" t="str">
        <f>'Information Input'!$J$22</f>
        <v>Quarterly</v>
      </c>
      <c r="J2432" s="538">
        <f>'Information Input'!$H$30</f>
        <v>43555</v>
      </c>
      <c r="K2432" s="537">
        <f>'Information Input'!$J$18</f>
        <v>2019</v>
      </c>
      <c r="L2432" s="579" t="s">
        <v>92</v>
      </c>
      <c r="M2432" s="540" t="s">
        <v>93</v>
      </c>
      <c r="N2432" s="541" t="s">
        <v>91</v>
      </c>
      <c r="O2432" s="542" t="s">
        <v>670</v>
      </c>
      <c r="P2432" s="537">
        <v>8</v>
      </c>
      <c r="Q2432" s="541" t="s">
        <v>148</v>
      </c>
      <c r="R2432" s="541" t="s">
        <v>239</v>
      </c>
      <c r="S2432" s="543">
        <f>'Report 1'!$K$18</f>
        <v>0</v>
      </c>
      <c r="T2432" s="544">
        <f>'Report 1'!$K$26</f>
        <v>0</v>
      </c>
      <c r="U2432" s="545">
        <f>'Report 1'!$K$112</f>
        <v>0</v>
      </c>
      <c r="AL2432" s="1"/>
      <c r="AM2432" s="1224"/>
      <c r="AN2432" s="1224"/>
      <c r="AO2432" s="1224"/>
      <c r="AP2432" s="1222"/>
      <c r="AQ2432" s="1222"/>
      <c r="AR2432" s="1222"/>
      <c r="AS2432" s="1224"/>
      <c r="AT2432" s="1222"/>
      <c r="AU2432" s="1224"/>
      <c r="AV2432" s="1224"/>
      <c r="AW2432" s="1224"/>
      <c r="AX2432" s="1224"/>
      <c r="AY2432" s="1225"/>
      <c r="AZ2432" s="1224"/>
      <c r="BA2432" s="1226"/>
      <c r="BB2432" s="1227"/>
      <c r="BC2432" s="1228"/>
      <c r="BD2432" s="1228"/>
      <c r="BE2432" s="1228"/>
      <c r="BF2432" s="1228"/>
      <c r="BG2432" s="1228"/>
      <c r="BH2432" s="1228"/>
      <c r="BI2432" s="1228"/>
    </row>
    <row r="2433" spans="2:61">
      <c r="B2433" s="535" t="s">
        <v>669</v>
      </c>
      <c r="C2433" s="536">
        <v>1</v>
      </c>
      <c r="D2433" s="537" t="str">
        <f>'Information Input'!$M$14</f>
        <v xml:space="preserve">      -      </v>
      </c>
      <c r="E2433" s="537" t="s">
        <v>138</v>
      </c>
      <c r="F2433" s="538">
        <f t="shared" si="354"/>
        <v>43739</v>
      </c>
      <c r="G2433" s="538">
        <f t="shared" si="355"/>
        <v>43830</v>
      </c>
      <c r="H2433" s="538">
        <f>'Information Input'!$H$35</f>
        <v>43555</v>
      </c>
      <c r="I2433" s="537" t="str">
        <f>'Information Input'!$J$22</f>
        <v>Quarterly</v>
      </c>
      <c r="J2433" s="538">
        <f>'Information Input'!$H$30</f>
        <v>43555</v>
      </c>
      <c r="K2433" s="537">
        <f>'Information Input'!$J$18</f>
        <v>2019</v>
      </c>
      <c r="L2433" s="579" t="s">
        <v>92</v>
      </c>
      <c r="M2433" s="540" t="s">
        <v>93</v>
      </c>
      <c r="N2433" s="541" t="s">
        <v>91</v>
      </c>
      <c r="O2433" s="542" t="s">
        <v>670</v>
      </c>
      <c r="P2433" s="537">
        <v>9</v>
      </c>
      <c r="Q2433" s="541" t="s">
        <v>149</v>
      </c>
      <c r="R2433" s="541" t="s">
        <v>239</v>
      </c>
      <c r="S2433" s="543">
        <f>'Report 1'!$K$18</f>
        <v>0</v>
      </c>
      <c r="T2433" s="544">
        <f>'Report 1'!$K$27</f>
        <v>0</v>
      </c>
      <c r="U2433" s="545">
        <f>'Report 1'!$K$113</f>
        <v>0</v>
      </c>
      <c r="AL2433" s="1"/>
      <c r="AM2433" s="1224"/>
      <c r="AN2433" s="1224"/>
      <c r="AO2433" s="1224"/>
      <c r="AP2433" s="1222"/>
      <c r="AQ2433" s="1222"/>
      <c r="AR2433" s="1222"/>
      <c r="AS2433" s="1224"/>
      <c r="AT2433" s="1222"/>
      <c r="AU2433" s="1224"/>
      <c r="AV2433" s="1224"/>
      <c r="AW2433" s="1224"/>
      <c r="AX2433" s="1224"/>
      <c r="AY2433" s="1225"/>
      <c r="AZ2433" s="1224"/>
      <c r="BA2433" s="1226"/>
      <c r="BB2433" s="1227"/>
      <c r="BC2433" s="1228"/>
      <c r="BD2433" s="1228"/>
      <c r="BE2433" s="1228"/>
      <c r="BF2433" s="1228"/>
      <c r="BG2433" s="1228"/>
      <c r="BH2433" s="1228"/>
      <c r="BI2433" s="1228"/>
    </row>
    <row r="2434" spans="2:61">
      <c r="B2434" s="535" t="s">
        <v>669</v>
      </c>
      <c r="C2434" s="536">
        <v>1</v>
      </c>
      <c r="D2434" s="537" t="str">
        <f>'Information Input'!$M$14</f>
        <v xml:space="preserve">      -      </v>
      </c>
      <c r="E2434" s="537" t="s">
        <v>138</v>
      </c>
      <c r="F2434" s="538">
        <f t="shared" si="354"/>
        <v>43739</v>
      </c>
      <c r="G2434" s="538">
        <f t="shared" si="355"/>
        <v>43830</v>
      </c>
      <c r="H2434" s="538">
        <f>'Information Input'!$H$35</f>
        <v>43555</v>
      </c>
      <c r="I2434" s="537" t="str">
        <f>'Information Input'!$J$22</f>
        <v>Quarterly</v>
      </c>
      <c r="J2434" s="538">
        <f>'Information Input'!$H$30</f>
        <v>43555</v>
      </c>
      <c r="K2434" s="537">
        <f>'Information Input'!$J$18</f>
        <v>2019</v>
      </c>
      <c r="L2434" s="579" t="s">
        <v>92</v>
      </c>
      <c r="M2434" s="540" t="s">
        <v>93</v>
      </c>
      <c r="N2434" s="541" t="s">
        <v>91</v>
      </c>
      <c r="O2434" s="542" t="s">
        <v>674</v>
      </c>
      <c r="P2434" s="537">
        <v>10</v>
      </c>
      <c r="Q2434" s="541" t="s">
        <v>150</v>
      </c>
      <c r="R2434" s="541" t="s">
        <v>239</v>
      </c>
      <c r="S2434" s="543">
        <f>'Report 1'!$K$18</f>
        <v>0</v>
      </c>
      <c r="T2434" s="544">
        <f>'Report 1'!$K$28</f>
        <v>0</v>
      </c>
      <c r="U2434" s="545">
        <f>'Report 1'!$K$114</f>
        <v>0</v>
      </c>
      <c r="AL2434" s="1"/>
      <c r="AM2434" s="1224"/>
      <c r="AN2434" s="1224"/>
      <c r="AO2434" s="1224"/>
      <c r="AP2434" s="1222"/>
      <c r="AQ2434" s="1222"/>
      <c r="AR2434" s="1222"/>
      <c r="AS2434" s="1224"/>
      <c r="AT2434" s="1222"/>
      <c r="AU2434" s="1224"/>
      <c r="AV2434" s="1224"/>
      <c r="AW2434" s="1224"/>
      <c r="AX2434" s="1224"/>
      <c r="AY2434" s="1225"/>
      <c r="AZ2434" s="1224"/>
      <c r="BA2434" s="1226"/>
      <c r="BB2434" s="1227"/>
      <c r="BC2434" s="1228"/>
      <c r="BD2434" s="1228"/>
      <c r="BE2434" s="1228"/>
      <c r="BF2434" s="1228"/>
      <c r="BG2434" s="1228"/>
      <c r="BH2434" s="1228"/>
      <c r="BI2434" s="1228"/>
    </row>
    <row r="2435" spans="2:61">
      <c r="B2435" s="535" t="s">
        <v>669</v>
      </c>
      <c r="C2435" s="536">
        <v>1</v>
      </c>
      <c r="D2435" s="537" t="str">
        <f>'Information Input'!$M$14</f>
        <v xml:space="preserve">      -      </v>
      </c>
      <c r="E2435" s="537" t="s">
        <v>138</v>
      </c>
      <c r="F2435" s="538">
        <f t="shared" si="354"/>
        <v>43739</v>
      </c>
      <c r="G2435" s="538">
        <f t="shared" si="355"/>
        <v>43830</v>
      </c>
      <c r="H2435" s="538">
        <f>'Information Input'!$H$35</f>
        <v>43555</v>
      </c>
      <c r="I2435" s="537" t="str">
        <f>'Information Input'!$J$22</f>
        <v>Quarterly</v>
      </c>
      <c r="J2435" s="538">
        <f>'Information Input'!$H$30</f>
        <v>43555</v>
      </c>
      <c r="K2435" s="537">
        <f>'Information Input'!$J$18</f>
        <v>2019</v>
      </c>
      <c r="L2435" s="579" t="s">
        <v>92</v>
      </c>
      <c r="M2435" s="540" t="s">
        <v>93</v>
      </c>
      <c r="N2435" s="541" t="s">
        <v>91</v>
      </c>
      <c r="O2435" s="542" t="s">
        <v>671</v>
      </c>
      <c r="P2435" s="537">
        <v>11</v>
      </c>
      <c r="Q2435" s="541" t="s">
        <v>153</v>
      </c>
      <c r="R2435" s="541" t="s">
        <v>231</v>
      </c>
      <c r="S2435" s="543">
        <f>'Report 1'!$K$18</f>
        <v>0</v>
      </c>
      <c r="T2435" s="544">
        <f>'Report 1'!$K$31</f>
        <v>0</v>
      </c>
      <c r="U2435" s="545">
        <f>'Report 1'!$K$117</f>
        <v>0</v>
      </c>
      <c r="AL2435" s="1"/>
      <c r="AM2435" s="1224"/>
      <c r="AN2435" s="1224"/>
      <c r="AO2435" s="1224"/>
      <c r="AP2435" s="1222"/>
      <c r="AQ2435" s="1222"/>
      <c r="AR2435" s="1222"/>
      <c r="AS2435" s="1224"/>
      <c r="AT2435" s="1222"/>
      <c r="AU2435" s="1224"/>
      <c r="AV2435" s="1224"/>
      <c r="AW2435" s="1224"/>
      <c r="AX2435" s="1224"/>
      <c r="AY2435" s="1225"/>
      <c r="AZ2435" s="1224"/>
      <c r="BA2435" s="1226"/>
      <c r="BB2435" s="1227"/>
      <c r="BC2435" s="1228"/>
      <c r="BD2435" s="1228"/>
      <c r="BE2435" s="1228"/>
      <c r="BF2435" s="1228"/>
      <c r="BG2435" s="1228"/>
      <c r="BH2435" s="1228"/>
      <c r="BI2435" s="1228"/>
    </row>
    <row r="2436" spans="2:61">
      <c r="B2436" s="535" t="s">
        <v>669</v>
      </c>
      <c r="C2436" s="536">
        <v>1</v>
      </c>
      <c r="D2436" s="537" t="str">
        <f>'Information Input'!$M$14</f>
        <v xml:space="preserve">      -      </v>
      </c>
      <c r="E2436" s="537" t="s">
        <v>138</v>
      </c>
      <c r="F2436" s="538">
        <f t="shared" si="354"/>
        <v>43739</v>
      </c>
      <c r="G2436" s="538">
        <f t="shared" si="355"/>
        <v>43830</v>
      </c>
      <c r="H2436" s="538">
        <f>'Information Input'!$H$35</f>
        <v>43555</v>
      </c>
      <c r="I2436" s="537" t="str">
        <f>'Information Input'!$J$22</f>
        <v>Quarterly</v>
      </c>
      <c r="J2436" s="538">
        <f>'Information Input'!$H$30</f>
        <v>43555</v>
      </c>
      <c r="K2436" s="537">
        <f>'Information Input'!$J$18</f>
        <v>2019</v>
      </c>
      <c r="L2436" s="579" t="s">
        <v>92</v>
      </c>
      <c r="M2436" s="540" t="s">
        <v>93</v>
      </c>
      <c r="N2436" s="541" t="s">
        <v>91</v>
      </c>
      <c r="O2436" s="542" t="s">
        <v>671</v>
      </c>
      <c r="P2436" s="537">
        <v>12</v>
      </c>
      <c r="Q2436" s="541" t="s">
        <v>154</v>
      </c>
      <c r="R2436" s="541" t="s">
        <v>231</v>
      </c>
      <c r="S2436" s="543">
        <f>'Report 1'!$K$18</f>
        <v>0</v>
      </c>
      <c r="T2436" s="544">
        <f>'Report 1'!$K$32</f>
        <v>0</v>
      </c>
      <c r="U2436" s="545">
        <f>'Report 1'!$K$118</f>
        <v>0</v>
      </c>
      <c r="AL2436" s="1"/>
      <c r="AM2436" s="1224"/>
      <c r="AN2436" s="1224"/>
      <c r="AO2436" s="1224"/>
      <c r="AP2436" s="1222"/>
      <c r="AQ2436" s="1222"/>
      <c r="AR2436" s="1222"/>
      <c r="AS2436" s="1224"/>
      <c r="AT2436" s="1222"/>
      <c r="AU2436" s="1224"/>
      <c r="AV2436" s="1224"/>
      <c r="AW2436" s="1224"/>
      <c r="AX2436" s="1224"/>
      <c r="AY2436" s="1225"/>
      <c r="AZ2436" s="1224"/>
      <c r="BA2436" s="1226"/>
      <c r="BB2436" s="1227"/>
      <c r="BC2436" s="1228"/>
      <c r="BD2436" s="1228"/>
      <c r="BE2436" s="1228"/>
      <c r="BF2436" s="1228"/>
      <c r="BG2436" s="1228"/>
      <c r="BH2436" s="1228"/>
      <c r="BI2436" s="1228"/>
    </row>
    <row r="2437" spans="2:61">
      <c r="B2437" s="535" t="s">
        <v>669</v>
      </c>
      <c r="C2437" s="536">
        <v>1</v>
      </c>
      <c r="D2437" s="537" t="str">
        <f>'Information Input'!$M$14</f>
        <v xml:space="preserve">      -      </v>
      </c>
      <c r="E2437" s="537" t="s">
        <v>138</v>
      </c>
      <c r="F2437" s="538">
        <f t="shared" si="354"/>
        <v>43739</v>
      </c>
      <c r="G2437" s="538">
        <f t="shared" si="355"/>
        <v>43830</v>
      </c>
      <c r="H2437" s="538">
        <f>'Information Input'!$H$35</f>
        <v>43555</v>
      </c>
      <c r="I2437" s="537" t="str">
        <f>'Information Input'!$J$22</f>
        <v>Quarterly</v>
      </c>
      <c r="J2437" s="538">
        <f>'Information Input'!$H$30</f>
        <v>43555</v>
      </c>
      <c r="K2437" s="537">
        <f>'Information Input'!$J$18</f>
        <v>2019</v>
      </c>
      <c r="L2437" s="579" t="s">
        <v>92</v>
      </c>
      <c r="M2437" s="540" t="s">
        <v>93</v>
      </c>
      <c r="N2437" s="541" t="s">
        <v>91</v>
      </c>
      <c r="O2437" s="542" t="s">
        <v>671</v>
      </c>
      <c r="P2437" s="537">
        <v>13</v>
      </c>
      <c r="Q2437" s="541" t="s">
        <v>155</v>
      </c>
      <c r="R2437" s="541" t="s">
        <v>232</v>
      </c>
      <c r="S2437" s="543">
        <f>'Report 1'!$K$18</f>
        <v>0</v>
      </c>
      <c r="T2437" s="544">
        <f>'Report 1'!$K$33</f>
        <v>0</v>
      </c>
      <c r="U2437" s="545">
        <f>'Report 1'!$K$119</f>
        <v>0</v>
      </c>
      <c r="AL2437" s="1"/>
      <c r="AM2437" s="1224"/>
      <c r="AN2437" s="1224"/>
      <c r="AO2437" s="1224"/>
      <c r="AP2437" s="1222"/>
      <c r="AQ2437" s="1222"/>
      <c r="AR2437" s="1222"/>
      <c r="AS2437" s="1224"/>
      <c r="AT2437" s="1222"/>
      <c r="AU2437" s="1224"/>
      <c r="AV2437" s="1224"/>
      <c r="AW2437" s="1224"/>
      <c r="AX2437" s="1224"/>
      <c r="AY2437" s="1225"/>
      <c r="AZ2437" s="1224"/>
      <c r="BA2437" s="1226"/>
      <c r="BB2437" s="1227"/>
      <c r="BC2437" s="1228"/>
      <c r="BD2437" s="1228"/>
      <c r="BE2437" s="1228"/>
      <c r="BF2437" s="1228"/>
      <c r="BG2437" s="1228"/>
      <c r="BH2437" s="1228"/>
      <c r="BI2437" s="1228"/>
    </row>
    <row r="2438" spans="2:61">
      <c r="B2438" s="535" t="s">
        <v>669</v>
      </c>
      <c r="C2438" s="536">
        <v>1</v>
      </c>
      <c r="D2438" s="537" t="str">
        <f>'Information Input'!$M$14</f>
        <v xml:space="preserve">      -      </v>
      </c>
      <c r="E2438" s="537" t="s">
        <v>138</v>
      </c>
      <c r="F2438" s="538">
        <f t="shared" si="354"/>
        <v>43739</v>
      </c>
      <c r="G2438" s="538">
        <f t="shared" si="355"/>
        <v>43830</v>
      </c>
      <c r="H2438" s="538">
        <f>'Information Input'!$H$35</f>
        <v>43555</v>
      </c>
      <c r="I2438" s="537" t="str">
        <f>'Information Input'!$J$22</f>
        <v>Quarterly</v>
      </c>
      <c r="J2438" s="538">
        <f>'Information Input'!$H$30</f>
        <v>43555</v>
      </c>
      <c r="K2438" s="537">
        <f>'Information Input'!$J$18</f>
        <v>2019</v>
      </c>
      <c r="L2438" s="579" t="s">
        <v>92</v>
      </c>
      <c r="M2438" s="540" t="s">
        <v>93</v>
      </c>
      <c r="N2438" s="541" t="s">
        <v>91</v>
      </c>
      <c r="O2438" s="542" t="s">
        <v>671</v>
      </c>
      <c r="P2438" s="537">
        <v>14</v>
      </c>
      <c r="Q2438" s="541" t="s">
        <v>156</v>
      </c>
      <c r="R2438" s="541" t="s">
        <v>233</v>
      </c>
      <c r="S2438" s="543">
        <f>'Report 1'!$K$18</f>
        <v>0</v>
      </c>
      <c r="T2438" s="544">
        <f>'Report 1'!$K$34</f>
        <v>0</v>
      </c>
      <c r="U2438" s="545">
        <f>'Report 1'!$K$120</f>
        <v>0</v>
      </c>
      <c r="AL2438" s="1"/>
      <c r="AM2438" s="1224"/>
      <c r="AN2438" s="1224"/>
      <c r="AO2438" s="1224"/>
      <c r="AP2438" s="1222"/>
      <c r="AQ2438" s="1222"/>
      <c r="AR2438" s="1222"/>
      <c r="AS2438" s="1224"/>
      <c r="AT2438" s="1222"/>
      <c r="AU2438" s="1224"/>
      <c r="AV2438" s="1224"/>
      <c r="AW2438" s="1224"/>
      <c r="AX2438" s="1224"/>
      <c r="AY2438" s="1225"/>
      <c r="AZ2438" s="1224"/>
      <c r="BA2438" s="1226"/>
      <c r="BB2438" s="1227"/>
      <c r="BC2438" s="1228"/>
      <c r="BD2438" s="1228"/>
      <c r="BE2438" s="1228"/>
      <c r="BF2438" s="1228"/>
      <c r="BG2438" s="1228"/>
      <c r="BH2438" s="1228"/>
      <c r="BI2438" s="1228"/>
    </row>
    <row r="2439" spans="2:61">
      <c r="B2439" s="535" t="s">
        <v>669</v>
      </c>
      <c r="C2439" s="536">
        <v>1</v>
      </c>
      <c r="D2439" s="537" t="str">
        <f>'Information Input'!$M$14</f>
        <v xml:space="preserve">      -      </v>
      </c>
      <c r="E2439" s="537" t="s">
        <v>138</v>
      </c>
      <c r="F2439" s="538">
        <f t="shared" si="354"/>
        <v>43739</v>
      </c>
      <c r="G2439" s="538">
        <f t="shared" si="355"/>
        <v>43830</v>
      </c>
      <c r="H2439" s="538">
        <f>'Information Input'!$H$35</f>
        <v>43555</v>
      </c>
      <c r="I2439" s="537" t="str">
        <f>'Information Input'!$J$22</f>
        <v>Quarterly</v>
      </c>
      <c r="J2439" s="538">
        <f>'Information Input'!$H$30</f>
        <v>43555</v>
      </c>
      <c r="K2439" s="537">
        <f>'Information Input'!$J$18</f>
        <v>2019</v>
      </c>
      <c r="L2439" s="579" t="s">
        <v>92</v>
      </c>
      <c r="M2439" s="540" t="s">
        <v>93</v>
      </c>
      <c r="N2439" s="541" t="s">
        <v>91</v>
      </c>
      <c r="O2439" s="542" t="s">
        <v>671</v>
      </c>
      <c r="P2439" s="537">
        <v>15</v>
      </c>
      <c r="Q2439" s="541" t="s">
        <v>157</v>
      </c>
      <c r="R2439" s="541" t="s">
        <v>234</v>
      </c>
      <c r="S2439" s="543">
        <f>'Report 1'!$K$18</f>
        <v>0</v>
      </c>
      <c r="T2439" s="544">
        <f>'Report 1'!$K$35</f>
        <v>0</v>
      </c>
      <c r="U2439" s="545">
        <f>'Report 1'!$K$121</f>
        <v>0</v>
      </c>
      <c r="AL2439" s="1"/>
      <c r="AM2439" s="1224"/>
      <c r="AN2439" s="1224"/>
      <c r="AO2439" s="1224"/>
      <c r="AP2439" s="1222"/>
      <c r="AQ2439" s="1222"/>
      <c r="AR2439" s="1222"/>
      <c r="AS2439" s="1224"/>
      <c r="AT2439" s="1222"/>
      <c r="AU2439" s="1224"/>
      <c r="AV2439" s="1224"/>
      <c r="AW2439" s="1224"/>
      <c r="AX2439" s="1224"/>
      <c r="AY2439" s="1225"/>
      <c r="AZ2439" s="1224"/>
      <c r="BA2439" s="1226"/>
      <c r="BB2439" s="1227"/>
      <c r="BC2439" s="1228"/>
      <c r="BD2439" s="1228"/>
      <c r="BE2439" s="1228"/>
      <c r="BF2439" s="1228"/>
      <c r="BG2439" s="1228"/>
      <c r="BH2439" s="1228"/>
      <c r="BI2439" s="1228"/>
    </row>
    <row r="2440" spans="2:61">
      <c r="B2440" s="535" t="s">
        <v>669</v>
      </c>
      <c r="C2440" s="536">
        <v>1</v>
      </c>
      <c r="D2440" s="537" t="str">
        <f>'Information Input'!$M$14</f>
        <v xml:space="preserve">      -      </v>
      </c>
      <c r="E2440" s="537" t="s">
        <v>138</v>
      </c>
      <c r="F2440" s="538">
        <f t="shared" si="354"/>
        <v>43739</v>
      </c>
      <c r="G2440" s="538">
        <f t="shared" si="355"/>
        <v>43830</v>
      </c>
      <c r="H2440" s="538">
        <f>'Information Input'!$H$35</f>
        <v>43555</v>
      </c>
      <c r="I2440" s="537" t="str">
        <f>'Information Input'!$J$22</f>
        <v>Quarterly</v>
      </c>
      <c r="J2440" s="538">
        <f>'Information Input'!$H$30</f>
        <v>43555</v>
      </c>
      <c r="K2440" s="537">
        <f>'Information Input'!$J$18</f>
        <v>2019</v>
      </c>
      <c r="L2440" s="579" t="s">
        <v>92</v>
      </c>
      <c r="M2440" s="540" t="s">
        <v>93</v>
      </c>
      <c r="N2440" s="541" t="s">
        <v>91</v>
      </c>
      <c r="O2440" s="542" t="s">
        <v>671</v>
      </c>
      <c r="P2440" s="537">
        <v>16</v>
      </c>
      <c r="Q2440" s="541" t="s">
        <v>158</v>
      </c>
      <c r="R2440" s="541" t="s">
        <v>235</v>
      </c>
      <c r="S2440" s="543">
        <f>'Report 1'!$K$18</f>
        <v>0</v>
      </c>
      <c r="T2440" s="544">
        <f>'Report 1'!$K$36</f>
        <v>0</v>
      </c>
      <c r="U2440" s="545">
        <f>'Report 1'!$K$122</f>
        <v>0</v>
      </c>
      <c r="AL2440" s="1"/>
      <c r="AM2440" s="1224"/>
      <c r="AN2440" s="1224"/>
      <c r="AO2440" s="1224"/>
      <c r="AP2440" s="1222"/>
      <c r="AQ2440" s="1222"/>
      <c r="AR2440" s="1222"/>
      <c r="AS2440" s="1224"/>
      <c r="AT2440" s="1222"/>
      <c r="AU2440" s="1224"/>
      <c r="AV2440" s="1224"/>
      <c r="AW2440" s="1224"/>
      <c r="AX2440" s="1224"/>
      <c r="AY2440" s="1225"/>
      <c r="AZ2440" s="1224"/>
      <c r="BA2440" s="1226"/>
      <c r="BB2440" s="1227"/>
      <c r="BC2440" s="1228"/>
      <c r="BD2440" s="1228"/>
      <c r="BE2440" s="1228"/>
      <c r="BF2440" s="1228"/>
      <c r="BG2440" s="1228"/>
      <c r="BH2440" s="1228"/>
      <c r="BI2440" s="1228"/>
    </row>
    <row r="2441" spans="2:61">
      <c r="B2441" s="535" t="s">
        <v>669</v>
      </c>
      <c r="C2441" s="536">
        <v>1</v>
      </c>
      <c r="D2441" s="537" t="str">
        <f>'Information Input'!$M$14</f>
        <v xml:space="preserve">      -      </v>
      </c>
      <c r="E2441" s="537" t="s">
        <v>138</v>
      </c>
      <c r="F2441" s="538">
        <f t="shared" si="354"/>
        <v>43739</v>
      </c>
      <c r="G2441" s="538">
        <f t="shared" si="355"/>
        <v>43830</v>
      </c>
      <c r="H2441" s="538">
        <f>'Information Input'!$H$35</f>
        <v>43555</v>
      </c>
      <c r="I2441" s="537" t="str">
        <f>'Information Input'!$J$22</f>
        <v>Quarterly</v>
      </c>
      <c r="J2441" s="538">
        <f>'Information Input'!$H$30</f>
        <v>43555</v>
      </c>
      <c r="K2441" s="537">
        <f>'Information Input'!$J$18</f>
        <v>2019</v>
      </c>
      <c r="L2441" s="579" t="s">
        <v>92</v>
      </c>
      <c r="M2441" s="540" t="s">
        <v>93</v>
      </c>
      <c r="N2441" s="541" t="s">
        <v>91</v>
      </c>
      <c r="O2441" s="542" t="s">
        <v>671</v>
      </c>
      <c r="P2441" s="537">
        <v>17</v>
      </c>
      <c r="Q2441" s="541" t="s">
        <v>159</v>
      </c>
      <c r="R2441" s="541" t="s">
        <v>235</v>
      </c>
      <c r="S2441" s="543">
        <f>'Report 1'!$K$18</f>
        <v>0</v>
      </c>
      <c r="T2441" s="544">
        <f>'Report 1'!$K$37</f>
        <v>0</v>
      </c>
      <c r="U2441" s="545">
        <f>'Report 1'!$K$123</f>
        <v>0</v>
      </c>
      <c r="AL2441" s="1"/>
      <c r="AM2441" s="1224"/>
      <c r="AN2441" s="1224"/>
      <c r="AO2441" s="1224"/>
      <c r="AP2441" s="1222"/>
      <c r="AQ2441" s="1222"/>
      <c r="AR2441" s="1222"/>
      <c r="AS2441" s="1224"/>
      <c r="AT2441" s="1222"/>
      <c r="AU2441" s="1224"/>
      <c r="AV2441" s="1224"/>
      <c r="AW2441" s="1224"/>
      <c r="AX2441" s="1224"/>
      <c r="AY2441" s="1225"/>
      <c r="AZ2441" s="1224"/>
      <c r="BA2441" s="1226"/>
      <c r="BB2441" s="1227"/>
      <c r="BC2441" s="1228"/>
      <c r="BD2441" s="1228"/>
      <c r="BE2441" s="1228"/>
      <c r="BF2441" s="1228"/>
      <c r="BG2441" s="1228"/>
      <c r="BH2441" s="1228"/>
      <c r="BI2441" s="1228"/>
    </row>
    <row r="2442" spans="2:61">
      <c r="B2442" s="535" t="s">
        <v>669</v>
      </c>
      <c r="C2442" s="536">
        <v>1</v>
      </c>
      <c r="D2442" s="537" t="str">
        <f>'Information Input'!$M$14</f>
        <v xml:space="preserve">      -      </v>
      </c>
      <c r="E2442" s="537" t="s">
        <v>138</v>
      </c>
      <c r="F2442" s="538">
        <f t="shared" si="354"/>
        <v>43739</v>
      </c>
      <c r="G2442" s="538">
        <f t="shared" si="355"/>
        <v>43830</v>
      </c>
      <c r="H2442" s="538">
        <f>'Information Input'!$H$35</f>
        <v>43555</v>
      </c>
      <c r="I2442" s="537" t="str">
        <f>'Information Input'!$J$22</f>
        <v>Quarterly</v>
      </c>
      <c r="J2442" s="538">
        <f>'Information Input'!$H$30</f>
        <v>43555</v>
      </c>
      <c r="K2442" s="537">
        <f>'Information Input'!$J$18</f>
        <v>2019</v>
      </c>
      <c r="L2442" s="579" t="s">
        <v>92</v>
      </c>
      <c r="M2442" s="540" t="s">
        <v>93</v>
      </c>
      <c r="N2442" s="541" t="s">
        <v>91</v>
      </c>
      <c r="O2442" s="542" t="s">
        <v>671</v>
      </c>
      <c r="P2442" s="537">
        <v>18</v>
      </c>
      <c r="Q2442" s="541" t="s">
        <v>160</v>
      </c>
      <c r="R2442" s="541" t="s">
        <v>235</v>
      </c>
      <c r="S2442" s="543">
        <f>'Report 1'!$K$18</f>
        <v>0</v>
      </c>
      <c r="T2442" s="544">
        <f>'Report 1'!$K$38</f>
        <v>0</v>
      </c>
      <c r="U2442" s="545">
        <f>'Report 1'!$K$124</f>
        <v>0</v>
      </c>
      <c r="AL2442" s="1"/>
      <c r="AM2442" s="1224"/>
      <c r="AN2442" s="1224"/>
      <c r="AO2442" s="1224"/>
      <c r="AP2442" s="1222"/>
      <c r="AQ2442" s="1222"/>
      <c r="AR2442" s="1222"/>
      <c r="AS2442" s="1224"/>
      <c r="AT2442" s="1222"/>
      <c r="AU2442" s="1224"/>
      <c r="AV2442" s="1224"/>
      <c r="AW2442" s="1224"/>
      <c r="AX2442" s="1224"/>
      <c r="AY2442" s="1225"/>
      <c r="AZ2442" s="1224"/>
      <c r="BA2442" s="1226"/>
      <c r="BB2442" s="1227"/>
      <c r="BC2442" s="1228"/>
      <c r="BD2442" s="1228"/>
      <c r="BE2442" s="1228"/>
      <c r="BF2442" s="1228"/>
      <c r="BG2442" s="1228"/>
      <c r="BH2442" s="1228"/>
      <c r="BI2442" s="1228"/>
    </row>
    <row r="2443" spans="2:61">
      <c r="B2443" s="535" t="s">
        <v>669</v>
      </c>
      <c r="C2443" s="536">
        <v>1</v>
      </c>
      <c r="D2443" s="537" t="str">
        <f>'Information Input'!$M$14</f>
        <v xml:space="preserve">      -      </v>
      </c>
      <c r="E2443" s="537" t="s">
        <v>138</v>
      </c>
      <c r="F2443" s="538">
        <f t="shared" si="354"/>
        <v>43739</v>
      </c>
      <c r="G2443" s="538">
        <f t="shared" si="355"/>
        <v>43830</v>
      </c>
      <c r="H2443" s="538">
        <f>'Information Input'!$H$35</f>
        <v>43555</v>
      </c>
      <c r="I2443" s="537" t="str">
        <f>'Information Input'!$J$22</f>
        <v>Quarterly</v>
      </c>
      <c r="J2443" s="538">
        <f>'Information Input'!$H$30</f>
        <v>43555</v>
      </c>
      <c r="K2443" s="537">
        <f>'Information Input'!$J$18</f>
        <v>2019</v>
      </c>
      <c r="L2443" s="579" t="s">
        <v>92</v>
      </c>
      <c r="M2443" s="540" t="s">
        <v>93</v>
      </c>
      <c r="N2443" s="541" t="s">
        <v>91</v>
      </c>
      <c r="O2443" s="542" t="s">
        <v>671</v>
      </c>
      <c r="P2443" s="537">
        <v>19</v>
      </c>
      <c r="Q2443" s="541" t="s">
        <v>161</v>
      </c>
      <c r="R2443" s="541" t="s">
        <v>235</v>
      </c>
      <c r="S2443" s="543">
        <f>'Report 1'!$K$18</f>
        <v>0</v>
      </c>
      <c r="T2443" s="544">
        <f>'Report 1'!$K$39</f>
        <v>0</v>
      </c>
      <c r="U2443" s="545">
        <f>'Report 1'!$K$125</f>
        <v>0</v>
      </c>
      <c r="AL2443" s="1"/>
      <c r="AM2443" s="1224"/>
      <c r="AN2443" s="1224"/>
      <c r="AO2443" s="1224"/>
      <c r="AP2443" s="1222"/>
      <c r="AQ2443" s="1222"/>
      <c r="AR2443" s="1222"/>
      <c r="AS2443" s="1224"/>
      <c r="AT2443" s="1222"/>
      <c r="AU2443" s="1224"/>
      <c r="AV2443" s="1224"/>
      <c r="AW2443" s="1224"/>
      <c r="AX2443" s="1224"/>
      <c r="AY2443" s="1225"/>
      <c r="AZ2443" s="1224"/>
      <c r="BA2443" s="1226"/>
      <c r="BB2443" s="1227"/>
      <c r="BC2443" s="1228"/>
      <c r="BD2443" s="1228"/>
      <c r="BE2443" s="1228"/>
      <c r="BF2443" s="1228"/>
      <c r="BG2443" s="1228"/>
      <c r="BH2443" s="1228"/>
      <c r="BI2443" s="1228"/>
    </row>
    <row r="2444" spans="2:61">
      <c r="B2444" s="535" t="s">
        <v>669</v>
      </c>
      <c r="C2444" s="536">
        <v>1</v>
      </c>
      <c r="D2444" s="537" t="str">
        <f>'Information Input'!$M$14</f>
        <v xml:space="preserve">      -      </v>
      </c>
      <c r="E2444" s="537" t="s">
        <v>138</v>
      </c>
      <c r="F2444" s="538">
        <f t="shared" si="354"/>
        <v>43739</v>
      </c>
      <c r="G2444" s="538">
        <f t="shared" si="355"/>
        <v>43830</v>
      </c>
      <c r="H2444" s="538">
        <f>'Information Input'!$H$35</f>
        <v>43555</v>
      </c>
      <c r="I2444" s="537" t="str">
        <f>'Information Input'!$J$22</f>
        <v>Quarterly</v>
      </c>
      <c r="J2444" s="538">
        <f>'Information Input'!$H$30</f>
        <v>43555</v>
      </c>
      <c r="K2444" s="537">
        <f>'Information Input'!$J$18</f>
        <v>2019</v>
      </c>
      <c r="L2444" s="579" t="s">
        <v>92</v>
      </c>
      <c r="M2444" s="540" t="s">
        <v>93</v>
      </c>
      <c r="N2444" s="541" t="s">
        <v>91</v>
      </c>
      <c r="O2444" s="542" t="s">
        <v>671</v>
      </c>
      <c r="P2444" s="537">
        <v>20</v>
      </c>
      <c r="Q2444" s="541" t="s">
        <v>162</v>
      </c>
      <c r="R2444" s="541" t="s">
        <v>235</v>
      </c>
      <c r="S2444" s="543">
        <f>'Report 1'!$K$18</f>
        <v>0</v>
      </c>
      <c r="T2444" s="544">
        <f>'Report 1'!$K$40</f>
        <v>0</v>
      </c>
      <c r="U2444" s="545">
        <f>'Report 1'!$K$126</f>
        <v>0</v>
      </c>
      <c r="AL2444" s="1"/>
      <c r="AM2444" s="1224"/>
      <c r="AN2444" s="1224"/>
      <c r="AO2444" s="1224"/>
      <c r="AP2444" s="1222"/>
      <c r="AQ2444" s="1222"/>
      <c r="AR2444" s="1222"/>
      <c r="AS2444" s="1224"/>
      <c r="AT2444" s="1222"/>
      <c r="AU2444" s="1224"/>
      <c r="AV2444" s="1224"/>
      <c r="AW2444" s="1224"/>
      <c r="AX2444" s="1224"/>
      <c r="AY2444" s="1225"/>
      <c r="AZ2444" s="1224"/>
      <c r="BA2444" s="1226"/>
      <c r="BB2444" s="1227"/>
      <c r="BC2444" s="1228"/>
      <c r="BD2444" s="1228"/>
      <c r="BE2444" s="1228"/>
      <c r="BF2444" s="1228"/>
      <c r="BG2444" s="1228"/>
      <c r="BH2444" s="1228"/>
      <c r="BI2444" s="1228"/>
    </row>
    <row r="2445" spans="2:61">
      <c r="B2445" s="535" t="s">
        <v>669</v>
      </c>
      <c r="C2445" s="536">
        <v>1</v>
      </c>
      <c r="D2445" s="537" t="str">
        <f>'Information Input'!$M$14</f>
        <v xml:space="preserve">      -      </v>
      </c>
      <c r="E2445" s="537" t="s">
        <v>138</v>
      </c>
      <c r="F2445" s="538">
        <f t="shared" si="354"/>
        <v>43739</v>
      </c>
      <c r="G2445" s="538">
        <f t="shared" si="355"/>
        <v>43830</v>
      </c>
      <c r="H2445" s="538">
        <f>'Information Input'!$H$35</f>
        <v>43555</v>
      </c>
      <c r="I2445" s="537" t="str">
        <f>'Information Input'!$J$22</f>
        <v>Quarterly</v>
      </c>
      <c r="J2445" s="538">
        <f>'Information Input'!$H$30</f>
        <v>43555</v>
      </c>
      <c r="K2445" s="537">
        <f>'Information Input'!$J$18</f>
        <v>2019</v>
      </c>
      <c r="L2445" s="579" t="s">
        <v>92</v>
      </c>
      <c r="M2445" s="540" t="s">
        <v>93</v>
      </c>
      <c r="N2445" s="541" t="s">
        <v>91</v>
      </c>
      <c r="O2445" s="542" t="s">
        <v>671</v>
      </c>
      <c r="P2445" s="537">
        <v>21</v>
      </c>
      <c r="Q2445" s="541" t="s">
        <v>163</v>
      </c>
      <c r="R2445" s="541" t="s">
        <v>235</v>
      </c>
      <c r="S2445" s="543">
        <f>'Report 1'!$K$18</f>
        <v>0</v>
      </c>
      <c r="T2445" s="544">
        <f>'Report 1'!$K$41</f>
        <v>0</v>
      </c>
      <c r="U2445" s="545">
        <f>'Report 1'!$K$127</f>
        <v>0</v>
      </c>
      <c r="AL2445" s="1"/>
      <c r="AM2445" s="1224"/>
      <c r="AN2445" s="1224"/>
      <c r="AO2445" s="1224"/>
      <c r="AP2445" s="1222"/>
      <c r="AQ2445" s="1222"/>
      <c r="AR2445" s="1222"/>
      <c r="AS2445" s="1224"/>
      <c r="AT2445" s="1222"/>
      <c r="AU2445" s="1224"/>
      <c r="AV2445" s="1224"/>
      <c r="AW2445" s="1224"/>
      <c r="AX2445" s="1224"/>
      <c r="AY2445" s="1225"/>
      <c r="AZ2445" s="1224"/>
      <c r="BA2445" s="1226"/>
      <c r="BB2445" s="1227"/>
      <c r="BC2445" s="1228"/>
      <c r="BD2445" s="1228"/>
      <c r="BE2445" s="1228"/>
      <c r="BF2445" s="1228"/>
      <c r="BG2445" s="1228"/>
      <c r="BH2445" s="1228"/>
      <c r="BI2445" s="1228"/>
    </row>
    <row r="2446" spans="2:61">
      <c r="B2446" s="535" t="s">
        <v>669</v>
      </c>
      <c r="C2446" s="536">
        <v>1</v>
      </c>
      <c r="D2446" s="537" t="str">
        <f>'Information Input'!$M$14</f>
        <v xml:space="preserve">      -      </v>
      </c>
      <c r="E2446" s="537" t="s">
        <v>138</v>
      </c>
      <c r="F2446" s="538">
        <f t="shared" si="354"/>
        <v>43739</v>
      </c>
      <c r="G2446" s="538">
        <f t="shared" si="355"/>
        <v>43830</v>
      </c>
      <c r="H2446" s="538">
        <f>'Information Input'!$H$35</f>
        <v>43555</v>
      </c>
      <c r="I2446" s="537" t="str">
        <f>'Information Input'!$J$22</f>
        <v>Quarterly</v>
      </c>
      <c r="J2446" s="538">
        <f>'Information Input'!$H$30</f>
        <v>43555</v>
      </c>
      <c r="K2446" s="537">
        <f>'Information Input'!$J$18</f>
        <v>2019</v>
      </c>
      <c r="L2446" s="579" t="s">
        <v>92</v>
      </c>
      <c r="M2446" s="540" t="s">
        <v>93</v>
      </c>
      <c r="N2446" s="541" t="s">
        <v>91</v>
      </c>
      <c r="O2446" s="542" t="s">
        <v>671</v>
      </c>
      <c r="P2446" s="537">
        <v>22</v>
      </c>
      <c r="Q2446" s="541" t="s">
        <v>164</v>
      </c>
      <c r="R2446" s="541" t="s">
        <v>236</v>
      </c>
      <c r="S2446" s="543">
        <f>'Report 1'!$K$18</f>
        <v>0</v>
      </c>
      <c r="T2446" s="544">
        <f>'Report 1'!$K$42</f>
        <v>0</v>
      </c>
      <c r="U2446" s="545">
        <f>'Report 1'!$K$128</f>
        <v>0</v>
      </c>
      <c r="AL2446" s="1"/>
      <c r="AM2446" s="1224"/>
      <c r="AN2446" s="1224"/>
      <c r="AO2446" s="1224"/>
      <c r="AP2446" s="1222"/>
      <c r="AQ2446" s="1222"/>
      <c r="AR2446" s="1222"/>
      <c r="AS2446" s="1224"/>
      <c r="AT2446" s="1222"/>
      <c r="AU2446" s="1224"/>
      <c r="AV2446" s="1224"/>
      <c r="AW2446" s="1224"/>
      <c r="AX2446" s="1224"/>
      <c r="AY2446" s="1225"/>
      <c r="AZ2446" s="1224"/>
      <c r="BA2446" s="1226"/>
      <c r="BB2446" s="1227"/>
      <c r="BC2446" s="1228"/>
      <c r="BD2446" s="1228"/>
      <c r="BE2446" s="1228"/>
      <c r="BF2446" s="1228"/>
      <c r="BG2446" s="1228"/>
      <c r="BH2446" s="1228"/>
      <c r="BI2446" s="1228"/>
    </row>
    <row r="2447" spans="2:61">
      <c r="B2447" s="535" t="s">
        <v>669</v>
      </c>
      <c r="C2447" s="536">
        <v>1</v>
      </c>
      <c r="D2447" s="537" t="str">
        <f>'Information Input'!$M$14</f>
        <v xml:space="preserve">      -      </v>
      </c>
      <c r="E2447" s="537" t="s">
        <v>138</v>
      </c>
      <c r="F2447" s="538">
        <f t="shared" si="354"/>
        <v>43739</v>
      </c>
      <c r="G2447" s="538">
        <f t="shared" si="355"/>
        <v>43830</v>
      </c>
      <c r="H2447" s="538">
        <f>'Information Input'!$H$35</f>
        <v>43555</v>
      </c>
      <c r="I2447" s="537" t="str">
        <f>'Information Input'!$J$22</f>
        <v>Quarterly</v>
      </c>
      <c r="J2447" s="538">
        <f>'Information Input'!$H$30</f>
        <v>43555</v>
      </c>
      <c r="K2447" s="537">
        <f>'Information Input'!$J$18</f>
        <v>2019</v>
      </c>
      <c r="L2447" s="579" t="s">
        <v>92</v>
      </c>
      <c r="M2447" s="540" t="s">
        <v>93</v>
      </c>
      <c r="N2447" s="541" t="s">
        <v>91</v>
      </c>
      <c r="O2447" s="542" t="s">
        <v>671</v>
      </c>
      <c r="P2447" s="537">
        <v>23</v>
      </c>
      <c r="Q2447" s="541" t="s">
        <v>165</v>
      </c>
      <c r="R2447" s="541" t="s">
        <v>236</v>
      </c>
      <c r="S2447" s="543">
        <f>'Report 1'!$K$18</f>
        <v>0</v>
      </c>
      <c r="T2447" s="544">
        <f>'Report 1'!$K$43</f>
        <v>0</v>
      </c>
      <c r="U2447" s="545">
        <f>'Report 1'!$K$129</f>
        <v>0</v>
      </c>
      <c r="AL2447" s="1"/>
      <c r="AM2447" s="1224"/>
      <c r="AN2447" s="1224"/>
      <c r="AO2447" s="1224"/>
      <c r="AP2447" s="1222"/>
      <c r="AQ2447" s="1222"/>
      <c r="AR2447" s="1222"/>
      <c r="AS2447" s="1224"/>
      <c r="AT2447" s="1222"/>
      <c r="AU2447" s="1224"/>
      <c r="AV2447" s="1224"/>
      <c r="AW2447" s="1224"/>
      <c r="AX2447" s="1224"/>
      <c r="AY2447" s="1225"/>
      <c r="AZ2447" s="1224"/>
      <c r="BA2447" s="1"/>
      <c r="BB2447" s="1227"/>
      <c r="BC2447" s="1228"/>
      <c r="BD2447" s="1228"/>
      <c r="BE2447" s="1228"/>
      <c r="BF2447" s="1228"/>
      <c r="BG2447" s="1228"/>
      <c r="BH2447" s="1228"/>
      <c r="BI2447" s="1228"/>
    </row>
    <row r="2448" spans="2:61">
      <c r="B2448" s="535" t="s">
        <v>669</v>
      </c>
      <c r="C2448" s="536">
        <v>1</v>
      </c>
      <c r="D2448" s="537" t="str">
        <f>'Information Input'!$M$14</f>
        <v xml:space="preserve">      -      </v>
      </c>
      <c r="E2448" s="537" t="s">
        <v>138</v>
      </c>
      <c r="F2448" s="538">
        <f t="shared" si="354"/>
        <v>43739</v>
      </c>
      <c r="G2448" s="538">
        <f t="shared" si="355"/>
        <v>43830</v>
      </c>
      <c r="H2448" s="538">
        <f>'Information Input'!$H$35</f>
        <v>43555</v>
      </c>
      <c r="I2448" s="537" t="str">
        <f>'Information Input'!$J$22</f>
        <v>Quarterly</v>
      </c>
      <c r="J2448" s="538">
        <f>'Information Input'!$H$30</f>
        <v>43555</v>
      </c>
      <c r="K2448" s="537">
        <f>'Information Input'!$J$18</f>
        <v>2019</v>
      </c>
      <c r="L2448" s="579" t="s">
        <v>92</v>
      </c>
      <c r="M2448" s="540" t="s">
        <v>93</v>
      </c>
      <c r="N2448" s="541" t="s">
        <v>91</v>
      </c>
      <c r="O2448" s="542" t="s">
        <v>671</v>
      </c>
      <c r="P2448" s="537">
        <v>24</v>
      </c>
      <c r="Q2448" s="541" t="s">
        <v>166</v>
      </c>
      <c r="R2448" s="541" t="s">
        <v>233</v>
      </c>
      <c r="S2448" s="543">
        <f>'Report 1'!$K$18</f>
        <v>0</v>
      </c>
      <c r="T2448" s="544">
        <f>'Report 1'!$K$44</f>
        <v>0</v>
      </c>
      <c r="U2448" s="545">
        <f>'Report 1'!$K$130</f>
        <v>0</v>
      </c>
      <c r="AL2448" s="576"/>
      <c r="AM2448" s="1221"/>
      <c r="AN2448" s="1221"/>
      <c r="AO2448" s="1221"/>
      <c r="AP2448" s="1222"/>
      <c r="AQ2448" s="1222"/>
      <c r="AR2448" s="1223"/>
      <c r="AS2448" s="1221"/>
      <c r="AT2448" s="1223"/>
      <c r="AU2448" s="1221"/>
      <c r="AV2448" s="1221"/>
      <c r="AW2448" s="1221"/>
      <c r="AX2448" s="1224"/>
      <c r="AY2448" s="1225"/>
      <c r="AZ2448" s="1224"/>
      <c r="BA2448" s="1226"/>
      <c r="BB2448" s="1227"/>
      <c r="BC2448" s="1228"/>
      <c r="BD2448" s="1228"/>
      <c r="BE2448" s="1228"/>
      <c r="BF2448" s="1228"/>
      <c r="BG2448" s="1228"/>
      <c r="BH2448" s="1228"/>
      <c r="BI2448" s="1228"/>
    </row>
    <row r="2449" spans="2:61">
      <c r="B2449" s="535" t="s">
        <v>669</v>
      </c>
      <c r="C2449" s="536">
        <v>1</v>
      </c>
      <c r="D2449" s="537" t="str">
        <f>'Information Input'!$M$14</f>
        <v xml:space="preserve">      -      </v>
      </c>
      <c r="E2449" s="537" t="s">
        <v>138</v>
      </c>
      <c r="F2449" s="538">
        <f t="shared" si="354"/>
        <v>43739</v>
      </c>
      <c r="G2449" s="538">
        <f t="shared" si="355"/>
        <v>43830</v>
      </c>
      <c r="H2449" s="538">
        <f>'Information Input'!$H$35</f>
        <v>43555</v>
      </c>
      <c r="I2449" s="537" t="str">
        <f>'Information Input'!$J$22</f>
        <v>Quarterly</v>
      </c>
      <c r="J2449" s="538">
        <f>'Information Input'!$H$30</f>
        <v>43555</v>
      </c>
      <c r="K2449" s="537">
        <f>'Information Input'!$J$18</f>
        <v>2019</v>
      </c>
      <c r="L2449" s="579" t="s">
        <v>92</v>
      </c>
      <c r="M2449" s="540" t="s">
        <v>93</v>
      </c>
      <c r="N2449" s="541" t="s">
        <v>91</v>
      </c>
      <c r="O2449" s="542" t="s">
        <v>671</v>
      </c>
      <c r="P2449" s="537">
        <v>25</v>
      </c>
      <c r="Q2449" s="541" t="s">
        <v>167</v>
      </c>
      <c r="R2449" s="541" t="s">
        <v>233</v>
      </c>
      <c r="S2449" s="543">
        <f>'Report 1'!$K$18</f>
        <v>0</v>
      </c>
      <c r="T2449" s="544">
        <f>'Report 1'!$K$45</f>
        <v>0</v>
      </c>
      <c r="U2449" s="545">
        <f>'Report 1'!$K$131</f>
        <v>0</v>
      </c>
      <c r="AL2449" s="1"/>
      <c r="AM2449" s="1224"/>
      <c r="AN2449" s="1224"/>
      <c r="AO2449" s="1224"/>
      <c r="AP2449" s="1222"/>
      <c r="AQ2449" s="1222"/>
      <c r="AR2449" s="1222"/>
      <c r="AS2449" s="1224"/>
      <c r="AT2449" s="1222"/>
      <c r="AU2449" s="1224"/>
      <c r="AV2449" s="1224"/>
      <c r="AW2449" s="1224"/>
      <c r="AX2449" s="1224"/>
      <c r="AY2449" s="1225"/>
      <c r="AZ2449" s="1224"/>
      <c r="BA2449" s="1226"/>
      <c r="BB2449" s="1227"/>
      <c r="BC2449" s="1228"/>
      <c r="BD2449" s="1228"/>
      <c r="BE2449" s="1228"/>
      <c r="BF2449" s="1228"/>
      <c r="BG2449" s="1228"/>
      <c r="BH2449" s="1228"/>
      <c r="BI2449" s="1228"/>
    </row>
    <row r="2450" spans="2:61">
      <c r="B2450" s="535" t="s">
        <v>669</v>
      </c>
      <c r="C2450" s="536">
        <v>1</v>
      </c>
      <c r="D2450" s="537" t="str">
        <f>'Information Input'!$M$14</f>
        <v xml:space="preserve">      -      </v>
      </c>
      <c r="E2450" s="537" t="s">
        <v>138</v>
      </c>
      <c r="F2450" s="538">
        <f t="shared" si="354"/>
        <v>43739</v>
      </c>
      <c r="G2450" s="538">
        <f t="shared" si="355"/>
        <v>43830</v>
      </c>
      <c r="H2450" s="538">
        <f>'Information Input'!$H$35</f>
        <v>43555</v>
      </c>
      <c r="I2450" s="537" t="str">
        <f>'Information Input'!$J$22</f>
        <v>Quarterly</v>
      </c>
      <c r="J2450" s="538">
        <f>'Information Input'!$H$30</f>
        <v>43555</v>
      </c>
      <c r="K2450" s="537">
        <f>'Information Input'!$J$18</f>
        <v>2019</v>
      </c>
      <c r="L2450" s="579" t="s">
        <v>92</v>
      </c>
      <c r="M2450" s="540" t="s">
        <v>93</v>
      </c>
      <c r="N2450" s="541" t="s">
        <v>91</v>
      </c>
      <c r="O2450" s="542" t="s">
        <v>671</v>
      </c>
      <c r="P2450" s="537">
        <v>26</v>
      </c>
      <c r="Q2450" s="541" t="s">
        <v>168</v>
      </c>
      <c r="R2450" s="541" t="s">
        <v>237</v>
      </c>
      <c r="S2450" s="543">
        <f>'Report 1'!$K$18</f>
        <v>0</v>
      </c>
      <c r="T2450" s="544">
        <f>'Report 1'!$K$46</f>
        <v>0</v>
      </c>
      <c r="U2450" s="545">
        <f>'Report 1'!$K$132</f>
        <v>0</v>
      </c>
      <c r="AL2450" s="1"/>
      <c r="AM2450" s="1224"/>
      <c r="AN2450" s="1224"/>
      <c r="AO2450" s="1224"/>
      <c r="AP2450" s="1222"/>
      <c r="AQ2450" s="1222"/>
      <c r="AR2450" s="1222"/>
      <c r="AS2450" s="1224"/>
      <c r="AT2450" s="1222"/>
      <c r="AU2450" s="1224"/>
      <c r="AV2450" s="1224"/>
      <c r="AW2450" s="1224"/>
      <c r="AX2450" s="1224"/>
      <c r="AY2450" s="1225"/>
      <c r="AZ2450" s="1224"/>
      <c r="BA2450" s="1226"/>
      <c r="BB2450" s="1227"/>
      <c r="BC2450" s="1228"/>
      <c r="BD2450" s="1228"/>
      <c r="BE2450" s="1228"/>
      <c r="BF2450" s="1228"/>
      <c r="BG2450" s="1228"/>
      <c r="BH2450" s="1228"/>
      <c r="BI2450" s="1228"/>
    </row>
    <row r="2451" spans="2:61">
      <c r="B2451" s="535" t="s">
        <v>669</v>
      </c>
      <c r="C2451" s="536">
        <v>1</v>
      </c>
      <c r="D2451" s="537" t="str">
        <f>'Information Input'!$M$14</f>
        <v xml:space="preserve">      -      </v>
      </c>
      <c r="E2451" s="537" t="s">
        <v>138</v>
      </c>
      <c r="F2451" s="538">
        <f t="shared" si="354"/>
        <v>43739</v>
      </c>
      <c r="G2451" s="538">
        <f t="shared" si="355"/>
        <v>43830</v>
      </c>
      <c r="H2451" s="538">
        <f>'Information Input'!$H$35</f>
        <v>43555</v>
      </c>
      <c r="I2451" s="537" t="str">
        <f>'Information Input'!$J$22</f>
        <v>Quarterly</v>
      </c>
      <c r="J2451" s="538">
        <f>'Information Input'!$H$30</f>
        <v>43555</v>
      </c>
      <c r="K2451" s="537">
        <f>'Information Input'!$J$18</f>
        <v>2019</v>
      </c>
      <c r="L2451" s="579" t="s">
        <v>92</v>
      </c>
      <c r="M2451" s="540" t="s">
        <v>93</v>
      </c>
      <c r="N2451" s="541" t="s">
        <v>91</v>
      </c>
      <c r="O2451" s="542" t="s">
        <v>671</v>
      </c>
      <c r="P2451" s="537">
        <v>27</v>
      </c>
      <c r="Q2451" s="541" t="s">
        <v>169</v>
      </c>
      <c r="R2451" s="541" t="s">
        <v>235</v>
      </c>
      <c r="S2451" s="543">
        <f>'Report 1'!$K$18</f>
        <v>0</v>
      </c>
      <c r="T2451" s="544">
        <f>'Report 1'!$K$47</f>
        <v>0</v>
      </c>
      <c r="U2451" s="545">
        <f>'Report 1'!$K$133</f>
        <v>0</v>
      </c>
      <c r="AL2451" s="1"/>
      <c r="AM2451" s="1224"/>
      <c r="AN2451" s="1224"/>
      <c r="AO2451" s="1224"/>
      <c r="AP2451" s="1222"/>
      <c r="AQ2451" s="1222"/>
      <c r="AR2451" s="1222"/>
      <c r="AS2451" s="1224"/>
      <c r="AT2451" s="1222"/>
      <c r="AU2451" s="1224"/>
      <c r="AV2451" s="1224"/>
      <c r="AW2451" s="1224"/>
      <c r="AX2451" s="1224"/>
      <c r="AY2451" s="1225"/>
      <c r="AZ2451" s="1224"/>
      <c r="BA2451" s="1226"/>
      <c r="BB2451" s="1227"/>
      <c r="BC2451" s="1228"/>
      <c r="BD2451" s="1228"/>
      <c r="BE2451" s="1228"/>
      <c r="BF2451" s="1228"/>
      <c r="BG2451" s="1228"/>
      <c r="BH2451" s="1228"/>
      <c r="BI2451" s="1228"/>
    </row>
    <row r="2452" spans="2:61">
      <c r="B2452" s="535" t="s">
        <v>669</v>
      </c>
      <c r="C2452" s="536">
        <v>1</v>
      </c>
      <c r="D2452" s="537" t="str">
        <f>'Information Input'!$M$14</f>
        <v xml:space="preserve">      -      </v>
      </c>
      <c r="E2452" s="537" t="s">
        <v>138</v>
      </c>
      <c r="F2452" s="538">
        <f t="shared" si="354"/>
        <v>43739</v>
      </c>
      <c r="G2452" s="538">
        <f t="shared" si="355"/>
        <v>43830</v>
      </c>
      <c r="H2452" s="538">
        <f>'Information Input'!$H$35</f>
        <v>43555</v>
      </c>
      <c r="I2452" s="537" t="str">
        <f>'Information Input'!$J$22</f>
        <v>Quarterly</v>
      </c>
      <c r="J2452" s="538">
        <f>'Information Input'!$H$30</f>
        <v>43555</v>
      </c>
      <c r="K2452" s="537">
        <f>'Information Input'!$J$18</f>
        <v>2019</v>
      </c>
      <c r="L2452" s="579" t="s">
        <v>92</v>
      </c>
      <c r="M2452" s="540" t="s">
        <v>93</v>
      </c>
      <c r="N2452" s="541" t="s">
        <v>91</v>
      </c>
      <c r="O2452" s="542" t="s">
        <v>671</v>
      </c>
      <c r="P2452" s="537">
        <v>28</v>
      </c>
      <c r="Q2452" s="541" t="s">
        <v>170</v>
      </c>
      <c r="R2452" s="541" t="s">
        <v>235</v>
      </c>
      <c r="S2452" s="543">
        <f>'Report 1'!$K$18</f>
        <v>0</v>
      </c>
      <c r="T2452" s="544">
        <f>'Report 1'!$K$48</f>
        <v>0</v>
      </c>
      <c r="U2452" s="545">
        <f>'Report 1'!$K$134</f>
        <v>0</v>
      </c>
      <c r="AL2452" s="1"/>
      <c r="AM2452" s="1224"/>
      <c r="AN2452" s="1224"/>
      <c r="AO2452" s="1224"/>
      <c r="AP2452" s="1222"/>
      <c r="AQ2452" s="1222"/>
      <c r="AR2452" s="1222"/>
      <c r="AS2452" s="1224"/>
      <c r="AT2452" s="1222"/>
      <c r="AU2452" s="1224"/>
      <c r="AV2452" s="1224"/>
      <c r="AW2452" s="1224"/>
      <c r="AX2452" s="1224"/>
      <c r="AY2452" s="1225"/>
      <c r="AZ2452" s="1224"/>
      <c r="BA2452" s="1226"/>
      <c r="BB2452" s="1227"/>
      <c r="BC2452" s="1228"/>
      <c r="BD2452" s="1228"/>
      <c r="BE2452" s="1228"/>
      <c r="BF2452" s="1228"/>
      <c r="BG2452" s="1228"/>
      <c r="BH2452" s="1228"/>
      <c r="BI2452" s="1228"/>
    </row>
    <row r="2453" spans="2:61">
      <c r="B2453" s="535" t="s">
        <v>669</v>
      </c>
      <c r="C2453" s="536">
        <v>1</v>
      </c>
      <c r="D2453" s="537" t="str">
        <f>'Information Input'!$M$14</f>
        <v xml:space="preserve">      -      </v>
      </c>
      <c r="E2453" s="537" t="s">
        <v>138</v>
      </c>
      <c r="F2453" s="538">
        <f t="shared" si="354"/>
        <v>43739</v>
      </c>
      <c r="G2453" s="538">
        <f t="shared" si="355"/>
        <v>43830</v>
      </c>
      <c r="H2453" s="538">
        <f>'Information Input'!$H$35</f>
        <v>43555</v>
      </c>
      <c r="I2453" s="537" t="str">
        <f>'Information Input'!$J$22</f>
        <v>Quarterly</v>
      </c>
      <c r="J2453" s="538">
        <f>'Information Input'!$H$30</f>
        <v>43555</v>
      </c>
      <c r="K2453" s="537">
        <f>'Information Input'!$J$18</f>
        <v>2019</v>
      </c>
      <c r="L2453" s="579" t="s">
        <v>92</v>
      </c>
      <c r="M2453" s="540" t="s">
        <v>93</v>
      </c>
      <c r="N2453" s="541" t="s">
        <v>91</v>
      </c>
      <c r="O2453" s="542" t="s">
        <v>671</v>
      </c>
      <c r="P2453" s="537">
        <v>29</v>
      </c>
      <c r="Q2453" s="541" t="s">
        <v>171</v>
      </c>
      <c r="R2453" s="541" t="s">
        <v>238</v>
      </c>
      <c r="S2453" s="543">
        <f>'Report 1'!$K$18</f>
        <v>0</v>
      </c>
      <c r="T2453" s="544">
        <f>'Report 1'!$K$49</f>
        <v>0</v>
      </c>
      <c r="U2453" s="545">
        <f>'Report 1'!$K$135</f>
        <v>0</v>
      </c>
      <c r="AL2453" s="1"/>
      <c r="AM2453" s="1224"/>
      <c r="AN2453" s="1224"/>
      <c r="AO2453" s="1224"/>
      <c r="AP2453" s="1222"/>
      <c r="AQ2453" s="1222"/>
      <c r="AR2453" s="1222"/>
      <c r="AS2453" s="1224"/>
      <c r="AT2453" s="1222"/>
      <c r="AU2453" s="1224"/>
      <c r="AV2453" s="1224"/>
      <c r="AW2453" s="1224"/>
      <c r="AX2453" s="1224"/>
      <c r="AY2453" s="1225"/>
      <c r="AZ2453" s="1224"/>
      <c r="BA2453" s="1226"/>
      <c r="BB2453" s="1227"/>
      <c r="BC2453" s="1228"/>
      <c r="BD2453" s="1228"/>
      <c r="BE2453" s="1228"/>
      <c r="BF2453" s="1228"/>
      <c r="BG2453" s="1228"/>
      <c r="BH2453" s="1228"/>
      <c r="BI2453" s="1228"/>
    </row>
    <row r="2454" spans="2:61">
      <c r="B2454" s="535" t="s">
        <v>669</v>
      </c>
      <c r="C2454" s="536">
        <v>1</v>
      </c>
      <c r="D2454" s="537" t="str">
        <f>'Information Input'!$M$14</f>
        <v xml:space="preserve">      -      </v>
      </c>
      <c r="E2454" s="537" t="s">
        <v>138</v>
      </c>
      <c r="F2454" s="538">
        <f t="shared" si="354"/>
        <v>43739</v>
      </c>
      <c r="G2454" s="538">
        <f t="shared" si="355"/>
        <v>43830</v>
      </c>
      <c r="H2454" s="538">
        <f>'Information Input'!$H$35</f>
        <v>43555</v>
      </c>
      <c r="I2454" s="537" t="str">
        <f>'Information Input'!$J$22</f>
        <v>Quarterly</v>
      </c>
      <c r="J2454" s="538">
        <f>'Information Input'!$H$30</f>
        <v>43555</v>
      </c>
      <c r="K2454" s="537">
        <f>'Information Input'!$J$18</f>
        <v>2019</v>
      </c>
      <c r="L2454" s="579" t="s">
        <v>92</v>
      </c>
      <c r="M2454" s="540" t="s">
        <v>93</v>
      </c>
      <c r="N2454" s="541" t="s">
        <v>91</v>
      </c>
      <c r="O2454" s="542" t="s">
        <v>671</v>
      </c>
      <c r="P2454" s="537">
        <v>30</v>
      </c>
      <c r="Q2454" s="541" t="s">
        <v>172</v>
      </c>
      <c r="R2454" s="541" t="s">
        <v>238</v>
      </c>
      <c r="S2454" s="543">
        <f>'Report 1'!$K$18</f>
        <v>0</v>
      </c>
      <c r="T2454" s="544">
        <f>'Report 1'!$K$50</f>
        <v>0</v>
      </c>
      <c r="U2454" s="545">
        <f>'Report 1'!$K$136</f>
        <v>0</v>
      </c>
      <c r="AL2454" s="1"/>
      <c r="AM2454" s="1224"/>
      <c r="AN2454" s="1224"/>
      <c r="AO2454" s="1224"/>
      <c r="AP2454" s="1222"/>
      <c r="AQ2454" s="1222"/>
      <c r="AR2454" s="1222"/>
      <c r="AS2454" s="1224"/>
      <c r="AT2454" s="1222"/>
      <c r="AU2454" s="1224"/>
      <c r="AV2454" s="1224"/>
      <c r="AW2454" s="1224"/>
      <c r="AX2454" s="1224"/>
      <c r="AY2454" s="1225"/>
      <c r="AZ2454" s="1224"/>
      <c r="BA2454" s="1226"/>
      <c r="BB2454" s="1227"/>
      <c r="BC2454" s="1228"/>
      <c r="BD2454" s="1228"/>
      <c r="BE2454" s="1228"/>
      <c r="BF2454" s="1228"/>
      <c r="BG2454" s="1228"/>
      <c r="BH2454" s="1228"/>
      <c r="BI2454" s="1228"/>
    </row>
    <row r="2455" spans="2:61">
      <c r="B2455" s="535" t="s">
        <v>669</v>
      </c>
      <c r="C2455" s="536">
        <v>1</v>
      </c>
      <c r="D2455" s="537" t="str">
        <f>'Information Input'!$M$14</f>
        <v xml:space="preserve">      -      </v>
      </c>
      <c r="E2455" s="537" t="s">
        <v>138</v>
      </c>
      <c r="F2455" s="538">
        <f t="shared" si="354"/>
        <v>43739</v>
      </c>
      <c r="G2455" s="538">
        <f t="shared" si="355"/>
        <v>43830</v>
      </c>
      <c r="H2455" s="538">
        <f>'Information Input'!$H$35</f>
        <v>43555</v>
      </c>
      <c r="I2455" s="537" t="str">
        <f>'Information Input'!$J$22</f>
        <v>Quarterly</v>
      </c>
      <c r="J2455" s="538">
        <f>'Information Input'!$H$30</f>
        <v>43555</v>
      </c>
      <c r="K2455" s="537">
        <f>'Information Input'!$J$18</f>
        <v>2019</v>
      </c>
      <c r="L2455" s="579" t="s">
        <v>92</v>
      </c>
      <c r="M2455" s="540" t="s">
        <v>93</v>
      </c>
      <c r="N2455" s="541" t="s">
        <v>91</v>
      </c>
      <c r="O2455" s="542" t="s">
        <v>671</v>
      </c>
      <c r="P2455" s="537">
        <v>31</v>
      </c>
      <c r="Q2455" s="541" t="s">
        <v>173</v>
      </c>
      <c r="R2455" s="541" t="s">
        <v>233</v>
      </c>
      <c r="S2455" s="543">
        <f>'Report 1'!$K$18</f>
        <v>0</v>
      </c>
      <c r="T2455" s="544">
        <f>'Report 1'!$K$51</f>
        <v>0</v>
      </c>
      <c r="U2455" s="545">
        <f>'Report 1'!$K$137</f>
        <v>0</v>
      </c>
      <c r="AL2455" s="1"/>
      <c r="AM2455" s="1224"/>
      <c r="AN2455" s="1224"/>
      <c r="AO2455" s="1224"/>
      <c r="AP2455" s="1222"/>
      <c r="AQ2455" s="1222"/>
      <c r="AR2455" s="1222"/>
      <c r="AS2455" s="1224"/>
      <c r="AT2455" s="1222"/>
      <c r="AU2455" s="1224"/>
      <c r="AV2455" s="1224"/>
      <c r="AW2455" s="1224"/>
      <c r="AX2455" s="1224"/>
      <c r="AY2455" s="1225"/>
      <c r="AZ2455" s="1224"/>
      <c r="BA2455" s="1226"/>
      <c r="BB2455" s="1227"/>
      <c r="BC2455" s="1228"/>
      <c r="BD2455" s="1228"/>
      <c r="BE2455" s="1228"/>
      <c r="BF2455" s="1228"/>
      <c r="BG2455" s="1228"/>
      <c r="BH2455" s="1228"/>
      <c r="BI2455" s="1228"/>
    </row>
    <row r="2456" spans="2:61">
      <c r="B2456" s="535" t="s">
        <v>669</v>
      </c>
      <c r="C2456" s="536">
        <v>1</v>
      </c>
      <c r="D2456" s="537" t="str">
        <f>'Information Input'!$M$14</f>
        <v xml:space="preserve">      -      </v>
      </c>
      <c r="E2456" s="537" t="s">
        <v>138</v>
      </c>
      <c r="F2456" s="538">
        <f t="shared" si="354"/>
        <v>43739</v>
      </c>
      <c r="G2456" s="538">
        <f t="shared" si="355"/>
        <v>43830</v>
      </c>
      <c r="H2456" s="538">
        <f>'Information Input'!$H$35</f>
        <v>43555</v>
      </c>
      <c r="I2456" s="537" t="str">
        <f>'Information Input'!$J$22</f>
        <v>Quarterly</v>
      </c>
      <c r="J2456" s="538">
        <f>'Information Input'!$H$30</f>
        <v>43555</v>
      </c>
      <c r="K2456" s="537">
        <f>'Information Input'!$J$18</f>
        <v>2019</v>
      </c>
      <c r="L2456" s="579" t="s">
        <v>92</v>
      </c>
      <c r="M2456" s="540" t="s">
        <v>93</v>
      </c>
      <c r="N2456" s="541" t="s">
        <v>91</v>
      </c>
      <c r="O2456" s="542" t="s">
        <v>671</v>
      </c>
      <c r="P2456" s="537">
        <v>32</v>
      </c>
      <c r="Q2456" s="541" t="s">
        <v>174</v>
      </c>
      <c r="R2456" s="541" t="s">
        <v>238</v>
      </c>
      <c r="S2456" s="543">
        <f>'Report 1'!$K$18</f>
        <v>0</v>
      </c>
      <c r="T2456" s="544">
        <f>'Report 1'!$K$52</f>
        <v>0</v>
      </c>
      <c r="U2456" s="545">
        <f>'Report 1'!$K$138</f>
        <v>0</v>
      </c>
      <c r="AL2456" s="1"/>
      <c r="AM2456" s="1224"/>
      <c r="AN2456" s="1224"/>
      <c r="AO2456" s="1224"/>
      <c r="AP2456" s="1222"/>
      <c r="AQ2456" s="1222"/>
      <c r="AR2456" s="1222"/>
      <c r="AS2456" s="1224"/>
      <c r="AT2456" s="1222"/>
      <c r="AU2456" s="1224"/>
      <c r="AV2456" s="1224"/>
      <c r="AW2456" s="1224"/>
      <c r="AX2456" s="1224"/>
      <c r="AY2456" s="1225"/>
      <c r="AZ2456" s="1224"/>
      <c r="BA2456" s="1226"/>
      <c r="BB2456" s="1227"/>
      <c r="BC2456" s="1228"/>
      <c r="BD2456" s="1228"/>
      <c r="BE2456" s="1228"/>
      <c r="BF2456" s="1228"/>
      <c r="BG2456" s="1228"/>
      <c r="BH2456" s="1228"/>
      <c r="BI2456" s="1228"/>
    </row>
    <row r="2457" spans="2:61">
      <c r="B2457" s="535" t="s">
        <v>669</v>
      </c>
      <c r="C2457" s="536">
        <v>1</v>
      </c>
      <c r="D2457" s="537" t="str">
        <f>'Information Input'!$M$14</f>
        <v xml:space="preserve">      -      </v>
      </c>
      <c r="E2457" s="537" t="s">
        <v>138</v>
      </c>
      <c r="F2457" s="538">
        <f t="shared" si="354"/>
        <v>43739</v>
      </c>
      <c r="G2457" s="538">
        <f t="shared" si="355"/>
        <v>43830</v>
      </c>
      <c r="H2457" s="538">
        <f>'Information Input'!$H$35</f>
        <v>43555</v>
      </c>
      <c r="I2457" s="537" t="str">
        <f>'Information Input'!$J$22</f>
        <v>Quarterly</v>
      </c>
      <c r="J2457" s="538">
        <f>'Information Input'!$H$30</f>
        <v>43555</v>
      </c>
      <c r="K2457" s="537">
        <f>'Information Input'!$J$18</f>
        <v>2019</v>
      </c>
      <c r="L2457" s="579" t="s">
        <v>92</v>
      </c>
      <c r="M2457" s="540" t="s">
        <v>93</v>
      </c>
      <c r="N2457" s="541" t="s">
        <v>91</v>
      </c>
      <c r="O2457" s="542" t="s">
        <v>671</v>
      </c>
      <c r="P2457" s="537">
        <v>33</v>
      </c>
      <c r="Q2457" s="541" t="s">
        <v>175</v>
      </c>
      <c r="R2457" s="541" t="s">
        <v>233</v>
      </c>
      <c r="S2457" s="543">
        <f>'Report 1'!$K$18</f>
        <v>0</v>
      </c>
      <c r="T2457" s="544">
        <f>'Report 1'!$K$53</f>
        <v>0</v>
      </c>
      <c r="U2457" s="545">
        <f>'Report 1'!$K$139</f>
        <v>0</v>
      </c>
      <c r="AL2457" s="1"/>
      <c r="AM2457" s="1224"/>
      <c r="AN2457" s="1224"/>
      <c r="AO2457" s="1224"/>
      <c r="AP2457" s="1222"/>
      <c r="AQ2457" s="1222"/>
      <c r="AR2457" s="1222"/>
      <c r="AS2457" s="1224"/>
      <c r="AT2457" s="1222"/>
      <c r="AU2457" s="1224"/>
      <c r="AV2457" s="1224"/>
      <c r="AW2457" s="1224"/>
      <c r="AX2457" s="1224"/>
      <c r="AY2457" s="1225"/>
      <c r="AZ2457" s="1224"/>
      <c r="BA2457" s="1226"/>
      <c r="BB2457" s="1227"/>
      <c r="BC2457" s="1228"/>
      <c r="BD2457" s="1228"/>
      <c r="BE2457" s="1228"/>
      <c r="BF2457" s="1228"/>
      <c r="BG2457" s="1228"/>
      <c r="BH2457" s="1228"/>
      <c r="BI2457" s="1228"/>
    </row>
    <row r="2458" spans="2:61">
      <c r="B2458" s="535" t="s">
        <v>669</v>
      </c>
      <c r="C2458" s="536">
        <v>1</v>
      </c>
      <c r="D2458" s="537" t="str">
        <f>'Information Input'!$M$14</f>
        <v xml:space="preserve">      -      </v>
      </c>
      <c r="E2458" s="537" t="s">
        <v>138</v>
      </c>
      <c r="F2458" s="538">
        <f t="shared" si="354"/>
        <v>43739</v>
      </c>
      <c r="G2458" s="538">
        <f t="shared" si="355"/>
        <v>43830</v>
      </c>
      <c r="H2458" s="538">
        <f>'Information Input'!$H$35</f>
        <v>43555</v>
      </c>
      <c r="I2458" s="537" t="str">
        <f>'Information Input'!$J$22</f>
        <v>Quarterly</v>
      </c>
      <c r="J2458" s="538">
        <f>'Information Input'!$H$30</f>
        <v>43555</v>
      </c>
      <c r="K2458" s="537">
        <f>'Information Input'!$J$18</f>
        <v>2019</v>
      </c>
      <c r="L2458" s="579" t="s">
        <v>92</v>
      </c>
      <c r="M2458" s="540" t="s">
        <v>93</v>
      </c>
      <c r="N2458" s="541" t="s">
        <v>91</v>
      </c>
      <c r="O2458" s="542" t="s">
        <v>671</v>
      </c>
      <c r="P2458" s="537">
        <v>34</v>
      </c>
      <c r="Q2458" s="541" t="s">
        <v>176</v>
      </c>
      <c r="R2458" s="541" t="s">
        <v>238</v>
      </c>
      <c r="S2458" s="543">
        <f>'Report 1'!$K$18</f>
        <v>0</v>
      </c>
      <c r="T2458" s="544">
        <f>'Report 1'!$K$54</f>
        <v>0</v>
      </c>
      <c r="U2458" s="545">
        <f>'Report 1'!$K$140</f>
        <v>0</v>
      </c>
      <c r="AL2458" s="1"/>
      <c r="AM2458" s="1224"/>
      <c r="AN2458" s="1224"/>
      <c r="AO2458" s="1224"/>
      <c r="AP2458" s="1222"/>
      <c r="AQ2458" s="1222"/>
      <c r="AR2458" s="1222"/>
      <c r="AS2458" s="1224"/>
      <c r="AT2458" s="1222"/>
      <c r="AU2458" s="1224"/>
      <c r="AV2458" s="1224"/>
      <c r="AW2458" s="1224"/>
      <c r="AX2458" s="1224"/>
      <c r="AY2458" s="1225"/>
      <c r="AZ2458" s="1224"/>
      <c r="BA2458" s="1226"/>
      <c r="BB2458" s="1227"/>
      <c r="BC2458" s="1228"/>
      <c r="BD2458" s="1228"/>
      <c r="BE2458" s="1228"/>
      <c r="BF2458" s="1228"/>
      <c r="BG2458" s="1228"/>
      <c r="BH2458" s="1228"/>
      <c r="BI2458" s="1228"/>
    </row>
    <row r="2459" spans="2:61">
      <c r="B2459" s="535" t="s">
        <v>669</v>
      </c>
      <c r="C2459" s="536">
        <v>1</v>
      </c>
      <c r="D2459" s="537" t="str">
        <f>'Information Input'!$M$14</f>
        <v xml:space="preserve">      -      </v>
      </c>
      <c r="E2459" s="537" t="s">
        <v>138</v>
      </c>
      <c r="F2459" s="538">
        <f t="shared" si="354"/>
        <v>43739</v>
      </c>
      <c r="G2459" s="538">
        <f t="shared" si="355"/>
        <v>43830</v>
      </c>
      <c r="H2459" s="538">
        <f>'Information Input'!$H$35</f>
        <v>43555</v>
      </c>
      <c r="I2459" s="537" t="str">
        <f>'Information Input'!$J$22</f>
        <v>Quarterly</v>
      </c>
      <c r="J2459" s="538">
        <f>'Information Input'!$H$30</f>
        <v>43555</v>
      </c>
      <c r="K2459" s="537">
        <f>'Information Input'!$J$18</f>
        <v>2019</v>
      </c>
      <c r="L2459" s="579" t="s">
        <v>92</v>
      </c>
      <c r="M2459" s="540" t="s">
        <v>93</v>
      </c>
      <c r="N2459" s="541" t="s">
        <v>91</v>
      </c>
      <c r="O2459" s="542" t="s">
        <v>671</v>
      </c>
      <c r="P2459" s="537">
        <v>35</v>
      </c>
      <c r="Q2459" s="541" t="s">
        <v>177</v>
      </c>
      <c r="R2459" s="541" t="s">
        <v>235</v>
      </c>
      <c r="S2459" s="543">
        <f>'Report 1'!$K$18</f>
        <v>0</v>
      </c>
      <c r="T2459" s="544">
        <f>'Report 1'!$K$55</f>
        <v>0</v>
      </c>
      <c r="U2459" s="545">
        <f>'Report 1'!$K$141</f>
        <v>0</v>
      </c>
      <c r="AL2459" s="1"/>
      <c r="AM2459" s="1224"/>
      <c r="AN2459" s="1224"/>
      <c r="AO2459" s="1224"/>
      <c r="AP2459" s="1222"/>
      <c r="AQ2459" s="1222"/>
      <c r="AR2459" s="1222"/>
      <c r="AS2459" s="1224"/>
      <c r="AT2459" s="1222"/>
      <c r="AU2459" s="1224"/>
      <c r="AV2459" s="1224"/>
      <c r="AW2459" s="1224"/>
      <c r="AX2459" s="1224"/>
      <c r="AY2459" s="1225"/>
      <c r="AZ2459" s="1224"/>
      <c r="BA2459" s="1226"/>
      <c r="BB2459" s="1227"/>
      <c r="BC2459" s="1228"/>
      <c r="BD2459" s="1228"/>
      <c r="BE2459" s="1228"/>
      <c r="BF2459" s="1228"/>
      <c r="BG2459" s="1228"/>
      <c r="BH2459" s="1228"/>
      <c r="BI2459" s="1228"/>
    </row>
    <row r="2460" spans="2:61">
      <c r="B2460" s="535" t="s">
        <v>669</v>
      </c>
      <c r="C2460" s="536">
        <v>1</v>
      </c>
      <c r="D2460" s="537" t="str">
        <f>'Information Input'!$M$14</f>
        <v xml:space="preserve">      -      </v>
      </c>
      <c r="E2460" s="537" t="s">
        <v>138</v>
      </c>
      <c r="F2460" s="538">
        <f t="shared" si="354"/>
        <v>43739</v>
      </c>
      <c r="G2460" s="538">
        <f t="shared" si="355"/>
        <v>43830</v>
      </c>
      <c r="H2460" s="538">
        <f>'Information Input'!$H$35</f>
        <v>43555</v>
      </c>
      <c r="I2460" s="537" t="str">
        <f>'Information Input'!$J$22</f>
        <v>Quarterly</v>
      </c>
      <c r="J2460" s="538">
        <f>'Information Input'!$H$30</f>
        <v>43555</v>
      </c>
      <c r="K2460" s="537">
        <f>'Information Input'!$J$18</f>
        <v>2019</v>
      </c>
      <c r="L2460" s="579" t="s">
        <v>92</v>
      </c>
      <c r="M2460" s="540" t="s">
        <v>93</v>
      </c>
      <c r="N2460" s="541" t="s">
        <v>91</v>
      </c>
      <c r="O2460" s="542" t="s">
        <v>671</v>
      </c>
      <c r="P2460" s="537">
        <v>36</v>
      </c>
      <c r="Q2460" s="541" t="s">
        <v>178</v>
      </c>
      <c r="R2460" s="541" t="s">
        <v>235</v>
      </c>
      <c r="S2460" s="543">
        <f>'Report 1'!$K$18</f>
        <v>0</v>
      </c>
      <c r="T2460" s="544">
        <f>'Report 1'!$K$56</f>
        <v>0</v>
      </c>
      <c r="U2460" s="545">
        <f>'Report 1'!$K$142</f>
        <v>0</v>
      </c>
      <c r="AL2460" s="1"/>
      <c r="AM2460" s="1224"/>
      <c r="AN2460" s="1224"/>
      <c r="AO2460" s="1224"/>
      <c r="AP2460" s="1222"/>
      <c r="AQ2460" s="1222"/>
      <c r="AR2460" s="1222"/>
      <c r="AS2460" s="1224"/>
      <c r="AT2460" s="1222"/>
      <c r="AU2460" s="1224"/>
      <c r="AV2460" s="1224"/>
      <c r="AW2460" s="1224"/>
      <c r="AX2460" s="1224"/>
      <c r="AY2460" s="1225"/>
      <c r="AZ2460" s="1224"/>
      <c r="BA2460" s="1226"/>
      <c r="BB2460" s="1227"/>
      <c r="BC2460" s="1228"/>
      <c r="BD2460" s="1228"/>
      <c r="BE2460" s="1228"/>
      <c r="BF2460" s="1228"/>
      <c r="BG2460" s="1228"/>
      <c r="BH2460" s="1228"/>
      <c r="BI2460" s="1228"/>
    </row>
    <row r="2461" spans="2:61">
      <c r="B2461" s="535" t="s">
        <v>669</v>
      </c>
      <c r="C2461" s="536">
        <v>1</v>
      </c>
      <c r="D2461" s="537" t="str">
        <f>'Information Input'!$M$14</f>
        <v xml:space="preserve">      -      </v>
      </c>
      <c r="E2461" s="537" t="s">
        <v>138</v>
      </c>
      <c r="F2461" s="538">
        <f t="shared" si="354"/>
        <v>43739</v>
      </c>
      <c r="G2461" s="538">
        <f t="shared" si="355"/>
        <v>43830</v>
      </c>
      <c r="H2461" s="538">
        <f>'Information Input'!$H$35</f>
        <v>43555</v>
      </c>
      <c r="I2461" s="537" t="str">
        <f>'Information Input'!$J$22</f>
        <v>Quarterly</v>
      </c>
      <c r="J2461" s="538">
        <f>'Information Input'!$H$30</f>
        <v>43555</v>
      </c>
      <c r="K2461" s="537">
        <f>'Information Input'!$J$18</f>
        <v>2019</v>
      </c>
      <c r="L2461" s="579" t="s">
        <v>92</v>
      </c>
      <c r="M2461" s="540" t="s">
        <v>93</v>
      </c>
      <c r="N2461" s="541" t="s">
        <v>91</v>
      </c>
      <c r="O2461" s="542" t="s">
        <v>671</v>
      </c>
      <c r="P2461" s="537">
        <v>37</v>
      </c>
      <c r="Q2461" s="541" t="s">
        <v>179</v>
      </c>
      <c r="R2461" s="541" t="s">
        <v>231</v>
      </c>
      <c r="S2461" s="543">
        <f>'Report 1'!$K$18</f>
        <v>0</v>
      </c>
      <c r="T2461" s="544">
        <f>'Report 1'!$K$57</f>
        <v>0</v>
      </c>
      <c r="U2461" s="545">
        <f>'Report 1'!$K$143</f>
        <v>0</v>
      </c>
      <c r="AL2461" s="1"/>
      <c r="AM2461" s="1224"/>
      <c r="AN2461" s="1224"/>
      <c r="AO2461" s="1224"/>
      <c r="AP2461" s="1222"/>
      <c r="AQ2461" s="1222"/>
      <c r="AR2461" s="1222"/>
      <c r="AS2461" s="1224"/>
      <c r="AT2461" s="1222"/>
      <c r="AU2461" s="1224"/>
      <c r="AV2461" s="1224"/>
      <c r="AW2461" s="1224"/>
      <c r="AX2461" s="1224"/>
      <c r="AY2461" s="1225"/>
      <c r="AZ2461" s="1224"/>
      <c r="BA2461" s="1226"/>
      <c r="BB2461" s="1227"/>
      <c r="BC2461" s="1228"/>
      <c r="BD2461" s="1228"/>
      <c r="BE2461" s="1228"/>
      <c r="BF2461" s="1228"/>
      <c r="BG2461" s="1228"/>
      <c r="BH2461" s="1228"/>
      <c r="BI2461" s="1228"/>
    </row>
    <row r="2462" spans="2:61">
      <c r="B2462" s="535" t="s">
        <v>669</v>
      </c>
      <c r="C2462" s="536">
        <v>1</v>
      </c>
      <c r="D2462" s="537" t="str">
        <f>'Information Input'!$M$14</f>
        <v xml:space="preserve">      -      </v>
      </c>
      <c r="E2462" s="537" t="s">
        <v>138</v>
      </c>
      <c r="F2462" s="538">
        <f t="shared" si="354"/>
        <v>43739</v>
      </c>
      <c r="G2462" s="538">
        <f t="shared" si="355"/>
        <v>43830</v>
      </c>
      <c r="H2462" s="538">
        <f>'Information Input'!$H$35</f>
        <v>43555</v>
      </c>
      <c r="I2462" s="537" t="str">
        <f>'Information Input'!$J$22</f>
        <v>Quarterly</v>
      </c>
      <c r="J2462" s="538">
        <f>'Information Input'!$H$30</f>
        <v>43555</v>
      </c>
      <c r="K2462" s="537">
        <f>'Information Input'!$J$18</f>
        <v>2019</v>
      </c>
      <c r="L2462" s="579" t="s">
        <v>92</v>
      </c>
      <c r="M2462" s="540" t="s">
        <v>93</v>
      </c>
      <c r="N2462" s="541" t="s">
        <v>91</v>
      </c>
      <c r="O2462" s="542" t="s">
        <v>671</v>
      </c>
      <c r="P2462" s="537">
        <v>38</v>
      </c>
      <c r="Q2462" s="541" t="s">
        <v>180</v>
      </c>
      <c r="R2462" s="541" t="s">
        <v>233</v>
      </c>
      <c r="S2462" s="543">
        <f>'Report 1'!$K$18</f>
        <v>0</v>
      </c>
      <c r="T2462" s="544">
        <f>'Report 1'!$K$58</f>
        <v>0</v>
      </c>
      <c r="U2462" s="545">
        <f>'Report 1'!$K$144</f>
        <v>0</v>
      </c>
      <c r="AL2462" s="1"/>
      <c r="AM2462" s="1224"/>
      <c r="AN2462" s="1224"/>
      <c r="AO2462" s="1224"/>
      <c r="AP2462" s="1222"/>
      <c r="AQ2462" s="1222"/>
      <c r="AR2462" s="1222"/>
      <c r="AS2462" s="1224"/>
      <c r="AT2462" s="1222"/>
      <c r="AU2462" s="1224"/>
      <c r="AV2462" s="1224"/>
      <c r="AW2462" s="1224"/>
      <c r="AX2462" s="1224"/>
      <c r="AY2462" s="1225"/>
      <c r="AZ2462" s="1224"/>
      <c r="BA2462" s="1226"/>
      <c r="BB2462" s="1227"/>
      <c r="BC2462" s="1228"/>
      <c r="BD2462" s="1228"/>
      <c r="BE2462" s="1228"/>
      <c r="BF2462" s="1228"/>
      <c r="BG2462" s="1228"/>
      <c r="BH2462" s="1228"/>
      <c r="BI2462" s="1228"/>
    </row>
    <row r="2463" spans="2:61">
      <c r="B2463" s="535" t="s">
        <v>669</v>
      </c>
      <c r="C2463" s="536">
        <v>1</v>
      </c>
      <c r="D2463" s="537" t="str">
        <f>'Information Input'!$M$14</f>
        <v xml:space="preserve">      -      </v>
      </c>
      <c r="E2463" s="537" t="s">
        <v>138</v>
      </c>
      <c r="F2463" s="538">
        <f t="shared" si="354"/>
        <v>43739</v>
      </c>
      <c r="G2463" s="538">
        <f t="shared" si="355"/>
        <v>43830</v>
      </c>
      <c r="H2463" s="538">
        <f>'Information Input'!$H$35</f>
        <v>43555</v>
      </c>
      <c r="I2463" s="537" t="str">
        <f>'Information Input'!$J$22</f>
        <v>Quarterly</v>
      </c>
      <c r="J2463" s="538">
        <f>'Information Input'!$H$30</f>
        <v>43555</v>
      </c>
      <c r="K2463" s="537">
        <f>'Information Input'!$J$18</f>
        <v>2019</v>
      </c>
      <c r="L2463" s="579" t="s">
        <v>92</v>
      </c>
      <c r="M2463" s="540" t="s">
        <v>93</v>
      </c>
      <c r="N2463" s="541" t="s">
        <v>91</v>
      </c>
      <c r="O2463" s="542" t="s">
        <v>671</v>
      </c>
      <c r="P2463" s="537">
        <v>39</v>
      </c>
      <c r="Q2463" s="541" t="s">
        <v>181</v>
      </c>
      <c r="R2463" s="541" t="s">
        <v>233</v>
      </c>
      <c r="S2463" s="543">
        <f>'Report 1'!$K$18</f>
        <v>0</v>
      </c>
      <c r="T2463" s="544">
        <f>'Report 1'!$K$59</f>
        <v>0</v>
      </c>
      <c r="U2463" s="545">
        <f>'Report 1'!$K$145</f>
        <v>0</v>
      </c>
      <c r="AL2463" s="1"/>
      <c r="AM2463" s="1224"/>
      <c r="AN2463" s="1224"/>
      <c r="AO2463" s="1224"/>
      <c r="AP2463" s="1222"/>
      <c r="AQ2463" s="1222"/>
      <c r="AR2463" s="1222"/>
      <c r="AS2463" s="1224"/>
      <c r="AT2463" s="1222"/>
      <c r="AU2463" s="1224"/>
      <c r="AV2463" s="1224"/>
      <c r="AW2463" s="1224"/>
      <c r="AX2463" s="1224"/>
      <c r="AY2463" s="1225"/>
      <c r="AZ2463" s="1224"/>
      <c r="BA2463" s="1226"/>
      <c r="BB2463" s="1227"/>
      <c r="BC2463" s="1228"/>
      <c r="BD2463" s="1228"/>
      <c r="BE2463" s="1228"/>
      <c r="BF2463" s="1228"/>
      <c r="BG2463" s="1228"/>
      <c r="BH2463" s="1228"/>
      <c r="BI2463" s="1228"/>
    </row>
    <row r="2464" spans="2:61">
      <c r="B2464" s="535" t="s">
        <v>669</v>
      </c>
      <c r="C2464" s="536">
        <v>1</v>
      </c>
      <c r="D2464" s="537" t="str">
        <f>'Information Input'!$M$14</f>
        <v xml:space="preserve">      -      </v>
      </c>
      <c r="E2464" s="537" t="s">
        <v>138</v>
      </c>
      <c r="F2464" s="538">
        <f t="shared" si="354"/>
        <v>43739</v>
      </c>
      <c r="G2464" s="538">
        <f t="shared" si="355"/>
        <v>43830</v>
      </c>
      <c r="H2464" s="538">
        <f>'Information Input'!$H$35</f>
        <v>43555</v>
      </c>
      <c r="I2464" s="537" t="str">
        <f>'Information Input'!$J$22</f>
        <v>Quarterly</v>
      </c>
      <c r="J2464" s="538">
        <f>'Information Input'!$H$30</f>
        <v>43555</v>
      </c>
      <c r="K2464" s="537">
        <f>'Information Input'!$J$18</f>
        <v>2019</v>
      </c>
      <c r="L2464" s="579" t="s">
        <v>92</v>
      </c>
      <c r="M2464" s="540" t="s">
        <v>93</v>
      </c>
      <c r="N2464" s="541" t="s">
        <v>91</v>
      </c>
      <c r="O2464" s="542" t="s">
        <v>671</v>
      </c>
      <c r="P2464" s="537">
        <v>40</v>
      </c>
      <c r="Q2464" s="541" t="s">
        <v>182</v>
      </c>
      <c r="R2464" s="541" t="s">
        <v>238</v>
      </c>
      <c r="S2464" s="543">
        <f>'Report 1'!$K$18</f>
        <v>0</v>
      </c>
      <c r="T2464" s="544">
        <f>'Report 1'!$K$60</f>
        <v>0</v>
      </c>
      <c r="U2464" s="545">
        <f>'Report 1'!$K$146</f>
        <v>0</v>
      </c>
      <c r="AL2464" s="1"/>
      <c r="AM2464" s="1224"/>
      <c r="AN2464" s="1224"/>
      <c r="AO2464" s="1224"/>
      <c r="AP2464" s="1222"/>
      <c r="AQ2464" s="1222"/>
      <c r="AR2464" s="1222"/>
      <c r="AS2464" s="1224"/>
      <c r="AT2464" s="1222"/>
      <c r="AU2464" s="1224"/>
      <c r="AV2464" s="1224"/>
      <c r="AW2464" s="1224"/>
      <c r="AX2464" s="1224"/>
      <c r="AY2464" s="1225"/>
      <c r="AZ2464" s="1224"/>
      <c r="BA2464" s="1226"/>
      <c r="BB2464" s="1227"/>
      <c r="BC2464" s="1228"/>
      <c r="BD2464" s="1228"/>
      <c r="BE2464" s="1228"/>
      <c r="BF2464" s="1228"/>
      <c r="BG2464" s="1228"/>
      <c r="BH2464" s="1228"/>
      <c r="BI2464" s="1228"/>
    </row>
    <row r="2465" spans="2:61">
      <c r="B2465" s="535" t="s">
        <v>669</v>
      </c>
      <c r="C2465" s="536">
        <v>1</v>
      </c>
      <c r="D2465" s="537" t="str">
        <f>'Information Input'!$M$14</f>
        <v xml:space="preserve">      -      </v>
      </c>
      <c r="E2465" s="537" t="s">
        <v>138</v>
      </c>
      <c r="F2465" s="538">
        <f t="shared" si="354"/>
        <v>43739</v>
      </c>
      <c r="G2465" s="538">
        <f t="shared" si="355"/>
        <v>43830</v>
      </c>
      <c r="H2465" s="538">
        <f>'Information Input'!$H$35</f>
        <v>43555</v>
      </c>
      <c r="I2465" s="537" t="str">
        <f>'Information Input'!$J$22</f>
        <v>Quarterly</v>
      </c>
      <c r="J2465" s="538">
        <f>'Information Input'!$H$30</f>
        <v>43555</v>
      </c>
      <c r="K2465" s="537">
        <f>'Information Input'!$J$18</f>
        <v>2019</v>
      </c>
      <c r="L2465" s="579" t="s">
        <v>92</v>
      </c>
      <c r="M2465" s="540" t="s">
        <v>93</v>
      </c>
      <c r="N2465" s="541" t="s">
        <v>91</v>
      </c>
      <c r="O2465" s="542" t="s">
        <v>671</v>
      </c>
      <c r="P2465" s="537">
        <v>41</v>
      </c>
      <c r="Q2465" s="541" t="s">
        <v>183</v>
      </c>
      <c r="R2465" s="541" t="s">
        <v>238</v>
      </c>
      <c r="S2465" s="543">
        <f>'Report 1'!$K$18</f>
        <v>0</v>
      </c>
      <c r="T2465" s="544">
        <f>'Report 1'!$K$61</f>
        <v>0</v>
      </c>
      <c r="U2465" s="545">
        <f>'Report 1'!$K$147</f>
        <v>0</v>
      </c>
      <c r="AL2465" s="1"/>
      <c r="AM2465" s="1224"/>
      <c r="AN2465" s="1224"/>
      <c r="AO2465" s="1224"/>
      <c r="AP2465" s="1222"/>
      <c r="AQ2465" s="1222"/>
      <c r="AR2465" s="1222"/>
      <c r="AS2465" s="1224"/>
      <c r="AT2465" s="1222"/>
      <c r="AU2465" s="1224"/>
      <c r="AV2465" s="1224"/>
      <c r="AW2465" s="1224"/>
      <c r="AX2465" s="1224"/>
      <c r="AY2465" s="1225"/>
      <c r="AZ2465" s="1224"/>
      <c r="BA2465" s="1226"/>
      <c r="BB2465" s="1227"/>
      <c r="BC2465" s="1228"/>
      <c r="BD2465" s="1228"/>
      <c r="BE2465" s="1228"/>
      <c r="BF2465" s="1228"/>
      <c r="BG2465" s="1228"/>
      <c r="BH2465" s="1228"/>
      <c r="BI2465" s="1228"/>
    </row>
    <row r="2466" spans="2:61">
      <c r="B2466" s="535" t="s">
        <v>669</v>
      </c>
      <c r="C2466" s="536">
        <v>1</v>
      </c>
      <c r="D2466" s="537" t="str">
        <f>'Information Input'!$M$14</f>
        <v xml:space="preserve">      -      </v>
      </c>
      <c r="E2466" s="537" t="s">
        <v>138</v>
      </c>
      <c r="F2466" s="538">
        <f t="shared" si="354"/>
        <v>43739</v>
      </c>
      <c r="G2466" s="538">
        <f t="shared" si="355"/>
        <v>43830</v>
      </c>
      <c r="H2466" s="538">
        <f>'Information Input'!$H$35</f>
        <v>43555</v>
      </c>
      <c r="I2466" s="537" t="str">
        <f>'Information Input'!$J$22</f>
        <v>Quarterly</v>
      </c>
      <c r="J2466" s="538">
        <f>'Information Input'!$H$30</f>
        <v>43555</v>
      </c>
      <c r="K2466" s="537">
        <f>'Information Input'!$J$18</f>
        <v>2019</v>
      </c>
      <c r="L2466" s="579" t="s">
        <v>92</v>
      </c>
      <c r="M2466" s="540" t="s">
        <v>93</v>
      </c>
      <c r="N2466" s="541" t="s">
        <v>91</v>
      </c>
      <c r="O2466" s="542" t="s">
        <v>671</v>
      </c>
      <c r="P2466" s="537">
        <v>42</v>
      </c>
      <c r="Q2466" s="541" t="s">
        <v>184</v>
      </c>
      <c r="R2466" s="541" t="s">
        <v>233</v>
      </c>
      <c r="S2466" s="543">
        <f>'Report 1'!$K$18</f>
        <v>0</v>
      </c>
      <c r="T2466" s="544">
        <f>'Report 1'!$K$62</f>
        <v>0</v>
      </c>
      <c r="U2466" s="545">
        <f>'Report 1'!$K$148</f>
        <v>0</v>
      </c>
      <c r="AL2466" s="1"/>
      <c r="AM2466" s="1224"/>
      <c r="AN2466" s="1224"/>
      <c r="AO2466" s="1224"/>
      <c r="AP2466" s="1222"/>
      <c r="AQ2466" s="1222"/>
      <c r="AR2466" s="1222"/>
      <c r="AS2466" s="1224"/>
      <c r="AT2466" s="1222"/>
      <c r="AU2466" s="1224"/>
      <c r="AV2466" s="1224"/>
      <c r="AW2466" s="1224"/>
      <c r="AX2466" s="1224"/>
      <c r="AY2466" s="1225"/>
      <c r="AZ2466" s="1224"/>
      <c r="BA2466" s="1226"/>
      <c r="BB2466" s="1227"/>
      <c r="BC2466" s="1228"/>
      <c r="BD2466" s="1228"/>
      <c r="BE2466" s="1228"/>
      <c r="BF2466" s="1228"/>
      <c r="BG2466" s="1228"/>
      <c r="BH2466" s="1228"/>
      <c r="BI2466" s="1228"/>
    </row>
    <row r="2467" spans="2:61">
      <c r="B2467" s="535" t="s">
        <v>669</v>
      </c>
      <c r="C2467" s="536">
        <v>1</v>
      </c>
      <c r="D2467" s="537" t="str">
        <f>'Information Input'!$M$14</f>
        <v xml:space="preserve">      -      </v>
      </c>
      <c r="E2467" s="537" t="s">
        <v>138</v>
      </c>
      <c r="F2467" s="538">
        <f t="shared" si="354"/>
        <v>43739</v>
      </c>
      <c r="G2467" s="538">
        <f t="shared" si="355"/>
        <v>43830</v>
      </c>
      <c r="H2467" s="538">
        <f>'Information Input'!$H$35</f>
        <v>43555</v>
      </c>
      <c r="I2467" s="537" t="str">
        <f>'Information Input'!$J$22</f>
        <v>Quarterly</v>
      </c>
      <c r="J2467" s="538">
        <f>'Information Input'!$H$30</f>
        <v>43555</v>
      </c>
      <c r="K2467" s="537">
        <f>'Information Input'!$J$18</f>
        <v>2019</v>
      </c>
      <c r="L2467" s="579" t="s">
        <v>92</v>
      </c>
      <c r="M2467" s="540" t="s">
        <v>93</v>
      </c>
      <c r="N2467" s="541" t="s">
        <v>91</v>
      </c>
      <c r="O2467" s="542" t="s">
        <v>671</v>
      </c>
      <c r="P2467" s="537">
        <v>43</v>
      </c>
      <c r="Q2467" s="541" t="s">
        <v>185</v>
      </c>
      <c r="R2467" s="541" t="s">
        <v>233</v>
      </c>
      <c r="S2467" s="543">
        <f>'Report 1'!$K$18</f>
        <v>0</v>
      </c>
      <c r="T2467" s="544">
        <f>'Report 1'!$K$63</f>
        <v>0</v>
      </c>
      <c r="U2467" s="545">
        <f>'Report 1'!$K$149</f>
        <v>0</v>
      </c>
      <c r="AL2467" s="1"/>
      <c r="AM2467" s="1224"/>
      <c r="AN2467" s="1224"/>
      <c r="AO2467" s="1224"/>
      <c r="AP2467" s="1222"/>
      <c r="AQ2467" s="1222"/>
      <c r="AR2467" s="1222"/>
      <c r="AS2467" s="1224"/>
      <c r="AT2467" s="1222"/>
      <c r="AU2467" s="1224"/>
      <c r="AV2467" s="1224"/>
      <c r="AW2467" s="1224"/>
      <c r="AX2467" s="1224"/>
      <c r="AY2467" s="1225"/>
      <c r="AZ2467" s="1224"/>
      <c r="BA2467" s="1226"/>
      <c r="BB2467" s="1227"/>
      <c r="BC2467" s="1228"/>
      <c r="BD2467" s="1228"/>
      <c r="BE2467" s="1228"/>
      <c r="BF2467" s="1228"/>
      <c r="BG2467" s="1228"/>
      <c r="BH2467" s="1228"/>
      <c r="BI2467" s="1228"/>
    </row>
    <row r="2468" spans="2:61">
      <c r="B2468" s="535" t="s">
        <v>669</v>
      </c>
      <c r="C2468" s="536">
        <v>1</v>
      </c>
      <c r="D2468" s="537" t="str">
        <f>'Information Input'!$M$14</f>
        <v xml:space="preserve">      -      </v>
      </c>
      <c r="E2468" s="537" t="s">
        <v>138</v>
      </c>
      <c r="F2468" s="538">
        <f t="shared" si="354"/>
        <v>43739</v>
      </c>
      <c r="G2468" s="538">
        <f t="shared" si="355"/>
        <v>43830</v>
      </c>
      <c r="H2468" s="538">
        <f>'Information Input'!$H$35</f>
        <v>43555</v>
      </c>
      <c r="I2468" s="537" t="str">
        <f>'Information Input'!$J$22</f>
        <v>Quarterly</v>
      </c>
      <c r="J2468" s="538">
        <f>'Information Input'!$H$30</f>
        <v>43555</v>
      </c>
      <c r="K2468" s="537">
        <f>'Information Input'!$J$18</f>
        <v>2019</v>
      </c>
      <c r="L2468" s="579" t="s">
        <v>92</v>
      </c>
      <c r="M2468" s="540" t="s">
        <v>93</v>
      </c>
      <c r="N2468" s="541" t="s">
        <v>91</v>
      </c>
      <c r="O2468" s="542" t="s">
        <v>674</v>
      </c>
      <c r="P2468" s="537">
        <v>44</v>
      </c>
      <c r="Q2468" s="541" t="s">
        <v>186</v>
      </c>
      <c r="R2468" s="541" t="s">
        <v>239</v>
      </c>
      <c r="S2468" s="543">
        <f>'Report 1'!$K$18</f>
        <v>0</v>
      </c>
      <c r="T2468" s="544">
        <f>'Report 1'!$K$64</f>
        <v>0</v>
      </c>
      <c r="U2468" s="545">
        <f>'Report 1'!$K$150</f>
        <v>0</v>
      </c>
      <c r="AL2468" s="1"/>
      <c r="AM2468" s="1224"/>
      <c r="AN2468" s="1224"/>
      <c r="AO2468" s="1224"/>
      <c r="AP2468" s="1222"/>
      <c r="AQ2468" s="1222"/>
      <c r="AR2468" s="1222"/>
      <c r="AS2468" s="1224"/>
      <c r="AT2468" s="1222"/>
      <c r="AU2468" s="1224"/>
      <c r="AV2468" s="1224"/>
      <c r="AW2468" s="1224"/>
      <c r="AX2468" s="1224"/>
      <c r="AY2468" s="1225"/>
      <c r="AZ2468" s="1224"/>
      <c r="BA2468" s="1226"/>
      <c r="BB2468" s="1227"/>
      <c r="BC2468" s="1228"/>
      <c r="BD2468" s="1228"/>
      <c r="BE2468" s="1228"/>
      <c r="BF2468" s="1228"/>
      <c r="BG2468" s="1228"/>
      <c r="BH2468" s="1228"/>
      <c r="BI2468" s="1228"/>
    </row>
    <row r="2469" spans="2:61">
      <c r="B2469" s="535" t="s">
        <v>669</v>
      </c>
      <c r="C2469" s="536">
        <v>1</v>
      </c>
      <c r="D2469" s="537" t="str">
        <f>'Information Input'!$M$14</f>
        <v xml:space="preserve">      -      </v>
      </c>
      <c r="E2469" s="537" t="s">
        <v>138</v>
      </c>
      <c r="F2469" s="538">
        <f t="shared" si="354"/>
        <v>43739</v>
      </c>
      <c r="G2469" s="538">
        <f t="shared" si="355"/>
        <v>43830</v>
      </c>
      <c r="H2469" s="538">
        <f>'Information Input'!$H$35</f>
        <v>43555</v>
      </c>
      <c r="I2469" s="537" t="str">
        <f>'Information Input'!$J$22</f>
        <v>Quarterly</v>
      </c>
      <c r="J2469" s="538">
        <f>'Information Input'!$H$30</f>
        <v>43555</v>
      </c>
      <c r="K2469" s="537">
        <f>'Information Input'!$J$18</f>
        <v>2019</v>
      </c>
      <c r="L2469" s="579" t="s">
        <v>92</v>
      </c>
      <c r="M2469" s="540" t="s">
        <v>93</v>
      </c>
      <c r="N2469" s="541" t="s">
        <v>91</v>
      </c>
      <c r="O2469" s="542" t="s">
        <v>675</v>
      </c>
      <c r="P2469" s="537">
        <v>45</v>
      </c>
      <c r="Q2469" s="541" t="s">
        <v>187</v>
      </c>
      <c r="R2469" s="541" t="s">
        <v>239</v>
      </c>
      <c r="S2469" s="543">
        <f>'Report 1'!$K$18</f>
        <v>0</v>
      </c>
      <c r="T2469" s="544">
        <f>'Report 1'!$K$65</f>
        <v>0</v>
      </c>
      <c r="U2469" s="545">
        <f>'Report 1'!$K$151</f>
        <v>0</v>
      </c>
      <c r="AL2469" s="1"/>
      <c r="AM2469" s="1224"/>
      <c r="AN2469" s="1224"/>
      <c r="AO2469" s="1224"/>
      <c r="AP2469" s="1222"/>
      <c r="AQ2469" s="1222"/>
      <c r="AR2469" s="1222"/>
      <c r="AS2469" s="1224"/>
      <c r="AT2469" s="1222"/>
      <c r="AU2469" s="1224"/>
      <c r="AV2469" s="1224"/>
      <c r="AW2469" s="1224"/>
      <c r="AX2469" s="1224"/>
      <c r="AY2469" s="1225"/>
      <c r="AZ2469" s="1224"/>
      <c r="BA2469" s="1226"/>
      <c r="BB2469" s="1227"/>
      <c r="BC2469" s="1228"/>
      <c r="BD2469" s="1228"/>
      <c r="BE2469" s="1228"/>
      <c r="BF2469" s="1228"/>
      <c r="BG2469" s="1228"/>
      <c r="BH2469" s="1228"/>
      <c r="BI2469" s="1228"/>
    </row>
    <row r="2470" spans="2:61">
      <c r="B2470" s="535" t="s">
        <v>669</v>
      </c>
      <c r="C2470" s="536">
        <v>1</v>
      </c>
      <c r="D2470" s="537" t="str">
        <f>'Information Input'!$M$14</f>
        <v xml:space="preserve">      -      </v>
      </c>
      <c r="E2470" s="537" t="s">
        <v>138</v>
      </c>
      <c r="F2470" s="538">
        <f t="shared" si="354"/>
        <v>43739</v>
      </c>
      <c r="G2470" s="538">
        <f t="shared" si="355"/>
        <v>43830</v>
      </c>
      <c r="H2470" s="538">
        <f>'Information Input'!$H$35</f>
        <v>43555</v>
      </c>
      <c r="I2470" s="537" t="str">
        <f>'Information Input'!$J$22</f>
        <v>Quarterly</v>
      </c>
      <c r="J2470" s="538">
        <f>'Information Input'!$H$30</f>
        <v>43555</v>
      </c>
      <c r="K2470" s="537">
        <f>'Information Input'!$J$18</f>
        <v>2019</v>
      </c>
      <c r="L2470" s="579" t="s">
        <v>92</v>
      </c>
      <c r="M2470" s="540" t="s">
        <v>93</v>
      </c>
      <c r="N2470" s="541" t="s">
        <v>91</v>
      </c>
      <c r="O2470" s="542" t="s">
        <v>675</v>
      </c>
      <c r="P2470" s="537">
        <v>46</v>
      </c>
      <c r="Q2470" s="541" t="s">
        <v>188</v>
      </c>
      <c r="R2470" s="541" t="s">
        <v>239</v>
      </c>
      <c r="S2470" s="543">
        <f>'Report 1'!$K$18</f>
        <v>0</v>
      </c>
      <c r="T2470" s="544">
        <f>'Report 1'!$K$66</f>
        <v>0</v>
      </c>
      <c r="U2470" s="545">
        <f>'Report 1'!$K$152</f>
        <v>0</v>
      </c>
      <c r="AL2470" s="1"/>
      <c r="AM2470" s="1224"/>
      <c r="AN2470" s="1224"/>
      <c r="AO2470" s="1224"/>
      <c r="AP2470" s="1222"/>
      <c r="AQ2470" s="1222"/>
      <c r="AR2470" s="1222"/>
      <c r="AS2470" s="1224"/>
      <c r="AT2470" s="1222"/>
      <c r="AU2470" s="1224"/>
      <c r="AV2470" s="1224"/>
      <c r="AW2470" s="1224"/>
      <c r="AX2470" s="1224"/>
      <c r="AY2470" s="1225"/>
      <c r="AZ2470" s="1224"/>
      <c r="BA2470" s="1226"/>
      <c r="BB2470" s="1227"/>
      <c r="BC2470" s="1228"/>
      <c r="BD2470" s="1228"/>
      <c r="BE2470" s="1228"/>
      <c r="BF2470" s="1228"/>
      <c r="BG2470" s="1228"/>
      <c r="BH2470" s="1228"/>
      <c r="BI2470" s="1228"/>
    </row>
    <row r="2471" spans="2:61">
      <c r="B2471" s="535" t="s">
        <v>669</v>
      </c>
      <c r="C2471" s="536">
        <v>1</v>
      </c>
      <c r="D2471" s="537" t="str">
        <f>'Information Input'!$M$14</f>
        <v xml:space="preserve">      -      </v>
      </c>
      <c r="E2471" s="537" t="s">
        <v>138</v>
      </c>
      <c r="F2471" s="538">
        <f t="shared" si="354"/>
        <v>43739</v>
      </c>
      <c r="G2471" s="538">
        <f t="shared" si="355"/>
        <v>43830</v>
      </c>
      <c r="H2471" s="538">
        <f>'Information Input'!$H$35</f>
        <v>43555</v>
      </c>
      <c r="I2471" s="537" t="str">
        <f>'Information Input'!$J$22</f>
        <v>Quarterly</v>
      </c>
      <c r="J2471" s="538">
        <f>'Information Input'!$H$30</f>
        <v>43555</v>
      </c>
      <c r="K2471" s="537">
        <f>'Information Input'!$J$18</f>
        <v>2019</v>
      </c>
      <c r="L2471" s="579" t="s">
        <v>92</v>
      </c>
      <c r="M2471" s="540" t="s">
        <v>93</v>
      </c>
      <c r="N2471" s="541" t="s">
        <v>91</v>
      </c>
      <c r="O2471" s="542" t="s">
        <v>675</v>
      </c>
      <c r="P2471" s="537">
        <v>47</v>
      </c>
      <c r="Q2471" s="541" t="s">
        <v>189</v>
      </c>
      <c r="R2471" s="541" t="s">
        <v>239</v>
      </c>
      <c r="S2471" s="543">
        <f>'Report 1'!$K$18</f>
        <v>0</v>
      </c>
      <c r="T2471" s="544">
        <f>'Report 1'!$K$67</f>
        <v>0</v>
      </c>
      <c r="U2471" s="545">
        <f>'Report 1'!$K$153</f>
        <v>0</v>
      </c>
      <c r="AL2471" s="1"/>
      <c r="AM2471" s="1224"/>
      <c r="AN2471" s="1224"/>
      <c r="AO2471" s="1224"/>
      <c r="AP2471" s="1222"/>
      <c r="AQ2471" s="1222"/>
      <c r="AR2471" s="1222"/>
      <c r="AS2471" s="1224"/>
      <c r="AT2471" s="1222"/>
      <c r="AU2471" s="1224"/>
      <c r="AV2471" s="1224"/>
      <c r="AW2471" s="1224"/>
      <c r="AX2471" s="1224"/>
      <c r="AY2471" s="1225"/>
      <c r="AZ2471" s="1224"/>
      <c r="BA2471" s="1226"/>
      <c r="BB2471" s="1227"/>
      <c r="BC2471" s="1228"/>
      <c r="BD2471" s="1228"/>
      <c r="BE2471" s="1228"/>
      <c r="BF2471" s="1228"/>
      <c r="BG2471" s="1228"/>
      <c r="BH2471" s="1228"/>
      <c r="BI2471" s="1228"/>
    </row>
    <row r="2472" spans="2:61">
      <c r="B2472" s="535" t="s">
        <v>669</v>
      </c>
      <c r="C2472" s="536">
        <v>1</v>
      </c>
      <c r="D2472" s="537" t="str">
        <f>'Information Input'!$M$14</f>
        <v xml:space="preserve">      -      </v>
      </c>
      <c r="E2472" s="537" t="s">
        <v>138</v>
      </c>
      <c r="F2472" s="538">
        <f t="shared" si="354"/>
        <v>43739</v>
      </c>
      <c r="G2472" s="538">
        <f t="shared" si="355"/>
        <v>43830</v>
      </c>
      <c r="H2472" s="538">
        <f>'Information Input'!$H$35</f>
        <v>43555</v>
      </c>
      <c r="I2472" s="537" t="str">
        <f>'Information Input'!$J$22</f>
        <v>Quarterly</v>
      </c>
      <c r="J2472" s="538">
        <f>'Information Input'!$H$30</f>
        <v>43555</v>
      </c>
      <c r="K2472" s="537">
        <f>'Information Input'!$J$18</f>
        <v>2019</v>
      </c>
      <c r="L2472" s="579" t="s">
        <v>92</v>
      </c>
      <c r="M2472" s="540" t="s">
        <v>93</v>
      </c>
      <c r="N2472" s="541" t="s">
        <v>91</v>
      </c>
      <c r="O2472" s="542" t="s">
        <v>675</v>
      </c>
      <c r="P2472" s="537">
        <v>48</v>
      </c>
      <c r="Q2472" s="541" t="s">
        <v>190</v>
      </c>
      <c r="R2472" s="541" t="s">
        <v>239</v>
      </c>
      <c r="S2472" s="543">
        <f>'Report 1'!$K$18</f>
        <v>0</v>
      </c>
      <c r="T2472" s="544">
        <f>'Report 1'!$K$68</f>
        <v>0</v>
      </c>
      <c r="U2472" s="545">
        <f>'Report 1'!$K$154</f>
        <v>0</v>
      </c>
      <c r="AL2472" s="1"/>
      <c r="AM2472" s="1224"/>
      <c r="AN2472" s="1224"/>
      <c r="AO2472" s="1224"/>
      <c r="AP2472" s="1222"/>
      <c r="AQ2472" s="1222"/>
      <c r="AR2472" s="1222"/>
      <c r="AS2472" s="1224"/>
      <c r="AT2472" s="1222"/>
      <c r="AU2472" s="1224"/>
      <c r="AV2472" s="1224"/>
      <c r="AW2472" s="1224"/>
      <c r="AX2472" s="1224"/>
      <c r="AY2472" s="1225"/>
      <c r="AZ2472" s="1224"/>
      <c r="BA2472" s="1226"/>
      <c r="BB2472" s="1227"/>
      <c r="BC2472" s="1228"/>
      <c r="BD2472" s="1228"/>
      <c r="BE2472" s="1228"/>
      <c r="BF2472" s="1228"/>
      <c r="BG2472" s="1228"/>
      <c r="BH2472" s="1228"/>
      <c r="BI2472" s="1228"/>
    </row>
    <row r="2473" spans="2:61">
      <c r="B2473" s="535" t="s">
        <v>669</v>
      </c>
      <c r="C2473" s="536">
        <v>1</v>
      </c>
      <c r="D2473" s="537" t="str">
        <f>'Information Input'!$M$14</f>
        <v xml:space="preserve">      -      </v>
      </c>
      <c r="E2473" s="537" t="s">
        <v>138</v>
      </c>
      <c r="F2473" s="538">
        <f t="shared" si="354"/>
        <v>43739</v>
      </c>
      <c r="G2473" s="538">
        <f t="shared" si="355"/>
        <v>43830</v>
      </c>
      <c r="H2473" s="538">
        <f>'Information Input'!$H$35</f>
        <v>43555</v>
      </c>
      <c r="I2473" s="537" t="str">
        <f>'Information Input'!$J$22</f>
        <v>Quarterly</v>
      </c>
      <c r="J2473" s="538">
        <f>'Information Input'!$H$30</f>
        <v>43555</v>
      </c>
      <c r="K2473" s="537">
        <f>'Information Input'!$J$18</f>
        <v>2019</v>
      </c>
      <c r="L2473" s="579" t="s">
        <v>92</v>
      </c>
      <c r="M2473" s="540" t="s">
        <v>93</v>
      </c>
      <c r="N2473" s="541" t="s">
        <v>91</v>
      </c>
      <c r="O2473" s="542" t="s">
        <v>675</v>
      </c>
      <c r="P2473" s="537">
        <v>49</v>
      </c>
      <c r="Q2473" s="541" t="s">
        <v>191</v>
      </c>
      <c r="R2473" s="541" t="s">
        <v>239</v>
      </c>
      <c r="S2473" s="543">
        <f>'Report 1'!$K$18</f>
        <v>0</v>
      </c>
      <c r="T2473" s="544">
        <f>'Report 1'!$K$69</f>
        <v>0</v>
      </c>
      <c r="U2473" s="545">
        <f>'Report 1'!$K$155</f>
        <v>0</v>
      </c>
      <c r="AL2473" s="1"/>
      <c r="AM2473" s="1224"/>
      <c r="AN2473" s="1224"/>
      <c r="AO2473" s="1224"/>
      <c r="AP2473" s="1222"/>
      <c r="AQ2473" s="1222"/>
      <c r="AR2473" s="1222"/>
      <c r="AS2473" s="1224"/>
      <c r="AT2473" s="1222"/>
      <c r="AU2473" s="1224"/>
      <c r="AV2473" s="1224"/>
      <c r="AW2473" s="1224"/>
      <c r="AX2473" s="1224"/>
      <c r="AY2473" s="1225"/>
      <c r="AZ2473" s="1224"/>
      <c r="BA2473" s="1226"/>
      <c r="BB2473" s="1227"/>
      <c r="BC2473" s="1228"/>
      <c r="BD2473" s="1228"/>
      <c r="BE2473" s="1228"/>
      <c r="BF2473" s="1228"/>
      <c r="BG2473" s="1228"/>
      <c r="BH2473" s="1228"/>
      <c r="BI2473" s="1228"/>
    </row>
    <row r="2474" spans="2:61">
      <c r="B2474" s="535" t="s">
        <v>669</v>
      </c>
      <c r="C2474" s="536">
        <v>1</v>
      </c>
      <c r="D2474" s="537" t="str">
        <f>'Information Input'!$M$14</f>
        <v xml:space="preserve">      -      </v>
      </c>
      <c r="E2474" s="537" t="s">
        <v>138</v>
      </c>
      <c r="F2474" s="538">
        <f t="shared" si="354"/>
        <v>43739</v>
      </c>
      <c r="G2474" s="538">
        <f t="shared" si="355"/>
        <v>43830</v>
      </c>
      <c r="H2474" s="538">
        <f>'Information Input'!$H$35</f>
        <v>43555</v>
      </c>
      <c r="I2474" s="537" t="str">
        <f>'Information Input'!$J$22</f>
        <v>Quarterly</v>
      </c>
      <c r="J2474" s="538">
        <f>'Information Input'!$H$30</f>
        <v>43555</v>
      </c>
      <c r="K2474" s="537">
        <f>'Information Input'!$J$18</f>
        <v>2019</v>
      </c>
      <c r="L2474" s="579" t="s">
        <v>92</v>
      </c>
      <c r="M2474" s="540" t="s">
        <v>93</v>
      </c>
      <c r="N2474" s="541" t="s">
        <v>91</v>
      </c>
      <c r="O2474" s="542" t="s">
        <v>675</v>
      </c>
      <c r="P2474" s="537">
        <v>50</v>
      </c>
      <c r="Q2474" s="541" t="s">
        <v>192</v>
      </c>
      <c r="R2474" s="541" t="s">
        <v>239</v>
      </c>
      <c r="S2474" s="543">
        <f>'Report 1'!$K$18</f>
        <v>0</v>
      </c>
      <c r="T2474" s="544">
        <f>'Report 1'!$K$70</f>
        <v>0</v>
      </c>
      <c r="U2474" s="545">
        <f>'Report 1'!$K$156</f>
        <v>0</v>
      </c>
      <c r="AL2474" s="1"/>
      <c r="AM2474" s="1224"/>
      <c r="AN2474" s="1224"/>
      <c r="AO2474" s="1224"/>
      <c r="AP2474" s="1222"/>
      <c r="AQ2474" s="1222"/>
      <c r="AR2474" s="1222"/>
      <c r="AS2474" s="1224"/>
      <c r="AT2474" s="1222"/>
      <c r="AU2474" s="1224"/>
      <c r="AV2474" s="1224"/>
      <c r="AW2474" s="1224"/>
      <c r="AX2474" s="1224"/>
      <c r="AY2474" s="1225"/>
      <c r="AZ2474" s="1224"/>
      <c r="BA2474" s="1226"/>
      <c r="BB2474" s="1227"/>
      <c r="BC2474" s="1228"/>
      <c r="BD2474" s="1228"/>
      <c r="BE2474" s="1228"/>
      <c r="BF2474" s="1228"/>
      <c r="BG2474" s="1228"/>
      <c r="BH2474" s="1228"/>
      <c r="BI2474" s="1228"/>
    </row>
    <row r="2475" spans="2:61">
      <c r="B2475" s="535" t="s">
        <v>669</v>
      </c>
      <c r="C2475" s="536">
        <v>1</v>
      </c>
      <c r="D2475" s="537" t="str">
        <f>'Information Input'!$M$14</f>
        <v xml:space="preserve">      -      </v>
      </c>
      <c r="E2475" s="537" t="s">
        <v>138</v>
      </c>
      <c r="F2475" s="538">
        <f t="shared" si="354"/>
        <v>43739</v>
      </c>
      <c r="G2475" s="538">
        <f t="shared" si="355"/>
        <v>43830</v>
      </c>
      <c r="H2475" s="538">
        <f>'Information Input'!$H$35</f>
        <v>43555</v>
      </c>
      <c r="I2475" s="537" t="str">
        <f>'Information Input'!$J$22</f>
        <v>Quarterly</v>
      </c>
      <c r="J2475" s="538">
        <f>'Information Input'!$H$30</f>
        <v>43555</v>
      </c>
      <c r="K2475" s="537">
        <f>'Information Input'!$J$18</f>
        <v>2019</v>
      </c>
      <c r="L2475" s="579" t="s">
        <v>92</v>
      </c>
      <c r="M2475" s="540" t="s">
        <v>93</v>
      </c>
      <c r="N2475" s="541" t="s">
        <v>91</v>
      </c>
      <c r="O2475" s="542" t="s">
        <v>675</v>
      </c>
      <c r="P2475" s="537">
        <v>51</v>
      </c>
      <c r="Q2475" s="541" t="s">
        <v>193</v>
      </c>
      <c r="R2475" s="541" t="s">
        <v>239</v>
      </c>
      <c r="S2475" s="543">
        <f>'Report 1'!$K$18</f>
        <v>0</v>
      </c>
      <c r="T2475" s="544">
        <f>'Report 1'!$K$71</f>
        <v>0</v>
      </c>
      <c r="U2475" s="545">
        <f>'Report 1'!$K$157</f>
        <v>0</v>
      </c>
      <c r="AL2475" s="1"/>
      <c r="AM2475" s="1224"/>
      <c r="AN2475" s="1224"/>
      <c r="AO2475" s="1224"/>
      <c r="AP2475" s="1222"/>
      <c r="AQ2475" s="1222"/>
      <c r="AR2475" s="1222"/>
      <c r="AS2475" s="1224"/>
      <c r="AT2475" s="1222"/>
      <c r="AU2475" s="1224"/>
      <c r="AV2475" s="1224"/>
      <c r="AW2475" s="1224"/>
      <c r="AX2475" s="1224"/>
      <c r="AY2475" s="1225"/>
      <c r="AZ2475" s="1224"/>
      <c r="BA2475" s="1226"/>
      <c r="BB2475" s="1227"/>
      <c r="BC2475" s="1228"/>
      <c r="BD2475" s="1228"/>
      <c r="BE2475" s="1228"/>
      <c r="BF2475" s="1228"/>
      <c r="BG2475" s="1228"/>
      <c r="BH2475" s="1228"/>
      <c r="BI2475" s="1228"/>
    </row>
    <row r="2476" spans="2:61">
      <c r="B2476" s="535" t="s">
        <v>669</v>
      </c>
      <c r="C2476" s="536">
        <v>1</v>
      </c>
      <c r="D2476" s="537" t="str">
        <f>'Information Input'!$M$14</f>
        <v xml:space="preserve">      -      </v>
      </c>
      <c r="E2476" s="537" t="s">
        <v>138</v>
      </c>
      <c r="F2476" s="538">
        <f t="shared" si="354"/>
        <v>43739</v>
      </c>
      <c r="G2476" s="538">
        <f t="shared" si="355"/>
        <v>43830</v>
      </c>
      <c r="H2476" s="538">
        <f>'Information Input'!$H$35</f>
        <v>43555</v>
      </c>
      <c r="I2476" s="537" t="str">
        <f>'Information Input'!$J$22</f>
        <v>Quarterly</v>
      </c>
      <c r="J2476" s="538">
        <f>'Information Input'!$H$30</f>
        <v>43555</v>
      </c>
      <c r="K2476" s="537">
        <f>'Information Input'!$J$18</f>
        <v>2019</v>
      </c>
      <c r="L2476" s="579" t="s">
        <v>92</v>
      </c>
      <c r="M2476" s="540" t="s">
        <v>93</v>
      </c>
      <c r="N2476" s="541" t="s">
        <v>91</v>
      </c>
      <c r="O2476" s="542" t="s">
        <v>674</v>
      </c>
      <c r="P2476" s="537">
        <v>52</v>
      </c>
      <c r="Q2476" s="541" t="s">
        <v>194</v>
      </c>
      <c r="R2476" s="541" t="s">
        <v>239</v>
      </c>
      <c r="S2476" s="543">
        <f>'Report 1'!$K$18</f>
        <v>0</v>
      </c>
      <c r="T2476" s="544">
        <f>'Report 1'!$K$72</f>
        <v>0</v>
      </c>
      <c r="U2476" s="545">
        <f>'Report 1'!$K$158</f>
        <v>0</v>
      </c>
      <c r="AL2476" s="1"/>
      <c r="AM2476" s="1224"/>
      <c r="AN2476" s="1224"/>
      <c r="AO2476" s="1224"/>
      <c r="AP2476" s="1222"/>
      <c r="AQ2476" s="1222"/>
      <c r="AR2476" s="1222"/>
      <c r="AS2476" s="1224"/>
      <c r="AT2476" s="1222"/>
      <c r="AU2476" s="1224"/>
      <c r="AV2476" s="1224"/>
      <c r="AW2476" s="1224"/>
      <c r="AX2476" s="1224"/>
      <c r="AY2476" s="1225"/>
      <c r="AZ2476" s="1224"/>
      <c r="BA2476" s="1226"/>
      <c r="BB2476" s="1227"/>
      <c r="BC2476" s="1228"/>
      <c r="BD2476" s="1228"/>
      <c r="BE2476" s="1228"/>
      <c r="BF2476" s="1228"/>
      <c r="BG2476" s="1228"/>
      <c r="BH2476" s="1228"/>
      <c r="BI2476" s="1228"/>
    </row>
    <row r="2477" spans="2:61">
      <c r="B2477" s="535" t="s">
        <v>669</v>
      </c>
      <c r="C2477" s="536">
        <v>1</v>
      </c>
      <c r="D2477" s="537" t="str">
        <f>'Information Input'!$M$14</f>
        <v xml:space="preserve">      -      </v>
      </c>
      <c r="E2477" s="537" t="s">
        <v>138</v>
      </c>
      <c r="F2477" s="538">
        <f t="shared" si="354"/>
        <v>43739</v>
      </c>
      <c r="G2477" s="538">
        <f t="shared" si="355"/>
        <v>43830</v>
      </c>
      <c r="H2477" s="538">
        <f>'Information Input'!$H$35</f>
        <v>43555</v>
      </c>
      <c r="I2477" s="537" t="str">
        <f>'Information Input'!$J$22</f>
        <v>Quarterly</v>
      </c>
      <c r="J2477" s="538">
        <f>'Information Input'!$H$30</f>
        <v>43555</v>
      </c>
      <c r="K2477" s="537">
        <f>'Information Input'!$J$18</f>
        <v>2019</v>
      </c>
      <c r="L2477" s="579" t="s">
        <v>92</v>
      </c>
      <c r="M2477" s="540" t="s">
        <v>93</v>
      </c>
      <c r="N2477" s="541" t="s">
        <v>91</v>
      </c>
      <c r="O2477" s="542" t="s">
        <v>676</v>
      </c>
      <c r="P2477" s="537">
        <v>53</v>
      </c>
      <c r="Q2477" s="541" t="s">
        <v>195</v>
      </c>
      <c r="R2477" s="541" t="s">
        <v>677</v>
      </c>
      <c r="S2477" s="543">
        <f>'Report 1'!$K$18</f>
        <v>0</v>
      </c>
      <c r="T2477" s="544">
        <f>'Report 1'!$K$73</f>
        <v>0</v>
      </c>
      <c r="U2477" s="545">
        <f>'Report 1'!$K$159</f>
        <v>0</v>
      </c>
      <c r="AL2477" s="1"/>
      <c r="AM2477" s="1224"/>
      <c r="AN2477" s="1224"/>
      <c r="AO2477" s="1224"/>
      <c r="AP2477" s="1222"/>
      <c r="AQ2477" s="1222"/>
      <c r="AR2477" s="1222"/>
      <c r="AS2477" s="1224"/>
      <c r="AT2477" s="1222"/>
      <c r="AU2477" s="1224"/>
      <c r="AV2477" s="1224"/>
      <c r="AW2477" s="1224"/>
      <c r="AX2477" s="1224"/>
      <c r="AY2477" s="1225"/>
      <c r="AZ2477" s="1224"/>
      <c r="BA2477" s="1226"/>
      <c r="BB2477" s="1227"/>
      <c r="BC2477" s="1228"/>
      <c r="BD2477" s="1228"/>
      <c r="BE2477" s="1228"/>
      <c r="BF2477" s="1228"/>
      <c r="BG2477" s="1228"/>
      <c r="BH2477" s="1228"/>
      <c r="BI2477" s="1228"/>
    </row>
    <row r="2478" spans="2:61">
      <c r="B2478" s="535" t="s">
        <v>669</v>
      </c>
      <c r="C2478" s="536">
        <v>1</v>
      </c>
      <c r="D2478" s="537" t="str">
        <f>'Information Input'!$M$14</f>
        <v xml:space="preserve">      -      </v>
      </c>
      <c r="E2478" s="537" t="s">
        <v>138</v>
      </c>
      <c r="F2478" s="538">
        <f t="shared" si="354"/>
        <v>43739</v>
      </c>
      <c r="G2478" s="538">
        <f t="shared" si="355"/>
        <v>43830</v>
      </c>
      <c r="H2478" s="538">
        <f>'Information Input'!$H$35</f>
        <v>43555</v>
      </c>
      <c r="I2478" s="537" t="str">
        <f>'Information Input'!$J$22</f>
        <v>Quarterly</v>
      </c>
      <c r="J2478" s="538">
        <f>'Information Input'!$H$30</f>
        <v>43555</v>
      </c>
      <c r="K2478" s="537">
        <f>'Information Input'!$J$18</f>
        <v>2019</v>
      </c>
      <c r="L2478" s="579" t="s">
        <v>92</v>
      </c>
      <c r="M2478" s="540" t="s">
        <v>93</v>
      </c>
      <c r="N2478" s="541" t="s">
        <v>91</v>
      </c>
      <c r="O2478" s="542" t="s">
        <v>676</v>
      </c>
      <c r="P2478" s="537">
        <v>54</v>
      </c>
      <c r="Q2478" s="541" t="s">
        <v>196</v>
      </c>
      <c r="R2478" s="541" t="s">
        <v>677</v>
      </c>
      <c r="S2478" s="543">
        <f>'Report 1'!$K$18</f>
        <v>0</v>
      </c>
      <c r="T2478" s="544">
        <f>'Report 1'!$K$74</f>
        <v>0</v>
      </c>
      <c r="U2478" s="545">
        <f>'Report 1'!$K$160</f>
        <v>0</v>
      </c>
      <c r="AL2478" s="1"/>
      <c r="AM2478" s="1224"/>
      <c r="AN2478" s="1224"/>
      <c r="AO2478" s="1224"/>
      <c r="AP2478" s="1222"/>
      <c r="AQ2478" s="1222"/>
      <c r="AR2478" s="1222"/>
      <c r="AS2478" s="1224"/>
      <c r="AT2478" s="1222"/>
      <c r="AU2478" s="1224"/>
      <c r="AV2478" s="1224"/>
      <c r="AW2478" s="1224"/>
      <c r="AX2478" s="1224"/>
      <c r="AY2478" s="1225"/>
      <c r="AZ2478" s="1224"/>
      <c r="BA2478" s="1226"/>
      <c r="BB2478" s="1227"/>
      <c r="BC2478" s="1228"/>
      <c r="BD2478" s="1228"/>
      <c r="BE2478" s="1228"/>
      <c r="BF2478" s="1228"/>
      <c r="BG2478" s="1228"/>
      <c r="BH2478" s="1228"/>
      <c r="BI2478" s="1228"/>
    </row>
    <row r="2479" spans="2:61">
      <c r="B2479" s="535" t="s">
        <v>669</v>
      </c>
      <c r="C2479" s="536">
        <v>1</v>
      </c>
      <c r="D2479" s="537" t="str">
        <f>'Information Input'!$M$14</f>
        <v xml:space="preserve">      -      </v>
      </c>
      <c r="E2479" s="537" t="s">
        <v>138</v>
      </c>
      <c r="F2479" s="538">
        <f t="shared" si="354"/>
        <v>43739</v>
      </c>
      <c r="G2479" s="538">
        <f t="shared" si="355"/>
        <v>43830</v>
      </c>
      <c r="H2479" s="538">
        <f>'Information Input'!$H$35</f>
        <v>43555</v>
      </c>
      <c r="I2479" s="537" t="str">
        <f>'Information Input'!$J$22</f>
        <v>Quarterly</v>
      </c>
      <c r="J2479" s="538">
        <f>'Information Input'!$H$30</f>
        <v>43555</v>
      </c>
      <c r="K2479" s="537">
        <f>'Information Input'!$J$18</f>
        <v>2019</v>
      </c>
      <c r="L2479" s="579" t="s">
        <v>92</v>
      </c>
      <c r="M2479" s="540" t="s">
        <v>93</v>
      </c>
      <c r="N2479" s="541" t="s">
        <v>91</v>
      </c>
      <c r="O2479" s="542" t="s">
        <v>676</v>
      </c>
      <c r="P2479" s="537">
        <v>55</v>
      </c>
      <c r="Q2479" s="541" t="s">
        <v>197</v>
      </c>
      <c r="R2479" s="541" t="s">
        <v>677</v>
      </c>
      <c r="S2479" s="543">
        <f>'Report 1'!$K$18</f>
        <v>0</v>
      </c>
      <c r="T2479" s="544">
        <f>'Report 1'!$K$75</f>
        <v>0</v>
      </c>
      <c r="U2479" s="545">
        <f>'Report 1'!$K$161</f>
        <v>0</v>
      </c>
      <c r="AL2479" s="1"/>
      <c r="AM2479" s="1224"/>
      <c r="AN2479" s="1224"/>
      <c r="AO2479" s="1224"/>
      <c r="AP2479" s="1222"/>
      <c r="AQ2479" s="1222"/>
      <c r="AR2479" s="1222"/>
      <c r="AS2479" s="1224"/>
      <c r="AT2479" s="1222"/>
      <c r="AU2479" s="1224"/>
      <c r="AV2479" s="1224"/>
      <c r="AW2479" s="1224"/>
      <c r="AX2479" s="1224"/>
      <c r="AY2479" s="1225"/>
      <c r="AZ2479" s="1224"/>
      <c r="BA2479" s="1226"/>
      <c r="BB2479" s="1227"/>
      <c r="BC2479" s="1228"/>
      <c r="BD2479" s="1228"/>
      <c r="BE2479" s="1228"/>
      <c r="BF2479" s="1228"/>
      <c r="BG2479" s="1228"/>
      <c r="BH2479" s="1228"/>
      <c r="BI2479" s="1228"/>
    </row>
    <row r="2480" spans="2:61">
      <c r="B2480" s="535" t="s">
        <v>669</v>
      </c>
      <c r="C2480" s="536">
        <v>1</v>
      </c>
      <c r="D2480" s="537" t="str">
        <f>'Information Input'!$M$14</f>
        <v xml:space="preserve">      -      </v>
      </c>
      <c r="E2480" s="537" t="s">
        <v>138</v>
      </c>
      <c r="F2480" s="538">
        <f t="shared" si="354"/>
        <v>43739</v>
      </c>
      <c r="G2480" s="538">
        <f t="shared" si="355"/>
        <v>43830</v>
      </c>
      <c r="H2480" s="538">
        <f>'Information Input'!$H$35</f>
        <v>43555</v>
      </c>
      <c r="I2480" s="537" t="str">
        <f>'Information Input'!$J$22</f>
        <v>Quarterly</v>
      </c>
      <c r="J2480" s="538">
        <f>'Information Input'!$H$30</f>
        <v>43555</v>
      </c>
      <c r="K2480" s="537">
        <f>'Information Input'!$J$18</f>
        <v>2019</v>
      </c>
      <c r="L2480" s="579" t="s">
        <v>92</v>
      </c>
      <c r="M2480" s="540" t="s">
        <v>93</v>
      </c>
      <c r="N2480" s="541" t="s">
        <v>91</v>
      </c>
      <c r="O2480" s="542" t="s">
        <v>676</v>
      </c>
      <c r="P2480" s="537">
        <v>56</v>
      </c>
      <c r="Q2480" s="541" t="s">
        <v>198</v>
      </c>
      <c r="R2480" s="541" t="s">
        <v>239</v>
      </c>
      <c r="S2480" s="543">
        <f>'Report 1'!$K$18</f>
        <v>0</v>
      </c>
      <c r="T2480" s="544">
        <f>'Report 1'!$K$76</f>
        <v>0</v>
      </c>
      <c r="U2480" s="545">
        <f>'Report 1'!$K$162</f>
        <v>0</v>
      </c>
      <c r="AL2480" s="1"/>
      <c r="AM2480" s="1224"/>
      <c r="AN2480" s="1224"/>
      <c r="AO2480" s="1224"/>
      <c r="AP2480" s="1222"/>
      <c r="AQ2480" s="1222"/>
      <c r="AR2480" s="1222"/>
      <c r="AS2480" s="1224"/>
      <c r="AT2480" s="1222"/>
      <c r="AU2480" s="1224"/>
      <c r="AV2480" s="1224"/>
      <c r="AW2480" s="1224"/>
      <c r="AX2480" s="1224"/>
      <c r="AY2480" s="1225"/>
      <c r="AZ2480" s="1224"/>
      <c r="BA2480" s="1226"/>
      <c r="BB2480" s="1227"/>
      <c r="BC2480" s="1228"/>
      <c r="BD2480" s="1228"/>
      <c r="BE2480" s="1228"/>
      <c r="BF2480" s="1228"/>
      <c r="BG2480" s="1228"/>
      <c r="BH2480" s="1228"/>
      <c r="BI2480" s="1228"/>
    </row>
    <row r="2481" spans="2:61">
      <c r="B2481" s="535" t="s">
        <v>669</v>
      </c>
      <c r="C2481" s="536">
        <v>1</v>
      </c>
      <c r="D2481" s="537" t="str">
        <f>'Information Input'!$M$14</f>
        <v xml:space="preserve">      -      </v>
      </c>
      <c r="E2481" s="537" t="s">
        <v>138</v>
      </c>
      <c r="F2481" s="538">
        <f t="shared" si="354"/>
        <v>43739</v>
      </c>
      <c r="G2481" s="538">
        <f t="shared" si="355"/>
        <v>43830</v>
      </c>
      <c r="H2481" s="538">
        <f>'Information Input'!$H$35</f>
        <v>43555</v>
      </c>
      <c r="I2481" s="537" t="str">
        <f>'Information Input'!$J$22</f>
        <v>Quarterly</v>
      </c>
      <c r="J2481" s="538">
        <f>'Information Input'!$H$30</f>
        <v>43555</v>
      </c>
      <c r="K2481" s="537">
        <f>'Information Input'!$J$18</f>
        <v>2019</v>
      </c>
      <c r="L2481" s="579" t="s">
        <v>92</v>
      </c>
      <c r="M2481" s="540" t="s">
        <v>93</v>
      </c>
      <c r="N2481" s="541" t="s">
        <v>91</v>
      </c>
      <c r="O2481" s="542" t="s">
        <v>674</v>
      </c>
      <c r="P2481" s="537">
        <v>57</v>
      </c>
      <c r="Q2481" s="541" t="s">
        <v>199</v>
      </c>
      <c r="R2481" s="542" t="s">
        <v>239</v>
      </c>
      <c r="S2481" s="543">
        <f>'Report 1'!$K$18</f>
        <v>0</v>
      </c>
      <c r="T2481" s="544">
        <f>'Report 1'!$K$77</f>
        <v>0</v>
      </c>
      <c r="U2481" s="545">
        <f>'Report 1'!$K$163</f>
        <v>0</v>
      </c>
      <c r="AL2481" s="1"/>
      <c r="AM2481" s="1224"/>
      <c r="AN2481" s="1224"/>
      <c r="AO2481" s="1224"/>
      <c r="AP2481" s="1222"/>
      <c r="AQ2481" s="1222"/>
      <c r="AR2481" s="1222"/>
      <c r="AS2481" s="1224"/>
      <c r="AT2481" s="1222"/>
      <c r="AU2481" s="1224"/>
      <c r="AV2481" s="1224"/>
      <c r="AW2481" s="1224"/>
      <c r="AX2481" s="1224"/>
      <c r="AY2481" s="1225"/>
      <c r="AZ2481" s="1224"/>
      <c r="BA2481" s="1226"/>
      <c r="BB2481" s="1227"/>
      <c r="BC2481" s="1228"/>
      <c r="BD2481" s="1228"/>
      <c r="BE2481" s="1228"/>
      <c r="BF2481" s="1228"/>
      <c r="BG2481" s="1228"/>
      <c r="BH2481" s="1228"/>
      <c r="BI2481" s="1228"/>
    </row>
    <row r="2482" spans="2:61">
      <c r="B2482" s="535" t="s">
        <v>669</v>
      </c>
      <c r="C2482" s="536">
        <v>1</v>
      </c>
      <c r="D2482" s="537" t="str">
        <f>'Information Input'!$M$14</f>
        <v xml:space="preserve">      -      </v>
      </c>
      <c r="E2482" s="537" t="s">
        <v>138</v>
      </c>
      <c r="F2482" s="538">
        <f t="shared" si="354"/>
        <v>43739</v>
      </c>
      <c r="G2482" s="538">
        <f t="shared" si="355"/>
        <v>43830</v>
      </c>
      <c r="H2482" s="538">
        <f>'Information Input'!$H$35</f>
        <v>43555</v>
      </c>
      <c r="I2482" s="537" t="str">
        <f>'Information Input'!$J$22</f>
        <v>Quarterly</v>
      </c>
      <c r="J2482" s="538">
        <f>'Information Input'!$H$30</f>
        <v>43555</v>
      </c>
      <c r="K2482" s="537">
        <f>'Information Input'!$J$18</f>
        <v>2019</v>
      </c>
      <c r="L2482" s="579" t="s">
        <v>92</v>
      </c>
      <c r="M2482" s="540" t="s">
        <v>93</v>
      </c>
      <c r="N2482" s="541" t="s">
        <v>91</v>
      </c>
      <c r="O2482" s="542" t="s">
        <v>678</v>
      </c>
      <c r="P2482" s="537">
        <v>58</v>
      </c>
      <c r="Q2482" s="541" t="s">
        <v>201</v>
      </c>
      <c r="R2482" s="542" t="s">
        <v>239</v>
      </c>
      <c r="S2482" s="543">
        <f>'Report 1'!$K$18</f>
        <v>0</v>
      </c>
      <c r="T2482" s="544">
        <f>'Report 1'!$K$79</f>
        <v>0</v>
      </c>
      <c r="U2482" s="545">
        <f>'Report 1'!$K$165</f>
        <v>0</v>
      </c>
      <c r="AL2482" s="1"/>
      <c r="AM2482" s="1224"/>
      <c r="AN2482" s="1224"/>
      <c r="AO2482" s="1224"/>
      <c r="AP2482" s="1222"/>
      <c r="AQ2482" s="1222"/>
      <c r="AR2482" s="1222"/>
      <c r="AS2482" s="1224"/>
      <c r="AT2482" s="1222"/>
      <c r="AU2482" s="1224"/>
      <c r="AV2482" s="1224"/>
      <c r="AW2482" s="1224"/>
      <c r="AX2482" s="1224"/>
      <c r="AY2482" s="1225"/>
      <c r="AZ2482" s="1224"/>
      <c r="BA2482" s="1226"/>
      <c r="BB2482" s="1227"/>
      <c r="BC2482" s="1228"/>
      <c r="BD2482" s="1228"/>
      <c r="BE2482" s="1228"/>
      <c r="BF2482" s="1228"/>
      <c r="BG2482" s="1228"/>
      <c r="BH2482" s="1228"/>
      <c r="BI2482" s="1228"/>
    </row>
    <row r="2483" spans="2:61">
      <c r="B2483" s="535" t="s">
        <v>669</v>
      </c>
      <c r="C2483" s="536">
        <v>1</v>
      </c>
      <c r="D2483" s="537" t="str">
        <f>'Information Input'!$M$14</f>
        <v xml:space="preserve">      -      </v>
      </c>
      <c r="E2483" s="537" t="s">
        <v>138</v>
      </c>
      <c r="F2483" s="538">
        <f t="shared" ref="F2483:F2546" si="356">DATE(K2483,10,1)</f>
        <v>43739</v>
      </c>
      <c r="G2483" s="538">
        <f t="shared" ref="G2483:G2546" si="357">DATE(K2483,12,31)</f>
        <v>43830</v>
      </c>
      <c r="H2483" s="538">
        <f>'Information Input'!$H$35</f>
        <v>43555</v>
      </c>
      <c r="I2483" s="537" t="str">
        <f>'Information Input'!$J$22</f>
        <v>Quarterly</v>
      </c>
      <c r="J2483" s="538">
        <f>'Information Input'!$H$30</f>
        <v>43555</v>
      </c>
      <c r="K2483" s="537">
        <f>'Information Input'!$J$18</f>
        <v>2019</v>
      </c>
      <c r="L2483" s="579" t="s">
        <v>92</v>
      </c>
      <c r="M2483" s="540" t="s">
        <v>93</v>
      </c>
      <c r="N2483" s="541" t="s">
        <v>91</v>
      </c>
      <c r="O2483" s="542" t="s">
        <v>678</v>
      </c>
      <c r="P2483" s="537">
        <v>59</v>
      </c>
      <c r="Q2483" s="541" t="s">
        <v>202</v>
      </c>
      <c r="R2483" s="542" t="s">
        <v>239</v>
      </c>
      <c r="S2483" s="543">
        <f>'Report 1'!$K$18</f>
        <v>0</v>
      </c>
      <c r="T2483" s="544">
        <f>'Report 1'!$K$80</f>
        <v>0</v>
      </c>
      <c r="U2483" s="545">
        <f>'Report 1'!$K$166</f>
        <v>0</v>
      </c>
      <c r="AL2483" s="1"/>
      <c r="AM2483" s="1224"/>
      <c r="AN2483" s="1224"/>
      <c r="AO2483" s="1224"/>
      <c r="AP2483" s="1222"/>
      <c r="AQ2483" s="1222"/>
      <c r="AR2483" s="1222"/>
      <c r="AS2483" s="1224"/>
      <c r="AT2483" s="1222"/>
      <c r="AU2483" s="1224"/>
      <c r="AV2483" s="1224"/>
      <c r="AW2483" s="1224"/>
      <c r="AX2483" s="1224"/>
      <c r="AY2483" s="1225"/>
      <c r="AZ2483" s="1224"/>
      <c r="BA2483" s="1226"/>
      <c r="BB2483" s="1227"/>
      <c r="BC2483" s="1228"/>
      <c r="BD2483" s="1228"/>
      <c r="BE2483" s="1228"/>
      <c r="BF2483" s="1228"/>
      <c r="BG2483" s="1228"/>
      <c r="BH2483" s="1228"/>
      <c r="BI2483" s="1228"/>
    </row>
    <row r="2484" spans="2:61">
      <c r="B2484" s="535" t="s">
        <v>669</v>
      </c>
      <c r="C2484" s="536">
        <v>1</v>
      </c>
      <c r="D2484" s="537" t="str">
        <f>'Information Input'!$M$14</f>
        <v xml:space="preserve">      -      </v>
      </c>
      <c r="E2484" s="537" t="s">
        <v>138</v>
      </c>
      <c r="F2484" s="538">
        <f t="shared" si="356"/>
        <v>43739</v>
      </c>
      <c r="G2484" s="538">
        <f t="shared" si="357"/>
        <v>43830</v>
      </c>
      <c r="H2484" s="538">
        <f>'Information Input'!$H$35</f>
        <v>43555</v>
      </c>
      <c r="I2484" s="537" t="str">
        <f>'Information Input'!$J$22</f>
        <v>Quarterly</v>
      </c>
      <c r="J2484" s="538">
        <f>'Information Input'!$H$30</f>
        <v>43555</v>
      </c>
      <c r="K2484" s="537">
        <f>'Information Input'!$J$18</f>
        <v>2019</v>
      </c>
      <c r="L2484" s="579" t="s">
        <v>92</v>
      </c>
      <c r="M2484" s="540" t="s">
        <v>93</v>
      </c>
      <c r="N2484" s="541" t="s">
        <v>91</v>
      </c>
      <c r="O2484" s="542" t="s">
        <v>678</v>
      </c>
      <c r="P2484" s="537">
        <v>60</v>
      </c>
      <c r="Q2484" s="541" t="s">
        <v>203</v>
      </c>
      <c r="R2484" s="541" t="s">
        <v>239</v>
      </c>
      <c r="S2484" s="543">
        <f>'Report 1'!$K$18</f>
        <v>0</v>
      </c>
      <c r="T2484" s="544">
        <f>'Report 1'!$K$81</f>
        <v>0</v>
      </c>
      <c r="U2484" s="545">
        <f>'Report 1'!$K$167</f>
        <v>0</v>
      </c>
      <c r="AL2484" s="1"/>
      <c r="AM2484" s="1224"/>
      <c r="AN2484" s="1224"/>
      <c r="AO2484" s="1224"/>
      <c r="AP2484" s="1222"/>
      <c r="AQ2484" s="1222"/>
      <c r="AR2484" s="1222"/>
      <c r="AS2484" s="1224"/>
      <c r="AT2484" s="1222"/>
      <c r="AU2484" s="1224"/>
      <c r="AV2484" s="1224"/>
      <c r="AW2484" s="1224"/>
      <c r="AX2484" s="1224"/>
      <c r="AY2484" s="1225"/>
      <c r="AZ2484" s="1224"/>
      <c r="BA2484" s="1226"/>
      <c r="BB2484" s="1227"/>
      <c r="BC2484" s="1228"/>
      <c r="BD2484" s="1228"/>
      <c r="BE2484" s="1228"/>
      <c r="BF2484" s="1228"/>
      <c r="BG2484" s="1228"/>
      <c r="BH2484" s="1228"/>
      <c r="BI2484" s="1228"/>
    </row>
    <row r="2485" spans="2:61">
      <c r="B2485" s="535" t="s">
        <v>669</v>
      </c>
      <c r="C2485" s="536">
        <v>1</v>
      </c>
      <c r="D2485" s="537" t="str">
        <f>'Information Input'!$M$14</f>
        <v xml:space="preserve">      -      </v>
      </c>
      <c r="E2485" s="537" t="s">
        <v>138</v>
      </c>
      <c r="F2485" s="538">
        <f t="shared" si="356"/>
        <v>43739</v>
      </c>
      <c r="G2485" s="538">
        <f t="shared" si="357"/>
        <v>43830</v>
      </c>
      <c r="H2485" s="538">
        <f>'Information Input'!$H$35</f>
        <v>43555</v>
      </c>
      <c r="I2485" s="537" t="str">
        <f>'Information Input'!$J$22</f>
        <v>Quarterly</v>
      </c>
      <c r="J2485" s="538">
        <f>'Information Input'!$H$30</f>
        <v>43555</v>
      </c>
      <c r="K2485" s="537">
        <f>'Information Input'!$J$18</f>
        <v>2019</v>
      </c>
      <c r="L2485" s="579" t="s">
        <v>92</v>
      </c>
      <c r="M2485" s="540" t="s">
        <v>93</v>
      </c>
      <c r="N2485" s="541" t="s">
        <v>91</v>
      </c>
      <c r="O2485" s="542" t="s">
        <v>678</v>
      </c>
      <c r="P2485" s="537">
        <v>61</v>
      </c>
      <c r="Q2485" s="541" t="s">
        <v>204</v>
      </c>
      <c r="R2485" s="541" t="s">
        <v>239</v>
      </c>
      <c r="S2485" s="543">
        <f>'Report 1'!$K$18</f>
        <v>0</v>
      </c>
      <c r="T2485" s="544">
        <f>'Report 1'!$K$82</f>
        <v>0</v>
      </c>
      <c r="U2485" s="545">
        <f>'Report 1'!$K$168</f>
        <v>0</v>
      </c>
      <c r="AL2485" s="1"/>
      <c r="AM2485" s="1224"/>
      <c r="AN2485" s="1224"/>
      <c r="AO2485" s="1224"/>
      <c r="AP2485" s="1222"/>
      <c r="AQ2485" s="1222"/>
      <c r="AR2485" s="1222"/>
      <c r="AS2485" s="1224"/>
      <c r="AT2485" s="1222"/>
      <c r="AU2485" s="1224"/>
      <c r="AV2485" s="1224"/>
      <c r="AW2485" s="1224"/>
      <c r="AX2485" s="1224"/>
      <c r="AY2485" s="1225"/>
      <c r="AZ2485" s="1224"/>
      <c r="BA2485" s="1226"/>
      <c r="BB2485" s="1227"/>
      <c r="BC2485" s="1228"/>
      <c r="BD2485" s="1228"/>
      <c r="BE2485" s="1228"/>
      <c r="BF2485" s="1228"/>
      <c r="BG2485" s="1228"/>
      <c r="BH2485" s="1228"/>
      <c r="BI2485" s="1228"/>
    </row>
    <row r="2486" spans="2:61">
      <c r="B2486" s="535" t="s">
        <v>669</v>
      </c>
      <c r="C2486" s="536">
        <v>1</v>
      </c>
      <c r="D2486" s="537" t="str">
        <f>'Information Input'!$M$14</f>
        <v xml:space="preserve">      -      </v>
      </c>
      <c r="E2486" s="537" t="s">
        <v>138</v>
      </c>
      <c r="F2486" s="538">
        <f t="shared" si="356"/>
        <v>43739</v>
      </c>
      <c r="G2486" s="538">
        <f t="shared" si="357"/>
        <v>43830</v>
      </c>
      <c r="H2486" s="538">
        <f>'Information Input'!$H$35</f>
        <v>43555</v>
      </c>
      <c r="I2486" s="537" t="str">
        <f>'Information Input'!$J$22</f>
        <v>Quarterly</v>
      </c>
      <c r="J2486" s="538">
        <f>'Information Input'!$H$30</f>
        <v>43555</v>
      </c>
      <c r="K2486" s="537">
        <f>'Information Input'!$J$18</f>
        <v>2019</v>
      </c>
      <c r="L2486" s="579" t="s">
        <v>92</v>
      </c>
      <c r="M2486" s="540" t="s">
        <v>93</v>
      </c>
      <c r="N2486" s="541" t="s">
        <v>91</v>
      </c>
      <c r="O2486" s="542" t="s">
        <v>678</v>
      </c>
      <c r="P2486" s="537">
        <v>62</v>
      </c>
      <c r="Q2486" s="541" t="s">
        <v>204</v>
      </c>
      <c r="R2486" s="541" t="s">
        <v>239</v>
      </c>
      <c r="S2486" s="543">
        <f>'Report 1'!$K$18</f>
        <v>0</v>
      </c>
      <c r="T2486" s="544">
        <f>'Report 1'!$K$83</f>
        <v>0</v>
      </c>
      <c r="U2486" s="545">
        <f>'Report 1'!$K$169</f>
        <v>0</v>
      </c>
      <c r="AL2486" s="1"/>
      <c r="AM2486" s="1224"/>
      <c r="AN2486" s="1224"/>
      <c r="AO2486" s="1224"/>
      <c r="AP2486" s="1222"/>
      <c r="AQ2486" s="1222"/>
      <c r="AR2486" s="1222"/>
      <c r="AS2486" s="1224"/>
      <c r="AT2486" s="1222"/>
      <c r="AU2486" s="1224"/>
      <c r="AV2486" s="1224"/>
      <c r="AW2486" s="1224"/>
      <c r="AX2486" s="1224"/>
      <c r="AY2486" s="1225"/>
      <c r="AZ2486" s="1224"/>
      <c r="BA2486" s="1226"/>
      <c r="BB2486" s="1227"/>
      <c r="BC2486" s="1228"/>
      <c r="BD2486" s="1228"/>
      <c r="BE2486" s="1228"/>
      <c r="BF2486" s="1228"/>
      <c r="BG2486" s="1228"/>
      <c r="BH2486" s="1228"/>
      <c r="BI2486" s="1228"/>
    </row>
    <row r="2487" spans="2:61">
      <c r="B2487" s="535" t="s">
        <v>669</v>
      </c>
      <c r="C2487" s="536">
        <v>1</v>
      </c>
      <c r="D2487" s="537" t="str">
        <f>'Information Input'!$M$14</f>
        <v xml:space="preserve">      -      </v>
      </c>
      <c r="E2487" s="537" t="s">
        <v>138</v>
      </c>
      <c r="F2487" s="538">
        <f t="shared" si="356"/>
        <v>43739</v>
      </c>
      <c r="G2487" s="538">
        <f t="shared" si="357"/>
        <v>43830</v>
      </c>
      <c r="H2487" s="538">
        <f>'Information Input'!$H$35</f>
        <v>43555</v>
      </c>
      <c r="I2487" s="537" t="str">
        <f>'Information Input'!$J$22</f>
        <v>Quarterly</v>
      </c>
      <c r="J2487" s="538">
        <f>'Information Input'!$H$30</f>
        <v>43555</v>
      </c>
      <c r="K2487" s="537">
        <f>'Information Input'!$J$18</f>
        <v>2019</v>
      </c>
      <c r="L2487" s="579" t="s">
        <v>92</v>
      </c>
      <c r="M2487" s="540" t="s">
        <v>93</v>
      </c>
      <c r="N2487" s="541" t="s">
        <v>91</v>
      </c>
      <c r="O2487" s="542" t="s">
        <v>674</v>
      </c>
      <c r="P2487" s="537">
        <v>63</v>
      </c>
      <c r="Q2487" s="541" t="s">
        <v>205</v>
      </c>
      <c r="R2487" s="541" t="s">
        <v>239</v>
      </c>
      <c r="S2487" s="543">
        <f>'Report 1'!$K$18</f>
        <v>0</v>
      </c>
      <c r="T2487" s="544">
        <f>'Report 1'!$K$84</f>
        <v>0</v>
      </c>
      <c r="U2487" s="545">
        <f>'Report 1'!$K$170</f>
        <v>0</v>
      </c>
      <c r="AL2487" s="1"/>
      <c r="AM2487" s="1224"/>
      <c r="AN2487" s="1224"/>
      <c r="AO2487" s="1224"/>
      <c r="AP2487" s="1222"/>
      <c r="AQ2487" s="1222"/>
      <c r="AR2487" s="1222"/>
      <c r="AS2487" s="1224"/>
      <c r="AT2487" s="1222"/>
      <c r="AU2487" s="1224"/>
      <c r="AV2487" s="1224"/>
      <c r="AW2487" s="1224"/>
      <c r="AX2487" s="1224"/>
      <c r="AY2487" s="1225"/>
      <c r="AZ2487" s="1224"/>
      <c r="BA2487" s="1226"/>
      <c r="BB2487" s="1227"/>
      <c r="BC2487" s="1228"/>
      <c r="BD2487" s="1228"/>
      <c r="BE2487" s="1228"/>
      <c r="BF2487" s="1228"/>
      <c r="BG2487" s="1228"/>
      <c r="BH2487" s="1228"/>
      <c r="BI2487" s="1228"/>
    </row>
    <row r="2488" spans="2:61">
      <c r="B2488" s="535" t="s">
        <v>669</v>
      </c>
      <c r="C2488" s="536">
        <v>1</v>
      </c>
      <c r="D2488" s="537" t="str">
        <f>'Information Input'!$M$14</f>
        <v xml:space="preserve">      -      </v>
      </c>
      <c r="E2488" s="537" t="s">
        <v>138</v>
      </c>
      <c r="F2488" s="538">
        <f t="shared" si="356"/>
        <v>43739</v>
      </c>
      <c r="G2488" s="538">
        <f t="shared" si="357"/>
        <v>43830</v>
      </c>
      <c r="H2488" s="538">
        <f>'Information Input'!$H$35</f>
        <v>43555</v>
      </c>
      <c r="I2488" s="537" t="str">
        <f>'Information Input'!$J$22</f>
        <v>Quarterly</v>
      </c>
      <c r="J2488" s="538">
        <f>'Information Input'!$H$30</f>
        <v>43555</v>
      </c>
      <c r="K2488" s="537">
        <f>'Information Input'!$J$18</f>
        <v>2019</v>
      </c>
      <c r="L2488" s="579" t="s">
        <v>92</v>
      </c>
      <c r="M2488" s="540" t="s">
        <v>93</v>
      </c>
      <c r="N2488" s="541" t="s">
        <v>91</v>
      </c>
      <c r="O2488" s="542" t="s">
        <v>674</v>
      </c>
      <c r="P2488" s="537">
        <v>64</v>
      </c>
      <c r="Q2488" s="541" t="s">
        <v>206</v>
      </c>
      <c r="R2488" s="541" t="s">
        <v>239</v>
      </c>
      <c r="S2488" s="543">
        <f>'Report 1'!$K$18</f>
        <v>0</v>
      </c>
      <c r="T2488" s="544">
        <f>'Report 1'!$K$85</f>
        <v>0</v>
      </c>
      <c r="U2488" s="545">
        <f>'Report 1'!$K$171</f>
        <v>0</v>
      </c>
      <c r="AL2488" s="1"/>
      <c r="AM2488" s="1224"/>
      <c r="AN2488" s="1224"/>
      <c r="AO2488" s="1224"/>
      <c r="AP2488" s="1222"/>
      <c r="AQ2488" s="1222"/>
      <c r="AR2488" s="1222"/>
      <c r="AS2488" s="1224"/>
      <c r="AT2488" s="1222"/>
      <c r="AU2488" s="1224"/>
      <c r="AV2488" s="1224"/>
      <c r="AW2488" s="1224"/>
      <c r="AX2488" s="1224"/>
      <c r="AY2488" s="1225"/>
      <c r="AZ2488" s="1224"/>
      <c r="BA2488" s="1226"/>
      <c r="BB2488" s="1227"/>
      <c r="BC2488" s="1228"/>
      <c r="BD2488" s="1228"/>
      <c r="BE2488" s="1228"/>
      <c r="BF2488" s="1228"/>
      <c r="BG2488" s="1228"/>
      <c r="BH2488" s="1228"/>
      <c r="BI2488" s="1228"/>
    </row>
    <row r="2489" spans="2:61">
      <c r="B2489" s="535" t="s">
        <v>669</v>
      </c>
      <c r="C2489" s="536">
        <v>1</v>
      </c>
      <c r="D2489" s="537" t="str">
        <f>'Information Input'!$M$14</f>
        <v xml:space="preserve">      -      </v>
      </c>
      <c r="E2489" s="537" t="s">
        <v>138</v>
      </c>
      <c r="F2489" s="538">
        <f t="shared" si="356"/>
        <v>43739</v>
      </c>
      <c r="G2489" s="538">
        <f t="shared" si="357"/>
        <v>43830</v>
      </c>
      <c r="H2489" s="538">
        <f>'Information Input'!$H$35</f>
        <v>43555</v>
      </c>
      <c r="I2489" s="537" t="str">
        <f>'Information Input'!$J$22</f>
        <v>Quarterly</v>
      </c>
      <c r="J2489" s="538">
        <f>'Information Input'!$H$30</f>
        <v>43555</v>
      </c>
      <c r="K2489" s="537">
        <f>'Information Input'!$J$18</f>
        <v>2019</v>
      </c>
      <c r="L2489" s="579" t="s">
        <v>92</v>
      </c>
      <c r="M2489" s="540" t="s">
        <v>93</v>
      </c>
      <c r="N2489" s="541" t="s">
        <v>91</v>
      </c>
      <c r="O2489" s="542" t="s">
        <v>674</v>
      </c>
      <c r="P2489" s="537">
        <v>65</v>
      </c>
      <c r="Q2489" s="541" t="s">
        <v>207</v>
      </c>
      <c r="R2489" s="541" t="s">
        <v>239</v>
      </c>
      <c r="S2489" s="543">
        <f>'Report 1'!$K$18</f>
        <v>0</v>
      </c>
      <c r="T2489" s="544">
        <f>'Report 1'!$K$86</f>
        <v>0</v>
      </c>
      <c r="U2489" s="545">
        <f>'Report 1'!$K$172</f>
        <v>0</v>
      </c>
      <c r="AL2489" s="1"/>
      <c r="AM2489" s="1224"/>
      <c r="AN2489" s="1224"/>
      <c r="AO2489" s="1224"/>
      <c r="AP2489" s="1222"/>
      <c r="AQ2489" s="1222"/>
      <c r="AR2489" s="1222"/>
      <c r="AS2489" s="1224"/>
      <c r="AT2489" s="1222"/>
      <c r="AU2489" s="1224"/>
      <c r="AV2489" s="1224"/>
      <c r="AW2489" s="1224"/>
      <c r="AX2489" s="1224"/>
      <c r="AY2489" s="1225"/>
      <c r="AZ2489" s="1224"/>
      <c r="BA2489" s="1"/>
      <c r="BB2489" s="1227"/>
      <c r="BC2489" s="1228"/>
      <c r="BD2489" s="1228"/>
      <c r="BE2489" s="1228"/>
      <c r="BF2489" s="1228"/>
      <c r="BG2489" s="1228"/>
      <c r="BH2489" s="1228"/>
      <c r="BI2489" s="1228"/>
    </row>
    <row r="2490" spans="2:61">
      <c r="B2490" s="535" t="s">
        <v>669</v>
      </c>
      <c r="C2490" s="536">
        <v>1</v>
      </c>
      <c r="D2490" s="537" t="str">
        <f>'Information Input'!$M$14</f>
        <v xml:space="preserve">      -      </v>
      </c>
      <c r="E2490" s="537" t="s">
        <v>138</v>
      </c>
      <c r="F2490" s="538">
        <f t="shared" si="356"/>
        <v>43739</v>
      </c>
      <c r="G2490" s="538">
        <f t="shared" si="357"/>
        <v>43830</v>
      </c>
      <c r="H2490" s="538">
        <f>'Information Input'!$H$35</f>
        <v>43555</v>
      </c>
      <c r="I2490" s="537" t="str">
        <f>'Information Input'!$J$22</f>
        <v>Quarterly</v>
      </c>
      <c r="J2490" s="538">
        <f>'Information Input'!$H$30</f>
        <v>43555</v>
      </c>
      <c r="K2490" s="537">
        <f>'Information Input'!$J$18</f>
        <v>2019</v>
      </c>
      <c r="L2490" s="579" t="s">
        <v>92</v>
      </c>
      <c r="M2490" s="540" t="s">
        <v>93</v>
      </c>
      <c r="N2490" s="541" t="s">
        <v>91</v>
      </c>
      <c r="O2490" s="542" t="s">
        <v>679</v>
      </c>
      <c r="P2490" s="537">
        <v>66</v>
      </c>
      <c r="Q2490" s="541" t="s">
        <v>208</v>
      </c>
      <c r="R2490" s="541" t="s">
        <v>239</v>
      </c>
      <c r="S2490" s="543">
        <f>'Report 1'!$K$18</f>
        <v>0</v>
      </c>
      <c r="T2490" s="544">
        <f>'Report 1'!$K$87</f>
        <v>0</v>
      </c>
      <c r="U2490" s="545">
        <f>'Report 1'!$K$173</f>
        <v>0</v>
      </c>
      <c r="AL2490" s="576"/>
      <c r="AM2490" s="1221"/>
      <c r="AN2490" s="1221"/>
      <c r="AO2490" s="1221"/>
      <c r="AP2490" s="1222"/>
      <c r="AQ2490" s="1222"/>
      <c r="AR2490" s="1223"/>
      <c r="AS2490" s="1221"/>
      <c r="AT2490" s="1223"/>
      <c r="AU2490" s="1221"/>
      <c r="AV2490" s="1221"/>
      <c r="AW2490" s="1221"/>
      <c r="AX2490" s="1224"/>
      <c r="AY2490" s="1225"/>
      <c r="AZ2490" s="1224"/>
      <c r="BA2490" s="1226"/>
      <c r="BB2490" s="1227"/>
      <c r="BC2490" s="1228"/>
      <c r="BD2490" s="1228"/>
      <c r="BE2490" s="1228"/>
      <c r="BF2490" s="1228"/>
      <c r="BG2490" s="1228"/>
      <c r="BH2490" s="1228"/>
      <c r="BI2490" s="1228"/>
    </row>
    <row r="2491" spans="2:61">
      <c r="B2491" s="535" t="s">
        <v>669</v>
      </c>
      <c r="C2491" s="536">
        <v>1</v>
      </c>
      <c r="D2491" s="537" t="str">
        <f>'Information Input'!$M$14</f>
        <v xml:space="preserve">      -      </v>
      </c>
      <c r="E2491" s="537" t="s">
        <v>138</v>
      </c>
      <c r="F2491" s="538">
        <f t="shared" si="356"/>
        <v>43739</v>
      </c>
      <c r="G2491" s="538">
        <f t="shared" si="357"/>
        <v>43830</v>
      </c>
      <c r="H2491" s="538">
        <f>'Information Input'!$H$35</f>
        <v>43555</v>
      </c>
      <c r="I2491" s="537" t="str">
        <f>'Information Input'!$J$22</f>
        <v>Quarterly</v>
      </c>
      <c r="J2491" s="538">
        <f>'Information Input'!$H$30</f>
        <v>43555</v>
      </c>
      <c r="K2491" s="537">
        <f>'Information Input'!$J$18</f>
        <v>2019</v>
      </c>
      <c r="L2491" s="579" t="s">
        <v>92</v>
      </c>
      <c r="M2491" s="540" t="s">
        <v>93</v>
      </c>
      <c r="N2491" s="541" t="s">
        <v>91</v>
      </c>
      <c r="O2491" s="542" t="s">
        <v>679</v>
      </c>
      <c r="P2491" s="537">
        <v>67</v>
      </c>
      <c r="Q2491" s="541" t="s">
        <v>209</v>
      </c>
      <c r="R2491" s="541" t="s">
        <v>239</v>
      </c>
      <c r="S2491" s="543">
        <f>'Report 1'!$K$18</f>
        <v>0</v>
      </c>
      <c r="T2491" s="544">
        <f>'Report 1'!$K$88</f>
        <v>0</v>
      </c>
      <c r="U2491" s="545">
        <f>'Report 1'!$K$174</f>
        <v>0</v>
      </c>
      <c r="AL2491" s="1"/>
      <c r="AM2491" s="1224"/>
      <c r="AN2491" s="1224"/>
      <c r="AO2491" s="1224"/>
      <c r="AP2491" s="1222"/>
      <c r="AQ2491" s="1222"/>
      <c r="AR2491" s="1222"/>
      <c r="AS2491" s="1224"/>
      <c r="AT2491" s="1222"/>
      <c r="AU2491" s="1224"/>
      <c r="AV2491" s="1224"/>
      <c r="AW2491" s="1224"/>
      <c r="AX2491" s="1224"/>
      <c r="AY2491" s="1225"/>
      <c r="AZ2491" s="1224"/>
      <c r="BA2491" s="1226"/>
      <c r="BB2491" s="1227"/>
      <c r="BC2491" s="1228"/>
      <c r="BD2491" s="1228"/>
      <c r="BE2491" s="1228"/>
      <c r="BF2491" s="1228"/>
      <c r="BG2491" s="1228"/>
      <c r="BH2491" s="1228"/>
      <c r="BI2491" s="1228"/>
    </row>
    <row r="2492" spans="2:61">
      <c r="B2492" s="535" t="s">
        <v>669</v>
      </c>
      <c r="C2492" s="536">
        <v>1</v>
      </c>
      <c r="D2492" s="537" t="str">
        <f>'Information Input'!$M$14</f>
        <v xml:space="preserve">      -      </v>
      </c>
      <c r="E2492" s="537" t="s">
        <v>138</v>
      </c>
      <c r="F2492" s="538">
        <f t="shared" si="356"/>
        <v>43739</v>
      </c>
      <c r="G2492" s="538">
        <f t="shared" si="357"/>
        <v>43830</v>
      </c>
      <c r="H2492" s="538">
        <f>'Information Input'!$H$35</f>
        <v>43555</v>
      </c>
      <c r="I2492" s="537" t="str">
        <f>'Information Input'!$J$22</f>
        <v>Quarterly</v>
      </c>
      <c r="J2492" s="538">
        <f>'Information Input'!$H$30</f>
        <v>43555</v>
      </c>
      <c r="K2492" s="537">
        <f>'Information Input'!$J$18</f>
        <v>2019</v>
      </c>
      <c r="L2492" s="579" t="s">
        <v>92</v>
      </c>
      <c r="M2492" s="540" t="s">
        <v>93</v>
      </c>
      <c r="N2492" s="541" t="s">
        <v>91</v>
      </c>
      <c r="O2492" s="542" t="s">
        <v>679</v>
      </c>
      <c r="P2492" s="537">
        <v>68</v>
      </c>
      <c r="Q2492" s="541" t="s">
        <v>210</v>
      </c>
      <c r="R2492" s="541" t="s">
        <v>239</v>
      </c>
      <c r="S2492" s="543">
        <f>'Report 1'!$K$18</f>
        <v>0</v>
      </c>
      <c r="T2492" s="544">
        <f>'Report 1'!$K$89</f>
        <v>0</v>
      </c>
      <c r="U2492" s="545">
        <f>'Report 1'!$K$175</f>
        <v>0</v>
      </c>
      <c r="AL2492" s="1"/>
      <c r="AM2492" s="1224"/>
      <c r="AN2492" s="1224"/>
      <c r="AO2492" s="1224"/>
      <c r="AP2492" s="1222"/>
      <c r="AQ2492" s="1222"/>
      <c r="AR2492" s="1222"/>
      <c r="AS2492" s="1224"/>
      <c r="AT2492" s="1222"/>
      <c r="AU2492" s="1224"/>
      <c r="AV2492" s="1224"/>
      <c r="AW2492" s="1224"/>
      <c r="AX2492" s="1224"/>
      <c r="AY2492" s="1225"/>
      <c r="AZ2492" s="1224"/>
      <c r="BA2492" s="1226"/>
      <c r="BB2492" s="1227"/>
      <c r="BC2492" s="1228"/>
      <c r="BD2492" s="1228"/>
      <c r="BE2492" s="1228"/>
      <c r="BF2492" s="1228"/>
      <c r="BG2492" s="1228"/>
      <c r="BH2492" s="1228"/>
      <c r="BI2492" s="1228"/>
    </row>
    <row r="2493" spans="2:61">
      <c r="B2493" s="535" t="s">
        <v>669</v>
      </c>
      <c r="C2493" s="536">
        <v>1</v>
      </c>
      <c r="D2493" s="537" t="str">
        <f>'Information Input'!$M$14</f>
        <v xml:space="preserve">      -      </v>
      </c>
      <c r="E2493" s="537" t="s">
        <v>138</v>
      </c>
      <c r="F2493" s="538">
        <f t="shared" si="356"/>
        <v>43739</v>
      </c>
      <c r="G2493" s="538">
        <f t="shared" si="357"/>
        <v>43830</v>
      </c>
      <c r="H2493" s="538">
        <f>'Information Input'!$H$35</f>
        <v>43555</v>
      </c>
      <c r="I2493" s="537" t="str">
        <f>'Information Input'!$J$22</f>
        <v>Quarterly</v>
      </c>
      <c r="J2493" s="538">
        <f>'Information Input'!$H$30</f>
        <v>43555</v>
      </c>
      <c r="K2493" s="537">
        <f>'Information Input'!$J$18</f>
        <v>2019</v>
      </c>
      <c r="L2493" s="579" t="s">
        <v>92</v>
      </c>
      <c r="M2493" s="540" t="s">
        <v>93</v>
      </c>
      <c r="N2493" s="541" t="s">
        <v>91</v>
      </c>
      <c r="O2493" s="542" t="s">
        <v>679</v>
      </c>
      <c r="P2493" s="537">
        <v>69</v>
      </c>
      <c r="Q2493" s="541" t="s">
        <v>211</v>
      </c>
      <c r="R2493" s="541" t="s">
        <v>239</v>
      </c>
      <c r="S2493" s="543">
        <f>'Report 1'!$K$18</f>
        <v>0</v>
      </c>
      <c r="T2493" s="544">
        <f>'Report 1'!$K$90</f>
        <v>0</v>
      </c>
      <c r="U2493" s="545">
        <f>'Report 1'!$K$176</f>
        <v>0</v>
      </c>
      <c r="AL2493" s="1"/>
      <c r="AM2493" s="1224"/>
      <c r="AN2493" s="1224"/>
      <c r="AO2493" s="1224"/>
      <c r="AP2493" s="1222"/>
      <c r="AQ2493" s="1222"/>
      <c r="AR2493" s="1222"/>
      <c r="AS2493" s="1224"/>
      <c r="AT2493" s="1222"/>
      <c r="AU2493" s="1224"/>
      <c r="AV2493" s="1224"/>
      <c r="AW2493" s="1224"/>
      <c r="AX2493" s="1224"/>
      <c r="AY2493" s="1225"/>
      <c r="AZ2493" s="1224"/>
      <c r="BA2493" s="1226"/>
      <c r="BB2493" s="1227"/>
      <c r="BC2493" s="1228"/>
      <c r="BD2493" s="1228"/>
      <c r="BE2493" s="1228"/>
      <c r="BF2493" s="1228"/>
      <c r="BG2493" s="1228"/>
      <c r="BH2493" s="1228"/>
      <c r="BI2493" s="1228"/>
    </row>
    <row r="2494" spans="2:61">
      <c r="B2494" s="535" t="s">
        <v>669</v>
      </c>
      <c r="C2494" s="536">
        <v>1</v>
      </c>
      <c r="D2494" s="537" t="str">
        <f>'Information Input'!$M$14</f>
        <v xml:space="preserve">      -      </v>
      </c>
      <c r="E2494" s="537" t="s">
        <v>138</v>
      </c>
      <c r="F2494" s="538">
        <f t="shared" si="356"/>
        <v>43739</v>
      </c>
      <c r="G2494" s="538">
        <f t="shared" si="357"/>
        <v>43830</v>
      </c>
      <c r="H2494" s="538">
        <f>'Information Input'!$H$35</f>
        <v>43555</v>
      </c>
      <c r="I2494" s="537" t="str">
        <f>'Information Input'!$J$22</f>
        <v>Quarterly</v>
      </c>
      <c r="J2494" s="538">
        <f>'Information Input'!$H$30</f>
        <v>43555</v>
      </c>
      <c r="K2494" s="537">
        <f>'Information Input'!$J$18</f>
        <v>2019</v>
      </c>
      <c r="L2494" s="579" t="s">
        <v>92</v>
      </c>
      <c r="M2494" s="540" t="s">
        <v>93</v>
      </c>
      <c r="N2494" s="541" t="s">
        <v>91</v>
      </c>
      <c r="O2494" s="542" t="s">
        <v>680</v>
      </c>
      <c r="P2494" s="537">
        <v>70</v>
      </c>
      <c r="Q2494" s="541" t="s">
        <v>212</v>
      </c>
      <c r="R2494" s="541" t="s">
        <v>239</v>
      </c>
      <c r="S2494" s="543">
        <f>'Report 1'!$K$18</f>
        <v>0</v>
      </c>
      <c r="T2494" s="544">
        <f>'Report 1'!$K$91</f>
        <v>0</v>
      </c>
      <c r="U2494" s="545">
        <f>'Report 1'!$K$177</f>
        <v>0</v>
      </c>
      <c r="AL2494" s="1"/>
      <c r="AM2494" s="1224"/>
      <c r="AN2494" s="1224"/>
      <c r="AO2494" s="1224"/>
      <c r="AP2494" s="1222"/>
      <c r="AQ2494" s="1222"/>
      <c r="AR2494" s="1222"/>
      <c r="AS2494" s="1224"/>
      <c r="AT2494" s="1222"/>
      <c r="AU2494" s="1224"/>
      <c r="AV2494" s="1224"/>
      <c r="AW2494" s="1224"/>
      <c r="AX2494" s="1224"/>
      <c r="AY2494" s="1225"/>
      <c r="AZ2494" s="1224"/>
      <c r="BA2494" s="1226"/>
      <c r="BB2494" s="1227"/>
      <c r="BC2494" s="1228"/>
      <c r="BD2494" s="1228"/>
      <c r="BE2494" s="1228"/>
      <c r="BF2494" s="1228"/>
      <c r="BG2494" s="1228"/>
      <c r="BH2494" s="1228"/>
      <c r="BI2494" s="1228"/>
    </row>
    <row r="2495" spans="2:61">
      <c r="B2495" s="535" t="s">
        <v>669</v>
      </c>
      <c r="C2495" s="536">
        <v>1</v>
      </c>
      <c r="D2495" s="537" t="str">
        <f>'Information Input'!$M$14</f>
        <v xml:space="preserve">      -      </v>
      </c>
      <c r="E2495" s="537" t="s">
        <v>138</v>
      </c>
      <c r="F2495" s="538">
        <f t="shared" si="356"/>
        <v>43739</v>
      </c>
      <c r="G2495" s="538">
        <f t="shared" si="357"/>
        <v>43830</v>
      </c>
      <c r="H2495" s="538">
        <f>'Information Input'!$H$35</f>
        <v>43555</v>
      </c>
      <c r="I2495" s="537" t="str">
        <f>'Information Input'!$J$22</f>
        <v>Quarterly</v>
      </c>
      <c r="J2495" s="538">
        <f>'Information Input'!$H$30</f>
        <v>43555</v>
      </c>
      <c r="K2495" s="537">
        <f>'Information Input'!$J$18</f>
        <v>2019</v>
      </c>
      <c r="L2495" s="579" t="s">
        <v>92</v>
      </c>
      <c r="M2495" s="540" t="s">
        <v>93</v>
      </c>
      <c r="N2495" s="541" t="s">
        <v>91</v>
      </c>
      <c r="O2495" s="542" t="s">
        <v>680</v>
      </c>
      <c r="P2495" s="537">
        <v>71</v>
      </c>
      <c r="Q2495" s="541" t="s">
        <v>213</v>
      </c>
      <c r="R2495" s="541" t="s">
        <v>239</v>
      </c>
      <c r="S2495" s="543">
        <f>'Report 1'!$K$18</f>
        <v>0</v>
      </c>
      <c r="T2495" s="544">
        <f>'Report 1'!$K$92</f>
        <v>0</v>
      </c>
      <c r="U2495" s="545">
        <f>'Report 1'!$K$178</f>
        <v>0</v>
      </c>
      <c r="AL2495" s="1"/>
      <c r="AM2495" s="1224"/>
      <c r="AN2495" s="1224"/>
      <c r="AO2495" s="1224"/>
      <c r="AP2495" s="1222"/>
      <c r="AQ2495" s="1222"/>
      <c r="AR2495" s="1222"/>
      <c r="AS2495" s="1224"/>
      <c r="AT2495" s="1222"/>
      <c r="AU2495" s="1224"/>
      <c r="AV2495" s="1224"/>
      <c r="AW2495" s="1224"/>
      <c r="AX2495" s="1224"/>
      <c r="AY2495" s="1225"/>
      <c r="AZ2495" s="1224"/>
      <c r="BA2495" s="1226"/>
      <c r="BB2495" s="1227"/>
      <c r="BC2495" s="1228"/>
      <c r="BD2495" s="1228"/>
      <c r="BE2495" s="1228"/>
      <c r="BF2495" s="1228"/>
      <c r="BG2495" s="1228"/>
      <c r="BH2495" s="1228"/>
      <c r="BI2495" s="1228"/>
    </row>
    <row r="2496" spans="2:61">
      <c r="B2496" s="573" t="s">
        <v>669</v>
      </c>
      <c r="C2496" s="574">
        <v>1</v>
      </c>
      <c r="D2496" s="562" t="str">
        <f>'Information Input'!$M$14</f>
        <v xml:space="preserve">      -      </v>
      </c>
      <c r="E2496" s="562" t="s">
        <v>138</v>
      </c>
      <c r="F2496" s="559">
        <f t="shared" si="356"/>
        <v>43739</v>
      </c>
      <c r="G2496" s="559">
        <f t="shared" si="357"/>
        <v>43830</v>
      </c>
      <c r="H2496" s="559">
        <f>'Information Input'!$H$35</f>
        <v>43555</v>
      </c>
      <c r="I2496" s="562" t="str">
        <f>'Information Input'!$J$22</f>
        <v>Quarterly</v>
      </c>
      <c r="J2496" s="559">
        <f>'Information Input'!$H$30</f>
        <v>43555</v>
      </c>
      <c r="K2496" s="562">
        <f>'Information Input'!$J$18</f>
        <v>2019</v>
      </c>
      <c r="L2496" s="580" t="s">
        <v>92</v>
      </c>
      <c r="M2496" s="564" t="s">
        <v>93</v>
      </c>
      <c r="N2496" s="561" t="s">
        <v>91</v>
      </c>
      <c r="O2496" s="575" t="s">
        <v>674</v>
      </c>
      <c r="P2496" s="537">
        <v>72</v>
      </c>
      <c r="Q2496" s="541" t="s">
        <v>214</v>
      </c>
      <c r="R2496" s="561" t="s">
        <v>239</v>
      </c>
      <c r="S2496" s="560">
        <f>'Report 1'!$K$18</f>
        <v>0</v>
      </c>
      <c r="T2496" s="568">
        <f>'Report 1'!$K$93</f>
        <v>0</v>
      </c>
      <c r="U2496" s="571">
        <f>'Report 1'!$K$179</f>
        <v>0</v>
      </c>
      <c r="AL2496" s="1"/>
      <c r="AM2496" s="1224"/>
      <c r="AN2496" s="1224"/>
      <c r="AO2496" s="1224"/>
      <c r="AP2496" s="1222"/>
      <c r="AQ2496" s="1222"/>
      <c r="AR2496" s="1222"/>
      <c r="AS2496" s="1224"/>
      <c r="AT2496" s="1222"/>
      <c r="AU2496" s="1224"/>
      <c r="AV2496" s="1224"/>
      <c r="AW2496" s="1224"/>
      <c r="AX2496" s="1224"/>
      <c r="AY2496" s="1225"/>
      <c r="AZ2496" s="1224"/>
      <c r="BA2496" s="1226"/>
      <c r="BB2496" s="1227"/>
      <c r="BC2496" s="1228"/>
      <c r="BD2496" s="1228"/>
      <c r="BE2496" s="1228"/>
      <c r="BF2496" s="1228"/>
      <c r="BG2496" s="1228"/>
      <c r="BH2496" s="1228"/>
      <c r="BI2496" s="1228"/>
    </row>
    <row r="2497" spans="2:61">
      <c r="B2497" s="515" t="s">
        <v>669</v>
      </c>
      <c r="C2497" s="516">
        <v>1</v>
      </c>
      <c r="D2497" s="517" t="str">
        <f>'Information Input'!$M$14</f>
        <v xml:space="preserve">      -      </v>
      </c>
      <c r="E2497" s="517" t="s">
        <v>138</v>
      </c>
      <c r="F2497" s="518">
        <f t="shared" si="356"/>
        <v>43739</v>
      </c>
      <c r="G2497" s="518">
        <f t="shared" si="357"/>
        <v>43830</v>
      </c>
      <c r="H2497" s="519">
        <f>'Information Input'!$H$35</f>
        <v>43555</v>
      </c>
      <c r="I2497" s="517" t="str">
        <f>'Information Input'!$J$22</f>
        <v>Quarterly</v>
      </c>
      <c r="J2497" s="519">
        <f>'Information Input'!$H$30</f>
        <v>43555</v>
      </c>
      <c r="K2497" s="517">
        <f>'Information Input'!$J$18</f>
        <v>2019</v>
      </c>
      <c r="L2497" s="578" t="s">
        <v>94</v>
      </c>
      <c r="M2497" s="521" t="s">
        <v>95</v>
      </c>
      <c r="N2497" s="522" t="s">
        <v>96</v>
      </c>
      <c r="O2497" s="523" t="s">
        <v>670</v>
      </c>
      <c r="P2497" s="517">
        <v>2</v>
      </c>
      <c r="Q2497" s="522" t="s">
        <v>142</v>
      </c>
      <c r="R2497" s="522" t="s">
        <v>239</v>
      </c>
      <c r="S2497" s="524">
        <f>'Report 1'!$P$18</f>
        <v>0</v>
      </c>
      <c r="T2497" s="525">
        <f>'Report 1'!$P$20</f>
        <v>0</v>
      </c>
      <c r="U2497" s="526">
        <f>'Report 1'!$P$106</f>
        <v>0</v>
      </c>
      <c r="AL2497" s="1"/>
      <c r="AM2497" s="1224"/>
      <c r="AN2497" s="1224"/>
      <c r="AO2497" s="1224"/>
      <c r="AP2497" s="1222"/>
      <c r="AQ2497" s="1222"/>
      <c r="AR2497" s="1222"/>
      <c r="AS2497" s="1224"/>
      <c r="AT2497" s="1222"/>
      <c r="AU2497" s="1224"/>
      <c r="AV2497" s="1224"/>
      <c r="AW2497" s="1224"/>
      <c r="AX2497" s="1224"/>
      <c r="AY2497" s="1225"/>
      <c r="AZ2497" s="1224"/>
      <c r="BA2497" s="1226"/>
      <c r="BB2497" s="1227"/>
      <c r="BC2497" s="1228"/>
      <c r="BD2497" s="1228"/>
      <c r="BE2497" s="1228"/>
      <c r="BF2497" s="1228"/>
      <c r="BG2497" s="1228"/>
      <c r="BH2497" s="1228"/>
      <c r="BI2497" s="1228"/>
    </row>
    <row r="2498" spans="2:61">
      <c r="B2498" s="535" t="s">
        <v>669</v>
      </c>
      <c r="C2498" s="536">
        <v>1</v>
      </c>
      <c r="D2498" s="537" t="str">
        <f>'Information Input'!$M$14</f>
        <v xml:space="preserve">      -      </v>
      </c>
      <c r="E2498" s="537" t="s">
        <v>138</v>
      </c>
      <c r="F2498" s="538">
        <f t="shared" si="356"/>
        <v>43739</v>
      </c>
      <c r="G2498" s="538">
        <f t="shared" si="357"/>
        <v>43830</v>
      </c>
      <c r="H2498" s="538">
        <f>'Information Input'!$H$35</f>
        <v>43555</v>
      </c>
      <c r="I2498" s="537" t="str">
        <f>'Information Input'!$J$22</f>
        <v>Quarterly</v>
      </c>
      <c r="J2498" s="538">
        <f>'Information Input'!$H$30</f>
        <v>43555</v>
      </c>
      <c r="K2498" s="537">
        <f>'Information Input'!$J$18</f>
        <v>2019</v>
      </c>
      <c r="L2498" s="579" t="s">
        <v>94</v>
      </c>
      <c r="M2498" s="540" t="s">
        <v>95</v>
      </c>
      <c r="N2498" s="541" t="s">
        <v>96</v>
      </c>
      <c r="O2498" s="542" t="s">
        <v>670</v>
      </c>
      <c r="P2498" s="537">
        <v>3</v>
      </c>
      <c r="Q2498" s="541" t="s">
        <v>143</v>
      </c>
      <c r="R2498" s="541" t="s">
        <v>239</v>
      </c>
      <c r="S2498" s="543">
        <f>'Report 1'!$P$18</f>
        <v>0</v>
      </c>
      <c r="T2498" s="544">
        <f>'Report 1'!$P$21</f>
        <v>0</v>
      </c>
      <c r="U2498" s="545">
        <f>'Report 1'!$P$107</f>
        <v>0</v>
      </c>
      <c r="AL2498" s="1"/>
      <c r="AM2498" s="1224"/>
      <c r="AN2498" s="1224"/>
      <c r="AO2498" s="1224"/>
      <c r="AP2498" s="1222"/>
      <c r="AQ2498" s="1222"/>
      <c r="AR2498" s="1222"/>
      <c r="AS2498" s="1224"/>
      <c r="AT2498" s="1222"/>
      <c r="AU2498" s="1224"/>
      <c r="AV2498" s="1224"/>
      <c r="AW2498" s="1224"/>
      <c r="AX2498" s="1224"/>
      <c r="AY2498" s="1225"/>
      <c r="AZ2498" s="1224"/>
      <c r="BA2498" s="1226"/>
      <c r="BB2498" s="1227"/>
      <c r="BC2498" s="1228"/>
      <c r="BD2498" s="1228"/>
      <c r="BE2498" s="1228"/>
      <c r="BF2498" s="1228"/>
      <c r="BG2498" s="1228"/>
      <c r="BH2498" s="1228"/>
      <c r="BI2498" s="1228"/>
    </row>
    <row r="2499" spans="2:61">
      <c r="B2499" s="535" t="s">
        <v>669</v>
      </c>
      <c r="C2499" s="536">
        <v>1</v>
      </c>
      <c r="D2499" s="537" t="str">
        <f>'Information Input'!$M$14</f>
        <v xml:space="preserve">      -      </v>
      </c>
      <c r="E2499" s="537" t="s">
        <v>138</v>
      </c>
      <c r="F2499" s="538">
        <f t="shared" si="356"/>
        <v>43739</v>
      </c>
      <c r="G2499" s="538">
        <f t="shared" si="357"/>
        <v>43830</v>
      </c>
      <c r="H2499" s="538">
        <f>'Information Input'!$H$35</f>
        <v>43555</v>
      </c>
      <c r="I2499" s="537" t="str">
        <f>'Information Input'!$J$22</f>
        <v>Quarterly</v>
      </c>
      <c r="J2499" s="538">
        <f>'Information Input'!$H$30</f>
        <v>43555</v>
      </c>
      <c r="K2499" s="537">
        <f>'Information Input'!$J$18</f>
        <v>2019</v>
      </c>
      <c r="L2499" s="579" t="s">
        <v>94</v>
      </c>
      <c r="M2499" s="540" t="s">
        <v>95</v>
      </c>
      <c r="N2499" s="541" t="s">
        <v>96</v>
      </c>
      <c r="O2499" s="542" t="s">
        <v>670</v>
      </c>
      <c r="P2499" s="537">
        <v>4</v>
      </c>
      <c r="Q2499" s="541" t="s">
        <v>144</v>
      </c>
      <c r="R2499" s="541" t="s">
        <v>239</v>
      </c>
      <c r="S2499" s="543">
        <f>'Report 1'!$P$18</f>
        <v>0</v>
      </c>
      <c r="T2499" s="544">
        <f>'Report 1'!$P$22</f>
        <v>0</v>
      </c>
      <c r="U2499" s="545">
        <f>'Report 1'!$P$108</f>
        <v>0</v>
      </c>
      <c r="AL2499" s="1"/>
      <c r="AM2499" s="1224"/>
      <c r="AN2499" s="1224"/>
      <c r="AO2499" s="1224"/>
      <c r="AP2499" s="1222"/>
      <c r="AQ2499" s="1222"/>
      <c r="AR2499" s="1222"/>
      <c r="AS2499" s="1224"/>
      <c r="AT2499" s="1222"/>
      <c r="AU2499" s="1224"/>
      <c r="AV2499" s="1224"/>
      <c r="AW2499" s="1224"/>
      <c r="AX2499" s="1224"/>
      <c r="AY2499" s="1225"/>
      <c r="AZ2499" s="1224"/>
      <c r="BA2499" s="1226"/>
      <c r="BB2499" s="1227"/>
      <c r="BC2499" s="1228"/>
      <c r="BD2499" s="1228"/>
      <c r="BE2499" s="1228"/>
      <c r="BF2499" s="1228"/>
      <c r="BG2499" s="1228"/>
      <c r="BH2499" s="1228"/>
      <c r="BI2499" s="1228"/>
    </row>
    <row r="2500" spans="2:61">
      <c r="B2500" s="535" t="s">
        <v>669</v>
      </c>
      <c r="C2500" s="536">
        <v>1</v>
      </c>
      <c r="D2500" s="537" t="str">
        <f>'Information Input'!$M$14</f>
        <v xml:space="preserve">      -      </v>
      </c>
      <c r="E2500" s="537" t="s">
        <v>138</v>
      </c>
      <c r="F2500" s="538">
        <f t="shared" si="356"/>
        <v>43739</v>
      </c>
      <c r="G2500" s="538">
        <f t="shared" si="357"/>
        <v>43830</v>
      </c>
      <c r="H2500" s="538">
        <f>'Information Input'!$H$35</f>
        <v>43555</v>
      </c>
      <c r="I2500" s="537" t="str">
        <f>'Information Input'!$J$22</f>
        <v>Quarterly</v>
      </c>
      <c r="J2500" s="538">
        <f>'Information Input'!$H$30</f>
        <v>43555</v>
      </c>
      <c r="K2500" s="537">
        <f>'Information Input'!$J$18</f>
        <v>2019</v>
      </c>
      <c r="L2500" s="579" t="s">
        <v>94</v>
      </c>
      <c r="M2500" s="540" t="s">
        <v>95</v>
      </c>
      <c r="N2500" s="541" t="s">
        <v>96</v>
      </c>
      <c r="O2500" s="542" t="s">
        <v>670</v>
      </c>
      <c r="P2500" s="537">
        <v>5</v>
      </c>
      <c r="Q2500" s="541" t="s">
        <v>145</v>
      </c>
      <c r="R2500" s="541" t="s">
        <v>239</v>
      </c>
      <c r="S2500" s="543">
        <f>'Report 1'!$P$18</f>
        <v>0</v>
      </c>
      <c r="T2500" s="544">
        <f>'Report 1'!$P$23</f>
        <v>0</v>
      </c>
      <c r="U2500" s="545">
        <f>'Report 1'!$P$109</f>
        <v>0</v>
      </c>
      <c r="AL2500" s="1"/>
      <c r="AM2500" s="1224"/>
      <c r="AN2500" s="1224"/>
      <c r="AO2500" s="1224"/>
      <c r="AP2500" s="1222"/>
      <c r="AQ2500" s="1222"/>
      <c r="AR2500" s="1222"/>
      <c r="AS2500" s="1224"/>
      <c r="AT2500" s="1222"/>
      <c r="AU2500" s="1224"/>
      <c r="AV2500" s="1224"/>
      <c r="AW2500" s="1224"/>
      <c r="AX2500" s="1224"/>
      <c r="AY2500" s="1225"/>
      <c r="AZ2500" s="1224"/>
      <c r="BA2500" s="1226"/>
      <c r="BB2500" s="1227"/>
      <c r="BC2500" s="1228"/>
      <c r="BD2500" s="1228"/>
      <c r="BE2500" s="1228"/>
      <c r="BF2500" s="1228"/>
      <c r="BG2500" s="1228"/>
      <c r="BH2500" s="1228"/>
      <c r="BI2500" s="1228"/>
    </row>
    <row r="2501" spans="2:61">
      <c r="B2501" s="535" t="s">
        <v>669</v>
      </c>
      <c r="C2501" s="536">
        <v>1</v>
      </c>
      <c r="D2501" s="537" t="str">
        <f>'Information Input'!$M$14</f>
        <v xml:space="preserve">      -      </v>
      </c>
      <c r="E2501" s="537" t="s">
        <v>138</v>
      </c>
      <c r="F2501" s="538">
        <f t="shared" si="356"/>
        <v>43739</v>
      </c>
      <c r="G2501" s="538">
        <f t="shared" si="357"/>
        <v>43830</v>
      </c>
      <c r="H2501" s="538">
        <f>'Information Input'!$H$35</f>
        <v>43555</v>
      </c>
      <c r="I2501" s="537" t="str">
        <f>'Information Input'!$J$22</f>
        <v>Quarterly</v>
      </c>
      <c r="J2501" s="538">
        <f>'Information Input'!$H$30</f>
        <v>43555</v>
      </c>
      <c r="K2501" s="537">
        <f>'Information Input'!$J$18</f>
        <v>2019</v>
      </c>
      <c r="L2501" s="579" t="s">
        <v>94</v>
      </c>
      <c r="M2501" s="540" t="s">
        <v>95</v>
      </c>
      <c r="N2501" s="541" t="s">
        <v>96</v>
      </c>
      <c r="O2501" s="542" t="s">
        <v>670</v>
      </c>
      <c r="P2501" s="537">
        <v>6</v>
      </c>
      <c r="Q2501" s="541" t="s">
        <v>146</v>
      </c>
      <c r="R2501" s="541" t="s">
        <v>239</v>
      </c>
      <c r="S2501" s="543">
        <f>'Report 1'!$P$18</f>
        <v>0</v>
      </c>
      <c r="T2501" s="544">
        <f>'Report 1'!$P$24</f>
        <v>0</v>
      </c>
      <c r="U2501" s="545">
        <f>'Report 1'!$P$110</f>
        <v>0</v>
      </c>
      <c r="AL2501" s="1"/>
      <c r="AM2501" s="1224"/>
      <c r="AN2501" s="1224"/>
      <c r="AO2501" s="1224"/>
      <c r="AP2501" s="1222"/>
      <c r="AQ2501" s="1222"/>
      <c r="AR2501" s="1222"/>
      <c r="AS2501" s="1224"/>
      <c r="AT2501" s="1222"/>
      <c r="AU2501" s="1224"/>
      <c r="AV2501" s="1224"/>
      <c r="AW2501" s="1224"/>
      <c r="AX2501" s="1224"/>
      <c r="AY2501" s="1225"/>
      <c r="AZ2501" s="1224"/>
      <c r="BA2501" s="1226"/>
      <c r="BB2501" s="1227"/>
      <c r="BC2501" s="1228"/>
      <c r="BD2501" s="1228"/>
      <c r="BE2501" s="1228"/>
      <c r="BF2501" s="1228"/>
      <c r="BG2501" s="1228"/>
      <c r="BH2501" s="1228"/>
      <c r="BI2501" s="1228"/>
    </row>
    <row r="2502" spans="2:61">
      <c r="B2502" s="535" t="s">
        <v>669</v>
      </c>
      <c r="C2502" s="536">
        <v>1</v>
      </c>
      <c r="D2502" s="537" t="str">
        <f>'Information Input'!$M$14</f>
        <v xml:space="preserve">      -      </v>
      </c>
      <c r="E2502" s="537" t="s">
        <v>138</v>
      </c>
      <c r="F2502" s="538">
        <f t="shared" si="356"/>
        <v>43739</v>
      </c>
      <c r="G2502" s="538">
        <f t="shared" si="357"/>
        <v>43830</v>
      </c>
      <c r="H2502" s="538">
        <f>'Information Input'!$H$35</f>
        <v>43555</v>
      </c>
      <c r="I2502" s="537" t="str">
        <f>'Information Input'!$J$22</f>
        <v>Quarterly</v>
      </c>
      <c r="J2502" s="538">
        <f>'Information Input'!$H$30</f>
        <v>43555</v>
      </c>
      <c r="K2502" s="537">
        <f>'Information Input'!$J$18</f>
        <v>2019</v>
      </c>
      <c r="L2502" s="579" t="s">
        <v>94</v>
      </c>
      <c r="M2502" s="540" t="s">
        <v>95</v>
      </c>
      <c r="N2502" s="541" t="s">
        <v>96</v>
      </c>
      <c r="O2502" s="542" t="s">
        <v>674</v>
      </c>
      <c r="P2502" s="537">
        <v>7</v>
      </c>
      <c r="Q2502" s="541" t="s">
        <v>147</v>
      </c>
      <c r="R2502" s="541" t="s">
        <v>239</v>
      </c>
      <c r="S2502" s="543">
        <f>'Report 1'!$P$18</f>
        <v>0</v>
      </c>
      <c r="T2502" s="544">
        <f>'Report 1'!$P$25</f>
        <v>0</v>
      </c>
      <c r="U2502" s="545">
        <f>'Report 1'!$P$111</f>
        <v>0</v>
      </c>
      <c r="AL2502" s="1"/>
      <c r="AM2502" s="1224"/>
      <c r="AN2502" s="1224"/>
      <c r="AO2502" s="1224"/>
      <c r="AP2502" s="1222"/>
      <c r="AQ2502" s="1222"/>
      <c r="AR2502" s="1222"/>
      <c r="AS2502" s="1224"/>
      <c r="AT2502" s="1222"/>
      <c r="AU2502" s="1224"/>
      <c r="AV2502" s="1224"/>
      <c r="AW2502" s="1224"/>
      <c r="AX2502" s="1224"/>
      <c r="AY2502" s="1225"/>
      <c r="AZ2502" s="1224"/>
      <c r="BA2502" s="1226"/>
      <c r="BB2502" s="1227"/>
      <c r="BC2502" s="1228"/>
      <c r="BD2502" s="1228"/>
      <c r="BE2502" s="1228"/>
      <c r="BF2502" s="1228"/>
      <c r="BG2502" s="1228"/>
      <c r="BH2502" s="1228"/>
      <c r="BI2502" s="1228"/>
    </row>
    <row r="2503" spans="2:61">
      <c r="B2503" s="535" t="s">
        <v>669</v>
      </c>
      <c r="C2503" s="536">
        <v>1</v>
      </c>
      <c r="D2503" s="537" t="str">
        <f>'Information Input'!$M$14</f>
        <v xml:space="preserve">      -      </v>
      </c>
      <c r="E2503" s="537" t="s">
        <v>138</v>
      </c>
      <c r="F2503" s="538">
        <f t="shared" si="356"/>
        <v>43739</v>
      </c>
      <c r="G2503" s="538">
        <f t="shared" si="357"/>
        <v>43830</v>
      </c>
      <c r="H2503" s="538">
        <f>'Information Input'!$H$35</f>
        <v>43555</v>
      </c>
      <c r="I2503" s="537" t="str">
        <f>'Information Input'!$J$22</f>
        <v>Quarterly</v>
      </c>
      <c r="J2503" s="538">
        <f>'Information Input'!$H$30</f>
        <v>43555</v>
      </c>
      <c r="K2503" s="537">
        <f>'Information Input'!$J$18</f>
        <v>2019</v>
      </c>
      <c r="L2503" s="579" t="s">
        <v>94</v>
      </c>
      <c r="M2503" s="540" t="s">
        <v>95</v>
      </c>
      <c r="N2503" s="541" t="s">
        <v>96</v>
      </c>
      <c r="O2503" s="542" t="s">
        <v>670</v>
      </c>
      <c r="P2503" s="537">
        <v>8</v>
      </c>
      <c r="Q2503" s="541" t="s">
        <v>148</v>
      </c>
      <c r="R2503" s="541" t="s">
        <v>239</v>
      </c>
      <c r="S2503" s="543">
        <f>'Report 1'!$P$18</f>
        <v>0</v>
      </c>
      <c r="T2503" s="544">
        <f>'Report 1'!$P$26</f>
        <v>0</v>
      </c>
      <c r="U2503" s="545">
        <f>'Report 1'!$P$112</f>
        <v>0</v>
      </c>
      <c r="AL2503" s="1"/>
      <c r="AM2503" s="1224"/>
      <c r="AN2503" s="1224"/>
      <c r="AO2503" s="1224"/>
      <c r="AP2503" s="1222"/>
      <c r="AQ2503" s="1222"/>
      <c r="AR2503" s="1222"/>
      <c r="AS2503" s="1224"/>
      <c r="AT2503" s="1222"/>
      <c r="AU2503" s="1224"/>
      <c r="AV2503" s="1224"/>
      <c r="AW2503" s="1224"/>
      <c r="AX2503" s="1224"/>
      <c r="AY2503" s="1225"/>
      <c r="AZ2503" s="1224"/>
      <c r="BA2503" s="1226"/>
      <c r="BB2503" s="1227"/>
      <c r="BC2503" s="1228"/>
      <c r="BD2503" s="1228"/>
      <c r="BE2503" s="1228"/>
      <c r="BF2503" s="1228"/>
      <c r="BG2503" s="1228"/>
      <c r="BH2503" s="1228"/>
      <c r="BI2503" s="1228"/>
    </row>
    <row r="2504" spans="2:61">
      <c r="B2504" s="535" t="s">
        <v>669</v>
      </c>
      <c r="C2504" s="536">
        <v>1</v>
      </c>
      <c r="D2504" s="537" t="str">
        <f>'Information Input'!$M$14</f>
        <v xml:space="preserve">      -      </v>
      </c>
      <c r="E2504" s="537" t="s">
        <v>138</v>
      </c>
      <c r="F2504" s="538">
        <f t="shared" si="356"/>
        <v>43739</v>
      </c>
      <c r="G2504" s="538">
        <f t="shared" si="357"/>
        <v>43830</v>
      </c>
      <c r="H2504" s="538">
        <f>'Information Input'!$H$35</f>
        <v>43555</v>
      </c>
      <c r="I2504" s="537" t="str">
        <f>'Information Input'!$J$22</f>
        <v>Quarterly</v>
      </c>
      <c r="J2504" s="538">
        <f>'Information Input'!$H$30</f>
        <v>43555</v>
      </c>
      <c r="K2504" s="537">
        <f>'Information Input'!$J$18</f>
        <v>2019</v>
      </c>
      <c r="L2504" s="579" t="s">
        <v>94</v>
      </c>
      <c r="M2504" s="540" t="s">
        <v>95</v>
      </c>
      <c r="N2504" s="541" t="s">
        <v>96</v>
      </c>
      <c r="O2504" s="542" t="s">
        <v>670</v>
      </c>
      <c r="P2504" s="537">
        <v>9</v>
      </c>
      <c r="Q2504" s="541" t="s">
        <v>149</v>
      </c>
      <c r="R2504" s="541" t="s">
        <v>239</v>
      </c>
      <c r="S2504" s="543">
        <f>'Report 1'!$P$18</f>
        <v>0</v>
      </c>
      <c r="T2504" s="544">
        <f>'Report 1'!$P$27</f>
        <v>0</v>
      </c>
      <c r="U2504" s="545">
        <f>'Report 1'!$P$113</f>
        <v>0</v>
      </c>
      <c r="AL2504" s="1"/>
      <c r="AM2504" s="1224"/>
      <c r="AN2504" s="1224"/>
      <c r="AO2504" s="1224"/>
      <c r="AP2504" s="1222"/>
      <c r="AQ2504" s="1222"/>
      <c r="AR2504" s="1222"/>
      <c r="AS2504" s="1224"/>
      <c r="AT2504" s="1222"/>
      <c r="AU2504" s="1224"/>
      <c r="AV2504" s="1224"/>
      <c r="AW2504" s="1224"/>
      <c r="AX2504" s="1224"/>
      <c r="AY2504" s="1225"/>
      <c r="AZ2504" s="1224"/>
      <c r="BA2504" s="1226"/>
      <c r="BB2504" s="1227"/>
      <c r="BC2504" s="1228"/>
      <c r="BD2504" s="1228"/>
      <c r="BE2504" s="1228"/>
      <c r="BF2504" s="1228"/>
      <c r="BG2504" s="1228"/>
      <c r="BH2504" s="1228"/>
      <c r="BI2504" s="1228"/>
    </row>
    <row r="2505" spans="2:61">
      <c r="B2505" s="535" t="s">
        <v>669</v>
      </c>
      <c r="C2505" s="536">
        <v>1</v>
      </c>
      <c r="D2505" s="537" t="str">
        <f>'Information Input'!$M$14</f>
        <v xml:space="preserve">      -      </v>
      </c>
      <c r="E2505" s="537" t="s">
        <v>138</v>
      </c>
      <c r="F2505" s="538">
        <f t="shared" si="356"/>
        <v>43739</v>
      </c>
      <c r="G2505" s="538">
        <f t="shared" si="357"/>
        <v>43830</v>
      </c>
      <c r="H2505" s="538">
        <f>'Information Input'!$H$35</f>
        <v>43555</v>
      </c>
      <c r="I2505" s="537" t="str">
        <f>'Information Input'!$J$22</f>
        <v>Quarterly</v>
      </c>
      <c r="J2505" s="538">
        <f>'Information Input'!$H$30</f>
        <v>43555</v>
      </c>
      <c r="K2505" s="537">
        <f>'Information Input'!$J$18</f>
        <v>2019</v>
      </c>
      <c r="L2505" s="579" t="s">
        <v>94</v>
      </c>
      <c r="M2505" s="540" t="s">
        <v>95</v>
      </c>
      <c r="N2505" s="541" t="s">
        <v>96</v>
      </c>
      <c r="O2505" s="542" t="s">
        <v>674</v>
      </c>
      <c r="P2505" s="537">
        <v>10</v>
      </c>
      <c r="Q2505" s="541" t="s">
        <v>150</v>
      </c>
      <c r="R2505" s="541" t="s">
        <v>239</v>
      </c>
      <c r="S2505" s="543">
        <f>'Report 1'!$P$18</f>
        <v>0</v>
      </c>
      <c r="T2505" s="544">
        <f>'Report 1'!$P$28</f>
        <v>0</v>
      </c>
      <c r="U2505" s="545">
        <f>'Report 1'!$P$114</f>
        <v>0</v>
      </c>
      <c r="AL2505" s="1"/>
      <c r="AM2505" s="1224"/>
      <c r="AN2505" s="1224"/>
      <c r="AO2505" s="1224"/>
      <c r="AP2505" s="1222"/>
      <c r="AQ2505" s="1222"/>
      <c r="AR2505" s="1222"/>
      <c r="AS2505" s="1224"/>
      <c r="AT2505" s="1222"/>
      <c r="AU2505" s="1224"/>
      <c r="AV2505" s="1224"/>
      <c r="AW2505" s="1224"/>
      <c r="AX2505" s="1224"/>
      <c r="AY2505" s="1225"/>
      <c r="AZ2505" s="1224"/>
      <c r="BA2505" s="1226"/>
      <c r="BB2505" s="1227"/>
      <c r="BC2505" s="1228"/>
      <c r="BD2505" s="1228"/>
      <c r="BE2505" s="1228"/>
      <c r="BF2505" s="1228"/>
      <c r="BG2505" s="1228"/>
      <c r="BH2505" s="1228"/>
      <c r="BI2505" s="1228"/>
    </row>
    <row r="2506" spans="2:61">
      <c r="B2506" s="535" t="s">
        <v>669</v>
      </c>
      <c r="C2506" s="536">
        <v>1</v>
      </c>
      <c r="D2506" s="537" t="str">
        <f>'Information Input'!$M$14</f>
        <v xml:space="preserve">      -      </v>
      </c>
      <c r="E2506" s="537" t="s">
        <v>138</v>
      </c>
      <c r="F2506" s="538">
        <f t="shared" si="356"/>
        <v>43739</v>
      </c>
      <c r="G2506" s="538">
        <f t="shared" si="357"/>
        <v>43830</v>
      </c>
      <c r="H2506" s="538">
        <f>'Information Input'!$H$35</f>
        <v>43555</v>
      </c>
      <c r="I2506" s="537" t="str">
        <f>'Information Input'!$J$22</f>
        <v>Quarterly</v>
      </c>
      <c r="J2506" s="538">
        <f>'Information Input'!$H$30</f>
        <v>43555</v>
      </c>
      <c r="K2506" s="537">
        <f>'Information Input'!$J$18</f>
        <v>2019</v>
      </c>
      <c r="L2506" s="579" t="s">
        <v>94</v>
      </c>
      <c r="M2506" s="540" t="s">
        <v>95</v>
      </c>
      <c r="N2506" s="541" t="s">
        <v>96</v>
      </c>
      <c r="O2506" s="542" t="s">
        <v>671</v>
      </c>
      <c r="P2506" s="537">
        <v>11</v>
      </c>
      <c r="Q2506" s="541" t="s">
        <v>153</v>
      </c>
      <c r="R2506" s="541" t="s">
        <v>231</v>
      </c>
      <c r="S2506" s="543">
        <f>'Report 1'!$P$18</f>
        <v>0</v>
      </c>
      <c r="T2506" s="544">
        <f>'Report 1'!$P$31</f>
        <v>0</v>
      </c>
      <c r="U2506" s="545">
        <f>'Report 1'!$P$117</f>
        <v>0</v>
      </c>
      <c r="AL2506" s="1"/>
      <c r="AM2506" s="1224"/>
      <c r="AN2506" s="1224"/>
      <c r="AO2506" s="1224"/>
      <c r="AP2506" s="1222"/>
      <c r="AQ2506" s="1222"/>
      <c r="AR2506" s="1222"/>
      <c r="AS2506" s="1224"/>
      <c r="AT2506" s="1222"/>
      <c r="AU2506" s="1224"/>
      <c r="AV2506" s="1224"/>
      <c r="AW2506" s="1224"/>
      <c r="AX2506" s="1224"/>
      <c r="AY2506" s="1225"/>
      <c r="AZ2506" s="1224"/>
      <c r="BA2506" s="1226"/>
      <c r="BB2506" s="1227"/>
      <c r="BC2506" s="1228"/>
      <c r="BD2506" s="1228"/>
      <c r="BE2506" s="1228"/>
      <c r="BF2506" s="1228"/>
      <c r="BG2506" s="1228"/>
      <c r="BH2506" s="1228"/>
      <c r="BI2506" s="1228"/>
    </row>
    <row r="2507" spans="2:61">
      <c r="B2507" s="535" t="s">
        <v>669</v>
      </c>
      <c r="C2507" s="536">
        <v>1</v>
      </c>
      <c r="D2507" s="537" t="str">
        <f>'Information Input'!$M$14</f>
        <v xml:space="preserve">      -      </v>
      </c>
      <c r="E2507" s="537" t="s">
        <v>138</v>
      </c>
      <c r="F2507" s="538">
        <f t="shared" si="356"/>
        <v>43739</v>
      </c>
      <c r="G2507" s="538">
        <f t="shared" si="357"/>
        <v>43830</v>
      </c>
      <c r="H2507" s="538">
        <f>'Information Input'!$H$35</f>
        <v>43555</v>
      </c>
      <c r="I2507" s="537" t="str">
        <f>'Information Input'!$J$22</f>
        <v>Quarterly</v>
      </c>
      <c r="J2507" s="538">
        <f>'Information Input'!$H$30</f>
        <v>43555</v>
      </c>
      <c r="K2507" s="537">
        <f>'Information Input'!$J$18</f>
        <v>2019</v>
      </c>
      <c r="L2507" s="579" t="s">
        <v>94</v>
      </c>
      <c r="M2507" s="540" t="s">
        <v>95</v>
      </c>
      <c r="N2507" s="541" t="s">
        <v>96</v>
      </c>
      <c r="O2507" s="542" t="s">
        <v>671</v>
      </c>
      <c r="P2507" s="537">
        <v>12</v>
      </c>
      <c r="Q2507" s="541" t="s">
        <v>154</v>
      </c>
      <c r="R2507" s="541" t="s">
        <v>231</v>
      </c>
      <c r="S2507" s="543">
        <f>'Report 1'!$P$18</f>
        <v>0</v>
      </c>
      <c r="T2507" s="544">
        <f>'Report 1'!$P$32</f>
        <v>0</v>
      </c>
      <c r="U2507" s="545">
        <f>'Report 1'!$P$118</f>
        <v>0</v>
      </c>
      <c r="AL2507" s="1"/>
      <c r="AM2507" s="1224"/>
      <c r="AN2507" s="1224"/>
      <c r="AO2507" s="1224"/>
      <c r="AP2507" s="1222"/>
      <c r="AQ2507" s="1222"/>
      <c r="AR2507" s="1222"/>
      <c r="AS2507" s="1224"/>
      <c r="AT2507" s="1222"/>
      <c r="AU2507" s="1224"/>
      <c r="AV2507" s="1224"/>
      <c r="AW2507" s="1224"/>
      <c r="AX2507" s="1224"/>
      <c r="AY2507" s="1225"/>
      <c r="AZ2507" s="1224"/>
      <c r="BA2507" s="1226"/>
      <c r="BB2507" s="1227"/>
      <c r="BC2507" s="1228"/>
      <c r="BD2507" s="1228"/>
      <c r="BE2507" s="1228"/>
      <c r="BF2507" s="1228"/>
      <c r="BG2507" s="1228"/>
      <c r="BH2507" s="1228"/>
      <c r="BI2507" s="1228"/>
    </row>
    <row r="2508" spans="2:61">
      <c r="B2508" s="535" t="s">
        <v>669</v>
      </c>
      <c r="C2508" s="536">
        <v>1</v>
      </c>
      <c r="D2508" s="537" t="str">
        <f>'Information Input'!$M$14</f>
        <v xml:space="preserve">      -      </v>
      </c>
      <c r="E2508" s="537" t="s">
        <v>138</v>
      </c>
      <c r="F2508" s="538">
        <f t="shared" si="356"/>
        <v>43739</v>
      </c>
      <c r="G2508" s="538">
        <f t="shared" si="357"/>
        <v>43830</v>
      </c>
      <c r="H2508" s="538">
        <f>'Information Input'!$H$35</f>
        <v>43555</v>
      </c>
      <c r="I2508" s="537" t="str">
        <f>'Information Input'!$J$22</f>
        <v>Quarterly</v>
      </c>
      <c r="J2508" s="538">
        <f>'Information Input'!$H$30</f>
        <v>43555</v>
      </c>
      <c r="K2508" s="537">
        <f>'Information Input'!$J$18</f>
        <v>2019</v>
      </c>
      <c r="L2508" s="579" t="s">
        <v>94</v>
      </c>
      <c r="M2508" s="540" t="s">
        <v>95</v>
      </c>
      <c r="N2508" s="541" t="s">
        <v>96</v>
      </c>
      <c r="O2508" s="542" t="s">
        <v>671</v>
      </c>
      <c r="P2508" s="537">
        <v>13</v>
      </c>
      <c r="Q2508" s="541" t="s">
        <v>155</v>
      </c>
      <c r="R2508" s="541" t="s">
        <v>232</v>
      </c>
      <c r="S2508" s="543">
        <f>'Report 1'!$P$18</f>
        <v>0</v>
      </c>
      <c r="T2508" s="544">
        <f>'Report 1'!$P$33</f>
        <v>0</v>
      </c>
      <c r="U2508" s="545">
        <f>'Report 1'!$P$119</f>
        <v>0</v>
      </c>
      <c r="AL2508" s="1"/>
      <c r="AM2508" s="1224"/>
      <c r="AN2508" s="1224"/>
      <c r="AO2508" s="1224"/>
      <c r="AP2508" s="1222"/>
      <c r="AQ2508" s="1222"/>
      <c r="AR2508" s="1222"/>
      <c r="AS2508" s="1224"/>
      <c r="AT2508" s="1222"/>
      <c r="AU2508" s="1224"/>
      <c r="AV2508" s="1224"/>
      <c r="AW2508" s="1224"/>
      <c r="AX2508" s="1224"/>
      <c r="AY2508" s="1225"/>
      <c r="AZ2508" s="1224"/>
      <c r="BA2508" s="1226"/>
      <c r="BB2508" s="1227"/>
      <c r="BC2508" s="1228"/>
      <c r="BD2508" s="1228"/>
      <c r="BE2508" s="1228"/>
      <c r="BF2508" s="1228"/>
      <c r="BG2508" s="1228"/>
      <c r="BH2508" s="1228"/>
      <c r="BI2508" s="1228"/>
    </row>
    <row r="2509" spans="2:61">
      <c r="B2509" s="535" t="s">
        <v>669</v>
      </c>
      <c r="C2509" s="536">
        <v>1</v>
      </c>
      <c r="D2509" s="537" t="str">
        <f>'Information Input'!$M$14</f>
        <v xml:space="preserve">      -      </v>
      </c>
      <c r="E2509" s="537" t="s">
        <v>138</v>
      </c>
      <c r="F2509" s="538">
        <f t="shared" si="356"/>
        <v>43739</v>
      </c>
      <c r="G2509" s="538">
        <f t="shared" si="357"/>
        <v>43830</v>
      </c>
      <c r="H2509" s="538">
        <f>'Information Input'!$H$35</f>
        <v>43555</v>
      </c>
      <c r="I2509" s="537" t="str">
        <f>'Information Input'!$J$22</f>
        <v>Quarterly</v>
      </c>
      <c r="J2509" s="538">
        <f>'Information Input'!$H$30</f>
        <v>43555</v>
      </c>
      <c r="K2509" s="537">
        <f>'Information Input'!$J$18</f>
        <v>2019</v>
      </c>
      <c r="L2509" s="579" t="s">
        <v>94</v>
      </c>
      <c r="M2509" s="540" t="s">
        <v>95</v>
      </c>
      <c r="N2509" s="541" t="s">
        <v>96</v>
      </c>
      <c r="O2509" s="542" t="s">
        <v>671</v>
      </c>
      <c r="P2509" s="537">
        <v>14</v>
      </c>
      <c r="Q2509" s="541" t="s">
        <v>156</v>
      </c>
      <c r="R2509" s="541" t="s">
        <v>233</v>
      </c>
      <c r="S2509" s="543">
        <f>'Report 1'!$P$18</f>
        <v>0</v>
      </c>
      <c r="T2509" s="544">
        <f>'Report 1'!$P$34</f>
        <v>0</v>
      </c>
      <c r="U2509" s="545">
        <f>'Report 1'!$P$120</f>
        <v>0</v>
      </c>
      <c r="AL2509" s="1"/>
      <c r="AM2509" s="1224"/>
      <c r="AN2509" s="1224"/>
      <c r="AO2509" s="1224"/>
      <c r="AP2509" s="1222"/>
      <c r="AQ2509" s="1222"/>
      <c r="AR2509" s="1222"/>
      <c r="AS2509" s="1224"/>
      <c r="AT2509" s="1222"/>
      <c r="AU2509" s="1224"/>
      <c r="AV2509" s="1224"/>
      <c r="AW2509" s="1224"/>
      <c r="AX2509" s="1224"/>
      <c r="AY2509" s="1225"/>
      <c r="AZ2509" s="1224"/>
      <c r="BA2509" s="1226"/>
      <c r="BB2509" s="1227"/>
      <c r="BC2509" s="1228"/>
      <c r="BD2509" s="1228"/>
      <c r="BE2509" s="1228"/>
      <c r="BF2509" s="1228"/>
      <c r="BG2509" s="1228"/>
      <c r="BH2509" s="1228"/>
      <c r="BI2509" s="1228"/>
    </row>
    <row r="2510" spans="2:61">
      <c r="B2510" s="535" t="s">
        <v>669</v>
      </c>
      <c r="C2510" s="536">
        <v>1</v>
      </c>
      <c r="D2510" s="537" t="str">
        <f>'Information Input'!$M$14</f>
        <v xml:space="preserve">      -      </v>
      </c>
      <c r="E2510" s="537" t="s">
        <v>138</v>
      </c>
      <c r="F2510" s="538">
        <f t="shared" si="356"/>
        <v>43739</v>
      </c>
      <c r="G2510" s="538">
        <f t="shared" si="357"/>
        <v>43830</v>
      </c>
      <c r="H2510" s="538">
        <f>'Information Input'!$H$35</f>
        <v>43555</v>
      </c>
      <c r="I2510" s="537" t="str">
        <f>'Information Input'!$J$22</f>
        <v>Quarterly</v>
      </c>
      <c r="J2510" s="538">
        <f>'Information Input'!$H$30</f>
        <v>43555</v>
      </c>
      <c r="K2510" s="537">
        <f>'Information Input'!$J$18</f>
        <v>2019</v>
      </c>
      <c r="L2510" s="579" t="s">
        <v>94</v>
      </c>
      <c r="M2510" s="540" t="s">
        <v>95</v>
      </c>
      <c r="N2510" s="541" t="s">
        <v>96</v>
      </c>
      <c r="O2510" s="542" t="s">
        <v>671</v>
      </c>
      <c r="P2510" s="537">
        <v>15</v>
      </c>
      <c r="Q2510" s="541" t="s">
        <v>157</v>
      </c>
      <c r="R2510" s="541" t="s">
        <v>234</v>
      </c>
      <c r="S2510" s="543">
        <f>'Report 1'!$P$18</f>
        <v>0</v>
      </c>
      <c r="T2510" s="544">
        <f>'Report 1'!$P$35</f>
        <v>0</v>
      </c>
      <c r="U2510" s="545">
        <f>'Report 1'!$P$121</f>
        <v>0</v>
      </c>
      <c r="AL2510" s="1"/>
      <c r="AM2510" s="1224"/>
      <c r="AN2510" s="1224"/>
      <c r="AO2510" s="1224"/>
      <c r="AP2510" s="1222"/>
      <c r="AQ2510" s="1222"/>
      <c r="AR2510" s="1222"/>
      <c r="AS2510" s="1224"/>
      <c r="AT2510" s="1222"/>
      <c r="AU2510" s="1224"/>
      <c r="AV2510" s="1224"/>
      <c r="AW2510" s="1224"/>
      <c r="AX2510" s="1224"/>
      <c r="AY2510" s="1225"/>
      <c r="AZ2510" s="1224"/>
      <c r="BA2510" s="1226"/>
      <c r="BB2510" s="1227"/>
      <c r="BC2510" s="1228"/>
      <c r="BD2510" s="1228"/>
      <c r="BE2510" s="1228"/>
      <c r="BF2510" s="1228"/>
      <c r="BG2510" s="1228"/>
      <c r="BH2510" s="1228"/>
      <c r="BI2510" s="1228"/>
    </row>
    <row r="2511" spans="2:61">
      <c r="B2511" s="535" t="s">
        <v>669</v>
      </c>
      <c r="C2511" s="536">
        <v>1</v>
      </c>
      <c r="D2511" s="537" t="str">
        <f>'Information Input'!$M$14</f>
        <v xml:space="preserve">      -      </v>
      </c>
      <c r="E2511" s="537" t="s">
        <v>138</v>
      </c>
      <c r="F2511" s="538">
        <f t="shared" si="356"/>
        <v>43739</v>
      </c>
      <c r="G2511" s="538">
        <f t="shared" si="357"/>
        <v>43830</v>
      </c>
      <c r="H2511" s="538">
        <f>'Information Input'!$H$35</f>
        <v>43555</v>
      </c>
      <c r="I2511" s="537" t="str">
        <f>'Information Input'!$J$22</f>
        <v>Quarterly</v>
      </c>
      <c r="J2511" s="538">
        <f>'Information Input'!$H$30</f>
        <v>43555</v>
      </c>
      <c r="K2511" s="537">
        <f>'Information Input'!$J$18</f>
        <v>2019</v>
      </c>
      <c r="L2511" s="579" t="s">
        <v>94</v>
      </c>
      <c r="M2511" s="540" t="s">
        <v>95</v>
      </c>
      <c r="N2511" s="541" t="s">
        <v>96</v>
      </c>
      <c r="O2511" s="542" t="s">
        <v>671</v>
      </c>
      <c r="P2511" s="537">
        <v>16</v>
      </c>
      <c r="Q2511" s="541" t="s">
        <v>158</v>
      </c>
      <c r="R2511" s="541" t="s">
        <v>235</v>
      </c>
      <c r="S2511" s="543">
        <f>'Report 1'!$P$18</f>
        <v>0</v>
      </c>
      <c r="T2511" s="544">
        <f>'Report 1'!$P$36</f>
        <v>0</v>
      </c>
      <c r="U2511" s="545">
        <f>'Report 1'!$P$122</f>
        <v>0</v>
      </c>
      <c r="AL2511" s="1"/>
      <c r="AM2511" s="1224"/>
      <c r="AN2511" s="1224"/>
      <c r="AO2511" s="1224"/>
      <c r="AP2511" s="1222"/>
      <c r="AQ2511" s="1222"/>
      <c r="AR2511" s="1222"/>
      <c r="AS2511" s="1224"/>
      <c r="AT2511" s="1222"/>
      <c r="AU2511" s="1224"/>
      <c r="AV2511" s="1224"/>
      <c r="AW2511" s="1224"/>
      <c r="AX2511" s="1224"/>
      <c r="AY2511" s="1225"/>
      <c r="AZ2511" s="1224"/>
      <c r="BA2511" s="1226"/>
      <c r="BB2511" s="1227"/>
      <c r="BC2511" s="1228"/>
      <c r="BD2511" s="1228"/>
      <c r="BE2511" s="1228"/>
      <c r="BF2511" s="1228"/>
      <c r="BG2511" s="1228"/>
      <c r="BH2511" s="1228"/>
      <c r="BI2511" s="1228"/>
    </row>
    <row r="2512" spans="2:61">
      <c r="B2512" s="535" t="s">
        <v>669</v>
      </c>
      <c r="C2512" s="536">
        <v>1</v>
      </c>
      <c r="D2512" s="537" t="str">
        <f>'Information Input'!$M$14</f>
        <v xml:space="preserve">      -      </v>
      </c>
      <c r="E2512" s="537" t="s">
        <v>138</v>
      </c>
      <c r="F2512" s="538">
        <f t="shared" si="356"/>
        <v>43739</v>
      </c>
      <c r="G2512" s="538">
        <f t="shared" si="357"/>
        <v>43830</v>
      </c>
      <c r="H2512" s="538">
        <f>'Information Input'!$H$35</f>
        <v>43555</v>
      </c>
      <c r="I2512" s="537" t="str">
        <f>'Information Input'!$J$22</f>
        <v>Quarterly</v>
      </c>
      <c r="J2512" s="538">
        <f>'Information Input'!$H$30</f>
        <v>43555</v>
      </c>
      <c r="K2512" s="537">
        <f>'Information Input'!$J$18</f>
        <v>2019</v>
      </c>
      <c r="L2512" s="579" t="s">
        <v>94</v>
      </c>
      <c r="M2512" s="540" t="s">
        <v>95</v>
      </c>
      <c r="N2512" s="541" t="s">
        <v>96</v>
      </c>
      <c r="O2512" s="542" t="s">
        <v>671</v>
      </c>
      <c r="P2512" s="537">
        <v>17</v>
      </c>
      <c r="Q2512" s="541" t="s">
        <v>159</v>
      </c>
      <c r="R2512" s="541" t="s">
        <v>235</v>
      </c>
      <c r="S2512" s="543">
        <f>'Report 1'!$P$18</f>
        <v>0</v>
      </c>
      <c r="T2512" s="544">
        <f>'Report 1'!$P$37</f>
        <v>0</v>
      </c>
      <c r="U2512" s="545">
        <f>'Report 1'!$P$123</f>
        <v>0</v>
      </c>
      <c r="AL2512" s="1"/>
      <c r="AM2512" s="1224"/>
      <c r="AN2512" s="1224"/>
      <c r="AO2512" s="1224"/>
      <c r="AP2512" s="1222"/>
      <c r="AQ2512" s="1222"/>
      <c r="AR2512" s="1222"/>
      <c r="AS2512" s="1224"/>
      <c r="AT2512" s="1222"/>
      <c r="AU2512" s="1224"/>
      <c r="AV2512" s="1224"/>
      <c r="AW2512" s="1224"/>
      <c r="AX2512" s="1224"/>
      <c r="AY2512" s="1225"/>
      <c r="AZ2512" s="1224"/>
      <c r="BA2512" s="1226"/>
      <c r="BB2512" s="1227"/>
      <c r="BC2512" s="1228"/>
      <c r="BD2512" s="1228"/>
      <c r="BE2512" s="1228"/>
      <c r="BF2512" s="1228"/>
      <c r="BG2512" s="1228"/>
      <c r="BH2512" s="1228"/>
      <c r="BI2512" s="1228"/>
    </row>
    <row r="2513" spans="2:61">
      <c r="B2513" s="535" t="s">
        <v>669</v>
      </c>
      <c r="C2513" s="536">
        <v>1</v>
      </c>
      <c r="D2513" s="537" t="str">
        <f>'Information Input'!$M$14</f>
        <v xml:space="preserve">      -      </v>
      </c>
      <c r="E2513" s="537" t="s">
        <v>138</v>
      </c>
      <c r="F2513" s="538">
        <f t="shared" si="356"/>
        <v>43739</v>
      </c>
      <c r="G2513" s="538">
        <f t="shared" si="357"/>
        <v>43830</v>
      </c>
      <c r="H2513" s="538">
        <f>'Information Input'!$H$35</f>
        <v>43555</v>
      </c>
      <c r="I2513" s="537" t="str">
        <f>'Information Input'!$J$22</f>
        <v>Quarterly</v>
      </c>
      <c r="J2513" s="538">
        <f>'Information Input'!$H$30</f>
        <v>43555</v>
      </c>
      <c r="K2513" s="537">
        <f>'Information Input'!$J$18</f>
        <v>2019</v>
      </c>
      <c r="L2513" s="579" t="s">
        <v>94</v>
      </c>
      <c r="M2513" s="540" t="s">
        <v>95</v>
      </c>
      <c r="N2513" s="541" t="s">
        <v>96</v>
      </c>
      <c r="O2513" s="542" t="s">
        <v>671</v>
      </c>
      <c r="P2513" s="537">
        <v>18</v>
      </c>
      <c r="Q2513" s="541" t="s">
        <v>160</v>
      </c>
      <c r="R2513" s="541" t="s">
        <v>235</v>
      </c>
      <c r="S2513" s="543">
        <f>'Report 1'!$P$18</f>
        <v>0</v>
      </c>
      <c r="T2513" s="544">
        <f>'Report 1'!$P$38</f>
        <v>0</v>
      </c>
      <c r="U2513" s="545">
        <f>'Report 1'!$P$124</f>
        <v>0</v>
      </c>
      <c r="AL2513" s="1"/>
      <c r="AM2513" s="1224"/>
      <c r="AN2513" s="1224"/>
      <c r="AO2513" s="1224"/>
      <c r="AP2513" s="1222"/>
      <c r="AQ2513" s="1222"/>
      <c r="AR2513" s="1222"/>
      <c r="AS2513" s="1224"/>
      <c r="AT2513" s="1222"/>
      <c r="AU2513" s="1224"/>
      <c r="AV2513" s="1224"/>
      <c r="AW2513" s="1224"/>
      <c r="AX2513" s="1224"/>
      <c r="AY2513" s="1225"/>
      <c r="AZ2513" s="1224"/>
      <c r="BA2513" s="1226"/>
      <c r="BB2513" s="1227"/>
      <c r="BC2513" s="1228"/>
      <c r="BD2513" s="1228"/>
      <c r="BE2513" s="1228"/>
      <c r="BF2513" s="1228"/>
      <c r="BG2513" s="1228"/>
      <c r="BH2513" s="1228"/>
      <c r="BI2513" s="1228"/>
    </row>
    <row r="2514" spans="2:61">
      <c r="B2514" s="535" t="s">
        <v>669</v>
      </c>
      <c r="C2514" s="536">
        <v>1</v>
      </c>
      <c r="D2514" s="537" t="str">
        <f>'Information Input'!$M$14</f>
        <v xml:space="preserve">      -      </v>
      </c>
      <c r="E2514" s="537" t="s">
        <v>138</v>
      </c>
      <c r="F2514" s="538">
        <f t="shared" si="356"/>
        <v>43739</v>
      </c>
      <c r="G2514" s="538">
        <f t="shared" si="357"/>
        <v>43830</v>
      </c>
      <c r="H2514" s="538">
        <f>'Information Input'!$H$35</f>
        <v>43555</v>
      </c>
      <c r="I2514" s="537" t="str">
        <f>'Information Input'!$J$22</f>
        <v>Quarterly</v>
      </c>
      <c r="J2514" s="538">
        <f>'Information Input'!$H$30</f>
        <v>43555</v>
      </c>
      <c r="K2514" s="537">
        <f>'Information Input'!$J$18</f>
        <v>2019</v>
      </c>
      <c r="L2514" s="579" t="s">
        <v>94</v>
      </c>
      <c r="M2514" s="540" t="s">
        <v>95</v>
      </c>
      <c r="N2514" s="541" t="s">
        <v>96</v>
      </c>
      <c r="O2514" s="542" t="s">
        <v>671</v>
      </c>
      <c r="P2514" s="537">
        <v>19</v>
      </c>
      <c r="Q2514" s="541" t="s">
        <v>161</v>
      </c>
      <c r="R2514" s="541" t="s">
        <v>235</v>
      </c>
      <c r="S2514" s="543">
        <f>'Report 1'!$P$18</f>
        <v>0</v>
      </c>
      <c r="T2514" s="544">
        <f>'Report 1'!$P$39</f>
        <v>0</v>
      </c>
      <c r="U2514" s="545">
        <f>'Report 1'!$P$125</f>
        <v>0</v>
      </c>
      <c r="AL2514" s="1"/>
      <c r="AM2514" s="1224"/>
      <c r="AN2514" s="1224"/>
      <c r="AO2514" s="1224"/>
      <c r="AP2514" s="1222"/>
      <c r="AQ2514" s="1222"/>
      <c r="AR2514" s="1222"/>
      <c r="AS2514" s="1224"/>
      <c r="AT2514" s="1222"/>
      <c r="AU2514" s="1224"/>
      <c r="AV2514" s="1224"/>
      <c r="AW2514" s="1224"/>
      <c r="AX2514" s="1224"/>
      <c r="AY2514" s="1225"/>
      <c r="AZ2514" s="1224"/>
      <c r="BA2514" s="1226"/>
      <c r="BB2514" s="1227"/>
      <c r="BC2514" s="1228"/>
      <c r="BD2514" s="1228"/>
      <c r="BE2514" s="1228"/>
      <c r="BF2514" s="1228"/>
      <c r="BG2514" s="1228"/>
      <c r="BH2514" s="1228"/>
      <c r="BI2514" s="1228"/>
    </row>
    <row r="2515" spans="2:61">
      <c r="B2515" s="535" t="s">
        <v>669</v>
      </c>
      <c r="C2515" s="536">
        <v>1</v>
      </c>
      <c r="D2515" s="537" t="str">
        <f>'Information Input'!$M$14</f>
        <v xml:space="preserve">      -      </v>
      </c>
      <c r="E2515" s="537" t="s">
        <v>138</v>
      </c>
      <c r="F2515" s="538">
        <f t="shared" si="356"/>
        <v>43739</v>
      </c>
      <c r="G2515" s="538">
        <f t="shared" si="357"/>
        <v>43830</v>
      </c>
      <c r="H2515" s="538">
        <f>'Information Input'!$H$35</f>
        <v>43555</v>
      </c>
      <c r="I2515" s="537" t="str">
        <f>'Information Input'!$J$22</f>
        <v>Quarterly</v>
      </c>
      <c r="J2515" s="538">
        <f>'Information Input'!$H$30</f>
        <v>43555</v>
      </c>
      <c r="K2515" s="537">
        <f>'Information Input'!$J$18</f>
        <v>2019</v>
      </c>
      <c r="L2515" s="579" t="s">
        <v>94</v>
      </c>
      <c r="M2515" s="540" t="s">
        <v>95</v>
      </c>
      <c r="N2515" s="541" t="s">
        <v>96</v>
      </c>
      <c r="O2515" s="542" t="s">
        <v>671</v>
      </c>
      <c r="P2515" s="537">
        <v>20</v>
      </c>
      <c r="Q2515" s="541" t="s">
        <v>162</v>
      </c>
      <c r="R2515" s="541" t="s">
        <v>235</v>
      </c>
      <c r="S2515" s="543">
        <f>'Report 1'!$P$18</f>
        <v>0</v>
      </c>
      <c r="T2515" s="544">
        <f>'Report 1'!$P$40</f>
        <v>0</v>
      </c>
      <c r="U2515" s="545">
        <f>'Report 1'!$P$126</f>
        <v>0</v>
      </c>
      <c r="AL2515" s="1"/>
      <c r="AM2515" s="1224"/>
      <c r="AN2515" s="1224"/>
      <c r="AO2515" s="1224"/>
      <c r="AP2515" s="1222"/>
      <c r="AQ2515" s="1222"/>
      <c r="AR2515" s="1222"/>
      <c r="AS2515" s="1224"/>
      <c r="AT2515" s="1222"/>
      <c r="AU2515" s="1224"/>
      <c r="AV2515" s="1224"/>
      <c r="AW2515" s="1224"/>
      <c r="AX2515" s="1224"/>
      <c r="AY2515" s="1225"/>
      <c r="AZ2515" s="1224"/>
      <c r="BA2515" s="1226"/>
      <c r="BB2515" s="1227"/>
      <c r="BC2515" s="1228"/>
      <c r="BD2515" s="1228"/>
      <c r="BE2515" s="1228"/>
      <c r="BF2515" s="1228"/>
      <c r="BG2515" s="1228"/>
      <c r="BH2515" s="1228"/>
      <c r="BI2515" s="1228"/>
    </row>
    <row r="2516" spans="2:61">
      <c r="B2516" s="535" t="s">
        <v>669</v>
      </c>
      <c r="C2516" s="536">
        <v>1</v>
      </c>
      <c r="D2516" s="537" t="str">
        <f>'Information Input'!$M$14</f>
        <v xml:space="preserve">      -      </v>
      </c>
      <c r="E2516" s="537" t="s">
        <v>138</v>
      </c>
      <c r="F2516" s="538">
        <f t="shared" si="356"/>
        <v>43739</v>
      </c>
      <c r="G2516" s="538">
        <f t="shared" si="357"/>
        <v>43830</v>
      </c>
      <c r="H2516" s="538">
        <f>'Information Input'!$H$35</f>
        <v>43555</v>
      </c>
      <c r="I2516" s="537" t="str">
        <f>'Information Input'!$J$22</f>
        <v>Quarterly</v>
      </c>
      <c r="J2516" s="538">
        <f>'Information Input'!$H$30</f>
        <v>43555</v>
      </c>
      <c r="K2516" s="537">
        <f>'Information Input'!$J$18</f>
        <v>2019</v>
      </c>
      <c r="L2516" s="579" t="s">
        <v>94</v>
      </c>
      <c r="M2516" s="540" t="s">
        <v>95</v>
      </c>
      <c r="N2516" s="541" t="s">
        <v>96</v>
      </c>
      <c r="O2516" s="542" t="s">
        <v>671</v>
      </c>
      <c r="P2516" s="537">
        <v>21</v>
      </c>
      <c r="Q2516" s="541" t="s">
        <v>163</v>
      </c>
      <c r="R2516" s="541" t="s">
        <v>235</v>
      </c>
      <c r="S2516" s="543">
        <f>'Report 1'!$P$18</f>
        <v>0</v>
      </c>
      <c r="T2516" s="544">
        <f>'Report 1'!$P$41</f>
        <v>0</v>
      </c>
      <c r="U2516" s="545">
        <f>'Report 1'!$P$127</f>
        <v>0</v>
      </c>
      <c r="AL2516" s="1"/>
      <c r="AM2516" s="1224"/>
      <c r="AN2516" s="1224"/>
      <c r="AO2516" s="1224"/>
      <c r="AP2516" s="1222"/>
      <c r="AQ2516" s="1222"/>
      <c r="AR2516" s="1222"/>
      <c r="AS2516" s="1224"/>
      <c r="AT2516" s="1222"/>
      <c r="AU2516" s="1224"/>
      <c r="AV2516" s="1224"/>
      <c r="AW2516" s="1224"/>
      <c r="AX2516" s="1224"/>
      <c r="AY2516" s="1225"/>
      <c r="AZ2516" s="1224"/>
      <c r="BA2516" s="1226"/>
      <c r="BB2516" s="1227"/>
      <c r="BC2516" s="1228"/>
      <c r="BD2516" s="1228"/>
      <c r="BE2516" s="1228"/>
      <c r="BF2516" s="1228"/>
      <c r="BG2516" s="1228"/>
      <c r="BH2516" s="1228"/>
      <c r="BI2516" s="1228"/>
    </row>
    <row r="2517" spans="2:61">
      <c r="B2517" s="535" t="s">
        <v>669</v>
      </c>
      <c r="C2517" s="536">
        <v>1</v>
      </c>
      <c r="D2517" s="537" t="str">
        <f>'Information Input'!$M$14</f>
        <v xml:space="preserve">      -      </v>
      </c>
      <c r="E2517" s="537" t="s">
        <v>138</v>
      </c>
      <c r="F2517" s="538">
        <f t="shared" si="356"/>
        <v>43739</v>
      </c>
      <c r="G2517" s="538">
        <f t="shared" si="357"/>
        <v>43830</v>
      </c>
      <c r="H2517" s="538">
        <f>'Information Input'!$H$35</f>
        <v>43555</v>
      </c>
      <c r="I2517" s="537" t="str">
        <f>'Information Input'!$J$22</f>
        <v>Quarterly</v>
      </c>
      <c r="J2517" s="538">
        <f>'Information Input'!$H$30</f>
        <v>43555</v>
      </c>
      <c r="K2517" s="537">
        <f>'Information Input'!$J$18</f>
        <v>2019</v>
      </c>
      <c r="L2517" s="579" t="s">
        <v>94</v>
      </c>
      <c r="M2517" s="540" t="s">
        <v>95</v>
      </c>
      <c r="N2517" s="541" t="s">
        <v>96</v>
      </c>
      <c r="O2517" s="542" t="s">
        <v>671</v>
      </c>
      <c r="P2517" s="537">
        <v>22</v>
      </c>
      <c r="Q2517" s="541" t="s">
        <v>164</v>
      </c>
      <c r="R2517" s="541" t="s">
        <v>236</v>
      </c>
      <c r="S2517" s="543">
        <f>'Report 1'!$P$18</f>
        <v>0</v>
      </c>
      <c r="T2517" s="544">
        <f>'Report 1'!$P$42</f>
        <v>0</v>
      </c>
      <c r="U2517" s="545">
        <f>'Report 1'!$P$128</f>
        <v>0</v>
      </c>
      <c r="AL2517" s="1"/>
      <c r="AM2517" s="1224"/>
      <c r="AN2517" s="1224"/>
      <c r="AO2517" s="1224"/>
      <c r="AP2517" s="1222"/>
      <c r="AQ2517" s="1222"/>
      <c r="AR2517" s="1222"/>
      <c r="AS2517" s="1224"/>
      <c r="AT2517" s="1222"/>
      <c r="AU2517" s="1224"/>
      <c r="AV2517" s="1224"/>
      <c r="AW2517" s="1224"/>
      <c r="AX2517" s="1224"/>
      <c r="AY2517" s="1225"/>
      <c r="AZ2517" s="1224"/>
      <c r="BA2517" s="1226"/>
      <c r="BB2517" s="1227"/>
      <c r="BC2517" s="1228"/>
      <c r="BD2517" s="1228"/>
      <c r="BE2517" s="1228"/>
      <c r="BF2517" s="1228"/>
      <c r="BG2517" s="1228"/>
      <c r="BH2517" s="1228"/>
      <c r="BI2517" s="1228"/>
    </row>
    <row r="2518" spans="2:61">
      <c r="B2518" s="535" t="s">
        <v>669</v>
      </c>
      <c r="C2518" s="536">
        <v>1</v>
      </c>
      <c r="D2518" s="537" t="str">
        <f>'Information Input'!$M$14</f>
        <v xml:space="preserve">      -      </v>
      </c>
      <c r="E2518" s="537" t="s">
        <v>138</v>
      </c>
      <c r="F2518" s="538">
        <f t="shared" si="356"/>
        <v>43739</v>
      </c>
      <c r="G2518" s="538">
        <f t="shared" si="357"/>
        <v>43830</v>
      </c>
      <c r="H2518" s="538">
        <f>'Information Input'!$H$35</f>
        <v>43555</v>
      </c>
      <c r="I2518" s="537" t="str">
        <f>'Information Input'!$J$22</f>
        <v>Quarterly</v>
      </c>
      <c r="J2518" s="538">
        <f>'Information Input'!$H$30</f>
        <v>43555</v>
      </c>
      <c r="K2518" s="537">
        <f>'Information Input'!$J$18</f>
        <v>2019</v>
      </c>
      <c r="L2518" s="579" t="s">
        <v>94</v>
      </c>
      <c r="M2518" s="540" t="s">
        <v>95</v>
      </c>
      <c r="N2518" s="541" t="s">
        <v>96</v>
      </c>
      <c r="O2518" s="542" t="s">
        <v>671</v>
      </c>
      <c r="P2518" s="537">
        <v>23</v>
      </c>
      <c r="Q2518" s="541" t="s">
        <v>165</v>
      </c>
      <c r="R2518" s="541" t="s">
        <v>236</v>
      </c>
      <c r="S2518" s="543">
        <f>'Report 1'!$P$18</f>
        <v>0</v>
      </c>
      <c r="T2518" s="544">
        <f>'Report 1'!$P$43</f>
        <v>0</v>
      </c>
      <c r="U2518" s="545">
        <f>'Report 1'!$P$129</f>
        <v>0</v>
      </c>
      <c r="AL2518" s="1"/>
      <c r="AM2518" s="1224"/>
      <c r="AN2518" s="1224"/>
      <c r="AO2518" s="1224"/>
      <c r="AP2518" s="1222"/>
      <c r="AQ2518" s="1222"/>
      <c r="AR2518" s="1222"/>
      <c r="AS2518" s="1224"/>
      <c r="AT2518" s="1222"/>
      <c r="AU2518" s="1224"/>
      <c r="AV2518" s="1224"/>
      <c r="AW2518" s="1224"/>
      <c r="AX2518" s="1224"/>
      <c r="AY2518" s="1225"/>
      <c r="AZ2518" s="1224"/>
      <c r="BA2518" s="1226"/>
      <c r="BB2518" s="1227"/>
      <c r="BC2518" s="1228"/>
      <c r="BD2518" s="1228"/>
      <c r="BE2518" s="1228"/>
      <c r="BF2518" s="1228"/>
      <c r="BG2518" s="1228"/>
      <c r="BH2518" s="1228"/>
      <c r="BI2518" s="1228"/>
    </row>
    <row r="2519" spans="2:61">
      <c r="B2519" s="535" t="s">
        <v>669</v>
      </c>
      <c r="C2519" s="536">
        <v>1</v>
      </c>
      <c r="D2519" s="537" t="str">
        <f>'Information Input'!$M$14</f>
        <v xml:space="preserve">      -      </v>
      </c>
      <c r="E2519" s="537" t="s">
        <v>138</v>
      </c>
      <c r="F2519" s="538">
        <f t="shared" si="356"/>
        <v>43739</v>
      </c>
      <c r="G2519" s="538">
        <f t="shared" si="357"/>
        <v>43830</v>
      </c>
      <c r="H2519" s="538">
        <f>'Information Input'!$H$35</f>
        <v>43555</v>
      </c>
      <c r="I2519" s="537" t="str">
        <f>'Information Input'!$J$22</f>
        <v>Quarterly</v>
      </c>
      <c r="J2519" s="538">
        <f>'Information Input'!$H$30</f>
        <v>43555</v>
      </c>
      <c r="K2519" s="537">
        <f>'Information Input'!$J$18</f>
        <v>2019</v>
      </c>
      <c r="L2519" s="579" t="s">
        <v>94</v>
      </c>
      <c r="M2519" s="540" t="s">
        <v>95</v>
      </c>
      <c r="N2519" s="541" t="s">
        <v>96</v>
      </c>
      <c r="O2519" s="542" t="s">
        <v>671</v>
      </c>
      <c r="P2519" s="537">
        <v>24</v>
      </c>
      <c r="Q2519" s="541" t="s">
        <v>166</v>
      </c>
      <c r="R2519" s="541" t="s">
        <v>233</v>
      </c>
      <c r="S2519" s="543">
        <f>'Report 1'!$P$18</f>
        <v>0</v>
      </c>
      <c r="T2519" s="544">
        <f>'Report 1'!$P$44</f>
        <v>0</v>
      </c>
      <c r="U2519" s="545">
        <f>'Report 1'!$P$130</f>
        <v>0</v>
      </c>
      <c r="AL2519" s="1"/>
      <c r="AM2519" s="1224"/>
      <c r="AN2519" s="1224"/>
      <c r="AO2519" s="1224"/>
      <c r="AP2519" s="1222"/>
      <c r="AQ2519" s="1222"/>
      <c r="AR2519" s="1222"/>
      <c r="AS2519" s="1224"/>
      <c r="AT2519" s="1222"/>
      <c r="AU2519" s="1224"/>
      <c r="AV2519" s="1224"/>
      <c r="AW2519" s="1224"/>
      <c r="AX2519" s="1224"/>
      <c r="AY2519" s="1225"/>
      <c r="AZ2519" s="1224"/>
      <c r="BA2519" s="1226"/>
      <c r="BB2519" s="1227"/>
      <c r="BC2519" s="1228"/>
      <c r="BD2519" s="1228"/>
      <c r="BE2519" s="1228"/>
      <c r="BF2519" s="1228"/>
      <c r="BG2519" s="1228"/>
      <c r="BH2519" s="1228"/>
      <c r="BI2519" s="1228"/>
    </row>
    <row r="2520" spans="2:61">
      <c r="B2520" s="535" t="s">
        <v>669</v>
      </c>
      <c r="C2520" s="536">
        <v>1</v>
      </c>
      <c r="D2520" s="537" t="str">
        <f>'Information Input'!$M$14</f>
        <v xml:space="preserve">      -      </v>
      </c>
      <c r="E2520" s="537" t="s">
        <v>138</v>
      </c>
      <c r="F2520" s="538">
        <f t="shared" si="356"/>
        <v>43739</v>
      </c>
      <c r="G2520" s="538">
        <f t="shared" si="357"/>
        <v>43830</v>
      </c>
      <c r="H2520" s="538">
        <f>'Information Input'!$H$35</f>
        <v>43555</v>
      </c>
      <c r="I2520" s="537" t="str">
        <f>'Information Input'!$J$22</f>
        <v>Quarterly</v>
      </c>
      <c r="J2520" s="538">
        <f>'Information Input'!$H$30</f>
        <v>43555</v>
      </c>
      <c r="K2520" s="537">
        <f>'Information Input'!$J$18</f>
        <v>2019</v>
      </c>
      <c r="L2520" s="579" t="s">
        <v>94</v>
      </c>
      <c r="M2520" s="540" t="s">
        <v>95</v>
      </c>
      <c r="N2520" s="541" t="s">
        <v>96</v>
      </c>
      <c r="O2520" s="542" t="s">
        <v>671</v>
      </c>
      <c r="P2520" s="537">
        <v>25</v>
      </c>
      <c r="Q2520" s="541" t="s">
        <v>167</v>
      </c>
      <c r="R2520" s="541" t="s">
        <v>233</v>
      </c>
      <c r="S2520" s="543">
        <f>'Report 1'!$P$18</f>
        <v>0</v>
      </c>
      <c r="T2520" s="544">
        <f>'Report 1'!$P$45</f>
        <v>0</v>
      </c>
      <c r="U2520" s="545">
        <f>'Report 1'!$P$131</f>
        <v>0</v>
      </c>
      <c r="AL2520" s="1"/>
      <c r="AM2520" s="1224"/>
      <c r="AN2520" s="1224"/>
      <c r="AO2520" s="1224"/>
      <c r="AP2520" s="1222"/>
      <c r="AQ2520" s="1222"/>
      <c r="AR2520" s="1222"/>
      <c r="AS2520" s="1224"/>
      <c r="AT2520" s="1222"/>
      <c r="AU2520" s="1224"/>
      <c r="AV2520" s="1224"/>
      <c r="AW2520" s="1224"/>
      <c r="AX2520" s="1224"/>
      <c r="AY2520" s="1225"/>
      <c r="AZ2520" s="1224"/>
      <c r="BA2520" s="1226"/>
      <c r="BB2520" s="1227"/>
      <c r="BC2520" s="1228"/>
      <c r="BD2520" s="1228"/>
      <c r="BE2520" s="1228"/>
      <c r="BF2520" s="1228"/>
      <c r="BG2520" s="1228"/>
      <c r="BH2520" s="1228"/>
      <c r="BI2520" s="1228"/>
    </row>
    <row r="2521" spans="2:61">
      <c r="B2521" s="535" t="s">
        <v>669</v>
      </c>
      <c r="C2521" s="536">
        <v>1</v>
      </c>
      <c r="D2521" s="537" t="str">
        <f>'Information Input'!$M$14</f>
        <v xml:space="preserve">      -      </v>
      </c>
      <c r="E2521" s="537" t="s">
        <v>138</v>
      </c>
      <c r="F2521" s="538">
        <f t="shared" si="356"/>
        <v>43739</v>
      </c>
      <c r="G2521" s="538">
        <f t="shared" si="357"/>
        <v>43830</v>
      </c>
      <c r="H2521" s="538">
        <f>'Information Input'!$H$35</f>
        <v>43555</v>
      </c>
      <c r="I2521" s="537" t="str">
        <f>'Information Input'!$J$22</f>
        <v>Quarterly</v>
      </c>
      <c r="J2521" s="538">
        <f>'Information Input'!$H$30</f>
        <v>43555</v>
      </c>
      <c r="K2521" s="537">
        <f>'Information Input'!$J$18</f>
        <v>2019</v>
      </c>
      <c r="L2521" s="579" t="s">
        <v>94</v>
      </c>
      <c r="M2521" s="540" t="s">
        <v>95</v>
      </c>
      <c r="N2521" s="541" t="s">
        <v>96</v>
      </c>
      <c r="O2521" s="542" t="s">
        <v>671</v>
      </c>
      <c r="P2521" s="537">
        <v>26</v>
      </c>
      <c r="Q2521" s="541" t="s">
        <v>168</v>
      </c>
      <c r="R2521" s="541" t="s">
        <v>237</v>
      </c>
      <c r="S2521" s="543">
        <f>'Report 1'!$P$18</f>
        <v>0</v>
      </c>
      <c r="T2521" s="544">
        <f>'Report 1'!$P$46</f>
        <v>0</v>
      </c>
      <c r="U2521" s="545">
        <f>'Report 1'!$P$132</f>
        <v>0</v>
      </c>
      <c r="AL2521" s="1"/>
      <c r="AM2521" s="1224"/>
      <c r="AN2521" s="1224"/>
      <c r="AO2521" s="1224"/>
      <c r="AP2521" s="1222"/>
      <c r="AQ2521" s="1222"/>
      <c r="AR2521" s="1222"/>
      <c r="AS2521" s="1224"/>
      <c r="AT2521" s="1222"/>
      <c r="AU2521" s="1224"/>
      <c r="AV2521" s="1224"/>
      <c r="AW2521" s="1224"/>
      <c r="AX2521" s="1224"/>
      <c r="AY2521" s="1225"/>
      <c r="AZ2521" s="1224"/>
      <c r="BA2521" s="1226"/>
      <c r="BB2521" s="1227"/>
      <c r="BC2521" s="1228"/>
      <c r="BD2521" s="1228"/>
      <c r="BE2521" s="1228"/>
      <c r="BF2521" s="1228"/>
      <c r="BG2521" s="1228"/>
      <c r="BH2521" s="1228"/>
      <c r="BI2521" s="1228"/>
    </row>
    <row r="2522" spans="2:61">
      <c r="B2522" s="535" t="s">
        <v>669</v>
      </c>
      <c r="C2522" s="536">
        <v>1</v>
      </c>
      <c r="D2522" s="537" t="str">
        <f>'Information Input'!$M$14</f>
        <v xml:space="preserve">      -      </v>
      </c>
      <c r="E2522" s="537" t="s">
        <v>138</v>
      </c>
      <c r="F2522" s="538">
        <f t="shared" si="356"/>
        <v>43739</v>
      </c>
      <c r="G2522" s="538">
        <f t="shared" si="357"/>
        <v>43830</v>
      </c>
      <c r="H2522" s="538">
        <f>'Information Input'!$H$35</f>
        <v>43555</v>
      </c>
      <c r="I2522" s="537" t="str">
        <f>'Information Input'!$J$22</f>
        <v>Quarterly</v>
      </c>
      <c r="J2522" s="538">
        <f>'Information Input'!$H$30</f>
        <v>43555</v>
      </c>
      <c r="K2522" s="537">
        <f>'Information Input'!$J$18</f>
        <v>2019</v>
      </c>
      <c r="L2522" s="579" t="s">
        <v>94</v>
      </c>
      <c r="M2522" s="540" t="s">
        <v>95</v>
      </c>
      <c r="N2522" s="541" t="s">
        <v>96</v>
      </c>
      <c r="O2522" s="542" t="s">
        <v>671</v>
      </c>
      <c r="P2522" s="537">
        <v>27</v>
      </c>
      <c r="Q2522" s="541" t="s">
        <v>169</v>
      </c>
      <c r="R2522" s="541" t="s">
        <v>235</v>
      </c>
      <c r="S2522" s="543">
        <f>'Report 1'!$P$18</f>
        <v>0</v>
      </c>
      <c r="T2522" s="544">
        <f>'Report 1'!$P$47</f>
        <v>0</v>
      </c>
      <c r="U2522" s="545">
        <f>'Report 1'!$P$133</f>
        <v>0</v>
      </c>
      <c r="AL2522" s="1"/>
      <c r="AM2522" s="1224"/>
      <c r="AN2522" s="1224"/>
      <c r="AO2522" s="1224"/>
      <c r="AP2522" s="1222"/>
      <c r="AQ2522" s="1222"/>
      <c r="AR2522" s="1222"/>
      <c r="AS2522" s="1224"/>
      <c r="AT2522" s="1222"/>
      <c r="AU2522" s="1224"/>
      <c r="AV2522" s="1224"/>
      <c r="AW2522" s="1224"/>
      <c r="AX2522" s="1224"/>
      <c r="AY2522" s="1225"/>
      <c r="AZ2522" s="1224"/>
      <c r="BA2522" s="1226"/>
      <c r="BB2522" s="1227"/>
      <c r="BC2522" s="1228"/>
      <c r="BD2522" s="1228"/>
      <c r="BE2522" s="1228"/>
      <c r="BF2522" s="1228"/>
      <c r="BG2522" s="1228"/>
      <c r="BH2522" s="1228"/>
      <c r="BI2522" s="1228"/>
    </row>
    <row r="2523" spans="2:61">
      <c r="B2523" s="535" t="s">
        <v>669</v>
      </c>
      <c r="C2523" s="536">
        <v>1</v>
      </c>
      <c r="D2523" s="537" t="str">
        <f>'Information Input'!$M$14</f>
        <v xml:space="preserve">      -      </v>
      </c>
      <c r="E2523" s="537" t="s">
        <v>138</v>
      </c>
      <c r="F2523" s="538">
        <f t="shared" si="356"/>
        <v>43739</v>
      </c>
      <c r="G2523" s="538">
        <f t="shared" si="357"/>
        <v>43830</v>
      </c>
      <c r="H2523" s="538">
        <f>'Information Input'!$H$35</f>
        <v>43555</v>
      </c>
      <c r="I2523" s="537" t="str">
        <f>'Information Input'!$J$22</f>
        <v>Quarterly</v>
      </c>
      <c r="J2523" s="538">
        <f>'Information Input'!$H$30</f>
        <v>43555</v>
      </c>
      <c r="K2523" s="537">
        <f>'Information Input'!$J$18</f>
        <v>2019</v>
      </c>
      <c r="L2523" s="579" t="s">
        <v>94</v>
      </c>
      <c r="M2523" s="540" t="s">
        <v>95</v>
      </c>
      <c r="N2523" s="541" t="s">
        <v>96</v>
      </c>
      <c r="O2523" s="542" t="s">
        <v>671</v>
      </c>
      <c r="P2523" s="537">
        <v>28</v>
      </c>
      <c r="Q2523" s="541" t="s">
        <v>170</v>
      </c>
      <c r="R2523" s="541" t="s">
        <v>235</v>
      </c>
      <c r="S2523" s="543">
        <f>'Report 1'!$P$18</f>
        <v>0</v>
      </c>
      <c r="T2523" s="544">
        <f>'Report 1'!$P$48</f>
        <v>0</v>
      </c>
      <c r="U2523" s="545">
        <f>'Report 1'!$P$134</f>
        <v>0</v>
      </c>
      <c r="AL2523" s="1"/>
      <c r="AM2523" s="1224"/>
      <c r="AN2523" s="1224"/>
      <c r="AO2523" s="1224"/>
      <c r="AP2523" s="1222"/>
      <c r="AQ2523" s="1222"/>
      <c r="AR2523" s="1222"/>
      <c r="AS2523" s="1224"/>
      <c r="AT2523" s="1222"/>
      <c r="AU2523" s="1224"/>
      <c r="AV2523" s="1224"/>
      <c r="AW2523" s="1224"/>
      <c r="AX2523" s="1224"/>
      <c r="AY2523" s="1225"/>
      <c r="AZ2523" s="1224"/>
      <c r="BA2523" s="1226"/>
      <c r="BB2523" s="1227"/>
      <c r="BC2523" s="1228"/>
      <c r="BD2523" s="1228"/>
      <c r="BE2523" s="1228"/>
      <c r="BF2523" s="1228"/>
      <c r="BG2523" s="1228"/>
      <c r="BH2523" s="1228"/>
      <c r="BI2523" s="1228"/>
    </row>
    <row r="2524" spans="2:61">
      <c r="B2524" s="535" t="s">
        <v>669</v>
      </c>
      <c r="C2524" s="536">
        <v>1</v>
      </c>
      <c r="D2524" s="537" t="str">
        <f>'Information Input'!$M$14</f>
        <v xml:space="preserve">      -      </v>
      </c>
      <c r="E2524" s="537" t="s">
        <v>138</v>
      </c>
      <c r="F2524" s="538">
        <f t="shared" si="356"/>
        <v>43739</v>
      </c>
      <c r="G2524" s="538">
        <f t="shared" si="357"/>
        <v>43830</v>
      </c>
      <c r="H2524" s="538">
        <f>'Information Input'!$H$35</f>
        <v>43555</v>
      </c>
      <c r="I2524" s="537" t="str">
        <f>'Information Input'!$J$22</f>
        <v>Quarterly</v>
      </c>
      <c r="J2524" s="538">
        <f>'Information Input'!$H$30</f>
        <v>43555</v>
      </c>
      <c r="K2524" s="537">
        <f>'Information Input'!$J$18</f>
        <v>2019</v>
      </c>
      <c r="L2524" s="579" t="s">
        <v>94</v>
      </c>
      <c r="M2524" s="540" t="s">
        <v>95</v>
      </c>
      <c r="N2524" s="541" t="s">
        <v>96</v>
      </c>
      <c r="O2524" s="542" t="s">
        <v>671</v>
      </c>
      <c r="P2524" s="537">
        <v>29</v>
      </c>
      <c r="Q2524" s="541" t="s">
        <v>171</v>
      </c>
      <c r="R2524" s="541" t="s">
        <v>238</v>
      </c>
      <c r="S2524" s="543">
        <f>'Report 1'!$P$18</f>
        <v>0</v>
      </c>
      <c r="T2524" s="544">
        <f>'Report 1'!$P$49</f>
        <v>0</v>
      </c>
      <c r="U2524" s="545">
        <f>'Report 1'!$P$135</f>
        <v>0</v>
      </c>
      <c r="AL2524" s="1"/>
      <c r="AM2524" s="1224"/>
      <c r="AN2524" s="1224"/>
      <c r="AO2524" s="1224"/>
      <c r="AP2524" s="1222"/>
      <c r="AQ2524" s="1222"/>
      <c r="AR2524" s="1222"/>
      <c r="AS2524" s="1224"/>
      <c r="AT2524" s="1222"/>
      <c r="AU2524" s="1224"/>
      <c r="AV2524" s="1224"/>
      <c r="AW2524" s="1224"/>
      <c r="AX2524" s="1224"/>
      <c r="AY2524" s="1225"/>
      <c r="AZ2524" s="1224"/>
      <c r="BA2524" s="1226"/>
      <c r="BB2524" s="1227"/>
      <c r="BC2524" s="1228"/>
      <c r="BD2524" s="1228"/>
      <c r="BE2524" s="1228"/>
      <c r="BF2524" s="1228"/>
      <c r="BG2524" s="1228"/>
      <c r="BH2524" s="1228"/>
      <c r="BI2524" s="1228"/>
    </row>
    <row r="2525" spans="2:61">
      <c r="B2525" s="535" t="s">
        <v>669</v>
      </c>
      <c r="C2525" s="536">
        <v>1</v>
      </c>
      <c r="D2525" s="537" t="str">
        <f>'Information Input'!$M$14</f>
        <v xml:space="preserve">      -      </v>
      </c>
      <c r="E2525" s="537" t="s">
        <v>138</v>
      </c>
      <c r="F2525" s="538">
        <f t="shared" si="356"/>
        <v>43739</v>
      </c>
      <c r="G2525" s="538">
        <f t="shared" si="357"/>
        <v>43830</v>
      </c>
      <c r="H2525" s="538">
        <f>'Information Input'!$H$35</f>
        <v>43555</v>
      </c>
      <c r="I2525" s="537" t="str">
        <f>'Information Input'!$J$22</f>
        <v>Quarterly</v>
      </c>
      <c r="J2525" s="538">
        <f>'Information Input'!$H$30</f>
        <v>43555</v>
      </c>
      <c r="K2525" s="537">
        <f>'Information Input'!$J$18</f>
        <v>2019</v>
      </c>
      <c r="L2525" s="579" t="s">
        <v>94</v>
      </c>
      <c r="M2525" s="540" t="s">
        <v>95</v>
      </c>
      <c r="N2525" s="541" t="s">
        <v>96</v>
      </c>
      <c r="O2525" s="542" t="s">
        <v>671</v>
      </c>
      <c r="P2525" s="537">
        <v>30</v>
      </c>
      <c r="Q2525" s="541" t="s">
        <v>172</v>
      </c>
      <c r="R2525" s="541" t="s">
        <v>238</v>
      </c>
      <c r="S2525" s="543">
        <f>'Report 1'!$P$18</f>
        <v>0</v>
      </c>
      <c r="T2525" s="544">
        <f>'Report 1'!$P$50</f>
        <v>0</v>
      </c>
      <c r="U2525" s="545">
        <f>'Report 1'!$P$136</f>
        <v>0</v>
      </c>
      <c r="AL2525" s="1"/>
      <c r="AM2525" s="1224"/>
      <c r="AN2525" s="1224"/>
      <c r="AO2525" s="1224"/>
      <c r="AP2525" s="1222"/>
      <c r="AQ2525" s="1222"/>
      <c r="AR2525" s="1222"/>
      <c r="AS2525" s="1224"/>
      <c r="AT2525" s="1222"/>
      <c r="AU2525" s="1224"/>
      <c r="AV2525" s="1224"/>
      <c r="AW2525" s="1224"/>
      <c r="AX2525" s="1224"/>
      <c r="AY2525" s="1225"/>
      <c r="AZ2525" s="1224"/>
      <c r="BA2525" s="1226"/>
      <c r="BB2525" s="1227"/>
      <c r="BC2525" s="1228"/>
      <c r="BD2525" s="1228"/>
      <c r="BE2525" s="1228"/>
      <c r="BF2525" s="1228"/>
      <c r="BG2525" s="1228"/>
      <c r="BH2525" s="1228"/>
      <c r="BI2525" s="1228"/>
    </row>
    <row r="2526" spans="2:61">
      <c r="B2526" s="535" t="s">
        <v>669</v>
      </c>
      <c r="C2526" s="536">
        <v>1</v>
      </c>
      <c r="D2526" s="537" t="str">
        <f>'Information Input'!$M$14</f>
        <v xml:space="preserve">      -      </v>
      </c>
      <c r="E2526" s="537" t="s">
        <v>138</v>
      </c>
      <c r="F2526" s="538">
        <f t="shared" si="356"/>
        <v>43739</v>
      </c>
      <c r="G2526" s="538">
        <f t="shared" si="357"/>
        <v>43830</v>
      </c>
      <c r="H2526" s="538">
        <f>'Information Input'!$H$35</f>
        <v>43555</v>
      </c>
      <c r="I2526" s="537" t="str">
        <f>'Information Input'!$J$22</f>
        <v>Quarterly</v>
      </c>
      <c r="J2526" s="538">
        <f>'Information Input'!$H$30</f>
        <v>43555</v>
      </c>
      <c r="K2526" s="537">
        <f>'Information Input'!$J$18</f>
        <v>2019</v>
      </c>
      <c r="L2526" s="579" t="s">
        <v>94</v>
      </c>
      <c r="M2526" s="540" t="s">
        <v>95</v>
      </c>
      <c r="N2526" s="541" t="s">
        <v>96</v>
      </c>
      <c r="O2526" s="542" t="s">
        <v>671</v>
      </c>
      <c r="P2526" s="537">
        <v>31</v>
      </c>
      <c r="Q2526" s="541" t="s">
        <v>173</v>
      </c>
      <c r="R2526" s="541" t="s">
        <v>233</v>
      </c>
      <c r="S2526" s="543">
        <f>'Report 1'!$P$18</f>
        <v>0</v>
      </c>
      <c r="T2526" s="544">
        <f>'Report 1'!$P$51</f>
        <v>0</v>
      </c>
      <c r="U2526" s="545">
        <f>'Report 1'!$P$137</f>
        <v>0</v>
      </c>
      <c r="AL2526" s="1"/>
      <c r="AM2526" s="1224"/>
      <c r="AN2526" s="1224"/>
      <c r="AO2526" s="1224"/>
      <c r="AP2526" s="1222"/>
      <c r="AQ2526" s="1222"/>
      <c r="AR2526" s="1222"/>
      <c r="AS2526" s="1224"/>
      <c r="AT2526" s="1222"/>
      <c r="AU2526" s="1224"/>
      <c r="AV2526" s="1224"/>
      <c r="AW2526" s="1224"/>
      <c r="AX2526" s="1224"/>
      <c r="AY2526" s="1225"/>
      <c r="AZ2526" s="1224"/>
      <c r="BA2526" s="1226"/>
      <c r="BB2526" s="1227"/>
      <c r="BC2526" s="1228"/>
      <c r="BD2526" s="1228"/>
      <c r="BE2526" s="1228"/>
      <c r="BF2526" s="1228"/>
      <c r="BG2526" s="1228"/>
      <c r="BH2526" s="1228"/>
      <c r="BI2526" s="1228"/>
    </row>
    <row r="2527" spans="2:61">
      <c r="B2527" s="535" t="s">
        <v>669</v>
      </c>
      <c r="C2527" s="536">
        <v>1</v>
      </c>
      <c r="D2527" s="537" t="str">
        <f>'Information Input'!$M$14</f>
        <v xml:space="preserve">      -      </v>
      </c>
      <c r="E2527" s="537" t="s">
        <v>138</v>
      </c>
      <c r="F2527" s="538">
        <f t="shared" si="356"/>
        <v>43739</v>
      </c>
      <c r="G2527" s="538">
        <f t="shared" si="357"/>
        <v>43830</v>
      </c>
      <c r="H2527" s="538">
        <f>'Information Input'!$H$35</f>
        <v>43555</v>
      </c>
      <c r="I2527" s="537" t="str">
        <f>'Information Input'!$J$22</f>
        <v>Quarterly</v>
      </c>
      <c r="J2527" s="538">
        <f>'Information Input'!$H$30</f>
        <v>43555</v>
      </c>
      <c r="K2527" s="537">
        <f>'Information Input'!$J$18</f>
        <v>2019</v>
      </c>
      <c r="L2527" s="579" t="s">
        <v>94</v>
      </c>
      <c r="M2527" s="540" t="s">
        <v>95</v>
      </c>
      <c r="N2527" s="541" t="s">
        <v>96</v>
      </c>
      <c r="O2527" s="542" t="s">
        <v>671</v>
      </c>
      <c r="P2527" s="537">
        <v>32</v>
      </c>
      <c r="Q2527" s="541" t="s">
        <v>174</v>
      </c>
      <c r="R2527" s="541" t="s">
        <v>238</v>
      </c>
      <c r="S2527" s="543">
        <f>'Report 1'!$P$18</f>
        <v>0</v>
      </c>
      <c r="T2527" s="544">
        <f>'Report 1'!$P$52</f>
        <v>0</v>
      </c>
      <c r="U2527" s="545">
        <f>'Report 1'!$P$138</f>
        <v>0</v>
      </c>
      <c r="AL2527" s="1"/>
      <c r="AM2527" s="1224"/>
      <c r="AN2527" s="1224"/>
      <c r="AO2527" s="1224"/>
      <c r="AP2527" s="1222"/>
      <c r="AQ2527" s="1222"/>
      <c r="AR2527" s="1222"/>
      <c r="AS2527" s="1224"/>
      <c r="AT2527" s="1222"/>
      <c r="AU2527" s="1224"/>
      <c r="AV2527" s="1224"/>
      <c r="AW2527" s="1224"/>
      <c r="AX2527" s="1224"/>
      <c r="AY2527" s="1225"/>
      <c r="AZ2527" s="1224"/>
      <c r="BA2527" s="1226"/>
      <c r="BB2527" s="1227"/>
      <c r="BC2527" s="1228"/>
      <c r="BD2527" s="1228"/>
      <c r="BE2527" s="1228"/>
      <c r="BF2527" s="1228"/>
      <c r="BG2527" s="1228"/>
      <c r="BH2527" s="1228"/>
      <c r="BI2527" s="1228"/>
    </row>
    <row r="2528" spans="2:61">
      <c r="B2528" s="535" t="s">
        <v>669</v>
      </c>
      <c r="C2528" s="536">
        <v>1</v>
      </c>
      <c r="D2528" s="537" t="str">
        <f>'Information Input'!$M$14</f>
        <v xml:space="preserve">      -      </v>
      </c>
      <c r="E2528" s="537" t="s">
        <v>138</v>
      </c>
      <c r="F2528" s="538">
        <f t="shared" si="356"/>
        <v>43739</v>
      </c>
      <c r="G2528" s="538">
        <f t="shared" si="357"/>
        <v>43830</v>
      </c>
      <c r="H2528" s="538">
        <f>'Information Input'!$H$35</f>
        <v>43555</v>
      </c>
      <c r="I2528" s="537" t="str">
        <f>'Information Input'!$J$22</f>
        <v>Quarterly</v>
      </c>
      <c r="J2528" s="538">
        <f>'Information Input'!$H$30</f>
        <v>43555</v>
      </c>
      <c r="K2528" s="537">
        <f>'Information Input'!$J$18</f>
        <v>2019</v>
      </c>
      <c r="L2528" s="579" t="s">
        <v>94</v>
      </c>
      <c r="M2528" s="540" t="s">
        <v>95</v>
      </c>
      <c r="N2528" s="541" t="s">
        <v>96</v>
      </c>
      <c r="O2528" s="542" t="s">
        <v>671</v>
      </c>
      <c r="P2528" s="537">
        <v>33</v>
      </c>
      <c r="Q2528" s="541" t="s">
        <v>175</v>
      </c>
      <c r="R2528" s="541" t="s">
        <v>233</v>
      </c>
      <c r="S2528" s="543">
        <f>'Report 1'!$P$18</f>
        <v>0</v>
      </c>
      <c r="T2528" s="544">
        <f>'Report 1'!$P$53</f>
        <v>0</v>
      </c>
      <c r="U2528" s="545">
        <f>'Report 1'!$P$139</f>
        <v>0</v>
      </c>
      <c r="AL2528" s="1"/>
      <c r="AM2528" s="1224"/>
      <c r="AN2528" s="1224"/>
      <c r="AO2528" s="1224"/>
      <c r="AP2528" s="1222"/>
      <c r="AQ2528" s="1222"/>
      <c r="AR2528" s="1222"/>
      <c r="AS2528" s="1224"/>
      <c r="AT2528" s="1222"/>
      <c r="AU2528" s="1224"/>
      <c r="AV2528" s="1224"/>
      <c r="AW2528" s="1224"/>
      <c r="AX2528" s="1224"/>
      <c r="AY2528" s="1225"/>
      <c r="AZ2528" s="1224"/>
      <c r="BA2528" s="1226"/>
      <c r="BB2528" s="1227"/>
      <c r="BC2528" s="1228"/>
      <c r="BD2528" s="1228"/>
      <c r="BE2528" s="1228"/>
      <c r="BF2528" s="1228"/>
      <c r="BG2528" s="1228"/>
      <c r="BH2528" s="1228"/>
      <c r="BI2528" s="1228"/>
    </row>
    <row r="2529" spans="2:61">
      <c r="B2529" s="535" t="s">
        <v>669</v>
      </c>
      <c r="C2529" s="536">
        <v>1</v>
      </c>
      <c r="D2529" s="537" t="str">
        <f>'Information Input'!$M$14</f>
        <v xml:space="preserve">      -      </v>
      </c>
      <c r="E2529" s="537" t="s">
        <v>138</v>
      </c>
      <c r="F2529" s="538">
        <f t="shared" si="356"/>
        <v>43739</v>
      </c>
      <c r="G2529" s="538">
        <f t="shared" si="357"/>
        <v>43830</v>
      </c>
      <c r="H2529" s="538">
        <f>'Information Input'!$H$35</f>
        <v>43555</v>
      </c>
      <c r="I2529" s="537" t="str">
        <f>'Information Input'!$J$22</f>
        <v>Quarterly</v>
      </c>
      <c r="J2529" s="538">
        <f>'Information Input'!$H$30</f>
        <v>43555</v>
      </c>
      <c r="K2529" s="537">
        <f>'Information Input'!$J$18</f>
        <v>2019</v>
      </c>
      <c r="L2529" s="579" t="s">
        <v>94</v>
      </c>
      <c r="M2529" s="540" t="s">
        <v>95</v>
      </c>
      <c r="N2529" s="541" t="s">
        <v>96</v>
      </c>
      <c r="O2529" s="542" t="s">
        <v>671</v>
      </c>
      <c r="P2529" s="537">
        <v>34</v>
      </c>
      <c r="Q2529" s="541" t="s">
        <v>176</v>
      </c>
      <c r="R2529" s="541" t="s">
        <v>238</v>
      </c>
      <c r="S2529" s="543">
        <f>'Report 1'!$P$18</f>
        <v>0</v>
      </c>
      <c r="T2529" s="544">
        <f>'Report 1'!$P$54</f>
        <v>0</v>
      </c>
      <c r="U2529" s="545">
        <f>'Report 1'!$P$140</f>
        <v>0</v>
      </c>
      <c r="AL2529" s="1"/>
      <c r="AM2529" s="1224"/>
      <c r="AN2529" s="1224"/>
      <c r="AO2529" s="1224"/>
      <c r="AP2529" s="1222"/>
      <c r="AQ2529" s="1222"/>
      <c r="AR2529" s="1222"/>
      <c r="AS2529" s="1224"/>
      <c r="AT2529" s="1222"/>
      <c r="AU2529" s="1224"/>
      <c r="AV2529" s="1224"/>
      <c r="AW2529" s="1224"/>
      <c r="AX2529" s="1224"/>
      <c r="AY2529" s="1225"/>
      <c r="AZ2529" s="1224"/>
      <c r="BA2529" s="1226"/>
      <c r="BB2529" s="1227"/>
      <c r="BC2529" s="1228"/>
      <c r="BD2529" s="1228"/>
      <c r="BE2529" s="1228"/>
      <c r="BF2529" s="1228"/>
      <c r="BG2529" s="1228"/>
      <c r="BH2529" s="1228"/>
      <c r="BI2529" s="1228"/>
    </row>
    <row r="2530" spans="2:61">
      <c r="B2530" s="535" t="s">
        <v>669</v>
      </c>
      <c r="C2530" s="536">
        <v>1</v>
      </c>
      <c r="D2530" s="537" t="str">
        <f>'Information Input'!$M$14</f>
        <v xml:space="preserve">      -      </v>
      </c>
      <c r="E2530" s="537" t="s">
        <v>138</v>
      </c>
      <c r="F2530" s="538">
        <f t="shared" si="356"/>
        <v>43739</v>
      </c>
      <c r="G2530" s="538">
        <f t="shared" si="357"/>
        <v>43830</v>
      </c>
      <c r="H2530" s="538">
        <f>'Information Input'!$H$35</f>
        <v>43555</v>
      </c>
      <c r="I2530" s="537" t="str">
        <f>'Information Input'!$J$22</f>
        <v>Quarterly</v>
      </c>
      <c r="J2530" s="538">
        <f>'Information Input'!$H$30</f>
        <v>43555</v>
      </c>
      <c r="K2530" s="537">
        <f>'Information Input'!$J$18</f>
        <v>2019</v>
      </c>
      <c r="L2530" s="579" t="s">
        <v>94</v>
      </c>
      <c r="M2530" s="540" t="s">
        <v>95</v>
      </c>
      <c r="N2530" s="541" t="s">
        <v>96</v>
      </c>
      <c r="O2530" s="542" t="s">
        <v>671</v>
      </c>
      <c r="P2530" s="537">
        <v>35</v>
      </c>
      <c r="Q2530" s="541" t="s">
        <v>177</v>
      </c>
      <c r="R2530" s="541" t="s">
        <v>235</v>
      </c>
      <c r="S2530" s="543">
        <f>'Report 1'!$P$18</f>
        <v>0</v>
      </c>
      <c r="T2530" s="544">
        <f>'Report 1'!$P$55</f>
        <v>0</v>
      </c>
      <c r="U2530" s="545">
        <f>'Report 1'!$P$141</f>
        <v>0</v>
      </c>
      <c r="AL2530" s="1"/>
      <c r="AM2530" s="1224"/>
      <c r="AN2530" s="1224"/>
      <c r="AO2530" s="1224"/>
      <c r="AP2530" s="1222"/>
      <c r="AQ2530" s="1222"/>
      <c r="AR2530" s="1222"/>
      <c r="AS2530" s="1224"/>
      <c r="AT2530" s="1222"/>
      <c r="AU2530" s="1224"/>
      <c r="AV2530" s="1224"/>
      <c r="AW2530" s="1224"/>
      <c r="AX2530" s="1224"/>
      <c r="AY2530" s="1225"/>
      <c r="AZ2530" s="1224"/>
      <c r="BA2530" s="1226"/>
      <c r="BB2530" s="1227"/>
      <c r="BC2530" s="1228"/>
      <c r="BD2530" s="1228"/>
      <c r="BE2530" s="1228"/>
      <c r="BF2530" s="1228"/>
      <c r="BG2530" s="1228"/>
      <c r="BH2530" s="1228"/>
      <c r="BI2530" s="1228"/>
    </row>
    <row r="2531" spans="2:61">
      <c r="B2531" s="535" t="s">
        <v>669</v>
      </c>
      <c r="C2531" s="536">
        <v>1</v>
      </c>
      <c r="D2531" s="537" t="str">
        <f>'Information Input'!$M$14</f>
        <v xml:space="preserve">      -      </v>
      </c>
      <c r="E2531" s="537" t="s">
        <v>138</v>
      </c>
      <c r="F2531" s="538">
        <f t="shared" si="356"/>
        <v>43739</v>
      </c>
      <c r="G2531" s="538">
        <f t="shared" si="357"/>
        <v>43830</v>
      </c>
      <c r="H2531" s="538">
        <f>'Information Input'!$H$35</f>
        <v>43555</v>
      </c>
      <c r="I2531" s="537" t="str">
        <f>'Information Input'!$J$22</f>
        <v>Quarterly</v>
      </c>
      <c r="J2531" s="538">
        <f>'Information Input'!$H$30</f>
        <v>43555</v>
      </c>
      <c r="K2531" s="537">
        <f>'Information Input'!$J$18</f>
        <v>2019</v>
      </c>
      <c r="L2531" s="579" t="s">
        <v>94</v>
      </c>
      <c r="M2531" s="540" t="s">
        <v>95</v>
      </c>
      <c r="N2531" s="541" t="s">
        <v>96</v>
      </c>
      <c r="O2531" s="542" t="s">
        <v>671</v>
      </c>
      <c r="P2531" s="537">
        <v>36</v>
      </c>
      <c r="Q2531" s="541" t="s">
        <v>178</v>
      </c>
      <c r="R2531" s="541" t="s">
        <v>235</v>
      </c>
      <c r="S2531" s="543">
        <f>'Report 1'!$P$18</f>
        <v>0</v>
      </c>
      <c r="T2531" s="544">
        <f>'Report 1'!$P$56</f>
        <v>0</v>
      </c>
      <c r="U2531" s="545">
        <f>'Report 1'!$P$142</f>
        <v>0</v>
      </c>
      <c r="AL2531" s="1"/>
      <c r="AM2531" s="1224"/>
      <c r="AN2531" s="1224"/>
      <c r="AO2531" s="1224"/>
      <c r="AP2531" s="1222"/>
      <c r="AQ2531" s="1222"/>
      <c r="AR2531" s="1222"/>
      <c r="AS2531" s="1224"/>
      <c r="AT2531" s="1222"/>
      <c r="AU2531" s="1224"/>
      <c r="AV2531" s="1224"/>
      <c r="AW2531" s="1224"/>
      <c r="AX2531" s="1224"/>
      <c r="AY2531" s="1225"/>
      <c r="AZ2531" s="1224"/>
      <c r="BA2531" s="1"/>
      <c r="BB2531" s="1227"/>
      <c r="BC2531" s="1228"/>
      <c r="BD2531" s="1228"/>
      <c r="BE2531" s="1228"/>
      <c r="BF2531" s="1228"/>
      <c r="BG2531" s="1228"/>
      <c r="BH2531" s="1228"/>
      <c r="BI2531" s="1228"/>
    </row>
    <row r="2532" spans="2:61">
      <c r="B2532" s="535" t="s">
        <v>669</v>
      </c>
      <c r="C2532" s="536">
        <v>1</v>
      </c>
      <c r="D2532" s="537" t="str">
        <f>'Information Input'!$M$14</f>
        <v xml:space="preserve">      -      </v>
      </c>
      <c r="E2532" s="537" t="s">
        <v>138</v>
      </c>
      <c r="F2532" s="538">
        <f t="shared" si="356"/>
        <v>43739</v>
      </c>
      <c r="G2532" s="538">
        <f t="shared" si="357"/>
        <v>43830</v>
      </c>
      <c r="H2532" s="538">
        <f>'Information Input'!$H$35</f>
        <v>43555</v>
      </c>
      <c r="I2532" s="537" t="str">
        <f>'Information Input'!$J$22</f>
        <v>Quarterly</v>
      </c>
      <c r="J2532" s="538">
        <f>'Information Input'!$H$30</f>
        <v>43555</v>
      </c>
      <c r="K2532" s="537">
        <f>'Information Input'!$J$18</f>
        <v>2019</v>
      </c>
      <c r="L2532" s="579" t="s">
        <v>94</v>
      </c>
      <c r="M2532" s="540" t="s">
        <v>95</v>
      </c>
      <c r="N2532" s="541" t="s">
        <v>96</v>
      </c>
      <c r="O2532" s="542" t="s">
        <v>671</v>
      </c>
      <c r="P2532" s="537">
        <v>37</v>
      </c>
      <c r="Q2532" s="541" t="s">
        <v>179</v>
      </c>
      <c r="R2532" s="541" t="s">
        <v>231</v>
      </c>
      <c r="S2532" s="543">
        <f>'Report 1'!$P$18</f>
        <v>0</v>
      </c>
      <c r="T2532" s="544">
        <f>'Report 1'!$P$57</f>
        <v>0</v>
      </c>
      <c r="U2532" s="545">
        <f>'Report 1'!$P$143</f>
        <v>0</v>
      </c>
    </row>
    <row r="2533" spans="2:61">
      <c r="B2533" s="535" t="s">
        <v>669</v>
      </c>
      <c r="C2533" s="536">
        <v>1</v>
      </c>
      <c r="D2533" s="537" t="str">
        <f>'Information Input'!$M$14</f>
        <v xml:space="preserve">      -      </v>
      </c>
      <c r="E2533" s="537" t="s">
        <v>138</v>
      </c>
      <c r="F2533" s="538">
        <f t="shared" si="356"/>
        <v>43739</v>
      </c>
      <c r="G2533" s="538">
        <f t="shared" si="357"/>
        <v>43830</v>
      </c>
      <c r="H2533" s="538">
        <f>'Information Input'!$H$35</f>
        <v>43555</v>
      </c>
      <c r="I2533" s="537" t="str">
        <f>'Information Input'!$J$22</f>
        <v>Quarterly</v>
      </c>
      <c r="J2533" s="538">
        <f>'Information Input'!$H$30</f>
        <v>43555</v>
      </c>
      <c r="K2533" s="537">
        <f>'Information Input'!$J$18</f>
        <v>2019</v>
      </c>
      <c r="L2533" s="579" t="s">
        <v>94</v>
      </c>
      <c r="M2533" s="540" t="s">
        <v>95</v>
      </c>
      <c r="N2533" s="541" t="s">
        <v>96</v>
      </c>
      <c r="O2533" s="542" t="s">
        <v>671</v>
      </c>
      <c r="P2533" s="537">
        <v>38</v>
      </c>
      <c r="Q2533" s="541" t="s">
        <v>180</v>
      </c>
      <c r="R2533" s="541" t="s">
        <v>233</v>
      </c>
      <c r="S2533" s="543">
        <f>'Report 1'!$P$18</f>
        <v>0</v>
      </c>
      <c r="T2533" s="544">
        <f>'Report 1'!$P$58</f>
        <v>0</v>
      </c>
      <c r="U2533" s="545">
        <f>'Report 1'!$P$144</f>
        <v>0</v>
      </c>
    </row>
    <row r="2534" spans="2:61">
      <c r="B2534" s="535" t="s">
        <v>669</v>
      </c>
      <c r="C2534" s="536">
        <v>1</v>
      </c>
      <c r="D2534" s="537" t="str">
        <f>'Information Input'!$M$14</f>
        <v xml:space="preserve">      -      </v>
      </c>
      <c r="E2534" s="537" t="s">
        <v>138</v>
      </c>
      <c r="F2534" s="538">
        <f t="shared" si="356"/>
        <v>43739</v>
      </c>
      <c r="G2534" s="538">
        <f t="shared" si="357"/>
        <v>43830</v>
      </c>
      <c r="H2534" s="538">
        <f>'Information Input'!$H$35</f>
        <v>43555</v>
      </c>
      <c r="I2534" s="537" t="str">
        <f>'Information Input'!$J$22</f>
        <v>Quarterly</v>
      </c>
      <c r="J2534" s="538">
        <f>'Information Input'!$H$30</f>
        <v>43555</v>
      </c>
      <c r="K2534" s="537">
        <f>'Information Input'!$J$18</f>
        <v>2019</v>
      </c>
      <c r="L2534" s="579" t="s">
        <v>94</v>
      </c>
      <c r="M2534" s="540" t="s">
        <v>95</v>
      </c>
      <c r="N2534" s="541" t="s">
        <v>96</v>
      </c>
      <c r="O2534" s="542" t="s">
        <v>671</v>
      </c>
      <c r="P2534" s="537">
        <v>39</v>
      </c>
      <c r="Q2534" s="541" t="s">
        <v>181</v>
      </c>
      <c r="R2534" s="541" t="s">
        <v>233</v>
      </c>
      <c r="S2534" s="543">
        <f>'Report 1'!$P$18</f>
        <v>0</v>
      </c>
      <c r="T2534" s="544">
        <f>'Report 1'!$P$59</f>
        <v>0</v>
      </c>
      <c r="U2534" s="545">
        <f>'Report 1'!$P$145</f>
        <v>0</v>
      </c>
    </row>
    <row r="2535" spans="2:61">
      <c r="B2535" s="535" t="s">
        <v>669</v>
      </c>
      <c r="C2535" s="536">
        <v>1</v>
      </c>
      <c r="D2535" s="537" t="str">
        <f>'Information Input'!$M$14</f>
        <v xml:space="preserve">      -      </v>
      </c>
      <c r="E2535" s="537" t="s">
        <v>138</v>
      </c>
      <c r="F2535" s="538">
        <f t="shared" si="356"/>
        <v>43739</v>
      </c>
      <c r="G2535" s="538">
        <f t="shared" si="357"/>
        <v>43830</v>
      </c>
      <c r="H2535" s="538">
        <f>'Information Input'!$H$35</f>
        <v>43555</v>
      </c>
      <c r="I2535" s="537" t="str">
        <f>'Information Input'!$J$22</f>
        <v>Quarterly</v>
      </c>
      <c r="J2535" s="538">
        <f>'Information Input'!$H$30</f>
        <v>43555</v>
      </c>
      <c r="K2535" s="537">
        <f>'Information Input'!$J$18</f>
        <v>2019</v>
      </c>
      <c r="L2535" s="579" t="s">
        <v>94</v>
      </c>
      <c r="M2535" s="540" t="s">
        <v>95</v>
      </c>
      <c r="N2535" s="541" t="s">
        <v>96</v>
      </c>
      <c r="O2535" s="542" t="s">
        <v>671</v>
      </c>
      <c r="P2535" s="537">
        <v>40</v>
      </c>
      <c r="Q2535" s="541" t="s">
        <v>182</v>
      </c>
      <c r="R2535" s="541" t="s">
        <v>238</v>
      </c>
      <c r="S2535" s="543">
        <f>'Report 1'!$P$18</f>
        <v>0</v>
      </c>
      <c r="T2535" s="544">
        <f>'Report 1'!$P$60</f>
        <v>0</v>
      </c>
      <c r="U2535" s="545">
        <f>'Report 1'!$P$146</f>
        <v>0</v>
      </c>
    </row>
    <row r="2536" spans="2:61">
      <c r="B2536" s="535" t="s">
        <v>669</v>
      </c>
      <c r="C2536" s="536">
        <v>1</v>
      </c>
      <c r="D2536" s="537" t="str">
        <f>'Information Input'!$M$14</f>
        <v xml:space="preserve">      -      </v>
      </c>
      <c r="E2536" s="537" t="s">
        <v>138</v>
      </c>
      <c r="F2536" s="538">
        <f t="shared" si="356"/>
        <v>43739</v>
      </c>
      <c r="G2536" s="538">
        <f t="shared" si="357"/>
        <v>43830</v>
      </c>
      <c r="H2536" s="538">
        <f>'Information Input'!$H$35</f>
        <v>43555</v>
      </c>
      <c r="I2536" s="537" t="str">
        <f>'Information Input'!$J$22</f>
        <v>Quarterly</v>
      </c>
      <c r="J2536" s="538">
        <f>'Information Input'!$H$30</f>
        <v>43555</v>
      </c>
      <c r="K2536" s="537">
        <f>'Information Input'!$J$18</f>
        <v>2019</v>
      </c>
      <c r="L2536" s="579" t="s">
        <v>94</v>
      </c>
      <c r="M2536" s="540" t="s">
        <v>95</v>
      </c>
      <c r="N2536" s="541" t="s">
        <v>96</v>
      </c>
      <c r="O2536" s="542" t="s">
        <v>671</v>
      </c>
      <c r="P2536" s="537">
        <v>41</v>
      </c>
      <c r="Q2536" s="541" t="s">
        <v>183</v>
      </c>
      <c r="R2536" s="541" t="s">
        <v>238</v>
      </c>
      <c r="S2536" s="543">
        <f>'Report 1'!$P$18</f>
        <v>0</v>
      </c>
      <c r="T2536" s="544">
        <f>'Report 1'!$P$61</f>
        <v>0</v>
      </c>
      <c r="U2536" s="545">
        <f>'Report 1'!$P$147</f>
        <v>0</v>
      </c>
    </row>
    <row r="2537" spans="2:61">
      <c r="B2537" s="535" t="s">
        <v>669</v>
      </c>
      <c r="C2537" s="536">
        <v>1</v>
      </c>
      <c r="D2537" s="537" t="str">
        <f>'Information Input'!$M$14</f>
        <v xml:space="preserve">      -      </v>
      </c>
      <c r="E2537" s="537" t="s">
        <v>138</v>
      </c>
      <c r="F2537" s="538">
        <f t="shared" si="356"/>
        <v>43739</v>
      </c>
      <c r="G2537" s="538">
        <f t="shared" si="357"/>
        <v>43830</v>
      </c>
      <c r="H2537" s="538">
        <f>'Information Input'!$H$35</f>
        <v>43555</v>
      </c>
      <c r="I2537" s="537" t="str">
        <f>'Information Input'!$J$22</f>
        <v>Quarterly</v>
      </c>
      <c r="J2537" s="538">
        <f>'Information Input'!$H$30</f>
        <v>43555</v>
      </c>
      <c r="K2537" s="537">
        <f>'Information Input'!$J$18</f>
        <v>2019</v>
      </c>
      <c r="L2537" s="579" t="s">
        <v>94</v>
      </c>
      <c r="M2537" s="540" t="s">
        <v>95</v>
      </c>
      <c r="N2537" s="541" t="s">
        <v>96</v>
      </c>
      <c r="O2537" s="542" t="s">
        <v>671</v>
      </c>
      <c r="P2537" s="537">
        <v>42</v>
      </c>
      <c r="Q2537" s="541" t="s">
        <v>184</v>
      </c>
      <c r="R2537" s="541" t="s">
        <v>233</v>
      </c>
      <c r="S2537" s="543">
        <f>'Report 1'!$P$18</f>
        <v>0</v>
      </c>
      <c r="T2537" s="544">
        <f>'Report 1'!$P$62</f>
        <v>0</v>
      </c>
      <c r="U2537" s="545">
        <f>'Report 1'!$P$148</f>
        <v>0</v>
      </c>
    </row>
    <row r="2538" spans="2:61">
      <c r="B2538" s="535" t="s">
        <v>669</v>
      </c>
      <c r="C2538" s="536">
        <v>1</v>
      </c>
      <c r="D2538" s="537" t="str">
        <f>'Information Input'!$M$14</f>
        <v xml:space="preserve">      -      </v>
      </c>
      <c r="E2538" s="537" t="s">
        <v>138</v>
      </c>
      <c r="F2538" s="538">
        <f t="shared" si="356"/>
        <v>43739</v>
      </c>
      <c r="G2538" s="538">
        <f t="shared" si="357"/>
        <v>43830</v>
      </c>
      <c r="H2538" s="538">
        <f>'Information Input'!$H$35</f>
        <v>43555</v>
      </c>
      <c r="I2538" s="537" t="str">
        <f>'Information Input'!$J$22</f>
        <v>Quarterly</v>
      </c>
      <c r="J2538" s="538">
        <f>'Information Input'!$H$30</f>
        <v>43555</v>
      </c>
      <c r="K2538" s="537">
        <f>'Information Input'!$J$18</f>
        <v>2019</v>
      </c>
      <c r="L2538" s="579" t="s">
        <v>94</v>
      </c>
      <c r="M2538" s="540" t="s">
        <v>95</v>
      </c>
      <c r="N2538" s="541" t="s">
        <v>96</v>
      </c>
      <c r="O2538" s="542" t="s">
        <v>671</v>
      </c>
      <c r="P2538" s="537">
        <v>43</v>
      </c>
      <c r="Q2538" s="541" t="s">
        <v>185</v>
      </c>
      <c r="R2538" s="541" t="s">
        <v>233</v>
      </c>
      <c r="S2538" s="543">
        <f>'Report 1'!$P$18</f>
        <v>0</v>
      </c>
      <c r="T2538" s="544">
        <f>'Report 1'!$P$63</f>
        <v>0</v>
      </c>
      <c r="U2538" s="545">
        <f>'Report 1'!$P$149</f>
        <v>0</v>
      </c>
    </row>
    <row r="2539" spans="2:61">
      <c r="B2539" s="535" t="s">
        <v>669</v>
      </c>
      <c r="C2539" s="536">
        <v>1</v>
      </c>
      <c r="D2539" s="537" t="str">
        <f>'Information Input'!$M$14</f>
        <v xml:space="preserve">      -      </v>
      </c>
      <c r="E2539" s="537" t="s">
        <v>138</v>
      </c>
      <c r="F2539" s="538">
        <f t="shared" si="356"/>
        <v>43739</v>
      </c>
      <c r="G2539" s="538">
        <f t="shared" si="357"/>
        <v>43830</v>
      </c>
      <c r="H2539" s="538">
        <f>'Information Input'!$H$35</f>
        <v>43555</v>
      </c>
      <c r="I2539" s="537" t="str">
        <f>'Information Input'!$J$22</f>
        <v>Quarterly</v>
      </c>
      <c r="J2539" s="538">
        <f>'Information Input'!$H$30</f>
        <v>43555</v>
      </c>
      <c r="K2539" s="537">
        <f>'Information Input'!$J$18</f>
        <v>2019</v>
      </c>
      <c r="L2539" s="579" t="s">
        <v>94</v>
      </c>
      <c r="M2539" s="540" t="s">
        <v>95</v>
      </c>
      <c r="N2539" s="541" t="s">
        <v>96</v>
      </c>
      <c r="O2539" s="542" t="s">
        <v>674</v>
      </c>
      <c r="P2539" s="537">
        <v>44</v>
      </c>
      <c r="Q2539" s="541" t="s">
        <v>186</v>
      </c>
      <c r="R2539" s="541" t="s">
        <v>239</v>
      </c>
      <c r="S2539" s="543">
        <f>'Report 1'!$P$18</f>
        <v>0</v>
      </c>
      <c r="T2539" s="544">
        <f>'Report 1'!$P$64</f>
        <v>0</v>
      </c>
      <c r="U2539" s="545">
        <f>'Report 1'!$P$150</f>
        <v>0</v>
      </c>
    </row>
    <row r="2540" spans="2:61">
      <c r="B2540" s="535" t="s">
        <v>669</v>
      </c>
      <c r="C2540" s="536">
        <v>1</v>
      </c>
      <c r="D2540" s="537" t="str">
        <f>'Information Input'!$M$14</f>
        <v xml:space="preserve">      -      </v>
      </c>
      <c r="E2540" s="537" t="s">
        <v>138</v>
      </c>
      <c r="F2540" s="538">
        <f t="shared" si="356"/>
        <v>43739</v>
      </c>
      <c r="G2540" s="538">
        <f t="shared" si="357"/>
        <v>43830</v>
      </c>
      <c r="H2540" s="538">
        <f>'Information Input'!$H$35</f>
        <v>43555</v>
      </c>
      <c r="I2540" s="537" t="str">
        <f>'Information Input'!$J$22</f>
        <v>Quarterly</v>
      </c>
      <c r="J2540" s="538">
        <f>'Information Input'!$H$30</f>
        <v>43555</v>
      </c>
      <c r="K2540" s="537">
        <f>'Information Input'!$J$18</f>
        <v>2019</v>
      </c>
      <c r="L2540" s="579" t="s">
        <v>94</v>
      </c>
      <c r="M2540" s="540" t="s">
        <v>95</v>
      </c>
      <c r="N2540" s="541" t="s">
        <v>96</v>
      </c>
      <c r="O2540" s="542" t="s">
        <v>675</v>
      </c>
      <c r="P2540" s="537">
        <v>45</v>
      </c>
      <c r="Q2540" s="541" t="s">
        <v>187</v>
      </c>
      <c r="R2540" s="541" t="s">
        <v>239</v>
      </c>
      <c r="S2540" s="543">
        <f>'Report 1'!$P$18</f>
        <v>0</v>
      </c>
      <c r="T2540" s="544">
        <f>'Report 1'!$P$65</f>
        <v>0</v>
      </c>
      <c r="U2540" s="545">
        <f>'Report 1'!$P$151</f>
        <v>0</v>
      </c>
    </row>
    <row r="2541" spans="2:61">
      <c r="B2541" s="535" t="s">
        <v>669</v>
      </c>
      <c r="C2541" s="536">
        <v>1</v>
      </c>
      <c r="D2541" s="537" t="str">
        <f>'Information Input'!$M$14</f>
        <v xml:space="preserve">      -      </v>
      </c>
      <c r="E2541" s="537" t="s">
        <v>138</v>
      </c>
      <c r="F2541" s="538">
        <f t="shared" si="356"/>
        <v>43739</v>
      </c>
      <c r="G2541" s="538">
        <f t="shared" si="357"/>
        <v>43830</v>
      </c>
      <c r="H2541" s="538">
        <f>'Information Input'!$H$35</f>
        <v>43555</v>
      </c>
      <c r="I2541" s="537" t="str">
        <f>'Information Input'!$J$22</f>
        <v>Quarterly</v>
      </c>
      <c r="J2541" s="538">
        <f>'Information Input'!$H$30</f>
        <v>43555</v>
      </c>
      <c r="K2541" s="537">
        <f>'Information Input'!$J$18</f>
        <v>2019</v>
      </c>
      <c r="L2541" s="579" t="s">
        <v>94</v>
      </c>
      <c r="M2541" s="540" t="s">
        <v>95</v>
      </c>
      <c r="N2541" s="541" t="s">
        <v>96</v>
      </c>
      <c r="O2541" s="542" t="s">
        <v>675</v>
      </c>
      <c r="P2541" s="537">
        <v>46</v>
      </c>
      <c r="Q2541" s="541" t="s">
        <v>188</v>
      </c>
      <c r="R2541" s="541" t="s">
        <v>239</v>
      </c>
      <c r="S2541" s="543">
        <f>'Report 1'!$P$18</f>
        <v>0</v>
      </c>
      <c r="T2541" s="544">
        <f>'Report 1'!$P$66</f>
        <v>0</v>
      </c>
      <c r="U2541" s="545">
        <f>'Report 1'!$P$152</f>
        <v>0</v>
      </c>
    </row>
    <row r="2542" spans="2:61">
      <c r="B2542" s="535" t="s">
        <v>669</v>
      </c>
      <c r="C2542" s="536">
        <v>1</v>
      </c>
      <c r="D2542" s="537" t="str">
        <f>'Information Input'!$M$14</f>
        <v xml:space="preserve">      -      </v>
      </c>
      <c r="E2542" s="537" t="s">
        <v>138</v>
      </c>
      <c r="F2542" s="538">
        <f t="shared" si="356"/>
        <v>43739</v>
      </c>
      <c r="G2542" s="538">
        <f t="shared" si="357"/>
        <v>43830</v>
      </c>
      <c r="H2542" s="538">
        <f>'Information Input'!$H$35</f>
        <v>43555</v>
      </c>
      <c r="I2542" s="537" t="str">
        <f>'Information Input'!$J$22</f>
        <v>Quarterly</v>
      </c>
      <c r="J2542" s="538">
        <f>'Information Input'!$H$30</f>
        <v>43555</v>
      </c>
      <c r="K2542" s="537">
        <f>'Information Input'!$J$18</f>
        <v>2019</v>
      </c>
      <c r="L2542" s="579" t="s">
        <v>94</v>
      </c>
      <c r="M2542" s="540" t="s">
        <v>95</v>
      </c>
      <c r="N2542" s="541" t="s">
        <v>96</v>
      </c>
      <c r="O2542" s="542" t="s">
        <v>675</v>
      </c>
      <c r="P2542" s="537">
        <v>47</v>
      </c>
      <c r="Q2542" s="541" t="s">
        <v>189</v>
      </c>
      <c r="R2542" s="541" t="s">
        <v>239</v>
      </c>
      <c r="S2542" s="543">
        <f>'Report 1'!$P$18</f>
        <v>0</v>
      </c>
      <c r="T2542" s="544">
        <f>'Report 1'!$P$67</f>
        <v>0</v>
      </c>
      <c r="U2542" s="545">
        <f>'Report 1'!$P$153</f>
        <v>0</v>
      </c>
    </row>
    <row r="2543" spans="2:61">
      <c r="B2543" s="535" t="s">
        <v>669</v>
      </c>
      <c r="C2543" s="536">
        <v>1</v>
      </c>
      <c r="D2543" s="537" t="str">
        <f>'Information Input'!$M$14</f>
        <v xml:space="preserve">      -      </v>
      </c>
      <c r="E2543" s="537" t="s">
        <v>138</v>
      </c>
      <c r="F2543" s="538">
        <f t="shared" si="356"/>
        <v>43739</v>
      </c>
      <c r="G2543" s="538">
        <f t="shared" si="357"/>
        <v>43830</v>
      </c>
      <c r="H2543" s="538">
        <f>'Information Input'!$H$35</f>
        <v>43555</v>
      </c>
      <c r="I2543" s="537" t="str">
        <f>'Information Input'!$J$22</f>
        <v>Quarterly</v>
      </c>
      <c r="J2543" s="538">
        <f>'Information Input'!$H$30</f>
        <v>43555</v>
      </c>
      <c r="K2543" s="537">
        <f>'Information Input'!$J$18</f>
        <v>2019</v>
      </c>
      <c r="L2543" s="579" t="s">
        <v>94</v>
      </c>
      <c r="M2543" s="540" t="s">
        <v>95</v>
      </c>
      <c r="N2543" s="541" t="s">
        <v>96</v>
      </c>
      <c r="O2543" s="542" t="s">
        <v>675</v>
      </c>
      <c r="P2543" s="537">
        <v>48</v>
      </c>
      <c r="Q2543" s="541" t="s">
        <v>190</v>
      </c>
      <c r="R2543" s="541" t="s">
        <v>239</v>
      </c>
      <c r="S2543" s="543">
        <f>'Report 1'!$P$18</f>
        <v>0</v>
      </c>
      <c r="T2543" s="544">
        <f>'Report 1'!$P$68</f>
        <v>0</v>
      </c>
      <c r="U2543" s="545">
        <f>'Report 1'!$P$154</f>
        <v>0</v>
      </c>
    </row>
    <row r="2544" spans="2:61">
      <c r="B2544" s="535" t="s">
        <v>669</v>
      </c>
      <c r="C2544" s="536">
        <v>1</v>
      </c>
      <c r="D2544" s="537" t="str">
        <f>'Information Input'!$M$14</f>
        <v xml:space="preserve">      -      </v>
      </c>
      <c r="E2544" s="537" t="s">
        <v>138</v>
      </c>
      <c r="F2544" s="538">
        <f t="shared" si="356"/>
        <v>43739</v>
      </c>
      <c r="G2544" s="538">
        <f t="shared" si="357"/>
        <v>43830</v>
      </c>
      <c r="H2544" s="538">
        <f>'Information Input'!$H$35</f>
        <v>43555</v>
      </c>
      <c r="I2544" s="537" t="str">
        <f>'Information Input'!$J$22</f>
        <v>Quarterly</v>
      </c>
      <c r="J2544" s="538">
        <f>'Information Input'!$H$30</f>
        <v>43555</v>
      </c>
      <c r="K2544" s="537">
        <f>'Information Input'!$J$18</f>
        <v>2019</v>
      </c>
      <c r="L2544" s="579" t="s">
        <v>94</v>
      </c>
      <c r="M2544" s="540" t="s">
        <v>95</v>
      </c>
      <c r="N2544" s="541" t="s">
        <v>96</v>
      </c>
      <c r="O2544" s="542" t="s">
        <v>675</v>
      </c>
      <c r="P2544" s="537">
        <v>49</v>
      </c>
      <c r="Q2544" s="541" t="s">
        <v>191</v>
      </c>
      <c r="R2544" s="541" t="s">
        <v>239</v>
      </c>
      <c r="S2544" s="543">
        <f>'Report 1'!$P$18</f>
        <v>0</v>
      </c>
      <c r="T2544" s="544">
        <f>'Report 1'!$P$69</f>
        <v>0</v>
      </c>
      <c r="U2544" s="545">
        <f>'Report 1'!$P$155</f>
        <v>0</v>
      </c>
    </row>
    <row r="2545" spans="2:21">
      <c r="B2545" s="535" t="s">
        <v>669</v>
      </c>
      <c r="C2545" s="536">
        <v>1</v>
      </c>
      <c r="D2545" s="537" t="str">
        <f>'Information Input'!$M$14</f>
        <v xml:space="preserve">      -      </v>
      </c>
      <c r="E2545" s="537" t="s">
        <v>138</v>
      </c>
      <c r="F2545" s="538">
        <f t="shared" si="356"/>
        <v>43739</v>
      </c>
      <c r="G2545" s="538">
        <f t="shared" si="357"/>
        <v>43830</v>
      </c>
      <c r="H2545" s="538">
        <f>'Information Input'!$H$35</f>
        <v>43555</v>
      </c>
      <c r="I2545" s="537" t="str">
        <f>'Information Input'!$J$22</f>
        <v>Quarterly</v>
      </c>
      <c r="J2545" s="538">
        <f>'Information Input'!$H$30</f>
        <v>43555</v>
      </c>
      <c r="K2545" s="537">
        <f>'Information Input'!$J$18</f>
        <v>2019</v>
      </c>
      <c r="L2545" s="579" t="s">
        <v>94</v>
      </c>
      <c r="M2545" s="540" t="s">
        <v>95</v>
      </c>
      <c r="N2545" s="541" t="s">
        <v>96</v>
      </c>
      <c r="O2545" s="542" t="s">
        <v>675</v>
      </c>
      <c r="P2545" s="537">
        <v>50</v>
      </c>
      <c r="Q2545" s="541" t="s">
        <v>192</v>
      </c>
      <c r="R2545" s="541" t="s">
        <v>239</v>
      </c>
      <c r="S2545" s="543">
        <f>'Report 1'!$P$18</f>
        <v>0</v>
      </c>
      <c r="T2545" s="544">
        <f>'Report 1'!$P$70</f>
        <v>0</v>
      </c>
      <c r="U2545" s="545">
        <f>'Report 1'!$P$156</f>
        <v>0</v>
      </c>
    </row>
    <row r="2546" spans="2:21">
      <c r="B2546" s="535" t="s">
        <v>669</v>
      </c>
      <c r="C2546" s="536">
        <v>1</v>
      </c>
      <c r="D2546" s="537" t="str">
        <f>'Information Input'!$M$14</f>
        <v xml:space="preserve">      -      </v>
      </c>
      <c r="E2546" s="537" t="s">
        <v>138</v>
      </c>
      <c r="F2546" s="538">
        <f t="shared" si="356"/>
        <v>43739</v>
      </c>
      <c r="G2546" s="538">
        <f t="shared" si="357"/>
        <v>43830</v>
      </c>
      <c r="H2546" s="538">
        <f>'Information Input'!$H$35</f>
        <v>43555</v>
      </c>
      <c r="I2546" s="537" t="str">
        <f>'Information Input'!$J$22</f>
        <v>Quarterly</v>
      </c>
      <c r="J2546" s="538">
        <f>'Information Input'!$H$30</f>
        <v>43555</v>
      </c>
      <c r="K2546" s="537">
        <f>'Information Input'!$J$18</f>
        <v>2019</v>
      </c>
      <c r="L2546" s="579" t="s">
        <v>94</v>
      </c>
      <c r="M2546" s="540" t="s">
        <v>95</v>
      </c>
      <c r="N2546" s="541" t="s">
        <v>96</v>
      </c>
      <c r="O2546" s="542" t="s">
        <v>675</v>
      </c>
      <c r="P2546" s="537">
        <v>51</v>
      </c>
      <c r="Q2546" s="541" t="s">
        <v>193</v>
      </c>
      <c r="R2546" s="541" t="s">
        <v>239</v>
      </c>
      <c r="S2546" s="543">
        <f>'Report 1'!$P$18</f>
        <v>0</v>
      </c>
      <c r="T2546" s="544">
        <f>'Report 1'!$P$71</f>
        <v>0</v>
      </c>
      <c r="U2546" s="545">
        <f>'Report 1'!$P$157</f>
        <v>0</v>
      </c>
    </row>
    <row r="2547" spans="2:21">
      <c r="B2547" s="535" t="s">
        <v>669</v>
      </c>
      <c r="C2547" s="536">
        <v>1</v>
      </c>
      <c r="D2547" s="537" t="str">
        <f>'Information Input'!$M$14</f>
        <v xml:space="preserve">      -      </v>
      </c>
      <c r="E2547" s="537" t="s">
        <v>138</v>
      </c>
      <c r="F2547" s="538">
        <f t="shared" ref="F2547:F2610" si="358">DATE(K2547,10,1)</f>
        <v>43739</v>
      </c>
      <c r="G2547" s="538">
        <f t="shared" ref="G2547:G2610" si="359">DATE(K2547,12,31)</f>
        <v>43830</v>
      </c>
      <c r="H2547" s="538">
        <f>'Information Input'!$H$35</f>
        <v>43555</v>
      </c>
      <c r="I2547" s="537" t="str">
        <f>'Information Input'!$J$22</f>
        <v>Quarterly</v>
      </c>
      <c r="J2547" s="538">
        <f>'Information Input'!$H$30</f>
        <v>43555</v>
      </c>
      <c r="K2547" s="537">
        <f>'Information Input'!$J$18</f>
        <v>2019</v>
      </c>
      <c r="L2547" s="579" t="s">
        <v>94</v>
      </c>
      <c r="M2547" s="540" t="s">
        <v>95</v>
      </c>
      <c r="N2547" s="541" t="s">
        <v>96</v>
      </c>
      <c r="O2547" s="542" t="s">
        <v>674</v>
      </c>
      <c r="P2547" s="537">
        <v>52</v>
      </c>
      <c r="Q2547" s="541" t="s">
        <v>194</v>
      </c>
      <c r="R2547" s="541" t="s">
        <v>239</v>
      </c>
      <c r="S2547" s="543">
        <f>'Report 1'!$P$18</f>
        <v>0</v>
      </c>
      <c r="T2547" s="544">
        <f>'Report 1'!$P$72</f>
        <v>0</v>
      </c>
      <c r="U2547" s="545">
        <f>'Report 1'!$P$158</f>
        <v>0</v>
      </c>
    </row>
    <row r="2548" spans="2:21">
      <c r="B2548" s="535" t="s">
        <v>669</v>
      </c>
      <c r="C2548" s="536">
        <v>1</v>
      </c>
      <c r="D2548" s="537" t="str">
        <f>'Information Input'!$M$14</f>
        <v xml:space="preserve">      -      </v>
      </c>
      <c r="E2548" s="537" t="s">
        <v>138</v>
      </c>
      <c r="F2548" s="538">
        <f t="shared" si="358"/>
        <v>43739</v>
      </c>
      <c r="G2548" s="538">
        <f t="shared" si="359"/>
        <v>43830</v>
      </c>
      <c r="H2548" s="538">
        <f>'Information Input'!$H$35</f>
        <v>43555</v>
      </c>
      <c r="I2548" s="537" t="str">
        <f>'Information Input'!$J$22</f>
        <v>Quarterly</v>
      </c>
      <c r="J2548" s="538">
        <f>'Information Input'!$H$30</f>
        <v>43555</v>
      </c>
      <c r="K2548" s="537">
        <f>'Information Input'!$J$18</f>
        <v>2019</v>
      </c>
      <c r="L2548" s="579" t="s">
        <v>94</v>
      </c>
      <c r="M2548" s="540" t="s">
        <v>95</v>
      </c>
      <c r="N2548" s="541" t="s">
        <v>96</v>
      </c>
      <c r="O2548" s="542" t="s">
        <v>676</v>
      </c>
      <c r="P2548" s="537">
        <v>53</v>
      </c>
      <c r="Q2548" s="541" t="s">
        <v>195</v>
      </c>
      <c r="R2548" s="541" t="s">
        <v>677</v>
      </c>
      <c r="S2548" s="543">
        <f>'Report 1'!$P$18</f>
        <v>0</v>
      </c>
      <c r="T2548" s="544">
        <f>'Report 1'!$P$73</f>
        <v>0</v>
      </c>
      <c r="U2548" s="545">
        <f>'Report 1'!$P$159</f>
        <v>0</v>
      </c>
    </row>
    <row r="2549" spans="2:21">
      <c r="B2549" s="535" t="s">
        <v>669</v>
      </c>
      <c r="C2549" s="536">
        <v>1</v>
      </c>
      <c r="D2549" s="537" t="str">
        <f>'Information Input'!$M$14</f>
        <v xml:space="preserve">      -      </v>
      </c>
      <c r="E2549" s="537" t="s">
        <v>138</v>
      </c>
      <c r="F2549" s="538">
        <f t="shared" si="358"/>
        <v>43739</v>
      </c>
      <c r="G2549" s="538">
        <f t="shared" si="359"/>
        <v>43830</v>
      </c>
      <c r="H2549" s="538">
        <f>'Information Input'!$H$35</f>
        <v>43555</v>
      </c>
      <c r="I2549" s="537" t="str">
        <f>'Information Input'!$J$22</f>
        <v>Quarterly</v>
      </c>
      <c r="J2549" s="538">
        <f>'Information Input'!$H$30</f>
        <v>43555</v>
      </c>
      <c r="K2549" s="537">
        <f>'Information Input'!$J$18</f>
        <v>2019</v>
      </c>
      <c r="L2549" s="579" t="s">
        <v>94</v>
      </c>
      <c r="M2549" s="540" t="s">
        <v>95</v>
      </c>
      <c r="N2549" s="541" t="s">
        <v>96</v>
      </c>
      <c r="O2549" s="542" t="s">
        <v>676</v>
      </c>
      <c r="P2549" s="537">
        <v>54</v>
      </c>
      <c r="Q2549" s="541" t="s">
        <v>196</v>
      </c>
      <c r="R2549" s="541" t="s">
        <v>677</v>
      </c>
      <c r="S2549" s="543">
        <f>'Report 1'!$P$18</f>
        <v>0</v>
      </c>
      <c r="T2549" s="544">
        <f>'Report 1'!$P$74</f>
        <v>0</v>
      </c>
      <c r="U2549" s="545">
        <f>'Report 1'!$P$160</f>
        <v>0</v>
      </c>
    </row>
    <row r="2550" spans="2:21">
      <c r="B2550" s="535" t="s">
        <v>669</v>
      </c>
      <c r="C2550" s="536">
        <v>1</v>
      </c>
      <c r="D2550" s="537" t="str">
        <f>'Information Input'!$M$14</f>
        <v xml:space="preserve">      -      </v>
      </c>
      <c r="E2550" s="537" t="s">
        <v>138</v>
      </c>
      <c r="F2550" s="538">
        <f t="shared" si="358"/>
        <v>43739</v>
      </c>
      <c r="G2550" s="538">
        <f t="shared" si="359"/>
        <v>43830</v>
      </c>
      <c r="H2550" s="538">
        <f>'Information Input'!$H$35</f>
        <v>43555</v>
      </c>
      <c r="I2550" s="537" t="str">
        <f>'Information Input'!$J$22</f>
        <v>Quarterly</v>
      </c>
      <c r="J2550" s="538">
        <f>'Information Input'!$H$30</f>
        <v>43555</v>
      </c>
      <c r="K2550" s="537">
        <f>'Information Input'!$J$18</f>
        <v>2019</v>
      </c>
      <c r="L2550" s="579" t="s">
        <v>94</v>
      </c>
      <c r="M2550" s="540" t="s">
        <v>95</v>
      </c>
      <c r="N2550" s="541" t="s">
        <v>96</v>
      </c>
      <c r="O2550" s="542" t="s">
        <v>676</v>
      </c>
      <c r="P2550" s="537">
        <v>55</v>
      </c>
      <c r="Q2550" s="541" t="s">
        <v>197</v>
      </c>
      <c r="R2550" s="541" t="s">
        <v>677</v>
      </c>
      <c r="S2550" s="543">
        <f>'Report 1'!$P$18</f>
        <v>0</v>
      </c>
      <c r="T2550" s="544">
        <f>'Report 1'!$P$75</f>
        <v>0</v>
      </c>
      <c r="U2550" s="545">
        <f>'Report 1'!$P$161</f>
        <v>0</v>
      </c>
    </row>
    <row r="2551" spans="2:21">
      <c r="B2551" s="535" t="s">
        <v>669</v>
      </c>
      <c r="C2551" s="536">
        <v>1</v>
      </c>
      <c r="D2551" s="537" t="str">
        <f>'Information Input'!$M$14</f>
        <v xml:space="preserve">      -      </v>
      </c>
      <c r="E2551" s="537" t="s">
        <v>138</v>
      </c>
      <c r="F2551" s="538">
        <f t="shared" si="358"/>
        <v>43739</v>
      </c>
      <c r="G2551" s="538">
        <f t="shared" si="359"/>
        <v>43830</v>
      </c>
      <c r="H2551" s="538">
        <f>'Information Input'!$H$35</f>
        <v>43555</v>
      </c>
      <c r="I2551" s="537" t="str">
        <f>'Information Input'!$J$22</f>
        <v>Quarterly</v>
      </c>
      <c r="J2551" s="538">
        <f>'Information Input'!$H$30</f>
        <v>43555</v>
      </c>
      <c r="K2551" s="537">
        <f>'Information Input'!$J$18</f>
        <v>2019</v>
      </c>
      <c r="L2551" s="579" t="s">
        <v>94</v>
      </c>
      <c r="M2551" s="540" t="s">
        <v>95</v>
      </c>
      <c r="N2551" s="541" t="s">
        <v>96</v>
      </c>
      <c r="O2551" s="542" t="s">
        <v>676</v>
      </c>
      <c r="P2551" s="537">
        <v>56</v>
      </c>
      <c r="Q2551" s="541" t="s">
        <v>198</v>
      </c>
      <c r="R2551" s="541" t="s">
        <v>239</v>
      </c>
      <c r="S2551" s="543">
        <f>'Report 1'!$P$18</f>
        <v>0</v>
      </c>
      <c r="T2551" s="544">
        <f>'Report 1'!$P$76</f>
        <v>0</v>
      </c>
      <c r="U2551" s="545">
        <f>'Report 1'!$P$162</f>
        <v>0</v>
      </c>
    </row>
    <row r="2552" spans="2:21">
      <c r="B2552" s="535" t="s">
        <v>669</v>
      </c>
      <c r="C2552" s="536">
        <v>1</v>
      </c>
      <c r="D2552" s="537" t="str">
        <f>'Information Input'!$M$14</f>
        <v xml:space="preserve">      -      </v>
      </c>
      <c r="E2552" s="537" t="s">
        <v>138</v>
      </c>
      <c r="F2552" s="538">
        <f t="shared" si="358"/>
        <v>43739</v>
      </c>
      <c r="G2552" s="538">
        <f t="shared" si="359"/>
        <v>43830</v>
      </c>
      <c r="H2552" s="538">
        <f>'Information Input'!$H$35</f>
        <v>43555</v>
      </c>
      <c r="I2552" s="537" t="str">
        <f>'Information Input'!$J$22</f>
        <v>Quarterly</v>
      </c>
      <c r="J2552" s="538">
        <f>'Information Input'!$H$30</f>
        <v>43555</v>
      </c>
      <c r="K2552" s="537">
        <f>'Information Input'!$J$18</f>
        <v>2019</v>
      </c>
      <c r="L2552" s="579" t="s">
        <v>94</v>
      </c>
      <c r="M2552" s="540" t="s">
        <v>95</v>
      </c>
      <c r="N2552" s="541" t="s">
        <v>96</v>
      </c>
      <c r="O2552" s="542" t="s">
        <v>674</v>
      </c>
      <c r="P2552" s="537">
        <v>57</v>
      </c>
      <c r="Q2552" s="541" t="s">
        <v>199</v>
      </c>
      <c r="R2552" s="542" t="s">
        <v>239</v>
      </c>
      <c r="S2552" s="543">
        <f>'Report 1'!$P$18</f>
        <v>0</v>
      </c>
      <c r="T2552" s="544">
        <f>'Report 1'!$P$77</f>
        <v>0</v>
      </c>
      <c r="U2552" s="545">
        <f>'Report 1'!$P$163</f>
        <v>0</v>
      </c>
    </row>
    <row r="2553" spans="2:21">
      <c r="B2553" s="535" t="s">
        <v>669</v>
      </c>
      <c r="C2553" s="536">
        <v>1</v>
      </c>
      <c r="D2553" s="537" t="str">
        <f>'Information Input'!$M$14</f>
        <v xml:space="preserve">      -      </v>
      </c>
      <c r="E2553" s="537" t="s">
        <v>138</v>
      </c>
      <c r="F2553" s="538">
        <f t="shared" si="358"/>
        <v>43739</v>
      </c>
      <c r="G2553" s="538">
        <f t="shared" si="359"/>
        <v>43830</v>
      </c>
      <c r="H2553" s="538">
        <f>'Information Input'!$H$35</f>
        <v>43555</v>
      </c>
      <c r="I2553" s="537" t="str">
        <f>'Information Input'!$J$22</f>
        <v>Quarterly</v>
      </c>
      <c r="J2553" s="538">
        <f>'Information Input'!$H$30</f>
        <v>43555</v>
      </c>
      <c r="K2553" s="537">
        <f>'Information Input'!$J$18</f>
        <v>2019</v>
      </c>
      <c r="L2553" s="579" t="s">
        <v>94</v>
      </c>
      <c r="M2553" s="540" t="s">
        <v>95</v>
      </c>
      <c r="N2553" s="541" t="s">
        <v>96</v>
      </c>
      <c r="O2553" s="542" t="s">
        <v>678</v>
      </c>
      <c r="P2553" s="537">
        <v>58</v>
      </c>
      <c r="Q2553" s="541" t="s">
        <v>201</v>
      </c>
      <c r="R2553" s="542" t="s">
        <v>239</v>
      </c>
      <c r="S2553" s="543">
        <f>'Report 1'!$P$18</f>
        <v>0</v>
      </c>
      <c r="T2553" s="544">
        <f>'Report 1'!$P$79</f>
        <v>0</v>
      </c>
      <c r="U2553" s="545">
        <f>'Report 1'!$P$165</f>
        <v>0</v>
      </c>
    </row>
    <row r="2554" spans="2:21">
      <c r="B2554" s="535" t="s">
        <v>669</v>
      </c>
      <c r="C2554" s="536">
        <v>1</v>
      </c>
      <c r="D2554" s="537" t="str">
        <f>'Information Input'!$M$14</f>
        <v xml:space="preserve">      -      </v>
      </c>
      <c r="E2554" s="537" t="s">
        <v>138</v>
      </c>
      <c r="F2554" s="538">
        <f t="shared" si="358"/>
        <v>43739</v>
      </c>
      <c r="G2554" s="538">
        <f t="shared" si="359"/>
        <v>43830</v>
      </c>
      <c r="H2554" s="538">
        <f>'Information Input'!$H$35</f>
        <v>43555</v>
      </c>
      <c r="I2554" s="537" t="str">
        <f>'Information Input'!$J$22</f>
        <v>Quarterly</v>
      </c>
      <c r="J2554" s="538">
        <f>'Information Input'!$H$30</f>
        <v>43555</v>
      </c>
      <c r="K2554" s="537">
        <f>'Information Input'!$J$18</f>
        <v>2019</v>
      </c>
      <c r="L2554" s="579" t="s">
        <v>94</v>
      </c>
      <c r="M2554" s="540" t="s">
        <v>95</v>
      </c>
      <c r="N2554" s="541" t="s">
        <v>96</v>
      </c>
      <c r="O2554" s="542" t="s">
        <v>678</v>
      </c>
      <c r="P2554" s="537">
        <v>59</v>
      </c>
      <c r="Q2554" s="541" t="s">
        <v>202</v>
      </c>
      <c r="R2554" s="542" t="s">
        <v>239</v>
      </c>
      <c r="S2554" s="543">
        <f>'Report 1'!$P$18</f>
        <v>0</v>
      </c>
      <c r="T2554" s="544">
        <f>'Report 1'!$P$80</f>
        <v>0</v>
      </c>
      <c r="U2554" s="545">
        <f>'Report 1'!$P$166</f>
        <v>0</v>
      </c>
    </row>
    <row r="2555" spans="2:21">
      <c r="B2555" s="535" t="s">
        <v>669</v>
      </c>
      <c r="C2555" s="536">
        <v>1</v>
      </c>
      <c r="D2555" s="537" t="str">
        <f>'Information Input'!$M$14</f>
        <v xml:space="preserve">      -      </v>
      </c>
      <c r="E2555" s="537" t="s">
        <v>138</v>
      </c>
      <c r="F2555" s="538">
        <f t="shared" si="358"/>
        <v>43739</v>
      </c>
      <c r="G2555" s="538">
        <f t="shared" si="359"/>
        <v>43830</v>
      </c>
      <c r="H2555" s="538">
        <f>'Information Input'!$H$35</f>
        <v>43555</v>
      </c>
      <c r="I2555" s="537" t="str">
        <f>'Information Input'!$J$22</f>
        <v>Quarterly</v>
      </c>
      <c r="J2555" s="538">
        <f>'Information Input'!$H$30</f>
        <v>43555</v>
      </c>
      <c r="K2555" s="537">
        <f>'Information Input'!$J$18</f>
        <v>2019</v>
      </c>
      <c r="L2555" s="579" t="s">
        <v>94</v>
      </c>
      <c r="M2555" s="540" t="s">
        <v>95</v>
      </c>
      <c r="N2555" s="541" t="s">
        <v>96</v>
      </c>
      <c r="O2555" s="542" t="s">
        <v>678</v>
      </c>
      <c r="P2555" s="537">
        <v>60</v>
      </c>
      <c r="Q2555" s="541" t="s">
        <v>203</v>
      </c>
      <c r="R2555" s="541" t="s">
        <v>239</v>
      </c>
      <c r="S2555" s="543">
        <f>'Report 1'!$P$18</f>
        <v>0</v>
      </c>
      <c r="T2555" s="544">
        <f>'Report 1'!$P$81</f>
        <v>0</v>
      </c>
      <c r="U2555" s="545">
        <f>'Report 1'!$P$167</f>
        <v>0</v>
      </c>
    </row>
    <row r="2556" spans="2:21">
      <c r="B2556" s="535" t="s">
        <v>669</v>
      </c>
      <c r="C2556" s="536">
        <v>1</v>
      </c>
      <c r="D2556" s="537" t="str">
        <f>'Information Input'!$M$14</f>
        <v xml:space="preserve">      -      </v>
      </c>
      <c r="E2556" s="537" t="s">
        <v>138</v>
      </c>
      <c r="F2556" s="538">
        <f t="shared" si="358"/>
        <v>43739</v>
      </c>
      <c r="G2556" s="538">
        <f t="shared" si="359"/>
        <v>43830</v>
      </c>
      <c r="H2556" s="538">
        <f>'Information Input'!$H$35</f>
        <v>43555</v>
      </c>
      <c r="I2556" s="537" t="str">
        <f>'Information Input'!$J$22</f>
        <v>Quarterly</v>
      </c>
      <c r="J2556" s="538">
        <f>'Information Input'!$H$30</f>
        <v>43555</v>
      </c>
      <c r="K2556" s="537">
        <f>'Information Input'!$J$18</f>
        <v>2019</v>
      </c>
      <c r="L2556" s="579" t="s">
        <v>94</v>
      </c>
      <c r="M2556" s="540" t="s">
        <v>95</v>
      </c>
      <c r="N2556" s="541" t="s">
        <v>96</v>
      </c>
      <c r="O2556" s="542" t="s">
        <v>678</v>
      </c>
      <c r="P2556" s="537">
        <v>61</v>
      </c>
      <c r="Q2556" s="541" t="s">
        <v>204</v>
      </c>
      <c r="R2556" s="541" t="s">
        <v>239</v>
      </c>
      <c r="S2556" s="543">
        <f>'Report 1'!$P$18</f>
        <v>0</v>
      </c>
      <c r="T2556" s="544">
        <f>'Report 1'!$P$82</f>
        <v>0</v>
      </c>
      <c r="U2556" s="545">
        <f>'Report 1'!$P$168</f>
        <v>0</v>
      </c>
    </row>
    <row r="2557" spans="2:21">
      <c r="B2557" s="535" t="s">
        <v>669</v>
      </c>
      <c r="C2557" s="536">
        <v>1</v>
      </c>
      <c r="D2557" s="537" t="str">
        <f>'Information Input'!$M$14</f>
        <v xml:space="preserve">      -      </v>
      </c>
      <c r="E2557" s="537" t="s">
        <v>138</v>
      </c>
      <c r="F2557" s="538">
        <f t="shared" si="358"/>
        <v>43739</v>
      </c>
      <c r="G2557" s="538">
        <f t="shared" si="359"/>
        <v>43830</v>
      </c>
      <c r="H2557" s="538">
        <f>'Information Input'!$H$35</f>
        <v>43555</v>
      </c>
      <c r="I2557" s="537" t="str">
        <f>'Information Input'!$J$22</f>
        <v>Quarterly</v>
      </c>
      <c r="J2557" s="538">
        <f>'Information Input'!$H$30</f>
        <v>43555</v>
      </c>
      <c r="K2557" s="537">
        <f>'Information Input'!$J$18</f>
        <v>2019</v>
      </c>
      <c r="L2557" s="579" t="s">
        <v>94</v>
      </c>
      <c r="M2557" s="540" t="s">
        <v>95</v>
      </c>
      <c r="N2557" s="541" t="s">
        <v>96</v>
      </c>
      <c r="O2557" s="542" t="s">
        <v>678</v>
      </c>
      <c r="P2557" s="537">
        <v>62</v>
      </c>
      <c r="Q2557" s="541" t="s">
        <v>204</v>
      </c>
      <c r="R2557" s="541" t="s">
        <v>239</v>
      </c>
      <c r="S2557" s="543">
        <f>'Report 1'!$P$18</f>
        <v>0</v>
      </c>
      <c r="T2557" s="544">
        <f>'Report 1'!$P$83</f>
        <v>0</v>
      </c>
      <c r="U2557" s="545">
        <f>'Report 1'!$P$169</f>
        <v>0</v>
      </c>
    </row>
    <row r="2558" spans="2:21">
      <c r="B2558" s="535" t="s">
        <v>669</v>
      </c>
      <c r="C2558" s="536">
        <v>1</v>
      </c>
      <c r="D2558" s="537" t="str">
        <f>'Information Input'!$M$14</f>
        <v xml:space="preserve">      -      </v>
      </c>
      <c r="E2558" s="537" t="s">
        <v>138</v>
      </c>
      <c r="F2558" s="538">
        <f t="shared" si="358"/>
        <v>43739</v>
      </c>
      <c r="G2558" s="538">
        <f t="shared" si="359"/>
        <v>43830</v>
      </c>
      <c r="H2558" s="538">
        <f>'Information Input'!$H$35</f>
        <v>43555</v>
      </c>
      <c r="I2558" s="537" t="str">
        <f>'Information Input'!$J$22</f>
        <v>Quarterly</v>
      </c>
      <c r="J2558" s="538">
        <f>'Information Input'!$H$30</f>
        <v>43555</v>
      </c>
      <c r="K2558" s="537">
        <f>'Information Input'!$J$18</f>
        <v>2019</v>
      </c>
      <c r="L2558" s="579" t="s">
        <v>94</v>
      </c>
      <c r="M2558" s="540" t="s">
        <v>95</v>
      </c>
      <c r="N2558" s="541" t="s">
        <v>96</v>
      </c>
      <c r="O2558" s="542" t="s">
        <v>674</v>
      </c>
      <c r="P2558" s="537">
        <v>63</v>
      </c>
      <c r="Q2558" s="541" t="s">
        <v>205</v>
      </c>
      <c r="R2558" s="541" t="s">
        <v>239</v>
      </c>
      <c r="S2558" s="543">
        <f>'Report 1'!$P$18</f>
        <v>0</v>
      </c>
      <c r="T2558" s="544">
        <f>'Report 1'!$P$84</f>
        <v>0</v>
      </c>
      <c r="U2558" s="545">
        <f>'Report 1'!$P$170</f>
        <v>0</v>
      </c>
    </row>
    <row r="2559" spans="2:21">
      <c r="B2559" s="535" t="s">
        <v>669</v>
      </c>
      <c r="C2559" s="536">
        <v>1</v>
      </c>
      <c r="D2559" s="537" t="str">
        <f>'Information Input'!$M$14</f>
        <v xml:space="preserve">      -      </v>
      </c>
      <c r="E2559" s="537" t="s">
        <v>138</v>
      </c>
      <c r="F2559" s="538">
        <f t="shared" si="358"/>
        <v>43739</v>
      </c>
      <c r="G2559" s="538">
        <f t="shared" si="359"/>
        <v>43830</v>
      </c>
      <c r="H2559" s="538">
        <f>'Information Input'!$H$35</f>
        <v>43555</v>
      </c>
      <c r="I2559" s="537" t="str">
        <f>'Information Input'!$J$22</f>
        <v>Quarterly</v>
      </c>
      <c r="J2559" s="538">
        <f>'Information Input'!$H$30</f>
        <v>43555</v>
      </c>
      <c r="K2559" s="537">
        <f>'Information Input'!$J$18</f>
        <v>2019</v>
      </c>
      <c r="L2559" s="579" t="s">
        <v>94</v>
      </c>
      <c r="M2559" s="540" t="s">
        <v>95</v>
      </c>
      <c r="N2559" s="541" t="s">
        <v>96</v>
      </c>
      <c r="O2559" s="542" t="s">
        <v>674</v>
      </c>
      <c r="P2559" s="537">
        <v>64</v>
      </c>
      <c r="Q2559" s="541" t="s">
        <v>206</v>
      </c>
      <c r="R2559" s="541" t="s">
        <v>239</v>
      </c>
      <c r="S2559" s="543">
        <f>'Report 1'!$P$18</f>
        <v>0</v>
      </c>
      <c r="T2559" s="544">
        <f>'Report 1'!$P$85</f>
        <v>0</v>
      </c>
      <c r="U2559" s="545">
        <f>'Report 1'!$P$171</f>
        <v>0</v>
      </c>
    </row>
    <row r="2560" spans="2:21">
      <c r="B2560" s="535" t="s">
        <v>669</v>
      </c>
      <c r="C2560" s="536">
        <v>1</v>
      </c>
      <c r="D2560" s="537" t="str">
        <f>'Information Input'!$M$14</f>
        <v xml:space="preserve">      -      </v>
      </c>
      <c r="E2560" s="537" t="s">
        <v>138</v>
      </c>
      <c r="F2560" s="538">
        <f t="shared" si="358"/>
        <v>43739</v>
      </c>
      <c r="G2560" s="538">
        <f t="shared" si="359"/>
        <v>43830</v>
      </c>
      <c r="H2560" s="538">
        <f>'Information Input'!$H$35</f>
        <v>43555</v>
      </c>
      <c r="I2560" s="537" t="str">
        <f>'Information Input'!$J$22</f>
        <v>Quarterly</v>
      </c>
      <c r="J2560" s="538">
        <f>'Information Input'!$H$30</f>
        <v>43555</v>
      </c>
      <c r="K2560" s="537">
        <f>'Information Input'!$J$18</f>
        <v>2019</v>
      </c>
      <c r="L2560" s="579" t="s">
        <v>94</v>
      </c>
      <c r="M2560" s="540" t="s">
        <v>95</v>
      </c>
      <c r="N2560" s="541" t="s">
        <v>96</v>
      </c>
      <c r="O2560" s="542" t="s">
        <v>674</v>
      </c>
      <c r="P2560" s="537">
        <v>65</v>
      </c>
      <c r="Q2560" s="541" t="s">
        <v>207</v>
      </c>
      <c r="R2560" s="541" t="s">
        <v>239</v>
      </c>
      <c r="S2560" s="543">
        <f>'Report 1'!$P$18</f>
        <v>0</v>
      </c>
      <c r="T2560" s="544">
        <f>'Report 1'!$P$86</f>
        <v>0</v>
      </c>
      <c r="U2560" s="545">
        <f>'Report 1'!$P$172</f>
        <v>0</v>
      </c>
    </row>
    <row r="2561" spans="2:21">
      <c r="B2561" s="535" t="s">
        <v>669</v>
      </c>
      <c r="C2561" s="536">
        <v>1</v>
      </c>
      <c r="D2561" s="537" t="str">
        <f>'Information Input'!$M$14</f>
        <v xml:space="preserve">      -      </v>
      </c>
      <c r="E2561" s="537" t="s">
        <v>138</v>
      </c>
      <c r="F2561" s="538">
        <f t="shared" si="358"/>
        <v>43739</v>
      </c>
      <c r="G2561" s="538">
        <f t="shared" si="359"/>
        <v>43830</v>
      </c>
      <c r="H2561" s="538">
        <f>'Information Input'!$H$35</f>
        <v>43555</v>
      </c>
      <c r="I2561" s="537" t="str">
        <f>'Information Input'!$J$22</f>
        <v>Quarterly</v>
      </c>
      <c r="J2561" s="538">
        <f>'Information Input'!$H$30</f>
        <v>43555</v>
      </c>
      <c r="K2561" s="537">
        <f>'Information Input'!$J$18</f>
        <v>2019</v>
      </c>
      <c r="L2561" s="579" t="s">
        <v>94</v>
      </c>
      <c r="M2561" s="540" t="s">
        <v>95</v>
      </c>
      <c r="N2561" s="541" t="s">
        <v>96</v>
      </c>
      <c r="O2561" s="542" t="s">
        <v>679</v>
      </c>
      <c r="P2561" s="537">
        <v>66</v>
      </c>
      <c r="Q2561" s="541" t="s">
        <v>208</v>
      </c>
      <c r="R2561" s="541" t="s">
        <v>239</v>
      </c>
      <c r="S2561" s="543">
        <f>'Report 1'!$P$18</f>
        <v>0</v>
      </c>
      <c r="T2561" s="544">
        <f>'Report 1'!$P$87</f>
        <v>0</v>
      </c>
      <c r="U2561" s="545">
        <f>'Report 1'!$P$173</f>
        <v>0</v>
      </c>
    </row>
    <row r="2562" spans="2:21">
      <c r="B2562" s="535" t="s">
        <v>669</v>
      </c>
      <c r="C2562" s="536">
        <v>1</v>
      </c>
      <c r="D2562" s="537" t="str">
        <f>'Information Input'!$M$14</f>
        <v xml:space="preserve">      -      </v>
      </c>
      <c r="E2562" s="537" t="s">
        <v>138</v>
      </c>
      <c r="F2562" s="538">
        <f t="shared" si="358"/>
        <v>43739</v>
      </c>
      <c r="G2562" s="538">
        <f t="shared" si="359"/>
        <v>43830</v>
      </c>
      <c r="H2562" s="538">
        <f>'Information Input'!$H$35</f>
        <v>43555</v>
      </c>
      <c r="I2562" s="537" t="str">
        <f>'Information Input'!$J$22</f>
        <v>Quarterly</v>
      </c>
      <c r="J2562" s="538">
        <f>'Information Input'!$H$30</f>
        <v>43555</v>
      </c>
      <c r="K2562" s="537">
        <f>'Information Input'!$J$18</f>
        <v>2019</v>
      </c>
      <c r="L2562" s="579" t="s">
        <v>94</v>
      </c>
      <c r="M2562" s="540" t="s">
        <v>95</v>
      </c>
      <c r="N2562" s="541" t="s">
        <v>96</v>
      </c>
      <c r="O2562" s="542" t="s">
        <v>679</v>
      </c>
      <c r="P2562" s="537">
        <v>67</v>
      </c>
      <c r="Q2562" s="541" t="s">
        <v>209</v>
      </c>
      <c r="R2562" s="541" t="s">
        <v>239</v>
      </c>
      <c r="S2562" s="543">
        <f>'Report 1'!$P$18</f>
        <v>0</v>
      </c>
      <c r="T2562" s="544">
        <f>'Report 1'!$P$88</f>
        <v>0</v>
      </c>
      <c r="U2562" s="545">
        <f>'Report 1'!$P$174</f>
        <v>0</v>
      </c>
    </row>
    <row r="2563" spans="2:21">
      <c r="B2563" s="535" t="s">
        <v>669</v>
      </c>
      <c r="C2563" s="536">
        <v>1</v>
      </c>
      <c r="D2563" s="537" t="str">
        <f>'Information Input'!$M$14</f>
        <v xml:space="preserve">      -      </v>
      </c>
      <c r="E2563" s="537" t="s">
        <v>138</v>
      </c>
      <c r="F2563" s="538">
        <f t="shared" si="358"/>
        <v>43739</v>
      </c>
      <c r="G2563" s="538">
        <f t="shared" si="359"/>
        <v>43830</v>
      </c>
      <c r="H2563" s="538">
        <f>'Information Input'!$H$35</f>
        <v>43555</v>
      </c>
      <c r="I2563" s="537" t="str">
        <f>'Information Input'!$J$22</f>
        <v>Quarterly</v>
      </c>
      <c r="J2563" s="538">
        <f>'Information Input'!$H$30</f>
        <v>43555</v>
      </c>
      <c r="K2563" s="537">
        <f>'Information Input'!$J$18</f>
        <v>2019</v>
      </c>
      <c r="L2563" s="579" t="s">
        <v>94</v>
      </c>
      <c r="M2563" s="540" t="s">
        <v>95</v>
      </c>
      <c r="N2563" s="541" t="s">
        <v>96</v>
      </c>
      <c r="O2563" s="542" t="s">
        <v>679</v>
      </c>
      <c r="P2563" s="537">
        <v>68</v>
      </c>
      <c r="Q2563" s="541" t="s">
        <v>210</v>
      </c>
      <c r="R2563" s="541" t="s">
        <v>239</v>
      </c>
      <c r="S2563" s="543">
        <f>'Report 1'!$P$18</f>
        <v>0</v>
      </c>
      <c r="T2563" s="544">
        <f>'Report 1'!$P$89</f>
        <v>0</v>
      </c>
      <c r="U2563" s="545">
        <f>'Report 1'!$P$175</f>
        <v>0</v>
      </c>
    </row>
    <row r="2564" spans="2:21">
      <c r="B2564" s="535" t="s">
        <v>669</v>
      </c>
      <c r="C2564" s="536">
        <v>1</v>
      </c>
      <c r="D2564" s="537" t="str">
        <f>'Information Input'!$M$14</f>
        <v xml:space="preserve">      -      </v>
      </c>
      <c r="E2564" s="537" t="s">
        <v>138</v>
      </c>
      <c r="F2564" s="538">
        <f t="shared" si="358"/>
        <v>43739</v>
      </c>
      <c r="G2564" s="538">
        <f t="shared" si="359"/>
        <v>43830</v>
      </c>
      <c r="H2564" s="538">
        <f>'Information Input'!$H$35</f>
        <v>43555</v>
      </c>
      <c r="I2564" s="537" t="str">
        <f>'Information Input'!$J$22</f>
        <v>Quarterly</v>
      </c>
      <c r="J2564" s="538">
        <f>'Information Input'!$H$30</f>
        <v>43555</v>
      </c>
      <c r="K2564" s="537">
        <f>'Information Input'!$J$18</f>
        <v>2019</v>
      </c>
      <c r="L2564" s="579" t="s">
        <v>94</v>
      </c>
      <c r="M2564" s="540" t="s">
        <v>95</v>
      </c>
      <c r="N2564" s="541" t="s">
        <v>96</v>
      </c>
      <c r="O2564" s="542" t="s">
        <v>679</v>
      </c>
      <c r="P2564" s="537">
        <v>69</v>
      </c>
      <c r="Q2564" s="541" t="s">
        <v>211</v>
      </c>
      <c r="R2564" s="541" t="s">
        <v>239</v>
      </c>
      <c r="S2564" s="543">
        <f>'Report 1'!$P$18</f>
        <v>0</v>
      </c>
      <c r="T2564" s="544">
        <f>'Report 1'!$P$90</f>
        <v>0</v>
      </c>
      <c r="U2564" s="545">
        <f>'Report 1'!$P$176</f>
        <v>0</v>
      </c>
    </row>
    <row r="2565" spans="2:21">
      <c r="B2565" s="535" t="s">
        <v>669</v>
      </c>
      <c r="C2565" s="536">
        <v>1</v>
      </c>
      <c r="D2565" s="537" t="str">
        <f>'Information Input'!$M$14</f>
        <v xml:space="preserve">      -      </v>
      </c>
      <c r="E2565" s="537" t="s">
        <v>138</v>
      </c>
      <c r="F2565" s="538">
        <f t="shared" si="358"/>
        <v>43739</v>
      </c>
      <c r="G2565" s="538">
        <f t="shared" si="359"/>
        <v>43830</v>
      </c>
      <c r="H2565" s="538">
        <f>'Information Input'!$H$35</f>
        <v>43555</v>
      </c>
      <c r="I2565" s="537" t="str">
        <f>'Information Input'!$J$22</f>
        <v>Quarterly</v>
      </c>
      <c r="J2565" s="538">
        <f>'Information Input'!$H$30</f>
        <v>43555</v>
      </c>
      <c r="K2565" s="537">
        <f>'Information Input'!$J$18</f>
        <v>2019</v>
      </c>
      <c r="L2565" s="579" t="s">
        <v>94</v>
      </c>
      <c r="M2565" s="540" t="s">
        <v>95</v>
      </c>
      <c r="N2565" s="541" t="s">
        <v>96</v>
      </c>
      <c r="O2565" s="542" t="s">
        <v>680</v>
      </c>
      <c r="P2565" s="537">
        <v>70</v>
      </c>
      <c r="Q2565" s="541" t="s">
        <v>212</v>
      </c>
      <c r="R2565" s="541" t="s">
        <v>239</v>
      </c>
      <c r="S2565" s="543">
        <f>'Report 1'!$P$18</f>
        <v>0</v>
      </c>
      <c r="T2565" s="544">
        <f>'Report 1'!$P$91</f>
        <v>0</v>
      </c>
      <c r="U2565" s="545">
        <f>'Report 1'!$P$177</f>
        <v>0</v>
      </c>
    </row>
    <row r="2566" spans="2:21">
      <c r="B2566" s="535" t="s">
        <v>669</v>
      </c>
      <c r="C2566" s="536">
        <v>1</v>
      </c>
      <c r="D2566" s="537" t="str">
        <f>'Information Input'!$M$14</f>
        <v xml:space="preserve">      -      </v>
      </c>
      <c r="E2566" s="537" t="s">
        <v>138</v>
      </c>
      <c r="F2566" s="538">
        <f t="shared" si="358"/>
        <v>43739</v>
      </c>
      <c r="G2566" s="538">
        <f t="shared" si="359"/>
        <v>43830</v>
      </c>
      <c r="H2566" s="538">
        <f>'Information Input'!$H$35</f>
        <v>43555</v>
      </c>
      <c r="I2566" s="537" t="str">
        <f>'Information Input'!$J$22</f>
        <v>Quarterly</v>
      </c>
      <c r="J2566" s="538">
        <f>'Information Input'!$H$30</f>
        <v>43555</v>
      </c>
      <c r="K2566" s="537">
        <f>'Information Input'!$J$18</f>
        <v>2019</v>
      </c>
      <c r="L2566" s="579" t="s">
        <v>94</v>
      </c>
      <c r="M2566" s="540" t="s">
        <v>95</v>
      </c>
      <c r="N2566" s="541" t="s">
        <v>96</v>
      </c>
      <c r="O2566" s="542" t="s">
        <v>680</v>
      </c>
      <c r="P2566" s="537">
        <v>71</v>
      </c>
      <c r="Q2566" s="541" t="s">
        <v>213</v>
      </c>
      <c r="R2566" s="541" t="s">
        <v>239</v>
      </c>
      <c r="S2566" s="543">
        <f>'Report 1'!$P$18</f>
        <v>0</v>
      </c>
      <c r="T2566" s="544">
        <f>'Report 1'!$P$92</f>
        <v>0</v>
      </c>
      <c r="U2566" s="545">
        <f>'Report 1'!$P$178</f>
        <v>0</v>
      </c>
    </row>
    <row r="2567" spans="2:21">
      <c r="B2567" s="573" t="s">
        <v>669</v>
      </c>
      <c r="C2567" s="574">
        <v>1</v>
      </c>
      <c r="D2567" s="562" t="str">
        <f>'Information Input'!$M$14</f>
        <v xml:space="preserve">      -      </v>
      </c>
      <c r="E2567" s="562" t="s">
        <v>138</v>
      </c>
      <c r="F2567" s="559">
        <f t="shared" si="358"/>
        <v>43739</v>
      </c>
      <c r="G2567" s="559">
        <f t="shared" si="359"/>
        <v>43830</v>
      </c>
      <c r="H2567" s="559">
        <f>'Information Input'!$H$35</f>
        <v>43555</v>
      </c>
      <c r="I2567" s="562" t="str">
        <f>'Information Input'!$J$22</f>
        <v>Quarterly</v>
      </c>
      <c r="J2567" s="559">
        <f>'Information Input'!$H$30</f>
        <v>43555</v>
      </c>
      <c r="K2567" s="562">
        <f>'Information Input'!$J$18</f>
        <v>2019</v>
      </c>
      <c r="L2567" s="580" t="s">
        <v>94</v>
      </c>
      <c r="M2567" s="564" t="s">
        <v>95</v>
      </c>
      <c r="N2567" s="561" t="s">
        <v>96</v>
      </c>
      <c r="O2567" s="575" t="s">
        <v>674</v>
      </c>
      <c r="P2567" s="537">
        <v>72</v>
      </c>
      <c r="Q2567" s="541" t="s">
        <v>214</v>
      </c>
      <c r="R2567" s="561" t="s">
        <v>239</v>
      </c>
      <c r="S2567" s="560">
        <f>'Report 1'!$P$18</f>
        <v>0</v>
      </c>
      <c r="T2567" s="568">
        <f>'Report 1'!$P$93</f>
        <v>0</v>
      </c>
      <c r="U2567" s="571">
        <f>'Report 1'!$P$179</f>
        <v>0</v>
      </c>
    </row>
    <row r="2568" spans="2:21">
      <c r="B2568" s="515" t="s">
        <v>669</v>
      </c>
      <c r="C2568" s="516">
        <v>1</v>
      </c>
      <c r="D2568" s="517" t="str">
        <f>'Information Input'!$M$14</f>
        <v xml:space="preserve">      -      </v>
      </c>
      <c r="E2568" s="517" t="s">
        <v>138</v>
      </c>
      <c r="F2568" s="518">
        <f t="shared" si="358"/>
        <v>43739</v>
      </c>
      <c r="G2568" s="518">
        <f t="shared" si="359"/>
        <v>43830</v>
      </c>
      <c r="H2568" s="519">
        <f>'Information Input'!$H$35</f>
        <v>43555</v>
      </c>
      <c r="I2568" s="517" t="str">
        <f>'Information Input'!$J$22</f>
        <v>Quarterly</v>
      </c>
      <c r="J2568" s="519">
        <f>'Information Input'!$H$30</f>
        <v>43555</v>
      </c>
      <c r="K2568" s="517">
        <f>'Information Input'!$J$18</f>
        <v>2019</v>
      </c>
      <c r="L2568" s="578" t="s">
        <v>97</v>
      </c>
      <c r="M2568" s="521" t="s">
        <v>98</v>
      </c>
      <c r="N2568" s="522" t="s">
        <v>96</v>
      </c>
      <c r="O2568" s="523" t="s">
        <v>670</v>
      </c>
      <c r="P2568" s="517">
        <v>2</v>
      </c>
      <c r="Q2568" s="522" t="s">
        <v>142</v>
      </c>
      <c r="R2568" s="522" t="s">
        <v>239</v>
      </c>
      <c r="S2568" s="524">
        <f>'Report 1'!$U$18</f>
        <v>0</v>
      </c>
      <c r="T2568" s="525">
        <f>'Report 1'!$U$20</f>
        <v>0</v>
      </c>
      <c r="U2568" s="526">
        <f>'Report 1'!$U$106</f>
        <v>0</v>
      </c>
    </row>
    <row r="2569" spans="2:21">
      <c r="B2569" s="535" t="s">
        <v>669</v>
      </c>
      <c r="C2569" s="536">
        <v>1</v>
      </c>
      <c r="D2569" s="537" t="str">
        <f>'Information Input'!$M$14</f>
        <v xml:space="preserve">      -      </v>
      </c>
      <c r="E2569" s="537" t="s">
        <v>138</v>
      </c>
      <c r="F2569" s="538">
        <f t="shared" si="358"/>
        <v>43739</v>
      </c>
      <c r="G2569" s="538">
        <f t="shared" si="359"/>
        <v>43830</v>
      </c>
      <c r="H2569" s="538">
        <f>'Information Input'!$H$35</f>
        <v>43555</v>
      </c>
      <c r="I2569" s="537" t="str">
        <f>'Information Input'!$J$22</f>
        <v>Quarterly</v>
      </c>
      <c r="J2569" s="538">
        <f>'Information Input'!$H$30</f>
        <v>43555</v>
      </c>
      <c r="K2569" s="537">
        <f>'Information Input'!$J$18</f>
        <v>2019</v>
      </c>
      <c r="L2569" s="579" t="s">
        <v>97</v>
      </c>
      <c r="M2569" s="540" t="s">
        <v>98</v>
      </c>
      <c r="N2569" s="541" t="s">
        <v>96</v>
      </c>
      <c r="O2569" s="542" t="s">
        <v>670</v>
      </c>
      <c r="P2569" s="537">
        <v>3</v>
      </c>
      <c r="Q2569" s="541" t="s">
        <v>143</v>
      </c>
      <c r="R2569" s="541" t="s">
        <v>239</v>
      </c>
      <c r="S2569" s="543">
        <f>'Report 1'!$U$18</f>
        <v>0</v>
      </c>
      <c r="T2569" s="544">
        <f>'Report 1'!$U$21</f>
        <v>0</v>
      </c>
      <c r="U2569" s="545">
        <f>'Report 1'!$U$107</f>
        <v>0</v>
      </c>
    </row>
    <row r="2570" spans="2:21">
      <c r="B2570" s="535" t="s">
        <v>669</v>
      </c>
      <c r="C2570" s="536">
        <v>1</v>
      </c>
      <c r="D2570" s="537" t="str">
        <f>'Information Input'!$M$14</f>
        <v xml:space="preserve">      -      </v>
      </c>
      <c r="E2570" s="537" t="s">
        <v>138</v>
      </c>
      <c r="F2570" s="538">
        <f t="shared" si="358"/>
        <v>43739</v>
      </c>
      <c r="G2570" s="538">
        <f t="shared" si="359"/>
        <v>43830</v>
      </c>
      <c r="H2570" s="538">
        <f>'Information Input'!$H$35</f>
        <v>43555</v>
      </c>
      <c r="I2570" s="537" t="str">
        <f>'Information Input'!$J$22</f>
        <v>Quarterly</v>
      </c>
      <c r="J2570" s="538">
        <f>'Information Input'!$H$30</f>
        <v>43555</v>
      </c>
      <c r="K2570" s="537">
        <f>'Information Input'!$J$18</f>
        <v>2019</v>
      </c>
      <c r="L2570" s="579" t="s">
        <v>97</v>
      </c>
      <c r="M2570" s="540" t="s">
        <v>98</v>
      </c>
      <c r="N2570" s="541" t="s">
        <v>96</v>
      </c>
      <c r="O2570" s="542" t="s">
        <v>670</v>
      </c>
      <c r="P2570" s="537">
        <v>4</v>
      </c>
      <c r="Q2570" s="541" t="s">
        <v>144</v>
      </c>
      <c r="R2570" s="541" t="s">
        <v>239</v>
      </c>
      <c r="S2570" s="543">
        <f>'Report 1'!$U$18</f>
        <v>0</v>
      </c>
      <c r="T2570" s="544">
        <f>'Report 1'!$U$22</f>
        <v>0</v>
      </c>
      <c r="U2570" s="545">
        <f>'Report 1'!$U$108</f>
        <v>0</v>
      </c>
    </row>
    <row r="2571" spans="2:21">
      <c r="B2571" s="535" t="s">
        <v>669</v>
      </c>
      <c r="C2571" s="536">
        <v>1</v>
      </c>
      <c r="D2571" s="537" t="str">
        <f>'Information Input'!$M$14</f>
        <v xml:space="preserve">      -      </v>
      </c>
      <c r="E2571" s="537" t="s">
        <v>138</v>
      </c>
      <c r="F2571" s="538">
        <f t="shared" si="358"/>
        <v>43739</v>
      </c>
      <c r="G2571" s="538">
        <f t="shared" si="359"/>
        <v>43830</v>
      </c>
      <c r="H2571" s="538">
        <f>'Information Input'!$H$35</f>
        <v>43555</v>
      </c>
      <c r="I2571" s="537" t="str">
        <f>'Information Input'!$J$22</f>
        <v>Quarterly</v>
      </c>
      <c r="J2571" s="538">
        <f>'Information Input'!$H$30</f>
        <v>43555</v>
      </c>
      <c r="K2571" s="537">
        <f>'Information Input'!$J$18</f>
        <v>2019</v>
      </c>
      <c r="L2571" s="579" t="s">
        <v>97</v>
      </c>
      <c r="M2571" s="540" t="s">
        <v>98</v>
      </c>
      <c r="N2571" s="541" t="s">
        <v>96</v>
      </c>
      <c r="O2571" s="542" t="s">
        <v>670</v>
      </c>
      <c r="P2571" s="537">
        <v>5</v>
      </c>
      <c r="Q2571" s="541" t="s">
        <v>145</v>
      </c>
      <c r="R2571" s="541" t="s">
        <v>239</v>
      </c>
      <c r="S2571" s="543">
        <f>'Report 1'!$U$18</f>
        <v>0</v>
      </c>
      <c r="T2571" s="544">
        <f>'Report 1'!$U$23</f>
        <v>0</v>
      </c>
      <c r="U2571" s="545">
        <f>'Report 1'!$U$109</f>
        <v>0</v>
      </c>
    </row>
    <row r="2572" spans="2:21">
      <c r="B2572" s="535" t="s">
        <v>669</v>
      </c>
      <c r="C2572" s="536">
        <v>1</v>
      </c>
      <c r="D2572" s="537" t="str">
        <f>'Information Input'!$M$14</f>
        <v xml:space="preserve">      -      </v>
      </c>
      <c r="E2572" s="537" t="s">
        <v>138</v>
      </c>
      <c r="F2572" s="538">
        <f t="shared" si="358"/>
        <v>43739</v>
      </c>
      <c r="G2572" s="538">
        <f t="shared" si="359"/>
        <v>43830</v>
      </c>
      <c r="H2572" s="538">
        <f>'Information Input'!$H$35</f>
        <v>43555</v>
      </c>
      <c r="I2572" s="537" t="str">
        <f>'Information Input'!$J$22</f>
        <v>Quarterly</v>
      </c>
      <c r="J2572" s="538">
        <f>'Information Input'!$H$30</f>
        <v>43555</v>
      </c>
      <c r="K2572" s="537">
        <f>'Information Input'!$J$18</f>
        <v>2019</v>
      </c>
      <c r="L2572" s="579" t="s">
        <v>97</v>
      </c>
      <c r="M2572" s="540" t="s">
        <v>98</v>
      </c>
      <c r="N2572" s="541" t="s">
        <v>96</v>
      </c>
      <c r="O2572" s="542" t="s">
        <v>670</v>
      </c>
      <c r="P2572" s="537">
        <v>6</v>
      </c>
      <c r="Q2572" s="541" t="s">
        <v>146</v>
      </c>
      <c r="R2572" s="541" t="s">
        <v>239</v>
      </c>
      <c r="S2572" s="543">
        <f>'Report 1'!$U$18</f>
        <v>0</v>
      </c>
      <c r="T2572" s="544">
        <f>'Report 1'!$U$24</f>
        <v>0</v>
      </c>
      <c r="U2572" s="545">
        <f>'Report 1'!$U$110</f>
        <v>0</v>
      </c>
    </row>
    <row r="2573" spans="2:21">
      <c r="B2573" s="535" t="s">
        <v>669</v>
      </c>
      <c r="C2573" s="536">
        <v>1</v>
      </c>
      <c r="D2573" s="537" t="str">
        <f>'Information Input'!$M$14</f>
        <v xml:space="preserve">      -      </v>
      </c>
      <c r="E2573" s="537" t="s">
        <v>138</v>
      </c>
      <c r="F2573" s="538">
        <f t="shared" si="358"/>
        <v>43739</v>
      </c>
      <c r="G2573" s="538">
        <f t="shared" si="359"/>
        <v>43830</v>
      </c>
      <c r="H2573" s="538">
        <f>'Information Input'!$H$35</f>
        <v>43555</v>
      </c>
      <c r="I2573" s="537" t="str">
        <f>'Information Input'!$J$22</f>
        <v>Quarterly</v>
      </c>
      <c r="J2573" s="538">
        <f>'Information Input'!$H$30</f>
        <v>43555</v>
      </c>
      <c r="K2573" s="537">
        <f>'Information Input'!$J$18</f>
        <v>2019</v>
      </c>
      <c r="L2573" s="579" t="s">
        <v>97</v>
      </c>
      <c r="M2573" s="540" t="s">
        <v>98</v>
      </c>
      <c r="N2573" s="541" t="s">
        <v>96</v>
      </c>
      <c r="O2573" s="542" t="s">
        <v>674</v>
      </c>
      <c r="P2573" s="537">
        <v>7</v>
      </c>
      <c r="Q2573" s="541" t="s">
        <v>147</v>
      </c>
      <c r="R2573" s="541" t="s">
        <v>239</v>
      </c>
      <c r="S2573" s="543">
        <f>'Report 1'!$U$18</f>
        <v>0</v>
      </c>
      <c r="T2573" s="544">
        <f>'Report 1'!$U$25</f>
        <v>0</v>
      </c>
      <c r="U2573" s="545">
        <f>'Report 1'!$U$111</f>
        <v>0</v>
      </c>
    </row>
    <row r="2574" spans="2:21">
      <c r="B2574" s="535" t="s">
        <v>669</v>
      </c>
      <c r="C2574" s="536">
        <v>1</v>
      </c>
      <c r="D2574" s="537" t="str">
        <f>'Information Input'!$M$14</f>
        <v xml:space="preserve">      -      </v>
      </c>
      <c r="E2574" s="537" t="s">
        <v>138</v>
      </c>
      <c r="F2574" s="538">
        <f t="shared" si="358"/>
        <v>43739</v>
      </c>
      <c r="G2574" s="538">
        <f t="shared" si="359"/>
        <v>43830</v>
      </c>
      <c r="H2574" s="538">
        <f>'Information Input'!$H$35</f>
        <v>43555</v>
      </c>
      <c r="I2574" s="537" t="str">
        <f>'Information Input'!$J$22</f>
        <v>Quarterly</v>
      </c>
      <c r="J2574" s="538">
        <f>'Information Input'!$H$30</f>
        <v>43555</v>
      </c>
      <c r="K2574" s="537">
        <f>'Information Input'!$J$18</f>
        <v>2019</v>
      </c>
      <c r="L2574" s="579" t="s">
        <v>97</v>
      </c>
      <c r="M2574" s="540" t="s">
        <v>98</v>
      </c>
      <c r="N2574" s="541" t="s">
        <v>96</v>
      </c>
      <c r="O2574" s="542" t="s">
        <v>670</v>
      </c>
      <c r="P2574" s="537">
        <v>8</v>
      </c>
      <c r="Q2574" s="541" t="s">
        <v>148</v>
      </c>
      <c r="R2574" s="541" t="s">
        <v>239</v>
      </c>
      <c r="S2574" s="543">
        <f>'Report 1'!$U$18</f>
        <v>0</v>
      </c>
      <c r="T2574" s="544">
        <f>'Report 1'!$U$26</f>
        <v>0</v>
      </c>
      <c r="U2574" s="545">
        <f>'Report 1'!$U$112</f>
        <v>0</v>
      </c>
    </row>
    <row r="2575" spans="2:21">
      <c r="B2575" s="535" t="s">
        <v>669</v>
      </c>
      <c r="C2575" s="536">
        <v>1</v>
      </c>
      <c r="D2575" s="537" t="str">
        <f>'Information Input'!$M$14</f>
        <v xml:space="preserve">      -      </v>
      </c>
      <c r="E2575" s="537" t="s">
        <v>138</v>
      </c>
      <c r="F2575" s="538">
        <f t="shared" si="358"/>
        <v>43739</v>
      </c>
      <c r="G2575" s="538">
        <f t="shared" si="359"/>
        <v>43830</v>
      </c>
      <c r="H2575" s="538">
        <f>'Information Input'!$H$35</f>
        <v>43555</v>
      </c>
      <c r="I2575" s="537" t="str">
        <f>'Information Input'!$J$22</f>
        <v>Quarterly</v>
      </c>
      <c r="J2575" s="538">
        <f>'Information Input'!$H$30</f>
        <v>43555</v>
      </c>
      <c r="K2575" s="537">
        <f>'Information Input'!$J$18</f>
        <v>2019</v>
      </c>
      <c r="L2575" s="579" t="s">
        <v>97</v>
      </c>
      <c r="M2575" s="540" t="s">
        <v>98</v>
      </c>
      <c r="N2575" s="541" t="s">
        <v>96</v>
      </c>
      <c r="O2575" s="542" t="s">
        <v>670</v>
      </c>
      <c r="P2575" s="537">
        <v>9</v>
      </c>
      <c r="Q2575" s="541" t="s">
        <v>149</v>
      </c>
      <c r="R2575" s="541" t="s">
        <v>239</v>
      </c>
      <c r="S2575" s="543">
        <f>'Report 1'!$U$18</f>
        <v>0</v>
      </c>
      <c r="T2575" s="544">
        <f>'Report 1'!$U$27</f>
        <v>0</v>
      </c>
      <c r="U2575" s="545">
        <f>'Report 1'!$U$113</f>
        <v>0</v>
      </c>
    </row>
    <row r="2576" spans="2:21">
      <c r="B2576" s="535" t="s">
        <v>669</v>
      </c>
      <c r="C2576" s="536">
        <v>1</v>
      </c>
      <c r="D2576" s="537" t="str">
        <f>'Information Input'!$M$14</f>
        <v xml:space="preserve">      -      </v>
      </c>
      <c r="E2576" s="537" t="s">
        <v>138</v>
      </c>
      <c r="F2576" s="538">
        <f t="shared" si="358"/>
        <v>43739</v>
      </c>
      <c r="G2576" s="538">
        <f t="shared" si="359"/>
        <v>43830</v>
      </c>
      <c r="H2576" s="538">
        <f>'Information Input'!$H$35</f>
        <v>43555</v>
      </c>
      <c r="I2576" s="537" t="str">
        <f>'Information Input'!$J$22</f>
        <v>Quarterly</v>
      </c>
      <c r="J2576" s="538">
        <f>'Information Input'!$H$30</f>
        <v>43555</v>
      </c>
      <c r="K2576" s="537">
        <f>'Information Input'!$J$18</f>
        <v>2019</v>
      </c>
      <c r="L2576" s="579" t="s">
        <v>97</v>
      </c>
      <c r="M2576" s="540" t="s">
        <v>98</v>
      </c>
      <c r="N2576" s="541" t="s">
        <v>96</v>
      </c>
      <c r="O2576" s="542" t="s">
        <v>674</v>
      </c>
      <c r="P2576" s="537">
        <v>10</v>
      </c>
      <c r="Q2576" s="541" t="s">
        <v>150</v>
      </c>
      <c r="R2576" s="541" t="s">
        <v>239</v>
      </c>
      <c r="S2576" s="543">
        <f>'Report 1'!$U$18</f>
        <v>0</v>
      </c>
      <c r="T2576" s="544">
        <f>'Report 1'!$U$28</f>
        <v>0</v>
      </c>
      <c r="U2576" s="545">
        <f>'Report 1'!$U$114</f>
        <v>0</v>
      </c>
    </row>
    <row r="2577" spans="2:21">
      <c r="B2577" s="535" t="s">
        <v>669</v>
      </c>
      <c r="C2577" s="536">
        <v>1</v>
      </c>
      <c r="D2577" s="537" t="str">
        <f>'Information Input'!$M$14</f>
        <v xml:space="preserve">      -      </v>
      </c>
      <c r="E2577" s="537" t="s">
        <v>138</v>
      </c>
      <c r="F2577" s="538">
        <f t="shared" si="358"/>
        <v>43739</v>
      </c>
      <c r="G2577" s="538">
        <f t="shared" si="359"/>
        <v>43830</v>
      </c>
      <c r="H2577" s="538">
        <f>'Information Input'!$H$35</f>
        <v>43555</v>
      </c>
      <c r="I2577" s="537" t="str">
        <f>'Information Input'!$J$22</f>
        <v>Quarterly</v>
      </c>
      <c r="J2577" s="538">
        <f>'Information Input'!$H$30</f>
        <v>43555</v>
      </c>
      <c r="K2577" s="537">
        <f>'Information Input'!$J$18</f>
        <v>2019</v>
      </c>
      <c r="L2577" s="579" t="s">
        <v>97</v>
      </c>
      <c r="M2577" s="540" t="s">
        <v>98</v>
      </c>
      <c r="N2577" s="541" t="s">
        <v>96</v>
      </c>
      <c r="O2577" s="542" t="s">
        <v>671</v>
      </c>
      <c r="P2577" s="537">
        <v>11</v>
      </c>
      <c r="Q2577" s="541" t="s">
        <v>153</v>
      </c>
      <c r="R2577" s="541" t="s">
        <v>231</v>
      </c>
      <c r="S2577" s="543">
        <f>'Report 1'!$U$18</f>
        <v>0</v>
      </c>
      <c r="T2577" s="544">
        <f>'Report 1'!$U$31</f>
        <v>0</v>
      </c>
      <c r="U2577" s="545">
        <f>'Report 1'!$U$117</f>
        <v>0</v>
      </c>
    </row>
    <row r="2578" spans="2:21">
      <c r="B2578" s="535" t="s">
        <v>669</v>
      </c>
      <c r="C2578" s="536">
        <v>1</v>
      </c>
      <c r="D2578" s="537" t="str">
        <f>'Information Input'!$M$14</f>
        <v xml:space="preserve">      -      </v>
      </c>
      <c r="E2578" s="537" t="s">
        <v>138</v>
      </c>
      <c r="F2578" s="538">
        <f t="shared" si="358"/>
        <v>43739</v>
      </c>
      <c r="G2578" s="538">
        <f t="shared" si="359"/>
        <v>43830</v>
      </c>
      <c r="H2578" s="538">
        <f>'Information Input'!$H$35</f>
        <v>43555</v>
      </c>
      <c r="I2578" s="537" t="str">
        <f>'Information Input'!$J$22</f>
        <v>Quarterly</v>
      </c>
      <c r="J2578" s="538">
        <f>'Information Input'!$H$30</f>
        <v>43555</v>
      </c>
      <c r="K2578" s="537">
        <f>'Information Input'!$J$18</f>
        <v>2019</v>
      </c>
      <c r="L2578" s="579" t="s">
        <v>97</v>
      </c>
      <c r="M2578" s="540" t="s">
        <v>98</v>
      </c>
      <c r="N2578" s="541" t="s">
        <v>96</v>
      </c>
      <c r="O2578" s="542" t="s">
        <v>671</v>
      </c>
      <c r="P2578" s="537">
        <v>12</v>
      </c>
      <c r="Q2578" s="541" t="s">
        <v>154</v>
      </c>
      <c r="R2578" s="541" t="s">
        <v>231</v>
      </c>
      <c r="S2578" s="543">
        <f>'Report 1'!$U$18</f>
        <v>0</v>
      </c>
      <c r="T2578" s="544">
        <f>'Report 1'!$U$32</f>
        <v>0</v>
      </c>
      <c r="U2578" s="545">
        <f>'Report 1'!$U$118</f>
        <v>0</v>
      </c>
    </row>
    <row r="2579" spans="2:21">
      <c r="B2579" s="535" t="s">
        <v>669</v>
      </c>
      <c r="C2579" s="536">
        <v>1</v>
      </c>
      <c r="D2579" s="537" t="str">
        <f>'Information Input'!$M$14</f>
        <v xml:space="preserve">      -      </v>
      </c>
      <c r="E2579" s="537" t="s">
        <v>138</v>
      </c>
      <c r="F2579" s="538">
        <f t="shared" si="358"/>
        <v>43739</v>
      </c>
      <c r="G2579" s="538">
        <f t="shared" si="359"/>
        <v>43830</v>
      </c>
      <c r="H2579" s="538">
        <f>'Information Input'!$H$35</f>
        <v>43555</v>
      </c>
      <c r="I2579" s="537" t="str">
        <f>'Information Input'!$J$22</f>
        <v>Quarterly</v>
      </c>
      <c r="J2579" s="538">
        <f>'Information Input'!$H$30</f>
        <v>43555</v>
      </c>
      <c r="K2579" s="537">
        <f>'Information Input'!$J$18</f>
        <v>2019</v>
      </c>
      <c r="L2579" s="579" t="s">
        <v>97</v>
      </c>
      <c r="M2579" s="540" t="s">
        <v>98</v>
      </c>
      <c r="N2579" s="541" t="s">
        <v>96</v>
      </c>
      <c r="O2579" s="542" t="s">
        <v>671</v>
      </c>
      <c r="P2579" s="537">
        <v>13</v>
      </c>
      <c r="Q2579" s="541" t="s">
        <v>155</v>
      </c>
      <c r="R2579" s="541" t="s">
        <v>232</v>
      </c>
      <c r="S2579" s="543">
        <f>'Report 1'!$U$18</f>
        <v>0</v>
      </c>
      <c r="T2579" s="544">
        <f>'Report 1'!$U$33</f>
        <v>0</v>
      </c>
      <c r="U2579" s="545">
        <f>'Report 1'!$U$119</f>
        <v>0</v>
      </c>
    </row>
    <row r="2580" spans="2:21">
      <c r="B2580" s="535" t="s">
        <v>669</v>
      </c>
      <c r="C2580" s="536">
        <v>1</v>
      </c>
      <c r="D2580" s="537" t="str">
        <f>'Information Input'!$M$14</f>
        <v xml:space="preserve">      -      </v>
      </c>
      <c r="E2580" s="537" t="s">
        <v>138</v>
      </c>
      <c r="F2580" s="538">
        <f t="shared" si="358"/>
        <v>43739</v>
      </c>
      <c r="G2580" s="538">
        <f t="shared" si="359"/>
        <v>43830</v>
      </c>
      <c r="H2580" s="538">
        <f>'Information Input'!$H$35</f>
        <v>43555</v>
      </c>
      <c r="I2580" s="537" t="str">
        <f>'Information Input'!$J$22</f>
        <v>Quarterly</v>
      </c>
      <c r="J2580" s="538">
        <f>'Information Input'!$H$30</f>
        <v>43555</v>
      </c>
      <c r="K2580" s="537">
        <f>'Information Input'!$J$18</f>
        <v>2019</v>
      </c>
      <c r="L2580" s="579" t="s">
        <v>97</v>
      </c>
      <c r="M2580" s="540" t="s">
        <v>98</v>
      </c>
      <c r="N2580" s="541" t="s">
        <v>96</v>
      </c>
      <c r="O2580" s="542" t="s">
        <v>671</v>
      </c>
      <c r="P2580" s="537">
        <v>14</v>
      </c>
      <c r="Q2580" s="541" t="s">
        <v>156</v>
      </c>
      <c r="R2580" s="541" t="s">
        <v>233</v>
      </c>
      <c r="S2580" s="543">
        <f>'Report 1'!$U$18</f>
        <v>0</v>
      </c>
      <c r="T2580" s="544">
        <f>'Report 1'!$U$34</f>
        <v>0</v>
      </c>
      <c r="U2580" s="545">
        <f>'Report 1'!$U$120</f>
        <v>0</v>
      </c>
    </row>
    <row r="2581" spans="2:21">
      <c r="B2581" s="535" t="s">
        <v>669</v>
      </c>
      <c r="C2581" s="536">
        <v>1</v>
      </c>
      <c r="D2581" s="537" t="str">
        <f>'Information Input'!$M$14</f>
        <v xml:space="preserve">      -      </v>
      </c>
      <c r="E2581" s="537" t="s">
        <v>138</v>
      </c>
      <c r="F2581" s="538">
        <f t="shared" si="358"/>
        <v>43739</v>
      </c>
      <c r="G2581" s="538">
        <f t="shared" si="359"/>
        <v>43830</v>
      </c>
      <c r="H2581" s="538">
        <f>'Information Input'!$H$35</f>
        <v>43555</v>
      </c>
      <c r="I2581" s="537" t="str">
        <f>'Information Input'!$J$22</f>
        <v>Quarterly</v>
      </c>
      <c r="J2581" s="538">
        <f>'Information Input'!$H$30</f>
        <v>43555</v>
      </c>
      <c r="K2581" s="537">
        <f>'Information Input'!$J$18</f>
        <v>2019</v>
      </c>
      <c r="L2581" s="579" t="s">
        <v>97</v>
      </c>
      <c r="M2581" s="540" t="s">
        <v>98</v>
      </c>
      <c r="N2581" s="541" t="s">
        <v>96</v>
      </c>
      <c r="O2581" s="542" t="s">
        <v>671</v>
      </c>
      <c r="P2581" s="537">
        <v>15</v>
      </c>
      <c r="Q2581" s="541" t="s">
        <v>157</v>
      </c>
      <c r="R2581" s="541" t="s">
        <v>234</v>
      </c>
      <c r="S2581" s="543">
        <f>'Report 1'!$U$18</f>
        <v>0</v>
      </c>
      <c r="T2581" s="544">
        <f>'Report 1'!$U$35</f>
        <v>0</v>
      </c>
      <c r="U2581" s="545">
        <f>'Report 1'!$U$121</f>
        <v>0</v>
      </c>
    </row>
    <row r="2582" spans="2:21">
      <c r="B2582" s="535" t="s">
        <v>669</v>
      </c>
      <c r="C2582" s="536">
        <v>1</v>
      </c>
      <c r="D2582" s="537" t="str">
        <f>'Information Input'!$M$14</f>
        <v xml:space="preserve">      -      </v>
      </c>
      <c r="E2582" s="537" t="s">
        <v>138</v>
      </c>
      <c r="F2582" s="538">
        <f t="shared" si="358"/>
        <v>43739</v>
      </c>
      <c r="G2582" s="538">
        <f t="shared" si="359"/>
        <v>43830</v>
      </c>
      <c r="H2582" s="538">
        <f>'Information Input'!$H$35</f>
        <v>43555</v>
      </c>
      <c r="I2582" s="537" t="str">
        <f>'Information Input'!$J$22</f>
        <v>Quarterly</v>
      </c>
      <c r="J2582" s="538">
        <f>'Information Input'!$H$30</f>
        <v>43555</v>
      </c>
      <c r="K2582" s="537">
        <f>'Information Input'!$J$18</f>
        <v>2019</v>
      </c>
      <c r="L2582" s="579" t="s">
        <v>97</v>
      </c>
      <c r="M2582" s="540" t="s">
        <v>98</v>
      </c>
      <c r="N2582" s="541" t="s">
        <v>96</v>
      </c>
      <c r="O2582" s="542" t="s">
        <v>671</v>
      </c>
      <c r="P2582" s="537">
        <v>16</v>
      </c>
      <c r="Q2582" s="541" t="s">
        <v>158</v>
      </c>
      <c r="R2582" s="541" t="s">
        <v>235</v>
      </c>
      <c r="S2582" s="543">
        <f>'Report 1'!$U$18</f>
        <v>0</v>
      </c>
      <c r="T2582" s="544">
        <f>'Report 1'!$U$36</f>
        <v>0</v>
      </c>
      <c r="U2582" s="545">
        <f>'Report 1'!$U$122</f>
        <v>0</v>
      </c>
    </row>
    <row r="2583" spans="2:21">
      <c r="B2583" s="535" t="s">
        <v>669</v>
      </c>
      <c r="C2583" s="536">
        <v>1</v>
      </c>
      <c r="D2583" s="537" t="str">
        <f>'Information Input'!$M$14</f>
        <v xml:space="preserve">      -      </v>
      </c>
      <c r="E2583" s="537" t="s">
        <v>138</v>
      </c>
      <c r="F2583" s="538">
        <f t="shared" si="358"/>
        <v>43739</v>
      </c>
      <c r="G2583" s="538">
        <f t="shared" si="359"/>
        <v>43830</v>
      </c>
      <c r="H2583" s="538">
        <f>'Information Input'!$H$35</f>
        <v>43555</v>
      </c>
      <c r="I2583" s="537" t="str">
        <f>'Information Input'!$J$22</f>
        <v>Quarterly</v>
      </c>
      <c r="J2583" s="538">
        <f>'Information Input'!$H$30</f>
        <v>43555</v>
      </c>
      <c r="K2583" s="537">
        <f>'Information Input'!$J$18</f>
        <v>2019</v>
      </c>
      <c r="L2583" s="579" t="s">
        <v>97</v>
      </c>
      <c r="M2583" s="540" t="s">
        <v>98</v>
      </c>
      <c r="N2583" s="541" t="s">
        <v>96</v>
      </c>
      <c r="O2583" s="542" t="s">
        <v>671</v>
      </c>
      <c r="P2583" s="537">
        <v>17</v>
      </c>
      <c r="Q2583" s="541" t="s">
        <v>159</v>
      </c>
      <c r="R2583" s="541" t="s">
        <v>235</v>
      </c>
      <c r="S2583" s="543">
        <f>'Report 1'!$U$18</f>
        <v>0</v>
      </c>
      <c r="T2583" s="544">
        <f>'Report 1'!$U$37</f>
        <v>0</v>
      </c>
      <c r="U2583" s="545">
        <f>'Report 1'!$U$123</f>
        <v>0</v>
      </c>
    </row>
    <row r="2584" spans="2:21">
      <c r="B2584" s="535" t="s">
        <v>669</v>
      </c>
      <c r="C2584" s="536">
        <v>1</v>
      </c>
      <c r="D2584" s="537" t="str">
        <f>'Information Input'!$M$14</f>
        <v xml:space="preserve">      -      </v>
      </c>
      <c r="E2584" s="537" t="s">
        <v>138</v>
      </c>
      <c r="F2584" s="538">
        <f t="shared" si="358"/>
        <v>43739</v>
      </c>
      <c r="G2584" s="538">
        <f t="shared" si="359"/>
        <v>43830</v>
      </c>
      <c r="H2584" s="538">
        <f>'Information Input'!$H$35</f>
        <v>43555</v>
      </c>
      <c r="I2584" s="537" t="str">
        <f>'Information Input'!$J$22</f>
        <v>Quarterly</v>
      </c>
      <c r="J2584" s="538">
        <f>'Information Input'!$H$30</f>
        <v>43555</v>
      </c>
      <c r="K2584" s="537">
        <f>'Information Input'!$J$18</f>
        <v>2019</v>
      </c>
      <c r="L2584" s="579" t="s">
        <v>97</v>
      </c>
      <c r="M2584" s="540" t="s">
        <v>98</v>
      </c>
      <c r="N2584" s="541" t="s">
        <v>96</v>
      </c>
      <c r="O2584" s="542" t="s">
        <v>671</v>
      </c>
      <c r="P2584" s="537">
        <v>18</v>
      </c>
      <c r="Q2584" s="541" t="s">
        <v>160</v>
      </c>
      <c r="R2584" s="541" t="s">
        <v>235</v>
      </c>
      <c r="S2584" s="543">
        <f>'Report 1'!$U$18</f>
        <v>0</v>
      </c>
      <c r="T2584" s="544">
        <f>'Report 1'!$U$38</f>
        <v>0</v>
      </c>
      <c r="U2584" s="545">
        <f>'Report 1'!$U$124</f>
        <v>0</v>
      </c>
    </row>
    <row r="2585" spans="2:21">
      <c r="B2585" s="535" t="s">
        <v>669</v>
      </c>
      <c r="C2585" s="536">
        <v>1</v>
      </c>
      <c r="D2585" s="537" t="str">
        <f>'Information Input'!$M$14</f>
        <v xml:space="preserve">      -      </v>
      </c>
      <c r="E2585" s="537" t="s">
        <v>138</v>
      </c>
      <c r="F2585" s="538">
        <f t="shared" si="358"/>
        <v>43739</v>
      </c>
      <c r="G2585" s="538">
        <f t="shared" si="359"/>
        <v>43830</v>
      </c>
      <c r="H2585" s="538">
        <f>'Information Input'!$H$35</f>
        <v>43555</v>
      </c>
      <c r="I2585" s="537" t="str">
        <f>'Information Input'!$J$22</f>
        <v>Quarterly</v>
      </c>
      <c r="J2585" s="538">
        <f>'Information Input'!$H$30</f>
        <v>43555</v>
      </c>
      <c r="K2585" s="537">
        <f>'Information Input'!$J$18</f>
        <v>2019</v>
      </c>
      <c r="L2585" s="579" t="s">
        <v>97</v>
      </c>
      <c r="M2585" s="540" t="s">
        <v>98</v>
      </c>
      <c r="N2585" s="541" t="s">
        <v>96</v>
      </c>
      <c r="O2585" s="542" t="s">
        <v>671</v>
      </c>
      <c r="P2585" s="537">
        <v>19</v>
      </c>
      <c r="Q2585" s="541" t="s">
        <v>161</v>
      </c>
      <c r="R2585" s="541" t="s">
        <v>235</v>
      </c>
      <c r="S2585" s="543">
        <f>'Report 1'!$U$18</f>
        <v>0</v>
      </c>
      <c r="T2585" s="544">
        <f>'Report 1'!$U$39</f>
        <v>0</v>
      </c>
      <c r="U2585" s="545">
        <f>'Report 1'!$U$125</f>
        <v>0</v>
      </c>
    </row>
    <row r="2586" spans="2:21">
      <c r="B2586" s="535" t="s">
        <v>669</v>
      </c>
      <c r="C2586" s="536">
        <v>1</v>
      </c>
      <c r="D2586" s="537" t="str">
        <f>'Information Input'!$M$14</f>
        <v xml:space="preserve">      -      </v>
      </c>
      <c r="E2586" s="537" t="s">
        <v>138</v>
      </c>
      <c r="F2586" s="538">
        <f t="shared" si="358"/>
        <v>43739</v>
      </c>
      <c r="G2586" s="538">
        <f t="shared" si="359"/>
        <v>43830</v>
      </c>
      <c r="H2586" s="538">
        <f>'Information Input'!$H$35</f>
        <v>43555</v>
      </c>
      <c r="I2586" s="537" t="str">
        <f>'Information Input'!$J$22</f>
        <v>Quarterly</v>
      </c>
      <c r="J2586" s="538">
        <f>'Information Input'!$H$30</f>
        <v>43555</v>
      </c>
      <c r="K2586" s="537">
        <f>'Information Input'!$J$18</f>
        <v>2019</v>
      </c>
      <c r="L2586" s="579" t="s">
        <v>97</v>
      </c>
      <c r="M2586" s="540" t="s">
        <v>98</v>
      </c>
      <c r="N2586" s="541" t="s">
        <v>96</v>
      </c>
      <c r="O2586" s="542" t="s">
        <v>671</v>
      </c>
      <c r="P2586" s="537">
        <v>20</v>
      </c>
      <c r="Q2586" s="541" t="s">
        <v>162</v>
      </c>
      <c r="R2586" s="541" t="s">
        <v>235</v>
      </c>
      <c r="S2586" s="543">
        <f>'Report 1'!$U$18</f>
        <v>0</v>
      </c>
      <c r="T2586" s="544">
        <f>'Report 1'!$U$40</f>
        <v>0</v>
      </c>
      <c r="U2586" s="545">
        <f>'Report 1'!$U$126</f>
        <v>0</v>
      </c>
    </row>
    <row r="2587" spans="2:21">
      <c r="B2587" s="535" t="s">
        <v>669</v>
      </c>
      <c r="C2587" s="536">
        <v>1</v>
      </c>
      <c r="D2587" s="537" t="str">
        <f>'Information Input'!$M$14</f>
        <v xml:space="preserve">      -      </v>
      </c>
      <c r="E2587" s="537" t="s">
        <v>138</v>
      </c>
      <c r="F2587" s="538">
        <f t="shared" si="358"/>
        <v>43739</v>
      </c>
      <c r="G2587" s="538">
        <f t="shared" si="359"/>
        <v>43830</v>
      </c>
      <c r="H2587" s="538">
        <f>'Information Input'!$H$35</f>
        <v>43555</v>
      </c>
      <c r="I2587" s="537" t="str">
        <f>'Information Input'!$J$22</f>
        <v>Quarterly</v>
      </c>
      <c r="J2587" s="538">
        <f>'Information Input'!$H$30</f>
        <v>43555</v>
      </c>
      <c r="K2587" s="537">
        <f>'Information Input'!$J$18</f>
        <v>2019</v>
      </c>
      <c r="L2587" s="579" t="s">
        <v>97</v>
      </c>
      <c r="M2587" s="540" t="s">
        <v>98</v>
      </c>
      <c r="N2587" s="541" t="s">
        <v>96</v>
      </c>
      <c r="O2587" s="542" t="s">
        <v>671</v>
      </c>
      <c r="P2587" s="537">
        <v>21</v>
      </c>
      <c r="Q2587" s="541" t="s">
        <v>163</v>
      </c>
      <c r="R2587" s="541" t="s">
        <v>235</v>
      </c>
      <c r="S2587" s="543">
        <f>'Report 1'!$U$18</f>
        <v>0</v>
      </c>
      <c r="T2587" s="544">
        <f>'Report 1'!$U$41</f>
        <v>0</v>
      </c>
      <c r="U2587" s="545">
        <f>'Report 1'!$U$127</f>
        <v>0</v>
      </c>
    </row>
    <row r="2588" spans="2:21">
      <c r="B2588" s="535" t="s">
        <v>669</v>
      </c>
      <c r="C2588" s="536">
        <v>1</v>
      </c>
      <c r="D2588" s="537" t="str">
        <f>'Information Input'!$M$14</f>
        <v xml:space="preserve">      -      </v>
      </c>
      <c r="E2588" s="537" t="s">
        <v>138</v>
      </c>
      <c r="F2588" s="538">
        <f t="shared" si="358"/>
        <v>43739</v>
      </c>
      <c r="G2588" s="538">
        <f t="shared" si="359"/>
        <v>43830</v>
      </c>
      <c r="H2588" s="538">
        <f>'Information Input'!$H$35</f>
        <v>43555</v>
      </c>
      <c r="I2588" s="537" t="str">
        <f>'Information Input'!$J$22</f>
        <v>Quarterly</v>
      </c>
      <c r="J2588" s="538">
        <f>'Information Input'!$H$30</f>
        <v>43555</v>
      </c>
      <c r="K2588" s="537">
        <f>'Information Input'!$J$18</f>
        <v>2019</v>
      </c>
      <c r="L2588" s="579" t="s">
        <v>97</v>
      </c>
      <c r="M2588" s="540" t="s">
        <v>98</v>
      </c>
      <c r="N2588" s="541" t="s">
        <v>96</v>
      </c>
      <c r="O2588" s="542" t="s">
        <v>671</v>
      </c>
      <c r="P2588" s="537">
        <v>22</v>
      </c>
      <c r="Q2588" s="541" t="s">
        <v>164</v>
      </c>
      <c r="R2588" s="541" t="s">
        <v>236</v>
      </c>
      <c r="S2588" s="543">
        <f>'Report 1'!$U$18</f>
        <v>0</v>
      </c>
      <c r="T2588" s="544">
        <f>'Report 1'!$U$42</f>
        <v>0</v>
      </c>
      <c r="U2588" s="545">
        <f>'Report 1'!$U$128</f>
        <v>0</v>
      </c>
    </row>
    <row r="2589" spans="2:21">
      <c r="B2589" s="535" t="s">
        <v>669</v>
      </c>
      <c r="C2589" s="536">
        <v>1</v>
      </c>
      <c r="D2589" s="537" t="str">
        <f>'Information Input'!$M$14</f>
        <v xml:space="preserve">      -      </v>
      </c>
      <c r="E2589" s="537" t="s">
        <v>138</v>
      </c>
      <c r="F2589" s="538">
        <f t="shared" si="358"/>
        <v>43739</v>
      </c>
      <c r="G2589" s="538">
        <f t="shared" si="359"/>
        <v>43830</v>
      </c>
      <c r="H2589" s="538">
        <f>'Information Input'!$H$35</f>
        <v>43555</v>
      </c>
      <c r="I2589" s="537" t="str">
        <f>'Information Input'!$J$22</f>
        <v>Quarterly</v>
      </c>
      <c r="J2589" s="538">
        <f>'Information Input'!$H$30</f>
        <v>43555</v>
      </c>
      <c r="K2589" s="537">
        <f>'Information Input'!$J$18</f>
        <v>2019</v>
      </c>
      <c r="L2589" s="579" t="s">
        <v>97</v>
      </c>
      <c r="M2589" s="540" t="s">
        <v>98</v>
      </c>
      <c r="N2589" s="541" t="s">
        <v>96</v>
      </c>
      <c r="O2589" s="542" t="s">
        <v>671</v>
      </c>
      <c r="P2589" s="537">
        <v>23</v>
      </c>
      <c r="Q2589" s="541" t="s">
        <v>165</v>
      </c>
      <c r="R2589" s="541" t="s">
        <v>236</v>
      </c>
      <c r="S2589" s="543">
        <f>'Report 1'!$U$18</f>
        <v>0</v>
      </c>
      <c r="T2589" s="544">
        <f>'Report 1'!$U$43</f>
        <v>0</v>
      </c>
      <c r="U2589" s="545">
        <f>'Report 1'!$U$129</f>
        <v>0</v>
      </c>
    </row>
    <row r="2590" spans="2:21">
      <c r="B2590" s="535" t="s">
        <v>669</v>
      </c>
      <c r="C2590" s="536">
        <v>1</v>
      </c>
      <c r="D2590" s="537" t="str">
        <f>'Information Input'!$M$14</f>
        <v xml:space="preserve">      -      </v>
      </c>
      <c r="E2590" s="537" t="s">
        <v>138</v>
      </c>
      <c r="F2590" s="538">
        <f t="shared" si="358"/>
        <v>43739</v>
      </c>
      <c r="G2590" s="538">
        <f t="shared" si="359"/>
        <v>43830</v>
      </c>
      <c r="H2590" s="538">
        <f>'Information Input'!$H$35</f>
        <v>43555</v>
      </c>
      <c r="I2590" s="537" t="str">
        <f>'Information Input'!$J$22</f>
        <v>Quarterly</v>
      </c>
      <c r="J2590" s="538">
        <f>'Information Input'!$H$30</f>
        <v>43555</v>
      </c>
      <c r="K2590" s="537">
        <f>'Information Input'!$J$18</f>
        <v>2019</v>
      </c>
      <c r="L2590" s="579" t="s">
        <v>97</v>
      </c>
      <c r="M2590" s="540" t="s">
        <v>98</v>
      </c>
      <c r="N2590" s="541" t="s">
        <v>96</v>
      </c>
      <c r="O2590" s="542" t="s">
        <v>671</v>
      </c>
      <c r="P2590" s="537">
        <v>24</v>
      </c>
      <c r="Q2590" s="541" t="s">
        <v>166</v>
      </c>
      <c r="R2590" s="541" t="s">
        <v>233</v>
      </c>
      <c r="S2590" s="543">
        <f>'Report 1'!$U$18</f>
        <v>0</v>
      </c>
      <c r="T2590" s="544">
        <f>'Report 1'!$U$44</f>
        <v>0</v>
      </c>
      <c r="U2590" s="545">
        <f>'Report 1'!$U$130</f>
        <v>0</v>
      </c>
    </row>
    <row r="2591" spans="2:21">
      <c r="B2591" s="535" t="s">
        <v>669</v>
      </c>
      <c r="C2591" s="536">
        <v>1</v>
      </c>
      <c r="D2591" s="537" t="str">
        <f>'Information Input'!$M$14</f>
        <v xml:space="preserve">      -      </v>
      </c>
      <c r="E2591" s="537" t="s">
        <v>138</v>
      </c>
      <c r="F2591" s="538">
        <f t="shared" si="358"/>
        <v>43739</v>
      </c>
      <c r="G2591" s="538">
        <f t="shared" si="359"/>
        <v>43830</v>
      </c>
      <c r="H2591" s="538">
        <f>'Information Input'!$H$35</f>
        <v>43555</v>
      </c>
      <c r="I2591" s="537" t="str">
        <f>'Information Input'!$J$22</f>
        <v>Quarterly</v>
      </c>
      <c r="J2591" s="538">
        <f>'Information Input'!$H$30</f>
        <v>43555</v>
      </c>
      <c r="K2591" s="537">
        <f>'Information Input'!$J$18</f>
        <v>2019</v>
      </c>
      <c r="L2591" s="579" t="s">
        <v>97</v>
      </c>
      <c r="M2591" s="540" t="s">
        <v>98</v>
      </c>
      <c r="N2591" s="541" t="s">
        <v>96</v>
      </c>
      <c r="O2591" s="542" t="s">
        <v>671</v>
      </c>
      <c r="P2591" s="537">
        <v>25</v>
      </c>
      <c r="Q2591" s="541" t="s">
        <v>167</v>
      </c>
      <c r="R2591" s="541" t="s">
        <v>233</v>
      </c>
      <c r="S2591" s="543">
        <f>'Report 1'!$U$18</f>
        <v>0</v>
      </c>
      <c r="T2591" s="544">
        <f>'Report 1'!$U$45</f>
        <v>0</v>
      </c>
      <c r="U2591" s="545">
        <f>'Report 1'!$U$131</f>
        <v>0</v>
      </c>
    </row>
    <row r="2592" spans="2:21">
      <c r="B2592" s="535" t="s">
        <v>669</v>
      </c>
      <c r="C2592" s="536">
        <v>1</v>
      </c>
      <c r="D2592" s="537" t="str">
        <f>'Information Input'!$M$14</f>
        <v xml:space="preserve">      -      </v>
      </c>
      <c r="E2592" s="537" t="s">
        <v>138</v>
      </c>
      <c r="F2592" s="538">
        <f t="shared" si="358"/>
        <v>43739</v>
      </c>
      <c r="G2592" s="538">
        <f t="shared" si="359"/>
        <v>43830</v>
      </c>
      <c r="H2592" s="538">
        <f>'Information Input'!$H$35</f>
        <v>43555</v>
      </c>
      <c r="I2592" s="537" t="str">
        <f>'Information Input'!$J$22</f>
        <v>Quarterly</v>
      </c>
      <c r="J2592" s="538">
        <f>'Information Input'!$H$30</f>
        <v>43555</v>
      </c>
      <c r="K2592" s="537">
        <f>'Information Input'!$J$18</f>
        <v>2019</v>
      </c>
      <c r="L2592" s="579" t="s">
        <v>97</v>
      </c>
      <c r="M2592" s="540" t="s">
        <v>98</v>
      </c>
      <c r="N2592" s="541" t="s">
        <v>96</v>
      </c>
      <c r="O2592" s="542" t="s">
        <v>671</v>
      </c>
      <c r="P2592" s="537">
        <v>26</v>
      </c>
      <c r="Q2592" s="541" t="s">
        <v>168</v>
      </c>
      <c r="R2592" s="541" t="s">
        <v>237</v>
      </c>
      <c r="S2592" s="543">
        <f>'Report 1'!$U$18</f>
        <v>0</v>
      </c>
      <c r="T2592" s="544">
        <f>'Report 1'!$U$46</f>
        <v>0</v>
      </c>
      <c r="U2592" s="545">
        <f>'Report 1'!$U$132</f>
        <v>0</v>
      </c>
    </row>
    <row r="2593" spans="2:21">
      <c r="B2593" s="535" t="s">
        <v>669</v>
      </c>
      <c r="C2593" s="536">
        <v>1</v>
      </c>
      <c r="D2593" s="537" t="str">
        <f>'Information Input'!$M$14</f>
        <v xml:space="preserve">      -      </v>
      </c>
      <c r="E2593" s="537" t="s">
        <v>138</v>
      </c>
      <c r="F2593" s="538">
        <f t="shared" si="358"/>
        <v>43739</v>
      </c>
      <c r="G2593" s="538">
        <f t="shared" si="359"/>
        <v>43830</v>
      </c>
      <c r="H2593" s="538">
        <f>'Information Input'!$H$35</f>
        <v>43555</v>
      </c>
      <c r="I2593" s="537" t="str">
        <f>'Information Input'!$J$22</f>
        <v>Quarterly</v>
      </c>
      <c r="J2593" s="538">
        <f>'Information Input'!$H$30</f>
        <v>43555</v>
      </c>
      <c r="K2593" s="537">
        <f>'Information Input'!$J$18</f>
        <v>2019</v>
      </c>
      <c r="L2593" s="579" t="s">
        <v>97</v>
      </c>
      <c r="M2593" s="540" t="s">
        <v>98</v>
      </c>
      <c r="N2593" s="541" t="s">
        <v>96</v>
      </c>
      <c r="O2593" s="542" t="s">
        <v>671</v>
      </c>
      <c r="P2593" s="537">
        <v>27</v>
      </c>
      <c r="Q2593" s="541" t="s">
        <v>169</v>
      </c>
      <c r="R2593" s="541" t="s">
        <v>235</v>
      </c>
      <c r="S2593" s="543">
        <f>'Report 1'!$U$18</f>
        <v>0</v>
      </c>
      <c r="T2593" s="544">
        <f>'Report 1'!$U$47</f>
        <v>0</v>
      </c>
      <c r="U2593" s="545">
        <f>'Report 1'!$U$133</f>
        <v>0</v>
      </c>
    </row>
    <row r="2594" spans="2:21">
      <c r="B2594" s="535" t="s">
        <v>669</v>
      </c>
      <c r="C2594" s="536">
        <v>1</v>
      </c>
      <c r="D2594" s="537" t="str">
        <f>'Information Input'!$M$14</f>
        <v xml:space="preserve">      -      </v>
      </c>
      <c r="E2594" s="537" t="s">
        <v>138</v>
      </c>
      <c r="F2594" s="538">
        <f t="shared" si="358"/>
        <v>43739</v>
      </c>
      <c r="G2594" s="538">
        <f t="shared" si="359"/>
        <v>43830</v>
      </c>
      <c r="H2594" s="538">
        <f>'Information Input'!$H$35</f>
        <v>43555</v>
      </c>
      <c r="I2594" s="537" t="str">
        <f>'Information Input'!$J$22</f>
        <v>Quarterly</v>
      </c>
      <c r="J2594" s="538">
        <f>'Information Input'!$H$30</f>
        <v>43555</v>
      </c>
      <c r="K2594" s="537">
        <f>'Information Input'!$J$18</f>
        <v>2019</v>
      </c>
      <c r="L2594" s="579" t="s">
        <v>97</v>
      </c>
      <c r="M2594" s="540" t="s">
        <v>98</v>
      </c>
      <c r="N2594" s="541" t="s">
        <v>96</v>
      </c>
      <c r="O2594" s="542" t="s">
        <v>671</v>
      </c>
      <c r="P2594" s="537">
        <v>28</v>
      </c>
      <c r="Q2594" s="541" t="s">
        <v>170</v>
      </c>
      <c r="R2594" s="541" t="s">
        <v>235</v>
      </c>
      <c r="S2594" s="543">
        <f>'Report 1'!$U$18</f>
        <v>0</v>
      </c>
      <c r="T2594" s="544">
        <f>'Report 1'!$U$48</f>
        <v>0</v>
      </c>
      <c r="U2594" s="545">
        <f>'Report 1'!$U$134</f>
        <v>0</v>
      </c>
    </row>
    <row r="2595" spans="2:21">
      <c r="B2595" s="535" t="s">
        <v>669</v>
      </c>
      <c r="C2595" s="536">
        <v>1</v>
      </c>
      <c r="D2595" s="537" t="str">
        <f>'Information Input'!$M$14</f>
        <v xml:space="preserve">      -      </v>
      </c>
      <c r="E2595" s="537" t="s">
        <v>138</v>
      </c>
      <c r="F2595" s="538">
        <f t="shared" si="358"/>
        <v>43739</v>
      </c>
      <c r="G2595" s="538">
        <f t="shared" si="359"/>
        <v>43830</v>
      </c>
      <c r="H2595" s="538">
        <f>'Information Input'!$H$35</f>
        <v>43555</v>
      </c>
      <c r="I2595" s="537" t="str">
        <f>'Information Input'!$J$22</f>
        <v>Quarterly</v>
      </c>
      <c r="J2595" s="538">
        <f>'Information Input'!$H$30</f>
        <v>43555</v>
      </c>
      <c r="K2595" s="537">
        <f>'Information Input'!$J$18</f>
        <v>2019</v>
      </c>
      <c r="L2595" s="579" t="s">
        <v>97</v>
      </c>
      <c r="M2595" s="540" t="s">
        <v>98</v>
      </c>
      <c r="N2595" s="541" t="s">
        <v>96</v>
      </c>
      <c r="O2595" s="542" t="s">
        <v>671</v>
      </c>
      <c r="P2595" s="537">
        <v>29</v>
      </c>
      <c r="Q2595" s="541" t="s">
        <v>171</v>
      </c>
      <c r="R2595" s="541" t="s">
        <v>238</v>
      </c>
      <c r="S2595" s="543">
        <f>'Report 1'!$U$18</f>
        <v>0</v>
      </c>
      <c r="T2595" s="544">
        <f>'Report 1'!$U$49</f>
        <v>0</v>
      </c>
      <c r="U2595" s="545">
        <f>'Report 1'!$U$135</f>
        <v>0</v>
      </c>
    </row>
    <row r="2596" spans="2:21">
      <c r="B2596" s="535" t="s">
        <v>669</v>
      </c>
      <c r="C2596" s="536">
        <v>1</v>
      </c>
      <c r="D2596" s="537" t="str">
        <f>'Information Input'!$M$14</f>
        <v xml:space="preserve">      -      </v>
      </c>
      <c r="E2596" s="537" t="s">
        <v>138</v>
      </c>
      <c r="F2596" s="538">
        <f t="shared" si="358"/>
        <v>43739</v>
      </c>
      <c r="G2596" s="538">
        <f t="shared" si="359"/>
        <v>43830</v>
      </c>
      <c r="H2596" s="538">
        <f>'Information Input'!$H$35</f>
        <v>43555</v>
      </c>
      <c r="I2596" s="537" t="str">
        <f>'Information Input'!$J$22</f>
        <v>Quarterly</v>
      </c>
      <c r="J2596" s="538">
        <f>'Information Input'!$H$30</f>
        <v>43555</v>
      </c>
      <c r="K2596" s="537">
        <f>'Information Input'!$J$18</f>
        <v>2019</v>
      </c>
      <c r="L2596" s="579" t="s">
        <v>97</v>
      </c>
      <c r="M2596" s="540" t="s">
        <v>98</v>
      </c>
      <c r="N2596" s="541" t="s">
        <v>96</v>
      </c>
      <c r="O2596" s="542" t="s">
        <v>671</v>
      </c>
      <c r="P2596" s="537">
        <v>30</v>
      </c>
      <c r="Q2596" s="541" t="s">
        <v>172</v>
      </c>
      <c r="R2596" s="541" t="s">
        <v>238</v>
      </c>
      <c r="S2596" s="543">
        <f>'Report 1'!$U$18</f>
        <v>0</v>
      </c>
      <c r="T2596" s="544">
        <f>'Report 1'!$U$50</f>
        <v>0</v>
      </c>
      <c r="U2596" s="545">
        <f>'Report 1'!$U$136</f>
        <v>0</v>
      </c>
    </row>
    <row r="2597" spans="2:21">
      <c r="B2597" s="535" t="s">
        <v>669</v>
      </c>
      <c r="C2597" s="536">
        <v>1</v>
      </c>
      <c r="D2597" s="537" t="str">
        <f>'Information Input'!$M$14</f>
        <v xml:space="preserve">      -      </v>
      </c>
      <c r="E2597" s="537" t="s">
        <v>138</v>
      </c>
      <c r="F2597" s="538">
        <f t="shared" si="358"/>
        <v>43739</v>
      </c>
      <c r="G2597" s="538">
        <f t="shared" si="359"/>
        <v>43830</v>
      </c>
      <c r="H2597" s="538">
        <f>'Information Input'!$H$35</f>
        <v>43555</v>
      </c>
      <c r="I2597" s="537" t="str">
        <f>'Information Input'!$J$22</f>
        <v>Quarterly</v>
      </c>
      <c r="J2597" s="538">
        <f>'Information Input'!$H$30</f>
        <v>43555</v>
      </c>
      <c r="K2597" s="537">
        <f>'Information Input'!$J$18</f>
        <v>2019</v>
      </c>
      <c r="L2597" s="579" t="s">
        <v>97</v>
      </c>
      <c r="M2597" s="540" t="s">
        <v>98</v>
      </c>
      <c r="N2597" s="541" t="s">
        <v>96</v>
      </c>
      <c r="O2597" s="542" t="s">
        <v>671</v>
      </c>
      <c r="P2597" s="537">
        <v>31</v>
      </c>
      <c r="Q2597" s="541" t="s">
        <v>173</v>
      </c>
      <c r="R2597" s="541" t="s">
        <v>233</v>
      </c>
      <c r="S2597" s="543">
        <f>'Report 1'!$U$18</f>
        <v>0</v>
      </c>
      <c r="T2597" s="544">
        <f>'Report 1'!$U$51</f>
        <v>0</v>
      </c>
      <c r="U2597" s="545">
        <f>'Report 1'!$U$137</f>
        <v>0</v>
      </c>
    </row>
    <row r="2598" spans="2:21">
      <c r="B2598" s="535" t="s">
        <v>669</v>
      </c>
      <c r="C2598" s="536">
        <v>1</v>
      </c>
      <c r="D2598" s="537" t="str">
        <f>'Information Input'!$M$14</f>
        <v xml:space="preserve">      -      </v>
      </c>
      <c r="E2598" s="537" t="s">
        <v>138</v>
      </c>
      <c r="F2598" s="538">
        <f t="shared" si="358"/>
        <v>43739</v>
      </c>
      <c r="G2598" s="538">
        <f t="shared" si="359"/>
        <v>43830</v>
      </c>
      <c r="H2598" s="538">
        <f>'Information Input'!$H$35</f>
        <v>43555</v>
      </c>
      <c r="I2598" s="537" t="str">
        <f>'Information Input'!$J$22</f>
        <v>Quarterly</v>
      </c>
      <c r="J2598" s="538">
        <f>'Information Input'!$H$30</f>
        <v>43555</v>
      </c>
      <c r="K2598" s="537">
        <f>'Information Input'!$J$18</f>
        <v>2019</v>
      </c>
      <c r="L2598" s="579" t="s">
        <v>97</v>
      </c>
      <c r="M2598" s="540" t="s">
        <v>98</v>
      </c>
      <c r="N2598" s="541" t="s">
        <v>96</v>
      </c>
      <c r="O2598" s="542" t="s">
        <v>671</v>
      </c>
      <c r="P2598" s="537">
        <v>32</v>
      </c>
      <c r="Q2598" s="541" t="s">
        <v>174</v>
      </c>
      <c r="R2598" s="541" t="s">
        <v>238</v>
      </c>
      <c r="S2598" s="543">
        <f>'Report 1'!$U$18</f>
        <v>0</v>
      </c>
      <c r="T2598" s="544">
        <f>'Report 1'!$U$52</f>
        <v>0</v>
      </c>
      <c r="U2598" s="545">
        <f>'Report 1'!$U$138</f>
        <v>0</v>
      </c>
    </row>
    <row r="2599" spans="2:21">
      <c r="B2599" s="535" t="s">
        <v>669</v>
      </c>
      <c r="C2599" s="536">
        <v>1</v>
      </c>
      <c r="D2599" s="537" t="str">
        <f>'Information Input'!$M$14</f>
        <v xml:space="preserve">      -      </v>
      </c>
      <c r="E2599" s="537" t="s">
        <v>138</v>
      </c>
      <c r="F2599" s="538">
        <f t="shared" si="358"/>
        <v>43739</v>
      </c>
      <c r="G2599" s="538">
        <f t="shared" si="359"/>
        <v>43830</v>
      </c>
      <c r="H2599" s="538">
        <f>'Information Input'!$H$35</f>
        <v>43555</v>
      </c>
      <c r="I2599" s="537" t="str">
        <f>'Information Input'!$J$22</f>
        <v>Quarterly</v>
      </c>
      <c r="J2599" s="538">
        <f>'Information Input'!$H$30</f>
        <v>43555</v>
      </c>
      <c r="K2599" s="537">
        <f>'Information Input'!$J$18</f>
        <v>2019</v>
      </c>
      <c r="L2599" s="579" t="s">
        <v>97</v>
      </c>
      <c r="M2599" s="540" t="s">
        <v>98</v>
      </c>
      <c r="N2599" s="541" t="s">
        <v>96</v>
      </c>
      <c r="O2599" s="542" t="s">
        <v>671</v>
      </c>
      <c r="P2599" s="537">
        <v>33</v>
      </c>
      <c r="Q2599" s="541" t="s">
        <v>175</v>
      </c>
      <c r="R2599" s="541" t="s">
        <v>233</v>
      </c>
      <c r="S2599" s="543">
        <f>'Report 1'!$U$18</f>
        <v>0</v>
      </c>
      <c r="T2599" s="544">
        <f>'Report 1'!$U$53</f>
        <v>0</v>
      </c>
      <c r="U2599" s="545">
        <f>'Report 1'!$U$139</f>
        <v>0</v>
      </c>
    </row>
    <row r="2600" spans="2:21">
      <c r="B2600" s="535" t="s">
        <v>669</v>
      </c>
      <c r="C2600" s="536">
        <v>1</v>
      </c>
      <c r="D2600" s="537" t="str">
        <f>'Information Input'!$M$14</f>
        <v xml:space="preserve">      -      </v>
      </c>
      <c r="E2600" s="537" t="s">
        <v>138</v>
      </c>
      <c r="F2600" s="538">
        <f t="shared" si="358"/>
        <v>43739</v>
      </c>
      <c r="G2600" s="538">
        <f t="shared" si="359"/>
        <v>43830</v>
      </c>
      <c r="H2600" s="538">
        <f>'Information Input'!$H$35</f>
        <v>43555</v>
      </c>
      <c r="I2600" s="537" t="str">
        <f>'Information Input'!$J$22</f>
        <v>Quarterly</v>
      </c>
      <c r="J2600" s="538">
        <f>'Information Input'!$H$30</f>
        <v>43555</v>
      </c>
      <c r="K2600" s="537">
        <f>'Information Input'!$J$18</f>
        <v>2019</v>
      </c>
      <c r="L2600" s="579" t="s">
        <v>97</v>
      </c>
      <c r="M2600" s="540" t="s">
        <v>98</v>
      </c>
      <c r="N2600" s="541" t="s">
        <v>96</v>
      </c>
      <c r="O2600" s="542" t="s">
        <v>671</v>
      </c>
      <c r="P2600" s="537">
        <v>34</v>
      </c>
      <c r="Q2600" s="541" t="s">
        <v>176</v>
      </c>
      <c r="R2600" s="541" t="s">
        <v>238</v>
      </c>
      <c r="S2600" s="543">
        <f>'Report 1'!$U$18</f>
        <v>0</v>
      </c>
      <c r="T2600" s="544">
        <f>'Report 1'!$U$54</f>
        <v>0</v>
      </c>
      <c r="U2600" s="545">
        <f>'Report 1'!$U$140</f>
        <v>0</v>
      </c>
    </row>
    <row r="2601" spans="2:21">
      <c r="B2601" s="535" t="s">
        <v>669</v>
      </c>
      <c r="C2601" s="536">
        <v>1</v>
      </c>
      <c r="D2601" s="537" t="str">
        <f>'Information Input'!$M$14</f>
        <v xml:space="preserve">      -      </v>
      </c>
      <c r="E2601" s="537" t="s">
        <v>138</v>
      </c>
      <c r="F2601" s="538">
        <f t="shared" si="358"/>
        <v>43739</v>
      </c>
      <c r="G2601" s="538">
        <f t="shared" si="359"/>
        <v>43830</v>
      </c>
      <c r="H2601" s="538">
        <f>'Information Input'!$H$35</f>
        <v>43555</v>
      </c>
      <c r="I2601" s="537" t="str">
        <f>'Information Input'!$J$22</f>
        <v>Quarterly</v>
      </c>
      <c r="J2601" s="538">
        <f>'Information Input'!$H$30</f>
        <v>43555</v>
      </c>
      <c r="K2601" s="537">
        <f>'Information Input'!$J$18</f>
        <v>2019</v>
      </c>
      <c r="L2601" s="579" t="s">
        <v>97</v>
      </c>
      <c r="M2601" s="540" t="s">
        <v>98</v>
      </c>
      <c r="N2601" s="541" t="s">
        <v>96</v>
      </c>
      <c r="O2601" s="542" t="s">
        <v>671</v>
      </c>
      <c r="P2601" s="537">
        <v>35</v>
      </c>
      <c r="Q2601" s="541" t="s">
        <v>177</v>
      </c>
      <c r="R2601" s="541" t="s">
        <v>235</v>
      </c>
      <c r="S2601" s="543">
        <f>'Report 1'!$U$18</f>
        <v>0</v>
      </c>
      <c r="T2601" s="544">
        <f>'Report 1'!$U$55</f>
        <v>0</v>
      </c>
      <c r="U2601" s="545">
        <f>'Report 1'!$U$141</f>
        <v>0</v>
      </c>
    </row>
    <row r="2602" spans="2:21">
      <c r="B2602" s="535" t="s">
        <v>669</v>
      </c>
      <c r="C2602" s="536">
        <v>1</v>
      </c>
      <c r="D2602" s="537" t="str">
        <f>'Information Input'!$M$14</f>
        <v xml:space="preserve">      -      </v>
      </c>
      <c r="E2602" s="537" t="s">
        <v>138</v>
      </c>
      <c r="F2602" s="538">
        <f t="shared" si="358"/>
        <v>43739</v>
      </c>
      <c r="G2602" s="538">
        <f t="shared" si="359"/>
        <v>43830</v>
      </c>
      <c r="H2602" s="538">
        <f>'Information Input'!$H$35</f>
        <v>43555</v>
      </c>
      <c r="I2602" s="537" t="str">
        <f>'Information Input'!$J$22</f>
        <v>Quarterly</v>
      </c>
      <c r="J2602" s="538">
        <f>'Information Input'!$H$30</f>
        <v>43555</v>
      </c>
      <c r="K2602" s="537">
        <f>'Information Input'!$J$18</f>
        <v>2019</v>
      </c>
      <c r="L2602" s="579" t="s">
        <v>97</v>
      </c>
      <c r="M2602" s="540" t="s">
        <v>98</v>
      </c>
      <c r="N2602" s="541" t="s">
        <v>96</v>
      </c>
      <c r="O2602" s="542" t="s">
        <v>671</v>
      </c>
      <c r="P2602" s="537">
        <v>36</v>
      </c>
      <c r="Q2602" s="541" t="s">
        <v>178</v>
      </c>
      <c r="R2602" s="541" t="s">
        <v>235</v>
      </c>
      <c r="S2602" s="543">
        <f>'Report 1'!$U$18</f>
        <v>0</v>
      </c>
      <c r="T2602" s="544">
        <f>'Report 1'!$U$56</f>
        <v>0</v>
      </c>
      <c r="U2602" s="545">
        <f>'Report 1'!$U$142</f>
        <v>0</v>
      </c>
    </row>
    <row r="2603" spans="2:21">
      <c r="B2603" s="535" t="s">
        <v>669</v>
      </c>
      <c r="C2603" s="536">
        <v>1</v>
      </c>
      <c r="D2603" s="537" t="str">
        <f>'Information Input'!$M$14</f>
        <v xml:space="preserve">      -      </v>
      </c>
      <c r="E2603" s="537" t="s">
        <v>138</v>
      </c>
      <c r="F2603" s="538">
        <f t="shared" si="358"/>
        <v>43739</v>
      </c>
      <c r="G2603" s="538">
        <f t="shared" si="359"/>
        <v>43830</v>
      </c>
      <c r="H2603" s="538">
        <f>'Information Input'!$H$35</f>
        <v>43555</v>
      </c>
      <c r="I2603" s="537" t="str">
        <f>'Information Input'!$J$22</f>
        <v>Quarterly</v>
      </c>
      <c r="J2603" s="538">
        <f>'Information Input'!$H$30</f>
        <v>43555</v>
      </c>
      <c r="K2603" s="537">
        <f>'Information Input'!$J$18</f>
        <v>2019</v>
      </c>
      <c r="L2603" s="579" t="s">
        <v>97</v>
      </c>
      <c r="M2603" s="540" t="s">
        <v>98</v>
      </c>
      <c r="N2603" s="541" t="s">
        <v>96</v>
      </c>
      <c r="O2603" s="542" t="s">
        <v>671</v>
      </c>
      <c r="P2603" s="537">
        <v>37</v>
      </c>
      <c r="Q2603" s="541" t="s">
        <v>179</v>
      </c>
      <c r="R2603" s="541" t="s">
        <v>231</v>
      </c>
      <c r="S2603" s="543">
        <f>'Report 1'!$U$18</f>
        <v>0</v>
      </c>
      <c r="T2603" s="544">
        <f>'Report 1'!$U$57</f>
        <v>0</v>
      </c>
      <c r="U2603" s="545">
        <f>'Report 1'!$U$143</f>
        <v>0</v>
      </c>
    </row>
    <row r="2604" spans="2:21">
      <c r="B2604" s="535" t="s">
        <v>669</v>
      </c>
      <c r="C2604" s="536">
        <v>1</v>
      </c>
      <c r="D2604" s="537" t="str">
        <f>'Information Input'!$M$14</f>
        <v xml:space="preserve">      -      </v>
      </c>
      <c r="E2604" s="537" t="s">
        <v>138</v>
      </c>
      <c r="F2604" s="538">
        <f t="shared" si="358"/>
        <v>43739</v>
      </c>
      <c r="G2604" s="538">
        <f t="shared" si="359"/>
        <v>43830</v>
      </c>
      <c r="H2604" s="538">
        <f>'Information Input'!$H$35</f>
        <v>43555</v>
      </c>
      <c r="I2604" s="537" t="str">
        <f>'Information Input'!$J$22</f>
        <v>Quarterly</v>
      </c>
      <c r="J2604" s="538">
        <f>'Information Input'!$H$30</f>
        <v>43555</v>
      </c>
      <c r="K2604" s="537">
        <f>'Information Input'!$J$18</f>
        <v>2019</v>
      </c>
      <c r="L2604" s="579" t="s">
        <v>97</v>
      </c>
      <c r="M2604" s="540" t="s">
        <v>98</v>
      </c>
      <c r="N2604" s="541" t="s">
        <v>96</v>
      </c>
      <c r="O2604" s="542" t="s">
        <v>671</v>
      </c>
      <c r="P2604" s="537">
        <v>38</v>
      </c>
      <c r="Q2604" s="541" t="s">
        <v>180</v>
      </c>
      <c r="R2604" s="541" t="s">
        <v>233</v>
      </c>
      <c r="S2604" s="543">
        <f>'Report 1'!$U$18</f>
        <v>0</v>
      </c>
      <c r="T2604" s="544">
        <f>'Report 1'!$U$58</f>
        <v>0</v>
      </c>
      <c r="U2604" s="545">
        <f>'Report 1'!$U$144</f>
        <v>0</v>
      </c>
    </row>
    <row r="2605" spans="2:21">
      <c r="B2605" s="535" t="s">
        <v>669</v>
      </c>
      <c r="C2605" s="536">
        <v>1</v>
      </c>
      <c r="D2605" s="537" t="str">
        <f>'Information Input'!$M$14</f>
        <v xml:space="preserve">      -      </v>
      </c>
      <c r="E2605" s="537" t="s">
        <v>138</v>
      </c>
      <c r="F2605" s="538">
        <f t="shared" si="358"/>
        <v>43739</v>
      </c>
      <c r="G2605" s="538">
        <f t="shared" si="359"/>
        <v>43830</v>
      </c>
      <c r="H2605" s="538">
        <f>'Information Input'!$H$35</f>
        <v>43555</v>
      </c>
      <c r="I2605" s="537" t="str">
        <f>'Information Input'!$J$22</f>
        <v>Quarterly</v>
      </c>
      <c r="J2605" s="538">
        <f>'Information Input'!$H$30</f>
        <v>43555</v>
      </c>
      <c r="K2605" s="537">
        <f>'Information Input'!$J$18</f>
        <v>2019</v>
      </c>
      <c r="L2605" s="579" t="s">
        <v>97</v>
      </c>
      <c r="M2605" s="540" t="s">
        <v>98</v>
      </c>
      <c r="N2605" s="541" t="s">
        <v>96</v>
      </c>
      <c r="O2605" s="542" t="s">
        <v>671</v>
      </c>
      <c r="P2605" s="537">
        <v>39</v>
      </c>
      <c r="Q2605" s="541" t="s">
        <v>181</v>
      </c>
      <c r="R2605" s="541" t="s">
        <v>233</v>
      </c>
      <c r="S2605" s="543">
        <f>'Report 1'!$U$18</f>
        <v>0</v>
      </c>
      <c r="T2605" s="544">
        <f>'Report 1'!$U$59</f>
        <v>0</v>
      </c>
      <c r="U2605" s="545">
        <f>'Report 1'!$U$145</f>
        <v>0</v>
      </c>
    </row>
    <row r="2606" spans="2:21">
      <c r="B2606" s="535" t="s">
        <v>669</v>
      </c>
      <c r="C2606" s="536">
        <v>1</v>
      </c>
      <c r="D2606" s="537" t="str">
        <f>'Information Input'!$M$14</f>
        <v xml:space="preserve">      -      </v>
      </c>
      <c r="E2606" s="537" t="s">
        <v>138</v>
      </c>
      <c r="F2606" s="538">
        <f t="shared" si="358"/>
        <v>43739</v>
      </c>
      <c r="G2606" s="538">
        <f t="shared" si="359"/>
        <v>43830</v>
      </c>
      <c r="H2606" s="538">
        <f>'Information Input'!$H$35</f>
        <v>43555</v>
      </c>
      <c r="I2606" s="537" t="str">
        <f>'Information Input'!$J$22</f>
        <v>Quarterly</v>
      </c>
      <c r="J2606" s="538">
        <f>'Information Input'!$H$30</f>
        <v>43555</v>
      </c>
      <c r="K2606" s="537">
        <f>'Information Input'!$J$18</f>
        <v>2019</v>
      </c>
      <c r="L2606" s="579" t="s">
        <v>97</v>
      </c>
      <c r="M2606" s="540" t="s">
        <v>98</v>
      </c>
      <c r="N2606" s="541" t="s">
        <v>96</v>
      </c>
      <c r="O2606" s="542" t="s">
        <v>671</v>
      </c>
      <c r="P2606" s="537">
        <v>40</v>
      </c>
      <c r="Q2606" s="541" t="s">
        <v>182</v>
      </c>
      <c r="R2606" s="541" t="s">
        <v>238</v>
      </c>
      <c r="S2606" s="543">
        <f>'Report 1'!$U$18</f>
        <v>0</v>
      </c>
      <c r="T2606" s="544">
        <f>'Report 1'!$U$60</f>
        <v>0</v>
      </c>
      <c r="U2606" s="545">
        <f>'Report 1'!$U$146</f>
        <v>0</v>
      </c>
    </row>
    <row r="2607" spans="2:21">
      <c r="B2607" s="535" t="s">
        <v>669</v>
      </c>
      <c r="C2607" s="536">
        <v>1</v>
      </c>
      <c r="D2607" s="537" t="str">
        <f>'Information Input'!$M$14</f>
        <v xml:space="preserve">      -      </v>
      </c>
      <c r="E2607" s="537" t="s">
        <v>138</v>
      </c>
      <c r="F2607" s="538">
        <f t="shared" si="358"/>
        <v>43739</v>
      </c>
      <c r="G2607" s="538">
        <f t="shared" si="359"/>
        <v>43830</v>
      </c>
      <c r="H2607" s="538">
        <f>'Information Input'!$H$35</f>
        <v>43555</v>
      </c>
      <c r="I2607" s="537" t="str">
        <f>'Information Input'!$J$22</f>
        <v>Quarterly</v>
      </c>
      <c r="J2607" s="538">
        <f>'Information Input'!$H$30</f>
        <v>43555</v>
      </c>
      <c r="K2607" s="537">
        <f>'Information Input'!$J$18</f>
        <v>2019</v>
      </c>
      <c r="L2607" s="579" t="s">
        <v>97</v>
      </c>
      <c r="M2607" s="540" t="s">
        <v>98</v>
      </c>
      <c r="N2607" s="541" t="s">
        <v>96</v>
      </c>
      <c r="O2607" s="542" t="s">
        <v>671</v>
      </c>
      <c r="P2607" s="537">
        <v>41</v>
      </c>
      <c r="Q2607" s="541" t="s">
        <v>183</v>
      </c>
      <c r="R2607" s="541" t="s">
        <v>238</v>
      </c>
      <c r="S2607" s="543">
        <f>'Report 1'!$U$18</f>
        <v>0</v>
      </c>
      <c r="T2607" s="544">
        <f>'Report 1'!$U$61</f>
        <v>0</v>
      </c>
      <c r="U2607" s="545">
        <f>'Report 1'!$U$147</f>
        <v>0</v>
      </c>
    </row>
    <row r="2608" spans="2:21">
      <c r="B2608" s="535" t="s">
        <v>669</v>
      </c>
      <c r="C2608" s="536">
        <v>1</v>
      </c>
      <c r="D2608" s="537" t="str">
        <f>'Information Input'!$M$14</f>
        <v xml:space="preserve">      -      </v>
      </c>
      <c r="E2608" s="537" t="s">
        <v>138</v>
      </c>
      <c r="F2608" s="538">
        <f t="shared" si="358"/>
        <v>43739</v>
      </c>
      <c r="G2608" s="538">
        <f t="shared" si="359"/>
        <v>43830</v>
      </c>
      <c r="H2608" s="538">
        <f>'Information Input'!$H$35</f>
        <v>43555</v>
      </c>
      <c r="I2608" s="537" t="str">
        <f>'Information Input'!$J$22</f>
        <v>Quarterly</v>
      </c>
      <c r="J2608" s="538">
        <f>'Information Input'!$H$30</f>
        <v>43555</v>
      </c>
      <c r="K2608" s="537">
        <f>'Information Input'!$J$18</f>
        <v>2019</v>
      </c>
      <c r="L2608" s="579" t="s">
        <v>97</v>
      </c>
      <c r="M2608" s="540" t="s">
        <v>98</v>
      </c>
      <c r="N2608" s="541" t="s">
        <v>96</v>
      </c>
      <c r="O2608" s="542" t="s">
        <v>671</v>
      </c>
      <c r="P2608" s="537">
        <v>42</v>
      </c>
      <c r="Q2608" s="541" t="s">
        <v>184</v>
      </c>
      <c r="R2608" s="541" t="s">
        <v>233</v>
      </c>
      <c r="S2608" s="543">
        <f>'Report 1'!$U$18</f>
        <v>0</v>
      </c>
      <c r="T2608" s="544">
        <f>'Report 1'!$U$62</f>
        <v>0</v>
      </c>
      <c r="U2608" s="545">
        <f>'Report 1'!$U$148</f>
        <v>0</v>
      </c>
    </row>
    <row r="2609" spans="2:21">
      <c r="B2609" s="535" t="s">
        <v>669</v>
      </c>
      <c r="C2609" s="536">
        <v>1</v>
      </c>
      <c r="D2609" s="537" t="str">
        <f>'Information Input'!$M$14</f>
        <v xml:space="preserve">      -      </v>
      </c>
      <c r="E2609" s="537" t="s">
        <v>138</v>
      </c>
      <c r="F2609" s="538">
        <f t="shared" si="358"/>
        <v>43739</v>
      </c>
      <c r="G2609" s="538">
        <f t="shared" si="359"/>
        <v>43830</v>
      </c>
      <c r="H2609" s="538">
        <f>'Information Input'!$H$35</f>
        <v>43555</v>
      </c>
      <c r="I2609" s="537" t="str">
        <f>'Information Input'!$J$22</f>
        <v>Quarterly</v>
      </c>
      <c r="J2609" s="538">
        <f>'Information Input'!$H$30</f>
        <v>43555</v>
      </c>
      <c r="K2609" s="537">
        <f>'Information Input'!$J$18</f>
        <v>2019</v>
      </c>
      <c r="L2609" s="579" t="s">
        <v>97</v>
      </c>
      <c r="M2609" s="540" t="s">
        <v>98</v>
      </c>
      <c r="N2609" s="541" t="s">
        <v>96</v>
      </c>
      <c r="O2609" s="542" t="s">
        <v>671</v>
      </c>
      <c r="P2609" s="537">
        <v>43</v>
      </c>
      <c r="Q2609" s="541" t="s">
        <v>185</v>
      </c>
      <c r="R2609" s="541" t="s">
        <v>233</v>
      </c>
      <c r="S2609" s="543">
        <f>'Report 1'!$U$18</f>
        <v>0</v>
      </c>
      <c r="T2609" s="544">
        <f>'Report 1'!$U$63</f>
        <v>0</v>
      </c>
      <c r="U2609" s="545">
        <f>'Report 1'!$U$149</f>
        <v>0</v>
      </c>
    </row>
    <row r="2610" spans="2:21">
      <c r="B2610" s="535" t="s">
        <v>669</v>
      </c>
      <c r="C2610" s="536">
        <v>1</v>
      </c>
      <c r="D2610" s="537" t="str">
        <f>'Information Input'!$M$14</f>
        <v xml:space="preserve">      -      </v>
      </c>
      <c r="E2610" s="537" t="s">
        <v>138</v>
      </c>
      <c r="F2610" s="538">
        <f t="shared" si="358"/>
        <v>43739</v>
      </c>
      <c r="G2610" s="538">
        <f t="shared" si="359"/>
        <v>43830</v>
      </c>
      <c r="H2610" s="538">
        <f>'Information Input'!$H$35</f>
        <v>43555</v>
      </c>
      <c r="I2610" s="537" t="str">
        <f>'Information Input'!$J$22</f>
        <v>Quarterly</v>
      </c>
      <c r="J2610" s="538">
        <f>'Information Input'!$H$30</f>
        <v>43555</v>
      </c>
      <c r="K2610" s="537">
        <f>'Information Input'!$J$18</f>
        <v>2019</v>
      </c>
      <c r="L2610" s="579" t="s">
        <v>97</v>
      </c>
      <c r="M2610" s="540" t="s">
        <v>98</v>
      </c>
      <c r="N2610" s="541" t="s">
        <v>96</v>
      </c>
      <c r="O2610" s="542" t="s">
        <v>674</v>
      </c>
      <c r="P2610" s="537">
        <v>44</v>
      </c>
      <c r="Q2610" s="541" t="s">
        <v>186</v>
      </c>
      <c r="R2610" s="541" t="s">
        <v>239</v>
      </c>
      <c r="S2610" s="543">
        <f>'Report 1'!$U$18</f>
        <v>0</v>
      </c>
      <c r="T2610" s="544">
        <f>'Report 1'!$U$64</f>
        <v>0</v>
      </c>
      <c r="U2610" s="545">
        <f>'Report 1'!$U$150</f>
        <v>0</v>
      </c>
    </row>
    <row r="2611" spans="2:21">
      <c r="B2611" s="535" t="s">
        <v>669</v>
      </c>
      <c r="C2611" s="536">
        <v>1</v>
      </c>
      <c r="D2611" s="537" t="str">
        <f>'Information Input'!$M$14</f>
        <v xml:space="preserve">      -      </v>
      </c>
      <c r="E2611" s="537" t="s">
        <v>138</v>
      </c>
      <c r="F2611" s="538">
        <f t="shared" ref="F2611:F2674" si="360">DATE(K2611,10,1)</f>
        <v>43739</v>
      </c>
      <c r="G2611" s="538">
        <f t="shared" ref="G2611:G2674" si="361">DATE(K2611,12,31)</f>
        <v>43830</v>
      </c>
      <c r="H2611" s="538">
        <f>'Information Input'!$H$35</f>
        <v>43555</v>
      </c>
      <c r="I2611" s="537" t="str">
        <f>'Information Input'!$J$22</f>
        <v>Quarterly</v>
      </c>
      <c r="J2611" s="538">
        <f>'Information Input'!$H$30</f>
        <v>43555</v>
      </c>
      <c r="K2611" s="537">
        <f>'Information Input'!$J$18</f>
        <v>2019</v>
      </c>
      <c r="L2611" s="579" t="s">
        <v>97</v>
      </c>
      <c r="M2611" s="540" t="s">
        <v>98</v>
      </c>
      <c r="N2611" s="541" t="s">
        <v>96</v>
      </c>
      <c r="O2611" s="542" t="s">
        <v>675</v>
      </c>
      <c r="P2611" s="537">
        <v>45</v>
      </c>
      <c r="Q2611" s="541" t="s">
        <v>187</v>
      </c>
      <c r="R2611" s="541" t="s">
        <v>239</v>
      </c>
      <c r="S2611" s="543">
        <f>'Report 1'!$U$18</f>
        <v>0</v>
      </c>
      <c r="T2611" s="544">
        <f>'Report 1'!$U$65</f>
        <v>0</v>
      </c>
      <c r="U2611" s="545">
        <f>'Report 1'!$U$151</f>
        <v>0</v>
      </c>
    </row>
    <row r="2612" spans="2:21">
      <c r="B2612" s="535" t="s">
        <v>669</v>
      </c>
      <c r="C2612" s="536">
        <v>1</v>
      </c>
      <c r="D2612" s="537" t="str">
        <f>'Information Input'!$M$14</f>
        <v xml:space="preserve">      -      </v>
      </c>
      <c r="E2612" s="537" t="s">
        <v>138</v>
      </c>
      <c r="F2612" s="538">
        <f t="shared" si="360"/>
        <v>43739</v>
      </c>
      <c r="G2612" s="538">
        <f t="shared" si="361"/>
        <v>43830</v>
      </c>
      <c r="H2612" s="538">
        <f>'Information Input'!$H$35</f>
        <v>43555</v>
      </c>
      <c r="I2612" s="537" t="str">
        <f>'Information Input'!$J$22</f>
        <v>Quarterly</v>
      </c>
      <c r="J2612" s="538">
        <f>'Information Input'!$H$30</f>
        <v>43555</v>
      </c>
      <c r="K2612" s="537">
        <f>'Information Input'!$J$18</f>
        <v>2019</v>
      </c>
      <c r="L2612" s="579" t="s">
        <v>97</v>
      </c>
      <c r="M2612" s="540" t="s">
        <v>98</v>
      </c>
      <c r="N2612" s="541" t="s">
        <v>96</v>
      </c>
      <c r="O2612" s="542" t="s">
        <v>675</v>
      </c>
      <c r="P2612" s="537">
        <v>46</v>
      </c>
      <c r="Q2612" s="541" t="s">
        <v>188</v>
      </c>
      <c r="R2612" s="541" t="s">
        <v>239</v>
      </c>
      <c r="S2612" s="543">
        <f>'Report 1'!$U$18</f>
        <v>0</v>
      </c>
      <c r="T2612" s="544">
        <f>'Report 1'!$U$66</f>
        <v>0</v>
      </c>
      <c r="U2612" s="545">
        <f>'Report 1'!$U$152</f>
        <v>0</v>
      </c>
    </row>
    <row r="2613" spans="2:21">
      <c r="B2613" s="535" t="s">
        <v>669</v>
      </c>
      <c r="C2613" s="536">
        <v>1</v>
      </c>
      <c r="D2613" s="537" t="str">
        <f>'Information Input'!$M$14</f>
        <v xml:space="preserve">      -      </v>
      </c>
      <c r="E2613" s="537" t="s">
        <v>138</v>
      </c>
      <c r="F2613" s="538">
        <f t="shared" si="360"/>
        <v>43739</v>
      </c>
      <c r="G2613" s="538">
        <f t="shared" si="361"/>
        <v>43830</v>
      </c>
      <c r="H2613" s="538">
        <f>'Information Input'!$H$35</f>
        <v>43555</v>
      </c>
      <c r="I2613" s="537" t="str">
        <f>'Information Input'!$J$22</f>
        <v>Quarterly</v>
      </c>
      <c r="J2613" s="538">
        <f>'Information Input'!$H$30</f>
        <v>43555</v>
      </c>
      <c r="K2613" s="537">
        <f>'Information Input'!$J$18</f>
        <v>2019</v>
      </c>
      <c r="L2613" s="579" t="s">
        <v>97</v>
      </c>
      <c r="M2613" s="540" t="s">
        <v>98</v>
      </c>
      <c r="N2613" s="541" t="s">
        <v>96</v>
      </c>
      <c r="O2613" s="542" t="s">
        <v>675</v>
      </c>
      <c r="P2613" s="537">
        <v>47</v>
      </c>
      <c r="Q2613" s="541" t="s">
        <v>189</v>
      </c>
      <c r="R2613" s="541" t="s">
        <v>239</v>
      </c>
      <c r="S2613" s="543">
        <f>'Report 1'!$U$18</f>
        <v>0</v>
      </c>
      <c r="T2613" s="544">
        <f>'Report 1'!$U$67</f>
        <v>0</v>
      </c>
      <c r="U2613" s="545">
        <f>'Report 1'!$U$153</f>
        <v>0</v>
      </c>
    </row>
    <row r="2614" spans="2:21">
      <c r="B2614" s="535" t="s">
        <v>669</v>
      </c>
      <c r="C2614" s="536">
        <v>1</v>
      </c>
      <c r="D2614" s="537" t="str">
        <f>'Information Input'!$M$14</f>
        <v xml:space="preserve">      -      </v>
      </c>
      <c r="E2614" s="537" t="s">
        <v>138</v>
      </c>
      <c r="F2614" s="538">
        <f t="shared" si="360"/>
        <v>43739</v>
      </c>
      <c r="G2614" s="538">
        <f t="shared" si="361"/>
        <v>43830</v>
      </c>
      <c r="H2614" s="538">
        <f>'Information Input'!$H$35</f>
        <v>43555</v>
      </c>
      <c r="I2614" s="537" t="str">
        <f>'Information Input'!$J$22</f>
        <v>Quarterly</v>
      </c>
      <c r="J2614" s="538">
        <f>'Information Input'!$H$30</f>
        <v>43555</v>
      </c>
      <c r="K2614" s="537">
        <f>'Information Input'!$J$18</f>
        <v>2019</v>
      </c>
      <c r="L2614" s="579" t="s">
        <v>97</v>
      </c>
      <c r="M2614" s="540" t="s">
        <v>98</v>
      </c>
      <c r="N2614" s="541" t="s">
        <v>96</v>
      </c>
      <c r="O2614" s="542" t="s">
        <v>675</v>
      </c>
      <c r="P2614" s="537">
        <v>48</v>
      </c>
      <c r="Q2614" s="541" t="s">
        <v>190</v>
      </c>
      <c r="R2614" s="541" t="s">
        <v>239</v>
      </c>
      <c r="S2614" s="543">
        <f>'Report 1'!$U$18</f>
        <v>0</v>
      </c>
      <c r="T2614" s="544">
        <f>'Report 1'!$U$68</f>
        <v>0</v>
      </c>
      <c r="U2614" s="545">
        <f>'Report 1'!$U$154</f>
        <v>0</v>
      </c>
    </row>
    <row r="2615" spans="2:21">
      <c r="B2615" s="535" t="s">
        <v>669</v>
      </c>
      <c r="C2615" s="536">
        <v>1</v>
      </c>
      <c r="D2615" s="537" t="str">
        <f>'Information Input'!$M$14</f>
        <v xml:space="preserve">      -      </v>
      </c>
      <c r="E2615" s="537" t="s">
        <v>138</v>
      </c>
      <c r="F2615" s="538">
        <f t="shared" si="360"/>
        <v>43739</v>
      </c>
      <c r="G2615" s="538">
        <f t="shared" si="361"/>
        <v>43830</v>
      </c>
      <c r="H2615" s="538">
        <f>'Information Input'!$H$35</f>
        <v>43555</v>
      </c>
      <c r="I2615" s="537" t="str">
        <f>'Information Input'!$J$22</f>
        <v>Quarterly</v>
      </c>
      <c r="J2615" s="538">
        <f>'Information Input'!$H$30</f>
        <v>43555</v>
      </c>
      <c r="K2615" s="537">
        <f>'Information Input'!$J$18</f>
        <v>2019</v>
      </c>
      <c r="L2615" s="579" t="s">
        <v>97</v>
      </c>
      <c r="M2615" s="540" t="s">
        <v>98</v>
      </c>
      <c r="N2615" s="541" t="s">
        <v>96</v>
      </c>
      <c r="O2615" s="542" t="s">
        <v>675</v>
      </c>
      <c r="P2615" s="537">
        <v>49</v>
      </c>
      <c r="Q2615" s="541" t="s">
        <v>191</v>
      </c>
      <c r="R2615" s="541" t="s">
        <v>239</v>
      </c>
      <c r="S2615" s="543">
        <f>'Report 1'!$U$18</f>
        <v>0</v>
      </c>
      <c r="T2615" s="544">
        <f>'Report 1'!$U$69</f>
        <v>0</v>
      </c>
      <c r="U2615" s="545">
        <f>'Report 1'!$U$155</f>
        <v>0</v>
      </c>
    </row>
    <row r="2616" spans="2:21">
      <c r="B2616" s="535" t="s">
        <v>669</v>
      </c>
      <c r="C2616" s="536">
        <v>1</v>
      </c>
      <c r="D2616" s="537" t="str">
        <f>'Information Input'!$M$14</f>
        <v xml:space="preserve">      -      </v>
      </c>
      <c r="E2616" s="537" t="s">
        <v>138</v>
      </c>
      <c r="F2616" s="538">
        <f t="shared" si="360"/>
        <v>43739</v>
      </c>
      <c r="G2616" s="538">
        <f t="shared" si="361"/>
        <v>43830</v>
      </c>
      <c r="H2616" s="538">
        <f>'Information Input'!$H$35</f>
        <v>43555</v>
      </c>
      <c r="I2616" s="537" t="str">
        <f>'Information Input'!$J$22</f>
        <v>Quarterly</v>
      </c>
      <c r="J2616" s="538">
        <f>'Information Input'!$H$30</f>
        <v>43555</v>
      </c>
      <c r="K2616" s="537">
        <f>'Information Input'!$J$18</f>
        <v>2019</v>
      </c>
      <c r="L2616" s="579" t="s">
        <v>97</v>
      </c>
      <c r="M2616" s="540" t="s">
        <v>98</v>
      </c>
      <c r="N2616" s="541" t="s">
        <v>96</v>
      </c>
      <c r="O2616" s="542" t="s">
        <v>675</v>
      </c>
      <c r="P2616" s="537">
        <v>50</v>
      </c>
      <c r="Q2616" s="541" t="s">
        <v>192</v>
      </c>
      <c r="R2616" s="541" t="s">
        <v>239</v>
      </c>
      <c r="S2616" s="543">
        <f>'Report 1'!$U$18</f>
        <v>0</v>
      </c>
      <c r="T2616" s="544">
        <f>'Report 1'!$U$70</f>
        <v>0</v>
      </c>
      <c r="U2616" s="545">
        <f>'Report 1'!$U$156</f>
        <v>0</v>
      </c>
    </row>
    <row r="2617" spans="2:21">
      <c r="B2617" s="535" t="s">
        <v>669</v>
      </c>
      <c r="C2617" s="536">
        <v>1</v>
      </c>
      <c r="D2617" s="537" t="str">
        <f>'Information Input'!$M$14</f>
        <v xml:space="preserve">      -      </v>
      </c>
      <c r="E2617" s="537" t="s">
        <v>138</v>
      </c>
      <c r="F2617" s="538">
        <f t="shared" si="360"/>
        <v>43739</v>
      </c>
      <c r="G2617" s="538">
        <f t="shared" si="361"/>
        <v>43830</v>
      </c>
      <c r="H2617" s="538">
        <f>'Information Input'!$H$35</f>
        <v>43555</v>
      </c>
      <c r="I2617" s="537" t="str">
        <f>'Information Input'!$J$22</f>
        <v>Quarterly</v>
      </c>
      <c r="J2617" s="538">
        <f>'Information Input'!$H$30</f>
        <v>43555</v>
      </c>
      <c r="K2617" s="537">
        <f>'Information Input'!$J$18</f>
        <v>2019</v>
      </c>
      <c r="L2617" s="579" t="s">
        <v>97</v>
      </c>
      <c r="M2617" s="540" t="s">
        <v>98</v>
      </c>
      <c r="N2617" s="541" t="s">
        <v>96</v>
      </c>
      <c r="O2617" s="542" t="s">
        <v>675</v>
      </c>
      <c r="P2617" s="537">
        <v>51</v>
      </c>
      <c r="Q2617" s="541" t="s">
        <v>193</v>
      </c>
      <c r="R2617" s="541" t="s">
        <v>239</v>
      </c>
      <c r="S2617" s="543">
        <f>'Report 1'!$U$18</f>
        <v>0</v>
      </c>
      <c r="T2617" s="544">
        <f>'Report 1'!$U$71</f>
        <v>0</v>
      </c>
      <c r="U2617" s="545">
        <f>'Report 1'!$U$157</f>
        <v>0</v>
      </c>
    </row>
    <row r="2618" spans="2:21">
      <c r="B2618" s="535" t="s">
        <v>669</v>
      </c>
      <c r="C2618" s="536">
        <v>1</v>
      </c>
      <c r="D2618" s="537" t="str">
        <f>'Information Input'!$M$14</f>
        <v xml:space="preserve">      -      </v>
      </c>
      <c r="E2618" s="537" t="s">
        <v>138</v>
      </c>
      <c r="F2618" s="538">
        <f t="shared" si="360"/>
        <v>43739</v>
      </c>
      <c r="G2618" s="538">
        <f t="shared" si="361"/>
        <v>43830</v>
      </c>
      <c r="H2618" s="538">
        <f>'Information Input'!$H$35</f>
        <v>43555</v>
      </c>
      <c r="I2618" s="537" t="str">
        <f>'Information Input'!$J$22</f>
        <v>Quarterly</v>
      </c>
      <c r="J2618" s="538">
        <f>'Information Input'!$H$30</f>
        <v>43555</v>
      </c>
      <c r="K2618" s="537">
        <f>'Information Input'!$J$18</f>
        <v>2019</v>
      </c>
      <c r="L2618" s="579" t="s">
        <v>97</v>
      </c>
      <c r="M2618" s="540" t="s">
        <v>98</v>
      </c>
      <c r="N2618" s="541" t="s">
        <v>96</v>
      </c>
      <c r="O2618" s="542" t="s">
        <v>674</v>
      </c>
      <c r="P2618" s="537">
        <v>52</v>
      </c>
      <c r="Q2618" s="541" t="s">
        <v>194</v>
      </c>
      <c r="R2618" s="541" t="s">
        <v>239</v>
      </c>
      <c r="S2618" s="543">
        <f>'Report 1'!$U$18</f>
        <v>0</v>
      </c>
      <c r="T2618" s="544">
        <f>'Report 1'!$U$72</f>
        <v>0</v>
      </c>
      <c r="U2618" s="545">
        <f>'Report 1'!$U$158</f>
        <v>0</v>
      </c>
    </row>
    <row r="2619" spans="2:21">
      <c r="B2619" s="535" t="s">
        <v>669</v>
      </c>
      <c r="C2619" s="536">
        <v>1</v>
      </c>
      <c r="D2619" s="537" t="str">
        <f>'Information Input'!$M$14</f>
        <v xml:space="preserve">      -      </v>
      </c>
      <c r="E2619" s="537" t="s">
        <v>138</v>
      </c>
      <c r="F2619" s="538">
        <f t="shared" si="360"/>
        <v>43739</v>
      </c>
      <c r="G2619" s="538">
        <f t="shared" si="361"/>
        <v>43830</v>
      </c>
      <c r="H2619" s="538">
        <f>'Information Input'!$H$35</f>
        <v>43555</v>
      </c>
      <c r="I2619" s="537" t="str">
        <f>'Information Input'!$J$22</f>
        <v>Quarterly</v>
      </c>
      <c r="J2619" s="538">
        <f>'Information Input'!$H$30</f>
        <v>43555</v>
      </c>
      <c r="K2619" s="537">
        <f>'Information Input'!$J$18</f>
        <v>2019</v>
      </c>
      <c r="L2619" s="579" t="s">
        <v>97</v>
      </c>
      <c r="M2619" s="540" t="s">
        <v>98</v>
      </c>
      <c r="N2619" s="541" t="s">
        <v>96</v>
      </c>
      <c r="O2619" s="542" t="s">
        <v>676</v>
      </c>
      <c r="P2619" s="537">
        <v>53</v>
      </c>
      <c r="Q2619" s="541" t="s">
        <v>195</v>
      </c>
      <c r="R2619" s="541" t="s">
        <v>677</v>
      </c>
      <c r="S2619" s="543">
        <f>'Report 1'!$U$18</f>
        <v>0</v>
      </c>
      <c r="T2619" s="544">
        <f>'Report 1'!$U$73</f>
        <v>0</v>
      </c>
      <c r="U2619" s="545">
        <f>'Report 1'!$U$159</f>
        <v>0</v>
      </c>
    </row>
    <row r="2620" spans="2:21">
      <c r="B2620" s="535" t="s">
        <v>669</v>
      </c>
      <c r="C2620" s="536">
        <v>1</v>
      </c>
      <c r="D2620" s="537" t="str">
        <f>'Information Input'!$M$14</f>
        <v xml:space="preserve">      -      </v>
      </c>
      <c r="E2620" s="537" t="s">
        <v>138</v>
      </c>
      <c r="F2620" s="538">
        <f t="shared" si="360"/>
        <v>43739</v>
      </c>
      <c r="G2620" s="538">
        <f t="shared" si="361"/>
        <v>43830</v>
      </c>
      <c r="H2620" s="538">
        <f>'Information Input'!$H$35</f>
        <v>43555</v>
      </c>
      <c r="I2620" s="537" t="str">
        <f>'Information Input'!$J$22</f>
        <v>Quarterly</v>
      </c>
      <c r="J2620" s="538">
        <f>'Information Input'!$H$30</f>
        <v>43555</v>
      </c>
      <c r="K2620" s="537">
        <f>'Information Input'!$J$18</f>
        <v>2019</v>
      </c>
      <c r="L2620" s="579" t="s">
        <v>97</v>
      </c>
      <c r="M2620" s="540" t="s">
        <v>98</v>
      </c>
      <c r="N2620" s="541" t="s">
        <v>96</v>
      </c>
      <c r="O2620" s="542" t="s">
        <v>676</v>
      </c>
      <c r="P2620" s="537">
        <v>54</v>
      </c>
      <c r="Q2620" s="541" t="s">
        <v>196</v>
      </c>
      <c r="R2620" s="541" t="s">
        <v>677</v>
      </c>
      <c r="S2620" s="543">
        <f>'Report 1'!$U$18</f>
        <v>0</v>
      </c>
      <c r="T2620" s="544">
        <f>'Report 1'!$U$74</f>
        <v>0</v>
      </c>
      <c r="U2620" s="545">
        <f>'Report 1'!$U$160</f>
        <v>0</v>
      </c>
    </row>
    <row r="2621" spans="2:21">
      <c r="B2621" s="535" t="s">
        <v>669</v>
      </c>
      <c r="C2621" s="536">
        <v>1</v>
      </c>
      <c r="D2621" s="537" t="str">
        <f>'Information Input'!$M$14</f>
        <v xml:space="preserve">      -      </v>
      </c>
      <c r="E2621" s="537" t="s">
        <v>138</v>
      </c>
      <c r="F2621" s="538">
        <f t="shared" si="360"/>
        <v>43739</v>
      </c>
      <c r="G2621" s="538">
        <f t="shared" si="361"/>
        <v>43830</v>
      </c>
      <c r="H2621" s="538">
        <f>'Information Input'!$H$35</f>
        <v>43555</v>
      </c>
      <c r="I2621" s="537" t="str">
        <f>'Information Input'!$J$22</f>
        <v>Quarterly</v>
      </c>
      <c r="J2621" s="538">
        <f>'Information Input'!$H$30</f>
        <v>43555</v>
      </c>
      <c r="K2621" s="537">
        <f>'Information Input'!$J$18</f>
        <v>2019</v>
      </c>
      <c r="L2621" s="579" t="s">
        <v>97</v>
      </c>
      <c r="M2621" s="540" t="s">
        <v>98</v>
      </c>
      <c r="N2621" s="541" t="s">
        <v>96</v>
      </c>
      <c r="O2621" s="542" t="s">
        <v>676</v>
      </c>
      <c r="P2621" s="537">
        <v>55</v>
      </c>
      <c r="Q2621" s="541" t="s">
        <v>197</v>
      </c>
      <c r="R2621" s="541" t="s">
        <v>677</v>
      </c>
      <c r="S2621" s="543">
        <f>'Report 1'!$U$18</f>
        <v>0</v>
      </c>
      <c r="T2621" s="544">
        <f>'Report 1'!$U$75</f>
        <v>0</v>
      </c>
      <c r="U2621" s="545">
        <f>'Report 1'!$U$161</f>
        <v>0</v>
      </c>
    </row>
    <row r="2622" spans="2:21">
      <c r="B2622" s="535" t="s">
        <v>669</v>
      </c>
      <c r="C2622" s="536">
        <v>1</v>
      </c>
      <c r="D2622" s="537" t="str">
        <f>'Information Input'!$M$14</f>
        <v xml:space="preserve">      -      </v>
      </c>
      <c r="E2622" s="537" t="s">
        <v>138</v>
      </c>
      <c r="F2622" s="538">
        <f t="shared" si="360"/>
        <v>43739</v>
      </c>
      <c r="G2622" s="538">
        <f t="shared" si="361"/>
        <v>43830</v>
      </c>
      <c r="H2622" s="538">
        <f>'Information Input'!$H$35</f>
        <v>43555</v>
      </c>
      <c r="I2622" s="537" t="str">
        <f>'Information Input'!$J$22</f>
        <v>Quarterly</v>
      </c>
      <c r="J2622" s="538">
        <f>'Information Input'!$H$30</f>
        <v>43555</v>
      </c>
      <c r="K2622" s="537">
        <f>'Information Input'!$J$18</f>
        <v>2019</v>
      </c>
      <c r="L2622" s="579" t="s">
        <v>97</v>
      </c>
      <c r="M2622" s="540" t="s">
        <v>98</v>
      </c>
      <c r="N2622" s="541" t="s">
        <v>96</v>
      </c>
      <c r="O2622" s="542" t="s">
        <v>676</v>
      </c>
      <c r="P2622" s="537">
        <v>56</v>
      </c>
      <c r="Q2622" s="541" t="s">
        <v>198</v>
      </c>
      <c r="R2622" s="541" t="s">
        <v>239</v>
      </c>
      <c r="S2622" s="543">
        <f>'Report 1'!$U$18</f>
        <v>0</v>
      </c>
      <c r="T2622" s="544">
        <f>'Report 1'!$U$76</f>
        <v>0</v>
      </c>
      <c r="U2622" s="545">
        <f>'Report 1'!$U$162</f>
        <v>0</v>
      </c>
    </row>
    <row r="2623" spans="2:21">
      <c r="B2623" s="535" t="s">
        <v>669</v>
      </c>
      <c r="C2623" s="536">
        <v>1</v>
      </c>
      <c r="D2623" s="537" t="str">
        <f>'Information Input'!$M$14</f>
        <v xml:space="preserve">      -      </v>
      </c>
      <c r="E2623" s="537" t="s">
        <v>138</v>
      </c>
      <c r="F2623" s="538">
        <f t="shared" si="360"/>
        <v>43739</v>
      </c>
      <c r="G2623" s="538">
        <f t="shared" si="361"/>
        <v>43830</v>
      </c>
      <c r="H2623" s="538">
        <f>'Information Input'!$H$35</f>
        <v>43555</v>
      </c>
      <c r="I2623" s="537" t="str">
        <f>'Information Input'!$J$22</f>
        <v>Quarterly</v>
      </c>
      <c r="J2623" s="538">
        <f>'Information Input'!$H$30</f>
        <v>43555</v>
      </c>
      <c r="K2623" s="537">
        <f>'Information Input'!$J$18</f>
        <v>2019</v>
      </c>
      <c r="L2623" s="579" t="s">
        <v>97</v>
      </c>
      <c r="M2623" s="540" t="s">
        <v>98</v>
      </c>
      <c r="N2623" s="541" t="s">
        <v>96</v>
      </c>
      <c r="O2623" s="542" t="s">
        <v>674</v>
      </c>
      <c r="P2623" s="537">
        <v>57</v>
      </c>
      <c r="Q2623" s="541" t="s">
        <v>199</v>
      </c>
      <c r="R2623" s="542" t="s">
        <v>239</v>
      </c>
      <c r="S2623" s="543">
        <f>'Report 1'!$U$18</f>
        <v>0</v>
      </c>
      <c r="T2623" s="544">
        <f>'Report 1'!$U$77</f>
        <v>0</v>
      </c>
      <c r="U2623" s="545">
        <f>'Report 1'!$U$163</f>
        <v>0</v>
      </c>
    </row>
    <row r="2624" spans="2:21">
      <c r="B2624" s="535" t="s">
        <v>669</v>
      </c>
      <c r="C2624" s="536">
        <v>1</v>
      </c>
      <c r="D2624" s="537" t="str">
        <f>'Information Input'!$M$14</f>
        <v xml:space="preserve">      -      </v>
      </c>
      <c r="E2624" s="537" t="s">
        <v>138</v>
      </c>
      <c r="F2624" s="538">
        <f t="shared" si="360"/>
        <v>43739</v>
      </c>
      <c r="G2624" s="538">
        <f t="shared" si="361"/>
        <v>43830</v>
      </c>
      <c r="H2624" s="538">
        <f>'Information Input'!$H$35</f>
        <v>43555</v>
      </c>
      <c r="I2624" s="537" t="str">
        <f>'Information Input'!$J$22</f>
        <v>Quarterly</v>
      </c>
      <c r="J2624" s="538">
        <f>'Information Input'!$H$30</f>
        <v>43555</v>
      </c>
      <c r="K2624" s="537">
        <f>'Information Input'!$J$18</f>
        <v>2019</v>
      </c>
      <c r="L2624" s="579" t="s">
        <v>97</v>
      </c>
      <c r="M2624" s="540" t="s">
        <v>98</v>
      </c>
      <c r="N2624" s="541" t="s">
        <v>96</v>
      </c>
      <c r="O2624" s="542" t="s">
        <v>678</v>
      </c>
      <c r="P2624" s="537">
        <v>58</v>
      </c>
      <c r="Q2624" s="541" t="s">
        <v>201</v>
      </c>
      <c r="R2624" s="542" t="s">
        <v>239</v>
      </c>
      <c r="S2624" s="543">
        <f>'Report 1'!$U$18</f>
        <v>0</v>
      </c>
      <c r="T2624" s="544">
        <f>'Report 1'!$U$79</f>
        <v>0</v>
      </c>
      <c r="U2624" s="545">
        <f>'Report 1'!$U$165</f>
        <v>0</v>
      </c>
    </row>
    <row r="2625" spans="2:21">
      <c r="B2625" s="535" t="s">
        <v>669</v>
      </c>
      <c r="C2625" s="536">
        <v>1</v>
      </c>
      <c r="D2625" s="537" t="str">
        <f>'Information Input'!$M$14</f>
        <v xml:space="preserve">      -      </v>
      </c>
      <c r="E2625" s="537" t="s">
        <v>138</v>
      </c>
      <c r="F2625" s="538">
        <f t="shared" si="360"/>
        <v>43739</v>
      </c>
      <c r="G2625" s="538">
        <f t="shared" si="361"/>
        <v>43830</v>
      </c>
      <c r="H2625" s="538">
        <f>'Information Input'!$H$35</f>
        <v>43555</v>
      </c>
      <c r="I2625" s="537" t="str">
        <f>'Information Input'!$J$22</f>
        <v>Quarterly</v>
      </c>
      <c r="J2625" s="538">
        <f>'Information Input'!$H$30</f>
        <v>43555</v>
      </c>
      <c r="K2625" s="537">
        <f>'Information Input'!$J$18</f>
        <v>2019</v>
      </c>
      <c r="L2625" s="579" t="s">
        <v>97</v>
      </c>
      <c r="M2625" s="540" t="s">
        <v>98</v>
      </c>
      <c r="N2625" s="541" t="s">
        <v>96</v>
      </c>
      <c r="O2625" s="542" t="s">
        <v>678</v>
      </c>
      <c r="P2625" s="537">
        <v>59</v>
      </c>
      <c r="Q2625" s="541" t="s">
        <v>202</v>
      </c>
      <c r="R2625" s="542" t="s">
        <v>239</v>
      </c>
      <c r="S2625" s="543">
        <f>'Report 1'!$U$18</f>
        <v>0</v>
      </c>
      <c r="T2625" s="544">
        <f>'Report 1'!$U$80</f>
        <v>0</v>
      </c>
      <c r="U2625" s="545">
        <f>'Report 1'!$U$166</f>
        <v>0</v>
      </c>
    </row>
    <row r="2626" spans="2:21">
      <c r="B2626" s="535" t="s">
        <v>669</v>
      </c>
      <c r="C2626" s="536">
        <v>1</v>
      </c>
      <c r="D2626" s="537" t="str">
        <f>'Information Input'!$M$14</f>
        <v xml:space="preserve">      -      </v>
      </c>
      <c r="E2626" s="537" t="s">
        <v>138</v>
      </c>
      <c r="F2626" s="538">
        <f t="shared" si="360"/>
        <v>43739</v>
      </c>
      <c r="G2626" s="538">
        <f t="shared" si="361"/>
        <v>43830</v>
      </c>
      <c r="H2626" s="538">
        <f>'Information Input'!$H$35</f>
        <v>43555</v>
      </c>
      <c r="I2626" s="537" t="str">
        <f>'Information Input'!$J$22</f>
        <v>Quarterly</v>
      </c>
      <c r="J2626" s="538">
        <f>'Information Input'!$H$30</f>
        <v>43555</v>
      </c>
      <c r="K2626" s="537">
        <f>'Information Input'!$J$18</f>
        <v>2019</v>
      </c>
      <c r="L2626" s="579" t="s">
        <v>97</v>
      </c>
      <c r="M2626" s="540" t="s">
        <v>98</v>
      </c>
      <c r="N2626" s="541" t="s">
        <v>96</v>
      </c>
      <c r="O2626" s="542" t="s">
        <v>678</v>
      </c>
      <c r="P2626" s="537">
        <v>60</v>
      </c>
      <c r="Q2626" s="541" t="s">
        <v>203</v>
      </c>
      <c r="R2626" s="541" t="s">
        <v>239</v>
      </c>
      <c r="S2626" s="543">
        <f>'Report 1'!$U$18</f>
        <v>0</v>
      </c>
      <c r="T2626" s="544">
        <f>'Report 1'!$U$81</f>
        <v>0</v>
      </c>
      <c r="U2626" s="545">
        <f>'Report 1'!$U$167</f>
        <v>0</v>
      </c>
    </row>
    <row r="2627" spans="2:21">
      <c r="B2627" s="535" t="s">
        <v>669</v>
      </c>
      <c r="C2627" s="536">
        <v>1</v>
      </c>
      <c r="D2627" s="537" t="str">
        <f>'Information Input'!$M$14</f>
        <v xml:space="preserve">      -      </v>
      </c>
      <c r="E2627" s="537" t="s">
        <v>138</v>
      </c>
      <c r="F2627" s="538">
        <f t="shared" si="360"/>
        <v>43739</v>
      </c>
      <c r="G2627" s="538">
        <f t="shared" si="361"/>
        <v>43830</v>
      </c>
      <c r="H2627" s="538">
        <f>'Information Input'!$H$35</f>
        <v>43555</v>
      </c>
      <c r="I2627" s="537" t="str">
        <f>'Information Input'!$J$22</f>
        <v>Quarterly</v>
      </c>
      <c r="J2627" s="538">
        <f>'Information Input'!$H$30</f>
        <v>43555</v>
      </c>
      <c r="K2627" s="537">
        <f>'Information Input'!$J$18</f>
        <v>2019</v>
      </c>
      <c r="L2627" s="579" t="s">
        <v>97</v>
      </c>
      <c r="M2627" s="540" t="s">
        <v>98</v>
      </c>
      <c r="N2627" s="541" t="s">
        <v>96</v>
      </c>
      <c r="O2627" s="542" t="s">
        <v>678</v>
      </c>
      <c r="P2627" s="537">
        <v>61</v>
      </c>
      <c r="Q2627" s="541" t="s">
        <v>204</v>
      </c>
      <c r="R2627" s="541" t="s">
        <v>239</v>
      </c>
      <c r="S2627" s="543">
        <f>'Report 1'!$U$18</f>
        <v>0</v>
      </c>
      <c r="T2627" s="544">
        <f>'Report 1'!$U$82</f>
        <v>0</v>
      </c>
      <c r="U2627" s="545">
        <f>'Report 1'!$U$168</f>
        <v>0</v>
      </c>
    </row>
    <row r="2628" spans="2:21">
      <c r="B2628" s="535" t="s">
        <v>669</v>
      </c>
      <c r="C2628" s="536">
        <v>1</v>
      </c>
      <c r="D2628" s="537" t="str">
        <f>'Information Input'!$M$14</f>
        <v xml:space="preserve">      -      </v>
      </c>
      <c r="E2628" s="537" t="s">
        <v>138</v>
      </c>
      <c r="F2628" s="538">
        <f t="shared" si="360"/>
        <v>43739</v>
      </c>
      <c r="G2628" s="538">
        <f t="shared" si="361"/>
        <v>43830</v>
      </c>
      <c r="H2628" s="538">
        <f>'Information Input'!$H$35</f>
        <v>43555</v>
      </c>
      <c r="I2628" s="537" t="str">
        <f>'Information Input'!$J$22</f>
        <v>Quarterly</v>
      </c>
      <c r="J2628" s="538">
        <f>'Information Input'!$H$30</f>
        <v>43555</v>
      </c>
      <c r="K2628" s="537">
        <f>'Information Input'!$J$18</f>
        <v>2019</v>
      </c>
      <c r="L2628" s="579" t="s">
        <v>97</v>
      </c>
      <c r="M2628" s="540" t="s">
        <v>98</v>
      </c>
      <c r="N2628" s="541" t="s">
        <v>96</v>
      </c>
      <c r="O2628" s="542" t="s">
        <v>678</v>
      </c>
      <c r="P2628" s="537">
        <v>62</v>
      </c>
      <c r="Q2628" s="541" t="s">
        <v>204</v>
      </c>
      <c r="R2628" s="541" t="s">
        <v>239</v>
      </c>
      <c r="S2628" s="543">
        <f>'Report 1'!$U$18</f>
        <v>0</v>
      </c>
      <c r="T2628" s="544">
        <f>'Report 1'!$U$83</f>
        <v>0</v>
      </c>
      <c r="U2628" s="545">
        <f>'Report 1'!$U$169</f>
        <v>0</v>
      </c>
    </row>
    <row r="2629" spans="2:21">
      <c r="B2629" s="535" t="s">
        <v>669</v>
      </c>
      <c r="C2629" s="536">
        <v>1</v>
      </c>
      <c r="D2629" s="537" t="str">
        <f>'Information Input'!$M$14</f>
        <v xml:space="preserve">      -      </v>
      </c>
      <c r="E2629" s="537" t="s">
        <v>138</v>
      </c>
      <c r="F2629" s="538">
        <f t="shared" si="360"/>
        <v>43739</v>
      </c>
      <c r="G2629" s="538">
        <f t="shared" si="361"/>
        <v>43830</v>
      </c>
      <c r="H2629" s="538">
        <f>'Information Input'!$H$35</f>
        <v>43555</v>
      </c>
      <c r="I2629" s="537" t="str">
        <f>'Information Input'!$J$22</f>
        <v>Quarterly</v>
      </c>
      <c r="J2629" s="538">
        <f>'Information Input'!$H$30</f>
        <v>43555</v>
      </c>
      <c r="K2629" s="537">
        <f>'Information Input'!$J$18</f>
        <v>2019</v>
      </c>
      <c r="L2629" s="579" t="s">
        <v>97</v>
      </c>
      <c r="M2629" s="540" t="s">
        <v>98</v>
      </c>
      <c r="N2629" s="541" t="s">
        <v>96</v>
      </c>
      <c r="O2629" s="542" t="s">
        <v>674</v>
      </c>
      <c r="P2629" s="537">
        <v>63</v>
      </c>
      <c r="Q2629" s="541" t="s">
        <v>205</v>
      </c>
      <c r="R2629" s="541" t="s">
        <v>239</v>
      </c>
      <c r="S2629" s="543">
        <f>'Report 1'!$U$18</f>
        <v>0</v>
      </c>
      <c r="T2629" s="544">
        <f>'Report 1'!$U$84</f>
        <v>0</v>
      </c>
      <c r="U2629" s="545">
        <f>'Report 1'!$U$170</f>
        <v>0</v>
      </c>
    </row>
    <row r="2630" spans="2:21">
      <c r="B2630" s="535" t="s">
        <v>669</v>
      </c>
      <c r="C2630" s="536">
        <v>1</v>
      </c>
      <c r="D2630" s="537" t="str">
        <f>'Information Input'!$M$14</f>
        <v xml:space="preserve">      -      </v>
      </c>
      <c r="E2630" s="537" t="s">
        <v>138</v>
      </c>
      <c r="F2630" s="538">
        <f t="shared" si="360"/>
        <v>43739</v>
      </c>
      <c r="G2630" s="538">
        <f t="shared" si="361"/>
        <v>43830</v>
      </c>
      <c r="H2630" s="538">
        <f>'Information Input'!$H$35</f>
        <v>43555</v>
      </c>
      <c r="I2630" s="537" t="str">
        <f>'Information Input'!$J$22</f>
        <v>Quarterly</v>
      </c>
      <c r="J2630" s="538">
        <f>'Information Input'!$H$30</f>
        <v>43555</v>
      </c>
      <c r="K2630" s="537">
        <f>'Information Input'!$J$18</f>
        <v>2019</v>
      </c>
      <c r="L2630" s="579" t="s">
        <v>97</v>
      </c>
      <c r="M2630" s="540" t="s">
        <v>98</v>
      </c>
      <c r="N2630" s="541" t="s">
        <v>96</v>
      </c>
      <c r="O2630" s="542" t="s">
        <v>674</v>
      </c>
      <c r="P2630" s="537">
        <v>64</v>
      </c>
      <c r="Q2630" s="541" t="s">
        <v>206</v>
      </c>
      <c r="R2630" s="541" t="s">
        <v>239</v>
      </c>
      <c r="S2630" s="543">
        <f>'Report 1'!$U$18</f>
        <v>0</v>
      </c>
      <c r="T2630" s="544">
        <f>'Report 1'!$U$85</f>
        <v>0</v>
      </c>
      <c r="U2630" s="545">
        <f>'Report 1'!$U$171</f>
        <v>0</v>
      </c>
    </row>
    <row r="2631" spans="2:21">
      <c r="B2631" s="535" t="s">
        <v>669</v>
      </c>
      <c r="C2631" s="536">
        <v>1</v>
      </c>
      <c r="D2631" s="537" t="str">
        <f>'Information Input'!$M$14</f>
        <v xml:space="preserve">      -      </v>
      </c>
      <c r="E2631" s="537" t="s">
        <v>138</v>
      </c>
      <c r="F2631" s="538">
        <f t="shared" si="360"/>
        <v>43739</v>
      </c>
      <c r="G2631" s="538">
        <f t="shared" si="361"/>
        <v>43830</v>
      </c>
      <c r="H2631" s="538">
        <f>'Information Input'!$H$35</f>
        <v>43555</v>
      </c>
      <c r="I2631" s="537" t="str">
        <f>'Information Input'!$J$22</f>
        <v>Quarterly</v>
      </c>
      <c r="J2631" s="538">
        <f>'Information Input'!$H$30</f>
        <v>43555</v>
      </c>
      <c r="K2631" s="537">
        <f>'Information Input'!$J$18</f>
        <v>2019</v>
      </c>
      <c r="L2631" s="579" t="s">
        <v>97</v>
      </c>
      <c r="M2631" s="540" t="s">
        <v>98</v>
      </c>
      <c r="N2631" s="541" t="s">
        <v>96</v>
      </c>
      <c r="O2631" s="542" t="s">
        <v>674</v>
      </c>
      <c r="P2631" s="537">
        <v>65</v>
      </c>
      <c r="Q2631" s="541" t="s">
        <v>207</v>
      </c>
      <c r="R2631" s="541" t="s">
        <v>239</v>
      </c>
      <c r="S2631" s="543">
        <f>'Report 1'!$U$18</f>
        <v>0</v>
      </c>
      <c r="T2631" s="544">
        <f>'Report 1'!$U$86</f>
        <v>0</v>
      </c>
      <c r="U2631" s="545">
        <f>'Report 1'!$U$172</f>
        <v>0</v>
      </c>
    </row>
    <row r="2632" spans="2:21">
      <c r="B2632" s="535" t="s">
        <v>669</v>
      </c>
      <c r="C2632" s="536">
        <v>1</v>
      </c>
      <c r="D2632" s="537" t="str">
        <f>'Information Input'!$M$14</f>
        <v xml:space="preserve">      -      </v>
      </c>
      <c r="E2632" s="537" t="s">
        <v>138</v>
      </c>
      <c r="F2632" s="538">
        <f t="shared" si="360"/>
        <v>43739</v>
      </c>
      <c r="G2632" s="538">
        <f t="shared" si="361"/>
        <v>43830</v>
      </c>
      <c r="H2632" s="538">
        <f>'Information Input'!$H$35</f>
        <v>43555</v>
      </c>
      <c r="I2632" s="537" t="str">
        <f>'Information Input'!$J$22</f>
        <v>Quarterly</v>
      </c>
      <c r="J2632" s="538">
        <f>'Information Input'!$H$30</f>
        <v>43555</v>
      </c>
      <c r="K2632" s="537">
        <f>'Information Input'!$J$18</f>
        <v>2019</v>
      </c>
      <c r="L2632" s="579" t="s">
        <v>97</v>
      </c>
      <c r="M2632" s="540" t="s">
        <v>98</v>
      </c>
      <c r="N2632" s="541" t="s">
        <v>96</v>
      </c>
      <c r="O2632" s="542" t="s">
        <v>679</v>
      </c>
      <c r="P2632" s="537">
        <v>66</v>
      </c>
      <c r="Q2632" s="541" t="s">
        <v>208</v>
      </c>
      <c r="R2632" s="541" t="s">
        <v>239</v>
      </c>
      <c r="S2632" s="543">
        <f>'Report 1'!$U$18</f>
        <v>0</v>
      </c>
      <c r="T2632" s="544">
        <f>'Report 1'!$U$87</f>
        <v>0</v>
      </c>
      <c r="U2632" s="545">
        <f>'Report 1'!$U$173</f>
        <v>0</v>
      </c>
    </row>
    <row r="2633" spans="2:21">
      <c r="B2633" s="535" t="s">
        <v>669</v>
      </c>
      <c r="C2633" s="536">
        <v>1</v>
      </c>
      <c r="D2633" s="537" t="str">
        <f>'Information Input'!$M$14</f>
        <v xml:space="preserve">      -      </v>
      </c>
      <c r="E2633" s="537" t="s">
        <v>138</v>
      </c>
      <c r="F2633" s="538">
        <f t="shared" si="360"/>
        <v>43739</v>
      </c>
      <c r="G2633" s="538">
        <f t="shared" si="361"/>
        <v>43830</v>
      </c>
      <c r="H2633" s="538">
        <f>'Information Input'!$H$35</f>
        <v>43555</v>
      </c>
      <c r="I2633" s="537" t="str">
        <f>'Information Input'!$J$22</f>
        <v>Quarterly</v>
      </c>
      <c r="J2633" s="538">
        <f>'Information Input'!$H$30</f>
        <v>43555</v>
      </c>
      <c r="K2633" s="537">
        <f>'Information Input'!$J$18</f>
        <v>2019</v>
      </c>
      <c r="L2633" s="579" t="s">
        <v>97</v>
      </c>
      <c r="M2633" s="540" t="s">
        <v>98</v>
      </c>
      <c r="N2633" s="541" t="s">
        <v>96</v>
      </c>
      <c r="O2633" s="542" t="s">
        <v>679</v>
      </c>
      <c r="P2633" s="537">
        <v>67</v>
      </c>
      <c r="Q2633" s="541" t="s">
        <v>209</v>
      </c>
      <c r="R2633" s="541" t="s">
        <v>239</v>
      </c>
      <c r="S2633" s="543">
        <f>'Report 1'!$U$18</f>
        <v>0</v>
      </c>
      <c r="T2633" s="544">
        <f>'Report 1'!$U$88</f>
        <v>0</v>
      </c>
      <c r="U2633" s="545">
        <f>'Report 1'!$U$174</f>
        <v>0</v>
      </c>
    </row>
    <row r="2634" spans="2:21">
      <c r="B2634" s="535" t="s">
        <v>669</v>
      </c>
      <c r="C2634" s="536">
        <v>1</v>
      </c>
      <c r="D2634" s="537" t="str">
        <f>'Information Input'!$M$14</f>
        <v xml:space="preserve">      -      </v>
      </c>
      <c r="E2634" s="537" t="s">
        <v>138</v>
      </c>
      <c r="F2634" s="538">
        <f t="shared" si="360"/>
        <v>43739</v>
      </c>
      <c r="G2634" s="538">
        <f t="shared" si="361"/>
        <v>43830</v>
      </c>
      <c r="H2634" s="538">
        <f>'Information Input'!$H$35</f>
        <v>43555</v>
      </c>
      <c r="I2634" s="537" t="str">
        <f>'Information Input'!$J$22</f>
        <v>Quarterly</v>
      </c>
      <c r="J2634" s="538">
        <f>'Information Input'!$H$30</f>
        <v>43555</v>
      </c>
      <c r="K2634" s="537">
        <f>'Information Input'!$J$18</f>
        <v>2019</v>
      </c>
      <c r="L2634" s="579" t="s">
        <v>97</v>
      </c>
      <c r="M2634" s="540" t="s">
        <v>98</v>
      </c>
      <c r="N2634" s="541" t="s">
        <v>96</v>
      </c>
      <c r="O2634" s="542" t="s">
        <v>679</v>
      </c>
      <c r="P2634" s="537">
        <v>68</v>
      </c>
      <c r="Q2634" s="541" t="s">
        <v>210</v>
      </c>
      <c r="R2634" s="541" t="s">
        <v>239</v>
      </c>
      <c r="S2634" s="543">
        <f>'Report 1'!$U$18</f>
        <v>0</v>
      </c>
      <c r="T2634" s="544">
        <f>'Report 1'!$U$89</f>
        <v>0</v>
      </c>
      <c r="U2634" s="545">
        <f>'Report 1'!$U$175</f>
        <v>0</v>
      </c>
    </row>
    <row r="2635" spans="2:21">
      <c r="B2635" s="535" t="s">
        <v>669</v>
      </c>
      <c r="C2635" s="536">
        <v>1</v>
      </c>
      <c r="D2635" s="537" t="str">
        <f>'Information Input'!$M$14</f>
        <v xml:space="preserve">      -      </v>
      </c>
      <c r="E2635" s="537" t="s">
        <v>138</v>
      </c>
      <c r="F2635" s="538">
        <f t="shared" si="360"/>
        <v>43739</v>
      </c>
      <c r="G2635" s="538">
        <f t="shared" si="361"/>
        <v>43830</v>
      </c>
      <c r="H2635" s="538">
        <f>'Information Input'!$H$35</f>
        <v>43555</v>
      </c>
      <c r="I2635" s="537" t="str">
        <f>'Information Input'!$J$22</f>
        <v>Quarterly</v>
      </c>
      <c r="J2635" s="538">
        <f>'Information Input'!$H$30</f>
        <v>43555</v>
      </c>
      <c r="K2635" s="537">
        <f>'Information Input'!$J$18</f>
        <v>2019</v>
      </c>
      <c r="L2635" s="579" t="s">
        <v>97</v>
      </c>
      <c r="M2635" s="540" t="s">
        <v>98</v>
      </c>
      <c r="N2635" s="541" t="s">
        <v>96</v>
      </c>
      <c r="O2635" s="542" t="s">
        <v>679</v>
      </c>
      <c r="P2635" s="537">
        <v>69</v>
      </c>
      <c r="Q2635" s="541" t="s">
        <v>211</v>
      </c>
      <c r="R2635" s="541" t="s">
        <v>239</v>
      </c>
      <c r="S2635" s="543">
        <f>'Report 1'!$U$18</f>
        <v>0</v>
      </c>
      <c r="T2635" s="544">
        <f>'Report 1'!$U$90</f>
        <v>0</v>
      </c>
      <c r="U2635" s="545">
        <f>'Report 1'!$U$176</f>
        <v>0</v>
      </c>
    </row>
    <row r="2636" spans="2:21">
      <c r="B2636" s="535" t="s">
        <v>669</v>
      </c>
      <c r="C2636" s="536">
        <v>1</v>
      </c>
      <c r="D2636" s="537" t="str">
        <f>'Information Input'!$M$14</f>
        <v xml:space="preserve">      -      </v>
      </c>
      <c r="E2636" s="537" t="s">
        <v>138</v>
      </c>
      <c r="F2636" s="538">
        <f t="shared" si="360"/>
        <v>43739</v>
      </c>
      <c r="G2636" s="538">
        <f t="shared" si="361"/>
        <v>43830</v>
      </c>
      <c r="H2636" s="538">
        <f>'Information Input'!$H$35</f>
        <v>43555</v>
      </c>
      <c r="I2636" s="537" t="str">
        <f>'Information Input'!$J$22</f>
        <v>Quarterly</v>
      </c>
      <c r="J2636" s="538">
        <f>'Information Input'!$H$30</f>
        <v>43555</v>
      </c>
      <c r="K2636" s="537">
        <f>'Information Input'!$J$18</f>
        <v>2019</v>
      </c>
      <c r="L2636" s="579" t="s">
        <v>97</v>
      </c>
      <c r="M2636" s="540" t="s">
        <v>98</v>
      </c>
      <c r="N2636" s="541" t="s">
        <v>96</v>
      </c>
      <c r="O2636" s="542" t="s">
        <v>680</v>
      </c>
      <c r="P2636" s="537">
        <v>70</v>
      </c>
      <c r="Q2636" s="541" t="s">
        <v>212</v>
      </c>
      <c r="R2636" s="541" t="s">
        <v>239</v>
      </c>
      <c r="S2636" s="543">
        <f>'Report 1'!$U$18</f>
        <v>0</v>
      </c>
      <c r="T2636" s="544">
        <f>'Report 1'!$U$91</f>
        <v>0</v>
      </c>
      <c r="U2636" s="545">
        <f>'Report 1'!$U$177</f>
        <v>0</v>
      </c>
    </row>
    <row r="2637" spans="2:21">
      <c r="B2637" s="535" t="s">
        <v>669</v>
      </c>
      <c r="C2637" s="536">
        <v>1</v>
      </c>
      <c r="D2637" s="537" t="str">
        <f>'Information Input'!$M$14</f>
        <v xml:space="preserve">      -      </v>
      </c>
      <c r="E2637" s="537" t="s">
        <v>138</v>
      </c>
      <c r="F2637" s="538">
        <f t="shared" si="360"/>
        <v>43739</v>
      </c>
      <c r="G2637" s="538">
        <f t="shared" si="361"/>
        <v>43830</v>
      </c>
      <c r="H2637" s="538">
        <f>'Information Input'!$H$35</f>
        <v>43555</v>
      </c>
      <c r="I2637" s="537" t="str">
        <f>'Information Input'!$J$22</f>
        <v>Quarterly</v>
      </c>
      <c r="J2637" s="538">
        <f>'Information Input'!$H$30</f>
        <v>43555</v>
      </c>
      <c r="K2637" s="537">
        <f>'Information Input'!$J$18</f>
        <v>2019</v>
      </c>
      <c r="L2637" s="579" t="s">
        <v>97</v>
      </c>
      <c r="M2637" s="540" t="s">
        <v>98</v>
      </c>
      <c r="N2637" s="541" t="s">
        <v>96</v>
      </c>
      <c r="O2637" s="542" t="s">
        <v>680</v>
      </c>
      <c r="P2637" s="537">
        <v>71</v>
      </c>
      <c r="Q2637" s="541" t="s">
        <v>213</v>
      </c>
      <c r="R2637" s="541" t="s">
        <v>239</v>
      </c>
      <c r="S2637" s="543">
        <f>'Report 1'!$U$18</f>
        <v>0</v>
      </c>
      <c r="T2637" s="544">
        <f>'Report 1'!$U$92</f>
        <v>0</v>
      </c>
      <c r="U2637" s="545">
        <f>'Report 1'!$U$178</f>
        <v>0</v>
      </c>
    </row>
    <row r="2638" spans="2:21">
      <c r="B2638" s="573" t="s">
        <v>669</v>
      </c>
      <c r="C2638" s="574">
        <v>1</v>
      </c>
      <c r="D2638" s="562" t="str">
        <f>'Information Input'!$M$14</f>
        <v xml:space="preserve">      -      </v>
      </c>
      <c r="E2638" s="562" t="s">
        <v>138</v>
      </c>
      <c r="F2638" s="559">
        <f t="shared" si="360"/>
        <v>43739</v>
      </c>
      <c r="G2638" s="559">
        <f t="shared" si="361"/>
        <v>43830</v>
      </c>
      <c r="H2638" s="559">
        <f>'Information Input'!$H$35</f>
        <v>43555</v>
      </c>
      <c r="I2638" s="562" t="str">
        <f>'Information Input'!$J$22</f>
        <v>Quarterly</v>
      </c>
      <c r="J2638" s="559">
        <f>'Information Input'!$H$30</f>
        <v>43555</v>
      </c>
      <c r="K2638" s="562">
        <f>'Information Input'!$J$18</f>
        <v>2019</v>
      </c>
      <c r="L2638" s="580" t="s">
        <v>97</v>
      </c>
      <c r="M2638" s="564" t="s">
        <v>98</v>
      </c>
      <c r="N2638" s="561" t="s">
        <v>96</v>
      </c>
      <c r="O2638" s="575" t="s">
        <v>674</v>
      </c>
      <c r="P2638" s="537">
        <v>72</v>
      </c>
      <c r="Q2638" s="541" t="s">
        <v>214</v>
      </c>
      <c r="R2638" s="561" t="s">
        <v>239</v>
      </c>
      <c r="S2638" s="560">
        <f>'Report 1'!$U$18</f>
        <v>0</v>
      </c>
      <c r="T2638" s="568">
        <f>'Report 1'!$U$93</f>
        <v>0</v>
      </c>
      <c r="U2638" s="571">
        <f>'Report 1'!$U$179</f>
        <v>0</v>
      </c>
    </row>
    <row r="2639" spans="2:21">
      <c r="B2639" s="515" t="s">
        <v>669</v>
      </c>
      <c r="C2639" s="516">
        <v>1</v>
      </c>
      <c r="D2639" s="517" t="str">
        <f>'Information Input'!$M$14</f>
        <v xml:space="preserve">      -      </v>
      </c>
      <c r="E2639" s="517" t="s">
        <v>138</v>
      </c>
      <c r="F2639" s="518">
        <f t="shared" si="360"/>
        <v>43739</v>
      </c>
      <c r="G2639" s="518">
        <f t="shared" si="361"/>
        <v>43830</v>
      </c>
      <c r="H2639" s="519">
        <f>'Information Input'!$H$35</f>
        <v>43555</v>
      </c>
      <c r="I2639" s="517" t="str">
        <f>'Information Input'!$J$22</f>
        <v>Quarterly</v>
      </c>
      <c r="J2639" s="519">
        <f>'Information Input'!$H$30</f>
        <v>43555</v>
      </c>
      <c r="K2639" s="517">
        <f>'Information Input'!$J$18</f>
        <v>2019</v>
      </c>
      <c r="L2639" s="578" t="s">
        <v>99</v>
      </c>
      <c r="M2639" s="521" t="s">
        <v>100</v>
      </c>
      <c r="N2639" s="522" t="s">
        <v>96</v>
      </c>
      <c r="O2639" s="523" t="s">
        <v>670</v>
      </c>
      <c r="P2639" s="517">
        <v>2</v>
      </c>
      <c r="Q2639" s="522" t="s">
        <v>142</v>
      </c>
      <c r="R2639" s="522" t="s">
        <v>239</v>
      </c>
      <c r="S2639" s="524">
        <f>'Report 1'!$Z$18</f>
        <v>0</v>
      </c>
      <c r="T2639" s="525">
        <f>'Report 1'!$Z$20</f>
        <v>0</v>
      </c>
      <c r="U2639" s="526">
        <f>'Report 1'!$Z$106</f>
        <v>0</v>
      </c>
    </row>
    <row r="2640" spans="2:21">
      <c r="B2640" s="535" t="s">
        <v>669</v>
      </c>
      <c r="C2640" s="536">
        <v>1</v>
      </c>
      <c r="D2640" s="537" t="str">
        <f>'Information Input'!$M$14</f>
        <v xml:space="preserve">      -      </v>
      </c>
      <c r="E2640" s="537" t="s">
        <v>138</v>
      </c>
      <c r="F2640" s="538">
        <f t="shared" si="360"/>
        <v>43739</v>
      </c>
      <c r="G2640" s="538">
        <f t="shared" si="361"/>
        <v>43830</v>
      </c>
      <c r="H2640" s="538">
        <f>'Information Input'!$H$35</f>
        <v>43555</v>
      </c>
      <c r="I2640" s="537" t="str">
        <f>'Information Input'!$J$22</f>
        <v>Quarterly</v>
      </c>
      <c r="J2640" s="538">
        <f>'Information Input'!$H$30</f>
        <v>43555</v>
      </c>
      <c r="K2640" s="537">
        <f>'Information Input'!$J$18</f>
        <v>2019</v>
      </c>
      <c r="L2640" s="579" t="s">
        <v>99</v>
      </c>
      <c r="M2640" s="540" t="s">
        <v>100</v>
      </c>
      <c r="N2640" s="541" t="s">
        <v>96</v>
      </c>
      <c r="O2640" s="542" t="s">
        <v>670</v>
      </c>
      <c r="P2640" s="537">
        <v>3</v>
      </c>
      <c r="Q2640" s="541" t="s">
        <v>143</v>
      </c>
      <c r="R2640" s="541" t="s">
        <v>239</v>
      </c>
      <c r="S2640" s="543">
        <f>'Report 1'!$Z$18</f>
        <v>0</v>
      </c>
      <c r="T2640" s="544">
        <f>'Report 1'!$Z$21</f>
        <v>0</v>
      </c>
      <c r="U2640" s="545">
        <f>'Report 1'!$Z$107</f>
        <v>0</v>
      </c>
    </row>
    <row r="2641" spans="2:21">
      <c r="B2641" s="535" t="s">
        <v>669</v>
      </c>
      <c r="C2641" s="536">
        <v>1</v>
      </c>
      <c r="D2641" s="537" t="str">
        <f>'Information Input'!$M$14</f>
        <v xml:space="preserve">      -      </v>
      </c>
      <c r="E2641" s="537" t="s">
        <v>138</v>
      </c>
      <c r="F2641" s="538">
        <f t="shared" si="360"/>
        <v>43739</v>
      </c>
      <c r="G2641" s="538">
        <f t="shared" si="361"/>
        <v>43830</v>
      </c>
      <c r="H2641" s="538">
        <f>'Information Input'!$H$35</f>
        <v>43555</v>
      </c>
      <c r="I2641" s="537" t="str">
        <f>'Information Input'!$J$22</f>
        <v>Quarterly</v>
      </c>
      <c r="J2641" s="538">
        <f>'Information Input'!$H$30</f>
        <v>43555</v>
      </c>
      <c r="K2641" s="537">
        <f>'Information Input'!$J$18</f>
        <v>2019</v>
      </c>
      <c r="L2641" s="579" t="s">
        <v>99</v>
      </c>
      <c r="M2641" s="540" t="s">
        <v>100</v>
      </c>
      <c r="N2641" s="541" t="s">
        <v>96</v>
      </c>
      <c r="O2641" s="542" t="s">
        <v>670</v>
      </c>
      <c r="P2641" s="537">
        <v>4</v>
      </c>
      <c r="Q2641" s="541" t="s">
        <v>144</v>
      </c>
      <c r="R2641" s="541" t="s">
        <v>239</v>
      </c>
      <c r="S2641" s="543">
        <f>'Report 1'!$Z$18</f>
        <v>0</v>
      </c>
      <c r="T2641" s="544">
        <f>'Report 1'!$Z$22</f>
        <v>0</v>
      </c>
      <c r="U2641" s="545">
        <f>'Report 1'!$Z$108</f>
        <v>0</v>
      </c>
    </row>
    <row r="2642" spans="2:21">
      <c r="B2642" s="535" t="s">
        <v>669</v>
      </c>
      <c r="C2642" s="536">
        <v>1</v>
      </c>
      <c r="D2642" s="537" t="str">
        <f>'Information Input'!$M$14</f>
        <v xml:space="preserve">      -      </v>
      </c>
      <c r="E2642" s="537" t="s">
        <v>138</v>
      </c>
      <c r="F2642" s="538">
        <f t="shared" si="360"/>
        <v>43739</v>
      </c>
      <c r="G2642" s="538">
        <f t="shared" si="361"/>
        <v>43830</v>
      </c>
      <c r="H2642" s="538">
        <f>'Information Input'!$H$35</f>
        <v>43555</v>
      </c>
      <c r="I2642" s="537" t="str">
        <f>'Information Input'!$J$22</f>
        <v>Quarterly</v>
      </c>
      <c r="J2642" s="538">
        <f>'Information Input'!$H$30</f>
        <v>43555</v>
      </c>
      <c r="K2642" s="537">
        <f>'Information Input'!$J$18</f>
        <v>2019</v>
      </c>
      <c r="L2642" s="579" t="s">
        <v>99</v>
      </c>
      <c r="M2642" s="540" t="s">
        <v>100</v>
      </c>
      <c r="N2642" s="541" t="s">
        <v>96</v>
      </c>
      <c r="O2642" s="542" t="s">
        <v>670</v>
      </c>
      <c r="P2642" s="537">
        <v>5</v>
      </c>
      <c r="Q2642" s="541" t="s">
        <v>145</v>
      </c>
      <c r="R2642" s="541" t="s">
        <v>239</v>
      </c>
      <c r="S2642" s="543">
        <f>'Report 1'!$Z$18</f>
        <v>0</v>
      </c>
      <c r="T2642" s="544">
        <f>'Report 1'!$Z$23</f>
        <v>0</v>
      </c>
      <c r="U2642" s="545">
        <f>'Report 1'!$Z$109</f>
        <v>0</v>
      </c>
    </row>
    <row r="2643" spans="2:21">
      <c r="B2643" s="535" t="s">
        <v>669</v>
      </c>
      <c r="C2643" s="536">
        <v>1</v>
      </c>
      <c r="D2643" s="537" t="str">
        <f>'Information Input'!$M$14</f>
        <v xml:space="preserve">      -      </v>
      </c>
      <c r="E2643" s="537" t="s">
        <v>138</v>
      </c>
      <c r="F2643" s="538">
        <f t="shared" si="360"/>
        <v>43739</v>
      </c>
      <c r="G2643" s="538">
        <f t="shared" si="361"/>
        <v>43830</v>
      </c>
      <c r="H2643" s="538">
        <f>'Information Input'!$H$35</f>
        <v>43555</v>
      </c>
      <c r="I2643" s="537" t="str">
        <f>'Information Input'!$J$22</f>
        <v>Quarterly</v>
      </c>
      <c r="J2643" s="538">
        <f>'Information Input'!$H$30</f>
        <v>43555</v>
      </c>
      <c r="K2643" s="537">
        <f>'Information Input'!$J$18</f>
        <v>2019</v>
      </c>
      <c r="L2643" s="579" t="s">
        <v>99</v>
      </c>
      <c r="M2643" s="540" t="s">
        <v>100</v>
      </c>
      <c r="N2643" s="541" t="s">
        <v>96</v>
      </c>
      <c r="O2643" s="542" t="s">
        <v>670</v>
      </c>
      <c r="P2643" s="537">
        <v>6</v>
      </c>
      <c r="Q2643" s="541" t="s">
        <v>146</v>
      </c>
      <c r="R2643" s="541" t="s">
        <v>239</v>
      </c>
      <c r="S2643" s="543">
        <f>'Report 1'!$Z$18</f>
        <v>0</v>
      </c>
      <c r="T2643" s="544">
        <f>'Report 1'!$Z$24</f>
        <v>0</v>
      </c>
      <c r="U2643" s="545">
        <f>'Report 1'!$Z$110</f>
        <v>0</v>
      </c>
    </row>
    <row r="2644" spans="2:21">
      <c r="B2644" s="535" t="s">
        <v>669</v>
      </c>
      <c r="C2644" s="536">
        <v>1</v>
      </c>
      <c r="D2644" s="537" t="str">
        <f>'Information Input'!$M$14</f>
        <v xml:space="preserve">      -      </v>
      </c>
      <c r="E2644" s="537" t="s">
        <v>138</v>
      </c>
      <c r="F2644" s="538">
        <f t="shared" si="360"/>
        <v>43739</v>
      </c>
      <c r="G2644" s="538">
        <f t="shared" si="361"/>
        <v>43830</v>
      </c>
      <c r="H2644" s="538">
        <f>'Information Input'!$H$35</f>
        <v>43555</v>
      </c>
      <c r="I2644" s="537" t="str">
        <f>'Information Input'!$J$22</f>
        <v>Quarterly</v>
      </c>
      <c r="J2644" s="538">
        <f>'Information Input'!$H$30</f>
        <v>43555</v>
      </c>
      <c r="K2644" s="537">
        <f>'Information Input'!$J$18</f>
        <v>2019</v>
      </c>
      <c r="L2644" s="579" t="s">
        <v>99</v>
      </c>
      <c r="M2644" s="540" t="s">
        <v>100</v>
      </c>
      <c r="N2644" s="541" t="s">
        <v>96</v>
      </c>
      <c r="O2644" s="542" t="s">
        <v>674</v>
      </c>
      <c r="P2644" s="537">
        <v>7</v>
      </c>
      <c r="Q2644" s="541" t="s">
        <v>147</v>
      </c>
      <c r="R2644" s="541" t="s">
        <v>239</v>
      </c>
      <c r="S2644" s="543">
        <f>'Report 1'!$Z$18</f>
        <v>0</v>
      </c>
      <c r="T2644" s="544">
        <f>'Report 1'!$Z$25</f>
        <v>0</v>
      </c>
      <c r="U2644" s="545">
        <f>'Report 1'!$Z$111</f>
        <v>0</v>
      </c>
    </row>
    <row r="2645" spans="2:21">
      <c r="B2645" s="535" t="s">
        <v>669</v>
      </c>
      <c r="C2645" s="536">
        <v>1</v>
      </c>
      <c r="D2645" s="537" t="str">
        <f>'Information Input'!$M$14</f>
        <v xml:space="preserve">      -      </v>
      </c>
      <c r="E2645" s="537" t="s">
        <v>138</v>
      </c>
      <c r="F2645" s="538">
        <f t="shared" si="360"/>
        <v>43739</v>
      </c>
      <c r="G2645" s="538">
        <f t="shared" si="361"/>
        <v>43830</v>
      </c>
      <c r="H2645" s="538">
        <f>'Information Input'!$H$35</f>
        <v>43555</v>
      </c>
      <c r="I2645" s="537" t="str">
        <f>'Information Input'!$J$22</f>
        <v>Quarterly</v>
      </c>
      <c r="J2645" s="538">
        <f>'Information Input'!$H$30</f>
        <v>43555</v>
      </c>
      <c r="K2645" s="537">
        <f>'Information Input'!$J$18</f>
        <v>2019</v>
      </c>
      <c r="L2645" s="579" t="s">
        <v>99</v>
      </c>
      <c r="M2645" s="540" t="s">
        <v>100</v>
      </c>
      <c r="N2645" s="541" t="s">
        <v>96</v>
      </c>
      <c r="O2645" s="542" t="s">
        <v>670</v>
      </c>
      <c r="P2645" s="537">
        <v>8</v>
      </c>
      <c r="Q2645" s="541" t="s">
        <v>148</v>
      </c>
      <c r="R2645" s="541" t="s">
        <v>239</v>
      </c>
      <c r="S2645" s="543">
        <f>'Report 1'!$Z$18</f>
        <v>0</v>
      </c>
      <c r="T2645" s="544">
        <f>'Report 1'!$Z$26</f>
        <v>0</v>
      </c>
      <c r="U2645" s="545">
        <f>'Report 1'!$Z$112</f>
        <v>0</v>
      </c>
    </row>
    <row r="2646" spans="2:21">
      <c r="B2646" s="535" t="s">
        <v>669</v>
      </c>
      <c r="C2646" s="536">
        <v>1</v>
      </c>
      <c r="D2646" s="537" t="str">
        <f>'Information Input'!$M$14</f>
        <v xml:space="preserve">      -      </v>
      </c>
      <c r="E2646" s="537" t="s">
        <v>138</v>
      </c>
      <c r="F2646" s="538">
        <f t="shared" si="360"/>
        <v>43739</v>
      </c>
      <c r="G2646" s="538">
        <f t="shared" si="361"/>
        <v>43830</v>
      </c>
      <c r="H2646" s="538">
        <f>'Information Input'!$H$35</f>
        <v>43555</v>
      </c>
      <c r="I2646" s="537" t="str">
        <f>'Information Input'!$J$22</f>
        <v>Quarterly</v>
      </c>
      <c r="J2646" s="538">
        <f>'Information Input'!$H$30</f>
        <v>43555</v>
      </c>
      <c r="K2646" s="537">
        <f>'Information Input'!$J$18</f>
        <v>2019</v>
      </c>
      <c r="L2646" s="579" t="s">
        <v>99</v>
      </c>
      <c r="M2646" s="540" t="s">
        <v>100</v>
      </c>
      <c r="N2646" s="541" t="s">
        <v>96</v>
      </c>
      <c r="O2646" s="542" t="s">
        <v>670</v>
      </c>
      <c r="P2646" s="537">
        <v>9</v>
      </c>
      <c r="Q2646" s="541" t="s">
        <v>149</v>
      </c>
      <c r="R2646" s="541" t="s">
        <v>239</v>
      </c>
      <c r="S2646" s="543">
        <f>'Report 1'!$Z$18</f>
        <v>0</v>
      </c>
      <c r="T2646" s="544">
        <f>'Report 1'!$Z$27</f>
        <v>0</v>
      </c>
      <c r="U2646" s="545">
        <f>'Report 1'!$Z$113</f>
        <v>0</v>
      </c>
    </row>
    <row r="2647" spans="2:21">
      <c r="B2647" s="535" t="s">
        <v>669</v>
      </c>
      <c r="C2647" s="536">
        <v>1</v>
      </c>
      <c r="D2647" s="537" t="str">
        <f>'Information Input'!$M$14</f>
        <v xml:space="preserve">      -      </v>
      </c>
      <c r="E2647" s="537" t="s">
        <v>138</v>
      </c>
      <c r="F2647" s="538">
        <f t="shared" si="360"/>
        <v>43739</v>
      </c>
      <c r="G2647" s="538">
        <f t="shared" si="361"/>
        <v>43830</v>
      </c>
      <c r="H2647" s="538">
        <f>'Information Input'!$H$35</f>
        <v>43555</v>
      </c>
      <c r="I2647" s="537" t="str">
        <f>'Information Input'!$J$22</f>
        <v>Quarterly</v>
      </c>
      <c r="J2647" s="538">
        <f>'Information Input'!$H$30</f>
        <v>43555</v>
      </c>
      <c r="K2647" s="537">
        <f>'Information Input'!$J$18</f>
        <v>2019</v>
      </c>
      <c r="L2647" s="579" t="s">
        <v>99</v>
      </c>
      <c r="M2647" s="540" t="s">
        <v>100</v>
      </c>
      <c r="N2647" s="541" t="s">
        <v>96</v>
      </c>
      <c r="O2647" s="542" t="s">
        <v>674</v>
      </c>
      <c r="P2647" s="537">
        <v>10</v>
      </c>
      <c r="Q2647" s="541" t="s">
        <v>150</v>
      </c>
      <c r="R2647" s="541" t="s">
        <v>239</v>
      </c>
      <c r="S2647" s="543">
        <f>'Report 1'!$Z$18</f>
        <v>0</v>
      </c>
      <c r="T2647" s="544">
        <f>'Report 1'!$Z$28</f>
        <v>0</v>
      </c>
      <c r="U2647" s="545">
        <f>'Report 1'!$Z$114</f>
        <v>0</v>
      </c>
    </row>
    <row r="2648" spans="2:21">
      <c r="B2648" s="535" t="s">
        <v>669</v>
      </c>
      <c r="C2648" s="536">
        <v>1</v>
      </c>
      <c r="D2648" s="537" t="str">
        <f>'Information Input'!$M$14</f>
        <v xml:space="preserve">      -      </v>
      </c>
      <c r="E2648" s="537" t="s">
        <v>138</v>
      </c>
      <c r="F2648" s="538">
        <f t="shared" si="360"/>
        <v>43739</v>
      </c>
      <c r="G2648" s="538">
        <f t="shared" si="361"/>
        <v>43830</v>
      </c>
      <c r="H2648" s="538">
        <f>'Information Input'!$H$35</f>
        <v>43555</v>
      </c>
      <c r="I2648" s="537" t="str">
        <f>'Information Input'!$J$22</f>
        <v>Quarterly</v>
      </c>
      <c r="J2648" s="538">
        <f>'Information Input'!$H$30</f>
        <v>43555</v>
      </c>
      <c r="K2648" s="537">
        <f>'Information Input'!$J$18</f>
        <v>2019</v>
      </c>
      <c r="L2648" s="579" t="s">
        <v>99</v>
      </c>
      <c r="M2648" s="540" t="s">
        <v>100</v>
      </c>
      <c r="N2648" s="541" t="s">
        <v>96</v>
      </c>
      <c r="O2648" s="542" t="s">
        <v>671</v>
      </c>
      <c r="P2648" s="537">
        <v>11</v>
      </c>
      <c r="Q2648" s="541" t="s">
        <v>153</v>
      </c>
      <c r="R2648" s="541" t="s">
        <v>231</v>
      </c>
      <c r="S2648" s="543">
        <f>'Report 1'!$Z$18</f>
        <v>0</v>
      </c>
      <c r="T2648" s="544">
        <f>'Report 1'!$Z$31</f>
        <v>0</v>
      </c>
      <c r="U2648" s="545">
        <f>'Report 1'!$Z$117</f>
        <v>0</v>
      </c>
    </row>
    <row r="2649" spans="2:21">
      <c r="B2649" s="535" t="s">
        <v>669</v>
      </c>
      <c r="C2649" s="536">
        <v>1</v>
      </c>
      <c r="D2649" s="537" t="str">
        <f>'Information Input'!$M$14</f>
        <v xml:space="preserve">      -      </v>
      </c>
      <c r="E2649" s="537" t="s">
        <v>138</v>
      </c>
      <c r="F2649" s="538">
        <f t="shared" si="360"/>
        <v>43739</v>
      </c>
      <c r="G2649" s="538">
        <f t="shared" si="361"/>
        <v>43830</v>
      </c>
      <c r="H2649" s="538">
        <f>'Information Input'!$H$35</f>
        <v>43555</v>
      </c>
      <c r="I2649" s="537" t="str">
        <f>'Information Input'!$J$22</f>
        <v>Quarterly</v>
      </c>
      <c r="J2649" s="538">
        <f>'Information Input'!$H$30</f>
        <v>43555</v>
      </c>
      <c r="K2649" s="537">
        <f>'Information Input'!$J$18</f>
        <v>2019</v>
      </c>
      <c r="L2649" s="579" t="s">
        <v>99</v>
      </c>
      <c r="M2649" s="540" t="s">
        <v>100</v>
      </c>
      <c r="N2649" s="541" t="s">
        <v>96</v>
      </c>
      <c r="O2649" s="542" t="s">
        <v>671</v>
      </c>
      <c r="P2649" s="537">
        <v>12</v>
      </c>
      <c r="Q2649" s="541" t="s">
        <v>154</v>
      </c>
      <c r="R2649" s="541" t="s">
        <v>231</v>
      </c>
      <c r="S2649" s="543">
        <f>'Report 1'!$Z$18</f>
        <v>0</v>
      </c>
      <c r="T2649" s="544">
        <f>'Report 1'!$Z$32</f>
        <v>0</v>
      </c>
      <c r="U2649" s="545">
        <f>'Report 1'!$Z$118</f>
        <v>0</v>
      </c>
    </row>
    <row r="2650" spans="2:21">
      <c r="B2650" s="535" t="s">
        <v>669</v>
      </c>
      <c r="C2650" s="536">
        <v>1</v>
      </c>
      <c r="D2650" s="537" t="str">
        <f>'Information Input'!$M$14</f>
        <v xml:space="preserve">      -      </v>
      </c>
      <c r="E2650" s="537" t="s">
        <v>138</v>
      </c>
      <c r="F2650" s="538">
        <f t="shared" si="360"/>
        <v>43739</v>
      </c>
      <c r="G2650" s="538">
        <f t="shared" si="361"/>
        <v>43830</v>
      </c>
      <c r="H2650" s="538">
        <f>'Information Input'!$H$35</f>
        <v>43555</v>
      </c>
      <c r="I2650" s="537" t="str">
        <f>'Information Input'!$J$22</f>
        <v>Quarterly</v>
      </c>
      <c r="J2650" s="538">
        <f>'Information Input'!$H$30</f>
        <v>43555</v>
      </c>
      <c r="K2650" s="537">
        <f>'Information Input'!$J$18</f>
        <v>2019</v>
      </c>
      <c r="L2650" s="579" t="s">
        <v>99</v>
      </c>
      <c r="M2650" s="540" t="s">
        <v>100</v>
      </c>
      <c r="N2650" s="541" t="s">
        <v>96</v>
      </c>
      <c r="O2650" s="542" t="s">
        <v>671</v>
      </c>
      <c r="P2650" s="537">
        <v>13</v>
      </c>
      <c r="Q2650" s="541" t="s">
        <v>155</v>
      </c>
      <c r="R2650" s="541" t="s">
        <v>232</v>
      </c>
      <c r="S2650" s="543">
        <f>'Report 1'!$Z$18</f>
        <v>0</v>
      </c>
      <c r="T2650" s="544">
        <f>'Report 1'!$Z$33</f>
        <v>0</v>
      </c>
      <c r="U2650" s="545">
        <f>'Report 1'!$Z$119</f>
        <v>0</v>
      </c>
    </row>
    <row r="2651" spans="2:21">
      <c r="B2651" s="535" t="s">
        <v>669</v>
      </c>
      <c r="C2651" s="536">
        <v>1</v>
      </c>
      <c r="D2651" s="537" t="str">
        <f>'Information Input'!$M$14</f>
        <v xml:space="preserve">      -      </v>
      </c>
      <c r="E2651" s="537" t="s">
        <v>138</v>
      </c>
      <c r="F2651" s="538">
        <f t="shared" si="360"/>
        <v>43739</v>
      </c>
      <c r="G2651" s="538">
        <f t="shared" si="361"/>
        <v>43830</v>
      </c>
      <c r="H2651" s="538">
        <f>'Information Input'!$H$35</f>
        <v>43555</v>
      </c>
      <c r="I2651" s="537" t="str">
        <f>'Information Input'!$J$22</f>
        <v>Quarterly</v>
      </c>
      <c r="J2651" s="538">
        <f>'Information Input'!$H$30</f>
        <v>43555</v>
      </c>
      <c r="K2651" s="537">
        <f>'Information Input'!$J$18</f>
        <v>2019</v>
      </c>
      <c r="L2651" s="579" t="s">
        <v>99</v>
      </c>
      <c r="M2651" s="540" t="s">
        <v>100</v>
      </c>
      <c r="N2651" s="541" t="s">
        <v>96</v>
      </c>
      <c r="O2651" s="542" t="s">
        <v>671</v>
      </c>
      <c r="P2651" s="537">
        <v>14</v>
      </c>
      <c r="Q2651" s="541" t="s">
        <v>156</v>
      </c>
      <c r="R2651" s="541" t="s">
        <v>233</v>
      </c>
      <c r="S2651" s="543">
        <f>'Report 1'!$Z$18</f>
        <v>0</v>
      </c>
      <c r="T2651" s="544">
        <f>'Report 1'!$Z$34</f>
        <v>0</v>
      </c>
      <c r="U2651" s="545">
        <f>'Report 1'!$Z$120</f>
        <v>0</v>
      </c>
    </row>
    <row r="2652" spans="2:21">
      <c r="B2652" s="535" t="s">
        <v>669</v>
      </c>
      <c r="C2652" s="536">
        <v>1</v>
      </c>
      <c r="D2652" s="537" t="str">
        <f>'Information Input'!$M$14</f>
        <v xml:space="preserve">      -      </v>
      </c>
      <c r="E2652" s="537" t="s">
        <v>138</v>
      </c>
      <c r="F2652" s="538">
        <f t="shared" si="360"/>
        <v>43739</v>
      </c>
      <c r="G2652" s="538">
        <f t="shared" si="361"/>
        <v>43830</v>
      </c>
      <c r="H2652" s="538">
        <f>'Information Input'!$H$35</f>
        <v>43555</v>
      </c>
      <c r="I2652" s="537" t="str">
        <f>'Information Input'!$J$22</f>
        <v>Quarterly</v>
      </c>
      <c r="J2652" s="538">
        <f>'Information Input'!$H$30</f>
        <v>43555</v>
      </c>
      <c r="K2652" s="537">
        <f>'Information Input'!$J$18</f>
        <v>2019</v>
      </c>
      <c r="L2652" s="579" t="s">
        <v>99</v>
      </c>
      <c r="M2652" s="540" t="s">
        <v>100</v>
      </c>
      <c r="N2652" s="541" t="s">
        <v>96</v>
      </c>
      <c r="O2652" s="542" t="s">
        <v>671</v>
      </c>
      <c r="P2652" s="537">
        <v>15</v>
      </c>
      <c r="Q2652" s="541" t="s">
        <v>157</v>
      </c>
      <c r="R2652" s="541" t="s">
        <v>234</v>
      </c>
      <c r="S2652" s="543">
        <f>'Report 1'!$Z$18</f>
        <v>0</v>
      </c>
      <c r="T2652" s="544">
        <f>'Report 1'!$Z$35</f>
        <v>0</v>
      </c>
      <c r="U2652" s="545">
        <f>'Report 1'!$Z$121</f>
        <v>0</v>
      </c>
    </row>
    <row r="2653" spans="2:21">
      <c r="B2653" s="535" t="s">
        <v>669</v>
      </c>
      <c r="C2653" s="536">
        <v>1</v>
      </c>
      <c r="D2653" s="537" t="str">
        <f>'Information Input'!$M$14</f>
        <v xml:space="preserve">      -      </v>
      </c>
      <c r="E2653" s="537" t="s">
        <v>138</v>
      </c>
      <c r="F2653" s="538">
        <f t="shared" si="360"/>
        <v>43739</v>
      </c>
      <c r="G2653" s="538">
        <f t="shared" si="361"/>
        <v>43830</v>
      </c>
      <c r="H2653" s="538">
        <f>'Information Input'!$H$35</f>
        <v>43555</v>
      </c>
      <c r="I2653" s="537" t="str">
        <f>'Information Input'!$J$22</f>
        <v>Quarterly</v>
      </c>
      <c r="J2653" s="538">
        <f>'Information Input'!$H$30</f>
        <v>43555</v>
      </c>
      <c r="K2653" s="537">
        <f>'Information Input'!$J$18</f>
        <v>2019</v>
      </c>
      <c r="L2653" s="579" t="s">
        <v>99</v>
      </c>
      <c r="M2653" s="540" t="s">
        <v>100</v>
      </c>
      <c r="N2653" s="541" t="s">
        <v>96</v>
      </c>
      <c r="O2653" s="542" t="s">
        <v>671</v>
      </c>
      <c r="P2653" s="537">
        <v>16</v>
      </c>
      <c r="Q2653" s="541" t="s">
        <v>158</v>
      </c>
      <c r="R2653" s="541" t="s">
        <v>235</v>
      </c>
      <c r="S2653" s="543">
        <f>'Report 1'!$Z$18</f>
        <v>0</v>
      </c>
      <c r="T2653" s="544">
        <f>'Report 1'!$Z$36</f>
        <v>0</v>
      </c>
      <c r="U2653" s="545">
        <f>'Report 1'!$Z$122</f>
        <v>0</v>
      </c>
    </row>
    <row r="2654" spans="2:21">
      <c r="B2654" s="535" t="s">
        <v>669</v>
      </c>
      <c r="C2654" s="536">
        <v>1</v>
      </c>
      <c r="D2654" s="537" t="str">
        <f>'Information Input'!$M$14</f>
        <v xml:space="preserve">      -      </v>
      </c>
      <c r="E2654" s="537" t="s">
        <v>138</v>
      </c>
      <c r="F2654" s="538">
        <f t="shared" si="360"/>
        <v>43739</v>
      </c>
      <c r="G2654" s="538">
        <f t="shared" si="361"/>
        <v>43830</v>
      </c>
      <c r="H2654" s="538">
        <f>'Information Input'!$H$35</f>
        <v>43555</v>
      </c>
      <c r="I2654" s="537" t="str">
        <f>'Information Input'!$J$22</f>
        <v>Quarterly</v>
      </c>
      <c r="J2654" s="538">
        <f>'Information Input'!$H$30</f>
        <v>43555</v>
      </c>
      <c r="K2654" s="537">
        <f>'Information Input'!$J$18</f>
        <v>2019</v>
      </c>
      <c r="L2654" s="579" t="s">
        <v>99</v>
      </c>
      <c r="M2654" s="540" t="s">
        <v>100</v>
      </c>
      <c r="N2654" s="541" t="s">
        <v>96</v>
      </c>
      <c r="O2654" s="542" t="s">
        <v>671</v>
      </c>
      <c r="P2654" s="537">
        <v>17</v>
      </c>
      <c r="Q2654" s="541" t="s">
        <v>159</v>
      </c>
      <c r="R2654" s="541" t="s">
        <v>235</v>
      </c>
      <c r="S2654" s="543">
        <f>'Report 1'!$Z$18</f>
        <v>0</v>
      </c>
      <c r="T2654" s="544">
        <f>'Report 1'!$Z$37</f>
        <v>0</v>
      </c>
      <c r="U2654" s="545">
        <f>'Report 1'!$Z$123</f>
        <v>0</v>
      </c>
    </row>
    <row r="2655" spans="2:21">
      <c r="B2655" s="535" t="s">
        <v>669</v>
      </c>
      <c r="C2655" s="536">
        <v>1</v>
      </c>
      <c r="D2655" s="537" t="str">
        <f>'Information Input'!$M$14</f>
        <v xml:space="preserve">      -      </v>
      </c>
      <c r="E2655" s="537" t="s">
        <v>138</v>
      </c>
      <c r="F2655" s="538">
        <f t="shared" si="360"/>
        <v>43739</v>
      </c>
      <c r="G2655" s="538">
        <f t="shared" si="361"/>
        <v>43830</v>
      </c>
      <c r="H2655" s="538">
        <f>'Information Input'!$H$35</f>
        <v>43555</v>
      </c>
      <c r="I2655" s="537" t="str">
        <f>'Information Input'!$J$22</f>
        <v>Quarterly</v>
      </c>
      <c r="J2655" s="538">
        <f>'Information Input'!$H$30</f>
        <v>43555</v>
      </c>
      <c r="K2655" s="537">
        <f>'Information Input'!$J$18</f>
        <v>2019</v>
      </c>
      <c r="L2655" s="579" t="s">
        <v>99</v>
      </c>
      <c r="M2655" s="540" t="s">
        <v>100</v>
      </c>
      <c r="N2655" s="541" t="s">
        <v>96</v>
      </c>
      <c r="O2655" s="542" t="s">
        <v>671</v>
      </c>
      <c r="P2655" s="537">
        <v>18</v>
      </c>
      <c r="Q2655" s="541" t="s">
        <v>160</v>
      </c>
      <c r="R2655" s="541" t="s">
        <v>235</v>
      </c>
      <c r="S2655" s="543">
        <f>'Report 1'!$Z$18</f>
        <v>0</v>
      </c>
      <c r="T2655" s="544">
        <f>'Report 1'!$Z$38</f>
        <v>0</v>
      </c>
      <c r="U2655" s="545">
        <f>'Report 1'!$Z$124</f>
        <v>0</v>
      </c>
    </row>
    <row r="2656" spans="2:21">
      <c r="B2656" s="535" t="s">
        <v>669</v>
      </c>
      <c r="C2656" s="536">
        <v>1</v>
      </c>
      <c r="D2656" s="537" t="str">
        <f>'Information Input'!$M$14</f>
        <v xml:space="preserve">      -      </v>
      </c>
      <c r="E2656" s="537" t="s">
        <v>138</v>
      </c>
      <c r="F2656" s="538">
        <f t="shared" si="360"/>
        <v>43739</v>
      </c>
      <c r="G2656" s="538">
        <f t="shared" si="361"/>
        <v>43830</v>
      </c>
      <c r="H2656" s="538">
        <f>'Information Input'!$H$35</f>
        <v>43555</v>
      </c>
      <c r="I2656" s="537" t="str">
        <f>'Information Input'!$J$22</f>
        <v>Quarterly</v>
      </c>
      <c r="J2656" s="538">
        <f>'Information Input'!$H$30</f>
        <v>43555</v>
      </c>
      <c r="K2656" s="537">
        <f>'Information Input'!$J$18</f>
        <v>2019</v>
      </c>
      <c r="L2656" s="579" t="s">
        <v>99</v>
      </c>
      <c r="M2656" s="540" t="s">
        <v>100</v>
      </c>
      <c r="N2656" s="541" t="s">
        <v>96</v>
      </c>
      <c r="O2656" s="542" t="s">
        <v>671</v>
      </c>
      <c r="P2656" s="537">
        <v>19</v>
      </c>
      <c r="Q2656" s="541" t="s">
        <v>161</v>
      </c>
      <c r="R2656" s="541" t="s">
        <v>235</v>
      </c>
      <c r="S2656" s="543">
        <f>'Report 1'!$Z$18</f>
        <v>0</v>
      </c>
      <c r="T2656" s="544">
        <f>'Report 1'!$Z$39</f>
        <v>0</v>
      </c>
      <c r="U2656" s="545">
        <f>'Report 1'!$Z$125</f>
        <v>0</v>
      </c>
    </row>
    <row r="2657" spans="2:21">
      <c r="B2657" s="535" t="s">
        <v>669</v>
      </c>
      <c r="C2657" s="536">
        <v>1</v>
      </c>
      <c r="D2657" s="537" t="str">
        <f>'Information Input'!$M$14</f>
        <v xml:space="preserve">      -      </v>
      </c>
      <c r="E2657" s="537" t="s">
        <v>138</v>
      </c>
      <c r="F2657" s="538">
        <f t="shared" si="360"/>
        <v>43739</v>
      </c>
      <c r="G2657" s="538">
        <f t="shared" si="361"/>
        <v>43830</v>
      </c>
      <c r="H2657" s="538">
        <f>'Information Input'!$H$35</f>
        <v>43555</v>
      </c>
      <c r="I2657" s="537" t="str">
        <f>'Information Input'!$J$22</f>
        <v>Quarterly</v>
      </c>
      <c r="J2657" s="538">
        <f>'Information Input'!$H$30</f>
        <v>43555</v>
      </c>
      <c r="K2657" s="537">
        <f>'Information Input'!$J$18</f>
        <v>2019</v>
      </c>
      <c r="L2657" s="579" t="s">
        <v>99</v>
      </c>
      <c r="M2657" s="540" t="s">
        <v>100</v>
      </c>
      <c r="N2657" s="541" t="s">
        <v>96</v>
      </c>
      <c r="O2657" s="542" t="s">
        <v>671</v>
      </c>
      <c r="P2657" s="537">
        <v>20</v>
      </c>
      <c r="Q2657" s="541" t="s">
        <v>162</v>
      </c>
      <c r="R2657" s="541" t="s">
        <v>235</v>
      </c>
      <c r="S2657" s="543">
        <f>'Report 1'!$Z$18</f>
        <v>0</v>
      </c>
      <c r="T2657" s="544">
        <f>'Report 1'!$Z$40</f>
        <v>0</v>
      </c>
      <c r="U2657" s="545">
        <f>'Report 1'!$Z$126</f>
        <v>0</v>
      </c>
    </row>
    <row r="2658" spans="2:21">
      <c r="B2658" s="535" t="s">
        <v>669</v>
      </c>
      <c r="C2658" s="536">
        <v>1</v>
      </c>
      <c r="D2658" s="537" t="str">
        <f>'Information Input'!$M$14</f>
        <v xml:space="preserve">      -      </v>
      </c>
      <c r="E2658" s="537" t="s">
        <v>138</v>
      </c>
      <c r="F2658" s="538">
        <f t="shared" si="360"/>
        <v>43739</v>
      </c>
      <c r="G2658" s="538">
        <f t="shared" si="361"/>
        <v>43830</v>
      </c>
      <c r="H2658" s="538">
        <f>'Information Input'!$H$35</f>
        <v>43555</v>
      </c>
      <c r="I2658" s="537" t="str">
        <f>'Information Input'!$J$22</f>
        <v>Quarterly</v>
      </c>
      <c r="J2658" s="538">
        <f>'Information Input'!$H$30</f>
        <v>43555</v>
      </c>
      <c r="K2658" s="537">
        <f>'Information Input'!$J$18</f>
        <v>2019</v>
      </c>
      <c r="L2658" s="579" t="s">
        <v>99</v>
      </c>
      <c r="M2658" s="540" t="s">
        <v>100</v>
      </c>
      <c r="N2658" s="541" t="s">
        <v>96</v>
      </c>
      <c r="O2658" s="542" t="s">
        <v>671</v>
      </c>
      <c r="P2658" s="537">
        <v>21</v>
      </c>
      <c r="Q2658" s="541" t="s">
        <v>163</v>
      </c>
      <c r="R2658" s="541" t="s">
        <v>235</v>
      </c>
      <c r="S2658" s="543">
        <f>'Report 1'!$Z$18</f>
        <v>0</v>
      </c>
      <c r="T2658" s="544">
        <f>'Report 1'!$Z$41</f>
        <v>0</v>
      </c>
      <c r="U2658" s="545">
        <f>'Report 1'!$Z$127</f>
        <v>0</v>
      </c>
    </row>
    <row r="2659" spans="2:21">
      <c r="B2659" s="535" t="s">
        <v>669</v>
      </c>
      <c r="C2659" s="536">
        <v>1</v>
      </c>
      <c r="D2659" s="537" t="str">
        <f>'Information Input'!$M$14</f>
        <v xml:space="preserve">      -      </v>
      </c>
      <c r="E2659" s="537" t="s">
        <v>138</v>
      </c>
      <c r="F2659" s="538">
        <f t="shared" si="360"/>
        <v>43739</v>
      </c>
      <c r="G2659" s="538">
        <f t="shared" si="361"/>
        <v>43830</v>
      </c>
      <c r="H2659" s="538">
        <f>'Information Input'!$H$35</f>
        <v>43555</v>
      </c>
      <c r="I2659" s="537" t="str">
        <f>'Information Input'!$J$22</f>
        <v>Quarterly</v>
      </c>
      <c r="J2659" s="538">
        <f>'Information Input'!$H$30</f>
        <v>43555</v>
      </c>
      <c r="K2659" s="537">
        <f>'Information Input'!$J$18</f>
        <v>2019</v>
      </c>
      <c r="L2659" s="579" t="s">
        <v>99</v>
      </c>
      <c r="M2659" s="540" t="s">
        <v>100</v>
      </c>
      <c r="N2659" s="541" t="s">
        <v>96</v>
      </c>
      <c r="O2659" s="542" t="s">
        <v>671</v>
      </c>
      <c r="P2659" s="537">
        <v>22</v>
      </c>
      <c r="Q2659" s="541" t="s">
        <v>164</v>
      </c>
      <c r="R2659" s="541" t="s">
        <v>236</v>
      </c>
      <c r="S2659" s="543">
        <f>'Report 1'!$Z$18</f>
        <v>0</v>
      </c>
      <c r="T2659" s="544">
        <f>'Report 1'!$Z$42</f>
        <v>0</v>
      </c>
      <c r="U2659" s="545">
        <f>'Report 1'!$Z$128</f>
        <v>0</v>
      </c>
    </row>
    <row r="2660" spans="2:21">
      <c r="B2660" s="535" t="s">
        <v>669</v>
      </c>
      <c r="C2660" s="536">
        <v>1</v>
      </c>
      <c r="D2660" s="537" t="str">
        <f>'Information Input'!$M$14</f>
        <v xml:space="preserve">      -      </v>
      </c>
      <c r="E2660" s="537" t="s">
        <v>138</v>
      </c>
      <c r="F2660" s="538">
        <f t="shared" si="360"/>
        <v>43739</v>
      </c>
      <c r="G2660" s="538">
        <f t="shared" si="361"/>
        <v>43830</v>
      </c>
      <c r="H2660" s="538">
        <f>'Information Input'!$H$35</f>
        <v>43555</v>
      </c>
      <c r="I2660" s="537" t="str">
        <f>'Information Input'!$J$22</f>
        <v>Quarterly</v>
      </c>
      <c r="J2660" s="538">
        <f>'Information Input'!$H$30</f>
        <v>43555</v>
      </c>
      <c r="K2660" s="537">
        <f>'Information Input'!$J$18</f>
        <v>2019</v>
      </c>
      <c r="L2660" s="579" t="s">
        <v>99</v>
      </c>
      <c r="M2660" s="540" t="s">
        <v>100</v>
      </c>
      <c r="N2660" s="541" t="s">
        <v>96</v>
      </c>
      <c r="O2660" s="542" t="s">
        <v>671</v>
      </c>
      <c r="P2660" s="537">
        <v>23</v>
      </c>
      <c r="Q2660" s="541" t="s">
        <v>165</v>
      </c>
      <c r="R2660" s="541" t="s">
        <v>236</v>
      </c>
      <c r="S2660" s="543">
        <f>'Report 1'!$Z$18</f>
        <v>0</v>
      </c>
      <c r="T2660" s="544">
        <f>'Report 1'!$Z$43</f>
        <v>0</v>
      </c>
      <c r="U2660" s="545">
        <f>'Report 1'!$Z$129</f>
        <v>0</v>
      </c>
    </row>
    <row r="2661" spans="2:21">
      <c r="B2661" s="535" t="s">
        <v>669</v>
      </c>
      <c r="C2661" s="536">
        <v>1</v>
      </c>
      <c r="D2661" s="537" t="str">
        <f>'Information Input'!$M$14</f>
        <v xml:space="preserve">      -      </v>
      </c>
      <c r="E2661" s="537" t="s">
        <v>138</v>
      </c>
      <c r="F2661" s="538">
        <f t="shared" si="360"/>
        <v>43739</v>
      </c>
      <c r="G2661" s="538">
        <f t="shared" si="361"/>
        <v>43830</v>
      </c>
      <c r="H2661" s="538">
        <f>'Information Input'!$H$35</f>
        <v>43555</v>
      </c>
      <c r="I2661" s="537" t="str">
        <f>'Information Input'!$J$22</f>
        <v>Quarterly</v>
      </c>
      <c r="J2661" s="538">
        <f>'Information Input'!$H$30</f>
        <v>43555</v>
      </c>
      <c r="K2661" s="537">
        <f>'Information Input'!$J$18</f>
        <v>2019</v>
      </c>
      <c r="L2661" s="579" t="s">
        <v>99</v>
      </c>
      <c r="M2661" s="540" t="s">
        <v>100</v>
      </c>
      <c r="N2661" s="541" t="s">
        <v>96</v>
      </c>
      <c r="O2661" s="542" t="s">
        <v>671</v>
      </c>
      <c r="P2661" s="537">
        <v>24</v>
      </c>
      <c r="Q2661" s="541" t="s">
        <v>166</v>
      </c>
      <c r="R2661" s="541" t="s">
        <v>233</v>
      </c>
      <c r="S2661" s="543">
        <f>'Report 1'!$Z$18</f>
        <v>0</v>
      </c>
      <c r="T2661" s="544">
        <f>'Report 1'!$Z$44</f>
        <v>0</v>
      </c>
      <c r="U2661" s="545">
        <f>'Report 1'!$Z$130</f>
        <v>0</v>
      </c>
    </row>
    <row r="2662" spans="2:21">
      <c r="B2662" s="535" t="s">
        <v>669</v>
      </c>
      <c r="C2662" s="536">
        <v>1</v>
      </c>
      <c r="D2662" s="537" t="str">
        <f>'Information Input'!$M$14</f>
        <v xml:space="preserve">      -      </v>
      </c>
      <c r="E2662" s="537" t="s">
        <v>138</v>
      </c>
      <c r="F2662" s="538">
        <f t="shared" si="360"/>
        <v>43739</v>
      </c>
      <c r="G2662" s="538">
        <f t="shared" si="361"/>
        <v>43830</v>
      </c>
      <c r="H2662" s="538">
        <f>'Information Input'!$H$35</f>
        <v>43555</v>
      </c>
      <c r="I2662" s="537" t="str">
        <f>'Information Input'!$J$22</f>
        <v>Quarterly</v>
      </c>
      <c r="J2662" s="538">
        <f>'Information Input'!$H$30</f>
        <v>43555</v>
      </c>
      <c r="K2662" s="537">
        <f>'Information Input'!$J$18</f>
        <v>2019</v>
      </c>
      <c r="L2662" s="579" t="s">
        <v>99</v>
      </c>
      <c r="M2662" s="540" t="s">
        <v>100</v>
      </c>
      <c r="N2662" s="541" t="s">
        <v>96</v>
      </c>
      <c r="O2662" s="542" t="s">
        <v>671</v>
      </c>
      <c r="P2662" s="537">
        <v>25</v>
      </c>
      <c r="Q2662" s="541" t="s">
        <v>167</v>
      </c>
      <c r="R2662" s="541" t="s">
        <v>233</v>
      </c>
      <c r="S2662" s="543">
        <f>'Report 1'!$Z$18</f>
        <v>0</v>
      </c>
      <c r="T2662" s="544">
        <f>'Report 1'!$Z$45</f>
        <v>0</v>
      </c>
      <c r="U2662" s="545">
        <f>'Report 1'!$Z$131</f>
        <v>0</v>
      </c>
    </row>
    <row r="2663" spans="2:21">
      <c r="B2663" s="535" t="s">
        <v>669</v>
      </c>
      <c r="C2663" s="536">
        <v>1</v>
      </c>
      <c r="D2663" s="537" t="str">
        <f>'Information Input'!$M$14</f>
        <v xml:space="preserve">      -      </v>
      </c>
      <c r="E2663" s="537" t="s">
        <v>138</v>
      </c>
      <c r="F2663" s="538">
        <f t="shared" si="360"/>
        <v>43739</v>
      </c>
      <c r="G2663" s="538">
        <f t="shared" si="361"/>
        <v>43830</v>
      </c>
      <c r="H2663" s="538">
        <f>'Information Input'!$H$35</f>
        <v>43555</v>
      </c>
      <c r="I2663" s="537" t="str">
        <f>'Information Input'!$J$22</f>
        <v>Quarterly</v>
      </c>
      <c r="J2663" s="538">
        <f>'Information Input'!$H$30</f>
        <v>43555</v>
      </c>
      <c r="K2663" s="537">
        <f>'Information Input'!$J$18</f>
        <v>2019</v>
      </c>
      <c r="L2663" s="579" t="s">
        <v>99</v>
      </c>
      <c r="M2663" s="540" t="s">
        <v>100</v>
      </c>
      <c r="N2663" s="541" t="s">
        <v>96</v>
      </c>
      <c r="O2663" s="542" t="s">
        <v>671</v>
      </c>
      <c r="P2663" s="537">
        <v>26</v>
      </c>
      <c r="Q2663" s="541" t="s">
        <v>168</v>
      </c>
      <c r="R2663" s="541" t="s">
        <v>237</v>
      </c>
      <c r="S2663" s="543">
        <f>'Report 1'!$Z$18</f>
        <v>0</v>
      </c>
      <c r="T2663" s="544">
        <f>'Report 1'!$Z$46</f>
        <v>0</v>
      </c>
      <c r="U2663" s="545">
        <f>'Report 1'!$Z$132</f>
        <v>0</v>
      </c>
    </row>
    <row r="2664" spans="2:21">
      <c r="B2664" s="535" t="s">
        <v>669</v>
      </c>
      <c r="C2664" s="536">
        <v>1</v>
      </c>
      <c r="D2664" s="537" t="str">
        <f>'Information Input'!$M$14</f>
        <v xml:space="preserve">      -      </v>
      </c>
      <c r="E2664" s="537" t="s">
        <v>138</v>
      </c>
      <c r="F2664" s="538">
        <f t="shared" si="360"/>
        <v>43739</v>
      </c>
      <c r="G2664" s="538">
        <f t="shared" si="361"/>
        <v>43830</v>
      </c>
      <c r="H2664" s="538">
        <f>'Information Input'!$H$35</f>
        <v>43555</v>
      </c>
      <c r="I2664" s="537" t="str">
        <f>'Information Input'!$J$22</f>
        <v>Quarterly</v>
      </c>
      <c r="J2664" s="538">
        <f>'Information Input'!$H$30</f>
        <v>43555</v>
      </c>
      <c r="K2664" s="537">
        <f>'Information Input'!$J$18</f>
        <v>2019</v>
      </c>
      <c r="L2664" s="579" t="s">
        <v>99</v>
      </c>
      <c r="M2664" s="540" t="s">
        <v>100</v>
      </c>
      <c r="N2664" s="541" t="s">
        <v>96</v>
      </c>
      <c r="O2664" s="542" t="s">
        <v>671</v>
      </c>
      <c r="P2664" s="537">
        <v>27</v>
      </c>
      <c r="Q2664" s="541" t="s">
        <v>169</v>
      </c>
      <c r="R2664" s="541" t="s">
        <v>235</v>
      </c>
      <c r="S2664" s="543">
        <f>'Report 1'!$Z$18</f>
        <v>0</v>
      </c>
      <c r="T2664" s="544">
        <f>'Report 1'!$Z$47</f>
        <v>0</v>
      </c>
      <c r="U2664" s="545">
        <f>'Report 1'!$Z$133</f>
        <v>0</v>
      </c>
    </row>
    <row r="2665" spans="2:21">
      <c r="B2665" s="535" t="s">
        <v>669</v>
      </c>
      <c r="C2665" s="536">
        <v>1</v>
      </c>
      <c r="D2665" s="537" t="str">
        <f>'Information Input'!$M$14</f>
        <v xml:space="preserve">      -      </v>
      </c>
      <c r="E2665" s="537" t="s">
        <v>138</v>
      </c>
      <c r="F2665" s="538">
        <f t="shared" si="360"/>
        <v>43739</v>
      </c>
      <c r="G2665" s="538">
        <f t="shared" si="361"/>
        <v>43830</v>
      </c>
      <c r="H2665" s="538">
        <f>'Information Input'!$H$35</f>
        <v>43555</v>
      </c>
      <c r="I2665" s="537" t="str">
        <f>'Information Input'!$J$22</f>
        <v>Quarterly</v>
      </c>
      <c r="J2665" s="538">
        <f>'Information Input'!$H$30</f>
        <v>43555</v>
      </c>
      <c r="K2665" s="537">
        <f>'Information Input'!$J$18</f>
        <v>2019</v>
      </c>
      <c r="L2665" s="579" t="s">
        <v>99</v>
      </c>
      <c r="M2665" s="540" t="s">
        <v>100</v>
      </c>
      <c r="N2665" s="541" t="s">
        <v>96</v>
      </c>
      <c r="O2665" s="542" t="s">
        <v>671</v>
      </c>
      <c r="P2665" s="537">
        <v>28</v>
      </c>
      <c r="Q2665" s="541" t="s">
        <v>170</v>
      </c>
      <c r="R2665" s="541" t="s">
        <v>235</v>
      </c>
      <c r="S2665" s="543">
        <f>'Report 1'!$Z$18</f>
        <v>0</v>
      </c>
      <c r="T2665" s="544">
        <f>'Report 1'!$Z$48</f>
        <v>0</v>
      </c>
      <c r="U2665" s="545">
        <f>'Report 1'!$Z$134</f>
        <v>0</v>
      </c>
    </row>
    <row r="2666" spans="2:21">
      <c r="B2666" s="535" t="s">
        <v>669</v>
      </c>
      <c r="C2666" s="536">
        <v>1</v>
      </c>
      <c r="D2666" s="537" t="str">
        <f>'Information Input'!$M$14</f>
        <v xml:space="preserve">      -      </v>
      </c>
      <c r="E2666" s="537" t="s">
        <v>138</v>
      </c>
      <c r="F2666" s="538">
        <f t="shared" si="360"/>
        <v>43739</v>
      </c>
      <c r="G2666" s="538">
        <f t="shared" si="361"/>
        <v>43830</v>
      </c>
      <c r="H2666" s="538">
        <f>'Information Input'!$H$35</f>
        <v>43555</v>
      </c>
      <c r="I2666" s="537" t="str">
        <f>'Information Input'!$J$22</f>
        <v>Quarterly</v>
      </c>
      <c r="J2666" s="538">
        <f>'Information Input'!$H$30</f>
        <v>43555</v>
      </c>
      <c r="K2666" s="537">
        <f>'Information Input'!$J$18</f>
        <v>2019</v>
      </c>
      <c r="L2666" s="579" t="s">
        <v>99</v>
      </c>
      <c r="M2666" s="540" t="s">
        <v>100</v>
      </c>
      <c r="N2666" s="541" t="s">
        <v>96</v>
      </c>
      <c r="O2666" s="542" t="s">
        <v>671</v>
      </c>
      <c r="P2666" s="537">
        <v>29</v>
      </c>
      <c r="Q2666" s="541" t="s">
        <v>171</v>
      </c>
      <c r="R2666" s="541" t="s">
        <v>238</v>
      </c>
      <c r="S2666" s="543">
        <f>'Report 1'!$Z$18</f>
        <v>0</v>
      </c>
      <c r="T2666" s="544">
        <f>'Report 1'!$Z$49</f>
        <v>0</v>
      </c>
      <c r="U2666" s="545">
        <f>'Report 1'!$Z$135</f>
        <v>0</v>
      </c>
    </row>
    <row r="2667" spans="2:21">
      <c r="B2667" s="535" t="s">
        <v>669</v>
      </c>
      <c r="C2667" s="536">
        <v>1</v>
      </c>
      <c r="D2667" s="537" t="str">
        <f>'Information Input'!$M$14</f>
        <v xml:space="preserve">      -      </v>
      </c>
      <c r="E2667" s="537" t="s">
        <v>138</v>
      </c>
      <c r="F2667" s="538">
        <f t="shared" si="360"/>
        <v>43739</v>
      </c>
      <c r="G2667" s="538">
        <f t="shared" si="361"/>
        <v>43830</v>
      </c>
      <c r="H2667" s="538">
        <f>'Information Input'!$H$35</f>
        <v>43555</v>
      </c>
      <c r="I2667" s="537" t="str">
        <f>'Information Input'!$J$22</f>
        <v>Quarterly</v>
      </c>
      <c r="J2667" s="538">
        <f>'Information Input'!$H$30</f>
        <v>43555</v>
      </c>
      <c r="K2667" s="537">
        <f>'Information Input'!$J$18</f>
        <v>2019</v>
      </c>
      <c r="L2667" s="579" t="s">
        <v>99</v>
      </c>
      <c r="M2667" s="540" t="s">
        <v>100</v>
      </c>
      <c r="N2667" s="541" t="s">
        <v>96</v>
      </c>
      <c r="O2667" s="542" t="s">
        <v>671</v>
      </c>
      <c r="P2667" s="537">
        <v>30</v>
      </c>
      <c r="Q2667" s="541" t="s">
        <v>172</v>
      </c>
      <c r="R2667" s="541" t="s">
        <v>238</v>
      </c>
      <c r="S2667" s="543">
        <f>'Report 1'!$Z$18</f>
        <v>0</v>
      </c>
      <c r="T2667" s="544">
        <f>'Report 1'!$Z$50</f>
        <v>0</v>
      </c>
      <c r="U2667" s="545">
        <f>'Report 1'!$Z$136</f>
        <v>0</v>
      </c>
    </row>
    <row r="2668" spans="2:21">
      <c r="B2668" s="535" t="s">
        <v>669</v>
      </c>
      <c r="C2668" s="536">
        <v>1</v>
      </c>
      <c r="D2668" s="537" t="str">
        <f>'Information Input'!$M$14</f>
        <v xml:space="preserve">      -      </v>
      </c>
      <c r="E2668" s="537" t="s">
        <v>138</v>
      </c>
      <c r="F2668" s="538">
        <f t="shared" si="360"/>
        <v>43739</v>
      </c>
      <c r="G2668" s="538">
        <f t="shared" si="361"/>
        <v>43830</v>
      </c>
      <c r="H2668" s="538">
        <f>'Information Input'!$H$35</f>
        <v>43555</v>
      </c>
      <c r="I2668" s="537" t="str">
        <f>'Information Input'!$J$22</f>
        <v>Quarterly</v>
      </c>
      <c r="J2668" s="538">
        <f>'Information Input'!$H$30</f>
        <v>43555</v>
      </c>
      <c r="K2668" s="537">
        <f>'Information Input'!$J$18</f>
        <v>2019</v>
      </c>
      <c r="L2668" s="579" t="s">
        <v>99</v>
      </c>
      <c r="M2668" s="540" t="s">
        <v>100</v>
      </c>
      <c r="N2668" s="541" t="s">
        <v>96</v>
      </c>
      <c r="O2668" s="542" t="s">
        <v>671</v>
      </c>
      <c r="P2668" s="537">
        <v>31</v>
      </c>
      <c r="Q2668" s="541" t="s">
        <v>173</v>
      </c>
      <c r="R2668" s="541" t="s">
        <v>233</v>
      </c>
      <c r="S2668" s="543">
        <f>'Report 1'!$Z$18</f>
        <v>0</v>
      </c>
      <c r="T2668" s="544">
        <f>'Report 1'!$Z$51</f>
        <v>0</v>
      </c>
      <c r="U2668" s="545">
        <f>'Report 1'!$Z$137</f>
        <v>0</v>
      </c>
    </row>
    <row r="2669" spans="2:21">
      <c r="B2669" s="535" t="s">
        <v>669</v>
      </c>
      <c r="C2669" s="536">
        <v>1</v>
      </c>
      <c r="D2669" s="537" t="str">
        <f>'Information Input'!$M$14</f>
        <v xml:space="preserve">      -      </v>
      </c>
      <c r="E2669" s="537" t="s">
        <v>138</v>
      </c>
      <c r="F2669" s="538">
        <f t="shared" si="360"/>
        <v>43739</v>
      </c>
      <c r="G2669" s="538">
        <f t="shared" si="361"/>
        <v>43830</v>
      </c>
      <c r="H2669" s="538">
        <f>'Information Input'!$H$35</f>
        <v>43555</v>
      </c>
      <c r="I2669" s="537" t="str">
        <f>'Information Input'!$J$22</f>
        <v>Quarterly</v>
      </c>
      <c r="J2669" s="538">
        <f>'Information Input'!$H$30</f>
        <v>43555</v>
      </c>
      <c r="K2669" s="537">
        <f>'Information Input'!$J$18</f>
        <v>2019</v>
      </c>
      <c r="L2669" s="579" t="s">
        <v>99</v>
      </c>
      <c r="M2669" s="540" t="s">
        <v>100</v>
      </c>
      <c r="N2669" s="541" t="s">
        <v>96</v>
      </c>
      <c r="O2669" s="542" t="s">
        <v>671</v>
      </c>
      <c r="P2669" s="537">
        <v>32</v>
      </c>
      <c r="Q2669" s="541" t="s">
        <v>174</v>
      </c>
      <c r="R2669" s="541" t="s">
        <v>238</v>
      </c>
      <c r="S2669" s="543">
        <f>'Report 1'!$Z$18</f>
        <v>0</v>
      </c>
      <c r="T2669" s="544">
        <f>'Report 1'!$Z$52</f>
        <v>0</v>
      </c>
      <c r="U2669" s="545">
        <f>'Report 1'!$Z$138</f>
        <v>0</v>
      </c>
    </row>
    <row r="2670" spans="2:21">
      <c r="B2670" s="535" t="s">
        <v>669</v>
      </c>
      <c r="C2670" s="536">
        <v>1</v>
      </c>
      <c r="D2670" s="537" t="str">
        <f>'Information Input'!$M$14</f>
        <v xml:space="preserve">      -      </v>
      </c>
      <c r="E2670" s="537" t="s">
        <v>138</v>
      </c>
      <c r="F2670" s="538">
        <f t="shared" si="360"/>
        <v>43739</v>
      </c>
      <c r="G2670" s="538">
        <f t="shared" si="361"/>
        <v>43830</v>
      </c>
      <c r="H2670" s="538">
        <f>'Information Input'!$H$35</f>
        <v>43555</v>
      </c>
      <c r="I2670" s="537" t="str">
        <f>'Information Input'!$J$22</f>
        <v>Quarterly</v>
      </c>
      <c r="J2670" s="538">
        <f>'Information Input'!$H$30</f>
        <v>43555</v>
      </c>
      <c r="K2670" s="537">
        <f>'Information Input'!$J$18</f>
        <v>2019</v>
      </c>
      <c r="L2670" s="579" t="s">
        <v>99</v>
      </c>
      <c r="M2670" s="540" t="s">
        <v>100</v>
      </c>
      <c r="N2670" s="541" t="s">
        <v>96</v>
      </c>
      <c r="O2670" s="542" t="s">
        <v>671</v>
      </c>
      <c r="P2670" s="537">
        <v>33</v>
      </c>
      <c r="Q2670" s="541" t="s">
        <v>175</v>
      </c>
      <c r="R2670" s="541" t="s">
        <v>233</v>
      </c>
      <c r="S2670" s="543">
        <f>'Report 1'!$Z$18</f>
        <v>0</v>
      </c>
      <c r="T2670" s="544">
        <f>'Report 1'!$Z$53</f>
        <v>0</v>
      </c>
      <c r="U2670" s="545">
        <f>'Report 1'!$Z$139</f>
        <v>0</v>
      </c>
    </row>
    <row r="2671" spans="2:21">
      <c r="B2671" s="535" t="s">
        <v>669</v>
      </c>
      <c r="C2671" s="536">
        <v>1</v>
      </c>
      <c r="D2671" s="537" t="str">
        <f>'Information Input'!$M$14</f>
        <v xml:space="preserve">      -      </v>
      </c>
      <c r="E2671" s="537" t="s">
        <v>138</v>
      </c>
      <c r="F2671" s="538">
        <f t="shared" si="360"/>
        <v>43739</v>
      </c>
      <c r="G2671" s="538">
        <f t="shared" si="361"/>
        <v>43830</v>
      </c>
      <c r="H2671" s="538">
        <f>'Information Input'!$H$35</f>
        <v>43555</v>
      </c>
      <c r="I2671" s="537" t="str">
        <f>'Information Input'!$J$22</f>
        <v>Quarterly</v>
      </c>
      <c r="J2671" s="538">
        <f>'Information Input'!$H$30</f>
        <v>43555</v>
      </c>
      <c r="K2671" s="537">
        <f>'Information Input'!$J$18</f>
        <v>2019</v>
      </c>
      <c r="L2671" s="579" t="s">
        <v>99</v>
      </c>
      <c r="M2671" s="540" t="s">
        <v>100</v>
      </c>
      <c r="N2671" s="541" t="s">
        <v>96</v>
      </c>
      <c r="O2671" s="542" t="s">
        <v>671</v>
      </c>
      <c r="P2671" s="537">
        <v>34</v>
      </c>
      <c r="Q2671" s="541" t="s">
        <v>176</v>
      </c>
      <c r="R2671" s="541" t="s">
        <v>238</v>
      </c>
      <c r="S2671" s="543">
        <f>'Report 1'!$Z$18</f>
        <v>0</v>
      </c>
      <c r="T2671" s="544">
        <f>'Report 1'!$Z$54</f>
        <v>0</v>
      </c>
      <c r="U2671" s="545">
        <f>'Report 1'!$Z$140</f>
        <v>0</v>
      </c>
    </row>
    <row r="2672" spans="2:21">
      <c r="B2672" s="535" t="s">
        <v>669</v>
      </c>
      <c r="C2672" s="536">
        <v>1</v>
      </c>
      <c r="D2672" s="537" t="str">
        <f>'Information Input'!$M$14</f>
        <v xml:space="preserve">      -      </v>
      </c>
      <c r="E2672" s="537" t="s">
        <v>138</v>
      </c>
      <c r="F2672" s="538">
        <f t="shared" si="360"/>
        <v>43739</v>
      </c>
      <c r="G2672" s="538">
        <f t="shared" si="361"/>
        <v>43830</v>
      </c>
      <c r="H2672" s="538">
        <f>'Information Input'!$H$35</f>
        <v>43555</v>
      </c>
      <c r="I2672" s="537" t="str">
        <f>'Information Input'!$J$22</f>
        <v>Quarterly</v>
      </c>
      <c r="J2672" s="538">
        <f>'Information Input'!$H$30</f>
        <v>43555</v>
      </c>
      <c r="K2672" s="537">
        <f>'Information Input'!$J$18</f>
        <v>2019</v>
      </c>
      <c r="L2672" s="579" t="s">
        <v>99</v>
      </c>
      <c r="M2672" s="540" t="s">
        <v>100</v>
      </c>
      <c r="N2672" s="541" t="s">
        <v>96</v>
      </c>
      <c r="O2672" s="542" t="s">
        <v>671</v>
      </c>
      <c r="P2672" s="537">
        <v>35</v>
      </c>
      <c r="Q2672" s="541" t="s">
        <v>177</v>
      </c>
      <c r="R2672" s="541" t="s">
        <v>235</v>
      </c>
      <c r="S2672" s="543">
        <f>'Report 1'!$Z$18</f>
        <v>0</v>
      </c>
      <c r="T2672" s="544">
        <f>'Report 1'!$Z$55</f>
        <v>0</v>
      </c>
      <c r="U2672" s="545">
        <f>'Report 1'!$Z$141</f>
        <v>0</v>
      </c>
    </row>
    <row r="2673" spans="2:21">
      <c r="B2673" s="535" t="s">
        <v>669</v>
      </c>
      <c r="C2673" s="536">
        <v>1</v>
      </c>
      <c r="D2673" s="537" t="str">
        <f>'Information Input'!$M$14</f>
        <v xml:space="preserve">      -      </v>
      </c>
      <c r="E2673" s="537" t="s">
        <v>138</v>
      </c>
      <c r="F2673" s="538">
        <f t="shared" si="360"/>
        <v>43739</v>
      </c>
      <c r="G2673" s="538">
        <f t="shared" si="361"/>
        <v>43830</v>
      </c>
      <c r="H2673" s="538">
        <f>'Information Input'!$H$35</f>
        <v>43555</v>
      </c>
      <c r="I2673" s="537" t="str">
        <f>'Information Input'!$J$22</f>
        <v>Quarterly</v>
      </c>
      <c r="J2673" s="538">
        <f>'Information Input'!$H$30</f>
        <v>43555</v>
      </c>
      <c r="K2673" s="537">
        <f>'Information Input'!$J$18</f>
        <v>2019</v>
      </c>
      <c r="L2673" s="579" t="s">
        <v>99</v>
      </c>
      <c r="M2673" s="540" t="s">
        <v>100</v>
      </c>
      <c r="N2673" s="541" t="s">
        <v>96</v>
      </c>
      <c r="O2673" s="542" t="s">
        <v>671</v>
      </c>
      <c r="P2673" s="537">
        <v>36</v>
      </c>
      <c r="Q2673" s="541" t="s">
        <v>178</v>
      </c>
      <c r="R2673" s="541" t="s">
        <v>235</v>
      </c>
      <c r="S2673" s="543">
        <f>'Report 1'!$Z$18</f>
        <v>0</v>
      </c>
      <c r="T2673" s="544">
        <f>'Report 1'!$Z$56</f>
        <v>0</v>
      </c>
      <c r="U2673" s="545">
        <f>'Report 1'!$Z$142</f>
        <v>0</v>
      </c>
    </row>
    <row r="2674" spans="2:21">
      <c r="B2674" s="535" t="s">
        <v>669</v>
      </c>
      <c r="C2674" s="536">
        <v>1</v>
      </c>
      <c r="D2674" s="537" t="str">
        <f>'Information Input'!$M$14</f>
        <v xml:space="preserve">      -      </v>
      </c>
      <c r="E2674" s="537" t="s">
        <v>138</v>
      </c>
      <c r="F2674" s="538">
        <f t="shared" si="360"/>
        <v>43739</v>
      </c>
      <c r="G2674" s="538">
        <f t="shared" si="361"/>
        <v>43830</v>
      </c>
      <c r="H2674" s="538">
        <f>'Information Input'!$H$35</f>
        <v>43555</v>
      </c>
      <c r="I2674" s="537" t="str">
        <f>'Information Input'!$J$22</f>
        <v>Quarterly</v>
      </c>
      <c r="J2674" s="538">
        <f>'Information Input'!$H$30</f>
        <v>43555</v>
      </c>
      <c r="K2674" s="537">
        <f>'Information Input'!$J$18</f>
        <v>2019</v>
      </c>
      <c r="L2674" s="579" t="s">
        <v>99</v>
      </c>
      <c r="M2674" s="540" t="s">
        <v>100</v>
      </c>
      <c r="N2674" s="541" t="s">
        <v>96</v>
      </c>
      <c r="O2674" s="542" t="s">
        <v>671</v>
      </c>
      <c r="P2674" s="537">
        <v>37</v>
      </c>
      <c r="Q2674" s="541" t="s">
        <v>179</v>
      </c>
      <c r="R2674" s="541" t="s">
        <v>231</v>
      </c>
      <c r="S2674" s="543">
        <f>'Report 1'!$Z$18</f>
        <v>0</v>
      </c>
      <c r="T2674" s="544">
        <f>'Report 1'!$Z$57</f>
        <v>0</v>
      </c>
      <c r="U2674" s="545">
        <f>'Report 1'!$Z$143</f>
        <v>0</v>
      </c>
    </row>
    <row r="2675" spans="2:21">
      <c r="B2675" s="535" t="s">
        <v>669</v>
      </c>
      <c r="C2675" s="536">
        <v>1</v>
      </c>
      <c r="D2675" s="537" t="str">
        <f>'Information Input'!$M$14</f>
        <v xml:space="preserve">      -      </v>
      </c>
      <c r="E2675" s="537" t="s">
        <v>138</v>
      </c>
      <c r="F2675" s="538">
        <f t="shared" ref="F2675:F2738" si="362">DATE(K2675,10,1)</f>
        <v>43739</v>
      </c>
      <c r="G2675" s="538">
        <f t="shared" ref="G2675:G2738" si="363">DATE(K2675,12,31)</f>
        <v>43830</v>
      </c>
      <c r="H2675" s="538">
        <f>'Information Input'!$H$35</f>
        <v>43555</v>
      </c>
      <c r="I2675" s="537" t="str">
        <f>'Information Input'!$J$22</f>
        <v>Quarterly</v>
      </c>
      <c r="J2675" s="538">
        <f>'Information Input'!$H$30</f>
        <v>43555</v>
      </c>
      <c r="K2675" s="537">
        <f>'Information Input'!$J$18</f>
        <v>2019</v>
      </c>
      <c r="L2675" s="579" t="s">
        <v>99</v>
      </c>
      <c r="M2675" s="540" t="s">
        <v>100</v>
      </c>
      <c r="N2675" s="541" t="s">
        <v>96</v>
      </c>
      <c r="O2675" s="542" t="s">
        <v>671</v>
      </c>
      <c r="P2675" s="537">
        <v>38</v>
      </c>
      <c r="Q2675" s="541" t="s">
        <v>180</v>
      </c>
      <c r="R2675" s="541" t="s">
        <v>233</v>
      </c>
      <c r="S2675" s="543">
        <f>'Report 1'!$Z$18</f>
        <v>0</v>
      </c>
      <c r="T2675" s="544">
        <f>'Report 1'!$Z$58</f>
        <v>0</v>
      </c>
      <c r="U2675" s="545">
        <f>'Report 1'!$Z$144</f>
        <v>0</v>
      </c>
    </row>
    <row r="2676" spans="2:21">
      <c r="B2676" s="535" t="s">
        <v>669</v>
      </c>
      <c r="C2676" s="536">
        <v>1</v>
      </c>
      <c r="D2676" s="537" t="str">
        <f>'Information Input'!$M$14</f>
        <v xml:space="preserve">      -      </v>
      </c>
      <c r="E2676" s="537" t="s">
        <v>138</v>
      </c>
      <c r="F2676" s="538">
        <f t="shared" si="362"/>
        <v>43739</v>
      </c>
      <c r="G2676" s="538">
        <f t="shared" si="363"/>
        <v>43830</v>
      </c>
      <c r="H2676" s="538">
        <f>'Information Input'!$H$35</f>
        <v>43555</v>
      </c>
      <c r="I2676" s="537" t="str">
        <f>'Information Input'!$J$22</f>
        <v>Quarterly</v>
      </c>
      <c r="J2676" s="538">
        <f>'Information Input'!$H$30</f>
        <v>43555</v>
      </c>
      <c r="K2676" s="537">
        <f>'Information Input'!$J$18</f>
        <v>2019</v>
      </c>
      <c r="L2676" s="579" t="s">
        <v>99</v>
      </c>
      <c r="M2676" s="540" t="s">
        <v>100</v>
      </c>
      <c r="N2676" s="541" t="s">
        <v>96</v>
      </c>
      <c r="O2676" s="542" t="s">
        <v>671</v>
      </c>
      <c r="P2676" s="537">
        <v>39</v>
      </c>
      <c r="Q2676" s="541" t="s">
        <v>181</v>
      </c>
      <c r="R2676" s="541" t="s">
        <v>233</v>
      </c>
      <c r="S2676" s="543">
        <f>'Report 1'!$Z$18</f>
        <v>0</v>
      </c>
      <c r="T2676" s="544">
        <f>'Report 1'!$Z$59</f>
        <v>0</v>
      </c>
      <c r="U2676" s="545">
        <f>'Report 1'!$Z$145</f>
        <v>0</v>
      </c>
    </row>
    <row r="2677" spans="2:21">
      <c r="B2677" s="535" t="s">
        <v>669</v>
      </c>
      <c r="C2677" s="536">
        <v>1</v>
      </c>
      <c r="D2677" s="537" t="str">
        <f>'Information Input'!$M$14</f>
        <v xml:space="preserve">      -      </v>
      </c>
      <c r="E2677" s="537" t="s">
        <v>138</v>
      </c>
      <c r="F2677" s="538">
        <f t="shared" si="362"/>
        <v>43739</v>
      </c>
      <c r="G2677" s="538">
        <f t="shared" si="363"/>
        <v>43830</v>
      </c>
      <c r="H2677" s="538">
        <f>'Information Input'!$H$35</f>
        <v>43555</v>
      </c>
      <c r="I2677" s="537" t="str">
        <f>'Information Input'!$J$22</f>
        <v>Quarterly</v>
      </c>
      <c r="J2677" s="538">
        <f>'Information Input'!$H$30</f>
        <v>43555</v>
      </c>
      <c r="K2677" s="537">
        <f>'Information Input'!$J$18</f>
        <v>2019</v>
      </c>
      <c r="L2677" s="579" t="s">
        <v>99</v>
      </c>
      <c r="M2677" s="540" t="s">
        <v>100</v>
      </c>
      <c r="N2677" s="541" t="s">
        <v>96</v>
      </c>
      <c r="O2677" s="542" t="s">
        <v>671</v>
      </c>
      <c r="P2677" s="537">
        <v>40</v>
      </c>
      <c r="Q2677" s="541" t="s">
        <v>182</v>
      </c>
      <c r="R2677" s="541" t="s">
        <v>238</v>
      </c>
      <c r="S2677" s="543">
        <f>'Report 1'!$Z$18</f>
        <v>0</v>
      </c>
      <c r="T2677" s="544">
        <f>'Report 1'!$Z$60</f>
        <v>0</v>
      </c>
      <c r="U2677" s="545">
        <f>'Report 1'!$Z$146</f>
        <v>0</v>
      </c>
    </row>
    <row r="2678" spans="2:21">
      <c r="B2678" s="535" t="s">
        <v>669</v>
      </c>
      <c r="C2678" s="536">
        <v>1</v>
      </c>
      <c r="D2678" s="537" t="str">
        <f>'Information Input'!$M$14</f>
        <v xml:space="preserve">      -      </v>
      </c>
      <c r="E2678" s="537" t="s">
        <v>138</v>
      </c>
      <c r="F2678" s="538">
        <f t="shared" si="362"/>
        <v>43739</v>
      </c>
      <c r="G2678" s="538">
        <f t="shared" si="363"/>
        <v>43830</v>
      </c>
      <c r="H2678" s="538">
        <f>'Information Input'!$H$35</f>
        <v>43555</v>
      </c>
      <c r="I2678" s="537" t="str">
        <f>'Information Input'!$J$22</f>
        <v>Quarterly</v>
      </c>
      <c r="J2678" s="538">
        <f>'Information Input'!$H$30</f>
        <v>43555</v>
      </c>
      <c r="K2678" s="537">
        <f>'Information Input'!$J$18</f>
        <v>2019</v>
      </c>
      <c r="L2678" s="579" t="s">
        <v>99</v>
      </c>
      <c r="M2678" s="540" t="s">
        <v>100</v>
      </c>
      <c r="N2678" s="541" t="s">
        <v>96</v>
      </c>
      <c r="O2678" s="542" t="s">
        <v>671</v>
      </c>
      <c r="P2678" s="537">
        <v>41</v>
      </c>
      <c r="Q2678" s="541" t="s">
        <v>183</v>
      </c>
      <c r="R2678" s="541" t="s">
        <v>238</v>
      </c>
      <c r="S2678" s="543">
        <f>'Report 1'!$Z$18</f>
        <v>0</v>
      </c>
      <c r="T2678" s="544">
        <f>'Report 1'!$Z$61</f>
        <v>0</v>
      </c>
      <c r="U2678" s="545">
        <f>'Report 1'!$Z$147</f>
        <v>0</v>
      </c>
    </row>
    <row r="2679" spans="2:21">
      <c r="B2679" s="535" t="s">
        <v>669</v>
      </c>
      <c r="C2679" s="536">
        <v>1</v>
      </c>
      <c r="D2679" s="537" t="str">
        <f>'Information Input'!$M$14</f>
        <v xml:space="preserve">      -      </v>
      </c>
      <c r="E2679" s="537" t="s">
        <v>138</v>
      </c>
      <c r="F2679" s="538">
        <f t="shared" si="362"/>
        <v>43739</v>
      </c>
      <c r="G2679" s="538">
        <f t="shared" si="363"/>
        <v>43830</v>
      </c>
      <c r="H2679" s="538">
        <f>'Information Input'!$H$35</f>
        <v>43555</v>
      </c>
      <c r="I2679" s="537" t="str">
        <f>'Information Input'!$J$22</f>
        <v>Quarterly</v>
      </c>
      <c r="J2679" s="538">
        <f>'Information Input'!$H$30</f>
        <v>43555</v>
      </c>
      <c r="K2679" s="537">
        <f>'Information Input'!$J$18</f>
        <v>2019</v>
      </c>
      <c r="L2679" s="579" t="s">
        <v>99</v>
      </c>
      <c r="M2679" s="540" t="s">
        <v>100</v>
      </c>
      <c r="N2679" s="541" t="s">
        <v>96</v>
      </c>
      <c r="O2679" s="542" t="s">
        <v>671</v>
      </c>
      <c r="P2679" s="537">
        <v>42</v>
      </c>
      <c r="Q2679" s="541" t="s">
        <v>184</v>
      </c>
      <c r="R2679" s="541" t="s">
        <v>233</v>
      </c>
      <c r="S2679" s="543">
        <f>'Report 1'!$Z$18</f>
        <v>0</v>
      </c>
      <c r="T2679" s="544">
        <f>'Report 1'!$Z$62</f>
        <v>0</v>
      </c>
      <c r="U2679" s="545">
        <f>'Report 1'!$Z$148</f>
        <v>0</v>
      </c>
    </row>
    <row r="2680" spans="2:21">
      <c r="B2680" s="535" t="s">
        <v>669</v>
      </c>
      <c r="C2680" s="536">
        <v>1</v>
      </c>
      <c r="D2680" s="537" t="str">
        <f>'Information Input'!$M$14</f>
        <v xml:space="preserve">      -      </v>
      </c>
      <c r="E2680" s="537" t="s">
        <v>138</v>
      </c>
      <c r="F2680" s="538">
        <f t="shared" si="362"/>
        <v>43739</v>
      </c>
      <c r="G2680" s="538">
        <f t="shared" si="363"/>
        <v>43830</v>
      </c>
      <c r="H2680" s="538">
        <f>'Information Input'!$H$35</f>
        <v>43555</v>
      </c>
      <c r="I2680" s="537" t="str">
        <f>'Information Input'!$J$22</f>
        <v>Quarterly</v>
      </c>
      <c r="J2680" s="538">
        <f>'Information Input'!$H$30</f>
        <v>43555</v>
      </c>
      <c r="K2680" s="537">
        <f>'Information Input'!$J$18</f>
        <v>2019</v>
      </c>
      <c r="L2680" s="579" t="s">
        <v>99</v>
      </c>
      <c r="M2680" s="540" t="s">
        <v>100</v>
      </c>
      <c r="N2680" s="541" t="s">
        <v>96</v>
      </c>
      <c r="O2680" s="542" t="s">
        <v>671</v>
      </c>
      <c r="P2680" s="537">
        <v>43</v>
      </c>
      <c r="Q2680" s="541" t="s">
        <v>185</v>
      </c>
      <c r="R2680" s="541" t="s">
        <v>233</v>
      </c>
      <c r="S2680" s="543">
        <f>'Report 1'!$Z$18</f>
        <v>0</v>
      </c>
      <c r="T2680" s="544">
        <f>'Report 1'!$Z$63</f>
        <v>0</v>
      </c>
      <c r="U2680" s="545">
        <f>'Report 1'!$Z$149</f>
        <v>0</v>
      </c>
    </row>
    <row r="2681" spans="2:21">
      <c r="B2681" s="535" t="s">
        <v>669</v>
      </c>
      <c r="C2681" s="536">
        <v>1</v>
      </c>
      <c r="D2681" s="537" t="str">
        <f>'Information Input'!$M$14</f>
        <v xml:space="preserve">      -      </v>
      </c>
      <c r="E2681" s="537" t="s">
        <v>138</v>
      </c>
      <c r="F2681" s="538">
        <f t="shared" si="362"/>
        <v>43739</v>
      </c>
      <c r="G2681" s="538">
        <f t="shared" si="363"/>
        <v>43830</v>
      </c>
      <c r="H2681" s="538">
        <f>'Information Input'!$H$35</f>
        <v>43555</v>
      </c>
      <c r="I2681" s="537" t="str">
        <f>'Information Input'!$J$22</f>
        <v>Quarterly</v>
      </c>
      <c r="J2681" s="538">
        <f>'Information Input'!$H$30</f>
        <v>43555</v>
      </c>
      <c r="K2681" s="537">
        <f>'Information Input'!$J$18</f>
        <v>2019</v>
      </c>
      <c r="L2681" s="579" t="s">
        <v>99</v>
      </c>
      <c r="M2681" s="540" t="s">
        <v>100</v>
      </c>
      <c r="N2681" s="541" t="s">
        <v>96</v>
      </c>
      <c r="O2681" s="542" t="s">
        <v>674</v>
      </c>
      <c r="P2681" s="537">
        <v>44</v>
      </c>
      <c r="Q2681" s="541" t="s">
        <v>186</v>
      </c>
      <c r="R2681" s="541" t="s">
        <v>239</v>
      </c>
      <c r="S2681" s="543">
        <f>'Report 1'!$Z$18</f>
        <v>0</v>
      </c>
      <c r="T2681" s="544">
        <f>'Report 1'!$Z$64</f>
        <v>0</v>
      </c>
      <c r="U2681" s="545">
        <f>'Report 1'!$Z$150</f>
        <v>0</v>
      </c>
    </row>
    <row r="2682" spans="2:21">
      <c r="B2682" s="535" t="s">
        <v>669</v>
      </c>
      <c r="C2682" s="536">
        <v>1</v>
      </c>
      <c r="D2682" s="537" t="str">
        <f>'Information Input'!$M$14</f>
        <v xml:space="preserve">      -      </v>
      </c>
      <c r="E2682" s="537" t="s">
        <v>138</v>
      </c>
      <c r="F2682" s="538">
        <f t="shared" si="362"/>
        <v>43739</v>
      </c>
      <c r="G2682" s="538">
        <f t="shared" si="363"/>
        <v>43830</v>
      </c>
      <c r="H2682" s="538">
        <f>'Information Input'!$H$35</f>
        <v>43555</v>
      </c>
      <c r="I2682" s="537" t="str">
        <f>'Information Input'!$J$22</f>
        <v>Quarterly</v>
      </c>
      <c r="J2682" s="538">
        <f>'Information Input'!$H$30</f>
        <v>43555</v>
      </c>
      <c r="K2682" s="537">
        <f>'Information Input'!$J$18</f>
        <v>2019</v>
      </c>
      <c r="L2682" s="579" t="s">
        <v>99</v>
      </c>
      <c r="M2682" s="540" t="s">
        <v>100</v>
      </c>
      <c r="N2682" s="541" t="s">
        <v>96</v>
      </c>
      <c r="O2682" s="542" t="s">
        <v>675</v>
      </c>
      <c r="P2682" s="537">
        <v>45</v>
      </c>
      <c r="Q2682" s="541" t="s">
        <v>187</v>
      </c>
      <c r="R2682" s="541" t="s">
        <v>239</v>
      </c>
      <c r="S2682" s="543">
        <f>'Report 1'!$Z$18</f>
        <v>0</v>
      </c>
      <c r="T2682" s="544">
        <f>'Report 1'!$Z$65</f>
        <v>0</v>
      </c>
      <c r="U2682" s="545">
        <f>'Report 1'!$Z$151</f>
        <v>0</v>
      </c>
    </row>
    <row r="2683" spans="2:21">
      <c r="B2683" s="535" t="s">
        <v>669</v>
      </c>
      <c r="C2683" s="536">
        <v>1</v>
      </c>
      <c r="D2683" s="537" t="str">
        <f>'Information Input'!$M$14</f>
        <v xml:space="preserve">      -      </v>
      </c>
      <c r="E2683" s="537" t="s">
        <v>138</v>
      </c>
      <c r="F2683" s="538">
        <f t="shared" si="362"/>
        <v>43739</v>
      </c>
      <c r="G2683" s="538">
        <f t="shared" si="363"/>
        <v>43830</v>
      </c>
      <c r="H2683" s="538">
        <f>'Information Input'!$H$35</f>
        <v>43555</v>
      </c>
      <c r="I2683" s="537" t="str">
        <f>'Information Input'!$J$22</f>
        <v>Quarterly</v>
      </c>
      <c r="J2683" s="538">
        <f>'Information Input'!$H$30</f>
        <v>43555</v>
      </c>
      <c r="K2683" s="537">
        <f>'Information Input'!$J$18</f>
        <v>2019</v>
      </c>
      <c r="L2683" s="579" t="s">
        <v>99</v>
      </c>
      <c r="M2683" s="540" t="s">
        <v>100</v>
      </c>
      <c r="N2683" s="541" t="s">
        <v>96</v>
      </c>
      <c r="O2683" s="542" t="s">
        <v>675</v>
      </c>
      <c r="P2683" s="537">
        <v>46</v>
      </c>
      <c r="Q2683" s="541" t="s">
        <v>188</v>
      </c>
      <c r="R2683" s="541" t="s">
        <v>239</v>
      </c>
      <c r="S2683" s="543">
        <f>'Report 1'!$Z$18</f>
        <v>0</v>
      </c>
      <c r="T2683" s="544">
        <f>'Report 1'!$Z$66</f>
        <v>0</v>
      </c>
      <c r="U2683" s="545">
        <f>'Report 1'!$Z$152</f>
        <v>0</v>
      </c>
    </row>
    <row r="2684" spans="2:21">
      <c r="B2684" s="535" t="s">
        <v>669</v>
      </c>
      <c r="C2684" s="536">
        <v>1</v>
      </c>
      <c r="D2684" s="537" t="str">
        <f>'Information Input'!$M$14</f>
        <v xml:space="preserve">      -      </v>
      </c>
      <c r="E2684" s="537" t="s">
        <v>138</v>
      </c>
      <c r="F2684" s="538">
        <f t="shared" si="362"/>
        <v>43739</v>
      </c>
      <c r="G2684" s="538">
        <f t="shared" si="363"/>
        <v>43830</v>
      </c>
      <c r="H2684" s="538">
        <f>'Information Input'!$H$35</f>
        <v>43555</v>
      </c>
      <c r="I2684" s="537" t="str">
        <f>'Information Input'!$J$22</f>
        <v>Quarterly</v>
      </c>
      <c r="J2684" s="538">
        <f>'Information Input'!$H$30</f>
        <v>43555</v>
      </c>
      <c r="K2684" s="537">
        <f>'Information Input'!$J$18</f>
        <v>2019</v>
      </c>
      <c r="L2684" s="579" t="s">
        <v>99</v>
      </c>
      <c r="M2684" s="540" t="s">
        <v>100</v>
      </c>
      <c r="N2684" s="541" t="s">
        <v>96</v>
      </c>
      <c r="O2684" s="542" t="s">
        <v>675</v>
      </c>
      <c r="P2684" s="537">
        <v>47</v>
      </c>
      <c r="Q2684" s="541" t="s">
        <v>189</v>
      </c>
      <c r="R2684" s="541" t="s">
        <v>239</v>
      </c>
      <c r="S2684" s="543">
        <f>'Report 1'!$Z$18</f>
        <v>0</v>
      </c>
      <c r="T2684" s="544">
        <f>'Report 1'!$Z$67</f>
        <v>0</v>
      </c>
      <c r="U2684" s="545">
        <f>'Report 1'!$Z$153</f>
        <v>0</v>
      </c>
    </row>
    <row r="2685" spans="2:21">
      <c r="B2685" s="535" t="s">
        <v>669</v>
      </c>
      <c r="C2685" s="536">
        <v>1</v>
      </c>
      <c r="D2685" s="537" t="str">
        <f>'Information Input'!$M$14</f>
        <v xml:space="preserve">      -      </v>
      </c>
      <c r="E2685" s="537" t="s">
        <v>138</v>
      </c>
      <c r="F2685" s="538">
        <f t="shared" si="362"/>
        <v>43739</v>
      </c>
      <c r="G2685" s="538">
        <f t="shared" si="363"/>
        <v>43830</v>
      </c>
      <c r="H2685" s="538">
        <f>'Information Input'!$H$35</f>
        <v>43555</v>
      </c>
      <c r="I2685" s="537" t="str">
        <f>'Information Input'!$J$22</f>
        <v>Quarterly</v>
      </c>
      <c r="J2685" s="538">
        <f>'Information Input'!$H$30</f>
        <v>43555</v>
      </c>
      <c r="K2685" s="537">
        <f>'Information Input'!$J$18</f>
        <v>2019</v>
      </c>
      <c r="L2685" s="579" t="s">
        <v>99</v>
      </c>
      <c r="M2685" s="540" t="s">
        <v>100</v>
      </c>
      <c r="N2685" s="541" t="s">
        <v>96</v>
      </c>
      <c r="O2685" s="542" t="s">
        <v>675</v>
      </c>
      <c r="P2685" s="537">
        <v>48</v>
      </c>
      <c r="Q2685" s="541" t="s">
        <v>190</v>
      </c>
      <c r="R2685" s="541" t="s">
        <v>239</v>
      </c>
      <c r="S2685" s="543">
        <f>'Report 1'!$Z$18</f>
        <v>0</v>
      </c>
      <c r="T2685" s="544">
        <f>'Report 1'!$Z$68</f>
        <v>0</v>
      </c>
      <c r="U2685" s="545">
        <f>'Report 1'!$Z$154</f>
        <v>0</v>
      </c>
    </row>
    <row r="2686" spans="2:21">
      <c r="B2686" s="535" t="s">
        <v>669</v>
      </c>
      <c r="C2686" s="536">
        <v>1</v>
      </c>
      <c r="D2686" s="537" t="str">
        <f>'Information Input'!$M$14</f>
        <v xml:space="preserve">      -      </v>
      </c>
      <c r="E2686" s="537" t="s">
        <v>138</v>
      </c>
      <c r="F2686" s="538">
        <f t="shared" si="362"/>
        <v>43739</v>
      </c>
      <c r="G2686" s="538">
        <f t="shared" si="363"/>
        <v>43830</v>
      </c>
      <c r="H2686" s="538">
        <f>'Information Input'!$H$35</f>
        <v>43555</v>
      </c>
      <c r="I2686" s="537" t="str">
        <f>'Information Input'!$J$22</f>
        <v>Quarterly</v>
      </c>
      <c r="J2686" s="538">
        <f>'Information Input'!$H$30</f>
        <v>43555</v>
      </c>
      <c r="K2686" s="537">
        <f>'Information Input'!$J$18</f>
        <v>2019</v>
      </c>
      <c r="L2686" s="579" t="s">
        <v>99</v>
      </c>
      <c r="M2686" s="540" t="s">
        <v>100</v>
      </c>
      <c r="N2686" s="541" t="s">
        <v>96</v>
      </c>
      <c r="O2686" s="542" t="s">
        <v>675</v>
      </c>
      <c r="P2686" s="537">
        <v>49</v>
      </c>
      <c r="Q2686" s="541" t="s">
        <v>191</v>
      </c>
      <c r="R2686" s="541" t="s">
        <v>239</v>
      </c>
      <c r="S2686" s="543">
        <f>'Report 1'!$Z$18</f>
        <v>0</v>
      </c>
      <c r="T2686" s="544">
        <f>'Report 1'!$Z$69</f>
        <v>0</v>
      </c>
      <c r="U2686" s="545">
        <f>'Report 1'!$Z$155</f>
        <v>0</v>
      </c>
    </row>
    <row r="2687" spans="2:21">
      <c r="B2687" s="535" t="s">
        <v>669</v>
      </c>
      <c r="C2687" s="536">
        <v>1</v>
      </c>
      <c r="D2687" s="537" t="str">
        <f>'Information Input'!$M$14</f>
        <v xml:space="preserve">      -      </v>
      </c>
      <c r="E2687" s="537" t="s">
        <v>138</v>
      </c>
      <c r="F2687" s="538">
        <f t="shared" si="362"/>
        <v>43739</v>
      </c>
      <c r="G2687" s="538">
        <f t="shared" si="363"/>
        <v>43830</v>
      </c>
      <c r="H2687" s="538">
        <f>'Information Input'!$H$35</f>
        <v>43555</v>
      </c>
      <c r="I2687" s="537" t="str">
        <f>'Information Input'!$J$22</f>
        <v>Quarterly</v>
      </c>
      <c r="J2687" s="538">
        <f>'Information Input'!$H$30</f>
        <v>43555</v>
      </c>
      <c r="K2687" s="537">
        <f>'Information Input'!$J$18</f>
        <v>2019</v>
      </c>
      <c r="L2687" s="579" t="s">
        <v>99</v>
      </c>
      <c r="M2687" s="540" t="s">
        <v>100</v>
      </c>
      <c r="N2687" s="541" t="s">
        <v>96</v>
      </c>
      <c r="O2687" s="542" t="s">
        <v>675</v>
      </c>
      <c r="P2687" s="537">
        <v>50</v>
      </c>
      <c r="Q2687" s="541" t="s">
        <v>192</v>
      </c>
      <c r="R2687" s="541" t="s">
        <v>239</v>
      </c>
      <c r="S2687" s="543">
        <f>'Report 1'!$Z$18</f>
        <v>0</v>
      </c>
      <c r="T2687" s="544">
        <f>'Report 1'!$Z$70</f>
        <v>0</v>
      </c>
      <c r="U2687" s="545">
        <f>'Report 1'!$Z$156</f>
        <v>0</v>
      </c>
    </row>
    <row r="2688" spans="2:21">
      <c r="B2688" s="535" t="s">
        <v>669</v>
      </c>
      <c r="C2688" s="536">
        <v>1</v>
      </c>
      <c r="D2688" s="537" t="str">
        <f>'Information Input'!$M$14</f>
        <v xml:space="preserve">      -      </v>
      </c>
      <c r="E2688" s="537" t="s">
        <v>138</v>
      </c>
      <c r="F2688" s="538">
        <f t="shared" si="362"/>
        <v>43739</v>
      </c>
      <c r="G2688" s="538">
        <f t="shared" si="363"/>
        <v>43830</v>
      </c>
      <c r="H2688" s="538">
        <f>'Information Input'!$H$35</f>
        <v>43555</v>
      </c>
      <c r="I2688" s="537" t="str">
        <f>'Information Input'!$J$22</f>
        <v>Quarterly</v>
      </c>
      <c r="J2688" s="538">
        <f>'Information Input'!$H$30</f>
        <v>43555</v>
      </c>
      <c r="K2688" s="537">
        <f>'Information Input'!$J$18</f>
        <v>2019</v>
      </c>
      <c r="L2688" s="579" t="s">
        <v>99</v>
      </c>
      <c r="M2688" s="540" t="s">
        <v>100</v>
      </c>
      <c r="N2688" s="541" t="s">
        <v>96</v>
      </c>
      <c r="O2688" s="542" t="s">
        <v>675</v>
      </c>
      <c r="P2688" s="537">
        <v>51</v>
      </c>
      <c r="Q2688" s="541" t="s">
        <v>193</v>
      </c>
      <c r="R2688" s="541" t="s">
        <v>239</v>
      </c>
      <c r="S2688" s="543">
        <f>'Report 1'!$Z$18</f>
        <v>0</v>
      </c>
      <c r="T2688" s="544">
        <f>'Report 1'!$Z$71</f>
        <v>0</v>
      </c>
      <c r="U2688" s="545">
        <f>'Report 1'!$Z$157</f>
        <v>0</v>
      </c>
    </row>
    <row r="2689" spans="2:21">
      <c r="B2689" s="535" t="s">
        <v>669</v>
      </c>
      <c r="C2689" s="536">
        <v>1</v>
      </c>
      <c r="D2689" s="537" t="str">
        <f>'Information Input'!$M$14</f>
        <v xml:space="preserve">      -      </v>
      </c>
      <c r="E2689" s="537" t="s">
        <v>138</v>
      </c>
      <c r="F2689" s="538">
        <f t="shared" si="362"/>
        <v>43739</v>
      </c>
      <c r="G2689" s="538">
        <f t="shared" si="363"/>
        <v>43830</v>
      </c>
      <c r="H2689" s="538">
        <f>'Information Input'!$H$35</f>
        <v>43555</v>
      </c>
      <c r="I2689" s="537" t="str">
        <f>'Information Input'!$J$22</f>
        <v>Quarterly</v>
      </c>
      <c r="J2689" s="538">
        <f>'Information Input'!$H$30</f>
        <v>43555</v>
      </c>
      <c r="K2689" s="537">
        <f>'Information Input'!$J$18</f>
        <v>2019</v>
      </c>
      <c r="L2689" s="579" t="s">
        <v>99</v>
      </c>
      <c r="M2689" s="540" t="s">
        <v>100</v>
      </c>
      <c r="N2689" s="541" t="s">
        <v>96</v>
      </c>
      <c r="O2689" s="542" t="s">
        <v>674</v>
      </c>
      <c r="P2689" s="537">
        <v>52</v>
      </c>
      <c r="Q2689" s="541" t="s">
        <v>194</v>
      </c>
      <c r="R2689" s="541" t="s">
        <v>239</v>
      </c>
      <c r="S2689" s="543">
        <f>'Report 1'!$Z$18</f>
        <v>0</v>
      </c>
      <c r="T2689" s="544">
        <f>'Report 1'!$Z$72</f>
        <v>0</v>
      </c>
      <c r="U2689" s="545">
        <f>'Report 1'!$Z$158</f>
        <v>0</v>
      </c>
    </row>
    <row r="2690" spans="2:21">
      <c r="B2690" s="535" t="s">
        <v>669</v>
      </c>
      <c r="C2690" s="536">
        <v>1</v>
      </c>
      <c r="D2690" s="537" t="str">
        <f>'Information Input'!$M$14</f>
        <v xml:space="preserve">      -      </v>
      </c>
      <c r="E2690" s="537" t="s">
        <v>138</v>
      </c>
      <c r="F2690" s="538">
        <f t="shared" si="362"/>
        <v>43739</v>
      </c>
      <c r="G2690" s="538">
        <f t="shared" si="363"/>
        <v>43830</v>
      </c>
      <c r="H2690" s="538">
        <f>'Information Input'!$H$35</f>
        <v>43555</v>
      </c>
      <c r="I2690" s="537" t="str">
        <f>'Information Input'!$J$22</f>
        <v>Quarterly</v>
      </c>
      <c r="J2690" s="538">
        <f>'Information Input'!$H$30</f>
        <v>43555</v>
      </c>
      <c r="K2690" s="537">
        <f>'Information Input'!$J$18</f>
        <v>2019</v>
      </c>
      <c r="L2690" s="579" t="s">
        <v>99</v>
      </c>
      <c r="M2690" s="540" t="s">
        <v>100</v>
      </c>
      <c r="N2690" s="541" t="s">
        <v>96</v>
      </c>
      <c r="O2690" s="542" t="s">
        <v>676</v>
      </c>
      <c r="P2690" s="537">
        <v>53</v>
      </c>
      <c r="Q2690" s="541" t="s">
        <v>195</v>
      </c>
      <c r="R2690" s="541" t="s">
        <v>677</v>
      </c>
      <c r="S2690" s="543">
        <f>'Report 1'!$Z$18</f>
        <v>0</v>
      </c>
      <c r="T2690" s="544">
        <f>'Report 1'!$Z$73</f>
        <v>0</v>
      </c>
      <c r="U2690" s="545">
        <f>'Report 1'!$Z$159</f>
        <v>0</v>
      </c>
    </row>
    <row r="2691" spans="2:21">
      <c r="B2691" s="535" t="s">
        <v>669</v>
      </c>
      <c r="C2691" s="536">
        <v>1</v>
      </c>
      <c r="D2691" s="537" t="str">
        <f>'Information Input'!$M$14</f>
        <v xml:space="preserve">      -      </v>
      </c>
      <c r="E2691" s="537" t="s">
        <v>138</v>
      </c>
      <c r="F2691" s="538">
        <f t="shared" si="362"/>
        <v>43739</v>
      </c>
      <c r="G2691" s="538">
        <f t="shared" si="363"/>
        <v>43830</v>
      </c>
      <c r="H2691" s="538">
        <f>'Information Input'!$H$35</f>
        <v>43555</v>
      </c>
      <c r="I2691" s="537" t="str">
        <f>'Information Input'!$J$22</f>
        <v>Quarterly</v>
      </c>
      <c r="J2691" s="538">
        <f>'Information Input'!$H$30</f>
        <v>43555</v>
      </c>
      <c r="K2691" s="537">
        <f>'Information Input'!$J$18</f>
        <v>2019</v>
      </c>
      <c r="L2691" s="579" t="s">
        <v>99</v>
      </c>
      <c r="M2691" s="540" t="s">
        <v>100</v>
      </c>
      <c r="N2691" s="541" t="s">
        <v>96</v>
      </c>
      <c r="O2691" s="542" t="s">
        <v>676</v>
      </c>
      <c r="P2691" s="537">
        <v>54</v>
      </c>
      <c r="Q2691" s="541" t="s">
        <v>196</v>
      </c>
      <c r="R2691" s="541" t="s">
        <v>677</v>
      </c>
      <c r="S2691" s="543">
        <f>'Report 1'!$Z$18</f>
        <v>0</v>
      </c>
      <c r="T2691" s="544">
        <f>'Report 1'!$Z$74</f>
        <v>0</v>
      </c>
      <c r="U2691" s="545">
        <f>'Report 1'!$Z$160</f>
        <v>0</v>
      </c>
    </row>
    <row r="2692" spans="2:21">
      <c r="B2692" s="535" t="s">
        <v>669</v>
      </c>
      <c r="C2692" s="536">
        <v>1</v>
      </c>
      <c r="D2692" s="537" t="str">
        <f>'Information Input'!$M$14</f>
        <v xml:space="preserve">      -      </v>
      </c>
      <c r="E2692" s="537" t="s">
        <v>138</v>
      </c>
      <c r="F2692" s="538">
        <f t="shared" si="362"/>
        <v>43739</v>
      </c>
      <c r="G2692" s="538">
        <f t="shared" si="363"/>
        <v>43830</v>
      </c>
      <c r="H2692" s="538">
        <f>'Information Input'!$H$35</f>
        <v>43555</v>
      </c>
      <c r="I2692" s="537" t="str">
        <f>'Information Input'!$J$22</f>
        <v>Quarterly</v>
      </c>
      <c r="J2692" s="538">
        <f>'Information Input'!$H$30</f>
        <v>43555</v>
      </c>
      <c r="K2692" s="537">
        <f>'Information Input'!$J$18</f>
        <v>2019</v>
      </c>
      <c r="L2692" s="579" t="s">
        <v>99</v>
      </c>
      <c r="M2692" s="540" t="s">
        <v>100</v>
      </c>
      <c r="N2692" s="541" t="s">
        <v>96</v>
      </c>
      <c r="O2692" s="542" t="s">
        <v>676</v>
      </c>
      <c r="P2692" s="537">
        <v>55</v>
      </c>
      <c r="Q2692" s="541" t="s">
        <v>197</v>
      </c>
      <c r="R2692" s="541" t="s">
        <v>677</v>
      </c>
      <c r="S2692" s="543">
        <f>'Report 1'!$Z$18</f>
        <v>0</v>
      </c>
      <c r="T2692" s="544">
        <f>'Report 1'!$Z$75</f>
        <v>0</v>
      </c>
      <c r="U2692" s="545">
        <f>'Report 1'!$Z$161</f>
        <v>0</v>
      </c>
    </row>
    <row r="2693" spans="2:21">
      <c r="B2693" s="535" t="s">
        <v>669</v>
      </c>
      <c r="C2693" s="536">
        <v>1</v>
      </c>
      <c r="D2693" s="537" t="str">
        <f>'Information Input'!$M$14</f>
        <v xml:space="preserve">      -      </v>
      </c>
      <c r="E2693" s="537" t="s">
        <v>138</v>
      </c>
      <c r="F2693" s="538">
        <f t="shared" si="362"/>
        <v>43739</v>
      </c>
      <c r="G2693" s="538">
        <f t="shared" si="363"/>
        <v>43830</v>
      </c>
      <c r="H2693" s="538">
        <f>'Information Input'!$H$35</f>
        <v>43555</v>
      </c>
      <c r="I2693" s="537" t="str">
        <f>'Information Input'!$J$22</f>
        <v>Quarterly</v>
      </c>
      <c r="J2693" s="538">
        <f>'Information Input'!$H$30</f>
        <v>43555</v>
      </c>
      <c r="K2693" s="537">
        <f>'Information Input'!$J$18</f>
        <v>2019</v>
      </c>
      <c r="L2693" s="579" t="s">
        <v>99</v>
      </c>
      <c r="M2693" s="540" t="s">
        <v>100</v>
      </c>
      <c r="N2693" s="541" t="s">
        <v>96</v>
      </c>
      <c r="O2693" s="542" t="s">
        <v>676</v>
      </c>
      <c r="P2693" s="537">
        <v>56</v>
      </c>
      <c r="Q2693" s="541" t="s">
        <v>198</v>
      </c>
      <c r="R2693" s="541" t="s">
        <v>239</v>
      </c>
      <c r="S2693" s="543">
        <f>'Report 1'!$Z$18</f>
        <v>0</v>
      </c>
      <c r="T2693" s="544">
        <f>'Report 1'!$Z$76</f>
        <v>0</v>
      </c>
      <c r="U2693" s="545">
        <f>'Report 1'!$Z$162</f>
        <v>0</v>
      </c>
    </row>
    <row r="2694" spans="2:21">
      <c r="B2694" s="535" t="s">
        <v>669</v>
      </c>
      <c r="C2694" s="536">
        <v>1</v>
      </c>
      <c r="D2694" s="537" t="str">
        <f>'Information Input'!$M$14</f>
        <v xml:space="preserve">      -      </v>
      </c>
      <c r="E2694" s="537" t="s">
        <v>138</v>
      </c>
      <c r="F2694" s="538">
        <f t="shared" si="362"/>
        <v>43739</v>
      </c>
      <c r="G2694" s="538">
        <f t="shared" si="363"/>
        <v>43830</v>
      </c>
      <c r="H2694" s="538">
        <f>'Information Input'!$H$35</f>
        <v>43555</v>
      </c>
      <c r="I2694" s="537" t="str">
        <f>'Information Input'!$J$22</f>
        <v>Quarterly</v>
      </c>
      <c r="J2694" s="538">
        <f>'Information Input'!$H$30</f>
        <v>43555</v>
      </c>
      <c r="K2694" s="537">
        <f>'Information Input'!$J$18</f>
        <v>2019</v>
      </c>
      <c r="L2694" s="579" t="s">
        <v>99</v>
      </c>
      <c r="M2694" s="540" t="s">
        <v>100</v>
      </c>
      <c r="N2694" s="541" t="s">
        <v>96</v>
      </c>
      <c r="O2694" s="542" t="s">
        <v>674</v>
      </c>
      <c r="P2694" s="537">
        <v>57</v>
      </c>
      <c r="Q2694" s="541" t="s">
        <v>199</v>
      </c>
      <c r="R2694" s="542" t="s">
        <v>239</v>
      </c>
      <c r="S2694" s="543">
        <f>'Report 1'!$Z$18</f>
        <v>0</v>
      </c>
      <c r="T2694" s="544">
        <f>'Report 1'!$Z$77</f>
        <v>0</v>
      </c>
      <c r="U2694" s="545">
        <f>'Report 1'!$Z$163</f>
        <v>0</v>
      </c>
    </row>
    <row r="2695" spans="2:21">
      <c r="B2695" s="535" t="s">
        <v>669</v>
      </c>
      <c r="C2695" s="536">
        <v>1</v>
      </c>
      <c r="D2695" s="537" t="str">
        <f>'Information Input'!$M$14</f>
        <v xml:space="preserve">      -      </v>
      </c>
      <c r="E2695" s="537" t="s">
        <v>138</v>
      </c>
      <c r="F2695" s="538">
        <f t="shared" si="362"/>
        <v>43739</v>
      </c>
      <c r="G2695" s="538">
        <f t="shared" si="363"/>
        <v>43830</v>
      </c>
      <c r="H2695" s="538">
        <f>'Information Input'!$H$35</f>
        <v>43555</v>
      </c>
      <c r="I2695" s="537" t="str">
        <f>'Information Input'!$J$22</f>
        <v>Quarterly</v>
      </c>
      <c r="J2695" s="538">
        <f>'Information Input'!$H$30</f>
        <v>43555</v>
      </c>
      <c r="K2695" s="537">
        <f>'Information Input'!$J$18</f>
        <v>2019</v>
      </c>
      <c r="L2695" s="579" t="s">
        <v>99</v>
      </c>
      <c r="M2695" s="540" t="s">
        <v>100</v>
      </c>
      <c r="N2695" s="541" t="s">
        <v>96</v>
      </c>
      <c r="O2695" s="542" t="s">
        <v>678</v>
      </c>
      <c r="P2695" s="537">
        <v>58</v>
      </c>
      <c r="Q2695" s="541" t="s">
        <v>201</v>
      </c>
      <c r="R2695" s="542" t="s">
        <v>239</v>
      </c>
      <c r="S2695" s="543">
        <f>'Report 1'!$Z$18</f>
        <v>0</v>
      </c>
      <c r="T2695" s="544">
        <f>'Report 1'!$Z$79</f>
        <v>0</v>
      </c>
      <c r="U2695" s="545">
        <f>'Report 1'!$Z$165</f>
        <v>0</v>
      </c>
    </row>
    <row r="2696" spans="2:21">
      <c r="B2696" s="535" t="s">
        <v>669</v>
      </c>
      <c r="C2696" s="536">
        <v>1</v>
      </c>
      <c r="D2696" s="537" t="str">
        <f>'Information Input'!$M$14</f>
        <v xml:space="preserve">      -      </v>
      </c>
      <c r="E2696" s="537" t="s">
        <v>138</v>
      </c>
      <c r="F2696" s="538">
        <f t="shared" si="362"/>
        <v>43739</v>
      </c>
      <c r="G2696" s="538">
        <f t="shared" si="363"/>
        <v>43830</v>
      </c>
      <c r="H2696" s="538">
        <f>'Information Input'!$H$35</f>
        <v>43555</v>
      </c>
      <c r="I2696" s="537" t="str">
        <f>'Information Input'!$J$22</f>
        <v>Quarterly</v>
      </c>
      <c r="J2696" s="538">
        <f>'Information Input'!$H$30</f>
        <v>43555</v>
      </c>
      <c r="K2696" s="537">
        <f>'Information Input'!$J$18</f>
        <v>2019</v>
      </c>
      <c r="L2696" s="579" t="s">
        <v>99</v>
      </c>
      <c r="M2696" s="540" t="s">
        <v>100</v>
      </c>
      <c r="N2696" s="541" t="s">
        <v>96</v>
      </c>
      <c r="O2696" s="542" t="s">
        <v>678</v>
      </c>
      <c r="P2696" s="537">
        <v>59</v>
      </c>
      <c r="Q2696" s="541" t="s">
        <v>202</v>
      </c>
      <c r="R2696" s="542" t="s">
        <v>239</v>
      </c>
      <c r="S2696" s="543">
        <f>'Report 1'!$Z$18</f>
        <v>0</v>
      </c>
      <c r="T2696" s="544">
        <f>'Report 1'!$Z$80</f>
        <v>0</v>
      </c>
      <c r="U2696" s="545">
        <f>'Report 1'!$Z$166</f>
        <v>0</v>
      </c>
    </row>
    <row r="2697" spans="2:21">
      <c r="B2697" s="535" t="s">
        <v>669</v>
      </c>
      <c r="C2697" s="536">
        <v>1</v>
      </c>
      <c r="D2697" s="537" t="str">
        <f>'Information Input'!$M$14</f>
        <v xml:space="preserve">      -      </v>
      </c>
      <c r="E2697" s="537" t="s">
        <v>138</v>
      </c>
      <c r="F2697" s="538">
        <f t="shared" si="362"/>
        <v>43739</v>
      </c>
      <c r="G2697" s="538">
        <f t="shared" si="363"/>
        <v>43830</v>
      </c>
      <c r="H2697" s="538">
        <f>'Information Input'!$H$35</f>
        <v>43555</v>
      </c>
      <c r="I2697" s="537" t="str">
        <f>'Information Input'!$J$22</f>
        <v>Quarterly</v>
      </c>
      <c r="J2697" s="538">
        <f>'Information Input'!$H$30</f>
        <v>43555</v>
      </c>
      <c r="K2697" s="537">
        <f>'Information Input'!$J$18</f>
        <v>2019</v>
      </c>
      <c r="L2697" s="579" t="s">
        <v>99</v>
      </c>
      <c r="M2697" s="540" t="s">
        <v>100</v>
      </c>
      <c r="N2697" s="541" t="s">
        <v>96</v>
      </c>
      <c r="O2697" s="542" t="s">
        <v>678</v>
      </c>
      <c r="P2697" s="537">
        <v>60</v>
      </c>
      <c r="Q2697" s="541" t="s">
        <v>203</v>
      </c>
      <c r="R2697" s="541" t="s">
        <v>239</v>
      </c>
      <c r="S2697" s="543">
        <f>'Report 1'!$Z$18</f>
        <v>0</v>
      </c>
      <c r="T2697" s="544">
        <f>'Report 1'!$Z$81</f>
        <v>0</v>
      </c>
      <c r="U2697" s="545">
        <f>'Report 1'!$Z$167</f>
        <v>0</v>
      </c>
    </row>
    <row r="2698" spans="2:21">
      <c r="B2698" s="535" t="s">
        <v>669</v>
      </c>
      <c r="C2698" s="536">
        <v>1</v>
      </c>
      <c r="D2698" s="537" t="str">
        <f>'Information Input'!$M$14</f>
        <v xml:space="preserve">      -      </v>
      </c>
      <c r="E2698" s="537" t="s">
        <v>138</v>
      </c>
      <c r="F2698" s="538">
        <f t="shared" si="362"/>
        <v>43739</v>
      </c>
      <c r="G2698" s="538">
        <f t="shared" si="363"/>
        <v>43830</v>
      </c>
      <c r="H2698" s="538">
        <f>'Information Input'!$H$35</f>
        <v>43555</v>
      </c>
      <c r="I2698" s="537" t="str">
        <f>'Information Input'!$J$22</f>
        <v>Quarterly</v>
      </c>
      <c r="J2698" s="538">
        <f>'Information Input'!$H$30</f>
        <v>43555</v>
      </c>
      <c r="K2698" s="537">
        <f>'Information Input'!$J$18</f>
        <v>2019</v>
      </c>
      <c r="L2698" s="579" t="s">
        <v>99</v>
      </c>
      <c r="M2698" s="540" t="s">
        <v>100</v>
      </c>
      <c r="N2698" s="541" t="s">
        <v>96</v>
      </c>
      <c r="O2698" s="542" t="s">
        <v>678</v>
      </c>
      <c r="P2698" s="537">
        <v>61</v>
      </c>
      <c r="Q2698" s="541" t="s">
        <v>204</v>
      </c>
      <c r="R2698" s="541" t="s">
        <v>239</v>
      </c>
      <c r="S2698" s="543">
        <f>'Report 1'!$Z$18</f>
        <v>0</v>
      </c>
      <c r="T2698" s="544">
        <f>'Report 1'!$Z$82</f>
        <v>0</v>
      </c>
      <c r="U2698" s="545">
        <f>'Report 1'!$Z$168</f>
        <v>0</v>
      </c>
    </row>
    <row r="2699" spans="2:21">
      <c r="B2699" s="535" t="s">
        <v>669</v>
      </c>
      <c r="C2699" s="536">
        <v>1</v>
      </c>
      <c r="D2699" s="537" t="str">
        <f>'Information Input'!$M$14</f>
        <v xml:space="preserve">      -      </v>
      </c>
      <c r="E2699" s="537" t="s">
        <v>138</v>
      </c>
      <c r="F2699" s="538">
        <f t="shared" si="362"/>
        <v>43739</v>
      </c>
      <c r="G2699" s="538">
        <f t="shared" si="363"/>
        <v>43830</v>
      </c>
      <c r="H2699" s="538">
        <f>'Information Input'!$H$35</f>
        <v>43555</v>
      </c>
      <c r="I2699" s="537" t="str">
        <f>'Information Input'!$J$22</f>
        <v>Quarterly</v>
      </c>
      <c r="J2699" s="538">
        <f>'Information Input'!$H$30</f>
        <v>43555</v>
      </c>
      <c r="K2699" s="537">
        <f>'Information Input'!$J$18</f>
        <v>2019</v>
      </c>
      <c r="L2699" s="579" t="s">
        <v>99</v>
      </c>
      <c r="M2699" s="540" t="s">
        <v>100</v>
      </c>
      <c r="N2699" s="541" t="s">
        <v>96</v>
      </c>
      <c r="O2699" s="542" t="s">
        <v>678</v>
      </c>
      <c r="P2699" s="537">
        <v>62</v>
      </c>
      <c r="Q2699" s="541" t="s">
        <v>204</v>
      </c>
      <c r="R2699" s="541" t="s">
        <v>239</v>
      </c>
      <c r="S2699" s="543">
        <f>'Report 1'!$Z$18</f>
        <v>0</v>
      </c>
      <c r="T2699" s="544">
        <f>'Report 1'!$Z$83</f>
        <v>0</v>
      </c>
      <c r="U2699" s="545">
        <f>'Report 1'!$Z$169</f>
        <v>0</v>
      </c>
    </row>
    <row r="2700" spans="2:21">
      <c r="B2700" s="535" t="s">
        <v>669</v>
      </c>
      <c r="C2700" s="536">
        <v>1</v>
      </c>
      <c r="D2700" s="537" t="str">
        <f>'Information Input'!$M$14</f>
        <v xml:space="preserve">      -      </v>
      </c>
      <c r="E2700" s="537" t="s">
        <v>138</v>
      </c>
      <c r="F2700" s="538">
        <f t="shared" si="362"/>
        <v>43739</v>
      </c>
      <c r="G2700" s="538">
        <f t="shared" si="363"/>
        <v>43830</v>
      </c>
      <c r="H2700" s="538">
        <f>'Information Input'!$H$35</f>
        <v>43555</v>
      </c>
      <c r="I2700" s="537" t="str">
        <f>'Information Input'!$J$22</f>
        <v>Quarterly</v>
      </c>
      <c r="J2700" s="538">
        <f>'Information Input'!$H$30</f>
        <v>43555</v>
      </c>
      <c r="K2700" s="537">
        <f>'Information Input'!$J$18</f>
        <v>2019</v>
      </c>
      <c r="L2700" s="579" t="s">
        <v>99</v>
      </c>
      <c r="M2700" s="540" t="s">
        <v>100</v>
      </c>
      <c r="N2700" s="541" t="s">
        <v>96</v>
      </c>
      <c r="O2700" s="542" t="s">
        <v>674</v>
      </c>
      <c r="P2700" s="537">
        <v>63</v>
      </c>
      <c r="Q2700" s="541" t="s">
        <v>205</v>
      </c>
      <c r="R2700" s="541" t="s">
        <v>239</v>
      </c>
      <c r="S2700" s="543">
        <f>'Report 1'!$Z$18</f>
        <v>0</v>
      </c>
      <c r="T2700" s="544">
        <f>'Report 1'!$Z$84</f>
        <v>0</v>
      </c>
      <c r="U2700" s="545">
        <f>'Report 1'!$Z$170</f>
        <v>0</v>
      </c>
    </row>
    <row r="2701" spans="2:21">
      <c r="B2701" s="535" t="s">
        <v>669</v>
      </c>
      <c r="C2701" s="536">
        <v>1</v>
      </c>
      <c r="D2701" s="537" t="str">
        <f>'Information Input'!$M$14</f>
        <v xml:space="preserve">      -      </v>
      </c>
      <c r="E2701" s="537" t="s">
        <v>138</v>
      </c>
      <c r="F2701" s="538">
        <f t="shared" si="362"/>
        <v>43739</v>
      </c>
      <c r="G2701" s="538">
        <f t="shared" si="363"/>
        <v>43830</v>
      </c>
      <c r="H2701" s="538">
        <f>'Information Input'!$H$35</f>
        <v>43555</v>
      </c>
      <c r="I2701" s="537" t="str">
        <f>'Information Input'!$J$22</f>
        <v>Quarterly</v>
      </c>
      <c r="J2701" s="538">
        <f>'Information Input'!$H$30</f>
        <v>43555</v>
      </c>
      <c r="K2701" s="537">
        <f>'Information Input'!$J$18</f>
        <v>2019</v>
      </c>
      <c r="L2701" s="579" t="s">
        <v>99</v>
      </c>
      <c r="M2701" s="540" t="s">
        <v>100</v>
      </c>
      <c r="N2701" s="541" t="s">
        <v>96</v>
      </c>
      <c r="O2701" s="542" t="s">
        <v>674</v>
      </c>
      <c r="P2701" s="537">
        <v>64</v>
      </c>
      <c r="Q2701" s="541" t="s">
        <v>206</v>
      </c>
      <c r="R2701" s="541" t="s">
        <v>239</v>
      </c>
      <c r="S2701" s="543">
        <f>'Report 1'!$Z$18</f>
        <v>0</v>
      </c>
      <c r="T2701" s="544">
        <f>'Report 1'!$Z$85</f>
        <v>0</v>
      </c>
      <c r="U2701" s="545">
        <f>'Report 1'!$Z$171</f>
        <v>0</v>
      </c>
    </row>
    <row r="2702" spans="2:21">
      <c r="B2702" s="535" t="s">
        <v>669</v>
      </c>
      <c r="C2702" s="536">
        <v>1</v>
      </c>
      <c r="D2702" s="537" t="str">
        <f>'Information Input'!$M$14</f>
        <v xml:space="preserve">      -      </v>
      </c>
      <c r="E2702" s="537" t="s">
        <v>138</v>
      </c>
      <c r="F2702" s="538">
        <f t="shared" si="362"/>
        <v>43739</v>
      </c>
      <c r="G2702" s="538">
        <f t="shared" si="363"/>
        <v>43830</v>
      </c>
      <c r="H2702" s="538">
        <f>'Information Input'!$H$35</f>
        <v>43555</v>
      </c>
      <c r="I2702" s="537" t="str">
        <f>'Information Input'!$J$22</f>
        <v>Quarterly</v>
      </c>
      <c r="J2702" s="538">
        <f>'Information Input'!$H$30</f>
        <v>43555</v>
      </c>
      <c r="K2702" s="537">
        <f>'Information Input'!$J$18</f>
        <v>2019</v>
      </c>
      <c r="L2702" s="579" t="s">
        <v>99</v>
      </c>
      <c r="M2702" s="540" t="s">
        <v>100</v>
      </c>
      <c r="N2702" s="541" t="s">
        <v>96</v>
      </c>
      <c r="O2702" s="542" t="s">
        <v>674</v>
      </c>
      <c r="P2702" s="537">
        <v>65</v>
      </c>
      <c r="Q2702" s="541" t="s">
        <v>207</v>
      </c>
      <c r="R2702" s="541" t="s">
        <v>239</v>
      </c>
      <c r="S2702" s="543">
        <f>'Report 1'!$Z$18</f>
        <v>0</v>
      </c>
      <c r="T2702" s="544">
        <f>'Report 1'!$Z$86</f>
        <v>0</v>
      </c>
      <c r="U2702" s="545">
        <f>'Report 1'!$Z$172</f>
        <v>0</v>
      </c>
    </row>
    <row r="2703" spans="2:21">
      <c r="B2703" s="535" t="s">
        <v>669</v>
      </c>
      <c r="C2703" s="536">
        <v>1</v>
      </c>
      <c r="D2703" s="537" t="str">
        <f>'Information Input'!$M$14</f>
        <v xml:space="preserve">      -      </v>
      </c>
      <c r="E2703" s="537" t="s">
        <v>138</v>
      </c>
      <c r="F2703" s="538">
        <f t="shared" si="362"/>
        <v>43739</v>
      </c>
      <c r="G2703" s="538">
        <f t="shared" si="363"/>
        <v>43830</v>
      </c>
      <c r="H2703" s="538">
        <f>'Information Input'!$H$35</f>
        <v>43555</v>
      </c>
      <c r="I2703" s="537" t="str">
        <f>'Information Input'!$J$22</f>
        <v>Quarterly</v>
      </c>
      <c r="J2703" s="538">
        <f>'Information Input'!$H$30</f>
        <v>43555</v>
      </c>
      <c r="K2703" s="537">
        <f>'Information Input'!$J$18</f>
        <v>2019</v>
      </c>
      <c r="L2703" s="579" t="s">
        <v>99</v>
      </c>
      <c r="M2703" s="540" t="s">
        <v>100</v>
      </c>
      <c r="N2703" s="541" t="s">
        <v>96</v>
      </c>
      <c r="O2703" s="542" t="s">
        <v>679</v>
      </c>
      <c r="P2703" s="537">
        <v>66</v>
      </c>
      <c r="Q2703" s="541" t="s">
        <v>208</v>
      </c>
      <c r="R2703" s="541" t="s">
        <v>239</v>
      </c>
      <c r="S2703" s="543">
        <f>'Report 1'!$Z$18</f>
        <v>0</v>
      </c>
      <c r="T2703" s="544">
        <f>'Report 1'!$Z$87</f>
        <v>0</v>
      </c>
      <c r="U2703" s="545">
        <f>'Report 1'!$Z$173</f>
        <v>0</v>
      </c>
    </row>
    <row r="2704" spans="2:21">
      <c r="B2704" s="535" t="s">
        <v>669</v>
      </c>
      <c r="C2704" s="536">
        <v>1</v>
      </c>
      <c r="D2704" s="537" t="str">
        <f>'Information Input'!$M$14</f>
        <v xml:space="preserve">      -      </v>
      </c>
      <c r="E2704" s="537" t="s">
        <v>138</v>
      </c>
      <c r="F2704" s="538">
        <f t="shared" si="362"/>
        <v>43739</v>
      </c>
      <c r="G2704" s="538">
        <f t="shared" si="363"/>
        <v>43830</v>
      </c>
      <c r="H2704" s="538">
        <f>'Information Input'!$H$35</f>
        <v>43555</v>
      </c>
      <c r="I2704" s="537" t="str">
        <f>'Information Input'!$J$22</f>
        <v>Quarterly</v>
      </c>
      <c r="J2704" s="538">
        <f>'Information Input'!$H$30</f>
        <v>43555</v>
      </c>
      <c r="K2704" s="537">
        <f>'Information Input'!$J$18</f>
        <v>2019</v>
      </c>
      <c r="L2704" s="579" t="s">
        <v>99</v>
      </c>
      <c r="M2704" s="540" t="s">
        <v>100</v>
      </c>
      <c r="N2704" s="541" t="s">
        <v>96</v>
      </c>
      <c r="O2704" s="542" t="s">
        <v>679</v>
      </c>
      <c r="P2704" s="537">
        <v>67</v>
      </c>
      <c r="Q2704" s="541" t="s">
        <v>209</v>
      </c>
      <c r="R2704" s="541" t="s">
        <v>239</v>
      </c>
      <c r="S2704" s="543">
        <f>'Report 1'!$Z$18</f>
        <v>0</v>
      </c>
      <c r="T2704" s="544">
        <f>'Report 1'!$Z$88</f>
        <v>0</v>
      </c>
      <c r="U2704" s="545">
        <f>'Report 1'!$Z$174</f>
        <v>0</v>
      </c>
    </row>
    <row r="2705" spans="2:21">
      <c r="B2705" s="535" t="s">
        <v>669</v>
      </c>
      <c r="C2705" s="536">
        <v>1</v>
      </c>
      <c r="D2705" s="537" t="str">
        <f>'Information Input'!$M$14</f>
        <v xml:space="preserve">      -      </v>
      </c>
      <c r="E2705" s="537" t="s">
        <v>138</v>
      </c>
      <c r="F2705" s="538">
        <f t="shared" si="362"/>
        <v>43739</v>
      </c>
      <c r="G2705" s="538">
        <f t="shared" si="363"/>
        <v>43830</v>
      </c>
      <c r="H2705" s="538">
        <f>'Information Input'!$H$35</f>
        <v>43555</v>
      </c>
      <c r="I2705" s="537" t="str">
        <f>'Information Input'!$J$22</f>
        <v>Quarterly</v>
      </c>
      <c r="J2705" s="538">
        <f>'Information Input'!$H$30</f>
        <v>43555</v>
      </c>
      <c r="K2705" s="537">
        <f>'Information Input'!$J$18</f>
        <v>2019</v>
      </c>
      <c r="L2705" s="579" t="s">
        <v>99</v>
      </c>
      <c r="M2705" s="540" t="s">
        <v>100</v>
      </c>
      <c r="N2705" s="541" t="s">
        <v>96</v>
      </c>
      <c r="O2705" s="542" t="s">
        <v>679</v>
      </c>
      <c r="P2705" s="537">
        <v>68</v>
      </c>
      <c r="Q2705" s="541" t="s">
        <v>210</v>
      </c>
      <c r="R2705" s="541" t="s">
        <v>239</v>
      </c>
      <c r="S2705" s="543">
        <f>'Report 1'!$Z$18</f>
        <v>0</v>
      </c>
      <c r="T2705" s="544">
        <f>'Report 1'!$Z$89</f>
        <v>0</v>
      </c>
      <c r="U2705" s="545">
        <f>'Report 1'!$Z$175</f>
        <v>0</v>
      </c>
    </row>
    <row r="2706" spans="2:21">
      <c r="B2706" s="535" t="s">
        <v>669</v>
      </c>
      <c r="C2706" s="536">
        <v>1</v>
      </c>
      <c r="D2706" s="537" t="str">
        <f>'Information Input'!$M$14</f>
        <v xml:space="preserve">      -      </v>
      </c>
      <c r="E2706" s="537" t="s">
        <v>138</v>
      </c>
      <c r="F2706" s="538">
        <f t="shared" si="362"/>
        <v>43739</v>
      </c>
      <c r="G2706" s="538">
        <f t="shared" si="363"/>
        <v>43830</v>
      </c>
      <c r="H2706" s="538">
        <f>'Information Input'!$H$35</f>
        <v>43555</v>
      </c>
      <c r="I2706" s="537" t="str">
        <f>'Information Input'!$J$22</f>
        <v>Quarterly</v>
      </c>
      <c r="J2706" s="538">
        <f>'Information Input'!$H$30</f>
        <v>43555</v>
      </c>
      <c r="K2706" s="537">
        <f>'Information Input'!$J$18</f>
        <v>2019</v>
      </c>
      <c r="L2706" s="579" t="s">
        <v>99</v>
      </c>
      <c r="M2706" s="540" t="s">
        <v>100</v>
      </c>
      <c r="N2706" s="541" t="s">
        <v>96</v>
      </c>
      <c r="O2706" s="542" t="s">
        <v>679</v>
      </c>
      <c r="P2706" s="537">
        <v>69</v>
      </c>
      <c r="Q2706" s="541" t="s">
        <v>211</v>
      </c>
      <c r="R2706" s="541" t="s">
        <v>239</v>
      </c>
      <c r="S2706" s="543">
        <f>'Report 1'!$Z$18</f>
        <v>0</v>
      </c>
      <c r="T2706" s="544">
        <f>'Report 1'!$Z$90</f>
        <v>0</v>
      </c>
      <c r="U2706" s="545">
        <f>'Report 1'!$Z$176</f>
        <v>0</v>
      </c>
    </row>
    <row r="2707" spans="2:21">
      <c r="B2707" s="535" t="s">
        <v>669</v>
      </c>
      <c r="C2707" s="536">
        <v>1</v>
      </c>
      <c r="D2707" s="537" t="str">
        <f>'Information Input'!$M$14</f>
        <v xml:space="preserve">      -      </v>
      </c>
      <c r="E2707" s="537" t="s">
        <v>138</v>
      </c>
      <c r="F2707" s="538">
        <f t="shared" si="362"/>
        <v>43739</v>
      </c>
      <c r="G2707" s="538">
        <f t="shared" si="363"/>
        <v>43830</v>
      </c>
      <c r="H2707" s="538">
        <f>'Information Input'!$H$35</f>
        <v>43555</v>
      </c>
      <c r="I2707" s="537" t="str">
        <f>'Information Input'!$J$22</f>
        <v>Quarterly</v>
      </c>
      <c r="J2707" s="538">
        <f>'Information Input'!$H$30</f>
        <v>43555</v>
      </c>
      <c r="K2707" s="537">
        <f>'Information Input'!$J$18</f>
        <v>2019</v>
      </c>
      <c r="L2707" s="579" t="s">
        <v>99</v>
      </c>
      <c r="M2707" s="540" t="s">
        <v>100</v>
      </c>
      <c r="N2707" s="541" t="s">
        <v>96</v>
      </c>
      <c r="O2707" s="542" t="s">
        <v>680</v>
      </c>
      <c r="P2707" s="537">
        <v>70</v>
      </c>
      <c r="Q2707" s="541" t="s">
        <v>212</v>
      </c>
      <c r="R2707" s="541" t="s">
        <v>239</v>
      </c>
      <c r="S2707" s="543">
        <f>'Report 1'!$Z$18</f>
        <v>0</v>
      </c>
      <c r="T2707" s="544">
        <f>'Report 1'!$Z$91</f>
        <v>0</v>
      </c>
      <c r="U2707" s="545">
        <f>'Report 1'!$Z$177</f>
        <v>0</v>
      </c>
    </row>
    <row r="2708" spans="2:21">
      <c r="B2708" s="535" t="s">
        <v>669</v>
      </c>
      <c r="C2708" s="536">
        <v>1</v>
      </c>
      <c r="D2708" s="537" t="str">
        <f>'Information Input'!$M$14</f>
        <v xml:space="preserve">      -      </v>
      </c>
      <c r="E2708" s="537" t="s">
        <v>138</v>
      </c>
      <c r="F2708" s="538">
        <f t="shared" si="362"/>
        <v>43739</v>
      </c>
      <c r="G2708" s="538">
        <f t="shared" si="363"/>
        <v>43830</v>
      </c>
      <c r="H2708" s="538">
        <f>'Information Input'!$H$35</f>
        <v>43555</v>
      </c>
      <c r="I2708" s="537" t="str">
        <f>'Information Input'!$J$22</f>
        <v>Quarterly</v>
      </c>
      <c r="J2708" s="538">
        <f>'Information Input'!$H$30</f>
        <v>43555</v>
      </c>
      <c r="K2708" s="537">
        <f>'Information Input'!$J$18</f>
        <v>2019</v>
      </c>
      <c r="L2708" s="579" t="s">
        <v>99</v>
      </c>
      <c r="M2708" s="540" t="s">
        <v>100</v>
      </c>
      <c r="N2708" s="541" t="s">
        <v>96</v>
      </c>
      <c r="O2708" s="542" t="s">
        <v>680</v>
      </c>
      <c r="P2708" s="537">
        <v>71</v>
      </c>
      <c r="Q2708" s="541" t="s">
        <v>213</v>
      </c>
      <c r="R2708" s="541" t="s">
        <v>239</v>
      </c>
      <c r="S2708" s="543">
        <f>'Report 1'!$Z$18</f>
        <v>0</v>
      </c>
      <c r="T2708" s="544">
        <f>'Report 1'!$Z$92</f>
        <v>0</v>
      </c>
      <c r="U2708" s="545">
        <f>'Report 1'!$Z$178</f>
        <v>0</v>
      </c>
    </row>
    <row r="2709" spans="2:21">
      <c r="B2709" s="573" t="s">
        <v>669</v>
      </c>
      <c r="C2709" s="574">
        <v>1</v>
      </c>
      <c r="D2709" s="562" t="str">
        <f>'Information Input'!$M$14</f>
        <v xml:space="preserve">      -      </v>
      </c>
      <c r="E2709" s="562" t="s">
        <v>138</v>
      </c>
      <c r="F2709" s="559">
        <f t="shared" si="362"/>
        <v>43739</v>
      </c>
      <c r="G2709" s="559">
        <f t="shared" si="363"/>
        <v>43830</v>
      </c>
      <c r="H2709" s="559">
        <f>'Information Input'!$H$35</f>
        <v>43555</v>
      </c>
      <c r="I2709" s="562" t="str">
        <f>'Information Input'!$J$22</f>
        <v>Quarterly</v>
      </c>
      <c r="J2709" s="559">
        <f>'Information Input'!$H$30</f>
        <v>43555</v>
      </c>
      <c r="K2709" s="562">
        <f>'Information Input'!$J$18</f>
        <v>2019</v>
      </c>
      <c r="L2709" s="580" t="s">
        <v>99</v>
      </c>
      <c r="M2709" s="564" t="s">
        <v>100</v>
      </c>
      <c r="N2709" s="561" t="s">
        <v>96</v>
      </c>
      <c r="O2709" s="575" t="s">
        <v>674</v>
      </c>
      <c r="P2709" s="537">
        <v>72</v>
      </c>
      <c r="Q2709" s="541" t="s">
        <v>214</v>
      </c>
      <c r="R2709" s="561" t="s">
        <v>239</v>
      </c>
      <c r="S2709" s="560">
        <f>'Report 1'!$Z$18</f>
        <v>0</v>
      </c>
      <c r="T2709" s="568">
        <f>'Report 1'!$Z$93</f>
        <v>0</v>
      </c>
      <c r="U2709" s="571">
        <f>'Report 1'!$Z$179</f>
        <v>0</v>
      </c>
    </row>
    <row r="2710" spans="2:21">
      <c r="B2710" s="515" t="s">
        <v>669</v>
      </c>
      <c r="C2710" s="516">
        <v>1</v>
      </c>
      <c r="D2710" s="517" t="str">
        <f>'Information Input'!$M$14</f>
        <v xml:space="preserve">      -      </v>
      </c>
      <c r="E2710" s="517" t="s">
        <v>138</v>
      </c>
      <c r="F2710" s="518">
        <f t="shared" si="362"/>
        <v>43739</v>
      </c>
      <c r="G2710" s="518">
        <f t="shared" si="363"/>
        <v>43830</v>
      </c>
      <c r="H2710" s="519">
        <f>'Information Input'!$H$35</f>
        <v>43555</v>
      </c>
      <c r="I2710" s="517" t="str">
        <f>'Information Input'!$J$22</f>
        <v>Quarterly</v>
      </c>
      <c r="J2710" s="519">
        <f>'Information Input'!$H$30</f>
        <v>43555</v>
      </c>
      <c r="K2710" s="517">
        <f>'Information Input'!$J$18</f>
        <v>2019</v>
      </c>
      <c r="L2710" s="578" t="s">
        <v>101</v>
      </c>
      <c r="M2710" s="521" t="s">
        <v>102</v>
      </c>
      <c r="N2710" s="522" t="s">
        <v>103</v>
      </c>
      <c r="O2710" s="523" t="s">
        <v>670</v>
      </c>
      <c r="P2710" s="517">
        <v>2</v>
      </c>
      <c r="Q2710" s="522" t="s">
        <v>142</v>
      </c>
      <c r="R2710" s="522" t="s">
        <v>239</v>
      </c>
      <c r="S2710" s="524">
        <f>'Report 1'!$AE$18</f>
        <v>0</v>
      </c>
      <c r="T2710" s="525">
        <f>'Report 1'!$AE$20</f>
        <v>0</v>
      </c>
      <c r="U2710" s="526">
        <f>'Report 1'!$AE$106</f>
        <v>0</v>
      </c>
    </row>
    <row r="2711" spans="2:21">
      <c r="B2711" s="535" t="s">
        <v>669</v>
      </c>
      <c r="C2711" s="536">
        <v>1</v>
      </c>
      <c r="D2711" s="537" t="str">
        <f>'Information Input'!$M$14</f>
        <v xml:space="preserve">      -      </v>
      </c>
      <c r="E2711" s="537" t="s">
        <v>138</v>
      </c>
      <c r="F2711" s="538">
        <f t="shared" si="362"/>
        <v>43739</v>
      </c>
      <c r="G2711" s="538">
        <f t="shared" si="363"/>
        <v>43830</v>
      </c>
      <c r="H2711" s="538">
        <f>'Information Input'!$H$35</f>
        <v>43555</v>
      </c>
      <c r="I2711" s="537" t="str">
        <f>'Information Input'!$J$22</f>
        <v>Quarterly</v>
      </c>
      <c r="J2711" s="538">
        <f>'Information Input'!$H$30</f>
        <v>43555</v>
      </c>
      <c r="K2711" s="537">
        <f>'Information Input'!$J$18</f>
        <v>2019</v>
      </c>
      <c r="L2711" s="579" t="s">
        <v>101</v>
      </c>
      <c r="M2711" s="540" t="s">
        <v>102</v>
      </c>
      <c r="N2711" s="541" t="s">
        <v>103</v>
      </c>
      <c r="O2711" s="542" t="s">
        <v>670</v>
      </c>
      <c r="P2711" s="537">
        <v>3</v>
      </c>
      <c r="Q2711" s="541" t="s">
        <v>143</v>
      </c>
      <c r="R2711" s="541" t="s">
        <v>239</v>
      </c>
      <c r="S2711" s="543">
        <f>'Report 1'!$AE$18</f>
        <v>0</v>
      </c>
      <c r="T2711" s="544">
        <f>'Report 1'!$AE$21</f>
        <v>0</v>
      </c>
      <c r="U2711" s="545">
        <f>'Report 1'!$AE$107</f>
        <v>0</v>
      </c>
    </row>
    <row r="2712" spans="2:21">
      <c r="B2712" s="535" t="s">
        <v>669</v>
      </c>
      <c r="C2712" s="536">
        <v>1</v>
      </c>
      <c r="D2712" s="537" t="str">
        <f>'Information Input'!$M$14</f>
        <v xml:space="preserve">      -      </v>
      </c>
      <c r="E2712" s="537" t="s">
        <v>138</v>
      </c>
      <c r="F2712" s="538">
        <f t="shared" si="362"/>
        <v>43739</v>
      </c>
      <c r="G2712" s="538">
        <f t="shared" si="363"/>
        <v>43830</v>
      </c>
      <c r="H2712" s="538">
        <f>'Information Input'!$H$35</f>
        <v>43555</v>
      </c>
      <c r="I2712" s="537" t="str">
        <f>'Information Input'!$J$22</f>
        <v>Quarterly</v>
      </c>
      <c r="J2712" s="538">
        <f>'Information Input'!$H$30</f>
        <v>43555</v>
      </c>
      <c r="K2712" s="537">
        <f>'Information Input'!$J$18</f>
        <v>2019</v>
      </c>
      <c r="L2712" s="579" t="s">
        <v>101</v>
      </c>
      <c r="M2712" s="540" t="s">
        <v>102</v>
      </c>
      <c r="N2712" s="541" t="s">
        <v>103</v>
      </c>
      <c r="O2712" s="542" t="s">
        <v>670</v>
      </c>
      <c r="P2712" s="537">
        <v>4</v>
      </c>
      <c r="Q2712" s="541" t="s">
        <v>144</v>
      </c>
      <c r="R2712" s="541" t="s">
        <v>239</v>
      </c>
      <c r="S2712" s="543">
        <f>'Report 1'!$AE$18</f>
        <v>0</v>
      </c>
      <c r="T2712" s="544">
        <f>'Report 1'!$AE$22</f>
        <v>0</v>
      </c>
      <c r="U2712" s="545">
        <f>'Report 1'!$AE$108</f>
        <v>0</v>
      </c>
    </row>
    <row r="2713" spans="2:21">
      <c r="B2713" s="535" t="s">
        <v>669</v>
      </c>
      <c r="C2713" s="536">
        <v>1</v>
      </c>
      <c r="D2713" s="537" t="str">
        <f>'Information Input'!$M$14</f>
        <v xml:space="preserve">      -      </v>
      </c>
      <c r="E2713" s="537" t="s">
        <v>138</v>
      </c>
      <c r="F2713" s="538">
        <f t="shared" si="362"/>
        <v>43739</v>
      </c>
      <c r="G2713" s="538">
        <f t="shared" si="363"/>
        <v>43830</v>
      </c>
      <c r="H2713" s="538">
        <f>'Information Input'!$H$35</f>
        <v>43555</v>
      </c>
      <c r="I2713" s="537" t="str">
        <f>'Information Input'!$J$22</f>
        <v>Quarterly</v>
      </c>
      <c r="J2713" s="538">
        <f>'Information Input'!$H$30</f>
        <v>43555</v>
      </c>
      <c r="K2713" s="537">
        <f>'Information Input'!$J$18</f>
        <v>2019</v>
      </c>
      <c r="L2713" s="579" t="s">
        <v>101</v>
      </c>
      <c r="M2713" s="540" t="s">
        <v>102</v>
      </c>
      <c r="N2713" s="541" t="s">
        <v>103</v>
      </c>
      <c r="O2713" s="542" t="s">
        <v>670</v>
      </c>
      <c r="P2713" s="537">
        <v>5</v>
      </c>
      <c r="Q2713" s="541" t="s">
        <v>145</v>
      </c>
      <c r="R2713" s="541" t="s">
        <v>239</v>
      </c>
      <c r="S2713" s="543">
        <f>'Report 1'!$AE$18</f>
        <v>0</v>
      </c>
      <c r="T2713" s="544">
        <f>'Report 1'!$AE$23</f>
        <v>0</v>
      </c>
      <c r="U2713" s="545">
        <f>'Report 1'!$AE$109</f>
        <v>0</v>
      </c>
    </row>
    <row r="2714" spans="2:21">
      <c r="B2714" s="535" t="s">
        <v>669</v>
      </c>
      <c r="C2714" s="536">
        <v>1</v>
      </c>
      <c r="D2714" s="537" t="str">
        <f>'Information Input'!$M$14</f>
        <v xml:space="preserve">      -      </v>
      </c>
      <c r="E2714" s="537" t="s">
        <v>138</v>
      </c>
      <c r="F2714" s="538">
        <f t="shared" si="362"/>
        <v>43739</v>
      </c>
      <c r="G2714" s="538">
        <f t="shared" si="363"/>
        <v>43830</v>
      </c>
      <c r="H2714" s="538">
        <f>'Information Input'!$H$35</f>
        <v>43555</v>
      </c>
      <c r="I2714" s="537" t="str">
        <f>'Information Input'!$J$22</f>
        <v>Quarterly</v>
      </c>
      <c r="J2714" s="538">
        <f>'Information Input'!$H$30</f>
        <v>43555</v>
      </c>
      <c r="K2714" s="537">
        <f>'Information Input'!$J$18</f>
        <v>2019</v>
      </c>
      <c r="L2714" s="579" t="s">
        <v>101</v>
      </c>
      <c r="M2714" s="540" t="s">
        <v>102</v>
      </c>
      <c r="N2714" s="541" t="s">
        <v>103</v>
      </c>
      <c r="O2714" s="542" t="s">
        <v>670</v>
      </c>
      <c r="P2714" s="537">
        <v>6</v>
      </c>
      <c r="Q2714" s="541" t="s">
        <v>146</v>
      </c>
      <c r="R2714" s="541" t="s">
        <v>239</v>
      </c>
      <c r="S2714" s="543">
        <f>'Report 1'!$AE$18</f>
        <v>0</v>
      </c>
      <c r="T2714" s="544">
        <f>'Report 1'!$AE$24</f>
        <v>0</v>
      </c>
      <c r="U2714" s="545">
        <f>'Report 1'!$AE$110</f>
        <v>0</v>
      </c>
    </row>
    <row r="2715" spans="2:21">
      <c r="B2715" s="535" t="s">
        <v>669</v>
      </c>
      <c r="C2715" s="536">
        <v>1</v>
      </c>
      <c r="D2715" s="537" t="str">
        <f>'Information Input'!$M$14</f>
        <v xml:space="preserve">      -      </v>
      </c>
      <c r="E2715" s="537" t="s">
        <v>138</v>
      </c>
      <c r="F2715" s="538">
        <f t="shared" si="362"/>
        <v>43739</v>
      </c>
      <c r="G2715" s="538">
        <f t="shared" si="363"/>
        <v>43830</v>
      </c>
      <c r="H2715" s="538">
        <f>'Information Input'!$H$35</f>
        <v>43555</v>
      </c>
      <c r="I2715" s="537" t="str">
        <f>'Information Input'!$J$22</f>
        <v>Quarterly</v>
      </c>
      <c r="J2715" s="538">
        <f>'Information Input'!$H$30</f>
        <v>43555</v>
      </c>
      <c r="K2715" s="537">
        <f>'Information Input'!$J$18</f>
        <v>2019</v>
      </c>
      <c r="L2715" s="579" t="s">
        <v>101</v>
      </c>
      <c r="M2715" s="540" t="s">
        <v>102</v>
      </c>
      <c r="N2715" s="541" t="s">
        <v>103</v>
      </c>
      <c r="O2715" s="542" t="s">
        <v>674</v>
      </c>
      <c r="P2715" s="537">
        <v>7</v>
      </c>
      <c r="Q2715" s="541" t="s">
        <v>147</v>
      </c>
      <c r="R2715" s="541" t="s">
        <v>239</v>
      </c>
      <c r="S2715" s="543">
        <f>'Report 1'!$AE$18</f>
        <v>0</v>
      </c>
      <c r="T2715" s="544">
        <f>'Report 1'!$AE$25</f>
        <v>0</v>
      </c>
      <c r="U2715" s="545">
        <f>'Report 1'!$AE$111</f>
        <v>0</v>
      </c>
    </row>
    <row r="2716" spans="2:21">
      <c r="B2716" s="535" t="s">
        <v>669</v>
      </c>
      <c r="C2716" s="536">
        <v>1</v>
      </c>
      <c r="D2716" s="537" t="str">
        <f>'Information Input'!$M$14</f>
        <v xml:space="preserve">      -      </v>
      </c>
      <c r="E2716" s="537" t="s">
        <v>138</v>
      </c>
      <c r="F2716" s="538">
        <f t="shared" si="362"/>
        <v>43739</v>
      </c>
      <c r="G2716" s="538">
        <f t="shared" si="363"/>
        <v>43830</v>
      </c>
      <c r="H2716" s="538">
        <f>'Information Input'!$H$35</f>
        <v>43555</v>
      </c>
      <c r="I2716" s="537" t="str">
        <f>'Information Input'!$J$22</f>
        <v>Quarterly</v>
      </c>
      <c r="J2716" s="538">
        <f>'Information Input'!$H$30</f>
        <v>43555</v>
      </c>
      <c r="K2716" s="537">
        <f>'Information Input'!$J$18</f>
        <v>2019</v>
      </c>
      <c r="L2716" s="579" t="s">
        <v>101</v>
      </c>
      <c r="M2716" s="540" t="s">
        <v>102</v>
      </c>
      <c r="N2716" s="541" t="s">
        <v>103</v>
      </c>
      <c r="O2716" s="542" t="s">
        <v>670</v>
      </c>
      <c r="P2716" s="537">
        <v>8</v>
      </c>
      <c r="Q2716" s="541" t="s">
        <v>148</v>
      </c>
      <c r="R2716" s="541" t="s">
        <v>239</v>
      </c>
      <c r="S2716" s="543">
        <f>'Report 1'!$AE$18</f>
        <v>0</v>
      </c>
      <c r="T2716" s="544">
        <f>'Report 1'!$AE$26</f>
        <v>0</v>
      </c>
      <c r="U2716" s="545">
        <f>'Report 1'!$AE$112</f>
        <v>0</v>
      </c>
    </row>
    <row r="2717" spans="2:21">
      <c r="B2717" s="535" t="s">
        <v>669</v>
      </c>
      <c r="C2717" s="536">
        <v>1</v>
      </c>
      <c r="D2717" s="537" t="str">
        <f>'Information Input'!$M$14</f>
        <v xml:space="preserve">      -      </v>
      </c>
      <c r="E2717" s="537" t="s">
        <v>138</v>
      </c>
      <c r="F2717" s="538">
        <f t="shared" si="362"/>
        <v>43739</v>
      </c>
      <c r="G2717" s="538">
        <f t="shared" si="363"/>
        <v>43830</v>
      </c>
      <c r="H2717" s="538">
        <f>'Information Input'!$H$35</f>
        <v>43555</v>
      </c>
      <c r="I2717" s="537" t="str">
        <f>'Information Input'!$J$22</f>
        <v>Quarterly</v>
      </c>
      <c r="J2717" s="538">
        <f>'Information Input'!$H$30</f>
        <v>43555</v>
      </c>
      <c r="K2717" s="537">
        <f>'Information Input'!$J$18</f>
        <v>2019</v>
      </c>
      <c r="L2717" s="579" t="s">
        <v>101</v>
      </c>
      <c r="M2717" s="540" t="s">
        <v>102</v>
      </c>
      <c r="N2717" s="541" t="s">
        <v>103</v>
      </c>
      <c r="O2717" s="542" t="s">
        <v>670</v>
      </c>
      <c r="P2717" s="537">
        <v>9</v>
      </c>
      <c r="Q2717" s="541" t="s">
        <v>149</v>
      </c>
      <c r="R2717" s="541" t="s">
        <v>239</v>
      </c>
      <c r="S2717" s="543">
        <f>'Report 1'!$AE$18</f>
        <v>0</v>
      </c>
      <c r="T2717" s="544">
        <f>'Report 1'!$AE$27</f>
        <v>0</v>
      </c>
      <c r="U2717" s="545">
        <f>'Report 1'!$AE$113</f>
        <v>0</v>
      </c>
    </row>
    <row r="2718" spans="2:21">
      <c r="B2718" s="535" t="s">
        <v>669</v>
      </c>
      <c r="C2718" s="536">
        <v>1</v>
      </c>
      <c r="D2718" s="537" t="str">
        <f>'Information Input'!$M$14</f>
        <v xml:space="preserve">      -      </v>
      </c>
      <c r="E2718" s="537" t="s">
        <v>138</v>
      </c>
      <c r="F2718" s="538">
        <f t="shared" si="362"/>
        <v>43739</v>
      </c>
      <c r="G2718" s="538">
        <f t="shared" si="363"/>
        <v>43830</v>
      </c>
      <c r="H2718" s="538">
        <f>'Information Input'!$H$35</f>
        <v>43555</v>
      </c>
      <c r="I2718" s="537" t="str">
        <f>'Information Input'!$J$22</f>
        <v>Quarterly</v>
      </c>
      <c r="J2718" s="538">
        <f>'Information Input'!$H$30</f>
        <v>43555</v>
      </c>
      <c r="K2718" s="537">
        <f>'Information Input'!$J$18</f>
        <v>2019</v>
      </c>
      <c r="L2718" s="579" t="s">
        <v>101</v>
      </c>
      <c r="M2718" s="540" t="s">
        <v>102</v>
      </c>
      <c r="N2718" s="541" t="s">
        <v>103</v>
      </c>
      <c r="O2718" s="542" t="s">
        <v>674</v>
      </c>
      <c r="P2718" s="537">
        <v>10</v>
      </c>
      <c r="Q2718" s="541" t="s">
        <v>150</v>
      </c>
      <c r="R2718" s="541" t="s">
        <v>239</v>
      </c>
      <c r="S2718" s="543">
        <f>'Report 1'!$AE$18</f>
        <v>0</v>
      </c>
      <c r="T2718" s="544">
        <f>'Report 1'!$AE$28</f>
        <v>0</v>
      </c>
      <c r="U2718" s="545">
        <f>'Report 1'!$AE$114</f>
        <v>0</v>
      </c>
    </row>
    <row r="2719" spans="2:21">
      <c r="B2719" s="535" t="s">
        <v>669</v>
      </c>
      <c r="C2719" s="536">
        <v>1</v>
      </c>
      <c r="D2719" s="537" t="str">
        <f>'Information Input'!$M$14</f>
        <v xml:space="preserve">      -      </v>
      </c>
      <c r="E2719" s="537" t="s">
        <v>138</v>
      </c>
      <c r="F2719" s="538">
        <f t="shared" si="362"/>
        <v>43739</v>
      </c>
      <c r="G2719" s="538">
        <f t="shared" si="363"/>
        <v>43830</v>
      </c>
      <c r="H2719" s="538">
        <f>'Information Input'!$H$35</f>
        <v>43555</v>
      </c>
      <c r="I2719" s="537" t="str">
        <f>'Information Input'!$J$22</f>
        <v>Quarterly</v>
      </c>
      <c r="J2719" s="538">
        <f>'Information Input'!$H$30</f>
        <v>43555</v>
      </c>
      <c r="K2719" s="537">
        <f>'Information Input'!$J$18</f>
        <v>2019</v>
      </c>
      <c r="L2719" s="579" t="s">
        <v>101</v>
      </c>
      <c r="M2719" s="540" t="s">
        <v>102</v>
      </c>
      <c r="N2719" s="541" t="s">
        <v>103</v>
      </c>
      <c r="O2719" s="542" t="s">
        <v>671</v>
      </c>
      <c r="P2719" s="537">
        <v>11</v>
      </c>
      <c r="Q2719" s="541" t="s">
        <v>153</v>
      </c>
      <c r="R2719" s="541" t="s">
        <v>231</v>
      </c>
      <c r="S2719" s="543">
        <f>'Report 1'!$AE$18</f>
        <v>0</v>
      </c>
      <c r="T2719" s="544">
        <f>'Report 1'!$AE$31</f>
        <v>0</v>
      </c>
      <c r="U2719" s="545">
        <f>'Report 1'!$AE$117</f>
        <v>0</v>
      </c>
    </row>
    <row r="2720" spans="2:21">
      <c r="B2720" s="535" t="s">
        <v>669</v>
      </c>
      <c r="C2720" s="536">
        <v>1</v>
      </c>
      <c r="D2720" s="537" t="str">
        <f>'Information Input'!$M$14</f>
        <v xml:space="preserve">      -      </v>
      </c>
      <c r="E2720" s="537" t="s">
        <v>138</v>
      </c>
      <c r="F2720" s="538">
        <f t="shared" si="362"/>
        <v>43739</v>
      </c>
      <c r="G2720" s="538">
        <f t="shared" si="363"/>
        <v>43830</v>
      </c>
      <c r="H2720" s="538">
        <f>'Information Input'!$H$35</f>
        <v>43555</v>
      </c>
      <c r="I2720" s="537" t="str">
        <f>'Information Input'!$J$22</f>
        <v>Quarterly</v>
      </c>
      <c r="J2720" s="538">
        <f>'Information Input'!$H$30</f>
        <v>43555</v>
      </c>
      <c r="K2720" s="537">
        <f>'Information Input'!$J$18</f>
        <v>2019</v>
      </c>
      <c r="L2720" s="579" t="s">
        <v>101</v>
      </c>
      <c r="M2720" s="540" t="s">
        <v>102</v>
      </c>
      <c r="N2720" s="541" t="s">
        <v>103</v>
      </c>
      <c r="O2720" s="542" t="s">
        <v>671</v>
      </c>
      <c r="P2720" s="537">
        <v>12</v>
      </c>
      <c r="Q2720" s="541" t="s">
        <v>154</v>
      </c>
      <c r="R2720" s="541" t="s">
        <v>231</v>
      </c>
      <c r="S2720" s="543">
        <f>'Report 1'!$AE$18</f>
        <v>0</v>
      </c>
      <c r="T2720" s="544">
        <f>'Report 1'!$AE$32</f>
        <v>0</v>
      </c>
      <c r="U2720" s="545">
        <f>'Report 1'!$AE$118</f>
        <v>0</v>
      </c>
    </row>
    <row r="2721" spans="2:21">
      <c r="B2721" s="535" t="s">
        <v>669</v>
      </c>
      <c r="C2721" s="536">
        <v>1</v>
      </c>
      <c r="D2721" s="537" t="str">
        <f>'Information Input'!$M$14</f>
        <v xml:space="preserve">      -      </v>
      </c>
      <c r="E2721" s="537" t="s">
        <v>138</v>
      </c>
      <c r="F2721" s="538">
        <f t="shared" si="362"/>
        <v>43739</v>
      </c>
      <c r="G2721" s="538">
        <f t="shared" si="363"/>
        <v>43830</v>
      </c>
      <c r="H2721" s="538">
        <f>'Information Input'!$H$35</f>
        <v>43555</v>
      </c>
      <c r="I2721" s="537" t="str">
        <f>'Information Input'!$J$22</f>
        <v>Quarterly</v>
      </c>
      <c r="J2721" s="538">
        <f>'Information Input'!$H$30</f>
        <v>43555</v>
      </c>
      <c r="K2721" s="537">
        <f>'Information Input'!$J$18</f>
        <v>2019</v>
      </c>
      <c r="L2721" s="579" t="s">
        <v>101</v>
      </c>
      <c r="M2721" s="540" t="s">
        <v>102</v>
      </c>
      <c r="N2721" s="541" t="s">
        <v>103</v>
      </c>
      <c r="O2721" s="542" t="s">
        <v>671</v>
      </c>
      <c r="P2721" s="537">
        <v>13</v>
      </c>
      <c r="Q2721" s="541" t="s">
        <v>155</v>
      </c>
      <c r="R2721" s="541" t="s">
        <v>232</v>
      </c>
      <c r="S2721" s="543">
        <f>'Report 1'!$AE$18</f>
        <v>0</v>
      </c>
      <c r="T2721" s="544">
        <f>'Report 1'!$AE$33</f>
        <v>0</v>
      </c>
      <c r="U2721" s="545">
        <f>'Report 1'!$AE$119</f>
        <v>0</v>
      </c>
    </row>
    <row r="2722" spans="2:21">
      <c r="B2722" s="535" t="s">
        <v>669</v>
      </c>
      <c r="C2722" s="536">
        <v>1</v>
      </c>
      <c r="D2722" s="537" t="str">
        <f>'Information Input'!$M$14</f>
        <v xml:space="preserve">      -      </v>
      </c>
      <c r="E2722" s="537" t="s">
        <v>138</v>
      </c>
      <c r="F2722" s="538">
        <f t="shared" si="362"/>
        <v>43739</v>
      </c>
      <c r="G2722" s="538">
        <f t="shared" si="363"/>
        <v>43830</v>
      </c>
      <c r="H2722" s="538">
        <f>'Information Input'!$H$35</f>
        <v>43555</v>
      </c>
      <c r="I2722" s="537" t="str">
        <f>'Information Input'!$J$22</f>
        <v>Quarterly</v>
      </c>
      <c r="J2722" s="538">
        <f>'Information Input'!$H$30</f>
        <v>43555</v>
      </c>
      <c r="K2722" s="537">
        <f>'Information Input'!$J$18</f>
        <v>2019</v>
      </c>
      <c r="L2722" s="579" t="s">
        <v>101</v>
      </c>
      <c r="M2722" s="540" t="s">
        <v>102</v>
      </c>
      <c r="N2722" s="541" t="s">
        <v>103</v>
      </c>
      <c r="O2722" s="542" t="s">
        <v>671</v>
      </c>
      <c r="P2722" s="537">
        <v>14</v>
      </c>
      <c r="Q2722" s="541" t="s">
        <v>156</v>
      </c>
      <c r="R2722" s="541" t="s">
        <v>233</v>
      </c>
      <c r="S2722" s="543">
        <f>'Report 1'!$AE$18</f>
        <v>0</v>
      </c>
      <c r="T2722" s="544">
        <f>'Report 1'!$AE$34</f>
        <v>0</v>
      </c>
      <c r="U2722" s="545">
        <f>'Report 1'!$AE$120</f>
        <v>0</v>
      </c>
    </row>
    <row r="2723" spans="2:21">
      <c r="B2723" s="535" t="s">
        <v>669</v>
      </c>
      <c r="C2723" s="536">
        <v>1</v>
      </c>
      <c r="D2723" s="537" t="str">
        <f>'Information Input'!$M$14</f>
        <v xml:space="preserve">      -      </v>
      </c>
      <c r="E2723" s="537" t="s">
        <v>138</v>
      </c>
      <c r="F2723" s="538">
        <f t="shared" si="362"/>
        <v>43739</v>
      </c>
      <c r="G2723" s="538">
        <f t="shared" si="363"/>
        <v>43830</v>
      </c>
      <c r="H2723" s="538">
        <f>'Information Input'!$H$35</f>
        <v>43555</v>
      </c>
      <c r="I2723" s="537" t="str">
        <f>'Information Input'!$J$22</f>
        <v>Quarterly</v>
      </c>
      <c r="J2723" s="538">
        <f>'Information Input'!$H$30</f>
        <v>43555</v>
      </c>
      <c r="K2723" s="537">
        <f>'Information Input'!$J$18</f>
        <v>2019</v>
      </c>
      <c r="L2723" s="579" t="s">
        <v>101</v>
      </c>
      <c r="M2723" s="540" t="s">
        <v>102</v>
      </c>
      <c r="N2723" s="541" t="s">
        <v>103</v>
      </c>
      <c r="O2723" s="542" t="s">
        <v>671</v>
      </c>
      <c r="P2723" s="537">
        <v>15</v>
      </c>
      <c r="Q2723" s="541" t="s">
        <v>157</v>
      </c>
      <c r="R2723" s="541" t="s">
        <v>234</v>
      </c>
      <c r="S2723" s="543">
        <f>'Report 1'!$AE$18</f>
        <v>0</v>
      </c>
      <c r="T2723" s="544">
        <f>'Report 1'!$AE$35</f>
        <v>0</v>
      </c>
      <c r="U2723" s="545">
        <f>'Report 1'!$AE$121</f>
        <v>0</v>
      </c>
    </row>
    <row r="2724" spans="2:21">
      <c r="B2724" s="535" t="s">
        <v>669</v>
      </c>
      <c r="C2724" s="536">
        <v>1</v>
      </c>
      <c r="D2724" s="537" t="str">
        <f>'Information Input'!$M$14</f>
        <v xml:space="preserve">      -      </v>
      </c>
      <c r="E2724" s="537" t="s">
        <v>138</v>
      </c>
      <c r="F2724" s="538">
        <f t="shared" si="362"/>
        <v>43739</v>
      </c>
      <c r="G2724" s="538">
        <f t="shared" si="363"/>
        <v>43830</v>
      </c>
      <c r="H2724" s="538">
        <f>'Information Input'!$H$35</f>
        <v>43555</v>
      </c>
      <c r="I2724" s="537" t="str">
        <f>'Information Input'!$J$22</f>
        <v>Quarterly</v>
      </c>
      <c r="J2724" s="538">
        <f>'Information Input'!$H$30</f>
        <v>43555</v>
      </c>
      <c r="K2724" s="537">
        <f>'Information Input'!$J$18</f>
        <v>2019</v>
      </c>
      <c r="L2724" s="579" t="s">
        <v>101</v>
      </c>
      <c r="M2724" s="540" t="s">
        <v>102</v>
      </c>
      <c r="N2724" s="541" t="s">
        <v>103</v>
      </c>
      <c r="O2724" s="542" t="s">
        <v>671</v>
      </c>
      <c r="P2724" s="537">
        <v>16</v>
      </c>
      <c r="Q2724" s="541" t="s">
        <v>158</v>
      </c>
      <c r="R2724" s="541" t="s">
        <v>235</v>
      </c>
      <c r="S2724" s="543">
        <f>'Report 1'!$AE$18</f>
        <v>0</v>
      </c>
      <c r="T2724" s="544">
        <f>'Report 1'!$AE$36</f>
        <v>0</v>
      </c>
      <c r="U2724" s="545">
        <f>'Report 1'!$AE$122</f>
        <v>0</v>
      </c>
    </row>
    <row r="2725" spans="2:21">
      <c r="B2725" s="535" t="s">
        <v>669</v>
      </c>
      <c r="C2725" s="536">
        <v>1</v>
      </c>
      <c r="D2725" s="537" t="str">
        <f>'Information Input'!$M$14</f>
        <v xml:space="preserve">      -      </v>
      </c>
      <c r="E2725" s="537" t="s">
        <v>138</v>
      </c>
      <c r="F2725" s="538">
        <f t="shared" si="362"/>
        <v>43739</v>
      </c>
      <c r="G2725" s="538">
        <f t="shared" si="363"/>
        <v>43830</v>
      </c>
      <c r="H2725" s="538">
        <f>'Information Input'!$H$35</f>
        <v>43555</v>
      </c>
      <c r="I2725" s="537" t="str">
        <f>'Information Input'!$J$22</f>
        <v>Quarterly</v>
      </c>
      <c r="J2725" s="538">
        <f>'Information Input'!$H$30</f>
        <v>43555</v>
      </c>
      <c r="K2725" s="537">
        <f>'Information Input'!$J$18</f>
        <v>2019</v>
      </c>
      <c r="L2725" s="579" t="s">
        <v>101</v>
      </c>
      <c r="M2725" s="540" t="s">
        <v>102</v>
      </c>
      <c r="N2725" s="541" t="s">
        <v>103</v>
      </c>
      <c r="O2725" s="542" t="s">
        <v>671</v>
      </c>
      <c r="P2725" s="537">
        <v>17</v>
      </c>
      <c r="Q2725" s="541" t="s">
        <v>159</v>
      </c>
      <c r="R2725" s="541" t="s">
        <v>235</v>
      </c>
      <c r="S2725" s="543">
        <f>'Report 1'!$AE$18</f>
        <v>0</v>
      </c>
      <c r="T2725" s="544">
        <f>'Report 1'!$AE$37</f>
        <v>0</v>
      </c>
      <c r="U2725" s="545">
        <f>'Report 1'!$AE$123</f>
        <v>0</v>
      </c>
    </row>
    <row r="2726" spans="2:21">
      <c r="B2726" s="535" t="s">
        <v>669</v>
      </c>
      <c r="C2726" s="536">
        <v>1</v>
      </c>
      <c r="D2726" s="537" t="str">
        <f>'Information Input'!$M$14</f>
        <v xml:space="preserve">      -      </v>
      </c>
      <c r="E2726" s="537" t="s">
        <v>138</v>
      </c>
      <c r="F2726" s="538">
        <f t="shared" si="362"/>
        <v>43739</v>
      </c>
      <c r="G2726" s="538">
        <f t="shared" si="363"/>
        <v>43830</v>
      </c>
      <c r="H2726" s="538">
        <f>'Information Input'!$H$35</f>
        <v>43555</v>
      </c>
      <c r="I2726" s="537" t="str">
        <f>'Information Input'!$J$22</f>
        <v>Quarterly</v>
      </c>
      <c r="J2726" s="538">
        <f>'Information Input'!$H$30</f>
        <v>43555</v>
      </c>
      <c r="K2726" s="537">
        <f>'Information Input'!$J$18</f>
        <v>2019</v>
      </c>
      <c r="L2726" s="579" t="s">
        <v>101</v>
      </c>
      <c r="M2726" s="540" t="s">
        <v>102</v>
      </c>
      <c r="N2726" s="541" t="s">
        <v>103</v>
      </c>
      <c r="O2726" s="542" t="s">
        <v>671</v>
      </c>
      <c r="P2726" s="537">
        <v>18</v>
      </c>
      <c r="Q2726" s="541" t="s">
        <v>160</v>
      </c>
      <c r="R2726" s="541" t="s">
        <v>235</v>
      </c>
      <c r="S2726" s="543">
        <f>'Report 1'!$AE$18</f>
        <v>0</v>
      </c>
      <c r="T2726" s="544">
        <f>'Report 1'!$AE$38</f>
        <v>0</v>
      </c>
      <c r="U2726" s="545">
        <f>'Report 1'!$AE$124</f>
        <v>0</v>
      </c>
    </row>
    <row r="2727" spans="2:21">
      <c r="B2727" s="535" t="s">
        <v>669</v>
      </c>
      <c r="C2727" s="536">
        <v>1</v>
      </c>
      <c r="D2727" s="537" t="str">
        <f>'Information Input'!$M$14</f>
        <v xml:space="preserve">      -      </v>
      </c>
      <c r="E2727" s="537" t="s">
        <v>138</v>
      </c>
      <c r="F2727" s="538">
        <f t="shared" si="362"/>
        <v>43739</v>
      </c>
      <c r="G2727" s="538">
        <f t="shared" si="363"/>
        <v>43830</v>
      </c>
      <c r="H2727" s="538">
        <f>'Information Input'!$H$35</f>
        <v>43555</v>
      </c>
      <c r="I2727" s="537" t="str">
        <f>'Information Input'!$J$22</f>
        <v>Quarterly</v>
      </c>
      <c r="J2727" s="538">
        <f>'Information Input'!$H$30</f>
        <v>43555</v>
      </c>
      <c r="K2727" s="537">
        <f>'Information Input'!$J$18</f>
        <v>2019</v>
      </c>
      <c r="L2727" s="579" t="s">
        <v>101</v>
      </c>
      <c r="M2727" s="540" t="s">
        <v>102</v>
      </c>
      <c r="N2727" s="541" t="s">
        <v>103</v>
      </c>
      <c r="O2727" s="542" t="s">
        <v>671</v>
      </c>
      <c r="P2727" s="537">
        <v>19</v>
      </c>
      <c r="Q2727" s="541" t="s">
        <v>161</v>
      </c>
      <c r="R2727" s="541" t="s">
        <v>235</v>
      </c>
      <c r="S2727" s="543">
        <f>'Report 1'!$AE$18</f>
        <v>0</v>
      </c>
      <c r="T2727" s="544">
        <f>'Report 1'!$AE$39</f>
        <v>0</v>
      </c>
      <c r="U2727" s="545">
        <f>'Report 1'!$AE$125</f>
        <v>0</v>
      </c>
    </row>
    <row r="2728" spans="2:21">
      <c r="B2728" s="535" t="s">
        <v>669</v>
      </c>
      <c r="C2728" s="536">
        <v>1</v>
      </c>
      <c r="D2728" s="537" t="str">
        <f>'Information Input'!$M$14</f>
        <v xml:space="preserve">      -      </v>
      </c>
      <c r="E2728" s="537" t="s">
        <v>138</v>
      </c>
      <c r="F2728" s="538">
        <f t="shared" si="362"/>
        <v>43739</v>
      </c>
      <c r="G2728" s="538">
        <f t="shared" si="363"/>
        <v>43830</v>
      </c>
      <c r="H2728" s="538">
        <f>'Information Input'!$H$35</f>
        <v>43555</v>
      </c>
      <c r="I2728" s="537" t="str">
        <f>'Information Input'!$J$22</f>
        <v>Quarterly</v>
      </c>
      <c r="J2728" s="538">
        <f>'Information Input'!$H$30</f>
        <v>43555</v>
      </c>
      <c r="K2728" s="537">
        <f>'Information Input'!$J$18</f>
        <v>2019</v>
      </c>
      <c r="L2728" s="579" t="s">
        <v>101</v>
      </c>
      <c r="M2728" s="540" t="s">
        <v>102</v>
      </c>
      <c r="N2728" s="541" t="s">
        <v>103</v>
      </c>
      <c r="O2728" s="542" t="s">
        <v>671</v>
      </c>
      <c r="P2728" s="537">
        <v>20</v>
      </c>
      <c r="Q2728" s="541" t="s">
        <v>162</v>
      </c>
      <c r="R2728" s="541" t="s">
        <v>235</v>
      </c>
      <c r="S2728" s="543">
        <f>'Report 1'!$AE$18</f>
        <v>0</v>
      </c>
      <c r="T2728" s="544">
        <f>'Report 1'!$AE$40</f>
        <v>0</v>
      </c>
      <c r="U2728" s="545">
        <f>'Report 1'!$AE$126</f>
        <v>0</v>
      </c>
    </row>
    <row r="2729" spans="2:21">
      <c r="B2729" s="535" t="s">
        <v>669</v>
      </c>
      <c r="C2729" s="536">
        <v>1</v>
      </c>
      <c r="D2729" s="537" t="str">
        <f>'Information Input'!$M$14</f>
        <v xml:space="preserve">      -      </v>
      </c>
      <c r="E2729" s="537" t="s">
        <v>138</v>
      </c>
      <c r="F2729" s="538">
        <f t="shared" si="362"/>
        <v>43739</v>
      </c>
      <c r="G2729" s="538">
        <f t="shared" si="363"/>
        <v>43830</v>
      </c>
      <c r="H2729" s="538">
        <f>'Information Input'!$H$35</f>
        <v>43555</v>
      </c>
      <c r="I2729" s="537" t="str">
        <f>'Information Input'!$J$22</f>
        <v>Quarterly</v>
      </c>
      <c r="J2729" s="538">
        <f>'Information Input'!$H$30</f>
        <v>43555</v>
      </c>
      <c r="K2729" s="537">
        <f>'Information Input'!$J$18</f>
        <v>2019</v>
      </c>
      <c r="L2729" s="579" t="s">
        <v>101</v>
      </c>
      <c r="M2729" s="540" t="s">
        <v>102</v>
      </c>
      <c r="N2729" s="541" t="s">
        <v>103</v>
      </c>
      <c r="O2729" s="542" t="s">
        <v>671</v>
      </c>
      <c r="P2729" s="537">
        <v>21</v>
      </c>
      <c r="Q2729" s="541" t="s">
        <v>163</v>
      </c>
      <c r="R2729" s="541" t="s">
        <v>235</v>
      </c>
      <c r="S2729" s="543">
        <f>'Report 1'!$AE$18</f>
        <v>0</v>
      </c>
      <c r="T2729" s="544">
        <f>'Report 1'!$AE$41</f>
        <v>0</v>
      </c>
      <c r="U2729" s="545">
        <f>'Report 1'!$AE$127</f>
        <v>0</v>
      </c>
    </row>
    <row r="2730" spans="2:21">
      <c r="B2730" s="535" t="s">
        <v>669</v>
      </c>
      <c r="C2730" s="536">
        <v>1</v>
      </c>
      <c r="D2730" s="537" t="str">
        <f>'Information Input'!$M$14</f>
        <v xml:space="preserve">      -      </v>
      </c>
      <c r="E2730" s="537" t="s">
        <v>138</v>
      </c>
      <c r="F2730" s="538">
        <f t="shared" si="362"/>
        <v>43739</v>
      </c>
      <c r="G2730" s="538">
        <f t="shared" si="363"/>
        <v>43830</v>
      </c>
      <c r="H2730" s="538">
        <f>'Information Input'!$H$35</f>
        <v>43555</v>
      </c>
      <c r="I2730" s="537" t="str">
        <f>'Information Input'!$J$22</f>
        <v>Quarterly</v>
      </c>
      <c r="J2730" s="538">
        <f>'Information Input'!$H$30</f>
        <v>43555</v>
      </c>
      <c r="K2730" s="537">
        <f>'Information Input'!$J$18</f>
        <v>2019</v>
      </c>
      <c r="L2730" s="579" t="s">
        <v>101</v>
      </c>
      <c r="M2730" s="540" t="s">
        <v>102</v>
      </c>
      <c r="N2730" s="541" t="s">
        <v>103</v>
      </c>
      <c r="O2730" s="542" t="s">
        <v>671</v>
      </c>
      <c r="P2730" s="537">
        <v>22</v>
      </c>
      <c r="Q2730" s="541" t="s">
        <v>164</v>
      </c>
      <c r="R2730" s="541" t="s">
        <v>236</v>
      </c>
      <c r="S2730" s="543">
        <f>'Report 1'!$AE$18</f>
        <v>0</v>
      </c>
      <c r="T2730" s="544">
        <f>'Report 1'!$AE$42</f>
        <v>0</v>
      </c>
      <c r="U2730" s="545">
        <f>'Report 1'!$AE$128</f>
        <v>0</v>
      </c>
    </row>
    <row r="2731" spans="2:21">
      <c r="B2731" s="535" t="s">
        <v>669</v>
      </c>
      <c r="C2731" s="536">
        <v>1</v>
      </c>
      <c r="D2731" s="537" t="str">
        <f>'Information Input'!$M$14</f>
        <v xml:space="preserve">      -      </v>
      </c>
      <c r="E2731" s="537" t="s">
        <v>138</v>
      </c>
      <c r="F2731" s="538">
        <f t="shared" si="362"/>
        <v>43739</v>
      </c>
      <c r="G2731" s="538">
        <f t="shared" si="363"/>
        <v>43830</v>
      </c>
      <c r="H2731" s="538">
        <f>'Information Input'!$H$35</f>
        <v>43555</v>
      </c>
      <c r="I2731" s="537" t="str">
        <f>'Information Input'!$J$22</f>
        <v>Quarterly</v>
      </c>
      <c r="J2731" s="538">
        <f>'Information Input'!$H$30</f>
        <v>43555</v>
      </c>
      <c r="K2731" s="537">
        <f>'Information Input'!$J$18</f>
        <v>2019</v>
      </c>
      <c r="L2731" s="579" t="s">
        <v>101</v>
      </c>
      <c r="M2731" s="540" t="s">
        <v>102</v>
      </c>
      <c r="N2731" s="541" t="s">
        <v>103</v>
      </c>
      <c r="O2731" s="542" t="s">
        <v>671</v>
      </c>
      <c r="P2731" s="537">
        <v>23</v>
      </c>
      <c r="Q2731" s="541" t="s">
        <v>165</v>
      </c>
      <c r="R2731" s="541" t="s">
        <v>236</v>
      </c>
      <c r="S2731" s="543">
        <f>'Report 1'!$AE$18</f>
        <v>0</v>
      </c>
      <c r="T2731" s="544">
        <f>'Report 1'!$AE$43</f>
        <v>0</v>
      </c>
      <c r="U2731" s="545">
        <f>'Report 1'!$AE$129</f>
        <v>0</v>
      </c>
    </row>
    <row r="2732" spans="2:21">
      <c r="B2732" s="535" t="s">
        <v>669</v>
      </c>
      <c r="C2732" s="536">
        <v>1</v>
      </c>
      <c r="D2732" s="537" t="str">
        <f>'Information Input'!$M$14</f>
        <v xml:space="preserve">      -      </v>
      </c>
      <c r="E2732" s="537" t="s">
        <v>138</v>
      </c>
      <c r="F2732" s="538">
        <f t="shared" si="362"/>
        <v>43739</v>
      </c>
      <c r="G2732" s="538">
        <f t="shared" si="363"/>
        <v>43830</v>
      </c>
      <c r="H2732" s="538">
        <f>'Information Input'!$H$35</f>
        <v>43555</v>
      </c>
      <c r="I2732" s="537" t="str">
        <f>'Information Input'!$J$22</f>
        <v>Quarterly</v>
      </c>
      <c r="J2732" s="538">
        <f>'Information Input'!$H$30</f>
        <v>43555</v>
      </c>
      <c r="K2732" s="537">
        <f>'Information Input'!$J$18</f>
        <v>2019</v>
      </c>
      <c r="L2732" s="579" t="s">
        <v>101</v>
      </c>
      <c r="M2732" s="540" t="s">
        <v>102</v>
      </c>
      <c r="N2732" s="541" t="s">
        <v>103</v>
      </c>
      <c r="O2732" s="542" t="s">
        <v>671</v>
      </c>
      <c r="P2732" s="537">
        <v>24</v>
      </c>
      <c r="Q2732" s="541" t="s">
        <v>166</v>
      </c>
      <c r="R2732" s="541" t="s">
        <v>233</v>
      </c>
      <c r="S2732" s="543">
        <f>'Report 1'!$AE$18</f>
        <v>0</v>
      </c>
      <c r="T2732" s="544">
        <f>'Report 1'!$AE$44</f>
        <v>0</v>
      </c>
      <c r="U2732" s="545">
        <f>'Report 1'!$AE$130</f>
        <v>0</v>
      </c>
    </row>
    <row r="2733" spans="2:21">
      <c r="B2733" s="535" t="s">
        <v>669</v>
      </c>
      <c r="C2733" s="536">
        <v>1</v>
      </c>
      <c r="D2733" s="537" t="str">
        <f>'Information Input'!$M$14</f>
        <v xml:space="preserve">      -      </v>
      </c>
      <c r="E2733" s="537" t="s">
        <v>138</v>
      </c>
      <c r="F2733" s="538">
        <f t="shared" si="362"/>
        <v>43739</v>
      </c>
      <c r="G2733" s="538">
        <f t="shared" si="363"/>
        <v>43830</v>
      </c>
      <c r="H2733" s="538">
        <f>'Information Input'!$H$35</f>
        <v>43555</v>
      </c>
      <c r="I2733" s="537" t="str">
        <f>'Information Input'!$J$22</f>
        <v>Quarterly</v>
      </c>
      <c r="J2733" s="538">
        <f>'Information Input'!$H$30</f>
        <v>43555</v>
      </c>
      <c r="K2733" s="537">
        <f>'Information Input'!$J$18</f>
        <v>2019</v>
      </c>
      <c r="L2733" s="579" t="s">
        <v>101</v>
      </c>
      <c r="M2733" s="540" t="s">
        <v>102</v>
      </c>
      <c r="N2733" s="541" t="s">
        <v>103</v>
      </c>
      <c r="O2733" s="542" t="s">
        <v>671</v>
      </c>
      <c r="P2733" s="537">
        <v>25</v>
      </c>
      <c r="Q2733" s="541" t="s">
        <v>167</v>
      </c>
      <c r="R2733" s="541" t="s">
        <v>233</v>
      </c>
      <c r="S2733" s="543">
        <f>'Report 1'!$AE$18</f>
        <v>0</v>
      </c>
      <c r="T2733" s="544">
        <f>'Report 1'!$AE$45</f>
        <v>0</v>
      </c>
      <c r="U2733" s="545">
        <f>'Report 1'!$AE$131</f>
        <v>0</v>
      </c>
    </row>
    <row r="2734" spans="2:21">
      <c r="B2734" s="535" t="s">
        <v>669</v>
      </c>
      <c r="C2734" s="536">
        <v>1</v>
      </c>
      <c r="D2734" s="537" t="str">
        <f>'Information Input'!$M$14</f>
        <v xml:space="preserve">      -      </v>
      </c>
      <c r="E2734" s="537" t="s">
        <v>138</v>
      </c>
      <c r="F2734" s="538">
        <f t="shared" si="362"/>
        <v>43739</v>
      </c>
      <c r="G2734" s="538">
        <f t="shared" si="363"/>
        <v>43830</v>
      </c>
      <c r="H2734" s="538">
        <f>'Information Input'!$H$35</f>
        <v>43555</v>
      </c>
      <c r="I2734" s="537" t="str">
        <f>'Information Input'!$J$22</f>
        <v>Quarterly</v>
      </c>
      <c r="J2734" s="538">
        <f>'Information Input'!$H$30</f>
        <v>43555</v>
      </c>
      <c r="K2734" s="537">
        <f>'Information Input'!$J$18</f>
        <v>2019</v>
      </c>
      <c r="L2734" s="579" t="s">
        <v>101</v>
      </c>
      <c r="M2734" s="540" t="s">
        <v>102</v>
      </c>
      <c r="N2734" s="541" t="s">
        <v>103</v>
      </c>
      <c r="O2734" s="542" t="s">
        <v>671</v>
      </c>
      <c r="P2734" s="537">
        <v>26</v>
      </c>
      <c r="Q2734" s="541" t="s">
        <v>168</v>
      </c>
      <c r="R2734" s="541" t="s">
        <v>237</v>
      </c>
      <c r="S2734" s="543">
        <f>'Report 1'!$AE$18</f>
        <v>0</v>
      </c>
      <c r="T2734" s="544">
        <f>'Report 1'!$AE$46</f>
        <v>0</v>
      </c>
      <c r="U2734" s="545">
        <f>'Report 1'!$AE$132</f>
        <v>0</v>
      </c>
    </row>
    <row r="2735" spans="2:21">
      <c r="B2735" s="535" t="s">
        <v>669</v>
      </c>
      <c r="C2735" s="536">
        <v>1</v>
      </c>
      <c r="D2735" s="537" t="str">
        <f>'Information Input'!$M$14</f>
        <v xml:space="preserve">      -      </v>
      </c>
      <c r="E2735" s="537" t="s">
        <v>138</v>
      </c>
      <c r="F2735" s="538">
        <f t="shared" si="362"/>
        <v>43739</v>
      </c>
      <c r="G2735" s="538">
        <f t="shared" si="363"/>
        <v>43830</v>
      </c>
      <c r="H2735" s="538">
        <f>'Information Input'!$H$35</f>
        <v>43555</v>
      </c>
      <c r="I2735" s="537" t="str">
        <f>'Information Input'!$J$22</f>
        <v>Quarterly</v>
      </c>
      <c r="J2735" s="538">
        <f>'Information Input'!$H$30</f>
        <v>43555</v>
      </c>
      <c r="K2735" s="537">
        <f>'Information Input'!$J$18</f>
        <v>2019</v>
      </c>
      <c r="L2735" s="579" t="s">
        <v>101</v>
      </c>
      <c r="M2735" s="540" t="s">
        <v>102</v>
      </c>
      <c r="N2735" s="541" t="s">
        <v>103</v>
      </c>
      <c r="O2735" s="542" t="s">
        <v>671</v>
      </c>
      <c r="P2735" s="537">
        <v>27</v>
      </c>
      <c r="Q2735" s="541" t="s">
        <v>169</v>
      </c>
      <c r="R2735" s="541" t="s">
        <v>235</v>
      </c>
      <c r="S2735" s="543">
        <f>'Report 1'!$AE$18</f>
        <v>0</v>
      </c>
      <c r="T2735" s="544">
        <f>'Report 1'!$AE$47</f>
        <v>0</v>
      </c>
      <c r="U2735" s="545">
        <f>'Report 1'!$AE$133</f>
        <v>0</v>
      </c>
    </row>
    <row r="2736" spans="2:21">
      <c r="B2736" s="535" t="s">
        <v>669</v>
      </c>
      <c r="C2736" s="536">
        <v>1</v>
      </c>
      <c r="D2736" s="537" t="str">
        <f>'Information Input'!$M$14</f>
        <v xml:space="preserve">      -      </v>
      </c>
      <c r="E2736" s="537" t="s">
        <v>138</v>
      </c>
      <c r="F2736" s="538">
        <f t="shared" si="362"/>
        <v>43739</v>
      </c>
      <c r="G2736" s="538">
        <f t="shared" si="363"/>
        <v>43830</v>
      </c>
      <c r="H2736" s="538">
        <f>'Information Input'!$H$35</f>
        <v>43555</v>
      </c>
      <c r="I2736" s="537" t="str">
        <f>'Information Input'!$J$22</f>
        <v>Quarterly</v>
      </c>
      <c r="J2736" s="538">
        <f>'Information Input'!$H$30</f>
        <v>43555</v>
      </c>
      <c r="K2736" s="537">
        <f>'Information Input'!$J$18</f>
        <v>2019</v>
      </c>
      <c r="L2736" s="579" t="s">
        <v>101</v>
      </c>
      <c r="M2736" s="540" t="s">
        <v>102</v>
      </c>
      <c r="N2736" s="541" t="s">
        <v>103</v>
      </c>
      <c r="O2736" s="542" t="s">
        <v>671</v>
      </c>
      <c r="P2736" s="537">
        <v>28</v>
      </c>
      <c r="Q2736" s="541" t="s">
        <v>170</v>
      </c>
      <c r="R2736" s="541" t="s">
        <v>235</v>
      </c>
      <c r="S2736" s="543">
        <f>'Report 1'!$AE$18</f>
        <v>0</v>
      </c>
      <c r="T2736" s="544">
        <f>'Report 1'!$AE$48</f>
        <v>0</v>
      </c>
      <c r="U2736" s="545">
        <f>'Report 1'!$AE$134</f>
        <v>0</v>
      </c>
    </row>
    <row r="2737" spans="2:21">
      <c r="B2737" s="535" t="s">
        <v>669</v>
      </c>
      <c r="C2737" s="536">
        <v>1</v>
      </c>
      <c r="D2737" s="537" t="str">
        <f>'Information Input'!$M$14</f>
        <v xml:space="preserve">      -      </v>
      </c>
      <c r="E2737" s="537" t="s">
        <v>138</v>
      </c>
      <c r="F2737" s="538">
        <f t="shared" si="362"/>
        <v>43739</v>
      </c>
      <c r="G2737" s="538">
        <f t="shared" si="363"/>
        <v>43830</v>
      </c>
      <c r="H2737" s="538">
        <f>'Information Input'!$H$35</f>
        <v>43555</v>
      </c>
      <c r="I2737" s="537" t="str">
        <f>'Information Input'!$J$22</f>
        <v>Quarterly</v>
      </c>
      <c r="J2737" s="538">
        <f>'Information Input'!$H$30</f>
        <v>43555</v>
      </c>
      <c r="K2737" s="537">
        <f>'Information Input'!$J$18</f>
        <v>2019</v>
      </c>
      <c r="L2737" s="579" t="s">
        <v>101</v>
      </c>
      <c r="M2737" s="540" t="s">
        <v>102</v>
      </c>
      <c r="N2737" s="541" t="s">
        <v>103</v>
      </c>
      <c r="O2737" s="542" t="s">
        <v>671</v>
      </c>
      <c r="P2737" s="537">
        <v>29</v>
      </c>
      <c r="Q2737" s="541" t="s">
        <v>171</v>
      </c>
      <c r="R2737" s="541" t="s">
        <v>238</v>
      </c>
      <c r="S2737" s="543">
        <f>'Report 1'!$AE$18</f>
        <v>0</v>
      </c>
      <c r="T2737" s="544">
        <f>'Report 1'!$AE$49</f>
        <v>0</v>
      </c>
      <c r="U2737" s="545">
        <f>'Report 1'!$AE$135</f>
        <v>0</v>
      </c>
    </row>
    <row r="2738" spans="2:21">
      <c r="B2738" s="535" t="s">
        <v>669</v>
      </c>
      <c r="C2738" s="536">
        <v>1</v>
      </c>
      <c r="D2738" s="537" t="str">
        <f>'Information Input'!$M$14</f>
        <v xml:space="preserve">      -      </v>
      </c>
      <c r="E2738" s="537" t="s">
        <v>138</v>
      </c>
      <c r="F2738" s="538">
        <f t="shared" si="362"/>
        <v>43739</v>
      </c>
      <c r="G2738" s="538">
        <f t="shared" si="363"/>
        <v>43830</v>
      </c>
      <c r="H2738" s="538">
        <f>'Information Input'!$H$35</f>
        <v>43555</v>
      </c>
      <c r="I2738" s="537" t="str">
        <f>'Information Input'!$J$22</f>
        <v>Quarterly</v>
      </c>
      <c r="J2738" s="538">
        <f>'Information Input'!$H$30</f>
        <v>43555</v>
      </c>
      <c r="K2738" s="537">
        <f>'Information Input'!$J$18</f>
        <v>2019</v>
      </c>
      <c r="L2738" s="579" t="s">
        <v>101</v>
      </c>
      <c r="M2738" s="540" t="s">
        <v>102</v>
      </c>
      <c r="N2738" s="541" t="s">
        <v>103</v>
      </c>
      <c r="O2738" s="542" t="s">
        <v>671</v>
      </c>
      <c r="P2738" s="537">
        <v>30</v>
      </c>
      <c r="Q2738" s="541" t="s">
        <v>172</v>
      </c>
      <c r="R2738" s="541" t="s">
        <v>238</v>
      </c>
      <c r="S2738" s="543">
        <f>'Report 1'!$AE$18</f>
        <v>0</v>
      </c>
      <c r="T2738" s="544">
        <f>'Report 1'!$AE$50</f>
        <v>0</v>
      </c>
      <c r="U2738" s="545">
        <f>'Report 1'!$AE$136</f>
        <v>0</v>
      </c>
    </row>
    <row r="2739" spans="2:21">
      <c r="B2739" s="535" t="s">
        <v>669</v>
      </c>
      <c r="C2739" s="536">
        <v>1</v>
      </c>
      <c r="D2739" s="537" t="str">
        <f>'Information Input'!$M$14</f>
        <v xml:space="preserve">      -      </v>
      </c>
      <c r="E2739" s="537" t="s">
        <v>138</v>
      </c>
      <c r="F2739" s="538">
        <f t="shared" ref="F2739:F2802" si="364">DATE(K2739,10,1)</f>
        <v>43739</v>
      </c>
      <c r="G2739" s="538">
        <f t="shared" ref="G2739:G2802" si="365">DATE(K2739,12,31)</f>
        <v>43830</v>
      </c>
      <c r="H2739" s="538">
        <f>'Information Input'!$H$35</f>
        <v>43555</v>
      </c>
      <c r="I2739" s="537" t="str">
        <f>'Information Input'!$J$22</f>
        <v>Quarterly</v>
      </c>
      <c r="J2739" s="538">
        <f>'Information Input'!$H$30</f>
        <v>43555</v>
      </c>
      <c r="K2739" s="537">
        <f>'Information Input'!$J$18</f>
        <v>2019</v>
      </c>
      <c r="L2739" s="579" t="s">
        <v>101</v>
      </c>
      <c r="M2739" s="540" t="s">
        <v>102</v>
      </c>
      <c r="N2739" s="541" t="s">
        <v>103</v>
      </c>
      <c r="O2739" s="542" t="s">
        <v>671</v>
      </c>
      <c r="P2739" s="537">
        <v>31</v>
      </c>
      <c r="Q2739" s="541" t="s">
        <v>173</v>
      </c>
      <c r="R2739" s="541" t="s">
        <v>233</v>
      </c>
      <c r="S2739" s="543">
        <f>'Report 1'!$AE$18</f>
        <v>0</v>
      </c>
      <c r="T2739" s="544">
        <f>'Report 1'!$AE$51</f>
        <v>0</v>
      </c>
      <c r="U2739" s="545">
        <f>'Report 1'!$AE$137</f>
        <v>0</v>
      </c>
    </row>
    <row r="2740" spans="2:21">
      <c r="B2740" s="535" t="s">
        <v>669</v>
      </c>
      <c r="C2740" s="536">
        <v>1</v>
      </c>
      <c r="D2740" s="537" t="str">
        <f>'Information Input'!$M$14</f>
        <v xml:space="preserve">      -      </v>
      </c>
      <c r="E2740" s="537" t="s">
        <v>138</v>
      </c>
      <c r="F2740" s="538">
        <f t="shared" si="364"/>
        <v>43739</v>
      </c>
      <c r="G2740" s="538">
        <f t="shared" si="365"/>
        <v>43830</v>
      </c>
      <c r="H2740" s="538">
        <f>'Information Input'!$H$35</f>
        <v>43555</v>
      </c>
      <c r="I2740" s="537" t="str">
        <f>'Information Input'!$J$22</f>
        <v>Quarterly</v>
      </c>
      <c r="J2740" s="538">
        <f>'Information Input'!$H$30</f>
        <v>43555</v>
      </c>
      <c r="K2740" s="537">
        <f>'Information Input'!$J$18</f>
        <v>2019</v>
      </c>
      <c r="L2740" s="579" t="s">
        <v>101</v>
      </c>
      <c r="M2740" s="540" t="s">
        <v>102</v>
      </c>
      <c r="N2740" s="541" t="s">
        <v>103</v>
      </c>
      <c r="O2740" s="542" t="s">
        <v>671</v>
      </c>
      <c r="P2740" s="537">
        <v>32</v>
      </c>
      <c r="Q2740" s="541" t="s">
        <v>174</v>
      </c>
      <c r="R2740" s="541" t="s">
        <v>238</v>
      </c>
      <c r="S2740" s="543">
        <f>'Report 1'!$AE$18</f>
        <v>0</v>
      </c>
      <c r="T2740" s="544">
        <f>'Report 1'!$AE$52</f>
        <v>0</v>
      </c>
      <c r="U2740" s="545">
        <f>'Report 1'!$AE$138</f>
        <v>0</v>
      </c>
    </row>
    <row r="2741" spans="2:21">
      <c r="B2741" s="535" t="s">
        <v>669</v>
      </c>
      <c r="C2741" s="536">
        <v>1</v>
      </c>
      <c r="D2741" s="537" t="str">
        <f>'Information Input'!$M$14</f>
        <v xml:space="preserve">      -      </v>
      </c>
      <c r="E2741" s="537" t="s">
        <v>138</v>
      </c>
      <c r="F2741" s="538">
        <f t="shared" si="364"/>
        <v>43739</v>
      </c>
      <c r="G2741" s="538">
        <f t="shared" si="365"/>
        <v>43830</v>
      </c>
      <c r="H2741" s="538">
        <f>'Information Input'!$H$35</f>
        <v>43555</v>
      </c>
      <c r="I2741" s="537" t="str">
        <f>'Information Input'!$J$22</f>
        <v>Quarterly</v>
      </c>
      <c r="J2741" s="538">
        <f>'Information Input'!$H$30</f>
        <v>43555</v>
      </c>
      <c r="K2741" s="537">
        <f>'Information Input'!$J$18</f>
        <v>2019</v>
      </c>
      <c r="L2741" s="579" t="s">
        <v>101</v>
      </c>
      <c r="M2741" s="540" t="s">
        <v>102</v>
      </c>
      <c r="N2741" s="541" t="s">
        <v>103</v>
      </c>
      <c r="O2741" s="542" t="s">
        <v>671</v>
      </c>
      <c r="P2741" s="537">
        <v>33</v>
      </c>
      <c r="Q2741" s="541" t="s">
        <v>175</v>
      </c>
      <c r="R2741" s="541" t="s">
        <v>233</v>
      </c>
      <c r="S2741" s="543">
        <f>'Report 1'!$AE$18</f>
        <v>0</v>
      </c>
      <c r="T2741" s="544">
        <f>'Report 1'!$AE$53</f>
        <v>0</v>
      </c>
      <c r="U2741" s="545">
        <f>'Report 1'!$AE$139</f>
        <v>0</v>
      </c>
    </row>
    <row r="2742" spans="2:21">
      <c r="B2742" s="535" t="s">
        <v>669</v>
      </c>
      <c r="C2742" s="536">
        <v>1</v>
      </c>
      <c r="D2742" s="537" t="str">
        <f>'Information Input'!$M$14</f>
        <v xml:space="preserve">      -      </v>
      </c>
      <c r="E2742" s="537" t="s">
        <v>138</v>
      </c>
      <c r="F2742" s="538">
        <f t="shared" si="364"/>
        <v>43739</v>
      </c>
      <c r="G2742" s="538">
        <f t="shared" si="365"/>
        <v>43830</v>
      </c>
      <c r="H2742" s="538">
        <f>'Information Input'!$H$35</f>
        <v>43555</v>
      </c>
      <c r="I2742" s="537" t="str">
        <f>'Information Input'!$J$22</f>
        <v>Quarterly</v>
      </c>
      <c r="J2742" s="538">
        <f>'Information Input'!$H$30</f>
        <v>43555</v>
      </c>
      <c r="K2742" s="537">
        <f>'Information Input'!$J$18</f>
        <v>2019</v>
      </c>
      <c r="L2742" s="579" t="s">
        <v>101</v>
      </c>
      <c r="M2742" s="540" t="s">
        <v>102</v>
      </c>
      <c r="N2742" s="541" t="s">
        <v>103</v>
      </c>
      <c r="O2742" s="542" t="s">
        <v>671</v>
      </c>
      <c r="P2742" s="537">
        <v>34</v>
      </c>
      <c r="Q2742" s="541" t="s">
        <v>176</v>
      </c>
      <c r="R2742" s="541" t="s">
        <v>238</v>
      </c>
      <c r="S2742" s="543">
        <f>'Report 1'!$AE$18</f>
        <v>0</v>
      </c>
      <c r="T2742" s="544">
        <f>'Report 1'!$AE$54</f>
        <v>0</v>
      </c>
      <c r="U2742" s="545">
        <f>'Report 1'!$AE$140</f>
        <v>0</v>
      </c>
    </row>
    <row r="2743" spans="2:21">
      <c r="B2743" s="535" t="s">
        <v>669</v>
      </c>
      <c r="C2743" s="536">
        <v>1</v>
      </c>
      <c r="D2743" s="537" t="str">
        <f>'Information Input'!$M$14</f>
        <v xml:space="preserve">      -      </v>
      </c>
      <c r="E2743" s="537" t="s">
        <v>138</v>
      </c>
      <c r="F2743" s="538">
        <f t="shared" si="364"/>
        <v>43739</v>
      </c>
      <c r="G2743" s="538">
        <f t="shared" si="365"/>
        <v>43830</v>
      </c>
      <c r="H2743" s="538">
        <f>'Information Input'!$H$35</f>
        <v>43555</v>
      </c>
      <c r="I2743" s="537" t="str">
        <f>'Information Input'!$J$22</f>
        <v>Quarterly</v>
      </c>
      <c r="J2743" s="538">
        <f>'Information Input'!$H$30</f>
        <v>43555</v>
      </c>
      <c r="K2743" s="537">
        <f>'Information Input'!$J$18</f>
        <v>2019</v>
      </c>
      <c r="L2743" s="579" t="s">
        <v>101</v>
      </c>
      <c r="M2743" s="540" t="s">
        <v>102</v>
      </c>
      <c r="N2743" s="541" t="s">
        <v>103</v>
      </c>
      <c r="O2743" s="542" t="s">
        <v>671</v>
      </c>
      <c r="P2743" s="537">
        <v>35</v>
      </c>
      <c r="Q2743" s="541" t="s">
        <v>177</v>
      </c>
      <c r="R2743" s="541" t="s">
        <v>235</v>
      </c>
      <c r="S2743" s="543">
        <f>'Report 1'!$AE$18</f>
        <v>0</v>
      </c>
      <c r="T2743" s="544">
        <f>'Report 1'!$AE$55</f>
        <v>0</v>
      </c>
      <c r="U2743" s="545">
        <f>'Report 1'!$AE$141</f>
        <v>0</v>
      </c>
    </row>
    <row r="2744" spans="2:21">
      <c r="B2744" s="535" t="s">
        <v>669</v>
      </c>
      <c r="C2744" s="536">
        <v>1</v>
      </c>
      <c r="D2744" s="537" t="str">
        <f>'Information Input'!$M$14</f>
        <v xml:space="preserve">      -      </v>
      </c>
      <c r="E2744" s="537" t="s">
        <v>138</v>
      </c>
      <c r="F2744" s="538">
        <f t="shared" si="364"/>
        <v>43739</v>
      </c>
      <c r="G2744" s="538">
        <f t="shared" si="365"/>
        <v>43830</v>
      </c>
      <c r="H2744" s="538">
        <f>'Information Input'!$H$35</f>
        <v>43555</v>
      </c>
      <c r="I2744" s="537" t="str">
        <f>'Information Input'!$J$22</f>
        <v>Quarterly</v>
      </c>
      <c r="J2744" s="538">
        <f>'Information Input'!$H$30</f>
        <v>43555</v>
      </c>
      <c r="K2744" s="537">
        <f>'Information Input'!$J$18</f>
        <v>2019</v>
      </c>
      <c r="L2744" s="579" t="s">
        <v>101</v>
      </c>
      <c r="M2744" s="540" t="s">
        <v>102</v>
      </c>
      <c r="N2744" s="541" t="s">
        <v>103</v>
      </c>
      <c r="O2744" s="542" t="s">
        <v>671</v>
      </c>
      <c r="P2744" s="537">
        <v>36</v>
      </c>
      <c r="Q2744" s="541" t="s">
        <v>178</v>
      </c>
      <c r="R2744" s="541" t="s">
        <v>235</v>
      </c>
      <c r="S2744" s="543">
        <f>'Report 1'!$AE$18</f>
        <v>0</v>
      </c>
      <c r="T2744" s="544">
        <f>'Report 1'!$AE$56</f>
        <v>0</v>
      </c>
      <c r="U2744" s="545">
        <f>'Report 1'!$AE$142</f>
        <v>0</v>
      </c>
    </row>
    <row r="2745" spans="2:21">
      <c r="B2745" s="535" t="s">
        <v>669</v>
      </c>
      <c r="C2745" s="536">
        <v>1</v>
      </c>
      <c r="D2745" s="537" t="str">
        <f>'Information Input'!$M$14</f>
        <v xml:space="preserve">      -      </v>
      </c>
      <c r="E2745" s="537" t="s">
        <v>138</v>
      </c>
      <c r="F2745" s="538">
        <f t="shared" si="364"/>
        <v>43739</v>
      </c>
      <c r="G2745" s="538">
        <f t="shared" si="365"/>
        <v>43830</v>
      </c>
      <c r="H2745" s="538">
        <f>'Information Input'!$H$35</f>
        <v>43555</v>
      </c>
      <c r="I2745" s="537" t="str">
        <f>'Information Input'!$J$22</f>
        <v>Quarterly</v>
      </c>
      <c r="J2745" s="538">
        <f>'Information Input'!$H$30</f>
        <v>43555</v>
      </c>
      <c r="K2745" s="537">
        <f>'Information Input'!$J$18</f>
        <v>2019</v>
      </c>
      <c r="L2745" s="579" t="s">
        <v>101</v>
      </c>
      <c r="M2745" s="540" t="s">
        <v>102</v>
      </c>
      <c r="N2745" s="541" t="s">
        <v>103</v>
      </c>
      <c r="O2745" s="542" t="s">
        <v>671</v>
      </c>
      <c r="P2745" s="537">
        <v>37</v>
      </c>
      <c r="Q2745" s="541" t="s">
        <v>179</v>
      </c>
      <c r="R2745" s="541" t="s">
        <v>231</v>
      </c>
      <c r="S2745" s="543">
        <f>'Report 1'!$AE$18</f>
        <v>0</v>
      </c>
      <c r="T2745" s="544">
        <f>'Report 1'!$AE$57</f>
        <v>0</v>
      </c>
      <c r="U2745" s="545">
        <f>'Report 1'!$AE$143</f>
        <v>0</v>
      </c>
    </row>
    <row r="2746" spans="2:21">
      <c r="B2746" s="535" t="s">
        <v>669</v>
      </c>
      <c r="C2746" s="536">
        <v>1</v>
      </c>
      <c r="D2746" s="537" t="str">
        <f>'Information Input'!$M$14</f>
        <v xml:space="preserve">      -      </v>
      </c>
      <c r="E2746" s="537" t="s">
        <v>138</v>
      </c>
      <c r="F2746" s="538">
        <f t="shared" si="364"/>
        <v>43739</v>
      </c>
      <c r="G2746" s="538">
        <f t="shared" si="365"/>
        <v>43830</v>
      </c>
      <c r="H2746" s="538">
        <f>'Information Input'!$H$35</f>
        <v>43555</v>
      </c>
      <c r="I2746" s="537" t="str">
        <f>'Information Input'!$J$22</f>
        <v>Quarterly</v>
      </c>
      <c r="J2746" s="538">
        <f>'Information Input'!$H$30</f>
        <v>43555</v>
      </c>
      <c r="K2746" s="537">
        <f>'Information Input'!$J$18</f>
        <v>2019</v>
      </c>
      <c r="L2746" s="579" t="s">
        <v>101</v>
      </c>
      <c r="M2746" s="540" t="s">
        <v>102</v>
      </c>
      <c r="N2746" s="541" t="s">
        <v>103</v>
      </c>
      <c r="O2746" s="542" t="s">
        <v>671</v>
      </c>
      <c r="P2746" s="537">
        <v>38</v>
      </c>
      <c r="Q2746" s="541" t="s">
        <v>180</v>
      </c>
      <c r="R2746" s="541" t="s">
        <v>233</v>
      </c>
      <c r="S2746" s="543">
        <f>'Report 1'!$AE$18</f>
        <v>0</v>
      </c>
      <c r="T2746" s="544">
        <f>'Report 1'!$AE$58</f>
        <v>0</v>
      </c>
      <c r="U2746" s="545">
        <f>'Report 1'!$AE$144</f>
        <v>0</v>
      </c>
    </row>
    <row r="2747" spans="2:21">
      <c r="B2747" s="535" t="s">
        <v>669</v>
      </c>
      <c r="C2747" s="536">
        <v>1</v>
      </c>
      <c r="D2747" s="537" t="str">
        <f>'Information Input'!$M$14</f>
        <v xml:space="preserve">      -      </v>
      </c>
      <c r="E2747" s="537" t="s">
        <v>138</v>
      </c>
      <c r="F2747" s="538">
        <f t="shared" si="364"/>
        <v>43739</v>
      </c>
      <c r="G2747" s="538">
        <f t="shared" si="365"/>
        <v>43830</v>
      </c>
      <c r="H2747" s="538">
        <f>'Information Input'!$H$35</f>
        <v>43555</v>
      </c>
      <c r="I2747" s="537" t="str">
        <f>'Information Input'!$J$22</f>
        <v>Quarterly</v>
      </c>
      <c r="J2747" s="538">
        <f>'Information Input'!$H$30</f>
        <v>43555</v>
      </c>
      <c r="K2747" s="537">
        <f>'Information Input'!$J$18</f>
        <v>2019</v>
      </c>
      <c r="L2747" s="579" t="s">
        <v>101</v>
      </c>
      <c r="M2747" s="540" t="s">
        <v>102</v>
      </c>
      <c r="N2747" s="541" t="s">
        <v>103</v>
      </c>
      <c r="O2747" s="542" t="s">
        <v>671</v>
      </c>
      <c r="P2747" s="537">
        <v>39</v>
      </c>
      <c r="Q2747" s="541" t="s">
        <v>181</v>
      </c>
      <c r="R2747" s="541" t="s">
        <v>233</v>
      </c>
      <c r="S2747" s="543">
        <f>'Report 1'!$AE$18</f>
        <v>0</v>
      </c>
      <c r="T2747" s="544">
        <f>'Report 1'!$AE$59</f>
        <v>0</v>
      </c>
      <c r="U2747" s="545">
        <f>'Report 1'!$AE$145</f>
        <v>0</v>
      </c>
    </row>
    <row r="2748" spans="2:21">
      <c r="B2748" s="535" t="s">
        <v>669</v>
      </c>
      <c r="C2748" s="536">
        <v>1</v>
      </c>
      <c r="D2748" s="537" t="str">
        <f>'Information Input'!$M$14</f>
        <v xml:space="preserve">      -      </v>
      </c>
      <c r="E2748" s="537" t="s">
        <v>138</v>
      </c>
      <c r="F2748" s="538">
        <f t="shared" si="364"/>
        <v>43739</v>
      </c>
      <c r="G2748" s="538">
        <f t="shared" si="365"/>
        <v>43830</v>
      </c>
      <c r="H2748" s="538">
        <f>'Information Input'!$H$35</f>
        <v>43555</v>
      </c>
      <c r="I2748" s="537" t="str">
        <f>'Information Input'!$J$22</f>
        <v>Quarterly</v>
      </c>
      <c r="J2748" s="538">
        <f>'Information Input'!$H$30</f>
        <v>43555</v>
      </c>
      <c r="K2748" s="537">
        <f>'Information Input'!$J$18</f>
        <v>2019</v>
      </c>
      <c r="L2748" s="579" t="s">
        <v>101</v>
      </c>
      <c r="M2748" s="540" t="s">
        <v>102</v>
      </c>
      <c r="N2748" s="541" t="s">
        <v>103</v>
      </c>
      <c r="O2748" s="542" t="s">
        <v>671</v>
      </c>
      <c r="P2748" s="537">
        <v>40</v>
      </c>
      <c r="Q2748" s="541" t="s">
        <v>182</v>
      </c>
      <c r="R2748" s="541" t="s">
        <v>238</v>
      </c>
      <c r="S2748" s="543">
        <f>'Report 1'!$AE$18</f>
        <v>0</v>
      </c>
      <c r="T2748" s="544">
        <f>'Report 1'!$AE$60</f>
        <v>0</v>
      </c>
      <c r="U2748" s="545">
        <f>'Report 1'!$AE$146</f>
        <v>0</v>
      </c>
    </row>
    <row r="2749" spans="2:21">
      <c r="B2749" s="535" t="s">
        <v>669</v>
      </c>
      <c r="C2749" s="536">
        <v>1</v>
      </c>
      <c r="D2749" s="537" t="str">
        <f>'Information Input'!$M$14</f>
        <v xml:space="preserve">      -      </v>
      </c>
      <c r="E2749" s="537" t="s">
        <v>138</v>
      </c>
      <c r="F2749" s="538">
        <f t="shared" si="364"/>
        <v>43739</v>
      </c>
      <c r="G2749" s="538">
        <f t="shared" si="365"/>
        <v>43830</v>
      </c>
      <c r="H2749" s="538">
        <f>'Information Input'!$H$35</f>
        <v>43555</v>
      </c>
      <c r="I2749" s="537" t="str">
        <f>'Information Input'!$J$22</f>
        <v>Quarterly</v>
      </c>
      <c r="J2749" s="538">
        <f>'Information Input'!$H$30</f>
        <v>43555</v>
      </c>
      <c r="K2749" s="537">
        <f>'Information Input'!$J$18</f>
        <v>2019</v>
      </c>
      <c r="L2749" s="579" t="s">
        <v>101</v>
      </c>
      <c r="M2749" s="540" t="s">
        <v>102</v>
      </c>
      <c r="N2749" s="541" t="s">
        <v>103</v>
      </c>
      <c r="O2749" s="542" t="s">
        <v>671</v>
      </c>
      <c r="P2749" s="537">
        <v>41</v>
      </c>
      <c r="Q2749" s="541" t="s">
        <v>183</v>
      </c>
      <c r="R2749" s="541" t="s">
        <v>238</v>
      </c>
      <c r="S2749" s="543">
        <f>'Report 1'!$AE$18</f>
        <v>0</v>
      </c>
      <c r="T2749" s="544">
        <f>'Report 1'!$AE$61</f>
        <v>0</v>
      </c>
      <c r="U2749" s="545">
        <f>'Report 1'!$AE$147</f>
        <v>0</v>
      </c>
    </row>
    <row r="2750" spans="2:21">
      <c r="B2750" s="535" t="s">
        <v>669</v>
      </c>
      <c r="C2750" s="536">
        <v>1</v>
      </c>
      <c r="D2750" s="537" t="str">
        <f>'Information Input'!$M$14</f>
        <v xml:space="preserve">      -      </v>
      </c>
      <c r="E2750" s="537" t="s">
        <v>138</v>
      </c>
      <c r="F2750" s="538">
        <f t="shared" si="364"/>
        <v>43739</v>
      </c>
      <c r="G2750" s="538">
        <f t="shared" si="365"/>
        <v>43830</v>
      </c>
      <c r="H2750" s="538">
        <f>'Information Input'!$H$35</f>
        <v>43555</v>
      </c>
      <c r="I2750" s="537" t="str">
        <f>'Information Input'!$J$22</f>
        <v>Quarterly</v>
      </c>
      <c r="J2750" s="538">
        <f>'Information Input'!$H$30</f>
        <v>43555</v>
      </c>
      <c r="K2750" s="537">
        <f>'Information Input'!$J$18</f>
        <v>2019</v>
      </c>
      <c r="L2750" s="579" t="s">
        <v>101</v>
      </c>
      <c r="M2750" s="540" t="s">
        <v>102</v>
      </c>
      <c r="N2750" s="541" t="s">
        <v>103</v>
      </c>
      <c r="O2750" s="542" t="s">
        <v>671</v>
      </c>
      <c r="P2750" s="537">
        <v>42</v>
      </c>
      <c r="Q2750" s="541" t="s">
        <v>184</v>
      </c>
      <c r="R2750" s="541" t="s">
        <v>233</v>
      </c>
      <c r="S2750" s="543">
        <f>'Report 1'!$AE$18</f>
        <v>0</v>
      </c>
      <c r="T2750" s="544">
        <f>'Report 1'!$AE$62</f>
        <v>0</v>
      </c>
      <c r="U2750" s="545">
        <f>'Report 1'!$AE$148</f>
        <v>0</v>
      </c>
    </row>
    <row r="2751" spans="2:21">
      <c r="B2751" s="535" t="s">
        <v>669</v>
      </c>
      <c r="C2751" s="536">
        <v>1</v>
      </c>
      <c r="D2751" s="537" t="str">
        <f>'Information Input'!$M$14</f>
        <v xml:space="preserve">      -      </v>
      </c>
      <c r="E2751" s="537" t="s">
        <v>138</v>
      </c>
      <c r="F2751" s="538">
        <f t="shared" si="364"/>
        <v>43739</v>
      </c>
      <c r="G2751" s="538">
        <f t="shared" si="365"/>
        <v>43830</v>
      </c>
      <c r="H2751" s="538">
        <f>'Information Input'!$H$35</f>
        <v>43555</v>
      </c>
      <c r="I2751" s="537" t="str">
        <f>'Information Input'!$J$22</f>
        <v>Quarterly</v>
      </c>
      <c r="J2751" s="538">
        <f>'Information Input'!$H$30</f>
        <v>43555</v>
      </c>
      <c r="K2751" s="537">
        <f>'Information Input'!$J$18</f>
        <v>2019</v>
      </c>
      <c r="L2751" s="579" t="s">
        <v>101</v>
      </c>
      <c r="M2751" s="540" t="s">
        <v>102</v>
      </c>
      <c r="N2751" s="541" t="s">
        <v>103</v>
      </c>
      <c r="O2751" s="542" t="s">
        <v>671</v>
      </c>
      <c r="P2751" s="537">
        <v>43</v>
      </c>
      <c r="Q2751" s="541" t="s">
        <v>185</v>
      </c>
      <c r="R2751" s="541" t="s">
        <v>233</v>
      </c>
      <c r="S2751" s="543">
        <f>'Report 1'!$AE$18</f>
        <v>0</v>
      </c>
      <c r="T2751" s="544">
        <f>'Report 1'!$AE$63</f>
        <v>0</v>
      </c>
      <c r="U2751" s="545">
        <f>'Report 1'!$AE$149</f>
        <v>0</v>
      </c>
    </row>
    <row r="2752" spans="2:21">
      <c r="B2752" s="535" t="s">
        <v>669</v>
      </c>
      <c r="C2752" s="536">
        <v>1</v>
      </c>
      <c r="D2752" s="537" t="str">
        <f>'Information Input'!$M$14</f>
        <v xml:space="preserve">      -      </v>
      </c>
      <c r="E2752" s="537" t="s">
        <v>138</v>
      </c>
      <c r="F2752" s="538">
        <f t="shared" si="364"/>
        <v>43739</v>
      </c>
      <c r="G2752" s="538">
        <f t="shared" si="365"/>
        <v>43830</v>
      </c>
      <c r="H2752" s="538">
        <f>'Information Input'!$H$35</f>
        <v>43555</v>
      </c>
      <c r="I2752" s="537" t="str">
        <f>'Information Input'!$J$22</f>
        <v>Quarterly</v>
      </c>
      <c r="J2752" s="538">
        <f>'Information Input'!$H$30</f>
        <v>43555</v>
      </c>
      <c r="K2752" s="537">
        <f>'Information Input'!$J$18</f>
        <v>2019</v>
      </c>
      <c r="L2752" s="579" t="s">
        <v>101</v>
      </c>
      <c r="M2752" s="540" t="s">
        <v>102</v>
      </c>
      <c r="N2752" s="541" t="s">
        <v>103</v>
      </c>
      <c r="O2752" s="542" t="s">
        <v>674</v>
      </c>
      <c r="P2752" s="537">
        <v>44</v>
      </c>
      <c r="Q2752" s="541" t="s">
        <v>186</v>
      </c>
      <c r="R2752" s="541" t="s">
        <v>239</v>
      </c>
      <c r="S2752" s="543">
        <f>'Report 1'!$AE$18</f>
        <v>0</v>
      </c>
      <c r="T2752" s="544">
        <f>'Report 1'!$AE$64</f>
        <v>0</v>
      </c>
      <c r="U2752" s="545">
        <f>'Report 1'!$AE$150</f>
        <v>0</v>
      </c>
    </row>
    <row r="2753" spans="2:21">
      <c r="B2753" s="535" t="s">
        <v>669</v>
      </c>
      <c r="C2753" s="536">
        <v>1</v>
      </c>
      <c r="D2753" s="537" t="str">
        <f>'Information Input'!$M$14</f>
        <v xml:space="preserve">      -      </v>
      </c>
      <c r="E2753" s="537" t="s">
        <v>138</v>
      </c>
      <c r="F2753" s="538">
        <f t="shared" si="364"/>
        <v>43739</v>
      </c>
      <c r="G2753" s="538">
        <f t="shared" si="365"/>
        <v>43830</v>
      </c>
      <c r="H2753" s="538">
        <f>'Information Input'!$H$35</f>
        <v>43555</v>
      </c>
      <c r="I2753" s="537" t="str">
        <f>'Information Input'!$J$22</f>
        <v>Quarterly</v>
      </c>
      <c r="J2753" s="538">
        <f>'Information Input'!$H$30</f>
        <v>43555</v>
      </c>
      <c r="K2753" s="537">
        <f>'Information Input'!$J$18</f>
        <v>2019</v>
      </c>
      <c r="L2753" s="579" t="s">
        <v>101</v>
      </c>
      <c r="M2753" s="540" t="s">
        <v>102</v>
      </c>
      <c r="N2753" s="541" t="s">
        <v>103</v>
      </c>
      <c r="O2753" s="542" t="s">
        <v>675</v>
      </c>
      <c r="P2753" s="537">
        <v>45</v>
      </c>
      <c r="Q2753" s="541" t="s">
        <v>187</v>
      </c>
      <c r="R2753" s="541" t="s">
        <v>239</v>
      </c>
      <c r="S2753" s="543">
        <f>'Report 1'!$AE$18</f>
        <v>0</v>
      </c>
      <c r="T2753" s="544">
        <f>'Report 1'!$AE$65</f>
        <v>0</v>
      </c>
      <c r="U2753" s="545">
        <f>'Report 1'!$AE$151</f>
        <v>0</v>
      </c>
    </row>
    <row r="2754" spans="2:21">
      <c r="B2754" s="535" t="s">
        <v>669</v>
      </c>
      <c r="C2754" s="536">
        <v>1</v>
      </c>
      <c r="D2754" s="537" t="str">
        <f>'Information Input'!$M$14</f>
        <v xml:space="preserve">      -      </v>
      </c>
      <c r="E2754" s="537" t="s">
        <v>138</v>
      </c>
      <c r="F2754" s="538">
        <f t="shared" si="364"/>
        <v>43739</v>
      </c>
      <c r="G2754" s="538">
        <f t="shared" si="365"/>
        <v>43830</v>
      </c>
      <c r="H2754" s="538">
        <f>'Information Input'!$H$35</f>
        <v>43555</v>
      </c>
      <c r="I2754" s="537" t="str">
        <f>'Information Input'!$J$22</f>
        <v>Quarterly</v>
      </c>
      <c r="J2754" s="538">
        <f>'Information Input'!$H$30</f>
        <v>43555</v>
      </c>
      <c r="K2754" s="537">
        <f>'Information Input'!$J$18</f>
        <v>2019</v>
      </c>
      <c r="L2754" s="579" t="s">
        <v>101</v>
      </c>
      <c r="M2754" s="540" t="s">
        <v>102</v>
      </c>
      <c r="N2754" s="541" t="s">
        <v>103</v>
      </c>
      <c r="O2754" s="542" t="s">
        <v>675</v>
      </c>
      <c r="P2754" s="537">
        <v>46</v>
      </c>
      <c r="Q2754" s="541" t="s">
        <v>188</v>
      </c>
      <c r="R2754" s="541" t="s">
        <v>239</v>
      </c>
      <c r="S2754" s="543">
        <f>'Report 1'!$AE$18</f>
        <v>0</v>
      </c>
      <c r="T2754" s="544">
        <f>'Report 1'!$AE$66</f>
        <v>0</v>
      </c>
      <c r="U2754" s="545">
        <f>'Report 1'!$AE$152</f>
        <v>0</v>
      </c>
    </row>
    <row r="2755" spans="2:21">
      <c r="B2755" s="535" t="s">
        <v>669</v>
      </c>
      <c r="C2755" s="536">
        <v>1</v>
      </c>
      <c r="D2755" s="537" t="str">
        <f>'Information Input'!$M$14</f>
        <v xml:space="preserve">      -      </v>
      </c>
      <c r="E2755" s="537" t="s">
        <v>138</v>
      </c>
      <c r="F2755" s="538">
        <f t="shared" si="364"/>
        <v>43739</v>
      </c>
      <c r="G2755" s="538">
        <f t="shared" si="365"/>
        <v>43830</v>
      </c>
      <c r="H2755" s="538">
        <f>'Information Input'!$H$35</f>
        <v>43555</v>
      </c>
      <c r="I2755" s="537" t="str">
        <f>'Information Input'!$J$22</f>
        <v>Quarterly</v>
      </c>
      <c r="J2755" s="538">
        <f>'Information Input'!$H$30</f>
        <v>43555</v>
      </c>
      <c r="K2755" s="537">
        <f>'Information Input'!$J$18</f>
        <v>2019</v>
      </c>
      <c r="L2755" s="579" t="s">
        <v>101</v>
      </c>
      <c r="M2755" s="540" t="s">
        <v>102</v>
      </c>
      <c r="N2755" s="541" t="s">
        <v>103</v>
      </c>
      <c r="O2755" s="542" t="s">
        <v>675</v>
      </c>
      <c r="P2755" s="537">
        <v>47</v>
      </c>
      <c r="Q2755" s="541" t="s">
        <v>189</v>
      </c>
      <c r="R2755" s="541" t="s">
        <v>239</v>
      </c>
      <c r="S2755" s="543">
        <f>'Report 1'!$AE$18</f>
        <v>0</v>
      </c>
      <c r="T2755" s="544">
        <f>'Report 1'!$AE$67</f>
        <v>0</v>
      </c>
      <c r="U2755" s="545">
        <f>'Report 1'!$AE$153</f>
        <v>0</v>
      </c>
    </row>
    <row r="2756" spans="2:21">
      <c r="B2756" s="535" t="s">
        <v>669</v>
      </c>
      <c r="C2756" s="536">
        <v>1</v>
      </c>
      <c r="D2756" s="537" t="str">
        <f>'Information Input'!$M$14</f>
        <v xml:space="preserve">      -      </v>
      </c>
      <c r="E2756" s="537" t="s">
        <v>138</v>
      </c>
      <c r="F2756" s="538">
        <f t="shared" si="364"/>
        <v>43739</v>
      </c>
      <c r="G2756" s="538">
        <f t="shared" si="365"/>
        <v>43830</v>
      </c>
      <c r="H2756" s="538">
        <f>'Information Input'!$H$35</f>
        <v>43555</v>
      </c>
      <c r="I2756" s="537" t="str">
        <f>'Information Input'!$J$22</f>
        <v>Quarterly</v>
      </c>
      <c r="J2756" s="538">
        <f>'Information Input'!$H$30</f>
        <v>43555</v>
      </c>
      <c r="K2756" s="537">
        <f>'Information Input'!$J$18</f>
        <v>2019</v>
      </c>
      <c r="L2756" s="579" t="s">
        <v>101</v>
      </c>
      <c r="M2756" s="540" t="s">
        <v>102</v>
      </c>
      <c r="N2756" s="541" t="s">
        <v>103</v>
      </c>
      <c r="O2756" s="542" t="s">
        <v>675</v>
      </c>
      <c r="P2756" s="537">
        <v>48</v>
      </c>
      <c r="Q2756" s="541" t="s">
        <v>190</v>
      </c>
      <c r="R2756" s="541" t="s">
        <v>239</v>
      </c>
      <c r="S2756" s="543">
        <f>'Report 1'!$AE$18</f>
        <v>0</v>
      </c>
      <c r="T2756" s="544">
        <f>'Report 1'!$AE$68</f>
        <v>0</v>
      </c>
      <c r="U2756" s="545">
        <f>'Report 1'!$AE$154</f>
        <v>0</v>
      </c>
    </row>
    <row r="2757" spans="2:21">
      <c r="B2757" s="535" t="s">
        <v>669</v>
      </c>
      <c r="C2757" s="536">
        <v>1</v>
      </c>
      <c r="D2757" s="537" t="str">
        <f>'Information Input'!$M$14</f>
        <v xml:space="preserve">      -      </v>
      </c>
      <c r="E2757" s="537" t="s">
        <v>138</v>
      </c>
      <c r="F2757" s="538">
        <f t="shared" si="364"/>
        <v>43739</v>
      </c>
      <c r="G2757" s="538">
        <f t="shared" si="365"/>
        <v>43830</v>
      </c>
      <c r="H2757" s="538">
        <f>'Information Input'!$H$35</f>
        <v>43555</v>
      </c>
      <c r="I2757" s="537" t="str">
        <f>'Information Input'!$J$22</f>
        <v>Quarterly</v>
      </c>
      <c r="J2757" s="538">
        <f>'Information Input'!$H$30</f>
        <v>43555</v>
      </c>
      <c r="K2757" s="537">
        <f>'Information Input'!$J$18</f>
        <v>2019</v>
      </c>
      <c r="L2757" s="579" t="s">
        <v>101</v>
      </c>
      <c r="M2757" s="540" t="s">
        <v>102</v>
      </c>
      <c r="N2757" s="541" t="s">
        <v>103</v>
      </c>
      <c r="O2757" s="542" t="s">
        <v>675</v>
      </c>
      <c r="P2757" s="537">
        <v>49</v>
      </c>
      <c r="Q2757" s="541" t="s">
        <v>191</v>
      </c>
      <c r="R2757" s="541" t="s">
        <v>239</v>
      </c>
      <c r="S2757" s="543">
        <f>'Report 1'!$AE$18</f>
        <v>0</v>
      </c>
      <c r="T2757" s="544">
        <f>'Report 1'!$AE$69</f>
        <v>0</v>
      </c>
      <c r="U2757" s="545">
        <f>'Report 1'!$AE$155</f>
        <v>0</v>
      </c>
    </row>
    <row r="2758" spans="2:21">
      <c r="B2758" s="535" t="s">
        <v>669</v>
      </c>
      <c r="C2758" s="536">
        <v>1</v>
      </c>
      <c r="D2758" s="537" t="str">
        <f>'Information Input'!$M$14</f>
        <v xml:space="preserve">      -      </v>
      </c>
      <c r="E2758" s="537" t="s">
        <v>138</v>
      </c>
      <c r="F2758" s="538">
        <f t="shared" si="364"/>
        <v>43739</v>
      </c>
      <c r="G2758" s="538">
        <f t="shared" si="365"/>
        <v>43830</v>
      </c>
      <c r="H2758" s="538">
        <f>'Information Input'!$H$35</f>
        <v>43555</v>
      </c>
      <c r="I2758" s="537" t="str">
        <f>'Information Input'!$J$22</f>
        <v>Quarterly</v>
      </c>
      <c r="J2758" s="538">
        <f>'Information Input'!$H$30</f>
        <v>43555</v>
      </c>
      <c r="K2758" s="537">
        <f>'Information Input'!$J$18</f>
        <v>2019</v>
      </c>
      <c r="L2758" s="579" t="s">
        <v>101</v>
      </c>
      <c r="M2758" s="540" t="s">
        <v>102</v>
      </c>
      <c r="N2758" s="541" t="s">
        <v>103</v>
      </c>
      <c r="O2758" s="542" t="s">
        <v>675</v>
      </c>
      <c r="P2758" s="537">
        <v>50</v>
      </c>
      <c r="Q2758" s="541" t="s">
        <v>192</v>
      </c>
      <c r="R2758" s="541" t="s">
        <v>239</v>
      </c>
      <c r="S2758" s="543">
        <f>'Report 1'!$AE$18</f>
        <v>0</v>
      </c>
      <c r="T2758" s="544">
        <f>'Report 1'!$AE$70</f>
        <v>0</v>
      </c>
      <c r="U2758" s="545">
        <f>'Report 1'!$AE$156</f>
        <v>0</v>
      </c>
    </row>
    <row r="2759" spans="2:21">
      <c r="B2759" s="535" t="s">
        <v>669</v>
      </c>
      <c r="C2759" s="536">
        <v>1</v>
      </c>
      <c r="D2759" s="537" t="str">
        <f>'Information Input'!$M$14</f>
        <v xml:space="preserve">      -      </v>
      </c>
      <c r="E2759" s="537" t="s">
        <v>138</v>
      </c>
      <c r="F2759" s="538">
        <f t="shared" si="364"/>
        <v>43739</v>
      </c>
      <c r="G2759" s="538">
        <f t="shared" si="365"/>
        <v>43830</v>
      </c>
      <c r="H2759" s="538">
        <f>'Information Input'!$H$35</f>
        <v>43555</v>
      </c>
      <c r="I2759" s="537" t="str">
        <f>'Information Input'!$J$22</f>
        <v>Quarterly</v>
      </c>
      <c r="J2759" s="538">
        <f>'Information Input'!$H$30</f>
        <v>43555</v>
      </c>
      <c r="K2759" s="537">
        <f>'Information Input'!$J$18</f>
        <v>2019</v>
      </c>
      <c r="L2759" s="579" t="s">
        <v>101</v>
      </c>
      <c r="M2759" s="540" t="s">
        <v>102</v>
      </c>
      <c r="N2759" s="541" t="s">
        <v>103</v>
      </c>
      <c r="O2759" s="542" t="s">
        <v>675</v>
      </c>
      <c r="P2759" s="537">
        <v>51</v>
      </c>
      <c r="Q2759" s="541" t="s">
        <v>193</v>
      </c>
      <c r="R2759" s="541" t="s">
        <v>239</v>
      </c>
      <c r="S2759" s="543">
        <f>'Report 1'!$AE$18</f>
        <v>0</v>
      </c>
      <c r="T2759" s="544">
        <f>'Report 1'!$AE$71</f>
        <v>0</v>
      </c>
      <c r="U2759" s="545">
        <f>'Report 1'!$AE$157</f>
        <v>0</v>
      </c>
    </row>
    <row r="2760" spans="2:21">
      <c r="B2760" s="535" t="s">
        <v>669</v>
      </c>
      <c r="C2760" s="536">
        <v>1</v>
      </c>
      <c r="D2760" s="537" t="str">
        <f>'Information Input'!$M$14</f>
        <v xml:space="preserve">      -      </v>
      </c>
      <c r="E2760" s="537" t="s">
        <v>138</v>
      </c>
      <c r="F2760" s="538">
        <f t="shared" si="364"/>
        <v>43739</v>
      </c>
      <c r="G2760" s="538">
        <f t="shared" si="365"/>
        <v>43830</v>
      </c>
      <c r="H2760" s="538">
        <f>'Information Input'!$H$35</f>
        <v>43555</v>
      </c>
      <c r="I2760" s="537" t="str">
        <f>'Information Input'!$J$22</f>
        <v>Quarterly</v>
      </c>
      <c r="J2760" s="538">
        <f>'Information Input'!$H$30</f>
        <v>43555</v>
      </c>
      <c r="K2760" s="537">
        <f>'Information Input'!$J$18</f>
        <v>2019</v>
      </c>
      <c r="L2760" s="579" t="s">
        <v>101</v>
      </c>
      <c r="M2760" s="540" t="s">
        <v>102</v>
      </c>
      <c r="N2760" s="541" t="s">
        <v>103</v>
      </c>
      <c r="O2760" s="542" t="s">
        <v>674</v>
      </c>
      <c r="P2760" s="537">
        <v>52</v>
      </c>
      <c r="Q2760" s="541" t="s">
        <v>194</v>
      </c>
      <c r="R2760" s="541" t="s">
        <v>239</v>
      </c>
      <c r="S2760" s="543">
        <f>'Report 1'!$AE$18</f>
        <v>0</v>
      </c>
      <c r="T2760" s="544">
        <f>'Report 1'!$AE$72</f>
        <v>0</v>
      </c>
      <c r="U2760" s="545">
        <f>'Report 1'!$AE$158</f>
        <v>0</v>
      </c>
    </row>
    <row r="2761" spans="2:21">
      <c r="B2761" s="535" t="s">
        <v>669</v>
      </c>
      <c r="C2761" s="536">
        <v>1</v>
      </c>
      <c r="D2761" s="537" t="str">
        <f>'Information Input'!$M$14</f>
        <v xml:space="preserve">      -      </v>
      </c>
      <c r="E2761" s="537" t="s">
        <v>138</v>
      </c>
      <c r="F2761" s="538">
        <f t="shared" si="364"/>
        <v>43739</v>
      </c>
      <c r="G2761" s="538">
        <f t="shared" si="365"/>
        <v>43830</v>
      </c>
      <c r="H2761" s="538">
        <f>'Information Input'!$H$35</f>
        <v>43555</v>
      </c>
      <c r="I2761" s="537" t="str">
        <f>'Information Input'!$J$22</f>
        <v>Quarterly</v>
      </c>
      <c r="J2761" s="538">
        <f>'Information Input'!$H$30</f>
        <v>43555</v>
      </c>
      <c r="K2761" s="537">
        <f>'Information Input'!$J$18</f>
        <v>2019</v>
      </c>
      <c r="L2761" s="579" t="s">
        <v>101</v>
      </c>
      <c r="M2761" s="540" t="s">
        <v>102</v>
      </c>
      <c r="N2761" s="541" t="s">
        <v>103</v>
      </c>
      <c r="O2761" s="542" t="s">
        <v>676</v>
      </c>
      <c r="P2761" s="537">
        <v>53</v>
      </c>
      <c r="Q2761" s="541" t="s">
        <v>195</v>
      </c>
      <c r="R2761" s="541" t="s">
        <v>677</v>
      </c>
      <c r="S2761" s="543">
        <f>'Report 1'!$AE$18</f>
        <v>0</v>
      </c>
      <c r="T2761" s="544">
        <f>'Report 1'!$AE$73</f>
        <v>0</v>
      </c>
      <c r="U2761" s="545">
        <f>'Report 1'!$AE$159</f>
        <v>0</v>
      </c>
    </row>
    <row r="2762" spans="2:21">
      <c r="B2762" s="535" t="s">
        <v>669</v>
      </c>
      <c r="C2762" s="536">
        <v>1</v>
      </c>
      <c r="D2762" s="537" t="str">
        <f>'Information Input'!$M$14</f>
        <v xml:space="preserve">      -      </v>
      </c>
      <c r="E2762" s="537" t="s">
        <v>138</v>
      </c>
      <c r="F2762" s="538">
        <f t="shared" si="364"/>
        <v>43739</v>
      </c>
      <c r="G2762" s="538">
        <f t="shared" si="365"/>
        <v>43830</v>
      </c>
      <c r="H2762" s="538">
        <f>'Information Input'!$H$35</f>
        <v>43555</v>
      </c>
      <c r="I2762" s="537" t="str">
        <f>'Information Input'!$J$22</f>
        <v>Quarterly</v>
      </c>
      <c r="J2762" s="538">
        <f>'Information Input'!$H$30</f>
        <v>43555</v>
      </c>
      <c r="K2762" s="537">
        <f>'Information Input'!$J$18</f>
        <v>2019</v>
      </c>
      <c r="L2762" s="579" t="s">
        <v>101</v>
      </c>
      <c r="M2762" s="540" t="s">
        <v>102</v>
      </c>
      <c r="N2762" s="541" t="s">
        <v>103</v>
      </c>
      <c r="O2762" s="542" t="s">
        <v>676</v>
      </c>
      <c r="P2762" s="537">
        <v>54</v>
      </c>
      <c r="Q2762" s="541" t="s">
        <v>196</v>
      </c>
      <c r="R2762" s="541" t="s">
        <v>677</v>
      </c>
      <c r="S2762" s="543">
        <f>'Report 1'!$AE$18</f>
        <v>0</v>
      </c>
      <c r="T2762" s="544">
        <f>'Report 1'!$AE$74</f>
        <v>0</v>
      </c>
      <c r="U2762" s="545">
        <f>'Report 1'!$AE$160</f>
        <v>0</v>
      </c>
    </row>
    <row r="2763" spans="2:21">
      <c r="B2763" s="535" t="s">
        <v>669</v>
      </c>
      <c r="C2763" s="536">
        <v>1</v>
      </c>
      <c r="D2763" s="537" t="str">
        <f>'Information Input'!$M$14</f>
        <v xml:space="preserve">      -      </v>
      </c>
      <c r="E2763" s="537" t="s">
        <v>138</v>
      </c>
      <c r="F2763" s="538">
        <f t="shared" si="364"/>
        <v>43739</v>
      </c>
      <c r="G2763" s="538">
        <f t="shared" si="365"/>
        <v>43830</v>
      </c>
      <c r="H2763" s="538">
        <f>'Information Input'!$H$35</f>
        <v>43555</v>
      </c>
      <c r="I2763" s="537" t="str">
        <f>'Information Input'!$J$22</f>
        <v>Quarterly</v>
      </c>
      <c r="J2763" s="538">
        <f>'Information Input'!$H$30</f>
        <v>43555</v>
      </c>
      <c r="K2763" s="537">
        <f>'Information Input'!$J$18</f>
        <v>2019</v>
      </c>
      <c r="L2763" s="579" t="s">
        <v>101</v>
      </c>
      <c r="M2763" s="540" t="s">
        <v>102</v>
      </c>
      <c r="N2763" s="541" t="s">
        <v>103</v>
      </c>
      <c r="O2763" s="542" t="s">
        <v>676</v>
      </c>
      <c r="P2763" s="537">
        <v>55</v>
      </c>
      <c r="Q2763" s="541" t="s">
        <v>197</v>
      </c>
      <c r="R2763" s="541" t="s">
        <v>677</v>
      </c>
      <c r="S2763" s="543">
        <f>'Report 1'!$AE$18</f>
        <v>0</v>
      </c>
      <c r="T2763" s="544">
        <f>'Report 1'!$AE$75</f>
        <v>0</v>
      </c>
      <c r="U2763" s="545">
        <f>'Report 1'!$AE$161</f>
        <v>0</v>
      </c>
    </row>
    <row r="2764" spans="2:21">
      <c r="B2764" s="535" t="s">
        <v>669</v>
      </c>
      <c r="C2764" s="536">
        <v>1</v>
      </c>
      <c r="D2764" s="537" t="str">
        <f>'Information Input'!$M$14</f>
        <v xml:space="preserve">      -      </v>
      </c>
      <c r="E2764" s="537" t="s">
        <v>138</v>
      </c>
      <c r="F2764" s="538">
        <f t="shared" si="364"/>
        <v>43739</v>
      </c>
      <c r="G2764" s="538">
        <f t="shared" si="365"/>
        <v>43830</v>
      </c>
      <c r="H2764" s="538">
        <f>'Information Input'!$H$35</f>
        <v>43555</v>
      </c>
      <c r="I2764" s="537" t="str">
        <f>'Information Input'!$J$22</f>
        <v>Quarterly</v>
      </c>
      <c r="J2764" s="538">
        <f>'Information Input'!$H$30</f>
        <v>43555</v>
      </c>
      <c r="K2764" s="537">
        <f>'Information Input'!$J$18</f>
        <v>2019</v>
      </c>
      <c r="L2764" s="579" t="s">
        <v>101</v>
      </c>
      <c r="M2764" s="540" t="s">
        <v>102</v>
      </c>
      <c r="N2764" s="541" t="s">
        <v>103</v>
      </c>
      <c r="O2764" s="542" t="s">
        <v>676</v>
      </c>
      <c r="P2764" s="537">
        <v>56</v>
      </c>
      <c r="Q2764" s="541" t="s">
        <v>198</v>
      </c>
      <c r="R2764" s="541" t="s">
        <v>239</v>
      </c>
      <c r="S2764" s="543">
        <f>'Report 1'!$AE$18</f>
        <v>0</v>
      </c>
      <c r="T2764" s="544">
        <f>'Report 1'!$AE$76</f>
        <v>0</v>
      </c>
      <c r="U2764" s="545">
        <f>'Report 1'!$AE$162</f>
        <v>0</v>
      </c>
    </row>
    <row r="2765" spans="2:21">
      <c r="B2765" s="535" t="s">
        <v>669</v>
      </c>
      <c r="C2765" s="536">
        <v>1</v>
      </c>
      <c r="D2765" s="537" t="str">
        <f>'Information Input'!$M$14</f>
        <v xml:space="preserve">      -      </v>
      </c>
      <c r="E2765" s="537" t="s">
        <v>138</v>
      </c>
      <c r="F2765" s="538">
        <f t="shared" si="364"/>
        <v>43739</v>
      </c>
      <c r="G2765" s="538">
        <f t="shared" si="365"/>
        <v>43830</v>
      </c>
      <c r="H2765" s="538">
        <f>'Information Input'!$H$35</f>
        <v>43555</v>
      </c>
      <c r="I2765" s="537" t="str">
        <f>'Information Input'!$J$22</f>
        <v>Quarterly</v>
      </c>
      <c r="J2765" s="538">
        <f>'Information Input'!$H$30</f>
        <v>43555</v>
      </c>
      <c r="K2765" s="537">
        <f>'Information Input'!$J$18</f>
        <v>2019</v>
      </c>
      <c r="L2765" s="579" t="s">
        <v>101</v>
      </c>
      <c r="M2765" s="540" t="s">
        <v>102</v>
      </c>
      <c r="N2765" s="541" t="s">
        <v>103</v>
      </c>
      <c r="O2765" s="542" t="s">
        <v>674</v>
      </c>
      <c r="P2765" s="537">
        <v>57</v>
      </c>
      <c r="Q2765" s="541" t="s">
        <v>199</v>
      </c>
      <c r="R2765" s="542" t="s">
        <v>239</v>
      </c>
      <c r="S2765" s="543">
        <f>'Report 1'!$AE$18</f>
        <v>0</v>
      </c>
      <c r="T2765" s="544">
        <f>'Report 1'!$AE$77</f>
        <v>0</v>
      </c>
      <c r="U2765" s="545">
        <f>'Report 1'!$AE$163</f>
        <v>0</v>
      </c>
    </row>
    <row r="2766" spans="2:21">
      <c r="B2766" s="535" t="s">
        <v>669</v>
      </c>
      <c r="C2766" s="536">
        <v>1</v>
      </c>
      <c r="D2766" s="537" t="str">
        <f>'Information Input'!$M$14</f>
        <v xml:space="preserve">      -      </v>
      </c>
      <c r="E2766" s="537" t="s">
        <v>138</v>
      </c>
      <c r="F2766" s="538">
        <f t="shared" si="364"/>
        <v>43739</v>
      </c>
      <c r="G2766" s="538">
        <f t="shared" si="365"/>
        <v>43830</v>
      </c>
      <c r="H2766" s="538">
        <f>'Information Input'!$H$35</f>
        <v>43555</v>
      </c>
      <c r="I2766" s="537" t="str">
        <f>'Information Input'!$J$22</f>
        <v>Quarterly</v>
      </c>
      <c r="J2766" s="538">
        <f>'Information Input'!$H$30</f>
        <v>43555</v>
      </c>
      <c r="K2766" s="537">
        <f>'Information Input'!$J$18</f>
        <v>2019</v>
      </c>
      <c r="L2766" s="579" t="s">
        <v>101</v>
      </c>
      <c r="M2766" s="540" t="s">
        <v>102</v>
      </c>
      <c r="N2766" s="541" t="s">
        <v>103</v>
      </c>
      <c r="O2766" s="542" t="s">
        <v>678</v>
      </c>
      <c r="P2766" s="537">
        <v>58</v>
      </c>
      <c r="Q2766" s="541" t="s">
        <v>201</v>
      </c>
      <c r="R2766" s="542" t="s">
        <v>239</v>
      </c>
      <c r="S2766" s="543">
        <f>'Report 1'!$AE$18</f>
        <v>0</v>
      </c>
      <c r="T2766" s="544">
        <f>'Report 1'!$AE$79</f>
        <v>0</v>
      </c>
      <c r="U2766" s="545">
        <f>'Report 1'!$AE$165</f>
        <v>0</v>
      </c>
    </row>
    <row r="2767" spans="2:21">
      <c r="B2767" s="535" t="s">
        <v>669</v>
      </c>
      <c r="C2767" s="536">
        <v>1</v>
      </c>
      <c r="D2767" s="537" t="str">
        <f>'Information Input'!$M$14</f>
        <v xml:space="preserve">      -      </v>
      </c>
      <c r="E2767" s="537" t="s">
        <v>138</v>
      </c>
      <c r="F2767" s="538">
        <f t="shared" si="364"/>
        <v>43739</v>
      </c>
      <c r="G2767" s="538">
        <f t="shared" si="365"/>
        <v>43830</v>
      </c>
      <c r="H2767" s="538">
        <f>'Information Input'!$H$35</f>
        <v>43555</v>
      </c>
      <c r="I2767" s="537" t="str">
        <f>'Information Input'!$J$22</f>
        <v>Quarterly</v>
      </c>
      <c r="J2767" s="538">
        <f>'Information Input'!$H$30</f>
        <v>43555</v>
      </c>
      <c r="K2767" s="537">
        <f>'Information Input'!$J$18</f>
        <v>2019</v>
      </c>
      <c r="L2767" s="579" t="s">
        <v>101</v>
      </c>
      <c r="M2767" s="540" t="s">
        <v>102</v>
      </c>
      <c r="N2767" s="541" t="s">
        <v>103</v>
      </c>
      <c r="O2767" s="542" t="s">
        <v>678</v>
      </c>
      <c r="P2767" s="537">
        <v>59</v>
      </c>
      <c r="Q2767" s="541" t="s">
        <v>202</v>
      </c>
      <c r="R2767" s="542" t="s">
        <v>239</v>
      </c>
      <c r="S2767" s="543">
        <f>'Report 1'!$AE$18</f>
        <v>0</v>
      </c>
      <c r="T2767" s="544">
        <f>'Report 1'!$AE$80</f>
        <v>0</v>
      </c>
      <c r="U2767" s="545">
        <f>'Report 1'!$AE$166</f>
        <v>0</v>
      </c>
    </row>
    <row r="2768" spans="2:21">
      <c r="B2768" s="535" t="s">
        <v>669</v>
      </c>
      <c r="C2768" s="536">
        <v>1</v>
      </c>
      <c r="D2768" s="537" t="str">
        <f>'Information Input'!$M$14</f>
        <v xml:space="preserve">      -      </v>
      </c>
      <c r="E2768" s="537" t="s">
        <v>138</v>
      </c>
      <c r="F2768" s="538">
        <f t="shared" si="364"/>
        <v>43739</v>
      </c>
      <c r="G2768" s="538">
        <f t="shared" si="365"/>
        <v>43830</v>
      </c>
      <c r="H2768" s="538">
        <f>'Information Input'!$H$35</f>
        <v>43555</v>
      </c>
      <c r="I2768" s="537" t="str">
        <f>'Information Input'!$J$22</f>
        <v>Quarterly</v>
      </c>
      <c r="J2768" s="538">
        <f>'Information Input'!$H$30</f>
        <v>43555</v>
      </c>
      <c r="K2768" s="537">
        <f>'Information Input'!$J$18</f>
        <v>2019</v>
      </c>
      <c r="L2768" s="579" t="s">
        <v>101</v>
      </c>
      <c r="M2768" s="540" t="s">
        <v>102</v>
      </c>
      <c r="N2768" s="541" t="s">
        <v>103</v>
      </c>
      <c r="O2768" s="542" t="s">
        <v>678</v>
      </c>
      <c r="P2768" s="537">
        <v>60</v>
      </c>
      <c r="Q2768" s="541" t="s">
        <v>203</v>
      </c>
      <c r="R2768" s="541" t="s">
        <v>239</v>
      </c>
      <c r="S2768" s="543">
        <f>'Report 1'!$AE$18</f>
        <v>0</v>
      </c>
      <c r="T2768" s="544">
        <f>'Report 1'!$AE$81</f>
        <v>0</v>
      </c>
      <c r="U2768" s="545">
        <f>'Report 1'!$AE$167</f>
        <v>0</v>
      </c>
    </row>
    <row r="2769" spans="2:21">
      <c r="B2769" s="535" t="s">
        <v>669</v>
      </c>
      <c r="C2769" s="536">
        <v>1</v>
      </c>
      <c r="D2769" s="537" t="str">
        <f>'Information Input'!$M$14</f>
        <v xml:space="preserve">      -      </v>
      </c>
      <c r="E2769" s="537" t="s">
        <v>138</v>
      </c>
      <c r="F2769" s="538">
        <f t="shared" si="364"/>
        <v>43739</v>
      </c>
      <c r="G2769" s="538">
        <f t="shared" si="365"/>
        <v>43830</v>
      </c>
      <c r="H2769" s="538">
        <f>'Information Input'!$H$35</f>
        <v>43555</v>
      </c>
      <c r="I2769" s="537" t="str">
        <f>'Information Input'!$J$22</f>
        <v>Quarterly</v>
      </c>
      <c r="J2769" s="538">
        <f>'Information Input'!$H$30</f>
        <v>43555</v>
      </c>
      <c r="K2769" s="537">
        <f>'Information Input'!$J$18</f>
        <v>2019</v>
      </c>
      <c r="L2769" s="579" t="s">
        <v>101</v>
      </c>
      <c r="M2769" s="540" t="s">
        <v>102</v>
      </c>
      <c r="N2769" s="541" t="s">
        <v>103</v>
      </c>
      <c r="O2769" s="542" t="s">
        <v>678</v>
      </c>
      <c r="P2769" s="537">
        <v>61</v>
      </c>
      <c r="Q2769" s="541" t="s">
        <v>204</v>
      </c>
      <c r="R2769" s="541" t="s">
        <v>239</v>
      </c>
      <c r="S2769" s="543">
        <f>'Report 1'!$AE$18</f>
        <v>0</v>
      </c>
      <c r="T2769" s="544">
        <f>'Report 1'!$AE$82</f>
        <v>0</v>
      </c>
      <c r="U2769" s="545">
        <f>'Report 1'!$AE$168</f>
        <v>0</v>
      </c>
    </row>
    <row r="2770" spans="2:21">
      <c r="B2770" s="535" t="s">
        <v>669</v>
      </c>
      <c r="C2770" s="536">
        <v>1</v>
      </c>
      <c r="D2770" s="537" t="str">
        <f>'Information Input'!$M$14</f>
        <v xml:space="preserve">      -      </v>
      </c>
      <c r="E2770" s="537" t="s">
        <v>138</v>
      </c>
      <c r="F2770" s="538">
        <f t="shared" si="364"/>
        <v>43739</v>
      </c>
      <c r="G2770" s="538">
        <f t="shared" si="365"/>
        <v>43830</v>
      </c>
      <c r="H2770" s="538">
        <f>'Information Input'!$H$35</f>
        <v>43555</v>
      </c>
      <c r="I2770" s="537" t="str">
        <f>'Information Input'!$J$22</f>
        <v>Quarterly</v>
      </c>
      <c r="J2770" s="538">
        <f>'Information Input'!$H$30</f>
        <v>43555</v>
      </c>
      <c r="K2770" s="537">
        <f>'Information Input'!$J$18</f>
        <v>2019</v>
      </c>
      <c r="L2770" s="579" t="s">
        <v>101</v>
      </c>
      <c r="M2770" s="540" t="s">
        <v>102</v>
      </c>
      <c r="N2770" s="541" t="s">
        <v>103</v>
      </c>
      <c r="O2770" s="542" t="s">
        <v>678</v>
      </c>
      <c r="P2770" s="537">
        <v>62</v>
      </c>
      <c r="Q2770" s="541" t="s">
        <v>204</v>
      </c>
      <c r="R2770" s="541" t="s">
        <v>239</v>
      </c>
      <c r="S2770" s="543">
        <f>'Report 1'!$AE$18</f>
        <v>0</v>
      </c>
      <c r="T2770" s="544">
        <f>'Report 1'!$AE$83</f>
        <v>0</v>
      </c>
      <c r="U2770" s="545">
        <f>'Report 1'!$AE$169</f>
        <v>0</v>
      </c>
    </row>
    <row r="2771" spans="2:21">
      <c r="B2771" s="535" t="s">
        <v>669</v>
      </c>
      <c r="C2771" s="536">
        <v>1</v>
      </c>
      <c r="D2771" s="537" t="str">
        <f>'Information Input'!$M$14</f>
        <v xml:space="preserve">      -      </v>
      </c>
      <c r="E2771" s="537" t="s">
        <v>138</v>
      </c>
      <c r="F2771" s="538">
        <f t="shared" si="364"/>
        <v>43739</v>
      </c>
      <c r="G2771" s="538">
        <f t="shared" si="365"/>
        <v>43830</v>
      </c>
      <c r="H2771" s="538">
        <f>'Information Input'!$H$35</f>
        <v>43555</v>
      </c>
      <c r="I2771" s="537" t="str">
        <f>'Information Input'!$J$22</f>
        <v>Quarterly</v>
      </c>
      <c r="J2771" s="538">
        <f>'Information Input'!$H$30</f>
        <v>43555</v>
      </c>
      <c r="K2771" s="537">
        <f>'Information Input'!$J$18</f>
        <v>2019</v>
      </c>
      <c r="L2771" s="579" t="s">
        <v>101</v>
      </c>
      <c r="M2771" s="540" t="s">
        <v>102</v>
      </c>
      <c r="N2771" s="541" t="s">
        <v>103</v>
      </c>
      <c r="O2771" s="542" t="s">
        <v>674</v>
      </c>
      <c r="P2771" s="537">
        <v>63</v>
      </c>
      <c r="Q2771" s="541" t="s">
        <v>205</v>
      </c>
      <c r="R2771" s="541" t="s">
        <v>239</v>
      </c>
      <c r="S2771" s="543">
        <f>'Report 1'!$AE$18</f>
        <v>0</v>
      </c>
      <c r="T2771" s="544">
        <f>'Report 1'!$AE$84</f>
        <v>0</v>
      </c>
      <c r="U2771" s="545">
        <f>'Report 1'!$AE$170</f>
        <v>0</v>
      </c>
    </row>
    <row r="2772" spans="2:21">
      <c r="B2772" s="535" t="s">
        <v>669</v>
      </c>
      <c r="C2772" s="536">
        <v>1</v>
      </c>
      <c r="D2772" s="537" t="str">
        <f>'Information Input'!$M$14</f>
        <v xml:space="preserve">      -      </v>
      </c>
      <c r="E2772" s="537" t="s">
        <v>138</v>
      </c>
      <c r="F2772" s="538">
        <f t="shared" si="364"/>
        <v>43739</v>
      </c>
      <c r="G2772" s="538">
        <f t="shared" si="365"/>
        <v>43830</v>
      </c>
      <c r="H2772" s="538">
        <f>'Information Input'!$H$35</f>
        <v>43555</v>
      </c>
      <c r="I2772" s="537" t="str">
        <f>'Information Input'!$J$22</f>
        <v>Quarterly</v>
      </c>
      <c r="J2772" s="538">
        <f>'Information Input'!$H$30</f>
        <v>43555</v>
      </c>
      <c r="K2772" s="537">
        <f>'Information Input'!$J$18</f>
        <v>2019</v>
      </c>
      <c r="L2772" s="579" t="s">
        <v>101</v>
      </c>
      <c r="M2772" s="540" t="s">
        <v>102</v>
      </c>
      <c r="N2772" s="541" t="s">
        <v>103</v>
      </c>
      <c r="O2772" s="542" t="s">
        <v>674</v>
      </c>
      <c r="P2772" s="537">
        <v>64</v>
      </c>
      <c r="Q2772" s="541" t="s">
        <v>206</v>
      </c>
      <c r="R2772" s="541" t="s">
        <v>239</v>
      </c>
      <c r="S2772" s="543">
        <f>'Report 1'!$AE$18</f>
        <v>0</v>
      </c>
      <c r="T2772" s="544">
        <f>'Report 1'!$AE$85</f>
        <v>0</v>
      </c>
      <c r="U2772" s="545">
        <f>'Report 1'!$AE$171</f>
        <v>0</v>
      </c>
    </row>
    <row r="2773" spans="2:21">
      <c r="B2773" s="535" t="s">
        <v>669</v>
      </c>
      <c r="C2773" s="536">
        <v>1</v>
      </c>
      <c r="D2773" s="537" t="str">
        <f>'Information Input'!$M$14</f>
        <v xml:space="preserve">      -      </v>
      </c>
      <c r="E2773" s="537" t="s">
        <v>138</v>
      </c>
      <c r="F2773" s="538">
        <f t="shared" si="364"/>
        <v>43739</v>
      </c>
      <c r="G2773" s="538">
        <f t="shared" si="365"/>
        <v>43830</v>
      </c>
      <c r="H2773" s="538">
        <f>'Information Input'!$H$35</f>
        <v>43555</v>
      </c>
      <c r="I2773" s="537" t="str">
        <f>'Information Input'!$J$22</f>
        <v>Quarterly</v>
      </c>
      <c r="J2773" s="538">
        <f>'Information Input'!$H$30</f>
        <v>43555</v>
      </c>
      <c r="K2773" s="537">
        <f>'Information Input'!$J$18</f>
        <v>2019</v>
      </c>
      <c r="L2773" s="579" t="s">
        <v>101</v>
      </c>
      <c r="M2773" s="540" t="s">
        <v>102</v>
      </c>
      <c r="N2773" s="541" t="s">
        <v>103</v>
      </c>
      <c r="O2773" s="542" t="s">
        <v>674</v>
      </c>
      <c r="P2773" s="537">
        <v>65</v>
      </c>
      <c r="Q2773" s="541" t="s">
        <v>207</v>
      </c>
      <c r="R2773" s="541" t="s">
        <v>239</v>
      </c>
      <c r="S2773" s="543">
        <f>'Report 1'!$AE$18</f>
        <v>0</v>
      </c>
      <c r="T2773" s="544">
        <f>'Report 1'!$AE$86</f>
        <v>0</v>
      </c>
      <c r="U2773" s="545">
        <f>'Report 1'!$AE$172</f>
        <v>0</v>
      </c>
    </row>
    <row r="2774" spans="2:21">
      <c r="B2774" s="535" t="s">
        <v>669</v>
      </c>
      <c r="C2774" s="536">
        <v>1</v>
      </c>
      <c r="D2774" s="537" t="str">
        <f>'Information Input'!$M$14</f>
        <v xml:space="preserve">      -      </v>
      </c>
      <c r="E2774" s="537" t="s">
        <v>138</v>
      </c>
      <c r="F2774" s="538">
        <f t="shared" si="364"/>
        <v>43739</v>
      </c>
      <c r="G2774" s="538">
        <f t="shared" si="365"/>
        <v>43830</v>
      </c>
      <c r="H2774" s="538">
        <f>'Information Input'!$H$35</f>
        <v>43555</v>
      </c>
      <c r="I2774" s="537" t="str">
        <f>'Information Input'!$J$22</f>
        <v>Quarterly</v>
      </c>
      <c r="J2774" s="538">
        <f>'Information Input'!$H$30</f>
        <v>43555</v>
      </c>
      <c r="K2774" s="537">
        <f>'Information Input'!$J$18</f>
        <v>2019</v>
      </c>
      <c r="L2774" s="579" t="s">
        <v>101</v>
      </c>
      <c r="M2774" s="540" t="s">
        <v>102</v>
      </c>
      <c r="N2774" s="541" t="s">
        <v>103</v>
      </c>
      <c r="O2774" s="542" t="s">
        <v>679</v>
      </c>
      <c r="P2774" s="537">
        <v>66</v>
      </c>
      <c r="Q2774" s="541" t="s">
        <v>208</v>
      </c>
      <c r="R2774" s="541" t="s">
        <v>239</v>
      </c>
      <c r="S2774" s="543">
        <f>'Report 1'!$AE$18</f>
        <v>0</v>
      </c>
      <c r="T2774" s="544">
        <f>'Report 1'!$AE$87</f>
        <v>0</v>
      </c>
      <c r="U2774" s="545">
        <f>'Report 1'!$AE$173</f>
        <v>0</v>
      </c>
    </row>
    <row r="2775" spans="2:21">
      <c r="B2775" s="535" t="s">
        <v>669</v>
      </c>
      <c r="C2775" s="536">
        <v>1</v>
      </c>
      <c r="D2775" s="537" t="str">
        <f>'Information Input'!$M$14</f>
        <v xml:space="preserve">      -      </v>
      </c>
      <c r="E2775" s="537" t="s">
        <v>138</v>
      </c>
      <c r="F2775" s="538">
        <f t="shared" si="364"/>
        <v>43739</v>
      </c>
      <c r="G2775" s="538">
        <f t="shared" si="365"/>
        <v>43830</v>
      </c>
      <c r="H2775" s="538">
        <f>'Information Input'!$H$35</f>
        <v>43555</v>
      </c>
      <c r="I2775" s="537" t="str">
        <f>'Information Input'!$J$22</f>
        <v>Quarterly</v>
      </c>
      <c r="J2775" s="538">
        <f>'Information Input'!$H$30</f>
        <v>43555</v>
      </c>
      <c r="K2775" s="537">
        <f>'Information Input'!$J$18</f>
        <v>2019</v>
      </c>
      <c r="L2775" s="579" t="s">
        <v>101</v>
      </c>
      <c r="M2775" s="540" t="s">
        <v>102</v>
      </c>
      <c r="N2775" s="541" t="s">
        <v>103</v>
      </c>
      <c r="O2775" s="542" t="s">
        <v>679</v>
      </c>
      <c r="P2775" s="537">
        <v>67</v>
      </c>
      <c r="Q2775" s="541" t="s">
        <v>209</v>
      </c>
      <c r="R2775" s="541" t="s">
        <v>239</v>
      </c>
      <c r="S2775" s="543">
        <f>'Report 1'!$AE$18</f>
        <v>0</v>
      </c>
      <c r="T2775" s="544">
        <f>'Report 1'!$AE$88</f>
        <v>0</v>
      </c>
      <c r="U2775" s="545">
        <f>'Report 1'!$AE$174</f>
        <v>0</v>
      </c>
    </row>
    <row r="2776" spans="2:21">
      <c r="B2776" s="535" t="s">
        <v>669</v>
      </c>
      <c r="C2776" s="536">
        <v>1</v>
      </c>
      <c r="D2776" s="537" t="str">
        <f>'Information Input'!$M$14</f>
        <v xml:space="preserve">      -      </v>
      </c>
      <c r="E2776" s="537" t="s">
        <v>138</v>
      </c>
      <c r="F2776" s="538">
        <f t="shared" si="364"/>
        <v>43739</v>
      </c>
      <c r="G2776" s="538">
        <f t="shared" si="365"/>
        <v>43830</v>
      </c>
      <c r="H2776" s="538">
        <f>'Information Input'!$H$35</f>
        <v>43555</v>
      </c>
      <c r="I2776" s="537" t="str">
        <f>'Information Input'!$J$22</f>
        <v>Quarterly</v>
      </c>
      <c r="J2776" s="538">
        <f>'Information Input'!$H$30</f>
        <v>43555</v>
      </c>
      <c r="K2776" s="537">
        <f>'Information Input'!$J$18</f>
        <v>2019</v>
      </c>
      <c r="L2776" s="579" t="s">
        <v>101</v>
      </c>
      <c r="M2776" s="540" t="s">
        <v>102</v>
      </c>
      <c r="N2776" s="541" t="s">
        <v>103</v>
      </c>
      <c r="O2776" s="542" t="s">
        <v>679</v>
      </c>
      <c r="P2776" s="537">
        <v>68</v>
      </c>
      <c r="Q2776" s="541" t="s">
        <v>210</v>
      </c>
      <c r="R2776" s="541" t="s">
        <v>239</v>
      </c>
      <c r="S2776" s="543">
        <f>'Report 1'!$AE$18</f>
        <v>0</v>
      </c>
      <c r="T2776" s="544">
        <f>'Report 1'!$AE$89</f>
        <v>0</v>
      </c>
      <c r="U2776" s="545">
        <f>'Report 1'!$AE$175</f>
        <v>0</v>
      </c>
    </row>
    <row r="2777" spans="2:21">
      <c r="B2777" s="535" t="s">
        <v>669</v>
      </c>
      <c r="C2777" s="536">
        <v>1</v>
      </c>
      <c r="D2777" s="537" t="str">
        <f>'Information Input'!$M$14</f>
        <v xml:space="preserve">      -      </v>
      </c>
      <c r="E2777" s="537" t="s">
        <v>138</v>
      </c>
      <c r="F2777" s="538">
        <f t="shared" si="364"/>
        <v>43739</v>
      </c>
      <c r="G2777" s="538">
        <f t="shared" si="365"/>
        <v>43830</v>
      </c>
      <c r="H2777" s="538">
        <f>'Information Input'!$H$35</f>
        <v>43555</v>
      </c>
      <c r="I2777" s="537" t="str">
        <f>'Information Input'!$J$22</f>
        <v>Quarterly</v>
      </c>
      <c r="J2777" s="538">
        <f>'Information Input'!$H$30</f>
        <v>43555</v>
      </c>
      <c r="K2777" s="537">
        <f>'Information Input'!$J$18</f>
        <v>2019</v>
      </c>
      <c r="L2777" s="579" t="s">
        <v>101</v>
      </c>
      <c r="M2777" s="540" t="s">
        <v>102</v>
      </c>
      <c r="N2777" s="541" t="s">
        <v>103</v>
      </c>
      <c r="O2777" s="542" t="s">
        <v>679</v>
      </c>
      <c r="P2777" s="537">
        <v>69</v>
      </c>
      <c r="Q2777" s="541" t="s">
        <v>211</v>
      </c>
      <c r="R2777" s="541" t="s">
        <v>239</v>
      </c>
      <c r="S2777" s="543">
        <f>'Report 1'!$AE$18</f>
        <v>0</v>
      </c>
      <c r="T2777" s="544">
        <f>'Report 1'!$AE$90</f>
        <v>0</v>
      </c>
      <c r="U2777" s="545">
        <f>'Report 1'!$AE$176</f>
        <v>0</v>
      </c>
    </row>
    <row r="2778" spans="2:21">
      <c r="B2778" s="535" t="s">
        <v>669</v>
      </c>
      <c r="C2778" s="536">
        <v>1</v>
      </c>
      <c r="D2778" s="537" t="str">
        <f>'Information Input'!$M$14</f>
        <v xml:space="preserve">      -      </v>
      </c>
      <c r="E2778" s="537" t="s">
        <v>138</v>
      </c>
      <c r="F2778" s="538">
        <f t="shared" si="364"/>
        <v>43739</v>
      </c>
      <c r="G2778" s="538">
        <f t="shared" si="365"/>
        <v>43830</v>
      </c>
      <c r="H2778" s="538">
        <f>'Information Input'!$H$35</f>
        <v>43555</v>
      </c>
      <c r="I2778" s="537" t="str">
        <f>'Information Input'!$J$22</f>
        <v>Quarterly</v>
      </c>
      <c r="J2778" s="538">
        <f>'Information Input'!$H$30</f>
        <v>43555</v>
      </c>
      <c r="K2778" s="537">
        <f>'Information Input'!$J$18</f>
        <v>2019</v>
      </c>
      <c r="L2778" s="579" t="s">
        <v>101</v>
      </c>
      <c r="M2778" s="540" t="s">
        <v>102</v>
      </c>
      <c r="N2778" s="541" t="s">
        <v>103</v>
      </c>
      <c r="O2778" s="542" t="s">
        <v>680</v>
      </c>
      <c r="P2778" s="537">
        <v>70</v>
      </c>
      <c r="Q2778" s="541" t="s">
        <v>212</v>
      </c>
      <c r="R2778" s="541" t="s">
        <v>239</v>
      </c>
      <c r="S2778" s="543">
        <f>'Report 1'!$AE$18</f>
        <v>0</v>
      </c>
      <c r="T2778" s="544">
        <f>'Report 1'!$AE$91</f>
        <v>0</v>
      </c>
      <c r="U2778" s="545">
        <f>'Report 1'!$AE$177</f>
        <v>0</v>
      </c>
    </row>
    <row r="2779" spans="2:21">
      <c r="B2779" s="535" t="s">
        <v>669</v>
      </c>
      <c r="C2779" s="536">
        <v>1</v>
      </c>
      <c r="D2779" s="537" t="str">
        <f>'Information Input'!$M$14</f>
        <v xml:space="preserve">      -      </v>
      </c>
      <c r="E2779" s="537" t="s">
        <v>138</v>
      </c>
      <c r="F2779" s="538">
        <f t="shared" si="364"/>
        <v>43739</v>
      </c>
      <c r="G2779" s="538">
        <f t="shared" si="365"/>
        <v>43830</v>
      </c>
      <c r="H2779" s="538">
        <f>'Information Input'!$H$35</f>
        <v>43555</v>
      </c>
      <c r="I2779" s="537" t="str">
        <f>'Information Input'!$J$22</f>
        <v>Quarterly</v>
      </c>
      <c r="J2779" s="538">
        <f>'Information Input'!$H$30</f>
        <v>43555</v>
      </c>
      <c r="K2779" s="537">
        <f>'Information Input'!$J$18</f>
        <v>2019</v>
      </c>
      <c r="L2779" s="579" t="s">
        <v>101</v>
      </c>
      <c r="M2779" s="540" t="s">
        <v>102</v>
      </c>
      <c r="N2779" s="541" t="s">
        <v>103</v>
      </c>
      <c r="O2779" s="542" t="s">
        <v>680</v>
      </c>
      <c r="P2779" s="537">
        <v>71</v>
      </c>
      <c r="Q2779" s="541" t="s">
        <v>213</v>
      </c>
      <c r="R2779" s="541" t="s">
        <v>239</v>
      </c>
      <c r="S2779" s="543">
        <f>'Report 1'!$AE$18</f>
        <v>0</v>
      </c>
      <c r="T2779" s="544">
        <f>'Report 1'!$AE$92</f>
        <v>0</v>
      </c>
      <c r="U2779" s="545">
        <f>'Report 1'!$AE$178</f>
        <v>0</v>
      </c>
    </row>
    <row r="2780" spans="2:21">
      <c r="B2780" s="573" t="s">
        <v>669</v>
      </c>
      <c r="C2780" s="574">
        <v>1</v>
      </c>
      <c r="D2780" s="562" t="str">
        <f>'Information Input'!$M$14</f>
        <v xml:space="preserve">      -      </v>
      </c>
      <c r="E2780" s="562" t="s">
        <v>138</v>
      </c>
      <c r="F2780" s="559">
        <f t="shared" si="364"/>
        <v>43739</v>
      </c>
      <c r="G2780" s="559">
        <f t="shared" si="365"/>
        <v>43830</v>
      </c>
      <c r="H2780" s="559">
        <f>'Information Input'!$H$35</f>
        <v>43555</v>
      </c>
      <c r="I2780" s="562" t="str">
        <f>'Information Input'!$J$22</f>
        <v>Quarterly</v>
      </c>
      <c r="J2780" s="559">
        <f>'Information Input'!$H$30</f>
        <v>43555</v>
      </c>
      <c r="K2780" s="562">
        <f>'Information Input'!$J$18</f>
        <v>2019</v>
      </c>
      <c r="L2780" s="580" t="s">
        <v>101</v>
      </c>
      <c r="M2780" s="564" t="s">
        <v>102</v>
      </c>
      <c r="N2780" s="561" t="s">
        <v>103</v>
      </c>
      <c r="O2780" s="575" t="s">
        <v>674</v>
      </c>
      <c r="P2780" s="537">
        <v>72</v>
      </c>
      <c r="Q2780" s="541" t="s">
        <v>214</v>
      </c>
      <c r="R2780" s="561" t="s">
        <v>239</v>
      </c>
      <c r="S2780" s="560">
        <f>'Report 1'!$AE$18</f>
        <v>0</v>
      </c>
      <c r="T2780" s="568">
        <f>'Report 1'!$AE$93</f>
        <v>0</v>
      </c>
      <c r="U2780" s="571">
        <f>'Report 1'!$AE$179</f>
        <v>0</v>
      </c>
    </row>
    <row r="2781" spans="2:21">
      <c r="B2781" s="515" t="s">
        <v>669</v>
      </c>
      <c r="C2781" s="516">
        <v>1</v>
      </c>
      <c r="D2781" s="517" t="str">
        <f>'Information Input'!$M$14</f>
        <v xml:space="preserve">      -      </v>
      </c>
      <c r="E2781" s="517" t="s">
        <v>138</v>
      </c>
      <c r="F2781" s="518">
        <f t="shared" si="364"/>
        <v>43739</v>
      </c>
      <c r="G2781" s="518">
        <f t="shared" si="365"/>
        <v>43830</v>
      </c>
      <c r="H2781" s="519">
        <f>'Information Input'!$H$35</f>
        <v>43555</v>
      </c>
      <c r="I2781" s="517" t="str">
        <f>'Information Input'!$J$22</f>
        <v>Quarterly</v>
      </c>
      <c r="J2781" s="519">
        <f>'Information Input'!$H$30</f>
        <v>43555</v>
      </c>
      <c r="K2781" s="517">
        <f>'Information Input'!$J$18</f>
        <v>2019</v>
      </c>
      <c r="L2781" s="578" t="s">
        <v>104</v>
      </c>
      <c r="M2781" s="521" t="s">
        <v>105</v>
      </c>
      <c r="N2781" s="522" t="s">
        <v>103</v>
      </c>
      <c r="O2781" s="523" t="s">
        <v>670</v>
      </c>
      <c r="P2781" s="517">
        <v>2</v>
      </c>
      <c r="Q2781" s="522" t="s">
        <v>142</v>
      </c>
      <c r="R2781" s="522" t="s">
        <v>239</v>
      </c>
      <c r="S2781" s="524">
        <f>'Report 1'!$AJ$18</f>
        <v>0</v>
      </c>
      <c r="T2781" s="525">
        <f>'Report 1'!$AJ$20</f>
        <v>0</v>
      </c>
      <c r="U2781" s="526">
        <f>'Report 1'!$AJ$106</f>
        <v>0</v>
      </c>
    </row>
    <row r="2782" spans="2:21">
      <c r="B2782" s="535" t="s">
        <v>669</v>
      </c>
      <c r="C2782" s="536">
        <v>1</v>
      </c>
      <c r="D2782" s="537" t="str">
        <f>'Information Input'!$M$14</f>
        <v xml:space="preserve">      -      </v>
      </c>
      <c r="E2782" s="537" t="s">
        <v>138</v>
      </c>
      <c r="F2782" s="538">
        <f t="shared" si="364"/>
        <v>43739</v>
      </c>
      <c r="G2782" s="538">
        <f t="shared" si="365"/>
        <v>43830</v>
      </c>
      <c r="H2782" s="538">
        <f>'Information Input'!$H$35</f>
        <v>43555</v>
      </c>
      <c r="I2782" s="537" t="str">
        <f>'Information Input'!$J$22</f>
        <v>Quarterly</v>
      </c>
      <c r="J2782" s="538">
        <f>'Information Input'!$H$30</f>
        <v>43555</v>
      </c>
      <c r="K2782" s="537">
        <f>'Information Input'!$J$18</f>
        <v>2019</v>
      </c>
      <c r="L2782" s="579" t="s">
        <v>104</v>
      </c>
      <c r="M2782" s="540" t="s">
        <v>105</v>
      </c>
      <c r="N2782" s="541" t="s">
        <v>103</v>
      </c>
      <c r="O2782" s="542" t="s">
        <v>670</v>
      </c>
      <c r="P2782" s="537">
        <v>3</v>
      </c>
      <c r="Q2782" s="541" t="s">
        <v>143</v>
      </c>
      <c r="R2782" s="541" t="s">
        <v>239</v>
      </c>
      <c r="S2782" s="543">
        <f>'Report 1'!$AJ$18</f>
        <v>0</v>
      </c>
      <c r="T2782" s="544">
        <f>'Report 1'!$AJ$21</f>
        <v>0</v>
      </c>
      <c r="U2782" s="545">
        <f>'Report 1'!$AJ$107</f>
        <v>0</v>
      </c>
    </row>
    <row r="2783" spans="2:21">
      <c r="B2783" s="535" t="s">
        <v>669</v>
      </c>
      <c r="C2783" s="536">
        <v>1</v>
      </c>
      <c r="D2783" s="537" t="str">
        <f>'Information Input'!$M$14</f>
        <v xml:space="preserve">      -      </v>
      </c>
      <c r="E2783" s="537" t="s">
        <v>138</v>
      </c>
      <c r="F2783" s="538">
        <f t="shared" si="364"/>
        <v>43739</v>
      </c>
      <c r="G2783" s="538">
        <f t="shared" si="365"/>
        <v>43830</v>
      </c>
      <c r="H2783" s="538">
        <f>'Information Input'!$H$35</f>
        <v>43555</v>
      </c>
      <c r="I2783" s="537" t="str">
        <f>'Information Input'!$J$22</f>
        <v>Quarterly</v>
      </c>
      <c r="J2783" s="538">
        <f>'Information Input'!$H$30</f>
        <v>43555</v>
      </c>
      <c r="K2783" s="537">
        <f>'Information Input'!$J$18</f>
        <v>2019</v>
      </c>
      <c r="L2783" s="579" t="s">
        <v>104</v>
      </c>
      <c r="M2783" s="540" t="s">
        <v>105</v>
      </c>
      <c r="N2783" s="541" t="s">
        <v>103</v>
      </c>
      <c r="O2783" s="542" t="s">
        <v>670</v>
      </c>
      <c r="P2783" s="537">
        <v>4</v>
      </c>
      <c r="Q2783" s="541" t="s">
        <v>144</v>
      </c>
      <c r="R2783" s="541" t="s">
        <v>239</v>
      </c>
      <c r="S2783" s="543">
        <f>'Report 1'!$AJ$18</f>
        <v>0</v>
      </c>
      <c r="T2783" s="544">
        <f>'Report 1'!$AJ$22</f>
        <v>0</v>
      </c>
      <c r="U2783" s="545">
        <f>'Report 1'!$AJ$108</f>
        <v>0</v>
      </c>
    </row>
    <row r="2784" spans="2:21">
      <c r="B2784" s="535" t="s">
        <v>669</v>
      </c>
      <c r="C2784" s="536">
        <v>1</v>
      </c>
      <c r="D2784" s="537" t="str">
        <f>'Information Input'!$M$14</f>
        <v xml:space="preserve">      -      </v>
      </c>
      <c r="E2784" s="537" t="s">
        <v>138</v>
      </c>
      <c r="F2784" s="538">
        <f t="shared" si="364"/>
        <v>43739</v>
      </c>
      <c r="G2784" s="538">
        <f t="shared" si="365"/>
        <v>43830</v>
      </c>
      <c r="H2784" s="538">
        <f>'Information Input'!$H$35</f>
        <v>43555</v>
      </c>
      <c r="I2784" s="537" t="str">
        <f>'Information Input'!$J$22</f>
        <v>Quarterly</v>
      </c>
      <c r="J2784" s="538">
        <f>'Information Input'!$H$30</f>
        <v>43555</v>
      </c>
      <c r="K2784" s="537">
        <f>'Information Input'!$J$18</f>
        <v>2019</v>
      </c>
      <c r="L2784" s="579" t="s">
        <v>104</v>
      </c>
      <c r="M2784" s="540" t="s">
        <v>105</v>
      </c>
      <c r="N2784" s="541" t="s">
        <v>103</v>
      </c>
      <c r="O2784" s="542" t="s">
        <v>670</v>
      </c>
      <c r="P2784" s="537">
        <v>5</v>
      </c>
      <c r="Q2784" s="541" t="s">
        <v>145</v>
      </c>
      <c r="R2784" s="541" t="s">
        <v>239</v>
      </c>
      <c r="S2784" s="543">
        <f>'Report 1'!$AJ$18</f>
        <v>0</v>
      </c>
      <c r="T2784" s="544">
        <f>'Report 1'!$AJ$23</f>
        <v>0</v>
      </c>
      <c r="U2784" s="545">
        <f>'Report 1'!$AJ$109</f>
        <v>0</v>
      </c>
    </row>
    <row r="2785" spans="2:21">
      <c r="B2785" s="535" t="s">
        <v>669</v>
      </c>
      <c r="C2785" s="536">
        <v>1</v>
      </c>
      <c r="D2785" s="537" t="str">
        <f>'Information Input'!$M$14</f>
        <v xml:space="preserve">      -      </v>
      </c>
      <c r="E2785" s="537" t="s">
        <v>138</v>
      </c>
      <c r="F2785" s="538">
        <f t="shared" si="364"/>
        <v>43739</v>
      </c>
      <c r="G2785" s="538">
        <f t="shared" si="365"/>
        <v>43830</v>
      </c>
      <c r="H2785" s="538">
        <f>'Information Input'!$H$35</f>
        <v>43555</v>
      </c>
      <c r="I2785" s="537" t="str">
        <f>'Information Input'!$J$22</f>
        <v>Quarterly</v>
      </c>
      <c r="J2785" s="538">
        <f>'Information Input'!$H$30</f>
        <v>43555</v>
      </c>
      <c r="K2785" s="537">
        <f>'Information Input'!$J$18</f>
        <v>2019</v>
      </c>
      <c r="L2785" s="579" t="s">
        <v>104</v>
      </c>
      <c r="M2785" s="540" t="s">
        <v>105</v>
      </c>
      <c r="N2785" s="541" t="s">
        <v>103</v>
      </c>
      <c r="O2785" s="542" t="s">
        <v>670</v>
      </c>
      <c r="P2785" s="537">
        <v>6</v>
      </c>
      <c r="Q2785" s="541" t="s">
        <v>146</v>
      </c>
      <c r="R2785" s="541" t="s">
        <v>239</v>
      </c>
      <c r="S2785" s="543">
        <f>'Report 1'!$AJ$18</f>
        <v>0</v>
      </c>
      <c r="T2785" s="544">
        <f>'Report 1'!$AJ$24</f>
        <v>0</v>
      </c>
      <c r="U2785" s="545">
        <f>'Report 1'!$AJ$110</f>
        <v>0</v>
      </c>
    </row>
    <row r="2786" spans="2:21">
      <c r="B2786" s="535" t="s">
        <v>669</v>
      </c>
      <c r="C2786" s="536">
        <v>1</v>
      </c>
      <c r="D2786" s="537" t="str">
        <f>'Information Input'!$M$14</f>
        <v xml:space="preserve">      -      </v>
      </c>
      <c r="E2786" s="537" t="s">
        <v>138</v>
      </c>
      <c r="F2786" s="538">
        <f t="shared" si="364"/>
        <v>43739</v>
      </c>
      <c r="G2786" s="538">
        <f t="shared" si="365"/>
        <v>43830</v>
      </c>
      <c r="H2786" s="538">
        <f>'Information Input'!$H$35</f>
        <v>43555</v>
      </c>
      <c r="I2786" s="537" t="str">
        <f>'Information Input'!$J$22</f>
        <v>Quarterly</v>
      </c>
      <c r="J2786" s="538">
        <f>'Information Input'!$H$30</f>
        <v>43555</v>
      </c>
      <c r="K2786" s="537">
        <f>'Information Input'!$J$18</f>
        <v>2019</v>
      </c>
      <c r="L2786" s="579" t="s">
        <v>104</v>
      </c>
      <c r="M2786" s="540" t="s">
        <v>105</v>
      </c>
      <c r="N2786" s="541" t="s">
        <v>103</v>
      </c>
      <c r="O2786" s="542" t="s">
        <v>674</v>
      </c>
      <c r="P2786" s="537">
        <v>7</v>
      </c>
      <c r="Q2786" s="541" t="s">
        <v>147</v>
      </c>
      <c r="R2786" s="541" t="s">
        <v>239</v>
      </c>
      <c r="S2786" s="543">
        <f>'Report 1'!$AJ$18</f>
        <v>0</v>
      </c>
      <c r="T2786" s="544">
        <f>'Report 1'!$AJ$25</f>
        <v>0</v>
      </c>
      <c r="U2786" s="545">
        <f>'Report 1'!$AJ$111</f>
        <v>0</v>
      </c>
    </row>
    <row r="2787" spans="2:21">
      <c r="B2787" s="535" t="s">
        <v>669</v>
      </c>
      <c r="C2787" s="536">
        <v>1</v>
      </c>
      <c r="D2787" s="537" t="str">
        <f>'Information Input'!$M$14</f>
        <v xml:space="preserve">      -      </v>
      </c>
      <c r="E2787" s="537" t="s">
        <v>138</v>
      </c>
      <c r="F2787" s="538">
        <f t="shared" si="364"/>
        <v>43739</v>
      </c>
      <c r="G2787" s="538">
        <f t="shared" si="365"/>
        <v>43830</v>
      </c>
      <c r="H2787" s="538">
        <f>'Information Input'!$H$35</f>
        <v>43555</v>
      </c>
      <c r="I2787" s="537" t="str">
        <f>'Information Input'!$J$22</f>
        <v>Quarterly</v>
      </c>
      <c r="J2787" s="538">
        <f>'Information Input'!$H$30</f>
        <v>43555</v>
      </c>
      <c r="K2787" s="537">
        <f>'Information Input'!$J$18</f>
        <v>2019</v>
      </c>
      <c r="L2787" s="579" t="s">
        <v>104</v>
      </c>
      <c r="M2787" s="540" t="s">
        <v>105</v>
      </c>
      <c r="N2787" s="541" t="s">
        <v>103</v>
      </c>
      <c r="O2787" s="542" t="s">
        <v>670</v>
      </c>
      <c r="P2787" s="537">
        <v>8</v>
      </c>
      <c r="Q2787" s="541" t="s">
        <v>148</v>
      </c>
      <c r="R2787" s="541" t="s">
        <v>239</v>
      </c>
      <c r="S2787" s="543">
        <f>'Report 1'!$AJ$18</f>
        <v>0</v>
      </c>
      <c r="T2787" s="544">
        <f>'Report 1'!$AJ$26</f>
        <v>0</v>
      </c>
      <c r="U2787" s="545">
        <f>'Report 1'!$AJ$112</f>
        <v>0</v>
      </c>
    </row>
    <row r="2788" spans="2:21">
      <c r="B2788" s="535" t="s">
        <v>669</v>
      </c>
      <c r="C2788" s="536">
        <v>1</v>
      </c>
      <c r="D2788" s="537" t="str">
        <f>'Information Input'!$M$14</f>
        <v xml:space="preserve">      -      </v>
      </c>
      <c r="E2788" s="537" t="s">
        <v>138</v>
      </c>
      <c r="F2788" s="538">
        <f t="shared" si="364"/>
        <v>43739</v>
      </c>
      <c r="G2788" s="538">
        <f t="shared" si="365"/>
        <v>43830</v>
      </c>
      <c r="H2788" s="538">
        <f>'Information Input'!$H$35</f>
        <v>43555</v>
      </c>
      <c r="I2788" s="537" t="str">
        <f>'Information Input'!$J$22</f>
        <v>Quarterly</v>
      </c>
      <c r="J2788" s="538">
        <f>'Information Input'!$H$30</f>
        <v>43555</v>
      </c>
      <c r="K2788" s="537">
        <f>'Information Input'!$J$18</f>
        <v>2019</v>
      </c>
      <c r="L2788" s="579" t="s">
        <v>104</v>
      </c>
      <c r="M2788" s="540" t="s">
        <v>105</v>
      </c>
      <c r="N2788" s="541" t="s">
        <v>103</v>
      </c>
      <c r="O2788" s="542" t="s">
        <v>670</v>
      </c>
      <c r="P2788" s="537">
        <v>9</v>
      </c>
      <c r="Q2788" s="541" t="s">
        <v>149</v>
      </c>
      <c r="R2788" s="541" t="s">
        <v>239</v>
      </c>
      <c r="S2788" s="543">
        <f>'Report 1'!$AJ$18</f>
        <v>0</v>
      </c>
      <c r="T2788" s="544">
        <f>'Report 1'!$AJ$27</f>
        <v>0</v>
      </c>
      <c r="U2788" s="545">
        <f>'Report 1'!$AJ$113</f>
        <v>0</v>
      </c>
    </row>
    <row r="2789" spans="2:21">
      <c r="B2789" s="535" t="s">
        <v>669</v>
      </c>
      <c r="C2789" s="536">
        <v>1</v>
      </c>
      <c r="D2789" s="537" t="str">
        <f>'Information Input'!$M$14</f>
        <v xml:space="preserve">      -      </v>
      </c>
      <c r="E2789" s="537" t="s">
        <v>138</v>
      </c>
      <c r="F2789" s="538">
        <f t="shared" si="364"/>
        <v>43739</v>
      </c>
      <c r="G2789" s="538">
        <f t="shared" si="365"/>
        <v>43830</v>
      </c>
      <c r="H2789" s="538">
        <f>'Information Input'!$H$35</f>
        <v>43555</v>
      </c>
      <c r="I2789" s="537" t="str">
        <f>'Information Input'!$J$22</f>
        <v>Quarterly</v>
      </c>
      <c r="J2789" s="538">
        <f>'Information Input'!$H$30</f>
        <v>43555</v>
      </c>
      <c r="K2789" s="537">
        <f>'Information Input'!$J$18</f>
        <v>2019</v>
      </c>
      <c r="L2789" s="579" t="s">
        <v>104</v>
      </c>
      <c r="M2789" s="540" t="s">
        <v>105</v>
      </c>
      <c r="N2789" s="541" t="s">
        <v>103</v>
      </c>
      <c r="O2789" s="542" t="s">
        <v>674</v>
      </c>
      <c r="P2789" s="537">
        <v>10</v>
      </c>
      <c r="Q2789" s="541" t="s">
        <v>150</v>
      </c>
      <c r="R2789" s="541" t="s">
        <v>239</v>
      </c>
      <c r="S2789" s="543">
        <f>'Report 1'!$AJ$18</f>
        <v>0</v>
      </c>
      <c r="T2789" s="544">
        <f>'Report 1'!$AJ$28</f>
        <v>0</v>
      </c>
      <c r="U2789" s="545">
        <f>'Report 1'!$AJ$114</f>
        <v>0</v>
      </c>
    </row>
    <row r="2790" spans="2:21">
      <c r="B2790" s="535" t="s">
        <v>669</v>
      </c>
      <c r="C2790" s="536">
        <v>1</v>
      </c>
      <c r="D2790" s="537" t="str">
        <f>'Information Input'!$M$14</f>
        <v xml:space="preserve">      -      </v>
      </c>
      <c r="E2790" s="537" t="s">
        <v>138</v>
      </c>
      <c r="F2790" s="538">
        <f t="shared" si="364"/>
        <v>43739</v>
      </c>
      <c r="G2790" s="538">
        <f t="shared" si="365"/>
        <v>43830</v>
      </c>
      <c r="H2790" s="538">
        <f>'Information Input'!$H$35</f>
        <v>43555</v>
      </c>
      <c r="I2790" s="537" t="str">
        <f>'Information Input'!$J$22</f>
        <v>Quarterly</v>
      </c>
      <c r="J2790" s="538">
        <f>'Information Input'!$H$30</f>
        <v>43555</v>
      </c>
      <c r="K2790" s="537">
        <f>'Information Input'!$J$18</f>
        <v>2019</v>
      </c>
      <c r="L2790" s="579" t="s">
        <v>104</v>
      </c>
      <c r="M2790" s="540" t="s">
        <v>105</v>
      </c>
      <c r="N2790" s="541" t="s">
        <v>103</v>
      </c>
      <c r="O2790" s="542" t="s">
        <v>671</v>
      </c>
      <c r="P2790" s="537">
        <v>11</v>
      </c>
      <c r="Q2790" s="541" t="s">
        <v>153</v>
      </c>
      <c r="R2790" s="541" t="s">
        <v>231</v>
      </c>
      <c r="S2790" s="543">
        <f>'Report 1'!$AJ$18</f>
        <v>0</v>
      </c>
      <c r="T2790" s="544">
        <f>'Report 1'!$AJ$31</f>
        <v>0</v>
      </c>
      <c r="U2790" s="545">
        <f>'Report 1'!$AJ$117</f>
        <v>0</v>
      </c>
    </row>
    <row r="2791" spans="2:21">
      <c r="B2791" s="535" t="s">
        <v>669</v>
      </c>
      <c r="C2791" s="536">
        <v>1</v>
      </c>
      <c r="D2791" s="537" t="str">
        <f>'Information Input'!$M$14</f>
        <v xml:space="preserve">      -      </v>
      </c>
      <c r="E2791" s="537" t="s">
        <v>138</v>
      </c>
      <c r="F2791" s="538">
        <f t="shared" si="364"/>
        <v>43739</v>
      </c>
      <c r="G2791" s="538">
        <f t="shared" si="365"/>
        <v>43830</v>
      </c>
      <c r="H2791" s="538">
        <f>'Information Input'!$H$35</f>
        <v>43555</v>
      </c>
      <c r="I2791" s="537" t="str">
        <f>'Information Input'!$J$22</f>
        <v>Quarterly</v>
      </c>
      <c r="J2791" s="538">
        <f>'Information Input'!$H$30</f>
        <v>43555</v>
      </c>
      <c r="K2791" s="537">
        <f>'Information Input'!$J$18</f>
        <v>2019</v>
      </c>
      <c r="L2791" s="579" t="s">
        <v>104</v>
      </c>
      <c r="M2791" s="540" t="s">
        <v>105</v>
      </c>
      <c r="N2791" s="541" t="s">
        <v>103</v>
      </c>
      <c r="O2791" s="542" t="s">
        <v>671</v>
      </c>
      <c r="P2791" s="537">
        <v>12</v>
      </c>
      <c r="Q2791" s="541" t="s">
        <v>154</v>
      </c>
      <c r="R2791" s="541" t="s">
        <v>231</v>
      </c>
      <c r="S2791" s="543">
        <f>'Report 1'!$AJ$18</f>
        <v>0</v>
      </c>
      <c r="T2791" s="544">
        <f>'Report 1'!$AJ$32</f>
        <v>0</v>
      </c>
      <c r="U2791" s="545">
        <f>'Report 1'!$AJ$118</f>
        <v>0</v>
      </c>
    </row>
    <row r="2792" spans="2:21">
      <c r="B2792" s="535" t="s">
        <v>669</v>
      </c>
      <c r="C2792" s="536">
        <v>1</v>
      </c>
      <c r="D2792" s="537" t="str">
        <f>'Information Input'!$M$14</f>
        <v xml:space="preserve">      -      </v>
      </c>
      <c r="E2792" s="537" t="s">
        <v>138</v>
      </c>
      <c r="F2792" s="538">
        <f t="shared" si="364"/>
        <v>43739</v>
      </c>
      <c r="G2792" s="538">
        <f t="shared" si="365"/>
        <v>43830</v>
      </c>
      <c r="H2792" s="538">
        <f>'Information Input'!$H$35</f>
        <v>43555</v>
      </c>
      <c r="I2792" s="537" t="str">
        <f>'Information Input'!$J$22</f>
        <v>Quarterly</v>
      </c>
      <c r="J2792" s="538">
        <f>'Information Input'!$H$30</f>
        <v>43555</v>
      </c>
      <c r="K2792" s="537">
        <f>'Information Input'!$J$18</f>
        <v>2019</v>
      </c>
      <c r="L2792" s="579" t="s">
        <v>104</v>
      </c>
      <c r="M2792" s="540" t="s">
        <v>105</v>
      </c>
      <c r="N2792" s="541" t="s">
        <v>103</v>
      </c>
      <c r="O2792" s="542" t="s">
        <v>671</v>
      </c>
      <c r="P2792" s="537">
        <v>13</v>
      </c>
      <c r="Q2792" s="541" t="s">
        <v>155</v>
      </c>
      <c r="R2792" s="541" t="s">
        <v>232</v>
      </c>
      <c r="S2792" s="543">
        <f>'Report 1'!$AJ$18</f>
        <v>0</v>
      </c>
      <c r="T2792" s="544">
        <f>'Report 1'!$AJ$33</f>
        <v>0</v>
      </c>
      <c r="U2792" s="545">
        <f>'Report 1'!$AJ$119</f>
        <v>0</v>
      </c>
    </row>
    <row r="2793" spans="2:21">
      <c r="B2793" s="535" t="s">
        <v>669</v>
      </c>
      <c r="C2793" s="536">
        <v>1</v>
      </c>
      <c r="D2793" s="537" t="str">
        <f>'Information Input'!$M$14</f>
        <v xml:space="preserve">      -      </v>
      </c>
      <c r="E2793" s="537" t="s">
        <v>138</v>
      </c>
      <c r="F2793" s="538">
        <f t="shared" si="364"/>
        <v>43739</v>
      </c>
      <c r="G2793" s="538">
        <f t="shared" si="365"/>
        <v>43830</v>
      </c>
      <c r="H2793" s="538">
        <f>'Information Input'!$H$35</f>
        <v>43555</v>
      </c>
      <c r="I2793" s="537" t="str">
        <f>'Information Input'!$J$22</f>
        <v>Quarterly</v>
      </c>
      <c r="J2793" s="538">
        <f>'Information Input'!$H$30</f>
        <v>43555</v>
      </c>
      <c r="K2793" s="537">
        <f>'Information Input'!$J$18</f>
        <v>2019</v>
      </c>
      <c r="L2793" s="579" t="s">
        <v>104</v>
      </c>
      <c r="M2793" s="540" t="s">
        <v>105</v>
      </c>
      <c r="N2793" s="541" t="s">
        <v>103</v>
      </c>
      <c r="O2793" s="542" t="s">
        <v>671</v>
      </c>
      <c r="P2793" s="537">
        <v>14</v>
      </c>
      <c r="Q2793" s="541" t="s">
        <v>156</v>
      </c>
      <c r="R2793" s="541" t="s">
        <v>233</v>
      </c>
      <c r="S2793" s="543">
        <f>'Report 1'!$AJ$18</f>
        <v>0</v>
      </c>
      <c r="T2793" s="544">
        <f>'Report 1'!$AJ$34</f>
        <v>0</v>
      </c>
      <c r="U2793" s="545">
        <f>'Report 1'!$AJ$120</f>
        <v>0</v>
      </c>
    </row>
    <row r="2794" spans="2:21">
      <c r="B2794" s="535" t="s">
        <v>669</v>
      </c>
      <c r="C2794" s="536">
        <v>1</v>
      </c>
      <c r="D2794" s="537" t="str">
        <f>'Information Input'!$M$14</f>
        <v xml:space="preserve">      -      </v>
      </c>
      <c r="E2794" s="537" t="s">
        <v>138</v>
      </c>
      <c r="F2794" s="538">
        <f t="shared" si="364"/>
        <v>43739</v>
      </c>
      <c r="G2794" s="538">
        <f t="shared" si="365"/>
        <v>43830</v>
      </c>
      <c r="H2794" s="538">
        <f>'Information Input'!$H$35</f>
        <v>43555</v>
      </c>
      <c r="I2794" s="537" t="str">
        <f>'Information Input'!$J$22</f>
        <v>Quarterly</v>
      </c>
      <c r="J2794" s="538">
        <f>'Information Input'!$H$30</f>
        <v>43555</v>
      </c>
      <c r="K2794" s="537">
        <f>'Information Input'!$J$18</f>
        <v>2019</v>
      </c>
      <c r="L2794" s="579" t="s">
        <v>104</v>
      </c>
      <c r="M2794" s="540" t="s">
        <v>105</v>
      </c>
      <c r="N2794" s="541" t="s">
        <v>103</v>
      </c>
      <c r="O2794" s="542" t="s">
        <v>671</v>
      </c>
      <c r="P2794" s="537">
        <v>15</v>
      </c>
      <c r="Q2794" s="541" t="s">
        <v>157</v>
      </c>
      <c r="R2794" s="541" t="s">
        <v>234</v>
      </c>
      <c r="S2794" s="543">
        <f>'Report 1'!$AJ$18</f>
        <v>0</v>
      </c>
      <c r="T2794" s="544">
        <f>'Report 1'!$AJ$35</f>
        <v>0</v>
      </c>
      <c r="U2794" s="545">
        <f>'Report 1'!$AJ$121</f>
        <v>0</v>
      </c>
    </row>
    <row r="2795" spans="2:21">
      <c r="B2795" s="535" t="s">
        <v>669</v>
      </c>
      <c r="C2795" s="536">
        <v>1</v>
      </c>
      <c r="D2795" s="537" t="str">
        <f>'Information Input'!$M$14</f>
        <v xml:space="preserve">      -      </v>
      </c>
      <c r="E2795" s="537" t="s">
        <v>138</v>
      </c>
      <c r="F2795" s="538">
        <f t="shared" si="364"/>
        <v>43739</v>
      </c>
      <c r="G2795" s="538">
        <f t="shared" si="365"/>
        <v>43830</v>
      </c>
      <c r="H2795" s="538">
        <f>'Information Input'!$H$35</f>
        <v>43555</v>
      </c>
      <c r="I2795" s="537" t="str">
        <f>'Information Input'!$J$22</f>
        <v>Quarterly</v>
      </c>
      <c r="J2795" s="538">
        <f>'Information Input'!$H$30</f>
        <v>43555</v>
      </c>
      <c r="K2795" s="537">
        <f>'Information Input'!$J$18</f>
        <v>2019</v>
      </c>
      <c r="L2795" s="579" t="s">
        <v>104</v>
      </c>
      <c r="M2795" s="540" t="s">
        <v>105</v>
      </c>
      <c r="N2795" s="541" t="s">
        <v>103</v>
      </c>
      <c r="O2795" s="542" t="s">
        <v>671</v>
      </c>
      <c r="P2795" s="537">
        <v>16</v>
      </c>
      <c r="Q2795" s="541" t="s">
        <v>158</v>
      </c>
      <c r="R2795" s="541" t="s">
        <v>235</v>
      </c>
      <c r="S2795" s="543">
        <f>'Report 1'!$AJ$18</f>
        <v>0</v>
      </c>
      <c r="T2795" s="544">
        <f>'Report 1'!$AJ$36</f>
        <v>0</v>
      </c>
      <c r="U2795" s="545">
        <f>'Report 1'!$AJ$122</f>
        <v>0</v>
      </c>
    </row>
    <row r="2796" spans="2:21">
      <c r="B2796" s="535" t="s">
        <v>669</v>
      </c>
      <c r="C2796" s="536">
        <v>1</v>
      </c>
      <c r="D2796" s="537" t="str">
        <f>'Information Input'!$M$14</f>
        <v xml:space="preserve">      -      </v>
      </c>
      <c r="E2796" s="537" t="s">
        <v>138</v>
      </c>
      <c r="F2796" s="538">
        <f t="shared" si="364"/>
        <v>43739</v>
      </c>
      <c r="G2796" s="538">
        <f t="shared" si="365"/>
        <v>43830</v>
      </c>
      <c r="H2796" s="538">
        <f>'Information Input'!$H$35</f>
        <v>43555</v>
      </c>
      <c r="I2796" s="537" t="str">
        <f>'Information Input'!$J$22</f>
        <v>Quarterly</v>
      </c>
      <c r="J2796" s="538">
        <f>'Information Input'!$H$30</f>
        <v>43555</v>
      </c>
      <c r="K2796" s="537">
        <f>'Information Input'!$J$18</f>
        <v>2019</v>
      </c>
      <c r="L2796" s="579" t="s">
        <v>104</v>
      </c>
      <c r="M2796" s="540" t="s">
        <v>105</v>
      </c>
      <c r="N2796" s="541" t="s">
        <v>103</v>
      </c>
      <c r="O2796" s="542" t="s">
        <v>671</v>
      </c>
      <c r="P2796" s="537">
        <v>17</v>
      </c>
      <c r="Q2796" s="541" t="s">
        <v>159</v>
      </c>
      <c r="R2796" s="541" t="s">
        <v>235</v>
      </c>
      <c r="S2796" s="543">
        <f>'Report 1'!$AJ$18</f>
        <v>0</v>
      </c>
      <c r="T2796" s="544">
        <f>'Report 1'!$AJ$37</f>
        <v>0</v>
      </c>
      <c r="U2796" s="545">
        <f>'Report 1'!$AJ$123</f>
        <v>0</v>
      </c>
    </row>
    <row r="2797" spans="2:21">
      <c r="B2797" s="535" t="s">
        <v>669</v>
      </c>
      <c r="C2797" s="536">
        <v>1</v>
      </c>
      <c r="D2797" s="537" t="str">
        <f>'Information Input'!$M$14</f>
        <v xml:space="preserve">      -      </v>
      </c>
      <c r="E2797" s="537" t="s">
        <v>138</v>
      </c>
      <c r="F2797" s="538">
        <f t="shared" si="364"/>
        <v>43739</v>
      </c>
      <c r="G2797" s="538">
        <f t="shared" si="365"/>
        <v>43830</v>
      </c>
      <c r="H2797" s="538">
        <f>'Information Input'!$H$35</f>
        <v>43555</v>
      </c>
      <c r="I2797" s="537" t="str">
        <f>'Information Input'!$J$22</f>
        <v>Quarterly</v>
      </c>
      <c r="J2797" s="538">
        <f>'Information Input'!$H$30</f>
        <v>43555</v>
      </c>
      <c r="K2797" s="537">
        <f>'Information Input'!$J$18</f>
        <v>2019</v>
      </c>
      <c r="L2797" s="579" t="s">
        <v>104</v>
      </c>
      <c r="M2797" s="540" t="s">
        <v>105</v>
      </c>
      <c r="N2797" s="541" t="s">
        <v>103</v>
      </c>
      <c r="O2797" s="542" t="s">
        <v>671</v>
      </c>
      <c r="P2797" s="537">
        <v>18</v>
      </c>
      <c r="Q2797" s="541" t="s">
        <v>160</v>
      </c>
      <c r="R2797" s="541" t="s">
        <v>235</v>
      </c>
      <c r="S2797" s="543">
        <f>'Report 1'!$AJ$18</f>
        <v>0</v>
      </c>
      <c r="T2797" s="544">
        <f>'Report 1'!$AJ$38</f>
        <v>0</v>
      </c>
      <c r="U2797" s="545">
        <f>'Report 1'!$AJ$124</f>
        <v>0</v>
      </c>
    </row>
    <row r="2798" spans="2:21">
      <c r="B2798" s="535" t="s">
        <v>669</v>
      </c>
      <c r="C2798" s="536">
        <v>1</v>
      </c>
      <c r="D2798" s="537" t="str">
        <f>'Information Input'!$M$14</f>
        <v xml:space="preserve">      -      </v>
      </c>
      <c r="E2798" s="537" t="s">
        <v>138</v>
      </c>
      <c r="F2798" s="538">
        <f t="shared" si="364"/>
        <v>43739</v>
      </c>
      <c r="G2798" s="538">
        <f t="shared" si="365"/>
        <v>43830</v>
      </c>
      <c r="H2798" s="538">
        <f>'Information Input'!$H$35</f>
        <v>43555</v>
      </c>
      <c r="I2798" s="537" t="str">
        <f>'Information Input'!$J$22</f>
        <v>Quarterly</v>
      </c>
      <c r="J2798" s="538">
        <f>'Information Input'!$H$30</f>
        <v>43555</v>
      </c>
      <c r="K2798" s="537">
        <f>'Information Input'!$J$18</f>
        <v>2019</v>
      </c>
      <c r="L2798" s="579" t="s">
        <v>104</v>
      </c>
      <c r="M2798" s="540" t="s">
        <v>105</v>
      </c>
      <c r="N2798" s="541" t="s">
        <v>103</v>
      </c>
      <c r="O2798" s="542" t="s">
        <v>671</v>
      </c>
      <c r="P2798" s="537">
        <v>19</v>
      </c>
      <c r="Q2798" s="541" t="s">
        <v>161</v>
      </c>
      <c r="R2798" s="541" t="s">
        <v>235</v>
      </c>
      <c r="S2798" s="543">
        <f>'Report 1'!$AJ$18</f>
        <v>0</v>
      </c>
      <c r="T2798" s="544">
        <f>'Report 1'!$AJ$39</f>
        <v>0</v>
      </c>
      <c r="U2798" s="545">
        <f>'Report 1'!$AJ$125</f>
        <v>0</v>
      </c>
    </row>
    <row r="2799" spans="2:21">
      <c r="B2799" s="535" t="s">
        <v>669</v>
      </c>
      <c r="C2799" s="536">
        <v>1</v>
      </c>
      <c r="D2799" s="537" t="str">
        <f>'Information Input'!$M$14</f>
        <v xml:space="preserve">      -      </v>
      </c>
      <c r="E2799" s="537" t="s">
        <v>138</v>
      </c>
      <c r="F2799" s="538">
        <f t="shared" si="364"/>
        <v>43739</v>
      </c>
      <c r="G2799" s="538">
        <f t="shared" si="365"/>
        <v>43830</v>
      </c>
      <c r="H2799" s="538">
        <f>'Information Input'!$H$35</f>
        <v>43555</v>
      </c>
      <c r="I2799" s="537" t="str">
        <f>'Information Input'!$J$22</f>
        <v>Quarterly</v>
      </c>
      <c r="J2799" s="538">
        <f>'Information Input'!$H$30</f>
        <v>43555</v>
      </c>
      <c r="K2799" s="537">
        <f>'Information Input'!$J$18</f>
        <v>2019</v>
      </c>
      <c r="L2799" s="579" t="s">
        <v>104</v>
      </c>
      <c r="M2799" s="540" t="s">
        <v>105</v>
      </c>
      <c r="N2799" s="541" t="s">
        <v>103</v>
      </c>
      <c r="O2799" s="542" t="s">
        <v>671</v>
      </c>
      <c r="P2799" s="537">
        <v>20</v>
      </c>
      <c r="Q2799" s="541" t="s">
        <v>162</v>
      </c>
      <c r="R2799" s="541" t="s">
        <v>235</v>
      </c>
      <c r="S2799" s="543">
        <f>'Report 1'!$AJ$18</f>
        <v>0</v>
      </c>
      <c r="T2799" s="544">
        <f>'Report 1'!$AJ$40</f>
        <v>0</v>
      </c>
      <c r="U2799" s="545">
        <f>'Report 1'!$AJ$126</f>
        <v>0</v>
      </c>
    </row>
    <row r="2800" spans="2:21">
      <c r="B2800" s="535" t="s">
        <v>669</v>
      </c>
      <c r="C2800" s="536">
        <v>1</v>
      </c>
      <c r="D2800" s="537" t="str">
        <f>'Information Input'!$M$14</f>
        <v xml:space="preserve">      -      </v>
      </c>
      <c r="E2800" s="537" t="s">
        <v>138</v>
      </c>
      <c r="F2800" s="538">
        <f t="shared" si="364"/>
        <v>43739</v>
      </c>
      <c r="G2800" s="538">
        <f t="shared" si="365"/>
        <v>43830</v>
      </c>
      <c r="H2800" s="538">
        <f>'Information Input'!$H$35</f>
        <v>43555</v>
      </c>
      <c r="I2800" s="537" t="str">
        <f>'Information Input'!$J$22</f>
        <v>Quarterly</v>
      </c>
      <c r="J2800" s="538">
        <f>'Information Input'!$H$30</f>
        <v>43555</v>
      </c>
      <c r="K2800" s="537">
        <f>'Information Input'!$J$18</f>
        <v>2019</v>
      </c>
      <c r="L2800" s="579" t="s">
        <v>104</v>
      </c>
      <c r="M2800" s="540" t="s">
        <v>105</v>
      </c>
      <c r="N2800" s="541" t="s">
        <v>103</v>
      </c>
      <c r="O2800" s="542" t="s">
        <v>671</v>
      </c>
      <c r="P2800" s="537">
        <v>21</v>
      </c>
      <c r="Q2800" s="541" t="s">
        <v>163</v>
      </c>
      <c r="R2800" s="541" t="s">
        <v>235</v>
      </c>
      <c r="S2800" s="543">
        <f>'Report 1'!$AJ$18</f>
        <v>0</v>
      </c>
      <c r="T2800" s="544">
        <f>'Report 1'!$AJ$41</f>
        <v>0</v>
      </c>
      <c r="U2800" s="545">
        <f>'Report 1'!$AJ$127</f>
        <v>0</v>
      </c>
    </row>
    <row r="2801" spans="2:21">
      <c r="B2801" s="535" t="s">
        <v>669</v>
      </c>
      <c r="C2801" s="536">
        <v>1</v>
      </c>
      <c r="D2801" s="537" t="str">
        <f>'Information Input'!$M$14</f>
        <v xml:space="preserve">      -      </v>
      </c>
      <c r="E2801" s="537" t="s">
        <v>138</v>
      </c>
      <c r="F2801" s="538">
        <f t="shared" si="364"/>
        <v>43739</v>
      </c>
      <c r="G2801" s="538">
        <f t="shared" si="365"/>
        <v>43830</v>
      </c>
      <c r="H2801" s="538">
        <f>'Information Input'!$H$35</f>
        <v>43555</v>
      </c>
      <c r="I2801" s="537" t="str">
        <f>'Information Input'!$J$22</f>
        <v>Quarterly</v>
      </c>
      <c r="J2801" s="538">
        <f>'Information Input'!$H$30</f>
        <v>43555</v>
      </c>
      <c r="K2801" s="537">
        <f>'Information Input'!$J$18</f>
        <v>2019</v>
      </c>
      <c r="L2801" s="579" t="s">
        <v>104</v>
      </c>
      <c r="M2801" s="540" t="s">
        <v>105</v>
      </c>
      <c r="N2801" s="541" t="s">
        <v>103</v>
      </c>
      <c r="O2801" s="542" t="s">
        <v>671</v>
      </c>
      <c r="P2801" s="537">
        <v>22</v>
      </c>
      <c r="Q2801" s="541" t="s">
        <v>164</v>
      </c>
      <c r="R2801" s="541" t="s">
        <v>236</v>
      </c>
      <c r="S2801" s="543">
        <f>'Report 1'!$AJ$18</f>
        <v>0</v>
      </c>
      <c r="T2801" s="544">
        <f>'Report 1'!$AJ$42</f>
        <v>0</v>
      </c>
      <c r="U2801" s="545">
        <f>'Report 1'!$AJ$128</f>
        <v>0</v>
      </c>
    </row>
    <row r="2802" spans="2:21">
      <c r="B2802" s="535" t="s">
        <v>669</v>
      </c>
      <c r="C2802" s="536">
        <v>1</v>
      </c>
      <c r="D2802" s="537" t="str">
        <f>'Information Input'!$M$14</f>
        <v xml:space="preserve">      -      </v>
      </c>
      <c r="E2802" s="537" t="s">
        <v>138</v>
      </c>
      <c r="F2802" s="538">
        <f t="shared" si="364"/>
        <v>43739</v>
      </c>
      <c r="G2802" s="538">
        <f t="shared" si="365"/>
        <v>43830</v>
      </c>
      <c r="H2802" s="538">
        <f>'Information Input'!$H$35</f>
        <v>43555</v>
      </c>
      <c r="I2802" s="537" t="str">
        <f>'Information Input'!$J$22</f>
        <v>Quarterly</v>
      </c>
      <c r="J2802" s="538">
        <f>'Information Input'!$H$30</f>
        <v>43555</v>
      </c>
      <c r="K2802" s="537">
        <f>'Information Input'!$J$18</f>
        <v>2019</v>
      </c>
      <c r="L2802" s="579" t="s">
        <v>104</v>
      </c>
      <c r="M2802" s="540" t="s">
        <v>105</v>
      </c>
      <c r="N2802" s="541" t="s">
        <v>103</v>
      </c>
      <c r="O2802" s="542" t="s">
        <v>671</v>
      </c>
      <c r="P2802" s="537">
        <v>23</v>
      </c>
      <c r="Q2802" s="541" t="s">
        <v>165</v>
      </c>
      <c r="R2802" s="541" t="s">
        <v>236</v>
      </c>
      <c r="S2802" s="543">
        <f>'Report 1'!$AJ$18</f>
        <v>0</v>
      </c>
      <c r="T2802" s="544">
        <f>'Report 1'!$AJ$43</f>
        <v>0</v>
      </c>
      <c r="U2802" s="545">
        <f>'Report 1'!$AJ$129</f>
        <v>0</v>
      </c>
    </row>
    <row r="2803" spans="2:21">
      <c r="B2803" s="535" t="s">
        <v>669</v>
      </c>
      <c r="C2803" s="536">
        <v>1</v>
      </c>
      <c r="D2803" s="537" t="str">
        <f>'Information Input'!$M$14</f>
        <v xml:space="preserve">      -      </v>
      </c>
      <c r="E2803" s="537" t="s">
        <v>138</v>
      </c>
      <c r="F2803" s="538">
        <f t="shared" ref="F2803:F2866" si="366">DATE(K2803,10,1)</f>
        <v>43739</v>
      </c>
      <c r="G2803" s="538">
        <f t="shared" ref="G2803:G2866" si="367">DATE(K2803,12,31)</f>
        <v>43830</v>
      </c>
      <c r="H2803" s="538">
        <f>'Information Input'!$H$35</f>
        <v>43555</v>
      </c>
      <c r="I2803" s="537" t="str">
        <f>'Information Input'!$J$22</f>
        <v>Quarterly</v>
      </c>
      <c r="J2803" s="538">
        <f>'Information Input'!$H$30</f>
        <v>43555</v>
      </c>
      <c r="K2803" s="537">
        <f>'Information Input'!$J$18</f>
        <v>2019</v>
      </c>
      <c r="L2803" s="579" t="s">
        <v>104</v>
      </c>
      <c r="M2803" s="540" t="s">
        <v>105</v>
      </c>
      <c r="N2803" s="541" t="s">
        <v>103</v>
      </c>
      <c r="O2803" s="542" t="s">
        <v>671</v>
      </c>
      <c r="P2803" s="537">
        <v>24</v>
      </c>
      <c r="Q2803" s="541" t="s">
        <v>166</v>
      </c>
      <c r="R2803" s="541" t="s">
        <v>233</v>
      </c>
      <c r="S2803" s="543">
        <f>'Report 1'!$AJ$18</f>
        <v>0</v>
      </c>
      <c r="T2803" s="544">
        <f>'Report 1'!$AJ$44</f>
        <v>0</v>
      </c>
      <c r="U2803" s="545">
        <f>'Report 1'!$AJ$130</f>
        <v>0</v>
      </c>
    </row>
    <row r="2804" spans="2:21">
      <c r="B2804" s="535" t="s">
        <v>669</v>
      </c>
      <c r="C2804" s="536">
        <v>1</v>
      </c>
      <c r="D2804" s="537" t="str">
        <f>'Information Input'!$M$14</f>
        <v xml:space="preserve">      -      </v>
      </c>
      <c r="E2804" s="537" t="s">
        <v>138</v>
      </c>
      <c r="F2804" s="538">
        <f t="shared" si="366"/>
        <v>43739</v>
      </c>
      <c r="G2804" s="538">
        <f t="shared" si="367"/>
        <v>43830</v>
      </c>
      <c r="H2804" s="538">
        <f>'Information Input'!$H$35</f>
        <v>43555</v>
      </c>
      <c r="I2804" s="537" t="str">
        <f>'Information Input'!$J$22</f>
        <v>Quarterly</v>
      </c>
      <c r="J2804" s="538">
        <f>'Information Input'!$H$30</f>
        <v>43555</v>
      </c>
      <c r="K2804" s="537">
        <f>'Information Input'!$J$18</f>
        <v>2019</v>
      </c>
      <c r="L2804" s="579" t="s">
        <v>104</v>
      </c>
      <c r="M2804" s="540" t="s">
        <v>105</v>
      </c>
      <c r="N2804" s="541" t="s">
        <v>103</v>
      </c>
      <c r="O2804" s="542" t="s">
        <v>671</v>
      </c>
      <c r="P2804" s="537">
        <v>25</v>
      </c>
      <c r="Q2804" s="541" t="s">
        <v>167</v>
      </c>
      <c r="R2804" s="541" t="s">
        <v>233</v>
      </c>
      <c r="S2804" s="543">
        <f>'Report 1'!$AJ$18</f>
        <v>0</v>
      </c>
      <c r="T2804" s="544">
        <f>'Report 1'!$AJ$45</f>
        <v>0</v>
      </c>
      <c r="U2804" s="545">
        <f>'Report 1'!$AJ$131</f>
        <v>0</v>
      </c>
    </row>
    <row r="2805" spans="2:21">
      <c r="B2805" s="535" t="s">
        <v>669</v>
      </c>
      <c r="C2805" s="536">
        <v>1</v>
      </c>
      <c r="D2805" s="537" t="str">
        <f>'Information Input'!$M$14</f>
        <v xml:space="preserve">      -      </v>
      </c>
      <c r="E2805" s="537" t="s">
        <v>138</v>
      </c>
      <c r="F2805" s="538">
        <f t="shared" si="366"/>
        <v>43739</v>
      </c>
      <c r="G2805" s="538">
        <f t="shared" si="367"/>
        <v>43830</v>
      </c>
      <c r="H2805" s="538">
        <f>'Information Input'!$H$35</f>
        <v>43555</v>
      </c>
      <c r="I2805" s="537" t="str">
        <f>'Information Input'!$J$22</f>
        <v>Quarterly</v>
      </c>
      <c r="J2805" s="538">
        <f>'Information Input'!$H$30</f>
        <v>43555</v>
      </c>
      <c r="K2805" s="537">
        <f>'Information Input'!$J$18</f>
        <v>2019</v>
      </c>
      <c r="L2805" s="579" t="s">
        <v>104</v>
      </c>
      <c r="M2805" s="540" t="s">
        <v>105</v>
      </c>
      <c r="N2805" s="541" t="s">
        <v>103</v>
      </c>
      <c r="O2805" s="542" t="s">
        <v>671</v>
      </c>
      <c r="P2805" s="537">
        <v>26</v>
      </c>
      <c r="Q2805" s="541" t="s">
        <v>168</v>
      </c>
      <c r="R2805" s="541" t="s">
        <v>237</v>
      </c>
      <c r="S2805" s="543">
        <f>'Report 1'!$AJ$18</f>
        <v>0</v>
      </c>
      <c r="T2805" s="544">
        <f>'Report 1'!$AJ$46</f>
        <v>0</v>
      </c>
      <c r="U2805" s="545">
        <f>'Report 1'!$AJ$132</f>
        <v>0</v>
      </c>
    </row>
    <row r="2806" spans="2:21">
      <c r="B2806" s="535" t="s">
        <v>669</v>
      </c>
      <c r="C2806" s="536">
        <v>1</v>
      </c>
      <c r="D2806" s="537" t="str">
        <f>'Information Input'!$M$14</f>
        <v xml:space="preserve">      -      </v>
      </c>
      <c r="E2806" s="537" t="s">
        <v>138</v>
      </c>
      <c r="F2806" s="538">
        <f t="shared" si="366"/>
        <v>43739</v>
      </c>
      <c r="G2806" s="538">
        <f t="shared" si="367"/>
        <v>43830</v>
      </c>
      <c r="H2806" s="538">
        <f>'Information Input'!$H$35</f>
        <v>43555</v>
      </c>
      <c r="I2806" s="537" t="str">
        <f>'Information Input'!$J$22</f>
        <v>Quarterly</v>
      </c>
      <c r="J2806" s="538">
        <f>'Information Input'!$H$30</f>
        <v>43555</v>
      </c>
      <c r="K2806" s="537">
        <f>'Information Input'!$J$18</f>
        <v>2019</v>
      </c>
      <c r="L2806" s="579" t="s">
        <v>104</v>
      </c>
      <c r="M2806" s="540" t="s">
        <v>105</v>
      </c>
      <c r="N2806" s="541" t="s">
        <v>103</v>
      </c>
      <c r="O2806" s="542" t="s">
        <v>671</v>
      </c>
      <c r="P2806" s="537">
        <v>27</v>
      </c>
      <c r="Q2806" s="541" t="s">
        <v>169</v>
      </c>
      <c r="R2806" s="541" t="s">
        <v>235</v>
      </c>
      <c r="S2806" s="543">
        <f>'Report 1'!$AJ$18</f>
        <v>0</v>
      </c>
      <c r="T2806" s="544">
        <f>'Report 1'!$AJ$47</f>
        <v>0</v>
      </c>
      <c r="U2806" s="545">
        <f>'Report 1'!$AJ$133</f>
        <v>0</v>
      </c>
    </row>
    <row r="2807" spans="2:21">
      <c r="B2807" s="535" t="s">
        <v>669</v>
      </c>
      <c r="C2807" s="536">
        <v>1</v>
      </c>
      <c r="D2807" s="537" t="str">
        <f>'Information Input'!$M$14</f>
        <v xml:space="preserve">      -      </v>
      </c>
      <c r="E2807" s="537" t="s">
        <v>138</v>
      </c>
      <c r="F2807" s="538">
        <f t="shared" si="366"/>
        <v>43739</v>
      </c>
      <c r="G2807" s="538">
        <f t="shared" si="367"/>
        <v>43830</v>
      </c>
      <c r="H2807" s="538">
        <f>'Information Input'!$H$35</f>
        <v>43555</v>
      </c>
      <c r="I2807" s="537" t="str">
        <f>'Information Input'!$J$22</f>
        <v>Quarterly</v>
      </c>
      <c r="J2807" s="538">
        <f>'Information Input'!$H$30</f>
        <v>43555</v>
      </c>
      <c r="K2807" s="537">
        <f>'Information Input'!$J$18</f>
        <v>2019</v>
      </c>
      <c r="L2807" s="579" t="s">
        <v>104</v>
      </c>
      <c r="M2807" s="540" t="s">
        <v>105</v>
      </c>
      <c r="N2807" s="541" t="s">
        <v>103</v>
      </c>
      <c r="O2807" s="542" t="s">
        <v>671</v>
      </c>
      <c r="P2807" s="537">
        <v>28</v>
      </c>
      <c r="Q2807" s="541" t="s">
        <v>170</v>
      </c>
      <c r="R2807" s="541" t="s">
        <v>235</v>
      </c>
      <c r="S2807" s="543">
        <f>'Report 1'!$AJ$18</f>
        <v>0</v>
      </c>
      <c r="T2807" s="544">
        <f>'Report 1'!$AJ$48</f>
        <v>0</v>
      </c>
      <c r="U2807" s="545">
        <f>'Report 1'!$AJ$134</f>
        <v>0</v>
      </c>
    </row>
    <row r="2808" spans="2:21">
      <c r="B2808" s="535" t="s">
        <v>669</v>
      </c>
      <c r="C2808" s="536">
        <v>1</v>
      </c>
      <c r="D2808" s="537" t="str">
        <f>'Information Input'!$M$14</f>
        <v xml:space="preserve">      -      </v>
      </c>
      <c r="E2808" s="537" t="s">
        <v>138</v>
      </c>
      <c r="F2808" s="538">
        <f t="shared" si="366"/>
        <v>43739</v>
      </c>
      <c r="G2808" s="538">
        <f t="shared" si="367"/>
        <v>43830</v>
      </c>
      <c r="H2808" s="538">
        <f>'Information Input'!$H$35</f>
        <v>43555</v>
      </c>
      <c r="I2808" s="537" t="str">
        <f>'Information Input'!$J$22</f>
        <v>Quarterly</v>
      </c>
      <c r="J2808" s="538">
        <f>'Information Input'!$H$30</f>
        <v>43555</v>
      </c>
      <c r="K2808" s="537">
        <f>'Information Input'!$J$18</f>
        <v>2019</v>
      </c>
      <c r="L2808" s="579" t="s">
        <v>104</v>
      </c>
      <c r="M2808" s="540" t="s">
        <v>105</v>
      </c>
      <c r="N2808" s="541" t="s">
        <v>103</v>
      </c>
      <c r="O2808" s="542" t="s">
        <v>671</v>
      </c>
      <c r="P2808" s="537">
        <v>29</v>
      </c>
      <c r="Q2808" s="541" t="s">
        <v>171</v>
      </c>
      <c r="R2808" s="541" t="s">
        <v>238</v>
      </c>
      <c r="S2808" s="543">
        <f>'Report 1'!$AJ$18</f>
        <v>0</v>
      </c>
      <c r="T2808" s="544">
        <f>'Report 1'!$AJ$49</f>
        <v>0</v>
      </c>
      <c r="U2808" s="545">
        <f>'Report 1'!$AJ$135</f>
        <v>0</v>
      </c>
    </row>
    <row r="2809" spans="2:21">
      <c r="B2809" s="535" t="s">
        <v>669</v>
      </c>
      <c r="C2809" s="536">
        <v>1</v>
      </c>
      <c r="D2809" s="537" t="str">
        <f>'Information Input'!$M$14</f>
        <v xml:space="preserve">      -      </v>
      </c>
      <c r="E2809" s="537" t="s">
        <v>138</v>
      </c>
      <c r="F2809" s="538">
        <f t="shared" si="366"/>
        <v>43739</v>
      </c>
      <c r="G2809" s="538">
        <f t="shared" si="367"/>
        <v>43830</v>
      </c>
      <c r="H2809" s="538">
        <f>'Information Input'!$H$35</f>
        <v>43555</v>
      </c>
      <c r="I2809" s="537" t="str">
        <f>'Information Input'!$J$22</f>
        <v>Quarterly</v>
      </c>
      <c r="J2809" s="538">
        <f>'Information Input'!$H$30</f>
        <v>43555</v>
      </c>
      <c r="K2809" s="537">
        <f>'Information Input'!$J$18</f>
        <v>2019</v>
      </c>
      <c r="L2809" s="579" t="s">
        <v>104</v>
      </c>
      <c r="M2809" s="540" t="s">
        <v>105</v>
      </c>
      <c r="N2809" s="541" t="s">
        <v>103</v>
      </c>
      <c r="O2809" s="542" t="s">
        <v>671</v>
      </c>
      <c r="P2809" s="537">
        <v>30</v>
      </c>
      <c r="Q2809" s="541" t="s">
        <v>172</v>
      </c>
      <c r="R2809" s="541" t="s">
        <v>238</v>
      </c>
      <c r="S2809" s="543">
        <f>'Report 1'!$AJ$18</f>
        <v>0</v>
      </c>
      <c r="T2809" s="544">
        <f>'Report 1'!$AJ$50</f>
        <v>0</v>
      </c>
      <c r="U2809" s="545">
        <f>'Report 1'!$AJ$136</f>
        <v>0</v>
      </c>
    </row>
    <row r="2810" spans="2:21">
      <c r="B2810" s="535" t="s">
        <v>669</v>
      </c>
      <c r="C2810" s="536">
        <v>1</v>
      </c>
      <c r="D2810" s="537" t="str">
        <f>'Information Input'!$M$14</f>
        <v xml:space="preserve">      -      </v>
      </c>
      <c r="E2810" s="537" t="s">
        <v>138</v>
      </c>
      <c r="F2810" s="538">
        <f t="shared" si="366"/>
        <v>43739</v>
      </c>
      <c r="G2810" s="538">
        <f t="shared" si="367"/>
        <v>43830</v>
      </c>
      <c r="H2810" s="538">
        <f>'Information Input'!$H$35</f>
        <v>43555</v>
      </c>
      <c r="I2810" s="537" t="str">
        <f>'Information Input'!$J$22</f>
        <v>Quarterly</v>
      </c>
      <c r="J2810" s="538">
        <f>'Information Input'!$H$30</f>
        <v>43555</v>
      </c>
      <c r="K2810" s="537">
        <f>'Information Input'!$J$18</f>
        <v>2019</v>
      </c>
      <c r="L2810" s="579" t="s">
        <v>104</v>
      </c>
      <c r="M2810" s="540" t="s">
        <v>105</v>
      </c>
      <c r="N2810" s="541" t="s">
        <v>103</v>
      </c>
      <c r="O2810" s="542" t="s">
        <v>671</v>
      </c>
      <c r="P2810" s="537">
        <v>31</v>
      </c>
      <c r="Q2810" s="541" t="s">
        <v>173</v>
      </c>
      <c r="R2810" s="541" t="s">
        <v>233</v>
      </c>
      <c r="S2810" s="543">
        <f>'Report 1'!$AJ$18</f>
        <v>0</v>
      </c>
      <c r="T2810" s="544">
        <f>'Report 1'!$AJ$51</f>
        <v>0</v>
      </c>
      <c r="U2810" s="545">
        <f>'Report 1'!$AJ$137</f>
        <v>0</v>
      </c>
    </row>
    <row r="2811" spans="2:21">
      <c r="B2811" s="535" t="s">
        <v>669</v>
      </c>
      <c r="C2811" s="536">
        <v>1</v>
      </c>
      <c r="D2811" s="537" t="str">
        <f>'Information Input'!$M$14</f>
        <v xml:space="preserve">      -      </v>
      </c>
      <c r="E2811" s="537" t="s">
        <v>138</v>
      </c>
      <c r="F2811" s="538">
        <f t="shared" si="366"/>
        <v>43739</v>
      </c>
      <c r="G2811" s="538">
        <f t="shared" si="367"/>
        <v>43830</v>
      </c>
      <c r="H2811" s="538">
        <f>'Information Input'!$H$35</f>
        <v>43555</v>
      </c>
      <c r="I2811" s="537" t="str">
        <f>'Information Input'!$J$22</f>
        <v>Quarterly</v>
      </c>
      <c r="J2811" s="538">
        <f>'Information Input'!$H$30</f>
        <v>43555</v>
      </c>
      <c r="K2811" s="537">
        <f>'Information Input'!$J$18</f>
        <v>2019</v>
      </c>
      <c r="L2811" s="579" t="s">
        <v>104</v>
      </c>
      <c r="M2811" s="540" t="s">
        <v>105</v>
      </c>
      <c r="N2811" s="541" t="s">
        <v>103</v>
      </c>
      <c r="O2811" s="542" t="s">
        <v>671</v>
      </c>
      <c r="P2811" s="537">
        <v>32</v>
      </c>
      <c r="Q2811" s="541" t="s">
        <v>174</v>
      </c>
      <c r="R2811" s="541" t="s">
        <v>238</v>
      </c>
      <c r="S2811" s="543">
        <f>'Report 1'!$AJ$18</f>
        <v>0</v>
      </c>
      <c r="T2811" s="544">
        <f>'Report 1'!$AJ$52</f>
        <v>0</v>
      </c>
      <c r="U2811" s="545">
        <f>'Report 1'!$AJ$138</f>
        <v>0</v>
      </c>
    </row>
    <row r="2812" spans="2:21">
      <c r="B2812" s="535" t="s">
        <v>669</v>
      </c>
      <c r="C2812" s="536">
        <v>1</v>
      </c>
      <c r="D2812" s="537" t="str">
        <f>'Information Input'!$M$14</f>
        <v xml:space="preserve">      -      </v>
      </c>
      <c r="E2812" s="537" t="s">
        <v>138</v>
      </c>
      <c r="F2812" s="538">
        <f t="shared" si="366"/>
        <v>43739</v>
      </c>
      <c r="G2812" s="538">
        <f t="shared" si="367"/>
        <v>43830</v>
      </c>
      <c r="H2812" s="538">
        <f>'Information Input'!$H$35</f>
        <v>43555</v>
      </c>
      <c r="I2812" s="537" t="str">
        <f>'Information Input'!$J$22</f>
        <v>Quarterly</v>
      </c>
      <c r="J2812" s="538">
        <f>'Information Input'!$H$30</f>
        <v>43555</v>
      </c>
      <c r="K2812" s="537">
        <f>'Information Input'!$J$18</f>
        <v>2019</v>
      </c>
      <c r="L2812" s="579" t="s">
        <v>104</v>
      </c>
      <c r="M2812" s="540" t="s">
        <v>105</v>
      </c>
      <c r="N2812" s="541" t="s">
        <v>103</v>
      </c>
      <c r="O2812" s="542" t="s">
        <v>671</v>
      </c>
      <c r="P2812" s="537">
        <v>33</v>
      </c>
      <c r="Q2812" s="541" t="s">
        <v>175</v>
      </c>
      <c r="R2812" s="541" t="s">
        <v>233</v>
      </c>
      <c r="S2812" s="543">
        <f>'Report 1'!$AJ$18</f>
        <v>0</v>
      </c>
      <c r="T2812" s="544">
        <f>'Report 1'!$AJ$53</f>
        <v>0</v>
      </c>
      <c r="U2812" s="545">
        <f>'Report 1'!$AJ$139</f>
        <v>0</v>
      </c>
    </row>
    <row r="2813" spans="2:21">
      <c r="B2813" s="535" t="s">
        <v>669</v>
      </c>
      <c r="C2813" s="536">
        <v>1</v>
      </c>
      <c r="D2813" s="537" t="str">
        <f>'Information Input'!$M$14</f>
        <v xml:space="preserve">      -      </v>
      </c>
      <c r="E2813" s="537" t="s">
        <v>138</v>
      </c>
      <c r="F2813" s="538">
        <f t="shared" si="366"/>
        <v>43739</v>
      </c>
      <c r="G2813" s="538">
        <f t="shared" si="367"/>
        <v>43830</v>
      </c>
      <c r="H2813" s="538">
        <f>'Information Input'!$H$35</f>
        <v>43555</v>
      </c>
      <c r="I2813" s="537" t="str">
        <f>'Information Input'!$J$22</f>
        <v>Quarterly</v>
      </c>
      <c r="J2813" s="538">
        <f>'Information Input'!$H$30</f>
        <v>43555</v>
      </c>
      <c r="K2813" s="537">
        <f>'Information Input'!$J$18</f>
        <v>2019</v>
      </c>
      <c r="L2813" s="579" t="s">
        <v>104</v>
      </c>
      <c r="M2813" s="540" t="s">
        <v>105</v>
      </c>
      <c r="N2813" s="541" t="s">
        <v>103</v>
      </c>
      <c r="O2813" s="542" t="s">
        <v>671</v>
      </c>
      <c r="P2813" s="537">
        <v>34</v>
      </c>
      <c r="Q2813" s="541" t="s">
        <v>176</v>
      </c>
      <c r="R2813" s="541" t="s">
        <v>238</v>
      </c>
      <c r="S2813" s="543">
        <f>'Report 1'!$AJ$18</f>
        <v>0</v>
      </c>
      <c r="T2813" s="544">
        <f>'Report 1'!$AJ$54</f>
        <v>0</v>
      </c>
      <c r="U2813" s="545">
        <f>'Report 1'!$AJ$140</f>
        <v>0</v>
      </c>
    </row>
    <row r="2814" spans="2:21">
      <c r="B2814" s="535" t="s">
        <v>669</v>
      </c>
      <c r="C2814" s="536">
        <v>1</v>
      </c>
      <c r="D2814" s="537" t="str">
        <f>'Information Input'!$M$14</f>
        <v xml:space="preserve">      -      </v>
      </c>
      <c r="E2814" s="537" t="s">
        <v>138</v>
      </c>
      <c r="F2814" s="538">
        <f t="shared" si="366"/>
        <v>43739</v>
      </c>
      <c r="G2814" s="538">
        <f t="shared" si="367"/>
        <v>43830</v>
      </c>
      <c r="H2814" s="538">
        <f>'Information Input'!$H$35</f>
        <v>43555</v>
      </c>
      <c r="I2814" s="537" t="str">
        <f>'Information Input'!$J$22</f>
        <v>Quarterly</v>
      </c>
      <c r="J2814" s="538">
        <f>'Information Input'!$H$30</f>
        <v>43555</v>
      </c>
      <c r="K2814" s="537">
        <f>'Information Input'!$J$18</f>
        <v>2019</v>
      </c>
      <c r="L2814" s="579" t="s">
        <v>104</v>
      </c>
      <c r="M2814" s="540" t="s">
        <v>105</v>
      </c>
      <c r="N2814" s="541" t="s">
        <v>103</v>
      </c>
      <c r="O2814" s="542" t="s">
        <v>671</v>
      </c>
      <c r="P2814" s="537">
        <v>35</v>
      </c>
      <c r="Q2814" s="541" t="s">
        <v>177</v>
      </c>
      <c r="R2814" s="541" t="s">
        <v>235</v>
      </c>
      <c r="S2814" s="543">
        <f>'Report 1'!$AJ$18</f>
        <v>0</v>
      </c>
      <c r="T2814" s="544">
        <f>'Report 1'!$AJ$55</f>
        <v>0</v>
      </c>
      <c r="U2814" s="545">
        <f>'Report 1'!$AJ$141</f>
        <v>0</v>
      </c>
    </row>
    <row r="2815" spans="2:21">
      <c r="B2815" s="535" t="s">
        <v>669</v>
      </c>
      <c r="C2815" s="536">
        <v>1</v>
      </c>
      <c r="D2815" s="537" t="str">
        <f>'Information Input'!$M$14</f>
        <v xml:space="preserve">      -      </v>
      </c>
      <c r="E2815" s="537" t="s">
        <v>138</v>
      </c>
      <c r="F2815" s="538">
        <f t="shared" si="366"/>
        <v>43739</v>
      </c>
      <c r="G2815" s="538">
        <f t="shared" si="367"/>
        <v>43830</v>
      </c>
      <c r="H2815" s="538">
        <f>'Information Input'!$H$35</f>
        <v>43555</v>
      </c>
      <c r="I2815" s="537" t="str">
        <f>'Information Input'!$J$22</f>
        <v>Quarterly</v>
      </c>
      <c r="J2815" s="538">
        <f>'Information Input'!$H$30</f>
        <v>43555</v>
      </c>
      <c r="K2815" s="537">
        <f>'Information Input'!$J$18</f>
        <v>2019</v>
      </c>
      <c r="L2815" s="579" t="s">
        <v>104</v>
      </c>
      <c r="M2815" s="540" t="s">
        <v>105</v>
      </c>
      <c r="N2815" s="541" t="s">
        <v>103</v>
      </c>
      <c r="O2815" s="542" t="s">
        <v>671</v>
      </c>
      <c r="P2815" s="537">
        <v>36</v>
      </c>
      <c r="Q2815" s="541" t="s">
        <v>178</v>
      </c>
      <c r="R2815" s="541" t="s">
        <v>235</v>
      </c>
      <c r="S2815" s="543">
        <f>'Report 1'!$AJ$18</f>
        <v>0</v>
      </c>
      <c r="T2815" s="544">
        <f>'Report 1'!$AJ$56</f>
        <v>0</v>
      </c>
      <c r="U2815" s="545">
        <f>'Report 1'!$AJ$142</f>
        <v>0</v>
      </c>
    </row>
    <row r="2816" spans="2:21">
      <c r="B2816" s="535" t="s">
        <v>669</v>
      </c>
      <c r="C2816" s="536">
        <v>1</v>
      </c>
      <c r="D2816" s="537" t="str">
        <f>'Information Input'!$M$14</f>
        <v xml:space="preserve">      -      </v>
      </c>
      <c r="E2816" s="537" t="s">
        <v>138</v>
      </c>
      <c r="F2816" s="538">
        <f t="shared" si="366"/>
        <v>43739</v>
      </c>
      <c r="G2816" s="538">
        <f t="shared" si="367"/>
        <v>43830</v>
      </c>
      <c r="H2816" s="538">
        <f>'Information Input'!$H$35</f>
        <v>43555</v>
      </c>
      <c r="I2816" s="537" t="str">
        <f>'Information Input'!$J$22</f>
        <v>Quarterly</v>
      </c>
      <c r="J2816" s="538">
        <f>'Information Input'!$H$30</f>
        <v>43555</v>
      </c>
      <c r="K2816" s="537">
        <f>'Information Input'!$J$18</f>
        <v>2019</v>
      </c>
      <c r="L2816" s="579" t="s">
        <v>104</v>
      </c>
      <c r="M2816" s="540" t="s">
        <v>105</v>
      </c>
      <c r="N2816" s="541" t="s">
        <v>103</v>
      </c>
      <c r="O2816" s="542" t="s">
        <v>671</v>
      </c>
      <c r="P2816" s="537">
        <v>37</v>
      </c>
      <c r="Q2816" s="541" t="s">
        <v>179</v>
      </c>
      <c r="R2816" s="541" t="s">
        <v>231</v>
      </c>
      <c r="S2816" s="543">
        <f>'Report 1'!$AJ$18</f>
        <v>0</v>
      </c>
      <c r="T2816" s="544">
        <f>'Report 1'!$AJ$57</f>
        <v>0</v>
      </c>
      <c r="U2816" s="545">
        <f>'Report 1'!$AJ$143</f>
        <v>0</v>
      </c>
    </row>
    <row r="2817" spans="2:21">
      <c r="B2817" s="535" t="s">
        <v>669</v>
      </c>
      <c r="C2817" s="536">
        <v>1</v>
      </c>
      <c r="D2817" s="537" t="str">
        <f>'Information Input'!$M$14</f>
        <v xml:space="preserve">      -      </v>
      </c>
      <c r="E2817" s="537" t="s">
        <v>138</v>
      </c>
      <c r="F2817" s="538">
        <f t="shared" si="366"/>
        <v>43739</v>
      </c>
      <c r="G2817" s="538">
        <f t="shared" si="367"/>
        <v>43830</v>
      </c>
      <c r="H2817" s="538">
        <f>'Information Input'!$H$35</f>
        <v>43555</v>
      </c>
      <c r="I2817" s="537" t="str">
        <f>'Information Input'!$J$22</f>
        <v>Quarterly</v>
      </c>
      <c r="J2817" s="538">
        <f>'Information Input'!$H$30</f>
        <v>43555</v>
      </c>
      <c r="K2817" s="537">
        <f>'Information Input'!$J$18</f>
        <v>2019</v>
      </c>
      <c r="L2817" s="579" t="s">
        <v>104</v>
      </c>
      <c r="M2817" s="540" t="s">
        <v>105</v>
      </c>
      <c r="N2817" s="541" t="s">
        <v>103</v>
      </c>
      <c r="O2817" s="542" t="s">
        <v>671</v>
      </c>
      <c r="P2817" s="537">
        <v>38</v>
      </c>
      <c r="Q2817" s="541" t="s">
        <v>180</v>
      </c>
      <c r="R2817" s="541" t="s">
        <v>233</v>
      </c>
      <c r="S2817" s="543">
        <f>'Report 1'!$AJ$18</f>
        <v>0</v>
      </c>
      <c r="T2817" s="544">
        <f>'Report 1'!$AJ$58</f>
        <v>0</v>
      </c>
      <c r="U2817" s="545">
        <f>'Report 1'!$AJ$144</f>
        <v>0</v>
      </c>
    </row>
    <row r="2818" spans="2:21">
      <c r="B2818" s="535" t="s">
        <v>669</v>
      </c>
      <c r="C2818" s="536">
        <v>1</v>
      </c>
      <c r="D2818" s="537" t="str">
        <f>'Information Input'!$M$14</f>
        <v xml:space="preserve">      -      </v>
      </c>
      <c r="E2818" s="537" t="s">
        <v>138</v>
      </c>
      <c r="F2818" s="538">
        <f t="shared" si="366"/>
        <v>43739</v>
      </c>
      <c r="G2818" s="538">
        <f t="shared" si="367"/>
        <v>43830</v>
      </c>
      <c r="H2818" s="538">
        <f>'Information Input'!$H$35</f>
        <v>43555</v>
      </c>
      <c r="I2818" s="537" t="str">
        <f>'Information Input'!$J$22</f>
        <v>Quarterly</v>
      </c>
      <c r="J2818" s="538">
        <f>'Information Input'!$H$30</f>
        <v>43555</v>
      </c>
      <c r="K2818" s="537">
        <f>'Information Input'!$J$18</f>
        <v>2019</v>
      </c>
      <c r="L2818" s="579" t="s">
        <v>104</v>
      </c>
      <c r="M2818" s="540" t="s">
        <v>105</v>
      </c>
      <c r="N2818" s="541" t="s">
        <v>103</v>
      </c>
      <c r="O2818" s="542" t="s">
        <v>671</v>
      </c>
      <c r="P2818" s="537">
        <v>39</v>
      </c>
      <c r="Q2818" s="541" t="s">
        <v>181</v>
      </c>
      <c r="R2818" s="541" t="s">
        <v>233</v>
      </c>
      <c r="S2818" s="543">
        <f>'Report 1'!$AJ$18</f>
        <v>0</v>
      </c>
      <c r="T2818" s="544">
        <f>'Report 1'!$AJ$59</f>
        <v>0</v>
      </c>
      <c r="U2818" s="545">
        <f>'Report 1'!$AJ$145</f>
        <v>0</v>
      </c>
    </row>
    <row r="2819" spans="2:21">
      <c r="B2819" s="535" t="s">
        <v>669</v>
      </c>
      <c r="C2819" s="536">
        <v>1</v>
      </c>
      <c r="D2819" s="537" t="str">
        <f>'Information Input'!$M$14</f>
        <v xml:space="preserve">      -      </v>
      </c>
      <c r="E2819" s="537" t="s">
        <v>138</v>
      </c>
      <c r="F2819" s="538">
        <f t="shared" si="366"/>
        <v>43739</v>
      </c>
      <c r="G2819" s="538">
        <f t="shared" si="367"/>
        <v>43830</v>
      </c>
      <c r="H2819" s="538">
        <f>'Information Input'!$H$35</f>
        <v>43555</v>
      </c>
      <c r="I2819" s="537" t="str">
        <f>'Information Input'!$J$22</f>
        <v>Quarterly</v>
      </c>
      <c r="J2819" s="538">
        <f>'Information Input'!$H$30</f>
        <v>43555</v>
      </c>
      <c r="K2819" s="537">
        <f>'Information Input'!$J$18</f>
        <v>2019</v>
      </c>
      <c r="L2819" s="579" t="s">
        <v>104</v>
      </c>
      <c r="M2819" s="540" t="s">
        <v>105</v>
      </c>
      <c r="N2819" s="541" t="s">
        <v>103</v>
      </c>
      <c r="O2819" s="542" t="s">
        <v>671</v>
      </c>
      <c r="P2819" s="537">
        <v>40</v>
      </c>
      <c r="Q2819" s="541" t="s">
        <v>182</v>
      </c>
      <c r="R2819" s="541" t="s">
        <v>238</v>
      </c>
      <c r="S2819" s="543">
        <f>'Report 1'!$AJ$18</f>
        <v>0</v>
      </c>
      <c r="T2819" s="544">
        <f>'Report 1'!$AJ$60</f>
        <v>0</v>
      </c>
      <c r="U2819" s="545">
        <f>'Report 1'!$AJ$146</f>
        <v>0</v>
      </c>
    </row>
    <row r="2820" spans="2:21">
      <c r="B2820" s="535" t="s">
        <v>669</v>
      </c>
      <c r="C2820" s="536">
        <v>1</v>
      </c>
      <c r="D2820" s="537" t="str">
        <f>'Information Input'!$M$14</f>
        <v xml:space="preserve">      -      </v>
      </c>
      <c r="E2820" s="537" t="s">
        <v>138</v>
      </c>
      <c r="F2820" s="538">
        <f t="shared" si="366"/>
        <v>43739</v>
      </c>
      <c r="G2820" s="538">
        <f t="shared" si="367"/>
        <v>43830</v>
      </c>
      <c r="H2820" s="538">
        <f>'Information Input'!$H$35</f>
        <v>43555</v>
      </c>
      <c r="I2820" s="537" t="str">
        <f>'Information Input'!$J$22</f>
        <v>Quarterly</v>
      </c>
      <c r="J2820" s="538">
        <f>'Information Input'!$H$30</f>
        <v>43555</v>
      </c>
      <c r="K2820" s="537">
        <f>'Information Input'!$J$18</f>
        <v>2019</v>
      </c>
      <c r="L2820" s="579" t="s">
        <v>104</v>
      </c>
      <c r="M2820" s="540" t="s">
        <v>105</v>
      </c>
      <c r="N2820" s="541" t="s">
        <v>103</v>
      </c>
      <c r="O2820" s="542" t="s">
        <v>671</v>
      </c>
      <c r="P2820" s="537">
        <v>41</v>
      </c>
      <c r="Q2820" s="541" t="s">
        <v>183</v>
      </c>
      <c r="R2820" s="541" t="s">
        <v>238</v>
      </c>
      <c r="S2820" s="543">
        <f>'Report 1'!$AJ$18</f>
        <v>0</v>
      </c>
      <c r="T2820" s="544">
        <f>'Report 1'!$AJ$61</f>
        <v>0</v>
      </c>
      <c r="U2820" s="545">
        <f>'Report 1'!$AJ$147</f>
        <v>0</v>
      </c>
    </row>
    <row r="2821" spans="2:21">
      <c r="B2821" s="535" t="s">
        <v>669</v>
      </c>
      <c r="C2821" s="536">
        <v>1</v>
      </c>
      <c r="D2821" s="537" t="str">
        <f>'Information Input'!$M$14</f>
        <v xml:space="preserve">      -      </v>
      </c>
      <c r="E2821" s="537" t="s">
        <v>138</v>
      </c>
      <c r="F2821" s="538">
        <f t="shared" si="366"/>
        <v>43739</v>
      </c>
      <c r="G2821" s="538">
        <f t="shared" si="367"/>
        <v>43830</v>
      </c>
      <c r="H2821" s="538">
        <f>'Information Input'!$H$35</f>
        <v>43555</v>
      </c>
      <c r="I2821" s="537" t="str">
        <f>'Information Input'!$J$22</f>
        <v>Quarterly</v>
      </c>
      <c r="J2821" s="538">
        <f>'Information Input'!$H$30</f>
        <v>43555</v>
      </c>
      <c r="K2821" s="537">
        <f>'Information Input'!$J$18</f>
        <v>2019</v>
      </c>
      <c r="L2821" s="579" t="s">
        <v>104</v>
      </c>
      <c r="M2821" s="540" t="s">
        <v>105</v>
      </c>
      <c r="N2821" s="541" t="s">
        <v>103</v>
      </c>
      <c r="O2821" s="542" t="s">
        <v>671</v>
      </c>
      <c r="P2821" s="537">
        <v>42</v>
      </c>
      <c r="Q2821" s="541" t="s">
        <v>184</v>
      </c>
      <c r="R2821" s="541" t="s">
        <v>233</v>
      </c>
      <c r="S2821" s="543">
        <f>'Report 1'!$AJ$18</f>
        <v>0</v>
      </c>
      <c r="T2821" s="544">
        <f>'Report 1'!$AJ$62</f>
        <v>0</v>
      </c>
      <c r="U2821" s="545">
        <f>'Report 1'!$AJ$148</f>
        <v>0</v>
      </c>
    </row>
    <row r="2822" spans="2:21">
      <c r="B2822" s="535" t="s">
        <v>669</v>
      </c>
      <c r="C2822" s="536">
        <v>1</v>
      </c>
      <c r="D2822" s="537" t="str">
        <f>'Information Input'!$M$14</f>
        <v xml:space="preserve">      -      </v>
      </c>
      <c r="E2822" s="537" t="s">
        <v>138</v>
      </c>
      <c r="F2822" s="538">
        <f t="shared" si="366"/>
        <v>43739</v>
      </c>
      <c r="G2822" s="538">
        <f t="shared" si="367"/>
        <v>43830</v>
      </c>
      <c r="H2822" s="538">
        <f>'Information Input'!$H$35</f>
        <v>43555</v>
      </c>
      <c r="I2822" s="537" t="str">
        <f>'Information Input'!$J$22</f>
        <v>Quarterly</v>
      </c>
      <c r="J2822" s="538">
        <f>'Information Input'!$H$30</f>
        <v>43555</v>
      </c>
      <c r="K2822" s="537">
        <f>'Information Input'!$J$18</f>
        <v>2019</v>
      </c>
      <c r="L2822" s="579" t="s">
        <v>104</v>
      </c>
      <c r="M2822" s="540" t="s">
        <v>105</v>
      </c>
      <c r="N2822" s="541" t="s">
        <v>103</v>
      </c>
      <c r="O2822" s="542" t="s">
        <v>671</v>
      </c>
      <c r="P2822" s="537">
        <v>43</v>
      </c>
      <c r="Q2822" s="541" t="s">
        <v>185</v>
      </c>
      <c r="R2822" s="541" t="s">
        <v>233</v>
      </c>
      <c r="S2822" s="543">
        <f>'Report 1'!$AJ$18</f>
        <v>0</v>
      </c>
      <c r="T2822" s="544">
        <f>'Report 1'!$AJ$63</f>
        <v>0</v>
      </c>
      <c r="U2822" s="545">
        <f>'Report 1'!$AJ$149</f>
        <v>0</v>
      </c>
    </row>
    <row r="2823" spans="2:21">
      <c r="B2823" s="535" t="s">
        <v>669</v>
      </c>
      <c r="C2823" s="536">
        <v>1</v>
      </c>
      <c r="D2823" s="537" t="str">
        <f>'Information Input'!$M$14</f>
        <v xml:space="preserve">      -      </v>
      </c>
      <c r="E2823" s="537" t="s">
        <v>138</v>
      </c>
      <c r="F2823" s="538">
        <f t="shared" si="366"/>
        <v>43739</v>
      </c>
      <c r="G2823" s="538">
        <f t="shared" si="367"/>
        <v>43830</v>
      </c>
      <c r="H2823" s="538">
        <f>'Information Input'!$H$35</f>
        <v>43555</v>
      </c>
      <c r="I2823" s="537" t="str">
        <f>'Information Input'!$J$22</f>
        <v>Quarterly</v>
      </c>
      <c r="J2823" s="538">
        <f>'Information Input'!$H$30</f>
        <v>43555</v>
      </c>
      <c r="K2823" s="537">
        <f>'Information Input'!$J$18</f>
        <v>2019</v>
      </c>
      <c r="L2823" s="579" t="s">
        <v>104</v>
      </c>
      <c r="M2823" s="540" t="s">
        <v>105</v>
      </c>
      <c r="N2823" s="541" t="s">
        <v>103</v>
      </c>
      <c r="O2823" s="542" t="s">
        <v>674</v>
      </c>
      <c r="P2823" s="537">
        <v>44</v>
      </c>
      <c r="Q2823" s="541" t="s">
        <v>186</v>
      </c>
      <c r="R2823" s="541" t="s">
        <v>239</v>
      </c>
      <c r="S2823" s="543">
        <f>'Report 1'!$AJ$18</f>
        <v>0</v>
      </c>
      <c r="T2823" s="544">
        <f>'Report 1'!$AJ$64</f>
        <v>0</v>
      </c>
      <c r="U2823" s="545">
        <f>'Report 1'!$AJ$150</f>
        <v>0</v>
      </c>
    </row>
    <row r="2824" spans="2:21">
      <c r="B2824" s="535" t="s">
        <v>669</v>
      </c>
      <c r="C2824" s="536">
        <v>1</v>
      </c>
      <c r="D2824" s="537" t="str">
        <f>'Information Input'!$M$14</f>
        <v xml:space="preserve">      -      </v>
      </c>
      <c r="E2824" s="537" t="s">
        <v>138</v>
      </c>
      <c r="F2824" s="538">
        <f t="shared" si="366"/>
        <v>43739</v>
      </c>
      <c r="G2824" s="538">
        <f t="shared" si="367"/>
        <v>43830</v>
      </c>
      <c r="H2824" s="538">
        <f>'Information Input'!$H$35</f>
        <v>43555</v>
      </c>
      <c r="I2824" s="537" t="str">
        <f>'Information Input'!$J$22</f>
        <v>Quarterly</v>
      </c>
      <c r="J2824" s="538">
        <f>'Information Input'!$H$30</f>
        <v>43555</v>
      </c>
      <c r="K2824" s="537">
        <f>'Information Input'!$J$18</f>
        <v>2019</v>
      </c>
      <c r="L2824" s="579" t="s">
        <v>104</v>
      </c>
      <c r="M2824" s="540" t="s">
        <v>105</v>
      </c>
      <c r="N2824" s="541" t="s">
        <v>103</v>
      </c>
      <c r="O2824" s="542" t="s">
        <v>675</v>
      </c>
      <c r="P2824" s="537">
        <v>45</v>
      </c>
      <c r="Q2824" s="541" t="s">
        <v>187</v>
      </c>
      <c r="R2824" s="541" t="s">
        <v>239</v>
      </c>
      <c r="S2824" s="543">
        <f>'Report 1'!$AJ$18</f>
        <v>0</v>
      </c>
      <c r="T2824" s="544">
        <f>'Report 1'!$AJ$65</f>
        <v>0</v>
      </c>
      <c r="U2824" s="545">
        <f>'Report 1'!$AJ$151</f>
        <v>0</v>
      </c>
    </row>
    <row r="2825" spans="2:21">
      <c r="B2825" s="535" t="s">
        <v>669</v>
      </c>
      <c r="C2825" s="536">
        <v>1</v>
      </c>
      <c r="D2825" s="537" t="str">
        <f>'Information Input'!$M$14</f>
        <v xml:space="preserve">      -      </v>
      </c>
      <c r="E2825" s="537" t="s">
        <v>138</v>
      </c>
      <c r="F2825" s="538">
        <f t="shared" si="366"/>
        <v>43739</v>
      </c>
      <c r="G2825" s="538">
        <f t="shared" si="367"/>
        <v>43830</v>
      </c>
      <c r="H2825" s="538">
        <f>'Information Input'!$H$35</f>
        <v>43555</v>
      </c>
      <c r="I2825" s="537" t="str">
        <f>'Information Input'!$J$22</f>
        <v>Quarterly</v>
      </c>
      <c r="J2825" s="538">
        <f>'Information Input'!$H$30</f>
        <v>43555</v>
      </c>
      <c r="K2825" s="537">
        <f>'Information Input'!$J$18</f>
        <v>2019</v>
      </c>
      <c r="L2825" s="579" t="s">
        <v>104</v>
      </c>
      <c r="M2825" s="540" t="s">
        <v>105</v>
      </c>
      <c r="N2825" s="541" t="s">
        <v>103</v>
      </c>
      <c r="O2825" s="542" t="s">
        <v>675</v>
      </c>
      <c r="P2825" s="537">
        <v>46</v>
      </c>
      <c r="Q2825" s="541" t="s">
        <v>188</v>
      </c>
      <c r="R2825" s="541" t="s">
        <v>239</v>
      </c>
      <c r="S2825" s="543">
        <f>'Report 1'!$AJ$18</f>
        <v>0</v>
      </c>
      <c r="T2825" s="544">
        <f>'Report 1'!$AJ$66</f>
        <v>0</v>
      </c>
      <c r="U2825" s="545">
        <f>'Report 1'!$AJ$152</f>
        <v>0</v>
      </c>
    </row>
    <row r="2826" spans="2:21">
      <c r="B2826" s="535" t="s">
        <v>669</v>
      </c>
      <c r="C2826" s="536">
        <v>1</v>
      </c>
      <c r="D2826" s="537" t="str">
        <f>'Information Input'!$M$14</f>
        <v xml:space="preserve">      -      </v>
      </c>
      <c r="E2826" s="537" t="s">
        <v>138</v>
      </c>
      <c r="F2826" s="538">
        <f t="shared" si="366"/>
        <v>43739</v>
      </c>
      <c r="G2826" s="538">
        <f t="shared" si="367"/>
        <v>43830</v>
      </c>
      <c r="H2826" s="538">
        <f>'Information Input'!$H$35</f>
        <v>43555</v>
      </c>
      <c r="I2826" s="537" t="str">
        <f>'Information Input'!$J$22</f>
        <v>Quarterly</v>
      </c>
      <c r="J2826" s="538">
        <f>'Information Input'!$H$30</f>
        <v>43555</v>
      </c>
      <c r="K2826" s="537">
        <f>'Information Input'!$J$18</f>
        <v>2019</v>
      </c>
      <c r="L2826" s="579" t="s">
        <v>104</v>
      </c>
      <c r="M2826" s="540" t="s">
        <v>105</v>
      </c>
      <c r="N2826" s="541" t="s">
        <v>103</v>
      </c>
      <c r="O2826" s="542" t="s">
        <v>675</v>
      </c>
      <c r="P2826" s="537">
        <v>47</v>
      </c>
      <c r="Q2826" s="541" t="s">
        <v>189</v>
      </c>
      <c r="R2826" s="541" t="s">
        <v>239</v>
      </c>
      <c r="S2826" s="543">
        <f>'Report 1'!$AJ$18</f>
        <v>0</v>
      </c>
      <c r="T2826" s="544">
        <f>'Report 1'!$AJ$67</f>
        <v>0</v>
      </c>
      <c r="U2826" s="545">
        <f>'Report 1'!$AJ$153</f>
        <v>0</v>
      </c>
    </row>
    <row r="2827" spans="2:21">
      <c r="B2827" s="535" t="s">
        <v>669</v>
      </c>
      <c r="C2827" s="536">
        <v>1</v>
      </c>
      <c r="D2827" s="537" t="str">
        <f>'Information Input'!$M$14</f>
        <v xml:space="preserve">      -      </v>
      </c>
      <c r="E2827" s="537" t="s">
        <v>138</v>
      </c>
      <c r="F2827" s="538">
        <f t="shared" si="366"/>
        <v>43739</v>
      </c>
      <c r="G2827" s="538">
        <f t="shared" si="367"/>
        <v>43830</v>
      </c>
      <c r="H2827" s="538">
        <f>'Information Input'!$H$35</f>
        <v>43555</v>
      </c>
      <c r="I2827" s="537" t="str">
        <f>'Information Input'!$J$22</f>
        <v>Quarterly</v>
      </c>
      <c r="J2827" s="538">
        <f>'Information Input'!$H$30</f>
        <v>43555</v>
      </c>
      <c r="K2827" s="537">
        <f>'Information Input'!$J$18</f>
        <v>2019</v>
      </c>
      <c r="L2827" s="579" t="s">
        <v>104</v>
      </c>
      <c r="M2827" s="540" t="s">
        <v>105</v>
      </c>
      <c r="N2827" s="541" t="s">
        <v>103</v>
      </c>
      <c r="O2827" s="542" t="s">
        <v>675</v>
      </c>
      <c r="P2827" s="537">
        <v>48</v>
      </c>
      <c r="Q2827" s="541" t="s">
        <v>190</v>
      </c>
      <c r="R2827" s="541" t="s">
        <v>239</v>
      </c>
      <c r="S2827" s="543">
        <f>'Report 1'!$AJ$18</f>
        <v>0</v>
      </c>
      <c r="T2827" s="544">
        <f>'Report 1'!$AJ$68</f>
        <v>0</v>
      </c>
      <c r="U2827" s="545">
        <f>'Report 1'!$AJ$154</f>
        <v>0</v>
      </c>
    </row>
    <row r="2828" spans="2:21">
      <c r="B2828" s="535" t="s">
        <v>669</v>
      </c>
      <c r="C2828" s="536">
        <v>1</v>
      </c>
      <c r="D2828" s="537" t="str">
        <f>'Information Input'!$M$14</f>
        <v xml:space="preserve">      -      </v>
      </c>
      <c r="E2828" s="537" t="s">
        <v>138</v>
      </c>
      <c r="F2828" s="538">
        <f t="shared" si="366"/>
        <v>43739</v>
      </c>
      <c r="G2828" s="538">
        <f t="shared" si="367"/>
        <v>43830</v>
      </c>
      <c r="H2828" s="538">
        <f>'Information Input'!$H$35</f>
        <v>43555</v>
      </c>
      <c r="I2828" s="537" t="str">
        <f>'Information Input'!$J$22</f>
        <v>Quarterly</v>
      </c>
      <c r="J2828" s="538">
        <f>'Information Input'!$H$30</f>
        <v>43555</v>
      </c>
      <c r="K2828" s="537">
        <f>'Information Input'!$J$18</f>
        <v>2019</v>
      </c>
      <c r="L2828" s="579" t="s">
        <v>104</v>
      </c>
      <c r="M2828" s="540" t="s">
        <v>105</v>
      </c>
      <c r="N2828" s="541" t="s">
        <v>103</v>
      </c>
      <c r="O2828" s="542" t="s">
        <v>675</v>
      </c>
      <c r="P2828" s="537">
        <v>49</v>
      </c>
      <c r="Q2828" s="541" t="s">
        <v>191</v>
      </c>
      <c r="R2828" s="541" t="s">
        <v>239</v>
      </c>
      <c r="S2828" s="543">
        <f>'Report 1'!$AJ$18</f>
        <v>0</v>
      </c>
      <c r="T2828" s="544">
        <f>'Report 1'!$AJ$69</f>
        <v>0</v>
      </c>
      <c r="U2828" s="545">
        <f>'Report 1'!$AJ$155</f>
        <v>0</v>
      </c>
    </row>
    <row r="2829" spans="2:21">
      <c r="B2829" s="535" t="s">
        <v>669</v>
      </c>
      <c r="C2829" s="536">
        <v>1</v>
      </c>
      <c r="D2829" s="537" t="str">
        <f>'Information Input'!$M$14</f>
        <v xml:space="preserve">      -      </v>
      </c>
      <c r="E2829" s="537" t="s">
        <v>138</v>
      </c>
      <c r="F2829" s="538">
        <f t="shared" si="366"/>
        <v>43739</v>
      </c>
      <c r="G2829" s="538">
        <f t="shared" si="367"/>
        <v>43830</v>
      </c>
      <c r="H2829" s="538">
        <f>'Information Input'!$H$35</f>
        <v>43555</v>
      </c>
      <c r="I2829" s="537" t="str">
        <f>'Information Input'!$J$22</f>
        <v>Quarterly</v>
      </c>
      <c r="J2829" s="538">
        <f>'Information Input'!$H$30</f>
        <v>43555</v>
      </c>
      <c r="K2829" s="537">
        <f>'Information Input'!$J$18</f>
        <v>2019</v>
      </c>
      <c r="L2829" s="579" t="s">
        <v>104</v>
      </c>
      <c r="M2829" s="540" t="s">
        <v>105</v>
      </c>
      <c r="N2829" s="541" t="s">
        <v>103</v>
      </c>
      <c r="O2829" s="542" t="s">
        <v>675</v>
      </c>
      <c r="P2829" s="537">
        <v>50</v>
      </c>
      <c r="Q2829" s="541" t="s">
        <v>192</v>
      </c>
      <c r="R2829" s="541" t="s">
        <v>239</v>
      </c>
      <c r="S2829" s="543">
        <f>'Report 1'!$AJ$18</f>
        <v>0</v>
      </c>
      <c r="T2829" s="544">
        <f>'Report 1'!$AJ$70</f>
        <v>0</v>
      </c>
      <c r="U2829" s="545">
        <f>'Report 1'!$AJ$156</f>
        <v>0</v>
      </c>
    </row>
    <row r="2830" spans="2:21">
      <c r="B2830" s="535" t="s">
        <v>669</v>
      </c>
      <c r="C2830" s="536">
        <v>1</v>
      </c>
      <c r="D2830" s="537" t="str">
        <f>'Information Input'!$M$14</f>
        <v xml:space="preserve">      -      </v>
      </c>
      <c r="E2830" s="537" t="s">
        <v>138</v>
      </c>
      <c r="F2830" s="538">
        <f t="shared" si="366"/>
        <v>43739</v>
      </c>
      <c r="G2830" s="538">
        <f t="shared" si="367"/>
        <v>43830</v>
      </c>
      <c r="H2830" s="538">
        <f>'Information Input'!$H$35</f>
        <v>43555</v>
      </c>
      <c r="I2830" s="537" t="str">
        <f>'Information Input'!$J$22</f>
        <v>Quarterly</v>
      </c>
      <c r="J2830" s="538">
        <f>'Information Input'!$H$30</f>
        <v>43555</v>
      </c>
      <c r="K2830" s="537">
        <f>'Information Input'!$J$18</f>
        <v>2019</v>
      </c>
      <c r="L2830" s="579" t="s">
        <v>104</v>
      </c>
      <c r="M2830" s="540" t="s">
        <v>105</v>
      </c>
      <c r="N2830" s="541" t="s">
        <v>103</v>
      </c>
      <c r="O2830" s="542" t="s">
        <v>675</v>
      </c>
      <c r="P2830" s="537">
        <v>51</v>
      </c>
      <c r="Q2830" s="541" t="s">
        <v>193</v>
      </c>
      <c r="R2830" s="541" t="s">
        <v>239</v>
      </c>
      <c r="S2830" s="543">
        <f>'Report 1'!$AJ$18</f>
        <v>0</v>
      </c>
      <c r="T2830" s="544">
        <f>'Report 1'!$AJ$71</f>
        <v>0</v>
      </c>
      <c r="U2830" s="545">
        <f>'Report 1'!$AJ$157</f>
        <v>0</v>
      </c>
    </row>
    <row r="2831" spans="2:21">
      <c r="B2831" s="535" t="s">
        <v>669</v>
      </c>
      <c r="C2831" s="536">
        <v>1</v>
      </c>
      <c r="D2831" s="537" t="str">
        <f>'Information Input'!$M$14</f>
        <v xml:space="preserve">      -      </v>
      </c>
      <c r="E2831" s="537" t="s">
        <v>138</v>
      </c>
      <c r="F2831" s="538">
        <f t="shared" si="366"/>
        <v>43739</v>
      </c>
      <c r="G2831" s="538">
        <f t="shared" si="367"/>
        <v>43830</v>
      </c>
      <c r="H2831" s="538">
        <f>'Information Input'!$H$35</f>
        <v>43555</v>
      </c>
      <c r="I2831" s="537" t="str">
        <f>'Information Input'!$J$22</f>
        <v>Quarterly</v>
      </c>
      <c r="J2831" s="538">
        <f>'Information Input'!$H$30</f>
        <v>43555</v>
      </c>
      <c r="K2831" s="537">
        <f>'Information Input'!$J$18</f>
        <v>2019</v>
      </c>
      <c r="L2831" s="579" t="s">
        <v>104</v>
      </c>
      <c r="M2831" s="540" t="s">
        <v>105</v>
      </c>
      <c r="N2831" s="541" t="s">
        <v>103</v>
      </c>
      <c r="O2831" s="542" t="s">
        <v>674</v>
      </c>
      <c r="P2831" s="537">
        <v>52</v>
      </c>
      <c r="Q2831" s="541" t="s">
        <v>194</v>
      </c>
      <c r="R2831" s="541" t="s">
        <v>239</v>
      </c>
      <c r="S2831" s="543">
        <f>'Report 1'!$AJ$18</f>
        <v>0</v>
      </c>
      <c r="T2831" s="544">
        <f>'Report 1'!$AJ$72</f>
        <v>0</v>
      </c>
      <c r="U2831" s="545">
        <f>'Report 1'!$AJ$158</f>
        <v>0</v>
      </c>
    </row>
    <row r="2832" spans="2:21">
      <c r="B2832" s="535" t="s">
        <v>669</v>
      </c>
      <c r="C2832" s="536">
        <v>1</v>
      </c>
      <c r="D2832" s="537" t="str">
        <f>'Information Input'!$M$14</f>
        <v xml:space="preserve">      -      </v>
      </c>
      <c r="E2832" s="537" t="s">
        <v>138</v>
      </c>
      <c r="F2832" s="538">
        <f t="shared" si="366"/>
        <v>43739</v>
      </c>
      <c r="G2832" s="538">
        <f t="shared" si="367"/>
        <v>43830</v>
      </c>
      <c r="H2832" s="538">
        <f>'Information Input'!$H$35</f>
        <v>43555</v>
      </c>
      <c r="I2832" s="537" t="str">
        <f>'Information Input'!$J$22</f>
        <v>Quarterly</v>
      </c>
      <c r="J2832" s="538">
        <f>'Information Input'!$H$30</f>
        <v>43555</v>
      </c>
      <c r="K2832" s="537">
        <f>'Information Input'!$J$18</f>
        <v>2019</v>
      </c>
      <c r="L2832" s="579" t="s">
        <v>104</v>
      </c>
      <c r="M2832" s="540" t="s">
        <v>105</v>
      </c>
      <c r="N2832" s="541" t="s">
        <v>103</v>
      </c>
      <c r="O2832" s="542" t="s">
        <v>676</v>
      </c>
      <c r="P2832" s="537">
        <v>53</v>
      </c>
      <c r="Q2832" s="541" t="s">
        <v>195</v>
      </c>
      <c r="R2832" s="541" t="s">
        <v>677</v>
      </c>
      <c r="S2832" s="543">
        <f>'Report 1'!$AJ$18</f>
        <v>0</v>
      </c>
      <c r="T2832" s="544">
        <f>'Report 1'!$AJ$73</f>
        <v>0</v>
      </c>
      <c r="U2832" s="545">
        <f>'Report 1'!$AJ$159</f>
        <v>0</v>
      </c>
    </row>
    <row r="2833" spans="2:21">
      <c r="B2833" s="535" t="s">
        <v>669</v>
      </c>
      <c r="C2833" s="536">
        <v>1</v>
      </c>
      <c r="D2833" s="537" t="str">
        <f>'Information Input'!$M$14</f>
        <v xml:space="preserve">      -      </v>
      </c>
      <c r="E2833" s="537" t="s">
        <v>138</v>
      </c>
      <c r="F2833" s="538">
        <f t="shared" si="366"/>
        <v>43739</v>
      </c>
      <c r="G2833" s="538">
        <f t="shared" si="367"/>
        <v>43830</v>
      </c>
      <c r="H2833" s="538">
        <f>'Information Input'!$H$35</f>
        <v>43555</v>
      </c>
      <c r="I2833" s="537" t="str">
        <f>'Information Input'!$J$22</f>
        <v>Quarterly</v>
      </c>
      <c r="J2833" s="538">
        <f>'Information Input'!$H$30</f>
        <v>43555</v>
      </c>
      <c r="K2833" s="537">
        <f>'Information Input'!$J$18</f>
        <v>2019</v>
      </c>
      <c r="L2833" s="579" t="s">
        <v>104</v>
      </c>
      <c r="M2833" s="540" t="s">
        <v>105</v>
      </c>
      <c r="N2833" s="541" t="s">
        <v>103</v>
      </c>
      <c r="O2833" s="542" t="s">
        <v>676</v>
      </c>
      <c r="P2833" s="537">
        <v>54</v>
      </c>
      <c r="Q2833" s="541" t="s">
        <v>196</v>
      </c>
      <c r="R2833" s="541" t="s">
        <v>677</v>
      </c>
      <c r="S2833" s="543">
        <f>'Report 1'!$AJ$18</f>
        <v>0</v>
      </c>
      <c r="T2833" s="544">
        <f>'Report 1'!$AJ$74</f>
        <v>0</v>
      </c>
      <c r="U2833" s="545">
        <f>'Report 1'!$AJ$160</f>
        <v>0</v>
      </c>
    </row>
    <row r="2834" spans="2:21">
      <c r="B2834" s="535" t="s">
        <v>669</v>
      </c>
      <c r="C2834" s="536">
        <v>1</v>
      </c>
      <c r="D2834" s="537" t="str">
        <f>'Information Input'!$M$14</f>
        <v xml:space="preserve">      -      </v>
      </c>
      <c r="E2834" s="537" t="s">
        <v>138</v>
      </c>
      <c r="F2834" s="538">
        <f t="shared" si="366"/>
        <v>43739</v>
      </c>
      <c r="G2834" s="538">
        <f t="shared" si="367"/>
        <v>43830</v>
      </c>
      <c r="H2834" s="538">
        <f>'Information Input'!$H$35</f>
        <v>43555</v>
      </c>
      <c r="I2834" s="537" t="str">
        <f>'Information Input'!$J$22</f>
        <v>Quarterly</v>
      </c>
      <c r="J2834" s="538">
        <f>'Information Input'!$H$30</f>
        <v>43555</v>
      </c>
      <c r="K2834" s="537">
        <f>'Information Input'!$J$18</f>
        <v>2019</v>
      </c>
      <c r="L2834" s="579" t="s">
        <v>104</v>
      </c>
      <c r="M2834" s="540" t="s">
        <v>105</v>
      </c>
      <c r="N2834" s="541" t="s">
        <v>103</v>
      </c>
      <c r="O2834" s="542" t="s">
        <v>676</v>
      </c>
      <c r="P2834" s="537">
        <v>55</v>
      </c>
      <c r="Q2834" s="541" t="s">
        <v>197</v>
      </c>
      <c r="R2834" s="541" t="s">
        <v>677</v>
      </c>
      <c r="S2834" s="543">
        <f>'Report 1'!$AJ$18</f>
        <v>0</v>
      </c>
      <c r="T2834" s="544">
        <f>'Report 1'!$AJ$75</f>
        <v>0</v>
      </c>
      <c r="U2834" s="545">
        <f>'Report 1'!$AJ$161</f>
        <v>0</v>
      </c>
    </row>
    <row r="2835" spans="2:21">
      <c r="B2835" s="535" t="s">
        <v>669</v>
      </c>
      <c r="C2835" s="536">
        <v>1</v>
      </c>
      <c r="D2835" s="537" t="str">
        <f>'Information Input'!$M$14</f>
        <v xml:space="preserve">      -      </v>
      </c>
      <c r="E2835" s="537" t="s">
        <v>138</v>
      </c>
      <c r="F2835" s="538">
        <f t="shared" si="366"/>
        <v>43739</v>
      </c>
      <c r="G2835" s="538">
        <f t="shared" si="367"/>
        <v>43830</v>
      </c>
      <c r="H2835" s="538">
        <f>'Information Input'!$H$35</f>
        <v>43555</v>
      </c>
      <c r="I2835" s="537" t="str">
        <f>'Information Input'!$J$22</f>
        <v>Quarterly</v>
      </c>
      <c r="J2835" s="538">
        <f>'Information Input'!$H$30</f>
        <v>43555</v>
      </c>
      <c r="K2835" s="537">
        <f>'Information Input'!$J$18</f>
        <v>2019</v>
      </c>
      <c r="L2835" s="579" t="s">
        <v>104</v>
      </c>
      <c r="M2835" s="540" t="s">
        <v>105</v>
      </c>
      <c r="N2835" s="541" t="s">
        <v>103</v>
      </c>
      <c r="O2835" s="542" t="s">
        <v>676</v>
      </c>
      <c r="P2835" s="537">
        <v>56</v>
      </c>
      <c r="Q2835" s="541" t="s">
        <v>198</v>
      </c>
      <c r="R2835" s="541" t="s">
        <v>239</v>
      </c>
      <c r="S2835" s="543">
        <f>'Report 1'!$AJ$18</f>
        <v>0</v>
      </c>
      <c r="T2835" s="544">
        <f>'Report 1'!$AJ$76</f>
        <v>0</v>
      </c>
      <c r="U2835" s="545">
        <f>'Report 1'!$AJ$162</f>
        <v>0</v>
      </c>
    </row>
    <row r="2836" spans="2:21">
      <c r="B2836" s="535" t="s">
        <v>669</v>
      </c>
      <c r="C2836" s="536">
        <v>1</v>
      </c>
      <c r="D2836" s="537" t="str">
        <f>'Information Input'!$M$14</f>
        <v xml:space="preserve">      -      </v>
      </c>
      <c r="E2836" s="537" t="s">
        <v>138</v>
      </c>
      <c r="F2836" s="538">
        <f t="shared" si="366"/>
        <v>43739</v>
      </c>
      <c r="G2836" s="538">
        <f t="shared" si="367"/>
        <v>43830</v>
      </c>
      <c r="H2836" s="538">
        <f>'Information Input'!$H$35</f>
        <v>43555</v>
      </c>
      <c r="I2836" s="537" t="str">
        <f>'Information Input'!$J$22</f>
        <v>Quarterly</v>
      </c>
      <c r="J2836" s="538">
        <f>'Information Input'!$H$30</f>
        <v>43555</v>
      </c>
      <c r="K2836" s="537">
        <f>'Information Input'!$J$18</f>
        <v>2019</v>
      </c>
      <c r="L2836" s="579" t="s">
        <v>104</v>
      </c>
      <c r="M2836" s="540" t="s">
        <v>105</v>
      </c>
      <c r="N2836" s="541" t="s">
        <v>103</v>
      </c>
      <c r="O2836" s="542" t="s">
        <v>674</v>
      </c>
      <c r="P2836" s="537">
        <v>57</v>
      </c>
      <c r="Q2836" s="541" t="s">
        <v>199</v>
      </c>
      <c r="R2836" s="542" t="s">
        <v>239</v>
      </c>
      <c r="S2836" s="543">
        <f>'Report 1'!$AJ$18</f>
        <v>0</v>
      </c>
      <c r="T2836" s="544">
        <f>'Report 1'!$AJ$77</f>
        <v>0</v>
      </c>
      <c r="U2836" s="545">
        <f>'Report 1'!$AJ$163</f>
        <v>0</v>
      </c>
    </row>
    <row r="2837" spans="2:21">
      <c r="B2837" s="535" t="s">
        <v>669</v>
      </c>
      <c r="C2837" s="536">
        <v>1</v>
      </c>
      <c r="D2837" s="537" t="str">
        <f>'Information Input'!$M$14</f>
        <v xml:space="preserve">      -      </v>
      </c>
      <c r="E2837" s="537" t="s">
        <v>138</v>
      </c>
      <c r="F2837" s="538">
        <f t="shared" si="366"/>
        <v>43739</v>
      </c>
      <c r="G2837" s="538">
        <f t="shared" si="367"/>
        <v>43830</v>
      </c>
      <c r="H2837" s="538">
        <f>'Information Input'!$H$35</f>
        <v>43555</v>
      </c>
      <c r="I2837" s="537" t="str">
        <f>'Information Input'!$J$22</f>
        <v>Quarterly</v>
      </c>
      <c r="J2837" s="538">
        <f>'Information Input'!$H$30</f>
        <v>43555</v>
      </c>
      <c r="K2837" s="537">
        <f>'Information Input'!$J$18</f>
        <v>2019</v>
      </c>
      <c r="L2837" s="579" t="s">
        <v>104</v>
      </c>
      <c r="M2837" s="540" t="s">
        <v>105</v>
      </c>
      <c r="N2837" s="541" t="s">
        <v>103</v>
      </c>
      <c r="O2837" s="542" t="s">
        <v>678</v>
      </c>
      <c r="P2837" s="537">
        <v>58</v>
      </c>
      <c r="Q2837" s="541" t="s">
        <v>201</v>
      </c>
      <c r="R2837" s="542" t="s">
        <v>239</v>
      </c>
      <c r="S2837" s="543">
        <f>'Report 1'!$AJ$18</f>
        <v>0</v>
      </c>
      <c r="T2837" s="544">
        <f>'Report 1'!$AJ$79</f>
        <v>0</v>
      </c>
      <c r="U2837" s="545">
        <f>'Report 1'!$AJ$165</f>
        <v>0</v>
      </c>
    </row>
    <row r="2838" spans="2:21">
      <c r="B2838" s="535" t="s">
        <v>669</v>
      </c>
      <c r="C2838" s="536">
        <v>1</v>
      </c>
      <c r="D2838" s="537" t="str">
        <f>'Information Input'!$M$14</f>
        <v xml:space="preserve">      -      </v>
      </c>
      <c r="E2838" s="537" t="s">
        <v>138</v>
      </c>
      <c r="F2838" s="538">
        <f t="shared" si="366"/>
        <v>43739</v>
      </c>
      <c r="G2838" s="538">
        <f t="shared" si="367"/>
        <v>43830</v>
      </c>
      <c r="H2838" s="538">
        <f>'Information Input'!$H$35</f>
        <v>43555</v>
      </c>
      <c r="I2838" s="537" t="str">
        <f>'Information Input'!$J$22</f>
        <v>Quarterly</v>
      </c>
      <c r="J2838" s="538">
        <f>'Information Input'!$H$30</f>
        <v>43555</v>
      </c>
      <c r="K2838" s="537">
        <f>'Information Input'!$J$18</f>
        <v>2019</v>
      </c>
      <c r="L2838" s="579" t="s">
        <v>104</v>
      </c>
      <c r="M2838" s="540" t="s">
        <v>105</v>
      </c>
      <c r="N2838" s="541" t="s">
        <v>103</v>
      </c>
      <c r="O2838" s="542" t="s">
        <v>678</v>
      </c>
      <c r="P2838" s="537">
        <v>59</v>
      </c>
      <c r="Q2838" s="541" t="s">
        <v>202</v>
      </c>
      <c r="R2838" s="542" t="s">
        <v>239</v>
      </c>
      <c r="S2838" s="543">
        <f>'Report 1'!$AJ$18</f>
        <v>0</v>
      </c>
      <c r="T2838" s="544">
        <f>'Report 1'!$AJ$80</f>
        <v>0</v>
      </c>
      <c r="U2838" s="545">
        <f>'Report 1'!$AJ$166</f>
        <v>0</v>
      </c>
    </row>
    <row r="2839" spans="2:21">
      <c r="B2839" s="535" t="s">
        <v>669</v>
      </c>
      <c r="C2839" s="536">
        <v>1</v>
      </c>
      <c r="D2839" s="537" t="str">
        <f>'Information Input'!$M$14</f>
        <v xml:space="preserve">      -      </v>
      </c>
      <c r="E2839" s="537" t="s">
        <v>138</v>
      </c>
      <c r="F2839" s="538">
        <f t="shared" si="366"/>
        <v>43739</v>
      </c>
      <c r="G2839" s="538">
        <f t="shared" si="367"/>
        <v>43830</v>
      </c>
      <c r="H2839" s="538">
        <f>'Information Input'!$H$35</f>
        <v>43555</v>
      </c>
      <c r="I2839" s="537" t="str">
        <f>'Information Input'!$J$22</f>
        <v>Quarterly</v>
      </c>
      <c r="J2839" s="538">
        <f>'Information Input'!$H$30</f>
        <v>43555</v>
      </c>
      <c r="K2839" s="537">
        <f>'Information Input'!$J$18</f>
        <v>2019</v>
      </c>
      <c r="L2839" s="579" t="s">
        <v>104</v>
      </c>
      <c r="M2839" s="540" t="s">
        <v>105</v>
      </c>
      <c r="N2839" s="541" t="s">
        <v>103</v>
      </c>
      <c r="O2839" s="542" t="s">
        <v>678</v>
      </c>
      <c r="P2839" s="537">
        <v>60</v>
      </c>
      <c r="Q2839" s="541" t="s">
        <v>203</v>
      </c>
      <c r="R2839" s="541" t="s">
        <v>239</v>
      </c>
      <c r="S2839" s="543">
        <f>'Report 1'!$AJ$18</f>
        <v>0</v>
      </c>
      <c r="T2839" s="544">
        <f>'Report 1'!$AJ$81</f>
        <v>0</v>
      </c>
      <c r="U2839" s="545">
        <f>'Report 1'!$AJ$167</f>
        <v>0</v>
      </c>
    </row>
    <row r="2840" spans="2:21">
      <c r="B2840" s="535" t="s">
        <v>669</v>
      </c>
      <c r="C2840" s="536">
        <v>1</v>
      </c>
      <c r="D2840" s="537" t="str">
        <f>'Information Input'!$M$14</f>
        <v xml:space="preserve">      -      </v>
      </c>
      <c r="E2840" s="537" t="s">
        <v>138</v>
      </c>
      <c r="F2840" s="538">
        <f t="shared" si="366"/>
        <v>43739</v>
      </c>
      <c r="G2840" s="538">
        <f t="shared" si="367"/>
        <v>43830</v>
      </c>
      <c r="H2840" s="538">
        <f>'Information Input'!$H$35</f>
        <v>43555</v>
      </c>
      <c r="I2840" s="537" t="str">
        <f>'Information Input'!$J$22</f>
        <v>Quarterly</v>
      </c>
      <c r="J2840" s="538">
        <f>'Information Input'!$H$30</f>
        <v>43555</v>
      </c>
      <c r="K2840" s="537">
        <f>'Information Input'!$J$18</f>
        <v>2019</v>
      </c>
      <c r="L2840" s="579" t="s">
        <v>104</v>
      </c>
      <c r="M2840" s="540" t="s">
        <v>105</v>
      </c>
      <c r="N2840" s="541" t="s">
        <v>103</v>
      </c>
      <c r="O2840" s="542" t="s">
        <v>678</v>
      </c>
      <c r="P2840" s="537">
        <v>61</v>
      </c>
      <c r="Q2840" s="541" t="s">
        <v>204</v>
      </c>
      <c r="R2840" s="541" t="s">
        <v>239</v>
      </c>
      <c r="S2840" s="543">
        <f>'Report 1'!$AJ$18</f>
        <v>0</v>
      </c>
      <c r="T2840" s="544">
        <f>'Report 1'!$AJ$82</f>
        <v>0</v>
      </c>
      <c r="U2840" s="545">
        <f>'Report 1'!$AJ$168</f>
        <v>0</v>
      </c>
    </row>
    <row r="2841" spans="2:21">
      <c r="B2841" s="535" t="s">
        <v>669</v>
      </c>
      <c r="C2841" s="536">
        <v>1</v>
      </c>
      <c r="D2841" s="537" t="str">
        <f>'Information Input'!$M$14</f>
        <v xml:space="preserve">      -      </v>
      </c>
      <c r="E2841" s="537" t="s">
        <v>138</v>
      </c>
      <c r="F2841" s="538">
        <f t="shared" si="366"/>
        <v>43739</v>
      </c>
      <c r="G2841" s="538">
        <f t="shared" si="367"/>
        <v>43830</v>
      </c>
      <c r="H2841" s="538">
        <f>'Information Input'!$H$35</f>
        <v>43555</v>
      </c>
      <c r="I2841" s="537" t="str">
        <f>'Information Input'!$J$22</f>
        <v>Quarterly</v>
      </c>
      <c r="J2841" s="538">
        <f>'Information Input'!$H$30</f>
        <v>43555</v>
      </c>
      <c r="K2841" s="537">
        <f>'Information Input'!$J$18</f>
        <v>2019</v>
      </c>
      <c r="L2841" s="579" t="s">
        <v>104</v>
      </c>
      <c r="M2841" s="540" t="s">
        <v>105</v>
      </c>
      <c r="N2841" s="541" t="s">
        <v>103</v>
      </c>
      <c r="O2841" s="542" t="s">
        <v>678</v>
      </c>
      <c r="P2841" s="537">
        <v>62</v>
      </c>
      <c r="Q2841" s="541" t="s">
        <v>204</v>
      </c>
      <c r="R2841" s="541" t="s">
        <v>239</v>
      </c>
      <c r="S2841" s="543">
        <f>'Report 1'!$AJ$18</f>
        <v>0</v>
      </c>
      <c r="T2841" s="544">
        <f>'Report 1'!$AJ$83</f>
        <v>0</v>
      </c>
      <c r="U2841" s="545">
        <f>'Report 1'!$AJ$169</f>
        <v>0</v>
      </c>
    </row>
    <row r="2842" spans="2:21">
      <c r="B2842" s="535" t="s">
        <v>669</v>
      </c>
      <c r="C2842" s="536">
        <v>1</v>
      </c>
      <c r="D2842" s="537" t="str">
        <f>'Information Input'!$M$14</f>
        <v xml:space="preserve">      -      </v>
      </c>
      <c r="E2842" s="537" t="s">
        <v>138</v>
      </c>
      <c r="F2842" s="538">
        <f t="shared" si="366"/>
        <v>43739</v>
      </c>
      <c r="G2842" s="538">
        <f t="shared" si="367"/>
        <v>43830</v>
      </c>
      <c r="H2842" s="538">
        <f>'Information Input'!$H$35</f>
        <v>43555</v>
      </c>
      <c r="I2842" s="537" t="str">
        <f>'Information Input'!$J$22</f>
        <v>Quarterly</v>
      </c>
      <c r="J2842" s="538">
        <f>'Information Input'!$H$30</f>
        <v>43555</v>
      </c>
      <c r="K2842" s="537">
        <f>'Information Input'!$J$18</f>
        <v>2019</v>
      </c>
      <c r="L2842" s="579" t="s">
        <v>104</v>
      </c>
      <c r="M2842" s="540" t="s">
        <v>105</v>
      </c>
      <c r="N2842" s="541" t="s">
        <v>103</v>
      </c>
      <c r="O2842" s="542" t="s">
        <v>674</v>
      </c>
      <c r="P2842" s="537">
        <v>63</v>
      </c>
      <c r="Q2842" s="541" t="s">
        <v>205</v>
      </c>
      <c r="R2842" s="541" t="s">
        <v>239</v>
      </c>
      <c r="S2842" s="543">
        <f>'Report 1'!$AJ$18</f>
        <v>0</v>
      </c>
      <c r="T2842" s="544">
        <f>'Report 1'!$AJ$84</f>
        <v>0</v>
      </c>
      <c r="U2842" s="545">
        <f>'Report 1'!$AJ$170</f>
        <v>0</v>
      </c>
    </row>
    <row r="2843" spans="2:21">
      <c r="B2843" s="535" t="s">
        <v>669</v>
      </c>
      <c r="C2843" s="536">
        <v>1</v>
      </c>
      <c r="D2843" s="537" t="str">
        <f>'Information Input'!$M$14</f>
        <v xml:space="preserve">      -      </v>
      </c>
      <c r="E2843" s="537" t="s">
        <v>138</v>
      </c>
      <c r="F2843" s="538">
        <f t="shared" si="366"/>
        <v>43739</v>
      </c>
      <c r="G2843" s="538">
        <f t="shared" si="367"/>
        <v>43830</v>
      </c>
      <c r="H2843" s="538">
        <f>'Information Input'!$H$35</f>
        <v>43555</v>
      </c>
      <c r="I2843" s="537" t="str">
        <f>'Information Input'!$J$22</f>
        <v>Quarterly</v>
      </c>
      <c r="J2843" s="538">
        <f>'Information Input'!$H$30</f>
        <v>43555</v>
      </c>
      <c r="K2843" s="537">
        <f>'Information Input'!$J$18</f>
        <v>2019</v>
      </c>
      <c r="L2843" s="579" t="s">
        <v>104</v>
      </c>
      <c r="M2843" s="540" t="s">
        <v>105</v>
      </c>
      <c r="N2843" s="541" t="s">
        <v>103</v>
      </c>
      <c r="O2843" s="542" t="s">
        <v>674</v>
      </c>
      <c r="P2843" s="537">
        <v>64</v>
      </c>
      <c r="Q2843" s="541" t="s">
        <v>206</v>
      </c>
      <c r="R2843" s="541" t="s">
        <v>239</v>
      </c>
      <c r="S2843" s="543">
        <f>'Report 1'!$AJ$18</f>
        <v>0</v>
      </c>
      <c r="T2843" s="544">
        <f>'Report 1'!$AJ$85</f>
        <v>0</v>
      </c>
      <c r="U2843" s="545">
        <f>'Report 1'!$AJ$171</f>
        <v>0</v>
      </c>
    </row>
    <row r="2844" spans="2:21">
      <c r="B2844" s="535" t="s">
        <v>669</v>
      </c>
      <c r="C2844" s="536">
        <v>1</v>
      </c>
      <c r="D2844" s="537" t="str">
        <f>'Information Input'!$M$14</f>
        <v xml:space="preserve">      -      </v>
      </c>
      <c r="E2844" s="537" t="s">
        <v>138</v>
      </c>
      <c r="F2844" s="538">
        <f t="shared" si="366"/>
        <v>43739</v>
      </c>
      <c r="G2844" s="538">
        <f t="shared" si="367"/>
        <v>43830</v>
      </c>
      <c r="H2844" s="538">
        <f>'Information Input'!$H$35</f>
        <v>43555</v>
      </c>
      <c r="I2844" s="537" t="str">
        <f>'Information Input'!$J$22</f>
        <v>Quarterly</v>
      </c>
      <c r="J2844" s="538">
        <f>'Information Input'!$H$30</f>
        <v>43555</v>
      </c>
      <c r="K2844" s="537">
        <f>'Information Input'!$J$18</f>
        <v>2019</v>
      </c>
      <c r="L2844" s="579" t="s">
        <v>104</v>
      </c>
      <c r="M2844" s="540" t="s">
        <v>105</v>
      </c>
      <c r="N2844" s="541" t="s">
        <v>103</v>
      </c>
      <c r="O2844" s="542" t="s">
        <v>674</v>
      </c>
      <c r="P2844" s="537">
        <v>65</v>
      </c>
      <c r="Q2844" s="541" t="s">
        <v>207</v>
      </c>
      <c r="R2844" s="541" t="s">
        <v>239</v>
      </c>
      <c r="S2844" s="543">
        <f>'Report 1'!$AJ$18</f>
        <v>0</v>
      </c>
      <c r="T2844" s="544">
        <f>'Report 1'!$AJ$86</f>
        <v>0</v>
      </c>
      <c r="U2844" s="545">
        <f>'Report 1'!$AJ$172</f>
        <v>0</v>
      </c>
    </row>
    <row r="2845" spans="2:21">
      <c r="B2845" s="535" t="s">
        <v>669</v>
      </c>
      <c r="C2845" s="536">
        <v>1</v>
      </c>
      <c r="D2845" s="537" t="str">
        <f>'Information Input'!$M$14</f>
        <v xml:space="preserve">      -      </v>
      </c>
      <c r="E2845" s="537" t="s">
        <v>138</v>
      </c>
      <c r="F2845" s="538">
        <f t="shared" si="366"/>
        <v>43739</v>
      </c>
      <c r="G2845" s="538">
        <f t="shared" si="367"/>
        <v>43830</v>
      </c>
      <c r="H2845" s="538">
        <f>'Information Input'!$H$35</f>
        <v>43555</v>
      </c>
      <c r="I2845" s="537" t="str">
        <f>'Information Input'!$J$22</f>
        <v>Quarterly</v>
      </c>
      <c r="J2845" s="538">
        <f>'Information Input'!$H$30</f>
        <v>43555</v>
      </c>
      <c r="K2845" s="537">
        <f>'Information Input'!$J$18</f>
        <v>2019</v>
      </c>
      <c r="L2845" s="579" t="s">
        <v>104</v>
      </c>
      <c r="M2845" s="540" t="s">
        <v>105</v>
      </c>
      <c r="N2845" s="541" t="s">
        <v>103</v>
      </c>
      <c r="O2845" s="542" t="s">
        <v>679</v>
      </c>
      <c r="P2845" s="537">
        <v>66</v>
      </c>
      <c r="Q2845" s="541" t="s">
        <v>208</v>
      </c>
      <c r="R2845" s="541" t="s">
        <v>239</v>
      </c>
      <c r="S2845" s="543">
        <f>'Report 1'!$AJ$18</f>
        <v>0</v>
      </c>
      <c r="T2845" s="544">
        <f>'Report 1'!$AJ$87</f>
        <v>0</v>
      </c>
      <c r="U2845" s="545">
        <f>'Report 1'!$AJ$173</f>
        <v>0</v>
      </c>
    </row>
    <row r="2846" spans="2:21">
      <c r="B2846" s="535" t="s">
        <v>669</v>
      </c>
      <c r="C2846" s="536">
        <v>1</v>
      </c>
      <c r="D2846" s="537" t="str">
        <f>'Information Input'!$M$14</f>
        <v xml:space="preserve">      -      </v>
      </c>
      <c r="E2846" s="537" t="s">
        <v>138</v>
      </c>
      <c r="F2846" s="538">
        <f t="shared" si="366"/>
        <v>43739</v>
      </c>
      <c r="G2846" s="538">
        <f t="shared" si="367"/>
        <v>43830</v>
      </c>
      <c r="H2846" s="538">
        <f>'Information Input'!$H$35</f>
        <v>43555</v>
      </c>
      <c r="I2846" s="537" t="str">
        <f>'Information Input'!$J$22</f>
        <v>Quarterly</v>
      </c>
      <c r="J2846" s="538">
        <f>'Information Input'!$H$30</f>
        <v>43555</v>
      </c>
      <c r="K2846" s="537">
        <f>'Information Input'!$J$18</f>
        <v>2019</v>
      </c>
      <c r="L2846" s="579" t="s">
        <v>104</v>
      </c>
      <c r="M2846" s="540" t="s">
        <v>105</v>
      </c>
      <c r="N2846" s="541" t="s">
        <v>103</v>
      </c>
      <c r="O2846" s="542" t="s">
        <v>679</v>
      </c>
      <c r="P2846" s="537">
        <v>67</v>
      </c>
      <c r="Q2846" s="541" t="s">
        <v>209</v>
      </c>
      <c r="R2846" s="541" t="s">
        <v>239</v>
      </c>
      <c r="S2846" s="543">
        <f>'Report 1'!$AJ$18</f>
        <v>0</v>
      </c>
      <c r="T2846" s="544">
        <f>'Report 1'!$AJ$88</f>
        <v>0</v>
      </c>
      <c r="U2846" s="545">
        <f>'Report 1'!$AJ$174</f>
        <v>0</v>
      </c>
    </row>
    <row r="2847" spans="2:21">
      <c r="B2847" s="535" t="s">
        <v>669</v>
      </c>
      <c r="C2847" s="536">
        <v>1</v>
      </c>
      <c r="D2847" s="537" t="str">
        <f>'Information Input'!$M$14</f>
        <v xml:space="preserve">      -      </v>
      </c>
      <c r="E2847" s="537" t="s">
        <v>138</v>
      </c>
      <c r="F2847" s="538">
        <f t="shared" si="366"/>
        <v>43739</v>
      </c>
      <c r="G2847" s="538">
        <f t="shared" si="367"/>
        <v>43830</v>
      </c>
      <c r="H2847" s="538">
        <f>'Information Input'!$H$35</f>
        <v>43555</v>
      </c>
      <c r="I2847" s="537" t="str">
        <f>'Information Input'!$J$22</f>
        <v>Quarterly</v>
      </c>
      <c r="J2847" s="538">
        <f>'Information Input'!$H$30</f>
        <v>43555</v>
      </c>
      <c r="K2847" s="537">
        <f>'Information Input'!$J$18</f>
        <v>2019</v>
      </c>
      <c r="L2847" s="579" t="s">
        <v>104</v>
      </c>
      <c r="M2847" s="540" t="s">
        <v>105</v>
      </c>
      <c r="N2847" s="541" t="s">
        <v>103</v>
      </c>
      <c r="O2847" s="542" t="s">
        <v>679</v>
      </c>
      <c r="P2847" s="537">
        <v>68</v>
      </c>
      <c r="Q2847" s="541" t="s">
        <v>210</v>
      </c>
      <c r="R2847" s="541" t="s">
        <v>239</v>
      </c>
      <c r="S2847" s="543">
        <f>'Report 1'!$AJ$18</f>
        <v>0</v>
      </c>
      <c r="T2847" s="544">
        <f>'Report 1'!$AJ$89</f>
        <v>0</v>
      </c>
      <c r="U2847" s="545">
        <f>'Report 1'!$AJ$175</f>
        <v>0</v>
      </c>
    </row>
    <row r="2848" spans="2:21">
      <c r="B2848" s="535" t="s">
        <v>669</v>
      </c>
      <c r="C2848" s="536">
        <v>1</v>
      </c>
      <c r="D2848" s="537" t="str">
        <f>'Information Input'!$M$14</f>
        <v xml:space="preserve">      -      </v>
      </c>
      <c r="E2848" s="537" t="s">
        <v>138</v>
      </c>
      <c r="F2848" s="538">
        <f t="shared" si="366"/>
        <v>43739</v>
      </c>
      <c r="G2848" s="538">
        <f t="shared" si="367"/>
        <v>43830</v>
      </c>
      <c r="H2848" s="538">
        <f>'Information Input'!$H$35</f>
        <v>43555</v>
      </c>
      <c r="I2848" s="537" t="str">
        <f>'Information Input'!$J$22</f>
        <v>Quarterly</v>
      </c>
      <c r="J2848" s="538">
        <f>'Information Input'!$H$30</f>
        <v>43555</v>
      </c>
      <c r="K2848" s="537">
        <f>'Information Input'!$J$18</f>
        <v>2019</v>
      </c>
      <c r="L2848" s="579" t="s">
        <v>104</v>
      </c>
      <c r="M2848" s="540" t="s">
        <v>105</v>
      </c>
      <c r="N2848" s="541" t="s">
        <v>103</v>
      </c>
      <c r="O2848" s="542" t="s">
        <v>679</v>
      </c>
      <c r="P2848" s="537">
        <v>69</v>
      </c>
      <c r="Q2848" s="541" t="s">
        <v>211</v>
      </c>
      <c r="R2848" s="541" t="s">
        <v>239</v>
      </c>
      <c r="S2848" s="543">
        <f>'Report 1'!$AJ$18</f>
        <v>0</v>
      </c>
      <c r="T2848" s="544">
        <f>'Report 1'!$AJ$90</f>
        <v>0</v>
      </c>
      <c r="U2848" s="545">
        <f>'Report 1'!$AJ$176</f>
        <v>0</v>
      </c>
    </row>
    <row r="2849" spans="2:21">
      <c r="B2849" s="535" t="s">
        <v>669</v>
      </c>
      <c r="C2849" s="536">
        <v>1</v>
      </c>
      <c r="D2849" s="537" t="str">
        <f>'Information Input'!$M$14</f>
        <v xml:space="preserve">      -      </v>
      </c>
      <c r="E2849" s="537" t="s">
        <v>138</v>
      </c>
      <c r="F2849" s="538">
        <f t="shared" si="366"/>
        <v>43739</v>
      </c>
      <c r="G2849" s="538">
        <f t="shared" si="367"/>
        <v>43830</v>
      </c>
      <c r="H2849" s="538">
        <f>'Information Input'!$H$35</f>
        <v>43555</v>
      </c>
      <c r="I2849" s="537" t="str">
        <f>'Information Input'!$J$22</f>
        <v>Quarterly</v>
      </c>
      <c r="J2849" s="538">
        <f>'Information Input'!$H$30</f>
        <v>43555</v>
      </c>
      <c r="K2849" s="537">
        <f>'Information Input'!$J$18</f>
        <v>2019</v>
      </c>
      <c r="L2849" s="579" t="s">
        <v>104</v>
      </c>
      <c r="M2849" s="540" t="s">
        <v>105</v>
      </c>
      <c r="N2849" s="541" t="s">
        <v>103</v>
      </c>
      <c r="O2849" s="542" t="s">
        <v>680</v>
      </c>
      <c r="P2849" s="537">
        <v>70</v>
      </c>
      <c r="Q2849" s="541" t="s">
        <v>212</v>
      </c>
      <c r="R2849" s="541" t="s">
        <v>239</v>
      </c>
      <c r="S2849" s="543">
        <f>'Report 1'!$AJ$18</f>
        <v>0</v>
      </c>
      <c r="T2849" s="544">
        <f>'Report 1'!$AJ$91</f>
        <v>0</v>
      </c>
      <c r="U2849" s="545">
        <f>'Report 1'!$AJ$177</f>
        <v>0</v>
      </c>
    </row>
    <row r="2850" spans="2:21">
      <c r="B2850" s="535" t="s">
        <v>669</v>
      </c>
      <c r="C2850" s="536">
        <v>1</v>
      </c>
      <c r="D2850" s="537" t="str">
        <f>'Information Input'!$M$14</f>
        <v xml:space="preserve">      -      </v>
      </c>
      <c r="E2850" s="537" t="s">
        <v>138</v>
      </c>
      <c r="F2850" s="538">
        <f t="shared" si="366"/>
        <v>43739</v>
      </c>
      <c r="G2850" s="538">
        <f t="shared" si="367"/>
        <v>43830</v>
      </c>
      <c r="H2850" s="538">
        <f>'Information Input'!$H$35</f>
        <v>43555</v>
      </c>
      <c r="I2850" s="537" t="str">
        <f>'Information Input'!$J$22</f>
        <v>Quarterly</v>
      </c>
      <c r="J2850" s="538">
        <f>'Information Input'!$H$30</f>
        <v>43555</v>
      </c>
      <c r="K2850" s="537">
        <f>'Information Input'!$J$18</f>
        <v>2019</v>
      </c>
      <c r="L2850" s="579" t="s">
        <v>104</v>
      </c>
      <c r="M2850" s="540" t="s">
        <v>105</v>
      </c>
      <c r="N2850" s="541" t="s">
        <v>103</v>
      </c>
      <c r="O2850" s="542" t="s">
        <v>680</v>
      </c>
      <c r="P2850" s="537">
        <v>71</v>
      </c>
      <c r="Q2850" s="541" t="s">
        <v>213</v>
      </c>
      <c r="R2850" s="541" t="s">
        <v>239</v>
      </c>
      <c r="S2850" s="543">
        <f>'Report 1'!$AJ$18</f>
        <v>0</v>
      </c>
      <c r="T2850" s="544">
        <f>'Report 1'!$AJ$92</f>
        <v>0</v>
      </c>
      <c r="U2850" s="545">
        <f>'Report 1'!$AJ$178</f>
        <v>0</v>
      </c>
    </row>
    <row r="2851" spans="2:21">
      <c r="B2851" s="573" t="s">
        <v>669</v>
      </c>
      <c r="C2851" s="574">
        <v>1</v>
      </c>
      <c r="D2851" s="562" t="str">
        <f>'Information Input'!$M$14</f>
        <v xml:space="preserve">      -      </v>
      </c>
      <c r="E2851" s="562" t="s">
        <v>138</v>
      </c>
      <c r="F2851" s="559">
        <f t="shared" si="366"/>
        <v>43739</v>
      </c>
      <c r="G2851" s="559">
        <f t="shared" si="367"/>
        <v>43830</v>
      </c>
      <c r="H2851" s="559">
        <f>'Information Input'!$H$35</f>
        <v>43555</v>
      </c>
      <c r="I2851" s="562" t="str">
        <f>'Information Input'!$J$22</f>
        <v>Quarterly</v>
      </c>
      <c r="J2851" s="559">
        <f>'Information Input'!$H$30</f>
        <v>43555</v>
      </c>
      <c r="K2851" s="562">
        <f>'Information Input'!$J$18</f>
        <v>2019</v>
      </c>
      <c r="L2851" s="580" t="s">
        <v>104</v>
      </c>
      <c r="M2851" s="564" t="s">
        <v>105</v>
      </c>
      <c r="N2851" s="561" t="s">
        <v>103</v>
      </c>
      <c r="O2851" s="575" t="s">
        <v>674</v>
      </c>
      <c r="P2851" s="537">
        <v>72</v>
      </c>
      <c r="Q2851" s="541" t="s">
        <v>214</v>
      </c>
      <c r="R2851" s="561" t="s">
        <v>239</v>
      </c>
      <c r="S2851" s="560">
        <f>'Report 1'!$AJ$18</f>
        <v>0</v>
      </c>
      <c r="T2851" s="568">
        <f>'Report 1'!$AJ$93</f>
        <v>0</v>
      </c>
      <c r="U2851" s="571">
        <f>'Report 1'!$AJ$179</f>
        <v>0</v>
      </c>
    </row>
    <row r="2852" spans="2:21">
      <c r="B2852" s="515" t="s">
        <v>669</v>
      </c>
      <c r="C2852" s="516">
        <v>1</v>
      </c>
      <c r="D2852" s="517" t="str">
        <f>'Information Input'!$M$14</f>
        <v xml:space="preserve">      -      </v>
      </c>
      <c r="E2852" s="517" t="s">
        <v>138</v>
      </c>
      <c r="F2852" s="518">
        <f t="shared" si="366"/>
        <v>43739</v>
      </c>
      <c r="G2852" s="518">
        <f t="shared" si="367"/>
        <v>43830</v>
      </c>
      <c r="H2852" s="519">
        <f>'Information Input'!$H$35</f>
        <v>43555</v>
      </c>
      <c r="I2852" s="517" t="str">
        <f>'Information Input'!$J$22</f>
        <v>Quarterly</v>
      </c>
      <c r="J2852" s="519">
        <f>'Information Input'!$H$30</f>
        <v>43555</v>
      </c>
      <c r="K2852" s="517">
        <f>'Information Input'!$J$18</f>
        <v>2019</v>
      </c>
      <c r="L2852" s="520" t="s">
        <v>91</v>
      </c>
      <c r="M2852" s="521" t="s">
        <v>240</v>
      </c>
      <c r="N2852" s="522" t="s">
        <v>240</v>
      </c>
      <c r="O2852" s="523" t="s">
        <v>670</v>
      </c>
      <c r="P2852" s="517">
        <v>2</v>
      </c>
      <c r="Q2852" s="522" t="s">
        <v>142</v>
      </c>
      <c r="R2852" s="522" t="s">
        <v>239</v>
      </c>
      <c r="S2852" s="524">
        <f>'Report 1'!$AO$18</f>
        <v>0</v>
      </c>
      <c r="T2852" s="525">
        <f>'Report 1'!$AO$20</f>
        <v>0</v>
      </c>
      <c r="U2852" s="526">
        <f>'Report 1'!$AO$106</f>
        <v>0</v>
      </c>
    </row>
    <row r="2853" spans="2:21">
      <c r="B2853" s="535" t="s">
        <v>669</v>
      </c>
      <c r="C2853" s="536">
        <v>1</v>
      </c>
      <c r="D2853" s="537" t="str">
        <f>'Information Input'!$M$14</f>
        <v xml:space="preserve">      -      </v>
      </c>
      <c r="E2853" s="537" t="s">
        <v>138</v>
      </c>
      <c r="F2853" s="538">
        <f t="shared" si="366"/>
        <v>43739</v>
      </c>
      <c r="G2853" s="538">
        <f t="shared" si="367"/>
        <v>43830</v>
      </c>
      <c r="H2853" s="538">
        <f>'Information Input'!$H$35</f>
        <v>43555</v>
      </c>
      <c r="I2853" s="537" t="str">
        <f>'Information Input'!$J$22</f>
        <v>Quarterly</v>
      </c>
      <c r="J2853" s="538">
        <f>'Information Input'!$H$30</f>
        <v>43555</v>
      </c>
      <c r="K2853" s="537">
        <f>'Information Input'!$J$18</f>
        <v>2019</v>
      </c>
      <c r="L2853" s="539" t="s">
        <v>91</v>
      </c>
      <c r="M2853" s="540" t="s">
        <v>240</v>
      </c>
      <c r="N2853" s="541" t="s">
        <v>240</v>
      </c>
      <c r="O2853" s="542" t="s">
        <v>670</v>
      </c>
      <c r="P2853" s="537">
        <v>3</v>
      </c>
      <c r="Q2853" s="541" t="s">
        <v>143</v>
      </c>
      <c r="R2853" s="541" t="s">
        <v>239</v>
      </c>
      <c r="S2853" s="543">
        <f>'Report 1'!$AO$18</f>
        <v>0</v>
      </c>
      <c r="T2853" s="544">
        <f>'Report 1'!$AO$21</f>
        <v>0</v>
      </c>
      <c r="U2853" s="545">
        <f>'Report 1'!$AO$107</f>
        <v>0</v>
      </c>
    </row>
    <row r="2854" spans="2:21">
      <c r="B2854" s="535" t="s">
        <v>669</v>
      </c>
      <c r="C2854" s="536">
        <v>1</v>
      </c>
      <c r="D2854" s="537" t="str">
        <f>'Information Input'!$M$14</f>
        <v xml:space="preserve">      -      </v>
      </c>
      <c r="E2854" s="537" t="s">
        <v>138</v>
      </c>
      <c r="F2854" s="538">
        <f t="shared" si="366"/>
        <v>43739</v>
      </c>
      <c r="G2854" s="538">
        <f t="shared" si="367"/>
        <v>43830</v>
      </c>
      <c r="H2854" s="538">
        <f>'Information Input'!$H$35</f>
        <v>43555</v>
      </c>
      <c r="I2854" s="537" t="str">
        <f>'Information Input'!$J$22</f>
        <v>Quarterly</v>
      </c>
      <c r="J2854" s="538">
        <f>'Information Input'!$H$30</f>
        <v>43555</v>
      </c>
      <c r="K2854" s="537">
        <f>'Information Input'!$J$18</f>
        <v>2019</v>
      </c>
      <c r="L2854" s="539" t="s">
        <v>91</v>
      </c>
      <c r="M2854" s="540" t="s">
        <v>240</v>
      </c>
      <c r="N2854" s="541" t="s">
        <v>240</v>
      </c>
      <c r="O2854" s="542" t="s">
        <v>670</v>
      </c>
      <c r="P2854" s="537">
        <v>4</v>
      </c>
      <c r="Q2854" s="541" t="s">
        <v>144</v>
      </c>
      <c r="R2854" s="541" t="s">
        <v>239</v>
      </c>
      <c r="S2854" s="543">
        <f>'Report 1'!$AO$18</f>
        <v>0</v>
      </c>
      <c r="T2854" s="544">
        <f>'Report 1'!$AO$22</f>
        <v>0</v>
      </c>
      <c r="U2854" s="545">
        <f>'Report 1'!$AO$108</f>
        <v>0</v>
      </c>
    </row>
    <row r="2855" spans="2:21">
      <c r="B2855" s="535" t="s">
        <v>669</v>
      </c>
      <c r="C2855" s="536">
        <v>1</v>
      </c>
      <c r="D2855" s="537" t="str">
        <f>'Information Input'!$M$14</f>
        <v xml:space="preserve">      -      </v>
      </c>
      <c r="E2855" s="537" t="s">
        <v>138</v>
      </c>
      <c r="F2855" s="538">
        <f t="shared" si="366"/>
        <v>43739</v>
      </c>
      <c r="G2855" s="538">
        <f t="shared" si="367"/>
        <v>43830</v>
      </c>
      <c r="H2855" s="538">
        <f>'Information Input'!$H$35</f>
        <v>43555</v>
      </c>
      <c r="I2855" s="537" t="str">
        <f>'Information Input'!$J$22</f>
        <v>Quarterly</v>
      </c>
      <c r="J2855" s="538">
        <f>'Information Input'!$H$30</f>
        <v>43555</v>
      </c>
      <c r="K2855" s="537">
        <f>'Information Input'!$J$18</f>
        <v>2019</v>
      </c>
      <c r="L2855" s="539" t="s">
        <v>91</v>
      </c>
      <c r="M2855" s="540" t="s">
        <v>240</v>
      </c>
      <c r="N2855" s="541" t="s">
        <v>240</v>
      </c>
      <c r="O2855" s="542" t="s">
        <v>670</v>
      </c>
      <c r="P2855" s="537">
        <v>5</v>
      </c>
      <c r="Q2855" s="541" t="s">
        <v>145</v>
      </c>
      <c r="R2855" s="541" t="s">
        <v>239</v>
      </c>
      <c r="S2855" s="543">
        <f>'Report 1'!$AO$18</f>
        <v>0</v>
      </c>
      <c r="T2855" s="544">
        <f>'Report 1'!$AO$23</f>
        <v>0</v>
      </c>
      <c r="U2855" s="545">
        <f>'Report 1'!$AO$109</f>
        <v>0</v>
      </c>
    </row>
    <row r="2856" spans="2:21">
      <c r="B2856" s="535" t="s">
        <v>669</v>
      </c>
      <c r="C2856" s="536">
        <v>1</v>
      </c>
      <c r="D2856" s="537" t="str">
        <f>'Information Input'!$M$14</f>
        <v xml:space="preserve">      -      </v>
      </c>
      <c r="E2856" s="537" t="s">
        <v>138</v>
      </c>
      <c r="F2856" s="538">
        <f t="shared" si="366"/>
        <v>43739</v>
      </c>
      <c r="G2856" s="538">
        <f t="shared" si="367"/>
        <v>43830</v>
      </c>
      <c r="H2856" s="538">
        <f>'Information Input'!$H$35</f>
        <v>43555</v>
      </c>
      <c r="I2856" s="537" t="str">
        <f>'Information Input'!$J$22</f>
        <v>Quarterly</v>
      </c>
      <c r="J2856" s="538">
        <f>'Information Input'!$H$30</f>
        <v>43555</v>
      </c>
      <c r="K2856" s="537">
        <f>'Information Input'!$J$18</f>
        <v>2019</v>
      </c>
      <c r="L2856" s="539" t="s">
        <v>91</v>
      </c>
      <c r="M2856" s="540" t="s">
        <v>240</v>
      </c>
      <c r="N2856" s="541" t="s">
        <v>240</v>
      </c>
      <c r="O2856" s="542" t="s">
        <v>670</v>
      </c>
      <c r="P2856" s="537">
        <v>6</v>
      </c>
      <c r="Q2856" s="541" t="s">
        <v>146</v>
      </c>
      <c r="R2856" s="541" t="s">
        <v>239</v>
      </c>
      <c r="S2856" s="543">
        <f>'Report 1'!$AO$18</f>
        <v>0</v>
      </c>
      <c r="T2856" s="544">
        <f>'Report 1'!$AO$24</f>
        <v>0</v>
      </c>
      <c r="U2856" s="545">
        <f>'Report 1'!$AO$110</f>
        <v>0</v>
      </c>
    </row>
    <row r="2857" spans="2:21">
      <c r="B2857" s="535" t="s">
        <v>669</v>
      </c>
      <c r="C2857" s="536">
        <v>1</v>
      </c>
      <c r="D2857" s="537" t="str">
        <f>'Information Input'!$M$14</f>
        <v xml:space="preserve">      -      </v>
      </c>
      <c r="E2857" s="537" t="s">
        <v>138</v>
      </c>
      <c r="F2857" s="538">
        <f t="shared" si="366"/>
        <v>43739</v>
      </c>
      <c r="G2857" s="538">
        <f t="shared" si="367"/>
        <v>43830</v>
      </c>
      <c r="H2857" s="538">
        <f>'Information Input'!$H$35</f>
        <v>43555</v>
      </c>
      <c r="I2857" s="537" t="str">
        <f>'Information Input'!$J$22</f>
        <v>Quarterly</v>
      </c>
      <c r="J2857" s="538">
        <f>'Information Input'!$H$30</f>
        <v>43555</v>
      </c>
      <c r="K2857" s="537">
        <f>'Information Input'!$J$18</f>
        <v>2019</v>
      </c>
      <c r="L2857" s="539" t="s">
        <v>91</v>
      </c>
      <c r="M2857" s="540" t="s">
        <v>240</v>
      </c>
      <c r="N2857" s="541" t="s">
        <v>240</v>
      </c>
      <c r="O2857" s="542" t="s">
        <v>674</v>
      </c>
      <c r="P2857" s="537">
        <v>7</v>
      </c>
      <c r="Q2857" s="541" t="s">
        <v>147</v>
      </c>
      <c r="R2857" s="541" t="s">
        <v>239</v>
      </c>
      <c r="S2857" s="543">
        <f>'Report 1'!$AO$18</f>
        <v>0</v>
      </c>
      <c r="T2857" s="544">
        <f>'Report 1'!$AO$25</f>
        <v>0</v>
      </c>
      <c r="U2857" s="545">
        <f>'Report 1'!$AO$111</f>
        <v>0</v>
      </c>
    </row>
    <row r="2858" spans="2:21">
      <c r="B2858" s="535" t="s">
        <v>669</v>
      </c>
      <c r="C2858" s="536">
        <v>1</v>
      </c>
      <c r="D2858" s="537" t="str">
        <f>'Information Input'!$M$14</f>
        <v xml:space="preserve">      -      </v>
      </c>
      <c r="E2858" s="537" t="s">
        <v>138</v>
      </c>
      <c r="F2858" s="538">
        <f t="shared" si="366"/>
        <v>43739</v>
      </c>
      <c r="G2858" s="538">
        <f t="shared" si="367"/>
        <v>43830</v>
      </c>
      <c r="H2858" s="538">
        <f>'Information Input'!$H$35</f>
        <v>43555</v>
      </c>
      <c r="I2858" s="537" t="str">
        <f>'Information Input'!$J$22</f>
        <v>Quarterly</v>
      </c>
      <c r="J2858" s="538">
        <f>'Information Input'!$H$30</f>
        <v>43555</v>
      </c>
      <c r="K2858" s="537">
        <f>'Information Input'!$J$18</f>
        <v>2019</v>
      </c>
      <c r="L2858" s="539" t="s">
        <v>91</v>
      </c>
      <c r="M2858" s="540" t="s">
        <v>240</v>
      </c>
      <c r="N2858" s="541" t="s">
        <v>240</v>
      </c>
      <c r="O2858" s="542" t="s">
        <v>670</v>
      </c>
      <c r="P2858" s="537">
        <v>8</v>
      </c>
      <c r="Q2858" s="541" t="s">
        <v>148</v>
      </c>
      <c r="R2858" s="541" t="s">
        <v>239</v>
      </c>
      <c r="S2858" s="543">
        <f>'Report 1'!$AO$18</f>
        <v>0</v>
      </c>
      <c r="T2858" s="544">
        <f>'Report 1'!$AO$26</f>
        <v>0</v>
      </c>
      <c r="U2858" s="545">
        <f>'Report 1'!$AO$112</f>
        <v>0</v>
      </c>
    </row>
    <row r="2859" spans="2:21">
      <c r="B2859" s="535" t="s">
        <v>669</v>
      </c>
      <c r="C2859" s="536">
        <v>1</v>
      </c>
      <c r="D2859" s="537" t="str">
        <f>'Information Input'!$M$14</f>
        <v xml:space="preserve">      -      </v>
      </c>
      <c r="E2859" s="537" t="s">
        <v>138</v>
      </c>
      <c r="F2859" s="538">
        <f t="shared" si="366"/>
        <v>43739</v>
      </c>
      <c r="G2859" s="538">
        <f t="shared" si="367"/>
        <v>43830</v>
      </c>
      <c r="H2859" s="538">
        <f>'Information Input'!$H$35</f>
        <v>43555</v>
      </c>
      <c r="I2859" s="537" t="str">
        <f>'Information Input'!$J$22</f>
        <v>Quarterly</v>
      </c>
      <c r="J2859" s="538">
        <f>'Information Input'!$H$30</f>
        <v>43555</v>
      </c>
      <c r="K2859" s="537">
        <f>'Information Input'!$J$18</f>
        <v>2019</v>
      </c>
      <c r="L2859" s="539" t="s">
        <v>91</v>
      </c>
      <c r="M2859" s="540" t="s">
        <v>240</v>
      </c>
      <c r="N2859" s="541" t="s">
        <v>240</v>
      </c>
      <c r="O2859" s="542" t="s">
        <v>670</v>
      </c>
      <c r="P2859" s="537">
        <v>9</v>
      </c>
      <c r="Q2859" s="541" t="s">
        <v>149</v>
      </c>
      <c r="R2859" s="541" t="s">
        <v>239</v>
      </c>
      <c r="S2859" s="543">
        <f>'Report 1'!$AO$18</f>
        <v>0</v>
      </c>
      <c r="T2859" s="544">
        <f>'Report 1'!$AO$27</f>
        <v>0</v>
      </c>
      <c r="U2859" s="545">
        <f>'Report 1'!$AO$113</f>
        <v>0</v>
      </c>
    </row>
    <row r="2860" spans="2:21">
      <c r="B2860" s="535" t="s">
        <v>669</v>
      </c>
      <c r="C2860" s="536">
        <v>1</v>
      </c>
      <c r="D2860" s="537" t="str">
        <f>'Information Input'!$M$14</f>
        <v xml:space="preserve">      -      </v>
      </c>
      <c r="E2860" s="537" t="s">
        <v>138</v>
      </c>
      <c r="F2860" s="538">
        <f t="shared" si="366"/>
        <v>43739</v>
      </c>
      <c r="G2860" s="538">
        <f t="shared" si="367"/>
        <v>43830</v>
      </c>
      <c r="H2860" s="538">
        <f>'Information Input'!$H$35</f>
        <v>43555</v>
      </c>
      <c r="I2860" s="537" t="str">
        <f>'Information Input'!$J$22</f>
        <v>Quarterly</v>
      </c>
      <c r="J2860" s="538">
        <f>'Information Input'!$H$30</f>
        <v>43555</v>
      </c>
      <c r="K2860" s="537">
        <f>'Information Input'!$J$18</f>
        <v>2019</v>
      </c>
      <c r="L2860" s="539" t="s">
        <v>91</v>
      </c>
      <c r="M2860" s="540" t="s">
        <v>240</v>
      </c>
      <c r="N2860" s="541" t="s">
        <v>240</v>
      </c>
      <c r="O2860" s="542" t="s">
        <v>674</v>
      </c>
      <c r="P2860" s="537">
        <v>10</v>
      </c>
      <c r="Q2860" s="541" t="s">
        <v>150</v>
      </c>
      <c r="R2860" s="541" t="s">
        <v>239</v>
      </c>
      <c r="S2860" s="543">
        <f>'Report 1'!$AO$18</f>
        <v>0</v>
      </c>
      <c r="T2860" s="544">
        <f>'Report 1'!$AO$28</f>
        <v>0</v>
      </c>
      <c r="U2860" s="545">
        <f>'Report 1'!$AO$114</f>
        <v>0</v>
      </c>
    </row>
    <row r="2861" spans="2:21">
      <c r="B2861" s="535" t="s">
        <v>669</v>
      </c>
      <c r="C2861" s="536">
        <v>1</v>
      </c>
      <c r="D2861" s="537" t="str">
        <f>'Information Input'!$M$14</f>
        <v xml:space="preserve">      -      </v>
      </c>
      <c r="E2861" s="537" t="s">
        <v>138</v>
      </c>
      <c r="F2861" s="538">
        <f t="shared" si="366"/>
        <v>43739</v>
      </c>
      <c r="G2861" s="538">
        <f t="shared" si="367"/>
        <v>43830</v>
      </c>
      <c r="H2861" s="538">
        <f>'Information Input'!$H$35</f>
        <v>43555</v>
      </c>
      <c r="I2861" s="537" t="str">
        <f>'Information Input'!$J$22</f>
        <v>Quarterly</v>
      </c>
      <c r="J2861" s="538">
        <f>'Information Input'!$H$30</f>
        <v>43555</v>
      </c>
      <c r="K2861" s="537">
        <f>'Information Input'!$J$18</f>
        <v>2019</v>
      </c>
      <c r="L2861" s="539" t="s">
        <v>91</v>
      </c>
      <c r="M2861" s="540" t="s">
        <v>240</v>
      </c>
      <c r="N2861" s="541" t="s">
        <v>240</v>
      </c>
      <c r="O2861" s="542" t="s">
        <v>671</v>
      </c>
      <c r="P2861" s="537">
        <v>11</v>
      </c>
      <c r="Q2861" s="541" t="s">
        <v>153</v>
      </c>
      <c r="R2861" s="541" t="s">
        <v>231</v>
      </c>
      <c r="S2861" s="543">
        <f>'Report 1'!$AO$18</f>
        <v>0</v>
      </c>
      <c r="T2861" s="544">
        <f>'Report 1'!$AO$31</f>
        <v>0</v>
      </c>
      <c r="U2861" s="545">
        <f>'Report 1'!$AO$117</f>
        <v>0</v>
      </c>
    </row>
    <row r="2862" spans="2:21">
      <c r="B2862" s="535" t="s">
        <v>669</v>
      </c>
      <c r="C2862" s="536">
        <v>1</v>
      </c>
      <c r="D2862" s="537" t="str">
        <f>'Information Input'!$M$14</f>
        <v xml:space="preserve">      -      </v>
      </c>
      <c r="E2862" s="537" t="s">
        <v>138</v>
      </c>
      <c r="F2862" s="538">
        <f t="shared" si="366"/>
        <v>43739</v>
      </c>
      <c r="G2862" s="538">
        <f t="shared" si="367"/>
        <v>43830</v>
      </c>
      <c r="H2862" s="538">
        <f>'Information Input'!$H$35</f>
        <v>43555</v>
      </c>
      <c r="I2862" s="537" t="str">
        <f>'Information Input'!$J$22</f>
        <v>Quarterly</v>
      </c>
      <c r="J2862" s="538">
        <f>'Information Input'!$H$30</f>
        <v>43555</v>
      </c>
      <c r="K2862" s="537">
        <f>'Information Input'!$J$18</f>
        <v>2019</v>
      </c>
      <c r="L2862" s="539" t="s">
        <v>91</v>
      </c>
      <c r="M2862" s="540" t="s">
        <v>240</v>
      </c>
      <c r="N2862" s="541" t="s">
        <v>240</v>
      </c>
      <c r="O2862" s="542" t="s">
        <v>671</v>
      </c>
      <c r="P2862" s="537">
        <v>12</v>
      </c>
      <c r="Q2862" s="541" t="s">
        <v>154</v>
      </c>
      <c r="R2862" s="541" t="s">
        <v>231</v>
      </c>
      <c r="S2862" s="543">
        <f>'Report 1'!$AO$18</f>
        <v>0</v>
      </c>
      <c r="T2862" s="544">
        <f>'Report 1'!$AO$32</f>
        <v>0</v>
      </c>
      <c r="U2862" s="545">
        <f>'Report 1'!$AO$118</f>
        <v>0</v>
      </c>
    </row>
    <row r="2863" spans="2:21">
      <c r="B2863" s="535" t="s">
        <v>669</v>
      </c>
      <c r="C2863" s="536">
        <v>1</v>
      </c>
      <c r="D2863" s="537" t="str">
        <f>'Information Input'!$M$14</f>
        <v xml:space="preserve">      -      </v>
      </c>
      <c r="E2863" s="537" t="s">
        <v>138</v>
      </c>
      <c r="F2863" s="538">
        <f t="shared" si="366"/>
        <v>43739</v>
      </c>
      <c r="G2863" s="538">
        <f t="shared" si="367"/>
        <v>43830</v>
      </c>
      <c r="H2863" s="538">
        <f>'Information Input'!$H$35</f>
        <v>43555</v>
      </c>
      <c r="I2863" s="537" t="str">
        <f>'Information Input'!$J$22</f>
        <v>Quarterly</v>
      </c>
      <c r="J2863" s="538">
        <f>'Information Input'!$H$30</f>
        <v>43555</v>
      </c>
      <c r="K2863" s="537">
        <f>'Information Input'!$J$18</f>
        <v>2019</v>
      </c>
      <c r="L2863" s="539" t="s">
        <v>91</v>
      </c>
      <c r="M2863" s="540" t="s">
        <v>240</v>
      </c>
      <c r="N2863" s="541" t="s">
        <v>240</v>
      </c>
      <c r="O2863" s="542" t="s">
        <v>671</v>
      </c>
      <c r="P2863" s="537">
        <v>13</v>
      </c>
      <c r="Q2863" s="541" t="s">
        <v>155</v>
      </c>
      <c r="R2863" s="541" t="s">
        <v>232</v>
      </c>
      <c r="S2863" s="543">
        <f>'Report 1'!$AO$18</f>
        <v>0</v>
      </c>
      <c r="T2863" s="544">
        <f>'Report 1'!$AO$33</f>
        <v>0</v>
      </c>
      <c r="U2863" s="545">
        <f>'Report 1'!$AO$119</f>
        <v>0</v>
      </c>
    </row>
    <row r="2864" spans="2:21">
      <c r="B2864" s="535" t="s">
        <v>669</v>
      </c>
      <c r="C2864" s="536">
        <v>1</v>
      </c>
      <c r="D2864" s="537" t="str">
        <f>'Information Input'!$M$14</f>
        <v xml:space="preserve">      -      </v>
      </c>
      <c r="E2864" s="537" t="s">
        <v>138</v>
      </c>
      <c r="F2864" s="538">
        <f t="shared" si="366"/>
        <v>43739</v>
      </c>
      <c r="G2864" s="538">
        <f t="shared" si="367"/>
        <v>43830</v>
      </c>
      <c r="H2864" s="538">
        <f>'Information Input'!$H$35</f>
        <v>43555</v>
      </c>
      <c r="I2864" s="537" t="str">
        <f>'Information Input'!$J$22</f>
        <v>Quarterly</v>
      </c>
      <c r="J2864" s="538">
        <f>'Information Input'!$H$30</f>
        <v>43555</v>
      </c>
      <c r="K2864" s="537">
        <f>'Information Input'!$J$18</f>
        <v>2019</v>
      </c>
      <c r="L2864" s="539" t="s">
        <v>91</v>
      </c>
      <c r="M2864" s="540" t="s">
        <v>240</v>
      </c>
      <c r="N2864" s="541" t="s">
        <v>240</v>
      </c>
      <c r="O2864" s="542" t="s">
        <v>671</v>
      </c>
      <c r="P2864" s="537">
        <v>14</v>
      </c>
      <c r="Q2864" s="541" t="s">
        <v>156</v>
      </c>
      <c r="R2864" s="541" t="s">
        <v>233</v>
      </c>
      <c r="S2864" s="543">
        <f>'Report 1'!$AO$18</f>
        <v>0</v>
      </c>
      <c r="T2864" s="544">
        <f>'Report 1'!$AO$34</f>
        <v>0</v>
      </c>
      <c r="U2864" s="545">
        <f>'Report 1'!$AO$120</f>
        <v>0</v>
      </c>
    </row>
    <row r="2865" spans="2:21">
      <c r="B2865" s="535" t="s">
        <v>669</v>
      </c>
      <c r="C2865" s="536">
        <v>1</v>
      </c>
      <c r="D2865" s="537" t="str">
        <f>'Information Input'!$M$14</f>
        <v xml:space="preserve">      -      </v>
      </c>
      <c r="E2865" s="537" t="s">
        <v>138</v>
      </c>
      <c r="F2865" s="538">
        <f t="shared" si="366"/>
        <v>43739</v>
      </c>
      <c r="G2865" s="538">
        <f t="shared" si="367"/>
        <v>43830</v>
      </c>
      <c r="H2865" s="538">
        <f>'Information Input'!$H$35</f>
        <v>43555</v>
      </c>
      <c r="I2865" s="537" t="str">
        <f>'Information Input'!$J$22</f>
        <v>Quarterly</v>
      </c>
      <c r="J2865" s="538">
        <f>'Information Input'!$H$30</f>
        <v>43555</v>
      </c>
      <c r="K2865" s="537">
        <f>'Information Input'!$J$18</f>
        <v>2019</v>
      </c>
      <c r="L2865" s="539" t="s">
        <v>91</v>
      </c>
      <c r="M2865" s="540" t="s">
        <v>240</v>
      </c>
      <c r="N2865" s="541" t="s">
        <v>240</v>
      </c>
      <c r="O2865" s="542" t="s">
        <v>671</v>
      </c>
      <c r="P2865" s="537">
        <v>15</v>
      </c>
      <c r="Q2865" s="541" t="s">
        <v>157</v>
      </c>
      <c r="R2865" s="541" t="s">
        <v>234</v>
      </c>
      <c r="S2865" s="543">
        <f>'Report 1'!$AO$18</f>
        <v>0</v>
      </c>
      <c r="T2865" s="544">
        <f>'Report 1'!$AO$35</f>
        <v>0</v>
      </c>
      <c r="U2865" s="545">
        <f>'Report 1'!$AO$121</f>
        <v>0</v>
      </c>
    </row>
    <row r="2866" spans="2:21">
      <c r="B2866" s="535" t="s">
        <v>669</v>
      </c>
      <c r="C2866" s="536">
        <v>1</v>
      </c>
      <c r="D2866" s="537" t="str">
        <f>'Information Input'!$M$14</f>
        <v xml:space="preserve">      -      </v>
      </c>
      <c r="E2866" s="537" t="s">
        <v>138</v>
      </c>
      <c r="F2866" s="538">
        <f t="shared" si="366"/>
        <v>43739</v>
      </c>
      <c r="G2866" s="538">
        <f t="shared" si="367"/>
        <v>43830</v>
      </c>
      <c r="H2866" s="538">
        <f>'Information Input'!$H$35</f>
        <v>43555</v>
      </c>
      <c r="I2866" s="537" t="str">
        <f>'Information Input'!$J$22</f>
        <v>Quarterly</v>
      </c>
      <c r="J2866" s="538">
        <f>'Information Input'!$H$30</f>
        <v>43555</v>
      </c>
      <c r="K2866" s="537">
        <f>'Information Input'!$J$18</f>
        <v>2019</v>
      </c>
      <c r="L2866" s="539" t="s">
        <v>91</v>
      </c>
      <c r="M2866" s="540" t="s">
        <v>240</v>
      </c>
      <c r="N2866" s="541" t="s">
        <v>240</v>
      </c>
      <c r="O2866" s="542" t="s">
        <v>671</v>
      </c>
      <c r="P2866" s="537">
        <v>16</v>
      </c>
      <c r="Q2866" s="541" t="s">
        <v>158</v>
      </c>
      <c r="R2866" s="541" t="s">
        <v>235</v>
      </c>
      <c r="S2866" s="543">
        <f>'Report 1'!$AO$18</f>
        <v>0</v>
      </c>
      <c r="T2866" s="544">
        <f>'Report 1'!$AO$36</f>
        <v>0</v>
      </c>
      <c r="U2866" s="545">
        <f>'Report 1'!$AO$122</f>
        <v>0</v>
      </c>
    </row>
    <row r="2867" spans="2:21">
      <c r="B2867" s="535" t="s">
        <v>669</v>
      </c>
      <c r="C2867" s="536">
        <v>1</v>
      </c>
      <c r="D2867" s="537" t="str">
        <f>'Information Input'!$M$14</f>
        <v xml:space="preserve">      -      </v>
      </c>
      <c r="E2867" s="537" t="s">
        <v>138</v>
      </c>
      <c r="F2867" s="538">
        <f t="shared" ref="F2867:F2930" si="368">DATE(K2867,10,1)</f>
        <v>43739</v>
      </c>
      <c r="G2867" s="538">
        <f t="shared" ref="G2867:G2930" si="369">DATE(K2867,12,31)</f>
        <v>43830</v>
      </c>
      <c r="H2867" s="538">
        <f>'Information Input'!$H$35</f>
        <v>43555</v>
      </c>
      <c r="I2867" s="537" t="str">
        <f>'Information Input'!$J$22</f>
        <v>Quarterly</v>
      </c>
      <c r="J2867" s="538">
        <f>'Information Input'!$H$30</f>
        <v>43555</v>
      </c>
      <c r="K2867" s="537">
        <f>'Information Input'!$J$18</f>
        <v>2019</v>
      </c>
      <c r="L2867" s="539" t="s">
        <v>91</v>
      </c>
      <c r="M2867" s="540" t="s">
        <v>240</v>
      </c>
      <c r="N2867" s="541" t="s">
        <v>240</v>
      </c>
      <c r="O2867" s="542" t="s">
        <v>671</v>
      </c>
      <c r="P2867" s="537">
        <v>17</v>
      </c>
      <c r="Q2867" s="541" t="s">
        <v>159</v>
      </c>
      <c r="R2867" s="541" t="s">
        <v>235</v>
      </c>
      <c r="S2867" s="543">
        <f>'Report 1'!$AO$18</f>
        <v>0</v>
      </c>
      <c r="T2867" s="544">
        <f>'Report 1'!$AO$37</f>
        <v>0</v>
      </c>
      <c r="U2867" s="545">
        <f>'Report 1'!$AO$123</f>
        <v>0</v>
      </c>
    </row>
    <row r="2868" spans="2:21">
      <c r="B2868" s="535" t="s">
        <v>669</v>
      </c>
      <c r="C2868" s="536">
        <v>1</v>
      </c>
      <c r="D2868" s="537" t="str">
        <f>'Information Input'!$M$14</f>
        <v xml:space="preserve">      -      </v>
      </c>
      <c r="E2868" s="537" t="s">
        <v>138</v>
      </c>
      <c r="F2868" s="538">
        <f t="shared" si="368"/>
        <v>43739</v>
      </c>
      <c r="G2868" s="538">
        <f t="shared" si="369"/>
        <v>43830</v>
      </c>
      <c r="H2868" s="538">
        <f>'Information Input'!$H$35</f>
        <v>43555</v>
      </c>
      <c r="I2868" s="537" t="str">
        <f>'Information Input'!$J$22</f>
        <v>Quarterly</v>
      </c>
      <c r="J2868" s="538">
        <f>'Information Input'!$H$30</f>
        <v>43555</v>
      </c>
      <c r="K2868" s="537">
        <f>'Information Input'!$J$18</f>
        <v>2019</v>
      </c>
      <c r="L2868" s="539" t="s">
        <v>91</v>
      </c>
      <c r="M2868" s="540" t="s">
        <v>240</v>
      </c>
      <c r="N2868" s="541" t="s">
        <v>240</v>
      </c>
      <c r="O2868" s="542" t="s">
        <v>671</v>
      </c>
      <c r="P2868" s="537">
        <v>18</v>
      </c>
      <c r="Q2868" s="541" t="s">
        <v>160</v>
      </c>
      <c r="R2868" s="541" t="s">
        <v>235</v>
      </c>
      <c r="S2868" s="543">
        <f>'Report 1'!$AO$18</f>
        <v>0</v>
      </c>
      <c r="T2868" s="544">
        <f>'Report 1'!$AO$38</f>
        <v>0</v>
      </c>
      <c r="U2868" s="545">
        <f>'Report 1'!$AO$124</f>
        <v>0</v>
      </c>
    </row>
    <row r="2869" spans="2:21">
      <c r="B2869" s="535" t="s">
        <v>669</v>
      </c>
      <c r="C2869" s="536">
        <v>1</v>
      </c>
      <c r="D2869" s="537" t="str">
        <f>'Information Input'!$M$14</f>
        <v xml:space="preserve">      -      </v>
      </c>
      <c r="E2869" s="537" t="s">
        <v>138</v>
      </c>
      <c r="F2869" s="538">
        <f t="shared" si="368"/>
        <v>43739</v>
      </c>
      <c r="G2869" s="538">
        <f t="shared" si="369"/>
        <v>43830</v>
      </c>
      <c r="H2869" s="538">
        <f>'Information Input'!$H$35</f>
        <v>43555</v>
      </c>
      <c r="I2869" s="537" t="str">
        <f>'Information Input'!$J$22</f>
        <v>Quarterly</v>
      </c>
      <c r="J2869" s="538">
        <f>'Information Input'!$H$30</f>
        <v>43555</v>
      </c>
      <c r="K2869" s="537">
        <f>'Information Input'!$J$18</f>
        <v>2019</v>
      </c>
      <c r="L2869" s="539" t="s">
        <v>91</v>
      </c>
      <c r="M2869" s="540" t="s">
        <v>240</v>
      </c>
      <c r="N2869" s="541" t="s">
        <v>240</v>
      </c>
      <c r="O2869" s="542" t="s">
        <v>671</v>
      </c>
      <c r="P2869" s="537">
        <v>19</v>
      </c>
      <c r="Q2869" s="541" t="s">
        <v>161</v>
      </c>
      <c r="R2869" s="541" t="s">
        <v>235</v>
      </c>
      <c r="S2869" s="543">
        <f>'Report 1'!$AO$18</f>
        <v>0</v>
      </c>
      <c r="T2869" s="544">
        <f>'Report 1'!$AO$39</f>
        <v>0</v>
      </c>
      <c r="U2869" s="545">
        <f>'Report 1'!$AO$125</f>
        <v>0</v>
      </c>
    </row>
    <row r="2870" spans="2:21">
      <c r="B2870" s="535" t="s">
        <v>669</v>
      </c>
      <c r="C2870" s="536">
        <v>1</v>
      </c>
      <c r="D2870" s="537" t="str">
        <f>'Information Input'!$M$14</f>
        <v xml:space="preserve">      -      </v>
      </c>
      <c r="E2870" s="537" t="s">
        <v>138</v>
      </c>
      <c r="F2870" s="538">
        <f t="shared" si="368"/>
        <v>43739</v>
      </c>
      <c r="G2870" s="538">
        <f t="shared" si="369"/>
        <v>43830</v>
      </c>
      <c r="H2870" s="538">
        <f>'Information Input'!$H$35</f>
        <v>43555</v>
      </c>
      <c r="I2870" s="537" t="str">
        <f>'Information Input'!$J$22</f>
        <v>Quarterly</v>
      </c>
      <c r="J2870" s="538">
        <f>'Information Input'!$H$30</f>
        <v>43555</v>
      </c>
      <c r="K2870" s="537">
        <f>'Information Input'!$J$18</f>
        <v>2019</v>
      </c>
      <c r="L2870" s="539" t="s">
        <v>91</v>
      </c>
      <c r="M2870" s="540" t="s">
        <v>240</v>
      </c>
      <c r="N2870" s="541" t="s">
        <v>240</v>
      </c>
      <c r="O2870" s="542" t="s">
        <v>671</v>
      </c>
      <c r="P2870" s="537">
        <v>20</v>
      </c>
      <c r="Q2870" s="541" t="s">
        <v>162</v>
      </c>
      <c r="R2870" s="541" t="s">
        <v>235</v>
      </c>
      <c r="S2870" s="543">
        <f>'Report 1'!$AO$18</f>
        <v>0</v>
      </c>
      <c r="T2870" s="544">
        <f>'Report 1'!$AO$40</f>
        <v>0</v>
      </c>
      <c r="U2870" s="545">
        <f>'Report 1'!$AO$126</f>
        <v>0</v>
      </c>
    </row>
    <row r="2871" spans="2:21">
      <c r="B2871" s="535" t="s">
        <v>669</v>
      </c>
      <c r="C2871" s="536">
        <v>1</v>
      </c>
      <c r="D2871" s="537" t="str">
        <f>'Information Input'!$M$14</f>
        <v xml:space="preserve">      -      </v>
      </c>
      <c r="E2871" s="537" t="s">
        <v>138</v>
      </c>
      <c r="F2871" s="538">
        <f t="shared" si="368"/>
        <v>43739</v>
      </c>
      <c r="G2871" s="538">
        <f t="shared" si="369"/>
        <v>43830</v>
      </c>
      <c r="H2871" s="538">
        <f>'Information Input'!$H$35</f>
        <v>43555</v>
      </c>
      <c r="I2871" s="537" t="str">
        <f>'Information Input'!$J$22</f>
        <v>Quarterly</v>
      </c>
      <c r="J2871" s="538">
        <f>'Information Input'!$H$30</f>
        <v>43555</v>
      </c>
      <c r="K2871" s="537">
        <f>'Information Input'!$J$18</f>
        <v>2019</v>
      </c>
      <c r="L2871" s="539" t="s">
        <v>91</v>
      </c>
      <c r="M2871" s="540" t="s">
        <v>240</v>
      </c>
      <c r="N2871" s="541" t="s">
        <v>240</v>
      </c>
      <c r="O2871" s="542" t="s">
        <v>671</v>
      </c>
      <c r="P2871" s="537">
        <v>21</v>
      </c>
      <c r="Q2871" s="541" t="s">
        <v>163</v>
      </c>
      <c r="R2871" s="541" t="s">
        <v>235</v>
      </c>
      <c r="S2871" s="543">
        <f>'Report 1'!$AO$18</f>
        <v>0</v>
      </c>
      <c r="T2871" s="544">
        <f>'Report 1'!$AO$41</f>
        <v>0</v>
      </c>
      <c r="U2871" s="545">
        <f>'Report 1'!$AO$127</f>
        <v>0</v>
      </c>
    </row>
    <row r="2872" spans="2:21">
      <c r="B2872" s="535" t="s">
        <v>669</v>
      </c>
      <c r="C2872" s="536">
        <v>1</v>
      </c>
      <c r="D2872" s="537" t="str">
        <f>'Information Input'!$M$14</f>
        <v xml:space="preserve">      -      </v>
      </c>
      <c r="E2872" s="537" t="s">
        <v>138</v>
      </c>
      <c r="F2872" s="538">
        <f t="shared" si="368"/>
        <v>43739</v>
      </c>
      <c r="G2872" s="538">
        <f t="shared" si="369"/>
        <v>43830</v>
      </c>
      <c r="H2872" s="538">
        <f>'Information Input'!$H$35</f>
        <v>43555</v>
      </c>
      <c r="I2872" s="537" t="str">
        <f>'Information Input'!$J$22</f>
        <v>Quarterly</v>
      </c>
      <c r="J2872" s="538">
        <f>'Information Input'!$H$30</f>
        <v>43555</v>
      </c>
      <c r="K2872" s="537">
        <f>'Information Input'!$J$18</f>
        <v>2019</v>
      </c>
      <c r="L2872" s="539" t="s">
        <v>91</v>
      </c>
      <c r="M2872" s="540" t="s">
        <v>240</v>
      </c>
      <c r="N2872" s="541" t="s">
        <v>240</v>
      </c>
      <c r="O2872" s="542" t="s">
        <v>671</v>
      </c>
      <c r="P2872" s="537">
        <v>22</v>
      </c>
      <c r="Q2872" s="541" t="s">
        <v>164</v>
      </c>
      <c r="R2872" s="541" t="s">
        <v>236</v>
      </c>
      <c r="S2872" s="543">
        <f>'Report 1'!$AO$18</f>
        <v>0</v>
      </c>
      <c r="T2872" s="544">
        <f>'Report 1'!$AO$42</f>
        <v>0</v>
      </c>
      <c r="U2872" s="545">
        <f>'Report 1'!$AO$128</f>
        <v>0</v>
      </c>
    </row>
    <row r="2873" spans="2:21">
      <c r="B2873" s="535" t="s">
        <v>669</v>
      </c>
      <c r="C2873" s="536">
        <v>1</v>
      </c>
      <c r="D2873" s="537" t="str">
        <f>'Information Input'!$M$14</f>
        <v xml:space="preserve">      -      </v>
      </c>
      <c r="E2873" s="537" t="s">
        <v>138</v>
      </c>
      <c r="F2873" s="538">
        <f t="shared" si="368"/>
        <v>43739</v>
      </c>
      <c r="G2873" s="538">
        <f t="shared" si="369"/>
        <v>43830</v>
      </c>
      <c r="H2873" s="538">
        <f>'Information Input'!$H$35</f>
        <v>43555</v>
      </c>
      <c r="I2873" s="537" t="str">
        <f>'Information Input'!$J$22</f>
        <v>Quarterly</v>
      </c>
      <c r="J2873" s="538">
        <f>'Information Input'!$H$30</f>
        <v>43555</v>
      </c>
      <c r="K2873" s="537">
        <f>'Information Input'!$J$18</f>
        <v>2019</v>
      </c>
      <c r="L2873" s="539" t="s">
        <v>91</v>
      </c>
      <c r="M2873" s="540" t="s">
        <v>240</v>
      </c>
      <c r="N2873" s="541" t="s">
        <v>240</v>
      </c>
      <c r="O2873" s="542" t="s">
        <v>671</v>
      </c>
      <c r="P2873" s="537">
        <v>23</v>
      </c>
      <c r="Q2873" s="541" t="s">
        <v>165</v>
      </c>
      <c r="R2873" s="541" t="s">
        <v>236</v>
      </c>
      <c r="S2873" s="543">
        <f>'Report 1'!$AO$18</f>
        <v>0</v>
      </c>
      <c r="T2873" s="544">
        <f>'Report 1'!$AO$43</f>
        <v>0</v>
      </c>
      <c r="U2873" s="545">
        <f>'Report 1'!$AO$129</f>
        <v>0</v>
      </c>
    </row>
    <row r="2874" spans="2:21">
      <c r="B2874" s="535" t="s">
        <v>669</v>
      </c>
      <c r="C2874" s="536">
        <v>1</v>
      </c>
      <c r="D2874" s="537" t="str">
        <f>'Information Input'!$M$14</f>
        <v xml:space="preserve">      -      </v>
      </c>
      <c r="E2874" s="537" t="s">
        <v>138</v>
      </c>
      <c r="F2874" s="538">
        <f t="shared" si="368"/>
        <v>43739</v>
      </c>
      <c r="G2874" s="538">
        <f t="shared" si="369"/>
        <v>43830</v>
      </c>
      <c r="H2874" s="538">
        <f>'Information Input'!$H$35</f>
        <v>43555</v>
      </c>
      <c r="I2874" s="537" t="str">
        <f>'Information Input'!$J$22</f>
        <v>Quarterly</v>
      </c>
      <c r="J2874" s="538">
        <f>'Information Input'!$H$30</f>
        <v>43555</v>
      </c>
      <c r="K2874" s="537">
        <f>'Information Input'!$J$18</f>
        <v>2019</v>
      </c>
      <c r="L2874" s="539" t="s">
        <v>91</v>
      </c>
      <c r="M2874" s="540" t="s">
        <v>240</v>
      </c>
      <c r="N2874" s="541" t="s">
        <v>240</v>
      </c>
      <c r="O2874" s="542" t="s">
        <v>671</v>
      </c>
      <c r="P2874" s="537">
        <v>24</v>
      </c>
      <c r="Q2874" s="541" t="s">
        <v>166</v>
      </c>
      <c r="R2874" s="541" t="s">
        <v>233</v>
      </c>
      <c r="S2874" s="543">
        <f>'Report 1'!$AO$18</f>
        <v>0</v>
      </c>
      <c r="T2874" s="544">
        <f>'Report 1'!$AO$44</f>
        <v>0</v>
      </c>
      <c r="U2874" s="545">
        <f>'Report 1'!$AO$130</f>
        <v>0</v>
      </c>
    </row>
    <row r="2875" spans="2:21">
      <c r="B2875" s="535" t="s">
        <v>669</v>
      </c>
      <c r="C2875" s="536">
        <v>1</v>
      </c>
      <c r="D2875" s="537" t="str">
        <f>'Information Input'!$M$14</f>
        <v xml:space="preserve">      -      </v>
      </c>
      <c r="E2875" s="537" t="s">
        <v>138</v>
      </c>
      <c r="F2875" s="538">
        <f t="shared" si="368"/>
        <v>43739</v>
      </c>
      <c r="G2875" s="538">
        <f t="shared" si="369"/>
        <v>43830</v>
      </c>
      <c r="H2875" s="538">
        <f>'Information Input'!$H$35</f>
        <v>43555</v>
      </c>
      <c r="I2875" s="537" t="str">
        <f>'Information Input'!$J$22</f>
        <v>Quarterly</v>
      </c>
      <c r="J2875" s="538">
        <f>'Information Input'!$H$30</f>
        <v>43555</v>
      </c>
      <c r="K2875" s="537">
        <f>'Information Input'!$J$18</f>
        <v>2019</v>
      </c>
      <c r="L2875" s="539" t="s">
        <v>91</v>
      </c>
      <c r="M2875" s="540" t="s">
        <v>240</v>
      </c>
      <c r="N2875" s="541" t="s">
        <v>240</v>
      </c>
      <c r="O2875" s="542" t="s">
        <v>671</v>
      </c>
      <c r="P2875" s="537">
        <v>25</v>
      </c>
      <c r="Q2875" s="541" t="s">
        <v>167</v>
      </c>
      <c r="R2875" s="541" t="s">
        <v>233</v>
      </c>
      <c r="S2875" s="543">
        <f>'Report 1'!$AO$18</f>
        <v>0</v>
      </c>
      <c r="T2875" s="544">
        <f>'Report 1'!$AO$45</f>
        <v>0</v>
      </c>
      <c r="U2875" s="545">
        <f>'Report 1'!$AO$131</f>
        <v>0</v>
      </c>
    </row>
    <row r="2876" spans="2:21">
      <c r="B2876" s="535" t="s">
        <v>669</v>
      </c>
      <c r="C2876" s="536">
        <v>1</v>
      </c>
      <c r="D2876" s="537" t="str">
        <f>'Information Input'!$M$14</f>
        <v xml:space="preserve">      -      </v>
      </c>
      <c r="E2876" s="537" t="s">
        <v>138</v>
      </c>
      <c r="F2876" s="538">
        <f t="shared" si="368"/>
        <v>43739</v>
      </c>
      <c r="G2876" s="538">
        <f t="shared" si="369"/>
        <v>43830</v>
      </c>
      <c r="H2876" s="538">
        <f>'Information Input'!$H$35</f>
        <v>43555</v>
      </c>
      <c r="I2876" s="537" t="str">
        <f>'Information Input'!$J$22</f>
        <v>Quarterly</v>
      </c>
      <c r="J2876" s="538">
        <f>'Information Input'!$H$30</f>
        <v>43555</v>
      </c>
      <c r="K2876" s="537">
        <f>'Information Input'!$J$18</f>
        <v>2019</v>
      </c>
      <c r="L2876" s="539" t="s">
        <v>91</v>
      </c>
      <c r="M2876" s="540" t="s">
        <v>240</v>
      </c>
      <c r="N2876" s="541" t="s">
        <v>240</v>
      </c>
      <c r="O2876" s="542" t="s">
        <v>671</v>
      </c>
      <c r="P2876" s="537">
        <v>26</v>
      </c>
      <c r="Q2876" s="541" t="s">
        <v>168</v>
      </c>
      <c r="R2876" s="541" t="s">
        <v>237</v>
      </c>
      <c r="S2876" s="543">
        <f>'Report 1'!$AO$18</f>
        <v>0</v>
      </c>
      <c r="T2876" s="544">
        <f>'Report 1'!$AO$46</f>
        <v>0</v>
      </c>
      <c r="U2876" s="545">
        <f>'Report 1'!$AO$132</f>
        <v>0</v>
      </c>
    </row>
    <row r="2877" spans="2:21">
      <c r="B2877" s="535" t="s">
        <v>669</v>
      </c>
      <c r="C2877" s="536">
        <v>1</v>
      </c>
      <c r="D2877" s="537" t="str">
        <f>'Information Input'!$M$14</f>
        <v xml:space="preserve">      -      </v>
      </c>
      <c r="E2877" s="537" t="s">
        <v>138</v>
      </c>
      <c r="F2877" s="538">
        <f t="shared" si="368"/>
        <v>43739</v>
      </c>
      <c r="G2877" s="538">
        <f t="shared" si="369"/>
        <v>43830</v>
      </c>
      <c r="H2877" s="538">
        <f>'Information Input'!$H$35</f>
        <v>43555</v>
      </c>
      <c r="I2877" s="537" t="str">
        <f>'Information Input'!$J$22</f>
        <v>Quarterly</v>
      </c>
      <c r="J2877" s="538">
        <f>'Information Input'!$H$30</f>
        <v>43555</v>
      </c>
      <c r="K2877" s="537">
        <f>'Information Input'!$J$18</f>
        <v>2019</v>
      </c>
      <c r="L2877" s="539" t="s">
        <v>91</v>
      </c>
      <c r="M2877" s="540" t="s">
        <v>240</v>
      </c>
      <c r="N2877" s="541" t="s">
        <v>240</v>
      </c>
      <c r="O2877" s="542" t="s">
        <v>671</v>
      </c>
      <c r="P2877" s="537">
        <v>27</v>
      </c>
      <c r="Q2877" s="541" t="s">
        <v>169</v>
      </c>
      <c r="R2877" s="541" t="s">
        <v>235</v>
      </c>
      <c r="S2877" s="543">
        <f>'Report 1'!$AO$18</f>
        <v>0</v>
      </c>
      <c r="T2877" s="544">
        <f>'Report 1'!$AO$47</f>
        <v>0</v>
      </c>
      <c r="U2877" s="545">
        <f>'Report 1'!$AO$133</f>
        <v>0</v>
      </c>
    </row>
    <row r="2878" spans="2:21">
      <c r="B2878" s="535" t="s">
        <v>669</v>
      </c>
      <c r="C2878" s="536">
        <v>1</v>
      </c>
      <c r="D2878" s="537" t="str">
        <f>'Information Input'!$M$14</f>
        <v xml:space="preserve">      -      </v>
      </c>
      <c r="E2878" s="537" t="s">
        <v>138</v>
      </c>
      <c r="F2878" s="538">
        <f t="shared" si="368"/>
        <v>43739</v>
      </c>
      <c r="G2878" s="538">
        <f t="shared" si="369"/>
        <v>43830</v>
      </c>
      <c r="H2878" s="538">
        <f>'Information Input'!$H$35</f>
        <v>43555</v>
      </c>
      <c r="I2878" s="537" t="str">
        <f>'Information Input'!$J$22</f>
        <v>Quarterly</v>
      </c>
      <c r="J2878" s="538">
        <f>'Information Input'!$H$30</f>
        <v>43555</v>
      </c>
      <c r="K2878" s="537">
        <f>'Information Input'!$J$18</f>
        <v>2019</v>
      </c>
      <c r="L2878" s="539" t="s">
        <v>91</v>
      </c>
      <c r="M2878" s="540" t="s">
        <v>240</v>
      </c>
      <c r="N2878" s="541" t="s">
        <v>240</v>
      </c>
      <c r="O2878" s="542" t="s">
        <v>671</v>
      </c>
      <c r="P2878" s="537">
        <v>28</v>
      </c>
      <c r="Q2878" s="541" t="s">
        <v>170</v>
      </c>
      <c r="R2878" s="541" t="s">
        <v>235</v>
      </c>
      <c r="S2878" s="543">
        <f>'Report 1'!$AO$18</f>
        <v>0</v>
      </c>
      <c r="T2878" s="544">
        <f>'Report 1'!$AO$48</f>
        <v>0</v>
      </c>
      <c r="U2878" s="545">
        <f>'Report 1'!$AO$134</f>
        <v>0</v>
      </c>
    </row>
    <row r="2879" spans="2:21">
      <c r="B2879" s="535" t="s">
        <v>669</v>
      </c>
      <c r="C2879" s="536">
        <v>1</v>
      </c>
      <c r="D2879" s="537" t="str">
        <f>'Information Input'!$M$14</f>
        <v xml:space="preserve">      -      </v>
      </c>
      <c r="E2879" s="537" t="s">
        <v>138</v>
      </c>
      <c r="F2879" s="538">
        <f t="shared" si="368"/>
        <v>43739</v>
      </c>
      <c r="G2879" s="538">
        <f t="shared" si="369"/>
        <v>43830</v>
      </c>
      <c r="H2879" s="538">
        <f>'Information Input'!$H$35</f>
        <v>43555</v>
      </c>
      <c r="I2879" s="537" t="str">
        <f>'Information Input'!$J$22</f>
        <v>Quarterly</v>
      </c>
      <c r="J2879" s="538">
        <f>'Information Input'!$H$30</f>
        <v>43555</v>
      </c>
      <c r="K2879" s="537">
        <f>'Information Input'!$J$18</f>
        <v>2019</v>
      </c>
      <c r="L2879" s="539" t="s">
        <v>91</v>
      </c>
      <c r="M2879" s="540" t="s">
        <v>240</v>
      </c>
      <c r="N2879" s="541" t="s">
        <v>240</v>
      </c>
      <c r="O2879" s="542" t="s">
        <v>671</v>
      </c>
      <c r="P2879" s="537">
        <v>29</v>
      </c>
      <c r="Q2879" s="541" t="s">
        <v>171</v>
      </c>
      <c r="R2879" s="541" t="s">
        <v>238</v>
      </c>
      <c r="S2879" s="543">
        <f>'Report 1'!$AO$18</f>
        <v>0</v>
      </c>
      <c r="T2879" s="544">
        <f>'Report 1'!$AO$49</f>
        <v>0</v>
      </c>
      <c r="U2879" s="545">
        <f>'Report 1'!$AO$135</f>
        <v>0</v>
      </c>
    </row>
    <row r="2880" spans="2:21">
      <c r="B2880" s="535" t="s">
        <v>669</v>
      </c>
      <c r="C2880" s="536">
        <v>1</v>
      </c>
      <c r="D2880" s="537" t="str">
        <f>'Information Input'!$M$14</f>
        <v xml:space="preserve">      -      </v>
      </c>
      <c r="E2880" s="537" t="s">
        <v>138</v>
      </c>
      <c r="F2880" s="538">
        <f t="shared" si="368"/>
        <v>43739</v>
      </c>
      <c r="G2880" s="538">
        <f t="shared" si="369"/>
        <v>43830</v>
      </c>
      <c r="H2880" s="538">
        <f>'Information Input'!$H$35</f>
        <v>43555</v>
      </c>
      <c r="I2880" s="537" t="str">
        <f>'Information Input'!$J$22</f>
        <v>Quarterly</v>
      </c>
      <c r="J2880" s="538">
        <f>'Information Input'!$H$30</f>
        <v>43555</v>
      </c>
      <c r="K2880" s="537">
        <f>'Information Input'!$J$18</f>
        <v>2019</v>
      </c>
      <c r="L2880" s="539" t="s">
        <v>91</v>
      </c>
      <c r="M2880" s="540" t="s">
        <v>240</v>
      </c>
      <c r="N2880" s="541" t="s">
        <v>240</v>
      </c>
      <c r="O2880" s="542" t="s">
        <v>671</v>
      </c>
      <c r="P2880" s="537">
        <v>30</v>
      </c>
      <c r="Q2880" s="541" t="s">
        <v>172</v>
      </c>
      <c r="R2880" s="541" t="s">
        <v>238</v>
      </c>
      <c r="S2880" s="543">
        <f>'Report 1'!$AO$18</f>
        <v>0</v>
      </c>
      <c r="T2880" s="544">
        <f>'Report 1'!$AO$50</f>
        <v>0</v>
      </c>
      <c r="U2880" s="545">
        <f>'Report 1'!$AO$136</f>
        <v>0</v>
      </c>
    </row>
    <row r="2881" spans="2:21">
      <c r="B2881" s="535" t="s">
        <v>669</v>
      </c>
      <c r="C2881" s="536">
        <v>1</v>
      </c>
      <c r="D2881" s="537" t="str">
        <f>'Information Input'!$M$14</f>
        <v xml:space="preserve">      -      </v>
      </c>
      <c r="E2881" s="537" t="s">
        <v>138</v>
      </c>
      <c r="F2881" s="538">
        <f t="shared" si="368"/>
        <v>43739</v>
      </c>
      <c r="G2881" s="538">
        <f t="shared" si="369"/>
        <v>43830</v>
      </c>
      <c r="H2881" s="538">
        <f>'Information Input'!$H$35</f>
        <v>43555</v>
      </c>
      <c r="I2881" s="537" t="str">
        <f>'Information Input'!$J$22</f>
        <v>Quarterly</v>
      </c>
      <c r="J2881" s="538">
        <f>'Information Input'!$H$30</f>
        <v>43555</v>
      </c>
      <c r="K2881" s="537">
        <f>'Information Input'!$J$18</f>
        <v>2019</v>
      </c>
      <c r="L2881" s="539" t="s">
        <v>91</v>
      </c>
      <c r="M2881" s="540" t="s">
        <v>240</v>
      </c>
      <c r="N2881" s="541" t="s">
        <v>240</v>
      </c>
      <c r="O2881" s="542" t="s">
        <v>671</v>
      </c>
      <c r="P2881" s="537">
        <v>31</v>
      </c>
      <c r="Q2881" s="541" t="s">
        <v>173</v>
      </c>
      <c r="R2881" s="541" t="s">
        <v>233</v>
      </c>
      <c r="S2881" s="543">
        <f>'Report 1'!$AO$18</f>
        <v>0</v>
      </c>
      <c r="T2881" s="544">
        <f>'Report 1'!$AO$51</f>
        <v>0</v>
      </c>
      <c r="U2881" s="545">
        <f>'Report 1'!$AO$137</f>
        <v>0</v>
      </c>
    </row>
    <row r="2882" spans="2:21">
      <c r="B2882" s="535" t="s">
        <v>669</v>
      </c>
      <c r="C2882" s="536">
        <v>1</v>
      </c>
      <c r="D2882" s="537" t="str">
        <f>'Information Input'!$M$14</f>
        <v xml:space="preserve">      -      </v>
      </c>
      <c r="E2882" s="537" t="s">
        <v>138</v>
      </c>
      <c r="F2882" s="538">
        <f t="shared" si="368"/>
        <v>43739</v>
      </c>
      <c r="G2882" s="538">
        <f t="shared" si="369"/>
        <v>43830</v>
      </c>
      <c r="H2882" s="538">
        <f>'Information Input'!$H$35</f>
        <v>43555</v>
      </c>
      <c r="I2882" s="537" t="str">
        <f>'Information Input'!$J$22</f>
        <v>Quarterly</v>
      </c>
      <c r="J2882" s="538">
        <f>'Information Input'!$H$30</f>
        <v>43555</v>
      </c>
      <c r="K2882" s="537">
        <f>'Information Input'!$J$18</f>
        <v>2019</v>
      </c>
      <c r="L2882" s="539" t="s">
        <v>91</v>
      </c>
      <c r="M2882" s="540" t="s">
        <v>240</v>
      </c>
      <c r="N2882" s="541" t="s">
        <v>240</v>
      </c>
      <c r="O2882" s="542" t="s">
        <v>671</v>
      </c>
      <c r="P2882" s="537">
        <v>32</v>
      </c>
      <c r="Q2882" s="541" t="s">
        <v>174</v>
      </c>
      <c r="R2882" s="541" t="s">
        <v>238</v>
      </c>
      <c r="S2882" s="543">
        <f>'Report 1'!$AO$18</f>
        <v>0</v>
      </c>
      <c r="T2882" s="544">
        <f>'Report 1'!$AO$52</f>
        <v>0</v>
      </c>
      <c r="U2882" s="545">
        <f>'Report 1'!$AO$138</f>
        <v>0</v>
      </c>
    </row>
    <row r="2883" spans="2:21">
      <c r="B2883" s="535" t="s">
        <v>669</v>
      </c>
      <c r="C2883" s="536">
        <v>1</v>
      </c>
      <c r="D2883" s="537" t="str">
        <f>'Information Input'!$M$14</f>
        <v xml:space="preserve">      -      </v>
      </c>
      <c r="E2883" s="537" t="s">
        <v>138</v>
      </c>
      <c r="F2883" s="538">
        <f t="shared" si="368"/>
        <v>43739</v>
      </c>
      <c r="G2883" s="538">
        <f t="shared" si="369"/>
        <v>43830</v>
      </c>
      <c r="H2883" s="538">
        <f>'Information Input'!$H$35</f>
        <v>43555</v>
      </c>
      <c r="I2883" s="537" t="str">
        <f>'Information Input'!$J$22</f>
        <v>Quarterly</v>
      </c>
      <c r="J2883" s="538">
        <f>'Information Input'!$H$30</f>
        <v>43555</v>
      </c>
      <c r="K2883" s="537">
        <f>'Information Input'!$J$18</f>
        <v>2019</v>
      </c>
      <c r="L2883" s="539" t="s">
        <v>91</v>
      </c>
      <c r="M2883" s="540" t="s">
        <v>240</v>
      </c>
      <c r="N2883" s="541" t="s">
        <v>240</v>
      </c>
      <c r="O2883" s="542" t="s">
        <v>671</v>
      </c>
      <c r="P2883" s="537">
        <v>33</v>
      </c>
      <c r="Q2883" s="541" t="s">
        <v>175</v>
      </c>
      <c r="R2883" s="541" t="s">
        <v>233</v>
      </c>
      <c r="S2883" s="543">
        <f>'Report 1'!$AO$18</f>
        <v>0</v>
      </c>
      <c r="T2883" s="544">
        <f>'Report 1'!$AO$53</f>
        <v>0</v>
      </c>
      <c r="U2883" s="545">
        <f>'Report 1'!$AO$139</f>
        <v>0</v>
      </c>
    </row>
    <row r="2884" spans="2:21">
      <c r="B2884" s="535" t="s">
        <v>669</v>
      </c>
      <c r="C2884" s="536">
        <v>1</v>
      </c>
      <c r="D2884" s="537" t="str">
        <f>'Information Input'!$M$14</f>
        <v xml:space="preserve">      -      </v>
      </c>
      <c r="E2884" s="537" t="s">
        <v>138</v>
      </c>
      <c r="F2884" s="538">
        <f t="shared" si="368"/>
        <v>43739</v>
      </c>
      <c r="G2884" s="538">
        <f t="shared" si="369"/>
        <v>43830</v>
      </c>
      <c r="H2884" s="538">
        <f>'Information Input'!$H$35</f>
        <v>43555</v>
      </c>
      <c r="I2884" s="537" t="str">
        <f>'Information Input'!$J$22</f>
        <v>Quarterly</v>
      </c>
      <c r="J2884" s="538">
        <f>'Information Input'!$H$30</f>
        <v>43555</v>
      </c>
      <c r="K2884" s="537">
        <f>'Information Input'!$J$18</f>
        <v>2019</v>
      </c>
      <c r="L2884" s="539" t="s">
        <v>91</v>
      </c>
      <c r="M2884" s="540" t="s">
        <v>240</v>
      </c>
      <c r="N2884" s="541" t="s">
        <v>240</v>
      </c>
      <c r="O2884" s="542" t="s">
        <v>671</v>
      </c>
      <c r="P2884" s="537">
        <v>34</v>
      </c>
      <c r="Q2884" s="541" t="s">
        <v>176</v>
      </c>
      <c r="R2884" s="541" t="s">
        <v>238</v>
      </c>
      <c r="S2884" s="543">
        <f>'Report 1'!$AO$18</f>
        <v>0</v>
      </c>
      <c r="T2884" s="544">
        <f>'Report 1'!$AO$54</f>
        <v>0</v>
      </c>
      <c r="U2884" s="545">
        <f>'Report 1'!$AO$140</f>
        <v>0</v>
      </c>
    </row>
    <row r="2885" spans="2:21">
      <c r="B2885" s="535" t="s">
        <v>669</v>
      </c>
      <c r="C2885" s="536">
        <v>1</v>
      </c>
      <c r="D2885" s="537" t="str">
        <f>'Information Input'!$M$14</f>
        <v xml:space="preserve">      -      </v>
      </c>
      <c r="E2885" s="537" t="s">
        <v>138</v>
      </c>
      <c r="F2885" s="538">
        <f t="shared" si="368"/>
        <v>43739</v>
      </c>
      <c r="G2885" s="538">
        <f t="shared" si="369"/>
        <v>43830</v>
      </c>
      <c r="H2885" s="538">
        <f>'Information Input'!$H$35</f>
        <v>43555</v>
      </c>
      <c r="I2885" s="537" t="str">
        <f>'Information Input'!$J$22</f>
        <v>Quarterly</v>
      </c>
      <c r="J2885" s="538">
        <f>'Information Input'!$H$30</f>
        <v>43555</v>
      </c>
      <c r="K2885" s="537">
        <f>'Information Input'!$J$18</f>
        <v>2019</v>
      </c>
      <c r="L2885" s="539" t="s">
        <v>91</v>
      </c>
      <c r="M2885" s="540" t="s">
        <v>240</v>
      </c>
      <c r="N2885" s="541" t="s">
        <v>240</v>
      </c>
      <c r="O2885" s="542" t="s">
        <v>671</v>
      </c>
      <c r="P2885" s="537">
        <v>35</v>
      </c>
      <c r="Q2885" s="541" t="s">
        <v>177</v>
      </c>
      <c r="R2885" s="541" t="s">
        <v>235</v>
      </c>
      <c r="S2885" s="543">
        <f>'Report 1'!$AO$18</f>
        <v>0</v>
      </c>
      <c r="T2885" s="544">
        <f>'Report 1'!$AO$55</f>
        <v>0</v>
      </c>
      <c r="U2885" s="545">
        <f>'Report 1'!$AO$141</f>
        <v>0</v>
      </c>
    </row>
    <row r="2886" spans="2:21">
      <c r="B2886" s="535" t="s">
        <v>669</v>
      </c>
      <c r="C2886" s="536">
        <v>1</v>
      </c>
      <c r="D2886" s="537" t="str">
        <f>'Information Input'!$M$14</f>
        <v xml:space="preserve">      -      </v>
      </c>
      <c r="E2886" s="537" t="s">
        <v>138</v>
      </c>
      <c r="F2886" s="538">
        <f t="shared" si="368"/>
        <v>43739</v>
      </c>
      <c r="G2886" s="538">
        <f t="shared" si="369"/>
        <v>43830</v>
      </c>
      <c r="H2886" s="538">
        <f>'Information Input'!$H$35</f>
        <v>43555</v>
      </c>
      <c r="I2886" s="537" t="str">
        <f>'Information Input'!$J$22</f>
        <v>Quarterly</v>
      </c>
      <c r="J2886" s="538">
        <f>'Information Input'!$H$30</f>
        <v>43555</v>
      </c>
      <c r="K2886" s="537">
        <f>'Information Input'!$J$18</f>
        <v>2019</v>
      </c>
      <c r="L2886" s="539" t="s">
        <v>91</v>
      </c>
      <c r="M2886" s="540" t="s">
        <v>240</v>
      </c>
      <c r="N2886" s="541" t="s">
        <v>240</v>
      </c>
      <c r="O2886" s="542" t="s">
        <v>671</v>
      </c>
      <c r="P2886" s="537">
        <v>36</v>
      </c>
      <c r="Q2886" s="541" t="s">
        <v>178</v>
      </c>
      <c r="R2886" s="541" t="s">
        <v>235</v>
      </c>
      <c r="S2886" s="543">
        <f>'Report 1'!$AO$18</f>
        <v>0</v>
      </c>
      <c r="T2886" s="544">
        <f>'Report 1'!$AO$56</f>
        <v>0</v>
      </c>
      <c r="U2886" s="545">
        <f>'Report 1'!$AO$142</f>
        <v>0</v>
      </c>
    </row>
    <row r="2887" spans="2:21">
      <c r="B2887" s="535" t="s">
        <v>669</v>
      </c>
      <c r="C2887" s="536">
        <v>1</v>
      </c>
      <c r="D2887" s="537" t="str">
        <f>'Information Input'!$M$14</f>
        <v xml:space="preserve">      -      </v>
      </c>
      <c r="E2887" s="537" t="s">
        <v>138</v>
      </c>
      <c r="F2887" s="538">
        <f t="shared" si="368"/>
        <v>43739</v>
      </c>
      <c r="G2887" s="538">
        <f t="shared" si="369"/>
        <v>43830</v>
      </c>
      <c r="H2887" s="538">
        <f>'Information Input'!$H$35</f>
        <v>43555</v>
      </c>
      <c r="I2887" s="537" t="str">
        <f>'Information Input'!$J$22</f>
        <v>Quarterly</v>
      </c>
      <c r="J2887" s="538">
        <f>'Information Input'!$H$30</f>
        <v>43555</v>
      </c>
      <c r="K2887" s="537">
        <f>'Information Input'!$J$18</f>
        <v>2019</v>
      </c>
      <c r="L2887" s="539" t="s">
        <v>91</v>
      </c>
      <c r="M2887" s="540" t="s">
        <v>240</v>
      </c>
      <c r="N2887" s="541" t="s">
        <v>240</v>
      </c>
      <c r="O2887" s="542" t="s">
        <v>671</v>
      </c>
      <c r="P2887" s="537">
        <v>37</v>
      </c>
      <c r="Q2887" s="541" t="s">
        <v>179</v>
      </c>
      <c r="R2887" s="541" t="s">
        <v>231</v>
      </c>
      <c r="S2887" s="543">
        <f>'Report 1'!$AO$18</f>
        <v>0</v>
      </c>
      <c r="T2887" s="544">
        <f>'Report 1'!$AO$57</f>
        <v>0</v>
      </c>
      <c r="U2887" s="545">
        <f>'Report 1'!$AO$143</f>
        <v>0</v>
      </c>
    </row>
    <row r="2888" spans="2:21">
      <c r="B2888" s="535" t="s">
        <v>669</v>
      </c>
      <c r="C2888" s="536">
        <v>1</v>
      </c>
      <c r="D2888" s="537" t="str">
        <f>'Information Input'!$M$14</f>
        <v xml:space="preserve">      -      </v>
      </c>
      <c r="E2888" s="537" t="s">
        <v>138</v>
      </c>
      <c r="F2888" s="538">
        <f t="shared" si="368"/>
        <v>43739</v>
      </c>
      <c r="G2888" s="538">
        <f t="shared" si="369"/>
        <v>43830</v>
      </c>
      <c r="H2888" s="538">
        <f>'Information Input'!$H$35</f>
        <v>43555</v>
      </c>
      <c r="I2888" s="537" t="str">
        <f>'Information Input'!$J$22</f>
        <v>Quarterly</v>
      </c>
      <c r="J2888" s="538">
        <f>'Information Input'!$H$30</f>
        <v>43555</v>
      </c>
      <c r="K2888" s="537">
        <f>'Information Input'!$J$18</f>
        <v>2019</v>
      </c>
      <c r="L2888" s="539" t="s">
        <v>91</v>
      </c>
      <c r="M2888" s="540" t="s">
        <v>240</v>
      </c>
      <c r="N2888" s="541" t="s">
        <v>240</v>
      </c>
      <c r="O2888" s="542" t="s">
        <v>671</v>
      </c>
      <c r="P2888" s="537">
        <v>38</v>
      </c>
      <c r="Q2888" s="541" t="s">
        <v>180</v>
      </c>
      <c r="R2888" s="541" t="s">
        <v>233</v>
      </c>
      <c r="S2888" s="543">
        <f>'Report 1'!$AO$18</f>
        <v>0</v>
      </c>
      <c r="T2888" s="544">
        <f>'Report 1'!$AO$58</f>
        <v>0</v>
      </c>
      <c r="U2888" s="545">
        <f>'Report 1'!$AO$144</f>
        <v>0</v>
      </c>
    </row>
    <row r="2889" spans="2:21">
      <c r="B2889" s="535" t="s">
        <v>669</v>
      </c>
      <c r="C2889" s="536">
        <v>1</v>
      </c>
      <c r="D2889" s="537" t="str">
        <f>'Information Input'!$M$14</f>
        <v xml:space="preserve">      -      </v>
      </c>
      <c r="E2889" s="537" t="s">
        <v>138</v>
      </c>
      <c r="F2889" s="538">
        <f t="shared" si="368"/>
        <v>43739</v>
      </c>
      <c r="G2889" s="538">
        <f t="shared" si="369"/>
        <v>43830</v>
      </c>
      <c r="H2889" s="538">
        <f>'Information Input'!$H$35</f>
        <v>43555</v>
      </c>
      <c r="I2889" s="537" t="str">
        <f>'Information Input'!$J$22</f>
        <v>Quarterly</v>
      </c>
      <c r="J2889" s="538">
        <f>'Information Input'!$H$30</f>
        <v>43555</v>
      </c>
      <c r="K2889" s="537">
        <f>'Information Input'!$J$18</f>
        <v>2019</v>
      </c>
      <c r="L2889" s="539" t="s">
        <v>91</v>
      </c>
      <c r="M2889" s="540" t="s">
        <v>240</v>
      </c>
      <c r="N2889" s="541" t="s">
        <v>240</v>
      </c>
      <c r="O2889" s="542" t="s">
        <v>671</v>
      </c>
      <c r="P2889" s="537">
        <v>39</v>
      </c>
      <c r="Q2889" s="541" t="s">
        <v>181</v>
      </c>
      <c r="R2889" s="541" t="s">
        <v>233</v>
      </c>
      <c r="S2889" s="543">
        <f>'Report 1'!$AO$18</f>
        <v>0</v>
      </c>
      <c r="T2889" s="544">
        <f>'Report 1'!$AO$59</f>
        <v>0</v>
      </c>
      <c r="U2889" s="545">
        <f>'Report 1'!$AO$145</f>
        <v>0</v>
      </c>
    </row>
    <row r="2890" spans="2:21">
      <c r="B2890" s="535" t="s">
        <v>669</v>
      </c>
      <c r="C2890" s="536">
        <v>1</v>
      </c>
      <c r="D2890" s="537" t="str">
        <f>'Information Input'!$M$14</f>
        <v xml:space="preserve">      -      </v>
      </c>
      <c r="E2890" s="537" t="s">
        <v>138</v>
      </c>
      <c r="F2890" s="538">
        <f t="shared" si="368"/>
        <v>43739</v>
      </c>
      <c r="G2890" s="538">
        <f t="shared" si="369"/>
        <v>43830</v>
      </c>
      <c r="H2890" s="538">
        <f>'Information Input'!$H$35</f>
        <v>43555</v>
      </c>
      <c r="I2890" s="537" t="str">
        <f>'Information Input'!$J$22</f>
        <v>Quarterly</v>
      </c>
      <c r="J2890" s="538">
        <f>'Information Input'!$H$30</f>
        <v>43555</v>
      </c>
      <c r="K2890" s="537">
        <f>'Information Input'!$J$18</f>
        <v>2019</v>
      </c>
      <c r="L2890" s="539" t="s">
        <v>91</v>
      </c>
      <c r="M2890" s="540" t="s">
        <v>240</v>
      </c>
      <c r="N2890" s="541" t="s">
        <v>240</v>
      </c>
      <c r="O2890" s="542" t="s">
        <v>671</v>
      </c>
      <c r="P2890" s="537">
        <v>40</v>
      </c>
      <c r="Q2890" s="541" t="s">
        <v>182</v>
      </c>
      <c r="R2890" s="541" t="s">
        <v>238</v>
      </c>
      <c r="S2890" s="543">
        <f>'Report 1'!$AO$18</f>
        <v>0</v>
      </c>
      <c r="T2890" s="544">
        <f>'Report 1'!$AO$60</f>
        <v>0</v>
      </c>
      <c r="U2890" s="545">
        <f>'Report 1'!$AO$146</f>
        <v>0</v>
      </c>
    </row>
    <row r="2891" spans="2:21">
      <c r="B2891" s="535" t="s">
        <v>669</v>
      </c>
      <c r="C2891" s="536">
        <v>1</v>
      </c>
      <c r="D2891" s="537" t="str">
        <f>'Information Input'!$M$14</f>
        <v xml:space="preserve">      -      </v>
      </c>
      <c r="E2891" s="537" t="s">
        <v>138</v>
      </c>
      <c r="F2891" s="538">
        <f t="shared" si="368"/>
        <v>43739</v>
      </c>
      <c r="G2891" s="538">
        <f t="shared" si="369"/>
        <v>43830</v>
      </c>
      <c r="H2891" s="538">
        <f>'Information Input'!$H$35</f>
        <v>43555</v>
      </c>
      <c r="I2891" s="537" t="str">
        <f>'Information Input'!$J$22</f>
        <v>Quarterly</v>
      </c>
      <c r="J2891" s="538">
        <f>'Information Input'!$H$30</f>
        <v>43555</v>
      </c>
      <c r="K2891" s="537">
        <f>'Information Input'!$J$18</f>
        <v>2019</v>
      </c>
      <c r="L2891" s="539" t="s">
        <v>91</v>
      </c>
      <c r="M2891" s="540" t="s">
        <v>240</v>
      </c>
      <c r="N2891" s="541" t="s">
        <v>240</v>
      </c>
      <c r="O2891" s="542" t="s">
        <v>671</v>
      </c>
      <c r="P2891" s="537">
        <v>41</v>
      </c>
      <c r="Q2891" s="541" t="s">
        <v>183</v>
      </c>
      <c r="R2891" s="541" t="s">
        <v>238</v>
      </c>
      <c r="S2891" s="543">
        <f>'Report 1'!$AO$18</f>
        <v>0</v>
      </c>
      <c r="T2891" s="544">
        <f>'Report 1'!$AO$61</f>
        <v>0</v>
      </c>
      <c r="U2891" s="545">
        <f>'Report 1'!$AO$147</f>
        <v>0</v>
      </c>
    </row>
    <row r="2892" spans="2:21">
      <c r="B2892" s="535" t="s">
        <v>669</v>
      </c>
      <c r="C2892" s="536">
        <v>1</v>
      </c>
      <c r="D2892" s="537" t="str">
        <f>'Information Input'!$M$14</f>
        <v xml:space="preserve">      -      </v>
      </c>
      <c r="E2892" s="537" t="s">
        <v>138</v>
      </c>
      <c r="F2892" s="538">
        <f t="shared" si="368"/>
        <v>43739</v>
      </c>
      <c r="G2892" s="538">
        <f t="shared" si="369"/>
        <v>43830</v>
      </c>
      <c r="H2892" s="538">
        <f>'Information Input'!$H$35</f>
        <v>43555</v>
      </c>
      <c r="I2892" s="537" t="str">
        <f>'Information Input'!$J$22</f>
        <v>Quarterly</v>
      </c>
      <c r="J2892" s="538">
        <f>'Information Input'!$H$30</f>
        <v>43555</v>
      </c>
      <c r="K2892" s="537">
        <f>'Information Input'!$J$18</f>
        <v>2019</v>
      </c>
      <c r="L2892" s="539" t="s">
        <v>91</v>
      </c>
      <c r="M2892" s="540" t="s">
        <v>240</v>
      </c>
      <c r="N2892" s="541" t="s">
        <v>240</v>
      </c>
      <c r="O2892" s="542" t="s">
        <v>671</v>
      </c>
      <c r="P2892" s="537">
        <v>42</v>
      </c>
      <c r="Q2892" s="541" t="s">
        <v>184</v>
      </c>
      <c r="R2892" s="541" t="s">
        <v>233</v>
      </c>
      <c r="S2892" s="543">
        <f>'Report 1'!$AO$18</f>
        <v>0</v>
      </c>
      <c r="T2892" s="544">
        <f>'Report 1'!$AO$62</f>
        <v>0</v>
      </c>
      <c r="U2892" s="545">
        <f>'Report 1'!$AO$148</f>
        <v>0</v>
      </c>
    </row>
    <row r="2893" spans="2:21">
      <c r="B2893" s="535" t="s">
        <v>669</v>
      </c>
      <c r="C2893" s="536">
        <v>1</v>
      </c>
      <c r="D2893" s="537" t="str">
        <f>'Information Input'!$M$14</f>
        <v xml:space="preserve">      -      </v>
      </c>
      <c r="E2893" s="537" t="s">
        <v>138</v>
      </c>
      <c r="F2893" s="538">
        <f t="shared" si="368"/>
        <v>43739</v>
      </c>
      <c r="G2893" s="538">
        <f t="shared" si="369"/>
        <v>43830</v>
      </c>
      <c r="H2893" s="538">
        <f>'Information Input'!$H$35</f>
        <v>43555</v>
      </c>
      <c r="I2893" s="537" t="str">
        <f>'Information Input'!$J$22</f>
        <v>Quarterly</v>
      </c>
      <c r="J2893" s="538">
        <f>'Information Input'!$H$30</f>
        <v>43555</v>
      </c>
      <c r="K2893" s="537">
        <f>'Information Input'!$J$18</f>
        <v>2019</v>
      </c>
      <c r="L2893" s="539" t="s">
        <v>91</v>
      </c>
      <c r="M2893" s="540" t="s">
        <v>240</v>
      </c>
      <c r="N2893" s="541" t="s">
        <v>240</v>
      </c>
      <c r="O2893" s="542" t="s">
        <v>671</v>
      </c>
      <c r="P2893" s="537">
        <v>43</v>
      </c>
      <c r="Q2893" s="541" t="s">
        <v>185</v>
      </c>
      <c r="R2893" s="541" t="s">
        <v>233</v>
      </c>
      <c r="S2893" s="543">
        <f>'Report 1'!$AO$18</f>
        <v>0</v>
      </c>
      <c r="T2893" s="544">
        <f>'Report 1'!$AO$63</f>
        <v>0</v>
      </c>
      <c r="U2893" s="545">
        <f>'Report 1'!$AO$149</f>
        <v>0</v>
      </c>
    </row>
    <row r="2894" spans="2:21">
      <c r="B2894" s="535" t="s">
        <v>669</v>
      </c>
      <c r="C2894" s="536">
        <v>1</v>
      </c>
      <c r="D2894" s="537" t="str">
        <f>'Information Input'!$M$14</f>
        <v xml:space="preserve">      -      </v>
      </c>
      <c r="E2894" s="537" t="s">
        <v>138</v>
      </c>
      <c r="F2894" s="538">
        <f t="shared" si="368"/>
        <v>43739</v>
      </c>
      <c r="G2894" s="538">
        <f t="shared" si="369"/>
        <v>43830</v>
      </c>
      <c r="H2894" s="538">
        <f>'Information Input'!$H$35</f>
        <v>43555</v>
      </c>
      <c r="I2894" s="537" t="str">
        <f>'Information Input'!$J$22</f>
        <v>Quarterly</v>
      </c>
      <c r="J2894" s="538">
        <f>'Information Input'!$H$30</f>
        <v>43555</v>
      </c>
      <c r="K2894" s="537">
        <f>'Information Input'!$J$18</f>
        <v>2019</v>
      </c>
      <c r="L2894" s="539" t="s">
        <v>91</v>
      </c>
      <c r="M2894" s="540" t="s">
        <v>240</v>
      </c>
      <c r="N2894" s="541" t="s">
        <v>240</v>
      </c>
      <c r="O2894" s="542" t="s">
        <v>674</v>
      </c>
      <c r="P2894" s="537">
        <v>44</v>
      </c>
      <c r="Q2894" s="541" t="s">
        <v>186</v>
      </c>
      <c r="R2894" s="541" t="s">
        <v>239</v>
      </c>
      <c r="S2894" s="543">
        <f>'Report 1'!$AO$18</f>
        <v>0</v>
      </c>
      <c r="T2894" s="544">
        <f>'Report 1'!$AO$64</f>
        <v>0</v>
      </c>
      <c r="U2894" s="545">
        <f>'Report 1'!$AO$150</f>
        <v>0</v>
      </c>
    </row>
    <row r="2895" spans="2:21">
      <c r="B2895" s="535" t="s">
        <v>669</v>
      </c>
      <c r="C2895" s="536">
        <v>1</v>
      </c>
      <c r="D2895" s="537" t="str">
        <f>'Information Input'!$M$14</f>
        <v xml:space="preserve">      -      </v>
      </c>
      <c r="E2895" s="537" t="s">
        <v>138</v>
      </c>
      <c r="F2895" s="538">
        <f t="shared" si="368"/>
        <v>43739</v>
      </c>
      <c r="G2895" s="538">
        <f t="shared" si="369"/>
        <v>43830</v>
      </c>
      <c r="H2895" s="538">
        <f>'Information Input'!$H$35</f>
        <v>43555</v>
      </c>
      <c r="I2895" s="537" t="str">
        <f>'Information Input'!$J$22</f>
        <v>Quarterly</v>
      </c>
      <c r="J2895" s="538">
        <f>'Information Input'!$H$30</f>
        <v>43555</v>
      </c>
      <c r="K2895" s="537">
        <f>'Information Input'!$J$18</f>
        <v>2019</v>
      </c>
      <c r="L2895" s="539" t="s">
        <v>91</v>
      </c>
      <c r="M2895" s="540" t="s">
        <v>240</v>
      </c>
      <c r="N2895" s="541" t="s">
        <v>240</v>
      </c>
      <c r="O2895" s="542" t="s">
        <v>675</v>
      </c>
      <c r="P2895" s="537">
        <v>45</v>
      </c>
      <c r="Q2895" s="541" t="s">
        <v>187</v>
      </c>
      <c r="R2895" s="541" t="s">
        <v>239</v>
      </c>
      <c r="S2895" s="543">
        <f>'Report 1'!$AO$18</f>
        <v>0</v>
      </c>
      <c r="T2895" s="544">
        <f>'Report 1'!$AO$65</f>
        <v>0</v>
      </c>
      <c r="U2895" s="545">
        <f>'Report 1'!$AO$151</f>
        <v>0</v>
      </c>
    </row>
    <row r="2896" spans="2:21">
      <c r="B2896" s="535" t="s">
        <v>669</v>
      </c>
      <c r="C2896" s="536">
        <v>1</v>
      </c>
      <c r="D2896" s="537" t="str">
        <f>'Information Input'!$M$14</f>
        <v xml:space="preserve">      -      </v>
      </c>
      <c r="E2896" s="537" t="s">
        <v>138</v>
      </c>
      <c r="F2896" s="538">
        <f t="shared" si="368"/>
        <v>43739</v>
      </c>
      <c r="G2896" s="538">
        <f t="shared" si="369"/>
        <v>43830</v>
      </c>
      <c r="H2896" s="538">
        <f>'Information Input'!$H$35</f>
        <v>43555</v>
      </c>
      <c r="I2896" s="537" t="str">
        <f>'Information Input'!$J$22</f>
        <v>Quarterly</v>
      </c>
      <c r="J2896" s="538">
        <f>'Information Input'!$H$30</f>
        <v>43555</v>
      </c>
      <c r="K2896" s="537">
        <f>'Information Input'!$J$18</f>
        <v>2019</v>
      </c>
      <c r="L2896" s="539" t="s">
        <v>91</v>
      </c>
      <c r="M2896" s="540" t="s">
        <v>240</v>
      </c>
      <c r="N2896" s="541" t="s">
        <v>240</v>
      </c>
      <c r="O2896" s="542" t="s">
        <v>675</v>
      </c>
      <c r="P2896" s="537">
        <v>46</v>
      </c>
      <c r="Q2896" s="541" t="s">
        <v>188</v>
      </c>
      <c r="R2896" s="541" t="s">
        <v>239</v>
      </c>
      <c r="S2896" s="543">
        <f>'Report 1'!$AO$18</f>
        <v>0</v>
      </c>
      <c r="T2896" s="544">
        <f>'Report 1'!$AO$66</f>
        <v>0</v>
      </c>
      <c r="U2896" s="545">
        <f>'Report 1'!$AO$152</f>
        <v>0</v>
      </c>
    </row>
    <row r="2897" spans="2:21">
      <c r="B2897" s="535" t="s">
        <v>669</v>
      </c>
      <c r="C2897" s="536">
        <v>1</v>
      </c>
      <c r="D2897" s="537" t="str">
        <f>'Information Input'!$M$14</f>
        <v xml:space="preserve">      -      </v>
      </c>
      <c r="E2897" s="537" t="s">
        <v>138</v>
      </c>
      <c r="F2897" s="538">
        <f t="shared" si="368"/>
        <v>43739</v>
      </c>
      <c r="G2897" s="538">
        <f t="shared" si="369"/>
        <v>43830</v>
      </c>
      <c r="H2897" s="538">
        <f>'Information Input'!$H$35</f>
        <v>43555</v>
      </c>
      <c r="I2897" s="537" t="str">
        <f>'Information Input'!$J$22</f>
        <v>Quarterly</v>
      </c>
      <c r="J2897" s="538">
        <f>'Information Input'!$H$30</f>
        <v>43555</v>
      </c>
      <c r="K2897" s="537">
        <f>'Information Input'!$J$18</f>
        <v>2019</v>
      </c>
      <c r="L2897" s="539" t="s">
        <v>91</v>
      </c>
      <c r="M2897" s="540" t="s">
        <v>240</v>
      </c>
      <c r="N2897" s="541" t="s">
        <v>240</v>
      </c>
      <c r="O2897" s="542" t="s">
        <v>675</v>
      </c>
      <c r="P2897" s="537">
        <v>47</v>
      </c>
      <c r="Q2897" s="541" t="s">
        <v>189</v>
      </c>
      <c r="R2897" s="541" t="s">
        <v>239</v>
      </c>
      <c r="S2897" s="543">
        <f>'Report 1'!$AO$18</f>
        <v>0</v>
      </c>
      <c r="T2897" s="544">
        <f>'Report 1'!$AO$67</f>
        <v>0</v>
      </c>
      <c r="U2897" s="545">
        <f>'Report 1'!$AO$153</f>
        <v>0</v>
      </c>
    </row>
    <row r="2898" spans="2:21">
      <c r="B2898" s="535" t="s">
        <v>669</v>
      </c>
      <c r="C2898" s="536">
        <v>1</v>
      </c>
      <c r="D2898" s="537" t="str">
        <f>'Information Input'!$M$14</f>
        <v xml:space="preserve">      -      </v>
      </c>
      <c r="E2898" s="537" t="s">
        <v>138</v>
      </c>
      <c r="F2898" s="538">
        <f t="shared" si="368"/>
        <v>43739</v>
      </c>
      <c r="G2898" s="538">
        <f t="shared" si="369"/>
        <v>43830</v>
      </c>
      <c r="H2898" s="538">
        <f>'Information Input'!$H$35</f>
        <v>43555</v>
      </c>
      <c r="I2898" s="537" t="str">
        <f>'Information Input'!$J$22</f>
        <v>Quarterly</v>
      </c>
      <c r="J2898" s="538">
        <f>'Information Input'!$H$30</f>
        <v>43555</v>
      </c>
      <c r="K2898" s="537">
        <f>'Information Input'!$J$18</f>
        <v>2019</v>
      </c>
      <c r="L2898" s="539" t="s">
        <v>91</v>
      </c>
      <c r="M2898" s="540" t="s">
        <v>240</v>
      </c>
      <c r="N2898" s="541" t="s">
        <v>240</v>
      </c>
      <c r="O2898" s="542" t="s">
        <v>675</v>
      </c>
      <c r="P2898" s="537">
        <v>48</v>
      </c>
      <c r="Q2898" s="541" t="s">
        <v>190</v>
      </c>
      <c r="R2898" s="541" t="s">
        <v>239</v>
      </c>
      <c r="S2898" s="543">
        <f>'Report 1'!$AO$18</f>
        <v>0</v>
      </c>
      <c r="T2898" s="544">
        <f>'Report 1'!$AO$68</f>
        <v>0</v>
      </c>
      <c r="U2898" s="545">
        <f>'Report 1'!$AO$154</f>
        <v>0</v>
      </c>
    </row>
    <row r="2899" spans="2:21">
      <c r="B2899" s="535" t="s">
        <v>669</v>
      </c>
      <c r="C2899" s="536">
        <v>1</v>
      </c>
      <c r="D2899" s="537" t="str">
        <f>'Information Input'!$M$14</f>
        <v xml:space="preserve">      -      </v>
      </c>
      <c r="E2899" s="537" t="s">
        <v>138</v>
      </c>
      <c r="F2899" s="538">
        <f t="shared" si="368"/>
        <v>43739</v>
      </c>
      <c r="G2899" s="538">
        <f t="shared" si="369"/>
        <v>43830</v>
      </c>
      <c r="H2899" s="538">
        <f>'Information Input'!$H$35</f>
        <v>43555</v>
      </c>
      <c r="I2899" s="537" t="str">
        <f>'Information Input'!$J$22</f>
        <v>Quarterly</v>
      </c>
      <c r="J2899" s="538">
        <f>'Information Input'!$H$30</f>
        <v>43555</v>
      </c>
      <c r="K2899" s="537">
        <f>'Information Input'!$J$18</f>
        <v>2019</v>
      </c>
      <c r="L2899" s="539" t="s">
        <v>91</v>
      </c>
      <c r="M2899" s="540" t="s">
        <v>240</v>
      </c>
      <c r="N2899" s="541" t="s">
        <v>240</v>
      </c>
      <c r="O2899" s="542" t="s">
        <v>675</v>
      </c>
      <c r="P2899" s="537">
        <v>49</v>
      </c>
      <c r="Q2899" s="541" t="s">
        <v>191</v>
      </c>
      <c r="R2899" s="541" t="s">
        <v>239</v>
      </c>
      <c r="S2899" s="543">
        <f>'Report 1'!$AO$18</f>
        <v>0</v>
      </c>
      <c r="T2899" s="544">
        <f>'Report 1'!$AO$69</f>
        <v>0</v>
      </c>
      <c r="U2899" s="545">
        <f>'Report 1'!$AO$155</f>
        <v>0</v>
      </c>
    </row>
    <row r="2900" spans="2:21">
      <c r="B2900" s="535" t="s">
        <v>669</v>
      </c>
      <c r="C2900" s="536">
        <v>1</v>
      </c>
      <c r="D2900" s="537" t="str">
        <f>'Information Input'!$M$14</f>
        <v xml:space="preserve">      -      </v>
      </c>
      <c r="E2900" s="537" t="s">
        <v>138</v>
      </c>
      <c r="F2900" s="538">
        <f t="shared" si="368"/>
        <v>43739</v>
      </c>
      <c r="G2900" s="538">
        <f t="shared" si="369"/>
        <v>43830</v>
      </c>
      <c r="H2900" s="538">
        <f>'Information Input'!$H$35</f>
        <v>43555</v>
      </c>
      <c r="I2900" s="537" t="str">
        <f>'Information Input'!$J$22</f>
        <v>Quarterly</v>
      </c>
      <c r="J2900" s="538">
        <f>'Information Input'!$H$30</f>
        <v>43555</v>
      </c>
      <c r="K2900" s="537">
        <f>'Information Input'!$J$18</f>
        <v>2019</v>
      </c>
      <c r="L2900" s="539" t="s">
        <v>91</v>
      </c>
      <c r="M2900" s="540" t="s">
        <v>240</v>
      </c>
      <c r="N2900" s="541" t="s">
        <v>240</v>
      </c>
      <c r="O2900" s="542" t="s">
        <v>675</v>
      </c>
      <c r="P2900" s="537">
        <v>50</v>
      </c>
      <c r="Q2900" s="541" t="s">
        <v>192</v>
      </c>
      <c r="R2900" s="541" t="s">
        <v>239</v>
      </c>
      <c r="S2900" s="543">
        <f>'Report 1'!$AO$18</f>
        <v>0</v>
      </c>
      <c r="T2900" s="544">
        <f>'Report 1'!$AO$70</f>
        <v>0</v>
      </c>
      <c r="U2900" s="545">
        <f>'Report 1'!$AO$156</f>
        <v>0</v>
      </c>
    </row>
    <row r="2901" spans="2:21">
      <c r="B2901" s="535" t="s">
        <v>669</v>
      </c>
      <c r="C2901" s="536">
        <v>1</v>
      </c>
      <c r="D2901" s="537" t="str">
        <f>'Information Input'!$M$14</f>
        <v xml:space="preserve">      -      </v>
      </c>
      <c r="E2901" s="537" t="s">
        <v>138</v>
      </c>
      <c r="F2901" s="538">
        <f t="shared" si="368"/>
        <v>43739</v>
      </c>
      <c r="G2901" s="538">
        <f t="shared" si="369"/>
        <v>43830</v>
      </c>
      <c r="H2901" s="538">
        <f>'Information Input'!$H$35</f>
        <v>43555</v>
      </c>
      <c r="I2901" s="537" t="str">
        <f>'Information Input'!$J$22</f>
        <v>Quarterly</v>
      </c>
      <c r="J2901" s="538">
        <f>'Information Input'!$H$30</f>
        <v>43555</v>
      </c>
      <c r="K2901" s="537">
        <f>'Information Input'!$J$18</f>
        <v>2019</v>
      </c>
      <c r="L2901" s="539" t="s">
        <v>91</v>
      </c>
      <c r="M2901" s="540" t="s">
        <v>240</v>
      </c>
      <c r="N2901" s="541" t="s">
        <v>240</v>
      </c>
      <c r="O2901" s="542" t="s">
        <v>675</v>
      </c>
      <c r="P2901" s="537">
        <v>51</v>
      </c>
      <c r="Q2901" s="541" t="s">
        <v>193</v>
      </c>
      <c r="R2901" s="541" t="s">
        <v>239</v>
      </c>
      <c r="S2901" s="543">
        <f>'Report 1'!$AO$18</f>
        <v>0</v>
      </c>
      <c r="T2901" s="544">
        <f>'Report 1'!$AO$71</f>
        <v>0</v>
      </c>
      <c r="U2901" s="545">
        <f>'Report 1'!$AO$157</f>
        <v>0</v>
      </c>
    </row>
    <row r="2902" spans="2:21">
      <c r="B2902" s="535" t="s">
        <v>669</v>
      </c>
      <c r="C2902" s="536">
        <v>1</v>
      </c>
      <c r="D2902" s="537" t="str">
        <f>'Information Input'!$M$14</f>
        <v xml:space="preserve">      -      </v>
      </c>
      <c r="E2902" s="537" t="s">
        <v>138</v>
      </c>
      <c r="F2902" s="538">
        <f t="shared" si="368"/>
        <v>43739</v>
      </c>
      <c r="G2902" s="538">
        <f t="shared" si="369"/>
        <v>43830</v>
      </c>
      <c r="H2902" s="538">
        <f>'Information Input'!$H$35</f>
        <v>43555</v>
      </c>
      <c r="I2902" s="537" t="str">
        <f>'Information Input'!$J$22</f>
        <v>Quarterly</v>
      </c>
      <c r="J2902" s="538">
        <f>'Information Input'!$H$30</f>
        <v>43555</v>
      </c>
      <c r="K2902" s="537">
        <f>'Information Input'!$J$18</f>
        <v>2019</v>
      </c>
      <c r="L2902" s="539" t="s">
        <v>91</v>
      </c>
      <c r="M2902" s="540" t="s">
        <v>240</v>
      </c>
      <c r="N2902" s="541" t="s">
        <v>240</v>
      </c>
      <c r="O2902" s="542" t="s">
        <v>674</v>
      </c>
      <c r="P2902" s="537">
        <v>52</v>
      </c>
      <c r="Q2902" s="541" t="s">
        <v>194</v>
      </c>
      <c r="R2902" s="541" t="s">
        <v>239</v>
      </c>
      <c r="S2902" s="543">
        <f>'Report 1'!$AO$18</f>
        <v>0</v>
      </c>
      <c r="T2902" s="544">
        <f>'Report 1'!$AO$72</f>
        <v>0</v>
      </c>
      <c r="U2902" s="545">
        <f>'Report 1'!$AO$158</f>
        <v>0</v>
      </c>
    </row>
    <row r="2903" spans="2:21">
      <c r="B2903" s="535" t="s">
        <v>669</v>
      </c>
      <c r="C2903" s="536">
        <v>1</v>
      </c>
      <c r="D2903" s="537" t="str">
        <f>'Information Input'!$M$14</f>
        <v xml:space="preserve">      -      </v>
      </c>
      <c r="E2903" s="537" t="s">
        <v>138</v>
      </c>
      <c r="F2903" s="538">
        <f t="shared" si="368"/>
        <v>43739</v>
      </c>
      <c r="G2903" s="538">
        <f t="shared" si="369"/>
        <v>43830</v>
      </c>
      <c r="H2903" s="538">
        <f>'Information Input'!$H$35</f>
        <v>43555</v>
      </c>
      <c r="I2903" s="537" t="str">
        <f>'Information Input'!$J$22</f>
        <v>Quarterly</v>
      </c>
      <c r="J2903" s="538">
        <f>'Information Input'!$H$30</f>
        <v>43555</v>
      </c>
      <c r="K2903" s="537">
        <f>'Information Input'!$J$18</f>
        <v>2019</v>
      </c>
      <c r="L2903" s="539" t="s">
        <v>91</v>
      </c>
      <c r="M2903" s="540" t="s">
        <v>240</v>
      </c>
      <c r="N2903" s="541" t="s">
        <v>240</v>
      </c>
      <c r="O2903" s="542" t="s">
        <v>676</v>
      </c>
      <c r="P2903" s="537">
        <v>53</v>
      </c>
      <c r="Q2903" s="541" t="s">
        <v>195</v>
      </c>
      <c r="R2903" s="541" t="s">
        <v>677</v>
      </c>
      <c r="S2903" s="543">
        <f>'Report 1'!$AO$18</f>
        <v>0</v>
      </c>
      <c r="T2903" s="544">
        <f>'Report 1'!$AO$73</f>
        <v>0</v>
      </c>
      <c r="U2903" s="545">
        <f>'Report 1'!$AO$159</f>
        <v>0</v>
      </c>
    </row>
    <row r="2904" spans="2:21">
      <c r="B2904" s="535" t="s">
        <v>669</v>
      </c>
      <c r="C2904" s="536">
        <v>1</v>
      </c>
      <c r="D2904" s="537" t="str">
        <f>'Information Input'!$M$14</f>
        <v xml:space="preserve">      -      </v>
      </c>
      <c r="E2904" s="537" t="s">
        <v>138</v>
      </c>
      <c r="F2904" s="538">
        <f t="shared" si="368"/>
        <v>43739</v>
      </c>
      <c r="G2904" s="538">
        <f t="shared" si="369"/>
        <v>43830</v>
      </c>
      <c r="H2904" s="538">
        <f>'Information Input'!$H$35</f>
        <v>43555</v>
      </c>
      <c r="I2904" s="537" t="str">
        <f>'Information Input'!$J$22</f>
        <v>Quarterly</v>
      </c>
      <c r="J2904" s="538">
        <f>'Information Input'!$H$30</f>
        <v>43555</v>
      </c>
      <c r="K2904" s="537">
        <f>'Information Input'!$J$18</f>
        <v>2019</v>
      </c>
      <c r="L2904" s="539" t="s">
        <v>91</v>
      </c>
      <c r="M2904" s="540" t="s">
        <v>240</v>
      </c>
      <c r="N2904" s="541" t="s">
        <v>240</v>
      </c>
      <c r="O2904" s="542" t="s">
        <v>676</v>
      </c>
      <c r="P2904" s="537">
        <v>54</v>
      </c>
      <c r="Q2904" s="541" t="s">
        <v>196</v>
      </c>
      <c r="R2904" s="541" t="s">
        <v>677</v>
      </c>
      <c r="S2904" s="543">
        <f>'Report 1'!$AO$18</f>
        <v>0</v>
      </c>
      <c r="T2904" s="544">
        <f>'Report 1'!$AO$74</f>
        <v>0</v>
      </c>
      <c r="U2904" s="545">
        <f>'Report 1'!$AO$160</f>
        <v>0</v>
      </c>
    </row>
    <row r="2905" spans="2:21">
      <c r="B2905" s="535" t="s">
        <v>669</v>
      </c>
      <c r="C2905" s="536">
        <v>1</v>
      </c>
      <c r="D2905" s="537" t="str">
        <f>'Information Input'!$M$14</f>
        <v xml:space="preserve">      -      </v>
      </c>
      <c r="E2905" s="537" t="s">
        <v>138</v>
      </c>
      <c r="F2905" s="538">
        <f t="shared" si="368"/>
        <v>43739</v>
      </c>
      <c r="G2905" s="538">
        <f t="shared" si="369"/>
        <v>43830</v>
      </c>
      <c r="H2905" s="538">
        <f>'Information Input'!$H$35</f>
        <v>43555</v>
      </c>
      <c r="I2905" s="537" t="str">
        <f>'Information Input'!$J$22</f>
        <v>Quarterly</v>
      </c>
      <c r="J2905" s="538">
        <f>'Information Input'!$H$30</f>
        <v>43555</v>
      </c>
      <c r="K2905" s="537">
        <f>'Information Input'!$J$18</f>
        <v>2019</v>
      </c>
      <c r="L2905" s="539" t="s">
        <v>91</v>
      </c>
      <c r="M2905" s="540" t="s">
        <v>240</v>
      </c>
      <c r="N2905" s="541" t="s">
        <v>240</v>
      </c>
      <c r="O2905" s="542" t="s">
        <v>676</v>
      </c>
      <c r="P2905" s="537">
        <v>55</v>
      </c>
      <c r="Q2905" s="541" t="s">
        <v>197</v>
      </c>
      <c r="R2905" s="541" t="s">
        <v>677</v>
      </c>
      <c r="S2905" s="543">
        <f>'Report 1'!$AO$18</f>
        <v>0</v>
      </c>
      <c r="T2905" s="544">
        <f>'Report 1'!$AO$75</f>
        <v>0</v>
      </c>
      <c r="U2905" s="545">
        <f>'Report 1'!$AO$161</f>
        <v>0</v>
      </c>
    </row>
    <row r="2906" spans="2:21">
      <c r="B2906" s="535" t="s">
        <v>669</v>
      </c>
      <c r="C2906" s="536">
        <v>1</v>
      </c>
      <c r="D2906" s="537" t="str">
        <f>'Information Input'!$M$14</f>
        <v xml:space="preserve">      -      </v>
      </c>
      <c r="E2906" s="537" t="s">
        <v>138</v>
      </c>
      <c r="F2906" s="538">
        <f t="shared" si="368"/>
        <v>43739</v>
      </c>
      <c r="G2906" s="538">
        <f t="shared" si="369"/>
        <v>43830</v>
      </c>
      <c r="H2906" s="538">
        <f>'Information Input'!$H$35</f>
        <v>43555</v>
      </c>
      <c r="I2906" s="537" t="str">
        <f>'Information Input'!$J$22</f>
        <v>Quarterly</v>
      </c>
      <c r="J2906" s="538">
        <f>'Information Input'!$H$30</f>
        <v>43555</v>
      </c>
      <c r="K2906" s="537">
        <f>'Information Input'!$J$18</f>
        <v>2019</v>
      </c>
      <c r="L2906" s="539" t="s">
        <v>91</v>
      </c>
      <c r="M2906" s="540" t="s">
        <v>240</v>
      </c>
      <c r="N2906" s="541" t="s">
        <v>240</v>
      </c>
      <c r="O2906" s="542" t="s">
        <v>676</v>
      </c>
      <c r="P2906" s="537">
        <v>56</v>
      </c>
      <c r="Q2906" s="541" t="s">
        <v>198</v>
      </c>
      <c r="R2906" s="541" t="s">
        <v>239</v>
      </c>
      <c r="S2906" s="543">
        <f>'Report 1'!$AO$18</f>
        <v>0</v>
      </c>
      <c r="T2906" s="544">
        <f>'Report 1'!$AO$76</f>
        <v>0</v>
      </c>
      <c r="U2906" s="545">
        <f>'Report 1'!$AO$162</f>
        <v>0</v>
      </c>
    </row>
    <row r="2907" spans="2:21">
      <c r="B2907" s="535" t="s">
        <v>669</v>
      </c>
      <c r="C2907" s="536">
        <v>1</v>
      </c>
      <c r="D2907" s="537" t="str">
        <f>'Information Input'!$M$14</f>
        <v xml:space="preserve">      -      </v>
      </c>
      <c r="E2907" s="537" t="s">
        <v>138</v>
      </c>
      <c r="F2907" s="538">
        <f t="shared" si="368"/>
        <v>43739</v>
      </c>
      <c r="G2907" s="538">
        <f t="shared" si="369"/>
        <v>43830</v>
      </c>
      <c r="H2907" s="538">
        <f>'Information Input'!$H$35</f>
        <v>43555</v>
      </c>
      <c r="I2907" s="537" t="str">
        <f>'Information Input'!$J$22</f>
        <v>Quarterly</v>
      </c>
      <c r="J2907" s="538">
        <f>'Information Input'!$H$30</f>
        <v>43555</v>
      </c>
      <c r="K2907" s="537">
        <f>'Information Input'!$J$18</f>
        <v>2019</v>
      </c>
      <c r="L2907" s="539" t="s">
        <v>91</v>
      </c>
      <c r="M2907" s="540" t="s">
        <v>240</v>
      </c>
      <c r="N2907" s="541" t="s">
        <v>240</v>
      </c>
      <c r="O2907" s="542" t="s">
        <v>674</v>
      </c>
      <c r="P2907" s="537">
        <v>57</v>
      </c>
      <c r="Q2907" s="541" t="s">
        <v>199</v>
      </c>
      <c r="R2907" s="542" t="s">
        <v>239</v>
      </c>
      <c r="S2907" s="543">
        <f>'Report 1'!$AO$18</f>
        <v>0</v>
      </c>
      <c r="T2907" s="544">
        <f>'Report 1'!$AO$77</f>
        <v>0</v>
      </c>
      <c r="U2907" s="545">
        <f>'Report 1'!$AO$163</f>
        <v>0</v>
      </c>
    </row>
    <row r="2908" spans="2:21">
      <c r="B2908" s="535" t="s">
        <v>669</v>
      </c>
      <c r="C2908" s="536">
        <v>1</v>
      </c>
      <c r="D2908" s="537" t="str">
        <f>'Information Input'!$M$14</f>
        <v xml:space="preserve">      -      </v>
      </c>
      <c r="E2908" s="537" t="s">
        <v>138</v>
      </c>
      <c r="F2908" s="538">
        <f t="shared" si="368"/>
        <v>43739</v>
      </c>
      <c r="G2908" s="538">
        <f t="shared" si="369"/>
        <v>43830</v>
      </c>
      <c r="H2908" s="538">
        <f>'Information Input'!$H$35</f>
        <v>43555</v>
      </c>
      <c r="I2908" s="537" t="str">
        <f>'Information Input'!$J$22</f>
        <v>Quarterly</v>
      </c>
      <c r="J2908" s="538">
        <f>'Information Input'!$H$30</f>
        <v>43555</v>
      </c>
      <c r="K2908" s="537">
        <f>'Information Input'!$J$18</f>
        <v>2019</v>
      </c>
      <c r="L2908" s="539" t="s">
        <v>91</v>
      </c>
      <c r="M2908" s="540" t="s">
        <v>240</v>
      </c>
      <c r="N2908" s="541" t="s">
        <v>240</v>
      </c>
      <c r="O2908" s="542" t="s">
        <v>678</v>
      </c>
      <c r="P2908" s="537">
        <v>58</v>
      </c>
      <c r="Q2908" s="541" t="s">
        <v>201</v>
      </c>
      <c r="R2908" s="542" t="s">
        <v>239</v>
      </c>
      <c r="S2908" s="543">
        <f>'Report 1'!$AO$18</f>
        <v>0</v>
      </c>
      <c r="T2908" s="544">
        <f>'Report 1'!$AO$79</f>
        <v>0</v>
      </c>
      <c r="U2908" s="545">
        <f>'Report 1'!$AO$165</f>
        <v>0</v>
      </c>
    </row>
    <row r="2909" spans="2:21">
      <c r="B2909" s="535" t="s">
        <v>669</v>
      </c>
      <c r="C2909" s="536">
        <v>1</v>
      </c>
      <c r="D2909" s="537" t="str">
        <f>'Information Input'!$M$14</f>
        <v xml:space="preserve">      -      </v>
      </c>
      <c r="E2909" s="537" t="s">
        <v>138</v>
      </c>
      <c r="F2909" s="538">
        <f t="shared" si="368"/>
        <v>43739</v>
      </c>
      <c r="G2909" s="538">
        <f t="shared" si="369"/>
        <v>43830</v>
      </c>
      <c r="H2909" s="538">
        <f>'Information Input'!$H$35</f>
        <v>43555</v>
      </c>
      <c r="I2909" s="537" t="str">
        <f>'Information Input'!$J$22</f>
        <v>Quarterly</v>
      </c>
      <c r="J2909" s="538">
        <f>'Information Input'!$H$30</f>
        <v>43555</v>
      </c>
      <c r="K2909" s="537">
        <f>'Information Input'!$J$18</f>
        <v>2019</v>
      </c>
      <c r="L2909" s="539" t="s">
        <v>91</v>
      </c>
      <c r="M2909" s="540" t="s">
        <v>240</v>
      </c>
      <c r="N2909" s="541" t="s">
        <v>240</v>
      </c>
      <c r="O2909" s="542" t="s">
        <v>678</v>
      </c>
      <c r="P2909" s="537">
        <v>59</v>
      </c>
      <c r="Q2909" s="541" t="s">
        <v>202</v>
      </c>
      <c r="R2909" s="542" t="s">
        <v>239</v>
      </c>
      <c r="S2909" s="543">
        <f>'Report 1'!$AO$18</f>
        <v>0</v>
      </c>
      <c r="T2909" s="544">
        <f>'Report 1'!$AO$80</f>
        <v>0</v>
      </c>
      <c r="U2909" s="545">
        <f>'Report 1'!$AO$166</f>
        <v>0</v>
      </c>
    </row>
    <row r="2910" spans="2:21">
      <c r="B2910" s="535" t="s">
        <v>669</v>
      </c>
      <c r="C2910" s="536">
        <v>1</v>
      </c>
      <c r="D2910" s="537" t="str">
        <f>'Information Input'!$M$14</f>
        <v xml:space="preserve">      -      </v>
      </c>
      <c r="E2910" s="537" t="s">
        <v>138</v>
      </c>
      <c r="F2910" s="538">
        <f t="shared" si="368"/>
        <v>43739</v>
      </c>
      <c r="G2910" s="538">
        <f t="shared" si="369"/>
        <v>43830</v>
      </c>
      <c r="H2910" s="538">
        <f>'Information Input'!$H$35</f>
        <v>43555</v>
      </c>
      <c r="I2910" s="537" t="str">
        <f>'Information Input'!$J$22</f>
        <v>Quarterly</v>
      </c>
      <c r="J2910" s="538">
        <f>'Information Input'!$H$30</f>
        <v>43555</v>
      </c>
      <c r="K2910" s="537">
        <f>'Information Input'!$J$18</f>
        <v>2019</v>
      </c>
      <c r="L2910" s="539" t="s">
        <v>91</v>
      </c>
      <c r="M2910" s="540" t="s">
        <v>240</v>
      </c>
      <c r="N2910" s="541" t="s">
        <v>240</v>
      </c>
      <c r="O2910" s="542" t="s">
        <v>678</v>
      </c>
      <c r="P2910" s="537">
        <v>60</v>
      </c>
      <c r="Q2910" s="541" t="s">
        <v>203</v>
      </c>
      <c r="R2910" s="541" t="s">
        <v>239</v>
      </c>
      <c r="S2910" s="543">
        <f>'Report 1'!$AO$18</f>
        <v>0</v>
      </c>
      <c r="T2910" s="544">
        <f>'Report 1'!$AO$81</f>
        <v>0</v>
      </c>
      <c r="U2910" s="545">
        <f>'Report 1'!$AO$167</f>
        <v>0</v>
      </c>
    </row>
    <row r="2911" spans="2:21">
      <c r="B2911" s="535" t="s">
        <v>669</v>
      </c>
      <c r="C2911" s="536">
        <v>1</v>
      </c>
      <c r="D2911" s="537" t="str">
        <f>'Information Input'!$M$14</f>
        <v xml:space="preserve">      -      </v>
      </c>
      <c r="E2911" s="537" t="s">
        <v>138</v>
      </c>
      <c r="F2911" s="538">
        <f t="shared" si="368"/>
        <v>43739</v>
      </c>
      <c r="G2911" s="538">
        <f t="shared" si="369"/>
        <v>43830</v>
      </c>
      <c r="H2911" s="538">
        <f>'Information Input'!$H$35</f>
        <v>43555</v>
      </c>
      <c r="I2911" s="537" t="str">
        <f>'Information Input'!$J$22</f>
        <v>Quarterly</v>
      </c>
      <c r="J2911" s="538">
        <f>'Information Input'!$H$30</f>
        <v>43555</v>
      </c>
      <c r="K2911" s="537">
        <f>'Information Input'!$J$18</f>
        <v>2019</v>
      </c>
      <c r="L2911" s="539" t="s">
        <v>91</v>
      </c>
      <c r="M2911" s="540" t="s">
        <v>240</v>
      </c>
      <c r="N2911" s="541" t="s">
        <v>240</v>
      </c>
      <c r="O2911" s="542" t="s">
        <v>678</v>
      </c>
      <c r="P2911" s="537">
        <v>61</v>
      </c>
      <c r="Q2911" s="541" t="s">
        <v>204</v>
      </c>
      <c r="R2911" s="541" t="s">
        <v>239</v>
      </c>
      <c r="S2911" s="543">
        <f>'Report 1'!$AO$18</f>
        <v>0</v>
      </c>
      <c r="T2911" s="544">
        <f>'Report 1'!$AO$82</f>
        <v>0</v>
      </c>
      <c r="U2911" s="545">
        <f>'Report 1'!$AO$168</f>
        <v>0</v>
      </c>
    </row>
    <row r="2912" spans="2:21">
      <c r="B2912" s="535" t="s">
        <v>669</v>
      </c>
      <c r="C2912" s="536">
        <v>1</v>
      </c>
      <c r="D2912" s="537" t="str">
        <f>'Information Input'!$M$14</f>
        <v xml:space="preserve">      -      </v>
      </c>
      <c r="E2912" s="537" t="s">
        <v>138</v>
      </c>
      <c r="F2912" s="538">
        <f t="shared" si="368"/>
        <v>43739</v>
      </c>
      <c r="G2912" s="538">
        <f t="shared" si="369"/>
        <v>43830</v>
      </c>
      <c r="H2912" s="538">
        <f>'Information Input'!$H$35</f>
        <v>43555</v>
      </c>
      <c r="I2912" s="537" t="str">
        <f>'Information Input'!$J$22</f>
        <v>Quarterly</v>
      </c>
      <c r="J2912" s="538">
        <f>'Information Input'!$H$30</f>
        <v>43555</v>
      </c>
      <c r="K2912" s="537">
        <f>'Information Input'!$J$18</f>
        <v>2019</v>
      </c>
      <c r="L2912" s="539" t="s">
        <v>91</v>
      </c>
      <c r="M2912" s="540" t="s">
        <v>240</v>
      </c>
      <c r="N2912" s="541" t="s">
        <v>240</v>
      </c>
      <c r="O2912" s="542" t="s">
        <v>678</v>
      </c>
      <c r="P2912" s="537">
        <v>62</v>
      </c>
      <c r="Q2912" s="541" t="s">
        <v>204</v>
      </c>
      <c r="R2912" s="541" t="s">
        <v>239</v>
      </c>
      <c r="S2912" s="543">
        <f>'Report 1'!$AO$18</f>
        <v>0</v>
      </c>
      <c r="T2912" s="544">
        <f>'Report 1'!$AO$83</f>
        <v>0</v>
      </c>
      <c r="U2912" s="545">
        <f>'Report 1'!$AO$169</f>
        <v>0</v>
      </c>
    </row>
    <row r="2913" spans="2:21">
      <c r="B2913" s="535" t="s">
        <v>669</v>
      </c>
      <c r="C2913" s="536">
        <v>1</v>
      </c>
      <c r="D2913" s="537" t="str">
        <f>'Information Input'!$M$14</f>
        <v xml:space="preserve">      -      </v>
      </c>
      <c r="E2913" s="537" t="s">
        <v>138</v>
      </c>
      <c r="F2913" s="538">
        <f t="shared" si="368"/>
        <v>43739</v>
      </c>
      <c r="G2913" s="538">
        <f t="shared" si="369"/>
        <v>43830</v>
      </c>
      <c r="H2913" s="538">
        <f>'Information Input'!$H$35</f>
        <v>43555</v>
      </c>
      <c r="I2913" s="537" t="str">
        <f>'Information Input'!$J$22</f>
        <v>Quarterly</v>
      </c>
      <c r="J2913" s="538">
        <f>'Information Input'!$H$30</f>
        <v>43555</v>
      </c>
      <c r="K2913" s="537">
        <f>'Information Input'!$J$18</f>
        <v>2019</v>
      </c>
      <c r="L2913" s="539" t="s">
        <v>91</v>
      </c>
      <c r="M2913" s="540" t="s">
        <v>240</v>
      </c>
      <c r="N2913" s="541" t="s">
        <v>240</v>
      </c>
      <c r="O2913" s="542" t="s">
        <v>674</v>
      </c>
      <c r="P2913" s="537">
        <v>63</v>
      </c>
      <c r="Q2913" s="541" t="s">
        <v>205</v>
      </c>
      <c r="R2913" s="541" t="s">
        <v>239</v>
      </c>
      <c r="S2913" s="543">
        <f>'Report 1'!$AO$18</f>
        <v>0</v>
      </c>
      <c r="T2913" s="544">
        <f>'Report 1'!$AO$84</f>
        <v>0</v>
      </c>
      <c r="U2913" s="545">
        <f>'Report 1'!$AO$170</f>
        <v>0</v>
      </c>
    </row>
    <row r="2914" spans="2:21">
      <c r="B2914" s="535" t="s">
        <v>669</v>
      </c>
      <c r="C2914" s="536">
        <v>1</v>
      </c>
      <c r="D2914" s="537" t="str">
        <f>'Information Input'!$M$14</f>
        <v xml:space="preserve">      -      </v>
      </c>
      <c r="E2914" s="537" t="s">
        <v>138</v>
      </c>
      <c r="F2914" s="538">
        <f t="shared" si="368"/>
        <v>43739</v>
      </c>
      <c r="G2914" s="538">
        <f t="shared" si="369"/>
        <v>43830</v>
      </c>
      <c r="H2914" s="538">
        <f>'Information Input'!$H$35</f>
        <v>43555</v>
      </c>
      <c r="I2914" s="537" t="str">
        <f>'Information Input'!$J$22</f>
        <v>Quarterly</v>
      </c>
      <c r="J2914" s="538">
        <f>'Information Input'!$H$30</f>
        <v>43555</v>
      </c>
      <c r="K2914" s="537">
        <f>'Information Input'!$J$18</f>
        <v>2019</v>
      </c>
      <c r="L2914" s="539" t="s">
        <v>91</v>
      </c>
      <c r="M2914" s="540" t="s">
        <v>240</v>
      </c>
      <c r="N2914" s="541" t="s">
        <v>240</v>
      </c>
      <c r="O2914" s="542" t="s">
        <v>674</v>
      </c>
      <c r="P2914" s="537">
        <v>64</v>
      </c>
      <c r="Q2914" s="541" t="s">
        <v>206</v>
      </c>
      <c r="R2914" s="541" t="s">
        <v>239</v>
      </c>
      <c r="S2914" s="543">
        <f>'Report 1'!$AO$18</f>
        <v>0</v>
      </c>
      <c r="T2914" s="544">
        <f>'Report 1'!$AO$85</f>
        <v>0</v>
      </c>
      <c r="U2914" s="545">
        <f>'Report 1'!$AO$171</f>
        <v>0</v>
      </c>
    </row>
    <row r="2915" spans="2:21">
      <c r="B2915" s="535" t="s">
        <v>669</v>
      </c>
      <c r="C2915" s="536">
        <v>1</v>
      </c>
      <c r="D2915" s="537" t="str">
        <f>'Information Input'!$M$14</f>
        <v xml:space="preserve">      -      </v>
      </c>
      <c r="E2915" s="537" t="s">
        <v>138</v>
      </c>
      <c r="F2915" s="538">
        <f t="shared" si="368"/>
        <v>43739</v>
      </c>
      <c r="G2915" s="538">
        <f t="shared" si="369"/>
        <v>43830</v>
      </c>
      <c r="H2915" s="538">
        <f>'Information Input'!$H$35</f>
        <v>43555</v>
      </c>
      <c r="I2915" s="537" t="str">
        <f>'Information Input'!$J$22</f>
        <v>Quarterly</v>
      </c>
      <c r="J2915" s="538">
        <f>'Information Input'!$H$30</f>
        <v>43555</v>
      </c>
      <c r="K2915" s="537">
        <f>'Information Input'!$J$18</f>
        <v>2019</v>
      </c>
      <c r="L2915" s="539" t="s">
        <v>91</v>
      </c>
      <c r="M2915" s="540" t="s">
        <v>240</v>
      </c>
      <c r="N2915" s="541" t="s">
        <v>240</v>
      </c>
      <c r="O2915" s="542" t="s">
        <v>674</v>
      </c>
      <c r="P2915" s="537">
        <v>65</v>
      </c>
      <c r="Q2915" s="541" t="s">
        <v>207</v>
      </c>
      <c r="R2915" s="541" t="s">
        <v>239</v>
      </c>
      <c r="S2915" s="543">
        <f>'Report 1'!$AO$18</f>
        <v>0</v>
      </c>
      <c r="T2915" s="544">
        <f>'Report 1'!$AO$86</f>
        <v>0</v>
      </c>
      <c r="U2915" s="545">
        <f>'Report 1'!$AO$172</f>
        <v>0</v>
      </c>
    </row>
    <row r="2916" spans="2:21">
      <c r="B2916" s="535" t="s">
        <v>669</v>
      </c>
      <c r="C2916" s="536">
        <v>1</v>
      </c>
      <c r="D2916" s="537" t="str">
        <f>'Information Input'!$M$14</f>
        <v xml:space="preserve">      -      </v>
      </c>
      <c r="E2916" s="537" t="s">
        <v>138</v>
      </c>
      <c r="F2916" s="538">
        <f t="shared" si="368"/>
        <v>43739</v>
      </c>
      <c r="G2916" s="538">
        <f t="shared" si="369"/>
        <v>43830</v>
      </c>
      <c r="H2916" s="538">
        <f>'Information Input'!$H$35</f>
        <v>43555</v>
      </c>
      <c r="I2916" s="537" t="str">
        <f>'Information Input'!$J$22</f>
        <v>Quarterly</v>
      </c>
      <c r="J2916" s="538">
        <f>'Information Input'!$H$30</f>
        <v>43555</v>
      </c>
      <c r="K2916" s="537">
        <f>'Information Input'!$J$18</f>
        <v>2019</v>
      </c>
      <c r="L2916" s="539" t="s">
        <v>91</v>
      </c>
      <c r="M2916" s="540" t="s">
        <v>240</v>
      </c>
      <c r="N2916" s="541" t="s">
        <v>240</v>
      </c>
      <c r="O2916" s="542" t="s">
        <v>679</v>
      </c>
      <c r="P2916" s="537">
        <v>66</v>
      </c>
      <c r="Q2916" s="541" t="s">
        <v>208</v>
      </c>
      <c r="R2916" s="541" t="s">
        <v>239</v>
      </c>
      <c r="S2916" s="543">
        <f>'Report 1'!$AO$18</f>
        <v>0</v>
      </c>
      <c r="T2916" s="544">
        <f>'Report 1'!$AO$87</f>
        <v>0</v>
      </c>
      <c r="U2916" s="545">
        <f>'Report 1'!$AO$173</f>
        <v>0</v>
      </c>
    </row>
    <row r="2917" spans="2:21">
      <c r="B2917" s="535" t="s">
        <v>669</v>
      </c>
      <c r="C2917" s="536">
        <v>1</v>
      </c>
      <c r="D2917" s="537" t="str">
        <f>'Information Input'!$M$14</f>
        <v xml:space="preserve">      -      </v>
      </c>
      <c r="E2917" s="537" t="s">
        <v>138</v>
      </c>
      <c r="F2917" s="538">
        <f t="shared" si="368"/>
        <v>43739</v>
      </c>
      <c r="G2917" s="538">
        <f t="shared" si="369"/>
        <v>43830</v>
      </c>
      <c r="H2917" s="538">
        <f>'Information Input'!$H$35</f>
        <v>43555</v>
      </c>
      <c r="I2917" s="537" t="str">
        <f>'Information Input'!$J$22</f>
        <v>Quarterly</v>
      </c>
      <c r="J2917" s="538">
        <f>'Information Input'!$H$30</f>
        <v>43555</v>
      </c>
      <c r="K2917" s="537">
        <f>'Information Input'!$J$18</f>
        <v>2019</v>
      </c>
      <c r="L2917" s="539" t="s">
        <v>91</v>
      </c>
      <c r="M2917" s="540" t="s">
        <v>240</v>
      </c>
      <c r="N2917" s="541" t="s">
        <v>240</v>
      </c>
      <c r="O2917" s="542" t="s">
        <v>679</v>
      </c>
      <c r="P2917" s="537">
        <v>67</v>
      </c>
      <c r="Q2917" s="541" t="s">
        <v>209</v>
      </c>
      <c r="R2917" s="541" t="s">
        <v>239</v>
      </c>
      <c r="S2917" s="543">
        <f>'Report 1'!$AO$18</f>
        <v>0</v>
      </c>
      <c r="T2917" s="544">
        <f>'Report 1'!$AO$88</f>
        <v>0</v>
      </c>
      <c r="U2917" s="545">
        <f>'Report 1'!$AO$174</f>
        <v>0</v>
      </c>
    </row>
    <row r="2918" spans="2:21">
      <c r="B2918" s="535" t="s">
        <v>669</v>
      </c>
      <c r="C2918" s="536">
        <v>1</v>
      </c>
      <c r="D2918" s="537" t="str">
        <f>'Information Input'!$M$14</f>
        <v xml:space="preserve">      -      </v>
      </c>
      <c r="E2918" s="537" t="s">
        <v>138</v>
      </c>
      <c r="F2918" s="538">
        <f t="shared" si="368"/>
        <v>43739</v>
      </c>
      <c r="G2918" s="538">
        <f t="shared" si="369"/>
        <v>43830</v>
      </c>
      <c r="H2918" s="538">
        <f>'Information Input'!$H$35</f>
        <v>43555</v>
      </c>
      <c r="I2918" s="537" t="str">
        <f>'Information Input'!$J$22</f>
        <v>Quarterly</v>
      </c>
      <c r="J2918" s="538">
        <f>'Information Input'!$H$30</f>
        <v>43555</v>
      </c>
      <c r="K2918" s="537">
        <f>'Information Input'!$J$18</f>
        <v>2019</v>
      </c>
      <c r="L2918" s="539" t="s">
        <v>91</v>
      </c>
      <c r="M2918" s="540" t="s">
        <v>240</v>
      </c>
      <c r="N2918" s="541" t="s">
        <v>240</v>
      </c>
      <c r="O2918" s="542" t="s">
        <v>679</v>
      </c>
      <c r="P2918" s="537">
        <v>68</v>
      </c>
      <c r="Q2918" s="541" t="s">
        <v>210</v>
      </c>
      <c r="R2918" s="541" t="s">
        <v>239</v>
      </c>
      <c r="S2918" s="543">
        <f>'Report 1'!$AO$18</f>
        <v>0</v>
      </c>
      <c r="T2918" s="544">
        <f>'Report 1'!$AO$89</f>
        <v>0</v>
      </c>
      <c r="U2918" s="545">
        <f>'Report 1'!$AO$175</f>
        <v>0</v>
      </c>
    </row>
    <row r="2919" spans="2:21">
      <c r="B2919" s="535" t="s">
        <v>669</v>
      </c>
      <c r="C2919" s="536">
        <v>1</v>
      </c>
      <c r="D2919" s="537" t="str">
        <f>'Information Input'!$M$14</f>
        <v xml:space="preserve">      -      </v>
      </c>
      <c r="E2919" s="537" t="s">
        <v>138</v>
      </c>
      <c r="F2919" s="538">
        <f t="shared" si="368"/>
        <v>43739</v>
      </c>
      <c r="G2919" s="538">
        <f t="shared" si="369"/>
        <v>43830</v>
      </c>
      <c r="H2919" s="538">
        <f>'Information Input'!$H$35</f>
        <v>43555</v>
      </c>
      <c r="I2919" s="537" t="str">
        <f>'Information Input'!$J$22</f>
        <v>Quarterly</v>
      </c>
      <c r="J2919" s="538">
        <f>'Information Input'!$H$30</f>
        <v>43555</v>
      </c>
      <c r="K2919" s="537">
        <f>'Information Input'!$J$18</f>
        <v>2019</v>
      </c>
      <c r="L2919" s="539" t="s">
        <v>91</v>
      </c>
      <c r="M2919" s="540" t="s">
        <v>240</v>
      </c>
      <c r="N2919" s="541" t="s">
        <v>240</v>
      </c>
      <c r="O2919" s="542" t="s">
        <v>679</v>
      </c>
      <c r="P2919" s="537">
        <v>69</v>
      </c>
      <c r="Q2919" s="541" t="s">
        <v>211</v>
      </c>
      <c r="R2919" s="541" t="s">
        <v>239</v>
      </c>
      <c r="S2919" s="543">
        <f>'Report 1'!$AO$18</f>
        <v>0</v>
      </c>
      <c r="T2919" s="544">
        <f>'Report 1'!$AO$90</f>
        <v>0</v>
      </c>
      <c r="U2919" s="545">
        <f>'Report 1'!$AO$176</f>
        <v>0</v>
      </c>
    </row>
    <row r="2920" spans="2:21">
      <c r="B2920" s="535" t="s">
        <v>669</v>
      </c>
      <c r="C2920" s="536">
        <v>1</v>
      </c>
      <c r="D2920" s="537" t="str">
        <f>'Information Input'!$M$14</f>
        <v xml:space="preserve">      -      </v>
      </c>
      <c r="E2920" s="537" t="s">
        <v>138</v>
      </c>
      <c r="F2920" s="538">
        <f t="shared" si="368"/>
        <v>43739</v>
      </c>
      <c r="G2920" s="538">
        <f t="shared" si="369"/>
        <v>43830</v>
      </c>
      <c r="H2920" s="538">
        <f>'Information Input'!$H$35</f>
        <v>43555</v>
      </c>
      <c r="I2920" s="537" t="str">
        <f>'Information Input'!$J$22</f>
        <v>Quarterly</v>
      </c>
      <c r="J2920" s="538">
        <f>'Information Input'!$H$30</f>
        <v>43555</v>
      </c>
      <c r="K2920" s="537">
        <f>'Information Input'!$J$18</f>
        <v>2019</v>
      </c>
      <c r="L2920" s="539" t="s">
        <v>91</v>
      </c>
      <c r="M2920" s="540" t="s">
        <v>240</v>
      </c>
      <c r="N2920" s="541" t="s">
        <v>240</v>
      </c>
      <c r="O2920" s="542" t="s">
        <v>680</v>
      </c>
      <c r="P2920" s="537">
        <v>70</v>
      </c>
      <c r="Q2920" s="541" t="s">
        <v>212</v>
      </c>
      <c r="R2920" s="541" t="s">
        <v>239</v>
      </c>
      <c r="S2920" s="543">
        <f>'Report 1'!$AO$18</f>
        <v>0</v>
      </c>
      <c r="T2920" s="544">
        <f>'Report 1'!$AO$91</f>
        <v>0</v>
      </c>
      <c r="U2920" s="545">
        <f>'Report 1'!$AO$177</f>
        <v>0</v>
      </c>
    </row>
    <row r="2921" spans="2:21">
      <c r="B2921" s="535" t="s">
        <v>669</v>
      </c>
      <c r="C2921" s="536">
        <v>1</v>
      </c>
      <c r="D2921" s="537" t="str">
        <f>'Information Input'!$M$14</f>
        <v xml:space="preserve">      -      </v>
      </c>
      <c r="E2921" s="537" t="s">
        <v>138</v>
      </c>
      <c r="F2921" s="538">
        <f t="shared" si="368"/>
        <v>43739</v>
      </c>
      <c r="G2921" s="538">
        <f t="shared" si="369"/>
        <v>43830</v>
      </c>
      <c r="H2921" s="538">
        <f>'Information Input'!$H$35</f>
        <v>43555</v>
      </c>
      <c r="I2921" s="537" t="str">
        <f>'Information Input'!$J$22</f>
        <v>Quarterly</v>
      </c>
      <c r="J2921" s="538">
        <f>'Information Input'!$H$30</f>
        <v>43555</v>
      </c>
      <c r="K2921" s="537">
        <f>'Information Input'!$J$18</f>
        <v>2019</v>
      </c>
      <c r="L2921" s="539" t="s">
        <v>91</v>
      </c>
      <c r="M2921" s="540" t="s">
        <v>240</v>
      </c>
      <c r="N2921" s="541" t="s">
        <v>240</v>
      </c>
      <c r="O2921" s="542" t="s">
        <v>680</v>
      </c>
      <c r="P2921" s="537">
        <v>71</v>
      </c>
      <c r="Q2921" s="541" t="s">
        <v>213</v>
      </c>
      <c r="R2921" s="541" t="s">
        <v>239</v>
      </c>
      <c r="S2921" s="543">
        <f>'Report 1'!$AO$18</f>
        <v>0</v>
      </c>
      <c r="T2921" s="544">
        <f>'Report 1'!$AO$92</f>
        <v>0</v>
      </c>
      <c r="U2921" s="545">
        <f>'Report 1'!$AO$178</f>
        <v>0</v>
      </c>
    </row>
    <row r="2922" spans="2:21">
      <c r="B2922" s="573" t="s">
        <v>669</v>
      </c>
      <c r="C2922" s="574">
        <v>1</v>
      </c>
      <c r="D2922" s="562" t="str">
        <f>'Information Input'!$M$14</f>
        <v xml:space="preserve">      -      </v>
      </c>
      <c r="E2922" s="562" t="s">
        <v>138</v>
      </c>
      <c r="F2922" s="559">
        <f t="shared" si="368"/>
        <v>43739</v>
      </c>
      <c r="G2922" s="559">
        <f t="shared" si="369"/>
        <v>43830</v>
      </c>
      <c r="H2922" s="559">
        <f>'Information Input'!$H$35</f>
        <v>43555</v>
      </c>
      <c r="I2922" s="562" t="str">
        <f>'Information Input'!$J$22</f>
        <v>Quarterly</v>
      </c>
      <c r="J2922" s="559">
        <f>'Information Input'!$H$30</f>
        <v>43555</v>
      </c>
      <c r="K2922" s="562">
        <f>'Information Input'!$J$18</f>
        <v>2019</v>
      </c>
      <c r="L2922" s="563" t="s">
        <v>91</v>
      </c>
      <c r="M2922" s="564" t="s">
        <v>240</v>
      </c>
      <c r="N2922" s="561" t="s">
        <v>240</v>
      </c>
      <c r="O2922" s="575" t="s">
        <v>674</v>
      </c>
      <c r="P2922" s="537">
        <v>72</v>
      </c>
      <c r="Q2922" s="541" t="s">
        <v>214</v>
      </c>
      <c r="R2922" s="561" t="s">
        <v>239</v>
      </c>
      <c r="S2922" s="560">
        <f>'Report 1'!$AO$18</f>
        <v>0</v>
      </c>
      <c r="T2922" s="568">
        <f>'Report 1'!$AO$93</f>
        <v>0</v>
      </c>
      <c r="U2922" s="571">
        <f>'Report 1'!$AO$179</f>
        <v>0</v>
      </c>
    </row>
    <row r="2923" spans="2:21">
      <c r="B2923" s="515" t="s">
        <v>669</v>
      </c>
      <c r="C2923" s="516">
        <v>1</v>
      </c>
      <c r="D2923" s="517" t="str">
        <f>'Information Input'!$M$14</f>
        <v xml:space="preserve">      -      </v>
      </c>
      <c r="E2923" s="517" t="s">
        <v>138</v>
      </c>
      <c r="F2923" s="518">
        <f t="shared" si="368"/>
        <v>43739</v>
      </c>
      <c r="G2923" s="518">
        <f t="shared" si="369"/>
        <v>43830</v>
      </c>
      <c r="H2923" s="519">
        <f>'Information Input'!$H$35</f>
        <v>43555</v>
      </c>
      <c r="I2923" s="517" t="str">
        <f>'Information Input'!$J$22</f>
        <v>Quarterly</v>
      </c>
      <c r="J2923" s="519">
        <f>'Information Input'!$H$30</f>
        <v>43555</v>
      </c>
      <c r="K2923" s="517">
        <f>'Information Input'!$J$18</f>
        <v>2019</v>
      </c>
      <c r="L2923" s="520" t="s">
        <v>96</v>
      </c>
      <c r="M2923" s="521" t="s">
        <v>241</v>
      </c>
      <c r="N2923" s="522" t="s">
        <v>241</v>
      </c>
      <c r="O2923" s="523" t="s">
        <v>670</v>
      </c>
      <c r="P2923" s="517">
        <v>2</v>
      </c>
      <c r="Q2923" s="522" t="s">
        <v>142</v>
      </c>
      <c r="R2923" s="522" t="s">
        <v>239</v>
      </c>
      <c r="S2923" s="524">
        <f>'Report 1'!$AT$18</f>
        <v>0</v>
      </c>
      <c r="T2923" s="525">
        <f>'Report 1'!$AT$20</f>
        <v>0</v>
      </c>
      <c r="U2923" s="526">
        <f>'Report 1'!$AT$106</f>
        <v>0</v>
      </c>
    </row>
    <row r="2924" spans="2:21">
      <c r="B2924" s="535" t="s">
        <v>669</v>
      </c>
      <c r="C2924" s="536">
        <v>1</v>
      </c>
      <c r="D2924" s="537" t="str">
        <f>'Information Input'!$M$14</f>
        <v xml:space="preserve">      -      </v>
      </c>
      <c r="E2924" s="537" t="s">
        <v>138</v>
      </c>
      <c r="F2924" s="538">
        <f t="shared" si="368"/>
        <v>43739</v>
      </c>
      <c r="G2924" s="538">
        <f t="shared" si="369"/>
        <v>43830</v>
      </c>
      <c r="H2924" s="538">
        <f>'Information Input'!$H$35</f>
        <v>43555</v>
      </c>
      <c r="I2924" s="537" t="str">
        <f>'Information Input'!$J$22</f>
        <v>Quarterly</v>
      </c>
      <c r="J2924" s="538">
        <f>'Information Input'!$H$30</f>
        <v>43555</v>
      </c>
      <c r="K2924" s="537">
        <f>'Information Input'!$J$18</f>
        <v>2019</v>
      </c>
      <c r="L2924" s="539" t="s">
        <v>96</v>
      </c>
      <c r="M2924" s="540" t="s">
        <v>241</v>
      </c>
      <c r="N2924" s="541" t="s">
        <v>241</v>
      </c>
      <c r="O2924" s="542" t="s">
        <v>670</v>
      </c>
      <c r="P2924" s="537">
        <v>3</v>
      </c>
      <c r="Q2924" s="541" t="s">
        <v>143</v>
      </c>
      <c r="R2924" s="541" t="s">
        <v>239</v>
      </c>
      <c r="S2924" s="543">
        <f>'Report 1'!$AT$18</f>
        <v>0</v>
      </c>
      <c r="T2924" s="544">
        <f>'Report 1'!$AT$21</f>
        <v>0</v>
      </c>
      <c r="U2924" s="545">
        <f>'Report 1'!$AT$107</f>
        <v>0</v>
      </c>
    </row>
    <row r="2925" spans="2:21">
      <c r="B2925" s="535" t="s">
        <v>669</v>
      </c>
      <c r="C2925" s="536">
        <v>1</v>
      </c>
      <c r="D2925" s="537" t="str">
        <f>'Information Input'!$M$14</f>
        <v xml:space="preserve">      -      </v>
      </c>
      <c r="E2925" s="537" t="s">
        <v>138</v>
      </c>
      <c r="F2925" s="538">
        <f t="shared" si="368"/>
        <v>43739</v>
      </c>
      <c r="G2925" s="538">
        <f t="shared" si="369"/>
        <v>43830</v>
      </c>
      <c r="H2925" s="538">
        <f>'Information Input'!$H$35</f>
        <v>43555</v>
      </c>
      <c r="I2925" s="537" t="str">
        <f>'Information Input'!$J$22</f>
        <v>Quarterly</v>
      </c>
      <c r="J2925" s="538">
        <f>'Information Input'!$H$30</f>
        <v>43555</v>
      </c>
      <c r="K2925" s="537">
        <f>'Information Input'!$J$18</f>
        <v>2019</v>
      </c>
      <c r="L2925" s="539" t="s">
        <v>96</v>
      </c>
      <c r="M2925" s="540" t="s">
        <v>241</v>
      </c>
      <c r="N2925" s="541" t="s">
        <v>241</v>
      </c>
      <c r="O2925" s="542" t="s">
        <v>670</v>
      </c>
      <c r="P2925" s="537">
        <v>4</v>
      </c>
      <c r="Q2925" s="541" t="s">
        <v>144</v>
      </c>
      <c r="R2925" s="541" t="s">
        <v>239</v>
      </c>
      <c r="S2925" s="543">
        <f>'Report 1'!$AT$18</f>
        <v>0</v>
      </c>
      <c r="T2925" s="544">
        <f>'Report 1'!$AT$22</f>
        <v>0</v>
      </c>
      <c r="U2925" s="545">
        <f>'Report 1'!$AT$108</f>
        <v>0</v>
      </c>
    </row>
    <row r="2926" spans="2:21">
      <c r="B2926" s="535" t="s">
        <v>669</v>
      </c>
      <c r="C2926" s="536">
        <v>1</v>
      </c>
      <c r="D2926" s="537" t="str">
        <f>'Information Input'!$M$14</f>
        <v xml:space="preserve">      -      </v>
      </c>
      <c r="E2926" s="537" t="s">
        <v>138</v>
      </c>
      <c r="F2926" s="538">
        <f t="shared" si="368"/>
        <v>43739</v>
      </c>
      <c r="G2926" s="538">
        <f t="shared" si="369"/>
        <v>43830</v>
      </c>
      <c r="H2926" s="538">
        <f>'Information Input'!$H$35</f>
        <v>43555</v>
      </c>
      <c r="I2926" s="537" t="str">
        <f>'Information Input'!$J$22</f>
        <v>Quarterly</v>
      </c>
      <c r="J2926" s="538">
        <f>'Information Input'!$H$30</f>
        <v>43555</v>
      </c>
      <c r="K2926" s="537">
        <f>'Information Input'!$J$18</f>
        <v>2019</v>
      </c>
      <c r="L2926" s="539" t="s">
        <v>96</v>
      </c>
      <c r="M2926" s="540" t="s">
        <v>241</v>
      </c>
      <c r="N2926" s="541" t="s">
        <v>241</v>
      </c>
      <c r="O2926" s="542" t="s">
        <v>670</v>
      </c>
      <c r="P2926" s="537">
        <v>5</v>
      </c>
      <c r="Q2926" s="541" t="s">
        <v>145</v>
      </c>
      <c r="R2926" s="541" t="s">
        <v>239</v>
      </c>
      <c r="S2926" s="543">
        <f>'Report 1'!$AT$18</f>
        <v>0</v>
      </c>
      <c r="T2926" s="544">
        <f>'Report 1'!$AT$23</f>
        <v>0</v>
      </c>
      <c r="U2926" s="545">
        <f>'Report 1'!$AT$109</f>
        <v>0</v>
      </c>
    </row>
    <row r="2927" spans="2:21">
      <c r="B2927" s="535" t="s">
        <v>669</v>
      </c>
      <c r="C2927" s="536">
        <v>1</v>
      </c>
      <c r="D2927" s="537" t="str">
        <f>'Information Input'!$M$14</f>
        <v xml:space="preserve">      -      </v>
      </c>
      <c r="E2927" s="537" t="s">
        <v>138</v>
      </c>
      <c r="F2927" s="538">
        <f t="shared" si="368"/>
        <v>43739</v>
      </c>
      <c r="G2927" s="538">
        <f t="shared" si="369"/>
        <v>43830</v>
      </c>
      <c r="H2927" s="538">
        <f>'Information Input'!$H$35</f>
        <v>43555</v>
      </c>
      <c r="I2927" s="537" t="str">
        <f>'Information Input'!$J$22</f>
        <v>Quarterly</v>
      </c>
      <c r="J2927" s="538">
        <f>'Information Input'!$H$30</f>
        <v>43555</v>
      </c>
      <c r="K2927" s="537">
        <f>'Information Input'!$J$18</f>
        <v>2019</v>
      </c>
      <c r="L2927" s="539" t="s">
        <v>96</v>
      </c>
      <c r="M2927" s="540" t="s">
        <v>241</v>
      </c>
      <c r="N2927" s="541" t="s">
        <v>241</v>
      </c>
      <c r="O2927" s="542" t="s">
        <v>670</v>
      </c>
      <c r="P2927" s="537">
        <v>6</v>
      </c>
      <c r="Q2927" s="541" t="s">
        <v>146</v>
      </c>
      <c r="R2927" s="541" t="s">
        <v>239</v>
      </c>
      <c r="S2927" s="543">
        <f>'Report 1'!$AT$18</f>
        <v>0</v>
      </c>
      <c r="T2927" s="544">
        <f>'Report 1'!$AT$24</f>
        <v>0</v>
      </c>
      <c r="U2927" s="545">
        <f>'Report 1'!$AT$110</f>
        <v>0</v>
      </c>
    </row>
    <row r="2928" spans="2:21">
      <c r="B2928" s="535" t="s">
        <v>669</v>
      </c>
      <c r="C2928" s="536">
        <v>1</v>
      </c>
      <c r="D2928" s="537" t="str">
        <f>'Information Input'!$M$14</f>
        <v xml:space="preserve">      -      </v>
      </c>
      <c r="E2928" s="537" t="s">
        <v>138</v>
      </c>
      <c r="F2928" s="538">
        <f t="shared" si="368"/>
        <v>43739</v>
      </c>
      <c r="G2928" s="538">
        <f t="shared" si="369"/>
        <v>43830</v>
      </c>
      <c r="H2928" s="538">
        <f>'Information Input'!$H$35</f>
        <v>43555</v>
      </c>
      <c r="I2928" s="537" t="str">
        <f>'Information Input'!$J$22</f>
        <v>Quarterly</v>
      </c>
      <c r="J2928" s="538">
        <f>'Information Input'!$H$30</f>
        <v>43555</v>
      </c>
      <c r="K2928" s="537">
        <f>'Information Input'!$J$18</f>
        <v>2019</v>
      </c>
      <c r="L2928" s="539" t="s">
        <v>96</v>
      </c>
      <c r="M2928" s="540" t="s">
        <v>241</v>
      </c>
      <c r="N2928" s="541" t="s">
        <v>241</v>
      </c>
      <c r="O2928" s="542" t="s">
        <v>674</v>
      </c>
      <c r="P2928" s="537">
        <v>7</v>
      </c>
      <c r="Q2928" s="541" t="s">
        <v>147</v>
      </c>
      <c r="R2928" s="541" t="s">
        <v>239</v>
      </c>
      <c r="S2928" s="543">
        <f>'Report 1'!$AT$18</f>
        <v>0</v>
      </c>
      <c r="T2928" s="544">
        <f>'Report 1'!$AT$25</f>
        <v>0</v>
      </c>
      <c r="U2928" s="545">
        <f>'Report 1'!$AT$111</f>
        <v>0</v>
      </c>
    </row>
    <row r="2929" spans="2:21">
      <c r="B2929" s="535" t="s">
        <v>669</v>
      </c>
      <c r="C2929" s="536">
        <v>1</v>
      </c>
      <c r="D2929" s="537" t="str">
        <f>'Information Input'!$M$14</f>
        <v xml:space="preserve">      -      </v>
      </c>
      <c r="E2929" s="537" t="s">
        <v>138</v>
      </c>
      <c r="F2929" s="538">
        <f t="shared" si="368"/>
        <v>43739</v>
      </c>
      <c r="G2929" s="538">
        <f t="shared" si="369"/>
        <v>43830</v>
      </c>
      <c r="H2929" s="538">
        <f>'Information Input'!$H$35</f>
        <v>43555</v>
      </c>
      <c r="I2929" s="537" t="str">
        <f>'Information Input'!$J$22</f>
        <v>Quarterly</v>
      </c>
      <c r="J2929" s="538">
        <f>'Information Input'!$H$30</f>
        <v>43555</v>
      </c>
      <c r="K2929" s="537">
        <f>'Information Input'!$J$18</f>
        <v>2019</v>
      </c>
      <c r="L2929" s="539" t="s">
        <v>96</v>
      </c>
      <c r="M2929" s="540" t="s">
        <v>241</v>
      </c>
      <c r="N2929" s="541" t="s">
        <v>241</v>
      </c>
      <c r="O2929" s="542" t="s">
        <v>670</v>
      </c>
      <c r="P2929" s="537">
        <v>8</v>
      </c>
      <c r="Q2929" s="541" t="s">
        <v>148</v>
      </c>
      <c r="R2929" s="541" t="s">
        <v>239</v>
      </c>
      <c r="S2929" s="543">
        <f>'Report 1'!$AT$18</f>
        <v>0</v>
      </c>
      <c r="T2929" s="544">
        <f>'Report 1'!$AT$26</f>
        <v>0</v>
      </c>
      <c r="U2929" s="545">
        <f>'Report 1'!$AT$112</f>
        <v>0</v>
      </c>
    </row>
    <row r="2930" spans="2:21">
      <c r="B2930" s="535" t="s">
        <v>669</v>
      </c>
      <c r="C2930" s="536">
        <v>1</v>
      </c>
      <c r="D2930" s="537" t="str">
        <f>'Information Input'!$M$14</f>
        <v xml:space="preserve">      -      </v>
      </c>
      <c r="E2930" s="537" t="s">
        <v>138</v>
      </c>
      <c r="F2930" s="538">
        <f t="shared" si="368"/>
        <v>43739</v>
      </c>
      <c r="G2930" s="538">
        <f t="shared" si="369"/>
        <v>43830</v>
      </c>
      <c r="H2930" s="538">
        <f>'Information Input'!$H$35</f>
        <v>43555</v>
      </c>
      <c r="I2930" s="537" t="str">
        <f>'Information Input'!$J$22</f>
        <v>Quarterly</v>
      </c>
      <c r="J2930" s="538">
        <f>'Information Input'!$H$30</f>
        <v>43555</v>
      </c>
      <c r="K2930" s="537">
        <f>'Information Input'!$J$18</f>
        <v>2019</v>
      </c>
      <c r="L2930" s="539" t="s">
        <v>96</v>
      </c>
      <c r="M2930" s="540" t="s">
        <v>241</v>
      </c>
      <c r="N2930" s="541" t="s">
        <v>241</v>
      </c>
      <c r="O2930" s="542" t="s">
        <v>670</v>
      </c>
      <c r="P2930" s="537">
        <v>9</v>
      </c>
      <c r="Q2930" s="541" t="s">
        <v>149</v>
      </c>
      <c r="R2930" s="541" t="s">
        <v>239</v>
      </c>
      <c r="S2930" s="543">
        <f>'Report 1'!$AT$18</f>
        <v>0</v>
      </c>
      <c r="T2930" s="544">
        <f>'Report 1'!$AT$27</f>
        <v>0</v>
      </c>
      <c r="U2930" s="545">
        <f>'Report 1'!$AT$113</f>
        <v>0</v>
      </c>
    </row>
    <row r="2931" spans="2:21">
      <c r="B2931" s="535" t="s">
        <v>669</v>
      </c>
      <c r="C2931" s="536">
        <v>1</v>
      </c>
      <c r="D2931" s="537" t="str">
        <f>'Information Input'!$M$14</f>
        <v xml:space="preserve">      -      </v>
      </c>
      <c r="E2931" s="537" t="s">
        <v>138</v>
      </c>
      <c r="F2931" s="538">
        <f t="shared" ref="F2931:F2994" si="370">DATE(K2931,10,1)</f>
        <v>43739</v>
      </c>
      <c r="G2931" s="538">
        <f t="shared" ref="G2931:G2994" si="371">DATE(K2931,12,31)</f>
        <v>43830</v>
      </c>
      <c r="H2931" s="538">
        <f>'Information Input'!$H$35</f>
        <v>43555</v>
      </c>
      <c r="I2931" s="537" t="str">
        <f>'Information Input'!$J$22</f>
        <v>Quarterly</v>
      </c>
      <c r="J2931" s="538">
        <f>'Information Input'!$H$30</f>
        <v>43555</v>
      </c>
      <c r="K2931" s="537">
        <f>'Information Input'!$J$18</f>
        <v>2019</v>
      </c>
      <c r="L2931" s="539" t="s">
        <v>96</v>
      </c>
      <c r="M2931" s="540" t="s">
        <v>241</v>
      </c>
      <c r="N2931" s="541" t="s">
        <v>241</v>
      </c>
      <c r="O2931" s="542" t="s">
        <v>674</v>
      </c>
      <c r="P2931" s="537">
        <v>10</v>
      </c>
      <c r="Q2931" s="541" t="s">
        <v>150</v>
      </c>
      <c r="R2931" s="541" t="s">
        <v>239</v>
      </c>
      <c r="S2931" s="543">
        <f>'Report 1'!$AT$18</f>
        <v>0</v>
      </c>
      <c r="T2931" s="544">
        <f>'Report 1'!$AT$28</f>
        <v>0</v>
      </c>
      <c r="U2931" s="545">
        <f>'Report 1'!$AT$114</f>
        <v>0</v>
      </c>
    </row>
    <row r="2932" spans="2:21">
      <c r="B2932" s="535" t="s">
        <v>669</v>
      </c>
      <c r="C2932" s="536">
        <v>1</v>
      </c>
      <c r="D2932" s="537" t="str">
        <f>'Information Input'!$M$14</f>
        <v xml:space="preserve">      -      </v>
      </c>
      <c r="E2932" s="537" t="s">
        <v>138</v>
      </c>
      <c r="F2932" s="538">
        <f t="shared" si="370"/>
        <v>43739</v>
      </c>
      <c r="G2932" s="538">
        <f t="shared" si="371"/>
        <v>43830</v>
      </c>
      <c r="H2932" s="538">
        <f>'Information Input'!$H$35</f>
        <v>43555</v>
      </c>
      <c r="I2932" s="537" t="str">
        <f>'Information Input'!$J$22</f>
        <v>Quarterly</v>
      </c>
      <c r="J2932" s="538">
        <f>'Information Input'!$H$30</f>
        <v>43555</v>
      </c>
      <c r="K2932" s="537">
        <f>'Information Input'!$J$18</f>
        <v>2019</v>
      </c>
      <c r="L2932" s="539" t="s">
        <v>96</v>
      </c>
      <c r="M2932" s="540" t="s">
        <v>241</v>
      </c>
      <c r="N2932" s="541" t="s">
        <v>241</v>
      </c>
      <c r="O2932" s="542" t="s">
        <v>671</v>
      </c>
      <c r="P2932" s="537">
        <v>11</v>
      </c>
      <c r="Q2932" s="541" t="s">
        <v>153</v>
      </c>
      <c r="R2932" s="541" t="s">
        <v>231</v>
      </c>
      <c r="S2932" s="543">
        <f>'Report 1'!$AT$18</f>
        <v>0</v>
      </c>
      <c r="T2932" s="544">
        <f>'Report 1'!$AT$31</f>
        <v>0</v>
      </c>
      <c r="U2932" s="545">
        <f>'Report 1'!$AT$117</f>
        <v>0</v>
      </c>
    </row>
    <row r="2933" spans="2:21">
      <c r="B2933" s="535" t="s">
        <v>669</v>
      </c>
      <c r="C2933" s="536">
        <v>1</v>
      </c>
      <c r="D2933" s="537" t="str">
        <f>'Information Input'!$M$14</f>
        <v xml:space="preserve">      -      </v>
      </c>
      <c r="E2933" s="537" t="s">
        <v>138</v>
      </c>
      <c r="F2933" s="538">
        <f t="shared" si="370"/>
        <v>43739</v>
      </c>
      <c r="G2933" s="538">
        <f t="shared" si="371"/>
        <v>43830</v>
      </c>
      <c r="H2933" s="538">
        <f>'Information Input'!$H$35</f>
        <v>43555</v>
      </c>
      <c r="I2933" s="537" t="str">
        <f>'Information Input'!$J$22</f>
        <v>Quarterly</v>
      </c>
      <c r="J2933" s="538">
        <f>'Information Input'!$H$30</f>
        <v>43555</v>
      </c>
      <c r="K2933" s="537">
        <f>'Information Input'!$J$18</f>
        <v>2019</v>
      </c>
      <c r="L2933" s="539" t="s">
        <v>96</v>
      </c>
      <c r="M2933" s="540" t="s">
        <v>241</v>
      </c>
      <c r="N2933" s="541" t="s">
        <v>241</v>
      </c>
      <c r="O2933" s="542" t="s">
        <v>671</v>
      </c>
      <c r="P2933" s="537">
        <v>12</v>
      </c>
      <c r="Q2933" s="541" t="s">
        <v>154</v>
      </c>
      <c r="R2933" s="541" t="s">
        <v>231</v>
      </c>
      <c r="S2933" s="543">
        <f>'Report 1'!$AT$18</f>
        <v>0</v>
      </c>
      <c r="T2933" s="544">
        <f>'Report 1'!$AT$32</f>
        <v>0</v>
      </c>
      <c r="U2933" s="545">
        <f>'Report 1'!$AT$118</f>
        <v>0</v>
      </c>
    </row>
    <row r="2934" spans="2:21">
      <c r="B2934" s="535" t="s">
        <v>669</v>
      </c>
      <c r="C2934" s="536">
        <v>1</v>
      </c>
      <c r="D2934" s="537" t="str">
        <f>'Information Input'!$M$14</f>
        <v xml:space="preserve">      -      </v>
      </c>
      <c r="E2934" s="537" t="s">
        <v>138</v>
      </c>
      <c r="F2934" s="538">
        <f t="shared" si="370"/>
        <v>43739</v>
      </c>
      <c r="G2934" s="538">
        <f t="shared" si="371"/>
        <v>43830</v>
      </c>
      <c r="H2934" s="538">
        <f>'Information Input'!$H$35</f>
        <v>43555</v>
      </c>
      <c r="I2934" s="537" t="str">
        <f>'Information Input'!$J$22</f>
        <v>Quarterly</v>
      </c>
      <c r="J2934" s="538">
        <f>'Information Input'!$H$30</f>
        <v>43555</v>
      </c>
      <c r="K2934" s="537">
        <f>'Information Input'!$J$18</f>
        <v>2019</v>
      </c>
      <c r="L2934" s="539" t="s">
        <v>96</v>
      </c>
      <c r="M2934" s="540" t="s">
        <v>241</v>
      </c>
      <c r="N2934" s="541" t="s">
        <v>241</v>
      </c>
      <c r="O2934" s="542" t="s">
        <v>671</v>
      </c>
      <c r="P2934" s="537">
        <v>13</v>
      </c>
      <c r="Q2934" s="541" t="s">
        <v>155</v>
      </c>
      <c r="R2934" s="541" t="s">
        <v>232</v>
      </c>
      <c r="S2934" s="543">
        <f>'Report 1'!$AT$18</f>
        <v>0</v>
      </c>
      <c r="T2934" s="544">
        <f>'Report 1'!$AT$33</f>
        <v>0</v>
      </c>
      <c r="U2934" s="545">
        <f>'Report 1'!$AT$119</f>
        <v>0</v>
      </c>
    </row>
    <row r="2935" spans="2:21">
      <c r="B2935" s="535" t="s">
        <v>669</v>
      </c>
      <c r="C2935" s="536">
        <v>1</v>
      </c>
      <c r="D2935" s="537" t="str">
        <f>'Information Input'!$M$14</f>
        <v xml:space="preserve">      -      </v>
      </c>
      <c r="E2935" s="537" t="s">
        <v>138</v>
      </c>
      <c r="F2935" s="538">
        <f t="shared" si="370"/>
        <v>43739</v>
      </c>
      <c r="G2935" s="538">
        <f t="shared" si="371"/>
        <v>43830</v>
      </c>
      <c r="H2935" s="538">
        <f>'Information Input'!$H$35</f>
        <v>43555</v>
      </c>
      <c r="I2935" s="537" t="str">
        <f>'Information Input'!$J$22</f>
        <v>Quarterly</v>
      </c>
      <c r="J2935" s="538">
        <f>'Information Input'!$H$30</f>
        <v>43555</v>
      </c>
      <c r="K2935" s="537">
        <f>'Information Input'!$J$18</f>
        <v>2019</v>
      </c>
      <c r="L2935" s="539" t="s">
        <v>96</v>
      </c>
      <c r="M2935" s="540" t="s">
        <v>241</v>
      </c>
      <c r="N2935" s="541" t="s">
        <v>241</v>
      </c>
      <c r="O2935" s="542" t="s">
        <v>671</v>
      </c>
      <c r="P2935" s="537">
        <v>14</v>
      </c>
      <c r="Q2935" s="541" t="s">
        <v>156</v>
      </c>
      <c r="R2935" s="541" t="s">
        <v>233</v>
      </c>
      <c r="S2935" s="543">
        <f>'Report 1'!$AT$18</f>
        <v>0</v>
      </c>
      <c r="T2935" s="544">
        <f>'Report 1'!$AT$34</f>
        <v>0</v>
      </c>
      <c r="U2935" s="545">
        <f>'Report 1'!$AT$120</f>
        <v>0</v>
      </c>
    </row>
    <row r="2936" spans="2:21">
      <c r="B2936" s="535" t="s">
        <v>669</v>
      </c>
      <c r="C2936" s="536">
        <v>1</v>
      </c>
      <c r="D2936" s="537" t="str">
        <f>'Information Input'!$M$14</f>
        <v xml:space="preserve">      -      </v>
      </c>
      <c r="E2936" s="537" t="s">
        <v>138</v>
      </c>
      <c r="F2936" s="538">
        <f t="shared" si="370"/>
        <v>43739</v>
      </c>
      <c r="G2936" s="538">
        <f t="shared" si="371"/>
        <v>43830</v>
      </c>
      <c r="H2936" s="538">
        <f>'Information Input'!$H$35</f>
        <v>43555</v>
      </c>
      <c r="I2936" s="537" t="str">
        <f>'Information Input'!$J$22</f>
        <v>Quarterly</v>
      </c>
      <c r="J2936" s="538">
        <f>'Information Input'!$H$30</f>
        <v>43555</v>
      </c>
      <c r="K2936" s="537">
        <f>'Information Input'!$J$18</f>
        <v>2019</v>
      </c>
      <c r="L2936" s="539" t="s">
        <v>96</v>
      </c>
      <c r="M2936" s="540" t="s">
        <v>241</v>
      </c>
      <c r="N2936" s="541" t="s">
        <v>241</v>
      </c>
      <c r="O2936" s="542" t="s">
        <v>671</v>
      </c>
      <c r="P2936" s="537">
        <v>15</v>
      </c>
      <c r="Q2936" s="541" t="s">
        <v>157</v>
      </c>
      <c r="R2936" s="541" t="s">
        <v>234</v>
      </c>
      <c r="S2936" s="543">
        <f>'Report 1'!$AT$18</f>
        <v>0</v>
      </c>
      <c r="T2936" s="544">
        <f>'Report 1'!$AT$35</f>
        <v>0</v>
      </c>
      <c r="U2936" s="545">
        <f>'Report 1'!$AT$121</f>
        <v>0</v>
      </c>
    </row>
    <row r="2937" spans="2:21">
      <c r="B2937" s="535" t="s">
        <v>669</v>
      </c>
      <c r="C2937" s="536">
        <v>1</v>
      </c>
      <c r="D2937" s="537" t="str">
        <f>'Information Input'!$M$14</f>
        <v xml:space="preserve">      -      </v>
      </c>
      <c r="E2937" s="537" t="s">
        <v>138</v>
      </c>
      <c r="F2937" s="538">
        <f t="shared" si="370"/>
        <v>43739</v>
      </c>
      <c r="G2937" s="538">
        <f t="shared" si="371"/>
        <v>43830</v>
      </c>
      <c r="H2937" s="538">
        <f>'Information Input'!$H$35</f>
        <v>43555</v>
      </c>
      <c r="I2937" s="537" t="str">
        <f>'Information Input'!$J$22</f>
        <v>Quarterly</v>
      </c>
      <c r="J2937" s="538">
        <f>'Information Input'!$H$30</f>
        <v>43555</v>
      </c>
      <c r="K2937" s="537">
        <f>'Information Input'!$J$18</f>
        <v>2019</v>
      </c>
      <c r="L2937" s="539" t="s">
        <v>96</v>
      </c>
      <c r="M2937" s="540" t="s">
        <v>241</v>
      </c>
      <c r="N2937" s="541" t="s">
        <v>241</v>
      </c>
      <c r="O2937" s="542" t="s">
        <v>671</v>
      </c>
      <c r="P2937" s="537">
        <v>16</v>
      </c>
      <c r="Q2937" s="541" t="s">
        <v>158</v>
      </c>
      <c r="R2937" s="541" t="s">
        <v>235</v>
      </c>
      <c r="S2937" s="543">
        <f>'Report 1'!$AT$18</f>
        <v>0</v>
      </c>
      <c r="T2937" s="544">
        <f>'Report 1'!$AT$36</f>
        <v>0</v>
      </c>
      <c r="U2937" s="545">
        <f>'Report 1'!$AT$122</f>
        <v>0</v>
      </c>
    </row>
    <row r="2938" spans="2:21">
      <c r="B2938" s="535" t="s">
        <v>669</v>
      </c>
      <c r="C2938" s="536">
        <v>1</v>
      </c>
      <c r="D2938" s="537" t="str">
        <f>'Information Input'!$M$14</f>
        <v xml:space="preserve">      -      </v>
      </c>
      <c r="E2938" s="537" t="s">
        <v>138</v>
      </c>
      <c r="F2938" s="538">
        <f t="shared" si="370"/>
        <v>43739</v>
      </c>
      <c r="G2938" s="538">
        <f t="shared" si="371"/>
        <v>43830</v>
      </c>
      <c r="H2938" s="538">
        <f>'Information Input'!$H$35</f>
        <v>43555</v>
      </c>
      <c r="I2938" s="537" t="str">
        <f>'Information Input'!$J$22</f>
        <v>Quarterly</v>
      </c>
      <c r="J2938" s="538">
        <f>'Information Input'!$H$30</f>
        <v>43555</v>
      </c>
      <c r="K2938" s="537">
        <f>'Information Input'!$J$18</f>
        <v>2019</v>
      </c>
      <c r="L2938" s="539" t="s">
        <v>96</v>
      </c>
      <c r="M2938" s="540" t="s">
        <v>241</v>
      </c>
      <c r="N2938" s="541" t="s">
        <v>241</v>
      </c>
      <c r="O2938" s="542" t="s">
        <v>671</v>
      </c>
      <c r="P2938" s="537">
        <v>17</v>
      </c>
      <c r="Q2938" s="541" t="s">
        <v>159</v>
      </c>
      <c r="R2938" s="541" t="s">
        <v>235</v>
      </c>
      <c r="S2938" s="543">
        <f>'Report 1'!$AT$18</f>
        <v>0</v>
      </c>
      <c r="T2938" s="544">
        <f>'Report 1'!$AT$37</f>
        <v>0</v>
      </c>
      <c r="U2938" s="545">
        <f>'Report 1'!$AT$123</f>
        <v>0</v>
      </c>
    </row>
    <row r="2939" spans="2:21">
      <c r="B2939" s="535" t="s">
        <v>669</v>
      </c>
      <c r="C2939" s="536">
        <v>1</v>
      </c>
      <c r="D2939" s="537" t="str">
        <f>'Information Input'!$M$14</f>
        <v xml:space="preserve">      -      </v>
      </c>
      <c r="E2939" s="537" t="s">
        <v>138</v>
      </c>
      <c r="F2939" s="538">
        <f t="shared" si="370"/>
        <v>43739</v>
      </c>
      <c r="G2939" s="538">
        <f t="shared" si="371"/>
        <v>43830</v>
      </c>
      <c r="H2939" s="538">
        <f>'Information Input'!$H$35</f>
        <v>43555</v>
      </c>
      <c r="I2939" s="537" t="str">
        <f>'Information Input'!$J$22</f>
        <v>Quarterly</v>
      </c>
      <c r="J2939" s="538">
        <f>'Information Input'!$H$30</f>
        <v>43555</v>
      </c>
      <c r="K2939" s="537">
        <f>'Information Input'!$J$18</f>
        <v>2019</v>
      </c>
      <c r="L2939" s="539" t="s">
        <v>96</v>
      </c>
      <c r="M2939" s="540" t="s">
        <v>241</v>
      </c>
      <c r="N2939" s="541" t="s">
        <v>241</v>
      </c>
      <c r="O2939" s="542" t="s">
        <v>671</v>
      </c>
      <c r="P2939" s="537">
        <v>18</v>
      </c>
      <c r="Q2939" s="541" t="s">
        <v>160</v>
      </c>
      <c r="R2939" s="541" t="s">
        <v>235</v>
      </c>
      <c r="S2939" s="543">
        <f>'Report 1'!$AT$18</f>
        <v>0</v>
      </c>
      <c r="T2939" s="544">
        <f>'Report 1'!$AT$38</f>
        <v>0</v>
      </c>
      <c r="U2939" s="545">
        <f>'Report 1'!$AT$124</f>
        <v>0</v>
      </c>
    </row>
    <row r="2940" spans="2:21">
      <c r="B2940" s="535" t="s">
        <v>669</v>
      </c>
      <c r="C2940" s="536">
        <v>1</v>
      </c>
      <c r="D2940" s="537" t="str">
        <f>'Information Input'!$M$14</f>
        <v xml:space="preserve">      -      </v>
      </c>
      <c r="E2940" s="537" t="s">
        <v>138</v>
      </c>
      <c r="F2940" s="538">
        <f t="shared" si="370"/>
        <v>43739</v>
      </c>
      <c r="G2940" s="538">
        <f t="shared" si="371"/>
        <v>43830</v>
      </c>
      <c r="H2940" s="538">
        <f>'Information Input'!$H$35</f>
        <v>43555</v>
      </c>
      <c r="I2940" s="537" t="str">
        <f>'Information Input'!$J$22</f>
        <v>Quarterly</v>
      </c>
      <c r="J2940" s="538">
        <f>'Information Input'!$H$30</f>
        <v>43555</v>
      </c>
      <c r="K2940" s="537">
        <f>'Information Input'!$J$18</f>
        <v>2019</v>
      </c>
      <c r="L2940" s="539" t="s">
        <v>96</v>
      </c>
      <c r="M2940" s="540" t="s">
        <v>241</v>
      </c>
      <c r="N2940" s="541" t="s">
        <v>241</v>
      </c>
      <c r="O2940" s="542" t="s">
        <v>671</v>
      </c>
      <c r="P2940" s="537">
        <v>19</v>
      </c>
      <c r="Q2940" s="541" t="s">
        <v>161</v>
      </c>
      <c r="R2940" s="541" t="s">
        <v>235</v>
      </c>
      <c r="S2940" s="543">
        <f>'Report 1'!$AT$18</f>
        <v>0</v>
      </c>
      <c r="T2940" s="544">
        <f>'Report 1'!$AT$39</f>
        <v>0</v>
      </c>
      <c r="U2940" s="545">
        <f>'Report 1'!$AT$125</f>
        <v>0</v>
      </c>
    </row>
    <row r="2941" spans="2:21">
      <c r="B2941" s="535" t="s">
        <v>669</v>
      </c>
      <c r="C2941" s="536">
        <v>1</v>
      </c>
      <c r="D2941" s="537" t="str">
        <f>'Information Input'!$M$14</f>
        <v xml:space="preserve">      -      </v>
      </c>
      <c r="E2941" s="537" t="s">
        <v>138</v>
      </c>
      <c r="F2941" s="538">
        <f t="shared" si="370"/>
        <v>43739</v>
      </c>
      <c r="G2941" s="538">
        <f t="shared" si="371"/>
        <v>43830</v>
      </c>
      <c r="H2941" s="538">
        <f>'Information Input'!$H$35</f>
        <v>43555</v>
      </c>
      <c r="I2941" s="537" t="str">
        <f>'Information Input'!$J$22</f>
        <v>Quarterly</v>
      </c>
      <c r="J2941" s="538">
        <f>'Information Input'!$H$30</f>
        <v>43555</v>
      </c>
      <c r="K2941" s="537">
        <f>'Information Input'!$J$18</f>
        <v>2019</v>
      </c>
      <c r="L2941" s="539" t="s">
        <v>96</v>
      </c>
      <c r="M2941" s="540" t="s">
        <v>241</v>
      </c>
      <c r="N2941" s="541" t="s">
        <v>241</v>
      </c>
      <c r="O2941" s="542" t="s">
        <v>671</v>
      </c>
      <c r="P2941" s="537">
        <v>20</v>
      </c>
      <c r="Q2941" s="541" t="s">
        <v>162</v>
      </c>
      <c r="R2941" s="541" t="s">
        <v>235</v>
      </c>
      <c r="S2941" s="543">
        <f>'Report 1'!$AT$18</f>
        <v>0</v>
      </c>
      <c r="T2941" s="544">
        <f>'Report 1'!$AT$40</f>
        <v>0</v>
      </c>
      <c r="U2941" s="545">
        <f>'Report 1'!$AT$126</f>
        <v>0</v>
      </c>
    </row>
    <row r="2942" spans="2:21">
      <c r="B2942" s="535" t="s">
        <v>669</v>
      </c>
      <c r="C2942" s="536">
        <v>1</v>
      </c>
      <c r="D2942" s="537" t="str">
        <f>'Information Input'!$M$14</f>
        <v xml:space="preserve">      -      </v>
      </c>
      <c r="E2942" s="537" t="s">
        <v>138</v>
      </c>
      <c r="F2942" s="538">
        <f t="shared" si="370"/>
        <v>43739</v>
      </c>
      <c r="G2942" s="538">
        <f t="shared" si="371"/>
        <v>43830</v>
      </c>
      <c r="H2942" s="538">
        <f>'Information Input'!$H$35</f>
        <v>43555</v>
      </c>
      <c r="I2942" s="537" t="str">
        <f>'Information Input'!$J$22</f>
        <v>Quarterly</v>
      </c>
      <c r="J2942" s="538">
        <f>'Information Input'!$H$30</f>
        <v>43555</v>
      </c>
      <c r="K2942" s="537">
        <f>'Information Input'!$J$18</f>
        <v>2019</v>
      </c>
      <c r="L2942" s="539" t="s">
        <v>96</v>
      </c>
      <c r="M2942" s="540" t="s">
        <v>241</v>
      </c>
      <c r="N2942" s="541" t="s">
        <v>241</v>
      </c>
      <c r="O2942" s="542" t="s">
        <v>671</v>
      </c>
      <c r="P2942" s="537">
        <v>21</v>
      </c>
      <c r="Q2942" s="541" t="s">
        <v>163</v>
      </c>
      <c r="R2942" s="541" t="s">
        <v>235</v>
      </c>
      <c r="S2942" s="543">
        <f>'Report 1'!$AT$18</f>
        <v>0</v>
      </c>
      <c r="T2942" s="544">
        <f>'Report 1'!$AT$41</f>
        <v>0</v>
      </c>
      <c r="U2942" s="545">
        <f>'Report 1'!$AT$127</f>
        <v>0</v>
      </c>
    </row>
    <row r="2943" spans="2:21">
      <c r="B2943" s="535" t="s">
        <v>669</v>
      </c>
      <c r="C2943" s="536">
        <v>1</v>
      </c>
      <c r="D2943" s="537" t="str">
        <f>'Information Input'!$M$14</f>
        <v xml:space="preserve">      -      </v>
      </c>
      <c r="E2943" s="537" t="s">
        <v>138</v>
      </c>
      <c r="F2943" s="538">
        <f t="shared" si="370"/>
        <v>43739</v>
      </c>
      <c r="G2943" s="538">
        <f t="shared" si="371"/>
        <v>43830</v>
      </c>
      <c r="H2943" s="538">
        <f>'Information Input'!$H$35</f>
        <v>43555</v>
      </c>
      <c r="I2943" s="537" t="str">
        <f>'Information Input'!$J$22</f>
        <v>Quarterly</v>
      </c>
      <c r="J2943" s="538">
        <f>'Information Input'!$H$30</f>
        <v>43555</v>
      </c>
      <c r="K2943" s="537">
        <f>'Information Input'!$J$18</f>
        <v>2019</v>
      </c>
      <c r="L2943" s="539" t="s">
        <v>96</v>
      </c>
      <c r="M2943" s="540" t="s">
        <v>241</v>
      </c>
      <c r="N2943" s="541" t="s">
        <v>241</v>
      </c>
      <c r="O2943" s="542" t="s">
        <v>671</v>
      </c>
      <c r="P2943" s="537">
        <v>22</v>
      </c>
      <c r="Q2943" s="541" t="s">
        <v>164</v>
      </c>
      <c r="R2943" s="541" t="s">
        <v>236</v>
      </c>
      <c r="S2943" s="543">
        <f>'Report 1'!$AT$18</f>
        <v>0</v>
      </c>
      <c r="T2943" s="544">
        <f>'Report 1'!$AT$42</f>
        <v>0</v>
      </c>
      <c r="U2943" s="545">
        <f>'Report 1'!$AT$128</f>
        <v>0</v>
      </c>
    </row>
    <row r="2944" spans="2:21">
      <c r="B2944" s="535" t="s">
        <v>669</v>
      </c>
      <c r="C2944" s="536">
        <v>1</v>
      </c>
      <c r="D2944" s="537" t="str">
        <f>'Information Input'!$M$14</f>
        <v xml:space="preserve">      -      </v>
      </c>
      <c r="E2944" s="537" t="s">
        <v>138</v>
      </c>
      <c r="F2944" s="538">
        <f t="shared" si="370"/>
        <v>43739</v>
      </c>
      <c r="G2944" s="538">
        <f t="shared" si="371"/>
        <v>43830</v>
      </c>
      <c r="H2944" s="538">
        <f>'Information Input'!$H$35</f>
        <v>43555</v>
      </c>
      <c r="I2944" s="537" t="str">
        <f>'Information Input'!$J$22</f>
        <v>Quarterly</v>
      </c>
      <c r="J2944" s="538">
        <f>'Information Input'!$H$30</f>
        <v>43555</v>
      </c>
      <c r="K2944" s="537">
        <f>'Information Input'!$J$18</f>
        <v>2019</v>
      </c>
      <c r="L2944" s="539" t="s">
        <v>96</v>
      </c>
      <c r="M2944" s="540" t="s">
        <v>241</v>
      </c>
      <c r="N2944" s="541" t="s">
        <v>241</v>
      </c>
      <c r="O2944" s="542" t="s">
        <v>671</v>
      </c>
      <c r="P2944" s="537">
        <v>23</v>
      </c>
      <c r="Q2944" s="541" t="s">
        <v>165</v>
      </c>
      <c r="R2944" s="541" t="s">
        <v>236</v>
      </c>
      <c r="S2944" s="543">
        <f>'Report 1'!$AT$18</f>
        <v>0</v>
      </c>
      <c r="T2944" s="544">
        <f>'Report 1'!$AT$43</f>
        <v>0</v>
      </c>
      <c r="U2944" s="545">
        <f>'Report 1'!$AT$129</f>
        <v>0</v>
      </c>
    </row>
    <row r="2945" spans="2:21">
      <c r="B2945" s="535" t="s">
        <v>669</v>
      </c>
      <c r="C2945" s="536">
        <v>1</v>
      </c>
      <c r="D2945" s="537" t="str">
        <f>'Information Input'!$M$14</f>
        <v xml:space="preserve">      -      </v>
      </c>
      <c r="E2945" s="537" t="s">
        <v>138</v>
      </c>
      <c r="F2945" s="538">
        <f t="shared" si="370"/>
        <v>43739</v>
      </c>
      <c r="G2945" s="538">
        <f t="shared" si="371"/>
        <v>43830</v>
      </c>
      <c r="H2945" s="538">
        <f>'Information Input'!$H$35</f>
        <v>43555</v>
      </c>
      <c r="I2945" s="537" t="str">
        <f>'Information Input'!$J$22</f>
        <v>Quarterly</v>
      </c>
      <c r="J2945" s="538">
        <f>'Information Input'!$H$30</f>
        <v>43555</v>
      </c>
      <c r="K2945" s="537">
        <f>'Information Input'!$J$18</f>
        <v>2019</v>
      </c>
      <c r="L2945" s="539" t="s">
        <v>96</v>
      </c>
      <c r="M2945" s="540" t="s">
        <v>241</v>
      </c>
      <c r="N2945" s="541" t="s">
        <v>241</v>
      </c>
      <c r="O2945" s="542" t="s">
        <v>671</v>
      </c>
      <c r="P2945" s="537">
        <v>24</v>
      </c>
      <c r="Q2945" s="541" t="s">
        <v>166</v>
      </c>
      <c r="R2945" s="541" t="s">
        <v>233</v>
      </c>
      <c r="S2945" s="543">
        <f>'Report 1'!$AT$18</f>
        <v>0</v>
      </c>
      <c r="T2945" s="544">
        <f>'Report 1'!$AT$44</f>
        <v>0</v>
      </c>
      <c r="U2945" s="545">
        <f>'Report 1'!$AT$130</f>
        <v>0</v>
      </c>
    </row>
    <row r="2946" spans="2:21">
      <c r="B2946" s="535" t="s">
        <v>669</v>
      </c>
      <c r="C2946" s="536">
        <v>1</v>
      </c>
      <c r="D2946" s="537" t="str">
        <f>'Information Input'!$M$14</f>
        <v xml:space="preserve">      -      </v>
      </c>
      <c r="E2946" s="537" t="s">
        <v>138</v>
      </c>
      <c r="F2946" s="538">
        <f t="shared" si="370"/>
        <v>43739</v>
      </c>
      <c r="G2946" s="538">
        <f t="shared" si="371"/>
        <v>43830</v>
      </c>
      <c r="H2946" s="538">
        <f>'Information Input'!$H$35</f>
        <v>43555</v>
      </c>
      <c r="I2946" s="537" t="str">
        <f>'Information Input'!$J$22</f>
        <v>Quarterly</v>
      </c>
      <c r="J2946" s="538">
        <f>'Information Input'!$H$30</f>
        <v>43555</v>
      </c>
      <c r="K2946" s="537">
        <f>'Information Input'!$J$18</f>
        <v>2019</v>
      </c>
      <c r="L2946" s="539" t="s">
        <v>96</v>
      </c>
      <c r="M2946" s="540" t="s">
        <v>241</v>
      </c>
      <c r="N2946" s="541" t="s">
        <v>241</v>
      </c>
      <c r="O2946" s="542" t="s">
        <v>671</v>
      </c>
      <c r="P2946" s="537">
        <v>25</v>
      </c>
      <c r="Q2946" s="541" t="s">
        <v>167</v>
      </c>
      <c r="R2946" s="541" t="s">
        <v>233</v>
      </c>
      <c r="S2946" s="543">
        <f>'Report 1'!$AT$18</f>
        <v>0</v>
      </c>
      <c r="T2946" s="544">
        <f>'Report 1'!$AT$45</f>
        <v>0</v>
      </c>
      <c r="U2946" s="545">
        <f>'Report 1'!$AT$131</f>
        <v>0</v>
      </c>
    </row>
    <row r="2947" spans="2:21">
      <c r="B2947" s="535" t="s">
        <v>669</v>
      </c>
      <c r="C2947" s="536">
        <v>1</v>
      </c>
      <c r="D2947" s="537" t="str">
        <f>'Information Input'!$M$14</f>
        <v xml:space="preserve">      -      </v>
      </c>
      <c r="E2947" s="537" t="s">
        <v>138</v>
      </c>
      <c r="F2947" s="538">
        <f t="shared" si="370"/>
        <v>43739</v>
      </c>
      <c r="G2947" s="538">
        <f t="shared" si="371"/>
        <v>43830</v>
      </c>
      <c r="H2947" s="538">
        <f>'Information Input'!$H$35</f>
        <v>43555</v>
      </c>
      <c r="I2947" s="537" t="str">
        <f>'Information Input'!$J$22</f>
        <v>Quarterly</v>
      </c>
      <c r="J2947" s="538">
        <f>'Information Input'!$H$30</f>
        <v>43555</v>
      </c>
      <c r="K2947" s="537">
        <f>'Information Input'!$J$18</f>
        <v>2019</v>
      </c>
      <c r="L2947" s="539" t="s">
        <v>96</v>
      </c>
      <c r="M2947" s="540" t="s">
        <v>241</v>
      </c>
      <c r="N2947" s="541" t="s">
        <v>241</v>
      </c>
      <c r="O2947" s="542" t="s">
        <v>671</v>
      </c>
      <c r="P2947" s="537">
        <v>26</v>
      </c>
      <c r="Q2947" s="541" t="s">
        <v>168</v>
      </c>
      <c r="R2947" s="541" t="s">
        <v>237</v>
      </c>
      <c r="S2947" s="543">
        <f>'Report 1'!$AT$18</f>
        <v>0</v>
      </c>
      <c r="T2947" s="544">
        <f>'Report 1'!$AT$46</f>
        <v>0</v>
      </c>
      <c r="U2947" s="545">
        <f>'Report 1'!$AT$132</f>
        <v>0</v>
      </c>
    </row>
    <row r="2948" spans="2:21">
      <c r="B2948" s="535" t="s">
        <v>669</v>
      </c>
      <c r="C2948" s="536">
        <v>1</v>
      </c>
      <c r="D2948" s="537" t="str">
        <f>'Information Input'!$M$14</f>
        <v xml:space="preserve">      -      </v>
      </c>
      <c r="E2948" s="537" t="s">
        <v>138</v>
      </c>
      <c r="F2948" s="538">
        <f t="shared" si="370"/>
        <v>43739</v>
      </c>
      <c r="G2948" s="538">
        <f t="shared" si="371"/>
        <v>43830</v>
      </c>
      <c r="H2948" s="538">
        <f>'Information Input'!$H$35</f>
        <v>43555</v>
      </c>
      <c r="I2948" s="537" t="str">
        <f>'Information Input'!$J$22</f>
        <v>Quarterly</v>
      </c>
      <c r="J2948" s="538">
        <f>'Information Input'!$H$30</f>
        <v>43555</v>
      </c>
      <c r="K2948" s="537">
        <f>'Information Input'!$J$18</f>
        <v>2019</v>
      </c>
      <c r="L2948" s="539" t="s">
        <v>96</v>
      </c>
      <c r="M2948" s="540" t="s">
        <v>241</v>
      </c>
      <c r="N2948" s="541" t="s">
        <v>241</v>
      </c>
      <c r="O2948" s="542" t="s">
        <v>671</v>
      </c>
      <c r="P2948" s="537">
        <v>27</v>
      </c>
      <c r="Q2948" s="541" t="s">
        <v>169</v>
      </c>
      <c r="R2948" s="541" t="s">
        <v>235</v>
      </c>
      <c r="S2948" s="543">
        <f>'Report 1'!$AT$18</f>
        <v>0</v>
      </c>
      <c r="T2948" s="544">
        <f>'Report 1'!$AT$47</f>
        <v>0</v>
      </c>
      <c r="U2948" s="545">
        <f>'Report 1'!$AT$133</f>
        <v>0</v>
      </c>
    </row>
    <row r="2949" spans="2:21">
      <c r="B2949" s="535" t="s">
        <v>669</v>
      </c>
      <c r="C2949" s="536">
        <v>1</v>
      </c>
      <c r="D2949" s="537" t="str">
        <f>'Information Input'!$M$14</f>
        <v xml:space="preserve">      -      </v>
      </c>
      <c r="E2949" s="537" t="s">
        <v>138</v>
      </c>
      <c r="F2949" s="538">
        <f t="shared" si="370"/>
        <v>43739</v>
      </c>
      <c r="G2949" s="538">
        <f t="shared" si="371"/>
        <v>43830</v>
      </c>
      <c r="H2949" s="538">
        <f>'Information Input'!$H$35</f>
        <v>43555</v>
      </c>
      <c r="I2949" s="537" t="str">
        <f>'Information Input'!$J$22</f>
        <v>Quarterly</v>
      </c>
      <c r="J2949" s="538">
        <f>'Information Input'!$H$30</f>
        <v>43555</v>
      </c>
      <c r="K2949" s="537">
        <f>'Information Input'!$J$18</f>
        <v>2019</v>
      </c>
      <c r="L2949" s="539" t="s">
        <v>96</v>
      </c>
      <c r="M2949" s="540" t="s">
        <v>241</v>
      </c>
      <c r="N2949" s="541" t="s">
        <v>241</v>
      </c>
      <c r="O2949" s="542" t="s">
        <v>671</v>
      </c>
      <c r="P2949" s="537">
        <v>28</v>
      </c>
      <c r="Q2949" s="541" t="s">
        <v>170</v>
      </c>
      <c r="R2949" s="541" t="s">
        <v>235</v>
      </c>
      <c r="S2949" s="543">
        <f>'Report 1'!$AT$18</f>
        <v>0</v>
      </c>
      <c r="T2949" s="544">
        <f>'Report 1'!$AT$48</f>
        <v>0</v>
      </c>
      <c r="U2949" s="545">
        <f>'Report 1'!$AT$134</f>
        <v>0</v>
      </c>
    </row>
    <row r="2950" spans="2:21">
      <c r="B2950" s="535" t="s">
        <v>669</v>
      </c>
      <c r="C2950" s="536">
        <v>1</v>
      </c>
      <c r="D2950" s="537" t="str">
        <f>'Information Input'!$M$14</f>
        <v xml:space="preserve">      -      </v>
      </c>
      <c r="E2950" s="537" t="s">
        <v>138</v>
      </c>
      <c r="F2950" s="538">
        <f t="shared" si="370"/>
        <v>43739</v>
      </c>
      <c r="G2950" s="538">
        <f t="shared" si="371"/>
        <v>43830</v>
      </c>
      <c r="H2950" s="538">
        <f>'Information Input'!$H$35</f>
        <v>43555</v>
      </c>
      <c r="I2950" s="537" t="str">
        <f>'Information Input'!$J$22</f>
        <v>Quarterly</v>
      </c>
      <c r="J2950" s="538">
        <f>'Information Input'!$H$30</f>
        <v>43555</v>
      </c>
      <c r="K2950" s="537">
        <f>'Information Input'!$J$18</f>
        <v>2019</v>
      </c>
      <c r="L2950" s="539" t="s">
        <v>96</v>
      </c>
      <c r="M2950" s="540" t="s">
        <v>241</v>
      </c>
      <c r="N2950" s="541" t="s">
        <v>241</v>
      </c>
      <c r="O2950" s="542" t="s">
        <v>671</v>
      </c>
      <c r="P2950" s="537">
        <v>29</v>
      </c>
      <c r="Q2950" s="541" t="s">
        <v>171</v>
      </c>
      <c r="R2950" s="541" t="s">
        <v>238</v>
      </c>
      <c r="S2950" s="543">
        <f>'Report 1'!$AT$18</f>
        <v>0</v>
      </c>
      <c r="T2950" s="544">
        <f>'Report 1'!$AT$49</f>
        <v>0</v>
      </c>
      <c r="U2950" s="545">
        <f>'Report 1'!$AT$135</f>
        <v>0</v>
      </c>
    </row>
    <row r="2951" spans="2:21">
      <c r="B2951" s="535" t="s">
        <v>669</v>
      </c>
      <c r="C2951" s="536">
        <v>1</v>
      </c>
      <c r="D2951" s="537" t="str">
        <f>'Information Input'!$M$14</f>
        <v xml:space="preserve">      -      </v>
      </c>
      <c r="E2951" s="537" t="s">
        <v>138</v>
      </c>
      <c r="F2951" s="538">
        <f t="shared" si="370"/>
        <v>43739</v>
      </c>
      <c r="G2951" s="538">
        <f t="shared" si="371"/>
        <v>43830</v>
      </c>
      <c r="H2951" s="538">
        <f>'Information Input'!$H$35</f>
        <v>43555</v>
      </c>
      <c r="I2951" s="537" t="str">
        <f>'Information Input'!$J$22</f>
        <v>Quarterly</v>
      </c>
      <c r="J2951" s="538">
        <f>'Information Input'!$H$30</f>
        <v>43555</v>
      </c>
      <c r="K2951" s="537">
        <f>'Information Input'!$J$18</f>
        <v>2019</v>
      </c>
      <c r="L2951" s="539" t="s">
        <v>96</v>
      </c>
      <c r="M2951" s="540" t="s">
        <v>241</v>
      </c>
      <c r="N2951" s="541" t="s">
        <v>241</v>
      </c>
      <c r="O2951" s="542" t="s">
        <v>671</v>
      </c>
      <c r="P2951" s="537">
        <v>30</v>
      </c>
      <c r="Q2951" s="541" t="s">
        <v>172</v>
      </c>
      <c r="R2951" s="541" t="s">
        <v>238</v>
      </c>
      <c r="S2951" s="543">
        <f>'Report 1'!$AT$18</f>
        <v>0</v>
      </c>
      <c r="T2951" s="544">
        <f>'Report 1'!$AT$50</f>
        <v>0</v>
      </c>
      <c r="U2951" s="545">
        <f>'Report 1'!$AT$136</f>
        <v>0</v>
      </c>
    </row>
    <row r="2952" spans="2:21">
      <c r="B2952" s="535" t="s">
        <v>669</v>
      </c>
      <c r="C2952" s="536">
        <v>1</v>
      </c>
      <c r="D2952" s="537" t="str">
        <f>'Information Input'!$M$14</f>
        <v xml:space="preserve">      -      </v>
      </c>
      <c r="E2952" s="537" t="s">
        <v>138</v>
      </c>
      <c r="F2952" s="538">
        <f t="shared" si="370"/>
        <v>43739</v>
      </c>
      <c r="G2952" s="538">
        <f t="shared" si="371"/>
        <v>43830</v>
      </c>
      <c r="H2952" s="538">
        <f>'Information Input'!$H$35</f>
        <v>43555</v>
      </c>
      <c r="I2952" s="537" t="str">
        <f>'Information Input'!$J$22</f>
        <v>Quarterly</v>
      </c>
      <c r="J2952" s="538">
        <f>'Information Input'!$H$30</f>
        <v>43555</v>
      </c>
      <c r="K2952" s="537">
        <f>'Information Input'!$J$18</f>
        <v>2019</v>
      </c>
      <c r="L2952" s="539" t="s">
        <v>96</v>
      </c>
      <c r="M2952" s="540" t="s">
        <v>241</v>
      </c>
      <c r="N2952" s="541" t="s">
        <v>241</v>
      </c>
      <c r="O2952" s="542" t="s">
        <v>671</v>
      </c>
      <c r="P2952" s="537">
        <v>31</v>
      </c>
      <c r="Q2952" s="541" t="s">
        <v>173</v>
      </c>
      <c r="R2952" s="541" t="s">
        <v>233</v>
      </c>
      <c r="S2952" s="543">
        <f>'Report 1'!$AT$18</f>
        <v>0</v>
      </c>
      <c r="T2952" s="544">
        <f>'Report 1'!$AT$51</f>
        <v>0</v>
      </c>
      <c r="U2952" s="545">
        <f>'Report 1'!$AT$137</f>
        <v>0</v>
      </c>
    </row>
    <row r="2953" spans="2:21">
      <c r="B2953" s="535" t="s">
        <v>669</v>
      </c>
      <c r="C2953" s="536">
        <v>1</v>
      </c>
      <c r="D2953" s="537" t="str">
        <f>'Information Input'!$M$14</f>
        <v xml:space="preserve">      -      </v>
      </c>
      <c r="E2953" s="537" t="s">
        <v>138</v>
      </c>
      <c r="F2953" s="538">
        <f t="shared" si="370"/>
        <v>43739</v>
      </c>
      <c r="G2953" s="538">
        <f t="shared" si="371"/>
        <v>43830</v>
      </c>
      <c r="H2953" s="538">
        <f>'Information Input'!$H$35</f>
        <v>43555</v>
      </c>
      <c r="I2953" s="537" t="str">
        <f>'Information Input'!$J$22</f>
        <v>Quarterly</v>
      </c>
      <c r="J2953" s="538">
        <f>'Information Input'!$H$30</f>
        <v>43555</v>
      </c>
      <c r="K2953" s="537">
        <f>'Information Input'!$J$18</f>
        <v>2019</v>
      </c>
      <c r="L2953" s="539" t="s">
        <v>96</v>
      </c>
      <c r="M2953" s="540" t="s">
        <v>241</v>
      </c>
      <c r="N2953" s="541" t="s">
        <v>241</v>
      </c>
      <c r="O2953" s="542" t="s">
        <v>671</v>
      </c>
      <c r="P2953" s="537">
        <v>32</v>
      </c>
      <c r="Q2953" s="541" t="s">
        <v>174</v>
      </c>
      <c r="R2953" s="541" t="s">
        <v>238</v>
      </c>
      <c r="S2953" s="543">
        <f>'Report 1'!$AT$18</f>
        <v>0</v>
      </c>
      <c r="T2953" s="544">
        <f>'Report 1'!$AT$52</f>
        <v>0</v>
      </c>
      <c r="U2953" s="545">
        <f>'Report 1'!$AT$138</f>
        <v>0</v>
      </c>
    </row>
    <row r="2954" spans="2:21">
      <c r="B2954" s="535" t="s">
        <v>669</v>
      </c>
      <c r="C2954" s="536">
        <v>1</v>
      </c>
      <c r="D2954" s="537" t="str">
        <f>'Information Input'!$M$14</f>
        <v xml:space="preserve">      -      </v>
      </c>
      <c r="E2954" s="537" t="s">
        <v>138</v>
      </c>
      <c r="F2954" s="538">
        <f t="shared" si="370"/>
        <v>43739</v>
      </c>
      <c r="G2954" s="538">
        <f t="shared" si="371"/>
        <v>43830</v>
      </c>
      <c r="H2954" s="538">
        <f>'Information Input'!$H$35</f>
        <v>43555</v>
      </c>
      <c r="I2954" s="537" t="str">
        <f>'Information Input'!$J$22</f>
        <v>Quarterly</v>
      </c>
      <c r="J2954" s="538">
        <f>'Information Input'!$H$30</f>
        <v>43555</v>
      </c>
      <c r="K2954" s="537">
        <f>'Information Input'!$J$18</f>
        <v>2019</v>
      </c>
      <c r="L2954" s="539" t="s">
        <v>96</v>
      </c>
      <c r="M2954" s="540" t="s">
        <v>241</v>
      </c>
      <c r="N2954" s="541" t="s">
        <v>241</v>
      </c>
      <c r="O2954" s="542" t="s">
        <v>671</v>
      </c>
      <c r="P2954" s="537">
        <v>33</v>
      </c>
      <c r="Q2954" s="541" t="s">
        <v>175</v>
      </c>
      <c r="R2954" s="541" t="s">
        <v>233</v>
      </c>
      <c r="S2954" s="543">
        <f>'Report 1'!$AT$18</f>
        <v>0</v>
      </c>
      <c r="T2954" s="544">
        <f>'Report 1'!$AT$53</f>
        <v>0</v>
      </c>
      <c r="U2954" s="545">
        <f>'Report 1'!$AT$139</f>
        <v>0</v>
      </c>
    </row>
    <row r="2955" spans="2:21">
      <c r="B2955" s="535" t="s">
        <v>669</v>
      </c>
      <c r="C2955" s="536">
        <v>1</v>
      </c>
      <c r="D2955" s="537" t="str">
        <f>'Information Input'!$M$14</f>
        <v xml:space="preserve">      -      </v>
      </c>
      <c r="E2955" s="537" t="s">
        <v>138</v>
      </c>
      <c r="F2955" s="538">
        <f t="shared" si="370"/>
        <v>43739</v>
      </c>
      <c r="G2955" s="538">
        <f t="shared" si="371"/>
        <v>43830</v>
      </c>
      <c r="H2955" s="538">
        <f>'Information Input'!$H$35</f>
        <v>43555</v>
      </c>
      <c r="I2955" s="537" t="str">
        <f>'Information Input'!$J$22</f>
        <v>Quarterly</v>
      </c>
      <c r="J2955" s="538">
        <f>'Information Input'!$H$30</f>
        <v>43555</v>
      </c>
      <c r="K2955" s="537">
        <f>'Information Input'!$J$18</f>
        <v>2019</v>
      </c>
      <c r="L2955" s="539" t="s">
        <v>96</v>
      </c>
      <c r="M2955" s="540" t="s">
        <v>241</v>
      </c>
      <c r="N2955" s="541" t="s">
        <v>241</v>
      </c>
      <c r="O2955" s="542" t="s">
        <v>671</v>
      </c>
      <c r="P2955" s="537">
        <v>34</v>
      </c>
      <c r="Q2955" s="541" t="s">
        <v>176</v>
      </c>
      <c r="R2955" s="541" t="s">
        <v>238</v>
      </c>
      <c r="S2955" s="543">
        <f>'Report 1'!$AT$18</f>
        <v>0</v>
      </c>
      <c r="T2955" s="544">
        <f>'Report 1'!$AT$54</f>
        <v>0</v>
      </c>
      <c r="U2955" s="545">
        <f>'Report 1'!$AT$140</f>
        <v>0</v>
      </c>
    </row>
    <row r="2956" spans="2:21">
      <c r="B2956" s="535" t="s">
        <v>669</v>
      </c>
      <c r="C2956" s="536">
        <v>1</v>
      </c>
      <c r="D2956" s="537" t="str">
        <f>'Information Input'!$M$14</f>
        <v xml:space="preserve">      -      </v>
      </c>
      <c r="E2956" s="537" t="s">
        <v>138</v>
      </c>
      <c r="F2956" s="538">
        <f t="shared" si="370"/>
        <v>43739</v>
      </c>
      <c r="G2956" s="538">
        <f t="shared" si="371"/>
        <v>43830</v>
      </c>
      <c r="H2956" s="538">
        <f>'Information Input'!$H$35</f>
        <v>43555</v>
      </c>
      <c r="I2956" s="537" t="str">
        <f>'Information Input'!$J$22</f>
        <v>Quarterly</v>
      </c>
      <c r="J2956" s="538">
        <f>'Information Input'!$H$30</f>
        <v>43555</v>
      </c>
      <c r="K2956" s="537">
        <f>'Information Input'!$J$18</f>
        <v>2019</v>
      </c>
      <c r="L2956" s="539" t="s">
        <v>96</v>
      </c>
      <c r="M2956" s="540" t="s">
        <v>241</v>
      </c>
      <c r="N2956" s="541" t="s">
        <v>241</v>
      </c>
      <c r="O2956" s="542" t="s">
        <v>671</v>
      </c>
      <c r="P2956" s="537">
        <v>35</v>
      </c>
      <c r="Q2956" s="541" t="s">
        <v>177</v>
      </c>
      <c r="R2956" s="541" t="s">
        <v>235</v>
      </c>
      <c r="S2956" s="543">
        <f>'Report 1'!$AT$18</f>
        <v>0</v>
      </c>
      <c r="T2956" s="544">
        <f>'Report 1'!$AT$55</f>
        <v>0</v>
      </c>
      <c r="U2956" s="545">
        <f>'Report 1'!$AT$141</f>
        <v>0</v>
      </c>
    </row>
    <row r="2957" spans="2:21">
      <c r="B2957" s="535" t="s">
        <v>669</v>
      </c>
      <c r="C2957" s="536">
        <v>1</v>
      </c>
      <c r="D2957" s="537" t="str">
        <f>'Information Input'!$M$14</f>
        <v xml:space="preserve">      -      </v>
      </c>
      <c r="E2957" s="537" t="s">
        <v>138</v>
      </c>
      <c r="F2957" s="538">
        <f t="shared" si="370"/>
        <v>43739</v>
      </c>
      <c r="G2957" s="538">
        <f t="shared" si="371"/>
        <v>43830</v>
      </c>
      <c r="H2957" s="538">
        <f>'Information Input'!$H$35</f>
        <v>43555</v>
      </c>
      <c r="I2957" s="537" t="str">
        <f>'Information Input'!$J$22</f>
        <v>Quarterly</v>
      </c>
      <c r="J2957" s="538">
        <f>'Information Input'!$H$30</f>
        <v>43555</v>
      </c>
      <c r="K2957" s="537">
        <f>'Information Input'!$J$18</f>
        <v>2019</v>
      </c>
      <c r="L2957" s="539" t="s">
        <v>96</v>
      </c>
      <c r="M2957" s="540" t="s">
        <v>241</v>
      </c>
      <c r="N2957" s="541" t="s">
        <v>241</v>
      </c>
      <c r="O2957" s="542" t="s">
        <v>671</v>
      </c>
      <c r="P2957" s="537">
        <v>36</v>
      </c>
      <c r="Q2957" s="541" t="s">
        <v>178</v>
      </c>
      <c r="R2957" s="541" t="s">
        <v>235</v>
      </c>
      <c r="S2957" s="543">
        <f>'Report 1'!$AT$18</f>
        <v>0</v>
      </c>
      <c r="T2957" s="544">
        <f>'Report 1'!$AT$56</f>
        <v>0</v>
      </c>
      <c r="U2957" s="545">
        <f>'Report 1'!$AT$142</f>
        <v>0</v>
      </c>
    </row>
    <row r="2958" spans="2:21">
      <c r="B2958" s="535" t="s">
        <v>669</v>
      </c>
      <c r="C2958" s="536">
        <v>1</v>
      </c>
      <c r="D2958" s="537" t="str">
        <f>'Information Input'!$M$14</f>
        <v xml:space="preserve">      -      </v>
      </c>
      <c r="E2958" s="537" t="s">
        <v>138</v>
      </c>
      <c r="F2958" s="538">
        <f t="shared" si="370"/>
        <v>43739</v>
      </c>
      <c r="G2958" s="538">
        <f t="shared" si="371"/>
        <v>43830</v>
      </c>
      <c r="H2958" s="538">
        <f>'Information Input'!$H$35</f>
        <v>43555</v>
      </c>
      <c r="I2958" s="537" t="str">
        <f>'Information Input'!$J$22</f>
        <v>Quarterly</v>
      </c>
      <c r="J2958" s="538">
        <f>'Information Input'!$H$30</f>
        <v>43555</v>
      </c>
      <c r="K2958" s="537">
        <f>'Information Input'!$J$18</f>
        <v>2019</v>
      </c>
      <c r="L2958" s="539" t="s">
        <v>96</v>
      </c>
      <c r="M2958" s="540" t="s">
        <v>241</v>
      </c>
      <c r="N2958" s="541" t="s">
        <v>241</v>
      </c>
      <c r="O2958" s="542" t="s">
        <v>671</v>
      </c>
      <c r="P2958" s="537">
        <v>37</v>
      </c>
      <c r="Q2958" s="541" t="s">
        <v>179</v>
      </c>
      <c r="R2958" s="541" t="s">
        <v>231</v>
      </c>
      <c r="S2958" s="543">
        <f>'Report 1'!$AT$18</f>
        <v>0</v>
      </c>
      <c r="T2958" s="544">
        <f>'Report 1'!$AT$57</f>
        <v>0</v>
      </c>
      <c r="U2958" s="545">
        <f>'Report 1'!$AT$143</f>
        <v>0</v>
      </c>
    </row>
    <row r="2959" spans="2:21">
      <c r="B2959" s="535" t="s">
        <v>669</v>
      </c>
      <c r="C2959" s="536">
        <v>1</v>
      </c>
      <c r="D2959" s="537" t="str">
        <f>'Information Input'!$M$14</f>
        <v xml:space="preserve">      -      </v>
      </c>
      <c r="E2959" s="537" t="s">
        <v>138</v>
      </c>
      <c r="F2959" s="538">
        <f t="shared" si="370"/>
        <v>43739</v>
      </c>
      <c r="G2959" s="538">
        <f t="shared" si="371"/>
        <v>43830</v>
      </c>
      <c r="H2959" s="538">
        <f>'Information Input'!$H$35</f>
        <v>43555</v>
      </c>
      <c r="I2959" s="537" t="str">
        <f>'Information Input'!$J$22</f>
        <v>Quarterly</v>
      </c>
      <c r="J2959" s="538">
        <f>'Information Input'!$H$30</f>
        <v>43555</v>
      </c>
      <c r="K2959" s="537">
        <f>'Information Input'!$J$18</f>
        <v>2019</v>
      </c>
      <c r="L2959" s="539" t="s">
        <v>96</v>
      </c>
      <c r="M2959" s="540" t="s">
        <v>241</v>
      </c>
      <c r="N2959" s="541" t="s">
        <v>241</v>
      </c>
      <c r="O2959" s="542" t="s">
        <v>671</v>
      </c>
      <c r="P2959" s="537">
        <v>38</v>
      </c>
      <c r="Q2959" s="541" t="s">
        <v>180</v>
      </c>
      <c r="R2959" s="541" t="s">
        <v>233</v>
      </c>
      <c r="S2959" s="543">
        <f>'Report 1'!$AT$18</f>
        <v>0</v>
      </c>
      <c r="T2959" s="544">
        <f>'Report 1'!$AT$58</f>
        <v>0</v>
      </c>
      <c r="U2959" s="545">
        <f>'Report 1'!$AT$144</f>
        <v>0</v>
      </c>
    </row>
    <row r="2960" spans="2:21">
      <c r="B2960" s="535" t="s">
        <v>669</v>
      </c>
      <c r="C2960" s="536">
        <v>1</v>
      </c>
      <c r="D2960" s="537" t="str">
        <f>'Information Input'!$M$14</f>
        <v xml:space="preserve">      -      </v>
      </c>
      <c r="E2960" s="537" t="s">
        <v>138</v>
      </c>
      <c r="F2960" s="538">
        <f t="shared" si="370"/>
        <v>43739</v>
      </c>
      <c r="G2960" s="538">
        <f t="shared" si="371"/>
        <v>43830</v>
      </c>
      <c r="H2960" s="538">
        <f>'Information Input'!$H$35</f>
        <v>43555</v>
      </c>
      <c r="I2960" s="537" t="str">
        <f>'Information Input'!$J$22</f>
        <v>Quarterly</v>
      </c>
      <c r="J2960" s="538">
        <f>'Information Input'!$H$30</f>
        <v>43555</v>
      </c>
      <c r="K2960" s="537">
        <f>'Information Input'!$J$18</f>
        <v>2019</v>
      </c>
      <c r="L2960" s="539" t="s">
        <v>96</v>
      </c>
      <c r="M2960" s="540" t="s">
        <v>241</v>
      </c>
      <c r="N2960" s="541" t="s">
        <v>241</v>
      </c>
      <c r="O2960" s="542" t="s">
        <v>671</v>
      </c>
      <c r="P2960" s="537">
        <v>39</v>
      </c>
      <c r="Q2960" s="541" t="s">
        <v>181</v>
      </c>
      <c r="R2960" s="541" t="s">
        <v>233</v>
      </c>
      <c r="S2960" s="543">
        <f>'Report 1'!$AT$18</f>
        <v>0</v>
      </c>
      <c r="T2960" s="544">
        <f>'Report 1'!$AT$59</f>
        <v>0</v>
      </c>
      <c r="U2960" s="545">
        <f>'Report 1'!$AT$145</f>
        <v>0</v>
      </c>
    </row>
    <row r="2961" spans="2:21">
      <c r="B2961" s="535" t="s">
        <v>669</v>
      </c>
      <c r="C2961" s="536">
        <v>1</v>
      </c>
      <c r="D2961" s="537" t="str">
        <f>'Information Input'!$M$14</f>
        <v xml:space="preserve">      -      </v>
      </c>
      <c r="E2961" s="537" t="s">
        <v>138</v>
      </c>
      <c r="F2961" s="538">
        <f t="shared" si="370"/>
        <v>43739</v>
      </c>
      <c r="G2961" s="538">
        <f t="shared" si="371"/>
        <v>43830</v>
      </c>
      <c r="H2961" s="538">
        <f>'Information Input'!$H$35</f>
        <v>43555</v>
      </c>
      <c r="I2961" s="537" t="str">
        <f>'Information Input'!$J$22</f>
        <v>Quarterly</v>
      </c>
      <c r="J2961" s="538">
        <f>'Information Input'!$H$30</f>
        <v>43555</v>
      </c>
      <c r="K2961" s="537">
        <f>'Information Input'!$J$18</f>
        <v>2019</v>
      </c>
      <c r="L2961" s="539" t="s">
        <v>96</v>
      </c>
      <c r="M2961" s="540" t="s">
        <v>241</v>
      </c>
      <c r="N2961" s="541" t="s">
        <v>241</v>
      </c>
      <c r="O2961" s="542" t="s">
        <v>671</v>
      </c>
      <c r="P2961" s="537">
        <v>40</v>
      </c>
      <c r="Q2961" s="541" t="s">
        <v>182</v>
      </c>
      <c r="R2961" s="541" t="s">
        <v>238</v>
      </c>
      <c r="S2961" s="543">
        <f>'Report 1'!$AT$18</f>
        <v>0</v>
      </c>
      <c r="T2961" s="544">
        <f>'Report 1'!$AT$60</f>
        <v>0</v>
      </c>
      <c r="U2961" s="545">
        <f>'Report 1'!$AT$146</f>
        <v>0</v>
      </c>
    </row>
    <row r="2962" spans="2:21">
      <c r="B2962" s="535" t="s">
        <v>669</v>
      </c>
      <c r="C2962" s="536">
        <v>1</v>
      </c>
      <c r="D2962" s="537" t="str">
        <f>'Information Input'!$M$14</f>
        <v xml:space="preserve">      -      </v>
      </c>
      <c r="E2962" s="537" t="s">
        <v>138</v>
      </c>
      <c r="F2962" s="538">
        <f t="shared" si="370"/>
        <v>43739</v>
      </c>
      <c r="G2962" s="538">
        <f t="shared" si="371"/>
        <v>43830</v>
      </c>
      <c r="H2962" s="538">
        <f>'Information Input'!$H$35</f>
        <v>43555</v>
      </c>
      <c r="I2962" s="537" t="str">
        <f>'Information Input'!$J$22</f>
        <v>Quarterly</v>
      </c>
      <c r="J2962" s="538">
        <f>'Information Input'!$H$30</f>
        <v>43555</v>
      </c>
      <c r="K2962" s="537">
        <f>'Information Input'!$J$18</f>
        <v>2019</v>
      </c>
      <c r="L2962" s="539" t="s">
        <v>96</v>
      </c>
      <c r="M2962" s="540" t="s">
        <v>241</v>
      </c>
      <c r="N2962" s="541" t="s">
        <v>241</v>
      </c>
      <c r="O2962" s="542" t="s">
        <v>671</v>
      </c>
      <c r="P2962" s="537">
        <v>41</v>
      </c>
      <c r="Q2962" s="541" t="s">
        <v>183</v>
      </c>
      <c r="R2962" s="541" t="s">
        <v>238</v>
      </c>
      <c r="S2962" s="543">
        <f>'Report 1'!$AT$18</f>
        <v>0</v>
      </c>
      <c r="T2962" s="544">
        <f>'Report 1'!$AT$61</f>
        <v>0</v>
      </c>
      <c r="U2962" s="545">
        <f>'Report 1'!$AT$147</f>
        <v>0</v>
      </c>
    </row>
    <row r="2963" spans="2:21">
      <c r="B2963" s="535" t="s">
        <v>669</v>
      </c>
      <c r="C2963" s="536">
        <v>1</v>
      </c>
      <c r="D2963" s="537" t="str">
        <f>'Information Input'!$M$14</f>
        <v xml:space="preserve">      -      </v>
      </c>
      <c r="E2963" s="537" t="s">
        <v>138</v>
      </c>
      <c r="F2963" s="538">
        <f t="shared" si="370"/>
        <v>43739</v>
      </c>
      <c r="G2963" s="538">
        <f t="shared" si="371"/>
        <v>43830</v>
      </c>
      <c r="H2963" s="538">
        <f>'Information Input'!$H$35</f>
        <v>43555</v>
      </c>
      <c r="I2963" s="537" t="str">
        <f>'Information Input'!$J$22</f>
        <v>Quarterly</v>
      </c>
      <c r="J2963" s="538">
        <f>'Information Input'!$H$30</f>
        <v>43555</v>
      </c>
      <c r="K2963" s="537">
        <f>'Information Input'!$J$18</f>
        <v>2019</v>
      </c>
      <c r="L2963" s="539" t="s">
        <v>96</v>
      </c>
      <c r="M2963" s="540" t="s">
        <v>241</v>
      </c>
      <c r="N2963" s="541" t="s">
        <v>241</v>
      </c>
      <c r="O2963" s="542" t="s">
        <v>671</v>
      </c>
      <c r="P2963" s="537">
        <v>42</v>
      </c>
      <c r="Q2963" s="541" t="s">
        <v>184</v>
      </c>
      <c r="R2963" s="541" t="s">
        <v>233</v>
      </c>
      <c r="S2963" s="543">
        <f>'Report 1'!$AT$18</f>
        <v>0</v>
      </c>
      <c r="T2963" s="544">
        <f>'Report 1'!$AT$62</f>
        <v>0</v>
      </c>
      <c r="U2963" s="545">
        <f>'Report 1'!$AT$148</f>
        <v>0</v>
      </c>
    </row>
    <row r="2964" spans="2:21">
      <c r="B2964" s="535" t="s">
        <v>669</v>
      </c>
      <c r="C2964" s="536">
        <v>1</v>
      </c>
      <c r="D2964" s="537" t="str">
        <f>'Information Input'!$M$14</f>
        <v xml:space="preserve">      -      </v>
      </c>
      <c r="E2964" s="537" t="s">
        <v>138</v>
      </c>
      <c r="F2964" s="538">
        <f t="shared" si="370"/>
        <v>43739</v>
      </c>
      <c r="G2964" s="538">
        <f t="shared" si="371"/>
        <v>43830</v>
      </c>
      <c r="H2964" s="538">
        <f>'Information Input'!$H$35</f>
        <v>43555</v>
      </c>
      <c r="I2964" s="537" t="str">
        <f>'Information Input'!$J$22</f>
        <v>Quarterly</v>
      </c>
      <c r="J2964" s="538">
        <f>'Information Input'!$H$30</f>
        <v>43555</v>
      </c>
      <c r="K2964" s="537">
        <f>'Information Input'!$J$18</f>
        <v>2019</v>
      </c>
      <c r="L2964" s="539" t="s">
        <v>96</v>
      </c>
      <c r="M2964" s="540" t="s">
        <v>241</v>
      </c>
      <c r="N2964" s="541" t="s">
        <v>241</v>
      </c>
      <c r="O2964" s="542" t="s">
        <v>671</v>
      </c>
      <c r="P2964" s="537">
        <v>43</v>
      </c>
      <c r="Q2964" s="541" t="s">
        <v>185</v>
      </c>
      <c r="R2964" s="541" t="s">
        <v>233</v>
      </c>
      <c r="S2964" s="543">
        <f>'Report 1'!$AT$18</f>
        <v>0</v>
      </c>
      <c r="T2964" s="544">
        <f>'Report 1'!$AT$63</f>
        <v>0</v>
      </c>
      <c r="U2964" s="545">
        <f>'Report 1'!$AT$149</f>
        <v>0</v>
      </c>
    </row>
    <row r="2965" spans="2:21">
      <c r="B2965" s="535" t="s">
        <v>669</v>
      </c>
      <c r="C2965" s="536">
        <v>1</v>
      </c>
      <c r="D2965" s="537" t="str">
        <f>'Information Input'!$M$14</f>
        <v xml:space="preserve">      -      </v>
      </c>
      <c r="E2965" s="537" t="s">
        <v>138</v>
      </c>
      <c r="F2965" s="538">
        <f t="shared" si="370"/>
        <v>43739</v>
      </c>
      <c r="G2965" s="538">
        <f t="shared" si="371"/>
        <v>43830</v>
      </c>
      <c r="H2965" s="538">
        <f>'Information Input'!$H$35</f>
        <v>43555</v>
      </c>
      <c r="I2965" s="537" t="str">
        <f>'Information Input'!$J$22</f>
        <v>Quarterly</v>
      </c>
      <c r="J2965" s="538">
        <f>'Information Input'!$H$30</f>
        <v>43555</v>
      </c>
      <c r="K2965" s="537">
        <f>'Information Input'!$J$18</f>
        <v>2019</v>
      </c>
      <c r="L2965" s="539" t="s">
        <v>96</v>
      </c>
      <c r="M2965" s="540" t="s">
        <v>241</v>
      </c>
      <c r="N2965" s="541" t="s">
        <v>241</v>
      </c>
      <c r="O2965" s="542" t="s">
        <v>674</v>
      </c>
      <c r="P2965" s="537">
        <v>44</v>
      </c>
      <c r="Q2965" s="541" t="s">
        <v>186</v>
      </c>
      <c r="R2965" s="541" t="s">
        <v>239</v>
      </c>
      <c r="S2965" s="543">
        <f>'Report 1'!$AT$18</f>
        <v>0</v>
      </c>
      <c r="T2965" s="544">
        <f>'Report 1'!$AT$64</f>
        <v>0</v>
      </c>
      <c r="U2965" s="545">
        <f>'Report 1'!$AT$150</f>
        <v>0</v>
      </c>
    </row>
    <row r="2966" spans="2:21">
      <c r="B2966" s="535" t="s">
        <v>669</v>
      </c>
      <c r="C2966" s="536">
        <v>1</v>
      </c>
      <c r="D2966" s="537" t="str">
        <f>'Information Input'!$M$14</f>
        <v xml:space="preserve">      -      </v>
      </c>
      <c r="E2966" s="537" t="s">
        <v>138</v>
      </c>
      <c r="F2966" s="538">
        <f t="shared" si="370"/>
        <v>43739</v>
      </c>
      <c r="G2966" s="538">
        <f t="shared" si="371"/>
        <v>43830</v>
      </c>
      <c r="H2966" s="538">
        <f>'Information Input'!$H$35</f>
        <v>43555</v>
      </c>
      <c r="I2966" s="537" t="str">
        <f>'Information Input'!$J$22</f>
        <v>Quarterly</v>
      </c>
      <c r="J2966" s="538">
        <f>'Information Input'!$H$30</f>
        <v>43555</v>
      </c>
      <c r="K2966" s="537">
        <f>'Information Input'!$J$18</f>
        <v>2019</v>
      </c>
      <c r="L2966" s="539" t="s">
        <v>96</v>
      </c>
      <c r="M2966" s="540" t="s">
        <v>241</v>
      </c>
      <c r="N2966" s="541" t="s">
        <v>241</v>
      </c>
      <c r="O2966" s="542" t="s">
        <v>675</v>
      </c>
      <c r="P2966" s="537">
        <v>45</v>
      </c>
      <c r="Q2966" s="541" t="s">
        <v>187</v>
      </c>
      <c r="R2966" s="541" t="s">
        <v>239</v>
      </c>
      <c r="S2966" s="543">
        <f>'Report 1'!$AT$18</f>
        <v>0</v>
      </c>
      <c r="T2966" s="544">
        <f>'Report 1'!$AT$65</f>
        <v>0</v>
      </c>
      <c r="U2966" s="545">
        <f>'Report 1'!$AT$151</f>
        <v>0</v>
      </c>
    </row>
    <row r="2967" spans="2:21">
      <c r="B2967" s="535" t="s">
        <v>669</v>
      </c>
      <c r="C2967" s="536">
        <v>1</v>
      </c>
      <c r="D2967" s="537" t="str">
        <f>'Information Input'!$M$14</f>
        <v xml:space="preserve">      -      </v>
      </c>
      <c r="E2967" s="537" t="s">
        <v>138</v>
      </c>
      <c r="F2967" s="538">
        <f t="shared" si="370"/>
        <v>43739</v>
      </c>
      <c r="G2967" s="538">
        <f t="shared" si="371"/>
        <v>43830</v>
      </c>
      <c r="H2967" s="538">
        <f>'Information Input'!$H$35</f>
        <v>43555</v>
      </c>
      <c r="I2967" s="537" t="str">
        <f>'Information Input'!$J$22</f>
        <v>Quarterly</v>
      </c>
      <c r="J2967" s="538">
        <f>'Information Input'!$H$30</f>
        <v>43555</v>
      </c>
      <c r="K2967" s="537">
        <f>'Information Input'!$J$18</f>
        <v>2019</v>
      </c>
      <c r="L2967" s="539" t="s">
        <v>96</v>
      </c>
      <c r="M2967" s="540" t="s">
        <v>241</v>
      </c>
      <c r="N2967" s="541" t="s">
        <v>241</v>
      </c>
      <c r="O2967" s="542" t="s">
        <v>675</v>
      </c>
      <c r="P2967" s="537">
        <v>46</v>
      </c>
      <c r="Q2967" s="541" t="s">
        <v>188</v>
      </c>
      <c r="R2967" s="541" t="s">
        <v>239</v>
      </c>
      <c r="S2967" s="543">
        <f>'Report 1'!$AT$18</f>
        <v>0</v>
      </c>
      <c r="T2967" s="544">
        <f>'Report 1'!$AT$66</f>
        <v>0</v>
      </c>
      <c r="U2967" s="545">
        <f>'Report 1'!$AT$152</f>
        <v>0</v>
      </c>
    </row>
    <row r="2968" spans="2:21">
      <c r="B2968" s="535" t="s">
        <v>669</v>
      </c>
      <c r="C2968" s="536">
        <v>1</v>
      </c>
      <c r="D2968" s="537" t="str">
        <f>'Information Input'!$M$14</f>
        <v xml:space="preserve">      -      </v>
      </c>
      <c r="E2968" s="537" t="s">
        <v>138</v>
      </c>
      <c r="F2968" s="538">
        <f t="shared" si="370"/>
        <v>43739</v>
      </c>
      <c r="G2968" s="538">
        <f t="shared" si="371"/>
        <v>43830</v>
      </c>
      <c r="H2968" s="538">
        <f>'Information Input'!$H$35</f>
        <v>43555</v>
      </c>
      <c r="I2968" s="537" t="str">
        <f>'Information Input'!$J$22</f>
        <v>Quarterly</v>
      </c>
      <c r="J2968" s="538">
        <f>'Information Input'!$H$30</f>
        <v>43555</v>
      </c>
      <c r="K2968" s="537">
        <f>'Information Input'!$J$18</f>
        <v>2019</v>
      </c>
      <c r="L2968" s="539" t="s">
        <v>96</v>
      </c>
      <c r="M2968" s="540" t="s">
        <v>241</v>
      </c>
      <c r="N2968" s="541" t="s">
        <v>241</v>
      </c>
      <c r="O2968" s="542" t="s">
        <v>675</v>
      </c>
      <c r="P2968" s="537">
        <v>47</v>
      </c>
      <c r="Q2968" s="541" t="s">
        <v>189</v>
      </c>
      <c r="R2968" s="541" t="s">
        <v>239</v>
      </c>
      <c r="S2968" s="543">
        <f>'Report 1'!$AT$18</f>
        <v>0</v>
      </c>
      <c r="T2968" s="544">
        <f>'Report 1'!$AT$67</f>
        <v>0</v>
      </c>
      <c r="U2968" s="545">
        <f>'Report 1'!$AT$153</f>
        <v>0</v>
      </c>
    </row>
    <row r="2969" spans="2:21">
      <c r="B2969" s="535" t="s">
        <v>669</v>
      </c>
      <c r="C2969" s="536">
        <v>1</v>
      </c>
      <c r="D2969" s="537" t="str">
        <f>'Information Input'!$M$14</f>
        <v xml:space="preserve">      -      </v>
      </c>
      <c r="E2969" s="537" t="s">
        <v>138</v>
      </c>
      <c r="F2969" s="538">
        <f t="shared" si="370"/>
        <v>43739</v>
      </c>
      <c r="G2969" s="538">
        <f t="shared" si="371"/>
        <v>43830</v>
      </c>
      <c r="H2969" s="538">
        <f>'Information Input'!$H$35</f>
        <v>43555</v>
      </c>
      <c r="I2969" s="537" t="str">
        <f>'Information Input'!$J$22</f>
        <v>Quarterly</v>
      </c>
      <c r="J2969" s="538">
        <f>'Information Input'!$H$30</f>
        <v>43555</v>
      </c>
      <c r="K2969" s="537">
        <f>'Information Input'!$J$18</f>
        <v>2019</v>
      </c>
      <c r="L2969" s="539" t="s">
        <v>96</v>
      </c>
      <c r="M2969" s="540" t="s">
        <v>241</v>
      </c>
      <c r="N2969" s="541" t="s">
        <v>241</v>
      </c>
      <c r="O2969" s="542" t="s">
        <v>675</v>
      </c>
      <c r="P2969" s="537">
        <v>48</v>
      </c>
      <c r="Q2969" s="541" t="s">
        <v>190</v>
      </c>
      <c r="R2969" s="541" t="s">
        <v>239</v>
      </c>
      <c r="S2969" s="543">
        <f>'Report 1'!$AT$18</f>
        <v>0</v>
      </c>
      <c r="T2969" s="544">
        <f>'Report 1'!$AT$68</f>
        <v>0</v>
      </c>
      <c r="U2969" s="545">
        <f>'Report 1'!$AT$154</f>
        <v>0</v>
      </c>
    </row>
    <row r="2970" spans="2:21">
      <c r="B2970" s="535" t="s">
        <v>669</v>
      </c>
      <c r="C2970" s="536">
        <v>1</v>
      </c>
      <c r="D2970" s="537" t="str">
        <f>'Information Input'!$M$14</f>
        <v xml:space="preserve">      -      </v>
      </c>
      <c r="E2970" s="537" t="s">
        <v>138</v>
      </c>
      <c r="F2970" s="538">
        <f t="shared" si="370"/>
        <v>43739</v>
      </c>
      <c r="G2970" s="538">
        <f t="shared" si="371"/>
        <v>43830</v>
      </c>
      <c r="H2970" s="538">
        <f>'Information Input'!$H$35</f>
        <v>43555</v>
      </c>
      <c r="I2970" s="537" t="str">
        <f>'Information Input'!$J$22</f>
        <v>Quarterly</v>
      </c>
      <c r="J2970" s="538">
        <f>'Information Input'!$H$30</f>
        <v>43555</v>
      </c>
      <c r="K2970" s="537">
        <f>'Information Input'!$J$18</f>
        <v>2019</v>
      </c>
      <c r="L2970" s="539" t="s">
        <v>96</v>
      </c>
      <c r="M2970" s="540" t="s">
        <v>241</v>
      </c>
      <c r="N2970" s="541" t="s">
        <v>241</v>
      </c>
      <c r="O2970" s="542" t="s">
        <v>675</v>
      </c>
      <c r="P2970" s="537">
        <v>49</v>
      </c>
      <c r="Q2970" s="541" t="s">
        <v>191</v>
      </c>
      <c r="R2970" s="541" t="s">
        <v>239</v>
      </c>
      <c r="S2970" s="543">
        <f>'Report 1'!$AT$18</f>
        <v>0</v>
      </c>
      <c r="T2970" s="544">
        <f>'Report 1'!$AT$69</f>
        <v>0</v>
      </c>
      <c r="U2970" s="545">
        <f>'Report 1'!$AT$155</f>
        <v>0</v>
      </c>
    </row>
    <row r="2971" spans="2:21">
      <c r="B2971" s="535" t="s">
        <v>669</v>
      </c>
      <c r="C2971" s="536">
        <v>1</v>
      </c>
      <c r="D2971" s="537" t="str">
        <f>'Information Input'!$M$14</f>
        <v xml:space="preserve">      -      </v>
      </c>
      <c r="E2971" s="537" t="s">
        <v>138</v>
      </c>
      <c r="F2971" s="538">
        <f t="shared" si="370"/>
        <v>43739</v>
      </c>
      <c r="G2971" s="538">
        <f t="shared" si="371"/>
        <v>43830</v>
      </c>
      <c r="H2971" s="538">
        <f>'Information Input'!$H$35</f>
        <v>43555</v>
      </c>
      <c r="I2971" s="537" t="str">
        <f>'Information Input'!$J$22</f>
        <v>Quarterly</v>
      </c>
      <c r="J2971" s="538">
        <f>'Information Input'!$H$30</f>
        <v>43555</v>
      </c>
      <c r="K2971" s="537">
        <f>'Information Input'!$J$18</f>
        <v>2019</v>
      </c>
      <c r="L2971" s="539" t="s">
        <v>96</v>
      </c>
      <c r="M2971" s="540" t="s">
        <v>241</v>
      </c>
      <c r="N2971" s="541" t="s">
        <v>241</v>
      </c>
      <c r="O2971" s="542" t="s">
        <v>675</v>
      </c>
      <c r="P2971" s="537">
        <v>50</v>
      </c>
      <c r="Q2971" s="541" t="s">
        <v>192</v>
      </c>
      <c r="R2971" s="541" t="s">
        <v>239</v>
      </c>
      <c r="S2971" s="543">
        <f>'Report 1'!$AT$18</f>
        <v>0</v>
      </c>
      <c r="T2971" s="544">
        <f>'Report 1'!$AT$70</f>
        <v>0</v>
      </c>
      <c r="U2971" s="545">
        <f>'Report 1'!$AT$156</f>
        <v>0</v>
      </c>
    </row>
    <row r="2972" spans="2:21">
      <c r="B2972" s="535" t="s">
        <v>669</v>
      </c>
      <c r="C2972" s="536">
        <v>1</v>
      </c>
      <c r="D2972" s="537" t="str">
        <f>'Information Input'!$M$14</f>
        <v xml:space="preserve">      -      </v>
      </c>
      <c r="E2972" s="537" t="s">
        <v>138</v>
      </c>
      <c r="F2972" s="538">
        <f t="shared" si="370"/>
        <v>43739</v>
      </c>
      <c r="G2972" s="538">
        <f t="shared" si="371"/>
        <v>43830</v>
      </c>
      <c r="H2972" s="538">
        <f>'Information Input'!$H$35</f>
        <v>43555</v>
      </c>
      <c r="I2972" s="537" t="str">
        <f>'Information Input'!$J$22</f>
        <v>Quarterly</v>
      </c>
      <c r="J2972" s="538">
        <f>'Information Input'!$H$30</f>
        <v>43555</v>
      </c>
      <c r="K2972" s="537">
        <f>'Information Input'!$J$18</f>
        <v>2019</v>
      </c>
      <c r="L2972" s="539" t="s">
        <v>96</v>
      </c>
      <c r="M2972" s="540" t="s">
        <v>241</v>
      </c>
      <c r="N2972" s="541" t="s">
        <v>241</v>
      </c>
      <c r="O2972" s="542" t="s">
        <v>675</v>
      </c>
      <c r="P2972" s="537">
        <v>51</v>
      </c>
      <c r="Q2972" s="541" t="s">
        <v>193</v>
      </c>
      <c r="R2972" s="541" t="s">
        <v>239</v>
      </c>
      <c r="S2972" s="543">
        <f>'Report 1'!$AT$18</f>
        <v>0</v>
      </c>
      <c r="T2972" s="544">
        <f>'Report 1'!$AT$71</f>
        <v>0</v>
      </c>
      <c r="U2972" s="545">
        <f>'Report 1'!$AT$157</f>
        <v>0</v>
      </c>
    </row>
    <row r="2973" spans="2:21">
      <c r="B2973" s="535" t="s">
        <v>669</v>
      </c>
      <c r="C2973" s="536">
        <v>1</v>
      </c>
      <c r="D2973" s="537" t="str">
        <f>'Information Input'!$M$14</f>
        <v xml:space="preserve">      -      </v>
      </c>
      <c r="E2973" s="537" t="s">
        <v>138</v>
      </c>
      <c r="F2973" s="538">
        <f t="shared" si="370"/>
        <v>43739</v>
      </c>
      <c r="G2973" s="538">
        <f t="shared" si="371"/>
        <v>43830</v>
      </c>
      <c r="H2973" s="538">
        <f>'Information Input'!$H$35</f>
        <v>43555</v>
      </c>
      <c r="I2973" s="537" t="str">
        <f>'Information Input'!$J$22</f>
        <v>Quarterly</v>
      </c>
      <c r="J2973" s="538">
        <f>'Information Input'!$H$30</f>
        <v>43555</v>
      </c>
      <c r="K2973" s="537">
        <f>'Information Input'!$J$18</f>
        <v>2019</v>
      </c>
      <c r="L2973" s="539" t="s">
        <v>96</v>
      </c>
      <c r="M2973" s="540" t="s">
        <v>241</v>
      </c>
      <c r="N2973" s="541" t="s">
        <v>241</v>
      </c>
      <c r="O2973" s="542" t="s">
        <v>674</v>
      </c>
      <c r="P2973" s="537">
        <v>52</v>
      </c>
      <c r="Q2973" s="541" t="s">
        <v>194</v>
      </c>
      <c r="R2973" s="541" t="s">
        <v>239</v>
      </c>
      <c r="S2973" s="543">
        <f>'Report 1'!$AT$18</f>
        <v>0</v>
      </c>
      <c r="T2973" s="544">
        <f>'Report 1'!$AT$72</f>
        <v>0</v>
      </c>
      <c r="U2973" s="545">
        <f>'Report 1'!$AT$158</f>
        <v>0</v>
      </c>
    </row>
    <row r="2974" spans="2:21">
      <c r="B2974" s="535" t="s">
        <v>669</v>
      </c>
      <c r="C2974" s="536">
        <v>1</v>
      </c>
      <c r="D2974" s="537" t="str">
        <f>'Information Input'!$M$14</f>
        <v xml:space="preserve">      -      </v>
      </c>
      <c r="E2974" s="537" t="s">
        <v>138</v>
      </c>
      <c r="F2974" s="538">
        <f t="shared" si="370"/>
        <v>43739</v>
      </c>
      <c r="G2974" s="538">
        <f t="shared" si="371"/>
        <v>43830</v>
      </c>
      <c r="H2974" s="538">
        <f>'Information Input'!$H$35</f>
        <v>43555</v>
      </c>
      <c r="I2974" s="537" t="str">
        <f>'Information Input'!$J$22</f>
        <v>Quarterly</v>
      </c>
      <c r="J2974" s="538">
        <f>'Information Input'!$H$30</f>
        <v>43555</v>
      </c>
      <c r="K2974" s="537">
        <f>'Information Input'!$J$18</f>
        <v>2019</v>
      </c>
      <c r="L2974" s="539" t="s">
        <v>96</v>
      </c>
      <c r="M2974" s="540" t="s">
        <v>241</v>
      </c>
      <c r="N2974" s="541" t="s">
        <v>241</v>
      </c>
      <c r="O2974" s="542" t="s">
        <v>676</v>
      </c>
      <c r="P2974" s="537">
        <v>53</v>
      </c>
      <c r="Q2974" s="541" t="s">
        <v>195</v>
      </c>
      <c r="R2974" s="541" t="s">
        <v>677</v>
      </c>
      <c r="S2974" s="543">
        <f>'Report 1'!$AT$18</f>
        <v>0</v>
      </c>
      <c r="T2974" s="544">
        <f>'Report 1'!$AT$73</f>
        <v>0</v>
      </c>
      <c r="U2974" s="545">
        <f>'Report 1'!$AT$159</f>
        <v>0</v>
      </c>
    </row>
    <row r="2975" spans="2:21">
      <c r="B2975" s="535" t="s">
        <v>669</v>
      </c>
      <c r="C2975" s="536">
        <v>1</v>
      </c>
      <c r="D2975" s="537" t="str">
        <f>'Information Input'!$M$14</f>
        <v xml:space="preserve">      -      </v>
      </c>
      <c r="E2975" s="537" t="s">
        <v>138</v>
      </c>
      <c r="F2975" s="538">
        <f t="shared" si="370"/>
        <v>43739</v>
      </c>
      <c r="G2975" s="538">
        <f t="shared" si="371"/>
        <v>43830</v>
      </c>
      <c r="H2975" s="538">
        <f>'Information Input'!$H$35</f>
        <v>43555</v>
      </c>
      <c r="I2975" s="537" t="str">
        <f>'Information Input'!$J$22</f>
        <v>Quarterly</v>
      </c>
      <c r="J2975" s="538">
        <f>'Information Input'!$H$30</f>
        <v>43555</v>
      </c>
      <c r="K2975" s="537">
        <f>'Information Input'!$J$18</f>
        <v>2019</v>
      </c>
      <c r="L2975" s="539" t="s">
        <v>96</v>
      </c>
      <c r="M2975" s="540" t="s">
        <v>241</v>
      </c>
      <c r="N2975" s="541" t="s">
        <v>241</v>
      </c>
      <c r="O2975" s="542" t="s">
        <v>676</v>
      </c>
      <c r="P2975" s="537">
        <v>54</v>
      </c>
      <c r="Q2975" s="541" t="s">
        <v>196</v>
      </c>
      <c r="R2975" s="541" t="s">
        <v>677</v>
      </c>
      <c r="S2975" s="543">
        <f>'Report 1'!$AT$18</f>
        <v>0</v>
      </c>
      <c r="T2975" s="544">
        <f>'Report 1'!$AT$74</f>
        <v>0</v>
      </c>
      <c r="U2975" s="545">
        <f>'Report 1'!$AT$160</f>
        <v>0</v>
      </c>
    </row>
    <row r="2976" spans="2:21">
      <c r="B2976" s="535" t="s">
        <v>669</v>
      </c>
      <c r="C2976" s="536">
        <v>1</v>
      </c>
      <c r="D2976" s="537" t="str">
        <f>'Information Input'!$M$14</f>
        <v xml:space="preserve">      -      </v>
      </c>
      <c r="E2976" s="537" t="s">
        <v>138</v>
      </c>
      <c r="F2976" s="538">
        <f t="shared" si="370"/>
        <v>43739</v>
      </c>
      <c r="G2976" s="538">
        <f t="shared" si="371"/>
        <v>43830</v>
      </c>
      <c r="H2976" s="538">
        <f>'Information Input'!$H$35</f>
        <v>43555</v>
      </c>
      <c r="I2976" s="537" t="str">
        <f>'Information Input'!$J$22</f>
        <v>Quarterly</v>
      </c>
      <c r="J2976" s="538">
        <f>'Information Input'!$H$30</f>
        <v>43555</v>
      </c>
      <c r="K2976" s="537">
        <f>'Information Input'!$J$18</f>
        <v>2019</v>
      </c>
      <c r="L2976" s="539" t="s">
        <v>96</v>
      </c>
      <c r="M2976" s="540" t="s">
        <v>241</v>
      </c>
      <c r="N2976" s="541" t="s">
        <v>241</v>
      </c>
      <c r="O2976" s="542" t="s">
        <v>676</v>
      </c>
      <c r="P2976" s="537">
        <v>55</v>
      </c>
      <c r="Q2976" s="541" t="s">
        <v>197</v>
      </c>
      <c r="R2976" s="541" t="s">
        <v>677</v>
      </c>
      <c r="S2976" s="543">
        <f>'Report 1'!$AT$18</f>
        <v>0</v>
      </c>
      <c r="T2976" s="544">
        <f>'Report 1'!$AT$75</f>
        <v>0</v>
      </c>
      <c r="U2976" s="545">
        <f>'Report 1'!$AT$161</f>
        <v>0</v>
      </c>
    </row>
    <row r="2977" spans="2:21">
      <c r="B2977" s="535" t="s">
        <v>669</v>
      </c>
      <c r="C2977" s="536">
        <v>1</v>
      </c>
      <c r="D2977" s="537" t="str">
        <f>'Information Input'!$M$14</f>
        <v xml:space="preserve">      -      </v>
      </c>
      <c r="E2977" s="537" t="s">
        <v>138</v>
      </c>
      <c r="F2977" s="538">
        <f t="shared" si="370"/>
        <v>43739</v>
      </c>
      <c r="G2977" s="538">
        <f t="shared" si="371"/>
        <v>43830</v>
      </c>
      <c r="H2977" s="538">
        <f>'Information Input'!$H$35</f>
        <v>43555</v>
      </c>
      <c r="I2977" s="537" t="str">
        <f>'Information Input'!$J$22</f>
        <v>Quarterly</v>
      </c>
      <c r="J2977" s="538">
        <f>'Information Input'!$H$30</f>
        <v>43555</v>
      </c>
      <c r="K2977" s="537">
        <f>'Information Input'!$J$18</f>
        <v>2019</v>
      </c>
      <c r="L2977" s="539" t="s">
        <v>96</v>
      </c>
      <c r="M2977" s="540" t="s">
        <v>241</v>
      </c>
      <c r="N2977" s="541" t="s">
        <v>241</v>
      </c>
      <c r="O2977" s="542" t="s">
        <v>676</v>
      </c>
      <c r="P2977" s="537">
        <v>56</v>
      </c>
      <c r="Q2977" s="541" t="s">
        <v>198</v>
      </c>
      <c r="R2977" s="541" t="s">
        <v>239</v>
      </c>
      <c r="S2977" s="543">
        <f>'Report 1'!$AT$18</f>
        <v>0</v>
      </c>
      <c r="T2977" s="544">
        <f>'Report 1'!$AT$76</f>
        <v>0</v>
      </c>
      <c r="U2977" s="545">
        <f>'Report 1'!$AT$162</f>
        <v>0</v>
      </c>
    </row>
    <row r="2978" spans="2:21">
      <c r="B2978" s="535" t="s">
        <v>669</v>
      </c>
      <c r="C2978" s="536">
        <v>1</v>
      </c>
      <c r="D2978" s="537" t="str">
        <f>'Information Input'!$M$14</f>
        <v xml:space="preserve">      -      </v>
      </c>
      <c r="E2978" s="537" t="s">
        <v>138</v>
      </c>
      <c r="F2978" s="538">
        <f t="shared" si="370"/>
        <v>43739</v>
      </c>
      <c r="G2978" s="538">
        <f t="shared" si="371"/>
        <v>43830</v>
      </c>
      <c r="H2978" s="538">
        <f>'Information Input'!$H$35</f>
        <v>43555</v>
      </c>
      <c r="I2978" s="537" t="str">
        <f>'Information Input'!$J$22</f>
        <v>Quarterly</v>
      </c>
      <c r="J2978" s="538">
        <f>'Information Input'!$H$30</f>
        <v>43555</v>
      </c>
      <c r="K2978" s="537">
        <f>'Information Input'!$J$18</f>
        <v>2019</v>
      </c>
      <c r="L2978" s="539" t="s">
        <v>96</v>
      </c>
      <c r="M2978" s="540" t="s">
        <v>241</v>
      </c>
      <c r="N2978" s="541" t="s">
        <v>241</v>
      </c>
      <c r="O2978" s="542" t="s">
        <v>674</v>
      </c>
      <c r="P2978" s="537">
        <v>57</v>
      </c>
      <c r="Q2978" s="541" t="s">
        <v>199</v>
      </c>
      <c r="R2978" s="542" t="s">
        <v>239</v>
      </c>
      <c r="S2978" s="543">
        <f>'Report 1'!$AT$18</f>
        <v>0</v>
      </c>
      <c r="T2978" s="544">
        <f>'Report 1'!$AT$77</f>
        <v>0</v>
      </c>
      <c r="U2978" s="545">
        <f>'Report 1'!$AT$163</f>
        <v>0</v>
      </c>
    </row>
    <row r="2979" spans="2:21">
      <c r="B2979" s="535" t="s">
        <v>669</v>
      </c>
      <c r="C2979" s="536">
        <v>1</v>
      </c>
      <c r="D2979" s="537" t="str">
        <f>'Information Input'!$M$14</f>
        <v xml:space="preserve">      -      </v>
      </c>
      <c r="E2979" s="537" t="s">
        <v>138</v>
      </c>
      <c r="F2979" s="538">
        <f t="shared" si="370"/>
        <v>43739</v>
      </c>
      <c r="G2979" s="538">
        <f t="shared" si="371"/>
        <v>43830</v>
      </c>
      <c r="H2979" s="538">
        <f>'Information Input'!$H$35</f>
        <v>43555</v>
      </c>
      <c r="I2979" s="537" t="str">
        <f>'Information Input'!$J$22</f>
        <v>Quarterly</v>
      </c>
      <c r="J2979" s="538">
        <f>'Information Input'!$H$30</f>
        <v>43555</v>
      </c>
      <c r="K2979" s="537">
        <f>'Information Input'!$J$18</f>
        <v>2019</v>
      </c>
      <c r="L2979" s="539" t="s">
        <v>96</v>
      </c>
      <c r="M2979" s="540" t="s">
        <v>241</v>
      </c>
      <c r="N2979" s="541" t="s">
        <v>241</v>
      </c>
      <c r="O2979" s="542" t="s">
        <v>678</v>
      </c>
      <c r="P2979" s="537">
        <v>58</v>
      </c>
      <c r="Q2979" s="541" t="s">
        <v>201</v>
      </c>
      <c r="R2979" s="542" t="s">
        <v>239</v>
      </c>
      <c r="S2979" s="543">
        <f>'Report 1'!$AT$18</f>
        <v>0</v>
      </c>
      <c r="T2979" s="544">
        <f>'Report 1'!$AT$79</f>
        <v>0</v>
      </c>
      <c r="U2979" s="545">
        <f>'Report 1'!$AT$165</f>
        <v>0</v>
      </c>
    </row>
    <row r="2980" spans="2:21">
      <c r="B2980" s="535" t="s">
        <v>669</v>
      </c>
      <c r="C2980" s="536">
        <v>1</v>
      </c>
      <c r="D2980" s="537" t="str">
        <f>'Information Input'!$M$14</f>
        <v xml:space="preserve">      -      </v>
      </c>
      <c r="E2980" s="537" t="s">
        <v>138</v>
      </c>
      <c r="F2980" s="538">
        <f t="shared" si="370"/>
        <v>43739</v>
      </c>
      <c r="G2980" s="538">
        <f t="shared" si="371"/>
        <v>43830</v>
      </c>
      <c r="H2980" s="538">
        <f>'Information Input'!$H$35</f>
        <v>43555</v>
      </c>
      <c r="I2980" s="537" t="str">
        <f>'Information Input'!$J$22</f>
        <v>Quarterly</v>
      </c>
      <c r="J2980" s="538">
        <f>'Information Input'!$H$30</f>
        <v>43555</v>
      </c>
      <c r="K2980" s="537">
        <f>'Information Input'!$J$18</f>
        <v>2019</v>
      </c>
      <c r="L2980" s="539" t="s">
        <v>96</v>
      </c>
      <c r="M2980" s="540" t="s">
        <v>241</v>
      </c>
      <c r="N2980" s="541" t="s">
        <v>241</v>
      </c>
      <c r="O2980" s="542" t="s">
        <v>678</v>
      </c>
      <c r="P2980" s="537">
        <v>59</v>
      </c>
      <c r="Q2980" s="541" t="s">
        <v>202</v>
      </c>
      <c r="R2980" s="542" t="s">
        <v>239</v>
      </c>
      <c r="S2980" s="543">
        <f>'Report 1'!$AT$18</f>
        <v>0</v>
      </c>
      <c r="T2980" s="544">
        <f>'Report 1'!$AT$80</f>
        <v>0</v>
      </c>
      <c r="U2980" s="545">
        <f>'Report 1'!$AT$166</f>
        <v>0</v>
      </c>
    </row>
    <row r="2981" spans="2:21">
      <c r="B2981" s="535" t="s">
        <v>669</v>
      </c>
      <c r="C2981" s="536">
        <v>1</v>
      </c>
      <c r="D2981" s="537" t="str">
        <f>'Information Input'!$M$14</f>
        <v xml:space="preserve">      -      </v>
      </c>
      <c r="E2981" s="537" t="s">
        <v>138</v>
      </c>
      <c r="F2981" s="538">
        <f t="shared" si="370"/>
        <v>43739</v>
      </c>
      <c r="G2981" s="538">
        <f t="shared" si="371"/>
        <v>43830</v>
      </c>
      <c r="H2981" s="538">
        <f>'Information Input'!$H$35</f>
        <v>43555</v>
      </c>
      <c r="I2981" s="537" t="str">
        <f>'Information Input'!$J$22</f>
        <v>Quarterly</v>
      </c>
      <c r="J2981" s="538">
        <f>'Information Input'!$H$30</f>
        <v>43555</v>
      </c>
      <c r="K2981" s="537">
        <f>'Information Input'!$J$18</f>
        <v>2019</v>
      </c>
      <c r="L2981" s="539" t="s">
        <v>96</v>
      </c>
      <c r="M2981" s="540" t="s">
        <v>241</v>
      </c>
      <c r="N2981" s="541" t="s">
        <v>241</v>
      </c>
      <c r="O2981" s="542" t="s">
        <v>678</v>
      </c>
      <c r="P2981" s="537">
        <v>60</v>
      </c>
      <c r="Q2981" s="541" t="s">
        <v>203</v>
      </c>
      <c r="R2981" s="541" t="s">
        <v>239</v>
      </c>
      <c r="S2981" s="543">
        <f>'Report 1'!$AT$18</f>
        <v>0</v>
      </c>
      <c r="T2981" s="544">
        <f>'Report 1'!$AT$81</f>
        <v>0</v>
      </c>
      <c r="U2981" s="545">
        <f>'Report 1'!$AT$167</f>
        <v>0</v>
      </c>
    </row>
    <row r="2982" spans="2:21">
      <c r="B2982" s="535" t="s">
        <v>669</v>
      </c>
      <c r="C2982" s="536">
        <v>1</v>
      </c>
      <c r="D2982" s="537" t="str">
        <f>'Information Input'!$M$14</f>
        <v xml:space="preserve">      -      </v>
      </c>
      <c r="E2982" s="537" t="s">
        <v>138</v>
      </c>
      <c r="F2982" s="538">
        <f t="shared" si="370"/>
        <v>43739</v>
      </c>
      <c r="G2982" s="538">
        <f t="shared" si="371"/>
        <v>43830</v>
      </c>
      <c r="H2982" s="538">
        <f>'Information Input'!$H$35</f>
        <v>43555</v>
      </c>
      <c r="I2982" s="537" t="str">
        <f>'Information Input'!$J$22</f>
        <v>Quarterly</v>
      </c>
      <c r="J2982" s="538">
        <f>'Information Input'!$H$30</f>
        <v>43555</v>
      </c>
      <c r="K2982" s="537">
        <f>'Information Input'!$J$18</f>
        <v>2019</v>
      </c>
      <c r="L2982" s="539" t="s">
        <v>96</v>
      </c>
      <c r="M2982" s="540" t="s">
        <v>241</v>
      </c>
      <c r="N2982" s="541" t="s">
        <v>241</v>
      </c>
      <c r="O2982" s="542" t="s">
        <v>678</v>
      </c>
      <c r="P2982" s="537">
        <v>61</v>
      </c>
      <c r="Q2982" s="541" t="s">
        <v>204</v>
      </c>
      <c r="R2982" s="541" t="s">
        <v>239</v>
      </c>
      <c r="S2982" s="543">
        <f>'Report 1'!$AT$18</f>
        <v>0</v>
      </c>
      <c r="T2982" s="544">
        <f>'Report 1'!$AT$82</f>
        <v>0</v>
      </c>
      <c r="U2982" s="545">
        <f>'Report 1'!$AT$168</f>
        <v>0</v>
      </c>
    </row>
    <row r="2983" spans="2:21">
      <c r="B2983" s="535" t="s">
        <v>669</v>
      </c>
      <c r="C2983" s="536">
        <v>1</v>
      </c>
      <c r="D2983" s="537" t="str">
        <f>'Information Input'!$M$14</f>
        <v xml:space="preserve">      -      </v>
      </c>
      <c r="E2983" s="537" t="s">
        <v>138</v>
      </c>
      <c r="F2983" s="538">
        <f t="shared" si="370"/>
        <v>43739</v>
      </c>
      <c r="G2983" s="538">
        <f t="shared" si="371"/>
        <v>43830</v>
      </c>
      <c r="H2983" s="538">
        <f>'Information Input'!$H$35</f>
        <v>43555</v>
      </c>
      <c r="I2983" s="537" t="str">
        <f>'Information Input'!$J$22</f>
        <v>Quarterly</v>
      </c>
      <c r="J2983" s="538">
        <f>'Information Input'!$H$30</f>
        <v>43555</v>
      </c>
      <c r="K2983" s="537">
        <f>'Information Input'!$J$18</f>
        <v>2019</v>
      </c>
      <c r="L2983" s="539" t="s">
        <v>96</v>
      </c>
      <c r="M2983" s="540" t="s">
        <v>241</v>
      </c>
      <c r="N2983" s="541" t="s">
        <v>241</v>
      </c>
      <c r="O2983" s="542" t="s">
        <v>678</v>
      </c>
      <c r="P2983" s="537">
        <v>62</v>
      </c>
      <c r="Q2983" s="541" t="s">
        <v>204</v>
      </c>
      <c r="R2983" s="541" t="s">
        <v>239</v>
      </c>
      <c r="S2983" s="543">
        <f>'Report 1'!$AT$18</f>
        <v>0</v>
      </c>
      <c r="T2983" s="544">
        <f>'Report 1'!$AT$83</f>
        <v>0</v>
      </c>
      <c r="U2983" s="545">
        <f>'Report 1'!$AT$169</f>
        <v>0</v>
      </c>
    </row>
    <row r="2984" spans="2:21">
      <c r="B2984" s="535" t="s">
        <v>669</v>
      </c>
      <c r="C2984" s="536">
        <v>1</v>
      </c>
      <c r="D2984" s="537" t="str">
        <f>'Information Input'!$M$14</f>
        <v xml:space="preserve">      -      </v>
      </c>
      <c r="E2984" s="537" t="s">
        <v>138</v>
      </c>
      <c r="F2984" s="538">
        <f t="shared" si="370"/>
        <v>43739</v>
      </c>
      <c r="G2984" s="538">
        <f t="shared" si="371"/>
        <v>43830</v>
      </c>
      <c r="H2984" s="538">
        <f>'Information Input'!$H$35</f>
        <v>43555</v>
      </c>
      <c r="I2984" s="537" t="str">
        <f>'Information Input'!$J$22</f>
        <v>Quarterly</v>
      </c>
      <c r="J2984" s="538">
        <f>'Information Input'!$H$30</f>
        <v>43555</v>
      </c>
      <c r="K2984" s="537">
        <f>'Information Input'!$J$18</f>
        <v>2019</v>
      </c>
      <c r="L2984" s="539" t="s">
        <v>96</v>
      </c>
      <c r="M2984" s="540" t="s">
        <v>241</v>
      </c>
      <c r="N2984" s="541" t="s">
        <v>241</v>
      </c>
      <c r="O2984" s="542" t="s">
        <v>674</v>
      </c>
      <c r="P2984" s="537">
        <v>63</v>
      </c>
      <c r="Q2984" s="541" t="s">
        <v>205</v>
      </c>
      <c r="R2984" s="541" t="s">
        <v>239</v>
      </c>
      <c r="S2984" s="543">
        <f>'Report 1'!$AT$18</f>
        <v>0</v>
      </c>
      <c r="T2984" s="544">
        <f>'Report 1'!$AT$84</f>
        <v>0</v>
      </c>
      <c r="U2984" s="545">
        <f>'Report 1'!$AT$170</f>
        <v>0</v>
      </c>
    </row>
    <row r="2985" spans="2:21">
      <c r="B2985" s="535" t="s">
        <v>669</v>
      </c>
      <c r="C2985" s="536">
        <v>1</v>
      </c>
      <c r="D2985" s="537" t="str">
        <f>'Information Input'!$M$14</f>
        <v xml:space="preserve">      -      </v>
      </c>
      <c r="E2985" s="537" t="s">
        <v>138</v>
      </c>
      <c r="F2985" s="538">
        <f t="shared" si="370"/>
        <v>43739</v>
      </c>
      <c r="G2985" s="538">
        <f t="shared" si="371"/>
        <v>43830</v>
      </c>
      <c r="H2985" s="538">
        <f>'Information Input'!$H$35</f>
        <v>43555</v>
      </c>
      <c r="I2985" s="537" t="str">
        <f>'Information Input'!$J$22</f>
        <v>Quarterly</v>
      </c>
      <c r="J2985" s="538">
        <f>'Information Input'!$H$30</f>
        <v>43555</v>
      </c>
      <c r="K2985" s="537">
        <f>'Information Input'!$J$18</f>
        <v>2019</v>
      </c>
      <c r="L2985" s="539" t="s">
        <v>96</v>
      </c>
      <c r="M2985" s="540" t="s">
        <v>241</v>
      </c>
      <c r="N2985" s="541" t="s">
        <v>241</v>
      </c>
      <c r="O2985" s="542" t="s">
        <v>674</v>
      </c>
      <c r="P2985" s="537">
        <v>64</v>
      </c>
      <c r="Q2985" s="541" t="s">
        <v>206</v>
      </c>
      <c r="R2985" s="541" t="s">
        <v>239</v>
      </c>
      <c r="S2985" s="543">
        <f>'Report 1'!$AT$18</f>
        <v>0</v>
      </c>
      <c r="T2985" s="544">
        <f>'Report 1'!$AT$85</f>
        <v>0</v>
      </c>
      <c r="U2985" s="545">
        <f>'Report 1'!$AT$171</f>
        <v>0</v>
      </c>
    </row>
    <row r="2986" spans="2:21">
      <c r="B2986" s="535" t="s">
        <v>669</v>
      </c>
      <c r="C2986" s="536">
        <v>1</v>
      </c>
      <c r="D2986" s="537" t="str">
        <f>'Information Input'!$M$14</f>
        <v xml:space="preserve">      -      </v>
      </c>
      <c r="E2986" s="537" t="s">
        <v>138</v>
      </c>
      <c r="F2986" s="538">
        <f t="shared" si="370"/>
        <v>43739</v>
      </c>
      <c r="G2986" s="538">
        <f t="shared" si="371"/>
        <v>43830</v>
      </c>
      <c r="H2986" s="538">
        <f>'Information Input'!$H$35</f>
        <v>43555</v>
      </c>
      <c r="I2986" s="537" t="str">
        <f>'Information Input'!$J$22</f>
        <v>Quarterly</v>
      </c>
      <c r="J2986" s="538">
        <f>'Information Input'!$H$30</f>
        <v>43555</v>
      </c>
      <c r="K2986" s="537">
        <f>'Information Input'!$J$18</f>
        <v>2019</v>
      </c>
      <c r="L2986" s="539" t="s">
        <v>96</v>
      </c>
      <c r="M2986" s="540" t="s">
        <v>241</v>
      </c>
      <c r="N2986" s="541" t="s">
        <v>241</v>
      </c>
      <c r="O2986" s="542" t="s">
        <v>674</v>
      </c>
      <c r="P2986" s="537">
        <v>65</v>
      </c>
      <c r="Q2986" s="541" t="s">
        <v>207</v>
      </c>
      <c r="R2986" s="541" t="s">
        <v>239</v>
      </c>
      <c r="S2986" s="543">
        <f>'Report 1'!$AT$18</f>
        <v>0</v>
      </c>
      <c r="T2986" s="544">
        <f>'Report 1'!$AT$86</f>
        <v>0</v>
      </c>
      <c r="U2986" s="545">
        <f>'Report 1'!$AT$172</f>
        <v>0</v>
      </c>
    </row>
    <row r="2987" spans="2:21">
      <c r="B2987" s="535" t="s">
        <v>669</v>
      </c>
      <c r="C2987" s="536">
        <v>1</v>
      </c>
      <c r="D2987" s="537" t="str">
        <f>'Information Input'!$M$14</f>
        <v xml:space="preserve">      -      </v>
      </c>
      <c r="E2987" s="537" t="s">
        <v>138</v>
      </c>
      <c r="F2987" s="538">
        <f t="shared" si="370"/>
        <v>43739</v>
      </c>
      <c r="G2987" s="538">
        <f t="shared" si="371"/>
        <v>43830</v>
      </c>
      <c r="H2987" s="538">
        <f>'Information Input'!$H$35</f>
        <v>43555</v>
      </c>
      <c r="I2987" s="537" t="str">
        <f>'Information Input'!$J$22</f>
        <v>Quarterly</v>
      </c>
      <c r="J2987" s="538">
        <f>'Information Input'!$H$30</f>
        <v>43555</v>
      </c>
      <c r="K2987" s="537">
        <f>'Information Input'!$J$18</f>
        <v>2019</v>
      </c>
      <c r="L2987" s="539" t="s">
        <v>96</v>
      </c>
      <c r="M2987" s="540" t="s">
        <v>241</v>
      </c>
      <c r="N2987" s="541" t="s">
        <v>241</v>
      </c>
      <c r="O2987" s="542" t="s">
        <v>679</v>
      </c>
      <c r="P2987" s="537">
        <v>66</v>
      </c>
      <c r="Q2987" s="541" t="s">
        <v>208</v>
      </c>
      <c r="R2987" s="541" t="s">
        <v>239</v>
      </c>
      <c r="S2987" s="543">
        <f>'Report 1'!$AT$18</f>
        <v>0</v>
      </c>
      <c r="T2987" s="544">
        <f>'Report 1'!$AT$87</f>
        <v>0</v>
      </c>
      <c r="U2987" s="545">
        <f>'Report 1'!$AT$173</f>
        <v>0</v>
      </c>
    </row>
    <row r="2988" spans="2:21">
      <c r="B2988" s="535" t="s">
        <v>669</v>
      </c>
      <c r="C2988" s="536">
        <v>1</v>
      </c>
      <c r="D2988" s="537" t="str">
        <f>'Information Input'!$M$14</f>
        <v xml:space="preserve">      -      </v>
      </c>
      <c r="E2988" s="537" t="s">
        <v>138</v>
      </c>
      <c r="F2988" s="538">
        <f t="shared" si="370"/>
        <v>43739</v>
      </c>
      <c r="G2988" s="538">
        <f t="shared" si="371"/>
        <v>43830</v>
      </c>
      <c r="H2988" s="538">
        <f>'Information Input'!$H$35</f>
        <v>43555</v>
      </c>
      <c r="I2988" s="537" t="str">
        <f>'Information Input'!$J$22</f>
        <v>Quarterly</v>
      </c>
      <c r="J2988" s="538">
        <f>'Information Input'!$H$30</f>
        <v>43555</v>
      </c>
      <c r="K2988" s="537">
        <f>'Information Input'!$J$18</f>
        <v>2019</v>
      </c>
      <c r="L2988" s="539" t="s">
        <v>96</v>
      </c>
      <c r="M2988" s="540" t="s">
        <v>241</v>
      </c>
      <c r="N2988" s="541" t="s">
        <v>241</v>
      </c>
      <c r="O2988" s="542" t="s">
        <v>679</v>
      </c>
      <c r="P2988" s="537">
        <v>67</v>
      </c>
      <c r="Q2988" s="541" t="s">
        <v>209</v>
      </c>
      <c r="R2988" s="541" t="s">
        <v>239</v>
      </c>
      <c r="S2988" s="543">
        <f>'Report 1'!$AT$18</f>
        <v>0</v>
      </c>
      <c r="T2988" s="544">
        <f>'Report 1'!$AT$88</f>
        <v>0</v>
      </c>
      <c r="U2988" s="545">
        <f>'Report 1'!$AT$174</f>
        <v>0</v>
      </c>
    </row>
    <row r="2989" spans="2:21">
      <c r="B2989" s="535" t="s">
        <v>669</v>
      </c>
      <c r="C2989" s="536">
        <v>1</v>
      </c>
      <c r="D2989" s="537" t="str">
        <f>'Information Input'!$M$14</f>
        <v xml:space="preserve">      -      </v>
      </c>
      <c r="E2989" s="537" t="s">
        <v>138</v>
      </c>
      <c r="F2989" s="538">
        <f t="shared" si="370"/>
        <v>43739</v>
      </c>
      <c r="G2989" s="538">
        <f t="shared" si="371"/>
        <v>43830</v>
      </c>
      <c r="H2989" s="538">
        <f>'Information Input'!$H$35</f>
        <v>43555</v>
      </c>
      <c r="I2989" s="537" t="str">
        <f>'Information Input'!$J$22</f>
        <v>Quarterly</v>
      </c>
      <c r="J2989" s="538">
        <f>'Information Input'!$H$30</f>
        <v>43555</v>
      </c>
      <c r="K2989" s="537">
        <f>'Information Input'!$J$18</f>
        <v>2019</v>
      </c>
      <c r="L2989" s="539" t="s">
        <v>96</v>
      </c>
      <c r="M2989" s="540" t="s">
        <v>241</v>
      </c>
      <c r="N2989" s="541" t="s">
        <v>241</v>
      </c>
      <c r="O2989" s="542" t="s">
        <v>679</v>
      </c>
      <c r="P2989" s="537">
        <v>68</v>
      </c>
      <c r="Q2989" s="541" t="s">
        <v>210</v>
      </c>
      <c r="R2989" s="541" t="s">
        <v>239</v>
      </c>
      <c r="S2989" s="543">
        <f>'Report 1'!$AT$18</f>
        <v>0</v>
      </c>
      <c r="T2989" s="544">
        <f>'Report 1'!$AT$89</f>
        <v>0</v>
      </c>
      <c r="U2989" s="545">
        <f>'Report 1'!$AT$175</f>
        <v>0</v>
      </c>
    </row>
    <row r="2990" spans="2:21">
      <c r="B2990" s="535" t="s">
        <v>669</v>
      </c>
      <c r="C2990" s="536">
        <v>1</v>
      </c>
      <c r="D2990" s="537" t="str">
        <f>'Information Input'!$M$14</f>
        <v xml:space="preserve">      -      </v>
      </c>
      <c r="E2990" s="537" t="s">
        <v>138</v>
      </c>
      <c r="F2990" s="538">
        <f t="shared" si="370"/>
        <v>43739</v>
      </c>
      <c r="G2990" s="538">
        <f t="shared" si="371"/>
        <v>43830</v>
      </c>
      <c r="H2990" s="538">
        <f>'Information Input'!$H$35</f>
        <v>43555</v>
      </c>
      <c r="I2990" s="537" t="str">
        <f>'Information Input'!$J$22</f>
        <v>Quarterly</v>
      </c>
      <c r="J2990" s="538">
        <f>'Information Input'!$H$30</f>
        <v>43555</v>
      </c>
      <c r="K2990" s="537">
        <f>'Information Input'!$J$18</f>
        <v>2019</v>
      </c>
      <c r="L2990" s="539" t="s">
        <v>96</v>
      </c>
      <c r="M2990" s="540" t="s">
        <v>241</v>
      </c>
      <c r="N2990" s="541" t="s">
        <v>241</v>
      </c>
      <c r="O2990" s="542" t="s">
        <v>679</v>
      </c>
      <c r="P2990" s="537">
        <v>69</v>
      </c>
      <c r="Q2990" s="541" t="s">
        <v>211</v>
      </c>
      <c r="R2990" s="541" t="s">
        <v>239</v>
      </c>
      <c r="S2990" s="543">
        <f>'Report 1'!$AT$18</f>
        <v>0</v>
      </c>
      <c r="T2990" s="544">
        <f>'Report 1'!$AT$90</f>
        <v>0</v>
      </c>
      <c r="U2990" s="545">
        <f>'Report 1'!$AT$176</f>
        <v>0</v>
      </c>
    </row>
    <row r="2991" spans="2:21">
      <c r="B2991" s="535" t="s">
        <v>669</v>
      </c>
      <c r="C2991" s="536">
        <v>1</v>
      </c>
      <c r="D2991" s="537" t="str">
        <f>'Information Input'!$M$14</f>
        <v xml:space="preserve">      -      </v>
      </c>
      <c r="E2991" s="537" t="s">
        <v>138</v>
      </c>
      <c r="F2991" s="538">
        <f t="shared" si="370"/>
        <v>43739</v>
      </c>
      <c r="G2991" s="538">
        <f t="shared" si="371"/>
        <v>43830</v>
      </c>
      <c r="H2991" s="538">
        <f>'Information Input'!$H$35</f>
        <v>43555</v>
      </c>
      <c r="I2991" s="537" t="str">
        <f>'Information Input'!$J$22</f>
        <v>Quarterly</v>
      </c>
      <c r="J2991" s="538">
        <f>'Information Input'!$H$30</f>
        <v>43555</v>
      </c>
      <c r="K2991" s="537">
        <f>'Information Input'!$J$18</f>
        <v>2019</v>
      </c>
      <c r="L2991" s="539" t="s">
        <v>96</v>
      </c>
      <c r="M2991" s="540" t="s">
        <v>241</v>
      </c>
      <c r="N2991" s="541" t="s">
        <v>241</v>
      </c>
      <c r="O2991" s="542" t="s">
        <v>680</v>
      </c>
      <c r="P2991" s="537">
        <v>70</v>
      </c>
      <c r="Q2991" s="541" t="s">
        <v>212</v>
      </c>
      <c r="R2991" s="541" t="s">
        <v>239</v>
      </c>
      <c r="S2991" s="543">
        <f>'Report 1'!$AT$18</f>
        <v>0</v>
      </c>
      <c r="T2991" s="544">
        <f>'Report 1'!$AT$91</f>
        <v>0</v>
      </c>
      <c r="U2991" s="545">
        <f>'Report 1'!$AT$177</f>
        <v>0</v>
      </c>
    </row>
    <row r="2992" spans="2:21">
      <c r="B2992" s="535" t="s">
        <v>669</v>
      </c>
      <c r="C2992" s="536">
        <v>1</v>
      </c>
      <c r="D2992" s="537" t="str">
        <f>'Information Input'!$M$14</f>
        <v xml:space="preserve">      -      </v>
      </c>
      <c r="E2992" s="537" t="s">
        <v>138</v>
      </c>
      <c r="F2992" s="538">
        <f t="shared" si="370"/>
        <v>43739</v>
      </c>
      <c r="G2992" s="538">
        <f t="shared" si="371"/>
        <v>43830</v>
      </c>
      <c r="H2992" s="538">
        <f>'Information Input'!$H$35</f>
        <v>43555</v>
      </c>
      <c r="I2992" s="537" t="str">
        <f>'Information Input'!$J$22</f>
        <v>Quarterly</v>
      </c>
      <c r="J2992" s="538">
        <f>'Information Input'!$H$30</f>
        <v>43555</v>
      </c>
      <c r="K2992" s="537">
        <f>'Information Input'!$J$18</f>
        <v>2019</v>
      </c>
      <c r="L2992" s="539" t="s">
        <v>96</v>
      </c>
      <c r="M2992" s="540" t="s">
        <v>241</v>
      </c>
      <c r="N2992" s="541" t="s">
        <v>241</v>
      </c>
      <c r="O2992" s="542" t="s">
        <v>680</v>
      </c>
      <c r="P2992" s="537">
        <v>71</v>
      </c>
      <c r="Q2992" s="541" t="s">
        <v>213</v>
      </c>
      <c r="R2992" s="541" t="s">
        <v>239</v>
      </c>
      <c r="S2992" s="543">
        <f>'Report 1'!$AT$18</f>
        <v>0</v>
      </c>
      <c r="T2992" s="544">
        <f>'Report 1'!$AT$92</f>
        <v>0</v>
      </c>
      <c r="U2992" s="545">
        <f>'Report 1'!$AT$178</f>
        <v>0</v>
      </c>
    </row>
    <row r="2993" spans="2:21">
      <c r="B2993" s="573" t="s">
        <v>669</v>
      </c>
      <c r="C2993" s="574">
        <v>1</v>
      </c>
      <c r="D2993" s="562" t="str">
        <f>'Information Input'!$M$14</f>
        <v xml:space="preserve">      -      </v>
      </c>
      <c r="E2993" s="562" t="s">
        <v>138</v>
      </c>
      <c r="F2993" s="559">
        <f t="shared" si="370"/>
        <v>43739</v>
      </c>
      <c r="G2993" s="559">
        <f t="shared" si="371"/>
        <v>43830</v>
      </c>
      <c r="H2993" s="559">
        <f>'Information Input'!$H$35</f>
        <v>43555</v>
      </c>
      <c r="I2993" s="562" t="str">
        <f>'Information Input'!$J$22</f>
        <v>Quarterly</v>
      </c>
      <c r="J2993" s="559">
        <f>'Information Input'!$H$30</f>
        <v>43555</v>
      </c>
      <c r="K2993" s="562">
        <f>'Information Input'!$J$18</f>
        <v>2019</v>
      </c>
      <c r="L2993" s="563" t="s">
        <v>96</v>
      </c>
      <c r="M2993" s="564" t="s">
        <v>241</v>
      </c>
      <c r="N2993" s="561" t="s">
        <v>241</v>
      </c>
      <c r="O2993" s="575" t="s">
        <v>674</v>
      </c>
      <c r="P2993" s="537">
        <v>72</v>
      </c>
      <c r="Q2993" s="541" t="s">
        <v>214</v>
      </c>
      <c r="R2993" s="561" t="s">
        <v>239</v>
      </c>
      <c r="S2993" s="560">
        <f>'Report 1'!$AT$18</f>
        <v>0</v>
      </c>
      <c r="T2993" s="568">
        <f>'Report 1'!$AT$93</f>
        <v>0</v>
      </c>
      <c r="U2993" s="571">
        <f>'Report 1'!$AT$179</f>
        <v>0</v>
      </c>
    </row>
    <row r="2994" spans="2:21">
      <c r="B2994" s="515" t="s">
        <v>669</v>
      </c>
      <c r="C2994" s="516">
        <v>1</v>
      </c>
      <c r="D2994" s="517" t="str">
        <f>'Information Input'!$M$14</f>
        <v xml:space="preserve">      -      </v>
      </c>
      <c r="E2994" s="517" t="s">
        <v>138</v>
      </c>
      <c r="F2994" s="518">
        <f t="shared" si="370"/>
        <v>43739</v>
      </c>
      <c r="G2994" s="518">
        <f t="shared" si="371"/>
        <v>43830</v>
      </c>
      <c r="H2994" s="519">
        <f>'Information Input'!$H$35</f>
        <v>43555</v>
      </c>
      <c r="I2994" s="517" t="str">
        <f>'Information Input'!$J$22</f>
        <v>Quarterly</v>
      </c>
      <c r="J2994" s="519">
        <f>'Information Input'!$H$30</f>
        <v>43555</v>
      </c>
      <c r="K2994" s="517">
        <f>'Information Input'!$J$18</f>
        <v>2019</v>
      </c>
      <c r="L2994" s="520" t="s">
        <v>103</v>
      </c>
      <c r="M2994" s="521" t="s">
        <v>242</v>
      </c>
      <c r="N2994" s="522" t="s">
        <v>242</v>
      </c>
      <c r="O2994" s="523" t="s">
        <v>670</v>
      </c>
      <c r="P2994" s="517">
        <v>2</v>
      </c>
      <c r="Q2994" s="522" t="s">
        <v>142</v>
      </c>
      <c r="R2994" s="522" t="s">
        <v>239</v>
      </c>
      <c r="S2994" s="524">
        <f>'Report 1'!$AY$18</f>
        <v>0</v>
      </c>
      <c r="T2994" s="525">
        <f>'Report 1'!$AY$20</f>
        <v>0</v>
      </c>
      <c r="U2994" s="526">
        <f>'Report 1'!$AY$106</f>
        <v>0</v>
      </c>
    </row>
    <row r="2995" spans="2:21">
      <c r="B2995" s="535" t="s">
        <v>669</v>
      </c>
      <c r="C2995" s="536">
        <v>1</v>
      </c>
      <c r="D2995" s="537" t="str">
        <f>'Information Input'!$M$14</f>
        <v xml:space="preserve">      -      </v>
      </c>
      <c r="E2995" s="537" t="s">
        <v>138</v>
      </c>
      <c r="F2995" s="538">
        <f t="shared" ref="F2995:F3058" si="372">DATE(K2995,10,1)</f>
        <v>43739</v>
      </c>
      <c r="G2995" s="538">
        <f t="shared" ref="G2995:G3058" si="373">DATE(K2995,12,31)</f>
        <v>43830</v>
      </c>
      <c r="H2995" s="538">
        <f>'Information Input'!$H$35</f>
        <v>43555</v>
      </c>
      <c r="I2995" s="537" t="str">
        <f>'Information Input'!$J$22</f>
        <v>Quarterly</v>
      </c>
      <c r="J2995" s="538">
        <f>'Information Input'!$H$30</f>
        <v>43555</v>
      </c>
      <c r="K2995" s="537">
        <f>'Information Input'!$J$18</f>
        <v>2019</v>
      </c>
      <c r="L2995" s="539" t="s">
        <v>103</v>
      </c>
      <c r="M2995" s="540" t="s">
        <v>242</v>
      </c>
      <c r="N2995" s="541" t="s">
        <v>242</v>
      </c>
      <c r="O2995" s="542" t="s">
        <v>670</v>
      </c>
      <c r="P2995" s="537">
        <v>3</v>
      </c>
      <c r="Q2995" s="541" t="s">
        <v>143</v>
      </c>
      <c r="R2995" s="541" t="s">
        <v>239</v>
      </c>
      <c r="S2995" s="543">
        <f>'Report 1'!$AY$18</f>
        <v>0</v>
      </c>
      <c r="T2995" s="544">
        <f>'Report 1'!$AY$21</f>
        <v>0</v>
      </c>
      <c r="U2995" s="545">
        <f>'Report 1'!$AY$107</f>
        <v>0</v>
      </c>
    </row>
    <row r="2996" spans="2:21">
      <c r="B2996" s="535" t="s">
        <v>669</v>
      </c>
      <c r="C2996" s="536">
        <v>1</v>
      </c>
      <c r="D2996" s="537" t="str">
        <f>'Information Input'!$M$14</f>
        <v xml:space="preserve">      -      </v>
      </c>
      <c r="E2996" s="537" t="s">
        <v>138</v>
      </c>
      <c r="F2996" s="538">
        <f t="shared" si="372"/>
        <v>43739</v>
      </c>
      <c r="G2996" s="538">
        <f t="shared" si="373"/>
        <v>43830</v>
      </c>
      <c r="H2996" s="538">
        <f>'Information Input'!$H$35</f>
        <v>43555</v>
      </c>
      <c r="I2996" s="537" t="str">
        <f>'Information Input'!$J$22</f>
        <v>Quarterly</v>
      </c>
      <c r="J2996" s="538">
        <f>'Information Input'!$H$30</f>
        <v>43555</v>
      </c>
      <c r="K2996" s="537">
        <f>'Information Input'!$J$18</f>
        <v>2019</v>
      </c>
      <c r="L2996" s="539" t="s">
        <v>103</v>
      </c>
      <c r="M2996" s="540" t="s">
        <v>242</v>
      </c>
      <c r="N2996" s="541" t="s">
        <v>242</v>
      </c>
      <c r="O2996" s="542" t="s">
        <v>670</v>
      </c>
      <c r="P2996" s="537">
        <v>4</v>
      </c>
      <c r="Q2996" s="541" t="s">
        <v>144</v>
      </c>
      <c r="R2996" s="541" t="s">
        <v>239</v>
      </c>
      <c r="S2996" s="543">
        <f>'Report 1'!$AY$18</f>
        <v>0</v>
      </c>
      <c r="T2996" s="544">
        <f>'Report 1'!$AY$22</f>
        <v>0</v>
      </c>
      <c r="U2996" s="545">
        <f>'Report 1'!$AY$108</f>
        <v>0</v>
      </c>
    </row>
    <row r="2997" spans="2:21">
      <c r="B2997" s="535" t="s">
        <v>669</v>
      </c>
      <c r="C2997" s="536">
        <v>1</v>
      </c>
      <c r="D2997" s="537" t="str">
        <f>'Information Input'!$M$14</f>
        <v xml:space="preserve">      -      </v>
      </c>
      <c r="E2997" s="537" t="s">
        <v>138</v>
      </c>
      <c r="F2997" s="538">
        <f t="shared" si="372"/>
        <v>43739</v>
      </c>
      <c r="G2997" s="538">
        <f t="shared" si="373"/>
        <v>43830</v>
      </c>
      <c r="H2997" s="538">
        <f>'Information Input'!$H$35</f>
        <v>43555</v>
      </c>
      <c r="I2997" s="537" t="str">
        <f>'Information Input'!$J$22</f>
        <v>Quarterly</v>
      </c>
      <c r="J2997" s="538">
        <f>'Information Input'!$H$30</f>
        <v>43555</v>
      </c>
      <c r="K2997" s="537">
        <f>'Information Input'!$J$18</f>
        <v>2019</v>
      </c>
      <c r="L2997" s="539" t="s">
        <v>103</v>
      </c>
      <c r="M2997" s="540" t="s">
        <v>242</v>
      </c>
      <c r="N2997" s="541" t="s">
        <v>242</v>
      </c>
      <c r="O2997" s="542" t="s">
        <v>670</v>
      </c>
      <c r="P2997" s="537">
        <v>5</v>
      </c>
      <c r="Q2997" s="541" t="s">
        <v>145</v>
      </c>
      <c r="R2997" s="541" t="s">
        <v>239</v>
      </c>
      <c r="S2997" s="543">
        <f>'Report 1'!$AY$18</f>
        <v>0</v>
      </c>
      <c r="T2997" s="544">
        <f>'Report 1'!$AY$23</f>
        <v>0</v>
      </c>
      <c r="U2997" s="545">
        <f>'Report 1'!$AY$109</f>
        <v>0</v>
      </c>
    </row>
    <row r="2998" spans="2:21">
      <c r="B2998" s="535" t="s">
        <v>669</v>
      </c>
      <c r="C2998" s="536">
        <v>1</v>
      </c>
      <c r="D2998" s="537" t="str">
        <f>'Information Input'!$M$14</f>
        <v xml:space="preserve">      -      </v>
      </c>
      <c r="E2998" s="537" t="s">
        <v>138</v>
      </c>
      <c r="F2998" s="538">
        <f t="shared" si="372"/>
        <v>43739</v>
      </c>
      <c r="G2998" s="538">
        <f t="shared" si="373"/>
        <v>43830</v>
      </c>
      <c r="H2998" s="538">
        <f>'Information Input'!$H$35</f>
        <v>43555</v>
      </c>
      <c r="I2998" s="537" t="str">
        <f>'Information Input'!$J$22</f>
        <v>Quarterly</v>
      </c>
      <c r="J2998" s="538">
        <f>'Information Input'!$H$30</f>
        <v>43555</v>
      </c>
      <c r="K2998" s="537">
        <f>'Information Input'!$J$18</f>
        <v>2019</v>
      </c>
      <c r="L2998" s="539" t="s">
        <v>103</v>
      </c>
      <c r="M2998" s="540" t="s">
        <v>242</v>
      </c>
      <c r="N2998" s="541" t="s">
        <v>242</v>
      </c>
      <c r="O2998" s="542" t="s">
        <v>670</v>
      </c>
      <c r="P2998" s="537">
        <v>6</v>
      </c>
      <c r="Q2998" s="541" t="s">
        <v>146</v>
      </c>
      <c r="R2998" s="541" t="s">
        <v>239</v>
      </c>
      <c r="S2998" s="543">
        <f>'Report 1'!$AY$18</f>
        <v>0</v>
      </c>
      <c r="T2998" s="544">
        <f>'Report 1'!$AY$24</f>
        <v>0</v>
      </c>
      <c r="U2998" s="545">
        <f>'Report 1'!$AY$110</f>
        <v>0</v>
      </c>
    </row>
    <row r="2999" spans="2:21">
      <c r="B2999" s="535" t="s">
        <v>669</v>
      </c>
      <c r="C2999" s="536">
        <v>1</v>
      </c>
      <c r="D2999" s="537" t="str">
        <f>'Information Input'!$M$14</f>
        <v xml:space="preserve">      -      </v>
      </c>
      <c r="E2999" s="537" t="s">
        <v>138</v>
      </c>
      <c r="F2999" s="538">
        <f t="shared" si="372"/>
        <v>43739</v>
      </c>
      <c r="G2999" s="538">
        <f t="shared" si="373"/>
        <v>43830</v>
      </c>
      <c r="H2999" s="538">
        <f>'Information Input'!$H$35</f>
        <v>43555</v>
      </c>
      <c r="I2999" s="537" t="str">
        <f>'Information Input'!$J$22</f>
        <v>Quarterly</v>
      </c>
      <c r="J2999" s="538">
        <f>'Information Input'!$H$30</f>
        <v>43555</v>
      </c>
      <c r="K2999" s="537">
        <f>'Information Input'!$J$18</f>
        <v>2019</v>
      </c>
      <c r="L2999" s="539" t="s">
        <v>103</v>
      </c>
      <c r="M2999" s="540" t="s">
        <v>242</v>
      </c>
      <c r="N2999" s="541" t="s">
        <v>242</v>
      </c>
      <c r="O2999" s="542" t="s">
        <v>674</v>
      </c>
      <c r="P2999" s="537">
        <v>7</v>
      </c>
      <c r="Q2999" s="541" t="s">
        <v>147</v>
      </c>
      <c r="R2999" s="541" t="s">
        <v>239</v>
      </c>
      <c r="S2999" s="543">
        <f>'Report 1'!$AY$18</f>
        <v>0</v>
      </c>
      <c r="T2999" s="544">
        <f>'Report 1'!$AY$25</f>
        <v>0</v>
      </c>
      <c r="U2999" s="545">
        <f>'Report 1'!$AY$111</f>
        <v>0</v>
      </c>
    </row>
    <row r="3000" spans="2:21">
      <c r="B3000" s="535" t="s">
        <v>669</v>
      </c>
      <c r="C3000" s="536">
        <v>1</v>
      </c>
      <c r="D3000" s="537" t="str">
        <f>'Information Input'!$M$14</f>
        <v xml:space="preserve">      -      </v>
      </c>
      <c r="E3000" s="537" t="s">
        <v>138</v>
      </c>
      <c r="F3000" s="538">
        <f t="shared" si="372"/>
        <v>43739</v>
      </c>
      <c r="G3000" s="538">
        <f t="shared" si="373"/>
        <v>43830</v>
      </c>
      <c r="H3000" s="538">
        <f>'Information Input'!$H$35</f>
        <v>43555</v>
      </c>
      <c r="I3000" s="537" t="str">
        <f>'Information Input'!$J$22</f>
        <v>Quarterly</v>
      </c>
      <c r="J3000" s="538">
        <f>'Information Input'!$H$30</f>
        <v>43555</v>
      </c>
      <c r="K3000" s="537">
        <f>'Information Input'!$J$18</f>
        <v>2019</v>
      </c>
      <c r="L3000" s="539" t="s">
        <v>103</v>
      </c>
      <c r="M3000" s="540" t="s">
        <v>242</v>
      </c>
      <c r="N3000" s="541" t="s">
        <v>242</v>
      </c>
      <c r="O3000" s="542" t="s">
        <v>670</v>
      </c>
      <c r="P3000" s="537">
        <v>8</v>
      </c>
      <c r="Q3000" s="541" t="s">
        <v>148</v>
      </c>
      <c r="R3000" s="541" t="s">
        <v>239</v>
      </c>
      <c r="S3000" s="543">
        <f>'Report 1'!$AY$18</f>
        <v>0</v>
      </c>
      <c r="T3000" s="544">
        <f>'Report 1'!$AY$26</f>
        <v>0</v>
      </c>
      <c r="U3000" s="545">
        <f>'Report 1'!$AY$112</f>
        <v>0</v>
      </c>
    </row>
    <row r="3001" spans="2:21">
      <c r="B3001" s="535" t="s">
        <v>669</v>
      </c>
      <c r="C3001" s="536">
        <v>1</v>
      </c>
      <c r="D3001" s="537" t="str">
        <f>'Information Input'!$M$14</f>
        <v xml:space="preserve">      -      </v>
      </c>
      <c r="E3001" s="537" t="s">
        <v>138</v>
      </c>
      <c r="F3001" s="538">
        <f t="shared" si="372"/>
        <v>43739</v>
      </c>
      <c r="G3001" s="538">
        <f t="shared" si="373"/>
        <v>43830</v>
      </c>
      <c r="H3001" s="538">
        <f>'Information Input'!$H$35</f>
        <v>43555</v>
      </c>
      <c r="I3001" s="537" t="str">
        <f>'Information Input'!$J$22</f>
        <v>Quarterly</v>
      </c>
      <c r="J3001" s="538">
        <f>'Information Input'!$H$30</f>
        <v>43555</v>
      </c>
      <c r="K3001" s="537">
        <f>'Information Input'!$J$18</f>
        <v>2019</v>
      </c>
      <c r="L3001" s="539" t="s">
        <v>103</v>
      </c>
      <c r="M3001" s="540" t="s">
        <v>242</v>
      </c>
      <c r="N3001" s="541" t="s">
        <v>242</v>
      </c>
      <c r="O3001" s="542" t="s">
        <v>670</v>
      </c>
      <c r="P3001" s="537">
        <v>9</v>
      </c>
      <c r="Q3001" s="541" t="s">
        <v>149</v>
      </c>
      <c r="R3001" s="541" t="s">
        <v>239</v>
      </c>
      <c r="S3001" s="543">
        <f>'Report 1'!$AY$18</f>
        <v>0</v>
      </c>
      <c r="T3001" s="544">
        <f>'Report 1'!$AY$27</f>
        <v>0</v>
      </c>
      <c r="U3001" s="545">
        <f>'Report 1'!$AY$113</f>
        <v>0</v>
      </c>
    </row>
    <row r="3002" spans="2:21">
      <c r="B3002" s="535" t="s">
        <v>669</v>
      </c>
      <c r="C3002" s="536">
        <v>1</v>
      </c>
      <c r="D3002" s="537" t="str">
        <f>'Information Input'!$M$14</f>
        <v xml:space="preserve">      -      </v>
      </c>
      <c r="E3002" s="537" t="s">
        <v>138</v>
      </c>
      <c r="F3002" s="538">
        <f t="shared" si="372"/>
        <v>43739</v>
      </c>
      <c r="G3002" s="538">
        <f t="shared" si="373"/>
        <v>43830</v>
      </c>
      <c r="H3002" s="538">
        <f>'Information Input'!$H$35</f>
        <v>43555</v>
      </c>
      <c r="I3002" s="537" t="str">
        <f>'Information Input'!$J$22</f>
        <v>Quarterly</v>
      </c>
      <c r="J3002" s="538">
        <f>'Information Input'!$H$30</f>
        <v>43555</v>
      </c>
      <c r="K3002" s="537">
        <f>'Information Input'!$J$18</f>
        <v>2019</v>
      </c>
      <c r="L3002" s="539" t="s">
        <v>103</v>
      </c>
      <c r="M3002" s="540" t="s">
        <v>242</v>
      </c>
      <c r="N3002" s="541" t="s">
        <v>242</v>
      </c>
      <c r="O3002" s="542" t="s">
        <v>674</v>
      </c>
      <c r="P3002" s="537">
        <v>10</v>
      </c>
      <c r="Q3002" s="541" t="s">
        <v>150</v>
      </c>
      <c r="R3002" s="541" t="s">
        <v>239</v>
      </c>
      <c r="S3002" s="543">
        <f>'Report 1'!$AY$18</f>
        <v>0</v>
      </c>
      <c r="T3002" s="544">
        <f>'Report 1'!$AY$28</f>
        <v>0</v>
      </c>
      <c r="U3002" s="545">
        <f>'Report 1'!$AY$114</f>
        <v>0</v>
      </c>
    </row>
    <row r="3003" spans="2:21">
      <c r="B3003" s="535" t="s">
        <v>669</v>
      </c>
      <c r="C3003" s="536">
        <v>1</v>
      </c>
      <c r="D3003" s="537" t="str">
        <f>'Information Input'!$M$14</f>
        <v xml:space="preserve">      -      </v>
      </c>
      <c r="E3003" s="537" t="s">
        <v>138</v>
      </c>
      <c r="F3003" s="538">
        <f t="shared" si="372"/>
        <v>43739</v>
      </c>
      <c r="G3003" s="538">
        <f t="shared" si="373"/>
        <v>43830</v>
      </c>
      <c r="H3003" s="538">
        <f>'Information Input'!$H$35</f>
        <v>43555</v>
      </c>
      <c r="I3003" s="537" t="str">
        <f>'Information Input'!$J$22</f>
        <v>Quarterly</v>
      </c>
      <c r="J3003" s="538">
        <f>'Information Input'!$H$30</f>
        <v>43555</v>
      </c>
      <c r="K3003" s="537">
        <f>'Information Input'!$J$18</f>
        <v>2019</v>
      </c>
      <c r="L3003" s="539" t="s">
        <v>103</v>
      </c>
      <c r="M3003" s="540" t="s">
        <v>242</v>
      </c>
      <c r="N3003" s="541" t="s">
        <v>242</v>
      </c>
      <c r="O3003" s="542" t="s">
        <v>671</v>
      </c>
      <c r="P3003" s="537">
        <v>11</v>
      </c>
      <c r="Q3003" s="541" t="s">
        <v>153</v>
      </c>
      <c r="R3003" s="541" t="s">
        <v>231</v>
      </c>
      <c r="S3003" s="543">
        <f>'Report 1'!$AY$18</f>
        <v>0</v>
      </c>
      <c r="T3003" s="544">
        <f>'Report 1'!$AY$31</f>
        <v>0</v>
      </c>
      <c r="U3003" s="545">
        <f>'Report 1'!$AY$117</f>
        <v>0</v>
      </c>
    </row>
    <row r="3004" spans="2:21">
      <c r="B3004" s="535" t="s">
        <v>669</v>
      </c>
      <c r="C3004" s="536">
        <v>1</v>
      </c>
      <c r="D3004" s="537" t="str">
        <f>'Information Input'!$M$14</f>
        <v xml:space="preserve">      -      </v>
      </c>
      <c r="E3004" s="537" t="s">
        <v>138</v>
      </c>
      <c r="F3004" s="538">
        <f t="shared" si="372"/>
        <v>43739</v>
      </c>
      <c r="G3004" s="538">
        <f t="shared" si="373"/>
        <v>43830</v>
      </c>
      <c r="H3004" s="538">
        <f>'Information Input'!$H$35</f>
        <v>43555</v>
      </c>
      <c r="I3004" s="537" t="str">
        <f>'Information Input'!$J$22</f>
        <v>Quarterly</v>
      </c>
      <c r="J3004" s="538">
        <f>'Information Input'!$H$30</f>
        <v>43555</v>
      </c>
      <c r="K3004" s="537">
        <f>'Information Input'!$J$18</f>
        <v>2019</v>
      </c>
      <c r="L3004" s="539" t="s">
        <v>103</v>
      </c>
      <c r="M3004" s="540" t="s">
        <v>242</v>
      </c>
      <c r="N3004" s="541" t="s">
        <v>242</v>
      </c>
      <c r="O3004" s="542" t="s">
        <v>671</v>
      </c>
      <c r="P3004" s="537">
        <v>12</v>
      </c>
      <c r="Q3004" s="541" t="s">
        <v>154</v>
      </c>
      <c r="R3004" s="541" t="s">
        <v>231</v>
      </c>
      <c r="S3004" s="543">
        <f>'Report 1'!$AY$18</f>
        <v>0</v>
      </c>
      <c r="T3004" s="544">
        <f>'Report 1'!$AY$32</f>
        <v>0</v>
      </c>
      <c r="U3004" s="545">
        <f>'Report 1'!$AY$118</f>
        <v>0</v>
      </c>
    </row>
    <row r="3005" spans="2:21">
      <c r="B3005" s="535" t="s">
        <v>669</v>
      </c>
      <c r="C3005" s="536">
        <v>1</v>
      </c>
      <c r="D3005" s="537" t="str">
        <f>'Information Input'!$M$14</f>
        <v xml:space="preserve">      -      </v>
      </c>
      <c r="E3005" s="537" t="s">
        <v>138</v>
      </c>
      <c r="F3005" s="538">
        <f t="shared" si="372"/>
        <v>43739</v>
      </c>
      <c r="G3005" s="538">
        <f t="shared" si="373"/>
        <v>43830</v>
      </c>
      <c r="H3005" s="538">
        <f>'Information Input'!$H$35</f>
        <v>43555</v>
      </c>
      <c r="I3005" s="537" t="str">
        <f>'Information Input'!$J$22</f>
        <v>Quarterly</v>
      </c>
      <c r="J3005" s="538">
        <f>'Information Input'!$H$30</f>
        <v>43555</v>
      </c>
      <c r="K3005" s="537">
        <f>'Information Input'!$J$18</f>
        <v>2019</v>
      </c>
      <c r="L3005" s="539" t="s">
        <v>103</v>
      </c>
      <c r="M3005" s="540" t="s">
        <v>242</v>
      </c>
      <c r="N3005" s="541" t="s">
        <v>242</v>
      </c>
      <c r="O3005" s="542" t="s">
        <v>671</v>
      </c>
      <c r="P3005" s="537">
        <v>13</v>
      </c>
      <c r="Q3005" s="541" t="s">
        <v>155</v>
      </c>
      <c r="R3005" s="541" t="s">
        <v>232</v>
      </c>
      <c r="S3005" s="543">
        <f>'Report 1'!$AY$18</f>
        <v>0</v>
      </c>
      <c r="T3005" s="544">
        <f>'Report 1'!$AY$33</f>
        <v>0</v>
      </c>
      <c r="U3005" s="545">
        <f>'Report 1'!$AY$119</f>
        <v>0</v>
      </c>
    </row>
    <row r="3006" spans="2:21">
      <c r="B3006" s="535" t="s">
        <v>669</v>
      </c>
      <c r="C3006" s="536">
        <v>1</v>
      </c>
      <c r="D3006" s="537" t="str">
        <f>'Information Input'!$M$14</f>
        <v xml:space="preserve">      -      </v>
      </c>
      <c r="E3006" s="537" t="s">
        <v>138</v>
      </c>
      <c r="F3006" s="538">
        <f t="shared" si="372"/>
        <v>43739</v>
      </c>
      <c r="G3006" s="538">
        <f t="shared" si="373"/>
        <v>43830</v>
      </c>
      <c r="H3006" s="538">
        <f>'Information Input'!$H$35</f>
        <v>43555</v>
      </c>
      <c r="I3006" s="537" t="str">
        <f>'Information Input'!$J$22</f>
        <v>Quarterly</v>
      </c>
      <c r="J3006" s="538">
        <f>'Information Input'!$H$30</f>
        <v>43555</v>
      </c>
      <c r="K3006" s="537">
        <f>'Information Input'!$J$18</f>
        <v>2019</v>
      </c>
      <c r="L3006" s="539" t="s">
        <v>103</v>
      </c>
      <c r="M3006" s="540" t="s">
        <v>242</v>
      </c>
      <c r="N3006" s="541" t="s">
        <v>242</v>
      </c>
      <c r="O3006" s="542" t="s">
        <v>671</v>
      </c>
      <c r="P3006" s="537">
        <v>14</v>
      </c>
      <c r="Q3006" s="541" t="s">
        <v>156</v>
      </c>
      <c r="R3006" s="541" t="s">
        <v>233</v>
      </c>
      <c r="S3006" s="543">
        <f>'Report 1'!$AY$18</f>
        <v>0</v>
      </c>
      <c r="T3006" s="544">
        <f>'Report 1'!$AY$34</f>
        <v>0</v>
      </c>
      <c r="U3006" s="545">
        <f>'Report 1'!$AY$120</f>
        <v>0</v>
      </c>
    </row>
    <row r="3007" spans="2:21">
      <c r="B3007" s="535" t="s">
        <v>669</v>
      </c>
      <c r="C3007" s="536">
        <v>1</v>
      </c>
      <c r="D3007" s="537" t="str">
        <f>'Information Input'!$M$14</f>
        <v xml:space="preserve">      -      </v>
      </c>
      <c r="E3007" s="537" t="s">
        <v>138</v>
      </c>
      <c r="F3007" s="538">
        <f t="shared" si="372"/>
        <v>43739</v>
      </c>
      <c r="G3007" s="538">
        <f t="shared" si="373"/>
        <v>43830</v>
      </c>
      <c r="H3007" s="538">
        <f>'Information Input'!$H$35</f>
        <v>43555</v>
      </c>
      <c r="I3007" s="537" t="str">
        <f>'Information Input'!$J$22</f>
        <v>Quarterly</v>
      </c>
      <c r="J3007" s="538">
        <f>'Information Input'!$H$30</f>
        <v>43555</v>
      </c>
      <c r="K3007" s="537">
        <f>'Information Input'!$J$18</f>
        <v>2019</v>
      </c>
      <c r="L3007" s="539" t="s">
        <v>103</v>
      </c>
      <c r="M3007" s="540" t="s">
        <v>242</v>
      </c>
      <c r="N3007" s="541" t="s">
        <v>242</v>
      </c>
      <c r="O3007" s="542" t="s">
        <v>671</v>
      </c>
      <c r="P3007" s="537">
        <v>15</v>
      </c>
      <c r="Q3007" s="541" t="s">
        <v>157</v>
      </c>
      <c r="R3007" s="541" t="s">
        <v>234</v>
      </c>
      <c r="S3007" s="543">
        <f>'Report 1'!$AY$18</f>
        <v>0</v>
      </c>
      <c r="T3007" s="544">
        <f>'Report 1'!$AY$35</f>
        <v>0</v>
      </c>
      <c r="U3007" s="545">
        <f>'Report 1'!$AY$121</f>
        <v>0</v>
      </c>
    </row>
    <row r="3008" spans="2:21">
      <c r="B3008" s="535" t="s">
        <v>669</v>
      </c>
      <c r="C3008" s="536">
        <v>1</v>
      </c>
      <c r="D3008" s="537" t="str">
        <f>'Information Input'!$M$14</f>
        <v xml:space="preserve">      -      </v>
      </c>
      <c r="E3008" s="537" t="s">
        <v>138</v>
      </c>
      <c r="F3008" s="538">
        <f t="shared" si="372"/>
        <v>43739</v>
      </c>
      <c r="G3008" s="538">
        <f t="shared" si="373"/>
        <v>43830</v>
      </c>
      <c r="H3008" s="538">
        <f>'Information Input'!$H$35</f>
        <v>43555</v>
      </c>
      <c r="I3008" s="537" t="str">
        <f>'Information Input'!$J$22</f>
        <v>Quarterly</v>
      </c>
      <c r="J3008" s="538">
        <f>'Information Input'!$H$30</f>
        <v>43555</v>
      </c>
      <c r="K3008" s="537">
        <f>'Information Input'!$J$18</f>
        <v>2019</v>
      </c>
      <c r="L3008" s="539" t="s">
        <v>103</v>
      </c>
      <c r="M3008" s="540" t="s">
        <v>242</v>
      </c>
      <c r="N3008" s="541" t="s">
        <v>242</v>
      </c>
      <c r="O3008" s="542" t="s">
        <v>671</v>
      </c>
      <c r="P3008" s="537">
        <v>16</v>
      </c>
      <c r="Q3008" s="541" t="s">
        <v>158</v>
      </c>
      <c r="R3008" s="541" t="s">
        <v>235</v>
      </c>
      <c r="S3008" s="543">
        <f>'Report 1'!$AY$18</f>
        <v>0</v>
      </c>
      <c r="T3008" s="544">
        <f>'Report 1'!$AY$36</f>
        <v>0</v>
      </c>
      <c r="U3008" s="545">
        <f>'Report 1'!$AY$122</f>
        <v>0</v>
      </c>
    </row>
    <row r="3009" spans="2:21">
      <c r="B3009" s="535" t="s">
        <v>669</v>
      </c>
      <c r="C3009" s="536">
        <v>1</v>
      </c>
      <c r="D3009" s="537" t="str">
        <f>'Information Input'!$M$14</f>
        <v xml:space="preserve">      -      </v>
      </c>
      <c r="E3009" s="537" t="s">
        <v>138</v>
      </c>
      <c r="F3009" s="538">
        <f t="shared" si="372"/>
        <v>43739</v>
      </c>
      <c r="G3009" s="538">
        <f t="shared" si="373"/>
        <v>43830</v>
      </c>
      <c r="H3009" s="538">
        <f>'Information Input'!$H$35</f>
        <v>43555</v>
      </c>
      <c r="I3009" s="537" t="str">
        <f>'Information Input'!$J$22</f>
        <v>Quarterly</v>
      </c>
      <c r="J3009" s="538">
        <f>'Information Input'!$H$30</f>
        <v>43555</v>
      </c>
      <c r="K3009" s="537">
        <f>'Information Input'!$J$18</f>
        <v>2019</v>
      </c>
      <c r="L3009" s="539" t="s">
        <v>103</v>
      </c>
      <c r="M3009" s="540" t="s">
        <v>242</v>
      </c>
      <c r="N3009" s="541" t="s">
        <v>242</v>
      </c>
      <c r="O3009" s="542" t="s">
        <v>671</v>
      </c>
      <c r="P3009" s="537">
        <v>17</v>
      </c>
      <c r="Q3009" s="541" t="s">
        <v>159</v>
      </c>
      <c r="R3009" s="541" t="s">
        <v>235</v>
      </c>
      <c r="S3009" s="543">
        <f>'Report 1'!$AY$18</f>
        <v>0</v>
      </c>
      <c r="T3009" s="544">
        <f>'Report 1'!$AY$37</f>
        <v>0</v>
      </c>
      <c r="U3009" s="545">
        <f>'Report 1'!$AY$123</f>
        <v>0</v>
      </c>
    </row>
    <row r="3010" spans="2:21">
      <c r="B3010" s="535" t="s">
        <v>669</v>
      </c>
      <c r="C3010" s="536">
        <v>1</v>
      </c>
      <c r="D3010" s="537" t="str">
        <f>'Information Input'!$M$14</f>
        <v xml:space="preserve">      -      </v>
      </c>
      <c r="E3010" s="537" t="s">
        <v>138</v>
      </c>
      <c r="F3010" s="538">
        <f t="shared" si="372"/>
        <v>43739</v>
      </c>
      <c r="G3010" s="538">
        <f t="shared" si="373"/>
        <v>43830</v>
      </c>
      <c r="H3010" s="538">
        <f>'Information Input'!$H$35</f>
        <v>43555</v>
      </c>
      <c r="I3010" s="537" t="str">
        <f>'Information Input'!$J$22</f>
        <v>Quarterly</v>
      </c>
      <c r="J3010" s="538">
        <f>'Information Input'!$H$30</f>
        <v>43555</v>
      </c>
      <c r="K3010" s="537">
        <f>'Information Input'!$J$18</f>
        <v>2019</v>
      </c>
      <c r="L3010" s="539" t="s">
        <v>103</v>
      </c>
      <c r="M3010" s="540" t="s">
        <v>242</v>
      </c>
      <c r="N3010" s="541" t="s">
        <v>242</v>
      </c>
      <c r="O3010" s="542" t="s">
        <v>671</v>
      </c>
      <c r="P3010" s="537">
        <v>18</v>
      </c>
      <c r="Q3010" s="541" t="s">
        <v>160</v>
      </c>
      <c r="R3010" s="541" t="s">
        <v>235</v>
      </c>
      <c r="S3010" s="543">
        <f>'Report 1'!$AY$18</f>
        <v>0</v>
      </c>
      <c r="T3010" s="544">
        <f>'Report 1'!$AY$38</f>
        <v>0</v>
      </c>
      <c r="U3010" s="545">
        <f>'Report 1'!$AY$124</f>
        <v>0</v>
      </c>
    </row>
    <row r="3011" spans="2:21">
      <c r="B3011" s="535" t="s">
        <v>669</v>
      </c>
      <c r="C3011" s="536">
        <v>1</v>
      </c>
      <c r="D3011" s="537" t="str">
        <f>'Information Input'!$M$14</f>
        <v xml:space="preserve">      -      </v>
      </c>
      <c r="E3011" s="537" t="s">
        <v>138</v>
      </c>
      <c r="F3011" s="538">
        <f t="shared" si="372"/>
        <v>43739</v>
      </c>
      <c r="G3011" s="538">
        <f t="shared" si="373"/>
        <v>43830</v>
      </c>
      <c r="H3011" s="538">
        <f>'Information Input'!$H$35</f>
        <v>43555</v>
      </c>
      <c r="I3011" s="537" t="str">
        <f>'Information Input'!$J$22</f>
        <v>Quarterly</v>
      </c>
      <c r="J3011" s="538">
        <f>'Information Input'!$H$30</f>
        <v>43555</v>
      </c>
      <c r="K3011" s="537">
        <f>'Information Input'!$J$18</f>
        <v>2019</v>
      </c>
      <c r="L3011" s="539" t="s">
        <v>103</v>
      </c>
      <c r="M3011" s="540" t="s">
        <v>242</v>
      </c>
      <c r="N3011" s="541" t="s">
        <v>242</v>
      </c>
      <c r="O3011" s="542" t="s">
        <v>671</v>
      </c>
      <c r="P3011" s="537">
        <v>19</v>
      </c>
      <c r="Q3011" s="541" t="s">
        <v>161</v>
      </c>
      <c r="R3011" s="541" t="s">
        <v>235</v>
      </c>
      <c r="S3011" s="543">
        <f>'Report 1'!$AY$18</f>
        <v>0</v>
      </c>
      <c r="T3011" s="544">
        <f>'Report 1'!$AY$39</f>
        <v>0</v>
      </c>
      <c r="U3011" s="545">
        <f>'Report 1'!$AY$125</f>
        <v>0</v>
      </c>
    </row>
    <row r="3012" spans="2:21">
      <c r="B3012" s="535" t="s">
        <v>669</v>
      </c>
      <c r="C3012" s="536">
        <v>1</v>
      </c>
      <c r="D3012" s="537" t="str">
        <f>'Information Input'!$M$14</f>
        <v xml:space="preserve">      -      </v>
      </c>
      <c r="E3012" s="537" t="s">
        <v>138</v>
      </c>
      <c r="F3012" s="538">
        <f t="shared" si="372"/>
        <v>43739</v>
      </c>
      <c r="G3012" s="538">
        <f t="shared" si="373"/>
        <v>43830</v>
      </c>
      <c r="H3012" s="538">
        <f>'Information Input'!$H$35</f>
        <v>43555</v>
      </c>
      <c r="I3012" s="537" t="str">
        <f>'Information Input'!$J$22</f>
        <v>Quarterly</v>
      </c>
      <c r="J3012" s="538">
        <f>'Information Input'!$H$30</f>
        <v>43555</v>
      </c>
      <c r="K3012" s="537">
        <f>'Information Input'!$J$18</f>
        <v>2019</v>
      </c>
      <c r="L3012" s="539" t="s">
        <v>103</v>
      </c>
      <c r="M3012" s="540" t="s">
        <v>242</v>
      </c>
      <c r="N3012" s="541" t="s">
        <v>242</v>
      </c>
      <c r="O3012" s="542" t="s">
        <v>671</v>
      </c>
      <c r="P3012" s="537">
        <v>20</v>
      </c>
      <c r="Q3012" s="541" t="s">
        <v>162</v>
      </c>
      <c r="R3012" s="541" t="s">
        <v>235</v>
      </c>
      <c r="S3012" s="543">
        <f>'Report 1'!$AY$18</f>
        <v>0</v>
      </c>
      <c r="T3012" s="544">
        <f>'Report 1'!$AY$40</f>
        <v>0</v>
      </c>
      <c r="U3012" s="545">
        <f>'Report 1'!$AY$126</f>
        <v>0</v>
      </c>
    </row>
    <row r="3013" spans="2:21">
      <c r="B3013" s="535" t="s">
        <v>669</v>
      </c>
      <c r="C3013" s="536">
        <v>1</v>
      </c>
      <c r="D3013" s="537" t="str">
        <f>'Information Input'!$M$14</f>
        <v xml:space="preserve">      -      </v>
      </c>
      <c r="E3013" s="537" t="s">
        <v>138</v>
      </c>
      <c r="F3013" s="538">
        <f t="shared" si="372"/>
        <v>43739</v>
      </c>
      <c r="G3013" s="538">
        <f t="shared" si="373"/>
        <v>43830</v>
      </c>
      <c r="H3013" s="538">
        <f>'Information Input'!$H$35</f>
        <v>43555</v>
      </c>
      <c r="I3013" s="537" t="str">
        <f>'Information Input'!$J$22</f>
        <v>Quarterly</v>
      </c>
      <c r="J3013" s="538">
        <f>'Information Input'!$H$30</f>
        <v>43555</v>
      </c>
      <c r="K3013" s="537">
        <f>'Information Input'!$J$18</f>
        <v>2019</v>
      </c>
      <c r="L3013" s="539" t="s">
        <v>103</v>
      </c>
      <c r="M3013" s="540" t="s">
        <v>242</v>
      </c>
      <c r="N3013" s="541" t="s">
        <v>242</v>
      </c>
      <c r="O3013" s="542" t="s">
        <v>671</v>
      </c>
      <c r="P3013" s="537">
        <v>21</v>
      </c>
      <c r="Q3013" s="541" t="s">
        <v>163</v>
      </c>
      <c r="R3013" s="541" t="s">
        <v>235</v>
      </c>
      <c r="S3013" s="543">
        <f>'Report 1'!$AY$18</f>
        <v>0</v>
      </c>
      <c r="T3013" s="544">
        <f>'Report 1'!$AY$41</f>
        <v>0</v>
      </c>
      <c r="U3013" s="545">
        <f>'Report 1'!$AY$127</f>
        <v>0</v>
      </c>
    </row>
    <row r="3014" spans="2:21">
      <c r="B3014" s="535" t="s">
        <v>669</v>
      </c>
      <c r="C3014" s="536">
        <v>1</v>
      </c>
      <c r="D3014" s="537" t="str">
        <f>'Information Input'!$M$14</f>
        <v xml:space="preserve">      -      </v>
      </c>
      <c r="E3014" s="537" t="s">
        <v>138</v>
      </c>
      <c r="F3014" s="538">
        <f t="shared" si="372"/>
        <v>43739</v>
      </c>
      <c r="G3014" s="538">
        <f t="shared" si="373"/>
        <v>43830</v>
      </c>
      <c r="H3014" s="538">
        <f>'Information Input'!$H$35</f>
        <v>43555</v>
      </c>
      <c r="I3014" s="537" t="str">
        <f>'Information Input'!$J$22</f>
        <v>Quarterly</v>
      </c>
      <c r="J3014" s="538">
        <f>'Information Input'!$H$30</f>
        <v>43555</v>
      </c>
      <c r="K3014" s="537">
        <f>'Information Input'!$J$18</f>
        <v>2019</v>
      </c>
      <c r="L3014" s="539" t="s">
        <v>103</v>
      </c>
      <c r="M3014" s="540" t="s">
        <v>242</v>
      </c>
      <c r="N3014" s="541" t="s">
        <v>242</v>
      </c>
      <c r="O3014" s="542" t="s">
        <v>671</v>
      </c>
      <c r="P3014" s="537">
        <v>22</v>
      </c>
      <c r="Q3014" s="541" t="s">
        <v>164</v>
      </c>
      <c r="R3014" s="541" t="s">
        <v>236</v>
      </c>
      <c r="S3014" s="543">
        <f>'Report 1'!$AY$18</f>
        <v>0</v>
      </c>
      <c r="T3014" s="544">
        <f>'Report 1'!$AY$42</f>
        <v>0</v>
      </c>
      <c r="U3014" s="545">
        <f>'Report 1'!$AY$128</f>
        <v>0</v>
      </c>
    </row>
    <row r="3015" spans="2:21">
      <c r="B3015" s="535" t="s">
        <v>669</v>
      </c>
      <c r="C3015" s="536">
        <v>1</v>
      </c>
      <c r="D3015" s="537" t="str">
        <f>'Information Input'!$M$14</f>
        <v xml:space="preserve">      -      </v>
      </c>
      <c r="E3015" s="537" t="s">
        <v>138</v>
      </c>
      <c r="F3015" s="538">
        <f t="shared" si="372"/>
        <v>43739</v>
      </c>
      <c r="G3015" s="538">
        <f t="shared" si="373"/>
        <v>43830</v>
      </c>
      <c r="H3015" s="538">
        <f>'Information Input'!$H$35</f>
        <v>43555</v>
      </c>
      <c r="I3015" s="537" t="str">
        <f>'Information Input'!$J$22</f>
        <v>Quarterly</v>
      </c>
      <c r="J3015" s="538">
        <f>'Information Input'!$H$30</f>
        <v>43555</v>
      </c>
      <c r="K3015" s="537">
        <f>'Information Input'!$J$18</f>
        <v>2019</v>
      </c>
      <c r="L3015" s="539" t="s">
        <v>103</v>
      </c>
      <c r="M3015" s="540" t="s">
        <v>242</v>
      </c>
      <c r="N3015" s="541" t="s">
        <v>242</v>
      </c>
      <c r="O3015" s="542" t="s">
        <v>671</v>
      </c>
      <c r="P3015" s="537">
        <v>23</v>
      </c>
      <c r="Q3015" s="541" t="s">
        <v>165</v>
      </c>
      <c r="R3015" s="541" t="s">
        <v>236</v>
      </c>
      <c r="S3015" s="543">
        <f>'Report 1'!$AY$18</f>
        <v>0</v>
      </c>
      <c r="T3015" s="544">
        <f>'Report 1'!$AY$43</f>
        <v>0</v>
      </c>
      <c r="U3015" s="545">
        <f>'Report 1'!$AY$129</f>
        <v>0</v>
      </c>
    </row>
    <row r="3016" spans="2:21">
      <c r="B3016" s="535" t="s">
        <v>669</v>
      </c>
      <c r="C3016" s="536">
        <v>1</v>
      </c>
      <c r="D3016" s="537" t="str">
        <f>'Information Input'!$M$14</f>
        <v xml:space="preserve">      -      </v>
      </c>
      <c r="E3016" s="537" t="s">
        <v>138</v>
      </c>
      <c r="F3016" s="538">
        <f t="shared" si="372"/>
        <v>43739</v>
      </c>
      <c r="G3016" s="538">
        <f t="shared" si="373"/>
        <v>43830</v>
      </c>
      <c r="H3016" s="538">
        <f>'Information Input'!$H$35</f>
        <v>43555</v>
      </c>
      <c r="I3016" s="537" t="str">
        <f>'Information Input'!$J$22</f>
        <v>Quarterly</v>
      </c>
      <c r="J3016" s="538">
        <f>'Information Input'!$H$30</f>
        <v>43555</v>
      </c>
      <c r="K3016" s="537">
        <f>'Information Input'!$J$18</f>
        <v>2019</v>
      </c>
      <c r="L3016" s="539" t="s">
        <v>103</v>
      </c>
      <c r="M3016" s="540" t="s">
        <v>242</v>
      </c>
      <c r="N3016" s="541" t="s">
        <v>242</v>
      </c>
      <c r="O3016" s="542" t="s">
        <v>671</v>
      </c>
      <c r="P3016" s="537">
        <v>24</v>
      </c>
      <c r="Q3016" s="541" t="s">
        <v>166</v>
      </c>
      <c r="R3016" s="541" t="s">
        <v>233</v>
      </c>
      <c r="S3016" s="543">
        <f>'Report 1'!$AY$18</f>
        <v>0</v>
      </c>
      <c r="T3016" s="544">
        <f>'Report 1'!$AY$44</f>
        <v>0</v>
      </c>
      <c r="U3016" s="545">
        <f>'Report 1'!$AY$130</f>
        <v>0</v>
      </c>
    </row>
    <row r="3017" spans="2:21">
      <c r="B3017" s="535" t="s">
        <v>669</v>
      </c>
      <c r="C3017" s="536">
        <v>1</v>
      </c>
      <c r="D3017" s="537" t="str">
        <f>'Information Input'!$M$14</f>
        <v xml:space="preserve">      -      </v>
      </c>
      <c r="E3017" s="537" t="s">
        <v>138</v>
      </c>
      <c r="F3017" s="538">
        <f t="shared" si="372"/>
        <v>43739</v>
      </c>
      <c r="G3017" s="538">
        <f t="shared" si="373"/>
        <v>43830</v>
      </c>
      <c r="H3017" s="538">
        <f>'Information Input'!$H$35</f>
        <v>43555</v>
      </c>
      <c r="I3017" s="537" t="str">
        <f>'Information Input'!$J$22</f>
        <v>Quarterly</v>
      </c>
      <c r="J3017" s="538">
        <f>'Information Input'!$H$30</f>
        <v>43555</v>
      </c>
      <c r="K3017" s="537">
        <f>'Information Input'!$J$18</f>
        <v>2019</v>
      </c>
      <c r="L3017" s="539" t="s">
        <v>103</v>
      </c>
      <c r="M3017" s="540" t="s">
        <v>242</v>
      </c>
      <c r="N3017" s="541" t="s">
        <v>242</v>
      </c>
      <c r="O3017" s="542" t="s">
        <v>671</v>
      </c>
      <c r="P3017" s="537">
        <v>25</v>
      </c>
      <c r="Q3017" s="541" t="s">
        <v>167</v>
      </c>
      <c r="R3017" s="541" t="s">
        <v>233</v>
      </c>
      <c r="S3017" s="543">
        <f>'Report 1'!$AY$18</f>
        <v>0</v>
      </c>
      <c r="T3017" s="544">
        <f>'Report 1'!$AY$45</f>
        <v>0</v>
      </c>
      <c r="U3017" s="545">
        <f>'Report 1'!$AY$131</f>
        <v>0</v>
      </c>
    </row>
    <row r="3018" spans="2:21">
      <c r="B3018" s="535" t="s">
        <v>669</v>
      </c>
      <c r="C3018" s="536">
        <v>1</v>
      </c>
      <c r="D3018" s="537" t="str">
        <f>'Information Input'!$M$14</f>
        <v xml:space="preserve">      -      </v>
      </c>
      <c r="E3018" s="537" t="s">
        <v>138</v>
      </c>
      <c r="F3018" s="538">
        <f t="shared" si="372"/>
        <v>43739</v>
      </c>
      <c r="G3018" s="538">
        <f t="shared" si="373"/>
        <v>43830</v>
      </c>
      <c r="H3018" s="538">
        <f>'Information Input'!$H$35</f>
        <v>43555</v>
      </c>
      <c r="I3018" s="537" t="str">
        <f>'Information Input'!$J$22</f>
        <v>Quarterly</v>
      </c>
      <c r="J3018" s="538">
        <f>'Information Input'!$H$30</f>
        <v>43555</v>
      </c>
      <c r="K3018" s="537">
        <f>'Information Input'!$J$18</f>
        <v>2019</v>
      </c>
      <c r="L3018" s="539" t="s">
        <v>103</v>
      </c>
      <c r="M3018" s="540" t="s">
        <v>242</v>
      </c>
      <c r="N3018" s="541" t="s">
        <v>242</v>
      </c>
      <c r="O3018" s="542" t="s">
        <v>671</v>
      </c>
      <c r="P3018" s="537">
        <v>26</v>
      </c>
      <c r="Q3018" s="541" t="s">
        <v>168</v>
      </c>
      <c r="R3018" s="541" t="s">
        <v>237</v>
      </c>
      <c r="S3018" s="543">
        <f>'Report 1'!$AY$18</f>
        <v>0</v>
      </c>
      <c r="T3018" s="544">
        <f>'Report 1'!$AY$46</f>
        <v>0</v>
      </c>
      <c r="U3018" s="545">
        <f>'Report 1'!$AY$132</f>
        <v>0</v>
      </c>
    </row>
    <row r="3019" spans="2:21">
      <c r="B3019" s="535" t="s">
        <v>669</v>
      </c>
      <c r="C3019" s="536">
        <v>1</v>
      </c>
      <c r="D3019" s="537" t="str">
        <f>'Information Input'!$M$14</f>
        <v xml:space="preserve">      -      </v>
      </c>
      <c r="E3019" s="537" t="s">
        <v>138</v>
      </c>
      <c r="F3019" s="538">
        <f t="shared" si="372"/>
        <v>43739</v>
      </c>
      <c r="G3019" s="538">
        <f t="shared" si="373"/>
        <v>43830</v>
      </c>
      <c r="H3019" s="538">
        <f>'Information Input'!$H$35</f>
        <v>43555</v>
      </c>
      <c r="I3019" s="537" t="str">
        <f>'Information Input'!$J$22</f>
        <v>Quarterly</v>
      </c>
      <c r="J3019" s="538">
        <f>'Information Input'!$H$30</f>
        <v>43555</v>
      </c>
      <c r="K3019" s="537">
        <f>'Information Input'!$J$18</f>
        <v>2019</v>
      </c>
      <c r="L3019" s="539" t="s">
        <v>103</v>
      </c>
      <c r="M3019" s="540" t="s">
        <v>242</v>
      </c>
      <c r="N3019" s="541" t="s">
        <v>242</v>
      </c>
      <c r="O3019" s="542" t="s">
        <v>671</v>
      </c>
      <c r="P3019" s="537">
        <v>27</v>
      </c>
      <c r="Q3019" s="541" t="s">
        <v>169</v>
      </c>
      <c r="R3019" s="541" t="s">
        <v>235</v>
      </c>
      <c r="S3019" s="543">
        <f>'Report 1'!$AY$18</f>
        <v>0</v>
      </c>
      <c r="T3019" s="544">
        <f>'Report 1'!$AY$47</f>
        <v>0</v>
      </c>
      <c r="U3019" s="545">
        <f>'Report 1'!$AY$133</f>
        <v>0</v>
      </c>
    </row>
    <row r="3020" spans="2:21">
      <c r="B3020" s="535" t="s">
        <v>669</v>
      </c>
      <c r="C3020" s="536">
        <v>1</v>
      </c>
      <c r="D3020" s="537" t="str">
        <f>'Information Input'!$M$14</f>
        <v xml:space="preserve">      -      </v>
      </c>
      <c r="E3020" s="537" t="s">
        <v>138</v>
      </c>
      <c r="F3020" s="538">
        <f t="shared" si="372"/>
        <v>43739</v>
      </c>
      <c r="G3020" s="538">
        <f t="shared" si="373"/>
        <v>43830</v>
      </c>
      <c r="H3020" s="538">
        <f>'Information Input'!$H$35</f>
        <v>43555</v>
      </c>
      <c r="I3020" s="537" t="str">
        <f>'Information Input'!$J$22</f>
        <v>Quarterly</v>
      </c>
      <c r="J3020" s="538">
        <f>'Information Input'!$H$30</f>
        <v>43555</v>
      </c>
      <c r="K3020" s="537">
        <f>'Information Input'!$J$18</f>
        <v>2019</v>
      </c>
      <c r="L3020" s="539" t="s">
        <v>103</v>
      </c>
      <c r="M3020" s="540" t="s">
        <v>242</v>
      </c>
      <c r="N3020" s="541" t="s">
        <v>242</v>
      </c>
      <c r="O3020" s="542" t="s">
        <v>671</v>
      </c>
      <c r="P3020" s="537">
        <v>28</v>
      </c>
      <c r="Q3020" s="541" t="s">
        <v>170</v>
      </c>
      <c r="R3020" s="541" t="s">
        <v>235</v>
      </c>
      <c r="S3020" s="543">
        <f>'Report 1'!$AY$18</f>
        <v>0</v>
      </c>
      <c r="T3020" s="544">
        <f>'Report 1'!$AY$48</f>
        <v>0</v>
      </c>
      <c r="U3020" s="545">
        <f>'Report 1'!$AY$134</f>
        <v>0</v>
      </c>
    </row>
    <row r="3021" spans="2:21">
      <c r="B3021" s="535" t="s">
        <v>669</v>
      </c>
      <c r="C3021" s="536">
        <v>1</v>
      </c>
      <c r="D3021" s="537" t="str">
        <f>'Information Input'!$M$14</f>
        <v xml:space="preserve">      -      </v>
      </c>
      <c r="E3021" s="537" t="s">
        <v>138</v>
      </c>
      <c r="F3021" s="538">
        <f t="shared" si="372"/>
        <v>43739</v>
      </c>
      <c r="G3021" s="538">
        <f t="shared" si="373"/>
        <v>43830</v>
      </c>
      <c r="H3021" s="538">
        <f>'Information Input'!$H$35</f>
        <v>43555</v>
      </c>
      <c r="I3021" s="537" t="str">
        <f>'Information Input'!$J$22</f>
        <v>Quarterly</v>
      </c>
      <c r="J3021" s="538">
        <f>'Information Input'!$H$30</f>
        <v>43555</v>
      </c>
      <c r="K3021" s="537">
        <f>'Information Input'!$J$18</f>
        <v>2019</v>
      </c>
      <c r="L3021" s="539" t="s">
        <v>103</v>
      </c>
      <c r="M3021" s="540" t="s">
        <v>242</v>
      </c>
      <c r="N3021" s="541" t="s">
        <v>242</v>
      </c>
      <c r="O3021" s="542" t="s">
        <v>671</v>
      </c>
      <c r="P3021" s="537">
        <v>29</v>
      </c>
      <c r="Q3021" s="541" t="s">
        <v>171</v>
      </c>
      <c r="R3021" s="541" t="s">
        <v>238</v>
      </c>
      <c r="S3021" s="543">
        <f>'Report 1'!$AY$18</f>
        <v>0</v>
      </c>
      <c r="T3021" s="544">
        <f>'Report 1'!$AY$49</f>
        <v>0</v>
      </c>
      <c r="U3021" s="545">
        <f>'Report 1'!$AY$135</f>
        <v>0</v>
      </c>
    </row>
    <row r="3022" spans="2:21">
      <c r="B3022" s="535" t="s">
        <v>669</v>
      </c>
      <c r="C3022" s="536">
        <v>1</v>
      </c>
      <c r="D3022" s="537" t="str">
        <f>'Information Input'!$M$14</f>
        <v xml:space="preserve">      -      </v>
      </c>
      <c r="E3022" s="537" t="s">
        <v>138</v>
      </c>
      <c r="F3022" s="538">
        <f t="shared" si="372"/>
        <v>43739</v>
      </c>
      <c r="G3022" s="538">
        <f t="shared" si="373"/>
        <v>43830</v>
      </c>
      <c r="H3022" s="538">
        <f>'Information Input'!$H$35</f>
        <v>43555</v>
      </c>
      <c r="I3022" s="537" t="str">
        <f>'Information Input'!$J$22</f>
        <v>Quarterly</v>
      </c>
      <c r="J3022" s="538">
        <f>'Information Input'!$H$30</f>
        <v>43555</v>
      </c>
      <c r="K3022" s="537">
        <f>'Information Input'!$J$18</f>
        <v>2019</v>
      </c>
      <c r="L3022" s="539" t="s">
        <v>103</v>
      </c>
      <c r="M3022" s="540" t="s">
        <v>242</v>
      </c>
      <c r="N3022" s="541" t="s">
        <v>242</v>
      </c>
      <c r="O3022" s="542" t="s">
        <v>671</v>
      </c>
      <c r="P3022" s="537">
        <v>30</v>
      </c>
      <c r="Q3022" s="541" t="s">
        <v>172</v>
      </c>
      <c r="R3022" s="541" t="s">
        <v>238</v>
      </c>
      <c r="S3022" s="543">
        <f>'Report 1'!$AY$18</f>
        <v>0</v>
      </c>
      <c r="T3022" s="544">
        <f>'Report 1'!$AY$50</f>
        <v>0</v>
      </c>
      <c r="U3022" s="545">
        <f>'Report 1'!$AY$136</f>
        <v>0</v>
      </c>
    </row>
    <row r="3023" spans="2:21">
      <c r="B3023" s="535" t="s">
        <v>669</v>
      </c>
      <c r="C3023" s="536">
        <v>1</v>
      </c>
      <c r="D3023" s="537" t="str">
        <f>'Information Input'!$M$14</f>
        <v xml:space="preserve">      -      </v>
      </c>
      <c r="E3023" s="537" t="s">
        <v>138</v>
      </c>
      <c r="F3023" s="538">
        <f t="shared" si="372"/>
        <v>43739</v>
      </c>
      <c r="G3023" s="538">
        <f t="shared" si="373"/>
        <v>43830</v>
      </c>
      <c r="H3023" s="538">
        <f>'Information Input'!$H$35</f>
        <v>43555</v>
      </c>
      <c r="I3023" s="537" t="str">
        <f>'Information Input'!$J$22</f>
        <v>Quarterly</v>
      </c>
      <c r="J3023" s="538">
        <f>'Information Input'!$H$30</f>
        <v>43555</v>
      </c>
      <c r="K3023" s="537">
        <f>'Information Input'!$J$18</f>
        <v>2019</v>
      </c>
      <c r="L3023" s="539" t="s">
        <v>103</v>
      </c>
      <c r="M3023" s="540" t="s">
        <v>242</v>
      </c>
      <c r="N3023" s="541" t="s">
        <v>242</v>
      </c>
      <c r="O3023" s="542" t="s">
        <v>671</v>
      </c>
      <c r="P3023" s="537">
        <v>31</v>
      </c>
      <c r="Q3023" s="541" t="s">
        <v>173</v>
      </c>
      <c r="R3023" s="541" t="s">
        <v>233</v>
      </c>
      <c r="S3023" s="543">
        <f>'Report 1'!$AY$18</f>
        <v>0</v>
      </c>
      <c r="T3023" s="544">
        <f>'Report 1'!$AY$51</f>
        <v>0</v>
      </c>
      <c r="U3023" s="545">
        <f>'Report 1'!$AY$137</f>
        <v>0</v>
      </c>
    </row>
    <row r="3024" spans="2:21">
      <c r="B3024" s="535" t="s">
        <v>669</v>
      </c>
      <c r="C3024" s="536">
        <v>1</v>
      </c>
      <c r="D3024" s="537" t="str">
        <f>'Information Input'!$M$14</f>
        <v xml:space="preserve">      -      </v>
      </c>
      <c r="E3024" s="537" t="s">
        <v>138</v>
      </c>
      <c r="F3024" s="538">
        <f t="shared" si="372"/>
        <v>43739</v>
      </c>
      <c r="G3024" s="538">
        <f t="shared" si="373"/>
        <v>43830</v>
      </c>
      <c r="H3024" s="538">
        <f>'Information Input'!$H$35</f>
        <v>43555</v>
      </c>
      <c r="I3024" s="537" t="str">
        <f>'Information Input'!$J$22</f>
        <v>Quarterly</v>
      </c>
      <c r="J3024" s="538">
        <f>'Information Input'!$H$30</f>
        <v>43555</v>
      </c>
      <c r="K3024" s="537">
        <f>'Information Input'!$J$18</f>
        <v>2019</v>
      </c>
      <c r="L3024" s="539" t="s">
        <v>103</v>
      </c>
      <c r="M3024" s="540" t="s">
        <v>242</v>
      </c>
      <c r="N3024" s="541" t="s">
        <v>242</v>
      </c>
      <c r="O3024" s="542" t="s">
        <v>671</v>
      </c>
      <c r="P3024" s="537">
        <v>32</v>
      </c>
      <c r="Q3024" s="541" t="s">
        <v>174</v>
      </c>
      <c r="R3024" s="541" t="s">
        <v>238</v>
      </c>
      <c r="S3024" s="543">
        <f>'Report 1'!$AY$18</f>
        <v>0</v>
      </c>
      <c r="T3024" s="544">
        <f>'Report 1'!$AY$52</f>
        <v>0</v>
      </c>
      <c r="U3024" s="545">
        <f>'Report 1'!$AY$138</f>
        <v>0</v>
      </c>
    </row>
    <row r="3025" spans="2:21">
      <c r="B3025" s="535" t="s">
        <v>669</v>
      </c>
      <c r="C3025" s="536">
        <v>1</v>
      </c>
      <c r="D3025" s="537" t="str">
        <f>'Information Input'!$M$14</f>
        <v xml:space="preserve">      -      </v>
      </c>
      <c r="E3025" s="537" t="s">
        <v>138</v>
      </c>
      <c r="F3025" s="538">
        <f t="shared" si="372"/>
        <v>43739</v>
      </c>
      <c r="G3025" s="538">
        <f t="shared" si="373"/>
        <v>43830</v>
      </c>
      <c r="H3025" s="538">
        <f>'Information Input'!$H$35</f>
        <v>43555</v>
      </c>
      <c r="I3025" s="537" t="str">
        <f>'Information Input'!$J$22</f>
        <v>Quarterly</v>
      </c>
      <c r="J3025" s="538">
        <f>'Information Input'!$H$30</f>
        <v>43555</v>
      </c>
      <c r="K3025" s="537">
        <f>'Information Input'!$J$18</f>
        <v>2019</v>
      </c>
      <c r="L3025" s="539" t="s">
        <v>103</v>
      </c>
      <c r="M3025" s="540" t="s">
        <v>242</v>
      </c>
      <c r="N3025" s="541" t="s">
        <v>242</v>
      </c>
      <c r="O3025" s="542" t="s">
        <v>671</v>
      </c>
      <c r="P3025" s="537">
        <v>33</v>
      </c>
      <c r="Q3025" s="541" t="s">
        <v>175</v>
      </c>
      <c r="R3025" s="541" t="s">
        <v>233</v>
      </c>
      <c r="S3025" s="543">
        <f>'Report 1'!$AY$18</f>
        <v>0</v>
      </c>
      <c r="T3025" s="544">
        <f>'Report 1'!$AY$53</f>
        <v>0</v>
      </c>
      <c r="U3025" s="545">
        <f>'Report 1'!$AY$139</f>
        <v>0</v>
      </c>
    </row>
    <row r="3026" spans="2:21">
      <c r="B3026" s="535" t="s">
        <v>669</v>
      </c>
      <c r="C3026" s="536">
        <v>1</v>
      </c>
      <c r="D3026" s="537" t="str">
        <f>'Information Input'!$M$14</f>
        <v xml:space="preserve">      -      </v>
      </c>
      <c r="E3026" s="537" t="s">
        <v>138</v>
      </c>
      <c r="F3026" s="538">
        <f t="shared" si="372"/>
        <v>43739</v>
      </c>
      <c r="G3026" s="538">
        <f t="shared" si="373"/>
        <v>43830</v>
      </c>
      <c r="H3026" s="538">
        <f>'Information Input'!$H$35</f>
        <v>43555</v>
      </c>
      <c r="I3026" s="537" t="str">
        <f>'Information Input'!$J$22</f>
        <v>Quarterly</v>
      </c>
      <c r="J3026" s="538">
        <f>'Information Input'!$H$30</f>
        <v>43555</v>
      </c>
      <c r="K3026" s="537">
        <f>'Information Input'!$J$18</f>
        <v>2019</v>
      </c>
      <c r="L3026" s="539" t="s">
        <v>103</v>
      </c>
      <c r="M3026" s="540" t="s">
        <v>242</v>
      </c>
      <c r="N3026" s="541" t="s">
        <v>242</v>
      </c>
      <c r="O3026" s="542" t="s">
        <v>671</v>
      </c>
      <c r="P3026" s="537">
        <v>34</v>
      </c>
      <c r="Q3026" s="541" t="s">
        <v>176</v>
      </c>
      <c r="R3026" s="541" t="s">
        <v>238</v>
      </c>
      <c r="S3026" s="543">
        <f>'Report 1'!$AY$18</f>
        <v>0</v>
      </c>
      <c r="T3026" s="544">
        <f>'Report 1'!$AY$54</f>
        <v>0</v>
      </c>
      <c r="U3026" s="545">
        <f>'Report 1'!$AY$140</f>
        <v>0</v>
      </c>
    </row>
    <row r="3027" spans="2:21">
      <c r="B3027" s="535" t="s">
        <v>669</v>
      </c>
      <c r="C3027" s="536">
        <v>1</v>
      </c>
      <c r="D3027" s="537" t="str">
        <f>'Information Input'!$M$14</f>
        <v xml:space="preserve">      -      </v>
      </c>
      <c r="E3027" s="537" t="s">
        <v>138</v>
      </c>
      <c r="F3027" s="538">
        <f t="shared" si="372"/>
        <v>43739</v>
      </c>
      <c r="G3027" s="538">
        <f t="shared" si="373"/>
        <v>43830</v>
      </c>
      <c r="H3027" s="538">
        <f>'Information Input'!$H$35</f>
        <v>43555</v>
      </c>
      <c r="I3027" s="537" t="str">
        <f>'Information Input'!$J$22</f>
        <v>Quarterly</v>
      </c>
      <c r="J3027" s="538">
        <f>'Information Input'!$H$30</f>
        <v>43555</v>
      </c>
      <c r="K3027" s="537">
        <f>'Information Input'!$J$18</f>
        <v>2019</v>
      </c>
      <c r="L3027" s="539" t="s">
        <v>103</v>
      </c>
      <c r="M3027" s="540" t="s">
        <v>242</v>
      </c>
      <c r="N3027" s="541" t="s">
        <v>242</v>
      </c>
      <c r="O3027" s="542" t="s">
        <v>671</v>
      </c>
      <c r="P3027" s="537">
        <v>35</v>
      </c>
      <c r="Q3027" s="541" t="s">
        <v>177</v>
      </c>
      <c r="R3027" s="541" t="s">
        <v>235</v>
      </c>
      <c r="S3027" s="543">
        <f>'Report 1'!$AY$18</f>
        <v>0</v>
      </c>
      <c r="T3027" s="544">
        <f>'Report 1'!$AY$55</f>
        <v>0</v>
      </c>
      <c r="U3027" s="545">
        <f>'Report 1'!$AY$141</f>
        <v>0</v>
      </c>
    </row>
    <row r="3028" spans="2:21">
      <c r="B3028" s="535" t="s">
        <v>669</v>
      </c>
      <c r="C3028" s="536">
        <v>1</v>
      </c>
      <c r="D3028" s="537" t="str">
        <f>'Information Input'!$M$14</f>
        <v xml:space="preserve">      -      </v>
      </c>
      <c r="E3028" s="537" t="s">
        <v>138</v>
      </c>
      <c r="F3028" s="538">
        <f t="shared" si="372"/>
        <v>43739</v>
      </c>
      <c r="G3028" s="538">
        <f t="shared" si="373"/>
        <v>43830</v>
      </c>
      <c r="H3028" s="538">
        <f>'Information Input'!$H$35</f>
        <v>43555</v>
      </c>
      <c r="I3028" s="537" t="str">
        <f>'Information Input'!$J$22</f>
        <v>Quarterly</v>
      </c>
      <c r="J3028" s="538">
        <f>'Information Input'!$H$30</f>
        <v>43555</v>
      </c>
      <c r="K3028" s="537">
        <f>'Information Input'!$J$18</f>
        <v>2019</v>
      </c>
      <c r="L3028" s="539" t="s">
        <v>103</v>
      </c>
      <c r="M3028" s="540" t="s">
        <v>242</v>
      </c>
      <c r="N3028" s="541" t="s">
        <v>242</v>
      </c>
      <c r="O3028" s="542" t="s">
        <v>671</v>
      </c>
      <c r="P3028" s="537">
        <v>36</v>
      </c>
      <c r="Q3028" s="541" t="s">
        <v>178</v>
      </c>
      <c r="R3028" s="541" t="s">
        <v>235</v>
      </c>
      <c r="S3028" s="543">
        <f>'Report 1'!$AY$18</f>
        <v>0</v>
      </c>
      <c r="T3028" s="544">
        <f>'Report 1'!$AY$56</f>
        <v>0</v>
      </c>
      <c r="U3028" s="545">
        <f>'Report 1'!$AY$142</f>
        <v>0</v>
      </c>
    </row>
    <row r="3029" spans="2:21">
      <c r="B3029" s="535" t="s">
        <v>669</v>
      </c>
      <c r="C3029" s="536">
        <v>1</v>
      </c>
      <c r="D3029" s="537" t="str">
        <f>'Information Input'!$M$14</f>
        <v xml:space="preserve">      -      </v>
      </c>
      <c r="E3029" s="537" t="s">
        <v>138</v>
      </c>
      <c r="F3029" s="538">
        <f t="shared" si="372"/>
        <v>43739</v>
      </c>
      <c r="G3029" s="538">
        <f t="shared" si="373"/>
        <v>43830</v>
      </c>
      <c r="H3029" s="538">
        <f>'Information Input'!$H$35</f>
        <v>43555</v>
      </c>
      <c r="I3029" s="537" t="str">
        <f>'Information Input'!$J$22</f>
        <v>Quarterly</v>
      </c>
      <c r="J3029" s="538">
        <f>'Information Input'!$H$30</f>
        <v>43555</v>
      </c>
      <c r="K3029" s="537">
        <f>'Information Input'!$J$18</f>
        <v>2019</v>
      </c>
      <c r="L3029" s="539" t="s">
        <v>103</v>
      </c>
      <c r="M3029" s="540" t="s">
        <v>242</v>
      </c>
      <c r="N3029" s="541" t="s">
        <v>242</v>
      </c>
      <c r="O3029" s="542" t="s">
        <v>671</v>
      </c>
      <c r="P3029" s="537">
        <v>37</v>
      </c>
      <c r="Q3029" s="541" t="s">
        <v>179</v>
      </c>
      <c r="R3029" s="541" t="s">
        <v>231</v>
      </c>
      <c r="S3029" s="543">
        <f>'Report 1'!$AY$18</f>
        <v>0</v>
      </c>
      <c r="T3029" s="544">
        <f>'Report 1'!$AY$57</f>
        <v>0</v>
      </c>
      <c r="U3029" s="545">
        <f>'Report 1'!$AY$143</f>
        <v>0</v>
      </c>
    </row>
    <row r="3030" spans="2:21">
      <c r="B3030" s="535" t="s">
        <v>669</v>
      </c>
      <c r="C3030" s="536">
        <v>1</v>
      </c>
      <c r="D3030" s="537" t="str">
        <f>'Information Input'!$M$14</f>
        <v xml:space="preserve">      -      </v>
      </c>
      <c r="E3030" s="537" t="s">
        <v>138</v>
      </c>
      <c r="F3030" s="538">
        <f t="shared" si="372"/>
        <v>43739</v>
      </c>
      <c r="G3030" s="538">
        <f t="shared" si="373"/>
        <v>43830</v>
      </c>
      <c r="H3030" s="538">
        <f>'Information Input'!$H$35</f>
        <v>43555</v>
      </c>
      <c r="I3030" s="537" t="str">
        <f>'Information Input'!$J$22</f>
        <v>Quarterly</v>
      </c>
      <c r="J3030" s="538">
        <f>'Information Input'!$H$30</f>
        <v>43555</v>
      </c>
      <c r="K3030" s="537">
        <f>'Information Input'!$J$18</f>
        <v>2019</v>
      </c>
      <c r="L3030" s="539" t="s">
        <v>103</v>
      </c>
      <c r="M3030" s="540" t="s">
        <v>242</v>
      </c>
      <c r="N3030" s="541" t="s">
        <v>242</v>
      </c>
      <c r="O3030" s="542" t="s">
        <v>671</v>
      </c>
      <c r="P3030" s="537">
        <v>38</v>
      </c>
      <c r="Q3030" s="541" t="s">
        <v>180</v>
      </c>
      <c r="R3030" s="541" t="s">
        <v>233</v>
      </c>
      <c r="S3030" s="543">
        <f>'Report 1'!$AY$18</f>
        <v>0</v>
      </c>
      <c r="T3030" s="544">
        <f>'Report 1'!$AY$58</f>
        <v>0</v>
      </c>
      <c r="U3030" s="545">
        <f>'Report 1'!$AY$144</f>
        <v>0</v>
      </c>
    </row>
    <row r="3031" spans="2:21">
      <c r="B3031" s="535" t="s">
        <v>669</v>
      </c>
      <c r="C3031" s="536">
        <v>1</v>
      </c>
      <c r="D3031" s="537" t="str">
        <f>'Information Input'!$M$14</f>
        <v xml:space="preserve">      -      </v>
      </c>
      <c r="E3031" s="537" t="s">
        <v>138</v>
      </c>
      <c r="F3031" s="538">
        <f t="shared" si="372"/>
        <v>43739</v>
      </c>
      <c r="G3031" s="538">
        <f t="shared" si="373"/>
        <v>43830</v>
      </c>
      <c r="H3031" s="538">
        <f>'Information Input'!$H$35</f>
        <v>43555</v>
      </c>
      <c r="I3031" s="537" t="str">
        <f>'Information Input'!$J$22</f>
        <v>Quarterly</v>
      </c>
      <c r="J3031" s="538">
        <f>'Information Input'!$H$30</f>
        <v>43555</v>
      </c>
      <c r="K3031" s="537">
        <f>'Information Input'!$J$18</f>
        <v>2019</v>
      </c>
      <c r="L3031" s="539" t="s">
        <v>103</v>
      </c>
      <c r="M3031" s="540" t="s">
        <v>242</v>
      </c>
      <c r="N3031" s="541" t="s">
        <v>242</v>
      </c>
      <c r="O3031" s="542" t="s">
        <v>671</v>
      </c>
      <c r="P3031" s="537">
        <v>39</v>
      </c>
      <c r="Q3031" s="541" t="s">
        <v>181</v>
      </c>
      <c r="R3031" s="541" t="s">
        <v>233</v>
      </c>
      <c r="S3031" s="543">
        <f>'Report 1'!$AY$18</f>
        <v>0</v>
      </c>
      <c r="T3031" s="544">
        <f>'Report 1'!$AY$59</f>
        <v>0</v>
      </c>
      <c r="U3031" s="545">
        <f>'Report 1'!$AY$145</f>
        <v>0</v>
      </c>
    </row>
    <row r="3032" spans="2:21">
      <c r="B3032" s="535" t="s">
        <v>669</v>
      </c>
      <c r="C3032" s="536">
        <v>1</v>
      </c>
      <c r="D3032" s="537" t="str">
        <f>'Information Input'!$M$14</f>
        <v xml:space="preserve">      -      </v>
      </c>
      <c r="E3032" s="537" t="s">
        <v>138</v>
      </c>
      <c r="F3032" s="538">
        <f t="shared" si="372"/>
        <v>43739</v>
      </c>
      <c r="G3032" s="538">
        <f t="shared" si="373"/>
        <v>43830</v>
      </c>
      <c r="H3032" s="538">
        <f>'Information Input'!$H$35</f>
        <v>43555</v>
      </c>
      <c r="I3032" s="537" t="str">
        <f>'Information Input'!$J$22</f>
        <v>Quarterly</v>
      </c>
      <c r="J3032" s="538">
        <f>'Information Input'!$H$30</f>
        <v>43555</v>
      </c>
      <c r="K3032" s="537">
        <f>'Information Input'!$J$18</f>
        <v>2019</v>
      </c>
      <c r="L3032" s="539" t="s">
        <v>103</v>
      </c>
      <c r="M3032" s="540" t="s">
        <v>242</v>
      </c>
      <c r="N3032" s="541" t="s">
        <v>242</v>
      </c>
      <c r="O3032" s="542" t="s">
        <v>671</v>
      </c>
      <c r="P3032" s="537">
        <v>40</v>
      </c>
      <c r="Q3032" s="541" t="s">
        <v>182</v>
      </c>
      <c r="R3032" s="541" t="s">
        <v>238</v>
      </c>
      <c r="S3032" s="543">
        <f>'Report 1'!$AY$18</f>
        <v>0</v>
      </c>
      <c r="T3032" s="544">
        <f>'Report 1'!$AY$60</f>
        <v>0</v>
      </c>
      <c r="U3032" s="545">
        <f>'Report 1'!$AY$146</f>
        <v>0</v>
      </c>
    </row>
    <row r="3033" spans="2:21">
      <c r="B3033" s="535" t="s">
        <v>669</v>
      </c>
      <c r="C3033" s="536">
        <v>1</v>
      </c>
      <c r="D3033" s="537" t="str">
        <f>'Information Input'!$M$14</f>
        <v xml:space="preserve">      -      </v>
      </c>
      <c r="E3033" s="537" t="s">
        <v>138</v>
      </c>
      <c r="F3033" s="538">
        <f t="shared" si="372"/>
        <v>43739</v>
      </c>
      <c r="G3033" s="538">
        <f t="shared" si="373"/>
        <v>43830</v>
      </c>
      <c r="H3033" s="538">
        <f>'Information Input'!$H$35</f>
        <v>43555</v>
      </c>
      <c r="I3033" s="537" t="str">
        <f>'Information Input'!$J$22</f>
        <v>Quarterly</v>
      </c>
      <c r="J3033" s="538">
        <f>'Information Input'!$H$30</f>
        <v>43555</v>
      </c>
      <c r="K3033" s="537">
        <f>'Information Input'!$J$18</f>
        <v>2019</v>
      </c>
      <c r="L3033" s="539" t="s">
        <v>103</v>
      </c>
      <c r="M3033" s="540" t="s">
        <v>242</v>
      </c>
      <c r="N3033" s="541" t="s">
        <v>242</v>
      </c>
      <c r="O3033" s="542" t="s">
        <v>671</v>
      </c>
      <c r="P3033" s="537">
        <v>41</v>
      </c>
      <c r="Q3033" s="541" t="s">
        <v>183</v>
      </c>
      <c r="R3033" s="541" t="s">
        <v>238</v>
      </c>
      <c r="S3033" s="543">
        <f>'Report 1'!$AY$18</f>
        <v>0</v>
      </c>
      <c r="T3033" s="544">
        <f>'Report 1'!$AY$61</f>
        <v>0</v>
      </c>
      <c r="U3033" s="545">
        <f>'Report 1'!$AY$147</f>
        <v>0</v>
      </c>
    </row>
    <row r="3034" spans="2:21">
      <c r="B3034" s="535" t="s">
        <v>669</v>
      </c>
      <c r="C3034" s="536">
        <v>1</v>
      </c>
      <c r="D3034" s="537" t="str">
        <f>'Information Input'!$M$14</f>
        <v xml:space="preserve">      -      </v>
      </c>
      <c r="E3034" s="537" t="s">
        <v>138</v>
      </c>
      <c r="F3034" s="538">
        <f t="shared" si="372"/>
        <v>43739</v>
      </c>
      <c r="G3034" s="538">
        <f t="shared" si="373"/>
        <v>43830</v>
      </c>
      <c r="H3034" s="538">
        <f>'Information Input'!$H$35</f>
        <v>43555</v>
      </c>
      <c r="I3034" s="537" t="str">
        <f>'Information Input'!$J$22</f>
        <v>Quarterly</v>
      </c>
      <c r="J3034" s="538">
        <f>'Information Input'!$H$30</f>
        <v>43555</v>
      </c>
      <c r="K3034" s="537">
        <f>'Information Input'!$J$18</f>
        <v>2019</v>
      </c>
      <c r="L3034" s="539" t="s">
        <v>103</v>
      </c>
      <c r="M3034" s="540" t="s">
        <v>242</v>
      </c>
      <c r="N3034" s="541" t="s">
        <v>242</v>
      </c>
      <c r="O3034" s="542" t="s">
        <v>671</v>
      </c>
      <c r="P3034" s="537">
        <v>42</v>
      </c>
      <c r="Q3034" s="541" t="s">
        <v>184</v>
      </c>
      <c r="R3034" s="541" t="s">
        <v>233</v>
      </c>
      <c r="S3034" s="543">
        <f>'Report 1'!$AY$18</f>
        <v>0</v>
      </c>
      <c r="T3034" s="544">
        <f>'Report 1'!$AY$62</f>
        <v>0</v>
      </c>
      <c r="U3034" s="545">
        <f>'Report 1'!$AY$148</f>
        <v>0</v>
      </c>
    </row>
    <row r="3035" spans="2:21">
      <c r="B3035" s="535" t="s">
        <v>669</v>
      </c>
      <c r="C3035" s="536">
        <v>1</v>
      </c>
      <c r="D3035" s="537" t="str">
        <f>'Information Input'!$M$14</f>
        <v xml:space="preserve">      -      </v>
      </c>
      <c r="E3035" s="537" t="s">
        <v>138</v>
      </c>
      <c r="F3035" s="538">
        <f t="shared" si="372"/>
        <v>43739</v>
      </c>
      <c r="G3035" s="538">
        <f t="shared" si="373"/>
        <v>43830</v>
      </c>
      <c r="H3035" s="538">
        <f>'Information Input'!$H$35</f>
        <v>43555</v>
      </c>
      <c r="I3035" s="537" t="str">
        <f>'Information Input'!$J$22</f>
        <v>Quarterly</v>
      </c>
      <c r="J3035" s="538">
        <f>'Information Input'!$H$30</f>
        <v>43555</v>
      </c>
      <c r="K3035" s="537">
        <f>'Information Input'!$J$18</f>
        <v>2019</v>
      </c>
      <c r="L3035" s="539" t="s">
        <v>103</v>
      </c>
      <c r="M3035" s="540" t="s">
        <v>242</v>
      </c>
      <c r="N3035" s="541" t="s">
        <v>242</v>
      </c>
      <c r="O3035" s="542" t="s">
        <v>671</v>
      </c>
      <c r="P3035" s="537">
        <v>43</v>
      </c>
      <c r="Q3035" s="541" t="s">
        <v>185</v>
      </c>
      <c r="R3035" s="541" t="s">
        <v>233</v>
      </c>
      <c r="S3035" s="543">
        <f>'Report 1'!$AY$18</f>
        <v>0</v>
      </c>
      <c r="T3035" s="544">
        <f>'Report 1'!$AY$63</f>
        <v>0</v>
      </c>
      <c r="U3035" s="545">
        <f>'Report 1'!$AY$149</f>
        <v>0</v>
      </c>
    </row>
    <row r="3036" spans="2:21">
      <c r="B3036" s="535" t="s">
        <v>669</v>
      </c>
      <c r="C3036" s="536">
        <v>1</v>
      </c>
      <c r="D3036" s="537" t="str">
        <f>'Information Input'!$M$14</f>
        <v xml:space="preserve">      -      </v>
      </c>
      <c r="E3036" s="537" t="s">
        <v>138</v>
      </c>
      <c r="F3036" s="538">
        <f t="shared" si="372"/>
        <v>43739</v>
      </c>
      <c r="G3036" s="538">
        <f t="shared" si="373"/>
        <v>43830</v>
      </c>
      <c r="H3036" s="538">
        <f>'Information Input'!$H$35</f>
        <v>43555</v>
      </c>
      <c r="I3036" s="537" t="str">
        <f>'Information Input'!$J$22</f>
        <v>Quarterly</v>
      </c>
      <c r="J3036" s="538">
        <f>'Information Input'!$H$30</f>
        <v>43555</v>
      </c>
      <c r="K3036" s="537">
        <f>'Information Input'!$J$18</f>
        <v>2019</v>
      </c>
      <c r="L3036" s="539" t="s">
        <v>103</v>
      </c>
      <c r="M3036" s="540" t="s">
        <v>242</v>
      </c>
      <c r="N3036" s="541" t="s">
        <v>242</v>
      </c>
      <c r="O3036" s="542" t="s">
        <v>674</v>
      </c>
      <c r="P3036" s="537">
        <v>44</v>
      </c>
      <c r="Q3036" s="541" t="s">
        <v>186</v>
      </c>
      <c r="R3036" s="541" t="s">
        <v>239</v>
      </c>
      <c r="S3036" s="543">
        <f>'Report 1'!$AY$18</f>
        <v>0</v>
      </c>
      <c r="T3036" s="544">
        <f>'Report 1'!$AY$64</f>
        <v>0</v>
      </c>
      <c r="U3036" s="545">
        <f>'Report 1'!$AY$150</f>
        <v>0</v>
      </c>
    </row>
    <row r="3037" spans="2:21">
      <c r="B3037" s="535" t="s">
        <v>669</v>
      </c>
      <c r="C3037" s="536">
        <v>1</v>
      </c>
      <c r="D3037" s="537" t="str">
        <f>'Information Input'!$M$14</f>
        <v xml:space="preserve">      -      </v>
      </c>
      <c r="E3037" s="537" t="s">
        <v>138</v>
      </c>
      <c r="F3037" s="538">
        <f t="shared" si="372"/>
        <v>43739</v>
      </c>
      <c r="G3037" s="538">
        <f t="shared" si="373"/>
        <v>43830</v>
      </c>
      <c r="H3037" s="538">
        <f>'Information Input'!$H$35</f>
        <v>43555</v>
      </c>
      <c r="I3037" s="537" t="str">
        <f>'Information Input'!$J$22</f>
        <v>Quarterly</v>
      </c>
      <c r="J3037" s="538">
        <f>'Information Input'!$H$30</f>
        <v>43555</v>
      </c>
      <c r="K3037" s="537">
        <f>'Information Input'!$J$18</f>
        <v>2019</v>
      </c>
      <c r="L3037" s="539" t="s">
        <v>103</v>
      </c>
      <c r="M3037" s="540" t="s">
        <v>242</v>
      </c>
      <c r="N3037" s="541" t="s">
        <v>242</v>
      </c>
      <c r="O3037" s="542" t="s">
        <v>675</v>
      </c>
      <c r="P3037" s="537">
        <v>45</v>
      </c>
      <c r="Q3037" s="541" t="s">
        <v>187</v>
      </c>
      <c r="R3037" s="541" t="s">
        <v>239</v>
      </c>
      <c r="S3037" s="543">
        <f>'Report 1'!$AY$18</f>
        <v>0</v>
      </c>
      <c r="T3037" s="544">
        <f>'Report 1'!$AY$65</f>
        <v>0</v>
      </c>
      <c r="U3037" s="545">
        <f>'Report 1'!$AY$151</f>
        <v>0</v>
      </c>
    </row>
    <row r="3038" spans="2:21">
      <c r="B3038" s="535" t="s">
        <v>669</v>
      </c>
      <c r="C3038" s="536">
        <v>1</v>
      </c>
      <c r="D3038" s="537" t="str">
        <f>'Information Input'!$M$14</f>
        <v xml:space="preserve">      -      </v>
      </c>
      <c r="E3038" s="537" t="s">
        <v>138</v>
      </c>
      <c r="F3038" s="538">
        <f t="shared" si="372"/>
        <v>43739</v>
      </c>
      <c r="G3038" s="538">
        <f t="shared" si="373"/>
        <v>43830</v>
      </c>
      <c r="H3038" s="538">
        <f>'Information Input'!$H$35</f>
        <v>43555</v>
      </c>
      <c r="I3038" s="537" t="str">
        <f>'Information Input'!$J$22</f>
        <v>Quarterly</v>
      </c>
      <c r="J3038" s="538">
        <f>'Information Input'!$H$30</f>
        <v>43555</v>
      </c>
      <c r="K3038" s="537">
        <f>'Information Input'!$J$18</f>
        <v>2019</v>
      </c>
      <c r="L3038" s="539" t="s">
        <v>103</v>
      </c>
      <c r="M3038" s="540" t="s">
        <v>242</v>
      </c>
      <c r="N3038" s="541" t="s">
        <v>242</v>
      </c>
      <c r="O3038" s="542" t="s">
        <v>675</v>
      </c>
      <c r="P3038" s="537">
        <v>46</v>
      </c>
      <c r="Q3038" s="541" t="s">
        <v>188</v>
      </c>
      <c r="R3038" s="541" t="s">
        <v>239</v>
      </c>
      <c r="S3038" s="543">
        <f>'Report 1'!$AY$18</f>
        <v>0</v>
      </c>
      <c r="T3038" s="544">
        <f>'Report 1'!$AY$66</f>
        <v>0</v>
      </c>
      <c r="U3038" s="545">
        <f>'Report 1'!$AY$152</f>
        <v>0</v>
      </c>
    </row>
    <row r="3039" spans="2:21">
      <c r="B3039" s="535" t="s">
        <v>669</v>
      </c>
      <c r="C3039" s="536">
        <v>1</v>
      </c>
      <c r="D3039" s="537" t="str">
        <f>'Information Input'!$M$14</f>
        <v xml:space="preserve">      -      </v>
      </c>
      <c r="E3039" s="537" t="s">
        <v>138</v>
      </c>
      <c r="F3039" s="538">
        <f t="shared" si="372"/>
        <v>43739</v>
      </c>
      <c r="G3039" s="538">
        <f t="shared" si="373"/>
        <v>43830</v>
      </c>
      <c r="H3039" s="538">
        <f>'Information Input'!$H$35</f>
        <v>43555</v>
      </c>
      <c r="I3039" s="537" t="str">
        <f>'Information Input'!$J$22</f>
        <v>Quarterly</v>
      </c>
      <c r="J3039" s="538">
        <f>'Information Input'!$H$30</f>
        <v>43555</v>
      </c>
      <c r="K3039" s="537">
        <f>'Information Input'!$J$18</f>
        <v>2019</v>
      </c>
      <c r="L3039" s="539" t="s">
        <v>103</v>
      </c>
      <c r="M3039" s="540" t="s">
        <v>242</v>
      </c>
      <c r="N3039" s="541" t="s">
        <v>242</v>
      </c>
      <c r="O3039" s="542" t="s">
        <v>675</v>
      </c>
      <c r="P3039" s="537">
        <v>47</v>
      </c>
      <c r="Q3039" s="541" t="s">
        <v>189</v>
      </c>
      <c r="R3039" s="541" t="s">
        <v>239</v>
      </c>
      <c r="S3039" s="543">
        <f>'Report 1'!$AY$18</f>
        <v>0</v>
      </c>
      <c r="T3039" s="544">
        <f>'Report 1'!$AY$67</f>
        <v>0</v>
      </c>
      <c r="U3039" s="545">
        <f>'Report 1'!$AY$153</f>
        <v>0</v>
      </c>
    </row>
    <row r="3040" spans="2:21">
      <c r="B3040" s="535" t="s">
        <v>669</v>
      </c>
      <c r="C3040" s="536">
        <v>1</v>
      </c>
      <c r="D3040" s="537" t="str">
        <f>'Information Input'!$M$14</f>
        <v xml:space="preserve">      -      </v>
      </c>
      <c r="E3040" s="537" t="s">
        <v>138</v>
      </c>
      <c r="F3040" s="538">
        <f t="shared" si="372"/>
        <v>43739</v>
      </c>
      <c r="G3040" s="538">
        <f t="shared" si="373"/>
        <v>43830</v>
      </c>
      <c r="H3040" s="538">
        <f>'Information Input'!$H$35</f>
        <v>43555</v>
      </c>
      <c r="I3040" s="537" t="str">
        <f>'Information Input'!$J$22</f>
        <v>Quarterly</v>
      </c>
      <c r="J3040" s="538">
        <f>'Information Input'!$H$30</f>
        <v>43555</v>
      </c>
      <c r="K3040" s="537">
        <f>'Information Input'!$J$18</f>
        <v>2019</v>
      </c>
      <c r="L3040" s="539" t="s">
        <v>103</v>
      </c>
      <c r="M3040" s="540" t="s">
        <v>242</v>
      </c>
      <c r="N3040" s="541" t="s">
        <v>242</v>
      </c>
      <c r="O3040" s="542" t="s">
        <v>675</v>
      </c>
      <c r="P3040" s="537">
        <v>48</v>
      </c>
      <c r="Q3040" s="541" t="s">
        <v>190</v>
      </c>
      <c r="R3040" s="541" t="s">
        <v>239</v>
      </c>
      <c r="S3040" s="543">
        <f>'Report 1'!$AY$18</f>
        <v>0</v>
      </c>
      <c r="T3040" s="544">
        <f>'Report 1'!$AY$68</f>
        <v>0</v>
      </c>
      <c r="U3040" s="545">
        <f>'Report 1'!$AY$154</f>
        <v>0</v>
      </c>
    </row>
    <row r="3041" spans="2:21">
      <c r="B3041" s="535" t="s">
        <v>669</v>
      </c>
      <c r="C3041" s="536">
        <v>1</v>
      </c>
      <c r="D3041" s="537" t="str">
        <f>'Information Input'!$M$14</f>
        <v xml:space="preserve">      -      </v>
      </c>
      <c r="E3041" s="537" t="s">
        <v>138</v>
      </c>
      <c r="F3041" s="538">
        <f t="shared" si="372"/>
        <v>43739</v>
      </c>
      <c r="G3041" s="538">
        <f t="shared" si="373"/>
        <v>43830</v>
      </c>
      <c r="H3041" s="538">
        <f>'Information Input'!$H$35</f>
        <v>43555</v>
      </c>
      <c r="I3041" s="537" t="str">
        <f>'Information Input'!$J$22</f>
        <v>Quarterly</v>
      </c>
      <c r="J3041" s="538">
        <f>'Information Input'!$H$30</f>
        <v>43555</v>
      </c>
      <c r="K3041" s="537">
        <f>'Information Input'!$J$18</f>
        <v>2019</v>
      </c>
      <c r="L3041" s="539" t="s">
        <v>103</v>
      </c>
      <c r="M3041" s="540" t="s">
        <v>242</v>
      </c>
      <c r="N3041" s="541" t="s">
        <v>242</v>
      </c>
      <c r="O3041" s="542" t="s">
        <v>675</v>
      </c>
      <c r="P3041" s="537">
        <v>49</v>
      </c>
      <c r="Q3041" s="541" t="s">
        <v>191</v>
      </c>
      <c r="R3041" s="541" t="s">
        <v>239</v>
      </c>
      <c r="S3041" s="543">
        <f>'Report 1'!$AY$18</f>
        <v>0</v>
      </c>
      <c r="T3041" s="544">
        <f>'Report 1'!$AY$69</f>
        <v>0</v>
      </c>
      <c r="U3041" s="545">
        <f>'Report 1'!$AY$155</f>
        <v>0</v>
      </c>
    </row>
    <row r="3042" spans="2:21">
      <c r="B3042" s="535" t="s">
        <v>669</v>
      </c>
      <c r="C3042" s="536">
        <v>1</v>
      </c>
      <c r="D3042" s="537" t="str">
        <f>'Information Input'!$M$14</f>
        <v xml:space="preserve">      -      </v>
      </c>
      <c r="E3042" s="537" t="s">
        <v>138</v>
      </c>
      <c r="F3042" s="538">
        <f t="shared" si="372"/>
        <v>43739</v>
      </c>
      <c r="G3042" s="538">
        <f t="shared" si="373"/>
        <v>43830</v>
      </c>
      <c r="H3042" s="538">
        <f>'Information Input'!$H$35</f>
        <v>43555</v>
      </c>
      <c r="I3042" s="537" t="str">
        <f>'Information Input'!$J$22</f>
        <v>Quarterly</v>
      </c>
      <c r="J3042" s="538">
        <f>'Information Input'!$H$30</f>
        <v>43555</v>
      </c>
      <c r="K3042" s="537">
        <f>'Information Input'!$J$18</f>
        <v>2019</v>
      </c>
      <c r="L3042" s="539" t="s">
        <v>103</v>
      </c>
      <c r="M3042" s="540" t="s">
        <v>242</v>
      </c>
      <c r="N3042" s="541" t="s">
        <v>242</v>
      </c>
      <c r="O3042" s="542" t="s">
        <v>675</v>
      </c>
      <c r="P3042" s="537">
        <v>50</v>
      </c>
      <c r="Q3042" s="541" t="s">
        <v>192</v>
      </c>
      <c r="R3042" s="541" t="s">
        <v>239</v>
      </c>
      <c r="S3042" s="543">
        <f>'Report 1'!$AY$18</f>
        <v>0</v>
      </c>
      <c r="T3042" s="544">
        <f>'Report 1'!$AY$70</f>
        <v>0</v>
      </c>
      <c r="U3042" s="545">
        <f>'Report 1'!$AY$156</f>
        <v>0</v>
      </c>
    </row>
    <row r="3043" spans="2:21">
      <c r="B3043" s="535" t="s">
        <v>669</v>
      </c>
      <c r="C3043" s="536">
        <v>1</v>
      </c>
      <c r="D3043" s="537" t="str">
        <f>'Information Input'!$M$14</f>
        <v xml:space="preserve">      -      </v>
      </c>
      <c r="E3043" s="537" t="s">
        <v>138</v>
      </c>
      <c r="F3043" s="538">
        <f t="shared" si="372"/>
        <v>43739</v>
      </c>
      <c r="G3043" s="538">
        <f t="shared" si="373"/>
        <v>43830</v>
      </c>
      <c r="H3043" s="538">
        <f>'Information Input'!$H$35</f>
        <v>43555</v>
      </c>
      <c r="I3043" s="537" t="str">
        <f>'Information Input'!$J$22</f>
        <v>Quarterly</v>
      </c>
      <c r="J3043" s="538">
        <f>'Information Input'!$H$30</f>
        <v>43555</v>
      </c>
      <c r="K3043" s="537">
        <f>'Information Input'!$J$18</f>
        <v>2019</v>
      </c>
      <c r="L3043" s="539" t="s">
        <v>103</v>
      </c>
      <c r="M3043" s="540" t="s">
        <v>242</v>
      </c>
      <c r="N3043" s="541" t="s">
        <v>242</v>
      </c>
      <c r="O3043" s="542" t="s">
        <v>675</v>
      </c>
      <c r="P3043" s="537">
        <v>51</v>
      </c>
      <c r="Q3043" s="541" t="s">
        <v>193</v>
      </c>
      <c r="R3043" s="541" t="s">
        <v>239</v>
      </c>
      <c r="S3043" s="543">
        <f>'Report 1'!$AY$18</f>
        <v>0</v>
      </c>
      <c r="T3043" s="544">
        <f>'Report 1'!$AY$71</f>
        <v>0</v>
      </c>
      <c r="U3043" s="545">
        <f>'Report 1'!$AY$157</f>
        <v>0</v>
      </c>
    </row>
    <row r="3044" spans="2:21">
      <c r="B3044" s="535" t="s">
        <v>669</v>
      </c>
      <c r="C3044" s="536">
        <v>1</v>
      </c>
      <c r="D3044" s="537" t="str">
        <f>'Information Input'!$M$14</f>
        <v xml:space="preserve">      -      </v>
      </c>
      <c r="E3044" s="537" t="s">
        <v>138</v>
      </c>
      <c r="F3044" s="538">
        <f t="shared" si="372"/>
        <v>43739</v>
      </c>
      <c r="G3044" s="538">
        <f t="shared" si="373"/>
        <v>43830</v>
      </c>
      <c r="H3044" s="538">
        <f>'Information Input'!$H$35</f>
        <v>43555</v>
      </c>
      <c r="I3044" s="537" t="str">
        <f>'Information Input'!$J$22</f>
        <v>Quarterly</v>
      </c>
      <c r="J3044" s="538">
        <f>'Information Input'!$H$30</f>
        <v>43555</v>
      </c>
      <c r="K3044" s="537">
        <f>'Information Input'!$J$18</f>
        <v>2019</v>
      </c>
      <c r="L3044" s="539" t="s">
        <v>103</v>
      </c>
      <c r="M3044" s="540" t="s">
        <v>242</v>
      </c>
      <c r="N3044" s="541" t="s">
        <v>242</v>
      </c>
      <c r="O3044" s="542" t="s">
        <v>674</v>
      </c>
      <c r="P3044" s="537">
        <v>52</v>
      </c>
      <c r="Q3044" s="541" t="s">
        <v>194</v>
      </c>
      <c r="R3044" s="541" t="s">
        <v>239</v>
      </c>
      <c r="S3044" s="543">
        <f>'Report 1'!$AY$18</f>
        <v>0</v>
      </c>
      <c r="T3044" s="544">
        <f>'Report 1'!$AY$72</f>
        <v>0</v>
      </c>
      <c r="U3044" s="545">
        <f>'Report 1'!$AY$158</f>
        <v>0</v>
      </c>
    </row>
    <row r="3045" spans="2:21">
      <c r="B3045" s="535" t="s">
        <v>669</v>
      </c>
      <c r="C3045" s="536">
        <v>1</v>
      </c>
      <c r="D3045" s="537" t="str">
        <f>'Information Input'!$M$14</f>
        <v xml:space="preserve">      -      </v>
      </c>
      <c r="E3045" s="537" t="s">
        <v>138</v>
      </c>
      <c r="F3045" s="538">
        <f t="shared" si="372"/>
        <v>43739</v>
      </c>
      <c r="G3045" s="538">
        <f t="shared" si="373"/>
        <v>43830</v>
      </c>
      <c r="H3045" s="538">
        <f>'Information Input'!$H$35</f>
        <v>43555</v>
      </c>
      <c r="I3045" s="537" t="str">
        <f>'Information Input'!$J$22</f>
        <v>Quarterly</v>
      </c>
      <c r="J3045" s="538">
        <f>'Information Input'!$H$30</f>
        <v>43555</v>
      </c>
      <c r="K3045" s="537">
        <f>'Information Input'!$J$18</f>
        <v>2019</v>
      </c>
      <c r="L3045" s="539" t="s">
        <v>103</v>
      </c>
      <c r="M3045" s="540" t="s">
        <v>242</v>
      </c>
      <c r="N3045" s="541" t="s">
        <v>242</v>
      </c>
      <c r="O3045" s="542" t="s">
        <v>676</v>
      </c>
      <c r="P3045" s="537">
        <v>53</v>
      </c>
      <c r="Q3045" s="541" t="s">
        <v>195</v>
      </c>
      <c r="R3045" s="541" t="s">
        <v>677</v>
      </c>
      <c r="S3045" s="543">
        <f>'Report 1'!$AY$18</f>
        <v>0</v>
      </c>
      <c r="T3045" s="544">
        <f>'Report 1'!$AY$73</f>
        <v>0</v>
      </c>
      <c r="U3045" s="545">
        <f>'Report 1'!$AY$159</f>
        <v>0</v>
      </c>
    </row>
    <row r="3046" spans="2:21">
      <c r="B3046" s="535" t="s">
        <v>669</v>
      </c>
      <c r="C3046" s="536">
        <v>1</v>
      </c>
      <c r="D3046" s="537" t="str">
        <f>'Information Input'!$M$14</f>
        <v xml:space="preserve">      -      </v>
      </c>
      <c r="E3046" s="537" t="s">
        <v>138</v>
      </c>
      <c r="F3046" s="538">
        <f t="shared" si="372"/>
        <v>43739</v>
      </c>
      <c r="G3046" s="538">
        <f t="shared" si="373"/>
        <v>43830</v>
      </c>
      <c r="H3046" s="538">
        <f>'Information Input'!$H$35</f>
        <v>43555</v>
      </c>
      <c r="I3046" s="537" t="str">
        <f>'Information Input'!$J$22</f>
        <v>Quarterly</v>
      </c>
      <c r="J3046" s="538">
        <f>'Information Input'!$H$30</f>
        <v>43555</v>
      </c>
      <c r="K3046" s="537">
        <f>'Information Input'!$J$18</f>
        <v>2019</v>
      </c>
      <c r="L3046" s="539" t="s">
        <v>103</v>
      </c>
      <c r="M3046" s="540" t="s">
        <v>242</v>
      </c>
      <c r="N3046" s="541" t="s">
        <v>242</v>
      </c>
      <c r="O3046" s="542" t="s">
        <v>676</v>
      </c>
      <c r="P3046" s="537">
        <v>54</v>
      </c>
      <c r="Q3046" s="541" t="s">
        <v>196</v>
      </c>
      <c r="R3046" s="541" t="s">
        <v>677</v>
      </c>
      <c r="S3046" s="543">
        <f>'Report 1'!$AY$18</f>
        <v>0</v>
      </c>
      <c r="T3046" s="544">
        <f>'Report 1'!$AY$74</f>
        <v>0</v>
      </c>
      <c r="U3046" s="545">
        <f>'Report 1'!$AY$160</f>
        <v>0</v>
      </c>
    </row>
    <row r="3047" spans="2:21">
      <c r="B3047" s="535" t="s">
        <v>669</v>
      </c>
      <c r="C3047" s="536">
        <v>1</v>
      </c>
      <c r="D3047" s="537" t="str">
        <f>'Information Input'!$M$14</f>
        <v xml:space="preserve">      -      </v>
      </c>
      <c r="E3047" s="537" t="s">
        <v>138</v>
      </c>
      <c r="F3047" s="538">
        <f t="shared" si="372"/>
        <v>43739</v>
      </c>
      <c r="G3047" s="538">
        <f t="shared" si="373"/>
        <v>43830</v>
      </c>
      <c r="H3047" s="538">
        <f>'Information Input'!$H$35</f>
        <v>43555</v>
      </c>
      <c r="I3047" s="537" t="str">
        <f>'Information Input'!$J$22</f>
        <v>Quarterly</v>
      </c>
      <c r="J3047" s="538">
        <f>'Information Input'!$H$30</f>
        <v>43555</v>
      </c>
      <c r="K3047" s="537">
        <f>'Information Input'!$J$18</f>
        <v>2019</v>
      </c>
      <c r="L3047" s="539" t="s">
        <v>103</v>
      </c>
      <c r="M3047" s="540" t="s">
        <v>242</v>
      </c>
      <c r="N3047" s="541" t="s">
        <v>242</v>
      </c>
      <c r="O3047" s="542" t="s">
        <v>676</v>
      </c>
      <c r="P3047" s="537">
        <v>55</v>
      </c>
      <c r="Q3047" s="541" t="s">
        <v>197</v>
      </c>
      <c r="R3047" s="541" t="s">
        <v>677</v>
      </c>
      <c r="S3047" s="543">
        <f>'Report 1'!$AY$18</f>
        <v>0</v>
      </c>
      <c r="T3047" s="544">
        <f>'Report 1'!$AY$75</f>
        <v>0</v>
      </c>
      <c r="U3047" s="545">
        <f>'Report 1'!$AY$161</f>
        <v>0</v>
      </c>
    </row>
    <row r="3048" spans="2:21">
      <c r="B3048" s="535" t="s">
        <v>669</v>
      </c>
      <c r="C3048" s="536">
        <v>1</v>
      </c>
      <c r="D3048" s="537" t="str">
        <f>'Information Input'!$M$14</f>
        <v xml:space="preserve">      -      </v>
      </c>
      <c r="E3048" s="537" t="s">
        <v>138</v>
      </c>
      <c r="F3048" s="538">
        <f t="shared" si="372"/>
        <v>43739</v>
      </c>
      <c r="G3048" s="538">
        <f t="shared" si="373"/>
        <v>43830</v>
      </c>
      <c r="H3048" s="538">
        <f>'Information Input'!$H$35</f>
        <v>43555</v>
      </c>
      <c r="I3048" s="537" t="str">
        <f>'Information Input'!$J$22</f>
        <v>Quarterly</v>
      </c>
      <c r="J3048" s="538">
        <f>'Information Input'!$H$30</f>
        <v>43555</v>
      </c>
      <c r="K3048" s="537">
        <f>'Information Input'!$J$18</f>
        <v>2019</v>
      </c>
      <c r="L3048" s="539" t="s">
        <v>103</v>
      </c>
      <c r="M3048" s="540" t="s">
        <v>242</v>
      </c>
      <c r="N3048" s="541" t="s">
        <v>242</v>
      </c>
      <c r="O3048" s="542" t="s">
        <v>676</v>
      </c>
      <c r="P3048" s="537">
        <v>56</v>
      </c>
      <c r="Q3048" s="541" t="s">
        <v>198</v>
      </c>
      <c r="R3048" s="541" t="s">
        <v>239</v>
      </c>
      <c r="S3048" s="543">
        <f>'Report 1'!$AY$18</f>
        <v>0</v>
      </c>
      <c r="T3048" s="544">
        <f>'Report 1'!$AY$76</f>
        <v>0</v>
      </c>
      <c r="U3048" s="545">
        <f>'Report 1'!$AY$162</f>
        <v>0</v>
      </c>
    </row>
    <row r="3049" spans="2:21">
      <c r="B3049" s="535" t="s">
        <v>669</v>
      </c>
      <c r="C3049" s="536">
        <v>1</v>
      </c>
      <c r="D3049" s="537" t="str">
        <f>'Information Input'!$M$14</f>
        <v xml:space="preserve">      -      </v>
      </c>
      <c r="E3049" s="537" t="s">
        <v>138</v>
      </c>
      <c r="F3049" s="538">
        <f t="shared" si="372"/>
        <v>43739</v>
      </c>
      <c r="G3049" s="538">
        <f t="shared" si="373"/>
        <v>43830</v>
      </c>
      <c r="H3049" s="538">
        <f>'Information Input'!$H$35</f>
        <v>43555</v>
      </c>
      <c r="I3049" s="537" t="str">
        <f>'Information Input'!$J$22</f>
        <v>Quarterly</v>
      </c>
      <c r="J3049" s="538">
        <f>'Information Input'!$H$30</f>
        <v>43555</v>
      </c>
      <c r="K3049" s="537">
        <f>'Information Input'!$J$18</f>
        <v>2019</v>
      </c>
      <c r="L3049" s="539" t="s">
        <v>103</v>
      </c>
      <c r="M3049" s="540" t="s">
        <v>242</v>
      </c>
      <c r="N3049" s="541" t="s">
        <v>242</v>
      </c>
      <c r="O3049" s="542" t="s">
        <v>674</v>
      </c>
      <c r="P3049" s="537">
        <v>57</v>
      </c>
      <c r="Q3049" s="541" t="s">
        <v>199</v>
      </c>
      <c r="R3049" s="542" t="s">
        <v>239</v>
      </c>
      <c r="S3049" s="543">
        <f>'Report 1'!$AY$18</f>
        <v>0</v>
      </c>
      <c r="T3049" s="544">
        <f>'Report 1'!$AY$77</f>
        <v>0</v>
      </c>
      <c r="U3049" s="545">
        <f>'Report 1'!$AY$163</f>
        <v>0</v>
      </c>
    </row>
    <row r="3050" spans="2:21">
      <c r="B3050" s="535" t="s">
        <v>669</v>
      </c>
      <c r="C3050" s="536">
        <v>1</v>
      </c>
      <c r="D3050" s="537" t="str">
        <f>'Information Input'!$M$14</f>
        <v xml:space="preserve">      -      </v>
      </c>
      <c r="E3050" s="537" t="s">
        <v>138</v>
      </c>
      <c r="F3050" s="538">
        <f t="shared" si="372"/>
        <v>43739</v>
      </c>
      <c r="G3050" s="538">
        <f t="shared" si="373"/>
        <v>43830</v>
      </c>
      <c r="H3050" s="538">
        <f>'Information Input'!$H$35</f>
        <v>43555</v>
      </c>
      <c r="I3050" s="537" t="str">
        <f>'Information Input'!$J$22</f>
        <v>Quarterly</v>
      </c>
      <c r="J3050" s="538">
        <f>'Information Input'!$H$30</f>
        <v>43555</v>
      </c>
      <c r="K3050" s="537">
        <f>'Information Input'!$J$18</f>
        <v>2019</v>
      </c>
      <c r="L3050" s="539" t="s">
        <v>103</v>
      </c>
      <c r="M3050" s="540" t="s">
        <v>242</v>
      </c>
      <c r="N3050" s="541" t="s">
        <v>242</v>
      </c>
      <c r="O3050" s="542" t="s">
        <v>678</v>
      </c>
      <c r="P3050" s="537">
        <v>58</v>
      </c>
      <c r="Q3050" s="541" t="s">
        <v>201</v>
      </c>
      <c r="R3050" s="542" t="s">
        <v>239</v>
      </c>
      <c r="S3050" s="543">
        <f>'Report 1'!$AY$18</f>
        <v>0</v>
      </c>
      <c r="T3050" s="544">
        <f>'Report 1'!$AY$79</f>
        <v>0</v>
      </c>
      <c r="U3050" s="545">
        <f>'Report 1'!$AY$165</f>
        <v>0</v>
      </c>
    </row>
    <row r="3051" spans="2:21">
      <c r="B3051" s="535" t="s">
        <v>669</v>
      </c>
      <c r="C3051" s="536">
        <v>1</v>
      </c>
      <c r="D3051" s="537" t="str">
        <f>'Information Input'!$M$14</f>
        <v xml:space="preserve">      -      </v>
      </c>
      <c r="E3051" s="537" t="s">
        <v>138</v>
      </c>
      <c r="F3051" s="538">
        <f t="shared" si="372"/>
        <v>43739</v>
      </c>
      <c r="G3051" s="538">
        <f t="shared" si="373"/>
        <v>43830</v>
      </c>
      <c r="H3051" s="538">
        <f>'Information Input'!$H$35</f>
        <v>43555</v>
      </c>
      <c r="I3051" s="537" t="str">
        <f>'Information Input'!$J$22</f>
        <v>Quarterly</v>
      </c>
      <c r="J3051" s="538">
        <f>'Information Input'!$H$30</f>
        <v>43555</v>
      </c>
      <c r="K3051" s="537">
        <f>'Information Input'!$J$18</f>
        <v>2019</v>
      </c>
      <c r="L3051" s="539" t="s">
        <v>103</v>
      </c>
      <c r="M3051" s="540" t="s">
        <v>242</v>
      </c>
      <c r="N3051" s="541" t="s">
        <v>242</v>
      </c>
      <c r="O3051" s="542" t="s">
        <v>678</v>
      </c>
      <c r="P3051" s="537">
        <v>59</v>
      </c>
      <c r="Q3051" s="541" t="s">
        <v>202</v>
      </c>
      <c r="R3051" s="542" t="s">
        <v>239</v>
      </c>
      <c r="S3051" s="543">
        <f>'Report 1'!$AY$18</f>
        <v>0</v>
      </c>
      <c r="T3051" s="544">
        <f>'Report 1'!$AY$80</f>
        <v>0</v>
      </c>
      <c r="U3051" s="545">
        <f>'Report 1'!$AY$166</f>
        <v>0</v>
      </c>
    </row>
    <row r="3052" spans="2:21">
      <c r="B3052" s="535" t="s">
        <v>669</v>
      </c>
      <c r="C3052" s="536">
        <v>1</v>
      </c>
      <c r="D3052" s="537" t="str">
        <f>'Information Input'!$M$14</f>
        <v xml:space="preserve">      -      </v>
      </c>
      <c r="E3052" s="537" t="s">
        <v>138</v>
      </c>
      <c r="F3052" s="538">
        <f t="shared" si="372"/>
        <v>43739</v>
      </c>
      <c r="G3052" s="538">
        <f t="shared" si="373"/>
        <v>43830</v>
      </c>
      <c r="H3052" s="538">
        <f>'Information Input'!$H$35</f>
        <v>43555</v>
      </c>
      <c r="I3052" s="537" t="str">
        <f>'Information Input'!$J$22</f>
        <v>Quarterly</v>
      </c>
      <c r="J3052" s="538">
        <f>'Information Input'!$H$30</f>
        <v>43555</v>
      </c>
      <c r="K3052" s="537">
        <f>'Information Input'!$J$18</f>
        <v>2019</v>
      </c>
      <c r="L3052" s="539" t="s">
        <v>103</v>
      </c>
      <c r="M3052" s="540" t="s">
        <v>242</v>
      </c>
      <c r="N3052" s="541" t="s">
        <v>242</v>
      </c>
      <c r="O3052" s="542" t="s">
        <v>678</v>
      </c>
      <c r="P3052" s="537">
        <v>60</v>
      </c>
      <c r="Q3052" s="541" t="s">
        <v>203</v>
      </c>
      <c r="R3052" s="541" t="s">
        <v>239</v>
      </c>
      <c r="S3052" s="543">
        <f>'Report 1'!$AY$18</f>
        <v>0</v>
      </c>
      <c r="T3052" s="544">
        <f>'Report 1'!$AY$81</f>
        <v>0</v>
      </c>
      <c r="U3052" s="545">
        <f>'Report 1'!$AY$167</f>
        <v>0</v>
      </c>
    </row>
    <row r="3053" spans="2:21">
      <c r="B3053" s="535" t="s">
        <v>669</v>
      </c>
      <c r="C3053" s="536">
        <v>1</v>
      </c>
      <c r="D3053" s="537" t="str">
        <f>'Information Input'!$M$14</f>
        <v xml:space="preserve">      -      </v>
      </c>
      <c r="E3053" s="537" t="s">
        <v>138</v>
      </c>
      <c r="F3053" s="538">
        <f t="shared" si="372"/>
        <v>43739</v>
      </c>
      <c r="G3053" s="538">
        <f t="shared" si="373"/>
        <v>43830</v>
      </c>
      <c r="H3053" s="538">
        <f>'Information Input'!$H$35</f>
        <v>43555</v>
      </c>
      <c r="I3053" s="537" t="str">
        <f>'Information Input'!$J$22</f>
        <v>Quarterly</v>
      </c>
      <c r="J3053" s="538">
        <f>'Information Input'!$H$30</f>
        <v>43555</v>
      </c>
      <c r="K3053" s="537">
        <f>'Information Input'!$J$18</f>
        <v>2019</v>
      </c>
      <c r="L3053" s="539" t="s">
        <v>103</v>
      </c>
      <c r="M3053" s="540" t="s">
        <v>242</v>
      </c>
      <c r="N3053" s="541" t="s">
        <v>242</v>
      </c>
      <c r="O3053" s="542" t="s">
        <v>678</v>
      </c>
      <c r="P3053" s="537">
        <v>61</v>
      </c>
      <c r="Q3053" s="541" t="s">
        <v>204</v>
      </c>
      <c r="R3053" s="541" t="s">
        <v>239</v>
      </c>
      <c r="S3053" s="543">
        <f>'Report 1'!$AY$18</f>
        <v>0</v>
      </c>
      <c r="T3053" s="544">
        <f>'Report 1'!$AY$82</f>
        <v>0</v>
      </c>
      <c r="U3053" s="545">
        <f>'Report 1'!$AY$168</f>
        <v>0</v>
      </c>
    </row>
    <row r="3054" spans="2:21">
      <c r="B3054" s="535" t="s">
        <v>669</v>
      </c>
      <c r="C3054" s="536">
        <v>1</v>
      </c>
      <c r="D3054" s="537" t="str">
        <f>'Information Input'!$M$14</f>
        <v xml:space="preserve">      -      </v>
      </c>
      <c r="E3054" s="537" t="s">
        <v>138</v>
      </c>
      <c r="F3054" s="538">
        <f t="shared" si="372"/>
        <v>43739</v>
      </c>
      <c r="G3054" s="538">
        <f t="shared" si="373"/>
        <v>43830</v>
      </c>
      <c r="H3054" s="538">
        <f>'Information Input'!$H$35</f>
        <v>43555</v>
      </c>
      <c r="I3054" s="537" t="str">
        <f>'Information Input'!$J$22</f>
        <v>Quarterly</v>
      </c>
      <c r="J3054" s="538">
        <f>'Information Input'!$H$30</f>
        <v>43555</v>
      </c>
      <c r="K3054" s="537">
        <f>'Information Input'!$J$18</f>
        <v>2019</v>
      </c>
      <c r="L3054" s="539" t="s">
        <v>103</v>
      </c>
      <c r="M3054" s="540" t="s">
        <v>242</v>
      </c>
      <c r="N3054" s="541" t="s">
        <v>242</v>
      </c>
      <c r="O3054" s="542" t="s">
        <v>678</v>
      </c>
      <c r="P3054" s="537">
        <v>62</v>
      </c>
      <c r="Q3054" s="541" t="s">
        <v>204</v>
      </c>
      <c r="R3054" s="541" t="s">
        <v>239</v>
      </c>
      <c r="S3054" s="543">
        <f>'Report 1'!$AY$18</f>
        <v>0</v>
      </c>
      <c r="T3054" s="544">
        <f>'Report 1'!$AY$83</f>
        <v>0</v>
      </c>
      <c r="U3054" s="545">
        <f>'Report 1'!$AY$169</f>
        <v>0</v>
      </c>
    </row>
    <row r="3055" spans="2:21">
      <c r="B3055" s="535" t="s">
        <v>669</v>
      </c>
      <c r="C3055" s="536">
        <v>1</v>
      </c>
      <c r="D3055" s="537" t="str">
        <f>'Information Input'!$M$14</f>
        <v xml:space="preserve">      -      </v>
      </c>
      <c r="E3055" s="537" t="s">
        <v>138</v>
      </c>
      <c r="F3055" s="538">
        <f t="shared" si="372"/>
        <v>43739</v>
      </c>
      <c r="G3055" s="538">
        <f t="shared" si="373"/>
        <v>43830</v>
      </c>
      <c r="H3055" s="538">
        <f>'Information Input'!$H$35</f>
        <v>43555</v>
      </c>
      <c r="I3055" s="537" t="str">
        <f>'Information Input'!$J$22</f>
        <v>Quarterly</v>
      </c>
      <c r="J3055" s="538">
        <f>'Information Input'!$H$30</f>
        <v>43555</v>
      </c>
      <c r="K3055" s="537">
        <f>'Information Input'!$J$18</f>
        <v>2019</v>
      </c>
      <c r="L3055" s="539" t="s">
        <v>103</v>
      </c>
      <c r="M3055" s="540" t="s">
        <v>242</v>
      </c>
      <c r="N3055" s="541" t="s">
        <v>242</v>
      </c>
      <c r="O3055" s="542" t="s">
        <v>674</v>
      </c>
      <c r="P3055" s="537">
        <v>63</v>
      </c>
      <c r="Q3055" s="541" t="s">
        <v>205</v>
      </c>
      <c r="R3055" s="541" t="s">
        <v>239</v>
      </c>
      <c r="S3055" s="543">
        <f>'Report 1'!$AY$18</f>
        <v>0</v>
      </c>
      <c r="T3055" s="544">
        <f>'Report 1'!$AY$84</f>
        <v>0</v>
      </c>
      <c r="U3055" s="545">
        <f>'Report 1'!$AY$170</f>
        <v>0</v>
      </c>
    </row>
    <row r="3056" spans="2:21">
      <c r="B3056" s="535" t="s">
        <v>669</v>
      </c>
      <c r="C3056" s="536">
        <v>1</v>
      </c>
      <c r="D3056" s="537" t="str">
        <f>'Information Input'!$M$14</f>
        <v xml:space="preserve">      -      </v>
      </c>
      <c r="E3056" s="537" t="s">
        <v>138</v>
      </c>
      <c r="F3056" s="538">
        <f t="shared" si="372"/>
        <v>43739</v>
      </c>
      <c r="G3056" s="538">
        <f t="shared" si="373"/>
        <v>43830</v>
      </c>
      <c r="H3056" s="538">
        <f>'Information Input'!$H$35</f>
        <v>43555</v>
      </c>
      <c r="I3056" s="537" t="str">
        <f>'Information Input'!$J$22</f>
        <v>Quarterly</v>
      </c>
      <c r="J3056" s="538">
        <f>'Information Input'!$H$30</f>
        <v>43555</v>
      </c>
      <c r="K3056" s="537">
        <f>'Information Input'!$J$18</f>
        <v>2019</v>
      </c>
      <c r="L3056" s="539" t="s">
        <v>103</v>
      </c>
      <c r="M3056" s="540" t="s">
        <v>242</v>
      </c>
      <c r="N3056" s="541" t="s">
        <v>242</v>
      </c>
      <c r="O3056" s="542" t="s">
        <v>674</v>
      </c>
      <c r="P3056" s="537">
        <v>64</v>
      </c>
      <c r="Q3056" s="541" t="s">
        <v>206</v>
      </c>
      <c r="R3056" s="541" t="s">
        <v>239</v>
      </c>
      <c r="S3056" s="543">
        <f>'Report 1'!$AY$18</f>
        <v>0</v>
      </c>
      <c r="T3056" s="544">
        <f>'Report 1'!$AY$85</f>
        <v>0</v>
      </c>
      <c r="U3056" s="545">
        <f>'Report 1'!$AY$171</f>
        <v>0</v>
      </c>
    </row>
    <row r="3057" spans="2:21">
      <c r="B3057" s="535" t="s">
        <v>669</v>
      </c>
      <c r="C3057" s="536">
        <v>1</v>
      </c>
      <c r="D3057" s="537" t="str">
        <f>'Information Input'!$M$14</f>
        <v xml:space="preserve">      -      </v>
      </c>
      <c r="E3057" s="537" t="s">
        <v>138</v>
      </c>
      <c r="F3057" s="538">
        <f t="shared" si="372"/>
        <v>43739</v>
      </c>
      <c r="G3057" s="538">
        <f t="shared" si="373"/>
        <v>43830</v>
      </c>
      <c r="H3057" s="538">
        <f>'Information Input'!$H$35</f>
        <v>43555</v>
      </c>
      <c r="I3057" s="537" t="str">
        <f>'Information Input'!$J$22</f>
        <v>Quarterly</v>
      </c>
      <c r="J3057" s="538">
        <f>'Information Input'!$H$30</f>
        <v>43555</v>
      </c>
      <c r="K3057" s="537">
        <f>'Information Input'!$J$18</f>
        <v>2019</v>
      </c>
      <c r="L3057" s="539" t="s">
        <v>103</v>
      </c>
      <c r="M3057" s="540" t="s">
        <v>242</v>
      </c>
      <c r="N3057" s="541" t="s">
        <v>242</v>
      </c>
      <c r="O3057" s="542" t="s">
        <v>674</v>
      </c>
      <c r="P3057" s="537">
        <v>65</v>
      </c>
      <c r="Q3057" s="541" t="s">
        <v>207</v>
      </c>
      <c r="R3057" s="541" t="s">
        <v>239</v>
      </c>
      <c r="S3057" s="543">
        <f>'Report 1'!$AY$18</f>
        <v>0</v>
      </c>
      <c r="T3057" s="544">
        <f>'Report 1'!$AY$86</f>
        <v>0</v>
      </c>
      <c r="U3057" s="545">
        <f>'Report 1'!$AY$172</f>
        <v>0</v>
      </c>
    </row>
    <row r="3058" spans="2:21">
      <c r="B3058" s="535" t="s">
        <v>669</v>
      </c>
      <c r="C3058" s="536">
        <v>1</v>
      </c>
      <c r="D3058" s="537" t="str">
        <f>'Information Input'!$M$14</f>
        <v xml:space="preserve">      -      </v>
      </c>
      <c r="E3058" s="537" t="s">
        <v>138</v>
      </c>
      <c r="F3058" s="538">
        <f t="shared" si="372"/>
        <v>43739</v>
      </c>
      <c r="G3058" s="538">
        <f t="shared" si="373"/>
        <v>43830</v>
      </c>
      <c r="H3058" s="538">
        <f>'Information Input'!$H$35</f>
        <v>43555</v>
      </c>
      <c r="I3058" s="537" t="str">
        <f>'Information Input'!$J$22</f>
        <v>Quarterly</v>
      </c>
      <c r="J3058" s="538">
        <f>'Information Input'!$H$30</f>
        <v>43555</v>
      </c>
      <c r="K3058" s="537">
        <f>'Information Input'!$J$18</f>
        <v>2019</v>
      </c>
      <c r="L3058" s="539" t="s">
        <v>103</v>
      </c>
      <c r="M3058" s="540" t="s">
        <v>242</v>
      </c>
      <c r="N3058" s="541" t="s">
        <v>242</v>
      </c>
      <c r="O3058" s="542" t="s">
        <v>679</v>
      </c>
      <c r="P3058" s="537">
        <v>66</v>
      </c>
      <c r="Q3058" s="541" t="s">
        <v>208</v>
      </c>
      <c r="R3058" s="541" t="s">
        <v>239</v>
      </c>
      <c r="S3058" s="543">
        <f>'Report 1'!$AY$18</f>
        <v>0</v>
      </c>
      <c r="T3058" s="544">
        <f>'Report 1'!$AY$87</f>
        <v>0</v>
      </c>
      <c r="U3058" s="545">
        <f>'Report 1'!$AY$173</f>
        <v>0</v>
      </c>
    </row>
    <row r="3059" spans="2:21">
      <c r="B3059" s="535" t="s">
        <v>669</v>
      </c>
      <c r="C3059" s="536">
        <v>1</v>
      </c>
      <c r="D3059" s="537" t="str">
        <f>'Information Input'!$M$14</f>
        <v xml:space="preserve">      -      </v>
      </c>
      <c r="E3059" s="537" t="s">
        <v>138</v>
      </c>
      <c r="F3059" s="538">
        <f t="shared" ref="F3059:F3122" si="374">DATE(K3059,10,1)</f>
        <v>43739</v>
      </c>
      <c r="G3059" s="538">
        <f t="shared" ref="G3059:G3122" si="375">DATE(K3059,12,31)</f>
        <v>43830</v>
      </c>
      <c r="H3059" s="538">
        <f>'Information Input'!$H$35</f>
        <v>43555</v>
      </c>
      <c r="I3059" s="537" t="str">
        <f>'Information Input'!$J$22</f>
        <v>Quarterly</v>
      </c>
      <c r="J3059" s="538">
        <f>'Information Input'!$H$30</f>
        <v>43555</v>
      </c>
      <c r="K3059" s="537">
        <f>'Information Input'!$J$18</f>
        <v>2019</v>
      </c>
      <c r="L3059" s="539" t="s">
        <v>103</v>
      </c>
      <c r="M3059" s="540" t="s">
        <v>242</v>
      </c>
      <c r="N3059" s="541" t="s">
        <v>242</v>
      </c>
      <c r="O3059" s="542" t="s">
        <v>679</v>
      </c>
      <c r="P3059" s="537">
        <v>67</v>
      </c>
      <c r="Q3059" s="541" t="s">
        <v>209</v>
      </c>
      <c r="R3059" s="541" t="s">
        <v>239</v>
      </c>
      <c r="S3059" s="543">
        <f>'Report 1'!$AY$18</f>
        <v>0</v>
      </c>
      <c r="T3059" s="544">
        <f>'Report 1'!$AY$88</f>
        <v>0</v>
      </c>
      <c r="U3059" s="545">
        <f>'Report 1'!$AY$174</f>
        <v>0</v>
      </c>
    </row>
    <row r="3060" spans="2:21">
      <c r="B3060" s="535" t="s">
        <v>669</v>
      </c>
      <c r="C3060" s="536">
        <v>1</v>
      </c>
      <c r="D3060" s="537" t="str">
        <f>'Information Input'!$M$14</f>
        <v xml:space="preserve">      -      </v>
      </c>
      <c r="E3060" s="537" t="s">
        <v>138</v>
      </c>
      <c r="F3060" s="538">
        <f t="shared" si="374"/>
        <v>43739</v>
      </c>
      <c r="G3060" s="538">
        <f t="shared" si="375"/>
        <v>43830</v>
      </c>
      <c r="H3060" s="538">
        <f>'Information Input'!$H$35</f>
        <v>43555</v>
      </c>
      <c r="I3060" s="537" t="str">
        <f>'Information Input'!$J$22</f>
        <v>Quarterly</v>
      </c>
      <c r="J3060" s="538">
        <f>'Information Input'!$H$30</f>
        <v>43555</v>
      </c>
      <c r="K3060" s="537">
        <f>'Information Input'!$J$18</f>
        <v>2019</v>
      </c>
      <c r="L3060" s="539" t="s">
        <v>103</v>
      </c>
      <c r="M3060" s="540" t="s">
        <v>242</v>
      </c>
      <c r="N3060" s="541" t="s">
        <v>242</v>
      </c>
      <c r="O3060" s="542" t="s">
        <v>679</v>
      </c>
      <c r="P3060" s="537">
        <v>68</v>
      </c>
      <c r="Q3060" s="541" t="s">
        <v>210</v>
      </c>
      <c r="R3060" s="541" t="s">
        <v>239</v>
      </c>
      <c r="S3060" s="543">
        <f>'Report 1'!$AY$18</f>
        <v>0</v>
      </c>
      <c r="T3060" s="544">
        <f>'Report 1'!$AY$89</f>
        <v>0</v>
      </c>
      <c r="U3060" s="545">
        <f>'Report 1'!$AY$175</f>
        <v>0</v>
      </c>
    </row>
    <row r="3061" spans="2:21">
      <c r="B3061" s="535" t="s">
        <v>669</v>
      </c>
      <c r="C3061" s="536">
        <v>1</v>
      </c>
      <c r="D3061" s="537" t="str">
        <f>'Information Input'!$M$14</f>
        <v xml:space="preserve">      -      </v>
      </c>
      <c r="E3061" s="537" t="s">
        <v>138</v>
      </c>
      <c r="F3061" s="538">
        <f t="shared" si="374"/>
        <v>43739</v>
      </c>
      <c r="G3061" s="538">
        <f t="shared" si="375"/>
        <v>43830</v>
      </c>
      <c r="H3061" s="538">
        <f>'Information Input'!$H$35</f>
        <v>43555</v>
      </c>
      <c r="I3061" s="537" t="str">
        <f>'Information Input'!$J$22</f>
        <v>Quarterly</v>
      </c>
      <c r="J3061" s="538">
        <f>'Information Input'!$H$30</f>
        <v>43555</v>
      </c>
      <c r="K3061" s="537">
        <f>'Information Input'!$J$18</f>
        <v>2019</v>
      </c>
      <c r="L3061" s="539" t="s">
        <v>103</v>
      </c>
      <c r="M3061" s="540" t="s">
        <v>242</v>
      </c>
      <c r="N3061" s="541" t="s">
        <v>242</v>
      </c>
      <c r="O3061" s="542" t="s">
        <v>679</v>
      </c>
      <c r="P3061" s="537">
        <v>69</v>
      </c>
      <c r="Q3061" s="541" t="s">
        <v>211</v>
      </c>
      <c r="R3061" s="541" t="s">
        <v>239</v>
      </c>
      <c r="S3061" s="543">
        <f>'Report 1'!$AY$18</f>
        <v>0</v>
      </c>
      <c r="T3061" s="544">
        <f>'Report 1'!$AY$90</f>
        <v>0</v>
      </c>
      <c r="U3061" s="545">
        <f>'Report 1'!$AY$176</f>
        <v>0</v>
      </c>
    </row>
    <row r="3062" spans="2:21">
      <c r="B3062" s="535" t="s">
        <v>669</v>
      </c>
      <c r="C3062" s="536">
        <v>1</v>
      </c>
      <c r="D3062" s="537" t="str">
        <f>'Information Input'!$M$14</f>
        <v xml:space="preserve">      -      </v>
      </c>
      <c r="E3062" s="537" t="s">
        <v>138</v>
      </c>
      <c r="F3062" s="538">
        <f t="shared" si="374"/>
        <v>43739</v>
      </c>
      <c r="G3062" s="538">
        <f t="shared" si="375"/>
        <v>43830</v>
      </c>
      <c r="H3062" s="538">
        <f>'Information Input'!$H$35</f>
        <v>43555</v>
      </c>
      <c r="I3062" s="537" t="str">
        <f>'Information Input'!$J$22</f>
        <v>Quarterly</v>
      </c>
      <c r="J3062" s="538">
        <f>'Information Input'!$H$30</f>
        <v>43555</v>
      </c>
      <c r="K3062" s="537">
        <f>'Information Input'!$J$18</f>
        <v>2019</v>
      </c>
      <c r="L3062" s="539" t="s">
        <v>103</v>
      </c>
      <c r="M3062" s="540" t="s">
        <v>242</v>
      </c>
      <c r="N3062" s="541" t="s">
        <v>242</v>
      </c>
      <c r="O3062" s="542" t="s">
        <v>680</v>
      </c>
      <c r="P3062" s="537">
        <v>70</v>
      </c>
      <c r="Q3062" s="541" t="s">
        <v>212</v>
      </c>
      <c r="R3062" s="541" t="s">
        <v>239</v>
      </c>
      <c r="S3062" s="543">
        <f>'Report 1'!$AY$18</f>
        <v>0</v>
      </c>
      <c r="T3062" s="544">
        <f>'Report 1'!$AY$91</f>
        <v>0</v>
      </c>
      <c r="U3062" s="545">
        <f>'Report 1'!$AY$177</f>
        <v>0</v>
      </c>
    </row>
    <row r="3063" spans="2:21">
      <c r="B3063" s="535" t="s">
        <v>669</v>
      </c>
      <c r="C3063" s="536">
        <v>1</v>
      </c>
      <c r="D3063" s="537" t="str">
        <f>'Information Input'!$M$14</f>
        <v xml:space="preserve">      -      </v>
      </c>
      <c r="E3063" s="537" t="s">
        <v>138</v>
      </c>
      <c r="F3063" s="538">
        <f t="shared" si="374"/>
        <v>43739</v>
      </c>
      <c r="G3063" s="538">
        <f t="shared" si="375"/>
        <v>43830</v>
      </c>
      <c r="H3063" s="538">
        <f>'Information Input'!$H$35</f>
        <v>43555</v>
      </c>
      <c r="I3063" s="537" t="str">
        <f>'Information Input'!$J$22</f>
        <v>Quarterly</v>
      </c>
      <c r="J3063" s="538">
        <f>'Information Input'!$H$30</f>
        <v>43555</v>
      </c>
      <c r="K3063" s="537">
        <f>'Information Input'!$J$18</f>
        <v>2019</v>
      </c>
      <c r="L3063" s="539" t="s">
        <v>103</v>
      </c>
      <c r="M3063" s="540" t="s">
        <v>242</v>
      </c>
      <c r="N3063" s="541" t="s">
        <v>242</v>
      </c>
      <c r="O3063" s="542" t="s">
        <v>680</v>
      </c>
      <c r="P3063" s="537">
        <v>71</v>
      </c>
      <c r="Q3063" s="541" t="s">
        <v>213</v>
      </c>
      <c r="R3063" s="541" t="s">
        <v>239</v>
      </c>
      <c r="S3063" s="543">
        <f>'Report 1'!$AY$18</f>
        <v>0</v>
      </c>
      <c r="T3063" s="544">
        <f>'Report 1'!$AY$92</f>
        <v>0</v>
      </c>
      <c r="U3063" s="545">
        <f>'Report 1'!$AY$178</f>
        <v>0</v>
      </c>
    </row>
    <row r="3064" spans="2:21">
      <c r="B3064" s="573" t="s">
        <v>669</v>
      </c>
      <c r="C3064" s="574">
        <v>1</v>
      </c>
      <c r="D3064" s="562" t="str">
        <f>'Information Input'!$M$14</f>
        <v xml:space="preserve">      -      </v>
      </c>
      <c r="E3064" s="562" t="s">
        <v>138</v>
      </c>
      <c r="F3064" s="559">
        <f t="shared" si="374"/>
        <v>43739</v>
      </c>
      <c r="G3064" s="559">
        <f t="shared" si="375"/>
        <v>43830</v>
      </c>
      <c r="H3064" s="559">
        <f>'Information Input'!$H$35</f>
        <v>43555</v>
      </c>
      <c r="I3064" s="562" t="str">
        <f>'Information Input'!$J$22</f>
        <v>Quarterly</v>
      </c>
      <c r="J3064" s="559">
        <f>'Information Input'!$H$30</f>
        <v>43555</v>
      </c>
      <c r="K3064" s="562">
        <f>'Information Input'!$J$18</f>
        <v>2019</v>
      </c>
      <c r="L3064" s="563" t="s">
        <v>103</v>
      </c>
      <c r="M3064" s="564" t="s">
        <v>242</v>
      </c>
      <c r="N3064" s="561" t="s">
        <v>242</v>
      </c>
      <c r="O3064" s="575" t="s">
        <v>674</v>
      </c>
      <c r="P3064" s="537">
        <v>72</v>
      </c>
      <c r="Q3064" s="541" t="s">
        <v>214</v>
      </c>
      <c r="R3064" s="561" t="s">
        <v>239</v>
      </c>
      <c r="S3064" s="560">
        <f>'Report 1'!$AY$18</f>
        <v>0</v>
      </c>
      <c r="T3064" s="568">
        <f>'Report 1'!$AY$93</f>
        <v>0</v>
      </c>
      <c r="U3064" s="571">
        <f>'Report 1'!$AY$179</f>
        <v>0</v>
      </c>
    </row>
    <row r="3065" spans="2:21">
      <c r="B3065" s="515" t="s">
        <v>669</v>
      </c>
      <c r="C3065" s="516">
        <v>1</v>
      </c>
      <c r="D3065" s="517" t="str">
        <f>'Information Input'!$M$14</f>
        <v xml:space="preserve">      -      </v>
      </c>
      <c r="E3065" s="517" t="s">
        <v>138</v>
      </c>
      <c r="F3065" s="518">
        <f t="shared" si="374"/>
        <v>43739</v>
      </c>
      <c r="G3065" s="518">
        <f t="shared" si="375"/>
        <v>43830</v>
      </c>
      <c r="H3065" s="519">
        <f>'Information Input'!$H$35</f>
        <v>43555</v>
      </c>
      <c r="I3065" s="517" t="str">
        <f>'Information Input'!$J$22</f>
        <v>Quarterly</v>
      </c>
      <c r="J3065" s="519">
        <f>'Information Input'!$H$30</f>
        <v>43555</v>
      </c>
      <c r="K3065" s="517">
        <f>'Information Input'!$J$18</f>
        <v>2019</v>
      </c>
      <c r="L3065" s="520" t="s">
        <v>243</v>
      </c>
      <c r="M3065" s="521" t="s">
        <v>230</v>
      </c>
      <c r="N3065" s="522" t="s">
        <v>230</v>
      </c>
      <c r="O3065" s="523" t="s">
        <v>670</v>
      </c>
      <c r="P3065" s="517">
        <v>2</v>
      </c>
      <c r="Q3065" s="522" t="s">
        <v>142</v>
      </c>
      <c r="R3065" s="522" t="s">
        <v>239</v>
      </c>
      <c r="S3065" s="524">
        <f>'Report 1'!$BD$18</f>
        <v>0</v>
      </c>
      <c r="T3065" s="525">
        <f>'Report 1'!$BD$20</f>
        <v>0</v>
      </c>
      <c r="U3065" s="526">
        <f>'Report 1'!$BD$106</f>
        <v>0</v>
      </c>
    </row>
    <row r="3066" spans="2:21">
      <c r="B3066" s="535" t="s">
        <v>669</v>
      </c>
      <c r="C3066" s="536">
        <v>1</v>
      </c>
      <c r="D3066" s="537" t="str">
        <f>'Information Input'!$M$14</f>
        <v xml:space="preserve">      -      </v>
      </c>
      <c r="E3066" s="537" t="s">
        <v>138</v>
      </c>
      <c r="F3066" s="538">
        <f t="shared" si="374"/>
        <v>43739</v>
      </c>
      <c r="G3066" s="538">
        <f t="shared" si="375"/>
        <v>43830</v>
      </c>
      <c r="H3066" s="538">
        <f>'Information Input'!$H$35</f>
        <v>43555</v>
      </c>
      <c r="I3066" s="537" t="str">
        <f>'Information Input'!$J$22</f>
        <v>Quarterly</v>
      </c>
      <c r="J3066" s="538">
        <f>'Information Input'!$H$30</f>
        <v>43555</v>
      </c>
      <c r="K3066" s="537">
        <f>'Information Input'!$J$18</f>
        <v>2019</v>
      </c>
      <c r="L3066" s="539" t="s">
        <v>243</v>
      </c>
      <c r="M3066" s="540" t="s">
        <v>230</v>
      </c>
      <c r="N3066" s="541" t="s">
        <v>230</v>
      </c>
      <c r="O3066" s="542" t="s">
        <v>670</v>
      </c>
      <c r="P3066" s="537">
        <v>3</v>
      </c>
      <c r="Q3066" s="541" t="s">
        <v>143</v>
      </c>
      <c r="R3066" s="541" t="s">
        <v>239</v>
      </c>
      <c r="S3066" s="543">
        <f>'Report 1'!$BD$18</f>
        <v>0</v>
      </c>
      <c r="T3066" s="544">
        <f>'Report 1'!$BD$21</f>
        <v>0</v>
      </c>
      <c r="U3066" s="545">
        <f>'Report 1'!$BD$107</f>
        <v>0</v>
      </c>
    </row>
    <row r="3067" spans="2:21">
      <c r="B3067" s="535" t="s">
        <v>669</v>
      </c>
      <c r="C3067" s="536">
        <v>1</v>
      </c>
      <c r="D3067" s="537" t="str">
        <f>'Information Input'!$M$14</f>
        <v xml:space="preserve">      -      </v>
      </c>
      <c r="E3067" s="537" t="s">
        <v>138</v>
      </c>
      <c r="F3067" s="538">
        <f t="shared" si="374"/>
        <v>43739</v>
      </c>
      <c r="G3067" s="538">
        <f t="shared" si="375"/>
        <v>43830</v>
      </c>
      <c r="H3067" s="538">
        <f>'Information Input'!$H$35</f>
        <v>43555</v>
      </c>
      <c r="I3067" s="537" t="str">
        <f>'Information Input'!$J$22</f>
        <v>Quarterly</v>
      </c>
      <c r="J3067" s="538">
        <f>'Information Input'!$H$30</f>
        <v>43555</v>
      </c>
      <c r="K3067" s="537">
        <f>'Information Input'!$J$18</f>
        <v>2019</v>
      </c>
      <c r="L3067" s="539" t="s">
        <v>243</v>
      </c>
      <c r="M3067" s="540" t="s">
        <v>230</v>
      </c>
      <c r="N3067" s="541" t="s">
        <v>230</v>
      </c>
      <c r="O3067" s="542" t="s">
        <v>670</v>
      </c>
      <c r="P3067" s="537">
        <v>4</v>
      </c>
      <c r="Q3067" s="541" t="s">
        <v>144</v>
      </c>
      <c r="R3067" s="541" t="s">
        <v>239</v>
      </c>
      <c r="S3067" s="543">
        <f>'Report 1'!$BD$18</f>
        <v>0</v>
      </c>
      <c r="T3067" s="544">
        <f>'Report 1'!$BD$22</f>
        <v>0</v>
      </c>
      <c r="U3067" s="545">
        <f>'Report 1'!$BD$108</f>
        <v>0</v>
      </c>
    </row>
    <row r="3068" spans="2:21">
      <c r="B3068" s="535" t="s">
        <v>669</v>
      </c>
      <c r="C3068" s="536">
        <v>1</v>
      </c>
      <c r="D3068" s="537" t="str">
        <f>'Information Input'!$M$14</f>
        <v xml:space="preserve">      -      </v>
      </c>
      <c r="E3068" s="537" t="s">
        <v>138</v>
      </c>
      <c r="F3068" s="538">
        <f t="shared" si="374"/>
        <v>43739</v>
      </c>
      <c r="G3068" s="538">
        <f t="shared" si="375"/>
        <v>43830</v>
      </c>
      <c r="H3068" s="538">
        <f>'Information Input'!$H$35</f>
        <v>43555</v>
      </c>
      <c r="I3068" s="537" t="str">
        <f>'Information Input'!$J$22</f>
        <v>Quarterly</v>
      </c>
      <c r="J3068" s="538">
        <f>'Information Input'!$H$30</f>
        <v>43555</v>
      </c>
      <c r="K3068" s="537">
        <f>'Information Input'!$J$18</f>
        <v>2019</v>
      </c>
      <c r="L3068" s="539" t="s">
        <v>243</v>
      </c>
      <c r="M3068" s="540" t="s">
        <v>230</v>
      </c>
      <c r="N3068" s="541" t="s">
        <v>230</v>
      </c>
      <c r="O3068" s="542" t="s">
        <v>670</v>
      </c>
      <c r="P3068" s="537">
        <v>5</v>
      </c>
      <c r="Q3068" s="541" t="s">
        <v>145</v>
      </c>
      <c r="R3068" s="541" t="s">
        <v>239</v>
      </c>
      <c r="S3068" s="543">
        <f>'Report 1'!$BD$18</f>
        <v>0</v>
      </c>
      <c r="T3068" s="544">
        <f>'Report 1'!$BD$23</f>
        <v>0</v>
      </c>
      <c r="U3068" s="545">
        <f>'Report 1'!$BD$109</f>
        <v>0</v>
      </c>
    </row>
    <row r="3069" spans="2:21">
      <c r="B3069" s="535" t="s">
        <v>669</v>
      </c>
      <c r="C3069" s="536">
        <v>1</v>
      </c>
      <c r="D3069" s="537" t="str">
        <f>'Information Input'!$M$14</f>
        <v xml:space="preserve">      -      </v>
      </c>
      <c r="E3069" s="537" t="s">
        <v>138</v>
      </c>
      <c r="F3069" s="538">
        <f t="shared" si="374"/>
        <v>43739</v>
      </c>
      <c r="G3069" s="538">
        <f t="shared" si="375"/>
        <v>43830</v>
      </c>
      <c r="H3069" s="538">
        <f>'Information Input'!$H$35</f>
        <v>43555</v>
      </c>
      <c r="I3069" s="537" t="str">
        <f>'Information Input'!$J$22</f>
        <v>Quarterly</v>
      </c>
      <c r="J3069" s="538">
        <f>'Information Input'!$H$30</f>
        <v>43555</v>
      </c>
      <c r="K3069" s="537">
        <f>'Information Input'!$J$18</f>
        <v>2019</v>
      </c>
      <c r="L3069" s="539" t="s">
        <v>243</v>
      </c>
      <c r="M3069" s="540" t="s">
        <v>230</v>
      </c>
      <c r="N3069" s="541" t="s">
        <v>230</v>
      </c>
      <c r="O3069" s="542" t="s">
        <v>670</v>
      </c>
      <c r="P3069" s="537">
        <v>6</v>
      </c>
      <c r="Q3069" s="541" t="s">
        <v>146</v>
      </c>
      <c r="R3069" s="541" t="s">
        <v>239</v>
      </c>
      <c r="S3069" s="543">
        <f>'Report 1'!$BD$18</f>
        <v>0</v>
      </c>
      <c r="T3069" s="544">
        <f>'Report 1'!$BD$24</f>
        <v>0</v>
      </c>
      <c r="U3069" s="545">
        <f>'Report 1'!$BD$110</f>
        <v>0</v>
      </c>
    </row>
    <row r="3070" spans="2:21">
      <c r="B3070" s="535" t="s">
        <v>669</v>
      </c>
      <c r="C3070" s="536">
        <v>1</v>
      </c>
      <c r="D3070" s="537" t="str">
        <f>'Information Input'!$M$14</f>
        <v xml:space="preserve">      -      </v>
      </c>
      <c r="E3070" s="537" t="s">
        <v>138</v>
      </c>
      <c r="F3070" s="538">
        <f t="shared" si="374"/>
        <v>43739</v>
      </c>
      <c r="G3070" s="538">
        <f t="shared" si="375"/>
        <v>43830</v>
      </c>
      <c r="H3070" s="538">
        <f>'Information Input'!$H$35</f>
        <v>43555</v>
      </c>
      <c r="I3070" s="537" t="str">
        <f>'Information Input'!$J$22</f>
        <v>Quarterly</v>
      </c>
      <c r="J3070" s="538">
        <f>'Information Input'!$H$30</f>
        <v>43555</v>
      </c>
      <c r="K3070" s="537">
        <f>'Information Input'!$J$18</f>
        <v>2019</v>
      </c>
      <c r="L3070" s="539" t="s">
        <v>243</v>
      </c>
      <c r="M3070" s="540" t="s">
        <v>230</v>
      </c>
      <c r="N3070" s="541" t="s">
        <v>230</v>
      </c>
      <c r="O3070" s="542" t="s">
        <v>674</v>
      </c>
      <c r="P3070" s="537">
        <v>7</v>
      </c>
      <c r="Q3070" s="541" t="s">
        <v>147</v>
      </c>
      <c r="R3070" s="541" t="s">
        <v>239</v>
      </c>
      <c r="S3070" s="543">
        <f>'Report 1'!$BD$18</f>
        <v>0</v>
      </c>
      <c r="T3070" s="544">
        <f>'Report 1'!$BD$25</f>
        <v>0</v>
      </c>
      <c r="U3070" s="545">
        <f>'Report 1'!$BD$111</f>
        <v>0</v>
      </c>
    </row>
    <row r="3071" spans="2:21">
      <c r="B3071" s="535" t="s">
        <v>669</v>
      </c>
      <c r="C3071" s="536">
        <v>1</v>
      </c>
      <c r="D3071" s="537" t="str">
        <f>'Information Input'!$M$14</f>
        <v xml:space="preserve">      -      </v>
      </c>
      <c r="E3071" s="537" t="s">
        <v>138</v>
      </c>
      <c r="F3071" s="538">
        <f t="shared" si="374"/>
        <v>43739</v>
      </c>
      <c r="G3071" s="538">
        <f t="shared" si="375"/>
        <v>43830</v>
      </c>
      <c r="H3071" s="538">
        <f>'Information Input'!$H$35</f>
        <v>43555</v>
      </c>
      <c r="I3071" s="537" t="str">
        <f>'Information Input'!$J$22</f>
        <v>Quarterly</v>
      </c>
      <c r="J3071" s="538">
        <f>'Information Input'!$H$30</f>
        <v>43555</v>
      </c>
      <c r="K3071" s="537">
        <f>'Information Input'!$J$18</f>
        <v>2019</v>
      </c>
      <c r="L3071" s="539" t="s">
        <v>243</v>
      </c>
      <c r="M3071" s="540" t="s">
        <v>230</v>
      </c>
      <c r="N3071" s="541" t="s">
        <v>230</v>
      </c>
      <c r="O3071" s="542" t="s">
        <v>670</v>
      </c>
      <c r="P3071" s="537">
        <v>8</v>
      </c>
      <c r="Q3071" s="541" t="s">
        <v>148</v>
      </c>
      <c r="R3071" s="541" t="s">
        <v>239</v>
      </c>
      <c r="S3071" s="543">
        <f>'Report 1'!$BD$18</f>
        <v>0</v>
      </c>
      <c r="T3071" s="544">
        <f>'Report 1'!$BD$26</f>
        <v>0</v>
      </c>
      <c r="U3071" s="545">
        <f>'Report 1'!$BD$112</f>
        <v>0</v>
      </c>
    </row>
    <row r="3072" spans="2:21">
      <c r="B3072" s="535" t="s">
        <v>669</v>
      </c>
      <c r="C3072" s="536">
        <v>1</v>
      </c>
      <c r="D3072" s="537" t="str">
        <f>'Information Input'!$M$14</f>
        <v xml:space="preserve">      -      </v>
      </c>
      <c r="E3072" s="537" t="s">
        <v>138</v>
      </c>
      <c r="F3072" s="538">
        <f t="shared" si="374"/>
        <v>43739</v>
      </c>
      <c r="G3072" s="538">
        <f t="shared" si="375"/>
        <v>43830</v>
      </c>
      <c r="H3072" s="538">
        <f>'Information Input'!$H$35</f>
        <v>43555</v>
      </c>
      <c r="I3072" s="537" t="str">
        <f>'Information Input'!$J$22</f>
        <v>Quarterly</v>
      </c>
      <c r="J3072" s="538">
        <f>'Information Input'!$H$30</f>
        <v>43555</v>
      </c>
      <c r="K3072" s="537">
        <f>'Information Input'!$J$18</f>
        <v>2019</v>
      </c>
      <c r="L3072" s="539" t="s">
        <v>243</v>
      </c>
      <c r="M3072" s="540" t="s">
        <v>230</v>
      </c>
      <c r="N3072" s="541" t="s">
        <v>230</v>
      </c>
      <c r="O3072" s="542" t="s">
        <v>670</v>
      </c>
      <c r="P3072" s="537">
        <v>9</v>
      </c>
      <c r="Q3072" s="541" t="s">
        <v>149</v>
      </c>
      <c r="R3072" s="541" t="s">
        <v>239</v>
      </c>
      <c r="S3072" s="543">
        <f>'Report 1'!$BD$18</f>
        <v>0</v>
      </c>
      <c r="T3072" s="544">
        <f>'Report 1'!$BD$27</f>
        <v>0</v>
      </c>
      <c r="U3072" s="545">
        <f>'Report 1'!$BD$113</f>
        <v>0</v>
      </c>
    </row>
    <row r="3073" spans="2:21">
      <c r="B3073" s="535" t="s">
        <v>669</v>
      </c>
      <c r="C3073" s="536">
        <v>1</v>
      </c>
      <c r="D3073" s="537" t="str">
        <f>'Information Input'!$M$14</f>
        <v xml:space="preserve">      -      </v>
      </c>
      <c r="E3073" s="537" t="s">
        <v>138</v>
      </c>
      <c r="F3073" s="538">
        <f t="shared" si="374"/>
        <v>43739</v>
      </c>
      <c r="G3073" s="538">
        <f t="shared" si="375"/>
        <v>43830</v>
      </c>
      <c r="H3073" s="538">
        <f>'Information Input'!$H$35</f>
        <v>43555</v>
      </c>
      <c r="I3073" s="537" t="str">
        <f>'Information Input'!$J$22</f>
        <v>Quarterly</v>
      </c>
      <c r="J3073" s="538">
        <f>'Information Input'!$H$30</f>
        <v>43555</v>
      </c>
      <c r="K3073" s="537">
        <f>'Information Input'!$J$18</f>
        <v>2019</v>
      </c>
      <c r="L3073" s="539" t="s">
        <v>243</v>
      </c>
      <c r="M3073" s="540" t="s">
        <v>230</v>
      </c>
      <c r="N3073" s="541" t="s">
        <v>230</v>
      </c>
      <c r="O3073" s="542" t="s">
        <v>674</v>
      </c>
      <c r="P3073" s="537">
        <v>10</v>
      </c>
      <c r="Q3073" s="541" t="s">
        <v>150</v>
      </c>
      <c r="R3073" s="541" t="s">
        <v>239</v>
      </c>
      <c r="S3073" s="543">
        <f>'Report 1'!$BD$18</f>
        <v>0</v>
      </c>
      <c r="T3073" s="544">
        <f>'Report 1'!$BD$28</f>
        <v>0</v>
      </c>
      <c r="U3073" s="545">
        <f>'Report 1'!$BD$114</f>
        <v>0</v>
      </c>
    </row>
    <row r="3074" spans="2:21">
      <c r="B3074" s="535" t="s">
        <v>669</v>
      </c>
      <c r="C3074" s="536">
        <v>1</v>
      </c>
      <c r="D3074" s="537" t="str">
        <f>'Information Input'!$M$14</f>
        <v xml:space="preserve">      -      </v>
      </c>
      <c r="E3074" s="537" t="s">
        <v>138</v>
      </c>
      <c r="F3074" s="538">
        <f t="shared" si="374"/>
        <v>43739</v>
      </c>
      <c r="G3074" s="538">
        <f t="shared" si="375"/>
        <v>43830</v>
      </c>
      <c r="H3074" s="538">
        <f>'Information Input'!$H$35</f>
        <v>43555</v>
      </c>
      <c r="I3074" s="537" t="str">
        <f>'Information Input'!$J$22</f>
        <v>Quarterly</v>
      </c>
      <c r="J3074" s="538">
        <f>'Information Input'!$H$30</f>
        <v>43555</v>
      </c>
      <c r="K3074" s="537">
        <f>'Information Input'!$J$18</f>
        <v>2019</v>
      </c>
      <c r="L3074" s="539" t="s">
        <v>243</v>
      </c>
      <c r="M3074" s="540" t="s">
        <v>230</v>
      </c>
      <c r="N3074" s="541" t="s">
        <v>230</v>
      </c>
      <c r="O3074" s="542" t="s">
        <v>671</v>
      </c>
      <c r="P3074" s="537">
        <v>11</v>
      </c>
      <c r="Q3074" s="541" t="s">
        <v>153</v>
      </c>
      <c r="R3074" s="541" t="s">
        <v>231</v>
      </c>
      <c r="S3074" s="543">
        <f>'Report 1'!$BD$18</f>
        <v>0</v>
      </c>
      <c r="T3074" s="544">
        <f>'Report 1'!$BD$31</f>
        <v>0</v>
      </c>
      <c r="U3074" s="545">
        <f>'Report 1'!$BD$117</f>
        <v>0</v>
      </c>
    </row>
    <row r="3075" spans="2:21">
      <c r="B3075" s="535" t="s">
        <v>669</v>
      </c>
      <c r="C3075" s="536">
        <v>1</v>
      </c>
      <c r="D3075" s="537" t="str">
        <f>'Information Input'!$M$14</f>
        <v xml:space="preserve">      -      </v>
      </c>
      <c r="E3075" s="537" t="s">
        <v>138</v>
      </c>
      <c r="F3075" s="538">
        <f t="shared" si="374"/>
        <v>43739</v>
      </c>
      <c r="G3075" s="538">
        <f t="shared" si="375"/>
        <v>43830</v>
      </c>
      <c r="H3075" s="538">
        <f>'Information Input'!$H$35</f>
        <v>43555</v>
      </c>
      <c r="I3075" s="537" t="str">
        <f>'Information Input'!$J$22</f>
        <v>Quarterly</v>
      </c>
      <c r="J3075" s="538">
        <f>'Information Input'!$H$30</f>
        <v>43555</v>
      </c>
      <c r="K3075" s="537">
        <f>'Information Input'!$J$18</f>
        <v>2019</v>
      </c>
      <c r="L3075" s="539" t="s">
        <v>243</v>
      </c>
      <c r="M3075" s="540" t="s">
        <v>230</v>
      </c>
      <c r="N3075" s="541" t="s">
        <v>230</v>
      </c>
      <c r="O3075" s="542" t="s">
        <v>671</v>
      </c>
      <c r="P3075" s="537">
        <v>12</v>
      </c>
      <c r="Q3075" s="541" t="s">
        <v>154</v>
      </c>
      <c r="R3075" s="541" t="s">
        <v>231</v>
      </c>
      <c r="S3075" s="543">
        <f>'Report 1'!$BD$18</f>
        <v>0</v>
      </c>
      <c r="T3075" s="544">
        <f>'Report 1'!$BD$32</f>
        <v>0</v>
      </c>
      <c r="U3075" s="545">
        <f>'Report 1'!$BD$118</f>
        <v>0</v>
      </c>
    </row>
    <row r="3076" spans="2:21">
      <c r="B3076" s="535" t="s">
        <v>669</v>
      </c>
      <c r="C3076" s="536">
        <v>1</v>
      </c>
      <c r="D3076" s="537" t="str">
        <f>'Information Input'!$M$14</f>
        <v xml:space="preserve">      -      </v>
      </c>
      <c r="E3076" s="537" t="s">
        <v>138</v>
      </c>
      <c r="F3076" s="538">
        <f t="shared" si="374"/>
        <v>43739</v>
      </c>
      <c r="G3076" s="538">
        <f t="shared" si="375"/>
        <v>43830</v>
      </c>
      <c r="H3076" s="538">
        <f>'Information Input'!$H$35</f>
        <v>43555</v>
      </c>
      <c r="I3076" s="537" t="str">
        <f>'Information Input'!$J$22</f>
        <v>Quarterly</v>
      </c>
      <c r="J3076" s="538">
        <f>'Information Input'!$H$30</f>
        <v>43555</v>
      </c>
      <c r="K3076" s="537">
        <f>'Information Input'!$J$18</f>
        <v>2019</v>
      </c>
      <c r="L3076" s="539" t="s">
        <v>243</v>
      </c>
      <c r="M3076" s="540" t="s">
        <v>230</v>
      </c>
      <c r="N3076" s="541" t="s">
        <v>230</v>
      </c>
      <c r="O3076" s="542" t="s">
        <v>671</v>
      </c>
      <c r="P3076" s="537">
        <v>13</v>
      </c>
      <c r="Q3076" s="541" t="s">
        <v>155</v>
      </c>
      <c r="R3076" s="541" t="s">
        <v>232</v>
      </c>
      <c r="S3076" s="543">
        <f>'Report 1'!$BD$18</f>
        <v>0</v>
      </c>
      <c r="T3076" s="544">
        <f>'Report 1'!$BD$33</f>
        <v>0</v>
      </c>
      <c r="U3076" s="545">
        <f>'Report 1'!$BD$119</f>
        <v>0</v>
      </c>
    </row>
    <row r="3077" spans="2:21">
      <c r="B3077" s="535" t="s">
        <v>669</v>
      </c>
      <c r="C3077" s="536">
        <v>1</v>
      </c>
      <c r="D3077" s="537" t="str">
        <f>'Information Input'!$M$14</f>
        <v xml:space="preserve">      -      </v>
      </c>
      <c r="E3077" s="537" t="s">
        <v>138</v>
      </c>
      <c r="F3077" s="538">
        <f t="shared" si="374"/>
        <v>43739</v>
      </c>
      <c r="G3077" s="538">
        <f t="shared" si="375"/>
        <v>43830</v>
      </c>
      <c r="H3077" s="538">
        <f>'Information Input'!$H$35</f>
        <v>43555</v>
      </c>
      <c r="I3077" s="537" t="str">
        <f>'Information Input'!$J$22</f>
        <v>Quarterly</v>
      </c>
      <c r="J3077" s="538">
        <f>'Information Input'!$H$30</f>
        <v>43555</v>
      </c>
      <c r="K3077" s="537">
        <f>'Information Input'!$J$18</f>
        <v>2019</v>
      </c>
      <c r="L3077" s="539" t="s">
        <v>243</v>
      </c>
      <c r="M3077" s="540" t="s">
        <v>230</v>
      </c>
      <c r="N3077" s="541" t="s">
        <v>230</v>
      </c>
      <c r="O3077" s="542" t="s">
        <v>671</v>
      </c>
      <c r="P3077" s="537">
        <v>14</v>
      </c>
      <c r="Q3077" s="541" t="s">
        <v>156</v>
      </c>
      <c r="R3077" s="541" t="s">
        <v>233</v>
      </c>
      <c r="S3077" s="543">
        <f>'Report 1'!$BD$18</f>
        <v>0</v>
      </c>
      <c r="T3077" s="544">
        <f>'Report 1'!$BD$34</f>
        <v>0</v>
      </c>
      <c r="U3077" s="545">
        <f>'Report 1'!$BD$120</f>
        <v>0</v>
      </c>
    </row>
    <row r="3078" spans="2:21">
      <c r="B3078" s="535" t="s">
        <v>669</v>
      </c>
      <c r="C3078" s="536">
        <v>1</v>
      </c>
      <c r="D3078" s="537" t="str">
        <f>'Information Input'!$M$14</f>
        <v xml:space="preserve">      -      </v>
      </c>
      <c r="E3078" s="537" t="s">
        <v>138</v>
      </c>
      <c r="F3078" s="538">
        <f t="shared" si="374"/>
        <v>43739</v>
      </c>
      <c r="G3078" s="538">
        <f t="shared" si="375"/>
        <v>43830</v>
      </c>
      <c r="H3078" s="538">
        <f>'Information Input'!$H$35</f>
        <v>43555</v>
      </c>
      <c r="I3078" s="537" t="str">
        <f>'Information Input'!$J$22</f>
        <v>Quarterly</v>
      </c>
      <c r="J3078" s="538">
        <f>'Information Input'!$H$30</f>
        <v>43555</v>
      </c>
      <c r="K3078" s="537">
        <f>'Information Input'!$J$18</f>
        <v>2019</v>
      </c>
      <c r="L3078" s="539" t="s">
        <v>243</v>
      </c>
      <c r="M3078" s="540" t="s">
        <v>230</v>
      </c>
      <c r="N3078" s="541" t="s">
        <v>230</v>
      </c>
      <c r="O3078" s="542" t="s">
        <v>671</v>
      </c>
      <c r="P3078" s="537">
        <v>15</v>
      </c>
      <c r="Q3078" s="541" t="s">
        <v>157</v>
      </c>
      <c r="R3078" s="541" t="s">
        <v>234</v>
      </c>
      <c r="S3078" s="543">
        <f>'Report 1'!$BD$18</f>
        <v>0</v>
      </c>
      <c r="T3078" s="544">
        <f>'Report 1'!$BD$35</f>
        <v>0</v>
      </c>
      <c r="U3078" s="545">
        <f>'Report 1'!$BD$121</f>
        <v>0</v>
      </c>
    </row>
    <row r="3079" spans="2:21">
      <c r="B3079" s="535" t="s">
        <v>669</v>
      </c>
      <c r="C3079" s="536">
        <v>1</v>
      </c>
      <c r="D3079" s="537" t="str">
        <f>'Information Input'!$M$14</f>
        <v xml:space="preserve">      -      </v>
      </c>
      <c r="E3079" s="537" t="s">
        <v>138</v>
      </c>
      <c r="F3079" s="538">
        <f t="shared" si="374"/>
        <v>43739</v>
      </c>
      <c r="G3079" s="538">
        <f t="shared" si="375"/>
        <v>43830</v>
      </c>
      <c r="H3079" s="538">
        <f>'Information Input'!$H$35</f>
        <v>43555</v>
      </c>
      <c r="I3079" s="537" t="str">
        <f>'Information Input'!$J$22</f>
        <v>Quarterly</v>
      </c>
      <c r="J3079" s="538">
        <f>'Information Input'!$H$30</f>
        <v>43555</v>
      </c>
      <c r="K3079" s="537">
        <f>'Information Input'!$J$18</f>
        <v>2019</v>
      </c>
      <c r="L3079" s="539" t="s">
        <v>243</v>
      </c>
      <c r="M3079" s="540" t="s">
        <v>230</v>
      </c>
      <c r="N3079" s="541" t="s">
        <v>230</v>
      </c>
      <c r="O3079" s="542" t="s">
        <v>671</v>
      </c>
      <c r="P3079" s="537">
        <v>16</v>
      </c>
      <c r="Q3079" s="541" t="s">
        <v>158</v>
      </c>
      <c r="R3079" s="541" t="s">
        <v>235</v>
      </c>
      <c r="S3079" s="543">
        <f>'Report 1'!$BD$18</f>
        <v>0</v>
      </c>
      <c r="T3079" s="544">
        <f>'Report 1'!$BD$36</f>
        <v>0</v>
      </c>
      <c r="U3079" s="545">
        <f>'Report 1'!$BD$122</f>
        <v>0</v>
      </c>
    </row>
    <row r="3080" spans="2:21">
      <c r="B3080" s="535" t="s">
        <v>669</v>
      </c>
      <c r="C3080" s="536">
        <v>1</v>
      </c>
      <c r="D3080" s="537" t="str">
        <f>'Information Input'!$M$14</f>
        <v xml:space="preserve">      -      </v>
      </c>
      <c r="E3080" s="537" t="s">
        <v>138</v>
      </c>
      <c r="F3080" s="538">
        <f t="shared" si="374"/>
        <v>43739</v>
      </c>
      <c r="G3080" s="538">
        <f t="shared" si="375"/>
        <v>43830</v>
      </c>
      <c r="H3080" s="538">
        <f>'Information Input'!$H$35</f>
        <v>43555</v>
      </c>
      <c r="I3080" s="537" t="str">
        <f>'Information Input'!$J$22</f>
        <v>Quarterly</v>
      </c>
      <c r="J3080" s="538">
        <f>'Information Input'!$H$30</f>
        <v>43555</v>
      </c>
      <c r="K3080" s="537">
        <f>'Information Input'!$J$18</f>
        <v>2019</v>
      </c>
      <c r="L3080" s="539" t="s">
        <v>243</v>
      </c>
      <c r="M3080" s="540" t="s">
        <v>230</v>
      </c>
      <c r="N3080" s="541" t="s">
        <v>230</v>
      </c>
      <c r="O3080" s="542" t="s">
        <v>671</v>
      </c>
      <c r="P3080" s="537">
        <v>17</v>
      </c>
      <c r="Q3080" s="541" t="s">
        <v>159</v>
      </c>
      <c r="R3080" s="541" t="s">
        <v>235</v>
      </c>
      <c r="S3080" s="543">
        <f>'Report 1'!$BD$18</f>
        <v>0</v>
      </c>
      <c r="T3080" s="544">
        <f>'Report 1'!$BD$37</f>
        <v>0</v>
      </c>
      <c r="U3080" s="545">
        <f>'Report 1'!$BD$123</f>
        <v>0</v>
      </c>
    </row>
    <row r="3081" spans="2:21">
      <c r="B3081" s="535" t="s">
        <v>669</v>
      </c>
      <c r="C3081" s="536">
        <v>1</v>
      </c>
      <c r="D3081" s="537" t="str">
        <f>'Information Input'!$M$14</f>
        <v xml:space="preserve">      -      </v>
      </c>
      <c r="E3081" s="537" t="s">
        <v>138</v>
      </c>
      <c r="F3081" s="538">
        <f t="shared" si="374"/>
        <v>43739</v>
      </c>
      <c r="G3081" s="538">
        <f t="shared" si="375"/>
        <v>43830</v>
      </c>
      <c r="H3081" s="538">
        <f>'Information Input'!$H$35</f>
        <v>43555</v>
      </c>
      <c r="I3081" s="537" t="str">
        <f>'Information Input'!$J$22</f>
        <v>Quarterly</v>
      </c>
      <c r="J3081" s="538">
        <f>'Information Input'!$H$30</f>
        <v>43555</v>
      </c>
      <c r="K3081" s="537">
        <f>'Information Input'!$J$18</f>
        <v>2019</v>
      </c>
      <c r="L3081" s="539" t="s">
        <v>243</v>
      </c>
      <c r="M3081" s="540" t="s">
        <v>230</v>
      </c>
      <c r="N3081" s="541" t="s">
        <v>230</v>
      </c>
      <c r="O3081" s="542" t="s">
        <v>671</v>
      </c>
      <c r="P3081" s="537">
        <v>18</v>
      </c>
      <c r="Q3081" s="541" t="s">
        <v>160</v>
      </c>
      <c r="R3081" s="541" t="s">
        <v>235</v>
      </c>
      <c r="S3081" s="543">
        <f>'Report 1'!$BD$18</f>
        <v>0</v>
      </c>
      <c r="T3081" s="544">
        <f>'Report 1'!$BD$38</f>
        <v>0</v>
      </c>
      <c r="U3081" s="545">
        <f>'Report 1'!$BD$124</f>
        <v>0</v>
      </c>
    </row>
    <row r="3082" spans="2:21">
      <c r="B3082" s="535" t="s">
        <v>669</v>
      </c>
      <c r="C3082" s="536">
        <v>1</v>
      </c>
      <c r="D3082" s="537" t="str">
        <f>'Information Input'!$M$14</f>
        <v xml:space="preserve">      -      </v>
      </c>
      <c r="E3082" s="537" t="s">
        <v>138</v>
      </c>
      <c r="F3082" s="538">
        <f t="shared" si="374"/>
        <v>43739</v>
      </c>
      <c r="G3082" s="538">
        <f t="shared" si="375"/>
        <v>43830</v>
      </c>
      <c r="H3082" s="538">
        <f>'Information Input'!$H$35</f>
        <v>43555</v>
      </c>
      <c r="I3082" s="537" t="str">
        <f>'Information Input'!$J$22</f>
        <v>Quarterly</v>
      </c>
      <c r="J3082" s="538">
        <f>'Information Input'!$H$30</f>
        <v>43555</v>
      </c>
      <c r="K3082" s="537">
        <f>'Information Input'!$J$18</f>
        <v>2019</v>
      </c>
      <c r="L3082" s="539" t="s">
        <v>243</v>
      </c>
      <c r="M3082" s="540" t="s">
        <v>230</v>
      </c>
      <c r="N3082" s="541" t="s">
        <v>230</v>
      </c>
      <c r="O3082" s="542" t="s">
        <v>671</v>
      </c>
      <c r="P3082" s="537">
        <v>19</v>
      </c>
      <c r="Q3082" s="541" t="s">
        <v>161</v>
      </c>
      <c r="R3082" s="541" t="s">
        <v>235</v>
      </c>
      <c r="S3082" s="543">
        <f>'Report 1'!$BD$18</f>
        <v>0</v>
      </c>
      <c r="T3082" s="544">
        <f>'Report 1'!$BD$39</f>
        <v>0</v>
      </c>
      <c r="U3082" s="545">
        <f>'Report 1'!$BD$125</f>
        <v>0</v>
      </c>
    </row>
    <row r="3083" spans="2:21">
      <c r="B3083" s="535" t="s">
        <v>669</v>
      </c>
      <c r="C3083" s="536">
        <v>1</v>
      </c>
      <c r="D3083" s="537" t="str">
        <f>'Information Input'!$M$14</f>
        <v xml:space="preserve">      -      </v>
      </c>
      <c r="E3083" s="537" t="s">
        <v>138</v>
      </c>
      <c r="F3083" s="538">
        <f t="shared" si="374"/>
        <v>43739</v>
      </c>
      <c r="G3083" s="538">
        <f t="shared" si="375"/>
        <v>43830</v>
      </c>
      <c r="H3083" s="538">
        <f>'Information Input'!$H$35</f>
        <v>43555</v>
      </c>
      <c r="I3083" s="537" t="str">
        <f>'Information Input'!$J$22</f>
        <v>Quarterly</v>
      </c>
      <c r="J3083" s="538">
        <f>'Information Input'!$H$30</f>
        <v>43555</v>
      </c>
      <c r="K3083" s="537">
        <f>'Information Input'!$J$18</f>
        <v>2019</v>
      </c>
      <c r="L3083" s="539" t="s">
        <v>243</v>
      </c>
      <c r="M3083" s="540" t="s">
        <v>230</v>
      </c>
      <c r="N3083" s="541" t="s">
        <v>230</v>
      </c>
      <c r="O3083" s="542" t="s">
        <v>671</v>
      </c>
      <c r="P3083" s="537">
        <v>20</v>
      </c>
      <c r="Q3083" s="541" t="s">
        <v>162</v>
      </c>
      <c r="R3083" s="541" t="s">
        <v>235</v>
      </c>
      <c r="S3083" s="543">
        <f>'Report 1'!$BD$18</f>
        <v>0</v>
      </c>
      <c r="T3083" s="544">
        <f>'Report 1'!$BD$40</f>
        <v>0</v>
      </c>
      <c r="U3083" s="545">
        <f>'Report 1'!$BD$126</f>
        <v>0</v>
      </c>
    </row>
    <row r="3084" spans="2:21">
      <c r="B3084" s="535" t="s">
        <v>669</v>
      </c>
      <c r="C3084" s="536">
        <v>1</v>
      </c>
      <c r="D3084" s="537" t="str">
        <f>'Information Input'!$M$14</f>
        <v xml:space="preserve">      -      </v>
      </c>
      <c r="E3084" s="537" t="s">
        <v>138</v>
      </c>
      <c r="F3084" s="538">
        <f t="shared" si="374"/>
        <v>43739</v>
      </c>
      <c r="G3084" s="538">
        <f t="shared" si="375"/>
        <v>43830</v>
      </c>
      <c r="H3084" s="538">
        <f>'Information Input'!$H$35</f>
        <v>43555</v>
      </c>
      <c r="I3084" s="537" t="str">
        <f>'Information Input'!$J$22</f>
        <v>Quarterly</v>
      </c>
      <c r="J3084" s="538">
        <f>'Information Input'!$H$30</f>
        <v>43555</v>
      </c>
      <c r="K3084" s="537">
        <f>'Information Input'!$J$18</f>
        <v>2019</v>
      </c>
      <c r="L3084" s="539" t="s">
        <v>243</v>
      </c>
      <c r="M3084" s="540" t="s">
        <v>230</v>
      </c>
      <c r="N3084" s="541" t="s">
        <v>230</v>
      </c>
      <c r="O3084" s="542" t="s">
        <v>671</v>
      </c>
      <c r="P3084" s="537">
        <v>21</v>
      </c>
      <c r="Q3084" s="541" t="s">
        <v>163</v>
      </c>
      <c r="R3084" s="541" t="s">
        <v>235</v>
      </c>
      <c r="S3084" s="543">
        <f>'Report 1'!$BD$18</f>
        <v>0</v>
      </c>
      <c r="T3084" s="544">
        <f>'Report 1'!$BD$41</f>
        <v>0</v>
      </c>
      <c r="U3084" s="545">
        <f>'Report 1'!$BD$127</f>
        <v>0</v>
      </c>
    </row>
    <row r="3085" spans="2:21">
      <c r="B3085" s="535" t="s">
        <v>669</v>
      </c>
      <c r="C3085" s="536">
        <v>1</v>
      </c>
      <c r="D3085" s="537" t="str">
        <f>'Information Input'!$M$14</f>
        <v xml:space="preserve">      -      </v>
      </c>
      <c r="E3085" s="537" t="s">
        <v>138</v>
      </c>
      <c r="F3085" s="538">
        <f t="shared" si="374"/>
        <v>43739</v>
      </c>
      <c r="G3085" s="538">
        <f t="shared" si="375"/>
        <v>43830</v>
      </c>
      <c r="H3085" s="538">
        <f>'Information Input'!$H$35</f>
        <v>43555</v>
      </c>
      <c r="I3085" s="537" t="str">
        <f>'Information Input'!$J$22</f>
        <v>Quarterly</v>
      </c>
      <c r="J3085" s="538">
        <f>'Information Input'!$H$30</f>
        <v>43555</v>
      </c>
      <c r="K3085" s="537">
        <f>'Information Input'!$J$18</f>
        <v>2019</v>
      </c>
      <c r="L3085" s="539" t="s">
        <v>243</v>
      </c>
      <c r="M3085" s="540" t="s">
        <v>230</v>
      </c>
      <c r="N3085" s="541" t="s">
        <v>230</v>
      </c>
      <c r="O3085" s="542" t="s">
        <v>671</v>
      </c>
      <c r="P3085" s="537">
        <v>22</v>
      </c>
      <c r="Q3085" s="541" t="s">
        <v>164</v>
      </c>
      <c r="R3085" s="541" t="s">
        <v>236</v>
      </c>
      <c r="S3085" s="543">
        <f>'Report 1'!$BD$18</f>
        <v>0</v>
      </c>
      <c r="T3085" s="544">
        <f>'Report 1'!$BD$42</f>
        <v>0</v>
      </c>
      <c r="U3085" s="545">
        <f>'Report 1'!$BD$128</f>
        <v>0</v>
      </c>
    </row>
    <row r="3086" spans="2:21">
      <c r="B3086" s="535" t="s">
        <v>669</v>
      </c>
      <c r="C3086" s="536">
        <v>1</v>
      </c>
      <c r="D3086" s="537" t="str">
        <f>'Information Input'!$M$14</f>
        <v xml:space="preserve">      -      </v>
      </c>
      <c r="E3086" s="537" t="s">
        <v>138</v>
      </c>
      <c r="F3086" s="538">
        <f t="shared" si="374"/>
        <v>43739</v>
      </c>
      <c r="G3086" s="538">
        <f t="shared" si="375"/>
        <v>43830</v>
      </c>
      <c r="H3086" s="538">
        <f>'Information Input'!$H$35</f>
        <v>43555</v>
      </c>
      <c r="I3086" s="537" t="str">
        <f>'Information Input'!$J$22</f>
        <v>Quarterly</v>
      </c>
      <c r="J3086" s="538">
        <f>'Information Input'!$H$30</f>
        <v>43555</v>
      </c>
      <c r="K3086" s="537">
        <f>'Information Input'!$J$18</f>
        <v>2019</v>
      </c>
      <c r="L3086" s="539" t="s">
        <v>243</v>
      </c>
      <c r="M3086" s="540" t="s">
        <v>230</v>
      </c>
      <c r="N3086" s="541" t="s">
        <v>230</v>
      </c>
      <c r="O3086" s="542" t="s">
        <v>671</v>
      </c>
      <c r="P3086" s="537">
        <v>23</v>
      </c>
      <c r="Q3086" s="541" t="s">
        <v>165</v>
      </c>
      <c r="R3086" s="541" t="s">
        <v>236</v>
      </c>
      <c r="S3086" s="543">
        <f>'Report 1'!$BD$18</f>
        <v>0</v>
      </c>
      <c r="T3086" s="544">
        <f>'Report 1'!$BD$43</f>
        <v>0</v>
      </c>
      <c r="U3086" s="545">
        <f>'Report 1'!$BD$129</f>
        <v>0</v>
      </c>
    </row>
    <row r="3087" spans="2:21">
      <c r="B3087" s="535" t="s">
        <v>669</v>
      </c>
      <c r="C3087" s="536">
        <v>1</v>
      </c>
      <c r="D3087" s="537" t="str">
        <f>'Information Input'!$M$14</f>
        <v xml:space="preserve">      -      </v>
      </c>
      <c r="E3087" s="537" t="s">
        <v>138</v>
      </c>
      <c r="F3087" s="538">
        <f t="shared" si="374"/>
        <v>43739</v>
      </c>
      <c r="G3087" s="538">
        <f t="shared" si="375"/>
        <v>43830</v>
      </c>
      <c r="H3087" s="538">
        <f>'Information Input'!$H$35</f>
        <v>43555</v>
      </c>
      <c r="I3087" s="537" t="str">
        <f>'Information Input'!$J$22</f>
        <v>Quarterly</v>
      </c>
      <c r="J3087" s="538">
        <f>'Information Input'!$H$30</f>
        <v>43555</v>
      </c>
      <c r="K3087" s="537">
        <f>'Information Input'!$J$18</f>
        <v>2019</v>
      </c>
      <c r="L3087" s="539" t="s">
        <v>243</v>
      </c>
      <c r="M3087" s="540" t="s">
        <v>230</v>
      </c>
      <c r="N3087" s="541" t="s">
        <v>230</v>
      </c>
      <c r="O3087" s="542" t="s">
        <v>671</v>
      </c>
      <c r="P3087" s="537">
        <v>24</v>
      </c>
      <c r="Q3087" s="541" t="s">
        <v>166</v>
      </c>
      <c r="R3087" s="541" t="s">
        <v>233</v>
      </c>
      <c r="S3087" s="543">
        <f>'Report 1'!$BD$18</f>
        <v>0</v>
      </c>
      <c r="T3087" s="544">
        <f>'Report 1'!$BD$44</f>
        <v>0</v>
      </c>
      <c r="U3087" s="545">
        <f>'Report 1'!$BD$130</f>
        <v>0</v>
      </c>
    </row>
    <row r="3088" spans="2:21">
      <c r="B3088" s="535" t="s">
        <v>669</v>
      </c>
      <c r="C3088" s="536">
        <v>1</v>
      </c>
      <c r="D3088" s="537" t="str">
        <f>'Information Input'!$M$14</f>
        <v xml:space="preserve">      -      </v>
      </c>
      <c r="E3088" s="537" t="s">
        <v>138</v>
      </c>
      <c r="F3088" s="538">
        <f t="shared" si="374"/>
        <v>43739</v>
      </c>
      <c r="G3088" s="538">
        <f t="shared" si="375"/>
        <v>43830</v>
      </c>
      <c r="H3088" s="538">
        <f>'Information Input'!$H$35</f>
        <v>43555</v>
      </c>
      <c r="I3088" s="537" t="str">
        <f>'Information Input'!$J$22</f>
        <v>Quarterly</v>
      </c>
      <c r="J3088" s="538">
        <f>'Information Input'!$H$30</f>
        <v>43555</v>
      </c>
      <c r="K3088" s="537">
        <f>'Information Input'!$J$18</f>
        <v>2019</v>
      </c>
      <c r="L3088" s="539" t="s">
        <v>243</v>
      </c>
      <c r="M3088" s="540" t="s">
        <v>230</v>
      </c>
      <c r="N3088" s="541" t="s">
        <v>230</v>
      </c>
      <c r="O3088" s="542" t="s">
        <v>671</v>
      </c>
      <c r="P3088" s="537">
        <v>25</v>
      </c>
      <c r="Q3088" s="541" t="s">
        <v>167</v>
      </c>
      <c r="R3088" s="541" t="s">
        <v>233</v>
      </c>
      <c r="S3088" s="543">
        <f>'Report 1'!$BD$18</f>
        <v>0</v>
      </c>
      <c r="T3088" s="544">
        <f>'Report 1'!$BD$45</f>
        <v>0</v>
      </c>
      <c r="U3088" s="545">
        <f>'Report 1'!$BD$131</f>
        <v>0</v>
      </c>
    </row>
    <row r="3089" spans="2:21">
      <c r="B3089" s="535" t="s">
        <v>669</v>
      </c>
      <c r="C3089" s="536">
        <v>1</v>
      </c>
      <c r="D3089" s="537" t="str">
        <f>'Information Input'!$M$14</f>
        <v xml:space="preserve">      -      </v>
      </c>
      <c r="E3089" s="537" t="s">
        <v>138</v>
      </c>
      <c r="F3089" s="538">
        <f t="shared" si="374"/>
        <v>43739</v>
      </c>
      <c r="G3089" s="538">
        <f t="shared" si="375"/>
        <v>43830</v>
      </c>
      <c r="H3089" s="538">
        <f>'Information Input'!$H$35</f>
        <v>43555</v>
      </c>
      <c r="I3089" s="537" t="str">
        <f>'Information Input'!$J$22</f>
        <v>Quarterly</v>
      </c>
      <c r="J3089" s="538">
        <f>'Information Input'!$H$30</f>
        <v>43555</v>
      </c>
      <c r="K3089" s="537">
        <f>'Information Input'!$J$18</f>
        <v>2019</v>
      </c>
      <c r="L3089" s="539" t="s">
        <v>243</v>
      </c>
      <c r="M3089" s="540" t="s">
        <v>230</v>
      </c>
      <c r="N3089" s="541" t="s">
        <v>230</v>
      </c>
      <c r="O3089" s="542" t="s">
        <v>671</v>
      </c>
      <c r="P3089" s="537">
        <v>26</v>
      </c>
      <c r="Q3089" s="541" t="s">
        <v>168</v>
      </c>
      <c r="R3089" s="541" t="s">
        <v>237</v>
      </c>
      <c r="S3089" s="543">
        <f>'Report 1'!$BD$18</f>
        <v>0</v>
      </c>
      <c r="T3089" s="544">
        <f>'Report 1'!$BD$46</f>
        <v>0</v>
      </c>
      <c r="U3089" s="545">
        <f>'Report 1'!$BD$132</f>
        <v>0</v>
      </c>
    </row>
    <row r="3090" spans="2:21">
      <c r="B3090" s="535" t="s">
        <v>669</v>
      </c>
      <c r="C3090" s="536">
        <v>1</v>
      </c>
      <c r="D3090" s="537" t="str">
        <f>'Information Input'!$M$14</f>
        <v xml:space="preserve">      -      </v>
      </c>
      <c r="E3090" s="537" t="s">
        <v>138</v>
      </c>
      <c r="F3090" s="538">
        <f t="shared" si="374"/>
        <v>43739</v>
      </c>
      <c r="G3090" s="538">
        <f t="shared" si="375"/>
        <v>43830</v>
      </c>
      <c r="H3090" s="538">
        <f>'Information Input'!$H$35</f>
        <v>43555</v>
      </c>
      <c r="I3090" s="537" t="str">
        <f>'Information Input'!$J$22</f>
        <v>Quarterly</v>
      </c>
      <c r="J3090" s="538">
        <f>'Information Input'!$H$30</f>
        <v>43555</v>
      </c>
      <c r="K3090" s="537">
        <f>'Information Input'!$J$18</f>
        <v>2019</v>
      </c>
      <c r="L3090" s="539" t="s">
        <v>243</v>
      </c>
      <c r="M3090" s="540" t="s">
        <v>230</v>
      </c>
      <c r="N3090" s="541" t="s">
        <v>230</v>
      </c>
      <c r="O3090" s="542" t="s">
        <v>671</v>
      </c>
      <c r="P3090" s="537">
        <v>27</v>
      </c>
      <c r="Q3090" s="541" t="s">
        <v>169</v>
      </c>
      <c r="R3090" s="541" t="s">
        <v>235</v>
      </c>
      <c r="S3090" s="543">
        <f>'Report 1'!$BD$18</f>
        <v>0</v>
      </c>
      <c r="T3090" s="544">
        <f>'Report 1'!$BD$47</f>
        <v>0</v>
      </c>
      <c r="U3090" s="545">
        <f>'Report 1'!$BD$133</f>
        <v>0</v>
      </c>
    </row>
    <row r="3091" spans="2:21">
      <c r="B3091" s="535" t="s">
        <v>669</v>
      </c>
      <c r="C3091" s="536">
        <v>1</v>
      </c>
      <c r="D3091" s="537" t="str">
        <f>'Information Input'!$M$14</f>
        <v xml:space="preserve">      -      </v>
      </c>
      <c r="E3091" s="537" t="s">
        <v>138</v>
      </c>
      <c r="F3091" s="538">
        <f t="shared" si="374"/>
        <v>43739</v>
      </c>
      <c r="G3091" s="538">
        <f t="shared" si="375"/>
        <v>43830</v>
      </c>
      <c r="H3091" s="538">
        <f>'Information Input'!$H$35</f>
        <v>43555</v>
      </c>
      <c r="I3091" s="537" t="str">
        <f>'Information Input'!$J$22</f>
        <v>Quarterly</v>
      </c>
      <c r="J3091" s="538">
        <f>'Information Input'!$H$30</f>
        <v>43555</v>
      </c>
      <c r="K3091" s="537">
        <f>'Information Input'!$J$18</f>
        <v>2019</v>
      </c>
      <c r="L3091" s="539" t="s">
        <v>243</v>
      </c>
      <c r="M3091" s="540" t="s">
        <v>230</v>
      </c>
      <c r="N3091" s="541" t="s">
        <v>230</v>
      </c>
      <c r="O3091" s="542" t="s">
        <v>671</v>
      </c>
      <c r="P3091" s="537">
        <v>28</v>
      </c>
      <c r="Q3091" s="541" t="s">
        <v>170</v>
      </c>
      <c r="R3091" s="541" t="s">
        <v>235</v>
      </c>
      <c r="S3091" s="543">
        <f>'Report 1'!$BD$18</f>
        <v>0</v>
      </c>
      <c r="T3091" s="544">
        <f>'Report 1'!$BD$48</f>
        <v>0</v>
      </c>
      <c r="U3091" s="545">
        <f>'Report 1'!$BD$134</f>
        <v>0</v>
      </c>
    </row>
    <row r="3092" spans="2:21">
      <c r="B3092" s="535" t="s">
        <v>669</v>
      </c>
      <c r="C3092" s="536">
        <v>1</v>
      </c>
      <c r="D3092" s="537" t="str">
        <f>'Information Input'!$M$14</f>
        <v xml:space="preserve">      -      </v>
      </c>
      <c r="E3092" s="537" t="s">
        <v>138</v>
      </c>
      <c r="F3092" s="538">
        <f t="shared" si="374"/>
        <v>43739</v>
      </c>
      <c r="G3092" s="538">
        <f t="shared" si="375"/>
        <v>43830</v>
      </c>
      <c r="H3092" s="538">
        <f>'Information Input'!$H$35</f>
        <v>43555</v>
      </c>
      <c r="I3092" s="537" t="str">
        <f>'Information Input'!$J$22</f>
        <v>Quarterly</v>
      </c>
      <c r="J3092" s="538">
        <f>'Information Input'!$H$30</f>
        <v>43555</v>
      </c>
      <c r="K3092" s="537">
        <f>'Information Input'!$J$18</f>
        <v>2019</v>
      </c>
      <c r="L3092" s="539" t="s">
        <v>243</v>
      </c>
      <c r="M3092" s="540" t="s">
        <v>230</v>
      </c>
      <c r="N3092" s="541" t="s">
        <v>230</v>
      </c>
      <c r="O3092" s="542" t="s">
        <v>671</v>
      </c>
      <c r="P3092" s="537">
        <v>29</v>
      </c>
      <c r="Q3092" s="541" t="s">
        <v>171</v>
      </c>
      <c r="R3092" s="541" t="s">
        <v>238</v>
      </c>
      <c r="S3092" s="543">
        <f>'Report 1'!$BD$18</f>
        <v>0</v>
      </c>
      <c r="T3092" s="544">
        <f>'Report 1'!$BD$49</f>
        <v>0</v>
      </c>
      <c r="U3092" s="545">
        <f>'Report 1'!$BD$135</f>
        <v>0</v>
      </c>
    </row>
    <row r="3093" spans="2:21">
      <c r="B3093" s="535" t="s">
        <v>669</v>
      </c>
      <c r="C3093" s="536">
        <v>1</v>
      </c>
      <c r="D3093" s="537" t="str">
        <f>'Information Input'!$M$14</f>
        <v xml:space="preserve">      -      </v>
      </c>
      <c r="E3093" s="537" t="s">
        <v>138</v>
      </c>
      <c r="F3093" s="538">
        <f t="shared" si="374"/>
        <v>43739</v>
      </c>
      <c r="G3093" s="538">
        <f t="shared" si="375"/>
        <v>43830</v>
      </c>
      <c r="H3093" s="538">
        <f>'Information Input'!$H$35</f>
        <v>43555</v>
      </c>
      <c r="I3093" s="537" t="str">
        <f>'Information Input'!$J$22</f>
        <v>Quarterly</v>
      </c>
      <c r="J3093" s="538">
        <f>'Information Input'!$H$30</f>
        <v>43555</v>
      </c>
      <c r="K3093" s="537">
        <f>'Information Input'!$J$18</f>
        <v>2019</v>
      </c>
      <c r="L3093" s="539" t="s">
        <v>243</v>
      </c>
      <c r="M3093" s="540" t="s">
        <v>230</v>
      </c>
      <c r="N3093" s="541" t="s">
        <v>230</v>
      </c>
      <c r="O3093" s="542" t="s">
        <v>671</v>
      </c>
      <c r="P3093" s="537">
        <v>30</v>
      </c>
      <c r="Q3093" s="541" t="s">
        <v>172</v>
      </c>
      <c r="R3093" s="541" t="s">
        <v>238</v>
      </c>
      <c r="S3093" s="543">
        <f>'Report 1'!$BD$18</f>
        <v>0</v>
      </c>
      <c r="T3093" s="544">
        <f>'Report 1'!$BD$50</f>
        <v>0</v>
      </c>
      <c r="U3093" s="545">
        <f>'Report 1'!$BD$136</f>
        <v>0</v>
      </c>
    </row>
    <row r="3094" spans="2:21">
      <c r="B3094" s="535" t="s">
        <v>669</v>
      </c>
      <c r="C3094" s="536">
        <v>1</v>
      </c>
      <c r="D3094" s="537" t="str">
        <f>'Information Input'!$M$14</f>
        <v xml:space="preserve">      -      </v>
      </c>
      <c r="E3094" s="537" t="s">
        <v>138</v>
      </c>
      <c r="F3094" s="538">
        <f t="shared" si="374"/>
        <v>43739</v>
      </c>
      <c r="G3094" s="538">
        <f t="shared" si="375"/>
        <v>43830</v>
      </c>
      <c r="H3094" s="538">
        <f>'Information Input'!$H$35</f>
        <v>43555</v>
      </c>
      <c r="I3094" s="537" t="str">
        <f>'Information Input'!$J$22</f>
        <v>Quarterly</v>
      </c>
      <c r="J3094" s="538">
        <f>'Information Input'!$H$30</f>
        <v>43555</v>
      </c>
      <c r="K3094" s="537">
        <f>'Information Input'!$J$18</f>
        <v>2019</v>
      </c>
      <c r="L3094" s="539" t="s">
        <v>243</v>
      </c>
      <c r="M3094" s="540" t="s">
        <v>230</v>
      </c>
      <c r="N3094" s="541" t="s">
        <v>230</v>
      </c>
      <c r="O3094" s="542" t="s">
        <v>671</v>
      </c>
      <c r="P3094" s="537">
        <v>31</v>
      </c>
      <c r="Q3094" s="541" t="s">
        <v>173</v>
      </c>
      <c r="R3094" s="541" t="s">
        <v>233</v>
      </c>
      <c r="S3094" s="543">
        <f>'Report 1'!$BD$18</f>
        <v>0</v>
      </c>
      <c r="T3094" s="544">
        <f>'Report 1'!$BD$51</f>
        <v>0</v>
      </c>
      <c r="U3094" s="545">
        <f>'Report 1'!$BD$137</f>
        <v>0</v>
      </c>
    </row>
    <row r="3095" spans="2:21">
      <c r="B3095" s="535" t="s">
        <v>669</v>
      </c>
      <c r="C3095" s="536">
        <v>1</v>
      </c>
      <c r="D3095" s="537" t="str">
        <f>'Information Input'!$M$14</f>
        <v xml:space="preserve">      -      </v>
      </c>
      <c r="E3095" s="537" t="s">
        <v>138</v>
      </c>
      <c r="F3095" s="538">
        <f t="shared" si="374"/>
        <v>43739</v>
      </c>
      <c r="G3095" s="538">
        <f t="shared" si="375"/>
        <v>43830</v>
      </c>
      <c r="H3095" s="538">
        <f>'Information Input'!$H$35</f>
        <v>43555</v>
      </c>
      <c r="I3095" s="537" t="str">
        <f>'Information Input'!$J$22</f>
        <v>Quarterly</v>
      </c>
      <c r="J3095" s="538">
        <f>'Information Input'!$H$30</f>
        <v>43555</v>
      </c>
      <c r="K3095" s="537">
        <f>'Information Input'!$J$18</f>
        <v>2019</v>
      </c>
      <c r="L3095" s="539" t="s">
        <v>243</v>
      </c>
      <c r="M3095" s="540" t="s">
        <v>230</v>
      </c>
      <c r="N3095" s="541" t="s">
        <v>230</v>
      </c>
      <c r="O3095" s="542" t="s">
        <v>671</v>
      </c>
      <c r="P3095" s="537">
        <v>32</v>
      </c>
      <c r="Q3095" s="541" t="s">
        <v>174</v>
      </c>
      <c r="R3095" s="541" t="s">
        <v>238</v>
      </c>
      <c r="S3095" s="543">
        <f>'Report 1'!$BD$18</f>
        <v>0</v>
      </c>
      <c r="T3095" s="544">
        <f>'Report 1'!$BD$52</f>
        <v>0</v>
      </c>
      <c r="U3095" s="545">
        <f>'Report 1'!$BD$138</f>
        <v>0</v>
      </c>
    </row>
    <row r="3096" spans="2:21">
      <c r="B3096" s="535" t="s">
        <v>669</v>
      </c>
      <c r="C3096" s="536">
        <v>1</v>
      </c>
      <c r="D3096" s="537" t="str">
        <f>'Information Input'!$M$14</f>
        <v xml:space="preserve">      -      </v>
      </c>
      <c r="E3096" s="537" t="s">
        <v>138</v>
      </c>
      <c r="F3096" s="538">
        <f t="shared" si="374"/>
        <v>43739</v>
      </c>
      <c r="G3096" s="538">
        <f t="shared" si="375"/>
        <v>43830</v>
      </c>
      <c r="H3096" s="538">
        <f>'Information Input'!$H$35</f>
        <v>43555</v>
      </c>
      <c r="I3096" s="537" t="str">
        <f>'Information Input'!$J$22</f>
        <v>Quarterly</v>
      </c>
      <c r="J3096" s="538">
        <f>'Information Input'!$H$30</f>
        <v>43555</v>
      </c>
      <c r="K3096" s="537">
        <f>'Information Input'!$J$18</f>
        <v>2019</v>
      </c>
      <c r="L3096" s="539" t="s">
        <v>243</v>
      </c>
      <c r="M3096" s="540" t="s">
        <v>230</v>
      </c>
      <c r="N3096" s="541" t="s">
        <v>230</v>
      </c>
      <c r="O3096" s="542" t="s">
        <v>671</v>
      </c>
      <c r="P3096" s="537">
        <v>33</v>
      </c>
      <c r="Q3096" s="541" t="s">
        <v>175</v>
      </c>
      <c r="R3096" s="541" t="s">
        <v>233</v>
      </c>
      <c r="S3096" s="543">
        <f>'Report 1'!$BD$18</f>
        <v>0</v>
      </c>
      <c r="T3096" s="544">
        <f>'Report 1'!$BD$53</f>
        <v>0</v>
      </c>
      <c r="U3096" s="545">
        <f>'Report 1'!$BD$139</f>
        <v>0</v>
      </c>
    </row>
    <row r="3097" spans="2:21">
      <c r="B3097" s="535" t="s">
        <v>669</v>
      </c>
      <c r="C3097" s="536">
        <v>1</v>
      </c>
      <c r="D3097" s="537" t="str">
        <f>'Information Input'!$M$14</f>
        <v xml:space="preserve">      -      </v>
      </c>
      <c r="E3097" s="537" t="s">
        <v>138</v>
      </c>
      <c r="F3097" s="538">
        <f t="shared" si="374"/>
        <v>43739</v>
      </c>
      <c r="G3097" s="538">
        <f t="shared" si="375"/>
        <v>43830</v>
      </c>
      <c r="H3097" s="538">
        <f>'Information Input'!$H$35</f>
        <v>43555</v>
      </c>
      <c r="I3097" s="537" t="str">
        <f>'Information Input'!$J$22</f>
        <v>Quarterly</v>
      </c>
      <c r="J3097" s="538">
        <f>'Information Input'!$H$30</f>
        <v>43555</v>
      </c>
      <c r="K3097" s="537">
        <f>'Information Input'!$J$18</f>
        <v>2019</v>
      </c>
      <c r="L3097" s="539" t="s">
        <v>243</v>
      </c>
      <c r="M3097" s="540" t="s">
        <v>230</v>
      </c>
      <c r="N3097" s="541" t="s">
        <v>230</v>
      </c>
      <c r="O3097" s="542" t="s">
        <v>671</v>
      </c>
      <c r="P3097" s="537">
        <v>34</v>
      </c>
      <c r="Q3097" s="541" t="s">
        <v>176</v>
      </c>
      <c r="R3097" s="541" t="s">
        <v>238</v>
      </c>
      <c r="S3097" s="543">
        <f>'Report 1'!$BD$18</f>
        <v>0</v>
      </c>
      <c r="T3097" s="544">
        <f>'Report 1'!$BD$54</f>
        <v>0</v>
      </c>
      <c r="U3097" s="545">
        <f>'Report 1'!$BD$140</f>
        <v>0</v>
      </c>
    </row>
    <row r="3098" spans="2:21">
      <c r="B3098" s="535" t="s">
        <v>669</v>
      </c>
      <c r="C3098" s="536">
        <v>1</v>
      </c>
      <c r="D3098" s="537" t="str">
        <f>'Information Input'!$M$14</f>
        <v xml:space="preserve">      -      </v>
      </c>
      <c r="E3098" s="537" t="s">
        <v>138</v>
      </c>
      <c r="F3098" s="538">
        <f t="shared" si="374"/>
        <v>43739</v>
      </c>
      <c r="G3098" s="538">
        <f t="shared" si="375"/>
        <v>43830</v>
      </c>
      <c r="H3098" s="538">
        <f>'Information Input'!$H$35</f>
        <v>43555</v>
      </c>
      <c r="I3098" s="537" t="str">
        <f>'Information Input'!$J$22</f>
        <v>Quarterly</v>
      </c>
      <c r="J3098" s="538">
        <f>'Information Input'!$H$30</f>
        <v>43555</v>
      </c>
      <c r="K3098" s="537">
        <f>'Information Input'!$J$18</f>
        <v>2019</v>
      </c>
      <c r="L3098" s="539" t="s">
        <v>243</v>
      </c>
      <c r="M3098" s="540" t="s">
        <v>230</v>
      </c>
      <c r="N3098" s="541" t="s">
        <v>230</v>
      </c>
      <c r="O3098" s="542" t="s">
        <v>671</v>
      </c>
      <c r="P3098" s="537">
        <v>35</v>
      </c>
      <c r="Q3098" s="541" t="s">
        <v>177</v>
      </c>
      <c r="R3098" s="541" t="s">
        <v>235</v>
      </c>
      <c r="S3098" s="543">
        <f>'Report 1'!$BD$18</f>
        <v>0</v>
      </c>
      <c r="T3098" s="544">
        <f>'Report 1'!$BD$55</f>
        <v>0</v>
      </c>
      <c r="U3098" s="545">
        <f>'Report 1'!$BD$141</f>
        <v>0</v>
      </c>
    </row>
    <row r="3099" spans="2:21">
      <c r="B3099" s="535" t="s">
        <v>669</v>
      </c>
      <c r="C3099" s="536">
        <v>1</v>
      </c>
      <c r="D3099" s="537" t="str">
        <f>'Information Input'!$M$14</f>
        <v xml:space="preserve">      -      </v>
      </c>
      <c r="E3099" s="537" t="s">
        <v>138</v>
      </c>
      <c r="F3099" s="538">
        <f t="shared" si="374"/>
        <v>43739</v>
      </c>
      <c r="G3099" s="538">
        <f t="shared" si="375"/>
        <v>43830</v>
      </c>
      <c r="H3099" s="538">
        <f>'Information Input'!$H$35</f>
        <v>43555</v>
      </c>
      <c r="I3099" s="537" t="str">
        <f>'Information Input'!$J$22</f>
        <v>Quarterly</v>
      </c>
      <c r="J3099" s="538">
        <f>'Information Input'!$H$30</f>
        <v>43555</v>
      </c>
      <c r="K3099" s="537">
        <f>'Information Input'!$J$18</f>
        <v>2019</v>
      </c>
      <c r="L3099" s="539" t="s">
        <v>243</v>
      </c>
      <c r="M3099" s="540" t="s">
        <v>230</v>
      </c>
      <c r="N3099" s="541" t="s">
        <v>230</v>
      </c>
      <c r="O3099" s="542" t="s">
        <v>671</v>
      </c>
      <c r="P3099" s="537">
        <v>36</v>
      </c>
      <c r="Q3099" s="541" t="s">
        <v>178</v>
      </c>
      <c r="R3099" s="541" t="s">
        <v>235</v>
      </c>
      <c r="S3099" s="543">
        <f>'Report 1'!$BD$18</f>
        <v>0</v>
      </c>
      <c r="T3099" s="544">
        <f>'Report 1'!$BD$56</f>
        <v>0</v>
      </c>
      <c r="U3099" s="545">
        <f>'Report 1'!$BD$142</f>
        <v>0</v>
      </c>
    </row>
    <row r="3100" spans="2:21">
      <c r="B3100" s="535" t="s">
        <v>669</v>
      </c>
      <c r="C3100" s="536">
        <v>1</v>
      </c>
      <c r="D3100" s="537" t="str">
        <f>'Information Input'!$M$14</f>
        <v xml:space="preserve">      -      </v>
      </c>
      <c r="E3100" s="537" t="s">
        <v>138</v>
      </c>
      <c r="F3100" s="538">
        <f t="shared" si="374"/>
        <v>43739</v>
      </c>
      <c r="G3100" s="538">
        <f t="shared" si="375"/>
        <v>43830</v>
      </c>
      <c r="H3100" s="538">
        <f>'Information Input'!$H$35</f>
        <v>43555</v>
      </c>
      <c r="I3100" s="537" t="str">
        <f>'Information Input'!$J$22</f>
        <v>Quarterly</v>
      </c>
      <c r="J3100" s="538">
        <f>'Information Input'!$H$30</f>
        <v>43555</v>
      </c>
      <c r="K3100" s="537">
        <f>'Information Input'!$J$18</f>
        <v>2019</v>
      </c>
      <c r="L3100" s="539" t="s">
        <v>243</v>
      </c>
      <c r="M3100" s="540" t="s">
        <v>230</v>
      </c>
      <c r="N3100" s="541" t="s">
        <v>230</v>
      </c>
      <c r="O3100" s="542" t="s">
        <v>671</v>
      </c>
      <c r="P3100" s="537">
        <v>37</v>
      </c>
      <c r="Q3100" s="541" t="s">
        <v>179</v>
      </c>
      <c r="R3100" s="541" t="s">
        <v>231</v>
      </c>
      <c r="S3100" s="543">
        <f>'Report 1'!$BD$18</f>
        <v>0</v>
      </c>
      <c r="T3100" s="544">
        <f>'Report 1'!$BD$57</f>
        <v>0</v>
      </c>
      <c r="U3100" s="545">
        <f>'Report 1'!$BD$143</f>
        <v>0</v>
      </c>
    </row>
    <row r="3101" spans="2:21">
      <c r="B3101" s="535" t="s">
        <v>669</v>
      </c>
      <c r="C3101" s="536">
        <v>1</v>
      </c>
      <c r="D3101" s="537" t="str">
        <f>'Information Input'!$M$14</f>
        <v xml:space="preserve">      -      </v>
      </c>
      <c r="E3101" s="537" t="s">
        <v>138</v>
      </c>
      <c r="F3101" s="538">
        <f t="shared" si="374"/>
        <v>43739</v>
      </c>
      <c r="G3101" s="538">
        <f t="shared" si="375"/>
        <v>43830</v>
      </c>
      <c r="H3101" s="538">
        <f>'Information Input'!$H$35</f>
        <v>43555</v>
      </c>
      <c r="I3101" s="537" t="str">
        <f>'Information Input'!$J$22</f>
        <v>Quarterly</v>
      </c>
      <c r="J3101" s="538">
        <f>'Information Input'!$H$30</f>
        <v>43555</v>
      </c>
      <c r="K3101" s="537">
        <f>'Information Input'!$J$18</f>
        <v>2019</v>
      </c>
      <c r="L3101" s="539" t="s">
        <v>243</v>
      </c>
      <c r="M3101" s="540" t="s">
        <v>230</v>
      </c>
      <c r="N3101" s="541" t="s">
        <v>230</v>
      </c>
      <c r="O3101" s="542" t="s">
        <v>671</v>
      </c>
      <c r="P3101" s="537">
        <v>38</v>
      </c>
      <c r="Q3101" s="541" t="s">
        <v>180</v>
      </c>
      <c r="R3101" s="541" t="s">
        <v>233</v>
      </c>
      <c r="S3101" s="543">
        <f>'Report 1'!$BD$18</f>
        <v>0</v>
      </c>
      <c r="T3101" s="544">
        <f>'Report 1'!$BD$58</f>
        <v>0</v>
      </c>
      <c r="U3101" s="545">
        <f>'Report 1'!$BD$144</f>
        <v>0</v>
      </c>
    </row>
    <row r="3102" spans="2:21">
      <c r="B3102" s="535" t="s">
        <v>669</v>
      </c>
      <c r="C3102" s="536">
        <v>1</v>
      </c>
      <c r="D3102" s="537" t="str">
        <f>'Information Input'!$M$14</f>
        <v xml:space="preserve">      -      </v>
      </c>
      <c r="E3102" s="537" t="s">
        <v>138</v>
      </c>
      <c r="F3102" s="538">
        <f t="shared" si="374"/>
        <v>43739</v>
      </c>
      <c r="G3102" s="538">
        <f t="shared" si="375"/>
        <v>43830</v>
      </c>
      <c r="H3102" s="538">
        <f>'Information Input'!$H$35</f>
        <v>43555</v>
      </c>
      <c r="I3102" s="537" t="str">
        <f>'Information Input'!$J$22</f>
        <v>Quarterly</v>
      </c>
      <c r="J3102" s="538">
        <f>'Information Input'!$H$30</f>
        <v>43555</v>
      </c>
      <c r="K3102" s="537">
        <f>'Information Input'!$J$18</f>
        <v>2019</v>
      </c>
      <c r="L3102" s="539" t="s">
        <v>243</v>
      </c>
      <c r="M3102" s="540" t="s">
        <v>230</v>
      </c>
      <c r="N3102" s="541" t="s">
        <v>230</v>
      </c>
      <c r="O3102" s="542" t="s">
        <v>671</v>
      </c>
      <c r="P3102" s="537">
        <v>39</v>
      </c>
      <c r="Q3102" s="541" t="s">
        <v>181</v>
      </c>
      <c r="R3102" s="541" t="s">
        <v>233</v>
      </c>
      <c r="S3102" s="543">
        <f>'Report 1'!$BD$18</f>
        <v>0</v>
      </c>
      <c r="T3102" s="544">
        <f>'Report 1'!$BD$59</f>
        <v>0</v>
      </c>
      <c r="U3102" s="545">
        <f>'Report 1'!$BD$145</f>
        <v>0</v>
      </c>
    </row>
    <row r="3103" spans="2:21">
      <c r="B3103" s="535" t="s">
        <v>669</v>
      </c>
      <c r="C3103" s="536">
        <v>1</v>
      </c>
      <c r="D3103" s="537" t="str">
        <f>'Information Input'!$M$14</f>
        <v xml:space="preserve">      -      </v>
      </c>
      <c r="E3103" s="537" t="s">
        <v>138</v>
      </c>
      <c r="F3103" s="538">
        <f t="shared" si="374"/>
        <v>43739</v>
      </c>
      <c r="G3103" s="538">
        <f t="shared" si="375"/>
        <v>43830</v>
      </c>
      <c r="H3103" s="538">
        <f>'Information Input'!$H$35</f>
        <v>43555</v>
      </c>
      <c r="I3103" s="537" t="str">
        <f>'Information Input'!$J$22</f>
        <v>Quarterly</v>
      </c>
      <c r="J3103" s="538">
        <f>'Information Input'!$H$30</f>
        <v>43555</v>
      </c>
      <c r="K3103" s="537">
        <f>'Information Input'!$J$18</f>
        <v>2019</v>
      </c>
      <c r="L3103" s="539" t="s">
        <v>243</v>
      </c>
      <c r="M3103" s="540" t="s">
        <v>230</v>
      </c>
      <c r="N3103" s="541" t="s">
        <v>230</v>
      </c>
      <c r="O3103" s="542" t="s">
        <v>671</v>
      </c>
      <c r="P3103" s="537">
        <v>40</v>
      </c>
      <c r="Q3103" s="541" t="s">
        <v>182</v>
      </c>
      <c r="R3103" s="541" t="s">
        <v>238</v>
      </c>
      <c r="S3103" s="543">
        <f>'Report 1'!$BD$18</f>
        <v>0</v>
      </c>
      <c r="T3103" s="544">
        <f>'Report 1'!$BD$60</f>
        <v>0</v>
      </c>
      <c r="U3103" s="545">
        <f>'Report 1'!$BD$146</f>
        <v>0</v>
      </c>
    </row>
    <row r="3104" spans="2:21">
      <c r="B3104" s="535" t="s">
        <v>669</v>
      </c>
      <c r="C3104" s="536">
        <v>1</v>
      </c>
      <c r="D3104" s="537" t="str">
        <f>'Information Input'!$M$14</f>
        <v xml:space="preserve">      -      </v>
      </c>
      <c r="E3104" s="537" t="s">
        <v>138</v>
      </c>
      <c r="F3104" s="538">
        <f t="shared" si="374"/>
        <v>43739</v>
      </c>
      <c r="G3104" s="538">
        <f t="shared" si="375"/>
        <v>43830</v>
      </c>
      <c r="H3104" s="538">
        <f>'Information Input'!$H$35</f>
        <v>43555</v>
      </c>
      <c r="I3104" s="537" t="str">
        <f>'Information Input'!$J$22</f>
        <v>Quarterly</v>
      </c>
      <c r="J3104" s="538">
        <f>'Information Input'!$H$30</f>
        <v>43555</v>
      </c>
      <c r="K3104" s="537">
        <f>'Information Input'!$J$18</f>
        <v>2019</v>
      </c>
      <c r="L3104" s="539" t="s">
        <v>243</v>
      </c>
      <c r="M3104" s="540" t="s">
        <v>230</v>
      </c>
      <c r="N3104" s="541" t="s">
        <v>230</v>
      </c>
      <c r="O3104" s="542" t="s">
        <v>671</v>
      </c>
      <c r="P3104" s="537">
        <v>41</v>
      </c>
      <c r="Q3104" s="541" t="s">
        <v>183</v>
      </c>
      <c r="R3104" s="541" t="s">
        <v>238</v>
      </c>
      <c r="S3104" s="543">
        <f>'Report 1'!$BD$18</f>
        <v>0</v>
      </c>
      <c r="T3104" s="544">
        <f>'Report 1'!$BD$61</f>
        <v>0</v>
      </c>
      <c r="U3104" s="545">
        <f>'Report 1'!$BD$147</f>
        <v>0</v>
      </c>
    </row>
    <row r="3105" spans="2:21">
      <c r="B3105" s="535" t="s">
        <v>669</v>
      </c>
      <c r="C3105" s="536">
        <v>1</v>
      </c>
      <c r="D3105" s="537" t="str">
        <f>'Information Input'!$M$14</f>
        <v xml:space="preserve">      -      </v>
      </c>
      <c r="E3105" s="537" t="s">
        <v>138</v>
      </c>
      <c r="F3105" s="538">
        <f t="shared" si="374"/>
        <v>43739</v>
      </c>
      <c r="G3105" s="538">
        <f t="shared" si="375"/>
        <v>43830</v>
      </c>
      <c r="H3105" s="538">
        <f>'Information Input'!$H$35</f>
        <v>43555</v>
      </c>
      <c r="I3105" s="537" t="str">
        <f>'Information Input'!$J$22</f>
        <v>Quarterly</v>
      </c>
      <c r="J3105" s="538">
        <f>'Information Input'!$H$30</f>
        <v>43555</v>
      </c>
      <c r="K3105" s="537">
        <f>'Information Input'!$J$18</f>
        <v>2019</v>
      </c>
      <c r="L3105" s="539" t="s">
        <v>243</v>
      </c>
      <c r="M3105" s="540" t="s">
        <v>230</v>
      </c>
      <c r="N3105" s="541" t="s">
        <v>230</v>
      </c>
      <c r="O3105" s="542" t="s">
        <v>671</v>
      </c>
      <c r="P3105" s="537">
        <v>42</v>
      </c>
      <c r="Q3105" s="541" t="s">
        <v>184</v>
      </c>
      <c r="R3105" s="541" t="s">
        <v>233</v>
      </c>
      <c r="S3105" s="543">
        <f>'Report 1'!$BD$18</f>
        <v>0</v>
      </c>
      <c r="T3105" s="544">
        <f>'Report 1'!$BD$62</f>
        <v>0</v>
      </c>
      <c r="U3105" s="545">
        <f>'Report 1'!$BD$148</f>
        <v>0</v>
      </c>
    </row>
    <row r="3106" spans="2:21">
      <c r="B3106" s="535" t="s">
        <v>669</v>
      </c>
      <c r="C3106" s="536">
        <v>1</v>
      </c>
      <c r="D3106" s="537" t="str">
        <f>'Information Input'!$M$14</f>
        <v xml:space="preserve">      -      </v>
      </c>
      <c r="E3106" s="537" t="s">
        <v>138</v>
      </c>
      <c r="F3106" s="538">
        <f t="shared" si="374"/>
        <v>43739</v>
      </c>
      <c r="G3106" s="538">
        <f t="shared" si="375"/>
        <v>43830</v>
      </c>
      <c r="H3106" s="538">
        <f>'Information Input'!$H$35</f>
        <v>43555</v>
      </c>
      <c r="I3106" s="537" t="str">
        <f>'Information Input'!$J$22</f>
        <v>Quarterly</v>
      </c>
      <c r="J3106" s="538">
        <f>'Information Input'!$H$30</f>
        <v>43555</v>
      </c>
      <c r="K3106" s="537">
        <f>'Information Input'!$J$18</f>
        <v>2019</v>
      </c>
      <c r="L3106" s="539" t="s">
        <v>243</v>
      </c>
      <c r="M3106" s="540" t="s">
        <v>230</v>
      </c>
      <c r="N3106" s="541" t="s">
        <v>230</v>
      </c>
      <c r="O3106" s="542" t="s">
        <v>671</v>
      </c>
      <c r="P3106" s="537">
        <v>43</v>
      </c>
      <c r="Q3106" s="541" t="s">
        <v>185</v>
      </c>
      <c r="R3106" s="541" t="s">
        <v>233</v>
      </c>
      <c r="S3106" s="543">
        <f>'Report 1'!$BD$18</f>
        <v>0</v>
      </c>
      <c r="T3106" s="544">
        <f>'Report 1'!$BD$63</f>
        <v>0</v>
      </c>
      <c r="U3106" s="545">
        <f>'Report 1'!$BD$149</f>
        <v>0</v>
      </c>
    </row>
    <row r="3107" spans="2:21">
      <c r="B3107" s="535" t="s">
        <v>669</v>
      </c>
      <c r="C3107" s="536">
        <v>1</v>
      </c>
      <c r="D3107" s="537" t="str">
        <f>'Information Input'!$M$14</f>
        <v xml:space="preserve">      -      </v>
      </c>
      <c r="E3107" s="537" t="s">
        <v>138</v>
      </c>
      <c r="F3107" s="538">
        <f t="shared" si="374"/>
        <v>43739</v>
      </c>
      <c r="G3107" s="538">
        <f t="shared" si="375"/>
        <v>43830</v>
      </c>
      <c r="H3107" s="538">
        <f>'Information Input'!$H$35</f>
        <v>43555</v>
      </c>
      <c r="I3107" s="537" t="str">
        <f>'Information Input'!$J$22</f>
        <v>Quarterly</v>
      </c>
      <c r="J3107" s="538">
        <f>'Information Input'!$H$30</f>
        <v>43555</v>
      </c>
      <c r="K3107" s="537">
        <f>'Information Input'!$J$18</f>
        <v>2019</v>
      </c>
      <c r="L3107" s="539" t="s">
        <v>243</v>
      </c>
      <c r="M3107" s="540" t="s">
        <v>230</v>
      </c>
      <c r="N3107" s="541" t="s">
        <v>230</v>
      </c>
      <c r="O3107" s="542" t="s">
        <v>674</v>
      </c>
      <c r="P3107" s="537">
        <v>44</v>
      </c>
      <c r="Q3107" s="541" t="s">
        <v>186</v>
      </c>
      <c r="R3107" s="541" t="s">
        <v>239</v>
      </c>
      <c r="S3107" s="543">
        <f>'Report 1'!$BD$18</f>
        <v>0</v>
      </c>
      <c r="T3107" s="544">
        <f>'Report 1'!$BD$64</f>
        <v>0</v>
      </c>
      <c r="U3107" s="545">
        <f>'Report 1'!$BD$150</f>
        <v>0</v>
      </c>
    </row>
    <row r="3108" spans="2:21">
      <c r="B3108" s="535" t="s">
        <v>669</v>
      </c>
      <c r="C3108" s="536">
        <v>1</v>
      </c>
      <c r="D3108" s="537" t="str">
        <f>'Information Input'!$M$14</f>
        <v xml:space="preserve">      -      </v>
      </c>
      <c r="E3108" s="537" t="s">
        <v>138</v>
      </c>
      <c r="F3108" s="538">
        <f t="shared" si="374"/>
        <v>43739</v>
      </c>
      <c r="G3108" s="538">
        <f t="shared" si="375"/>
        <v>43830</v>
      </c>
      <c r="H3108" s="538">
        <f>'Information Input'!$H$35</f>
        <v>43555</v>
      </c>
      <c r="I3108" s="537" t="str">
        <f>'Information Input'!$J$22</f>
        <v>Quarterly</v>
      </c>
      <c r="J3108" s="538">
        <f>'Information Input'!$H$30</f>
        <v>43555</v>
      </c>
      <c r="K3108" s="537">
        <f>'Information Input'!$J$18</f>
        <v>2019</v>
      </c>
      <c r="L3108" s="539" t="s">
        <v>243</v>
      </c>
      <c r="M3108" s="540" t="s">
        <v>230</v>
      </c>
      <c r="N3108" s="541" t="s">
        <v>230</v>
      </c>
      <c r="O3108" s="542" t="s">
        <v>675</v>
      </c>
      <c r="P3108" s="537">
        <v>45</v>
      </c>
      <c r="Q3108" s="541" t="s">
        <v>187</v>
      </c>
      <c r="R3108" s="541" t="s">
        <v>239</v>
      </c>
      <c r="S3108" s="543">
        <f>'Report 1'!$BD$18</f>
        <v>0</v>
      </c>
      <c r="T3108" s="544">
        <f>'Report 1'!$BD$65</f>
        <v>0</v>
      </c>
      <c r="U3108" s="545">
        <f>'Report 1'!$BD$151</f>
        <v>0</v>
      </c>
    </row>
    <row r="3109" spans="2:21">
      <c r="B3109" s="535" t="s">
        <v>669</v>
      </c>
      <c r="C3109" s="536">
        <v>1</v>
      </c>
      <c r="D3109" s="537" t="str">
        <f>'Information Input'!$M$14</f>
        <v xml:space="preserve">      -      </v>
      </c>
      <c r="E3109" s="537" t="s">
        <v>138</v>
      </c>
      <c r="F3109" s="538">
        <f t="shared" si="374"/>
        <v>43739</v>
      </c>
      <c r="G3109" s="538">
        <f t="shared" si="375"/>
        <v>43830</v>
      </c>
      <c r="H3109" s="538">
        <f>'Information Input'!$H$35</f>
        <v>43555</v>
      </c>
      <c r="I3109" s="537" t="str">
        <f>'Information Input'!$J$22</f>
        <v>Quarterly</v>
      </c>
      <c r="J3109" s="538">
        <f>'Information Input'!$H$30</f>
        <v>43555</v>
      </c>
      <c r="K3109" s="537">
        <f>'Information Input'!$J$18</f>
        <v>2019</v>
      </c>
      <c r="L3109" s="539" t="s">
        <v>243</v>
      </c>
      <c r="M3109" s="540" t="s">
        <v>230</v>
      </c>
      <c r="N3109" s="541" t="s">
        <v>230</v>
      </c>
      <c r="O3109" s="542" t="s">
        <v>675</v>
      </c>
      <c r="P3109" s="537">
        <v>46</v>
      </c>
      <c r="Q3109" s="541" t="s">
        <v>188</v>
      </c>
      <c r="R3109" s="541" t="s">
        <v>239</v>
      </c>
      <c r="S3109" s="543">
        <f>'Report 1'!$BD$18</f>
        <v>0</v>
      </c>
      <c r="T3109" s="544">
        <f>'Report 1'!$BD$66</f>
        <v>0</v>
      </c>
      <c r="U3109" s="545">
        <f>'Report 1'!$BD$152</f>
        <v>0</v>
      </c>
    </row>
    <row r="3110" spans="2:21">
      <c r="B3110" s="535" t="s">
        <v>669</v>
      </c>
      <c r="C3110" s="536">
        <v>1</v>
      </c>
      <c r="D3110" s="537" t="str">
        <f>'Information Input'!$M$14</f>
        <v xml:space="preserve">      -      </v>
      </c>
      <c r="E3110" s="537" t="s">
        <v>138</v>
      </c>
      <c r="F3110" s="538">
        <f t="shared" si="374"/>
        <v>43739</v>
      </c>
      <c r="G3110" s="538">
        <f t="shared" si="375"/>
        <v>43830</v>
      </c>
      <c r="H3110" s="538">
        <f>'Information Input'!$H$35</f>
        <v>43555</v>
      </c>
      <c r="I3110" s="537" t="str">
        <f>'Information Input'!$J$22</f>
        <v>Quarterly</v>
      </c>
      <c r="J3110" s="538">
        <f>'Information Input'!$H$30</f>
        <v>43555</v>
      </c>
      <c r="K3110" s="537">
        <f>'Information Input'!$J$18</f>
        <v>2019</v>
      </c>
      <c r="L3110" s="539" t="s">
        <v>243</v>
      </c>
      <c r="M3110" s="540" t="s">
        <v>230</v>
      </c>
      <c r="N3110" s="541" t="s">
        <v>230</v>
      </c>
      <c r="O3110" s="542" t="s">
        <v>675</v>
      </c>
      <c r="P3110" s="537">
        <v>47</v>
      </c>
      <c r="Q3110" s="541" t="s">
        <v>189</v>
      </c>
      <c r="R3110" s="541" t="s">
        <v>239</v>
      </c>
      <c r="S3110" s="543">
        <f>'Report 1'!$BD$18</f>
        <v>0</v>
      </c>
      <c r="T3110" s="544">
        <f>'Report 1'!$BD$67</f>
        <v>0</v>
      </c>
      <c r="U3110" s="545">
        <f>'Report 1'!$BD$153</f>
        <v>0</v>
      </c>
    </row>
    <row r="3111" spans="2:21">
      <c r="B3111" s="535" t="s">
        <v>669</v>
      </c>
      <c r="C3111" s="536">
        <v>1</v>
      </c>
      <c r="D3111" s="537" t="str">
        <f>'Information Input'!$M$14</f>
        <v xml:space="preserve">      -      </v>
      </c>
      <c r="E3111" s="537" t="s">
        <v>138</v>
      </c>
      <c r="F3111" s="538">
        <f t="shared" si="374"/>
        <v>43739</v>
      </c>
      <c r="G3111" s="538">
        <f t="shared" si="375"/>
        <v>43830</v>
      </c>
      <c r="H3111" s="538">
        <f>'Information Input'!$H$35</f>
        <v>43555</v>
      </c>
      <c r="I3111" s="537" t="str">
        <f>'Information Input'!$J$22</f>
        <v>Quarterly</v>
      </c>
      <c r="J3111" s="538">
        <f>'Information Input'!$H$30</f>
        <v>43555</v>
      </c>
      <c r="K3111" s="537">
        <f>'Information Input'!$J$18</f>
        <v>2019</v>
      </c>
      <c r="L3111" s="539" t="s">
        <v>243</v>
      </c>
      <c r="M3111" s="540" t="s">
        <v>230</v>
      </c>
      <c r="N3111" s="541" t="s">
        <v>230</v>
      </c>
      <c r="O3111" s="542" t="s">
        <v>675</v>
      </c>
      <c r="P3111" s="537">
        <v>48</v>
      </c>
      <c r="Q3111" s="541" t="s">
        <v>190</v>
      </c>
      <c r="R3111" s="541" t="s">
        <v>239</v>
      </c>
      <c r="S3111" s="543">
        <f>'Report 1'!$BD$18</f>
        <v>0</v>
      </c>
      <c r="T3111" s="544">
        <f>'Report 1'!$BD$68</f>
        <v>0</v>
      </c>
      <c r="U3111" s="545">
        <f>'Report 1'!$BD$154</f>
        <v>0</v>
      </c>
    </row>
    <row r="3112" spans="2:21">
      <c r="B3112" s="535" t="s">
        <v>669</v>
      </c>
      <c r="C3112" s="536">
        <v>1</v>
      </c>
      <c r="D3112" s="537" t="str">
        <f>'Information Input'!$M$14</f>
        <v xml:space="preserve">      -      </v>
      </c>
      <c r="E3112" s="537" t="s">
        <v>138</v>
      </c>
      <c r="F3112" s="538">
        <f t="shared" si="374"/>
        <v>43739</v>
      </c>
      <c r="G3112" s="538">
        <f t="shared" si="375"/>
        <v>43830</v>
      </c>
      <c r="H3112" s="538">
        <f>'Information Input'!$H$35</f>
        <v>43555</v>
      </c>
      <c r="I3112" s="537" t="str">
        <f>'Information Input'!$J$22</f>
        <v>Quarterly</v>
      </c>
      <c r="J3112" s="538">
        <f>'Information Input'!$H$30</f>
        <v>43555</v>
      </c>
      <c r="K3112" s="537">
        <f>'Information Input'!$J$18</f>
        <v>2019</v>
      </c>
      <c r="L3112" s="539" t="s">
        <v>243</v>
      </c>
      <c r="M3112" s="540" t="s">
        <v>230</v>
      </c>
      <c r="N3112" s="541" t="s">
        <v>230</v>
      </c>
      <c r="O3112" s="542" t="s">
        <v>675</v>
      </c>
      <c r="P3112" s="537">
        <v>49</v>
      </c>
      <c r="Q3112" s="541" t="s">
        <v>191</v>
      </c>
      <c r="R3112" s="541" t="s">
        <v>239</v>
      </c>
      <c r="S3112" s="543">
        <f>'Report 1'!$BD$18</f>
        <v>0</v>
      </c>
      <c r="T3112" s="544">
        <f>'Report 1'!$BD$69</f>
        <v>0</v>
      </c>
      <c r="U3112" s="545">
        <f>'Report 1'!$BD$155</f>
        <v>0</v>
      </c>
    </row>
    <row r="3113" spans="2:21">
      <c r="B3113" s="535" t="s">
        <v>669</v>
      </c>
      <c r="C3113" s="536">
        <v>1</v>
      </c>
      <c r="D3113" s="537" t="str">
        <f>'Information Input'!$M$14</f>
        <v xml:space="preserve">      -      </v>
      </c>
      <c r="E3113" s="537" t="s">
        <v>138</v>
      </c>
      <c r="F3113" s="538">
        <f t="shared" si="374"/>
        <v>43739</v>
      </c>
      <c r="G3113" s="538">
        <f t="shared" si="375"/>
        <v>43830</v>
      </c>
      <c r="H3113" s="538">
        <f>'Information Input'!$H$35</f>
        <v>43555</v>
      </c>
      <c r="I3113" s="537" t="str">
        <f>'Information Input'!$J$22</f>
        <v>Quarterly</v>
      </c>
      <c r="J3113" s="538">
        <f>'Information Input'!$H$30</f>
        <v>43555</v>
      </c>
      <c r="K3113" s="537">
        <f>'Information Input'!$J$18</f>
        <v>2019</v>
      </c>
      <c r="L3113" s="539" t="s">
        <v>243</v>
      </c>
      <c r="M3113" s="540" t="s">
        <v>230</v>
      </c>
      <c r="N3113" s="541" t="s">
        <v>230</v>
      </c>
      <c r="O3113" s="542" t="s">
        <v>675</v>
      </c>
      <c r="P3113" s="537">
        <v>50</v>
      </c>
      <c r="Q3113" s="541" t="s">
        <v>192</v>
      </c>
      <c r="R3113" s="541" t="s">
        <v>239</v>
      </c>
      <c r="S3113" s="543">
        <f>'Report 1'!$BD$18</f>
        <v>0</v>
      </c>
      <c r="T3113" s="544">
        <f>'Report 1'!$BD$70</f>
        <v>0</v>
      </c>
      <c r="U3113" s="545">
        <f>'Report 1'!$BD$156</f>
        <v>0</v>
      </c>
    </row>
    <row r="3114" spans="2:21">
      <c r="B3114" s="535" t="s">
        <v>669</v>
      </c>
      <c r="C3114" s="536">
        <v>1</v>
      </c>
      <c r="D3114" s="537" t="str">
        <f>'Information Input'!$M$14</f>
        <v xml:space="preserve">      -      </v>
      </c>
      <c r="E3114" s="537" t="s">
        <v>138</v>
      </c>
      <c r="F3114" s="538">
        <f t="shared" si="374"/>
        <v>43739</v>
      </c>
      <c r="G3114" s="538">
        <f t="shared" si="375"/>
        <v>43830</v>
      </c>
      <c r="H3114" s="538">
        <f>'Information Input'!$H$35</f>
        <v>43555</v>
      </c>
      <c r="I3114" s="537" t="str">
        <f>'Information Input'!$J$22</f>
        <v>Quarterly</v>
      </c>
      <c r="J3114" s="538">
        <f>'Information Input'!$H$30</f>
        <v>43555</v>
      </c>
      <c r="K3114" s="537">
        <f>'Information Input'!$J$18</f>
        <v>2019</v>
      </c>
      <c r="L3114" s="539" t="s">
        <v>243</v>
      </c>
      <c r="M3114" s="540" t="s">
        <v>230</v>
      </c>
      <c r="N3114" s="541" t="s">
        <v>230</v>
      </c>
      <c r="O3114" s="542" t="s">
        <v>675</v>
      </c>
      <c r="P3114" s="537">
        <v>51</v>
      </c>
      <c r="Q3114" s="541" t="s">
        <v>193</v>
      </c>
      <c r="R3114" s="541" t="s">
        <v>239</v>
      </c>
      <c r="S3114" s="543">
        <f>'Report 1'!$BD$18</f>
        <v>0</v>
      </c>
      <c r="T3114" s="544">
        <f>'Report 1'!$BD$71</f>
        <v>0</v>
      </c>
      <c r="U3114" s="545">
        <f>'Report 1'!$BD$157</f>
        <v>0</v>
      </c>
    </row>
    <row r="3115" spans="2:21">
      <c r="B3115" s="535" t="s">
        <v>669</v>
      </c>
      <c r="C3115" s="536">
        <v>1</v>
      </c>
      <c r="D3115" s="537" t="str">
        <f>'Information Input'!$M$14</f>
        <v xml:space="preserve">      -      </v>
      </c>
      <c r="E3115" s="537" t="s">
        <v>138</v>
      </c>
      <c r="F3115" s="538">
        <f t="shared" si="374"/>
        <v>43739</v>
      </c>
      <c r="G3115" s="538">
        <f t="shared" si="375"/>
        <v>43830</v>
      </c>
      <c r="H3115" s="538">
        <f>'Information Input'!$H$35</f>
        <v>43555</v>
      </c>
      <c r="I3115" s="537" t="str">
        <f>'Information Input'!$J$22</f>
        <v>Quarterly</v>
      </c>
      <c r="J3115" s="538">
        <f>'Information Input'!$H$30</f>
        <v>43555</v>
      </c>
      <c r="K3115" s="537">
        <f>'Information Input'!$J$18</f>
        <v>2019</v>
      </c>
      <c r="L3115" s="539" t="s">
        <v>243</v>
      </c>
      <c r="M3115" s="540" t="s">
        <v>230</v>
      </c>
      <c r="N3115" s="541" t="s">
        <v>230</v>
      </c>
      <c r="O3115" s="542" t="s">
        <v>674</v>
      </c>
      <c r="P3115" s="537">
        <v>52</v>
      </c>
      <c r="Q3115" s="541" t="s">
        <v>194</v>
      </c>
      <c r="R3115" s="541" t="s">
        <v>239</v>
      </c>
      <c r="S3115" s="543">
        <f>'Report 1'!$BD$18</f>
        <v>0</v>
      </c>
      <c r="T3115" s="544">
        <f>'Report 1'!$BD$72</f>
        <v>0</v>
      </c>
      <c r="U3115" s="545">
        <f>'Report 1'!$BD$158</f>
        <v>0</v>
      </c>
    </row>
    <row r="3116" spans="2:21">
      <c r="B3116" s="535" t="s">
        <v>669</v>
      </c>
      <c r="C3116" s="536">
        <v>1</v>
      </c>
      <c r="D3116" s="537" t="str">
        <f>'Information Input'!$M$14</f>
        <v xml:space="preserve">      -      </v>
      </c>
      <c r="E3116" s="537" t="s">
        <v>138</v>
      </c>
      <c r="F3116" s="538">
        <f t="shared" si="374"/>
        <v>43739</v>
      </c>
      <c r="G3116" s="538">
        <f t="shared" si="375"/>
        <v>43830</v>
      </c>
      <c r="H3116" s="538">
        <f>'Information Input'!$H$35</f>
        <v>43555</v>
      </c>
      <c r="I3116" s="537" t="str">
        <f>'Information Input'!$J$22</f>
        <v>Quarterly</v>
      </c>
      <c r="J3116" s="538">
        <f>'Information Input'!$H$30</f>
        <v>43555</v>
      </c>
      <c r="K3116" s="537">
        <f>'Information Input'!$J$18</f>
        <v>2019</v>
      </c>
      <c r="L3116" s="539" t="s">
        <v>243</v>
      </c>
      <c r="M3116" s="540" t="s">
        <v>230</v>
      </c>
      <c r="N3116" s="541" t="s">
        <v>230</v>
      </c>
      <c r="O3116" s="542" t="s">
        <v>676</v>
      </c>
      <c r="P3116" s="537">
        <v>53</v>
      </c>
      <c r="Q3116" s="541" t="s">
        <v>195</v>
      </c>
      <c r="R3116" s="541" t="s">
        <v>677</v>
      </c>
      <c r="S3116" s="543">
        <f>'Report 1'!$BD$18</f>
        <v>0</v>
      </c>
      <c r="T3116" s="544">
        <f>'Report 1'!$BD$73</f>
        <v>0</v>
      </c>
      <c r="U3116" s="545">
        <f>'Report 1'!$BD$159</f>
        <v>0</v>
      </c>
    </row>
    <row r="3117" spans="2:21">
      <c r="B3117" s="535" t="s">
        <v>669</v>
      </c>
      <c r="C3117" s="536">
        <v>1</v>
      </c>
      <c r="D3117" s="537" t="str">
        <f>'Information Input'!$M$14</f>
        <v xml:space="preserve">      -      </v>
      </c>
      <c r="E3117" s="537" t="s">
        <v>138</v>
      </c>
      <c r="F3117" s="538">
        <f t="shared" si="374"/>
        <v>43739</v>
      </c>
      <c r="G3117" s="538">
        <f t="shared" si="375"/>
        <v>43830</v>
      </c>
      <c r="H3117" s="538">
        <f>'Information Input'!$H$35</f>
        <v>43555</v>
      </c>
      <c r="I3117" s="537" t="str">
        <f>'Information Input'!$J$22</f>
        <v>Quarterly</v>
      </c>
      <c r="J3117" s="538">
        <f>'Information Input'!$H$30</f>
        <v>43555</v>
      </c>
      <c r="K3117" s="537">
        <f>'Information Input'!$J$18</f>
        <v>2019</v>
      </c>
      <c r="L3117" s="539" t="s">
        <v>243</v>
      </c>
      <c r="M3117" s="540" t="s">
        <v>230</v>
      </c>
      <c r="N3117" s="541" t="s">
        <v>230</v>
      </c>
      <c r="O3117" s="542" t="s">
        <v>676</v>
      </c>
      <c r="P3117" s="537">
        <v>54</v>
      </c>
      <c r="Q3117" s="541" t="s">
        <v>196</v>
      </c>
      <c r="R3117" s="541" t="s">
        <v>677</v>
      </c>
      <c r="S3117" s="543">
        <f>'Report 1'!$BD$18</f>
        <v>0</v>
      </c>
      <c r="T3117" s="544">
        <f>'Report 1'!$BD$74</f>
        <v>0</v>
      </c>
      <c r="U3117" s="545">
        <f>'Report 1'!$BD$160</f>
        <v>0</v>
      </c>
    </row>
    <row r="3118" spans="2:21">
      <c r="B3118" s="535" t="s">
        <v>669</v>
      </c>
      <c r="C3118" s="536">
        <v>1</v>
      </c>
      <c r="D3118" s="537" t="str">
        <f>'Information Input'!$M$14</f>
        <v xml:space="preserve">      -      </v>
      </c>
      <c r="E3118" s="537" t="s">
        <v>138</v>
      </c>
      <c r="F3118" s="538">
        <f t="shared" si="374"/>
        <v>43739</v>
      </c>
      <c r="G3118" s="538">
        <f t="shared" si="375"/>
        <v>43830</v>
      </c>
      <c r="H3118" s="538">
        <f>'Information Input'!$H$35</f>
        <v>43555</v>
      </c>
      <c r="I3118" s="537" t="str">
        <f>'Information Input'!$J$22</f>
        <v>Quarterly</v>
      </c>
      <c r="J3118" s="538">
        <f>'Information Input'!$H$30</f>
        <v>43555</v>
      </c>
      <c r="K3118" s="537">
        <f>'Information Input'!$J$18</f>
        <v>2019</v>
      </c>
      <c r="L3118" s="539" t="s">
        <v>243</v>
      </c>
      <c r="M3118" s="540" t="s">
        <v>230</v>
      </c>
      <c r="N3118" s="541" t="s">
        <v>230</v>
      </c>
      <c r="O3118" s="542" t="s">
        <v>676</v>
      </c>
      <c r="P3118" s="537">
        <v>55</v>
      </c>
      <c r="Q3118" s="541" t="s">
        <v>197</v>
      </c>
      <c r="R3118" s="541" t="s">
        <v>677</v>
      </c>
      <c r="S3118" s="543">
        <f>'Report 1'!$BD$18</f>
        <v>0</v>
      </c>
      <c r="T3118" s="544">
        <f>'Report 1'!$BD$75</f>
        <v>0</v>
      </c>
      <c r="U3118" s="545">
        <f>'Report 1'!$BD$161</f>
        <v>0</v>
      </c>
    </row>
    <row r="3119" spans="2:21">
      <c r="B3119" s="535" t="s">
        <v>669</v>
      </c>
      <c r="C3119" s="536">
        <v>1</v>
      </c>
      <c r="D3119" s="537" t="str">
        <f>'Information Input'!$M$14</f>
        <v xml:space="preserve">      -      </v>
      </c>
      <c r="E3119" s="537" t="s">
        <v>138</v>
      </c>
      <c r="F3119" s="538">
        <f t="shared" si="374"/>
        <v>43739</v>
      </c>
      <c r="G3119" s="538">
        <f t="shared" si="375"/>
        <v>43830</v>
      </c>
      <c r="H3119" s="538">
        <f>'Information Input'!$H$35</f>
        <v>43555</v>
      </c>
      <c r="I3119" s="537" t="str">
        <f>'Information Input'!$J$22</f>
        <v>Quarterly</v>
      </c>
      <c r="J3119" s="538">
        <f>'Information Input'!$H$30</f>
        <v>43555</v>
      </c>
      <c r="K3119" s="537">
        <f>'Information Input'!$J$18</f>
        <v>2019</v>
      </c>
      <c r="L3119" s="539" t="s">
        <v>243</v>
      </c>
      <c r="M3119" s="540" t="s">
        <v>230</v>
      </c>
      <c r="N3119" s="541" t="s">
        <v>230</v>
      </c>
      <c r="O3119" s="542" t="s">
        <v>676</v>
      </c>
      <c r="P3119" s="537">
        <v>56</v>
      </c>
      <c r="Q3119" s="541" t="s">
        <v>198</v>
      </c>
      <c r="R3119" s="541" t="s">
        <v>239</v>
      </c>
      <c r="S3119" s="543">
        <f>'Report 1'!$BD$18</f>
        <v>0</v>
      </c>
      <c r="T3119" s="544">
        <f>'Report 1'!$BD$76</f>
        <v>0</v>
      </c>
      <c r="U3119" s="545">
        <f>'Report 1'!$BD$162</f>
        <v>0</v>
      </c>
    </row>
    <row r="3120" spans="2:21">
      <c r="B3120" s="535" t="s">
        <v>669</v>
      </c>
      <c r="C3120" s="536">
        <v>1</v>
      </c>
      <c r="D3120" s="537" t="str">
        <f>'Information Input'!$M$14</f>
        <v xml:space="preserve">      -      </v>
      </c>
      <c r="E3120" s="537" t="s">
        <v>138</v>
      </c>
      <c r="F3120" s="538">
        <f t="shared" si="374"/>
        <v>43739</v>
      </c>
      <c r="G3120" s="538">
        <f t="shared" si="375"/>
        <v>43830</v>
      </c>
      <c r="H3120" s="538">
        <f>'Information Input'!$H$35</f>
        <v>43555</v>
      </c>
      <c r="I3120" s="537" t="str">
        <f>'Information Input'!$J$22</f>
        <v>Quarterly</v>
      </c>
      <c r="J3120" s="538">
        <f>'Information Input'!$H$30</f>
        <v>43555</v>
      </c>
      <c r="K3120" s="537">
        <f>'Information Input'!$J$18</f>
        <v>2019</v>
      </c>
      <c r="L3120" s="539" t="s">
        <v>243</v>
      </c>
      <c r="M3120" s="540" t="s">
        <v>230</v>
      </c>
      <c r="N3120" s="541" t="s">
        <v>230</v>
      </c>
      <c r="O3120" s="542" t="s">
        <v>674</v>
      </c>
      <c r="P3120" s="537">
        <v>57</v>
      </c>
      <c r="Q3120" s="541" t="s">
        <v>199</v>
      </c>
      <c r="R3120" s="542" t="s">
        <v>239</v>
      </c>
      <c r="S3120" s="543">
        <f>'Report 1'!$BD$18</f>
        <v>0</v>
      </c>
      <c r="T3120" s="544">
        <f>'Report 1'!$BD$77</f>
        <v>0</v>
      </c>
      <c r="U3120" s="545">
        <f>'Report 1'!$BD$163</f>
        <v>0</v>
      </c>
    </row>
    <row r="3121" spans="2:21">
      <c r="B3121" s="535" t="s">
        <v>669</v>
      </c>
      <c r="C3121" s="536">
        <v>1</v>
      </c>
      <c r="D3121" s="537" t="str">
        <f>'Information Input'!$M$14</f>
        <v xml:space="preserve">      -      </v>
      </c>
      <c r="E3121" s="537" t="s">
        <v>138</v>
      </c>
      <c r="F3121" s="538">
        <f t="shared" si="374"/>
        <v>43739</v>
      </c>
      <c r="G3121" s="538">
        <f t="shared" si="375"/>
        <v>43830</v>
      </c>
      <c r="H3121" s="538">
        <f>'Information Input'!$H$35</f>
        <v>43555</v>
      </c>
      <c r="I3121" s="537" t="str">
        <f>'Information Input'!$J$22</f>
        <v>Quarterly</v>
      </c>
      <c r="J3121" s="538">
        <f>'Information Input'!$H$30</f>
        <v>43555</v>
      </c>
      <c r="K3121" s="537">
        <f>'Information Input'!$J$18</f>
        <v>2019</v>
      </c>
      <c r="L3121" s="539" t="s">
        <v>243</v>
      </c>
      <c r="M3121" s="540" t="s">
        <v>230</v>
      </c>
      <c r="N3121" s="541" t="s">
        <v>230</v>
      </c>
      <c r="O3121" s="542" t="s">
        <v>678</v>
      </c>
      <c r="P3121" s="537">
        <v>58</v>
      </c>
      <c r="Q3121" s="541" t="s">
        <v>201</v>
      </c>
      <c r="R3121" s="542" t="s">
        <v>239</v>
      </c>
      <c r="S3121" s="543">
        <f>'Report 1'!$BD$18</f>
        <v>0</v>
      </c>
      <c r="T3121" s="544">
        <f>'Report 1'!$BD$79</f>
        <v>0</v>
      </c>
      <c r="U3121" s="545">
        <f>'Report 1'!$BD$165</f>
        <v>0</v>
      </c>
    </row>
    <row r="3122" spans="2:21">
      <c r="B3122" s="535" t="s">
        <v>669</v>
      </c>
      <c r="C3122" s="536">
        <v>1</v>
      </c>
      <c r="D3122" s="537" t="str">
        <f>'Information Input'!$M$14</f>
        <v xml:space="preserve">      -      </v>
      </c>
      <c r="E3122" s="537" t="s">
        <v>138</v>
      </c>
      <c r="F3122" s="538">
        <f t="shared" si="374"/>
        <v>43739</v>
      </c>
      <c r="G3122" s="538">
        <f t="shared" si="375"/>
        <v>43830</v>
      </c>
      <c r="H3122" s="538">
        <f>'Information Input'!$H$35</f>
        <v>43555</v>
      </c>
      <c r="I3122" s="537" t="str">
        <f>'Information Input'!$J$22</f>
        <v>Quarterly</v>
      </c>
      <c r="J3122" s="538">
        <f>'Information Input'!$H$30</f>
        <v>43555</v>
      </c>
      <c r="K3122" s="537">
        <f>'Information Input'!$J$18</f>
        <v>2019</v>
      </c>
      <c r="L3122" s="539" t="s">
        <v>243</v>
      </c>
      <c r="M3122" s="540" t="s">
        <v>230</v>
      </c>
      <c r="N3122" s="541" t="s">
        <v>230</v>
      </c>
      <c r="O3122" s="542" t="s">
        <v>678</v>
      </c>
      <c r="P3122" s="537">
        <v>59</v>
      </c>
      <c r="Q3122" s="541" t="s">
        <v>202</v>
      </c>
      <c r="R3122" s="542" t="s">
        <v>239</v>
      </c>
      <c r="S3122" s="543">
        <f>'Report 1'!$BD$18</f>
        <v>0</v>
      </c>
      <c r="T3122" s="544">
        <f>'Report 1'!$BD$80</f>
        <v>0</v>
      </c>
      <c r="U3122" s="545">
        <f>'Report 1'!$BD$166</f>
        <v>0</v>
      </c>
    </row>
    <row r="3123" spans="2:21">
      <c r="B3123" s="535" t="s">
        <v>669</v>
      </c>
      <c r="C3123" s="536">
        <v>1</v>
      </c>
      <c r="D3123" s="537" t="str">
        <f>'Information Input'!$M$14</f>
        <v xml:space="preserve">      -      </v>
      </c>
      <c r="E3123" s="537" t="s">
        <v>138</v>
      </c>
      <c r="F3123" s="538">
        <f t="shared" ref="F3123:F3135" si="376">DATE(K3123,10,1)</f>
        <v>43739</v>
      </c>
      <c r="G3123" s="538">
        <f t="shared" ref="G3123:G3135" si="377">DATE(K3123,12,31)</f>
        <v>43830</v>
      </c>
      <c r="H3123" s="538">
        <f>'Information Input'!$H$35</f>
        <v>43555</v>
      </c>
      <c r="I3123" s="537" t="str">
        <f>'Information Input'!$J$22</f>
        <v>Quarterly</v>
      </c>
      <c r="J3123" s="538">
        <f>'Information Input'!$H$30</f>
        <v>43555</v>
      </c>
      <c r="K3123" s="537">
        <f>'Information Input'!$J$18</f>
        <v>2019</v>
      </c>
      <c r="L3123" s="539" t="s">
        <v>243</v>
      </c>
      <c r="M3123" s="540" t="s">
        <v>230</v>
      </c>
      <c r="N3123" s="541" t="s">
        <v>230</v>
      </c>
      <c r="O3123" s="542" t="s">
        <v>678</v>
      </c>
      <c r="P3123" s="537">
        <v>60</v>
      </c>
      <c r="Q3123" s="541" t="s">
        <v>203</v>
      </c>
      <c r="R3123" s="541" t="s">
        <v>239</v>
      </c>
      <c r="S3123" s="543">
        <f>'Report 1'!$BD$18</f>
        <v>0</v>
      </c>
      <c r="T3123" s="544">
        <f>'Report 1'!$BD$81</f>
        <v>0</v>
      </c>
      <c r="U3123" s="545">
        <f>'Report 1'!$BD$167</f>
        <v>0</v>
      </c>
    </row>
    <row r="3124" spans="2:21">
      <c r="B3124" s="535" t="s">
        <v>669</v>
      </c>
      <c r="C3124" s="536">
        <v>1</v>
      </c>
      <c r="D3124" s="537" t="str">
        <f>'Information Input'!$M$14</f>
        <v xml:space="preserve">      -      </v>
      </c>
      <c r="E3124" s="537" t="s">
        <v>138</v>
      </c>
      <c r="F3124" s="538">
        <f t="shared" si="376"/>
        <v>43739</v>
      </c>
      <c r="G3124" s="538">
        <f t="shared" si="377"/>
        <v>43830</v>
      </c>
      <c r="H3124" s="538">
        <f>'Information Input'!$H$35</f>
        <v>43555</v>
      </c>
      <c r="I3124" s="537" t="str">
        <f>'Information Input'!$J$22</f>
        <v>Quarterly</v>
      </c>
      <c r="J3124" s="538">
        <f>'Information Input'!$H$30</f>
        <v>43555</v>
      </c>
      <c r="K3124" s="537">
        <f>'Information Input'!$J$18</f>
        <v>2019</v>
      </c>
      <c r="L3124" s="539" t="s">
        <v>243</v>
      </c>
      <c r="M3124" s="540" t="s">
        <v>230</v>
      </c>
      <c r="N3124" s="541" t="s">
        <v>230</v>
      </c>
      <c r="O3124" s="542" t="s">
        <v>678</v>
      </c>
      <c r="P3124" s="537">
        <v>61</v>
      </c>
      <c r="Q3124" s="541" t="s">
        <v>204</v>
      </c>
      <c r="R3124" s="541" t="s">
        <v>239</v>
      </c>
      <c r="S3124" s="543">
        <f>'Report 1'!$BD$18</f>
        <v>0</v>
      </c>
      <c r="T3124" s="544">
        <f>'Report 1'!$BD$82</f>
        <v>0</v>
      </c>
      <c r="U3124" s="545">
        <f>'Report 1'!$BD$168</f>
        <v>0</v>
      </c>
    </row>
    <row r="3125" spans="2:21">
      <c r="B3125" s="535" t="s">
        <v>669</v>
      </c>
      <c r="C3125" s="536">
        <v>1</v>
      </c>
      <c r="D3125" s="537" t="str">
        <f>'Information Input'!$M$14</f>
        <v xml:space="preserve">      -      </v>
      </c>
      <c r="E3125" s="537" t="s">
        <v>138</v>
      </c>
      <c r="F3125" s="538">
        <f t="shared" si="376"/>
        <v>43739</v>
      </c>
      <c r="G3125" s="538">
        <f t="shared" si="377"/>
        <v>43830</v>
      </c>
      <c r="H3125" s="538">
        <f>'Information Input'!$H$35</f>
        <v>43555</v>
      </c>
      <c r="I3125" s="537" t="str">
        <f>'Information Input'!$J$22</f>
        <v>Quarterly</v>
      </c>
      <c r="J3125" s="538">
        <f>'Information Input'!$H$30</f>
        <v>43555</v>
      </c>
      <c r="K3125" s="537">
        <f>'Information Input'!$J$18</f>
        <v>2019</v>
      </c>
      <c r="L3125" s="539" t="s">
        <v>243</v>
      </c>
      <c r="M3125" s="540" t="s">
        <v>230</v>
      </c>
      <c r="N3125" s="541" t="s">
        <v>230</v>
      </c>
      <c r="O3125" s="542" t="s">
        <v>678</v>
      </c>
      <c r="P3125" s="537">
        <v>62</v>
      </c>
      <c r="Q3125" s="541" t="s">
        <v>204</v>
      </c>
      <c r="R3125" s="541" t="s">
        <v>239</v>
      </c>
      <c r="S3125" s="543">
        <f>'Report 1'!$BD$18</f>
        <v>0</v>
      </c>
      <c r="T3125" s="544">
        <f>'Report 1'!$BD$83</f>
        <v>0</v>
      </c>
      <c r="U3125" s="545">
        <f>'Report 1'!$BD$169</f>
        <v>0</v>
      </c>
    </row>
    <row r="3126" spans="2:21">
      <c r="B3126" s="535" t="s">
        <v>669</v>
      </c>
      <c r="C3126" s="536">
        <v>1</v>
      </c>
      <c r="D3126" s="537" t="str">
        <f>'Information Input'!$M$14</f>
        <v xml:space="preserve">      -      </v>
      </c>
      <c r="E3126" s="537" t="s">
        <v>138</v>
      </c>
      <c r="F3126" s="538">
        <f t="shared" si="376"/>
        <v>43739</v>
      </c>
      <c r="G3126" s="538">
        <f t="shared" si="377"/>
        <v>43830</v>
      </c>
      <c r="H3126" s="538">
        <f>'Information Input'!$H$35</f>
        <v>43555</v>
      </c>
      <c r="I3126" s="537" t="str">
        <f>'Information Input'!$J$22</f>
        <v>Quarterly</v>
      </c>
      <c r="J3126" s="538">
        <f>'Information Input'!$H$30</f>
        <v>43555</v>
      </c>
      <c r="K3126" s="537">
        <f>'Information Input'!$J$18</f>
        <v>2019</v>
      </c>
      <c r="L3126" s="539" t="s">
        <v>243</v>
      </c>
      <c r="M3126" s="540" t="s">
        <v>230</v>
      </c>
      <c r="N3126" s="541" t="s">
        <v>230</v>
      </c>
      <c r="O3126" s="542" t="s">
        <v>674</v>
      </c>
      <c r="P3126" s="537">
        <v>63</v>
      </c>
      <c r="Q3126" s="541" t="s">
        <v>205</v>
      </c>
      <c r="R3126" s="541" t="s">
        <v>239</v>
      </c>
      <c r="S3126" s="543">
        <f>'Report 1'!$BD$18</f>
        <v>0</v>
      </c>
      <c r="T3126" s="544">
        <f>'Report 1'!$BD$84</f>
        <v>0</v>
      </c>
      <c r="U3126" s="545">
        <f>'Report 1'!$BD$170</f>
        <v>0</v>
      </c>
    </row>
    <row r="3127" spans="2:21">
      <c r="B3127" s="535" t="s">
        <v>669</v>
      </c>
      <c r="C3127" s="536">
        <v>1</v>
      </c>
      <c r="D3127" s="537" t="str">
        <f>'Information Input'!$M$14</f>
        <v xml:space="preserve">      -      </v>
      </c>
      <c r="E3127" s="537" t="s">
        <v>138</v>
      </c>
      <c r="F3127" s="538">
        <f t="shared" si="376"/>
        <v>43739</v>
      </c>
      <c r="G3127" s="538">
        <f t="shared" si="377"/>
        <v>43830</v>
      </c>
      <c r="H3127" s="538">
        <f>'Information Input'!$H$35</f>
        <v>43555</v>
      </c>
      <c r="I3127" s="537" t="str">
        <f>'Information Input'!$J$22</f>
        <v>Quarterly</v>
      </c>
      <c r="J3127" s="538">
        <f>'Information Input'!$H$30</f>
        <v>43555</v>
      </c>
      <c r="K3127" s="537">
        <f>'Information Input'!$J$18</f>
        <v>2019</v>
      </c>
      <c r="L3127" s="539" t="s">
        <v>243</v>
      </c>
      <c r="M3127" s="540" t="s">
        <v>230</v>
      </c>
      <c r="N3127" s="541" t="s">
        <v>230</v>
      </c>
      <c r="O3127" s="542" t="s">
        <v>674</v>
      </c>
      <c r="P3127" s="537">
        <v>64</v>
      </c>
      <c r="Q3127" s="541" t="s">
        <v>206</v>
      </c>
      <c r="R3127" s="541" t="s">
        <v>239</v>
      </c>
      <c r="S3127" s="543">
        <f>'Report 1'!$BD$18</f>
        <v>0</v>
      </c>
      <c r="T3127" s="544">
        <f>'Report 1'!$BD$85</f>
        <v>0</v>
      </c>
      <c r="U3127" s="545">
        <f>'Report 1'!$BD$171</f>
        <v>0</v>
      </c>
    </row>
    <row r="3128" spans="2:21">
      <c r="B3128" s="535" t="s">
        <v>669</v>
      </c>
      <c r="C3128" s="536">
        <v>1</v>
      </c>
      <c r="D3128" s="537" t="str">
        <f>'Information Input'!$M$14</f>
        <v xml:space="preserve">      -      </v>
      </c>
      <c r="E3128" s="537" t="s">
        <v>138</v>
      </c>
      <c r="F3128" s="538">
        <f t="shared" si="376"/>
        <v>43739</v>
      </c>
      <c r="G3128" s="538">
        <f t="shared" si="377"/>
        <v>43830</v>
      </c>
      <c r="H3128" s="538">
        <f>'Information Input'!$H$35</f>
        <v>43555</v>
      </c>
      <c r="I3128" s="537" t="str">
        <f>'Information Input'!$J$22</f>
        <v>Quarterly</v>
      </c>
      <c r="J3128" s="538">
        <f>'Information Input'!$H$30</f>
        <v>43555</v>
      </c>
      <c r="K3128" s="537">
        <f>'Information Input'!$J$18</f>
        <v>2019</v>
      </c>
      <c r="L3128" s="539" t="s">
        <v>243</v>
      </c>
      <c r="M3128" s="540" t="s">
        <v>230</v>
      </c>
      <c r="N3128" s="541" t="s">
        <v>230</v>
      </c>
      <c r="O3128" s="542" t="s">
        <v>674</v>
      </c>
      <c r="P3128" s="537">
        <v>65</v>
      </c>
      <c r="Q3128" s="541" t="s">
        <v>207</v>
      </c>
      <c r="R3128" s="541" t="s">
        <v>239</v>
      </c>
      <c r="S3128" s="543">
        <f>'Report 1'!$BD$18</f>
        <v>0</v>
      </c>
      <c r="T3128" s="544">
        <f>'Report 1'!$BD$86</f>
        <v>0</v>
      </c>
      <c r="U3128" s="545">
        <f>'Report 1'!$BD$172</f>
        <v>0</v>
      </c>
    </row>
    <row r="3129" spans="2:21">
      <c r="B3129" s="535" t="s">
        <v>669</v>
      </c>
      <c r="C3129" s="536">
        <v>1</v>
      </c>
      <c r="D3129" s="537" t="str">
        <f>'Information Input'!$M$14</f>
        <v xml:space="preserve">      -      </v>
      </c>
      <c r="E3129" s="537" t="s">
        <v>138</v>
      </c>
      <c r="F3129" s="538">
        <f t="shared" si="376"/>
        <v>43739</v>
      </c>
      <c r="G3129" s="538">
        <f t="shared" si="377"/>
        <v>43830</v>
      </c>
      <c r="H3129" s="538">
        <f>'Information Input'!$H$35</f>
        <v>43555</v>
      </c>
      <c r="I3129" s="537" t="str">
        <f>'Information Input'!$J$22</f>
        <v>Quarterly</v>
      </c>
      <c r="J3129" s="538">
        <f>'Information Input'!$H$30</f>
        <v>43555</v>
      </c>
      <c r="K3129" s="537">
        <f>'Information Input'!$J$18</f>
        <v>2019</v>
      </c>
      <c r="L3129" s="539" t="s">
        <v>243</v>
      </c>
      <c r="M3129" s="540" t="s">
        <v>230</v>
      </c>
      <c r="N3129" s="541" t="s">
        <v>230</v>
      </c>
      <c r="O3129" s="542" t="s">
        <v>679</v>
      </c>
      <c r="P3129" s="537">
        <v>66</v>
      </c>
      <c r="Q3129" s="541" t="s">
        <v>208</v>
      </c>
      <c r="R3129" s="541" t="s">
        <v>239</v>
      </c>
      <c r="S3129" s="543">
        <f>'Report 1'!$BD$18</f>
        <v>0</v>
      </c>
      <c r="T3129" s="544">
        <f>'Report 1'!$BD$87</f>
        <v>0</v>
      </c>
      <c r="U3129" s="545">
        <f>'Report 1'!$BD$173</f>
        <v>0</v>
      </c>
    </row>
    <row r="3130" spans="2:21">
      <c r="B3130" s="535" t="s">
        <v>669</v>
      </c>
      <c r="C3130" s="536">
        <v>1</v>
      </c>
      <c r="D3130" s="537" t="str">
        <f>'Information Input'!$M$14</f>
        <v xml:space="preserve">      -      </v>
      </c>
      <c r="E3130" s="537" t="s">
        <v>138</v>
      </c>
      <c r="F3130" s="538">
        <f t="shared" si="376"/>
        <v>43739</v>
      </c>
      <c r="G3130" s="538">
        <f t="shared" si="377"/>
        <v>43830</v>
      </c>
      <c r="H3130" s="538">
        <f>'Information Input'!$H$35</f>
        <v>43555</v>
      </c>
      <c r="I3130" s="537" t="str">
        <f>'Information Input'!$J$22</f>
        <v>Quarterly</v>
      </c>
      <c r="J3130" s="538">
        <f>'Information Input'!$H$30</f>
        <v>43555</v>
      </c>
      <c r="K3130" s="537">
        <f>'Information Input'!$J$18</f>
        <v>2019</v>
      </c>
      <c r="L3130" s="539" t="s">
        <v>243</v>
      </c>
      <c r="M3130" s="540" t="s">
        <v>230</v>
      </c>
      <c r="N3130" s="541" t="s">
        <v>230</v>
      </c>
      <c r="O3130" s="542" t="s">
        <v>679</v>
      </c>
      <c r="P3130" s="537">
        <v>67</v>
      </c>
      <c r="Q3130" s="541" t="s">
        <v>209</v>
      </c>
      <c r="R3130" s="541" t="s">
        <v>239</v>
      </c>
      <c r="S3130" s="543">
        <f>'Report 1'!$BD$18</f>
        <v>0</v>
      </c>
      <c r="T3130" s="544">
        <f>'Report 1'!$BD$88</f>
        <v>0</v>
      </c>
      <c r="U3130" s="545">
        <f>'Report 1'!$BD$174</f>
        <v>0</v>
      </c>
    </row>
    <row r="3131" spans="2:21">
      <c r="B3131" s="535" t="s">
        <v>669</v>
      </c>
      <c r="C3131" s="536">
        <v>1</v>
      </c>
      <c r="D3131" s="537" t="str">
        <f>'Information Input'!$M$14</f>
        <v xml:space="preserve">      -      </v>
      </c>
      <c r="E3131" s="537" t="s">
        <v>138</v>
      </c>
      <c r="F3131" s="538">
        <f t="shared" si="376"/>
        <v>43739</v>
      </c>
      <c r="G3131" s="538">
        <f t="shared" si="377"/>
        <v>43830</v>
      </c>
      <c r="H3131" s="538">
        <f>'Information Input'!$H$35</f>
        <v>43555</v>
      </c>
      <c r="I3131" s="537" t="str">
        <f>'Information Input'!$J$22</f>
        <v>Quarterly</v>
      </c>
      <c r="J3131" s="538">
        <f>'Information Input'!$H$30</f>
        <v>43555</v>
      </c>
      <c r="K3131" s="537">
        <f>'Information Input'!$J$18</f>
        <v>2019</v>
      </c>
      <c r="L3131" s="539" t="s">
        <v>243</v>
      </c>
      <c r="M3131" s="540" t="s">
        <v>230</v>
      </c>
      <c r="N3131" s="541" t="s">
        <v>230</v>
      </c>
      <c r="O3131" s="542" t="s">
        <v>679</v>
      </c>
      <c r="P3131" s="537">
        <v>68</v>
      </c>
      <c r="Q3131" s="541" t="s">
        <v>210</v>
      </c>
      <c r="R3131" s="541" t="s">
        <v>239</v>
      </c>
      <c r="S3131" s="543">
        <f>'Report 1'!$BD$18</f>
        <v>0</v>
      </c>
      <c r="T3131" s="544">
        <f>'Report 1'!$BD$89</f>
        <v>0</v>
      </c>
      <c r="U3131" s="545">
        <f>'Report 1'!$BD$175</f>
        <v>0</v>
      </c>
    </row>
    <row r="3132" spans="2:21">
      <c r="B3132" s="535" t="s">
        <v>669</v>
      </c>
      <c r="C3132" s="536">
        <v>1</v>
      </c>
      <c r="D3132" s="537" t="str">
        <f>'Information Input'!$M$14</f>
        <v xml:space="preserve">      -      </v>
      </c>
      <c r="E3132" s="537" t="s">
        <v>138</v>
      </c>
      <c r="F3132" s="538">
        <f t="shared" si="376"/>
        <v>43739</v>
      </c>
      <c r="G3132" s="538">
        <f t="shared" si="377"/>
        <v>43830</v>
      </c>
      <c r="H3132" s="538">
        <f>'Information Input'!$H$35</f>
        <v>43555</v>
      </c>
      <c r="I3132" s="537" t="str">
        <f>'Information Input'!$J$22</f>
        <v>Quarterly</v>
      </c>
      <c r="J3132" s="538">
        <f>'Information Input'!$H$30</f>
        <v>43555</v>
      </c>
      <c r="K3132" s="537">
        <f>'Information Input'!$J$18</f>
        <v>2019</v>
      </c>
      <c r="L3132" s="539" t="s">
        <v>243</v>
      </c>
      <c r="M3132" s="540" t="s">
        <v>230</v>
      </c>
      <c r="N3132" s="541" t="s">
        <v>230</v>
      </c>
      <c r="O3132" s="542" t="s">
        <v>679</v>
      </c>
      <c r="P3132" s="537">
        <v>69</v>
      </c>
      <c r="Q3132" s="541" t="s">
        <v>211</v>
      </c>
      <c r="R3132" s="541" t="s">
        <v>239</v>
      </c>
      <c r="S3132" s="543">
        <f>'Report 1'!$BD$18</f>
        <v>0</v>
      </c>
      <c r="T3132" s="544">
        <f>'Report 1'!$BD$90</f>
        <v>0</v>
      </c>
      <c r="U3132" s="545">
        <f>'Report 1'!$BD$176</f>
        <v>0</v>
      </c>
    </row>
    <row r="3133" spans="2:21">
      <c r="B3133" s="535" t="s">
        <v>669</v>
      </c>
      <c r="C3133" s="536">
        <v>1</v>
      </c>
      <c r="D3133" s="537" t="str">
        <f>'Information Input'!$M$14</f>
        <v xml:space="preserve">      -      </v>
      </c>
      <c r="E3133" s="537" t="s">
        <v>138</v>
      </c>
      <c r="F3133" s="538">
        <f t="shared" si="376"/>
        <v>43739</v>
      </c>
      <c r="G3133" s="538">
        <f t="shared" si="377"/>
        <v>43830</v>
      </c>
      <c r="H3133" s="538">
        <f>'Information Input'!$H$35</f>
        <v>43555</v>
      </c>
      <c r="I3133" s="537" t="str">
        <f>'Information Input'!$J$22</f>
        <v>Quarterly</v>
      </c>
      <c r="J3133" s="538">
        <f>'Information Input'!$H$30</f>
        <v>43555</v>
      </c>
      <c r="K3133" s="537">
        <f>'Information Input'!$J$18</f>
        <v>2019</v>
      </c>
      <c r="L3133" s="539" t="s">
        <v>243</v>
      </c>
      <c r="M3133" s="540" t="s">
        <v>230</v>
      </c>
      <c r="N3133" s="541" t="s">
        <v>230</v>
      </c>
      <c r="O3133" s="542" t="s">
        <v>680</v>
      </c>
      <c r="P3133" s="537">
        <v>70</v>
      </c>
      <c r="Q3133" s="541" t="s">
        <v>212</v>
      </c>
      <c r="R3133" s="541" t="s">
        <v>239</v>
      </c>
      <c r="S3133" s="543">
        <f>'Report 1'!$BD$18</f>
        <v>0</v>
      </c>
      <c r="T3133" s="544">
        <f>'Report 1'!$BD$91</f>
        <v>0</v>
      </c>
      <c r="U3133" s="545">
        <f>'Report 1'!$BD$177</f>
        <v>0</v>
      </c>
    </row>
    <row r="3134" spans="2:21">
      <c r="B3134" s="535" t="s">
        <v>669</v>
      </c>
      <c r="C3134" s="536">
        <v>1</v>
      </c>
      <c r="D3134" s="537" t="str">
        <f>'Information Input'!$M$14</f>
        <v xml:space="preserve">      -      </v>
      </c>
      <c r="E3134" s="537" t="s">
        <v>138</v>
      </c>
      <c r="F3134" s="538">
        <f t="shared" si="376"/>
        <v>43739</v>
      </c>
      <c r="G3134" s="538">
        <f t="shared" si="377"/>
        <v>43830</v>
      </c>
      <c r="H3134" s="538">
        <f>'Information Input'!$H$35</f>
        <v>43555</v>
      </c>
      <c r="I3134" s="537" t="str">
        <f>'Information Input'!$J$22</f>
        <v>Quarterly</v>
      </c>
      <c r="J3134" s="538">
        <f>'Information Input'!$H$30</f>
        <v>43555</v>
      </c>
      <c r="K3134" s="537">
        <f>'Information Input'!$J$18</f>
        <v>2019</v>
      </c>
      <c r="L3134" s="539" t="s">
        <v>243</v>
      </c>
      <c r="M3134" s="540" t="s">
        <v>230</v>
      </c>
      <c r="N3134" s="541" t="s">
        <v>230</v>
      </c>
      <c r="O3134" s="542" t="s">
        <v>680</v>
      </c>
      <c r="P3134" s="537">
        <v>71</v>
      </c>
      <c r="Q3134" s="541" t="s">
        <v>213</v>
      </c>
      <c r="R3134" s="541" t="s">
        <v>239</v>
      </c>
      <c r="S3134" s="543">
        <f>'Report 1'!$BD$18</f>
        <v>0</v>
      </c>
      <c r="T3134" s="544">
        <f>'Report 1'!$BD$92</f>
        <v>0</v>
      </c>
      <c r="U3134" s="545">
        <f>'Report 1'!$BD$178</f>
        <v>0</v>
      </c>
    </row>
    <row r="3135" spans="2:21">
      <c r="B3135" s="573" t="s">
        <v>669</v>
      </c>
      <c r="C3135" s="574">
        <v>1</v>
      </c>
      <c r="D3135" s="562" t="str">
        <f>'Information Input'!$M$14</f>
        <v xml:space="preserve">      -      </v>
      </c>
      <c r="E3135" s="562" t="s">
        <v>138</v>
      </c>
      <c r="F3135" s="559">
        <f t="shared" si="376"/>
        <v>43739</v>
      </c>
      <c r="G3135" s="559">
        <f t="shared" si="377"/>
        <v>43830</v>
      </c>
      <c r="H3135" s="559">
        <f>'Information Input'!$H$35</f>
        <v>43555</v>
      </c>
      <c r="I3135" s="562" t="str">
        <f>'Information Input'!$J$22</f>
        <v>Quarterly</v>
      </c>
      <c r="J3135" s="559">
        <f>'Information Input'!$H$30</f>
        <v>43555</v>
      </c>
      <c r="K3135" s="562">
        <f>'Information Input'!$J$18</f>
        <v>2019</v>
      </c>
      <c r="L3135" s="563" t="s">
        <v>243</v>
      </c>
      <c r="M3135" s="564" t="s">
        <v>230</v>
      </c>
      <c r="N3135" s="561" t="s">
        <v>230</v>
      </c>
      <c r="O3135" s="575" t="s">
        <v>674</v>
      </c>
      <c r="P3135" s="537">
        <v>72</v>
      </c>
      <c r="Q3135" s="541" t="s">
        <v>214</v>
      </c>
      <c r="R3135" s="561" t="s">
        <v>239</v>
      </c>
      <c r="S3135" s="560">
        <f>'Report 1'!$BD$18</f>
        <v>0</v>
      </c>
      <c r="T3135" s="568">
        <f>'Report 1'!$BD$93</f>
        <v>0</v>
      </c>
      <c r="U3135" s="571">
        <f>'Report 1'!$BD$179</f>
        <v>0</v>
      </c>
    </row>
    <row r="3136" spans="2:21">
      <c r="B3136" s="515" t="s">
        <v>669</v>
      </c>
      <c r="C3136" s="516">
        <v>1</v>
      </c>
      <c r="D3136" s="517" t="str">
        <f>'Information Input'!$M$14</f>
        <v xml:space="preserve">      -      </v>
      </c>
      <c r="E3136" s="517" t="s">
        <v>139</v>
      </c>
      <c r="F3136" s="518">
        <f>'Information Input'!$H$33</f>
        <v>43466</v>
      </c>
      <c r="G3136" s="518">
        <f>'Information Input'!$H$34</f>
        <v>43555</v>
      </c>
      <c r="H3136" s="519">
        <f>'Information Input'!$H$35</f>
        <v>43555</v>
      </c>
      <c r="I3136" s="517" t="str">
        <f>'Information Input'!$J$22</f>
        <v>Quarterly</v>
      </c>
      <c r="J3136" s="519">
        <f>'Information Input'!$H$30</f>
        <v>43555</v>
      </c>
      <c r="K3136" s="517">
        <f>'Information Input'!$J$18</f>
        <v>2019</v>
      </c>
      <c r="L3136" s="578" t="s">
        <v>89</v>
      </c>
      <c r="M3136" s="521" t="s">
        <v>90</v>
      </c>
      <c r="N3136" s="522" t="s">
        <v>91</v>
      </c>
      <c r="O3136" s="523" t="s">
        <v>670</v>
      </c>
      <c r="P3136" s="517">
        <v>2</v>
      </c>
      <c r="Q3136" s="522" t="s">
        <v>142</v>
      </c>
      <c r="R3136" s="522" t="s">
        <v>239</v>
      </c>
      <c r="S3136" s="524">
        <f>'Report 1'!$G$18</f>
        <v>0</v>
      </c>
      <c r="T3136" s="525">
        <f>'Report 1'!$G$20</f>
        <v>0</v>
      </c>
      <c r="U3136" s="526">
        <f>'Report 1'!$G$106</f>
        <v>0</v>
      </c>
    </row>
    <row r="3137" spans="2:21">
      <c r="B3137" s="535" t="s">
        <v>669</v>
      </c>
      <c r="C3137" s="536">
        <v>1</v>
      </c>
      <c r="D3137" s="537" t="str">
        <f>'Information Input'!$M$14</f>
        <v xml:space="preserve">      -      </v>
      </c>
      <c r="E3137" s="537" t="s">
        <v>139</v>
      </c>
      <c r="F3137" s="538">
        <f>'Information Input'!$H$33</f>
        <v>43466</v>
      </c>
      <c r="G3137" s="538">
        <f>'Information Input'!$H$34</f>
        <v>43555</v>
      </c>
      <c r="H3137" s="538">
        <f>'Information Input'!$H$35</f>
        <v>43555</v>
      </c>
      <c r="I3137" s="537" t="str">
        <f>'Information Input'!$J$22</f>
        <v>Quarterly</v>
      </c>
      <c r="J3137" s="538">
        <f>'Information Input'!$H$30</f>
        <v>43555</v>
      </c>
      <c r="K3137" s="537">
        <f>'Information Input'!$J$18</f>
        <v>2019</v>
      </c>
      <c r="L3137" s="579" t="s">
        <v>89</v>
      </c>
      <c r="M3137" s="540" t="s">
        <v>90</v>
      </c>
      <c r="N3137" s="541" t="s">
        <v>91</v>
      </c>
      <c r="O3137" s="542" t="s">
        <v>670</v>
      </c>
      <c r="P3137" s="537">
        <v>3</v>
      </c>
      <c r="Q3137" s="541" t="s">
        <v>143</v>
      </c>
      <c r="R3137" s="541" t="s">
        <v>239</v>
      </c>
      <c r="S3137" s="543">
        <f>'Report 1'!$G$18</f>
        <v>0</v>
      </c>
      <c r="T3137" s="544">
        <f>'Report 1'!$G$21</f>
        <v>0</v>
      </c>
      <c r="U3137" s="545">
        <f>'Report 1'!$G$107</f>
        <v>0</v>
      </c>
    </row>
    <row r="3138" spans="2:21">
      <c r="B3138" s="535" t="s">
        <v>669</v>
      </c>
      <c r="C3138" s="536">
        <v>1</v>
      </c>
      <c r="D3138" s="537" t="str">
        <f>'Information Input'!$M$14</f>
        <v xml:space="preserve">      -      </v>
      </c>
      <c r="E3138" s="537" t="s">
        <v>139</v>
      </c>
      <c r="F3138" s="538">
        <f>'Information Input'!$H$33</f>
        <v>43466</v>
      </c>
      <c r="G3138" s="538">
        <f>'Information Input'!$H$34</f>
        <v>43555</v>
      </c>
      <c r="H3138" s="538">
        <f>'Information Input'!$H$35</f>
        <v>43555</v>
      </c>
      <c r="I3138" s="537" t="str">
        <f>'Information Input'!$J$22</f>
        <v>Quarterly</v>
      </c>
      <c r="J3138" s="538">
        <f>'Information Input'!$H$30</f>
        <v>43555</v>
      </c>
      <c r="K3138" s="537">
        <f>'Information Input'!$J$18</f>
        <v>2019</v>
      </c>
      <c r="L3138" s="579" t="s">
        <v>89</v>
      </c>
      <c r="M3138" s="540" t="s">
        <v>90</v>
      </c>
      <c r="N3138" s="541" t="s">
        <v>91</v>
      </c>
      <c r="O3138" s="542" t="s">
        <v>670</v>
      </c>
      <c r="P3138" s="537">
        <v>4</v>
      </c>
      <c r="Q3138" s="541" t="s">
        <v>144</v>
      </c>
      <c r="R3138" s="541" t="s">
        <v>239</v>
      </c>
      <c r="S3138" s="543">
        <f>'Report 1'!$G$18</f>
        <v>0</v>
      </c>
      <c r="T3138" s="544">
        <f>'Report 1'!$G$22</f>
        <v>0</v>
      </c>
      <c r="U3138" s="545">
        <f>'Report 1'!$G$108</f>
        <v>0</v>
      </c>
    </row>
    <row r="3139" spans="2:21">
      <c r="B3139" s="535" t="s">
        <v>669</v>
      </c>
      <c r="C3139" s="536">
        <v>1</v>
      </c>
      <c r="D3139" s="537" t="str">
        <f>'Information Input'!$M$14</f>
        <v xml:space="preserve">      -      </v>
      </c>
      <c r="E3139" s="537" t="s">
        <v>139</v>
      </c>
      <c r="F3139" s="538">
        <f>'Information Input'!$H$33</f>
        <v>43466</v>
      </c>
      <c r="G3139" s="538">
        <f>'Information Input'!$H$34</f>
        <v>43555</v>
      </c>
      <c r="H3139" s="538">
        <f>'Information Input'!$H$35</f>
        <v>43555</v>
      </c>
      <c r="I3139" s="537" t="str">
        <f>'Information Input'!$J$22</f>
        <v>Quarterly</v>
      </c>
      <c r="J3139" s="538">
        <f>'Information Input'!$H$30</f>
        <v>43555</v>
      </c>
      <c r="K3139" s="537">
        <f>'Information Input'!$J$18</f>
        <v>2019</v>
      </c>
      <c r="L3139" s="579" t="s">
        <v>89</v>
      </c>
      <c r="M3139" s="540" t="s">
        <v>90</v>
      </c>
      <c r="N3139" s="541" t="s">
        <v>91</v>
      </c>
      <c r="O3139" s="542" t="s">
        <v>670</v>
      </c>
      <c r="P3139" s="537">
        <v>5</v>
      </c>
      <c r="Q3139" s="541" t="s">
        <v>145</v>
      </c>
      <c r="R3139" s="541" t="s">
        <v>239</v>
      </c>
      <c r="S3139" s="543">
        <f>'Report 1'!$G$18</f>
        <v>0</v>
      </c>
      <c r="T3139" s="544">
        <f>'Report 1'!$G$23</f>
        <v>0</v>
      </c>
      <c r="U3139" s="545">
        <f>'Report 1'!$G$109</f>
        <v>0</v>
      </c>
    </row>
    <row r="3140" spans="2:21">
      <c r="B3140" s="535" t="s">
        <v>669</v>
      </c>
      <c r="C3140" s="536">
        <v>1</v>
      </c>
      <c r="D3140" s="537" t="str">
        <f>'Information Input'!$M$14</f>
        <v xml:space="preserve">      -      </v>
      </c>
      <c r="E3140" s="537" t="s">
        <v>139</v>
      </c>
      <c r="F3140" s="538">
        <f>'Information Input'!$H$33</f>
        <v>43466</v>
      </c>
      <c r="G3140" s="538">
        <f>'Information Input'!$H$34</f>
        <v>43555</v>
      </c>
      <c r="H3140" s="538">
        <f>'Information Input'!$H$35</f>
        <v>43555</v>
      </c>
      <c r="I3140" s="537" t="str">
        <f>'Information Input'!$J$22</f>
        <v>Quarterly</v>
      </c>
      <c r="J3140" s="538">
        <f>'Information Input'!$H$30</f>
        <v>43555</v>
      </c>
      <c r="K3140" s="537">
        <f>'Information Input'!$J$18</f>
        <v>2019</v>
      </c>
      <c r="L3140" s="579" t="s">
        <v>89</v>
      </c>
      <c r="M3140" s="540" t="s">
        <v>90</v>
      </c>
      <c r="N3140" s="541" t="s">
        <v>91</v>
      </c>
      <c r="O3140" s="542" t="s">
        <v>670</v>
      </c>
      <c r="P3140" s="537">
        <v>6</v>
      </c>
      <c r="Q3140" s="541" t="s">
        <v>146</v>
      </c>
      <c r="R3140" s="541" t="s">
        <v>239</v>
      </c>
      <c r="S3140" s="543">
        <f>'Report 1'!$G$18</f>
        <v>0</v>
      </c>
      <c r="T3140" s="544">
        <f>'Report 1'!$G$24</f>
        <v>0</v>
      </c>
      <c r="U3140" s="545">
        <f>'Report 1'!$G$110</f>
        <v>0</v>
      </c>
    </row>
    <row r="3141" spans="2:21">
      <c r="B3141" s="535" t="s">
        <v>669</v>
      </c>
      <c r="C3141" s="536">
        <v>1</v>
      </c>
      <c r="D3141" s="537" t="str">
        <f>'Information Input'!$M$14</f>
        <v xml:space="preserve">      -      </v>
      </c>
      <c r="E3141" s="537" t="s">
        <v>139</v>
      </c>
      <c r="F3141" s="538">
        <f>'Information Input'!$H$33</f>
        <v>43466</v>
      </c>
      <c r="G3141" s="538">
        <f>'Information Input'!$H$34</f>
        <v>43555</v>
      </c>
      <c r="H3141" s="538">
        <f>'Information Input'!$H$35</f>
        <v>43555</v>
      </c>
      <c r="I3141" s="537" t="str">
        <f>'Information Input'!$J$22</f>
        <v>Quarterly</v>
      </c>
      <c r="J3141" s="538">
        <f>'Information Input'!$H$30</f>
        <v>43555</v>
      </c>
      <c r="K3141" s="537">
        <f>'Information Input'!$J$18</f>
        <v>2019</v>
      </c>
      <c r="L3141" s="579" t="s">
        <v>89</v>
      </c>
      <c r="M3141" s="540" t="s">
        <v>90</v>
      </c>
      <c r="N3141" s="541" t="s">
        <v>91</v>
      </c>
      <c r="O3141" s="542" t="s">
        <v>674</v>
      </c>
      <c r="P3141" s="537">
        <v>7</v>
      </c>
      <c r="Q3141" s="541" t="s">
        <v>147</v>
      </c>
      <c r="R3141" s="541" t="s">
        <v>239</v>
      </c>
      <c r="S3141" s="543">
        <f>'Report 1'!$G$18</f>
        <v>0</v>
      </c>
      <c r="T3141" s="544">
        <f>'Report 1'!$G$25</f>
        <v>0</v>
      </c>
      <c r="U3141" s="545">
        <f>'Report 1'!$G$111</f>
        <v>0</v>
      </c>
    </row>
    <row r="3142" spans="2:21">
      <c r="B3142" s="535" t="s">
        <v>669</v>
      </c>
      <c r="C3142" s="536">
        <v>1</v>
      </c>
      <c r="D3142" s="537" t="str">
        <f>'Information Input'!$M$14</f>
        <v xml:space="preserve">      -      </v>
      </c>
      <c r="E3142" s="537" t="s">
        <v>139</v>
      </c>
      <c r="F3142" s="538">
        <f>'Information Input'!$H$33</f>
        <v>43466</v>
      </c>
      <c r="G3142" s="538">
        <f>'Information Input'!$H$34</f>
        <v>43555</v>
      </c>
      <c r="H3142" s="538">
        <f>'Information Input'!$H$35</f>
        <v>43555</v>
      </c>
      <c r="I3142" s="537" t="str">
        <f>'Information Input'!$J$22</f>
        <v>Quarterly</v>
      </c>
      <c r="J3142" s="538">
        <f>'Information Input'!$H$30</f>
        <v>43555</v>
      </c>
      <c r="K3142" s="537">
        <f>'Information Input'!$J$18</f>
        <v>2019</v>
      </c>
      <c r="L3142" s="579" t="s">
        <v>89</v>
      </c>
      <c r="M3142" s="540" t="s">
        <v>90</v>
      </c>
      <c r="N3142" s="541" t="s">
        <v>91</v>
      </c>
      <c r="O3142" s="542" t="s">
        <v>670</v>
      </c>
      <c r="P3142" s="537">
        <v>8</v>
      </c>
      <c r="Q3142" s="541" t="s">
        <v>148</v>
      </c>
      <c r="R3142" s="541" t="s">
        <v>239</v>
      </c>
      <c r="S3142" s="543">
        <f>'Report 1'!$G$18</f>
        <v>0</v>
      </c>
      <c r="T3142" s="544">
        <f>'Report 1'!$G$26</f>
        <v>0</v>
      </c>
      <c r="U3142" s="545">
        <f>'Report 1'!$G$112</f>
        <v>0</v>
      </c>
    </row>
    <row r="3143" spans="2:21">
      <c r="B3143" s="535" t="s">
        <v>669</v>
      </c>
      <c r="C3143" s="536">
        <v>1</v>
      </c>
      <c r="D3143" s="537" t="str">
        <f>'Information Input'!$M$14</f>
        <v xml:space="preserve">      -      </v>
      </c>
      <c r="E3143" s="537" t="s">
        <v>139</v>
      </c>
      <c r="F3143" s="538">
        <f>'Information Input'!$H$33</f>
        <v>43466</v>
      </c>
      <c r="G3143" s="538">
        <f>'Information Input'!$H$34</f>
        <v>43555</v>
      </c>
      <c r="H3143" s="538">
        <f>'Information Input'!$H$35</f>
        <v>43555</v>
      </c>
      <c r="I3143" s="537" t="str">
        <f>'Information Input'!$J$22</f>
        <v>Quarterly</v>
      </c>
      <c r="J3143" s="538">
        <f>'Information Input'!$H$30</f>
        <v>43555</v>
      </c>
      <c r="K3143" s="537">
        <f>'Information Input'!$J$18</f>
        <v>2019</v>
      </c>
      <c r="L3143" s="579" t="s">
        <v>89</v>
      </c>
      <c r="M3143" s="540" t="s">
        <v>90</v>
      </c>
      <c r="N3143" s="541" t="s">
        <v>91</v>
      </c>
      <c r="O3143" s="542" t="s">
        <v>670</v>
      </c>
      <c r="P3143" s="537">
        <v>9</v>
      </c>
      <c r="Q3143" s="541" t="s">
        <v>149</v>
      </c>
      <c r="R3143" s="541" t="s">
        <v>239</v>
      </c>
      <c r="S3143" s="543">
        <f>'Report 1'!$G$18</f>
        <v>0</v>
      </c>
      <c r="T3143" s="544">
        <f>'Report 1'!$G$27</f>
        <v>0</v>
      </c>
      <c r="U3143" s="545">
        <f>'Report 1'!$G$113</f>
        <v>0</v>
      </c>
    </row>
    <row r="3144" spans="2:21">
      <c r="B3144" s="535" t="s">
        <v>669</v>
      </c>
      <c r="C3144" s="536">
        <v>1</v>
      </c>
      <c r="D3144" s="537" t="str">
        <f>'Information Input'!$M$14</f>
        <v xml:space="preserve">      -      </v>
      </c>
      <c r="E3144" s="537" t="s">
        <v>139</v>
      </c>
      <c r="F3144" s="538">
        <f>'Information Input'!$H$33</f>
        <v>43466</v>
      </c>
      <c r="G3144" s="538">
        <f>'Information Input'!$H$34</f>
        <v>43555</v>
      </c>
      <c r="H3144" s="538">
        <f>'Information Input'!$H$35</f>
        <v>43555</v>
      </c>
      <c r="I3144" s="537" t="str">
        <f>'Information Input'!$J$22</f>
        <v>Quarterly</v>
      </c>
      <c r="J3144" s="538">
        <f>'Information Input'!$H$30</f>
        <v>43555</v>
      </c>
      <c r="K3144" s="537">
        <f>'Information Input'!$J$18</f>
        <v>2019</v>
      </c>
      <c r="L3144" s="579" t="s">
        <v>89</v>
      </c>
      <c r="M3144" s="540" t="s">
        <v>90</v>
      </c>
      <c r="N3144" s="541" t="s">
        <v>91</v>
      </c>
      <c r="O3144" s="542" t="s">
        <v>674</v>
      </c>
      <c r="P3144" s="537">
        <v>10</v>
      </c>
      <c r="Q3144" s="541" t="s">
        <v>150</v>
      </c>
      <c r="R3144" s="541" t="s">
        <v>239</v>
      </c>
      <c r="S3144" s="543">
        <f>'Report 1'!$G$18</f>
        <v>0</v>
      </c>
      <c r="T3144" s="544">
        <f>'Report 1'!$G$28</f>
        <v>0</v>
      </c>
      <c r="U3144" s="545">
        <f>'Report 1'!$G$114</f>
        <v>0</v>
      </c>
    </row>
    <row r="3145" spans="2:21">
      <c r="B3145" s="535" t="s">
        <v>669</v>
      </c>
      <c r="C3145" s="536">
        <v>1</v>
      </c>
      <c r="D3145" s="537" t="str">
        <f>'Information Input'!$M$14</f>
        <v xml:space="preserve">      -      </v>
      </c>
      <c r="E3145" s="537" t="s">
        <v>139</v>
      </c>
      <c r="F3145" s="538">
        <f>'Information Input'!$H$33</f>
        <v>43466</v>
      </c>
      <c r="G3145" s="538">
        <f>'Information Input'!$H$34</f>
        <v>43555</v>
      </c>
      <c r="H3145" s="538">
        <f>'Information Input'!$H$35</f>
        <v>43555</v>
      </c>
      <c r="I3145" s="537" t="str">
        <f>'Information Input'!$J$22</f>
        <v>Quarterly</v>
      </c>
      <c r="J3145" s="538">
        <f>'Information Input'!$H$30</f>
        <v>43555</v>
      </c>
      <c r="K3145" s="537">
        <f>'Information Input'!$J$18</f>
        <v>2019</v>
      </c>
      <c r="L3145" s="579" t="s">
        <v>89</v>
      </c>
      <c r="M3145" s="540" t="s">
        <v>90</v>
      </c>
      <c r="N3145" s="541" t="s">
        <v>91</v>
      </c>
      <c r="O3145" s="542" t="s">
        <v>671</v>
      </c>
      <c r="P3145" s="537">
        <v>11</v>
      </c>
      <c r="Q3145" s="541" t="s">
        <v>153</v>
      </c>
      <c r="R3145" s="541" t="s">
        <v>231</v>
      </c>
      <c r="S3145" s="543">
        <f>'Report 1'!$G$18</f>
        <v>0</v>
      </c>
      <c r="T3145" s="544">
        <f>'Report 1'!$G$31</f>
        <v>0</v>
      </c>
      <c r="U3145" s="545">
        <f>'Report 1'!$G$117</f>
        <v>0</v>
      </c>
    </row>
    <row r="3146" spans="2:21">
      <c r="B3146" s="535" t="s">
        <v>669</v>
      </c>
      <c r="C3146" s="536">
        <v>1</v>
      </c>
      <c r="D3146" s="537" t="str">
        <f>'Information Input'!$M$14</f>
        <v xml:space="preserve">      -      </v>
      </c>
      <c r="E3146" s="537" t="s">
        <v>139</v>
      </c>
      <c r="F3146" s="538">
        <f>'Information Input'!$H$33</f>
        <v>43466</v>
      </c>
      <c r="G3146" s="538">
        <f>'Information Input'!$H$34</f>
        <v>43555</v>
      </c>
      <c r="H3146" s="538">
        <f>'Information Input'!$H$35</f>
        <v>43555</v>
      </c>
      <c r="I3146" s="537" t="str">
        <f>'Information Input'!$J$22</f>
        <v>Quarterly</v>
      </c>
      <c r="J3146" s="538">
        <f>'Information Input'!$H$30</f>
        <v>43555</v>
      </c>
      <c r="K3146" s="537">
        <f>'Information Input'!$J$18</f>
        <v>2019</v>
      </c>
      <c r="L3146" s="579" t="s">
        <v>89</v>
      </c>
      <c r="M3146" s="540" t="s">
        <v>90</v>
      </c>
      <c r="N3146" s="541" t="s">
        <v>91</v>
      </c>
      <c r="O3146" s="542" t="s">
        <v>671</v>
      </c>
      <c r="P3146" s="537">
        <v>12</v>
      </c>
      <c r="Q3146" s="541" t="s">
        <v>154</v>
      </c>
      <c r="R3146" s="541" t="s">
        <v>231</v>
      </c>
      <c r="S3146" s="543">
        <f>'Report 1'!$G$18</f>
        <v>0</v>
      </c>
      <c r="T3146" s="544">
        <f>'Report 1'!$G$32</f>
        <v>0</v>
      </c>
      <c r="U3146" s="545">
        <f>'Report 1'!$G$118</f>
        <v>0</v>
      </c>
    </row>
    <row r="3147" spans="2:21">
      <c r="B3147" s="535" t="s">
        <v>669</v>
      </c>
      <c r="C3147" s="536">
        <v>1</v>
      </c>
      <c r="D3147" s="537" t="str">
        <f>'Information Input'!$M$14</f>
        <v xml:space="preserve">      -      </v>
      </c>
      <c r="E3147" s="537" t="s">
        <v>139</v>
      </c>
      <c r="F3147" s="538">
        <f>'Information Input'!$H$33</f>
        <v>43466</v>
      </c>
      <c r="G3147" s="538">
        <f>'Information Input'!$H$34</f>
        <v>43555</v>
      </c>
      <c r="H3147" s="538">
        <f>'Information Input'!$H$35</f>
        <v>43555</v>
      </c>
      <c r="I3147" s="537" t="str">
        <f>'Information Input'!$J$22</f>
        <v>Quarterly</v>
      </c>
      <c r="J3147" s="538">
        <f>'Information Input'!$H$30</f>
        <v>43555</v>
      </c>
      <c r="K3147" s="537">
        <f>'Information Input'!$J$18</f>
        <v>2019</v>
      </c>
      <c r="L3147" s="579" t="s">
        <v>89</v>
      </c>
      <c r="M3147" s="540" t="s">
        <v>90</v>
      </c>
      <c r="N3147" s="541" t="s">
        <v>91</v>
      </c>
      <c r="O3147" s="542" t="s">
        <v>671</v>
      </c>
      <c r="P3147" s="537">
        <v>13</v>
      </c>
      <c r="Q3147" s="541" t="s">
        <v>155</v>
      </c>
      <c r="R3147" s="541" t="s">
        <v>232</v>
      </c>
      <c r="S3147" s="543">
        <f>'Report 1'!$G$18</f>
        <v>0</v>
      </c>
      <c r="T3147" s="544">
        <f>'Report 1'!$G$33</f>
        <v>0</v>
      </c>
      <c r="U3147" s="545">
        <f>'Report 1'!$G$119</f>
        <v>0</v>
      </c>
    </row>
    <row r="3148" spans="2:21">
      <c r="B3148" s="535" t="s">
        <v>669</v>
      </c>
      <c r="C3148" s="536">
        <v>1</v>
      </c>
      <c r="D3148" s="537" t="str">
        <f>'Information Input'!$M$14</f>
        <v xml:space="preserve">      -      </v>
      </c>
      <c r="E3148" s="537" t="s">
        <v>139</v>
      </c>
      <c r="F3148" s="538">
        <f>'Information Input'!$H$33</f>
        <v>43466</v>
      </c>
      <c r="G3148" s="538">
        <f>'Information Input'!$H$34</f>
        <v>43555</v>
      </c>
      <c r="H3148" s="538">
        <f>'Information Input'!$H$35</f>
        <v>43555</v>
      </c>
      <c r="I3148" s="537" t="str">
        <f>'Information Input'!$J$22</f>
        <v>Quarterly</v>
      </c>
      <c r="J3148" s="538">
        <f>'Information Input'!$H$30</f>
        <v>43555</v>
      </c>
      <c r="K3148" s="537">
        <f>'Information Input'!$J$18</f>
        <v>2019</v>
      </c>
      <c r="L3148" s="579" t="s">
        <v>89</v>
      </c>
      <c r="M3148" s="540" t="s">
        <v>90</v>
      </c>
      <c r="N3148" s="541" t="s">
        <v>91</v>
      </c>
      <c r="O3148" s="542" t="s">
        <v>671</v>
      </c>
      <c r="P3148" s="537">
        <v>14</v>
      </c>
      <c r="Q3148" s="541" t="s">
        <v>156</v>
      </c>
      <c r="R3148" s="541" t="s">
        <v>233</v>
      </c>
      <c r="S3148" s="543">
        <f>'Report 1'!$G$18</f>
        <v>0</v>
      </c>
      <c r="T3148" s="544">
        <f>'Report 1'!$G$34</f>
        <v>0</v>
      </c>
      <c r="U3148" s="545">
        <f>'Report 1'!$G$120</f>
        <v>0</v>
      </c>
    </row>
    <row r="3149" spans="2:21">
      <c r="B3149" s="535" t="s">
        <v>669</v>
      </c>
      <c r="C3149" s="536">
        <v>1</v>
      </c>
      <c r="D3149" s="537" t="str">
        <f>'Information Input'!$M$14</f>
        <v xml:space="preserve">      -      </v>
      </c>
      <c r="E3149" s="537" t="s">
        <v>139</v>
      </c>
      <c r="F3149" s="538">
        <f>'Information Input'!$H$33</f>
        <v>43466</v>
      </c>
      <c r="G3149" s="538">
        <f>'Information Input'!$H$34</f>
        <v>43555</v>
      </c>
      <c r="H3149" s="538">
        <f>'Information Input'!$H$35</f>
        <v>43555</v>
      </c>
      <c r="I3149" s="537" t="str">
        <f>'Information Input'!$J$22</f>
        <v>Quarterly</v>
      </c>
      <c r="J3149" s="538">
        <f>'Information Input'!$H$30</f>
        <v>43555</v>
      </c>
      <c r="K3149" s="537">
        <f>'Information Input'!$J$18</f>
        <v>2019</v>
      </c>
      <c r="L3149" s="579" t="s">
        <v>89</v>
      </c>
      <c r="M3149" s="540" t="s">
        <v>90</v>
      </c>
      <c r="N3149" s="541" t="s">
        <v>91</v>
      </c>
      <c r="O3149" s="542" t="s">
        <v>671</v>
      </c>
      <c r="P3149" s="537">
        <v>15</v>
      </c>
      <c r="Q3149" s="541" t="s">
        <v>157</v>
      </c>
      <c r="R3149" s="541" t="s">
        <v>234</v>
      </c>
      <c r="S3149" s="543">
        <f>'Report 1'!$G$18</f>
        <v>0</v>
      </c>
      <c r="T3149" s="544">
        <f>'Report 1'!$G$35</f>
        <v>0</v>
      </c>
      <c r="U3149" s="545">
        <f>'Report 1'!$G$121</f>
        <v>0</v>
      </c>
    </row>
    <row r="3150" spans="2:21">
      <c r="B3150" s="535" t="s">
        <v>669</v>
      </c>
      <c r="C3150" s="536">
        <v>1</v>
      </c>
      <c r="D3150" s="537" t="str">
        <f>'Information Input'!$M$14</f>
        <v xml:space="preserve">      -      </v>
      </c>
      <c r="E3150" s="537" t="s">
        <v>139</v>
      </c>
      <c r="F3150" s="538">
        <f>'Information Input'!$H$33</f>
        <v>43466</v>
      </c>
      <c r="G3150" s="538">
        <f>'Information Input'!$H$34</f>
        <v>43555</v>
      </c>
      <c r="H3150" s="538">
        <f>'Information Input'!$H$35</f>
        <v>43555</v>
      </c>
      <c r="I3150" s="537" t="str">
        <f>'Information Input'!$J$22</f>
        <v>Quarterly</v>
      </c>
      <c r="J3150" s="538">
        <f>'Information Input'!$H$30</f>
        <v>43555</v>
      </c>
      <c r="K3150" s="537">
        <f>'Information Input'!$J$18</f>
        <v>2019</v>
      </c>
      <c r="L3150" s="579" t="s">
        <v>89</v>
      </c>
      <c r="M3150" s="540" t="s">
        <v>90</v>
      </c>
      <c r="N3150" s="541" t="s">
        <v>91</v>
      </c>
      <c r="O3150" s="542" t="s">
        <v>671</v>
      </c>
      <c r="P3150" s="537">
        <v>16</v>
      </c>
      <c r="Q3150" s="541" t="s">
        <v>158</v>
      </c>
      <c r="R3150" s="541" t="s">
        <v>235</v>
      </c>
      <c r="S3150" s="543">
        <f>'Report 1'!$G$18</f>
        <v>0</v>
      </c>
      <c r="T3150" s="544">
        <f>'Report 1'!$G$36</f>
        <v>0</v>
      </c>
      <c r="U3150" s="545">
        <f>'Report 1'!$G$122</f>
        <v>0</v>
      </c>
    </row>
    <row r="3151" spans="2:21">
      <c r="B3151" s="535" t="s">
        <v>669</v>
      </c>
      <c r="C3151" s="536">
        <v>1</v>
      </c>
      <c r="D3151" s="537" t="str">
        <f>'Information Input'!$M$14</f>
        <v xml:space="preserve">      -      </v>
      </c>
      <c r="E3151" s="537" t="s">
        <v>139</v>
      </c>
      <c r="F3151" s="538">
        <f>'Information Input'!$H$33</f>
        <v>43466</v>
      </c>
      <c r="G3151" s="538">
        <f>'Information Input'!$H$34</f>
        <v>43555</v>
      </c>
      <c r="H3151" s="538">
        <f>'Information Input'!$H$35</f>
        <v>43555</v>
      </c>
      <c r="I3151" s="537" t="str">
        <f>'Information Input'!$J$22</f>
        <v>Quarterly</v>
      </c>
      <c r="J3151" s="538">
        <f>'Information Input'!$H$30</f>
        <v>43555</v>
      </c>
      <c r="K3151" s="537">
        <f>'Information Input'!$J$18</f>
        <v>2019</v>
      </c>
      <c r="L3151" s="579" t="s">
        <v>89</v>
      </c>
      <c r="M3151" s="540" t="s">
        <v>90</v>
      </c>
      <c r="N3151" s="541" t="s">
        <v>91</v>
      </c>
      <c r="O3151" s="542" t="s">
        <v>671</v>
      </c>
      <c r="P3151" s="537">
        <v>17</v>
      </c>
      <c r="Q3151" s="541" t="s">
        <v>159</v>
      </c>
      <c r="R3151" s="541" t="s">
        <v>235</v>
      </c>
      <c r="S3151" s="543">
        <f>'Report 1'!$G$18</f>
        <v>0</v>
      </c>
      <c r="T3151" s="544">
        <f>'Report 1'!$G$37</f>
        <v>0</v>
      </c>
      <c r="U3151" s="545">
        <f>'Report 1'!$G$123</f>
        <v>0</v>
      </c>
    </row>
    <row r="3152" spans="2:21">
      <c r="B3152" s="535" t="s">
        <v>669</v>
      </c>
      <c r="C3152" s="536">
        <v>1</v>
      </c>
      <c r="D3152" s="537" t="str">
        <f>'Information Input'!$M$14</f>
        <v xml:space="preserve">      -      </v>
      </c>
      <c r="E3152" s="537" t="s">
        <v>139</v>
      </c>
      <c r="F3152" s="538">
        <f>'Information Input'!$H$33</f>
        <v>43466</v>
      </c>
      <c r="G3152" s="538">
        <f>'Information Input'!$H$34</f>
        <v>43555</v>
      </c>
      <c r="H3152" s="538">
        <f>'Information Input'!$H$35</f>
        <v>43555</v>
      </c>
      <c r="I3152" s="537" t="str">
        <f>'Information Input'!$J$22</f>
        <v>Quarterly</v>
      </c>
      <c r="J3152" s="538">
        <f>'Information Input'!$H$30</f>
        <v>43555</v>
      </c>
      <c r="K3152" s="537">
        <f>'Information Input'!$J$18</f>
        <v>2019</v>
      </c>
      <c r="L3152" s="579" t="s">
        <v>89</v>
      </c>
      <c r="M3152" s="540" t="s">
        <v>90</v>
      </c>
      <c r="N3152" s="541" t="s">
        <v>91</v>
      </c>
      <c r="O3152" s="542" t="s">
        <v>671</v>
      </c>
      <c r="P3152" s="537">
        <v>18</v>
      </c>
      <c r="Q3152" s="541" t="s">
        <v>160</v>
      </c>
      <c r="R3152" s="541" t="s">
        <v>235</v>
      </c>
      <c r="S3152" s="543">
        <f>'Report 1'!$G$18</f>
        <v>0</v>
      </c>
      <c r="T3152" s="544">
        <f>'Report 1'!$G$38</f>
        <v>0</v>
      </c>
      <c r="U3152" s="545">
        <f>'Report 1'!$G$124</f>
        <v>0</v>
      </c>
    </row>
    <row r="3153" spans="2:21">
      <c r="B3153" s="535" t="s">
        <v>669</v>
      </c>
      <c r="C3153" s="536">
        <v>1</v>
      </c>
      <c r="D3153" s="537" t="str">
        <f>'Information Input'!$M$14</f>
        <v xml:space="preserve">      -      </v>
      </c>
      <c r="E3153" s="537" t="s">
        <v>139</v>
      </c>
      <c r="F3153" s="538">
        <f>'Information Input'!$H$33</f>
        <v>43466</v>
      </c>
      <c r="G3153" s="538">
        <f>'Information Input'!$H$34</f>
        <v>43555</v>
      </c>
      <c r="H3153" s="538">
        <f>'Information Input'!$H$35</f>
        <v>43555</v>
      </c>
      <c r="I3153" s="537" t="str">
        <f>'Information Input'!$J$22</f>
        <v>Quarterly</v>
      </c>
      <c r="J3153" s="538">
        <f>'Information Input'!$H$30</f>
        <v>43555</v>
      </c>
      <c r="K3153" s="537">
        <f>'Information Input'!$J$18</f>
        <v>2019</v>
      </c>
      <c r="L3153" s="579" t="s">
        <v>89</v>
      </c>
      <c r="M3153" s="540" t="s">
        <v>90</v>
      </c>
      <c r="N3153" s="541" t="s">
        <v>91</v>
      </c>
      <c r="O3153" s="542" t="s">
        <v>671</v>
      </c>
      <c r="P3153" s="537">
        <v>19</v>
      </c>
      <c r="Q3153" s="541" t="s">
        <v>161</v>
      </c>
      <c r="R3153" s="541" t="s">
        <v>235</v>
      </c>
      <c r="S3153" s="543">
        <f>'Report 1'!$G$18</f>
        <v>0</v>
      </c>
      <c r="T3153" s="544">
        <f>'Report 1'!$G$39</f>
        <v>0</v>
      </c>
      <c r="U3153" s="545">
        <f>'Report 1'!$G$125</f>
        <v>0</v>
      </c>
    </row>
    <row r="3154" spans="2:21">
      <c r="B3154" s="535" t="s">
        <v>669</v>
      </c>
      <c r="C3154" s="536">
        <v>1</v>
      </c>
      <c r="D3154" s="537" t="str">
        <f>'Information Input'!$M$14</f>
        <v xml:space="preserve">      -      </v>
      </c>
      <c r="E3154" s="537" t="s">
        <v>139</v>
      </c>
      <c r="F3154" s="538">
        <f>'Information Input'!$H$33</f>
        <v>43466</v>
      </c>
      <c r="G3154" s="538">
        <f>'Information Input'!$H$34</f>
        <v>43555</v>
      </c>
      <c r="H3154" s="538">
        <f>'Information Input'!$H$35</f>
        <v>43555</v>
      </c>
      <c r="I3154" s="537" t="str">
        <f>'Information Input'!$J$22</f>
        <v>Quarterly</v>
      </c>
      <c r="J3154" s="538">
        <f>'Information Input'!$H$30</f>
        <v>43555</v>
      </c>
      <c r="K3154" s="537">
        <f>'Information Input'!$J$18</f>
        <v>2019</v>
      </c>
      <c r="L3154" s="579" t="s">
        <v>89</v>
      </c>
      <c r="M3154" s="540" t="s">
        <v>90</v>
      </c>
      <c r="N3154" s="541" t="s">
        <v>91</v>
      </c>
      <c r="O3154" s="542" t="s">
        <v>671</v>
      </c>
      <c r="P3154" s="537">
        <v>20</v>
      </c>
      <c r="Q3154" s="541" t="s">
        <v>162</v>
      </c>
      <c r="R3154" s="541" t="s">
        <v>235</v>
      </c>
      <c r="S3154" s="543">
        <f>'Report 1'!$G$18</f>
        <v>0</v>
      </c>
      <c r="T3154" s="544">
        <f>'Report 1'!$G$40</f>
        <v>0</v>
      </c>
      <c r="U3154" s="545">
        <f>'Report 1'!$G$126</f>
        <v>0</v>
      </c>
    </row>
    <row r="3155" spans="2:21">
      <c r="B3155" s="535" t="s">
        <v>669</v>
      </c>
      <c r="C3155" s="536">
        <v>1</v>
      </c>
      <c r="D3155" s="537" t="str">
        <f>'Information Input'!$M$14</f>
        <v xml:space="preserve">      -      </v>
      </c>
      <c r="E3155" s="537" t="s">
        <v>139</v>
      </c>
      <c r="F3155" s="538">
        <f>'Information Input'!$H$33</f>
        <v>43466</v>
      </c>
      <c r="G3155" s="538">
        <f>'Information Input'!$H$34</f>
        <v>43555</v>
      </c>
      <c r="H3155" s="538">
        <f>'Information Input'!$H$35</f>
        <v>43555</v>
      </c>
      <c r="I3155" s="537" t="str">
        <f>'Information Input'!$J$22</f>
        <v>Quarterly</v>
      </c>
      <c r="J3155" s="538">
        <f>'Information Input'!$H$30</f>
        <v>43555</v>
      </c>
      <c r="K3155" s="537">
        <f>'Information Input'!$J$18</f>
        <v>2019</v>
      </c>
      <c r="L3155" s="579" t="s">
        <v>89</v>
      </c>
      <c r="M3155" s="540" t="s">
        <v>90</v>
      </c>
      <c r="N3155" s="541" t="s">
        <v>91</v>
      </c>
      <c r="O3155" s="542" t="s">
        <v>671</v>
      </c>
      <c r="P3155" s="537">
        <v>21</v>
      </c>
      <c r="Q3155" s="541" t="s">
        <v>163</v>
      </c>
      <c r="R3155" s="541" t="s">
        <v>235</v>
      </c>
      <c r="S3155" s="543">
        <f>'Report 1'!$G$18</f>
        <v>0</v>
      </c>
      <c r="T3155" s="544">
        <f>'Report 1'!$G$41</f>
        <v>0</v>
      </c>
      <c r="U3155" s="545">
        <f>'Report 1'!$G$127</f>
        <v>0</v>
      </c>
    </row>
    <row r="3156" spans="2:21">
      <c r="B3156" s="535" t="s">
        <v>669</v>
      </c>
      <c r="C3156" s="536">
        <v>1</v>
      </c>
      <c r="D3156" s="537" t="str">
        <f>'Information Input'!$M$14</f>
        <v xml:space="preserve">      -      </v>
      </c>
      <c r="E3156" s="537" t="s">
        <v>139</v>
      </c>
      <c r="F3156" s="538">
        <f>'Information Input'!$H$33</f>
        <v>43466</v>
      </c>
      <c r="G3156" s="538">
        <f>'Information Input'!$H$34</f>
        <v>43555</v>
      </c>
      <c r="H3156" s="538">
        <f>'Information Input'!$H$35</f>
        <v>43555</v>
      </c>
      <c r="I3156" s="537" t="str">
        <f>'Information Input'!$J$22</f>
        <v>Quarterly</v>
      </c>
      <c r="J3156" s="538">
        <f>'Information Input'!$H$30</f>
        <v>43555</v>
      </c>
      <c r="K3156" s="537">
        <f>'Information Input'!$J$18</f>
        <v>2019</v>
      </c>
      <c r="L3156" s="579" t="s">
        <v>89</v>
      </c>
      <c r="M3156" s="540" t="s">
        <v>90</v>
      </c>
      <c r="N3156" s="541" t="s">
        <v>91</v>
      </c>
      <c r="O3156" s="542" t="s">
        <v>671</v>
      </c>
      <c r="P3156" s="537">
        <v>22</v>
      </c>
      <c r="Q3156" s="541" t="s">
        <v>164</v>
      </c>
      <c r="R3156" s="541" t="s">
        <v>236</v>
      </c>
      <c r="S3156" s="543">
        <f>'Report 1'!$G$18</f>
        <v>0</v>
      </c>
      <c r="T3156" s="544">
        <f>'Report 1'!$G$42</f>
        <v>0</v>
      </c>
      <c r="U3156" s="545">
        <f>'Report 1'!$G$128</f>
        <v>0</v>
      </c>
    </row>
    <row r="3157" spans="2:21">
      <c r="B3157" s="535" t="s">
        <v>669</v>
      </c>
      <c r="C3157" s="536">
        <v>1</v>
      </c>
      <c r="D3157" s="537" t="str">
        <f>'Information Input'!$M$14</f>
        <v xml:space="preserve">      -      </v>
      </c>
      <c r="E3157" s="537" t="s">
        <v>139</v>
      </c>
      <c r="F3157" s="538">
        <f>'Information Input'!$H$33</f>
        <v>43466</v>
      </c>
      <c r="G3157" s="538">
        <f>'Information Input'!$H$34</f>
        <v>43555</v>
      </c>
      <c r="H3157" s="538">
        <f>'Information Input'!$H$35</f>
        <v>43555</v>
      </c>
      <c r="I3157" s="537" t="str">
        <f>'Information Input'!$J$22</f>
        <v>Quarterly</v>
      </c>
      <c r="J3157" s="538">
        <f>'Information Input'!$H$30</f>
        <v>43555</v>
      </c>
      <c r="K3157" s="537">
        <f>'Information Input'!$J$18</f>
        <v>2019</v>
      </c>
      <c r="L3157" s="579" t="s">
        <v>89</v>
      </c>
      <c r="M3157" s="540" t="s">
        <v>90</v>
      </c>
      <c r="N3157" s="541" t="s">
        <v>91</v>
      </c>
      <c r="O3157" s="542" t="s">
        <v>671</v>
      </c>
      <c r="P3157" s="537">
        <v>23</v>
      </c>
      <c r="Q3157" s="541" t="s">
        <v>165</v>
      </c>
      <c r="R3157" s="541" t="s">
        <v>236</v>
      </c>
      <c r="S3157" s="543">
        <f>'Report 1'!$G$18</f>
        <v>0</v>
      </c>
      <c r="T3157" s="544">
        <f>'Report 1'!$G$43</f>
        <v>0</v>
      </c>
      <c r="U3157" s="545">
        <f>'Report 1'!$G$129</f>
        <v>0</v>
      </c>
    </row>
    <row r="3158" spans="2:21">
      <c r="B3158" s="535" t="s">
        <v>669</v>
      </c>
      <c r="C3158" s="536">
        <v>1</v>
      </c>
      <c r="D3158" s="537" t="str">
        <f>'Information Input'!$M$14</f>
        <v xml:space="preserve">      -      </v>
      </c>
      <c r="E3158" s="537" t="s">
        <v>139</v>
      </c>
      <c r="F3158" s="538">
        <f>'Information Input'!$H$33</f>
        <v>43466</v>
      </c>
      <c r="G3158" s="538">
        <f>'Information Input'!$H$34</f>
        <v>43555</v>
      </c>
      <c r="H3158" s="538">
        <f>'Information Input'!$H$35</f>
        <v>43555</v>
      </c>
      <c r="I3158" s="537" t="str">
        <f>'Information Input'!$J$22</f>
        <v>Quarterly</v>
      </c>
      <c r="J3158" s="538">
        <f>'Information Input'!$H$30</f>
        <v>43555</v>
      </c>
      <c r="K3158" s="537">
        <f>'Information Input'!$J$18</f>
        <v>2019</v>
      </c>
      <c r="L3158" s="579" t="s">
        <v>89</v>
      </c>
      <c r="M3158" s="540" t="s">
        <v>90</v>
      </c>
      <c r="N3158" s="541" t="s">
        <v>91</v>
      </c>
      <c r="O3158" s="542" t="s">
        <v>671</v>
      </c>
      <c r="P3158" s="537">
        <v>24</v>
      </c>
      <c r="Q3158" s="541" t="s">
        <v>166</v>
      </c>
      <c r="R3158" s="541" t="s">
        <v>233</v>
      </c>
      <c r="S3158" s="543">
        <f>'Report 1'!$G$18</f>
        <v>0</v>
      </c>
      <c r="T3158" s="544">
        <f>'Report 1'!$G$44</f>
        <v>0</v>
      </c>
      <c r="U3158" s="545">
        <f>'Report 1'!$G$130</f>
        <v>0</v>
      </c>
    </row>
    <row r="3159" spans="2:21">
      <c r="B3159" s="535" t="s">
        <v>669</v>
      </c>
      <c r="C3159" s="536">
        <v>1</v>
      </c>
      <c r="D3159" s="537" t="str">
        <f>'Information Input'!$M$14</f>
        <v xml:space="preserve">      -      </v>
      </c>
      <c r="E3159" s="537" t="s">
        <v>139</v>
      </c>
      <c r="F3159" s="538">
        <f>'Information Input'!$H$33</f>
        <v>43466</v>
      </c>
      <c r="G3159" s="538">
        <f>'Information Input'!$H$34</f>
        <v>43555</v>
      </c>
      <c r="H3159" s="538">
        <f>'Information Input'!$H$35</f>
        <v>43555</v>
      </c>
      <c r="I3159" s="537" t="str">
        <f>'Information Input'!$J$22</f>
        <v>Quarterly</v>
      </c>
      <c r="J3159" s="538">
        <f>'Information Input'!$H$30</f>
        <v>43555</v>
      </c>
      <c r="K3159" s="537">
        <f>'Information Input'!$J$18</f>
        <v>2019</v>
      </c>
      <c r="L3159" s="579" t="s">
        <v>89</v>
      </c>
      <c r="M3159" s="540" t="s">
        <v>90</v>
      </c>
      <c r="N3159" s="541" t="s">
        <v>91</v>
      </c>
      <c r="O3159" s="542" t="s">
        <v>671</v>
      </c>
      <c r="P3159" s="537">
        <v>25</v>
      </c>
      <c r="Q3159" s="541" t="s">
        <v>167</v>
      </c>
      <c r="R3159" s="541" t="s">
        <v>233</v>
      </c>
      <c r="S3159" s="543">
        <f>'Report 1'!$G$18</f>
        <v>0</v>
      </c>
      <c r="T3159" s="544">
        <f>'Report 1'!$G$45</f>
        <v>0</v>
      </c>
      <c r="U3159" s="545">
        <f>'Report 1'!$G$131</f>
        <v>0</v>
      </c>
    </row>
    <row r="3160" spans="2:21">
      <c r="B3160" s="535" t="s">
        <v>669</v>
      </c>
      <c r="C3160" s="536">
        <v>1</v>
      </c>
      <c r="D3160" s="537" t="str">
        <f>'Information Input'!$M$14</f>
        <v xml:space="preserve">      -      </v>
      </c>
      <c r="E3160" s="537" t="s">
        <v>139</v>
      </c>
      <c r="F3160" s="538">
        <f>'Information Input'!$H$33</f>
        <v>43466</v>
      </c>
      <c r="G3160" s="538">
        <f>'Information Input'!$H$34</f>
        <v>43555</v>
      </c>
      <c r="H3160" s="538">
        <f>'Information Input'!$H$35</f>
        <v>43555</v>
      </c>
      <c r="I3160" s="537" t="str">
        <f>'Information Input'!$J$22</f>
        <v>Quarterly</v>
      </c>
      <c r="J3160" s="538">
        <f>'Information Input'!$H$30</f>
        <v>43555</v>
      </c>
      <c r="K3160" s="537">
        <f>'Information Input'!$J$18</f>
        <v>2019</v>
      </c>
      <c r="L3160" s="579" t="s">
        <v>89</v>
      </c>
      <c r="M3160" s="540" t="s">
        <v>90</v>
      </c>
      <c r="N3160" s="541" t="s">
        <v>91</v>
      </c>
      <c r="O3160" s="542" t="s">
        <v>671</v>
      </c>
      <c r="P3160" s="537">
        <v>26</v>
      </c>
      <c r="Q3160" s="541" t="s">
        <v>168</v>
      </c>
      <c r="R3160" s="541" t="s">
        <v>237</v>
      </c>
      <c r="S3160" s="543">
        <f>'Report 1'!$G$18</f>
        <v>0</v>
      </c>
      <c r="T3160" s="544">
        <f>'Report 1'!$G$46</f>
        <v>0</v>
      </c>
      <c r="U3160" s="545">
        <f>'Report 1'!$G$132</f>
        <v>0</v>
      </c>
    </row>
    <row r="3161" spans="2:21">
      <c r="B3161" s="535" t="s">
        <v>669</v>
      </c>
      <c r="C3161" s="536">
        <v>1</v>
      </c>
      <c r="D3161" s="537" t="str">
        <f>'Information Input'!$M$14</f>
        <v xml:space="preserve">      -      </v>
      </c>
      <c r="E3161" s="537" t="s">
        <v>139</v>
      </c>
      <c r="F3161" s="538">
        <f>'Information Input'!$H$33</f>
        <v>43466</v>
      </c>
      <c r="G3161" s="538">
        <f>'Information Input'!$H$34</f>
        <v>43555</v>
      </c>
      <c r="H3161" s="538">
        <f>'Information Input'!$H$35</f>
        <v>43555</v>
      </c>
      <c r="I3161" s="537" t="str">
        <f>'Information Input'!$J$22</f>
        <v>Quarterly</v>
      </c>
      <c r="J3161" s="538">
        <f>'Information Input'!$H$30</f>
        <v>43555</v>
      </c>
      <c r="K3161" s="537">
        <f>'Information Input'!$J$18</f>
        <v>2019</v>
      </c>
      <c r="L3161" s="579" t="s">
        <v>89</v>
      </c>
      <c r="M3161" s="540" t="s">
        <v>90</v>
      </c>
      <c r="N3161" s="541" t="s">
        <v>91</v>
      </c>
      <c r="O3161" s="542" t="s">
        <v>671</v>
      </c>
      <c r="P3161" s="537">
        <v>27</v>
      </c>
      <c r="Q3161" s="541" t="s">
        <v>169</v>
      </c>
      <c r="R3161" s="541" t="s">
        <v>235</v>
      </c>
      <c r="S3161" s="543">
        <f>'Report 1'!$G$18</f>
        <v>0</v>
      </c>
      <c r="T3161" s="544">
        <f>'Report 1'!$G$47</f>
        <v>0</v>
      </c>
      <c r="U3161" s="545">
        <f>'Report 1'!$G$133</f>
        <v>0</v>
      </c>
    </row>
    <row r="3162" spans="2:21">
      <c r="B3162" s="535" t="s">
        <v>669</v>
      </c>
      <c r="C3162" s="536">
        <v>1</v>
      </c>
      <c r="D3162" s="537" t="str">
        <f>'Information Input'!$M$14</f>
        <v xml:space="preserve">      -      </v>
      </c>
      <c r="E3162" s="537" t="s">
        <v>139</v>
      </c>
      <c r="F3162" s="538">
        <f>'Information Input'!$H$33</f>
        <v>43466</v>
      </c>
      <c r="G3162" s="538">
        <f>'Information Input'!$H$34</f>
        <v>43555</v>
      </c>
      <c r="H3162" s="538">
        <f>'Information Input'!$H$35</f>
        <v>43555</v>
      </c>
      <c r="I3162" s="537" t="str">
        <f>'Information Input'!$J$22</f>
        <v>Quarterly</v>
      </c>
      <c r="J3162" s="538">
        <f>'Information Input'!$H$30</f>
        <v>43555</v>
      </c>
      <c r="K3162" s="537">
        <f>'Information Input'!$J$18</f>
        <v>2019</v>
      </c>
      <c r="L3162" s="579" t="s">
        <v>89</v>
      </c>
      <c r="M3162" s="540" t="s">
        <v>90</v>
      </c>
      <c r="N3162" s="541" t="s">
        <v>91</v>
      </c>
      <c r="O3162" s="542" t="s">
        <v>671</v>
      </c>
      <c r="P3162" s="537">
        <v>28</v>
      </c>
      <c r="Q3162" s="541" t="s">
        <v>170</v>
      </c>
      <c r="R3162" s="541" t="s">
        <v>235</v>
      </c>
      <c r="S3162" s="543">
        <f>'Report 1'!$G$18</f>
        <v>0</v>
      </c>
      <c r="T3162" s="544">
        <f>'Report 1'!$G$48</f>
        <v>0</v>
      </c>
      <c r="U3162" s="545">
        <f>'Report 1'!$G$134</f>
        <v>0</v>
      </c>
    </row>
    <row r="3163" spans="2:21">
      <c r="B3163" s="535" t="s">
        <v>669</v>
      </c>
      <c r="C3163" s="536">
        <v>1</v>
      </c>
      <c r="D3163" s="537" t="str">
        <f>'Information Input'!$M$14</f>
        <v xml:space="preserve">      -      </v>
      </c>
      <c r="E3163" s="537" t="s">
        <v>139</v>
      </c>
      <c r="F3163" s="538">
        <f>'Information Input'!$H$33</f>
        <v>43466</v>
      </c>
      <c r="G3163" s="538">
        <f>'Information Input'!$H$34</f>
        <v>43555</v>
      </c>
      <c r="H3163" s="538">
        <f>'Information Input'!$H$35</f>
        <v>43555</v>
      </c>
      <c r="I3163" s="537" t="str">
        <f>'Information Input'!$J$22</f>
        <v>Quarterly</v>
      </c>
      <c r="J3163" s="538">
        <f>'Information Input'!$H$30</f>
        <v>43555</v>
      </c>
      <c r="K3163" s="537">
        <f>'Information Input'!$J$18</f>
        <v>2019</v>
      </c>
      <c r="L3163" s="579" t="s">
        <v>89</v>
      </c>
      <c r="M3163" s="540" t="s">
        <v>90</v>
      </c>
      <c r="N3163" s="541" t="s">
        <v>91</v>
      </c>
      <c r="O3163" s="542" t="s">
        <v>671</v>
      </c>
      <c r="P3163" s="537">
        <v>29</v>
      </c>
      <c r="Q3163" s="541" t="s">
        <v>171</v>
      </c>
      <c r="R3163" s="541" t="s">
        <v>238</v>
      </c>
      <c r="S3163" s="543">
        <f>'Report 1'!$G$18</f>
        <v>0</v>
      </c>
      <c r="T3163" s="544">
        <f>'Report 1'!$G$49</f>
        <v>0</v>
      </c>
      <c r="U3163" s="545">
        <f>'Report 1'!$G$135</f>
        <v>0</v>
      </c>
    </row>
    <row r="3164" spans="2:21">
      <c r="B3164" s="535" t="s">
        <v>669</v>
      </c>
      <c r="C3164" s="536">
        <v>1</v>
      </c>
      <c r="D3164" s="537" t="str">
        <f>'Information Input'!$M$14</f>
        <v xml:space="preserve">      -      </v>
      </c>
      <c r="E3164" s="537" t="s">
        <v>139</v>
      </c>
      <c r="F3164" s="538">
        <f>'Information Input'!$H$33</f>
        <v>43466</v>
      </c>
      <c r="G3164" s="538">
        <f>'Information Input'!$H$34</f>
        <v>43555</v>
      </c>
      <c r="H3164" s="538">
        <f>'Information Input'!$H$35</f>
        <v>43555</v>
      </c>
      <c r="I3164" s="537" t="str">
        <f>'Information Input'!$J$22</f>
        <v>Quarterly</v>
      </c>
      <c r="J3164" s="538">
        <f>'Information Input'!$H$30</f>
        <v>43555</v>
      </c>
      <c r="K3164" s="537">
        <f>'Information Input'!$J$18</f>
        <v>2019</v>
      </c>
      <c r="L3164" s="579" t="s">
        <v>89</v>
      </c>
      <c r="M3164" s="540" t="s">
        <v>90</v>
      </c>
      <c r="N3164" s="541" t="s">
        <v>91</v>
      </c>
      <c r="O3164" s="542" t="s">
        <v>671</v>
      </c>
      <c r="P3164" s="537">
        <v>30</v>
      </c>
      <c r="Q3164" s="541" t="s">
        <v>172</v>
      </c>
      <c r="R3164" s="541" t="s">
        <v>238</v>
      </c>
      <c r="S3164" s="543">
        <f>'Report 1'!$G$18</f>
        <v>0</v>
      </c>
      <c r="T3164" s="544">
        <f>'Report 1'!$G$50</f>
        <v>0</v>
      </c>
      <c r="U3164" s="545">
        <f>'Report 1'!$G$136</f>
        <v>0</v>
      </c>
    </row>
    <row r="3165" spans="2:21">
      <c r="B3165" s="535" t="s">
        <v>669</v>
      </c>
      <c r="C3165" s="536">
        <v>1</v>
      </c>
      <c r="D3165" s="537" t="str">
        <f>'Information Input'!$M$14</f>
        <v xml:space="preserve">      -      </v>
      </c>
      <c r="E3165" s="537" t="s">
        <v>139</v>
      </c>
      <c r="F3165" s="538">
        <f>'Information Input'!$H$33</f>
        <v>43466</v>
      </c>
      <c r="G3165" s="538">
        <f>'Information Input'!$H$34</f>
        <v>43555</v>
      </c>
      <c r="H3165" s="538">
        <f>'Information Input'!$H$35</f>
        <v>43555</v>
      </c>
      <c r="I3165" s="537" t="str">
        <f>'Information Input'!$J$22</f>
        <v>Quarterly</v>
      </c>
      <c r="J3165" s="538">
        <f>'Information Input'!$H$30</f>
        <v>43555</v>
      </c>
      <c r="K3165" s="537">
        <f>'Information Input'!$J$18</f>
        <v>2019</v>
      </c>
      <c r="L3165" s="579" t="s">
        <v>89</v>
      </c>
      <c r="M3165" s="540" t="s">
        <v>90</v>
      </c>
      <c r="N3165" s="541" t="s">
        <v>91</v>
      </c>
      <c r="O3165" s="542" t="s">
        <v>671</v>
      </c>
      <c r="P3165" s="537">
        <v>31</v>
      </c>
      <c r="Q3165" s="541" t="s">
        <v>173</v>
      </c>
      <c r="R3165" s="541" t="s">
        <v>233</v>
      </c>
      <c r="S3165" s="543">
        <f>'Report 1'!$G$18</f>
        <v>0</v>
      </c>
      <c r="T3165" s="544">
        <f>'Report 1'!$G$51</f>
        <v>0</v>
      </c>
      <c r="U3165" s="545">
        <f>'Report 1'!$G$137</f>
        <v>0</v>
      </c>
    </row>
    <row r="3166" spans="2:21">
      <c r="B3166" s="535" t="s">
        <v>669</v>
      </c>
      <c r="C3166" s="536">
        <v>1</v>
      </c>
      <c r="D3166" s="537" t="str">
        <f>'Information Input'!$M$14</f>
        <v xml:space="preserve">      -      </v>
      </c>
      <c r="E3166" s="537" t="s">
        <v>139</v>
      </c>
      <c r="F3166" s="538">
        <f>'Information Input'!$H$33</f>
        <v>43466</v>
      </c>
      <c r="G3166" s="538">
        <f>'Information Input'!$H$34</f>
        <v>43555</v>
      </c>
      <c r="H3166" s="538">
        <f>'Information Input'!$H$35</f>
        <v>43555</v>
      </c>
      <c r="I3166" s="537" t="str">
        <f>'Information Input'!$J$22</f>
        <v>Quarterly</v>
      </c>
      <c r="J3166" s="538">
        <f>'Information Input'!$H$30</f>
        <v>43555</v>
      </c>
      <c r="K3166" s="537">
        <f>'Information Input'!$J$18</f>
        <v>2019</v>
      </c>
      <c r="L3166" s="579" t="s">
        <v>89</v>
      </c>
      <c r="M3166" s="540" t="s">
        <v>90</v>
      </c>
      <c r="N3166" s="541" t="s">
        <v>91</v>
      </c>
      <c r="O3166" s="542" t="s">
        <v>671</v>
      </c>
      <c r="P3166" s="537">
        <v>32</v>
      </c>
      <c r="Q3166" s="541" t="s">
        <v>174</v>
      </c>
      <c r="R3166" s="541" t="s">
        <v>238</v>
      </c>
      <c r="S3166" s="543">
        <f>'Report 1'!$G$18</f>
        <v>0</v>
      </c>
      <c r="T3166" s="544">
        <f>'Report 1'!$G$52</f>
        <v>0</v>
      </c>
      <c r="U3166" s="545">
        <f>'Report 1'!$G$138</f>
        <v>0</v>
      </c>
    </row>
    <row r="3167" spans="2:21">
      <c r="B3167" s="535" t="s">
        <v>669</v>
      </c>
      <c r="C3167" s="536">
        <v>1</v>
      </c>
      <c r="D3167" s="537" t="str">
        <f>'Information Input'!$M$14</f>
        <v xml:space="preserve">      -      </v>
      </c>
      <c r="E3167" s="537" t="s">
        <v>139</v>
      </c>
      <c r="F3167" s="538">
        <f>'Information Input'!$H$33</f>
        <v>43466</v>
      </c>
      <c r="G3167" s="538">
        <f>'Information Input'!$H$34</f>
        <v>43555</v>
      </c>
      <c r="H3167" s="538">
        <f>'Information Input'!$H$35</f>
        <v>43555</v>
      </c>
      <c r="I3167" s="537" t="str">
        <f>'Information Input'!$J$22</f>
        <v>Quarterly</v>
      </c>
      <c r="J3167" s="538">
        <f>'Information Input'!$H$30</f>
        <v>43555</v>
      </c>
      <c r="K3167" s="537">
        <f>'Information Input'!$J$18</f>
        <v>2019</v>
      </c>
      <c r="L3167" s="579" t="s">
        <v>89</v>
      </c>
      <c r="M3167" s="540" t="s">
        <v>90</v>
      </c>
      <c r="N3167" s="541" t="s">
        <v>91</v>
      </c>
      <c r="O3167" s="542" t="s">
        <v>671</v>
      </c>
      <c r="P3167" s="537">
        <v>33</v>
      </c>
      <c r="Q3167" s="541" t="s">
        <v>175</v>
      </c>
      <c r="R3167" s="541" t="s">
        <v>233</v>
      </c>
      <c r="S3167" s="543">
        <f>'Report 1'!$G$18</f>
        <v>0</v>
      </c>
      <c r="T3167" s="544">
        <f>'Report 1'!$G$53</f>
        <v>0</v>
      </c>
      <c r="U3167" s="545">
        <f>'Report 1'!$G$139</f>
        <v>0</v>
      </c>
    </row>
    <row r="3168" spans="2:21">
      <c r="B3168" s="535" t="s">
        <v>669</v>
      </c>
      <c r="C3168" s="536">
        <v>1</v>
      </c>
      <c r="D3168" s="537" t="str">
        <f>'Information Input'!$M$14</f>
        <v xml:space="preserve">      -      </v>
      </c>
      <c r="E3168" s="537" t="s">
        <v>139</v>
      </c>
      <c r="F3168" s="538">
        <f>'Information Input'!$H$33</f>
        <v>43466</v>
      </c>
      <c r="G3168" s="538">
        <f>'Information Input'!$H$34</f>
        <v>43555</v>
      </c>
      <c r="H3168" s="538">
        <f>'Information Input'!$H$35</f>
        <v>43555</v>
      </c>
      <c r="I3168" s="537" t="str">
        <f>'Information Input'!$J$22</f>
        <v>Quarterly</v>
      </c>
      <c r="J3168" s="538">
        <f>'Information Input'!$H$30</f>
        <v>43555</v>
      </c>
      <c r="K3168" s="537">
        <f>'Information Input'!$J$18</f>
        <v>2019</v>
      </c>
      <c r="L3168" s="579" t="s">
        <v>89</v>
      </c>
      <c r="M3168" s="540" t="s">
        <v>90</v>
      </c>
      <c r="N3168" s="541" t="s">
        <v>91</v>
      </c>
      <c r="O3168" s="542" t="s">
        <v>671</v>
      </c>
      <c r="P3168" s="537">
        <v>34</v>
      </c>
      <c r="Q3168" s="541" t="s">
        <v>176</v>
      </c>
      <c r="R3168" s="541" t="s">
        <v>238</v>
      </c>
      <c r="S3168" s="543">
        <f>'Report 1'!$G$18</f>
        <v>0</v>
      </c>
      <c r="T3168" s="544">
        <f>'Report 1'!$G$54</f>
        <v>0</v>
      </c>
      <c r="U3168" s="545">
        <f>'Report 1'!$G$140</f>
        <v>0</v>
      </c>
    </row>
    <row r="3169" spans="2:21">
      <c r="B3169" s="535" t="s">
        <v>669</v>
      </c>
      <c r="C3169" s="536">
        <v>1</v>
      </c>
      <c r="D3169" s="537" t="str">
        <f>'Information Input'!$M$14</f>
        <v xml:space="preserve">      -      </v>
      </c>
      <c r="E3169" s="537" t="s">
        <v>139</v>
      </c>
      <c r="F3169" s="538">
        <f>'Information Input'!$H$33</f>
        <v>43466</v>
      </c>
      <c r="G3169" s="538">
        <f>'Information Input'!$H$34</f>
        <v>43555</v>
      </c>
      <c r="H3169" s="538">
        <f>'Information Input'!$H$35</f>
        <v>43555</v>
      </c>
      <c r="I3169" s="537" t="str">
        <f>'Information Input'!$J$22</f>
        <v>Quarterly</v>
      </c>
      <c r="J3169" s="538">
        <f>'Information Input'!$H$30</f>
        <v>43555</v>
      </c>
      <c r="K3169" s="537">
        <f>'Information Input'!$J$18</f>
        <v>2019</v>
      </c>
      <c r="L3169" s="579" t="s">
        <v>89</v>
      </c>
      <c r="M3169" s="540" t="s">
        <v>90</v>
      </c>
      <c r="N3169" s="541" t="s">
        <v>91</v>
      </c>
      <c r="O3169" s="542" t="s">
        <v>671</v>
      </c>
      <c r="P3169" s="537">
        <v>35</v>
      </c>
      <c r="Q3169" s="541" t="s">
        <v>177</v>
      </c>
      <c r="R3169" s="541" t="s">
        <v>235</v>
      </c>
      <c r="S3169" s="543">
        <f>'Report 1'!$G$18</f>
        <v>0</v>
      </c>
      <c r="T3169" s="544">
        <f>'Report 1'!$G$55</f>
        <v>0</v>
      </c>
      <c r="U3169" s="545">
        <f>'Report 1'!$G$141</f>
        <v>0</v>
      </c>
    </row>
    <row r="3170" spans="2:21">
      <c r="B3170" s="535" t="s">
        <v>669</v>
      </c>
      <c r="C3170" s="536">
        <v>1</v>
      </c>
      <c r="D3170" s="537" t="str">
        <f>'Information Input'!$M$14</f>
        <v xml:space="preserve">      -      </v>
      </c>
      <c r="E3170" s="537" t="s">
        <v>139</v>
      </c>
      <c r="F3170" s="538">
        <f>'Information Input'!$H$33</f>
        <v>43466</v>
      </c>
      <c r="G3170" s="538">
        <f>'Information Input'!$H$34</f>
        <v>43555</v>
      </c>
      <c r="H3170" s="538">
        <f>'Information Input'!$H$35</f>
        <v>43555</v>
      </c>
      <c r="I3170" s="537" t="str">
        <f>'Information Input'!$J$22</f>
        <v>Quarterly</v>
      </c>
      <c r="J3170" s="538">
        <f>'Information Input'!$H$30</f>
        <v>43555</v>
      </c>
      <c r="K3170" s="537">
        <f>'Information Input'!$J$18</f>
        <v>2019</v>
      </c>
      <c r="L3170" s="579" t="s">
        <v>89</v>
      </c>
      <c r="M3170" s="540" t="s">
        <v>90</v>
      </c>
      <c r="N3170" s="541" t="s">
        <v>91</v>
      </c>
      <c r="O3170" s="542" t="s">
        <v>671</v>
      </c>
      <c r="P3170" s="537">
        <v>36</v>
      </c>
      <c r="Q3170" s="541" t="s">
        <v>178</v>
      </c>
      <c r="R3170" s="541" t="s">
        <v>235</v>
      </c>
      <c r="S3170" s="543">
        <f>'Report 1'!$G$18</f>
        <v>0</v>
      </c>
      <c r="T3170" s="544">
        <f>'Report 1'!$G$56</f>
        <v>0</v>
      </c>
      <c r="U3170" s="545">
        <f>'Report 1'!$G$142</f>
        <v>0</v>
      </c>
    </row>
    <row r="3171" spans="2:21">
      <c r="B3171" s="535" t="s">
        <v>669</v>
      </c>
      <c r="C3171" s="536">
        <v>1</v>
      </c>
      <c r="D3171" s="537" t="str">
        <f>'Information Input'!$M$14</f>
        <v xml:space="preserve">      -      </v>
      </c>
      <c r="E3171" s="537" t="s">
        <v>139</v>
      </c>
      <c r="F3171" s="538">
        <f>'Information Input'!$H$33</f>
        <v>43466</v>
      </c>
      <c r="G3171" s="538">
        <f>'Information Input'!$H$34</f>
        <v>43555</v>
      </c>
      <c r="H3171" s="538">
        <f>'Information Input'!$H$35</f>
        <v>43555</v>
      </c>
      <c r="I3171" s="537" t="str">
        <f>'Information Input'!$J$22</f>
        <v>Quarterly</v>
      </c>
      <c r="J3171" s="538">
        <f>'Information Input'!$H$30</f>
        <v>43555</v>
      </c>
      <c r="K3171" s="537">
        <f>'Information Input'!$J$18</f>
        <v>2019</v>
      </c>
      <c r="L3171" s="579" t="s">
        <v>89</v>
      </c>
      <c r="M3171" s="540" t="s">
        <v>90</v>
      </c>
      <c r="N3171" s="541" t="s">
        <v>91</v>
      </c>
      <c r="O3171" s="542" t="s">
        <v>671</v>
      </c>
      <c r="P3171" s="537">
        <v>37</v>
      </c>
      <c r="Q3171" s="541" t="s">
        <v>179</v>
      </c>
      <c r="R3171" s="541" t="s">
        <v>231</v>
      </c>
      <c r="S3171" s="543">
        <f>'Report 1'!$G$18</f>
        <v>0</v>
      </c>
      <c r="T3171" s="544">
        <f>'Report 1'!$G$57</f>
        <v>0</v>
      </c>
      <c r="U3171" s="545">
        <f>'Report 1'!$G$143</f>
        <v>0</v>
      </c>
    </row>
    <row r="3172" spans="2:21">
      <c r="B3172" s="535" t="s">
        <v>669</v>
      </c>
      <c r="C3172" s="536">
        <v>1</v>
      </c>
      <c r="D3172" s="537" t="str">
        <f>'Information Input'!$M$14</f>
        <v xml:space="preserve">      -      </v>
      </c>
      <c r="E3172" s="537" t="s">
        <v>139</v>
      </c>
      <c r="F3172" s="538">
        <f>'Information Input'!$H$33</f>
        <v>43466</v>
      </c>
      <c r="G3172" s="538">
        <f>'Information Input'!$H$34</f>
        <v>43555</v>
      </c>
      <c r="H3172" s="538">
        <f>'Information Input'!$H$35</f>
        <v>43555</v>
      </c>
      <c r="I3172" s="537" t="str">
        <f>'Information Input'!$J$22</f>
        <v>Quarterly</v>
      </c>
      <c r="J3172" s="538">
        <f>'Information Input'!$H$30</f>
        <v>43555</v>
      </c>
      <c r="K3172" s="537">
        <f>'Information Input'!$J$18</f>
        <v>2019</v>
      </c>
      <c r="L3172" s="579" t="s">
        <v>89</v>
      </c>
      <c r="M3172" s="540" t="s">
        <v>90</v>
      </c>
      <c r="N3172" s="541" t="s">
        <v>91</v>
      </c>
      <c r="O3172" s="542" t="s">
        <v>671</v>
      </c>
      <c r="P3172" s="537">
        <v>38</v>
      </c>
      <c r="Q3172" s="541" t="s">
        <v>180</v>
      </c>
      <c r="R3172" s="541" t="s">
        <v>233</v>
      </c>
      <c r="S3172" s="543">
        <f>'Report 1'!$G$18</f>
        <v>0</v>
      </c>
      <c r="T3172" s="544">
        <f>'Report 1'!$G$58</f>
        <v>0</v>
      </c>
      <c r="U3172" s="545">
        <f>'Report 1'!$G$144</f>
        <v>0</v>
      </c>
    </row>
    <row r="3173" spans="2:21">
      <c r="B3173" s="535" t="s">
        <v>669</v>
      </c>
      <c r="C3173" s="536">
        <v>1</v>
      </c>
      <c r="D3173" s="537" t="str">
        <f>'Information Input'!$M$14</f>
        <v xml:space="preserve">      -      </v>
      </c>
      <c r="E3173" s="537" t="s">
        <v>139</v>
      </c>
      <c r="F3173" s="538">
        <f>'Information Input'!$H$33</f>
        <v>43466</v>
      </c>
      <c r="G3173" s="538">
        <f>'Information Input'!$H$34</f>
        <v>43555</v>
      </c>
      <c r="H3173" s="538">
        <f>'Information Input'!$H$35</f>
        <v>43555</v>
      </c>
      <c r="I3173" s="537" t="str">
        <f>'Information Input'!$J$22</f>
        <v>Quarterly</v>
      </c>
      <c r="J3173" s="538">
        <f>'Information Input'!$H$30</f>
        <v>43555</v>
      </c>
      <c r="K3173" s="537">
        <f>'Information Input'!$J$18</f>
        <v>2019</v>
      </c>
      <c r="L3173" s="579" t="s">
        <v>89</v>
      </c>
      <c r="M3173" s="540" t="s">
        <v>90</v>
      </c>
      <c r="N3173" s="541" t="s">
        <v>91</v>
      </c>
      <c r="O3173" s="542" t="s">
        <v>671</v>
      </c>
      <c r="P3173" s="537">
        <v>39</v>
      </c>
      <c r="Q3173" s="541" t="s">
        <v>181</v>
      </c>
      <c r="R3173" s="541" t="s">
        <v>233</v>
      </c>
      <c r="S3173" s="543">
        <f>'Report 1'!$G$18</f>
        <v>0</v>
      </c>
      <c r="T3173" s="544">
        <f>'Report 1'!$G$59</f>
        <v>0</v>
      </c>
      <c r="U3173" s="545">
        <f>'Report 1'!$G$145</f>
        <v>0</v>
      </c>
    </row>
    <row r="3174" spans="2:21">
      <c r="B3174" s="535" t="s">
        <v>669</v>
      </c>
      <c r="C3174" s="536">
        <v>1</v>
      </c>
      <c r="D3174" s="537" t="str">
        <f>'Information Input'!$M$14</f>
        <v xml:space="preserve">      -      </v>
      </c>
      <c r="E3174" s="537" t="s">
        <v>139</v>
      </c>
      <c r="F3174" s="538">
        <f>'Information Input'!$H$33</f>
        <v>43466</v>
      </c>
      <c r="G3174" s="538">
        <f>'Information Input'!$H$34</f>
        <v>43555</v>
      </c>
      <c r="H3174" s="538">
        <f>'Information Input'!$H$35</f>
        <v>43555</v>
      </c>
      <c r="I3174" s="537" t="str">
        <f>'Information Input'!$J$22</f>
        <v>Quarterly</v>
      </c>
      <c r="J3174" s="538">
        <f>'Information Input'!$H$30</f>
        <v>43555</v>
      </c>
      <c r="K3174" s="537">
        <f>'Information Input'!$J$18</f>
        <v>2019</v>
      </c>
      <c r="L3174" s="579" t="s">
        <v>89</v>
      </c>
      <c r="M3174" s="540" t="s">
        <v>90</v>
      </c>
      <c r="N3174" s="541" t="s">
        <v>91</v>
      </c>
      <c r="O3174" s="542" t="s">
        <v>671</v>
      </c>
      <c r="P3174" s="537">
        <v>40</v>
      </c>
      <c r="Q3174" s="541" t="s">
        <v>182</v>
      </c>
      <c r="R3174" s="541" t="s">
        <v>238</v>
      </c>
      <c r="S3174" s="543">
        <f>'Report 1'!$G$18</f>
        <v>0</v>
      </c>
      <c r="T3174" s="544">
        <f>'Report 1'!$G$60</f>
        <v>0</v>
      </c>
      <c r="U3174" s="545">
        <f>'Report 1'!$G$146</f>
        <v>0</v>
      </c>
    </row>
    <row r="3175" spans="2:21">
      <c r="B3175" s="535" t="s">
        <v>669</v>
      </c>
      <c r="C3175" s="536">
        <v>1</v>
      </c>
      <c r="D3175" s="537" t="str">
        <f>'Information Input'!$M$14</f>
        <v xml:space="preserve">      -      </v>
      </c>
      <c r="E3175" s="537" t="s">
        <v>139</v>
      </c>
      <c r="F3175" s="538">
        <f>'Information Input'!$H$33</f>
        <v>43466</v>
      </c>
      <c r="G3175" s="538">
        <f>'Information Input'!$H$34</f>
        <v>43555</v>
      </c>
      <c r="H3175" s="538">
        <f>'Information Input'!$H$35</f>
        <v>43555</v>
      </c>
      <c r="I3175" s="537" t="str">
        <f>'Information Input'!$J$22</f>
        <v>Quarterly</v>
      </c>
      <c r="J3175" s="538">
        <f>'Information Input'!$H$30</f>
        <v>43555</v>
      </c>
      <c r="K3175" s="537">
        <f>'Information Input'!$J$18</f>
        <v>2019</v>
      </c>
      <c r="L3175" s="579" t="s">
        <v>89</v>
      </c>
      <c r="M3175" s="540" t="s">
        <v>90</v>
      </c>
      <c r="N3175" s="541" t="s">
        <v>91</v>
      </c>
      <c r="O3175" s="542" t="s">
        <v>671</v>
      </c>
      <c r="P3175" s="537">
        <v>41</v>
      </c>
      <c r="Q3175" s="541" t="s">
        <v>183</v>
      </c>
      <c r="R3175" s="541" t="s">
        <v>238</v>
      </c>
      <c r="S3175" s="543">
        <f>'Report 1'!$G$18</f>
        <v>0</v>
      </c>
      <c r="T3175" s="544">
        <f>'Report 1'!$G$61</f>
        <v>0</v>
      </c>
      <c r="U3175" s="545">
        <f>'Report 1'!$G$147</f>
        <v>0</v>
      </c>
    </row>
    <row r="3176" spans="2:21">
      <c r="B3176" s="535" t="s">
        <v>669</v>
      </c>
      <c r="C3176" s="536">
        <v>1</v>
      </c>
      <c r="D3176" s="537" t="str">
        <f>'Information Input'!$M$14</f>
        <v xml:space="preserve">      -      </v>
      </c>
      <c r="E3176" s="537" t="s">
        <v>139</v>
      </c>
      <c r="F3176" s="538">
        <f>'Information Input'!$H$33</f>
        <v>43466</v>
      </c>
      <c r="G3176" s="538">
        <f>'Information Input'!$H$34</f>
        <v>43555</v>
      </c>
      <c r="H3176" s="538">
        <f>'Information Input'!$H$35</f>
        <v>43555</v>
      </c>
      <c r="I3176" s="537" t="str">
        <f>'Information Input'!$J$22</f>
        <v>Quarterly</v>
      </c>
      <c r="J3176" s="538">
        <f>'Information Input'!$H$30</f>
        <v>43555</v>
      </c>
      <c r="K3176" s="537">
        <f>'Information Input'!$J$18</f>
        <v>2019</v>
      </c>
      <c r="L3176" s="579" t="s">
        <v>89</v>
      </c>
      <c r="M3176" s="540" t="s">
        <v>90</v>
      </c>
      <c r="N3176" s="541" t="s">
        <v>91</v>
      </c>
      <c r="O3176" s="542" t="s">
        <v>671</v>
      </c>
      <c r="P3176" s="537">
        <v>42</v>
      </c>
      <c r="Q3176" s="541" t="s">
        <v>184</v>
      </c>
      <c r="R3176" s="541" t="s">
        <v>233</v>
      </c>
      <c r="S3176" s="543">
        <f>'Report 1'!$G$18</f>
        <v>0</v>
      </c>
      <c r="T3176" s="544">
        <f>'Report 1'!$G$62</f>
        <v>0</v>
      </c>
      <c r="U3176" s="545">
        <f>'Report 1'!$G$148</f>
        <v>0</v>
      </c>
    </row>
    <row r="3177" spans="2:21">
      <c r="B3177" s="535" t="s">
        <v>669</v>
      </c>
      <c r="C3177" s="536">
        <v>1</v>
      </c>
      <c r="D3177" s="537" t="str">
        <f>'Information Input'!$M$14</f>
        <v xml:space="preserve">      -      </v>
      </c>
      <c r="E3177" s="537" t="s">
        <v>139</v>
      </c>
      <c r="F3177" s="538">
        <f>'Information Input'!$H$33</f>
        <v>43466</v>
      </c>
      <c r="G3177" s="538">
        <f>'Information Input'!$H$34</f>
        <v>43555</v>
      </c>
      <c r="H3177" s="538">
        <f>'Information Input'!$H$35</f>
        <v>43555</v>
      </c>
      <c r="I3177" s="537" t="str">
        <f>'Information Input'!$J$22</f>
        <v>Quarterly</v>
      </c>
      <c r="J3177" s="538">
        <f>'Information Input'!$H$30</f>
        <v>43555</v>
      </c>
      <c r="K3177" s="537">
        <f>'Information Input'!$J$18</f>
        <v>2019</v>
      </c>
      <c r="L3177" s="579" t="s">
        <v>89</v>
      </c>
      <c r="M3177" s="540" t="s">
        <v>90</v>
      </c>
      <c r="N3177" s="541" t="s">
        <v>91</v>
      </c>
      <c r="O3177" s="542" t="s">
        <v>671</v>
      </c>
      <c r="P3177" s="537">
        <v>43</v>
      </c>
      <c r="Q3177" s="541" t="s">
        <v>185</v>
      </c>
      <c r="R3177" s="541" t="s">
        <v>233</v>
      </c>
      <c r="S3177" s="543">
        <f>'Report 1'!$G$18</f>
        <v>0</v>
      </c>
      <c r="T3177" s="544">
        <f>'Report 1'!$G$63</f>
        <v>0</v>
      </c>
      <c r="U3177" s="545">
        <f>'Report 1'!$G$149</f>
        <v>0</v>
      </c>
    </row>
    <row r="3178" spans="2:21">
      <c r="B3178" s="535" t="s">
        <v>669</v>
      </c>
      <c r="C3178" s="536">
        <v>1</v>
      </c>
      <c r="D3178" s="537" t="str">
        <f>'Information Input'!$M$14</f>
        <v xml:space="preserve">      -      </v>
      </c>
      <c r="E3178" s="537" t="s">
        <v>139</v>
      </c>
      <c r="F3178" s="538">
        <f>'Information Input'!$H$33</f>
        <v>43466</v>
      </c>
      <c r="G3178" s="538">
        <f>'Information Input'!$H$34</f>
        <v>43555</v>
      </c>
      <c r="H3178" s="538">
        <f>'Information Input'!$H$35</f>
        <v>43555</v>
      </c>
      <c r="I3178" s="537" t="str">
        <f>'Information Input'!$J$22</f>
        <v>Quarterly</v>
      </c>
      <c r="J3178" s="538">
        <f>'Information Input'!$H$30</f>
        <v>43555</v>
      </c>
      <c r="K3178" s="537">
        <f>'Information Input'!$J$18</f>
        <v>2019</v>
      </c>
      <c r="L3178" s="579" t="s">
        <v>89</v>
      </c>
      <c r="M3178" s="540" t="s">
        <v>90</v>
      </c>
      <c r="N3178" s="541" t="s">
        <v>91</v>
      </c>
      <c r="O3178" s="542" t="s">
        <v>674</v>
      </c>
      <c r="P3178" s="537">
        <v>44</v>
      </c>
      <c r="Q3178" s="541" t="s">
        <v>186</v>
      </c>
      <c r="R3178" s="541" t="s">
        <v>239</v>
      </c>
      <c r="S3178" s="543">
        <f>'Report 1'!$G$18</f>
        <v>0</v>
      </c>
      <c r="T3178" s="544">
        <f>'Report 1'!$G$64</f>
        <v>0</v>
      </c>
      <c r="U3178" s="545">
        <f>'Report 1'!$G$150</f>
        <v>0</v>
      </c>
    </row>
    <row r="3179" spans="2:21">
      <c r="B3179" s="535" t="s">
        <v>669</v>
      </c>
      <c r="C3179" s="536">
        <v>1</v>
      </c>
      <c r="D3179" s="537" t="str">
        <f>'Information Input'!$M$14</f>
        <v xml:space="preserve">      -      </v>
      </c>
      <c r="E3179" s="537" t="s">
        <v>139</v>
      </c>
      <c r="F3179" s="538">
        <f>'Information Input'!$H$33</f>
        <v>43466</v>
      </c>
      <c r="G3179" s="538">
        <f>'Information Input'!$H$34</f>
        <v>43555</v>
      </c>
      <c r="H3179" s="538">
        <f>'Information Input'!$H$35</f>
        <v>43555</v>
      </c>
      <c r="I3179" s="537" t="str">
        <f>'Information Input'!$J$22</f>
        <v>Quarterly</v>
      </c>
      <c r="J3179" s="538">
        <f>'Information Input'!$H$30</f>
        <v>43555</v>
      </c>
      <c r="K3179" s="537">
        <f>'Information Input'!$J$18</f>
        <v>2019</v>
      </c>
      <c r="L3179" s="579" t="s">
        <v>89</v>
      </c>
      <c r="M3179" s="540" t="s">
        <v>90</v>
      </c>
      <c r="N3179" s="541" t="s">
        <v>91</v>
      </c>
      <c r="O3179" s="542" t="s">
        <v>675</v>
      </c>
      <c r="P3179" s="537">
        <v>45</v>
      </c>
      <c r="Q3179" s="541" t="s">
        <v>187</v>
      </c>
      <c r="R3179" s="541" t="s">
        <v>239</v>
      </c>
      <c r="S3179" s="543">
        <f>'Report 1'!$G$18</f>
        <v>0</v>
      </c>
      <c r="T3179" s="544">
        <f>'Report 1'!$G$65</f>
        <v>0</v>
      </c>
      <c r="U3179" s="545">
        <f>'Report 1'!$G$151</f>
        <v>0</v>
      </c>
    </row>
    <row r="3180" spans="2:21">
      <c r="B3180" s="535" t="s">
        <v>669</v>
      </c>
      <c r="C3180" s="536">
        <v>1</v>
      </c>
      <c r="D3180" s="537" t="str">
        <f>'Information Input'!$M$14</f>
        <v xml:space="preserve">      -      </v>
      </c>
      <c r="E3180" s="537" t="s">
        <v>139</v>
      </c>
      <c r="F3180" s="538">
        <f>'Information Input'!$H$33</f>
        <v>43466</v>
      </c>
      <c r="G3180" s="538">
        <f>'Information Input'!$H$34</f>
        <v>43555</v>
      </c>
      <c r="H3180" s="538">
        <f>'Information Input'!$H$35</f>
        <v>43555</v>
      </c>
      <c r="I3180" s="537" t="str">
        <f>'Information Input'!$J$22</f>
        <v>Quarterly</v>
      </c>
      <c r="J3180" s="538">
        <f>'Information Input'!$H$30</f>
        <v>43555</v>
      </c>
      <c r="K3180" s="537">
        <f>'Information Input'!$J$18</f>
        <v>2019</v>
      </c>
      <c r="L3180" s="579" t="s">
        <v>89</v>
      </c>
      <c r="M3180" s="540" t="s">
        <v>90</v>
      </c>
      <c r="N3180" s="541" t="s">
        <v>91</v>
      </c>
      <c r="O3180" s="542" t="s">
        <v>675</v>
      </c>
      <c r="P3180" s="537">
        <v>46</v>
      </c>
      <c r="Q3180" s="541" t="s">
        <v>188</v>
      </c>
      <c r="R3180" s="541" t="s">
        <v>239</v>
      </c>
      <c r="S3180" s="543">
        <f>'Report 1'!$G$18</f>
        <v>0</v>
      </c>
      <c r="T3180" s="544">
        <f>'Report 1'!$G$66</f>
        <v>0</v>
      </c>
      <c r="U3180" s="545">
        <f>'Report 1'!$G$152</f>
        <v>0</v>
      </c>
    </row>
    <row r="3181" spans="2:21">
      <c r="B3181" s="535" t="s">
        <v>669</v>
      </c>
      <c r="C3181" s="536">
        <v>1</v>
      </c>
      <c r="D3181" s="537" t="str">
        <f>'Information Input'!$M$14</f>
        <v xml:space="preserve">      -      </v>
      </c>
      <c r="E3181" s="537" t="s">
        <v>139</v>
      </c>
      <c r="F3181" s="538">
        <f>'Information Input'!$H$33</f>
        <v>43466</v>
      </c>
      <c r="G3181" s="538">
        <f>'Information Input'!$H$34</f>
        <v>43555</v>
      </c>
      <c r="H3181" s="538">
        <f>'Information Input'!$H$35</f>
        <v>43555</v>
      </c>
      <c r="I3181" s="537" t="str">
        <f>'Information Input'!$J$22</f>
        <v>Quarterly</v>
      </c>
      <c r="J3181" s="538">
        <f>'Information Input'!$H$30</f>
        <v>43555</v>
      </c>
      <c r="K3181" s="537">
        <f>'Information Input'!$J$18</f>
        <v>2019</v>
      </c>
      <c r="L3181" s="579" t="s">
        <v>89</v>
      </c>
      <c r="M3181" s="540" t="s">
        <v>90</v>
      </c>
      <c r="N3181" s="541" t="s">
        <v>91</v>
      </c>
      <c r="O3181" s="542" t="s">
        <v>675</v>
      </c>
      <c r="P3181" s="537">
        <v>47</v>
      </c>
      <c r="Q3181" s="541" t="s">
        <v>189</v>
      </c>
      <c r="R3181" s="541" t="s">
        <v>239</v>
      </c>
      <c r="S3181" s="543">
        <f>'Report 1'!$G$18</f>
        <v>0</v>
      </c>
      <c r="T3181" s="544">
        <f>'Report 1'!$G$67</f>
        <v>0</v>
      </c>
      <c r="U3181" s="545">
        <f>'Report 1'!$G$153</f>
        <v>0</v>
      </c>
    </row>
    <row r="3182" spans="2:21">
      <c r="B3182" s="535" t="s">
        <v>669</v>
      </c>
      <c r="C3182" s="536">
        <v>1</v>
      </c>
      <c r="D3182" s="537" t="str">
        <f>'Information Input'!$M$14</f>
        <v xml:space="preserve">      -      </v>
      </c>
      <c r="E3182" s="537" t="s">
        <v>139</v>
      </c>
      <c r="F3182" s="538">
        <f>'Information Input'!$H$33</f>
        <v>43466</v>
      </c>
      <c r="G3182" s="538">
        <f>'Information Input'!$H$34</f>
        <v>43555</v>
      </c>
      <c r="H3182" s="538">
        <f>'Information Input'!$H$35</f>
        <v>43555</v>
      </c>
      <c r="I3182" s="537" t="str">
        <f>'Information Input'!$J$22</f>
        <v>Quarterly</v>
      </c>
      <c r="J3182" s="538">
        <f>'Information Input'!$H$30</f>
        <v>43555</v>
      </c>
      <c r="K3182" s="537">
        <f>'Information Input'!$J$18</f>
        <v>2019</v>
      </c>
      <c r="L3182" s="579" t="s">
        <v>89</v>
      </c>
      <c r="M3182" s="540" t="s">
        <v>90</v>
      </c>
      <c r="N3182" s="541" t="s">
        <v>91</v>
      </c>
      <c r="O3182" s="542" t="s">
        <v>675</v>
      </c>
      <c r="P3182" s="537">
        <v>48</v>
      </c>
      <c r="Q3182" s="541" t="s">
        <v>190</v>
      </c>
      <c r="R3182" s="541" t="s">
        <v>239</v>
      </c>
      <c r="S3182" s="543">
        <f>'Report 1'!$G$18</f>
        <v>0</v>
      </c>
      <c r="T3182" s="544">
        <f>'Report 1'!$G$68</f>
        <v>0</v>
      </c>
      <c r="U3182" s="545">
        <f>'Report 1'!$G$154</f>
        <v>0</v>
      </c>
    </row>
    <row r="3183" spans="2:21">
      <c r="B3183" s="535" t="s">
        <v>669</v>
      </c>
      <c r="C3183" s="536">
        <v>1</v>
      </c>
      <c r="D3183" s="537" t="str">
        <f>'Information Input'!$M$14</f>
        <v xml:space="preserve">      -      </v>
      </c>
      <c r="E3183" s="537" t="s">
        <v>139</v>
      </c>
      <c r="F3183" s="538">
        <f>'Information Input'!$H$33</f>
        <v>43466</v>
      </c>
      <c r="G3183" s="538">
        <f>'Information Input'!$H$34</f>
        <v>43555</v>
      </c>
      <c r="H3183" s="538">
        <f>'Information Input'!$H$35</f>
        <v>43555</v>
      </c>
      <c r="I3183" s="537" t="str">
        <f>'Information Input'!$J$22</f>
        <v>Quarterly</v>
      </c>
      <c r="J3183" s="538">
        <f>'Information Input'!$H$30</f>
        <v>43555</v>
      </c>
      <c r="K3183" s="537">
        <f>'Information Input'!$J$18</f>
        <v>2019</v>
      </c>
      <c r="L3183" s="579" t="s">
        <v>89</v>
      </c>
      <c r="M3183" s="540" t="s">
        <v>90</v>
      </c>
      <c r="N3183" s="541" t="s">
        <v>91</v>
      </c>
      <c r="O3183" s="542" t="s">
        <v>675</v>
      </c>
      <c r="P3183" s="537">
        <v>49</v>
      </c>
      <c r="Q3183" s="541" t="s">
        <v>191</v>
      </c>
      <c r="R3183" s="541" t="s">
        <v>239</v>
      </c>
      <c r="S3183" s="543">
        <f>'Report 1'!$G$18</f>
        <v>0</v>
      </c>
      <c r="T3183" s="544">
        <f>'Report 1'!$G$69</f>
        <v>0</v>
      </c>
      <c r="U3183" s="545">
        <f>'Report 1'!$G$155</f>
        <v>0</v>
      </c>
    </row>
    <row r="3184" spans="2:21">
      <c r="B3184" s="535" t="s">
        <v>669</v>
      </c>
      <c r="C3184" s="536">
        <v>1</v>
      </c>
      <c r="D3184" s="537" t="str">
        <f>'Information Input'!$M$14</f>
        <v xml:space="preserve">      -      </v>
      </c>
      <c r="E3184" s="537" t="s">
        <v>139</v>
      </c>
      <c r="F3184" s="538">
        <f>'Information Input'!$H$33</f>
        <v>43466</v>
      </c>
      <c r="G3184" s="538">
        <f>'Information Input'!$H$34</f>
        <v>43555</v>
      </c>
      <c r="H3184" s="538">
        <f>'Information Input'!$H$35</f>
        <v>43555</v>
      </c>
      <c r="I3184" s="537" t="str">
        <f>'Information Input'!$J$22</f>
        <v>Quarterly</v>
      </c>
      <c r="J3184" s="538">
        <f>'Information Input'!$H$30</f>
        <v>43555</v>
      </c>
      <c r="K3184" s="537">
        <f>'Information Input'!$J$18</f>
        <v>2019</v>
      </c>
      <c r="L3184" s="579" t="s">
        <v>89</v>
      </c>
      <c r="M3184" s="540" t="s">
        <v>90</v>
      </c>
      <c r="N3184" s="541" t="s">
        <v>91</v>
      </c>
      <c r="O3184" s="542" t="s">
        <v>675</v>
      </c>
      <c r="P3184" s="537">
        <v>50</v>
      </c>
      <c r="Q3184" s="541" t="s">
        <v>192</v>
      </c>
      <c r="R3184" s="541" t="s">
        <v>239</v>
      </c>
      <c r="S3184" s="543">
        <f>'Report 1'!$G$18</f>
        <v>0</v>
      </c>
      <c r="T3184" s="544">
        <f>'Report 1'!$G$70</f>
        <v>0</v>
      </c>
      <c r="U3184" s="545">
        <f>'Report 1'!$G$156</f>
        <v>0</v>
      </c>
    </row>
    <row r="3185" spans="2:21">
      <c r="B3185" s="535" t="s">
        <v>669</v>
      </c>
      <c r="C3185" s="536">
        <v>1</v>
      </c>
      <c r="D3185" s="537" t="str">
        <f>'Information Input'!$M$14</f>
        <v xml:space="preserve">      -      </v>
      </c>
      <c r="E3185" s="537" t="s">
        <v>139</v>
      </c>
      <c r="F3185" s="538">
        <f>'Information Input'!$H$33</f>
        <v>43466</v>
      </c>
      <c r="G3185" s="538">
        <f>'Information Input'!$H$34</f>
        <v>43555</v>
      </c>
      <c r="H3185" s="538">
        <f>'Information Input'!$H$35</f>
        <v>43555</v>
      </c>
      <c r="I3185" s="537" t="str">
        <f>'Information Input'!$J$22</f>
        <v>Quarterly</v>
      </c>
      <c r="J3185" s="538">
        <f>'Information Input'!$H$30</f>
        <v>43555</v>
      </c>
      <c r="K3185" s="537">
        <f>'Information Input'!$J$18</f>
        <v>2019</v>
      </c>
      <c r="L3185" s="579" t="s">
        <v>89</v>
      </c>
      <c r="M3185" s="540" t="s">
        <v>90</v>
      </c>
      <c r="N3185" s="541" t="s">
        <v>91</v>
      </c>
      <c r="O3185" s="542" t="s">
        <v>675</v>
      </c>
      <c r="P3185" s="537">
        <v>51</v>
      </c>
      <c r="Q3185" s="541" t="s">
        <v>193</v>
      </c>
      <c r="R3185" s="541" t="s">
        <v>239</v>
      </c>
      <c r="S3185" s="543">
        <f>'Report 1'!$G$18</f>
        <v>0</v>
      </c>
      <c r="T3185" s="544">
        <f>'Report 1'!$G$71</f>
        <v>0</v>
      </c>
      <c r="U3185" s="545">
        <f>'Report 1'!$G$157</f>
        <v>0</v>
      </c>
    </row>
    <row r="3186" spans="2:21">
      <c r="B3186" s="535" t="s">
        <v>669</v>
      </c>
      <c r="C3186" s="536">
        <v>1</v>
      </c>
      <c r="D3186" s="537" t="str">
        <f>'Information Input'!$M$14</f>
        <v xml:space="preserve">      -      </v>
      </c>
      <c r="E3186" s="537" t="s">
        <v>139</v>
      </c>
      <c r="F3186" s="538">
        <f>'Information Input'!$H$33</f>
        <v>43466</v>
      </c>
      <c r="G3186" s="538">
        <f>'Information Input'!$H$34</f>
        <v>43555</v>
      </c>
      <c r="H3186" s="538">
        <f>'Information Input'!$H$35</f>
        <v>43555</v>
      </c>
      <c r="I3186" s="537" t="str">
        <f>'Information Input'!$J$22</f>
        <v>Quarterly</v>
      </c>
      <c r="J3186" s="538">
        <f>'Information Input'!$H$30</f>
        <v>43555</v>
      </c>
      <c r="K3186" s="537">
        <f>'Information Input'!$J$18</f>
        <v>2019</v>
      </c>
      <c r="L3186" s="579" t="s">
        <v>89</v>
      </c>
      <c r="M3186" s="540" t="s">
        <v>90</v>
      </c>
      <c r="N3186" s="541" t="s">
        <v>91</v>
      </c>
      <c r="O3186" s="542" t="s">
        <v>674</v>
      </c>
      <c r="P3186" s="537">
        <v>52</v>
      </c>
      <c r="Q3186" s="541" t="s">
        <v>194</v>
      </c>
      <c r="R3186" s="541" t="s">
        <v>239</v>
      </c>
      <c r="S3186" s="543">
        <f>'Report 1'!$G$18</f>
        <v>0</v>
      </c>
      <c r="T3186" s="544">
        <f>'Report 1'!$G$72</f>
        <v>0</v>
      </c>
      <c r="U3186" s="545">
        <f>'Report 1'!$G$158</f>
        <v>0</v>
      </c>
    </row>
    <row r="3187" spans="2:21">
      <c r="B3187" s="535" t="s">
        <v>669</v>
      </c>
      <c r="C3187" s="536">
        <v>1</v>
      </c>
      <c r="D3187" s="537" t="str">
        <f>'Information Input'!$M$14</f>
        <v xml:space="preserve">      -      </v>
      </c>
      <c r="E3187" s="537" t="s">
        <v>139</v>
      </c>
      <c r="F3187" s="538">
        <f>'Information Input'!$H$33</f>
        <v>43466</v>
      </c>
      <c r="G3187" s="538">
        <f>'Information Input'!$H$34</f>
        <v>43555</v>
      </c>
      <c r="H3187" s="538">
        <f>'Information Input'!$H$35</f>
        <v>43555</v>
      </c>
      <c r="I3187" s="537" t="str">
        <f>'Information Input'!$J$22</f>
        <v>Quarterly</v>
      </c>
      <c r="J3187" s="538">
        <f>'Information Input'!$H$30</f>
        <v>43555</v>
      </c>
      <c r="K3187" s="537">
        <f>'Information Input'!$J$18</f>
        <v>2019</v>
      </c>
      <c r="L3187" s="579" t="s">
        <v>89</v>
      </c>
      <c r="M3187" s="540" t="s">
        <v>90</v>
      </c>
      <c r="N3187" s="541" t="s">
        <v>91</v>
      </c>
      <c r="O3187" s="542" t="s">
        <v>676</v>
      </c>
      <c r="P3187" s="537">
        <v>53</v>
      </c>
      <c r="Q3187" s="541" t="s">
        <v>195</v>
      </c>
      <c r="R3187" s="541" t="s">
        <v>677</v>
      </c>
      <c r="S3187" s="543">
        <f>'Report 1'!$G$18</f>
        <v>0</v>
      </c>
      <c r="T3187" s="544">
        <f>'Report 1'!$G$73</f>
        <v>0</v>
      </c>
      <c r="U3187" s="545">
        <f>'Report 1'!$G$159</f>
        <v>0</v>
      </c>
    </row>
    <row r="3188" spans="2:21">
      <c r="B3188" s="535" t="s">
        <v>669</v>
      </c>
      <c r="C3188" s="536">
        <v>1</v>
      </c>
      <c r="D3188" s="537" t="str">
        <f>'Information Input'!$M$14</f>
        <v xml:space="preserve">      -      </v>
      </c>
      <c r="E3188" s="537" t="s">
        <v>139</v>
      </c>
      <c r="F3188" s="538">
        <f>'Information Input'!$H$33</f>
        <v>43466</v>
      </c>
      <c r="G3188" s="538">
        <f>'Information Input'!$H$34</f>
        <v>43555</v>
      </c>
      <c r="H3188" s="538">
        <f>'Information Input'!$H$35</f>
        <v>43555</v>
      </c>
      <c r="I3188" s="537" t="str">
        <f>'Information Input'!$J$22</f>
        <v>Quarterly</v>
      </c>
      <c r="J3188" s="538">
        <f>'Information Input'!$H$30</f>
        <v>43555</v>
      </c>
      <c r="K3188" s="537">
        <f>'Information Input'!$J$18</f>
        <v>2019</v>
      </c>
      <c r="L3188" s="579" t="s">
        <v>89</v>
      </c>
      <c r="M3188" s="540" t="s">
        <v>90</v>
      </c>
      <c r="N3188" s="541" t="s">
        <v>91</v>
      </c>
      <c r="O3188" s="542" t="s">
        <v>676</v>
      </c>
      <c r="P3188" s="537">
        <v>54</v>
      </c>
      <c r="Q3188" s="541" t="s">
        <v>196</v>
      </c>
      <c r="R3188" s="541" t="s">
        <v>677</v>
      </c>
      <c r="S3188" s="543">
        <f>'Report 1'!$G$18</f>
        <v>0</v>
      </c>
      <c r="T3188" s="544">
        <f>'Report 1'!$G$74</f>
        <v>0</v>
      </c>
      <c r="U3188" s="545">
        <f>'Report 1'!$G$160</f>
        <v>0</v>
      </c>
    </row>
    <row r="3189" spans="2:21">
      <c r="B3189" s="535" t="s">
        <v>669</v>
      </c>
      <c r="C3189" s="536">
        <v>1</v>
      </c>
      <c r="D3189" s="537" t="str">
        <f>'Information Input'!$M$14</f>
        <v xml:space="preserve">      -      </v>
      </c>
      <c r="E3189" s="537" t="s">
        <v>139</v>
      </c>
      <c r="F3189" s="538">
        <f>'Information Input'!$H$33</f>
        <v>43466</v>
      </c>
      <c r="G3189" s="538">
        <f>'Information Input'!$H$34</f>
        <v>43555</v>
      </c>
      <c r="H3189" s="538">
        <f>'Information Input'!$H$35</f>
        <v>43555</v>
      </c>
      <c r="I3189" s="537" t="str">
        <f>'Information Input'!$J$22</f>
        <v>Quarterly</v>
      </c>
      <c r="J3189" s="538">
        <f>'Information Input'!$H$30</f>
        <v>43555</v>
      </c>
      <c r="K3189" s="537">
        <f>'Information Input'!$J$18</f>
        <v>2019</v>
      </c>
      <c r="L3189" s="579" t="s">
        <v>89</v>
      </c>
      <c r="M3189" s="540" t="s">
        <v>90</v>
      </c>
      <c r="N3189" s="541" t="s">
        <v>91</v>
      </c>
      <c r="O3189" s="542" t="s">
        <v>676</v>
      </c>
      <c r="P3189" s="537">
        <v>55</v>
      </c>
      <c r="Q3189" s="541" t="s">
        <v>197</v>
      </c>
      <c r="R3189" s="541" t="s">
        <v>677</v>
      </c>
      <c r="S3189" s="543">
        <f>'Report 1'!$G$18</f>
        <v>0</v>
      </c>
      <c r="T3189" s="544">
        <f>'Report 1'!$G$75</f>
        <v>0</v>
      </c>
      <c r="U3189" s="545">
        <f>'Report 1'!$G$161</f>
        <v>0</v>
      </c>
    </row>
    <row r="3190" spans="2:21">
      <c r="B3190" s="535" t="s">
        <v>669</v>
      </c>
      <c r="C3190" s="536">
        <v>1</v>
      </c>
      <c r="D3190" s="537" t="str">
        <f>'Information Input'!$M$14</f>
        <v xml:space="preserve">      -      </v>
      </c>
      <c r="E3190" s="537" t="s">
        <v>139</v>
      </c>
      <c r="F3190" s="538">
        <f>'Information Input'!$H$33</f>
        <v>43466</v>
      </c>
      <c r="G3190" s="538">
        <f>'Information Input'!$H$34</f>
        <v>43555</v>
      </c>
      <c r="H3190" s="538">
        <f>'Information Input'!$H$35</f>
        <v>43555</v>
      </c>
      <c r="I3190" s="537" t="str">
        <f>'Information Input'!$J$22</f>
        <v>Quarterly</v>
      </c>
      <c r="J3190" s="538">
        <f>'Information Input'!$H$30</f>
        <v>43555</v>
      </c>
      <c r="K3190" s="537">
        <f>'Information Input'!$J$18</f>
        <v>2019</v>
      </c>
      <c r="L3190" s="579" t="s">
        <v>89</v>
      </c>
      <c r="M3190" s="540" t="s">
        <v>90</v>
      </c>
      <c r="N3190" s="541" t="s">
        <v>91</v>
      </c>
      <c r="O3190" s="542" t="s">
        <v>676</v>
      </c>
      <c r="P3190" s="537">
        <v>56</v>
      </c>
      <c r="Q3190" s="541" t="s">
        <v>198</v>
      </c>
      <c r="R3190" s="541" t="s">
        <v>239</v>
      </c>
      <c r="S3190" s="543">
        <f>'Report 1'!$G$18</f>
        <v>0</v>
      </c>
      <c r="T3190" s="544">
        <f>'Report 1'!$G$76</f>
        <v>0</v>
      </c>
      <c r="U3190" s="545">
        <f>'Report 1'!$G$162</f>
        <v>0</v>
      </c>
    </row>
    <row r="3191" spans="2:21">
      <c r="B3191" s="535" t="s">
        <v>669</v>
      </c>
      <c r="C3191" s="536">
        <v>1</v>
      </c>
      <c r="D3191" s="537" t="str">
        <f>'Information Input'!$M$14</f>
        <v xml:space="preserve">      -      </v>
      </c>
      <c r="E3191" s="537" t="s">
        <v>139</v>
      </c>
      <c r="F3191" s="538">
        <f>'Information Input'!$H$33</f>
        <v>43466</v>
      </c>
      <c r="G3191" s="538">
        <f>'Information Input'!$H$34</f>
        <v>43555</v>
      </c>
      <c r="H3191" s="538">
        <f>'Information Input'!$H$35</f>
        <v>43555</v>
      </c>
      <c r="I3191" s="537" t="str">
        <f>'Information Input'!$J$22</f>
        <v>Quarterly</v>
      </c>
      <c r="J3191" s="538">
        <f>'Information Input'!$H$30</f>
        <v>43555</v>
      </c>
      <c r="K3191" s="537">
        <f>'Information Input'!$J$18</f>
        <v>2019</v>
      </c>
      <c r="L3191" s="579" t="s">
        <v>89</v>
      </c>
      <c r="M3191" s="540" t="s">
        <v>90</v>
      </c>
      <c r="N3191" s="541" t="s">
        <v>91</v>
      </c>
      <c r="O3191" s="542" t="s">
        <v>674</v>
      </c>
      <c r="P3191" s="537">
        <v>57</v>
      </c>
      <c r="Q3191" s="541" t="s">
        <v>199</v>
      </c>
      <c r="R3191" s="542" t="s">
        <v>239</v>
      </c>
      <c r="S3191" s="543">
        <f>'Report 1'!$G$18</f>
        <v>0</v>
      </c>
      <c r="T3191" s="544">
        <f>'Report 1'!$G$77</f>
        <v>0</v>
      </c>
      <c r="U3191" s="545">
        <f>'Report 1'!$G$163</f>
        <v>0</v>
      </c>
    </row>
    <row r="3192" spans="2:21">
      <c r="B3192" s="535" t="s">
        <v>669</v>
      </c>
      <c r="C3192" s="536">
        <v>1</v>
      </c>
      <c r="D3192" s="537" t="str">
        <f>'Information Input'!$M$14</f>
        <v xml:space="preserve">      -      </v>
      </c>
      <c r="E3192" s="537" t="s">
        <v>139</v>
      </c>
      <c r="F3192" s="538">
        <f>'Information Input'!$H$33</f>
        <v>43466</v>
      </c>
      <c r="G3192" s="538">
        <f>'Information Input'!$H$34</f>
        <v>43555</v>
      </c>
      <c r="H3192" s="538">
        <f>'Information Input'!$H$35</f>
        <v>43555</v>
      </c>
      <c r="I3192" s="537" t="str">
        <f>'Information Input'!$J$22</f>
        <v>Quarterly</v>
      </c>
      <c r="J3192" s="538">
        <f>'Information Input'!$H$30</f>
        <v>43555</v>
      </c>
      <c r="K3192" s="537">
        <f>'Information Input'!$J$18</f>
        <v>2019</v>
      </c>
      <c r="L3192" s="579" t="s">
        <v>89</v>
      </c>
      <c r="M3192" s="540" t="s">
        <v>90</v>
      </c>
      <c r="N3192" s="541" t="s">
        <v>91</v>
      </c>
      <c r="O3192" s="542" t="s">
        <v>678</v>
      </c>
      <c r="P3192" s="537">
        <v>58</v>
      </c>
      <c r="Q3192" s="541" t="s">
        <v>201</v>
      </c>
      <c r="R3192" s="542" t="s">
        <v>239</v>
      </c>
      <c r="S3192" s="543">
        <f>'Report 1'!$G$18</f>
        <v>0</v>
      </c>
      <c r="T3192" s="544">
        <f>'Report 1'!$G$79</f>
        <v>0</v>
      </c>
      <c r="U3192" s="545">
        <f>'Report 1'!$G$165</f>
        <v>0</v>
      </c>
    </row>
    <row r="3193" spans="2:21">
      <c r="B3193" s="535" t="s">
        <v>669</v>
      </c>
      <c r="C3193" s="536">
        <v>1</v>
      </c>
      <c r="D3193" s="537" t="str">
        <f>'Information Input'!$M$14</f>
        <v xml:space="preserve">      -      </v>
      </c>
      <c r="E3193" s="537" t="s">
        <v>139</v>
      </c>
      <c r="F3193" s="538">
        <f>'Information Input'!$H$33</f>
        <v>43466</v>
      </c>
      <c r="G3193" s="538">
        <f>'Information Input'!$H$34</f>
        <v>43555</v>
      </c>
      <c r="H3193" s="538">
        <f>'Information Input'!$H$35</f>
        <v>43555</v>
      </c>
      <c r="I3193" s="537" t="str">
        <f>'Information Input'!$J$22</f>
        <v>Quarterly</v>
      </c>
      <c r="J3193" s="538">
        <f>'Information Input'!$H$30</f>
        <v>43555</v>
      </c>
      <c r="K3193" s="537">
        <f>'Information Input'!$J$18</f>
        <v>2019</v>
      </c>
      <c r="L3193" s="579" t="s">
        <v>89</v>
      </c>
      <c r="M3193" s="540" t="s">
        <v>90</v>
      </c>
      <c r="N3193" s="541" t="s">
        <v>91</v>
      </c>
      <c r="O3193" s="542" t="s">
        <v>678</v>
      </c>
      <c r="P3193" s="537">
        <v>59</v>
      </c>
      <c r="Q3193" s="541" t="s">
        <v>202</v>
      </c>
      <c r="R3193" s="542" t="s">
        <v>239</v>
      </c>
      <c r="S3193" s="543">
        <f>'Report 1'!$G$18</f>
        <v>0</v>
      </c>
      <c r="T3193" s="544">
        <f>'Report 1'!$G$80</f>
        <v>0</v>
      </c>
      <c r="U3193" s="545">
        <f>'Report 1'!$G$166</f>
        <v>0</v>
      </c>
    </row>
    <row r="3194" spans="2:21">
      <c r="B3194" s="535" t="s">
        <v>669</v>
      </c>
      <c r="C3194" s="536">
        <v>1</v>
      </c>
      <c r="D3194" s="537" t="str">
        <f>'Information Input'!$M$14</f>
        <v xml:space="preserve">      -      </v>
      </c>
      <c r="E3194" s="537" t="s">
        <v>139</v>
      </c>
      <c r="F3194" s="538">
        <f>'Information Input'!$H$33</f>
        <v>43466</v>
      </c>
      <c r="G3194" s="538">
        <f>'Information Input'!$H$34</f>
        <v>43555</v>
      </c>
      <c r="H3194" s="538">
        <f>'Information Input'!$H$35</f>
        <v>43555</v>
      </c>
      <c r="I3194" s="537" t="str">
        <f>'Information Input'!$J$22</f>
        <v>Quarterly</v>
      </c>
      <c r="J3194" s="538">
        <f>'Information Input'!$H$30</f>
        <v>43555</v>
      </c>
      <c r="K3194" s="537">
        <f>'Information Input'!$J$18</f>
        <v>2019</v>
      </c>
      <c r="L3194" s="579" t="s">
        <v>89</v>
      </c>
      <c r="M3194" s="540" t="s">
        <v>90</v>
      </c>
      <c r="N3194" s="541" t="s">
        <v>91</v>
      </c>
      <c r="O3194" s="542" t="s">
        <v>678</v>
      </c>
      <c r="P3194" s="537">
        <v>60</v>
      </c>
      <c r="Q3194" s="541" t="s">
        <v>203</v>
      </c>
      <c r="R3194" s="541" t="s">
        <v>239</v>
      </c>
      <c r="S3194" s="543">
        <f>'Report 1'!$G$18</f>
        <v>0</v>
      </c>
      <c r="T3194" s="544">
        <f>'Report 1'!$G$81</f>
        <v>0</v>
      </c>
      <c r="U3194" s="545">
        <f>'Report 1'!$G$167</f>
        <v>0</v>
      </c>
    </row>
    <row r="3195" spans="2:21">
      <c r="B3195" s="535" t="s">
        <v>669</v>
      </c>
      <c r="C3195" s="536">
        <v>1</v>
      </c>
      <c r="D3195" s="537" t="str">
        <f>'Information Input'!$M$14</f>
        <v xml:space="preserve">      -      </v>
      </c>
      <c r="E3195" s="537" t="s">
        <v>139</v>
      </c>
      <c r="F3195" s="538">
        <f>'Information Input'!$H$33</f>
        <v>43466</v>
      </c>
      <c r="G3195" s="538">
        <f>'Information Input'!$H$34</f>
        <v>43555</v>
      </c>
      <c r="H3195" s="538">
        <f>'Information Input'!$H$35</f>
        <v>43555</v>
      </c>
      <c r="I3195" s="537" t="str">
        <f>'Information Input'!$J$22</f>
        <v>Quarterly</v>
      </c>
      <c r="J3195" s="538">
        <f>'Information Input'!$H$30</f>
        <v>43555</v>
      </c>
      <c r="K3195" s="537">
        <f>'Information Input'!$J$18</f>
        <v>2019</v>
      </c>
      <c r="L3195" s="579" t="s">
        <v>89</v>
      </c>
      <c r="M3195" s="540" t="s">
        <v>90</v>
      </c>
      <c r="N3195" s="541" t="s">
        <v>91</v>
      </c>
      <c r="O3195" s="542" t="s">
        <v>678</v>
      </c>
      <c r="P3195" s="537">
        <v>61</v>
      </c>
      <c r="Q3195" s="541" t="s">
        <v>204</v>
      </c>
      <c r="R3195" s="541" t="s">
        <v>239</v>
      </c>
      <c r="S3195" s="543">
        <f>'Report 1'!$G$18</f>
        <v>0</v>
      </c>
      <c r="T3195" s="544">
        <f>'Report 1'!$G$82</f>
        <v>0</v>
      </c>
      <c r="U3195" s="545">
        <f>'Report 1'!$G$168</f>
        <v>0</v>
      </c>
    </row>
    <row r="3196" spans="2:21">
      <c r="B3196" s="535" t="s">
        <v>669</v>
      </c>
      <c r="C3196" s="536">
        <v>1</v>
      </c>
      <c r="D3196" s="537" t="str">
        <f>'Information Input'!$M$14</f>
        <v xml:space="preserve">      -      </v>
      </c>
      <c r="E3196" s="537" t="s">
        <v>139</v>
      </c>
      <c r="F3196" s="538">
        <f>'Information Input'!$H$33</f>
        <v>43466</v>
      </c>
      <c r="G3196" s="538">
        <f>'Information Input'!$H$34</f>
        <v>43555</v>
      </c>
      <c r="H3196" s="538">
        <f>'Information Input'!$H$35</f>
        <v>43555</v>
      </c>
      <c r="I3196" s="537" t="str">
        <f>'Information Input'!$J$22</f>
        <v>Quarterly</v>
      </c>
      <c r="J3196" s="538">
        <f>'Information Input'!$H$30</f>
        <v>43555</v>
      </c>
      <c r="K3196" s="537">
        <f>'Information Input'!$J$18</f>
        <v>2019</v>
      </c>
      <c r="L3196" s="579" t="s">
        <v>89</v>
      </c>
      <c r="M3196" s="540" t="s">
        <v>90</v>
      </c>
      <c r="N3196" s="541" t="s">
        <v>91</v>
      </c>
      <c r="O3196" s="542" t="s">
        <v>678</v>
      </c>
      <c r="P3196" s="537">
        <v>62</v>
      </c>
      <c r="Q3196" s="541" t="s">
        <v>204</v>
      </c>
      <c r="R3196" s="541" t="s">
        <v>239</v>
      </c>
      <c r="S3196" s="543">
        <f>'Report 1'!$G$18</f>
        <v>0</v>
      </c>
      <c r="T3196" s="544">
        <f>'Report 1'!$G$83</f>
        <v>0</v>
      </c>
      <c r="U3196" s="545">
        <f>'Report 1'!$G$169</f>
        <v>0</v>
      </c>
    </row>
    <row r="3197" spans="2:21">
      <c r="B3197" s="535" t="s">
        <v>669</v>
      </c>
      <c r="C3197" s="536">
        <v>1</v>
      </c>
      <c r="D3197" s="537" t="str">
        <f>'Information Input'!$M$14</f>
        <v xml:space="preserve">      -      </v>
      </c>
      <c r="E3197" s="537" t="s">
        <v>139</v>
      </c>
      <c r="F3197" s="538">
        <f>'Information Input'!$H$33</f>
        <v>43466</v>
      </c>
      <c r="G3197" s="538">
        <f>'Information Input'!$H$34</f>
        <v>43555</v>
      </c>
      <c r="H3197" s="538">
        <f>'Information Input'!$H$35</f>
        <v>43555</v>
      </c>
      <c r="I3197" s="537" t="str">
        <f>'Information Input'!$J$22</f>
        <v>Quarterly</v>
      </c>
      <c r="J3197" s="538">
        <f>'Information Input'!$H$30</f>
        <v>43555</v>
      </c>
      <c r="K3197" s="537">
        <f>'Information Input'!$J$18</f>
        <v>2019</v>
      </c>
      <c r="L3197" s="579" t="s">
        <v>89</v>
      </c>
      <c r="M3197" s="540" t="s">
        <v>90</v>
      </c>
      <c r="N3197" s="541" t="s">
        <v>91</v>
      </c>
      <c r="O3197" s="542" t="s">
        <v>674</v>
      </c>
      <c r="P3197" s="537">
        <v>63</v>
      </c>
      <c r="Q3197" s="541" t="s">
        <v>205</v>
      </c>
      <c r="R3197" s="541" t="s">
        <v>239</v>
      </c>
      <c r="S3197" s="543">
        <f>'Report 1'!$G$18</f>
        <v>0</v>
      </c>
      <c r="T3197" s="544">
        <f>'Report 1'!$G$84</f>
        <v>0</v>
      </c>
      <c r="U3197" s="545">
        <f>'Report 1'!$G$170</f>
        <v>0</v>
      </c>
    </row>
    <row r="3198" spans="2:21">
      <c r="B3198" s="535" t="s">
        <v>669</v>
      </c>
      <c r="C3198" s="536">
        <v>1</v>
      </c>
      <c r="D3198" s="537" t="str">
        <f>'Information Input'!$M$14</f>
        <v xml:space="preserve">      -      </v>
      </c>
      <c r="E3198" s="537" t="s">
        <v>139</v>
      </c>
      <c r="F3198" s="538">
        <f>'Information Input'!$H$33</f>
        <v>43466</v>
      </c>
      <c r="G3198" s="538">
        <f>'Information Input'!$H$34</f>
        <v>43555</v>
      </c>
      <c r="H3198" s="538">
        <f>'Information Input'!$H$35</f>
        <v>43555</v>
      </c>
      <c r="I3198" s="537" t="str">
        <f>'Information Input'!$J$22</f>
        <v>Quarterly</v>
      </c>
      <c r="J3198" s="538">
        <f>'Information Input'!$H$30</f>
        <v>43555</v>
      </c>
      <c r="K3198" s="537">
        <f>'Information Input'!$J$18</f>
        <v>2019</v>
      </c>
      <c r="L3198" s="579" t="s">
        <v>89</v>
      </c>
      <c r="M3198" s="540" t="s">
        <v>90</v>
      </c>
      <c r="N3198" s="541" t="s">
        <v>91</v>
      </c>
      <c r="O3198" s="542" t="s">
        <v>674</v>
      </c>
      <c r="P3198" s="537">
        <v>64</v>
      </c>
      <c r="Q3198" s="541" t="s">
        <v>206</v>
      </c>
      <c r="R3198" s="541" t="s">
        <v>239</v>
      </c>
      <c r="S3198" s="543">
        <f>'Report 1'!$G$18</f>
        <v>0</v>
      </c>
      <c r="T3198" s="544">
        <f>'Report 1'!$G$85</f>
        <v>0</v>
      </c>
      <c r="U3198" s="545">
        <f>'Report 1'!$G$171</f>
        <v>0</v>
      </c>
    </row>
    <row r="3199" spans="2:21">
      <c r="B3199" s="535" t="s">
        <v>669</v>
      </c>
      <c r="C3199" s="536">
        <v>1</v>
      </c>
      <c r="D3199" s="537" t="str">
        <f>'Information Input'!$M$14</f>
        <v xml:space="preserve">      -      </v>
      </c>
      <c r="E3199" s="537" t="s">
        <v>139</v>
      </c>
      <c r="F3199" s="538">
        <f>'Information Input'!$H$33</f>
        <v>43466</v>
      </c>
      <c r="G3199" s="538">
        <f>'Information Input'!$H$34</f>
        <v>43555</v>
      </c>
      <c r="H3199" s="538">
        <f>'Information Input'!$H$35</f>
        <v>43555</v>
      </c>
      <c r="I3199" s="537" t="str">
        <f>'Information Input'!$J$22</f>
        <v>Quarterly</v>
      </c>
      <c r="J3199" s="538">
        <f>'Information Input'!$H$30</f>
        <v>43555</v>
      </c>
      <c r="K3199" s="537">
        <f>'Information Input'!$J$18</f>
        <v>2019</v>
      </c>
      <c r="L3199" s="579" t="s">
        <v>89</v>
      </c>
      <c r="M3199" s="540" t="s">
        <v>90</v>
      </c>
      <c r="N3199" s="541" t="s">
        <v>91</v>
      </c>
      <c r="O3199" s="542" t="s">
        <v>674</v>
      </c>
      <c r="P3199" s="537">
        <v>65</v>
      </c>
      <c r="Q3199" s="541" t="s">
        <v>207</v>
      </c>
      <c r="R3199" s="541" t="s">
        <v>239</v>
      </c>
      <c r="S3199" s="543">
        <f>'Report 1'!$G$18</f>
        <v>0</v>
      </c>
      <c r="T3199" s="544">
        <f>'Report 1'!$G$86</f>
        <v>0</v>
      </c>
      <c r="U3199" s="545">
        <f>'Report 1'!$G$172</f>
        <v>0</v>
      </c>
    </row>
    <row r="3200" spans="2:21">
      <c r="B3200" s="535" t="s">
        <v>669</v>
      </c>
      <c r="C3200" s="536">
        <v>1</v>
      </c>
      <c r="D3200" s="537" t="str">
        <f>'Information Input'!$M$14</f>
        <v xml:space="preserve">      -      </v>
      </c>
      <c r="E3200" s="537" t="s">
        <v>139</v>
      </c>
      <c r="F3200" s="538">
        <f>'Information Input'!$H$33</f>
        <v>43466</v>
      </c>
      <c r="G3200" s="538">
        <f>'Information Input'!$H$34</f>
        <v>43555</v>
      </c>
      <c r="H3200" s="538">
        <f>'Information Input'!$H$35</f>
        <v>43555</v>
      </c>
      <c r="I3200" s="537" t="str">
        <f>'Information Input'!$J$22</f>
        <v>Quarterly</v>
      </c>
      <c r="J3200" s="538">
        <f>'Information Input'!$H$30</f>
        <v>43555</v>
      </c>
      <c r="K3200" s="537">
        <f>'Information Input'!$J$18</f>
        <v>2019</v>
      </c>
      <c r="L3200" s="579" t="s">
        <v>89</v>
      </c>
      <c r="M3200" s="540" t="s">
        <v>90</v>
      </c>
      <c r="N3200" s="541" t="s">
        <v>91</v>
      </c>
      <c r="O3200" s="542" t="s">
        <v>679</v>
      </c>
      <c r="P3200" s="537">
        <v>66</v>
      </c>
      <c r="Q3200" s="541" t="s">
        <v>208</v>
      </c>
      <c r="R3200" s="541" t="s">
        <v>239</v>
      </c>
      <c r="S3200" s="543">
        <f>'Report 1'!$G$18</f>
        <v>0</v>
      </c>
      <c r="T3200" s="544">
        <f>'Report 1'!$G$87</f>
        <v>0</v>
      </c>
      <c r="U3200" s="545">
        <f>'Report 1'!$G$173</f>
        <v>0</v>
      </c>
    </row>
    <row r="3201" spans="2:21">
      <c r="B3201" s="535" t="s">
        <v>669</v>
      </c>
      <c r="C3201" s="536">
        <v>1</v>
      </c>
      <c r="D3201" s="537" t="str">
        <f>'Information Input'!$M$14</f>
        <v xml:space="preserve">      -      </v>
      </c>
      <c r="E3201" s="537" t="s">
        <v>139</v>
      </c>
      <c r="F3201" s="538">
        <f>'Information Input'!$H$33</f>
        <v>43466</v>
      </c>
      <c r="G3201" s="538">
        <f>'Information Input'!$H$34</f>
        <v>43555</v>
      </c>
      <c r="H3201" s="538">
        <f>'Information Input'!$H$35</f>
        <v>43555</v>
      </c>
      <c r="I3201" s="537" t="str">
        <f>'Information Input'!$J$22</f>
        <v>Quarterly</v>
      </c>
      <c r="J3201" s="538">
        <f>'Information Input'!$H$30</f>
        <v>43555</v>
      </c>
      <c r="K3201" s="537">
        <f>'Information Input'!$J$18</f>
        <v>2019</v>
      </c>
      <c r="L3201" s="579" t="s">
        <v>89</v>
      </c>
      <c r="M3201" s="540" t="s">
        <v>90</v>
      </c>
      <c r="N3201" s="541" t="s">
        <v>91</v>
      </c>
      <c r="O3201" s="542" t="s">
        <v>679</v>
      </c>
      <c r="P3201" s="537">
        <v>67</v>
      </c>
      <c r="Q3201" s="541" t="s">
        <v>209</v>
      </c>
      <c r="R3201" s="541" t="s">
        <v>239</v>
      </c>
      <c r="S3201" s="543">
        <f>'Report 1'!$G$18</f>
        <v>0</v>
      </c>
      <c r="T3201" s="544">
        <f>'Report 1'!$G$88</f>
        <v>0</v>
      </c>
      <c r="U3201" s="545">
        <f>'Report 1'!$G$174</f>
        <v>0</v>
      </c>
    </row>
    <row r="3202" spans="2:21">
      <c r="B3202" s="535" t="s">
        <v>669</v>
      </c>
      <c r="C3202" s="536">
        <v>1</v>
      </c>
      <c r="D3202" s="537" t="str">
        <f>'Information Input'!$M$14</f>
        <v xml:space="preserve">      -      </v>
      </c>
      <c r="E3202" s="537" t="s">
        <v>139</v>
      </c>
      <c r="F3202" s="538">
        <f>'Information Input'!$H$33</f>
        <v>43466</v>
      </c>
      <c r="G3202" s="538">
        <f>'Information Input'!$H$34</f>
        <v>43555</v>
      </c>
      <c r="H3202" s="538">
        <f>'Information Input'!$H$35</f>
        <v>43555</v>
      </c>
      <c r="I3202" s="537" t="str">
        <f>'Information Input'!$J$22</f>
        <v>Quarterly</v>
      </c>
      <c r="J3202" s="538">
        <f>'Information Input'!$H$30</f>
        <v>43555</v>
      </c>
      <c r="K3202" s="537">
        <f>'Information Input'!$J$18</f>
        <v>2019</v>
      </c>
      <c r="L3202" s="579" t="s">
        <v>89</v>
      </c>
      <c r="M3202" s="540" t="s">
        <v>90</v>
      </c>
      <c r="N3202" s="541" t="s">
        <v>91</v>
      </c>
      <c r="O3202" s="542" t="s">
        <v>679</v>
      </c>
      <c r="P3202" s="537">
        <v>68</v>
      </c>
      <c r="Q3202" s="541" t="s">
        <v>210</v>
      </c>
      <c r="R3202" s="541" t="s">
        <v>239</v>
      </c>
      <c r="S3202" s="543">
        <f>'Report 1'!$G$18</f>
        <v>0</v>
      </c>
      <c r="T3202" s="544">
        <f>'Report 1'!$G$89</f>
        <v>0</v>
      </c>
      <c r="U3202" s="545">
        <f>'Report 1'!$G$175</f>
        <v>0</v>
      </c>
    </row>
    <row r="3203" spans="2:21">
      <c r="B3203" s="535" t="s">
        <v>669</v>
      </c>
      <c r="C3203" s="536">
        <v>1</v>
      </c>
      <c r="D3203" s="537" t="str">
        <f>'Information Input'!$M$14</f>
        <v xml:space="preserve">      -      </v>
      </c>
      <c r="E3203" s="537" t="s">
        <v>139</v>
      </c>
      <c r="F3203" s="538">
        <f>'Information Input'!$H$33</f>
        <v>43466</v>
      </c>
      <c r="G3203" s="538">
        <f>'Information Input'!$H$34</f>
        <v>43555</v>
      </c>
      <c r="H3203" s="538">
        <f>'Information Input'!$H$35</f>
        <v>43555</v>
      </c>
      <c r="I3203" s="537" t="str">
        <f>'Information Input'!$J$22</f>
        <v>Quarterly</v>
      </c>
      <c r="J3203" s="538">
        <f>'Information Input'!$H$30</f>
        <v>43555</v>
      </c>
      <c r="K3203" s="537">
        <f>'Information Input'!$J$18</f>
        <v>2019</v>
      </c>
      <c r="L3203" s="579" t="s">
        <v>89</v>
      </c>
      <c r="M3203" s="540" t="s">
        <v>90</v>
      </c>
      <c r="N3203" s="541" t="s">
        <v>91</v>
      </c>
      <c r="O3203" s="542" t="s">
        <v>679</v>
      </c>
      <c r="P3203" s="537">
        <v>69</v>
      </c>
      <c r="Q3203" s="541" t="s">
        <v>211</v>
      </c>
      <c r="R3203" s="541" t="s">
        <v>239</v>
      </c>
      <c r="S3203" s="543">
        <f>'Report 1'!$G$18</f>
        <v>0</v>
      </c>
      <c r="T3203" s="544">
        <f>'Report 1'!$G$90</f>
        <v>0</v>
      </c>
      <c r="U3203" s="545">
        <f>'Report 1'!$G$176</f>
        <v>0</v>
      </c>
    </row>
    <row r="3204" spans="2:21">
      <c r="B3204" s="535" t="s">
        <v>669</v>
      </c>
      <c r="C3204" s="536">
        <v>1</v>
      </c>
      <c r="D3204" s="537" t="str">
        <f>'Information Input'!$M$14</f>
        <v xml:space="preserve">      -      </v>
      </c>
      <c r="E3204" s="537" t="s">
        <v>139</v>
      </c>
      <c r="F3204" s="538">
        <f>'Information Input'!$H$33</f>
        <v>43466</v>
      </c>
      <c r="G3204" s="538">
        <f>'Information Input'!$H$34</f>
        <v>43555</v>
      </c>
      <c r="H3204" s="538">
        <f>'Information Input'!$H$35</f>
        <v>43555</v>
      </c>
      <c r="I3204" s="537" t="str">
        <f>'Information Input'!$J$22</f>
        <v>Quarterly</v>
      </c>
      <c r="J3204" s="538">
        <f>'Information Input'!$H$30</f>
        <v>43555</v>
      </c>
      <c r="K3204" s="537">
        <f>'Information Input'!$J$18</f>
        <v>2019</v>
      </c>
      <c r="L3204" s="579" t="s">
        <v>89</v>
      </c>
      <c r="M3204" s="540" t="s">
        <v>90</v>
      </c>
      <c r="N3204" s="541" t="s">
        <v>91</v>
      </c>
      <c r="O3204" s="542" t="s">
        <v>680</v>
      </c>
      <c r="P3204" s="537">
        <v>70</v>
      </c>
      <c r="Q3204" s="541" t="s">
        <v>212</v>
      </c>
      <c r="R3204" s="541" t="s">
        <v>239</v>
      </c>
      <c r="S3204" s="543">
        <f>'Report 1'!$G$18</f>
        <v>0</v>
      </c>
      <c r="T3204" s="544">
        <f>'Report 1'!$G$91</f>
        <v>0</v>
      </c>
      <c r="U3204" s="545">
        <f>'Report 1'!$G$177</f>
        <v>0</v>
      </c>
    </row>
    <row r="3205" spans="2:21">
      <c r="B3205" s="535" t="s">
        <v>669</v>
      </c>
      <c r="C3205" s="536">
        <v>1</v>
      </c>
      <c r="D3205" s="537" t="str">
        <f>'Information Input'!$M$14</f>
        <v xml:space="preserve">      -      </v>
      </c>
      <c r="E3205" s="537" t="s">
        <v>139</v>
      </c>
      <c r="F3205" s="538">
        <f>'Information Input'!$H$33</f>
        <v>43466</v>
      </c>
      <c r="G3205" s="538">
        <f>'Information Input'!$H$34</f>
        <v>43555</v>
      </c>
      <c r="H3205" s="538">
        <f>'Information Input'!$H$35</f>
        <v>43555</v>
      </c>
      <c r="I3205" s="537" t="str">
        <f>'Information Input'!$J$22</f>
        <v>Quarterly</v>
      </c>
      <c r="J3205" s="538">
        <f>'Information Input'!$H$30</f>
        <v>43555</v>
      </c>
      <c r="K3205" s="537">
        <f>'Information Input'!$J$18</f>
        <v>2019</v>
      </c>
      <c r="L3205" s="579" t="s">
        <v>89</v>
      </c>
      <c r="M3205" s="540" t="s">
        <v>90</v>
      </c>
      <c r="N3205" s="541" t="s">
        <v>91</v>
      </c>
      <c r="O3205" s="542" t="s">
        <v>680</v>
      </c>
      <c r="P3205" s="537">
        <v>71</v>
      </c>
      <c r="Q3205" s="541" t="s">
        <v>213</v>
      </c>
      <c r="R3205" s="541" t="s">
        <v>239</v>
      </c>
      <c r="S3205" s="543">
        <f>'Report 1'!$G$18</f>
        <v>0</v>
      </c>
      <c r="T3205" s="544">
        <f>'Report 1'!$G$92</f>
        <v>0</v>
      </c>
      <c r="U3205" s="545">
        <f>'Report 1'!$G$178</f>
        <v>0</v>
      </c>
    </row>
    <row r="3206" spans="2:21">
      <c r="B3206" s="573" t="s">
        <v>669</v>
      </c>
      <c r="C3206" s="574">
        <v>1</v>
      </c>
      <c r="D3206" s="562" t="str">
        <f>'Information Input'!$M$14</f>
        <v xml:space="preserve">      -      </v>
      </c>
      <c r="E3206" s="562" t="s">
        <v>139</v>
      </c>
      <c r="F3206" s="559">
        <f>'Information Input'!$H$33</f>
        <v>43466</v>
      </c>
      <c r="G3206" s="559">
        <f>'Information Input'!$H$34</f>
        <v>43555</v>
      </c>
      <c r="H3206" s="559">
        <f>'Information Input'!$H$35</f>
        <v>43555</v>
      </c>
      <c r="I3206" s="562" t="str">
        <f>'Information Input'!$J$22</f>
        <v>Quarterly</v>
      </c>
      <c r="J3206" s="559">
        <f>'Information Input'!$H$30</f>
        <v>43555</v>
      </c>
      <c r="K3206" s="562">
        <f>'Information Input'!$J$18</f>
        <v>2019</v>
      </c>
      <c r="L3206" s="580" t="s">
        <v>89</v>
      </c>
      <c r="M3206" s="564" t="s">
        <v>90</v>
      </c>
      <c r="N3206" s="561" t="s">
        <v>91</v>
      </c>
      <c r="O3206" s="575" t="s">
        <v>674</v>
      </c>
      <c r="P3206" s="537">
        <v>72</v>
      </c>
      <c r="Q3206" s="541" t="s">
        <v>214</v>
      </c>
      <c r="R3206" s="561" t="s">
        <v>239</v>
      </c>
      <c r="S3206" s="560">
        <f>'Report 1'!$G$18</f>
        <v>0</v>
      </c>
      <c r="T3206" s="568">
        <f>'Report 1'!$G$93</f>
        <v>0</v>
      </c>
      <c r="U3206" s="571">
        <f>'Report 1'!$G$179</f>
        <v>0</v>
      </c>
    </row>
    <row r="3207" spans="2:21">
      <c r="B3207" s="515" t="s">
        <v>669</v>
      </c>
      <c r="C3207" s="516">
        <v>1</v>
      </c>
      <c r="D3207" s="517" t="str">
        <f>'Information Input'!$M$14</f>
        <v xml:space="preserve">      -      </v>
      </c>
      <c r="E3207" s="517" t="s">
        <v>139</v>
      </c>
      <c r="F3207" s="518">
        <f>'Information Input'!$H$33</f>
        <v>43466</v>
      </c>
      <c r="G3207" s="518">
        <f>'Information Input'!$H$34</f>
        <v>43555</v>
      </c>
      <c r="H3207" s="519">
        <f>'Information Input'!$H$35</f>
        <v>43555</v>
      </c>
      <c r="I3207" s="517" t="str">
        <f>'Information Input'!$J$22</f>
        <v>Quarterly</v>
      </c>
      <c r="J3207" s="519">
        <f>'Information Input'!$H$30</f>
        <v>43555</v>
      </c>
      <c r="K3207" s="517">
        <f>'Information Input'!$J$18</f>
        <v>2019</v>
      </c>
      <c r="L3207" s="578" t="s">
        <v>92</v>
      </c>
      <c r="M3207" s="521" t="s">
        <v>93</v>
      </c>
      <c r="N3207" s="522" t="s">
        <v>91</v>
      </c>
      <c r="O3207" s="523" t="s">
        <v>670</v>
      </c>
      <c r="P3207" s="517">
        <v>2</v>
      </c>
      <c r="Q3207" s="522" t="s">
        <v>142</v>
      </c>
      <c r="R3207" s="522" t="s">
        <v>239</v>
      </c>
      <c r="S3207" s="524">
        <f>'Report 1'!$L$18</f>
        <v>0</v>
      </c>
      <c r="T3207" s="525">
        <f>'Report 1'!$L$20</f>
        <v>0</v>
      </c>
      <c r="U3207" s="526">
        <f>'Report 1'!$L$106</f>
        <v>0</v>
      </c>
    </row>
    <row r="3208" spans="2:21">
      <c r="B3208" s="535" t="s">
        <v>669</v>
      </c>
      <c r="C3208" s="536">
        <v>1</v>
      </c>
      <c r="D3208" s="537" t="str">
        <f>'Information Input'!$M$14</f>
        <v xml:space="preserve">      -      </v>
      </c>
      <c r="E3208" s="537" t="s">
        <v>139</v>
      </c>
      <c r="F3208" s="538">
        <f>'Information Input'!$H$33</f>
        <v>43466</v>
      </c>
      <c r="G3208" s="538">
        <f>'Information Input'!$H$34</f>
        <v>43555</v>
      </c>
      <c r="H3208" s="538">
        <f>'Information Input'!$H$35</f>
        <v>43555</v>
      </c>
      <c r="I3208" s="537" t="str">
        <f>'Information Input'!$J$22</f>
        <v>Quarterly</v>
      </c>
      <c r="J3208" s="538">
        <f>'Information Input'!$H$30</f>
        <v>43555</v>
      </c>
      <c r="K3208" s="537">
        <f>'Information Input'!$J$18</f>
        <v>2019</v>
      </c>
      <c r="L3208" s="579" t="s">
        <v>92</v>
      </c>
      <c r="M3208" s="540" t="s">
        <v>93</v>
      </c>
      <c r="N3208" s="541" t="s">
        <v>91</v>
      </c>
      <c r="O3208" s="542" t="s">
        <v>670</v>
      </c>
      <c r="P3208" s="537">
        <v>3</v>
      </c>
      <c r="Q3208" s="541" t="s">
        <v>143</v>
      </c>
      <c r="R3208" s="541" t="s">
        <v>239</v>
      </c>
      <c r="S3208" s="543">
        <f>'Report 1'!$L$18</f>
        <v>0</v>
      </c>
      <c r="T3208" s="544">
        <f>'Report 1'!$L$21</f>
        <v>0</v>
      </c>
      <c r="U3208" s="545">
        <f>'Report 1'!$L$107</f>
        <v>0</v>
      </c>
    </row>
    <row r="3209" spans="2:21">
      <c r="B3209" s="535" t="s">
        <v>669</v>
      </c>
      <c r="C3209" s="536">
        <v>1</v>
      </c>
      <c r="D3209" s="537" t="str">
        <f>'Information Input'!$M$14</f>
        <v xml:space="preserve">      -      </v>
      </c>
      <c r="E3209" s="537" t="s">
        <v>139</v>
      </c>
      <c r="F3209" s="538">
        <f>'Information Input'!$H$33</f>
        <v>43466</v>
      </c>
      <c r="G3209" s="538">
        <f>'Information Input'!$H$34</f>
        <v>43555</v>
      </c>
      <c r="H3209" s="538">
        <f>'Information Input'!$H$35</f>
        <v>43555</v>
      </c>
      <c r="I3209" s="537" t="str">
        <f>'Information Input'!$J$22</f>
        <v>Quarterly</v>
      </c>
      <c r="J3209" s="538">
        <f>'Information Input'!$H$30</f>
        <v>43555</v>
      </c>
      <c r="K3209" s="537">
        <f>'Information Input'!$J$18</f>
        <v>2019</v>
      </c>
      <c r="L3209" s="579" t="s">
        <v>92</v>
      </c>
      <c r="M3209" s="540" t="s">
        <v>93</v>
      </c>
      <c r="N3209" s="541" t="s">
        <v>91</v>
      </c>
      <c r="O3209" s="542" t="s">
        <v>670</v>
      </c>
      <c r="P3209" s="537">
        <v>4</v>
      </c>
      <c r="Q3209" s="541" t="s">
        <v>144</v>
      </c>
      <c r="R3209" s="541" t="s">
        <v>239</v>
      </c>
      <c r="S3209" s="543">
        <f>'Report 1'!$L$18</f>
        <v>0</v>
      </c>
      <c r="T3209" s="544">
        <f>'Report 1'!$L$22</f>
        <v>0</v>
      </c>
      <c r="U3209" s="545">
        <f>'Report 1'!$L$108</f>
        <v>0</v>
      </c>
    </row>
    <row r="3210" spans="2:21">
      <c r="B3210" s="535" t="s">
        <v>669</v>
      </c>
      <c r="C3210" s="536">
        <v>1</v>
      </c>
      <c r="D3210" s="537" t="str">
        <f>'Information Input'!$M$14</f>
        <v xml:space="preserve">      -      </v>
      </c>
      <c r="E3210" s="537" t="s">
        <v>139</v>
      </c>
      <c r="F3210" s="538">
        <f>'Information Input'!$H$33</f>
        <v>43466</v>
      </c>
      <c r="G3210" s="538">
        <f>'Information Input'!$H$34</f>
        <v>43555</v>
      </c>
      <c r="H3210" s="538">
        <f>'Information Input'!$H$35</f>
        <v>43555</v>
      </c>
      <c r="I3210" s="537" t="str">
        <f>'Information Input'!$J$22</f>
        <v>Quarterly</v>
      </c>
      <c r="J3210" s="538">
        <f>'Information Input'!$H$30</f>
        <v>43555</v>
      </c>
      <c r="K3210" s="537">
        <f>'Information Input'!$J$18</f>
        <v>2019</v>
      </c>
      <c r="L3210" s="579" t="s">
        <v>92</v>
      </c>
      <c r="M3210" s="540" t="s">
        <v>93</v>
      </c>
      <c r="N3210" s="541" t="s">
        <v>91</v>
      </c>
      <c r="O3210" s="542" t="s">
        <v>670</v>
      </c>
      <c r="P3210" s="537">
        <v>5</v>
      </c>
      <c r="Q3210" s="541" t="s">
        <v>145</v>
      </c>
      <c r="R3210" s="541" t="s">
        <v>239</v>
      </c>
      <c r="S3210" s="543">
        <f>'Report 1'!$L$18</f>
        <v>0</v>
      </c>
      <c r="T3210" s="544">
        <f>'Report 1'!$L$23</f>
        <v>0</v>
      </c>
      <c r="U3210" s="545">
        <f>'Report 1'!$L$109</f>
        <v>0</v>
      </c>
    </row>
    <row r="3211" spans="2:21">
      <c r="B3211" s="535" t="s">
        <v>669</v>
      </c>
      <c r="C3211" s="536">
        <v>1</v>
      </c>
      <c r="D3211" s="537" t="str">
        <f>'Information Input'!$M$14</f>
        <v xml:space="preserve">      -      </v>
      </c>
      <c r="E3211" s="537" t="s">
        <v>139</v>
      </c>
      <c r="F3211" s="538">
        <f>'Information Input'!$H$33</f>
        <v>43466</v>
      </c>
      <c r="G3211" s="538">
        <f>'Information Input'!$H$34</f>
        <v>43555</v>
      </c>
      <c r="H3211" s="538">
        <f>'Information Input'!$H$35</f>
        <v>43555</v>
      </c>
      <c r="I3211" s="537" t="str">
        <f>'Information Input'!$J$22</f>
        <v>Quarterly</v>
      </c>
      <c r="J3211" s="538">
        <f>'Information Input'!$H$30</f>
        <v>43555</v>
      </c>
      <c r="K3211" s="537">
        <f>'Information Input'!$J$18</f>
        <v>2019</v>
      </c>
      <c r="L3211" s="579" t="s">
        <v>92</v>
      </c>
      <c r="M3211" s="540" t="s">
        <v>93</v>
      </c>
      <c r="N3211" s="541" t="s">
        <v>91</v>
      </c>
      <c r="O3211" s="542" t="s">
        <v>670</v>
      </c>
      <c r="P3211" s="537">
        <v>6</v>
      </c>
      <c r="Q3211" s="541" t="s">
        <v>146</v>
      </c>
      <c r="R3211" s="541" t="s">
        <v>239</v>
      </c>
      <c r="S3211" s="543">
        <f>'Report 1'!$L$18</f>
        <v>0</v>
      </c>
      <c r="T3211" s="544">
        <f>'Report 1'!$L$24</f>
        <v>0</v>
      </c>
      <c r="U3211" s="545">
        <f>'Report 1'!$L$110</f>
        <v>0</v>
      </c>
    </row>
    <row r="3212" spans="2:21">
      <c r="B3212" s="535" t="s">
        <v>669</v>
      </c>
      <c r="C3212" s="536">
        <v>1</v>
      </c>
      <c r="D3212" s="537" t="str">
        <f>'Information Input'!$M$14</f>
        <v xml:space="preserve">      -      </v>
      </c>
      <c r="E3212" s="537" t="s">
        <v>139</v>
      </c>
      <c r="F3212" s="538">
        <f>'Information Input'!$H$33</f>
        <v>43466</v>
      </c>
      <c r="G3212" s="538">
        <f>'Information Input'!$H$34</f>
        <v>43555</v>
      </c>
      <c r="H3212" s="538">
        <f>'Information Input'!$H$35</f>
        <v>43555</v>
      </c>
      <c r="I3212" s="537" t="str">
        <f>'Information Input'!$J$22</f>
        <v>Quarterly</v>
      </c>
      <c r="J3212" s="538">
        <f>'Information Input'!$H$30</f>
        <v>43555</v>
      </c>
      <c r="K3212" s="537">
        <f>'Information Input'!$J$18</f>
        <v>2019</v>
      </c>
      <c r="L3212" s="579" t="s">
        <v>92</v>
      </c>
      <c r="M3212" s="540" t="s">
        <v>93</v>
      </c>
      <c r="N3212" s="541" t="s">
        <v>91</v>
      </c>
      <c r="O3212" s="542" t="s">
        <v>674</v>
      </c>
      <c r="P3212" s="537">
        <v>7</v>
      </c>
      <c r="Q3212" s="541" t="s">
        <v>147</v>
      </c>
      <c r="R3212" s="541" t="s">
        <v>239</v>
      </c>
      <c r="S3212" s="543">
        <f>'Report 1'!$L$18</f>
        <v>0</v>
      </c>
      <c r="T3212" s="544">
        <f>'Report 1'!$L$25</f>
        <v>0</v>
      </c>
      <c r="U3212" s="545">
        <f>'Report 1'!$L$111</f>
        <v>0</v>
      </c>
    </row>
    <row r="3213" spans="2:21">
      <c r="B3213" s="535" t="s">
        <v>669</v>
      </c>
      <c r="C3213" s="536">
        <v>1</v>
      </c>
      <c r="D3213" s="537" t="str">
        <f>'Information Input'!$M$14</f>
        <v xml:space="preserve">      -      </v>
      </c>
      <c r="E3213" s="537" t="s">
        <v>139</v>
      </c>
      <c r="F3213" s="538">
        <f>'Information Input'!$H$33</f>
        <v>43466</v>
      </c>
      <c r="G3213" s="538">
        <f>'Information Input'!$H$34</f>
        <v>43555</v>
      </c>
      <c r="H3213" s="538">
        <f>'Information Input'!$H$35</f>
        <v>43555</v>
      </c>
      <c r="I3213" s="537" t="str">
        <f>'Information Input'!$J$22</f>
        <v>Quarterly</v>
      </c>
      <c r="J3213" s="538">
        <f>'Information Input'!$H$30</f>
        <v>43555</v>
      </c>
      <c r="K3213" s="537">
        <f>'Information Input'!$J$18</f>
        <v>2019</v>
      </c>
      <c r="L3213" s="579" t="s">
        <v>92</v>
      </c>
      <c r="M3213" s="540" t="s">
        <v>93</v>
      </c>
      <c r="N3213" s="541" t="s">
        <v>91</v>
      </c>
      <c r="O3213" s="542" t="s">
        <v>670</v>
      </c>
      <c r="P3213" s="537">
        <v>8</v>
      </c>
      <c r="Q3213" s="541" t="s">
        <v>148</v>
      </c>
      <c r="R3213" s="541" t="s">
        <v>239</v>
      </c>
      <c r="S3213" s="543">
        <f>'Report 1'!$L$18</f>
        <v>0</v>
      </c>
      <c r="T3213" s="544">
        <f>'Report 1'!$L$26</f>
        <v>0</v>
      </c>
      <c r="U3213" s="545">
        <f>'Report 1'!$L$112</f>
        <v>0</v>
      </c>
    </row>
    <row r="3214" spans="2:21">
      <c r="B3214" s="535" t="s">
        <v>669</v>
      </c>
      <c r="C3214" s="536">
        <v>1</v>
      </c>
      <c r="D3214" s="537" t="str">
        <f>'Information Input'!$M$14</f>
        <v xml:space="preserve">      -      </v>
      </c>
      <c r="E3214" s="537" t="s">
        <v>139</v>
      </c>
      <c r="F3214" s="538">
        <f>'Information Input'!$H$33</f>
        <v>43466</v>
      </c>
      <c r="G3214" s="538">
        <f>'Information Input'!$H$34</f>
        <v>43555</v>
      </c>
      <c r="H3214" s="538">
        <f>'Information Input'!$H$35</f>
        <v>43555</v>
      </c>
      <c r="I3214" s="537" t="str">
        <f>'Information Input'!$J$22</f>
        <v>Quarterly</v>
      </c>
      <c r="J3214" s="538">
        <f>'Information Input'!$H$30</f>
        <v>43555</v>
      </c>
      <c r="K3214" s="537">
        <f>'Information Input'!$J$18</f>
        <v>2019</v>
      </c>
      <c r="L3214" s="579" t="s">
        <v>92</v>
      </c>
      <c r="M3214" s="540" t="s">
        <v>93</v>
      </c>
      <c r="N3214" s="541" t="s">
        <v>91</v>
      </c>
      <c r="O3214" s="542" t="s">
        <v>670</v>
      </c>
      <c r="P3214" s="537">
        <v>9</v>
      </c>
      <c r="Q3214" s="541" t="s">
        <v>149</v>
      </c>
      <c r="R3214" s="541" t="s">
        <v>239</v>
      </c>
      <c r="S3214" s="543">
        <f>'Report 1'!$L$18</f>
        <v>0</v>
      </c>
      <c r="T3214" s="544">
        <f>'Report 1'!$L$27</f>
        <v>0</v>
      </c>
      <c r="U3214" s="545">
        <f>'Report 1'!$L$113</f>
        <v>0</v>
      </c>
    </row>
    <row r="3215" spans="2:21">
      <c r="B3215" s="535" t="s">
        <v>669</v>
      </c>
      <c r="C3215" s="536">
        <v>1</v>
      </c>
      <c r="D3215" s="537" t="str">
        <f>'Information Input'!$M$14</f>
        <v xml:space="preserve">      -      </v>
      </c>
      <c r="E3215" s="537" t="s">
        <v>139</v>
      </c>
      <c r="F3215" s="538">
        <f>'Information Input'!$H$33</f>
        <v>43466</v>
      </c>
      <c r="G3215" s="538">
        <f>'Information Input'!$H$34</f>
        <v>43555</v>
      </c>
      <c r="H3215" s="538">
        <f>'Information Input'!$H$35</f>
        <v>43555</v>
      </c>
      <c r="I3215" s="537" t="str">
        <f>'Information Input'!$J$22</f>
        <v>Quarterly</v>
      </c>
      <c r="J3215" s="538">
        <f>'Information Input'!$H$30</f>
        <v>43555</v>
      </c>
      <c r="K3215" s="537">
        <f>'Information Input'!$J$18</f>
        <v>2019</v>
      </c>
      <c r="L3215" s="579" t="s">
        <v>92</v>
      </c>
      <c r="M3215" s="540" t="s">
        <v>93</v>
      </c>
      <c r="N3215" s="541" t="s">
        <v>91</v>
      </c>
      <c r="O3215" s="542" t="s">
        <v>674</v>
      </c>
      <c r="P3215" s="537">
        <v>10</v>
      </c>
      <c r="Q3215" s="541" t="s">
        <v>150</v>
      </c>
      <c r="R3215" s="541" t="s">
        <v>239</v>
      </c>
      <c r="S3215" s="543">
        <f>'Report 1'!$L$18</f>
        <v>0</v>
      </c>
      <c r="T3215" s="544">
        <f>'Report 1'!$L$28</f>
        <v>0</v>
      </c>
      <c r="U3215" s="545">
        <f>'Report 1'!$L$114</f>
        <v>0</v>
      </c>
    </row>
    <row r="3216" spans="2:21">
      <c r="B3216" s="535" t="s">
        <v>669</v>
      </c>
      <c r="C3216" s="536">
        <v>1</v>
      </c>
      <c r="D3216" s="537" t="str">
        <f>'Information Input'!$M$14</f>
        <v xml:space="preserve">      -      </v>
      </c>
      <c r="E3216" s="537" t="s">
        <v>139</v>
      </c>
      <c r="F3216" s="538">
        <f>'Information Input'!$H$33</f>
        <v>43466</v>
      </c>
      <c r="G3216" s="538">
        <f>'Information Input'!$H$34</f>
        <v>43555</v>
      </c>
      <c r="H3216" s="538">
        <f>'Information Input'!$H$35</f>
        <v>43555</v>
      </c>
      <c r="I3216" s="537" t="str">
        <f>'Information Input'!$J$22</f>
        <v>Quarterly</v>
      </c>
      <c r="J3216" s="538">
        <f>'Information Input'!$H$30</f>
        <v>43555</v>
      </c>
      <c r="K3216" s="537">
        <f>'Information Input'!$J$18</f>
        <v>2019</v>
      </c>
      <c r="L3216" s="579" t="s">
        <v>92</v>
      </c>
      <c r="M3216" s="540" t="s">
        <v>93</v>
      </c>
      <c r="N3216" s="541" t="s">
        <v>91</v>
      </c>
      <c r="O3216" s="542" t="s">
        <v>671</v>
      </c>
      <c r="P3216" s="537">
        <v>11</v>
      </c>
      <c r="Q3216" s="541" t="s">
        <v>153</v>
      </c>
      <c r="R3216" s="541" t="s">
        <v>231</v>
      </c>
      <c r="S3216" s="543">
        <f>'Report 1'!$L$18</f>
        <v>0</v>
      </c>
      <c r="T3216" s="544">
        <f>'Report 1'!$L$31</f>
        <v>0</v>
      </c>
      <c r="U3216" s="545">
        <f>'Report 1'!$L$117</f>
        <v>0</v>
      </c>
    </row>
    <row r="3217" spans="2:21">
      <c r="B3217" s="535" t="s">
        <v>669</v>
      </c>
      <c r="C3217" s="536">
        <v>1</v>
      </c>
      <c r="D3217" s="537" t="str">
        <f>'Information Input'!$M$14</f>
        <v xml:space="preserve">      -      </v>
      </c>
      <c r="E3217" s="537" t="s">
        <v>139</v>
      </c>
      <c r="F3217" s="538">
        <f>'Information Input'!$H$33</f>
        <v>43466</v>
      </c>
      <c r="G3217" s="538">
        <f>'Information Input'!$H$34</f>
        <v>43555</v>
      </c>
      <c r="H3217" s="538">
        <f>'Information Input'!$H$35</f>
        <v>43555</v>
      </c>
      <c r="I3217" s="537" t="str">
        <f>'Information Input'!$J$22</f>
        <v>Quarterly</v>
      </c>
      <c r="J3217" s="538">
        <f>'Information Input'!$H$30</f>
        <v>43555</v>
      </c>
      <c r="K3217" s="537">
        <f>'Information Input'!$J$18</f>
        <v>2019</v>
      </c>
      <c r="L3217" s="579" t="s">
        <v>92</v>
      </c>
      <c r="M3217" s="540" t="s">
        <v>93</v>
      </c>
      <c r="N3217" s="541" t="s">
        <v>91</v>
      </c>
      <c r="O3217" s="542" t="s">
        <v>671</v>
      </c>
      <c r="P3217" s="537">
        <v>12</v>
      </c>
      <c r="Q3217" s="541" t="s">
        <v>154</v>
      </c>
      <c r="R3217" s="541" t="s">
        <v>231</v>
      </c>
      <c r="S3217" s="543">
        <f>'Report 1'!$L$18</f>
        <v>0</v>
      </c>
      <c r="T3217" s="544">
        <f>'Report 1'!$L$32</f>
        <v>0</v>
      </c>
      <c r="U3217" s="545">
        <f>'Report 1'!$L$118</f>
        <v>0</v>
      </c>
    </row>
    <row r="3218" spans="2:21">
      <c r="B3218" s="535" t="s">
        <v>669</v>
      </c>
      <c r="C3218" s="536">
        <v>1</v>
      </c>
      <c r="D3218" s="537" t="str">
        <f>'Information Input'!$M$14</f>
        <v xml:space="preserve">      -      </v>
      </c>
      <c r="E3218" s="537" t="s">
        <v>139</v>
      </c>
      <c r="F3218" s="538">
        <f>'Information Input'!$H$33</f>
        <v>43466</v>
      </c>
      <c r="G3218" s="538">
        <f>'Information Input'!$H$34</f>
        <v>43555</v>
      </c>
      <c r="H3218" s="538">
        <f>'Information Input'!$H$35</f>
        <v>43555</v>
      </c>
      <c r="I3218" s="537" t="str">
        <f>'Information Input'!$J$22</f>
        <v>Quarterly</v>
      </c>
      <c r="J3218" s="538">
        <f>'Information Input'!$H$30</f>
        <v>43555</v>
      </c>
      <c r="K3218" s="537">
        <f>'Information Input'!$J$18</f>
        <v>2019</v>
      </c>
      <c r="L3218" s="579" t="s">
        <v>92</v>
      </c>
      <c r="M3218" s="540" t="s">
        <v>93</v>
      </c>
      <c r="N3218" s="541" t="s">
        <v>91</v>
      </c>
      <c r="O3218" s="542" t="s">
        <v>671</v>
      </c>
      <c r="P3218" s="537">
        <v>13</v>
      </c>
      <c r="Q3218" s="541" t="s">
        <v>155</v>
      </c>
      <c r="R3218" s="541" t="s">
        <v>232</v>
      </c>
      <c r="S3218" s="543">
        <f>'Report 1'!$L$18</f>
        <v>0</v>
      </c>
      <c r="T3218" s="544">
        <f>'Report 1'!$L$33</f>
        <v>0</v>
      </c>
      <c r="U3218" s="545">
        <f>'Report 1'!$L$119</f>
        <v>0</v>
      </c>
    </row>
    <row r="3219" spans="2:21">
      <c r="B3219" s="535" t="s">
        <v>669</v>
      </c>
      <c r="C3219" s="536">
        <v>1</v>
      </c>
      <c r="D3219" s="537" t="str">
        <f>'Information Input'!$M$14</f>
        <v xml:space="preserve">      -      </v>
      </c>
      <c r="E3219" s="537" t="s">
        <v>139</v>
      </c>
      <c r="F3219" s="538">
        <f>'Information Input'!$H$33</f>
        <v>43466</v>
      </c>
      <c r="G3219" s="538">
        <f>'Information Input'!$H$34</f>
        <v>43555</v>
      </c>
      <c r="H3219" s="538">
        <f>'Information Input'!$H$35</f>
        <v>43555</v>
      </c>
      <c r="I3219" s="537" t="str">
        <f>'Information Input'!$J$22</f>
        <v>Quarterly</v>
      </c>
      <c r="J3219" s="538">
        <f>'Information Input'!$H$30</f>
        <v>43555</v>
      </c>
      <c r="K3219" s="537">
        <f>'Information Input'!$J$18</f>
        <v>2019</v>
      </c>
      <c r="L3219" s="579" t="s">
        <v>92</v>
      </c>
      <c r="M3219" s="540" t="s">
        <v>93</v>
      </c>
      <c r="N3219" s="541" t="s">
        <v>91</v>
      </c>
      <c r="O3219" s="542" t="s">
        <v>671</v>
      </c>
      <c r="P3219" s="537">
        <v>14</v>
      </c>
      <c r="Q3219" s="541" t="s">
        <v>156</v>
      </c>
      <c r="R3219" s="541" t="s">
        <v>233</v>
      </c>
      <c r="S3219" s="543">
        <f>'Report 1'!$L$18</f>
        <v>0</v>
      </c>
      <c r="T3219" s="544">
        <f>'Report 1'!$L$34</f>
        <v>0</v>
      </c>
      <c r="U3219" s="545">
        <f>'Report 1'!$L$120</f>
        <v>0</v>
      </c>
    </row>
    <row r="3220" spans="2:21">
      <c r="B3220" s="535" t="s">
        <v>669</v>
      </c>
      <c r="C3220" s="536">
        <v>1</v>
      </c>
      <c r="D3220" s="537" t="str">
        <f>'Information Input'!$M$14</f>
        <v xml:space="preserve">      -      </v>
      </c>
      <c r="E3220" s="537" t="s">
        <v>139</v>
      </c>
      <c r="F3220" s="538">
        <f>'Information Input'!$H$33</f>
        <v>43466</v>
      </c>
      <c r="G3220" s="538">
        <f>'Information Input'!$H$34</f>
        <v>43555</v>
      </c>
      <c r="H3220" s="538">
        <f>'Information Input'!$H$35</f>
        <v>43555</v>
      </c>
      <c r="I3220" s="537" t="str">
        <f>'Information Input'!$J$22</f>
        <v>Quarterly</v>
      </c>
      <c r="J3220" s="538">
        <f>'Information Input'!$H$30</f>
        <v>43555</v>
      </c>
      <c r="K3220" s="537">
        <f>'Information Input'!$J$18</f>
        <v>2019</v>
      </c>
      <c r="L3220" s="579" t="s">
        <v>92</v>
      </c>
      <c r="M3220" s="540" t="s">
        <v>93</v>
      </c>
      <c r="N3220" s="541" t="s">
        <v>91</v>
      </c>
      <c r="O3220" s="542" t="s">
        <v>671</v>
      </c>
      <c r="P3220" s="537">
        <v>15</v>
      </c>
      <c r="Q3220" s="541" t="s">
        <v>157</v>
      </c>
      <c r="R3220" s="541" t="s">
        <v>234</v>
      </c>
      <c r="S3220" s="543">
        <f>'Report 1'!$L$18</f>
        <v>0</v>
      </c>
      <c r="T3220" s="544">
        <f>'Report 1'!$L$35</f>
        <v>0</v>
      </c>
      <c r="U3220" s="545">
        <f>'Report 1'!$L$121</f>
        <v>0</v>
      </c>
    </row>
    <row r="3221" spans="2:21">
      <c r="B3221" s="535" t="s">
        <v>669</v>
      </c>
      <c r="C3221" s="536">
        <v>1</v>
      </c>
      <c r="D3221" s="537" t="str">
        <f>'Information Input'!$M$14</f>
        <v xml:space="preserve">      -      </v>
      </c>
      <c r="E3221" s="537" t="s">
        <v>139</v>
      </c>
      <c r="F3221" s="538">
        <f>'Information Input'!$H$33</f>
        <v>43466</v>
      </c>
      <c r="G3221" s="538">
        <f>'Information Input'!$H$34</f>
        <v>43555</v>
      </c>
      <c r="H3221" s="538">
        <f>'Information Input'!$H$35</f>
        <v>43555</v>
      </c>
      <c r="I3221" s="537" t="str">
        <f>'Information Input'!$J$22</f>
        <v>Quarterly</v>
      </c>
      <c r="J3221" s="538">
        <f>'Information Input'!$H$30</f>
        <v>43555</v>
      </c>
      <c r="K3221" s="537">
        <f>'Information Input'!$J$18</f>
        <v>2019</v>
      </c>
      <c r="L3221" s="579" t="s">
        <v>92</v>
      </c>
      <c r="M3221" s="540" t="s">
        <v>93</v>
      </c>
      <c r="N3221" s="541" t="s">
        <v>91</v>
      </c>
      <c r="O3221" s="542" t="s">
        <v>671</v>
      </c>
      <c r="P3221" s="537">
        <v>16</v>
      </c>
      <c r="Q3221" s="541" t="s">
        <v>158</v>
      </c>
      <c r="R3221" s="541" t="s">
        <v>235</v>
      </c>
      <c r="S3221" s="543">
        <f>'Report 1'!$L$18</f>
        <v>0</v>
      </c>
      <c r="T3221" s="544">
        <f>'Report 1'!$L$36</f>
        <v>0</v>
      </c>
      <c r="U3221" s="545">
        <f>'Report 1'!$L$122</f>
        <v>0</v>
      </c>
    </row>
    <row r="3222" spans="2:21">
      <c r="B3222" s="535" t="s">
        <v>669</v>
      </c>
      <c r="C3222" s="536">
        <v>1</v>
      </c>
      <c r="D3222" s="537" t="str">
        <f>'Information Input'!$M$14</f>
        <v xml:space="preserve">      -      </v>
      </c>
      <c r="E3222" s="537" t="s">
        <v>139</v>
      </c>
      <c r="F3222" s="538">
        <f>'Information Input'!$H$33</f>
        <v>43466</v>
      </c>
      <c r="G3222" s="538">
        <f>'Information Input'!$H$34</f>
        <v>43555</v>
      </c>
      <c r="H3222" s="538">
        <f>'Information Input'!$H$35</f>
        <v>43555</v>
      </c>
      <c r="I3222" s="537" t="str">
        <f>'Information Input'!$J$22</f>
        <v>Quarterly</v>
      </c>
      <c r="J3222" s="538">
        <f>'Information Input'!$H$30</f>
        <v>43555</v>
      </c>
      <c r="K3222" s="537">
        <f>'Information Input'!$J$18</f>
        <v>2019</v>
      </c>
      <c r="L3222" s="579" t="s">
        <v>92</v>
      </c>
      <c r="M3222" s="540" t="s">
        <v>93</v>
      </c>
      <c r="N3222" s="541" t="s">
        <v>91</v>
      </c>
      <c r="O3222" s="542" t="s">
        <v>671</v>
      </c>
      <c r="P3222" s="537">
        <v>17</v>
      </c>
      <c r="Q3222" s="541" t="s">
        <v>159</v>
      </c>
      <c r="R3222" s="541" t="s">
        <v>235</v>
      </c>
      <c r="S3222" s="543">
        <f>'Report 1'!$L$18</f>
        <v>0</v>
      </c>
      <c r="T3222" s="544">
        <f>'Report 1'!$L$37</f>
        <v>0</v>
      </c>
      <c r="U3222" s="545">
        <f>'Report 1'!$L$123</f>
        <v>0</v>
      </c>
    </row>
    <row r="3223" spans="2:21">
      <c r="B3223" s="535" t="s">
        <v>669</v>
      </c>
      <c r="C3223" s="536">
        <v>1</v>
      </c>
      <c r="D3223" s="537" t="str">
        <f>'Information Input'!$M$14</f>
        <v xml:space="preserve">      -      </v>
      </c>
      <c r="E3223" s="537" t="s">
        <v>139</v>
      </c>
      <c r="F3223" s="538">
        <f>'Information Input'!$H$33</f>
        <v>43466</v>
      </c>
      <c r="G3223" s="538">
        <f>'Information Input'!$H$34</f>
        <v>43555</v>
      </c>
      <c r="H3223" s="538">
        <f>'Information Input'!$H$35</f>
        <v>43555</v>
      </c>
      <c r="I3223" s="537" t="str">
        <f>'Information Input'!$J$22</f>
        <v>Quarterly</v>
      </c>
      <c r="J3223" s="538">
        <f>'Information Input'!$H$30</f>
        <v>43555</v>
      </c>
      <c r="K3223" s="537">
        <f>'Information Input'!$J$18</f>
        <v>2019</v>
      </c>
      <c r="L3223" s="579" t="s">
        <v>92</v>
      </c>
      <c r="M3223" s="540" t="s">
        <v>93</v>
      </c>
      <c r="N3223" s="541" t="s">
        <v>91</v>
      </c>
      <c r="O3223" s="542" t="s">
        <v>671</v>
      </c>
      <c r="P3223" s="537">
        <v>18</v>
      </c>
      <c r="Q3223" s="541" t="s">
        <v>160</v>
      </c>
      <c r="R3223" s="541" t="s">
        <v>235</v>
      </c>
      <c r="S3223" s="543">
        <f>'Report 1'!$L$18</f>
        <v>0</v>
      </c>
      <c r="T3223" s="544">
        <f>'Report 1'!$L$38</f>
        <v>0</v>
      </c>
      <c r="U3223" s="545">
        <f>'Report 1'!$L$124</f>
        <v>0</v>
      </c>
    </row>
    <row r="3224" spans="2:21">
      <c r="B3224" s="535" t="s">
        <v>669</v>
      </c>
      <c r="C3224" s="536">
        <v>1</v>
      </c>
      <c r="D3224" s="537" t="str">
        <f>'Information Input'!$M$14</f>
        <v xml:space="preserve">      -      </v>
      </c>
      <c r="E3224" s="537" t="s">
        <v>139</v>
      </c>
      <c r="F3224" s="538">
        <f>'Information Input'!$H$33</f>
        <v>43466</v>
      </c>
      <c r="G3224" s="538">
        <f>'Information Input'!$H$34</f>
        <v>43555</v>
      </c>
      <c r="H3224" s="538">
        <f>'Information Input'!$H$35</f>
        <v>43555</v>
      </c>
      <c r="I3224" s="537" t="str">
        <f>'Information Input'!$J$22</f>
        <v>Quarterly</v>
      </c>
      <c r="J3224" s="538">
        <f>'Information Input'!$H$30</f>
        <v>43555</v>
      </c>
      <c r="K3224" s="537">
        <f>'Information Input'!$J$18</f>
        <v>2019</v>
      </c>
      <c r="L3224" s="579" t="s">
        <v>92</v>
      </c>
      <c r="M3224" s="540" t="s">
        <v>93</v>
      </c>
      <c r="N3224" s="541" t="s">
        <v>91</v>
      </c>
      <c r="O3224" s="542" t="s">
        <v>671</v>
      </c>
      <c r="P3224" s="537">
        <v>19</v>
      </c>
      <c r="Q3224" s="541" t="s">
        <v>161</v>
      </c>
      <c r="R3224" s="541" t="s">
        <v>235</v>
      </c>
      <c r="S3224" s="543">
        <f>'Report 1'!$L$18</f>
        <v>0</v>
      </c>
      <c r="T3224" s="544">
        <f>'Report 1'!$L$39</f>
        <v>0</v>
      </c>
      <c r="U3224" s="545">
        <f>'Report 1'!$L$125</f>
        <v>0</v>
      </c>
    </row>
    <row r="3225" spans="2:21">
      <c r="B3225" s="535" t="s">
        <v>669</v>
      </c>
      <c r="C3225" s="536">
        <v>1</v>
      </c>
      <c r="D3225" s="537" t="str">
        <f>'Information Input'!$M$14</f>
        <v xml:space="preserve">      -      </v>
      </c>
      <c r="E3225" s="537" t="s">
        <v>139</v>
      </c>
      <c r="F3225" s="538">
        <f>'Information Input'!$H$33</f>
        <v>43466</v>
      </c>
      <c r="G3225" s="538">
        <f>'Information Input'!$H$34</f>
        <v>43555</v>
      </c>
      <c r="H3225" s="538">
        <f>'Information Input'!$H$35</f>
        <v>43555</v>
      </c>
      <c r="I3225" s="537" t="str">
        <f>'Information Input'!$J$22</f>
        <v>Quarterly</v>
      </c>
      <c r="J3225" s="538">
        <f>'Information Input'!$H$30</f>
        <v>43555</v>
      </c>
      <c r="K3225" s="537">
        <f>'Information Input'!$J$18</f>
        <v>2019</v>
      </c>
      <c r="L3225" s="579" t="s">
        <v>92</v>
      </c>
      <c r="M3225" s="540" t="s">
        <v>93</v>
      </c>
      <c r="N3225" s="541" t="s">
        <v>91</v>
      </c>
      <c r="O3225" s="542" t="s">
        <v>671</v>
      </c>
      <c r="P3225" s="537">
        <v>20</v>
      </c>
      <c r="Q3225" s="541" t="s">
        <v>162</v>
      </c>
      <c r="R3225" s="541" t="s">
        <v>235</v>
      </c>
      <c r="S3225" s="543">
        <f>'Report 1'!$L$18</f>
        <v>0</v>
      </c>
      <c r="T3225" s="544">
        <f>'Report 1'!$L$40</f>
        <v>0</v>
      </c>
      <c r="U3225" s="545">
        <f>'Report 1'!$L$126</f>
        <v>0</v>
      </c>
    </row>
    <row r="3226" spans="2:21">
      <c r="B3226" s="535" t="s">
        <v>669</v>
      </c>
      <c r="C3226" s="536">
        <v>1</v>
      </c>
      <c r="D3226" s="537" t="str">
        <f>'Information Input'!$M$14</f>
        <v xml:space="preserve">      -      </v>
      </c>
      <c r="E3226" s="537" t="s">
        <v>139</v>
      </c>
      <c r="F3226" s="538">
        <f>'Information Input'!$H$33</f>
        <v>43466</v>
      </c>
      <c r="G3226" s="538">
        <f>'Information Input'!$H$34</f>
        <v>43555</v>
      </c>
      <c r="H3226" s="538">
        <f>'Information Input'!$H$35</f>
        <v>43555</v>
      </c>
      <c r="I3226" s="537" t="str">
        <f>'Information Input'!$J$22</f>
        <v>Quarterly</v>
      </c>
      <c r="J3226" s="538">
        <f>'Information Input'!$H$30</f>
        <v>43555</v>
      </c>
      <c r="K3226" s="537">
        <f>'Information Input'!$J$18</f>
        <v>2019</v>
      </c>
      <c r="L3226" s="579" t="s">
        <v>92</v>
      </c>
      <c r="M3226" s="540" t="s">
        <v>93</v>
      </c>
      <c r="N3226" s="541" t="s">
        <v>91</v>
      </c>
      <c r="O3226" s="542" t="s">
        <v>671</v>
      </c>
      <c r="P3226" s="537">
        <v>21</v>
      </c>
      <c r="Q3226" s="541" t="s">
        <v>163</v>
      </c>
      <c r="R3226" s="541" t="s">
        <v>235</v>
      </c>
      <c r="S3226" s="543">
        <f>'Report 1'!$L$18</f>
        <v>0</v>
      </c>
      <c r="T3226" s="544">
        <f>'Report 1'!$L$41</f>
        <v>0</v>
      </c>
      <c r="U3226" s="545">
        <f>'Report 1'!$L$127</f>
        <v>0</v>
      </c>
    </row>
    <row r="3227" spans="2:21">
      <c r="B3227" s="535" t="s">
        <v>669</v>
      </c>
      <c r="C3227" s="536">
        <v>1</v>
      </c>
      <c r="D3227" s="537" t="str">
        <f>'Information Input'!$M$14</f>
        <v xml:space="preserve">      -      </v>
      </c>
      <c r="E3227" s="537" t="s">
        <v>139</v>
      </c>
      <c r="F3227" s="538">
        <f>'Information Input'!$H$33</f>
        <v>43466</v>
      </c>
      <c r="G3227" s="538">
        <f>'Information Input'!$H$34</f>
        <v>43555</v>
      </c>
      <c r="H3227" s="538">
        <f>'Information Input'!$H$35</f>
        <v>43555</v>
      </c>
      <c r="I3227" s="537" t="str">
        <f>'Information Input'!$J$22</f>
        <v>Quarterly</v>
      </c>
      <c r="J3227" s="538">
        <f>'Information Input'!$H$30</f>
        <v>43555</v>
      </c>
      <c r="K3227" s="537">
        <f>'Information Input'!$J$18</f>
        <v>2019</v>
      </c>
      <c r="L3227" s="579" t="s">
        <v>92</v>
      </c>
      <c r="M3227" s="540" t="s">
        <v>93</v>
      </c>
      <c r="N3227" s="541" t="s">
        <v>91</v>
      </c>
      <c r="O3227" s="542" t="s">
        <v>671</v>
      </c>
      <c r="P3227" s="537">
        <v>22</v>
      </c>
      <c r="Q3227" s="541" t="s">
        <v>164</v>
      </c>
      <c r="R3227" s="541" t="s">
        <v>236</v>
      </c>
      <c r="S3227" s="543">
        <f>'Report 1'!$L$18</f>
        <v>0</v>
      </c>
      <c r="T3227" s="544">
        <f>'Report 1'!$L$42</f>
        <v>0</v>
      </c>
      <c r="U3227" s="545">
        <f>'Report 1'!$L$128</f>
        <v>0</v>
      </c>
    </row>
    <row r="3228" spans="2:21">
      <c r="B3228" s="535" t="s">
        <v>669</v>
      </c>
      <c r="C3228" s="536">
        <v>1</v>
      </c>
      <c r="D3228" s="537" t="str">
        <f>'Information Input'!$M$14</f>
        <v xml:space="preserve">      -      </v>
      </c>
      <c r="E3228" s="537" t="s">
        <v>139</v>
      </c>
      <c r="F3228" s="538">
        <f>'Information Input'!$H$33</f>
        <v>43466</v>
      </c>
      <c r="G3228" s="538">
        <f>'Information Input'!$H$34</f>
        <v>43555</v>
      </c>
      <c r="H3228" s="538">
        <f>'Information Input'!$H$35</f>
        <v>43555</v>
      </c>
      <c r="I3228" s="537" t="str">
        <f>'Information Input'!$J$22</f>
        <v>Quarterly</v>
      </c>
      <c r="J3228" s="538">
        <f>'Information Input'!$H$30</f>
        <v>43555</v>
      </c>
      <c r="K3228" s="537">
        <f>'Information Input'!$J$18</f>
        <v>2019</v>
      </c>
      <c r="L3228" s="579" t="s">
        <v>92</v>
      </c>
      <c r="M3228" s="540" t="s">
        <v>93</v>
      </c>
      <c r="N3228" s="541" t="s">
        <v>91</v>
      </c>
      <c r="O3228" s="542" t="s">
        <v>671</v>
      </c>
      <c r="P3228" s="537">
        <v>23</v>
      </c>
      <c r="Q3228" s="541" t="s">
        <v>165</v>
      </c>
      <c r="R3228" s="541" t="s">
        <v>236</v>
      </c>
      <c r="S3228" s="543">
        <f>'Report 1'!$L$18</f>
        <v>0</v>
      </c>
      <c r="T3228" s="544">
        <f>'Report 1'!$L$43</f>
        <v>0</v>
      </c>
      <c r="U3228" s="545">
        <f>'Report 1'!$L$129</f>
        <v>0</v>
      </c>
    </row>
    <row r="3229" spans="2:21">
      <c r="B3229" s="535" t="s">
        <v>669</v>
      </c>
      <c r="C3229" s="536">
        <v>1</v>
      </c>
      <c r="D3229" s="537" t="str">
        <f>'Information Input'!$M$14</f>
        <v xml:space="preserve">      -      </v>
      </c>
      <c r="E3229" s="537" t="s">
        <v>139</v>
      </c>
      <c r="F3229" s="538">
        <f>'Information Input'!$H$33</f>
        <v>43466</v>
      </c>
      <c r="G3229" s="538">
        <f>'Information Input'!$H$34</f>
        <v>43555</v>
      </c>
      <c r="H3229" s="538">
        <f>'Information Input'!$H$35</f>
        <v>43555</v>
      </c>
      <c r="I3229" s="537" t="str">
        <f>'Information Input'!$J$22</f>
        <v>Quarterly</v>
      </c>
      <c r="J3229" s="538">
        <f>'Information Input'!$H$30</f>
        <v>43555</v>
      </c>
      <c r="K3229" s="537">
        <f>'Information Input'!$J$18</f>
        <v>2019</v>
      </c>
      <c r="L3229" s="579" t="s">
        <v>92</v>
      </c>
      <c r="M3229" s="540" t="s">
        <v>93</v>
      </c>
      <c r="N3229" s="541" t="s">
        <v>91</v>
      </c>
      <c r="O3229" s="542" t="s">
        <v>671</v>
      </c>
      <c r="P3229" s="537">
        <v>24</v>
      </c>
      <c r="Q3229" s="541" t="s">
        <v>166</v>
      </c>
      <c r="R3229" s="541" t="s">
        <v>233</v>
      </c>
      <c r="S3229" s="543">
        <f>'Report 1'!$L$18</f>
        <v>0</v>
      </c>
      <c r="T3229" s="544">
        <f>'Report 1'!$L$44</f>
        <v>0</v>
      </c>
      <c r="U3229" s="545">
        <f>'Report 1'!$L$130</f>
        <v>0</v>
      </c>
    </row>
    <row r="3230" spans="2:21">
      <c r="B3230" s="535" t="s">
        <v>669</v>
      </c>
      <c r="C3230" s="536">
        <v>1</v>
      </c>
      <c r="D3230" s="537" t="str">
        <f>'Information Input'!$M$14</f>
        <v xml:space="preserve">      -      </v>
      </c>
      <c r="E3230" s="537" t="s">
        <v>139</v>
      </c>
      <c r="F3230" s="538">
        <f>'Information Input'!$H$33</f>
        <v>43466</v>
      </c>
      <c r="G3230" s="538">
        <f>'Information Input'!$H$34</f>
        <v>43555</v>
      </c>
      <c r="H3230" s="538">
        <f>'Information Input'!$H$35</f>
        <v>43555</v>
      </c>
      <c r="I3230" s="537" t="str">
        <f>'Information Input'!$J$22</f>
        <v>Quarterly</v>
      </c>
      <c r="J3230" s="538">
        <f>'Information Input'!$H$30</f>
        <v>43555</v>
      </c>
      <c r="K3230" s="537">
        <f>'Information Input'!$J$18</f>
        <v>2019</v>
      </c>
      <c r="L3230" s="579" t="s">
        <v>92</v>
      </c>
      <c r="M3230" s="540" t="s">
        <v>93</v>
      </c>
      <c r="N3230" s="541" t="s">
        <v>91</v>
      </c>
      <c r="O3230" s="542" t="s">
        <v>671</v>
      </c>
      <c r="P3230" s="537">
        <v>25</v>
      </c>
      <c r="Q3230" s="541" t="s">
        <v>167</v>
      </c>
      <c r="R3230" s="541" t="s">
        <v>233</v>
      </c>
      <c r="S3230" s="543">
        <f>'Report 1'!$L$18</f>
        <v>0</v>
      </c>
      <c r="T3230" s="544">
        <f>'Report 1'!$L$45</f>
        <v>0</v>
      </c>
      <c r="U3230" s="545">
        <f>'Report 1'!$L$131</f>
        <v>0</v>
      </c>
    </row>
    <row r="3231" spans="2:21">
      <c r="B3231" s="535" t="s">
        <v>669</v>
      </c>
      <c r="C3231" s="536">
        <v>1</v>
      </c>
      <c r="D3231" s="537" t="str">
        <f>'Information Input'!$M$14</f>
        <v xml:space="preserve">      -      </v>
      </c>
      <c r="E3231" s="537" t="s">
        <v>139</v>
      </c>
      <c r="F3231" s="538">
        <f>'Information Input'!$H$33</f>
        <v>43466</v>
      </c>
      <c r="G3231" s="538">
        <f>'Information Input'!$H$34</f>
        <v>43555</v>
      </c>
      <c r="H3231" s="538">
        <f>'Information Input'!$H$35</f>
        <v>43555</v>
      </c>
      <c r="I3231" s="537" t="str">
        <f>'Information Input'!$J$22</f>
        <v>Quarterly</v>
      </c>
      <c r="J3231" s="538">
        <f>'Information Input'!$H$30</f>
        <v>43555</v>
      </c>
      <c r="K3231" s="537">
        <f>'Information Input'!$J$18</f>
        <v>2019</v>
      </c>
      <c r="L3231" s="579" t="s">
        <v>92</v>
      </c>
      <c r="M3231" s="540" t="s">
        <v>93</v>
      </c>
      <c r="N3231" s="541" t="s">
        <v>91</v>
      </c>
      <c r="O3231" s="542" t="s">
        <v>671</v>
      </c>
      <c r="P3231" s="537">
        <v>26</v>
      </c>
      <c r="Q3231" s="541" t="s">
        <v>168</v>
      </c>
      <c r="R3231" s="541" t="s">
        <v>237</v>
      </c>
      <c r="S3231" s="543">
        <f>'Report 1'!$L$18</f>
        <v>0</v>
      </c>
      <c r="T3231" s="544">
        <f>'Report 1'!$L$46</f>
        <v>0</v>
      </c>
      <c r="U3231" s="545">
        <f>'Report 1'!$L$132</f>
        <v>0</v>
      </c>
    </row>
    <row r="3232" spans="2:21">
      <c r="B3232" s="535" t="s">
        <v>669</v>
      </c>
      <c r="C3232" s="536">
        <v>1</v>
      </c>
      <c r="D3232" s="537" t="str">
        <f>'Information Input'!$M$14</f>
        <v xml:space="preserve">      -      </v>
      </c>
      <c r="E3232" s="537" t="s">
        <v>139</v>
      </c>
      <c r="F3232" s="538">
        <f>'Information Input'!$H$33</f>
        <v>43466</v>
      </c>
      <c r="G3232" s="538">
        <f>'Information Input'!$H$34</f>
        <v>43555</v>
      </c>
      <c r="H3232" s="538">
        <f>'Information Input'!$H$35</f>
        <v>43555</v>
      </c>
      <c r="I3232" s="537" t="str">
        <f>'Information Input'!$J$22</f>
        <v>Quarterly</v>
      </c>
      <c r="J3232" s="538">
        <f>'Information Input'!$H$30</f>
        <v>43555</v>
      </c>
      <c r="K3232" s="537">
        <f>'Information Input'!$J$18</f>
        <v>2019</v>
      </c>
      <c r="L3232" s="579" t="s">
        <v>92</v>
      </c>
      <c r="M3232" s="540" t="s">
        <v>93</v>
      </c>
      <c r="N3232" s="541" t="s">
        <v>91</v>
      </c>
      <c r="O3232" s="542" t="s">
        <v>671</v>
      </c>
      <c r="P3232" s="537">
        <v>27</v>
      </c>
      <c r="Q3232" s="541" t="s">
        <v>169</v>
      </c>
      <c r="R3232" s="541" t="s">
        <v>235</v>
      </c>
      <c r="S3232" s="543">
        <f>'Report 1'!$L$18</f>
        <v>0</v>
      </c>
      <c r="T3232" s="544">
        <f>'Report 1'!$L$47</f>
        <v>0</v>
      </c>
      <c r="U3232" s="545">
        <f>'Report 1'!$L$133</f>
        <v>0</v>
      </c>
    </row>
    <row r="3233" spans="2:21">
      <c r="B3233" s="535" t="s">
        <v>669</v>
      </c>
      <c r="C3233" s="536">
        <v>1</v>
      </c>
      <c r="D3233" s="537" t="str">
        <f>'Information Input'!$M$14</f>
        <v xml:space="preserve">      -      </v>
      </c>
      <c r="E3233" s="537" t="s">
        <v>139</v>
      </c>
      <c r="F3233" s="538">
        <f>'Information Input'!$H$33</f>
        <v>43466</v>
      </c>
      <c r="G3233" s="538">
        <f>'Information Input'!$H$34</f>
        <v>43555</v>
      </c>
      <c r="H3233" s="538">
        <f>'Information Input'!$H$35</f>
        <v>43555</v>
      </c>
      <c r="I3233" s="537" t="str">
        <f>'Information Input'!$J$22</f>
        <v>Quarterly</v>
      </c>
      <c r="J3233" s="538">
        <f>'Information Input'!$H$30</f>
        <v>43555</v>
      </c>
      <c r="K3233" s="537">
        <f>'Information Input'!$J$18</f>
        <v>2019</v>
      </c>
      <c r="L3233" s="579" t="s">
        <v>92</v>
      </c>
      <c r="M3233" s="540" t="s">
        <v>93</v>
      </c>
      <c r="N3233" s="541" t="s">
        <v>91</v>
      </c>
      <c r="O3233" s="542" t="s">
        <v>671</v>
      </c>
      <c r="P3233" s="537">
        <v>28</v>
      </c>
      <c r="Q3233" s="541" t="s">
        <v>170</v>
      </c>
      <c r="R3233" s="541" t="s">
        <v>235</v>
      </c>
      <c r="S3233" s="543">
        <f>'Report 1'!$L$18</f>
        <v>0</v>
      </c>
      <c r="T3233" s="544">
        <f>'Report 1'!$L$48</f>
        <v>0</v>
      </c>
      <c r="U3233" s="545">
        <f>'Report 1'!$L$134</f>
        <v>0</v>
      </c>
    </row>
    <row r="3234" spans="2:21">
      <c r="B3234" s="535" t="s">
        <v>669</v>
      </c>
      <c r="C3234" s="536">
        <v>1</v>
      </c>
      <c r="D3234" s="537" t="str">
        <f>'Information Input'!$M$14</f>
        <v xml:space="preserve">      -      </v>
      </c>
      <c r="E3234" s="537" t="s">
        <v>139</v>
      </c>
      <c r="F3234" s="538">
        <f>'Information Input'!$H$33</f>
        <v>43466</v>
      </c>
      <c r="G3234" s="538">
        <f>'Information Input'!$H$34</f>
        <v>43555</v>
      </c>
      <c r="H3234" s="538">
        <f>'Information Input'!$H$35</f>
        <v>43555</v>
      </c>
      <c r="I3234" s="537" t="str">
        <f>'Information Input'!$J$22</f>
        <v>Quarterly</v>
      </c>
      <c r="J3234" s="538">
        <f>'Information Input'!$H$30</f>
        <v>43555</v>
      </c>
      <c r="K3234" s="537">
        <f>'Information Input'!$J$18</f>
        <v>2019</v>
      </c>
      <c r="L3234" s="579" t="s">
        <v>92</v>
      </c>
      <c r="M3234" s="540" t="s">
        <v>93</v>
      </c>
      <c r="N3234" s="541" t="s">
        <v>91</v>
      </c>
      <c r="O3234" s="542" t="s">
        <v>671</v>
      </c>
      <c r="P3234" s="537">
        <v>29</v>
      </c>
      <c r="Q3234" s="541" t="s">
        <v>171</v>
      </c>
      <c r="R3234" s="541" t="s">
        <v>238</v>
      </c>
      <c r="S3234" s="543">
        <f>'Report 1'!$L$18</f>
        <v>0</v>
      </c>
      <c r="T3234" s="544">
        <f>'Report 1'!$L$49</f>
        <v>0</v>
      </c>
      <c r="U3234" s="545">
        <f>'Report 1'!$L$135</f>
        <v>0</v>
      </c>
    </row>
    <row r="3235" spans="2:21">
      <c r="B3235" s="535" t="s">
        <v>669</v>
      </c>
      <c r="C3235" s="536">
        <v>1</v>
      </c>
      <c r="D3235" s="537" t="str">
        <f>'Information Input'!$M$14</f>
        <v xml:space="preserve">      -      </v>
      </c>
      <c r="E3235" s="537" t="s">
        <v>139</v>
      </c>
      <c r="F3235" s="538">
        <f>'Information Input'!$H$33</f>
        <v>43466</v>
      </c>
      <c r="G3235" s="538">
        <f>'Information Input'!$H$34</f>
        <v>43555</v>
      </c>
      <c r="H3235" s="538">
        <f>'Information Input'!$H$35</f>
        <v>43555</v>
      </c>
      <c r="I3235" s="537" t="str">
        <f>'Information Input'!$J$22</f>
        <v>Quarterly</v>
      </c>
      <c r="J3235" s="538">
        <f>'Information Input'!$H$30</f>
        <v>43555</v>
      </c>
      <c r="K3235" s="537">
        <f>'Information Input'!$J$18</f>
        <v>2019</v>
      </c>
      <c r="L3235" s="579" t="s">
        <v>92</v>
      </c>
      <c r="M3235" s="540" t="s">
        <v>93</v>
      </c>
      <c r="N3235" s="541" t="s">
        <v>91</v>
      </c>
      <c r="O3235" s="542" t="s">
        <v>671</v>
      </c>
      <c r="P3235" s="537">
        <v>30</v>
      </c>
      <c r="Q3235" s="541" t="s">
        <v>172</v>
      </c>
      <c r="R3235" s="541" t="s">
        <v>238</v>
      </c>
      <c r="S3235" s="543">
        <f>'Report 1'!$L$18</f>
        <v>0</v>
      </c>
      <c r="T3235" s="544">
        <f>'Report 1'!$L$50</f>
        <v>0</v>
      </c>
      <c r="U3235" s="545">
        <f>'Report 1'!$L$136</f>
        <v>0</v>
      </c>
    </row>
    <row r="3236" spans="2:21">
      <c r="B3236" s="535" t="s">
        <v>669</v>
      </c>
      <c r="C3236" s="536">
        <v>1</v>
      </c>
      <c r="D3236" s="537" t="str">
        <f>'Information Input'!$M$14</f>
        <v xml:space="preserve">      -      </v>
      </c>
      <c r="E3236" s="537" t="s">
        <v>139</v>
      </c>
      <c r="F3236" s="538">
        <f>'Information Input'!$H$33</f>
        <v>43466</v>
      </c>
      <c r="G3236" s="538">
        <f>'Information Input'!$H$34</f>
        <v>43555</v>
      </c>
      <c r="H3236" s="538">
        <f>'Information Input'!$H$35</f>
        <v>43555</v>
      </c>
      <c r="I3236" s="537" t="str">
        <f>'Information Input'!$J$22</f>
        <v>Quarterly</v>
      </c>
      <c r="J3236" s="538">
        <f>'Information Input'!$H$30</f>
        <v>43555</v>
      </c>
      <c r="K3236" s="537">
        <f>'Information Input'!$J$18</f>
        <v>2019</v>
      </c>
      <c r="L3236" s="579" t="s">
        <v>92</v>
      </c>
      <c r="M3236" s="540" t="s">
        <v>93</v>
      </c>
      <c r="N3236" s="541" t="s">
        <v>91</v>
      </c>
      <c r="O3236" s="542" t="s">
        <v>671</v>
      </c>
      <c r="P3236" s="537">
        <v>31</v>
      </c>
      <c r="Q3236" s="541" t="s">
        <v>173</v>
      </c>
      <c r="R3236" s="541" t="s">
        <v>233</v>
      </c>
      <c r="S3236" s="543">
        <f>'Report 1'!$L$18</f>
        <v>0</v>
      </c>
      <c r="T3236" s="544">
        <f>'Report 1'!$L$51</f>
        <v>0</v>
      </c>
      <c r="U3236" s="545">
        <f>'Report 1'!$L$137</f>
        <v>0</v>
      </c>
    </row>
    <row r="3237" spans="2:21">
      <c r="B3237" s="535" t="s">
        <v>669</v>
      </c>
      <c r="C3237" s="536">
        <v>1</v>
      </c>
      <c r="D3237" s="537" t="str">
        <f>'Information Input'!$M$14</f>
        <v xml:space="preserve">      -      </v>
      </c>
      <c r="E3237" s="537" t="s">
        <v>139</v>
      </c>
      <c r="F3237" s="538">
        <f>'Information Input'!$H$33</f>
        <v>43466</v>
      </c>
      <c r="G3237" s="538">
        <f>'Information Input'!$H$34</f>
        <v>43555</v>
      </c>
      <c r="H3237" s="538">
        <f>'Information Input'!$H$35</f>
        <v>43555</v>
      </c>
      <c r="I3237" s="537" t="str">
        <f>'Information Input'!$J$22</f>
        <v>Quarterly</v>
      </c>
      <c r="J3237" s="538">
        <f>'Information Input'!$H$30</f>
        <v>43555</v>
      </c>
      <c r="K3237" s="537">
        <f>'Information Input'!$J$18</f>
        <v>2019</v>
      </c>
      <c r="L3237" s="579" t="s">
        <v>92</v>
      </c>
      <c r="M3237" s="540" t="s">
        <v>93</v>
      </c>
      <c r="N3237" s="541" t="s">
        <v>91</v>
      </c>
      <c r="O3237" s="542" t="s">
        <v>671</v>
      </c>
      <c r="P3237" s="537">
        <v>32</v>
      </c>
      <c r="Q3237" s="541" t="s">
        <v>174</v>
      </c>
      <c r="R3237" s="541" t="s">
        <v>238</v>
      </c>
      <c r="S3237" s="543">
        <f>'Report 1'!$L$18</f>
        <v>0</v>
      </c>
      <c r="T3237" s="544">
        <f>'Report 1'!$L$52</f>
        <v>0</v>
      </c>
      <c r="U3237" s="545">
        <f>'Report 1'!$L$138</f>
        <v>0</v>
      </c>
    </row>
    <row r="3238" spans="2:21">
      <c r="B3238" s="535" t="s">
        <v>669</v>
      </c>
      <c r="C3238" s="536">
        <v>1</v>
      </c>
      <c r="D3238" s="537" t="str">
        <f>'Information Input'!$M$14</f>
        <v xml:space="preserve">      -      </v>
      </c>
      <c r="E3238" s="537" t="s">
        <v>139</v>
      </c>
      <c r="F3238" s="538">
        <f>'Information Input'!$H$33</f>
        <v>43466</v>
      </c>
      <c r="G3238" s="538">
        <f>'Information Input'!$H$34</f>
        <v>43555</v>
      </c>
      <c r="H3238" s="538">
        <f>'Information Input'!$H$35</f>
        <v>43555</v>
      </c>
      <c r="I3238" s="537" t="str">
        <f>'Information Input'!$J$22</f>
        <v>Quarterly</v>
      </c>
      <c r="J3238" s="538">
        <f>'Information Input'!$H$30</f>
        <v>43555</v>
      </c>
      <c r="K3238" s="537">
        <f>'Information Input'!$J$18</f>
        <v>2019</v>
      </c>
      <c r="L3238" s="579" t="s">
        <v>92</v>
      </c>
      <c r="M3238" s="540" t="s">
        <v>93</v>
      </c>
      <c r="N3238" s="541" t="s">
        <v>91</v>
      </c>
      <c r="O3238" s="542" t="s">
        <v>671</v>
      </c>
      <c r="P3238" s="537">
        <v>33</v>
      </c>
      <c r="Q3238" s="541" t="s">
        <v>175</v>
      </c>
      <c r="R3238" s="541" t="s">
        <v>233</v>
      </c>
      <c r="S3238" s="543">
        <f>'Report 1'!$L$18</f>
        <v>0</v>
      </c>
      <c r="T3238" s="544">
        <f>'Report 1'!$L$53</f>
        <v>0</v>
      </c>
      <c r="U3238" s="545">
        <f>'Report 1'!$L$139</f>
        <v>0</v>
      </c>
    </row>
    <row r="3239" spans="2:21">
      <c r="B3239" s="535" t="s">
        <v>669</v>
      </c>
      <c r="C3239" s="536">
        <v>1</v>
      </c>
      <c r="D3239" s="537" t="str">
        <f>'Information Input'!$M$14</f>
        <v xml:space="preserve">      -      </v>
      </c>
      <c r="E3239" s="537" t="s">
        <v>139</v>
      </c>
      <c r="F3239" s="538">
        <f>'Information Input'!$H$33</f>
        <v>43466</v>
      </c>
      <c r="G3239" s="538">
        <f>'Information Input'!$H$34</f>
        <v>43555</v>
      </c>
      <c r="H3239" s="538">
        <f>'Information Input'!$H$35</f>
        <v>43555</v>
      </c>
      <c r="I3239" s="537" t="str">
        <f>'Information Input'!$J$22</f>
        <v>Quarterly</v>
      </c>
      <c r="J3239" s="538">
        <f>'Information Input'!$H$30</f>
        <v>43555</v>
      </c>
      <c r="K3239" s="537">
        <f>'Information Input'!$J$18</f>
        <v>2019</v>
      </c>
      <c r="L3239" s="579" t="s">
        <v>92</v>
      </c>
      <c r="M3239" s="540" t="s">
        <v>93</v>
      </c>
      <c r="N3239" s="541" t="s">
        <v>91</v>
      </c>
      <c r="O3239" s="542" t="s">
        <v>671</v>
      </c>
      <c r="P3239" s="537">
        <v>34</v>
      </c>
      <c r="Q3239" s="541" t="s">
        <v>176</v>
      </c>
      <c r="R3239" s="541" t="s">
        <v>238</v>
      </c>
      <c r="S3239" s="543">
        <f>'Report 1'!$L$18</f>
        <v>0</v>
      </c>
      <c r="T3239" s="544">
        <f>'Report 1'!$L$54</f>
        <v>0</v>
      </c>
      <c r="U3239" s="545">
        <f>'Report 1'!$L$140</f>
        <v>0</v>
      </c>
    </row>
    <row r="3240" spans="2:21">
      <c r="B3240" s="535" t="s">
        <v>669</v>
      </c>
      <c r="C3240" s="536">
        <v>1</v>
      </c>
      <c r="D3240" s="537" t="str">
        <f>'Information Input'!$M$14</f>
        <v xml:space="preserve">      -      </v>
      </c>
      <c r="E3240" s="537" t="s">
        <v>139</v>
      </c>
      <c r="F3240" s="538">
        <f>'Information Input'!$H$33</f>
        <v>43466</v>
      </c>
      <c r="G3240" s="538">
        <f>'Information Input'!$H$34</f>
        <v>43555</v>
      </c>
      <c r="H3240" s="538">
        <f>'Information Input'!$H$35</f>
        <v>43555</v>
      </c>
      <c r="I3240" s="537" t="str">
        <f>'Information Input'!$J$22</f>
        <v>Quarterly</v>
      </c>
      <c r="J3240" s="538">
        <f>'Information Input'!$H$30</f>
        <v>43555</v>
      </c>
      <c r="K3240" s="537">
        <f>'Information Input'!$J$18</f>
        <v>2019</v>
      </c>
      <c r="L3240" s="579" t="s">
        <v>92</v>
      </c>
      <c r="M3240" s="540" t="s">
        <v>93</v>
      </c>
      <c r="N3240" s="541" t="s">
        <v>91</v>
      </c>
      <c r="O3240" s="542" t="s">
        <v>671</v>
      </c>
      <c r="P3240" s="537">
        <v>35</v>
      </c>
      <c r="Q3240" s="541" t="s">
        <v>177</v>
      </c>
      <c r="R3240" s="541" t="s">
        <v>235</v>
      </c>
      <c r="S3240" s="543">
        <f>'Report 1'!$L$18</f>
        <v>0</v>
      </c>
      <c r="T3240" s="544">
        <f>'Report 1'!$L$55</f>
        <v>0</v>
      </c>
      <c r="U3240" s="545">
        <f>'Report 1'!$L$141</f>
        <v>0</v>
      </c>
    </row>
    <row r="3241" spans="2:21">
      <c r="B3241" s="535" t="s">
        <v>669</v>
      </c>
      <c r="C3241" s="536">
        <v>1</v>
      </c>
      <c r="D3241" s="537" t="str">
        <f>'Information Input'!$M$14</f>
        <v xml:space="preserve">      -      </v>
      </c>
      <c r="E3241" s="537" t="s">
        <v>139</v>
      </c>
      <c r="F3241" s="538">
        <f>'Information Input'!$H$33</f>
        <v>43466</v>
      </c>
      <c r="G3241" s="538">
        <f>'Information Input'!$H$34</f>
        <v>43555</v>
      </c>
      <c r="H3241" s="538">
        <f>'Information Input'!$H$35</f>
        <v>43555</v>
      </c>
      <c r="I3241" s="537" t="str">
        <f>'Information Input'!$J$22</f>
        <v>Quarterly</v>
      </c>
      <c r="J3241" s="538">
        <f>'Information Input'!$H$30</f>
        <v>43555</v>
      </c>
      <c r="K3241" s="537">
        <f>'Information Input'!$J$18</f>
        <v>2019</v>
      </c>
      <c r="L3241" s="579" t="s">
        <v>92</v>
      </c>
      <c r="M3241" s="540" t="s">
        <v>93</v>
      </c>
      <c r="N3241" s="541" t="s">
        <v>91</v>
      </c>
      <c r="O3241" s="542" t="s">
        <v>671</v>
      </c>
      <c r="P3241" s="537">
        <v>36</v>
      </c>
      <c r="Q3241" s="541" t="s">
        <v>178</v>
      </c>
      <c r="R3241" s="541" t="s">
        <v>235</v>
      </c>
      <c r="S3241" s="543">
        <f>'Report 1'!$L$18</f>
        <v>0</v>
      </c>
      <c r="T3241" s="544">
        <f>'Report 1'!$L$56</f>
        <v>0</v>
      </c>
      <c r="U3241" s="545">
        <f>'Report 1'!$L$142</f>
        <v>0</v>
      </c>
    </row>
    <row r="3242" spans="2:21">
      <c r="B3242" s="535" t="s">
        <v>669</v>
      </c>
      <c r="C3242" s="536">
        <v>1</v>
      </c>
      <c r="D3242" s="537" t="str">
        <f>'Information Input'!$M$14</f>
        <v xml:space="preserve">      -      </v>
      </c>
      <c r="E3242" s="537" t="s">
        <v>139</v>
      </c>
      <c r="F3242" s="538">
        <f>'Information Input'!$H$33</f>
        <v>43466</v>
      </c>
      <c r="G3242" s="538">
        <f>'Information Input'!$H$34</f>
        <v>43555</v>
      </c>
      <c r="H3242" s="538">
        <f>'Information Input'!$H$35</f>
        <v>43555</v>
      </c>
      <c r="I3242" s="537" t="str">
        <f>'Information Input'!$J$22</f>
        <v>Quarterly</v>
      </c>
      <c r="J3242" s="538">
        <f>'Information Input'!$H$30</f>
        <v>43555</v>
      </c>
      <c r="K3242" s="537">
        <f>'Information Input'!$J$18</f>
        <v>2019</v>
      </c>
      <c r="L3242" s="579" t="s">
        <v>92</v>
      </c>
      <c r="M3242" s="540" t="s">
        <v>93</v>
      </c>
      <c r="N3242" s="541" t="s">
        <v>91</v>
      </c>
      <c r="O3242" s="542" t="s">
        <v>671</v>
      </c>
      <c r="P3242" s="537">
        <v>37</v>
      </c>
      <c r="Q3242" s="541" t="s">
        <v>179</v>
      </c>
      <c r="R3242" s="541" t="s">
        <v>231</v>
      </c>
      <c r="S3242" s="543">
        <f>'Report 1'!$L$18</f>
        <v>0</v>
      </c>
      <c r="T3242" s="544">
        <f>'Report 1'!$L$57</f>
        <v>0</v>
      </c>
      <c r="U3242" s="545">
        <f>'Report 1'!$L$143</f>
        <v>0</v>
      </c>
    </row>
    <row r="3243" spans="2:21">
      <c r="B3243" s="535" t="s">
        <v>669</v>
      </c>
      <c r="C3243" s="536">
        <v>1</v>
      </c>
      <c r="D3243" s="537" t="str">
        <f>'Information Input'!$M$14</f>
        <v xml:space="preserve">      -      </v>
      </c>
      <c r="E3243" s="537" t="s">
        <v>139</v>
      </c>
      <c r="F3243" s="538">
        <f>'Information Input'!$H$33</f>
        <v>43466</v>
      </c>
      <c r="G3243" s="538">
        <f>'Information Input'!$H$34</f>
        <v>43555</v>
      </c>
      <c r="H3243" s="538">
        <f>'Information Input'!$H$35</f>
        <v>43555</v>
      </c>
      <c r="I3243" s="537" t="str">
        <f>'Information Input'!$J$22</f>
        <v>Quarterly</v>
      </c>
      <c r="J3243" s="538">
        <f>'Information Input'!$H$30</f>
        <v>43555</v>
      </c>
      <c r="K3243" s="537">
        <f>'Information Input'!$J$18</f>
        <v>2019</v>
      </c>
      <c r="L3243" s="579" t="s">
        <v>92</v>
      </c>
      <c r="M3243" s="540" t="s">
        <v>93</v>
      </c>
      <c r="N3243" s="541" t="s">
        <v>91</v>
      </c>
      <c r="O3243" s="542" t="s">
        <v>671</v>
      </c>
      <c r="P3243" s="537">
        <v>38</v>
      </c>
      <c r="Q3243" s="541" t="s">
        <v>180</v>
      </c>
      <c r="R3243" s="541" t="s">
        <v>233</v>
      </c>
      <c r="S3243" s="543">
        <f>'Report 1'!$L$18</f>
        <v>0</v>
      </c>
      <c r="T3243" s="544">
        <f>'Report 1'!$L$58</f>
        <v>0</v>
      </c>
      <c r="U3243" s="545">
        <f>'Report 1'!$L$144</f>
        <v>0</v>
      </c>
    </row>
    <row r="3244" spans="2:21">
      <c r="B3244" s="535" t="s">
        <v>669</v>
      </c>
      <c r="C3244" s="536">
        <v>1</v>
      </c>
      <c r="D3244" s="537" t="str">
        <f>'Information Input'!$M$14</f>
        <v xml:space="preserve">      -      </v>
      </c>
      <c r="E3244" s="537" t="s">
        <v>139</v>
      </c>
      <c r="F3244" s="538">
        <f>'Information Input'!$H$33</f>
        <v>43466</v>
      </c>
      <c r="G3244" s="538">
        <f>'Information Input'!$H$34</f>
        <v>43555</v>
      </c>
      <c r="H3244" s="538">
        <f>'Information Input'!$H$35</f>
        <v>43555</v>
      </c>
      <c r="I3244" s="537" t="str">
        <f>'Information Input'!$J$22</f>
        <v>Quarterly</v>
      </c>
      <c r="J3244" s="538">
        <f>'Information Input'!$H$30</f>
        <v>43555</v>
      </c>
      <c r="K3244" s="537">
        <f>'Information Input'!$J$18</f>
        <v>2019</v>
      </c>
      <c r="L3244" s="579" t="s">
        <v>92</v>
      </c>
      <c r="M3244" s="540" t="s">
        <v>93</v>
      </c>
      <c r="N3244" s="541" t="s">
        <v>91</v>
      </c>
      <c r="O3244" s="542" t="s">
        <v>671</v>
      </c>
      <c r="P3244" s="537">
        <v>39</v>
      </c>
      <c r="Q3244" s="541" t="s">
        <v>181</v>
      </c>
      <c r="R3244" s="541" t="s">
        <v>233</v>
      </c>
      <c r="S3244" s="543">
        <f>'Report 1'!$L$18</f>
        <v>0</v>
      </c>
      <c r="T3244" s="544">
        <f>'Report 1'!$L$59</f>
        <v>0</v>
      </c>
      <c r="U3244" s="545">
        <f>'Report 1'!$L$145</f>
        <v>0</v>
      </c>
    </row>
    <row r="3245" spans="2:21">
      <c r="B3245" s="535" t="s">
        <v>669</v>
      </c>
      <c r="C3245" s="536">
        <v>1</v>
      </c>
      <c r="D3245" s="537" t="str">
        <f>'Information Input'!$M$14</f>
        <v xml:space="preserve">      -      </v>
      </c>
      <c r="E3245" s="537" t="s">
        <v>139</v>
      </c>
      <c r="F3245" s="538">
        <f>'Information Input'!$H$33</f>
        <v>43466</v>
      </c>
      <c r="G3245" s="538">
        <f>'Information Input'!$H$34</f>
        <v>43555</v>
      </c>
      <c r="H3245" s="538">
        <f>'Information Input'!$H$35</f>
        <v>43555</v>
      </c>
      <c r="I3245" s="537" t="str">
        <f>'Information Input'!$J$22</f>
        <v>Quarterly</v>
      </c>
      <c r="J3245" s="538">
        <f>'Information Input'!$H$30</f>
        <v>43555</v>
      </c>
      <c r="K3245" s="537">
        <f>'Information Input'!$J$18</f>
        <v>2019</v>
      </c>
      <c r="L3245" s="579" t="s">
        <v>92</v>
      </c>
      <c r="M3245" s="540" t="s">
        <v>93</v>
      </c>
      <c r="N3245" s="541" t="s">
        <v>91</v>
      </c>
      <c r="O3245" s="542" t="s">
        <v>671</v>
      </c>
      <c r="P3245" s="537">
        <v>40</v>
      </c>
      <c r="Q3245" s="541" t="s">
        <v>182</v>
      </c>
      <c r="R3245" s="541" t="s">
        <v>238</v>
      </c>
      <c r="S3245" s="543">
        <f>'Report 1'!$L$18</f>
        <v>0</v>
      </c>
      <c r="T3245" s="544">
        <f>'Report 1'!$L$60</f>
        <v>0</v>
      </c>
      <c r="U3245" s="545">
        <f>'Report 1'!$L$146</f>
        <v>0</v>
      </c>
    </row>
    <row r="3246" spans="2:21">
      <c r="B3246" s="535" t="s">
        <v>669</v>
      </c>
      <c r="C3246" s="536">
        <v>1</v>
      </c>
      <c r="D3246" s="537" t="str">
        <f>'Information Input'!$M$14</f>
        <v xml:space="preserve">      -      </v>
      </c>
      <c r="E3246" s="537" t="s">
        <v>139</v>
      </c>
      <c r="F3246" s="538">
        <f>'Information Input'!$H$33</f>
        <v>43466</v>
      </c>
      <c r="G3246" s="538">
        <f>'Information Input'!$H$34</f>
        <v>43555</v>
      </c>
      <c r="H3246" s="538">
        <f>'Information Input'!$H$35</f>
        <v>43555</v>
      </c>
      <c r="I3246" s="537" t="str">
        <f>'Information Input'!$J$22</f>
        <v>Quarterly</v>
      </c>
      <c r="J3246" s="538">
        <f>'Information Input'!$H$30</f>
        <v>43555</v>
      </c>
      <c r="K3246" s="537">
        <f>'Information Input'!$J$18</f>
        <v>2019</v>
      </c>
      <c r="L3246" s="579" t="s">
        <v>92</v>
      </c>
      <c r="M3246" s="540" t="s">
        <v>93</v>
      </c>
      <c r="N3246" s="541" t="s">
        <v>91</v>
      </c>
      <c r="O3246" s="542" t="s">
        <v>671</v>
      </c>
      <c r="P3246" s="537">
        <v>41</v>
      </c>
      <c r="Q3246" s="541" t="s">
        <v>183</v>
      </c>
      <c r="R3246" s="541" t="s">
        <v>238</v>
      </c>
      <c r="S3246" s="543">
        <f>'Report 1'!$L$18</f>
        <v>0</v>
      </c>
      <c r="T3246" s="544">
        <f>'Report 1'!$L$61</f>
        <v>0</v>
      </c>
      <c r="U3246" s="545">
        <f>'Report 1'!$L$147</f>
        <v>0</v>
      </c>
    </row>
    <row r="3247" spans="2:21">
      <c r="B3247" s="535" t="s">
        <v>669</v>
      </c>
      <c r="C3247" s="536">
        <v>1</v>
      </c>
      <c r="D3247" s="537" t="str">
        <f>'Information Input'!$M$14</f>
        <v xml:space="preserve">      -      </v>
      </c>
      <c r="E3247" s="537" t="s">
        <v>139</v>
      </c>
      <c r="F3247" s="538">
        <f>'Information Input'!$H$33</f>
        <v>43466</v>
      </c>
      <c r="G3247" s="538">
        <f>'Information Input'!$H$34</f>
        <v>43555</v>
      </c>
      <c r="H3247" s="538">
        <f>'Information Input'!$H$35</f>
        <v>43555</v>
      </c>
      <c r="I3247" s="537" t="str">
        <f>'Information Input'!$J$22</f>
        <v>Quarterly</v>
      </c>
      <c r="J3247" s="538">
        <f>'Information Input'!$H$30</f>
        <v>43555</v>
      </c>
      <c r="K3247" s="537">
        <f>'Information Input'!$J$18</f>
        <v>2019</v>
      </c>
      <c r="L3247" s="579" t="s">
        <v>92</v>
      </c>
      <c r="M3247" s="540" t="s">
        <v>93</v>
      </c>
      <c r="N3247" s="541" t="s">
        <v>91</v>
      </c>
      <c r="O3247" s="542" t="s">
        <v>671</v>
      </c>
      <c r="P3247" s="537">
        <v>42</v>
      </c>
      <c r="Q3247" s="541" t="s">
        <v>184</v>
      </c>
      <c r="R3247" s="541" t="s">
        <v>233</v>
      </c>
      <c r="S3247" s="543">
        <f>'Report 1'!$L$18</f>
        <v>0</v>
      </c>
      <c r="T3247" s="544">
        <f>'Report 1'!$L$62</f>
        <v>0</v>
      </c>
      <c r="U3247" s="545">
        <f>'Report 1'!$L$148</f>
        <v>0</v>
      </c>
    </row>
    <row r="3248" spans="2:21">
      <c r="B3248" s="535" t="s">
        <v>669</v>
      </c>
      <c r="C3248" s="536">
        <v>1</v>
      </c>
      <c r="D3248" s="537" t="str">
        <f>'Information Input'!$M$14</f>
        <v xml:space="preserve">      -      </v>
      </c>
      <c r="E3248" s="537" t="s">
        <v>139</v>
      </c>
      <c r="F3248" s="538">
        <f>'Information Input'!$H$33</f>
        <v>43466</v>
      </c>
      <c r="G3248" s="538">
        <f>'Information Input'!$H$34</f>
        <v>43555</v>
      </c>
      <c r="H3248" s="538">
        <f>'Information Input'!$H$35</f>
        <v>43555</v>
      </c>
      <c r="I3248" s="537" t="str">
        <f>'Information Input'!$J$22</f>
        <v>Quarterly</v>
      </c>
      <c r="J3248" s="538">
        <f>'Information Input'!$H$30</f>
        <v>43555</v>
      </c>
      <c r="K3248" s="537">
        <f>'Information Input'!$J$18</f>
        <v>2019</v>
      </c>
      <c r="L3248" s="579" t="s">
        <v>92</v>
      </c>
      <c r="M3248" s="540" t="s">
        <v>93</v>
      </c>
      <c r="N3248" s="541" t="s">
        <v>91</v>
      </c>
      <c r="O3248" s="542" t="s">
        <v>671</v>
      </c>
      <c r="P3248" s="537">
        <v>43</v>
      </c>
      <c r="Q3248" s="541" t="s">
        <v>185</v>
      </c>
      <c r="R3248" s="541" t="s">
        <v>233</v>
      </c>
      <c r="S3248" s="543">
        <f>'Report 1'!$L$18</f>
        <v>0</v>
      </c>
      <c r="T3248" s="544">
        <f>'Report 1'!$L$63</f>
        <v>0</v>
      </c>
      <c r="U3248" s="545">
        <f>'Report 1'!$L$149</f>
        <v>0</v>
      </c>
    </row>
    <row r="3249" spans="2:21">
      <c r="B3249" s="535" t="s">
        <v>669</v>
      </c>
      <c r="C3249" s="536">
        <v>1</v>
      </c>
      <c r="D3249" s="537" t="str">
        <f>'Information Input'!$M$14</f>
        <v xml:space="preserve">      -      </v>
      </c>
      <c r="E3249" s="537" t="s">
        <v>139</v>
      </c>
      <c r="F3249" s="538">
        <f>'Information Input'!$H$33</f>
        <v>43466</v>
      </c>
      <c r="G3249" s="538">
        <f>'Information Input'!$H$34</f>
        <v>43555</v>
      </c>
      <c r="H3249" s="538">
        <f>'Information Input'!$H$35</f>
        <v>43555</v>
      </c>
      <c r="I3249" s="537" t="str">
        <f>'Information Input'!$J$22</f>
        <v>Quarterly</v>
      </c>
      <c r="J3249" s="538">
        <f>'Information Input'!$H$30</f>
        <v>43555</v>
      </c>
      <c r="K3249" s="537">
        <f>'Information Input'!$J$18</f>
        <v>2019</v>
      </c>
      <c r="L3249" s="579" t="s">
        <v>92</v>
      </c>
      <c r="M3249" s="540" t="s">
        <v>93</v>
      </c>
      <c r="N3249" s="541" t="s">
        <v>91</v>
      </c>
      <c r="O3249" s="542" t="s">
        <v>674</v>
      </c>
      <c r="P3249" s="537">
        <v>44</v>
      </c>
      <c r="Q3249" s="541" t="s">
        <v>186</v>
      </c>
      <c r="R3249" s="541" t="s">
        <v>239</v>
      </c>
      <c r="S3249" s="543">
        <f>'Report 1'!$L$18</f>
        <v>0</v>
      </c>
      <c r="T3249" s="544">
        <f>'Report 1'!$L$64</f>
        <v>0</v>
      </c>
      <c r="U3249" s="545">
        <f>'Report 1'!$L$150</f>
        <v>0</v>
      </c>
    </row>
    <row r="3250" spans="2:21">
      <c r="B3250" s="535" t="s">
        <v>669</v>
      </c>
      <c r="C3250" s="536">
        <v>1</v>
      </c>
      <c r="D3250" s="537" t="str">
        <f>'Information Input'!$M$14</f>
        <v xml:space="preserve">      -      </v>
      </c>
      <c r="E3250" s="537" t="s">
        <v>139</v>
      </c>
      <c r="F3250" s="538">
        <f>'Information Input'!$H$33</f>
        <v>43466</v>
      </c>
      <c r="G3250" s="538">
        <f>'Information Input'!$H$34</f>
        <v>43555</v>
      </c>
      <c r="H3250" s="538">
        <f>'Information Input'!$H$35</f>
        <v>43555</v>
      </c>
      <c r="I3250" s="537" t="str">
        <f>'Information Input'!$J$22</f>
        <v>Quarterly</v>
      </c>
      <c r="J3250" s="538">
        <f>'Information Input'!$H$30</f>
        <v>43555</v>
      </c>
      <c r="K3250" s="537">
        <f>'Information Input'!$J$18</f>
        <v>2019</v>
      </c>
      <c r="L3250" s="579" t="s">
        <v>92</v>
      </c>
      <c r="M3250" s="540" t="s">
        <v>93</v>
      </c>
      <c r="N3250" s="541" t="s">
        <v>91</v>
      </c>
      <c r="O3250" s="542" t="s">
        <v>675</v>
      </c>
      <c r="P3250" s="537">
        <v>45</v>
      </c>
      <c r="Q3250" s="541" t="s">
        <v>187</v>
      </c>
      <c r="R3250" s="541" t="s">
        <v>239</v>
      </c>
      <c r="S3250" s="543">
        <f>'Report 1'!$L$18</f>
        <v>0</v>
      </c>
      <c r="T3250" s="544">
        <f>'Report 1'!$L$65</f>
        <v>0</v>
      </c>
      <c r="U3250" s="545">
        <f>'Report 1'!$L$151</f>
        <v>0</v>
      </c>
    </row>
    <row r="3251" spans="2:21">
      <c r="B3251" s="535" t="s">
        <v>669</v>
      </c>
      <c r="C3251" s="536">
        <v>1</v>
      </c>
      <c r="D3251" s="537" t="str">
        <f>'Information Input'!$M$14</f>
        <v xml:space="preserve">      -      </v>
      </c>
      <c r="E3251" s="537" t="s">
        <v>139</v>
      </c>
      <c r="F3251" s="538">
        <f>'Information Input'!$H$33</f>
        <v>43466</v>
      </c>
      <c r="G3251" s="538">
        <f>'Information Input'!$H$34</f>
        <v>43555</v>
      </c>
      <c r="H3251" s="538">
        <f>'Information Input'!$H$35</f>
        <v>43555</v>
      </c>
      <c r="I3251" s="537" t="str">
        <f>'Information Input'!$J$22</f>
        <v>Quarterly</v>
      </c>
      <c r="J3251" s="538">
        <f>'Information Input'!$H$30</f>
        <v>43555</v>
      </c>
      <c r="K3251" s="537">
        <f>'Information Input'!$J$18</f>
        <v>2019</v>
      </c>
      <c r="L3251" s="579" t="s">
        <v>92</v>
      </c>
      <c r="M3251" s="540" t="s">
        <v>93</v>
      </c>
      <c r="N3251" s="541" t="s">
        <v>91</v>
      </c>
      <c r="O3251" s="542" t="s">
        <v>675</v>
      </c>
      <c r="P3251" s="537">
        <v>46</v>
      </c>
      <c r="Q3251" s="541" t="s">
        <v>188</v>
      </c>
      <c r="R3251" s="541" t="s">
        <v>239</v>
      </c>
      <c r="S3251" s="543">
        <f>'Report 1'!$L$18</f>
        <v>0</v>
      </c>
      <c r="T3251" s="544">
        <f>'Report 1'!$L$66</f>
        <v>0</v>
      </c>
      <c r="U3251" s="545">
        <f>'Report 1'!$L$152</f>
        <v>0</v>
      </c>
    </row>
    <row r="3252" spans="2:21">
      <c r="B3252" s="535" t="s">
        <v>669</v>
      </c>
      <c r="C3252" s="536">
        <v>1</v>
      </c>
      <c r="D3252" s="537" t="str">
        <f>'Information Input'!$M$14</f>
        <v xml:space="preserve">      -      </v>
      </c>
      <c r="E3252" s="537" t="s">
        <v>139</v>
      </c>
      <c r="F3252" s="538">
        <f>'Information Input'!$H$33</f>
        <v>43466</v>
      </c>
      <c r="G3252" s="538">
        <f>'Information Input'!$H$34</f>
        <v>43555</v>
      </c>
      <c r="H3252" s="538">
        <f>'Information Input'!$H$35</f>
        <v>43555</v>
      </c>
      <c r="I3252" s="537" t="str">
        <f>'Information Input'!$J$22</f>
        <v>Quarterly</v>
      </c>
      <c r="J3252" s="538">
        <f>'Information Input'!$H$30</f>
        <v>43555</v>
      </c>
      <c r="K3252" s="537">
        <f>'Information Input'!$J$18</f>
        <v>2019</v>
      </c>
      <c r="L3252" s="579" t="s">
        <v>92</v>
      </c>
      <c r="M3252" s="540" t="s">
        <v>93</v>
      </c>
      <c r="N3252" s="541" t="s">
        <v>91</v>
      </c>
      <c r="O3252" s="542" t="s">
        <v>675</v>
      </c>
      <c r="P3252" s="537">
        <v>47</v>
      </c>
      <c r="Q3252" s="541" t="s">
        <v>189</v>
      </c>
      <c r="R3252" s="541" t="s">
        <v>239</v>
      </c>
      <c r="S3252" s="543">
        <f>'Report 1'!$L$18</f>
        <v>0</v>
      </c>
      <c r="T3252" s="544">
        <f>'Report 1'!$L$67</f>
        <v>0</v>
      </c>
      <c r="U3252" s="545">
        <f>'Report 1'!$L$153</f>
        <v>0</v>
      </c>
    </row>
    <row r="3253" spans="2:21">
      <c r="B3253" s="535" t="s">
        <v>669</v>
      </c>
      <c r="C3253" s="536">
        <v>1</v>
      </c>
      <c r="D3253" s="537" t="str">
        <f>'Information Input'!$M$14</f>
        <v xml:space="preserve">      -      </v>
      </c>
      <c r="E3253" s="537" t="s">
        <v>139</v>
      </c>
      <c r="F3253" s="538">
        <f>'Information Input'!$H$33</f>
        <v>43466</v>
      </c>
      <c r="G3253" s="538">
        <f>'Information Input'!$H$34</f>
        <v>43555</v>
      </c>
      <c r="H3253" s="538">
        <f>'Information Input'!$H$35</f>
        <v>43555</v>
      </c>
      <c r="I3253" s="537" t="str">
        <f>'Information Input'!$J$22</f>
        <v>Quarterly</v>
      </c>
      <c r="J3253" s="538">
        <f>'Information Input'!$H$30</f>
        <v>43555</v>
      </c>
      <c r="K3253" s="537">
        <f>'Information Input'!$J$18</f>
        <v>2019</v>
      </c>
      <c r="L3253" s="579" t="s">
        <v>92</v>
      </c>
      <c r="M3253" s="540" t="s">
        <v>93</v>
      </c>
      <c r="N3253" s="541" t="s">
        <v>91</v>
      </c>
      <c r="O3253" s="542" t="s">
        <v>675</v>
      </c>
      <c r="P3253" s="537">
        <v>48</v>
      </c>
      <c r="Q3253" s="541" t="s">
        <v>190</v>
      </c>
      <c r="R3253" s="541" t="s">
        <v>239</v>
      </c>
      <c r="S3253" s="543">
        <f>'Report 1'!$L$18</f>
        <v>0</v>
      </c>
      <c r="T3253" s="544">
        <f>'Report 1'!$L$68</f>
        <v>0</v>
      </c>
      <c r="U3253" s="545">
        <f>'Report 1'!$L$154</f>
        <v>0</v>
      </c>
    </row>
    <row r="3254" spans="2:21">
      <c r="B3254" s="535" t="s">
        <v>669</v>
      </c>
      <c r="C3254" s="536">
        <v>1</v>
      </c>
      <c r="D3254" s="537" t="str">
        <f>'Information Input'!$M$14</f>
        <v xml:space="preserve">      -      </v>
      </c>
      <c r="E3254" s="537" t="s">
        <v>139</v>
      </c>
      <c r="F3254" s="538">
        <f>'Information Input'!$H$33</f>
        <v>43466</v>
      </c>
      <c r="G3254" s="538">
        <f>'Information Input'!$H$34</f>
        <v>43555</v>
      </c>
      <c r="H3254" s="538">
        <f>'Information Input'!$H$35</f>
        <v>43555</v>
      </c>
      <c r="I3254" s="537" t="str">
        <f>'Information Input'!$J$22</f>
        <v>Quarterly</v>
      </c>
      <c r="J3254" s="538">
        <f>'Information Input'!$H$30</f>
        <v>43555</v>
      </c>
      <c r="K3254" s="537">
        <f>'Information Input'!$J$18</f>
        <v>2019</v>
      </c>
      <c r="L3254" s="579" t="s">
        <v>92</v>
      </c>
      <c r="M3254" s="540" t="s">
        <v>93</v>
      </c>
      <c r="N3254" s="541" t="s">
        <v>91</v>
      </c>
      <c r="O3254" s="542" t="s">
        <v>675</v>
      </c>
      <c r="P3254" s="537">
        <v>49</v>
      </c>
      <c r="Q3254" s="541" t="s">
        <v>191</v>
      </c>
      <c r="R3254" s="541" t="s">
        <v>239</v>
      </c>
      <c r="S3254" s="543">
        <f>'Report 1'!$L$18</f>
        <v>0</v>
      </c>
      <c r="T3254" s="544">
        <f>'Report 1'!$L$69</f>
        <v>0</v>
      </c>
      <c r="U3254" s="545">
        <f>'Report 1'!$L$155</f>
        <v>0</v>
      </c>
    </row>
    <row r="3255" spans="2:21">
      <c r="B3255" s="535" t="s">
        <v>669</v>
      </c>
      <c r="C3255" s="536">
        <v>1</v>
      </c>
      <c r="D3255" s="537" t="str">
        <f>'Information Input'!$M$14</f>
        <v xml:space="preserve">      -      </v>
      </c>
      <c r="E3255" s="537" t="s">
        <v>139</v>
      </c>
      <c r="F3255" s="538">
        <f>'Information Input'!$H$33</f>
        <v>43466</v>
      </c>
      <c r="G3255" s="538">
        <f>'Information Input'!$H$34</f>
        <v>43555</v>
      </c>
      <c r="H3255" s="538">
        <f>'Information Input'!$H$35</f>
        <v>43555</v>
      </c>
      <c r="I3255" s="537" t="str">
        <f>'Information Input'!$J$22</f>
        <v>Quarterly</v>
      </c>
      <c r="J3255" s="538">
        <f>'Information Input'!$H$30</f>
        <v>43555</v>
      </c>
      <c r="K3255" s="537">
        <f>'Information Input'!$J$18</f>
        <v>2019</v>
      </c>
      <c r="L3255" s="579" t="s">
        <v>92</v>
      </c>
      <c r="M3255" s="540" t="s">
        <v>93</v>
      </c>
      <c r="N3255" s="541" t="s">
        <v>91</v>
      </c>
      <c r="O3255" s="542" t="s">
        <v>675</v>
      </c>
      <c r="P3255" s="537">
        <v>50</v>
      </c>
      <c r="Q3255" s="541" t="s">
        <v>192</v>
      </c>
      <c r="R3255" s="541" t="s">
        <v>239</v>
      </c>
      <c r="S3255" s="543">
        <f>'Report 1'!$L$18</f>
        <v>0</v>
      </c>
      <c r="T3255" s="544">
        <f>'Report 1'!$L$70</f>
        <v>0</v>
      </c>
      <c r="U3255" s="545">
        <f>'Report 1'!$L$156</f>
        <v>0</v>
      </c>
    </row>
    <row r="3256" spans="2:21">
      <c r="B3256" s="535" t="s">
        <v>669</v>
      </c>
      <c r="C3256" s="536">
        <v>1</v>
      </c>
      <c r="D3256" s="537" t="str">
        <f>'Information Input'!$M$14</f>
        <v xml:space="preserve">      -      </v>
      </c>
      <c r="E3256" s="537" t="s">
        <v>139</v>
      </c>
      <c r="F3256" s="538">
        <f>'Information Input'!$H$33</f>
        <v>43466</v>
      </c>
      <c r="G3256" s="538">
        <f>'Information Input'!$H$34</f>
        <v>43555</v>
      </c>
      <c r="H3256" s="538">
        <f>'Information Input'!$H$35</f>
        <v>43555</v>
      </c>
      <c r="I3256" s="537" t="str">
        <f>'Information Input'!$J$22</f>
        <v>Quarterly</v>
      </c>
      <c r="J3256" s="538">
        <f>'Information Input'!$H$30</f>
        <v>43555</v>
      </c>
      <c r="K3256" s="537">
        <f>'Information Input'!$J$18</f>
        <v>2019</v>
      </c>
      <c r="L3256" s="579" t="s">
        <v>92</v>
      </c>
      <c r="M3256" s="540" t="s">
        <v>93</v>
      </c>
      <c r="N3256" s="541" t="s">
        <v>91</v>
      </c>
      <c r="O3256" s="542" t="s">
        <v>675</v>
      </c>
      <c r="P3256" s="537">
        <v>51</v>
      </c>
      <c r="Q3256" s="541" t="s">
        <v>193</v>
      </c>
      <c r="R3256" s="541" t="s">
        <v>239</v>
      </c>
      <c r="S3256" s="543">
        <f>'Report 1'!$L$18</f>
        <v>0</v>
      </c>
      <c r="T3256" s="544">
        <f>'Report 1'!$L$71</f>
        <v>0</v>
      </c>
      <c r="U3256" s="545">
        <f>'Report 1'!$L$157</f>
        <v>0</v>
      </c>
    </row>
    <row r="3257" spans="2:21">
      <c r="B3257" s="535" t="s">
        <v>669</v>
      </c>
      <c r="C3257" s="536">
        <v>1</v>
      </c>
      <c r="D3257" s="537" t="str">
        <f>'Information Input'!$M$14</f>
        <v xml:space="preserve">      -      </v>
      </c>
      <c r="E3257" s="537" t="s">
        <v>139</v>
      </c>
      <c r="F3257" s="538">
        <f>'Information Input'!$H$33</f>
        <v>43466</v>
      </c>
      <c r="G3257" s="538">
        <f>'Information Input'!$H$34</f>
        <v>43555</v>
      </c>
      <c r="H3257" s="538">
        <f>'Information Input'!$H$35</f>
        <v>43555</v>
      </c>
      <c r="I3257" s="537" t="str">
        <f>'Information Input'!$J$22</f>
        <v>Quarterly</v>
      </c>
      <c r="J3257" s="538">
        <f>'Information Input'!$H$30</f>
        <v>43555</v>
      </c>
      <c r="K3257" s="537">
        <f>'Information Input'!$J$18</f>
        <v>2019</v>
      </c>
      <c r="L3257" s="579" t="s">
        <v>92</v>
      </c>
      <c r="M3257" s="540" t="s">
        <v>93</v>
      </c>
      <c r="N3257" s="541" t="s">
        <v>91</v>
      </c>
      <c r="O3257" s="542" t="s">
        <v>674</v>
      </c>
      <c r="P3257" s="537">
        <v>52</v>
      </c>
      <c r="Q3257" s="541" t="s">
        <v>194</v>
      </c>
      <c r="R3257" s="541" t="s">
        <v>239</v>
      </c>
      <c r="S3257" s="543">
        <f>'Report 1'!$L$18</f>
        <v>0</v>
      </c>
      <c r="T3257" s="544">
        <f>'Report 1'!$L$72</f>
        <v>0</v>
      </c>
      <c r="U3257" s="545">
        <f>'Report 1'!$L$158</f>
        <v>0</v>
      </c>
    </row>
    <row r="3258" spans="2:21">
      <c r="B3258" s="535" t="s">
        <v>669</v>
      </c>
      <c r="C3258" s="536">
        <v>1</v>
      </c>
      <c r="D3258" s="537" t="str">
        <f>'Information Input'!$M$14</f>
        <v xml:space="preserve">      -      </v>
      </c>
      <c r="E3258" s="537" t="s">
        <v>139</v>
      </c>
      <c r="F3258" s="538">
        <f>'Information Input'!$H$33</f>
        <v>43466</v>
      </c>
      <c r="G3258" s="538">
        <f>'Information Input'!$H$34</f>
        <v>43555</v>
      </c>
      <c r="H3258" s="538">
        <f>'Information Input'!$H$35</f>
        <v>43555</v>
      </c>
      <c r="I3258" s="537" t="str">
        <f>'Information Input'!$J$22</f>
        <v>Quarterly</v>
      </c>
      <c r="J3258" s="538">
        <f>'Information Input'!$H$30</f>
        <v>43555</v>
      </c>
      <c r="K3258" s="537">
        <f>'Information Input'!$J$18</f>
        <v>2019</v>
      </c>
      <c r="L3258" s="579" t="s">
        <v>92</v>
      </c>
      <c r="M3258" s="540" t="s">
        <v>93</v>
      </c>
      <c r="N3258" s="541" t="s">
        <v>91</v>
      </c>
      <c r="O3258" s="542" t="s">
        <v>676</v>
      </c>
      <c r="P3258" s="537">
        <v>53</v>
      </c>
      <c r="Q3258" s="541" t="s">
        <v>195</v>
      </c>
      <c r="R3258" s="541" t="s">
        <v>677</v>
      </c>
      <c r="S3258" s="543">
        <f>'Report 1'!$L$18</f>
        <v>0</v>
      </c>
      <c r="T3258" s="544">
        <f>'Report 1'!$L$73</f>
        <v>0</v>
      </c>
      <c r="U3258" s="545">
        <f>'Report 1'!$L$159</f>
        <v>0</v>
      </c>
    </row>
    <row r="3259" spans="2:21">
      <c r="B3259" s="535" t="s">
        <v>669</v>
      </c>
      <c r="C3259" s="536">
        <v>1</v>
      </c>
      <c r="D3259" s="537" t="str">
        <f>'Information Input'!$M$14</f>
        <v xml:space="preserve">      -      </v>
      </c>
      <c r="E3259" s="537" t="s">
        <v>139</v>
      </c>
      <c r="F3259" s="538">
        <f>'Information Input'!$H$33</f>
        <v>43466</v>
      </c>
      <c r="G3259" s="538">
        <f>'Information Input'!$H$34</f>
        <v>43555</v>
      </c>
      <c r="H3259" s="538">
        <f>'Information Input'!$H$35</f>
        <v>43555</v>
      </c>
      <c r="I3259" s="537" t="str">
        <f>'Information Input'!$J$22</f>
        <v>Quarterly</v>
      </c>
      <c r="J3259" s="538">
        <f>'Information Input'!$H$30</f>
        <v>43555</v>
      </c>
      <c r="K3259" s="537">
        <f>'Information Input'!$J$18</f>
        <v>2019</v>
      </c>
      <c r="L3259" s="579" t="s">
        <v>92</v>
      </c>
      <c r="M3259" s="540" t="s">
        <v>93</v>
      </c>
      <c r="N3259" s="541" t="s">
        <v>91</v>
      </c>
      <c r="O3259" s="542" t="s">
        <v>676</v>
      </c>
      <c r="P3259" s="537">
        <v>54</v>
      </c>
      <c r="Q3259" s="541" t="s">
        <v>196</v>
      </c>
      <c r="R3259" s="541" t="s">
        <v>677</v>
      </c>
      <c r="S3259" s="543">
        <f>'Report 1'!$L$18</f>
        <v>0</v>
      </c>
      <c r="T3259" s="544">
        <f>'Report 1'!$L$74</f>
        <v>0</v>
      </c>
      <c r="U3259" s="545">
        <f>'Report 1'!$L$160</f>
        <v>0</v>
      </c>
    </row>
    <row r="3260" spans="2:21">
      <c r="B3260" s="535" t="s">
        <v>669</v>
      </c>
      <c r="C3260" s="536">
        <v>1</v>
      </c>
      <c r="D3260" s="537" t="str">
        <f>'Information Input'!$M$14</f>
        <v xml:space="preserve">      -      </v>
      </c>
      <c r="E3260" s="537" t="s">
        <v>139</v>
      </c>
      <c r="F3260" s="538">
        <f>'Information Input'!$H$33</f>
        <v>43466</v>
      </c>
      <c r="G3260" s="538">
        <f>'Information Input'!$H$34</f>
        <v>43555</v>
      </c>
      <c r="H3260" s="538">
        <f>'Information Input'!$H$35</f>
        <v>43555</v>
      </c>
      <c r="I3260" s="537" t="str">
        <f>'Information Input'!$J$22</f>
        <v>Quarterly</v>
      </c>
      <c r="J3260" s="538">
        <f>'Information Input'!$H$30</f>
        <v>43555</v>
      </c>
      <c r="K3260" s="537">
        <f>'Information Input'!$J$18</f>
        <v>2019</v>
      </c>
      <c r="L3260" s="579" t="s">
        <v>92</v>
      </c>
      <c r="M3260" s="540" t="s">
        <v>93</v>
      </c>
      <c r="N3260" s="541" t="s">
        <v>91</v>
      </c>
      <c r="O3260" s="542" t="s">
        <v>676</v>
      </c>
      <c r="P3260" s="537">
        <v>55</v>
      </c>
      <c r="Q3260" s="541" t="s">
        <v>197</v>
      </c>
      <c r="R3260" s="541" t="s">
        <v>677</v>
      </c>
      <c r="S3260" s="543">
        <f>'Report 1'!$L$18</f>
        <v>0</v>
      </c>
      <c r="T3260" s="544">
        <f>'Report 1'!$L$75</f>
        <v>0</v>
      </c>
      <c r="U3260" s="545">
        <f>'Report 1'!$L$161</f>
        <v>0</v>
      </c>
    </row>
    <row r="3261" spans="2:21">
      <c r="B3261" s="535" t="s">
        <v>669</v>
      </c>
      <c r="C3261" s="536">
        <v>1</v>
      </c>
      <c r="D3261" s="537" t="str">
        <f>'Information Input'!$M$14</f>
        <v xml:space="preserve">      -      </v>
      </c>
      <c r="E3261" s="537" t="s">
        <v>139</v>
      </c>
      <c r="F3261" s="538">
        <f>'Information Input'!$H$33</f>
        <v>43466</v>
      </c>
      <c r="G3261" s="538">
        <f>'Information Input'!$H$34</f>
        <v>43555</v>
      </c>
      <c r="H3261" s="538">
        <f>'Information Input'!$H$35</f>
        <v>43555</v>
      </c>
      <c r="I3261" s="537" t="str">
        <f>'Information Input'!$J$22</f>
        <v>Quarterly</v>
      </c>
      <c r="J3261" s="538">
        <f>'Information Input'!$H$30</f>
        <v>43555</v>
      </c>
      <c r="K3261" s="537">
        <f>'Information Input'!$J$18</f>
        <v>2019</v>
      </c>
      <c r="L3261" s="579" t="s">
        <v>92</v>
      </c>
      <c r="M3261" s="540" t="s">
        <v>93</v>
      </c>
      <c r="N3261" s="541" t="s">
        <v>91</v>
      </c>
      <c r="O3261" s="542" t="s">
        <v>676</v>
      </c>
      <c r="P3261" s="537">
        <v>56</v>
      </c>
      <c r="Q3261" s="541" t="s">
        <v>198</v>
      </c>
      <c r="R3261" s="541" t="s">
        <v>239</v>
      </c>
      <c r="S3261" s="543">
        <f>'Report 1'!$L$18</f>
        <v>0</v>
      </c>
      <c r="T3261" s="544">
        <f>'Report 1'!$L$76</f>
        <v>0</v>
      </c>
      <c r="U3261" s="545">
        <f>'Report 1'!$L$162</f>
        <v>0</v>
      </c>
    </row>
    <row r="3262" spans="2:21">
      <c r="B3262" s="535" t="s">
        <v>669</v>
      </c>
      <c r="C3262" s="536">
        <v>1</v>
      </c>
      <c r="D3262" s="537" t="str">
        <f>'Information Input'!$M$14</f>
        <v xml:space="preserve">      -      </v>
      </c>
      <c r="E3262" s="537" t="s">
        <v>139</v>
      </c>
      <c r="F3262" s="538">
        <f>'Information Input'!$H$33</f>
        <v>43466</v>
      </c>
      <c r="G3262" s="538">
        <f>'Information Input'!$H$34</f>
        <v>43555</v>
      </c>
      <c r="H3262" s="538">
        <f>'Information Input'!$H$35</f>
        <v>43555</v>
      </c>
      <c r="I3262" s="537" t="str">
        <f>'Information Input'!$J$22</f>
        <v>Quarterly</v>
      </c>
      <c r="J3262" s="538">
        <f>'Information Input'!$H$30</f>
        <v>43555</v>
      </c>
      <c r="K3262" s="537">
        <f>'Information Input'!$J$18</f>
        <v>2019</v>
      </c>
      <c r="L3262" s="579" t="s">
        <v>92</v>
      </c>
      <c r="M3262" s="540" t="s">
        <v>93</v>
      </c>
      <c r="N3262" s="541" t="s">
        <v>91</v>
      </c>
      <c r="O3262" s="542" t="s">
        <v>674</v>
      </c>
      <c r="P3262" s="537">
        <v>57</v>
      </c>
      <c r="Q3262" s="541" t="s">
        <v>199</v>
      </c>
      <c r="R3262" s="542" t="s">
        <v>239</v>
      </c>
      <c r="S3262" s="543">
        <f>'Report 1'!$L$18</f>
        <v>0</v>
      </c>
      <c r="T3262" s="544">
        <f>'Report 1'!$L$77</f>
        <v>0</v>
      </c>
      <c r="U3262" s="545">
        <f>'Report 1'!$L$163</f>
        <v>0</v>
      </c>
    </row>
    <row r="3263" spans="2:21">
      <c r="B3263" s="535" t="s">
        <v>669</v>
      </c>
      <c r="C3263" s="536">
        <v>1</v>
      </c>
      <c r="D3263" s="537" t="str">
        <f>'Information Input'!$M$14</f>
        <v xml:space="preserve">      -      </v>
      </c>
      <c r="E3263" s="537" t="s">
        <v>139</v>
      </c>
      <c r="F3263" s="538">
        <f>'Information Input'!$H$33</f>
        <v>43466</v>
      </c>
      <c r="G3263" s="538">
        <f>'Information Input'!$H$34</f>
        <v>43555</v>
      </c>
      <c r="H3263" s="538">
        <f>'Information Input'!$H$35</f>
        <v>43555</v>
      </c>
      <c r="I3263" s="537" t="str">
        <f>'Information Input'!$J$22</f>
        <v>Quarterly</v>
      </c>
      <c r="J3263" s="538">
        <f>'Information Input'!$H$30</f>
        <v>43555</v>
      </c>
      <c r="K3263" s="537">
        <f>'Information Input'!$J$18</f>
        <v>2019</v>
      </c>
      <c r="L3263" s="579" t="s">
        <v>92</v>
      </c>
      <c r="M3263" s="540" t="s">
        <v>93</v>
      </c>
      <c r="N3263" s="541" t="s">
        <v>91</v>
      </c>
      <c r="O3263" s="542" t="s">
        <v>678</v>
      </c>
      <c r="P3263" s="537">
        <v>58</v>
      </c>
      <c r="Q3263" s="541" t="s">
        <v>201</v>
      </c>
      <c r="R3263" s="542" t="s">
        <v>239</v>
      </c>
      <c r="S3263" s="543">
        <f>'Report 1'!$L$18</f>
        <v>0</v>
      </c>
      <c r="T3263" s="544">
        <f>'Report 1'!$L$79</f>
        <v>0</v>
      </c>
      <c r="U3263" s="545">
        <f>'Report 1'!$L$165</f>
        <v>0</v>
      </c>
    </row>
    <row r="3264" spans="2:21">
      <c r="B3264" s="535" t="s">
        <v>669</v>
      </c>
      <c r="C3264" s="536">
        <v>1</v>
      </c>
      <c r="D3264" s="537" t="str">
        <f>'Information Input'!$M$14</f>
        <v xml:space="preserve">      -      </v>
      </c>
      <c r="E3264" s="537" t="s">
        <v>139</v>
      </c>
      <c r="F3264" s="538">
        <f>'Information Input'!$H$33</f>
        <v>43466</v>
      </c>
      <c r="G3264" s="538">
        <f>'Information Input'!$H$34</f>
        <v>43555</v>
      </c>
      <c r="H3264" s="538">
        <f>'Information Input'!$H$35</f>
        <v>43555</v>
      </c>
      <c r="I3264" s="537" t="str">
        <f>'Information Input'!$J$22</f>
        <v>Quarterly</v>
      </c>
      <c r="J3264" s="538">
        <f>'Information Input'!$H$30</f>
        <v>43555</v>
      </c>
      <c r="K3264" s="537">
        <f>'Information Input'!$J$18</f>
        <v>2019</v>
      </c>
      <c r="L3264" s="579" t="s">
        <v>92</v>
      </c>
      <c r="M3264" s="540" t="s">
        <v>93</v>
      </c>
      <c r="N3264" s="541" t="s">
        <v>91</v>
      </c>
      <c r="O3264" s="542" t="s">
        <v>678</v>
      </c>
      <c r="P3264" s="537">
        <v>59</v>
      </c>
      <c r="Q3264" s="541" t="s">
        <v>202</v>
      </c>
      <c r="R3264" s="542" t="s">
        <v>239</v>
      </c>
      <c r="S3264" s="543">
        <f>'Report 1'!$L$18</f>
        <v>0</v>
      </c>
      <c r="T3264" s="544">
        <f>'Report 1'!$L$80</f>
        <v>0</v>
      </c>
      <c r="U3264" s="545">
        <f>'Report 1'!$L$166</f>
        <v>0</v>
      </c>
    </row>
    <row r="3265" spans="2:21">
      <c r="B3265" s="535" t="s">
        <v>669</v>
      </c>
      <c r="C3265" s="536">
        <v>1</v>
      </c>
      <c r="D3265" s="537" t="str">
        <f>'Information Input'!$M$14</f>
        <v xml:space="preserve">      -      </v>
      </c>
      <c r="E3265" s="537" t="s">
        <v>139</v>
      </c>
      <c r="F3265" s="538">
        <f>'Information Input'!$H$33</f>
        <v>43466</v>
      </c>
      <c r="G3265" s="538">
        <f>'Information Input'!$H$34</f>
        <v>43555</v>
      </c>
      <c r="H3265" s="538">
        <f>'Information Input'!$H$35</f>
        <v>43555</v>
      </c>
      <c r="I3265" s="537" t="str">
        <f>'Information Input'!$J$22</f>
        <v>Quarterly</v>
      </c>
      <c r="J3265" s="538">
        <f>'Information Input'!$H$30</f>
        <v>43555</v>
      </c>
      <c r="K3265" s="537">
        <f>'Information Input'!$J$18</f>
        <v>2019</v>
      </c>
      <c r="L3265" s="579" t="s">
        <v>92</v>
      </c>
      <c r="M3265" s="540" t="s">
        <v>93</v>
      </c>
      <c r="N3265" s="541" t="s">
        <v>91</v>
      </c>
      <c r="O3265" s="542" t="s">
        <v>678</v>
      </c>
      <c r="P3265" s="537">
        <v>60</v>
      </c>
      <c r="Q3265" s="541" t="s">
        <v>203</v>
      </c>
      <c r="R3265" s="541" t="s">
        <v>239</v>
      </c>
      <c r="S3265" s="543">
        <f>'Report 1'!$L$18</f>
        <v>0</v>
      </c>
      <c r="T3265" s="544">
        <f>'Report 1'!$L$81</f>
        <v>0</v>
      </c>
      <c r="U3265" s="545">
        <f>'Report 1'!$L$167</f>
        <v>0</v>
      </c>
    </row>
    <row r="3266" spans="2:21">
      <c r="B3266" s="535" t="s">
        <v>669</v>
      </c>
      <c r="C3266" s="536">
        <v>1</v>
      </c>
      <c r="D3266" s="537" t="str">
        <f>'Information Input'!$M$14</f>
        <v xml:space="preserve">      -      </v>
      </c>
      <c r="E3266" s="537" t="s">
        <v>139</v>
      </c>
      <c r="F3266" s="538">
        <f>'Information Input'!$H$33</f>
        <v>43466</v>
      </c>
      <c r="G3266" s="538">
        <f>'Information Input'!$H$34</f>
        <v>43555</v>
      </c>
      <c r="H3266" s="538">
        <f>'Information Input'!$H$35</f>
        <v>43555</v>
      </c>
      <c r="I3266" s="537" t="str">
        <f>'Information Input'!$J$22</f>
        <v>Quarterly</v>
      </c>
      <c r="J3266" s="538">
        <f>'Information Input'!$H$30</f>
        <v>43555</v>
      </c>
      <c r="K3266" s="537">
        <f>'Information Input'!$J$18</f>
        <v>2019</v>
      </c>
      <c r="L3266" s="579" t="s">
        <v>92</v>
      </c>
      <c r="M3266" s="540" t="s">
        <v>93</v>
      </c>
      <c r="N3266" s="541" t="s">
        <v>91</v>
      </c>
      <c r="O3266" s="542" t="s">
        <v>678</v>
      </c>
      <c r="P3266" s="537">
        <v>61</v>
      </c>
      <c r="Q3266" s="541" t="s">
        <v>204</v>
      </c>
      <c r="R3266" s="541" t="s">
        <v>239</v>
      </c>
      <c r="S3266" s="543">
        <f>'Report 1'!$L$18</f>
        <v>0</v>
      </c>
      <c r="T3266" s="544">
        <f>'Report 1'!$L$82</f>
        <v>0</v>
      </c>
      <c r="U3266" s="545">
        <f>'Report 1'!$L$168</f>
        <v>0</v>
      </c>
    </row>
    <row r="3267" spans="2:21">
      <c r="B3267" s="535" t="s">
        <v>669</v>
      </c>
      <c r="C3267" s="536">
        <v>1</v>
      </c>
      <c r="D3267" s="537" t="str">
        <f>'Information Input'!$M$14</f>
        <v xml:space="preserve">      -      </v>
      </c>
      <c r="E3267" s="537" t="s">
        <v>139</v>
      </c>
      <c r="F3267" s="538">
        <f>'Information Input'!$H$33</f>
        <v>43466</v>
      </c>
      <c r="G3267" s="538">
        <f>'Information Input'!$H$34</f>
        <v>43555</v>
      </c>
      <c r="H3267" s="538">
        <f>'Information Input'!$H$35</f>
        <v>43555</v>
      </c>
      <c r="I3267" s="537" t="str">
        <f>'Information Input'!$J$22</f>
        <v>Quarterly</v>
      </c>
      <c r="J3267" s="538">
        <f>'Information Input'!$H$30</f>
        <v>43555</v>
      </c>
      <c r="K3267" s="537">
        <f>'Information Input'!$J$18</f>
        <v>2019</v>
      </c>
      <c r="L3267" s="579" t="s">
        <v>92</v>
      </c>
      <c r="M3267" s="540" t="s">
        <v>93</v>
      </c>
      <c r="N3267" s="541" t="s">
        <v>91</v>
      </c>
      <c r="O3267" s="542" t="s">
        <v>678</v>
      </c>
      <c r="P3267" s="537">
        <v>62</v>
      </c>
      <c r="Q3267" s="541" t="s">
        <v>204</v>
      </c>
      <c r="R3267" s="541" t="s">
        <v>239</v>
      </c>
      <c r="S3267" s="543">
        <f>'Report 1'!$L$18</f>
        <v>0</v>
      </c>
      <c r="T3267" s="544">
        <f>'Report 1'!$L$83</f>
        <v>0</v>
      </c>
      <c r="U3267" s="545">
        <f>'Report 1'!$L$169</f>
        <v>0</v>
      </c>
    </row>
    <row r="3268" spans="2:21">
      <c r="B3268" s="535" t="s">
        <v>669</v>
      </c>
      <c r="C3268" s="536">
        <v>1</v>
      </c>
      <c r="D3268" s="537" t="str">
        <f>'Information Input'!$M$14</f>
        <v xml:space="preserve">      -      </v>
      </c>
      <c r="E3268" s="537" t="s">
        <v>139</v>
      </c>
      <c r="F3268" s="538">
        <f>'Information Input'!$H$33</f>
        <v>43466</v>
      </c>
      <c r="G3268" s="538">
        <f>'Information Input'!$H$34</f>
        <v>43555</v>
      </c>
      <c r="H3268" s="538">
        <f>'Information Input'!$H$35</f>
        <v>43555</v>
      </c>
      <c r="I3268" s="537" t="str">
        <f>'Information Input'!$J$22</f>
        <v>Quarterly</v>
      </c>
      <c r="J3268" s="538">
        <f>'Information Input'!$H$30</f>
        <v>43555</v>
      </c>
      <c r="K3268" s="537">
        <f>'Information Input'!$J$18</f>
        <v>2019</v>
      </c>
      <c r="L3268" s="579" t="s">
        <v>92</v>
      </c>
      <c r="M3268" s="540" t="s">
        <v>93</v>
      </c>
      <c r="N3268" s="541" t="s">
        <v>91</v>
      </c>
      <c r="O3268" s="542" t="s">
        <v>674</v>
      </c>
      <c r="P3268" s="537">
        <v>63</v>
      </c>
      <c r="Q3268" s="541" t="s">
        <v>205</v>
      </c>
      <c r="R3268" s="541" t="s">
        <v>239</v>
      </c>
      <c r="S3268" s="543">
        <f>'Report 1'!$L$18</f>
        <v>0</v>
      </c>
      <c r="T3268" s="544">
        <f>'Report 1'!$L$84</f>
        <v>0</v>
      </c>
      <c r="U3268" s="545">
        <f>'Report 1'!$L$170</f>
        <v>0</v>
      </c>
    </row>
    <row r="3269" spans="2:21">
      <c r="B3269" s="535" t="s">
        <v>669</v>
      </c>
      <c r="C3269" s="536">
        <v>1</v>
      </c>
      <c r="D3269" s="537" t="str">
        <f>'Information Input'!$M$14</f>
        <v xml:space="preserve">      -      </v>
      </c>
      <c r="E3269" s="537" t="s">
        <v>139</v>
      </c>
      <c r="F3269" s="538">
        <f>'Information Input'!$H$33</f>
        <v>43466</v>
      </c>
      <c r="G3269" s="538">
        <f>'Information Input'!$H$34</f>
        <v>43555</v>
      </c>
      <c r="H3269" s="538">
        <f>'Information Input'!$H$35</f>
        <v>43555</v>
      </c>
      <c r="I3269" s="537" t="str">
        <f>'Information Input'!$J$22</f>
        <v>Quarterly</v>
      </c>
      <c r="J3269" s="538">
        <f>'Information Input'!$H$30</f>
        <v>43555</v>
      </c>
      <c r="K3269" s="537">
        <f>'Information Input'!$J$18</f>
        <v>2019</v>
      </c>
      <c r="L3269" s="579" t="s">
        <v>92</v>
      </c>
      <c r="M3269" s="540" t="s">
        <v>93</v>
      </c>
      <c r="N3269" s="541" t="s">
        <v>91</v>
      </c>
      <c r="O3269" s="542" t="s">
        <v>674</v>
      </c>
      <c r="P3269" s="537">
        <v>64</v>
      </c>
      <c r="Q3269" s="541" t="s">
        <v>206</v>
      </c>
      <c r="R3269" s="541" t="s">
        <v>239</v>
      </c>
      <c r="S3269" s="543">
        <f>'Report 1'!$L$18</f>
        <v>0</v>
      </c>
      <c r="T3269" s="544">
        <f>'Report 1'!$L$85</f>
        <v>0</v>
      </c>
      <c r="U3269" s="545">
        <f>'Report 1'!$L$171</f>
        <v>0</v>
      </c>
    </row>
    <row r="3270" spans="2:21">
      <c r="B3270" s="535" t="s">
        <v>669</v>
      </c>
      <c r="C3270" s="536">
        <v>1</v>
      </c>
      <c r="D3270" s="537" t="str">
        <f>'Information Input'!$M$14</f>
        <v xml:space="preserve">      -      </v>
      </c>
      <c r="E3270" s="537" t="s">
        <v>139</v>
      </c>
      <c r="F3270" s="538">
        <f>'Information Input'!$H$33</f>
        <v>43466</v>
      </c>
      <c r="G3270" s="538">
        <f>'Information Input'!$H$34</f>
        <v>43555</v>
      </c>
      <c r="H3270" s="538">
        <f>'Information Input'!$H$35</f>
        <v>43555</v>
      </c>
      <c r="I3270" s="537" t="str">
        <f>'Information Input'!$J$22</f>
        <v>Quarterly</v>
      </c>
      <c r="J3270" s="538">
        <f>'Information Input'!$H$30</f>
        <v>43555</v>
      </c>
      <c r="K3270" s="537">
        <f>'Information Input'!$J$18</f>
        <v>2019</v>
      </c>
      <c r="L3270" s="579" t="s">
        <v>92</v>
      </c>
      <c r="M3270" s="540" t="s">
        <v>93</v>
      </c>
      <c r="N3270" s="541" t="s">
        <v>91</v>
      </c>
      <c r="O3270" s="542" t="s">
        <v>674</v>
      </c>
      <c r="P3270" s="537">
        <v>65</v>
      </c>
      <c r="Q3270" s="541" t="s">
        <v>207</v>
      </c>
      <c r="R3270" s="541" t="s">
        <v>239</v>
      </c>
      <c r="S3270" s="543">
        <f>'Report 1'!$L$18</f>
        <v>0</v>
      </c>
      <c r="T3270" s="544">
        <f>'Report 1'!$L$86</f>
        <v>0</v>
      </c>
      <c r="U3270" s="545">
        <f>'Report 1'!$L$172</f>
        <v>0</v>
      </c>
    </row>
    <row r="3271" spans="2:21">
      <c r="B3271" s="535" t="s">
        <v>669</v>
      </c>
      <c r="C3271" s="536">
        <v>1</v>
      </c>
      <c r="D3271" s="537" t="str">
        <f>'Information Input'!$M$14</f>
        <v xml:space="preserve">      -      </v>
      </c>
      <c r="E3271" s="537" t="s">
        <v>139</v>
      </c>
      <c r="F3271" s="538">
        <f>'Information Input'!$H$33</f>
        <v>43466</v>
      </c>
      <c r="G3271" s="538">
        <f>'Information Input'!$H$34</f>
        <v>43555</v>
      </c>
      <c r="H3271" s="538">
        <f>'Information Input'!$H$35</f>
        <v>43555</v>
      </c>
      <c r="I3271" s="537" t="str">
        <f>'Information Input'!$J$22</f>
        <v>Quarterly</v>
      </c>
      <c r="J3271" s="538">
        <f>'Information Input'!$H$30</f>
        <v>43555</v>
      </c>
      <c r="K3271" s="537">
        <f>'Information Input'!$J$18</f>
        <v>2019</v>
      </c>
      <c r="L3271" s="579" t="s">
        <v>92</v>
      </c>
      <c r="M3271" s="540" t="s">
        <v>93</v>
      </c>
      <c r="N3271" s="541" t="s">
        <v>91</v>
      </c>
      <c r="O3271" s="542" t="s">
        <v>679</v>
      </c>
      <c r="P3271" s="537">
        <v>66</v>
      </c>
      <c r="Q3271" s="541" t="s">
        <v>208</v>
      </c>
      <c r="R3271" s="541" t="s">
        <v>239</v>
      </c>
      <c r="S3271" s="543">
        <f>'Report 1'!$L$18</f>
        <v>0</v>
      </c>
      <c r="T3271" s="544">
        <f>'Report 1'!$L$87</f>
        <v>0</v>
      </c>
      <c r="U3271" s="545">
        <f>'Report 1'!$L$173</f>
        <v>0</v>
      </c>
    </row>
    <row r="3272" spans="2:21">
      <c r="B3272" s="535" t="s">
        <v>669</v>
      </c>
      <c r="C3272" s="536">
        <v>1</v>
      </c>
      <c r="D3272" s="537" t="str">
        <f>'Information Input'!$M$14</f>
        <v xml:space="preserve">      -      </v>
      </c>
      <c r="E3272" s="537" t="s">
        <v>139</v>
      </c>
      <c r="F3272" s="538">
        <f>'Information Input'!$H$33</f>
        <v>43466</v>
      </c>
      <c r="G3272" s="538">
        <f>'Information Input'!$H$34</f>
        <v>43555</v>
      </c>
      <c r="H3272" s="538">
        <f>'Information Input'!$H$35</f>
        <v>43555</v>
      </c>
      <c r="I3272" s="537" t="str">
        <f>'Information Input'!$J$22</f>
        <v>Quarterly</v>
      </c>
      <c r="J3272" s="538">
        <f>'Information Input'!$H$30</f>
        <v>43555</v>
      </c>
      <c r="K3272" s="537">
        <f>'Information Input'!$J$18</f>
        <v>2019</v>
      </c>
      <c r="L3272" s="579" t="s">
        <v>92</v>
      </c>
      <c r="M3272" s="540" t="s">
        <v>93</v>
      </c>
      <c r="N3272" s="541" t="s">
        <v>91</v>
      </c>
      <c r="O3272" s="542" t="s">
        <v>679</v>
      </c>
      <c r="P3272" s="537">
        <v>67</v>
      </c>
      <c r="Q3272" s="541" t="s">
        <v>209</v>
      </c>
      <c r="R3272" s="541" t="s">
        <v>239</v>
      </c>
      <c r="S3272" s="543">
        <f>'Report 1'!$L$18</f>
        <v>0</v>
      </c>
      <c r="T3272" s="544">
        <f>'Report 1'!$L$88</f>
        <v>0</v>
      </c>
      <c r="U3272" s="545">
        <f>'Report 1'!$L$174</f>
        <v>0</v>
      </c>
    </row>
    <row r="3273" spans="2:21">
      <c r="B3273" s="535" t="s">
        <v>669</v>
      </c>
      <c r="C3273" s="536">
        <v>1</v>
      </c>
      <c r="D3273" s="537" t="str">
        <f>'Information Input'!$M$14</f>
        <v xml:space="preserve">      -      </v>
      </c>
      <c r="E3273" s="537" t="s">
        <v>139</v>
      </c>
      <c r="F3273" s="538">
        <f>'Information Input'!$H$33</f>
        <v>43466</v>
      </c>
      <c r="G3273" s="538">
        <f>'Information Input'!$H$34</f>
        <v>43555</v>
      </c>
      <c r="H3273" s="538">
        <f>'Information Input'!$H$35</f>
        <v>43555</v>
      </c>
      <c r="I3273" s="537" t="str">
        <f>'Information Input'!$J$22</f>
        <v>Quarterly</v>
      </c>
      <c r="J3273" s="538">
        <f>'Information Input'!$H$30</f>
        <v>43555</v>
      </c>
      <c r="K3273" s="537">
        <f>'Information Input'!$J$18</f>
        <v>2019</v>
      </c>
      <c r="L3273" s="579" t="s">
        <v>92</v>
      </c>
      <c r="M3273" s="540" t="s">
        <v>93</v>
      </c>
      <c r="N3273" s="541" t="s">
        <v>91</v>
      </c>
      <c r="O3273" s="542" t="s">
        <v>679</v>
      </c>
      <c r="P3273" s="537">
        <v>68</v>
      </c>
      <c r="Q3273" s="541" t="s">
        <v>210</v>
      </c>
      <c r="R3273" s="541" t="s">
        <v>239</v>
      </c>
      <c r="S3273" s="543">
        <f>'Report 1'!$L$18</f>
        <v>0</v>
      </c>
      <c r="T3273" s="544">
        <f>'Report 1'!$L$89</f>
        <v>0</v>
      </c>
      <c r="U3273" s="545">
        <f>'Report 1'!$L$175</f>
        <v>0</v>
      </c>
    </row>
    <row r="3274" spans="2:21">
      <c r="B3274" s="535" t="s">
        <v>669</v>
      </c>
      <c r="C3274" s="536">
        <v>1</v>
      </c>
      <c r="D3274" s="537" t="str">
        <f>'Information Input'!$M$14</f>
        <v xml:space="preserve">      -      </v>
      </c>
      <c r="E3274" s="537" t="s">
        <v>139</v>
      </c>
      <c r="F3274" s="538">
        <f>'Information Input'!$H$33</f>
        <v>43466</v>
      </c>
      <c r="G3274" s="538">
        <f>'Information Input'!$H$34</f>
        <v>43555</v>
      </c>
      <c r="H3274" s="538">
        <f>'Information Input'!$H$35</f>
        <v>43555</v>
      </c>
      <c r="I3274" s="537" t="str">
        <f>'Information Input'!$J$22</f>
        <v>Quarterly</v>
      </c>
      <c r="J3274" s="538">
        <f>'Information Input'!$H$30</f>
        <v>43555</v>
      </c>
      <c r="K3274" s="537">
        <f>'Information Input'!$J$18</f>
        <v>2019</v>
      </c>
      <c r="L3274" s="579" t="s">
        <v>92</v>
      </c>
      <c r="M3274" s="540" t="s">
        <v>93</v>
      </c>
      <c r="N3274" s="541" t="s">
        <v>91</v>
      </c>
      <c r="O3274" s="542" t="s">
        <v>679</v>
      </c>
      <c r="P3274" s="537">
        <v>69</v>
      </c>
      <c r="Q3274" s="541" t="s">
        <v>211</v>
      </c>
      <c r="R3274" s="541" t="s">
        <v>239</v>
      </c>
      <c r="S3274" s="543">
        <f>'Report 1'!$L$18</f>
        <v>0</v>
      </c>
      <c r="T3274" s="544">
        <f>'Report 1'!$L$90</f>
        <v>0</v>
      </c>
      <c r="U3274" s="545">
        <f>'Report 1'!$L$176</f>
        <v>0</v>
      </c>
    </row>
    <row r="3275" spans="2:21">
      <c r="B3275" s="535" t="s">
        <v>669</v>
      </c>
      <c r="C3275" s="536">
        <v>1</v>
      </c>
      <c r="D3275" s="537" t="str">
        <f>'Information Input'!$M$14</f>
        <v xml:space="preserve">      -      </v>
      </c>
      <c r="E3275" s="537" t="s">
        <v>139</v>
      </c>
      <c r="F3275" s="538">
        <f>'Information Input'!$H$33</f>
        <v>43466</v>
      </c>
      <c r="G3275" s="538">
        <f>'Information Input'!$H$34</f>
        <v>43555</v>
      </c>
      <c r="H3275" s="538">
        <f>'Information Input'!$H$35</f>
        <v>43555</v>
      </c>
      <c r="I3275" s="537" t="str">
        <f>'Information Input'!$J$22</f>
        <v>Quarterly</v>
      </c>
      <c r="J3275" s="538">
        <f>'Information Input'!$H$30</f>
        <v>43555</v>
      </c>
      <c r="K3275" s="537">
        <f>'Information Input'!$J$18</f>
        <v>2019</v>
      </c>
      <c r="L3275" s="579" t="s">
        <v>92</v>
      </c>
      <c r="M3275" s="540" t="s">
        <v>93</v>
      </c>
      <c r="N3275" s="541" t="s">
        <v>91</v>
      </c>
      <c r="O3275" s="542" t="s">
        <v>680</v>
      </c>
      <c r="P3275" s="537">
        <v>70</v>
      </c>
      <c r="Q3275" s="541" t="s">
        <v>212</v>
      </c>
      <c r="R3275" s="541" t="s">
        <v>239</v>
      </c>
      <c r="S3275" s="543">
        <f>'Report 1'!$L$18</f>
        <v>0</v>
      </c>
      <c r="T3275" s="544">
        <f>'Report 1'!$L$91</f>
        <v>0</v>
      </c>
      <c r="U3275" s="545">
        <f>'Report 1'!$L$177</f>
        <v>0</v>
      </c>
    </row>
    <row r="3276" spans="2:21">
      <c r="B3276" s="535" t="s">
        <v>669</v>
      </c>
      <c r="C3276" s="536">
        <v>1</v>
      </c>
      <c r="D3276" s="537" t="str">
        <f>'Information Input'!$M$14</f>
        <v xml:space="preserve">      -      </v>
      </c>
      <c r="E3276" s="537" t="s">
        <v>139</v>
      </c>
      <c r="F3276" s="538">
        <f>'Information Input'!$H$33</f>
        <v>43466</v>
      </c>
      <c r="G3276" s="538">
        <f>'Information Input'!$H$34</f>
        <v>43555</v>
      </c>
      <c r="H3276" s="538">
        <f>'Information Input'!$H$35</f>
        <v>43555</v>
      </c>
      <c r="I3276" s="537" t="str">
        <f>'Information Input'!$J$22</f>
        <v>Quarterly</v>
      </c>
      <c r="J3276" s="538">
        <f>'Information Input'!$H$30</f>
        <v>43555</v>
      </c>
      <c r="K3276" s="537">
        <f>'Information Input'!$J$18</f>
        <v>2019</v>
      </c>
      <c r="L3276" s="579" t="s">
        <v>92</v>
      </c>
      <c r="M3276" s="540" t="s">
        <v>93</v>
      </c>
      <c r="N3276" s="541" t="s">
        <v>91</v>
      </c>
      <c r="O3276" s="542" t="s">
        <v>680</v>
      </c>
      <c r="P3276" s="537">
        <v>71</v>
      </c>
      <c r="Q3276" s="541" t="s">
        <v>213</v>
      </c>
      <c r="R3276" s="541" t="s">
        <v>239</v>
      </c>
      <c r="S3276" s="543">
        <f>'Report 1'!$L$18</f>
        <v>0</v>
      </c>
      <c r="T3276" s="544">
        <f>'Report 1'!$L$92</f>
        <v>0</v>
      </c>
      <c r="U3276" s="545">
        <f>'Report 1'!$L$178</f>
        <v>0</v>
      </c>
    </row>
    <row r="3277" spans="2:21">
      <c r="B3277" s="573" t="s">
        <v>669</v>
      </c>
      <c r="C3277" s="574">
        <v>1</v>
      </c>
      <c r="D3277" s="562" t="str">
        <f>'Information Input'!$M$14</f>
        <v xml:space="preserve">      -      </v>
      </c>
      <c r="E3277" s="562" t="s">
        <v>139</v>
      </c>
      <c r="F3277" s="559">
        <f>'Information Input'!$H$33</f>
        <v>43466</v>
      </c>
      <c r="G3277" s="559">
        <f>'Information Input'!$H$34</f>
        <v>43555</v>
      </c>
      <c r="H3277" s="559">
        <f>'Information Input'!$H$35</f>
        <v>43555</v>
      </c>
      <c r="I3277" s="562" t="str">
        <f>'Information Input'!$J$22</f>
        <v>Quarterly</v>
      </c>
      <c r="J3277" s="559">
        <f>'Information Input'!$H$30</f>
        <v>43555</v>
      </c>
      <c r="K3277" s="562">
        <f>'Information Input'!$J$18</f>
        <v>2019</v>
      </c>
      <c r="L3277" s="580" t="s">
        <v>92</v>
      </c>
      <c r="M3277" s="564" t="s">
        <v>93</v>
      </c>
      <c r="N3277" s="561" t="s">
        <v>91</v>
      </c>
      <c r="O3277" s="575" t="s">
        <v>674</v>
      </c>
      <c r="P3277" s="537">
        <v>72</v>
      </c>
      <c r="Q3277" s="541" t="s">
        <v>214</v>
      </c>
      <c r="R3277" s="561" t="s">
        <v>239</v>
      </c>
      <c r="S3277" s="560">
        <f>'Report 1'!$L$18</f>
        <v>0</v>
      </c>
      <c r="T3277" s="568">
        <f>'Report 1'!$L$93</f>
        <v>0</v>
      </c>
      <c r="U3277" s="571">
        <f>'Report 1'!$L$179</f>
        <v>0</v>
      </c>
    </row>
    <row r="3278" spans="2:21">
      <c r="B3278" s="515" t="s">
        <v>669</v>
      </c>
      <c r="C3278" s="516">
        <v>1</v>
      </c>
      <c r="D3278" s="517" t="str">
        <f>'Information Input'!$M$14</f>
        <v xml:space="preserve">      -      </v>
      </c>
      <c r="E3278" s="517" t="s">
        <v>139</v>
      </c>
      <c r="F3278" s="518">
        <f>'Information Input'!$H$33</f>
        <v>43466</v>
      </c>
      <c r="G3278" s="518">
        <f>'Information Input'!$H$34</f>
        <v>43555</v>
      </c>
      <c r="H3278" s="519">
        <f>'Information Input'!$H$35</f>
        <v>43555</v>
      </c>
      <c r="I3278" s="517" t="str">
        <f>'Information Input'!$J$22</f>
        <v>Quarterly</v>
      </c>
      <c r="J3278" s="519">
        <f>'Information Input'!$H$30</f>
        <v>43555</v>
      </c>
      <c r="K3278" s="517">
        <f>'Information Input'!$J$18</f>
        <v>2019</v>
      </c>
      <c r="L3278" s="578" t="s">
        <v>94</v>
      </c>
      <c r="M3278" s="521" t="s">
        <v>95</v>
      </c>
      <c r="N3278" s="522" t="s">
        <v>96</v>
      </c>
      <c r="O3278" s="523" t="s">
        <v>670</v>
      </c>
      <c r="P3278" s="517">
        <v>2</v>
      </c>
      <c r="Q3278" s="522" t="s">
        <v>142</v>
      </c>
      <c r="R3278" s="522" t="s">
        <v>239</v>
      </c>
      <c r="S3278" s="524">
        <f>'Report 1'!$Q$18</f>
        <v>0</v>
      </c>
      <c r="T3278" s="525">
        <f>'Report 1'!$Q$20</f>
        <v>0</v>
      </c>
      <c r="U3278" s="526">
        <f>'Report 1'!$Q$106</f>
        <v>0</v>
      </c>
    </row>
    <row r="3279" spans="2:21">
      <c r="B3279" s="535" t="s">
        <v>669</v>
      </c>
      <c r="C3279" s="536">
        <v>1</v>
      </c>
      <c r="D3279" s="537" t="str">
        <f>'Information Input'!$M$14</f>
        <v xml:space="preserve">      -      </v>
      </c>
      <c r="E3279" s="537" t="s">
        <v>139</v>
      </c>
      <c r="F3279" s="538">
        <f>'Information Input'!$H$33</f>
        <v>43466</v>
      </c>
      <c r="G3279" s="538">
        <f>'Information Input'!$H$34</f>
        <v>43555</v>
      </c>
      <c r="H3279" s="538">
        <f>'Information Input'!$H$35</f>
        <v>43555</v>
      </c>
      <c r="I3279" s="537" t="str">
        <f>'Information Input'!$J$22</f>
        <v>Quarterly</v>
      </c>
      <c r="J3279" s="538">
        <f>'Information Input'!$H$30</f>
        <v>43555</v>
      </c>
      <c r="K3279" s="537">
        <f>'Information Input'!$J$18</f>
        <v>2019</v>
      </c>
      <c r="L3279" s="579" t="s">
        <v>94</v>
      </c>
      <c r="M3279" s="540" t="s">
        <v>95</v>
      </c>
      <c r="N3279" s="541" t="s">
        <v>96</v>
      </c>
      <c r="O3279" s="542" t="s">
        <v>670</v>
      </c>
      <c r="P3279" s="537">
        <v>3</v>
      </c>
      <c r="Q3279" s="541" t="s">
        <v>143</v>
      </c>
      <c r="R3279" s="541" t="s">
        <v>239</v>
      </c>
      <c r="S3279" s="543">
        <f>'Report 1'!$Q$18</f>
        <v>0</v>
      </c>
      <c r="T3279" s="544">
        <f>'Report 1'!$Q$21</f>
        <v>0</v>
      </c>
      <c r="U3279" s="545">
        <f>'Report 1'!$Q$107</f>
        <v>0</v>
      </c>
    </row>
    <row r="3280" spans="2:21">
      <c r="B3280" s="535" t="s">
        <v>669</v>
      </c>
      <c r="C3280" s="536">
        <v>1</v>
      </c>
      <c r="D3280" s="537" t="str">
        <f>'Information Input'!$M$14</f>
        <v xml:space="preserve">      -      </v>
      </c>
      <c r="E3280" s="537" t="s">
        <v>139</v>
      </c>
      <c r="F3280" s="538">
        <f>'Information Input'!$H$33</f>
        <v>43466</v>
      </c>
      <c r="G3280" s="538">
        <f>'Information Input'!$H$34</f>
        <v>43555</v>
      </c>
      <c r="H3280" s="538">
        <f>'Information Input'!$H$35</f>
        <v>43555</v>
      </c>
      <c r="I3280" s="537" t="str">
        <f>'Information Input'!$J$22</f>
        <v>Quarterly</v>
      </c>
      <c r="J3280" s="538">
        <f>'Information Input'!$H$30</f>
        <v>43555</v>
      </c>
      <c r="K3280" s="537">
        <f>'Information Input'!$J$18</f>
        <v>2019</v>
      </c>
      <c r="L3280" s="579" t="s">
        <v>94</v>
      </c>
      <c r="M3280" s="540" t="s">
        <v>95</v>
      </c>
      <c r="N3280" s="541" t="s">
        <v>96</v>
      </c>
      <c r="O3280" s="542" t="s">
        <v>670</v>
      </c>
      <c r="P3280" s="537">
        <v>4</v>
      </c>
      <c r="Q3280" s="541" t="s">
        <v>144</v>
      </c>
      <c r="R3280" s="541" t="s">
        <v>239</v>
      </c>
      <c r="S3280" s="543">
        <f>'Report 1'!$Q$18</f>
        <v>0</v>
      </c>
      <c r="T3280" s="544">
        <f>'Report 1'!$Q$22</f>
        <v>0</v>
      </c>
      <c r="U3280" s="545">
        <f>'Report 1'!$Q$108</f>
        <v>0</v>
      </c>
    </row>
    <row r="3281" spans="2:21">
      <c r="B3281" s="535" t="s">
        <v>669</v>
      </c>
      <c r="C3281" s="536">
        <v>1</v>
      </c>
      <c r="D3281" s="537" t="str">
        <f>'Information Input'!$M$14</f>
        <v xml:space="preserve">      -      </v>
      </c>
      <c r="E3281" s="537" t="s">
        <v>139</v>
      </c>
      <c r="F3281" s="538">
        <f>'Information Input'!$H$33</f>
        <v>43466</v>
      </c>
      <c r="G3281" s="538">
        <f>'Information Input'!$H$34</f>
        <v>43555</v>
      </c>
      <c r="H3281" s="538">
        <f>'Information Input'!$H$35</f>
        <v>43555</v>
      </c>
      <c r="I3281" s="537" t="str">
        <f>'Information Input'!$J$22</f>
        <v>Quarterly</v>
      </c>
      <c r="J3281" s="538">
        <f>'Information Input'!$H$30</f>
        <v>43555</v>
      </c>
      <c r="K3281" s="537">
        <f>'Information Input'!$J$18</f>
        <v>2019</v>
      </c>
      <c r="L3281" s="579" t="s">
        <v>94</v>
      </c>
      <c r="M3281" s="540" t="s">
        <v>95</v>
      </c>
      <c r="N3281" s="541" t="s">
        <v>96</v>
      </c>
      <c r="O3281" s="542" t="s">
        <v>670</v>
      </c>
      <c r="P3281" s="537">
        <v>5</v>
      </c>
      <c r="Q3281" s="541" t="s">
        <v>145</v>
      </c>
      <c r="R3281" s="541" t="s">
        <v>239</v>
      </c>
      <c r="S3281" s="543">
        <f>'Report 1'!$Q$18</f>
        <v>0</v>
      </c>
      <c r="T3281" s="544">
        <f>'Report 1'!$Q$23</f>
        <v>0</v>
      </c>
      <c r="U3281" s="545">
        <f>'Report 1'!$Q$109</f>
        <v>0</v>
      </c>
    </row>
    <row r="3282" spans="2:21">
      <c r="B3282" s="535" t="s">
        <v>669</v>
      </c>
      <c r="C3282" s="536">
        <v>1</v>
      </c>
      <c r="D3282" s="537" t="str">
        <f>'Information Input'!$M$14</f>
        <v xml:space="preserve">      -      </v>
      </c>
      <c r="E3282" s="537" t="s">
        <v>139</v>
      </c>
      <c r="F3282" s="538">
        <f>'Information Input'!$H$33</f>
        <v>43466</v>
      </c>
      <c r="G3282" s="538">
        <f>'Information Input'!$H$34</f>
        <v>43555</v>
      </c>
      <c r="H3282" s="538">
        <f>'Information Input'!$H$35</f>
        <v>43555</v>
      </c>
      <c r="I3282" s="537" t="str">
        <f>'Information Input'!$J$22</f>
        <v>Quarterly</v>
      </c>
      <c r="J3282" s="538">
        <f>'Information Input'!$H$30</f>
        <v>43555</v>
      </c>
      <c r="K3282" s="537">
        <f>'Information Input'!$J$18</f>
        <v>2019</v>
      </c>
      <c r="L3282" s="579" t="s">
        <v>94</v>
      </c>
      <c r="M3282" s="540" t="s">
        <v>95</v>
      </c>
      <c r="N3282" s="541" t="s">
        <v>96</v>
      </c>
      <c r="O3282" s="542" t="s">
        <v>670</v>
      </c>
      <c r="P3282" s="537">
        <v>6</v>
      </c>
      <c r="Q3282" s="541" t="s">
        <v>146</v>
      </c>
      <c r="R3282" s="541" t="s">
        <v>239</v>
      </c>
      <c r="S3282" s="543">
        <f>'Report 1'!$Q$18</f>
        <v>0</v>
      </c>
      <c r="T3282" s="544">
        <f>'Report 1'!$Q$24</f>
        <v>0</v>
      </c>
      <c r="U3282" s="545">
        <f>'Report 1'!$Q$110</f>
        <v>0</v>
      </c>
    </row>
    <row r="3283" spans="2:21">
      <c r="B3283" s="535" t="s">
        <v>669</v>
      </c>
      <c r="C3283" s="536">
        <v>1</v>
      </c>
      <c r="D3283" s="537" t="str">
        <f>'Information Input'!$M$14</f>
        <v xml:space="preserve">      -      </v>
      </c>
      <c r="E3283" s="537" t="s">
        <v>139</v>
      </c>
      <c r="F3283" s="538">
        <f>'Information Input'!$H$33</f>
        <v>43466</v>
      </c>
      <c r="G3283" s="538">
        <f>'Information Input'!$H$34</f>
        <v>43555</v>
      </c>
      <c r="H3283" s="538">
        <f>'Information Input'!$H$35</f>
        <v>43555</v>
      </c>
      <c r="I3283" s="537" t="str">
        <f>'Information Input'!$J$22</f>
        <v>Quarterly</v>
      </c>
      <c r="J3283" s="538">
        <f>'Information Input'!$H$30</f>
        <v>43555</v>
      </c>
      <c r="K3283" s="537">
        <f>'Information Input'!$J$18</f>
        <v>2019</v>
      </c>
      <c r="L3283" s="579" t="s">
        <v>94</v>
      </c>
      <c r="M3283" s="540" t="s">
        <v>95</v>
      </c>
      <c r="N3283" s="541" t="s">
        <v>96</v>
      </c>
      <c r="O3283" s="542" t="s">
        <v>674</v>
      </c>
      <c r="P3283" s="537">
        <v>7</v>
      </c>
      <c r="Q3283" s="541" t="s">
        <v>147</v>
      </c>
      <c r="R3283" s="541" t="s">
        <v>239</v>
      </c>
      <c r="S3283" s="543">
        <f>'Report 1'!$Q$18</f>
        <v>0</v>
      </c>
      <c r="T3283" s="544">
        <f>'Report 1'!$Q$25</f>
        <v>0</v>
      </c>
      <c r="U3283" s="545">
        <f>'Report 1'!$Q$111</f>
        <v>0</v>
      </c>
    </row>
    <row r="3284" spans="2:21">
      <c r="B3284" s="535" t="s">
        <v>669</v>
      </c>
      <c r="C3284" s="536">
        <v>1</v>
      </c>
      <c r="D3284" s="537" t="str">
        <f>'Information Input'!$M$14</f>
        <v xml:space="preserve">      -      </v>
      </c>
      <c r="E3284" s="537" t="s">
        <v>139</v>
      </c>
      <c r="F3284" s="538">
        <f>'Information Input'!$H$33</f>
        <v>43466</v>
      </c>
      <c r="G3284" s="538">
        <f>'Information Input'!$H$34</f>
        <v>43555</v>
      </c>
      <c r="H3284" s="538">
        <f>'Information Input'!$H$35</f>
        <v>43555</v>
      </c>
      <c r="I3284" s="537" t="str">
        <f>'Information Input'!$J$22</f>
        <v>Quarterly</v>
      </c>
      <c r="J3284" s="538">
        <f>'Information Input'!$H$30</f>
        <v>43555</v>
      </c>
      <c r="K3284" s="537">
        <f>'Information Input'!$J$18</f>
        <v>2019</v>
      </c>
      <c r="L3284" s="579" t="s">
        <v>94</v>
      </c>
      <c r="M3284" s="540" t="s">
        <v>95</v>
      </c>
      <c r="N3284" s="541" t="s">
        <v>96</v>
      </c>
      <c r="O3284" s="542" t="s">
        <v>670</v>
      </c>
      <c r="P3284" s="537">
        <v>8</v>
      </c>
      <c r="Q3284" s="541" t="s">
        <v>148</v>
      </c>
      <c r="R3284" s="541" t="s">
        <v>239</v>
      </c>
      <c r="S3284" s="543">
        <f>'Report 1'!$Q$18</f>
        <v>0</v>
      </c>
      <c r="T3284" s="544">
        <f>'Report 1'!$Q$26</f>
        <v>0</v>
      </c>
      <c r="U3284" s="545">
        <f>'Report 1'!$Q$112</f>
        <v>0</v>
      </c>
    </row>
    <row r="3285" spans="2:21">
      <c r="B3285" s="535" t="s">
        <v>669</v>
      </c>
      <c r="C3285" s="536">
        <v>1</v>
      </c>
      <c r="D3285" s="537" t="str">
        <f>'Information Input'!$M$14</f>
        <v xml:space="preserve">      -      </v>
      </c>
      <c r="E3285" s="537" t="s">
        <v>139</v>
      </c>
      <c r="F3285" s="538">
        <f>'Information Input'!$H$33</f>
        <v>43466</v>
      </c>
      <c r="G3285" s="538">
        <f>'Information Input'!$H$34</f>
        <v>43555</v>
      </c>
      <c r="H3285" s="538">
        <f>'Information Input'!$H$35</f>
        <v>43555</v>
      </c>
      <c r="I3285" s="537" t="str">
        <f>'Information Input'!$J$22</f>
        <v>Quarterly</v>
      </c>
      <c r="J3285" s="538">
        <f>'Information Input'!$H$30</f>
        <v>43555</v>
      </c>
      <c r="K3285" s="537">
        <f>'Information Input'!$J$18</f>
        <v>2019</v>
      </c>
      <c r="L3285" s="579" t="s">
        <v>94</v>
      </c>
      <c r="M3285" s="540" t="s">
        <v>95</v>
      </c>
      <c r="N3285" s="541" t="s">
        <v>96</v>
      </c>
      <c r="O3285" s="542" t="s">
        <v>670</v>
      </c>
      <c r="P3285" s="537">
        <v>9</v>
      </c>
      <c r="Q3285" s="541" t="s">
        <v>149</v>
      </c>
      <c r="R3285" s="541" t="s">
        <v>239</v>
      </c>
      <c r="S3285" s="543">
        <f>'Report 1'!$Q$18</f>
        <v>0</v>
      </c>
      <c r="T3285" s="544">
        <f>'Report 1'!$Q$27</f>
        <v>0</v>
      </c>
      <c r="U3285" s="545">
        <f>'Report 1'!$Q$113</f>
        <v>0</v>
      </c>
    </row>
    <row r="3286" spans="2:21">
      <c r="B3286" s="535" t="s">
        <v>669</v>
      </c>
      <c r="C3286" s="536">
        <v>1</v>
      </c>
      <c r="D3286" s="537" t="str">
        <f>'Information Input'!$M$14</f>
        <v xml:space="preserve">      -      </v>
      </c>
      <c r="E3286" s="537" t="s">
        <v>139</v>
      </c>
      <c r="F3286" s="538">
        <f>'Information Input'!$H$33</f>
        <v>43466</v>
      </c>
      <c r="G3286" s="538">
        <f>'Information Input'!$H$34</f>
        <v>43555</v>
      </c>
      <c r="H3286" s="538">
        <f>'Information Input'!$H$35</f>
        <v>43555</v>
      </c>
      <c r="I3286" s="537" t="str">
        <f>'Information Input'!$J$22</f>
        <v>Quarterly</v>
      </c>
      <c r="J3286" s="538">
        <f>'Information Input'!$H$30</f>
        <v>43555</v>
      </c>
      <c r="K3286" s="537">
        <f>'Information Input'!$J$18</f>
        <v>2019</v>
      </c>
      <c r="L3286" s="579" t="s">
        <v>94</v>
      </c>
      <c r="M3286" s="540" t="s">
        <v>95</v>
      </c>
      <c r="N3286" s="541" t="s">
        <v>96</v>
      </c>
      <c r="O3286" s="542" t="s">
        <v>674</v>
      </c>
      <c r="P3286" s="537">
        <v>10</v>
      </c>
      <c r="Q3286" s="541" t="s">
        <v>150</v>
      </c>
      <c r="R3286" s="541" t="s">
        <v>239</v>
      </c>
      <c r="S3286" s="543">
        <f>'Report 1'!$Q$18</f>
        <v>0</v>
      </c>
      <c r="T3286" s="544">
        <f>'Report 1'!$Q$28</f>
        <v>0</v>
      </c>
      <c r="U3286" s="545">
        <f>'Report 1'!$Q$114</f>
        <v>0</v>
      </c>
    </row>
    <row r="3287" spans="2:21">
      <c r="B3287" s="535" t="s">
        <v>669</v>
      </c>
      <c r="C3287" s="536">
        <v>1</v>
      </c>
      <c r="D3287" s="537" t="str">
        <f>'Information Input'!$M$14</f>
        <v xml:space="preserve">      -      </v>
      </c>
      <c r="E3287" s="537" t="s">
        <v>139</v>
      </c>
      <c r="F3287" s="538">
        <f>'Information Input'!$H$33</f>
        <v>43466</v>
      </c>
      <c r="G3287" s="538">
        <f>'Information Input'!$H$34</f>
        <v>43555</v>
      </c>
      <c r="H3287" s="538">
        <f>'Information Input'!$H$35</f>
        <v>43555</v>
      </c>
      <c r="I3287" s="537" t="str">
        <f>'Information Input'!$J$22</f>
        <v>Quarterly</v>
      </c>
      <c r="J3287" s="538">
        <f>'Information Input'!$H$30</f>
        <v>43555</v>
      </c>
      <c r="K3287" s="537">
        <f>'Information Input'!$J$18</f>
        <v>2019</v>
      </c>
      <c r="L3287" s="579" t="s">
        <v>94</v>
      </c>
      <c r="M3287" s="540" t="s">
        <v>95</v>
      </c>
      <c r="N3287" s="541" t="s">
        <v>96</v>
      </c>
      <c r="O3287" s="542" t="s">
        <v>671</v>
      </c>
      <c r="P3287" s="537">
        <v>11</v>
      </c>
      <c r="Q3287" s="541" t="s">
        <v>153</v>
      </c>
      <c r="R3287" s="541" t="s">
        <v>231</v>
      </c>
      <c r="S3287" s="543">
        <f>'Report 1'!$Q$18</f>
        <v>0</v>
      </c>
      <c r="T3287" s="544">
        <f>'Report 1'!$Q$31</f>
        <v>0</v>
      </c>
      <c r="U3287" s="545">
        <f>'Report 1'!$Q$117</f>
        <v>0</v>
      </c>
    </row>
    <row r="3288" spans="2:21">
      <c r="B3288" s="535" t="s">
        <v>669</v>
      </c>
      <c r="C3288" s="536">
        <v>1</v>
      </c>
      <c r="D3288" s="537" t="str">
        <f>'Information Input'!$M$14</f>
        <v xml:space="preserve">      -      </v>
      </c>
      <c r="E3288" s="537" t="s">
        <v>139</v>
      </c>
      <c r="F3288" s="538">
        <f>'Information Input'!$H$33</f>
        <v>43466</v>
      </c>
      <c r="G3288" s="538">
        <f>'Information Input'!$H$34</f>
        <v>43555</v>
      </c>
      <c r="H3288" s="538">
        <f>'Information Input'!$H$35</f>
        <v>43555</v>
      </c>
      <c r="I3288" s="537" t="str">
        <f>'Information Input'!$J$22</f>
        <v>Quarterly</v>
      </c>
      <c r="J3288" s="538">
        <f>'Information Input'!$H$30</f>
        <v>43555</v>
      </c>
      <c r="K3288" s="537">
        <f>'Information Input'!$J$18</f>
        <v>2019</v>
      </c>
      <c r="L3288" s="579" t="s">
        <v>94</v>
      </c>
      <c r="M3288" s="540" t="s">
        <v>95</v>
      </c>
      <c r="N3288" s="541" t="s">
        <v>96</v>
      </c>
      <c r="O3288" s="542" t="s">
        <v>671</v>
      </c>
      <c r="P3288" s="537">
        <v>12</v>
      </c>
      <c r="Q3288" s="541" t="s">
        <v>154</v>
      </c>
      <c r="R3288" s="541" t="s">
        <v>231</v>
      </c>
      <c r="S3288" s="543">
        <f>'Report 1'!$Q$18</f>
        <v>0</v>
      </c>
      <c r="T3288" s="544">
        <f>'Report 1'!$Q$32</f>
        <v>0</v>
      </c>
      <c r="U3288" s="545">
        <f>'Report 1'!$Q$118</f>
        <v>0</v>
      </c>
    </row>
    <row r="3289" spans="2:21">
      <c r="B3289" s="535" t="s">
        <v>669</v>
      </c>
      <c r="C3289" s="536">
        <v>1</v>
      </c>
      <c r="D3289" s="537" t="str">
        <f>'Information Input'!$M$14</f>
        <v xml:space="preserve">      -      </v>
      </c>
      <c r="E3289" s="537" t="s">
        <v>139</v>
      </c>
      <c r="F3289" s="538">
        <f>'Information Input'!$H$33</f>
        <v>43466</v>
      </c>
      <c r="G3289" s="538">
        <f>'Information Input'!$H$34</f>
        <v>43555</v>
      </c>
      <c r="H3289" s="538">
        <f>'Information Input'!$H$35</f>
        <v>43555</v>
      </c>
      <c r="I3289" s="537" t="str">
        <f>'Information Input'!$J$22</f>
        <v>Quarterly</v>
      </c>
      <c r="J3289" s="538">
        <f>'Information Input'!$H$30</f>
        <v>43555</v>
      </c>
      <c r="K3289" s="537">
        <f>'Information Input'!$J$18</f>
        <v>2019</v>
      </c>
      <c r="L3289" s="579" t="s">
        <v>94</v>
      </c>
      <c r="M3289" s="540" t="s">
        <v>95</v>
      </c>
      <c r="N3289" s="541" t="s">
        <v>96</v>
      </c>
      <c r="O3289" s="542" t="s">
        <v>671</v>
      </c>
      <c r="P3289" s="537">
        <v>13</v>
      </c>
      <c r="Q3289" s="541" t="s">
        <v>155</v>
      </c>
      <c r="R3289" s="541" t="s">
        <v>232</v>
      </c>
      <c r="S3289" s="543">
        <f>'Report 1'!$Q$18</f>
        <v>0</v>
      </c>
      <c r="T3289" s="544">
        <f>'Report 1'!$Q$33</f>
        <v>0</v>
      </c>
      <c r="U3289" s="545">
        <f>'Report 1'!$Q$119</f>
        <v>0</v>
      </c>
    </row>
    <row r="3290" spans="2:21">
      <c r="B3290" s="535" t="s">
        <v>669</v>
      </c>
      <c r="C3290" s="536">
        <v>1</v>
      </c>
      <c r="D3290" s="537" t="str">
        <f>'Information Input'!$M$14</f>
        <v xml:space="preserve">      -      </v>
      </c>
      <c r="E3290" s="537" t="s">
        <v>139</v>
      </c>
      <c r="F3290" s="538">
        <f>'Information Input'!$H$33</f>
        <v>43466</v>
      </c>
      <c r="G3290" s="538">
        <f>'Information Input'!$H$34</f>
        <v>43555</v>
      </c>
      <c r="H3290" s="538">
        <f>'Information Input'!$H$35</f>
        <v>43555</v>
      </c>
      <c r="I3290" s="537" t="str">
        <f>'Information Input'!$J$22</f>
        <v>Quarterly</v>
      </c>
      <c r="J3290" s="538">
        <f>'Information Input'!$H$30</f>
        <v>43555</v>
      </c>
      <c r="K3290" s="537">
        <f>'Information Input'!$J$18</f>
        <v>2019</v>
      </c>
      <c r="L3290" s="579" t="s">
        <v>94</v>
      </c>
      <c r="M3290" s="540" t="s">
        <v>95</v>
      </c>
      <c r="N3290" s="541" t="s">
        <v>96</v>
      </c>
      <c r="O3290" s="542" t="s">
        <v>671</v>
      </c>
      <c r="P3290" s="537">
        <v>14</v>
      </c>
      <c r="Q3290" s="541" t="s">
        <v>156</v>
      </c>
      <c r="R3290" s="541" t="s">
        <v>233</v>
      </c>
      <c r="S3290" s="543">
        <f>'Report 1'!$Q$18</f>
        <v>0</v>
      </c>
      <c r="T3290" s="544">
        <f>'Report 1'!$Q$34</f>
        <v>0</v>
      </c>
      <c r="U3290" s="545">
        <f>'Report 1'!$Q$120</f>
        <v>0</v>
      </c>
    </row>
    <row r="3291" spans="2:21">
      <c r="B3291" s="535" t="s">
        <v>669</v>
      </c>
      <c r="C3291" s="536">
        <v>1</v>
      </c>
      <c r="D3291" s="537" t="str">
        <f>'Information Input'!$M$14</f>
        <v xml:space="preserve">      -      </v>
      </c>
      <c r="E3291" s="537" t="s">
        <v>139</v>
      </c>
      <c r="F3291" s="538">
        <f>'Information Input'!$H$33</f>
        <v>43466</v>
      </c>
      <c r="G3291" s="538">
        <f>'Information Input'!$H$34</f>
        <v>43555</v>
      </c>
      <c r="H3291" s="538">
        <f>'Information Input'!$H$35</f>
        <v>43555</v>
      </c>
      <c r="I3291" s="537" t="str">
        <f>'Information Input'!$J$22</f>
        <v>Quarterly</v>
      </c>
      <c r="J3291" s="538">
        <f>'Information Input'!$H$30</f>
        <v>43555</v>
      </c>
      <c r="K3291" s="537">
        <f>'Information Input'!$J$18</f>
        <v>2019</v>
      </c>
      <c r="L3291" s="579" t="s">
        <v>94</v>
      </c>
      <c r="M3291" s="540" t="s">
        <v>95</v>
      </c>
      <c r="N3291" s="541" t="s">
        <v>96</v>
      </c>
      <c r="O3291" s="542" t="s">
        <v>671</v>
      </c>
      <c r="P3291" s="537">
        <v>15</v>
      </c>
      <c r="Q3291" s="541" t="s">
        <v>157</v>
      </c>
      <c r="R3291" s="541" t="s">
        <v>234</v>
      </c>
      <c r="S3291" s="543">
        <f>'Report 1'!$Q$18</f>
        <v>0</v>
      </c>
      <c r="T3291" s="544">
        <f>'Report 1'!$Q$35</f>
        <v>0</v>
      </c>
      <c r="U3291" s="545">
        <f>'Report 1'!$Q$121</f>
        <v>0</v>
      </c>
    </row>
    <row r="3292" spans="2:21">
      <c r="B3292" s="535" t="s">
        <v>669</v>
      </c>
      <c r="C3292" s="536">
        <v>1</v>
      </c>
      <c r="D3292" s="537" t="str">
        <f>'Information Input'!$M$14</f>
        <v xml:space="preserve">      -      </v>
      </c>
      <c r="E3292" s="537" t="s">
        <v>139</v>
      </c>
      <c r="F3292" s="538">
        <f>'Information Input'!$H$33</f>
        <v>43466</v>
      </c>
      <c r="G3292" s="538">
        <f>'Information Input'!$H$34</f>
        <v>43555</v>
      </c>
      <c r="H3292" s="538">
        <f>'Information Input'!$H$35</f>
        <v>43555</v>
      </c>
      <c r="I3292" s="537" t="str">
        <f>'Information Input'!$J$22</f>
        <v>Quarterly</v>
      </c>
      <c r="J3292" s="538">
        <f>'Information Input'!$H$30</f>
        <v>43555</v>
      </c>
      <c r="K3292" s="537">
        <f>'Information Input'!$J$18</f>
        <v>2019</v>
      </c>
      <c r="L3292" s="579" t="s">
        <v>94</v>
      </c>
      <c r="M3292" s="540" t="s">
        <v>95</v>
      </c>
      <c r="N3292" s="541" t="s">
        <v>96</v>
      </c>
      <c r="O3292" s="542" t="s">
        <v>671</v>
      </c>
      <c r="P3292" s="537">
        <v>16</v>
      </c>
      <c r="Q3292" s="541" t="s">
        <v>158</v>
      </c>
      <c r="R3292" s="541" t="s">
        <v>235</v>
      </c>
      <c r="S3292" s="543">
        <f>'Report 1'!$Q$18</f>
        <v>0</v>
      </c>
      <c r="T3292" s="544">
        <f>'Report 1'!$Q$36</f>
        <v>0</v>
      </c>
      <c r="U3292" s="545">
        <f>'Report 1'!$Q$122</f>
        <v>0</v>
      </c>
    </row>
    <row r="3293" spans="2:21">
      <c r="B3293" s="535" t="s">
        <v>669</v>
      </c>
      <c r="C3293" s="536">
        <v>1</v>
      </c>
      <c r="D3293" s="537" t="str">
        <f>'Information Input'!$M$14</f>
        <v xml:space="preserve">      -      </v>
      </c>
      <c r="E3293" s="537" t="s">
        <v>139</v>
      </c>
      <c r="F3293" s="538">
        <f>'Information Input'!$H$33</f>
        <v>43466</v>
      </c>
      <c r="G3293" s="538">
        <f>'Information Input'!$H$34</f>
        <v>43555</v>
      </c>
      <c r="H3293" s="538">
        <f>'Information Input'!$H$35</f>
        <v>43555</v>
      </c>
      <c r="I3293" s="537" t="str">
        <f>'Information Input'!$J$22</f>
        <v>Quarterly</v>
      </c>
      <c r="J3293" s="538">
        <f>'Information Input'!$H$30</f>
        <v>43555</v>
      </c>
      <c r="K3293" s="537">
        <f>'Information Input'!$J$18</f>
        <v>2019</v>
      </c>
      <c r="L3293" s="579" t="s">
        <v>94</v>
      </c>
      <c r="M3293" s="540" t="s">
        <v>95</v>
      </c>
      <c r="N3293" s="541" t="s">
        <v>96</v>
      </c>
      <c r="O3293" s="542" t="s">
        <v>671</v>
      </c>
      <c r="P3293" s="537">
        <v>17</v>
      </c>
      <c r="Q3293" s="541" t="s">
        <v>159</v>
      </c>
      <c r="R3293" s="541" t="s">
        <v>235</v>
      </c>
      <c r="S3293" s="543">
        <f>'Report 1'!$Q$18</f>
        <v>0</v>
      </c>
      <c r="T3293" s="544">
        <f>'Report 1'!$Q$37</f>
        <v>0</v>
      </c>
      <c r="U3293" s="545">
        <f>'Report 1'!$Q$123</f>
        <v>0</v>
      </c>
    </row>
    <row r="3294" spans="2:21">
      <c r="B3294" s="535" t="s">
        <v>669</v>
      </c>
      <c r="C3294" s="536">
        <v>1</v>
      </c>
      <c r="D3294" s="537" t="str">
        <f>'Information Input'!$M$14</f>
        <v xml:space="preserve">      -      </v>
      </c>
      <c r="E3294" s="537" t="s">
        <v>139</v>
      </c>
      <c r="F3294" s="538">
        <f>'Information Input'!$H$33</f>
        <v>43466</v>
      </c>
      <c r="G3294" s="538">
        <f>'Information Input'!$H$34</f>
        <v>43555</v>
      </c>
      <c r="H3294" s="538">
        <f>'Information Input'!$H$35</f>
        <v>43555</v>
      </c>
      <c r="I3294" s="537" t="str">
        <f>'Information Input'!$J$22</f>
        <v>Quarterly</v>
      </c>
      <c r="J3294" s="538">
        <f>'Information Input'!$H$30</f>
        <v>43555</v>
      </c>
      <c r="K3294" s="537">
        <f>'Information Input'!$J$18</f>
        <v>2019</v>
      </c>
      <c r="L3294" s="579" t="s">
        <v>94</v>
      </c>
      <c r="M3294" s="540" t="s">
        <v>95</v>
      </c>
      <c r="N3294" s="541" t="s">
        <v>96</v>
      </c>
      <c r="O3294" s="542" t="s">
        <v>671</v>
      </c>
      <c r="P3294" s="537">
        <v>18</v>
      </c>
      <c r="Q3294" s="541" t="s">
        <v>160</v>
      </c>
      <c r="R3294" s="541" t="s">
        <v>235</v>
      </c>
      <c r="S3294" s="543">
        <f>'Report 1'!$Q$18</f>
        <v>0</v>
      </c>
      <c r="T3294" s="544">
        <f>'Report 1'!$Q$38</f>
        <v>0</v>
      </c>
      <c r="U3294" s="545">
        <f>'Report 1'!$Q$124</f>
        <v>0</v>
      </c>
    </row>
    <row r="3295" spans="2:21">
      <c r="B3295" s="535" t="s">
        <v>669</v>
      </c>
      <c r="C3295" s="536">
        <v>1</v>
      </c>
      <c r="D3295" s="537" t="str">
        <f>'Information Input'!$M$14</f>
        <v xml:space="preserve">      -      </v>
      </c>
      <c r="E3295" s="537" t="s">
        <v>139</v>
      </c>
      <c r="F3295" s="538">
        <f>'Information Input'!$H$33</f>
        <v>43466</v>
      </c>
      <c r="G3295" s="538">
        <f>'Information Input'!$H$34</f>
        <v>43555</v>
      </c>
      <c r="H3295" s="538">
        <f>'Information Input'!$H$35</f>
        <v>43555</v>
      </c>
      <c r="I3295" s="537" t="str">
        <f>'Information Input'!$J$22</f>
        <v>Quarterly</v>
      </c>
      <c r="J3295" s="538">
        <f>'Information Input'!$H$30</f>
        <v>43555</v>
      </c>
      <c r="K3295" s="537">
        <f>'Information Input'!$J$18</f>
        <v>2019</v>
      </c>
      <c r="L3295" s="579" t="s">
        <v>94</v>
      </c>
      <c r="M3295" s="540" t="s">
        <v>95</v>
      </c>
      <c r="N3295" s="541" t="s">
        <v>96</v>
      </c>
      <c r="O3295" s="542" t="s">
        <v>671</v>
      </c>
      <c r="P3295" s="537">
        <v>19</v>
      </c>
      <c r="Q3295" s="541" t="s">
        <v>161</v>
      </c>
      <c r="R3295" s="541" t="s">
        <v>235</v>
      </c>
      <c r="S3295" s="543">
        <f>'Report 1'!$Q$18</f>
        <v>0</v>
      </c>
      <c r="T3295" s="544">
        <f>'Report 1'!$Q$39</f>
        <v>0</v>
      </c>
      <c r="U3295" s="545">
        <f>'Report 1'!$Q$125</f>
        <v>0</v>
      </c>
    </row>
    <row r="3296" spans="2:21">
      <c r="B3296" s="535" t="s">
        <v>669</v>
      </c>
      <c r="C3296" s="536">
        <v>1</v>
      </c>
      <c r="D3296" s="537" t="str">
        <f>'Information Input'!$M$14</f>
        <v xml:space="preserve">      -      </v>
      </c>
      <c r="E3296" s="537" t="s">
        <v>139</v>
      </c>
      <c r="F3296" s="538">
        <f>'Information Input'!$H$33</f>
        <v>43466</v>
      </c>
      <c r="G3296" s="538">
        <f>'Information Input'!$H$34</f>
        <v>43555</v>
      </c>
      <c r="H3296" s="538">
        <f>'Information Input'!$H$35</f>
        <v>43555</v>
      </c>
      <c r="I3296" s="537" t="str">
        <f>'Information Input'!$J$22</f>
        <v>Quarterly</v>
      </c>
      <c r="J3296" s="538">
        <f>'Information Input'!$H$30</f>
        <v>43555</v>
      </c>
      <c r="K3296" s="537">
        <f>'Information Input'!$J$18</f>
        <v>2019</v>
      </c>
      <c r="L3296" s="579" t="s">
        <v>94</v>
      </c>
      <c r="M3296" s="540" t="s">
        <v>95</v>
      </c>
      <c r="N3296" s="541" t="s">
        <v>96</v>
      </c>
      <c r="O3296" s="542" t="s">
        <v>671</v>
      </c>
      <c r="P3296" s="537">
        <v>20</v>
      </c>
      <c r="Q3296" s="541" t="s">
        <v>162</v>
      </c>
      <c r="R3296" s="541" t="s">
        <v>235</v>
      </c>
      <c r="S3296" s="543">
        <f>'Report 1'!$Q$18</f>
        <v>0</v>
      </c>
      <c r="T3296" s="544">
        <f>'Report 1'!$Q$40</f>
        <v>0</v>
      </c>
      <c r="U3296" s="545">
        <f>'Report 1'!$Q$126</f>
        <v>0</v>
      </c>
    </row>
    <row r="3297" spans="2:21">
      <c r="B3297" s="535" t="s">
        <v>669</v>
      </c>
      <c r="C3297" s="536">
        <v>1</v>
      </c>
      <c r="D3297" s="537" t="str">
        <f>'Information Input'!$M$14</f>
        <v xml:space="preserve">      -      </v>
      </c>
      <c r="E3297" s="537" t="s">
        <v>139</v>
      </c>
      <c r="F3297" s="538">
        <f>'Information Input'!$H$33</f>
        <v>43466</v>
      </c>
      <c r="G3297" s="538">
        <f>'Information Input'!$H$34</f>
        <v>43555</v>
      </c>
      <c r="H3297" s="538">
        <f>'Information Input'!$H$35</f>
        <v>43555</v>
      </c>
      <c r="I3297" s="537" t="str">
        <f>'Information Input'!$J$22</f>
        <v>Quarterly</v>
      </c>
      <c r="J3297" s="538">
        <f>'Information Input'!$H$30</f>
        <v>43555</v>
      </c>
      <c r="K3297" s="537">
        <f>'Information Input'!$J$18</f>
        <v>2019</v>
      </c>
      <c r="L3297" s="579" t="s">
        <v>94</v>
      </c>
      <c r="M3297" s="540" t="s">
        <v>95</v>
      </c>
      <c r="N3297" s="541" t="s">
        <v>96</v>
      </c>
      <c r="O3297" s="542" t="s">
        <v>671</v>
      </c>
      <c r="P3297" s="537">
        <v>21</v>
      </c>
      <c r="Q3297" s="541" t="s">
        <v>163</v>
      </c>
      <c r="R3297" s="541" t="s">
        <v>235</v>
      </c>
      <c r="S3297" s="543">
        <f>'Report 1'!$Q$18</f>
        <v>0</v>
      </c>
      <c r="T3297" s="544">
        <f>'Report 1'!$Q$41</f>
        <v>0</v>
      </c>
      <c r="U3297" s="545">
        <f>'Report 1'!$Q$127</f>
        <v>0</v>
      </c>
    </row>
    <row r="3298" spans="2:21">
      <c r="B3298" s="535" t="s">
        <v>669</v>
      </c>
      <c r="C3298" s="536">
        <v>1</v>
      </c>
      <c r="D3298" s="537" t="str">
        <f>'Information Input'!$M$14</f>
        <v xml:space="preserve">      -      </v>
      </c>
      <c r="E3298" s="537" t="s">
        <v>139</v>
      </c>
      <c r="F3298" s="538">
        <f>'Information Input'!$H$33</f>
        <v>43466</v>
      </c>
      <c r="G3298" s="538">
        <f>'Information Input'!$H$34</f>
        <v>43555</v>
      </c>
      <c r="H3298" s="538">
        <f>'Information Input'!$H$35</f>
        <v>43555</v>
      </c>
      <c r="I3298" s="537" t="str">
        <f>'Information Input'!$J$22</f>
        <v>Quarterly</v>
      </c>
      <c r="J3298" s="538">
        <f>'Information Input'!$H$30</f>
        <v>43555</v>
      </c>
      <c r="K3298" s="537">
        <f>'Information Input'!$J$18</f>
        <v>2019</v>
      </c>
      <c r="L3298" s="579" t="s">
        <v>94</v>
      </c>
      <c r="M3298" s="540" t="s">
        <v>95</v>
      </c>
      <c r="N3298" s="541" t="s">
        <v>96</v>
      </c>
      <c r="O3298" s="542" t="s">
        <v>671</v>
      </c>
      <c r="P3298" s="537">
        <v>22</v>
      </c>
      <c r="Q3298" s="541" t="s">
        <v>164</v>
      </c>
      <c r="R3298" s="541" t="s">
        <v>236</v>
      </c>
      <c r="S3298" s="543">
        <f>'Report 1'!$Q$18</f>
        <v>0</v>
      </c>
      <c r="T3298" s="544">
        <f>'Report 1'!$Q$42</f>
        <v>0</v>
      </c>
      <c r="U3298" s="545">
        <f>'Report 1'!$Q$128</f>
        <v>0</v>
      </c>
    </row>
    <row r="3299" spans="2:21">
      <c r="B3299" s="535" t="s">
        <v>669</v>
      </c>
      <c r="C3299" s="536">
        <v>1</v>
      </c>
      <c r="D3299" s="537" t="str">
        <f>'Information Input'!$M$14</f>
        <v xml:space="preserve">      -      </v>
      </c>
      <c r="E3299" s="537" t="s">
        <v>139</v>
      </c>
      <c r="F3299" s="538">
        <f>'Information Input'!$H$33</f>
        <v>43466</v>
      </c>
      <c r="G3299" s="538">
        <f>'Information Input'!$H$34</f>
        <v>43555</v>
      </c>
      <c r="H3299" s="538">
        <f>'Information Input'!$H$35</f>
        <v>43555</v>
      </c>
      <c r="I3299" s="537" t="str">
        <f>'Information Input'!$J$22</f>
        <v>Quarterly</v>
      </c>
      <c r="J3299" s="538">
        <f>'Information Input'!$H$30</f>
        <v>43555</v>
      </c>
      <c r="K3299" s="537">
        <f>'Information Input'!$J$18</f>
        <v>2019</v>
      </c>
      <c r="L3299" s="579" t="s">
        <v>94</v>
      </c>
      <c r="M3299" s="540" t="s">
        <v>95</v>
      </c>
      <c r="N3299" s="541" t="s">
        <v>96</v>
      </c>
      <c r="O3299" s="542" t="s">
        <v>671</v>
      </c>
      <c r="P3299" s="537">
        <v>23</v>
      </c>
      <c r="Q3299" s="541" t="s">
        <v>165</v>
      </c>
      <c r="R3299" s="541" t="s">
        <v>236</v>
      </c>
      <c r="S3299" s="543">
        <f>'Report 1'!$Q$18</f>
        <v>0</v>
      </c>
      <c r="T3299" s="544">
        <f>'Report 1'!$Q$43</f>
        <v>0</v>
      </c>
      <c r="U3299" s="545">
        <f>'Report 1'!$Q$129</f>
        <v>0</v>
      </c>
    </row>
    <row r="3300" spans="2:21">
      <c r="B3300" s="535" t="s">
        <v>669</v>
      </c>
      <c r="C3300" s="536">
        <v>1</v>
      </c>
      <c r="D3300" s="537" t="str">
        <f>'Information Input'!$M$14</f>
        <v xml:space="preserve">      -      </v>
      </c>
      <c r="E3300" s="537" t="s">
        <v>139</v>
      </c>
      <c r="F3300" s="538">
        <f>'Information Input'!$H$33</f>
        <v>43466</v>
      </c>
      <c r="G3300" s="538">
        <f>'Information Input'!$H$34</f>
        <v>43555</v>
      </c>
      <c r="H3300" s="538">
        <f>'Information Input'!$H$35</f>
        <v>43555</v>
      </c>
      <c r="I3300" s="537" t="str">
        <f>'Information Input'!$J$22</f>
        <v>Quarterly</v>
      </c>
      <c r="J3300" s="538">
        <f>'Information Input'!$H$30</f>
        <v>43555</v>
      </c>
      <c r="K3300" s="537">
        <f>'Information Input'!$J$18</f>
        <v>2019</v>
      </c>
      <c r="L3300" s="579" t="s">
        <v>94</v>
      </c>
      <c r="M3300" s="540" t="s">
        <v>95</v>
      </c>
      <c r="N3300" s="541" t="s">
        <v>96</v>
      </c>
      <c r="O3300" s="542" t="s">
        <v>671</v>
      </c>
      <c r="P3300" s="537">
        <v>24</v>
      </c>
      <c r="Q3300" s="541" t="s">
        <v>166</v>
      </c>
      <c r="R3300" s="541" t="s">
        <v>233</v>
      </c>
      <c r="S3300" s="543">
        <f>'Report 1'!$Q$18</f>
        <v>0</v>
      </c>
      <c r="T3300" s="544">
        <f>'Report 1'!$Q$44</f>
        <v>0</v>
      </c>
      <c r="U3300" s="545">
        <f>'Report 1'!$Q$130</f>
        <v>0</v>
      </c>
    </row>
    <row r="3301" spans="2:21">
      <c r="B3301" s="535" t="s">
        <v>669</v>
      </c>
      <c r="C3301" s="536">
        <v>1</v>
      </c>
      <c r="D3301" s="537" t="str">
        <f>'Information Input'!$M$14</f>
        <v xml:space="preserve">      -      </v>
      </c>
      <c r="E3301" s="537" t="s">
        <v>139</v>
      </c>
      <c r="F3301" s="538">
        <f>'Information Input'!$H$33</f>
        <v>43466</v>
      </c>
      <c r="G3301" s="538">
        <f>'Information Input'!$H$34</f>
        <v>43555</v>
      </c>
      <c r="H3301" s="538">
        <f>'Information Input'!$H$35</f>
        <v>43555</v>
      </c>
      <c r="I3301" s="537" t="str">
        <f>'Information Input'!$J$22</f>
        <v>Quarterly</v>
      </c>
      <c r="J3301" s="538">
        <f>'Information Input'!$H$30</f>
        <v>43555</v>
      </c>
      <c r="K3301" s="537">
        <f>'Information Input'!$J$18</f>
        <v>2019</v>
      </c>
      <c r="L3301" s="579" t="s">
        <v>94</v>
      </c>
      <c r="M3301" s="540" t="s">
        <v>95</v>
      </c>
      <c r="N3301" s="541" t="s">
        <v>96</v>
      </c>
      <c r="O3301" s="542" t="s">
        <v>671</v>
      </c>
      <c r="P3301" s="537">
        <v>25</v>
      </c>
      <c r="Q3301" s="541" t="s">
        <v>167</v>
      </c>
      <c r="R3301" s="541" t="s">
        <v>233</v>
      </c>
      <c r="S3301" s="543">
        <f>'Report 1'!$Q$18</f>
        <v>0</v>
      </c>
      <c r="T3301" s="544">
        <f>'Report 1'!$Q$45</f>
        <v>0</v>
      </c>
      <c r="U3301" s="545">
        <f>'Report 1'!$Q$131</f>
        <v>0</v>
      </c>
    </row>
    <row r="3302" spans="2:21">
      <c r="B3302" s="535" t="s">
        <v>669</v>
      </c>
      <c r="C3302" s="536">
        <v>1</v>
      </c>
      <c r="D3302" s="537" t="str">
        <f>'Information Input'!$M$14</f>
        <v xml:space="preserve">      -      </v>
      </c>
      <c r="E3302" s="537" t="s">
        <v>139</v>
      </c>
      <c r="F3302" s="538">
        <f>'Information Input'!$H$33</f>
        <v>43466</v>
      </c>
      <c r="G3302" s="538">
        <f>'Information Input'!$H$34</f>
        <v>43555</v>
      </c>
      <c r="H3302" s="538">
        <f>'Information Input'!$H$35</f>
        <v>43555</v>
      </c>
      <c r="I3302" s="537" t="str">
        <f>'Information Input'!$J$22</f>
        <v>Quarterly</v>
      </c>
      <c r="J3302" s="538">
        <f>'Information Input'!$H$30</f>
        <v>43555</v>
      </c>
      <c r="K3302" s="537">
        <f>'Information Input'!$J$18</f>
        <v>2019</v>
      </c>
      <c r="L3302" s="579" t="s">
        <v>94</v>
      </c>
      <c r="M3302" s="540" t="s">
        <v>95</v>
      </c>
      <c r="N3302" s="541" t="s">
        <v>96</v>
      </c>
      <c r="O3302" s="542" t="s">
        <v>671</v>
      </c>
      <c r="P3302" s="537">
        <v>26</v>
      </c>
      <c r="Q3302" s="541" t="s">
        <v>168</v>
      </c>
      <c r="R3302" s="541" t="s">
        <v>237</v>
      </c>
      <c r="S3302" s="543">
        <f>'Report 1'!$Q$18</f>
        <v>0</v>
      </c>
      <c r="T3302" s="544">
        <f>'Report 1'!$Q$46</f>
        <v>0</v>
      </c>
      <c r="U3302" s="545">
        <f>'Report 1'!$Q$132</f>
        <v>0</v>
      </c>
    </row>
    <row r="3303" spans="2:21">
      <c r="B3303" s="535" t="s">
        <v>669</v>
      </c>
      <c r="C3303" s="536">
        <v>1</v>
      </c>
      <c r="D3303" s="537" t="str">
        <f>'Information Input'!$M$14</f>
        <v xml:space="preserve">      -      </v>
      </c>
      <c r="E3303" s="537" t="s">
        <v>139</v>
      </c>
      <c r="F3303" s="538">
        <f>'Information Input'!$H$33</f>
        <v>43466</v>
      </c>
      <c r="G3303" s="538">
        <f>'Information Input'!$H$34</f>
        <v>43555</v>
      </c>
      <c r="H3303" s="538">
        <f>'Information Input'!$H$35</f>
        <v>43555</v>
      </c>
      <c r="I3303" s="537" t="str">
        <f>'Information Input'!$J$22</f>
        <v>Quarterly</v>
      </c>
      <c r="J3303" s="538">
        <f>'Information Input'!$H$30</f>
        <v>43555</v>
      </c>
      <c r="K3303" s="537">
        <f>'Information Input'!$J$18</f>
        <v>2019</v>
      </c>
      <c r="L3303" s="579" t="s">
        <v>94</v>
      </c>
      <c r="M3303" s="540" t="s">
        <v>95</v>
      </c>
      <c r="N3303" s="541" t="s">
        <v>96</v>
      </c>
      <c r="O3303" s="542" t="s">
        <v>671</v>
      </c>
      <c r="P3303" s="537">
        <v>27</v>
      </c>
      <c r="Q3303" s="541" t="s">
        <v>169</v>
      </c>
      <c r="R3303" s="541" t="s">
        <v>235</v>
      </c>
      <c r="S3303" s="543">
        <f>'Report 1'!$Q$18</f>
        <v>0</v>
      </c>
      <c r="T3303" s="544">
        <f>'Report 1'!$Q$47</f>
        <v>0</v>
      </c>
      <c r="U3303" s="545">
        <f>'Report 1'!$Q$133</f>
        <v>0</v>
      </c>
    </row>
    <row r="3304" spans="2:21">
      <c r="B3304" s="535" t="s">
        <v>669</v>
      </c>
      <c r="C3304" s="536">
        <v>1</v>
      </c>
      <c r="D3304" s="537" t="str">
        <f>'Information Input'!$M$14</f>
        <v xml:space="preserve">      -      </v>
      </c>
      <c r="E3304" s="537" t="s">
        <v>139</v>
      </c>
      <c r="F3304" s="538">
        <f>'Information Input'!$H$33</f>
        <v>43466</v>
      </c>
      <c r="G3304" s="538">
        <f>'Information Input'!$H$34</f>
        <v>43555</v>
      </c>
      <c r="H3304" s="538">
        <f>'Information Input'!$H$35</f>
        <v>43555</v>
      </c>
      <c r="I3304" s="537" t="str">
        <f>'Information Input'!$J$22</f>
        <v>Quarterly</v>
      </c>
      <c r="J3304" s="538">
        <f>'Information Input'!$H$30</f>
        <v>43555</v>
      </c>
      <c r="K3304" s="537">
        <f>'Information Input'!$J$18</f>
        <v>2019</v>
      </c>
      <c r="L3304" s="579" t="s">
        <v>94</v>
      </c>
      <c r="M3304" s="540" t="s">
        <v>95</v>
      </c>
      <c r="N3304" s="541" t="s">
        <v>96</v>
      </c>
      <c r="O3304" s="542" t="s">
        <v>671</v>
      </c>
      <c r="P3304" s="537">
        <v>28</v>
      </c>
      <c r="Q3304" s="541" t="s">
        <v>170</v>
      </c>
      <c r="R3304" s="541" t="s">
        <v>235</v>
      </c>
      <c r="S3304" s="543">
        <f>'Report 1'!$Q$18</f>
        <v>0</v>
      </c>
      <c r="T3304" s="544">
        <f>'Report 1'!$Q$48</f>
        <v>0</v>
      </c>
      <c r="U3304" s="545">
        <f>'Report 1'!$Q$134</f>
        <v>0</v>
      </c>
    </row>
    <row r="3305" spans="2:21">
      <c r="B3305" s="535" t="s">
        <v>669</v>
      </c>
      <c r="C3305" s="536">
        <v>1</v>
      </c>
      <c r="D3305" s="537" t="str">
        <f>'Information Input'!$M$14</f>
        <v xml:space="preserve">      -      </v>
      </c>
      <c r="E3305" s="537" t="s">
        <v>139</v>
      </c>
      <c r="F3305" s="538">
        <f>'Information Input'!$H$33</f>
        <v>43466</v>
      </c>
      <c r="G3305" s="538">
        <f>'Information Input'!$H$34</f>
        <v>43555</v>
      </c>
      <c r="H3305" s="538">
        <f>'Information Input'!$H$35</f>
        <v>43555</v>
      </c>
      <c r="I3305" s="537" t="str">
        <f>'Information Input'!$J$22</f>
        <v>Quarterly</v>
      </c>
      <c r="J3305" s="538">
        <f>'Information Input'!$H$30</f>
        <v>43555</v>
      </c>
      <c r="K3305" s="537">
        <f>'Information Input'!$J$18</f>
        <v>2019</v>
      </c>
      <c r="L3305" s="579" t="s">
        <v>94</v>
      </c>
      <c r="M3305" s="540" t="s">
        <v>95</v>
      </c>
      <c r="N3305" s="541" t="s">
        <v>96</v>
      </c>
      <c r="O3305" s="542" t="s">
        <v>671</v>
      </c>
      <c r="P3305" s="537">
        <v>29</v>
      </c>
      <c r="Q3305" s="541" t="s">
        <v>171</v>
      </c>
      <c r="R3305" s="541" t="s">
        <v>238</v>
      </c>
      <c r="S3305" s="543">
        <f>'Report 1'!$Q$18</f>
        <v>0</v>
      </c>
      <c r="T3305" s="544">
        <f>'Report 1'!$Q$49</f>
        <v>0</v>
      </c>
      <c r="U3305" s="545">
        <f>'Report 1'!$Q$135</f>
        <v>0</v>
      </c>
    </row>
    <row r="3306" spans="2:21">
      <c r="B3306" s="535" t="s">
        <v>669</v>
      </c>
      <c r="C3306" s="536">
        <v>1</v>
      </c>
      <c r="D3306" s="537" t="str">
        <f>'Information Input'!$M$14</f>
        <v xml:space="preserve">      -      </v>
      </c>
      <c r="E3306" s="537" t="s">
        <v>139</v>
      </c>
      <c r="F3306" s="538">
        <f>'Information Input'!$H$33</f>
        <v>43466</v>
      </c>
      <c r="G3306" s="538">
        <f>'Information Input'!$H$34</f>
        <v>43555</v>
      </c>
      <c r="H3306" s="538">
        <f>'Information Input'!$H$35</f>
        <v>43555</v>
      </c>
      <c r="I3306" s="537" t="str">
        <f>'Information Input'!$J$22</f>
        <v>Quarterly</v>
      </c>
      <c r="J3306" s="538">
        <f>'Information Input'!$H$30</f>
        <v>43555</v>
      </c>
      <c r="K3306" s="537">
        <f>'Information Input'!$J$18</f>
        <v>2019</v>
      </c>
      <c r="L3306" s="579" t="s">
        <v>94</v>
      </c>
      <c r="M3306" s="540" t="s">
        <v>95</v>
      </c>
      <c r="N3306" s="541" t="s">
        <v>96</v>
      </c>
      <c r="O3306" s="542" t="s">
        <v>671</v>
      </c>
      <c r="P3306" s="537">
        <v>30</v>
      </c>
      <c r="Q3306" s="541" t="s">
        <v>172</v>
      </c>
      <c r="R3306" s="541" t="s">
        <v>238</v>
      </c>
      <c r="S3306" s="543">
        <f>'Report 1'!$Q$18</f>
        <v>0</v>
      </c>
      <c r="T3306" s="544">
        <f>'Report 1'!$Q$50</f>
        <v>0</v>
      </c>
      <c r="U3306" s="545">
        <f>'Report 1'!$Q$136</f>
        <v>0</v>
      </c>
    </row>
    <row r="3307" spans="2:21">
      <c r="B3307" s="535" t="s">
        <v>669</v>
      </c>
      <c r="C3307" s="536">
        <v>1</v>
      </c>
      <c r="D3307" s="537" t="str">
        <f>'Information Input'!$M$14</f>
        <v xml:space="preserve">      -      </v>
      </c>
      <c r="E3307" s="537" t="s">
        <v>139</v>
      </c>
      <c r="F3307" s="538">
        <f>'Information Input'!$H$33</f>
        <v>43466</v>
      </c>
      <c r="G3307" s="538">
        <f>'Information Input'!$H$34</f>
        <v>43555</v>
      </c>
      <c r="H3307" s="538">
        <f>'Information Input'!$H$35</f>
        <v>43555</v>
      </c>
      <c r="I3307" s="537" t="str">
        <f>'Information Input'!$J$22</f>
        <v>Quarterly</v>
      </c>
      <c r="J3307" s="538">
        <f>'Information Input'!$H$30</f>
        <v>43555</v>
      </c>
      <c r="K3307" s="537">
        <f>'Information Input'!$J$18</f>
        <v>2019</v>
      </c>
      <c r="L3307" s="579" t="s">
        <v>94</v>
      </c>
      <c r="M3307" s="540" t="s">
        <v>95</v>
      </c>
      <c r="N3307" s="541" t="s">
        <v>96</v>
      </c>
      <c r="O3307" s="542" t="s">
        <v>671</v>
      </c>
      <c r="P3307" s="537">
        <v>31</v>
      </c>
      <c r="Q3307" s="541" t="s">
        <v>173</v>
      </c>
      <c r="R3307" s="541" t="s">
        <v>233</v>
      </c>
      <c r="S3307" s="543">
        <f>'Report 1'!$Q$18</f>
        <v>0</v>
      </c>
      <c r="T3307" s="544">
        <f>'Report 1'!$Q$51</f>
        <v>0</v>
      </c>
      <c r="U3307" s="545">
        <f>'Report 1'!$Q$137</f>
        <v>0</v>
      </c>
    </row>
    <row r="3308" spans="2:21">
      <c r="B3308" s="535" t="s">
        <v>669</v>
      </c>
      <c r="C3308" s="536">
        <v>1</v>
      </c>
      <c r="D3308" s="537" t="str">
        <f>'Information Input'!$M$14</f>
        <v xml:space="preserve">      -      </v>
      </c>
      <c r="E3308" s="537" t="s">
        <v>139</v>
      </c>
      <c r="F3308" s="538">
        <f>'Information Input'!$H$33</f>
        <v>43466</v>
      </c>
      <c r="G3308" s="538">
        <f>'Information Input'!$H$34</f>
        <v>43555</v>
      </c>
      <c r="H3308" s="538">
        <f>'Information Input'!$H$35</f>
        <v>43555</v>
      </c>
      <c r="I3308" s="537" t="str">
        <f>'Information Input'!$J$22</f>
        <v>Quarterly</v>
      </c>
      <c r="J3308" s="538">
        <f>'Information Input'!$H$30</f>
        <v>43555</v>
      </c>
      <c r="K3308" s="537">
        <f>'Information Input'!$J$18</f>
        <v>2019</v>
      </c>
      <c r="L3308" s="579" t="s">
        <v>94</v>
      </c>
      <c r="M3308" s="540" t="s">
        <v>95</v>
      </c>
      <c r="N3308" s="541" t="s">
        <v>96</v>
      </c>
      <c r="O3308" s="542" t="s">
        <v>671</v>
      </c>
      <c r="P3308" s="537">
        <v>32</v>
      </c>
      <c r="Q3308" s="541" t="s">
        <v>174</v>
      </c>
      <c r="R3308" s="541" t="s">
        <v>238</v>
      </c>
      <c r="S3308" s="543">
        <f>'Report 1'!$Q$18</f>
        <v>0</v>
      </c>
      <c r="T3308" s="544">
        <f>'Report 1'!$Q$52</f>
        <v>0</v>
      </c>
      <c r="U3308" s="545">
        <f>'Report 1'!$Q$138</f>
        <v>0</v>
      </c>
    </row>
    <row r="3309" spans="2:21">
      <c r="B3309" s="535" t="s">
        <v>669</v>
      </c>
      <c r="C3309" s="536">
        <v>1</v>
      </c>
      <c r="D3309" s="537" t="str">
        <f>'Information Input'!$M$14</f>
        <v xml:space="preserve">      -      </v>
      </c>
      <c r="E3309" s="537" t="s">
        <v>139</v>
      </c>
      <c r="F3309" s="538">
        <f>'Information Input'!$H$33</f>
        <v>43466</v>
      </c>
      <c r="G3309" s="538">
        <f>'Information Input'!$H$34</f>
        <v>43555</v>
      </c>
      <c r="H3309" s="538">
        <f>'Information Input'!$H$35</f>
        <v>43555</v>
      </c>
      <c r="I3309" s="537" t="str">
        <f>'Information Input'!$J$22</f>
        <v>Quarterly</v>
      </c>
      <c r="J3309" s="538">
        <f>'Information Input'!$H$30</f>
        <v>43555</v>
      </c>
      <c r="K3309" s="537">
        <f>'Information Input'!$J$18</f>
        <v>2019</v>
      </c>
      <c r="L3309" s="579" t="s">
        <v>94</v>
      </c>
      <c r="M3309" s="540" t="s">
        <v>95</v>
      </c>
      <c r="N3309" s="541" t="s">
        <v>96</v>
      </c>
      <c r="O3309" s="542" t="s">
        <v>671</v>
      </c>
      <c r="P3309" s="537">
        <v>33</v>
      </c>
      <c r="Q3309" s="541" t="s">
        <v>175</v>
      </c>
      <c r="R3309" s="541" t="s">
        <v>233</v>
      </c>
      <c r="S3309" s="543">
        <f>'Report 1'!$Q$18</f>
        <v>0</v>
      </c>
      <c r="T3309" s="544">
        <f>'Report 1'!$Q$53</f>
        <v>0</v>
      </c>
      <c r="U3309" s="545">
        <f>'Report 1'!$Q$139</f>
        <v>0</v>
      </c>
    </row>
    <row r="3310" spans="2:21">
      <c r="B3310" s="535" t="s">
        <v>669</v>
      </c>
      <c r="C3310" s="536">
        <v>1</v>
      </c>
      <c r="D3310" s="537" t="str">
        <f>'Information Input'!$M$14</f>
        <v xml:space="preserve">      -      </v>
      </c>
      <c r="E3310" s="537" t="s">
        <v>139</v>
      </c>
      <c r="F3310" s="538">
        <f>'Information Input'!$H$33</f>
        <v>43466</v>
      </c>
      <c r="G3310" s="538">
        <f>'Information Input'!$H$34</f>
        <v>43555</v>
      </c>
      <c r="H3310" s="538">
        <f>'Information Input'!$H$35</f>
        <v>43555</v>
      </c>
      <c r="I3310" s="537" t="str">
        <f>'Information Input'!$J$22</f>
        <v>Quarterly</v>
      </c>
      <c r="J3310" s="538">
        <f>'Information Input'!$H$30</f>
        <v>43555</v>
      </c>
      <c r="K3310" s="537">
        <f>'Information Input'!$J$18</f>
        <v>2019</v>
      </c>
      <c r="L3310" s="579" t="s">
        <v>94</v>
      </c>
      <c r="M3310" s="540" t="s">
        <v>95</v>
      </c>
      <c r="N3310" s="541" t="s">
        <v>96</v>
      </c>
      <c r="O3310" s="542" t="s">
        <v>671</v>
      </c>
      <c r="P3310" s="537">
        <v>34</v>
      </c>
      <c r="Q3310" s="541" t="s">
        <v>176</v>
      </c>
      <c r="R3310" s="541" t="s">
        <v>238</v>
      </c>
      <c r="S3310" s="543">
        <f>'Report 1'!$Q$18</f>
        <v>0</v>
      </c>
      <c r="T3310" s="544">
        <f>'Report 1'!$Q$54</f>
        <v>0</v>
      </c>
      <c r="U3310" s="545">
        <f>'Report 1'!$Q$140</f>
        <v>0</v>
      </c>
    </row>
    <row r="3311" spans="2:21">
      <c r="B3311" s="535" t="s">
        <v>669</v>
      </c>
      <c r="C3311" s="536">
        <v>1</v>
      </c>
      <c r="D3311" s="537" t="str">
        <f>'Information Input'!$M$14</f>
        <v xml:space="preserve">      -      </v>
      </c>
      <c r="E3311" s="537" t="s">
        <v>139</v>
      </c>
      <c r="F3311" s="538">
        <f>'Information Input'!$H$33</f>
        <v>43466</v>
      </c>
      <c r="G3311" s="538">
        <f>'Information Input'!$H$34</f>
        <v>43555</v>
      </c>
      <c r="H3311" s="538">
        <f>'Information Input'!$H$35</f>
        <v>43555</v>
      </c>
      <c r="I3311" s="537" t="str">
        <f>'Information Input'!$J$22</f>
        <v>Quarterly</v>
      </c>
      <c r="J3311" s="538">
        <f>'Information Input'!$H$30</f>
        <v>43555</v>
      </c>
      <c r="K3311" s="537">
        <f>'Information Input'!$J$18</f>
        <v>2019</v>
      </c>
      <c r="L3311" s="579" t="s">
        <v>94</v>
      </c>
      <c r="M3311" s="540" t="s">
        <v>95</v>
      </c>
      <c r="N3311" s="541" t="s">
        <v>96</v>
      </c>
      <c r="O3311" s="542" t="s">
        <v>671</v>
      </c>
      <c r="P3311" s="537">
        <v>35</v>
      </c>
      <c r="Q3311" s="541" t="s">
        <v>177</v>
      </c>
      <c r="R3311" s="541" t="s">
        <v>235</v>
      </c>
      <c r="S3311" s="543">
        <f>'Report 1'!$Q$18</f>
        <v>0</v>
      </c>
      <c r="T3311" s="544">
        <f>'Report 1'!$Q$55</f>
        <v>0</v>
      </c>
      <c r="U3311" s="545">
        <f>'Report 1'!$Q$141</f>
        <v>0</v>
      </c>
    </row>
    <row r="3312" spans="2:21">
      <c r="B3312" s="535" t="s">
        <v>669</v>
      </c>
      <c r="C3312" s="536">
        <v>1</v>
      </c>
      <c r="D3312" s="537" t="str">
        <f>'Information Input'!$M$14</f>
        <v xml:space="preserve">      -      </v>
      </c>
      <c r="E3312" s="537" t="s">
        <v>139</v>
      </c>
      <c r="F3312" s="538">
        <f>'Information Input'!$H$33</f>
        <v>43466</v>
      </c>
      <c r="G3312" s="538">
        <f>'Information Input'!$H$34</f>
        <v>43555</v>
      </c>
      <c r="H3312" s="538">
        <f>'Information Input'!$H$35</f>
        <v>43555</v>
      </c>
      <c r="I3312" s="537" t="str">
        <f>'Information Input'!$J$22</f>
        <v>Quarterly</v>
      </c>
      <c r="J3312" s="538">
        <f>'Information Input'!$H$30</f>
        <v>43555</v>
      </c>
      <c r="K3312" s="537">
        <f>'Information Input'!$J$18</f>
        <v>2019</v>
      </c>
      <c r="L3312" s="579" t="s">
        <v>94</v>
      </c>
      <c r="M3312" s="540" t="s">
        <v>95</v>
      </c>
      <c r="N3312" s="541" t="s">
        <v>96</v>
      </c>
      <c r="O3312" s="542" t="s">
        <v>671</v>
      </c>
      <c r="P3312" s="537">
        <v>36</v>
      </c>
      <c r="Q3312" s="541" t="s">
        <v>178</v>
      </c>
      <c r="R3312" s="541" t="s">
        <v>235</v>
      </c>
      <c r="S3312" s="543">
        <f>'Report 1'!$Q$18</f>
        <v>0</v>
      </c>
      <c r="T3312" s="544">
        <f>'Report 1'!$Q$56</f>
        <v>0</v>
      </c>
      <c r="U3312" s="545">
        <f>'Report 1'!$Q$142</f>
        <v>0</v>
      </c>
    </row>
    <row r="3313" spans="2:21">
      <c r="B3313" s="535" t="s">
        <v>669</v>
      </c>
      <c r="C3313" s="536">
        <v>1</v>
      </c>
      <c r="D3313" s="537" t="str">
        <f>'Information Input'!$M$14</f>
        <v xml:space="preserve">      -      </v>
      </c>
      <c r="E3313" s="537" t="s">
        <v>139</v>
      </c>
      <c r="F3313" s="538">
        <f>'Information Input'!$H$33</f>
        <v>43466</v>
      </c>
      <c r="G3313" s="538">
        <f>'Information Input'!$H$34</f>
        <v>43555</v>
      </c>
      <c r="H3313" s="538">
        <f>'Information Input'!$H$35</f>
        <v>43555</v>
      </c>
      <c r="I3313" s="537" t="str">
        <f>'Information Input'!$J$22</f>
        <v>Quarterly</v>
      </c>
      <c r="J3313" s="538">
        <f>'Information Input'!$H$30</f>
        <v>43555</v>
      </c>
      <c r="K3313" s="537">
        <f>'Information Input'!$J$18</f>
        <v>2019</v>
      </c>
      <c r="L3313" s="579" t="s">
        <v>94</v>
      </c>
      <c r="M3313" s="540" t="s">
        <v>95</v>
      </c>
      <c r="N3313" s="541" t="s">
        <v>96</v>
      </c>
      <c r="O3313" s="542" t="s">
        <v>671</v>
      </c>
      <c r="P3313" s="537">
        <v>37</v>
      </c>
      <c r="Q3313" s="541" t="s">
        <v>179</v>
      </c>
      <c r="R3313" s="541" t="s">
        <v>231</v>
      </c>
      <c r="S3313" s="543">
        <f>'Report 1'!$Q$18</f>
        <v>0</v>
      </c>
      <c r="T3313" s="544">
        <f>'Report 1'!$Q$57</f>
        <v>0</v>
      </c>
      <c r="U3313" s="545">
        <f>'Report 1'!$Q$143</f>
        <v>0</v>
      </c>
    </row>
    <row r="3314" spans="2:21">
      <c r="B3314" s="535" t="s">
        <v>669</v>
      </c>
      <c r="C3314" s="536">
        <v>1</v>
      </c>
      <c r="D3314" s="537" t="str">
        <f>'Information Input'!$M$14</f>
        <v xml:space="preserve">      -      </v>
      </c>
      <c r="E3314" s="537" t="s">
        <v>139</v>
      </c>
      <c r="F3314" s="538">
        <f>'Information Input'!$H$33</f>
        <v>43466</v>
      </c>
      <c r="G3314" s="538">
        <f>'Information Input'!$H$34</f>
        <v>43555</v>
      </c>
      <c r="H3314" s="538">
        <f>'Information Input'!$H$35</f>
        <v>43555</v>
      </c>
      <c r="I3314" s="537" t="str">
        <f>'Information Input'!$J$22</f>
        <v>Quarterly</v>
      </c>
      <c r="J3314" s="538">
        <f>'Information Input'!$H$30</f>
        <v>43555</v>
      </c>
      <c r="K3314" s="537">
        <f>'Information Input'!$J$18</f>
        <v>2019</v>
      </c>
      <c r="L3314" s="579" t="s">
        <v>94</v>
      </c>
      <c r="M3314" s="540" t="s">
        <v>95</v>
      </c>
      <c r="N3314" s="541" t="s">
        <v>96</v>
      </c>
      <c r="O3314" s="542" t="s">
        <v>671</v>
      </c>
      <c r="P3314" s="537">
        <v>38</v>
      </c>
      <c r="Q3314" s="541" t="s">
        <v>180</v>
      </c>
      <c r="R3314" s="541" t="s">
        <v>233</v>
      </c>
      <c r="S3314" s="543">
        <f>'Report 1'!$Q$18</f>
        <v>0</v>
      </c>
      <c r="T3314" s="544">
        <f>'Report 1'!$Q$58</f>
        <v>0</v>
      </c>
      <c r="U3314" s="545">
        <f>'Report 1'!$Q$144</f>
        <v>0</v>
      </c>
    </row>
    <row r="3315" spans="2:21">
      <c r="B3315" s="535" t="s">
        <v>669</v>
      </c>
      <c r="C3315" s="536">
        <v>1</v>
      </c>
      <c r="D3315" s="537" t="str">
        <f>'Information Input'!$M$14</f>
        <v xml:space="preserve">      -      </v>
      </c>
      <c r="E3315" s="537" t="s">
        <v>139</v>
      </c>
      <c r="F3315" s="538">
        <f>'Information Input'!$H$33</f>
        <v>43466</v>
      </c>
      <c r="G3315" s="538">
        <f>'Information Input'!$H$34</f>
        <v>43555</v>
      </c>
      <c r="H3315" s="538">
        <f>'Information Input'!$H$35</f>
        <v>43555</v>
      </c>
      <c r="I3315" s="537" t="str">
        <f>'Information Input'!$J$22</f>
        <v>Quarterly</v>
      </c>
      <c r="J3315" s="538">
        <f>'Information Input'!$H$30</f>
        <v>43555</v>
      </c>
      <c r="K3315" s="537">
        <f>'Information Input'!$J$18</f>
        <v>2019</v>
      </c>
      <c r="L3315" s="579" t="s">
        <v>94</v>
      </c>
      <c r="M3315" s="540" t="s">
        <v>95</v>
      </c>
      <c r="N3315" s="541" t="s">
        <v>96</v>
      </c>
      <c r="O3315" s="542" t="s">
        <v>671</v>
      </c>
      <c r="P3315" s="537">
        <v>39</v>
      </c>
      <c r="Q3315" s="541" t="s">
        <v>181</v>
      </c>
      <c r="R3315" s="541" t="s">
        <v>233</v>
      </c>
      <c r="S3315" s="543">
        <f>'Report 1'!$Q$18</f>
        <v>0</v>
      </c>
      <c r="T3315" s="544">
        <f>'Report 1'!$Q$59</f>
        <v>0</v>
      </c>
      <c r="U3315" s="545">
        <f>'Report 1'!$Q$145</f>
        <v>0</v>
      </c>
    </row>
    <row r="3316" spans="2:21">
      <c r="B3316" s="535" t="s">
        <v>669</v>
      </c>
      <c r="C3316" s="536">
        <v>1</v>
      </c>
      <c r="D3316" s="537" t="str">
        <f>'Information Input'!$M$14</f>
        <v xml:space="preserve">      -      </v>
      </c>
      <c r="E3316" s="537" t="s">
        <v>139</v>
      </c>
      <c r="F3316" s="538">
        <f>'Information Input'!$H$33</f>
        <v>43466</v>
      </c>
      <c r="G3316" s="538">
        <f>'Information Input'!$H$34</f>
        <v>43555</v>
      </c>
      <c r="H3316" s="538">
        <f>'Information Input'!$H$35</f>
        <v>43555</v>
      </c>
      <c r="I3316" s="537" t="str">
        <f>'Information Input'!$J$22</f>
        <v>Quarterly</v>
      </c>
      <c r="J3316" s="538">
        <f>'Information Input'!$H$30</f>
        <v>43555</v>
      </c>
      <c r="K3316" s="537">
        <f>'Information Input'!$J$18</f>
        <v>2019</v>
      </c>
      <c r="L3316" s="579" t="s">
        <v>94</v>
      </c>
      <c r="M3316" s="540" t="s">
        <v>95</v>
      </c>
      <c r="N3316" s="541" t="s">
        <v>96</v>
      </c>
      <c r="O3316" s="542" t="s">
        <v>671</v>
      </c>
      <c r="P3316" s="537">
        <v>40</v>
      </c>
      <c r="Q3316" s="541" t="s">
        <v>182</v>
      </c>
      <c r="R3316" s="541" t="s">
        <v>238</v>
      </c>
      <c r="S3316" s="543">
        <f>'Report 1'!$Q$18</f>
        <v>0</v>
      </c>
      <c r="T3316" s="544">
        <f>'Report 1'!$Q$60</f>
        <v>0</v>
      </c>
      <c r="U3316" s="545">
        <f>'Report 1'!$Q$146</f>
        <v>0</v>
      </c>
    </row>
    <row r="3317" spans="2:21">
      <c r="B3317" s="535" t="s">
        <v>669</v>
      </c>
      <c r="C3317" s="536">
        <v>1</v>
      </c>
      <c r="D3317" s="537" t="str">
        <f>'Information Input'!$M$14</f>
        <v xml:space="preserve">      -      </v>
      </c>
      <c r="E3317" s="537" t="s">
        <v>139</v>
      </c>
      <c r="F3317" s="538">
        <f>'Information Input'!$H$33</f>
        <v>43466</v>
      </c>
      <c r="G3317" s="538">
        <f>'Information Input'!$H$34</f>
        <v>43555</v>
      </c>
      <c r="H3317" s="538">
        <f>'Information Input'!$H$35</f>
        <v>43555</v>
      </c>
      <c r="I3317" s="537" t="str">
        <f>'Information Input'!$J$22</f>
        <v>Quarterly</v>
      </c>
      <c r="J3317" s="538">
        <f>'Information Input'!$H$30</f>
        <v>43555</v>
      </c>
      <c r="K3317" s="537">
        <f>'Information Input'!$J$18</f>
        <v>2019</v>
      </c>
      <c r="L3317" s="579" t="s">
        <v>94</v>
      </c>
      <c r="M3317" s="540" t="s">
        <v>95</v>
      </c>
      <c r="N3317" s="541" t="s">
        <v>96</v>
      </c>
      <c r="O3317" s="542" t="s">
        <v>671</v>
      </c>
      <c r="P3317" s="537">
        <v>41</v>
      </c>
      <c r="Q3317" s="541" t="s">
        <v>183</v>
      </c>
      <c r="R3317" s="541" t="s">
        <v>238</v>
      </c>
      <c r="S3317" s="543">
        <f>'Report 1'!$Q$18</f>
        <v>0</v>
      </c>
      <c r="T3317" s="544">
        <f>'Report 1'!$Q$61</f>
        <v>0</v>
      </c>
      <c r="U3317" s="545">
        <f>'Report 1'!$Q$147</f>
        <v>0</v>
      </c>
    </row>
    <row r="3318" spans="2:21">
      <c r="B3318" s="535" t="s">
        <v>669</v>
      </c>
      <c r="C3318" s="536">
        <v>1</v>
      </c>
      <c r="D3318" s="537" t="str">
        <f>'Information Input'!$M$14</f>
        <v xml:space="preserve">      -      </v>
      </c>
      <c r="E3318" s="537" t="s">
        <v>139</v>
      </c>
      <c r="F3318" s="538">
        <f>'Information Input'!$H$33</f>
        <v>43466</v>
      </c>
      <c r="G3318" s="538">
        <f>'Information Input'!$H$34</f>
        <v>43555</v>
      </c>
      <c r="H3318" s="538">
        <f>'Information Input'!$H$35</f>
        <v>43555</v>
      </c>
      <c r="I3318" s="537" t="str">
        <f>'Information Input'!$J$22</f>
        <v>Quarterly</v>
      </c>
      <c r="J3318" s="538">
        <f>'Information Input'!$H$30</f>
        <v>43555</v>
      </c>
      <c r="K3318" s="537">
        <f>'Information Input'!$J$18</f>
        <v>2019</v>
      </c>
      <c r="L3318" s="579" t="s">
        <v>94</v>
      </c>
      <c r="M3318" s="540" t="s">
        <v>95</v>
      </c>
      <c r="N3318" s="541" t="s">
        <v>96</v>
      </c>
      <c r="O3318" s="542" t="s">
        <v>671</v>
      </c>
      <c r="P3318" s="537">
        <v>42</v>
      </c>
      <c r="Q3318" s="541" t="s">
        <v>184</v>
      </c>
      <c r="R3318" s="541" t="s">
        <v>233</v>
      </c>
      <c r="S3318" s="543">
        <f>'Report 1'!$Q$18</f>
        <v>0</v>
      </c>
      <c r="T3318" s="544">
        <f>'Report 1'!$Q$62</f>
        <v>0</v>
      </c>
      <c r="U3318" s="545">
        <f>'Report 1'!$Q$148</f>
        <v>0</v>
      </c>
    </row>
    <row r="3319" spans="2:21">
      <c r="B3319" s="535" t="s">
        <v>669</v>
      </c>
      <c r="C3319" s="536">
        <v>1</v>
      </c>
      <c r="D3319" s="537" t="str">
        <f>'Information Input'!$M$14</f>
        <v xml:space="preserve">      -      </v>
      </c>
      <c r="E3319" s="537" t="s">
        <v>139</v>
      </c>
      <c r="F3319" s="538">
        <f>'Information Input'!$H$33</f>
        <v>43466</v>
      </c>
      <c r="G3319" s="538">
        <f>'Information Input'!$H$34</f>
        <v>43555</v>
      </c>
      <c r="H3319" s="538">
        <f>'Information Input'!$H$35</f>
        <v>43555</v>
      </c>
      <c r="I3319" s="537" t="str">
        <f>'Information Input'!$J$22</f>
        <v>Quarterly</v>
      </c>
      <c r="J3319" s="538">
        <f>'Information Input'!$H$30</f>
        <v>43555</v>
      </c>
      <c r="K3319" s="537">
        <f>'Information Input'!$J$18</f>
        <v>2019</v>
      </c>
      <c r="L3319" s="579" t="s">
        <v>94</v>
      </c>
      <c r="M3319" s="540" t="s">
        <v>95</v>
      </c>
      <c r="N3319" s="541" t="s">
        <v>96</v>
      </c>
      <c r="O3319" s="542" t="s">
        <v>671</v>
      </c>
      <c r="P3319" s="537">
        <v>43</v>
      </c>
      <c r="Q3319" s="541" t="s">
        <v>185</v>
      </c>
      <c r="R3319" s="541" t="s">
        <v>233</v>
      </c>
      <c r="S3319" s="543">
        <f>'Report 1'!$Q$18</f>
        <v>0</v>
      </c>
      <c r="T3319" s="544">
        <f>'Report 1'!$Q$63</f>
        <v>0</v>
      </c>
      <c r="U3319" s="545">
        <f>'Report 1'!$Q$149</f>
        <v>0</v>
      </c>
    </row>
    <row r="3320" spans="2:21">
      <c r="B3320" s="535" t="s">
        <v>669</v>
      </c>
      <c r="C3320" s="536">
        <v>1</v>
      </c>
      <c r="D3320" s="537" t="str">
        <f>'Information Input'!$M$14</f>
        <v xml:space="preserve">      -      </v>
      </c>
      <c r="E3320" s="537" t="s">
        <v>139</v>
      </c>
      <c r="F3320" s="538">
        <f>'Information Input'!$H$33</f>
        <v>43466</v>
      </c>
      <c r="G3320" s="538">
        <f>'Information Input'!$H$34</f>
        <v>43555</v>
      </c>
      <c r="H3320" s="538">
        <f>'Information Input'!$H$35</f>
        <v>43555</v>
      </c>
      <c r="I3320" s="537" t="str">
        <f>'Information Input'!$J$22</f>
        <v>Quarterly</v>
      </c>
      <c r="J3320" s="538">
        <f>'Information Input'!$H$30</f>
        <v>43555</v>
      </c>
      <c r="K3320" s="537">
        <f>'Information Input'!$J$18</f>
        <v>2019</v>
      </c>
      <c r="L3320" s="579" t="s">
        <v>94</v>
      </c>
      <c r="M3320" s="540" t="s">
        <v>95</v>
      </c>
      <c r="N3320" s="541" t="s">
        <v>96</v>
      </c>
      <c r="O3320" s="542" t="s">
        <v>674</v>
      </c>
      <c r="P3320" s="537">
        <v>44</v>
      </c>
      <c r="Q3320" s="541" t="s">
        <v>186</v>
      </c>
      <c r="R3320" s="541" t="s">
        <v>239</v>
      </c>
      <c r="S3320" s="543">
        <f>'Report 1'!$Q$18</f>
        <v>0</v>
      </c>
      <c r="T3320" s="544">
        <f>'Report 1'!$Q$64</f>
        <v>0</v>
      </c>
      <c r="U3320" s="545">
        <f>'Report 1'!$Q$150</f>
        <v>0</v>
      </c>
    </row>
    <row r="3321" spans="2:21">
      <c r="B3321" s="535" t="s">
        <v>669</v>
      </c>
      <c r="C3321" s="536">
        <v>1</v>
      </c>
      <c r="D3321" s="537" t="str">
        <f>'Information Input'!$M$14</f>
        <v xml:space="preserve">      -      </v>
      </c>
      <c r="E3321" s="537" t="s">
        <v>139</v>
      </c>
      <c r="F3321" s="538">
        <f>'Information Input'!$H$33</f>
        <v>43466</v>
      </c>
      <c r="G3321" s="538">
        <f>'Information Input'!$H$34</f>
        <v>43555</v>
      </c>
      <c r="H3321" s="538">
        <f>'Information Input'!$H$35</f>
        <v>43555</v>
      </c>
      <c r="I3321" s="537" t="str">
        <f>'Information Input'!$J$22</f>
        <v>Quarterly</v>
      </c>
      <c r="J3321" s="538">
        <f>'Information Input'!$H$30</f>
        <v>43555</v>
      </c>
      <c r="K3321" s="537">
        <f>'Information Input'!$J$18</f>
        <v>2019</v>
      </c>
      <c r="L3321" s="579" t="s">
        <v>94</v>
      </c>
      <c r="M3321" s="540" t="s">
        <v>95</v>
      </c>
      <c r="N3321" s="541" t="s">
        <v>96</v>
      </c>
      <c r="O3321" s="542" t="s">
        <v>675</v>
      </c>
      <c r="P3321" s="537">
        <v>45</v>
      </c>
      <c r="Q3321" s="541" t="s">
        <v>187</v>
      </c>
      <c r="R3321" s="541" t="s">
        <v>239</v>
      </c>
      <c r="S3321" s="543">
        <f>'Report 1'!$Q$18</f>
        <v>0</v>
      </c>
      <c r="T3321" s="544">
        <f>'Report 1'!$Q$65</f>
        <v>0</v>
      </c>
      <c r="U3321" s="545">
        <f>'Report 1'!$Q$151</f>
        <v>0</v>
      </c>
    </row>
    <row r="3322" spans="2:21">
      <c r="B3322" s="535" t="s">
        <v>669</v>
      </c>
      <c r="C3322" s="536">
        <v>1</v>
      </c>
      <c r="D3322" s="537" t="str">
        <f>'Information Input'!$M$14</f>
        <v xml:space="preserve">      -      </v>
      </c>
      <c r="E3322" s="537" t="s">
        <v>139</v>
      </c>
      <c r="F3322" s="538">
        <f>'Information Input'!$H$33</f>
        <v>43466</v>
      </c>
      <c r="G3322" s="538">
        <f>'Information Input'!$H$34</f>
        <v>43555</v>
      </c>
      <c r="H3322" s="538">
        <f>'Information Input'!$H$35</f>
        <v>43555</v>
      </c>
      <c r="I3322" s="537" t="str">
        <f>'Information Input'!$J$22</f>
        <v>Quarterly</v>
      </c>
      <c r="J3322" s="538">
        <f>'Information Input'!$H$30</f>
        <v>43555</v>
      </c>
      <c r="K3322" s="537">
        <f>'Information Input'!$J$18</f>
        <v>2019</v>
      </c>
      <c r="L3322" s="579" t="s">
        <v>94</v>
      </c>
      <c r="M3322" s="540" t="s">
        <v>95</v>
      </c>
      <c r="N3322" s="541" t="s">
        <v>96</v>
      </c>
      <c r="O3322" s="542" t="s">
        <v>675</v>
      </c>
      <c r="P3322" s="537">
        <v>46</v>
      </c>
      <c r="Q3322" s="541" t="s">
        <v>188</v>
      </c>
      <c r="R3322" s="541" t="s">
        <v>239</v>
      </c>
      <c r="S3322" s="543">
        <f>'Report 1'!$Q$18</f>
        <v>0</v>
      </c>
      <c r="T3322" s="544">
        <f>'Report 1'!$Q$66</f>
        <v>0</v>
      </c>
      <c r="U3322" s="545">
        <f>'Report 1'!$Q$152</f>
        <v>0</v>
      </c>
    </row>
    <row r="3323" spans="2:21">
      <c r="B3323" s="535" t="s">
        <v>669</v>
      </c>
      <c r="C3323" s="536">
        <v>1</v>
      </c>
      <c r="D3323" s="537" t="str">
        <f>'Information Input'!$M$14</f>
        <v xml:space="preserve">      -      </v>
      </c>
      <c r="E3323" s="537" t="s">
        <v>139</v>
      </c>
      <c r="F3323" s="538">
        <f>'Information Input'!$H$33</f>
        <v>43466</v>
      </c>
      <c r="G3323" s="538">
        <f>'Information Input'!$H$34</f>
        <v>43555</v>
      </c>
      <c r="H3323" s="538">
        <f>'Information Input'!$H$35</f>
        <v>43555</v>
      </c>
      <c r="I3323" s="537" t="str">
        <f>'Information Input'!$J$22</f>
        <v>Quarterly</v>
      </c>
      <c r="J3323" s="538">
        <f>'Information Input'!$H$30</f>
        <v>43555</v>
      </c>
      <c r="K3323" s="537">
        <f>'Information Input'!$J$18</f>
        <v>2019</v>
      </c>
      <c r="L3323" s="579" t="s">
        <v>94</v>
      </c>
      <c r="M3323" s="540" t="s">
        <v>95</v>
      </c>
      <c r="N3323" s="541" t="s">
        <v>96</v>
      </c>
      <c r="O3323" s="542" t="s">
        <v>675</v>
      </c>
      <c r="P3323" s="537">
        <v>47</v>
      </c>
      <c r="Q3323" s="541" t="s">
        <v>189</v>
      </c>
      <c r="R3323" s="541" t="s">
        <v>239</v>
      </c>
      <c r="S3323" s="543">
        <f>'Report 1'!$Q$18</f>
        <v>0</v>
      </c>
      <c r="T3323" s="544">
        <f>'Report 1'!$Q$67</f>
        <v>0</v>
      </c>
      <c r="U3323" s="545">
        <f>'Report 1'!$Q$153</f>
        <v>0</v>
      </c>
    </row>
    <row r="3324" spans="2:21">
      <c r="B3324" s="535" t="s">
        <v>669</v>
      </c>
      <c r="C3324" s="536">
        <v>1</v>
      </c>
      <c r="D3324" s="537" t="str">
        <f>'Information Input'!$M$14</f>
        <v xml:space="preserve">      -      </v>
      </c>
      <c r="E3324" s="537" t="s">
        <v>139</v>
      </c>
      <c r="F3324" s="538">
        <f>'Information Input'!$H$33</f>
        <v>43466</v>
      </c>
      <c r="G3324" s="538">
        <f>'Information Input'!$H$34</f>
        <v>43555</v>
      </c>
      <c r="H3324" s="538">
        <f>'Information Input'!$H$35</f>
        <v>43555</v>
      </c>
      <c r="I3324" s="537" t="str">
        <f>'Information Input'!$J$22</f>
        <v>Quarterly</v>
      </c>
      <c r="J3324" s="538">
        <f>'Information Input'!$H$30</f>
        <v>43555</v>
      </c>
      <c r="K3324" s="537">
        <f>'Information Input'!$J$18</f>
        <v>2019</v>
      </c>
      <c r="L3324" s="579" t="s">
        <v>94</v>
      </c>
      <c r="M3324" s="540" t="s">
        <v>95</v>
      </c>
      <c r="N3324" s="541" t="s">
        <v>96</v>
      </c>
      <c r="O3324" s="542" t="s">
        <v>675</v>
      </c>
      <c r="P3324" s="537">
        <v>48</v>
      </c>
      <c r="Q3324" s="541" t="s">
        <v>190</v>
      </c>
      <c r="R3324" s="541" t="s">
        <v>239</v>
      </c>
      <c r="S3324" s="543">
        <f>'Report 1'!$Q$18</f>
        <v>0</v>
      </c>
      <c r="T3324" s="544">
        <f>'Report 1'!$Q$68</f>
        <v>0</v>
      </c>
      <c r="U3324" s="545">
        <f>'Report 1'!$Q$154</f>
        <v>0</v>
      </c>
    </row>
    <row r="3325" spans="2:21">
      <c r="B3325" s="535" t="s">
        <v>669</v>
      </c>
      <c r="C3325" s="536">
        <v>1</v>
      </c>
      <c r="D3325" s="537" t="str">
        <f>'Information Input'!$M$14</f>
        <v xml:space="preserve">      -      </v>
      </c>
      <c r="E3325" s="537" t="s">
        <v>139</v>
      </c>
      <c r="F3325" s="538">
        <f>'Information Input'!$H$33</f>
        <v>43466</v>
      </c>
      <c r="G3325" s="538">
        <f>'Information Input'!$H$34</f>
        <v>43555</v>
      </c>
      <c r="H3325" s="538">
        <f>'Information Input'!$H$35</f>
        <v>43555</v>
      </c>
      <c r="I3325" s="537" t="str">
        <f>'Information Input'!$J$22</f>
        <v>Quarterly</v>
      </c>
      <c r="J3325" s="538">
        <f>'Information Input'!$H$30</f>
        <v>43555</v>
      </c>
      <c r="K3325" s="537">
        <f>'Information Input'!$J$18</f>
        <v>2019</v>
      </c>
      <c r="L3325" s="579" t="s">
        <v>94</v>
      </c>
      <c r="M3325" s="540" t="s">
        <v>95</v>
      </c>
      <c r="N3325" s="541" t="s">
        <v>96</v>
      </c>
      <c r="O3325" s="542" t="s">
        <v>675</v>
      </c>
      <c r="P3325" s="537">
        <v>49</v>
      </c>
      <c r="Q3325" s="541" t="s">
        <v>191</v>
      </c>
      <c r="R3325" s="541" t="s">
        <v>239</v>
      </c>
      <c r="S3325" s="543">
        <f>'Report 1'!$Q$18</f>
        <v>0</v>
      </c>
      <c r="T3325" s="544">
        <f>'Report 1'!$Q$69</f>
        <v>0</v>
      </c>
      <c r="U3325" s="545">
        <f>'Report 1'!$Q$155</f>
        <v>0</v>
      </c>
    </row>
    <row r="3326" spans="2:21">
      <c r="B3326" s="535" t="s">
        <v>669</v>
      </c>
      <c r="C3326" s="536">
        <v>1</v>
      </c>
      <c r="D3326" s="537" t="str">
        <f>'Information Input'!$M$14</f>
        <v xml:space="preserve">      -      </v>
      </c>
      <c r="E3326" s="537" t="s">
        <v>139</v>
      </c>
      <c r="F3326" s="538">
        <f>'Information Input'!$H$33</f>
        <v>43466</v>
      </c>
      <c r="G3326" s="538">
        <f>'Information Input'!$H$34</f>
        <v>43555</v>
      </c>
      <c r="H3326" s="538">
        <f>'Information Input'!$H$35</f>
        <v>43555</v>
      </c>
      <c r="I3326" s="537" t="str">
        <f>'Information Input'!$J$22</f>
        <v>Quarterly</v>
      </c>
      <c r="J3326" s="538">
        <f>'Information Input'!$H$30</f>
        <v>43555</v>
      </c>
      <c r="K3326" s="537">
        <f>'Information Input'!$J$18</f>
        <v>2019</v>
      </c>
      <c r="L3326" s="579" t="s">
        <v>94</v>
      </c>
      <c r="M3326" s="540" t="s">
        <v>95</v>
      </c>
      <c r="N3326" s="541" t="s">
        <v>96</v>
      </c>
      <c r="O3326" s="542" t="s">
        <v>675</v>
      </c>
      <c r="P3326" s="537">
        <v>50</v>
      </c>
      <c r="Q3326" s="541" t="s">
        <v>192</v>
      </c>
      <c r="R3326" s="541" t="s">
        <v>239</v>
      </c>
      <c r="S3326" s="543">
        <f>'Report 1'!$Q$18</f>
        <v>0</v>
      </c>
      <c r="T3326" s="544">
        <f>'Report 1'!$Q$70</f>
        <v>0</v>
      </c>
      <c r="U3326" s="545">
        <f>'Report 1'!$Q$156</f>
        <v>0</v>
      </c>
    </row>
    <row r="3327" spans="2:21">
      <c r="B3327" s="535" t="s">
        <v>669</v>
      </c>
      <c r="C3327" s="536">
        <v>1</v>
      </c>
      <c r="D3327" s="537" t="str">
        <f>'Information Input'!$M$14</f>
        <v xml:space="preserve">      -      </v>
      </c>
      <c r="E3327" s="537" t="s">
        <v>139</v>
      </c>
      <c r="F3327" s="538">
        <f>'Information Input'!$H$33</f>
        <v>43466</v>
      </c>
      <c r="G3327" s="538">
        <f>'Information Input'!$H$34</f>
        <v>43555</v>
      </c>
      <c r="H3327" s="538">
        <f>'Information Input'!$H$35</f>
        <v>43555</v>
      </c>
      <c r="I3327" s="537" t="str">
        <f>'Information Input'!$J$22</f>
        <v>Quarterly</v>
      </c>
      <c r="J3327" s="538">
        <f>'Information Input'!$H$30</f>
        <v>43555</v>
      </c>
      <c r="K3327" s="537">
        <f>'Information Input'!$J$18</f>
        <v>2019</v>
      </c>
      <c r="L3327" s="579" t="s">
        <v>94</v>
      </c>
      <c r="M3327" s="540" t="s">
        <v>95</v>
      </c>
      <c r="N3327" s="541" t="s">
        <v>96</v>
      </c>
      <c r="O3327" s="542" t="s">
        <v>675</v>
      </c>
      <c r="P3327" s="537">
        <v>51</v>
      </c>
      <c r="Q3327" s="541" t="s">
        <v>193</v>
      </c>
      <c r="R3327" s="541" t="s">
        <v>239</v>
      </c>
      <c r="S3327" s="543">
        <f>'Report 1'!$Q$18</f>
        <v>0</v>
      </c>
      <c r="T3327" s="544">
        <f>'Report 1'!$Q$71</f>
        <v>0</v>
      </c>
      <c r="U3327" s="545">
        <f>'Report 1'!$Q$157</f>
        <v>0</v>
      </c>
    </row>
    <row r="3328" spans="2:21">
      <c r="B3328" s="535" t="s">
        <v>669</v>
      </c>
      <c r="C3328" s="536">
        <v>1</v>
      </c>
      <c r="D3328" s="537" t="str">
        <f>'Information Input'!$M$14</f>
        <v xml:space="preserve">      -      </v>
      </c>
      <c r="E3328" s="537" t="s">
        <v>139</v>
      </c>
      <c r="F3328" s="538">
        <f>'Information Input'!$H$33</f>
        <v>43466</v>
      </c>
      <c r="G3328" s="538">
        <f>'Information Input'!$H$34</f>
        <v>43555</v>
      </c>
      <c r="H3328" s="538">
        <f>'Information Input'!$H$35</f>
        <v>43555</v>
      </c>
      <c r="I3328" s="537" t="str">
        <f>'Information Input'!$J$22</f>
        <v>Quarterly</v>
      </c>
      <c r="J3328" s="538">
        <f>'Information Input'!$H$30</f>
        <v>43555</v>
      </c>
      <c r="K3328" s="537">
        <f>'Information Input'!$J$18</f>
        <v>2019</v>
      </c>
      <c r="L3328" s="579" t="s">
        <v>94</v>
      </c>
      <c r="M3328" s="540" t="s">
        <v>95</v>
      </c>
      <c r="N3328" s="541" t="s">
        <v>96</v>
      </c>
      <c r="O3328" s="542" t="s">
        <v>674</v>
      </c>
      <c r="P3328" s="537">
        <v>52</v>
      </c>
      <c r="Q3328" s="541" t="s">
        <v>194</v>
      </c>
      <c r="R3328" s="541" t="s">
        <v>239</v>
      </c>
      <c r="S3328" s="543">
        <f>'Report 1'!$Q$18</f>
        <v>0</v>
      </c>
      <c r="T3328" s="544">
        <f>'Report 1'!$Q$72</f>
        <v>0</v>
      </c>
      <c r="U3328" s="545">
        <f>'Report 1'!$Q$158</f>
        <v>0</v>
      </c>
    </row>
    <row r="3329" spans="2:21">
      <c r="B3329" s="535" t="s">
        <v>669</v>
      </c>
      <c r="C3329" s="536">
        <v>1</v>
      </c>
      <c r="D3329" s="537" t="str">
        <f>'Information Input'!$M$14</f>
        <v xml:space="preserve">      -      </v>
      </c>
      <c r="E3329" s="537" t="s">
        <v>139</v>
      </c>
      <c r="F3329" s="538">
        <f>'Information Input'!$H$33</f>
        <v>43466</v>
      </c>
      <c r="G3329" s="538">
        <f>'Information Input'!$H$34</f>
        <v>43555</v>
      </c>
      <c r="H3329" s="538">
        <f>'Information Input'!$H$35</f>
        <v>43555</v>
      </c>
      <c r="I3329" s="537" t="str">
        <f>'Information Input'!$J$22</f>
        <v>Quarterly</v>
      </c>
      <c r="J3329" s="538">
        <f>'Information Input'!$H$30</f>
        <v>43555</v>
      </c>
      <c r="K3329" s="537">
        <f>'Information Input'!$J$18</f>
        <v>2019</v>
      </c>
      <c r="L3329" s="579" t="s">
        <v>94</v>
      </c>
      <c r="M3329" s="540" t="s">
        <v>95</v>
      </c>
      <c r="N3329" s="541" t="s">
        <v>96</v>
      </c>
      <c r="O3329" s="542" t="s">
        <v>676</v>
      </c>
      <c r="P3329" s="537">
        <v>53</v>
      </c>
      <c r="Q3329" s="541" t="s">
        <v>195</v>
      </c>
      <c r="R3329" s="541" t="s">
        <v>677</v>
      </c>
      <c r="S3329" s="543">
        <f>'Report 1'!$Q$18</f>
        <v>0</v>
      </c>
      <c r="T3329" s="544">
        <f>'Report 1'!$Q$73</f>
        <v>0</v>
      </c>
      <c r="U3329" s="545">
        <f>'Report 1'!$Q$159</f>
        <v>0</v>
      </c>
    </row>
    <row r="3330" spans="2:21">
      <c r="B3330" s="535" t="s">
        <v>669</v>
      </c>
      <c r="C3330" s="536">
        <v>1</v>
      </c>
      <c r="D3330" s="537" t="str">
        <f>'Information Input'!$M$14</f>
        <v xml:space="preserve">      -      </v>
      </c>
      <c r="E3330" s="537" t="s">
        <v>139</v>
      </c>
      <c r="F3330" s="538">
        <f>'Information Input'!$H$33</f>
        <v>43466</v>
      </c>
      <c r="G3330" s="538">
        <f>'Information Input'!$H$34</f>
        <v>43555</v>
      </c>
      <c r="H3330" s="538">
        <f>'Information Input'!$H$35</f>
        <v>43555</v>
      </c>
      <c r="I3330" s="537" t="str">
        <f>'Information Input'!$J$22</f>
        <v>Quarterly</v>
      </c>
      <c r="J3330" s="538">
        <f>'Information Input'!$H$30</f>
        <v>43555</v>
      </c>
      <c r="K3330" s="537">
        <f>'Information Input'!$J$18</f>
        <v>2019</v>
      </c>
      <c r="L3330" s="579" t="s">
        <v>94</v>
      </c>
      <c r="M3330" s="540" t="s">
        <v>95</v>
      </c>
      <c r="N3330" s="541" t="s">
        <v>96</v>
      </c>
      <c r="O3330" s="542" t="s">
        <v>676</v>
      </c>
      <c r="P3330" s="537">
        <v>54</v>
      </c>
      <c r="Q3330" s="541" t="s">
        <v>196</v>
      </c>
      <c r="R3330" s="541" t="s">
        <v>677</v>
      </c>
      <c r="S3330" s="543">
        <f>'Report 1'!$Q$18</f>
        <v>0</v>
      </c>
      <c r="T3330" s="544">
        <f>'Report 1'!$Q$74</f>
        <v>0</v>
      </c>
      <c r="U3330" s="545">
        <f>'Report 1'!$Q$160</f>
        <v>0</v>
      </c>
    </row>
    <row r="3331" spans="2:21">
      <c r="B3331" s="535" t="s">
        <v>669</v>
      </c>
      <c r="C3331" s="536">
        <v>1</v>
      </c>
      <c r="D3331" s="537" t="str">
        <f>'Information Input'!$M$14</f>
        <v xml:space="preserve">      -      </v>
      </c>
      <c r="E3331" s="537" t="s">
        <v>139</v>
      </c>
      <c r="F3331" s="538">
        <f>'Information Input'!$H$33</f>
        <v>43466</v>
      </c>
      <c r="G3331" s="538">
        <f>'Information Input'!$H$34</f>
        <v>43555</v>
      </c>
      <c r="H3331" s="538">
        <f>'Information Input'!$H$35</f>
        <v>43555</v>
      </c>
      <c r="I3331" s="537" t="str">
        <f>'Information Input'!$J$22</f>
        <v>Quarterly</v>
      </c>
      <c r="J3331" s="538">
        <f>'Information Input'!$H$30</f>
        <v>43555</v>
      </c>
      <c r="K3331" s="537">
        <f>'Information Input'!$J$18</f>
        <v>2019</v>
      </c>
      <c r="L3331" s="579" t="s">
        <v>94</v>
      </c>
      <c r="M3331" s="540" t="s">
        <v>95</v>
      </c>
      <c r="N3331" s="541" t="s">
        <v>96</v>
      </c>
      <c r="O3331" s="542" t="s">
        <v>676</v>
      </c>
      <c r="P3331" s="537">
        <v>55</v>
      </c>
      <c r="Q3331" s="541" t="s">
        <v>197</v>
      </c>
      <c r="R3331" s="541" t="s">
        <v>677</v>
      </c>
      <c r="S3331" s="543">
        <f>'Report 1'!$Q$18</f>
        <v>0</v>
      </c>
      <c r="T3331" s="544">
        <f>'Report 1'!$Q$75</f>
        <v>0</v>
      </c>
      <c r="U3331" s="545">
        <f>'Report 1'!$Q$161</f>
        <v>0</v>
      </c>
    </row>
    <row r="3332" spans="2:21">
      <c r="B3332" s="535" t="s">
        <v>669</v>
      </c>
      <c r="C3332" s="536">
        <v>1</v>
      </c>
      <c r="D3332" s="537" t="str">
        <f>'Information Input'!$M$14</f>
        <v xml:space="preserve">      -      </v>
      </c>
      <c r="E3332" s="537" t="s">
        <v>139</v>
      </c>
      <c r="F3332" s="538">
        <f>'Information Input'!$H$33</f>
        <v>43466</v>
      </c>
      <c r="G3332" s="538">
        <f>'Information Input'!$H$34</f>
        <v>43555</v>
      </c>
      <c r="H3332" s="538">
        <f>'Information Input'!$H$35</f>
        <v>43555</v>
      </c>
      <c r="I3332" s="537" t="str">
        <f>'Information Input'!$J$22</f>
        <v>Quarterly</v>
      </c>
      <c r="J3332" s="538">
        <f>'Information Input'!$H$30</f>
        <v>43555</v>
      </c>
      <c r="K3332" s="537">
        <f>'Information Input'!$J$18</f>
        <v>2019</v>
      </c>
      <c r="L3332" s="579" t="s">
        <v>94</v>
      </c>
      <c r="M3332" s="540" t="s">
        <v>95</v>
      </c>
      <c r="N3332" s="541" t="s">
        <v>96</v>
      </c>
      <c r="O3332" s="542" t="s">
        <v>676</v>
      </c>
      <c r="P3332" s="537">
        <v>56</v>
      </c>
      <c r="Q3332" s="541" t="s">
        <v>198</v>
      </c>
      <c r="R3332" s="541" t="s">
        <v>239</v>
      </c>
      <c r="S3332" s="543">
        <f>'Report 1'!$Q$18</f>
        <v>0</v>
      </c>
      <c r="T3332" s="544">
        <f>'Report 1'!$Q$76</f>
        <v>0</v>
      </c>
      <c r="U3332" s="545">
        <f>'Report 1'!$Q$162</f>
        <v>0</v>
      </c>
    </row>
    <row r="3333" spans="2:21">
      <c r="B3333" s="535" t="s">
        <v>669</v>
      </c>
      <c r="C3333" s="536">
        <v>1</v>
      </c>
      <c r="D3333" s="537" t="str">
        <f>'Information Input'!$M$14</f>
        <v xml:space="preserve">      -      </v>
      </c>
      <c r="E3333" s="537" t="s">
        <v>139</v>
      </c>
      <c r="F3333" s="538">
        <f>'Information Input'!$H$33</f>
        <v>43466</v>
      </c>
      <c r="G3333" s="538">
        <f>'Information Input'!$H$34</f>
        <v>43555</v>
      </c>
      <c r="H3333" s="538">
        <f>'Information Input'!$H$35</f>
        <v>43555</v>
      </c>
      <c r="I3333" s="537" t="str">
        <f>'Information Input'!$J$22</f>
        <v>Quarterly</v>
      </c>
      <c r="J3333" s="538">
        <f>'Information Input'!$H$30</f>
        <v>43555</v>
      </c>
      <c r="K3333" s="537">
        <f>'Information Input'!$J$18</f>
        <v>2019</v>
      </c>
      <c r="L3333" s="579" t="s">
        <v>94</v>
      </c>
      <c r="M3333" s="540" t="s">
        <v>95</v>
      </c>
      <c r="N3333" s="541" t="s">
        <v>96</v>
      </c>
      <c r="O3333" s="542" t="s">
        <v>674</v>
      </c>
      <c r="P3333" s="537">
        <v>57</v>
      </c>
      <c r="Q3333" s="541" t="s">
        <v>199</v>
      </c>
      <c r="R3333" s="542" t="s">
        <v>239</v>
      </c>
      <c r="S3333" s="543">
        <f>'Report 1'!$Q$18</f>
        <v>0</v>
      </c>
      <c r="T3333" s="544">
        <f>'Report 1'!$Q$77</f>
        <v>0</v>
      </c>
      <c r="U3333" s="545">
        <f>'Report 1'!$Q$163</f>
        <v>0</v>
      </c>
    </row>
    <row r="3334" spans="2:21">
      <c r="B3334" s="535" t="s">
        <v>669</v>
      </c>
      <c r="C3334" s="536">
        <v>1</v>
      </c>
      <c r="D3334" s="537" t="str">
        <f>'Information Input'!$M$14</f>
        <v xml:space="preserve">      -      </v>
      </c>
      <c r="E3334" s="537" t="s">
        <v>139</v>
      </c>
      <c r="F3334" s="538">
        <f>'Information Input'!$H$33</f>
        <v>43466</v>
      </c>
      <c r="G3334" s="538">
        <f>'Information Input'!$H$34</f>
        <v>43555</v>
      </c>
      <c r="H3334" s="538">
        <f>'Information Input'!$H$35</f>
        <v>43555</v>
      </c>
      <c r="I3334" s="537" t="str">
        <f>'Information Input'!$J$22</f>
        <v>Quarterly</v>
      </c>
      <c r="J3334" s="538">
        <f>'Information Input'!$H$30</f>
        <v>43555</v>
      </c>
      <c r="K3334" s="537">
        <f>'Information Input'!$J$18</f>
        <v>2019</v>
      </c>
      <c r="L3334" s="579" t="s">
        <v>94</v>
      </c>
      <c r="M3334" s="540" t="s">
        <v>95</v>
      </c>
      <c r="N3334" s="541" t="s">
        <v>96</v>
      </c>
      <c r="O3334" s="542" t="s">
        <v>678</v>
      </c>
      <c r="P3334" s="537">
        <v>58</v>
      </c>
      <c r="Q3334" s="541" t="s">
        <v>201</v>
      </c>
      <c r="R3334" s="542" t="s">
        <v>239</v>
      </c>
      <c r="S3334" s="543">
        <f>'Report 1'!$Q$18</f>
        <v>0</v>
      </c>
      <c r="T3334" s="544">
        <f>'Report 1'!$Q$79</f>
        <v>0</v>
      </c>
      <c r="U3334" s="545">
        <f>'Report 1'!$Q$165</f>
        <v>0</v>
      </c>
    </row>
    <row r="3335" spans="2:21">
      <c r="B3335" s="535" t="s">
        <v>669</v>
      </c>
      <c r="C3335" s="536">
        <v>1</v>
      </c>
      <c r="D3335" s="537" t="str">
        <f>'Information Input'!$M$14</f>
        <v xml:space="preserve">      -      </v>
      </c>
      <c r="E3335" s="537" t="s">
        <v>139</v>
      </c>
      <c r="F3335" s="538">
        <f>'Information Input'!$H$33</f>
        <v>43466</v>
      </c>
      <c r="G3335" s="538">
        <f>'Information Input'!$H$34</f>
        <v>43555</v>
      </c>
      <c r="H3335" s="538">
        <f>'Information Input'!$H$35</f>
        <v>43555</v>
      </c>
      <c r="I3335" s="537" t="str">
        <f>'Information Input'!$J$22</f>
        <v>Quarterly</v>
      </c>
      <c r="J3335" s="538">
        <f>'Information Input'!$H$30</f>
        <v>43555</v>
      </c>
      <c r="K3335" s="537">
        <f>'Information Input'!$J$18</f>
        <v>2019</v>
      </c>
      <c r="L3335" s="579" t="s">
        <v>94</v>
      </c>
      <c r="M3335" s="540" t="s">
        <v>95</v>
      </c>
      <c r="N3335" s="541" t="s">
        <v>96</v>
      </c>
      <c r="O3335" s="542" t="s">
        <v>678</v>
      </c>
      <c r="P3335" s="537">
        <v>59</v>
      </c>
      <c r="Q3335" s="541" t="s">
        <v>202</v>
      </c>
      <c r="R3335" s="542" t="s">
        <v>239</v>
      </c>
      <c r="S3335" s="543">
        <f>'Report 1'!$Q$18</f>
        <v>0</v>
      </c>
      <c r="T3335" s="544">
        <f>'Report 1'!$Q$80</f>
        <v>0</v>
      </c>
      <c r="U3335" s="545">
        <f>'Report 1'!$Q$166</f>
        <v>0</v>
      </c>
    </row>
    <row r="3336" spans="2:21">
      <c r="B3336" s="535" t="s">
        <v>669</v>
      </c>
      <c r="C3336" s="536">
        <v>1</v>
      </c>
      <c r="D3336" s="537" t="str">
        <f>'Information Input'!$M$14</f>
        <v xml:space="preserve">      -      </v>
      </c>
      <c r="E3336" s="537" t="s">
        <v>139</v>
      </c>
      <c r="F3336" s="538">
        <f>'Information Input'!$H$33</f>
        <v>43466</v>
      </c>
      <c r="G3336" s="538">
        <f>'Information Input'!$H$34</f>
        <v>43555</v>
      </c>
      <c r="H3336" s="538">
        <f>'Information Input'!$H$35</f>
        <v>43555</v>
      </c>
      <c r="I3336" s="537" t="str">
        <f>'Information Input'!$J$22</f>
        <v>Quarterly</v>
      </c>
      <c r="J3336" s="538">
        <f>'Information Input'!$H$30</f>
        <v>43555</v>
      </c>
      <c r="K3336" s="537">
        <f>'Information Input'!$J$18</f>
        <v>2019</v>
      </c>
      <c r="L3336" s="579" t="s">
        <v>94</v>
      </c>
      <c r="M3336" s="540" t="s">
        <v>95</v>
      </c>
      <c r="N3336" s="541" t="s">
        <v>96</v>
      </c>
      <c r="O3336" s="542" t="s">
        <v>678</v>
      </c>
      <c r="P3336" s="537">
        <v>60</v>
      </c>
      <c r="Q3336" s="541" t="s">
        <v>203</v>
      </c>
      <c r="R3336" s="541" t="s">
        <v>239</v>
      </c>
      <c r="S3336" s="543">
        <f>'Report 1'!$Q$18</f>
        <v>0</v>
      </c>
      <c r="T3336" s="544">
        <f>'Report 1'!$Q$81</f>
        <v>0</v>
      </c>
      <c r="U3336" s="545">
        <f>'Report 1'!$Q$167</f>
        <v>0</v>
      </c>
    </row>
    <row r="3337" spans="2:21">
      <c r="B3337" s="535" t="s">
        <v>669</v>
      </c>
      <c r="C3337" s="536">
        <v>1</v>
      </c>
      <c r="D3337" s="537" t="str">
        <f>'Information Input'!$M$14</f>
        <v xml:space="preserve">      -      </v>
      </c>
      <c r="E3337" s="537" t="s">
        <v>139</v>
      </c>
      <c r="F3337" s="538">
        <f>'Information Input'!$H$33</f>
        <v>43466</v>
      </c>
      <c r="G3337" s="538">
        <f>'Information Input'!$H$34</f>
        <v>43555</v>
      </c>
      <c r="H3337" s="538">
        <f>'Information Input'!$H$35</f>
        <v>43555</v>
      </c>
      <c r="I3337" s="537" t="str">
        <f>'Information Input'!$J$22</f>
        <v>Quarterly</v>
      </c>
      <c r="J3337" s="538">
        <f>'Information Input'!$H$30</f>
        <v>43555</v>
      </c>
      <c r="K3337" s="537">
        <f>'Information Input'!$J$18</f>
        <v>2019</v>
      </c>
      <c r="L3337" s="579" t="s">
        <v>94</v>
      </c>
      <c r="M3337" s="540" t="s">
        <v>95</v>
      </c>
      <c r="N3337" s="541" t="s">
        <v>96</v>
      </c>
      <c r="O3337" s="542" t="s">
        <v>678</v>
      </c>
      <c r="P3337" s="537">
        <v>61</v>
      </c>
      <c r="Q3337" s="541" t="s">
        <v>204</v>
      </c>
      <c r="R3337" s="541" t="s">
        <v>239</v>
      </c>
      <c r="S3337" s="543">
        <f>'Report 1'!$Q$18</f>
        <v>0</v>
      </c>
      <c r="T3337" s="544">
        <f>'Report 1'!$Q$82</f>
        <v>0</v>
      </c>
      <c r="U3337" s="545">
        <f>'Report 1'!$Q$168</f>
        <v>0</v>
      </c>
    </row>
    <row r="3338" spans="2:21">
      <c r="B3338" s="535" t="s">
        <v>669</v>
      </c>
      <c r="C3338" s="536">
        <v>1</v>
      </c>
      <c r="D3338" s="537" t="str">
        <f>'Information Input'!$M$14</f>
        <v xml:space="preserve">      -      </v>
      </c>
      <c r="E3338" s="537" t="s">
        <v>139</v>
      </c>
      <c r="F3338" s="538">
        <f>'Information Input'!$H$33</f>
        <v>43466</v>
      </c>
      <c r="G3338" s="538">
        <f>'Information Input'!$H$34</f>
        <v>43555</v>
      </c>
      <c r="H3338" s="538">
        <f>'Information Input'!$H$35</f>
        <v>43555</v>
      </c>
      <c r="I3338" s="537" t="str">
        <f>'Information Input'!$J$22</f>
        <v>Quarterly</v>
      </c>
      <c r="J3338" s="538">
        <f>'Information Input'!$H$30</f>
        <v>43555</v>
      </c>
      <c r="K3338" s="537">
        <f>'Information Input'!$J$18</f>
        <v>2019</v>
      </c>
      <c r="L3338" s="579" t="s">
        <v>94</v>
      </c>
      <c r="M3338" s="540" t="s">
        <v>95</v>
      </c>
      <c r="N3338" s="541" t="s">
        <v>96</v>
      </c>
      <c r="O3338" s="542" t="s">
        <v>678</v>
      </c>
      <c r="P3338" s="537">
        <v>62</v>
      </c>
      <c r="Q3338" s="541" t="s">
        <v>204</v>
      </c>
      <c r="R3338" s="541" t="s">
        <v>239</v>
      </c>
      <c r="S3338" s="543">
        <f>'Report 1'!$Q$18</f>
        <v>0</v>
      </c>
      <c r="T3338" s="544">
        <f>'Report 1'!$Q$83</f>
        <v>0</v>
      </c>
      <c r="U3338" s="545">
        <f>'Report 1'!$Q$169</f>
        <v>0</v>
      </c>
    </row>
    <row r="3339" spans="2:21">
      <c r="B3339" s="535" t="s">
        <v>669</v>
      </c>
      <c r="C3339" s="536">
        <v>1</v>
      </c>
      <c r="D3339" s="537" t="str">
        <f>'Information Input'!$M$14</f>
        <v xml:space="preserve">      -      </v>
      </c>
      <c r="E3339" s="537" t="s">
        <v>139</v>
      </c>
      <c r="F3339" s="538">
        <f>'Information Input'!$H$33</f>
        <v>43466</v>
      </c>
      <c r="G3339" s="538">
        <f>'Information Input'!$H$34</f>
        <v>43555</v>
      </c>
      <c r="H3339" s="538">
        <f>'Information Input'!$H$35</f>
        <v>43555</v>
      </c>
      <c r="I3339" s="537" t="str">
        <f>'Information Input'!$J$22</f>
        <v>Quarterly</v>
      </c>
      <c r="J3339" s="538">
        <f>'Information Input'!$H$30</f>
        <v>43555</v>
      </c>
      <c r="K3339" s="537">
        <f>'Information Input'!$J$18</f>
        <v>2019</v>
      </c>
      <c r="L3339" s="579" t="s">
        <v>94</v>
      </c>
      <c r="M3339" s="540" t="s">
        <v>95</v>
      </c>
      <c r="N3339" s="541" t="s">
        <v>96</v>
      </c>
      <c r="O3339" s="542" t="s">
        <v>674</v>
      </c>
      <c r="P3339" s="537">
        <v>63</v>
      </c>
      <c r="Q3339" s="541" t="s">
        <v>205</v>
      </c>
      <c r="R3339" s="541" t="s">
        <v>239</v>
      </c>
      <c r="S3339" s="543">
        <f>'Report 1'!$Q$18</f>
        <v>0</v>
      </c>
      <c r="T3339" s="544">
        <f>'Report 1'!$Q$84</f>
        <v>0</v>
      </c>
      <c r="U3339" s="545">
        <f>'Report 1'!$Q$170</f>
        <v>0</v>
      </c>
    </row>
    <row r="3340" spans="2:21">
      <c r="B3340" s="535" t="s">
        <v>669</v>
      </c>
      <c r="C3340" s="536">
        <v>1</v>
      </c>
      <c r="D3340" s="537" t="str">
        <f>'Information Input'!$M$14</f>
        <v xml:space="preserve">      -      </v>
      </c>
      <c r="E3340" s="537" t="s">
        <v>139</v>
      </c>
      <c r="F3340" s="538">
        <f>'Information Input'!$H$33</f>
        <v>43466</v>
      </c>
      <c r="G3340" s="538">
        <f>'Information Input'!$H$34</f>
        <v>43555</v>
      </c>
      <c r="H3340" s="538">
        <f>'Information Input'!$H$35</f>
        <v>43555</v>
      </c>
      <c r="I3340" s="537" t="str">
        <f>'Information Input'!$J$22</f>
        <v>Quarterly</v>
      </c>
      <c r="J3340" s="538">
        <f>'Information Input'!$H$30</f>
        <v>43555</v>
      </c>
      <c r="K3340" s="537">
        <f>'Information Input'!$J$18</f>
        <v>2019</v>
      </c>
      <c r="L3340" s="579" t="s">
        <v>94</v>
      </c>
      <c r="M3340" s="540" t="s">
        <v>95</v>
      </c>
      <c r="N3340" s="541" t="s">
        <v>96</v>
      </c>
      <c r="O3340" s="542" t="s">
        <v>674</v>
      </c>
      <c r="P3340" s="537">
        <v>64</v>
      </c>
      <c r="Q3340" s="541" t="s">
        <v>206</v>
      </c>
      <c r="R3340" s="541" t="s">
        <v>239</v>
      </c>
      <c r="S3340" s="543">
        <f>'Report 1'!$Q$18</f>
        <v>0</v>
      </c>
      <c r="T3340" s="544">
        <f>'Report 1'!$Q$85</f>
        <v>0</v>
      </c>
      <c r="U3340" s="545">
        <f>'Report 1'!$Q$171</f>
        <v>0</v>
      </c>
    </row>
    <row r="3341" spans="2:21">
      <c r="B3341" s="535" t="s">
        <v>669</v>
      </c>
      <c r="C3341" s="536">
        <v>1</v>
      </c>
      <c r="D3341" s="537" t="str">
        <f>'Information Input'!$M$14</f>
        <v xml:space="preserve">      -      </v>
      </c>
      <c r="E3341" s="537" t="s">
        <v>139</v>
      </c>
      <c r="F3341" s="538">
        <f>'Information Input'!$H$33</f>
        <v>43466</v>
      </c>
      <c r="G3341" s="538">
        <f>'Information Input'!$H$34</f>
        <v>43555</v>
      </c>
      <c r="H3341" s="538">
        <f>'Information Input'!$H$35</f>
        <v>43555</v>
      </c>
      <c r="I3341" s="537" t="str">
        <f>'Information Input'!$J$22</f>
        <v>Quarterly</v>
      </c>
      <c r="J3341" s="538">
        <f>'Information Input'!$H$30</f>
        <v>43555</v>
      </c>
      <c r="K3341" s="537">
        <f>'Information Input'!$J$18</f>
        <v>2019</v>
      </c>
      <c r="L3341" s="579" t="s">
        <v>94</v>
      </c>
      <c r="M3341" s="540" t="s">
        <v>95</v>
      </c>
      <c r="N3341" s="541" t="s">
        <v>96</v>
      </c>
      <c r="O3341" s="542" t="s">
        <v>674</v>
      </c>
      <c r="P3341" s="537">
        <v>65</v>
      </c>
      <c r="Q3341" s="541" t="s">
        <v>207</v>
      </c>
      <c r="R3341" s="541" t="s">
        <v>239</v>
      </c>
      <c r="S3341" s="543">
        <f>'Report 1'!$Q$18</f>
        <v>0</v>
      </c>
      <c r="T3341" s="544">
        <f>'Report 1'!$Q$86</f>
        <v>0</v>
      </c>
      <c r="U3341" s="545">
        <f>'Report 1'!$Q$172</f>
        <v>0</v>
      </c>
    </row>
    <row r="3342" spans="2:21">
      <c r="B3342" s="535" t="s">
        <v>669</v>
      </c>
      <c r="C3342" s="536">
        <v>1</v>
      </c>
      <c r="D3342" s="537" t="str">
        <f>'Information Input'!$M$14</f>
        <v xml:space="preserve">      -      </v>
      </c>
      <c r="E3342" s="537" t="s">
        <v>139</v>
      </c>
      <c r="F3342" s="538">
        <f>'Information Input'!$H$33</f>
        <v>43466</v>
      </c>
      <c r="G3342" s="538">
        <f>'Information Input'!$H$34</f>
        <v>43555</v>
      </c>
      <c r="H3342" s="538">
        <f>'Information Input'!$H$35</f>
        <v>43555</v>
      </c>
      <c r="I3342" s="537" t="str">
        <f>'Information Input'!$J$22</f>
        <v>Quarterly</v>
      </c>
      <c r="J3342" s="538">
        <f>'Information Input'!$H$30</f>
        <v>43555</v>
      </c>
      <c r="K3342" s="537">
        <f>'Information Input'!$J$18</f>
        <v>2019</v>
      </c>
      <c r="L3342" s="579" t="s">
        <v>94</v>
      </c>
      <c r="M3342" s="540" t="s">
        <v>95</v>
      </c>
      <c r="N3342" s="541" t="s">
        <v>96</v>
      </c>
      <c r="O3342" s="542" t="s">
        <v>679</v>
      </c>
      <c r="P3342" s="537">
        <v>66</v>
      </c>
      <c r="Q3342" s="541" t="s">
        <v>208</v>
      </c>
      <c r="R3342" s="541" t="s">
        <v>239</v>
      </c>
      <c r="S3342" s="543">
        <f>'Report 1'!$Q$18</f>
        <v>0</v>
      </c>
      <c r="T3342" s="544">
        <f>'Report 1'!$Q$87</f>
        <v>0</v>
      </c>
      <c r="U3342" s="545">
        <f>'Report 1'!$Q$173</f>
        <v>0</v>
      </c>
    </row>
    <row r="3343" spans="2:21">
      <c r="B3343" s="535" t="s">
        <v>669</v>
      </c>
      <c r="C3343" s="536">
        <v>1</v>
      </c>
      <c r="D3343" s="537" t="str">
        <f>'Information Input'!$M$14</f>
        <v xml:space="preserve">      -      </v>
      </c>
      <c r="E3343" s="537" t="s">
        <v>139</v>
      </c>
      <c r="F3343" s="538">
        <f>'Information Input'!$H$33</f>
        <v>43466</v>
      </c>
      <c r="G3343" s="538">
        <f>'Information Input'!$H$34</f>
        <v>43555</v>
      </c>
      <c r="H3343" s="538">
        <f>'Information Input'!$H$35</f>
        <v>43555</v>
      </c>
      <c r="I3343" s="537" t="str">
        <f>'Information Input'!$J$22</f>
        <v>Quarterly</v>
      </c>
      <c r="J3343" s="538">
        <f>'Information Input'!$H$30</f>
        <v>43555</v>
      </c>
      <c r="K3343" s="537">
        <f>'Information Input'!$J$18</f>
        <v>2019</v>
      </c>
      <c r="L3343" s="579" t="s">
        <v>94</v>
      </c>
      <c r="M3343" s="540" t="s">
        <v>95</v>
      </c>
      <c r="N3343" s="541" t="s">
        <v>96</v>
      </c>
      <c r="O3343" s="542" t="s">
        <v>679</v>
      </c>
      <c r="P3343" s="537">
        <v>67</v>
      </c>
      <c r="Q3343" s="541" t="s">
        <v>209</v>
      </c>
      <c r="R3343" s="541" t="s">
        <v>239</v>
      </c>
      <c r="S3343" s="543">
        <f>'Report 1'!$Q$18</f>
        <v>0</v>
      </c>
      <c r="T3343" s="544">
        <f>'Report 1'!$Q$88</f>
        <v>0</v>
      </c>
      <c r="U3343" s="545">
        <f>'Report 1'!$Q$174</f>
        <v>0</v>
      </c>
    </row>
    <row r="3344" spans="2:21">
      <c r="B3344" s="535" t="s">
        <v>669</v>
      </c>
      <c r="C3344" s="536">
        <v>1</v>
      </c>
      <c r="D3344" s="537" t="str">
        <f>'Information Input'!$M$14</f>
        <v xml:space="preserve">      -      </v>
      </c>
      <c r="E3344" s="537" t="s">
        <v>139</v>
      </c>
      <c r="F3344" s="538">
        <f>'Information Input'!$H$33</f>
        <v>43466</v>
      </c>
      <c r="G3344" s="538">
        <f>'Information Input'!$H$34</f>
        <v>43555</v>
      </c>
      <c r="H3344" s="538">
        <f>'Information Input'!$H$35</f>
        <v>43555</v>
      </c>
      <c r="I3344" s="537" t="str">
        <f>'Information Input'!$J$22</f>
        <v>Quarterly</v>
      </c>
      <c r="J3344" s="538">
        <f>'Information Input'!$H$30</f>
        <v>43555</v>
      </c>
      <c r="K3344" s="537">
        <f>'Information Input'!$J$18</f>
        <v>2019</v>
      </c>
      <c r="L3344" s="579" t="s">
        <v>94</v>
      </c>
      <c r="M3344" s="540" t="s">
        <v>95</v>
      </c>
      <c r="N3344" s="541" t="s">
        <v>96</v>
      </c>
      <c r="O3344" s="542" t="s">
        <v>679</v>
      </c>
      <c r="P3344" s="537">
        <v>68</v>
      </c>
      <c r="Q3344" s="541" t="s">
        <v>210</v>
      </c>
      <c r="R3344" s="541" t="s">
        <v>239</v>
      </c>
      <c r="S3344" s="543">
        <f>'Report 1'!$Q$18</f>
        <v>0</v>
      </c>
      <c r="T3344" s="544">
        <f>'Report 1'!$Q$89</f>
        <v>0</v>
      </c>
      <c r="U3344" s="545">
        <f>'Report 1'!$Q$175</f>
        <v>0</v>
      </c>
    </row>
    <row r="3345" spans="2:21">
      <c r="B3345" s="535" t="s">
        <v>669</v>
      </c>
      <c r="C3345" s="536">
        <v>1</v>
      </c>
      <c r="D3345" s="537" t="str">
        <f>'Information Input'!$M$14</f>
        <v xml:space="preserve">      -      </v>
      </c>
      <c r="E3345" s="537" t="s">
        <v>139</v>
      </c>
      <c r="F3345" s="538">
        <f>'Information Input'!$H$33</f>
        <v>43466</v>
      </c>
      <c r="G3345" s="538">
        <f>'Information Input'!$H$34</f>
        <v>43555</v>
      </c>
      <c r="H3345" s="538">
        <f>'Information Input'!$H$35</f>
        <v>43555</v>
      </c>
      <c r="I3345" s="537" t="str">
        <f>'Information Input'!$J$22</f>
        <v>Quarterly</v>
      </c>
      <c r="J3345" s="538">
        <f>'Information Input'!$H$30</f>
        <v>43555</v>
      </c>
      <c r="K3345" s="537">
        <f>'Information Input'!$J$18</f>
        <v>2019</v>
      </c>
      <c r="L3345" s="579" t="s">
        <v>94</v>
      </c>
      <c r="M3345" s="540" t="s">
        <v>95</v>
      </c>
      <c r="N3345" s="541" t="s">
        <v>96</v>
      </c>
      <c r="O3345" s="542" t="s">
        <v>679</v>
      </c>
      <c r="P3345" s="537">
        <v>69</v>
      </c>
      <c r="Q3345" s="541" t="s">
        <v>211</v>
      </c>
      <c r="R3345" s="541" t="s">
        <v>239</v>
      </c>
      <c r="S3345" s="543">
        <f>'Report 1'!$Q$18</f>
        <v>0</v>
      </c>
      <c r="T3345" s="544">
        <f>'Report 1'!$Q$90</f>
        <v>0</v>
      </c>
      <c r="U3345" s="545">
        <f>'Report 1'!$Q$176</f>
        <v>0</v>
      </c>
    </row>
    <row r="3346" spans="2:21">
      <c r="B3346" s="535" t="s">
        <v>669</v>
      </c>
      <c r="C3346" s="536">
        <v>1</v>
      </c>
      <c r="D3346" s="537" t="str">
        <f>'Information Input'!$M$14</f>
        <v xml:space="preserve">      -      </v>
      </c>
      <c r="E3346" s="537" t="s">
        <v>139</v>
      </c>
      <c r="F3346" s="538">
        <f>'Information Input'!$H$33</f>
        <v>43466</v>
      </c>
      <c r="G3346" s="538">
        <f>'Information Input'!$H$34</f>
        <v>43555</v>
      </c>
      <c r="H3346" s="538">
        <f>'Information Input'!$H$35</f>
        <v>43555</v>
      </c>
      <c r="I3346" s="537" t="str">
        <f>'Information Input'!$J$22</f>
        <v>Quarterly</v>
      </c>
      <c r="J3346" s="538">
        <f>'Information Input'!$H$30</f>
        <v>43555</v>
      </c>
      <c r="K3346" s="537">
        <f>'Information Input'!$J$18</f>
        <v>2019</v>
      </c>
      <c r="L3346" s="579" t="s">
        <v>94</v>
      </c>
      <c r="M3346" s="540" t="s">
        <v>95</v>
      </c>
      <c r="N3346" s="541" t="s">
        <v>96</v>
      </c>
      <c r="O3346" s="542" t="s">
        <v>680</v>
      </c>
      <c r="P3346" s="537">
        <v>70</v>
      </c>
      <c r="Q3346" s="541" t="s">
        <v>212</v>
      </c>
      <c r="R3346" s="541" t="s">
        <v>239</v>
      </c>
      <c r="S3346" s="543">
        <f>'Report 1'!$Q$18</f>
        <v>0</v>
      </c>
      <c r="T3346" s="544">
        <f>'Report 1'!$Q$91</f>
        <v>0</v>
      </c>
      <c r="U3346" s="545">
        <f>'Report 1'!$Q$177</f>
        <v>0</v>
      </c>
    </row>
    <row r="3347" spans="2:21">
      <c r="B3347" s="535" t="s">
        <v>669</v>
      </c>
      <c r="C3347" s="536">
        <v>1</v>
      </c>
      <c r="D3347" s="537" t="str">
        <f>'Information Input'!$M$14</f>
        <v xml:space="preserve">      -      </v>
      </c>
      <c r="E3347" s="537" t="s">
        <v>139</v>
      </c>
      <c r="F3347" s="538">
        <f>'Information Input'!$H$33</f>
        <v>43466</v>
      </c>
      <c r="G3347" s="538">
        <f>'Information Input'!$H$34</f>
        <v>43555</v>
      </c>
      <c r="H3347" s="538">
        <f>'Information Input'!$H$35</f>
        <v>43555</v>
      </c>
      <c r="I3347" s="537" t="str">
        <f>'Information Input'!$J$22</f>
        <v>Quarterly</v>
      </c>
      <c r="J3347" s="538">
        <f>'Information Input'!$H$30</f>
        <v>43555</v>
      </c>
      <c r="K3347" s="537">
        <f>'Information Input'!$J$18</f>
        <v>2019</v>
      </c>
      <c r="L3347" s="579" t="s">
        <v>94</v>
      </c>
      <c r="M3347" s="540" t="s">
        <v>95</v>
      </c>
      <c r="N3347" s="541" t="s">
        <v>96</v>
      </c>
      <c r="O3347" s="542" t="s">
        <v>680</v>
      </c>
      <c r="P3347" s="537">
        <v>71</v>
      </c>
      <c r="Q3347" s="541" t="s">
        <v>213</v>
      </c>
      <c r="R3347" s="541" t="s">
        <v>239</v>
      </c>
      <c r="S3347" s="543">
        <f>'Report 1'!$Q$18</f>
        <v>0</v>
      </c>
      <c r="T3347" s="544">
        <f>'Report 1'!$Q$92</f>
        <v>0</v>
      </c>
      <c r="U3347" s="545">
        <f>'Report 1'!$Q$178</f>
        <v>0</v>
      </c>
    </row>
    <row r="3348" spans="2:21">
      <c r="B3348" s="573" t="s">
        <v>669</v>
      </c>
      <c r="C3348" s="574">
        <v>1</v>
      </c>
      <c r="D3348" s="562" t="str">
        <f>'Information Input'!$M$14</f>
        <v xml:space="preserve">      -      </v>
      </c>
      <c r="E3348" s="562" t="s">
        <v>139</v>
      </c>
      <c r="F3348" s="559">
        <f>'Information Input'!$H$33</f>
        <v>43466</v>
      </c>
      <c r="G3348" s="559">
        <f>'Information Input'!$H$34</f>
        <v>43555</v>
      </c>
      <c r="H3348" s="559">
        <f>'Information Input'!$H$35</f>
        <v>43555</v>
      </c>
      <c r="I3348" s="562" t="str">
        <f>'Information Input'!$J$22</f>
        <v>Quarterly</v>
      </c>
      <c r="J3348" s="559">
        <f>'Information Input'!$H$30</f>
        <v>43555</v>
      </c>
      <c r="K3348" s="562">
        <f>'Information Input'!$J$18</f>
        <v>2019</v>
      </c>
      <c r="L3348" s="580" t="s">
        <v>94</v>
      </c>
      <c r="M3348" s="564" t="s">
        <v>95</v>
      </c>
      <c r="N3348" s="561" t="s">
        <v>96</v>
      </c>
      <c r="O3348" s="575" t="s">
        <v>674</v>
      </c>
      <c r="P3348" s="537">
        <v>72</v>
      </c>
      <c r="Q3348" s="541" t="s">
        <v>214</v>
      </c>
      <c r="R3348" s="561" t="s">
        <v>239</v>
      </c>
      <c r="S3348" s="560">
        <f>'Report 1'!$Q$18</f>
        <v>0</v>
      </c>
      <c r="T3348" s="568">
        <f>'Report 1'!$Q$93</f>
        <v>0</v>
      </c>
      <c r="U3348" s="571">
        <f>'Report 1'!$Q$179</f>
        <v>0</v>
      </c>
    </row>
    <row r="3349" spans="2:21">
      <c r="B3349" s="515" t="s">
        <v>669</v>
      </c>
      <c r="C3349" s="516">
        <v>1</v>
      </c>
      <c r="D3349" s="517" t="str">
        <f>'Information Input'!$M$14</f>
        <v xml:space="preserve">      -      </v>
      </c>
      <c r="E3349" s="517" t="s">
        <v>139</v>
      </c>
      <c r="F3349" s="518">
        <f>'Information Input'!$H$33</f>
        <v>43466</v>
      </c>
      <c r="G3349" s="518">
        <f>'Information Input'!$H$34</f>
        <v>43555</v>
      </c>
      <c r="H3349" s="519">
        <f>'Information Input'!$H$35</f>
        <v>43555</v>
      </c>
      <c r="I3349" s="517" t="str">
        <f>'Information Input'!$J$22</f>
        <v>Quarterly</v>
      </c>
      <c r="J3349" s="519">
        <f>'Information Input'!$H$30</f>
        <v>43555</v>
      </c>
      <c r="K3349" s="517">
        <f>'Information Input'!$J$18</f>
        <v>2019</v>
      </c>
      <c r="L3349" s="578" t="s">
        <v>97</v>
      </c>
      <c r="M3349" s="521" t="s">
        <v>98</v>
      </c>
      <c r="N3349" s="522" t="s">
        <v>96</v>
      </c>
      <c r="O3349" s="523" t="s">
        <v>670</v>
      </c>
      <c r="P3349" s="517">
        <v>2</v>
      </c>
      <c r="Q3349" s="522" t="s">
        <v>142</v>
      </c>
      <c r="R3349" s="522" t="s">
        <v>239</v>
      </c>
      <c r="S3349" s="524">
        <f>'Report 1'!$V$18</f>
        <v>0</v>
      </c>
      <c r="T3349" s="525">
        <f>'Report 1'!$V$20</f>
        <v>0</v>
      </c>
      <c r="U3349" s="526">
        <f>'Report 1'!$V$106</f>
        <v>0</v>
      </c>
    </row>
    <row r="3350" spans="2:21">
      <c r="B3350" s="535" t="s">
        <v>669</v>
      </c>
      <c r="C3350" s="536">
        <v>1</v>
      </c>
      <c r="D3350" s="537" t="str">
        <f>'Information Input'!$M$14</f>
        <v xml:space="preserve">      -      </v>
      </c>
      <c r="E3350" s="537" t="s">
        <v>139</v>
      </c>
      <c r="F3350" s="538">
        <f>'Information Input'!$H$33</f>
        <v>43466</v>
      </c>
      <c r="G3350" s="538">
        <f>'Information Input'!$H$34</f>
        <v>43555</v>
      </c>
      <c r="H3350" s="538">
        <f>'Information Input'!$H$35</f>
        <v>43555</v>
      </c>
      <c r="I3350" s="537" t="str">
        <f>'Information Input'!$J$22</f>
        <v>Quarterly</v>
      </c>
      <c r="J3350" s="538">
        <f>'Information Input'!$H$30</f>
        <v>43555</v>
      </c>
      <c r="K3350" s="537">
        <f>'Information Input'!$J$18</f>
        <v>2019</v>
      </c>
      <c r="L3350" s="579" t="s">
        <v>97</v>
      </c>
      <c r="M3350" s="540" t="s">
        <v>98</v>
      </c>
      <c r="N3350" s="541" t="s">
        <v>96</v>
      </c>
      <c r="O3350" s="542" t="s">
        <v>670</v>
      </c>
      <c r="P3350" s="537">
        <v>3</v>
      </c>
      <c r="Q3350" s="541" t="s">
        <v>143</v>
      </c>
      <c r="R3350" s="541" t="s">
        <v>239</v>
      </c>
      <c r="S3350" s="543">
        <f>'Report 1'!$V$18</f>
        <v>0</v>
      </c>
      <c r="T3350" s="544">
        <f>'Report 1'!$V$21</f>
        <v>0</v>
      </c>
      <c r="U3350" s="545">
        <f>'Report 1'!$V$107</f>
        <v>0</v>
      </c>
    </row>
    <row r="3351" spans="2:21">
      <c r="B3351" s="535" t="s">
        <v>669</v>
      </c>
      <c r="C3351" s="536">
        <v>1</v>
      </c>
      <c r="D3351" s="537" t="str">
        <f>'Information Input'!$M$14</f>
        <v xml:space="preserve">      -      </v>
      </c>
      <c r="E3351" s="537" t="s">
        <v>139</v>
      </c>
      <c r="F3351" s="538">
        <f>'Information Input'!$H$33</f>
        <v>43466</v>
      </c>
      <c r="G3351" s="538">
        <f>'Information Input'!$H$34</f>
        <v>43555</v>
      </c>
      <c r="H3351" s="538">
        <f>'Information Input'!$H$35</f>
        <v>43555</v>
      </c>
      <c r="I3351" s="537" t="str">
        <f>'Information Input'!$J$22</f>
        <v>Quarterly</v>
      </c>
      <c r="J3351" s="538">
        <f>'Information Input'!$H$30</f>
        <v>43555</v>
      </c>
      <c r="K3351" s="537">
        <f>'Information Input'!$J$18</f>
        <v>2019</v>
      </c>
      <c r="L3351" s="579" t="s">
        <v>97</v>
      </c>
      <c r="M3351" s="540" t="s">
        <v>98</v>
      </c>
      <c r="N3351" s="541" t="s">
        <v>96</v>
      </c>
      <c r="O3351" s="542" t="s">
        <v>670</v>
      </c>
      <c r="P3351" s="537">
        <v>4</v>
      </c>
      <c r="Q3351" s="541" t="s">
        <v>144</v>
      </c>
      <c r="R3351" s="541" t="s">
        <v>239</v>
      </c>
      <c r="S3351" s="543">
        <f>'Report 1'!$V$18</f>
        <v>0</v>
      </c>
      <c r="T3351" s="544">
        <f>'Report 1'!$V$22</f>
        <v>0</v>
      </c>
      <c r="U3351" s="545">
        <f>'Report 1'!$V$108</f>
        <v>0</v>
      </c>
    </row>
    <row r="3352" spans="2:21">
      <c r="B3352" s="535" t="s">
        <v>669</v>
      </c>
      <c r="C3352" s="536">
        <v>1</v>
      </c>
      <c r="D3352" s="537" t="str">
        <f>'Information Input'!$M$14</f>
        <v xml:space="preserve">      -      </v>
      </c>
      <c r="E3352" s="537" t="s">
        <v>139</v>
      </c>
      <c r="F3352" s="538">
        <f>'Information Input'!$H$33</f>
        <v>43466</v>
      </c>
      <c r="G3352" s="538">
        <f>'Information Input'!$H$34</f>
        <v>43555</v>
      </c>
      <c r="H3352" s="538">
        <f>'Information Input'!$H$35</f>
        <v>43555</v>
      </c>
      <c r="I3352" s="537" t="str">
        <f>'Information Input'!$J$22</f>
        <v>Quarterly</v>
      </c>
      <c r="J3352" s="538">
        <f>'Information Input'!$H$30</f>
        <v>43555</v>
      </c>
      <c r="K3352" s="537">
        <f>'Information Input'!$J$18</f>
        <v>2019</v>
      </c>
      <c r="L3352" s="579" t="s">
        <v>97</v>
      </c>
      <c r="M3352" s="540" t="s">
        <v>98</v>
      </c>
      <c r="N3352" s="541" t="s">
        <v>96</v>
      </c>
      <c r="O3352" s="542" t="s">
        <v>670</v>
      </c>
      <c r="P3352" s="537">
        <v>5</v>
      </c>
      <c r="Q3352" s="541" t="s">
        <v>145</v>
      </c>
      <c r="R3352" s="541" t="s">
        <v>239</v>
      </c>
      <c r="S3352" s="543">
        <f>'Report 1'!$V$18</f>
        <v>0</v>
      </c>
      <c r="T3352" s="544">
        <f>'Report 1'!$V$23</f>
        <v>0</v>
      </c>
      <c r="U3352" s="545">
        <f>'Report 1'!$V$109</f>
        <v>0</v>
      </c>
    </row>
    <row r="3353" spans="2:21">
      <c r="B3353" s="535" t="s">
        <v>669</v>
      </c>
      <c r="C3353" s="536">
        <v>1</v>
      </c>
      <c r="D3353" s="537" t="str">
        <f>'Information Input'!$M$14</f>
        <v xml:space="preserve">      -      </v>
      </c>
      <c r="E3353" s="537" t="s">
        <v>139</v>
      </c>
      <c r="F3353" s="538">
        <f>'Information Input'!$H$33</f>
        <v>43466</v>
      </c>
      <c r="G3353" s="538">
        <f>'Information Input'!$H$34</f>
        <v>43555</v>
      </c>
      <c r="H3353" s="538">
        <f>'Information Input'!$H$35</f>
        <v>43555</v>
      </c>
      <c r="I3353" s="537" t="str">
        <f>'Information Input'!$J$22</f>
        <v>Quarterly</v>
      </c>
      <c r="J3353" s="538">
        <f>'Information Input'!$H$30</f>
        <v>43555</v>
      </c>
      <c r="K3353" s="537">
        <f>'Information Input'!$J$18</f>
        <v>2019</v>
      </c>
      <c r="L3353" s="579" t="s">
        <v>97</v>
      </c>
      <c r="M3353" s="540" t="s">
        <v>98</v>
      </c>
      <c r="N3353" s="541" t="s">
        <v>96</v>
      </c>
      <c r="O3353" s="542" t="s">
        <v>670</v>
      </c>
      <c r="P3353" s="537">
        <v>6</v>
      </c>
      <c r="Q3353" s="541" t="s">
        <v>146</v>
      </c>
      <c r="R3353" s="541" t="s">
        <v>239</v>
      </c>
      <c r="S3353" s="543">
        <f>'Report 1'!$V$18</f>
        <v>0</v>
      </c>
      <c r="T3353" s="544">
        <f>'Report 1'!$V$24</f>
        <v>0</v>
      </c>
      <c r="U3353" s="545">
        <f>'Report 1'!$V$110</f>
        <v>0</v>
      </c>
    </row>
    <row r="3354" spans="2:21">
      <c r="B3354" s="535" t="s">
        <v>669</v>
      </c>
      <c r="C3354" s="536">
        <v>1</v>
      </c>
      <c r="D3354" s="537" t="str">
        <f>'Information Input'!$M$14</f>
        <v xml:space="preserve">      -      </v>
      </c>
      <c r="E3354" s="537" t="s">
        <v>139</v>
      </c>
      <c r="F3354" s="538">
        <f>'Information Input'!$H$33</f>
        <v>43466</v>
      </c>
      <c r="G3354" s="538">
        <f>'Information Input'!$H$34</f>
        <v>43555</v>
      </c>
      <c r="H3354" s="538">
        <f>'Information Input'!$H$35</f>
        <v>43555</v>
      </c>
      <c r="I3354" s="537" t="str">
        <f>'Information Input'!$J$22</f>
        <v>Quarterly</v>
      </c>
      <c r="J3354" s="538">
        <f>'Information Input'!$H$30</f>
        <v>43555</v>
      </c>
      <c r="K3354" s="537">
        <f>'Information Input'!$J$18</f>
        <v>2019</v>
      </c>
      <c r="L3354" s="579" t="s">
        <v>97</v>
      </c>
      <c r="M3354" s="540" t="s">
        <v>98</v>
      </c>
      <c r="N3354" s="541" t="s">
        <v>96</v>
      </c>
      <c r="O3354" s="542" t="s">
        <v>674</v>
      </c>
      <c r="P3354" s="537">
        <v>7</v>
      </c>
      <c r="Q3354" s="541" t="s">
        <v>147</v>
      </c>
      <c r="R3354" s="541" t="s">
        <v>239</v>
      </c>
      <c r="S3354" s="543">
        <f>'Report 1'!$V$18</f>
        <v>0</v>
      </c>
      <c r="T3354" s="544">
        <f>'Report 1'!$V$25</f>
        <v>0</v>
      </c>
      <c r="U3354" s="545">
        <f>'Report 1'!$V$111</f>
        <v>0</v>
      </c>
    </row>
    <row r="3355" spans="2:21">
      <c r="B3355" s="535" t="s">
        <v>669</v>
      </c>
      <c r="C3355" s="536">
        <v>1</v>
      </c>
      <c r="D3355" s="537" t="str">
        <f>'Information Input'!$M$14</f>
        <v xml:space="preserve">      -      </v>
      </c>
      <c r="E3355" s="537" t="s">
        <v>139</v>
      </c>
      <c r="F3355" s="538">
        <f>'Information Input'!$H$33</f>
        <v>43466</v>
      </c>
      <c r="G3355" s="538">
        <f>'Information Input'!$H$34</f>
        <v>43555</v>
      </c>
      <c r="H3355" s="538">
        <f>'Information Input'!$H$35</f>
        <v>43555</v>
      </c>
      <c r="I3355" s="537" t="str">
        <f>'Information Input'!$J$22</f>
        <v>Quarterly</v>
      </c>
      <c r="J3355" s="538">
        <f>'Information Input'!$H$30</f>
        <v>43555</v>
      </c>
      <c r="K3355" s="537">
        <f>'Information Input'!$J$18</f>
        <v>2019</v>
      </c>
      <c r="L3355" s="579" t="s">
        <v>97</v>
      </c>
      <c r="M3355" s="540" t="s">
        <v>98</v>
      </c>
      <c r="N3355" s="541" t="s">
        <v>96</v>
      </c>
      <c r="O3355" s="542" t="s">
        <v>670</v>
      </c>
      <c r="P3355" s="537">
        <v>8</v>
      </c>
      <c r="Q3355" s="541" t="s">
        <v>148</v>
      </c>
      <c r="R3355" s="541" t="s">
        <v>239</v>
      </c>
      <c r="S3355" s="543">
        <f>'Report 1'!$V$18</f>
        <v>0</v>
      </c>
      <c r="T3355" s="544">
        <f>'Report 1'!$V$26</f>
        <v>0</v>
      </c>
      <c r="U3355" s="545">
        <f>'Report 1'!$V$112</f>
        <v>0</v>
      </c>
    </row>
    <row r="3356" spans="2:21">
      <c r="B3356" s="535" t="s">
        <v>669</v>
      </c>
      <c r="C3356" s="536">
        <v>1</v>
      </c>
      <c r="D3356" s="537" t="str">
        <f>'Information Input'!$M$14</f>
        <v xml:space="preserve">      -      </v>
      </c>
      <c r="E3356" s="537" t="s">
        <v>139</v>
      </c>
      <c r="F3356" s="538">
        <f>'Information Input'!$H$33</f>
        <v>43466</v>
      </c>
      <c r="G3356" s="538">
        <f>'Information Input'!$H$34</f>
        <v>43555</v>
      </c>
      <c r="H3356" s="538">
        <f>'Information Input'!$H$35</f>
        <v>43555</v>
      </c>
      <c r="I3356" s="537" t="str">
        <f>'Information Input'!$J$22</f>
        <v>Quarterly</v>
      </c>
      <c r="J3356" s="538">
        <f>'Information Input'!$H$30</f>
        <v>43555</v>
      </c>
      <c r="K3356" s="537">
        <f>'Information Input'!$J$18</f>
        <v>2019</v>
      </c>
      <c r="L3356" s="579" t="s">
        <v>97</v>
      </c>
      <c r="M3356" s="540" t="s">
        <v>98</v>
      </c>
      <c r="N3356" s="541" t="s">
        <v>96</v>
      </c>
      <c r="O3356" s="542" t="s">
        <v>670</v>
      </c>
      <c r="P3356" s="537">
        <v>9</v>
      </c>
      <c r="Q3356" s="541" t="s">
        <v>149</v>
      </c>
      <c r="R3356" s="541" t="s">
        <v>239</v>
      </c>
      <c r="S3356" s="543">
        <f>'Report 1'!$V$18</f>
        <v>0</v>
      </c>
      <c r="T3356" s="544">
        <f>'Report 1'!$V$27</f>
        <v>0</v>
      </c>
      <c r="U3356" s="545">
        <f>'Report 1'!$V$113</f>
        <v>0</v>
      </c>
    </row>
    <row r="3357" spans="2:21">
      <c r="B3357" s="535" t="s">
        <v>669</v>
      </c>
      <c r="C3357" s="536">
        <v>1</v>
      </c>
      <c r="D3357" s="537" t="str">
        <f>'Information Input'!$M$14</f>
        <v xml:space="preserve">      -      </v>
      </c>
      <c r="E3357" s="537" t="s">
        <v>139</v>
      </c>
      <c r="F3357" s="538">
        <f>'Information Input'!$H$33</f>
        <v>43466</v>
      </c>
      <c r="G3357" s="538">
        <f>'Information Input'!$H$34</f>
        <v>43555</v>
      </c>
      <c r="H3357" s="538">
        <f>'Information Input'!$H$35</f>
        <v>43555</v>
      </c>
      <c r="I3357" s="537" t="str">
        <f>'Information Input'!$J$22</f>
        <v>Quarterly</v>
      </c>
      <c r="J3357" s="538">
        <f>'Information Input'!$H$30</f>
        <v>43555</v>
      </c>
      <c r="K3357" s="537">
        <f>'Information Input'!$J$18</f>
        <v>2019</v>
      </c>
      <c r="L3357" s="579" t="s">
        <v>97</v>
      </c>
      <c r="M3357" s="540" t="s">
        <v>98</v>
      </c>
      <c r="N3357" s="541" t="s">
        <v>96</v>
      </c>
      <c r="O3357" s="542" t="s">
        <v>674</v>
      </c>
      <c r="P3357" s="537">
        <v>10</v>
      </c>
      <c r="Q3357" s="541" t="s">
        <v>150</v>
      </c>
      <c r="R3357" s="541" t="s">
        <v>239</v>
      </c>
      <c r="S3357" s="543">
        <f>'Report 1'!$V$18</f>
        <v>0</v>
      </c>
      <c r="T3357" s="544">
        <f>'Report 1'!$V$28</f>
        <v>0</v>
      </c>
      <c r="U3357" s="545">
        <f>'Report 1'!$V$114</f>
        <v>0</v>
      </c>
    </row>
    <row r="3358" spans="2:21">
      <c r="B3358" s="535" t="s">
        <v>669</v>
      </c>
      <c r="C3358" s="536">
        <v>1</v>
      </c>
      <c r="D3358" s="537" t="str">
        <f>'Information Input'!$M$14</f>
        <v xml:space="preserve">      -      </v>
      </c>
      <c r="E3358" s="537" t="s">
        <v>139</v>
      </c>
      <c r="F3358" s="538">
        <f>'Information Input'!$H$33</f>
        <v>43466</v>
      </c>
      <c r="G3358" s="538">
        <f>'Information Input'!$H$34</f>
        <v>43555</v>
      </c>
      <c r="H3358" s="538">
        <f>'Information Input'!$H$35</f>
        <v>43555</v>
      </c>
      <c r="I3358" s="537" t="str">
        <f>'Information Input'!$J$22</f>
        <v>Quarterly</v>
      </c>
      <c r="J3358" s="538">
        <f>'Information Input'!$H$30</f>
        <v>43555</v>
      </c>
      <c r="K3358" s="537">
        <f>'Information Input'!$J$18</f>
        <v>2019</v>
      </c>
      <c r="L3358" s="579" t="s">
        <v>97</v>
      </c>
      <c r="M3358" s="540" t="s">
        <v>98</v>
      </c>
      <c r="N3358" s="541" t="s">
        <v>96</v>
      </c>
      <c r="O3358" s="542" t="s">
        <v>671</v>
      </c>
      <c r="P3358" s="537">
        <v>11</v>
      </c>
      <c r="Q3358" s="541" t="s">
        <v>153</v>
      </c>
      <c r="R3358" s="541" t="s">
        <v>231</v>
      </c>
      <c r="S3358" s="543">
        <f>'Report 1'!$V$18</f>
        <v>0</v>
      </c>
      <c r="T3358" s="544">
        <f>'Report 1'!$V$31</f>
        <v>0</v>
      </c>
      <c r="U3358" s="545">
        <f>'Report 1'!$V$117</f>
        <v>0</v>
      </c>
    </row>
    <row r="3359" spans="2:21">
      <c r="B3359" s="535" t="s">
        <v>669</v>
      </c>
      <c r="C3359" s="536">
        <v>1</v>
      </c>
      <c r="D3359" s="537" t="str">
        <f>'Information Input'!$M$14</f>
        <v xml:space="preserve">      -      </v>
      </c>
      <c r="E3359" s="537" t="s">
        <v>139</v>
      </c>
      <c r="F3359" s="538">
        <f>'Information Input'!$H$33</f>
        <v>43466</v>
      </c>
      <c r="G3359" s="538">
        <f>'Information Input'!$H$34</f>
        <v>43555</v>
      </c>
      <c r="H3359" s="538">
        <f>'Information Input'!$H$35</f>
        <v>43555</v>
      </c>
      <c r="I3359" s="537" t="str">
        <f>'Information Input'!$J$22</f>
        <v>Quarterly</v>
      </c>
      <c r="J3359" s="538">
        <f>'Information Input'!$H$30</f>
        <v>43555</v>
      </c>
      <c r="K3359" s="537">
        <f>'Information Input'!$J$18</f>
        <v>2019</v>
      </c>
      <c r="L3359" s="579" t="s">
        <v>97</v>
      </c>
      <c r="M3359" s="540" t="s">
        <v>98</v>
      </c>
      <c r="N3359" s="541" t="s">
        <v>96</v>
      </c>
      <c r="O3359" s="542" t="s">
        <v>671</v>
      </c>
      <c r="P3359" s="537">
        <v>12</v>
      </c>
      <c r="Q3359" s="541" t="s">
        <v>154</v>
      </c>
      <c r="R3359" s="541" t="s">
        <v>231</v>
      </c>
      <c r="S3359" s="543">
        <f>'Report 1'!$V$18</f>
        <v>0</v>
      </c>
      <c r="T3359" s="544">
        <f>'Report 1'!$V$32</f>
        <v>0</v>
      </c>
      <c r="U3359" s="545">
        <f>'Report 1'!$V$118</f>
        <v>0</v>
      </c>
    </row>
    <row r="3360" spans="2:21">
      <c r="B3360" s="535" t="s">
        <v>669</v>
      </c>
      <c r="C3360" s="536">
        <v>1</v>
      </c>
      <c r="D3360" s="537" t="str">
        <f>'Information Input'!$M$14</f>
        <v xml:space="preserve">      -      </v>
      </c>
      <c r="E3360" s="537" t="s">
        <v>139</v>
      </c>
      <c r="F3360" s="538">
        <f>'Information Input'!$H$33</f>
        <v>43466</v>
      </c>
      <c r="G3360" s="538">
        <f>'Information Input'!$H$34</f>
        <v>43555</v>
      </c>
      <c r="H3360" s="538">
        <f>'Information Input'!$H$35</f>
        <v>43555</v>
      </c>
      <c r="I3360" s="537" t="str">
        <f>'Information Input'!$J$22</f>
        <v>Quarterly</v>
      </c>
      <c r="J3360" s="538">
        <f>'Information Input'!$H$30</f>
        <v>43555</v>
      </c>
      <c r="K3360" s="537">
        <f>'Information Input'!$J$18</f>
        <v>2019</v>
      </c>
      <c r="L3360" s="579" t="s">
        <v>97</v>
      </c>
      <c r="M3360" s="540" t="s">
        <v>98</v>
      </c>
      <c r="N3360" s="541" t="s">
        <v>96</v>
      </c>
      <c r="O3360" s="542" t="s">
        <v>671</v>
      </c>
      <c r="P3360" s="537">
        <v>13</v>
      </c>
      <c r="Q3360" s="541" t="s">
        <v>155</v>
      </c>
      <c r="R3360" s="541" t="s">
        <v>232</v>
      </c>
      <c r="S3360" s="543">
        <f>'Report 1'!$V$18</f>
        <v>0</v>
      </c>
      <c r="T3360" s="544">
        <f>'Report 1'!$V$33</f>
        <v>0</v>
      </c>
      <c r="U3360" s="545">
        <f>'Report 1'!$V$119</f>
        <v>0</v>
      </c>
    </row>
    <row r="3361" spans="2:21">
      <c r="B3361" s="535" t="s">
        <v>669</v>
      </c>
      <c r="C3361" s="536">
        <v>1</v>
      </c>
      <c r="D3361" s="537" t="str">
        <f>'Information Input'!$M$14</f>
        <v xml:space="preserve">      -      </v>
      </c>
      <c r="E3361" s="537" t="s">
        <v>139</v>
      </c>
      <c r="F3361" s="538">
        <f>'Information Input'!$H$33</f>
        <v>43466</v>
      </c>
      <c r="G3361" s="538">
        <f>'Information Input'!$H$34</f>
        <v>43555</v>
      </c>
      <c r="H3361" s="538">
        <f>'Information Input'!$H$35</f>
        <v>43555</v>
      </c>
      <c r="I3361" s="537" t="str">
        <f>'Information Input'!$J$22</f>
        <v>Quarterly</v>
      </c>
      <c r="J3361" s="538">
        <f>'Information Input'!$H$30</f>
        <v>43555</v>
      </c>
      <c r="K3361" s="537">
        <f>'Information Input'!$J$18</f>
        <v>2019</v>
      </c>
      <c r="L3361" s="579" t="s">
        <v>97</v>
      </c>
      <c r="M3361" s="540" t="s">
        <v>98</v>
      </c>
      <c r="N3361" s="541" t="s">
        <v>96</v>
      </c>
      <c r="O3361" s="542" t="s">
        <v>671</v>
      </c>
      <c r="P3361" s="537">
        <v>14</v>
      </c>
      <c r="Q3361" s="541" t="s">
        <v>156</v>
      </c>
      <c r="R3361" s="541" t="s">
        <v>233</v>
      </c>
      <c r="S3361" s="543">
        <f>'Report 1'!$V$18</f>
        <v>0</v>
      </c>
      <c r="T3361" s="544">
        <f>'Report 1'!$V$34</f>
        <v>0</v>
      </c>
      <c r="U3361" s="545">
        <f>'Report 1'!$V$120</f>
        <v>0</v>
      </c>
    </row>
    <row r="3362" spans="2:21">
      <c r="B3362" s="535" t="s">
        <v>669</v>
      </c>
      <c r="C3362" s="536">
        <v>1</v>
      </c>
      <c r="D3362" s="537" t="str">
        <f>'Information Input'!$M$14</f>
        <v xml:space="preserve">      -      </v>
      </c>
      <c r="E3362" s="537" t="s">
        <v>139</v>
      </c>
      <c r="F3362" s="538">
        <f>'Information Input'!$H$33</f>
        <v>43466</v>
      </c>
      <c r="G3362" s="538">
        <f>'Information Input'!$H$34</f>
        <v>43555</v>
      </c>
      <c r="H3362" s="538">
        <f>'Information Input'!$H$35</f>
        <v>43555</v>
      </c>
      <c r="I3362" s="537" t="str">
        <f>'Information Input'!$J$22</f>
        <v>Quarterly</v>
      </c>
      <c r="J3362" s="538">
        <f>'Information Input'!$H$30</f>
        <v>43555</v>
      </c>
      <c r="K3362" s="537">
        <f>'Information Input'!$J$18</f>
        <v>2019</v>
      </c>
      <c r="L3362" s="579" t="s">
        <v>97</v>
      </c>
      <c r="M3362" s="540" t="s">
        <v>98</v>
      </c>
      <c r="N3362" s="541" t="s">
        <v>96</v>
      </c>
      <c r="O3362" s="542" t="s">
        <v>671</v>
      </c>
      <c r="P3362" s="537">
        <v>15</v>
      </c>
      <c r="Q3362" s="541" t="s">
        <v>157</v>
      </c>
      <c r="R3362" s="541" t="s">
        <v>234</v>
      </c>
      <c r="S3362" s="543">
        <f>'Report 1'!$V$18</f>
        <v>0</v>
      </c>
      <c r="T3362" s="544">
        <f>'Report 1'!$V$35</f>
        <v>0</v>
      </c>
      <c r="U3362" s="545">
        <f>'Report 1'!$V$121</f>
        <v>0</v>
      </c>
    </row>
    <row r="3363" spans="2:21">
      <c r="B3363" s="535" t="s">
        <v>669</v>
      </c>
      <c r="C3363" s="536">
        <v>1</v>
      </c>
      <c r="D3363" s="537" t="str">
        <f>'Information Input'!$M$14</f>
        <v xml:space="preserve">      -      </v>
      </c>
      <c r="E3363" s="537" t="s">
        <v>139</v>
      </c>
      <c r="F3363" s="538">
        <f>'Information Input'!$H$33</f>
        <v>43466</v>
      </c>
      <c r="G3363" s="538">
        <f>'Information Input'!$H$34</f>
        <v>43555</v>
      </c>
      <c r="H3363" s="538">
        <f>'Information Input'!$H$35</f>
        <v>43555</v>
      </c>
      <c r="I3363" s="537" t="str">
        <f>'Information Input'!$J$22</f>
        <v>Quarterly</v>
      </c>
      <c r="J3363" s="538">
        <f>'Information Input'!$H$30</f>
        <v>43555</v>
      </c>
      <c r="K3363" s="537">
        <f>'Information Input'!$J$18</f>
        <v>2019</v>
      </c>
      <c r="L3363" s="579" t="s">
        <v>97</v>
      </c>
      <c r="M3363" s="540" t="s">
        <v>98</v>
      </c>
      <c r="N3363" s="541" t="s">
        <v>96</v>
      </c>
      <c r="O3363" s="542" t="s">
        <v>671</v>
      </c>
      <c r="P3363" s="537">
        <v>16</v>
      </c>
      <c r="Q3363" s="541" t="s">
        <v>158</v>
      </c>
      <c r="R3363" s="541" t="s">
        <v>235</v>
      </c>
      <c r="S3363" s="543">
        <f>'Report 1'!$V$18</f>
        <v>0</v>
      </c>
      <c r="T3363" s="544">
        <f>'Report 1'!$V$36</f>
        <v>0</v>
      </c>
      <c r="U3363" s="545">
        <f>'Report 1'!$V$122</f>
        <v>0</v>
      </c>
    </row>
    <row r="3364" spans="2:21">
      <c r="B3364" s="535" t="s">
        <v>669</v>
      </c>
      <c r="C3364" s="536">
        <v>1</v>
      </c>
      <c r="D3364" s="537" t="str">
        <f>'Information Input'!$M$14</f>
        <v xml:space="preserve">      -      </v>
      </c>
      <c r="E3364" s="537" t="s">
        <v>139</v>
      </c>
      <c r="F3364" s="538">
        <f>'Information Input'!$H$33</f>
        <v>43466</v>
      </c>
      <c r="G3364" s="538">
        <f>'Information Input'!$H$34</f>
        <v>43555</v>
      </c>
      <c r="H3364" s="538">
        <f>'Information Input'!$H$35</f>
        <v>43555</v>
      </c>
      <c r="I3364" s="537" t="str">
        <f>'Information Input'!$J$22</f>
        <v>Quarterly</v>
      </c>
      <c r="J3364" s="538">
        <f>'Information Input'!$H$30</f>
        <v>43555</v>
      </c>
      <c r="K3364" s="537">
        <f>'Information Input'!$J$18</f>
        <v>2019</v>
      </c>
      <c r="L3364" s="579" t="s">
        <v>97</v>
      </c>
      <c r="M3364" s="540" t="s">
        <v>98</v>
      </c>
      <c r="N3364" s="541" t="s">
        <v>96</v>
      </c>
      <c r="O3364" s="542" t="s">
        <v>671</v>
      </c>
      <c r="P3364" s="537">
        <v>17</v>
      </c>
      <c r="Q3364" s="541" t="s">
        <v>159</v>
      </c>
      <c r="R3364" s="541" t="s">
        <v>235</v>
      </c>
      <c r="S3364" s="543">
        <f>'Report 1'!$V$18</f>
        <v>0</v>
      </c>
      <c r="T3364" s="544">
        <f>'Report 1'!$V$37</f>
        <v>0</v>
      </c>
      <c r="U3364" s="545">
        <f>'Report 1'!$V$123</f>
        <v>0</v>
      </c>
    </row>
    <row r="3365" spans="2:21">
      <c r="B3365" s="535" t="s">
        <v>669</v>
      </c>
      <c r="C3365" s="536">
        <v>1</v>
      </c>
      <c r="D3365" s="537" t="str">
        <f>'Information Input'!$M$14</f>
        <v xml:space="preserve">      -      </v>
      </c>
      <c r="E3365" s="537" t="s">
        <v>139</v>
      </c>
      <c r="F3365" s="538">
        <f>'Information Input'!$H$33</f>
        <v>43466</v>
      </c>
      <c r="G3365" s="538">
        <f>'Information Input'!$H$34</f>
        <v>43555</v>
      </c>
      <c r="H3365" s="538">
        <f>'Information Input'!$H$35</f>
        <v>43555</v>
      </c>
      <c r="I3365" s="537" t="str">
        <f>'Information Input'!$J$22</f>
        <v>Quarterly</v>
      </c>
      <c r="J3365" s="538">
        <f>'Information Input'!$H$30</f>
        <v>43555</v>
      </c>
      <c r="K3365" s="537">
        <f>'Information Input'!$J$18</f>
        <v>2019</v>
      </c>
      <c r="L3365" s="579" t="s">
        <v>97</v>
      </c>
      <c r="M3365" s="540" t="s">
        <v>98</v>
      </c>
      <c r="N3365" s="541" t="s">
        <v>96</v>
      </c>
      <c r="O3365" s="542" t="s">
        <v>671</v>
      </c>
      <c r="P3365" s="537">
        <v>18</v>
      </c>
      <c r="Q3365" s="541" t="s">
        <v>160</v>
      </c>
      <c r="R3365" s="541" t="s">
        <v>235</v>
      </c>
      <c r="S3365" s="543">
        <f>'Report 1'!$V$18</f>
        <v>0</v>
      </c>
      <c r="T3365" s="544">
        <f>'Report 1'!$V$38</f>
        <v>0</v>
      </c>
      <c r="U3365" s="545">
        <f>'Report 1'!$V$124</f>
        <v>0</v>
      </c>
    </row>
    <row r="3366" spans="2:21">
      <c r="B3366" s="535" t="s">
        <v>669</v>
      </c>
      <c r="C3366" s="536">
        <v>1</v>
      </c>
      <c r="D3366" s="537" t="str">
        <f>'Information Input'!$M$14</f>
        <v xml:space="preserve">      -      </v>
      </c>
      <c r="E3366" s="537" t="s">
        <v>139</v>
      </c>
      <c r="F3366" s="538">
        <f>'Information Input'!$H$33</f>
        <v>43466</v>
      </c>
      <c r="G3366" s="538">
        <f>'Information Input'!$H$34</f>
        <v>43555</v>
      </c>
      <c r="H3366" s="538">
        <f>'Information Input'!$H$35</f>
        <v>43555</v>
      </c>
      <c r="I3366" s="537" t="str">
        <f>'Information Input'!$J$22</f>
        <v>Quarterly</v>
      </c>
      <c r="J3366" s="538">
        <f>'Information Input'!$H$30</f>
        <v>43555</v>
      </c>
      <c r="K3366" s="537">
        <f>'Information Input'!$J$18</f>
        <v>2019</v>
      </c>
      <c r="L3366" s="579" t="s">
        <v>97</v>
      </c>
      <c r="M3366" s="540" t="s">
        <v>98</v>
      </c>
      <c r="N3366" s="541" t="s">
        <v>96</v>
      </c>
      <c r="O3366" s="542" t="s">
        <v>671</v>
      </c>
      <c r="P3366" s="537">
        <v>19</v>
      </c>
      <c r="Q3366" s="541" t="s">
        <v>161</v>
      </c>
      <c r="R3366" s="541" t="s">
        <v>235</v>
      </c>
      <c r="S3366" s="543">
        <f>'Report 1'!$V$18</f>
        <v>0</v>
      </c>
      <c r="T3366" s="544">
        <f>'Report 1'!$V$39</f>
        <v>0</v>
      </c>
      <c r="U3366" s="545">
        <f>'Report 1'!$V$125</f>
        <v>0</v>
      </c>
    </row>
    <row r="3367" spans="2:21">
      <c r="B3367" s="535" t="s">
        <v>669</v>
      </c>
      <c r="C3367" s="536">
        <v>1</v>
      </c>
      <c r="D3367" s="537" t="str">
        <f>'Information Input'!$M$14</f>
        <v xml:space="preserve">      -      </v>
      </c>
      <c r="E3367" s="537" t="s">
        <v>139</v>
      </c>
      <c r="F3367" s="538">
        <f>'Information Input'!$H$33</f>
        <v>43466</v>
      </c>
      <c r="G3367" s="538">
        <f>'Information Input'!$H$34</f>
        <v>43555</v>
      </c>
      <c r="H3367" s="538">
        <f>'Information Input'!$H$35</f>
        <v>43555</v>
      </c>
      <c r="I3367" s="537" t="str">
        <f>'Information Input'!$J$22</f>
        <v>Quarterly</v>
      </c>
      <c r="J3367" s="538">
        <f>'Information Input'!$H$30</f>
        <v>43555</v>
      </c>
      <c r="K3367" s="537">
        <f>'Information Input'!$J$18</f>
        <v>2019</v>
      </c>
      <c r="L3367" s="579" t="s">
        <v>97</v>
      </c>
      <c r="M3367" s="540" t="s">
        <v>98</v>
      </c>
      <c r="N3367" s="541" t="s">
        <v>96</v>
      </c>
      <c r="O3367" s="542" t="s">
        <v>671</v>
      </c>
      <c r="P3367" s="537">
        <v>20</v>
      </c>
      <c r="Q3367" s="541" t="s">
        <v>162</v>
      </c>
      <c r="R3367" s="541" t="s">
        <v>235</v>
      </c>
      <c r="S3367" s="543">
        <f>'Report 1'!$V$18</f>
        <v>0</v>
      </c>
      <c r="T3367" s="544">
        <f>'Report 1'!$V$40</f>
        <v>0</v>
      </c>
      <c r="U3367" s="545">
        <f>'Report 1'!$V$126</f>
        <v>0</v>
      </c>
    </row>
    <row r="3368" spans="2:21">
      <c r="B3368" s="535" t="s">
        <v>669</v>
      </c>
      <c r="C3368" s="536">
        <v>1</v>
      </c>
      <c r="D3368" s="537" t="str">
        <f>'Information Input'!$M$14</f>
        <v xml:space="preserve">      -      </v>
      </c>
      <c r="E3368" s="537" t="s">
        <v>139</v>
      </c>
      <c r="F3368" s="538">
        <f>'Information Input'!$H$33</f>
        <v>43466</v>
      </c>
      <c r="G3368" s="538">
        <f>'Information Input'!$H$34</f>
        <v>43555</v>
      </c>
      <c r="H3368" s="538">
        <f>'Information Input'!$H$35</f>
        <v>43555</v>
      </c>
      <c r="I3368" s="537" t="str">
        <f>'Information Input'!$J$22</f>
        <v>Quarterly</v>
      </c>
      <c r="J3368" s="538">
        <f>'Information Input'!$H$30</f>
        <v>43555</v>
      </c>
      <c r="K3368" s="537">
        <f>'Information Input'!$J$18</f>
        <v>2019</v>
      </c>
      <c r="L3368" s="579" t="s">
        <v>97</v>
      </c>
      <c r="M3368" s="540" t="s">
        <v>98</v>
      </c>
      <c r="N3368" s="541" t="s">
        <v>96</v>
      </c>
      <c r="O3368" s="542" t="s">
        <v>671</v>
      </c>
      <c r="P3368" s="537">
        <v>21</v>
      </c>
      <c r="Q3368" s="541" t="s">
        <v>163</v>
      </c>
      <c r="R3368" s="541" t="s">
        <v>235</v>
      </c>
      <c r="S3368" s="543">
        <f>'Report 1'!$V$18</f>
        <v>0</v>
      </c>
      <c r="T3368" s="544">
        <f>'Report 1'!$V$41</f>
        <v>0</v>
      </c>
      <c r="U3368" s="545">
        <f>'Report 1'!$V$127</f>
        <v>0</v>
      </c>
    </row>
    <row r="3369" spans="2:21">
      <c r="B3369" s="535" t="s">
        <v>669</v>
      </c>
      <c r="C3369" s="536">
        <v>1</v>
      </c>
      <c r="D3369" s="537" t="str">
        <f>'Information Input'!$M$14</f>
        <v xml:space="preserve">      -      </v>
      </c>
      <c r="E3369" s="537" t="s">
        <v>139</v>
      </c>
      <c r="F3369" s="538">
        <f>'Information Input'!$H$33</f>
        <v>43466</v>
      </c>
      <c r="G3369" s="538">
        <f>'Information Input'!$H$34</f>
        <v>43555</v>
      </c>
      <c r="H3369" s="538">
        <f>'Information Input'!$H$35</f>
        <v>43555</v>
      </c>
      <c r="I3369" s="537" t="str">
        <f>'Information Input'!$J$22</f>
        <v>Quarterly</v>
      </c>
      <c r="J3369" s="538">
        <f>'Information Input'!$H$30</f>
        <v>43555</v>
      </c>
      <c r="K3369" s="537">
        <f>'Information Input'!$J$18</f>
        <v>2019</v>
      </c>
      <c r="L3369" s="579" t="s">
        <v>97</v>
      </c>
      <c r="M3369" s="540" t="s">
        <v>98</v>
      </c>
      <c r="N3369" s="541" t="s">
        <v>96</v>
      </c>
      <c r="O3369" s="542" t="s">
        <v>671</v>
      </c>
      <c r="P3369" s="537">
        <v>22</v>
      </c>
      <c r="Q3369" s="541" t="s">
        <v>164</v>
      </c>
      <c r="R3369" s="541" t="s">
        <v>236</v>
      </c>
      <c r="S3369" s="543">
        <f>'Report 1'!$V$18</f>
        <v>0</v>
      </c>
      <c r="T3369" s="544">
        <f>'Report 1'!$V$42</f>
        <v>0</v>
      </c>
      <c r="U3369" s="545">
        <f>'Report 1'!$V$128</f>
        <v>0</v>
      </c>
    </row>
    <row r="3370" spans="2:21">
      <c r="B3370" s="535" t="s">
        <v>669</v>
      </c>
      <c r="C3370" s="536">
        <v>1</v>
      </c>
      <c r="D3370" s="537" t="str">
        <f>'Information Input'!$M$14</f>
        <v xml:space="preserve">      -      </v>
      </c>
      <c r="E3370" s="537" t="s">
        <v>139</v>
      </c>
      <c r="F3370" s="538">
        <f>'Information Input'!$H$33</f>
        <v>43466</v>
      </c>
      <c r="G3370" s="538">
        <f>'Information Input'!$H$34</f>
        <v>43555</v>
      </c>
      <c r="H3370" s="538">
        <f>'Information Input'!$H$35</f>
        <v>43555</v>
      </c>
      <c r="I3370" s="537" t="str">
        <f>'Information Input'!$J$22</f>
        <v>Quarterly</v>
      </c>
      <c r="J3370" s="538">
        <f>'Information Input'!$H$30</f>
        <v>43555</v>
      </c>
      <c r="K3370" s="537">
        <f>'Information Input'!$J$18</f>
        <v>2019</v>
      </c>
      <c r="L3370" s="579" t="s">
        <v>97</v>
      </c>
      <c r="M3370" s="540" t="s">
        <v>98</v>
      </c>
      <c r="N3370" s="541" t="s">
        <v>96</v>
      </c>
      <c r="O3370" s="542" t="s">
        <v>671</v>
      </c>
      <c r="P3370" s="537">
        <v>23</v>
      </c>
      <c r="Q3370" s="541" t="s">
        <v>165</v>
      </c>
      <c r="R3370" s="541" t="s">
        <v>236</v>
      </c>
      <c r="S3370" s="543">
        <f>'Report 1'!$V$18</f>
        <v>0</v>
      </c>
      <c r="T3370" s="544">
        <f>'Report 1'!$V$43</f>
        <v>0</v>
      </c>
      <c r="U3370" s="545">
        <f>'Report 1'!$V$129</f>
        <v>0</v>
      </c>
    </row>
    <row r="3371" spans="2:21">
      <c r="B3371" s="535" t="s">
        <v>669</v>
      </c>
      <c r="C3371" s="536">
        <v>1</v>
      </c>
      <c r="D3371" s="537" t="str">
        <f>'Information Input'!$M$14</f>
        <v xml:space="preserve">      -      </v>
      </c>
      <c r="E3371" s="537" t="s">
        <v>139</v>
      </c>
      <c r="F3371" s="538">
        <f>'Information Input'!$H$33</f>
        <v>43466</v>
      </c>
      <c r="G3371" s="538">
        <f>'Information Input'!$H$34</f>
        <v>43555</v>
      </c>
      <c r="H3371" s="538">
        <f>'Information Input'!$H$35</f>
        <v>43555</v>
      </c>
      <c r="I3371" s="537" t="str">
        <f>'Information Input'!$J$22</f>
        <v>Quarterly</v>
      </c>
      <c r="J3371" s="538">
        <f>'Information Input'!$H$30</f>
        <v>43555</v>
      </c>
      <c r="K3371" s="537">
        <f>'Information Input'!$J$18</f>
        <v>2019</v>
      </c>
      <c r="L3371" s="579" t="s">
        <v>97</v>
      </c>
      <c r="M3371" s="540" t="s">
        <v>98</v>
      </c>
      <c r="N3371" s="541" t="s">
        <v>96</v>
      </c>
      <c r="O3371" s="542" t="s">
        <v>671</v>
      </c>
      <c r="P3371" s="537">
        <v>24</v>
      </c>
      <c r="Q3371" s="541" t="s">
        <v>166</v>
      </c>
      <c r="R3371" s="541" t="s">
        <v>233</v>
      </c>
      <c r="S3371" s="543">
        <f>'Report 1'!$V$18</f>
        <v>0</v>
      </c>
      <c r="T3371" s="544">
        <f>'Report 1'!$V$44</f>
        <v>0</v>
      </c>
      <c r="U3371" s="545">
        <f>'Report 1'!$V$130</f>
        <v>0</v>
      </c>
    </row>
    <row r="3372" spans="2:21">
      <c r="B3372" s="535" t="s">
        <v>669</v>
      </c>
      <c r="C3372" s="536">
        <v>1</v>
      </c>
      <c r="D3372" s="537" t="str">
        <f>'Information Input'!$M$14</f>
        <v xml:space="preserve">      -      </v>
      </c>
      <c r="E3372" s="537" t="s">
        <v>139</v>
      </c>
      <c r="F3372" s="538">
        <f>'Information Input'!$H$33</f>
        <v>43466</v>
      </c>
      <c r="G3372" s="538">
        <f>'Information Input'!$H$34</f>
        <v>43555</v>
      </c>
      <c r="H3372" s="538">
        <f>'Information Input'!$H$35</f>
        <v>43555</v>
      </c>
      <c r="I3372" s="537" t="str">
        <f>'Information Input'!$J$22</f>
        <v>Quarterly</v>
      </c>
      <c r="J3372" s="538">
        <f>'Information Input'!$H$30</f>
        <v>43555</v>
      </c>
      <c r="K3372" s="537">
        <f>'Information Input'!$J$18</f>
        <v>2019</v>
      </c>
      <c r="L3372" s="579" t="s">
        <v>97</v>
      </c>
      <c r="M3372" s="540" t="s">
        <v>98</v>
      </c>
      <c r="N3372" s="541" t="s">
        <v>96</v>
      </c>
      <c r="O3372" s="542" t="s">
        <v>671</v>
      </c>
      <c r="P3372" s="537">
        <v>25</v>
      </c>
      <c r="Q3372" s="541" t="s">
        <v>167</v>
      </c>
      <c r="R3372" s="541" t="s">
        <v>233</v>
      </c>
      <c r="S3372" s="543">
        <f>'Report 1'!$V$18</f>
        <v>0</v>
      </c>
      <c r="T3372" s="544">
        <f>'Report 1'!$V$45</f>
        <v>0</v>
      </c>
      <c r="U3372" s="545">
        <f>'Report 1'!$V$131</f>
        <v>0</v>
      </c>
    </row>
    <row r="3373" spans="2:21">
      <c r="B3373" s="535" t="s">
        <v>669</v>
      </c>
      <c r="C3373" s="536">
        <v>1</v>
      </c>
      <c r="D3373" s="537" t="str">
        <f>'Information Input'!$M$14</f>
        <v xml:space="preserve">      -      </v>
      </c>
      <c r="E3373" s="537" t="s">
        <v>139</v>
      </c>
      <c r="F3373" s="538">
        <f>'Information Input'!$H$33</f>
        <v>43466</v>
      </c>
      <c r="G3373" s="538">
        <f>'Information Input'!$H$34</f>
        <v>43555</v>
      </c>
      <c r="H3373" s="538">
        <f>'Information Input'!$H$35</f>
        <v>43555</v>
      </c>
      <c r="I3373" s="537" t="str">
        <f>'Information Input'!$J$22</f>
        <v>Quarterly</v>
      </c>
      <c r="J3373" s="538">
        <f>'Information Input'!$H$30</f>
        <v>43555</v>
      </c>
      <c r="K3373" s="537">
        <f>'Information Input'!$J$18</f>
        <v>2019</v>
      </c>
      <c r="L3373" s="579" t="s">
        <v>97</v>
      </c>
      <c r="M3373" s="540" t="s">
        <v>98</v>
      </c>
      <c r="N3373" s="541" t="s">
        <v>96</v>
      </c>
      <c r="O3373" s="542" t="s">
        <v>671</v>
      </c>
      <c r="P3373" s="537">
        <v>26</v>
      </c>
      <c r="Q3373" s="541" t="s">
        <v>168</v>
      </c>
      <c r="R3373" s="541" t="s">
        <v>237</v>
      </c>
      <c r="S3373" s="543">
        <f>'Report 1'!$V$18</f>
        <v>0</v>
      </c>
      <c r="T3373" s="544">
        <f>'Report 1'!$V$46</f>
        <v>0</v>
      </c>
      <c r="U3373" s="545">
        <f>'Report 1'!$V$132</f>
        <v>0</v>
      </c>
    </row>
    <row r="3374" spans="2:21">
      <c r="B3374" s="535" t="s">
        <v>669</v>
      </c>
      <c r="C3374" s="536">
        <v>1</v>
      </c>
      <c r="D3374" s="537" t="str">
        <f>'Information Input'!$M$14</f>
        <v xml:space="preserve">      -      </v>
      </c>
      <c r="E3374" s="537" t="s">
        <v>139</v>
      </c>
      <c r="F3374" s="538">
        <f>'Information Input'!$H$33</f>
        <v>43466</v>
      </c>
      <c r="G3374" s="538">
        <f>'Information Input'!$H$34</f>
        <v>43555</v>
      </c>
      <c r="H3374" s="538">
        <f>'Information Input'!$H$35</f>
        <v>43555</v>
      </c>
      <c r="I3374" s="537" t="str">
        <f>'Information Input'!$J$22</f>
        <v>Quarterly</v>
      </c>
      <c r="J3374" s="538">
        <f>'Information Input'!$H$30</f>
        <v>43555</v>
      </c>
      <c r="K3374" s="537">
        <f>'Information Input'!$J$18</f>
        <v>2019</v>
      </c>
      <c r="L3374" s="579" t="s">
        <v>97</v>
      </c>
      <c r="M3374" s="540" t="s">
        <v>98</v>
      </c>
      <c r="N3374" s="541" t="s">
        <v>96</v>
      </c>
      <c r="O3374" s="542" t="s">
        <v>671</v>
      </c>
      <c r="P3374" s="537">
        <v>27</v>
      </c>
      <c r="Q3374" s="541" t="s">
        <v>169</v>
      </c>
      <c r="R3374" s="541" t="s">
        <v>235</v>
      </c>
      <c r="S3374" s="543">
        <f>'Report 1'!$V$18</f>
        <v>0</v>
      </c>
      <c r="T3374" s="544">
        <f>'Report 1'!$V$47</f>
        <v>0</v>
      </c>
      <c r="U3374" s="545">
        <f>'Report 1'!$V$133</f>
        <v>0</v>
      </c>
    </row>
    <row r="3375" spans="2:21">
      <c r="B3375" s="535" t="s">
        <v>669</v>
      </c>
      <c r="C3375" s="536">
        <v>1</v>
      </c>
      <c r="D3375" s="537" t="str">
        <f>'Information Input'!$M$14</f>
        <v xml:space="preserve">      -      </v>
      </c>
      <c r="E3375" s="537" t="s">
        <v>139</v>
      </c>
      <c r="F3375" s="538">
        <f>'Information Input'!$H$33</f>
        <v>43466</v>
      </c>
      <c r="G3375" s="538">
        <f>'Information Input'!$H$34</f>
        <v>43555</v>
      </c>
      <c r="H3375" s="538">
        <f>'Information Input'!$H$35</f>
        <v>43555</v>
      </c>
      <c r="I3375" s="537" t="str">
        <f>'Information Input'!$J$22</f>
        <v>Quarterly</v>
      </c>
      <c r="J3375" s="538">
        <f>'Information Input'!$H$30</f>
        <v>43555</v>
      </c>
      <c r="K3375" s="537">
        <f>'Information Input'!$J$18</f>
        <v>2019</v>
      </c>
      <c r="L3375" s="579" t="s">
        <v>97</v>
      </c>
      <c r="M3375" s="540" t="s">
        <v>98</v>
      </c>
      <c r="N3375" s="541" t="s">
        <v>96</v>
      </c>
      <c r="O3375" s="542" t="s">
        <v>671</v>
      </c>
      <c r="P3375" s="537">
        <v>28</v>
      </c>
      <c r="Q3375" s="541" t="s">
        <v>170</v>
      </c>
      <c r="R3375" s="541" t="s">
        <v>235</v>
      </c>
      <c r="S3375" s="543">
        <f>'Report 1'!$V$18</f>
        <v>0</v>
      </c>
      <c r="T3375" s="544">
        <f>'Report 1'!$V$48</f>
        <v>0</v>
      </c>
      <c r="U3375" s="545">
        <f>'Report 1'!$V$134</f>
        <v>0</v>
      </c>
    </row>
    <row r="3376" spans="2:21">
      <c r="B3376" s="535" t="s">
        <v>669</v>
      </c>
      <c r="C3376" s="536">
        <v>1</v>
      </c>
      <c r="D3376" s="537" t="str">
        <f>'Information Input'!$M$14</f>
        <v xml:space="preserve">      -      </v>
      </c>
      <c r="E3376" s="537" t="s">
        <v>139</v>
      </c>
      <c r="F3376" s="538">
        <f>'Information Input'!$H$33</f>
        <v>43466</v>
      </c>
      <c r="G3376" s="538">
        <f>'Information Input'!$H$34</f>
        <v>43555</v>
      </c>
      <c r="H3376" s="538">
        <f>'Information Input'!$H$35</f>
        <v>43555</v>
      </c>
      <c r="I3376" s="537" t="str">
        <f>'Information Input'!$J$22</f>
        <v>Quarterly</v>
      </c>
      <c r="J3376" s="538">
        <f>'Information Input'!$H$30</f>
        <v>43555</v>
      </c>
      <c r="K3376" s="537">
        <f>'Information Input'!$J$18</f>
        <v>2019</v>
      </c>
      <c r="L3376" s="579" t="s">
        <v>97</v>
      </c>
      <c r="M3376" s="540" t="s">
        <v>98</v>
      </c>
      <c r="N3376" s="541" t="s">
        <v>96</v>
      </c>
      <c r="O3376" s="542" t="s">
        <v>671</v>
      </c>
      <c r="P3376" s="537">
        <v>29</v>
      </c>
      <c r="Q3376" s="541" t="s">
        <v>171</v>
      </c>
      <c r="R3376" s="541" t="s">
        <v>238</v>
      </c>
      <c r="S3376" s="543">
        <f>'Report 1'!$V$18</f>
        <v>0</v>
      </c>
      <c r="T3376" s="544">
        <f>'Report 1'!$V$49</f>
        <v>0</v>
      </c>
      <c r="U3376" s="545">
        <f>'Report 1'!$V$135</f>
        <v>0</v>
      </c>
    </row>
    <row r="3377" spans="2:21">
      <c r="B3377" s="535" t="s">
        <v>669</v>
      </c>
      <c r="C3377" s="536">
        <v>1</v>
      </c>
      <c r="D3377" s="537" t="str">
        <f>'Information Input'!$M$14</f>
        <v xml:space="preserve">      -      </v>
      </c>
      <c r="E3377" s="537" t="s">
        <v>139</v>
      </c>
      <c r="F3377" s="538">
        <f>'Information Input'!$H$33</f>
        <v>43466</v>
      </c>
      <c r="G3377" s="538">
        <f>'Information Input'!$H$34</f>
        <v>43555</v>
      </c>
      <c r="H3377" s="538">
        <f>'Information Input'!$H$35</f>
        <v>43555</v>
      </c>
      <c r="I3377" s="537" t="str">
        <f>'Information Input'!$J$22</f>
        <v>Quarterly</v>
      </c>
      <c r="J3377" s="538">
        <f>'Information Input'!$H$30</f>
        <v>43555</v>
      </c>
      <c r="K3377" s="537">
        <f>'Information Input'!$J$18</f>
        <v>2019</v>
      </c>
      <c r="L3377" s="579" t="s">
        <v>97</v>
      </c>
      <c r="M3377" s="540" t="s">
        <v>98</v>
      </c>
      <c r="N3377" s="541" t="s">
        <v>96</v>
      </c>
      <c r="O3377" s="542" t="s">
        <v>671</v>
      </c>
      <c r="P3377" s="537">
        <v>30</v>
      </c>
      <c r="Q3377" s="541" t="s">
        <v>172</v>
      </c>
      <c r="R3377" s="541" t="s">
        <v>238</v>
      </c>
      <c r="S3377" s="543">
        <f>'Report 1'!$V$18</f>
        <v>0</v>
      </c>
      <c r="T3377" s="544">
        <f>'Report 1'!$V$50</f>
        <v>0</v>
      </c>
      <c r="U3377" s="545">
        <f>'Report 1'!$V$136</f>
        <v>0</v>
      </c>
    </row>
    <row r="3378" spans="2:21">
      <c r="B3378" s="535" t="s">
        <v>669</v>
      </c>
      <c r="C3378" s="536">
        <v>1</v>
      </c>
      <c r="D3378" s="537" t="str">
        <f>'Information Input'!$M$14</f>
        <v xml:space="preserve">      -      </v>
      </c>
      <c r="E3378" s="537" t="s">
        <v>139</v>
      </c>
      <c r="F3378" s="538">
        <f>'Information Input'!$H$33</f>
        <v>43466</v>
      </c>
      <c r="G3378" s="538">
        <f>'Information Input'!$H$34</f>
        <v>43555</v>
      </c>
      <c r="H3378" s="538">
        <f>'Information Input'!$H$35</f>
        <v>43555</v>
      </c>
      <c r="I3378" s="537" t="str">
        <f>'Information Input'!$J$22</f>
        <v>Quarterly</v>
      </c>
      <c r="J3378" s="538">
        <f>'Information Input'!$H$30</f>
        <v>43555</v>
      </c>
      <c r="K3378" s="537">
        <f>'Information Input'!$J$18</f>
        <v>2019</v>
      </c>
      <c r="L3378" s="579" t="s">
        <v>97</v>
      </c>
      <c r="M3378" s="540" t="s">
        <v>98</v>
      </c>
      <c r="N3378" s="541" t="s">
        <v>96</v>
      </c>
      <c r="O3378" s="542" t="s">
        <v>671</v>
      </c>
      <c r="P3378" s="537">
        <v>31</v>
      </c>
      <c r="Q3378" s="541" t="s">
        <v>173</v>
      </c>
      <c r="R3378" s="541" t="s">
        <v>233</v>
      </c>
      <c r="S3378" s="543">
        <f>'Report 1'!$V$18</f>
        <v>0</v>
      </c>
      <c r="T3378" s="544">
        <f>'Report 1'!$V$51</f>
        <v>0</v>
      </c>
      <c r="U3378" s="545">
        <f>'Report 1'!$V$137</f>
        <v>0</v>
      </c>
    </row>
    <row r="3379" spans="2:21">
      <c r="B3379" s="535" t="s">
        <v>669</v>
      </c>
      <c r="C3379" s="536">
        <v>1</v>
      </c>
      <c r="D3379" s="537" t="str">
        <f>'Information Input'!$M$14</f>
        <v xml:space="preserve">      -      </v>
      </c>
      <c r="E3379" s="537" t="s">
        <v>139</v>
      </c>
      <c r="F3379" s="538">
        <f>'Information Input'!$H$33</f>
        <v>43466</v>
      </c>
      <c r="G3379" s="538">
        <f>'Information Input'!$H$34</f>
        <v>43555</v>
      </c>
      <c r="H3379" s="538">
        <f>'Information Input'!$H$35</f>
        <v>43555</v>
      </c>
      <c r="I3379" s="537" t="str">
        <f>'Information Input'!$J$22</f>
        <v>Quarterly</v>
      </c>
      <c r="J3379" s="538">
        <f>'Information Input'!$H$30</f>
        <v>43555</v>
      </c>
      <c r="K3379" s="537">
        <f>'Information Input'!$J$18</f>
        <v>2019</v>
      </c>
      <c r="L3379" s="579" t="s">
        <v>97</v>
      </c>
      <c r="M3379" s="540" t="s">
        <v>98</v>
      </c>
      <c r="N3379" s="541" t="s">
        <v>96</v>
      </c>
      <c r="O3379" s="542" t="s">
        <v>671</v>
      </c>
      <c r="P3379" s="537">
        <v>32</v>
      </c>
      <c r="Q3379" s="541" t="s">
        <v>174</v>
      </c>
      <c r="R3379" s="541" t="s">
        <v>238</v>
      </c>
      <c r="S3379" s="543">
        <f>'Report 1'!$V$18</f>
        <v>0</v>
      </c>
      <c r="T3379" s="544">
        <f>'Report 1'!$V$52</f>
        <v>0</v>
      </c>
      <c r="U3379" s="545">
        <f>'Report 1'!$V$138</f>
        <v>0</v>
      </c>
    </row>
    <row r="3380" spans="2:21">
      <c r="B3380" s="535" t="s">
        <v>669</v>
      </c>
      <c r="C3380" s="536">
        <v>1</v>
      </c>
      <c r="D3380" s="537" t="str">
        <f>'Information Input'!$M$14</f>
        <v xml:space="preserve">      -      </v>
      </c>
      <c r="E3380" s="537" t="s">
        <v>139</v>
      </c>
      <c r="F3380" s="538">
        <f>'Information Input'!$H$33</f>
        <v>43466</v>
      </c>
      <c r="G3380" s="538">
        <f>'Information Input'!$H$34</f>
        <v>43555</v>
      </c>
      <c r="H3380" s="538">
        <f>'Information Input'!$H$35</f>
        <v>43555</v>
      </c>
      <c r="I3380" s="537" t="str">
        <f>'Information Input'!$J$22</f>
        <v>Quarterly</v>
      </c>
      <c r="J3380" s="538">
        <f>'Information Input'!$H$30</f>
        <v>43555</v>
      </c>
      <c r="K3380" s="537">
        <f>'Information Input'!$J$18</f>
        <v>2019</v>
      </c>
      <c r="L3380" s="579" t="s">
        <v>97</v>
      </c>
      <c r="M3380" s="540" t="s">
        <v>98</v>
      </c>
      <c r="N3380" s="541" t="s">
        <v>96</v>
      </c>
      <c r="O3380" s="542" t="s">
        <v>671</v>
      </c>
      <c r="P3380" s="537">
        <v>33</v>
      </c>
      <c r="Q3380" s="541" t="s">
        <v>175</v>
      </c>
      <c r="R3380" s="541" t="s">
        <v>233</v>
      </c>
      <c r="S3380" s="543">
        <f>'Report 1'!$V$18</f>
        <v>0</v>
      </c>
      <c r="T3380" s="544">
        <f>'Report 1'!$V$53</f>
        <v>0</v>
      </c>
      <c r="U3380" s="545">
        <f>'Report 1'!$V$139</f>
        <v>0</v>
      </c>
    </row>
    <row r="3381" spans="2:21">
      <c r="B3381" s="535" t="s">
        <v>669</v>
      </c>
      <c r="C3381" s="536">
        <v>1</v>
      </c>
      <c r="D3381" s="537" t="str">
        <f>'Information Input'!$M$14</f>
        <v xml:space="preserve">      -      </v>
      </c>
      <c r="E3381" s="537" t="s">
        <v>139</v>
      </c>
      <c r="F3381" s="538">
        <f>'Information Input'!$H$33</f>
        <v>43466</v>
      </c>
      <c r="G3381" s="538">
        <f>'Information Input'!$H$34</f>
        <v>43555</v>
      </c>
      <c r="H3381" s="538">
        <f>'Information Input'!$H$35</f>
        <v>43555</v>
      </c>
      <c r="I3381" s="537" t="str">
        <f>'Information Input'!$J$22</f>
        <v>Quarterly</v>
      </c>
      <c r="J3381" s="538">
        <f>'Information Input'!$H$30</f>
        <v>43555</v>
      </c>
      <c r="K3381" s="537">
        <f>'Information Input'!$J$18</f>
        <v>2019</v>
      </c>
      <c r="L3381" s="579" t="s">
        <v>97</v>
      </c>
      <c r="M3381" s="540" t="s">
        <v>98</v>
      </c>
      <c r="N3381" s="541" t="s">
        <v>96</v>
      </c>
      <c r="O3381" s="542" t="s">
        <v>671</v>
      </c>
      <c r="P3381" s="537">
        <v>34</v>
      </c>
      <c r="Q3381" s="541" t="s">
        <v>176</v>
      </c>
      <c r="R3381" s="541" t="s">
        <v>238</v>
      </c>
      <c r="S3381" s="543">
        <f>'Report 1'!$V$18</f>
        <v>0</v>
      </c>
      <c r="T3381" s="544">
        <f>'Report 1'!$V$54</f>
        <v>0</v>
      </c>
      <c r="U3381" s="545">
        <f>'Report 1'!$V$140</f>
        <v>0</v>
      </c>
    </row>
    <row r="3382" spans="2:21">
      <c r="B3382" s="535" t="s">
        <v>669</v>
      </c>
      <c r="C3382" s="536">
        <v>1</v>
      </c>
      <c r="D3382" s="537" t="str">
        <f>'Information Input'!$M$14</f>
        <v xml:space="preserve">      -      </v>
      </c>
      <c r="E3382" s="537" t="s">
        <v>139</v>
      </c>
      <c r="F3382" s="538">
        <f>'Information Input'!$H$33</f>
        <v>43466</v>
      </c>
      <c r="G3382" s="538">
        <f>'Information Input'!$H$34</f>
        <v>43555</v>
      </c>
      <c r="H3382" s="538">
        <f>'Information Input'!$H$35</f>
        <v>43555</v>
      </c>
      <c r="I3382" s="537" t="str">
        <f>'Information Input'!$J$22</f>
        <v>Quarterly</v>
      </c>
      <c r="J3382" s="538">
        <f>'Information Input'!$H$30</f>
        <v>43555</v>
      </c>
      <c r="K3382" s="537">
        <f>'Information Input'!$J$18</f>
        <v>2019</v>
      </c>
      <c r="L3382" s="579" t="s">
        <v>97</v>
      </c>
      <c r="M3382" s="540" t="s">
        <v>98</v>
      </c>
      <c r="N3382" s="541" t="s">
        <v>96</v>
      </c>
      <c r="O3382" s="542" t="s">
        <v>671</v>
      </c>
      <c r="P3382" s="537">
        <v>35</v>
      </c>
      <c r="Q3382" s="541" t="s">
        <v>177</v>
      </c>
      <c r="R3382" s="541" t="s">
        <v>235</v>
      </c>
      <c r="S3382" s="543">
        <f>'Report 1'!$V$18</f>
        <v>0</v>
      </c>
      <c r="T3382" s="544">
        <f>'Report 1'!$V$55</f>
        <v>0</v>
      </c>
      <c r="U3382" s="545">
        <f>'Report 1'!$V$141</f>
        <v>0</v>
      </c>
    </row>
    <row r="3383" spans="2:21">
      <c r="B3383" s="535" t="s">
        <v>669</v>
      </c>
      <c r="C3383" s="536">
        <v>1</v>
      </c>
      <c r="D3383" s="537" t="str">
        <f>'Information Input'!$M$14</f>
        <v xml:space="preserve">      -      </v>
      </c>
      <c r="E3383" s="537" t="s">
        <v>139</v>
      </c>
      <c r="F3383" s="538">
        <f>'Information Input'!$H$33</f>
        <v>43466</v>
      </c>
      <c r="G3383" s="538">
        <f>'Information Input'!$H$34</f>
        <v>43555</v>
      </c>
      <c r="H3383" s="538">
        <f>'Information Input'!$H$35</f>
        <v>43555</v>
      </c>
      <c r="I3383" s="537" t="str">
        <f>'Information Input'!$J$22</f>
        <v>Quarterly</v>
      </c>
      <c r="J3383" s="538">
        <f>'Information Input'!$H$30</f>
        <v>43555</v>
      </c>
      <c r="K3383" s="537">
        <f>'Information Input'!$J$18</f>
        <v>2019</v>
      </c>
      <c r="L3383" s="579" t="s">
        <v>97</v>
      </c>
      <c r="M3383" s="540" t="s">
        <v>98</v>
      </c>
      <c r="N3383" s="541" t="s">
        <v>96</v>
      </c>
      <c r="O3383" s="542" t="s">
        <v>671</v>
      </c>
      <c r="P3383" s="537">
        <v>36</v>
      </c>
      <c r="Q3383" s="541" t="s">
        <v>178</v>
      </c>
      <c r="R3383" s="541" t="s">
        <v>235</v>
      </c>
      <c r="S3383" s="543">
        <f>'Report 1'!$V$18</f>
        <v>0</v>
      </c>
      <c r="T3383" s="544">
        <f>'Report 1'!$V$56</f>
        <v>0</v>
      </c>
      <c r="U3383" s="545">
        <f>'Report 1'!$V$142</f>
        <v>0</v>
      </c>
    </row>
    <row r="3384" spans="2:21">
      <c r="B3384" s="535" t="s">
        <v>669</v>
      </c>
      <c r="C3384" s="536">
        <v>1</v>
      </c>
      <c r="D3384" s="537" t="str">
        <f>'Information Input'!$M$14</f>
        <v xml:space="preserve">      -      </v>
      </c>
      <c r="E3384" s="537" t="s">
        <v>139</v>
      </c>
      <c r="F3384" s="538">
        <f>'Information Input'!$H$33</f>
        <v>43466</v>
      </c>
      <c r="G3384" s="538">
        <f>'Information Input'!$H$34</f>
        <v>43555</v>
      </c>
      <c r="H3384" s="538">
        <f>'Information Input'!$H$35</f>
        <v>43555</v>
      </c>
      <c r="I3384" s="537" t="str">
        <f>'Information Input'!$J$22</f>
        <v>Quarterly</v>
      </c>
      <c r="J3384" s="538">
        <f>'Information Input'!$H$30</f>
        <v>43555</v>
      </c>
      <c r="K3384" s="537">
        <f>'Information Input'!$J$18</f>
        <v>2019</v>
      </c>
      <c r="L3384" s="579" t="s">
        <v>97</v>
      </c>
      <c r="M3384" s="540" t="s">
        <v>98</v>
      </c>
      <c r="N3384" s="541" t="s">
        <v>96</v>
      </c>
      <c r="O3384" s="542" t="s">
        <v>671</v>
      </c>
      <c r="P3384" s="537">
        <v>37</v>
      </c>
      <c r="Q3384" s="541" t="s">
        <v>179</v>
      </c>
      <c r="R3384" s="541" t="s">
        <v>231</v>
      </c>
      <c r="S3384" s="543">
        <f>'Report 1'!$V$18</f>
        <v>0</v>
      </c>
      <c r="T3384" s="544">
        <f>'Report 1'!$V$57</f>
        <v>0</v>
      </c>
      <c r="U3384" s="545">
        <f>'Report 1'!$V$143</f>
        <v>0</v>
      </c>
    </row>
    <row r="3385" spans="2:21">
      <c r="B3385" s="535" t="s">
        <v>669</v>
      </c>
      <c r="C3385" s="536">
        <v>1</v>
      </c>
      <c r="D3385" s="537" t="str">
        <f>'Information Input'!$M$14</f>
        <v xml:space="preserve">      -      </v>
      </c>
      <c r="E3385" s="537" t="s">
        <v>139</v>
      </c>
      <c r="F3385" s="538">
        <f>'Information Input'!$H$33</f>
        <v>43466</v>
      </c>
      <c r="G3385" s="538">
        <f>'Information Input'!$H$34</f>
        <v>43555</v>
      </c>
      <c r="H3385" s="538">
        <f>'Information Input'!$H$35</f>
        <v>43555</v>
      </c>
      <c r="I3385" s="537" t="str">
        <f>'Information Input'!$J$22</f>
        <v>Quarterly</v>
      </c>
      <c r="J3385" s="538">
        <f>'Information Input'!$H$30</f>
        <v>43555</v>
      </c>
      <c r="K3385" s="537">
        <f>'Information Input'!$J$18</f>
        <v>2019</v>
      </c>
      <c r="L3385" s="579" t="s">
        <v>97</v>
      </c>
      <c r="M3385" s="540" t="s">
        <v>98</v>
      </c>
      <c r="N3385" s="541" t="s">
        <v>96</v>
      </c>
      <c r="O3385" s="542" t="s">
        <v>671</v>
      </c>
      <c r="P3385" s="537">
        <v>38</v>
      </c>
      <c r="Q3385" s="541" t="s">
        <v>180</v>
      </c>
      <c r="R3385" s="541" t="s">
        <v>233</v>
      </c>
      <c r="S3385" s="543">
        <f>'Report 1'!$V$18</f>
        <v>0</v>
      </c>
      <c r="T3385" s="544">
        <f>'Report 1'!$V$58</f>
        <v>0</v>
      </c>
      <c r="U3385" s="545">
        <f>'Report 1'!$V$144</f>
        <v>0</v>
      </c>
    </row>
    <row r="3386" spans="2:21">
      <c r="B3386" s="535" t="s">
        <v>669</v>
      </c>
      <c r="C3386" s="536">
        <v>1</v>
      </c>
      <c r="D3386" s="537" t="str">
        <f>'Information Input'!$M$14</f>
        <v xml:space="preserve">      -      </v>
      </c>
      <c r="E3386" s="537" t="s">
        <v>139</v>
      </c>
      <c r="F3386" s="538">
        <f>'Information Input'!$H$33</f>
        <v>43466</v>
      </c>
      <c r="G3386" s="538">
        <f>'Information Input'!$H$34</f>
        <v>43555</v>
      </c>
      <c r="H3386" s="538">
        <f>'Information Input'!$H$35</f>
        <v>43555</v>
      </c>
      <c r="I3386" s="537" t="str">
        <f>'Information Input'!$J$22</f>
        <v>Quarterly</v>
      </c>
      <c r="J3386" s="538">
        <f>'Information Input'!$H$30</f>
        <v>43555</v>
      </c>
      <c r="K3386" s="537">
        <f>'Information Input'!$J$18</f>
        <v>2019</v>
      </c>
      <c r="L3386" s="579" t="s">
        <v>97</v>
      </c>
      <c r="M3386" s="540" t="s">
        <v>98</v>
      </c>
      <c r="N3386" s="541" t="s">
        <v>96</v>
      </c>
      <c r="O3386" s="542" t="s">
        <v>671</v>
      </c>
      <c r="P3386" s="537">
        <v>39</v>
      </c>
      <c r="Q3386" s="541" t="s">
        <v>181</v>
      </c>
      <c r="R3386" s="541" t="s">
        <v>233</v>
      </c>
      <c r="S3386" s="543">
        <f>'Report 1'!$V$18</f>
        <v>0</v>
      </c>
      <c r="T3386" s="544">
        <f>'Report 1'!$V$59</f>
        <v>0</v>
      </c>
      <c r="U3386" s="545">
        <f>'Report 1'!$V$145</f>
        <v>0</v>
      </c>
    </row>
    <row r="3387" spans="2:21">
      <c r="B3387" s="535" t="s">
        <v>669</v>
      </c>
      <c r="C3387" s="536">
        <v>1</v>
      </c>
      <c r="D3387" s="537" t="str">
        <f>'Information Input'!$M$14</f>
        <v xml:space="preserve">      -      </v>
      </c>
      <c r="E3387" s="537" t="s">
        <v>139</v>
      </c>
      <c r="F3387" s="538">
        <f>'Information Input'!$H$33</f>
        <v>43466</v>
      </c>
      <c r="G3387" s="538">
        <f>'Information Input'!$H$34</f>
        <v>43555</v>
      </c>
      <c r="H3387" s="538">
        <f>'Information Input'!$H$35</f>
        <v>43555</v>
      </c>
      <c r="I3387" s="537" t="str">
        <f>'Information Input'!$J$22</f>
        <v>Quarterly</v>
      </c>
      <c r="J3387" s="538">
        <f>'Information Input'!$H$30</f>
        <v>43555</v>
      </c>
      <c r="K3387" s="537">
        <f>'Information Input'!$J$18</f>
        <v>2019</v>
      </c>
      <c r="L3387" s="579" t="s">
        <v>97</v>
      </c>
      <c r="M3387" s="540" t="s">
        <v>98</v>
      </c>
      <c r="N3387" s="541" t="s">
        <v>96</v>
      </c>
      <c r="O3387" s="542" t="s">
        <v>671</v>
      </c>
      <c r="P3387" s="537">
        <v>40</v>
      </c>
      <c r="Q3387" s="541" t="s">
        <v>182</v>
      </c>
      <c r="R3387" s="541" t="s">
        <v>238</v>
      </c>
      <c r="S3387" s="543">
        <f>'Report 1'!$V$18</f>
        <v>0</v>
      </c>
      <c r="T3387" s="544">
        <f>'Report 1'!$V$60</f>
        <v>0</v>
      </c>
      <c r="U3387" s="545">
        <f>'Report 1'!$V$146</f>
        <v>0</v>
      </c>
    </row>
    <row r="3388" spans="2:21">
      <c r="B3388" s="535" t="s">
        <v>669</v>
      </c>
      <c r="C3388" s="536">
        <v>1</v>
      </c>
      <c r="D3388" s="537" t="str">
        <f>'Information Input'!$M$14</f>
        <v xml:space="preserve">      -      </v>
      </c>
      <c r="E3388" s="537" t="s">
        <v>139</v>
      </c>
      <c r="F3388" s="538">
        <f>'Information Input'!$H$33</f>
        <v>43466</v>
      </c>
      <c r="G3388" s="538">
        <f>'Information Input'!$H$34</f>
        <v>43555</v>
      </c>
      <c r="H3388" s="538">
        <f>'Information Input'!$H$35</f>
        <v>43555</v>
      </c>
      <c r="I3388" s="537" t="str">
        <f>'Information Input'!$J$22</f>
        <v>Quarterly</v>
      </c>
      <c r="J3388" s="538">
        <f>'Information Input'!$H$30</f>
        <v>43555</v>
      </c>
      <c r="K3388" s="537">
        <f>'Information Input'!$J$18</f>
        <v>2019</v>
      </c>
      <c r="L3388" s="579" t="s">
        <v>97</v>
      </c>
      <c r="M3388" s="540" t="s">
        <v>98</v>
      </c>
      <c r="N3388" s="541" t="s">
        <v>96</v>
      </c>
      <c r="O3388" s="542" t="s">
        <v>671</v>
      </c>
      <c r="P3388" s="537">
        <v>41</v>
      </c>
      <c r="Q3388" s="541" t="s">
        <v>183</v>
      </c>
      <c r="R3388" s="541" t="s">
        <v>238</v>
      </c>
      <c r="S3388" s="543">
        <f>'Report 1'!$V$18</f>
        <v>0</v>
      </c>
      <c r="T3388" s="544">
        <f>'Report 1'!$V$61</f>
        <v>0</v>
      </c>
      <c r="U3388" s="545">
        <f>'Report 1'!$V$147</f>
        <v>0</v>
      </c>
    </row>
    <row r="3389" spans="2:21">
      <c r="B3389" s="535" t="s">
        <v>669</v>
      </c>
      <c r="C3389" s="536">
        <v>1</v>
      </c>
      <c r="D3389" s="537" t="str">
        <f>'Information Input'!$M$14</f>
        <v xml:space="preserve">      -      </v>
      </c>
      <c r="E3389" s="537" t="s">
        <v>139</v>
      </c>
      <c r="F3389" s="538">
        <f>'Information Input'!$H$33</f>
        <v>43466</v>
      </c>
      <c r="G3389" s="538">
        <f>'Information Input'!$H$34</f>
        <v>43555</v>
      </c>
      <c r="H3389" s="538">
        <f>'Information Input'!$H$35</f>
        <v>43555</v>
      </c>
      <c r="I3389" s="537" t="str">
        <f>'Information Input'!$J$22</f>
        <v>Quarterly</v>
      </c>
      <c r="J3389" s="538">
        <f>'Information Input'!$H$30</f>
        <v>43555</v>
      </c>
      <c r="K3389" s="537">
        <f>'Information Input'!$J$18</f>
        <v>2019</v>
      </c>
      <c r="L3389" s="579" t="s">
        <v>97</v>
      </c>
      <c r="M3389" s="540" t="s">
        <v>98</v>
      </c>
      <c r="N3389" s="541" t="s">
        <v>96</v>
      </c>
      <c r="O3389" s="542" t="s">
        <v>671</v>
      </c>
      <c r="P3389" s="537">
        <v>42</v>
      </c>
      <c r="Q3389" s="541" t="s">
        <v>184</v>
      </c>
      <c r="R3389" s="541" t="s">
        <v>233</v>
      </c>
      <c r="S3389" s="543">
        <f>'Report 1'!$V$18</f>
        <v>0</v>
      </c>
      <c r="T3389" s="544">
        <f>'Report 1'!$V$62</f>
        <v>0</v>
      </c>
      <c r="U3389" s="545">
        <f>'Report 1'!$V$148</f>
        <v>0</v>
      </c>
    </row>
    <row r="3390" spans="2:21">
      <c r="B3390" s="535" t="s">
        <v>669</v>
      </c>
      <c r="C3390" s="536">
        <v>1</v>
      </c>
      <c r="D3390" s="537" t="str">
        <f>'Information Input'!$M$14</f>
        <v xml:space="preserve">      -      </v>
      </c>
      <c r="E3390" s="537" t="s">
        <v>139</v>
      </c>
      <c r="F3390" s="538">
        <f>'Information Input'!$H$33</f>
        <v>43466</v>
      </c>
      <c r="G3390" s="538">
        <f>'Information Input'!$H$34</f>
        <v>43555</v>
      </c>
      <c r="H3390" s="538">
        <f>'Information Input'!$H$35</f>
        <v>43555</v>
      </c>
      <c r="I3390" s="537" t="str">
        <f>'Information Input'!$J$22</f>
        <v>Quarterly</v>
      </c>
      <c r="J3390" s="538">
        <f>'Information Input'!$H$30</f>
        <v>43555</v>
      </c>
      <c r="K3390" s="537">
        <f>'Information Input'!$J$18</f>
        <v>2019</v>
      </c>
      <c r="L3390" s="579" t="s">
        <v>97</v>
      </c>
      <c r="M3390" s="540" t="s">
        <v>98</v>
      </c>
      <c r="N3390" s="541" t="s">
        <v>96</v>
      </c>
      <c r="O3390" s="542" t="s">
        <v>671</v>
      </c>
      <c r="P3390" s="537">
        <v>43</v>
      </c>
      <c r="Q3390" s="541" t="s">
        <v>185</v>
      </c>
      <c r="R3390" s="541" t="s">
        <v>233</v>
      </c>
      <c r="S3390" s="543">
        <f>'Report 1'!$V$18</f>
        <v>0</v>
      </c>
      <c r="T3390" s="544">
        <f>'Report 1'!$V$63</f>
        <v>0</v>
      </c>
      <c r="U3390" s="545">
        <f>'Report 1'!$V$149</f>
        <v>0</v>
      </c>
    </row>
    <row r="3391" spans="2:21">
      <c r="B3391" s="535" t="s">
        <v>669</v>
      </c>
      <c r="C3391" s="536">
        <v>1</v>
      </c>
      <c r="D3391" s="537" t="str">
        <f>'Information Input'!$M$14</f>
        <v xml:space="preserve">      -      </v>
      </c>
      <c r="E3391" s="537" t="s">
        <v>139</v>
      </c>
      <c r="F3391" s="538">
        <f>'Information Input'!$H$33</f>
        <v>43466</v>
      </c>
      <c r="G3391" s="538">
        <f>'Information Input'!$H$34</f>
        <v>43555</v>
      </c>
      <c r="H3391" s="538">
        <f>'Information Input'!$H$35</f>
        <v>43555</v>
      </c>
      <c r="I3391" s="537" t="str">
        <f>'Information Input'!$J$22</f>
        <v>Quarterly</v>
      </c>
      <c r="J3391" s="538">
        <f>'Information Input'!$H$30</f>
        <v>43555</v>
      </c>
      <c r="K3391" s="537">
        <f>'Information Input'!$J$18</f>
        <v>2019</v>
      </c>
      <c r="L3391" s="579" t="s">
        <v>97</v>
      </c>
      <c r="M3391" s="540" t="s">
        <v>98</v>
      </c>
      <c r="N3391" s="541" t="s">
        <v>96</v>
      </c>
      <c r="O3391" s="542" t="s">
        <v>674</v>
      </c>
      <c r="P3391" s="537">
        <v>44</v>
      </c>
      <c r="Q3391" s="541" t="s">
        <v>186</v>
      </c>
      <c r="R3391" s="541" t="s">
        <v>239</v>
      </c>
      <c r="S3391" s="543">
        <f>'Report 1'!$V$18</f>
        <v>0</v>
      </c>
      <c r="T3391" s="544">
        <f>'Report 1'!$V$64</f>
        <v>0</v>
      </c>
      <c r="U3391" s="545">
        <f>'Report 1'!$V$150</f>
        <v>0</v>
      </c>
    </row>
    <row r="3392" spans="2:21">
      <c r="B3392" s="535" t="s">
        <v>669</v>
      </c>
      <c r="C3392" s="536">
        <v>1</v>
      </c>
      <c r="D3392" s="537" t="str">
        <f>'Information Input'!$M$14</f>
        <v xml:space="preserve">      -      </v>
      </c>
      <c r="E3392" s="537" t="s">
        <v>139</v>
      </c>
      <c r="F3392" s="538">
        <f>'Information Input'!$H$33</f>
        <v>43466</v>
      </c>
      <c r="G3392" s="538">
        <f>'Information Input'!$H$34</f>
        <v>43555</v>
      </c>
      <c r="H3392" s="538">
        <f>'Information Input'!$H$35</f>
        <v>43555</v>
      </c>
      <c r="I3392" s="537" t="str">
        <f>'Information Input'!$J$22</f>
        <v>Quarterly</v>
      </c>
      <c r="J3392" s="538">
        <f>'Information Input'!$H$30</f>
        <v>43555</v>
      </c>
      <c r="K3392" s="537">
        <f>'Information Input'!$J$18</f>
        <v>2019</v>
      </c>
      <c r="L3392" s="579" t="s">
        <v>97</v>
      </c>
      <c r="M3392" s="540" t="s">
        <v>98</v>
      </c>
      <c r="N3392" s="541" t="s">
        <v>96</v>
      </c>
      <c r="O3392" s="542" t="s">
        <v>675</v>
      </c>
      <c r="P3392" s="537">
        <v>45</v>
      </c>
      <c r="Q3392" s="541" t="s">
        <v>187</v>
      </c>
      <c r="R3392" s="541" t="s">
        <v>239</v>
      </c>
      <c r="S3392" s="543">
        <f>'Report 1'!$V$18</f>
        <v>0</v>
      </c>
      <c r="T3392" s="544">
        <f>'Report 1'!$V$65</f>
        <v>0</v>
      </c>
      <c r="U3392" s="545">
        <f>'Report 1'!$V$151</f>
        <v>0</v>
      </c>
    </row>
    <row r="3393" spans="2:21">
      <c r="B3393" s="535" t="s">
        <v>669</v>
      </c>
      <c r="C3393" s="536">
        <v>1</v>
      </c>
      <c r="D3393" s="537" t="str">
        <f>'Information Input'!$M$14</f>
        <v xml:space="preserve">      -      </v>
      </c>
      <c r="E3393" s="537" t="s">
        <v>139</v>
      </c>
      <c r="F3393" s="538">
        <f>'Information Input'!$H$33</f>
        <v>43466</v>
      </c>
      <c r="G3393" s="538">
        <f>'Information Input'!$H$34</f>
        <v>43555</v>
      </c>
      <c r="H3393" s="538">
        <f>'Information Input'!$H$35</f>
        <v>43555</v>
      </c>
      <c r="I3393" s="537" t="str">
        <f>'Information Input'!$J$22</f>
        <v>Quarterly</v>
      </c>
      <c r="J3393" s="538">
        <f>'Information Input'!$H$30</f>
        <v>43555</v>
      </c>
      <c r="K3393" s="537">
        <f>'Information Input'!$J$18</f>
        <v>2019</v>
      </c>
      <c r="L3393" s="579" t="s">
        <v>97</v>
      </c>
      <c r="M3393" s="540" t="s">
        <v>98</v>
      </c>
      <c r="N3393" s="541" t="s">
        <v>96</v>
      </c>
      <c r="O3393" s="542" t="s">
        <v>675</v>
      </c>
      <c r="P3393" s="537">
        <v>46</v>
      </c>
      <c r="Q3393" s="541" t="s">
        <v>188</v>
      </c>
      <c r="R3393" s="541" t="s">
        <v>239</v>
      </c>
      <c r="S3393" s="543">
        <f>'Report 1'!$V$18</f>
        <v>0</v>
      </c>
      <c r="T3393" s="544">
        <f>'Report 1'!$V$66</f>
        <v>0</v>
      </c>
      <c r="U3393" s="545">
        <f>'Report 1'!$V$152</f>
        <v>0</v>
      </c>
    </row>
    <row r="3394" spans="2:21">
      <c r="B3394" s="535" t="s">
        <v>669</v>
      </c>
      <c r="C3394" s="536">
        <v>1</v>
      </c>
      <c r="D3394" s="537" t="str">
        <f>'Information Input'!$M$14</f>
        <v xml:space="preserve">      -      </v>
      </c>
      <c r="E3394" s="537" t="s">
        <v>139</v>
      </c>
      <c r="F3394" s="538">
        <f>'Information Input'!$H$33</f>
        <v>43466</v>
      </c>
      <c r="G3394" s="538">
        <f>'Information Input'!$H$34</f>
        <v>43555</v>
      </c>
      <c r="H3394" s="538">
        <f>'Information Input'!$H$35</f>
        <v>43555</v>
      </c>
      <c r="I3394" s="537" t="str">
        <f>'Information Input'!$J$22</f>
        <v>Quarterly</v>
      </c>
      <c r="J3394" s="538">
        <f>'Information Input'!$H$30</f>
        <v>43555</v>
      </c>
      <c r="K3394" s="537">
        <f>'Information Input'!$J$18</f>
        <v>2019</v>
      </c>
      <c r="L3394" s="579" t="s">
        <v>97</v>
      </c>
      <c r="M3394" s="540" t="s">
        <v>98</v>
      </c>
      <c r="N3394" s="541" t="s">
        <v>96</v>
      </c>
      <c r="O3394" s="542" t="s">
        <v>675</v>
      </c>
      <c r="P3394" s="537">
        <v>47</v>
      </c>
      <c r="Q3394" s="541" t="s">
        <v>189</v>
      </c>
      <c r="R3394" s="541" t="s">
        <v>239</v>
      </c>
      <c r="S3394" s="543">
        <f>'Report 1'!$V$18</f>
        <v>0</v>
      </c>
      <c r="T3394" s="544">
        <f>'Report 1'!$V$67</f>
        <v>0</v>
      </c>
      <c r="U3394" s="545">
        <f>'Report 1'!$V$153</f>
        <v>0</v>
      </c>
    </row>
    <row r="3395" spans="2:21">
      <c r="B3395" s="535" t="s">
        <v>669</v>
      </c>
      <c r="C3395" s="536">
        <v>1</v>
      </c>
      <c r="D3395" s="537" t="str">
        <f>'Information Input'!$M$14</f>
        <v xml:space="preserve">      -      </v>
      </c>
      <c r="E3395" s="537" t="s">
        <v>139</v>
      </c>
      <c r="F3395" s="538">
        <f>'Information Input'!$H$33</f>
        <v>43466</v>
      </c>
      <c r="G3395" s="538">
        <f>'Information Input'!$H$34</f>
        <v>43555</v>
      </c>
      <c r="H3395" s="538">
        <f>'Information Input'!$H$35</f>
        <v>43555</v>
      </c>
      <c r="I3395" s="537" t="str">
        <f>'Information Input'!$J$22</f>
        <v>Quarterly</v>
      </c>
      <c r="J3395" s="538">
        <f>'Information Input'!$H$30</f>
        <v>43555</v>
      </c>
      <c r="K3395" s="537">
        <f>'Information Input'!$J$18</f>
        <v>2019</v>
      </c>
      <c r="L3395" s="579" t="s">
        <v>97</v>
      </c>
      <c r="M3395" s="540" t="s">
        <v>98</v>
      </c>
      <c r="N3395" s="541" t="s">
        <v>96</v>
      </c>
      <c r="O3395" s="542" t="s">
        <v>675</v>
      </c>
      <c r="P3395" s="537">
        <v>48</v>
      </c>
      <c r="Q3395" s="541" t="s">
        <v>190</v>
      </c>
      <c r="R3395" s="541" t="s">
        <v>239</v>
      </c>
      <c r="S3395" s="543">
        <f>'Report 1'!$V$18</f>
        <v>0</v>
      </c>
      <c r="T3395" s="544">
        <f>'Report 1'!$V$68</f>
        <v>0</v>
      </c>
      <c r="U3395" s="545">
        <f>'Report 1'!$V$154</f>
        <v>0</v>
      </c>
    </row>
    <row r="3396" spans="2:21">
      <c r="B3396" s="535" t="s">
        <v>669</v>
      </c>
      <c r="C3396" s="536">
        <v>1</v>
      </c>
      <c r="D3396" s="537" t="str">
        <f>'Information Input'!$M$14</f>
        <v xml:space="preserve">      -      </v>
      </c>
      <c r="E3396" s="537" t="s">
        <v>139</v>
      </c>
      <c r="F3396" s="538">
        <f>'Information Input'!$H$33</f>
        <v>43466</v>
      </c>
      <c r="G3396" s="538">
        <f>'Information Input'!$H$34</f>
        <v>43555</v>
      </c>
      <c r="H3396" s="538">
        <f>'Information Input'!$H$35</f>
        <v>43555</v>
      </c>
      <c r="I3396" s="537" t="str">
        <f>'Information Input'!$J$22</f>
        <v>Quarterly</v>
      </c>
      <c r="J3396" s="538">
        <f>'Information Input'!$H$30</f>
        <v>43555</v>
      </c>
      <c r="K3396" s="537">
        <f>'Information Input'!$J$18</f>
        <v>2019</v>
      </c>
      <c r="L3396" s="579" t="s">
        <v>97</v>
      </c>
      <c r="M3396" s="540" t="s">
        <v>98</v>
      </c>
      <c r="N3396" s="541" t="s">
        <v>96</v>
      </c>
      <c r="O3396" s="542" t="s">
        <v>675</v>
      </c>
      <c r="P3396" s="537">
        <v>49</v>
      </c>
      <c r="Q3396" s="541" t="s">
        <v>191</v>
      </c>
      <c r="R3396" s="541" t="s">
        <v>239</v>
      </c>
      <c r="S3396" s="543">
        <f>'Report 1'!$V$18</f>
        <v>0</v>
      </c>
      <c r="T3396" s="544">
        <f>'Report 1'!$V$69</f>
        <v>0</v>
      </c>
      <c r="U3396" s="545">
        <f>'Report 1'!$V$155</f>
        <v>0</v>
      </c>
    </row>
    <row r="3397" spans="2:21">
      <c r="B3397" s="535" t="s">
        <v>669</v>
      </c>
      <c r="C3397" s="536">
        <v>1</v>
      </c>
      <c r="D3397" s="537" t="str">
        <f>'Information Input'!$M$14</f>
        <v xml:space="preserve">      -      </v>
      </c>
      <c r="E3397" s="537" t="s">
        <v>139</v>
      </c>
      <c r="F3397" s="538">
        <f>'Information Input'!$H$33</f>
        <v>43466</v>
      </c>
      <c r="G3397" s="538">
        <f>'Information Input'!$H$34</f>
        <v>43555</v>
      </c>
      <c r="H3397" s="538">
        <f>'Information Input'!$H$35</f>
        <v>43555</v>
      </c>
      <c r="I3397" s="537" t="str">
        <f>'Information Input'!$J$22</f>
        <v>Quarterly</v>
      </c>
      <c r="J3397" s="538">
        <f>'Information Input'!$H$30</f>
        <v>43555</v>
      </c>
      <c r="K3397" s="537">
        <f>'Information Input'!$J$18</f>
        <v>2019</v>
      </c>
      <c r="L3397" s="579" t="s">
        <v>97</v>
      </c>
      <c r="M3397" s="540" t="s">
        <v>98</v>
      </c>
      <c r="N3397" s="541" t="s">
        <v>96</v>
      </c>
      <c r="O3397" s="542" t="s">
        <v>675</v>
      </c>
      <c r="P3397" s="537">
        <v>50</v>
      </c>
      <c r="Q3397" s="541" t="s">
        <v>192</v>
      </c>
      <c r="R3397" s="541" t="s">
        <v>239</v>
      </c>
      <c r="S3397" s="543">
        <f>'Report 1'!$V$18</f>
        <v>0</v>
      </c>
      <c r="T3397" s="544">
        <f>'Report 1'!$V$70</f>
        <v>0</v>
      </c>
      <c r="U3397" s="545">
        <f>'Report 1'!$V$156</f>
        <v>0</v>
      </c>
    </row>
    <row r="3398" spans="2:21">
      <c r="B3398" s="535" t="s">
        <v>669</v>
      </c>
      <c r="C3398" s="536">
        <v>1</v>
      </c>
      <c r="D3398" s="537" t="str">
        <f>'Information Input'!$M$14</f>
        <v xml:space="preserve">      -      </v>
      </c>
      <c r="E3398" s="537" t="s">
        <v>139</v>
      </c>
      <c r="F3398" s="538">
        <f>'Information Input'!$H$33</f>
        <v>43466</v>
      </c>
      <c r="G3398" s="538">
        <f>'Information Input'!$H$34</f>
        <v>43555</v>
      </c>
      <c r="H3398" s="538">
        <f>'Information Input'!$H$35</f>
        <v>43555</v>
      </c>
      <c r="I3398" s="537" t="str">
        <f>'Information Input'!$J$22</f>
        <v>Quarterly</v>
      </c>
      <c r="J3398" s="538">
        <f>'Information Input'!$H$30</f>
        <v>43555</v>
      </c>
      <c r="K3398" s="537">
        <f>'Information Input'!$J$18</f>
        <v>2019</v>
      </c>
      <c r="L3398" s="579" t="s">
        <v>97</v>
      </c>
      <c r="M3398" s="540" t="s">
        <v>98</v>
      </c>
      <c r="N3398" s="541" t="s">
        <v>96</v>
      </c>
      <c r="O3398" s="542" t="s">
        <v>675</v>
      </c>
      <c r="P3398" s="537">
        <v>51</v>
      </c>
      <c r="Q3398" s="541" t="s">
        <v>193</v>
      </c>
      <c r="R3398" s="541" t="s">
        <v>239</v>
      </c>
      <c r="S3398" s="543">
        <f>'Report 1'!$V$18</f>
        <v>0</v>
      </c>
      <c r="T3398" s="544">
        <f>'Report 1'!$V$71</f>
        <v>0</v>
      </c>
      <c r="U3398" s="545">
        <f>'Report 1'!$V$157</f>
        <v>0</v>
      </c>
    </row>
    <row r="3399" spans="2:21">
      <c r="B3399" s="535" t="s">
        <v>669</v>
      </c>
      <c r="C3399" s="536">
        <v>1</v>
      </c>
      <c r="D3399" s="537" t="str">
        <f>'Information Input'!$M$14</f>
        <v xml:space="preserve">      -      </v>
      </c>
      <c r="E3399" s="537" t="s">
        <v>139</v>
      </c>
      <c r="F3399" s="538">
        <f>'Information Input'!$H$33</f>
        <v>43466</v>
      </c>
      <c r="G3399" s="538">
        <f>'Information Input'!$H$34</f>
        <v>43555</v>
      </c>
      <c r="H3399" s="538">
        <f>'Information Input'!$H$35</f>
        <v>43555</v>
      </c>
      <c r="I3399" s="537" t="str">
        <f>'Information Input'!$J$22</f>
        <v>Quarterly</v>
      </c>
      <c r="J3399" s="538">
        <f>'Information Input'!$H$30</f>
        <v>43555</v>
      </c>
      <c r="K3399" s="537">
        <f>'Information Input'!$J$18</f>
        <v>2019</v>
      </c>
      <c r="L3399" s="579" t="s">
        <v>97</v>
      </c>
      <c r="M3399" s="540" t="s">
        <v>98</v>
      </c>
      <c r="N3399" s="541" t="s">
        <v>96</v>
      </c>
      <c r="O3399" s="542" t="s">
        <v>674</v>
      </c>
      <c r="P3399" s="537">
        <v>52</v>
      </c>
      <c r="Q3399" s="541" t="s">
        <v>194</v>
      </c>
      <c r="R3399" s="541" t="s">
        <v>239</v>
      </c>
      <c r="S3399" s="543">
        <f>'Report 1'!$V$18</f>
        <v>0</v>
      </c>
      <c r="T3399" s="544">
        <f>'Report 1'!$V$72</f>
        <v>0</v>
      </c>
      <c r="U3399" s="545">
        <f>'Report 1'!$V$158</f>
        <v>0</v>
      </c>
    </row>
    <row r="3400" spans="2:21">
      <c r="B3400" s="535" t="s">
        <v>669</v>
      </c>
      <c r="C3400" s="536">
        <v>1</v>
      </c>
      <c r="D3400" s="537" t="str">
        <f>'Information Input'!$M$14</f>
        <v xml:space="preserve">      -      </v>
      </c>
      <c r="E3400" s="537" t="s">
        <v>139</v>
      </c>
      <c r="F3400" s="538">
        <f>'Information Input'!$H$33</f>
        <v>43466</v>
      </c>
      <c r="G3400" s="538">
        <f>'Information Input'!$H$34</f>
        <v>43555</v>
      </c>
      <c r="H3400" s="538">
        <f>'Information Input'!$H$35</f>
        <v>43555</v>
      </c>
      <c r="I3400" s="537" t="str">
        <f>'Information Input'!$J$22</f>
        <v>Quarterly</v>
      </c>
      <c r="J3400" s="538">
        <f>'Information Input'!$H$30</f>
        <v>43555</v>
      </c>
      <c r="K3400" s="537">
        <f>'Information Input'!$J$18</f>
        <v>2019</v>
      </c>
      <c r="L3400" s="579" t="s">
        <v>97</v>
      </c>
      <c r="M3400" s="540" t="s">
        <v>98</v>
      </c>
      <c r="N3400" s="541" t="s">
        <v>96</v>
      </c>
      <c r="O3400" s="542" t="s">
        <v>676</v>
      </c>
      <c r="P3400" s="537">
        <v>53</v>
      </c>
      <c r="Q3400" s="541" t="s">
        <v>195</v>
      </c>
      <c r="R3400" s="541" t="s">
        <v>677</v>
      </c>
      <c r="S3400" s="543">
        <f>'Report 1'!$V$18</f>
        <v>0</v>
      </c>
      <c r="T3400" s="544">
        <f>'Report 1'!$V$73</f>
        <v>0</v>
      </c>
      <c r="U3400" s="545">
        <f>'Report 1'!$V$159</f>
        <v>0</v>
      </c>
    </row>
    <row r="3401" spans="2:21">
      <c r="B3401" s="535" t="s">
        <v>669</v>
      </c>
      <c r="C3401" s="536">
        <v>1</v>
      </c>
      <c r="D3401" s="537" t="str">
        <f>'Information Input'!$M$14</f>
        <v xml:space="preserve">      -      </v>
      </c>
      <c r="E3401" s="537" t="s">
        <v>139</v>
      </c>
      <c r="F3401" s="538">
        <f>'Information Input'!$H$33</f>
        <v>43466</v>
      </c>
      <c r="G3401" s="538">
        <f>'Information Input'!$H$34</f>
        <v>43555</v>
      </c>
      <c r="H3401" s="538">
        <f>'Information Input'!$H$35</f>
        <v>43555</v>
      </c>
      <c r="I3401" s="537" t="str">
        <f>'Information Input'!$J$22</f>
        <v>Quarterly</v>
      </c>
      <c r="J3401" s="538">
        <f>'Information Input'!$H$30</f>
        <v>43555</v>
      </c>
      <c r="K3401" s="537">
        <f>'Information Input'!$J$18</f>
        <v>2019</v>
      </c>
      <c r="L3401" s="579" t="s">
        <v>97</v>
      </c>
      <c r="M3401" s="540" t="s">
        <v>98</v>
      </c>
      <c r="N3401" s="541" t="s">
        <v>96</v>
      </c>
      <c r="O3401" s="542" t="s">
        <v>676</v>
      </c>
      <c r="P3401" s="537">
        <v>54</v>
      </c>
      <c r="Q3401" s="541" t="s">
        <v>196</v>
      </c>
      <c r="R3401" s="541" t="s">
        <v>677</v>
      </c>
      <c r="S3401" s="543">
        <f>'Report 1'!$V$18</f>
        <v>0</v>
      </c>
      <c r="T3401" s="544">
        <f>'Report 1'!$V$74</f>
        <v>0</v>
      </c>
      <c r="U3401" s="545">
        <f>'Report 1'!$V$160</f>
        <v>0</v>
      </c>
    </row>
    <row r="3402" spans="2:21">
      <c r="B3402" s="535" t="s">
        <v>669</v>
      </c>
      <c r="C3402" s="536">
        <v>1</v>
      </c>
      <c r="D3402" s="537" t="str">
        <f>'Information Input'!$M$14</f>
        <v xml:space="preserve">      -      </v>
      </c>
      <c r="E3402" s="537" t="s">
        <v>139</v>
      </c>
      <c r="F3402" s="538">
        <f>'Information Input'!$H$33</f>
        <v>43466</v>
      </c>
      <c r="G3402" s="538">
        <f>'Information Input'!$H$34</f>
        <v>43555</v>
      </c>
      <c r="H3402" s="538">
        <f>'Information Input'!$H$35</f>
        <v>43555</v>
      </c>
      <c r="I3402" s="537" t="str">
        <f>'Information Input'!$J$22</f>
        <v>Quarterly</v>
      </c>
      <c r="J3402" s="538">
        <f>'Information Input'!$H$30</f>
        <v>43555</v>
      </c>
      <c r="K3402" s="537">
        <f>'Information Input'!$J$18</f>
        <v>2019</v>
      </c>
      <c r="L3402" s="579" t="s">
        <v>97</v>
      </c>
      <c r="M3402" s="540" t="s">
        <v>98</v>
      </c>
      <c r="N3402" s="541" t="s">
        <v>96</v>
      </c>
      <c r="O3402" s="542" t="s">
        <v>676</v>
      </c>
      <c r="P3402" s="537">
        <v>55</v>
      </c>
      <c r="Q3402" s="541" t="s">
        <v>197</v>
      </c>
      <c r="R3402" s="541" t="s">
        <v>677</v>
      </c>
      <c r="S3402" s="543">
        <f>'Report 1'!$V$18</f>
        <v>0</v>
      </c>
      <c r="T3402" s="544">
        <f>'Report 1'!$V$75</f>
        <v>0</v>
      </c>
      <c r="U3402" s="545">
        <f>'Report 1'!$V$161</f>
        <v>0</v>
      </c>
    </row>
    <row r="3403" spans="2:21">
      <c r="B3403" s="535" t="s">
        <v>669</v>
      </c>
      <c r="C3403" s="536">
        <v>1</v>
      </c>
      <c r="D3403" s="537" t="str">
        <f>'Information Input'!$M$14</f>
        <v xml:space="preserve">      -      </v>
      </c>
      <c r="E3403" s="537" t="s">
        <v>139</v>
      </c>
      <c r="F3403" s="538">
        <f>'Information Input'!$H$33</f>
        <v>43466</v>
      </c>
      <c r="G3403" s="538">
        <f>'Information Input'!$H$34</f>
        <v>43555</v>
      </c>
      <c r="H3403" s="538">
        <f>'Information Input'!$H$35</f>
        <v>43555</v>
      </c>
      <c r="I3403" s="537" t="str">
        <f>'Information Input'!$J$22</f>
        <v>Quarterly</v>
      </c>
      <c r="J3403" s="538">
        <f>'Information Input'!$H$30</f>
        <v>43555</v>
      </c>
      <c r="K3403" s="537">
        <f>'Information Input'!$J$18</f>
        <v>2019</v>
      </c>
      <c r="L3403" s="579" t="s">
        <v>97</v>
      </c>
      <c r="M3403" s="540" t="s">
        <v>98</v>
      </c>
      <c r="N3403" s="541" t="s">
        <v>96</v>
      </c>
      <c r="O3403" s="542" t="s">
        <v>676</v>
      </c>
      <c r="P3403" s="537">
        <v>56</v>
      </c>
      <c r="Q3403" s="541" t="s">
        <v>198</v>
      </c>
      <c r="R3403" s="541" t="s">
        <v>239</v>
      </c>
      <c r="S3403" s="543">
        <f>'Report 1'!$V$18</f>
        <v>0</v>
      </c>
      <c r="T3403" s="544">
        <f>'Report 1'!$V$76</f>
        <v>0</v>
      </c>
      <c r="U3403" s="545">
        <f>'Report 1'!$V$162</f>
        <v>0</v>
      </c>
    </row>
    <row r="3404" spans="2:21">
      <c r="B3404" s="535" t="s">
        <v>669</v>
      </c>
      <c r="C3404" s="536">
        <v>1</v>
      </c>
      <c r="D3404" s="537" t="str">
        <f>'Information Input'!$M$14</f>
        <v xml:space="preserve">      -      </v>
      </c>
      <c r="E3404" s="537" t="s">
        <v>139</v>
      </c>
      <c r="F3404" s="538">
        <f>'Information Input'!$H$33</f>
        <v>43466</v>
      </c>
      <c r="G3404" s="538">
        <f>'Information Input'!$H$34</f>
        <v>43555</v>
      </c>
      <c r="H3404" s="538">
        <f>'Information Input'!$H$35</f>
        <v>43555</v>
      </c>
      <c r="I3404" s="537" t="str">
        <f>'Information Input'!$J$22</f>
        <v>Quarterly</v>
      </c>
      <c r="J3404" s="538">
        <f>'Information Input'!$H$30</f>
        <v>43555</v>
      </c>
      <c r="K3404" s="537">
        <f>'Information Input'!$J$18</f>
        <v>2019</v>
      </c>
      <c r="L3404" s="579" t="s">
        <v>97</v>
      </c>
      <c r="M3404" s="540" t="s">
        <v>98</v>
      </c>
      <c r="N3404" s="541" t="s">
        <v>96</v>
      </c>
      <c r="O3404" s="542" t="s">
        <v>674</v>
      </c>
      <c r="P3404" s="537">
        <v>57</v>
      </c>
      <c r="Q3404" s="541" t="s">
        <v>199</v>
      </c>
      <c r="R3404" s="542" t="s">
        <v>239</v>
      </c>
      <c r="S3404" s="543">
        <f>'Report 1'!$V$18</f>
        <v>0</v>
      </c>
      <c r="T3404" s="544">
        <f>'Report 1'!$V$77</f>
        <v>0</v>
      </c>
      <c r="U3404" s="545">
        <f>'Report 1'!$V$163</f>
        <v>0</v>
      </c>
    </row>
    <row r="3405" spans="2:21">
      <c r="B3405" s="535" t="s">
        <v>669</v>
      </c>
      <c r="C3405" s="536">
        <v>1</v>
      </c>
      <c r="D3405" s="537" t="str">
        <f>'Information Input'!$M$14</f>
        <v xml:space="preserve">      -      </v>
      </c>
      <c r="E3405" s="537" t="s">
        <v>139</v>
      </c>
      <c r="F3405" s="538">
        <f>'Information Input'!$H$33</f>
        <v>43466</v>
      </c>
      <c r="G3405" s="538">
        <f>'Information Input'!$H$34</f>
        <v>43555</v>
      </c>
      <c r="H3405" s="538">
        <f>'Information Input'!$H$35</f>
        <v>43555</v>
      </c>
      <c r="I3405" s="537" t="str">
        <f>'Information Input'!$J$22</f>
        <v>Quarterly</v>
      </c>
      <c r="J3405" s="538">
        <f>'Information Input'!$H$30</f>
        <v>43555</v>
      </c>
      <c r="K3405" s="537">
        <f>'Information Input'!$J$18</f>
        <v>2019</v>
      </c>
      <c r="L3405" s="579" t="s">
        <v>97</v>
      </c>
      <c r="M3405" s="540" t="s">
        <v>98</v>
      </c>
      <c r="N3405" s="541" t="s">
        <v>96</v>
      </c>
      <c r="O3405" s="542" t="s">
        <v>678</v>
      </c>
      <c r="P3405" s="537">
        <v>58</v>
      </c>
      <c r="Q3405" s="541" t="s">
        <v>201</v>
      </c>
      <c r="R3405" s="542" t="s">
        <v>239</v>
      </c>
      <c r="S3405" s="543">
        <f>'Report 1'!$V$18</f>
        <v>0</v>
      </c>
      <c r="T3405" s="544">
        <f>'Report 1'!$V$79</f>
        <v>0</v>
      </c>
      <c r="U3405" s="545">
        <f>'Report 1'!$V$165</f>
        <v>0</v>
      </c>
    </row>
    <row r="3406" spans="2:21">
      <c r="B3406" s="535" t="s">
        <v>669</v>
      </c>
      <c r="C3406" s="536">
        <v>1</v>
      </c>
      <c r="D3406" s="537" t="str">
        <f>'Information Input'!$M$14</f>
        <v xml:space="preserve">      -      </v>
      </c>
      <c r="E3406" s="537" t="s">
        <v>139</v>
      </c>
      <c r="F3406" s="538">
        <f>'Information Input'!$H$33</f>
        <v>43466</v>
      </c>
      <c r="G3406" s="538">
        <f>'Information Input'!$H$34</f>
        <v>43555</v>
      </c>
      <c r="H3406" s="538">
        <f>'Information Input'!$H$35</f>
        <v>43555</v>
      </c>
      <c r="I3406" s="537" t="str">
        <f>'Information Input'!$J$22</f>
        <v>Quarterly</v>
      </c>
      <c r="J3406" s="538">
        <f>'Information Input'!$H$30</f>
        <v>43555</v>
      </c>
      <c r="K3406" s="537">
        <f>'Information Input'!$J$18</f>
        <v>2019</v>
      </c>
      <c r="L3406" s="579" t="s">
        <v>97</v>
      </c>
      <c r="M3406" s="540" t="s">
        <v>98</v>
      </c>
      <c r="N3406" s="541" t="s">
        <v>96</v>
      </c>
      <c r="O3406" s="542" t="s">
        <v>678</v>
      </c>
      <c r="P3406" s="537">
        <v>59</v>
      </c>
      <c r="Q3406" s="541" t="s">
        <v>202</v>
      </c>
      <c r="R3406" s="542" t="s">
        <v>239</v>
      </c>
      <c r="S3406" s="543">
        <f>'Report 1'!$V$18</f>
        <v>0</v>
      </c>
      <c r="T3406" s="544">
        <f>'Report 1'!$V$80</f>
        <v>0</v>
      </c>
      <c r="U3406" s="545">
        <f>'Report 1'!$V$166</f>
        <v>0</v>
      </c>
    </row>
    <row r="3407" spans="2:21">
      <c r="B3407" s="535" t="s">
        <v>669</v>
      </c>
      <c r="C3407" s="536">
        <v>1</v>
      </c>
      <c r="D3407" s="537" t="str">
        <f>'Information Input'!$M$14</f>
        <v xml:space="preserve">      -      </v>
      </c>
      <c r="E3407" s="537" t="s">
        <v>139</v>
      </c>
      <c r="F3407" s="538">
        <f>'Information Input'!$H$33</f>
        <v>43466</v>
      </c>
      <c r="G3407" s="538">
        <f>'Information Input'!$H$34</f>
        <v>43555</v>
      </c>
      <c r="H3407" s="538">
        <f>'Information Input'!$H$35</f>
        <v>43555</v>
      </c>
      <c r="I3407" s="537" t="str">
        <f>'Information Input'!$J$22</f>
        <v>Quarterly</v>
      </c>
      <c r="J3407" s="538">
        <f>'Information Input'!$H$30</f>
        <v>43555</v>
      </c>
      <c r="K3407" s="537">
        <f>'Information Input'!$J$18</f>
        <v>2019</v>
      </c>
      <c r="L3407" s="579" t="s">
        <v>97</v>
      </c>
      <c r="M3407" s="540" t="s">
        <v>98</v>
      </c>
      <c r="N3407" s="541" t="s">
        <v>96</v>
      </c>
      <c r="O3407" s="542" t="s">
        <v>678</v>
      </c>
      <c r="P3407" s="537">
        <v>60</v>
      </c>
      <c r="Q3407" s="541" t="s">
        <v>203</v>
      </c>
      <c r="R3407" s="541" t="s">
        <v>239</v>
      </c>
      <c r="S3407" s="543">
        <f>'Report 1'!$V$18</f>
        <v>0</v>
      </c>
      <c r="T3407" s="544">
        <f>'Report 1'!$V$81</f>
        <v>0</v>
      </c>
      <c r="U3407" s="545">
        <f>'Report 1'!$V$167</f>
        <v>0</v>
      </c>
    </row>
    <row r="3408" spans="2:21">
      <c r="B3408" s="535" t="s">
        <v>669</v>
      </c>
      <c r="C3408" s="536">
        <v>1</v>
      </c>
      <c r="D3408" s="537" t="str">
        <f>'Information Input'!$M$14</f>
        <v xml:space="preserve">      -      </v>
      </c>
      <c r="E3408" s="537" t="s">
        <v>139</v>
      </c>
      <c r="F3408" s="538">
        <f>'Information Input'!$H$33</f>
        <v>43466</v>
      </c>
      <c r="G3408" s="538">
        <f>'Information Input'!$H$34</f>
        <v>43555</v>
      </c>
      <c r="H3408" s="538">
        <f>'Information Input'!$H$35</f>
        <v>43555</v>
      </c>
      <c r="I3408" s="537" t="str">
        <f>'Information Input'!$J$22</f>
        <v>Quarterly</v>
      </c>
      <c r="J3408" s="538">
        <f>'Information Input'!$H$30</f>
        <v>43555</v>
      </c>
      <c r="K3408" s="537">
        <f>'Information Input'!$J$18</f>
        <v>2019</v>
      </c>
      <c r="L3408" s="579" t="s">
        <v>97</v>
      </c>
      <c r="M3408" s="540" t="s">
        <v>98</v>
      </c>
      <c r="N3408" s="541" t="s">
        <v>96</v>
      </c>
      <c r="O3408" s="542" t="s">
        <v>678</v>
      </c>
      <c r="P3408" s="537">
        <v>61</v>
      </c>
      <c r="Q3408" s="541" t="s">
        <v>204</v>
      </c>
      <c r="R3408" s="541" t="s">
        <v>239</v>
      </c>
      <c r="S3408" s="543">
        <f>'Report 1'!$V$18</f>
        <v>0</v>
      </c>
      <c r="T3408" s="544">
        <f>'Report 1'!$V$82</f>
        <v>0</v>
      </c>
      <c r="U3408" s="545">
        <f>'Report 1'!$V$168</f>
        <v>0</v>
      </c>
    </row>
    <row r="3409" spans="2:21">
      <c r="B3409" s="535" t="s">
        <v>669</v>
      </c>
      <c r="C3409" s="536">
        <v>1</v>
      </c>
      <c r="D3409" s="537" t="str">
        <f>'Information Input'!$M$14</f>
        <v xml:space="preserve">      -      </v>
      </c>
      <c r="E3409" s="537" t="s">
        <v>139</v>
      </c>
      <c r="F3409" s="538">
        <f>'Information Input'!$H$33</f>
        <v>43466</v>
      </c>
      <c r="G3409" s="538">
        <f>'Information Input'!$H$34</f>
        <v>43555</v>
      </c>
      <c r="H3409" s="538">
        <f>'Information Input'!$H$35</f>
        <v>43555</v>
      </c>
      <c r="I3409" s="537" t="str">
        <f>'Information Input'!$J$22</f>
        <v>Quarterly</v>
      </c>
      <c r="J3409" s="538">
        <f>'Information Input'!$H$30</f>
        <v>43555</v>
      </c>
      <c r="K3409" s="537">
        <f>'Information Input'!$J$18</f>
        <v>2019</v>
      </c>
      <c r="L3409" s="579" t="s">
        <v>97</v>
      </c>
      <c r="M3409" s="540" t="s">
        <v>98</v>
      </c>
      <c r="N3409" s="541" t="s">
        <v>96</v>
      </c>
      <c r="O3409" s="542" t="s">
        <v>678</v>
      </c>
      <c r="P3409" s="537">
        <v>62</v>
      </c>
      <c r="Q3409" s="541" t="s">
        <v>204</v>
      </c>
      <c r="R3409" s="541" t="s">
        <v>239</v>
      </c>
      <c r="S3409" s="543">
        <f>'Report 1'!$V$18</f>
        <v>0</v>
      </c>
      <c r="T3409" s="544">
        <f>'Report 1'!$V$83</f>
        <v>0</v>
      </c>
      <c r="U3409" s="545">
        <f>'Report 1'!$V$169</f>
        <v>0</v>
      </c>
    </row>
    <row r="3410" spans="2:21">
      <c r="B3410" s="535" t="s">
        <v>669</v>
      </c>
      <c r="C3410" s="536">
        <v>1</v>
      </c>
      <c r="D3410" s="537" t="str">
        <f>'Information Input'!$M$14</f>
        <v xml:space="preserve">      -      </v>
      </c>
      <c r="E3410" s="537" t="s">
        <v>139</v>
      </c>
      <c r="F3410" s="538">
        <f>'Information Input'!$H$33</f>
        <v>43466</v>
      </c>
      <c r="G3410" s="538">
        <f>'Information Input'!$H$34</f>
        <v>43555</v>
      </c>
      <c r="H3410" s="538">
        <f>'Information Input'!$H$35</f>
        <v>43555</v>
      </c>
      <c r="I3410" s="537" t="str">
        <f>'Information Input'!$J$22</f>
        <v>Quarterly</v>
      </c>
      <c r="J3410" s="538">
        <f>'Information Input'!$H$30</f>
        <v>43555</v>
      </c>
      <c r="K3410" s="537">
        <f>'Information Input'!$J$18</f>
        <v>2019</v>
      </c>
      <c r="L3410" s="579" t="s">
        <v>97</v>
      </c>
      <c r="M3410" s="540" t="s">
        <v>98</v>
      </c>
      <c r="N3410" s="541" t="s">
        <v>96</v>
      </c>
      <c r="O3410" s="542" t="s">
        <v>674</v>
      </c>
      <c r="P3410" s="537">
        <v>63</v>
      </c>
      <c r="Q3410" s="541" t="s">
        <v>205</v>
      </c>
      <c r="R3410" s="541" t="s">
        <v>239</v>
      </c>
      <c r="S3410" s="543">
        <f>'Report 1'!$V$18</f>
        <v>0</v>
      </c>
      <c r="T3410" s="544">
        <f>'Report 1'!$V$84</f>
        <v>0</v>
      </c>
      <c r="U3410" s="545">
        <f>'Report 1'!$V$170</f>
        <v>0</v>
      </c>
    </row>
    <row r="3411" spans="2:21">
      <c r="B3411" s="535" t="s">
        <v>669</v>
      </c>
      <c r="C3411" s="536">
        <v>1</v>
      </c>
      <c r="D3411" s="537" t="str">
        <f>'Information Input'!$M$14</f>
        <v xml:space="preserve">      -      </v>
      </c>
      <c r="E3411" s="537" t="s">
        <v>139</v>
      </c>
      <c r="F3411" s="538">
        <f>'Information Input'!$H$33</f>
        <v>43466</v>
      </c>
      <c r="G3411" s="538">
        <f>'Information Input'!$H$34</f>
        <v>43555</v>
      </c>
      <c r="H3411" s="538">
        <f>'Information Input'!$H$35</f>
        <v>43555</v>
      </c>
      <c r="I3411" s="537" t="str">
        <f>'Information Input'!$J$22</f>
        <v>Quarterly</v>
      </c>
      <c r="J3411" s="538">
        <f>'Information Input'!$H$30</f>
        <v>43555</v>
      </c>
      <c r="K3411" s="537">
        <f>'Information Input'!$J$18</f>
        <v>2019</v>
      </c>
      <c r="L3411" s="579" t="s">
        <v>97</v>
      </c>
      <c r="M3411" s="540" t="s">
        <v>98</v>
      </c>
      <c r="N3411" s="541" t="s">
        <v>96</v>
      </c>
      <c r="O3411" s="542" t="s">
        <v>674</v>
      </c>
      <c r="P3411" s="537">
        <v>64</v>
      </c>
      <c r="Q3411" s="541" t="s">
        <v>206</v>
      </c>
      <c r="R3411" s="541" t="s">
        <v>239</v>
      </c>
      <c r="S3411" s="543">
        <f>'Report 1'!$V$18</f>
        <v>0</v>
      </c>
      <c r="T3411" s="544">
        <f>'Report 1'!$V$85</f>
        <v>0</v>
      </c>
      <c r="U3411" s="545">
        <f>'Report 1'!$V$171</f>
        <v>0</v>
      </c>
    </row>
    <row r="3412" spans="2:21">
      <c r="B3412" s="535" t="s">
        <v>669</v>
      </c>
      <c r="C3412" s="536">
        <v>1</v>
      </c>
      <c r="D3412" s="537" t="str">
        <f>'Information Input'!$M$14</f>
        <v xml:space="preserve">      -      </v>
      </c>
      <c r="E3412" s="537" t="s">
        <v>139</v>
      </c>
      <c r="F3412" s="538">
        <f>'Information Input'!$H$33</f>
        <v>43466</v>
      </c>
      <c r="G3412" s="538">
        <f>'Information Input'!$H$34</f>
        <v>43555</v>
      </c>
      <c r="H3412" s="538">
        <f>'Information Input'!$H$35</f>
        <v>43555</v>
      </c>
      <c r="I3412" s="537" t="str">
        <f>'Information Input'!$J$22</f>
        <v>Quarterly</v>
      </c>
      <c r="J3412" s="538">
        <f>'Information Input'!$H$30</f>
        <v>43555</v>
      </c>
      <c r="K3412" s="537">
        <f>'Information Input'!$J$18</f>
        <v>2019</v>
      </c>
      <c r="L3412" s="579" t="s">
        <v>97</v>
      </c>
      <c r="M3412" s="540" t="s">
        <v>98</v>
      </c>
      <c r="N3412" s="541" t="s">
        <v>96</v>
      </c>
      <c r="O3412" s="542" t="s">
        <v>674</v>
      </c>
      <c r="P3412" s="537">
        <v>65</v>
      </c>
      <c r="Q3412" s="541" t="s">
        <v>207</v>
      </c>
      <c r="R3412" s="541" t="s">
        <v>239</v>
      </c>
      <c r="S3412" s="543">
        <f>'Report 1'!$V$18</f>
        <v>0</v>
      </c>
      <c r="T3412" s="544">
        <f>'Report 1'!$V$86</f>
        <v>0</v>
      </c>
      <c r="U3412" s="545">
        <f>'Report 1'!$V$172</f>
        <v>0</v>
      </c>
    </row>
    <row r="3413" spans="2:21">
      <c r="B3413" s="535" t="s">
        <v>669</v>
      </c>
      <c r="C3413" s="536">
        <v>1</v>
      </c>
      <c r="D3413" s="537" t="str">
        <f>'Information Input'!$M$14</f>
        <v xml:space="preserve">      -      </v>
      </c>
      <c r="E3413" s="537" t="s">
        <v>139</v>
      </c>
      <c r="F3413" s="538">
        <f>'Information Input'!$H$33</f>
        <v>43466</v>
      </c>
      <c r="G3413" s="538">
        <f>'Information Input'!$H$34</f>
        <v>43555</v>
      </c>
      <c r="H3413" s="538">
        <f>'Information Input'!$H$35</f>
        <v>43555</v>
      </c>
      <c r="I3413" s="537" t="str">
        <f>'Information Input'!$J$22</f>
        <v>Quarterly</v>
      </c>
      <c r="J3413" s="538">
        <f>'Information Input'!$H$30</f>
        <v>43555</v>
      </c>
      <c r="K3413" s="537">
        <f>'Information Input'!$J$18</f>
        <v>2019</v>
      </c>
      <c r="L3413" s="579" t="s">
        <v>97</v>
      </c>
      <c r="M3413" s="540" t="s">
        <v>98</v>
      </c>
      <c r="N3413" s="541" t="s">
        <v>96</v>
      </c>
      <c r="O3413" s="542" t="s">
        <v>679</v>
      </c>
      <c r="P3413" s="537">
        <v>66</v>
      </c>
      <c r="Q3413" s="541" t="s">
        <v>208</v>
      </c>
      <c r="R3413" s="541" t="s">
        <v>239</v>
      </c>
      <c r="S3413" s="543">
        <f>'Report 1'!$V$18</f>
        <v>0</v>
      </c>
      <c r="T3413" s="544">
        <f>'Report 1'!$V$87</f>
        <v>0</v>
      </c>
      <c r="U3413" s="545">
        <f>'Report 1'!$V$173</f>
        <v>0</v>
      </c>
    </row>
    <row r="3414" spans="2:21">
      <c r="B3414" s="535" t="s">
        <v>669</v>
      </c>
      <c r="C3414" s="536">
        <v>1</v>
      </c>
      <c r="D3414" s="537" t="str">
        <f>'Information Input'!$M$14</f>
        <v xml:space="preserve">      -      </v>
      </c>
      <c r="E3414" s="537" t="s">
        <v>139</v>
      </c>
      <c r="F3414" s="538">
        <f>'Information Input'!$H$33</f>
        <v>43466</v>
      </c>
      <c r="G3414" s="538">
        <f>'Information Input'!$H$34</f>
        <v>43555</v>
      </c>
      <c r="H3414" s="538">
        <f>'Information Input'!$H$35</f>
        <v>43555</v>
      </c>
      <c r="I3414" s="537" t="str">
        <f>'Information Input'!$J$22</f>
        <v>Quarterly</v>
      </c>
      <c r="J3414" s="538">
        <f>'Information Input'!$H$30</f>
        <v>43555</v>
      </c>
      <c r="K3414" s="537">
        <f>'Information Input'!$J$18</f>
        <v>2019</v>
      </c>
      <c r="L3414" s="579" t="s">
        <v>97</v>
      </c>
      <c r="M3414" s="540" t="s">
        <v>98</v>
      </c>
      <c r="N3414" s="541" t="s">
        <v>96</v>
      </c>
      <c r="O3414" s="542" t="s">
        <v>679</v>
      </c>
      <c r="P3414" s="537">
        <v>67</v>
      </c>
      <c r="Q3414" s="541" t="s">
        <v>209</v>
      </c>
      <c r="R3414" s="541" t="s">
        <v>239</v>
      </c>
      <c r="S3414" s="543">
        <f>'Report 1'!$V$18</f>
        <v>0</v>
      </c>
      <c r="T3414" s="544">
        <f>'Report 1'!$V$88</f>
        <v>0</v>
      </c>
      <c r="U3414" s="545">
        <f>'Report 1'!$V$174</f>
        <v>0</v>
      </c>
    </row>
    <row r="3415" spans="2:21">
      <c r="B3415" s="535" t="s">
        <v>669</v>
      </c>
      <c r="C3415" s="536">
        <v>1</v>
      </c>
      <c r="D3415" s="537" t="str">
        <f>'Information Input'!$M$14</f>
        <v xml:space="preserve">      -      </v>
      </c>
      <c r="E3415" s="537" t="s">
        <v>139</v>
      </c>
      <c r="F3415" s="538">
        <f>'Information Input'!$H$33</f>
        <v>43466</v>
      </c>
      <c r="G3415" s="538">
        <f>'Information Input'!$H$34</f>
        <v>43555</v>
      </c>
      <c r="H3415" s="538">
        <f>'Information Input'!$H$35</f>
        <v>43555</v>
      </c>
      <c r="I3415" s="537" t="str">
        <f>'Information Input'!$J$22</f>
        <v>Quarterly</v>
      </c>
      <c r="J3415" s="538">
        <f>'Information Input'!$H$30</f>
        <v>43555</v>
      </c>
      <c r="K3415" s="537">
        <f>'Information Input'!$J$18</f>
        <v>2019</v>
      </c>
      <c r="L3415" s="579" t="s">
        <v>97</v>
      </c>
      <c r="M3415" s="540" t="s">
        <v>98</v>
      </c>
      <c r="N3415" s="541" t="s">
        <v>96</v>
      </c>
      <c r="O3415" s="542" t="s">
        <v>679</v>
      </c>
      <c r="P3415" s="537">
        <v>68</v>
      </c>
      <c r="Q3415" s="541" t="s">
        <v>210</v>
      </c>
      <c r="R3415" s="541" t="s">
        <v>239</v>
      </c>
      <c r="S3415" s="543">
        <f>'Report 1'!$V$18</f>
        <v>0</v>
      </c>
      <c r="T3415" s="544">
        <f>'Report 1'!$V$89</f>
        <v>0</v>
      </c>
      <c r="U3415" s="545">
        <f>'Report 1'!$V$175</f>
        <v>0</v>
      </c>
    </row>
    <row r="3416" spans="2:21">
      <c r="B3416" s="535" t="s">
        <v>669</v>
      </c>
      <c r="C3416" s="536">
        <v>1</v>
      </c>
      <c r="D3416" s="537" t="str">
        <f>'Information Input'!$M$14</f>
        <v xml:space="preserve">      -      </v>
      </c>
      <c r="E3416" s="537" t="s">
        <v>139</v>
      </c>
      <c r="F3416" s="538">
        <f>'Information Input'!$H$33</f>
        <v>43466</v>
      </c>
      <c r="G3416" s="538">
        <f>'Information Input'!$H$34</f>
        <v>43555</v>
      </c>
      <c r="H3416" s="538">
        <f>'Information Input'!$H$35</f>
        <v>43555</v>
      </c>
      <c r="I3416" s="537" t="str">
        <f>'Information Input'!$J$22</f>
        <v>Quarterly</v>
      </c>
      <c r="J3416" s="538">
        <f>'Information Input'!$H$30</f>
        <v>43555</v>
      </c>
      <c r="K3416" s="537">
        <f>'Information Input'!$J$18</f>
        <v>2019</v>
      </c>
      <c r="L3416" s="579" t="s">
        <v>97</v>
      </c>
      <c r="M3416" s="540" t="s">
        <v>98</v>
      </c>
      <c r="N3416" s="541" t="s">
        <v>96</v>
      </c>
      <c r="O3416" s="542" t="s">
        <v>679</v>
      </c>
      <c r="P3416" s="537">
        <v>69</v>
      </c>
      <c r="Q3416" s="541" t="s">
        <v>211</v>
      </c>
      <c r="R3416" s="541" t="s">
        <v>239</v>
      </c>
      <c r="S3416" s="543">
        <f>'Report 1'!$V$18</f>
        <v>0</v>
      </c>
      <c r="T3416" s="544">
        <f>'Report 1'!$V$90</f>
        <v>0</v>
      </c>
      <c r="U3416" s="545">
        <f>'Report 1'!$V$176</f>
        <v>0</v>
      </c>
    </row>
    <row r="3417" spans="2:21">
      <c r="B3417" s="535" t="s">
        <v>669</v>
      </c>
      <c r="C3417" s="536">
        <v>1</v>
      </c>
      <c r="D3417" s="537" t="str">
        <f>'Information Input'!$M$14</f>
        <v xml:space="preserve">      -      </v>
      </c>
      <c r="E3417" s="537" t="s">
        <v>139</v>
      </c>
      <c r="F3417" s="538">
        <f>'Information Input'!$H$33</f>
        <v>43466</v>
      </c>
      <c r="G3417" s="538">
        <f>'Information Input'!$H$34</f>
        <v>43555</v>
      </c>
      <c r="H3417" s="538">
        <f>'Information Input'!$H$35</f>
        <v>43555</v>
      </c>
      <c r="I3417" s="537" t="str">
        <f>'Information Input'!$J$22</f>
        <v>Quarterly</v>
      </c>
      <c r="J3417" s="538">
        <f>'Information Input'!$H$30</f>
        <v>43555</v>
      </c>
      <c r="K3417" s="537">
        <f>'Information Input'!$J$18</f>
        <v>2019</v>
      </c>
      <c r="L3417" s="579" t="s">
        <v>97</v>
      </c>
      <c r="M3417" s="540" t="s">
        <v>98</v>
      </c>
      <c r="N3417" s="541" t="s">
        <v>96</v>
      </c>
      <c r="O3417" s="542" t="s">
        <v>680</v>
      </c>
      <c r="P3417" s="537">
        <v>70</v>
      </c>
      <c r="Q3417" s="541" t="s">
        <v>212</v>
      </c>
      <c r="R3417" s="541" t="s">
        <v>239</v>
      </c>
      <c r="S3417" s="543">
        <f>'Report 1'!$V$18</f>
        <v>0</v>
      </c>
      <c r="T3417" s="544">
        <f>'Report 1'!$V$91</f>
        <v>0</v>
      </c>
      <c r="U3417" s="545">
        <f>'Report 1'!$V$177</f>
        <v>0</v>
      </c>
    </row>
    <row r="3418" spans="2:21">
      <c r="B3418" s="535" t="s">
        <v>669</v>
      </c>
      <c r="C3418" s="536">
        <v>1</v>
      </c>
      <c r="D3418" s="537" t="str">
        <f>'Information Input'!$M$14</f>
        <v xml:space="preserve">      -      </v>
      </c>
      <c r="E3418" s="537" t="s">
        <v>139</v>
      </c>
      <c r="F3418" s="538">
        <f>'Information Input'!$H$33</f>
        <v>43466</v>
      </c>
      <c r="G3418" s="538">
        <f>'Information Input'!$H$34</f>
        <v>43555</v>
      </c>
      <c r="H3418" s="538">
        <f>'Information Input'!$H$35</f>
        <v>43555</v>
      </c>
      <c r="I3418" s="537" t="str">
        <f>'Information Input'!$J$22</f>
        <v>Quarterly</v>
      </c>
      <c r="J3418" s="538">
        <f>'Information Input'!$H$30</f>
        <v>43555</v>
      </c>
      <c r="K3418" s="537">
        <f>'Information Input'!$J$18</f>
        <v>2019</v>
      </c>
      <c r="L3418" s="579" t="s">
        <v>97</v>
      </c>
      <c r="M3418" s="540" t="s">
        <v>98</v>
      </c>
      <c r="N3418" s="541" t="s">
        <v>96</v>
      </c>
      <c r="O3418" s="542" t="s">
        <v>680</v>
      </c>
      <c r="P3418" s="537">
        <v>71</v>
      </c>
      <c r="Q3418" s="541" t="s">
        <v>213</v>
      </c>
      <c r="R3418" s="541" t="s">
        <v>239</v>
      </c>
      <c r="S3418" s="543">
        <f>'Report 1'!$V$18</f>
        <v>0</v>
      </c>
      <c r="T3418" s="544">
        <f>'Report 1'!$V$92</f>
        <v>0</v>
      </c>
      <c r="U3418" s="545">
        <f>'Report 1'!$V$178</f>
        <v>0</v>
      </c>
    </row>
    <row r="3419" spans="2:21">
      <c r="B3419" s="573" t="s">
        <v>669</v>
      </c>
      <c r="C3419" s="574">
        <v>1</v>
      </c>
      <c r="D3419" s="562" t="str">
        <f>'Information Input'!$M$14</f>
        <v xml:space="preserve">      -      </v>
      </c>
      <c r="E3419" s="562" t="s">
        <v>139</v>
      </c>
      <c r="F3419" s="559">
        <f>'Information Input'!$H$33</f>
        <v>43466</v>
      </c>
      <c r="G3419" s="559">
        <f>'Information Input'!$H$34</f>
        <v>43555</v>
      </c>
      <c r="H3419" s="559">
        <f>'Information Input'!$H$35</f>
        <v>43555</v>
      </c>
      <c r="I3419" s="562" t="str">
        <f>'Information Input'!$J$22</f>
        <v>Quarterly</v>
      </c>
      <c r="J3419" s="559">
        <f>'Information Input'!$H$30</f>
        <v>43555</v>
      </c>
      <c r="K3419" s="562">
        <f>'Information Input'!$J$18</f>
        <v>2019</v>
      </c>
      <c r="L3419" s="580" t="s">
        <v>97</v>
      </c>
      <c r="M3419" s="564" t="s">
        <v>98</v>
      </c>
      <c r="N3419" s="561" t="s">
        <v>96</v>
      </c>
      <c r="O3419" s="575" t="s">
        <v>674</v>
      </c>
      <c r="P3419" s="537">
        <v>72</v>
      </c>
      <c r="Q3419" s="541" t="s">
        <v>214</v>
      </c>
      <c r="R3419" s="561" t="s">
        <v>239</v>
      </c>
      <c r="S3419" s="560">
        <f>'Report 1'!$V$18</f>
        <v>0</v>
      </c>
      <c r="T3419" s="568">
        <f>'Report 1'!$V$93</f>
        <v>0</v>
      </c>
      <c r="U3419" s="571">
        <f>'Report 1'!$V$179</f>
        <v>0</v>
      </c>
    </row>
    <row r="3420" spans="2:21">
      <c r="B3420" s="515" t="s">
        <v>669</v>
      </c>
      <c r="C3420" s="516">
        <v>1</v>
      </c>
      <c r="D3420" s="517" t="str">
        <f>'Information Input'!$M$14</f>
        <v xml:space="preserve">      -      </v>
      </c>
      <c r="E3420" s="517" t="s">
        <v>139</v>
      </c>
      <c r="F3420" s="518">
        <f>'Information Input'!$H$33</f>
        <v>43466</v>
      </c>
      <c r="G3420" s="518">
        <f>'Information Input'!$H$34</f>
        <v>43555</v>
      </c>
      <c r="H3420" s="519">
        <f>'Information Input'!$H$35</f>
        <v>43555</v>
      </c>
      <c r="I3420" s="517" t="str">
        <f>'Information Input'!$J$22</f>
        <v>Quarterly</v>
      </c>
      <c r="J3420" s="519">
        <f>'Information Input'!$H$30</f>
        <v>43555</v>
      </c>
      <c r="K3420" s="517">
        <f>'Information Input'!$J$18</f>
        <v>2019</v>
      </c>
      <c r="L3420" s="578" t="s">
        <v>99</v>
      </c>
      <c r="M3420" s="521" t="s">
        <v>100</v>
      </c>
      <c r="N3420" s="522" t="s">
        <v>96</v>
      </c>
      <c r="O3420" s="523" t="s">
        <v>670</v>
      </c>
      <c r="P3420" s="517">
        <v>2</v>
      </c>
      <c r="Q3420" s="522" t="s">
        <v>142</v>
      </c>
      <c r="R3420" s="522" t="s">
        <v>239</v>
      </c>
      <c r="S3420" s="524">
        <f>'Report 1'!$AA$18</f>
        <v>0</v>
      </c>
      <c r="T3420" s="525">
        <f>'Report 1'!$AA$20</f>
        <v>0</v>
      </c>
      <c r="U3420" s="526">
        <f>'Report 1'!$AA$106</f>
        <v>0</v>
      </c>
    </row>
    <row r="3421" spans="2:21">
      <c r="B3421" s="535" t="s">
        <v>669</v>
      </c>
      <c r="C3421" s="536">
        <v>1</v>
      </c>
      <c r="D3421" s="537" t="str">
        <f>'Information Input'!$M$14</f>
        <v xml:space="preserve">      -      </v>
      </c>
      <c r="E3421" s="537" t="s">
        <v>139</v>
      </c>
      <c r="F3421" s="538">
        <f>'Information Input'!$H$33</f>
        <v>43466</v>
      </c>
      <c r="G3421" s="538">
        <f>'Information Input'!$H$34</f>
        <v>43555</v>
      </c>
      <c r="H3421" s="538">
        <f>'Information Input'!$H$35</f>
        <v>43555</v>
      </c>
      <c r="I3421" s="537" t="str">
        <f>'Information Input'!$J$22</f>
        <v>Quarterly</v>
      </c>
      <c r="J3421" s="538">
        <f>'Information Input'!$H$30</f>
        <v>43555</v>
      </c>
      <c r="K3421" s="537">
        <f>'Information Input'!$J$18</f>
        <v>2019</v>
      </c>
      <c r="L3421" s="579" t="s">
        <v>99</v>
      </c>
      <c r="M3421" s="540" t="s">
        <v>100</v>
      </c>
      <c r="N3421" s="541" t="s">
        <v>96</v>
      </c>
      <c r="O3421" s="542" t="s">
        <v>670</v>
      </c>
      <c r="P3421" s="537">
        <v>3</v>
      </c>
      <c r="Q3421" s="541" t="s">
        <v>143</v>
      </c>
      <c r="R3421" s="541" t="s">
        <v>239</v>
      </c>
      <c r="S3421" s="543">
        <f>'Report 1'!$AA$18</f>
        <v>0</v>
      </c>
      <c r="T3421" s="544">
        <f>'Report 1'!$AA$21</f>
        <v>0</v>
      </c>
      <c r="U3421" s="545">
        <f>'Report 1'!$AA$107</f>
        <v>0</v>
      </c>
    </row>
    <row r="3422" spans="2:21">
      <c r="B3422" s="535" t="s">
        <v>669</v>
      </c>
      <c r="C3422" s="536">
        <v>1</v>
      </c>
      <c r="D3422" s="537" t="str">
        <f>'Information Input'!$M$14</f>
        <v xml:space="preserve">      -      </v>
      </c>
      <c r="E3422" s="537" t="s">
        <v>139</v>
      </c>
      <c r="F3422" s="538">
        <f>'Information Input'!$H$33</f>
        <v>43466</v>
      </c>
      <c r="G3422" s="538">
        <f>'Information Input'!$H$34</f>
        <v>43555</v>
      </c>
      <c r="H3422" s="538">
        <f>'Information Input'!$H$35</f>
        <v>43555</v>
      </c>
      <c r="I3422" s="537" t="str">
        <f>'Information Input'!$J$22</f>
        <v>Quarterly</v>
      </c>
      <c r="J3422" s="538">
        <f>'Information Input'!$H$30</f>
        <v>43555</v>
      </c>
      <c r="K3422" s="537">
        <f>'Information Input'!$J$18</f>
        <v>2019</v>
      </c>
      <c r="L3422" s="579" t="s">
        <v>99</v>
      </c>
      <c r="M3422" s="540" t="s">
        <v>100</v>
      </c>
      <c r="N3422" s="541" t="s">
        <v>96</v>
      </c>
      <c r="O3422" s="542" t="s">
        <v>670</v>
      </c>
      <c r="P3422" s="537">
        <v>4</v>
      </c>
      <c r="Q3422" s="541" t="s">
        <v>144</v>
      </c>
      <c r="R3422" s="541" t="s">
        <v>239</v>
      </c>
      <c r="S3422" s="543">
        <f>'Report 1'!$AA$18</f>
        <v>0</v>
      </c>
      <c r="T3422" s="544">
        <f>'Report 1'!$AA$22</f>
        <v>0</v>
      </c>
      <c r="U3422" s="545">
        <f>'Report 1'!$AA$108</f>
        <v>0</v>
      </c>
    </row>
    <row r="3423" spans="2:21">
      <c r="B3423" s="535" t="s">
        <v>669</v>
      </c>
      <c r="C3423" s="536">
        <v>1</v>
      </c>
      <c r="D3423" s="537" t="str">
        <f>'Information Input'!$M$14</f>
        <v xml:space="preserve">      -      </v>
      </c>
      <c r="E3423" s="537" t="s">
        <v>139</v>
      </c>
      <c r="F3423" s="538">
        <f>'Information Input'!$H$33</f>
        <v>43466</v>
      </c>
      <c r="G3423" s="538">
        <f>'Information Input'!$H$34</f>
        <v>43555</v>
      </c>
      <c r="H3423" s="538">
        <f>'Information Input'!$H$35</f>
        <v>43555</v>
      </c>
      <c r="I3423" s="537" t="str">
        <f>'Information Input'!$J$22</f>
        <v>Quarterly</v>
      </c>
      <c r="J3423" s="538">
        <f>'Information Input'!$H$30</f>
        <v>43555</v>
      </c>
      <c r="K3423" s="537">
        <f>'Information Input'!$J$18</f>
        <v>2019</v>
      </c>
      <c r="L3423" s="579" t="s">
        <v>99</v>
      </c>
      <c r="M3423" s="540" t="s">
        <v>100</v>
      </c>
      <c r="N3423" s="541" t="s">
        <v>96</v>
      </c>
      <c r="O3423" s="542" t="s">
        <v>670</v>
      </c>
      <c r="P3423" s="537">
        <v>5</v>
      </c>
      <c r="Q3423" s="541" t="s">
        <v>145</v>
      </c>
      <c r="R3423" s="541" t="s">
        <v>239</v>
      </c>
      <c r="S3423" s="543">
        <f>'Report 1'!$AA$18</f>
        <v>0</v>
      </c>
      <c r="T3423" s="544">
        <f>'Report 1'!$AA$23</f>
        <v>0</v>
      </c>
      <c r="U3423" s="545">
        <f>'Report 1'!$AA$109</f>
        <v>0</v>
      </c>
    </row>
    <row r="3424" spans="2:21">
      <c r="B3424" s="535" t="s">
        <v>669</v>
      </c>
      <c r="C3424" s="536">
        <v>1</v>
      </c>
      <c r="D3424" s="537" t="str">
        <f>'Information Input'!$M$14</f>
        <v xml:space="preserve">      -      </v>
      </c>
      <c r="E3424" s="537" t="s">
        <v>139</v>
      </c>
      <c r="F3424" s="538">
        <f>'Information Input'!$H$33</f>
        <v>43466</v>
      </c>
      <c r="G3424" s="538">
        <f>'Information Input'!$H$34</f>
        <v>43555</v>
      </c>
      <c r="H3424" s="538">
        <f>'Information Input'!$H$35</f>
        <v>43555</v>
      </c>
      <c r="I3424" s="537" t="str">
        <f>'Information Input'!$J$22</f>
        <v>Quarterly</v>
      </c>
      <c r="J3424" s="538">
        <f>'Information Input'!$H$30</f>
        <v>43555</v>
      </c>
      <c r="K3424" s="537">
        <f>'Information Input'!$J$18</f>
        <v>2019</v>
      </c>
      <c r="L3424" s="579" t="s">
        <v>99</v>
      </c>
      <c r="M3424" s="540" t="s">
        <v>100</v>
      </c>
      <c r="N3424" s="541" t="s">
        <v>96</v>
      </c>
      <c r="O3424" s="542" t="s">
        <v>670</v>
      </c>
      <c r="P3424" s="537">
        <v>6</v>
      </c>
      <c r="Q3424" s="541" t="s">
        <v>146</v>
      </c>
      <c r="R3424" s="541" t="s">
        <v>239</v>
      </c>
      <c r="S3424" s="543">
        <f>'Report 1'!$AA$18</f>
        <v>0</v>
      </c>
      <c r="T3424" s="544">
        <f>'Report 1'!$AA$24</f>
        <v>0</v>
      </c>
      <c r="U3424" s="545">
        <f>'Report 1'!$AA$110</f>
        <v>0</v>
      </c>
    </row>
    <row r="3425" spans="2:21">
      <c r="B3425" s="535" t="s">
        <v>669</v>
      </c>
      <c r="C3425" s="536">
        <v>1</v>
      </c>
      <c r="D3425" s="537" t="str">
        <f>'Information Input'!$M$14</f>
        <v xml:space="preserve">      -      </v>
      </c>
      <c r="E3425" s="537" t="s">
        <v>139</v>
      </c>
      <c r="F3425" s="538">
        <f>'Information Input'!$H$33</f>
        <v>43466</v>
      </c>
      <c r="G3425" s="538">
        <f>'Information Input'!$H$34</f>
        <v>43555</v>
      </c>
      <c r="H3425" s="538">
        <f>'Information Input'!$H$35</f>
        <v>43555</v>
      </c>
      <c r="I3425" s="537" t="str">
        <f>'Information Input'!$J$22</f>
        <v>Quarterly</v>
      </c>
      <c r="J3425" s="538">
        <f>'Information Input'!$H$30</f>
        <v>43555</v>
      </c>
      <c r="K3425" s="537">
        <f>'Information Input'!$J$18</f>
        <v>2019</v>
      </c>
      <c r="L3425" s="579" t="s">
        <v>99</v>
      </c>
      <c r="M3425" s="540" t="s">
        <v>100</v>
      </c>
      <c r="N3425" s="541" t="s">
        <v>96</v>
      </c>
      <c r="O3425" s="542" t="s">
        <v>674</v>
      </c>
      <c r="P3425" s="537">
        <v>7</v>
      </c>
      <c r="Q3425" s="541" t="s">
        <v>147</v>
      </c>
      <c r="R3425" s="541" t="s">
        <v>239</v>
      </c>
      <c r="S3425" s="543">
        <f>'Report 1'!$AA$18</f>
        <v>0</v>
      </c>
      <c r="T3425" s="544">
        <f>'Report 1'!$AA$25</f>
        <v>0</v>
      </c>
      <c r="U3425" s="545">
        <f>'Report 1'!$AA$111</f>
        <v>0</v>
      </c>
    </row>
    <row r="3426" spans="2:21">
      <c r="B3426" s="535" t="s">
        <v>669</v>
      </c>
      <c r="C3426" s="536">
        <v>1</v>
      </c>
      <c r="D3426" s="537" t="str">
        <f>'Information Input'!$M$14</f>
        <v xml:space="preserve">      -      </v>
      </c>
      <c r="E3426" s="537" t="s">
        <v>139</v>
      </c>
      <c r="F3426" s="538">
        <f>'Information Input'!$H$33</f>
        <v>43466</v>
      </c>
      <c r="G3426" s="538">
        <f>'Information Input'!$H$34</f>
        <v>43555</v>
      </c>
      <c r="H3426" s="538">
        <f>'Information Input'!$H$35</f>
        <v>43555</v>
      </c>
      <c r="I3426" s="537" t="str">
        <f>'Information Input'!$J$22</f>
        <v>Quarterly</v>
      </c>
      <c r="J3426" s="538">
        <f>'Information Input'!$H$30</f>
        <v>43555</v>
      </c>
      <c r="K3426" s="537">
        <f>'Information Input'!$J$18</f>
        <v>2019</v>
      </c>
      <c r="L3426" s="579" t="s">
        <v>99</v>
      </c>
      <c r="M3426" s="540" t="s">
        <v>100</v>
      </c>
      <c r="N3426" s="541" t="s">
        <v>96</v>
      </c>
      <c r="O3426" s="542" t="s">
        <v>670</v>
      </c>
      <c r="P3426" s="537">
        <v>8</v>
      </c>
      <c r="Q3426" s="541" t="s">
        <v>148</v>
      </c>
      <c r="R3426" s="541" t="s">
        <v>239</v>
      </c>
      <c r="S3426" s="543">
        <f>'Report 1'!$AA$18</f>
        <v>0</v>
      </c>
      <c r="T3426" s="544">
        <f>'Report 1'!$AA$26</f>
        <v>0</v>
      </c>
      <c r="U3426" s="545">
        <f>'Report 1'!$AA$112</f>
        <v>0</v>
      </c>
    </row>
    <row r="3427" spans="2:21">
      <c r="B3427" s="535" t="s">
        <v>669</v>
      </c>
      <c r="C3427" s="536">
        <v>1</v>
      </c>
      <c r="D3427" s="537" t="str">
        <f>'Information Input'!$M$14</f>
        <v xml:space="preserve">      -      </v>
      </c>
      <c r="E3427" s="537" t="s">
        <v>139</v>
      </c>
      <c r="F3427" s="538">
        <f>'Information Input'!$H$33</f>
        <v>43466</v>
      </c>
      <c r="G3427" s="538">
        <f>'Information Input'!$H$34</f>
        <v>43555</v>
      </c>
      <c r="H3427" s="538">
        <f>'Information Input'!$H$35</f>
        <v>43555</v>
      </c>
      <c r="I3427" s="537" t="str">
        <f>'Information Input'!$J$22</f>
        <v>Quarterly</v>
      </c>
      <c r="J3427" s="538">
        <f>'Information Input'!$H$30</f>
        <v>43555</v>
      </c>
      <c r="K3427" s="537">
        <f>'Information Input'!$J$18</f>
        <v>2019</v>
      </c>
      <c r="L3427" s="579" t="s">
        <v>99</v>
      </c>
      <c r="M3427" s="540" t="s">
        <v>100</v>
      </c>
      <c r="N3427" s="541" t="s">
        <v>96</v>
      </c>
      <c r="O3427" s="542" t="s">
        <v>670</v>
      </c>
      <c r="P3427" s="537">
        <v>9</v>
      </c>
      <c r="Q3427" s="541" t="s">
        <v>149</v>
      </c>
      <c r="R3427" s="541" t="s">
        <v>239</v>
      </c>
      <c r="S3427" s="543">
        <f>'Report 1'!$AA$18</f>
        <v>0</v>
      </c>
      <c r="T3427" s="544">
        <f>'Report 1'!$AA$27</f>
        <v>0</v>
      </c>
      <c r="U3427" s="545">
        <f>'Report 1'!$AA$113</f>
        <v>0</v>
      </c>
    </row>
    <row r="3428" spans="2:21">
      <c r="B3428" s="535" t="s">
        <v>669</v>
      </c>
      <c r="C3428" s="536">
        <v>1</v>
      </c>
      <c r="D3428" s="537" t="str">
        <f>'Information Input'!$M$14</f>
        <v xml:space="preserve">      -      </v>
      </c>
      <c r="E3428" s="537" t="s">
        <v>139</v>
      </c>
      <c r="F3428" s="538">
        <f>'Information Input'!$H$33</f>
        <v>43466</v>
      </c>
      <c r="G3428" s="538">
        <f>'Information Input'!$H$34</f>
        <v>43555</v>
      </c>
      <c r="H3428" s="538">
        <f>'Information Input'!$H$35</f>
        <v>43555</v>
      </c>
      <c r="I3428" s="537" t="str">
        <f>'Information Input'!$J$22</f>
        <v>Quarterly</v>
      </c>
      <c r="J3428" s="538">
        <f>'Information Input'!$H$30</f>
        <v>43555</v>
      </c>
      <c r="K3428" s="537">
        <f>'Information Input'!$J$18</f>
        <v>2019</v>
      </c>
      <c r="L3428" s="579" t="s">
        <v>99</v>
      </c>
      <c r="M3428" s="540" t="s">
        <v>100</v>
      </c>
      <c r="N3428" s="541" t="s">
        <v>96</v>
      </c>
      <c r="O3428" s="542" t="s">
        <v>674</v>
      </c>
      <c r="P3428" s="537">
        <v>10</v>
      </c>
      <c r="Q3428" s="541" t="s">
        <v>150</v>
      </c>
      <c r="R3428" s="541" t="s">
        <v>239</v>
      </c>
      <c r="S3428" s="543">
        <f>'Report 1'!$AA$18</f>
        <v>0</v>
      </c>
      <c r="T3428" s="544">
        <f>'Report 1'!$AA$28</f>
        <v>0</v>
      </c>
      <c r="U3428" s="545">
        <f>'Report 1'!$AA$114</f>
        <v>0</v>
      </c>
    </row>
    <row r="3429" spans="2:21">
      <c r="B3429" s="535" t="s">
        <v>669</v>
      </c>
      <c r="C3429" s="536">
        <v>1</v>
      </c>
      <c r="D3429" s="537" t="str">
        <f>'Information Input'!$M$14</f>
        <v xml:space="preserve">      -      </v>
      </c>
      <c r="E3429" s="537" t="s">
        <v>139</v>
      </c>
      <c r="F3429" s="538">
        <f>'Information Input'!$H$33</f>
        <v>43466</v>
      </c>
      <c r="G3429" s="538">
        <f>'Information Input'!$H$34</f>
        <v>43555</v>
      </c>
      <c r="H3429" s="538">
        <f>'Information Input'!$H$35</f>
        <v>43555</v>
      </c>
      <c r="I3429" s="537" t="str">
        <f>'Information Input'!$J$22</f>
        <v>Quarterly</v>
      </c>
      <c r="J3429" s="538">
        <f>'Information Input'!$H$30</f>
        <v>43555</v>
      </c>
      <c r="K3429" s="537">
        <f>'Information Input'!$J$18</f>
        <v>2019</v>
      </c>
      <c r="L3429" s="579" t="s">
        <v>99</v>
      </c>
      <c r="M3429" s="540" t="s">
        <v>100</v>
      </c>
      <c r="N3429" s="541" t="s">
        <v>96</v>
      </c>
      <c r="O3429" s="542" t="s">
        <v>671</v>
      </c>
      <c r="P3429" s="537">
        <v>11</v>
      </c>
      <c r="Q3429" s="541" t="s">
        <v>153</v>
      </c>
      <c r="R3429" s="541" t="s">
        <v>231</v>
      </c>
      <c r="S3429" s="543">
        <f>'Report 1'!$AA$18</f>
        <v>0</v>
      </c>
      <c r="T3429" s="544">
        <f>'Report 1'!$AA$31</f>
        <v>0</v>
      </c>
      <c r="U3429" s="545">
        <f>'Report 1'!$AA$117</f>
        <v>0</v>
      </c>
    </row>
    <row r="3430" spans="2:21">
      <c r="B3430" s="535" t="s">
        <v>669</v>
      </c>
      <c r="C3430" s="536">
        <v>1</v>
      </c>
      <c r="D3430" s="537" t="str">
        <f>'Information Input'!$M$14</f>
        <v xml:space="preserve">      -      </v>
      </c>
      <c r="E3430" s="537" t="s">
        <v>139</v>
      </c>
      <c r="F3430" s="538">
        <f>'Information Input'!$H$33</f>
        <v>43466</v>
      </c>
      <c r="G3430" s="538">
        <f>'Information Input'!$H$34</f>
        <v>43555</v>
      </c>
      <c r="H3430" s="538">
        <f>'Information Input'!$H$35</f>
        <v>43555</v>
      </c>
      <c r="I3430" s="537" t="str">
        <f>'Information Input'!$J$22</f>
        <v>Quarterly</v>
      </c>
      <c r="J3430" s="538">
        <f>'Information Input'!$H$30</f>
        <v>43555</v>
      </c>
      <c r="K3430" s="537">
        <f>'Information Input'!$J$18</f>
        <v>2019</v>
      </c>
      <c r="L3430" s="579" t="s">
        <v>99</v>
      </c>
      <c r="M3430" s="540" t="s">
        <v>100</v>
      </c>
      <c r="N3430" s="541" t="s">
        <v>96</v>
      </c>
      <c r="O3430" s="542" t="s">
        <v>671</v>
      </c>
      <c r="P3430" s="537">
        <v>12</v>
      </c>
      <c r="Q3430" s="541" t="s">
        <v>154</v>
      </c>
      <c r="R3430" s="541" t="s">
        <v>231</v>
      </c>
      <c r="S3430" s="543">
        <f>'Report 1'!$AA$18</f>
        <v>0</v>
      </c>
      <c r="T3430" s="544">
        <f>'Report 1'!$AA$32</f>
        <v>0</v>
      </c>
      <c r="U3430" s="545">
        <f>'Report 1'!$AA$118</f>
        <v>0</v>
      </c>
    </row>
    <row r="3431" spans="2:21">
      <c r="B3431" s="535" t="s">
        <v>669</v>
      </c>
      <c r="C3431" s="536">
        <v>1</v>
      </c>
      <c r="D3431" s="537" t="str">
        <f>'Information Input'!$M$14</f>
        <v xml:space="preserve">      -      </v>
      </c>
      <c r="E3431" s="537" t="s">
        <v>139</v>
      </c>
      <c r="F3431" s="538">
        <f>'Information Input'!$H$33</f>
        <v>43466</v>
      </c>
      <c r="G3431" s="538">
        <f>'Information Input'!$H$34</f>
        <v>43555</v>
      </c>
      <c r="H3431" s="538">
        <f>'Information Input'!$H$35</f>
        <v>43555</v>
      </c>
      <c r="I3431" s="537" t="str">
        <f>'Information Input'!$J$22</f>
        <v>Quarterly</v>
      </c>
      <c r="J3431" s="538">
        <f>'Information Input'!$H$30</f>
        <v>43555</v>
      </c>
      <c r="K3431" s="537">
        <f>'Information Input'!$J$18</f>
        <v>2019</v>
      </c>
      <c r="L3431" s="579" t="s">
        <v>99</v>
      </c>
      <c r="M3431" s="540" t="s">
        <v>100</v>
      </c>
      <c r="N3431" s="541" t="s">
        <v>96</v>
      </c>
      <c r="O3431" s="542" t="s">
        <v>671</v>
      </c>
      <c r="P3431" s="537">
        <v>13</v>
      </c>
      <c r="Q3431" s="541" t="s">
        <v>155</v>
      </c>
      <c r="R3431" s="541" t="s">
        <v>232</v>
      </c>
      <c r="S3431" s="543">
        <f>'Report 1'!$AA$18</f>
        <v>0</v>
      </c>
      <c r="T3431" s="544">
        <f>'Report 1'!$AA$33</f>
        <v>0</v>
      </c>
      <c r="U3431" s="545">
        <f>'Report 1'!$AA$119</f>
        <v>0</v>
      </c>
    </row>
    <row r="3432" spans="2:21">
      <c r="B3432" s="535" t="s">
        <v>669</v>
      </c>
      <c r="C3432" s="536">
        <v>1</v>
      </c>
      <c r="D3432" s="537" t="str">
        <f>'Information Input'!$M$14</f>
        <v xml:space="preserve">      -      </v>
      </c>
      <c r="E3432" s="537" t="s">
        <v>139</v>
      </c>
      <c r="F3432" s="538">
        <f>'Information Input'!$H$33</f>
        <v>43466</v>
      </c>
      <c r="G3432" s="538">
        <f>'Information Input'!$H$34</f>
        <v>43555</v>
      </c>
      <c r="H3432" s="538">
        <f>'Information Input'!$H$35</f>
        <v>43555</v>
      </c>
      <c r="I3432" s="537" t="str">
        <f>'Information Input'!$J$22</f>
        <v>Quarterly</v>
      </c>
      <c r="J3432" s="538">
        <f>'Information Input'!$H$30</f>
        <v>43555</v>
      </c>
      <c r="K3432" s="537">
        <f>'Information Input'!$J$18</f>
        <v>2019</v>
      </c>
      <c r="L3432" s="579" t="s">
        <v>99</v>
      </c>
      <c r="M3432" s="540" t="s">
        <v>100</v>
      </c>
      <c r="N3432" s="541" t="s">
        <v>96</v>
      </c>
      <c r="O3432" s="542" t="s">
        <v>671</v>
      </c>
      <c r="P3432" s="537">
        <v>14</v>
      </c>
      <c r="Q3432" s="541" t="s">
        <v>156</v>
      </c>
      <c r="R3432" s="541" t="s">
        <v>233</v>
      </c>
      <c r="S3432" s="543">
        <f>'Report 1'!$AA$18</f>
        <v>0</v>
      </c>
      <c r="T3432" s="544">
        <f>'Report 1'!$AA$34</f>
        <v>0</v>
      </c>
      <c r="U3432" s="545">
        <f>'Report 1'!$AA$120</f>
        <v>0</v>
      </c>
    </row>
    <row r="3433" spans="2:21">
      <c r="B3433" s="535" t="s">
        <v>669</v>
      </c>
      <c r="C3433" s="536">
        <v>1</v>
      </c>
      <c r="D3433" s="537" t="str">
        <f>'Information Input'!$M$14</f>
        <v xml:space="preserve">      -      </v>
      </c>
      <c r="E3433" s="537" t="s">
        <v>139</v>
      </c>
      <c r="F3433" s="538">
        <f>'Information Input'!$H$33</f>
        <v>43466</v>
      </c>
      <c r="G3433" s="538">
        <f>'Information Input'!$H$34</f>
        <v>43555</v>
      </c>
      <c r="H3433" s="538">
        <f>'Information Input'!$H$35</f>
        <v>43555</v>
      </c>
      <c r="I3433" s="537" t="str">
        <f>'Information Input'!$J$22</f>
        <v>Quarterly</v>
      </c>
      <c r="J3433" s="538">
        <f>'Information Input'!$H$30</f>
        <v>43555</v>
      </c>
      <c r="K3433" s="537">
        <f>'Information Input'!$J$18</f>
        <v>2019</v>
      </c>
      <c r="L3433" s="579" t="s">
        <v>99</v>
      </c>
      <c r="M3433" s="540" t="s">
        <v>100</v>
      </c>
      <c r="N3433" s="541" t="s">
        <v>96</v>
      </c>
      <c r="O3433" s="542" t="s">
        <v>671</v>
      </c>
      <c r="P3433" s="537">
        <v>15</v>
      </c>
      <c r="Q3433" s="541" t="s">
        <v>157</v>
      </c>
      <c r="R3433" s="541" t="s">
        <v>234</v>
      </c>
      <c r="S3433" s="543">
        <f>'Report 1'!$AA$18</f>
        <v>0</v>
      </c>
      <c r="T3433" s="544">
        <f>'Report 1'!$AA$35</f>
        <v>0</v>
      </c>
      <c r="U3433" s="545">
        <f>'Report 1'!$AA$121</f>
        <v>0</v>
      </c>
    </row>
    <row r="3434" spans="2:21">
      <c r="B3434" s="535" t="s">
        <v>669</v>
      </c>
      <c r="C3434" s="536">
        <v>1</v>
      </c>
      <c r="D3434" s="537" t="str">
        <f>'Information Input'!$M$14</f>
        <v xml:space="preserve">      -      </v>
      </c>
      <c r="E3434" s="537" t="s">
        <v>139</v>
      </c>
      <c r="F3434" s="538">
        <f>'Information Input'!$H$33</f>
        <v>43466</v>
      </c>
      <c r="G3434" s="538">
        <f>'Information Input'!$H$34</f>
        <v>43555</v>
      </c>
      <c r="H3434" s="538">
        <f>'Information Input'!$H$35</f>
        <v>43555</v>
      </c>
      <c r="I3434" s="537" t="str">
        <f>'Information Input'!$J$22</f>
        <v>Quarterly</v>
      </c>
      <c r="J3434" s="538">
        <f>'Information Input'!$H$30</f>
        <v>43555</v>
      </c>
      <c r="K3434" s="537">
        <f>'Information Input'!$J$18</f>
        <v>2019</v>
      </c>
      <c r="L3434" s="579" t="s">
        <v>99</v>
      </c>
      <c r="M3434" s="540" t="s">
        <v>100</v>
      </c>
      <c r="N3434" s="541" t="s">
        <v>96</v>
      </c>
      <c r="O3434" s="542" t="s">
        <v>671</v>
      </c>
      <c r="P3434" s="537">
        <v>16</v>
      </c>
      <c r="Q3434" s="541" t="s">
        <v>158</v>
      </c>
      <c r="R3434" s="541" t="s">
        <v>235</v>
      </c>
      <c r="S3434" s="543">
        <f>'Report 1'!$AA$18</f>
        <v>0</v>
      </c>
      <c r="T3434" s="544">
        <f>'Report 1'!$AA$36</f>
        <v>0</v>
      </c>
      <c r="U3434" s="545">
        <f>'Report 1'!$AA$122</f>
        <v>0</v>
      </c>
    </row>
    <row r="3435" spans="2:21">
      <c r="B3435" s="535" t="s">
        <v>669</v>
      </c>
      <c r="C3435" s="536">
        <v>1</v>
      </c>
      <c r="D3435" s="537" t="str">
        <f>'Information Input'!$M$14</f>
        <v xml:space="preserve">      -      </v>
      </c>
      <c r="E3435" s="537" t="s">
        <v>139</v>
      </c>
      <c r="F3435" s="538">
        <f>'Information Input'!$H$33</f>
        <v>43466</v>
      </c>
      <c r="G3435" s="538">
        <f>'Information Input'!$H$34</f>
        <v>43555</v>
      </c>
      <c r="H3435" s="538">
        <f>'Information Input'!$H$35</f>
        <v>43555</v>
      </c>
      <c r="I3435" s="537" t="str">
        <f>'Information Input'!$J$22</f>
        <v>Quarterly</v>
      </c>
      <c r="J3435" s="538">
        <f>'Information Input'!$H$30</f>
        <v>43555</v>
      </c>
      <c r="K3435" s="537">
        <f>'Information Input'!$J$18</f>
        <v>2019</v>
      </c>
      <c r="L3435" s="579" t="s">
        <v>99</v>
      </c>
      <c r="M3435" s="540" t="s">
        <v>100</v>
      </c>
      <c r="N3435" s="541" t="s">
        <v>96</v>
      </c>
      <c r="O3435" s="542" t="s">
        <v>671</v>
      </c>
      <c r="P3435" s="537">
        <v>17</v>
      </c>
      <c r="Q3435" s="541" t="s">
        <v>159</v>
      </c>
      <c r="R3435" s="541" t="s">
        <v>235</v>
      </c>
      <c r="S3435" s="543">
        <f>'Report 1'!$AA$18</f>
        <v>0</v>
      </c>
      <c r="T3435" s="544">
        <f>'Report 1'!$AA$37</f>
        <v>0</v>
      </c>
      <c r="U3435" s="545">
        <f>'Report 1'!$AA$123</f>
        <v>0</v>
      </c>
    </row>
    <row r="3436" spans="2:21">
      <c r="B3436" s="535" t="s">
        <v>669</v>
      </c>
      <c r="C3436" s="536">
        <v>1</v>
      </c>
      <c r="D3436" s="537" t="str">
        <f>'Information Input'!$M$14</f>
        <v xml:space="preserve">      -      </v>
      </c>
      <c r="E3436" s="537" t="s">
        <v>139</v>
      </c>
      <c r="F3436" s="538">
        <f>'Information Input'!$H$33</f>
        <v>43466</v>
      </c>
      <c r="G3436" s="538">
        <f>'Information Input'!$H$34</f>
        <v>43555</v>
      </c>
      <c r="H3436" s="538">
        <f>'Information Input'!$H$35</f>
        <v>43555</v>
      </c>
      <c r="I3436" s="537" t="str">
        <f>'Information Input'!$J$22</f>
        <v>Quarterly</v>
      </c>
      <c r="J3436" s="538">
        <f>'Information Input'!$H$30</f>
        <v>43555</v>
      </c>
      <c r="K3436" s="537">
        <f>'Information Input'!$J$18</f>
        <v>2019</v>
      </c>
      <c r="L3436" s="579" t="s">
        <v>99</v>
      </c>
      <c r="M3436" s="540" t="s">
        <v>100</v>
      </c>
      <c r="N3436" s="541" t="s">
        <v>96</v>
      </c>
      <c r="O3436" s="542" t="s">
        <v>671</v>
      </c>
      <c r="P3436" s="537">
        <v>18</v>
      </c>
      <c r="Q3436" s="541" t="s">
        <v>160</v>
      </c>
      <c r="R3436" s="541" t="s">
        <v>235</v>
      </c>
      <c r="S3436" s="543">
        <f>'Report 1'!$AA$18</f>
        <v>0</v>
      </c>
      <c r="T3436" s="544">
        <f>'Report 1'!$AA$38</f>
        <v>0</v>
      </c>
      <c r="U3436" s="545">
        <f>'Report 1'!$AA$124</f>
        <v>0</v>
      </c>
    </row>
    <row r="3437" spans="2:21">
      <c r="B3437" s="535" t="s">
        <v>669</v>
      </c>
      <c r="C3437" s="536">
        <v>1</v>
      </c>
      <c r="D3437" s="537" t="str">
        <f>'Information Input'!$M$14</f>
        <v xml:space="preserve">      -      </v>
      </c>
      <c r="E3437" s="537" t="s">
        <v>139</v>
      </c>
      <c r="F3437" s="538">
        <f>'Information Input'!$H$33</f>
        <v>43466</v>
      </c>
      <c r="G3437" s="538">
        <f>'Information Input'!$H$34</f>
        <v>43555</v>
      </c>
      <c r="H3437" s="538">
        <f>'Information Input'!$H$35</f>
        <v>43555</v>
      </c>
      <c r="I3437" s="537" t="str">
        <f>'Information Input'!$J$22</f>
        <v>Quarterly</v>
      </c>
      <c r="J3437" s="538">
        <f>'Information Input'!$H$30</f>
        <v>43555</v>
      </c>
      <c r="K3437" s="537">
        <f>'Information Input'!$J$18</f>
        <v>2019</v>
      </c>
      <c r="L3437" s="579" t="s">
        <v>99</v>
      </c>
      <c r="M3437" s="540" t="s">
        <v>100</v>
      </c>
      <c r="N3437" s="541" t="s">
        <v>96</v>
      </c>
      <c r="O3437" s="542" t="s">
        <v>671</v>
      </c>
      <c r="P3437" s="537">
        <v>19</v>
      </c>
      <c r="Q3437" s="541" t="s">
        <v>161</v>
      </c>
      <c r="R3437" s="541" t="s">
        <v>235</v>
      </c>
      <c r="S3437" s="543">
        <f>'Report 1'!$AA$18</f>
        <v>0</v>
      </c>
      <c r="T3437" s="544">
        <f>'Report 1'!$AA$39</f>
        <v>0</v>
      </c>
      <c r="U3437" s="545">
        <f>'Report 1'!$AA$125</f>
        <v>0</v>
      </c>
    </row>
    <row r="3438" spans="2:21">
      <c r="B3438" s="535" t="s">
        <v>669</v>
      </c>
      <c r="C3438" s="536">
        <v>1</v>
      </c>
      <c r="D3438" s="537" t="str">
        <f>'Information Input'!$M$14</f>
        <v xml:space="preserve">      -      </v>
      </c>
      <c r="E3438" s="537" t="s">
        <v>139</v>
      </c>
      <c r="F3438" s="538">
        <f>'Information Input'!$H$33</f>
        <v>43466</v>
      </c>
      <c r="G3438" s="538">
        <f>'Information Input'!$H$34</f>
        <v>43555</v>
      </c>
      <c r="H3438" s="538">
        <f>'Information Input'!$H$35</f>
        <v>43555</v>
      </c>
      <c r="I3438" s="537" t="str">
        <f>'Information Input'!$J$22</f>
        <v>Quarterly</v>
      </c>
      <c r="J3438" s="538">
        <f>'Information Input'!$H$30</f>
        <v>43555</v>
      </c>
      <c r="K3438" s="537">
        <f>'Information Input'!$J$18</f>
        <v>2019</v>
      </c>
      <c r="L3438" s="579" t="s">
        <v>99</v>
      </c>
      <c r="M3438" s="540" t="s">
        <v>100</v>
      </c>
      <c r="N3438" s="541" t="s">
        <v>96</v>
      </c>
      <c r="O3438" s="542" t="s">
        <v>671</v>
      </c>
      <c r="P3438" s="537">
        <v>20</v>
      </c>
      <c r="Q3438" s="541" t="s">
        <v>162</v>
      </c>
      <c r="R3438" s="541" t="s">
        <v>235</v>
      </c>
      <c r="S3438" s="543">
        <f>'Report 1'!$AA$18</f>
        <v>0</v>
      </c>
      <c r="T3438" s="544">
        <f>'Report 1'!$AA$40</f>
        <v>0</v>
      </c>
      <c r="U3438" s="545">
        <f>'Report 1'!$AA$126</f>
        <v>0</v>
      </c>
    </row>
    <row r="3439" spans="2:21">
      <c r="B3439" s="535" t="s">
        <v>669</v>
      </c>
      <c r="C3439" s="536">
        <v>1</v>
      </c>
      <c r="D3439" s="537" t="str">
        <f>'Information Input'!$M$14</f>
        <v xml:space="preserve">      -      </v>
      </c>
      <c r="E3439" s="537" t="s">
        <v>139</v>
      </c>
      <c r="F3439" s="538">
        <f>'Information Input'!$H$33</f>
        <v>43466</v>
      </c>
      <c r="G3439" s="538">
        <f>'Information Input'!$H$34</f>
        <v>43555</v>
      </c>
      <c r="H3439" s="538">
        <f>'Information Input'!$H$35</f>
        <v>43555</v>
      </c>
      <c r="I3439" s="537" t="str">
        <f>'Information Input'!$J$22</f>
        <v>Quarterly</v>
      </c>
      <c r="J3439" s="538">
        <f>'Information Input'!$H$30</f>
        <v>43555</v>
      </c>
      <c r="K3439" s="537">
        <f>'Information Input'!$J$18</f>
        <v>2019</v>
      </c>
      <c r="L3439" s="579" t="s">
        <v>99</v>
      </c>
      <c r="M3439" s="540" t="s">
        <v>100</v>
      </c>
      <c r="N3439" s="541" t="s">
        <v>96</v>
      </c>
      <c r="O3439" s="542" t="s">
        <v>671</v>
      </c>
      <c r="P3439" s="537">
        <v>21</v>
      </c>
      <c r="Q3439" s="541" t="s">
        <v>163</v>
      </c>
      <c r="R3439" s="541" t="s">
        <v>235</v>
      </c>
      <c r="S3439" s="543">
        <f>'Report 1'!$AA$18</f>
        <v>0</v>
      </c>
      <c r="T3439" s="544">
        <f>'Report 1'!$AA$41</f>
        <v>0</v>
      </c>
      <c r="U3439" s="545">
        <f>'Report 1'!$AA$127</f>
        <v>0</v>
      </c>
    </row>
    <row r="3440" spans="2:21">
      <c r="B3440" s="535" t="s">
        <v>669</v>
      </c>
      <c r="C3440" s="536">
        <v>1</v>
      </c>
      <c r="D3440" s="537" t="str">
        <f>'Information Input'!$M$14</f>
        <v xml:space="preserve">      -      </v>
      </c>
      <c r="E3440" s="537" t="s">
        <v>139</v>
      </c>
      <c r="F3440" s="538">
        <f>'Information Input'!$H$33</f>
        <v>43466</v>
      </c>
      <c r="G3440" s="538">
        <f>'Information Input'!$H$34</f>
        <v>43555</v>
      </c>
      <c r="H3440" s="538">
        <f>'Information Input'!$H$35</f>
        <v>43555</v>
      </c>
      <c r="I3440" s="537" t="str">
        <f>'Information Input'!$J$22</f>
        <v>Quarterly</v>
      </c>
      <c r="J3440" s="538">
        <f>'Information Input'!$H$30</f>
        <v>43555</v>
      </c>
      <c r="K3440" s="537">
        <f>'Information Input'!$J$18</f>
        <v>2019</v>
      </c>
      <c r="L3440" s="579" t="s">
        <v>99</v>
      </c>
      <c r="M3440" s="540" t="s">
        <v>100</v>
      </c>
      <c r="N3440" s="541" t="s">
        <v>96</v>
      </c>
      <c r="O3440" s="542" t="s">
        <v>671</v>
      </c>
      <c r="P3440" s="537">
        <v>22</v>
      </c>
      <c r="Q3440" s="541" t="s">
        <v>164</v>
      </c>
      <c r="R3440" s="541" t="s">
        <v>236</v>
      </c>
      <c r="S3440" s="543">
        <f>'Report 1'!$AA$18</f>
        <v>0</v>
      </c>
      <c r="T3440" s="544">
        <f>'Report 1'!$AA$42</f>
        <v>0</v>
      </c>
      <c r="U3440" s="545">
        <f>'Report 1'!$AA$128</f>
        <v>0</v>
      </c>
    </row>
    <row r="3441" spans="2:21">
      <c r="B3441" s="535" t="s">
        <v>669</v>
      </c>
      <c r="C3441" s="536">
        <v>1</v>
      </c>
      <c r="D3441" s="537" t="str">
        <f>'Information Input'!$M$14</f>
        <v xml:space="preserve">      -      </v>
      </c>
      <c r="E3441" s="537" t="s">
        <v>139</v>
      </c>
      <c r="F3441" s="538">
        <f>'Information Input'!$H$33</f>
        <v>43466</v>
      </c>
      <c r="G3441" s="538">
        <f>'Information Input'!$H$34</f>
        <v>43555</v>
      </c>
      <c r="H3441" s="538">
        <f>'Information Input'!$H$35</f>
        <v>43555</v>
      </c>
      <c r="I3441" s="537" t="str">
        <f>'Information Input'!$J$22</f>
        <v>Quarterly</v>
      </c>
      <c r="J3441" s="538">
        <f>'Information Input'!$H$30</f>
        <v>43555</v>
      </c>
      <c r="K3441" s="537">
        <f>'Information Input'!$J$18</f>
        <v>2019</v>
      </c>
      <c r="L3441" s="579" t="s">
        <v>99</v>
      </c>
      <c r="M3441" s="540" t="s">
        <v>100</v>
      </c>
      <c r="N3441" s="541" t="s">
        <v>96</v>
      </c>
      <c r="O3441" s="542" t="s">
        <v>671</v>
      </c>
      <c r="P3441" s="537">
        <v>23</v>
      </c>
      <c r="Q3441" s="541" t="s">
        <v>165</v>
      </c>
      <c r="R3441" s="541" t="s">
        <v>236</v>
      </c>
      <c r="S3441" s="543">
        <f>'Report 1'!$AA$18</f>
        <v>0</v>
      </c>
      <c r="T3441" s="544">
        <f>'Report 1'!$AA$43</f>
        <v>0</v>
      </c>
      <c r="U3441" s="545">
        <f>'Report 1'!$AA$129</f>
        <v>0</v>
      </c>
    </row>
    <row r="3442" spans="2:21">
      <c r="B3442" s="535" t="s">
        <v>669</v>
      </c>
      <c r="C3442" s="536">
        <v>1</v>
      </c>
      <c r="D3442" s="537" t="str">
        <f>'Information Input'!$M$14</f>
        <v xml:space="preserve">      -      </v>
      </c>
      <c r="E3442" s="537" t="s">
        <v>139</v>
      </c>
      <c r="F3442" s="538">
        <f>'Information Input'!$H$33</f>
        <v>43466</v>
      </c>
      <c r="G3442" s="538">
        <f>'Information Input'!$H$34</f>
        <v>43555</v>
      </c>
      <c r="H3442" s="538">
        <f>'Information Input'!$H$35</f>
        <v>43555</v>
      </c>
      <c r="I3442" s="537" t="str">
        <f>'Information Input'!$J$22</f>
        <v>Quarterly</v>
      </c>
      <c r="J3442" s="538">
        <f>'Information Input'!$H$30</f>
        <v>43555</v>
      </c>
      <c r="K3442" s="537">
        <f>'Information Input'!$J$18</f>
        <v>2019</v>
      </c>
      <c r="L3442" s="579" t="s">
        <v>99</v>
      </c>
      <c r="M3442" s="540" t="s">
        <v>100</v>
      </c>
      <c r="N3442" s="541" t="s">
        <v>96</v>
      </c>
      <c r="O3442" s="542" t="s">
        <v>671</v>
      </c>
      <c r="P3442" s="537">
        <v>24</v>
      </c>
      <c r="Q3442" s="541" t="s">
        <v>166</v>
      </c>
      <c r="R3442" s="541" t="s">
        <v>233</v>
      </c>
      <c r="S3442" s="543">
        <f>'Report 1'!$AA$18</f>
        <v>0</v>
      </c>
      <c r="T3442" s="544">
        <f>'Report 1'!$AA$44</f>
        <v>0</v>
      </c>
      <c r="U3442" s="545">
        <f>'Report 1'!$AA$130</f>
        <v>0</v>
      </c>
    </row>
    <row r="3443" spans="2:21">
      <c r="B3443" s="535" t="s">
        <v>669</v>
      </c>
      <c r="C3443" s="536">
        <v>1</v>
      </c>
      <c r="D3443" s="537" t="str">
        <f>'Information Input'!$M$14</f>
        <v xml:space="preserve">      -      </v>
      </c>
      <c r="E3443" s="537" t="s">
        <v>139</v>
      </c>
      <c r="F3443" s="538">
        <f>'Information Input'!$H$33</f>
        <v>43466</v>
      </c>
      <c r="G3443" s="538">
        <f>'Information Input'!$H$34</f>
        <v>43555</v>
      </c>
      <c r="H3443" s="538">
        <f>'Information Input'!$H$35</f>
        <v>43555</v>
      </c>
      <c r="I3443" s="537" t="str">
        <f>'Information Input'!$J$22</f>
        <v>Quarterly</v>
      </c>
      <c r="J3443" s="538">
        <f>'Information Input'!$H$30</f>
        <v>43555</v>
      </c>
      <c r="K3443" s="537">
        <f>'Information Input'!$J$18</f>
        <v>2019</v>
      </c>
      <c r="L3443" s="579" t="s">
        <v>99</v>
      </c>
      <c r="M3443" s="540" t="s">
        <v>100</v>
      </c>
      <c r="N3443" s="541" t="s">
        <v>96</v>
      </c>
      <c r="O3443" s="542" t="s">
        <v>671</v>
      </c>
      <c r="P3443" s="537">
        <v>25</v>
      </c>
      <c r="Q3443" s="541" t="s">
        <v>167</v>
      </c>
      <c r="R3443" s="541" t="s">
        <v>233</v>
      </c>
      <c r="S3443" s="543">
        <f>'Report 1'!$AA$18</f>
        <v>0</v>
      </c>
      <c r="T3443" s="544">
        <f>'Report 1'!$AA$45</f>
        <v>0</v>
      </c>
      <c r="U3443" s="545">
        <f>'Report 1'!$AA$131</f>
        <v>0</v>
      </c>
    </row>
    <row r="3444" spans="2:21">
      <c r="B3444" s="535" t="s">
        <v>669</v>
      </c>
      <c r="C3444" s="536">
        <v>1</v>
      </c>
      <c r="D3444" s="537" t="str">
        <f>'Information Input'!$M$14</f>
        <v xml:space="preserve">      -      </v>
      </c>
      <c r="E3444" s="537" t="s">
        <v>139</v>
      </c>
      <c r="F3444" s="538">
        <f>'Information Input'!$H$33</f>
        <v>43466</v>
      </c>
      <c r="G3444" s="538">
        <f>'Information Input'!$H$34</f>
        <v>43555</v>
      </c>
      <c r="H3444" s="538">
        <f>'Information Input'!$H$35</f>
        <v>43555</v>
      </c>
      <c r="I3444" s="537" t="str">
        <f>'Information Input'!$J$22</f>
        <v>Quarterly</v>
      </c>
      <c r="J3444" s="538">
        <f>'Information Input'!$H$30</f>
        <v>43555</v>
      </c>
      <c r="K3444" s="537">
        <f>'Information Input'!$J$18</f>
        <v>2019</v>
      </c>
      <c r="L3444" s="579" t="s">
        <v>99</v>
      </c>
      <c r="M3444" s="540" t="s">
        <v>100</v>
      </c>
      <c r="N3444" s="541" t="s">
        <v>96</v>
      </c>
      <c r="O3444" s="542" t="s">
        <v>671</v>
      </c>
      <c r="P3444" s="537">
        <v>26</v>
      </c>
      <c r="Q3444" s="541" t="s">
        <v>168</v>
      </c>
      <c r="R3444" s="541" t="s">
        <v>237</v>
      </c>
      <c r="S3444" s="543">
        <f>'Report 1'!$AA$18</f>
        <v>0</v>
      </c>
      <c r="T3444" s="544">
        <f>'Report 1'!$AA$46</f>
        <v>0</v>
      </c>
      <c r="U3444" s="545">
        <f>'Report 1'!$AA$132</f>
        <v>0</v>
      </c>
    </row>
    <row r="3445" spans="2:21">
      <c r="B3445" s="535" t="s">
        <v>669</v>
      </c>
      <c r="C3445" s="536">
        <v>1</v>
      </c>
      <c r="D3445" s="537" t="str">
        <f>'Information Input'!$M$14</f>
        <v xml:space="preserve">      -      </v>
      </c>
      <c r="E3445" s="537" t="s">
        <v>139</v>
      </c>
      <c r="F3445" s="538">
        <f>'Information Input'!$H$33</f>
        <v>43466</v>
      </c>
      <c r="G3445" s="538">
        <f>'Information Input'!$H$34</f>
        <v>43555</v>
      </c>
      <c r="H3445" s="538">
        <f>'Information Input'!$H$35</f>
        <v>43555</v>
      </c>
      <c r="I3445" s="537" t="str">
        <f>'Information Input'!$J$22</f>
        <v>Quarterly</v>
      </c>
      <c r="J3445" s="538">
        <f>'Information Input'!$H$30</f>
        <v>43555</v>
      </c>
      <c r="K3445" s="537">
        <f>'Information Input'!$J$18</f>
        <v>2019</v>
      </c>
      <c r="L3445" s="579" t="s">
        <v>99</v>
      </c>
      <c r="M3445" s="540" t="s">
        <v>100</v>
      </c>
      <c r="N3445" s="541" t="s">
        <v>96</v>
      </c>
      <c r="O3445" s="542" t="s">
        <v>671</v>
      </c>
      <c r="P3445" s="537">
        <v>27</v>
      </c>
      <c r="Q3445" s="541" t="s">
        <v>169</v>
      </c>
      <c r="R3445" s="541" t="s">
        <v>235</v>
      </c>
      <c r="S3445" s="543">
        <f>'Report 1'!$AA$18</f>
        <v>0</v>
      </c>
      <c r="T3445" s="544">
        <f>'Report 1'!$AA$47</f>
        <v>0</v>
      </c>
      <c r="U3445" s="545">
        <f>'Report 1'!$AA$133</f>
        <v>0</v>
      </c>
    </row>
    <row r="3446" spans="2:21">
      <c r="B3446" s="535" t="s">
        <v>669</v>
      </c>
      <c r="C3446" s="536">
        <v>1</v>
      </c>
      <c r="D3446" s="537" t="str">
        <f>'Information Input'!$M$14</f>
        <v xml:space="preserve">      -      </v>
      </c>
      <c r="E3446" s="537" t="s">
        <v>139</v>
      </c>
      <c r="F3446" s="538">
        <f>'Information Input'!$H$33</f>
        <v>43466</v>
      </c>
      <c r="G3446" s="538">
        <f>'Information Input'!$H$34</f>
        <v>43555</v>
      </c>
      <c r="H3446" s="538">
        <f>'Information Input'!$H$35</f>
        <v>43555</v>
      </c>
      <c r="I3446" s="537" t="str">
        <f>'Information Input'!$J$22</f>
        <v>Quarterly</v>
      </c>
      <c r="J3446" s="538">
        <f>'Information Input'!$H$30</f>
        <v>43555</v>
      </c>
      <c r="K3446" s="537">
        <f>'Information Input'!$J$18</f>
        <v>2019</v>
      </c>
      <c r="L3446" s="579" t="s">
        <v>99</v>
      </c>
      <c r="M3446" s="540" t="s">
        <v>100</v>
      </c>
      <c r="N3446" s="541" t="s">
        <v>96</v>
      </c>
      <c r="O3446" s="542" t="s">
        <v>671</v>
      </c>
      <c r="P3446" s="537">
        <v>28</v>
      </c>
      <c r="Q3446" s="541" t="s">
        <v>170</v>
      </c>
      <c r="R3446" s="541" t="s">
        <v>235</v>
      </c>
      <c r="S3446" s="543">
        <f>'Report 1'!$AA$18</f>
        <v>0</v>
      </c>
      <c r="T3446" s="544">
        <f>'Report 1'!$AA$48</f>
        <v>0</v>
      </c>
      <c r="U3446" s="545">
        <f>'Report 1'!$AA$134</f>
        <v>0</v>
      </c>
    </row>
    <row r="3447" spans="2:21">
      <c r="B3447" s="535" t="s">
        <v>669</v>
      </c>
      <c r="C3447" s="536">
        <v>1</v>
      </c>
      <c r="D3447" s="537" t="str">
        <f>'Information Input'!$M$14</f>
        <v xml:space="preserve">      -      </v>
      </c>
      <c r="E3447" s="537" t="s">
        <v>139</v>
      </c>
      <c r="F3447" s="538">
        <f>'Information Input'!$H$33</f>
        <v>43466</v>
      </c>
      <c r="G3447" s="538">
        <f>'Information Input'!$H$34</f>
        <v>43555</v>
      </c>
      <c r="H3447" s="538">
        <f>'Information Input'!$H$35</f>
        <v>43555</v>
      </c>
      <c r="I3447" s="537" t="str">
        <f>'Information Input'!$J$22</f>
        <v>Quarterly</v>
      </c>
      <c r="J3447" s="538">
        <f>'Information Input'!$H$30</f>
        <v>43555</v>
      </c>
      <c r="K3447" s="537">
        <f>'Information Input'!$J$18</f>
        <v>2019</v>
      </c>
      <c r="L3447" s="579" t="s">
        <v>99</v>
      </c>
      <c r="M3447" s="540" t="s">
        <v>100</v>
      </c>
      <c r="N3447" s="541" t="s">
        <v>96</v>
      </c>
      <c r="O3447" s="542" t="s">
        <v>671</v>
      </c>
      <c r="P3447" s="537">
        <v>29</v>
      </c>
      <c r="Q3447" s="541" t="s">
        <v>171</v>
      </c>
      <c r="R3447" s="541" t="s">
        <v>238</v>
      </c>
      <c r="S3447" s="543">
        <f>'Report 1'!$AA$18</f>
        <v>0</v>
      </c>
      <c r="T3447" s="544">
        <f>'Report 1'!$AA$49</f>
        <v>0</v>
      </c>
      <c r="U3447" s="545">
        <f>'Report 1'!$AA$135</f>
        <v>0</v>
      </c>
    </row>
    <row r="3448" spans="2:21">
      <c r="B3448" s="535" t="s">
        <v>669</v>
      </c>
      <c r="C3448" s="536">
        <v>1</v>
      </c>
      <c r="D3448" s="537" t="str">
        <f>'Information Input'!$M$14</f>
        <v xml:space="preserve">      -      </v>
      </c>
      <c r="E3448" s="537" t="s">
        <v>139</v>
      </c>
      <c r="F3448" s="538">
        <f>'Information Input'!$H$33</f>
        <v>43466</v>
      </c>
      <c r="G3448" s="538">
        <f>'Information Input'!$H$34</f>
        <v>43555</v>
      </c>
      <c r="H3448" s="538">
        <f>'Information Input'!$H$35</f>
        <v>43555</v>
      </c>
      <c r="I3448" s="537" t="str">
        <f>'Information Input'!$J$22</f>
        <v>Quarterly</v>
      </c>
      <c r="J3448" s="538">
        <f>'Information Input'!$H$30</f>
        <v>43555</v>
      </c>
      <c r="K3448" s="537">
        <f>'Information Input'!$J$18</f>
        <v>2019</v>
      </c>
      <c r="L3448" s="579" t="s">
        <v>99</v>
      </c>
      <c r="M3448" s="540" t="s">
        <v>100</v>
      </c>
      <c r="N3448" s="541" t="s">
        <v>96</v>
      </c>
      <c r="O3448" s="542" t="s">
        <v>671</v>
      </c>
      <c r="P3448" s="537">
        <v>30</v>
      </c>
      <c r="Q3448" s="541" t="s">
        <v>172</v>
      </c>
      <c r="R3448" s="541" t="s">
        <v>238</v>
      </c>
      <c r="S3448" s="543">
        <f>'Report 1'!$AA$18</f>
        <v>0</v>
      </c>
      <c r="T3448" s="544">
        <f>'Report 1'!$AA$50</f>
        <v>0</v>
      </c>
      <c r="U3448" s="545">
        <f>'Report 1'!$AA$136</f>
        <v>0</v>
      </c>
    </row>
    <row r="3449" spans="2:21">
      <c r="B3449" s="535" t="s">
        <v>669</v>
      </c>
      <c r="C3449" s="536">
        <v>1</v>
      </c>
      <c r="D3449" s="537" t="str">
        <f>'Information Input'!$M$14</f>
        <v xml:space="preserve">      -      </v>
      </c>
      <c r="E3449" s="537" t="s">
        <v>139</v>
      </c>
      <c r="F3449" s="538">
        <f>'Information Input'!$H$33</f>
        <v>43466</v>
      </c>
      <c r="G3449" s="538">
        <f>'Information Input'!$H$34</f>
        <v>43555</v>
      </c>
      <c r="H3449" s="538">
        <f>'Information Input'!$H$35</f>
        <v>43555</v>
      </c>
      <c r="I3449" s="537" t="str">
        <f>'Information Input'!$J$22</f>
        <v>Quarterly</v>
      </c>
      <c r="J3449" s="538">
        <f>'Information Input'!$H$30</f>
        <v>43555</v>
      </c>
      <c r="K3449" s="537">
        <f>'Information Input'!$J$18</f>
        <v>2019</v>
      </c>
      <c r="L3449" s="579" t="s">
        <v>99</v>
      </c>
      <c r="M3449" s="540" t="s">
        <v>100</v>
      </c>
      <c r="N3449" s="541" t="s">
        <v>96</v>
      </c>
      <c r="O3449" s="542" t="s">
        <v>671</v>
      </c>
      <c r="P3449" s="537">
        <v>31</v>
      </c>
      <c r="Q3449" s="541" t="s">
        <v>173</v>
      </c>
      <c r="R3449" s="541" t="s">
        <v>233</v>
      </c>
      <c r="S3449" s="543">
        <f>'Report 1'!$AA$18</f>
        <v>0</v>
      </c>
      <c r="T3449" s="544">
        <f>'Report 1'!$AA$51</f>
        <v>0</v>
      </c>
      <c r="U3449" s="545">
        <f>'Report 1'!$AA$137</f>
        <v>0</v>
      </c>
    </row>
    <row r="3450" spans="2:21">
      <c r="B3450" s="535" t="s">
        <v>669</v>
      </c>
      <c r="C3450" s="536">
        <v>1</v>
      </c>
      <c r="D3450" s="537" t="str">
        <f>'Information Input'!$M$14</f>
        <v xml:space="preserve">      -      </v>
      </c>
      <c r="E3450" s="537" t="s">
        <v>139</v>
      </c>
      <c r="F3450" s="538">
        <f>'Information Input'!$H$33</f>
        <v>43466</v>
      </c>
      <c r="G3450" s="538">
        <f>'Information Input'!$H$34</f>
        <v>43555</v>
      </c>
      <c r="H3450" s="538">
        <f>'Information Input'!$H$35</f>
        <v>43555</v>
      </c>
      <c r="I3450" s="537" t="str">
        <f>'Information Input'!$J$22</f>
        <v>Quarterly</v>
      </c>
      <c r="J3450" s="538">
        <f>'Information Input'!$H$30</f>
        <v>43555</v>
      </c>
      <c r="K3450" s="537">
        <f>'Information Input'!$J$18</f>
        <v>2019</v>
      </c>
      <c r="L3450" s="579" t="s">
        <v>99</v>
      </c>
      <c r="M3450" s="540" t="s">
        <v>100</v>
      </c>
      <c r="N3450" s="541" t="s">
        <v>96</v>
      </c>
      <c r="O3450" s="542" t="s">
        <v>671</v>
      </c>
      <c r="P3450" s="537">
        <v>32</v>
      </c>
      <c r="Q3450" s="541" t="s">
        <v>174</v>
      </c>
      <c r="R3450" s="541" t="s">
        <v>238</v>
      </c>
      <c r="S3450" s="543">
        <f>'Report 1'!$AA$18</f>
        <v>0</v>
      </c>
      <c r="T3450" s="544">
        <f>'Report 1'!$AA$52</f>
        <v>0</v>
      </c>
      <c r="U3450" s="545">
        <f>'Report 1'!$AA$138</f>
        <v>0</v>
      </c>
    </row>
    <row r="3451" spans="2:21">
      <c r="B3451" s="535" t="s">
        <v>669</v>
      </c>
      <c r="C3451" s="536">
        <v>1</v>
      </c>
      <c r="D3451" s="537" t="str">
        <f>'Information Input'!$M$14</f>
        <v xml:space="preserve">      -      </v>
      </c>
      <c r="E3451" s="537" t="s">
        <v>139</v>
      </c>
      <c r="F3451" s="538">
        <f>'Information Input'!$H$33</f>
        <v>43466</v>
      </c>
      <c r="G3451" s="538">
        <f>'Information Input'!$H$34</f>
        <v>43555</v>
      </c>
      <c r="H3451" s="538">
        <f>'Information Input'!$H$35</f>
        <v>43555</v>
      </c>
      <c r="I3451" s="537" t="str">
        <f>'Information Input'!$J$22</f>
        <v>Quarterly</v>
      </c>
      <c r="J3451" s="538">
        <f>'Information Input'!$H$30</f>
        <v>43555</v>
      </c>
      <c r="K3451" s="537">
        <f>'Information Input'!$J$18</f>
        <v>2019</v>
      </c>
      <c r="L3451" s="579" t="s">
        <v>99</v>
      </c>
      <c r="M3451" s="540" t="s">
        <v>100</v>
      </c>
      <c r="N3451" s="541" t="s">
        <v>96</v>
      </c>
      <c r="O3451" s="542" t="s">
        <v>671</v>
      </c>
      <c r="P3451" s="537">
        <v>33</v>
      </c>
      <c r="Q3451" s="541" t="s">
        <v>175</v>
      </c>
      <c r="R3451" s="541" t="s">
        <v>233</v>
      </c>
      <c r="S3451" s="543">
        <f>'Report 1'!$AA$18</f>
        <v>0</v>
      </c>
      <c r="T3451" s="544">
        <f>'Report 1'!$AA$53</f>
        <v>0</v>
      </c>
      <c r="U3451" s="545">
        <f>'Report 1'!$AA$139</f>
        <v>0</v>
      </c>
    </row>
    <row r="3452" spans="2:21">
      <c r="B3452" s="535" t="s">
        <v>669</v>
      </c>
      <c r="C3452" s="536">
        <v>1</v>
      </c>
      <c r="D3452" s="537" t="str">
        <f>'Information Input'!$M$14</f>
        <v xml:space="preserve">      -      </v>
      </c>
      <c r="E3452" s="537" t="s">
        <v>139</v>
      </c>
      <c r="F3452" s="538">
        <f>'Information Input'!$H$33</f>
        <v>43466</v>
      </c>
      <c r="G3452" s="538">
        <f>'Information Input'!$H$34</f>
        <v>43555</v>
      </c>
      <c r="H3452" s="538">
        <f>'Information Input'!$H$35</f>
        <v>43555</v>
      </c>
      <c r="I3452" s="537" t="str">
        <f>'Information Input'!$J$22</f>
        <v>Quarterly</v>
      </c>
      <c r="J3452" s="538">
        <f>'Information Input'!$H$30</f>
        <v>43555</v>
      </c>
      <c r="K3452" s="537">
        <f>'Information Input'!$J$18</f>
        <v>2019</v>
      </c>
      <c r="L3452" s="579" t="s">
        <v>99</v>
      </c>
      <c r="M3452" s="540" t="s">
        <v>100</v>
      </c>
      <c r="N3452" s="541" t="s">
        <v>96</v>
      </c>
      <c r="O3452" s="542" t="s">
        <v>671</v>
      </c>
      <c r="P3452" s="537">
        <v>34</v>
      </c>
      <c r="Q3452" s="541" t="s">
        <v>176</v>
      </c>
      <c r="R3452" s="541" t="s">
        <v>238</v>
      </c>
      <c r="S3452" s="543">
        <f>'Report 1'!$AA$18</f>
        <v>0</v>
      </c>
      <c r="T3452" s="544">
        <f>'Report 1'!$AA$54</f>
        <v>0</v>
      </c>
      <c r="U3452" s="545">
        <f>'Report 1'!$AA$140</f>
        <v>0</v>
      </c>
    </row>
    <row r="3453" spans="2:21">
      <c r="B3453" s="535" t="s">
        <v>669</v>
      </c>
      <c r="C3453" s="536">
        <v>1</v>
      </c>
      <c r="D3453" s="537" t="str">
        <f>'Information Input'!$M$14</f>
        <v xml:space="preserve">      -      </v>
      </c>
      <c r="E3453" s="537" t="s">
        <v>139</v>
      </c>
      <c r="F3453" s="538">
        <f>'Information Input'!$H$33</f>
        <v>43466</v>
      </c>
      <c r="G3453" s="538">
        <f>'Information Input'!$H$34</f>
        <v>43555</v>
      </c>
      <c r="H3453" s="538">
        <f>'Information Input'!$H$35</f>
        <v>43555</v>
      </c>
      <c r="I3453" s="537" t="str">
        <f>'Information Input'!$J$22</f>
        <v>Quarterly</v>
      </c>
      <c r="J3453" s="538">
        <f>'Information Input'!$H$30</f>
        <v>43555</v>
      </c>
      <c r="K3453" s="537">
        <f>'Information Input'!$J$18</f>
        <v>2019</v>
      </c>
      <c r="L3453" s="579" t="s">
        <v>99</v>
      </c>
      <c r="M3453" s="540" t="s">
        <v>100</v>
      </c>
      <c r="N3453" s="541" t="s">
        <v>96</v>
      </c>
      <c r="O3453" s="542" t="s">
        <v>671</v>
      </c>
      <c r="P3453" s="537">
        <v>35</v>
      </c>
      <c r="Q3453" s="541" t="s">
        <v>177</v>
      </c>
      <c r="R3453" s="541" t="s">
        <v>235</v>
      </c>
      <c r="S3453" s="543">
        <f>'Report 1'!$AA$18</f>
        <v>0</v>
      </c>
      <c r="T3453" s="544">
        <f>'Report 1'!$AA$55</f>
        <v>0</v>
      </c>
      <c r="U3453" s="545">
        <f>'Report 1'!$AA$141</f>
        <v>0</v>
      </c>
    </row>
    <row r="3454" spans="2:21">
      <c r="B3454" s="535" t="s">
        <v>669</v>
      </c>
      <c r="C3454" s="536">
        <v>1</v>
      </c>
      <c r="D3454" s="537" t="str">
        <f>'Information Input'!$M$14</f>
        <v xml:space="preserve">      -      </v>
      </c>
      <c r="E3454" s="537" t="s">
        <v>139</v>
      </c>
      <c r="F3454" s="538">
        <f>'Information Input'!$H$33</f>
        <v>43466</v>
      </c>
      <c r="G3454" s="538">
        <f>'Information Input'!$H$34</f>
        <v>43555</v>
      </c>
      <c r="H3454" s="538">
        <f>'Information Input'!$H$35</f>
        <v>43555</v>
      </c>
      <c r="I3454" s="537" t="str">
        <f>'Information Input'!$J$22</f>
        <v>Quarterly</v>
      </c>
      <c r="J3454" s="538">
        <f>'Information Input'!$H$30</f>
        <v>43555</v>
      </c>
      <c r="K3454" s="537">
        <f>'Information Input'!$J$18</f>
        <v>2019</v>
      </c>
      <c r="L3454" s="579" t="s">
        <v>99</v>
      </c>
      <c r="M3454" s="540" t="s">
        <v>100</v>
      </c>
      <c r="N3454" s="541" t="s">
        <v>96</v>
      </c>
      <c r="O3454" s="542" t="s">
        <v>671</v>
      </c>
      <c r="P3454" s="537">
        <v>36</v>
      </c>
      <c r="Q3454" s="541" t="s">
        <v>178</v>
      </c>
      <c r="R3454" s="541" t="s">
        <v>235</v>
      </c>
      <c r="S3454" s="543">
        <f>'Report 1'!$AA$18</f>
        <v>0</v>
      </c>
      <c r="T3454" s="544">
        <f>'Report 1'!$AA$56</f>
        <v>0</v>
      </c>
      <c r="U3454" s="545">
        <f>'Report 1'!$AA$142</f>
        <v>0</v>
      </c>
    </row>
    <row r="3455" spans="2:21">
      <c r="B3455" s="535" t="s">
        <v>669</v>
      </c>
      <c r="C3455" s="536">
        <v>1</v>
      </c>
      <c r="D3455" s="537" t="str">
        <f>'Information Input'!$M$14</f>
        <v xml:space="preserve">      -      </v>
      </c>
      <c r="E3455" s="537" t="s">
        <v>139</v>
      </c>
      <c r="F3455" s="538">
        <f>'Information Input'!$H$33</f>
        <v>43466</v>
      </c>
      <c r="G3455" s="538">
        <f>'Information Input'!$H$34</f>
        <v>43555</v>
      </c>
      <c r="H3455" s="538">
        <f>'Information Input'!$H$35</f>
        <v>43555</v>
      </c>
      <c r="I3455" s="537" t="str">
        <f>'Information Input'!$J$22</f>
        <v>Quarterly</v>
      </c>
      <c r="J3455" s="538">
        <f>'Information Input'!$H$30</f>
        <v>43555</v>
      </c>
      <c r="K3455" s="537">
        <f>'Information Input'!$J$18</f>
        <v>2019</v>
      </c>
      <c r="L3455" s="579" t="s">
        <v>99</v>
      </c>
      <c r="M3455" s="540" t="s">
        <v>100</v>
      </c>
      <c r="N3455" s="541" t="s">
        <v>96</v>
      </c>
      <c r="O3455" s="542" t="s">
        <v>671</v>
      </c>
      <c r="P3455" s="537">
        <v>37</v>
      </c>
      <c r="Q3455" s="541" t="s">
        <v>179</v>
      </c>
      <c r="R3455" s="541" t="s">
        <v>231</v>
      </c>
      <c r="S3455" s="543">
        <f>'Report 1'!$AA$18</f>
        <v>0</v>
      </c>
      <c r="T3455" s="544">
        <f>'Report 1'!$AA$57</f>
        <v>0</v>
      </c>
      <c r="U3455" s="545">
        <f>'Report 1'!$AA$143</f>
        <v>0</v>
      </c>
    </row>
    <row r="3456" spans="2:21">
      <c r="B3456" s="535" t="s">
        <v>669</v>
      </c>
      <c r="C3456" s="536">
        <v>1</v>
      </c>
      <c r="D3456" s="537" t="str">
        <f>'Information Input'!$M$14</f>
        <v xml:space="preserve">      -      </v>
      </c>
      <c r="E3456" s="537" t="s">
        <v>139</v>
      </c>
      <c r="F3456" s="538">
        <f>'Information Input'!$H$33</f>
        <v>43466</v>
      </c>
      <c r="G3456" s="538">
        <f>'Information Input'!$H$34</f>
        <v>43555</v>
      </c>
      <c r="H3456" s="538">
        <f>'Information Input'!$H$35</f>
        <v>43555</v>
      </c>
      <c r="I3456" s="537" t="str">
        <f>'Information Input'!$J$22</f>
        <v>Quarterly</v>
      </c>
      <c r="J3456" s="538">
        <f>'Information Input'!$H$30</f>
        <v>43555</v>
      </c>
      <c r="K3456" s="537">
        <f>'Information Input'!$J$18</f>
        <v>2019</v>
      </c>
      <c r="L3456" s="579" t="s">
        <v>99</v>
      </c>
      <c r="M3456" s="540" t="s">
        <v>100</v>
      </c>
      <c r="N3456" s="541" t="s">
        <v>96</v>
      </c>
      <c r="O3456" s="542" t="s">
        <v>671</v>
      </c>
      <c r="P3456" s="537">
        <v>38</v>
      </c>
      <c r="Q3456" s="541" t="s">
        <v>180</v>
      </c>
      <c r="R3456" s="541" t="s">
        <v>233</v>
      </c>
      <c r="S3456" s="543">
        <f>'Report 1'!$AA$18</f>
        <v>0</v>
      </c>
      <c r="T3456" s="544">
        <f>'Report 1'!$AA$58</f>
        <v>0</v>
      </c>
      <c r="U3456" s="545">
        <f>'Report 1'!$AA$144</f>
        <v>0</v>
      </c>
    </row>
    <row r="3457" spans="2:21">
      <c r="B3457" s="535" t="s">
        <v>669</v>
      </c>
      <c r="C3457" s="536">
        <v>1</v>
      </c>
      <c r="D3457" s="537" t="str">
        <f>'Information Input'!$M$14</f>
        <v xml:space="preserve">      -      </v>
      </c>
      <c r="E3457" s="537" t="s">
        <v>139</v>
      </c>
      <c r="F3457" s="538">
        <f>'Information Input'!$H$33</f>
        <v>43466</v>
      </c>
      <c r="G3457" s="538">
        <f>'Information Input'!$H$34</f>
        <v>43555</v>
      </c>
      <c r="H3457" s="538">
        <f>'Information Input'!$H$35</f>
        <v>43555</v>
      </c>
      <c r="I3457" s="537" t="str">
        <f>'Information Input'!$J$22</f>
        <v>Quarterly</v>
      </c>
      <c r="J3457" s="538">
        <f>'Information Input'!$H$30</f>
        <v>43555</v>
      </c>
      <c r="K3457" s="537">
        <f>'Information Input'!$J$18</f>
        <v>2019</v>
      </c>
      <c r="L3457" s="579" t="s">
        <v>99</v>
      </c>
      <c r="M3457" s="540" t="s">
        <v>100</v>
      </c>
      <c r="N3457" s="541" t="s">
        <v>96</v>
      </c>
      <c r="O3457" s="542" t="s">
        <v>671</v>
      </c>
      <c r="P3457" s="537">
        <v>39</v>
      </c>
      <c r="Q3457" s="541" t="s">
        <v>181</v>
      </c>
      <c r="R3457" s="541" t="s">
        <v>233</v>
      </c>
      <c r="S3457" s="543">
        <f>'Report 1'!$AA$18</f>
        <v>0</v>
      </c>
      <c r="T3457" s="544">
        <f>'Report 1'!$AA$59</f>
        <v>0</v>
      </c>
      <c r="U3457" s="545">
        <f>'Report 1'!$AA$145</f>
        <v>0</v>
      </c>
    </row>
    <row r="3458" spans="2:21">
      <c r="B3458" s="535" t="s">
        <v>669</v>
      </c>
      <c r="C3458" s="536">
        <v>1</v>
      </c>
      <c r="D3458" s="537" t="str">
        <f>'Information Input'!$M$14</f>
        <v xml:space="preserve">      -      </v>
      </c>
      <c r="E3458" s="537" t="s">
        <v>139</v>
      </c>
      <c r="F3458" s="538">
        <f>'Information Input'!$H$33</f>
        <v>43466</v>
      </c>
      <c r="G3458" s="538">
        <f>'Information Input'!$H$34</f>
        <v>43555</v>
      </c>
      <c r="H3458" s="538">
        <f>'Information Input'!$H$35</f>
        <v>43555</v>
      </c>
      <c r="I3458" s="537" t="str">
        <f>'Information Input'!$J$22</f>
        <v>Quarterly</v>
      </c>
      <c r="J3458" s="538">
        <f>'Information Input'!$H$30</f>
        <v>43555</v>
      </c>
      <c r="K3458" s="537">
        <f>'Information Input'!$J$18</f>
        <v>2019</v>
      </c>
      <c r="L3458" s="579" t="s">
        <v>99</v>
      </c>
      <c r="M3458" s="540" t="s">
        <v>100</v>
      </c>
      <c r="N3458" s="541" t="s">
        <v>96</v>
      </c>
      <c r="O3458" s="542" t="s">
        <v>671</v>
      </c>
      <c r="P3458" s="537">
        <v>40</v>
      </c>
      <c r="Q3458" s="541" t="s">
        <v>182</v>
      </c>
      <c r="R3458" s="541" t="s">
        <v>238</v>
      </c>
      <c r="S3458" s="543">
        <f>'Report 1'!$AA$18</f>
        <v>0</v>
      </c>
      <c r="T3458" s="544">
        <f>'Report 1'!$AA$60</f>
        <v>0</v>
      </c>
      <c r="U3458" s="545">
        <f>'Report 1'!$AA$146</f>
        <v>0</v>
      </c>
    </row>
    <row r="3459" spans="2:21">
      <c r="B3459" s="535" t="s">
        <v>669</v>
      </c>
      <c r="C3459" s="536">
        <v>1</v>
      </c>
      <c r="D3459" s="537" t="str">
        <f>'Information Input'!$M$14</f>
        <v xml:space="preserve">      -      </v>
      </c>
      <c r="E3459" s="537" t="s">
        <v>139</v>
      </c>
      <c r="F3459" s="538">
        <f>'Information Input'!$H$33</f>
        <v>43466</v>
      </c>
      <c r="G3459" s="538">
        <f>'Information Input'!$H$34</f>
        <v>43555</v>
      </c>
      <c r="H3459" s="538">
        <f>'Information Input'!$H$35</f>
        <v>43555</v>
      </c>
      <c r="I3459" s="537" t="str">
        <f>'Information Input'!$J$22</f>
        <v>Quarterly</v>
      </c>
      <c r="J3459" s="538">
        <f>'Information Input'!$H$30</f>
        <v>43555</v>
      </c>
      <c r="K3459" s="537">
        <f>'Information Input'!$J$18</f>
        <v>2019</v>
      </c>
      <c r="L3459" s="579" t="s">
        <v>99</v>
      </c>
      <c r="M3459" s="540" t="s">
        <v>100</v>
      </c>
      <c r="N3459" s="541" t="s">
        <v>96</v>
      </c>
      <c r="O3459" s="542" t="s">
        <v>671</v>
      </c>
      <c r="P3459" s="537">
        <v>41</v>
      </c>
      <c r="Q3459" s="541" t="s">
        <v>183</v>
      </c>
      <c r="R3459" s="541" t="s">
        <v>238</v>
      </c>
      <c r="S3459" s="543">
        <f>'Report 1'!$AA$18</f>
        <v>0</v>
      </c>
      <c r="T3459" s="544">
        <f>'Report 1'!$AA$61</f>
        <v>0</v>
      </c>
      <c r="U3459" s="545">
        <f>'Report 1'!$AA$147</f>
        <v>0</v>
      </c>
    </row>
    <row r="3460" spans="2:21">
      <c r="B3460" s="535" t="s">
        <v>669</v>
      </c>
      <c r="C3460" s="536">
        <v>1</v>
      </c>
      <c r="D3460" s="537" t="str">
        <f>'Information Input'!$M$14</f>
        <v xml:space="preserve">      -      </v>
      </c>
      <c r="E3460" s="537" t="s">
        <v>139</v>
      </c>
      <c r="F3460" s="538">
        <f>'Information Input'!$H$33</f>
        <v>43466</v>
      </c>
      <c r="G3460" s="538">
        <f>'Information Input'!$H$34</f>
        <v>43555</v>
      </c>
      <c r="H3460" s="538">
        <f>'Information Input'!$H$35</f>
        <v>43555</v>
      </c>
      <c r="I3460" s="537" t="str">
        <f>'Information Input'!$J$22</f>
        <v>Quarterly</v>
      </c>
      <c r="J3460" s="538">
        <f>'Information Input'!$H$30</f>
        <v>43555</v>
      </c>
      <c r="K3460" s="537">
        <f>'Information Input'!$J$18</f>
        <v>2019</v>
      </c>
      <c r="L3460" s="579" t="s">
        <v>99</v>
      </c>
      <c r="M3460" s="540" t="s">
        <v>100</v>
      </c>
      <c r="N3460" s="541" t="s">
        <v>96</v>
      </c>
      <c r="O3460" s="542" t="s">
        <v>671</v>
      </c>
      <c r="P3460" s="537">
        <v>42</v>
      </c>
      <c r="Q3460" s="541" t="s">
        <v>184</v>
      </c>
      <c r="R3460" s="541" t="s">
        <v>233</v>
      </c>
      <c r="S3460" s="543">
        <f>'Report 1'!$AA$18</f>
        <v>0</v>
      </c>
      <c r="T3460" s="544">
        <f>'Report 1'!$AA$62</f>
        <v>0</v>
      </c>
      <c r="U3460" s="545">
        <f>'Report 1'!$AA$148</f>
        <v>0</v>
      </c>
    </row>
    <row r="3461" spans="2:21">
      <c r="B3461" s="535" t="s">
        <v>669</v>
      </c>
      <c r="C3461" s="536">
        <v>1</v>
      </c>
      <c r="D3461" s="537" t="str">
        <f>'Information Input'!$M$14</f>
        <v xml:space="preserve">      -      </v>
      </c>
      <c r="E3461" s="537" t="s">
        <v>139</v>
      </c>
      <c r="F3461" s="538">
        <f>'Information Input'!$H$33</f>
        <v>43466</v>
      </c>
      <c r="G3461" s="538">
        <f>'Information Input'!$H$34</f>
        <v>43555</v>
      </c>
      <c r="H3461" s="538">
        <f>'Information Input'!$H$35</f>
        <v>43555</v>
      </c>
      <c r="I3461" s="537" t="str">
        <f>'Information Input'!$J$22</f>
        <v>Quarterly</v>
      </c>
      <c r="J3461" s="538">
        <f>'Information Input'!$H$30</f>
        <v>43555</v>
      </c>
      <c r="K3461" s="537">
        <f>'Information Input'!$J$18</f>
        <v>2019</v>
      </c>
      <c r="L3461" s="579" t="s">
        <v>99</v>
      </c>
      <c r="M3461" s="540" t="s">
        <v>100</v>
      </c>
      <c r="N3461" s="541" t="s">
        <v>96</v>
      </c>
      <c r="O3461" s="542" t="s">
        <v>671</v>
      </c>
      <c r="P3461" s="537">
        <v>43</v>
      </c>
      <c r="Q3461" s="541" t="s">
        <v>185</v>
      </c>
      <c r="R3461" s="541" t="s">
        <v>233</v>
      </c>
      <c r="S3461" s="543">
        <f>'Report 1'!$AA$18</f>
        <v>0</v>
      </c>
      <c r="T3461" s="544">
        <f>'Report 1'!$AA$63</f>
        <v>0</v>
      </c>
      <c r="U3461" s="545">
        <f>'Report 1'!$AA$149</f>
        <v>0</v>
      </c>
    </row>
    <row r="3462" spans="2:21">
      <c r="B3462" s="535" t="s">
        <v>669</v>
      </c>
      <c r="C3462" s="536">
        <v>1</v>
      </c>
      <c r="D3462" s="537" t="str">
        <f>'Information Input'!$M$14</f>
        <v xml:space="preserve">      -      </v>
      </c>
      <c r="E3462" s="537" t="s">
        <v>139</v>
      </c>
      <c r="F3462" s="538">
        <f>'Information Input'!$H$33</f>
        <v>43466</v>
      </c>
      <c r="G3462" s="538">
        <f>'Information Input'!$H$34</f>
        <v>43555</v>
      </c>
      <c r="H3462" s="538">
        <f>'Information Input'!$H$35</f>
        <v>43555</v>
      </c>
      <c r="I3462" s="537" t="str">
        <f>'Information Input'!$J$22</f>
        <v>Quarterly</v>
      </c>
      <c r="J3462" s="538">
        <f>'Information Input'!$H$30</f>
        <v>43555</v>
      </c>
      <c r="K3462" s="537">
        <f>'Information Input'!$J$18</f>
        <v>2019</v>
      </c>
      <c r="L3462" s="579" t="s">
        <v>99</v>
      </c>
      <c r="M3462" s="540" t="s">
        <v>100</v>
      </c>
      <c r="N3462" s="541" t="s">
        <v>96</v>
      </c>
      <c r="O3462" s="542" t="s">
        <v>674</v>
      </c>
      <c r="P3462" s="537">
        <v>44</v>
      </c>
      <c r="Q3462" s="541" t="s">
        <v>186</v>
      </c>
      <c r="R3462" s="541" t="s">
        <v>239</v>
      </c>
      <c r="S3462" s="543">
        <f>'Report 1'!$AA$18</f>
        <v>0</v>
      </c>
      <c r="T3462" s="544">
        <f>'Report 1'!$AA$64</f>
        <v>0</v>
      </c>
      <c r="U3462" s="545">
        <f>'Report 1'!$AA$150</f>
        <v>0</v>
      </c>
    </row>
    <row r="3463" spans="2:21">
      <c r="B3463" s="535" t="s">
        <v>669</v>
      </c>
      <c r="C3463" s="536">
        <v>1</v>
      </c>
      <c r="D3463" s="537" t="str">
        <f>'Information Input'!$M$14</f>
        <v xml:space="preserve">      -      </v>
      </c>
      <c r="E3463" s="537" t="s">
        <v>139</v>
      </c>
      <c r="F3463" s="538">
        <f>'Information Input'!$H$33</f>
        <v>43466</v>
      </c>
      <c r="G3463" s="538">
        <f>'Information Input'!$H$34</f>
        <v>43555</v>
      </c>
      <c r="H3463" s="538">
        <f>'Information Input'!$H$35</f>
        <v>43555</v>
      </c>
      <c r="I3463" s="537" t="str">
        <f>'Information Input'!$J$22</f>
        <v>Quarterly</v>
      </c>
      <c r="J3463" s="538">
        <f>'Information Input'!$H$30</f>
        <v>43555</v>
      </c>
      <c r="K3463" s="537">
        <f>'Information Input'!$J$18</f>
        <v>2019</v>
      </c>
      <c r="L3463" s="579" t="s">
        <v>99</v>
      </c>
      <c r="M3463" s="540" t="s">
        <v>100</v>
      </c>
      <c r="N3463" s="541" t="s">
        <v>96</v>
      </c>
      <c r="O3463" s="542" t="s">
        <v>675</v>
      </c>
      <c r="P3463" s="537">
        <v>45</v>
      </c>
      <c r="Q3463" s="541" t="s">
        <v>187</v>
      </c>
      <c r="R3463" s="541" t="s">
        <v>239</v>
      </c>
      <c r="S3463" s="543">
        <f>'Report 1'!$AA$18</f>
        <v>0</v>
      </c>
      <c r="T3463" s="544">
        <f>'Report 1'!$AA$65</f>
        <v>0</v>
      </c>
      <c r="U3463" s="545">
        <f>'Report 1'!$AA$151</f>
        <v>0</v>
      </c>
    </row>
    <row r="3464" spans="2:21">
      <c r="B3464" s="535" t="s">
        <v>669</v>
      </c>
      <c r="C3464" s="536">
        <v>1</v>
      </c>
      <c r="D3464" s="537" t="str">
        <f>'Information Input'!$M$14</f>
        <v xml:space="preserve">      -      </v>
      </c>
      <c r="E3464" s="537" t="s">
        <v>139</v>
      </c>
      <c r="F3464" s="538">
        <f>'Information Input'!$H$33</f>
        <v>43466</v>
      </c>
      <c r="G3464" s="538">
        <f>'Information Input'!$H$34</f>
        <v>43555</v>
      </c>
      <c r="H3464" s="538">
        <f>'Information Input'!$H$35</f>
        <v>43555</v>
      </c>
      <c r="I3464" s="537" t="str">
        <f>'Information Input'!$J$22</f>
        <v>Quarterly</v>
      </c>
      <c r="J3464" s="538">
        <f>'Information Input'!$H$30</f>
        <v>43555</v>
      </c>
      <c r="K3464" s="537">
        <f>'Information Input'!$J$18</f>
        <v>2019</v>
      </c>
      <c r="L3464" s="579" t="s">
        <v>99</v>
      </c>
      <c r="M3464" s="540" t="s">
        <v>100</v>
      </c>
      <c r="N3464" s="541" t="s">
        <v>96</v>
      </c>
      <c r="O3464" s="542" t="s">
        <v>675</v>
      </c>
      <c r="P3464" s="537">
        <v>46</v>
      </c>
      <c r="Q3464" s="541" t="s">
        <v>188</v>
      </c>
      <c r="R3464" s="541" t="s">
        <v>239</v>
      </c>
      <c r="S3464" s="543">
        <f>'Report 1'!$AA$18</f>
        <v>0</v>
      </c>
      <c r="T3464" s="544">
        <f>'Report 1'!$AA$66</f>
        <v>0</v>
      </c>
      <c r="U3464" s="545">
        <f>'Report 1'!$AA$152</f>
        <v>0</v>
      </c>
    </row>
    <row r="3465" spans="2:21">
      <c r="B3465" s="535" t="s">
        <v>669</v>
      </c>
      <c r="C3465" s="536">
        <v>1</v>
      </c>
      <c r="D3465" s="537" t="str">
        <f>'Information Input'!$M$14</f>
        <v xml:space="preserve">      -      </v>
      </c>
      <c r="E3465" s="537" t="s">
        <v>139</v>
      </c>
      <c r="F3465" s="538">
        <f>'Information Input'!$H$33</f>
        <v>43466</v>
      </c>
      <c r="G3465" s="538">
        <f>'Information Input'!$H$34</f>
        <v>43555</v>
      </c>
      <c r="H3465" s="538">
        <f>'Information Input'!$H$35</f>
        <v>43555</v>
      </c>
      <c r="I3465" s="537" t="str">
        <f>'Information Input'!$J$22</f>
        <v>Quarterly</v>
      </c>
      <c r="J3465" s="538">
        <f>'Information Input'!$H$30</f>
        <v>43555</v>
      </c>
      <c r="K3465" s="537">
        <f>'Information Input'!$J$18</f>
        <v>2019</v>
      </c>
      <c r="L3465" s="579" t="s">
        <v>99</v>
      </c>
      <c r="M3465" s="540" t="s">
        <v>100</v>
      </c>
      <c r="N3465" s="541" t="s">
        <v>96</v>
      </c>
      <c r="O3465" s="542" t="s">
        <v>675</v>
      </c>
      <c r="P3465" s="537">
        <v>47</v>
      </c>
      <c r="Q3465" s="541" t="s">
        <v>189</v>
      </c>
      <c r="R3465" s="541" t="s">
        <v>239</v>
      </c>
      <c r="S3465" s="543">
        <f>'Report 1'!$AA$18</f>
        <v>0</v>
      </c>
      <c r="T3465" s="544">
        <f>'Report 1'!$AA$67</f>
        <v>0</v>
      </c>
      <c r="U3465" s="545">
        <f>'Report 1'!$AA$153</f>
        <v>0</v>
      </c>
    </row>
    <row r="3466" spans="2:21">
      <c r="B3466" s="535" t="s">
        <v>669</v>
      </c>
      <c r="C3466" s="536">
        <v>1</v>
      </c>
      <c r="D3466" s="537" t="str">
        <f>'Information Input'!$M$14</f>
        <v xml:space="preserve">      -      </v>
      </c>
      <c r="E3466" s="537" t="s">
        <v>139</v>
      </c>
      <c r="F3466" s="538">
        <f>'Information Input'!$H$33</f>
        <v>43466</v>
      </c>
      <c r="G3466" s="538">
        <f>'Information Input'!$H$34</f>
        <v>43555</v>
      </c>
      <c r="H3466" s="538">
        <f>'Information Input'!$H$35</f>
        <v>43555</v>
      </c>
      <c r="I3466" s="537" t="str">
        <f>'Information Input'!$J$22</f>
        <v>Quarterly</v>
      </c>
      <c r="J3466" s="538">
        <f>'Information Input'!$H$30</f>
        <v>43555</v>
      </c>
      <c r="K3466" s="537">
        <f>'Information Input'!$J$18</f>
        <v>2019</v>
      </c>
      <c r="L3466" s="579" t="s">
        <v>99</v>
      </c>
      <c r="M3466" s="540" t="s">
        <v>100</v>
      </c>
      <c r="N3466" s="541" t="s">
        <v>96</v>
      </c>
      <c r="O3466" s="542" t="s">
        <v>675</v>
      </c>
      <c r="P3466" s="537">
        <v>48</v>
      </c>
      <c r="Q3466" s="541" t="s">
        <v>190</v>
      </c>
      <c r="R3466" s="541" t="s">
        <v>239</v>
      </c>
      <c r="S3466" s="543">
        <f>'Report 1'!$AA$18</f>
        <v>0</v>
      </c>
      <c r="T3466" s="544">
        <f>'Report 1'!$AA$68</f>
        <v>0</v>
      </c>
      <c r="U3466" s="545">
        <f>'Report 1'!$AA$154</f>
        <v>0</v>
      </c>
    </row>
    <row r="3467" spans="2:21">
      <c r="B3467" s="535" t="s">
        <v>669</v>
      </c>
      <c r="C3467" s="536">
        <v>1</v>
      </c>
      <c r="D3467" s="537" t="str">
        <f>'Information Input'!$M$14</f>
        <v xml:space="preserve">      -      </v>
      </c>
      <c r="E3467" s="537" t="s">
        <v>139</v>
      </c>
      <c r="F3467" s="538">
        <f>'Information Input'!$H$33</f>
        <v>43466</v>
      </c>
      <c r="G3467" s="538">
        <f>'Information Input'!$H$34</f>
        <v>43555</v>
      </c>
      <c r="H3467" s="538">
        <f>'Information Input'!$H$35</f>
        <v>43555</v>
      </c>
      <c r="I3467" s="537" t="str">
        <f>'Information Input'!$J$22</f>
        <v>Quarterly</v>
      </c>
      <c r="J3467" s="538">
        <f>'Information Input'!$H$30</f>
        <v>43555</v>
      </c>
      <c r="K3467" s="537">
        <f>'Information Input'!$J$18</f>
        <v>2019</v>
      </c>
      <c r="L3467" s="579" t="s">
        <v>99</v>
      </c>
      <c r="M3467" s="540" t="s">
        <v>100</v>
      </c>
      <c r="N3467" s="541" t="s">
        <v>96</v>
      </c>
      <c r="O3467" s="542" t="s">
        <v>675</v>
      </c>
      <c r="P3467" s="537">
        <v>49</v>
      </c>
      <c r="Q3467" s="541" t="s">
        <v>191</v>
      </c>
      <c r="R3467" s="541" t="s">
        <v>239</v>
      </c>
      <c r="S3467" s="543">
        <f>'Report 1'!$AA$18</f>
        <v>0</v>
      </c>
      <c r="T3467" s="544">
        <f>'Report 1'!$AA$69</f>
        <v>0</v>
      </c>
      <c r="U3467" s="545">
        <f>'Report 1'!$AA$155</f>
        <v>0</v>
      </c>
    </row>
    <row r="3468" spans="2:21">
      <c r="B3468" s="535" t="s">
        <v>669</v>
      </c>
      <c r="C3468" s="536">
        <v>1</v>
      </c>
      <c r="D3468" s="537" t="str">
        <f>'Information Input'!$M$14</f>
        <v xml:space="preserve">      -      </v>
      </c>
      <c r="E3468" s="537" t="s">
        <v>139</v>
      </c>
      <c r="F3468" s="538">
        <f>'Information Input'!$H$33</f>
        <v>43466</v>
      </c>
      <c r="G3468" s="538">
        <f>'Information Input'!$H$34</f>
        <v>43555</v>
      </c>
      <c r="H3468" s="538">
        <f>'Information Input'!$H$35</f>
        <v>43555</v>
      </c>
      <c r="I3468" s="537" t="str">
        <f>'Information Input'!$J$22</f>
        <v>Quarterly</v>
      </c>
      <c r="J3468" s="538">
        <f>'Information Input'!$H$30</f>
        <v>43555</v>
      </c>
      <c r="K3468" s="537">
        <f>'Information Input'!$J$18</f>
        <v>2019</v>
      </c>
      <c r="L3468" s="579" t="s">
        <v>99</v>
      </c>
      <c r="M3468" s="540" t="s">
        <v>100</v>
      </c>
      <c r="N3468" s="541" t="s">
        <v>96</v>
      </c>
      <c r="O3468" s="542" t="s">
        <v>675</v>
      </c>
      <c r="P3468" s="537">
        <v>50</v>
      </c>
      <c r="Q3468" s="541" t="s">
        <v>192</v>
      </c>
      <c r="R3468" s="541" t="s">
        <v>239</v>
      </c>
      <c r="S3468" s="543">
        <f>'Report 1'!$AA$18</f>
        <v>0</v>
      </c>
      <c r="T3468" s="544">
        <f>'Report 1'!$AA$70</f>
        <v>0</v>
      </c>
      <c r="U3468" s="545">
        <f>'Report 1'!$AA$156</f>
        <v>0</v>
      </c>
    </row>
    <row r="3469" spans="2:21">
      <c r="B3469" s="535" t="s">
        <v>669</v>
      </c>
      <c r="C3469" s="536">
        <v>1</v>
      </c>
      <c r="D3469" s="537" t="str">
        <f>'Information Input'!$M$14</f>
        <v xml:space="preserve">      -      </v>
      </c>
      <c r="E3469" s="537" t="s">
        <v>139</v>
      </c>
      <c r="F3469" s="538">
        <f>'Information Input'!$H$33</f>
        <v>43466</v>
      </c>
      <c r="G3469" s="538">
        <f>'Information Input'!$H$34</f>
        <v>43555</v>
      </c>
      <c r="H3469" s="538">
        <f>'Information Input'!$H$35</f>
        <v>43555</v>
      </c>
      <c r="I3469" s="537" t="str">
        <f>'Information Input'!$J$22</f>
        <v>Quarterly</v>
      </c>
      <c r="J3469" s="538">
        <f>'Information Input'!$H$30</f>
        <v>43555</v>
      </c>
      <c r="K3469" s="537">
        <f>'Information Input'!$J$18</f>
        <v>2019</v>
      </c>
      <c r="L3469" s="579" t="s">
        <v>99</v>
      </c>
      <c r="M3469" s="540" t="s">
        <v>100</v>
      </c>
      <c r="N3469" s="541" t="s">
        <v>96</v>
      </c>
      <c r="O3469" s="542" t="s">
        <v>675</v>
      </c>
      <c r="P3469" s="537">
        <v>51</v>
      </c>
      <c r="Q3469" s="541" t="s">
        <v>193</v>
      </c>
      <c r="R3469" s="541" t="s">
        <v>239</v>
      </c>
      <c r="S3469" s="543">
        <f>'Report 1'!$AA$18</f>
        <v>0</v>
      </c>
      <c r="T3469" s="544">
        <f>'Report 1'!$AA$71</f>
        <v>0</v>
      </c>
      <c r="U3469" s="545">
        <f>'Report 1'!$AA$157</f>
        <v>0</v>
      </c>
    </row>
    <row r="3470" spans="2:21">
      <c r="B3470" s="535" t="s">
        <v>669</v>
      </c>
      <c r="C3470" s="536">
        <v>1</v>
      </c>
      <c r="D3470" s="537" t="str">
        <f>'Information Input'!$M$14</f>
        <v xml:space="preserve">      -      </v>
      </c>
      <c r="E3470" s="537" t="s">
        <v>139</v>
      </c>
      <c r="F3470" s="538">
        <f>'Information Input'!$H$33</f>
        <v>43466</v>
      </c>
      <c r="G3470" s="538">
        <f>'Information Input'!$H$34</f>
        <v>43555</v>
      </c>
      <c r="H3470" s="538">
        <f>'Information Input'!$H$35</f>
        <v>43555</v>
      </c>
      <c r="I3470" s="537" t="str">
        <f>'Information Input'!$J$22</f>
        <v>Quarterly</v>
      </c>
      <c r="J3470" s="538">
        <f>'Information Input'!$H$30</f>
        <v>43555</v>
      </c>
      <c r="K3470" s="537">
        <f>'Information Input'!$J$18</f>
        <v>2019</v>
      </c>
      <c r="L3470" s="579" t="s">
        <v>99</v>
      </c>
      <c r="M3470" s="540" t="s">
        <v>100</v>
      </c>
      <c r="N3470" s="541" t="s">
        <v>96</v>
      </c>
      <c r="O3470" s="542" t="s">
        <v>674</v>
      </c>
      <c r="P3470" s="537">
        <v>52</v>
      </c>
      <c r="Q3470" s="541" t="s">
        <v>194</v>
      </c>
      <c r="R3470" s="541" t="s">
        <v>239</v>
      </c>
      <c r="S3470" s="543">
        <f>'Report 1'!$AA$18</f>
        <v>0</v>
      </c>
      <c r="T3470" s="544">
        <f>'Report 1'!$AA$72</f>
        <v>0</v>
      </c>
      <c r="U3470" s="545">
        <f>'Report 1'!$AA$158</f>
        <v>0</v>
      </c>
    </row>
    <row r="3471" spans="2:21">
      <c r="B3471" s="535" t="s">
        <v>669</v>
      </c>
      <c r="C3471" s="536">
        <v>1</v>
      </c>
      <c r="D3471" s="537" t="str">
        <f>'Information Input'!$M$14</f>
        <v xml:space="preserve">      -      </v>
      </c>
      <c r="E3471" s="537" t="s">
        <v>139</v>
      </c>
      <c r="F3471" s="538">
        <f>'Information Input'!$H$33</f>
        <v>43466</v>
      </c>
      <c r="G3471" s="538">
        <f>'Information Input'!$H$34</f>
        <v>43555</v>
      </c>
      <c r="H3471" s="538">
        <f>'Information Input'!$H$35</f>
        <v>43555</v>
      </c>
      <c r="I3471" s="537" t="str">
        <f>'Information Input'!$J$22</f>
        <v>Quarterly</v>
      </c>
      <c r="J3471" s="538">
        <f>'Information Input'!$H$30</f>
        <v>43555</v>
      </c>
      <c r="K3471" s="537">
        <f>'Information Input'!$J$18</f>
        <v>2019</v>
      </c>
      <c r="L3471" s="579" t="s">
        <v>99</v>
      </c>
      <c r="M3471" s="540" t="s">
        <v>100</v>
      </c>
      <c r="N3471" s="541" t="s">
        <v>96</v>
      </c>
      <c r="O3471" s="542" t="s">
        <v>676</v>
      </c>
      <c r="P3471" s="537">
        <v>53</v>
      </c>
      <c r="Q3471" s="541" t="s">
        <v>195</v>
      </c>
      <c r="R3471" s="541" t="s">
        <v>677</v>
      </c>
      <c r="S3471" s="543">
        <f>'Report 1'!$AA$18</f>
        <v>0</v>
      </c>
      <c r="T3471" s="544">
        <f>'Report 1'!$AA$73</f>
        <v>0</v>
      </c>
      <c r="U3471" s="545">
        <f>'Report 1'!$AA$159</f>
        <v>0</v>
      </c>
    </row>
    <row r="3472" spans="2:21">
      <c r="B3472" s="535" t="s">
        <v>669</v>
      </c>
      <c r="C3472" s="536">
        <v>1</v>
      </c>
      <c r="D3472" s="537" t="str">
        <f>'Information Input'!$M$14</f>
        <v xml:space="preserve">      -      </v>
      </c>
      <c r="E3472" s="537" t="s">
        <v>139</v>
      </c>
      <c r="F3472" s="538">
        <f>'Information Input'!$H$33</f>
        <v>43466</v>
      </c>
      <c r="G3472" s="538">
        <f>'Information Input'!$H$34</f>
        <v>43555</v>
      </c>
      <c r="H3472" s="538">
        <f>'Information Input'!$H$35</f>
        <v>43555</v>
      </c>
      <c r="I3472" s="537" t="str">
        <f>'Information Input'!$J$22</f>
        <v>Quarterly</v>
      </c>
      <c r="J3472" s="538">
        <f>'Information Input'!$H$30</f>
        <v>43555</v>
      </c>
      <c r="K3472" s="537">
        <f>'Information Input'!$J$18</f>
        <v>2019</v>
      </c>
      <c r="L3472" s="579" t="s">
        <v>99</v>
      </c>
      <c r="M3472" s="540" t="s">
        <v>100</v>
      </c>
      <c r="N3472" s="541" t="s">
        <v>96</v>
      </c>
      <c r="O3472" s="542" t="s">
        <v>676</v>
      </c>
      <c r="P3472" s="537">
        <v>54</v>
      </c>
      <c r="Q3472" s="541" t="s">
        <v>196</v>
      </c>
      <c r="R3472" s="541" t="s">
        <v>677</v>
      </c>
      <c r="S3472" s="543">
        <f>'Report 1'!$AA$18</f>
        <v>0</v>
      </c>
      <c r="T3472" s="544">
        <f>'Report 1'!$AA$74</f>
        <v>0</v>
      </c>
      <c r="U3472" s="545">
        <f>'Report 1'!$AA$160</f>
        <v>0</v>
      </c>
    </row>
    <row r="3473" spans="2:21">
      <c r="B3473" s="535" t="s">
        <v>669</v>
      </c>
      <c r="C3473" s="536">
        <v>1</v>
      </c>
      <c r="D3473" s="537" t="str">
        <f>'Information Input'!$M$14</f>
        <v xml:space="preserve">      -      </v>
      </c>
      <c r="E3473" s="537" t="s">
        <v>139</v>
      </c>
      <c r="F3473" s="538">
        <f>'Information Input'!$H$33</f>
        <v>43466</v>
      </c>
      <c r="G3473" s="538">
        <f>'Information Input'!$H$34</f>
        <v>43555</v>
      </c>
      <c r="H3473" s="538">
        <f>'Information Input'!$H$35</f>
        <v>43555</v>
      </c>
      <c r="I3473" s="537" t="str">
        <f>'Information Input'!$J$22</f>
        <v>Quarterly</v>
      </c>
      <c r="J3473" s="538">
        <f>'Information Input'!$H$30</f>
        <v>43555</v>
      </c>
      <c r="K3473" s="537">
        <f>'Information Input'!$J$18</f>
        <v>2019</v>
      </c>
      <c r="L3473" s="579" t="s">
        <v>99</v>
      </c>
      <c r="M3473" s="540" t="s">
        <v>100</v>
      </c>
      <c r="N3473" s="541" t="s">
        <v>96</v>
      </c>
      <c r="O3473" s="542" t="s">
        <v>676</v>
      </c>
      <c r="P3473" s="537">
        <v>55</v>
      </c>
      <c r="Q3473" s="541" t="s">
        <v>197</v>
      </c>
      <c r="R3473" s="541" t="s">
        <v>677</v>
      </c>
      <c r="S3473" s="543">
        <f>'Report 1'!$AA$18</f>
        <v>0</v>
      </c>
      <c r="T3473" s="544">
        <f>'Report 1'!$AA$75</f>
        <v>0</v>
      </c>
      <c r="U3473" s="545">
        <f>'Report 1'!$AA$161</f>
        <v>0</v>
      </c>
    </row>
    <row r="3474" spans="2:21">
      <c r="B3474" s="535" t="s">
        <v>669</v>
      </c>
      <c r="C3474" s="536">
        <v>1</v>
      </c>
      <c r="D3474" s="537" t="str">
        <f>'Information Input'!$M$14</f>
        <v xml:space="preserve">      -      </v>
      </c>
      <c r="E3474" s="537" t="s">
        <v>139</v>
      </c>
      <c r="F3474" s="538">
        <f>'Information Input'!$H$33</f>
        <v>43466</v>
      </c>
      <c r="G3474" s="538">
        <f>'Information Input'!$H$34</f>
        <v>43555</v>
      </c>
      <c r="H3474" s="538">
        <f>'Information Input'!$H$35</f>
        <v>43555</v>
      </c>
      <c r="I3474" s="537" t="str">
        <f>'Information Input'!$J$22</f>
        <v>Quarterly</v>
      </c>
      <c r="J3474" s="538">
        <f>'Information Input'!$H$30</f>
        <v>43555</v>
      </c>
      <c r="K3474" s="537">
        <f>'Information Input'!$J$18</f>
        <v>2019</v>
      </c>
      <c r="L3474" s="579" t="s">
        <v>99</v>
      </c>
      <c r="M3474" s="540" t="s">
        <v>100</v>
      </c>
      <c r="N3474" s="541" t="s">
        <v>96</v>
      </c>
      <c r="O3474" s="542" t="s">
        <v>676</v>
      </c>
      <c r="P3474" s="537">
        <v>56</v>
      </c>
      <c r="Q3474" s="541" t="s">
        <v>198</v>
      </c>
      <c r="R3474" s="541" t="s">
        <v>239</v>
      </c>
      <c r="S3474" s="543">
        <f>'Report 1'!$AA$18</f>
        <v>0</v>
      </c>
      <c r="T3474" s="544">
        <f>'Report 1'!$AA$76</f>
        <v>0</v>
      </c>
      <c r="U3474" s="545">
        <f>'Report 1'!$AA$162</f>
        <v>0</v>
      </c>
    </row>
    <row r="3475" spans="2:21">
      <c r="B3475" s="535" t="s">
        <v>669</v>
      </c>
      <c r="C3475" s="536">
        <v>1</v>
      </c>
      <c r="D3475" s="537" t="str">
        <f>'Information Input'!$M$14</f>
        <v xml:space="preserve">      -      </v>
      </c>
      <c r="E3475" s="537" t="s">
        <v>139</v>
      </c>
      <c r="F3475" s="538">
        <f>'Information Input'!$H$33</f>
        <v>43466</v>
      </c>
      <c r="G3475" s="538">
        <f>'Information Input'!$H$34</f>
        <v>43555</v>
      </c>
      <c r="H3475" s="538">
        <f>'Information Input'!$H$35</f>
        <v>43555</v>
      </c>
      <c r="I3475" s="537" t="str">
        <f>'Information Input'!$J$22</f>
        <v>Quarterly</v>
      </c>
      <c r="J3475" s="538">
        <f>'Information Input'!$H$30</f>
        <v>43555</v>
      </c>
      <c r="K3475" s="537">
        <f>'Information Input'!$J$18</f>
        <v>2019</v>
      </c>
      <c r="L3475" s="579" t="s">
        <v>99</v>
      </c>
      <c r="M3475" s="540" t="s">
        <v>100</v>
      </c>
      <c r="N3475" s="541" t="s">
        <v>96</v>
      </c>
      <c r="O3475" s="542" t="s">
        <v>674</v>
      </c>
      <c r="P3475" s="537">
        <v>57</v>
      </c>
      <c r="Q3475" s="541" t="s">
        <v>199</v>
      </c>
      <c r="R3475" s="542" t="s">
        <v>239</v>
      </c>
      <c r="S3475" s="543">
        <f>'Report 1'!$AA$18</f>
        <v>0</v>
      </c>
      <c r="T3475" s="544">
        <f>'Report 1'!$AA$77</f>
        <v>0</v>
      </c>
      <c r="U3475" s="545">
        <f>'Report 1'!$AA$163</f>
        <v>0</v>
      </c>
    </row>
    <row r="3476" spans="2:21">
      <c r="B3476" s="535" t="s">
        <v>669</v>
      </c>
      <c r="C3476" s="536">
        <v>1</v>
      </c>
      <c r="D3476" s="537" t="str">
        <f>'Information Input'!$M$14</f>
        <v xml:space="preserve">      -      </v>
      </c>
      <c r="E3476" s="537" t="s">
        <v>139</v>
      </c>
      <c r="F3476" s="538">
        <f>'Information Input'!$H$33</f>
        <v>43466</v>
      </c>
      <c r="G3476" s="538">
        <f>'Information Input'!$H$34</f>
        <v>43555</v>
      </c>
      <c r="H3476" s="538">
        <f>'Information Input'!$H$35</f>
        <v>43555</v>
      </c>
      <c r="I3476" s="537" t="str">
        <f>'Information Input'!$J$22</f>
        <v>Quarterly</v>
      </c>
      <c r="J3476" s="538">
        <f>'Information Input'!$H$30</f>
        <v>43555</v>
      </c>
      <c r="K3476" s="537">
        <f>'Information Input'!$J$18</f>
        <v>2019</v>
      </c>
      <c r="L3476" s="579" t="s">
        <v>99</v>
      </c>
      <c r="M3476" s="540" t="s">
        <v>100</v>
      </c>
      <c r="N3476" s="541" t="s">
        <v>96</v>
      </c>
      <c r="O3476" s="542" t="s">
        <v>678</v>
      </c>
      <c r="P3476" s="537">
        <v>58</v>
      </c>
      <c r="Q3476" s="541" t="s">
        <v>201</v>
      </c>
      <c r="R3476" s="542" t="s">
        <v>239</v>
      </c>
      <c r="S3476" s="543">
        <f>'Report 1'!$AA$18</f>
        <v>0</v>
      </c>
      <c r="T3476" s="544">
        <f>'Report 1'!$AA$79</f>
        <v>0</v>
      </c>
      <c r="U3476" s="545">
        <f>'Report 1'!$AA$165</f>
        <v>0</v>
      </c>
    </row>
    <row r="3477" spans="2:21">
      <c r="B3477" s="535" t="s">
        <v>669</v>
      </c>
      <c r="C3477" s="536">
        <v>1</v>
      </c>
      <c r="D3477" s="537" t="str">
        <f>'Information Input'!$M$14</f>
        <v xml:space="preserve">      -      </v>
      </c>
      <c r="E3477" s="537" t="s">
        <v>139</v>
      </c>
      <c r="F3477" s="538">
        <f>'Information Input'!$H$33</f>
        <v>43466</v>
      </c>
      <c r="G3477" s="538">
        <f>'Information Input'!$H$34</f>
        <v>43555</v>
      </c>
      <c r="H3477" s="538">
        <f>'Information Input'!$H$35</f>
        <v>43555</v>
      </c>
      <c r="I3477" s="537" t="str">
        <f>'Information Input'!$J$22</f>
        <v>Quarterly</v>
      </c>
      <c r="J3477" s="538">
        <f>'Information Input'!$H$30</f>
        <v>43555</v>
      </c>
      <c r="K3477" s="537">
        <f>'Information Input'!$J$18</f>
        <v>2019</v>
      </c>
      <c r="L3477" s="579" t="s">
        <v>99</v>
      </c>
      <c r="M3477" s="540" t="s">
        <v>100</v>
      </c>
      <c r="N3477" s="541" t="s">
        <v>96</v>
      </c>
      <c r="O3477" s="542" t="s">
        <v>678</v>
      </c>
      <c r="P3477" s="537">
        <v>59</v>
      </c>
      <c r="Q3477" s="541" t="s">
        <v>202</v>
      </c>
      <c r="R3477" s="542" t="s">
        <v>239</v>
      </c>
      <c r="S3477" s="543">
        <f>'Report 1'!$AA$18</f>
        <v>0</v>
      </c>
      <c r="T3477" s="544">
        <f>'Report 1'!$AA$80</f>
        <v>0</v>
      </c>
      <c r="U3477" s="545">
        <f>'Report 1'!$AA$166</f>
        <v>0</v>
      </c>
    </row>
    <row r="3478" spans="2:21">
      <c r="B3478" s="535" t="s">
        <v>669</v>
      </c>
      <c r="C3478" s="536">
        <v>1</v>
      </c>
      <c r="D3478" s="537" t="str">
        <f>'Information Input'!$M$14</f>
        <v xml:space="preserve">      -      </v>
      </c>
      <c r="E3478" s="537" t="s">
        <v>139</v>
      </c>
      <c r="F3478" s="538">
        <f>'Information Input'!$H$33</f>
        <v>43466</v>
      </c>
      <c r="G3478" s="538">
        <f>'Information Input'!$H$34</f>
        <v>43555</v>
      </c>
      <c r="H3478" s="538">
        <f>'Information Input'!$H$35</f>
        <v>43555</v>
      </c>
      <c r="I3478" s="537" t="str">
        <f>'Information Input'!$J$22</f>
        <v>Quarterly</v>
      </c>
      <c r="J3478" s="538">
        <f>'Information Input'!$H$30</f>
        <v>43555</v>
      </c>
      <c r="K3478" s="537">
        <f>'Information Input'!$J$18</f>
        <v>2019</v>
      </c>
      <c r="L3478" s="579" t="s">
        <v>99</v>
      </c>
      <c r="M3478" s="540" t="s">
        <v>100</v>
      </c>
      <c r="N3478" s="541" t="s">
        <v>96</v>
      </c>
      <c r="O3478" s="542" t="s">
        <v>678</v>
      </c>
      <c r="P3478" s="537">
        <v>60</v>
      </c>
      <c r="Q3478" s="541" t="s">
        <v>203</v>
      </c>
      <c r="R3478" s="541" t="s">
        <v>239</v>
      </c>
      <c r="S3478" s="543">
        <f>'Report 1'!$AA$18</f>
        <v>0</v>
      </c>
      <c r="T3478" s="544">
        <f>'Report 1'!$AA$81</f>
        <v>0</v>
      </c>
      <c r="U3478" s="545">
        <f>'Report 1'!$AA$167</f>
        <v>0</v>
      </c>
    </row>
    <row r="3479" spans="2:21">
      <c r="B3479" s="535" t="s">
        <v>669</v>
      </c>
      <c r="C3479" s="536">
        <v>1</v>
      </c>
      <c r="D3479" s="537" t="str">
        <f>'Information Input'!$M$14</f>
        <v xml:space="preserve">      -      </v>
      </c>
      <c r="E3479" s="537" t="s">
        <v>139</v>
      </c>
      <c r="F3479" s="538">
        <f>'Information Input'!$H$33</f>
        <v>43466</v>
      </c>
      <c r="G3479" s="538">
        <f>'Information Input'!$H$34</f>
        <v>43555</v>
      </c>
      <c r="H3479" s="538">
        <f>'Information Input'!$H$35</f>
        <v>43555</v>
      </c>
      <c r="I3479" s="537" t="str">
        <f>'Information Input'!$J$22</f>
        <v>Quarterly</v>
      </c>
      <c r="J3479" s="538">
        <f>'Information Input'!$H$30</f>
        <v>43555</v>
      </c>
      <c r="K3479" s="537">
        <f>'Information Input'!$J$18</f>
        <v>2019</v>
      </c>
      <c r="L3479" s="579" t="s">
        <v>99</v>
      </c>
      <c r="M3479" s="540" t="s">
        <v>100</v>
      </c>
      <c r="N3479" s="541" t="s">
        <v>96</v>
      </c>
      <c r="O3479" s="542" t="s">
        <v>678</v>
      </c>
      <c r="P3479" s="537">
        <v>61</v>
      </c>
      <c r="Q3479" s="541" t="s">
        <v>204</v>
      </c>
      <c r="R3479" s="541" t="s">
        <v>239</v>
      </c>
      <c r="S3479" s="543">
        <f>'Report 1'!$AA$18</f>
        <v>0</v>
      </c>
      <c r="T3479" s="544">
        <f>'Report 1'!$AA$82</f>
        <v>0</v>
      </c>
      <c r="U3479" s="545">
        <f>'Report 1'!$AA$168</f>
        <v>0</v>
      </c>
    </row>
    <row r="3480" spans="2:21">
      <c r="B3480" s="535" t="s">
        <v>669</v>
      </c>
      <c r="C3480" s="536">
        <v>1</v>
      </c>
      <c r="D3480" s="537" t="str">
        <f>'Information Input'!$M$14</f>
        <v xml:space="preserve">      -      </v>
      </c>
      <c r="E3480" s="537" t="s">
        <v>139</v>
      </c>
      <c r="F3480" s="538">
        <f>'Information Input'!$H$33</f>
        <v>43466</v>
      </c>
      <c r="G3480" s="538">
        <f>'Information Input'!$H$34</f>
        <v>43555</v>
      </c>
      <c r="H3480" s="538">
        <f>'Information Input'!$H$35</f>
        <v>43555</v>
      </c>
      <c r="I3480" s="537" t="str">
        <f>'Information Input'!$J$22</f>
        <v>Quarterly</v>
      </c>
      <c r="J3480" s="538">
        <f>'Information Input'!$H$30</f>
        <v>43555</v>
      </c>
      <c r="K3480" s="537">
        <f>'Information Input'!$J$18</f>
        <v>2019</v>
      </c>
      <c r="L3480" s="579" t="s">
        <v>99</v>
      </c>
      <c r="M3480" s="540" t="s">
        <v>100</v>
      </c>
      <c r="N3480" s="541" t="s">
        <v>96</v>
      </c>
      <c r="O3480" s="542" t="s">
        <v>678</v>
      </c>
      <c r="P3480" s="537">
        <v>62</v>
      </c>
      <c r="Q3480" s="541" t="s">
        <v>204</v>
      </c>
      <c r="R3480" s="541" t="s">
        <v>239</v>
      </c>
      <c r="S3480" s="543">
        <f>'Report 1'!$AA$18</f>
        <v>0</v>
      </c>
      <c r="T3480" s="544">
        <f>'Report 1'!$AA$83</f>
        <v>0</v>
      </c>
      <c r="U3480" s="545">
        <f>'Report 1'!$AA$169</f>
        <v>0</v>
      </c>
    </row>
    <row r="3481" spans="2:21">
      <c r="B3481" s="535" t="s">
        <v>669</v>
      </c>
      <c r="C3481" s="536">
        <v>1</v>
      </c>
      <c r="D3481" s="537" t="str">
        <f>'Information Input'!$M$14</f>
        <v xml:space="preserve">      -      </v>
      </c>
      <c r="E3481" s="537" t="s">
        <v>139</v>
      </c>
      <c r="F3481" s="538">
        <f>'Information Input'!$H$33</f>
        <v>43466</v>
      </c>
      <c r="G3481" s="538">
        <f>'Information Input'!$H$34</f>
        <v>43555</v>
      </c>
      <c r="H3481" s="538">
        <f>'Information Input'!$H$35</f>
        <v>43555</v>
      </c>
      <c r="I3481" s="537" t="str">
        <f>'Information Input'!$J$22</f>
        <v>Quarterly</v>
      </c>
      <c r="J3481" s="538">
        <f>'Information Input'!$H$30</f>
        <v>43555</v>
      </c>
      <c r="K3481" s="537">
        <f>'Information Input'!$J$18</f>
        <v>2019</v>
      </c>
      <c r="L3481" s="579" t="s">
        <v>99</v>
      </c>
      <c r="M3481" s="540" t="s">
        <v>100</v>
      </c>
      <c r="N3481" s="541" t="s">
        <v>96</v>
      </c>
      <c r="O3481" s="542" t="s">
        <v>674</v>
      </c>
      <c r="P3481" s="537">
        <v>63</v>
      </c>
      <c r="Q3481" s="541" t="s">
        <v>205</v>
      </c>
      <c r="R3481" s="541" t="s">
        <v>239</v>
      </c>
      <c r="S3481" s="543">
        <f>'Report 1'!$AA$18</f>
        <v>0</v>
      </c>
      <c r="T3481" s="544">
        <f>'Report 1'!$AA$84</f>
        <v>0</v>
      </c>
      <c r="U3481" s="545">
        <f>'Report 1'!$AA$170</f>
        <v>0</v>
      </c>
    </row>
    <row r="3482" spans="2:21">
      <c r="B3482" s="535" t="s">
        <v>669</v>
      </c>
      <c r="C3482" s="536">
        <v>1</v>
      </c>
      <c r="D3482" s="537" t="str">
        <f>'Information Input'!$M$14</f>
        <v xml:space="preserve">      -      </v>
      </c>
      <c r="E3482" s="537" t="s">
        <v>139</v>
      </c>
      <c r="F3482" s="538">
        <f>'Information Input'!$H$33</f>
        <v>43466</v>
      </c>
      <c r="G3482" s="538">
        <f>'Information Input'!$H$34</f>
        <v>43555</v>
      </c>
      <c r="H3482" s="538">
        <f>'Information Input'!$H$35</f>
        <v>43555</v>
      </c>
      <c r="I3482" s="537" t="str">
        <f>'Information Input'!$J$22</f>
        <v>Quarterly</v>
      </c>
      <c r="J3482" s="538">
        <f>'Information Input'!$H$30</f>
        <v>43555</v>
      </c>
      <c r="K3482" s="537">
        <f>'Information Input'!$J$18</f>
        <v>2019</v>
      </c>
      <c r="L3482" s="579" t="s">
        <v>99</v>
      </c>
      <c r="M3482" s="540" t="s">
        <v>100</v>
      </c>
      <c r="N3482" s="541" t="s">
        <v>96</v>
      </c>
      <c r="O3482" s="542" t="s">
        <v>674</v>
      </c>
      <c r="P3482" s="537">
        <v>64</v>
      </c>
      <c r="Q3482" s="541" t="s">
        <v>206</v>
      </c>
      <c r="R3482" s="541" t="s">
        <v>239</v>
      </c>
      <c r="S3482" s="543">
        <f>'Report 1'!$AA$18</f>
        <v>0</v>
      </c>
      <c r="T3482" s="544">
        <f>'Report 1'!$AA$85</f>
        <v>0</v>
      </c>
      <c r="U3482" s="545">
        <f>'Report 1'!$AA$171</f>
        <v>0</v>
      </c>
    </row>
    <row r="3483" spans="2:21">
      <c r="B3483" s="535" t="s">
        <v>669</v>
      </c>
      <c r="C3483" s="536">
        <v>1</v>
      </c>
      <c r="D3483" s="537" t="str">
        <f>'Information Input'!$M$14</f>
        <v xml:space="preserve">      -      </v>
      </c>
      <c r="E3483" s="537" t="s">
        <v>139</v>
      </c>
      <c r="F3483" s="538">
        <f>'Information Input'!$H$33</f>
        <v>43466</v>
      </c>
      <c r="G3483" s="538">
        <f>'Information Input'!$H$34</f>
        <v>43555</v>
      </c>
      <c r="H3483" s="538">
        <f>'Information Input'!$H$35</f>
        <v>43555</v>
      </c>
      <c r="I3483" s="537" t="str">
        <f>'Information Input'!$J$22</f>
        <v>Quarterly</v>
      </c>
      <c r="J3483" s="538">
        <f>'Information Input'!$H$30</f>
        <v>43555</v>
      </c>
      <c r="K3483" s="537">
        <f>'Information Input'!$J$18</f>
        <v>2019</v>
      </c>
      <c r="L3483" s="579" t="s">
        <v>99</v>
      </c>
      <c r="M3483" s="540" t="s">
        <v>100</v>
      </c>
      <c r="N3483" s="541" t="s">
        <v>96</v>
      </c>
      <c r="O3483" s="542" t="s">
        <v>674</v>
      </c>
      <c r="P3483" s="537">
        <v>65</v>
      </c>
      <c r="Q3483" s="541" t="s">
        <v>207</v>
      </c>
      <c r="R3483" s="541" t="s">
        <v>239</v>
      </c>
      <c r="S3483" s="543">
        <f>'Report 1'!$AA$18</f>
        <v>0</v>
      </c>
      <c r="T3483" s="544">
        <f>'Report 1'!$AA$86</f>
        <v>0</v>
      </c>
      <c r="U3483" s="545">
        <f>'Report 1'!$AA$172</f>
        <v>0</v>
      </c>
    </row>
    <row r="3484" spans="2:21">
      <c r="B3484" s="535" t="s">
        <v>669</v>
      </c>
      <c r="C3484" s="536">
        <v>1</v>
      </c>
      <c r="D3484" s="537" t="str">
        <f>'Information Input'!$M$14</f>
        <v xml:space="preserve">      -      </v>
      </c>
      <c r="E3484" s="537" t="s">
        <v>139</v>
      </c>
      <c r="F3484" s="538">
        <f>'Information Input'!$H$33</f>
        <v>43466</v>
      </c>
      <c r="G3484" s="538">
        <f>'Information Input'!$H$34</f>
        <v>43555</v>
      </c>
      <c r="H3484" s="538">
        <f>'Information Input'!$H$35</f>
        <v>43555</v>
      </c>
      <c r="I3484" s="537" t="str">
        <f>'Information Input'!$J$22</f>
        <v>Quarterly</v>
      </c>
      <c r="J3484" s="538">
        <f>'Information Input'!$H$30</f>
        <v>43555</v>
      </c>
      <c r="K3484" s="537">
        <f>'Information Input'!$J$18</f>
        <v>2019</v>
      </c>
      <c r="L3484" s="579" t="s">
        <v>99</v>
      </c>
      <c r="M3484" s="540" t="s">
        <v>100</v>
      </c>
      <c r="N3484" s="541" t="s">
        <v>96</v>
      </c>
      <c r="O3484" s="542" t="s">
        <v>679</v>
      </c>
      <c r="P3484" s="537">
        <v>66</v>
      </c>
      <c r="Q3484" s="541" t="s">
        <v>208</v>
      </c>
      <c r="R3484" s="541" t="s">
        <v>239</v>
      </c>
      <c r="S3484" s="543">
        <f>'Report 1'!$AA$18</f>
        <v>0</v>
      </c>
      <c r="T3484" s="544">
        <f>'Report 1'!$AA$87</f>
        <v>0</v>
      </c>
      <c r="U3484" s="545">
        <f>'Report 1'!$AA$173</f>
        <v>0</v>
      </c>
    </row>
    <row r="3485" spans="2:21">
      <c r="B3485" s="535" t="s">
        <v>669</v>
      </c>
      <c r="C3485" s="536">
        <v>1</v>
      </c>
      <c r="D3485" s="537" t="str">
        <f>'Information Input'!$M$14</f>
        <v xml:space="preserve">      -      </v>
      </c>
      <c r="E3485" s="537" t="s">
        <v>139</v>
      </c>
      <c r="F3485" s="538">
        <f>'Information Input'!$H$33</f>
        <v>43466</v>
      </c>
      <c r="G3485" s="538">
        <f>'Information Input'!$H$34</f>
        <v>43555</v>
      </c>
      <c r="H3485" s="538">
        <f>'Information Input'!$H$35</f>
        <v>43555</v>
      </c>
      <c r="I3485" s="537" t="str">
        <f>'Information Input'!$J$22</f>
        <v>Quarterly</v>
      </c>
      <c r="J3485" s="538">
        <f>'Information Input'!$H$30</f>
        <v>43555</v>
      </c>
      <c r="K3485" s="537">
        <f>'Information Input'!$J$18</f>
        <v>2019</v>
      </c>
      <c r="L3485" s="579" t="s">
        <v>99</v>
      </c>
      <c r="M3485" s="540" t="s">
        <v>100</v>
      </c>
      <c r="N3485" s="541" t="s">
        <v>96</v>
      </c>
      <c r="O3485" s="542" t="s">
        <v>679</v>
      </c>
      <c r="P3485" s="537">
        <v>67</v>
      </c>
      <c r="Q3485" s="541" t="s">
        <v>209</v>
      </c>
      <c r="R3485" s="541" t="s">
        <v>239</v>
      </c>
      <c r="S3485" s="543">
        <f>'Report 1'!$AA$18</f>
        <v>0</v>
      </c>
      <c r="T3485" s="544">
        <f>'Report 1'!$AA$88</f>
        <v>0</v>
      </c>
      <c r="U3485" s="545">
        <f>'Report 1'!$AA$174</f>
        <v>0</v>
      </c>
    </row>
    <row r="3486" spans="2:21">
      <c r="B3486" s="535" t="s">
        <v>669</v>
      </c>
      <c r="C3486" s="536">
        <v>1</v>
      </c>
      <c r="D3486" s="537" t="str">
        <f>'Information Input'!$M$14</f>
        <v xml:space="preserve">      -      </v>
      </c>
      <c r="E3486" s="537" t="s">
        <v>139</v>
      </c>
      <c r="F3486" s="538">
        <f>'Information Input'!$H$33</f>
        <v>43466</v>
      </c>
      <c r="G3486" s="538">
        <f>'Information Input'!$H$34</f>
        <v>43555</v>
      </c>
      <c r="H3486" s="538">
        <f>'Information Input'!$H$35</f>
        <v>43555</v>
      </c>
      <c r="I3486" s="537" t="str">
        <f>'Information Input'!$J$22</f>
        <v>Quarterly</v>
      </c>
      <c r="J3486" s="538">
        <f>'Information Input'!$H$30</f>
        <v>43555</v>
      </c>
      <c r="K3486" s="537">
        <f>'Information Input'!$J$18</f>
        <v>2019</v>
      </c>
      <c r="L3486" s="579" t="s">
        <v>99</v>
      </c>
      <c r="M3486" s="540" t="s">
        <v>100</v>
      </c>
      <c r="N3486" s="541" t="s">
        <v>96</v>
      </c>
      <c r="O3486" s="542" t="s">
        <v>679</v>
      </c>
      <c r="P3486" s="537">
        <v>68</v>
      </c>
      <c r="Q3486" s="541" t="s">
        <v>210</v>
      </c>
      <c r="R3486" s="541" t="s">
        <v>239</v>
      </c>
      <c r="S3486" s="543">
        <f>'Report 1'!$AA$18</f>
        <v>0</v>
      </c>
      <c r="T3486" s="544">
        <f>'Report 1'!$AA$89</f>
        <v>0</v>
      </c>
      <c r="U3486" s="545">
        <f>'Report 1'!$AA$175</f>
        <v>0</v>
      </c>
    </row>
    <row r="3487" spans="2:21">
      <c r="B3487" s="535" t="s">
        <v>669</v>
      </c>
      <c r="C3487" s="536">
        <v>1</v>
      </c>
      <c r="D3487" s="537" t="str">
        <f>'Information Input'!$M$14</f>
        <v xml:space="preserve">      -      </v>
      </c>
      <c r="E3487" s="537" t="s">
        <v>139</v>
      </c>
      <c r="F3487" s="538">
        <f>'Information Input'!$H$33</f>
        <v>43466</v>
      </c>
      <c r="G3487" s="538">
        <f>'Information Input'!$H$34</f>
        <v>43555</v>
      </c>
      <c r="H3487" s="538">
        <f>'Information Input'!$H$35</f>
        <v>43555</v>
      </c>
      <c r="I3487" s="537" t="str">
        <f>'Information Input'!$J$22</f>
        <v>Quarterly</v>
      </c>
      <c r="J3487" s="538">
        <f>'Information Input'!$H$30</f>
        <v>43555</v>
      </c>
      <c r="K3487" s="537">
        <f>'Information Input'!$J$18</f>
        <v>2019</v>
      </c>
      <c r="L3487" s="579" t="s">
        <v>99</v>
      </c>
      <c r="M3487" s="540" t="s">
        <v>100</v>
      </c>
      <c r="N3487" s="541" t="s">
        <v>96</v>
      </c>
      <c r="O3487" s="542" t="s">
        <v>679</v>
      </c>
      <c r="P3487" s="537">
        <v>69</v>
      </c>
      <c r="Q3487" s="541" t="s">
        <v>211</v>
      </c>
      <c r="R3487" s="541" t="s">
        <v>239</v>
      </c>
      <c r="S3487" s="543">
        <f>'Report 1'!$AA$18</f>
        <v>0</v>
      </c>
      <c r="T3487" s="544">
        <f>'Report 1'!$AA$90</f>
        <v>0</v>
      </c>
      <c r="U3487" s="545">
        <f>'Report 1'!$AA$176</f>
        <v>0</v>
      </c>
    </row>
    <row r="3488" spans="2:21">
      <c r="B3488" s="535" t="s">
        <v>669</v>
      </c>
      <c r="C3488" s="536">
        <v>1</v>
      </c>
      <c r="D3488" s="537" t="str">
        <f>'Information Input'!$M$14</f>
        <v xml:space="preserve">      -      </v>
      </c>
      <c r="E3488" s="537" t="s">
        <v>139</v>
      </c>
      <c r="F3488" s="538">
        <f>'Information Input'!$H$33</f>
        <v>43466</v>
      </c>
      <c r="G3488" s="538">
        <f>'Information Input'!$H$34</f>
        <v>43555</v>
      </c>
      <c r="H3488" s="538">
        <f>'Information Input'!$H$35</f>
        <v>43555</v>
      </c>
      <c r="I3488" s="537" t="str">
        <f>'Information Input'!$J$22</f>
        <v>Quarterly</v>
      </c>
      <c r="J3488" s="538">
        <f>'Information Input'!$H$30</f>
        <v>43555</v>
      </c>
      <c r="K3488" s="537">
        <f>'Information Input'!$J$18</f>
        <v>2019</v>
      </c>
      <c r="L3488" s="579" t="s">
        <v>99</v>
      </c>
      <c r="M3488" s="540" t="s">
        <v>100</v>
      </c>
      <c r="N3488" s="541" t="s">
        <v>96</v>
      </c>
      <c r="O3488" s="542" t="s">
        <v>680</v>
      </c>
      <c r="P3488" s="537">
        <v>70</v>
      </c>
      <c r="Q3488" s="541" t="s">
        <v>212</v>
      </c>
      <c r="R3488" s="541" t="s">
        <v>239</v>
      </c>
      <c r="S3488" s="543">
        <f>'Report 1'!$AA$18</f>
        <v>0</v>
      </c>
      <c r="T3488" s="544">
        <f>'Report 1'!$AA$91</f>
        <v>0</v>
      </c>
      <c r="U3488" s="545">
        <f>'Report 1'!$AA$177</f>
        <v>0</v>
      </c>
    </row>
    <row r="3489" spans="2:21">
      <c r="B3489" s="535" t="s">
        <v>669</v>
      </c>
      <c r="C3489" s="536">
        <v>1</v>
      </c>
      <c r="D3489" s="537" t="str">
        <f>'Information Input'!$M$14</f>
        <v xml:space="preserve">      -      </v>
      </c>
      <c r="E3489" s="537" t="s">
        <v>139</v>
      </c>
      <c r="F3489" s="538">
        <f>'Information Input'!$H$33</f>
        <v>43466</v>
      </c>
      <c r="G3489" s="538">
        <f>'Information Input'!$H$34</f>
        <v>43555</v>
      </c>
      <c r="H3489" s="538">
        <f>'Information Input'!$H$35</f>
        <v>43555</v>
      </c>
      <c r="I3489" s="537" t="str">
        <f>'Information Input'!$J$22</f>
        <v>Quarterly</v>
      </c>
      <c r="J3489" s="538">
        <f>'Information Input'!$H$30</f>
        <v>43555</v>
      </c>
      <c r="K3489" s="537">
        <f>'Information Input'!$J$18</f>
        <v>2019</v>
      </c>
      <c r="L3489" s="579" t="s">
        <v>99</v>
      </c>
      <c r="M3489" s="540" t="s">
        <v>100</v>
      </c>
      <c r="N3489" s="541" t="s">
        <v>96</v>
      </c>
      <c r="O3489" s="542" t="s">
        <v>680</v>
      </c>
      <c r="P3489" s="537">
        <v>71</v>
      </c>
      <c r="Q3489" s="541" t="s">
        <v>213</v>
      </c>
      <c r="R3489" s="541" t="s">
        <v>239</v>
      </c>
      <c r="S3489" s="543">
        <f>'Report 1'!$AA$18</f>
        <v>0</v>
      </c>
      <c r="T3489" s="544">
        <f>'Report 1'!$AA$92</f>
        <v>0</v>
      </c>
      <c r="U3489" s="545">
        <f>'Report 1'!$AA$178</f>
        <v>0</v>
      </c>
    </row>
    <row r="3490" spans="2:21">
      <c r="B3490" s="573" t="s">
        <v>669</v>
      </c>
      <c r="C3490" s="574">
        <v>1</v>
      </c>
      <c r="D3490" s="562" t="str">
        <f>'Information Input'!$M$14</f>
        <v xml:space="preserve">      -      </v>
      </c>
      <c r="E3490" s="562" t="s">
        <v>139</v>
      </c>
      <c r="F3490" s="559">
        <f>'Information Input'!$H$33</f>
        <v>43466</v>
      </c>
      <c r="G3490" s="559">
        <f>'Information Input'!$H$34</f>
        <v>43555</v>
      </c>
      <c r="H3490" s="559">
        <f>'Information Input'!$H$35</f>
        <v>43555</v>
      </c>
      <c r="I3490" s="562" t="str">
        <f>'Information Input'!$J$22</f>
        <v>Quarterly</v>
      </c>
      <c r="J3490" s="559">
        <f>'Information Input'!$H$30</f>
        <v>43555</v>
      </c>
      <c r="K3490" s="562">
        <f>'Information Input'!$J$18</f>
        <v>2019</v>
      </c>
      <c r="L3490" s="580" t="s">
        <v>99</v>
      </c>
      <c r="M3490" s="564" t="s">
        <v>100</v>
      </c>
      <c r="N3490" s="561" t="s">
        <v>96</v>
      </c>
      <c r="O3490" s="575" t="s">
        <v>674</v>
      </c>
      <c r="P3490" s="537">
        <v>72</v>
      </c>
      <c r="Q3490" s="541" t="s">
        <v>214</v>
      </c>
      <c r="R3490" s="561" t="s">
        <v>239</v>
      </c>
      <c r="S3490" s="560">
        <f>'Report 1'!$AA$18</f>
        <v>0</v>
      </c>
      <c r="T3490" s="568">
        <f>'Report 1'!$AA$93</f>
        <v>0</v>
      </c>
      <c r="U3490" s="571">
        <f>'Report 1'!$AA$179</f>
        <v>0</v>
      </c>
    </row>
    <row r="3491" spans="2:21">
      <c r="B3491" s="515" t="s">
        <v>669</v>
      </c>
      <c r="C3491" s="516">
        <v>1</v>
      </c>
      <c r="D3491" s="517" t="str">
        <f>'Information Input'!$M$14</f>
        <v xml:space="preserve">      -      </v>
      </c>
      <c r="E3491" s="517" t="s">
        <v>139</v>
      </c>
      <c r="F3491" s="518">
        <f>'Information Input'!$H$33</f>
        <v>43466</v>
      </c>
      <c r="G3491" s="518">
        <f>'Information Input'!$H$34</f>
        <v>43555</v>
      </c>
      <c r="H3491" s="519">
        <f>'Information Input'!$H$35</f>
        <v>43555</v>
      </c>
      <c r="I3491" s="517" t="str">
        <f>'Information Input'!$J$22</f>
        <v>Quarterly</v>
      </c>
      <c r="J3491" s="519">
        <f>'Information Input'!$H$30</f>
        <v>43555</v>
      </c>
      <c r="K3491" s="517">
        <f>'Information Input'!$J$18</f>
        <v>2019</v>
      </c>
      <c r="L3491" s="578" t="s">
        <v>101</v>
      </c>
      <c r="M3491" s="521" t="s">
        <v>102</v>
      </c>
      <c r="N3491" s="522" t="s">
        <v>103</v>
      </c>
      <c r="O3491" s="523" t="s">
        <v>670</v>
      </c>
      <c r="P3491" s="517">
        <v>2</v>
      </c>
      <c r="Q3491" s="522" t="s">
        <v>142</v>
      </c>
      <c r="R3491" s="522" t="s">
        <v>239</v>
      </c>
      <c r="S3491" s="524">
        <f>'Report 1'!$AF$18</f>
        <v>0</v>
      </c>
      <c r="T3491" s="525">
        <f>'Report 1'!$AF$20</f>
        <v>0</v>
      </c>
      <c r="U3491" s="526">
        <f>'Report 1'!$AF$106</f>
        <v>0</v>
      </c>
    </row>
    <row r="3492" spans="2:21">
      <c r="B3492" s="535" t="s">
        <v>669</v>
      </c>
      <c r="C3492" s="536">
        <v>1</v>
      </c>
      <c r="D3492" s="537" t="str">
        <f>'Information Input'!$M$14</f>
        <v xml:space="preserve">      -      </v>
      </c>
      <c r="E3492" s="537" t="s">
        <v>139</v>
      </c>
      <c r="F3492" s="538">
        <f>'Information Input'!$H$33</f>
        <v>43466</v>
      </c>
      <c r="G3492" s="538">
        <f>'Information Input'!$H$34</f>
        <v>43555</v>
      </c>
      <c r="H3492" s="538">
        <f>'Information Input'!$H$35</f>
        <v>43555</v>
      </c>
      <c r="I3492" s="537" t="str">
        <f>'Information Input'!$J$22</f>
        <v>Quarterly</v>
      </c>
      <c r="J3492" s="538">
        <f>'Information Input'!$H$30</f>
        <v>43555</v>
      </c>
      <c r="K3492" s="537">
        <f>'Information Input'!$J$18</f>
        <v>2019</v>
      </c>
      <c r="L3492" s="579" t="s">
        <v>101</v>
      </c>
      <c r="M3492" s="540" t="s">
        <v>102</v>
      </c>
      <c r="N3492" s="541" t="s">
        <v>103</v>
      </c>
      <c r="O3492" s="542" t="s">
        <v>670</v>
      </c>
      <c r="P3492" s="537">
        <v>3</v>
      </c>
      <c r="Q3492" s="541" t="s">
        <v>143</v>
      </c>
      <c r="R3492" s="541" t="s">
        <v>239</v>
      </c>
      <c r="S3492" s="543">
        <f>'Report 1'!$AF$18</f>
        <v>0</v>
      </c>
      <c r="T3492" s="544">
        <f>'Report 1'!$AF$21</f>
        <v>0</v>
      </c>
      <c r="U3492" s="545">
        <f>'Report 1'!$AF$107</f>
        <v>0</v>
      </c>
    </row>
    <row r="3493" spans="2:21">
      <c r="B3493" s="535" t="s">
        <v>669</v>
      </c>
      <c r="C3493" s="536">
        <v>1</v>
      </c>
      <c r="D3493" s="537" t="str">
        <f>'Information Input'!$M$14</f>
        <v xml:space="preserve">      -      </v>
      </c>
      <c r="E3493" s="537" t="s">
        <v>139</v>
      </c>
      <c r="F3493" s="538">
        <f>'Information Input'!$H$33</f>
        <v>43466</v>
      </c>
      <c r="G3493" s="538">
        <f>'Information Input'!$H$34</f>
        <v>43555</v>
      </c>
      <c r="H3493" s="538">
        <f>'Information Input'!$H$35</f>
        <v>43555</v>
      </c>
      <c r="I3493" s="537" t="str">
        <f>'Information Input'!$J$22</f>
        <v>Quarterly</v>
      </c>
      <c r="J3493" s="538">
        <f>'Information Input'!$H$30</f>
        <v>43555</v>
      </c>
      <c r="K3493" s="537">
        <f>'Information Input'!$J$18</f>
        <v>2019</v>
      </c>
      <c r="L3493" s="579" t="s">
        <v>101</v>
      </c>
      <c r="M3493" s="540" t="s">
        <v>102</v>
      </c>
      <c r="N3493" s="541" t="s">
        <v>103</v>
      </c>
      <c r="O3493" s="542" t="s">
        <v>670</v>
      </c>
      <c r="P3493" s="537">
        <v>4</v>
      </c>
      <c r="Q3493" s="541" t="s">
        <v>144</v>
      </c>
      <c r="R3493" s="541" t="s">
        <v>239</v>
      </c>
      <c r="S3493" s="543">
        <f>'Report 1'!$AF$18</f>
        <v>0</v>
      </c>
      <c r="T3493" s="544">
        <f>'Report 1'!$AF$22</f>
        <v>0</v>
      </c>
      <c r="U3493" s="545">
        <f>'Report 1'!$AF$108</f>
        <v>0</v>
      </c>
    </row>
    <row r="3494" spans="2:21">
      <c r="B3494" s="535" t="s">
        <v>669</v>
      </c>
      <c r="C3494" s="536">
        <v>1</v>
      </c>
      <c r="D3494" s="537" t="str">
        <f>'Information Input'!$M$14</f>
        <v xml:space="preserve">      -      </v>
      </c>
      <c r="E3494" s="537" t="s">
        <v>139</v>
      </c>
      <c r="F3494" s="538">
        <f>'Information Input'!$H$33</f>
        <v>43466</v>
      </c>
      <c r="G3494" s="538">
        <f>'Information Input'!$H$34</f>
        <v>43555</v>
      </c>
      <c r="H3494" s="538">
        <f>'Information Input'!$H$35</f>
        <v>43555</v>
      </c>
      <c r="I3494" s="537" t="str">
        <f>'Information Input'!$J$22</f>
        <v>Quarterly</v>
      </c>
      <c r="J3494" s="538">
        <f>'Information Input'!$H$30</f>
        <v>43555</v>
      </c>
      <c r="K3494" s="537">
        <f>'Information Input'!$J$18</f>
        <v>2019</v>
      </c>
      <c r="L3494" s="579" t="s">
        <v>101</v>
      </c>
      <c r="M3494" s="540" t="s">
        <v>102</v>
      </c>
      <c r="N3494" s="541" t="s">
        <v>103</v>
      </c>
      <c r="O3494" s="542" t="s">
        <v>670</v>
      </c>
      <c r="P3494" s="537">
        <v>5</v>
      </c>
      <c r="Q3494" s="541" t="s">
        <v>145</v>
      </c>
      <c r="R3494" s="541" t="s">
        <v>239</v>
      </c>
      <c r="S3494" s="543">
        <f>'Report 1'!$AF$18</f>
        <v>0</v>
      </c>
      <c r="T3494" s="544">
        <f>'Report 1'!$AF$23</f>
        <v>0</v>
      </c>
      <c r="U3494" s="545">
        <f>'Report 1'!$AF$109</f>
        <v>0</v>
      </c>
    </row>
    <row r="3495" spans="2:21">
      <c r="B3495" s="535" t="s">
        <v>669</v>
      </c>
      <c r="C3495" s="536">
        <v>1</v>
      </c>
      <c r="D3495" s="537" t="str">
        <f>'Information Input'!$M$14</f>
        <v xml:space="preserve">      -      </v>
      </c>
      <c r="E3495" s="537" t="s">
        <v>139</v>
      </c>
      <c r="F3495" s="538">
        <f>'Information Input'!$H$33</f>
        <v>43466</v>
      </c>
      <c r="G3495" s="538">
        <f>'Information Input'!$H$34</f>
        <v>43555</v>
      </c>
      <c r="H3495" s="538">
        <f>'Information Input'!$H$35</f>
        <v>43555</v>
      </c>
      <c r="I3495" s="537" t="str">
        <f>'Information Input'!$J$22</f>
        <v>Quarterly</v>
      </c>
      <c r="J3495" s="538">
        <f>'Information Input'!$H$30</f>
        <v>43555</v>
      </c>
      <c r="K3495" s="537">
        <f>'Information Input'!$J$18</f>
        <v>2019</v>
      </c>
      <c r="L3495" s="579" t="s">
        <v>101</v>
      </c>
      <c r="M3495" s="540" t="s">
        <v>102</v>
      </c>
      <c r="N3495" s="541" t="s">
        <v>103</v>
      </c>
      <c r="O3495" s="542" t="s">
        <v>670</v>
      </c>
      <c r="P3495" s="537">
        <v>6</v>
      </c>
      <c r="Q3495" s="541" t="s">
        <v>146</v>
      </c>
      <c r="R3495" s="541" t="s">
        <v>239</v>
      </c>
      <c r="S3495" s="543">
        <f>'Report 1'!$AF$18</f>
        <v>0</v>
      </c>
      <c r="T3495" s="544">
        <f>'Report 1'!$AF$24</f>
        <v>0</v>
      </c>
      <c r="U3495" s="545">
        <f>'Report 1'!$AF$110</f>
        <v>0</v>
      </c>
    </row>
    <row r="3496" spans="2:21">
      <c r="B3496" s="535" t="s">
        <v>669</v>
      </c>
      <c r="C3496" s="536">
        <v>1</v>
      </c>
      <c r="D3496" s="537" t="str">
        <f>'Information Input'!$M$14</f>
        <v xml:space="preserve">      -      </v>
      </c>
      <c r="E3496" s="537" t="s">
        <v>139</v>
      </c>
      <c r="F3496" s="538">
        <f>'Information Input'!$H$33</f>
        <v>43466</v>
      </c>
      <c r="G3496" s="538">
        <f>'Information Input'!$H$34</f>
        <v>43555</v>
      </c>
      <c r="H3496" s="538">
        <f>'Information Input'!$H$35</f>
        <v>43555</v>
      </c>
      <c r="I3496" s="537" t="str">
        <f>'Information Input'!$J$22</f>
        <v>Quarterly</v>
      </c>
      <c r="J3496" s="538">
        <f>'Information Input'!$H$30</f>
        <v>43555</v>
      </c>
      <c r="K3496" s="537">
        <f>'Information Input'!$J$18</f>
        <v>2019</v>
      </c>
      <c r="L3496" s="579" t="s">
        <v>101</v>
      </c>
      <c r="M3496" s="540" t="s">
        <v>102</v>
      </c>
      <c r="N3496" s="541" t="s">
        <v>103</v>
      </c>
      <c r="O3496" s="542" t="s">
        <v>674</v>
      </c>
      <c r="P3496" s="537">
        <v>7</v>
      </c>
      <c r="Q3496" s="541" t="s">
        <v>147</v>
      </c>
      <c r="R3496" s="541" t="s">
        <v>239</v>
      </c>
      <c r="S3496" s="543">
        <f>'Report 1'!$AF$18</f>
        <v>0</v>
      </c>
      <c r="T3496" s="544">
        <f>'Report 1'!$AF$25</f>
        <v>0</v>
      </c>
      <c r="U3496" s="545">
        <f>'Report 1'!$AF$111</f>
        <v>0</v>
      </c>
    </row>
    <row r="3497" spans="2:21">
      <c r="B3497" s="535" t="s">
        <v>669</v>
      </c>
      <c r="C3497" s="536">
        <v>1</v>
      </c>
      <c r="D3497" s="537" t="str">
        <f>'Information Input'!$M$14</f>
        <v xml:space="preserve">      -      </v>
      </c>
      <c r="E3497" s="537" t="s">
        <v>139</v>
      </c>
      <c r="F3497" s="538">
        <f>'Information Input'!$H$33</f>
        <v>43466</v>
      </c>
      <c r="G3497" s="538">
        <f>'Information Input'!$H$34</f>
        <v>43555</v>
      </c>
      <c r="H3497" s="538">
        <f>'Information Input'!$H$35</f>
        <v>43555</v>
      </c>
      <c r="I3497" s="537" t="str">
        <f>'Information Input'!$J$22</f>
        <v>Quarterly</v>
      </c>
      <c r="J3497" s="538">
        <f>'Information Input'!$H$30</f>
        <v>43555</v>
      </c>
      <c r="K3497" s="537">
        <f>'Information Input'!$J$18</f>
        <v>2019</v>
      </c>
      <c r="L3497" s="579" t="s">
        <v>101</v>
      </c>
      <c r="M3497" s="540" t="s">
        <v>102</v>
      </c>
      <c r="N3497" s="541" t="s">
        <v>103</v>
      </c>
      <c r="O3497" s="542" t="s">
        <v>670</v>
      </c>
      <c r="P3497" s="537">
        <v>8</v>
      </c>
      <c r="Q3497" s="541" t="s">
        <v>148</v>
      </c>
      <c r="R3497" s="541" t="s">
        <v>239</v>
      </c>
      <c r="S3497" s="543">
        <f>'Report 1'!$AF$18</f>
        <v>0</v>
      </c>
      <c r="T3497" s="544">
        <f>'Report 1'!$AF$26</f>
        <v>0</v>
      </c>
      <c r="U3497" s="545">
        <f>'Report 1'!$AF$112</f>
        <v>0</v>
      </c>
    </row>
    <row r="3498" spans="2:21">
      <c r="B3498" s="535" t="s">
        <v>669</v>
      </c>
      <c r="C3498" s="536">
        <v>1</v>
      </c>
      <c r="D3498" s="537" t="str">
        <f>'Information Input'!$M$14</f>
        <v xml:space="preserve">      -      </v>
      </c>
      <c r="E3498" s="537" t="s">
        <v>139</v>
      </c>
      <c r="F3498" s="538">
        <f>'Information Input'!$H$33</f>
        <v>43466</v>
      </c>
      <c r="G3498" s="538">
        <f>'Information Input'!$H$34</f>
        <v>43555</v>
      </c>
      <c r="H3498" s="538">
        <f>'Information Input'!$H$35</f>
        <v>43555</v>
      </c>
      <c r="I3498" s="537" t="str">
        <f>'Information Input'!$J$22</f>
        <v>Quarterly</v>
      </c>
      <c r="J3498" s="538">
        <f>'Information Input'!$H$30</f>
        <v>43555</v>
      </c>
      <c r="K3498" s="537">
        <f>'Information Input'!$J$18</f>
        <v>2019</v>
      </c>
      <c r="L3498" s="579" t="s">
        <v>101</v>
      </c>
      <c r="M3498" s="540" t="s">
        <v>102</v>
      </c>
      <c r="N3498" s="541" t="s">
        <v>103</v>
      </c>
      <c r="O3498" s="542" t="s">
        <v>670</v>
      </c>
      <c r="P3498" s="537">
        <v>9</v>
      </c>
      <c r="Q3498" s="541" t="s">
        <v>149</v>
      </c>
      <c r="R3498" s="541" t="s">
        <v>239</v>
      </c>
      <c r="S3498" s="543">
        <f>'Report 1'!$AF$18</f>
        <v>0</v>
      </c>
      <c r="T3498" s="544">
        <f>'Report 1'!$AF$27</f>
        <v>0</v>
      </c>
      <c r="U3498" s="545">
        <f>'Report 1'!$AF$113</f>
        <v>0</v>
      </c>
    </row>
    <row r="3499" spans="2:21">
      <c r="B3499" s="535" t="s">
        <v>669</v>
      </c>
      <c r="C3499" s="536">
        <v>1</v>
      </c>
      <c r="D3499" s="537" t="str">
        <f>'Information Input'!$M$14</f>
        <v xml:space="preserve">      -      </v>
      </c>
      <c r="E3499" s="537" t="s">
        <v>139</v>
      </c>
      <c r="F3499" s="538">
        <f>'Information Input'!$H$33</f>
        <v>43466</v>
      </c>
      <c r="G3499" s="538">
        <f>'Information Input'!$H$34</f>
        <v>43555</v>
      </c>
      <c r="H3499" s="538">
        <f>'Information Input'!$H$35</f>
        <v>43555</v>
      </c>
      <c r="I3499" s="537" t="str">
        <f>'Information Input'!$J$22</f>
        <v>Quarterly</v>
      </c>
      <c r="J3499" s="538">
        <f>'Information Input'!$H$30</f>
        <v>43555</v>
      </c>
      <c r="K3499" s="537">
        <f>'Information Input'!$J$18</f>
        <v>2019</v>
      </c>
      <c r="L3499" s="579" t="s">
        <v>101</v>
      </c>
      <c r="M3499" s="540" t="s">
        <v>102</v>
      </c>
      <c r="N3499" s="541" t="s">
        <v>103</v>
      </c>
      <c r="O3499" s="542" t="s">
        <v>674</v>
      </c>
      <c r="P3499" s="537">
        <v>10</v>
      </c>
      <c r="Q3499" s="541" t="s">
        <v>150</v>
      </c>
      <c r="R3499" s="541" t="s">
        <v>239</v>
      </c>
      <c r="S3499" s="543">
        <f>'Report 1'!$AF$18</f>
        <v>0</v>
      </c>
      <c r="T3499" s="544">
        <f>'Report 1'!$AF$28</f>
        <v>0</v>
      </c>
      <c r="U3499" s="545">
        <f>'Report 1'!$AF$114</f>
        <v>0</v>
      </c>
    </row>
    <row r="3500" spans="2:21">
      <c r="B3500" s="535" t="s">
        <v>669</v>
      </c>
      <c r="C3500" s="536">
        <v>1</v>
      </c>
      <c r="D3500" s="537" t="str">
        <f>'Information Input'!$M$14</f>
        <v xml:space="preserve">      -      </v>
      </c>
      <c r="E3500" s="537" t="s">
        <v>139</v>
      </c>
      <c r="F3500" s="538">
        <f>'Information Input'!$H$33</f>
        <v>43466</v>
      </c>
      <c r="G3500" s="538">
        <f>'Information Input'!$H$34</f>
        <v>43555</v>
      </c>
      <c r="H3500" s="538">
        <f>'Information Input'!$H$35</f>
        <v>43555</v>
      </c>
      <c r="I3500" s="537" t="str">
        <f>'Information Input'!$J$22</f>
        <v>Quarterly</v>
      </c>
      <c r="J3500" s="538">
        <f>'Information Input'!$H$30</f>
        <v>43555</v>
      </c>
      <c r="K3500" s="537">
        <f>'Information Input'!$J$18</f>
        <v>2019</v>
      </c>
      <c r="L3500" s="579" t="s">
        <v>101</v>
      </c>
      <c r="M3500" s="540" t="s">
        <v>102</v>
      </c>
      <c r="N3500" s="541" t="s">
        <v>103</v>
      </c>
      <c r="O3500" s="542" t="s">
        <v>671</v>
      </c>
      <c r="P3500" s="537">
        <v>11</v>
      </c>
      <c r="Q3500" s="541" t="s">
        <v>153</v>
      </c>
      <c r="R3500" s="541" t="s">
        <v>231</v>
      </c>
      <c r="S3500" s="543">
        <f>'Report 1'!$AF$18</f>
        <v>0</v>
      </c>
      <c r="T3500" s="544">
        <f>'Report 1'!$AF$31</f>
        <v>0</v>
      </c>
      <c r="U3500" s="545">
        <f>'Report 1'!$AF$117</f>
        <v>0</v>
      </c>
    </row>
    <row r="3501" spans="2:21">
      <c r="B3501" s="535" t="s">
        <v>669</v>
      </c>
      <c r="C3501" s="536">
        <v>1</v>
      </c>
      <c r="D3501" s="537" t="str">
        <f>'Information Input'!$M$14</f>
        <v xml:space="preserve">      -      </v>
      </c>
      <c r="E3501" s="537" t="s">
        <v>139</v>
      </c>
      <c r="F3501" s="538">
        <f>'Information Input'!$H$33</f>
        <v>43466</v>
      </c>
      <c r="G3501" s="538">
        <f>'Information Input'!$H$34</f>
        <v>43555</v>
      </c>
      <c r="H3501" s="538">
        <f>'Information Input'!$H$35</f>
        <v>43555</v>
      </c>
      <c r="I3501" s="537" t="str">
        <f>'Information Input'!$J$22</f>
        <v>Quarterly</v>
      </c>
      <c r="J3501" s="538">
        <f>'Information Input'!$H$30</f>
        <v>43555</v>
      </c>
      <c r="K3501" s="537">
        <f>'Information Input'!$J$18</f>
        <v>2019</v>
      </c>
      <c r="L3501" s="579" t="s">
        <v>101</v>
      </c>
      <c r="M3501" s="540" t="s">
        <v>102</v>
      </c>
      <c r="N3501" s="541" t="s">
        <v>103</v>
      </c>
      <c r="O3501" s="542" t="s">
        <v>671</v>
      </c>
      <c r="P3501" s="537">
        <v>12</v>
      </c>
      <c r="Q3501" s="541" t="s">
        <v>154</v>
      </c>
      <c r="R3501" s="541" t="s">
        <v>231</v>
      </c>
      <c r="S3501" s="543">
        <f>'Report 1'!$AF$18</f>
        <v>0</v>
      </c>
      <c r="T3501" s="544">
        <f>'Report 1'!$AF$32</f>
        <v>0</v>
      </c>
      <c r="U3501" s="545">
        <f>'Report 1'!$AF$118</f>
        <v>0</v>
      </c>
    </row>
    <row r="3502" spans="2:21">
      <c r="B3502" s="535" t="s">
        <v>669</v>
      </c>
      <c r="C3502" s="536">
        <v>1</v>
      </c>
      <c r="D3502" s="537" t="str">
        <f>'Information Input'!$M$14</f>
        <v xml:space="preserve">      -      </v>
      </c>
      <c r="E3502" s="537" t="s">
        <v>139</v>
      </c>
      <c r="F3502" s="538">
        <f>'Information Input'!$H$33</f>
        <v>43466</v>
      </c>
      <c r="G3502" s="538">
        <f>'Information Input'!$H$34</f>
        <v>43555</v>
      </c>
      <c r="H3502" s="538">
        <f>'Information Input'!$H$35</f>
        <v>43555</v>
      </c>
      <c r="I3502" s="537" t="str">
        <f>'Information Input'!$J$22</f>
        <v>Quarterly</v>
      </c>
      <c r="J3502" s="538">
        <f>'Information Input'!$H$30</f>
        <v>43555</v>
      </c>
      <c r="K3502" s="537">
        <f>'Information Input'!$J$18</f>
        <v>2019</v>
      </c>
      <c r="L3502" s="579" t="s">
        <v>101</v>
      </c>
      <c r="M3502" s="540" t="s">
        <v>102</v>
      </c>
      <c r="N3502" s="541" t="s">
        <v>103</v>
      </c>
      <c r="O3502" s="542" t="s">
        <v>671</v>
      </c>
      <c r="P3502" s="537">
        <v>13</v>
      </c>
      <c r="Q3502" s="541" t="s">
        <v>155</v>
      </c>
      <c r="R3502" s="541" t="s">
        <v>232</v>
      </c>
      <c r="S3502" s="543">
        <f>'Report 1'!$AF$18</f>
        <v>0</v>
      </c>
      <c r="T3502" s="544">
        <f>'Report 1'!$AF$33</f>
        <v>0</v>
      </c>
      <c r="U3502" s="545">
        <f>'Report 1'!$AF$119</f>
        <v>0</v>
      </c>
    </row>
    <row r="3503" spans="2:21">
      <c r="B3503" s="535" t="s">
        <v>669</v>
      </c>
      <c r="C3503" s="536">
        <v>1</v>
      </c>
      <c r="D3503" s="537" t="str">
        <f>'Information Input'!$M$14</f>
        <v xml:space="preserve">      -      </v>
      </c>
      <c r="E3503" s="537" t="s">
        <v>139</v>
      </c>
      <c r="F3503" s="538">
        <f>'Information Input'!$H$33</f>
        <v>43466</v>
      </c>
      <c r="G3503" s="538">
        <f>'Information Input'!$H$34</f>
        <v>43555</v>
      </c>
      <c r="H3503" s="538">
        <f>'Information Input'!$H$35</f>
        <v>43555</v>
      </c>
      <c r="I3503" s="537" t="str">
        <f>'Information Input'!$J$22</f>
        <v>Quarterly</v>
      </c>
      <c r="J3503" s="538">
        <f>'Information Input'!$H$30</f>
        <v>43555</v>
      </c>
      <c r="K3503" s="537">
        <f>'Information Input'!$J$18</f>
        <v>2019</v>
      </c>
      <c r="L3503" s="579" t="s">
        <v>101</v>
      </c>
      <c r="M3503" s="540" t="s">
        <v>102</v>
      </c>
      <c r="N3503" s="541" t="s">
        <v>103</v>
      </c>
      <c r="O3503" s="542" t="s">
        <v>671</v>
      </c>
      <c r="P3503" s="537">
        <v>14</v>
      </c>
      <c r="Q3503" s="541" t="s">
        <v>156</v>
      </c>
      <c r="R3503" s="541" t="s">
        <v>233</v>
      </c>
      <c r="S3503" s="543">
        <f>'Report 1'!$AF$18</f>
        <v>0</v>
      </c>
      <c r="T3503" s="544">
        <f>'Report 1'!$AF$34</f>
        <v>0</v>
      </c>
      <c r="U3503" s="545">
        <f>'Report 1'!$AF$120</f>
        <v>0</v>
      </c>
    </row>
    <row r="3504" spans="2:21">
      <c r="B3504" s="535" t="s">
        <v>669</v>
      </c>
      <c r="C3504" s="536">
        <v>1</v>
      </c>
      <c r="D3504" s="537" t="str">
        <f>'Information Input'!$M$14</f>
        <v xml:space="preserve">      -      </v>
      </c>
      <c r="E3504" s="537" t="s">
        <v>139</v>
      </c>
      <c r="F3504" s="538">
        <f>'Information Input'!$H$33</f>
        <v>43466</v>
      </c>
      <c r="G3504" s="538">
        <f>'Information Input'!$H$34</f>
        <v>43555</v>
      </c>
      <c r="H3504" s="538">
        <f>'Information Input'!$H$35</f>
        <v>43555</v>
      </c>
      <c r="I3504" s="537" t="str">
        <f>'Information Input'!$J$22</f>
        <v>Quarterly</v>
      </c>
      <c r="J3504" s="538">
        <f>'Information Input'!$H$30</f>
        <v>43555</v>
      </c>
      <c r="K3504" s="537">
        <f>'Information Input'!$J$18</f>
        <v>2019</v>
      </c>
      <c r="L3504" s="579" t="s">
        <v>101</v>
      </c>
      <c r="M3504" s="540" t="s">
        <v>102</v>
      </c>
      <c r="N3504" s="541" t="s">
        <v>103</v>
      </c>
      <c r="O3504" s="542" t="s">
        <v>671</v>
      </c>
      <c r="P3504" s="537">
        <v>15</v>
      </c>
      <c r="Q3504" s="541" t="s">
        <v>157</v>
      </c>
      <c r="R3504" s="541" t="s">
        <v>234</v>
      </c>
      <c r="S3504" s="543">
        <f>'Report 1'!$AF$18</f>
        <v>0</v>
      </c>
      <c r="T3504" s="544">
        <f>'Report 1'!$AF$35</f>
        <v>0</v>
      </c>
      <c r="U3504" s="545">
        <f>'Report 1'!$AF$121</f>
        <v>0</v>
      </c>
    </row>
    <row r="3505" spans="2:21">
      <c r="B3505" s="535" t="s">
        <v>669</v>
      </c>
      <c r="C3505" s="536">
        <v>1</v>
      </c>
      <c r="D3505" s="537" t="str">
        <f>'Information Input'!$M$14</f>
        <v xml:space="preserve">      -      </v>
      </c>
      <c r="E3505" s="537" t="s">
        <v>139</v>
      </c>
      <c r="F3505" s="538">
        <f>'Information Input'!$H$33</f>
        <v>43466</v>
      </c>
      <c r="G3505" s="538">
        <f>'Information Input'!$H$34</f>
        <v>43555</v>
      </c>
      <c r="H3505" s="538">
        <f>'Information Input'!$H$35</f>
        <v>43555</v>
      </c>
      <c r="I3505" s="537" t="str">
        <f>'Information Input'!$J$22</f>
        <v>Quarterly</v>
      </c>
      <c r="J3505" s="538">
        <f>'Information Input'!$H$30</f>
        <v>43555</v>
      </c>
      <c r="K3505" s="537">
        <f>'Information Input'!$J$18</f>
        <v>2019</v>
      </c>
      <c r="L3505" s="579" t="s">
        <v>101</v>
      </c>
      <c r="M3505" s="540" t="s">
        <v>102</v>
      </c>
      <c r="N3505" s="541" t="s">
        <v>103</v>
      </c>
      <c r="O3505" s="542" t="s">
        <v>671</v>
      </c>
      <c r="P3505" s="537">
        <v>16</v>
      </c>
      <c r="Q3505" s="541" t="s">
        <v>158</v>
      </c>
      <c r="R3505" s="541" t="s">
        <v>235</v>
      </c>
      <c r="S3505" s="543">
        <f>'Report 1'!$AF$18</f>
        <v>0</v>
      </c>
      <c r="T3505" s="544">
        <f>'Report 1'!$AF$36</f>
        <v>0</v>
      </c>
      <c r="U3505" s="545">
        <f>'Report 1'!$AF$122</f>
        <v>0</v>
      </c>
    </row>
    <row r="3506" spans="2:21">
      <c r="B3506" s="535" t="s">
        <v>669</v>
      </c>
      <c r="C3506" s="536">
        <v>1</v>
      </c>
      <c r="D3506" s="537" t="str">
        <f>'Information Input'!$M$14</f>
        <v xml:space="preserve">      -      </v>
      </c>
      <c r="E3506" s="537" t="s">
        <v>139</v>
      </c>
      <c r="F3506" s="538">
        <f>'Information Input'!$H$33</f>
        <v>43466</v>
      </c>
      <c r="G3506" s="538">
        <f>'Information Input'!$H$34</f>
        <v>43555</v>
      </c>
      <c r="H3506" s="538">
        <f>'Information Input'!$H$35</f>
        <v>43555</v>
      </c>
      <c r="I3506" s="537" t="str">
        <f>'Information Input'!$J$22</f>
        <v>Quarterly</v>
      </c>
      <c r="J3506" s="538">
        <f>'Information Input'!$H$30</f>
        <v>43555</v>
      </c>
      <c r="K3506" s="537">
        <f>'Information Input'!$J$18</f>
        <v>2019</v>
      </c>
      <c r="L3506" s="579" t="s">
        <v>101</v>
      </c>
      <c r="M3506" s="540" t="s">
        <v>102</v>
      </c>
      <c r="N3506" s="541" t="s">
        <v>103</v>
      </c>
      <c r="O3506" s="542" t="s">
        <v>671</v>
      </c>
      <c r="P3506" s="537">
        <v>17</v>
      </c>
      <c r="Q3506" s="541" t="s">
        <v>159</v>
      </c>
      <c r="R3506" s="541" t="s">
        <v>235</v>
      </c>
      <c r="S3506" s="543">
        <f>'Report 1'!$AF$18</f>
        <v>0</v>
      </c>
      <c r="T3506" s="544">
        <f>'Report 1'!$AF$37</f>
        <v>0</v>
      </c>
      <c r="U3506" s="545">
        <f>'Report 1'!$AF$123</f>
        <v>0</v>
      </c>
    </row>
    <row r="3507" spans="2:21">
      <c r="B3507" s="535" t="s">
        <v>669</v>
      </c>
      <c r="C3507" s="536">
        <v>1</v>
      </c>
      <c r="D3507" s="537" t="str">
        <f>'Information Input'!$M$14</f>
        <v xml:space="preserve">      -      </v>
      </c>
      <c r="E3507" s="537" t="s">
        <v>139</v>
      </c>
      <c r="F3507" s="538">
        <f>'Information Input'!$H$33</f>
        <v>43466</v>
      </c>
      <c r="G3507" s="538">
        <f>'Information Input'!$H$34</f>
        <v>43555</v>
      </c>
      <c r="H3507" s="538">
        <f>'Information Input'!$H$35</f>
        <v>43555</v>
      </c>
      <c r="I3507" s="537" t="str">
        <f>'Information Input'!$J$22</f>
        <v>Quarterly</v>
      </c>
      <c r="J3507" s="538">
        <f>'Information Input'!$H$30</f>
        <v>43555</v>
      </c>
      <c r="K3507" s="537">
        <f>'Information Input'!$J$18</f>
        <v>2019</v>
      </c>
      <c r="L3507" s="579" t="s">
        <v>101</v>
      </c>
      <c r="M3507" s="540" t="s">
        <v>102</v>
      </c>
      <c r="N3507" s="541" t="s">
        <v>103</v>
      </c>
      <c r="O3507" s="542" t="s">
        <v>671</v>
      </c>
      <c r="P3507" s="537">
        <v>18</v>
      </c>
      <c r="Q3507" s="541" t="s">
        <v>160</v>
      </c>
      <c r="R3507" s="541" t="s">
        <v>235</v>
      </c>
      <c r="S3507" s="543">
        <f>'Report 1'!$AF$18</f>
        <v>0</v>
      </c>
      <c r="T3507" s="544">
        <f>'Report 1'!$AF$38</f>
        <v>0</v>
      </c>
      <c r="U3507" s="545">
        <f>'Report 1'!$AF$124</f>
        <v>0</v>
      </c>
    </row>
    <row r="3508" spans="2:21">
      <c r="B3508" s="535" t="s">
        <v>669</v>
      </c>
      <c r="C3508" s="536">
        <v>1</v>
      </c>
      <c r="D3508" s="537" t="str">
        <f>'Information Input'!$M$14</f>
        <v xml:space="preserve">      -      </v>
      </c>
      <c r="E3508" s="537" t="s">
        <v>139</v>
      </c>
      <c r="F3508" s="538">
        <f>'Information Input'!$H$33</f>
        <v>43466</v>
      </c>
      <c r="G3508" s="538">
        <f>'Information Input'!$H$34</f>
        <v>43555</v>
      </c>
      <c r="H3508" s="538">
        <f>'Information Input'!$H$35</f>
        <v>43555</v>
      </c>
      <c r="I3508" s="537" t="str">
        <f>'Information Input'!$J$22</f>
        <v>Quarterly</v>
      </c>
      <c r="J3508" s="538">
        <f>'Information Input'!$H$30</f>
        <v>43555</v>
      </c>
      <c r="K3508" s="537">
        <f>'Information Input'!$J$18</f>
        <v>2019</v>
      </c>
      <c r="L3508" s="579" t="s">
        <v>101</v>
      </c>
      <c r="M3508" s="540" t="s">
        <v>102</v>
      </c>
      <c r="N3508" s="541" t="s">
        <v>103</v>
      </c>
      <c r="O3508" s="542" t="s">
        <v>671</v>
      </c>
      <c r="P3508" s="537">
        <v>19</v>
      </c>
      <c r="Q3508" s="541" t="s">
        <v>161</v>
      </c>
      <c r="R3508" s="541" t="s">
        <v>235</v>
      </c>
      <c r="S3508" s="543">
        <f>'Report 1'!$AF$18</f>
        <v>0</v>
      </c>
      <c r="T3508" s="544">
        <f>'Report 1'!$AF$39</f>
        <v>0</v>
      </c>
      <c r="U3508" s="545">
        <f>'Report 1'!$AF$125</f>
        <v>0</v>
      </c>
    </row>
    <row r="3509" spans="2:21">
      <c r="B3509" s="535" t="s">
        <v>669</v>
      </c>
      <c r="C3509" s="536">
        <v>1</v>
      </c>
      <c r="D3509" s="537" t="str">
        <f>'Information Input'!$M$14</f>
        <v xml:space="preserve">      -      </v>
      </c>
      <c r="E3509" s="537" t="s">
        <v>139</v>
      </c>
      <c r="F3509" s="538">
        <f>'Information Input'!$H$33</f>
        <v>43466</v>
      </c>
      <c r="G3509" s="538">
        <f>'Information Input'!$H$34</f>
        <v>43555</v>
      </c>
      <c r="H3509" s="538">
        <f>'Information Input'!$H$35</f>
        <v>43555</v>
      </c>
      <c r="I3509" s="537" t="str">
        <f>'Information Input'!$J$22</f>
        <v>Quarterly</v>
      </c>
      <c r="J3509" s="538">
        <f>'Information Input'!$H$30</f>
        <v>43555</v>
      </c>
      <c r="K3509" s="537">
        <f>'Information Input'!$J$18</f>
        <v>2019</v>
      </c>
      <c r="L3509" s="579" t="s">
        <v>101</v>
      </c>
      <c r="M3509" s="540" t="s">
        <v>102</v>
      </c>
      <c r="N3509" s="541" t="s">
        <v>103</v>
      </c>
      <c r="O3509" s="542" t="s">
        <v>671</v>
      </c>
      <c r="P3509" s="537">
        <v>20</v>
      </c>
      <c r="Q3509" s="541" t="s">
        <v>162</v>
      </c>
      <c r="R3509" s="541" t="s">
        <v>235</v>
      </c>
      <c r="S3509" s="543">
        <f>'Report 1'!$AF$18</f>
        <v>0</v>
      </c>
      <c r="T3509" s="544">
        <f>'Report 1'!$AF$40</f>
        <v>0</v>
      </c>
      <c r="U3509" s="545">
        <f>'Report 1'!$AF$126</f>
        <v>0</v>
      </c>
    </row>
    <row r="3510" spans="2:21">
      <c r="B3510" s="535" t="s">
        <v>669</v>
      </c>
      <c r="C3510" s="536">
        <v>1</v>
      </c>
      <c r="D3510" s="537" t="str">
        <f>'Information Input'!$M$14</f>
        <v xml:space="preserve">      -      </v>
      </c>
      <c r="E3510" s="537" t="s">
        <v>139</v>
      </c>
      <c r="F3510" s="538">
        <f>'Information Input'!$H$33</f>
        <v>43466</v>
      </c>
      <c r="G3510" s="538">
        <f>'Information Input'!$H$34</f>
        <v>43555</v>
      </c>
      <c r="H3510" s="538">
        <f>'Information Input'!$H$35</f>
        <v>43555</v>
      </c>
      <c r="I3510" s="537" t="str">
        <f>'Information Input'!$J$22</f>
        <v>Quarterly</v>
      </c>
      <c r="J3510" s="538">
        <f>'Information Input'!$H$30</f>
        <v>43555</v>
      </c>
      <c r="K3510" s="537">
        <f>'Information Input'!$J$18</f>
        <v>2019</v>
      </c>
      <c r="L3510" s="579" t="s">
        <v>101</v>
      </c>
      <c r="M3510" s="540" t="s">
        <v>102</v>
      </c>
      <c r="N3510" s="541" t="s">
        <v>103</v>
      </c>
      <c r="O3510" s="542" t="s">
        <v>671</v>
      </c>
      <c r="P3510" s="537">
        <v>21</v>
      </c>
      <c r="Q3510" s="541" t="s">
        <v>163</v>
      </c>
      <c r="R3510" s="541" t="s">
        <v>235</v>
      </c>
      <c r="S3510" s="543">
        <f>'Report 1'!$AF$18</f>
        <v>0</v>
      </c>
      <c r="T3510" s="544">
        <f>'Report 1'!$AF$41</f>
        <v>0</v>
      </c>
      <c r="U3510" s="545">
        <f>'Report 1'!$AF$127</f>
        <v>0</v>
      </c>
    </row>
    <row r="3511" spans="2:21">
      <c r="B3511" s="535" t="s">
        <v>669</v>
      </c>
      <c r="C3511" s="536">
        <v>1</v>
      </c>
      <c r="D3511" s="537" t="str">
        <f>'Information Input'!$M$14</f>
        <v xml:space="preserve">      -      </v>
      </c>
      <c r="E3511" s="537" t="s">
        <v>139</v>
      </c>
      <c r="F3511" s="538">
        <f>'Information Input'!$H$33</f>
        <v>43466</v>
      </c>
      <c r="G3511" s="538">
        <f>'Information Input'!$H$34</f>
        <v>43555</v>
      </c>
      <c r="H3511" s="538">
        <f>'Information Input'!$H$35</f>
        <v>43555</v>
      </c>
      <c r="I3511" s="537" t="str">
        <f>'Information Input'!$J$22</f>
        <v>Quarterly</v>
      </c>
      <c r="J3511" s="538">
        <f>'Information Input'!$H$30</f>
        <v>43555</v>
      </c>
      <c r="K3511" s="537">
        <f>'Information Input'!$J$18</f>
        <v>2019</v>
      </c>
      <c r="L3511" s="579" t="s">
        <v>101</v>
      </c>
      <c r="M3511" s="540" t="s">
        <v>102</v>
      </c>
      <c r="N3511" s="541" t="s">
        <v>103</v>
      </c>
      <c r="O3511" s="542" t="s">
        <v>671</v>
      </c>
      <c r="P3511" s="537">
        <v>22</v>
      </c>
      <c r="Q3511" s="541" t="s">
        <v>164</v>
      </c>
      <c r="R3511" s="541" t="s">
        <v>236</v>
      </c>
      <c r="S3511" s="543">
        <f>'Report 1'!$AF$18</f>
        <v>0</v>
      </c>
      <c r="T3511" s="544">
        <f>'Report 1'!$AF$42</f>
        <v>0</v>
      </c>
      <c r="U3511" s="545">
        <f>'Report 1'!$AF$128</f>
        <v>0</v>
      </c>
    </row>
    <row r="3512" spans="2:21">
      <c r="B3512" s="535" t="s">
        <v>669</v>
      </c>
      <c r="C3512" s="536">
        <v>1</v>
      </c>
      <c r="D3512" s="537" t="str">
        <f>'Information Input'!$M$14</f>
        <v xml:space="preserve">      -      </v>
      </c>
      <c r="E3512" s="537" t="s">
        <v>139</v>
      </c>
      <c r="F3512" s="538">
        <f>'Information Input'!$H$33</f>
        <v>43466</v>
      </c>
      <c r="G3512" s="538">
        <f>'Information Input'!$H$34</f>
        <v>43555</v>
      </c>
      <c r="H3512" s="538">
        <f>'Information Input'!$H$35</f>
        <v>43555</v>
      </c>
      <c r="I3512" s="537" t="str">
        <f>'Information Input'!$J$22</f>
        <v>Quarterly</v>
      </c>
      <c r="J3512" s="538">
        <f>'Information Input'!$H$30</f>
        <v>43555</v>
      </c>
      <c r="K3512" s="537">
        <f>'Information Input'!$J$18</f>
        <v>2019</v>
      </c>
      <c r="L3512" s="579" t="s">
        <v>101</v>
      </c>
      <c r="M3512" s="540" t="s">
        <v>102</v>
      </c>
      <c r="N3512" s="541" t="s">
        <v>103</v>
      </c>
      <c r="O3512" s="542" t="s">
        <v>671</v>
      </c>
      <c r="P3512" s="537">
        <v>23</v>
      </c>
      <c r="Q3512" s="541" t="s">
        <v>165</v>
      </c>
      <c r="R3512" s="541" t="s">
        <v>236</v>
      </c>
      <c r="S3512" s="543">
        <f>'Report 1'!$AF$18</f>
        <v>0</v>
      </c>
      <c r="T3512" s="544">
        <f>'Report 1'!$AF$43</f>
        <v>0</v>
      </c>
      <c r="U3512" s="545">
        <f>'Report 1'!$AF$129</f>
        <v>0</v>
      </c>
    </row>
    <row r="3513" spans="2:21">
      <c r="B3513" s="535" t="s">
        <v>669</v>
      </c>
      <c r="C3513" s="536">
        <v>1</v>
      </c>
      <c r="D3513" s="537" t="str">
        <f>'Information Input'!$M$14</f>
        <v xml:space="preserve">      -      </v>
      </c>
      <c r="E3513" s="537" t="s">
        <v>139</v>
      </c>
      <c r="F3513" s="538">
        <f>'Information Input'!$H$33</f>
        <v>43466</v>
      </c>
      <c r="G3513" s="538">
        <f>'Information Input'!$H$34</f>
        <v>43555</v>
      </c>
      <c r="H3513" s="538">
        <f>'Information Input'!$H$35</f>
        <v>43555</v>
      </c>
      <c r="I3513" s="537" t="str">
        <f>'Information Input'!$J$22</f>
        <v>Quarterly</v>
      </c>
      <c r="J3513" s="538">
        <f>'Information Input'!$H$30</f>
        <v>43555</v>
      </c>
      <c r="K3513" s="537">
        <f>'Information Input'!$J$18</f>
        <v>2019</v>
      </c>
      <c r="L3513" s="579" t="s">
        <v>101</v>
      </c>
      <c r="M3513" s="540" t="s">
        <v>102</v>
      </c>
      <c r="N3513" s="541" t="s">
        <v>103</v>
      </c>
      <c r="O3513" s="542" t="s">
        <v>671</v>
      </c>
      <c r="P3513" s="537">
        <v>24</v>
      </c>
      <c r="Q3513" s="541" t="s">
        <v>166</v>
      </c>
      <c r="R3513" s="541" t="s">
        <v>233</v>
      </c>
      <c r="S3513" s="543">
        <f>'Report 1'!$AF$18</f>
        <v>0</v>
      </c>
      <c r="T3513" s="544">
        <f>'Report 1'!$AF$44</f>
        <v>0</v>
      </c>
      <c r="U3513" s="545">
        <f>'Report 1'!$AF$130</f>
        <v>0</v>
      </c>
    </row>
    <row r="3514" spans="2:21">
      <c r="B3514" s="535" t="s">
        <v>669</v>
      </c>
      <c r="C3514" s="536">
        <v>1</v>
      </c>
      <c r="D3514" s="537" t="str">
        <f>'Information Input'!$M$14</f>
        <v xml:space="preserve">      -      </v>
      </c>
      <c r="E3514" s="537" t="s">
        <v>139</v>
      </c>
      <c r="F3514" s="538">
        <f>'Information Input'!$H$33</f>
        <v>43466</v>
      </c>
      <c r="G3514" s="538">
        <f>'Information Input'!$H$34</f>
        <v>43555</v>
      </c>
      <c r="H3514" s="538">
        <f>'Information Input'!$H$35</f>
        <v>43555</v>
      </c>
      <c r="I3514" s="537" t="str">
        <f>'Information Input'!$J$22</f>
        <v>Quarterly</v>
      </c>
      <c r="J3514" s="538">
        <f>'Information Input'!$H$30</f>
        <v>43555</v>
      </c>
      <c r="K3514" s="537">
        <f>'Information Input'!$J$18</f>
        <v>2019</v>
      </c>
      <c r="L3514" s="579" t="s">
        <v>101</v>
      </c>
      <c r="M3514" s="540" t="s">
        <v>102</v>
      </c>
      <c r="N3514" s="541" t="s">
        <v>103</v>
      </c>
      <c r="O3514" s="542" t="s">
        <v>671</v>
      </c>
      <c r="P3514" s="537">
        <v>25</v>
      </c>
      <c r="Q3514" s="541" t="s">
        <v>167</v>
      </c>
      <c r="R3514" s="541" t="s">
        <v>233</v>
      </c>
      <c r="S3514" s="543">
        <f>'Report 1'!$AF$18</f>
        <v>0</v>
      </c>
      <c r="T3514" s="544">
        <f>'Report 1'!$AF$45</f>
        <v>0</v>
      </c>
      <c r="U3514" s="545">
        <f>'Report 1'!$AF$131</f>
        <v>0</v>
      </c>
    </row>
    <row r="3515" spans="2:21">
      <c r="B3515" s="535" t="s">
        <v>669</v>
      </c>
      <c r="C3515" s="536">
        <v>1</v>
      </c>
      <c r="D3515" s="537" t="str">
        <f>'Information Input'!$M$14</f>
        <v xml:space="preserve">      -      </v>
      </c>
      <c r="E3515" s="537" t="s">
        <v>139</v>
      </c>
      <c r="F3515" s="538">
        <f>'Information Input'!$H$33</f>
        <v>43466</v>
      </c>
      <c r="G3515" s="538">
        <f>'Information Input'!$H$34</f>
        <v>43555</v>
      </c>
      <c r="H3515" s="538">
        <f>'Information Input'!$H$35</f>
        <v>43555</v>
      </c>
      <c r="I3515" s="537" t="str">
        <f>'Information Input'!$J$22</f>
        <v>Quarterly</v>
      </c>
      <c r="J3515" s="538">
        <f>'Information Input'!$H$30</f>
        <v>43555</v>
      </c>
      <c r="K3515" s="537">
        <f>'Information Input'!$J$18</f>
        <v>2019</v>
      </c>
      <c r="L3515" s="579" t="s">
        <v>101</v>
      </c>
      <c r="M3515" s="540" t="s">
        <v>102</v>
      </c>
      <c r="N3515" s="541" t="s">
        <v>103</v>
      </c>
      <c r="O3515" s="542" t="s">
        <v>671</v>
      </c>
      <c r="P3515" s="537">
        <v>26</v>
      </c>
      <c r="Q3515" s="541" t="s">
        <v>168</v>
      </c>
      <c r="R3515" s="541" t="s">
        <v>237</v>
      </c>
      <c r="S3515" s="543">
        <f>'Report 1'!$AF$18</f>
        <v>0</v>
      </c>
      <c r="T3515" s="544">
        <f>'Report 1'!$AF$46</f>
        <v>0</v>
      </c>
      <c r="U3515" s="545">
        <f>'Report 1'!$AF$132</f>
        <v>0</v>
      </c>
    </row>
    <row r="3516" spans="2:21">
      <c r="B3516" s="535" t="s">
        <v>669</v>
      </c>
      <c r="C3516" s="536">
        <v>1</v>
      </c>
      <c r="D3516" s="537" t="str">
        <f>'Information Input'!$M$14</f>
        <v xml:space="preserve">      -      </v>
      </c>
      <c r="E3516" s="537" t="s">
        <v>139</v>
      </c>
      <c r="F3516" s="538">
        <f>'Information Input'!$H$33</f>
        <v>43466</v>
      </c>
      <c r="G3516" s="538">
        <f>'Information Input'!$H$34</f>
        <v>43555</v>
      </c>
      <c r="H3516" s="538">
        <f>'Information Input'!$H$35</f>
        <v>43555</v>
      </c>
      <c r="I3516" s="537" t="str">
        <f>'Information Input'!$J$22</f>
        <v>Quarterly</v>
      </c>
      <c r="J3516" s="538">
        <f>'Information Input'!$H$30</f>
        <v>43555</v>
      </c>
      <c r="K3516" s="537">
        <f>'Information Input'!$J$18</f>
        <v>2019</v>
      </c>
      <c r="L3516" s="579" t="s">
        <v>101</v>
      </c>
      <c r="M3516" s="540" t="s">
        <v>102</v>
      </c>
      <c r="N3516" s="541" t="s">
        <v>103</v>
      </c>
      <c r="O3516" s="542" t="s">
        <v>671</v>
      </c>
      <c r="P3516" s="537">
        <v>27</v>
      </c>
      <c r="Q3516" s="541" t="s">
        <v>169</v>
      </c>
      <c r="R3516" s="541" t="s">
        <v>235</v>
      </c>
      <c r="S3516" s="543">
        <f>'Report 1'!$AF$18</f>
        <v>0</v>
      </c>
      <c r="T3516" s="544">
        <f>'Report 1'!$AF$47</f>
        <v>0</v>
      </c>
      <c r="U3516" s="545">
        <f>'Report 1'!$AF$133</f>
        <v>0</v>
      </c>
    </row>
    <row r="3517" spans="2:21">
      <c r="B3517" s="535" t="s">
        <v>669</v>
      </c>
      <c r="C3517" s="536">
        <v>1</v>
      </c>
      <c r="D3517" s="537" t="str">
        <f>'Information Input'!$M$14</f>
        <v xml:space="preserve">      -      </v>
      </c>
      <c r="E3517" s="537" t="s">
        <v>139</v>
      </c>
      <c r="F3517" s="538">
        <f>'Information Input'!$H$33</f>
        <v>43466</v>
      </c>
      <c r="G3517" s="538">
        <f>'Information Input'!$H$34</f>
        <v>43555</v>
      </c>
      <c r="H3517" s="538">
        <f>'Information Input'!$H$35</f>
        <v>43555</v>
      </c>
      <c r="I3517" s="537" t="str">
        <f>'Information Input'!$J$22</f>
        <v>Quarterly</v>
      </c>
      <c r="J3517" s="538">
        <f>'Information Input'!$H$30</f>
        <v>43555</v>
      </c>
      <c r="K3517" s="537">
        <f>'Information Input'!$J$18</f>
        <v>2019</v>
      </c>
      <c r="L3517" s="579" t="s">
        <v>101</v>
      </c>
      <c r="M3517" s="540" t="s">
        <v>102</v>
      </c>
      <c r="N3517" s="541" t="s">
        <v>103</v>
      </c>
      <c r="O3517" s="542" t="s">
        <v>671</v>
      </c>
      <c r="P3517" s="537">
        <v>28</v>
      </c>
      <c r="Q3517" s="541" t="s">
        <v>170</v>
      </c>
      <c r="R3517" s="541" t="s">
        <v>235</v>
      </c>
      <c r="S3517" s="543">
        <f>'Report 1'!$AF$18</f>
        <v>0</v>
      </c>
      <c r="T3517" s="544">
        <f>'Report 1'!$AF$48</f>
        <v>0</v>
      </c>
      <c r="U3517" s="545">
        <f>'Report 1'!$AF$134</f>
        <v>0</v>
      </c>
    </row>
    <row r="3518" spans="2:21">
      <c r="B3518" s="535" t="s">
        <v>669</v>
      </c>
      <c r="C3518" s="536">
        <v>1</v>
      </c>
      <c r="D3518" s="537" t="str">
        <f>'Information Input'!$M$14</f>
        <v xml:space="preserve">      -      </v>
      </c>
      <c r="E3518" s="537" t="s">
        <v>139</v>
      </c>
      <c r="F3518" s="538">
        <f>'Information Input'!$H$33</f>
        <v>43466</v>
      </c>
      <c r="G3518" s="538">
        <f>'Information Input'!$H$34</f>
        <v>43555</v>
      </c>
      <c r="H3518" s="538">
        <f>'Information Input'!$H$35</f>
        <v>43555</v>
      </c>
      <c r="I3518" s="537" t="str">
        <f>'Information Input'!$J$22</f>
        <v>Quarterly</v>
      </c>
      <c r="J3518" s="538">
        <f>'Information Input'!$H$30</f>
        <v>43555</v>
      </c>
      <c r="K3518" s="537">
        <f>'Information Input'!$J$18</f>
        <v>2019</v>
      </c>
      <c r="L3518" s="579" t="s">
        <v>101</v>
      </c>
      <c r="M3518" s="540" t="s">
        <v>102</v>
      </c>
      <c r="N3518" s="541" t="s">
        <v>103</v>
      </c>
      <c r="O3518" s="542" t="s">
        <v>671</v>
      </c>
      <c r="P3518" s="537">
        <v>29</v>
      </c>
      <c r="Q3518" s="541" t="s">
        <v>171</v>
      </c>
      <c r="R3518" s="541" t="s">
        <v>238</v>
      </c>
      <c r="S3518" s="543">
        <f>'Report 1'!$AF$18</f>
        <v>0</v>
      </c>
      <c r="T3518" s="544">
        <f>'Report 1'!$AF$49</f>
        <v>0</v>
      </c>
      <c r="U3518" s="545">
        <f>'Report 1'!$AF$135</f>
        <v>0</v>
      </c>
    </row>
    <row r="3519" spans="2:21">
      <c r="B3519" s="535" t="s">
        <v>669</v>
      </c>
      <c r="C3519" s="536">
        <v>1</v>
      </c>
      <c r="D3519" s="537" t="str">
        <f>'Information Input'!$M$14</f>
        <v xml:space="preserve">      -      </v>
      </c>
      <c r="E3519" s="537" t="s">
        <v>139</v>
      </c>
      <c r="F3519" s="538">
        <f>'Information Input'!$H$33</f>
        <v>43466</v>
      </c>
      <c r="G3519" s="538">
        <f>'Information Input'!$H$34</f>
        <v>43555</v>
      </c>
      <c r="H3519" s="538">
        <f>'Information Input'!$H$35</f>
        <v>43555</v>
      </c>
      <c r="I3519" s="537" t="str">
        <f>'Information Input'!$J$22</f>
        <v>Quarterly</v>
      </c>
      <c r="J3519" s="538">
        <f>'Information Input'!$H$30</f>
        <v>43555</v>
      </c>
      <c r="K3519" s="537">
        <f>'Information Input'!$J$18</f>
        <v>2019</v>
      </c>
      <c r="L3519" s="579" t="s">
        <v>101</v>
      </c>
      <c r="M3519" s="540" t="s">
        <v>102</v>
      </c>
      <c r="N3519" s="541" t="s">
        <v>103</v>
      </c>
      <c r="O3519" s="542" t="s">
        <v>671</v>
      </c>
      <c r="P3519" s="537">
        <v>30</v>
      </c>
      <c r="Q3519" s="541" t="s">
        <v>172</v>
      </c>
      <c r="R3519" s="541" t="s">
        <v>238</v>
      </c>
      <c r="S3519" s="543">
        <f>'Report 1'!$AF$18</f>
        <v>0</v>
      </c>
      <c r="T3519" s="544">
        <f>'Report 1'!$AF$50</f>
        <v>0</v>
      </c>
      <c r="U3519" s="545">
        <f>'Report 1'!$AF$136</f>
        <v>0</v>
      </c>
    </row>
    <row r="3520" spans="2:21">
      <c r="B3520" s="535" t="s">
        <v>669</v>
      </c>
      <c r="C3520" s="536">
        <v>1</v>
      </c>
      <c r="D3520" s="537" t="str">
        <f>'Information Input'!$M$14</f>
        <v xml:space="preserve">      -      </v>
      </c>
      <c r="E3520" s="537" t="s">
        <v>139</v>
      </c>
      <c r="F3520" s="538">
        <f>'Information Input'!$H$33</f>
        <v>43466</v>
      </c>
      <c r="G3520" s="538">
        <f>'Information Input'!$H$34</f>
        <v>43555</v>
      </c>
      <c r="H3520" s="538">
        <f>'Information Input'!$H$35</f>
        <v>43555</v>
      </c>
      <c r="I3520" s="537" t="str">
        <f>'Information Input'!$J$22</f>
        <v>Quarterly</v>
      </c>
      <c r="J3520" s="538">
        <f>'Information Input'!$H$30</f>
        <v>43555</v>
      </c>
      <c r="K3520" s="537">
        <f>'Information Input'!$J$18</f>
        <v>2019</v>
      </c>
      <c r="L3520" s="579" t="s">
        <v>101</v>
      </c>
      <c r="M3520" s="540" t="s">
        <v>102</v>
      </c>
      <c r="N3520" s="541" t="s">
        <v>103</v>
      </c>
      <c r="O3520" s="542" t="s">
        <v>671</v>
      </c>
      <c r="P3520" s="537">
        <v>31</v>
      </c>
      <c r="Q3520" s="541" t="s">
        <v>173</v>
      </c>
      <c r="R3520" s="541" t="s">
        <v>233</v>
      </c>
      <c r="S3520" s="543">
        <f>'Report 1'!$AF$18</f>
        <v>0</v>
      </c>
      <c r="T3520" s="544">
        <f>'Report 1'!$AF$51</f>
        <v>0</v>
      </c>
      <c r="U3520" s="545">
        <f>'Report 1'!$AF$137</f>
        <v>0</v>
      </c>
    </row>
    <row r="3521" spans="2:21">
      <c r="B3521" s="535" t="s">
        <v>669</v>
      </c>
      <c r="C3521" s="536">
        <v>1</v>
      </c>
      <c r="D3521" s="537" t="str">
        <f>'Information Input'!$M$14</f>
        <v xml:space="preserve">      -      </v>
      </c>
      <c r="E3521" s="537" t="s">
        <v>139</v>
      </c>
      <c r="F3521" s="538">
        <f>'Information Input'!$H$33</f>
        <v>43466</v>
      </c>
      <c r="G3521" s="538">
        <f>'Information Input'!$H$34</f>
        <v>43555</v>
      </c>
      <c r="H3521" s="538">
        <f>'Information Input'!$H$35</f>
        <v>43555</v>
      </c>
      <c r="I3521" s="537" t="str">
        <f>'Information Input'!$J$22</f>
        <v>Quarterly</v>
      </c>
      <c r="J3521" s="538">
        <f>'Information Input'!$H$30</f>
        <v>43555</v>
      </c>
      <c r="K3521" s="537">
        <f>'Information Input'!$J$18</f>
        <v>2019</v>
      </c>
      <c r="L3521" s="579" t="s">
        <v>101</v>
      </c>
      <c r="M3521" s="540" t="s">
        <v>102</v>
      </c>
      <c r="N3521" s="541" t="s">
        <v>103</v>
      </c>
      <c r="O3521" s="542" t="s">
        <v>671</v>
      </c>
      <c r="P3521" s="537">
        <v>32</v>
      </c>
      <c r="Q3521" s="541" t="s">
        <v>174</v>
      </c>
      <c r="R3521" s="541" t="s">
        <v>238</v>
      </c>
      <c r="S3521" s="543">
        <f>'Report 1'!$AF$18</f>
        <v>0</v>
      </c>
      <c r="T3521" s="544">
        <f>'Report 1'!$AF$52</f>
        <v>0</v>
      </c>
      <c r="U3521" s="545">
        <f>'Report 1'!$AF$138</f>
        <v>0</v>
      </c>
    </row>
    <row r="3522" spans="2:21">
      <c r="B3522" s="535" t="s">
        <v>669</v>
      </c>
      <c r="C3522" s="536">
        <v>1</v>
      </c>
      <c r="D3522" s="537" t="str">
        <f>'Information Input'!$M$14</f>
        <v xml:space="preserve">      -      </v>
      </c>
      <c r="E3522" s="537" t="s">
        <v>139</v>
      </c>
      <c r="F3522" s="538">
        <f>'Information Input'!$H$33</f>
        <v>43466</v>
      </c>
      <c r="G3522" s="538">
        <f>'Information Input'!$H$34</f>
        <v>43555</v>
      </c>
      <c r="H3522" s="538">
        <f>'Information Input'!$H$35</f>
        <v>43555</v>
      </c>
      <c r="I3522" s="537" t="str">
        <f>'Information Input'!$J$22</f>
        <v>Quarterly</v>
      </c>
      <c r="J3522" s="538">
        <f>'Information Input'!$H$30</f>
        <v>43555</v>
      </c>
      <c r="K3522" s="537">
        <f>'Information Input'!$J$18</f>
        <v>2019</v>
      </c>
      <c r="L3522" s="579" t="s">
        <v>101</v>
      </c>
      <c r="M3522" s="540" t="s">
        <v>102</v>
      </c>
      <c r="N3522" s="541" t="s">
        <v>103</v>
      </c>
      <c r="O3522" s="542" t="s">
        <v>671</v>
      </c>
      <c r="P3522" s="537">
        <v>33</v>
      </c>
      <c r="Q3522" s="541" t="s">
        <v>175</v>
      </c>
      <c r="R3522" s="541" t="s">
        <v>233</v>
      </c>
      <c r="S3522" s="543">
        <f>'Report 1'!$AF$18</f>
        <v>0</v>
      </c>
      <c r="T3522" s="544">
        <f>'Report 1'!$AF$53</f>
        <v>0</v>
      </c>
      <c r="U3522" s="545">
        <f>'Report 1'!$AF$139</f>
        <v>0</v>
      </c>
    </row>
    <row r="3523" spans="2:21">
      <c r="B3523" s="535" t="s">
        <v>669</v>
      </c>
      <c r="C3523" s="536">
        <v>1</v>
      </c>
      <c r="D3523" s="537" t="str">
        <f>'Information Input'!$M$14</f>
        <v xml:space="preserve">      -      </v>
      </c>
      <c r="E3523" s="537" t="s">
        <v>139</v>
      </c>
      <c r="F3523" s="538">
        <f>'Information Input'!$H$33</f>
        <v>43466</v>
      </c>
      <c r="G3523" s="538">
        <f>'Information Input'!$H$34</f>
        <v>43555</v>
      </c>
      <c r="H3523" s="538">
        <f>'Information Input'!$H$35</f>
        <v>43555</v>
      </c>
      <c r="I3523" s="537" t="str">
        <f>'Information Input'!$J$22</f>
        <v>Quarterly</v>
      </c>
      <c r="J3523" s="538">
        <f>'Information Input'!$H$30</f>
        <v>43555</v>
      </c>
      <c r="K3523" s="537">
        <f>'Information Input'!$J$18</f>
        <v>2019</v>
      </c>
      <c r="L3523" s="579" t="s">
        <v>101</v>
      </c>
      <c r="M3523" s="540" t="s">
        <v>102</v>
      </c>
      <c r="N3523" s="541" t="s">
        <v>103</v>
      </c>
      <c r="O3523" s="542" t="s">
        <v>671</v>
      </c>
      <c r="P3523" s="537">
        <v>34</v>
      </c>
      <c r="Q3523" s="541" t="s">
        <v>176</v>
      </c>
      <c r="R3523" s="541" t="s">
        <v>238</v>
      </c>
      <c r="S3523" s="543">
        <f>'Report 1'!$AF$18</f>
        <v>0</v>
      </c>
      <c r="T3523" s="544">
        <f>'Report 1'!$AF$54</f>
        <v>0</v>
      </c>
      <c r="U3523" s="545">
        <f>'Report 1'!$AF$140</f>
        <v>0</v>
      </c>
    </row>
    <row r="3524" spans="2:21">
      <c r="B3524" s="535" t="s">
        <v>669</v>
      </c>
      <c r="C3524" s="536">
        <v>1</v>
      </c>
      <c r="D3524" s="537" t="str">
        <f>'Information Input'!$M$14</f>
        <v xml:space="preserve">      -      </v>
      </c>
      <c r="E3524" s="537" t="s">
        <v>139</v>
      </c>
      <c r="F3524" s="538">
        <f>'Information Input'!$H$33</f>
        <v>43466</v>
      </c>
      <c r="G3524" s="538">
        <f>'Information Input'!$H$34</f>
        <v>43555</v>
      </c>
      <c r="H3524" s="538">
        <f>'Information Input'!$H$35</f>
        <v>43555</v>
      </c>
      <c r="I3524" s="537" t="str">
        <f>'Information Input'!$J$22</f>
        <v>Quarterly</v>
      </c>
      <c r="J3524" s="538">
        <f>'Information Input'!$H$30</f>
        <v>43555</v>
      </c>
      <c r="K3524" s="537">
        <f>'Information Input'!$J$18</f>
        <v>2019</v>
      </c>
      <c r="L3524" s="579" t="s">
        <v>101</v>
      </c>
      <c r="M3524" s="540" t="s">
        <v>102</v>
      </c>
      <c r="N3524" s="541" t="s">
        <v>103</v>
      </c>
      <c r="O3524" s="542" t="s">
        <v>671</v>
      </c>
      <c r="P3524" s="537">
        <v>35</v>
      </c>
      <c r="Q3524" s="541" t="s">
        <v>177</v>
      </c>
      <c r="R3524" s="541" t="s">
        <v>235</v>
      </c>
      <c r="S3524" s="543">
        <f>'Report 1'!$AF$18</f>
        <v>0</v>
      </c>
      <c r="T3524" s="544">
        <f>'Report 1'!$AF$55</f>
        <v>0</v>
      </c>
      <c r="U3524" s="545">
        <f>'Report 1'!$AF$141</f>
        <v>0</v>
      </c>
    </row>
    <row r="3525" spans="2:21">
      <c r="B3525" s="535" t="s">
        <v>669</v>
      </c>
      <c r="C3525" s="536">
        <v>1</v>
      </c>
      <c r="D3525" s="537" t="str">
        <f>'Information Input'!$M$14</f>
        <v xml:space="preserve">      -      </v>
      </c>
      <c r="E3525" s="537" t="s">
        <v>139</v>
      </c>
      <c r="F3525" s="538">
        <f>'Information Input'!$H$33</f>
        <v>43466</v>
      </c>
      <c r="G3525" s="538">
        <f>'Information Input'!$H$34</f>
        <v>43555</v>
      </c>
      <c r="H3525" s="538">
        <f>'Information Input'!$H$35</f>
        <v>43555</v>
      </c>
      <c r="I3525" s="537" t="str">
        <f>'Information Input'!$J$22</f>
        <v>Quarterly</v>
      </c>
      <c r="J3525" s="538">
        <f>'Information Input'!$H$30</f>
        <v>43555</v>
      </c>
      <c r="K3525" s="537">
        <f>'Information Input'!$J$18</f>
        <v>2019</v>
      </c>
      <c r="L3525" s="579" t="s">
        <v>101</v>
      </c>
      <c r="M3525" s="540" t="s">
        <v>102</v>
      </c>
      <c r="N3525" s="541" t="s">
        <v>103</v>
      </c>
      <c r="O3525" s="542" t="s">
        <v>671</v>
      </c>
      <c r="P3525" s="537">
        <v>36</v>
      </c>
      <c r="Q3525" s="541" t="s">
        <v>178</v>
      </c>
      <c r="R3525" s="541" t="s">
        <v>235</v>
      </c>
      <c r="S3525" s="543">
        <f>'Report 1'!$AF$18</f>
        <v>0</v>
      </c>
      <c r="T3525" s="544">
        <f>'Report 1'!$AF$56</f>
        <v>0</v>
      </c>
      <c r="U3525" s="545">
        <f>'Report 1'!$AF$142</f>
        <v>0</v>
      </c>
    </row>
    <row r="3526" spans="2:21">
      <c r="B3526" s="535" t="s">
        <v>669</v>
      </c>
      <c r="C3526" s="536">
        <v>1</v>
      </c>
      <c r="D3526" s="537" t="str">
        <f>'Information Input'!$M$14</f>
        <v xml:space="preserve">      -      </v>
      </c>
      <c r="E3526" s="537" t="s">
        <v>139</v>
      </c>
      <c r="F3526" s="538">
        <f>'Information Input'!$H$33</f>
        <v>43466</v>
      </c>
      <c r="G3526" s="538">
        <f>'Information Input'!$H$34</f>
        <v>43555</v>
      </c>
      <c r="H3526" s="538">
        <f>'Information Input'!$H$35</f>
        <v>43555</v>
      </c>
      <c r="I3526" s="537" t="str">
        <f>'Information Input'!$J$22</f>
        <v>Quarterly</v>
      </c>
      <c r="J3526" s="538">
        <f>'Information Input'!$H$30</f>
        <v>43555</v>
      </c>
      <c r="K3526" s="537">
        <f>'Information Input'!$J$18</f>
        <v>2019</v>
      </c>
      <c r="L3526" s="579" t="s">
        <v>101</v>
      </c>
      <c r="M3526" s="540" t="s">
        <v>102</v>
      </c>
      <c r="N3526" s="541" t="s">
        <v>103</v>
      </c>
      <c r="O3526" s="542" t="s">
        <v>671</v>
      </c>
      <c r="P3526" s="537">
        <v>37</v>
      </c>
      <c r="Q3526" s="541" t="s">
        <v>179</v>
      </c>
      <c r="R3526" s="541" t="s">
        <v>231</v>
      </c>
      <c r="S3526" s="543">
        <f>'Report 1'!$AF$18</f>
        <v>0</v>
      </c>
      <c r="T3526" s="544">
        <f>'Report 1'!$AF$57</f>
        <v>0</v>
      </c>
      <c r="U3526" s="545">
        <f>'Report 1'!$AF$143</f>
        <v>0</v>
      </c>
    </row>
    <row r="3527" spans="2:21">
      <c r="B3527" s="535" t="s">
        <v>669</v>
      </c>
      <c r="C3527" s="536">
        <v>1</v>
      </c>
      <c r="D3527" s="537" t="str">
        <f>'Information Input'!$M$14</f>
        <v xml:space="preserve">      -      </v>
      </c>
      <c r="E3527" s="537" t="s">
        <v>139</v>
      </c>
      <c r="F3527" s="538">
        <f>'Information Input'!$H$33</f>
        <v>43466</v>
      </c>
      <c r="G3527" s="538">
        <f>'Information Input'!$H$34</f>
        <v>43555</v>
      </c>
      <c r="H3527" s="538">
        <f>'Information Input'!$H$35</f>
        <v>43555</v>
      </c>
      <c r="I3527" s="537" t="str">
        <f>'Information Input'!$J$22</f>
        <v>Quarterly</v>
      </c>
      <c r="J3527" s="538">
        <f>'Information Input'!$H$30</f>
        <v>43555</v>
      </c>
      <c r="K3527" s="537">
        <f>'Information Input'!$J$18</f>
        <v>2019</v>
      </c>
      <c r="L3527" s="579" t="s">
        <v>101</v>
      </c>
      <c r="M3527" s="540" t="s">
        <v>102</v>
      </c>
      <c r="N3527" s="541" t="s">
        <v>103</v>
      </c>
      <c r="O3527" s="542" t="s">
        <v>671</v>
      </c>
      <c r="P3527" s="537">
        <v>38</v>
      </c>
      <c r="Q3527" s="541" t="s">
        <v>180</v>
      </c>
      <c r="R3527" s="541" t="s">
        <v>233</v>
      </c>
      <c r="S3527" s="543">
        <f>'Report 1'!$AF$18</f>
        <v>0</v>
      </c>
      <c r="T3527" s="544">
        <f>'Report 1'!$AF$58</f>
        <v>0</v>
      </c>
      <c r="U3527" s="545">
        <f>'Report 1'!$AF$144</f>
        <v>0</v>
      </c>
    </row>
    <row r="3528" spans="2:21">
      <c r="B3528" s="535" t="s">
        <v>669</v>
      </c>
      <c r="C3528" s="536">
        <v>1</v>
      </c>
      <c r="D3528" s="537" t="str">
        <f>'Information Input'!$M$14</f>
        <v xml:space="preserve">      -      </v>
      </c>
      <c r="E3528" s="537" t="s">
        <v>139</v>
      </c>
      <c r="F3528" s="538">
        <f>'Information Input'!$H$33</f>
        <v>43466</v>
      </c>
      <c r="G3528" s="538">
        <f>'Information Input'!$H$34</f>
        <v>43555</v>
      </c>
      <c r="H3528" s="538">
        <f>'Information Input'!$H$35</f>
        <v>43555</v>
      </c>
      <c r="I3528" s="537" t="str">
        <f>'Information Input'!$J$22</f>
        <v>Quarterly</v>
      </c>
      <c r="J3528" s="538">
        <f>'Information Input'!$H$30</f>
        <v>43555</v>
      </c>
      <c r="K3528" s="537">
        <f>'Information Input'!$J$18</f>
        <v>2019</v>
      </c>
      <c r="L3528" s="579" t="s">
        <v>101</v>
      </c>
      <c r="M3528" s="540" t="s">
        <v>102</v>
      </c>
      <c r="N3528" s="541" t="s">
        <v>103</v>
      </c>
      <c r="O3528" s="542" t="s">
        <v>671</v>
      </c>
      <c r="P3528" s="537">
        <v>39</v>
      </c>
      <c r="Q3528" s="541" t="s">
        <v>181</v>
      </c>
      <c r="R3528" s="541" t="s">
        <v>233</v>
      </c>
      <c r="S3528" s="543">
        <f>'Report 1'!$AF$18</f>
        <v>0</v>
      </c>
      <c r="T3528" s="544">
        <f>'Report 1'!$AF$59</f>
        <v>0</v>
      </c>
      <c r="U3528" s="545">
        <f>'Report 1'!$AF$145</f>
        <v>0</v>
      </c>
    </row>
    <row r="3529" spans="2:21">
      <c r="B3529" s="535" t="s">
        <v>669</v>
      </c>
      <c r="C3529" s="536">
        <v>1</v>
      </c>
      <c r="D3529" s="537" t="str">
        <f>'Information Input'!$M$14</f>
        <v xml:space="preserve">      -      </v>
      </c>
      <c r="E3529" s="537" t="s">
        <v>139</v>
      </c>
      <c r="F3529" s="538">
        <f>'Information Input'!$H$33</f>
        <v>43466</v>
      </c>
      <c r="G3529" s="538">
        <f>'Information Input'!$H$34</f>
        <v>43555</v>
      </c>
      <c r="H3529" s="538">
        <f>'Information Input'!$H$35</f>
        <v>43555</v>
      </c>
      <c r="I3529" s="537" t="str">
        <f>'Information Input'!$J$22</f>
        <v>Quarterly</v>
      </c>
      <c r="J3529" s="538">
        <f>'Information Input'!$H$30</f>
        <v>43555</v>
      </c>
      <c r="K3529" s="537">
        <f>'Information Input'!$J$18</f>
        <v>2019</v>
      </c>
      <c r="L3529" s="579" t="s">
        <v>101</v>
      </c>
      <c r="M3529" s="540" t="s">
        <v>102</v>
      </c>
      <c r="N3529" s="541" t="s">
        <v>103</v>
      </c>
      <c r="O3529" s="542" t="s">
        <v>671</v>
      </c>
      <c r="P3529" s="537">
        <v>40</v>
      </c>
      <c r="Q3529" s="541" t="s">
        <v>182</v>
      </c>
      <c r="R3529" s="541" t="s">
        <v>238</v>
      </c>
      <c r="S3529" s="543">
        <f>'Report 1'!$AF$18</f>
        <v>0</v>
      </c>
      <c r="T3529" s="544">
        <f>'Report 1'!$AF$60</f>
        <v>0</v>
      </c>
      <c r="U3529" s="545">
        <f>'Report 1'!$AF$146</f>
        <v>0</v>
      </c>
    </row>
    <row r="3530" spans="2:21">
      <c r="B3530" s="535" t="s">
        <v>669</v>
      </c>
      <c r="C3530" s="536">
        <v>1</v>
      </c>
      <c r="D3530" s="537" t="str">
        <f>'Information Input'!$M$14</f>
        <v xml:space="preserve">      -      </v>
      </c>
      <c r="E3530" s="537" t="s">
        <v>139</v>
      </c>
      <c r="F3530" s="538">
        <f>'Information Input'!$H$33</f>
        <v>43466</v>
      </c>
      <c r="G3530" s="538">
        <f>'Information Input'!$H$34</f>
        <v>43555</v>
      </c>
      <c r="H3530" s="538">
        <f>'Information Input'!$H$35</f>
        <v>43555</v>
      </c>
      <c r="I3530" s="537" t="str">
        <f>'Information Input'!$J$22</f>
        <v>Quarterly</v>
      </c>
      <c r="J3530" s="538">
        <f>'Information Input'!$H$30</f>
        <v>43555</v>
      </c>
      <c r="K3530" s="537">
        <f>'Information Input'!$J$18</f>
        <v>2019</v>
      </c>
      <c r="L3530" s="579" t="s">
        <v>101</v>
      </c>
      <c r="M3530" s="540" t="s">
        <v>102</v>
      </c>
      <c r="N3530" s="541" t="s">
        <v>103</v>
      </c>
      <c r="O3530" s="542" t="s">
        <v>671</v>
      </c>
      <c r="P3530" s="537">
        <v>41</v>
      </c>
      <c r="Q3530" s="541" t="s">
        <v>183</v>
      </c>
      <c r="R3530" s="541" t="s">
        <v>238</v>
      </c>
      <c r="S3530" s="543">
        <f>'Report 1'!$AF$18</f>
        <v>0</v>
      </c>
      <c r="T3530" s="544">
        <f>'Report 1'!$AF$61</f>
        <v>0</v>
      </c>
      <c r="U3530" s="545">
        <f>'Report 1'!$AF$147</f>
        <v>0</v>
      </c>
    </row>
    <row r="3531" spans="2:21">
      <c r="B3531" s="535" t="s">
        <v>669</v>
      </c>
      <c r="C3531" s="536">
        <v>1</v>
      </c>
      <c r="D3531" s="537" t="str">
        <f>'Information Input'!$M$14</f>
        <v xml:space="preserve">      -      </v>
      </c>
      <c r="E3531" s="537" t="s">
        <v>139</v>
      </c>
      <c r="F3531" s="538">
        <f>'Information Input'!$H$33</f>
        <v>43466</v>
      </c>
      <c r="G3531" s="538">
        <f>'Information Input'!$H$34</f>
        <v>43555</v>
      </c>
      <c r="H3531" s="538">
        <f>'Information Input'!$H$35</f>
        <v>43555</v>
      </c>
      <c r="I3531" s="537" t="str">
        <f>'Information Input'!$J$22</f>
        <v>Quarterly</v>
      </c>
      <c r="J3531" s="538">
        <f>'Information Input'!$H$30</f>
        <v>43555</v>
      </c>
      <c r="K3531" s="537">
        <f>'Information Input'!$J$18</f>
        <v>2019</v>
      </c>
      <c r="L3531" s="579" t="s">
        <v>101</v>
      </c>
      <c r="M3531" s="540" t="s">
        <v>102</v>
      </c>
      <c r="N3531" s="541" t="s">
        <v>103</v>
      </c>
      <c r="O3531" s="542" t="s">
        <v>671</v>
      </c>
      <c r="P3531" s="537">
        <v>42</v>
      </c>
      <c r="Q3531" s="541" t="s">
        <v>184</v>
      </c>
      <c r="R3531" s="541" t="s">
        <v>233</v>
      </c>
      <c r="S3531" s="543">
        <f>'Report 1'!$AF$18</f>
        <v>0</v>
      </c>
      <c r="T3531" s="544">
        <f>'Report 1'!$AF$62</f>
        <v>0</v>
      </c>
      <c r="U3531" s="545">
        <f>'Report 1'!$AF$148</f>
        <v>0</v>
      </c>
    </row>
    <row r="3532" spans="2:21">
      <c r="B3532" s="535" t="s">
        <v>669</v>
      </c>
      <c r="C3532" s="536">
        <v>1</v>
      </c>
      <c r="D3532" s="537" t="str">
        <f>'Information Input'!$M$14</f>
        <v xml:space="preserve">      -      </v>
      </c>
      <c r="E3532" s="537" t="s">
        <v>139</v>
      </c>
      <c r="F3532" s="538">
        <f>'Information Input'!$H$33</f>
        <v>43466</v>
      </c>
      <c r="G3532" s="538">
        <f>'Information Input'!$H$34</f>
        <v>43555</v>
      </c>
      <c r="H3532" s="538">
        <f>'Information Input'!$H$35</f>
        <v>43555</v>
      </c>
      <c r="I3532" s="537" t="str">
        <f>'Information Input'!$J$22</f>
        <v>Quarterly</v>
      </c>
      <c r="J3532" s="538">
        <f>'Information Input'!$H$30</f>
        <v>43555</v>
      </c>
      <c r="K3532" s="537">
        <f>'Information Input'!$J$18</f>
        <v>2019</v>
      </c>
      <c r="L3532" s="579" t="s">
        <v>101</v>
      </c>
      <c r="M3532" s="540" t="s">
        <v>102</v>
      </c>
      <c r="N3532" s="541" t="s">
        <v>103</v>
      </c>
      <c r="O3532" s="542" t="s">
        <v>671</v>
      </c>
      <c r="P3532" s="537">
        <v>43</v>
      </c>
      <c r="Q3532" s="541" t="s">
        <v>185</v>
      </c>
      <c r="R3532" s="541" t="s">
        <v>233</v>
      </c>
      <c r="S3532" s="543">
        <f>'Report 1'!$AF$18</f>
        <v>0</v>
      </c>
      <c r="T3532" s="544">
        <f>'Report 1'!$AF$63</f>
        <v>0</v>
      </c>
      <c r="U3532" s="545">
        <f>'Report 1'!$AF$149</f>
        <v>0</v>
      </c>
    </row>
    <row r="3533" spans="2:21">
      <c r="B3533" s="535" t="s">
        <v>669</v>
      </c>
      <c r="C3533" s="536">
        <v>1</v>
      </c>
      <c r="D3533" s="537" t="str">
        <f>'Information Input'!$M$14</f>
        <v xml:space="preserve">      -      </v>
      </c>
      <c r="E3533" s="537" t="s">
        <v>139</v>
      </c>
      <c r="F3533" s="538">
        <f>'Information Input'!$H$33</f>
        <v>43466</v>
      </c>
      <c r="G3533" s="538">
        <f>'Information Input'!$H$34</f>
        <v>43555</v>
      </c>
      <c r="H3533" s="538">
        <f>'Information Input'!$H$35</f>
        <v>43555</v>
      </c>
      <c r="I3533" s="537" t="str">
        <f>'Information Input'!$J$22</f>
        <v>Quarterly</v>
      </c>
      <c r="J3533" s="538">
        <f>'Information Input'!$H$30</f>
        <v>43555</v>
      </c>
      <c r="K3533" s="537">
        <f>'Information Input'!$J$18</f>
        <v>2019</v>
      </c>
      <c r="L3533" s="579" t="s">
        <v>101</v>
      </c>
      <c r="M3533" s="540" t="s">
        <v>102</v>
      </c>
      <c r="N3533" s="541" t="s">
        <v>103</v>
      </c>
      <c r="O3533" s="542" t="s">
        <v>674</v>
      </c>
      <c r="P3533" s="537">
        <v>44</v>
      </c>
      <c r="Q3533" s="541" t="s">
        <v>186</v>
      </c>
      <c r="R3533" s="541" t="s">
        <v>239</v>
      </c>
      <c r="S3533" s="543">
        <f>'Report 1'!$AF$18</f>
        <v>0</v>
      </c>
      <c r="T3533" s="544">
        <f>'Report 1'!$AF$64</f>
        <v>0</v>
      </c>
      <c r="U3533" s="545">
        <f>'Report 1'!$AF$150</f>
        <v>0</v>
      </c>
    </row>
    <row r="3534" spans="2:21">
      <c r="B3534" s="535" t="s">
        <v>669</v>
      </c>
      <c r="C3534" s="536">
        <v>1</v>
      </c>
      <c r="D3534" s="537" t="str">
        <f>'Information Input'!$M$14</f>
        <v xml:space="preserve">      -      </v>
      </c>
      <c r="E3534" s="537" t="s">
        <v>139</v>
      </c>
      <c r="F3534" s="538">
        <f>'Information Input'!$H$33</f>
        <v>43466</v>
      </c>
      <c r="G3534" s="538">
        <f>'Information Input'!$H$34</f>
        <v>43555</v>
      </c>
      <c r="H3534" s="538">
        <f>'Information Input'!$H$35</f>
        <v>43555</v>
      </c>
      <c r="I3534" s="537" t="str">
        <f>'Information Input'!$J$22</f>
        <v>Quarterly</v>
      </c>
      <c r="J3534" s="538">
        <f>'Information Input'!$H$30</f>
        <v>43555</v>
      </c>
      <c r="K3534" s="537">
        <f>'Information Input'!$J$18</f>
        <v>2019</v>
      </c>
      <c r="L3534" s="579" t="s">
        <v>101</v>
      </c>
      <c r="M3534" s="540" t="s">
        <v>102</v>
      </c>
      <c r="N3534" s="541" t="s">
        <v>103</v>
      </c>
      <c r="O3534" s="542" t="s">
        <v>675</v>
      </c>
      <c r="P3534" s="537">
        <v>45</v>
      </c>
      <c r="Q3534" s="541" t="s">
        <v>187</v>
      </c>
      <c r="R3534" s="541" t="s">
        <v>239</v>
      </c>
      <c r="S3534" s="543">
        <f>'Report 1'!$AF$18</f>
        <v>0</v>
      </c>
      <c r="T3534" s="544">
        <f>'Report 1'!$AF$65</f>
        <v>0</v>
      </c>
      <c r="U3534" s="545">
        <f>'Report 1'!$AF$151</f>
        <v>0</v>
      </c>
    </row>
    <row r="3535" spans="2:21">
      <c r="B3535" s="535" t="s">
        <v>669</v>
      </c>
      <c r="C3535" s="536">
        <v>1</v>
      </c>
      <c r="D3535" s="537" t="str">
        <f>'Information Input'!$M$14</f>
        <v xml:space="preserve">      -      </v>
      </c>
      <c r="E3535" s="537" t="s">
        <v>139</v>
      </c>
      <c r="F3535" s="538">
        <f>'Information Input'!$H$33</f>
        <v>43466</v>
      </c>
      <c r="G3535" s="538">
        <f>'Information Input'!$H$34</f>
        <v>43555</v>
      </c>
      <c r="H3535" s="538">
        <f>'Information Input'!$H$35</f>
        <v>43555</v>
      </c>
      <c r="I3535" s="537" t="str">
        <f>'Information Input'!$J$22</f>
        <v>Quarterly</v>
      </c>
      <c r="J3535" s="538">
        <f>'Information Input'!$H$30</f>
        <v>43555</v>
      </c>
      <c r="K3535" s="537">
        <f>'Information Input'!$J$18</f>
        <v>2019</v>
      </c>
      <c r="L3535" s="579" t="s">
        <v>101</v>
      </c>
      <c r="M3535" s="540" t="s">
        <v>102</v>
      </c>
      <c r="N3535" s="541" t="s">
        <v>103</v>
      </c>
      <c r="O3535" s="542" t="s">
        <v>675</v>
      </c>
      <c r="P3535" s="537">
        <v>46</v>
      </c>
      <c r="Q3535" s="541" t="s">
        <v>188</v>
      </c>
      <c r="R3535" s="541" t="s">
        <v>239</v>
      </c>
      <c r="S3535" s="543">
        <f>'Report 1'!$AF$18</f>
        <v>0</v>
      </c>
      <c r="T3535" s="544">
        <f>'Report 1'!$AF$66</f>
        <v>0</v>
      </c>
      <c r="U3535" s="545">
        <f>'Report 1'!$AF$152</f>
        <v>0</v>
      </c>
    </row>
    <row r="3536" spans="2:21">
      <c r="B3536" s="535" t="s">
        <v>669</v>
      </c>
      <c r="C3536" s="536">
        <v>1</v>
      </c>
      <c r="D3536" s="537" t="str">
        <f>'Information Input'!$M$14</f>
        <v xml:space="preserve">      -      </v>
      </c>
      <c r="E3536" s="537" t="s">
        <v>139</v>
      </c>
      <c r="F3536" s="538">
        <f>'Information Input'!$H$33</f>
        <v>43466</v>
      </c>
      <c r="G3536" s="538">
        <f>'Information Input'!$H$34</f>
        <v>43555</v>
      </c>
      <c r="H3536" s="538">
        <f>'Information Input'!$H$35</f>
        <v>43555</v>
      </c>
      <c r="I3536" s="537" t="str">
        <f>'Information Input'!$J$22</f>
        <v>Quarterly</v>
      </c>
      <c r="J3536" s="538">
        <f>'Information Input'!$H$30</f>
        <v>43555</v>
      </c>
      <c r="K3536" s="537">
        <f>'Information Input'!$J$18</f>
        <v>2019</v>
      </c>
      <c r="L3536" s="579" t="s">
        <v>101</v>
      </c>
      <c r="M3536" s="540" t="s">
        <v>102</v>
      </c>
      <c r="N3536" s="541" t="s">
        <v>103</v>
      </c>
      <c r="O3536" s="542" t="s">
        <v>675</v>
      </c>
      <c r="P3536" s="537">
        <v>47</v>
      </c>
      <c r="Q3536" s="541" t="s">
        <v>189</v>
      </c>
      <c r="R3536" s="541" t="s">
        <v>239</v>
      </c>
      <c r="S3536" s="543">
        <f>'Report 1'!$AF$18</f>
        <v>0</v>
      </c>
      <c r="T3536" s="544">
        <f>'Report 1'!$AF$67</f>
        <v>0</v>
      </c>
      <c r="U3536" s="545">
        <f>'Report 1'!$AF$153</f>
        <v>0</v>
      </c>
    </row>
    <row r="3537" spans="2:21">
      <c r="B3537" s="535" t="s">
        <v>669</v>
      </c>
      <c r="C3537" s="536">
        <v>1</v>
      </c>
      <c r="D3537" s="537" t="str">
        <f>'Information Input'!$M$14</f>
        <v xml:space="preserve">      -      </v>
      </c>
      <c r="E3537" s="537" t="s">
        <v>139</v>
      </c>
      <c r="F3537" s="538">
        <f>'Information Input'!$H$33</f>
        <v>43466</v>
      </c>
      <c r="G3537" s="538">
        <f>'Information Input'!$H$34</f>
        <v>43555</v>
      </c>
      <c r="H3537" s="538">
        <f>'Information Input'!$H$35</f>
        <v>43555</v>
      </c>
      <c r="I3537" s="537" t="str">
        <f>'Information Input'!$J$22</f>
        <v>Quarterly</v>
      </c>
      <c r="J3537" s="538">
        <f>'Information Input'!$H$30</f>
        <v>43555</v>
      </c>
      <c r="K3537" s="537">
        <f>'Information Input'!$J$18</f>
        <v>2019</v>
      </c>
      <c r="L3537" s="579" t="s">
        <v>101</v>
      </c>
      <c r="M3537" s="540" t="s">
        <v>102</v>
      </c>
      <c r="N3537" s="541" t="s">
        <v>103</v>
      </c>
      <c r="O3537" s="542" t="s">
        <v>675</v>
      </c>
      <c r="P3537" s="537">
        <v>48</v>
      </c>
      <c r="Q3537" s="541" t="s">
        <v>190</v>
      </c>
      <c r="R3537" s="541" t="s">
        <v>239</v>
      </c>
      <c r="S3537" s="543">
        <f>'Report 1'!$AF$18</f>
        <v>0</v>
      </c>
      <c r="T3537" s="544">
        <f>'Report 1'!$AF$68</f>
        <v>0</v>
      </c>
      <c r="U3537" s="545">
        <f>'Report 1'!$AF$154</f>
        <v>0</v>
      </c>
    </row>
    <row r="3538" spans="2:21">
      <c r="B3538" s="535" t="s">
        <v>669</v>
      </c>
      <c r="C3538" s="536">
        <v>1</v>
      </c>
      <c r="D3538" s="537" t="str">
        <f>'Information Input'!$M$14</f>
        <v xml:space="preserve">      -      </v>
      </c>
      <c r="E3538" s="537" t="s">
        <v>139</v>
      </c>
      <c r="F3538" s="538">
        <f>'Information Input'!$H$33</f>
        <v>43466</v>
      </c>
      <c r="G3538" s="538">
        <f>'Information Input'!$H$34</f>
        <v>43555</v>
      </c>
      <c r="H3538" s="538">
        <f>'Information Input'!$H$35</f>
        <v>43555</v>
      </c>
      <c r="I3538" s="537" t="str">
        <f>'Information Input'!$J$22</f>
        <v>Quarterly</v>
      </c>
      <c r="J3538" s="538">
        <f>'Information Input'!$H$30</f>
        <v>43555</v>
      </c>
      <c r="K3538" s="537">
        <f>'Information Input'!$J$18</f>
        <v>2019</v>
      </c>
      <c r="L3538" s="579" t="s">
        <v>101</v>
      </c>
      <c r="M3538" s="540" t="s">
        <v>102</v>
      </c>
      <c r="N3538" s="541" t="s">
        <v>103</v>
      </c>
      <c r="O3538" s="542" t="s">
        <v>675</v>
      </c>
      <c r="P3538" s="537">
        <v>49</v>
      </c>
      <c r="Q3538" s="541" t="s">
        <v>191</v>
      </c>
      <c r="R3538" s="541" t="s">
        <v>239</v>
      </c>
      <c r="S3538" s="543">
        <f>'Report 1'!$AF$18</f>
        <v>0</v>
      </c>
      <c r="T3538" s="544">
        <f>'Report 1'!$AF$69</f>
        <v>0</v>
      </c>
      <c r="U3538" s="545">
        <f>'Report 1'!$AF$155</f>
        <v>0</v>
      </c>
    </row>
    <row r="3539" spans="2:21">
      <c r="B3539" s="535" t="s">
        <v>669</v>
      </c>
      <c r="C3539" s="536">
        <v>1</v>
      </c>
      <c r="D3539" s="537" t="str">
        <f>'Information Input'!$M$14</f>
        <v xml:space="preserve">      -      </v>
      </c>
      <c r="E3539" s="537" t="s">
        <v>139</v>
      </c>
      <c r="F3539" s="538">
        <f>'Information Input'!$H$33</f>
        <v>43466</v>
      </c>
      <c r="G3539" s="538">
        <f>'Information Input'!$H$34</f>
        <v>43555</v>
      </c>
      <c r="H3539" s="538">
        <f>'Information Input'!$H$35</f>
        <v>43555</v>
      </c>
      <c r="I3539" s="537" t="str">
        <f>'Information Input'!$J$22</f>
        <v>Quarterly</v>
      </c>
      <c r="J3539" s="538">
        <f>'Information Input'!$H$30</f>
        <v>43555</v>
      </c>
      <c r="K3539" s="537">
        <f>'Information Input'!$J$18</f>
        <v>2019</v>
      </c>
      <c r="L3539" s="579" t="s">
        <v>101</v>
      </c>
      <c r="M3539" s="540" t="s">
        <v>102</v>
      </c>
      <c r="N3539" s="541" t="s">
        <v>103</v>
      </c>
      <c r="O3539" s="542" t="s">
        <v>675</v>
      </c>
      <c r="P3539" s="537">
        <v>50</v>
      </c>
      <c r="Q3539" s="541" t="s">
        <v>192</v>
      </c>
      <c r="R3539" s="541" t="s">
        <v>239</v>
      </c>
      <c r="S3539" s="543">
        <f>'Report 1'!$AF$18</f>
        <v>0</v>
      </c>
      <c r="T3539" s="544">
        <f>'Report 1'!$AF$70</f>
        <v>0</v>
      </c>
      <c r="U3539" s="545">
        <f>'Report 1'!$AF$156</f>
        <v>0</v>
      </c>
    </row>
    <row r="3540" spans="2:21">
      <c r="B3540" s="535" t="s">
        <v>669</v>
      </c>
      <c r="C3540" s="536">
        <v>1</v>
      </c>
      <c r="D3540" s="537" t="str">
        <f>'Information Input'!$M$14</f>
        <v xml:space="preserve">      -      </v>
      </c>
      <c r="E3540" s="537" t="s">
        <v>139</v>
      </c>
      <c r="F3540" s="538">
        <f>'Information Input'!$H$33</f>
        <v>43466</v>
      </c>
      <c r="G3540" s="538">
        <f>'Information Input'!$H$34</f>
        <v>43555</v>
      </c>
      <c r="H3540" s="538">
        <f>'Information Input'!$H$35</f>
        <v>43555</v>
      </c>
      <c r="I3540" s="537" t="str">
        <f>'Information Input'!$J$22</f>
        <v>Quarterly</v>
      </c>
      <c r="J3540" s="538">
        <f>'Information Input'!$H$30</f>
        <v>43555</v>
      </c>
      <c r="K3540" s="537">
        <f>'Information Input'!$J$18</f>
        <v>2019</v>
      </c>
      <c r="L3540" s="579" t="s">
        <v>101</v>
      </c>
      <c r="M3540" s="540" t="s">
        <v>102</v>
      </c>
      <c r="N3540" s="541" t="s">
        <v>103</v>
      </c>
      <c r="O3540" s="542" t="s">
        <v>675</v>
      </c>
      <c r="P3540" s="537">
        <v>51</v>
      </c>
      <c r="Q3540" s="541" t="s">
        <v>193</v>
      </c>
      <c r="R3540" s="541" t="s">
        <v>239</v>
      </c>
      <c r="S3540" s="543">
        <f>'Report 1'!$AF$18</f>
        <v>0</v>
      </c>
      <c r="T3540" s="544">
        <f>'Report 1'!$AF$71</f>
        <v>0</v>
      </c>
      <c r="U3540" s="545">
        <f>'Report 1'!$AF$157</f>
        <v>0</v>
      </c>
    </row>
    <row r="3541" spans="2:21">
      <c r="B3541" s="535" t="s">
        <v>669</v>
      </c>
      <c r="C3541" s="536">
        <v>1</v>
      </c>
      <c r="D3541" s="537" t="str">
        <f>'Information Input'!$M$14</f>
        <v xml:space="preserve">      -      </v>
      </c>
      <c r="E3541" s="537" t="s">
        <v>139</v>
      </c>
      <c r="F3541" s="538">
        <f>'Information Input'!$H$33</f>
        <v>43466</v>
      </c>
      <c r="G3541" s="538">
        <f>'Information Input'!$H$34</f>
        <v>43555</v>
      </c>
      <c r="H3541" s="538">
        <f>'Information Input'!$H$35</f>
        <v>43555</v>
      </c>
      <c r="I3541" s="537" t="str">
        <f>'Information Input'!$J$22</f>
        <v>Quarterly</v>
      </c>
      <c r="J3541" s="538">
        <f>'Information Input'!$H$30</f>
        <v>43555</v>
      </c>
      <c r="K3541" s="537">
        <f>'Information Input'!$J$18</f>
        <v>2019</v>
      </c>
      <c r="L3541" s="579" t="s">
        <v>101</v>
      </c>
      <c r="M3541" s="540" t="s">
        <v>102</v>
      </c>
      <c r="N3541" s="541" t="s">
        <v>103</v>
      </c>
      <c r="O3541" s="542" t="s">
        <v>674</v>
      </c>
      <c r="P3541" s="537">
        <v>52</v>
      </c>
      <c r="Q3541" s="541" t="s">
        <v>194</v>
      </c>
      <c r="R3541" s="541" t="s">
        <v>239</v>
      </c>
      <c r="S3541" s="543">
        <f>'Report 1'!$AF$18</f>
        <v>0</v>
      </c>
      <c r="T3541" s="544">
        <f>'Report 1'!$AF$72</f>
        <v>0</v>
      </c>
      <c r="U3541" s="545">
        <f>'Report 1'!$AF$158</f>
        <v>0</v>
      </c>
    </row>
    <row r="3542" spans="2:21">
      <c r="B3542" s="535" t="s">
        <v>669</v>
      </c>
      <c r="C3542" s="536">
        <v>1</v>
      </c>
      <c r="D3542" s="537" t="str">
        <f>'Information Input'!$M$14</f>
        <v xml:space="preserve">      -      </v>
      </c>
      <c r="E3542" s="537" t="s">
        <v>139</v>
      </c>
      <c r="F3542" s="538">
        <f>'Information Input'!$H$33</f>
        <v>43466</v>
      </c>
      <c r="G3542" s="538">
        <f>'Information Input'!$H$34</f>
        <v>43555</v>
      </c>
      <c r="H3542" s="538">
        <f>'Information Input'!$H$35</f>
        <v>43555</v>
      </c>
      <c r="I3542" s="537" t="str">
        <f>'Information Input'!$J$22</f>
        <v>Quarterly</v>
      </c>
      <c r="J3542" s="538">
        <f>'Information Input'!$H$30</f>
        <v>43555</v>
      </c>
      <c r="K3542" s="537">
        <f>'Information Input'!$J$18</f>
        <v>2019</v>
      </c>
      <c r="L3542" s="579" t="s">
        <v>101</v>
      </c>
      <c r="M3542" s="540" t="s">
        <v>102</v>
      </c>
      <c r="N3542" s="541" t="s">
        <v>103</v>
      </c>
      <c r="O3542" s="542" t="s">
        <v>676</v>
      </c>
      <c r="P3542" s="537">
        <v>53</v>
      </c>
      <c r="Q3542" s="541" t="s">
        <v>195</v>
      </c>
      <c r="R3542" s="541" t="s">
        <v>677</v>
      </c>
      <c r="S3542" s="543">
        <f>'Report 1'!$AF$18</f>
        <v>0</v>
      </c>
      <c r="T3542" s="544">
        <f>'Report 1'!$AF$73</f>
        <v>0</v>
      </c>
      <c r="U3542" s="545">
        <f>'Report 1'!$AF$159</f>
        <v>0</v>
      </c>
    </row>
    <row r="3543" spans="2:21">
      <c r="B3543" s="535" t="s">
        <v>669</v>
      </c>
      <c r="C3543" s="536">
        <v>1</v>
      </c>
      <c r="D3543" s="537" t="str">
        <f>'Information Input'!$M$14</f>
        <v xml:space="preserve">      -      </v>
      </c>
      <c r="E3543" s="537" t="s">
        <v>139</v>
      </c>
      <c r="F3543" s="538">
        <f>'Information Input'!$H$33</f>
        <v>43466</v>
      </c>
      <c r="G3543" s="538">
        <f>'Information Input'!$H$34</f>
        <v>43555</v>
      </c>
      <c r="H3543" s="538">
        <f>'Information Input'!$H$35</f>
        <v>43555</v>
      </c>
      <c r="I3543" s="537" t="str">
        <f>'Information Input'!$J$22</f>
        <v>Quarterly</v>
      </c>
      <c r="J3543" s="538">
        <f>'Information Input'!$H$30</f>
        <v>43555</v>
      </c>
      <c r="K3543" s="537">
        <f>'Information Input'!$J$18</f>
        <v>2019</v>
      </c>
      <c r="L3543" s="579" t="s">
        <v>101</v>
      </c>
      <c r="M3543" s="540" t="s">
        <v>102</v>
      </c>
      <c r="N3543" s="541" t="s">
        <v>103</v>
      </c>
      <c r="O3543" s="542" t="s">
        <v>676</v>
      </c>
      <c r="P3543" s="537">
        <v>54</v>
      </c>
      <c r="Q3543" s="541" t="s">
        <v>196</v>
      </c>
      <c r="R3543" s="541" t="s">
        <v>677</v>
      </c>
      <c r="S3543" s="543">
        <f>'Report 1'!$AF$18</f>
        <v>0</v>
      </c>
      <c r="T3543" s="544">
        <f>'Report 1'!$AF$74</f>
        <v>0</v>
      </c>
      <c r="U3543" s="545">
        <f>'Report 1'!$AF$160</f>
        <v>0</v>
      </c>
    </row>
    <row r="3544" spans="2:21">
      <c r="B3544" s="535" t="s">
        <v>669</v>
      </c>
      <c r="C3544" s="536">
        <v>1</v>
      </c>
      <c r="D3544" s="537" t="str">
        <f>'Information Input'!$M$14</f>
        <v xml:space="preserve">      -      </v>
      </c>
      <c r="E3544" s="537" t="s">
        <v>139</v>
      </c>
      <c r="F3544" s="538">
        <f>'Information Input'!$H$33</f>
        <v>43466</v>
      </c>
      <c r="G3544" s="538">
        <f>'Information Input'!$H$34</f>
        <v>43555</v>
      </c>
      <c r="H3544" s="538">
        <f>'Information Input'!$H$35</f>
        <v>43555</v>
      </c>
      <c r="I3544" s="537" t="str">
        <f>'Information Input'!$J$22</f>
        <v>Quarterly</v>
      </c>
      <c r="J3544" s="538">
        <f>'Information Input'!$H$30</f>
        <v>43555</v>
      </c>
      <c r="K3544" s="537">
        <f>'Information Input'!$J$18</f>
        <v>2019</v>
      </c>
      <c r="L3544" s="579" t="s">
        <v>101</v>
      </c>
      <c r="M3544" s="540" t="s">
        <v>102</v>
      </c>
      <c r="N3544" s="541" t="s">
        <v>103</v>
      </c>
      <c r="O3544" s="542" t="s">
        <v>676</v>
      </c>
      <c r="P3544" s="537">
        <v>55</v>
      </c>
      <c r="Q3544" s="541" t="s">
        <v>197</v>
      </c>
      <c r="R3544" s="541" t="s">
        <v>677</v>
      </c>
      <c r="S3544" s="543">
        <f>'Report 1'!$AF$18</f>
        <v>0</v>
      </c>
      <c r="T3544" s="544">
        <f>'Report 1'!$AF$75</f>
        <v>0</v>
      </c>
      <c r="U3544" s="545">
        <f>'Report 1'!$AF$161</f>
        <v>0</v>
      </c>
    </row>
    <row r="3545" spans="2:21">
      <c r="B3545" s="535" t="s">
        <v>669</v>
      </c>
      <c r="C3545" s="536">
        <v>1</v>
      </c>
      <c r="D3545" s="537" t="str">
        <f>'Information Input'!$M$14</f>
        <v xml:space="preserve">      -      </v>
      </c>
      <c r="E3545" s="537" t="s">
        <v>139</v>
      </c>
      <c r="F3545" s="538">
        <f>'Information Input'!$H$33</f>
        <v>43466</v>
      </c>
      <c r="G3545" s="538">
        <f>'Information Input'!$H$34</f>
        <v>43555</v>
      </c>
      <c r="H3545" s="538">
        <f>'Information Input'!$H$35</f>
        <v>43555</v>
      </c>
      <c r="I3545" s="537" t="str">
        <f>'Information Input'!$J$22</f>
        <v>Quarterly</v>
      </c>
      <c r="J3545" s="538">
        <f>'Information Input'!$H$30</f>
        <v>43555</v>
      </c>
      <c r="K3545" s="537">
        <f>'Information Input'!$J$18</f>
        <v>2019</v>
      </c>
      <c r="L3545" s="579" t="s">
        <v>101</v>
      </c>
      <c r="M3545" s="540" t="s">
        <v>102</v>
      </c>
      <c r="N3545" s="541" t="s">
        <v>103</v>
      </c>
      <c r="O3545" s="542" t="s">
        <v>676</v>
      </c>
      <c r="P3545" s="537">
        <v>56</v>
      </c>
      <c r="Q3545" s="541" t="s">
        <v>198</v>
      </c>
      <c r="R3545" s="541" t="s">
        <v>239</v>
      </c>
      <c r="S3545" s="543">
        <f>'Report 1'!$AF$18</f>
        <v>0</v>
      </c>
      <c r="T3545" s="544">
        <f>'Report 1'!$AF$76</f>
        <v>0</v>
      </c>
      <c r="U3545" s="545">
        <f>'Report 1'!$AF$162</f>
        <v>0</v>
      </c>
    </row>
    <row r="3546" spans="2:21">
      <c r="B3546" s="535" t="s">
        <v>669</v>
      </c>
      <c r="C3546" s="536">
        <v>1</v>
      </c>
      <c r="D3546" s="537" t="str">
        <f>'Information Input'!$M$14</f>
        <v xml:space="preserve">      -      </v>
      </c>
      <c r="E3546" s="537" t="s">
        <v>139</v>
      </c>
      <c r="F3546" s="538">
        <f>'Information Input'!$H$33</f>
        <v>43466</v>
      </c>
      <c r="G3546" s="538">
        <f>'Information Input'!$H$34</f>
        <v>43555</v>
      </c>
      <c r="H3546" s="538">
        <f>'Information Input'!$H$35</f>
        <v>43555</v>
      </c>
      <c r="I3546" s="537" t="str">
        <f>'Information Input'!$J$22</f>
        <v>Quarterly</v>
      </c>
      <c r="J3546" s="538">
        <f>'Information Input'!$H$30</f>
        <v>43555</v>
      </c>
      <c r="K3546" s="537">
        <f>'Information Input'!$J$18</f>
        <v>2019</v>
      </c>
      <c r="L3546" s="579" t="s">
        <v>101</v>
      </c>
      <c r="M3546" s="540" t="s">
        <v>102</v>
      </c>
      <c r="N3546" s="541" t="s">
        <v>103</v>
      </c>
      <c r="O3546" s="542" t="s">
        <v>674</v>
      </c>
      <c r="P3546" s="537">
        <v>57</v>
      </c>
      <c r="Q3546" s="541" t="s">
        <v>199</v>
      </c>
      <c r="R3546" s="542" t="s">
        <v>239</v>
      </c>
      <c r="S3546" s="543">
        <f>'Report 1'!$AF$18</f>
        <v>0</v>
      </c>
      <c r="T3546" s="544">
        <f>'Report 1'!$AF$77</f>
        <v>0</v>
      </c>
      <c r="U3546" s="545">
        <f>'Report 1'!$AF$163</f>
        <v>0</v>
      </c>
    </row>
    <row r="3547" spans="2:21">
      <c r="B3547" s="535" t="s">
        <v>669</v>
      </c>
      <c r="C3547" s="536">
        <v>1</v>
      </c>
      <c r="D3547" s="537" t="str">
        <f>'Information Input'!$M$14</f>
        <v xml:space="preserve">      -      </v>
      </c>
      <c r="E3547" s="537" t="s">
        <v>139</v>
      </c>
      <c r="F3547" s="538">
        <f>'Information Input'!$H$33</f>
        <v>43466</v>
      </c>
      <c r="G3547" s="538">
        <f>'Information Input'!$H$34</f>
        <v>43555</v>
      </c>
      <c r="H3547" s="538">
        <f>'Information Input'!$H$35</f>
        <v>43555</v>
      </c>
      <c r="I3547" s="537" t="str">
        <f>'Information Input'!$J$22</f>
        <v>Quarterly</v>
      </c>
      <c r="J3547" s="538">
        <f>'Information Input'!$H$30</f>
        <v>43555</v>
      </c>
      <c r="K3547" s="537">
        <f>'Information Input'!$J$18</f>
        <v>2019</v>
      </c>
      <c r="L3547" s="579" t="s">
        <v>101</v>
      </c>
      <c r="M3547" s="540" t="s">
        <v>102</v>
      </c>
      <c r="N3547" s="541" t="s">
        <v>103</v>
      </c>
      <c r="O3547" s="542" t="s">
        <v>678</v>
      </c>
      <c r="P3547" s="537">
        <v>58</v>
      </c>
      <c r="Q3547" s="541" t="s">
        <v>201</v>
      </c>
      <c r="R3547" s="542" t="s">
        <v>239</v>
      </c>
      <c r="S3547" s="543">
        <f>'Report 1'!$AF$18</f>
        <v>0</v>
      </c>
      <c r="T3547" s="544">
        <f>'Report 1'!$AF$79</f>
        <v>0</v>
      </c>
      <c r="U3547" s="545">
        <f>'Report 1'!$AF$165</f>
        <v>0</v>
      </c>
    </row>
    <row r="3548" spans="2:21">
      <c r="B3548" s="535" t="s">
        <v>669</v>
      </c>
      <c r="C3548" s="536">
        <v>1</v>
      </c>
      <c r="D3548" s="537" t="str">
        <f>'Information Input'!$M$14</f>
        <v xml:space="preserve">      -      </v>
      </c>
      <c r="E3548" s="537" t="s">
        <v>139</v>
      </c>
      <c r="F3548" s="538">
        <f>'Information Input'!$H$33</f>
        <v>43466</v>
      </c>
      <c r="G3548" s="538">
        <f>'Information Input'!$H$34</f>
        <v>43555</v>
      </c>
      <c r="H3548" s="538">
        <f>'Information Input'!$H$35</f>
        <v>43555</v>
      </c>
      <c r="I3548" s="537" t="str">
        <f>'Information Input'!$J$22</f>
        <v>Quarterly</v>
      </c>
      <c r="J3548" s="538">
        <f>'Information Input'!$H$30</f>
        <v>43555</v>
      </c>
      <c r="K3548" s="537">
        <f>'Information Input'!$J$18</f>
        <v>2019</v>
      </c>
      <c r="L3548" s="579" t="s">
        <v>101</v>
      </c>
      <c r="M3548" s="540" t="s">
        <v>102</v>
      </c>
      <c r="N3548" s="541" t="s">
        <v>103</v>
      </c>
      <c r="O3548" s="542" t="s">
        <v>678</v>
      </c>
      <c r="P3548" s="537">
        <v>59</v>
      </c>
      <c r="Q3548" s="541" t="s">
        <v>202</v>
      </c>
      <c r="R3548" s="542" t="s">
        <v>239</v>
      </c>
      <c r="S3548" s="543">
        <f>'Report 1'!$AF$18</f>
        <v>0</v>
      </c>
      <c r="T3548" s="544">
        <f>'Report 1'!$AF$80</f>
        <v>0</v>
      </c>
      <c r="U3548" s="545">
        <f>'Report 1'!$AF$166</f>
        <v>0</v>
      </c>
    </row>
    <row r="3549" spans="2:21">
      <c r="B3549" s="535" t="s">
        <v>669</v>
      </c>
      <c r="C3549" s="536">
        <v>1</v>
      </c>
      <c r="D3549" s="537" t="str">
        <f>'Information Input'!$M$14</f>
        <v xml:space="preserve">      -      </v>
      </c>
      <c r="E3549" s="537" t="s">
        <v>139</v>
      </c>
      <c r="F3549" s="538">
        <f>'Information Input'!$H$33</f>
        <v>43466</v>
      </c>
      <c r="G3549" s="538">
        <f>'Information Input'!$H$34</f>
        <v>43555</v>
      </c>
      <c r="H3549" s="538">
        <f>'Information Input'!$H$35</f>
        <v>43555</v>
      </c>
      <c r="I3549" s="537" t="str">
        <f>'Information Input'!$J$22</f>
        <v>Quarterly</v>
      </c>
      <c r="J3549" s="538">
        <f>'Information Input'!$H$30</f>
        <v>43555</v>
      </c>
      <c r="K3549" s="537">
        <f>'Information Input'!$J$18</f>
        <v>2019</v>
      </c>
      <c r="L3549" s="579" t="s">
        <v>101</v>
      </c>
      <c r="M3549" s="540" t="s">
        <v>102</v>
      </c>
      <c r="N3549" s="541" t="s">
        <v>103</v>
      </c>
      <c r="O3549" s="542" t="s">
        <v>678</v>
      </c>
      <c r="P3549" s="537">
        <v>60</v>
      </c>
      <c r="Q3549" s="541" t="s">
        <v>203</v>
      </c>
      <c r="R3549" s="541" t="s">
        <v>239</v>
      </c>
      <c r="S3549" s="543">
        <f>'Report 1'!$AF$18</f>
        <v>0</v>
      </c>
      <c r="T3549" s="544">
        <f>'Report 1'!$AF$81</f>
        <v>0</v>
      </c>
      <c r="U3549" s="545">
        <f>'Report 1'!$AF$167</f>
        <v>0</v>
      </c>
    </row>
    <row r="3550" spans="2:21">
      <c r="B3550" s="535" t="s">
        <v>669</v>
      </c>
      <c r="C3550" s="536">
        <v>1</v>
      </c>
      <c r="D3550" s="537" t="str">
        <f>'Information Input'!$M$14</f>
        <v xml:space="preserve">      -      </v>
      </c>
      <c r="E3550" s="537" t="s">
        <v>139</v>
      </c>
      <c r="F3550" s="538">
        <f>'Information Input'!$H$33</f>
        <v>43466</v>
      </c>
      <c r="G3550" s="538">
        <f>'Information Input'!$H$34</f>
        <v>43555</v>
      </c>
      <c r="H3550" s="538">
        <f>'Information Input'!$H$35</f>
        <v>43555</v>
      </c>
      <c r="I3550" s="537" t="str">
        <f>'Information Input'!$J$22</f>
        <v>Quarterly</v>
      </c>
      <c r="J3550" s="538">
        <f>'Information Input'!$H$30</f>
        <v>43555</v>
      </c>
      <c r="K3550" s="537">
        <f>'Information Input'!$J$18</f>
        <v>2019</v>
      </c>
      <c r="L3550" s="579" t="s">
        <v>101</v>
      </c>
      <c r="M3550" s="540" t="s">
        <v>102</v>
      </c>
      <c r="N3550" s="541" t="s">
        <v>103</v>
      </c>
      <c r="O3550" s="542" t="s">
        <v>678</v>
      </c>
      <c r="P3550" s="537">
        <v>61</v>
      </c>
      <c r="Q3550" s="541" t="s">
        <v>204</v>
      </c>
      <c r="R3550" s="541" t="s">
        <v>239</v>
      </c>
      <c r="S3550" s="543">
        <f>'Report 1'!$AF$18</f>
        <v>0</v>
      </c>
      <c r="T3550" s="544">
        <f>'Report 1'!$AF$82</f>
        <v>0</v>
      </c>
      <c r="U3550" s="545">
        <f>'Report 1'!$AF$168</f>
        <v>0</v>
      </c>
    </row>
    <row r="3551" spans="2:21">
      <c r="B3551" s="535" t="s">
        <v>669</v>
      </c>
      <c r="C3551" s="536">
        <v>1</v>
      </c>
      <c r="D3551" s="537" t="str">
        <f>'Information Input'!$M$14</f>
        <v xml:space="preserve">      -      </v>
      </c>
      <c r="E3551" s="537" t="s">
        <v>139</v>
      </c>
      <c r="F3551" s="538">
        <f>'Information Input'!$H$33</f>
        <v>43466</v>
      </c>
      <c r="G3551" s="538">
        <f>'Information Input'!$H$34</f>
        <v>43555</v>
      </c>
      <c r="H3551" s="538">
        <f>'Information Input'!$H$35</f>
        <v>43555</v>
      </c>
      <c r="I3551" s="537" t="str">
        <f>'Information Input'!$J$22</f>
        <v>Quarterly</v>
      </c>
      <c r="J3551" s="538">
        <f>'Information Input'!$H$30</f>
        <v>43555</v>
      </c>
      <c r="K3551" s="537">
        <f>'Information Input'!$J$18</f>
        <v>2019</v>
      </c>
      <c r="L3551" s="579" t="s">
        <v>101</v>
      </c>
      <c r="M3551" s="540" t="s">
        <v>102</v>
      </c>
      <c r="N3551" s="541" t="s">
        <v>103</v>
      </c>
      <c r="O3551" s="542" t="s">
        <v>678</v>
      </c>
      <c r="P3551" s="537">
        <v>62</v>
      </c>
      <c r="Q3551" s="541" t="s">
        <v>204</v>
      </c>
      <c r="R3551" s="541" t="s">
        <v>239</v>
      </c>
      <c r="S3551" s="543">
        <f>'Report 1'!$AF$18</f>
        <v>0</v>
      </c>
      <c r="T3551" s="544">
        <f>'Report 1'!$AF$83</f>
        <v>0</v>
      </c>
      <c r="U3551" s="545">
        <f>'Report 1'!$AF$169</f>
        <v>0</v>
      </c>
    </row>
    <row r="3552" spans="2:21">
      <c r="B3552" s="535" t="s">
        <v>669</v>
      </c>
      <c r="C3552" s="536">
        <v>1</v>
      </c>
      <c r="D3552" s="537" t="str">
        <f>'Information Input'!$M$14</f>
        <v xml:space="preserve">      -      </v>
      </c>
      <c r="E3552" s="537" t="s">
        <v>139</v>
      </c>
      <c r="F3552" s="538">
        <f>'Information Input'!$H$33</f>
        <v>43466</v>
      </c>
      <c r="G3552" s="538">
        <f>'Information Input'!$H$34</f>
        <v>43555</v>
      </c>
      <c r="H3552" s="538">
        <f>'Information Input'!$H$35</f>
        <v>43555</v>
      </c>
      <c r="I3552" s="537" t="str">
        <f>'Information Input'!$J$22</f>
        <v>Quarterly</v>
      </c>
      <c r="J3552" s="538">
        <f>'Information Input'!$H$30</f>
        <v>43555</v>
      </c>
      <c r="K3552" s="537">
        <f>'Information Input'!$J$18</f>
        <v>2019</v>
      </c>
      <c r="L3552" s="579" t="s">
        <v>101</v>
      </c>
      <c r="M3552" s="540" t="s">
        <v>102</v>
      </c>
      <c r="N3552" s="541" t="s">
        <v>103</v>
      </c>
      <c r="O3552" s="542" t="s">
        <v>674</v>
      </c>
      <c r="P3552" s="537">
        <v>63</v>
      </c>
      <c r="Q3552" s="541" t="s">
        <v>205</v>
      </c>
      <c r="R3552" s="541" t="s">
        <v>239</v>
      </c>
      <c r="S3552" s="543">
        <f>'Report 1'!$AF$18</f>
        <v>0</v>
      </c>
      <c r="T3552" s="544">
        <f>'Report 1'!$AF$84</f>
        <v>0</v>
      </c>
      <c r="U3552" s="545">
        <f>'Report 1'!$AF$170</f>
        <v>0</v>
      </c>
    </row>
    <row r="3553" spans="2:21">
      <c r="B3553" s="535" t="s">
        <v>669</v>
      </c>
      <c r="C3553" s="536">
        <v>1</v>
      </c>
      <c r="D3553" s="537" t="str">
        <f>'Information Input'!$M$14</f>
        <v xml:space="preserve">      -      </v>
      </c>
      <c r="E3553" s="537" t="s">
        <v>139</v>
      </c>
      <c r="F3553" s="538">
        <f>'Information Input'!$H$33</f>
        <v>43466</v>
      </c>
      <c r="G3553" s="538">
        <f>'Information Input'!$H$34</f>
        <v>43555</v>
      </c>
      <c r="H3553" s="538">
        <f>'Information Input'!$H$35</f>
        <v>43555</v>
      </c>
      <c r="I3553" s="537" t="str">
        <f>'Information Input'!$J$22</f>
        <v>Quarterly</v>
      </c>
      <c r="J3553" s="538">
        <f>'Information Input'!$H$30</f>
        <v>43555</v>
      </c>
      <c r="K3553" s="537">
        <f>'Information Input'!$J$18</f>
        <v>2019</v>
      </c>
      <c r="L3553" s="579" t="s">
        <v>101</v>
      </c>
      <c r="M3553" s="540" t="s">
        <v>102</v>
      </c>
      <c r="N3553" s="541" t="s">
        <v>103</v>
      </c>
      <c r="O3553" s="542" t="s">
        <v>674</v>
      </c>
      <c r="P3553" s="537">
        <v>64</v>
      </c>
      <c r="Q3553" s="541" t="s">
        <v>206</v>
      </c>
      <c r="R3553" s="541" t="s">
        <v>239</v>
      </c>
      <c r="S3553" s="543">
        <f>'Report 1'!$AF$18</f>
        <v>0</v>
      </c>
      <c r="T3553" s="544">
        <f>'Report 1'!$AF$85</f>
        <v>0</v>
      </c>
      <c r="U3553" s="545">
        <f>'Report 1'!$AF$171</f>
        <v>0</v>
      </c>
    </row>
    <row r="3554" spans="2:21">
      <c r="B3554" s="535" t="s">
        <v>669</v>
      </c>
      <c r="C3554" s="536">
        <v>1</v>
      </c>
      <c r="D3554" s="537" t="str">
        <f>'Information Input'!$M$14</f>
        <v xml:space="preserve">      -      </v>
      </c>
      <c r="E3554" s="537" t="s">
        <v>139</v>
      </c>
      <c r="F3554" s="538">
        <f>'Information Input'!$H$33</f>
        <v>43466</v>
      </c>
      <c r="G3554" s="538">
        <f>'Information Input'!$H$34</f>
        <v>43555</v>
      </c>
      <c r="H3554" s="538">
        <f>'Information Input'!$H$35</f>
        <v>43555</v>
      </c>
      <c r="I3554" s="537" t="str">
        <f>'Information Input'!$J$22</f>
        <v>Quarterly</v>
      </c>
      <c r="J3554" s="538">
        <f>'Information Input'!$H$30</f>
        <v>43555</v>
      </c>
      <c r="K3554" s="537">
        <f>'Information Input'!$J$18</f>
        <v>2019</v>
      </c>
      <c r="L3554" s="579" t="s">
        <v>101</v>
      </c>
      <c r="M3554" s="540" t="s">
        <v>102</v>
      </c>
      <c r="N3554" s="541" t="s">
        <v>103</v>
      </c>
      <c r="O3554" s="542" t="s">
        <v>674</v>
      </c>
      <c r="P3554" s="537">
        <v>65</v>
      </c>
      <c r="Q3554" s="541" t="s">
        <v>207</v>
      </c>
      <c r="R3554" s="541" t="s">
        <v>239</v>
      </c>
      <c r="S3554" s="543">
        <f>'Report 1'!$AF$18</f>
        <v>0</v>
      </c>
      <c r="T3554" s="544">
        <f>'Report 1'!$AF$86</f>
        <v>0</v>
      </c>
      <c r="U3554" s="545">
        <f>'Report 1'!$AF$172</f>
        <v>0</v>
      </c>
    </row>
    <row r="3555" spans="2:21">
      <c r="B3555" s="535" t="s">
        <v>669</v>
      </c>
      <c r="C3555" s="536">
        <v>1</v>
      </c>
      <c r="D3555" s="537" t="str">
        <f>'Information Input'!$M$14</f>
        <v xml:space="preserve">      -      </v>
      </c>
      <c r="E3555" s="537" t="s">
        <v>139</v>
      </c>
      <c r="F3555" s="538">
        <f>'Information Input'!$H$33</f>
        <v>43466</v>
      </c>
      <c r="G3555" s="538">
        <f>'Information Input'!$H$34</f>
        <v>43555</v>
      </c>
      <c r="H3555" s="538">
        <f>'Information Input'!$H$35</f>
        <v>43555</v>
      </c>
      <c r="I3555" s="537" t="str">
        <f>'Information Input'!$J$22</f>
        <v>Quarterly</v>
      </c>
      <c r="J3555" s="538">
        <f>'Information Input'!$H$30</f>
        <v>43555</v>
      </c>
      <c r="K3555" s="537">
        <f>'Information Input'!$J$18</f>
        <v>2019</v>
      </c>
      <c r="L3555" s="579" t="s">
        <v>101</v>
      </c>
      <c r="M3555" s="540" t="s">
        <v>102</v>
      </c>
      <c r="N3555" s="541" t="s">
        <v>103</v>
      </c>
      <c r="O3555" s="542" t="s">
        <v>679</v>
      </c>
      <c r="P3555" s="537">
        <v>66</v>
      </c>
      <c r="Q3555" s="541" t="s">
        <v>208</v>
      </c>
      <c r="R3555" s="541" t="s">
        <v>239</v>
      </c>
      <c r="S3555" s="543">
        <f>'Report 1'!$AF$18</f>
        <v>0</v>
      </c>
      <c r="T3555" s="544">
        <f>'Report 1'!$AF$87</f>
        <v>0</v>
      </c>
      <c r="U3555" s="545">
        <f>'Report 1'!$AF$173</f>
        <v>0</v>
      </c>
    </row>
    <row r="3556" spans="2:21">
      <c r="B3556" s="535" t="s">
        <v>669</v>
      </c>
      <c r="C3556" s="536">
        <v>1</v>
      </c>
      <c r="D3556" s="537" t="str">
        <f>'Information Input'!$M$14</f>
        <v xml:space="preserve">      -      </v>
      </c>
      <c r="E3556" s="537" t="s">
        <v>139</v>
      </c>
      <c r="F3556" s="538">
        <f>'Information Input'!$H$33</f>
        <v>43466</v>
      </c>
      <c r="G3556" s="538">
        <f>'Information Input'!$H$34</f>
        <v>43555</v>
      </c>
      <c r="H3556" s="538">
        <f>'Information Input'!$H$35</f>
        <v>43555</v>
      </c>
      <c r="I3556" s="537" t="str">
        <f>'Information Input'!$J$22</f>
        <v>Quarterly</v>
      </c>
      <c r="J3556" s="538">
        <f>'Information Input'!$H$30</f>
        <v>43555</v>
      </c>
      <c r="K3556" s="537">
        <f>'Information Input'!$J$18</f>
        <v>2019</v>
      </c>
      <c r="L3556" s="579" t="s">
        <v>101</v>
      </c>
      <c r="M3556" s="540" t="s">
        <v>102</v>
      </c>
      <c r="N3556" s="541" t="s">
        <v>103</v>
      </c>
      <c r="O3556" s="542" t="s">
        <v>679</v>
      </c>
      <c r="P3556" s="537">
        <v>67</v>
      </c>
      <c r="Q3556" s="541" t="s">
        <v>209</v>
      </c>
      <c r="R3556" s="541" t="s">
        <v>239</v>
      </c>
      <c r="S3556" s="543">
        <f>'Report 1'!$AF$18</f>
        <v>0</v>
      </c>
      <c r="T3556" s="544">
        <f>'Report 1'!$AF$88</f>
        <v>0</v>
      </c>
      <c r="U3556" s="545">
        <f>'Report 1'!$AF$174</f>
        <v>0</v>
      </c>
    </row>
    <row r="3557" spans="2:21">
      <c r="B3557" s="535" t="s">
        <v>669</v>
      </c>
      <c r="C3557" s="536">
        <v>1</v>
      </c>
      <c r="D3557" s="537" t="str">
        <f>'Information Input'!$M$14</f>
        <v xml:space="preserve">      -      </v>
      </c>
      <c r="E3557" s="537" t="s">
        <v>139</v>
      </c>
      <c r="F3557" s="538">
        <f>'Information Input'!$H$33</f>
        <v>43466</v>
      </c>
      <c r="G3557" s="538">
        <f>'Information Input'!$H$34</f>
        <v>43555</v>
      </c>
      <c r="H3557" s="538">
        <f>'Information Input'!$H$35</f>
        <v>43555</v>
      </c>
      <c r="I3557" s="537" t="str">
        <f>'Information Input'!$J$22</f>
        <v>Quarterly</v>
      </c>
      <c r="J3557" s="538">
        <f>'Information Input'!$H$30</f>
        <v>43555</v>
      </c>
      <c r="K3557" s="537">
        <f>'Information Input'!$J$18</f>
        <v>2019</v>
      </c>
      <c r="L3557" s="579" t="s">
        <v>101</v>
      </c>
      <c r="M3557" s="540" t="s">
        <v>102</v>
      </c>
      <c r="N3557" s="541" t="s">
        <v>103</v>
      </c>
      <c r="O3557" s="542" t="s">
        <v>679</v>
      </c>
      <c r="P3557" s="537">
        <v>68</v>
      </c>
      <c r="Q3557" s="541" t="s">
        <v>210</v>
      </c>
      <c r="R3557" s="541" t="s">
        <v>239</v>
      </c>
      <c r="S3557" s="543">
        <f>'Report 1'!$AF$18</f>
        <v>0</v>
      </c>
      <c r="T3557" s="544">
        <f>'Report 1'!$AF$89</f>
        <v>0</v>
      </c>
      <c r="U3557" s="545">
        <f>'Report 1'!$AF$175</f>
        <v>0</v>
      </c>
    </row>
    <row r="3558" spans="2:21">
      <c r="B3558" s="535" t="s">
        <v>669</v>
      </c>
      <c r="C3558" s="536">
        <v>1</v>
      </c>
      <c r="D3558" s="537" t="str">
        <f>'Information Input'!$M$14</f>
        <v xml:space="preserve">      -      </v>
      </c>
      <c r="E3558" s="537" t="s">
        <v>139</v>
      </c>
      <c r="F3558" s="538">
        <f>'Information Input'!$H$33</f>
        <v>43466</v>
      </c>
      <c r="G3558" s="538">
        <f>'Information Input'!$H$34</f>
        <v>43555</v>
      </c>
      <c r="H3558" s="538">
        <f>'Information Input'!$H$35</f>
        <v>43555</v>
      </c>
      <c r="I3558" s="537" t="str">
        <f>'Information Input'!$J$22</f>
        <v>Quarterly</v>
      </c>
      <c r="J3558" s="538">
        <f>'Information Input'!$H$30</f>
        <v>43555</v>
      </c>
      <c r="K3558" s="537">
        <f>'Information Input'!$J$18</f>
        <v>2019</v>
      </c>
      <c r="L3558" s="579" t="s">
        <v>101</v>
      </c>
      <c r="M3558" s="540" t="s">
        <v>102</v>
      </c>
      <c r="N3558" s="541" t="s">
        <v>103</v>
      </c>
      <c r="O3558" s="542" t="s">
        <v>679</v>
      </c>
      <c r="P3558" s="537">
        <v>69</v>
      </c>
      <c r="Q3558" s="541" t="s">
        <v>211</v>
      </c>
      <c r="R3558" s="541" t="s">
        <v>239</v>
      </c>
      <c r="S3558" s="543">
        <f>'Report 1'!$AF$18</f>
        <v>0</v>
      </c>
      <c r="T3558" s="544">
        <f>'Report 1'!$AF$90</f>
        <v>0</v>
      </c>
      <c r="U3558" s="545">
        <f>'Report 1'!$AF$176</f>
        <v>0</v>
      </c>
    </row>
    <row r="3559" spans="2:21">
      <c r="B3559" s="535" t="s">
        <v>669</v>
      </c>
      <c r="C3559" s="536">
        <v>1</v>
      </c>
      <c r="D3559" s="537" t="str">
        <f>'Information Input'!$M$14</f>
        <v xml:space="preserve">      -      </v>
      </c>
      <c r="E3559" s="537" t="s">
        <v>139</v>
      </c>
      <c r="F3559" s="538">
        <f>'Information Input'!$H$33</f>
        <v>43466</v>
      </c>
      <c r="G3559" s="538">
        <f>'Information Input'!$H$34</f>
        <v>43555</v>
      </c>
      <c r="H3559" s="538">
        <f>'Information Input'!$H$35</f>
        <v>43555</v>
      </c>
      <c r="I3559" s="537" t="str">
        <f>'Information Input'!$J$22</f>
        <v>Quarterly</v>
      </c>
      <c r="J3559" s="538">
        <f>'Information Input'!$H$30</f>
        <v>43555</v>
      </c>
      <c r="K3559" s="537">
        <f>'Information Input'!$J$18</f>
        <v>2019</v>
      </c>
      <c r="L3559" s="579" t="s">
        <v>101</v>
      </c>
      <c r="M3559" s="540" t="s">
        <v>102</v>
      </c>
      <c r="N3559" s="541" t="s">
        <v>103</v>
      </c>
      <c r="O3559" s="542" t="s">
        <v>680</v>
      </c>
      <c r="P3559" s="537">
        <v>70</v>
      </c>
      <c r="Q3559" s="541" t="s">
        <v>212</v>
      </c>
      <c r="R3559" s="541" t="s">
        <v>239</v>
      </c>
      <c r="S3559" s="543">
        <f>'Report 1'!$AF$18</f>
        <v>0</v>
      </c>
      <c r="T3559" s="544">
        <f>'Report 1'!$AF$91</f>
        <v>0</v>
      </c>
      <c r="U3559" s="545">
        <f>'Report 1'!$AF$177</f>
        <v>0</v>
      </c>
    </row>
    <row r="3560" spans="2:21">
      <c r="B3560" s="535" t="s">
        <v>669</v>
      </c>
      <c r="C3560" s="536">
        <v>1</v>
      </c>
      <c r="D3560" s="537" t="str">
        <f>'Information Input'!$M$14</f>
        <v xml:space="preserve">      -      </v>
      </c>
      <c r="E3560" s="537" t="s">
        <v>139</v>
      </c>
      <c r="F3560" s="538">
        <f>'Information Input'!$H$33</f>
        <v>43466</v>
      </c>
      <c r="G3560" s="538">
        <f>'Information Input'!$H$34</f>
        <v>43555</v>
      </c>
      <c r="H3560" s="538">
        <f>'Information Input'!$H$35</f>
        <v>43555</v>
      </c>
      <c r="I3560" s="537" t="str">
        <f>'Information Input'!$J$22</f>
        <v>Quarterly</v>
      </c>
      <c r="J3560" s="538">
        <f>'Information Input'!$H$30</f>
        <v>43555</v>
      </c>
      <c r="K3560" s="537">
        <f>'Information Input'!$J$18</f>
        <v>2019</v>
      </c>
      <c r="L3560" s="579" t="s">
        <v>101</v>
      </c>
      <c r="M3560" s="540" t="s">
        <v>102</v>
      </c>
      <c r="N3560" s="541" t="s">
        <v>103</v>
      </c>
      <c r="O3560" s="542" t="s">
        <v>680</v>
      </c>
      <c r="P3560" s="537">
        <v>71</v>
      </c>
      <c r="Q3560" s="541" t="s">
        <v>213</v>
      </c>
      <c r="R3560" s="541" t="s">
        <v>239</v>
      </c>
      <c r="S3560" s="543">
        <f>'Report 1'!$AF$18</f>
        <v>0</v>
      </c>
      <c r="T3560" s="544">
        <f>'Report 1'!$AF$92</f>
        <v>0</v>
      </c>
      <c r="U3560" s="545">
        <f>'Report 1'!$AF$178</f>
        <v>0</v>
      </c>
    </row>
    <row r="3561" spans="2:21">
      <c r="B3561" s="573" t="s">
        <v>669</v>
      </c>
      <c r="C3561" s="574">
        <v>1</v>
      </c>
      <c r="D3561" s="562" t="str">
        <f>'Information Input'!$M$14</f>
        <v xml:space="preserve">      -      </v>
      </c>
      <c r="E3561" s="562" t="s">
        <v>139</v>
      </c>
      <c r="F3561" s="559">
        <f>'Information Input'!$H$33</f>
        <v>43466</v>
      </c>
      <c r="G3561" s="559">
        <f>'Information Input'!$H$34</f>
        <v>43555</v>
      </c>
      <c r="H3561" s="559">
        <f>'Information Input'!$H$35</f>
        <v>43555</v>
      </c>
      <c r="I3561" s="562" t="str">
        <f>'Information Input'!$J$22</f>
        <v>Quarterly</v>
      </c>
      <c r="J3561" s="559">
        <f>'Information Input'!$H$30</f>
        <v>43555</v>
      </c>
      <c r="K3561" s="562">
        <f>'Information Input'!$J$18</f>
        <v>2019</v>
      </c>
      <c r="L3561" s="580" t="s">
        <v>101</v>
      </c>
      <c r="M3561" s="564" t="s">
        <v>102</v>
      </c>
      <c r="N3561" s="561" t="s">
        <v>103</v>
      </c>
      <c r="O3561" s="575" t="s">
        <v>674</v>
      </c>
      <c r="P3561" s="537">
        <v>72</v>
      </c>
      <c r="Q3561" s="541" t="s">
        <v>214</v>
      </c>
      <c r="R3561" s="561" t="s">
        <v>239</v>
      </c>
      <c r="S3561" s="560">
        <f>'Report 1'!$AF$18</f>
        <v>0</v>
      </c>
      <c r="T3561" s="568">
        <f>'Report 1'!$AF$93</f>
        <v>0</v>
      </c>
      <c r="U3561" s="571">
        <f>'Report 1'!$AF$179</f>
        <v>0</v>
      </c>
    </row>
    <row r="3562" spans="2:21">
      <c r="B3562" s="515" t="s">
        <v>669</v>
      </c>
      <c r="C3562" s="516">
        <v>1</v>
      </c>
      <c r="D3562" s="517" t="str">
        <f>'Information Input'!$M$14</f>
        <v xml:space="preserve">      -      </v>
      </c>
      <c r="E3562" s="517" t="s">
        <v>139</v>
      </c>
      <c r="F3562" s="518">
        <f>'Information Input'!$H$33</f>
        <v>43466</v>
      </c>
      <c r="G3562" s="518">
        <f>'Information Input'!$H$34</f>
        <v>43555</v>
      </c>
      <c r="H3562" s="519">
        <f>'Information Input'!$H$35</f>
        <v>43555</v>
      </c>
      <c r="I3562" s="517" t="str">
        <f>'Information Input'!$J$22</f>
        <v>Quarterly</v>
      </c>
      <c r="J3562" s="519">
        <f>'Information Input'!$H$30</f>
        <v>43555</v>
      </c>
      <c r="K3562" s="517">
        <f>'Information Input'!$J$18</f>
        <v>2019</v>
      </c>
      <c r="L3562" s="578" t="s">
        <v>104</v>
      </c>
      <c r="M3562" s="521" t="s">
        <v>105</v>
      </c>
      <c r="N3562" s="522" t="s">
        <v>103</v>
      </c>
      <c r="O3562" s="523" t="s">
        <v>670</v>
      </c>
      <c r="P3562" s="517">
        <v>2</v>
      </c>
      <c r="Q3562" s="522" t="s">
        <v>142</v>
      </c>
      <c r="R3562" s="522" t="s">
        <v>239</v>
      </c>
      <c r="S3562" s="524">
        <f>'Report 1'!$AK$18</f>
        <v>0</v>
      </c>
      <c r="T3562" s="525">
        <f>'Report 1'!$AK$20</f>
        <v>0</v>
      </c>
      <c r="U3562" s="526">
        <f>'Report 1'!$AK$106</f>
        <v>0</v>
      </c>
    </row>
    <row r="3563" spans="2:21">
      <c r="B3563" s="535" t="s">
        <v>669</v>
      </c>
      <c r="C3563" s="536">
        <v>1</v>
      </c>
      <c r="D3563" s="537" t="str">
        <f>'Information Input'!$M$14</f>
        <v xml:space="preserve">      -      </v>
      </c>
      <c r="E3563" s="537" t="s">
        <v>139</v>
      </c>
      <c r="F3563" s="538">
        <f>'Information Input'!$H$33</f>
        <v>43466</v>
      </c>
      <c r="G3563" s="538">
        <f>'Information Input'!$H$34</f>
        <v>43555</v>
      </c>
      <c r="H3563" s="538">
        <f>'Information Input'!$H$35</f>
        <v>43555</v>
      </c>
      <c r="I3563" s="537" t="str">
        <f>'Information Input'!$J$22</f>
        <v>Quarterly</v>
      </c>
      <c r="J3563" s="538">
        <f>'Information Input'!$H$30</f>
        <v>43555</v>
      </c>
      <c r="K3563" s="537">
        <f>'Information Input'!$J$18</f>
        <v>2019</v>
      </c>
      <c r="L3563" s="579" t="s">
        <v>104</v>
      </c>
      <c r="M3563" s="540" t="s">
        <v>105</v>
      </c>
      <c r="N3563" s="541" t="s">
        <v>103</v>
      </c>
      <c r="O3563" s="542" t="s">
        <v>670</v>
      </c>
      <c r="P3563" s="537">
        <v>3</v>
      </c>
      <c r="Q3563" s="541" t="s">
        <v>143</v>
      </c>
      <c r="R3563" s="541" t="s">
        <v>239</v>
      </c>
      <c r="S3563" s="543">
        <f>'Report 1'!$AK$18</f>
        <v>0</v>
      </c>
      <c r="T3563" s="544">
        <f>'Report 1'!$AK$21</f>
        <v>0</v>
      </c>
      <c r="U3563" s="545">
        <f>'Report 1'!$AK$107</f>
        <v>0</v>
      </c>
    </row>
    <row r="3564" spans="2:21">
      <c r="B3564" s="535" t="s">
        <v>669</v>
      </c>
      <c r="C3564" s="536">
        <v>1</v>
      </c>
      <c r="D3564" s="537" t="str">
        <f>'Information Input'!$M$14</f>
        <v xml:space="preserve">      -      </v>
      </c>
      <c r="E3564" s="537" t="s">
        <v>139</v>
      </c>
      <c r="F3564" s="538">
        <f>'Information Input'!$H$33</f>
        <v>43466</v>
      </c>
      <c r="G3564" s="538">
        <f>'Information Input'!$H$34</f>
        <v>43555</v>
      </c>
      <c r="H3564" s="538">
        <f>'Information Input'!$H$35</f>
        <v>43555</v>
      </c>
      <c r="I3564" s="537" t="str">
        <f>'Information Input'!$J$22</f>
        <v>Quarterly</v>
      </c>
      <c r="J3564" s="538">
        <f>'Information Input'!$H$30</f>
        <v>43555</v>
      </c>
      <c r="K3564" s="537">
        <f>'Information Input'!$J$18</f>
        <v>2019</v>
      </c>
      <c r="L3564" s="579" t="s">
        <v>104</v>
      </c>
      <c r="M3564" s="540" t="s">
        <v>105</v>
      </c>
      <c r="N3564" s="541" t="s">
        <v>103</v>
      </c>
      <c r="O3564" s="542" t="s">
        <v>670</v>
      </c>
      <c r="P3564" s="537">
        <v>4</v>
      </c>
      <c r="Q3564" s="541" t="s">
        <v>144</v>
      </c>
      <c r="R3564" s="541" t="s">
        <v>239</v>
      </c>
      <c r="S3564" s="543">
        <f>'Report 1'!$AK$18</f>
        <v>0</v>
      </c>
      <c r="T3564" s="544">
        <f>'Report 1'!$AK$22</f>
        <v>0</v>
      </c>
      <c r="U3564" s="545">
        <f>'Report 1'!$AK$108</f>
        <v>0</v>
      </c>
    </row>
    <row r="3565" spans="2:21">
      <c r="B3565" s="535" t="s">
        <v>669</v>
      </c>
      <c r="C3565" s="536">
        <v>1</v>
      </c>
      <c r="D3565" s="537" t="str">
        <f>'Information Input'!$M$14</f>
        <v xml:space="preserve">      -      </v>
      </c>
      <c r="E3565" s="537" t="s">
        <v>139</v>
      </c>
      <c r="F3565" s="538">
        <f>'Information Input'!$H$33</f>
        <v>43466</v>
      </c>
      <c r="G3565" s="538">
        <f>'Information Input'!$H$34</f>
        <v>43555</v>
      </c>
      <c r="H3565" s="538">
        <f>'Information Input'!$H$35</f>
        <v>43555</v>
      </c>
      <c r="I3565" s="537" t="str">
        <f>'Information Input'!$J$22</f>
        <v>Quarterly</v>
      </c>
      <c r="J3565" s="538">
        <f>'Information Input'!$H$30</f>
        <v>43555</v>
      </c>
      <c r="K3565" s="537">
        <f>'Information Input'!$J$18</f>
        <v>2019</v>
      </c>
      <c r="L3565" s="579" t="s">
        <v>104</v>
      </c>
      <c r="M3565" s="540" t="s">
        <v>105</v>
      </c>
      <c r="N3565" s="541" t="s">
        <v>103</v>
      </c>
      <c r="O3565" s="542" t="s">
        <v>670</v>
      </c>
      <c r="P3565" s="537">
        <v>5</v>
      </c>
      <c r="Q3565" s="541" t="s">
        <v>145</v>
      </c>
      <c r="R3565" s="541" t="s">
        <v>239</v>
      </c>
      <c r="S3565" s="543">
        <f>'Report 1'!$AK$18</f>
        <v>0</v>
      </c>
      <c r="T3565" s="544">
        <f>'Report 1'!$AK$23</f>
        <v>0</v>
      </c>
      <c r="U3565" s="545">
        <f>'Report 1'!$AK$109</f>
        <v>0</v>
      </c>
    </row>
    <row r="3566" spans="2:21">
      <c r="B3566" s="535" t="s">
        <v>669</v>
      </c>
      <c r="C3566" s="536">
        <v>1</v>
      </c>
      <c r="D3566" s="537" t="str">
        <f>'Information Input'!$M$14</f>
        <v xml:space="preserve">      -      </v>
      </c>
      <c r="E3566" s="537" t="s">
        <v>139</v>
      </c>
      <c r="F3566" s="538">
        <f>'Information Input'!$H$33</f>
        <v>43466</v>
      </c>
      <c r="G3566" s="538">
        <f>'Information Input'!$H$34</f>
        <v>43555</v>
      </c>
      <c r="H3566" s="538">
        <f>'Information Input'!$H$35</f>
        <v>43555</v>
      </c>
      <c r="I3566" s="537" t="str">
        <f>'Information Input'!$J$22</f>
        <v>Quarterly</v>
      </c>
      <c r="J3566" s="538">
        <f>'Information Input'!$H$30</f>
        <v>43555</v>
      </c>
      <c r="K3566" s="537">
        <f>'Information Input'!$J$18</f>
        <v>2019</v>
      </c>
      <c r="L3566" s="579" t="s">
        <v>104</v>
      </c>
      <c r="M3566" s="540" t="s">
        <v>105</v>
      </c>
      <c r="N3566" s="541" t="s">
        <v>103</v>
      </c>
      <c r="O3566" s="542" t="s">
        <v>670</v>
      </c>
      <c r="P3566" s="537">
        <v>6</v>
      </c>
      <c r="Q3566" s="541" t="s">
        <v>146</v>
      </c>
      <c r="R3566" s="541" t="s">
        <v>239</v>
      </c>
      <c r="S3566" s="543">
        <f>'Report 1'!$AK$18</f>
        <v>0</v>
      </c>
      <c r="T3566" s="544">
        <f>'Report 1'!$AK$24</f>
        <v>0</v>
      </c>
      <c r="U3566" s="545">
        <f>'Report 1'!$AK$110</f>
        <v>0</v>
      </c>
    </row>
    <row r="3567" spans="2:21">
      <c r="B3567" s="535" t="s">
        <v>669</v>
      </c>
      <c r="C3567" s="536">
        <v>1</v>
      </c>
      <c r="D3567" s="537" t="str">
        <f>'Information Input'!$M$14</f>
        <v xml:space="preserve">      -      </v>
      </c>
      <c r="E3567" s="537" t="s">
        <v>139</v>
      </c>
      <c r="F3567" s="538">
        <f>'Information Input'!$H$33</f>
        <v>43466</v>
      </c>
      <c r="G3567" s="538">
        <f>'Information Input'!$H$34</f>
        <v>43555</v>
      </c>
      <c r="H3567" s="538">
        <f>'Information Input'!$H$35</f>
        <v>43555</v>
      </c>
      <c r="I3567" s="537" t="str">
        <f>'Information Input'!$J$22</f>
        <v>Quarterly</v>
      </c>
      <c r="J3567" s="538">
        <f>'Information Input'!$H$30</f>
        <v>43555</v>
      </c>
      <c r="K3567" s="537">
        <f>'Information Input'!$J$18</f>
        <v>2019</v>
      </c>
      <c r="L3567" s="579" t="s">
        <v>104</v>
      </c>
      <c r="M3567" s="540" t="s">
        <v>105</v>
      </c>
      <c r="N3567" s="541" t="s">
        <v>103</v>
      </c>
      <c r="O3567" s="542" t="s">
        <v>674</v>
      </c>
      <c r="P3567" s="537">
        <v>7</v>
      </c>
      <c r="Q3567" s="541" t="s">
        <v>147</v>
      </c>
      <c r="R3567" s="541" t="s">
        <v>239</v>
      </c>
      <c r="S3567" s="543">
        <f>'Report 1'!$AK$18</f>
        <v>0</v>
      </c>
      <c r="T3567" s="544">
        <f>'Report 1'!$AK$25</f>
        <v>0</v>
      </c>
      <c r="U3567" s="545">
        <f>'Report 1'!$AK$111</f>
        <v>0</v>
      </c>
    </row>
    <row r="3568" spans="2:21">
      <c r="B3568" s="535" t="s">
        <v>669</v>
      </c>
      <c r="C3568" s="536">
        <v>1</v>
      </c>
      <c r="D3568" s="537" t="str">
        <f>'Information Input'!$M$14</f>
        <v xml:space="preserve">      -      </v>
      </c>
      <c r="E3568" s="537" t="s">
        <v>139</v>
      </c>
      <c r="F3568" s="538">
        <f>'Information Input'!$H$33</f>
        <v>43466</v>
      </c>
      <c r="G3568" s="538">
        <f>'Information Input'!$H$34</f>
        <v>43555</v>
      </c>
      <c r="H3568" s="538">
        <f>'Information Input'!$H$35</f>
        <v>43555</v>
      </c>
      <c r="I3568" s="537" t="str">
        <f>'Information Input'!$J$22</f>
        <v>Quarterly</v>
      </c>
      <c r="J3568" s="538">
        <f>'Information Input'!$H$30</f>
        <v>43555</v>
      </c>
      <c r="K3568" s="537">
        <f>'Information Input'!$J$18</f>
        <v>2019</v>
      </c>
      <c r="L3568" s="579" t="s">
        <v>104</v>
      </c>
      <c r="M3568" s="540" t="s">
        <v>105</v>
      </c>
      <c r="N3568" s="541" t="s">
        <v>103</v>
      </c>
      <c r="O3568" s="542" t="s">
        <v>670</v>
      </c>
      <c r="P3568" s="537">
        <v>8</v>
      </c>
      <c r="Q3568" s="541" t="s">
        <v>148</v>
      </c>
      <c r="R3568" s="541" t="s">
        <v>239</v>
      </c>
      <c r="S3568" s="543">
        <f>'Report 1'!$AK$18</f>
        <v>0</v>
      </c>
      <c r="T3568" s="544">
        <f>'Report 1'!$AK$26</f>
        <v>0</v>
      </c>
      <c r="U3568" s="545">
        <f>'Report 1'!$AK$112</f>
        <v>0</v>
      </c>
    </row>
    <row r="3569" spans="2:21">
      <c r="B3569" s="535" t="s">
        <v>669</v>
      </c>
      <c r="C3569" s="536">
        <v>1</v>
      </c>
      <c r="D3569" s="537" t="str">
        <f>'Information Input'!$M$14</f>
        <v xml:space="preserve">      -      </v>
      </c>
      <c r="E3569" s="537" t="s">
        <v>139</v>
      </c>
      <c r="F3569" s="538">
        <f>'Information Input'!$H$33</f>
        <v>43466</v>
      </c>
      <c r="G3569" s="538">
        <f>'Information Input'!$H$34</f>
        <v>43555</v>
      </c>
      <c r="H3569" s="538">
        <f>'Information Input'!$H$35</f>
        <v>43555</v>
      </c>
      <c r="I3569" s="537" t="str">
        <f>'Information Input'!$J$22</f>
        <v>Quarterly</v>
      </c>
      <c r="J3569" s="538">
        <f>'Information Input'!$H$30</f>
        <v>43555</v>
      </c>
      <c r="K3569" s="537">
        <f>'Information Input'!$J$18</f>
        <v>2019</v>
      </c>
      <c r="L3569" s="579" t="s">
        <v>104</v>
      </c>
      <c r="M3569" s="540" t="s">
        <v>105</v>
      </c>
      <c r="N3569" s="541" t="s">
        <v>103</v>
      </c>
      <c r="O3569" s="542" t="s">
        <v>670</v>
      </c>
      <c r="P3569" s="537">
        <v>9</v>
      </c>
      <c r="Q3569" s="541" t="s">
        <v>149</v>
      </c>
      <c r="R3569" s="541" t="s">
        <v>239</v>
      </c>
      <c r="S3569" s="543">
        <f>'Report 1'!$AK$18</f>
        <v>0</v>
      </c>
      <c r="T3569" s="544">
        <f>'Report 1'!$AK$27</f>
        <v>0</v>
      </c>
      <c r="U3569" s="545">
        <f>'Report 1'!$AK$113</f>
        <v>0</v>
      </c>
    </row>
    <row r="3570" spans="2:21">
      <c r="B3570" s="535" t="s">
        <v>669</v>
      </c>
      <c r="C3570" s="536">
        <v>1</v>
      </c>
      <c r="D3570" s="537" t="str">
        <f>'Information Input'!$M$14</f>
        <v xml:space="preserve">      -      </v>
      </c>
      <c r="E3570" s="537" t="s">
        <v>139</v>
      </c>
      <c r="F3570" s="538">
        <f>'Information Input'!$H$33</f>
        <v>43466</v>
      </c>
      <c r="G3570" s="538">
        <f>'Information Input'!$H$34</f>
        <v>43555</v>
      </c>
      <c r="H3570" s="538">
        <f>'Information Input'!$H$35</f>
        <v>43555</v>
      </c>
      <c r="I3570" s="537" t="str">
        <f>'Information Input'!$J$22</f>
        <v>Quarterly</v>
      </c>
      <c r="J3570" s="538">
        <f>'Information Input'!$H$30</f>
        <v>43555</v>
      </c>
      <c r="K3570" s="537">
        <f>'Information Input'!$J$18</f>
        <v>2019</v>
      </c>
      <c r="L3570" s="579" t="s">
        <v>104</v>
      </c>
      <c r="M3570" s="540" t="s">
        <v>105</v>
      </c>
      <c r="N3570" s="541" t="s">
        <v>103</v>
      </c>
      <c r="O3570" s="542" t="s">
        <v>674</v>
      </c>
      <c r="P3570" s="537">
        <v>10</v>
      </c>
      <c r="Q3570" s="541" t="s">
        <v>150</v>
      </c>
      <c r="R3570" s="541" t="s">
        <v>239</v>
      </c>
      <c r="S3570" s="543">
        <f>'Report 1'!$AK$18</f>
        <v>0</v>
      </c>
      <c r="T3570" s="544">
        <f>'Report 1'!$AK$28</f>
        <v>0</v>
      </c>
      <c r="U3570" s="545">
        <f>'Report 1'!$AK$114</f>
        <v>0</v>
      </c>
    </row>
    <row r="3571" spans="2:21">
      <c r="B3571" s="535" t="s">
        <v>669</v>
      </c>
      <c r="C3571" s="536">
        <v>1</v>
      </c>
      <c r="D3571" s="537" t="str">
        <f>'Information Input'!$M$14</f>
        <v xml:space="preserve">      -      </v>
      </c>
      <c r="E3571" s="537" t="s">
        <v>139</v>
      </c>
      <c r="F3571" s="538">
        <f>'Information Input'!$H$33</f>
        <v>43466</v>
      </c>
      <c r="G3571" s="538">
        <f>'Information Input'!$H$34</f>
        <v>43555</v>
      </c>
      <c r="H3571" s="538">
        <f>'Information Input'!$H$35</f>
        <v>43555</v>
      </c>
      <c r="I3571" s="537" t="str">
        <f>'Information Input'!$J$22</f>
        <v>Quarterly</v>
      </c>
      <c r="J3571" s="538">
        <f>'Information Input'!$H$30</f>
        <v>43555</v>
      </c>
      <c r="K3571" s="537">
        <f>'Information Input'!$J$18</f>
        <v>2019</v>
      </c>
      <c r="L3571" s="579" t="s">
        <v>104</v>
      </c>
      <c r="M3571" s="540" t="s">
        <v>105</v>
      </c>
      <c r="N3571" s="541" t="s">
        <v>103</v>
      </c>
      <c r="O3571" s="542" t="s">
        <v>671</v>
      </c>
      <c r="P3571" s="537">
        <v>11</v>
      </c>
      <c r="Q3571" s="541" t="s">
        <v>153</v>
      </c>
      <c r="R3571" s="541" t="s">
        <v>231</v>
      </c>
      <c r="S3571" s="543">
        <f>'Report 1'!$AK$18</f>
        <v>0</v>
      </c>
      <c r="T3571" s="544">
        <f>'Report 1'!$AK$31</f>
        <v>0</v>
      </c>
      <c r="U3571" s="545">
        <f>'Report 1'!$AK$117</f>
        <v>0</v>
      </c>
    </row>
    <row r="3572" spans="2:21">
      <c r="B3572" s="535" t="s">
        <v>669</v>
      </c>
      <c r="C3572" s="536">
        <v>1</v>
      </c>
      <c r="D3572" s="537" t="str">
        <f>'Information Input'!$M$14</f>
        <v xml:space="preserve">      -      </v>
      </c>
      <c r="E3572" s="537" t="s">
        <v>139</v>
      </c>
      <c r="F3572" s="538">
        <f>'Information Input'!$H$33</f>
        <v>43466</v>
      </c>
      <c r="G3572" s="538">
        <f>'Information Input'!$H$34</f>
        <v>43555</v>
      </c>
      <c r="H3572" s="538">
        <f>'Information Input'!$H$35</f>
        <v>43555</v>
      </c>
      <c r="I3572" s="537" t="str">
        <f>'Information Input'!$J$22</f>
        <v>Quarterly</v>
      </c>
      <c r="J3572" s="538">
        <f>'Information Input'!$H$30</f>
        <v>43555</v>
      </c>
      <c r="K3572" s="537">
        <f>'Information Input'!$J$18</f>
        <v>2019</v>
      </c>
      <c r="L3572" s="579" t="s">
        <v>104</v>
      </c>
      <c r="M3572" s="540" t="s">
        <v>105</v>
      </c>
      <c r="N3572" s="541" t="s">
        <v>103</v>
      </c>
      <c r="O3572" s="542" t="s">
        <v>671</v>
      </c>
      <c r="P3572" s="537">
        <v>12</v>
      </c>
      <c r="Q3572" s="541" t="s">
        <v>154</v>
      </c>
      <c r="R3572" s="541" t="s">
        <v>231</v>
      </c>
      <c r="S3572" s="543">
        <f>'Report 1'!$AK$18</f>
        <v>0</v>
      </c>
      <c r="T3572" s="544">
        <f>'Report 1'!$AK$32</f>
        <v>0</v>
      </c>
      <c r="U3572" s="545">
        <f>'Report 1'!$AK$118</f>
        <v>0</v>
      </c>
    </row>
    <row r="3573" spans="2:21">
      <c r="B3573" s="535" t="s">
        <v>669</v>
      </c>
      <c r="C3573" s="536">
        <v>1</v>
      </c>
      <c r="D3573" s="537" t="str">
        <f>'Information Input'!$M$14</f>
        <v xml:space="preserve">      -      </v>
      </c>
      <c r="E3573" s="537" t="s">
        <v>139</v>
      </c>
      <c r="F3573" s="538">
        <f>'Information Input'!$H$33</f>
        <v>43466</v>
      </c>
      <c r="G3573" s="538">
        <f>'Information Input'!$H$34</f>
        <v>43555</v>
      </c>
      <c r="H3573" s="538">
        <f>'Information Input'!$H$35</f>
        <v>43555</v>
      </c>
      <c r="I3573" s="537" t="str">
        <f>'Information Input'!$J$22</f>
        <v>Quarterly</v>
      </c>
      <c r="J3573" s="538">
        <f>'Information Input'!$H$30</f>
        <v>43555</v>
      </c>
      <c r="K3573" s="537">
        <f>'Information Input'!$J$18</f>
        <v>2019</v>
      </c>
      <c r="L3573" s="579" t="s">
        <v>104</v>
      </c>
      <c r="M3573" s="540" t="s">
        <v>105</v>
      </c>
      <c r="N3573" s="541" t="s">
        <v>103</v>
      </c>
      <c r="O3573" s="542" t="s">
        <v>671</v>
      </c>
      <c r="P3573" s="537">
        <v>13</v>
      </c>
      <c r="Q3573" s="541" t="s">
        <v>155</v>
      </c>
      <c r="R3573" s="541" t="s">
        <v>232</v>
      </c>
      <c r="S3573" s="543">
        <f>'Report 1'!$AK$18</f>
        <v>0</v>
      </c>
      <c r="T3573" s="544">
        <f>'Report 1'!$AK$33</f>
        <v>0</v>
      </c>
      <c r="U3573" s="545">
        <f>'Report 1'!$AK$119</f>
        <v>0</v>
      </c>
    </row>
    <row r="3574" spans="2:21">
      <c r="B3574" s="535" t="s">
        <v>669</v>
      </c>
      <c r="C3574" s="536">
        <v>1</v>
      </c>
      <c r="D3574" s="537" t="str">
        <f>'Information Input'!$M$14</f>
        <v xml:space="preserve">      -      </v>
      </c>
      <c r="E3574" s="537" t="s">
        <v>139</v>
      </c>
      <c r="F3574" s="538">
        <f>'Information Input'!$H$33</f>
        <v>43466</v>
      </c>
      <c r="G3574" s="538">
        <f>'Information Input'!$H$34</f>
        <v>43555</v>
      </c>
      <c r="H3574" s="538">
        <f>'Information Input'!$H$35</f>
        <v>43555</v>
      </c>
      <c r="I3574" s="537" t="str">
        <f>'Information Input'!$J$22</f>
        <v>Quarterly</v>
      </c>
      <c r="J3574" s="538">
        <f>'Information Input'!$H$30</f>
        <v>43555</v>
      </c>
      <c r="K3574" s="537">
        <f>'Information Input'!$J$18</f>
        <v>2019</v>
      </c>
      <c r="L3574" s="579" t="s">
        <v>104</v>
      </c>
      <c r="M3574" s="540" t="s">
        <v>105</v>
      </c>
      <c r="N3574" s="541" t="s">
        <v>103</v>
      </c>
      <c r="O3574" s="542" t="s">
        <v>671</v>
      </c>
      <c r="P3574" s="537">
        <v>14</v>
      </c>
      <c r="Q3574" s="541" t="s">
        <v>156</v>
      </c>
      <c r="R3574" s="541" t="s">
        <v>233</v>
      </c>
      <c r="S3574" s="543">
        <f>'Report 1'!$AK$18</f>
        <v>0</v>
      </c>
      <c r="T3574" s="544">
        <f>'Report 1'!$AK$34</f>
        <v>0</v>
      </c>
      <c r="U3574" s="545">
        <f>'Report 1'!$AK$120</f>
        <v>0</v>
      </c>
    </row>
    <row r="3575" spans="2:21">
      <c r="B3575" s="535" t="s">
        <v>669</v>
      </c>
      <c r="C3575" s="536">
        <v>1</v>
      </c>
      <c r="D3575" s="537" t="str">
        <f>'Information Input'!$M$14</f>
        <v xml:space="preserve">      -      </v>
      </c>
      <c r="E3575" s="537" t="s">
        <v>139</v>
      </c>
      <c r="F3575" s="538">
        <f>'Information Input'!$H$33</f>
        <v>43466</v>
      </c>
      <c r="G3575" s="538">
        <f>'Information Input'!$H$34</f>
        <v>43555</v>
      </c>
      <c r="H3575" s="538">
        <f>'Information Input'!$H$35</f>
        <v>43555</v>
      </c>
      <c r="I3575" s="537" t="str">
        <f>'Information Input'!$J$22</f>
        <v>Quarterly</v>
      </c>
      <c r="J3575" s="538">
        <f>'Information Input'!$H$30</f>
        <v>43555</v>
      </c>
      <c r="K3575" s="537">
        <f>'Information Input'!$J$18</f>
        <v>2019</v>
      </c>
      <c r="L3575" s="579" t="s">
        <v>104</v>
      </c>
      <c r="M3575" s="540" t="s">
        <v>105</v>
      </c>
      <c r="N3575" s="541" t="s">
        <v>103</v>
      </c>
      <c r="O3575" s="542" t="s">
        <v>671</v>
      </c>
      <c r="P3575" s="537">
        <v>15</v>
      </c>
      <c r="Q3575" s="541" t="s">
        <v>157</v>
      </c>
      <c r="R3575" s="541" t="s">
        <v>234</v>
      </c>
      <c r="S3575" s="543">
        <f>'Report 1'!$AK$18</f>
        <v>0</v>
      </c>
      <c r="T3575" s="544">
        <f>'Report 1'!$AK$35</f>
        <v>0</v>
      </c>
      <c r="U3575" s="545">
        <f>'Report 1'!$AK$121</f>
        <v>0</v>
      </c>
    </row>
    <row r="3576" spans="2:21">
      <c r="B3576" s="535" t="s">
        <v>669</v>
      </c>
      <c r="C3576" s="536">
        <v>1</v>
      </c>
      <c r="D3576" s="537" t="str">
        <f>'Information Input'!$M$14</f>
        <v xml:space="preserve">      -      </v>
      </c>
      <c r="E3576" s="537" t="s">
        <v>139</v>
      </c>
      <c r="F3576" s="538">
        <f>'Information Input'!$H$33</f>
        <v>43466</v>
      </c>
      <c r="G3576" s="538">
        <f>'Information Input'!$H$34</f>
        <v>43555</v>
      </c>
      <c r="H3576" s="538">
        <f>'Information Input'!$H$35</f>
        <v>43555</v>
      </c>
      <c r="I3576" s="537" t="str">
        <f>'Information Input'!$J$22</f>
        <v>Quarterly</v>
      </c>
      <c r="J3576" s="538">
        <f>'Information Input'!$H$30</f>
        <v>43555</v>
      </c>
      <c r="K3576" s="537">
        <f>'Information Input'!$J$18</f>
        <v>2019</v>
      </c>
      <c r="L3576" s="579" t="s">
        <v>104</v>
      </c>
      <c r="M3576" s="540" t="s">
        <v>105</v>
      </c>
      <c r="N3576" s="541" t="s">
        <v>103</v>
      </c>
      <c r="O3576" s="542" t="s">
        <v>671</v>
      </c>
      <c r="P3576" s="537">
        <v>16</v>
      </c>
      <c r="Q3576" s="541" t="s">
        <v>158</v>
      </c>
      <c r="R3576" s="541" t="s">
        <v>235</v>
      </c>
      <c r="S3576" s="543">
        <f>'Report 1'!$AK$18</f>
        <v>0</v>
      </c>
      <c r="T3576" s="544">
        <f>'Report 1'!$AK$36</f>
        <v>0</v>
      </c>
      <c r="U3576" s="545">
        <f>'Report 1'!$AK$122</f>
        <v>0</v>
      </c>
    </row>
    <row r="3577" spans="2:21">
      <c r="B3577" s="535" t="s">
        <v>669</v>
      </c>
      <c r="C3577" s="536">
        <v>1</v>
      </c>
      <c r="D3577" s="537" t="str">
        <f>'Information Input'!$M$14</f>
        <v xml:space="preserve">      -      </v>
      </c>
      <c r="E3577" s="537" t="s">
        <v>139</v>
      </c>
      <c r="F3577" s="538">
        <f>'Information Input'!$H$33</f>
        <v>43466</v>
      </c>
      <c r="G3577" s="538">
        <f>'Information Input'!$H$34</f>
        <v>43555</v>
      </c>
      <c r="H3577" s="538">
        <f>'Information Input'!$H$35</f>
        <v>43555</v>
      </c>
      <c r="I3577" s="537" t="str">
        <f>'Information Input'!$J$22</f>
        <v>Quarterly</v>
      </c>
      <c r="J3577" s="538">
        <f>'Information Input'!$H$30</f>
        <v>43555</v>
      </c>
      <c r="K3577" s="537">
        <f>'Information Input'!$J$18</f>
        <v>2019</v>
      </c>
      <c r="L3577" s="579" t="s">
        <v>104</v>
      </c>
      <c r="M3577" s="540" t="s">
        <v>105</v>
      </c>
      <c r="N3577" s="541" t="s">
        <v>103</v>
      </c>
      <c r="O3577" s="542" t="s">
        <v>671</v>
      </c>
      <c r="P3577" s="537">
        <v>17</v>
      </c>
      <c r="Q3577" s="541" t="s">
        <v>159</v>
      </c>
      <c r="R3577" s="541" t="s">
        <v>235</v>
      </c>
      <c r="S3577" s="543">
        <f>'Report 1'!$AK$18</f>
        <v>0</v>
      </c>
      <c r="T3577" s="544">
        <f>'Report 1'!$AK$37</f>
        <v>0</v>
      </c>
      <c r="U3577" s="545">
        <f>'Report 1'!$AK$123</f>
        <v>0</v>
      </c>
    </row>
    <row r="3578" spans="2:21">
      <c r="B3578" s="535" t="s">
        <v>669</v>
      </c>
      <c r="C3578" s="536">
        <v>1</v>
      </c>
      <c r="D3578" s="537" t="str">
        <f>'Information Input'!$M$14</f>
        <v xml:space="preserve">      -      </v>
      </c>
      <c r="E3578" s="537" t="s">
        <v>139</v>
      </c>
      <c r="F3578" s="538">
        <f>'Information Input'!$H$33</f>
        <v>43466</v>
      </c>
      <c r="G3578" s="538">
        <f>'Information Input'!$H$34</f>
        <v>43555</v>
      </c>
      <c r="H3578" s="538">
        <f>'Information Input'!$H$35</f>
        <v>43555</v>
      </c>
      <c r="I3578" s="537" t="str">
        <f>'Information Input'!$J$22</f>
        <v>Quarterly</v>
      </c>
      <c r="J3578" s="538">
        <f>'Information Input'!$H$30</f>
        <v>43555</v>
      </c>
      <c r="K3578" s="537">
        <f>'Information Input'!$J$18</f>
        <v>2019</v>
      </c>
      <c r="L3578" s="579" t="s">
        <v>104</v>
      </c>
      <c r="M3578" s="540" t="s">
        <v>105</v>
      </c>
      <c r="N3578" s="541" t="s">
        <v>103</v>
      </c>
      <c r="O3578" s="542" t="s">
        <v>671</v>
      </c>
      <c r="P3578" s="537">
        <v>18</v>
      </c>
      <c r="Q3578" s="541" t="s">
        <v>160</v>
      </c>
      <c r="R3578" s="541" t="s">
        <v>235</v>
      </c>
      <c r="S3578" s="543">
        <f>'Report 1'!$AK$18</f>
        <v>0</v>
      </c>
      <c r="T3578" s="544">
        <f>'Report 1'!$AK$38</f>
        <v>0</v>
      </c>
      <c r="U3578" s="545">
        <f>'Report 1'!$AK$124</f>
        <v>0</v>
      </c>
    </row>
    <row r="3579" spans="2:21">
      <c r="B3579" s="535" t="s">
        <v>669</v>
      </c>
      <c r="C3579" s="536">
        <v>1</v>
      </c>
      <c r="D3579" s="537" t="str">
        <f>'Information Input'!$M$14</f>
        <v xml:space="preserve">      -      </v>
      </c>
      <c r="E3579" s="537" t="s">
        <v>139</v>
      </c>
      <c r="F3579" s="538">
        <f>'Information Input'!$H$33</f>
        <v>43466</v>
      </c>
      <c r="G3579" s="538">
        <f>'Information Input'!$H$34</f>
        <v>43555</v>
      </c>
      <c r="H3579" s="538">
        <f>'Information Input'!$H$35</f>
        <v>43555</v>
      </c>
      <c r="I3579" s="537" t="str">
        <f>'Information Input'!$J$22</f>
        <v>Quarterly</v>
      </c>
      <c r="J3579" s="538">
        <f>'Information Input'!$H$30</f>
        <v>43555</v>
      </c>
      <c r="K3579" s="537">
        <f>'Information Input'!$J$18</f>
        <v>2019</v>
      </c>
      <c r="L3579" s="579" t="s">
        <v>104</v>
      </c>
      <c r="M3579" s="540" t="s">
        <v>105</v>
      </c>
      <c r="N3579" s="541" t="s">
        <v>103</v>
      </c>
      <c r="O3579" s="542" t="s">
        <v>671</v>
      </c>
      <c r="P3579" s="537">
        <v>19</v>
      </c>
      <c r="Q3579" s="541" t="s">
        <v>161</v>
      </c>
      <c r="R3579" s="541" t="s">
        <v>235</v>
      </c>
      <c r="S3579" s="543">
        <f>'Report 1'!$AK$18</f>
        <v>0</v>
      </c>
      <c r="T3579" s="544">
        <f>'Report 1'!$AK$39</f>
        <v>0</v>
      </c>
      <c r="U3579" s="545">
        <f>'Report 1'!$AK$125</f>
        <v>0</v>
      </c>
    </row>
    <row r="3580" spans="2:21">
      <c r="B3580" s="535" t="s">
        <v>669</v>
      </c>
      <c r="C3580" s="536">
        <v>1</v>
      </c>
      <c r="D3580" s="537" t="str">
        <f>'Information Input'!$M$14</f>
        <v xml:space="preserve">      -      </v>
      </c>
      <c r="E3580" s="537" t="s">
        <v>139</v>
      </c>
      <c r="F3580" s="538">
        <f>'Information Input'!$H$33</f>
        <v>43466</v>
      </c>
      <c r="G3580" s="538">
        <f>'Information Input'!$H$34</f>
        <v>43555</v>
      </c>
      <c r="H3580" s="538">
        <f>'Information Input'!$H$35</f>
        <v>43555</v>
      </c>
      <c r="I3580" s="537" t="str">
        <f>'Information Input'!$J$22</f>
        <v>Quarterly</v>
      </c>
      <c r="J3580" s="538">
        <f>'Information Input'!$H$30</f>
        <v>43555</v>
      </c>
      <c r="K3580" s="537">
        <f>'Information Input'!$J$18</f>
        <v>2019</v>
      </c>
      <c r="L3580" s="579" t="s">
        <v>104</v>
      </c>
      <c r="M3580" s="540" t="s">
        <v>105</v>
      </c>
      <c r="N3580" s="541" t="s">
        <v>103</v>
      </c>
      <c r="O3580" s="542" t="s">
        <v>671</v>
      </c>
      <c r="P3580" s="537">
        <v>20</v>
      </c>
      <c r="Q3580" s="541" t="s">
        <v>162</v>
      </c>
      <c r="R3580" s="541" t="s">
        <v>235</v>
      </c>
      <c r="S3580" s="543">
        <f>'Report 1'!$AK$18</f>
        <v>0</v>
      </c>
      <c r="T3580" s="544">
        <f>'Report 1'!$AK$40</f>
        <v>0</v>
      </c>
      <c r="U3580" s="545">
        <f>'Report 1'!$AK$126</f>
        <v>0</v>
      </c>
    </row>
    <row r="3581" spans="2:21">
      <c r="B3581" s="535" t="s">
        <v>669</v>
      </c>
      <c r="C3581" s="536">
        <v>1</v>
      </c>
      <c r="D3581" s="537" t="str">
        <f>'Information Input'!$M$14</f>
        <v xml:space="preserve">      -      </v>
      </c>
      <c r="E3581" s="537" t="s">
        <v>139</v>
      </c>
      <c r="F3581" s="538">
        <f>'Information Input'!$H$33</f>
        <v>43466</v>
      </c>
      <c r="G3581" s="538">
        <f>'Information Input'!$H$34</f>
        <v>43555</v>
      </c>
      <c r="H3581" s="538">
        <f>'Information Input'!$H$35</f>
        <v>43555</v>
      </c>
      <c r="I3581" s="537" t="str">
        <f>'Information Input'!$J$22</f>
        <v>Quarterly</v>
      </c>
      <c r="J3581" s="538">
        <f>'Information Input'!$H$30</f>
        <v>43555</v>
      </c>
      <c r="K3581" s="537">
        <f>'Information Input'!$J$18</f>
        <v>2019</v>
      </c>
      <c r="L3581" s="579" t="s">
        <v>104</v>
      </c>
      <c r="M3581" s="540" t="s">
        <v>105</v>
      </c>
      <c r="N3581" s="541" t="s">
        <v>103</v>
      </c>
      <c r="O3581" s="542" t="s">
        <v>671</v>
      </c>
      <c r="P3581" s="537">
        <v>21</v>
      </c>
      <c r="Q3581" s="541" t="s">
        <v>163</v>
      </c>
      <c r="R3581" s="541" t="s">
        <v>235</v>
      </c>
      <c r="S3581" s="543">
        <f>'Report 1'!$AK$18</f>
        <v>0</v>
      </c>
      <c r="T3581" s="544">
        <f>'Report 1'!$AK$41</f>
        <v>0</v>
      </c>
      <c r="U3581" s="545">
        <f>'Report 1'!$AK$127</f>
        <v>0</v>
      </c>
    </row>
    <row r="3582" spans="2:21">
      <c r="B3582" s="535" t="s">
        <v>669</v>
      </c>
      <c r="C3582" s="536">
        <v>1</v>
      </c>
      <c r="D3582" s="537" t="str">
        <f>'Information Input'!$M$14</f>
        <v xml:space="preserve">      -      </v>
      </c>
      <c r="E3582" s="537" t="s">
        <v>139</v>
      </c>
      <c r="F3582" s="538">
        <f>'Information Input'!$H$33</f>
        <v>43466</v>
      </c>
      <c r="G3582" s="538">
        <f>'Information Input'!$H$34</f>
        <v>43555</v>
      </c>
      <c r="H3582" s="538">
        <f>'Information Input'!$H$35</f>
        <v>43555</v>
      </c>
      <c r="I3582" s="537" t="str">
        <f>'Information Input'!$J$22</f>
        <v>Quarterly</v>
      </c>
      <c r="J3582" s="538">
        <f>'Information Input'!$H$30</f>
        <v>43555</v>
      </c>
      <c r="K3582" s="537">
        <f>'Information Input'!$J$18</f>
        <v>2019</v>
      </c>
      <c r="L3582" s="579" t="s">
        <v>104</v>
      </c>
      <c r="M3582" s="540" t="s">
        <v>105</v>
      </c>
      <c r="N3582" s="541" t="s">
        <v>103</v>
      </c>
      <c r="O3582" s="542" t="s">
        <v>671</v>
      </c>
      <c r="P3582" s="537">
        <v>22</v>
      </c>
      <c r="Q3582" s="541" t="s">
        <v>164</v>
      </c>
      <c r="R3582" s="541" t="s">
        <v>236</v>
      </c>
      <c r="S3582" s="543">
        <f>'Report 1'!$AK$18</f>
        <v>0</v>
      </c>
      <c r="T3582" s="544">
        <f>'Report 1'!$AK$42</f>
        <v>0</v>
      </c>
      <c r="U3582" s="545">
        <f>'Report 1'!$AK$128</f>
        <v>0</v>
      </c>
    </row>
    <row r="3583" spans="2:21">
      <c r="B3583" s="535" t="s">
        <v>669</v>
      </c>
      <c r="C3583" s="536">
        <v>1</v>
      </c>
      <c r="D3583" s="537" t="str">
        <f>'Information Input'!$M$14</f>
        <v xml:space="preserve">      -      </v>
      </c>
      <c r="E3583" s="537" t="s">
        <v>139</v>
      </c>
      <c r="F3583" s="538">
        <f>'Information Input'!$H$33</f>
        <v>43466</v>
      </c>
      <c r="G3583" s="538">
        <f>'Information Input'!$H$34</f>
        <v>43555</v>
      </c>
      <c r="H3583" s="538">
        <f>'Information Input'!$H$35</f>
        <v>43555</v>
      </c>
      <c r="I3583" s="537" t="str">
        <f>'Information Input'!$J$22</f>
        <v>Quarterly</v>
      </c>
      <c r="J3583" s="538">
        <f>'Information Input'!$H$30</f>
        <v>43555</v>
      </c>
      <c r="K3583" s="537">
        <f>'Information Input'!$J$18</f>
        <v>2019</v>
      </c>
      <c r="L3583" s="579" t="s">
        <v>104</v>
      </c>
      <c r="M3583" s="540" t="s">
        <v>105</v>
      </c>
      <c r="N3583" s="541" t="s">
        <v>103</v>
      </c>
      <c r="O3583" s="542" t="s">
        <v>671</v>
      </c>
      <c r="P3583" s="537">
        <v>23</v>
      </c>
      <c r="Q3583" s="541" t="s">
        <v>165</v>
      </c>
      <c r="R3583" s="541" t="s">
        <v>236</v>
      </c>
      <c r="S3583" s="543">
        <f>'Report 1'!$AK$18</f>
        <v>0</v>
      </c>
      <c r="T3583" s="544">
        <f>'Report 1'!$AK$43</f>
        <v>0</v>
      </c>
      <c r="U3583" s="545">
        <f>'Report 1'!$AK$129</f>
        <v>0</v>
      </c>
    </row>
    <row r="3584" spans="2:21">
      <c r="B3584" s="535" t="s">
        <v>669</v>
      </c>
      <c r="C3584" s="536">
        <v>1</v>
      </c>
      <c r="D3584" s="537" t="str">
        <f>'Information Input'!$M$14</f>
        <v xml:space="preserve">      -      </v>
      </c>
      <c r="E3584" s="537" t="s">
        <v>139</v>
      </c>
      <c r="F3584" s="538">
        <f>'Information Input'!$H$33</f>
        <v>43466</v>
      </c>
      <c r="G3584" s="538">
        <f>'Information Input'!$H$34</f>
        <v>43555</v>
      </c>
      <c r="H3584" s="538">
        <f>'Information Input'!$H$35</f>
        <v>43555</v>
      </c>
      <c r="I3584" s="537" t="str">
        <f>'Information Input'!$J$22</f>
        <v>Quarterly</v>
      </c>
      <c r="J3584" s="538">
        <f>'Information Input'!$H$30</f>
        <v>43555</v>
      </c>
      <c r="K3584" s="537">
        <f>'Information Input'!$J$18</f>
        <v>2019</v>
      </c>
      <c r="L3584" s="579" t="s">
        <v>104</v>
      </c>
      <c r="M3584" s="540" t="s">
        <v>105</v>
      </c>
      <c r="N3584" s="541" t="s">
        <v>103</v>
      </c>
      <c r="O3584" s="542" t="s">
        <v>671</v>
      </c>
      <c r="P3584" s="537">
        <v>24</v>
      </c>
      <c r="Q3584" s="541" t="s">
        <v>166</v>
      </c>
      <c r="R3584" s="541" t="s">
        <v>233</v>
      </c>
      <c r="S3584" s="543">
        <f>'Report 1'!$AK$18</f>
        <v>0</v>
      </c>
      <c r="T3584" s="544">
        <f>'Report 1'!$AK$44</f>
        <v>0</v>
      </c>
      <c r="U3584" s="545">
        <f>'Report 1'!$AK$130</f>
        <v>0</v>
      </c>
    </row>
    <row r="3585" spans="2:21">
      <c r="B3585" s="535" t="s">
        <v>669</v>
      </c>
      <c r="C3585" s="536">
        <v>1</v>
      </c>
      <c r="D3585" s="537" t="str">
        <f>'Information Input'!$M$14</f>
        <v xml:space="preserve">      -      </v>
      </c>
      <c r="E3585" s="537" t="s">
        <v>139</v>
      </c>
      <c r="F3585" s="538">
        <f>'Information Input'!$H$33</f>
        <v>43466</v>
      </c>
      <c r="G3585" s="538">
        <f>'Information Input'!$H$34</f>
        <v>43555</v>
      </c>
      <c r="H3585" s="538">
        <f>'Information Input'!$H$35</f>
        <v>43555</v>
      </c>
      <c r="I3585" s="537" t="str">
        <f>'Information Input'!$J$22</f>
        <v>Quarterly</v>
      </c>
      <c r="J3585" s="538">
        <f>'Information Input'!$H$30</f>
        <v>43555</v>
      </c>
      <c r="K3585" s="537">
        <f>'Information Input'!$J$18</f>
        <v>2019</v>
      </c>
      <c r="L3585" s="579" t="s">
        <v>104</v>
      </c>
      <c r="M3585" s="540" t="s">
        <v>105</v>
      </c>
      <c r="N3585" s="541" t="s">
        <v>103</v>
      </c>
      <c r="O3585" s="542" t="s">
        <v>671</v>
      </c>
      <c r="P3585" s="537">
        <v>25</v>
      </c>
      <c r="Q3585" s="541" t="s">
        <v>167</v>
      </c>
      <c r="R3585" s="541" t="s">
        <v>233</v>
      </c>
      <c r="S3585" s="543">
        <f>'Report 1'!$AK$18</f>
        <v>0</v>
      </c>
      <c r="T3585" s="544">
        <f>'Report 1'!$AK$45</f>
        <v>0</v>
      </c>
      <c r="U3585" s="545">
        <f>'Report 1'!$AK$131</f>
        <v>0</v>
      </c>
    </row>
    <row r="3586" spans="2:21">
      <c r="B3586" s="535" t="s">
        <v>669</v>
      </c>
      <c r="C3586" s="536">
        <v>1</v>
      </c>
      <c r="D3586" s="537" t="str">
        <f>'Information Input'!$M$14</f>
        <v xml:space="preserve">      -      </v>
      </c>
      <c r="E3586" s="537" t="s">
        <v>139</v>
      </c>
      <c r="F3586" s="538">
        <f>'Information Input'!$H$33</f>
        <v>43466</v>
      </c>
      <c r="G3586" s="538">
        <f>'Information Input'!$H$34</f>
        <v>43555</v>
      </c>
      <c r="H3586" s="538">
        <f>'Information Input'!$H$35</f>
        <v>43555</v>
      </c>
      <c r="I3586" s="537" t="str">
        <f>'Information Input'!$J$22</f>
        <v>Quarterly</v>
      </c>
      <c r="J3586" s="538">
        <f>'Information Input'!$H$30</f>
        <v>43555</v>
      </c>
      <c r="K3586" s="537">
        <f>'Information Input'!$J$18</f>
        <v>2019</v>
      </c>
      <c r="L3586" s="579" t="s">
        <v>104</v>
      </c>
      <c r="M3586" s="540" t="s">
        <v>105</v>
      </c>
      <c r="N3586" s="541" t="s">
        <v>103</v>
      </c>
      <c r="O3586" s="542" t="s">
        <v>671</v>
      </c>
      <c r="P3586" s="537">
        <v>26</v>
      </c>
      <c r="Q3586" s="541" t="s">
        <v>168</v>
      </c>
      <c r="R3586" s="541" t="s">
        <v>237</v>
      </c>
      <c r="S3586" s="543">
        <f>'Report 1'!$AK$18</f>
        <v>0</v>
      </c>
      <c r="T3586" s="544">
        <f>'Report 1'!$AK$46</f>
        <v>0</v>
      </c>
      <c r="U3586" s="545">
        <f>'Report 1'!$AK$132</f>
        <v>0</v>
      </c>
    </row>
    <row r="3587" spans="2:21">
      <c r="B3587" s="535" t="s">
        <v>669</v>
      </c>
      <c r="C3587" s="536">
        <v>1</v>
      </c>
      <c r="D3587" s="537" t="str">
        <f>'Information Input'!$M$14</f>
        <v xml:space="preserve">      -      </v>
      </c>
      <c r="E3587" s="537" t="s">
        <v>139</v>
      </c>
      <c r="F3587" s="538">
        <f>'Information Input'!$H$33</f>
        <v>43466</v>
      </c>
      <c r="G3587" s="538">
        <f>'Information Input'!$H$34</f>
        <v>43555</v>
      </c>
      <c r="H3587" s="538">
        <f>'Information Input'!$H$35</f>
        <v>43555</v>
      </c>
      <c r="I3587" s="537" t="str">
        <f>'Information Input'!$J$22</f>
        <v>Quarterly</v>
      </c>
      <c r="J3587" s="538">
        <f>'Information Input'!$H$30</f>
        <v>43555</v>
      </c>
      <c r="K3587" s="537">
        <f>'Information Input'!$J$18</f>
        <v>2019</v>
      </c>
      <c r="L3587" s="579" t="s">
        <v>104</v>
      </c>
      <c r="M3587" s="540" t="s">
        <v>105</v>
      </c>
      <c r="N3587" s="541" t="s">
        <v>103</v>
      </c>
      <c r="O3587" s="542" t="s">
        <v>671</v>
      </c>
      <c r="P3587" s="537">
        <v>27</v>
      </c>
      <c r="Q3587" s="541" t="s">
        <v>169</v>
      </c>
      <c r="R3587" s="541" t="s">
        <v>235</v>
      </c>
      <c r="S3587" s="543">
        <f>'Report 1'!$AK$18</f>
        <v>0</v>
      </c>
      <c r="T3587" s="544">
        <f>'Report 1'!$AK$47</f>
        <v>0</v>
      </c>
      <c r="U3587" s="545">
        <f>'Report 1'!$AK$133</f>
        <v>0</v>
      </c>
    </row>
    <row r="3588" spans="2:21">
      <c r="B3588" s="535" t="s">
        <v>669</v>
      </c>
      <c r="C3588" s="536">
        <v>1</v>
      </c>
      <c r="D3588" s="537" t="str">
        <f>'Information Input'!$M$14</f>
        <v xml:space="preserve">      -      </v>
      </c>
      <c r="E3588" s="537" t="s">
        <v>139</v>
      </c>
      <c r="F3588" s="538">
        <f>'Information Input'!$H$33</f>
        <v>43466</v>
      </c>
      <c r="G3588" s="538">
        <f>'Information Input'!$H$34</f>
        <v>43555</v>
      </c>
      <c r="H3588" s="538">
        <f>'Information Input'!$H$35</f>
        <v>43555</v>
      </c>
      <c r="I3588" s="537" t="str">
        <f>'Information Input'!$J$22</f>
        <v>Quarterly</v>
      </c>
      <c r="J3588" s="538">
        <f>'Information Input'!$H$30</f>
        <v>43555</v>
      </c>
      <c r="K3588" s="537">
        <f>'Information Input'!$J$18</f>
        <v>2019</v>
      </c>
      <c r="L3588" s="579" t="s">
        <v>104</v>
      </c>
      <c r="M3588" s="540" t="s">
        <v>105</v>
      </c>
      <c r="N3588" s="541" t="s">
        <v>103</v>
      </c>
      <c r="O3588" s="542" t="s">
        <v>671</v>
      </c>
      <c r="P3588" s="537">
        <v>28</v>
      </c>
      <c r="Q3588" s="541" t="s">
        <v>170</v>
      </c>
      <c r="R3588" s="541" t="s">
        <v>235</v>
      </c>
      <c r="S3588" s="543">
        <f>'Report 1'!$AK$18</f>
        <v>0</v>
      </c>
      <c r="T3588" s="544">
        <f>'Report 1'!$AK$48</f>
        <v>0</v>
      </c>
      <c r="U3588" s="545">
        <f>'Report 1'!$AK$134</f>
        <v>0</v>
      </c>
    </row>
    <row r="3589" spans="2:21">
      <c r="B3589" s="535" t="s">
        <v>669</v>
      </c>
      <c r="C3589" s="536">
        <v>1</v>
      </c>
      <c r="D3589" s="537" t="str">
        <f>'Information Input'!$M$14</f>
        <v xml:space="preserve">      -      </v>
      </c>
      <c r="E3589" s="537" t="s">
        <v>139</v>
      </c>
      <c r="F3589" s="538">
        <f>'Information Input'!$H$33</f>
        <v>43466</v>
      </c>
      <c r="G3589" s="538">
        <f>'Information Input'!$H$34</f>
        <v>43555</v>
      </c>
      <c r="H3589" s="538">
        <f>'Information Input'!$H$35</f>
        <v>43555</v>
      </c>
      <c r="I3589" s="537" t="str">
        <f>'Information Input'!$J$22</f>
        <v>Quarterly</v>
      </c>
      <c r="J3589" s="538">
        <f>'Information Input'!$H$30</f>
        <v>43555</v>
      </c>
      <c r="K3589" s="537">
        <f>'Information Input'!$J$18</f>
        <v>2019</v>
      </c>
      <c r="L3589" s="579" t="s">
        <v>104</v>
      </c>
      <c r="M3589" s="540" t="s">
        <v>105</v>
      </c>
      <c r="N3589" s="541" t="s">
        <v>103</v>
      </c>
      <c r="O3589" s="542" t="s">
        <v>671</v>
      </c>
      <c r="P3589" s="537">
        <v>29</v>
      </c>
      <c r="Q3589" s="541" t="s">
        <v>171</v>
      </c>
      <c r="R3589" s="541" t="s">
        <v>238</v>
      </c>
      <c r="S3589" s="543">
        <f>'Report 1'!$AK$18</f>
        <v>0</v>
      </c>
      <c r="T3589" s="544">
        <f>'Report 1'!$AK$49</f>
        <v>0</v>
      </c>
      <c r="U3589" s="545">
        <f>'Report 1'!$AK$135</f>
        <v>0</v>
      </c>
    </row>
    <row r="3590" spans="2:21">
      <c r="B3590" s="535" t="s">
        <v>669</v>
      </c>
      <c r="C3590" s="536">
        <v>1</v>
      </c>
      <c r="D3590" s="537" t="str">
        <f>'Information Input'!$M$14</f>
        <v xml:space="preserve">      -      </v>
      </c>
      <c r="E3590" s="537" t="s">
        <v>139</v>
      </c>
      <c r="F3590" s="538">
        <f>'Information Input'!$H$33</f>
        <v>43466</v>
      </c>
      <c r="G3590" s="538">
        <f>'Information Input'!$H$34</f>
        <v>43555</v>
      </c>
      <c r="H3590" s="538">
        <f>'Information Input'!$H$35</f>
        <v>43555</v>
      </c>
      <c r="I3590" s="537" t="str">
        <f>'Information Input'!$J$22</f>
        <v>Quarterly</v>
      </c>
      <c r="J3590" s="538">
        <f>'Information Input'!$H$30</f>
        <v>43555</v>
      </c>
      <c r="K3590" s="537">
        <f>'Information Input'!$J$18</f>
        <v>2019</v>
      </c>
      <c r="L3590" s="579" t="s">
        <v>104</v>
      </c>
      <c r="M3590" s="540" t="s">
        <v>105</v>
      </c>
      <c r="N3590" s="541" t="s">
        <v>103</v>
      </c>
      <c r="O3590" s="542" t="s">
        <v>671</v>
      </c>
      <c r="P3590" s="537">
        <v>30</v>
      </c>
      <c r="Q3590" s="541" t="s">
        <v>172</v>
      </c>
      <c r="R3590" s="541" t="s">
        <v>238</v>
      </c>
      <c r="S3590" s="543">
        <f>'Report 1'!$AK$18</f>
        <v>0</v>
      </c>
      <c r="T3590" s="544">
        <f>'Report 1'!$AK$50</f>
        <v>0</v>
      </c>
      <c r="U3590" s="545">
        <f>'Report 1'!$AK$136</f>
        <v>0</v>
      </c>
    </row>
    <row r="3591" spans="2:21">
      <c r="B3591" s="535" t="s">
        <v>669</v>
      </c>
      <c r="C3591" s="536">
        <v>1</v>
      </c>
      <c r="D3591" s="537" t="str">
        <f>'Information Input'!$M$14</f>
        <v xml:space="preserve">      -      </v>
      </c>
      <c r="E3591" s="537" t="s">
        <v>139</v>
      </c>
      <c r="F3591" s="538">
        <f>'Information Input'!$H$33</f>
        <v>43466</v>
      </c>
      <c r="G3591" s="538">
        <f>'Information Input'!$H$34</f>
        <v>43555</v>
      </c>
      <c r="H3591" s="538">
        <f>'Information Input'!$H$35</f>
        <v>43555</v>
      </c>
      <c r="I3591" s="537" t="str">
        <f>'Information Input'!$J$22</f>
        <v>Quarterly</v>
      </c>
      <c r="J3591" s="538">
        <f>'Information Input'!$H$30</f>
        <v>43555</v>
      </c>
      <c r="K3591" s="537">
        <f>'Information Input'!$J$18</f>
        <v>2019</v>
      </c>
      <c r="L3591" s="579" t="s">
        <v>104</v>
      </c>
      <c r="M3591" s="540" t="s">
        <v>105</v>
      </c>
      <c r="N3591" s="541" t="s">
        <v>103</v>
      </c>
      <c r="O3591" s="542" t="s">
        <v>671</v>
      </c>
      <c r="P3591" s="537">
        <v>31</v>
      </c>
      <c r="Q3591" s="541" t="s">
        <v>173</v>
      </c>
      <c r="R3591" s="541" t="s">
        <v>233</v>
      </c>
      <c r="S3591" s="543">
        <f>'Report 1'!$AK$18</f>
        <v>0</v>
      </c>
      <c r="T3591" s="544">
        <f>'Report 1'!$AK$51</f>
        <v>0</v>
      </c>
      <c r="U3591" s="545">
        <f>'Report 1'!$AK$137</f>
        <v>0</v>
      </c>
    </row>
    <row r="3592" spans="2:21">
      <c r="B3592" s="535" t="s">
        <v>669</v>
      </c>
      <c r="C3592" s="536">
        <v>1</v>
      </c>
      <c r="D3592" s="537" t="str">
        <f>'Information Input'!$M$14</f>
        <v xml:space="preserve">      -      </v>
      </c>
      <c r="E3592" s="537" t="s">
        <v>139</v>
      </c>
      <c r="F3592" s="538">
        <f>'Information Input'!$H$33</f>
        <v>43466</v>
      </c>
      <c r="G3592" s="538">
        <f>'Information Input'!$H$34</f>
        <v>43555</v>
      </c>
      <c r="H3592" s="538">
        <f>'Information Input'!$H$35</f>
        <v>43555</v>
      </c>
      <c r="I3592" s="537" t="str">
        <f>'Information Input'!$J$22</f>
        <v>Quarterly</v>
      </c>
      <c r="J3592" s="538">
        <f>'Information Input'!$H$30</f>
        <v>43555</v>
      </c>
      <c r="K3592" s="537">
        <f>'Information Input'!$J$18</f>
        <v>2019</v>
      </c>
      <c r="L3592" s="579" t="s">
        <v>104</v>
      </c>
      <c r="M3592" s="540" t="s">
        <v>105</v>
      </c>
      <c r="N3592" s="541" t="s">
        <v>103</v>
      </c>
      <c r="O3592" s="542" t="s">
        <v>671</v>
      </c>
      <c r="P3592" s="537">
        <v>32</v>
      </c>
      <c r="Q3592" s="541" t="s">
        <v>174</v>
      </c>
      <c r="R3592" s="541" t="s">
        <v>238</v>
      </c>
      <c r="S3592" s="543">
        <f>'Report 1'!$AK$18</f>
        <v>0</v>
      </c>
      <c r="T3592" s="544">
        <f>'Report 1'!$AK$52</f>
        <v>0</v>
      </c>
      <c r="U3592" s="545">
        <f>'Report 1'!$AK$138</f>
        <v>0</v>
      </c>
    </row>
    <row r="3593" spans="2:21">
      <c r="B3593" s="535" t="s">
        <v>669</v>
      </c>
      <c r="C3593" s="536">
        <v>1</v>
      </c>
      <c r="D3593" s="537" t="str">
        <f>'Information Input'!$M$14</f>
        <v xml:space="preserve">      -      </v>
      </c>
      <c r="E3593" s="537" t="s">
        <v>139</v>
      </c>
      <c r="F3593" s="538">
        <f>'Information Input'!$H$33</f>
        <v>43466</v>
      </c>
      <c r="G3593" s="538">
        <f>'Information Input'!$H$34</f>
        <v>43555</v>
      </c>
      <c r="H3593" s="538">
        <f>'Information Input'!$H$35</f>
        <v>43555</v>
      </c>
      <c r="I3593" s="537" t="str">
        <f>'Information Input'!$J$22</f>
        <v>Quarterly</v>
      </c>
      <c r="J3593" s="538">
        <f>'Information Input'!$H$30</f>
        <v>43555</v>
      </c>
      <c r="K3593" s="537">
        <f>'Information Input'!$J$18</f>
        <v>2019</v>
      </c>
      <c r="L3593" s="579" t="s">
        <v>104</v>
      </c>
      <c r="M3593" s="540" t="s">
        <v>105</v>
      </c>
      <c r="N3593" s="541" t="s">
        <v>103</v>
      </c>
      <c r="O3593" s="542" t="s">
        <v>671</v>
      </c>
      <c r="P3593" s="537">
        <v>33</v>
      </c>
      <c r="Q3593" s="541" t="s">
        <v>175</v>
      </c>
      <c r="R3593" s="541" t="s">
        <v>233</v>
      </c>
      <c r="S3593" s="543">
        <f>'Report 1'!$AK$18</f>
        <v>0</v>
      </c>
      <c r="T3593" s="544">
        <f>'Report 1'!$AK$53</f>
        <v>0</v>
      </c>
      <c r="U3593" s="545">
        <f>'Report 1'!$AK$139</f>
        <v>0</v>
      </c>
    </row>
    <row r="3594" spans="2:21">
      <c r="B3594" s="535" t="s">
        <v>669</v>
      </c>
      <c r="C3594" s="536">
        <v>1</v>
      </c>
      <c r="D3594" s="537" t="str">
        <f>'Information Input'!$M$14</f>
        <v xml:space="preserve">      -      </v>
      </c>
      <c r="E3594" s="537" t="s">
        <v>139</v>
      </c>
      <c r="F3594" s="538">
        <f>'Information Input'!$H$33</f>
        <v>43466</v>
      </c>
      <c r="G3594" s="538">
        <f>'Information Input'!$H$34</f>
        <v>43555</v>
      </c>
      <c r="H3594" s="538">
        <f>'Information Input'!$H$35</f>
        <v>43555</v>
      </c>
      <c r="I3594" s="537" t="str">
        <f>'Information Input'!$J$22</f>
        <v>Quarterly</v>
      </c>
      <c r="J3594" s="538">
        <f>'Information Input'!$H$30</f>
        <v>43555</v>
      </c>
      <c r="K3594" s="537">
        <f>'Information Input'!$J$18</f>
        <v>2019</v>
      </c>
      <c r="L3594" s="579" t="s">
        <v>104</v>
      </c>
      <c r="M3594" s="540" t="s">
        <v>105</v>
      </c>
      <c r="N3594" s="541" t="s">
        <v>103</v>
      </c>
      <c r="O3594" s="542" t="s">
        <v>671</v>
      </c>
      <c r="P3594" s="537">
        <v>34</v>
      </c>
      <c r="Q3594" s="541" t="s">
        <v>176</v>
      </c>
      <c r="R3594" s="541" t="s">
        <v>238</v>
      </c>
      <c r="S3594" s="543">
        <f>'Report 1'!$AK$18</f>
        <v>0</v>
      </c>
      <c r="T3594" s="544">
        <f>'Report 1'!$AK$54</f>
        <v>0</v>
      </c>
      <c r="U3594" s="545">
        <f>'Report 1'!$AK$140</f>
        <v>0</v>
      </c>
    </row>
    <row r="3595" spans="2:21">
      <c r="B3595" s="535" t="s">
        <v>669</v>
      </c>
      <c r="C3595" s="536">
        <v>1</v>
      </c>
      <c r="D3595" s="537" t="str">
        <f>'Information Input'!$M$14</f>
        <v xml:space="preserve">      -      </v>
      </c>
      <c r="E3595" s="537" t="s">
        <v>139</v>
      </c>
      <c r="F3595" s="538">
        <f>'Information Input'!$H$33</f>
        <v>43466</v>
      </c>
      <c r="G3595" s="538">
        <f>'Information Input'!$H$34</f>
        <v>43555</v>
      </c>
      <c r="H3595" s="538">
        <f>'Information Input'!$H$35</f>
        <v>43555</v>
      </c>
      <c r="I3595" s="537" t="str">
        <f>'Information Input'!$J$22</f>
        <v>Quarterly</v>
      </c>
      <c r="J3595" s="538">
        <f>'Information Input'!$H$30</f>
        <v>43555</v>
      </c>
      <c r="K3595" s="537">
        <f>'Information Input'!$J$18</f>
        <v>2019</v>
      </c>
      <c r="L3595" s="579" t="s">
        <v>104</v>
      </c>
      <c r="M3595" s="540" t="s">
        <v>105</v>
      </c>
      <c r="N3595" s="541" t="s">
        <v>103</v>
      </c>
      <c r="O3595" s="542" t="s">
        <v>671</v>
      </c>
      <c r="P3595" s="537">
        <v>35</v>
      </c>
      <c r="Q3595" s="541" t="s">
        <v>177</v>
      </c>
      <c r="R3595" s="541" t="s">
        <v>235</v>
      </c>
      <c r="S3595" s="543">
        <f>'Report 1'!$AK$18</f>
        <v>0</v>
      </c>
      <c r="T3595" s="544">
        <f>'Report 1'!$AK$55</f>
        <v>0</v>
      </c>
      <c r="U3595" s="545">
        <f>'Report 1'!$AK$141</f>
        <v>0</v>
      </c>
    </row>
    <row r="3596" spans="2:21">
      <c r="B3596" s="535" t="s">
        <v>669</v>
      </c>
      <c r="C3596" s="536">
        <v>1</v>
      </c>
      <c r="D3596" s="537" t="str">
        <f>'Information Input'!$M$14</f>
        <v xml:space="preserve">      -      </v>
      </c>
      <c r="E3596" s="537" t="s">
        <v>139</v>
      </c>
      <c r="F3596" s="538">
        <f>'Information Input'!$H$33</f>
        <v>43466</v>
      </c>
      <c r="G3596" s="538">
        <f>'Information Input'!$H$34</f>
        <v>43555</v>
      </c>
      <c r="H3596" s="538">
        <f>'Information Input'!$H$35</f>
        <v>43555</v>
      </c>
      <c r="I3596" s="537" t="str">
        <f>'Information Input'!$J$22</f>
        <v>Quarterly</v>
      </c>
      <c r="J3596" s="538">
        <f>'Information Input'!$H$30</f>
        <v>43555</v>
      </c>
      <c r="K3596" s="537">
        <f>'Information Input'!$J$18</f>
        <v>2019</v>
      </c>
      <c r="L3596" s="579" t="s">
        <v>104</v>
      </c>
      <c r="M3596" s="540" t="s">
        <v>105</v>
      </c>
      <c r="N3596" s="541" t="s">
        <v>103</v>
      </c>
      <c r="O3596" s="542" t="s">
        <v>671</v>
      </c>
      <c r="P3596" s="537">
        <v>36</v>
      </c>
      <c r="Q3596" s="541" t="s">
        <v>178</v>
      </c>
      <c r="R3596" s="541" t="s">
        <v>235</v>
      </c>
      <c r="S3596" s="543">
        <f>'Report 1'!$AK$18</f>
        <v>0</v>
      </c>
      <c r="T3596" s="544">
        <f>'Report 1'!$AK$56</f>
        <v>0</v>
      </c>
      <c r="U3596" s="545">
        <f>'Report 1'!$AK$142</f>
        <v>0</v>
      </c>
    </row>
    <row r="3597" spans="2:21">
      <c r="B3597" s="535" t="s">
        <v>669</v>
      </c>
      <c r="C3597" s="536">
        <v>1</v>
      </c>
      <c r="D3597" s="537" t="str">
        <f>'Information Input'!$M$14</f>
        <v xml:space="preserve">      -      </v>
      </c>
      <c r="E3597" s="537" t="s">
        <v>139</v>
      </c>
      <c r="F3597" s="538">
        <f>'Information Input'!$H$33</f>
        <v>43466</v>
      </c>
      <c r="G3597" s="538">
        <f>'Information Input'!$H$34</f>
        <v>43555</v>
      </c>
      <c r="H3597" s="538">
        <f>'Information Input'!$H$35</f>
        <v>43555</v>
      </c>
      <c r="I3597" s="537" t="str">
        <f>'Information Input'!$J$22</f>
        <v>Quarterly</v>
      </c>
      <c r="J3597" s="538">
        <f>'Information Input'!$H$30</f>
        <v>43555</v>
      </c>
      <c r="K3597" s="537">
        <f>'Information Input'!$J$18</f>
        <v>2019</v>
      </c>
      <c r="L3597" s="579" t="s">
        <v>104</v>
      </c>
      <c r="M3597" s="540" t="s">
        <v>105</v>
      </c>
      <c r="N3597" s="541" t="s">
        <v>103</v>
      </c>
      <c r="O3597" s="542" t="s">
        <v>671</v>
      </c>
      <c r="P3597" s="537">
        <v>37</v>
      </c>
      <c r="Q3597" s="541" t="s">
        <v>179</v>
      </c>
      <c r="R3597" s="541" t="s">
        <v>231</v>
      </c>
      <c r="S3597" s="543">
        <f>'Report 1'!$AK$18</f>
        <v>0</v>
      </c>
      <c r="T3597" s="544">
        <f>'Report 1'!$AK$57</f>
        <v>0</v>
      </c>
      <c r="U3597" s="545">
        <f>'Report 1'!$AK$143</f>
        <v>0</v>
      </c>
    </row>
    <row r="3598" spans="2:21">
      <c r="B3598" s="535" t="s">
        <v>669</v>
      </c>
      <c r="C3598" s="536">
        <v>1</v>
      </c>
      <c r="D3598" s="537" t="str">
        <f>'Information Input'!$M$14</f>
        <v xml:space="preserve">      -      </v>
      </c>
      <c r="E3598" s="537" t="s">
        <v>139</v>
      </c>
      <c r="F3598" s="538">
        <f>'Information Input'!$H$33</f>
        <v>43466</v>
      </c>
      <c r="G3598" s="538">
        <f>'Information Input'!$H$34</f>
        <v>43555</v>
      </c>
      <c r="H3598" s="538">
        <f>'Information Input'!$H$35</f>
        <v>43555</v>
      </c>
      <c r="I3598" s="537" t="str">
        <f>'Information Input'!$J$22</f>
        <v>Quarterly</v>
      </c>
      <c r="J3598" s="538">
        <f>'Information Input'!$H$30</f>
        <v>43555</v>
      </c>
      <c r="K3598" s="537">
        <f>'Information Input'!$J$18</f>
        <v>2019</v>
      </c>
      <c r="L3598" s="579" t="s">
        <v>104</v>
      </c>
      <c r="M3598" s="540" t="s">
        <v>105</v>
      </c>
      <c r="N3598" s="541" t="s">
        <v>103</v>
      </c>
      <c r="O3598" s="542" t="s">
        <v>671</v>
      </c>
      <c r="P3598" s="537">
        <v>38</v>
      </c>
      <c r="Q3598" s="541" t="s">
        <v>180</v>
      </c>
      <c r="R3598" s="541" t="s">
        <v>233</v>
      </c>
      <c r="S3598" s="543">
        <f>'Report 1'!$AK$18</f>
        <v>0</v>
      </c>
      <c r="T3598" s="544">
        <f>'Report 1'!$AK$58</f>
        <v>0</v>
      </c>
      <c r="U3598" s="545">
        <f>'Report 1'!$AK$144</f>
        <v>0</v>
      </c>
    </row>
    <row r="3599" spans="2:21">
      <c r="B3599" s="535" t="s">
        <v>669</v>
      </c>
      <c r="C3599" s="536">
        <v>1</v>
      </c>
      <c r="D3599" s="537" t="str">
        <f>'Information Input'!$M$14</f>
        <v xml:space="preserve">      -      </v>
      </c>
      <c r="E3599" s="537" t="s">
        <v>139</v>
      </c>
      <c r="F3599" s="538">
        <f>'Information Input'!$H$33</f>
        <v>43466</v>
      </c>
      <c r="G3599" s="538">
        <f>'Information Input'!$H$34</f>
        <v>43555</v>
      </c>
      <c r="H3599" s="538">
        <f>'Information Input'!$H$35</f>
        <v>43555</v>
      </c>
      <c r="I3599" s="537" t="str">
        <f>'Information Input'!$J$22</f>
        <v>Quarterly</v>
      </c>
      <c r="J3599" s="538">
        <f>'Information Input'!$H$30</f>
        <v>43555</v>
      </c>
      <c r="K3599" s="537">
        <f>'Information Input'!$J$18</f>
        <v>2019</v>
      </c>
      <c r="L3599" s="579" t="s">
        <v>104</v>
      </c>
      <c r="M3599" s="540" t="s">
        <v>105</v>
      </c>
      <c r="N3599" s="541" t="s">
        <v>103</v>
      </c>
      <c r="O3599" s="542" t="s">
        <v>671</v>
      </c>
      <c r="P3599" s="537">
        <v>39</v>
      </c>
      <c r="Q3599" s="541" t="s">
        <v>181</v>
      </c>
      <c r="R3599" s="541" t="s">
        <v>233</v>
      </c>
      <c r="S3599" s="543">
        <f>'Report 1'!$AK$18</f>
        <v>0</v>
      </c>
      <c r="T3599" s="544">
        <f>'Report 1'!$AK$59</f>
        <v>0</v>
      </c>
      <c r="U3599" s="545">
        <f>'Report 1'!$AK$145</f>
        <v>0</v>
      </c>
    </row>
    <row r="3600" spans="2:21">
      <c r="B3600" s="535" t="s">
        <v>669</v>
      </c>
      <c r="C3600" s="536">
        <v>1</v>
      </c>
      <c r="D3600" s="537" t="str">
        <f>'Information Input'!$M$14</f>
        <v xml:space="preserve">      -      </v>
      </c>
      <c r="E3600" s="537" t="s">
        <v>139</v>
      </c>
      <c r="F3600" s="538">
        <f>'Information Input'!$H$33</f>
        <v>43466</v>
      </c>
      <c r="G3600" s="538">
        <f>'Information Input'!$H$34</f>
        <v>43555</v>
      </c>
      <c r="H3600" s="538">
        <f>'Information Input'!$H$35</f>
        <v>43555</v>
      </c>
      <c r="I3600" s="537" t="str">
        <f>'Information Input'!$J$22</f>
        <v>Quarterly</v>
      </c>
      <c r="J3600" s="538">
        <f>'Information Input'!$H$30</f>
        <v>43555</v>
      </c>
      <c r="K3600" s="537">
        <f>'Information Input'!$J$18</f>
        <v>2019</v>
      </c>
      <c r="L3600" s="579" t="s">
        <v>104</v>
      </c>
      <c r="M3600" s="540" t="s">
        <v>105</v>
      </c>
      <c r="N3600" s="541" t="s">
        <v>103</v>
      </c>
      <c r="O3600" s="542" t="s">
        <v>671</v>
      </c>
      <c r="P3600" s="537">
        <v>40</v>
      </c>
      <c r="Q3600" s="541" t="s">
        <v>182</v>
      </c>
      <c r="R3600" s="541" t="s">
        <v>238</v>
      </c>
      <c r="S3600" s="543">
        <f>'Report 1'!$AK$18</f>
        <v>0</v>
      </c>
      <c r="T3600" s="544">
        <f>'Report 1'!$AK$60</f>
        <v>0</v>
      </c>
      <c r="U3600" s="545">
        <f>'Report 1'!$AK$146</f>
        <v>0</v>
      </c>
    </row>
    <row r="3601" spans="2:21">
      <c r="B3601" s="535" t="s">
        <v>669</v>
      </c>
      <c r="C3601" s="536">
        <v>1</v>
      </c>
      <c r="D3601" s="537" t="str">
        <f>'Information Input'!$M$14</f>
        <v xml:space="preserve">      -      </v>
      </c>
      <c r="E3601" s="537" t="s">
        <v>139</v>
      </c>
      <c r="F3601" s="538">
        <f>'Information Input'!$H$33</f>
        <v>43466</v>
      </c>
      <c r="G3601" s="538">
        <f>'Information Input'!$H$34</f>
        <v>43555</v>
      </c>
      <c r="H3601" s="538">
        <f>'Information Input'!$H$35</f>
        <v>43555</v>
      </c>
      <c r="I3601" s="537" t="str">
        <f>'Information Input'!$J$22</f>
        <v>Quarterly</v>
      </c>
      <c r="J3601" s="538">
        <f>'Information Input'!$H$30</f>
        <v>43555</v>
      </c>
      <c r="K3601" s="537">
        <f>'Information Input'!$J$18</f>
        <v>2019</v>
      </c>
      <c r="L3601" s="579" t="s">
        <v>104</v>
      </c>
      <c r="M3601" s="540" t="s">
        <v>105</v>
      </c>
      <c r="N3601" s="541" t="s">
        <v>103</v>
      </c>
      <c r="O3601" s="542" t="s">
        <v>671</v>
      </c>
      <c r="P3601" s="537">
        <v>41</v>
      </c>
      <c r="Q3601" s="541" t="s">
        <v>183</v>
      </c>
      <c r="R3601" s="541" t="s">
        <v>238</v>
      </c>
      <c r="S3601" s="543">
        <f>'Report 1'!$AK$18</f>
        <v>0</v>
      </c>
      <c r="T3601" s="544">
        <f>'Report 1'!$AK$61</f>
        <v>0</v>
      </c>
      <c r="U3601" s="545">
        <f>'Report 1'!$AK$147</f>
        <v>0</v>
      </c>
    </row>
    <row r="3602" spans="2:21">
      <c r="B3602" s="535" t="s">
        <v>669</v>
      </c>
      <c r="C3602" s="536">
        <v>1</v>
      </c>
      <c r="D3602" s="537" t="str">
        <f>'Information Input'!$M$14</f>
        <v xml:space="preserve">      -      </v>
      </c>
      <c r="E3602" s="537" t="s">
        <v>139</v>
      </c>
      <c r="F3602" s="538">
        <f>'Information Input'!$H$33</f>
        <v>43466</v>
      </c>
      <c r="G3602" s="538">
        <f>'Information Input'!$H$34</f>
        <v>43555</v>
      </c>
      <c r="H3602" s="538">
        <f>'Information Input'!$H$35</f>
        <v>43555</v>
      </c>
      <c r="I3602" s="537" t="str">
        <f>'Information Input'!$J$22</f>
        <v>Quarterly</v>
      </c>
      <c r="J3602" s="538">
        <f>'Information Input'!$H$30</f>
        <v>43555</v>
      </c>
      <c r="K3602" s="537">
        <f>'Information Input'!$J$18</f>
        <v>2019</v>
      </c>
      <c r="L3602" s="579" t="s">
        <v>104</v>
      </c>
      <c r="M3602" s="540" t="s">
        <v>105</v>
      </c>
      <c r="N3602" s="541" t="s">
        <v>103</v>
      </c>
      <c r="O3602" s="542" t="s">
        <v>671</v>
      </c>
      <c r="P3602" s="537">
        <v>42</v>
      </c>
      <c r="Q3602" s="541" t="s">
        <v>184</v>
      </c>
      <c r="R3602" s="541" t="s">
        <v>233</v>
      </c>
      <c r="S3602" s="543">
        <f>'Report 1'!$AK$18</f>
        <v>0</v>
      </c>
      <c r="T3602" s="544">
        <f>'Report 1'!$AK$62</f>
        <v>0</v>
      </c>
      <c r="U3602" s="545">
        <f>'Report 1'!$AK$148</f>
        <v>0</v>
      </c>
    </row>
    <row r="3603" spans="2:21">
      <c r="B3603" s="535" t="s">
        <v>669</v>
      </c>
      <c r="C3603" s="536">
        <v>1</v>
      </c>
      <c r="D3603" s="537" t="str">
        <f>'Information Input'!$M$14</f>
        <v xml:space="preserve">      -      </v>
      </c>
      <c r="E3603" s="537" t="s">
        <v>139</v>
      </c>
      <c r="F3603" s="538">
        <f>'Information Input'!$H$33</f>
        <v>43466</v>
      </c>
      <c r="G3603" s="538">
        <f>'Information Input'!$H$34</f>
        <v>43555</v>
      </c>
      <c r="H3603" s="538">
        <f>'Information Input'!$H$35</f>
        <v>43555</v>
      </c>
      <c r="I3603" s="537" t="str">
        <f>'Information Input'!$J$22</f>
        <v>Quarterly</v>
      </c>
      <c r="J3603" s="538">
        <f>'Information Input'!$H$30</f>
        <v>43555</v>
      </c>
      <c r="K3603" s="537">
        <f>'Information Input'!$J$18</f>
        <v>2019</v>
      </c>
      <c r="L3603" s="579" t="s">
        <v>104</v>
      </c>
      <c r="M3603" s="540" t="s">
        <v>105</v>
      </c>
      <c r="N3603" s="541" t="s">
        <v>103</v>
      </c>
      <c r="O3603" s="542" t="s">
        <v>671</v>
      </c>
      <c r="P3603" s="537">
        <v>43</v>
      </c>
      <c r="Q3603" s="541" t="s">
        <v>185</v>
      </c>
      <c r="R3603" s="541" t="s">
        <v>233</v>
      </c>
      <c r="S3603" s="543">
        <f>'Report 1'!$AK$18</f>
        <v>0</v>
      </c>
      <c r="T3603" s="544">
        <f>'Report 1'!$AK$63</f>
        <v>0</v>
      </c>
      <c r="U3603" s="545">
        <f>'Report 1'!$AK$149</f>
        <v>0</v>
      </c>
    </row>
    <row r="3604" spans="2:21">
      <c r="B3604" s="535" t="s">
        <v>669</v>
      </c>
      <c r="C3604" s="536">
        <v>1</v>
      </c>
      <c r="D3604" s="537" t="str">
        <f>'Information Input'!$M$14</f>
        <v xml:space="preserve">      -      </v>
      </c>
      <c r="E3604" s="537" t="s">
        <v>139</v>
      </c>
      <c r="F3604" s="538">
        <f>'Information Input'!$H$33</f>
        <v>43466</v>
      </c>
      <c r="G3604" s="538">
        <f>'Information Input'!$H$34</f>
        <v>43555</v>
      </c>
      <c r="H3604" s="538">
        <f>'Information Input'!$H$35</f>
        <v>43555</v>
      </c>
      <c r="I3604" s="537" t="str">
        <f>'Information Input'!$J$22</f>
        <v>Quarterly</v>
      </c>
      <c r="J3604" s="538">
        <f>'Information Input'!$H$30</f>
        <v>43555</v>
      </c>
      <c r="K3604" s="537">
        <f>'Information Input'!$J$18</f>
        <v>2019</v>
      </c>
      <c r="L3604" s="579" t="s">
        <v>104</v>
      </c>
      <c r="M3604" s="540" t="s">
        <v>105</v>
      </c>
      <c r="N3604" s="541" t="s">
        <v>103</v>
      </c>
      <c r="O3604" s="542" t="s">
        <v>674</v>
      </c>
      <c r="P3604" s="537">
        <v>44</v>
      </c>
      <c r="Q3604" s="541" t="s">
        <v>186</v>
      </c>
      <c r="R3604" s="541" t="s">
        <v>239</v>
      </c>
      <c r="S3604" s="543">
        <f>'Report 1'!$AK$18</f>
        <v>0</v>
      </c>
      <c r="T3604" s="544">
        <f>'Report 1'!$AK$64</f>
        <v>0</v>
      </c>
      <c r="U3604" s="545">
        <f>'Report 1'!$AK$150</f>
        <v>0</v>
      </c>
    </row>
    <row r="3605" spans="2:21">
      <c r="B3605" s="535" t="s">
        <v>669</v>
      </c>
      <c r="C3605" s="536">
        <v>1</v>
      </c>
      <c r="D3605" s="537" t="str">
        <f>'Information Input'!$M$14</f>
        <v xml:space="preserve">      -      </v>
      </c>
      <c r="E3605" s="537" t="s">
        <v>139</v>
      </c>
      <c r="F3605" s="538">
        <f>'Information Input'!$H$33</f>
        <v>43466</v>
      </c>
      <c r="G3605" s="538">
        <f>'Information Input'!$H$34</f>
        <v>43555</v>
      </c>
      <c r="H3605" s="538">
        <f>'Information Input'!$H$35</f>
        <v>43555</v>
      </c>
      <c r="I3605" s="537" t="str">
        <f>'Information Input'!$J$22</f>
        <v>Quarterly</v>
      </c>
      <c r="J3605" s="538">
        <f>'Information Input'!$H$30</f>
        <v>43555</v>
      </c>
      <c r="K3605" s="537">
        <f>'Information Input'!$J$18</f>
        <v>2019</v>
      </c>
      <c r="L3605" s="579" t="s">
        <v>104</v>
      </c>
      <c r="M3605" s="540" t="s">
        <v>105</v>
      </c>
      <c r="N3605" s="541" t="s">
        <v>103</v>
      </c>
      <c r="O3605" s="542" t="s">
        <v>675</v>
      </c>
      <c r="P3605" s="537">
        <v>45</v>
      </c>
      <c r="Q3605" s="541" t="s">
        <v>187</v>
      </c>
      <c r="R3605" s="541" t="s">
        <v>239</v>
      </c>
      <c r="S3605" s="543">
        <f>'Report 1'!$AK$18</f>
        <v>0</v>
      </c>
      <c r="T3605" s="544">
        <f>'Report 1'!$AK$65</f>
        <v>0</v>
      </c>
      <c r="U3605" s="545">
        <f>'Report 1'!$AK$151</f>
        <v>0</v>
      </c>
    </row>
    <row r="3606" spans="2:21">
      <c r="B3606" s="535" t="s">
        <v>669</v>
      </c>
      <c r="C3606" s="536">
        <v>1</v>
      </c>
      <c r="D3606" s="537" t="str">
        <f>'Information Input'!$M$14</f>
        <v xml:space="preserve">      -      </v>
      </c>
      <c r="E3606" s="537" t="s">
        <v>139</v>
      </c>
      <c r="F3606" s="538">
        <f>'Information Input'!$H$33</f>
        <v>43466</v>
      </c>
      <c r="G3606" s="538">
        <f>'Information Input'!$H$34</f>
        <v>43555</v>
      </c>
      <c r="H3606" s="538">
        <f>'Information Input'!$H$35</f>
        <v>43555</v>
      </c>
      <c r="I3606" s="537" t="str">
        <f>'Information Input'!$J$22</f>
        <v>Quarterly</v>
      </c>
      <c r="J3606" s="538">
        <f>'Information Input'!$H$30</f>
        <v>43555</v>
      </c>
      <c r="K3606" s="537">
        <f>'Information Input'!$J$18</f>
        <v>2019</v>
      </c>
      <c r="L3606" s="579" t="s">
        <v>104</v>
      </c>
      <c r="M3606" s="540" t="s">
        <v>105</v>
      </c>
      <c r="N3606" s="541" t="s">
        <v>103</v>
      </c>
      <c r="O3606" s="542" t="s">
        <v>675</v>
      </c>
      <c r="P3606" s="537">
        <v>46</v>
      </c>
      <c r="Q3606" s="541" t="s">
        <v>188</v>
      </c>
      <c r="R3606" s="541" t="s">
        <v>239</v>
      </c>
      <c r="S3606" s="543">
        <f>'Report 1'!$AK$18</f>
        <v>0</v>
      </c>
      <c r="T3606" s="544">
        <f>'Report 1'!$AK$66</f>
        <v>0</v>
      </c>
      <c r="U3606" s="545">
        <f>'Report 1'!$AK$152</f>
        <v>0</v>
      </c>
    </row>
    <row r="3607" spans="2:21">
      <c r="B3607" s="535" t="s">
        <v>669</v>
      </c>
      <c r="C3607" s="536">
        <v>1</v>
      </c>
      <c r="D3607" s="537" t="str">
        <f>'Information Input'!$M$14</f>
        <v xml:space="preserve">      -      </v>
      </c>
      <c r="E3607" s="537" t="s">
        <v>139</v>
      </c>
      <c r="F3607" s="538">
        <f>'Information Input'!$H$33</f>
        <v>43466</v>
      </c>
      <c r="G3607" s="538">
        <f>'Information Input'!$H$34</f>
        <v>43555</v>
      </c>
      <c r="H3607" s="538">
        <f>'Information Input'!$H$35</f>
        <v>43555</v>
      </c>
      <c r="I3607" s="537" t="str">
        <f>'Information Input'!$J$22</f>
        <v>Quarterly</v>
      </c>
      <c r="J3607" s="538">
        <f>'Information Input'!$H$30</f>
        <v>43555</v>
      </c>
      <c r="K3607" s="537">
        <f>'Information Input'!$J$18</f>
        <v>2019</v>
      </c>
      <c r="L3607" s="579" t="s">
        <v>104</v>
      </c>
      <c r="M3607" s="540" t="s">
        <v>105</v>
      </c>
      <c r="N3607" s="541" t="s">
        <v>103</v>
      </c>
      <c r="O3607" s="542" t="s">
        <v>675</v>
      </c>
      <c r="P3607" s="537">
        <v>47</v>
      </c>
      <c r="Q3607" s="541" t="s">
        <v>189</v>
      </c>
      <c r="R3607" s="541" t="s">
        <v>239</v>
      </c>
      <c r="S3607" s="543">
        <f>'Report 1'!$AK$18</f>
        <v>0</v>
      </c>
      <c r="T3607" s="544">
        <f>'Report 1'!$AK$67</f>
        <v>0</v>
      </c>
      <c r="U3607" s="545">
        <f>'Report 1'!$AK$153</f>
        <v>0</v>
      </c>
    </row>
    <row r="3608" spans="2:21">
      <c r="B3608" s="535" t="s">
        <v>669</v>
      </c>
      <c r="C3608" s="536">
        <v>1</v>
      </c>
      <c r="D3608" s="537" t="str">
        <f>'Information Input'!$M$14</f>
        <v xml:space="preserve">      -      </v>
      </c>
      <c r="E3608" s="537" t="s">
        <v>139</v>
      </c>
      <c r="F3608" s="538">
        <f>'Information Input'!$H$33</f>
        <v>43466</v>
      </c>
      <c r="G3608" s="538">
        <f>'Information Input'!$H$34</f>
        <v>43555</v>
      </c>
      <c r="H3608" s="538">
        <f>'Information Input'!$H$35</f>
        <v>43555</v>
      </c>
      <c r="I3608" s="537" t="str">
        <f>'Information Input'!$J$22</f>
        <v>Quarterly</v>
      </c>
      <c r="J3608" s="538">
        <f>'Information Input'!$H$30</f>
        <v>43555</v>
      </c>
      <c r="K3608" s="537">
        <f>'Information Input'!$J$18</f>
        <v>2019</v>
      </c>
      <c r="L3608" s="579" t="s">
        <v>104</v>
      </c>
      <c r="M3608" s="540" t="s">
        <v>105</v>
      </c>
      <c r="N3608" s="541" t="s">
        <v>103</v>
      </c>
      <c r="O3608" s="542" t="s">
        <v>675</v>
      </c>
      <c r="P3608" s="537">
        <v>48</v>
      </c>
      <c r="Q3608" s="541" t="s">
        <v>190</v>
      </c>
      <c r="R3608" s="541" t="s">
        <v>239</v>
      </c>
      <c r="S3608" s="543">
        <f>'Report 1'!$AK$18</f>
        <v>0</v>
      </c>
      <c r="T3608" s="544">
        <f>'Report 1'!$AK$68</f>
        <v>0</v>
      </c>
      <c r="U3608" s="545">
        <f>'Report 1'!$AK$154</f>
        <v>0</v>
      </c>
    </row>
    <row r="3609" spans="2:21">
      <c r="B3609" s="535" t="s">
        <v>669</v>
      </c>
      <c r="C3609" s="536">
        <v>1</v>
      </c>
      <c r="D3609" s="537" t="str">
        <f>'Information Input'!$M$14</f>
        <v xml:space="preserve">      -      </v>
      </c>
      <c r="E3609" s="537" t="s">
        <v>139</v>
      </c>
      <c r="F3609" s="538">
        <f>'Information Input'!$H$33</f>
        <v>43466</v>
      </c>
      <c r="G3609" s="538">
        <f>'Information Input'!$H$34</f>
        <v>43555</v>
      </c>
      <c r="H3609" s="538">
        <f>'Information Input'!$H$35</f>
        <v>43555</v>
      </c>
      <c r="I3609" s="537" t="str">
        <f>'Information Input'!$J$22</f>
        <v>Quarterly</v>
      </c>
      <c r="J3609" s="538">
        <f>'Information Input'!$H$30</f>
        <v>43555</v>
      </c>
      <c r="K3609" s="537">
        <f>'Information Input'!$J$18</f>
        <v>2019</v>
      </c>
      <c r="L3609" s="579" t="s">
        <v>104</v>
      </c>
      <c r="M3609" s="540" t="s">
        <v>105</v>
      </c>
      <c r="N3609" s="541" t="s">
        <v>103</v>
      </c>
      <c r="O3609" s="542" t="s">
        <v>675</v>
      </c>
      <c r="P3609" s="537">
        <v>49</v>
      </c>
      <c r="Q3609" s="541" t="s">
        <v>191</v>
      </c>
      <c r="R3609" s="541" t="s">
        <v>239</v>
      </c>
      <c r="S3609" s="543">
        <f>'Report 1'!$AK$18</f>
        <v>0</v>
      </c>
      <c r="T3609" s="544">
        <f>'Report 1'!$AK$69</f>
        <v>0</v>
      </c>
      <c r="U3609" s="545">
        <f>'Report 1'!$AK$155</f>
        <v>0</v>
      </c>
    </row>
    <row r="3610" spans="2:21">
      <c r="B3610" s="535" t="s">
        <v>669</v>
      </c>
      <c r="C3610" s="536">
        <v>1</v>
      </c>
      <c r="D3610" s="537" t="str">
        <f>'Information Input'!$M$14</f>
        <v xml:space="preserve">      -      </v>
      </c>
      <c r="E3610" s="537" t="s">
        <v>139</v>
      </c>
      <c r="F3610" s="538">
        <f>'Information Input'!$H$33</f>
        <v>43466</v>
      </c>
      <c r="G3610" s="538">
        <f>'Information Input'!$H$34</f>
        <v>43555</v>
      </c>
      <c r="H3610" s="538">
        <f>'Information Input'!$H$35</f>
        <v>43555</v>
      </c>
      <c r="I3610" s="537" t="str">
        <f>'Information Input'!$J$22</f>
        <v>Quarterly</v>
      </c>
      <c r="J3610" s="538">
        <f>'Information Input'!$H$30</f>
        <v>43555</v>
      </c>
      <c r="K3610" s="537">
        <f>'Information Input'!$J$18</f>
        <v>2019</v>
      </c>
      <c r="L3610" s="579" t="s">
        <v>104</v>
      </c>
      <c r="M3610" s="540" t="s">
        <v>105</v>
      </c>
      <c r="N3610" s="541" t="s">
        <v>103</v>
      </c>
      <c r="O3610" s="542" t="s">
        <v>675</v>
      </c>
      <c r="P3610" s="537">
        <v>50</v>
      </c>
      <c r="Q3610" s="541" t="s">
        <v>192</v>
      </c>
      <c r="R3610" s="541" t="s">
        <v>239</v>
      </c>
      <c r="S3610" s="543">
        <f>'Report 1'!$AK$18</f>
        <v>0</v>
      </c>
      <c r="T3610" s="544">
        <f>'Report 1'!$AK$70</f>
        <v>0</v>
      </c>
      <c r="U3610" s="545">
        <f>'Report 1'!$AK$156</f>
        <v>0</v>
      </c>
    </row>
    <row r="3611" spans="2:21">
      <c r="B3611" s="535" t="s">
        <v>669</v>
      </c>
      <c r="C3611" s="536">
        <v>1</v>
      </c>
      <c r="D3611" s="537" t="str">
        <f>'Information Input'!$M$14</f>
        <v xml:space="preserve">      -      </v>
      </c>
      <c r="E3611" s="537" t="s">
        <v>139</v>
      </c>
      <c r="F3611" s="538">
        <f>'Information Input'!$H$33</f>
        <v>43466</v>
      </c>
      <c r="G3611" s="538">
        <f>'Information Input'!$H$34</f>
        <v>43555</v>
      </c>
      <c r="H3611" s="538">
        <f>'Information Input'!$H$35</f>
        <v>43555</v>
      </c>
      <c r="I3611" s="537" t="str">
        <f>'Information Input'!$J$22</f>
        <v>Quarterly</v>
      </c>
      <c r="J3611" s="538">
        <f>'Information Input'!$H$30</f>
        <v>43555</v>
      </c>
      <c r="K3611" s="537">
        <f>'Information Input'!$J$18</f>
        <v>2019</v>
      </c>
      <c r="L3611" s="579" t="s">
        <v>104</v>
      </c>
      <c r="M3611" s="540" t="s">
        <v>105</v>
      </c>
      <c r="N3611" s="541" t="s">
        <v>103</v>
      </c>
      <c r="O3611" s="542" t="s">
        <v>675</v>
      </c>
      <c r="P3611" s="537">
        <v>51</v>
      </c>
      <c r="Q3611" s="541" t="s">
        <v>193</v>
      </c>
      <c r="R3611" s="541" t="s">
        <v>239</v>
      </c>
      <c r="S3611" s="543">
        <f>'Report 1'!$AK$18</f>
        <v>0</v>
      </c>
      <c r="T3611" s="544">
        <f>'Report 1'!$AK$71</f>
        <v>0</v>
      </c>
      <c r="U3611" s="545">
        <f>'Report 1'!$AK$157</f>
        <v>0</v>
      </c>
    </row>
    <row r="3612" spans="2:21">
      <c r="B3612" s="535" t="s">
        <v>669</v>
      </c>
      <c r="C3612" s="536">
        <v>1</v>
      </c>
      <c r="D3612" s="537" t="str">
        <f>'Information Input'!$M$14</f>
        <v xml:space="preserve">      -      </v>
      </c>
      <c r="E3612" s="537" t="s">
        <v>139</v>
      </c>
      <c r="F3612" s="538">
        <f>'Information Input'!$H$33</f>
        <v>43466</v>
      </c>
      <c r="G3612" s="538">
        <f>'Information Input'!$H$34</f>
        <v>43555</v>
      </c>
      <c r="H3612" s="538">
        <f>'Information Input'!$H$35</f>
        <v>43555</v>
      </c>
      <c r="I3612" s="537" t="str">
        <f>'Information Input'!$J$22</f>
        <v>Quarterly</v>
      </c>
      <c r="J3612" s="538">
        <f>'Information Input'!$H$30</f>
        <v>43555</v>
      </c>
      <c r="K3612" s="537">
        <f>'Information Input'!$J$18</f>
        <v>2019</v>
      </c>
      <c r="L3612" s="579" t="s">
        <v>104</v>
      </c>
      <c r="M3612" s="540" t="s">
        <v>105</v>
      </c>
      <c r="N3612" s="541" t="s">
        <v>103</v>
      </c>
      <c r="O3612" s="542" t="s">
        <v>674</v>
      </c>
      <c r="P3612" s="537">
        <v>52</v>
      </c>
      <c r="Q3612" s="541" t="s">
        <v>194</v>
      </c>
      <c r="R3612" s="541" t="s">
        <v>239</v>
      </c>
      <c r="S3612" s="543">
        <f>'Report 1'!$AK$18</f>
        <v>0</v>
      </c>
      <c r="T3612" s="544">
        <f>'Report 1'!$AK$72</f>
        <v>0</v>
      </c>
      <c r="U3612" s="545">
        <f>'Report 1'!$AK$158</f>
        <v>0</v>
      </c>
    </row>
    <row r="3613" spans="2:21">
      <c r="B3613" s="535" t="s">
        <v>669</v>
      </c>
      <c r="C3613" s="536">
        <v>1</v>
      </c>
      <c r="D3613" s="537" t="str">
        <f>'Information Input'!$M$14</f>
        <v xml:space="preserve">      -      </v>
      </c>
      <c r="E3613" s="537" t="s">
        <v>139</v>
      </c>
      <c r="F3613" s="538">
        <f>'Information Input'!$H$33</f>
        <v>43466</v>
      </c>
      <c r="G3613" s="538">
        <f>'Information Input'!$H$34</f>
        <v>43555</v>
      </c>
      <c r="H3613" s="538">
        <f>'Information Input'!$H$35</f>
        <v>43555</v>
      </c>
      <c r="I3613" s="537" t="str">
        <f>'Information Input'!$J$22</f>
        <v>Quarterly</v>
      </c>
      <c r="J3613" s="538">
        <f>'Information Input'!$H$30</f>
        <v>43555</v>
      </c>
      <c r="K3613" s="537">
        <f>'Information Input'!$J$18</f>
        <v>2019</v>
      </c>
      <c r="L3613" s="579" t="s">
        <v>104</v>
      </c>
      <c r="M3613" s="540" t="s">
        <v>105</v>
      </c>
      <c r="N3613" s="541" t="s">
        <v>103</v>
      </c>
      <c r="O3613" s="542" t="s">
        <v>676</v>
      </c>
      <c r="P3613" s="537">
        <v>53</v>
      </c>
      <c r="Q3613" s="541" t="s">
        <v>195</v>
      </c>
      <c r="R3613" s="541" t="s">
        <v>677</v>
      </c>
      <c r="S3613" s="543">
        <f>'Report 1'!$AK$18</f>
        <v>0</v>
      </c>
      <c r="T3613" s="544">
        <f>'Report 1'!$AK$73</f>
        <v>0</v>
      </c>
      <c r="U3613" s="545">
        <f>'Report 1'!$AK$159</f>
        <v>0</v>
      </c>
    </row>
    <row r="3614" spans="2:21">
      <c r="B3614" s="535" t="s">
        <v>669</v>
      </c>
      <c r="C3614" s="536">
        <v>1</v>
      </c>
      <c r="D3614" s="537" t="str">
        <f>'Information Input'!$M$14</f>
        <v xml:space="preserve">      -      </v>
      </c>
      <c r="E3614" s="537" t="s">
        <v>139</v>
      </c>
      <c r="F3614" s="538">
        <f>'Information Input'!$H$33</f>
        <v>43466</v>
      </c>
      <c r="G3614" s="538">
        <f>'Information Input'!$H$34</f>
        <v>43555</v>
      </c>
      <c r="H3614" s="538">
        <f>'Information Input'!$H$35</f>
        <v>43555</v>
      </c>
      <c r="I3614" s="537" t="str">
        <f>'Information Input'!$J$22</f>
        <v>Quarterly</v>
      </c>
      <c r="J3614" s="538">
        <f>'Information Input'!$H$30</f>
        <v>43555</v>
      </c>
      <c r="K3614" s="537">
        <f>'Information Input'!$J$18</f>
        <v>2019</v>
      </c>
      <c r="L3614" s="579" t="s">
        <v>104</v>
      </c>
      <c r="M3614" s="540" t="s">
        <v>105</v>
      </c>
      <c r="N3614" s="541" t="s">
        <v>103</v>
      </c>
      <c r="O3614" s="542" t="s">
        <v>676</v>
      </c>
      <c r="P3614" s="537">
        <v>54</v>
      </c>
      <c r="Q3614" s="541" t="s">
        <v>196</v>
      </c>
      <c r="R3614" s="541" t="s">
        <v>677</v>
      </c>
      <c r="S3614" s="543">
        <f>'Report 1'!$AK$18</f>
        <v>0</v>
      </c>
      <c r="T3614" s="544">
        <f>'Report 1'!$AK$74</f>
        <v>0</v>
      </c>
      <c r="U3614" s="545">
        <f>'Report 1'!$AK$160</f>
        <v>0</v>
      </c>
    </row>
    <row r="3615" spans="2:21">
      <c r="B3615" s="535" t="s">
        <v>669</v>
      </c>
      <c r="C3615" s="536">
        <v>1</v>
      </c>
      <c r="D3615" s="537" t="str">
        <f>'Information Input'!$M$14</f>
        <v xml:space="preserve">      -      </v>
      </c>
      <c r="E3615" s="537" t="s">
        <v>139</v>
      </c>
      <c r="F3615" s="538">
        <f>'Information Input'!$H$33</f>
        <v>43466</v>
      </c>
      <c r="G3615" s="538">
        <f>'Information Input'!$H$34</f>
        <v>43555</v>
      </c>
      <c r="H3615" s="538">
        <f>'Information Input'!$H$35</f>
        <v>43555</v>
      </c>
      <c r="I3615" s="537" t="str">
        <f>'Information Input'!$J$22</f>
        <v>Quarterly</v>
      </c>
      <c r="J3615" s="538">
        <f>'Information Input'!$H$30</f>
        <v>43555</v>
      </c>
      <c r="K3615" s="537">
        <f>'Information Input'!$J$18</f>
        <v>2019</v>
      </c>
      <c r="L3615" s="579" t="s">
        <v>104</v>
      </c>
      <c r="M3615" s="540" t="s">
        <v>105</v>
      </c>
      <c r="N3615" s="541" t="s">
        <v>103</v>
      </c>
      <c r="O3615" s="542" t="s">
        <v>676</v>
      </c>
      <c r="P3615" s="537">
        <v>55</v>
      </c>
      <c r="Q3615" s="541" t="s">
        <v>197</v>
      </c>
      <c r="R3615" s="541" t="s">
        <v>677</v>
      </c>
      <c r="S3615" s="543">
        <f>'Report 1'!$AK$18</f>
        <v>0</v>
      </c>
      <c r="T3615" s="544">
        <f>'Report 1'!$AK$75</f>
        <v>0</v>
      </c>
      <c r="U3615" s="545">
        <f>'Report 1'!$AK$161</f>
        <v>0</v>
      </c>
    </row>
    <row r="3616" spans="2:21">
      <c r="B3616" s="535" t="s">
        <v>669</v>
      </c>
      <c r="C3616" s="536">
        <v>1</v>
      </c>
      <c r="D3616" s="537" t="str">
        <f>'Information Input'!$M$14</f>
        <v xml:space="preserve">      -      </v>
      </c>
      <c r="E3616" s="537" t="s">
        <v>139</v>
      </c>
      <c r="F3616" s="538">
        <f>'Information Input'!$H$33</f>
        <v>43466</v>
      </c>
      <c r="G3616" s="538">
        <f>'Information Input'!$H$34</f>
        <v>43555</v>
      </c>
      <c r="H3616" s="538">
        <f>'Information Input'!$H$35</f>
        <v>43555</v>
      </c>
      <c r="I3616" s="537" t="str">
        <f>'Information Input'!$J$22</f>
        <v>Quarterly</v>
      </c>
      <c r="J3616" s="538">
        <f>'Information Input'!$H$30</f>
        <v>43555</v>
      </c>
      <c r="K3616" s="537">
        <f>'Information Input'!$J$18</f>
        <v>2019</v>
      </c>
      <c r="L3616" s="579" t="s">
        <v>104</v>
      </c>
      <c r="M3616" s="540" t="s">
        <v>105</v>
      </c>
      <c r="N3616" s="541" t="s">
        <v>103</v>
      </c>
      <c r="O3616" s="542" t="s">
        <v>676</v>
      </c>
      <c r="P3616" s="537">
        <v>56</v>
      </c>
      <c r="Q3616" s="541" t="s">
        <v>198</v>
      </c>
      <c r="R3616" s="541" t="s">
        <v>239</v>
      </c>
      <c r="S3616" s="543">
        <f>'Report 1'!$AK$18</f>
        <v>0</v>
      </c>
      <c r="T3616" s="544">
        <f>'Report 1'!$AK$76</f>
        <v>0</v>
      </c>
      <c r="U3616" s="545">
        <f>'Report 1'!$AK$162</f>
        <v>0</v>
      </c>
    </row>
    <row r="3617" spans="2:21">
      <c r="B3617" s="535" t="s">
        <v>669</v>
      </c>
      <c r="C3617" s="536">
        <v>1</v>
      </c>
      <c r="D3617" s="537" t="str">
        <f>'Information Input'!$M$14</f>
        <v xml:space="preserve">      -      </v>
      </c>
      <c r="E3617" s="537" t="s">
        <v>139</v>
      </c>
      <c r="F3617" s="538">
        <f>'Information Input'!$H$33</f>
        <v>43466</v>
      </c>
      <c r="G3617" s="538">
        <f>'Information Input'!$H$34</f>
        <v>43555</v>
      </c>
      <c r="H3617" s="538">
        <f>'Information Input'!$H$35</f>
        <v>43555</v>
      </c>
      <c r="I3617" s="537" t="str">
        <f>'Information Input'!$J$22</f>
        <v>Quarterly</v>
      </c>
      <c r="J3617" s="538">
        <f>'Information Input'!$H$30</f>
        <v>43555</v>
      </c>
      <c r="K3617" s="537">
        <f>'Information Input'!$J$18</f>
        <v>2019</v>
      </c>
      <c r="L3617" s="579" t="s">
        <v>104</v>
      </c>
      <c r="M3617" s="540" t="s">
        <v>105</v>
      </c>
      <c r="N3617" s="541" t="s">
        <v>103</v>
      </c>
      <c r="O3617" s="542" t="s">
        <v>674</v>
      </c>
      <c r="P3617" s="537">
        <v>57</v>
      </c>
      <c r="Q3617" s="541" t="s">
        <v>199</v>
      </c>
      <c r="R3617" s="542" t="s">
        <v>239</v>
      </c>
      <c r="S3617" s="543">
        <f>'Report 1'!$AK$18</f>
        <v>0</v>
      </c>
      <c r="T3617" s="544">
        <f>'Report 1'!$AK$77</f>
        <v>0</v>
      </c>
      <c r="U3617" s="545">
        <f>'Report 1'!$AK$163</f>
        <v>0</v>
      </c>
    </row>
    <row r="3618" spans="2:21">
      <c r="B3618" s="535" t="s">
        <v>669</v>
      </c>
      <c r="C3618" s="536">
        <v>1</v>
      </c>
      <c r="D3618" s="537" t="str">
        <f>'Information Input'!$M$14</f>
        <v xml:space="preserve">      -      </v>
      </c>
      <c r="E3618" s="537" t="s">
        <v>139</v>
      </c>
      <c r="F3618" s="538">
        <f>'Information Input'!$H$33</f>
        <v>43466</v>
      </c>
      <c r="G3618" s="538">
        <f>'Information Input'!$H$34</f>
        <v>43555</v>
      </c>
      <c r="H3618" s="538">
        <f>'Information Input'!$H$35</f>
        <v>43555</v>
      </c>
      <c r="I3618" s="537" t="str">
        <f>'Information Input'!$J$22</f>
        <v>Quarterly</v>
      </c>
      <c r="J3618" s="538">
        <f>'Information Input'!$H$30</f>
        <v>43555</v>
      </c>
      <c r="K3618" s="537">
        <f>'Information Input'!$J$18</f>
        <v>2019</v>
      </c>
      <c r="L3618" s="579" t="s">
        <v>104</v>
      </c>
      <c r="M3618" s="540" t="s">
        <v>105</v>
      </c>
      <c r="N3618" s="541" t="s">
        <v>103</v>
      </c>
      <c r="O3618" s="542" t="s">
        <v>678</v>
      </c>
      <c r="P3618" s="537">
        <v>58</v>
      </c>
      <c r="Q3618" s="541" t="s">
        <v>201</v>
      </c>
      <c r="R3618" s="542" t="s">
        <v>239</v>
      </c>
      <c r="S3618" s="543">
        <f>'Report 1'!$AK$18</f>
        <v>0</v>
      </c>
      <c r="T3618" s="544">
        <f>'Report 1'!$AK$79</f>
        <v>0</v>
      </c>
      <c r="U3618" s="545">
        <f>'Report 1'!$AK$165</f>
        <v>0</v>
      </c>
    </row>
    <row r="3619" spans="2:21">
      <c r="B3619" s="535" t="s">
        <v>669</v>
      </c>
      <c r="C3619" s="536">
        <v>1</v>
      </c>
      <c r="D3619" s="537" t="str">
        <f>'Information Input'!$M$14</f>
        <v xml:space="preserve">      -      </v>
      </c>
      <c r="E3619" s="537" t="s">
        <v>139</v>
      </c>
      <c r="F3619" s="538">
        <f>'Information Input'!$H$33</f>
        <v>43466</v>
      </c>
      <c r="G3619" s="538">
        <f>'Information Input'!$H$34</f>
        <v>43555</v>
      </c>
      <c r="H3619" s="538">
        <f>'Information Input'!$H$35</f>
        <v>43555</v>
      </c>
      <c r="I3619" s="537" t="str">
        <f>'Information Input'!$J$22</f>
        <v>Quarterly</v>
      </c>
      <c r="J3619" s="538">
        <f>'Information Input'!$H$30</f>
        <v>43555</v>
      </c>
      <c r="K3619" s="537">
        <f>'Information Input'!$J$18</f>
        <v>2019</v>
      </c>
      <c r="L3619" s="579" t="s">
        <v>104</v>
      </c>
      <c r="M3619" s="540" t="s">
        <v>105</v>
      </c>
      <c r="N3619" s="541" t="s">
        <v>103</v>
      </c>
      <c r="O3619" s="542" t="s">
        <v>678</v>
      </c>
      <c r="P3619" s="537">
        <v>59</v>
      </c>
      <c r="Q3619" s="541" t="s">
        <v>202</v>
      </c>
      <c r="R3619" s="542" t="s">
        <v>239</v>
      </c>
      <c r="S3619" s="543">
        <f>'Report 1'!$AK$18</f>
        <v>0</v>
      </c>
      <c r="T3619" s="544">
        <f>'Report 1'!$AK$80</f>
        <v>0</v>
      </c>
      <c r="U3619" s="545">
        <f>'Report 1'!$AK$166</f>
        <v>0</v>
      </c>
    </row>
    <row r="3620" spans="2:21">
      <c r="B3620" s="535" t="s">
        <v>669</v>
      </c>
      <c r="C3620" s="536">
        <v>1</v>
      </c>
      <c r="D3620" s="537" t="str">
        <f>'Information Input'!$M$14</f>
        <v xml:space="preserve">      -      </v>
      </c>
      <c r="E3620" s="537" t="s">
        <v>139</v>
      </c>
      <c r="F3620" s="538">
        <f>'Information Input'!$H$33</f>
        <v>43466</v>
      </c>
      <c r="G3620" s="538">
        <f>'Information Input'!$H$34</f>
        <v>43555</v>
      </c>
      <c r="H3620" s="538">
        <f>'Information Input'!$H$35</f>
        <v>43555</v>
      </c>
      <c r="I3620" s="537" t="str">
        <f>'Information Input'!$J$22</f>
        <v>Quarterly</v>
      </c>
      <c r="J3620" s="538">
        <f>'Information Input'!$H$30</f>
        <v>43555</v>
      </c>
      <c r="K3620" s="537">
        <f>'Information Input'!$J$18</f>
        <v>2019</v>
      </c>
      <c r="L3620" s="579" t="s">
        <v>104</v>
      </c>
      <c r="M3620" s="540" t="s">
        <v>105</v>
      </c>
      <c r="N3620" s="541" t="s">
        <v>103</v>
      </c>
      <c r="O3620" s="542" t="s">
        <v>678</v>
      </c>
      <c r="P3620" s="537">
        <v>60</v>
      </c>
      <c r="Q3620" s="541" t="s">
        <v>203</v>
      </c>
      <c r="R3620" s="541" t="s">
        <v>239</v>
      </c>
      <c r="S3620" s="543">
        <f>'Report 1'!$AK$18</f>
        <v>0</v>
      </c>
      <c r="T3620" s="544">
        <f>'Report 1'!$AK$81</f>
        <v>0</v>
      </c>
      <c r="U3620" s="545">
        <f>'Report 1'!$AK$167</f>
        <v>0</v>
      </c>
    </row>
    <row r="3621" spans="2:21">
      <c r="B3621" s="535" t="s">
        <v>669</v>
      </c>
      <c r="C3621" s="536">
        <v>1</v>
      </c>
      <c r="D3621" s="537" t="str">
        <f>'Information Input'!$M$14</f>
        <v xml:space="preserve">      -      </v>
      </c>
      <c r="E3621" s="537" t="s">
        <v>139</v>
      </c>
      <c r="F3621" s="538">
        <f>'Information Input'!$H$33</f>
        <v>43466</v>
      </c>
      <c r="G3621" s="538">
        <f>'Information Input'!$H$34</f>
        <v>43555</v>
      </c>
      <c r="H3621" s="538">
        <f>'Information Input'!$H$35</f>
        <v>43555</v>
      </c>
      <c r="I3621" s="537" t="str">
        <f>'Information Input'!$J$22</f>
        <v>Quarterly</v>
      </c>
      <c r="J3621" s="538">
        <f>'Information Input'!$H$30</f>
        <v>43555</v>
      </c>
      <c r="K3621" s="537">
        <f>'Information Input'!$J$18</f>
        <v>2019</v>
      </c>
      <c r="L3621" s="579" t="s">
        <v>104</v>
      </c>
      <c r="M3621" s="540" t="s">
        <v>105</v>
      </c>
      <c r="N3621" s="541" t="s">
        <v>103</v>
      </c>
      <c r="O3621" s="542" t="s">
        <v>678</v>
      </c>
      <c r="P3621" s="537">
        <v>61</v>
      </c>
      <c r="Q3621" s="541" t="s">
        <v>204</v>
      </c>
      <c r="R3621" s="541" t="s">
        <v>239</v>
      </c>
      <c r="S3621" s="543">
        <f>'Report 1'!$AK$18</f>
        <v>0</v>
      </c>
      <c r="T3621" s="544">
        <f>'Report 1'!$AK$82</f>
        <v>0</v>
      </c>
      <c r="U3621" s="545">
        <f>'Report 1'!$AK$168</f>
        <v>0</v>
      </c>
    </row>
    <row r="3622" spans="2:21">
      <c r="B3622" s="535" t="s">
        <v>669</v>
      </c>
      <c r="C3622" s="536">
        <v>1</v>
      </c>
      <c r="D3622" s="537" t="str">
        <f>'Information Input'!$M$14</f>
        <v xml:space="preserve">      -      </v>
      </c>
      <c r="E3622" s="537" t="s">
        <v>139</v>
      </c>
      <c r="F3622" s="538">
        <f>'Information Input'!$H$33</f>
        <v>43466</v>
      </c>
      <c r="G3622" s="538">
        <f>'Information Input'!$H$34</f>
        <v>43555</v>
      </c>
      <c r="H3622" s="538">
        <f>'Information Input'!$H$35</f>
        <v>43555</v>
      </c>
      <c r="I3622" s="537" t="str">
        <f>'Information Input'!$J$22</f>
        <v>Quarterly</v>
      </c>
      <c r="J3622" s="538">
        <f>'Information Input'!$H$30</f>
        <v>43555</v>
      </c>
      <c r="K3622" s="537">
        <f>'Information Input'!$J$18</f>
        <v>2019</v>
      </c>
      <c r="L3622" s="579" t="s">
        <v>104</v>
      </c>
      <c r="M3622" s="540" t="s">
        <v>105</v>
      </c>
      <c r="N3622" s="541" t="s">
        <v>103</v>
      </c>
      <c r="O3622" s="542" t="s">
        <v>678</v>
      </c>
      <c r="P3622" s="537">
        <v>62</v>
      </c>
      <c r="Q3622" s="541" t="s">
        <v>204</v>
      </c>
      <c r="R3622" s="541" t="s">
        <v>239</v>
      </c>
      <c r="S3622" s="543">
        <f>'Report 1'!$AK$18</f>
        <v>0</v>
      </c>
      <c r="T3622" s="544">
        <f>'Report 1'!$AK$83</f>
        <v>0</v>
      </c>
      <c r="U3622" s="545">
        <f>'Report 1'!$AK$169</f>
        <v>0</v>
      </c>
    </row>
    <row r="3623" spans="2:21">
      <c r="B3623" s="535" t="s">
        <v>669</v>
      </c>
      <c r="C3623" s="536">
        <v>1</v>
      </c>
      <c r="D3623" s="537" t="str">
        <f>'Information Input'!$M$14</f>
        <v xml:space="preserve">      -      </v>
      </c>
      <c r="E3623" s="537" t="s">
        <v>139</v>
      </c>
      <c r="F3623" s="538">
        <f>'Information Input'!$H$33</f>
        <v>43466</v>
      </c>
      <c r="G3623" s="538">
        <f>'Information Input'!$H$34</f>
        <v>43555</v>
      </c>
      <c r="H3623" s="538">
        <f>'Information Input'!$H$35</f>
        <v>43555</v>
      </c>
      <c r="I3623" s="537" t="str">
        <f>'Information Input'!$J$22</f>
        <v>Quarterly</v>
      </c>
      <c r="J3623" s="538">
        <f>'Information Input'!$H$30</f>
        <v>43555</v>
      </c>
      <c r="K3623" s="537">
        <f>'Information Input'!$J$18</f>
        <v>2019</v>
      </c>
      <c r="L3623" s="579" t="s">
        <v>104</v>
      </c>
      <c r="M3623" s="540" t="s">
        <v>105</v>
      </c>
      <c r="N3623" s="541" t="s">
        <v>103</v>
      </c>
      <c r="O3623" s="542" t="s">
        <v>674</v>
      </c>
      <c r="P3623" s="537">
        <v>63</v>
      </c>
      <c r="Q3623" s="541" t="s">
        <v>205</v>
      </c>
      <c r="R3623" s="541" t="s">
        <v>239</v>
      </c>
      <c r="S3623" s="543">
        <f>'Report 1'!$AK$18</f>
        <v>0</v>
      </c>
      <c r="T3623" s="544">
        <f>'Report 1'!$AK$84</f>
        <v>0</v>
      </c>
      <c r="U3623" s="545">
        <f>'Report 1'!$AK$170</f>
        <v>0</v>
      </c>
    </row>
    <row r="3624" spans="2:21">
      <c r="B3624" s="535" t="s">
        <v>669</v>
      </c>
      <c r="C3624" s="536">
        <v>1</v>
      </c>
      <c r="D3624" s="537" t="str">
        <f>'Information Input'!$M$14</f>
        <v xml:space="preserve">      -      </v>
      </c>
      <c r="E3624" s="537" t="s">
        <v>139</v>
      </c>
      <c r="F3624" s="538">
        <f>'Information Input'!$H$33</f>
        <v>43466</v>
      </c>
      <c r="G3624" s="538">
        <f>'Information Input'!$H$34</f>
        <v>43555</v>
      </c>
      <c r="H3624" s="538">
        <f>'Information Input'!$H$35</f>
        <v>43555</v>
      </c>
      <c r="I3624" s="537" t="str">
        <f>'Information Input'!$J$22</f>
        <v>Quarterly</v>
      </c>
      <c r="J3624" s="538">
        <f>'Information Input'!$H$30</f>
        <v>43555</v>
      </c>
      <c r="K3624" s="537">
        <f>'Information Input'!$J$18</f>
        <v>2019</v>
      </c>
      <c r="L3624" s="579" t="s">
        <v>104</v>
      </c>
      <c r="M3624" s="540" t="s">
        <v>105</v>
      </c>
      <c r="N3624" s="541" t="s">
        <v>103</v>
      </c>
      <c r="O3624" s="542" t="s">
        <v>674</v>
      </c>
      <c r="P3624" s="537">
        <v>64</v>
      </c>
      <c r="Q3624" s="541" t="s">
        <v>206</v>
      </c>
      <c r="R3624" s="541" t="s">
        <v>239</v>
      </c>
      <c r="S3624" s="543">
        <f>'Report 1'!$AK$18</f>
        <v>0</v>
      </c>
      <c r="T3624" s="544">
        <f>'Report 1'!$AK$85</f>
        <v>0</v>
      </c>
      <c r="U3624" s="545">
        <f>'Report 1'!$AK$171</f>
        <v>0</v>
      </c>
    </row>
    <row r="3625" spans="2:21">
      <c r="B3625" s="535" t="s">
        <v>669</v>
      </c>
      <c r="C3625" s="536">
        <v>1</v>
      </c>
      <c r="D3625" s="537" t="str">
        <f>'Information Input'!$M$14</f>
        <v xml:space="preserve">      -      </v>
      </c>
      <c r="E3625" s="537" t="s">
        <v>139</v>
      </c>
      <c r="F3625" s="538">
        <f>'Information Input'!$H$33</f>
        <v>43466</v>
      </c>
      <c r="G3625" s="538">
        <f>'Information Input'!$H$34</f>
        <v>43555</v>
      </c>
      <c r="H3625" s="538">
        <f>'Information Input'!$H$35</f>
        <v>43555</v>
      </c>
      <c r="I3625" s="537" t="str">
        <f>'Information Input'!$J$22</f>
        <v>Quarterly</v>
      </c>
      <c r="J3625" s="538">
        <f>'Information Input'!$H$30</f>
        <v>43555</v>
      </c>
      <c r="K3625" s="537">
        <f>'Information Input'!$J$18</f>
        <v>2019</v>
      </c>
      <c r="L3625" s="579" t="s">
        <v>104</v>
      </c>
      <c r="M3625" s="540" t="s">
        <v>105</v>
      </c>
      <c r="N3625" s="541" t="s">
        <v>103</v>
      </c>
      <c r="O3625" s="542" t="s">
        <v>674</v>
      </c>
      <c r="P3625" s="537">
        <v>65</v>
      </c>
      <c r="Q3625" s="541" t="s">
        <v>207</v>
      </c>
      <c r="R3625" s="541" t="s">
        <v>239</v>
      </c>
      <c r="S3625" s="543">
        <f>'Report 1'!$AK$18</f>
        <v>0</v>
      </c>
      <c r="T3625" s="544">
        <f>'Report 1'!$AK$86</f>
        <v>0</v>
      </c>
      <c r="U3625" s="545">
        <f>'Report 1'!$AK$172</f>
        <v>0</v>
      </c>
    </row>
    <row r="3626" spans="2:21">
      <c r="B3626" s="535" t="s">
        <v>669</v>
      </c>
      <c r="C3626" s="536">
        <v>1</v>
      </c>
      <c r="D3626" s="537" t="str">
        <f>'Information Input'!$M$14</f>
        <v xml:space="preserve">      -      </v>
      </c>
      <c r="E3626" s="537" t="s">
        <v>139</v>
      </c>
      <c r="F3626" s="538">
        <f>'Information Input'!$H$33</f>
        <v>43466</v>
      </c>
      <c r="G3626" s="538">
        <f>'Information Input'!$H$34</f>
        <v>43555</v>
      </c>
      <c r="H3626" s="538">
        <f>'Information Input'!$H$35</f>
        <v>43555</v>
      </c>
      <c r="I3626" s="537" t="str">
        <f>'Information Input'!$J$22</f>
        <v>Quarterly</v>
      </c>
      <c r="J3626" s="538">
        <f>'Information Input'!$H$30</f>
        <v>43555</v>
      </c>
      <c r="K3626" s="537">
        <f>'Information Input'!$J$18</f>
        <v>2019</v>
      </c>
      <c r="L3626" s="579" t="s">
        <v>104</v>
      </c>
      <c r="M3626" s="540" t="s">
        <v>105</v>
      </c>
      <c r="N3626" s="541" t="s">
        <v>103</v>
      </c>
      <c r="O3626" s="542" t="s">
        <v>679</v>
      </c>
      <c r="P3626" s="537">
        <v>66</v>
      </c>
      <c r="Q3626" s="541" t="s">
        <v>208</v>
      </c>
      <c r="R3626" s="541" t="s">
        <v>239</v>
      </c>
      <c r="S3626" s="543">
        <f>'Report 1'!$AK$18</f>
        <v>0</v>
      </c>
      <c r="T3626" s="544">
        <f>'Report 1'!$AK$87</f>
        <v>0</v>
      </c>
      <c r="U3626" s="545">
        <f>'Report 1'!$AK$173</f>
        <v>0</v>
      </c>
    </row>
    <row r="3627" spans="2:21">
      <c r="B3627" s="535" t="s">
        <v>669</v>
      </c>
      <c r="C3627" s="536">
        <v>1</v>
      </c>
      <c r="D3627" s="537" t="str">
        <f>'Information Input'!$M$14</f>
        <v xml:space="preserve">      -      </v>
      </c>
      <c r="E3627" s="537" t="s">
        <v>139</v>
      </c>
      <c r="F3627" s="538">
        <f>'Information Input'!$H$33</f>
        <v>43466</v>
      </c>
      <c r="G3627" s="538">
        <f>'Information Input'!$H$34</f>
        <v>43555</v>
      </c>
      <c r="H3627" s="538">
        <f>'Information Input'!$H$35</f>
        <v>43555</v>
      </c>
      <c r="I3627" s="537" t="str">
        <f>'Information Input'!$J$22</f>
        <v>Quarterly</v>
      </c>
      <c r="J3627" s="538">
        <f>'Information Input'!$H$30</f>
        <v>43555</v>
      </c>
      <c r="K3627" s="537">
        <f>'Information Input'!$J$18</f>
        <v>2019</v>
      </c>
      <c r="L3627" s="579" t="s">
        <v>104</v>
      </c>
      <c r="M3627" s="540" t="s">
        <v>105</v>
      </c>
      <c r="N3627" s="541" t="s">
        <v>103</v>
      </c>
      <c r="O3627" s="542" t="s">
        <v>679</v>
      </c>
      <c r="P3627" s="537">
        <v>67</v>
      </c>
      <c r="Q3627" s="541" t="s">
        <v>209</v>
      </c>
      <c r="R3627" s="541" t="s">
        <v>239</v>
      </c>
      <c r="S3627" s="543">
        <f>'Report 1'!$AK$18</f>
        <v>0</v>
      </c>
      <c r="T3627" s="544">
        <f>'Report 1'!$AK$88</f>
        <v>0</v>
      </c>
      <c r="U3627" s="545">
        <f>'Report 1'!$AK$174</f>
        <v>0</v>
      </c>
    </row>
    <row r="3628" spans="2:21">
      <c r="B3628" s="535" t="s">
        <v>669</v>
      </c>
      <c r="C3628" s="536">
        <v>1</v>
      </c>
      <c r="D3628" s="537" t="str">
        <f>'Information Input'!$M$14</f>
        <v xml:space="preserve">      -      </v>
      </c>
      <c r="E3628" s="537" t="s">
        <v>139</v>
      </c>
      <c r="F3628" s="538">
        <f>'Information Input'!$H$33</f>
        <v>43466</v>
      </c>
      <c r="G3628" s="538">
        <f>'Information Input'!$H$34</f>
        <v>43555</v>
      </c>
      <c r="H3628" s="538">
        <f>'Information Input'!$H$35</f>
        <v>43555</v>
      </c>
      <c r="I3628" s="537" t="str">
        <f>'Information Input'!$J$22</f>
        <v>Quarterly</v>
      </c>
      <c r="J3628" s="538">
        <f>'Information Input'!$H$30</f>
        <v>43555</v>
      </c>
      <c r="K3628" s="537">
        <f>'Information Input'!$J$18</f>
        <v>2019</v>
      </c>
      <c r="L3628" s="579" t="s">
        <v>104</v>
      </c>
      <c r="M3628" s="540" t="s">
        <v>105</v>
      </c>
      <c r="N3628" s="541" t="s">
        <v>103</v>
      </c>
      <c r="O3628" s="542" t="s">
        <v>679</v>
      </c>
      <c r="P3628" s="537">
        <v>68</v>
      </c>
      <c r="Q3628" s="541" t="s">
        <v>210</v>
      </c>
      <c r="R3628" s="541" t="s">
        <v>239</v>
      </c>
      <c r="S3628" s="543">
        <f>'Report 1'!$AK$18</f>
        <v>0</v>
      </c>
      <c r="T3628" s="544">
        <f>'Report 1'!$AK$89</f>
        <v>0</v>
      </c>
      <c r="U3628" s="545">
        <f>'Report 1'!$AK$175</f>
        <v>0</v>
      </c>
    </row>
    <row r="3629" spans="2:21">
      <c r="B3629" s="535" t="s">
        <v>669</v>
      </c>
      <c r="C3629" s="536">
        <v>1</v>
      </c>
      <c r="D3629" s="537" t="str">
        <f>'Information Input'!$M$14</f>
        <v xml:space="preserve">      -      </v>
      </c>
      <c r="E3629" s="537" t="s">
        <v>139</v>
      </c>
      <c r="F3629" s="538">
        <f>'Information Input'!$H$33</f>
        <v>43466</v>
      </c>
      <c r="G3629" s="538">
        <f>'Information Input'!$H$34</f>
        <v>43555</v>
      </c>
      <c r="H3629" s="538">
        <f>'Information Input'!$H$35</f>
        <v>43555</v>
      </c>
      <c r="I3629" s="537" t="str">
        <f>'Information Input'!$J$22</f>
        <v>Quarterly</v>
      </c>
      <c r="J3629" s="538">
        <f>'Information Input'!$H$30</f>
        <v>43555</v>
      </c>
      <c r="K3629" s="537">
        <f>'Information Input'!$J$18</f>
        <v>2019</v>
      </c>
      <c r="L3629" s="579" t="s">
        <v>104</v>
      </c>
      <c r="M3629" s="540" t="s">
        <v>105</v>
      </c>
      <c r="N3629" s="541" t="s">
        <v>103</v>
      </c>
      <c r="O3629" s="542" t="s">
        <v>679</v>
      </c>
      <c r="P3629" s="537">
        <v>69</v>
      </c>
      <c r="Q3629" s="541" t="s">
        <v>211</v>
      </c>
      <c r="R3629" s="541" t="s">
        <v>239</v>
      </c>
      <c r="S3629" s="543">
        <f>'Report 1'!$AK$18</f>
        <v>0</v>
      </c>
      <c r="T3629" s="544">
        <f>'Report 1'!$AK$90</f>
        <v>0</v>
      </c>
      <c r="U3629" s="545">
        <f>'Report 1'!$AK$176</f>
        <v>0</v>
      </c>
    </row>
    <row r="3630" spans="2:21">
      <c r="B3630" s="535" t="s">
        <v>669</v>
      </c>
      <c r="C3630" s="536">
        <v>1</v>
      </c>
      <c r="D3630" s="537" t="str">
        <f>'Information Input'!$M$14</f>
        <v xml:space="preserve">      -      </v>
      </c>
      <c r="E3630" s="537" t="s">
        <v>139</v>
      </c>
      <c r="F3630" s="538">
        <f>'Information Input'!$H$33</f>
        <v>43466</v>
      </c>
      <c r="G3630" s="538">
        <f>'Information Input'!$H$34</f>
        <v>43555</v>
      </c>
      <c r="H3630" s="538">
        <f>'Information Input'!$H$35</f>
        <v>43555</v>
      </c>
      <c r="I3630" s="537" t="str">
        <f>'Information Input'!$J$22</f>
        <v>Quarterly</v>
      </c>
      <c r="J3630" s="538">
        <f>'Information Input'!$H$30</f>
        <v>43555</v>
      </c>
      <c r="K3630" s="537">
        <f>'Information Input'!$J$18</f>
        <v>2019</v>
      </c>
      <c r="L3630" s="579" t="s">
        <v>104</v>
      </c>
      <c r="M3630" s="540" t="s">
        <v>105</v>
      </c>
      <c r="N3630" s="541" t="s">
        <v>103</v>
      </c>
      <c r="O3630" s="542" t="s">
        <v>680</v>
      </c>
      <c r="P3630" s="537">
        <v>70</v>
      </c>
      <c r="Q3630" s="541" t="s">
        <v>212</v>
      </c>
      <c r="R3630" s="541" t="s">
        <v>239</v>
      </c>
      <c r="S3630" s="543">
        <f>'Report 1'!$AK$18</f>
        <v>0</v>
      </c>
      <c r="T3630" s="544">
        <f>'Report 1'!$AK$91</f>
        <v>0</v>
      </c>
      <c r="U3630" s="545">
        <f>'Report 1'!$AK$177</f>
        <v>0</v>
      </c>
    </row>
    <row r="3631" spans="2:21">
      <c r="B3631" s="535" t="s">
        <v>669</v>
      </c>
      <c r="C3631" s="536">
        <v>1</v>
      </c>
      <c r="D3631" s="537" t="str">
        <f>'Information Input'!$M$14</f>
        <v xml:space="preserve">      -      </v>
      </c>
      <c r="E3631" s="537" t="s">
        <v>139</v>
      </c>
      <c r="F3631" s="538">
        <f>'Information Input'!$H$33</f>
        <v>43466</v>
      </c>
      <c r="G3631" s="538">
        <f>'Information Input'!$H$34</f>
        <v>43555</v>
      </c>
      <c r="H3631" s="538">
        <f>'Information Input'!$H$35</f>
        <v>43555</v>
      </c>
      <c r="I3631" s="537" t="str">
        <f>'Information Input'!$J$22</f>
        <v>Quarterly</v>
      </c>
      <c r="J3631" s="538">
        <f>'Information Input'!$H$30</f>
        <v>43555</v>
      </c>
      <c r="K3631" s="537">
        <f>'Information Input'!$J$18</f>
        <v>2019</v>
      </c>
      <c r="L3631" s="579" t="s">
        <v>104</v>
      </c>
      <c r="M3631" s="540" t="s">
        <v>105</v>
      </c>
      <c r="N3631" s="541" t="s">
        <v>103</v>
      </c>
      <c r="O3631" s="542" t="s">
        <v>680</v>
      </c>
      <c r="P3631" s="537">
        <v>71</v>
      </c>
      <c r="Q3631" s="541" t="s">
        <v>213</v>
      </c>
      <c r="R3631" s="541" t="s">
        <v>239</v>
      </c>
      <c r="S3631" s="543">
        <f>'Report 1'!$AK$18</f>
        <v>0</v>
      </c>
      <c r="T3631" s="544">
        <f>'Report 1'!$AK$92</f>
        <v>0</v>
      </c>
      <c r="U3631" s="545">
        <f>'Report 1'!$AK$178</f>
        <v>0</v>
      </c>
    </row>
    <row r="3632" spans="2:21">
      <c r="B3632" s="573" t="s">
        <v>669</v>
      </c>
      <c r="C3632" s="574">
        <v>1</v>
      </c>
      <c r="D3632" s="562" t="str">
        <f>'Information Input'!$M$14</f>
        <v xml:space="preserve">      -      </v>
      </c>
      <c r="E3632" s="562" t="s">
        <v>139</v>
      </c>
      <c r="F3632" s="559">
        <f>'Information Input'!$H$33</f>
        <v>43466</v>
      </c>
      <c r="G3632" s="559">
        <f>'Information Input'!$H$34</f>
        <v>43555</v>
      </c>
      <c r="H3632" s="559">
        <f>'Information Input'!$H$35</f>
        <v>43555</v>
      </c>
      <c r="I3632" s="562" t="str">
        <f>'Information Input'!$J$22</f>
        <v>Quarterly</v>
      </c>
      <c r="J3632" s="559">
        <f>'Information Input'!$H$30</f>
        <v>43555</v>
      </c>
      <c r="K3632" s="562">
        <f>'Information Input'!$J$18</f>
        <v>2019</v>
      </c>
      <c r="L3632" s="580" t="s">
        <v>104</v>
      </c>
      <c r="M3632" s="564" t="s">
        <v>105</v>
      </c>
      <c r="N3632" s="561" t="s">
        <v>103</v>
      </c>
      <c r="O3632" s="575" t="s">
        <v>674</v>
      </c>
      <c r="P3632" s="537">
        <v>72</v>
      </c>
      <c r="Q3632" s="541" t="s">
        <v>214</v>
      </c>
      <c r="R3632" s="561" t="s">
        <v>239</v>
      </c>
      <c r="S3632" s="560">
        <f>'Report 1'!$AK$18</f>
        <v>0</v>
      </c>
      <c r="T3632" s="568">
        <f>'Report 1'!$AK$93</f>
        <v>0</v>
      </c>
      <c r="U3632" s="571">
        <f>'Report 1'!$AK$179</f>
        <v>0</v>
      </c>
    </row>
    <row r="3633" spans="2:21">
      <c r="B3633" s="515" t="s">
        <v>669</v>
      </c>
      <c r="C3633" s="516">
        <v>1</v>
      </c>
      <c r="D3633" s="517" t="str">
        <f>'Information Input'!$M$14</f>
        <v xml:space="preserve">      -      </v>
      </c>
      <c r="E3633" s="517" t="s">
        <v>139</v>
      </c>
      <c r="F3633" s="518">
        <f>'Information Input'!$H$33</f>
        <v>43466</v>
      </c>
      <c r="G3633" s="518">
        <f>'Information Input'!$H$34</f>
        <v>43555</v>
      </c>
      <c r="H3633" s="519">
        <f>'Information Input'!$H$35</f>
        <v>43555</v>
      </c>
      <c r="I3633" s="517" t="str">
        <f>'Information Input'!$J$22</f>
        <v>Quarterly</v>
      </c>
      <c r="J3633" s="519">
        <f>'Information Input'!$H$30</f>
        <v>43555</v>
      </c>
      <c r="K3633" s="517">
        <f>'Information Input'!$J$18</f>
        <v>2019</v>
      </c>
      <c r="L3633" s="520" t="s">
        <v>91</v>
      </c>
      <c r="M3633" s="521" t="s">
        <v>240</v>
      </c>
      <c r="N3633" s="522" t="s">
        <v>240</v>
      </c>
      <c r="O3633" s="523" t="s">
        <v>670</v>
      </c>
      <c r="P3633" s="517">
        <v>2</v>
      </c>
      <c r="Q3633" s="522" t="s">
        <v>142</v>
      </c>
      <c r="R3633" s="522" t="s">
        <v>239</v>
      </c>
      <c r="S3633" s="524">
        <f>'Report 1'!$AP$18</f>
        <v>0</v>
      </c>
      <c r="T3633" s="525">
        <f>'Report 1'!$AP$20</f>
        <v>0</v>
      </c>
      <c r="U3633" s="526">
        <f>'Report 1'!$AP$106</f>
        <v>0</v>
      </c>
    </row>
    <row r="3634" spans="2:21">
      <c r="B3634" s="535" t="s">
        <v>669</v>
      </c>
      <c r="C3634" s="536">
        <v>1</v>
      </c>
      <c r="D3634" s="537" t="str">
        <f>'Information Input'!$M$14</f>
        <v xml:space="preserve">      -      </v>
      </c>
      <c r="E3634" s="537" t="s">
        <v>139</v>
      </c>
      <c r="F3634" s="538">
        <f>'Information Input'!$H$33</f>
        <v>43466</v>
      </c>
      <c r="G3634" s="538">
        <f>'Information Input'!$H$34</f>
        <v>43555</v>
      </c>
      <c r="H3634" s="538">
        <f>'Information Input'!$H$35</f>
        <v>43555</v>
      </c>
      <c r="I3634" s="537" t="str">
        <f>'Information Input'!$J$22</f>
        <v>Quarterly</v>
      </c>
      <c r="J3634" s="538">
        <f>'Information Input'!$H$30</f>
        <v>43555</v>
      </c>
      <c r="K3634" s="537">
        <f>'Information Input'!$J$18</f>
        <v>2019</v>
      </c>
      <c r="L3634" s="539" t="s">
        <v>91</v>
      </c>
      <c r="M3634" s="540" t="s">
        <v>240</v>
      </c>
      <c r="N3634" s="541" t="s">
        <v>240</v>
      </c>
      <c r="O3634" s="542" t="s">
        <v>670</v>
      </c>
      <c r="P3634" s="537">
        <v>3</v>
      </c>
      <c r="Q3634" s="541" t="s">
        <v>143</v>
      </c>
      <c r="R3634" s="541" t="s">
        <v>239</v>
      </c>
      <c r="S3634" s="543">
        <f>'Report 1'!$AP$18</f>
        <v>0</v>
      </c>
      <c r="T3634" s="544">
        <f>'Report 1'!$AP$21</f>
        <v>0</v>
      </c>
      <c r="U3634" s="545">
        <f>'Report 1'!$AP$107</f>
        <v>0</v>
      </c>
    </row>
    <row r="3635" spans="2:21">
      <c r="B3635" s="535" t="s">
        <v>669</v>
      </c>
      <c r="C3635" s="536">
        <v>1</v>
      </c>
      <c r="D3635" s="537" t="str">
        <f>'Information Input'!$M$14</f>
        <v xml:space="preserve">      -      </v>
      </c>
      <c r="E3635" s="537" t="s">
        <v>139</v>
      </c>
      <c r="F3635" s="538">
        <f>'Information Input'!$H$33</f>
        <v>43466</v>
      </c>
      <c r="G3635" s="538">
        <f>'Information Input'!$H$34</f>
        <v>43555</v>
      </c>
      <c r="H3635" s="538">
        <f>'Information Input'!$H$35</f>
        <v>43555</v>
      </c>
      <c r="I3635" s="537" t="str">
        <f>'Information Input'!$J$22</f>
        <v>Quarterly</v>
      </c>
      <c r="J3635" s="538">
        <f>'Information Input'!$H$30</f>
        <v>43555</v>
      </c>
      <c r="K3635" s="537">
        <f>'Information Input'!$J$18</f>
        <v>2019</v>
      </c>
      <c r="L3635" s="539" t="s">
        <v>91</v>
      </c>
      <c r="M3635" s="540" t="s">
        <v>240</v>
      </c>
      <c r="N3635" s="541" t="s">
        <v>240</v>
      </c>
      <c r="O3635" s="542" t="s">
        <v>670</v>
      </c>
      <c r="P3635" s="537">
        <v>4</v>
      </c>
      <c r="Q3635" s="541" t="s">
        <v>144</v>
      </c>
      <c r="R3635" s="541" t="s">
        <v>239</v>
      </c>
      <c r="S3635" s="543">
        <f>'Report 1'!$AP$18</f>
        <v>0</v>
      </c>
      <c r="T3635" s="544">
        <f>'Report 1'!$AP$22</f>
        <v>0</v>
      </c>
      <c r="U3635" s="545">
        <f>'Report 1'!$AP$108</f>
        <v>0</v>
      </c>
    </row>
    <row r="3636" spans="2:21">
      <c r="B3636" s="535" t="s">
        <v>669</v>
      </c>
      <c r="C3636" s="536">
        <v>1</v>
      </c>
      <c r="D3636" s="537" t="str">
        <f>'Information Input'!$M$14</f>
        <v xml:space="preserve">      -      </v>
      </c>
      <c r="E3636" s="537" t="s">
        <v>139</v>
      </c>
      <c r="F3636" s="538">
        <f>'Information Input'!$H$33</f>
        <v>43466</v>
      </c>
      <c r="G3636" s="538">
        <f>'Information Input'!$H$34</f>
        <v>43555</v>
      </c>
      <c r="H3636" s="538">
        <f>'Information Input'!$H$35</f>
        <v>43555</v>
      </c>
      <c r="I3636" s="537" t="str">
        <f>'Information Input'!$J$22</f>
        <v>Quarterly</v>
      </c>
      <c r="J3636" s="538">
        <f>'Information Input'!$H$30</f>
        <v>43555</v>
      </c>
      <c r="K3636" s="537">
        <f>'Information Input'!$J$18</f>
        <v>2019</v>
      </c>
      <c r="L3636" s="539" t="s">
        <v>91</v>
      </c>
      <c r="M3636" s="540" t="s">
        <v>240</v>
      </c>
      <c r="N3636" s="541" t="s">
        <v>240</v>
      </c>
      <c r="O3636" s="542" t="s">
        <v>670</v>
      </c>
      <c r="P3636" s="537">
        <v>5</v>
      </c>
      <c r="Q3636" s="541" t="s">
        <v>145</v>
      </c>
      <c r="R3636" s="541" t="s">
        <v>239</v>
      </c>
      <c r="S3636" s="543">
        <f>'Report 1'!$AP$18</f>
        <v>0</v>
      </c>
      <c r="T3636" s="544">
        <f>'Report 1'!$AP$23</f>
        <v>0</v>
      </c>
      <c r="U3636" s="545">
        <f>'Report 1'!$AP$109</f>
        <v>0</v>
      </c>
    </row>
    <row r="3637" spans="2:21">
      <c r="B3637" s="535" t="s">
        <v>669</v>
      </c>
      <c r="C3637" s="536">
        <v>1</v>
      </c>
      <c r="D3637" s="537" t="str">
        <f>'Information Input'!$M$14</f>
        <v xml:space="preserve">      -      </v>
      </c>
      <c r="E3637" s="537" t="s">
        <v>139</v>
      </c>
      <c r="F3637" s="538">
        <f>'Information Input'!$H$33</f>
        <v>43466</v>
      </c>
      <c r="G3637" s="538">
        <f>'Information Input'!$H$34</f>
        <v>43555</v>
      </c>
      <c r="H3637" s="538">
        <f>'Information Input'!$H$35</f>
        <v>43555</v>
      </c>
      <c r="I3637" s="537" t="str">
        <f>'Information Input'!$J$22</f>
        <v>Quarterly</v>
      </c>
      <c r="J3637" s="538">
        <f>'Information Input'!$H$30</f>
        <v>43555</v>
      </c>
      <c r="K3637" s="537">
        <f>'Information Input'!$J$18</f>
        <v>2019</v>
      </c>
      <c r="L3637" s="539" t="s">
        <v>91</v>
      </c>
      <c r="M3637" s="540" t="s">
        <v>240</v>
      </c>
      <c r="N3637" s="541" t="s">
        <v>240</v>
      </c>
      <c r="O3637" s="542" t="s">
        <v>670</v>
      </c>
      <c r="P3637" s="537">
        <v>6</v>
      </c>
      <c r="Q3637" s="541" t="s">
        <v>146</v>
      </c>
      <c r="R3637" s="541" t="s">
        <v>239</v>
      </c>
      <c r="S3637" s="543">
        <f>'Report 1'!$AP$18</f>
        <v>0</v>
      </c>
      <c r="T3637" s="544">
        <f>'Report 1'!$AP$24</f>
        <v>0</v>
      </c>
      <c r="U3637" s="545">
        <f>'Report 1'!$AP$110</f>
        <v>0</v>
      </c>
    </row>
    <row r="3638" spans="2:21">
      <c r="B3638" s="535" t="s">
        <v>669</v>
      </c>
      <c r="C3638" s="536">
        <v>1</v>
      </c>
      <c r="D3638" s="537" t="str">
        <f>'Information Input'!$M$14</f>
        <v xml:space="preserve">      -      </v>
      </c>
      <c r="E3638" s="537" t="s">
        <v>139</v>
      </c>
      <c r="F3638" s="538">
        <f>'Information Input'!$H$33</f>
        <v>43466</v>
      </c>
      <c r="G3638" s="538">
        <f>'Information Input'!$H$34</f>
        <v>43555</v>
      </c>
      <c r="H3638" s="538">
        <f>'Information Input'!$H$35</f>
        <v>43555</v>
      </c>
      <c r="I3638" s="537" t="str">
        <f>'Information Input'!$J$22</f>
        <v>Quarterly</v>
      </c>
      <c r="J3638" s="538">
        <f>'Information Input'!$H$30</f>
        <v>43555</v>
      </c>
      <c r="K3638" s="537">
        <f>'Information Input'!$J$18</f>
        <v>2019</v>
      </c>
      <c r="L3638" s="539" t="s">
        <v>91</v>
      </c>
      <c r="M3638" s="540" t="s">
        <v>240</v>
      </c>
      <c r="N3638" s="541" t="s">
        <v>240</v>
      </c>
      <c r="O3638" s="542" t="s">
        <v>674</v>
      </c>
      <c r="P3638" s="537">
        <v>7</v>
      </c>
      <c r="Q3638" s="541" t="s">
        <v>147</v>
      </c>
      <c r="R3638" s="541" t="s">
        <v>239</v>
      </c>
      <c r="S3638" s="543">
        <f>'Report 1'!$AP$18</f>
        <v>0</v>
      </c>
      <c r="T3638" s="544">
        <f>'Report 1'!$AP$25</f>
        <v>0</v>
      </c>
      <c r="U3638" s="545">
        <f>'Report 1'!$AP$111</f>
        <v>0</v>
      </c>
    </row>
    <row r="3639" spans="2:21">
      <c r="B3639" s="535" t="s">
        <v>669</v>
      </c>
      <c r="C3639" s="536">
        <v>1</v>
      </c>
      <c r="D3639" s="537" t="str">
        <f>'Information Input'!$M$14</f>
        <v xml:space="preserve">      -      </v>
      </c>
      <c r="E3639" s="537" t="s">
        <v>139</v>
      </c>
      <c r="F3639" s="538">
        <f>'Information Input'!$H$33</f>
        <v>43466</v>
      </c>
      <c r="G3639" s="538">
        <f>'Information Input'!$H$34</f>
        <v>43555</v>
      </c>
      <c r="H3639" s="538">
        <f>'Information Input'!$H$35</f>
        <v>43555</v>
      </c>
      <c r="I3639" s="537" t="str">
        <f>'Information Input'!$J$22</f>
        <v>Quarterly</v>
      </c>
      <c r="J3639" s="538">
        <f>'Information Input'!$H$30</f>
        <v>43555</v>
      </c>
      <c r="K3639" s="537">
        <f>'Information Input'!$J$18</f>
        <v>2019</v>
      </c>
      <c r="L3639" s="539" t="s">
        <v>91</v>
      </c>
      <c r="M3639" s="540" t="s">
        <v>240</v>
      </c>
      <c r="N3639" s="541" t="s">
        <v>240</v>
      </c>
      <c r="O3639" s="542" t="s">
        <v>670</v>
      </c>
      <c r="P3639" s="537">
        <v>8</v>
      </c>
      <c r="Q3639" s="541" t="s">
        <v>148</v>
      </c>
      <c r="R3639" s="541" t="s">
        <v>239</v>
      </c>
      <c r="S3639" s="543">
        <f>'Report 1'!$AP$18</f>
        <v>0</v>
      </c>
      <c r="T3639" s="544">
        <f>'Report 1'!$AP$26</f>
        <v>0</v>
      </c>
      <c r="U3639" s="545">
        <f>'Report 1'!$AP$112</f>
        <v>0</v>
      </c>
    </row>
    <row r="3640" spans="2:21">
      <c r="B3640" s="535" t="s">
        <v>669</v>
      </c>
      <c r="C3640" s="536">
        <v>1</v>
      </c>
      <c r="D3640" s="537" t="str">
        <f>'Information Input'!$M$14</f>
        <v xml:space="preserve">      -      </v>
      </c>
      <c r="E3640" s="537" t="s">
        <v>139</v>
      </c>
      <c r="F3640" s="538">
        <f>'Information Input'!$H$33</f>
        <v>43466</v>
      </c>
      <c r="G3640" s="538">
        <f>'Information Input'!$H$34</f>
        <v>43555</v>
      </c>
      <c r="H3640" s="538">
        <f>'Information Input'!$H$35</f>
        <v>43555</v>
      </c>
      <c r="I3640" s="537" t="str">
        <f>'Information Input'!$J$22</f>
        <v>Quarterly</v>
      </c>
      <c r="J3640" s="538">
        <f>'Information Input'!$H$30</f>
        <v>43555</v>
      </c>
      <c r="K3640" s="537">
        <f>'Information Input'!$J$18</f>
        <v>2019</v>
      </c>
      <c r="L3640" s="539" t="s">
        <v>91</v>
      </c>
      <c r="M3640" s="540" t="s">
        <v>240</v>
      </c>
      <c r="N3640" s="541" t="s">
        <v>240</v>
      </c>
      <c r="O3640" s="542" t="s">
        <v>670</v>
      </c>
      <c r="P3640" s="537">
        <v>9</v>
      </c>
      <c r="Q3640" s="541" t="s">
        <v>149</v>
      </c>
      <c r="R3640" s="541" t="s">
        <v>239</v>
      </c>
      <c r="S3640" s="543">
        <f>'Report 1'!$AP$18</f>
        <v>0</v>
      </c>
      <c r="T3640" s="544">
        <f>'Report 1'!$AP$27</f>
        <v>0</v>
      </c>
      <c r="U3640" s="545">
        <f>'Report 1'!$AP$113</f>
        <v>0</v>
      </c>
    </row>
    <row r="3641" spans="2:21">
      <c r="B3641" s="535" t="s">
        <v>669</v>
      </c>
      <c r="C3641" s="536">
        <v>1</v>
      </c>
      <c r="D3641" s="537" t="str">
        <f>'Information Input'!$M$14</f>
        <v xml:space="preserve">      -      </v>
      </c>
      <c r="E3641" s="537" t="s">
        <v>139</v>
      </c>
      <c r="F3641" s="538">
        <f>'Information Input'!$H$33</f>
        <v>43466</v>
      </c>
      <c r="G3641" s="538">
        <f>'Information Input'!$H$34</f>
        <v>43555</v>
      </c>
      <c r="H3641" s="538">
        <f>'Information Input'!$H$35</f>
        <v>43555</v>
      </c>
      <c r="I3641" s="537" t="str">
        <f>'Information Input'!$J$22</f>
        <v>Quarterly</v>
      </c>
      <c r="J3641" s="538">
        <f>'Information Input'!$H$30</f>
        <v>43555</v>
      </c>
      <c r="K3641" s="537">
        <f>'Information Input'!$J$18</f>
        <v>2019</v>
      </c>
      <c r="L3641" s="539" t="s">
        <v>91</v>
      </c>
      <c r="M3641" s="540" t="s">
        <v>240</v>
      </c>
      <c r="N3641" s="541" t="s">
        <v>240</v>
      </c>
      <c r="O3641" s="542" t="s">
        <v>674</v>
      </c>
      <c r="P3641" s="537">
        <v>10</v>
      </c>
      <c r="Q3641" s="541" t="s">
        <v>150</v>
      </c>
      <c r="R3641" s="541" t="s">
        <v>239</v>
      </c>
      <c r="S3641" s="543">
        <f>'Report 1'!$AP$18</f>
        <v>0</v>
      </c>
      <c r="T3641" s="544">
        <f>'Report 1'!$AP$28</f>
        <v>0</v>
      </c>
      <c r="U3641" s="545">
        <f>'Report 1'!$AP$114</f>
        <v>0</v>
      </c>
    </row>
    <row r="3642" spans="2:21">
      <c r="B3642" s="535" t="s">
        <v>669</v>
      </c>
      <c r="C3642" s="536">
        <v>1</v>
      </c>
      <c r="D3642" s="537" t="str">
        <f>'Information Input'!$M$14</f>
        <v xml:space="preserve">      -      </v>
      </c>
      <c r="E3642" s="537" t="s">
        <v>139</v>
      </c>
      <c r="F3642" s="538">
        <f>'Information Input'!$H$33</f>
        <v>43466</v>
      </c>
      <c r="G3642" s="538">
        <f>'Information Input'!$H$34</f>
        <v>43555</v>
      </c>
      <c r="H3642" s="538">
        <f>'Information Input'!$H$35</f>
        <v>43555</v>
      </c>
      <c r="I3642" s="537" t="str">
        <f>'Information Input'!$J$22</f>
        <v>Quarterly</v>
      </c>
      <c r="J3642" s="538">
        <f>'Information Input'!$H$30</f>
        <v>43555</v>
      </c>
      <c r="K3642" s="537">
        <f>'Information Input'!$J$18</f>
        <v>2019</v>
      </c>
      <c r="L3642" s="539" t="s">
        <v>91</v>
      </c>
      <c r="M3642" s="540" t="s">
        <v>240</v>
      </c>
      <c r="N3642" s="541" t="s">
        <v>240</v>
      </c>
      <c r="O3642" s="542" t="s">
        <v>671</v>
      </c>
      <c r="P3642" s="537">
        <v>11</v>
      </c>
      <c r="Q3642" s="541" t="s">
        <v>153</v>
      </c>
      <c r="R3642" s="541" t="s">
        <v>231</v>
      </c>
      <c r="S3642" s="543">
        <f>'Report 1'!$AP$18</f>
        <v>0</v>
      </c>
      <c r="T3642" s="544">
        <f>'Report 1'!$AP$31</f>
        <v>0</v>
      </c>
      <c r="U3642" s="545">
        <f>'Report 1'!$AP$117</f>
        <v>0</v>
      </c>
    </row>
    <row r="3643" spans="2:21">
      <c r="B3643" s="535" t="s">
        <v>669</v>
      </c>
      <c r="C3643" s="536">
        <v>1</v>
      </c>
      <c r="D3643" s="537" t="str">
        <f>'Information Input'!$M$14</f>
        <v xml:space="preserve">      -      </v>
      </c>
      <c r="E3643" s="537" t="s">
        <v>139</v>
      </c>
      <c r="F3643" s="538">
        <f>'Information Input'!$H$33</f>
        <v>43466</v>
      </c>
      <c r="G3643" s="538">
        <f>'Information Input'!$H$34</f>
        <v>43555</v>
      </c>
      <c r="H3643" s="538">
        <f>'Information Input'!$H$35</f>
        <v>43555</v>
      </c>
      <c r="I3643" s="537" t="str">
        <f>'Information Input'!$J$22</f>
        <v>Quarterly</v>
      </c>
      <c r="J3643" s="538">
        <f>'Information Input'!$H$30</f>
        <v>43555</v>
      </c>
      <c r="K3643" s="537">
        <f>'Information Input'!$J$18</f>
        <v>2019</v>
      </c>
      <c r="L3643" s="539" t="s">
        <v>91</v>
      </c>
      <c r="M3643" s="540" t="s">
        <v>240</v>
      </c>
      <c r="N3643" s="541" t="s">
        <v>240</v>
      </c>
      <c r="O3643" s="542" t="s">
        <v>671</v>
      </c>
      <c r="P3643" s="537">
        <v>12</v>
      </c>
      <c r="Q3643" s="541" t="s">
        <v>154</v>
      </c>
      <c r="R3643" s="541" t="s">
        <v>231</v>
      </c>
      <c r="S3643" s="543">
        <f>'Report 1'!$AP$18</f>
        <v>0</v>
      </c>
      <c r="T3643" s="544">
        <f>'Report 1'!$AP$32</f>
        <v>0</v>
      </c>
      <c r="U3643" s="545">
        <f>'Report 1'!$AP$118</f>
        <v>0</v>
      </c>
    </row>
    <row r="3644" spans="2:21">
      <c r="B3644" s="535" t="s">
        <v>669</v>
      </c>
      <c r="C3644" s="536">
        <v>1</v>
      </c>
      <c r="D3644" s="537" t="str">
        <f>'Information Input'!$M$14</f>
        <v xml:space="preserve">      -      </v>
      </c>
      <c r="E3644" s="537" t="s">
        <v>139</v>
      </c>
      <c r="F3644" s="538">
        <f>'Information Input'!$H$33</f>
        <v>43466</v>
      </c>
      <c r="G3644" s="538">
        <f>'Information Input'!$H$34</f>
        <v>43555</v>
      </c>
      <c r="H3644" s="538">
        <f>'Information Input'!$H$35</f>
        <v>43555</v>
      </c>
      <c r="I3644" s="537" t="str">
        <f>'Information Input'!$J$22</f>
        <v>Quarterly</v>
      </c>
      <c r="J3644" s="538">
        <f>'Information Input'!$H$30</f>
        <v>43555</v>
      </c>
      <c r="K3644" s="537">
        <f>'Information Input'!$J$18</f>
        <v>2019</v>
      </c>
      <c r="L3644" s="539" t="s">
        <v>91</v>
      </c>
      <c r="M3644" s="540" t="s">
        <v>240</v>
      </c>
      <c r="N3644" s="541" t="s">
        <v>240</v>
      </c>
      <c r="O3644" s="542" t="s">
        <v>671</v>
      </c>
      <c r="P3644" s="537">
        <v>13</v>
      </c>
      <c r="Q3644" s="541" t="s">
        <v>155</v>
      </c>
      <c r="R3644" s="541" t="s">
        <v>232</v>
      </c>
      <c r="S3644" s="543">
        <f>'Report 1'!$AP$18</f>
        <v>0</v>
      </c>
      <c r="T3644" s="544">
        <f>'Report 1'!$AP$33</f>
        <v>0</v>
      </c>
      <c r="U3644" s="545">
        <f>'Report 1'!$AP$119</f>
        <v>0</v>
      </c>
    </row>
    <row r="3645" spans="2:21">
      <c r="B3645" s="535" t="s">
        <v>669</v>
      </c>
      <c r="C3645" s="536">
        <v>1</v>
      </c>
      <c r="D3645" s="537" t="str">
        <f>'Information Input'!$M$14</f>
        <v xml:space="preserve">      -      </v>
      </c>
      <c r="E3645" s="537" t="s">
        <v>139</v>
      </c>
      <c r="F3645" s="538">
        <f>'Information Input'!$H$33</f>
        <v>43466</v>
      </c>
      <c r="G3645" s="538">
        <f>'Information Input'!$H$34</f>
        <v>43555</v>
      </c>
      <c r="H3645" s="538">
        <f>'Information Input'!$H$35</f>
        <v>43555</v>
      </c>
      <c r="I3645" s="537" t="str">
        <f>'Information Input'!$J$22</f>
        <v>Quarterly</v>
      </c>
      <c r="J3645" s="538">
        <f>'Information Input'!$H$30</f>
        <v>43555</v>
      </c>
      <c r="K3645" s="537">
        <f>'Information Input'!$J$18</f>
        <v>2019</v>
      </c>
      <c r="L3645" s="539" t="s">
        <v>91</v>
      </c>
      <c r="M3645" s="540" t="s">
        <v>240</v>
      </c>
      <c r="N3645" s="541" t="s">
        <v>240</v>
      </c>
      <c r="O3645" s="542" t="s">
        <v>671</v>
      </c>
      <c r="P3645" s="537">
        <v>14</v>
      </c>
      <c r="Q3645" s="541" t="s">
        <v>156</v>
      </c>
      <c r="R3645" s="541" t="s">
        <v>233</v>
      </c>
      <c r="S3645" s="543">
        <f>'Report 1'!$AP$18</f>
        <v>0</v>
      </c>
      <c r="T3645" s="544">
        <f>'Report 1'!$AP$34</f>
        <v>0</v>
      </c>
      <c r="U3645" s="545">
        <f>'Report 1'!$AP$120</f>
        <v>0</v>
      </c>
    </row>
    <row r="3646" spans="2:21">
      <c r="B3646" s="535" t="s">
        <v>669</v>
      </c>
      <c r="C3646" s="536">
        <v>1</v>
      </c>
      <c r="D3646" s="537" t="str">
        <f>'Information Input'!$M$14</f>
        <v xml:space="preserve">      -      </v>
      </c>
      <c r="E3646" s="537" t="s">
        <v>139</v>
      </c>
      <c r="F3646" s="538">
        <f>'Information Input'!$H$33</f>
        <v>43466</v>
      </c>
      <c r="G3646" s="538">
        <f>'Information Input'!$H$34</f>
        <v>43555</v>
      </c>
      <c r="H3646" s="538">
        <f>'Information Input'!$H$35</f>
        <v>43555</v>
      </c>
      <c r="I3646" s="537" t="str">
        <f>'Information Input'!$J$22</f>
        <v>Quarterly</v>
      </c>
      <c r="J3646" s="538">
        <f>'Information Input'!$H$30</f>
        <v>43555</v>
      </c>
      <c r="K3646" s="537">
        <f>'Information Input'!$J$18</f>
        <v>2019</v>
      </c>
      <c r="L3646" s="539" t="s">
        <v>91</v>
      </c>
      <c r="M3646" s="540" t="s">
        <v>240</v>
      </c>
      <c r="N3646" s="541" t="s">
        <v>240</v>
      </c>
      <c r="O3646" s="542" t="s">
        <v>671</v>
      </c>
      <c r="P3646" s="537">
        <v>15</v>
      </c>
      <c r="Q3646" s="541" t="s">
        <v>157</v>
      </c>
      <c r="R3646" s="541" t="s">
        <v>234</v>
      </c>
      <c r="S3646" s="543">
        <f>'Report 1'!$AP$18</f>
        <v>0</v>
      </c>
      <c r="T3646" s="544">
        <f>'Report 1'!$AP$35</f>
        <v>0</v>
      </c>
      <c r="U3646" s="545">
        <f>'Report 1'!$AP$121</f>
        <v>0</v>
      </c>
    </row>
    <row r="3647" spans="2:21">
      <c r="B3647" s="535" t="s">
        <v>669</v>
      </c>
      <c r="C3647" s="536">
        <v>1</v>
      </c>
      <c r="D3647" s="537" t="str">
        <f>'Information Input'!$M$14</f>
        <v xml:space="preserve">      -      </v>
      </c>
      <c r="E3647" s="537" t="s">
        <v>139</v>
      </c>
      <c r="F3647" s="538">
        <f>'Information Input'!$H$33</f>
        <v>43466</v>
      </c>
      <c r="G3647" s="538">
        <f>'Information Input'!$H$34</f>
        <v>43555</v>
      </c>
      <c r="H3647" s="538">
        <f>'Information Input'!$H$35</f>
        <v>43555</v>
      </c>
      <c r="I3647" s="537" t="str">
        <f>'Information Input'!$J$22</f>
        <v>Quarterly</v>
      </c>
      <c r="J3647" s="538">
        <f>'Information Input'!$H$30</f>
        <v>43555</v>
      </c>
      <c r="K3647" s="537">
        <f>'Information Input'!$J$18</f>
        <v>2019</v>
      </c>
      <c r="L3647" s="539" t="s">
        <v>91</v>
      </c>
      <c r="M3647" s="540" t="s">
        <v>240</v>
      </c>
      <c r="N3647" s="541" t="s">
        <v>240</v>
      </c>
      <c r="O3647" s="542" t="s">
        <v>671</v>
      </c>
      <c r="P3647" s="537">
        <v>16</v>
      </c>
      <c r="Q3647" s="541" t="s">
        <v>158</v>
      </c>
      <c r="R3647" s="541" t="s">
        <v>235</v>
      </c>
      <c r="S3647" s="543">
        <f>'Report 1'!$AP$18</f>
        <v>0</v>
      </c>
      <c r="T3647" s="544">
        <f>'Report 1'!$AP$36</f>
        <v>0</v>
      </c>
      <c r="U3647" s="545">
        <f>'Report 1'!$AP$122</f>
        <v>0</v>
      </c>
    </row>
    <row r="3648" spans="2:21">
      <c r="B3648" s="535" t="s">
        <v>669</v>
      </c>
      <c r="C3648" s="536">
        <v>1</v>
      </c>
      <c r="D3648" s="537" t="str">
        <f>'Information Input'!$M$14</f>
        <v xml:space="preserve">      -      </v>
      </c>
      <c r="E3648" s="537" t="s">
        <v>139</v>
      </c>
      <c r="F3648" s="538">
        <f>'Information Input'!$H$33</f>
        <v>43466</v>
      </c>
      <c r="G3648" s="538">
        <f>'Information Input'!$H$34</f>
        <v>43555</v>
      </c>
      <c r="H3648" s="538">
        <f>'Information Input'!$H$35</f>
        <v>43555</v>
      </c>
      <c r="I3648" s="537" t="str">
        <f>'Information Input'!$J$22</f>
        <v>Quarterly</v>
      </c>
      <c r="J3648" s="538">
        <f>'Information Input'!$H$30</f>
        <v>43555</v>
      </c>
      <c r="K3648" s="537">
        <f>'Information Input'!$J$18</f>
        <v>2019</v>
      </c>
      <c r="L3648" s="539" t="s">
        <v>91</v>
      </c>
      <c r="M3648" s="540" t="s">
        <v>240</v>
      </c>
      <c r="N3648" s="541" t="s">
        <v>240</v>
      </c>
      <c r="O3648" s="542" t="s">
        <v>671</v>
      </c>
      <c r="P3648" s="537">
        <v>17</v>
      </c>
      <c r="Q3648" s="541" t="s">
        <v>159</v>
      </c>
      <c r="R3648" s="541" t="s">
        <v>235</v>
      </c>
      <c r="S3648" s="543">
        <f>'Report 1'!$AP$18</f>
        <v>0</v>
      </c>
      <c r="T3648" s="544">
        <f>'Report 1'!$AP$37</f>
        <v>0</v>
      </c>
      <c r="U3648" s="545">
        <f>'Report 1'!$AP$123</f>
        <v>0</v>
      </c>
    </row>
    <row r="3649" spans="2:21">
      <c r="B3649" s="535" t="s">
        <v>669</v>
      </c>
      <c r="C3649" s="536">
        <v>1</v>
      </c>
      <c r="D3649" s="537" t="str">
        <f>'Information Input'!$M$14</f>
        <v xml:space="preserve">      -      </v>
      </c>
      <c r="E3649" s="537" t="s">
        <v>139</v>
      </c>
      <c r="F3649" s="538">
        <f>'Information Input'!$H$33</f>
        <v>43466</v>
      </c>
      <c r="G3649" s="538">
        <f>'Information Input'!$H$34</f>
        <v>43555</v>
      </c>
      <c r="H3649" s="538">
        <f>'Information Input'!$H$35</f>
        <v>43555</v>
      </c>
      <c r="I3649" s="537" t="str">
        <f>'Information Input'!$J$22</f>
        <v>Quarterly</v>
      </c>
      <c r="J3649" s="538">
        <f>'Information Input'!$H$30</f>
        <v>43555</v>
      </c>
      <c r="K3649" s="537">
        <f>'Information Input'!$J$18</f>
        <v>2019</v>
      </c>
      <c r="L3649" s="539" t="s">
        <v>91</v>
      </c>
      <c r="M3649" s="540" t="s">
        <v>240</v>
      </c>
      <c r="N3649" s="541" t="s">
        <v>240</v>
      </c>
      <c r="O3649" s="542" t="s">
        <v>671</v>
      </c>
      <c r="P3649" s="537">
        <v>18</v>
      </c>
      <c r="Q3649" s="541" t="s">
        <v>160</v>
      </c>
      <c r="R3649" s="541" t="s">
        <v>235</v>
      </c>
      <c r="S3649" s="543">
        <f>'Report 1'!$AP$18</f>
        <v>0</v>
      </c>
      <c r="T3649" s="544">
        <f>'Report 1'!$AP$38</f>
        <v>0</v>
      </c>
      <c r="U3649" s="545">
        <f>'Report 1'!$AP$124</f>
        <v>0</v>
      </c>
    </row>
    <row r="3650" spans="2:21">
      <c r="B3650" s="535" t="s">
        <v>669</v>
      </c>
      <c r="C3650" s="536">
        <v>1</v>
      </c>
      <c r="D3650" s="537" t="str">
        <f>'Information Input'!$M$14</f>
        <v xml:space="preserve">      -      </v>
      </c>
      <c r="E3650" s="537" t="s">
        <v>139</v>
      </c>
      <c r="F3650" s="538">
        <f>'Information Input'!$H$33</f>
        <v>43466</v>
      </c>
      <c r="G3650" s="538">
        <f>'Information Input'!$H$34</f>
        <v>43555</v>
      </c>
      <c r="H3650" s="538">
        <f>'Information Input'!$H$35</f>
        <v>43555</v>
      </c>
      <c r="I3650" s="537" t="str">
        <f>'Information Input'!$J$22</f>
        <v>Quarterly</v>
      </c>
      <c r="J3650" s="538">
        <f>'Information Input'!$H$30</f>
        <v>43555</v>
      </c>
      <c r="K3650" s="537">
        <f>'Information Input'!$J$18</f>
        <v>2019</v>
      </c>
      <c r="L3650" s="539" t="s">
        <v>91</v>
      </c>
      <c r="M3650" s="540" t="s">
        <v>240</v>
      </c>
      <c r="N3650" s="541" t="s">
        <v>240</v>
      </c>
      <c r="O3650" s="542" t="s">
        <v>671</v>
      </c>
      <c r="P3650" s="537">
        <v>19</v>
      </c>
      <c r="Q3650" s="541" t="s">
        <v>161</v>
      </c>
      <c r="R3650" s="541" t="s">
        <v>235</v>
      </c>
      <c r="S3650" s="543">
        <f>'Report 1'!$AP$18</f>
        <v>0</v>
      </c>
      <c r="T3650" s="544">
        <f>'Report 1'!$AP$39</f>
        <v>0</v>
      </c>
      <c r="U3650" s="545">
        <f>'Report 1'!$AP$125</f>
        <v>0</v>
      </c>
    </row>
    <row r="3651" spans="2:21">
      <c r="B3651" s="535" t="s">
        <v>669</v>
      </c>
      <c r="C3651" s="536">
        <v>1</v>
      </c>
      <c r="D3651" s="537" t="str">
        <f>'Information Input'!$M$14</f>
        <v xml:space="preserve">      -      </v>
      </c>
      <c r="E3651" s="537" t="s">
        <v>139</v>
      </c>
      <c r="F3651" s="538">
        <f>'Information Input'!$H$33</f>
        <v>43466</v>
      </c>
      <c r="G3651" s="538">
        <f>'Information Input'!$H$34</f>
        <v>43555</v>
      </c>
      <c r="H3651" s="538">
        <f>'Information Input'!$H$35</f>
        <v>43555</v>
      </c>
      <c r="I3651" s="537" t="str">
        <f>'Information Input'!$J$22</f>
        <v>Quarterly</v>
      </c>
      <c r="J3651" s="538">
        <f>'Information Input'!$H$30</f>
        <v>43555</v>
      </c>
      <c r="K3651" s="537">
        <f>'Information Input'!$J$18</f>
        <v>2019</v>
      </c>
      <c r="L3651" s="539" t="s">
        <v>91</v>
      </c>
      <c r="M3651" s="540" t="s">
        <v>240</v>
      </c>
      <c r="N3651" s="541" t="s">
        <v>240</v>
      </c>
      <c r="O3651" s="542" t="s">
        <v>671</v>
      </c>
      <c r="P3651" s="537">
        <v>20</v>
      </c>
      <c r="Q3651" s="541" t="s">
        <v>162</v>
      </c>
      <c r="R3651" s="541" t="s">
        <v>235</v>
      </c>
      <c r="S3651" s="543">
        <f>'Report 1'!$AP$18</f>
        <v>0</v>
      </c>
      <c r="T3651" s="544">
        <f>'Report 1'!$AP$40</f>
        <v>0</v>
      </c>
      <c r="U3651" s="545">
        <f>'Report 1'!$AP$126</f>
        <v>0</v>
      </c>
    </row>
    <row r="3652" spans="2:21">
      <c r="B3652" s="535" t="s">
        <v>669</v>
      </c>
      <c r="C3652" s="536">
        <v>1</v>
      </c>
      <c r="D3652" s="537" t="str">
        <f>'Information Input'!$M$14</f>
        <v xml:space="preserve">      -      </v>
      </c>
      <c r="E3652" s="537" t="s">
        <v>139</v>
      </c>
      <c r="F3652" s="538">
        <f>'Information Input'!$H$33</f>
        <v>43466</v>
      </c>
      <c r="G3652" s="538">
        <f>'Information Input'!$H$34</f>
        <v>43555</v>
      </c>
      <c r="H3652" s="538">
        <f>'Information Input'!$H$35</f>
        <v>43555</v>
      </c>
      <c r="I3652" s="537" t="str">
        <f>'Information Input'!$J$22</f>
        <v>Quarterly</v>
      </c>
      <c r="J3652" s="538">
        <f>'Information Input'!$H$30</f>
        <v>43555</v>
      </c>
      <c r="K3652" s="537">
        <f>'Information Input'!$J$18</f>
        <v>2019</v>
      </c>
      <c r="L3652" s="539" t="s">
        <v>91</v>
      </c>
      <c r="M3652" s="540" t="s">
        <v>240</v>
      </c>
      <c r="N3652" s="541" t="s">
        <v>240</v>
      </c>
      <c r="O3652" s="542" t="s">
        <v>671</v>
      </c>
      <c r="P3652" s="537">
        <v>21</v>
      </c>
      <c r="Q3652" s="541" t="s">
        <v>163</v>
      </c>
      <c r="R3652" s="541" t="s">
        <v>235</v>
      </c>
      <c r="S3652" s="543">
        <f>'Report 1'!$AP$18</f>
        <v>0</v>
      </c>
      <c r="T3652" s="544">
        <f>'Report 1'!$AP$41</f>
        <v>0</v>
      </c>
      <c r="U3652" s="545">
        <f>'Report 1'!$AP$127</f>
        <v>0</v>
      </c>
    </row>
    <row r="3653" spans="2:21">
      <c r="B3653" s="535" t="s">
        <v>669</v>
      </c>
      <c r="C3653" s="536">
        <v>1</v>
      </c>
      <c r="D3653" s="537" t="str">
        <f>'Information Input'!$M$14</f>
        <v xml:space="preserve">      -      </v>
      </c>
      <c r="E3653" s="537" t="s">
        <v>139</v>
      </c>
      <c r="F3653" s="538">
        <f>'Information Input'!$H$33</f>
        <v>43466</v>
      </c>
      <c r="G3653" s="538">
        <f>'Information Input'!$H$34</f>
        <v>43555</v>
      </c>
      <c r="H3653" s="538">
        <f>'Information Input'!$H$35</f>
        <v>43555</v>
      </c>
      <c r="I3653" s="537" t="str">
        <f>'Information Input'!$J$22</f>
        <v>Quarterly</v>
      </c>
      <c r="J3653" s="538">
        <f>'Information Input'!$H$30</f>
        <v>43555</v>
      </c>
      <c r="K3653" s="537">
        <f>'Information Input'!$J$18</f>
        <v>2019</v>
      </c>
      <c r="L3653" s="539" t="s">
        <v>91</v>
      </c>
      <c r="M3653" s="540" t="s">
        <v>240</v>
      </c>
      <c r="N3653" s="541" t="s">
        <v>240</v>
      </c>
      <c r="O3653" s="542" t="s">
        <v>671</v>
      </c>
      <c r="P3653" s="537">
        <v>22</v>
      </c>
      <c r="Q3653" s="541" t="s">
        <v>164</v>
      </c>
      <c r="R3653" s="541" t="s">
        <v>236</v>
      </c>
      <c r="S3653" s="543">
        <f>'Report 1'!$AP$18</f>
        <v>0</v>
      </c>
      <c r="T3653" s="544">
        <f>'Report 1'!$AP$42</f>
        <v>0</v>
      </c>
      <c r="U3653" s="545">
        <f>'Report 1'!$AP$128</f>
        <v>0</v>
      </c>
    </row>
    <row r="3654" spans="2:21">
      <c r="B3654" s="535" t="s">
        <v>669</v>
      </c>
      <c r="C3654" s="536">
        <v>1</v>
      </c>
      <c r="D3654" s="537" t="str">
        <f>'Information Input'!$M$14</f>
        <v xml:space="preserve">      -      </v>
      </c>
      <c r="E3654" s="537" t="s">
        <v>139</v>
      </c>
      <c r="F3654" s="538">
        <f>'Information Input'!$H$33</f>
        <v>43466</v>
      </c>
      <c r="G3654" s="538">
        <f>'Information Input'!$H$34</f>
        <v>43555</v>
      </c>
      <c r="H3654" s="538">
        <f>'Information Input'!$H$35</f>
        <v>43555</v>
      </c>
      <c r="I3654" s="537" t="str">
        <f>'Information Input'!$J$22</f>
        <v>Quarterly</v>
      </c>
      <c r="J3654" s="538">
        <f>'Information Input'!$H$30</f>
        <v>43555</v>
      </c>
      <c r="K3654" s="537">
        <f>'Information Input'!$J$18</f>
        <v>2019</v>
      </c>
      <c r="L3654" s="539" t="s">
        <v>91</v>
      </c>
      <c r="M3654" s="540" t="s">
        <v>240</v>
      </c>
      <c r="N3654" s="541" t="s">
        <v>240</v>
      </c>
      <c r="O3654" s="542" t="s">
        <v>671</v>
      </c>
      <c r="P3654" s="537">
        <v>23</v>
      </c>
      <c r="Q3654" s="541" t="s">
        <v>165</v>
      </c>
      <c r="R3654" s="541" t="s">
        <v>236</v>
      </c>
      <c r="S3654" s="543">
        <f>'Report 1'!$AP$18</f>
        <v>0</v>
      </c>
      <c r="T3654" s="544">
        <f>'Report 1'!$AP$43</f>
        <v>0</v>
      </c>
      <c r="U3654" s="545">
        <f>'Report 1'!$AP$129</f>
        <v>0</v>
      </c>
    </row>
    <row r="3655" spans="2:21">
      <c r="B3655" s="535" t="s">
        <v>669</v>
      </c>
      <c r="C3655" s="536">
        <v>1</v>
      </c>
      <c r="D3655" s="537" t="str">
        <f>'Information Input'!$M$14</f>
        <v xml:space="preserve">      -      </v>
      </c>
      <c r="E3655" s="537" t="s">
        <v>139</v>
      </c>
      <c r="F3655" s="538">
        <f>'Information Input'!$H$33</f>
        <v>43466</v>
      </c>
      <c r="G3655" s="538">
        <f>'Information Input'!$H$34</f>
        <v>43555</v>
      </c>
      <c r="H3655" s="538">
        <f>'Information Input'!$H$35</f>
        <v>43555</v>
      </c>
      <c r="I3655" s="537" t="str">
        <f>'Information Input'!$J$22</f>
        <v>Quarterly</v>
      </c>
      <c r="J3655" s="538">
        <f>'Information Input'!$H$30</f>
        <v>43555</v>
      </c>
      <c r="K3655" s="537">
        <f>'Information Input'!$J$18</f>
        <v>2019</v>
      </c>
      <c r="L3655" s="539" t="s">
        <v>91</v>
      </c>
      <c r="M3655" s="540" t="s">
        <v>240</v>
      </c>
      <c r="N3655" s="541" t="s">
        <v>240</v>
      </c>
      <c r="O3655" s="542" t="s">
        <v>671</v>
      </c>
      <c r="P3655" s="537">
        <v>24</v>
      </c>
      <c r="Q3655" s="541" t="s">
        <v>166</v>
      </c>
      <c r="R3655" s="541" t="s">
        <v>233</v>
      </c>
      <c r="S3655" s="543">
        <f>'Report 1'!$AP$18</f>
        <v>0</v>
      </c>
      <c r="T3655" s="544">
        <f>'Report 1'!$AP$44</f>
        <v>0</v>
      </c>
      <c r="U3655" s="545">
        <f>'Report 1'!$AP$130</f>
        <v>0</v>
      </c>
    </row>
    <row r="3656" spans="2:21">
      <c r="B3656" s="535" t="s">
        <v>669</v>
      </c>
      <c r="C3656" s="536">
        <v>1</v>
      </c>
      <c r="D3656" s="537" t="str">
        <f>'Information Input'!$M$14</f>
        <v xml:space="preserve">      -      </v>
      </c>
      <c r="E3656" s="537" t="s">
        <v>139</v>
      </c>
      <c r="F3656" s="538">
        <f>'Information Input'!$H$33</f>
        <v>43466</v>
      </c>
      <c r="G3656" s="538">
        <f>'Information Input'!$H$34</f>
        <v>43555</v>
      </c>
      <c r="H3656" s="538">
        <f>'Information Input'!$H$35</f>
        <v>43555</v>
      </c>
      <c r="I3656" s="537" t="str">
        <f>'Information Input'!$J$22</f>
        <v>Quarterly</v>
      </c>
      <c r="J3656" s="538">
        <f>'Information Input'!$H$30</f>
        <v>43555</v>
      </c>
      <c r="K3656" s="537">
        <f>'Information Input'!$J$18</f>
        <v>2019</v>
      </c>
      <c r="L3656" s="539" t="s">
        <v>91</v>
      </c>
      <c r="M3656" s="540" t="s">
        <v>240</v>
      </c>
      <c r="N3656" s="541" t="s">
        <v>240</v>
      </c>
      <c r="O3656" s="542" t="s">
        <v>671</v>
      </c>
      <c r="P3656" s="537">
        <v>25</v>
      </c>
      <c r="Q3656" s="541" t="s">
        <v>167</v>
      </c>
      <c r="R3656" s="541" t="s">
        <v>233</v>
      </c>
      <c r="S3656" s="543">
        <f>'Report 1'!$AP$18</f>
        <v>0</v>
      </c>
      <c r="T3656" s="544">
        <f>'Report 1'!$AP$45</f>
        <v>0</v>
      </c>
      <c r="U3656" s="545">
        <f>'Report 1'!$AP$131</f>
        <v>0</v>
      </c>
    </row>
    <row r="3657" spans="2:21">
      <c r="B3657" s="535" t="s">
        <v>669</v>
      </c>
      <c r="C3657" s="536">
        <v>1</v>
      </c>
      <c r="D3657" s="537" t="str">
        <f>'Information Input'!$M$14</f>
        <v xml:space="preserve">      -      </v>
      </c>
      <c r="E3657" s="537" t="s">
        <v>139</v>
      </c>
      <c r="F3657" s="538">
        <f>'Information Input'!$H$33</f>
        <v>43466</v>
      </c>
      <c r="G3657" s="538">
        <f>'Information Input'!$H$34</f>
        <v>43555</v>
      </c>
      <c r="H3657" s="538">
        <f>'Information Input'!$H$35</f>
        <v>43555</v>
      </c>
      <c r="I3657" s="537" t="str">
        <f>'Information Input'!$J$22</f>
        <v>Quarterly</v>
      </c>
      <c r="J3657" s="538">
        <f>'Information Input'!$H$30</f>
        <v>43555</v>
      </c>
      <c r="K3657" s="537">
        <f>'Information Input'!$J$18</f>
        <v>2019</v>
      </c>
      <c r="L3657" s="539" t="s">
        <v>91</v>
      </c>
      <c r="M3657" s="540" t="s">
        <v>240</v>
      </c>
      <c r="N3657" s="541" t="s">
        <v>240</v>
      </c>
      <c r="O3657" s="542" t="s">
        <v>671</v>
      </c>
      <c r="P3657" s="537">
        <v>26</v>
      </c>
      <c r="Q3657" s="541" t="s">
        <v>168</v>
      </c>
      <c r="R3657" s="541" t="s">
        <v>237</v>
      </c>
      <c r="S3657" s="543">
        <f>'Report 1'!$AP$18</f>
        <v>0</v>
      </c>
      <c r="T3657" s="544">
        <f>'Report 1'!$AP$46</f>
        <v>0</v>
      </c>
      <c r="U3657" s="545">
        <f>'Report 1'!$AP$132</f>
        <v>0</v>
      </c>
    </row>
    <row r="3658" spans="2:21">
      <c r="B3658" s="535" t="s">
        <v>669</v>
      </c>
      <c r="C3658" s="536">
        <v>1</v>
      </c>
      <c r="D3658" s="537" t="str">
        <f>'Information Input'!$M$14</f>
        <v xml:space="preserve">      -      </v>
      </c>
      <c r="E3658" s="537" t="s">
        <v>139</v>
      </c>
      <c r="F3658" s="538">
        <f>'Information Input'!$H$33</f>
        <v>43466</v>
      </c>
      <c r="G3658" s="538">
        <f>'Information Input'!$H$34</f>
        <v>43555</v>
      </c>
      <c r="H3658" s="538">
        <f>'Information Input'!$H$35</f>
        <v>43555</v>
      </c>
      <c r="I3658" s="537" t="str">
        <f>'Information Input'!$J$22</f>
        <v>Quarterly</v>
      </c>
      <c r="J3658" s="538">
        <f>'Information Input'!$H$30</f>
        <v>43555</v>
      </c>
      <c r="K3658" s="537">
        <f>'Information Input'!$J$18</f>
        <v>2019</v>
      </c>
      <c r="L3658" s="539" t="s">
        <v>91</v>
      </c>
      <c r="M3658" s="540" t="s">
        <v>240</v>
      </c>
      <c r="N3658" s="541" t="s">
        <v>240</v>
      </c>
      <c r="O3658" s="542" t="s">
        <v>671</v>
      </c>
      <c r="P3658" s="537">
        <v>27</v>
      </c>
      <c r="Q3658" s="541" t="s">
        <v>169</v>
      </c>
      <c r="R3658" s="541" t="s">
        <v>235</v>
      </c>
      <c r="S3658" s="543">
        <f>'Report 1'!$AP$18</f>
        <v>0</v>
      </c>
      <c r="T3658" s="544">
        <f>'Report 1'!$AP$47</f>
        <v>0</v>
      </c>
      <c r="U3658" s="545">
        <f>'Report 1'!$AP$133</f>
        <v>0</v>
      </c>
    </row>
    <row r="3659" spans="2:21">
      <c r="B3659" s="535" t="s">
        <v>669</v>
      </c>
      <c r="C3659" s="536">
        <v>1</v>
      </c>
      <c r="D3659" s="537" t="str">
        <f>'Information Input'!$M$14</f>
        <v xml:space="preserve">      -      </v>
      </c>
      <c r="E3659" s="537" t="s">
        <v>139</v>
      </c>
      <c r="F3659" s="538">
        <f>'Information Input'!$H$33</f>
        <v>43466</v>
      </c>
      <c r="G3659" s="538">
        <f>'Information Input'!$H$34</f>
        <v>43555</v>
      </c>
      <c r="H3659" s="538">
        <f>'Information Input'!$H$35</f>
        <v>43555</v>
      </c>
      <c r="I3659" s="537" t="str">
        <f>'Information Input'!$J$22</f>
        <v>Quarterly</v>
      </c>
      <c r="J3659" s="538">
        <f>'Information Input'!$H$30</f>
        <v>43555</v>
      </c>
      <c r="K3659" s="537">
        <f>'Information Input'!$J$18</f>
        <v>2019</v>
      </c>
      <c r="L3659" s="539" t="s">
        <v>91</v>
      </c>
      <c r="M3659" s="540" t="s">
        <v>240</v>
      </c>
      <c r="N3659" s="541" t="s">
        <v>240</v>
      </c>
      <c r="O3659" s="542" t="s">
        <v>671</v>
      </c>
      <c r="P3659" s="537">
        <v>28</v>
      </c>
      <c r="Q3659" s="541" t="s">
        <v>170</v>
      </c>
      <c r="R3659" s="541" t="s">
        <v>235</v>
      </c>
      <c r="S3659" s="543">
        <f>'Report 1'!$AP$18</f>
        <v>0</v>
      </c>
      <c r="T3659" s="544">
        <f>'Report 1'!$AP$48</f>
        <v>0</v>
      </c>
      <c r="U3659" s="545">
        <f>'Report 1'!$AP$134</f>
        <v>0</v>
      </c>
    </row>
    <row r="3660" spans="2:21">
      <c r="B3660" s="535" t="s">
        <v>669</v>
      </c>
      <c r="C3660" s="536">
        <v>1</v>
      </c>
      <c r="D3660" s="537" t="str">
        <f>'Information Input'!$M$14</f>
        <v xml:space="preserve">      -      </v>
      </c>
      <c r="E3660" s="537" t="s">
        <v>139</v>
      </c>
      <c r="F3660" s="538">
        <f>'Information Input'!$H$33</f>
        <v>43466</v>
      </c>
      <c r="G3660" s="538">
        <f>'Information Input'!$H$34</f>
        <v>43555</v>
      </c>
      <c r="H3660" s="538">
        <f>'Information Input'!$H$35</f>
        <v>43555</v>
      </c>
      <c r="I3660" s="537" t="str">
        <f>'Information Input'!$J$22</f>
        <v>Quarterly</v>
      </c>
      <c r="J3660" s="538">
        <f>'Information Input'!$H$30</f>
        <v>43555</v>
      </c>
      <c r="K3660" s="537">
        <f>'Information Input'!$J$18</f>
        <v>2019</v>
      </c>
      <c r="L3660" s="539" t="s">
        <v>91</v>
      </c>
      <c r="M3660" s="540" t="s">
        <v>240</v>
      </c>
      <c r="N3660" s="541" t="s">
        <v>240</v>
      </c>
      <c r="O3660" s="542" t="s">
        <v>671</v>
      </c>
      <c r="P3660" s="537">
        <v>29</v>
      </c>
      <c r="Q3660" s="541" t="s">
        <v>171</v>
      </c>
      <c r="R3660" s="541" t="s">
        <v>238</v>
      </c>
      <c r="S3660" s="543">
        <f>'Report 1'!$AP$18</f>
        <v>0</v>
      </c>
      <c r="T3660" s="544">
        <f>'Report 1'!$AP$49</f>
        <v>0</v>
      </c>
      <c r="U3660" s="545">
        <f>'Report 1'!$AP$135</f>
        <v>0</v>
      </c>
    </row>
    <row r="3661" spans="2:21">
      <c r="B3661" s="535" t="s">
        <v>669</v>
      </c>
      <c r="C3661" s="536">
        <v>1</v>
      </c>
      <c r="D3661" s="537" t="str">
        <f>'Information Input'!$M$14</f>
        <v xml:space="preserve">      -      </v>
      </c>
      <c r="E3661" s="537" t="s">
        <v>139</v>
      </c>
      <c r="F3661" s="538">
        <f>'Information Input'!$H$33</f>
        <v>43466</v>
      </c>
      <c r="G3661" s="538">
        <f>'Information Input'!$H$34</f>
        <v>43555</v>
      </c>
      <c r="H3661" s="538">
        <f>'Information Input'!$H$35</f>
        <v>43555</v>
      </c>
      <c r="I3661" s="537" t="str">
        <f>'Information Input'!$J$22</f>
        <v>Quarterly</v>
      </c>
      <c r="J3661" s="538">
        <f>'Information Input'!$H$30</f>
        <v>43555</v>
      </c>
      <c r="K3661" s="537">
        <f>'Information Input'!$J$18</f>
        <v>2019</v>
      </c>
      <c r="L3661" s="539" t="s">
        <v>91</v>
      </c>
      <c r="M3661" s="540" t="s">
        <v>240</v>
      </c>
      <c r="N3661" s="541" t="s">
        <v>240</v>
      </c>
      <c r="O3661" s="542" t="s">
        <v>671</v>
      </c>
      <c r="P3661" s="537">
        <v>30</v>
      </c>
      <c r="Q3661" s="541" t="s">
        <v>172</v>
      </c>
      <c r="R3661" s="541" t="s">
        <v>238</v>
      </c>
      <c r="S3661" s="543">
        <f>'Report 1'!$AP$18</f>
        <v>0</v>
      </c>
      <c r="T3661" s="544">
        <f>'Report 1'!$AP$50</f>
        <v>0</v>
      </c>
      <c r="U3661" s="545">
        <f>'Report 1'!$AP$136</f>
        <v>0</v>
      </c>
    </row>
    <row r="3662" spans="2:21">
      <c r="B3662" s="535" t="s">
        <v>669</v>
      </c>
      <c r="C3662" s="536">
        <v>1</v>
      </c>
      <c r="D3662" s="537" t="str">
        <f>'Information Input'!$M$14</f>
        <v xml:space="preserve">      -      </v>
      </c>
      <c r="E3662" s="537" t="s">
        <v>139</v>
      </c>
      <c r="F3662" s="538">
        <f>'Information Input'!$H$33</f>
        <v>43466</v>
      </c>
      <c r="G3662" s="538">
        <f>'Information Input'!$H$34</f>
        <v>43555</v>
      </c>
      <c r="H3662" s="538">
        <f>'Information Input'!$H$35</f>
        <v>43555</v>
      </c>
      <c r="I3662" s="537" t="str">
        <f>'Information Input'!$J$22</f>
        <v>Quarterly</v>
      </c>
      <c r="J3662" s="538">
        <f>'Information Input'!$H$30</f>
        <v>43555</v>
      </c>
      <c r="K3662" s="537">
        <f>'Information Input'!$J$18</f>
        <v>2019</v>
      </c>
      <c r="L3662" s="539" t="s">
        <v>91</v>
      </c>
      <c r="M3662" s="540" t="s">
        <v>240</v>
      </c>
      <c r="N3662" s="541" t="s">
        <v>240</v>
      </c>
      <c r="O3662" s="542" t="s">
        <v>671</v>
      </c>
      <c r="P3662" s="537">
        <v>31</v>
      </c>
      <c r="Q3662" s="541" t="s">
        <v>173</v>
      </c>
      <c r="R3662" s="541" t="s">
        <v>233</v>
      </c>
      <c r="S3662" s="543">
        <f>'Report 1'!$AP$18</f>
        <v>0</v>
      </c>
      <c r="T3662" s="544">
        <f>'Report 1'!$AP$51</f>
        <v>0</v>
      </c>
      <c r="U3662" s="545">
        <f>'Report 1'!$AP$137</f>
        <v>0</v>
      </c>
    </row>
    <row r="3663" spans="2:21">
      <c r="B3663" s="535" t="s">
        <v>669</v>
      </c>
      <c r="C3663" s="536">
        <v>1</v>
      </c>
      <c r="D3663" s="537" t="str">
        <f>'Information Input'!$M$14</f>
        <v xml:space="preserve">      -      </v>
      </c>
      <c r="E3663" s="537" t="s">
        <v>139</v>
      </c>
      <c r="F3663" s="538">
        <f>'Information Input'!$H$33</f>
        <v>43466</v>
      </c>
      <c r="G3663" s="538">
        <f>'Information Input'!$H$34</f>
        <v>43555</v>
      </c>
      <c r="H3663" s="538">
        <f>'Information Input'!$H$35</f>
        <v>43555</v>
      </c>
      <c r="I3663" s="537" t="str">
        <f>'Information Input'!$J$22</f>
        <v>Quarterly</v>
      </c>
      <c r="J3663" s="538">
        <f>'Information Input'!$H$30</f>
        <v>43555</v>
      </c>
      <c r="K3663" s="537">
        <f>'Information Input'!$J$18</f>
        <v>2019</v>
      </c>
      <c r="L3663" s="539" t="s">
        <v>91</v>
      </c>
      <c r="M3663" s="540" t="s">
        <v>240</v>
      </c>
      <c r="N3663" s="541" t="s">
        <v>240</v>
      </c>
      <c r="O3663" s="542" t="s">
        <v>671</v>
      </c>
      <c r="P3663" s="537">
        <v>32</v>
      </c>
      <c r="Q3663" s="541" t="s">
        <v>174</v>
      </c>
      <c r="R3663" s="541" t="s">
        <v>238</v>
      </c>
      <c r="S3663" s="543">
        <f>'Report 1'!$AP$18</f>
        <v>0</v>
      </c>
      <c r="T3663" s="544">
        <f>'Report 1'!$AP$52</f>
        <v>0</v>
      </c>
      <c r="U3663" s="545">
        <f>'Report 1'!$AP$138</f>
        <v>0</v>
      </c>
    </row>
    <row r="3664" spans="2:21">
      <c r="B3664" s="535" t="s">
        <v>669</v>
      </c>
      <c r="C3664" s="536">
        <v>1</v>
      </c>
      <c r="D3664" s="537" t="str">
        <f>'Information Input'!$M$14</f>
        <v xml:space="preserve">      -      </v>
      </c>
      <c r="E3664" s="537" t="s">
        <v>139</v>
      </c>
      <c r="F3664" s="538">
        <f>'Information Input'!$H$33</f>
        <v>43466</v>
      </c>
      <c r="G3664" s="538">
        <f>'Information Input'!$H$34</f>
        <v>43555</v>
      </c>
      <c r="H3664" s="538">
        <f>'Information Input'!$H$35</f>
        <v>43555</v>
      </c>
      <c r="I3664" s="537" t="str">
        <f>'Information Input'!$J$22</f>
        <v>Quarterly</v>
      </c>
      <c r="J3664" s="538">
        <f>'Information Input'!$H$30</f>
        <v>43555</v>
      </c>
      <c r="K3664" s="537">
        <f>'Information Input'!$J$18</f>
        <v>2019</v>
      </c>
      <c r="L3664" s="539" t="s">
        <v>91</v>
      </c>
      <c r="M3664" s="540" t="s">
        <v>240</v>
      </c>
      <c r="N3664" s="541" t="s">
        <v>240</v>
      </c>
      <c r="O3664" s="542" t="s">
        <v>671</v>
      </c>
      <c r="P3664" s="537">
        <v>33</v>
      </c>
      <c r="Q3664" s="541" t="s">
        <v>175</v>
      </c>
      <c r="R3664" s="541" t="s">
        <v>233</v>
      </c>
      <c r="S3664" s="543">
        <f>'Report 1'!$AP$18</f>
        <v>0</v>
      </c>
      <c r="T3664" s="544">
        <f>'Report 1'!$AP$53</f>
        <v>0</v>
      </c>
      <c r="U3664" s="545">
        <f>'Report 1'!$AP$139</f>
        <v>0</v>
      </c>
    </row>
    <row r="3665" spans="2:21">
      <c r="B3665" s="535" t="s">
        <v>669</v>
      </c>
      <c r="C3665" s="536">
        <v>1</v>
      </c>
      <c r="D3665" s="537" t="str">
        <f>'Information Input'!$M$14</f>
        <v xml:space="preserve">      -      </v>
      </c>
      <c r="E3665" s="537" t="s">
        <v>139</v>
      </c>
      <c r="F3665" s="538">
        <f>'Information Input'!$H$33</f>
        <v>43466</v>
      </c>
      <c r="G3665" s="538">
        <f>'Information Input'!$H$34</f>
        <v>43555</v>
      </c>
      <c r="H3665" s="538">
        <f>'Information Input'!$H$35</f>
        <v>43555</v>
      </c>
      <c r="I3665" s="537" t="str">
        <f>'Information Input'!$J$22</f>
        <v>Quarterly</v>
      </c>
      <c r="J3665" s="538">
        <f>'Information Input'!$H$30</f>
        <v>43555</v>
      </c>
      <c r="K3665" s="537">
        <f>'Information Input'!$J$18</f>
        <v>2019</v>
      </c>
      <c r="L3665" s="539" t="s">
        <v>91</v>
      </c>
      <c r="M3665" s="540" t="s">
        <v>240</v>
      </c>
      <c r="N3665" s="541" t="s">
        <v>240</v>
      </c>
      <c r="O3665" s="542" t="s">
        <v>671</v>
      </c>
      <c r="P3665" s="537">
        <v>34</v>
      </c>
      <c r="Q3665" s="541" t="s">
        <v>176</v>
      </c>
      <c r="R3665" s="541" t="s">
        <v>238</v>
      </c>
      <c r="S3665" s="543">
        <f>'Report 1'!$AP$18</f>
        <v>0</v>
      </c>
      <c r="T3665" s="544">
        <f>'Report 1'!$AP$54</f>
        <v>0</v>
      </c>
      <c r="U3665" s="545">
        <f>'Report 1'!$AP$140</f>
        <v>0</v>
      </c>
    </row>
    <row r="3666" spans="2:21">
      <c r="B3666" s="535" t="s">
        <v>669</v>
      </c>
      <c r="C3666" s="536">
        <v>1</v>
      </c>
      <c r="D3666" s="537" t="str">
        <f>'Information Input'!$M$14</f>
        <v xml:space="preserve">      -      </v>
      </c>
      <c r="E3666" s="537" t="s">
        <v>139</v>
      </c>
      <c r="F3666" s="538">
        <f>'Information Input'!$H$33</f>
        <v>43466</v>
      </c>
      <c r="G3666" s="538">
        <f>'Information Input'!$H$34</f>
        <v>43555</v>
      </c>
      <c r="H3666" s="538">
        <f>'Information Input'!$H$35</f>
        <v>43555</v>
      </c>
      <c r="I3666" s="537" t="str">
        <f>'Information Input'!$J$22</f>
        <v>Quarterly</v>
      </c>
      <c r="J3666" s="538">
        <f>'Information Input'!$H$30</f>
        <v>43555</v>
      </c>
      <c r="K3666" s="537">
        <f>'Information Input'!$J$18</f>
        <v>2019</v>
      </c>
      <c r="L3666" s="539" t="s">
        <v>91</v>
      </c>
      <c r="M3666" s="540" t="s">
        <v>240</v>
      </c>
      <c r="N3666" s="541" t="s">
        <v>240</v>
      </c>
      <c r="O3666" s="542" t="s">
        <v>671</v>
      </c>
      <c r="P3666" s="537">
        <v>35</v>
      </c>
      <c r="Q3666" s="541" t="s">
        <v>177</v>
      </c>
      <c r="R3666" s="541" t="s">
        <v>235</v>
      </c>
      <c r="S3666" s="543">
        <f>'Report 1'!$AP$18</f>
        <v>0</v>
      </c>
      <c r="T3666" s="544">
        <f>'Report 1'!$AP$55</f>
        <v>0</v>
      </c>
      <c r="U3666" s="545">
        <f>'Report 1'!$AP$141</f>
        <v>0</v>
      </c>
    </row>
    <row r="3667" spans="2:21">
      <c r="B3667" s="535" t="s">
        <v>669</v>
      </c>
      <c r="C3667" s="536">
        <v>1</v>
      </c>
      <c r="D3667" s="537" t="str">
        <f>'Information Input'!$M$14</f>
        <v xml:space="preserve">      -      </v>
      </c>
      <c r="E3667" s="537" t="s">
        <v>139</v>
      </c>
      <c r="F3667" s="538">
        <f>'Information Input'!$H$33</f>
        <v>43466</v>
      </c>
      <c r="G3667" s="538">
        <f>'Information Input'!$H$34</f>
        <v>43555</v>
      </c>
      <c r="H3667" s="538">
        <f>'Information Input'!$H$35</f>
        <v>43555</v>
      </c>
      <c r="I3667" s="537" t="str">
        <f>'Information Input'!$J$22</f>
        <v>Quarterly</v>
      </c>
      <c r="J3667" s="538">
        <f>'Information Input'!$H$30</f>
        <v>43555</v>
      </c>
      <c r="K3667" s="537">
        <f>'Information Input'!$J$18</f>
        <v>2019</v>
      </c>
      <c r="L3667" s="539" t="s">
        <v>91</v>
      </c>
      <c r="M3667" s="540" t="s">
        <v>240</v>
      </c>
      <c r="N3667" s="541" t="s">
        <v>240</v>
      </c>
      <c r="O3667" s="542" t="s">
        <v>671</v>
      </c>
      <c r="P3667" s="537">
        <v>36</v>
      </c>
      <c r="Q3667" s="541" t="s">
        <v>178</v>
      </c>
      <c r="R3667" s="541" t="s">
        <v>235</v>
      </c>
      <c r="S3667" s="543">
        <f>'Report 1'!$AP$18</f>
        <v>0</v>
      </c>
      <c r="T3667" s="544">
        <f>'Report 1'!$AP$56</f>
        <v>0</v>
      </c>
      <c r="U3667" s="545">
        <f>'Report 1'!$AP$142</f>
        <v>0</v>
      </c>
    </row>
    <row r="3668" spans="2:21">
      <c r="B3668" s="535" t="s">
        <v>669</v>
      </c>
      <c r="C3668" s="536">
        <v>1</v>
      </c>
      <c r="D3668" s="537" t="str">
        <f>'Information Input'!$M$14</f>
        <v xml:space="preserve">      -      </v>
      </c>
      <c r="E3668" s="537" t="s">
        <v>139</v>
      </c>
      <c r="F3668" s="538">
        <f>'Information Input'!$H$33</f>
        <v>43466</v>
      </c>
      <c r="G3668" s="538">
        <f>'Information Input'!$H$34</f>
        <v>43555</v>
      </c>
      <c r="H3668" s="538">
        <f>'Information Input'!$H$35</f>
        <v>43555</v>
      </c>
      <c r="I3668" s="537" t="str">
        <f>'Information Input'!$J$22</f>
        <v>Quarterly</v>
      </c>
      <c r="J3668" s="538">
        <f>'Information Input'!$H$30</f>
        <v>43555</v>
      </c>
      <c r="K3668" s="537">
        <f>'Information Input'!$J$18</f>
        <v>2019</v>
      </c>
      <c r="L3668" s="539" t="s">
        <v>91</v>
      </c>
      <c r="M3668" s="540" t="s">
        <v>240</v>
      </c>
      <c r="N3668" s="541" t="s">
        <v>240</v>
      </c>
      <c r="O3668" s="542" t="s">
        <v>671</v>
      </c>
      <c r="P3668" s="537">
        <v>37</v>
      </c>
      <c r="Q3668" s="541" t="s">
        <v>179</v>
      </c>
      <c r="R3668" s="541" t="s">
        <v>231</v>
      </c>
      <c r="S3668" s="543">
        <f>'Report 1'!$AP$18</f>
        <v>0</v>
      </c>
      <c r="T3668" s="544">
        <f>'Report 1'!$AP$57</f>
        <v>0</v>
      </c>
      <c r="U3668" s="545">
        <f>'Report 1'!$AP$143</f>
        <v>0</v>
      </c>
    </row>
    <row r="3669" spans="2:21">
      <c r="B3669" s="535" t="s">
        <v>669</v>
      </c>
      <c r="C3669" s="536">
        <v>1</v>
      </c>
      <c r="D3669" s="537" t="str">
        <f>'Information Input'!$M$14</f>
        <v xml:space="preserve">      -      </v>
      </c>
      <c r="E3669" s="537" t="s">
        <v>139</v>
      </c>
      <c r="F3669" s="538">
        <f>'Information Input'!$H$33</f>
        <v>43466</v>
      </c>
      <c r="G3669" s="538">
        <f>'Information Input'!$H$34</f>
        <v>43555</v>
      </c>
      <c r="H3669" s="538">
        <f>'Information Input'!$H$35</f>
        <v>43555</v>
      </c>
      <c r="I3669" s="537" t="str">
        <f>'Information Input'!$J$22</f>
        <v>Quarterly</v>
      </c>
      <c r="J3669" s="538">
        <f>'Information Input'!$H$30</f>
        <v>43555</v>
      </c>
      <c r="K3669" s="537">
        <f>'Information Input'!$J$18</f>
        <v>2019</v>
      </c>
      <c r="L3669" s="539" t="s">
        <v>91</v>
      </c>
      <c r="M3669" s="540" t="s">
        <v>240</v>
      </c>
      <c r="N3669" s="541" t="s">
        <v>240</v>
      </c>
      <c r="O3669" s="542" t="s">
        <v>671</v>
      </c>
      <c r="P3669" s="537">
        <v>38</v>
      </c>
      <c r="Q3669" s="541" t="s">
        <v>180</v>
      </c>
      <c r="R3669" s="541" t="s">
        <v>233</v>
      </c>
      <c r="S3669" s="543">
        <f>'Report 1'!$AP$18</f>
        <v>0</v>
      </c>
      <c r="T3669" s="544">
        <f>'Report 1'!$AP$58</f>
        <v>0</v>
      </c>
      <c r="U3669" s="545">
        <f>'Report 1'!$AP$144</f>
        <v>0</v>
      </c>
    </row>
    <row r="3670" spans="2:21">
      <c r="B3670" s="535" t="s">
        <v>669</v>
      </c>
      <c r="C3670" s="536">
        <v>1</v>
      </c>
      <c r="D3670" s="537" t="str">
        <f>'Information Input'!$M$14</f>
        <v xml:space="preserve">      -      </v>
      </c>
      <c r="E3670" s="537" t="s">
        <v>139</v>
      </c>
      <c r="F3670" s="538">
        <f>'Information Input'!$H$33</f>
        <v>43466</v>
      </c>
      <c r="G3670" s="538">
        <f>'Information Input'!$H$34</f>
        <v>43555</v>
      </c>
      <c r="H3670" s="538">
        <f>'Information Input'!$H$35</f>
        <v>43555</v>
      </c>
      <c r="I3670" s="537" t="str">
        <f>'Information Input'!$J$22</f>
        <v>Quarterly</v>
      </c>
      <c r="J3670" s="538">
        <f>'Information Input'!$H$30</f>
        <v>43555</v>
      </c>
      <c r="K3670" s="537">
        <f>'Information Input'!$J$18</f>
        <v>2019</v>
      </c>
      <c r="L3670" s="539" t="s">
        <v>91</v>
      </c>
      <c r="M3670" s="540" t="s">
        <v>240</v>
      </c>
      <c r="N3670" s="541" t="s">
        <v>240</v>
      </c>
      <c r="O3670" s="542" t="s">
        <v>671</v>
      </c>
      <c r="P3670" s="537">
        <v>39</v>
      </c>
      <c r="Q3670" s="541" t="s">
        <v>181</v>
      </c>
      <c r="R3670" s="541" t="s">
        <v>233</v>
      </c>
      <c r="S3670" s="543">
        <f>'Report 1'!$AP$18</f>
        <v>0</v>
      </c>
      <c r="T3670" s="544">
        <f>'Report 1'!$AP$59</f>
        <v>0</v>
      </c>
      <c r="U3670" s="545">
        <f>'Report 1'!$AP$145</f>
        <v>0</v>
      </c>
    </row>
    <row r="3671" spans="2:21">
      <c r="B3671" s="535" t="s">
        <v>669</v>
      </c>
      <c r="C3671" s="536">
        <v>1</v>
      </c>
      <c r="D3671" s="537" t="str">
        <f>'Information Input'!$M$14</f>
        <v xml:space="preserve">      -      </v>
      </c>
      <c r="E3671" s="537" t="s">
        <v>139</v>
      </c>
      <c r="F3671" s="538">
        <f>'Information Input'!$H$33</f>
        <v>43466</v>
      </c>
      <c r="G3671" s="538">
        <f>'Information Input'!$H$34</f>
        <v>43555</v>
      </c>
      <c r="H3671" s="538">
        <f>'Information Input'!$H$35</f>
        <v>43555</v>
      </c>
      <c r="I3671" s="537" t="str">
        <f>'Information Input'!$J$22</f>
        <v>Quarterly</v>
      </c>
      <c r="J3671" s="538">
        <f>'Information Input'!$H$30</f>
        <v>43555</v>
      </c>
      <c r="K3671" s="537">
        <f>'Information Input'!$J$18</f>
        <v>2019</v>
      </c>
      <c r="L3671" s="539" t="s">
        <v>91</v>
      </c>
      <c r="M3671" s="540" t="s">
        <v>240</v>
      </c>
      <c r="N3671" s="541" t="s">
        <v>240</v>
      </c>
      <c r="O3671" s="542" t="s">
        <v>671</v>
      </c>
      <c r="P3671" s="537">
        <v>40</v>
      </c>
      <c r="Q3671" s="541" t="s">
        <v>182</v>
      </c>
      <c r="R3671" s="541" t="s">
        <v>238</v>
      </c>
      <c r="S3671" s="543">
        <f>'Report 1'!$AP$18</f>
        <v>0</v>
      </c>
      <c r="T3671" s="544">
        <f>'Report 1'!$AP$60</f>
        <v>0</v>
      </c>
      <c r="U3671" s="545">
        <f>'Report 1'!$AP$146</f>
        <v>0</v>
      </c>
    </row>
    <row r="3672" spans="2:21">
      <c r="B3672" s="535" t="s">
        <v>669</v>
      </c>
      <c r="C3672" s="536">
        <v>1</v>
      </c>
      <c r="D3672" s="537" t="str">
        <f>'Information Input'!$M$14</f>
        <v xml:space="preserve">      -      </v>
      </c>
      <c r="E3672" s="537" t="s">
        <v>139</v>
      </c>
      <c r="F3672" s="538">
        <f>'Information Input'!$H$33</f>
        <v>43466</v>
      </c>
      <c r="G3672" s="538">
        <f>'Information Input'!$H$34</f>
        <v>43555</v>
      </c>
      <c r="H3672" s="538">
        <f>'Information Input'!$H$35</f>
        <v>43555</v>
      </c>
      <c r="I3672" s="537" t="str">
        <f>'Information Input'!$J$22</f>
        <v>Quarterly</v>
      </c>
      <c r="J3672" s="538">
        <f>'Information Input'!$H$30</f>
        <v>43555</v>
      </c>
      <c r="K3672" s="537">
        <f>'Information Input'!$J$18</f>
        <v>2019</v>
      </c>
      <c r="L3672" s="539" t="s">
        <v>91</v>
      </c>
      <c r="M3672" s="540" t="s">
        <v>240</v>
      </c>
      <c r="N3672" s="541" t="s">
        <v>240</v>
      </c>
      <c r="O3672" s="542" t="s">
        <v>671</v>
      </c>
      <c r="P3672" s="537">
        <v>41</v>
      </c>
      <c r="Q3672" s="541" t="s">
        <v>183</v>
      </c>
      <c r="R3672" s="541" t="s">
        <v>238</v>
      </c>
      <c r="S3672" s="543">
        <f>'Report 1'!$AP$18</f>
        <v>0</v>
      </c>
      <c r="T3672" s="544">
        <f>'Report 1'!$AP$61</f>
        <v>0</v>
      </c>
      <c r="U3672" s="545">
        <f>'Report 1'!$AP$147</f>
        <v>0</v>
      </c>
    </row>
    <row r="3673" spans="2:21">
      <c r="B3673" s="535" t="s">
        <v>669</v>
      </c>
      <c r="C3673" s="536">
        <v>1</v>
      </c>
      <c r="D3673" s="537" t="str">
        <f>'Information Input'!$M$14</f>
        <v xml:space="preserve">      -      </v>
      </c>
      <c r="E3673" s="537" t="s">
        <v>139</v>
      </c>
      <c r="F3673" s="538">
        <f>'Information Input'!$H$33</f>
        <v>43466</v>
      </c>
      <c r="G3673" s="538">
        <f>'Information Input'!$H$34</f>
        <v>43555</v>
      </c>
      <c r="H3673" s="538">
        <f>'Information Input'!$H$35</f>
        <v>43555</v>
      </c>
      <c r="I3673" s="537" t="str">
        <f>'Information Input'!$J$22</f>
        <v>Quarterly</v>
      </c>
      <c r="J3673" s="538">
        <f>'Information Input'!$H$30</f>
        <v>43555</v>
      </c>
      <c r="K3673" s="537">
        <f>'Information Input'!$J$18</f>
        <v>2019</v>
      </c>
      <c r="L3673" s="539" t="s">
        <v>91</v>
      </c>
      <c r="M3673" s="540" t="s">
        <v>240</v>
      </c>
      <c r="N3673" s="541" t="s">
        <v>240</v>
      </c>
      <c r="O3673" s="542" t="s">
        <v>671</v>
      </c>
      <c r="P3673" s="537">
        <v>42</v>
      </c>
      <c r="Q3673" s="541" t="s">
        <v>184</v>
      </c>
      <c r="R3673" s="541" t="s">
        <v>233</v>
      </c>
      <c r="S3673" s="543">
        <f>'Report 1'!$AP$18</f>
        <v>0</v>
      </c>
      <c r="T3673" s="544">
        <f>'Report 1'!$AP$62</f>
        <v>0</v>
      </c>
      <c r="U3673" s="545">
        <f>'Report 1'!$AP$148</f>
        <v>0</v>
      </c>
    </row>
    <row r="3674" spans="2:21">
      <c r="B3674" s="535" t="s">
        <v>669</v>
      </c>
      <c r="C3674" s="536">
        <v>1</v>
      </c>
      <c r="D3674" s="537" t="str">
        <f>'Information Input'!$M$14</f>
        <v xml:space="preserve">      -      </v>
      </c>
      <c r="E3674" s="537" t="s">
        <v>139</v>
      </c>
      <c r="F3674" s="538">
        <f>'Information Input'!$H$33</f>
        <v>43466</v>
      </c>
      <c r="G3674" s="538">
        <f>'Information Input'!$H$34</f>
        <v>43555</v>
      </c>
      <c r="H3674" s="538">
        <f>'Information Input'!$H$35</f>
        <v>43555</v>
      </c>
      <c r="I3674" s="537" t="str">
        <f>'Information Input'!$J$22</f>
        <v>Quarterly</v>
      </c>
      <c r="J3674" s="538">
        <f>'Information Input'!$H$30</f>
        <v>43555</v>
      </c>
      <c r="K3674" s="537">
        <f>'Information Input'!$J$18</f>
        <v>2019</v>
      </c>
      <c r="L3674" s="539" t="s">
        <v>91</v>
      </c>
      <c r="M3674" s="540" t="s">
        <v>240</v>
      </c>
      <c r="N3674" s="541" t="s">
        <v>240</v>
      </c>
      <c r="O3674" s="542" t="s">
        <v>671</v>
      </c>
      <c r="P3674" s="537">
        <v>43</v>
      </c>
      <c r="Q3674" s="541" t="s">
        <v>185</v>
      </c>
      <c r="R3674" s="541" t="s">
        <v>233</v>
      </c>
      <c r="S3674" s="543">
        <f>'Report 1'!$AP$18</f>
        <v>0</v>
      </c>
      <c r="T3674" s="544">
        <f>'Report 1'!$AP$63</f>
        <v>0</v>
      </c>
      <c r="U3674" s="545">
        <f>'Report 1'!$AP$149</f>
        <v>0</v>
      </c>
    </row>
    <row r="3675" spans="2:21">
      <c r="B3675" s="535" t="s">
        <v>669</v>
      </c>
      <c r="C3675" s="536">
        <v>1</v>
      </c>
      <c r="D3675" s="537" t="str">
        <f>'Information Input'!$M$14</f>
        <v xml:space="preserve">      -      </v>
      </c>
      <c r="E3675" s="537" t="s">
        <v>139</v>
      </c>
      <c r="F3675" s="538">
        <f>'Information Input'!$H$33</f>
        <v>43466</v>
      </c>
      <c r="G3675" s="538">
        <f>'Information Input'!$H$34</f>
        <v>43555</v>
      </c>
      <c r="H3675" s="538">
        <f>'Information Input'!$H$35</f>
        <v>43555</v>
      </c>
      <c r="I3675" s="537" t="str">
        <f>'Information Input'!$J$22</f>
        <v>Quarterly</v>
      </c>
      <c r="J3675" s="538">
        <f>'Information Input'!$H$30</f>
        <v>43555</v>
      </c>
      <c r="K3675" s="537">
        <f>'Information Input'!$J$18</f>
        <v>2019</v>
      </c>
      <c r="L3675" s="539" t="s">
        <v>91</v>
      </c>
      <c r="M3675" s="540" t="s">
        <v>240</v>
      </c>
      <c r="N3675" s="541" t="s">
        <v>240</v>
      </c>
      <c r="O3675" s="542" t="s">
        <v>674</v>
      </c>
      <c r="P3675" s="537">
        <v>44</v>
      </c>
      <c r="Q3675" s="541" t="s">
        <v>186</v>
      </c>
      <c r="R3675" s="541" t="s">
        <v>239</v>
      </c>
      <c r="S3675" s="543">
        <f>'Report 1'!$AP$18</f>
        <v>0</v>
      </c>
      <c r="T3675" s="544">
        <f>'Report 1'!$AP$64</f>
        <v>0</v>
      </c>
      <c r="U3675" s="545">
        <f>'Report 1'!$AP$150</f>
        <v>0</v>
      </c>
    </row>
    <row r="3676" spans="2:21">
      <c r="B3676" s="535" t="s">
        <v>669</v>
      </c>
      <c r="C3676" s="536">
        <v>1</v>
      </c>
      <c r="D3676" s="537" t="str">
        <f>'Information Input'!$M$14</f>
        <v xml:space="preserve">      -      </v>
      </c>
      <c r="E3676" s="537" t="s">
        <v>139</v>
      </c>
      <c r="F3676" s="538">
        <f>'Information Input'!$H$33</f>
        <v>43466</v>
      </c>
      <c r="G3676" s="538">
        <f>'Information Input'!$H$34</f>
        <v>43555</v>
      </c>
      <c r="H3676" s="538">
        <f>'Information Input'!$H$35</f>
        <v>43555</v>
      </c>
      <c r="I3676" s="537" t="str">
        <f>'Information Input'!$J$22</f>
        <v>Quarterly</v>
      </c>
      <c r="J3676" s="538">
        <f>'Information Input'!$H$30</f>
        <v>43555</v>
      </c>
      <c r="K3676" s="537">
        <f>'Information Input'!$J$18</f>
        <v>2019</v>
      </c>
      <c r="L3676" s="539" t="s">
        <v>91</v>
      </c>
      <c r="M3676" s="540" t="s">
        <v>240</v>
      </c>
      <c r="N3676" s="541" t="s">
        <v>240</v>
      </c>
      <c r="O3676" s="542" t="s">
        <v>675</v>
      </c>
      <c r="P3676" s="537">
        <v>45</v>
      </c>
      <c r="Q3676" s="541" t="s">
        <v>187</v>
      </c>
      <c r="R3676" s="541" t="s">
        <v>239</v>
      </c>
      <c r="S3676" s="543">
        <f>'Report 1'!$AP$18</f>
        <v>0</v>
      </c>
      <c r="T3676" s="544">
        <f>'Report 1'!$AP$65</f>
        <v>0</v>
      </c>
      <c r="U3676" s="545">
        <f>'Report 1'!$AP$151</f>
        <v>0</v>
      </c>
    </row>
    <row r="3677" spans="2:21">
      <c r="B3677" s="535" t="s">
        <v>669</v>
      </c>
      <c r="C3677" s="536">
        <v>1</v>
      </c>
      <c r="D3677" s="537" t="str">
        <f>'Information Input'!$M$14</f>
        <v xml:space="preserve">      -      </v>
      </c>
      <c r="E3677" s="537" t="s">
        <v>139</v>
      </c>
      <c r="F3677" s="538">
        <f>'Information Input'!$H$33</f>
        <v>43466</v>
      </c>
      <c r="G3677" s="538">
        <f>'Information Input'!$H$34</f>
        <v>43555</v>
      </c>
      <c r="H3677" s="538">
        <f>'Information Input'!$H$35</f>
        <v>43555</v>
      </c>
      <c r="I3677" s="537" t="str">
        <f>'Information Input'!$J$22</f>
        <v>Quarterly</v>
      </c>
      <c r="J3677" s="538">
        <f>'Information Input'!$H$30</f>
        <v>43555</v>
      </c>
      <c r="K3677" s="537">
        <f>'Information Input'!$J$18</f>
        <v>2019</v>
      </c>
      <c r="L3677" s="539" t="s">
        <v>91</v>
      </c>
      <c r="M3677" s="540" t="s">
        <v>240</v>
      </c>
      <c r="N3677" s="541" t="s">
        <v>240</v>
      </c>
      <c r="O3677" s="542" t="s">
        <v>675</v>
      </c>
      <c r="P3677" s="537">
        <v>46</v>
      </c>
      <c r="Q3677" s="541" t="s">
        <v>188</v>
      </c>
      <c r="R3677" s="541" t="s">
        <v>239</v>
      </c>
      <c r="S3677" s="543">
        <f>'Report 1'!$AP$18</f>
        <v>0</v>
      </c>
      <c r="T3677" s="544">
        <f>'Report 1'!$AP$66</f>
        <v>0</v>
      </c>
      <c r="U3677" s="545">
        <f>'Report 1'!$AP$152</f>
        <v>0</v>
      </c>
    </row>
    <row r="3678" spans="2:21">
      <c r="B3678" s="535" t="s">
        <v>669</v>
      </c>
      <c r="C3678" s="536">
        <v>1</v>
      </c>
      <c r="D3678" s="537" t="str">
        <f>'Information Input'!$M$14</f>
        <v xml:space="preserve">      -      </v>
      </c>
      <c r="E3678" s="537" t="s">
        <v>139</v>
      </c>
      <c r="F3678" s="538">
        <f>'Information Input'!$H$33</f>
        <v>43466</v>
      </c>
      <c r="G3678" s="538">
        <f>'Information Input'!$H$34</f>
        <v>43555</v>
      </c>
      <c r="H3678" s="538">
        <f>'Information Input'!$H$35</f>
        <v>43555</v>
      </c>
      <c r="I3678" s="537" t="str">
        <f>'Information Input'!$J$22</f>
        <v>Quarterly</v>
      </c>
      <c r="J3678" s="538">
        <f>'Information Input'!$H$30</f>
        <v>43555</v>
      </c>
      <c r="K3678" s="537">
        <f>'Information Input'!$J$18</f>
        <v>2019</v>
      </c>
      <c r="L3678" s="539" t="s">
        <v>91</v>
      </c>
      <c r="M3678" s="540" t="s">
        <v>240</v>
      </c>
      <c r="N3678" s="541" t="s">
        <v>240</v>
      </c>
      <c r="O3678" s="542" t="s">
        <v>675</v>
      </c>
      <c r="P3678" s="537">
        <v>47</v>
      </c>
      <c r="Q3678" s="541" t="s">
        <v>189</v>
      </c>
      <c r="R3678" s="541" t="s">
        <v>239</v>
      </c>
      <c r="S3678" s="543">
        <f>'Report 1'!$AP$18</f>
        <v>0</v>
      </c>
      <c r="T3678" s="544">
        <f>'Report 1'!$AP$67</f>
        <v>0</v>
      </c>
      <c r="U3678" s="545">
        <f>'Report 1'!$AP$153</f>
        <v>0</v>
      </c>
    </row>
    <row r="3679" spans="2:21">
      <c r="B3679" s="535" t="s">
        <v>669</v>
      </c>
      <c r="C3679" s="536">
        <v>1</v>
      </c>
      <c r="D3679" s="537" t="str">
        <f>'Information Input'!$M$14</f>
        <v xml:space="preserve">      -      </v>
      </c>
      <c r="E3679" s="537" t="s">
        <v>139</v>
      </c>
      <c r="F3679" s="538">
        <f>'Information Input'!$H$33</f>
        <v>43466</v>
      </c>
      <c r="G3679" s="538">
        <f>'Information Input'!$H$34</f>
        <v>43555</v>
      </c>
      <c r="H3679" s="538">
        <f>'Information Input'!$H$35</f>
        <v>43555</v>
      </c>
      <c r="I3679" s="537" t="str">
        <f>'Information Input'!$J$22</f>
        <v>Quarterly</v>
      </c>
      <c r="J3679" s="538">
        <f>'Information Input'!$H$30</f>
        <v>43555</v>
      </c>
      <c r="K3679" s="537">
        <f>'Information Input'!$J$18</f>
        <v>2019</v>
      </c>
      <c r="L3679" s="539" t="s">
        <v>91</v>
      </c>
      <c r="M3679" s="540" t="s">
        <v>240</v>
      </c>
      <c r="N3679" s="541" t="s">
        <v>240</v>
      </c>
      <c r="O3679" s="542" t="s">
        <v>675</v>
      </c>
      <c r="P3679" s="537">
        <v>48</v>
      </c>
      <c r="Q3679" s="541" t="s">
        <v>190</v>
      </c>
      <c r="R3679" s="541" t="s">
        <v>239</v>
      </c>
      <c r="S3679" s="543">
        <f>'Report 1'!$AP$18</f>
        <v>0</v>
      </c>
      <c r="T3679" s="544">
        <f>'Report 1'!$AP$68</f>
        <v>0</v>
      </c>
      <c r="U3679" s="545">
        <f>'Report 1'!$AP$154</f>
        <v>0</v>
      </c>
    </row>
    <row r="3680" spans="2:21">
      <c r="B3680" s="535" t="s">
        <v>669</v>
      </c>
      <c r="C3680" s="536">
        <v>1</v>
      </c>
      <c r="D3680" s="537" t="str">
        <f>'Information Input'!$M$14</f>
        <v xml:space="preserve">      -      </v>
      </c>
      <c r="E3680" s="537" t="s">
        <v>139</v>
      </c>
      <c r="F3680" s="538">
        <f>'Information Input'!$H$33</f>
        <v>43466</v>
      </c>
      <c r="G3680" s="538">
        <f>'Information Input'!$H$34</f>
        <v>43555</v>
      </c>
      <c r="H3680" s="538">
        <f>'Information Input'!$H$35</f>
        <v>43555</v>
      </c>
      <c r="I3680" s="537" t="str">
        <f>'Information Input'!$J$22</f>
        <v>Quarterly</v>
      </c>
      <c r="J3680" s="538">
        <f>'Information Input'!$H$30</f>
        <v>43555</v>
      </c>
      <c r="K3680" s="537">
        <f>'Information Input'!$J$18</f>
        <v>2019</v>
      </c>
      <c r="L3680" s="539" t="s">
        <v>91</v>
      </c>
      <c r="M3680" s="540" t="s">
        <v>240</v>
      </c>
      <c r="N3680" s="541" t="s">
        <v>240</v>
      </c>
      <c r="O3680" s="542" t="s">
        <v>675</v>
      </c>
      <c r="P3680" s="537">
        <v>49</v>
      </c>
      <c r="Q3680" s="541" t="s">
        <v>191</v>
      </c>
      <c r="R3680" s="541" t="s">
        <v>239</v>
      </c>
      <c r="S3680" s="543">
        <f>'Report 1'!$AP$18</f>
        <v>0</v>
      </c>
      <c r="T3680" s="544">
        <f>'Report 1'!$AP$69</f>
        <v>0</v>
      </c>
      <c r="U3680" s="545">
        <f>'Report 1'!$AP$155</f>
        <v>0</v>
      </c>
    </row>
    <row r="3681" spans="2:78">
      <c r="B3681" s="535" t="s">
        <v>669</v>
      </c>
      <c r="C3681" s="536">
        <v>1</v>
      </c>
      <c r="D3681" s="537" t="str">
        <f>'Information Input'!$M$14</f>
        <v xml:space="preserve">      -      </v>
      </c>
      <c r="E3681" s="537" t="s">
        <v>139</v>
      </c>
      <c r="F3681" s="538">
        <f>'Information Input'!$H$33</f>
        <v>43466</v>
      </c>
      <c r="G3681" s="538">
        <f>'Information Input'!$H$34</f>
        <v>43555</v>
      </c>
      <c r="H3681" s="538">
        <f>'Information Input'!$H$35</f>
        <v>43555</v>
      </c>
      <c r="I3681" s="537" t="str">
        <f>'Information Input'!$J$22</f>
        <v>Quarterly</v>
      </c>
      <c r="J3681" s="538">
        <f>'Information Input'!$H$30</f>
        <v>43555</v>
      </c>
      <c r="K3681" s="537">
        <f>'Information Input'!$J$18</f>
        <v>2019</v>
      </c>
      <c r="L3681" s="539" t="s">
        <v>91</v>
      </c>
      <c r="M3681" s="540" t="s">
        <v>240</v>
      </c>
      <c r="N3681" s="541" t="s">
        <v>240</v>
      </c>
      <c r="O3681" s="542" t="s">
        <v>675</v>
      </c>
      <c r="P3681" s="537">
        <v>50</v>
      </c>
      <c r="Q3681" s="541" t="s">
        <v>192</v>
      </c>
      <c r="R3681" s="541" t="s">
        <v>239</v>
      </c>
      <c r="S3681" s="543">
        <f>'Report 1'!$AP$18</f>
        <v>0</v>
      </c>
      <c r="T3681" s="544">
        <f>'Report 1'!$AP$70</f>
        <v>0</v>
      </c>
      <c r="U3681" s="545">
        <f>'Report 1'!$AP$156</f>
        <v>0</v>
      </c>
    </row>
    <row r="3682" spans="2:78">
      <c r="B3682" s="535" t="s">
        <v>669</v>
      </c>
      <c r="C3682" s="536">
        <v>1</v>
      </c>
      <c r="D3682" s="537" t="str">
        <f>'Information Input'!$M$14</f>
        <v xml:space="preserve">      -      </v>
      </c>
      <c r="E3682" s="537" t="s">
        <v>139</v>
      </c>
      <c r="F3682" s="538">
        <f>'Information Input'!$H$33</f>
        <v>43466</v>
      </c>
      <c r="G3682" s="538">
        <f>'Information Input'!$H$34</f>
        <v>43555</v>
      </c>
      <c r="H3682" s="538">
        <f>'Information Input'!$H$35</f>
        <v>43555</v>
      </c>
      <c r="I3682" s="537" t="str">
        <f>'Information Input'!$J$22</f>
        <v>Quarterly</v>
      </c>
      <c r="J3682" s="538">
        <f>'Information Input'!$H$30</f>
        <v>43555</v>
      </c>
      <c r="K3682" s="537">
        <f>'Information Input'!$J$18</f>
        <v>2019</v>
      </c>
      <c r="L3682" s="539" t="s">
        <v>91</v>
      </c>
      <c r="M3682" s="540" t="s">
        <v>240</v>
      </c>
      <c r="N3682" s="541" t="s">
        <v>240</v>
      </c>
      <c r="O3682" s="542" t="s">
        <v>675</v>
      </c>
      <c r="P3682" s="537">
        <v>51</v>
      </c>
      <c r="Q3682" s="541" t="s">
        <v>193</v>
      </c>
      <c r="R3682" s="541" t="s">
        <v>239</v>
      </c>
      <c r="S3682" s="543">
        <f>'Report 1'!$AP$18</f>
        <v>0</v>
      </c>
      <c r="T3682" s="544">
        <f>'Report 1'!$AP$71</f>
        <v>0</v>
      </c>
      <c r="U3682" s="545">
        <f>'Report 1'!$AP$157</f>
        <v>0</v>
      </c>
    </row>
    <row r="3683" spans="2:78">
      <c r="B3683" s="535" t="s">
        <v>669</v>
      </c>
      <c r="C3683" s="536">
        <v>1</v>
      </c>
      <c r="D3683" s="537" t="str">
        <f>'Information Input'!$M$14</f>
        <v xml:space="preserve">      -      </v>
      </c>
      <c r="E3683" s="537" t="s">
        <v>139</v>
      </c>
      <c r="F3683" s="538">
        <f>'Information Input'!$H$33</f>
        <v>43466</v>
      </c>
      <c r="G3683" s="538">
        <f>'Information Input'!$H$34</f>
        <v>43555</v>
      </c>
      <c r="H3683" s="538">
        <f>'Information Input'!$H$35</f>
        <v>43555</v>
      </c>
      <c r="I3683" s="537" t="str">
        <f>'Information Input'!$J$22</f>
        <v>Quarterly</v>
      </c>
      <c r="J3683" s="538">
        <f>'Information Input'!$H$30</f>
        <v>43555</v>
      </c>
      <c r="K3683" s="537">
        <f>'Information Input'!$J$18</f>
        <v>2019</v>
      </c>
      <c r="L3683" s="539" t="s">
        <v>91</v>
      </c>
      <c r="M3683" s="540" t="s">
        <v>240</v>
      </c>
      <c r="N3683" s="541" t="s">
        <v>240</v>
      </c>
      <c r="O3683" s="542" t="s">
        <v>674</v>
      </c>
      <c r="P3683" s="537">
        <v>52</v>
      </c>
      <c r="Q3683" s="541" t="s">
        <v>194</v>
      </c>
      <c r="R3683" s="541" t="s">
        <v>239</v>
      </c>
      <c r="S3683" s="543">
        <f>'Report 1'!$AP$18</f>
        <v>0</v>
      </c>
      <c r="T3683" s="544">
        <f>'Report 1'!$AP$72</f>
        <v>0</v>
      </c>
      <c r="U3683" s="545">
        <f>'Report 1'!$AP$158</f>
        <v>0</v>
      </c>
    </row>
    <row r="3684" spans="2:78">
      <c r="B3684" s="535" t="s">
        <v>669</v>
      </c>
      <c r="C3684" s="536">
        <v>1</v>
      </c>
      <c r="D3684" s="537" t="str">
        <f>'Information Input'!$M$14</f>
        <v xml:space="preserve">      -      </v>
      </c>
      <c r="E3684" s="537" t="s">
        <v>139</v>
      </c>
      <c r="F3684" s="538">
        <f>'Information Input'!$H$33</f>
        <v>43466</v>
      </c>
      <c r="G3684" s="538">
        <f>'Information Input'!$H$34</f>
        <v>43555</v>
      </c>
      <c r="H3684" s="538">
        <f>'Information Input'!$H$35</f>
        <v>43555</v>
      </c>
      <c r="I3684" s="537" t="str">
        <f>'Information Input'!$J$22</f>
        <v>Quarterly</v>
      </c>
      <c r="J3684" s="538">
        <f>'Information Input'!$H$30</f>
        <v>43555</v>
      </c>
      <c r="K3684" s="537">
        <f>'Information Input'!$J$18</f>
        <v>2019</v>
      </c>
      <c r="L3684" s="539" t="s">
        <v>91</v>
      </c>
      <c r="M3684" s="540" t="s">
        <v>240</v>
      </c>
      <c r="N3684" s="541" t="s">
        <v>240</v>
      </c>
      <c r="O3684" s="542" t="s">
        <v>676</v>
      </c>
      <c r="P3684" s="537">
        <v>53</v>
      </c>
      <c r="Q3684" s="541" t="s">
        <v>195</v>
      </c>
      <c r="R3684" s="541" t="s">
        <v>677</v>
      </c>
      <c r="S3684" s="543">
        <f>'Report 1'!$AP$18</f>
        <v>0</v>
      </c>
      <c r="T3684" s="544">
        <f>'Report 1'!$AP$73</f>
        <v>0</v>
      </c>
      <c r="U3684" s="545">
        <f>'Report 1'!$AP$159</f>
        <v>0</v>
      </c>
    </row>
    <row r="3685" spans="2:78">
      <c r="B3685" s="535" t="s">
        <v>669</v>
      </c>
      <c r="C3685" s="536">
        <v>1</v>
      </c>
      <c r="D3685" s="537" t="str">
        <f>'Information Input'!$M$14</f>
        <v xml:space="preserve">      -      </v>
      </c>
      <c r="E3685" s="537" t="s">
        <v>139</v>
      </c>
      <c r="F3685" s="538">
        <f>'Information Input'!$H$33</f>
        <v>43466</v>
      </c>
      <c r="G3685" s="538">
        <f>'Information Input'!$H$34</f>
        <v>43555</v>
      </c>
      <c r="H3685" s="538">
        <f>'Information Input'!$H$35</f>
        <v>43555</v>
      </c>
      <c r="I3685" s="537" t="str">
        <f>'Information Input'!$J$22</f>
        <v>Quarterly</v>
      </c>
      <c r="J3685" s="538">
        <f>'Information Input'!$H$30</f>
        <v>43555</v>
      </c>
      <c r="K3685" s="537">
        <f>'Information Input'!$J$18</f>
        <v>2019</v>
      </c>
      <c r="L3685" s="539" t="s">
        <v>91</v>
      </c>
      <c r="M3685" s="540" t="s">
        <v>240</v>
      </c>
      <c r="N3685" s="541" t="s">
        <v>240</v>
      </c>
      <c r="O3685" s="542" t="s">
        <v>676</v>
      </c>
      <c r="P3685" s="537">
        <v>54</v>
      </c>
      <c r="Q3685" s="541" t="s">
        <v>196</v>
      </c>
      <c r="R3685" s="541" t="s">
        <v>677</v>
      </c>
      <c r="S3685" s="543">
        <f>'Report 1'!$AP$18</f>
        <v>0</v>
      </c>
      <c r="T3685" s="544">
        <f>'Report 1'!$AP$74</f>
        <v>0</v>
      </c>
      <c r="U3685" s="545">
        <f>'Report 1'!$AP$160</f>
        <v>0</v>
      </c>
    </row>
    <row r="3686" spans="2:78">
      <c r="B3686" s="535" t="s">
        <v>669</v>
      </c>
      <c r="C3686" s="536">
        <v>1</v>
      </c>
      <c r="D3686" s="537" t="str">
        <f>'Information Input'!$M$14</f>
        <v xml:space="preserve">      -      </v>
      </c>
      <c r="E3686" s="537" t="s">
        <v>139</v>
      </c>
      <c r="F3686" s="538">
        <f>'Information Input'!$H$33</f>
        <v>43466</v>
      </c>
      <c r="G3686" s="538">
        <f>'Information Input'!$H$34</f>
        <v>43555</v>
      </c>
      <c r="H3686" s="538">
        <f>'Information Input'!$H$35</f>
        <v>43555</v>
      </c>
      <c r="I3686" s="537" t="str">
        <f>'Information Input'!$J$22</f>
        <v>Quarterly</v>
      </c>
      <c r="J3686" s="538">
        <f>'Information Input'!$H$30</f>
        <v>43555</v>
      </c>
      <c r="K3686" s="537">
        <f>'Information Input'!$J$18</f>
        <v>2019</v>
      </c>
      <c r="L3686" s="539" t="s">
        <v>91</v>
      </c>
      <c r="M3686" s="540" t="s">
        <v>240</v>
      </c>
      <c r="N3686" s="541" t="s">
        <v>240</v>
      </c>
      <c r="O3686" s="542" t="s">
        <v>676</v>
      </c>
      <c r="P3686" s="537">
        <v>55</v>
      </c>
      <c r="Q3686" s="541" t="s">
        <v>197</v>
      </c>
      <c r="R3686" s="541" t="s">
        <v>677</v>
      </c>
      <c r="S3686" s="543">
        <f>'Report 1'!$AP$18</f>
        <v>0</v>
      </c>
      <c r="T3686" s="544">
        <f>'Report 1'!$AP$75</f>
        <v>0</v>
      </c>
      <c r="U3686" s="545">
        <f>'Report 1'!$AP$161</f>
        <v>0</v>
      </c>
    </row>
    <row r="3687" spans="2:78">
      <c r="B3687" s="535" t="s">
        <v>669</v>
      </c>
      <c r="C3687" s="536">
        <v>1</v>
      </c>
      <c r="D3687" s="537" t="str">
        <f>'Information Input'!$M$14</f>
        <v xml:space="preserve">      -      </v>
      </c>
      <c r="E3687" s="537" t="s">
        <v>139</v>
      </c>
      <c r="F3687" s="538">
        <f>'Information Input'!$H$33</f>
        <v>43466</v>
      </c>
      <c r="G3687" s="538">
        <f>'Information Input'!$H$34</f>
        <v>43555</v>
      </c>
      <c r="H3687" s="538">
        <f>'Information Input'!$H$35</f>
        <v>43555</v>
      </c>
      <c r="I3687" s="537" t="str">
        <f>'Information Input'!$J$22</f>
        <v>Quarterly</v>
      </c>
      <c r="J3687" s="538">
        <f>'Information Input'!$H$30</f>
        <v>43555</v>
      </c>
      <c r="K3687" s="537">
        <f>'Information Input'!$J$18</f>
        <v>2019</v>
      </c>
      <c r="L3687" s="539" t="s">
        <v>91</v>
      </c>
      <c r="M3687" s="540" t="s">
        <v>240</v>
      </c>
      <c r="N3687" s="541" t="s">
        <v>240</v>
      </c>
      <c r="O3687" s="542" t="s">
        <v>676</v>
      </c>
      <c r="P3687" s="537">
        <v>56</v>
      </c>
      <c r="Q3687" s="541" t="s">
        <v>198</v>
      </c>
      <c r="R3687" s="541" t="s">
        <v>239</v>
      </c>
      <c r="S3687" s="543">
        <f>'Report 1'!$AP$18</f>
        <v>0</v>
      </c>
      <c r="T3687" s="544">
        <f>'Report 1'!$AP$76</f>
        <v>0</v>
      </c>
      <c r="U3687" s="545">
        <f>'Report 1'!$AP$162</f>
        <v>0</v>
      </c>
      <c r="BZ3687" s="576"/>
    </row>
    <row r="3688" spans="2:78">
      <c r="B3688" s="535" t="s">
        <v>669</v>
      </c>
      <c r="C3688" s="536">
        <v>1</v>
      </c>
      <c r="D3688" s="537" t="str">
        <f>'Information Input'!$M$14</f>
        <v xml:space="preserve">      -      </v>
      </c>
      <c r="E3688" s="537" t="s">
        <v>139</v>
      </c>
      <c r="F3688" s="538">
        <f>'Information Input'!$H$33</f>
        <v>43466</v>
      </c>
      <c r="G3688" s="538">
        <f>'Information Input'!$H$34</f>
        <v>43555</v>
      </c>
      <c r="H3688" s="538">
        <f>'Information Input'!$H$35</f>
        <v>43555</v>
      </c>
      <c r="I3688" s="537" t="str">
        <f>'Information Input'!$J$22</f>
        <v>Quarterly</v>
      </c>
      <c r="J3688" s="538">
        <f>'Information Input'!$H$30</f>
        <v>43555</v>
      </c>
      <c r="K3688" s="537">
        <f>'Information Input'!$J$18</f>
        <v>2019</v>
      </c>
      <c r="L3688" s="539" t="s">
        <v>91</v>
      </c>
      <c r="M3688" s="540" t="s">
        <v>240</v>
      </c>
      <c r="N3688" s="541" t="s">
        <v>240</v>
      </c>
      <c r="O3688" s="542" t="s">
        <v>674</v>
      </c>
      <c r="P3688" s="537">
        <v>57</v>
      </c>
      <c r="Q3688" s="541" t="s">
        <v>199</v>
      </c>
      <c r="R3688" s="542" t="s">
        <v>239</v>
      </c>
      <c r="S3688" s="543">
        <f>'Report 1'!$AP$18</f>
        <v>0</v>
      </c>
      <c r="T3688" s="544">
        <f>'Report 1'!$AP$77</f>
        <v>0</v>
      </c>
      <c r="U3688" s="545">
        <f>'Report 1'!$AP$163</f>
        <v>0</v>
      </c>
      <c r="BZ3688" s="576"/>
    </row>
    <row r="3689" spans="2:78">
      <c r="B3689" s="535" t="s">
        <v>669</v>
      </c>
      <c r="C3689" s="536">
        <v>1</v>
      </c>
      <c r="D3689" s="537" t="str">
        <f>'Information Input'!$M$14</f>
        <v xml:space="preserve">      -      </v>
      </c>
      <c r="E3689" s="537" t="s">
        <v>139</v>
      </c>
      <c r="F3689" s="538">
        <f>'Information Input'!$H$33</f>
        <v>43466</v>
      </c>
      <c r="G3689" s="538">
        <f>'Information Input'!$H$34</f>
        <v>43555</v>
      </c>
      <c r="H3689" s="538">
        <f>'Information Input'!$H$35</f>
        <v>43555</v>
      </c>
      <c r="I3689" s="537" t="str">
        <f>'Information Input'!$J$22</f>
        <v>Quarterly</v>
      </c>
      <c r="J3689" s="538">
        <f>'Information Input'!$H$30</f>
        <v>43555</v>
      </c>
      <c r="K3689" s="537">
        <f>'Information Input'!$J$18</f>
        <v>2019</v>
      </c>
      <c r="L3689" s="539" t="s">
        <v>91</v>
      </c>
      <c r="M3689" s="540" t="s">
        <v>240</v>
      </c>
      <c r="N3689" s="541" t="s">
        <v>240</v>
      </c>
      <c r="O3689" s="542" t="s">
        <v>678</v>
      </c>
      <c r="P3689" s="537">
        <v>58</v>
      </c>
      <c r="Q3689" s="541" t="s">
        <v>201</v>
      </c>
      <c r="R3689" s="542" t="s">
        <v>239</v>
      </c>
      <c r="S3689" s="543">
        <f>'Report 1'!$AP$18</f>
        <v>0</v>
      </c>
      <c r="T3689" s="544">
        <f>'Report 1'!$AP$79</f>
        <v>0</v>
      </c>
      <c r="U3689" s="545">
        <f>'Report 1'!$AP$165</f>
        <v>0</v>
      </c>
      <c r="BZ3689" s="576"/>
    </row>
    <row r="3690" spans="2:78">
      <c r="B3690" s="535" t="s">
        <v>669</v>
      </c>
      <c r="C3690" s="536">
        <v>1</v>
      </c>
      <c r="D3690" s="537" t="str">
        <f>'Information Input'!$M$14</f>
        <v xml:space="preserve">      -      </v>
      </c>
      <c r="E3690" s="537" t="s">
        <v>139</v>
      </c>
      <c r="F3690" s="538">
        <f>'Information Input'!$H$33</f>
        <v>43466</v>
      </c>
      <c r="G3690" s="538">
        <f>'Information Input'!$H$34</f>
        <v>43555</v>
      </c>
      <c r="H3690" s="538">
        <f>'Information Input'!$H$35</f>
        <v>43555</v>
      </c>
      <c r="I3690" s="537" t="str">
        <f>'Information Input'!$J$22</f>
        <v>Quarterly</v>
      </c>
      <c r="J3690" s="538">
        <f>'Information Input'!$H$30</f>
        <v>43555</v>
      </c>
      <c r="K3690" s="537">
        <f>'Information Input'!$J$18</f>
        <v>2019</v>
      </c>
      <c r="L3690" s="539" t="s">
        <v>91</v>
      </c>
      <c r="M3690" s="540" t="s">
        <v>240</v>
      </c>
      <c r="N3690" s="541" t="s">
        <v>240</v>
      </c>
      <c r="O3690" s="542" t="s">
        <v>678</v>
      </c>
      <c r="P3690" s="537">
        <v>59</v>
      </c>
      <c r="Q3690" s="541" t="s">
        <v>202</v>
      </c>
      <c r="R3690" s="542" t="s">
        <v>239</v>
      </c>
      <c r="S3690" s="543">
        <f>'Report 1'!$AP$18</f>
        <v>0</v>
      </c>
      <c r="T3690" s="544">
        <f>'Report 1'!$AP$80</f>
        <v>0</v>
      </c>
      <c r="U3690" s="545">
        <f>'Report 1'!$AP$166</f>
        <v>0</v>
      </c>
      <c r="BZ3690" s="576"/>
    </row>
    <row r="3691" spans="2:78">
      <c r="B3691" s="535" t="s">
        <v>669</v>
      </c>
      <c r="C3691" s="536">
        <v>1</v>
      </c>
      <c r="D3691" s="537" t="str">
        <f>'Information Input'!$M$14</f>
        <v xml:space="preserve">      -      </v>
      </c>
      <c r="E3691" s="537" t="s">
        <v>139</v>
      </c>
      <c r="F3691" s="538">
        <f>'Information Input'!$H$33</f>
        <v>43466</v>
      </c>
      <c r="G3691" s="538">
        <f>'Information Input'!$H$34</f>
        <v>43555</v>
      </c>
      <c r="H3691" s="538">
        <f>'Information Input'!$H$35</f>
        <v>43555</v>
      </c>
      <c r="I3691" s="537" t="str">
        <f>'Information Input'!$J$22</f>
        <v>Quarterly</v>
      </c>
      <c r="J3691" s="538">
        <f>'Information Input'!$H$30</f>
        <v>43555</v>
      </c>
      <c r="K3691" s="537">
        <f>'Information Input'!$J$18</f>
        <v>2019</v>
      </c>
      <c r="L3691" s="539" t="s">
        <v>91</v>
      </c>
      <c r="M3691" s="540" t="s">
        <v>240</v>
      </c>
      <c r="N3691" s="541" t="s">
        <v>240</v>
      </c>
      <c r="O3691" s="542" t="s">
        <v>678</v>
      </c>
      <c r="P3691" s="537">
        <v>60</v>
      </c>
      <c r="Q3691" s="541" t="s">
        <v>203</v>
      </c>
      <c r="R3691" s="541" t="s">
        <v>239</v>
      </c>
      <c r="S3691" s="543">
        <f>'Report 1'!$AP$18</f>
        <v>0</v>
      </c>
      <c r="T3691" s="544">
        <f>'Report 1'!$AP$81</f>
        <v>0</v>
      </c>
      <c r="U3691" s="545">
        <f>'Report 1'!$AP$167</f>
        <v>0</v>
      </c>
      <c r="BZ3691" s="576"/>
    </row>
    <row r="3692" spans="2:78">
      <c r="B3692" s="535" t="s">
        <v>669</v>
      </c>
      <c r="C3692" s="536">
        <v>1</v>
      </c>
      <c r="D3692" s="537" t="str">
        <f>'Information Input'!$M$14</f>
        <v xml:space="preserve">      -      </v>
      </c>
      <c r="E3692" s="537" t="s">
        <v>139</v>
      </c>
      <c r="F3692" s="538">
        <f>'Information Input'!$H$33</f>
        <v>43466</v>
      </c>
      <c r="G3692" s="538">
        <f>'Information Input'!$H$34</f>
        <v>43555</v>
      </c>
      <c r="H3692" s="538">
        <f>'Information Input'!$H$35</f>
        <v>43555</v>
      </c>
      <c r="I3692" s="537" t="str">
        <f>'Information Input'!$J$22</f>
        <v>Quarterly</v>
      </c>
      <c r="J3692" s="538">
        <f>'Information Input'!$H$30</f>
        <v>43555</v>
      </c>
      <c r="K3692" s="537">
        <f>'Information Input'!$J$18</f>
        <v>2019</v>
      </c>
      <c r="L3692" s="539" t="s">
        <v>91</v>
      </c>
      <c r="M3692" s="540" t="s">
        <v>240</v>
      </c>
      <c r="N3692" s="541" t="s">
        <v>240</v>
      </c>
      <c r="O3692" s="542" t="s">
        <v>678</v>
      </c>
      <c r="P3692" s="537">
        <v>61</v>
      </c>
      <c r="Q3692" s="541" t="s">
        <v>204</v>
      </c>
      <c r="R3692" s="541" t="s">
        <v>239</v>
      </c>
      <c r="S3692" s="543">
        <f>'Report 1'!$AP$18</f>
        <v>0</v>
      </c>
      <c r="T3692" s="544">
        <f>'Report 1'!$AP$82</f>
        <v>0</v>
      </c>
      <c r="U3692" s="545">
        <f>'Report 1'!$AP$168</f>
        <v>0</v>
      </c>
      <c r="BZ3692" s="576"/>
    </row>
    <row r="3693" spans="2:78">
      <c r="B3693" s="535" t="s">
        <v>669</v>
      </c>
      <c r="C3693" s="536">
        <v>1</v>
      </c>
      <c r="D3693" s="537" t="str">
        <f>'Information Input'!$M$14</f>
        <v xml:space="preserve">      -      </v>
      </c>
      <c r="E3693" s="537" t="s">
        <v>139</v>
      </c>
      <c r="F3693" s="538">
        <f>'Information Input'!$H$33</f>
        <v>43466</v>
      </c>
      <c r="G3693" s="538">
        <f>'Information Input'!$H$34</f>
        <v>43555</v>
      </c>
      <c r="H3693" s="538">
        <f>'Information Input'!$H$35</f>
        <v>43555</v>
      </c>
      <c r="I3693" s="537" t="str">
        <f>'Information Input'!$J$22</f>
        <v>Quarterly</v>
      </c>
      <c r="J3693" s="538">
        <f>'Information Input'!$H$30</f>
        <v>43555</v>
      </c>
      <c r="K3693" s="537">
        <f>'Information Input'!$J$18</f>
        <v>2019</v>
      </c>
      <c r="L3693" s="539" t="s">
        <v>91</v>
      </c>
      <c r="M3693" s="540" t="s">
        <v>240</v>
      </c>
      <c r="N3693" s="541" t="s">
        <v>240</v>
      </c>
      <c r="O3693" s="542" t="s">
        <v>678</v>
      </c>
      <c r="P3693" s="537">
        <v>62</v>
      </c>
      <c r="Q3693" s="541" t="s">
        <v>204</v>
      </c>
      <c r="R3693" s="541" t="s">
        <v>239</v>
      </c>
      <c r="S3693" s="543">
        <f>'Report 1'!$AP$18</f>
        <v>0</v>
      </c>
      <c r="T3693" s="544">
        <f>'Report 1'!$AP$83</f>
        <v>0</v>
      </c>
      <c r="U3693" s="545">
        <f>'Report 1'!$AP$169</f>
        <v>0</v>
      </c>
      <c r="BZ3693" s="576"/>
    </row>
    <row r="3694" spans="2:78">
      <c r="B3694" s="535" t="s">
        <v>669</v>
      </c>
      <c r="C3694" s="536">
        <v>1</v>
      </c>
      <c r="D3694" s="537" t="str">
        <f>'Information Input'!$M$14</f>
        <v xml:space="preserve">      -      </v>
      </c>
      <c r="E3694" s="537" t="s">
        <v>139</v>
      </c>
      <c r="F3694" s="538">
        <f>'Information Input'!$H$33</f>
        <v>43466</v>
      </c>
      <c r="G3694" s="538">
        <f>'Information Input'!$H$34</f>
        <v>43555</v>
      </c>
      <c r="H3694" s="538">
        <f>'Information Input'!$H$35</f>
        <v>43555</v>
      </c>
      <c r="I3694" s="537" t="str">
        <f>'Information Input'!$J$22</f>
        <v>Quarterly</v>
      </c>
      <c r="J3694" s="538">
        <f>'Information Input'!$H$30</f>
        <v>43555</v>
      </c>
      <c r="K3694" s="537">
        <f>'Information Input'!$J$18</f>
        <v>2019</v>
      </c>
      <c r="L3694" s="539" t="s">
        <v>91</v>
      </c>
      <c r="M3694" s="540" t="s">
        <v>240</v>
      </c>
      <c r="N3694" s="541" t="s">
        <v>240</v>
      </c>
      <c r="O3694" s="542" t="s">
        <v>674</v>
      </c>
      <c r="P3694" s="537">
        <v>63</v>
      </c>
      <c r="Q3694" s="541" t="s">
        <v>205</v>
      </c>
      <c r="R3694" s="541" t="s">
        <v>239</v>
      </c>
      <c r="S3694" s="543">
        <f>'Report 1'!$AP$18</f>
        <v>0</v>
      </c>
      <c r="T3694" s="544">
        <f>'Report 1'!$AP$84</f>
        <v>0</v>
      </c>
      <c r="U3694" s="545">
        <f>'Report 1'!$AP$170</f>
        <v>0</v>
      </c>
      <c r="BZ3694" s="576"/>
    </row>
    <row r="3695" spans="2:78">
      <c r="B3695" s="535" t="s">
        <v>669</v>
      </c>
      <c r="C3695" s="536">
        <v>1</v>
      </c>
      <c r="D3695" s="537" t="str">
        <f>'Information Input'!$M$14</f>
        <v xml:space="preserve">      -      </v>
      </c>
      <c r="E3695" s="537" t="s">
        <v>139</v>
      </c>
      <c r="F3695" s="538">
        <f>'Information Input'!$H$33</f>
        <v>43466</v>
      </c>
      <c r="G3695" s="538">
        <f>'Information Input'!$H$34</f>
        <v>43555</v>
      </c>
      <c r="H3695" s="538">
        <f>'Information Input'!$H$35</f>
        <v>43555</v>
      </c>
      <c r="I3695" s="537" t="str">
        <f>'Information Input'!$J$22</f>
        <v>Quarterly</v>
      </c>
      <c r="J3695" s="538">
        <f>'Information Input'!$H$30</f>
        <v>43555</v>
      </c>
      <c r="K3695" s="537">
        <f>'Information Input'!$J$18</f>
        <v>2019</v>
      </c>
      <c r="L3695" s="539" t="s">
        <v>91</v>
      </c>
      <c r="M3695" s="540" t="s">
        <v>240</v>
      </c>
      <c r="N3695" s="541" t="s">
        <v>240</v>
      </c>
      <c r="O3695" s="542" t="s">
        <v>674</v>
      </c>
      <c r="P3695" s="537">
        <v>64</v>
      </c>
      <c r="Q3695" s="541" t="s">
        <v>206</v>
      </c>
      <c r="R3695" s="541" t="s">
        <v>239</v>
      </c>
      <c r="S3695" s="543">
        <f>'Report 1'!$AP$18</f>
        <v>0</v>
      </c>
      <c r="T3695" s="544">
        <f>'Report 1'!$AP$85</f>
        <v>0</v>
      </c>
      <c r="U3695" s="545">
        <f>'Report 1'!$AP$171</f>
        <v>0</v>
      </c>
      <c r="BZ3695" s="576"/>
    </row>
    <row r="3696" spans="2:78">
      <c r="B3696" s="535" t="s">
        <v>669</v>
      </c>
      <c r="C3696" s="536">
        <v>1</v>
      </c>
      <c r="D3696" s="537" t="str">
        <f>'Information Input'!$M$14</f>
        <v xml:space="preserve">      -      </v>
      </c>
      <c r="E3696" s="537" t="s">
        <v>139</v>
      </c>
      <c r="F3696" s="538">
        <f>'Information Input'!$H$33</f>
        <v>43466</v>
      </c>
      <c r="G3696" s="538">
        <f>'Information Input'!$H$34</f>
        <v>43555</v>
      </c>
      <c r="H3696" s="538">
        <f>'Information Input'!$H$35</f>
        <v>43555</v>
      </c>
      <c r="I3696" s="537" t="str">
        <f>'Information Input'!$J$22</f>
        <v>Quarterly</v>
      </c>
      <c r="J3696" s="538">
        <f>'Information Input'!$H$30</f>
        <v>43555</v>
      </c>
      <c r="K3696" s="537">
        <f>'Information Input'!$J$18</f>
        <v>2019</v>
      </c>
      <c r="L3696" s="539" t="s">
        <v>91</v>
      </c>
      <c r="M3696" s="540" t="s">
        <v>240</v>
      </c>
      <c r="N3696" s="541" t="s">
        <v>240</v>
      </c>
      <c r="O3696" s="542" t="s">
        <v>674</v>
      </c>
      <c r="P3696" s="537">
        <v>65</v>
      </c>
      <c r="Q3696" s="541" t="s">
        <v>207</v>
      </c>
      <c r="R3696" s="541" t="s">
        <v>239</v>
      </c>
      <c r="S3696" s="543">
        <f>'Report 1'!$AP$18</f>
        <v>0</v>
      </c>
      <c r="T3696" s="544">
        <f>'Report 1'!$AP$86</f>
        <v>0</v>
      </c>
      <c r="U3696" s="545">
        <f>'Report 1'!$AP$172</f>
        <v>0</v>
      </c>
      <c r="BZ3696" s="576"/>
    </row>
    <row r="3697" spans="2:78">
      <c r="B3697" s="535" t="s">
        <v>669</v>
      </c>
      <c r="C3697" s="536">
        <v>1</v>
      </c>
      <c r="D3697" s="537" t="str">
        <f>'Information Input'!$M$14</f>
        <v xml:space="preserve">      -      </v>
      </c>
      <c r="E3697" s="537" t="s">
        <v>139</v>
      </c>
      <c r="F3697" s="538">
        <f>'Information Input'!$H$33</f>
        <v>43466</v>
      </c>
      <c r="G3697" s="538">
        <f>'Information Input'!$H$34</f>
        <v>43555</v>
      </c>
      <c r="H3697" s="538">
        <f>'Information Input'!$H$35</f>
        <v>43555</v>
      </c>
      <c r="I3697" s="537" t="str">
        <f>'Information Input'!$J$22</f>
        <v>Quarterly</v>
      </c>
      <c r="J3697" s="538">
        <f>'Information Input'!$H$30</f>
        <v>43555</v>
      </c>
      <c r="K3697" s="537">
        <f>'Information Input'!$J$18</f>
        <v>2019</v>
      </c>
      <c r="L3697" s="539" t="s">
        <v>91</v>
      </c>
      <c r="M3697" s="540" t="s">
        <v>240</v>
      </c>
      <c r="N3697" s="541" t="s">
        <v>240</v>
      </c>
      <c r="O3697" s="542" t="s">
        <v>679</v>
      </c>
      <c r="P3697" s="537">
        <v>66</v>
      </c>
      <c r="Q3697" s="541" t="s">
        <v>208</v>
      </c>
      <c r="R3697" s="541" t="s">
        <v>239</v>
      </c>
      <c r="S3697" s="543">
        <f>'Report 1'!$AP$18</f>
        <v>0</v>
      </c>
      <c r="T3697" s="544">
        <f>'Report 1'!$AP$87</f>
        <v>0</v>
      </c>
      <c r="U3697" s="545">
        <f>'Report 1'!$AP$173</f>
        <v>0</v>
      </c>
      <c r="BZ3697" s="576"/>
    </row>
    <row r="3698" spans="2:78">
      <c r="B3698" s="535" t="s">
        <v>669</v>
      </c>
      <c r="C3698" s="536">
        <v>1</v>
      </c>
      <c r="D3698" s="537" t="str">
        <f>'Information Input'!$M$14</f>
        <v xml:space="preserve">      -      </v>
      </c>
      <c r="E3698" s="537" t="s">
        <v>139</v>
      </c>
      <c r="F3698" s="538">
        <f>'Information Input'!$H$33</f>
        <v>43466</v>
      </c>
      <c r="G3698" s="538">
        <f>'Information Input'!$H$34</f>
        <v>43555</v>
      </c>
      <c r="H3698" s="538">
        <f>'Information Input'!$H$35</f>
        <v>43555</v>
      </c>
      <c r="I3698" s="537" t="str">
        <f>'Information Input'!$J$22</f>
        <v>Quarterly</v>
      </c>
      <c r="J3698" s="538">
        <f>'Information Input'!$H$30</f>
        <v>43555</v>
      </c>
      <c r="K3698" s="537">
        <f>'Information Input'!$J$18</f>
        <v>2019</v>
      </c>
      <c r="L3698" s="539" t="s">
        <v>91</v>
      </c>
      <c r="M3698" s="540" t="s">
        <v>240</v>
      </c>
      <c r="N3698" s="541" t="s">
        <v>240</v>
      </c>
      <c r="O3698" s="542" t="s">
        <v>679</v>
      </c>
      <c r="P3698" s="537">
        <v>67</v>
      </c>
      <c r="Q3698" s="541" t="s">
        <v>209</v>
      </c>
      <c r="R3698" s="541" t="s">
        <v>239</v>
      </c>
      <c r="S3698" s="543">
        <f>'Report 1'!$AP$18</f>
        <v>0</v>
      </c>
      <c r="T3698" s="544">
        <f>'Report 1'!$AP$88</f>
        <v>0</v>
      </c>
      <c r="U3698" s="545">
        <f>'Report 1'!$AP$174</f>
        <v>0</v>
      </c>
      <c r="BZ3698" s="576"/>
    </row>
    <row r="3699" spans="2:78">
      <c r="B3699" s="535" t="s">
        <v>669</v>
      </c>
      <c r="C3699" s="536">
        <v>1</v>
      </c>
      <c r="D3699" s="537" t="str">
        <f>'Information Input'!$M$14</f>
        <v xml:space="preserve">      -      </v>
      </c>
      <c r="E3699" s="537" t="s">
        <v>139</v>
      </c>
      <c r="F3699" s="538">
        <f>'Information Input'!$H$33</f>
        <v>43466</v>
      </c>
      <c r="G3699" s="538">
        <f>'Information Input'!$H$34</f>
        <v>43555</v>
      </c>
      <c r="H3699" s="538">
        <f>'Information Input'!$H$35</f>
        <v>43555</v>
      </c>
      <c r="I3699" s="537" t="str">
        <f>'Information Input'!$J$22</f>
        <v>Quarterly</v>
      </c>
      <c r="J3699" s="538">
        <f>'Information Input'!$H$30</f>
        <v>43555</v>
      </c>
      <c r="K3699" s="537">
        <f>'Information Input'!$J$18</f>
        <v>2019</v>
      </c>
      <c r="L3699" s="539" t="s">
        <v>91</v>
      </c>
      <c r="M3699" s="540" t="s">
        <v>240</v>
      </c>
      <c r="N3699" s="541" t="s">
        <v>240</v>
      </c>
      <c r="O3699" s="542" t="s">
        <v>679</v>
      </c>
      <c r="P3699" s="537">
        <v>68</v>
      </c>
      <c r="Q3699" s="541" t="s">
        <v>210</v>
      </c>
      <c r="R3699" s="541" t="s">
        <v>239</v>
      </c>
      <c r="S3699" s="543">
        <f>'Report 1'!$AP$18</f>
        <v>0</v>
      </c>
      <c r="T3699" s="544">
        <f>'Report 1'!$AP$89</f>
        <v>0</v>
      </c>
      <c r="U3699" s="545">
        <f>'Report 1'!$AP$175</f>
        <v>0</v>
      </c>
      <c r="BZ3699" s="576"/>
    </row>
    <row r="3700" spans="2:78">
      <c r="B3700" s="535" t="s">
        <v>669</v>
      </c>
      <c r="C3700" s="536">
        <v>1</v>
      </c>
      <c r="D3700" s="537" t="str">
        <f>'Information Input'!$M$14</f>
        <v xml:space="preserve">      -      </v>
      </c>
      <c r="E3700" s="537" t="s">
        <v>139</v>
      </c>
      <c r="F3700" s="538">
        <f>'Information Input'!$H$33</f>
        <v>43466</v>
      </c>
      <c r="G3700" s="538">
        <f>'Information Input'!$H$34</f>
        <v>43555</v>
      </c>
      <c r="H3700" s="538">
        <f>'Information Input'!$H$35</f>
        <v>43555</v>
      </c>
      <c r="I3700" s="537" t="str">
        <f>'Information Input'!$J$22</f>
        <v>Quarterly</v>
      </c>
      <c r="J3700" s="538">
        <f>'Information Input'!$H$30</f>
        <v>43555</v>
      </c>
      <c r="K3700" s="537">
        <f>'Information Input'!$J$18</f>
        <v>2019</v>
      </c>
      <c r="L3700" s="539" t="s">
        <v>91</v>
      </c>
      <c r="M3700" s="540" t="s">
        <v>240</v>
      </c>
      <c r="N3700" s="541" t="s">
        <v>240</v>
      </c>
      <c r="O3700" s="542" t="s">
        <v>679</v>
      </c>
      <c r="P3700" s="537">
        <v>69</v>
      </c>
      <c r="Q3700" s="541" t="s">
        <v>211</v>
      </c>
      <c r="R3700" s="541" t="s">
        <v>239</v>
      </c>
      <c r="S3700" s="543">
        <f>'Report 1'!$AP$18</f>
        <v>0</v>
      </c>
      <c r="T3700" s="544">
        <f>'Report 1'!$AP$90</f>
        <v>0</v>
      </c>
      <c r="U3700" s="545">
        <f>'Report 1'!$AP$176</f>
        <v>0</v>
      </c>
      <c r="BZ3700" s="576"/>
    </row>
    <row r="3701" spans="2:78">
      <c r="B3701" s="535" t="s">
        <v>669</v>
      </c>
      <c r="C3701" s="536">
        <v>1</v>
      </c>
      <c r="D3701" s="537" t="str">
        <f>'Information Input'!$M$14</f>
        <v xml:space="preserve">      -      </v>
      </c>
      <c r="E3701" s="537" t="s">
        <v>139</v>
      </c>
      <c r="F3701" s="538">
        <f>'Information Input'!$H$33</f>
        <v>43466</v>
      </c>
      <c r="G3701" s="538">
        <f>'Information Input'!$H$34</f>
        <v>43555</v>
      </c>
      <c r="H3701" s="538">
        <f>'Information Input'!$H$35</f>
        <v>43555</v>
      </c>
      <c r="I3701" s="537" t="str">
        <f>'Information Input'!$J$22</f>
        <v>Quarterly</v>
      </c>
      <c r="J3701" s="538">
        <f>'Information Input'!$H$30</f>
        <v>43555</v>
      </c>
      <c r="K3701" s="537">
        <f>'Information Input'!$J$18</f>
        <v>2019</v>
      </c>
      <c r="L3701" s="539" t="s">
        <v>91</v>
      </c>
      <c r="M3701" s="540" t="s">
        <v>240</v>
      </c>
      <c r="N3701" s="541" t="s">
        <v>240</v>
      </c>
      <c r="O3701" s="542" t="s">
        <v>680</v>
      </c>
      <c r="P3701" s="537">
        <v>70</v>
      </c>
      <c r="Q3701" s="541" t="s">
        <v>212</v>
      </c>
      <c r="R3701" s="541" t="s">
        <v>239</v>
      </c>
      <c r="S3701" s="543">
        <f>'Report 1'!$AP$18</f>
        <v>0</v>
      </c>
      <c r="T3701" s="544">
        <f>'Report 1'!$AP$91</f>
        <v>0</v>
      </c>
      <c r="U3701" s="545">
        <f>'Report 1'!$AP$177</f>
        <v>0</v>
      </c>
      <c r="BZ3701" s="576"/>
    </row>
    <row r="3702" spans="2:78">
      <c r="B3702" s="535" t="s">
        <v>669</v>
      </c>
      <c r="C3702" s="536">
        <v>1</v>
      </c>
      <c r="D3702" s="537" t="str">
        <f>'Information Input'!$M$14</f>
        <v xml:space="preserve">      -      </v>
      </c>
      <c r="E3702" s="537" t="s">
        <v>139</v>
      </c>
      <c r="F3702" s="538">
        <f>'Information Input'!$H$33</f>
        <v>43466</v>
      </c>
      <c r="G3702" s="538">
        <f>'Information Input'!$H$34</f>
        <v>43555</v>
      </c>
      <c r="H3702" s="538">
        <f>'Information Input'!$H$35</f>
        <v>43555</v>
      </c>
      <c r="I3702" s="537" t="str">
        <f>'Information Input'!$J$22</f>
        <v>Quarterly</v>
      </c>
      <c r="J3702" s="538">
        <f>'Information Input'!$H$30</f>
        <v>43555</v>
      </c>
      <c r="K3702" s="537">
        <f>'Information Input'!$J$18</f>
        <v>2019</v>
      </c>
      <c r="L3702" s="539" t="s">
        <v>91</v>
      </c>
      <c r="M3702" s="540" t="s">
        <v>240</v>
      </c>
      <c r="N3702" s="541" t="s">
        <v>240</v>
      </c>
      <c r="O3702" s="542" t="s">
        <v>680</v>
      </c>
      <c r="P3702" s="537">
        <v>71</v>
      </c>
      <c r="Q3702" s="541" t="s">
        <v>213</v>
      </c>
      <c r="R3702" s="541" t="s">
        <v>239</v>
      </c>
      <c r="S3702" s="543">
        <f>'Report 1'!$AP$18</f>
        <v>0</v>
      </c>
      <c r="T3702" s="544">
        <f>'Report 1'!$AP$92</f>
        <v>0</v>
      </c>
      <c r="U3702" s="545">
        <f>'Report 1'!$AP$178</f>
        <v>0</v>
      </c>
      <c r="BZ3702" s="576"/>
    </row>
    <row r="3703" spans="2:78">
      <c r="B3703" s="573" t="s">
        <v>669</v>
      </c>
      <c r="C3703" s="574">
        <v>1</v>
      </c>
      <c r="D3703" s="562" t="str">
        <f>'Information Input'!$M$14</f>
        <v xml:space="preserve">      -      </v>
      </c>
      <c r="E3703" s="562" t="s">
        <v>139</v>
      </c>
      <c r="F3703" s="559">
        <f>'Information Input'!$H$33</f>
        <v>43466</v>
      </c>
      <c r="G3703" s="559">
        <f>'Information Input'!$H$34</f>
        <v>43555</v>
      </c>
      <c r="H3703" s="559">
        <f>'Information Input'!$H$35</f>
        <v>43555</v>
      </c>
      <c r="I3703" s="562" t="str">
        <f>'Information Input'!$J$22</f>
        <v>Quarterly</v>
      </c>
      <c r="J3703" s="559">
        <f>'Information Input'!$H$30</f>
        <v>43555</v>
      </c>
      <c r="K3703" s="562">
        <f>'Information Input'!$J$18</f>
        <v>2019</v>
      </c>
      <c r="L3703" s="563" t="s">
        <v>91</v>
      </c>
      <c r="M3703" s="564" t="s">
        <v>240</v>
      </c>
      <c r="N3703" s="561" t="s">
        <v>240</v>
      </c>
      <c r="O3703" s="575" t="s">
        <v>674</v>
      </c>
      <c r="P3703" s="537">
        <v>72</v>
      </c>
      <c r="Q3703" s="541" t="s">
        <v>214</v>
      </c>
      <c r="R3703" s="561" t="s">
        <v>239</v>
      </c>
      <c r="S3703" s="560">
        <f>'Report 1'!$AP$18</f>
        <v>0</v>
      </c>
      <c r="T3703" s="568">
        <f>'Report 1'!$AP$93</f>
        <v>0</v>
      </c>
      <c r="U3703" s="571">
        <f>'Report 1'!$AP$179</f>
        <v>0</v>
      </c>
      <c r="BZ3703" s="576"/>
    </row>
    <row r="3704" spans="2:78">
      <c r="B3704" s="515" t="s">
        <v>669</v>
      </c>
      <c r="C3704" s="516">
        <v>1</v>
      </c>
      <c r="D3704" s="517" t="str">
        <f>'Information Input'!$M$14</f>
        <v xml:space="preserve">      -      </v>
      </c>
      <c r="E3704" s="517" t="s">
        <v>139</v>
      </c>
      <c r="F3704" s="518">
        <f>'Information Input'!$H$33</f>
        <v>43466</v>
      </c>
      <c r="G3704" s="518">
        <f>'Information Input'!$H$34</f>
        <v>43555</v>
      </c>
      <c r="H3704" s="519">
        <f>'Information Input'!$H$35</f>
        <v>43555</v>
      </c>
      <c r="I3704" s="517" t="str">
        <f>'Information Input'!$J$22</f>
        <v>Quarterly</v>
      </c>
      <c r="J3704" s="519">
        <f>'Information Input'!$H$30</f>
        <v>43555</v>
      </c>
      <c r="K3704" s="517">
        <f>'Information Input'!$J$18</f>
        <v>2019</v>
      </c>
      <c r="L3704" s="520" t="s">
        <v>96</v>
      </c>
      <c r="M3704" s="521" t="s">
        <v>241</v>
      </c>
      <c r="N3704" s="522" t="s">
        <v>241</v>
      </c>
      <c r="O3704" s="523" t="s">
        <v>670</v>
      </c>
      <c r="P3704" s="517">
        <v>2</v>
      </c>
      <c r="Q3704" s="522" t="s">
        <v>142</v>
      </c>
      <c r="R3704" s="522" t="s">
        <v>239</v>
      </c>
      <c r="S3704" s="524">
        <f>'Report 1'!$AU$18</f>
        <v>0</v>
      </c>
      <c r="T3704" s="525">
        <f>'Report 1'!$AU$20</f>
        <v>0</v>
      </c>
      <c r="U3704" s="526">
        <f>'Report 1'!$AU$106</f>
        <v>0</v>
      </c>
      <c r="BZ3704" s="576"/>
    </row>
    <row r="3705" spans="2:78">
      <c r="B3705" s="535" t="s">
        <v>669</v>
      </c>
      <c r="C3705" s="536">
        <v>1</v>
      </c>
      <c r="D3705" s="537" t="str">
        <f>'Information Input'!$M$14</f>
        <v xml:space="preserve">      -      </v>
      </c>
      <c r="E3705" s="537" t="s">
        <v>139</v>
      </c>
      <c r="F3705" s="538">
        <f>'Information Input'!$H$33</f>
        <v>43466</v>
      </c>
      <c r="G3705" s="538">
        <f>'Information Input'!$H$34</f>
        <v>43555</v>
      </c>
      <c r="H3705" s="538">
        <f>'Information Input'!$H$35</f>
        <v>43555</v>
      </c>
      <c r="I3705" s="537" t="str">
        <f>'Information Input'!$J$22</f>
        <v>Quarterly</v>
      </c>
      <c r="J3705" s="538">
        <f>'Information Input'!$H$30</f>
        <v>43555</v>
      </c>
      <c r="K3705" s="537">
        <f>'Information Input'!$J$18</f>
        <v>2019</v>
      </c>
      <c r="L3705" s="539" t="s">
        <v>96</v>
      </c>
      <c r="M3705" s="540" t="s">
        <v>241</v>
      </c>
      <c r="N3705" s="541" t="s">
        <v>241</v>
      </c>
      <c r="O3705" s="542" t="s">
        <v>670</v>
      </c>
      <c r="P3705" s="537">
        <v>3</v>
      </c>
      <c r="Q3705" s="541" t="s">
        <v>143</v>
      </c>
      <c r="R3705" s="541" t="s">
        <v>239</v>
      </c>
      <c r="S3705" s="543">
        <f>'Report 1'!$AU$18</f>
        <v>0</v>
      </c>
      <c r="T3705" s="544">
        <f>'Report 1'!$AU$21</f>
        <v>0</v>
      </c>
      <c r="U3705" s="545">
        <f>'Report 1'!$AU$107</f>
        <v>0</v>
      </c>
      <c r="BZ3705" s="576"/>
    </row>
    <row r="3706" spans="2:78">
      <c r="B3706" s="535" t="s">
        <v>669</v>
      </c>
      <c r="C3706" s="536">
        <v>1</v>
      </c>
      <c r="D3706" s="537" t="str">
        <f>'Information Input'!$M$14</f>
        <v xml:space="preserve">      -      </v>
      </c>
      <c r="E3706" s="537" t="s">
        <v>139</v>
      </c>
      <c r="F3706" s="538">
        <f>'Information Input'!$H$33</f>
        <v>43466</v>
      </c>
      <c r="G3706" s="538">
        <f>'Information Input'!$H$34</f>
        <v>43555</v>
      </c>
      <c r="H3706" s="538">
        <f>'Information Input'!$H$35</f>
        <v>43555</v>
      </c>
      <c r="I3706" s="537" t="str">
        <f>'Information Input'!$J$22</f>
        <v>Quarterly</v>
      </c>
      <c r="J3706" s="538">
        <f>'Information Input'!$H$30</f>
        <v>43555</v>
      </c>
      <c r="K3706" s="537">
        <f>'Information Input'!$J$18</f>
        <v>2019</v>
      </c>
      <c r="L3706" s="539" t="s">
        <v>96</v>
      </c>
      <c r="M3706" s="540" t="s">
        <v>241</v>
      </c>
      <c r="N3706" s="541" t="s">
        <v>241</v>
      </c>
      <c r="O3706" s="542" t="s">
        <v>670</v>
      </c>
      <c r="P3706" s="537">
        <v>4</v>
      </c>
      <c r="Q3706" s="541" t="s">
        <v>144</v>
      </c>
      <c r="R3706" s="541" t="s">
        <v>239</v>
      </c>
      <c r="S3706" s="543">
        <f>'Report 1'!$AU$18</f>
        <v>0</v>
      </c>
      <c r="T3706" s="544">
        <f>'Report 1'!$AU$22</f>
        <v>0</v>
      </c>
      <c r="U3706" s="545">
        <f>'Report 1'!$AU$108</f>
        <v>0</v>
      </c>
      <c r="BZ3706" s="576"/>
    </row>
    <row r="3707" spans="2:78">
      <c r="B3707" s="535" t="s">
        <v>669</v>
      </c>
      <c r="C3707" s="536">
        <v>1</v>
      </c>
      <c r="D3707" s="537" t="str">
        <f>'Information Input'!$M$14</f>
        <v xml:space="preserve">      -      </v>
      </c>
      <c r="E3707" s="537" t="s">
        <v>139</v>
      </c>
      <c r="F3707" s="538">
        <f>'Information Input'!$H$33</f>
        <v>43466</v>
      </c>
      <c r="G3707" s="538">
        <f>'Information Input'!$H$34</f>
        <v>43555</v>
      </c>
      <c r="H3707" s="538">
        <f>'Information Input'!$H$35</f>
        <v>43555</v>
      </c>
      <c r="I3707" s="537" t="str">
        <f>'Information Input'!$J$22</f>
        <v>Quarterly</v>
      </c>
      <c r="J3707" s="538">
        <f>'Information Input'!$H$30</f>
        <v>43555</v>
      </c>
      <c r="K3707" s="537">
        <f>'Information Input'!$J$18</f>
        <v>2019</v>
      </c>
      <c r="L3707" s="539" t="s">
        <v>96</v>
      </c>
      <c r="M3707" s="540" t="s">
        <v>241</v>
      </c>
      <c r="N3707" s="541" t="s">
        <v>241</v>
      </c>
      <c r="O3707" s="542" t="s">
        <v>670</v>
      </c>
      <c r="P3707" s="537">
        <v>5</v>
      </c>
      <c r="Q3707" s="541" t="s">
        <v>145</v>
      </c>
      <c r="R3707" s="541" t="s">
        <v>239</v>
      </c>
      <c r="S3707" s="543">
        <f>'Report 1'!$AU$18</f>
        <v>0</v>
      </c>
      <c r="T3707" s="544">
        <f>'Report 1'!$AU$23</f>
        <v>0</v>
      </c>
      <c r="U3707" s="545">
        <f>'Report 1'!$AU$109</f>
        <v>0</v>
      </c>
      <c r="BZ3707" s="576"/>
    </row>
    <row r="3708" spans="2:78">
      <c r="B3708" s="535" t="s">
        <v>669</v>
      </c>
      <c r="C3708" s="536">
        <v>1</v>
      </c>
      <c r="D3708" s="537" t="str">
        <f>'Information Input'!$M$14</f>
        <v xml:space="preserve">      -      </v>
      </c>
      <c r="E3708" s="537" t="s">
        <v>139</v>
      </c>
      <c r="F3708" s="538">
        <f>'Information Input'!$H$33</f>
        <v>43466</v>
      </c>
      <c r="G3708" s="538">
        <f>'Information Input'!$H$34</f>
        <v>43555</v>
      </c>
      <c r="H3708" s="538">
        <f>'Information Input'!$H$35</f>
        <v>43555</v>
      </c>
      <c r="I3708" s="537" t="str">
        <f>'Information Input'!$J$22</f>
        <v>Quarterly</v>
      </c>
      <c r="J3708" s="538">
        <f>'Information Input'!$H$30</f>
        <v>43555</v>
      </c>
      <c r="K3708" s="537">
        <f>'Information Input'!$J$18</f>
        <v>2019</v>
      </c>
      <c r="L3708" s="539" t="s">
        <v>96</v>
      </c>
      <c r="M3708" s="540" t="s">
        <v>241</v>
      </c>
      <c r="N3708" s="541" t="s">
        <v>241</v>
      </c>
      <c r="O3708" s="542" t="s">
        <v>670</v>
      </c>
      <c r="P3708" s="537">
        <v>6</v>
      </c>
      <c r="Q3708" s="541" t="s">
        <v>146</v>
      </c>
      <c r="R3708" s="541" t="s">
        <v>239</v>
      </c>
      <c r="S3708" s="543">
        <f>'Report 1'!$AU$18</f>
        <v>0</v>
      </c>
      <c r="T3708" s="544">
        <f>'Report 1'!$AU$24</f>
        <v>0</v>
      </c>
      <c r="U3708" s="545">
        <f>'Report 1'!$AU$110</f>
        <v>0</v>
      </c>
      <c r="BZ3708" s="576"/>
    </row>
    <row r="3709" spans="2:78">
      <c r="B3709" s="535" t="s">
        <v>669</v>
      </c>
      <c r="C3709" s="536">
        <v>1</v>
      </c>
      <c r="D3709" s="537" t="str">
        <f>'Information Input'!$M$14</f>
        <v xml:space="preserve">      -      </v>
      </c>
      <c r="E3709" s="537" t="s">
        <v>139</v>
      </c>
      <c r="F3709" s="538">
        <f>'Information Input'!$H$33</f>
        <v>43466</v>
      </c>
      <c r="G3709" s="538">
        <f>'Information Input'!$H$34</f>
        <v>43555</v>
      </c>
      <c r="H3709" s="538">
        <f>'Information Input'!$H$35</f>
        <v>43555</v>
      </c>
      <c r="I3709" s="537" t="str">
        <f>'Information Input'!$J$22</f>
        <v>Quarterly</v>
      </c>
      <c r="J3709" s="538">
        <f>'Information Input'!$H$30</f>
        <v>43555</v>
      </c>
      <c r="K3709" s="537">
        <f>'Information Input'!$J$18</f>
        <v>2019</v>
      </c>
      <c r="L3709" s="539" t="s">
        <v>96</v>
      </c>
      <c r="M3709" s="540" t="s">
        <v>241</v>
      </c>
      <c r="N3709" s="541" t="s">
        <v>241</v>
      </c>
      <c r="O3709" s="542" t="s">
        <v>674</v>
      </c>
      <c r="P3709" s="537">
        <v>7</v>
      </c>
      <c r="Q3709" s="541" t="s">
        <v>147</v>
      </c>
      <c r="R3709" s="541" t="s">
        <v>239</v>
      </c>
      <c r="S3709" s="543">
        <f>'Report 1'!$AU$18</f>
        <v>0</v>
      </c>
      <c r="T3709" s="544">
        <f>'Report 1'!$AU$25</f>
        <v>0</v>
      </c>
      <c r="U3709" s="545">
        <f>'Report 1'!$AU$111</f>
        <v>0</v>
      </c>
      <c r="BZ3709" s="576"/>
    </row>
    <row r="3710" spans="2:78">
      <c r="B3710" s="535" t="s">
        <v>669</v>
      </c>
      <c r="C3710" s="536">
        <v>1</v>
      </c>
      <c r="D3710" s="537" t="str">
        <f>'Information Input'!$M$14</f>
        <v xml:space="preserve">      -      </v>
      </c>
      <c r="E3710" s="537" t="s">
        <v>139</v>
      </c>
      <c r="F3710" s="538">
        <f>'Information Input'!$H$33</f>
        <v>43466</v>
      </c>
      <c r="G3710" s="538">
        <f>'Information Input'!$H$34</f>
        <v>43555</v>
      </c>
      <c r="H3710" s="538">
        <f>'Information Input'!$H$35</f>
        <v>43555</v>
      </c>
      <c r="I3710" s="537" t="str">
        <f>'Information Input'!$J$22</f>
        <v>Quarterly</v>
      </c>
      <c r="J3710" s="538">
        <f>'Information Input'!$H$30</f>
        <v>43555</v>
      </c>
      <c r="K3710" s="537">
        <f>'Information Input'!$J$18</f>
        <v>2019</v>
      </c>
      <c r="L3710" s="539" t="s">
        <v>96</v>
      </c>
      <c r="M3710" s="540" t="s">
        <v>241</v>
      </c>
      <c r="N3710" s="541" t="s">
        <v>241</v>
      </c>
      <c r="O3710" s="542" t="s">
        <v>670</v>
      </c>
      <c r="P3710" s="537">
        <v>8</v>
      </c>
      <c r="Q3710" s="541" t="s">
        <v>148</v>
      </c>
      <c r="R3710" s="541" t="s">
        <v>239</v>
      </c>
      <c r="S3710" s="543">
        <f>'Report 1'!$AU$18</f>
        <v>0</v>
      </c>
      <c r="T3710" s="544">
        <f>'Report 1'!$AU$26</f>
        <v>0</v>
      </c>
      <c r="U3710" s="545">
        <f>'Report 1'!$AU$112</f>
        <v>0</v>
      </c>
      <c r="BZ3710" s="576"/>
    </row>
    <row r="3711" spans="2:78">
      <c r="B3711" s="535" t="s">
        <v>669</v>
      </c>
      <c r="C3711" s="536">
        <v>1</v>
      </c>
      <c r="D3711" s="537" t="str">
        <f>'Information Input'!$M$14</f>
        <v xml:space="preserve">      -      </v>
      </c>
      <c r="E3711" s="537" t="s">
        <v>139</v>
      </c>
      <c r="F3711" s="538">
        <f>'Information Input'!$H$33</f>
        <v>43466</v>
      </c>
      <c r="G3711" s="538">
        <f>'Information Input'!$H$34</f>
        <v>43555</v>
      </c>
      <c r="H3711" s="538">
        <f>'Information Input'!$H$35</f>
        <v>43555</v>
      </c>
      <c r="I3711" s="537" t="str">
        <f>'Information Input'!$J$22</f>
        <v>Quarterly</v>
      </c>
      <c r="J3711" s="538">
        <f>'Information Input'!$H$30</f>
        <v>43555</v>
      </c>
      <c r="K3711" s="537">
        <f>'Information Input'!$J$18</f>
        <v>2019</v>
      </c>
      <c r="L3711" s="539" t="s">
        <v>96</v>
      </c>
      <c r="M3711" s="540" t="s">
        <v>241</v>
      </c>
      <c r="N3711" s="541" t="s">
        <v>241</v>
      </c>
      <c r="O3711" s="542" t="s">
        <v>670</v>
      </c>
      <c r="P3711" s="537">
        <v>9</v>
      </c>
      <c r="Q3711" s="541" t="s">
        <v>149</v>
      </c>
      <c r="R3711" s="541" t="s">
        <v>239</v>
      </c>
      <c r="S3711" s="543">
        <f>'Report 1'!$AU$18</f>
        <v>0</v>
      </c>
      <c r="T3711" s="544">
        <f>'Report 1'!$AU$27</f>
        <v>0</v>
      </c>
      <c r="U3711" s="545">
        <f>'Report 1'!$AU$113</f>
        <v>0</v>
      </c>
      <c r="BZ3711" s="576"/>
    </row>
    <row r="3712" spans="2:78">
      <c r="B3712" s="535" t="s">
        <v>669</v>
      </c>
      <c r="C3712" s="536">
        <v>1</v>
      </c>
      <c r="D3712" s="537" t="str">
        <f>'Information Input'!$M$14</f>
        <v xml:space="preserve">      -      </v>
      </c>
      <c r="E3712" s="537" t="s">
        <v>139</v>
      </c>
      <c r="F3712" s="538">
        <f>'Information Input'!$H$33</f>
        <v>43466</v>
      </c>
      <c r="G3712" s="538">
        <f>'Information Input'!$H$34</f>
        <v>43555</v>
      </c>
      <c r="H3712" s="538">
        <f>'Information Input'!$H$35</f>
        <v>43555</v>
      </c>
      <c r="I3712" s="537" t="str">
        <f>'Information Input'!$J$22</f>
        <v>Quarterly</v>
      </c>
      <c r="J3712" s="538">
        <f>'Information Input'!$H$30</f>
        <v>43555</v>
      </c>
      <c r="K3712" s="537">
        <f>'Information Input'!$J$18</f>
        <v>2019</v>
      </c>
      <c r="L3712" s="539" t="s">
        <v>96</v>
      </c>
      <c r="M3712" s="540" t="s">
        <v>241</v>
      </c>
      <c r="N3712" s="541" t="s">
        <v>241</v>
      </c>
      <c r="O3712" s="542" t="s">
        <v>674</v>
      </c>
      <c r="P3712" s="537">
        <v>10</v>
      </c>
      <c r="Q3712" s="541" t="s">
        <v>150</v>
      </c>
      <c r="R3712" s="541" t="s">
        <v>239</v>
      </c>
      <c r="S3712" s="543">
        <f>'Report 1'!$AU$18</f>
        <v>0</v>
      </c>
      <c r="T3712" s="544">
        <f>'Report 1'!$AU$28</f>
        <v>0</v>
      </c>
      <c r="U3712" s="545">
        <f>'Report 1'!$AU$114</f>
        <v>0</v>
      </c>
      <c r="BZ3712" s="576"/>
    </row>
    <row r="3713" spans="2:78">
      <c r="B3713" s="535" t="s">
        <v>669</v>
      </c>
      <c r="C3713" s="536">
        <v>1</v>
      </c>
      <c r="D3713" s="537" t="str">
        <f>'Information Input'!$M$14</f>
        <v xml:space="preserve">      -      </v>
      </c>
      <c r="E3713" s="537" t="s">
        <v>139</v>
      </c>
      <c r="F3713" s="538">
        <f>'Information Input'!$H$33</f>
        <v>43466</v>
      </c>
      <c r="G3713" s="538">
        <f>'Information Input'!$H$34</f>
        <v>43555</v>
      </c>
      <c r="H3713" s="538">
        <f>'Information Input'!$H$35</f>
        <v>43555</v>
      </c>
      <c r="I3713" s="537" t="str">
        <f>'Information Input'!$J$22</f>
        <v>Quarterly</v>
      </c>
      <c r="J3713" s="538">
        <f>'Information Input'!$H$30</f>
        <v>43555</v>
      </c>
      <c r="K3713" s="537">
        <f>'Information Input'!$J$18</f>
        <v>2019</v>
      </c>
      <c r="L3713" s="539" t="s">
        <v>96</v>
      </c>
      <c r="M3713" s="540" t="s">
        <v>241</v>
      </c>
      <c r="N3713" s="541" t="s">
        <v>241</v>
      </c>
      <c r="O3713" s="542" t="s">
        <v>671</v>
      </c>
      <c r="P3713" s="537">
        <v>11</v>
      </c>
      <c r="Q3713" s="541" t="s">
        <v>153</v>
      </c>
      <c r="R3713" s="541" t="s">
        <v>231</v>
      </c>
      <c r="S3713" s="543">
        <f>'Report 1'!$AU$18</f>
        <v>0</v>
      </c>
      <c r="T3713" s="544">
        <f>'Report 1'!$AU$31</f>
        <v>0</v>
      </c>
      <c r="U3713" s="545">
        <f>'Report 1'!$AU$117</f>
        <v>0</v>
      </c>
      <c r="BZ3713" s="576"/>
    </row>
    <row r="3714" spans="2:78">
      <c r="B3714" s="535" t="s">
        <v>669</v>
      </c>
      <c r="C3714" s="536">
        <v>1</v>
      </c>
      <c r="D3714" s="537" t="str">
        <f>'Information Input'!$M$14</f>
        <v xml:space="preserve">      -      </v>
      </c>
      <c r="E3714" s="537" t="s">
        <v>139</v>
      </c>
      <c r="F3714" s="538">
        <f>'Information Input'!$H$33</f>
        <v>43466</v>
      </c>
      <c r="G3714" s="538">
        <f>'Information Input'!$H$34</f>
        <v>43555</v>
      </c>
      <c r="H3714" s="538">
        <f>'Information Input'!$H$35</f>
        <v>43555</v>
      </c>
      <c r="I3714" s="537" t="str">
        <f>'Information Input'!$J$22</f>
        <v>Quarterly</v>
      </c>
      <c r="J3714" s="538">
        <f>'Information Input'!$H$30</f>
        <v>43555</v>
      </c>
      <c r="K3714" s="537">
        <f>'Information Input'!$J$18</f>
        <v>2019</v>
      </c>
      <c r="L3714" s="539" t="s">
        <v>96</v>
      </c>
      <c r="M3714" s="540" t="s">
        <v>241</v>
      </c>
      <c r="N3714" s="541" t="s">
        <v>241</v>
      </c>
      <c r="O3714" s="542" t="s">
        <v>671</v>
      </c>
      <c r="P3714" s="537">
        <v>12</v>
      </c>
      <c r="Q3714" s="541" t="s">
        <v>154</v>
      </c>
      <c r="R3714" s="541" t="s">
        <v>231</v>
      </c>
      <c r="S3714" s="543">
        <f>'Report 1'!$AU$18</f>
        <v>0</v>
      </c>
      <c r="T3714" s="544">
        <f>'Report 1'!$AU$32</f>
        <v>0</v>
      </c>
      <c r="U3714" s="545">
        <f>'Report 1'!$AU$118</f>
        <v>0</v>
      </c>
      <c r="BZ3714" s="576"/>
    </row>
    <row r="3715" spans="2:78">
      <c r="B3715" s="535" t="s">
        <v>669</v>
      </c>
      <c r="C3715" s="536">
        <v>1</v>
      </c>
      <c r="D3715" s="537" t="str">
        <f>'Information Input'!$M$14</f>
        <v xml:space="preserve">      -      </v>
      </c>
      <c r="E3715" s="537" t="s">
        <v>139</v>
      </c>
      <c r="F3715" s="538">
        <f>'Information Input'!$H$33</f>
        <v>43466</v>
      </c>
      <c r="G3715" s="538">
        <f>'Information Input'!$H$34</f>
        <v>43555</v>
      </c>
      <c r="H3715" s="538">
        <f>'Information Input'!$H$35</f>
        <v>43555</v>
      </c>
      <c r="I3715" s="537" t="str">
        <f>'Information Input'!$J$22</f>
        <v>Quarterly</v>
      </c>
      <c r="J3715" s="538">
        <f>'Information Input'!$H$30</f>
        <v>43555</v>
      </c>
      <c r="K3715" s="537">
        <f>'Information Input'!$J$18</f>
        <v>2019</v>
      </c>
      <c r="L3715" s="539" t="s">
        <v>96</v>
      </c>
      <c r="M3715" s="540" t="s">
        <v>241</v>
      </c>
      <c r="N3715" s="541" t="s">
        <v>241</v>
      </c>
      <c r="O3715" s="542" t="s">
        <v>671</v>
      </c>
      <c r="P3715" s="537">
        <v>13</v>
      </c>
      <c r="Q3715" s="541" t="s">
        <v>155</v>
      </c>
      <c r="R3715" s="541" t="s">
        <v>232</v>
      </c>
      <c r="S3715" s="543">
        <f>'Report 1'!$AU$18</f>
        <v>0</v>
      </c>
      <c r="T3715" s="544">
        <f>'Report 1'!$AU$33</f>
        <v>0</v>
      </c>
      <c r="U3715" s="545">
        <f>'Report 1'!$AU$119</f>
        <v>0</v>
      </c>
      <c r="BZ3715" s="576"/>
    </row>
    <row r="3716" spans="2:78">
      <c r="B3716" s="535" t="s">
        <v>669</v>
      </c>
      <c r="C3716" s="536">
        <v>1</v>
      </c>
      <c r="D3716" s="537" t="str">
        <f>'Information Input'!$M$14</f>
        <v xml:space="preserve">      -      </v>
      </c>
      <c r="E3716" s="537" t="s">
        <v>139</v>
      </c>
      <c r="F3716" s="538">
        <f>'Information Input'!$H$33</f>
        <v>43466</v>
      </c>
      <c r="G3716" s="538">
        <f>'Information Input'!$H$34</f>
        <v>43555</v>
      </c>
      <c r="H3716" s="538">
        <f>'Information Input'!$H$35</f>
        <v>43555</v>
      </c>
      <c r="I3716" s="537" t="str">
        <f>'Information Input'!$J$22</f>
        <v>Quarterly</v>
      </c>
      <c r="J3716" s="538">
        <f>'Information Input'!$H$30</f>
        <v>43555</v>
      </c>
      <c r="K3716" s="537">
        <f>'Information Input'!$J$18</f>
        <v>2019</v>
      </c>
      <c r="L3716" s="539" t="s">
        <v>96</v>
      </c>
      <c r="M3716" s="540" t="s">
        <v>241</v>
      </c>
      <c r="N3716" s="541" t="s">
        <v>241</v>
      </c>
      <c r="O3716" s="542" t="s">
        <v>671</v>
      </c>
      <c r="P3716" s="537">
        <v>14</v>
      </c>
      <c r="Q3716" s="541" t="s">
        <v>156</v>
      </c>
      <c r="R3716" s="541" t="s">
        <v>233</v>
      </c>
      <c r="S3716" s="543">
        <f>'Report 1'!$AU$18</f>
        <v>0</v>
      </c>
      <c r="T3716" s="544">
        <f>'Report 1'!$AU$34</f>
        <v>0</v>
      </c>
      <c r="U3716" s="545">
        <f>'Report 1'!$AU$120</f>
        <v>0</v>
      </c>
      <c r="BZ3716" s="576"/>
    </row>
    <row r="3717" spans="2:78">
      <c r="B3717" s="535" t="s">
        <v>669</v>
      </c>
      <c r="C3717" s="536">
        <v>1</v>
      </c>
      <c r="D3717" s="537" t="str">
        <f>'Information Input'!$M$14</f>
        <v xml:space="preserve">      -      </v>
      </c>
      <c r="E3717" s="537" t="s">
        <v>139</v>
      </c>
      <c r="F3717" s="538">
        <f>'Information Input'!$H$33</f>
        <v>43466</v>
      </c>
      <c r="G3717" s="538">
        <f>'Information Input'!$H$34</f>
        <v>43555</v>
      </c>
      <c r="H3717" s="538">
        <f>'Information Input'!$H$35</f>
        <v>43555</v>
      </c>
      <c r="I3717" s="537" t="str">
        <f>'Information Input'!$J$22</f>
        <v>Quarterly</v>
      </c>
      <c r="J3717" s="538">
        <f>'Information Input'!$H$30</f>
        <v>43555</v>
      </c>
      <c r="K3717" s="537">
        <f>'Information Input'!$J$18</f>
        <v>2019</v>
      </c>
      <c r="L3717" s="539" t="s">
        <v>96</v>
      </c>
      <c r="M3717" s="540" t="s">
        <v>241</v>
      </c>
      <c r="N3717" s="541" t="s">
        <v>241</v>
      </c>
      <c r="O3717" s="542" t="s">
        <v>671</v>
      </c>
      <c r="P3717" s="537">
        <v>15</v>
      </c>
      <c r="Q3717" s="541" t="s">
        <v>157</v>
      </c>
      <c r="R3717" s="541" t="s">
        <v>234</v>
      </c>
      <c r="S3717" s="543">
        <f>'Report 1'!$AU$18</f>
        <v>0</v>
      </c>
      <c r="T3717" s="544">
        <f>'Report 1'!$AU$35</f>
        <v>0</v>
      </c>
      <c r="U3717" s="545">
        <f>'Report 1'!$AU$121</f>
        <v>0</v>
      </c>
      <c r="BZ3717" s="576"/>
    </row>
    <row r="3718" spans="2:78">
      <c r="B3718" s="535" t="s">
        <v>669</v>
      </c>
      <c r="C3718" s="536">
        <v>1</v>
      </c>
      <c r="D3718" s="537" t="str">
        <f>'Information Input'!$M$14</f>
        <v xml:space="preserve">      -      </v>
      </c>
      <c r="E3718" s="537" t="s">
        <v>139</v>
      </c>
      <c r="F3718" s="538">
        <f>'Information Input'!$H$33</f>
        <v>43466</v>
      </c>
      <c r="G3718" s="538">
        <f>'Information Input'!$H$34</f>
        <v>43555</v>
      </c>
      <c r="H3718" s="538">
        <f>'Information Input'!$H$35</f>
        <v>43555</v>
      </c>
      <c r="I3718" s="537" t="str">
        <f>'Information Input'!$J$22</f>
        <v>Quarterly</v>
      </c>
      <c r="J3718" s="538">
        <f>'Information Input'!$H$30</f>
        <v>43555</v>
      </c>
      <c r="K3718" s="537">
        <f>'Information Input'!$J$18</f>
        <v>2019</v>
      </c>
      <c r="L3718" s="539" t="s">
        <v>96</v>
      </c>
      <c r="M3718" s="540" t="s">
        <v>241</v>
      </c>
      <c r="N3718" s="541" t="s">
        <v>241</v>
      </c>
      <c r="O3718" s="542" t="s">
        <v>671</v>
      </c>
      <c r="P3718" s="537">
        <v>16</v>
      </c>
      <c r="Q3718" s="541" t="s">
        <v>158</v>
      </c>
      <c r="R3718" s="541" t="s">
        <v>235</v>
      </c>
      <c r="S3718" s="543">
        <f>'Report 1'!$AU$18</f>
        <v>0</v>
      </c>
      <c r="T3718" s="544">
        <f>'Report 1'!$AU$36</f>
        <v>0</v>
      </c>
      <c r="U3718" s="545">
        <f>'Report 1'!$AU$122</f>
        <v>0</v>
      </c>
      <c r="BZ3718" s="576"/>
    </row>
    <row r="3719" spans="2:78">
      <c r="B3719" s="535" t="s">
        <v>669</v>
      </c>
      <c r="C3719" s="536">
        <v>1</v>
      </c>
      <c r="D3719" s="537" t="str">
        <f>'Information Input'!$M$14</f>
        <v xml:space="preserve">      -      </v>
      </c>
      <c r="E3719" s="537" t="s">
        <v>139</v>
      </c>
      <c r="F3719" s="538">
        <f>'Information Input'!$H$33</f>
        <v>43466</v>
      </c>
      <c r="G3719" s="538">
        <f>'Information Input'!$H$34</f>
        <v>43555</v>
      </c>
      <c r="H3719" s="538">
        <f>'Information Input'!$H$35</f>
        <v>43555</v>
      </c>
      <c r="I3719" s="537" t="str">
        <f>'Information Input'!$J$22</f>
        <v>Quarterly</v>
      </c>
      <c r="J3719" s="538">
        <f>'Information Input'!$H$30</f>
        <v>43555</v>
      </c>
      <c r="K3719" s="537">
        <f>'Information Input'!$J$18</f>
        <v>2019</v>
      </c>
      <c r="L3719" s="539" t="s">
        <v>96</v>
      </c>
      <c r="M3719" s="540" t="s">
        <v>241</v>
      </c>
      <c r="N3719" s="541" t="s">
        <v>241</v>
      </c>
      <c r="O3719" s="542" t="s">
        <v>671</v>
      </c>
      <c r="P3719" s="537">
        <v>17</v>
      </c>
      <c r="Q3719" s="541" t="s">
        <v>159</v>
      </c>
      <c r="R3719" s="541" t="s">
        <v>235</v>
      </c>
      <c r="S3719" s="543">
        <f>'Report 1'!$AU$18</f>
        <v>0</v>
      </c>
      <c r="T3719" s="544">
        <f>'Report 1'!$AU$37</f>
        <v>0</v>
      </c>
      <c r="U3719" s="545">
        <f>'Report 1'!$AU$123</f>
        <v>0</v>
      </c>
      <c r="BZ3719" s="576"/>
    </row>
    <row r="3720" spans="2:78">
      <c r="B3720" s="535" t="s">
        <v>669</v>
      </c>
      <c r="C3720" s="536">
        <v>1</v>
      </c>
      <c r="D3720" s="537" t="str">
        <f>'Information Input'!$M$14</f>
        <v xml:space="preserve">      -      </v>
      </c>
      <c r="E3720" s="537" t="s">
        <v>139</v>
      </c>
      <c r="F3720" s="538">
        <f>'Information Input'!$H$33</f>
        <v>43466</v>
      </c>
      <c r="G3720" s="538">
        <f>'Information Input'!$H$34</f>
        <v>43555</v>
      </c>
      <c r="H3720" s="538">
        <f>'Information Input'!$H$35</f>
        <v>43555</v>
      </c>
      <c r="I3720" s="537" t="str">
        <f>'Information Input'!$J$22</f>
        <v>Quarterly</v>
      </c>
      <c r="J3720" s="538">
        <f>'Information Input'!$H$30</f>
        <v>43555</v>
      </c>
      <c r="K3720" s="537">
        <f>'Information Input'!$J$18</f>
        <v>2019</v>
      </c>
      <c r="L3720" s="539" t="s">
        <v>96</v>
      </c>
      <c r="M3720" s="540" t="s">
        <v>241</v>
      </c>
      <c r="N3720" s="541" t="s">
        <v>241</v>
      </c>
      <c r="O3720" s="542" t="s">
        <v>671</v>
      </c>
      <c r="P3720" s="537">
        <v>18</v>
      </c>
      <c r="Q3720" s="541" t="s">
        <v>160</v>
      </c>
      <c r="R3720" s="541" t="s">
        <v>235</v>
      </c>
      <c r="S3720" s="543">
        <f>'Report 1'!$AU$18</f>
        <v>0</v>
      </c>
      <c r="T3720" s="544">
        <f>'Report 1'!$AU$38</f>
        <v>0</v>
      </c>
      <c r="U3720" s="545">
        <f>'Report 1'!$AU$124</f>
        <v>0</v>
      </c>
      <c r="BZ3720" s="576"/>
    </row>
    <row r="3721" spans="2:78">
      <c r="B3721" s="535" t="s">
        <v>669</v>
      </c>
      <c r="C3721" s="536">
        <v>1</v>
      </c>
      <c r="D3721" s="537" t="str">
        <f>'Information Input'!$M$14</f>
        <v xml:space="preserve">      -      </v>
      </c>
      <c r="E3721" s="537" t="s">
        <v>139</v>
      </c>
      <c r="F3721" s="538">
        <f>'Information Input'!$H$33</f>
        <v>43466</v>
      </c>
      <c r="G3721" s="538">
        <f>'Information Input'!$H$34</f>
        <v>43555</v>
      </c>
      <c r="H3721" s="538">
        <f>'Information Input'!$H$35</f>
        <v>43555</v>
      </c>
      <c r="I3721" s="537" t="str">
        <f>'Information Input'!$J$22</f>
        <v>Quarterly</v>
      </c>
      <c r="J3721" s="538">
        <f>'Information Input'!$H$30</f>
        <v>43555</v>
      </c>
      <c r="K3721" s="537">
        <f>'Information Input'!$J$18</f>
        <v>2019</v>
      </c>
      <c r="L3721" s="539" t="s">
        <v>96</v>
      </c>
      <c r="M3721" s="540" t="s">
        <v>241</v>
      </c>
      <c r="N3721" s="541" t="s">
        <v>241</v>
      </c>
      <c r="O3721" s="542" t="s">
        <v>671</v>
      </c>
      <c r="P3721" s="537">
        <v>19</v>
      </c>
      <c r="Q3721" s="541" t="s">
        <v>161</v>
      </c>
      <c r="R3721" s="541" t="s">
        <v>235</v>
      </c>
      <c r="S3721" s="543">
        <f>'Report 1'!$AU$18</f>
        <v>0</v>
      </c>
      <c r="T3721" s="544">
        <f>'Report 1'!$AU$39</f>
        <v>0</v>
      </c>
      <c r="U3721" s="545">
        <f>'Report 1'!$AU$125</f>
        <v>0</v>
      </c>
      <c r="BZ3721" s="576"/>
    </row>
    <row r="3722" spans="2:78">
      <c r="B3722" s="535" t="s">
        <v>669</v>
      </c>
      <c r="C3722" s="536">
        <v>1</v>
      </c>
      <c r="D3722" s="537" t="str">
        <f>'Information Input'!$M$14</f>
        <v xml:space="preserve">      -      </v>
      </c>
      <c r="E3722" s="537" t="s">
        <v>139</v>
      </c>
      <c r="F3722" s="538">
        <f>'Information Input'!$H$33</f>
        <v>43466</v>
      </c>
      <c r="G3722" s="538">
        <f>'Information Input'!$H$34</f>
        <v>43555</v>
      </c>
      <c r="H3722" s="538">
        <f>'Information Input'!$H$35</f>
        <v>43555</v>
      </c>
      <c r="I3722" s="537" t="str">
        <f>'Information Input'!$J$22</f>
        <v>Quarterly</v>
      </c>
      <c r="J3722" s="538">
        <f>'Information Input'!$H$30</f>
        <v>43555</v>
      </c>
      <c r="K3722" s="537">
        <f>'Information Input'!$J$18</f>
        <v>2019</v>
      </c>
      <c r="L3722" s="539" t="s">
        <v>96</v>
      </c>
      <c r="M3722" s="540" t="s">
        <v>241</v>
      </c>
      <c r="N3722" s="541" t="s">
        <v>241</v>
      </c>
      <c r="O3722" s="542" t="s">
        <v>671</v>
      </c>
      <c r="P3722" s="537">
        <v>20</v>
      </c>
      <c r="Q3722" s="541" t="s">
        <v>162</v>
      </c>
      <c r="R3722" s="541" t="s">
        <v>235</v>
      </c>
      <c r="S3722" s="543">
        <f>'Report 1'!$AU$18</f>
        <v>0</v>
      </c>
      <c r="T3722" s="544">
        <f>'Report 1'!$AU$40</f>
        <v>0</v>
      </c>
      <c r="U3722" s="545">
        <f>'Report 1'!$AU$126</f>
        <v>0</v>
      </c>
      <c r="BZ3722" s="576"/>
    </row>
    <row r="3723" spans="2:78">
      <c r="B3723" s="535" t="s">
        <v>669</v>
      </c>
      <c r="C3723" s="536">
        <v>1</v>
      </c>
      <c r="D3723" s="537" t="str">
        <f>'Information Input'!$M$14</f>
        <v xml:space="preserve">      -      </v>
      </c>
      <c r="E3723" s="537" t="s">
        <v>139</v>
      </c>
      <c r="F3723" s="538">
        <f>'Information Input'!$H$33</f>
        <v>43466</v>
      </c>
      <c r="G3723" s="538">
        <f>'Information Input'!$H$34</f>
        <v>43555</v>
      </c>
      <c r="H3723" s="538">
        <f>'Information Input'!$H$35</f>
        <v>43555</v>
      </c>
      <c r="I3723" s="537" t="str">
        <f>'Information Input'!$J$22</f>
        <v>Quarterly</v>
      </c>
      <c r="J3723" s="538">
        <f>'Information Input'!$H$30</f>
        <v>43555</v>
      </c>
      <c r="K3723" s="537">
        <f>'Information Input'!$J$18</f>
        <v>2019</v>
      </c>
      <c r="L3723" s="539" t="s">
        <v>96</v>
      </c>
      <c r="M3723" s="540" t="s">
        <v>241</v>
      </c>
      <c r="N3723" s="541" t="s">
        <v>241</v>
      </c>
      <c r="O3723" s="542" t="s">
        <v>671</v>
      </c>
      <c r="P3723" s="537">
        <v>21</v>
      </c>
      <c r="Q3723" s="541" t="s">
        <v>163</v>
      </c>
      <c r="R3723" s="541" t="s">
        <v>235</v>
      </c>
      <c r="S3723" s="543">
        <f>'Report 1'!$AU$18</f>
        <v>0</v>
      </c>
      <c r="T3723" s="544">
        <f>'Report 1'!$AU$41</f>
        <v>0</v>
      </c>
      <c r="U3723" s="545">
        <f>'Report 1'!$AU$127</f>
        <v>0</v>
      </c>
      <c r="BZ3723" s="576"/>
    </row>
    <row r="3724" spans="2:78">
      <c r="B3724" s="535" t="s">
        <v>669</v>
      </c>
      <c r="C3724" s="536">
        <v>1</v>
      </c>
      <c r="D3724" s="537" t="str">
        <f>'Information Input'!$M$14</f>
        <v xml:space="preserve">      -      </v>
      </c>
      <c r="E3724" s="537" t="s">
        <v>139</v>
      </c>
      <c r="F3724" s="538">
        <f>'Information Input'!$H$33</f>
        <v>43466</v>
      </c>
      <c r="G3724" s="538">
        <f>'Information Input'!$H$34</f>
        <v>43555</v>
      </c>
      <c r="H3724" s="538">
        <f>'Information Input'!$H$35</f>
        <v>43555</v>
      </c>
      <c r="I3724" s="537" t="str">
        <f>'Information Input'!$J$22</f>
        <v>Quarterly</v>
      </c>
      <c r="J3724" s="538">
        <f>'Information Input'!$H$30</f>
        <v>43555</v>
      </c>
      <c r="K3724" s="537">
        <f>'Information Input'!$J$18</f>
        <v>2019</v>
      </c>
      <c r="L3724" s="539" t="s">
        <v>96</v>
      </c>
      <c r="M3724" s="540" t="s">
        <v>241</v>
      </c>
      <c r="N3724" s="541" t="s">
        <v>241</v>
      </c>
      <c r="O3724" s="542" t="s">
        <v>671</v>
      </c>
      <c r="P3724" s="537">
        <v>22</v>
      </c>
      <c r="Q3724" s="541" t="s">
        <v>164</v>
      </c>
      <c r="R3724" s="541" t="s">
        <v>236</v>
      </c>
      <c r="S3724" s="543">
        <f>'Report 1'!$AU$18</f>
        <v>0</v>
      </c>
      <c r="T3724" s="544">
        <f>'Report 1'!$AU$42</f>
        <v>0</v>
      </c>
      <c r="U3724" s="545">
        <f>'Report 1'!$AU$128</f>
        <v>0</v>
      </c>
      <c r="BZ3724" s="576"/>
    </row>
    <row r="3725" spans="2:78">
      <c r="B3725" s="535" t="s">
        <v>669</v>
      </c>
      <c r="C3725" s="536">
        <v>1</v>
      </c>
      <c r="D3725" s="537" t="str">
        <f>'Information Input'!$M$14</f>
        <v xml:space="preserve">      -      </v>
      </c>
      <c r="E3725" s="537" t="s">
        <v>139</v>
      </c>
      <c r="F3725" s="538">
        <f>'Information Input'!$H$33</f>
        <v>43466</v>
      </c>
      <c r="G3725" s="538">
        <f>'Information Input'!$H$34</f>
        <v>43555</v>
      </c>
      <c r="H3725" s="538">
        <f>'Information Input'!$H$35</f>
        <v>43555</v>
      </c>
      <c r="I3725" s="537" t="str">
        <f>'Information Input'!$J$22</f>
        <v>Quarterly</v>
      </c>
      <c r="J3725" s="538">
        <f>'Information Input'!$H$30</f>
        <v>43555</v>
      </c>
      <c r="K3725" s="537">
        <f>'Information Input'!$J$18</f>
        <v>2019</v>
      </c>
      <c r="L3725" s="539" t="s">
        <v>96</v>
      </c>
      <c r="M3725" s="540" t="s">
        <v>241</v>
      </c>
      <c r="N3725" s="541" t="s">
        <v>241</v>
      </c>
      <c r="O3725" s="542" t="s">
        <v>671</v>
      </c>
      <c r="P3725" s="537">
        <v>23</v>
      </c>
      <c r="Q3725" s="541" t="s">
        <v>165</v>
      </c>
      <c r="R3725" s="541" t="s">
        <v>236</v>
      </c>
      <c r="S3725" s="543">
        <f>'Report 1'!$AU$18</f>
        <v>0</v>
      </c>
      <c r="T3725" s="544">
        <f>'Report 1'!$AU$43</f>
        <v>0</v>
      </c>
      <c r="U3725" s="545">
        <f>'Report 1'!$AU$129</f>
        <v>0</v>
      </c>
      <c r="BZ3725" s="576"/>
    </row>
    <row r="3726" spans="2:78">
      <c r="B3726" s="535" t="s">
        <v>669</v>
      </c>
      <c r="C3726" s="536">
        <v>1</v>
      </c>
      <c r="D3726" s="537" t="str">
        <f>'Information Input'!$M$14</f>
        <v xml:space="preserve">      -      </v>
      </c>
      <c r="E3726" s="537" t="s">
        <v>139</v>
      </c>
      <c r="F3726" s="538">
        <f>'Information Input'!$H$33</f>
        <v>43466</v>
      </c>
      <c r="G3726" s="538">
        <f>'Information Input'!$H$34</f>
        <v>43555</v>
      </c>
      <c r="H3726" s="538">
        <f>'Information Input'!$H$35</f>
        <v>43555</v>
      </c>
      <c r="I3726" s="537" t="str">
        <f>'Information Input'!$J$22</f>
        <v>Quarterly</v>
      </c>
      <c r="J3726" s="538">
        <f>'Information Input'!$H$30</f>
        <v>43555</v>
      </c>
      <c r="K3726" s="537">
        <f>'Information Input'!$J$18</f>
        <v>2019</v>
      </c>
      <c r="L3726" s="539" t="s">
        <v>96</v>
      </c>
      <c r="M3726" s="540" t="s">
        <v>241</v>
      </c>
      <c r="N3726" s="541" t="s">
        <v>241</v>
      </c>
      <c r="O3726" s="542" t="s">
        <v>671</v>
      </c>
      <c r="P3726" s="537">
        <v>24</v>
      </c>
      <c r="Q3726" s="541" t="s">
        <v>166</v>
      </c>
      <c r="R3726" s="541" t="s">
        <v>233</v>
      </c>
      <c r="S3726" s="543">
        <f>'Report 1'!$AU$18</f>
        <v>0</v>
      </c>
      <c r="T3726" s="544">
        <f>'Report 1'!$AU$44</f>
        <v>0</v>
      </c>
      <c r="U3726" s="545">
        <f>'Report 1'!$AU$130</f>
        <v>0</v>
      </c>
      <c r="BZ3726" s="576"/>
    </row>
    <row r="3727" spans="2:78">
      <c r="B3727" s="535" t="s">
        <v>669</v>
      </c>
      <c r="C3727" s="536">
        <v>1</v>
      </c>
      <c r="D3727" s="537" t="str">
        <f>'Information Input'!$M$14</f>
        <v xml:space="preserve">      -      </v>
      </c>
      <c r="E3727" s="537" t="s">
        <v>139</v>
      </c>
      <c r="F3727" s="538">
        <f>'Information Input'!$H$33</f>
        <v>43466</v>
      </c>
      <c r="G3727" s="538">
        <f>'Information Input'!$H$34</f>
        <v>43555</v>
      </c>
      <c r="H3727" s="538">
        <f>'Information Input'!$H$35</f>
        <v>43555</v>
      </c>
      <c r="I3727" s="537" t="str">
        <f>'Information Input'!$J$22</f>
        <v>Quarterly</v>
      </c>
      <c r="J3727" s="538">
        <f>'Information Input'!$H$30</f>
        <v>43555</v>
      </c>
      <c r="K3727" s="537">
        <f>'Information Input'!$J$18</f>
        <v>2019</v>
      </c>
      <c r="L3727" s="539" t="s">
        <v>96</v>
      </c>
      <c r="M3727" s="540" t="s">
        <v>241</v>
      </c>
      <c r="N3727" s="541" t="s">
        <v>241</v>
      </c>
      <c r="O3727" s="542" t="s">
        <v>671</v>
      </c>
      <c r="P3727" s="537">
        <v>25</v>
      </c>
      <c r="Q3727" s="541" t="s">
        <v>167</v>
      </c>
      <c r="R3727" s="541" t="s">
        <v>233</v>
      </c>
      <c r="S3727" s="543">
        <f>'Report 1'!$AU$18</f>
        <v>0</v>
      </c>
      <c r="T3727" s="544">
        <f>'Report 1'!$AU$45</f>
        <v>0</v>
      </c>
      <c r="U3727" s="545">
        <f>'Report 1'!$AU$131</f>
        <v>0</v>
      </c>
      <c r="BZ3727" s="576"/>
    </row>
    <row r="3728" spans="2:78">
      <c r="B3728" s="535" t="s">
        <v>669</v>
      </c>
      <c r="C3728" s="536">
        <v>1</v>
      </c>
      <c r="D3728" s="537" t="str">
        <f>'Information Input'!$M$14</f>
        <v xml:space="preserve">      -      </v>
      </c>
      <c r="E3728" s="537" t="s">
        <v>139</v>
      </c>
      <c r="F3728" s="538">
        <f>'Information Input'!$H$33</f>
        <v>43466</v>
      </c>
      <c r="G3728" s="538">
        <f>'Information Input'!$H$34</f>
        <v>43555</v>
      </c>
      <c r="H3728" s="538">
        <f>'Information Input'!$H$35</f>
        <v>43555</v>
      </c>
      <c r="I3728" s="537" t="str">
        <f>'Information Input'!$J$22</f>
        <v>Quarterly</v>
      </c>
      <c r="J3728" s="538">
        <f>'Information Input'!$H$30</f>
        <v>43555</v>
      </c>
      <c r="K3728" s="537">
        <f>'Information Input'!$J$18</f>
        <v>2019</v>
      </c>
      <c r="L3728" s="539" t="s">
        <v>96</v>
      </c>
      <c r="M3728" s="540" t="s">
        <v>241</v>
      </c>
      <c r="N3728" s="541" t="s">
        <v>241</v>
      </c>
      <c r="O3728" s="542" t="s">
        <v>671</v>
      </c>
      <c r="P3728" s="537">
        <v>26</v>
      </c>
      <c r="Q3728" s="541" t="s">
        <v>168</v>
      </c>
      <c r="R3728" s="541" t="s">
        <v>237</v>
      </c>
      <c r="S3728" s="543">
        <f>'Report 1'!$AU$18</f>
        <v>0</v>
      </c>
      <c r="T3728" s="544">
        <f>'Report 1'!$AU$46</f>
        <v>0</v>
      </c>
      <c r="U3728" s="545">
        <f>'Report 1'!$AU$132</f>
        <v>0</v>
      </c>
      <c r="BZ3728" s="576"/>
    </row>
    <row r="3729" spans="2:78">
      <c r="B3729" s="535" t="s">
        <v>669</v>
      </c>
      <c r="C3729" s="536">
        <v>1</v>
      </c>
      <c r="D3729" s="537" t="str">
        <f>'Information Input'!$M$14</f>
        <v xml:space="preserve">      -      </v>
      </c>
      <c r="E3729" s="537" t="s">
        <v>139</v>
      </c>
      <c r="F3729" s="538">
        <f>'Information Input'!$H$33</f>
        <v>43466</v>
      </c>
      <c r="G3729" s="538">
        <f>'Information Input'!$H$34</f>
        <v>43555</v>
      </c>
      <c r="H3729" s="538">
        <f>'Information Input'!$H$35</f>
        <v>43555</v>
      </c>
      <c r="I3729" s="537" t="str">
        <f>'Information Input'!$J$22</f>
        <v>Quarterly</v>
      </c>
      <c r="J3729" s="538">
        <f>'Information Input'!$H$30</f>
        <v>43555</v>
      </c>
      <c r="K3729" s="537">
        <f>'Information Input'!$J$18</f>
        <v>2019</v>
      </c>
      <c r="L3729" s="539" t="s">
        <v>96</v>
      </c>
      <c r="M3729" s="540" t="s">
        <v>241</v>
      </c>
      <c r="N3729" s="541" t="s">
        <v>241</v>
      </c>
      <c r="O3729" s="542" t="s">
        <v>671</v>
      </c>
      <c r="P3729" s="537">
        <v>27</v>
      </c>
      <c r="Q3729" s="541" t="s">
        <v>169</v>
      </c>
      <c r="R3729" s="541" t="s">
        <v>235</v>
      </c>
      <c r="S3729" s="543">
        <f>'Report 1'!$AU$18</f>
        <v>0</v>
      </c>
      <c r="T3729" s="544">
        <f>'Report 1'!$AU$47</f>
        <v>0</v>
      </c>
      <c r="U3729" s="545">
        <f>'Report 1'!$AU$133</f>
        <v>0</v>
      </c>
      <c r="BZ3729" s="576"/>
    </row>
    <row r="3730" spans="2:78">
      <c r="B3730" s="535" t="s">
        <v>669</v>
      </c>
      <c r="C3730" s="536">
        <v>1</v>
      </c>
      <c r="D3730" s="537" t="str">
        <f>'Information Input'!$M$14</f>
        <v xml:space="preserve">      -      </v>
      </c>
      <c r="E3730" s="537" t="s">
        <v>139</v>
      </c>
      <c r="F3730" s="538">
        <f>'Information Input'!$H$33</f>
        <v>43466</v>
      </c>
      <c r="G3730" s="538">
        <f>'Information Input'!$H$34</f>
        <v>43555</v>
      </c>
      <c r="H3730" s="538">
        <f>'Information Input'!$H$35</f>
        <v>43555</v>
      </c>
      <c r="I3730" s="537" t="str">
        <f>'Information Input'!$J$22</f>
        <v>Quarterly</v>
      </c>
      <c r="J3730" s="538">
        <f>'Information Input'!$H$30</f>
        <v>43555</v>
      </c>
      <c r="K3730" s="537">
        <f>'Information Input'!$J$18</f>
        <v>2019</v>
      </c>
      <c r="L3730" s="539" t="s">
        <v>96</v>
      </c>
      <c r="M3730" s="540" t="s">
        <v>241</v>
      </c>
      <c r="N3730" s="541" t="s">
        <v>241</v>
      </c>
      <c r="O3730" s="542" t="s">
        <v>671</v>
      </c>
      <c r="P3730" s="537">
        <v>28</v>
      </c>
      <c r="Q3730" s="541" t="s">
        <v>170</v>
      </c>
      <c r="R3730" s="541" t="s">
        <v>235</v>
      </c>
      <c r="S3730" s="543">
        <f>'Report 1'!$AU$18</f>
        <v>0</v>
      </c>
      <c r="T3730" s="544">
        <f>'Report 1'!$AU$48</f>
        <v>0</v>
      </c>
      <c r="U3730" s="545">
        <f>'Report 1'!$AU$134</f>
        <v>0</v>
      </c>
      <c r="BZ3730" s="576"/>
    </row>
    <row r="3731" spans="2:78">
      <c r="B3731" s="535" t="s">
        <v>669</v>
      </c>
      <c r="C3731" s="536">
        <v>1</v>
      </c>
      <c r="D3731" s="537" t="str">
        <f>'Information Input'!$M$14</f>
        <v xml:space="preserve">      -      </v>
      </c>
      <c r="E3731" s="537" t="s">
        <v>139</v>
      </c>
      <c r="F3731" s="538">
        <f>'Information Input'!$H$33</f>
        <v>43466</v>
      </c>
      <c r="G3731" s="538">
        <f>'Information Input'!$H$34</f>
        <v>43555</v>
      </c>
      <c r="H3731" s="538">
        <f>'Information Input'!$H$35</f>
        <v>43555</v>
      </c>
      <c r="I3731" s="537" t="str">
        <f>'Information Input'!$J$22</f>
        <v>Quarterly</v>
      </c>
      <c r="J3731" s="538">
        <f>'Information Input'!$H$30</f>
        <v>43555</v>
      </c>
      <c r="K3731" s="537">
        <f>'Information Input'!$J$18</f>
        <v>2019</v>
      </c>
      <c r="L3731" s="539" t="s">
        <v>96</v>
      </c>
      <c r="M3731" s="540" t="s">
        <v>241</v>
      </c>
      <c r="N3731" s="541" t="s">
        <v>241</v>
      </c>
      <c r="O3731" s="542" t="s">
        <v>671</v>
      </c>
      <c r="P3731" s="537">
        <v>29</v>
      </c>
      <c r="Q3731" s="541" t="s">
        <v>171</v>
      </c>
      <c r="R3731" s="541" t="s">
        <v>238</v>
      </c>
      <c r="S3731" s="543">
        <f>'Report 1'!$AU$18</f>
        <v>0</v>
      </c>
      <c r="T3731" s="544">
        <f>'Report 1'!$AU$49</f>
        <v>0</v>
      </c>
      <c r="U3731" s="545">
        <f>'Report 1'!$AU$135</f>
        <v>0</v>
      </c>
      <c r="BZ3731" s="576"/>
    </row>
    <row r="3732" spans="2:78">
      <c r="B3732" s="535" t="s">
        <v>669</v>
      </c>
      <c r="C3732" s="536">
        <v>1</v>
      </c>
      <c r="D3732" s="537" t="str">
        <f>'Information Input'!$M$14</f>
        <v xml:space="preserve">      -      </v>
      </c>
      <c r="E3732" s="537" t="s">
        <v>139</v>
      </c>
      <c r="F3732" s="538">
        <f>'Information Input'!$H$33</f>
        <v>43466</v>
      </c>
      <c r="G3732" s="538">
        <f>'Information Input'!$H$34</f>
        <v>43555</v>
      </c>
      <c r="H3732" s="538">
        <f>'Information Input'!$H$35</f>
        <v>43555</v>
      </c>
      <c r="I3732" s="537" t="str">
        <f>'Information Input'!$J$22</f>
        <v>Quarterly</v>
      </c>
      <c r="J3732" s="538">
        <f>'Information Input'!$H$30</f>
        <v>43555</v>
      </c>
      <c r="K3732" s="537">
        <f>'Information Input'!$J$18</f>
        <v>2019</v>
      </c>
      <c r="L3732" s="539" t="s">
        <v>96</v>
      </c>
      <c r="M3732" s="540" t="s">
        <v>241</v>
      </c>
      <c r="N3732" s="541" t="s">
        <v>241</v>
      </c>
      <c r="O3732" s="542" t="s">
        <v>671</v>
      </c>
      <c r="P3732" s="537">
        <v>30</v>
      </c>
      <c r="Q3732" s="541" t="s">
        <v>172</v>
      </c>
      <c r="R3732" s="541" t="s">
        <v>238</v>
      </c>
      <c r="S3732" s="543">
        <f>'Report 1'!$AU$18</f>
        <v>0</v>
      </c>
      <c r="T3732" s="544">
        <f>'Report 1'!$AU$50</f>
        <v>0</v>
      </c>
      <c r="U3732" s="545">
        <f>'Report 1'!$AU$136</f>
        <v>0</v>
      </c>
      <c r="BZ3732" s="576"/>
    </row>
    <row r="3733" spans="2:78">
      <c r="B3733" s="535" t="s">
        <v>669</v>
      </c>
      <c r="C3733" s="536">
        <v>1</v>
      </c>
      <c r="D3733" s="537" t="str">
        <f>'Information Input'!$M$14</f>
        <v xml:space="preserve">      -      </v>
      </c>
      <c r="E3733" s="537" t="s">
        <v>139</v>
      </c>
      <c r="F3733" s="538">
        <f>'Information Input'!$H$33</f>
        <v>43466</v>
      </c>
      <c r="G3733" s="538">
        <f>'Information Input'!$H$34</f>
        <v>43555</v>
      </c>
      <c r="H3733" s="538">
        <f>'Information Input'!$H$35</f>
        <v>43555</v>
      </c>
      <c r="I3733" s="537" t="str">
        <f>'Information Input'!$J$22</f>
        <v>Quarterly</v>
      </c>
      <c r="J3733" s="538">
        <f>'Information Input'!$H$30</f>
        <v>43555</v>
      </c>
      <c r="K3733" s="537">
        <f>'Information Input'!$J$18</f>
        <v>2019</v>
      </c>
      <c r="L3733" s="539" t="s">
        <v>96</v>
      </c>
      <c r="M3733" s="540" t="s">
        <v>241</v>
      </c>
      <c r="N3733" s="541" t="s">
        <v>241</v>
      </c>
      <c r="O3733" s="542" t="s">
        <v>671</v>
      </c>
      <c r="P3733" s="537">
        <v>31</v>
      </c>
      <c r="Q3733" s="541" t="s">
        <v>173</v>
      </c>
      <c r="R3733" s="541" t="s">
        <v>233</v>
      </c>
      <c r="S3733" s="543">
        <f>'Report 1'!$AU$18</f>
        <v>0</v>
      </c>
      <c r="T3733" s="544">
        <f>'Report 1'!$AU$51</f>
        <v>0</v>
      </c>
      <c r="U3733" s="545">
        <f>'Report 1'!$AU$137</f>
        <v>0</v>
      </c>
      <c r="BZ3733" s="576"/>
    </row>
    <row r="3734" spans="2:78">
      <c r="B3734" s="535" t="s">
        <v>669</v>
      </c>
      <c r="C3734" s="536">
        <v>1</v>
      </c>
      <c r="D3734" s="537" t="str">
        <f>'Information Input'!$M$14</f>
        <v xml:space="preserve">      -      </v>
      </c>
      <c r="E3734" s="537" t="s">
        <v>139</v>
      </c>
      <c r="F3734" s="538">
        <f>'Information Input'!$H$33</f>
        <v>43466</v>
      </c>
      <c r="G3734" s="538">
        <f>'Information Input'!$H$34</f>
        <v>43555</v>
      </c>
      <c r="H3734" s="538">
        <f>'Information Input'!$H$35</f>
        <v>43555</v>
      </c>
      <c r="I3734" s="537" t="str">
        <f>'Information Input'!$J$22</f>
        <v>Quarterly</v>
      </c>
      <c r="J3734" s="538">
        <f>'Information Input'!$H$30</f>
        <v>43555</v>
      </c>
      <c r="K3734" s="537">
        <f>'Information Input'!$J$18</f>
        <v>2019</v>
      </c>
      <c r="L3734" s="539" t="s">
        <v>96</v>
      </c>
      <c r="M3734" s="540" t="s">
        <v>241</v>
      </c>
      <c r="N3734" s="541" t="s">
        <v>241</v>
      </c>
      <c r="O3734" s="542" t="s">
        <v>671</v>
      </c>
      <c r="P3734" s="537">
        <v>32</v>
      </c>
      <c r="Q3734" s="541" t="s">
        <v>174</v>
      </c>
      <c r="R3734" s="541" t="s">
        <v>238</v>
      </c>
      <c r="S3734" s="543">
        <f>'Report 1'!$AU$18</f>
        <v>0</v>
      </c>
      <c r="T3734" s="544">
        <f>'Report 1'!$AU$52</f>
        <v>0</v>
      </c>
      <c r="U3734" s="545">
        <f>'Report 1'!$AU$138</f>
        <v>0</v>
      </c>
      <c r="BZ3734" s="576"/>
    </row>
    <row r="3735" spans="2:78">
      <c r="B3735" s="535" t="s">
        <v>669</v>
      </c>
      <c r="C3735" s="536">
        <v>1</v>
      </c>
      <c r="D3735" s="537" t="str">
        <f>'Information Input'!$M$14</f>
        <v xml:space="preserve">      -      </v>
      </c>
      <c r="E3735" s="537" t="s">
        <v>139</v>
      </c>
      <c r="F3735" s="538">
        <f>'Information Input'!$H$33</f>
        <v>43466</v>
      </c>
      <c r="G3735" s="538">
        <f>'Information Input'!$H$34</f>
        <v>43555</v>
      </c>
      <c r="H3735" s="538">
        <f>'Information Input'!$H$35</f>
        <v>43555</v>
      </c>
      <c r="I3735" s="537" t="str">
        <f>'Information Input'!$J$22</f>
        <v>Quarterly</v>
      </c>
      <c r="J3735" s="538">
        <f>'Information Input'!$H$30</f>
        <v>43555</v>
      </c>
      <c r="K3735" s="537">
        <f>'Information Input'!$J$18</f>
        <v>2019</v>
      </c>
      <c r="L3735" s="539" t="s">
        <v>96</v>
      </c>
      <c r="M3735" s="540" t="s">
        <v>241</v>
      </c>
      <c r="N3735" s="541" t="s">
        <v>241</v>
      </c>
      <c r="O3735" s="542" t="s">
        <v>671</v>
      </c>
      <c r="P3735" s="537">
        <v>33</v>
      </c>
      <c r="Q3735" s="541" t="s">
        <v>175</v>
      </c>
      <c r="R3735" s="541" t="s">
        <v>233</v>
      </c>
      <c r="S3735" s="543">
        <f>'Report 1'!$AU$18</f>
        <v>0</v>
      </c>
      <c r="T3735" s="544">
        <f>'Report 1'!$AU$53</f>
        <v>0</v>
      </c>
      <c r="U3735" s="545">
        <f>'Report 1'!$AU$139</f>
        <v>0</v>
      </c>
      <c r="BZ3735" s="576"/>
    </row>
    <row r="3736" spans="2:78">
      <c r="B3736" s="535" t="s">
        <v>669</v>
      </c>
      <c r="C3736" s="536">
        <v>1</v>
      </c>
      <c r="D3736" s="537" t="str">
        <f>'Information Input'!$M$14</f>
        <v xml:space="preserve">      -      </v>
      </c>
      <c r="E3736" s="537" t="s">
        <v>139</v>
      </c>
      <c r="F3736" s="538">
        <f>'Information Input'!$H$33</f>
        <v>43466</v>
      </c>
      <c r="G3736" s="538">
        <f>'Information Input'!$H$34</f>
        <v>43555</v>
      </c>
      <c r="H3736" s="538">
        <f>'Information Input'!$H$35</f>
        <v>43555</v>
      </c>
      <c r="I3736" s="537" t="str">
        <f>'Information Input'!$J$22</f>
        <v>Quarterly</v>
      </c>
      <c r="J3736" s="538">
        <f>'Information Input'!$H$30</f>
        <v>43555</v>
      </c>
      <c r="K3736" s="537">
        <f>'Information Input'!$J$18</f>
        <v>2019</v>
      </c>
      <c r="L3736" s="539" t="s">
        <v>96</v>
      </c>
      <c r="M3736" s="540" t="s">
        <v>241</v>
      </c>
      <c r="N3736" s="541" t="s">
        <v>241</v>
      </c>
      <c r="O3736" s="542" t="s">
        <v>671</v>
      </c>
      <c r="P3736" s="537">
        <v>34</v>
      </c>
      <c r="Q3736" s="541" t="s">
        <v>176</v>
      </c>
      <c r="R3736" s="541" t="s">
        <v>238</v>
      </c>
      <c r="S3736" s="543">
        <f>'Report 1'!$AU$18</f>
        <v>0</v>
      </c>
      <c r="T3736" s="544">
        <f>'Report 1'!$AU$54</f>
        <v>0</v>
      </c>
      <c r="U3736" s="545">
        <f>'Report 1'!$AU$140</f>
        <v>0</v>
      </c>
      <c r="BZ3736" s="576"/>
    </row>
    <row r="3737" spans="2:78">
      <c r="B3737" s="535" t="s">
        <v>669</v>
      </c>
      <c r="C3737" s="536">
        <v>1</v>
      </c>
      <c r="D3737" s="537" t="str">
        <f>'Information Input'!$M$14</f>
        <v xml:space="preserve">      -      </v>
      </c>
      <c r="E3737" s="537" t="s">
        <v>139</v>
      </c>
      <c r="F3737" s="538">
        <f>'Information Input'!$H$33</f>
        <v>43466</v>
      </c>
      <c r="G3737" s="538">
        <f>'Information Input'!$H$34</f>
        <v>43555</v>
      </c>
      <c r="H3737" s="538">
        <f>'Information Input'!$H$35</f>
        <v>43555</v>
      </c>
      <c r="I3737" s="537" t="str">
        <f>'Information Input'!$J$22</f>
        <v>Quarterly</v>
      </c>
      <c r="J3737" s="538">
        <f>'Information Input'!$H$30</f>
        <v>43555</v>
      </c>
      <c r="K3737" s="537">
        <f>'Information Input'!$J$18</f>
        <v>2019</v>
      </c>
      <c r="L3737" s="539" t="s">
        <v>96</v>
      </c>
      <c r="M3737" s="540" t="s">
        <v>241</v>
      </c>
      <c r="N3737" s="541" t="s">
        <v>241</v>
      </c>
      <c r="O3737" s="542" t="s">
        <v>671</v>
      </c>
      <c r="P3737" s="537">
        <v>35</v>
      </c>
      <c r="Q3737" s="541" t="s">
        <v>177</v>
      </c>
      <c r="R3737" s="541" t="s">
        <v>235</v>
      </c>
      <c r="S3737" s="543">
        <f>'Report 1'!$AU$18</f>
        <v>0</v>
      </c>
      <c r="T3737" s="544">
        <f>'Report 1'!$AU$55</f>
        <v>0</v>
      </c>
      <c r="U3737" s="545">
        <f>'Report 1'!$AU$141</f>
        <v>0</v>
      </c>
      <c r="BZ3737" s="576"/>
    </row>
    <row r="3738" spans="2:78">
      <c r="B3738" s="535" t="s">
        <v>669</v>
      </c>
      <c r="C3738" s="536">
        <v>1</v>
      </c>
      <c r="D3738" s="537" t="str">
        <f>'Information Input'!$M$14</f>
        <v xml:space="preserve">      -      </v>
      </c>
      <c r="E3738" s="537" t="s">
        <v>139</v>
      </c>
      <c r="F3738" s="538">
        <f>'Information Input'!$H$33</f>
        <v>43466</v>
      </c>
      <c r="G3738" s="538">
        <f>'Information Input'!$H$34</f>
        <v>43555</v>
      </c>
      <c r="H3738" s="538">
        <f>'Information Input'!$H$35</f>
        <v>43555</v>
      </c>
      <c r="I3738" s="537" t="str">
        <f>'Information Input'!$J$22</f>
        <v>Quarterly</v>
      </c>
      <c r="J3738" s="538">
        <f>'Information Input'!$H$30</f>
        <v>43555</v>
      </c>
      <c r="K3738" s="537">
        <f>'Information Input'!$J$18</f>
        <v>2019</v>
      </c>
      <c r="L3738" s="539" t="s">
        <v>96</v>
      </c>
      <c r="M3738" s="540" t="s">
        <v>241</v>
      </c>
      <c r="N3738" s="541" t="s">
        <v>241</v>
      </c>
      <c r="O3738" s="542" t="s">
        <v>671</v>
      </c>
      <c r="P3738" s="537">
        <v>36</v>
      </c>
      <c r="Q3738" s="541" t="s">
        <v>178</v>
      </c>
      <c r="R3738" s="541" t="s">
        <v>235</v>
      </c>
      <c r="S3738" s="543">
        <f>'Report 1'!$AU$18</f>
        <v>0</v>
      </c>
      <c r="T3738" s="544">
        <f>'Report 1'!$AU$56</f>
        <v>0</v>
      </c>
      <c r="U3738" s="545">
        <f>'Report 1'!$AU$142</f>
        <v>0</v>
      </c>
      <c r="BZ3738" s="576"/>
    </row>
    <row r="3739" spans="2:78">
      <c r="B3739" s="535" t="s">
        <v>669</v>
      </c>
      <c r="C3739" s="536">
        <v>1</v>
      </c>
      <c r="D3739" s="537" t="str">
        <f>'Information Input'!$M$14</f>
        <v xml:space="preserve">      -      </v>
      </c>
      <c r="E3739" s="537" t="s">
        <v>139</v>
      </c>
      <c r="F3739" s="538">
        <f>'Information Input'!$H$33</f>
        <v>43466</v>
      </c>
      <c r="G3739" s="538">
        <f>'Information Input'!$H$34</f>
        <v>43555</v>
      </c>
      <c r="H3739" s="538">
        <f>'Information Input'!$H$35</f>
        <v>43555</v>
      </c>
      <c r="I3739" s="537" t="str">
        <f>'Information Input'!$J$22</f>
        <v>Quarterly</v>
      </c>
      <c r="J3739" s="538">
        <f>'Information Input'!$H$30</f>
        <v>43555</v>
      </c>
      <c r="K3739" s="537">
        <f>'Information Input'!$J$18</f>
        <v>2019</v>
      </c>
      <c r="L3739" s="539" t="s">
        <v>96</v>
      </c>
      <c r="M3739" s="540" t="s">
        <v>241</v>
      </c>
      <c r="N3739" s="541" t="s">
        <v>241</v>
      </c>
      <c r="O3739" s="542" t="s">
        <v>671</v>
      </c>
      <c r="P3739" s="537">
        <v>37</v>
      </c>
      <c r="Q3739" s="541" t="s">
        <v>179</v>
      </c>
      <c r="R3739" s="541" t="s">
        <v>231</v>
      </c>
      <c r="S3739" s="543">
        <f>'Report 1'!$AU$18</f>
        <v>0</v>
      </c>
      <c r="T3739" s="544">
        <f>'Report 1'!$AU$57</f>
        <v>0</v>
      </c>
      <c r="U3739" s="545">
        <f>'Report 1'!$AU$143</f>
        <v>0</v>
      </c>
      <c r="BZ3739" s="576"/>
    </row>
    <row r="3740" spans="2:78">
      <c r="B3740" s="535" t="s">
        <v>669</v>
      </c>
      <c r="C3740" s="536">
        <v>1</v>
      </c>
      <c r="D3740" s="537" t="str">
        <f>'Information Input'!$M$14</f>
        <v xml:space="preserve">      -      </v>
      </c>
      <c r="E3740" s="537" t="s">
        <v>139</v>
      </c>
      <c r="F3740" s="538">
        <f>'Information Input'!$H$33</f>
        <v>43466</v>
      </c>
      <c r="G3740" s="538">
        <f>'Information Input'!$H$34</f>
        <v>43555</v>
      </c>
      <c r="H3740" s="538">
        <f>'Information Input'!$H$35</f>
        <v>43555</v>
      </c>
      <c r="I3740" s="537" t="str">
        <f>'Information Input'!$J$22</f>
        <v>Quarterly</v>
      </c>
      <c r="J3740" s="538">
        <f>'Information Input'!$H$30</f>
        <v>43555</v>
      </c>
      <c r="K3740" s="537">
        <f>'Information Input'!$J$18</f>
        <v>2019</v>
      </c>
      <c r="L3740" s="539" t="s">
        <v>96</v>
      </c>
      <c r="M3740" s="540" t="s">
        <v>241</v>
      </c>
      <c r="N3740" s="541" t="s">
        <v>241</v>
      </c>
      <c r="O3740" s="542" t="s">
        <v>671</v>
      </c>
      <c r="P3740" s="537">
        <v>38</v>
      </c>
      <c r="Q3740" s="541" t="s">
        <v>180</v>
      </c>
      <c r="R3740" s="541" t="s">
        <v>233</v>
      </c>
      <c r="S3740" s="543">
        <f>'Report 1'!$AU$18</f>
        <v>0</v>
      </c>
      <c r="T3740" s="544">
        <f>'Report 1'!$AU$58</f>
        <v>0</v>
      </c>
      <c r="U3740" s="545">
        <f>'Report 1'!$AU$144</f>
        <v>0</v>
      </c>
      <c r="BZ3740" s="576"/>
    </row>
    <row r="3741" spans="2:78">
      <c r="B3741" s="535" t="s">
        <v>669</v>
      </c>
      <c r="C3741" s="536">
        <v>1</v>
      </c>
      <c r="D3741" s="537" t="str">
        <f>'Information Input'!$M$14</f>
        <v xml:space="preserve">      -      </v>
      </c>
      <c r="E3741" s="537" t="s">
        <v>139</v>
      </c>
      <c r="F3741" s="538">
        <f>'Information Input'!$H$33</f>
        <v>43466</v>
      </c>
      <c r="G3741" s="538">
        <f>'Information Input'!$H$34</f>
        <v>43555</v>
      </c>
      <c r="H3741" s="538">
        <f>'Information Input'!$H$35</f>
        <v>43555</v>
      </c>
      <c r="I3741" s="537" t="str">
        <f>'Information Input'!$J$22</f>
        <v>Quarterly</v>
      </c>
      <c r="J3741" s="538">
        <f>'Information Input'!$H$30</f>
        <v>43555</v>
      </c>
      <c r="K3741" s="537">
        <f>'Information Input'!$J$18</f>
        <v>2019</v>
      </c>
      <c r="L3741" s="539" t="s">
        <v>96</v>
      </c>
      <c r="M3741" s="540" t="s">
        <v>241</v>
      </c>
      <c r="N3741" s="541" t="s">
        <v>241</v>
      </c>
      <c r="O3741" s="542" t="s">
        <v>671</v>
      </c>
      <c r="P3741" s="537">
        <v>39</v>
      </c>
      <c r="Q3741" s="541" t="s">
        <v>181</v>
      </c>
      <c r="R3741" s="541" t="s">
        <v>233</v>
      </c>
      <c r="S3741" s="543">
        <f>'Report 1'!$AU$18</f>
        <v>0</v>
      </c>
      <c r="T3741" s="544">
        <f>'Report 1'!$AU$59</f>
        <v>0</v>
      </c>
      <c r="U3741" s="545">
        <f>'Report 1'!$AU$145</f>
        <v>0</v>
      </c>
      <c r="BZ3741" s="576"/>
    </row>
    <row r="3742" spans="2:78">
      <c r="B3742" s="535" t="s">
        <v>669</v>
      </c>
      <c r="C3742" s="536">
        <v>1</v>
      </c>
      <c r="D3742" s="537" t="str">
        <f>'Information Input'!$M$14</f>
        <v xml:space="preserve">      -      </v>
      </c>
      <c r="E3742" s="537" t="s">
        <v>139</v>
      </c>
      <c r="F3742" s="538">
        <f>'Information Input'!$H$33</f>
        <v>43466</v>
      </c>
      <c r="G3742" s="538">
        <f>'Information Input'!$H$34</f>
        <v>43555</v>
      </c>
      <c r="H3742" s="538">
        <f>'Information Input'!$H$35</f>
        <v>43555</v>
      </c>
      <c r="I3742" s="537" t="str">
        <f>'Information Input'!$J$22</f>
        <v>Quarterly</v>
      </c>
      <c r="J3742" s="538">
        <f>'Information Input'!$H$30</f>
        <v>43555</v>
      </c>
      <c r="K3742" s="537">
        <f>'Information Input'!$J$18</f>
        <v>2019</v>
      </c>
      <c r="L3742" s="539" t="s">
        <v>96</v>
      </c>
      <c r="M3742" s="540" t="s">
        <v>241</v>
      </c>
      <c r="N3742" s="541" t="s">
        <v>241</v>
      </c>
      <c r="O3742" s="542" t="s">
        <v>671</v>
      </c>
      <c r="P3742" s="537">
        <v>40</v>
      </c>
      <c r="Q3742" s="541" t="s">
        <v>182</v>
      </c>
      <c r="R3742" s="541" t="s">
        <v>238</v>
      </c>
      <c r="S3742" s="543">
        <f>'Report 1'!$AU$18</f>
        <v>0</v>
      </c>
      <c r="T3742" s="544">
        <f>'Report 1'!$AU$60</f>
        <v>0</v>
      </c>
      <c r="U3742" s="545">
        <f>'Report 1'!$AU$146</f>
        <v>0</v>
      </c>
      <c r="BZ3742" s="577"/>
    </row>
    <row r="3743" spans="2:78">
      <c r="B3743" s="535" t="s">
        <v>669</v>
      </c>
      <c r="C3743" s="536">
        <v>1</v>
      </c>
      <c r="D3743" s="537" t="str">
        <f>'Information Input'!$M$14</f>
        <v xml:space="preserve">      -      </v>
      </c>
      <c r="E3743" s="537" t="s">
        <v>139</v>
      </c>
      <c r="F3743" s="538">
        <f>'Information Input'!$H$33</f>
        <v>43466</v>
      </c>
      <c r="G3743" s="538">
        <f>'Information Input'!$H$34</f>
        <v>43555</v>
      </c>
      <c r="H3743" s="538">
        <f>'Information Input'!$H$35</f>
        <v>43555</v>
      </c>
      <c r="I3743" s="537" t="str">
        <f>'Information Input'!$J$22</f>
        <v>Quarterly</v>
      </c>
      <c r="J3743" s="538">
        <f>'Information Input'!$H$30</f>
        <v>43555</v>
      </c>
      <c r="K3743" s="537">
        <f>'Information Input'!$J$18</f>
        <v>2019</v>
      </c>
      <c r="L3743" s="539" t="s">
        <v>96</v>
      </c>
      <c r="M3743" s="540" t="s">
        <v>241</v>
      </c>
      <c r="N3743" s="541" t="s">
        <v>241</v>
      </c>
      <c r="O3743" s="542" t="s">
        <v>671</v>
      </c>
      <c r="P3743" s="537">
        <v>41</v>
      </c>
      <c r="Q3743" s="541" t="s">
        <v>183</v>
      </c>
      <c r="R3743" s="541" t="s">
        <v>238</v>
      </c>
      <c r="S3743" s="543">
        <f>'Report 1'!$AU$18</f>
        <v>0</v>
      </c>
      <c r="T3743" s="544">
        <f>'Report 1'!$AU$61</f>
        <v>0</v>
      </c>
      <c r="U3743" s="545">
        <f>'Report 1'!$AU$147</f>
        <v>0</v>
      </c>
    </row>
    <row r="3744" spans="2:78">
      <c r="B3744" s="535" t="s">
        <v>669</v>
      </c>
      <c r="C3744" s="536">
        <v>1</v>
      </c>
      <c r="D3744" s="537" t="str">
        <f>'Information Input'!$M$14</f>
        <v xml:space="preserve">      -      </v>
      </c>
      <c r="E3744" s="537" t="s">
        <v>139</v>
      </c>
      <c r="F3744" s="538">
        <f>'Information Input'!$H$33</f>
        <v>43466</v>
      </c>
      <c r="G3744" s="538">
        <f>'Information Input'!$H$34</f>
        <v>43555</v>
      </c>
      <c r="H3744" s="538">
        <f>'Information Input'!$H$35</f>
        <v>43555</v>
      </c>
      <c r="I3744" s="537" t="str">
        <f>'Information Input'!$J$22</f>
        <v>Quarterly</v>
      </c>
      <c r="J3744" s="538">
        <f>'Information Input'!$H$30</f>
        <v>43555</v>
      </c>
      <c r="K3744" s="537">
        <f>'Information Input'!$J$18</f>
        <v>2019</v>
      </c>
      <c r="L3744" s="539" t="s">
        <v>96</v>
      </c>
      <c r="M3744" s="540" t="s">
        <v>241</v>
      </c>
      <c r="N3744" s="541" t="s">
        <v>241</v>
      </c>
      <c r="O3744" s="542" t="s">
        <v>671</v>
      </c>
      <c r="P3744" s="537">
        <v>42</v>
      </c>
      <c r="Q3744" s="541" t="s">
        <v>184</v>
      </c>
      <c r="R3744" s="541" t="s">
        <v>233</v>
      </c>
      <c r="S3744" s="543">
        <f>'Report 1'!$AU$18</f>
        <v>0</v>
      </c>
      <c r="T3744" s="544">
        <f>'Report 1'!$AU$62</f>
        <v>0</v>
      </c>
      <c r="U3744" s="545">
        <f>'Report 1'!$AU$148</f>
        <v>0</v>
      </c>
    </row>
    <row r="3745" spans="2:21">
      <c r="B3745" s="535" t="s">
        <v>669</v>
      </c>
      <c r="C3745" s="536">
        <v>1</v>
      </c>
      <c r="D3745" s="537" t="str">
        <f>'Information Input'!$M$14</f>
        <v xml:space="preserve">      -      </v>
      </c>
      <c r="E3745" s="537" t="s">
        <v>139</v>
      </c>
      <c r="F3745" s="538">
        <f>'Information Input'!$H$33</f>
        <v>43466</v>
      </c>
      <c r="G3745" s="538">
        <f>'Information Input'!$H$34</f>
        <v>43555</v>
      </c>
      <c r="H3745" s="538">
        <f>'Information Input'!$H$35</f>
        <v>43555</v>
      </c>
      <c r="I3745" s="537" t="str">
        <f>'Information Input'!$J$22</f>
        <v>Quarterly</v>
      </c>
      <c r="J3745" s="538">
        <f>'Information Input'!$H$30</f>
        <v>43555</v>
      </c>
      <c r="K3745" s="537">
        <f>'Information Input'!$J$18</f>
        <v>2019</v>
      </c>
      <c r="L3745" s="539" t="s">
        <v>96</v>
      </c>
      <c r="M3745" s="540" t="s">
        <v>241</v>
      </c>
      <c r="N3745" s="541" t="s">
        <v>241</v>
      </c>
      <c r="O3745" s="542" t="s">
        <v>671</v>
      </c>
      <c r="P3745" s="537">
        <v>43</v>
      </c>
      <c r="Q3745" s="541" t="s">
        <v>185</v>
      </c>
      <c r="R3745" s="541" t="s">
        <v>233</v>
      </c>
      <c r="S3745" s="543">
        <f>'Report 1'!$AU$18</f>
        <v>0</v>
      </c>
      <c r="T3745" s="544">
        <f>'Report 1'!$AU$63</f>
        <v>0</v>
      </c>
      <c r="U3745" s="545">
        <f>'Report 1'!$AU$149</f>
        <v>0</v>
      </c>
    </row>
    <row r="3746" spans="2:21">
      <c r="B3746" s="535" t="s">
        <v>669</v>
      </c>
      <c r="C3746" s="536">
        <v>1</v>
      </c>
      <c r="D3746" s="537" t="str">
        <f>'Information Input'!$M$14</f>
        <v xml:space="preserve">      -      </v>
      </c>
      <c r="E3746" s="537" t="s">
        <v>139</v>
      </c>
      <c r="F3746" s="538">
        <f>'Information Input'!$H$33</f>
        <v>43466</v>
      </c>
      <c r="G3746" s="538">
        <f>'Information Input'!$H$34</f>
        <v>43555</v>
      </c>
      <c r="H3746" s="538">
        <f>'Information Input'!$H$35</f>
        <v>43555</v>
      </c>
      <c r="I3746" s="537" t="str">
        <f>'Information Input'!$J$22</f>
        <v>Quarterly</v>
      </c>
      <c r="J3746" s="538">
        <f>'Information Input'!$H$30</f>
        <v>43555</v>
      </c>
      <c r="K3746" s="537">
        <f>'Information Input'!$J$18</f>
        <v>2019</v>
      </c>
      <c r="L3746" s="539" t="s">
        <v>96</v>
      </c>
      <c r="M3746" s="540" t="s">
        <v>241</v>
      </c>
      <c r="N3746" s="541" t="s">
        <v>241</v>
      </c>
      <c r="O3746" s="542" t="s">
        <v>674</v>
      </c>
      <c r="P3746" s="537">
        <v>44</v>
      </c>
      <c r="Q3746" s="541" t="s">
        <v>186</v>
      </c>
      <c r="R3746" s="541" t="s">
        <v>239</v>
      </c>
      <c r="S3746" s="543">
        <f>'Report 1'!$AU$18</f>
        <v>0</v>
      </c>
      <c r="T3746" s="544">
        <f>'Report 1'!$AU$64</f>
        <v>0</v>
      </c>
      <c r="U3746" s="545">
        <f>'Report 1'!$AU$150</f>
        <v>0</v>
      </c>
    </row>
    <row r="3747" spans="2:21">
      <c r="B3747" s="535" t="s">
        <v>669</v>
      </c>
      <c r="C3747" s="536">
        <v>1</v>
      </c>
      <c r="D3747" s="537" t="str">
        <f>'Information Input'!$M$14</f>
        <v xml:space="preserve">      -      </v>
      </c>
      <c r="E3747" s="537" t="s">
        <v>139</v>
      </c>
      <c r="F3747" s="538">
        <f>'Information Input'!$H$33</f>
        <v>43466</v>
      </c>
      <c r="G3747" s="538">
        <f>'Information Input'!$H$34</f>
        <v>43555</v>
      </c>
      <c r="H3747" s="538">
        <f>'Information Input'!$H$35</f>
        <v>43555</v>
      </c>
      <c r="I3747" s="537" t="str">
        <f>'Information Input'!$J$22</f>
        <v>Quarterly</v>
      </c>
      <c r="J3747" s="538">
        <f>'Information Input'!$H$30</f>
        <v>43555</v>
      </c>
      <c r="K3747" s="537">
        <f>'Information Input'!$J$18</f>
        <v>2019</v>
      </c>
      <c r="L3747" s="539" t="s">
        <v>96</v>
      </c>
      <c r="M3747" s="540" t="s">
        <v>241</v>
      </c>
      <c r="N3747" s="541" t="s">
        <v>241</v>
      </c>
      <c r="O3747" s="542" t="s">
        <v>675</v>
      </c>
      <c r="P3747" s="537">
        <v>45</v>
      </c>
      <c r="Q3747" s="541" t="s">
        <v>187</v>
      </c>
      <c r="R3747" s="541" t="s">
        <v>239</v>
      </c>
      <c r="S3747" s="543">
        <f>'Report 1'!$AU$18</f>
        <v>0</v>
      </c>
      <c r="T3747" s="544">
        <f>'Report 1'!$AU$65</f>
        <v>0</v>
      </c>
      <c r="U3747" s="545">
        <f>'Report 1'!$AU$151</f>
        <v>0</v>
      </c>
    </row>
    <row r="3748" spans="2:21">
      <c r="B3748" s="535" t="s">
        <v>669</v>
      </c>
      <c r="C3748" s="536">
        <v>1</v>
      </c>
      <c r="D3748" s="537" t="str">
        <f>'Information Input'!$M$14</f>
        <v xml:space="preserve">      -      </v>
      </c>
      <c r="E3748" s="537" t="s">
        <v>139</v>
      </c>
      <c r="F3748" s="538">
        <f>'Information Input'!$H$33</f>
        <v>43466</v>
      </c>
      <c r="G3748" s="538">
        <f>'Information Input'!$H$34</f>
        <v>43555</v>
      </c>
      <c r="H3748" s="538">
        <f>'Information Input'!$H$35</f>
        <v>43555</v>
      </c>
      <c r="I3748" s="537" t="str">
        <f>'Information Input'!$J$22</f>
        <v>Quarterly</v>
      </c>
      <c r="J3748" s="538">
        <f>'Information Input'!$H$30</f>
        <v>43555</v>
      </c>
      <c r="K3748" s="537">
        <f>'Information Input'!$J$18</f>
        <v>2019</v>
      </c>
      <c r="L3748" s="539" t="s">
        <v>96</v>
      </c>
      <c r="M3748" s="540" t="s">
        <v>241</v>
      </c>
      <c r="N3748" s="541" t="s">
        <v>241</v>
      </c>
      <c r="O3748" s="542" t="s">
        <v>675</v>
      </c>
      <c r="P3748" s="537">
        <v>46</v>
      </c>
      <c r="Q3748" s="541" t="s">
        <v>188</v>
      </c>
      <c r="R3748" s="541" t="s">
        <v>239</v>
      </c>
      <c r="S3748" s="543">
        <f>'Report 1'!$AU$18</f>
        <v>0</v>
      </c>
      <c r="T3748" s="544">
        <f>'Report 1'!$AU$66</f>
        <v>0</v>
      </c>
      <c r="U3748" s="545">
        <f>'Report 1'!$AU$152</f>
        <v>0</v>
      </c>
    </row>
    <row r="3749" spans="2:21">
      <c r="B3749" s="535" t="s">
        <v>669</v>
      </c>
      <c r="C3749" s="536">
        <v>1</v>
      </c>
      <c r="D3749" s="537" t="str">
        <f>'Information Input'!$M$14</f>
        <v xml:space="preserve">      -      </v>
      </c>
      <c r="E3749" s="537" t="s">
        <v>139</v>
      </c>
      <c r="F3749" s="538">
        <f>'Information Input'!$H$33</f>
        <v>43466</v>
      </c>
      <c r="G3749" s="538">
        <f>'Information Input'!$H$34</f>
        <v>43555</v>
      </c>
      <c r="H3749" s="538">
        <f>'Information Input'!$H$35</f>
        <v>43555</v>
      </c>
      <c r="I3749" s="537" t="str">
        <f>'Information Input'!$J$22</f>
        <v>Quarterly</v>
      </c>
      <c r="J3749" s="538">
        <f>'Information Input'!$H$30</f>
        <v>43555</v>
      </c>
      <c r="K3749" s="537">
        <f>'Information Input'!$J$18</f>
        <v>2019</v>
      </c>
      <c r="L3749" s="539" t="s">
        <v>96</v>
      </c>
      <c r="M3749" s="540" t="s">
        <v>241</v>
      </c>
      <c r="N3749" s="541" t="s">
        <v>241</v>
      </c>
      <c r="O3749" s="542" t="s">
        <v>675</v>
      </c>
      <c r="P3749" s="537">
        <v>47</v>
      </c>
      <c r="Q3749" s="541" t="s">
        <v>189</v>
      </c>
      <c r="R3749" s="541" t="s">
        <v>239</v>
      </c>
      <c r="S3749" s="543">
        <f>'Report 1'!$AU$18</f>
        <v>0</v>
      </c>
      <c r="T3749" s="544">
        <f>'Report 1'!$AU$67</f>
        <v>0</v>
      </c>
      <c r="U3749" s="545">
        <f>'Report 1'!$AU$153</f>
        <v>0</v>
      </c>
    </row>
    <row r="3750" spans="2:21">
      <c r="B3750" s="535" t="s">
        <v>669</v>
      </c>
      <c r="C3750" s="536">
        <v>1</v>
      </c>
      <c r="D3750" s="537" t="str">
        <f>'Information Input'!$M$14</f>
        <v xml:space="preserve">      -      </v>
      </c>
      <c r="E3750" s="537" t="s">
        <v>139</v>
      </c>
      <c r="F3750" s="538">
        <f>'Information Input'!$H$33</f>
        <v>43466</v>
      </c>
      <c r="G3750" s="538">
        <f>'Information Input'!$H$34</f>
        <v>43555</v>
      </c>
      <c r="H3750" s="538">
        <f>'Information Input'!$H$35</f>
        <v>43555</v>
      </c>
      <c r="I3750" s="537" t="str">
        <f>'Information Input'!$J$22</f>
        <v>Quarterly</v>
      </c>
      <c r="J3750" s="538">
        <f>'Information Input'!$H$30</f>
        <v>43555</v>
      </c>
      <c r="K3750" s="537">
        <f>'Information Input'!$J$18</f>
        <v>2019</v>
      </c>
      <c r="L3750" s="539" t="s">
        <v>96</v>
      </c>
      <c r="M3750" s="540" t="s">
        <v>241</v>
      </c>
      <c r="N3750" s="541" t="s">
        <v>241</v>
      </c>
      <c r="O3750" s="542" t="s">
        <v>675</v>
      </c>
      <c r="P3750" s="537">
        <v>48</v>
      </c>
      <c r="Q3750" s="541" t="s">
        <v>190</v>
      </c>
      <c r="R3750" s="541" t="s">
        <v>239</v>
      </c>
      <c r="S3750" s="543">
        <f>'Report 1'!$AU$18</f>
        <v>0</v>
      </c>
      <c r="T3750" s="544">
        <f>'Report 1'!$AU$68</f>
        <v>0</v>
      </c>
      <c r="U3750" s="545">
        <f>'Report 1'!$AU$154</f>
        <v>0</v>
      </c>
    </row>
    <row r="3751" spans="2:21">
      <c r="B3751" s="535" t="s">
        <v>669</v>
      </c>
      <c r="C3751" s="536">
        <v>1</v>
      </c>
      <c r="D3751" s="537" t="str">
        <f>'Information Input'!$M$14</f>
        <v xml:space="preserve">      -      </v>
      </c>
      <c r="E3751" s="537" t="s">
        <v>139</v>
      </c>
      <c r="F3751" s="538">
        <f>'Information Input'!$H$33</f>
        <v>43466</v>
      </c>
      <c r="G3751" s="538">
        <f>'Information Input'!$H$34</f>
        <v>43555</v>
      </c>
      <c r="H3751" s="538">
        <f>'Information Input'!$H$35</f>
        <v>43555</v>
      </c>
      <c r="I3751" s="537" t="str">
        <f>'Information Input'!$J$22</f>
        <v>Quarterly</v>
      </c>
      <c r="J3751" s="538">
        <f>'Information Input'!$H$30</f>
        <v>43555</v>
      </c>
      <c r="K3751" s="537">
        <f>'Information Input'!$J$18</f>
        <v>2019</v>
      </c>
      <c r="L3751" s="539" t="s">
        <v>96</v>
      </c>
      <c r="M3751" s="540" t="s">
        <v>241</v>
      </c>
      <c r="N3751" s="541" t="s">
        <v>241</v>
      </c>
      <c r="O3751" s="542" t="s">
        <v>675</v>
      </c>
      <c r="P3751" s="537">
        <v>49</v>
      </c>
      <c r="Q3751" s="541" t="s">
        <v>191</v>
      </c>
      <c r="R3751" s="541" t="s">
        <v>239</v>
      </c>
      <c r="S3751" s="543">
        <f>'Report 1'!$AU$18</f>
        <v>0</v>
      </c>
      <c r="T3751" s="544">
        <f>'Report 1'!$AU$69</f>
        <v>0</v>
      </c>
      <c r="U3751" s="545">
        <f>'Report 1'!$AU$155</f>
        <v>0</v>
      </c>
    </row>
    <row r="3752" spans="2:21">
      <c r="B3752" s="535" t="s">
        <v>669</v>
      </c>
      <c r="C3752" s="536">
        <v>1</v>
      </c>
      <c r="D3752" s="537" t="str">
        <f>'Information Input'!$M$14</f>
        <v xml:space="preserve">      -      </v>
      </c>
      <c r="E3752" s="537" t="s">
        <v>139</v>
      </c>
      <c r="F3752" s="538">
        <f>'Information Input'!$H$33</f>
        <v>43466</v>
      </c>
      <c r="G3752" s="538">
        <f>'Information Input'!$H$34</f>
        <v>43555</v>
      </c>
      <c r="H3752" s="538">
        <f>'Information Input'!$H$35</f>
        <v>43555</v>
      </c>
      <c r="I3752" s="537" t="str">
        <f>'Information Input'!$J$22</f>
        <v>Quarterly</v>
      </c>
      <c r="J3752" s="538">
        <f>'Information Input'!$H$30</f>
        <v>43555</v>
      </c>
      <c r="K3752" s="537">
        <f>'Information Input'!$J$18</f>
        <v>2019</v>
      </c>
      <c r="L3752" s="539" t="s">
        <v>96</v>
      </c>
      <c r="M3752" s="540" t="s">
        <v>241</v>
      </c>
      <c r="N3752" s="541" t="s">
        <v>241</v>
      </c>
      <c r="O3752" s="542" t="s">
        <v>675</v>
      </c>
      <c r="P3752" s="537">
        <v>50</v>
      </c>
      <c r="Q3752" s="541" t="s">
        <v>192</v>
      </c>
      <c r="R3752" s="541" t="s">
        <v>239</v>
      </c>
      <c r="S3752" s="543">
        <f>'Report 1'!$AU$18</f>
        <v>0</v>
      </c>
      <c r="T3752" s="544">
        <f>'Report 1'!$AU$70</f>
        <v>0</v>
      </c>
      <c r="U3752" s="545">
        <f>'Report 1'!$AU$156</f>
        <v>0</v>
      </c>
    </row>
    <row r="3753" spans="2:21">
      <c r="B3753" s="535" t="s">
        <v>669</v>
      </c>
      <c r="C3753" s="536">
        <v>1</v>
      </c>
      <c r="D3753" s="537" t="str">
        <f>'Information Input'!$M$14</f>
        <v xml:space="preserve">      -      </v>
      </c>
      <c r="E3753" s="537" t="s">
        <v>139</v>
      </c>
      <c r="F3753" s="538">
        <f>'Information Input'!$H$33</f>
        <v>43466</v>
      </c>
      <c r="G3753" s="538">
        <f>'Information Input'!$H$34</f>
        <v>43555</v>
      </c>
      <c r="H3753" s="538">
        <f>'Information Input'!$H$35</f>
        <v>43555</v>
      </c>
      <c r="I3753" s="537" t="str">
        <f>'Information Input'!$J$22</f>
        <v>Quarterly</v>
      </c>
      <c r="J3753" s="538">
        <f>'Information Input'!$H$30</f>
        <v>43555</v>
      </c>
      <c r="K3753" s="537">
        <f>'Information Input'!$J$18</f>
        <v>2019</v>
      </c>
      <c r="L3753" s="539" t="s">
        <v>96</v>
      </c>
      <c r="M3753" s="540" t="s">
        <v>241</v>
      </c>
      <c r="N3753" s="541" t="s">
        <v>241</v>
      </c>
      <c r="O3753" s="542" t="s">
        <v>675</v>
      </c>
      <c r="P3753" s="537">
        <v>51</v>
      </c>
      <c r="Q3753" s="541" t="s">
        <v>193</v>
      </c>
      <c r="R3753" s="541" t="s">
        <v>239</v>
      </c>
      <c r="S3753" s="543">
        <f>'Report 1'!$AU$18</f>
        <v>0</v>
      </c>
      <c r="T3753" s="544">
        <f>'Report 1'!$AU$71</f>
        <v>0</v>
      </c>
      <c r="U3753" s="545">
        <f>'Report 1'!$AU$157</f>
        <v>0</v>
      </c>
    </row>
    <row r="3754" spans="2:21">
      <c r="B3754" s="535" t="s">
        <v>669</v>
      </c>
      <c r="C3754" s="536">
        <v>1</v>
      </c>
      <c r="D3754" s="537" t="str">
        <f>'Information Input'!$M$14</f>
        <v xml:space="preserve">      -      </v>
      </c>
      <c r="E3754" s="537" t="s">
        <v>139</v>
      </c>
      <c r="F3754" s="538">
        <f>'Information Input'!$H$33</f>
        <v>43466</v>
      </c>
      <c r="G3754" s="538">
        <f>'Information Input'!$H$34</f>
        <v>43555</v>
      </c>
      <c r="H3754" s="538">
        <f>'Information Input'!$H$35</f>
        <v>43555</v>
      </c>
      <c r="I3754" s="537" t="str">
        <f>'Information Input'!$J$22</f>
        <v>Quarterly</v>
      </c>
      <c r="J3754" s="538">
        <f>'Information Input'!$H$30</f>
        <v>43555</v>
      </c>
      <c r="K3754" s="537">
        <f>'Information Input'!$J$18</f>
        <v>2019</v>
      </c>
      <c r="L3754" s="539" t="s">
        <v>96</v>
      </c>
      <c r="M3754" s="540" t="s">
        <v>241</v>
      </c>
      <c r="N3754" s="541" t="s">
        <v>241</v>
      </c>
      <c r="O3754" s="542" t="s">
        <v>674</v>
      </c>
      <c r="P3754" s="537">
        <v>52</v>
      </c>
      <c r="Q3754" s="541" t="s">
        <v>194</v>
      </c>
      <c r="R3754" s="541" t="s">
        <v>239</v>
      </c>
      <c r="S3754" s="543">
        <f>'Report 1'!$AU$18</f>
        <v>0</v>
      </c>
      <c r="T3754" s="544">
        <f>'Report 1'!$AU$72</f>
        <v>0</v>
      </c>
      <c r="U3754" s="545">
        <f>'Report 1'!$AU$158</f>
        <v>0</v>
      </c>
    </row>
    <row r="3755" spans="2:21">
      <c r="B3755" s="535" t="s">
        <v>669</v>
      </c>
      <c r="C3755" s="536">
        <v>1</v>
      </c>
      <c r="D3755" s="537" t="str">
        <f>'Information Input'!$M$14</f>
        <v xml:space="preserve">      -      </v>
      </c>
      <c r="E3755" s="537" t="s">
        <v>139</v>
      </c>
      <c r="F3755" s="538">
        <f>'Information Input'!$H$33</f>
        <v>43466</v>
      </c>
      <c r="G3755" s="538">
        <f>'Information Input'!$H$34</f>
        <v>43555</v>
      </c>
      <c r="H3755" s="538">
        <f>'Information Input'!$H$35</f>
        <v>43555</v>
      </c>
      <c r="I3755" s="537" t="str">
        <f>'Information Input'!$J$22</f>
        <v>Quarterly</v>
      </c>
      <c r="J3755" s="538">
        <f>'Information Input'!$H$30</f>
        <v>43555</v>
      </c>
      <c r="K3755" s="537">
        <f>'Information Input'!$J$18</f>
        <v>2019</v>
      </c>
      <c r="L3755" s="539" t="s">
        <v>96</v>
      </c>
      <c r="M3755" s="540" t="s">
        <v>241</v>
      </c>
      <c r="N3755" s="541" t="s">
        <v>241</v>
      </c>
      <c r="O3755" s="542" t="s">
        <v>676</v>
      </c>
      <c r="P3755" s="537">
        <v>53</v>
      </c>
      <c r="Q3755" s="541" t="s">
        <v>195</v>
      </c>
      <c r="R3755" s="541" t="s">
        <v>677</v>
      </c>
      <c r="S3755" s="543">
        <f>'Report 1'!$AU$18</f>
        <v>0</v>
      </c>
      <c r="T3755" s="544">
        <f>'Report 1'!$AU$73</f>
        <v>0</v>
      </c>
      <c r="U3755" s="545">
        <f>'Report 1'!$AU$159</f>
        <v>0</v>
      </c>
    </row>
    <row r="3756" spans="2:21">
      <c r="B3756" s="535" t="s">
        <v>669</v>
      </c>
      <c r="C3756" s="536">
        <v>1</v>
      </c>
      <c r="D3756" s="537" t="str">
        <f>'Information Input'!$M$14</f>
        <v xml:space="preserve">      -      </v>
      </c>
      <c r="E3756" s="537" t="s">
        <v>139</v>
      </c>
      <c r="F3756" s="538">
        <f>'Information Input'!$H$33</f>
        <v>43466</v>
      </c>
      <c r="G3756" s="538">
        <f>'Information Input'!$H$34</f>
        <v>43555</v>
      </c>
      <c r="H3756" s="538">
        <f>'Information Input'!$H$35</f>
        <v>43555</v>
      </c>
      <c r="I3756" s="537" t="str">
        <f>'Information Input'!$J$22</f>
        <v>Quarterly</v>
      </c>
      <c r="J3756" s="538">
        <f>'Information Input'!$H$30</f>
        <v>43555</v>
      </c>
      <c r="K3756" s="537">
        <f>'Information Input'!$J$18</f>
        <v>2019</v>
      </c>
      <c r="L3756" s="539" t="s">
        <v>96</v>
      </c>
      <c r="M3756" s="540" t="s">
        <v>241</v>
      </c>
      <c r="N3756" s="541" t="s">
        <v>241</v>
      </c>
      <c r="O3756" s="542" t="s">
        <v>676</v>
      </c>
      <c r="P3756" s="537">
        <v>54</v>
      </c>
      <c r="Q3756" s="541" t="s">
        <v>196</v>
      </c>
      <c r="R3756" s="541" t="s">
        <v>677</v>
      </c>
      <c r="S3756" s="543">
        <f>'Report 1'!$AU$18</f>
        <v>0</v>
      </c>
      <c r="T3756" s="544">
        <f>'Report 1'!$AU$74</f>
        <v>0</v>
      </c>
      <c r="U3756" s="545">
        <f>'Report 1'!$AU$160</f>
        <v>0</v>
      </c>
    </row>
    <row r="3757" spans="2:21">
      <c r="B3757" s="535" t="s">
        <v>669</v>
      </c>
      <c r="C3757" s="536">
        <v>1</v>
      </c>
      <c r="D3757" s="537" t="str">
        <f>'Information Input'!$M$14</f>
        <v xml:space="preserve">      -      </v>
      </c>
      <c r="E3757" s="537" t="s">
        <v>139</v>
      </c>
      <c r="F3757" s="538">
        <f>'Information Input'!$H$33</f>
        <v>43466</v>
      </c>
      <c r="G3757" s="538">
        <f>'Information Input'!$H$34</f>
        <v>43555</v>
      </c>
      <c r="H3757" s="538">
        <f>'Information Input'!$H$35</f>
        <v>43555</v>
      </c>
      <c r="I3757" s="537" t="str">
        <f>'Information Input'!$J$22</f>
        <v>Quarterly</v>
      </c>
      <c r="J3757" s="538">
        <f>'Information Input'!$H$30</f>
        <v>43555</v>
      </c>
      <c r="K3757" s="537">
        <f>'Information Input'!$J$18</f>
        <v>2019</v>
      </c>
      <c r="L3757" s="539" t="s">
        <v>96</v>
      </c>
      <c r="M3757" s="540" t="s">
        <v>241</v>
      </c>
      <c r="N3757" s="541" t="s">
        <v>241</v>
      </c>
      <c r="O3757" s="542" t="s">
        <v>676</v>
      </c>
      <c r="P3757" s="537">
        <v>55</v>
      </c>
      <c r="Q3757" s="541" t="s">
        <v>197</v>
      </c>
      <c r="R3757" s="541" t="s">
        <v>677</v>
      </c>
      <c r="S3757" s="543">
        <f>'Report 1'!$AU$18</f>
        <v>0</v>
      </c>
      <c r="T3757" s="544">
        <f>'Report 1'!$AU$75</f>
        <v>0</v>
      </c>
      <c r="U3757" s="545">
        <f>'Report 1'!$AU$161</f>
        <v>0</v>
      </c>
    </row>
    <row r="3758" spans="2:21">
      <c r="B3758" s="535" t="s">
        <v>669</v>
      </c>
      <c r="C3758" s="536">
        <v>1</v>
      </c>
      <c r="D3758" s="537" t="str">
        <f>'Information Input'!$M$14</f>
        <v xml:space="preserve">      -      </v>
      </c>
      <c r="E3758" s="537" t="s">
        <v>139</v>
      </c>
      <c r="F3758" s="538">
        <f>'Information Input'!$H$33</f>
        <v>43466</v>
      </c>
      <c r="G3758" s="538">
        <f>'Information Input'!$H$34</f>
        <v>43555</v>
      </c>
      <c r="H3758" s="538">
        <f>'Information Input'!$H$35</f>
        <v>43555</v>
      </c>
      <c r="I3758" s="537" t="str">
        <f>'Information Input'!$J$22</f>
        <v>Quarterly</v>
      </c>
      <c r="J3758" s="538">
        <f>'Information Input'!$H$30</f>
        <v>43555</v>
      </c>
      <c r="K3758" s="537">
        <f>'Information Input'!$J$18</f>
        <v>2019</v>
      </c>
      <c r="L3758" s="539" t="s">
        <v>96</v>
      </c>
      <c r="M3758" s="540" t="s">
        <v>241</v>
      </c>
      <c r="N3758" s="541" t="s">
        <v>241</v>
      </c>
      <c r="O3758" s="542" t="s">
        <v>676</v>
      </c>
      <c r="P3758" s="537">
        <v>56</v>
      </c>
      <c r="Q3758" s="541" t="s">
        <v>198</v>
      </c>
      <c r="R3758" s="541" t="s">
        <v>239</v>
      </c>
      <c r="S3758" s="543">
        <f>'Report 1'!$AU$18</f>
        <v>0</v>
      </c>
      <c r="T3758" s="544">
        <f>'Report 1'!$AU$76</f>
        <v>0</v>
      </c>
      <c r="U3758" s="545">
        <f>'Report 1'!$AU$162</f>
        <v>0</v>
      </c>
    </row>
    <row r="3759" spans="2:21">
      <c r="B3759" s="535" t="s">
        <v>669</v>
      </c>
      <c r="C3759" s="536">
        <v>1</v>
      </c>
      <c r="D3759" s="537" t="str">
        <f>'Information Input'!$M$14</f>
        <v xml:space="preserve">      -      </v>
      </c>
      <c r="E3759" s="537" t="s">
        <v>139</v>
      </c>
      <c r="F3759" s="538">
        <f>'Information Input'!$H$33</f>
        <v>43466</v>
      </c>
      <c r="G3759" s="538">
        <f>'Information Input'!$H$34</f>
        <v>43555</v>
      </c>
      <c r="H3759" s="538">
        <f>'Information Input'!$H$35</f>
        <v>43555</v>
      </c>
      <c r="I3759" s="537" t="str">
        <f>'Information Input'!$J$22</f>
        <v>Quarterly</v>
      </c>
      <c r="J3759" s="538">
        <f>'Information Input'!$H$30</f>
        <v>43555</v>
      </c>
      <c r="K3759" s="537">
        <f>'Information Input'!$J$18</f>
        <v>2019</v>
      </c>
      <c r="L3759" s="539" t="s">
        <v>96</v>
      </c>
      <c r="M3759" s="540" t="s">
        <v>241</v>
      </c>
      <c r="N3759" s="541" t="s">
        <v>241</v>
      </c>
      <c r="O3759" s="542" t="s">
        <v>674</v>
      </c>
      <c r="P3759" s="537">
        <v>57</v>
      </c>
      <c r="Q3759" s="541" t="s">
        <v>199</v>
      </c>
      <c r="R3759" s="542" t="s">
        <v>239</v>
      </c>
      <c r="S3759" s="543">
        <f>'Report 1'!$AU$18</f>
        <v>0</v>
      </c>
      <c r="T3759" s="544">
        <f>'Report 1'!$AU$77</f>
        <v>0</v>
      </c>
      <c r="U3759" s="545">
        <f>'Report 1'!$AU$163</f>
        <v>0</v>
      </c>
    </row>
    <row r="3760" spans="2:21">
      <c r="B3760" s="535" t="s">
        <v>669</v>
      </c>
      <c r="C3760" s="536">
        <v>1</v>
      </c>
      <c r="D3760" s="537" t="str">
        <f>'Information Input'!$M$14</f>
        <v xml:space="preserve">      -      </v>
      </c>
      <c r="E3760" s="537" t="s">
        <v>139</v>
      </c>
      <c r="F3760" s="538">
        <f>'Information Input'!$H$33</f>
        <v>43466</v>
      </c>
      <c r="G3760" s="538">
        <f>'Information Input'!$H$34</f>
        <v>43555</v>
      </c>
      <c r="H3760" s="538">
        <f>'Information Input'!$H$35</f>
        <v>43555</v>
      </c>
      <c r="I3760" s="537" t="str">
        <f>'Information Input'!$J$22</f>
        <v>Quarterly</v>
      </c>
      <c r="J3760" s="538">
        <f>'Information Input'!$H$30</f>
        <v>43555</v>
      </c>
      <c r="K3760" s="537">
        <f>'Information Input'!$J$18</f>
        <v>2019</v>
      </c>
      <c r="L3760" s="539" t="s">
        <v>96</v>
      </c>
      <c r="M3760" s="540" t="s">
        <v>241</v>
      </c>
      <c r="N3760" s="541" t="s">
        <v>241</v>
      </c>
      <c r="O3760" s="542" t="s">
        <v>678</v>
      </c>
      <c r="P3760" s="537">
        <v>58</v>
      </c>
      <c r="Q3760" s="541" t="s">
        <v>201</v>
      </c>
      <c r="R3760" s="542" t="s">
        <v>239</v>
      </c>
      <c r="S3760" s="543">
        <f>'Report 1'!$AU$18</f>
        <v>0</v>
      </c>
      <c r="T3760" s="544">
        <f>'Report 1'!$AU$79</f>
        <v>0</v>
      </c>
      <c r="U3760" s="545">
        <f>'Report 1'!$AU$165</f>
        <v>0</v>
      </c>
    </row>
    <row r="3761" spans="2:21">
      <c r="B3761" s="535" t="s">
        <v>669</v>
      </c>
      <c r="C3761" s="536">
        <v>1</v>
      </c>
      <c r="D3761" s="537" t="str">
        <f>'Information Input'!$M$14</f>
        <v xml:space="preserve">      -      </v>
      </c>
      <c r="E3761" s="537" t="s">
        <v>139</v>
      </c>
      <c r="F3761" s="538">
        <f>'Information Input'!$H$33</f>
        <v>43466</v>
      </c>
      <c r="G3761" s="538">
        <f>'Information Input'!$H$34</f>
        <v>43555</v>
      </c>
      <c r="H3761" s="538">
        <f>'Information Input'!$H$35</f>
        <v>43555</v>
      </c>
      <c r="I3761" s="537" t="str">
        <f>'Information Input'!$J$22</f>
        <v>Quarterly</v>
      </c>
      <c r="J3761" s="538">
        <f>'Information Input'!$H$30</f>
        <v>43555</v>
      </c>
      <c r="K3761" s="537">
        <f>'Information Input'!$J$18</f>
        <v>2019</v>
      </c>
      <c r="L3761" s="539" t="s">
        <v>96</v>
      </c>
      <c r="M3761" s="540" t="s">
        <v>241</v>
      </c>
      <c r="N3761" s="541" t="s">
        <v>241</v>
      </c>
      <c r="O3761" s="542" t="s">
        <v>678</v>
      </c>
      <c r="P3761" s="537">
        <v>59</v>
      </c>
      <c r="Q3761" s="541" t="s">
        <v>202</v>
      </c>
      <c r="R3761" s="542" t="s">
        <v>239</v>
      </c>
      <c r="S3761" s="543">
        <f>'Report 1'!$AU$18</f>
        <v>0</v>
      </c>
      <c r="T3761" s="544">
        <f>'Report 1'!$AU$80</f>
        <v>0</v>
      </c>
      <c r="U3761" s="545">
        <f>'Report 1'!$AU$166</f>
        <v>0</v>
      </c>
    </row>
    <row r="3762" spans="2:21">
      <c r="B3762" s="535" t="s">
        <v>669</v>
      </c>
      <c r="C3762" s="536">
        <v>1</v>
      </c>
      <c r="D3762" s="537" t="str">
        <f>'Information Input'!$M$14</f>
        <v xml:space="preserve">      -      </v>
      </c>
      <c r="E3762" s="537" t="s">
        <v>139</v>
      </c>
      <c r="F3762" s="538">
        <f>'Information Input'!$H$33</f>
        <v>43466</v>
      </c>
      <c r="G3762" s="538">
        <f>'Information Input'!$H$34</f>
        <v>43555</v>
      </c>
      <c r="H3762" s="538">
        <f>'Information Input'!$H$35</f>
        <v>43555</v>
      </c>
      <c r="I3762" s="537" t="str">
        <f>'Information Input'!$J$22</f>
        <v>Quarterly</v>
      </c>
      <c r="J3762" s="538">
        <f>'Information Input'!$H$30</f>
        <v>43555</v>
      </c>
      <c r="K3762" s="537">
        <f>'Information Input'!$J$18</f>
        <v>2019</v>
      </c>
      <c r="L3762" s="539" t="s">
        <v>96</v>
      </c>
      <c r="M3762" s="540" t="s">
        <v>241</v>
      </c>
      <c r="N3762" s="541" t="s">
        <v>241</v>
      </c>
      <c r="O3762" s="542" t="s">
        <v>678</v>
      </c>
      <c r="P3762" s="537">
        <v>60</v>
      </c>
      <c r="Q3762" s="541" t="s">
        <v>203</v>
      </c>
      <c r="R3762" s="541" t="s">
        <v>239</v>
      </c>
      <c r="S3762" s="543">
        <f>'Report 1'!$AU$18</f>
        <v>0</v>
      </c>
      <c r="T3762" s="544">
        <f>'Report 1'!$AU$81</f>
        <v>0</v>
      </c>
      <c r="U3762" s="545">
        <f>'Report 1'!$AU$167</f>
        <v>0</v>
      </c>
    </row>
    <row r="3763" spans="2:21">
      <c r="B3763" s="535" t="s">
        <v>669</v>
      </c>
      <c r="C3763" s="536">
        <v>1</v>
      </c>
      <c r="D3763" s="537" t="str">
        <f>'Information Input'!$M$14</f>
        <v xml:space="preserve">      -      </v>
      </c>
      <c r="E3763" s="537" t="s">
        <v>139</v>
      </c>
      <c r="F3763" s="538">
        <f>'Information Input'!$H$33</f>
        <v>43466</v>
      </c>
      <c r="G3763" s="538">
        <f>'Information Input'!$H$34</f>
        <v>43555</v>
      </c>
      <c r="H3763" s="538">
        <f>'Information Input'!$H$35</f>
        <v>43555</v>
      </c>
      <c r="I3763" s="537" t="str">
        <f>'Information Input'!$J$22</f>
        <v>Quarterly</v>
      </c>
      <c r="J3763" s="538">
        <f>'Information Input'!$H$30</f>
        <v>43555</v>
      </c>
      <c r="K3763" s="537">
        <f>'Information Input'!$J$18</f>
        <v>2019</v>
      </c>
      <c r="L3763" s="539" t="s">
        <v>96</v>
      </c>
      <c r="M3763" s="540" t="s">
        <v>241</v>
      </c>
      <c r="N3763" s="541" t="s">
        <v>241</v>
      </c>
      <c r="O3763" s="542" t="s">
        <v>678</v>
      </c>
      <c r="P3763" s="537">
        <v>61</v>
      </c>
      <c r="Q3763" s="541" t="s">
        <v>204</v>
      </c>
      <c r="R3763" s="541" t="s">
        <v>239</v>
      </c>
      <c r="S3763" s="543">
        <f>'Report 1'!$AU$18</f>
        <v>0</v>
      </c>
      <c r="T3763" s="544">
        <f>'Report 1'!$AU$82</f>
        <v>0</v>
      </c>
      <c r="U3763" s="545">
        <f>'Report 1'!$AU$168</f>
        <v>0</v>
      </c>
    </row>
    <row r="3764" spans="2:21">
      <c r="B3764" s="535" t="s">
        <v>669</v>
      </c>
      <c r="C3764" s="536">
        <v>1</v>
      </c>
      <c r="D3764" s="537" t="str">
        <f>'Information Input'!$M$14</f>
        <v xml:space="preserve">      -      </v>
      </c>
      <c r="E3764" s="537" t="s">
        <v>139</v>
      </c>
      <c r="F3764" s="538">
        <f>'Information Input'!$H$33</f>
        <v>43466</v>
      </c>
      <c r="G3764" s="538">
        <f>'Information Input'!$H$34</f>
        <v>43555</v>
      </c>
      <c r="H3764" s="538">
        <f>'Information Input'!$H$35</f>
        <v>43555</v>
      </c>
      <c r="I3764" s="537" t="str">
        <f>'Information Input'!$J$22</f>
        <v>Quarterly</v>
      </c>
      <c r="J3764" s="538">
        <f>'Information Input'!$H$30</f>
        <v>43555</v>
      </c>
      <c r="K3764" s="537">
        <f>'Information Input'!$J$18</f>
        <v>2019</v>
      </c>
      <c r="L3764" s="539" t="s">
        <v>96</v>
      </c>
      <c r="M3764" s="540" t="s">
        <v>241</v>
      </c>
      <c r="N3764" s="541" t="s">
        <v>241</v>
      </c>
      <c r="O3764" s="542" t="s">
        <v>678</v>
      </c>
      <c r="P3764" s="537">
        <v>62</v>
      </c>
      <c r="Q3764" s="541" t="s">
        <v>204</v>
      </c>
      <c r="R3764" s="541" t="s">
        <v>239</v>
      </c>
      <c r="S3764" s="543">
        <f>'Report 1'!$AU$18</f>
        <v>0</v>
      </c>
      <c r="T3764" s="544">
        <f>'Report 1'!$AU$83</f>
        <v>0</v>
      </c>
      <c r="U3764" s="545">
        <f>'Report 1'!$AU$169</f>
        <v>0</v>
      </c>
    </row>
    <row r="3765" spans="2:21">
      <c r="B3765" s="535" t="s">
        <v>669</v>
      </c>
      <c r="C3765" s="536">
        <v>1</v>
      </c>
      <c r="D3765" s="537" t="str">
        <f>'Information Input'!$M$14</f>
        <v xml:space="preserve">      -      </v>
      </c>
      <c r="E3765" s="537" t="s">
        <v>139</v>
      </c>
      <c r="F3765" s="538">
        <f>'Information Input'!$H$33</f>
        <v>43466</v>
      </c>
      <c r="G3765" s="538">
        <f>'Information Input'!$H$34</f>
        <v>43555</v>
      </c>
      <c r="H3765" s="538">
        <f>'Information Input'!$H$35</f>
        <v>43555</v>
      </c>
      <c r="I3765" s="537" t="str">
        <f>'Information Input'!$J$22</f>
        <v>Quarterly</v>
      </c>
      <c r="J3765" s="538">
        <f>'Information Input'!$H$30</f>
        <v>43555</v>
      </c>
      <c r="K3765" s="537">
        <f>'Information Input'!$J$18</f>
        <v>2019</v>
      </c>
      <c r="L3765" s="539" t="s">
        <v>96</v>
      </c>
      <c r="M3765" s="540" t="s">
        <v>241</v>
      </c>
      <c r="N3765" s="541" t="s">
        <v>241</v>
      </c>
      <c r="O3765" s="542" t="s">
        <v>674</v>
      </c>
      <c r="P3765" s="537">
        <v>63</v>
      </c>
      <c r="Q3765" s="541" t="s">
        <v>205</v>
      </c>
      <c r="R3765" s="541" t="s">
        <v>239</v>
      </c>
      <c r="S3765" s="543">
        <f>'Report 1'!$AU$18</f>
        <v>0</v>
      </c>
      <c r="T3765" s="544">
        <f>'Report 1'!$AU$84</f>
        <v>0</v>
      </c>
      <c r="U3765" s="545">
        <f>'Report 1'!$AU$170</f>
        <v>0</v>
      </c>
    </row>
    <row r="3766" spans="2:21">
      <c r="B3766" s="535" t="s">
        <v>669</v>
      </c>
      <c r="C3766" s="536">
        <v>1</v>
      </c>
      <c r="D3766" s="537" t="str">
        <f>'Information Input'!$M$14</f>
        <v xml:space="preserve">      -      </v>
      </c>
      <c r="E3766" s="537" t="s">
        <v>139</v>
      </c>
      <c r="F3766" s="538">
        <f>'Information Input'!$H$33</f>
        <v>43466</v>
      </c>
      <c r="G3766" s="538">
        <f>'Information Input'!$H$34</f>
        <v>43555</v>
      </c>
      <c r="H3766" s="538">
        <f>'Information Input'!$H$35</f>
        <v>43555</v>
      </c>
      <c r="I3766" s="537" t="str">
        <f>'Information Input'!$J$22</f>
        <v>Quarterly</v>
      </c>
      <c r="J3766" s="538">
        <f>'Information Input'!$H$30</f>
        <v>43555</v>
      </c>
      <c r="K3766" s="537">
        <f>'Information Input'!$J$18</f>
        <v>2019</v>
      </c>
      <c r="L3766" s="539" t="s">
        <v>96</v>
      </c>
      <c r="M3766" s="540" t="s">
        <v>241</v>
      </c>
      <c r="N3766" s="541" t="s">
        <v>241</v>
      </c>
      <c r="O3766" s="542" t="s">
        <v>674</v>
      </c>
      <c r="P3766" s="537">
        <v>64</v>
      </c>
      <c r="Q3766" s="541" t="s">
        <v>206</v>
      </c>
      <c r="R3766" s="541" t="s">
        <v>239</v>
      </c>
      <c r="S3766" s="543">
        <f>'Report 1'!$AU$18</f>
        <v>0</v>
      </c>
      <c r="T3766" s="544">
        <f>'Report 1'!$AU$85</f>
        <v>0</v>
      </c>
      <c r="U3766" s="545">
        <f>'Report 1'!$AU$171</f>
        <v>0</v>
      </c>
    </row>
    <row r="3767" spans="2:21">
      <c r="B3767" s="535" t="s">
        <v>669</v>
      </c>
      <c r="C3767" s="536">
        <v>1</v>
      </c>
      <c r="D3767" s="537" t="str">
        <f>'Information Input'!$M$14</f>
        <v xml:space="preserve">      -      </v>
      </c>
      <c r="E3767" s="537" t="s">
        <v>139</v>
      </c>
      <c r="F3767" s="538">
        <f>'Information Input'!$H$33</f>
        <v>43466</v>
      </c>
      <c r="G3767" s="538">
        <f>'Information Input'!$H$34</f>
        <v>43555</v>
      </c>
      <c r="H3767" s="538">
        <f>'Information Input'!$H$35</f>
        <v>43555</v>
      </c>
      <c r="I3767" s="537" t="str">
        <f>'Information Input'!$J$22</f>
        <v>Quarterly</v>
      </c>
      <c r="J3767" s="538">
        <f>'Information Input'!$H$30</f>
        <v>43555</v>
      </c>
      <c r="K3767" s="537">
        <f>'Information Input'!$J$18</f>
        <v>2019</v>
      </c>
      <c r="L3767" s="539" t="s">
        <v>96</v>
      </c>
      <c r="M3767" s="540" t="s">
        <v>241</v>
      </c>
      <c r="N3767" s="541" t="s">
        <v>241</v>
      </c>
      <c r="O3767" s="542" t="s">
        <v>674</v>
      </c>
      <c r="P3767" s="537">
        <v>65</v>
      </c>
      <c r="Q3767" s="541" t="s">
        <v>207</v>
      </c>
      <c r="R3767" s="541" t="s">
        <v>239</v>
      </c>
      <c r="S3767" s="543">
        <f>'Report 1'!$AU$18</f>
        <v>0</v>
      </c>
      <c r="T3767" s="544">
        <f>'Report 1'!$AU$86</f>
        <v>0</v>
      </c>
      <c r="U3767" s="545">
        <f>'Report 1'!$AU$172</f>
        <v>0</v>
      </c>
    </row>
    <row r="3768" spans="2:21">
      <c r="B3768" s="535" t="s">
        <v>669</v>
      </c>
      <c r="C3768" s="536">
        <v>1</v>
      </c>
      <c r="D3768" s="537" t="str">
        <f>'Information Input'!$M$14</f>
        <v xml:space="preserve">      -      </v>
      </c>
      <c r="E3768" s="537" t="s">
        <v>139</v>
      </c>
      <c r="F3768" s="538">
        <f>'Information Input'!$H$33</f>
        <v>43466</v>
      </c>
      <c r="G3768" s="538">
        <f>'Information Input'!$H$34</f>
        <v>43555</v>
      </c>
      <c r="H3768" s="538">
        <f>'Information Input'!$H$35</f>
        <v>43555</v>
      </c>
      <c r="I3768" s="537" t="str">
        <f>'Information Input'!$J$22</f>
        <v>Quarterly</v>
      </c>
      <c r="J3768" s="538">
        <f>'Information Input'!$H$30</f>
        <v>43555</v>
      </c>
      <c r="K3768" s="537">
        <f>'Information Input'!$J$18</f>
        <v>2019</v>
      </c>
      <c r="L3768" s="539" t="s">
        <v>96</v>
      </c>
      <c r="M3768" s="540" t="s">
        <v>241</v>
      </c>
      <c r="N3768" s="541" t="s">
        <v>241</v>
      </c>
      <c r="O3768" s="542" t="s">
        <v>679</v>
      </c>
      <c r="P3768" s="537">
        <v>66</v>
      </c>
      <c r="Q3768" s="541" t="s">
        <v>208</v>
      </c>
      <c r="R3768" s="541" t="s">
        <v>239</v>
      </c>
      <c r="S3768" s="543">
        <f>'Report 1'!$AU$18</f>
        <v>0</v>
      </c>
      <c r="T3768" s="544">
        <f>'Report 1'!$AU$87</f>
        <v>0</v>
      </c>
      <c r="U3768" s="545">
        <f>'Report 1'!$AU$173</f>
        <v>0</v>
      </c>
    </row>
    <row r="3769" spans="2:21">
      <c r="B3769" s="535" t="s">
        <v>669</v>
      </c>
      <c r="C3769" s="536">
        <v>1</v>
      </c>
      <c r="D3769" s="537" t="str">
        <f>'Information Input'!$M$14</f>
        <v xml:space="preserve">      -      </v>
      </c>
      <c r="E3769" s="537" t="s">
        <v>139</v>
      </c>
      <c r="F3769" s="538">
        <f>'Information Input'!$H$33</f>
        <v>43466</v>
      </c>
      <c r="G3769" s="538">
        <f>'Information Input'!$H$34</f>
        <v>43555</v>
      </c>
      <c r="H3769" s="538">
        <f>'Information Input'!$H$35</f>
        <v>43555</v>
      </c>
      <c r="I3769" s="537" t="str">
        <f>'Information Input'!$J$22</f>
        <v>Quarterly</v>
      </c>
      <c r="J3769" s="538">
        <f>'Information Input'!$H$30</f>
        <v>43555</v>
      </c>
      <c r="K3769" s="537">
        <f>'Information Input'!$J$18</f>
        <v>2019</v>
      </c>
      <c r="L3769" s="539" t="s">
        <v>96</v>
      </c>
      <c r="M3769" s="540" t="s">
        <v>241</v>
      </c>
      <c r="N3769" s="541" t="s">
        <v>241</v>
      </c>
      <c r="O3769" s="542" t="s">
        <v>679</v>
      </c>
      <c r="P3769" s="537">
        <v>67</v>
      </c>
      <c r="Q3769" s="541" t="s">
        <v>209</v>
      </c>
      <c r="R3769" s="541" t="s">
        <v>239</v>
      </c>
      <c r="S3769" s="543">
        <f>'Report 1'!$AU$18</f>
        <v>0</v>
      </c>
      <c r="T3769" s="544">
        <f>'Report 1'!$AU$88</f>
        <v>0</v>
      </c>
      <c r="U3769" s="545">
        <f>'Report 1'!$AU$174</f>
        <v>0</v>
      </c>
    </row>
    <row r="3770" spans="2:21">
      <c r="B3770" s="535" t="s">
        <v>669</v>
      </c>
      <c r="C3770" s="536">
        <v>1</v>
      </c>
      <c r="D3770" s="537" t="str">
        <f>'Information Input'!$M$14</f>
        <v xml:space="preserve">      -      </v>
      </c>
      <c r="E3770" s="537" t="s">
        <v>139</v>
      </c>
      <c r="F3770" s="538">
        <f>'Information Input'!$H$33</f>
        <v>43466</v>
      </c>
      <c r="G3770" s="538">
        <f>'Information Input'!$H$34</f>
        <v>43555</v>
      </c>
      <c r="H3770" s="538">
        <f>'Information Input'!$H$35</f>
        <v>43555</v>
      </c>
      <c r="I3770" s="537" t="str">
        <f>'Information Input'!$J$22</f>
        <v>Quarterly</v>
      </c>
      <c r="J3770" s="538">
        <f>'Information Input'!$H$30</f>
        <v>43555</v>
      </c>
      <c r="K3770" s="537">
        <f>'Information Input'!$J$18</f>
        <v>2019</v>
      </c>
      <c r="L3770" s="539" t="s">
        <v>96</v>
      </c>
      <c r="M3770" s="540" t="s">
        <v>241</v>
      </c>
      <c r="N3770" s="541" t="s">
        <v>241</v>
      </c>
      <c r="O3770" s="542" t="s">
        <v>679</v>
      </c>
      <c r="P3770" s="537">
        <v>68</v>
      </c>
      <c r="Q3770" s="541" t="s">
        <v>210</v>
      </c>
      <c r="R3770" s="541" t="s">
        <v>239</v>
      </c>
      <c r="S3770" s="543">
        <f>'Report 1'!$AU$18</f>
        <v>0</v>
      </c>
      <c r="T3770" s="544">
        <f>'Report 1'!$AU$89</f>
        <v>0</v>
      </c>
      <c r="U3770" s="545">
        <f>'Report 1'!$AU$175</f>
        <v>0</v>
      </c>
    </row>
    <row r="3771" spans="2:21">
      <c r="B3771" s="535" t="s">
        <v>669</v>
      </c>
      <c r="C3771" s="536">
        <v>1</v>
      </c>
      <c r="D3771" s="537" t="str">
        <f>'Information Input'!$M$14</f>
        <v xml:space="preserve">      -      </v>
      </c>
      <c r="E3771" s="537" t="s">
        <v>139</v>
      </c>
      <c r="F3771" s="538">
        <f>'Information Input'!$H$33</f>
        <v>43466</v>
      </c>
      <c r="G3771" s="538">
        <f>'Information Input'!$H$34</f>
        <v>43555</v>
      </c>
      <c r="H3771" s="538">
        <f>'Information Input'!$H$35</f>
        <v>43555</v>
      </c>
      <c r="I3771" s="537" t="str">
        <f>'Information Input'!$J$22</f>
        <v>Quarterly</v>
      </c>
      <c r="J3771" s="538">
        <f>'Information Input'!$H$30</f>
        <v>43555</v>
      </c>
      <c r="K3771" s="537">
        <f>'Information Input'!$J$18</f>
        <v>2019</v>
      </c>
      <c r="L3771" s="539" t="s">
        <v>96</v>
      </c>
      <c r="M3771" s="540" t="s">
        <v>241</v>
      </c>
      <c r="N3771" s="541" t="s">
        <v>241</v>
      </c>
      <c r="O3771" s="542" t="s">
        <v>679</v>
      </c>
      <c r="P3771" s="537">
        <v>69</v>
      </c>
      <c r="Q3771" s="541" t="s">
        <v>211</v>
      </c>
      <c r="R3771" s="541" t="s">
        <v>239</v>
      </c>
      <c r="S3771" s="543">
        <f>'Report 1'!$AU$18</f>
        <v>0</v>
      </c>
      <c r="T3771" s="544">
        <f>'Report 1'!$AU$90</f>
        <v>0</v>
      </c>
      <c r="U3771" s="545">
        <f>'Report 1'!$AU$176</f>
        <v>0</v>
      </c>
    </row>
    <row r="3772" spans="2:21">
      <c r="B3772" s="535" t="s">
        <v>669</v>
      </c>
      <c r="C3772" s="536">
        <v>1</v>
      </c>
      <c r="D3772" s="537" t="str">
        <f>'Information Input'!$M$14</f>
        <v xml:space="preserve">      -      </v>
      </c>
      <c r="E3772" s="537" t="s">
        <v>139</v>
      </c>
      <c r="F3772" s="538">
        <f>'Information Input'!$H$33</f>
        <v>43466</v>
      </c>
      <c r="G3772" s="538">
        <f>'Information Input'!$H$34</f>
        <v>43555</v>
      </c>
      <c r="H3772" s="538">
        <f>'Information Input'!$H$35</f>
        <v>43555</v>
      </c>
      <c r="I3772" s="537" t="str">
        <f>'Information Input'!$J$22</f>
        <v>Quarterly</v>
      </c>
      <c r="J3772" s="538">
        <f>'Information Input'!$H$30</f>
        <v>43555</v>
      </c>
      <c r="K3772" s="537">
        <f>'Information Input'!$J$18</f>
        <v>2019</v>
      </c>
      <c r="L3772" s="539" t="s">
        <v>96</v>
      </c>
      <c r="M3772" s="540" t="s">
        <v>241</v>
      </c>
      <c r="N3772" s="541" t="s">
        <v>241</v>
      </c>
      <c r="O3772" s="542" t="s">
        <v>680</v>
      </c>
      <c r="P3772" s="537">
        <v>70</v>
      </c>
      <c r="Q3772" s="541" t="s">
        <v>212</v>
      </c>
      <c r="R3772" s="541" t="s">
        <v>239</v>
      </c>
      <c r="S3772" s="543">
        <f>'Report 1'!$AU$18</f>
        <v>0</v>
      </c>
      <c r="T3772" s="544">
        <f>'Report 1'!$AU$91</f>
        <v>0</v>
      </c>
      <c r="U3772" s="545">
        <f>'Report 1'!$AU$177</f>
        <v>0</v>
      </c>
    </row>
    <row r="3773" spans="2:21">
      <c r="B3773" s="535" t="s">
        <v>669</v>
      </c>
      <c r="C3773" s="536">
        <v>1</v>
      </c>
      <c r="D3773" s="537" t="str">
        <f>'Information Input'!$M$14</f>
        <v xml:space="preserve">      -      </v>
      </c>
      <c r="E3773" s="537" t="s">
        <v>139</v>
      </c>
      <c r="F3773" s="538">
        <f>'Information Input'!$H$33</f>
        <v>43466</v>
      </c>
      <c r="G3773" s="538">
        <f>'Information Input'!$H$34</f>
        <v>43555</v>
      </c>
      <c r="H3773" s="538">
        <f>'Information Input'!$H$35</f>
        <v>43555</v>
      </c>
      <c r="I3773" s="537" t="str">
        <f>'Information Input'!$J$22</f>
        <v>Quarterly</v>
      </c>
      <c r="J3773" s="538">
        <f>'Information Input'!$H$30</f>
        <v>43555</v>
      </c>
      <c r="K3773" s="537">
        <f>'Information Input'!$J$18</f>
        <v>2019</v>
      </c>
      <c r="L3773" s="539" t="s">
        <v>96</v>
      </c>
      <c r="M3773" s="540" t="s">
        <v>241</v>
      </c>
      <c r="N3773" s="541" t="s">
        <v>241</v>
      </c>
      <c r="O3773" s="542" t="s">
        <v>680</v>
      </c>
      <c r="P3773" s="537">
        <v>71</v>
      </c>
      <c r="Q3773" s="541" t="s">
        <v>213</v>
      </c>
      <c r="R3773" s="541" t="s">
        <v>239</v>
      </c>
      <c r="S3773" s="543">
        <f>'Report 1'!$AU$18</f>
        <v>0</v>
      </c>
      <c r="T3773" s="544">
        <f>'Report 1'!$AU$92</f>
        <v>0</v>
      </c>
      <c r="U3773" s="545">
        <f>'Report 1'!$AU$178</f>
        <v>0</v>
      </c>
    </row>
    <row r="3774" spans="2:21">
      <c r="B3774" s="573" t="s">
        <v>669</v>
      </c>
      <c r="C3774" s="574">
        <v>1</v>
      </c>
      <c r="D3774" s="562" t="str">
        <f>'Information Input'!$M$14</f>
        <v xml:space="preserve">      -      </v>
      </c>
      <c r="E3774" s="562" t="s">
        <v>139</v>
      </c>
      <c r="F3774" s="559">
        <f>'Information Input'!$H$33</f>
        <v>43466</v>
      </c>
      <c r="G3774" s="559">
        <f>'Information Input'!$H$34</f>
        <v>43555</v>
      </c>
      <c r="H3774" s="559">
        <f>'Information Input'!$H$35</f>
        <v>43555</v>
      </c>
      <c r="I3774" s="562" t="str">
        <f>'Information Input'!$J$22</f>
        <v>Quarterly</v>
      </c>
      <c r="J3774" s="559">
        <f>'Information Input'!$H$30</f>
        <v>43555</v>
      </c>
      <c r="K3774" s="562">
        <f>'Information Input'!$J$18</f>
        <v>2019</v>
      </c>
      <c r="L3774" s="563" t="s">
        <v>96</v>
      </c>
      <c r="M3774" s="564" t="s">
        <v>241</v>
      </c>
      <c r="N3774" s="561" t="s">
        <v>241</v>
      </c>
      <c r="O3774" s="575" t="s">
        <v>674</v>
      </c>
      <c r="P3774" s="537">
        <v>72</v>
      </c>
      <c r="Q3774" s="541" t="s">
        <v>214</v>
      </c>
      <c r="R3774" s="561" t="s">
        <v>239</v>
      </c>
      <c r="S3774" s="560">
        <f>'Report 1'!$AU$18</f>
        <v>0</v>
      </c>
      <c r="T3774" s="568">
        <f>'Report 1'!$AU$93</f>
        <v>0</v>
      </c>
      <c r="U3774" s="571">
        <f>'Report 1'!$AU$179</f>
        <v>0</v>
      </c>
    </row>
    <row r="3775" spans="2:21">
      <c r="B3775" s="515" t="s">
        <v>669</v>
      </c>
      <c r="C3775" s="516">
        <v>1</v>
      </c>
      <c r="D3775" s="517" t="str">
        <f>'Information Input'!$M$14</f>
        <v xml:space="preserve">      -      </v>
      </c>
      <c r="E3775" s="517" t="s">
        <v>139</v>
      </c>
      <c r="F3775" s="518">
        <f>'Information Input'!$H$33</f>
        <v>43466</v>
      </c>
      <c r="G3775" s="518">
        <f>'Information Input'!$H$34</f>
        <v>43555</v>
      </c>
      <c r="H3775" s="519">
        <f>'Information Input'!$H$35</f>
        <v>43555</v>
      </c>
      <c r="I3775" s="517" t="str">
        <f>'Information Input'!$J$22</f>
        <v>Quarterly</v>
      </c>
      <c r="J3775" s="519">
        <f>'Information Input'!$H$30</f>
        <v>43555</v>
      </c>
      <c r="K3775" s="517">
        <f>'Information Input'!$J$18</f>
        <v>2019</v>
      </c>
      <c r="L3775" s="520" t="s">
        <v>103</v>
      </c>
      <c r="M3775" s="521" t="s">
        <v>242</v>
      </c>
      <c r="N3775" s="522" t="s">
        <v>242</v>
      </c>
      <c r="O3775" s="523" t="s">
        <v>670</v>
      </c>
      <c r="P3775" s="517">
        <v>2</v>
      </c>
      <c r="Q3775" s="522" t="s">
        <v>142</v>
      </c>
      <c r="R3775" s="522" t="s">
        <v>239</v>
      </c>
      <c r="S3775" s="524">
        <f>'Report 1'!$AZ$18</f>
        <v>0</v>
      </c>
      <c r="T3775" s="525">
        <f>'Report 1'!$AZ$20</f>
        <v>0</v>
      </c>
      <c r="U3775" s="526">
        <f>'Report 1'!$AZ$106</f>
        <v>0</v>
      </c>
    </row>
    <row r="3776" spans="2:21">
      <c r="B3776" s="535" t="s">
        <v>669</v>
      </c>
      <c r="C3776" s="536">
        <v>1</v>
      </c>
      <c r="D3776" s="537" t="str">
        <f>'Information Input'!$M$14</f>
        <v xml:space="preserve">      -      </v>
      </c>
      <c r="E3776" s="537" t="s">
        <v>139</v>
      </c>
      <c r="F3776" s="538">
        <f>'Information Input'!$H$33</f>
        <v>43466</v>
      </c>
      <c r="G3776" s="538">
        <f>'Information Input'!$H$34</f>
        <v>43555</v>
      </c>
      <c r="H3776" s="538">
        <f>'Information Input'!$H$35</f>
        <v>43555</v>
      </c>
      <c r="I3776" s="537" t="str">
        <f>'Information Input'!$J$22</f>
        <v>Quarterly</v>
      </c>
      <c r="J3776" s="538">
        <f>'Information Input'!$H$30</f>
        <v>43555</v>
      </c>
      <c r="K3776" s="537">
        <f>'Information Input'!$J$18</f>
        <v>2019</v>
      </c>
      <c r="L3776" s="539" t="s">
        <v>103</v>
      </c>
      <c r="M3776" s="540" t="s">
        <v>242</v>
      </c>
      <c r="N3776" s="541" t="s">
        <v>242</v>
      </c>
      <c r="O3776" s="542" t="s">
        <v>670</v>
      </c>
      <c r="P3776" s="537">
        <v>3</v>
      </c>
      <c r="Q3776" s="541" t="s">
        <v>143</v>
      </c>
      <c r="R3776" s="541" t="s">
        <v>239</v>
      </c>
      <c r="S3776" s="543">
        <f>'Report 1'!$AZ$18</f>
        <v>0</v>
      </c>
      <c r="T3776" s="544">
        <f>'Report 1'!$AZ$21</f>
        <v>0</v>
      </c>
      <c r="U3776" s="545">
        <f>'Report 1'!$AZ$107</f>
        <v>0</v>
      </c>
    </row>
    <row r="3777" spans="2:21">
      <c r="B3777" s="535" t="s">
        <v>669</v>
      </c>
      <c r="C3777" s="536">
        <v>1</v>
      </c>
      <c r="D3777" s="537" t="str">
        <f>'Information Input'!$M$14</f>
        <v xml:space="preserve">      -      </v>
      </c>
      <c r="E3777" s="537" t="s">
        <v>139</v>
      </c>
      <c r="F3777" s="538">
        <f>'Information Input'!$H$33</f>
        <v>43466</v>
      </c>
      <c r="G3777" s="538">
        <f>'Information Input'!$H$34</f>
        <v>43555</v>
      </c>
      <c r="H3777" s="538">
        <f>'Information Input'!$H$35</f>
        <v>43555</v>
      </c>
      <c r="I3777" s="537" t="str">
        <f>'Information Input'!$J$22</f>
        <v>Quarterly</v>
      </c>
      <c r="J3777" s="538">
        <f>'Information Input'!$H$30</f>
        <v>43555</v>
      </c>
      <c r="K3777" s="537">
        <f>'Information Input'!$J$18</f>
        <v>2019</v>
      </c>
      <c r="L3777" s="539" t="s">
        <v>103</v>
      </c>
      <c r="M3777" s="540" t="s">
        <v>242</v>
      </c>
      <c r="N3777" s="541" t="s">
        <v>242</v>
      </c>
      <c r="O3777" s="542" t="s">
        <v>670</v>
      </c>
      <c r="P3777" s="537">
        <v>4</v>
      </c>
      <c r="Q3777" s="541" t="s">
        <v>144</v>
      </c>
      <c r="R3777" s="541" t="s">
        <v>239</v>
      </c>
      <c r="S3777" s="543">
        <f>'Report 1'!$AZ$18</f>
        <v>0</v>
      </c>
      <c r="T3777" s="544">
        <f>'Report 1'!$AZ$22</f>
        <v>0</v>
      </c>
      <c r="U3777" s="545">
        <f>'Report 1'!$AZ$108</f>
        <v>0</v>
      </c>
    </row>
    <row r="3778" spans="2:21">
      <c r="B3778" s="535" t="s">
        <v>669</v>
      </c>
      <c r="C3778" s="536">
        <v>1</v>
      </c>
      <c r="D3778" s="537" t="str">
        <f>'Information Input'!$M$14</f>
        <v xml:space="preserve">      -      </v>
      </c>
      <c r="E3778" s="537" t="s">
        <v>139</v>
      </c>
      <c r="F3778" s="538">
        <f>'Information Input'!$H$33</f>
        <v>43466</v>
      </c>
      <c r="G3778" s="538">
        <f>'Information Input'!$H$34</f>
        <v>43555</v>
      </c>
      <c r="H3778" s="538">
        <f>'Information Input'!$H$35</f>
        <v>43555</v>
      </c>
      <c r="I3778" s="537" t="str">
        <f>'Information Input'!$J$22</f>
        <v>Quarterly</v>
      </c>
      <c r="J3778" s="538">
        <f>'Information Input'!$H$30</f>
        <v>43555</v>
      </c>
      <c r="K3778" s="537">
        <f>'Information Input'!$J$18</f>
        <v>2019</v>
      </c>
      <c r="L3778" s="539" t="s">
        <v>103</v>
      </c>
      <c r="M3778" s="540" t="s">
        <v>242</v>
      </c>
      <c r="N3778" s="541" t="s">
        <v>242</v>
      </c>
      <c r="O3778" s="542" t="s">
        <v>670</v>
      </c>
      <c r="P3778" s="537">
        <v>5</v>
      </c>
      <c r="Q3778" s="541" t="s">
        <v>145</v>
      </c>
      <c r="R3778" s="541" t="s">
        <v>239</v>
      </c>
      <c r="S3778" s="543">
        <f>'Report 1'!$AZ$18</f>
        <v>0</v>
      </c>
      <c r="T3778" s="544">
        <f>'Report 1'!$AZ$23</f>
        <v>0</v>
      </c>
      <c r="U3778" s="545">
        <f>'Report 1'!$AZ$109</f>
        <v>0</v>
      </c>
    </row>
    <row r="3779" spans="2:21">
      <c r="B3779" s="535" t="s">
        <v>669</v>
      </c>
      <c r="C3779" s="536">
        <v>1</v>
      </c>
      <c r="D3779" s="537" t="str">
        <f>'Information Input'!$M$14</f>
        <v xml:space="preserve">      -      </v>
      </c>
      <c r="E3779" s="537" t="s">
        <v>139</v>
      </c>
      <c r="F3779" s="538">
        <f>'Information Input'!$H$33</f>
        <v>43466</v>
      </c>
      <c r="G3779" s="538">
        <f>'Information Input'!$H$34</f>
        <v>43555</v>
      </c>
      <c r="H3779" s="538">
        <f>'Information Input'!$H$35</f>
        <v>43555</v>
      </c>
      <c r="I3779" s="537" t="str">
        <f>'Information Input'!$J$22</f>
        <v>Quarterly</v>
      </c>
      <c r="J3779" s="538">
        <f>'Information Input'!$H$30</f>
        <v>43555</v>
      </c>
      <c r="K3779" s="537">
        <f>'Information Input'!$J$18</f>
        <v>2019</v>
      </c>
      <c r="L3779" s="539" t="s">
        <v>103</v>
      </c>
      <c r="M3779" s="540" t="s">
        <v>242</v>
      </c>
      <c r="N3779" s="541" t="s">
        <v>242</v>
      </c>
      <c r="O3779" s="542" t="s">
        <v>670</v>
      </c>
      <c r="P3779" s="537">
        <v>6</v>
      </c>
      <c r="Q3779" s="541" t="s">
        <v>146</v>
      </c>
      <c r="R3779" s="541" t="s">
        <v>239</v>
      </c>
      <c r="S3779" s="543">
        <f>'Report 1'!$AZ$18</f>
        <v>0</v>
      </c>
      <c r="T3779" s="544">
        <f>'Report 1'!$AZ$24</f>
        <v>0</v>
      </c>
      <c r="U3779" s="545">
        <f>'Report 1'!$AZ$110</f>
        <v>0</v>
      </c>
    </row>
    <row r="3780" spans="2:21">
      <c r="B3780" s="535" t="s">
        <v>669</v>
      </c>
      <c r="C3780" s="536">
        <v>1</v>
      </c>
      <c r="D3780" s="537" t="str">
        <f>'Information Input'!$M$14</f>
        <v xml:space="preserve">      -      </v>
      </c>
      <c r="E3780" s="537" t="s">
        <v>139</v>
      </c>
      <c r="F3780" s="538">
        <f>'Information Input'!$H$33</f>
        <v>43466</v>
      </c>
      <c r="G3780" s="538">
        <f>'Information Input'!$H$34</f>
        <v>43555</v>
      </c>
      <c r="H3780" s="538">
        <f>'Information Input'!$H$35</f>
        <v>43555</v>
      </c>
      <c r="I3780" s="537" t="str">
        <f>'Information Input'!$J$22</f>
        <v>Quarterly</v>
      </c>
      <c r="J3780" s="538">
        <f>'Information Input'!$H$30</f>
        <v>43555</v>
      </c>
      <c r="K3780" s="537">
        <f>'Information Input'!$J$18</f>
        <v>2019</v>
      </c>
      <c r="L3780" s="539" t="s">
        <v>103</v>
      </c>
      <c r="M3780" s="540" t="s">
        <v>242</v>
      </c>
      <c r="N3780" s="541" t="s">
        <v>242</v>
      </c>
      <c r="O3780" s="542" t="s">
        <v>674</v>
      </c>
      <c r="P3780" s="537">
        <v>7</v>
      </c>
      <c r="Q3780" s="541" t="s">
        <v>147</v>
      </c>
      <c r="R3780" s="541" t="s">
        <v>239</v>
      </c>
      <c r="S3780" s="543">
        <f>'Report 1'!$AZ$18</f>
        <v>0</v>
      </c>
      <c r="T3780" s="544">
        <f>'Report 1'!$AZ$25</f>
        <v>0</v>
      </c>
      <c r="U3780" s="545">
        <f>'Report 1'!$AZ$111</f>
        <v>0</v>
      </c>
    </row>
    <row r="3781" spans="2:21">
      <c r="B3781" s="535" t="s">
        <v>669</v>
      </c>
      <c r="C3781" s="536">
        <v>1</v>
      </c>
      <c r="D3781" s="537" t="str">
        <f>'Information Input'!$M$14</f>
        <v xml:space="preserve">      -      </v>
      </c>
      <c r="E3781" s="537" t="s">
        <v>139</v>
      </c>
      <c r="F3781" s="538">
        <f>'Information Input'!$H$33</f>
        <v>43466</v>
      </c>
      <c r="G3781" s="538">
        <f>'Information Input'!$H$34</f>
        <v>43555</v>
      </c>
      <c r="H3781" s="538">
        <f>'Information Input'!$H$35</f>
        <v>43555</v>
      </c>
      <c r="I3781" s="537" t="str">
        <f>'Information Input'!$J$22</f>
        <v>Quarterly</v>
      </c>
      <c r="J3781" s="538">
        <f>'Information Input'!$H$30</f>
        <v>43555</v>
      </c>
      <c r="K3781" s="537">
        <f>'Information Input'!$J$18</f>
        <v>2019</v>
      </c>
      <c r="L3781" s="539" t="s">
        <v>103</v>
      </c>
      <c r="M3781" s="540" t="s">
        <v>242</v>
      </c>
      <c r="N3781" s="541" t="s">
        <v>242</v>
      </c>
      <c r="O3781" s="542" t="s">
        <v>670</v>
      </c>
      <c r="P3781" s="537">
        <v>8</v>
      </c>
      <c r="Q3781" s="541" t="s">
        <v>148</v>
      </c>
      <c r="R3781" s="541" t="s">
        <v>239</v>
      </c>
      <c r="S3781" s="543">
        <f>'Report 1'!$AZ$18</f>
        <v>0</v>
      </c>
      <c r="T3781" s="544">
        <f>'Report 1'!$AZ$26</f>
        <v>0</v>
      </c>
      <c r="U3781" s="545">
        <f>'Report 1'!$AZ$112</f>
        <v>0</v>
      </c>
    </row>
    <row r="3782" spans="2:21">
      <c r="B3782" s="535" t="s">
        <v>669</v>
      </c>
      <c r="C3782" s="536">
        <v>1</v>
      </c>
      <c r="D3782" s="537" t="str">
        <f>'Information Input'!$M$14</f>
        <v xml:space="preserve">      -      </v>
      </c>
      <c r="E3782" s="537" t="s">
        <v>139</v>
      </c>
      <c r="F3782" s="538">
        <f>'Information Input'!$H$33</f>
        <v>43466</v>
      </c>
      <c r="G3782" s="538">
        <f>'Information Input'!$H$34</f>
        <v>43555</v>
      </c>
      <c r="H3782" s="538">
        <f>'Information Input'!$H$35</f>
        <v>43555</v>
      </c>
      <c r="I3782" s="537" t="str">
        <f>'Information Input'!$J$22</f>
        <v>Quarterly</v>
      </c>
      <c r="J3782" s="538">
        <f>'Information Input'!$H$30</f>
        <v>43555</v>
      </c>
      <c r="K3782" s="537">
        <f>'Information Input'!$J$18</f>
        <v>2019</v>
      </c>
      <c r="L3782" s="539" t="s">
        <v>103</v>
      </c>
      <c r="M3782" s="540" t="s">
        <v>242</v>
      </c>
      <c r="N3782" s="541" t="s">
        <v>242</v>
      </c>
      <c r="O3782" s="542" t="s">
        <v>670</v>
      </c>
      <c r="P3782" s="537">
        <v>9</v>
      </c>
      <c r="Q3782" s="541" t="s">
        <v>149</v>
      </c>
      <c r="R3782" s="541" t="s">
        <v>239</v>
      </c>
      <c r="S3782" s="543">
        <f>'Report 1'!$AZ$18</f>
        <v>0</v>
      </c>
      <c r="T3782" s="544">
        <f>'Report 1'!$AZ$27</f>
        <v>0</v>
      </c>
      <c r="U3782" s="545">
        <f>'Report 1'!$AZ$113</f>
        <v>0</v>
      </c>
    </row>
    <row r="3783" spans="2:21">
      <c r="B3783" s="535" t="s">
        <v>669</v>
      </c>
      <c r="C3783" s="536">
        <v>1</v>
      </c>
      <c r="D3783" s="537" t="str">
        <f>'Information Input'!$M$14</f>
        <v xml:space="preserve">      -      </v>
      </c>
      <c r="E3783" s="537" t="s">
        <v>139</v>
      </c>
      <c r="F3783" s="538">
        <f>'Information Input'!$H$33</f>
        <v>43466</v>
      </c>
      <c r="G3783" s="538">
        <f>'Information Input'!$H$34</f>
        <v>43555</v>
      </c>
      <c r="H3783" s="538">
        <f>'Information Input'!$H$35</f>
        <v>43555</v>
      </c>
      <c r="I3783" s="537" t="str">
        <f>'Information Input'!$J$22</f>
        <v>Quarterly</v>
      </c>
      <c r="J3783" s="538">
        <f>'Information Input'!$H$30</f>
        <v>43555</v>
      </c>
      <c r="K3783" s="537">
        <f>'Information Input'!$J$18</f>
        <v>2019</v>
      </c>
      <c r="L3783" s="539" t="s">
        <v>103</v>
      </c>
      <c r="M3783" s="540" t="s">
        <v>242</v>
      </c>
      <c r="N3783" s="541" t="s">
        <v>242</v>
      </c>
      <c r="O3783" s="542" t="s">
        <v>674</v>
      </c>
      <c r="P3783" s="537">
        <v>10</v>
      </c>
      <c r="Q3783" s="541" t="s">
        <v>150</v>
      </c>
      <c r="R3783" s="541" t="s">
        <v>239</v>
      </c>
      <c r="S3783" s="543">
        <f>'Report 1'!$AZ$18</f>
        <v>0</v>
      </c>
      <c r="T3783" s="544">
        <f>'Report 1'!$AZ$28</f>
        <v>0</v>
      </c>
      <c r="U3783" s="545">
        <f>'Report 1'!$AZ$114</f>
        <v>0</v>
      </c>
    </row>
    <row r="3784" spans="2:21">
      <c r="B3784" s="535" t="s">
        <v>669</v>
      </c>
      <c r="C3784" s="536">
        <v>1</v>
      </c>
      <c r="D3784" s="537" t="str">
        <f>'Information Input'!$M$14</f>
        <v xml:space="preserve">      -      </v>
      </c>
      <c r="E3784" s="537" t="s">
        <v>139</v>
      </c>
      <c r="F3784" s="538">
        <f>'Information Input'!$H$33</f>
        <v>43466</v>
      </c>
      <c r="G3784" s="538">
        <f>'Information Input'!$H$34</f>
        <v>43555</v>
      </c>
      <c r="H3784" s="538">
        <f>'Information Input'!$H$35</f>
        <v>43555</v>
      </c>
      <c r="I3784" s="537" t="str">
        <f>'Information Input'!$J$22</f>
        <v>Quarterly</v>
      </c>
      <c r="J3784" s="538">
        <f>'Information Input'!$H$30</f>
        <v>43555</v>
      </c>
      <c r="K3784" s="537">
        <f>'Information Input'!$J$18</f>
        <v>2019</v>
      </c>
      <c r="L3784" s="539" t="s">
        <v>103</v>
      </c>
      <c r="M3784" s="540" t="s">
        <v>242</v>
      </c>
      <c r="N3784" s="541" t="s">
        <v>242</v>
      </c>
      <c r="O3784" s="542" t="s">
        <v>671</v>
      </c>
      <c r="P3784" s="537">
        <v>11</v>
      </c>
      <c r="Q3784" s="541" t="s">
        <v>153</v>
      </c>
      <c r="R3784" s="541" t="s">
        <v>231</v>
      </c>
      <c r="S3784" s="543">
        <f>'Report 1'!$AZ$18</f>
        <v>0</v>
      </c>
      <c r="T3784" s="544">
        <f>'Report 1'!$AZ$31</f>
        <v>0</v>
      </c>
      <c r="U3784" s="545">
        <f>'Report 1'!$AZ$117</f>
        <v>0</v>
      </c>
    </row>
    <row r="3785" spans="2:21">
      <c r="B3785" s="535" t="s">
        <v>669</v>
      </c>
      <c r="C3785" s="536">
        <v>1</v>
      </c>
      <c r="D3785" s="537" t="str">
        <f>'Information Input'!$M$14</f>
        <v xml:space="preserve">      -      </v>
      </c>
      <c r="E3785" s="537" t="s">
        <v>139</v>
      </c>
      <c r="F3785" s="538">
        <f>'Information Input'!$H$33</f>
        <v>43466</v>
      </c>
      <c r="G3785" s="538">
        <f>'Information Input'!$H$34</f>
        <v>43555</v>
      </c>
      <c r="H3785" s="538">
        <f>'Information Input'!$H$35</f>
        <v>43555</v>
      </c>
      <c r="I3785" s="537" t="str">
        <f>'Information Input'!$J$22</f>
        <v>Quarterly</v>
      </c>
      <c r="J3785" s="538">
        <f>'Information Input'!$H$30</f>
        <v>43555</v>
      </c>
      <c r="K3785" s="537">
        <f>'Information Input'!$J$18</f>
        <v>2019</v>
      </c>
      <c r="L3785" s="539" t="s">
        <v>103</v>
      </c>
      <c r="M3785" s="540" t="s">
        <v>242</v>
      </c>
      <c r="N3785" s="541" t="s">
        <v>242</v>
      </c>
      <c r="O3785" s="542" t="s">
        <v>671</v>
      </c>
      <c r="P3785" s="537">
        <v>12</v>
      </c>
      <c r="Q3785" s="541" t="s">
        <v>154</v>
      </c>
      <c r="R3785" s="541" t="s">
        <v>231</v>
      </c>
      <c r="S3785" s="543">
        <f>'Report 1'!$AZ$18</f>
        <v>0</v>
      </c>
      <c r="T3785" s="544">
        <f>'Report 1'!$AZ$32</f>
        <v>0</v>
      </c>
      <c r="U3785" s="545">
        <f>'Report 1'!$AZ$118</f>
        <v>0</v>
      </c>
    </row>
    <row r="3786" spans="2:21">
      <c r="B3786" s="535" t="s">
        <v>669</v>
      </c>
      <c r="C3786" s="536">
        <v>1</v>
      </c>
      <c r="D3786" s="537" t="str">
        <f>'Information Input'!$M$14</f>
        <v xml:space="preserve">      -      </v>
      </c>
      <c r="E3786" s="537" t="s">
        <v>139</v>
      </c>
      <c r="F3786" s="538">
        <f>'Information Input'!$H$33</f>
        <v>43466</v>
      </c>
      <c r="G3786" s="538">
        <f>'Information Input'!$H$34</f>
        <v>43555</v>
      </c>
      <c r="H3786" s="538">
        <f>'Information Input'!$H$35</f>
        <v>43555</v>
      </c>
      <c r="I3786" s="537" t="str">
        <f>'Information Input'!$J$22</f>
        <v>Quarterly</v>
      </c>
      <c r="J3786" s="538">
        <f>'Information Input'!$H$30</f>
        <v>43555</v>
      </c>
      <c r="K3786" s="537">
        <f>'Information Input'!$J$18</f>
        <v>2019</v>
      </c>
      <c r="L3786" s="539" t="s">
        <v>103</v>
      </c>
      <c r="M3786" s="540" t="s">
        <v>242</v>
      </c>
      <c r="N3786" s="541" t="s">
        <v>242</v>
      </c>
      <c r="O3786" s="542" t="s">
        <v>671</v>
      </c>
      <c r="P3786" s="537">
        <v>13</v>
      </c>
      <c r="Q3786" s="541" t="s">
        <v>155</v>
      </c>
      <c r="R3786" s="541" t="s">
        <v>232</v>
      </c>
      <c r="S3786" s="543">
        <f>'Report 1'!$AZ$18</f>
        <v>0</v>
      </c>
      <c r="T3786" s="544">
        <f>'Report 1'!$AZ$33</f>
        <v>0</v>
      </c>
      <c r="U3786" s="545">
        <f>'Report 1'!$AZ$119</f>
        <v>0</v>
      </c>
    </row>
    <row r="3787" spans="2:21">
      <c r="B3787" s="535" t="s">
        <v>669</v>
      </c>
      <c r="C3787" s="536">
        <v>1</v>
      </c>
      <c r="D3787" s="537" t="str">
        <f>'Information Input'!$M$14</f>
        <v xml:space="preserve">      -      </v>
      </c>
      <c r="E3787" s="537" t="s">
        <v>139</v>
      </c>
      <c r="F3787" s="538">
        <f>'Information Input'!$H$33</f>
        <v>43466</v>
      </c>
      <c r="G3787" s="538">
        <f>'Information Input'!$H$34</f>
        <v>43555</v>
      </c>
      <c r="H3787" s="538">
        <f>'Information Input'!$H$35</f>
        <v>43555</v>
      </c>
      <c r="I3787" s="537" t="str">
        <f>'Information Input'!$J$22</f>
        <v>Quarterly</v>
      </c>
      <c r="J3787" s="538">
        <f>'Information Input'!$H$30</f>
        <v>43555</v>
      </c>
      <c r="K3787" s="537">
        <f>'Information Input'!$J$18</f>
        <v>2019</v>
      </c>
      <c r="L3787" s="539" t="s">
        <v>103</v>
      </c>
      <c r="M3787" s="540" t="s">
        <v>242</v>
      </c>
      <c r="N3787" s="541" t="s">
        <v>242</v>
      </c>
      <c r="O3787" s="542" t="s">
        <v>671</v>
      </c>
      <c r="P3787" s="537">
        <v>14</v>
      </c>
      <c r="Q3787" s="541" t="s">
        <v>156</v>
      </c>
      <c r="R3787" s="541" t="s">
        <v>233</v>
      </c>
      <c r="S3787" s="543">
        <f>'Report 1'!$AZ$18</f>
        <v>0</v>
      </c>
      <c r="T3787" s="544">
        <f>'Report 1'!$AZ$34</f>
        <v>0</v>
      </c>
      <c r="U3787" s="545">
        <f>'Report 1'!$AZ$120</f>
        <v>0</v>
      </c>
    </row>
    <row r="3788" spans="2:21">
      <c r="B3788" s="535" t="s">
        <v>669</v>
      </c>
      <c r="C3788" s="536">
        <v>1</v>
      </c>
      <c r="D3788" s="537" t="str">
        <f>'Information Input'!$M$14</f>
        <v xml:space="preserve">      -      </v>
      </c>
      <c r="E3788" s="537" t="s">
        <v>139</v>
      </c>
      <c r="F3788" s="538">
        <f>'Information Input'!$H$33</f>
        <v>43466</v>
      </c>
      <c r="G3788" s="538">
        <f>'Information Input'!$H$34</f>
        <v>43555</v>
      </c>
      <c r="H3788" s="538">
        <f>'Information Input'!$H$35</f>
        <v>43555</v>
      </c>
      <c r="I3788" s="537" t="str">
        <f>'Information Input'!$J$22</f>
        <v>Quarterly</v>
      </c>
      <c r="J3788" s="538">
        <f>'Information Input'!$H$30</f>
        <v>43555</v>
      </c>
      <c r="K3788" s="537">
        <f>'Information Input'!$J$18</f>
        <v>2019</v>
      </c>
      <c r="L3788" s="539" t="s">
        <v>103</v>
      </c>
      <c r="M3788" s="540" t="s">
        <v>242</v>
      </c>
      <c r="N3788" s="541" t="s">
        <v>242</v>
      </c>
      <c r="O3788" s="542" t="s">
        <v>671</v>
      </c>
      <c r="P3788" s="537">
        <v>15</v>
      </c>
      <c r="Q3788" s="541" t="s">
        <v>157</v>
      </c>
      <c r="R3788" s="541" t="s">
        <v>234</v>
      </c>
      <c r="S3788" s="543">
        <f>'Report 1'!$AZ$18</f>
        <v>0</v>
      </c>
      <c r="T3788" s="544">
        <f>'Report 1'!$AZ$35</f>
        <v>0</v>
      </c>
      <c r="U3788" s="545">
        <f>'Report 1'!$AZ$121</f>
        <v>0</v>
      </c>
    </row>
    <row r="3789" spans="2:21">
      <c r="B3789" s="535" t="s">
        <v>669</v>
      </c>
      <c r="C3789" s="536">
        <v>1</v>
      </c>
      <c r="D3789" s="537" t="str">
        <f>'Information Input'!$M$14</f>
        <v xml:space="preserve">      -      </v>
      </c>
      <c r="E3789" s="537" t="s">
        <v>139</v>
      </c>
      <c r="F3789" s="538">
        <f>'Information Input'!$H$33</f>
        <v>43466</v>
      </c>
      <c r="G3789" s="538">
        <f>'Information Input'!$H$34</f>
        <v>43555</v>
      </c>
      <c r="H3789" s="538">
        <f>'Information Input'!$H$35</f>
        <v>43555</v>
      </c>
      <c r="I3789" s="537" t="str">
        <f>'Information Input'!$J$22</f>
        <v>Quarterly</v>
      </c>
      <c r="J3789" s="538">
        <f>'Information Input'!$H$30</f>
        <v>43555</v>
      </c>
      <c r="K3789" s="537">
        <f>'Information Input'!$J$18</f>
        <v>2019</v>
      </c>
      <c r="L3789" s="539" t="s">
        <v>103</v>
      </c>
      <c r="M3789" s="540" t="s">
        <v>242</v>
      </c>
      <c r="N3789" s="541" t="s">
        <v>242</v>
      </c>
      <c r="O3789" s="542" t="s">
        <v>671</v>
      </c>
      <c r="P3789" s="537">
        <v>16</v>
      </c>
      <c r="Q3789" s="541" t="s">
        <v>158</v>
      </c>
      <c r="R3789" s="541" t="s">
        <v>235</v>
      </c>
      <c r="S3789" s="543">
        <f>'Report 1'!$AZ$18</f>
        <v>0</v>
      </c>
      <c r="T3789" s="544">
        <f>'Report 1'!$AZ$36</f>
        <v>0</v>
      </c>
      <c r="U3789" s="545">
        <f>'Report 1'!$AZ$122</f>
        <v>0</v>
      </c>
    </row>
    <row r="3790" spans="2:21">
      <c r="B3790" s="535" t="s">
        <v>669</v>
      </c>
      <c r="C3790" s="536">
        <v>1</v>
      </c>
      <c r="D3790" s="537" t="str">
        <f>'Information Input'!$M$14</f>
        <v xml:space="preserve">      -      </v>
      </c>
      <c r="E3790" s="537" t="s">
        <v>139</v>
      </c>
      <c r="F3790" s="538">
        <f>'Information Input'!$H$33</f>
        <v>43466</v>
      </c>
      <c r="G3790" s="538">
        <f>'Information Input'!$H$34</f>
        <v>43555</v>
      </c>
      <c r="H3790" s="538">
        <f>'Information Input'!$H$35</f>
        <v>43555</v>
      </c>
      <c r="I3790" s="537" t="str">
        <f>'Information Input'!$J$22</f>
        <v>Quarterly</v>
      </c>
      <c r="J3790" s="538">
        <f>'Information Input'!$H$30</f>
        <v>43555</v>
      </c>
      <c r="K3790" s="537">
        <f>'Information Input'!$J$18</f>
        <v>2019</v>
      </c>
      <c r="L3790" s="539" t="s">
        <v>103</v>
      </c>
      <c r="M3790" s="540" t="s">
        <v>242</v>
      </c>
      <c r="N3790" s="541" t="s">
        <v>242</v>
      </c>
      <c r="O3790" s="542" t="s">
        <v>671</v>
      </c>
      <c r="P3790" s="537">
        <v>17</v>
      </c>
      <c r="Q3790" s="541" t="s">
        <v>159</v>
      </c>
      <c r="R3790" s="541" t="s">
        <v>235</v>
      </c>
      <c r="S3790" s="543">
        <f>'Report 1'!$AZ$18</f>
        <v>0</v>
      </c>
      <c r="T3790" s="544">
        <f>'Report 1'!$AZ$37</f>
        <v>0</v>
      </c>
      <c r="U3790" s="545">
        <f>'Report 1'!$AZ$123</f>
        <v>0</v>
      </c>
    </row>
    <row r="3791" spans="2:21">
      <c r="B3791" s="535" t="s">
        <v>669</v>
      </c>
      <c r="C3791" s="536">
        <v>1</v>
      </c>
      <c r="D3791" s="537" t="str">
        <f>'Information Input'!$M$14</f>
        <v xml:space="preserve">      -      </v>
      </c>
      <c r="E3791" s="537" t="s">
        <v>139</v>
      </c>
      <c r="F3791" s="538">
        <f>'Information Input'!$H$33</f>
        <v>43466</v>
      </c>
      <c r="G3791" s="538">
        <f>'Information Input'!$H$34</f>
        <v>43555</v>
      </c>
      <c r="H3791" s="538">
        <f>'Information Input'!$H$35</f>
        <v>43555</v>
      </c>
      <c r="I3791" s="537" t="str">
        <f>'Information Input'!$J$22</f>
        <v>Quarterly</v>
      </c>
      <c r="J3791" s="538">
        <f>'Information Input'!$H$30</f>
        <v>43555</v>
      </c>
      <c r="K3791" s="537">
        <f>'Information Input'!$J$18</f>
        <v>2019</v>
      </c>
      <c r="L3791" s="539" t="s">
        <v>103</v>
      </c>
      <c r="M3791" s="540" t="s">
        <v>242</v>
      </c>
      <c r="N3791" s="541" t="s">
        <v>242</v>
      </c>
      <c r="O3791" s="542" t="s">
        <v>671</v>
      </c>
      <c r="P3791" s="537">
        <v>18</v>
      </c>
      <c r="Q3791" s="541" t="s">
        <v>160</v>
      </c>
      <c r="R3791" s="541" t="s">
        <v>235</v>
      </c>
      <c r="S3791" s="543">
        <f>'Report 1'!$AZ$18</f>
        <v>0</v>
      </c>
      <c r="T3791" s="544">
        <f>'Report 1'!$AZ$38</f>
        <v>0</v>
      </c>
      <c r="U3791" s="545">
        <f>'Report 1'!$AZ$124</f>
        <v>0</v>
      </c>
    </row>
    <row r="3792" spans="2:21">
      <c r="B3792" s="535" t="s">
        <v>669</v>
      </c>
      <c r="C3792" s="536">
        <v>1</v>
      </c>
      <c r="D3792" s="537" t="str">
        <f>'Information Input'!$M$14</f>
        <v xml:space="preserve">      -      </v>
      </c>
      <c r="E3792" s="537" t="s">
        <v>139</v>
      </c>
      <c r="F3792" s="538">
        <f>'Information Input'!$H$33</f>
        <v>43466</v>
      </c>
      <c r="G3792" s="538">
        <f>'Information Input'!$H$34</f>
        <v>43555</v>
      </c>
      <c r="H3792" s="538">
        <f>'Information Input'!$H$35</f>
        <v>43555</v>
      </c>
      <c r="I3792" s="537" t="str">
        <f>'Information Input'!$J$22</f>
        <v>Quarterly</v>
      </c>
      <c r="J3792" s="538">
        <f>'Information Input'!$H$30</f>
        <v>43555</v>
      </c>
      <c r="K3792" s="537">
        <f>'Information Input'!$J$18</f>
        <v>2019</v>
      </c>
      <c r="L3792" s="539" t="s">
        <v>103</v>
      </c>
      <c r="M3792" s="540" t="s">
        <v>242</v>
      </c>
      <c r="N3792" s="541" t="s">
        <v>242</v>
      </c>
      <c r="O3792" s="542" t="s">
        <v>671</v>
      </c>
      <c r="P3792" s="537">
        <v>19</v>
      </c>
      <c r="Q3792" s="541" t="s">
        <v>161</v>
      </c>
      <c r="R3792" s="541" t="s">
        <v>235</v>
      </c>
      <c r="S3792" s="543">
        <f>'Report 1'!$AZ$18</f>
        <v>0</v>
      </c>
      <c r="T3792" s="544">
        <f>'Report 1'!$AZ$39</f>
        <v>0</v>
      </c>
      <c r="U3792" s="545">
        <f>'Report 1'!$AZ$125</f>
        <v>0</v>
      </c>
    </row>
    <row r="3793" spans="2:21">
      <c r="B3793" s="535" t="s">
        <v>669</v>
      </c>
      <c r="C3793" s="536">
        <v>1</v>
      </c>
      <c r="D3793" s="537" t="str">
        <f>'Information Input'!$M$14</f>
        <v xml:space="preserve">      -      </v>
      </c>
      <c r="E3793" s="537" t="s">
        <v>139</v>
      </c>
      <c r="F3793" s="538">
        <f>'Information Input'!$H$33</f>
        <v>43466</v>
      </c>
      <c r="G3793" s="538">
        <f>'Information Input'!$H$34</f>
        <v>43555</v>
      </c>
      <c r="H3793" s="538">
        <f>'Information Input'!$H$35</f>
        <v>43555</v>
      </c>
      <c r="I3793" s="537" t="str">
        <f>'Information Input'!$J$22</f>
        <v>Quarterly</v>
      </c>
      <c r="J3793" s="538">
        <f>'Information Input'!$H$30</f>
        <v>43555</v>
      </c>
      <c r="K3793" s="537">
        <f>'Information Input'!$J$18</f>
        <v>2019</v>
      </c>
      <c r="L3793" s="539" t="s">
        <v>103</v>
      </c>
      <c r="M3793" s="540" t="s">
        <v>242</v>
      </c>
      <c r="N3793" s="541" t="s">
        <v>242</v>
      </c>
      <c r="O3793" s="542" t="s">
        <v>671</v>
      </c>
      <c r="P3793" s="537">
        <v>20</v>
      </c>
      <c r="Q3793" s="541" t="s">
        <v>162</v>
      </c>
      <c r="R3793" s="541" t="s">
        <v>235</v>
      </c>
      <c r="S3793" s="543">
        <f>'Report 1'!$AZ$18</f>
        <v>0</v>
      </c>
      <c r="T3793" s="544">
        <f>'Report 1'!$AZ$40</f>
        <v>0</v>
      </c>
      <c r="U3793" s="545">
        <f>'Report 1'!$AZ$126</f>
        <v>0</v>
      </c>
    </row>
    <row r="3794" spans="2:21">
      <c r="B3794" s="535" t="s">
        <v>669</v>
      </c>
      <c r="C3794" s="536">
        <v>1</v>
      </c>
      <c r="D3794" s="537" t="str">
        <f>'Information Input'!$M$14</f>
        <v xml:space="preserve">      -      </v>
      </c>
      <c r="E3794" s="537" t="s">
        <v>139</v>
      </c>
      <c r="F3794" s="538">
        <f>'Information Input'!$H$33</f>
        <v>43466</v>
      </c>
      <c r="G3794" s="538">
        <f>'Information Input'!$H$34</f>
        <v>43555</v>
      </c>
      <c r="H3794" s="538">
        <f>'Information Input'!$H$35</f>
        <v>43555</v>
      </c>
      <c r="I3794" s="537" t="str">
        <f>'Information Input'!$J$22</f>
        <v>Quarterly</v>
      </c>
      <c r="J3794" s="538">
        <f>'Information Input'!$H$30</f>
        <v>43555</v>
      </c>
      <c r="K3794" s="537">
        <f>'Information Input'!$J$18</f>
        <v>2019</v>
      </c>
      <c r="L3794" s="539" t="s">
        <v>103</v>
      </c>
      <c r="M3794" s="540" t="s">
        <v>242</v>
      </c>
      <c r="N3794" s="541" t="s">
        <v>242</v>
      </c>
      <c r="O3794" s="542" t="s">
        <v>671</v>
      </c>
      <c r="P3794" s="537">
        <v>21</v>
      </c>
      <c r="Q3794" s="541" t="s">
        <v>163</v>
      </c>
      <c r="R3794" s="541" t="s">
        <v>235</v>
      </c>
      <c r="S3794" s="543">
        <f>'Report 1'!$AZ$18</f>
        <v>0</v>
      </c>
      <c r="T3794" s="544">
        <f>'Report 1'!$AZ$41</f>
        <v>0</v>
      </c>
      <c r="U3794" s="545">
        <f>'Report 1'!$AZ$127</f>
        <v>0</v>
      </c>
    </row>
    <row r="3795" spans="2:21">
      <c r="B3795" s="535" t="s">
        <v>669</v>
      </c>
      <c r="C3795" s="536">
        <v>1</v>
      </c>
      <c r="D3795" s="537" t="str">
        <f>'Information Input'!$M$14</f>
        <v xml:space="preserve">      -      </v>
      </c>
      <c r="E3795" s="537" t="s">
        <v>139</v>
      </c>
      <c r="F3795" s="538">
        <f>'Information Input'!$H$33</f>
        <v>43466</v>
      </c>
      <c r="G3795" s="538">
        <f>'Information Input'!$H$34</f>
        <v>43555</v>
      </c>
      <c r="H3795" s="538">
        <f>'Information Input'!$H$35</f>
        <v>43555</v>
      </c>
      <c r="I3795" s="537" t="str">
        <f>'Information Input'!$J$22</f>
        <v>Quarterly</v>
      </c>
      <c r="J3795" s="538">
        <f>'Information Input'!$H$30</f>
        <v>43555</v>
      </c>
      <c r="K3795" s="537">
        <f>'Information Input'!$J$18</f>
        <v>2019</v>
      </c>
      <c r="L3795" s="539" t="s">
        <v>103</v>
      </c>
      <c r="M3795" s="540" t="s">
        <v>242</v>
      </c>
      <c r="N3795" s="541" t="s">
        <v>242</v>
      </c>
      <c r="O3795" s="542" t="s">
        <v>671</v>
      </c>
      <c r="P3795" s="537">
        <v>22</v>
      </c>
      <c r="Q3795" s="541" t="s">
        <v>164</v>
      </c>
      <c r="R3795" s="541" t="s">
        <v>236</v>
      </c>
      <c r="S3795" s="543">
        <f>'Report 1'!$AZ$18</f>
        <v>0</v>
      </c>
      <c r="T3795" s="544">
        <f>'Report 1'!$AZ$42</f>
        <v>0</v>
      </c>
      <c r="U3795" s="545">
        <f>'Report 1'!$AZ$128</f>
        <v>0</v>
      </c>
    </row>
    <row r="3796" spans="2:21">
      <c r="B3796" s="535" t="s">
        <v>669</v>
      </c>
      <c r="C3796" s="536">
        <v>1</v>
      </c>
      <c r="D3796" s="537" t="str">
        <f>'Information Input'!$M$14</f>
        <v xml:space="preserve">      -      </v>
      </c>
      <c r="E3796" s="537" t="s">
        <v>139</v>
      </c>
      <c r="F3796" s="538">
        <f>'Information Input'!$H$33</f>
        <v>43466</v>
      </c>
      <c r="G3796" s="538">
        <f>'Information Input'!$H$34</f>
        <v>43555</v>
      </c>
      <c r="H3796" s="538">
        <f>'Information Input'!$H$35</f>
        <v>43555</v>
      </c>
      <c r="I3796" s="537" t="str">
        <f>'Information Input'!$J$22</f>
        <v>Quarterly</v>
      </c>
      <c r="J3796" s="538">
        <f>'Information Input'!$H$30</f>
        <v>43555</v>
      </c>
      <c r="K3796" s="537">
        <f>'Information Input'!$J$18</f>
        <v>2019</v>
      </c>
      <c r="L3796" s="539" t="s">
        <v>103</v>
      </c>
      <c r="M3796" s="540" t="s">
        <v>242</v>
      </c>
      <c r="N3796" s="541" t="s">
        <v>242</v>
      </c>
      <c r="O3796" s="542" t="s">
        <v>671</v>
      </c>
      <c r="P3796" s="537">
        <v>23</v>
      </c>
      <c r="Q3796" s="541" t="s">
        <v>165</v>
      </c>
      <c r="R3796" s="541" t="s">
        <v>236</v>
      </c>
      <c r="S3796" s="543">
        <f>'Report 1'!$AZ$18</f>
        <v>0</v>
      </c>
      <c r="T3796" s="544">
        <f>'Report 1'!$AZ$43</f>
        <v>0</v>
      </c>
      <c r="U3796" s="545">
        <f>'Report 1'!$AZ$129</f>
        <v>0</v>
      </c>
    </row>
    <row r="3797" spans="2:21">
      <c r="B3797" s="535" t="s">
        <v>669</v>
      </c>
      <c r="C3797" s="536">
        <v>1</v>
      </c>
      <c r="D3797" s="537" t="str">
        <f>'Information Input'!$M$14</f>
        <v xml:space="preserve">      -      </v>
      </c>
      <c r="E3797" s="537" t="s">
        <v>139</v>
      </c>
      <c r="F3797" s="538">
        <f>'Information Input'!$H$33</f>
        <v>43466</v>
      </c>
      <c r="G3797" s="538">
        <f>'Information Input'!$H$34</f>
        <v>43555</v>
      </c>
      <c r="H3797" s="538">
        <f>'Information Input'!$H$35</f>
        <v>43555</v>
      </c>
      <c r="I3797" s="537" t="str">
        <f>'Information Input'!$J$22</f>
        <v>Quarterly</v>
      </c>
      <c r="J3797" s="538">
        <f>'Information Input'!$H$30</f>
        <v>43555</v>
      </c>
      <c r="K3797" s="537">
        <f>'Information Input'!$J$18</f>
        <v>2019</v>
      </c>
      <c r="L3797" s="539" t="s">
        <v>103</v>
      </c>
      <c r="M3797" s="540" t="s">
        <v>242</v>
      </c>
      <c r="N3797" s="541" t="s">
        <v>242</v>
      </c>
      <c r="O3797" s="542" t="s">
        <v>671</v>
      </c>
      <c r="P3797" s="537">
        <v>24</v>
      </c>
      <c r="Q3797" s="541" t="s">
        <v>166</v>
      </c>
      <c r="R3797" s="541" t="s">
        <v>233</v>
      </c>
      <c r="S3797" s="543">
        <f>'Report 1'!$AZ$18</f>
        <v>0</v>
      </c>
      <c r="T3797" s="544">
        <f>'Report 1'!$AZ$44</f>
        <v>0</v>
      </c>
      <c r="U3797" s="545">
        <f>'Report 1'!$AZ$130</f>
        <v>0</v>
      </c>
    </row>
    <row r="3798" spans="2:21">
      <c r="B3798" s="535" t="s">
        <v>669</v>
      </c>
      <c r="C3798" s="536">
        <v>1</v>
      </c>
      <c r="D3798" s="537" t="str">
        <f>'Information Input'!$M$14</f>
        <v xml:space="preserve">      -      </v>
      </c>
      <c r="E3798" s="537" t="s">
        <v>139</v>
      </c>
      <c r="F3798" s="538">
        <f>'Information Input'!$H$33</f>
        <v>43466</v>
      </c>
      <c r="G3798" s="538">
        <f>'Information Input'!$H$34</f>
        <v>43555</v>
      </c>
      <c r="H3798" s="538">
        <f>'Information Input'!$H$35</f>
        <v>43555</v>
      </c>
      <c r="I3798" s="537" t="str">
        <f>'Information Input'!$J$22</f>
        <v>Quarterly</v>
      </c>
      <c r="J3798" s="538">
        <f>'Information Input'!$H$30</f>
        <v>43555</v>
      </c>
      <c r="K3798" s="537">
        <f>'Information Input'!$J$18</f>
        <v>2019</v>
      </c>
      <c r="L3798" s="539" t="s">
        <v>103</v>
      </c>
      <c r="M3798" s="540" t="s">
        <v>242</v>
      </c>
      <c r="N3798" s="541" t="s">
        <v>242</v>
      </c>
      <c r="O3798" s="542" t="s">
        <v>671</v>
      </c>
      <c r="P3798" s="537">
        <v>25</v>
      </c>
      <c r="Q3798" s="541" t="s">
        <v>167</v>
      </c>
      <c r="R3798" s="541" t="s">
        <v>233</v>
      </c>
      <c r="S3798" s="543">
        <f>'Report 1'!$AZ$18</f>
        <v>0</v>
      </c>
      <c r="T3798" s="544">
        <f>'Report 1'!$AZ$45</f>
        <v>0</v>
      </c>
      <c r="U3798" s="545">
        <f>'Report 1'!$AZ$131</f>
        <v>0</v>
      </c>
    </row>
    <row r="3799" spans="2:21">
      <c r="B3799" s="535" t="s">
        <v>669</v>
      </c>
      <c r="C3799" s="536">
        <v>1</v>
      </c>
      <c r="D3799" s="537" t="str">
        <f>'Information Input'!$M$14</f>
        <v xml:space="preserve">      -      </v>
      </c>
      <c r="E3799" s="537" t="s">
        <v>139</v>
      </c>
      <c r="F3799" s="538">
        <f>'Information Input'!$H$33</f>
        <v>43466</v>
      </c>
      <c r="G3799" s="538">
        <f>'Information Input'!$H$34</f>
        <v>43555</v>
      </c>
      <c r="H3799" s="538">
        <f>'Information Input'!$H$35</f>
        <v>43555</v>
      </c>
      <c r="I3799" s="537" t="str">
        <f>'Information Input'!$J$22</f>
        <v>Quarterly</v>
      </c>
      <c r="J3799" s="538">
        <f>'Information Input'!$H$30</f>
        <v>43555</v>
      </c>
      <c r="K3799" s="537">
        <f>'Information Input'!$J$18</f>
        <v>2019</v>
      </c>
      <c r="L3799" s="539" t="s">
        <v>103</v>
      </c>
      <c r="M3799" s="540" t="s">
        <v>242</v>
      </c>
      <c r="N3799" s="541" t="s">
        <v>242</v>
      </c>
      <c r="O3799" s="542" t="s">
        <v>671</v>
      </c>
      <c r="P3799" s="537">
        <v>26</v>
      </c>
      <c r="Q3799" s="541" t="s">
        <v>168</v>
      </c>
      <c r="R3799" s="541" t="s">
        <v>237</v>
      </c>
      <c r="S3799" s="543">
        <f>'Report 1'!$AZ$18</f>
        <v>0</v>
      </c>
      <c r="T3799" s="544">
        <f>'Report 1'!$AZ$46</f>
        <v>0</v>
      </c>
      <c r="U3799" s="545">
        <f>'Report 1'!$AZ$132</f>
        <v>0</v>
      </c>
    </row>
    <row r="3800" spans="2:21">
      <c r="B3800" s="535" t="s">
        <v>669</v>
      </c>
      <c r="C3800" s="536">
        <v>1</v>
      </c>
      <c r="D3800" s="537" t="str">
        <f>'Information Input'!$M$14</f>
        <v xml:space="preserve">      -      </v>
      </c>
      <c r="E3800" s="537" t="s">
        <v>139</v>
      </c>
      <c r="F3800" s="538">
        <f>'Information Input'!$H$33</f>
        <v>43466</v>
      </c>
      <c r="G3800" s="538">
        <f>'Information Input'!$H$34</f>
        <v>43555</v>
      </c>
      <c r="H3800" s="538">
        <f>'Information Input'!$H$35</f>
        <v>43555</v>
      </c>
      <c r="I3800" s="537" t="str">
        <f>'Information Input'!$J$22</f>
        <v>Quarterly</v>
      </c>
      <c r="J3800" s="538">
        <f>'Information Input'!$H$30</f>
        <v>43555</v>
      </c>
      <c r="K3800" s="537">
        <f>'Information Input'!$J$18</f>
        <v>2019</v>
      </c>
      <c r="L3800" s="539" t="s">
        <v>103</v>
      </c>
      <c r="M3800" s="540" t="s">
        <v>242</v>
      </c>
      <c r="N3800" s="541" t="s">
        <v>242</v>
      </c>
      <c r="O3800" s="542" t="s">
        <v>671</v>
      </c>
      <c r="P3800" s="537">
        <v>27</v>
      </c>
      <c r="Q3800" s="541" t="s">
        <v>169</v>
      </c>
      <c r="R3800" s="541" t="s">
        <v>235</v>
      </c>
      <c r="S3800" s="543">
        <f>'Report 1'!$AZ$18</f>
        <v>0</v>
      </c>
      <c r="T3800" s="544">
        <f>'Report 1'!$AZ$47</f>
        <v>0</v>
      </c>
      <c r="U3800" s="545">
        <f>'Report 1'!$AZ$133</f>
        <v>0</v>
      </c>
    </row>
    <row r="3801" spans="2:21">
      <c r="B3801" s="535" t="s">
        <v>669</v>
      </c>
      <c r="C3801" s="536">
        <v>1</v>
      </c>
      <c r="D3801" s="537" t="str">
        <f>'Information Input'!$M$14</f>
        <v xml:space="preserve">      -      </v>
      </c>
      <c r="E3801" s="537" t="s">
        <v>139</v>
      </c>
      <c r="F3801" s="538">
        <f>'Information Input'!$H$33</f>
        <v>43466</v>
      </c>
      <c r="G3801" s="538">
        <f>'Information Input'!$H$34</f>
        <v>43555</v>
      </c>
      <c r="H3801" s="538">
        <f>'Information Input'!$H$35</f>
        <v>43555</v>
      </c>
      <c r="I3801" s="537" t="str">
        <f>'Information Input'!$J$22</f>
        <v>Quarterly</v>
      </c>
      <c r="J3801" s="538">
        <f>'Information Input'!$H$30</f>
        <v>43555</v>
      </c>
      <c r="K3801" s="537">
        <f>'Information Input'!$J$18</f>
        <v>2019</v>
      </c>
      <c r="L3801" s="539" t="s">
        <v>103</v>
      </c>
      <c r="M3801" s="540" t="s">
        <v>242</v>
      </c>
      <c r="N3801" s="541" t="s">
        <v>242</v>
      </c>
      <c r="O3801" s="542" t="s">
        <v>671</v>
      </c>
      <c r="P3801" s="537">
        <v>28</v>
      </c>
      <c r="Q3801" s="541" t="s">
        <v>170</v>
      </c>
      <c r="R3801" s="541" t="s">
        <v>235</v>
      </c>
      <c r="S3801" s="543">
        <f>'Report 1'!$AZ$18</f>
        <v>0</v>
      </c>
      <c r="T3801" s="544">
        <f>'Report 1'!$AZ$48</f>
        <v>0</v>
      </c>
      <c r="U3801" s="545">
        <f>'Report 1'!$AZ$134</f>
        <v>0</v>
      </c>
    </row>
    <row r="3802" spans="2:21">
      <c r="B3802" s="535" t="s">
        <v>669</v>
      </c>
      <c r="C3802" s="536">
        <v>1</v>
      </c>
      <c r="D3802" s="537" t="str">
        <f>'Information Input'!$M$14</f>
        <v xml:space="preserve">      -      </v>
      </c>
      <c r="E3802" s="537" t="s">
        <v>139</v>
      </c>
      <c r="F3802" s="538">
        <f>'Information Input'!$H$33</f>
        <v>43466</v>
      </c>
      <c r="G3802" s="538">
        <f>'Information Input'!$H$34</f>
        <v>43555</v>
      </c>
      <c r="H3802" s="538">
        <f>'Information Input'!$H$35</f>
        <v>43555</v>
      </c>
      <c r="I3802" s="537" t="str">
        <f>'Information Input'!$J$22</f>
        <v>Quarterly</v>
      </c>
      <c r="J3802" s="538">
        <f>'Information Input'!$H$30</f>
        <v>43555</v>
      </c>
      <c r="K3802" s="537">
        <f>'Information Input'!$J$18</f>
        <v>2019</v>
      </c>
      <c r="L3802" s="539" t="s">
        <v>103</v>
      </c>
      <c r="M3802" s="540" t="s">
        <v>242</v>
      </c>
      <c r="N3802" s="541" t="s">
        <v>242</v>
      </c>
      <c r="O3802" s="542" t="s">
        <v>671</v>
      </c>
      <c r="P3802" s="537">
        <v>29</v>
      </c>
      <c r="Q3802" s="541" t="s">
        <v>171</v>
      </c>
      <c r="R3802" s="541" t="s">
        <v>238</v>
      </c>
      <c r="S3802" s="543">
        <f>'Report 1'!$AZ$18</f>
        <v>0</v>
      </c>
      <c r="T3802" s="544">
        <f>'Report 1'!$AZ$49</f>
        <v>0</v>
      </c>
      <c r="U3802" s="545">
        <f>'Report 1'!$AZ$135</f>
        <v>0</v>
      </c>
    </row>
    <row r="3803" spans="2:21">
      <c r="B3803" s="535" t="s">
        <v>669</v>
      </c>
      <c r="C3803" s="536">
        <v>1</v>
      </c>
      <c r="D3803" s="537" t="str">
        <f>'Information Input'!$M$14</f>
        <v xml:space="preserve">      -      </v>
      </c>
      <c r="E3803" s="537" t="s">
        <v>139</v>
      </c>
      <c r="F3803" s="538">
        <f>'Information Input'!$H$33</f>
        <v>43466</v>
      </c>
      <c r="G3803" s="538">
        <f>'Information Input'!$H$34</f>
        <v>43555</v>
      </c>
      <c r="H3803" s="538">
        <f>'Information Input'!$H$35</f>
        <v>43555</v>
      </c>
      <c r="I3803" s="537" t="str">
        <f>'Information Input'!$J$22</f>
        <v>Quarterly</v>
      </c>
      <c r="J3803" s="538">
        <f>'Information Input'!$H$30</f>
        <v>43555</v>
      </c>
      <c r="K3803" s="537">
        <f>'Information Input'!$J$18</f>
        <v>2019</v>
      </c>
      <c r="L3803" s="539" t="s">
        <v>103</v>
      </c>
      <c r="M3803" s="540" t="s">
        <v>242</v>
      </c>
      <c r="N3803" s="541" t="s">
        <v>242</v>
      </c>
      <c r="O3803" s="542" t="s">
        <v>671</v>
      </c>
      <c r="P3803" s="537">
        <v>30</v>
      </c>
      <c r="Q3803" s="541" t="s">
        <v>172</v>
      </c>
      <c r="R3803" s="541" t="s">
        <v>238</v>
      </c>
      <c r="S3803" s="543">
        <f>'Report 1'!$AZ$18</f>
        <v>0</v>
      </c>
      <c r="T3803" s="544">
        <f>'Report 1'!$AZ$50</f>
        <v>0</v>
      </c>
      <c r="U3803" s="545">
        <f>'Report 1'!$AZ$136</f>
        <v>0</v>
      </c>
    </row>
    <row r="3804" spans="2:21">
      <c r="B3804" s="535" t="s">
        <v>669</v>
      </c>
      <c r="C3804" s="536">
        <v>1</v>
      </c>
      <c r="D3804" s="537" t="str">
        <f>'Information Input'!$M$14</f>
        <v xml:space="preserve">      -      </v>
      </c>
      <c r="E3804" s="537" t="s">
        <v>139</v>
      </c>
      <c r="F3804" s="538">
        <f>'Information Input'!$H$33</f>
        <v>43466</v>
      </c>
      <c r="G3804" s="538">
        <f>'Information Input'!$H$34</f>
        <v>43555</v>
      </c>
      <c r="H3804" s="538">
        <f>'Information Input'!$H$35</f>
        <v>43555</v>
      </c>
      <c r="I3804" s="537" t="str">
        <f>'Information Input'!$J$22</f>
        <v>Quarterly</v>
      </c>
      <c r="J3804" s="538">
        <f>'Information Input'!$H$30</f>
        <v>43555</v>
      </c>
      <c r="K3804" s="537">
        <f>'Information Input'!$J$18</f>
        <v>2019</v>
      </c>
      <c r="L3804" s="539" t="s">
        <v>103</v>
      </c>
      <c r="M3804" s="540" t="s">
        <v>242</v>
      </c>
      <c r="N3804" s="541" t="s">
        <v>242</v>
      </c>
      <c r="O3804" s="542" t="s">
        <v>671</v>
      </c>
      <c r="P3804" s="537">
        <v>31</v>
      </c>
      <c r="Q3804" s="541" t="s">
        <v>173</v>
      </c>
      <c r="R3804" s="541" t="s">
        <v>233</v>
      </c>
      <c r="S3804" s="543">
        <f>'Report 1'!$AZ$18</f>
        <v>0</v>
      </c>
      <c r="T3804" s="544">
        <f>'Report 1'!$AZ$51</f>
        <v>0</v>
      </c>
      <c r="U3804" s="545">
        <f>'Report 1'!$AZ$137</f>
        <v>0</v>
      </c>
    </row>
    <row r="3805" spans="2:21">
      <c r="B3805" s="535" t="s">
        <v>669</v>
      </c>
      <c r="C3805" s="536">
        <v>1</v>
      </c>
      <c r="D3805" s="537" t="str">
        <f>'Information Input'!$M$14</f>
        <v xml:space="preserve">      -      </v>
      </c>
      <c r="E3805" s="537" t="s">
        <v>139</v>
      </c>
      <c r="F3805" s="538">
        <f>'Information Input'!$H$33</f>
        <v>43466</v>
      </c>
      <c r="G3805" s="538">
        <f>'Information Input'!$H$34</f>
        <v>43555</v>
      </c>
      <c r="H3805" s="538">
        <f>'Information Input'!$H$35</f>
        <v>43555</v>
      </c>
      <c r="I3805" s="537" t="str">
        <f>'Information Input'!$J$22</f>
        <v>Quarterly</v>
      </c>
      <c r="J3805" s="538">
        <f>'Information Input'!$H$30</f>
        <v>43555</v>
      </c>
      <c r="K3805" s="537">
        <f>'Information Input'!$J$18</f>
        <v>2019</v>
      </c>
      <c r="L3805" s="539" t="s">
        <v>103</v>
      </c>
      <c r="M3805" s="540" t="s">
        <v>242</v>
      </c>
      <c r="N3805" s="541" t="s">
        <v>242</v>
      </c>
      <c r="O3805" s="542" t="s">
        <v>671</v>
      </c>
      <c r="P3805" s="537">
        <v>32</v>
      </c>
      <c r="Q3805" s="541" t="s">
        <v>174</v>
      </c>
      <c r="R3805" s="541" t="s">
        <v>238</v>
      </c>
      <c r="S3805" s="543">
        <f>'Report 1'!$AZ$18</f>
        <v>0</v>
      </c>
      <c r="T3805" s="544">
        <f>'Report 1'!$AZ$52</f>
        <v>0</v>
      </c>
      <c r="U3805" s="545">
        <f>'Report 1'!$AZ$138</f>
        <v>0</v>
      </c>
    </row>
    <row r="3806" spans="2:21">
      <c r="B3806" s="535" t="s">
        <v>669</v>
      </c>
      <c r="C3806" s="536">
        <v>1</v>
      </c>
      <c r="D3806" s="537" t="str">
        <f>'Information Input'!$M$14</f>
        <v xml:space="preserve">      -      </v>
      </c>
      <c r="E3806" s="537" t="s">
        <v>139</v>
      </c>
      <c r="F3806" s="538">
        <f>'Information Input'!$H$33</f>
        <v>43466</v>
      </c>
      <c r="G3806" s="538">
        <f>'Information Input'!$H$34</f>
        <v>43555</v>
      </c>
      <c r="H3806" s="538">
        <f>'Information Input'!$H$35</f>
        <v>43555</v>
      </c>
      <c r="I3806" s="537" t="str">
        <f>'Information Input'!$J$22</f>
        <v>Quarterly</v>
      </c>
      <c r="J3806" s="538">
        <f>'Information Input'!$H$30</f>
        <v>43555</v>
      </c>
      <c r="K3806" s="537">
        <f>'Information Input'!$J$18</f>
        <v>2019</v>
      </c>
      <c r="L3806" s="539" t="s">
        <v>103</v>
      </c>
      <c r="M3806" s="540" t="s">
        <v>242</v>
      </c>
      <c r="N3806" s="541" t="s">
        <v>242</v>
      </c>
      <c r="O3806" s="542" t="s">
        <v>671</v>
      </c>
      <c r="P3806" s="537">
        <v>33</v>
      </c>
      <c r="Q3806" s="541" t="s">
        <v>175</v>
      </c>
      <c r="R3806" s="541" t="s">
        <v>233</v>
      </c>
      <c r="S3806" s="543">
        <f>'Report 1'!$AZ$18</f>
        <v>0</v>
      </c>
      <c r="T3806" s="544">
        <f>'Report 1'!$AZ$53</f>
        <v>0</v>
      </c>
      <c r="U3806" s="545">
        <f>'Report 1'!$AZ$139</f>
        <v>0</v>
      </c>
    </row>
    <row r="3807" spans="2:21">
      <c r="B3807" s="535" t="s">
        <v>669</v>
      </c>
      <c r="C3807" s="536">
        <v>1</v>
      </c>
      <c r="D3807" s="537" t="str">
        <f>'Information Input'!$M$14</f>
        <v xml:space="preserve">      -      </v>
      </c>
      <c r="E3807" s="537" t="s">
        <v>139</v>
      </c>
      <c r="F3807" s="538">
        <f>'Information Input'!$H$33</f>
        <v>43466</v>
      </c>
      <c r="G3807" s="538">
        <f>'Information Input'!$H$34</f>
        <v>43555</v>
      </c>
      <c r="H3807" s="538">
        <f>'Information Input'!$H$35</f>
        <v>43555</v>
      </c>
      <c r="I3807" s="537" t="str">
        <f>'Information Input'!$J$22</f>
        <v>Quarterly</v>
      </c>
      <c r="J3807" s="538">
        <f>'Information Input'!$H$30</f>
        <v>43555</v>
      </c>
      <c r="K3807" s="537">
        <f>'Information Input'!$J$18</f>
        <v>2019</v>
      </c>
      <c r="L3807" s="539" t="s">
        <v>103</v>
      </c>
      <c r="M3807" s="540" t="s">
        <v>242</v>
      </c>
      <c r="N3807" s="541" t="s">
        <v>242</v>
      </c>
      <c r="O3807" s="542" t="s">
        <v>671</v>
      </c>
      <c r="P3807" s="537">
        <v>34</v>
      </c>
      <c r="Q3807" s="541" t="s">
        <v>176</v>
      </c>
      <c r="R3807" s="541" t="s">
        <v>238</v>
      </c>
      <c r="S3807" s="543">
        <f>'Report 1'!$AZ$18</f>
        <v>0</v>
      </c>
      <c r="T3807" s="544">
        <f>'Report 1'!$AZ$54</f>
        <v>0</v>
      </c>
      <c r="U3807" s="545">
        <f>'Report 1'!$AZ$140</f>
        <v>0</v>
      </c>
    </row>
    <row r="3808" spans="2:21">
      <c r="B3808" s="535" t="s">
        <v>669</v>
      </c>
      <c r="C3808" s="536">
        <v>1</v>
      </c>
      <c r="D3808" s="537" t="str">
        <f>'Information Input'!$M$14</f>
        <v xml:space="preserve">      -      </v>
      </c>
      <c r="E3808" s="537" t="s">
        <v>139</v>
      </c>
      <c r="F3808" s="538">
        <f>'Information Input'!$H$33</f>
        <v>43466</v>
      </c>
      <c r="G3808" s="538">
        <f>'Information Input'!$H$34</f>
        <v>43555</v>
      </c>
      <c r="H3808" s="538">
        <f>'Information Input'!$H$35</f>
        <v>43555</v>
      </c>
      <c r="I3808" s="537" t="str">
        <f>'Information Input'!$J$22</f>
        <v>Quarterly</v>
      </c>
      <c r="J3808" s="538">
        <f>'Information Input'!$H$30</f>
        <v>43555</v>
      </c>
      <c r="K3808" s="537">
        <f>'Information Input'!$J$18</f>
        <v>2019</v>
      </c>
      <c r="L3808" s="539" t="s">
        <v>103</v>
      </c>
      <c r="M3808" s="540" t="s">
        <v>242</v>
      </c>
      <c r="N3808" s="541" t="s">
        <v>242</v>
      </c>
      <c r="O3808" s="542" t="s">
        <v>671</v>
      </c>
      <c r="P3808" s="537">
        <v>35</v>
      </c>
      <c r="Q3808" s="541" t="s">
        <v>177</v>
      </c>
      <c r="R3808" s="541" t="s">
        <v>235</v>
      </c>
      <c r="S3808" s="543">
        <f>'Report 1'!$AZ$18</f>
        <v>0</v>
      </c>
      <c r="T3808" s="544">
        <f>'Report 1'!$AZ$55</f>
        <v>0</v>
      </c>
      <c r="U3808" s="545">
        <f>'Report 1'!$AZ$141</f>
        <v>0</v>
      </c>
    </row>
    <row r="3809" spans="2:21">
      <c r="B3809" s="535" t="s">
        <v>669</v>
      </c>
      <c r="C3809" s="536">
        <v>1</v>
      </c>
      <c r="D3809" s="537" t="str">
        <f>'Information Input'!$M$14</f>
        <v xml:space="preserve">      -      </v>
      </c>
      <c r="E3809" s="537" t="s">
        <v>139</v>
      </c>
      <c r="F3809" s="538">
        <f>'Information Input'!$H$33</f>
        <v>43466</v>
      </c>
      <c r="G3809" s="538">
        <f>'Information Input'!$H$34</f>
        <v>43555</v>
      </c>
      <c r="H3809" s="538">
        <f>'Information Input'!$H$35</f>
        <v>43555</v>
      </c>
      <c r="I3809" s="537" t="str">
        <f>'Information Input'!$J$22</f>
        <v>Quarterly</v>
      </c>
      <c r="J3809" s="538">
        <f>'Information Input'!$H$30</f>
        <v>43555</v>
      </c>
      <c r="K3809" s="537">
        <f>'Information Input'!$J$18</f>
        <v>2019</v>
      </c>
      <c r="L3809" s="539" t="s">
        <v>103</v>
      </c>
      <c r="M3809" s="540" t="s">
        <v>242</v>
      </c>
      <c r="N3809" s="541" t="s">
        <v>242</v>
      </c>
      <c r="O3809" s="542" t="s">
        <v>671</v>
      </c>
      <c r="P3809" s="537">
        <v>36</v>
      </c>
      <c r="Q3809" s="541" t="s">
        <v>178</v>
      </c>
      <c r="R3809" s="541" t="s">
        <v>235</v>
      </c>
      <c r="S3809" s="543">
        <f>'Report 1'!$AZ$18</f>
        <v>0</v>
      </c>
      <c r="T3809" s="544">
        <f>'Report 1'!$AZ$56</f>
        <v>0</v>
      </c>
      <c r="U3809" s="545">
        <f>'Report 1'!$AZ$142</f>
        <v>0</v>
      </c>
    </row>
    <row r="3810" spans="2:21">
      <c r="B3810" s="535" t="s">
        <v>669</v>
      </c>
      <c r="C3810" s="536">
        <v>1</v>
      </c>
      <c r="D3810" s="537" t="str">
        <f>'Information Input'!$M$14</f>
        <v xml:space="preserve">      -      </v>
      </c>
      <c r="E3810" s="537" t="s">
        <v>139</v>
      </c>
      <c r="F3810" s="538">
        <f>'Information Input'!$H$33</f>
        <v>43466</v>
      </c>
      <c r="G3810" s="538">
        <f>'Information Input'!$H$34</f>
        <v>43555</v>
      </c>
      <c r="H3810" s="538">
        <f>'Information Input'!$H$35</f>
        <v>43555</v>
      </c>
      <c r="I3810" s="537" t="str">
        <f>'Information Input'!$J$22</f>
        <v>Quarterly</v>
      </c>
      <c r="J3810" s="538">
        <f>'Information Input'!$H$30</f>
        <v>43555</v>
      </c>
      <c r="K3810" s="537">
        <f>'Information Input'!$J$18</f>
        <v>2019</v>
      </c>
      <c r="L3810" s="539" t="s">
        <v>103</v>
      </c>
      <c r="M3810" s="540" t="s">
        <v>242</v>
      </c>
      <c r="N3810" s="541" t="s">
        <v>242</v>
      </c>
      <c r="O3810" s="542" t="s">
        <v>671</v>
      </c>
      <c r="P3810" s="537">
        <v>37</v>
      </c>
      <c r="Q3810" s="541" t="s">
        <v>179</v>
      </c>
      <c r="R3810" s="541" t="s">
        <v>231</v>
      </c>
      <c r="S3810" s="543">
        <f>'Report 1'!$AZ$18</f>
        <v>0</v>
      </c>
      <c r="T3810" s="544">
        <f>'Report 1'!$AZ$57</f>
        <v>0</v>
      </c>
      <c r="U3810" s="545">
        <f>'Report 1'!$AZ$143</f>
        <v>0</v>
      </c>
    </row>
    <row r="3811" spans="2:21">
      <c r="B3811" s="535" t="s">
        <v>669</v>
      </c>
      <c r="C3811" s="536">
        <v>1</v>
      </c>
      <c r="D3811" s="537" t="str">
        <f>'Information Input'!$M$14</f>
        <v xml:space="preserve">      -      </v>
      </c>
      <c r="E3811" s="537" t="s">
        <v>139</v>
      </c>
      <c r="F3811" s="538">
        <f>'Information Input'!$H$33</f>
        <v>43466</v>
      </c>
      <c r="G3811" s="538">
        <f>'Information Input'!$H$34</f>
        <v>43555</v>
      </c>
      <c r="H3811" s="538">
        <f>'Information Input'!$H$35</f>
        <v>43555</v>
      </c>
      <c r="I3811" s="537" t="str">
        <f>'Information Input'!$J$22</f>
        <v>Quarterly</v>
      </c>
      <c r="J3811" s="538">
        <f>'Information Input'!$H$30</f>
        <v>43555</v>
      </c>
      <c r="K3811" s="537">
        <f>'Information Input'!$J$18</f>
        <v>2019</v>
      </c>
      <c r="L3811" s="539" t="s">
        <v>103</v>
      </c>
      <c r="M3811" s="540" t="s">
        <v>242</v>
      </c>
      <c r="N3811" s="541" t="s">
        <v>242</v>
      </c>
      <c r="O3811" s="542" t="s">
        <v>671</v>
      </c>
      <c r="P3811" s="537">
        <v>38</v>
      </c>
      <c r="Q3811" s="541" t="s">
        <v>180</v>
      </c>
      <c r="R3811" s="541" t="s">
        <v>233</v>
      </c>
      <c r="S3811" s="543">
        <f>'Report 1'!$AZ$18</f>
        <v>0</v>
      </c>
      <c r="T3811" s="544">
        <f>'Report 1'!$AZ$58</f>
        <v>0</v>
      </c>
      <c r="U3811" s="545">
        <f>'Report 1'!$AZ$144</f>
        <v>0</v>
      </c>
    </row>
    <row r="3812" spans="2:21">
      <c r="B3812" s="535" t="s">
        <v>669</v>
      </c>
      <c r="C3812" s="536">
        <v>1</v>
      </c>
      <c r="D3812" s="537" t="str">
        <f>'Information Input'!$M$14</f>
        <v xml:space="preserve">      -      </v>
      </c>
      <c r="E3812" s="537" t="s">
        <v>139</v>
      </c>
      <c r="F3812" s="538">
        <f>'Information Input'!$H$33</f>
        <v>43466</v>
      </c>
      <c r="G3812" s="538">
        <f>'Information Input'!$H$34</f>
        <v>43555</v>
      </c>
      <c r="H3812" s="538">
        <f>'Information Input'!$H$35</f>
        <v>43555</v>
      </c>
      <c r="I3812" s="537" t="str">
        <f>'Information Input'!$J$22</f>
        <v>Quarterly</v>
      </c>
      <c r="J3812" s="538">
        <f>'Information Input'!$H$30</f>
        <v>43555</v>
      </c>
      <c r="K3812" s="537">
        <f>'Information Input'!$J$18</f>
        <v>2019</v>
      </c>
      <c r="L3812" s="539" t="s">
        <v>103</v>
      </c>
      <c r="M3812" s="540" t="s">
        <v>242</v>
      </c>
      <c r="N3812" s="541" t="s">
        <v>242</v>
      </c>
      <c r="O3812" s="542" t="s">
        <v>671</v>
      </c>
      <c r="P3812" s="537">
        <v>39</v>
      </c>
      <c r="Q3812" s="541" t="s">
        <v>181</v>
      </c>
      <c r="R3812" s="541" t="s">
        <v>233</v>
      </c>
      <c r="S3812" s="543">
        <f>'Report 1'!$AZ$18</f>
        <v>0</v>
      </c>
      <c r="T3812" s="544">
        <f>'Report 1'!$AZ$59</f>
        <v>0</v>
      </c>
      <c r="U3812" s="545">
        <f>'Report 1'!$AZ$145</f>
        <v>0</v>
      </c>
    </row>
    <row r="3813" spans="2:21">
      <c r="B3813" s="535" t="s">
        <v>669</v>
      </c>
      <c r="C3813" s="536">
        <v>1</v>
      </c>
      <c r="D3813" s="537" t="str">
        <f>'Information Input'!$M$14</f>
        <v xml:space="preserve">      -      </v>
      </c>
      <c r="E3813" s="537" t="s">
        <v>139</v>
      </c>
      <c r="F3813" s="538">
        <f>'Information Input'!$H$33</f>
        <v>43466</v>
      </c>
      <c r="G3813" s="538">
        <f>'Information Input'!$H$34</f>
        <v>43555</v>
      </c>
      <c r="H3813" s="538">
        <f>'Information Input'!$H$35</f>
        <v>43555</v>
      </c>
      <c r="I3813" s="537" t="str">
        <f>'Information Input'!$J$22</f>
        <v>Quarterly</v>
      </c>
      <c r="J3813" s="538">
        <f>'Information Input'!$H$30</f>
        <v>43555</v>
      </c>
      <c r="K3813" s="537">
        <f>'Information Input'!$J$18</f>
        <v>2019</v>
      </c>
      <c r="L3813" s="539" t="s">
        <v>103</v>
      </c>
      <c r="M3813" s="540" t="s">
        <v>242</v>
      </c>
      <c r="N3813" s="541" t="s">
        <v>242</v>
      </c>
      <c r="O3813" s="542" t="s">
        <v>671</v>
      </c>
      <c r="P3813" s="537">
        <v>40</v>
      </c>
      <c r="Q3813" s="541" t="s">
        <v>182</v>
      </c>
      <c r="R3813" s="541" t="s">
        <v>238</v>
      </c>
      <c r="S3813" s="543">
        <f>'Report 1'!$AZ$18</f>
        <v>0</v>
      </c>
      <c r="T3813" s="544">
        <f>'Report 1'!$AZ$60</f>
        <v>0</v>
      </c>
      <c r="U3813" s="545">
        <f>'Report 1'!$AZ$146</f>
        <v>0</v>
      </c>
    </row>
    <row r="3814" spans="2:21">
      <c r="B3814" s="535" t="s">
        <v>669</v>
      </c>
      <c r="C3814" s="536">
        <v>1</v>
      </c>
      <c r="D3814" s="537" t="str">
        <f>'Information Input'!$M$14</f>
        <v xml:space="preserve">      -      </v>
      </c>
      <c r="E3814" s="537" t="s">
        <v>139</v>
      </c>
      <c r="F3814" s="538">
        <f>'Information Input'!$H$33</f>
        <v>43466</v>
      </c>
      <c r="G3814" s="538">
        <f>'Information Input'!$H$34</f>
        <v>43555</v>
      </c>
      <c r="H3814" s="538">
        <f>'Information Input'!$H$35</f>
        <v>43555</v>
      </c>
      <c r="I3814" s="537" t="str">
        <f>'Information Input'!$J$22</f>
        <v>Quarterly</v>
      </c>
      <c r="J3814" s="538">
        <f>'Information Input'!$H$30</f>
        <v>43555</v>
      </c>
      <c r="K3814" s="537">
        <f>'Information Input'!$J$18</f>
        <v>2019</v>
      </c>
      <c r="L3814" s="539" t="s">
        <v>103</v>
      </c>
      <c r="M3814" s="540" t="s">
        <v>242</v>
      </c>
      <c r="N3814" s="541" t="s">
        <v>242</v>
      </c>
      <c r="O3814" s="542" t="s">
        <v>671</v>
      </c>
      <c r="P3814" s="537">
        <v>41</v>
      </c>
      <c r="Q3814" s="541" t="s">
        <v>183</v>
      </c>
      <c r="R3814" s="541" t="s">
        <v>238</v>
      </c>
      <c r="S3814" s="543">
        <f>'Report 1'!$AZ$18</f>
        <v>0</v>
      </c>
      <c r="T3814" s="544">
        <f>'Report 1'!$AZ$61</f>
        <v>0</v>
      </c>
      <c r="U3814" s="545">
        <f>'Report 1'!$AZ$147</f>
        <v>0</v>
      </c>
    </row>
    <row r="3815" spans="2:21">
      <c r="B3815" s="535" t="s">
        <v>669</v>
      </c>
      <c r="C3815" s="536">
        <v>1</v>
      </c>
      <c r="D3815" s="537" t="str">
        <f>'Information Input'!$M$14</f>
        <v xml:space="preserve">      -      </v>
      </c>
      <c r="E3815" s="537" t="s">
        <v>139</v>
      </c>
      <c r="F3815" s="538">
        <f>'Information Input'!$H$33</f>
        <v>43466</v>
      </c>
      <c r="G3815" s="538">
        <f>'Information Input'!$H$34</f>
        <v>43555</v>
      </c>
      <c r="H3815" s="538">
        <f>'Information Input'!$H$35</f>
        <v>43555</v>
      </c>
      <c r="I3815" s="537" t="str">
        <f>'Information Input'!$J$22</f>
        <v>Quarterly</v>
      </c>
      <c r="J3815" s="538">
        <f>'Information Input'!$H$30</f>
        <v>43555</v>
      </c>
      <c r="K3815" s="537">
        <f>'Information Input'!$J$18</f>
        <v>2019</v>
      </c>
      <c r="L3815" s="539" t="s">
        <v>103</v>
      </c>
      <c r="M3815" s="540" t="s">
        <v>242</v>
      </c>
      <c r="N3815" s="541" t="s">
        <v>242</v>
      </c>
      <c r="O3815" s="542" t="s">
        <v>671</v>
      </c>
      <c r="P3815" s="537">
        <v>42</v>
      </c>
      <c r="Q3815" s="541" t="s">
        <v>184</v>
      </c>
      <c r="R3815" s="541" t="s">
        <v>233</v>
      </c>
      <c r="S3815" s="543">
        <f>'Report 1'!$AZ$18</f>
        <v>0</v>
      </c>
      <c r="T3815" s="544">
        <f>'Report 1'!$AZ$62</f>
        <v>0</v>
      </c>
      <c r="U3815" s="545">
        <f>'Report 1'!$AZ$148</f>
        <v>0</v>
      </c>
    </row>
    <row r="3816" spans="2:21">
      <c r="B3816" s="535" t="s">
        <v>669</v>
      </c>
      <c r="C3816" s="536">
        <v>1</v>
      </c>
      <c r="D3816" s="537" t="str">
        <f>'Information Input'!$M$14</f>
        <v xml:space="preserve">      -      </v>
      </c>
      <c r="E3816" s="537" t="s">
        <v>139</v>
      </c>
      <c r="F3816" s="538">
        <f>'Information Input'!$H$33</f>
        <v>43466</v>
      </c>
      <c r="G3816" s="538">
        <f>'Information Input'!$H$34</f>
        <v>43555</v>
      </c>
      <c r="H3816" s="538">
        <f>'Information Input'!$H$35</f>
        <v>43555</v>
      </c>
      <c r="I3816" s="537" t="str">
        <f>'Information Input'!$J$22</f>
        <v>Quarterly</v>
      </c>
      <c r="J3816" s="538">
        <f>'Information Input'!$H$30</f>
        <v>43555</v>
      </c>
      <c r="K3816" s="537">
        <f>'Information Input'!$J$18</f>
        <v>2019</v>
      </c>
      <c r="L3816" s="539" t="s">
        <v>103</v>
      </c>
      <c r="M3816" s="540" t="s">
        <v>242</v>
      </c>
      <c r="N3816" s="541" t="s">
        <v>242</v>
      </c>
      <c r="O3816" s="542" t="s">
        <v>671</v>
      </c>
      <c r="P3816" s="537">
        <v>43</v>
      </c>
      <c r="Q3816" s="541" t="s">
        <v>185</v>
      </c>
      <c r="R3816" s="541" t="s">
        <v>233</v>
      </c>
      <c r="S3816" s="543">
        <f>'Report 1'!$AZ$18</f>
        <v>0</v>
      </c>
      <c r="T3816" s="544">
        <f>'Report 1'!$AZ$63</f>
        <v>0</v>
      </c>
      <c r="U3816" s="545">
        <f>'Report 1'!$AZ$149</f>
        <v>0</v>
      </c>
    </row>
    <row r="3817" spans="2:21">
      <c r="B3817" s="535" t="s">
        <v>669</v>
      </c>
      <c r="C3817" s="536">
        <v>1</v>
      </c>
      <c r="D3817" s="537" t="str">
        <f>'Information Input'!$M$14</f>
        <v xml:space="preserve">      -      </v>
      </c>
      <c r="E3817" s="537" t="s">
        <v>139</v>
      </c>
      <c r="F3817" s="538">
        <f>'Information Input'!$H$33</f>
        <v>43466</v>
      </c>
      <c r="G3817" s="538">
        <f>'Information Input'!$H$34</f>
        <v>43555</v>
      </c>
      <c r="H3817" s="538">
        <f>'Information Input'!$H$35</f>
        <v>43555</v>
      </c>
      <c r="I3817" s="537" t="str">
        <f>'Information Input'!$J$22</f>
        <v>Quarterly</v>
      </c>
      <c r="J3817" s="538">
        <f>'Information Input'!$H$30</f>
        <v>43555</v>
      </c>
      <c r="K3817" s="537">
        <f>'Information Input'!$J$18</f>
        <v>2019</v>
      </c>
      <c r="L3817" s="539" t="s">
        <v>103</v>
      </c>
      <c r="M3817" s="540" t="s">
        <v>242</v>
      </c>
      <c r="N3817" s="541" t="s">
        <v>242</v>
      </c>
      <c r="O3817" s="542" t="s">
        <v>674</v>
      </c>
      <c r="P3817" s="537">
        <v>44</v>
      </c>
      <c r="Q3817" s="541" t="s">
        <v>186</v>
      </c>
      <c r="R3817" s="541" t="s">
        <v>239</v>
      </c>
      <c r="S3817" s="543">
        <f>'Report 1'!$AZ$18</f>
        <v>0</v>
      </c>
      <c r="T3817" s="544">
        <f>'Report 1'!$AZ$64</f>
        <v>0</v>
      </c>
      <c r="U3817" s="545">
        <f>'Report 1'!$AZ$150</f>
        <v>0</v>
      </c>
    </row>
    <row r="3818" spans="2:21">
      <c r="B3818" s="535" t="s">
        <v>669</v>
      </c>
      <c r="C3818" s="536">
        <v>1</v>
      </c>
      <c r="D3818" s="537" t="str">
        <f>'Information Input'!$M$14</f>
        <v xml:space="preserve">      -      </v>
      </c>
      <c r="E3818" s="537" t="s">
        <v>139</v>
      </c>
      <c r="F3818" s="538">
        <f>'Information Input'!$H$33</f>
        <v>43466</v>
      </c>
      <c r="G3818" s="538">
        <f>'Information Input'!$H$34</f>
        <v>43555</v>
      </c>
      <c r="H3818" s="538">
        <f>'Information Input'!$H$35</f>
        <v>43555</v>
      </c>
      <c r="I3818" s="537" t="str">
        <f>'Information Input'!$J$22</f>
        <v>Quarterly</v>
      </c>
      <c r="J3818" s="538">
        <f>'Information Input'!$H$30</f>
        <v>43555</v>
      </c>
      <c r="K3818" s="537">
        <f>'Information Input'!$J$18</f>
        <v>2019</v>
      </c>
      <c r="L3818" s="539" t="s">
        <v>103</v>
      </c>
      <c r="M3818" s="540" t="s">
        <v>242</v>
      </c>
      <c r="N3818" s="541" t="s">
        <v>242</v>
      </c>
      <c r="O3818" s="542" t="s">
        <v>675</v>
      </c>
      <c r="P3818" s="537">
        <v>45</v>
      </c>
      <c r="Q3818" s="541" t="s">
        <v>187</v>
      </c>
      <c r="R3818" s="541" t="s">
        <v>239</v>
      </c>
      <c r="S3818" s="543">
        <f>'Report 1'!$AZ$18</f>
        <v>0</v>
      </c>
      <c r="T3818" s="544">
        <f>'Report 1'!$AZ$65</f>
        <v>0</v>
      </c>
      <c r="U3818" s="545">
        <f>'Report 1'!$AZ$151</f>
        <v>0</v>
      </c>
    </row>
    <row r="3819" spans="2:21">
      <c r="B3819" s="535" t="s">
        <v>669</v>
      </c>
      <c r="C3819" s="536">
        <v>1</v>
      </c>
      <c r="D3819" s="537" t="str">
        <f>'Information Input'!$M$14</f>
        <v xml:space="preserve">      -      </v>
      </c>
      <c r="E3819" s="537" t="s">
        <v>139</v>
      </c>
      <c r="F3819" s="538">
        <f>'Information Input'!$H$33</f>
        <v>43466</v>
      </c>
      <c r="G3819" s="538">
        <f>'Information Input'!$H$34</f>
        <v>43555</v>
      </c>
      <c r="H3819" s="538">
        <f>'Information Input'!$H$35</f>
        <v>43555</v>
      </c>
      <c r="I3819" s="537" t="str">
        <f>'Information Input'!$J$22</f>
        <v>Quarterly</v>
      </c>
      <c r="J3819" s="538">
        <f>'Information Input'!$H$30</f>
        <v>43555</v>
      </c>
      <c r="K3819" s="537">
        <f>'Information Input'!$J$18</f>
        <v>2019</v>
      </c>
      <c r="L3819" s="539" t="s">
        <v>103</v>
      </c>
      <c r="M3819" s="540" t="s">
        <v>242</v>
      </c>
      <c r="N3819" s="541" t="s">
        <v>242</v>
      </c>
      <c r="O3819" s="542" t="s">
        <v>675</v>
      </c>
      <c r="P3819" s="537">
        <v>46</v>
      </c>
      <c r="Q3819" s="541" t="s">
        <v>188</v>
      </c>
      <c r="R3819" s="541" t="s">
        <v>239</v>
      </c>
      <c r="S3819" s="543">
        <f>'Report 1'!$AZ$18</f>
        <v>0</v>
      </c>
      <c r="T3819" s="544">
        <f>'Report 1'!$AZ$66</f>
        <v>0</v>
      </c>
      <c r="U3819" s="545">
        <f>'Report 1'!$AZ$152</f>
        <v>0</v>
      </c>
    </row>
    <row r="3820" spans="2:21">
      <c r="B3820" s="535" t="s">
        <v>669</v>
      </c>
      <c r="C3820" s="536">
        <v>1</v>
      </c>
      <c r="D3820" s="537" t="str">
        <f>'Information Input'!$M$14</f>
        <v xml:space="preserve">      -      </v>
      </c>
      <c r="E3820" s="537" t="s">
        <v>139</v>
      </c>
      <c r="F3820" s="538">
        <f>'Information Input'!$H$33</f>
        <v>43466</v>
      </c>
      <c r="G3820" s="538">
        <f>'Information Input'!$H$34</f>
        <v>43555</v>
      </c>
      <c r="H3820" s="538">
        <f>'Information Input'!$H$35</f>
        <v>43555</v>
      </c>
      <c r="I3820" s="537" t="str">
        <f>'Information Input'!$J$22</f>
        <v>Quarterly</v>
      </c>
      <c r="J3820" s="538">
        <f>'Information Input'!$H$30</f>
        <v>43555</v>
      </c>
      <c r="K3820" s="537">
        <f>'Information Input'!$J$18</f>
        <v>2019</v>
      </c>
      <c r="L3820" s="539" t="s">
        <v>103</v>
      </c>
      <c r="M3820" s="540" t="s">
        <v>242</v>
      </c>
      <c r="N3820" s="541" t="s">
        <v>242</v>
      </c>
      <c r="O3820" s="542" t="s">
        <v>675</v>
      </c>
      <c r="P3820" s="537">
        <v>47</v>
      </c>
      <c r="Q3820" s="541" t="s">
        <v>189</v>
      </c>
      <c r="R3820" s="541" t="s">
        <v>239</v>
      </c>
      <c r="S3820" s="543">
        <f>'Report 1'!$AZ$18</f>
        <v>0</v>
      </c>
      <c r="T3820" s="544">
        <f>'Report 1'!$AZ$67</f>
        <v>0</v>
      </c>
      <c r="U3820" s="545">
        <f>'Report 1'!$AZ$153</f>
        <v>0</v>
      </c>
    </row>
    <row r="3821" spans="2:21">
      <c r="B3821" s="535" t="s">
        <v>669</v>
      </c>
      <c r="C3821" s="536">
        <v>1</v>
      </c>
      <c r="D3821" s="537" t="str">
        <f>'Information Input'!$M$14</f>
        <v xml:space="preserve">      -      </v>
      </c>
      <c r="E3821" s="537" t="s">
        <v>139</v>
      </c>
      <c r="F3821" s="538">
        <f>'Information Input'!$H$33</f>
        <v>43466</v>
      </c>
      <c r="G3821" s="538">
        <f>'Information Input'!$H$34</f>
        <v>43555</v>
      </c>
      <c r="H3821" s="538">
        <f>'Information Input'!$H$35</f>
        <v>43555</v>
      </c>
      <c r="I3821" s="537" t="str">
        <f>'Information Input'!$J$22</f>
        <v>Quarterly</v>
      </c>
      <c r="J3821" s="538">
        <f>'Information Input'!$H$30</f>
        <v>43555</v>
      </c>
      <c r="K3821" s="537">
        <f>'Information Input'!$J$18</f>
        <v>2019</v>
      </c>
      <c r="L3821" s="539" t="s">
        <v>103</v>
      </c>
      <c r="M3821" s="540" t="s">
        <v>242</v>
      </c>
      <c r="N3821" s="541" t="s">
        <v>242</v>
      </c>
      <c r="O3821" s="542" t="s">
        <v>675</v>
      </c>
      <c r="P3821" s="537">
        <v>48</v>
      </c>
      <c r="Q3821" s="541" t="s">
        <v>190</v>
      </c>
      <c r="R3821" s="541" t="s">
        <v>239</v>
      </c>
      <c r="S3821" s="543">
        <f>'Report 1'!$AZ$18</f>
        <v>0</v>
      </c>
      <c r="T3821" s="544">
        <f>'Report 1'!$AZ$68</f>
        <v>0</v>
      </c>
      <c r="U3821" s="545">
        <f>'Report 1'!$AZ$154</f>
        <v>0</v>
      </c>
    </row>
    <row r="3822" spans="2:21">
      <c r="B3822" s="535" t="s">
        <v>669</v>
      </c>
      <c r="C3822" s="536">
        <v>1</v>
      </c>
      <c r="D3822" s="537" t="str">
        <f>'Information Input'!$M$14</f>
        <v xml:space="preserve">      -      </v>
      </c>
      <c r="E3822" s="537" t="s">
        <v>139</v>
      </c>
      <c r="F3822" s="538">
        <f>'Information Input'!$H$33</f>
        <v>43466</v>
      </c>
      <c r="G3822" s="538">
        <f>'Information Input'!$H$34</f>
        <v>43555</v>
      </c>
      <c r="H3822" s="538">
        <f>'Information Input'!$H$35</f>
        <v>43555</v>
      </c>
      <c r="I3822" s="537" t="str">
        <f>'Information Input'!$J$22</f>
        <v>Quarterly</v>
      </c>
      <c r="J3822" s="538">
        <f>'Information Input'!$H$30</f>
        <v>43555</v>
      </c>
      <c r="K3822" s="537">
        <f>'Information Input'!$J$18</f>
        <v>2019</v>
      </c>
      <c r="L3822" s="539" t="s">
        <v>103</v>
      </c>
      <c r="M3822" s="540" t="s">
        <v>242</v>
      </c>
      <c r="N3822" s="541" t="s">
        <v>242</v>
      </c>
      <c r="O3822" s="542" t="s">
        <v>675</v>
      </c>
      <c r="P3822" s="537">
        <v>49</v>
      </c>
      <c r="Q3822" s="541" t="s">
        <v>191</v>
      </c>
      <c r="R3822" s="541" t="s">
        <v>239</v>
      </c>
      <c r="S3822" s="543">
        <f>'Report 1'!$AZ$18</f>
        <v>0</v>
      </c>
      <c r="T3822" s="544">
        <f>'Report 1'!$AZ$69</f>
        <v>0</v>
      </c>
      <c r="U3822" s="545">
        <f>'Report 1'!$AZ$155</f>
        <v>0</v>
      </c>
    </row>
    <row r="3823" spans="2:21">
      <c r="B3823" s="535" t="s">
        <v>669</v>
      </c>
      <c r="C3823" s="536">
        <v>1</v>
      </c>
      <c r="D3823" s="537" t="str">
        <f>'Information Input'!$M$14</f>
        <v xml:space="preserve">      -      </v>
      </c>
      <c r="E3823" s="537" t="s">
        <v>139</v>
      </c>
      <c r="F3823" s="538">
        <f>'Information Input'!$H$33</f>
        <v>43466</v>
      </c>
      <c r="G3823" s="538">
        <f>'Information Input'!$H$34</f>
        <v>43555</v>
      </c>
      <c r="H3823" s="538">
        <f>'Information Input'!$H$35</f>
        <v>43555</v>
      </c>
      <c r="I3823" s="537" t="str">
        <f>'Information Input'!$J$22</f>
        <v>Quarterly</v>
      </c>
      <c r="J3823" s="538">
        <f>'Information Input'!$H$30</f>
        <v>43555</v>
      </c>
      <c r="K3823" s="537">
        <f>'Information Input'!$J$18</f>
        <v>2019</v>
      </c>
      <c r="L3823" s="539" t="s">
        <v>103</v>
      </c>
      <c r="M3823" s="540" t="s">
        <v>242</v>
      </c>
      <c r="N3823" s="541" t="s">
        <v>242</v>
      </c>
      <c r="O3823" s="542" t="s">
        <v>675</v>
      </c>
      <c r="P3823" s="537">
        <v>50</v>
      </c>
      <c r="Q3823" s="541" t="s">
        <v>192</v>
      </c>
      <c r="R3823" s="541" t="s">
        <v>239</v>
      </c>
      <c r="S3823" s="543">
        <f>'Report 1'!$AZ$18</f>
        <v>0</v>
      </c>
      <c r="T3823" s="544">
        <f>'Report 1'!$AZ$70</f>
        <v>0</v>
      </c>
      <c r="U3823" s="545">
        <f>'Report 1'!$AZ$156</f>
        <v>0</v>
      </c>
    </row>
    <row r="3824" spans="2:21">
      <c r="B3824" s="535" t="s">
        <v>669</v>
      </c>
      <c r="C3824" s="536">
        <v>1</v>
      </c>
      <c r="D3824" s="537" t="str">
        <f>'Information Input'!$M$14</f>
        <v xml:space="preserve">      -      </v>
      </c>
      <c r="E3824" s="537" t="s">
        <v>139</v>
      </c>
      <c r="F3824" s="538">
        <f>'Information Input'!$H$33</f>
        <v>43466</v>
      </c>
      <c r="G3824" s="538">
        <f>'Information Input'!$H$34</f>
        <v>43555</v>
      </c>
      <c r="H3824" s="538">
        <f>'Information Input'!$H$35</f>
        <v>43555</v>
      </c>
      <c r="I3824" s="537" t="str">
        <f>'Information Input'!$J$22</f>
        <v>Quarterly</v>
      </c>
      <c r="J3824" s="538">
        <f>'Information Input'!$H$30</f>
        <v>43555</v>
      </c>
      <c r="K3824" s="537">
        <f>'Information Input'!$J$18</f>
        <v>2019</v>
      </c>
      <c r="L3824" s="539" t="s">
        <v>103</v>
      </c>
      <c r="M3824" s="540" t="s">
        <v>242</v>
      </c>
      <c r="N3824" s="541" t="s">
        <v>242</v>
      </c>
      <c r="O3824" s="542" t="s">
        <v>675</v>
      </c>
      <c r="P3824" s="537">
        <v>51</v>
      </c>
      <c r="Q3824" s="541" t="s">
        <v>193</v>
      </c>
      <c r="R3824" s="541" t="s">
        <v>239</v>
      </c>
      <c r="S3824" s="543">
        <f>'Report 1'!$AZ$18</f>
        <v>0</v>
      </c>
      <c r="T3824" s="544">
        <f>'Report 1'!$AZ$71</f>
        <v>0</v>
      </c>
      <c r="U3824" s="545">
        <f>'Report 1'!$AZ$157</f>
        <v>0</v>
      </c>
    </row>
    <row r="3825" spans="2:21">
      <c r="B3825" s="535" t="s">
        <v>669</v>
      </c>
      <c r="C3825" s="536">
        <v>1</v>
      </c>
      <c r="D3825" s="537" t="str">
        <f>'Information Input'!$M$14</f>
        <v xml:space="preserve">      -      </v>
      </c>
      <c r="E3825" s="537" t="s">
        <v>139</v>
      </c>
      <c r="F3825" s="538">
        <f>'Information Input'!$H$33</f>
        <v>43466</v>
      </c>
      <c r="G3825" s="538">
        <f>'Information Input'!$H$34</f>
        <v>43555</v>
      </c>
      <c r="H3825" s="538">
        <f>'Information Input'!$H$35</f>
        <v>43555</v>
      </c>
      <c r="I3825" s="537" t="str">
        <f>'Information Input'!$J$22</f>
        <v>Quarterly</v>
      </c>
      <c r="J3825" s="538">
        <f>'Information Input'!$H$30</f>
        <v>43555</v>
      </c>
      <c r="K3825" s="537">
        <f>'Information Input'!$J$18</f>
        <v>2019</v>
      </c>
      <c r="L3825" s="539" t="s">
        <v>103</v>
      </c>
      <c r="M3825" s="540" t="s">
        <v>242</v>
      </c>
      <c r="N3825" s="541" t="s">
        <v>242</v>
      </c>
      <c r="O3825" s="542" t="s">
        <v>674</v>
      </c>
      <c r="P3825" s="537">
        <v>52</v>
      </c>
      <c r="Q3825" s="541" t="s">
        <v>194</v>
      </c>
      <c r="R3825" s="541" t="s">
        <v>239</v>
      </c>
      <c r="S3825" s="543">
        <f>'Report 1'!$AZ$18</f>
        <v>0</v>
      </c>
      <c r="T3825" s="544">
        <f>'Report 1'!$AZ$72</f>
        <v>0</v>
      </c>
      <c r="U3825" s="545">
        <f>'Report 1'!$AZ$158</f>
        <v>0</v>
      </c>
    </row>
    <row r="3826" spans="2:21">
      <c r="B3826" s="535" t="s">
        <v>669</v>
      </c>
      <c r="C3826" s="536">
        <v>1</v>
      </c>
      <c r="D3826" s="537" t="str">
        <f>'Information Input'!$M$14</f>
        <v xml:space="preserve">      -      </v>
      </c>
      <c r="E3826" s="537" t="s">
        <v>139</v>
      </c>
      <c r="F3826" s="538">
        <f>'Information Input'!$H$33</f>
        <v>43466</v>
      </c>
      <c r="G3826" s="538">
        <f>'Information Input'!$H$34</f>
        <v>43555</v>
      </c>
      <c r="H3826" s="538">
        <f>'Information Input'!$H$35</f>
        <v>43555</v>
      </c>
      <c r="I3826" s="537" t="str">
        <f>'Information Input'!$J$22</f>
        <v>Quarterly</v>
      </c>
      <c r="J3826" s="538">
        <f>'Information Input'!$H$30</f>
        <v>43555</v>
      </c>
      <c r="K3826" s="537">
        <f>'Information Input'!$J$18</f>
        <v>2019</v>
      </c>
      <c r="L3826" s="539" t="s">
        <v>103</v>
      </c>
      <c r="M3826" s="540" t="s">
        <v>242</v>
      </c>
      <c r="N3826" s="541" t="s">
        <v>242</v>
      </c>
      <c r="O3826" s="542" t="s">
        <v>676</v>
      </c>
      <c r="P3826" s="537">
        <v>53</v>
      </c>
      <c r="Q3826" s="541" t="s">
        <v>195</v>
      </c>
      <c r="R3826" s="541" t="s">
        <v>677</v>
      </c>
      <c r="S3826" s="543">
        <f>'Report 1'!$AZ$18</f>
        <v>0</v>
      </c>
      <c r="T3826" s="544">
        <f>'Report 1'!$AZ$73</f>
        <v>0</v>
      </c>
      <c r="U3826" s="545">
        <f>'Report 1'!$AZ$159</f>
        <v>0</v>
      </c>
    </row>
    <row r="3827" spans="2:21">
      <c r="B3827" s="535" t="s">
        <v>669</v>
      </c>
      <c r="C3827" s="536">
        <v>1</v>
      </c>
      <c r="D3827" s="537" t="str">
        <f>'Information Input'!$M$14</f>
        <v xml:space="preserve">      -      </v>
      </c>
      <c r="E3827" s="537" t="s">
        <v>139</v>
      </c>
      <c r="F3827" s="538">
        <f>'Information Input'!$H$33</f>
        <v>43466</v>
      </c>
      <c r="G3827" s="538">
        <f>'Information Input'!$H$34</f>
        <v>43555</v>
      </c>
      <c r="H3827" s="538">
        <f>'Information Input'!$H$35</f>
        <v>43555</v>
      </c>
      <c r="I3827" s="537" t="str">
        <f>'Information Input'!$J$22</f>
        <v>Quarterly</v>
      </c>
      <c r="J3827" s="538">
        <f>'Information Input'!$H$30</f>
        <v>43555</v>
      </c>
      <c r="K3827" s="537">
        <f>'Information Input'!$J$18</f>
        <v>2019</v>
      </c>
      <c r="L3827" s="539" t="s">
        <v>103</v>
      </c>
      <c r="M3827" s="540" t="s">
        <v>242</v>
      </c>
      <c r="N3827" s="541" t="s">
        <v>242</v>
      </c>
      <c r="O3827" s="542" t="s">
        <v>676</v>
      </c>
      <c r="P3827" s="537">
        <v>54</v>
      </c>
      <c r="Q3827" s="541" t="s">
        <v>196</v>
      </c>
      <c r="R3827" s="541" t="s">
        <v>677</v>
      </c>
      <c r="S3827" s="543">
        <f>'Report 1'!$AZ$18</f>
        <v>0</v>
      </c>
      <c r="T3827" s="544">
        <f>'Report 1'!$AZ$74</f>
        <v>0</v>
      </c>
      <c r="U3827" s="545">
        <f>'Report 1'!$AZ$160</f>
        <v>0</v>
      </c>
    </row>
    <row r="3828" spans="2:21">
      <c r="B3828" s="535" t="s">
        <v>669</v>
      </c>
      <c r="C3828" s="536">
        <v>1</v>
      </c>
      <c r="D3828" s="537" t="str">
        <f>'Information Input'!$M$14</f>
        <v xml:space="preserve">      -      </v>
      </c>
      <c r="E3828" s="537" t="s">
        <v>139</v>
      </c>
      <c r="F3828" s="538">
        <f>'Information Input'!$H$33</f>
        <v>43466</v>
      </c>
      <c r="G3828" s="538">
        <f>'Information Input'!$H$34</f>
        <v>43555</v>
      </c>
      <c r="H3828" s="538">
        <f>'Information Input'!$H$35</f>
        <v>43555</v>
      </c>
      <c r="I3828" s="537" t="str">
        <f>'Information Input'!$J$22</f>
        <v>Quarterly</v>
      </c>
      <c r="J3828" s="538">
        <f>'Information Input'!$H$30</f>
        <v>43555</v>
      </c>
      <c r="K3828" s="537">
        <f>'Information Input'!$J$18</f>
        <v>2019</v>
      </c>
      <c r="L3828" s="539" t="s">
        <v>103</v>
      </c>
      <c r="M3828" s="540" t="s">
        <v>242</v>
      </c>
      <c r="N3828" s="541" t="s">
        <v>242</v>
      </c>
      <c r="O3828" s="542" t="s">
        <v>676</v>
      </c>
      <c r="P3828" s="537">
        <v>55</v>
      </c>
      <c r="Q3828" s="541" t="s">
        <v>197</v>
      </c>
      <c r="R3828" s="541" t="s">
        <v>677</v>
      </c>
      <c r="S3828" s="543">
        <f>'Report 1'!$AZ$18</f>
        <v>0</v>
      </c>
      <c r="T3828" s="544">
        <f>'Report 1'!$AZ$75</f>
        <v>0</v>
      </c>
      <c r="U3828" s="545">
        <f>'Report 1'!$AZ$161</f>
        <v>0</v>
      </c>
    </row>
    <row r="3829" spans="2:21">
      <c r="B3829" s="535" t="s">
        <v>669</v>
      </c>
      <c r="C3829" s="536">
        <v>1</v>
      </c>
      <c r="D3829" s="537" t="str">
        <f>'Information Input'!$M$14</f>
        <v xml:space="preserve">      -      </v>
      </c>
      <c r="E3829" s="537" t="s">
        <v>139</v>
      </c>
      <c r="F3829" s="538">
        <f>'Information Input'!$H$33</f>
        <v>43466</v>
      </c>
      <c r="G3829" s="538">
        <f>'Information Input'!$H$34</f>
        <v>43555</v>
      </c>
      <c r="H3829" s="538">
        <f>'Information Input'!$H$35</f>
        <v>43555</v>
      </c>
      <c r="I3829" s="537" t="str">
        <f>'Information Input'!$J$22</f>
        <v>Quarterly</v>
      </c>
      <c r="J3829" s="538">
        <f>'Information Input'!$H$30</f>
        <v>43555</v>
      </c>
      <c r="K3829" s="537">
        <f>'Information Input'!$J$18</f>
        <v>2019</v>
      </c>
      <c r="L3829" s="539" t="s">
        <v>103</v>
      </c>
      <c r="M3829" s="540" t="s">
        <v>242</v>
      </c>
      <c r="N3829" s="541" t="s">
        <v>242</v>
      </c>
      <c r="O3829" s="542" t="s">
        <v>676</v>
      </c>
      <c r="P3829" s="537">
        <v>56</v>
      </c>
      <c r="Q3829" s="541" t="s">
        <v>198</v>
      </c>
      <c r="R3829" s="541" t="s">
        <v>239</v>
      </c>
      <c r="S3829" s="543">
        <f>'Report 1'!$AZ$18</f>
        <v>0</v>
      </c>
      <c r="T3829" s="544">
        <f>'Report 1'!$AZ$76</f>
        <v>0</v>
      </c>
      <c r="U3829" s="545">
        <f>'Report 1'!$AZ$162</f>
        <v>0</v>
      </c>
    </row>
    <row r="3830" spans="2:21">
      <c r="B3830" s="535" t="s">
        <v>669</v>
      </c>
      <c r="C3830" s="536">
        <v>1</v>
      </c>
      <c r="D3830" s="537" t="str">
        <f>'Information Input'!$M$14</f>
        <v xml:space="preserve">      -      </v>
      </c>
      <c r="E3830" s="537" t="s">
        <v>139</v>
      </c>
      <c r="F3830" s="538">
        <f>'Information Input'!$H$33</f>
        <v>43466</v>
      </c>
      <c r="G3830" s="538">
        <f>'Information Input'!$H$34</f>
        <v>43555</v>
      </c>
      <c r="H3830" s="538">
        <f>'Information Input'!$H$35</f>
        <v>43555</v>
      </c>
      <c r="I3830" s="537" t="str">
        <f>'Information Input'!$J$22</f>
        <v>Quarterly</v>
      </c>
      <c r="J3830" s="538">
        <f>'Information Input'!$H$30</f>
        <v>43555</v>
      </c>
      <c r="K3830" s="537">
        <f>'Information Input'!$J$18</f>
        <v>2019</v>
      </c>
      <c r="L3830" s="539" t="s">
        <v>103</v>
      </c>
      <c r="M3830" s="540" t="s">
        <v>242</v>
      </c>
      <c r="N3830" s="541" t="s">
        <v>242</v>
      </c>
      <c r="O3830" s="542" t="s">
        <v>674</v>
      </c>
      <c r="P3830" s="537">
        <v>57</v>
      </c>
      <c r="Q3830" s="541" t="s">
        <v>199</v>
      </c>
      <c r="R3830" s="542" t="s">
        <v>239</v>
      </c>
      <c r="S3830" s="543">
        <f>'Report 1'!$AZ$18</f>
        <v>0</v>
      </c>
      <c r="T3830" s="544">
        <f>'Report 1'!$AZ$77</f>
        <v>0</v>
      </c>
      <c r="U3830" s="545">
        <f>'Report 1'!$AZ$163</f>
        <v>0</v>
      </c>
    </row>
    <row r="3831" spans="2:21">
      <c r="B3831" s="535" t="s">
        <v>669</v>
      </c>
      <c r="C3831" s="536">
        <v>1</v>
      </c>
      <c r="D3831" s="537" t="str">
        <f>'Information Input'!$M$14</f>
        <v xml:space="preserve">      -      </v>
      </c>
      <c r="E3831" s="537" t="s">
        <v>139</v>
      </c>
      <c r="F3831" s="538">
        <f>'Information Input'!$H$33</f>
        <v>43466</v>
      </c>
      <c r="G3831" s="538">
        <f>'Information Input'!$H$34</f>
        <v>43555</v>
      </c>
      <c r="H3831" s="538">
        <f>'Information Input'!$H$35</f>
        <v>43555</v>
      </c>
      <c r="I3831" s="537" t="str">
        <f>'Information Input'!$J$22</f>
        <v>Quarterly</v>
      </c>
      <c r="J3831" s="538">
        <f>'Information Input'!$H$30</f>
        <v>43555</v>
      </c>
      <c r="K3831" s="537">
        <f>'Information Input'!$J$18</f>
        <v>2019</v>
      </c>
      <c r="L3831" s="539" t="s">
        <v>103</v>
      </c>
      <c r="M3831" s="540" t="s">
        <v>242</v>
      </c>
      <c r="N3831" s="541" t="s">
        <v>242</v>
      </c>
      <c r="O3831" s="542" t="s">
        <v>678</v>
      </c>
      <c r="P3831" s="537">
        <v>58</v>
      </c>
      <c r="Q3831" s="541" t="s">
        <v>201</v>
      </c>
      <c r="R3831" s="542" t="s">
        <v>239</v>
      </c>
      <c r="S3831" s="543">
        <f>'Report 1'!$AZ$18</f>
        <v>0</v>
      </c>
      <c r="T3831" s="544">
        <f>'Report 1'!$AZ$79</f>
        <v>0</v>
      </c>
      <c r="U3831" s="545">
        <f>'Report 1'!$AZ$165</f>
        <v>0</v>
      </c>
    </row>
    <row r="3832" spans="2:21">
      <c r="B3832" s="535" t="s">
        <v>669</v>
      </c>
      <c r="C3832" s="536">
        <v>1</v>
      </c>
      <c r="D3832" s="537" t="str">
        <f>'Information Input'!$M$14</f>
        <v xml:space="preserve">      -      </v>
      </c>
      <c r="E3832" s="537" t="s">
        <v>139</v>
      </c>
      <c r="F3832" s="538">
        <f>'Information Input'!$H$33</f>
        <v>43466</v>
      </c>
      <c r="G3832" s="538">
        <f>'Information Input'!$H$34</f>
        <v>43555</v>
      </c>
      <c r="H3832" s="538">
        <f>'Information Input'!$H$35</f>
        <v>43555</v>
      </c>
      <c r="I3832" s="537" t="str">
        <f>'Information Input'!$J$22</f>
        <v>Quarterly</v>
      </c>
      <c r="J3832" s="538">
        <f>'Information Input'!$H$30</f>
        <v>43555</v>
      </c>
      <c r="K3832" s="537">
        <f>'Information Input'!$J$18</f>
        <v>2019</v>
      </c>
      <c r="L3832" s="539" t="s">
        <v>103</v>
      </c>
      <c r="M3832" s="540" t="s">
        <v>242</v>
      </c>
      <c r="N3832" s="541" t="s">
        <v>242</v>
      </c>
      <c r="O3832" s="542" t="s">
        <v>678</v>
      </c>
      <c r="P3832" s="537">
        <v>59</v>
      </c>
      <c r="Q3832" s="541" t="s">
        <v>202</v>
      </c>
      <c r="R3832" s="542" t="s">
        <v>239</v>
      </c>
      <c r="S3832" s="543">
        <f>'Report 1'!$AZ$18</f>
        <v>0</v>
      </c>
      <c r="T3832" s="544">
        <f>'Report 1'!$AZ$80</f>
        <v>0</v>
      </c>
      <c r="U3832" s="545">
        <f>'Report 1'!$AZ$166</f>
        <v>0</v>
      </c>
    </row>
    <row r="3833" spans="2:21">
      <c r="B3833" s="535" t="s">
        <v>669</v>
      </c>
      <c r="C3833" s="536">
        <v>1</v>
      </c>
      <c r="D3833" s="537" t="str">
        <f>'Information Input'!$M$14</f>
        <v xml:space="preserve">      -      </v>
      </c>
      <c r="E3833" s="537" t="s">
        <v>139</v>
      </c>
      <c r="F3833" s="538">
        <f>'Information Input'!$H$33</f>
        <v>43466</v>
      </c>
      <c r="G3833" s="538">
        <f>'Information Input'!$H$34</f>
        <v>43555</v>
      </c>
      <c r="H3833" s="538">
        <f>'Information Input'!$H$35</f>
        <v>43555</v>
      </c>
      <c r="I3833" s="537" t="str">
        <f>'Information Input'!$J$22</f>
        <v>Quarterly</v>
      </c>
      <c r="J3833" s="538">
        <f>'Information Input'!$H$30</f>
        <v>43555</v>
      </c>
      <c r="K3833" s="537">
        <f>'Information Input'!$J$18</f>
        <v>2019</v>
      </c>
      <c r="L3833" s="539" t="s">
        <v>103</v>
      </c>
      <c r="M3833" s="540" t="s">
        <v>242</v>
      </c>
      <c r="N3833" s="541" t="s">
        <v>242</v>
      </c>
      <c r="O3833" s="542" t="s">
        <v>678</v>
      </c>
      <c r="P3833" s="537">
        <v>60</v>
      </c>
      <c r="Q3833" s="541" t="s">
        <v>203</v>
      </c>
      <c r="R3833" s="541" t="s">
        <v>239</v>
      </c>
      <c r="S3833" s="543">
        <f>'Report 1'!$AZ$18</f>
        <v>0</v>
      </c>
      <c r="T3833" s="544">
        <f>'Report 1'!$AZ$81</f>
        <v>0</v>
      </c>
      <c r="U3833" s="545">
        <f>'Report 1'!$AZ$167</f>
        <v>0</v>
      </c>
    </row>
    <row r="3834" spans="2:21">
      <c r="B3834" s="535" t="s">
        <v>669</v>
      </c>
      <c r="C3834" s="536">
        <v>1</v>
      </c>
      <c r="D3834" s="537" t="str">
        <f>'Information Input'!$M$14</f>
        <v xml:space="preserve">      -      </v>
      </c>
      <c r="E3834" s="537" t="s">
        <v>139</v>
      </c>
      <c r="F3834" s="538">
        <f>'Information Input'!$H$33</f>
        <v>43466</v>
      </c>
      <c r="G3834" s="538">
        <f>'Information Input'!$H$34</f>
        <v>43555</v>
      </c>
      <c r="H3834" s="538">
        <f>'Information Input'!$H$35</f>
        <v>43555</v>
      </c>
      <c r="I3834" s="537" t="str">
        <f>'Information Input'!$J$22</f>
        <v>Quarterly</v>
      </c>
      <c r="J3834" s="538">
        <f>'Information Input'!$H$30</f>
        <v>43555</v>
      </c>
      <c r="K3834" s="537">
        <f>'Information Input'!$J$18</f>
        <v>2019</v>
      </c>
      <c r="L3834" s="539" t="s">
        <v>103</v>
      </c>
      <c r="M3834" s="540" t="s">
        <v>242</v>
      </c>
      <c r="N3834" s="541" t="s">
        <v>242</v>
      </c>
      <c r="O3834" s="542" t="s">
        <v>678</v>
      </c>
      <c r="P3834" s="537">
        <v>61</v>
      </c>
      <c r="Q3834" s="541" t="s">
        <v>204</v>
      </c>
      <c r="R3834" s="541" t="s">
        <v>239</v>
      </c>
      <c r="S3834" s="543">
        <f>'Report 1'!$AZ$18</f>
        <v>0</v>
      </c>
      <c r="T3834" s="544">
        <f>'Report 1'!$AZ$82</f>
        <v>0</v>
      </c>
      <c r="U3834" s="545">
        <f>'Report 1'!$AZ$168</f>
        <v>0</v>
      </c>
    </row>
    <row r="3835" spans="2:21">
      <c r="B3835" s="535" t="s">
        <v>669</v>
      </c>
      <c r="C3835" s="536">
        <v>1</v>
      </c>
      <c r="D3835" s="537" t="str">
        <f>'Information Input'!$M$14</f>
        <v xml:space="preserve">      -      </v>
      </c>
      <c r="E3835" s="537" t="s">
        <v>139</v>
      </c>
      <c r="F3835" s="538">
        <f>'Information Input'!$H$33</f>
        <v>43466</v>
      </c>
      <c r="G3835" s="538">
        <f>'Information Input'!$H$34</f>
        <v>43555</v>
      </c>
      <c r="H3835" s="538">
        <f>'Information Input'!$H$35</f>
        <v>43555</v>
      </c>
      <c r="I3835" s="537" t="str">
        <f>'Information Input'!$J$22</f>
        <v>Quarterly</v>
      </c>
      <c r="J3835" s="538">
        <f>'Information Input'!$H$30</f>
        <v>43555</v>
      </c>
      <c r="K3835" s="537">
        <f>'Information Input'!$J$18</f>
        <v>2019</v>
      </c>
      <c r="L3835" s="539" t="s">
        <v>103</v>
      </c>
      <c r="M3835" s="540" t="s">
        <v>242</v>
      </c>
      <c r="N3835" s="541" t="s">
        <v>242</v>
      </c>
      <c r="O3835" s="542" t="s">
        <v>678</v>
      </c>
      <c r="P3835" s="537">
        <v>62</v>
      </c>
      <c r="Q3835" s="541" t="s">
        <v>204</v>
      </c>
      <c r="R3835" s="541" t="s">
        <v>239</v>
      </c>
      <c r="S3835" s="543">
        <f>'Report 1'!$AZ$18</f>
        <v>0</v>
      </c>
      <c r="T3835" s="544">
        <f>'Report 1'!$AZ$83</f>
        <v>0</v>
      </c>
      <c r="U3835" s="545">
        <f>'Report 1'!$AZ$169</f>
        <v>0</v>
      </c>
    </row>
    <row r="3836" spans="2:21">
      <c r="B3836" s="535" t="s">
        <v>669</v>
      </c>
      <c r="C3836" s="536">
        <v>1</v>
      </c>
      <c r="D3836" s="537" t="str">
        <f>'Information Input'!$M$14</f>
        <v xml:space="preserve">      -      </v>
      </c>
      <c r="E3836" s="537" t="s">
        <v>139</v>
      </c>
      <c r="F3836" s="538">
        <f>'Information Input'!$H$33</f>
        <v>43466</v>
      </c>
      <c r="G3836" s="538">
        <f>'Information Input'!$H$34</f>
        <v>43555</v>
      </c>
      <c r="H3836" s="538">
        <f>'Information Input'!$H$35</f>
        <v>43555</v>
      </c>
      <c r="I3836" s="537" t="str">
        <f>'Information Input'!$J$22</f>
        <v>Quarterly</v>
      </c>
      <c r="J3836" s="538">
        <f>'Information Input'!$H$30</f>
        <v>43555</v>
      </c>
      <c r="K3836" s="537">
        <f>'Information Input'!$J$18</f>
        <v>2019</v>
      </c>
      <c r="L3836" s="539" t="s">
        <v>103</v>
      </c>
      <c r="M3836" s="540" t="s">
        <v>242</v>
      </c>
      <c r="N3836" s="541" t="s">
        <v>242</v>
      </c>
      <c r="O3836" s="542" t="s">
        <v>674</v>
      </c>
      <c r="P3836" s="537">
        <v>63</v>
      </c>
      <c r="Q3836" s="541" t="s">
        <v>205</v>
      </c>
      <c r="R3836" s="541" t="s">
        <v>239</v>
      </c>
      <c r="S3836" s="543">
        <f>'Report 1'!$AZ$18</f>
        <v>0</v>
      </c>
      <c r="T3836" s="544">
        <f>'Report 1'!$AZ$84</f>
        <v>0</v>
      </c>
      <c r="U3836" s="545">
        <f>'Report 1'!$AZ$170</f>
        <v>0</v>
      </c>
    </row>
    <row r="3837" spans="2:21">
      <c r="B3837" s="535" t="s">
        <v>669</v>
      </c>
      <c r="C3837" s="536">
        <v>1</v>
      </c>
      <c r="D3837" s="537" t="str">
        <f>'Information Input'!$M$14</f>
        <v xml:space="preserve">      -      </v>
      </c>
      <c r="E3837" s="537" t="s">
        <v>139</v>
      </c>
      <c r="F3837" s="538">
        <f>'Information Input'!$H$33</f>
        <v>43466</v>
      </c>
      <c r="G3837" s="538">
        <f>'Information Input'!$H$34</f>
        <v>43555</v>
      </c>
      <c r="H3837" s="538">
        <f>'Information Input'!$H$35</f>
        <v>43555</v>
      </c>
      <c r="I3837" s="537" t="str">
        <f>'Information Input'!$J$22</f>
        <v>Quarterly</v>
      </c>
      <c r="J3837" s="538">
        <f>'Information Input'!$H$30</f>
        <v>43555</v>
      </c>
      <c r="K3837" s="537">
        <f>'Information Input'!$J$18</f>
        <v>2019</v>
      </c>
      <c r="L3837" s="539" t="s">
        <v>103</v>
      </c>
      <c r="M3837" s="540" t="s">
        <v>242</v>
      </c>
      <c r="N3837" s="541" t="s">
        <v>242</v>
      </c>
      <c r="O3837" s="542" t="s">
        <v>674</v>
      </c>
      <c r="P3837" s="537">
        <v>64</v>
      </c>
      <c r="Q3837" s="541" t="s">
        <v>206</v>
      </c>
      <c r="R3837" s="541" t="s">
        <v>239</v>
      </c>
      <c r="S3837" s="543">
        <f>'Report 1'!$AZ$18</f>
        <v>0</v>
      </c>
      <c r="T3837" s="544">
        <f>'Report 1'!$AZ$85</f>
        <v>0</v>
      </c>
      <c r="U3837" s="545">
        <f>'Report 1'!$AZ$171</f>
        <v>0</v>
      </c>
    </row>
    <row r="3838" spans="2:21">
      <c r="B3838" s="535" t="s">
        <v>669</v>
      </c>
      <c r="C3838" s="536">
        <v>1</v>
      </c>
      <c r="D3838" s="537" t="str">
        <f>'Information Input'!$M$14</f>
        <v xml:space="preserve">      -      </v>
      </c>
      <c r="E3838" s="537" t="s">
        <v>139</v>
      </c>
      <c r="F3838" s="538">
        <f>'Information Input'!$H$33</f>
        <v>43466</v>
      </c>
      <c r="G3838" s="538">
        <f>'Information Input'!$H$34</f>
        <v>43555</v>
      </c>
      <c r="H3838" s="538">
        <f>'Information Input'!$H$35</f>
        <v>43555</v>
      </c>
      <c r="I3838" s="537" t="str">
        <f>'Information Input'!$J$22</f>
        <v>Quarterly</v>
      </c>
      <c r="J3838" s="538">
        <f>'Information Input'!$H$30</f>
        <v>43555</v>
      </c>
      <c r="K3838" s="537">
        <f>'Information Input'!$J$18</f>
        <v>2019</v>
      </c>
      <c r="L3838" s="539" t="s">
        <v>103</v>
      </c>
      <c r="M3838" s="540" t="s">
        <v>242</v>
      </c>
      <c r="N3838" s="541" t="s">
        <v>242</v>
      </c>
      <c r="O3838" s="542" t="s">
        <v>674</v>
      </c>
      <c r="P3838" s="537">
        <v>65</v>
      </c>
      <c r="Q3838" s="541" t="s">
        <v>207</v>
      </c>
      <c r="R3838" s="541" t="s">
        <v>239</v>
      </c>
      <c r="S3838" s="543">
        <f>'Report 1'!$AZ$18</f>
        <v>0</v>
      </c>
      <c r="T3838" s="544">
        <f>'Report 1'!$AZ$86</f>
        <v>0</v>
      </c>
      <c r="U3838" s="545">
        <f>'Report 1'!$AZ$172</f>
        <v>0</v>
      </c>
    </row>
    <row r="3839" spans="2:21">
      <c r="B3839" s="535" t="s">
        <v>669</v>
      </c>
      <c r="C3839" s="536">
        <v>1</v>
      </c>
      <c r="D3839" s="537" t="str">
        <f>'Information Input'!$M$14</f>
        <v xml:space="preserve">      -      </v>
      </c>
      <c r="E3839" s="537" t="s">
        <v>139</v>
      </c>
      <c r="F3839" s="538">
        <f>'Information Input'!$H$33</f>
        <v>43466</v>
      </c>
      <c r="G3839" s="538">
        <f>'Information Input'!$H$34</f>
        <v>43555</v>
      </c>
      <c r="H3839" s="538">
        <f>'Information Input'!$H$35</f>
        <v>43555</v>
      </c>
      <c r="I3839" s="537" t="str">
        <f>'Information Input'!$J$22</f>
        <v>Quarterly</v>
      </c>
      <c r="J3839" s="538">
        <f>'Information Input'!$H$30</f>
        <v>43555</v>
      </c>
      <c r="K3839" s="537">
        <f>'Information Input'!$J$18</f>
        <v>2019</v>
      </c>
      <c r="L3839" s="539" t="s">
        <v>103</v>
      </c>
      <c r="M3839" s="540" t="s">
        <v>242</v>
      </c>
      <c r="N3839" s="541" t="s">
        <v>242</v>
      </c>
      <c r="O3839" s="542" t="s">
        <v>679</v>
      </c>
      <c r="P3839" s="537">
        <v>66</v>
      </c>
      <c r="Q3839" s="541" t="s">
        <v>208</v>
      </c>
      <c r="R3839" s="541" t="s">
        <v>239</v>
      </c>
      <c r="S3839" s="543">
        <f>'Report 1'!$AZ$18</f>
        <v>0</v>
      </c>
      <c r="T3839" s="544">
        <f>'Report 1'!$AZ$87</f>
        <v>0</v>
      </c>
      <c r="U3839" s="545">
        <f>'Report 1'!$AZ$173</f>
        <v>0</v>
      </c>
    </row>
    <row r="3840" spans="2:21">
      <c r="B3840" s="535" t="s">
        <v>669</v>
      </c>
      <c r="C3840" s="536">
        <v>1</v>
      </c>
      <c r="D3840" s="537" t="str">
        <f>'Information Input'!$M$14</f>
        <v xml:space="preserve">      -      </v>
      </c>
      <c r="E3840" s="537" t="s">
        <v>139</v>
      </c>
      <c r="F3840" s="538">
        <f>'Information Input'!$H$33</f>
        <v>43466</v>
      </c>
      <c r="G3840" s="538">
        <f>'Information Input'!$H$34</f>
        <v>43555</v>
      </c>
      <c r="H3840" s="538">
        <f>'Information Input'!$H$35</f>
        <v>43555</v>
      </c>
      <c r="I3840" s="537" t="str">
        <f>'Information Input'!$J$22</f>
        <v>Quarterly</v>
      </c>
      <c r="J3840" s="538">
        <f>'Information Input'!$H$30</f>
        <v>43555</v>
      </c>
      <c r="K3840" s="537">
        <f>'Information Input'!$J$18</f>
        <v>2019</v>
      </c>
      <c r="L3840" s="539" t="s">
        <v>103</v>
      </c>
      <c r="M3840" s="540" t="s">
        <v>242</v>
      </c>
      <c r="N3840" s="541" t="s">
        <v>242</v>
      </c>
      <c r="O3840" s="542" t="s">
        <v>679</v>
      </c>
      <c r="P3840" s="537">
        <v>67</v>
      </c>
      <c r="Q3840" s="541" t="s">
        <v>209</v>
      </c>
      <c r="R3840" s="541" t="s">
        <v>239</v>
      </c>
      <c r="S3840" s="543">
        <f>'Report 1'!$AZ$18</f>
        <v>0</v>
      </c>
      <c r="T3840" s="544">
        <f>'Report 1'!$AZ$88</f>
        <v>0</v>
      </c>
      <c r="U3840" s="545">
        <f>'Report 1'!$AZ$174</f>
        <v>0</v>
      </c>
    </row>
    <row r="3841" spans="2:21">
      <c r="B3841" s="535" t="s">
        <v>669</v>
      </c>
      <c r="C3841" s="536">
        <v>1</v>
      </c>
      <c r="D3841" s="537" t="str">
        <f>'Information Input'!$M$14</f>
        <v xml:space="preserve">      -      </v>
      </c>
      <c r="E3841" s="537" t="s">
        <v>139</v>
      </c>
      <c r="F3841" s="538">
        <f>'Information Input'!$H$33</f>
        <v>43466</v>
      </c>
      <c r="G3841" s="538">
        <f>'Information Input'!$H$34</f>
        <v>43555</v>
      </c>
      <c r="H3841" s="538">
        <f>'Information Input'!$H$35</f>
        <v>43555</v>
      </c>
      <c r="I3841" s="537" t="str">
        <f>'Information Input'!$J$22</f>
        <v>Quarterly</v>
      </c>
      <c r="J3841" s="538">
        <f>'Information Input'!$H$30</f>
        <v>43555</v>
      </c>
      <c r="K3841" s="537">
        <f>'Information Input'!$J$18</f>
        <v>2019</v>
      </c>
      <c r="L3841" s="539" t="s">
        <v>103</v>
      </c>
      <c r="M3841" s="540" t="s">
        <v>242</v>
      </c>
      <c r="N3841" s="541" t="s">
        <v>242</v>
      </c>
      <c r="O3841" s="542" t="s">
        <v>679</v>
      </c>
      <c r="P3841" s="537">
        <v>68</v>
      </c>
      <c r="Q3841" s="541" t="s">
        <v>210</v>
      </c>
      <c r="R3841" s="541" t="s">
        <v>239</v>
      </c>
      <c r="S3841" s="543">
        <f>'Report 1'!$AZ$18</f>
        <v>0</v>
      </c>
      <c r="T3841" s="544">
        <f>'Report 1'!$AZ$89</f>
        <v>0</v>
      </c>
      <c r="U3841" s="545">
        <f>'Report 1'!$AZ$175</f>
        <v>0</v>
      </c>
    </row>
    <row r="3842" spans="2:21">
      <c r="B3842" s="535" t="s">
        <v>669</v>
      </c>
      <c r="C3842" s="536">
        <v>1</v>
      </c>
      <c r="D3842" s="537" t="str">
        <f>'Information Input'!$M$14</f>
        <v xml:space="preserve">      -      </v>
      </c>
      <c r="E3842" s="537" t="s">
        <v>139</v>
      </c>
      <c r="F3842" s="538">
        <f>'Information Input'!$H$33</f>
        <v>43466</v>
      </c>
      <c r="G3842" s="538">
        <f>'Information Input'!$H$34</f>
        <v>43555</v>
      </c>
      <c r="H3842" s="538">
        <f>'Information Input'!$H$35</f>
        <v>43555</v>
      </c>
      <c r="I3842" s="537" t="str">
        <f>'Information Input'!$J$22</f>
        <v>Quarterly</v>
      </c>
      <c r="J3842" s="538">
        <f>'Information Input'!$H$30</f>
        <v>43555</v>
      </c>
      <c r="K3842" s="537">
        <f>'Information Input'!$J$18</f>
        <v>2019</v>
      </c>
      <c r="L3842" s="539" t="s">
        <v>103</v>
      </c>
      <c r="M3842" s="540" t="s">
        <v>242</v>
      </c>
      <c r="N3842" s="541" t="s">
        <v>242</v>
      </c>
      <c r="O3842" s="542" t="s">
        <v>679</v>
      </c>
      <c r="P3842" s="537">
        <v>69</v>
      </c>
      <c r="Q3842" s="541" t="s">
        <v>211</v>
      </c>
      <c r="R3842" s="541" t="s">
        <v>239</v>
      </c>
      <c r="S3842" s="543">
        <f>'Report 1'!$AZ$18</f>
        <v>0</v>
      </c>
      <c r="T3842" s="544">
        <f>'Report 1'!$AZ$90</f>
        <v>0</v>
      </c>
      <c r="U3842" s="545">
        <f>'Report 1'!$AZ$176</f>
        <v>0</v>
      </c>
    </row>
    <row r="3843" spans="2:21">
      <c r="B3843" s="535" t="s">
        <v>669</v>
      </c>
      <c r="C3843" s="536">
        <v>1</v>
      </c>
      <c r="D3843" s="537" t="str">
        <f>'Information Input'!$M$14</f>
        <v xml:space="preserve">      -      </v>
      </c>
      <c r="E3843" s="537" t="s">
        <v>139</v>
      </c>
      <c r="F3843" s="538">
        <f>'Information Input'!$H$33</f>
        <v>43466</v>
      </c>
      <c r="G3843" s="538">
        <f>'Information Input'!$H$34</f>
        <v>43555</v>
      </c>
      <c r="H3843" s="538">
        <f>'Information Input'!$H$35</f>
        <v>43555</v>
      </c>
      <c r="I3843" s="537" t="str">
        <f>'Information Input'!$J$22</f>
        <v>Quarterly</v>
      </c>
      <c r="J3843" s="538">
        <f>'Information Input'!$H$30</f>
        <v>43555</v>
      </c>
      <c r="K3843" s="537">
        <f>'Information Input'!$J$18</f>
        <v>2019</v>
      </c>
      <c r="L3843" s="539" t="s">
        <v>103</v>
      </c>
      <c r="M3843" s="540" t="s">
        <v>242</v>
      </c>
      <c r="N3843" s="541" t="s">
        <v>242</v>
      </c>
      <c r="O3843" s="542" t="s">
        <v>680</v>
      </c>
      <c r="P3843" s="537">
        <v>70</v>
      </c>
      <c r="Q3843" s="541" t="s">
        <v>212</v>
      </c>
      <c r="R3843" s="541" t="s">
        <v>239</v>
      </c>
      <c r="S3843" s="543">
        <f>'Report 1'!$AZ$18</f>
        <v>0</v>
      </c>
      <c r="T3843" s="544">
        <f>'Report 1'!$AZ$91</f>
        <v>0</v>
      </c>
      <c r="U3843" s="545">
        <f>'Report 1'!$AZ$177</f>
        <v>0</v>
      </c>
    </row>
    <row r="3844" spans="2:21">
      <c r="B3844" s="535" t="s">
        <v>669</v>
      </c>
      <c r="C3844" s="536">
        <v>1</v>
      </c>
      <c r="D3844" s="537" t="str">
        <f>'Information Input'!$M$14</f>
        <v xml:space="preserve">      -      </v>
      </c>
      <c r="E3844" s="537" t="s">
        <v>139</v>
      </c>
      <c r="F3844" s="538">
        <f>'Information Input'!$H$33</f>
        <v>43466</v>
      </c>
      <c r="G3844" s="538">
        <f>'Information Input'!$H$34</f>
        <v>43555</v>
      </c>
      <c r="H3844" s="538">
        <f>'Information Input'!$H$35</f>
        <v>43555</v>
      </c>
      <c r="I3844" s="537" t="str">
        <f>'Information Input'!$J$22</f>
        <v>Quarterly</v>
      </c>
      <c r="J3844" s="538">
        <f>'Information Input'!$H$30</f>
        <v>43555</v>
      </c>
      <c r="K3844" s="537">
        <f>'Information Input'!$J$18</f>
        <v>2019</v>
      </c>
      <c r="L3844" s="539" t="s">
        <v>103</v>
      </c>
      <c r="M3844" s="540" t="s">
        <v>242</v>
      </c>
      <c r="N3844" s="541" t="s">
        <v>242</v>
      </c>
      <c r="O3844" s="542" t="s">
        <v>680</v>
      </c>
      <c r="P3844" s="537">
        <v>71</v>
      </c>
      <c r="Q3844" s="541" t="s">
        <v>213</v>
      </c>
      <c r="R3844" s="541" t="s">
        <v>239</v>
      </c>
      <c r="S3844" s="543">
        <f>'Report 1'!$AZ$18</f>
        <v>0</v>
      </c>
      <c r="T3844" s="544">
        <f>'Report 1'!$AZ$92</f>
        <v>0</v>
      </c>
      <c r="U3844" s="545">
        <f>'Report 1'!$AZ$178</f>
        <v>0</v>
      </c>
    </row>
    <row r="3845" spans="2:21">
      <c r="B3845" s="573" t="s">
        <v>669</v>
      </c>
      <c r="C3845" s="574">
        <v>1</v>
      </c>
      <c r="D3845" s="562" t="str">
        <f>'Information Input'!$M$14</f>
        <v xml:space="preserve">      -      </v>
      </c>
      <c r="E3845" s="562" t="s">
        <v>139</v>
      </c>
      <c r="F3845" s="559">
        <f>'Information Input'!$H$33</f>
        <v>43466</v>
      </c>
      <c r="G3845" s="559">
        <f>'Information Input'!$H$34</f>
        <v>43555</v>
      </c>
      <c r="H3845" s="559">
        <f>'Information Input'!$H$35</f>
        <v>43555</v>
      </c>
      <c r="I3845" s="562" t="str">
        <f>'Information Input'!$J$22</f>
        <v>Quarterly</v>
      </c>
      <c r="J3845" s="559">
        <f>'Information Input'!$H$30</f>
        <v>43555</v>
      </c>
      <c r="K3845" s="562">
        <f>'Information Input'!$J$18</f>
        <v>2019</v>
      </c>
      <c r="L3845" s="563" t="s">
        <v>103</v>
      </c>
      <c r="M3845" s="564" t="s">
        <v>242</v>
      </c>
      <c r="N3845" s="561" t="s">
        <v>242</v>
      </c>
      <c r="O3845" s="575" t="s">
        <v>674</v>
      </c>
      <c r="P3845" s="537">
        <v>72</v>
      </c>
      <c r="Q3845" s="541" t="s">
        <v>214</v>
      </c>
      <c r="R3845" s="561" t="s">
        <v>239</v>
      </c>
      <c r="S3845" s="560">
        <f>'Report 1'!$AZ$18</f>
        <v>0</v>
      </c>
      <c r="T3845" s="568">
        <f>'Report 1'!$AZ$93</f>
        <v>0</v>
      </c>
      <c r="U3845" s="571">
        <f>'Report 1'!$AZ$179</f>
        <v>0</v>
      </c>
    </row>
    <row r="3846" spans="2:21">
      <c r="B3846" s="515" t="s">
        <v>669</v>
      </c>
      <c r="C3846" s="516">
        <v>1</v>
      </c>
      <c r="D3846" s="517" t="str">
        <f>'Information Input'!$M$14</f>
        <v xml:space="preserve">      -      </v>
      </c>
      <c r="E3846" s="517" t="s">
        <v>139</v>
      </c>
      <c r="F3846" s="518">
        <f>'Information Input'!$H$33</f>
        <v>43466</v>
      </c>
      <c r="G3846" s="518">
        <f>'Information Input'!$H$34</f>
        <v>43555</v>
      </c>
      <c r="H3846" s="519">
        <f>'Information Input'!$H$35</f>
        <v>43555</v>
      </c>
      <c r="I3846" s="517" t="str">
        <f>'Information Input'!$J$22</f>
        <v>Quarterly</v>
      </c>
      <c r="J3846" s="519">
        <f>'Information Input'!$H$30</f>
        <v>43555</v>
      </c>
      <c r="K3846" s="517">
        <f>'Information Input'!$J$18</f>
        <v>2019</v>
      </c>
      <c r="L3846" s="520" t="s">
        <v>243</v>
      </c>
      <c r="M3846" s="521" t="s">
        <v>230</v>
      </c>
      <c r="N3846" s="522" t="s">
        <v>230</v>
      </c>
      <c r="O3846" s="523" t="s">
        <v>670</v>
      </c>
      <c r="P3846" s="517">
        <v>2</v>
      </c>
      <c r="Q3846" s="522" t="s">
        <v>142</v>
      </c>
      <c r="R3846" s="522" t="s">
        <v>239</v>
      </c>
      <c r="S3846" s="524">
        <f>'Report 1'!$BE$18</f>
        <v>0</v>
      </c>
      <c r="T3846" s="525">
        <f>'Report 1'!$BE$20</f>
        <v>0</v>
      </c>
      <c r="U3846" s="526">
        <f>'Report 1'!$BE$106</f>
        <v>0</v>
      </c>
    </row>
    <row r="3847" spans="2:21">
      <c r="B3847" s="535" t="s">
        <v>669</v>
      </c>
      <c r="C3847" s="536">
        <v>1</v>
      </c>
      <c r="D3847" s="537" t="str">
        <f>'Information Input'!$M$14</f>
        <v xml:space="preserve">      -      </v>
      </c>
      <c r="E3847" s="537" t="s">
        <v>139</v>
      </c>
      <c r="F3847" s="538">
        <f>'Information Input'!$H$33</f>
        <v>43466</v>
      </c>
      <c r="G3847" s="538">
        <f>'Information Input'!$H$34</f>
        <v>43555</v>
      </c>
      <c r="H3847" s="538">
        <f>'Information Input'!$H$35</f>
        <v>43555</v>
      </c>
      <c r="I3847" s="537" t="str">
        <f>'Information Input'!$J$22</f>
        <v>Quarterly</v>
      </c>
      <c r="J3847" s="538">
        <f>'Information Input'!$H$30</f>
        <v>43555</v>
      </c>
      <c r="K3847" s="537">
        <f>'Information Input'!$J$18</f>
        <v>2019</v>
      </c>
      <c r="L3847" s="539" t="s">
        <v>243</v>
      </c>
      <c r="M3847" s="540" t="s">
        <v>230</v>
      </c>
      <c r="N3847" s="541" t="s">
        <v>230</v>
      </c>
      <c r="O3847" s="542" t="s">
        <v>670</v>
      </c>
      <c r="P3847" s="537">
        <v>3</v>
      </c>
      <c r="Q3847" s="541" t="s">
        <v>143</v>
      </c>
      <c r="R3847" s="541" t="s">
        <v>239</v>
      </c>
      <c r="S3847" s="543">
        <f>'Report 1'!$BE$18</f>
        <v>0</v>
      </c>
      <c r="T3847" s="544">
        <f>'Report 1'!$BE$21</f>
        <v>0</v>
      </c>
      <c r="U3847" s="545">
        <f>'Report 1'!$BE$107</f>
        <v>0</v>
      </c>
    </row>
    <row r="3848" spans="2:21">
      <c r="B3848" s="535" t="s">
        <v>669</v>
      </c>
      <c r="C3848" s="536">
        <v>1</v>
      </c>
      <c r="D3848" s="537" t="str">
        <f>'Information Input'!$M$14</f>
        <v xml:space="preserve">      -      </v>
      </c>
      <c r="E3848" s="537" t="s">
        <v>139</v>
      </c>
      <c r="F3848" s="538">
        <f>'Information Input'!$H$33</f>
        <v>43466</v>
      </c>
      <c r="G3848" s="538">
        <f>'Information Input'!$H$34</f>
        <v>43555</v>
      </c>
      <c r="H3848" s="538">
        <f>'Information Input'!$H$35</f>
        <v>43555</v>
      </c>
      <c r="I3848" s="537" t="str">
        <f>'Information Input'!$J$22</f>
        <v>Quarterly</v>
      </c>
      <c r="J3848" s="538">
        <f>'Information Input'!$H$30</f>
        <v>43555</v>
      </c>
      <c r="K3848" s="537">
        <f>'Information Input'!$J$18</f>
        <v>2019</v>
      </c>
      <c r="L3848" s="539" t="s">
        <v>243</v>
      </c>
      <c r="M3848" s="540" t="s">
        <v>230</v>
      </c>
      <c r="N3848" s="541" t="s">
        <v>230</v>
      </c>
      <c r="O3848" s="542" t="s">
        <v>670</v>
      </c>
      <c r="P3848" s="537">
        <v>4</v>
      </c>
      <c r="Q3848" s="541" t="s">
        <v>144</v>
      </c>
      <c r="R3848" s="541" t="s">
        <v>239</v>
      </c>
      <c r="S3848" s="543">
        <f>'Report 1'!$BE$18</f>
        <v>0</v>
      </c>
      <c r="T3848" s="544">
        <f>'Report 1'!$BE$22</f>
        <v>0</v>
      </c>
      <c r="U3848" s="545">
        <f>'Report 1'!$BE$108</f>
        <v>0</v>
      </c>
    </row>
    <row r="3849" spans="2:21">
      <c r="B3849" s="535" t="s">
        <v>669</v>
      </c>
      <c r="C3849" s="536">
        <v>1</v>
      </c>
      <c r="D3849" s="537" t="str">
        <f>'Information Input'!$M$14</f>
        <v xml:space="preserve">      -      </v>
      </c>
      <c r="E3849" s="537" t="s">
        <v>139</v>
      </c>
      <c r="F3849" s="538">
        <f>'Information Input'!$H$33</f>
        <v>43466</v>
      </c>
      <c r="G3849" s="538">
        <f>'Information Input'!$H$34</f>
        <v>43555</v>
      </c>
      <c r="H3849" s="538">
        <f>'Information Input'!$H$35</f>
        <v>43555</v>
      </c>
      <c r="I3849" s="537" t="str">
        <f>'Information Input'!$J$22</f>
        <v>Quarterly</v>
      </c>
      <c r="J3849" s="538">
        <f>'Information Input'!$H$30</f>
        <v>43555</v>
      </c>
      <c r="K3849" s="537">
        <f>'Information Input'!$J$18</f>
        <v>2019</v>
      </c>
      <c r="L3849" s="539" t="s">
        <v>243</v>
      </c>
      <c r="M3849" s="540" t="s">
        <v>230</v>
      </c>
      <c r="N3849" s="541" t="s">
        <v>230</v>
      </c>
      <c r="O3849" s="542" t="s">
        <v>670</v>
      </c>
      <c r="P3849" s="537">
        <v>5</v>
      </c>
      <c r="Q3849" s="541" t="s">
        <v>145</v>
      </c>
      <c r="R3849" s="541" t="s">
        <v>239</v>
      </c>
      <c r="S3849" s="543">
        <f>'Report 1'!$BE$18</f>
        <v>0</v>
      </c>
      <c r="T3849" s="544">
        <f>'Report 1'!$BE$23</f>
        <v>0</v>
      </c>
      <c r="U3849" s="545">
        <f>'Report 1'!$BE$109</f>
        <v>0</v>
      </c>
    </row>
    <row r="3850" spans="2:21">
      <c r="B3850" s="535" t="s">
        <v>669</v>
      </c>
      <c r="C3850" s="536">
        <v>1</v>
      </c>
      <c r="D3850" s="537" t="str">
        <f>'Information Input'!$M$14</f>
        <v xml:space="preserve">      -      </v>
      </c>
      <c r="E3850" s="537" t="s">
        <v>139</v>
      </c>
      <c r="F3850" s="538">
        <f>'Information Input'!$H$33</f>
        <v>43466</v>
      </c>
      <c r="G3850" s="538">
        <f>'Information Input'!$H$34</f>
        <v>43555</v>
      </c>
      <c r="H3850" s="538">
        <f>'Information Input'!$H$35</f>
        <v>43555</v>
      </c>
      <c r="I3850" s="537" t="str">
        <f>'Information Input'!$J$22</f>
        <v>Quarterly</v>
      </c>
      <c r="J3850" s="538">
        <f>'Information Input'!$H$30</f>
        <v>43555</v>
      </c>
      <c r="K3850" s="537">
        <f>'Information Input'!$J$18</f>
        <v>2019</v>
      </c>
      <c r="L3850" s="539" t="s">
        <v>243</v>
      </c>
      <c r="M3850" s="540" t="s">
        <v>230</v>
      </c>
      <c r="N3850" s="541" t="s">
        <v>230</v>
      </c>
      <c r="O3850" s="542" t="s">
        <v>670</v>
      </c>
      <c r="P3850" s="537">
        <v>6</v>
      </c>
      <c r="Q3850" s="541" t="s">
        <v>146</v>
      </c>
      <c r="R3850" s="541" t="s">
        <v>239</v>
      </c>
      <c r="S3850" s="543">
        <f>'Report 1'!$BE$18</f>
        <v>0</v>
      </c>
      <c r="T3850" s="544">
        <f>'Report 1'!$BE$24</f>
        <v>0</v>
      </c>
      <c r="U3850" s="545">
        <f>'Report 1'!$BE$110</f>
        <v>0</v>
      </c>
    </row>
    <row r="3851" spans="2:21">
      <c r="B3851" s="535" t="s">
        <v>669</v>
      </c>
      <c r="C3851" s="536">
        <v>1</v>
      </c>
      <c r="D3851" s="537" t="str">
        <f>'Information Input'!$M$14</f>
        <v xml:space="preserve">      -      </v>
      </c>
      <c r="E3851" s="537" t="s">
        <v>139</v>
      </c>
      <c r="F3851" s="538">
        <f>'Information Input'!$H$33</f>
        <v>43466</v>
      </c>
      <c r="G3851" s="538">
        <f>'Information Input'!$H$34</f>
        <v>43555</v>
      </c>
      <c r="H3851" s="538">
        <f>'Information Input'!$H$35</f>
        <v>43555</v>
      </c>
      <c r="I3851" s="537" t="str">
        <f>'Information Input'!$J$22</f>
        <v>Quarterly</v>
      </c>
      <c r="J3851" s="538">
        <f>'Information Input'!$H$30</f>
        <v>43555</v>
      </c>
      <c r="K3851" s="537">
        <f>'Information Input'!$J$18</f>
        <v>2019</v>
      </c>
      <c r="L3851" s="539" t="s">
        <v>243</v>
      </c>
      <c r="M3851" s="540" t="s">
        <v>230</v>
      </c>
      <c r="N3851" s="541" t="s">
        <v>230</v>
      </c>
      <c r="O3851" s="542" t="s">
        <v>674</v>
      </c>
      <c r="P3851" s="537">
        <v>7</v>
      </c>
      <c r="Q3851" s="541" t="s">
        <v>147</v>
      </c>
      <c r="R3851" s="541" t="s">
        <v>239</v>
      </c>
      <c r="S3851" s="543">
        <f>'Report 1'!$BE$18</f>
        <v>0</v>
      </c>
      <c r="T3851" s="544">
        <f>'Report 1'!$BE$25</f>
        <v>0</v>
      </c>
      <c r="U3851" s="545">
        <f>'Report 1'!$BE$111</f>
        <v>0</v>
      </c>
    </row>
    <row r="3852" spans="2:21">
      <c r="B3852" s="535" t="s">
        <v>669</v>
      </c>
      <c r="C3852" s="536">
        <v>1</v>
      </c>
      <c r="D3852" s="537" t="str">
        <f>'Information Input'!$M$14</f>
        <v xml:space="preserve">      -      </v>
      </c>
      <c r="E3852" s="537" t="s">
        <v>139</v>
      </c>
      <c r="F3852" s="538">
        <f>'Information Input'!$H$33</f>
        <v>43466</v>
      </c>
      <c r="G3852" s="538">
        <f>'Information Input'!$H$34</f>
        <v>43555</v>
      </c>
      <c r="H3852" s="538">
        <f>'Information Input'!$H$35</f>
        <v>43555</v>
      </c>
      <c r="I3852" s="537" t="str">
        <f>'Information Input'!$J$22</f>
        <v>Quarterly</v>
      </c>
      <c r="J3852" s="538">
        <f>'Information Input'!$H$30</f>
        <v>43555</v>
      </c>
      <c r="K3852" s="537">
        <f>'Information Input'!$J$18</f>
        <v>2019</v>
      </c>
      <c r="L3852" s="539" t="s">
        <v>243</v>
      </c>
      <c r="M3852" s="540" t="s">
        <v>230</v>
      </c>
      <c r="N3852" s="541" t="s">
        <v>230</v>
      </c>
      <c r="O3852" s="542" t="s">
        <v>670</v>
      </c>
      <c r="P3852" s="537">
        <v>8</v>
      </c>
      <c r="Q3852" s="541" t="s">
        <v>148</v>
      </c>
      <c r="R3852" s="541" t="s">
        <v>239</v>
      </c>
      <c r="S3852" s="543">
        <f>'Report 1'!$BE$18</f>
        <v>0</v>
      </c>
      <c r="T3852" s="544">
        <f>'Report 1'!$BE$26</f>
        <v>0</v>
      </c>
      <c r="U3852" s="545">
        <f>'Report 1'!$BE$112</f>
        <v>0</v>
      </c>
    </row>
    <row r="3853" spans="2:21">
      <c r="B3853" s="535" t="s">
        <v>669</v>
      </c>
      <c r="C3853" s="536">
        <v>1</v>
      </c>
      <c r="D3853" s="537" t="str">
        <f>'Information Input'!$M$14</f>
        <v xml:space="preserve">      -      </v>
      </c>
      <c r="E3853" s="537" t="s">
        <v>139</v>
      </c>
      <c r="F3853" s="538">
        <f>'Information Input'!$H$33</f>
        <v>43466</v>
      </c>
      <c r="G3853" s="538">
        <f>'Information Input'!$H$34</f>
        <v>43555</v>
      </c>
      <c r="H3853" s="538">
        <f>'Information Input'!$H$35</f>
        <v>43555</v>
      </c>
      <c r="I3853" s="537" t="str">
        <f>'Information Input'!$J$22</f>
        <v>Quarterly</v>
      </c>
      <c r="J3853" s="538">
        <f>'Information Input'!$H$30</f>
        <v>43555</v>
      </c>
      <c r="K3853" s="537">
        <f>'Information Input'!$J$18</f>
        <v>2019</v>
      </c>
      <c r="L3853" s="539" t="s">
        <v>243</v>
      </c>
      <c r="M3853" s="540" t="s">
        <v>230</v>
      </c>
      <c r="N3853" s="541" t="s">
        <v>230</v>
      </c>
      <c r="O3853" s="542" t="s">
        <v>670</v>
      </c>
      <c r="P3853" s="537">
        <v>9</v>
      </c>
      <c r="Q3853" s="541" t="s">
        <v>149</v>
      </c>
      <c r="R3853" s="541" t="s">
        <v>239</v>
      </c>
      <c r="S3853" s="543">
        <f>'Report 1'!$BE$18</f>
        <v>0</v>
      </c>
      <c r="T3853" s="544">
        <f>'Report 1'!$BE$27</f>
        <v>0</v>
      </c>
      <c r="U3853" s="545">
        <f>'Report 1'!$BE$113</f>
        <v>0</v>
      </c>
    </row>
    <row r="3854" spans="2:21">
      <c r="B3854" s="535" t="s">
        <v>669</v>
      </c>
      <c r="C3854" s="536">
        <v>1</v>
      </c>
      <c r="D3854" s="537" t="str">
        <f>'Information Input'!$M$14</f>
        <v xml:space="preserve">      -      </v>
      </c>
      <c r="E3854" s="537" t="s">
        <v>139</v>
      </c>
      <c r="F3854" s="538">
        <f>'Information Input'!$H$33</f>
        <v>43466</v>
      </c>
      <c r="G3854" s="538">
        <f>'Information Input'!$H$34</f>
        <v>43555</v>
      </c>
      <c r="H3854" s="538">
        <f>'Information Input'!$H$35</f>
        <v>43555</v>
      </c>
      <c r="I3854" s="537" t="str">
        <f>'Information Input'!$J$22</f>
        <v>Quarterly</v>
      </c>
      <c r="J3854" s="538">
        <f>'Information Input'!$H$30</f>
        <v>43555</v>
      </c>
      <c r="K3854" s="537">
        <f>'Information Input'!$J$18</f>
        <v>2019</v>
      </c>
      <c r="L3854" s="539" t="s">
        <v>243</v>
      </c>
      <c r="M3854" s="540" t="s">
        <v>230</v>
      </c>
      <c r="N3854" s="541" t="s">
        <v>230</v>
      </c>
      <c r="O3854" s="542" t="s">
        <v>674</v>
      </c>
      <c r="P3854" s="537">
        <v>10</v>
      </c>
      <c r="Q3854" s="541" t="s">
        <v>150</v>
      </c>
      <c r="R3854" s="541" t="s">
        <v>239</v>
      </c>
      <c r="S3854" s="543">
        <f>'Report 1'!$BE$18</f>
        <v>0</v>
      </c>
      <c r="T3854" s="544">
        <f>'Report 1'!$BE$28</f>
        <v>0</v>
      </c>
      <c r="U3854" s="545">
        <f>'Report 1'!$BE$114</f>
        <v>0</v>
      </c>
    </row>
    <row r="3855" spans="2:21">
      <c r="B3855" s="535" t="s">
        <v>669</v>
      </c>
      <c r="C3855" s="536">
        <v>1</v>
      </c>
      <c r="D3855" s="537" t="str">
        <f>'Information Input'!$M$14</f>
        <v xml:space="preserve">      -      </v>
      </c>
      <c r="E3855" s="537" t="s">
        <v>139</v>
      </c>
      <c r="F3855" s="538">
        <f>'Information Input'!$H$33</f>
        <v>43466</v>
      </c>
      <c r="G3855" s="538">
        <f>'Information Input'!$H$34</f>
        <v>43555</v>
      </c>
      <c r="H3855" s="538">
        <f>'Information Input'!$H$35</f>
        <v>43555</v>
      </c>
      <c r="I3855" s="537" t="str">
        <f>'Information Input'!$J$22</f>
        <v>Quarterly</v>
      </c>
      <c r="J3855" s="538">
        <f>'Information Input'!$H$30</f>
        <v>43555</v>
      </c>
      <c r="K3855" s="537">
        <f>'Information Input'!$J$18</f>
        <v>2019</v>
      </c>
      <c r="L3855" s="539" t="s">
        <v>243</v>
      </c>
      <c r="M3855" s="540" t="s">
        <v>230</v>
      </c>
      <c r="N3855" s="541" t="s">
        <v>230</v>
      </c>
      <c r="O3855" s="542" t="s">
        <v>671</v>
      </c>
      <c r="P3855" s="537">
        <v>11</v>
      </c>
      <c r="Q3855" s="541" t="s">
        <v>153</v>
      </c>
      <c r="R3855" s="541" t="s">
        <v>231</v>
      </c>
      <c r="S3855" s="543">
        <f>'Report 1'!$BE$18</f>
        <v>0</v>
      </c>
      <c r="T3855" s="544">
        <f>'Report 1'!$BE$31</f>
        <v>0</v>
      </c>
      <c r="U3855" s="545">
        <f>'Report 1'!$BE$117</f>
        <v>0</v>
      </c>
    </row>
    <row r="3856" spans="2:21">
      <c r="B3856" s="535" t="s">
        <v>669</v>
      </c>
      <c r="C3856" s="536">
        <v>1</v>
      </c>
      <c r="D3856" s="537" t="str">
        <f>'Information Input'!$M$14</f>
        <v xml:space="preserve">      -      </v>
      </c>
      <c r="E3856" s="537" t="s">
        <v>139</v>
      </c>
      <c r="F3856" s="538">
        <f>'Information Input'!$H$33</f>
        <v>43466</v>
      </c>
      <c r="G3856" s="538">
        <f>'Information Input'!$H$34</f>
        <v>43555</v>
      </c>
      <c r="H3856" s="538">
        <f>'Information Input'!$H$35</f>
        <v>43555</v>
      </c>
      <c r="I3856" s="537" t="str">
        <f>'Information Input'!$J$22</f>
        <v>Quarterly</v>
      </c>
      <c r="J3856" s="538">
        <f>'Information Input'!$H$30</f>
        <v>43555</v>
      </c>
      <c r="K3856" s="537">
        <f>'Information Input'!$J$18</f>
        <v>2019</v>
      </c>
      <c r="L3856" s="539" t="s">
        <v>243</v>
      </c>
      <c r="M3856" s="540" t="s">
        <v>230</v>
      </c>
      <c r="N3856" s="541" t="s">
        <v>230</v>
      </c>
      <c r="O3856" s="542" t="s">
        <v>671</v>
      </c>
      <c r="P3856" s="537">
        <v>12</v>
      </c>
      <c r="Q3856" s="541" t="s">
        <v>154</v>
      </c>
      <c r="R3856" s="541" t="s">
        <v>231</v>
      </c>
      <c r="S3856" s="543">
        <f>'Report 1'!$BE$18</f>
        <v>0</v>
      </c>
      <c r="T3856" s="544">
        <f>'Report 1'!$BE$32</f>
        <v>0</v>
      </c>
      <c r="U3856" s="545">
        <f>'Report 1'!$BE$118</f>
        <v>0</v>
      </c>
    </row>
    <row r="3857" spans="2:21">
      <c r="B3857" s="535" t="s">
        <v>669</v>
      </c>
      <c r="C3857" s="536">
        <v>1</v>
      </c>
      <c r="D3857" s="537" t="str">
        <f>'Information Input'!$M$14</f>
        <v xml:space="preserve">      -      </v>
      </c>
      <c r="E3857" s="537" t="s">
        <v>139</v>
      </c>
      <c r="F3857" s="538">
        <f>'Information Input'!$H$33</f>
        <v>43466</v>
      </c>
      <c r="G3857" s="538">
        <f>'Information Input'!$H$34</f>
        <v>43555</v>
      </c>
      <c r="H3857" s="538">
        <f>'Information Input'!$H$35</f>
        <v>43555</v>
      </c>
      <c r="I3857" s="537" t="str">
        <f>'Information Input'!$J$22</f>
        <v>Quarterly</v>
      </c>
      <c r="J3857" s="538">
        <f>'Information Input'!$H$30</f>
        <v>43555</v>
      </c>
      <c r="K3857" s="537">
        <f>'Information Input'!$J$18</f>
        <v>2019</v>
      </c>
      <c r="L3857" s="539" t="s">
        <v>243</v>
      </c>
      <c r="M3857" s="540" t="s">
        <v>230</v>
      </c>
      <c r="N3857" s="541" t="s">
        <v>230</v>
      </c>
      <c r="O3857" s="542" t="s">
        <v>671</v>
      </c>
      <c r="P3857" s="537">
        <v>13</v>
      </c>
      <c r="Q3857" s="541" t="s">
        <v>155</v>
      </c>
      <c r="R3857" s="541" t="s">
        <v>232</v>
      </c>
      <c r="S3857" s="543">
        <f>'Report 1'!$BE$18</f>
        <v>0</v>
      </c>
      <c r="T3857" s="544">
        <f>'Report 1'!$BE$33</f>
        <v>0</v>
      </c>
      <c r="U3857" s="545">
        <f>'Report 1'!$BE$119</f>
        <v>0</v>
      </c>
    </row>
    <row r="3858" spans="2:21">
      <c r="B3858" s="535" t="s">
        <v>669</v>
      </c>
      <c r="C3858" s="536">
        <v>1</v>
      </c>
      <c r="D3858" s="537" t="str">
        <f>'Information Input'!$M$14</f>
        <v xml:space="preserve">      -      </v>
      </c>
      <c r="E3858" s="537" t="s">
        <v>139</v>
      </c>
      <c r="F3858" s="538">
        <f>'Information Input'!$H$33</f>
        <v>43466</v>
      </c>
      <c r="G3858" s="538">
        <f>'Information Input'!$H$34</f>
        <v>43555</v>
      </c>
      <c r="H3858" s="538">
        <f>'Information Input'!$H$35</f>
        <v>43555</v>
      </c>
      <c r="I3858" s="537" t="str">
        <f>'Information Input'!$J$22</f>
        <v>Quarterly</v>
      </c>
      <c r="J3858" s="538">
        <f>'Information Input'!$H$30</f>
        <v>43555</v>
      </c>
      <c r="K3858" s="537">
        <f>'Information Input'!$J$18</f>
        <v>2019</v>
      </c>
      <c r="L3858" s="539" t="s">
        <v>243</v>
      </c>
      <c r="M3858" s="540" t="s">
        <v>230</v>
      </c>
      <c r="N3858" s="541" t="s">
        <v>230</v>
      </c>
      <c r="O3858" s="542" t="s">
        <v>671</v>
      </c>
      <c r="P3858" s="537">
        <v>14</v>
      </c>
      <c r="Q3858" s="541" t="s">
        <v>156</v>
      </c>
      <c r="R3858" s="541" t="s">
        <v>233</v>
      </c>
      <c r="S3858" s="543">
        <f>'Report 1'!$BE$18</f>
        <v>0</v>
      </c>
      <c r="T3858" s="544">
        <f>'Report 1'!$BE$34</f>
        <v>0</v>
      </c>
      <c r="U3858" s="545">
        <f>'Report 1'!$BE$120</f>
        <v>0</v>
      </c>
    </row>
    <row r="3859" spans="2:21">
      <c r="B3859" s="535" t="s">
        <v>669</v>
      </c>
      <c r="C3859" s="536">
        <v>1</v>
      </c>
      <c r="D3859" s="537" t="str">
        <f>'Information Input'!$M$14</f>
        <v xml:space="preserve">      -      </v>
      </c>
      <c r="E3859" s="537" t="s">
        <v>139</v>
      </c>
      <c r="F3859" s="538">
        <f>'Information Input'!$H$33</f>
        <v>43466</v>
      </c>
      <c r="G3859" s="538">
        <f>'Information Input'!$H$34</f>
        <v>43555</v>
      </c>
      <c r="H3859" s="538">
        <f>'Information Input'!$H$35</f>
        <v>43555</v>
      </c>
      <c r="I3859" s="537" t="str">
        <f>'Information Input'!$J$22</f>
        <v>Quarterly</v>
      </c>
      <c r="J3859" s="538">
        <f>'Information Input'!$H$30</f>
        <v>43555</v>
      </c>
      <c r="K3859" s="537">
        <f>'Information Input'!$J$18</f>
        <v>2019</v>
      </c>
      <c r="L3859" s="539" t="s">
        <v>243</v>
      </c>
      <c r="M3859" s="540" t="s">
        <v>230</v>
      </c>
      <c r="N3859" s="541" t="s">
        <v>230</v>
      </c>
      <c r="O3859" s="542" t="s">
        <v>671</v>
      </c>
      <c r="P3859" s="537">
        <v>15</v>
      </c>
      <c r="Q3859" s="541" t="s">
        <v>157</v>
      </c>
      <c r="R3859" s="541" t="s">
        <v>234</v>
      </c>
      <c r="S3859" s="543">
        <f>'Report 1'!$BE$18</f>
        <v>0</v>
      </c>
      <c r="T3859" s="544">
        <f>'Report 1'!$BE$35</f>
        <v>0</v>
      </c>
      <c r="U3859" s="545">
        <f>'Report 1'!$BE$121</f>
        <v>0</v>
      </c>
    </row>
    <row r="3860" spans="2:21">
      <c r="B3860" s="535" t="s">
        <v>669</v>
      </c>
      <c r="C3860" s="536">
        <v>1</v>
      </c>
      <c r="D3860" s="537" t="str">
        <f>'Information Input'!$M$14</f>
        <v xml:space="preserve">      -      </v>
      </c>
      <c r="E3860" s="537" t="s">
        <v>139</v>
      </c>
      <c r="F3860" s="538">
        <f>'Information Input'!$H$33</f>
        <v>43466</v>
      </c>
      <c r="G3860" s="538">
        <f>'Information Input'!$H$34</f>
        <v>43555</v>
      </c>
      <c r="H3860" s="538">
        <f>'Information Input'!$H$35</f>
        <v>43555</v>
      </c>
      <c r="I3860" s="537" t="str">
        <f>'Information Input'!$J$22</f>
        <v>Quarterly</v>
      </c>
      <c r="J3860" s="538">
        <f>'Information Input'!$H$30</f>
        <v>43555</v>
      </c>
      <c r="K3860" s="537">
        <f>'Information Input'!$J$18</f>
        <v>2019</v>
      </c>
      <c r="L3860" s="539" t="s">
        <v>243</v>
      </c>
      <c r="M3860" s="540" t="s">
        <v>230</v>
      </c>
      <c r="N3860" s="541" t="s">
        <v>230</v>
      </c>
      <c r="O3860" s="542" t="s">
        <v>671</v>
      </c>
      <c r="P3860" s="537">
        <v>16</v>
      </c>
      <c r="Q3860" s="541" t="s">
        <v>158</v>
      </c>
      <c r="R3860" s="541" t="s">
        <v>235</v>
      </c>
      <c r="S3860" s="543">
        <f>'Report 1'!$BE$18</f>
        <v>0</v>
      </c>
      <c r="T3860" s="544">
        <f>'Report 1'!$BE$36</f>
        <v>0</v>
      </c>
      <c r="U3860" s="545">
        <f>'Report 1'!$BE$122</f>
        <v>0</v>
      </c>
    </row>
    <row r="3861" spans="2:21">
      <c r="B3861" s="535" t="s">
        <v>669</v>
      </c>
      <c r="C3861" s="536">
        <v>1</v>
      </c>
      <c r="D3861" s="537" t="str">
        <f>'Information Input'!$M$14</f>
        <v xml:space="preserve">      -      </v>
      </c>
      <c r="E3861" s="537" t="s">
        <v>139</v>
      </c>
      <c r="F3861" s="538">
        <f>'Information Input'!$H$33</f>
        <v>43466</v>
      </c>
      <c r="G3861" s="538">
        <f>'Information Input'!$H$34</f>
        <v>43555</v>
      </c>
      <c r="H3861" s="538">
        <f>'Information Input'!$H$35</f>
        <v>43555</v>
      </c>
      <c r="I3861" s="537" t="str">
        <f>'Information Input'!$J$22</f>
        <v>Quarterly</v>
      </c>
      <c r="J3861" s="538">
        <f>'Information Input'!$H$30</f>
        <v>43555</v>
      </c>
      <c r="K3861" s="537">
        <f>'Information Input'!$J$18</f>
        <v>2019</v>
      </c>
      <c r="L3861" s="539" t="s">
        <v>243</v>
      </c>
      <c r="M3861" s="540" t="s">
        <v>230</v>
      </c>
      <c r="N3861" s="541" t="s">
        <v>230</v>
      </c>
      <c r="O3861" s="542" t="s">
        <v>671</v>
      </c>
      <c r="P3861" s="537">
        <v>17</v>
      </c>
      <c r="Q3861" s="541" t="s">
        <v>159</v>
      </c>
      <c r="R3861" s="541" t="s">
        <v>235</v>
      </c>
      <c r="S3861" s="543">
        <f>'Report 1'!$BE$18</f>
        <v>0</v>
      </c>
      <c r="T3861" s="544">
        <f>'Report 1'!$BE$37</f>
        <v>0</v>
      </c>
      <c r="U3861" s="545">
        <f>'Report 1'!$BE$123</f>
        <v>0</v>
      </c>
    </row>
    <row r="3862" spans="2:21">
      <c r="B3862" s="535" t="s">
        <v>669</v>
      </c>
      <c r="C3862" s="536">
        <v>1</v>
      </c>
      <c r="D3862" s="537" t="str">
        <f>'Information Input'!$M$14</f>
        <v xml:space="preserve">      -      </v>
      </c>
      <c r="E3862" s="537" t="s">
        <v>139</v>
      </c>
      <c r="F3862" s="538">
        <f>'Information Input'!$H$33</f>
        <v>43466</v>
      </c>
      <c r="G3862" s="538">
        <f>'Information Input'!$H$34</f>
        <v>43555</v>
      </c>
      <c r="H3862" s="538">
        <f>'Information Input'!$H$35</f>
        <v>43555</v>
      </c>
      <c r="I3862" s="537" t="str">
        <f>'Information Input'!$J$22</f>
        <v>Quarterly</v>
      </c>
      <c r="J3862" s="538">
        <f>'Information Input'!$H$30</f>
        <v>43555</v>
      </c>
      <c r="K3862" s="537">
        <f>'Information Input'!$J$18</f>
        <v>2019</v>
      </c>
      <c r="L3862" s="539" t="s">
        <v>243</v>
      </c>
      <c r="M3862" s="540" t="s">
        <v>230</v>
      </c>
      <c r="N3862" s="541" t="s">
        <v>230</v>
      </c>
      <c r="O3862" s="542" t="s">
        <v>671</v>
      </c>
      <c r="P3862" s="537">
        <v>18</v>
      </c>
      <c r="Q3862" s="541" t="s">
        <v>160</v>
      </c>
      <c r="R3862" s="541" t="s">
        <v>235</v>
      </c>
      <c r="S3862" s="543">
        <f>'Report 1'!$BE$18</f>
        <v>0</v>
      </c>
      <c r="T3862" s="544">
        <f>'Report 1'!$BE$38</f>
        <v>0</v>
      </c>
      <c r="U3862" s="545">
        <f>'Report 1'!$BE$124</f>
        <v>0</v>
      </c>
    </row>
    <row r="3863" spans="2:21">
      <c r="B3863" s="535" t="s">
        <v>669</v>
      </c>
      <c r="C3863" s="536">
        <v>1</v>
      </c>
      <c r="D3863" s="537" t="str">
        <f>'Information Input'!$M$14</f>
        <v xml:space="preserve">      -      </v>
      </c>
      <c r="E3863" s="537" t="s">
        <v>139</v>
      </c>
      <c r="F3863" s="538">
        <f>'Information Input'!$H$33</f>
        <v>43466</v>
      </c>
      <c r="G3863" s="538">
        <f>'Information Input'!$H$34</f>
        <v>43555</v>
      </c>
      <c r="H3863" s="538">
        <f>'Information Input'!$H$35</f>
        <v>43555</v>
      </c>
      <c r="I3863" s="537" t="str">
        <f>'Information Input'!$J$22</f>
        <v>Quarterly</v>
      </c>
      <c r="J3863" s="538">
        <f>'Information Input'!$H$30</f>
        <v>43555</v>
      </c>
      <c r="K3863" s="537">
        <f>'Information Input'!$J$18</f>
        <v>2019</v>
      </c>
      <c r="L3863" s="539" t="s">
        <v>243</v>
      </c>
      <c r="M3863" s="540" t="s">
        <v>230</v>
      </c>
      <c r="N3863" s="541" t="s">
        <v>230</v>
      </c>
      <c r="O3863" s="542" t="s">
        <v>671</v>
      </c>
      <c r="P3863" s="537">
        <v>19</v>
      </c>
      <c r="Q3863" s="541" t="s">
        <v>161</v>
      </c>
      <c r="R3863" s="541" t="s">
        <v>235</v>
      </c>
      <c r="S3863" s="543">
        <f>'Report 1'!$BE$18</f>
        <v>0</v>
      </c>
      <c r="T3863" s="544">
        <f>'Report 1'!$BE$39</f>
        <v>0</v>
      </c>
      <c r="U3863" s="545">
        <f>'Report 1'!$BE$125</f>
        <v>0</v>
      </c>
    </row>
    <row r="3864" spans="2:21">
      <c r="B3864" s="535" t="s">
        <v>669</v>
      </c>
      <c r="C3864" s="536">
        <v>1</v>
      </c>
      <c r="D3864" s="537" t="str">
        <f>'Information Input'!$M$14</f>
        <v xml:space="preserve">      -      </v>
      </c>
      <c r="E3864" s="537" t="s">
        <v>139</v>
      </c>
      <c r="F3864" s="538">
        <f>'Information Input'!$H$33</f>
        <v>43466</v>
      </c>
      <c r="G3864" s="538">
        <f>'Information Input'!$H$34</f>
        <v>43555</v>
      </c>
      <c r="H3864" s="538">
        <f>'Information Input'!$H$35</f>
        <v>43555</v>
      </c>
      <c r="I3864" s="537" t="str">
        <f>'Information Input'!$J$22</f>
        <v>Quarterly</v>
      </c>
      <c r="J3864" s="538">
        <f>'Information Input'!$H$30</f>
        <v>43555</v>
      </c>
      <c r="K3864" s="537">
        <f>'Information Input'!$J$18</f>
        <v>2019</v>
      </c>
      <c r="L3864" s="539" t="s">
        <v>243</v>
      </c>
      <c r="M3864" s="540" t="s">
        <v>230</v>
      </c>
      <c r="N3864" s="541" t="s">
        <v>230</v>
      </c>
      <c r="O3864" s="542" t="s">
        <v>671</v>
      </c>
      <c r="P3864" s="537">
        <v>20</v>
      </c>
      <c r="Q3864" s="541" t="s">
        <v>162</v>
      </c>
      <c r="R3864" s="541" t="s">
        <v>235</v>
      </c>
      <c r="S3864" s="543">
        <f>'Report 1'!$BE$18</f>
        <v>0</v>
      </c>
      <c r="T3864" s="544">
        <f>'Report 1'!$BE$40</f>
        <v>0</v>
      </c>
      <c r="U3864" s="545">
        <f>'Report 1'!$BE$126</f>
        <v>0</v>
      </c>
    </row>
    <row r="3865" spans="2:21">
      <c r="B3865" s="535" t="s">
        <v>669</v>
      </c>
      <c r="C3865" s="536">
        <v>1</v>
      </c>
      <c r="D3865" s="537" t="str">
        <f>'Information Input'!$M$14</f>
        <v xml:space="preserve">      -      </v>
      </c>
      <c r="E3865" s="537" t="s">
        <v>139</v>
      </c>
      <c r="F3865" s="538">
        <f>'Information Input'!$H$33</f>
        <v>43466</v>
      </c>
      <c r="G3865" s="538">
        <f>'Information Input'!$H$34</f>
        <v>43555</v>
      </c>
      <c r="H3865" s="538">
        <f>'Information Input'!$H$35</f>
        <v>43555</v>
      </c>
      <c r="I3865" s="537" t="str">
        <f>'Information Input'!$J$22</f>
        <v>Quarterly</v>
      </c>
      <c r="J3865" s="538">
        <f>'Information Input'!$H$30</f>
        <v>43555</v>
      </c>
      <c r="K3865" s="537">
        <f>'Information Input'!$J$18</f>
        <v>2019</v>
      </c>
      <c r="L3865" s="539" t="s">
        <v>243</v>
      </c>
      <c r="M3865" s="540" t="s">
        <v>230</v>
      </c>
      <c r="N3865" s="541" t="s">
        <v>230</v>
      </c>
      <c r="O3865" s="542" t="s">
        <v>671</v>
      </c>
      <c r="P3865" s="537">
        <v>21</v>
      </c>
      <c r="Q3865" s="541" t="s">
        <v>163</v>
      </c>
      <c r="R3865" s="541" t="s">
        <v>235</v>
      </c>
      <c r="S3865" s="543">
        <f>'Report 1'!$BE$18</f>
        <v>0</v>
      </c>
      <c r="T3865" s="544">
        <f>'Report 1'!$BE$41</f>
        <v>0</v>
      </c>
      <c r="U3865" s="545">
        <f>'Report 1'!$BE$127</f>
        <v>0</v>
      </c>
    </row>
    <row r="3866" spans="2:21">
      <c r="B3866" s="535" t="s">
        <v>669</v>
      </c>
      <c r="C3866" s="536">
        <v>1</v>
      </c>
      <c r="D3866" s="537" t="str">
        <f>'Information Input'!$M$14</f>
        <v xml:space="preserve">      -      </v>
      </c>
      <c r="E3866" s="537" t="s">
        <v>139</v>
      </c>
      <c r="F3866" s="538">
        <f>'Information Input'!$H$33</f>
        <v>43466</v>
      </c>
      <c r="G3866" s="538">
        <f>'Information Input'!$H$34</f>
        <v>43555</v>
      </c>
      <c r="H3866" s="538">
        <f>'Information Input'!$H$35</f>
        <v>43555</v>
      </c>
      <c r="I3866" s="537" t="str">
        <f>'Information Input'!$J$22</f>
        <v>Quarterly</v>
      </c>
      <c r="J3866" s="538">
        <f>'Information Input'!$H$30</f>
        <v>43555</v>
      </c>
      <c r="K3866" s="537">
        <f>'Information Input'!$J$18</f>
        <v>2019</v>
      </c>
      <c r="L3866" s="539" t="s">
        <v>243</v>
      </c>
      <c r="M3866" s="540" t="s">
        <v>230</v>
      </c>
      <c r="N3866" s="541" t="s">
        <v>230</v>
      </c>
      <c r="O3866" s="542" t="s">
        <v>671</v>
      </c>
      <c r="P3866" s="537">
        <v>22</v>
      </c>
      <c r="Q3866" s="541" t="s">
        <v>164</v>
      </c>
      <c r="R3866" s="541" t="s">
        <v>236</v>
      </c>
      <c r="S3866" s="543">
        <f>'Report 1'!$BE$18</f>
        <v>0</v>
      </c>
      <c r="T3866" s="544">
        <f>'Report 1'!$BE$42</f>
        <v>0</v>
      </c>
      <c r="U3866" s="545">
        <f>'Report 1'!$BE$128</f>
        <v>0</v>
      </c>
    </row>
    <row r="3867" spans="2:21">
      <c r="B3867" s="535" t="s">
        <v>669</v>
      </c>
      <c r="C3867" s="536">
        <v>1</v>
      </c>
      <c r="D3867" s="537" t="str">
        <f>'Information Input'!$M$14</f>
        <v xml:space="preserve">      -      </v>
      </c>
      <c r="E3867" s="537" t="s">
        <v>139</v>
      </c>
      <c r="F3867" s="538">
        <f>'Information Input'!$H$33</f>
        <v>43466</v>
      </c>
      <c r="G3867" s="538">
        <f>'Information Input'!$H$34</f>
        <v>43555</v>
      </c>
      <c r="H3867" s="538">
        <f>'Information Input'!$H$35</f>
        <v>43555</v>
      </c>
      <c r="I3867" s="537" t="str">
        <f>'Information Input'!$J$22</f>
        <v>Quarterly</v>
      </c>
      <c r="J3867" s="538">
        <f>'Information Input'!$H$30</f>
        <v>43555</v>
      </c>
      <c r="K3867" s="537">
        <f>'Information Input'!$J$18</f>
        <v>2019</v>
      </c>
      <c r="L3867" s="539" t="s">
        <v>243</v>
      </c>
      <c r="M3867" s="540" t="s">
        <v>230</v>
      </c>
      <c r="N3867" s="541" t="s">
        <v>230</v>
      </c>
      <c r="O3867" s="542" t="s">
        <v>671</v>
      </c>
      <c r="P3867" s="537">
        <v>23</v>
      </c>
      <c r="Q3867" s="541" t="s">
        <v>165</v>
      </c>
      <c r="R3867" s="541" t="s">
        <v>236</v>
      </c>
      <c r="S3867" s="543">
        <f>'Report 1'!$BE$18</f>
        <v>0</v>
      </c>
      <c r="T3867" s="544">
        <f>'Report 1'!$BE$43</f>
        <v>0</v>
      </c>
      <c r="U3867" s="545">
        <f>'Report 1'!$BE$129</f>
        <v>0</v>
      </c>
    </row>
    <row r="3868" spans="2:21">
      <c r="B3868" s="535" t="s">
        <v>669</v>
      </c>
      <c r="C3868" s="536">
        <v>1</v>
      </c>
      <c r="D3868" s="537" t="str">
        <f>'Information Input'!$M$14</f>
        <v xml:space="preserve">      -      </v>
      </c>
      <c r="E3868" s="537" t="s">
        <v>139</v>
      </c>
      <c r="F3868" s="538">
        <f>'Information Input'!$H$33</f>
        <v>43466</v>
      </c>
      <c r="G3868" s="538">
        <f>'Information Input'!$H$34</f>
        <v>43555</v>
      </c>
      <c r="H3868" s="538">
        <f>'Information Input'!$H$35</f>
        <v>43555</v>
      </c>
      <c r="I3868" s="537" t="str">
        <f>'Information Input'!$J$22</f>
        <v>Quarterly</v>
      </c>
      <c r="J3868" s="538">
        <f>'Information Input'!$H$30</f>
        <v>43555</v>
      </c>
      <c r="K3868" s="537">
        <f>'Information Input'!$J$18</f>
        <v>2019</v>
      </c>
      <c r="L3868" s="539" t="s">
        <v>243</v>
      </c>
      <c r="M3868" s="540" t="s">
        <v>230</v>
      </c>
      <c r="N3868" s="541" t="s">
        <v>230</v>
      </c>
      <c r="O3868" s="542" t="s">
        <v>671</v>
      </c>
      <c r="P3868" s="537">
        <v>24</v>
      </c>
      <c r="Q3868" s="541" t="s">
        <v>166</v>
      </c>
      <c r="R3868" s="541" t="s">
        <v>233</v>
      </c>
      <c r="S3868" s="543">
        <f>'Report 1'!$BE$18</f>
        <v>0</v>
      </c>
      <c r="T3868" s="544">
        <f>'Report 1'!$BE$44</f>
        <v>0</v>
      </c>
      <c r="U3868" s="545">
        <f>'Report 1'!$BE$130</f>
        <v>0</v>
      </c>
    </row>
    <row r="3869" spans="2:21">
      <c r="B3869" s="535" t="s">
        <v>669</v>
      </c>
      <c r="C3869" s="536">
        <v>1</v>
      </c>
      <c r="D3869" s="537" t="str">
        <f>'Information Input'!$M$14</f>
        <v xml:space="preserve">      -      </v>
      </c>
      <c r="E3869" s="537" t="s">
        <v>139</v>
      </c>
      <c r="F3869" s="538">
        <f>'Information Input'!$H$33</f>
        <v>43466</v>
      </c>
      <c r="G3869" s="538">
        <f>'Information Input'!$H$34</f>
        <v>43555</v>
      </c>
      <c r="H3869" s="538">
        <f>'Information Input'!$H$35</f>
        <v>43555</v>
      </c>
      <c r="I3869" s="537" t="str">
        <f>'Information Input'!$J$22</f>
        <v>Quarterly</v>
      </c>
      <c r="J3869" s="538">
        <f>'Information Input'!$H$30</f>
        <v>43555</v>
      </c>
      <c r="K3869" s="537">
        <f>'Information Input'!$J$18</f>
        <v>2019</v>
      </c>
      <c r="L3869" s="539" t="s">
        <v>243</v>
      </c>
      <c r="M3869" s="540" t="s">
        <v>230</v>
      </c>
      <c r="N3869" s="541" t="s">
        <v>230</v>
      </c>
      <c r="O3869" s="542" t="s">
        <v>671</v>
      </c>
      <c r="P3869" s="537">
        <v>25</v>
      </c>
      <c r="Q3869" s="541" t="s">
        <v>167</v>
      </c>
      <c r="R3869" s="541" t="s">
        <v>233</v>
      </c>
      <c r="S3869" s="543">
        <f>'Report 1'!$BE$18</f>
        <v>0</v>
      </c>
      <c r="T3869" s="544">
        <f>'Report 1'!$BE$45</f>
        <v>0</v>
      </c>
      <c r="U3869" s="545">
        <f>'Report 1'!$BE$131</f>
        <v>0</v>
      </c>
    </row>
    <row r="3870" spans="2:21">
      <c r="B3870" s="535" t="s">
        <v>669</v>
      </c>
      <c r="C3870" s="536">
        <v>1</v>
      </c>
      <c r="D3870" s="537" t="str">
        <f>'Information Input'!$M$14</f>
        <v xml:space="preserve">      -      </v>
      </c>
      <c r="E3870" s="537" t="s">
        <v>139</v>
      </c>
      <c r="F3870" s="538">
        <f>'Information Input'!$H$33</f>
        <v>43466</v>
      </c>
      <c r="G3870" s="538">
        <f>'Information Input'!$H$34</f>
        <v>43555</v>
      </c>
      <c r="H3870" s="538">
        <f>'Information Input'!$H$35</f>
        <v>43555</v>
      </c>
      <c r="I3870" s="537" t="str">
        <f>'Information Input'!$J$22</f>
        <v>Quarterly</v>
      </c>
      <c r="J3870" s="538">
        <f>'Information Input'!$H$30</f>
        <v>43555</v>
      </c>
      <c r="K3870" s="537">
        <f>'Information Input'!$J$18</f>
        <v>2019</v>
      </c>
      <c r="L3870" s="539" t="s">
        <v>243</v>
      </c>
      <c r="M3870" s="540" t="s">
        <v>230</v>
      </c>
      <c r="N3870" s="541" t="s">
        <v>230</v>
      </c>
      <c r="O3870" s="542" t="s">
        <v>671</v>
      </c>
      <c r="P3870" s="537">
        <v>26</v>
      </c>
      <c r="Q3870" s="541" t="s">
        <v>168</v>
      </c>
      <c r="R3870" s="541" t="s">
        <v>237</v>
      </c>
      <c r="S3870" s="543">
        <f>'Report 1'!$BE$18</f>
        <v>0</v>
      </c>
      <c r="T3870" s="544">
        <f>'Report 1'!$BE$46</f>
        <v>0</v>
      </c>
      <c r="U3870" s="545">
        <f>'Report 1'!$BE$132</f>
        <v>0</v>
      </c>
    </row>
    <row r="3871" spans="2:21">
      <c r="B3871" s="535" t="s">
        <v>669</v>
      </c>
      <c r="C3871" s="536">
        <v>1</v>
      </c>
      <c r="D3871" s="537" t="str">
        <f>'Information Input'!$M$14</f>
        <v xml:space="preserve">      -      </v>
      </c>
      <c r="E3871" s="537" t="s">
        <v>139</v>
      </c>
      <c r="F3871" s="538">
        <f>'Information Input'!$H$33</f>
        <v>43466</v>
      </c>
      <c r="G3871" s="538">
        <f>'Information Input'!$H$34</f>
        <v>43555</v>
      </c>
      <c r="H3871" s="538">
        <f>'Information Input'!$H$35</f>
        <v>43555</v>
      </c>
      <c r="I3871" s="537" t="str">
        <f>'Information Input'!$J$22</f>
        <v>Quarterly</v>
      </c>
      <c r="J3871" s="538">
        <f>'Information Input'!$H$30</f>
        <v>43555</v>
      </c>
      <c r="K3871" s="537">
        <f>'Information Input'!$J$18</f>
        <v>2019</v>
      </c>
      <c r="L3871" s="539" t="s">
        <v>243</v>
      </c>
      <c r="M3871" s="540" t="s">
        <v>230</v>
      </c>
      <c r="N3871" s="541" t="s">
        <v>230</v>
      </c>
      <c r="O3871" s="542" t="s">
        <v>671</v>
      </c>
      <c r="P3871" s="537">
        <v>27</v>
      </c>
      <c r="Q3871" s="541" t="s">
        <v>169</v>
      </c>
      <c r="R3871" s="541" t="s">
        <v>235</v>
      </c>
      <c r="S3871" s="543">
        <f>'Report 1'!$BE$18</f>
        <v>0</v>
      </c>
      <c r="T3871" s="544">
        <f>'Report 1'!$BE$47</f>
        <v>0</v>
      </c>
      <c r="U3871" s="545">
        <f>'Report 1'!$BE$133</f>
        <v>0</v>
      </c>
    </row>
    <row r="3872" spans="2:21">
      <c r="B3872" s="535" t="s">
        <v>669</v>
      </c>
      <c r="C3872" s="536">
        <v>1</v>
      </c>
      <c r="D3872" s="537" t="str">
        <f>'Information Input'!$M$14</f>
        <v xml:space="preserve">      -      </v>
      </c>
      <c r="E3872" s="537" t="s">
        <v>139</v>
      </c>
      <c r="F3872" s="538">
        <f>'Information Input'!$H$33</f>
        <v>43466</v>
      </c>
      <c r="G3872" s="538">
        <f>'Information Input'!$H$34</f>
        <v>43555</v>
      </c>
      <c r="H3872" s="538">
        <f>'Information Input'!$H$35</f>
        <v>43555</v>
      </c>
      <c r="I3872" s="537" t="str">
        <f>'Information Input'!$J$22</f>
        <v>Quarterly</v>
      </c>
      <c r="J3872" s="538">
        <f>'Information Input'!$H$30</f>
        <v>43555</v>
      </c>
      <c r="K3872" s="537">
        <f>'Information Input'!$J$18</f>
        <v>2019</v>
      </c>
      <c r="L3872" s="539" t="s">
        <v>243</v>
      </c>
      <c r="M3872" s="540" t="s">
        <v>230</v>
      </c>
      <c r="N3872" s="541" t="s">
        <v>230</v>
      </c>
      <c r="O3872" s="542" t="s">
        <v>671</v>
      </c>
      <c r="P3872" s="537">
        <v>28</v>
      </c>
      <c r="Q3872" s="541" t="s">
        <v>170</v>
      </c>
      <c r="R3872" s="541" t="s">
        <v>235</v>
      </c>
      <c r="S3872" s="543">
        <f>'Report 1'!$BE$18</f>
        <v>0</v>
      </c>
      <c r="T3872" s="544">
        <f>'Report 1'!$BE$48</f>
        <v>0</v>
      </c>
      <c r="U3872" s="545">
        <f>'Report 1'!$BE$134</f>
        <v>0</v>
      </c>
    </row>
    <row r="3873" spans="2:21">
      <c r="B3873" s="535" t="s">
        <v>669</v>
      </c>
      <c r="C3873" s="536">
        <v>1</v>
      </c>
      <c r="D3873" s="537" t="str">
        <f>'Information Input'!$M$14</f>
        <v xml:space="preserve">      -      </v>
      </c>
      <c r="E3873" s="537" t="s">
        <v>139</v>
      </c>
      <c r="F3873" s="538">
        <f>'Information Input'!$H$33</f>
        <v>43466</v>
      </c>
      <c r="G3873" s="538">
        <f>'Information Input'!$H$34</f>
        <v>43555</v>
      </c>
      <c r="H3873" s="538">
        <f>'Information Input'!$H$35</f>
        <v>43555</v>
      </c>
      <c r="I3873" s="537" t="str">
        <f>'Information Input'!$J$22</f>
        <v>Quarterly</v>
      </c>
      <c r="J3873" s="538">
        <f>'Information Input'!$H$30</f>
        <v>43555</v>
      </c>
      <c r="K3873" s="537">
        <f>'Information Input'!$J$18</f>
        <v>2019</v>
      </c>
      <c r="L3873" s="539" t="s">
        <v>243</v>
      </c>
      <c r="M3873" s="540" t="s">
        <v>230</v>
      </c>
      <c r="N3873" s="541" t="s">
        <v>230</v>
      </c>
      <c r="O3873" s="542" t="s">
        <v>671</v>
      </c>
      <c r="P3873" s="537">
        <v>29</v>
      </c>
      <c r="Q3873" s="541" t="s">
        <v>171</v>
      </c>
      <c r="R3873" s="541" t="s">
        <v>238</v>
      </c>
      <c r="S3873" s="543">
        <f>'Report 1'!$BE$18</f>
        <v>0</v>
      </c>
      <c r="T3873" s="544">
        <f>'Report 1'!$BE$49</f>
        <v>0</v>
      </c>
      <c r="U3873" s="545">
        <f>'Report 1'!$BE$135</f>
        <v>0</v>
      </c>
    </row>
    <row r="3874" spans="2:21">
      <c r="B3874" s="535" t="s">
        <v>669</v>
      </c>
      <c r="C3874" s="536">
        <v>1</v>
      </c>
      <c r="D3874" s="537" t="str">
        <f>'Information Input'!$M$14</f>
        <v xml:space="preserve">      -      </v>
      </c>
      <c r="E3874" s="537" t="s">
        <v>139</v>
      </c>
      <c r="F3874" s="538">
        <f>'Information Input'!$H$33</f>
        <v>43466</v>
      </c>
      <c r="G3874" s="538">
        <f>'Information Input'!$H$34</f>
        <v>43555</v>
      </c>
      <c r="H3874" s="538">
        <f>'Information Input'!$H$35</f>
        <v>43555</v>
      </c>
      <c r="I3874" s="537" t="str">
        <f>'Information Input'!$J$22</f>
        <v>Quarterly</v>
      </c>
      <c r="J3874" s="538">
        <f>'Information Input'!$H$30</f>
        <v>43555</v>
      </c>
      <c r="K3874" s="537">
        <f>'Information Input'!$J$18</f>
        <v>2019</v>
      </c>
      <c r="L3874" s="539" t="s">
        <v>243</v>
      </c>
      <c r="M3874" s="540" t="s">
        <v>230</v>
      </c>
      <c r="N3874" s="541" t="s">
        <v>230</v>
      </c>
      <c r="O3874" s="542" t="s">
        <v>671</v>
      </c>
      <c r="P3874" s="537">
        <v>30</v>
      </c>
      <c r="Q3874" s="541" t="s">
        <v>172</v>
      </c>
      <c r="R3874" s="541" t="s">
        <v>238</v>
      </c>
      <c r="S3874" s="543">
        <f>'Report 1'!$BE$18</f>
        <v>0</v>
      </c>
      <c r="T3874" s="544">
        <f>'Report 1'!$BE$50</f>
        <v>0</v>
      </c>
      <c r="U3874" s="545">
        <f>'Report 1'!$BE$136</f>
        <v>0</v>
      </c>
    </row>
    <row r="3875" spans="2:21">
      <c r="B3875" s="535" t="s">
        <v>669</v>
      </c>
      <c r="C3875" s="536">
        <v>1</v>
      </c>
      <c r="D3875" s="537" t="str">
        <f>'Information Input'!$M$14</f>
        <v xml:space="preserve">      -      </v>
      </c>
      <c r="E3875" s="537" t="s">
        <v>139</v>
      </c>
      <c r="F3875" s="538">
        <f>'Information Input'!$H$33</f>
        <v>43466</v>
      </c>
      <c r="G3875" s="538">
        <f>'Information Input'!$H$34</f>
        <v>43555</v>
      </c>
      <c r="H3875" s="538">
        <f>'Information Input'!$H$35</f>
        <v>43555</v>
      </c>
      <c r="I3875" s="537" t="str">
        <f>'Information Input'!$J$22</f>
        <v>Quarterly</v>
      </c>
      <c r="J3875" s="538">
        <f>'Information Input'!$H$30</f>
        <v>43555</v>
      </c>
      <c r="K3875" s="537">
        <f>'Information Input'!$J$18</f>
        <v>2019</v>
      </c>
      <c r="L3875" s="539" t="s">
        <v>243</v>
      </c>
      <c r="M3875" s="540" t="s">
        <v>230</v>
      </c>
      <c r="N3875" s="541" t="s">
        <v>230</v>
      </c>
      <c r="O3875" s="542" t="s">
        <v>671</v>
      </c>
      <c r="P3875" s="537">
        <v>31</v>
      </c>
      <c r="Q3875" s="541" t="s">
        <v>173</v>
      </c>
      <c r="R3875" s="541" t="s">
        <v>233</v>
      </c>
      <c r="S3875" s="543">
        <f>'Report 1'!$BE$18</f>
        <v>0</v>
      </c>
      <c r="T3875" s="544">
        <f>'Report 1'!$BE$51</f>
        <v>0</v>
      </c>
      <c r="U3875" s="545">
        <f>'Report 1'!$BE$137</f>
        <v>0</v>
      </c>
    </row>
    <row r="3876" spans="2:21">
      <c r="B3876" s="535" t="s">
        <v>669</v>
      </c>
      <c r="C3876" s="536">
        <v>1</v>
      </c>
      <c r="D3876" s="537" t="str">
        <f>'Information Input'!$M$14</f>
        <v xml:space="preserve">      -      </v>
      </c>
      <c r="E3876" s="537" t="s">
        <v>139</v>
      </c>
      <c r="F3876" s="538">
        <f>'Information Input'!$H$33</f>
        <v>43466</v>
      </c>
      <c r="G3876" s="538">
        <f>'Information Input'!$H$34</f>
        <v>43555</v>
      </c>
      <c r="H3876" s="538">
        <f>'Information Input'!$H$35</f>
        <v>43555</v>
      </c>
      <c r="I3876" s="537" t="str">
        <f>'Information Input'!$J$22</f>
        <v>Quarterly</v>
      </c>
      <c r="J3876" s="538">
        <f>'Information Input'!$H$30</f>
        <v>43555</v>
      </c>
      <c r="K3876" s="537">
        <f>'Information Input'!$J$18</f>
        <v>2019</v>
      </c>
      <c r="L3876" s="539" t="s">
        <v>243</v>
      </c>
      <c r="M3876" s="540" t="s">
        <v>230</v>
      </c>
      <c r="N3876" s="541" t="s">
        <v>230</v>
      </c>
      <c r="O3876" s="542" t="s">
        <v>671</v>
      </c>
      <c r="P3876" s="537">
        <v>32</v>
      </c>
      <c r="Q3876" s="541" t="s">
        <v>174</v>
      </c>
      <c r="R3876" s="541" t="s">
        <v>238</v>
      </c>
      <c r="S3876" s="543">
        <f>'Report 1'!$BE$18</f>
        <v>0</v>
      </c>
      <c r="T3876" s="544">
        <f>'Report 1'!$BE$52</f>
        <v>0</v>
      </c>
      <c r="U3876" s="545">
        <f>'Report 1'!$BE$138</f>
        <v>0</v>
      </c>
    </row>
    <row r="3877" spans="2:21">
      <c r="B3877" s="535" t="s">
        <v>669</v>
      </c>
      <c r="C3877" s="536">
        <v>1</v>
      </c>
      <c r="D3877" s="537" t="str">
        <f>'Information Input'!$M$14</f>
        <v xml:space="preserve">      -      </v>
      </c>
      <c r="E3877" s="537" t="s">
        <v>139</v>
      </c>
      <c r="F3877" s="538">
        <f>'Information Input'!$H$33</f>
        <v>43466</v>
      </c>
      <c r="G3877" s="538">
        <f>'Information Input'!$H$34</f>
        <v>43555</v>
      </c>
      <c r="H3877" s="538">
        <f>'Information Input'!$H$35</f>
        <v>43555</v>
      </c>
      <c r="I3877" s="537" t="str">
        <f>'Information Input'!$J$22</f>
        <v>Quarterly</v>
      </c>
      <c r="J3877" s="538">
        <f>'Information Input'!$H$30</f>
        <v>43555</v>
      </c>
      <c r="K3877" s="537">
        <f>'Information Input'!$J$18</f>
        <v>2019</v>
      </c>
      <c r="L3877" s="539" t="s">
        <v>243</v>
      </c>
      <c r="M3877" s="540" t="s">
        <v>230</v>
      </c>
      <c r="N3877" s="541" t="s">
        <v>230</v>
      </c>
      <c r="O3877" s="542" t="s">
        <v>671</v>
      </c>
      <c r="P3877" s="537">
        <v>33</v>
      </c>
      <c r="Q3877" s="541" t="s">
        <v>175</v>
      </c>
      <c r="R3877" s="541" t="s">
        <v>233</v>
      </c>
      <c r="S3877" s="543">
        <f>'Report 1'!$BE$18</f>
        <v>0</v>
      </c>
      <c r="T3877" s="544">
        <f>'Report 1'!$BE$53</f>
        <v>0</v>
      </c>
      <c r="U3877" s="545">
        <f>'Report 1'!$BE$139</f>
        <v>0</v>
      </c>
    </row>
    <row r="3878" spans="2:21">
      <c r="B3878" s="535" t="s">
        <v>669</v>
      </c>
      <c r="C3878" s="536">
        <v>1</v>
      </c>
      <c r="D3878" s="537" t="str">
        <f>'Information Input'!$M$14</f>
        <v xml:space="preserve">      -      </v>
      </c>
      <c r="E3878" s="537" t="s">
        <v>139</v>
      </c>
      <c r="F3878" s="538">
        <f>'Information Input'!$H$33</f>
        <v>43466</v>
      </c>
      <c r="G3878" s="538">
        <f>'Information Input'!$H$34</f>
        <v>43555</v>
      </c>
      <c r="H3878" s="538">
        <f>'Information Input'!$H$35</f>
        <v>43555</v>
      </c>
      <c r="I3878" s="537" t="str">
        <f>'Information Input'!$J$22</f>
        <v>Quarterly</v>
      </c>
      <c r="J3878" s="538">
        <f>'Information Input'!$H$30</f>
        <v>43555</v>
      </c>
      <c r="K3878" s="537">
        <f>'Information Input'!$J$18</f>
        <v>2019</v>
      </c>
      <c r="L3878" s="539" t="s">
        <v>243</v>
      </c>
      <c r="M3878" s="540" t="s">
        <v>230</v>
      </c>
      <c r="N3878" s="541" t="s">
        <v>230</v>
      </c>
      <c r="O3878" s="542" t="s">
        <v>671</v>
      </c>
      <c r="P3878" s="537">
        <v>34</v>
      </c>
      <c r="Q3878" s="541" t="s">
        <v>176</v>
      </c>
      <c r="R3878" s="541" t="s">
        <v>238</v>
      </c>
      <c r="S3878" s="543">
        <f>'Report 1'!$BE$18</f>
        <v>0</v>
      </c>
      <c r="T3878" s="544">
        <f>'Report 1'!$BE$54</f>
        <v>0</v>
      </c>
      <c r="U3878" s="545">
        <f>'Report 1'!$BE$140</f>
        <v>0</v>
      </c>
    </row>
    <row r="3879" spans="2:21">
      <c r="B3879" s="535" t="s">
        <v>669</v>
      </c>
      <c r="C3879" s="536">
        <v>1</v>
      </c>
      <c r="D3879" s="537" t="str">
        <f>'Information Input'!$M$14</f>
        <v xml:space="preserve">      -      </v>
      </c>
      <c r="E3879" s="537" t="s">
        <v>139</v>
      </c>
      <c r="F3879" s="538">
        <f>'Information Input'!$H$33</f>
        <v>43466</v>
      </c>
      <c r="G3879" s="538">
        <f>'Information Input'!$H$34</f>
        <v>43555</v>
      </c>
      <c r="H3879" s="538">
        <f>'Information Input'!$H$35</f>
        <v>43555</v>
      </c>
      <c r="I3879" s="537" t="str">
        <f>'Information Input'!$J$22</f>
        <v>Quarterly</v>
      </c>
      <c r="J3879" s="538">
        <f>'Information Input'!$H$30</f>
        <v>43555</v>
      </c>
      <c r="K3879" s="537">
        <f>'Information Input'!$J$18</f>
        <v>2019</v>
      </c>
      <c r="L3879" s="539" t="s">
        <v>243</v>
      </c>
      <c r="M3879" s="540" t="s">
        <v>230</v>
      </c>
      <c r="N3879" s="541" t="s">
        <v>230</v>
      </c>
      <c r="O3879" s="542" t="s">
        <v>671</v>
      </c>
      <c r="P3879" s="537">
        <v>35</v>
      </c>
      <c r="Q3879" s="541" t="s">
        <v>177</v>
      </c>
      <c r="R3879" s="541" t="s">
        <v>235</v>
      </c>
      <c r="S3879" s="543">
        <f>'Report 1'!$BE$18</f>
        <v>0</v>
      </c>
      <c r="T3879" s="544">
        <f>'Report 1'!$BE$55</f>
        <v>0</v>
      </c>
      <c r="U3879" s="545">
        <f>'Report 1'!$BE$141</f>
        <v>0</v>
      </c>
    </row>
    <row r="3880" spans="2:21">
      <c r="B3880" s="535" t="s">
        <v>669</v>
      </c>
      <c r="C3880" s="536">
        <v>1</v>
      </c>
      <c r="D3880" s="537" t="str">
        <f>'Information Input'!$M$14</f>
        <v xml:space="preserve">      -      </v>
      </c>
      <c r="E3880" s="537" t="s">
        <v>139</v>
      </c>
      <c r="F3880" s="538">
        <f>'Information Input'!$H$33</f>
        <v>43466</v>
      </c>
      <c r="G3880" s="538">
        <f>'Information Input'!$H$34</f>
        <v>43555</v>
      </c>
      <c r="H3880" s="538">
        <f>'Information Input'!$H$35</f>
        <v>43555</v>
      </c>
      <c r="I3880" s="537" t="str">
        <f>'Information Input'!$J$22</f>
        <v>Quarterly</v>
      </c>
      <c r="J3880" s="538">
        <f>'Information Input'!$H$30</f>
        <v>43555</v>
      </c>
      <c r="K3880" s="537">
        <f>'Information Input'!$J$18</f>
        <v>2019</v>
      </c>
      <c r="L3880" s="539" t="s">
        <v>243</v>
      </c>
      <c r="M3880" s="540" t="s">
        <v>230</v>
      </c>
      <c r="N3880" s="541" t="s">
        <v>230</v>
      </c>
      <c r="O3880" s="542" t="s">
        <v>671</v>
      </c>
      <c r="P3880" s="537">
        <v>36</v>
      </c>
      <c r="Q3880" s="541" t="s">
        <v>178</v>
      </c>
      <c r="R3880" s="541" t="s">
        <v>235</v>
      </c>
      <c r="S3880" s="543">
        <f>'Report 1'!$BE$18</f>
        <v>0</v>
      </c>
      <c r="T3880" s="544">
        <f>'Report 1'!$BE$56</f>
        <v>0</v>
      </c>
      <c r="U3880" s="545">
        <f>'Report 1'!$BE$142</f>
        <v>0</v>
      </c>
    </row>
    <row r="3881" spans="2:21">
      <c r="B3881" s="535" t="s">
        <v>669</v>
      </c>
      <c r="C3881" s="536">
        <v>1</v>
      </c>
      <c r="D3881" s="537" t="str">
        <f>'Information Input'!$M$14</f>
        <v xml:space="preserve">      -      </v>
      </c>
      <c r="E3881" s="537" t="s">
        <v>139</v>
      </c>
      <c r="F3881" s="538">
        <f>'Information Input'!$H$33</f>
        <v>43466</v>
      </c>
      <c r="G3881" s="538">
        <f>'Information Input'!$H$34</f>
        <v>43555</v>
      </c>
      <c r="H3881" s="538">
        <f>'Information Input'!$H$35</f>
        <v>43555</v>
      </c>
      <c r="I3881" s="537" t="str">
        <f>'Information Input'!$J$22</f>
        <v>Quarterly</v>
      </c>
      <c r="J3881" s="538">
        <f>'Information Input'!$H$30</f>
        <v>43555</v>
      </c>
      <c r="K3881" s="537">
        <f>'Information Input'!$J$18</f>
        <v>2019</v>
      </c>
      <c r="L3881" s="539" t="s">
        <v>243</v>
      </c>
      <c r="M3881" s="540" t="s">
        <v>230</v>
      </c>
      <c r="N3881" s="541" t="s">
        <v>230</v>
      </c>
      <c r="O3881" s="542" t="s">
        <v>671</v>
      </c>
      <c r="P3881" s="537">
        <v>37</v>
      </c>
      <c r="Q3881" s="541" t="s">
        <v>179</v>
      </c>
      <c r="R3881" s="541" t="s">
        <v>231</v>
      </c>
      <c r="S3881" s="543">
        <f>'Report 1'!$BE$18</f>
        <v>0</v>
      </c>
      <c r="T3881" s="544">
        <f>'Report 1'!$BE$57</f>
        <v>0</v>
      </c>
      <c r="U3881" s="545">
        <f>'Report 1'!$BE$143</f>
        <v>0</v>
      </c>
    </row>
    <row r="3882" spans="2:21">
      <c r="B3882" s="535" t="s">
        <v>669</v>
      </c>
      <c r="C3882" s="536">
        <v>1</v>
      </c>
      <c r="D3882" s="537" t="str">
        <f>'Information Input'!$M$14</f>
        <v xml:space="preserve">      -      </v>
      </c>
      <c r="E3882" s="537" t="s">
        <v>139</v>
      </c>
      <c r="F3882" s="538">
        <f>'Information Input'!$H$33</f>
        <v>43466</v>
      </c>
      <c r="G3882" s="538">
        <f>'Information Input'!$H$34</f>
        <v>43555</v>
      </c>
      <c r="H3882" s="538">
        <f>'Information Input'!$H$35</f>
        <v>43555</v>
      </c>
      <c r="I3882" s="537" t="str">
        <f>'Information Input'!$J$22</f>
        <v>Quarterly</v>
      </c>
      <c r="J3882" s="538">
        <f>'Information Input'!$H$30</f>
        <v>43555</v>
      </c>
      <c r="K3882" s="537">
        <f>'Information Input'!$J$18</f>
        <v>2019</v>
      </c>
      <c r="L3882" s="539" t="s">
        <v>243</v>
      </c>
      <c r="M3882" s="540" t="s">
        <v>230</v>
      </c>
      <c r="N3882" s="541" t="s">
        <v>230</v>
      </c>
      <c r="O3882" s="542" t="s">
        <v>671</v>
      </c>
      <c r="P3882" s="537">
        <v>38</v>
      </c>
      <c r="Q3882" s="541" t="s">
        <v>180</v>
      </c>
      <c r="R3882" s="541" t="s">
        <v>233</v>
      </c>
      <c r="S3882" s="543">
        <f>'Report 1'!$BE$18</f>
        <v>0</v>
      </c>
      <c r="T3882" s="544">
        <f>'Report 1'!$BE$58</f>
        <v>0</v>
      </c>
      <c r="U3882" s="545">
        <f>'Report 1'!$BE$144</f>
        <v>0</v>
      </c>
    </row>
    <row r="3883" spans="2:21">
      <c r="B3883" s="535" t="s">
        <v>669</v>
      </c>
      <c r="C3883" s="536">
        <v>1</v>
      </c>
      <c r="D3883" s="537" t="str">
        <f>'Information Input'!$M$14</f>
        <v xml:space="preserve">      -      </v>
      </c>
      <c r="E3883" s="537" t="s">
        <v>139</v>
      </c>
      <c r="F3883" s="538">
        <f>'Information Input'!$H$33</f>
        <v>43466</v>
      </c>
      <c r="G3883" s="538">
        <f>'Information Input'!$H$34</f>
        <v>43555</v>
      </c>
      <c r="H3883" s="538">
        <f>'Information Input'!$H$35</f>
        <v>43555</v>
      </c>
      <c r="I3883" s="537" t="str">
        <f>'Information Input'!$J$22</f>
        <v>Quarterly</v>
      </c>
      <c r="J3883" s="538">
        <f>'Information Input'!$H$30</f>
        <v>43555</v>
      </c>
      <c r="K3883" s="537">
        <f>'Information Input'!$J$18</f>
        <v>2019</v>
      </c>
      <c r="L3883" s="539" t="s">
        <v>243</v>
      </c>
      <c r="M3883" s="540" t="s">
        <v>230</v>
      </c>
      <c r="N3883" s="541" t="s">
        <v>230</v>
      </c>
      <c r="O3883" s="542" t="s">
        <v>671</v>
      </c>
      <c r="P3883" s="537">
        <v>39</v>
      </c>
      <c r="Q3883" s="541" t="s">
        <v>181</v>
      </c>
      <c r="R3883" s="541" t="s">
        <v>233</v>
      </c>
      <c r="S3883" s="543">
        <f>'Report 1'!$BE$18</f>
        <v>0</v>
      </c>
      <c r="T3883" s="544">
        <f>'Report 1'!$BE$59</f>
        <v>0</v>
      </c>
      <c r="U3883" s="545">
        <f>'Report 1'!$BE$145</f>
        <v>0</v>
      </c>
    </row>
    <row r="3884" spans="2:21">
      <c r="B3884" s="535" t="s">
        <v>669</v>
      </c>
      <c r="C3884" s="536">
        <v>1</v>
      </c>
      <c r="D3884" s="537" t="str">
        <f>'Information Input'!$M$14</f>
        <v xml:space="preserve">      -      </v>
      </c>
      <c r="E3884" s="537" t="s">
        <v>139</v>
      </c>
      <c r="F3884" s="538">
        <f>'Information Input'!$H$33</f>
        <v>43466</v>
      </c>
      <c r="G3884" s="538">
        <f>'Information Input'!$H$34</f>
        <v>43555</v>
      </c>
      <c r="H3884" s="538">
        <f>'Information Input'!$H$35</f>
        <v>43555</v>
      </c>
      <c r="I3884" s="537" t="str">
        <f>'Information Input'!$J$22</f>
        <v>Quarterly</v>
      </c>
      <c r="J3884" s="538">
        <f>'Information Input'!$H$30</f>
        <v>43555</v>
      </c>
      <c r="K3884" s="537">
        <f>'Information Input'!$J$18</f>
        <v>2019</v>
      </c>
      <c r="L3884" s="539" t="s">
        <v>243</v>
      </c>
      <c r="M3884" s="540" t="s">
        <v>230</v>
      </c>
      <c r="N3884" s="541" t="s">
        <v>230</v>
      </c>
      <c r="O3884" s="542" t="s">
        <v>671</v>
      </c>
      <c r="P3884" s="537">
        <v>40</v>
      </c>
      <c r="Q3884" s="541" t="s">
        <v>182</v>
      </c>
      <c r="R3884" s="541" t="s">
        <v>238</v>
      </c>
      <c r="S3884" s="543">
        <f>'Report 1'!$BE$18</f>
        <v>0</v>
      </c>
      <c r="T3884" s="544">
        <f>'Report 1'!$BE$60</f>
        <v>0</v>
      </c>
      <c r="U3884" s="545">
        <f>'Report 1'!$BE$146</f>
        <v>0</v>
      </c>
    </row>
    <row r="3885" spans="2:21">
      <c r="B3885" s="535" t="s">
        <v>669</v>
      </c>
      <c r="C3885" s="536">
        <v>1</v>
      </c>
      <c r="D3885" s="537" t="str">
        <f>'Information Input'!$M$14</f>
        <v xml:space="preserve">      -      </v>
      </c>
      <c r="E3885" s="537" t="s">
        <v>139</v>
      </c>
      <c r="F3885" s="538">
        <f>'Information Input'!$H$33</f>
        <v>43466</v>
      </c>
      <c r="G3885" s="538">
        <f>'Information Input'!$H$34</f>
        <v>43555</v>
      </c>
      <c r="H3885" s="538">
        <f>'Information Input'!$H$35</f>
        <v>43555</v>
      </c>
      <c r="I3885" s="537" t="str">
        <f>'Information Input'!$J$22</f>
        <v>Quarterly</v>
      </c>
      <c r="J3885" s="538">
        <f>'Information Input'!$H$30</f>
        <v>43555</v>
      </c>
      <c r="K3885" s="537">
        <f>'Information Input'!$J$18</f>
        <v>2019</v>
      </c>
      <c r="L3885" s="539" t="s">
        <v>243</v>
      </c>
      <c r="M3885" s="540" t="s">
        <v>230</v>
      </c>
      <c r="N3885" s="541" t="s">
        <v>230</v>
      </c>
      <c r="O3885" s="542" t="s">
        <v>671</v>
      </c>
      <c r="P3885" s="537">
        <v>41</v>
      </c>
      <c r="Q3885" s="541" t="s">
        <v>183</v>
      </c>
      <c r="R3885" s="541" t="s">
        <v>238</v>
      </c>
      <c r="S3885" s="543">
        <f>'Report 1'!$BE$18</f>
        <v>0</v>
      </c>
      <c r="T3885" s="544">
        <f>'Report 1'!$BE$61</f>
        <v>0</v>
      </c>
      <c r="U3885" s="545">
        <f>'Report 1'!$BE$147</f>
        <v>0</v>
      </c>
    </row>
    <row r="3886" spans="2:21">
      <c r="B3886" s="535" t="s">
        <v>669</v>
      </c>
      <c r="C3886" s="536">
        <v>1</v>
      </c>
      <c r="D3886" s="537" t="str">
        <f>'Information Input'!$M$14</f>
        <v xml:space="preserve">      -      </v>
      </c>
      <c r="E3886" s="537" t="s">
        <v>139</v>
      </c>
      <c r="F3886" s="538">
        <f>'Information Input'!$H$33</f>
        <v>43466</v>
      </c>
      <c r="G3886" s="538">
        <f>'Information Input'!$H$34</f>
        <v>43555</v>
      </c>
      <c r="H3886" s="538">
        <f>'Information Input'!$H$35</f>
        <v>43555</v>
      </c>
      <c r="I3886" s="537" t="str">
        <f>'Information Input'!$J$22</f>
        <v>Quarterly</v>
      </c>
      <c r="J3886" s="538">
        <f>'Information Input'!$H$30</f>
        <v>43555</v>
      </c>
      <c r="K3886" s="537">
        <f>'Information Input'!$J$18</f>
        <v>2019</v>
      </c>
      <c r="L3886" s="539" t="s">
        <v>243</v>
      </c>
      <c r="M3886" s="540" t="s">
        <v>230</v>
      </c>
      <c r="N3886" s="541" t="s">
        <v>230</v>
      </c>
      <c r="O3886" s="542" t="s">
        <v>671</v>
      </c>
      <c r="P3886" s="537">
        <v>42</v>
      </c>
      <c r="Q3886" s="541" t="s">
        <v>184</v>
      </c>
      <c r="R3886" s="541" t="s">
        <v>233</v>
      </c>
      <c r="S3886" s="543">
        <f>'Report 1'!$BE$18</f>
        <v>0</v>
      </c>
      <c r="T3886" s="544">
        <f>'Report 1'!$BE$62</f>
        <v>0</v>
      </c>
      <c r="U3886" s="545">
        <f>'Report 1'!$BE$148</f>
        <v>0</v>
      </c>
    </row>
    <row r="3887" spans="2:21">
      <c r="B3887" s="535" t="s">
        <v>669</v>
      </c>
      <c r="C3887" s="536">
        <v>1</v>
      </c>
      <c r="D3887" s="537" t="str">
        <f>'Information Input'!$M$14</f>
        <v xml:space="preserve">      -      </v>
      </c>
      <c r="E3887" s="537" t="s">
        <v>139</v>
      </c>
      <c r="F3887" s="538">
        <f>'Information Input'!$H$33</f>
        <v>43466</v>
      </c>
      <c r="G3887" s="538">
        <f>'Information Input'!$H$34</f>
        <v>43555</v>
      </c>
      <c r="H3887" s="538">
        <f>'Information Input'!$H$35</f>
        <v>43555</v>
      </c>
      <c r="I3887" s="537" t="str">
        <f>'Information Input'!$J$22</f>
        <v>Quarterly</v>
      </c>
      <c r="J3887" s="538">
        <f>'Information Input'!$H$30</f>
        <v>43555</v>
      </c>
      <c r="K3887" s="537">
        <f>'Information Input'!$J$18</f>
        <v>2019</v>
      </c>
      <c r="L3887" s="539" t="s">
        <v>243</v>
      </c>
      <c r="M3887" s="540" t="s">
        <v>230</v>
      </c>
      <c r="N3887" s="541" t="s">
        <v>230</v>
      </c>
      <c r="O3887" s="542" t="s">
        <v>671</v>
      </c>
      <c r="P3887" s="537">
        <v>43</v>
      </c>
      <c r="Q3887" s="541" t="s">
        <v>185</v>
      </c>
      <c r="R3887" s="541" t="s">
        <v>233</v>
      </c>
      <c r="S3887" s="543">
        <f>'Report 1'!$BE$18</f>
        <v>0</v>
      </c>
      <c r="T3887" s="544">
        <f>'Report 1'!$BE$63</f>
        <v>0</v>
      </c>
      <c r="U3887" s="545">
        <f>'Report 1'!$BE$149</f>
        <v>0</v>
      </c>
    </row>
    <row r="3888" spans="2:21">
      <c r="B3888" s="535" t="s">
        <v>669</v>
      </c>
      <c r="C3888" s="536">
        <v>1</v>
      </c>
      <c r="D3888" s="537" t="str">
        <f>'Information Input'!$M$14</f>
        <v xml:space="preserve">      -      </v>
      </c>
      <c r="E3888" s="537" t="s">
        <v>139</v>
      </c>
      <c r="F3888" s="538">
        <f>'Information Input'!$H$33</f>
        <v>43466</v>
      </c>
      <c r="G3888" s="538">
        <f>'Information Input'!$H$34</f>
        <v>43555</v>
      </c>
      <c r="H3888" s="538">
        <f>'Information Input'!$H$35</f>
        <v>43555</v>
      </c>
      <c r="I3888" s="537" t="str">
        <f>'Information Input'!$J$22</f>
        <v>Quarterly</v>
      </c>
      <c r="J3888" s="538">
        <f>'Information Input'!$H$30</f>
        <v>43555</v>
      </c>
      <c r="K3888" s="537">
        <f>'Information Input'!$J$18</f>
        <v>2019</v>
      </c>
      <c r="L3888" s="539" t="s">
        <v>243</v>
      </c>
      <c r="M3888" s="540" t="s">
        <v>230</v>
      </c>
      <c r="N3888" s="541" t="s">
        <v>230</v>
      </c>
      <c r="O3888" s="542" t="s">
        <v>674</v>
      </c>
      <c r="P3888" s="537">
        <v>44</v>
      </c>
      <c r="Q3888" s="541" t="s">
        <v>186</v>
      </c>
      <c r="R3888" s="541" t="s">
        <v>239</v>
      </c>
      <c r="S3888" s="543">
        <f>'Report 1'!$BE$18</f>
        <v>0</v>
      </c>
      <c r="T3888" s="544">
        <f>'Report 1'!$BE$64</f>
        <v>0</v>
      </c>
      <c r="U3888" s="545">
        <f>'Report 1'!$BE$150</f>
        <v>0</v>
      </c>
    </row>
    <row r="3889" spans="2:21">
      <c r="B3889" s="535" t="s">
        <v>669</v>
      </c>
      <c r="C3889" s="536">
        <v>1</v>
      </c>
      <c r="D3889" s="537" t="str">
        <f>'Information Input'!$M$14</f>
        <v xml:space="preserve">      -      </v>
      </c>
      <c r="E3889" s="537" t="s">
        <v>139</v>
      </c>
      <c r="F3889" s="538">
        <f>'Information Input'!$H$33</f>
        <v>43466</v>
      </c>
      <c r="G3889" s="538">
        <f>'Information Input'!$H$34</f>
        <v>43555</v>
      </c>
      <c r="H3889" s="538">
        <f>'Information Input'!$H$35</f>
        <v>43555</v>
      </c>
      <c r="I3889" s="537" t="str">
        <f>'Information Input'!$J$22</f>
        <v>Quarterly</v>
      </c>
      <c r="J3889" s="538">
        <f>'Information Input'!$H$30</f>
        <v>43555</v>
      </c>
      <c r="K3889" s="537">
        <f>'Information Input'!$J$18</f>
        <v>2019</v>
      </c>
      <c r="L3889" s="539" t="s">
        <v>243</v>
      </c>
      <c r="M3889" s="540" t="s">
        <v>230</v>
      </c>
      <c r="N3889" s="541" t="s">
        <v>230</v>
      </c>
      <c r="O3889" s="542" t="s">
        <v>675</v>
      </c>
      <c r="P3889" s="537">
        <v>45</v>
      </c>
      <c r="Q3889" s="541" t="s">
        <v>187</v>
      </c>
      <c r="R3889" s="541" t="s">
        <v>239</v>
      </c>
      <c r="S3889" s="543">
        <f>'Report 1'!$BE$18</f>
        <v>0</v>
      </c>
      <c r="T3889" s="544">
        <f>'Report 1'!$BE$65</f>
        <v>0</v>
      </c>
      <c r="U3889" s="545">
        <f>'Report 1'!$BE$151</f>
        <v>0</v>
      </c>
    </row>
    <row r="3890" spans="2:21">
      <c r="B3890" s="535" t="s">
        <v>669</v>
      </c>
      <c r="C3890" s="536">
        <v>1</v>
      </c>
      <c r="D3890" s="537" t="str">
        <f>'Information Input'!$M$14</f>
        <v xml:space="preserve">      -      </v>
      </c>
      <c r="E3890" s="537" t="s">
        <v>139</v>
      </c>
      <c r="F3890" s="538">
        <f>'Information Input'!$H$33</f>
        <v>43466</v>
      </c>
      <c r="G3890" s="538">
        <f>'Information Input'!$H$34</f>
        <v>43555</v>
      </c>
      <c r="H3890" s="538">
        <f>'Information Input'!$H$35</f>
        <v>43555</v>
      </c>
      <c r="I3890" s="537" t="str">
        <f>'Information Input'!$J$22</f>
        <v>Quarterly</v>
      </c>
      <c r="J3890" s="538">
        <f>'Information Input'!$H$30</f>
        <v>43555</v>
      </c>
      <c r="K3890" s="537">
        <f>'Information Input'!$J$18</f>
        <v>2019</v>
      </c>
      <c r="L3890" s="539" t="s">
        <v>243</v>
      </c>
      <c r="M3890" s="540" t="s">
        <v>230</v>
      </c>
      <c r="N3890" s="541" t="s">
        <v>230</v>
      </c>
      <c r="O3890" s="542" t="s">
        <v>675</v>
      </c>
      <c r="P3890" s="537">
        <v>46</v>
      </c>
      <c r="Q3890" s="541" t="s">
        <v>188</v>
      </c>
      <c r="R3890" s="541" t="s">
        <v>239</v>
      </c>
      <c r="S3890" s="543">
        <f>'Report 1'!$BE$18</f>
        <v>0</v>
      </c>
      <c r="T3890" s="544">
        <f>'Report 1'!$BE$66</f>
        <v>0</v>
      </c>
      <c r="U3890" s="545">
        <f>'Report 1'!$BE$152</f>
        <v>0</v>
      </c>
    </row>
    <row r="3891" spans="2:21">
      <c r="B3891" s="535" t="s">
        <v>669</v>
      </c>
      <c r="C3891" s="536">
        <v>1</v>
      </c>
      <c r="D3891" s="537" t="str">
        <f>'Information Input'!$M$14</f>
        <v xml:space="preserve">      -      </v>
      </c>
      <c r="E3891" s="537" t="s">
        <v>139</v>
      </c>
      <c r="F3891" s="538">
        <f>'Information Input'!$H$33</f>
        <v>43466</v>
      </c>
      <c r="G3891" s="538">
        <f>'Information Input'!$H$34</f>
        <v>43555</v>
      </c>
      <c r="H3891" s="538">
        <f>'Information Input'!$H$35</f>
        <v>43555</v>
      </c>
      <c r="I3891" s="537" t="str">
        <f>'Information Input'!$J$22</f>
        <v>Quarterly</v>
      </c>
      <c r="J3891" s="538">
        <f>'Information Input'!$H$30</f>
        <v>43555</v>
      </c>
      <c r="K3891" s="537">
        <f>'Information Input'!$J$18</f>
        <v>2019</v>
      </c>
      <c r="L3891" s="539" t="s">
        <v>243</v>
      </c>
      <c r="M3891" s="540" t="s">
        <v>230</v>
      </c>
      <c r="N3891" s="541" t="s">
        <v>230</v>
      </c>
      <c r="O3891" s="542" t="s">
        <v>675</v>
      </c>
      <c r="P3891" s="537">
        <v>47</v>
      </c>
      <c r="Q3891" s="541" t="s">
        <v>189</v>
      </c>
      <c r="R3891" s="541" t="s">
        <v>239</v>
      </c>
      <c r="S3891" s="543">
        <f>'Report 1'!$BE$18</f>
        <v>0</v>
      </c>
      <c r="T3891" s="544">
        <f>'Report 1'!$BE$67</f>
        <v>0</v>
      </c>
      <c r="U3891" s="545">
        <f>'Report 1'!$BE$153</f>
        <v>0</v>
      </c>
    </row>
    <row r="3892" spans="2:21">
      <c r="B3892" s="535" t="s">
        <v>669</v>
      </c>
      <c r="C3892" s="536">
        <v>1</v>
      </c>
      <c r="D3892" s="537" t="str">
        <f>'Information Input'!$M$14</f>
        <v xml:space="preserve">      -      </v>
      </c>
      <c r="E3892" s="537" t="s">
        <v>139</v>
      </c>
      <c r="F3892" s="538">
        <f>'Information Input'!$H$33</f>
        <v>43466</v>
      </c>
      <c r="G3892" s="538">
        <f>'Information Input'!$H$34</f>
        <v>43555</v>
      </c>
      <c r="H3892" s="538">
        <f>'Information Input'!$H$35</f>
        <v>43555</v>
      </c>
      <c r="I3892" s="537" t="str">
        <f>'Information Input'!$J$22</f>
        <v>Quarterly</v>
      </c>
      <c r="J3892" s="538">
        <f>'Information Input'!$H$30</f>
        <v>43555</v>
      </c>
      <c r="K3892" s="537">
        <f>'Information Input'!$J$18</f>
        <v>2019</v>
      </c>
      <c r="L3892" s="539" t="s">
        <v>243</v>
      </c>
      <c r="M3892" s="540" t="s">
        <v>230</v>
      </c>
      <c r="N3892" s="541" t="s">
        <v>230</v>
      </c>
      <c r="O3892" s="542" t="s">
        <v>675</v>
      </c>
      <c r="P3892" s="537">
        <v>48</v>
      </c>
      <c r="Q3892" s="541" t="s">
        <v>190</v>
      </c>
      <c r="R3892" s="541" t="s">
        <v>239</v>
      </c>
      <c r="S3892" s="543">
        <f>'Report 1'!$BE$18</f>
        <v>0</v>
      </c>
      <c r="T3892" s="544">
        <f>'Report 1'!$BE$68</f>
        <v>0</v>
      </c>
      <c r="U3892" s="545">
        <f>'Report 1'!$BE$154</f>
        <v>0</v>
      </c>
    </row>
    <row r="3893" spans="2:21">
      <c r="B3893" s="535" t="s">
        <v>669</v>
      </c>
      <c r="C3893" s="536">
        <v>1</v>
      </c>
      <c r="D3893" s="537" t="str">
        <f>'Information Input'!$M$14</f>
        <v xml:space="preserve">      -      </v>
      </c>
      <c r="E3893" s="537" t="s">
        <v>139</v>
      </c>
      <c r="F3893" s="538">
        <f>'Information Input'!$H$33</f>
        <v>43466</v>
      </c>
      <c r="G3893" s="538">
        <f>'Information Input'!$H$34</f>
        <v>43555</v>
      </c>
      <c r="H3893" s="538">
        <f>'Information Input'!$H$35</f>
        <v>43555</v>
      </c>
      <c r="I3893" s="537" t="str">
        <f>'Information Input'!$J$22</f>
        <v>Quarterly</v>
      </c>
      <c r="J3893" s="538">
        <f>'Information Input'!$H$30</f>
        <v>43555</v>
      </c>
      <c r="K3893" s="537">
        <f>'Information Input'!$J$18</f>
        <v>2019</v>
      </c>
      <c r="L3893" s="539" t="s">
        <v>243</v>
      </c>
      <c r="M3893" s="540" t="s">
        <v>230</v>
      </c>
      <c r="N3893" s="541" t="s">
        <v>230</v>
      </c>
      <c r="O3893" s="542" t="s">
        <v>675</v>
      </c>
      <c r="P3893" s="537">
        <v>49</v>
      </c>
      <c r="Q3893" s="541" t="s">
        <v>191</v>
      </c>
      <c r="R3893" s="541" t="s">
        <v>239</v>
      </c>
      <c r="S3893" s="543">
        <f>'Report 1'!$BE$18</f>
        <v>0</v>
      </c>
      <c r="T3893" s="544">
        <f>'Report 1'!$BE$69</f>
        <v>0</v>
      </c>
      <c r="U3893" s="545">
        <f>'Report 1'!$BE$155</f>
        <v>0</v>
      </c>
    </row>
    <row r="3894" spans="2:21">
      <c r="B3894" s="535" t="s">
        <v>669</v>
      </c>
      <c r="C3894" s="536">
        <v>1</v>
      </c>
      <c r="D3894" s="537" t="str">
        <f>'Information Input'!$M$14</f>
        <v xml:space="preserve">      -      </v>
      </c>
      <c r="E3894" s="537" t="s">
        <v>139</v>
      </c>
      <c r="F3894" s="538">
        <f>'Information Input'!$H$33</f>
        <v>43466</v>
      </c>
      <c r="G3894" s="538">
        <f>'Information Input'!$H$34</f>
        <v>43555</v>
      </c>
      <c r="H3894" s="538">
        <f>'Information Input'!$H$35</f>
        <v>43555</v>
      </c>
      <c r="I3894" s="537" t="str">
        <f>'Information Input'!$J$22</f>
        <v>Quarterly</v>
      </c>
      <c r="J3894" s="538">
        <f>'Information Input'!$H$30</f>
        <v>43555</v>
      </c>
      <c r="K3894" s="537">
        <f>'Information Input'!$J$18</f>
        <v>2019</v>
      </c>
      <c r="L3894" s="539" t="s">
        <v>243</v>
      </c>
      <c r="M3894" s="540" t="s">
        <v>230</v>
      </c>
      <c r="N3894" s="541" t="s">
        <v>230</v>
      </c>
      <c r="O3894" s="542" t="s">
        <v>675</v>
      </c>
      <c r="P3894" s="537">
        <v>50</v>
      </c>
      <c r="Q3894" s="541" t="s">
        <v>192</v>
      </c>
      <c r="R3894" s="541" t="s">
        <v>239</v>
      </c>
      <c r="S3894" s="543">
        <f>'Report 1'!$BE$18</f>
        <v>0</v>
      </c>
      <c r="T3894" s="544">
        <f>'Report 1'!$BE$70</f>
        <v>0</v>
      </c>
      <c r="U3894" s="545">
        <f>'Report 1'!$BE$156</f>
        <v>0</v>
      </c>
    </row>
    <row r="3895" spans="2:21">
      <c r="B3895" s="535" t="s">
        <v>669</v>
      </c>
      <c r="C3895" s="536">
        <v>1</v>
      </c>
      <c r="D3895" s="537" t="str">
        <f>'Information Input'!$M$14</f>
        <v xml:space="preserve">      -      </v>
      </c>
      <c r="E3895" s="537" t="s">
        <v>139</v>
      </c>
      <c r="F3895" s="538">
        <f>'Information Input'!$H$33</f>
        <v>43466</v>
      </c>
      <c r="G3895" s="538">
        <f>'Information Input'!$H$34</f>
        <v>43555</v>
      </c>
      <c r="H3895" s="538">
        <f>'Information Input'!$H$35</f>
        <v>43555</v>
      </c>
      <c r="I3895" s="537" t="str">
        <f>'Information Input'!$J$22</f>
        <v>Quarterly</v>
      </c>
      <c r="J3895" s="538">
        <f>'Information Input'!$H$30</f>
        <v>43555</v>
      </c>
      <c r="K3895" s="537">
        <f>'Information Input'!$J$18</f>
        <v>2019</v>
      </c>
      <c r="L3895" s="539" t="s">
        <v>243</v>
      </c>
      <c r="M3895" s="540" t="s">
        <v>230</v>
      </c>
      <c r="N3895" s="541" t="s">
        <v>230</v>
      </c>
      <c r="O3895" s="542" t="s">
        <v>675</v>
      </c>
      <c r="P3895" s="537">
        <v>51</v>
      </c>
      <c r="Q3895" s="541" t="s">
        <v>193</v>
      </c>
      <c r="R3895" s="541" t="s">
        <v>239</v>
      </c>
      <c r="S3895" s="543">
        <f>'Report 1'!$BE$18</f>
        <v>0</v>
      </c>
      <c r="T3895" s="544">
        <f>'Report 1'!$BE$71</f>
        <v>0</v>
      </c>
      <c r="U3895" s="545">
        <f>'Report 1'!$BE$157</f>
        <v>0</v>
      </c>
    </row>
    <row r="3896" spans="2:21">
      <c r="B3896" s="535" t="s">
        <v>669</v>
      </c>
      <c r="C3896" s="536">
        <v>1</v>
      </c>
      <c r="D3896" s="537" t="str">
        <f>'Information Input'!$M$14</f>
        <v xml:space="preserve">      -      </v>
      </c>
      <c r="E3896" s="537" t="s">
        <v>139</v>
      </c>
      <c r="F3896" s="538">
        <f>'Information Input'!$H$33</f>
        <v>43466</v>
      </c>
      <c r="G3896" s="538">
        <f>'Information Input'!$H$34</f>
        <v>43555</v>
      </c>
      <c r="H3896" s="538">
        <f>'Information Input'!$H$35</f>
        <v>43555</v>
      </c>
      <c r="I3896" s="537" t="str">
        <f>'Information Input'!$J$22</f>
        <v>Quarterly</v>
      </c>
      <c r="J3896" s="538">
        <f>'Information Input'!$H$30</f>
        <v>43555</v>
      </c>
      <c r="K3896" s="537">
        <f>'Information Input'!$J$18</f>
        <v>2019</v>
      </c>
      <c r="L3896" s="539" t="s">
        <v>243</v>
      </c>
      <c r="M3896" s="540" t="s">
        <v>230</v>
      </c>
      <c r="N3896" s="541" t="s">
        <v>230</v>
      </c>
      <c r="O3896" s="542" t="s">
        <v>674</v>
      </c>
      <c r="P3896" s="537">
        <v>52</v>
      </c>
      <c r="Q3896" s="541" t="s">
        <v>194</v>
      </c>
      <c r="R3896" s="541" t="s">
        <v>239</v>
      </c>
      <c r="S3896" s="543">
        <f>'Report 1'!$BE$18</f>
        <v>0</v>
      </c>
      <c r="T3896" s="544">
        <f>'Report 1'!$BE$72</f>
        <v>0</v>
      </c>
      <c r="U3896" s="545">
        <f>'Report 1'!$BE$158</f>
        <v>0</v>
      </c>
    </row>
    <row r="3897" spans="2:21">
      <c r="B3897" s="535" t="s">
        <v>669</v>
      </c>
      <c r="C3897" s="536">
        <v>1</v>
      </c>
      <c r="D3897" s="537" t="str">
        <f>'Information Input'!$M$14</f>
        <v xml:space="preserve">      -      </v>
      </c>
      <c r="E3897" s="537" t="s">
        <v>139</v>
      </c>
      <c r="F3897" s="538">
        <f>'Information Input'!$H$33</f>
        <v>43466</v>
      </c>
      <c r="G3897" s="538">
        <f>'Information Input'!$H$34</f>
        <v>43555</v>
      </c>
      <c r="H3897" s="538">
        <f>'Information Input'!$H$35</f>
        <v>43555</v>
      </c>
      <c r="I3897" s="537" t="str">
        <f>'Information Input'!$J$22</f>
        <v>Quarterly</v>
      </c>
      <c r="J3897" s="538">
        <f>'Information Input'!$H$30</f>
        <v>43555</v>
      </c>
      <c r="K3897" s="537">
        <f>'Information Input'!$J$18</f>
        <v>2019</v>
      </c>
      <c r="L3897" s="539" t="s">
        <v>243</v>
      </c>
      <c r="M3897" s="540" t="s">
        <v>230</v>
      </c>
      <c r="N3897" s="541" t="s">
        <v>230</v>
      </c>
      <c r="O3897" s="542" t="s">
        <v>676</v>
      </c>
      <c r="P3897" s="537">
        <v>53</v>
      </c>
      <c r="Q3897" s="541" t="s">
        <v>195</v>
      </c>
      <c r="R3897" s="541" t="s">
        <v>677</v>
      </c>
      <c r="S3897" s="543">
        <f>'Report 1'!$BE$18</f>
        <v>0</v>
      </c>
      <c r="T3897" s="544">
        <f>'Report 1'!$BE$73</f>
        <v>0</v>
      </c>
      <c r="U3897" s="545">
        <f>'Report 1'!$BE$159</f>
        <v>0</v>
      </c>
    </row>
    <row r="3898" spans="2:21">
      <c r="B3898" s="535" t="s">
        <v>669</v>
      </c>
      <c r="C3898" s="536">
        <v>1</v>
      </c>
      <c r="D3898" s="537" t="str">
        <f>'Information Input'!$M$14</f>
        <v xml:space="preserve">      -      </v>
      </c>
      <c r="E3898" s="537" t="s">
        <v>139</v>
      </c>
      <c r="F3898" s="538">
        <f>'Information Input'!$H$33</f>
        <v>43466</v>
      </c>
      <c r="G3898" s="538">
        <f>'Information Input'!$H$34</f>
        <v>43555</v>
      </c>
      <c r="H3898" s="538">
        <f>'Information Input'!$H$35</f>
        <v>43555</v>
      </c>
      <c r="I3898" s="537" t="str">
        <f>'Information Input'!$J$22</f>
        <v>Quarterly</v>
      </c>
      <c r="J3898" s="538">
        <f>'Information Input'!$H$30</f>
        <v>43555</v>
      </c>
      <c r="K3898" s="537">
        <f>'Information Input'!$J$18</f>
        <v>2019</v>
      </c>
      <c r="L3898" s="539" t="s">
        <v>243</v>
      </c>
      <c r="M3898" s="540" t="s">
        <v>230</v>
      </c>
      <c r="N3898" s="541" t="s">
        <v>230</v>
      </c>
      <c r="O3898" s="542" t="s">
        <v>676</v>
      </c>
      <c r="P3898" s="537">
        <v>54</v>
      </c>
      <c r="Q3898" s="541" t="s">
        <v>196</v>
      </c>
      <c r="R3898" s="541" t="s">
        <v>677</v>
      </c>
      <c r="S3898" s="543">
        <f>'Report 1'!$BE$18</f>
        <v>0</v>
      </c>
      <c r="T3898" s="544">
        <f>'Report 1'!$BE$74</f>
        <v>0</v>
      </c>
      <c r="U3898" s="545">
        <f>'Report 1'!$BE$160</f>
        <v>0</v>
      </c>
    </row>
    <row r="3899" spans="2:21">
      <c r="B3899" s="535" t="s">
        <v>669</v>
      </c>
      <c r="C3899" s="536">
        <v>1</v>
      </c>
      <c r="D3899" s="537" t="str">
        <f>'Information Input'!$M$14</f>
        <v xml:space="preserve">      -      </v>
      </c>
      <c r="E3899" s="537" t="s">
        <v>139</v>
      </c>
      <c r="F3899" s="538">
        <f>'Information Input'!$H$33</f>
        <v>43466</v>
      </c>
      <c r="G3899" s="538">
        <f>'Information Input'!$H$34</f>
        <v>43555</v>
      </c>
      <c r="H3899" s="538">
        <f>'Information Input'!$H$35</f>
        <v>43555</v>
      </c>
      <c r="I3899" s="537" t="str">
        <f>'Information Input'!$J$22</f>
        <v>Quarterly</v>
      </c>
      <c r="J3899" s="538">
        <f>'Information Input'!$H$30</f>
        <v>43555</v>
      </c>
      <c r="K3899" s="537">
        <f>'Information Input'!$J$18</f>
        <v>2019</v>
      </c>
      <c r="L3899" s="539" t="s">
        <v>243</v>
      </c>
      <c r="M3899" s="540" t="s">
        <v>230</v>
      </c>
      <c r="N3899" s="541" t="s">
        <v>230</v>
      </c>
      <c r="O3899" s="542" t="s">
        <v>676</v>
      </c>
      <c r="P3899" s="537">
        <v>55</v>
      </c>
      <c r="Q3899" s="541" t="s">
        <v>197</v>
      </c>
      <c r="R3899" s="541" t="s">
        <v>677</v>
      </c>
      <c r="S3899" s="543">
        <f>'Report 1'!$BE$18</f>
        <v>0</v>
      </c>
      <c r="T3899" s="544">
        <f>'Report 1'!$BE$75</f>
        <v>0</v>
      </c>
      <c r="U3899" s="545">
        <f>'Report 1'!$BE$161</f>
        <v>0</v>
      </c>
    </row>
    <row r="3900" spans="2:21">
      <c r="B3900" s="535" t="s">
        <v>669</v>
      </c>
      <c r="C3900" s="536">
        <v>1</v>
      </c>
      <c r="D3900" s="537" t="str">
        <f>'Information Input'!$M$14</f>
        <v xml:space="preserve">      -      </v>
      </c>
      <c r="E3900" s="537" t="s">
        <v>139</v>
      </c>
      <c r="F3900" s="538">
        <f>'Information Input'!$H$33</f>
        <v>43466</v>
      </c>
      <c r="G3900" s="538">
        <f>'Information Input'!$H$34</f>
        <v>43555</v>
      </c>
      <c r="H3900" s="538">
        <f>'Information Input'!$H$35</f>
        <v>43555</v>
      </c>
      <c r="I3900" s="537" t="str">
        <f>'Information Input'!$J$22</f>
        <v>Quarterly</v>
      </c>
      <c r="J3900" s="538">
        <f>'Information Input'!$H$30</f>
        <v>43555</v>
      </c>
      <c r="K3900" s="537">
        <f>'Information Input'!$J$18</f>
        <v>2019</v>
      </c>
      <c r="L3900" s="539" t="s">
        <v>243</v>
      </c>
      <c r="M3900" s="540" t="s">
        <v>230</v>
      </c>
      <c r="N3900" s="541" t="s">
        <v>230</v>
      </c>
      <c r="O3900" s="542" t="s">
        <v>676</v>
      </c>
      <c r="P3900" s="537">
        <v>56</v>
      </c>
      <c r="Q3900" s="541" t="s">
        <v>198</v>
      </c>
      <c r="R3900" s="541" t="s">
        <v>239</v>
      </c>
      <c r="S3900" s="543">
        <f>'Report 1'!$BE$18</f>
        <v>0</v>
      </c>
      <c r="T3900" s="544">
        <f>'Report 1'!$BE$76</f>
        <v>0</v>
      </c>
      <c r="U3900" s="545">
        <f>'Report 1'!$BE$162</f>
        <v>0</v>
      </c>
    </row>
    <row r="3901" spans="2:21">
      <c r="B3901" s="535" t="s">
        <v>669</v>
      </c>
      <c r="C3901" s="536">
        <v>1</v>
      </c>
      <c r="D3901" s="537" t="str">
        <f>'Information Input'!$M$14</f>
        <v xml:space="preserve">      -      </v>
      </c>
      <c r="E3901" s="537" t="s">
        <v>139</v>
      </c>
      <c r="F3901" s="538">
        <f>'Information Input'!$H$33</f>
        <v>43466</v>
      </c>
      <c r="G3901" s="538">
        <f>'Information Input'!$H$34</f>
        <v>43555</v>
      </c>
      <c r="H3901" s="538">
        <f>'Information Input'!$H$35</f>
        <v>43555</v>
      </c>
      <c r="I3901" s="537" t="str">
        <f>'Information Input'!$J$22</f>
        <v>Quarterly</v>
      </c>
      <c r="J3901" s="538">
        <f>'Information Input'!$H$30</f>
        <v>43555</v>
      </c>
      <c r="K3901" s="537">
        <f>'Information Input'!$J$18</f>
        <v>2019</v>
      </c>
      <c r="L3901" s="539" t="s">
        <v>243</v>
      </c>
      <c r="M3901" s="540" t="s">
        <v>230</v>
      </c>
      <c r="N3901" s="541" t="s">
        <v>230</v>
      </c>
      <c r="O3901" s="542" t="s">
        <v>674</v>
      </c>
      <c r="P3901" s="537">
        <v>57</v>
      </c>
      <c r="Q3901" s="541" t="s">
        <v>199</v>
      </c>
      <c r="R3901" s="542" t="s">
        <v>239</v>
      </c>
      <c r="S3901" s="543">
        <f>'Report 1'!$BE$18</f>
        <v>0</v>
      </c>
      <c r="T3901" s="544">
        <f>'Report 1'!$BE$77</f>
        <v>0</v>
      </c>
      <c r="U3901" s="545">
        <f>'Report 1'!$BE$163</f>
        <v>0</v>
      </c>
    </row>
    <row r="3902" spans="2:21">
      <c r="B3902" s="535" t="s">
        <v>669</v>
      </c>
      <c r="C3902" s="536">
        <v>1</v>
      </c>
      <c r="D3902" s="537" t="str">
        <f>'Information Input'!$M$14</f>
        <v xml:space="preserve">      -      </v>
      </c>
      <c r="E3902" s="537" t="s">
        <v>139</v>
      </c>
      <c r="F3902" s="538">
        <f>'Information Input'!$H$33</f>
        <v>43466</v>
      </c>
      <c r="G3902" s="538">
        <f>'Information Input'!$H$34</f>
        <v>43555</v>
      </c>
      <c r="H3902" s="538">
        <f>'Information Input'!$H$35</f>
        <v>43555</v>
      </c>
      <c r="I3902" s="537" t="str">
        <f>'Information Input'!$J$22</f>
        <v>Quarterly</v>
      </c>
      <c r="J3902" s="538">
        <f>'Information Input'!$H$30</f>
        <v>43555</v>
      </c>
      <c r="K3902" s="537">
        <f>'Information Input'!$J$18</f>
        <v>2019</v>
      </c>
      <c r="L3902" s="539" t="s">
        <v>243</v>
      </c>
      <c r="M3902" s="540" t="s">
        <v>230</v>
      </c>
      <c r="N3902" s="541" t="s">
        <v>230</v>
      </c>
      <c r="O3902" s="542" t="s">
        <v>678</v>
      </c>
      <c r="P3902" s="537">
        <v>58</v>
      </c>
      <c r="Q3902" s="541" t="s">
        <v>201</v>
      </c>
      <c r="R3902" s="542" t="s">
        <v>239</v>
      </c>
      <c r="S3902" s="543">
        <f>'Report 1'!$BE$18</f>
        <v>0</v>
      </c>
      <c r="T3902" s="544">
        <f>'Report 1'!$BE$79</f>
        <v>0</v>
      </c>
      <c r="U3902" s="545">
        <f>'Report 1'!$BE$165</f>
        <v>0</v>
      </c>
    </row>
    <row r="3903" spans="2:21">
      <c r="B3903" s="535" t="s">
        <v>669</v>
      </c>
      <c r="C3903" s="536">
        <v>1</v>
      </c>
      <c r="D3903" s="537" t="str">
        <f>'Information Input'!$M$14</f>
        <v xml:space="preserve">      -      </v>
      </c>
      <c r="E3903" s="537" t="s">
        <v>139</v>
      </c>
      <c r="F3903" s="538">
        <f>'Information Input'!$H$33</f>
        <v>43466</v>
      </c>
      <c r="G3903" s="538">
        <f>'Information Input'!$H$34</f>
        <v>43555</v>
      </c>
      <c r="H3903" s="538">
        <f>'Information Input'!$H$35</f>
        <v>43555</v>
      </c>
      <c r="I3903" s="537" t="str">
        <f>'Information Input'!$J$22</f>
        <v>Quarterly</v>
      </c>
      <c r="J3903" s="538">
        <f>'Information Input'!$H$30</f>
        <v>43555</v>
      </c>
      <c r="K3903" s="537">
        <f>'Information Input'!$J$18</f>
        <v>2019</v>
      </c>
      <c r="L3903" s="539" t="s">
        <v>243</v>
      </c>
      <c r="M3903" s="540" t="s">
        <v>230</v>
      </c>
      <c r="N3903" s="541" t="s">
        <v>230</v>
      </c>
      <c r="O3903" s="542" t="s">
        <v>678</v>
      </c>
      <c r="P3903" s="537">
        <v>59</v>
      </c>
      <c r="Q3903" s="541" t="s">
        <v>202</v>
      </c>
      <c r="R3903" s="542" t="s">
        <v>239</v>
      </c>
      <c r="S3903" s="543">
        <f>'Report 1'!$BE$18</f>
        <v>0</v>
      </c>
      <c r="T3903" s="544">
        <f>'Report 1'!$BE$80</f>
        <v>0</v>
      </c>
      <c r="U3903" s="545">
        <f>'Report 1'!$BE$166</f>
        <v>0</v>
      </c>
    </row>
    <row r="3904" spans="2:21">
      <c r="B3904" s="535" t="s">
        <v>669</v>
      </c>
      <c r="C3904" s="536">
        <v>1</v>
      </c>
      <c r="D3904" s="537" t="str">
        <f>'Information Input'!$M$14</f>
        <v xml:space="preserve">      -      </v>
      </c>
      <c r="E3904" s="537" t="s">
        <v>139</v>
      </c>
      <c r="F3904" s="538">
        <f>'Information Input'!$H$33</f>
        <v>43466</v>
      </c>
      <c r="G3904" s="538">
        <f>'Information Input'!$H$34</f>
        <v>43555</v>
      </c>
      <c r="H3904" s="538">
        <f>'Information Input'!$H$35</f>
        <v>43555</v>
      </c>
      <c r="I3904" s="537" t="str">
        <f>'Information Input'!$J$22</f>
        <v>Quarterly</v>
      </c>
      <c r="J3904" s="538">
        <f>'Information Input'!$H$30</f>
        <v>43555</v>
      </c>
      <c r="K3904" s="537">
        <f>'Information Input'!$J$18</f>
        <v>2019</v>
      </c>
      <c r="L3904" s="539" t="s">
        <v>243</v>
      </c>
      <c r="M3904" s="540" t="s">
        <v>230</v>
      </c>
      <c r="N3904" s="541" t="s">
        <v>230</v>
      </c>
      <c r="O3904" s="542" t="s">
        <v>678</v>
      </c>
      <c r="P3904" s="537">
        <v>60</v>
      </c>
      <c r="Q3904" s="541" t="s">
        <v>203</v>
      </c>
      <c r="R3904" s="541" t="s">
        <v>239</v>
      </c>
      <c r="S3904" s="543">
        <f>'Report 1'!$BE$18</f>
        <v>0</v>
      </c>
      <c r="T3904" s="544">
        <f>'Report 1'!$BE$81</f>
        <v>0</v>
      </c>
      <c r="U3904" s="545">
        <f>'Report 1'!$BE$167</f>
        <v>0</v>
      </c>
    </row>
    <row r="3905" spans="2:21">
      <c r="B3905" s="535" t="s">
        <v>669</v>
      </c>
      <c r="C3905" s="536">
        <v>1</v>
      </c>
      <c r="D3905" s="537" t="str">
        <f>'Information Input'!$M$14</f>
        <v xml:space="preserve">      -      </v>
      </c>
      <c r="E3905" s="537" t="s">
        <v>139</v>
      </c>
      <c r="F3905" s="538">
        <f>'Information Input'!$H$33</f>
        <v>43466</v>
      </c>
      <c r="G3905" s="538">
        <f>'Information Input'!$H$34</f>
        <v>43555</v>
      </c>
      <c r="H3905" s="538">
        <f>'Information Input'!$H$35</f>
        <v>43555</v>
      </c>
      <c r="I3905" s="537" t="str">
        <f>'Information Input'!$J$22</f>
        <v>Quarterly</v>
      </c>
      <c r="J3905" s="538">
        <f>'Information Input'!$H$30</f>
        <v>43555</v>
      </c>
      <c r="K3905" s="537">
        <f>'Information Input'!$J$18</f>
        <v>2019</v>
      </c>
      <c r="L3905" s="539" t="s">
        <v>243</v>
      </c>
      <c r="M3905" s="540" t="s">
        <v>230</v>
      </c>
      <c r="N3905" s="541" t="s">
        <v>230</v>
      </c>
      <c r="O3905" s="542" t="s">
        <v>678</v>
      </c>
      <c r="P3905" s="537">
        <v>61</v>
      </c>
      <c r="Q3905" s="541" t="s">
        <v>204</v>
      </c>
      <c r="R3905" s="541" t="s">
        <v>239</v>
      </c>
      <c r="S3905" s="543">
        <f>'Report 1'!$BE$18</f>
        <v>0</v>
      </c>
      <c r="T3905" s="544">
        <f>'Report 1'!$BE$82</f>
        <v>0</v>
      </c>
      <c r="U3905" s="545">
        <f>'Report 1'!$BE$168</f>
        <v>0</v>
      </c>
    </row>
    <row r="3906" spans="2:21">
      <c r="B3906" s="535" t="s">
        <v>669</v>
      </c>
      <c r="C3906" s="536">
        <v>1</v>
      </c>
      <c r="D3906" s="537" t="str">
        <f>'Information Input'!$M$14</f>
        <v xml:space="preserve">      -      </v>
      </c>
      <c r="E3906" s="537" t="s">
        <v>139</v>
      </c>
      <c r="F3906" s="538">
        <f>'Information Input'!$H$33</f>
        <v>43466</v>
      </c>
      <c r="G3906" s="538">
        <f>'Information Input'!$H$34</f>
        <v>43555</v>
      </c>
      <c r="H3906" s="538">
        <f>'Information Input'!$H$35</f>
        <v>43555</v>
      </c>
      <c r="I3906" s="537" t="str">
        <f>'Information Input'!$J$22</f>
        <v>Quarterly</v>
      </c>
      <c r="J3906" s="538">
        <f>'Information Input'!$H$30</f>
        <v>43555</v>
      </c>
      <c r="K3906" s="537">
        <f>'Information Input'!$J$18</f>
        <v>2019</v>
      </c>
      <c r="L3906" s="539" t="s">
        <v>243</v>
      </c>
      <c r="M3906" s="540" t="s">
        <v>230</v>
      </c>
      <c r="N3906" s="541" t="s">
        <v>230</v>
      </c>
      <c r="O3906" s="542" t="s">
        <v>678</v>
      </c>
      <c r="P3906" s="537">
        <v>62</v>
      </c>
      <c r="Q3906" s="541" t="s">
        <v>204</v>
      </c>
      <c r="R3906" s="541" t="s">
        <v>239</v>
      </c>
      <c r="S3906" s="543">
        <f>'Report 1'!$BE$18</f>
        <v>0</v>
      </c>
      <c r="T3906" s="544">
        <f>'Report 1'!$BE$83</f>
        <v>0</v>
      </c>
      <c r="U3906" s="545">
        <f>'Report 1'!$BE$169</f>
        <v>0</v>
      </c>
    </row>
    <row r="3907" spans="2:21">
      <c r="B3907" s="535" t="s">
        <v>669</v>
      </c>
      <c r="C3907" s="536">
        <v>1</v>
      </c>
      <c r="D3907" s="537" t="str">
        <f>'Information Input'!$M$14</f>
        <v xml:space="preserve">      -      </v>
      </c>
      <c r="E3907" s="537" t="s">
        <v>139</v>
      </c>
      <c r="F3907" s="538">
        <f>'Information Input'!$H$33</f>
        <v>43466</v>
      </c>
      <c r="G3907" s="538">
        <f>'Information Input'!$H$34</f>
        <v>43555</v>
      </c>
      <c r="H3907" s="538">
        <f>'Information Input'!$H$35</f>
        <v>43555</v>
      </c>
      <c r="I3907" s="537" t="str">
        <f>'Information Input'!$J$22</f>
        <v>Quarterly</v>
      </c>
      <c r="J3907" s="538">
        <f>'Information Input'!$H$30</f>
        <v>43555</v>
      </c>
      <c r="K3907" s="537">
        <f>'Information Input'!$J$18</f>
        <v>2019</v>
      </c>
      <c r="L3907" s="539" t="s">
        <v>243</v>
      </c>
      <c r="M3907" s="540" t="s">
        <v>230</v>
      </c>
      <c r="N3907" s="541" t="s">
        <v>230</v>
      </c>
      <c r="O3907" s="542" t="s">
        <v>674</v>
      </c>
      <c r="P3907" s="537">
        <v>63</v>
      </c>
      <c r="Q3907" s="541" t="s">
        <v>205</v>
      </c>
      <c r="R3907" s="541" t="s">
        <v>239</v>
      </c>
      <c r="S3907" s="543">
        <f>'Report 1'!$BE$18</f>
        <v>0</v>
      </c>
      <c r="T3907" s="544">
        <f>'Report 1'!$BE$84</f>
        <v>0</v>
      </c>
      <c r="U3907" s="545">
        <f>'Report 1'!$BE$170</f>
        <v>0</v>
      </c>
    </row>
    <row r="3908" spans="2:21">
      <c r="B3908" s="535" t="s">
        <v>669</v>
      </c>
      <c r="C3908" s="536">
        <v>1</v>
      </c>
      <c r="D3908" s="537" t="str">
        <f>'Information Input'!$M$14</f>
        <v xml:space="preserve">      -      </v>
      </c>
      <c r="E3908" s="537" t="s">
        <v>139</v>
      </c>
      <c r="F3908" s="538">
        <f>'Information Input'!$H$33</f>
        <v>43466</v>
      </c>
      <c r="G3908" s="538">
        <f>'Information Input'!$H$34</f>
        <v>43555</v>
      </c>
      <c r="H3908" s="538">
        <f>'Information Input'!$H$35</f>
        <v>43555</v>
      </c>
      <c r="I3908" s="537" t="str">
        <f>'Information Input'!$J$22</f>
        <v>Quarterly</v>
      </c>
      <c r="J3908" s="538">
        <f>'Information Input'!$H$30</f>
        <v>43555</v>
      </c>
      <c r="K3908" s="537">
        <f>'Information Input'!$J$18</f>
        <v>2019</v>
      </c>
      <c r="L3908" s="539" t="s">
        <v>243</v>
      </c>
      <c r="M3908" s="540" t="s">
        <v>230</v>
      </c>
      <c r="N3908" s="541" t="s">
        <v>230</v>
      </c>
      <c r="O3908" s="542" t="s">
        <v>674</v>
      </c>
      <c r="P3908" s="537">
        <v>64</v>
      </c>
      <c r="Q3908" s="541" t="s">
        <v>206</v>
      </c>
      <c r="R3908" s="541" t="s">
        <v>239</v>
      </c>
      <c r="S3908" s="543">
        <f>'Report 1'!$BE$18</f>
        <v>0</v>
      </c>
      <c r="T3908" s="544">
        <f>'Report 1'!$BE$85</f>
        <v>0</v>
      </c>
      <c r="U3908" s="545">
        <f>'Report 1'!$BE$171</f>
        <v>0</v>
      </c>
    </row>
    <row r="3909" spans="2:21">
      <c r="B3909" s="535" t="s">
        <v>669</v>
      </c>
      <c r="C3909" s="536">
        <v>1</v>
      </c>
      <c r="D3909" s="537" t="str">
        <f>'Information Input'!$M$14</f>
        <v xml:space="preserve">      -      </v>
      </c>
      <c r="E3909" s="537" t="s">
        <v>139</v>
      </c>
      <c r="F3909" s="538">
        <f>'Information Input'!$H$33</f>
        <v>43466</v>
      </c>
      <c r="G3909" s="538">
        <f>'Information Input'!$H$34</f>
        <v>43555</v>
      </c>
      <c r="H3909" s="538">
        <f>'Information Input'!$H$35</f>
        <v>43555</v>
      </c>
      <c r="I3909" s="537" t="str">
        <f>'Information Input'!$J$22</f>
        <v>Quarterly</v>
      </c>
      <c r="J3909" s="538">
        <f>'Information Input'!$H$30</f>
        <v>43555</v>
      </c>
      <c r="K3909" s="537">
        <f>'Information Input'!$J$18</f>
        <v>2019</v>
      </c>
      <c r="L3909" s="539" t="s">
        <v>243</v>
      </c>
      <c r="M3909" s="540" t="s">
        <v>230</v>
      </c>
      <c r="N3909" s="541" t="s">
        <v>230</v>
      </c>
      <c r="O3909" s="542" t="s">
        <v>674</v>
      </c>
      <c r="P3909" s="537">
        <v>65</v>
      </c>
      <c r="Q3909" s="541" t="s">
        <v>207</v>
      </c>
      <c r="R3909" s="541" t="s">
        <v>239</v>
      </c>
      <c r="S3909" s="543">
        <f>'Report 1'!$BE$18</f>
        <v>0</v>
      </c>
      <c r="T3909" s="544">
        <f>'Report 1'!$BE$86</f>
        <v>0</v>
      </c>
      <c r="U3909" s="545">
        <f>'Report 1'!$BE$172</f>
        <v>0</v>
      </c>
    </row>
    <row r="3910" spans="2:21">
      <c r="B3910" s="535" t="s">
        <v>669</v>
      </c>
      <c r="C3910" s="536">
        <v>1</v>
      </c>
      <c r="D3910" s="537" t="str">
        <f>'Information Input'!$M$14</f>
        <v xml:space="preserve">      -      </v>
      </c>
      <c r="E3910" s="537" t="s">
        <v>139</v>
      </c>
      <c r="F3910" s="538">
        <f>'Information Input'!$H$33</f>
        <v>43466</v>
      </c>
      <c r="G3910" s="538">
        <f>'Information Input'!$H$34</f>
        <v>43555</v>
      </c>
      <c r="H3910" s="538">
        <f>'Information Input'!$H$35</f>
        <v>43555</v>
      </c>
      <c r="I3910" s="537" t="str">
        <f>'Information Input'!$J$22</f>
        <v>Quarterly</v>
      </c>
      <c r="J3910" s="538">
        <f>'Information Input'!$H$30</f>
        <v>43555</v>
      </c>
      <c r="K3910" s="537">
        <f>'Information Input'!$J$18</f>
        <v>2019</v>
      </c>
      <c r="L3910" s="539" t="s">
        <v>243</v>
      </c>
      <c r="M3910" s="540" t="s">
        <v>230</v>
      </c>
      <c r="N3910" s="541" t="s">
        <v>230</v>
      </c>
      <c r="O3910" s="542" t="s">
        <v>679</v>
      </c>
      <c r="P3910" s="537">
        <v>66</v>
      </c>
      <c r="Q3910" s="541" t="s">
        <v>208</v>
      </c>
      <c r="R3910" s="541" t="s">
        <v>239</v>
      </c>
      <c r="S3910" s="543">
        <f>'Report 1'!$BE$18</f>
        <v>0</v>
      </c>
      <c r="T3910" s="544">
        <f>'Report 1'!$BE$87</f>
        <v>0</v>
      </c>
      <c r="U3910" s="545">
        <f>'Report 1'!$BE$173</f>
        <v>0</v>
      </c>
    </row>
    <row r="3911" spans="2:21">
      <c r="B3911" s="535" t="s">
        <v>669</v>
      </c>
      <c r="C3911" s="536">
        <v>1</v>
      </c>
      <c r="D3911" s="537" t="str">
        <f>'Information Input'!$M$14</f>
        <v xml:space="preserve">      -      </v>
      </c>
      <c r="E3911" s="537" t="s">
        <v>139</v>
      </c>
      <c r="F3911" s="538">
        <f>'Information Input'!$H$33</f>
        <v>43466</v>
      </c>
      <c r="G3911" s="538">
        <f>'Information Input'!$H$34</f>
        <v>43555</v>
      </c>
      <c r="H3911" s="538">
        <f>'Information Input'!$H$35</f>
        <v>43555</v>
      </c>
      <c r="I3911" s="537" t="str">
        <f>'Information Input'!$J$22</f>
        <v>Quarterly</v>
      </c>
      <c r="J3911" s="538">
        <f>'Information Input'!$H$30</f>
        <v>43555</v>
      </c>
      <c r="K3911" s="537">
        <f>'Information Input'!$J$18</f>
        <v>2019</v>
      </c>
      <c r="L3911" s="539" t="s">
        <v>243</v>
      </c>
      <c r="M3911" s="540" t="s">
        <v>230</v>
      </c>
      <c r="N3911" s="541" t="s">
        <v>230</v>
      </c>
      <c r="O3911" s="542" t="s">
        <v>679</v>
      </c>
      <c r="P3911" s="537">
        <v>67</v>
      </c>
      <c r="Q3911" s="541" t="s">
        <v>209</v>
      </c>
      <c r="R3911" s="541" t="s">
        <v>239</v>
      </c>
      <c r="S3911" s="543">
        <f>'Report 1'!$BE$18</f>
        <v>0</v>
      </c>
      <c r="T3911" s="544">
        <f>'Report 1'!$BE$88</f>
        <v>0</v>
      </c>
      <c r="U3911" s="545">
        <f>'Report 1'!$BE$174</f>
        <v>0</v>
      </c>
    </row>
    <row r="3912" spans="2:21">
      <c r="B3912" s="535" t="s">
        <v>669</v>
      </c>
      <c r="C3912" s="536">
        <v>1</v>
      </c>
      <c r="D3912" s="537" t="str">
        <f>'Information Input'!$M$14</f>
        <v xml:space="preserve">      -      </v>
      </c>
      <c r="E3912" s="537" t="s">
        <v>139</v>
      </c>
      <c r="F3912" s="538">
        <f>'Information Input'!$H$33</f>
        <v>43466</v>
      </c>
      <c r="G3912" s="538">
        <f>'Information Input'!$H$34</f>
        <v>43555</v>
      </c>
      <c r="H3912" s="538">
        <f>'Information Input'!$H$35</f>
        <v>43555</v>
      </c>
      <c r="I3912" s="537" t="str">
        <f>'Information Input'!$J$22</f>
        <v>Quarterly</v>
      </c>
      <c r="J3912" s="538">
        <f>'Information Input'!$H$30</f>
        <v>43555</v>
      </c>
      <c r="K3912" s="537">
        <f>'Information Input'!$J$18</f>
        <v>2019</v>
      </c>
      <c r="L3912" s="539" t="s">
        <v>243</v>
      </c>
      <c r="M3912" s="540" t="s">
        <v>230</v>
      </c>
      <c r="N3912" s="541" t="s">
        <v>230</v>
      </c>
      <c r="O3912" s="542" t="s">
        <v>679</v>
      </c>
      <c r="P3912" s="537">
        <v>68</v>
      </c>
      <c r="Q3912" s="541" t="s">
        <v>210</v>
      </c>
      <c r="R3912" s="541" t="s">
        <v>239</v>
      </c>
      <c r="S3912" s="543">
        <f>'Report 1'!$BE$18</f>
        <v>0</v>
      </c>
      <c r="T3912" s="544">
        <f>'Report 1'!$BE$89</f>
        <v>0</v>
      </c>
      <c r="U3912" s="545">
        <f>'Report 1'!$BE$175</f>
        <v>0</v>
      </c>
    </row>
    <row r="3913" spans="2:21">
      <c r="B3913" s="535" t="s">
        <v>669</v>
      </c>
      <c r="C3913" s="536">
        <v>1</v>
      </c>
      <c r="D3913" s="537" t="str">
        <f>'Information Input'!$M$14</f>
        <v xml:space="preserve">      -      </v>
      </c>
      <c r="E3913" s="537" t="s">
        <v>139</v>
      </c>
      <c r="F3913" s="538">
        <f>'Information Input'!$H$33</f>
        <v>43466</v>
      </c>
      <c r="G3913" s="538">
        <f>'Information Input'!$H$34</f>
        <v>43555</v>
      </c>
      <c r="H3913" s="538">
        <f>'Information Input'!$H$35</f>
        <v>43555</v>
      </c>
      <c r="I3913" s="537" t="str">
        <f>'Information Input'!$J$22</f>
        <v>Quarterly</v>
      </c>
      <c r="J3913" s="538">
        <f>'Information Input'!$H$30</f>
        <v>43555</v>
      </c>
      <c r="K3913" s="537">
        <f>'Information Input'!$J$18</f>
        <v>2019</v>
      </c>
      <c r="L3913" s="539" t="s">
        <v>243</v>
      </c>
      <c r="M3913" s="540" t="s">
        <v>230</v>
      </c>
      <c r="N3913" s="541" t="s">
        <v>230</v>
      </c>
      <c r="O3913" s="542" t="s">
        <v>679</v>
      </c>
      <c r="P3913" s="537">
        <v>69</v>
      </c>
      <c r="Q3913" s="541" t="s">
        <v>211</v>
      </c>
      <c r="R3913" s="541" t="s">
        <v>239</v>
      </c>
      <c r="S3913" s="543">
        <f>'Report 1'!$BE$18</f>
        <v>0</v>
      </c>
      <c r="T3913" s="544">
        <f>'Report 1'!$BE$90</f>
        <v>0</v>
      </c>
      <c r="U3913" s="545">
        <f>'Report 1'!$BE$176</f>
        <v>0</v>
      </c>
    </row>
    <row r="3914" spans="2:21">
      <c r="B3914" s="535" t="s">
        <v>669</v>
      </c>
      <c r="C3914" s="536">
        <v>1</v>
      </c>
      <c r="D3914" s="537" t="str">
        <f>'Information Input'!$M$14</f>
        <v xml:space="preserve">      -      </v>
      </c>
      <c r="E3914" s="537" t="s">
        <v>139</v>
      </c>
      <c r="F3914" s="538">
        <f>'Information Input'!$H$33</f>
        <v>43466</v>
      </c>
      <c r="G3914" s="538">
        <f>'Information Input'!$H$34</f>
        <v>43555</v>
      </c>
      <c r="H3914" s="538">
        <f>'Information Input'!$H$35</f>
        <v>43555</v>
      </c>
      <c r="I3914" s="537" t="str">
        <f>'Information Input'!$J$22</f>
        <v>Quarterly</v>
      </c>
      <c r="J3914" s="538">
        <f>'Information Input'!$H$30</f>
        <v>43555</v>
      </c>
      <c r="K3914" s="537">
        <f>'Information Input'!$J$18</f>
        <v>2019</v>
      </c>
      <c r="L3914" s="539" t="s">
        <v>243</v>
      </c>
      <c r="M3914" s="540" t="s">
        <v>230</v>
      </c>
      <c r="N3914" s="541" t="s">
        <v>230</v>
      </c>
      <c r="O3914" s="542" t="s">
        <v>680</v>
      </c>
      <c r="P3914" s="537">
        <v>70</v>
      </c>
      <c r="Q3914" s="541" t="s">
        <v>212</v>
      </c>
      <c r="R3914" s="541" t="s">
        <v>239</v>
      </c>
      <c r="S3914" s="543">
        <f>'Report 1'!$BE$18</f>
        <v>0</v>
      </c>
      <c r="T3914" s="544">
        <f>'Report 1'!$BE$91</f>
        <v>0</v>
      </c>
      <c r="U3914" s="545">
        <f>'Report 1'!$BE$177</f>
        <v>0</v>
      </c>
    </row>
    <row r="3915" spans="2:21">
      <c r="B3915" s="535" t="s">
        <v>669</v>
      </c>
      <c r="C3915" s="536">
        <v>1</v>
      </c>
      <c r="D3915" s="537" t="str">
        <f>'Information Input'!$M$14</f>
        <v xml:space="preserve">      -      </v>
      </c>
      <c r="E3915" s="537" t="s">
        <v>139</v>
      </c>
      <c r="F3915" s="538">
        <f>'Information Input'!$H$33</f>
        <v>43466</v>
      </c>
      <c r="G3915" s="538">
        <f>'Information Input'!$H$34</f>
        <v>43555</v>
      </c>
      <c r="H3915" s="538">
        <f>'Information Input'!$H$35</f>
        <v>43555</v>
      </c>
      <c r="I3915" s="537" t="str">
        <f>'Information Input'!$J$22</f>
        <v>Quarterly</v>
      </c>
      <c r="J3915" s="538">
        <f>'Information Input'!$H$30</f>
        <v>43555</v>
      </c>
      <c r="K3915" s="537">
        <f>'Information Input'!$J$18</f>
        <v>2019</v>
      </c>
      <c r="L3915" s="539" t="s">
        <v>243</v>
      </c>
      <c r="M3915" s="540" t="s">
        <v>230</v>
      </c>
      <c r="N3915" s="541" t="s">
        <v>230</v>
      </c>
      <c r="O3915" s="542" t="s">
        <v>680</v>
      </c>
      <c r="P3915" s="537">
        <v>71</v>
      </c>
      <c r="Q3915" s="541" t="s">
        <v>213</v>
      </c>
      <c r="R3915" s="541" t="s">
        <v>239</v>
      </c>
      <c r="S3915" s="543">
        <f>'Report 1'!$BE$18</f>
        <v>0</v>
      </c>
      <c r="T3915" s="544">
        <f>'Report 1'!$BE$92</f>
        <v>0</v>
      </c>
      <c r="U3915" s="545">
        <f>'Report 1'!$BE$178</f>
        <v>0</v>
      </c>
    </row>
    <row r="3916" spans="2:21">
      <c r="B3916" s="573" t="s">
        <v>669</v>
      </c>
      <c r="C3916" s="574">
        <v>1</v>
      </c>
      <c r="D3916" s="562" t="str">
        <f>'Information Input'!$M$14</f>
        <v xml:space="preserve">      -      </v>
      </c>
      <c r="E3916" s="562" t="s">
        <v>139</v>
      </c>
      <c r="F3916" s="559">
        <f>'Information Input'!$H$33</f>
        <v>43466</v>
      </c>
      <c r="G3916" s="559">
        <f>'Information Input'!$H$34</f>
        <v>43555</v>
      </c>
      <c r="H3916" s="559">
        <f>'Information Input'!$H$35</f>
        <v>43555</v>
      </c>
      <c r="I3916" s="562" t="str">
        <f>'Information Input'!$J$22</f>
        <v>Quarterly</v>
      </c>
      <c r="J3916" s="559">
        <f>'Information Input'!$H$30</f>
        <v>43555</v>
      </c>
      <c r="K3916" s="562">
        <f>'Information Input'!$J$18</f>
        <v>2019</v>
      </c>
      <c r="L3916" s="563" t="s">
        <v>243</v>
      </c>
      <c r="M3916" s="564" t="s">
        <v>230</v>
      </c>
      <c r="N3916" s="561" t="s">
        <v>230</v>
      </c>
      <c r="O3916" s="575" t="s">
        <v>674</v>
      </c>
      <c r="P3916" s="562">
        <v>72</v>
      </c>
      <c r="Q3916" s="561" t="s">
        <v>214</v>
      </c>
      <c r="R3916" s="561" t="s">
        <v>239</v>
      </c>
      <c r="S3916" s="560">
        <f>'Report 1'!$BE$18</f>
        <v>0</v>
      </c>
      <c r="T3916" s="568">
        <f>'Report 1'!$BE$93</f>
        <v>0</v>
      </c>
      <c r="U3916" s="571">
        <f>'Report 1'!$BE$179</f>
        <v>0</v>
      </c>
    </row>
  </sheetData>
  <sheetProtection algorithmName="SHA-512" hashValue="J8uBS/8qdCUk1gikbhbCVVTZKfQV/hNp3HGSfHT1MU8s/GPGe1frPgSO8nbS77EeP27+L1q4c7Suo5Rjz/5EnQ==" saltValue="UrQbLD+b8BRqEZEpZAGtFQ==" spinCount="100000" sheet="1" objects="1" scenarios="1"/>
  <pageMargins left="0.7" right="0.7" top="0.75" bottom="0.75" header="0.3" footer="0.3"/>
  <pageSetup scale="75" orientation="portrait" r:id="rId1"/>
  <headerFooter scaleWithDoc="0">
    <oddHeader>&amp;RState of New Mexico</oddHeader>
    <oddFooter>&amp;LVersion 4.0</oddFooter>
  </headerFooter>
  <rowBreaks count="54" manualBreakCount="54">
    <brk id="82" max="16383" man="1"/>
    <brk id="153" max="16383" man="1"/>
    <brk id="224" max="16383" man="1"/>
    <brk id="295" max="16383" man="1"/>
    <brk id="366" max="16383" man="1"/>
    <brk id="437" max="16383" man="1"/>
    <brk id="508" max="16383" man="1"/>
    <brk id="579" max="16383" man="1"/>
    <brk id="650" max="16383" man="1"/>
    <brk id="721" max="16383" man="1"/>
    <brk id="792" max="16383" man="1"/>
    <brk id="863" max="16383" man="1"/>
    <brk id="934" max="16383" man="1"/>
    <brk id="1005" max="16383" man="1"/>
    <brk id="1076" max="16383" man="1"/>
    <brk id="1147" max="16383" man="1"/>
    <brk id="1218" max="16383" man="1"/>
    <brk id="1289" max="16383" man="1"/>
    <brk id="1360" max="16383" man="1"/>
    <brk id="1431" max="16383" man="1"/>
    <brk id="1502" max="16383" man="1"/>
    <brk id="1573" max="16383" man="1"/>
    <brk id="1644" max="16383" man="1"/>
    <brk id="1715" max="16383" man="1"/>
    <brk id="1786" max="16383" man="1"/>
    <brk id="1857" max="16383" man="1"/>
    <brk id="1928" max="16383" man="1"/>
    <brk id="1999" max="16383" man="1"/>
    <brk id="2070" max="16383" man="1"/>
    <brk id="2141" max="16383" man="1"/>
    <brk id="2212" max="16383" man="1"/>
    <brk id="2283" max="16383" man="1"/>
    <brk id="2354" max="16383" man="1"/>
    <brk id="2425" max="16383" man="1"/>
    <brk id="2496" max="16383" man="1"/>
    <brk id="2567" max="16383" man="1"/>
    <brk id="2638" max="16383" man="1"/>
    <brk id="2709" max="16383" man="1"/>
    <brk id="2780" max="16383" man="1"/>
    <brk id="2851" max="16383" man="1"/>
    <brk id="2922" max="16383" man="1"/>
    <brk id="2993" max="16383" man="1"/>
    <brk id="3064" max="16383" man="1"/>
    <brk id="3135" max="16383" man="1"/>
    <brk id="3206" max="16383" man="1"/>
    <brk id="3277" max="16383" man="1"/>
    <brk id="3348" max="16383" man="1"/>
    <brk id="3419" max="16383" man="1"/>
    <brk id="3490" max="16383" man="1"/>
    <brk id="3561" max="16383" man="1"/>
    <brk id="3632" max="16383" man="1"/>
    <brk id="3703" max="16383" man="1"/>
    <brk id="3774" max="16383" man="1"/>
    <brk id="3845" max="16383" man="1"/>
  </rowBreaks>
  <colBreaks count="6" manualBreakCount="6">
    <brk id="15" max="1048575" man="1"/>
    <brk id="21" max="1048575" man="1"/>
    <brk id="36" max="1048575" man="1"/>
    <brk id="69" max="1048575" man="1"/>
    <brk id="75" max="1048575" man="1"/>
    <brk id="7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79"/>
  <sheetViews>
    <sheetView showGridLines="0" zoomScale="75" zoomScaleNormal="75" zoomScaleSheetLayoutView="28" workbookViewId="0"/>
  </sheetViews>
  <sheetFormatPr defaultColWidth="9.33203125" defaultRowHeight="12.6"/>
  <cols>
    <col min="1" max="1" width="7.1640625" style="9" customWidth="1"/>
    <col min="2" max="2" width="79.6640625" style="2" customWidth="1"/>
    <col min="3" max="57" width="21" style="2" customWidth="1"/>
    <col min="58" max="16384" width="9.33203125" style="2"/>
  </cols>
  <sheetData>
    <row r="1" spans="1:57" ht="12" customHeight="1"/>
    <row r="2" spans="1:57" ht="18" customHeight="1">
      <c r="A2" s="190" t="s">
        <v>106</v>
      </c>
      <c r="B2" s="190"/>
      <c r="C2" s="89"/>
      <c r="D2"/>
      <c r="E2"/>
      <c r="F2"/>
      <c r="G2"/>
      <c r="H2" s="27"/>
      <c r="I2" s="27"/>
      <c r="J2" s="27"/>
      <c r="K2" s="27"/>
      <c r="L2" s="27"/>
    </row>
    <row r="3" spans="1:57" ht="18" customHeight="1">
      <c r="A3" s="190" t="s">
        <v>107</v>
      </c>
      <c r="B3" s="190"/>
      <c r="C3" s="89"/>
      <c r="D3"/>
      <c r="E3"/>
      <c r="F3"/>
      <c r="G3"/>
      <c r="H3" s="27"/>
      <c r="I3" s="27"/>
      <c r="J3" s="27"/>
      <c r="K3" s="27"/>
      <c r="L3" s="27"/>
    </row>
    <row r="4" spans="1:57" ht="18" customHeight="1">
      <c r="A4" s="191" t="s">
        <v>108</v>
      </c>
      <c r="B4" s="191"/>
      <c r="C4" s="89"/>
      <c r="D4"/>
      <c r="E4"/>
      <c r="F4"/>
      <c r="G4"/>
      <c r="H4" s="27"/>
      <c r="I4" s="27"/>
      <c r="J4" s="27"/>
      <c r="K4" s="27"/>
      <c r="L4" s="27"/>
    </row>
    <row r="5" spans="1:57" ht="18" customHeight="1">
      <c r="A5" s="190" t="s">
        <v>109</v>
      </c>
      <c r="B5" s="190"/>
      <c r="C5" s="89"/>
      <c r="D5" s="27"/>
      <c r="E5" s="27"/>
      <c r="F5" s="27"/>
      <c r="G5" s="27"/>
      <c r="H5" s="27"/>
      <c r="I5" s="27"/>
      <c r="J5" s="27"/>
      <c r="K5" s="27"/>
      <c r="L5" s="27"/>
    </row>
    <row r="6" spans="1:57" ht="12" customHeight="1">
      <c r="A6" s="190"/>
      <c r="B6" s="190"/>
      <c r="C6" s="89"/>
      <c r="D6" s="27"/>
      <c r="E6" s="27"/>
      <c r="F6" s="27"/>
      <c r="G6" s="27"/>
      <c r="H6" s="27"/>
      <c r="I6" s="27"/>
      <c r="J6" s="27"/>
      <c r="K6" s="27"/>
      <c r="L6" s="27"/>
    </row>
    <row r="7" spans="1:57" s="6" customFormat="1" ht="18" customHeight="1">
      <c r="A7" s="191" t="str">
        <f>"MCO Name:  "&amp;'Information Input'!$F$14</f>
        <v xml:space="preserve">MCO Name:  </v>
      </c>
      <c r="B7" s="31"/>
      <c r="C7" s="31"/>
      <c r="D7" s="31"/>
      <c r="E7" s="31"/>
      <c r="F7" s="31"/>
      <c r="G7" s="31"/>
      <c r="H7" s="31"/>
      <c r="I7" s="31"/>
      <c r="J7" s="31"/>
      <c r="K7" s="31"/>
      <c r="L7" s="31"/>
    </row>
    <row r="8" spans="1:57" s="6" customFormat="1" ht="18" customHeight="1">
      <c r="A8" s="190" t="str">
        <f>"Report Submission Type:  "&amp;TEXT('Information Input'!$J$22,"mm/dd/yyyy")</f>
        <v>Report Submission Type:  Quarterly</v>
      </c>
      <c r="B8" s="31"/>
      <c r="C8" s="31"/>
      <c r="D8" s="31"/>
      <c r="E8" s="31"/>
      <c r="F8" s="31"/>
      <c r="G8" s="31"/>
      <c r="H8" s="31"/>
      <c r="I8" s="31"/>
      <c r="J8" s="31"/>
      <c r="K8" s="31"/>
      <c r="L8" s="31"/>
    </row>
    <row r="9" spans="1:57" s="6" customFormat="1" ht="18" customHeight="1">
      <c r="A9" s="190" t="str">
        <f>"Calendar Year Reporting Cycle:  "&amp;'Information Input'!$J$18</f>
        <v>Calendar Year Reporting Cycle:  2019</v>
      </c>
      <c r="B9" s="31"/>
      <c r="C9" s="31"/>
      <c r="D9" s="31"/>
      <c r="E9" s="31"/>
      <c r="F9" s="31"/>
      <c r="G9" s="31"/>
      <c r="H9" s="31"/>
      <c r="I9" s="31"/>
      <c r="J9" s="31"/>
      <c r="K9" s="31"/>
      <c r="L9" s="31"/>
    </row>
    <row r="10" spans="1:57" s="6" customFormat="1" ht="18" customHeight="1">
      <c r="A10" s="190" t="str">
        <f>"Report Period Ending:  "&amp;TEXT('Information Input'!$H$30,"mm/dd/yyyy")</f>
        <v>Report Period Ending:  03/31/2019</v>
      </c>
      <c r="B10" s="31"/>
      <c r="C10" s="31"/>
      <c r="D10" s="31"/>
      <c r="E10" s="31"/>
      <c r="F10" s="31"/>
      <c r="G10" s="31"/>
      <c r="H10" s="31"/>
      <c r="I10" s="31"/>
      <c r="J10" s="31"/>
      <c r="K10" s="31"/>
      <c r="L10" s="31"/>
    </row>
    <row r="11" spans="1:57" s="6" customFormat="1" ht="12" customHeight="1">
      <c r="A11" s="191"/>
      <c r="B11" s="191"/>
      <c r="C11" s="192"/>
      <c r="D11" s="31"/>
      <c r="E11" s="31"/>
      <c r="F11" s="31"/>
      <c r="G11" s="31"/>
      <c r="H11" s="31"/>
      <c r="I11" s="31"/>
      <c r="J11" s="31"/>
      <c r="K11" s="31"/>
      <c r="L11" s="31"/>
    </row>
    <row r="12" spans="1:57" ht="18" customHeight="1">
      <c r="A12" s="33" t="s">
        <v>110</v>
      </c>
      <c r="AL12" s="5"/>
      <c r="AM12" s="5"/>
      <c r="AN12" s="5"/>
      <c r="AO12" s="5"/>
      <c r="AP12" s="5"/>
      <c r="AQ12" s="5"/>
      <c r="AR12" s="5"/>
      <c r="AS12" s="5"/>
      <c r="AT12" s="5"/>
      <c r="AU12" s="5"/>
      <c r="AV12" s="5"/>
      <c r="AW12" s="5"/>
      <c r="AX12" s="5"/>
      <c r="AY12" s="5"/>
      <c r="AZ12" s="5"/>
      <c r="BA12" s="5"/>
      <c r="BB12" s="5"/>
      <c r="BC12" s="5"/>
      <c r="BD12" s="5"/>
      <c r="BE12" s="5"/>
    </row>
    <row r="13" spans="1:57" ht="15" customHeight="1">
      <c r="AL13" s="5"/>
      <c r="AM13" s="5"/>
      <c r="AN13" s="5"/>
      <c r="AO13" s="5"/>
      <c r="AP13" s="5"/>
      <c r="AQ13" s="5"/>
      <c r="AR13" s="5"/>
      <c r="AS13" s="5"/>
      <c r="AT13" s="5"/>
      <c r="AU13" s="5"/>
      <c r="AV13" s="5"/>
      <c r="AW13" s="5"/>
      <c r="AX13" s="5"/>
      <c r="AY13" s="5"/>
      <c r="AZ13" s="5"/>
      <c r="BA13" s="5"/>
      <c r="BB13" s="5"/>
      <c r="BC13" s="5"/>
      <c r="BD13" s="5"/>
      <c r="BE13" s="5"/>
    </row>
    <row r="14" spans="1:57" s="413" customFormat="1" ht="15" customHeight="1">
      <c r="A14" s="395"/>
      <c r="B14" s="458"/>
      <c r="C14" s="397" t="s">
        <v>111</v>
      </c>
      <c r="D14" s="398"/>
      <c r="E14" s="398"/>
      <c r="F14" s="398"/>
      <c r="G14" s="399"/>
      <c r="H14" s="397" t="s">
        <v>112</v>
      </c>
      <c r="I14" s="398"/>
      <c r="J14" s="398"/>
      <c r="K14" s="398"/>
      <c r="L14" s="399"/>
      <c r="M14" s="397" t="s">
        <v>113</v>
      </c>
      <c r="N14" s="398"/>
      <c r="O14" s="398"/>
      <c r="P14" s="398"/>
      <c r="Q14" s="399"/>
      <c r="R14" s="397" t="s">
        <v>114</v>
      </c>
      <c r="S14" s="398"/>
      <c r="T14" s="398"/>
      <c r="U14" s="398"/>
      <c r="V14" s="399"/>
      <c r="W14" s="397" t="s">
        <v>115</v>
      </c>
      <c r="X14" s="398"/>
      <c r="Y14" s="398"/>
      <c r="Z14" s="398"/>
      <c r="AA14" s="399"/>
      <c r="AB14" s="397" t="s">
        <v>116</v>
      </c>
      <c r="AC14" s="398"/>
      <c r="AD14" s="398"/>
      <c r="AE14" s="398"/>
      <c r="AF14" s="399"/>
      <c r="AG14" s="397" t="s">
        <v>117</v>
      </c>
      <c r="AH14" s="398"/>
      <c r="AI14" s="398"/>
      <c r="AJ14" s="398"/>
      <c r="AK14" s="399"/>
      <c r="AL14" s="400"/>
      <c r="AM14" s="401"/>
      <c r="AN14" s="401"/>
      <c r="AO14" s="401"/>
      <c r="AP14" s="396"/>
      <c r="AQ14" s="400"/>
      <c r="AR14" s="401"/>
      <c r="AS14" s="401"/>
      <c r="AT14" s="401"/>
      <c r="AU14" s="396"/>
      <c r="AV14" s="400"/>
      <c r="AW14" s="401"/>
      <c r="AX14" s="401"/>
      <c r="AY14" s="401"/>
      <c r="AZ14" s="396"/>
      <c r="BA14" s="400"/>
      <c r="BB14" s="401"/>
      <c r="BC14" s="401"/>
      <c r="BD14" s="401"/>
      <c r="BE14" s="396"/>
    </row>
    <row r="15" spans="1:57" s="413" customFormat="1" ht="15" customHeight="1">
      <c r="A15" s="402"/>
      <c r="B15" s="635"/>
      <c r="C15" s="404" t="s">
        <v>118</v>
      </c>
      <c r="D15" s="405"/>
      <c r="E15" s="405"/>
      <c r="F15" s="405"/>
      <c r="G15" s="406"/>
      <c r="H15" s="404" t="s">
        <v>118</v>
      </c>
      <c r="I15" s="405"/>
      <c r="J15" s="405"/>
      <c r="K15" s="405"/>
      <c r="L15" s="406"/>
      <c r="M15" s="404" t="s">
        <v>118</v>
      </c>
      <c r="N15" s="405"/>
      <c r="O15" s="405"/>
      <c r="P15" s="405"/>
      <c r="Q15" s="406"/>
      <c r="R15" s="404" t="s">
        <v>118</v>
      </c>
      <c r="S15" s="405"/>
      <c r="T15" s="405"/>
      <c r="U15" s="405"/>
      <c r="V15" s="406"/>
      <c r="W15" s="404" t="s">
        <v>118</v>
      </c>
      <c r="X15" s="405"/>
      <c r="Y15" s="405"/>
      <c r="Z15" s="405"/>
      <c r="AA15" s="406"/>
      <c r="AB15" s="404" t="s">
        <v>118</v>
      </c>
      <c r="AC15" s="405"/>
      <c r="AD15" s="405"/>
      <c r="AE15" s="405"/>
      <c r="AF15" s="406"/>
      <c r="AG15" s="404" t="s">
        <v>118</v>
      </c>
      <c r="AH15" s="405"/>
      <c r="AI15" s="405"/>
      <c r="AJ15" s="405"/>
      <c r="AK15" s="406"/>
      <c r="AL15" s="404" t="s">
        <v>119</v>
      </c>
      <c r="AM15" s="405"/>
      <c r="AN15" s="405"/>
      <c r="AO15" s="405"/>
      <c r="AP15" s="406"/>
      <c r="AQ15" s="404" t="s">
        <v>120</v>
      </c>
      <c r="AR15" s="405"/>
      <c r="AS15" s="405"/>
      <c r="AT15" s="405"/>
      <c r="AU15" s="406"/>
      <c r="AV15" s="404" t="s">
        <v>121</v>
      </c>
      <c r="AW15" s="405"/>
      <c r="AX15" s="405"/>
      <c r="AY15" s="405"/>
      <c r="AZ15" s="406"/>
      <c r="BA15" s="407"/>
      <c r="BB15" s="403"/>
      <c r="BC15" s="403"/>
      <c r="BD15" s="403"/>
      <c r="BE15" s="408"/>
    </row>
    <row r="16" spans="1:57" s="413" customFormat="1" ht="15" customHeight="1">
      <c r="A16" s="409" t="s">
        <v>122</v>
      </c>
      <c r="B16" s="635"/>
      <c r="C16" s="1086" t="s">
        <v>123</v>
      </c>
      <c r="D16" s="411"/>
      <c r="E16" s="411"/>
      <c r="F16" s="411"/>
      <c r="G16" s="412"/>
      <c r="H16" s="1086" t="s">
        <v>124</v>
      </c>
      <c r="I16" s="411"/>
      <c r="J16" s="411"/>
      <c r="K16" s="411"/>
      <c r="L16" s="412"/>
      <c r="M16" s="1086" t="s">
        <v>125</v>
      </c>
      <c r="N16" s="411"/>
      <c r="O16" s="411"/>
      <c r="P16" s="411"/>
      <c r="Q16" s="412"/>
      <c r="R16" s="1086" t="s">
        <v>126</v>
      </c>
      <c r="S16" s="411"/>
      <c r="T16" s="411"/>
      <c r="U16" s="411"/>
      <c r="V16" s="412"/>
      <c r="W16" s="1086" t="s">
        <v>127</v>
      </c>
      <c r="X16" s="411"/>
      <c r="Y16" s="411"/>
      <c r="Z16" s="411"/>
      <c r="AA16" s="412"/>
      <c r="AB16" s="1086" t="s">
        <v>128</v>
      </c>
      <c r="AC16" s="411"/>
      <c r="AD16" s="411"/>
      <c r="AE16" s="411"/>
      <c r="AF16" s="412"/>
      <c r="AG16" s="1086" t="s">
        <v>129</v>
      </c>
      <c r="AH16" s="411"/>
      <c r="AI16" s="411"/>
      <c r="AJ16" s="411"/>
      <c r="AK16" s="412"/>
      <c r="AL16" s="410" t="s">
        <v>130</v>
      </c>
      <c r="AM16" s="411"/>
      <c r="AN16" s="411"/>
      <c r="AO16" s="411"/>
      <c r="AP16" s="412"/>
      <c r="AQ16" s="410" t="s">
        <v>131</v>
      </c>
      <c r="AR16" s="411"/>
      <c r="AS16" s="411"/>
      <c r="AT16" s="411"/>
      <c r="AU16" s="412"/>
      <c r="AV16" s="410" t="s">
        <v>132</v>
      </c>
      <c r="AW16" s="411"/>
      <c r="AX16" s="411"/>
      <c r="AY16" s="411"/>
      <c r="AZ16" s="412"/>
      <c r="BA16" s="410" t="s">
        <v>133</v>
      </c>
      <c r="BB16" s="411"/>
      <c r="BC16" s="411"/>
      <c r="BD16" s="411"/>
      <c r="BE16" s="412"/>
    </row>
    <row r="17" spans="1:57" s="17" customFormat="1" ht="13.5" customHeight="1">
      <c r="A17" s="414" t="s">
        <v>134</v>
      </c>
      <c r="B17" s="459"/>
      <c r="C17" s="366" t="s">
        <v>135</v>
      </c>
      <c r="D17" s="366" t="s">
        <v>136</v>
      </c>
      <c r="E17" s="366" t="s">
        <v>137</v>
      </c>
      <c r="F17" s="366" t="s">
        <v>138</v>
      </c>
      <c r="G17" s="366" t="s">
        <v>139</v>
      </c>
      <c r="H17" s="366" t="s">
        <v>135</v>
      </c>
      <c r="I17" s="366" t="s">
        <v>136</v>
      </c>
      <c r="J17" s="366" t="s">
        <v>137</v>
      </c>
      <c r="K17" s="366" t="s">
        <v>138</v>
      </c>
      <c r="L17" s="366" t="s">
        <v>139</v>
      </c>
      <c r="M17" s="366" t="s">
        <v>135</v>
      </c>
      <c r="N17" s="366" t="s">
        <v>136</v>
      </c>
      <c r="O17" s="366" t="s">
        <v>137</v>
      </c>
      <c r="P17" s="366" t="s">
        <v>138</v>
      </c>
      <c r="Q17" s="366" t="s">
        <v>139</v>
      </c>
      <c r="R17" s="366" t="s">
        <v>135</v>
      </c>
      <c r="S17" s="366" t="s">
        <v>136</v>
      </c>
      <c r="T17" s="366" t="s">
        <v>137</v>
      </c>
      <c r="U17" s="366" t="s">
        <v>138</v>
      </c>
      <c r="V17" s="366" t="s">
        <v>139</v>
      </c>
      <c r="W17" s="366" t="s">
        <v>135</v>
      </c>
      <c r="X17" s="366" t="s">
        <v>136</v>
      </c>
      <c r="Y17" s="366" t="s">
        <v>137</v>
      </c>
      <c r="Z17" s="366" t="s">
        <v>138</v>
      </c>
      <c r="AA17" s="366" t="s">
        <v>139</v>
      </c>
      <c r="AB17" s="366" t="s">
        <v>135</v>
      </c>
      <c r="AC17" s="366" t="s">
        <v>136</v>
      </c>
      <c r="AD17" s="366" t="s">
        <v>137</v>
      </c>
      <c r="AE17" s="366" t="s">
        <v>138</v>
      </c>
      <c r="AF17" s="366" t="s">
        <v>139</v>
      </c>
      <c r="AG17" s="366" t="s">
        <v>135</v>
      </c>
      <c r="AH17" s="366" t="s">
        <v>136</v>
      </c>
      <c r="AI17" s="366" t="s">
        <v>137</v>
      </c>
      <c r="AJ17" s="366" t="s">
        <v>138</v>
      </c>
      <c r="AK17" s="366" t="s">
        <v>139</v>
      </c>
      <c r="AL17" s="366" t="s">
        <v>135</v>
      </c>
      <c r="AM17" s="366" t="s">
        <v>136</v>
      </c>
      <c r="AN17" s="366" t="s">
        <v>137</v>
      </c>
      <c r="AO17" s="366" t="s">
        <v>138</v>
      </c>
      <c r="AP17" s="366" t="s">
        <v>139</v>
      </c>
      <c r="AQ17" s="366" t="s">
        <v>135</v>
      </c>
      <c r="AR17" s="366" t="s">
        <v>136</v>
      </c>
      <c r="AS17" s="366" t="s">
        <v>137</v>
      </c>
      <c r="AT17" s="366" t="s">
        <v>138</v>
      </c>
      <c r="AU17" s="366" t="s">
        <v>139</v>
      </c>
      <c r="AV17" s="366" t="s">
        <v>135</v>
      </c>
      <c r="AW17" s="366" t="s">
        <v>136</v>
      </c>
      <c r="AX17" s="366" t="s">
        <v>137</v>
      </c>
      <c r="AY17" s="366" t="s">
        <v>138</v>
      </c>
      <c r="AZ17" s="366" t="s">
        <v>139</v>
      </c>
      <c r="BA17" s="366" t="s">
        <v>135</v>
      </c>
      <c r="BB17" s="366" t="s">
        <v>136</v>
      </c>
      <c r="BC17" s="366" t="s">
        <v>137</v>
      </c>
      <c r="BD17" s="366" t="s">
        <v>138</v>
      </c>
      <c r="BE17" s="366" t="s">
        <v>139</v>
      </c>
    </row>
    <row r="18" spans="1:57" s="672" customFormat="1" ht="12.75" customHeight="1">
      <c r="A18" s="11">
        <v>1</v>
      </c>
      <c r="B18" s="626" t="s">
        <v>140</v>
      </c>
      <c r="C18" s="701"/>
      <c r="D18" s="701"/>
      <c r="E18" s="701"/>
      <c r="F18" s="701"/>
      <c r="G18" s="669">
        <f>SUM(C18:F18)</f>
        <v>0</v>
      </c>
      <c r="H18" s="701"/>
      <c r="I18" s="701"/>
      <c r="J18" s="701"/>
      <c r="K18" s="701"/>
      <c r="L18" s="669">
        <f>SUM(H18:K18)</f>
        <v>0</v>
      </c>
      <c r="M18" s="701"/>
      <c r="N18" s="701"/>
      <c r="O18" s="701"/>
      <c r="P18" s="701"/>
      <c r="Q18" s="669">
        <f>SUM(M18:P18)</f>
        <v>0</v>
      </c>
      <c r="R18" s="701"/>
      <c r="S18" s="701"/>
      <c r="T18" s="701"/>
      <c r="U18" s="701"/>
      <c r="V18" s="669">
        <f>SUM(R18:U18)</f>
        <v>0</v>
      </c>
      <c r="W18" s="701"/>
      <c r="X18" s="701"/>
      <c r="Y18" s="701"/>
      <c r="Z18" s="701"/>
      <c r="AA18" s="669">
        <f>SUM(W18:Z18)</f>
        <v>0</v>
      </c>
      <c r="AB18" s="701"/>
      <c r="AC18" s="701"/>
      <c r="AD18" s="701"/>
      <c r="AE18" s="701"/>
      <c r="AF18" s="669">
        <f>SUM(AB18:AE18)</f>
        <v>0</v>
      </c>
      <c r="AG18" s="701"/>
      <c r="AH18" s="701"/>
      <c r="AI18" s="701"/>
      <c r="AJ18" s="701"/>
      <c r="AK18" s="669">
        <f>SUM(AG18:AJ18)</f>
        <v>0</v>
      </c>
      <c r="AL18" s="670">
        <f>C18+H18</f>
        <v>0</v>
      </c>
      <c r="AM18" s="670">
        <f>D18+I18</f>
        <v>0</v>
      </c>
      <c r="AN18" s="670">
        <f>E18+J18</f>
        <v>0</v>
      </c>
      <c r="AO18" s="670">
        <f>F18+K18</f>
        <v>0</v>
      </c>
      <c r="AP18" s="669">
        <f>SUM(AL18:AO18)</f>
        <v>0</v>
      </c>
      <c r="AQ18" s="670">
        <f>M18+R18+W18</f>
        <v>0</v>
      </c>
      <c r="AR18" s="670">
        <f>N18+S18+X18</f>
        <v>0</v>
      </c>
      <c r="AS18" s="670">
        <f>O18+T18+Y18</f>
        <v>0</v>
      </c>
      <c r="AT18" s="670">
        <f>P18+U18+Z18</f>
        <v>0</v>
      </c>
      <c r="AU18" s="669">
        <f>SUM(AQ18:AT18)</f>
        <v>0</v>
      </c>
      <c r="AV18" s="670">
        <f>AB18+AG18</f>
        <v>0</v>
      </c>
      <c r="AW18" s="670">
        <f>AC18+AH18</f>
        <v>0</v>
      </c>
      <c r="AX18" s="670">
        <f>AD18+AI18</f>
        <v>0</v>
      </c>
      <c r="AY18" s="670">
        <f>AE18+AJ18</f>
        <v>0</v>
      </c>
      <c r="AZ18" s="669">
        <f>SUM(AV18:AY18)</f>
        <v>0</v>
      </c>
      <c r="BA18" s="670">
        <f>AL18+AQ18+AV18</f>
        <v>0</v>
      </c>
      <c r="BB18" s="670">
        <f>AM18+AR18+AW18</f>
        <v>0</v>
      </c>
      <c r="BC18" s="670">
        <f>AN18+AS18+AX18</f>
        <v>0</v>
      </c>
      <c r="BD18" s="670">
        <f>AO18+AT18+AY18</f>
        <v>0</v>
      </c>
      <c r="BE18" s="671">
        <f>SUM(BA18:BD18)</f>
        <v>0</v>
      </c>
    </row>
    <row r="19" spans="1:57" s="712" customFormat="1" ht="12.75" customHeight="1">
      <c r="A19" s="706"/>
      <c r="B19" s="636" t="s">
        <v>141</v>
      </c>
      <c r="C19" s="707"/>
      <c r="D19" s="708"/>
      <c r="E19" s="708"/>
      <c r="F19" s="708"/>
      <c r="G19" s="709"/>
      <c r="H19" s="707"/>
      <c r="I19" s="708"/>
      <c r="J19" s="708"/>
      <c r="K19" s="708"/>
      <c r="L19" s="709"/>
      <c r="M19" s="707"/>
      <c r="N19" s="708"/>
      <c r="O19" s="708"/>
      <c r="P19" s="708"/>
      <c r="Q19" s="709"/>
      <c r="R19" s="707"/>
      <c r="S19" s="708"/>
      <c r="T19" s="708"/>
      <c r="U19" s="708"/>
      <c r="V19" s="709"/>
      <c r="W19" s="707"/>
      <c r="X19" s="708"/>
      <c r="Y19" s="708"/>
      <c r="Z19" s="708"/>
      <c r="AA19" s="709"/>
      <c r="AB19" s="707"/>
      <c r="AC19" s="708"/>
      <c r="AD19" s="708"/>
      <c r="AE19" s="708"/>
      <c r="AF19" s="709"/>
      <c r="AG19" s="707"/>
      <c r="AH19" s="708"/>
      <c r="AI19" s="708"/>
      <c r="AJ19" s="708"/>
      <c r="AK19" s="709"/>
      <c r="AL19" s="710"/>
      <c r="AM19" s="711"/>
      <c r="AN19" s="711"/>
      <c r="AO19" s="711"/>
      <c r="AP19" s="709"/>
      <c r="AQ19" s="710"/>
      <c r="AR19" s="711"/>
      <c r="AS19" s="711"/>
      <c r="AT19" s="711"/>
      <c r="AU19" s="709"/>
      <c r="AV19" s="710"/>
      <c r="AW19" s="711"/>
      <c r="AX19" s="711"/>
      <c r="AY19" s="711"/>
      <c r="AZ19" s="709"/>
      <c r="BA19" s="710"/>
      <c r="BB19" s="711"/>
      <c r="BC19" s="711"/>
      <c r="BD19" s="711"/>
      <c r="BE19" s="709"/>
    </row>
    <row r="20" spans="1:57" s="672" customFormat="1" ht="12.75" customHeight="1">
      <c r="A20" s="11">
        <f>A18+1</f>
        <v>2</v>
      </c>
      <c r="B20" s="627" t="s">
        <v>142</v>
      </c>
      <c r="C20" s="702"/>
      <c r="D20" s="702"/>
      <c r="E20" s="702"/>
      <c r="F20" s="702"/>
      <c r="G20" s="678">
        <f>SUM(C20:F20)</f>
        <v>0</v>
      </c>
      <c r="H20" s="702"/>
      <c r="I20" s="702"/>
      <c r="J20" s="702"/>
      <c r="K20" s="702"/>
      <c r="L20" s="678">
        <f>SUM(H20:K20)</f>
        <v>0</v>
      </c>
      <c r="M20" s="702"/>
      <c r="N20" s="702"/>
      <c r="O20" s="702"/>
      <c r="P20" s="702"/>
      <c r="Q20" s="678">
        <f>SUM(M20:P20)</f>
        <v>0</v>
      </c>
      <c r="R20" s="702"/>
      <c r="S20" s="702"/>
      <c r="T20" s="702"/>
      <c r="U20" s="702"/>
      <c r="V20" s="678">
        <f>SUM(R20:U20)</f>
        <v>0</v>
      </c>
      <c r="W20" s="702"/>
      <c r="X20" s="702"/>
      <c r="Y20" s="702"/>
      <c r="Z20" s="702"/>
      <c r="AA20" s="678">
        <f>SUM(W20:Z20)</f>
        <v>0</v>
      </c>
      <c r="AB20" s="702"/>
      <c r="AC20" s="702"/>
      <c r="AD20" s="702"/>
      <c r="AE20" s="702"/>
      <c r="AF20" s="678">
        <f>SUM(AB20:AE20)</f>
        <v>0</v>
      </c>
      <c r="AG20" s="702"/>
      <c r="AH20" s="702"/>
      <c r="AI20" s="702"/>
      <c r="AJ20" s="702"/>
      <c r="AK20" s="678">
        <f>SUM(AG20:AJ20)</f>
        <v>0</v>
      </c>
      <c r="AL20" s="679">
        <f t="shared" ref="AL20:AO23" si="0">C20+H20</f>
        <v>0</v>
      </c>
      <c r="AM20" s="679">
        <f t="shared" si="0"/>
        <v>0</v>
      </c>
      <c r="AN20" s="679">
        <f t="shared" si="0"/>
        <v>0</v>
      </c>
      <c r="AO20" s="679">
        <f t="shared" si="0"/>
        <v>0</v>
      </c>
      <c r="AP20" s="678">
        <f>SUM(AL20:AO20)</f>
        <v>0</v>
      </c>
      <c r="AQ20" s="679">
        <f>M20+R20+W20</f>
        <v>0</v>
      </c>
      <c r="AR20" s="679">
        <f>N20+S20+X20</f>
        <v>0</v>
      </c>
      <c r="AS20" s="679">
        <f>O20+T20+Y20</f>
        <v>0</v>
      </c>
      <c r="AT20" s="679">
        <f>P20+U20+Z20</f>
        <v>0</v>
      </c>
      <c r="AU20" s="678">
        <f>SUM(AQ20:AT20)</f>
        <v>0</v>
      </c>
      <c r="AV20" s="679">
        <f t="shared" ref="AV20:AY23" si="1">AB20+AG20</f>
        <v>0</v>
      </c>
      <c r="AW20" s="679">
        <f t="shared" si="1"/>
        <v>0</v>
      </c>
      <c r="AX20" s="679">
        <f t="shared" si="1"/>
        <v>0</v>
      </c>
      <c r="AY20" s="679">
        <f t="shared" si="1"/>
        <v>0</v>
      </c>
      <c r="AZ20" s="678">
        <f>SUM(AV20:AY20)</f>
        <v>0</v>
      </c>
      <c r="BA20" s="679">
        <f t="shared" ref="BA20:BD23" si="2">AL20+AQ20+AV20</f>
        <v>0</v>
      </c>
      <c r="BB20" s="679">
        <f t="shared" si="2"/>
        <v>0</v>
      </c>
      <c r="BC20" s="679">
        <f t="shared" si="2"/>
        <v>0</v>
      </c>
      <c r="BD20" s="679">
        <f t="shared" si="2"/>
        <v>0</v>
      </c>
      <c r="BE20" s="680">
        <f>SUM(BA20:BD20)</f>
        <v>0</v>
      </c>
    </row>
    <row r="21" spans="1:57" s="672" customFormat="1" ht="12.75" customHeight="1">
      <c r="A21" s="11">
        <f t="shared" ref="A21:A28" si="3">A20+1</f>
        <v>3</v>
      </c>
      <c r="B21" s="628" t="s">
        <v>143</v>
      </c>
      <c r="C21" s="703"/>
      <c r="D21" s="703"/>
      <c r="E21" s="703"/>
      <c r="F21" s="703"/>
      <c r="G21" s="678">
        <f>SUM(C21:F21)</f>
        <v>0</v>
      </c>
      <c r="H21" s="703"/>
      <c r="I21" s="703"/>
      <c r="J21" s="703"/>
      <c r="K21" s="703"/>
      <c r="L21" s="678">
        <f>SUM(H21:K21)</f>
        <v>0</v>
      </c>
      <c r="M21" s="703"/>
      <c r="N21" s="703"/>
      <c r="O21" s="703"/>
      <c r="P21" s="703"/>
      <c r="Q21" s="678">
        <f>SUM(M21:P21)</f>
        <v>0</v>
      </c>
      <c r="R21" s="703"/>
      <c r="S21" s="703"/>
      <c r="T21" s="703"/>
      <c r="U21" s="703"/>
      <c r="V21" s="678">
        <f>SUM(R21:U21)</f>
        <v>0</v>
      </c>
      <c r="W21" s="703"/>
      <c r="X21" s="703"/>
      <c r="Y21" s="703"/>
      <c r="Z21" s="703"/>
      <c r="AA21" s="678">
        <f>SUM(W21:Z21)</f>
        <v>0</v>
      </c>
      <c r="AB21" s="703"/>
      <c r="AC21" s="703"/>
      <c r="AD21" s="703"/>
      <c r="AE21" s="703"/>
      <c r="AF21" s="678">
        <f>SUM(AB21:AE21)</f>
        <v>0</v>
      </c>
      <c r="AG21" s="703"/>
      <c r="AH21" s="703"/>
      <c r="AI21" s="703"/>
      <c r="AJ21" s="703"/>
      <c r="AK21" s="678">
        <f>SUM(AG21:AJ21)</f>
        <v>0</v>
      </c>
      <c r="AL21" s="681">
        <f t="shared" si="0"/>
        <v>0</v>
      </c>
      <c r="AM21" s="681">
        <f t="shared" si="0"/>
        <v>0</v>
      </c>
      <c r="AN21" s="681">
        <f t="shared" si="0"/>
        <v>0</v>
      </c>
      <c r="AO21" s="681">
        <f t="shared" si="0"/>
        <v>0</v>
      </c>
      <c r="AP21" s="678">
        <f>SUM(AL21:AO21)</f>
        <v>0</v>
      </c>
      <c r="AQ21" s="681">
        <f t="shared" ref="AQ21:AT23" si="4">M21+R21+W21</f>
        <v>0</v>
      </c>
      <c r="AR21" s="681">
        <f t="shared" si="4"/>
        <v>0</v>
      </c>
      <c r="AS21" s="681">
        <f t="shared" si="4"/>
        <v>0</v>
      </c>
      <c r="AT21" s="681">
        <f t="shared" si="4"/>
        <v>0</v>
      </c>
      <c r="AU21" s="678">
        <f>SUM(AQ21:AT21)</f>
        <v>0</v>
      </c>
      <c r="AV21" s="681">
        <f t="shared" si="1"/>
        <v>0</v>
      </c>
      <c r="AW21" s="681">
        <f t="shared" si="1"/>
        <v>0</v>
      </c>
      <c r="AX21" s="681">
        <f t="shared" si="1"/>
        <v>0</v>
      </c>
      <c r="AY21" s="681">
        <f t="shared" si="1"/>
        <v>0</v>
      </c>
      <c r="AZ21" s="678">
        <f>SUM(AV21:AY21)</f>
        <v>0</v>
      </c>
      <c r="BA21" s="681">
        <f t="shared" si="2"/>
        <v>0</v>
      </c>
      <c r="BB21" s="681">
        <f t="shared" si="2"/>
        <v>0</v>
      </c>
      <c r="BC21" s="681">
        <f t="shared" si="2"/>
        <v>0</v>
      </c>
      <c r="BD21" s="681">
        <f t="shared" si="2"/>
        <v>0</v>
      </c>
      <c r="BE21" s="680">
        <f>SUM(BA21:BD21)</f>
        <v>0</v>
      </c>
    </row>
    <row r="22" spans="1:57" s="672" customFormat="1" ht="12.75" customHeight="1">
      <c r="A22" s="11">
        <f t="shared" si="3"/>
        <v>4</v>
      </c>
      <c r="B22" s="628" t="s">
        <v>144</v>
      </c>
      <c r="C22" s="703"/>
      <c r="D22" s="703"/>
      <c r="E22" s="703"/>
      <c r="F22" s="703"/>
      <c r="G22" s="678">
        <f>SUM(C22:F22)</f>
        <v>0</v>
      </c>
      <c r="H22" s="703"/>
      <c r="I22" s="703"/>
      <c r="J22" s="703"/>
      <c r="K22" s="703"/>
      <c r="L22" s="678">
        <f>SUM(H22:K22)</f>
        <v>0</v>
      </c>
      <c r="M22" s="703"/>
      <c r="N22" s="703"/>
      <c r="O22" s="703"/>
      <c r="P22" s="703"/>
      <c r="Q22" s="678">
        <f>SUM(M22:P22)</f>
        <v>0</v>
      </c>
      <c r="R22" s="703"/>
      <c r="S22" s="703"/>
      <c r="T22" s="703"/>
      <c r="U22" s="703"/>
      <c r="V22" s="678">
        <f>SUM(R22:U22)</f>
        <v>0</v>
      </c>
      <c r="W22" s="703"/>
      <c r="X22" s="703"/>
      <c r="Y22" s="703"/>
      <c r="Z22" s="703"/>
      <c r="AA22" s="678">
        <f>SUM(W22:Z22)</f>
        <v>0</v>
      </c>
      <c r="AB22" s="703"/>
      <c r="AC22" s="703"/>
      <c r="AD22" s="703"/>
      <c r="AE22" s="703"/>
      <c r="AF22" s="678">
        <f>SUM(AB22:AE22)</f>
        <v>0</v>
      </c>
      <c r="AG22" s="703"/>
      <c r="AH22" s="703"/>
      <c r="AI22" s="703"/>
      <c r="AJ22" s="703"/>
      <c r="AK22" s="678">
        <f>SUM(AG22:AJ22)</f>
        <v>0</v>
      </c>
      <c r="AL22" s="681">
        <f t="shared" si="0"/>
        <v>0</v>
      </c>
      <c r="AM22" s="681">
        <f t="shared" si="0"/>
        <v>0</v>
      </c>
      <c r="AN22" s="681">
        <f t="shared" si="0"/>
        <v>0</v>
      </c>
      <c r="AO22" s="681">
        <f t="shared" si="0"/>
        <v>0</v>
      </c>
      <c r="AP22" s="678">
        <f>SUM(AL22:AO22)</f>
        <v>0</v>
      </c>
      <c r="AQ22" s="681">
        <f>M22+R22+W22</f>
        <v>0</v>
      </c>
      <c r="AR22" s="681">
        <f>N22+S22+X22</f>
        <v>0</v>
      </c>
      <c r="AS22" s="681">
        <f>O22+T22+Y22</f>
        <v>0</v>
      </c>
      <c r="AT22" s="681">
        <f>P22+U22+Z22</f>
        <v>0</v>
      </c>
      <c r="AU22" s="678">
        <f>SUM(AQ22:AT22)</f>
        <v>0</v>
      </c>
      <c r="AV22" s="681">
        <f t="shared" si="1"/>
        <v>0</v>
      </c>
      <c r="AW22" s="681">
        <f t="shared" si="1"/>
        <v>0</v>
      </c>
      <c r="AX22" s="681">
        <f t="shared" si="1"/>
        <v>0</v>
      </c>
      <c r="AY22" s="681">
        <f t="shared" si="1"/>
        <v>0</v>
      </c>
      <c r="AZ22" s="678">
        <f>SUM(AV22:AY22)</f>
        <v>0</v>
      </c>
      <c r="BA22" s="681">
        <f t="shared" si="2"/>
        <v>0</v>
      </c>
      <c r="BB22" s="681">
        <f t="shared" si="2"/>
        <v>0</v>
      </c>
      <c r="BC22" s="681">
        <f t="shared" si="2"/>
        <v>0</v>
      </c>
      <c r="BD22" s="681">
        <f t="shared" si="2"/>
        <v>0</v>
      </c>
      <c r="BE22" s="680">
        <f>SUM(BA22:BD22)</f>
        <v>0</v>
      </c>
    </row>
    <row r="23" spans="1:57" s="726" customFormat="1" ht="12.75" customHeight="1">
      <c r="A23" s="713">
        <f t="shared" si="3"/>
        <v>5</v>
      </c>
      <c r="B23" s="1218" t="s">
        <v>145</v>
      </c>
      <c r="C23" s="1219"/>
      <c r="D23" s="1219"/>
      <c r="E23" s="1219"/>
      <c r="F23" s="1219"/>
      <c r="G23" s="715">
        <f>SUM(C23:F23)</f>
        <v>0</v>
      </c>
      <c r="H23" s="1219"/>
      <c r="I23" s="1219"/>
      <c r="J23" s="1219"/>
      <c r="K23" s="1219"/>
      <c r="L23" s="715">
        <f>SUM(H23:K23)</f>
        <v>0</v>
      </c>
      <c r="M23" s="1219"/>
      <c r="N23" s="1219"/>
      <c r="O23" s="1219"/>
      <c r="P23" s="1219"/>
      <c r="Q23" s="715">
        <f>SUM(M23:P23)</f>
        <v>0</v>
      </c>
      <c r="R23" s="1219"/>
      <c r="S23" s="1219"/>
      <c r="T23" s="1219"/>
      <c r="U23" s="1219"/>
      <c r="V23" s="715">
        <f>SUM(R23:U23)</f>
        <v>0</v>
      </c>
      <c r="W23" s="1219"/>
      <c r="X23" s="1219"/>
      <c r="Y23" s="1219"/>
      <c r="Z23" s="1219"/>
      <c r="AA23" s="715">
        <f>SUM(W23:Z23)</f>
        <v>0</v>
      </c>
      <c r="AB23" s="1219"/>
      <c r="AC23" s="1219"/>
      <c r="AD23" s="1219"/>
      <c r="AE23" s="1219"/>
      <c r="AF23" s="715">
        <f>SUM(AB23:AE23)</f>
        <v>0</v>
      </c>
      <c r="AG23" s="1219"/>
      <c r="AH23" s="1219"/>
      <c r="AI23" s="1219"/>
      <c r="AJ23" s="1219"/>
      <c r="AK23" s="715">
        <f>SUM(AG23:AJ23)</f>
        <v>0</v>
      </c>
      <c r="AL23" s="1220">
        <f t="shared" si="0"/>
        <v>0</v>
      </c>
      <c r="AM23" s="1220">
        <f t="shared" si="0"/>
        <v>0</v>
      </c>
      <c r="AN23" s="1220">
        <f t="shared" si="0"/>
        <v>0</v>
      </c>
      <c r="AO23" s="1220">
        <f t="shared" si="0"/>
        <v>0</v>
      </c>
      <c r="AP23" s="715">
        <f>SUM(AL23:AO23)</f>
        <v>0</v>
      </c>
      <c r="AQ23" s="1220">
        <f t="shared" si="4"/>
        <v>0</v>
      </c>
      <c r="AR23" s="1220">
        <f t="shared" si="4"/>
        <v>0</v>
      </c>
      <c r="AS23" s="1220">
        <f t="shared" si="4"/>
        <v>0</v>
      </c>
      <c r="AT23" s="1220">
        <f t="shared" si="4"/>
        <v>0</v>
      </c>
      <c r="AU23" s="715">
        <f>SUM(AQ23:AT23)</f>
        <v>0</v>
      </c>
      <c r="AV23" s="1220">
        <f t="shared" si="1"/>
        <v>0</v>
      </c>
      <c r="AW23" s="1220">
        <f t="shared" si="1"/>
        <v>0</v>
      </c>
      <c r="AX23" s="1220">
        <f t="shared" si="1"/>
        <v>0</v>
      </c>
      <c r="AY23" s="1220">
        <f t="shared" si="1"/>
        <v>0</v>
      </c>
      <c r="AZ23" s="715">
        <f>SUM(AV23:AY23)</f>
        <v>0</v>
      </c>
      <c r="BA23" s="1220">
        <f t="shared" si="2"/>
        <v>0</v>
      </c>
      <c r="BB23" s="1220">
        <f t="shared" si="2"/>
        <v>0</v>
      </c>
      <c r="BC23" s="1220">
        <f t="shared" si="2"/>
        <v>0</v>
      </c>
      <c r="BD23" s="1220">
        <f t="shared" si="2"/>
        <v>0</v>
      </c>
      <c r="BE23" s="723">
        <f>SUM(BA23:BD23)</f>
        <v>0</v>
      </c>
    </row>
    <row r="24" spans="1:57" s="672" customFormat="1" ht="12.75" customHeight="1">
      <c r="A24" s="11">
        <f t="shared" si="3"/>
        <v>6</v>
      </c>
      <c r="B24" s="628" t="s">
        <v>146</v>
      </c>
      <c r="C24" s="703"/>
      <c r="D24" s="703"/>
      <c r="E24" s="703"/>
      <c r="F24" s="703"/>
      <c r="G24" s="678">
        <f>SUM(C24:F24)</f>
        <v>0</v>
      </c>
      <c r="H24" s="703"/>
      <c r="I24" s="703"/>
      <c r="J24" s="703"/>
      <c r="K24" s="703"/>
      <c r="L24" s="678">
        <f>SUM(H24:K24)</f>
        <v>0</v>
      </c>
      <c r="M24" s="703"/>
      <c r="N24" s="703"/>
      <c r="O24" s="703"/>
      <c r="P24" s="703"/>
      <c r="Q24" s="678">
        <f>SUM(M24:P24)</f>
        <v>0</v>
      </c>
      <c r="R24" s="703"/>
      <c r="S24" s="703"/>
      <c r="T24" s="703"/>
      <c r="U24" s="703"/>
      <c r="V24" s="678">
        <f>SUM(R24:U24)</f>
        <v>0</v>
      </c>
      <c r="W24" s="703"/>
      <c r="X24" s="703"/>
      <c r="Y24" s="703"/>
      <c r="Z24" s="703"/>
      <c r="AA24" s="678">
        <f>SUM(W24:Z24)</f>
        <v>0</v>
      </c>
      <c r="AB24" s="703"/>
      <c r="AC24" s="703"/>
      <c r="AD24" s="703"/>
      <c r="AE24" s="703"/>
      <c r="AF24" s="678">
        <f>SUM(AB24:AE24)</f>
        <v>0</v>
      </c>
      <c r="AG24" s="703"/>
      <c r="AH24" s="703"/>
      <c r="AI24" s="703"/>
      <c r="AJ24" s="703"/>
      <c r="AK24" s="678">
        <f>SUM(AG24:AJ24)</f>
        <v>0</v>
      </c>
      <c r="AL24" s="681">
        <f t="shared" ref="AL24" si="5">C24+H24</f>
        <v>0</v>
      </c>
      <c r="AM24" s="681">
        <f t="shared" ref="AM24" si="6">D24+I24</f>
        <v>0</v>
      </c>
      <c r="AN24" s="681">
        <f t="shared" ref="AN24" si="7">E24+J24</f>
        <v>0</v>
      </c>
      <c r="AO24" s="681">
        <f t="shared" ref="AO24" si="8">F24+K24</f>
        <v>0</v>
      </c>
      <c r="AP24" s="678">
        <f>SUM(AL24:AO24)</f>
        <v>0</v>
      </c>
      <c r="AQ24" s="681">
        <f t="shared" ref="AQ24" si="9">M24+R24+W24</f>
        <v>0</v>
      </c>
      <c r="AR24" s="681">
        <f t="shared" ref="AR24" si="10">N24+S24+X24</f>
        <v>0</v>
      </c>
      <c r="AS24" s="681">
        <f t="shared" ref="AS24" si="11">O24+T24+Y24</f>
        <v>0</v>
      </c>
      <c r="AT24" s="681">
        <f t="shared" ref="AT24" si="12">P24+U24+Z24</f>
        <v>0</v>
      </c>
      <c r="AU24" s="678">
        <f>SUM(AQ24:AT24)</f>
        <v>0</v>
      </c>
      <c r="AV24" s="681">
        <f t="shared" ref="AV24" si="13">AB24+AG24</f>
        <v>0</v>
      </c>
      <c r="AW24" s="681">
        <f t="shared" ref="AW24" si="14">AC24+AH24</f>
        <v>0</v>
      </c>
      <c r="AX24" s="681">
        <f t="shared" ref="AX24" si="15">AD24+AI24</f>
        <v>0</v>
      </c>
      <c r="AY24" s="681">
        <f t="shared" ref="AY24" si="16">AE24+AJ24</f>
        <v>0</v>
      </c>
      <c r="AZ24" s="678">
        <f>SUM(AV24:AY24)</f>
        <v>0</v>
      </c>
      <c r="BA24" s="681">
        <f t="shared" ref="BA24" si="17">AL24+AQ24+AV24</f>
        <v>0</v>
      </c>
      <c r="BB24" s="681">
        <f t="shared" ref="BB24" si="18">AM24+AR24+AW24</f>
        <v>0</v>
      </c>
      <c r="BC24" s="681">
        <f t="shared" ref="BC24" si="19">AN24+AS24+AX24</f>
        <v>0</v>
      </c>
      <c r="BD24" s="681">
        <f t="shared" ref="BD24" si="20">AO24+AT24+AY24</f>
        <v>0</v>
      </c>
      <c r="BE24" s="680">
        <f>SUM(BA24:BD24)</f>
        <v>0</v>
      </c>
    </row>
    <row r="25" spans="1:57" s="712" customFormat="1" ht="12.75" customHeight="1">
      <c r="A25" s="713">
        <f t="shared" si="3"/>
        <v>7</v>
      </c>
      <c r="B25" s="629" t="s">
        <v>147</v>
      </c>
      <c r="C25" s="714">
        <f>SUM((C20:C24))</f>
        <v>0</v>
      </c>
      <c r="D25" s="714">
        <f t="shared" ref="D25:BE25" si="21">SUM((D20:D24))</f>
        <v>0</v>
      </c>
      <c r="E25" s="714">
        <f t="shared" si="21"/>
        <v>0</v>
      </c>
      <c r="F25" s="714">
        <f t="shared" si="21"/>
        <v>0</v>
      </c>
      <c r="G25" s="715">
        <f t="shared" si="21"/>
        <v>0</v>
      </c>
      <c r="H25" s="714">
        <f t="shared" si="21"/>
        <v>0</v>
      </c>
      <c r="I25" s="714">
        <f t="shared" si="21"/>
        <v>0</v>
      </c>
      <c r="J25" s="714">
        <f t="shared" si="21"/>
        <v>0</v>
      </c>
      <c r="K25" s="714">
        <f t="shared" si="21"/>
        <v>0</v>
      </c>
      <c r="L25" s="715">
        <f t="shared" si="21"/>
        <v>0</v>
      </c>
      <c r="M25" s="714">
        <f t="shared" si="21"/>
        <v>0</v>
      </c>
      <c r="N25" s="714">
        <f t="shared" si="21"/>
        <v>0</v>
      </c>
      <c r="O25" s="714">
        <f t="shared" si="21"/>
        <v>0</v>
      </c>
      <c r="P25" s="714">
        <f t="shared" si="21"/>
        <v>0</v>
      </c>
      <c r="Q25" s="715">
        <f t="shared" si="21"/>
        <v>0</v>
      </c>
      <c r="R25" s="714">
        <f t="shared" si="21"/>
        <v>0</v>
      </c>
      <c r="S25" s="714">
        <f t="shared" si="21"/>
        <v>0</v>
      </c>
      <c r="T25" s="714">
        <f t="shared" si="21"/>
        <v>0</v>
      </c>
      <c r="U25" s="714">
        <f t="shared" si="21"/>
        <v>0</v>
      </c>
      <c r="V25" s="715">
        <f t="shared" si="21"/>
        <v>0</v>
      </c>
      <c r="W25" s="714">
        <f t="shared" si="21"/>
        <v>0</v>
      </c>
      <c r="X25" s="714">
        <f t="shared" si="21"/>
        <v>0</v>
      </c>
      <c r="Y25" s="714">
        <f t="shared" si="21"/>
        <v>0</v>
      </c>
      <c r="Z25" s="714">
        <f t="shared" si="21"/>
        <v>0</v>
      </c>
      <c r="AA25" s="715">
        <f t="shared" si="21"/>
        <v>0</v>
      </c>
      <c r="AB25" s="714">
        <f t="shared" si="21"/>
        <v>0</v>
      </c>
      <c r="AC25" s="714">
        <f t="shared" si="21"/>
        <v>0</v>
      </c>
      <c r="AD25" s="714">
        <f t="shared" si="21"/>
        <v>0</v>
      </c>
      <c r="AE25" s="714">
        <f t="shared" si="21"/>
        <v>0</v>
      </c>
      <c r="AF25" s="715">
        <f t="shared" si="21"/>
        <v>0</v>
      </c>
      <c r="AG25" s="714">
        <f t="shared" si="21"/>
        <v>0</v>
      </c>
      <c r="AH25" s="714">
        <f t="shared" si="21"/>
        <v>0</v>
      </c>
      <c r="AI25" s="714">
        <f t="shared" si="21"/>
        <v>0</v>
      </c>
      <c r="AJ25" s="714">
        <f t="shared" si="21"/>
        <v>0</v>
      </c>
      <c r="AK25" s="715">
        <f t="shared" si="21"/>
        <v>0</v>
      </c>
      <c r="AL25" s="714">
        <f t="shared" si="21"/>
        <v>0</v>
      </c>
      <c r="AM25" s="714">
        <f t="shared" si="21"/>
        <v>0</v>
      </c>
      <c r="AN25" s="714">
        <f t="shared" si="21"/>
        <v>0</v>
      </c>
      <c r="AO25" s="714">
        <f t="shared" si="21"/>
        <v>0</v>
      </c>
      <c r="AP25" s="715">
        <f t="shared" si="21"/>
        <v>0</v>
      </c>
      <c r="AQ25" s="714">
        <f t="shared" si="21"/>
        <v>0</v>
      </c>
      <c r="AR25" s="714">
        <f t="shared" si="21"/>
        <v>0</v>
      </c>
      <c r="AS25" s="714">
        <f t="shared" si="21"/>
        <v>0</v>
      </c>
      <c r="AT25" s="714">
        <f t="shared" si="21"/>
        <v>0</v>
      </c>
      <c r="AU25" s="715">
        <f t="shared" si="21"/>
        <v>0</v>
      </c>
      <c r="AV25" s="714">
        <f t="shared" si="21"/>
        <v>0</v>
      </c>
      <c r="AW25" s="714">
        <f t="shared" si="21"/>
        <v>0</v>
      </c>
      <c r="AX25" s="714">
        <f t="shared" si="21"/>
        <v>0</v>
      </c>
      <c r="AY25" s="714">
        <f t="shared" si="21"/>
        <v>0</v>
      </c>
      <c r="AZ25" s="715">
        <f t="shared" si="21"/>
        <v>0</v>
      </c>
      <c r="BA25" s="714">
        <f t="shared" si="21"/>
        <v>0</v>
      </c>
      <c r="BB25" s="714">
        <f t="shared" si="21"/>
        <v>0</v>
      </c>
      <c r="BC25" s="714">
        <f t="shared" si="21"/>
        <v>0</v>
      </c>
      <c r="BD25" s="714">
        <f t="shared" si="21"/>
        <v>0</v>
      </c>
      <c r="BE25" s="714">
        <f t="shared" si="21"/>
        <v>0</v>
      </c>
    </row>
    <row r="26" spans="1:57" s="672" customFormat="1" ht="12.75" customHeight="1">
      <c r="A26" s="11">
        <f t="shared" si="3"/>
        <v>8</v>
      </c>
      <c r="B26" s="628" t="s">
        <v>148</v>
      </c>
      <c r="C26" s="703"/>
      <c r="D26" s="703"/>
      <c r="E26" s="703"/>
      <c r="F26" s="703"/>
      <c r="G26" s="678">
        <f>SUM(C26:F26)</f>
        <v>0</v>
      </c>
      <c r="H26" s="703"/>
      <c r="I26" s="703"/>
      <c r="J26" s="703"/>
      <c r="K26" s="703"/>
      <c r="L26" s="678">
        <f>SUM(H26:K26)</f>
        <v>0</v>
      </c>
      <c r="M26" s="703"/>
      <c r="N26" s="703"/>
      <c r="O26" s="703"/>
      <c r="P26" s="703"/>
      <c r="Q26" s="678">
        <f>SUM(M26:P26)</f>
        <v>0</v>
      </c>
      <c r="R26" s="703"/>
      <c r="S26" s="703"/>
      <c r="T26" s="703"/>
      <c r="U26" s="703"/>
      <c r="V26" s="678">
        <f>SUM(R26:U26)</f>
        <v>0</v>
      </c>
      <c r="W26" s="703"/>
      <c r="X26" s="703"/>
      <c r="Y26" s="703"/>
      <c r="Z26" s="703"/>
      <c r="AA26" s="678">
        <f>SUM(W26:Z26)</f>
        <v>0</v>
      </c>
      <c r="AB26" s="703"/>
      <c r="AC26" s="703"/>
      <c r="AD26" s="703"/>
      <c r="AE26" s="703"/>
      <c r="AF26" s="678">
        <f>SUM(AB26:AE26)</f>
        <v>0</v>
      </c>
      <c r="AG26" s="703"/>
      <c r="AH26" s="703"/>
      <c r="AI26" s="703"/>
      <c r="AJ26" s="703"/>
      <c r="AK26" s="678">
        <f>SUM(AG26:AJ26)</f>
        <v>0</v>
      </c>
      <c r="AL26" s="681">
        <f t="shared" ref="AL26:AL27" si="22">C26+H26</f>
        <v>0</v>
      </c>
      <c r="AM26" s="681">
        <f t="shared" ref="AM26:AM27" si="23">D26+I26</f>
        <v>0</v>
      </c>
      <c r="AN26" s="681">
        <f t="shared" ref="AN26:AN27" si="24">E26+J26</f>
        <v>0</v>
      </c>
      <c r="AO26" s="681">
        <f t="shared" ref="AO26:AO27" si="25">F26+K26</f>
        <v>0</v>
      </c>
      <c r="AP26" s="678">
        <f>SUM(AL26:AO26)</f>
        <v>0</v>
      </c>
      <c r="AQ26" s="681">
        <f t="shared" ref="AQ26:AQ27" si="26">M26+R26+W26</f>
        <v>0</v>
      </c>
      <c r="AR26" s="681">
        <f t="shared" ref="AR26:AR27" si="27">N26+S26+X26</f>
        <v>0</v>
      </c>
      <c r="AS26" s="681">
        <f t="shared" ref="AS26:AS27" si="28">O26+T26+Y26</f>
        <v>0</v>
      </c>
      <c r="AT26" s="681">
        <f t="shared" ref="AT26:AT27" si="29">P26+U26+Z26</f>
        <v>0</v>
      </c>
      <c r="AU26" s="678">
        <f>SUM(AQ26:AT26)</f>
        <v>0</v>
      </c>
      <c r="AV26" s="681">
        <f t="shared" ref="AV26:AV27" si="30">AB26+AG26</f>
        <v>0</v>
      </c>
      <c r="AW26" s="681">
        <f t="shared" ref="AW26:AW27" si="31">AC26+AH26</f>
        <v>0</v>
      </c>
      <c r="AX26" s="681">
        <f t="shared" ref="AX26:AX27" si="32">AD26+AI26</f>
        <v>0</v>
      </c>
      <c r="AY26" s="681">
        <f t="shared" ref="AY26:AY27" si="33">AE26+AJ26</f>
        <v>0</v>
      </c>
      <c r="AZ26" s="678">
        <f>SUM(AV26:AY26)</f>
        <v>0</v>
      </c>
      <c r="BA26" s="681">
        <f t="shared" ref="BA26:BA27" si="34">AL26+AQ26+AV26</f>
        <v>0</v>
      </c>
      <c r="BB26" s="681">
        <f t="shared" ref="BB26:BB27" si="35">AM26+AR26+AW26</f>
        <v>0</v>
      </c>
      <c r="BC26" s="681">
        <f t="shared" ref="BC26:BC27" si="36">AN26+AS26+AX26</f>
        <v>0</v>
      </c>
      <c r="BD26" s="681">
        <f t="shared" ref="BD26:BD27" si="37">AO26+AT26+AY26</f>
        <v>0</v>
      </c>
      <c r="BE26" s="680">
        <f>SUM(BA26:BD26)</f>
        <v>0</v>
      </c>
    </row>
    <row r="27" spans="1:57" s="672" customFormat="1" ht="12.75" customHeight="1">
      <c r="A27" s="11">
        <f t="shared" si="3"/>
        <v>9</v>
      </c>
      <c r="B27" s="628" t="s">
        <v>149</v>
      </c>
      <c r="C27" s="703"/>
      <c r="D27" s="703"/>
      <c r="E27" s="703"/>
      <c r="F27" s="703"/>
      <c r="G27" s="678">
        <f>SUM(C27:F27)</f>
        <v>0</v>
      </c>
      <c r="H27" s="703"/>
      <c r="I27" s="703"/>
      <c r="J27" s="703"/>
      <c r="K27" s="703"/>
      <c r="L27" s="678">
        <f>SUM(H27:K27)</f>
        <v>0</v>
      </c>
      <c r="M27" s="703"/>
      <c r="N27" s="703"/>
      <c r="O27" s="703"/>
      <c r="P27" s="703"/>
      <c r="Q27" s="678">
        <f>SUM(M27:P27)</f>
        <v>0</v>
      </c>
      <c r="R27" s="703"/>
      <c r="S27" s="703"/>
      <c r="T27" s="703"/>
      <c r="U27" s="703"/>
      <c r="V27" s="678">
        <f>SUM(R27:U27)</f>
        <v>0</v>
      </c>
      <c r="W27" s="703"/>
      <c r="X27" s="703"/>
      <c r="Y27" s="703"/>
      <c r="Z27" s="703"/>
      <c r="AA27" s="678">
        <f>SUM(W27:Z27)</f>
        <v>0</v>
      </c>
      <c r="AB27" s="703"/>
      <c r="AC27" s="703"/>
      <c r="AD27" s="703"/>
      <c r="AE27" s="703"/>
      <c r="AF27" s="678">
        <f>SUM(AB27:AE27)</f>
        <v>0</v>
      </c>
      <c r="AG27" s="703"/>
      <c r="AH27" s="703"/>
      <c r="AI27" s="703"/>
      <c r="AJ27" s="703"/>
      <c r="AK27" s="678">
        <f>SUM(AG27:AJ27)</f>
        <v>0</v>
      </c>
      <c r="AL27" s="681">
        <f t="shared" si="22"/>
        <v>0</v>
      </c>
      <c r="AM27" s="681">
        <f t="shared" si="23"/>
        <v>0</v>
      </c>
      <c r="AN27" s="681">
        <f t="shared" si="24"/>
        <v>0</v>
      </c>
      <c r="AO27" s="681">
        <f t="shared" si="25"/>
        <v>0</v>
      </c>
      <c r="AP27" s="678">
        <f>SUM(AL27:AO27)</f>
        <v>0</v>
      </c>
      <c r="AQ27" s="681">
        <f t="shared" si="26"/>
        <v>0</v>
      </c>
      <c r="AR27" s="681">
        <f t="shared" si="27"/>
        <v>0</v>
      </c>
      <c r="AS27" s="681">
        <f t="shared" si="28"/>
        <v>0</v>
      </c>
      <c r="AT27" s="681">
        <f t="shared" si="29"/>
        <v>0</v>
      </c>
      <c r="AU27" s="678">
        <f>SUM(AQ27:AT27)</f>
        <v>0</v>
      </c>
      <c r="AV27" s="681">
        <f t="shared" si="30"/>
        <v>0</v>
      </c>
      <c r="AW27" s="681">
        <f t="shared" si="31"/>
        <v>0</v>
      </c>
      <c r="AX27" s="681">
        <f t="shared" si="32"/>
        <v>0</v>
      </c>
      <c r="AY27" s="681">
        <f t="shared" si="33"/>
        <v>0</v>
      </c>
      <c r="AZ27" s="678">
        <f>SUM(AV27:AY27)</f>
        <v>0</v>
      </c>
      <c r="BA27" s="681">
        <f t="shared" si="34"/>
        <v>0</v>
      </c>
      <c r="BB27" s="681">
        <f t="shared" si="35"/>
        <v>0</v>
      </c>
      <c r="BC27" s="681">
        <f t="shared" si="36"/>
        <v>0</v>
      </c>
      <c r="BD27" s="681">
        <f t="shared" si="37"/>
        <v>0</v>
      </c>
      <c r="BE27" s="680">
        <f>SUM(BA27:BD27)</f>
        <v>0</v>
      </c>
    </row>
    <row r="28" spans="1:57" s="712" customFormat="1" ht="12.75" customHeight="1">
      <c r="A28" s="713">
        <f t="shared" si="3"/>
        <v>10</v>
      </c>
      <c r="B28" s="629" t="s">
        <v>150</v>
      </c>
      <c r="C28" s="714">
        <f>SUM(C25:C27)</f>
        <v>0</v>
      </c>
      <c r="D28" s="714">
        <f t="shared" ref="D28:BE28" si="38">SUM(D25:D27)</f>
        <v>0</v>
      </c>
      <c r="E28" s="714">
        <f t="shared" si="38"/>
        <v>0</v>
      </c>
      <c r="F28" s="714">
        <f t="shared" si="38"/>
        <v>0</v>
      </c>
      <c r="G28" s="715">
        <f t="shared" si="38"/>
        <v>0</v>
      </c>
      <c r="H28" s="714">
        <f t="shared" si="38"/>
        <v>0</v>
      </c>
      <c r="I28" s="714">
        <f t="shared" si="38"/>
        <v>0</v>
      </c>
      <c r="J28" s="714">
        <f t="shared" si="38"/>
        <v>0</v>
      </c>
      <c r="K28" s="714">
        <f t="shared" si="38"/>
        <v>0</v>
      </c>
      <c r="L28" s="715">
        <f t="shared" si="38"/>
        <v>0</v>
      </c>
      <c r="M28" s="714">
        <f t="shared" si="38"/>
        <v>0</v>
      </c>
      <c r="N28" s="714">
        <f t="shared" si="38"/>
        <v>0</v>
      </c>
      <c r="O28" s="714">
        <f t="shared" si="38"/>
        <v>0</v>
      </c>
      <c r="P28" s="714">
        <f t="shared" si="38"/>
        <v>0</v>
      </c>
      <c r="Q28" s="715">
        <f t="shared" si="38"/>
        <v>0</v>
      </c>
      <c r="R28" s="714">
        <f t="shared" si="38"/>
        <v>0</v>
      </c>
      <c r="S28" s="714">
        <f t="shared" si="38"/>
        <v>0</v>
      </c>
      <c r="T28" s="714">
        <f t="shared" si="38"/>
        <v>0</v>
      </c>
      <c r="U28" s="714">
        <f t="shared" si="38"/>
        <v>0</v>
      </c>
      <c r="V28" s="715">
        <f t="shared" si="38"/>
        <v>0</v>
      </c>
      <c r="W28" s="714">
        <f t="shared" si="38"/>
        <v>0</v>
      </c>
      <c r="X28" s="714">
        <f t="shared" si="38"/>
        <v>0</v>
      </c>
      <c r="Y28" s="714">
        <f t="shared" si="38"/>
        <v>0</v>
      </c>
      <c r="Z28" s="714">
        <f t="shared" si="38"/>
        <v>0</v>
      </c>
      <c r="AA28" s="715">
        <f t="shared" si="38"/>
        <v>0</v>
      </c>
      <c r="AB28" s="714">
        <f t="shared" si="38"/>
        <v>0</v>
      </c>
      <c r="AC28" s="714">
        <f t="shared" si="38"/>
        <v>0</v>
      </c>
      <c r="AD28" s="714">
        <f t="shared" si="38"/>
        <v>0</v>
      </c>
      <c r="AE28" s="714">
        <f t="shared" si="38"/>
        <v>0</v>
      </c>
      <c r="AF28" s="715">
        <f t="shared" si="38"/>
        <v>0</v>
      </c>
      <c r="AG28" s="714">
        <f t="shared" si="38"/>
        <v>0</v>
      </c>
      <c r="AH28" s="714">
        <f t="shared" si="38"/>
        <v>0</v>
      </c>
      <c r="AI28" s="714">
        <f t="shared" si="38"/>
        <v>0</v>
      </c>
      <c r="AJ28" s="714">
        <f t="shared" si="38"/>
        <v>0</v>
      </c>
      <c r="AK28" s="715">
        <f t="shared" si="38"/>
        <v>0</v>
      </c>
      <c r="AL28" s="714">
        <f t="shared" si="38"/>
        <v>0</v>
      </c>
      <c r="AM28" s="714">
        <f t="shared" si="38"/>
        <v>0</v>
      </c>
      <c r="AN28" s="714">
        <f t="shared" si="38"/>
        <v>0</v>
      </c>
      <c r="AO28" s="714">
        <f t="shared" si="38"/>
        <v>0</v>
      </c>
      <c r="AP28" s="715">
        <f t="shared" si="38"/>
        <v>0</v>
      </c>
      <c r="AQ28" s="714">
        <f t="shared" si="38"/>
        <v>0</v>
      </c>
      <c r="AR28" s="714">
        <f t="shared" si="38"/>
        <v>0</v>
      </c>
      <c r="AS28" s="714">
        <f t="shared" si="38"/>
        <v>0</v>
      </c>
      <c r="AT28" s="714">
        <f t="shared" si="38"/>
        <v>0</v>
      </c>
      <c r="AU28" s="715">
        <f t="shared" si="38"/>
        <v>0</v>
      </c>
      <c r="AV28" s="714">
        <f t="shared" si="38"/>
        <v>0</v>
      </c>
      <c r="AW28" s="714">
        <f t="shared" si="38"/>
        <v>0</v>
      </c>
      <c r="AX28" s="714">
        <f t="shared" si="38"/>
        <v>0</v>
      </c>
      <c r="AY28" s="714">
        <f t="shared" si="38"/>
        <v>0</v>
      </c>
      <c r="AZ28" s="715">
        <f t="shared" si="38"/>
        <v>0</v>
      </c>
      <c r="BA28" s="714">
        <f t="shared" si="38"/>
        <v>0</v>
      </c>
      <c r="BB28" s="714">
        <f t="shared" si="38"/>
        <v>0</v>
      </c>
      <c r="BC28" s="714">
        <f t="shared" si="38"/>
        <v>0</v>
      </c>
      <c r="BD28" s="714">
        <f t="shared" si="38"/>
        <v>0</v>
      </c>
      <c r="BE28" s="714">
        <f t="shared" si="38"/>
        <v>0</v>
      </c>
    </row>
    <row r="29" spans="1:57" s="712" customFormat="1" ht="12.95">
      <c r="A29" s="716"/>
      <c r="B29" s="637" t="s">
        <v>151</v>
      </c>
      <c r="C29" s="717"/>
      <c r="D29" s="718"/>
      <c r="E29" s="718"/>
      <c r="F29" s="718"/>
      <c r="G29" s="719"/>
      <c r="H29" s="717"/>
      <c r="I29" s="718"/>
      <c r="J29" s="718"/>
      <c r="K29" s="718"/>
      <c r="L29" s="719"/>
      <c r="M29" s="717"/>
      <c r="N29" s="718"/>
      <c r="O29" s="718"/>
      <c r="P29" s="718"/>
      <c r="Q29" s="719"/>
      <c r="R29" s="717"/>
      <c r="S29" s="718"/>
      <c r="T29" s="718"/>
      <c r="U29" s="718"/>
      <c r="V29" s="719"/>
      <c r="W29" s="717"/>
      <c r="X29" s="718"/>
      <c r="Y29" s="718"/>
      <c r="Z29" s="718"/>
      <c r="AA29" s="719"/>
      <c r="AB29" s="717"/>
      <c r="AC29" s="718"/>
      <c r="AD29" s="718"/>
      <c r="AE29" s="718"/>
      <c r="AF29" s="719"/>
      <c r="AG29" s="717"/>
      <c r="AH29" s="718"/>
      <c r="AI29" s="718"/>
      <c r="AJ29" s="718"/>
      <c r="AK29" s="719"/>
      <c r="AL29" s="717"/>
      <c r="AM29" s="718"/>
      <c r="AN29" s="718"/>
      <c r="AO29" s="718"/>
      <c r="AP29" s="719"/>
      <c r="AQ29" s="717"/>
      <c r="AR29" s="718"/>
      <c r="AS29" s="718"/>
      <c r="AT29" s="718"/>
      <c r="AU29" s="719"/>
      <c r="AV29" s="717"/>
      <c r="AW29" s="718"/>
      <c r="AX29" s="718"/>
      <c r="AY29" s="718"/>
      <c r="AZ29" s="719"/>
      <c r="BA29" s="717"/>
      <c r="BB29" s="718"/>
      <c r="BC29" s="718"/>
      <c r="BD29" s="718"/>
      <c r="BE29" s="719"/>
    </row>
    <row r="30" spans="1:57" s="712" customFormat="1" ht="12.95">
      <c r="A30" s="720"/>
      <c r="B30" s="638" t="s">
        <v>152</v>
      </c>
      <c r="C30" s="707"/>
      <c r="D30" s="708"/>
      <c r="E30" s="708"/>
      <c r="F30" s="708"/>
      <c r="G30" s="709"/>
      <c r="H30" s="707"/>
      <c r="I30" s="708"/>
      <c r="J30" s="708"/>
      <c r="K30" s="708"/>
      <c r="L30" s="709"/>
      <c r="M30" s="707"/>
      <c r="N30" s="708"/>
      <c r="O30" s="708"/>
      <c r="P30" s="708"/>
      <c r="Q30" s="709"/>
      <c r="R30" s="707"/>
      <c r="S30" s="708"/>
      <c r="T30" s="708"/>
      <c r="U30" s="708"/>
      <c r="V30" s="709"/>
      <c r="W30" s="707"/>
      <c r="X30" s="708"/>
      <c r="Y30" s="708"/>
      <c r="Z30" s="708"/>
      <c r="AA30" s="709"/>
      <c r="AB30" s="707"/>
      <c r="AC30" s="708"/>
      <c r="AD30" s="708"/>
      <c r="AE30" s="708"/>
      <c r="AF30" s="709"/>
      <c r="AG30" s="707"/>
      <c r="AH30" s="708"/>
      <c r="AI30" s="708"/>
      <c r="AJ30" s="708"/>
      <c r="AK30" s="709"/>
      <c r="AL30" s="707"/>
      <c r="AM30" s="708"/>
      <c r="AN30" s="708"/>
      <c r="AO30" s="708"/>
      <c r="AP30" s="709"/>
      <c r="AQ30" s="707"/>
      <c r="AR30" s="708"/>
      <c r="AS30" s="708"/>
      <c r="AT30" s="708"/>
      <c r="AU30" s="709"/>
      <c r="AV30" s="707"/>
      <c r="AW30" s="708"/>
      <c r="AX30" s="708"/>
      <c r="AY30" s="708"/>
      <c r="AZ30" s="709"/>
      <c r="BA30" s="707"/>
      <c r="BB30" s="708"/>
      <c r="BC30" s="708"/>
      <c r="BD30" s="708"/>
      <c r="BE30" s="709"/>
    </row>
    <row r="31" spans="1:57" s="712" customFormat="1" ht="12.75" customHeight="1">
      <c r="A31" s="713">
        <f>A28+1</f>
        <v>11</v>
      </c>
      <c r="B31" s="1087" t="s">
        <v>153</v>
      </c>
      <c r="C31" s="1085">
        <f>'Report 2'!N18</f>
        <v>0</v>
      </c>
      <c r="D31" s="1085">
        <f>'Report 2'!U18</f>
        <v>0</v>
      </c>
      <c r="E31" s="1085">
        <f>'Report 2'!AB18</f>
        <v>0</v>
      </c>
      <c r="F31" s="1085">
        <f>'Report 2'!AI18</f>
        <v>0</v>
      </c>
      <c r="G31" s="723">
        <f t="shared" ref="G31:G76" si="39">SUM(C31:F31)</f>
        <v>0</v>
      </c>
      <c r="H31" s="1085">
        <f>'Report 2'!N63</f>
        <v>0</v>
      </c>
      <c r="I31" s="1085">
        <f>'Report 2'!U63</f>
        <v>0</v>
      </c>
      <c r="J31" s="1085">
        <f>'Report 2'!AB63</f>
        <v>0</v>
      </c>
      <c r="K31" s="1085">
        <f>'Report 2'!AI63</f>
        <v>0</v>
      </c>
      <c r="L31" s="723">
        <f t="shared" ref="L31:L63" si="40">SUM(H31:K31)</f>
        <v>0</v>
      </c>
      <c r="M31" s="1085">
        <f>'Report 2'!N108</f>
        <v>0</v>
      </c>
      <c r="N31" s="1085">
        <f>'Report 2'!U108</f>
        <v>0</v>
      </c>
      <c r="O31" s="1085">
        <f>'Report 2'!AB108</f>
        <v>0</v>
      </c>
      <c r="P31" s="1085">
        <f>'Report 2'!AI108</f>
        <v>0</v>
      </c>
      <c r="Q31" s="723">
        <f t="shared" ref="Q31:Q63" si="41">SUM(M31:P31)</f>
        <v>0</v>
      </c>
      <c r="R31" s="1085">
        <f>'Report 2'!N153</f>
        <v>0</v>
      </c>
      <c r="S31" s="1085">
        <f>'Report 2'!U153</f>
        <v>0</v>
      </c>
      <c r="T31" s="1085">
        <f>'Report 2'!AB153</f>
        <v>0</v>
      </c>
      <c r="U31" s="1085">
        <f>'Report 2'!AI153</f>
        <v>0</v>
      </c>
      <c r="V31" s="723">
        <f t="shared" ref="V31:V63" si="42">SUM(R31:U31)</f>
        <v>0</v>
      </c>
      <c r="W31" s="1085">
        <f>'Report 2'!N198</f>
        <v>0</v>
      </c>
      <c r="X31" s="1085">
        <f>'Report 2'!U198</f>
        <v>0</v>
      </c>
      <c r="Y31" s="1085">
        <f>'Report 2'!AB198</f>
        <v>0</v>
      </c>
      <c r="Z31" s="1085">
        <f>'Report 2'!AI198</f>
        <v>0</v>
      </c>
      <c r="AA31" s="723">
        <f t="shared" ref="AA31:AA63" si="43">SUM(W31:Z31)</f>
        <v>0</v>
      </c>
      <c r="AB31" s="1085">
        <f>'Report 2'!N243</f>
        <v>0</v>
      </c>
      <c r="AC31" s="1085">
        <f>'Report 2'!U243</f>
        <v>0</v>
      </c>
      <c r="AD31" s="1085">
        <f>'Report 2'!AB243</f>
        <v>0</v>
      </c>
      <c r="AE31" s="1085">
        <f>'Report 2'!AI243</f>
        <v>0</v>
      </c>
      <c r="AF31" s="723">
        <f t="shared" ref="AF31:AF63" si="44">SUM(AB31:AE31)</f>
        <v>0</v>
      </c>
      <c r="AG31" s="1085">
        <f>'Report 2'!N288</f>
        <v>0</v>
      </c>
      <c r="AH31" s="1085">
        <f>'Report 2'!U288</f>
        <v>0</v>
      </c>
      <c r="AI31" s="1085">
        <f>'Report 2'!AB288</f>
        <v>0</v>
      </c>
      <c r="AJ31" s="1085">
        <f>'Report 2'!AI288</f>
        <v>0</v>
      </c>
      <c r="AK31" s="723">
        <f t="shared" ref="AK31:AK63" si="45">SUM(AG31:AJ31)</f>
        <v>0</v>
      </c>
      <c r="AL31" s="724">
        <f>C31+H31</f>
        <v>0</v>
      </c>
      <c r="AM31" s="724">
        <f>D31+I31</f>
        <v>0</v>
      </c>
      <c r="AN31" s="724">
        <f>E31+J31</f>
        <v>0</v>
      </c>
      <c r="AO31" s="724">
        <f>F31+K31</f>
        <v>0</v>
      </c>
      <c r="AP31" s="723">
        <f>SUM(AL31:AO31)</f>
        <v>0</v>
      </c>
      <c r="AQ31" s="724">
        <f t="shared" ref="AQ31:AT63" si="46">M31+R31+W31</f>
        <v>0</v>
      </c>
      <c r="AR31" s="724">
        <f t="shared" si="46"/>
        <v>0</v>
      </c>
      <c r="AS31" s="724">
        <f t="shared" si="46"/>
        <v>0</v>
      </c>
      <c r="AT31" s="724">
        <f t="shared" si="46"/>
        <v>0</v>
      </c>
      <c r="AU31" s="723">
        <f t="shared" ref="AU31:AU63" si="47">SUM(AQ31:AT31)</f>
        <v>0</v>
      </c>
      <c r="AV31" s="724">
        <f t="shared" ref="AV31:AY63" si="48">AB31+AG31</f>
        <v>0</v>
      </c>
      <c r="AW31" s="724">
        <f t="shared" si="48"/>
        <v>0</v>
      </c>
      <c r="AX31" s="724">
        <f t="shared" si="48"/>
        <v>0</v>
      </c>
      <c r="AY31" s="724">
        <f t="shared" si="48"/>
        <v>0</v>
      </c>
      <c r="AZ31" s="723">
        <f t="shared" ref="AZ31:AZ63" si="49">SUM(AV31:AY31)</f>
        <v>0</v>
      </c>
      <c r="BA31" s="724">
        <f t="shared" ref="BA31:BD63" si="50">AL31+AQ31+AV31</f>
        <v>0</v>
      </c>
      <c r="BB31" s="724">
        <f t="shared" si="50"/>
        <v>0</v>
      </c>
      <c r="BC31" s="724">
        <f t="shared" si="50"/>
        <v>0</v>
      </c>
      <c r="BD31" s="724">
        <f t="shared" si="50"/>
        <v>0</v>
      </c>
      <c r="BE31" s="723">
        <f t="shared" ref="BE31:BE76" si="51">SUM(BA31:BD31)</f>
        <v>0</v>
      </c>
    </row>
    <row r="32" spans="1:57" s="712" customFormat="1" ht="12.75" customHeight="1">
      <c r="A32" s="713">
        <f>A31+1</f>
        <v>12</v>
      </c>
      <c r="B32" s="1088" t="s">
        <v>154</v>
      </c>
      <c r="C32" s="1085">
        <f>'Report 2'!N19</f>
        <v>0</v>
      </c>
      <c r="D32" s="1085">
        <f>'Report 2'!U19</f>
        <v>0</v>
      </c>
      <c r="E32" s="1085">
        <f>'Report 2'!AB19</f>
        <v>0</v>
      </c>
      <c r="F32" s="1085">
        <f>'Report 2'!AI19</f>
        <v>0</v>
      </c>
      <c r="G32" s="723">
        <f t="shared" si="39"/>
        <v>0</v>
      </c>
      <c r="H32" s="1085">
        <f>'Report 2'!N64</f>
        <v>0</v>
      </c>
      <c r="I32" s="1085">
        <f>'Report 2'!U64</f>
        <v>0</v>
      </c>
      <c r="J32" s="1085">
        <f>'Report 2'!AB64</f>
        <v>0</v>
      </c>
      <c r="K32" s="1085">
        <f>'Report 2'!AI64</f>
        <v>0</v>
      </c>
      <c r="L32" s="723">
        <f t="shared" si="40"/>
        <v>0</v>
      </c>
      <c r="M32" s="1085">
        <f>'Report 2'!N109</f>
        <v>0</v>
      </c>
      <c r="N32" s="1085">
        <f>'Report 2'!U109</f>
        <v>0</v>
      </c>
      <c r="O32" s="1085">
        <f>'Report 2'!AB109</f>
        <v>0</v>
      </c>
      <c r="P32" s="1085">
        <f>'Report 2'!AI109</f>
        <v>0</v>
      </c>
      <c r="Q32" s="723">
        <f t="shared" si="41"/>
        <v>0</v>
      </c>
      <c r="R32" s="1085">
        <f>'Report 2'!N154</f>
        <v>0</v>
      </c>
      <c r="S32" s="1085">
        <f>'Report 2'!U154</f>
        <v>0</v>
      </c>
      <c r="T32" s="1085">
        <f>'Report 2'!AB154</f>
        <v>0</v>
      </c>
      <c r="U32" s="1085">
        <f>'Report 2'!AI154</f>
        <v>0</v>
      </c>
      <c r="V32" s="723">
        <f t="shared" si="42"/>
        <v>0</v>
      </c>
      <c r="W32" s="1085">
        <f>'Report 2'!N199</f>
        <v>0</v>
      </c>
      <c r="X32" s="1085">
        <f>'Report 2'!U199</f>
        <v>0</v>
      </c>
      <c r="Y32" s="1085">
        <f>'Report 2'!AB199</f>
        <v>0</v>
      </c>
      <c r="Z32" s="1085">
        <f>'Report 2'!AI199</f>
        <v>0</v>
      </c>
      <c r="AA32" s="723">
        <f t="shared" si="43"/>
        <v>0</v>
      </c>
      <c r="AB32" s="1085">
        <f>'Report 2'!N244</f>
        <v>0</v>
      </c>
      <c r="AC32" s="1085">
        <f>'Report 2'!U244</f>
        <v>0</v>
      </c>
      <c r="AD32" s="1085">
        <f>'Report 2'!AB244</f>
        <v>0</v>
      </c>
      <c r="AE32" s="1085">
        <f>'Report 2'!AI244</f>
        <v>0</v>
      </c>
      <c r="AF32" s="723">
        <f t="shared" si="44"/>
        <v>0</v>
      </c>
      <c r="AG32" s="1085">
        <f>'Report 2'!N289</f>
        <v>0</v>
      </c>
      <c r="AH32" s="1085">
        <f>'Report 2'!U289</f>
        <v>0</v>
      </c>
      <c r="AI32" s="1085">
        <f>'Report 2'!AB289</f>
        <v>0</v>
      </c>
      <c r="AJ32" s="1085">
        <f>'Report 2'!AI289</f>
        <v>0</v>
      </c>
      <c r="AK32" s="723">
        <f t="shared" si="45"/>
        <v>0</v>
      </c>
      <c r="AL32" s="724">
        <f t="shared" ref="AL32:AO63" si="52">C32+H32</f>
        <v>0</v>
      </c>
      <c r="AM32" s="724">
        <f t="shared" si="52"/>
        <v>0</v>
      </c>
      <c r="AN32" s="724">
        <f t="shared" si="52"/>
        <v>0</v>
      </c>
      <c r="AO32" s="724">
        <f t="shared" si="52"/>
        <v>0</v>
      </c>
      <c r="AP32" s="723">
        <f t="shared" ref="AP32:AP76" si="53">SUM(AL32:AO32)</f>
        <v>0</v>
      </c>
      <c r="AQ32" s="724">
        <f t="shared" si="46"/>
        <v>0</v>
      </c>
      <c r="AR32" s="724">
        <f t="shared" si="46"/>
        <v>0</v>
      </c>
      <c r="AS32" s="724">
        <f t="shared" si="46"/>
        <v>0</v>
      </c>
      <c r="AT32" s="724">
        <f t="shared" si="46"/>
        <v>0</v>
      </c>
      <c r="AU32" s="723">
        <f t="shared" si="47"/>
        <v>0</v>
      </c>
      <c r="AV32" s="724">
        <f t="shared" si="48"/>
        <v>0</v>
      </c>
      <c r="AW32" s="724">
        <f t="shared" si="48"/>
        <v>0</v>
      </c>
      <c r="AX32" s="724">
        <f t="shared" si="48"/>
        <v>0</v>
      </c>
      <c r="AY32" s="724">
        <f t="shared" si="48"/>
        <v>0</v>
      </c>
      <c r="AZ32" s="723">
        <f t="shared" si="49"/>
        <v>0</v>
      </c>
      <c r="BA32" s="724">
        <f t="shared" si="50"/>
        <v>0</v>
      </c>
      <c r="BB32" s="724">
        <f t="shared" si="50"/>
        <v>0</v>
      </c>
      <c r="BC32" s="724">
        <f t="shared" si="50"/>
        <v>0</v>
      </c>
      <c r="BD32" s="724">
        <f t="shared" si="50"/>
        <v>0</v>
      </c>
      <c r="BE32" s="723">
        <f t="shared" si="51"/>
        <v>0</v>
      </c>
    </row>
    <row r="33" spans="1:57" s="712" customFormat="1" ht="12.75" customHeight="1">
      <c r="A33" s="713">
        <f t="shared" ref="A33:A65" si="54">A32+1</f>
        <v>13</v>
      </c>
      <c r="B33" s="722" t="s">
        <v>155</v>
      </c>
      <c r="C33" s="1085">
        <f>'Report 2'!N20</f>
        <v>0</v>
      </c>
      <c r="D33" s="1085">
        <f>'Report 2'!U20</f>
        <v>0</v>
      </c>
      <c r="E33" s="1085">
        <f>'Report 2'!AB20</f>
        <v>0</v>
      </c>
      <c r="F33" s="1085">
        <f>'Report 2'!AI20</f>
        <v>0</v>
      </c>
      <c r="G33" s="723">
        <f t="shared" si="39"/>
        <v>0</v>
      </c>
      <c r="H33" s="1085">
        <f>'Report 2'!N65</f>
        <v>0</v>
      </c>
      <c r="I33" s="1085">
        <f>'Report 2'!U65</f>
        <v>0</v>
      </c>
      <c r="J33" s="1085">
        <f>'Report 2'!AB65</f>
        <v>0</v>
      </c>
      <c r="K33" s="1085">
        <f>'Report 2'!AI65</f>
        <v>0</v>
      </c>
      <c r="L33" s="723">
        <f t="shared" si="40"/>
        <v>0</v>
      </c>
      <c r="M33" s="1085">
        <f>'Report 2'!N110</f>
        <v>0</v>
      </c>
      <c r="N33" s="1085">
        <f>'Report 2'!U110</f>
        <v>0</v>
      </c>
      <c r="O33" s="1085">
        <f>'Report 2'!AB110</f>
        <v>0</v>
      </c>
      <c r="P33" s="1085">
        <f>'Report 2'!AI110</f>
        <v>0</v>
      </c>
      <c r="Q33" s="723">
        <f t="shared" si="41"/>
        <v>0</v>
      </c>
      <c r="R33" s="1085">
        <f>'Report 2'!N155</f>
        <v>0</v>
      </c>
      <c r="S33" s="1085">
        <f>'Report 2'!U155</f>
        <v>0</v>
      </c>
      <c r="T33" s="1085">
        <f>'Report 2'!AB155</f>
        <v>0</v>
      </c>
      <c r="U33" s="1085">
        <f>'Report 2'!AI155</f>
        <v>0</v>
      </c>
      <c r="V33" s="723">
        <f t="shared" si="42"/>
        <v>0</v>
      </c>
      <c r="W33" s="1085">
        <f>'Report 2'!N200</f>
        <v>0</v>
      </c>
      <c r="X33" s="1085">
        <f>'Report 2'!U200</f>
        <v>0</v>
      </c>
      <c r="Y33" s="1085">
        <f>'Report 2'!AB200</f>
        <v>0</v>
      </c>
      <c r="Z33" s="1085">
        <f>'Report 2'!AI200</f>
        <v>0</v>
      </c>
      <c r="AA33" s="723">
        <f t="shared" si="43"/>
        <v>0</v>
      </c>
      <c r="AB33" s="1085">
        <f>'Report 2'!N245</f>
        <v>0</v>
      </c>
      <c r="AC33" s="1085">
        <f>'Report 2'!U245</f>
        <v>0</v>
      </c>
      <c r="AD33" s="1085">
        <f>'Report 2'!AB245</f>
        <v>0</v>
      </c>
      <c r="AE33" s="1085">
        <f>'Report 2'!AI245</f>
        <v>0</v>
      </c>
      <c r="AF33" s="723">
        <f t="shared" si="44"/>
        <v>0</v>
      </c>
      <c r="AG33" s="1085">
        <f>'Report 2'!N290</f>
        <v>0</v>
      </c>
      <c r="AH33" s="1085">
        <f>'Report 2'!U290</f>
        <v>0</v>
      </c>
      <c r="AI33" s="1085">
        <f>'Report 2'!AB290</f>
        <v>0</v>
      </c>
      <c r="AJ33" s="1085">
        <f>'Report 2'!AI290</f>
        <v>0</v>
      </c>
      <c r="AK33" s="723">
        <f t="shared" si="45"/>
        <v>0</v>
      </c>
      <c r="AL33" s="724">
        <f t="shared" si="52"/>
        <v>0</v>
      </c>
      <c r="AM33" s="724">
        <f t="shared" si="52"/>
        <v>0</v>
      </c>
      <c r="AN33" s="724">
        <f t="shared" si="52"/>
        <v>0</v>
      </c>
      <c r="AO33" s="724">
        <f t="shared" si="52"/>
        <v>0</v>
      </c>
      <c r="AP33" s="723">
        <f t="shared" si="53"/>
        <v>0</v>
      </c>
      <c r="AQ33" s="724">
        <f t="shared" si="46"/>
        <v>0</v>
      </c>
      <c r="AR33" s="724">
        <f t="shared" si="46"/>
        <v>0</v>
      </c>
      <c r="AS33" s="724">
        <f t="shared" si="46"/>
        <v>0</v>
      </c>
      <c r="AT33" s="724">
        <f t="shared" si="46"/>
        <v>0</v>
      </c>
      <c r="AU33" s="723">
        <f t="shared" si="47"/>
        <v>0</v>
      </c>
      <c r="AV33" s="724">
        <f t="shared" si="48"/>
        <v>0</v>
      </c>
      <c r="AW33" s="724">
        <f t="shared" si="48"/>
        <v>0</v>
      </c>
      <c r="AX33" s="724">
        <f t="shared" si="48"/>
        <v>0</v>
      </c>
      <c r="AY33" s="724">
        <f t="shared" si="48"/>
        <v>0</v>
      </c>
      <c r="AZ33" s="723">
        <f t="shared" si="49"/>
        <v>0</v>
      </c>
      <c r="BA33" s="724">
        <f t="shared" si="50"/>
        <v>0</v>
      </c>
      <c r="BB33" s="724">
        <f t="shared" si="50"/>
        <v>0</v>
      </c>
      <c r="BC33" s="724">
        <f t="shared" si="50"/>
        <v>0</v>
      </c>
      <c r="BD33" s="724">
        <f t="shared" si="50"/>
        <v>0</v>
      </c>
      <c r="BE33" s="723">
        <f t="shared" si="51"/>
        <v>0</v>
      </c>
    </row>
    <row r="34" spans="1:57" s="712" customFormat="1" ht="12.75" customHeight="1">
      <c r="A34" s="713">
        <f t="shared" si="54"/>
        <v>14</v>
      </c>
      <c r="B34" s="722" t="s">
        <v>156</v>
      </c>
      <c r="C34" s="1085">
        <f>'Report 2'!N21</f>
        <v>0</v>
      </c>
      <c r="D34" s="1085">
        <f>'Report 2'!U21</f>
        <v>0</v>
      </c>
      <c r="E34" s="1085">
        <f>'Report 2'!AB21</f>
        <v>0</v>
      </c>
      <c r="F34" s="1085">
        <f>'Report 2'!AI21</f>
        <v>0</v>
      </c>
      <c r="G34" s="723">
        <f t="shared" si="39"/>
        <v>0</v>
      </c>
      <c r="H34" s="1085">
        <f>'Report 2'!N66</f>
        <v>0</v>
      </c>
      <c r="I34" s="1085">
        <f>'Report 2'!U66</f>
        <v>0</v>
      </c>
      <c r="J34" s="1085">
        <f>'Report 2'!AB66</f>
        <v>0</v>
      </c>
      <c r="K34" s="1085">
        <f>'Report 2'!AI66</f>
        <v>0</v>
      </c>
      <c r="L34" s="723">
        <f t="shared" si="40"/>
        <v>0</v>
      </c>
      <c r="M34" s="1085">
        <f>'Report 2'!N111</f>
        <v>0</v>
      </c>
      <c r="N34" s="1085">
        <f>'Report 2'!U111</f>
        <v>0</v>
      </c>
      <c r="O34" s="1085">
        <f>'Report 2'!AB111</f>
        <v>0</v>
      </c>
      <c r="P34" s="1085">
        <f>'Report 2'!AI111</f>
        <v>0</v>
      </c>
      <c r="Q34" s="723">
        <f t="shared" si="41"/>
        <v>0</v>
      </c>
      <c r="R34" s="1085">
        <f>'Report 2'!N156</f>
        <v>0</v>
      </c>
      <c r="S34" s="1085">
        <f>'Report 2'!U156</f>
        <v>0</v>
      </c>
      <c r="T34" s="1085">
        <f>'Report 2'!AB156</f>
        <v>0</v>
      </c>
      <c r="U34" s="1085">
        <f>'Report 2'!AI156</f>
        <v>0</v>
      </c>
      <c r="V34" s="723">
        <f t="shared" si="42"/>
        <v>0</v>
      </c>
      <c r="W34" s="1085">
        <f>'Report 2'!N201</f>
        <v>0</v>
      </c>
      <c r="X34" s="1085">
        <f>'Report 2'!U201</f>
        <v>0</v>
      </c>
      <c r="Y34" s="1085">
        <f>'Report 2'!AB201</f>
        <v>0</v>
      </c>
      <c r="Z34" s="1085">
        <f>'Report 2'!AI201</f>
        <v>0</v>
      </c>
      <c r="AA34" s="723">
        <f t="shared" si="43"/>
        <v>0</v>
      </c>
      <c r="AB34" s="1085">
        <f>'Report 2'!N246</f>
        <v>0</v>
      </c>
      <c r="AC34" s="1085">
        <f>'Report 2'!U246</f>
        <v>0</v>
      </c>
      <c r="AD34" s="1085">
        <f>'Report 2'!AB246</f>
        <v>0</v>
      </c>
      <c r="AE34" s="1085">
        <f>'Report 2'!AI246</f>
        <v>0</v>
      </c>
      <c r="AF34" s="723">
        <f t="shared" si="44"/>
        <v>0</v>
      </c>
      <c r="AG34" s="1085">
        <f>'Report 2'!N291</f>
        <v>0</v>
      </c>
      <c r="AH34" s="1085">
        <f>'Report 2'!U291</f>
        <v>0</v>
      </c>
      <c r="AI34" s="1085">
        <f>'Report 2'!AB291</f>
        <v>0</v>
      </c>
      <c r="AJ34" s="1085">
        <f>'Report 2'!AI291</f>
        <v>0</v>
      </c>
      <c r="AK34" s="723">
        <f t="shared" si="45"/>
        <v>0</v>
      </c>
      <c r="AL34" s="724">
        <f t="shared" si="52"/>
        <v>0</v>
      </c>
      <c r="AM34" s="724">
        <f t="shared" si="52"/>
        <v>0</v>
      </c>
      <c r="AN34" s="724">
        <f t="shared" si="52"/>
        <v>0</v>
      </c>
      <c r="AO34" s="724">
        <f t="shared" si="52"/>
        <v>0</v>
      </c>
      <c r="AP34" s="723">
        <f t="shared" si="53"/>
        <v>0</v>
      </c>
      <c r="AQ34" s="724">
        <f t="shared" si="46"/>
        <v>0</v>
      </c>
      <c r="AR34" s="724">
        <f t="shared" si="46"/>
        <v>0</v>
      </c>
      <c r="AS34" s="724">
        <f t="shared" si="46"/>
        <v>0</v>
      </c>
      <c r="AT34" s="724">
        <f t="shared" si="46"/>
        <v>0</v>
      </c>
      <c r="AU34" s="723">
        <f t="shared" si="47"/>
        <v>0</v>
      </c>
      <c r="AV34" s="724">
        <f t="shared" si="48"/>
        <v>0</v>
      </c>
      <c r="AW34" s="724">
        <f t="shared" si="48"/>
        <v>0</v>
      </c>
      <c r="AX34" s="724">
        <f t="shared" si="48"/>
        <v>0</v>
      </c>
      <c r="AY34" s="724">
        <f t="shared" si="48"/>
        <v>0</v>
      </c>
      <c r="AZ34" s="723">
        <f t="shared" si="49"/>
        <v>0</v>
      </c>
      <c r="BA34" s="724">
        <f t="shared" si="50"/>
        <v>0</v>
      </c>
      <c r="BB34" s="724">
        <f t="shared" si="50"/>
        <v>0</v>
      </c>
      <c r="BC34" s="724">
        <f t="shared" si="50"/>
        <v>0</v>
      </c>
      <c r="BD34" s="724">
        <f t="shared" si="50"/>
        <v>0</v>
      </c>
      <c r="BE34" s="723">
        <f t="shared" si="51"/>
        <v>0</v>
      </c>
    </row>
    <row r="35" spans="1:57" s="712" customFormat="1" ht="12.75" customHeight="1">
      <c r="A35" s="713">
        <f t="shared" si="54"/>
        <v>15</v>
      </c>
      <c r="B35" s="722" t="s">
        <v>157</v>
      </c>
      <c r="C35" s="1085">
        <f>'Report 2'!N22</f>
        <v>0</v>
      </c>
      <c r="D35" s="1085">
        <f>'Report 2'!U22</f>
        <v>0</v>
      </c>
      <c r="E35" s="1085">
        <f>'Report 2'!AB22</f>
        <v>0</v>
      </c>
      <c r="F35" s="1085">
        <f>'Report 2'!AI22</f>
        <v>0</v>
      </c>
      <c r="G35" s="723">
        <f t="shared" si="39"/>
        <v>0</v>
      </c>
      <c r="H35" s="1085">
        <f>'Report 2'!N67</f>
        <v>0</v>
      </c>
      <c r="I35" s="1085">
        <f>'Report 2'!U67</f>
        <v>0</v>
      </c>
      <c r="J35" s="1085">
        <f>'Report 2'!AB67</f>
        <v>0</v>
      </c>
      <c r="K35" s="1085">
        <f>'Report 2'!AI67</f>
        <v>0</v>
      </c>
      <c r="L35" s="723">
        <f t="shared" si="40"/>
        <v>0</v>
      </c>
      <c r="M35" s="1085">
        <f>'Report 2'!N112</f>
        <v>0</v>
      </c>
      <c r="N35" s="1085">
        <f>'Report 2'!U112</f>
        <v>0</v>
      </c>
      <c r="O35" s="1085">
        <f>'Report 2'!AB112</f>
        <v>0</v>
      </c>
      <c r="P35" s="1085">
        <f>'Report 2'!AI112</f>
        <v>0</v>
      </c>
      <c r="Q35" s="723">
        <f t="shared" si="41"/>
        <v>0</v>
      </c>
      <c r="R35" s="1085">
        <f>'Report 2'!N157</f>
        <v>0</v>
      </c>
      <c r="S35" s="1085">
        <f>'Report 2'!U157</f>
        <v>0</v>
      </c>
      <c r="T35" s="1085">
        <f>'Report 2'!AB157</f>
        <v>0</v>
      </c>
      <c r="U35" s="1085">
        <f>'Report 2'!AI157</f>
        <v>0</v>
      </c>
      <c r="V35" s="723">
        <f t="shared" si="42"/>
        <v>0</v>
      </c>
      <c r="W35" s="1085">
        <f>'Report 2'!N202</f>
        <v>0</v>
      </c>
      <c r="X35" s="1085">
        <f>'Report 2'!U202</f>
        <v>0</v>
      </c>
      <c r="Y35" s="1085">
        <f>'Report 2'!AB202</f>
        <v>0</v>
      </c>
      <c r="Z35" s="1085">
        <f>'Report 2'!AI202</f>
        <v>0</v>
      </c>
      <c r="AA35" s="723">
        <f t="shared" si="43"/>
        <v>0</v>
      </c>
      <c r="AB35" s="1085">
        <f>'Report 2'!N247</f>
        <v>0</v>
      </c>
      <c r="AC35" s="1085">
        <f>'Report 2'!U247</f>
        <v>0</v>
      </c>
      <c r="AD35" s="1085">
        <f>'Report 2'!AB247</f>
        <v>0</v>
      </c>
      <c r="AE35" s="1085">
        <f>'Report 2'!AI247</f>
        <v>0</v>
      </c>
      <c r="AF35" s="723">
        <f t="shared" si="44"/>
        <v>0</v>
      </c>
      <c r="AG35" s="1085">
        <f>'Report 2'!N292</f>
        <v>0</v>
      </c>
      <c r="AH35" s="1085">
        <f>'Report 2'!U292</f>
        <v>0</v>
      </c>
      <c r="AI35" s="1085">
        <f>'Report 2'!AB292</f>
        <v>0</v>
      </c>
      <c r="AJ35" s="1085">
        <f>'Report 2'!AI292</f>
        <v>0</v>
      </c>
      <c r="AK35" s="723">
        <f t="shared" si="45"/>
        <v>0</v>
      </c>
      <c r="AL35" s="724">
        <f t="shared" si="52"/>
        <v>0</v>
      </c>
      <c r="AM35" s="724">
        <f t="shared" si="52"/>
        <v>0</v>
      </c>
      <c r="AN35" s="724">
        <f t="shared" si="52"/>
        <v>0</v>
      </c>
      <c r="AO35" s="724">
        <f t="shared" si="52"/>
        <v>0</v>
      </c>
      <c r="AP35" s="723">
        <f t="shared" si="53"/>
        <v>0</v>
      </c>
      <c r="AQ35" s="724">
        <f t="shared" si="46"/>
        <v>0</v>
      </c>
      <c r="AR35" s="724">
        <f t="shared" si="46"/>
        <v>0</v>
      </c>
      <c r="AS35" s="724">
        <f t="shared" si="46"/>
        <v>0</v>
      </c>
      <c r="AT35" s="724">
        <f t="shared" si="46"/>
        <v>0</v>
      </c>
      <c r="AU35" s="723">
        <f t="shared" si="47"/>
        <v>0</v>
      </c>
      <c r="AV35" s="724">
        <f t="shared" si="48"/>
        <v>0</v>
      </c>
      <c r="AW35" s="724">
        <f t="shared" si="48"/>
        <v>0</v>
      </c>
      <c r="AX35" s="724">
        <f t="shared" si="48"/>
        <v>0</v>
      </c>
      <c r="AY35" s="724">
        <f t="shared" si="48"/>
        <v>0</v>
      </c>
      <c r="AZ35" s="723">
        <f t="shared" si="49"/>
        <v>0</v>
      </c>
      <c r="BA35" s="724">
        <f t="shared" si="50"/>
        <v>0</v>
      </c>
      <c r="BB35" s="724">
        <f t="shared" si="50"/>
        <v>0</v>
      </c>
      <c r="BC35" s="724">
        <f t="shared" si="50"/>
        <v>0</v>
      </c>
      <c r="BD35" s="724">
        <f t="shared" si="50"/>
        <v>0</v>
      </c>
      <c r="BE35" s="723">
        <f t="shared" si="51"/>
        <v>0</v>
      </c>
    </row>
    <row r="36" spans="1:57" s="712" customFormat="1" ht="12.75" customHeight="1">
      <c r="A36" s="713">
        <f t="shared" si="54"/>
        <v>16</v>
      </c>
      <c r="B36" s="722" t="s">
        <v>158</v>
      </c>
      <c r="C36" s="1085">
        <f>'Report 2'!N23</f>
        <v>0</v>
      </c>
      <c r="D36" s="1085">
        <f>'Report 2'!U23</f>
        <v>0</v>
      </c>
      <c r="E36" s="1085">
        <f>'Report 2'!AB23</f>
        <v>0</v>
      </c>
      <c r="F36" s="1085">
        <f>'Report 2'!AI23</f>
        <v>0</v>
      </c>
      <c r="G36" s="723">
        <f t="shared" si="39"/>
        <v>0</v>
      </c>
      <c r="H36" s="1085">
        <f>'Report 2'!N68</f>
        <v>0</v>
      </c>
      <c r="I36" s="1085">
        <f>'Report 2'!U68</f>
        <v>0</v>
      </c>
      <c r="J36" s="1085">
        <f>'Report 2'!AB68</f>
        <v>0</v>
      </c>
      <c r="K36" s="1085">
        <f>'Report 2'!AI68</f>
        <v>0</v>
      </c>
      <c r="L36" s="723">
        <f t="shared" si="40"/>
        <v>0</v>
      </c>
      <c r="M36" s="1085">
        <f>'Report 2'!N113</f>
        <v>0</v>
      </c>
      <c r="N36" s="1085">
        <f>'Report 2'!U113</f>
        <v>0</v>
      </c>
      <c r="O36" s="1085">
        <f>'Report 2'!AB113</f>
        <v>0</v>
      </c>
      <c r="P36" s="1085">
        <f>'Report 2'!AI113</f>
        <v>0</v>
      </c>
      <c r="Q36" s="723">
        <f t="shared" si="41"/>
        <v>0</v>
      </c>
      <c r="R36" s="1085">
        <f>'Report 2'!N158</f>
        <v>0</v>
      </c>
      <c r="S36" s="1085">
        <f>'Report 2'!U158</f>
        <v>0</v>
      </c>
      <c r="T36" s="1085">
        <f>'Report 2'!AB158</f>
        <v>0</v>
      </c>
      <c r="U36" s="1085">
        <f>'Report 2'!AI158</f>
        <v>0</v>
      </c>
      <c r="V36" s="723">
        <f t="shared" si="42"/>
        <v>0</v>
      </c>
      <c r="W36" s="1085">
        <f>'Report 2'!N203</f>
        <v>0</v>
      </c>
      <c r="X36" s="1085">
        <f>'Report 2'!U203</f>
        <v>0</v>
      </c>
      <c r="Y36" s="1085">
        <f>'Report 2'!AB203</f>
        <v>0</v>
      </c>
      <c r="Z36" s="1085">
        <f>'Report 2'!AI203</f>
        <v>0</v>
      </c>
      <c r="AA36" s="723">
        <f t="shared" si="43"/>
        <v>0</v>
      </c>
      <c r="AB36" s="1085">
        <f>'Report 2'!N248</f>
        <v>0</v>
      </c>
      <c r="AC36" s="1085">
        <f>'Report 2'!U248</f>
        <v>0</v>
      </c>
      <c r="AD36" s="1085">
        <f>'Report 2'!AB248</f>
        <v>0</v>
      </c>
      <c r="AE36" s="1085">
        <f>'Report 2'!AI248</f>
        <v>0</v>
      </c>
      <c r="AF36" s="723">
        <f t="shared" si="44"/>
        <v>0</v>
      </c>
      <c r="AG36" s="1085">
        <f>'Report 2'!N293</f>
        <v>0</v>
      </c>
      <c r="AH36" s="1085">
        <f>'Report 2'!U293</f>
        <v>0</v>
      </c>
      <c r="AI36" s="1085">
        <f>'Report 2'!AB293</f>
        <v>0</v>
      </c>
      <c r="AJ36" s="1085">
        <f>'Report 2'!AI293</f>
        <v>0</v>
      </c>
      <c r="AK36" s="723">
        <f t="shared" si="45"/>
        <v>0</v>
      </c>
      <c r="AL36" s="724">
        <f t="shared" si="52"/>
        <v>0</v>
      </c>
      <c r="AM36" s="724">
        <f t="shared" si="52"/>
        <v>0</v>
      </c>
      <c r="AN36" s="724">
        <f t="shared" si="52"/>
        <v>0</v>
      </c>
      <c r="AO36" s="724">
        <f t="shared" si="52"/>
        <v>0</v>
      </c>
      <c r="AP36" s="723">
        <f t="shared" si="53"/>
        <v>0</v>
      </c>
      <c r="AQ36" s="724">
        <f t="shared" si="46"/>
        <v>0</v>
      </c>
      <c r="AR36" s="724">
        <f t="shared" si="46"/>
        <v>0</v>
      </c>
      <c r="AS36" s="724">
        <f t="shared" si="46"/>
        <v>0</v>
      </c>
      <c r="AT36" s="724">
        <f t="shared" si="46"/>
        <v>0</v>
      </c>
      <c r="AU36" s="723">
        <f t="shared" si="47"/>
        <v>0</v>
      </c>
      <c r="AV36" s="724">
        <f t="shared" si="48"/>
        <v>0</v>
      </c>
      <c r="AW36" s="724">
        <f t="shared" si="48"/>
        <v>0</v>
      </c>
      <c r="AX36" s="724">
        <f t="shared" si="48"/>
        <v>0</v>
      </c>
      <c r="AY36" s="724">
        <f t="shared" si="48"/>
        <v>0</v>
      </c>
      <c r="AZ36" s="723">
        <f t="shared" si="49"/>
        <v>0</v>
      </c>
      <c r="BA36" s="724">
        <f t="shared" si="50"/>
        <v>0</v>
      </c>
      <c r="BB36" s="724">
        <f t="shared" si="50"/>
        <v>0</v>
      </c>
      <c r="BC36" s="724">
        <f t="shared" si="50"/>
        <v>0</v>
      </c>
      <c r="BD36" s="724">
        <f t="shared" si="50"/>
        <v>0</v>
      </c>
      <c r="BE36" s="723">
        <f t="shared" si="51"/>
        <v>0</v>
      </c>
    </row>
    <row r="37" spans="1:57" s="712" customFormat="1" ht="12.75" customHeight="1">
      <c r="A37" s="713">
        <f t="shared" si="54"/>
        <v>17</v>
      </c>
      <c r="B37" s="722" t="s">
        <v>159</v>
      </c>
      <c r="C37" s="1085">
        <f>'Report 2'!N24</f>
        <v>0</v>
      </c>
      <c r="D37" s="1085">
        <f>'Report 2'!U24</f>
        <v>0</v>
      </c>
      <c r="E37" s="1085">
        <f>'Report 2'!AB24</f>
        <v>0</v>
      </c>
      <c r="F37" s="1085">
        <f>'Report 2'!AI24</f>
        <v>0</v>
      </c>
      <c r="G37" s="723">
        <f t="shared" si="39"/>
        <v>0</v>
      </c>
      <c r="H37" s="1085">
        <f>'Report 2'!N69</f>
        <v>0</v>
      </c>
      <c r="I37" s="1085">
        <f>'Report 2'!U69</f>
        <v>0</v>
      </c>
      <c r="J37" s="1085">
        <f>'Report 2'!AB69</f>
        <v>0</v>
      </c>
      <c r="K37" s="1085">
        <f>'Report 2'!AI69</f>
        <v>0</v>
      </c>
      <c r="L37" s="723">
        <f t="shared" si="40"/>
        <v>0</v>
      </c>
      <c r="M37" s="1085">
        <f>'Report 2'!N114</f>
        <v>0</v>
      </c>
      <c r="N37" s="1085">
        <f>'Report 2'!U114</f>
        <v>0</v>
      </c>
      <c r="O37" s="1085">
        <f>'Report 2'!AB114</f>
        <v>0</v>
      </c>
      <c r="P37" s="1085">
        <f>'Report 2'!AI114</f>
        <v>0</v>
      </c>
      <c r="Q37" s="723">
        <f t="shared" si="41"/>
        <v>0</v>
      </c>
      <c r="R37" s="1085">
        <f>'Report 2'!N159</f>
        <v>0</v>
      </c>
      <c r="S37" s="1085">
        <f>'Report 2'!U159</f>
        <v>0</v>
      </c>
      <c r="T37" s="1085">
        <f>'Report 2'!AB159</f>
        <v>0</v>
      </c>
      <c r="U37" s="1085">
        <f>'Report 2'!AI159</f>
        <v>0</v>
      </c>
      <c r="V37" s="723">
        <f t="shared" si="42"/>
        <v>0</v>
      </c>
      <c r="W37" s="1085">
        <f>'Report 2'!N204</f>
        <v>0</v>
      </c>
      <c r="X37" s="1085">
        <f>'Report 2'!U204</f>
        <v>0</v>
      </c>
      <c r="Y37" s="1085">
        <f>'Report 2'!AB204</f>
        <v>0</v>
      </c>
      <c r="Z37" s="1085">
        <f>'Report 2'!AI204</f>
        <v>0</v>
      </c>
      <c r="AA37" s="723">
        <f t="shared" si="43"/>
        <v>0</v>
      </c>
      <c r="AB37" s="1085">
        <f>'Report 2'!N249</f>
        <v>0</v>
      </c>
      <c r="AC37" s="1085">
        <f>'Report 2'!U249</f>
        <v>0</v>
      </c>
      <c r="AD37" s="1085">
        <f>'Report 2'!AB249</f>
        <v>0</v>
      </c>
      <c r="AE37" s="1085">
        <f>'Report 2'!AI249</f>
        <v>0</v>
      </c>
      <c r="AF37" s="723">
        <f t="shared" si="44"/>
        <v>0</v>
      </c>
      <c r="AG37" s="1085">
        <f>'Report 2'!N294</f>
        <v>0</v>
      </c>
      <c r="AH37" s="1085">
        <f>'Report 2'!U294</f>
        <v>0</v>
      </c>
      <c r="AI37" s="1085">
        <f>'Report 2'!AB294</f>
        <v>0</v>
      </c>
      <c r="AJ37" s="1085">
        <f>'Report 2'!AI294</f>
        <v>0</v>
      </c>
      <c r="AK37" s="723">
        <f t="shared" si="45"/>
        <v>0</v>
      </c>
      <c r="AL37" s="724">
        <f t="shared" si="52"/>
        <v>0</v>
      </c>
      <c r="AM37" s="724">
        <f t="shared" si="52"/>
        <v>0</v>
      </c>
      <c r="AN37" s="724">
        <f t="shared" si="52"/>
        <v>0</v>
      </c>
      <c r="AO37" s="724">
        <f t="shared" si="52"/>
        <v>0</v>
      </c>
      <c r="AP37" s="723">
        <f t="shared" si="53"/>
        <v>0</v>
      </c>
      <c r="AQ37" s="724">
        <f t="shared" si="46"/>
        <v>0</v>
      </c>
      <c r="AR37" s="724">
        <f t="shared" si="46"/>
        <v>0</v>
      </c>
      <c r="AS37" s="724">
        <f t="shared" si="46"/>
        <v>0</v>
      </c>
      <c r="AT37" s="724">
        <f t="shared" si="46"/>
        <v>0</v>
      </c>
      <c r="AU37" s="723">
        <f t="shared" si="47"/>
        <v>0</v>
      </c>
      <c r="AV37" s="724">
        <f t="shared" si="48"/>
        <v>0</v>
      </c>
      <c r="AW37" s="724">
        <f t="shared" si="48"/>
        <v>0</v>
      </c>
      <c r="AX37" s="724">
        <f t="shared" si="48"/>
        <v>0</v>
      </c>
      <c r="AY37" s="724">
        <f t="shared" si="48"/>
        <v>0</v>
      </c>
      <c r="AZ37" s="723">
        <f t="shared" si="49"/>
        <v>0</v>
      </c>
      <c r="BA37" s="724">
        <f t="shared" si="50"/>
        <v>0</v>
      </c>
      <c r="BB37" s="724">
        <f t="shared" si="50"/>
        <v>0</v>
      </c>
      <c r="BC37" s="724">
        <f t="shared" si="50"/>
        <v>0</v>
      </c>
      <c r="BD37" s="724">
        <f t="shared" si="50"/>
        <v>0</v>
      </c>
      <c r="BE37" s="723">
        <f t="shared" si="51"/>
        <v>0</v>
      </c>
    </row>
    <row r="38" spans="1:57" s="712" customFormat="1" ht="12.75" customHeight="1">
      <c r="A38" s="713">
        <f t="shared" si="54"/>
        <v>18</v>
      </c>
      <c r="B38" s="722" t="s">
        <v>160</v>
      </c>
      <c r="C38" s="1085">
        <f>'Report 2'!N25</f>
        <v>0</v>
      </c>
      <c r="D38" s="1085">
        <f>'Report 2'!U25</f>
        <v>0</v>
      </c>
      <c r="E38" s="1085">
        <f>'Report 2'!AB25</f>
        <v>0</v>
      </c>
      <c r="F38" s="1085">
        <f>'Report 2'!AI25</f>
        <v>0</v>
      </c>
      <c r="G38" s="723">
        <f t="shared" si="39"/>
        <v>0</v>
      </c>
      <c r="H38" s="1085">
        <f>'Report 2'!N70</f>
        <v>0</v>
      </c>
      <c r="I38" s="1085">
        <f>'Report 2'!U70</f>
        <v>0</v>
      </c>
      <c r="J38" s="1085">
        <f>'Report 2'!AB70</f>
        <v>0</v>
      </c>
      <c r="K38" s="1085">
        <f>'Report 2'!AI70</f>
        <v>0</v>
      </c>
      <c r="L38" s="723">
        <f t="shared" si="40"/>
        <v>0</v>
      </c>
      <c r="M38" s="1085">
        <f>'Report 2'!N115</f>
        <v>0</v>
      </c>
      <c r="N38" s="1085">
        <f>'Report 2'!U115</f>
        <v>0</v>
      </c>
      <c r="O38" s="1085">
        <f>'Report 2'!AB115</f>
        <v>0</v>
      </c>
      <c r="P38" s="1085">
        <f>'Report 2'!AI115</f>
        <v>0</v>
      </c>
      <c r="Q38" s="723">
        <f t="shared" si="41"/>
        <v>0</v>
      </c>
      <c r="R38" s="1085">
        <f>'Report 2'!N160</f>
        <v>0</v>
      </c>
      <c r="S38" s="1085">
        <f>'Report 2'!U160</f>
        <v>0</v>
      </c>
      <c r="T38" s="1085">
        <f>'Report 2'!AB160</f>
        <v>0</v>
      </c>
      <c r="U38" s="1085">
        <f>'Report 2'!AI160</f>
        <v>0</v>
      </c>
      <c r="V38" s="723">
        <f t="shared" si="42"/>
        <v>0</v>
      </c>
      <c r="W38" s="1085">
        <f>'Report 2'!N205</f>
        <v>0</v>
      </c>
      <c r="X38" s="1085">
        <f>'Report 2'!U205</f>
        <v>0</v>
      </c>
      <c r="Y38" s="1085">
        <f>'Report 2'!AB205</f>
        <v>0</v>
      </c>
      <c r="Z38" s="1085">
        <f>'Report 2'!AI205</f>
        <v>0</v>
      </c>
      <c r="AA38" s="723">
        <f t="shared" si="43"/>
        <v>0</v>
      </c>
      <c r="AB38" s="1085">
        <f>'Report 2'!N250</f>
        <v>0</v>
      </c>
      <c r="AC38" s="1085">
        <f>'Report 2'!U250</f>
        <v>0</v>
      </c>
      <c r="AD38" s="1085">
        <f>'Report 2'!AB250</f>
        <v>0</v>
      </c>
      <c r="AE38" s="1085">
        <f>'Report 2'!AI250</f>
        <v>0</v>
      </c>
      <c r="AF38" s="723">
        <f t="shared" si="44"/>
        <v>0</v>
      </c>
      <c r="AG38" s="1085">
        <f>'Report 2'!N295</f>
        <v>0</v>
      </c>
      <c r="AH38" s="1085">
        <f>'Report 2'!U295</f>
        <v>0</v>
      </c>
      <c r="AI38" s="1085">
        <f>'Report 2'!AB295</f>
        <v>0</v>
      </c>
      <c r="AJ38" s="1085">
        <f>'Report 2'!AI295</f>
        <v>0</v>
      </c>
      <c r="AK38" s="723">
        <f t="shared" si="45"/>
        <v>0</v>
      </c>
      <c r="AL38" s="724">
        <f t="shared" si="52"/>
        <v>0</v>
      </c>
      <c r="AM38" s="724">
        <f t="shared" si="52"/>
        <v>0</v>
      </c>
      <c r="AN38" s="724">
        <f t="shared" si="52"/>
        <v>0</v>
      </c>
      <c r="AO38" s="724">
        <f t="shared" si="52"/>
        <v>0</v>
      </c>
      <c r="AP38" s="723">
        <f t="shared" si="53"/>
        <v>0</v>
      </c>
      <c r="AQ38" s="724">
        <f t="shared" si="46"/>
        <v>0</v>
      </c>
      <c r="AR38" s="724">
        <f t="shared" si="46"/>
        <v>0</v>
      </c>
      <c r="AS38" s="724">
        <f t="shared" si="46"/>
        <v>0</v>
      </c>
      <c r="AT38" s="724">
        <f t="shared" si="46"/>
        <v>0</v>
      </c>
      <c r="AU38" s="723">
        <f t="shared" si="47"/>
        <v>0</v>
      </c>
      <c r="AV38" s="724">
        <f t="shared" si="48"/>
        <v>0</v>
      </c>
      <c r="AW38" s="724">
        <f t="shared" si="48"/>
        <v>0</v>
      </c>
      <c r="AX38" s="724">
        <f t="shared" si="48"/>
        <v>0</v>
      </c>
      <c r="AY38" s="724">
        <f t="shared" si="48"/>
        <v>0</v>
      </c>
      <c r="AZ38" s="723">
        <f t="shared" si="49"/>
        <v>0</v>
      </c>
      <c r="BA38" s="724">
        <f t="shared" si="50"/>
        <v>0</v>
      </c>
      <c r="BB38" s="724">
        <f t="shared" si="50"/>
        <v>0</v>
      </c>
      <c r="BC38" s="724">
        <f t="shared" si="50"/>
        <v>0</v>
      </c>
      <c r="BD38" s="724">
        <f t="shared" si="50"/>
        <v>0</v>
      </c>
      <c r="BE38" s="723">
        <f t="shared" si="51"/>
        <v>0</v>
      </c>
    </row>
    <row r="39" spans="1:57" s="712" customFormat="1" ht="12.75" customHeight="1">
      <c r="A39" s="713">
        <f t="shared" si="54"/>
        <v>19</v>
      </c>
      <c r="B39" s="722" t="s">
        <v>161</v>
      </c>
      <c r="C39" s="1085">
        <f>'Report 2'!N26</f>
        <v>0</v>
      </c>
      <c r="D39" s="1085">
        <f>'Report 2'!U26</f>
        <v>0</v>
      </c>
      <c r="E39" s="1085">
        <f>'Report 2'!AB26</f>
        <v>0</v>
      </c>
      <c r="F39" s="1085">
        <f>'Report 2'!AI26</f>
        <v>0</v>
      </c>
      <c r="G39" s="723">
        <f t="shared" si="39"/>
        <v>0</v>
      </c>
      <c r="H39" s="1085">
        <f>'Report 2'!N71</f>
        <v>0</v>
      </c>
      <c r="I39" s="1085">
        <f>'Report 2'!U71</f>
        <v>0</v>
      </c>
      <c r="J39" s="1085">
        <f>'Report 2'!AB71</f>
        <v>0</v>
      </c>
      <c r="K39" s="1085">
        <f>'Report 2'!AI71</f>
        <v>0</v>
      </c>
      <c r="L39" s="723">
        <f t="shared" si="40"/>
        <v>0</v>
      </c>
      <c r="M39" s="1085">
        <f>'Report 2'!N116</f>
        <v>0</v>
      </c>
      <c r="N39" s="1085">
        <f>'Report 2'!U116</f>
        <v>0</v>
      </c>
      <c r="O39" s="1085">
        <f>'Report 2'!AB116</f>
        <v>0</v>
      </c>
      <c r="P39" s="1085">
        <f>'Report 2'!AI116</f>
        <v>0</v>
      </c>
      <c r="Q39" s="723">
        <f t="shared" si="41"/>
        <v>0</v>
      </c>
      <c r="R39" s="1085">
        <f>'Report 2'!N161</f>
        <v>0</v>
      </c>
      <c r="S39" s="1085">
        <f>'Report 2'!U161</f>
        <v>0</v>
      </c>
      <c r="T39" s="1085">
        <f>'Report 2'!AB161</f>
        <v>0</v>
      </c>
      <c r="U39" s="1085">
        <f>'Report 2'!AI161</f>
        <v>0</v>
      </c>
      <c r="V39" s="723">
        <f t="shared" si="42"/>
        <v>0</v>
      </c>
      <c r="W39" s="1085">
        <f>'Report 2'!N206</f>
        <v>0</v>
      </c>
      <c r="X39" s="1085">
        <f>'Report 2'!U206</f>
        <v>0</v>
      </c>
      <c r="Y39" s="1085">
        <f>'Report 2'!AB206</f>
        <v>0</v>
      </c>
      <c r="Z39" s="1085">
        <f>'Report 2'!AI206</f>
        <v>0</v>
      </c>
      <c r="AA39" s="723">
        <f t="shared" si="43"/>
        <v>0</v>
      </c>
      <c r="AB39" s="1085">
        <f>'Report 2'!N251</f>
        <v>0</v>
      </c>
      <c r="AC39" s="1085">
        <f>'Report 2'!U251</f>
        <v>0</v>
      </c>
      <c r="AD39" s="1085">
        <f>'Report 2'!AB251</f>
        <v>0</v>
      </c>
      <c r="AE39" s="1085">
        <f>'Report 2'!AI251</f>
        <v>0</v>
      </c>
      <c r="AF39" s="723">
        <f t="shared" si="44"/>
        <v>0</v>
      </c>
      <c r="AG39" s="1085">
        <f>'Report 2'!N296</f>
        <v>0</v>
      </c>
      <c r="AH39" s="1085">
        <f>'Report 2'!U296</f>
        <v>0</v>
      </c>
      <c r="AI39" s="1085">
        <f>'Report 2'!AB296</f>
        <v>0</v>
      </c>
      <c r="AJ39" s="1085">
        <f>'Report 2'!AI296</f>
        <v>0</v>
      </c>
      <c r="AK39" s="723">
        <f t="shared" si="45"/>
        <v>0</v>
      </c>
      <c r="AL39" s="724">
        <f t="shared" si="52"/>
        <v>0</v>
      </c>
      <c r="AM39" s="724">
        <f t="shared" si="52"/>
        <v>0</v>
      </c>
      <c r="AN39" s="724">
        <f t="shared" si="52"/>
        <v>0</v>
      </c>
      <c r="AO39" s="724">
        <f t="shared" si="52"/>
        <v>0</v>
      </c>
      <c r="AP39" s="723">
        <f t="shared" si="53"/>
        <v>0</v>
      </c>
      <c r="AQ39" s="724">
        <f t="shared" si="46"/>
        <v>0</v>
      </c>
      <c r="AR39" s="724">
        <f t="shared" si="46"/>
        <v>0</v>
      </c>
      <c r="AS39" s="724">
        <f t="shared" si="46"/>
        <v>0</v>
      </c>
      <c r="AT39" s="724">
        <f t="shared" si="46"/>
        <v>0</v>
      </c>
      <c r="AU39" s="723">
        <f t="shared" si="47"/>
        <v>0</v>
      </c>
      <c r="AV39" s="724">
        <f t="shared" si="48"/>
        <v>0</v>
      </c>
      <c r="AW39" s="724">
        <f t="shared" si="48"/>
        <v>0</v>
      </c>
      <c r="AX39" s="724">
        <f t="shared" si="48"/>
        <v>0</v>
      </c>
      <c r="AY39" s="724">
        <f t="shared" si="48"/>
        <v>0</v>
      </c>
      <c r="AZ39" s="723">
        <f t="shared" si="49"/>
        <v>0</v>
      </c>
      <c r="BA39" s="724">
        <f t="shared" si="50"/>
        <v>0</v>
      </c>
      <c r="BB39" s="724">
        <f t="shared" si="50"/>
        <v>0</v>
      </c>
      <c r="BC39" s="724">
        <f t="shared" si="50"/>
        <v>0</v>
      </c>
      <c r="BD39" s="724">
        <f t="shared" si="50"/>
        <v>0</v>
      </c>
      <c r="BE39" s="723">
        <f t="shared" si="51"/>
        <v>0</v>
      </c>
    </row>
    <row r="40" spans="1:57" s="712" customFormat="1" ht="12.75" customHeight="1">
      <c r="A40" s="713">
        <f t="shared" si="54"/>
        <v>20</v>
      </c>
      <c r="B40" s="722" t="s">
        <v>162</v>
      </c>
      <c r="C40" s="1085">
        <f>'Report 2'!N27</f>
        <v>0</v>
      </c>
      <c r="D40" s="1085">
        <f>'Report 2'!U27</f>
        <v>0</v>
      </c>
      <c r="E40" s="1085">
        <f>'Report 2'!AB27</f>
        <v>0</v>
      </c>
      <c r="F40" s="1085">
        <f>'Report 2'!AI27</f>
        <v>0</v>
      </c>
      <c r="G40" s="723">
        <f t="shared" si="39"/>
        <v>0</v>
      </c>
      <c r="H40" s="1085">
        <f>'Report 2'!N72</f>
        <v>0</v>
      </c>
      <c r="I40" s="1085">
        <f>'Report 2'!U72</f>
        <v>0</v>
      </c>
      <c r="J40" s="1085">
        <f>'Report 2'!AB72</f>
        <v>0</v>
      </c>
      <c r="K40" s="1085">
        <f>'Report 2'!AI72</f>
        <v>0</v>
      </c>
      <c r="L40" s="723">
        <f t="shared" si="40"/>
        <v>0</v>
      </c>
      <c r="M40" s="1085">
        <f>'Report 2'!N117</f>
        <v>0</v>
      </c>
      <c r="N40" s="1085">
        <f>'Report 2'!U117</f>
        <v>0</v>
      </c>
      <c r="O40" s="1085">
        <f>'Report 2'!AB117</f>
        <v>0</v>
      </c>
      <c r="P40" s="1085">
        <f>'Report 2'!AI117</f>
        <v>0</v>
      </c>
      <c r="Q40" s="723">
        <f t="shared" si="41"/>
        <v>0</v>
      </c>
      <c r="R40" s="1085">
        <f>'Report 2'!N162</f>
        <v>0</v>
      </c>
      <c r="S40" s="1085">
        <f>'Report 2'!U162</f>
        <v>0</v>
      </c>
      <c r="T40" s="1085">
        <f>'Report 2'!AB162</f>
        <v>0</v>
      </c>
      <c r="U40" s="1085">
        <f>'Report 2'!AI162</f>
        <v>0</v>
      </c>
      <c r="V40" s="723">
        <f t="shared" si="42"/>
        <v>0</v>
      </c>
      <c r="W40" s="1085">
        <f>'Report 2'!N207</f>
        <v>0</v>
      </c>
      <c r="X40" s="1085">
        <f>'Report 2'!U207</f>
        <v>0</v>
      </c>
      <c r="Y40" s="1085">
        <f>'Report 2'!AB207</f>
        <v>0</v>
      </c>
      <c r="Z40" s="1085">
        <f>'Report 2'!AI207</f>
        <v>0</v>
      </c>
      <c r="AA40" s="723">
        <f t="shared" si="43"/>
        <v>0</v>
      </c>
      <c r="AB40" s="1085">
        <f>'Report 2'!N252</f>
        <v>0</v>
      </c>
      <c r="AC40" s="1085">
        <f>'Report 2'!U252</f>
        <v>0</v>
      </c>
      <c r="AD40" s="1085">
        <f>'Report 2'!AB252</f>
        <v>0</v>
      </c>
      <c r="AE40" s="1085">
        <f>'Report 2'!AI252</f>
        <v>0</v>
      </c>
      <c r="AF40" s="723">
        <f t="shared" si="44"/>
        <v>0</v>
      </c>
      <c r="AG40" s="1085">
        <f>'Report 2'!N297</f>
        <v>0</v>
      </c>
      <c r="AH40" s="1085">
        <f>'Report 2'!U297</f>
        <v>0</v>
      </c>
      <c r="AI40" s="1085">
        <f>'Report 2'!AB297</f>
        <v>0</v>
      </c>
      <c r="AJ40" s="1085">
        <f>'Report 2'!AI297</f>
        <v>0</v>
      </c>
      <c r="AK40" s="723">
        <f t="shared" si="45"/>
        <v>0</v>
      </c>
      <c r="AL40" s="724">
        <f t="shared" si="52"/>
        <v>0</v>
      </c>
      <c r="AM40" s="724">
        <f t="shared" si="52"/>
        <v>0</v>
      </c>
      <c r="AN40" s="724">
        <f t="shared" si="52"/>
        <v>0</v>
      </c>
      <c r="AO40" s="724">
        <f t="shared" si="52"/>
        <v>0</v>
      </c>
      <c r="AP40" s="723">
        <f t="shared" si="53"/>
        <v>0</v>
      </c>
      <c r="AQ40" s="724">
        <f t="shared" si="46"/>
        <v>0</v>
      </c>
      <c r="AR40" s="724">
        <f t="shared" si="46"/>
        <v>0</v>
      </c>
      <c r="AS40" s="724">
        <f t="shared" si="46"/>
        <v>0</v>
      </c>
      <c r="AT40" s="724">
        <f t="shared" si="46"/>
        <v>0</v>
      </c>
      <c r="AU40" s="723">
        <f t="shared" si="47"/>
        <v>0</v>
      </c>
      <c r="AV40" s="724">
        <f t="shared" si="48"/>
        <v>0</v>
      </c>
      <c r="AW40" s="724">
        <f t="shared" si="48"/>
        <v>0</v>
      </c>
      <c r="AX40" s="724">
        <f t="shared" si="48"/>
        <v>0</v>
      </c>
      <c r="AY40" s="724">
        <f t="shared" si="48"/>
        <v>0</v>
      </c>
      <c r="AZ40" s="723">
        <f t="shared" si="49"/>
        <v>0</v>
      </c>
      <c r="BA40" s="724">
        <f t="shared" si="50"/>
        <v>0</v>
      </c>
      <c r="BB40" s="724">
        <f t="shared" si="50"/>
        <v>0</v>
      </c>
      <c r="BC40" s="724">
        <f t="shared" si="50"/>
        <v>0</v>
      </c>
      <c r="BD40" s="724">
        <f t="shared" si="50"/>
        <v>0</v>
      </c>
      <c r="BE40" s="723">
        <f t="shared" si="51"/>
        <v>0</v>
      </c>
    </row>
    <row r="41" spans="1:57" s="712" customFormat="1" ht="12.75" customHeight="1">
      <c r="A41" s="713">
        <f t="shared" si="54"/>
        <v>21</v>
      </c>
      <c r="B41" s="722" t="s">
        <v>163</v>
      </c>
      <c r="C41" s="1085">
        <f>'Report 2'!N28</f>
        <v>0</v>
      </c>
      <c r="D41" s="1085">
        <f>'Report 2'!U28</f>
        <v>0</v>
      </c>
      <c r="E41" s="1085">
        <f>'Report 2'!AB28</f>
        <v>0</v>
      </c>
      <c r="F41" s="1085">
        <f>'Report 2'!AI28</f>
        <v>0</v>
      </c>
      <c r="G41" s="723">
        <f t="shared" si="39"/>
        <v>0</v>
      </c>
      <c r="H41" s="1085">
        <f>'Report 2'!N73</f>
        <v>0</v>
      </c>
      <c r="I41" s="1085">
        <f>'Report 2'!U73</f>
        <v>0</v>
      </c>
      <c r="J41" s="1085">
        <f>'Report 2'!AB73</f>
        <v>0</v>
      </c>
      <c r="K41" s="1085">
        <f>'Report 2'!AI73</f>
        <v>0</v>
      </c>
      <c r="L41" s="723">
        <f t="shared" si="40"/>
        <v>0</v>
      </c>
      <c r="M41" s="1085">
        <f>'Report 2'!N118</f>
        <v>0</v>
      </c>
      <c r="N41" s="1085">
        <f>'Report 2'!U118</f>
        <v>0</v>
      </c>
      <c r="O41" s="1085">
        <f>'Report 2'!AB118</f>
        <v>0</v>
      </c>
      <c r="P41" s="1085">
        <f>'Report 2'!AI118</f>
        <v>0</v>
      </c>
      <c r="Q41" s="723">
        <f t="shared" si="41"/>
        <v>0</v>
      </c>
      <c r="R41" s="1085">
        <f>'Report 2'!N163</f>
        <v>0</v>
      </c>
      <c r="S41" s="1085">
        <f>'Report 2'!U163</f>
        <v>0</v>
      </c>
      <c r="T41" s="1085">
        <f>'Report 2'!AB163</f>
        <v>0</v>
      </c>
      <c r="U41" s="1085">
        <f>'Report 2'!AI163</f>
        <v>0</v>
      </c>
      <c r="V41" s="723">
        <f t="shared" si="42"/>
        <v>0</v>
      </c>
      <c r="W41" s="1085">
        <f>'Report 2'!N208</f>
        <v>0</v>
      </c>
      <c r="X41" s="1085">
        <f>'Report 2'!U208</f>
        <v>0</v>
      </c>
      <c r="Y41" s="1085">
        <f>'Report 2'!AB208</f>
        <v>0</v>
      </c>
      <c r="Z41" s="1085">
        <f>'Report 2'!AI208</f>
        <v>0</v>
      </c>
      <c r="AA41" s="723">
        <f t="shared" si="43"/>
        <v>0</v>
      </c>
      <c r="AB41" s="1085">
        <f>'Report 2'!N253</f>
        <v>0</v>
      </c>
      <c r="AC41" s="1085">
        <f>'Report 2'!U253</f>
        <v>0</v>
      </c>
      <c r="AD41" s="1085">
        <f>'Report 2'!AB253</f>
        <v>0</v>
      </c>
      <c r="AE41" s="1085">
        <f>'Report 2'!AI253</f>
        <v>0</v>
      </c>
      <c r="AF41" s="723">
        <f t="shared" si="44"/>
        <v>0</v>
      </c>
      <c r="AG41" s="1085">
        <f>'Report 2'!N298</f>
        <v>0</v>
      </c>
      <c r="AH41" s="1085">
        <f>'Report 2'!U298</f>
        <v>0</v>
      </c>
      <c r="AI41" s="1085">
        <f>'Report 2'!AB298</f>
        <v>0</v>
      </c>
      <c r="AJ41" s="1085">
        <f>'Report 2'!AI298</f>
        <v>0</v>
      </c>
      <c r="AK41" s="723">
        <f t="shared" si="45"/>
        <v>0</v>
      </c>
      <c r="AL41" s="724">
        <f t="shared" si="52"/>
        <v>0</v>
      </c>
      <c r="AM41" s="724">
        <f t="shared" si="52"/>
        <v>0</v>
      </c>
      <c r="AN41" s="724">
        <f t="shared" si="52"/>
        <v>0</v>
      </c>
      <c r="AO41" s="724">
        <f t="shared" si="52"/>
        <v>0</v>
      </c>
      <c r="AP41" s="723">
        <f t="shared" si="53"/>
        <v>0</v>
      </c>
      <c r="AQ41" s="724">
        <f t="shared" si="46"/>
        <v>0</v>
      </c>
      <c r="AR41" s="724">
        <f t="shared" si="46"/>
        <v>0</v>
      </c>
      <c r="AS41" s="724">
        <f t="shared" si="46"/>
        <v>0</v>
      </c>
      <c r="AT41" s="724">
        <f t="shared" si="46"/>
        <v>0</v>
      </c>
      <c r="AU41" s="723">
        <f t="shared" si="47"/>
        <v>0</v>
      </c>
      <c r="AV41" s="724">
        <f t="shared" si="48"/>
        <v>0</v>
      </c>
      <c r="AW41" s="724">
        <f t="shared" si="48"/>
        <v>0</v>
      </c>
      <c r="AX41" s="724">
        <f t="shared" si="48"/>
        <v>0</v>
      </c>
      <c r="AY41" s="724">
        <f t="shared" si="48"/>
        <v>0</v>
      </c>
      <c r="AZ41" s="723">
        <f t="shared" si="49"/>
        <v>0</v>
      </c>
      <c r="BA41" s="724">
        <f t="shared" si="50"/>
        <v>0</v>
      </c>
      <c r="BB41" s="724">
        <f t="shared" si="50"/>
        <v>0</v>
      </c>
      <c r="BC41" s="724">
        <f t="shared" si="50"/>
        <v>0</v>
      </c>
      <c r="BD41" s="724">
        <f t="shared" si="50"/>
        <v>0</v>
      </c>
      <c r="BE41" s="723">
        <f t="shared" si="51"/>
        <v>0</v>
      </c>
    </row>
    <row r="42" spans="1:57" s="712" customFormat="1" ht="12.75" customHeight="1">
      <c r="A42" s="713">
        <f t="shared" si="54"/>
        <v>22</v>
      </c>
      <c r="B42" s="722" t="s">
        <v>164</v>
      </c>
      <c r="C42" s="1085">
        <f>'Report 2'!N29</f>
        <v>0</v>
      </c>
      <c r="D42" s="1085">
        <f>'Report 2'!U29</f>
        <v>0</v>
      </c>
      <c r="E42" s="1085">
        <f>'Report 2'!AB29</f>
        <v>0</v>
      </c>
      <c r="F42" s="1085">
        <f>'Report 2'!AI29</f>
        <v>0</v>
      </c>
      <c r="G42" s="723">
        <f t="shared" si="39"/>
        <v>0</v>
      </c>
      <c r="H42" s="1085">
        <f>'Report 2'!N74</f>
        <v>0</v>
      </c>
      <c r="I42" s="1085">
        <f>'Report 2'!U74</f>
        <v>0</v>
      </c>
      <c r="J42" s="1085">
        <f>'Report 2'!AB74</f>
        <v>0</v>
      </c>
      <c r="K42" s="1085">
        <f>'Report 2'!AI74</f>
        <v>0</v>
      </c>
      <c r="L42" s="723">
        <f t="shared" si="40"/>
        <v>0</v>
      </c>
      <c r="M42" s="1085">
        <f>'Report 2'!N119</f>
        <v>0</v>
      </c>
      <c r="N42" s="1085">
        <f>'Report 2'!U119</f>
        <v>0</v>
      </c>
      <c r="O42" s="1085">
        <f>'Report 2'!AB119</f>
        <v>0</v>
      </c>
      <c r="P42" s="1085">
        <f>'Report 2'!AI119</f>
        <v>0</v>
      </c>
      <c r="Q42" s="723">
        <f t="shared" si="41"/>
        <v>0</v>
      </c>
      <c r="R42" s="1085">
        <f>'Report 2'!N164</f>
        <v>0</v>
      </c>
      <c r="S42" s="1085">
        <f>'Report 2'!U164</f>
        <v>0</v>
      </c>
      <c r="T42" s="1085">
        <f>'Report 2'!AB164</f>
        <v>0</v>
      </c>
      <c r="U42" s="1085">
        <f>'Report 2'!AI164</f>
        <v>0</v>
      </c>
      <c r="V42" s="723">
        <f t="shared" si="42"/>
        <v>0</v>
      </c>
      <c r="W42" s="1085">
        <f>'Report 2'!N209</f>
        <v>0</v>
      </c>
      <c r="X42" s="1085">
        <f>'Report 2'!U209</f>
        <v>0</v>
      </c>
      <c r="Y42" s="1085">
        <f>'Report 2'!AB209</f>
        <v>0</v>
      </c>
      <c r="Z42" s="1085">
        <f>'Report 2'!AI209</f>
        <v>0</v>
      </c>
      <c r="AA42" s="723">
        <f t="shared" si="43"/>
        <v>0</v>
      </c>
      <c r="AB42" s="1085">
        <f>'Report 2'!N254</f>
        <v>0</v>
      </c>
      <c r="AC42" s="1085">
        <f>'Report 2'!U254</f>
        <v>0</v>
      </c>
      <c r="AD42" s="1085">
        <f>'Report 2'!AB254</f>
        <v>0</v>
      </c>
      <c r="AE42" s="1085">
        <f>'Report 2'!AI254</f>
        <v>0</v>
      </c>
      <c r="AF42" s="723">
        <f t="shared" si="44"/>
        <v>0</v>
      </c>
      <c r="AG42" s="1085">
        <f>'Report 2'!N299</f>
        <v>0</v>
      </c>
      <c r="AH42" s="1085">
        <f>'Report 2'!U299</f>
        <v>0</v>
      </c>
      <c r="AI42" s="1085">
        <f>'Report 2'!AB299</f>
        <v>0</v>
      </c>
      <c r="AJ42" s="1085">
        <f>'Report 2'!AI299</f>
        <v>0</v>
      </c>
      <c r="AK42" s="723">
        <f t="shared" si="45"/>
        <v>0</v>
      </c>
      <c r="AL42" s="724">
        <f t="shared" si="52"/>
        <v>0</v>
      </c>
      <c r="AM42" s="724">
        <f t="shared" si="52"/>
        <v>0</v>
      </c>
      <c r="AN42" s="724">
        <f t="shared" si="52"/>
        <v>0</v>
      </c>
      <c r="AO42" s="724">
        <f t="shared" si="52"/>
        <v>0</v>
      </c>
      <c r="AP42" s="723">
        <f t="shared" si="53"/>
        <v>0</v>
      </c>
      <c r="AQ42" s="724">
        <f t="shared" si="46"/>
        <v>0</v>
      </c>
      <c r="AR42" s="724">
        <f t="shared" si="46"/>
        <v>0</v>
      </c>
      <c r="AS42" s="724">
        <f t="shared" si="46"/>
        <v>0</v>
      </c>
      <c r="AT42" s="724">
        <f t="shared" si="46"/>
        <v>0</v>
      </c>
      <c r="AU42" s="723">
        <f t="shared" si="47"/>
        <v>0</v>
      </c>
      <c r="AV42" s="724">
        <f t="shared" si="48"/>
        <v>0</v>
      </c>
      <c r="AW42" s="724">
        <f t="shared" si="48"/>
        <v>0</v>
      </c>
      <c r="AX42" s="724">
        <f t="shared" si="48"/>
        <v>0</v>
      </c>
      <c r="AY42" s="724">
        <f t="shared" si="48"/>
        <v>0</v>
      </c>
      <c r="AZ42" s="723">
        <f t="shared" si="49"/>
        <v>0</v>
      </c>
      <c r="BA42" s="724">
        <f t="shared" si="50"/>
        <v>0</v>
      </c>
      <c r="BB42" s="724">
        <f t="shared" si="50"/>
        <v>0</v>
      </c>
      <c r="BC42" s="724">
        <f t="shared" si="50"/>
        <v>0</v>
      </c>
      <c r="BD42" s="724">
        <f t="shared" si="50"/>
        <v>0</v>
      </c>
      <c r="BE42" s="723">
        <f t="shared" si="51"/>
        <v>0</v>
      </c>
    </row>
    <row r="43" spans="1:57" s="712" customFormat="1" ht="12.75" customHeight="1">
      <c r="A43" s="713">
        <f t="shared" si="54"/>
        <v>23</v>
      </c>
      <c r="B43" s="722" t="s">
        <v>165</v>
      </c>
      <c r="C43" s="1085">
        <f>'Report 2'!N30</f>
        <v>0</v>
      </c>
      <c r="D43" s="1085">
        <f>'Report 2'!U30</f>
        <v>0</v>
      </c>
      <c r="E43" s="1085">
        <f>'Report 2'!AB30</f>
        <v>0</v>
      </c>
      <c r="F43" s="1085">
        <f>'Report 2'!AI30</f>
        <v>0</v>
      </c>
      <c r="G43" s="723">
        <f t="shared" si="39"/>
        <v>0</v>
      </c>
      <c r="H43" s="1085">
        <f>'Report 2'!N75</f>
        <v>0</v>
      </c>
      <c r="I43" s="1085">
        <f>'Report 2'!U75</f>
        <v>0</v>
      </c>
      <c r="J43" s="1085">
        <f>'Report 2'!AB75</f>
        <v>0</v>
      </c>
      <c r="K43" s="1085">
        <f>'Report 2'!AI75</f>
        <v>0</v>
      </c>
      <c r="L43" s="723">
        <f t="shared" si="40"/>
        <v>0</v>
      </c>
      <c r="M43" s="1085">
        <f>'Report 2'!N120</f>
        <v>0</v>
      </c>
      <c r="N43" s="1085">
        <f>'Report 2'!U120</f>
        <v>0</v>
      </c>
      <c r="O43" s="1085">
        <f>'Report 2'!AB120</f>
        <v>0</v>
      </c>
      <c r="P43" s="1085">
        <f>'Report 2'!AI120</f>
        <v>0</v>
      </c>
      <c r="Q43" s="723">
        <f t="shared" si="41"/>
        <v>0</v>
      </c>
      <c r="R43" s="1085">
        <f>'Report 2'!N165</f>
        <v>0</v>
      </c>
      <c r="S43" s="1085">
        <f>'Report 2'!U165</f>
        <v>0</v>
      </c>
      <c r="T43" s="1085">
        <f>'Report 2'!AB165</f>
        <v>0</v>
      </c>
      <c r="U43" s="1085">
        <f>'Report 2'!AI165</f>
        <v>0</v>
      </c>
      <c r="V43" s="723">
        <f t="shared" si="42"/>
        <v>0</v>
      </c>
      <c r="W43" s="1085">
        <f>'Report 2'!N210</f>
        <v>0</v>
      </c>
      <c r="X43" s="1085">
        <f>'Report 2'!U210</f>
        <v>0</v>
      </c>
      <c r="Y43" s="1085">
        <f>'Report 2'!AB210</f>
        <v>0</v>
      </c>
      <c r="Z43" s="1085">
        <f>'Report 2'!AI210</f>
        <v>0</v>
      </c>
      <c r="AA43" s="723">
        <f t="shared" si="43"/>
        <v>0</v>
      </c>
      <c r="AB43" s="1085">
        <f>'Report 2'!N255</f>
        <v>0</v>
      </c>
      <c r="AC43" s="1085">
        <f>'Report 2'!U255</f>
        <v>0</v>
      </c>
      <c r="AD43" s="1085">
        <f>'Report 2'!AB255</f>
        <v>0</v>
      </c>
      <c r="AE43" s="1085">
        <f>'Report 2'!AI255</f>
        <v>0</v>
      </c>
      <c r="AF43" s="723">
        <f t="shared" si="44"/>
        <v>0</v>
      </c>
      <c r="AG43" s="1085">
        <f>'Report 2'!N300</f>
        <v>0</v>
      </c>
      <c r="AH43" s="1085">
        <f>'Report 2'!U300</f>
        <v>0</v>
      </c>
      <c r="AI43" s="1085">
        <f>'Report 2'!AB300</f>
        <v>0</v>
      </c>
      <c r="AJ43" s="1085">
        <f>'Report 2'!AI300</f>
        <v>0</v>
      </c>
      <c r="AK43" s="723">
        <f t="shared" si="45"/>
        <v>0</v>
      </c>
      <c r="AL43" s="724">
        <f t="shared" si="52"/>
        <v>0</v>
      </c>
      <c r="AM43" s="724">
        <f t="shared" si="52"/>
        <v>0</v>
      </c>
      <c r="AN43" s="724">
        <f t="shared" si="52"/>
        <v>0</v>
      </c>
      <c r="AO43" s="724">
        <f t="shared" si="52"/>
        <v>0</v>
      </c>
      <c r="AP43" s="723">
        <f t="shared" si="53"/>
        <v>0</v>
      </c>
      <c r="AQ43" s="724">
        <f t="shared" si="46"/>
        <v>0</v>
      </c>
      <c r="AR43" s="724">
        <f t="shared" si="46"/>
        <v>0</v>
      </c>
      <c r="AS43" s="724">
        <f t="shared" si="46"/>
        <v>0</v>
      </c>
      <c r="AT43" s="724">
        <f t="shared" si="46"/>
        <v>0</v>
      </c>
      <c r="AU43" s="723">
        <f t="shared" si="47"/>
        <v>0</v>
      </c>
      <c r="AV43" s="724">
        <f t="shared" si="48"/>
        <v>0</v>
      </c>
      <c r="AW43" s="724">
        <f t="shared" si="48"/>
        <v>0</v>
      </c>
      <c r="AX43" s="724">
        <f t="shared" si="48"/>
        <v>0</v>
      </c>
      <c r="AY43" s="724">
        <f t="shared" si="48"/>
        <v>0</v>
      </c>
      <c r="AZ43" s="723">
        <f t="shared" si="49"/>
        <v>0</v>
      </c>
      <c r="BA43" s="724">
        <f t="shared" si="50"/>
        <v>0</v>
      </c>
      <c r="BB43" s="724">
        <f t="shared" si="50"/>
        <v>0</v>
      </c>
      <c r="BC43" s="724">
        <f t="shared" si="50"/>
        <v>0</v>
      </c>
      <c r="BD43" s="724">
        <f t="shared" si="50"/>
        <v>0</v>
      </c>
      <c r="BE43" s="723">
        <f t="shared" si="51"/>
        <v>0</v>
      </c>
    </row>
    <row r="44" spans="1:57" s="712" customFormat="1" ht="12.75" customHeight="1">
      <c r="A44" s="713">
        <f t="shared" si="54"/>
        <v>24</v>
      </c>
      <c r="B44" s="722" t="s">
        <v>166</v>
      </c>
      <c r="C44" s="1085">
        <f>'Report 2'!N31</f>
        <v>0</v>
      </c>
      <c r="D44" s="1085">
        <f>'Report 2'!U31</f>
        <v>0</v>
      </c>
      <c r="E44" s="1085">
        <f>'Report 2'!AB31</f>
        <v>0</v>
      </c>
      <c r="F44" s="1085">
        <f>'Report 2'!AI31</f>
        <v>0</v>
      </c>
      <c r="G44" s="723">
        <f t="shared" si="39"/>
        <v>0</v>
      </c>
      <c r="H44" s="1085">
        <f>'Report 2'!N76</f>
        <v>0</v>
      </c>
      <c r="I44" s="1085">
        <f>'Report 2'!U76</f>
        <v>0</v>
      </c>
      <c r="J44" s="1085">
        <f>'Report 2'!AB76</f>
        <v>0</v>
      </c>
      <c r="K44" s="1085">
        <f>'Report 2'!AI76</f>
        <v>0</v>
      </c>
      <c r="L44" s="723">
        <f t="shared" si="40"/>
        <v>0</v>
      </c>
      <c r="M44" s="1085">
        <f>'Report 2'!N121</f>
        <v>0</v>
      </c>
      <c r="N44" s="1085">
        <f>'Report 2'!U121</f>
        <v>0</v>
      </c>
      <c r="O44" s="1085">
        <f>'Report 2'!AB121</f>
        <v>0</v>
      </c>
      <c r="P44" s="1085">
        <f>'Report 2'!AI121</f>
        <v>0</v>
      </c>
      <c r="Q44" s="723">
        <f t="shared" si="41"/>
        <v>0</v>
      </c>
      <c r="R44" s="1085">
        <f>'Report 2'!N166</f>
        <v>0</v>
      </c>
      <c r="S44" s="1085">
        <f>'Report 2'!U166</f>
        <v>0</v>
      </c>
      <c r="T44" s="1085">
        <f>'Report 2'!AB166</f>
        <v>0</v>
      </c>
      <c r="U44" s="1085">
        <f>'Report 2'!AI166</f>
        <v>0</v>
      </c>
      <c r="V44" s="723">
        <f t="shared" si="42"/>
        <v>0</v>
      </c>
      <c r="W44" s="1085">
        <f>'Report 2'!N211</f>
        <v>0</v>
      </c>
      <c r="X44" s="1085">
        <f>'Report 2'!U211</f>
        <v>0</v>
      </c>
      <c r="Y44" s="1085">
        <f>'Report 2'!AB211</f>
        <v>0</v>
      </c>
      <c r="Z44" s="1085">
        <f>'Report 2'!AI211</f>
        <v>0</v>
      </c>
      <c r="AA44" s="723">
        <f t="shared" si="43"/>
        <v>0</v>
      </c>
      <c r="AB44" s="1085">
        <f>'Report 2'!N256</f>
        <v>0</v>
      </c>
      <c r="AC44" s="1085">
        <f>'Report 2'!U256</f>
        <v>0</v>
      </c>
      <c r="AD44" s="1085">
        <f>'Report 2'!AB256</f>
        <v>0</v>
      </c>
      <c r="AE44" s="1085">
        <f>'Report 2'!AI256</f>
        <v>0</v>
      </c>
      <c r="AF44" s="723">
        <f t="shared" si="44"/>
        <v>0</v>
      </c>
      <c r="AG44" s="1085">
        <f>'Report 2'!N301</f>
        <v>0</v>
      </c>
      <c r="AH44" s="1085">
        <f>'Report 2'!U301</f>
        <v>0</v>
      </c>
      <c r="AI44" s="1085">
        <f>'Report 2'!AB301</f>
        <v>0</v>
      </c>
      <c r="AJ44" s="1085">
        <f>'Report 2'!AI301</f>
        <v>0</v>
      </c>
      <c r="AK44" s="723">
        <f t="shared" si="45"/>
        <v>0</v>
      </c>
      <c r="AL44" s="724">
        <f t="shared" si="52"/>
        <v>0</v>
      </c>
      <c r="AM44" s="724">
        <f t="shared" si="52"/>
        <v>0</v>
      </c>
      <c r="AN44" s="724">
        <f t="shared" si="52"/>
        <v>0</v>
      </c>
      <c r="AO44" s="724">
        <f t="shared" si="52"/>
        <v>0</v>
      </c>
      <c r="AP44" s="723">
        <f t="shared" si="53"/>
        <v>0</v>
      </c>
      <c r="AQ44" s="724">
        <f t="shared" si="46"/>
        <v>0</v>
      </c>
      <c r="AR44" s="724">
        <f t="shared" si="46"/>
        <v>0</v>
      </c>
      <c r="AS44" s="724">
        <f t="shared" si="46"/>
        <v>0</v>
      </c>
      <c r="AT44" s="724">
        <f t="shared" si="46"/>
        <v>0</v>
      </c>
      <c r="AU44" s="723">
        <f t="shared" si="47"/>
        <v>0</v>
      </c>
      <c r="AV44" s="724">
        <f t="shared" si="48"/>
        <v>0</v>
      </c>
      <c r="AW44" s="724">
        <f t="shared" si="48"/>
        <v>0</v>
      </c>
      <c r="AX44" s="724">
        <f t="shared" si="48"/>
        <v>0</v>
      </c>
      <c r="AY44" s="724">
        <f t="shared" si="48"/>
        <v>0</v>
      </c>
      <c r="AZ44" s="723">
        <f t="shared" si="49"/>
        <v>0</v>
      </c>
      <c r="BA44" s="724">
        <f t="shared" si="50"/>
        <v>0</v>
      </c>
      <c r="BB44" s="724">
        <f t="shared" si="50"/>
        <v>0</v>
      </c>
      <c r="BC44" s="724">
        <f t="shared" si="50"/>
        <v>0</v>
      </c>
      <c r="BD44" s="724">
        <f t="shared" si="50"/>
        <v>0</v>
      </c>
      <c r="BE44" s="723">
        <f t="shared" si="51"/>
        <v>0</v>
      </c>
    </row>
    <row r="45" spans="1:57" s="712" customFormat="1" ht="12.75" customHeight="1">
      <c r="A45" s="713">
        <f t="shared" si="54"/>
        <v>25</v>
      </c>
      <c r="B45" s="722" t="s">
        <v>167</v>
      </c>
      <c r="C45" s="1085">
        <f>'Report 2'!N32</f>
        <v>0</v>
      </c>
      <c r="D45" s="1085">
        <f>'Report 2'!U32</f>
        <v>0</v>
      </c>
      <c r="E45" s="1085">
        <f>'Report 2'!AB32</f>
        <v>0</v>
      </c>
      <c r="F45" s="1085">
        <f>'Report 2'!AI32</f>
        <v>0</v>
      </c>
      <c r="G45" s="723">
        <f t="shared" si="39"/>
        <v>0</v>
      </c>
      <c r="H45" s="1085">
        <f>'Report 2'!N77</f>
        <v>0</v>
      </c>
      <c r="I45" s="1085">
        <f>'Report 2'!U77</f>
        <v>0</v>
      </c>
      <c r="J45" s="1085">
        <f>'Report 2'!AB77</f>
        <v>0</v>
      </c>
      <c r="K45" s="1085">
        <f>'Report 2'!AI77</f>
        <v>0</v>
      </c>
      <c r="L45" s="723">
        <f t="shared" si="40"/>
        <v>0</v>
      </c>
      <c r="M45" s="1085">
        <f>'Report 2'!N122</f>
        <v>0</v>
      </c>
      <c r="N45" s="1085">
        <f>'Report 2'!U122</f>
        <v>0</v>
      </c>
      <c r="O45" s="1085">
        <f>'Report 2'!AB122</f>
        <v>0</v>
      </c>
      <c r="P45" s="1085">
        <f>'Report 2'!AI122</f>
        <v>0</v>
      </c>
      <c r="Q45" s="723">
        <f t="shared" si="41"/>
        <v>0</v>
      </c>
      <c r="R45" s="1085">
        <f>'Report 2'!N167</f>
        <v>0</v>
      </c>
      <c r="S45" s="1085">
        <f>'Report 2'!U167</f>
        <v>0</v>
      </c>
      <c r="T45" s="1085">
        <f>'Report 2'!AB167</f>
        <v>0</v>
      </c>
      <c r="U45" s="1085">
        <f>'Report 2'!AI167</f>
        <v>0</v>
      </c>
      <c r="V45" s="723">
        <f t="shared" si="42"/>
        <v>0</v>
      </c>
      <c r="W45" s="1085">
        <f>'Report 2'!N212</f>
        <v>0</v>
      </c>
      <c r="X45" s="1085">
        <f>'Report 2'!U212</f>
        <v>0</v>
      </c>
      <c r="Y45" s="1085">
        <f>'Report 2'!AB212</f>
        <v>0</v>
      </c>
      <c r="Z45" s="1085">
        <f>'Report 2'!AI212</f>
        <v>0</v>
      </c>
      <c r="AA45" s="723">
        <f t="shared" si="43"/>
        <v>0</v>
      </c>
      <c r="AB45" s="1085">
        <f>'Report 2'!N257</f>
        <v>0</v>
      </c>
      <c r="AC45" s="1085">
        <f>'Report 2'!U257</f>
        <v>0</v>
      </c>
      <c r="AD45" s="1085">
        <f>'Report 2'!AB257</f>
        <v>0</v>
      </c>
      <c r="AE45" s="1085">
        <f>'Report 2'!AI257</f>
        <v>0</v>
      </c>
      <c r="AF45" s="723">
        <f t="shared" si="44"/>
        <v>0</v>
      </c>
      <c r="AG45" s="1085">
        <f>'Report 2'!N302</f>
        <v>0</v>
      </c>
      <c r="AH45" s="1085">
        <f>'Report 2'!U302</f>
        <v>0</v>
      </c>
      <c r="AI45" s="1085">
        <f>'Report 2'!AB302</f>
        <v>0</v>
      </c>
      <c r="AJ45" s="1085">
        <f>'Report 2'!AI302</f>
        <v>0</v>
      </c>
      <c r="AK45" s="723">
        <f t="shared" si="45"/>
        <v>0</v>
      </c>
      <c r="AL45" s="724">
        <f t="shared" si="52"/>
        <v>0</v>
      </c>
      <c r="AM45" s="724">
        <f t="shared" si="52"/>
        <v>0</v>
      </c>
      <c r="AN45" s="724">
        <f t="shared" si="52"/>
        <v>0</v>
      </c>
      <c r="AO45" s="724">
        <f t="shared" si="52"/>
        <v>0</v>
      </c>
      <c r="AP45" s="723">
        <f t="shared" si="53"/>
        <v>0</v>
      </c>
      <c r="AQ45" s="724">
        <f t="shared" si="46"/>
        <v>0</v>
      </c>
      <c r="AR45" s="724">
        <f t="shared" si="46"/>
        <v>0</v>
      </c>
      <c r="AS45" s="724">
        <f t="shared" si="46"/>
        <v>0</v>
      </c>
      <c r="AT45" s="724">
        <f t="shared" si="46"/>
        <v>0</v>
      </c>
      <c r="AU45" s="723">
        <f t="shared" si="47"/>
        <v>0</v>
      </c>
      <c r="AV45" s="724">
        <f t="shared" si="48"/>
        <v>0</v>
      </c>
      <c r="AW45" s="724">
        <f t="shared" si="48"/>
        <v>0</v>
      </c>
      <c r="AX45" s="724">
        <f t="shared" si="48"/>
        <v>0</v>
      </c>
      <c r="AY45" s="724">
        <f t="shared" si="48"/>
        <v>0</v>
      </c>
      <c r="AZ45" s="723">
        <f t="shared" si="49"/>
        <v>0</v>
      </c>
      <c r="BA45" s="724">
        <f t="shared" si="50"/>
        <v>0</v>
      </c>
      <c r="BB45" s="724">
        <f t="shared" si="50"/>
        <v>0</v>
      </c>
      <c r="BC45" s="724">
        <f t="shared" si="50"/>
        <v>0</v>
      </c>
      <c r="BD45" s="724">
        <f t="shared" si="50"/>
        <v>0</v>
      </c>
      <c r="BE45" s="723">
        <f t="shared" si="51"/>
        <v>0</v>
      </c>
    </row>
    <row r="46" spans="1:57" s="712" customFormat="1" ht="12.75" customHeight="1">
      <c r="A46" s="713">
        <f t="shared" si="54"/>
        <v>26</v>
      </c>
      <c r="B46" s="722" t="s">
        <v>168</v>
      </c>
      <c r="C46" s="1085">
        <f>'Report 2'!N33</f>
        <v>0</v>
      </c>
      <c r="D46" s="1085">
        <f>'Report 2'!U33</f>
        <v>0</v>
      </c>
      <c r="E46" s="1085">
        <f>'Report 2'!AB33</f>
        <v>0</v>
      </c>
      <c r="F46" s="1085">
        <f>'Report 2'!AI33</f>
        <v>0</v>
      </c>
      <c r="G46" s="723">
        <f t="shared" si="39"/>
        <v>0</v>
      </c>
      <c r="H46" s="1085">
        <f>'Report 2'!N78</f>
        <v>0</v>
      </c>
      <c r="I46" s="1085">
        <f>'Report 2'!U78</f>
        <v>0</v>
      </c>
      <c r="J46" s="1085">
        <f>'Report 2'!AB78</f>
        <v>0</v>
      </c>
      <c r="K46" s="1085">
        <f>'Report 2'!AI78</f>
        <v>0</v>
      </c>
      <c r="L46" s="723">
        <f t="shared" si="40"/>
        <v>0</v>
      </c>
      <c r="M46" s="1085">
        <f>'Report 2'!N123</f>
        <v>0</v>
      </c>
      <c r="N46" s="1085">
        <f>'Report 2'!U123</f>
        <v>0</v>
      </c>
      <c r="O46" s="1085">
        <f>'Report 2'!AB123</f>
        <v>0</v>
      </c>
      <c r="P46" s="1085">
        <f>'Report 2'!AI123</f>
        <v>0</v>
      </c>
      <c r="Q46" s="723">
        <f t="shared" si="41"/>
        <v>0</v>
      </c>
      <c r="R46" s="1085">
        <f>'Report 2'!N168</f>
        <v>0</v>
      </c>
      <c r="S46" s="1085">
        <f>'Report 2'!U168</f>
        <v>0</v>
      </c>
      <c r="T46" s="1085">
        <f>'Report 2'!AB168</f>
        <v>0</v>
      </c>
      <c r="U46" s="1085">
        <f>'Report 2'!AI168</f>
        <v>0</v>
      </c>
      <c r="V46" s="723">
        <f t="shared" si="42"/>
        <v>0</v>
      </c>
      <c r="W46" s="1085">
        <f>'Report 2'!N213</f>
        <v>0</v>
      </c>
      <c r="X46" s="1085">
        <f>'Report 2'!U213</f>
        <v>0</v>
      </c>
      <c r="Y46" s="1085">
        <f>'Report 2'!AB213</f>
        <v>0</v>
      </c>
      <c r="Z46" s="1085">
        <f>'Report 2'!AI213</f>
        <v>0</v>
      </c>
      <c r="AA46" s="723">
        <f t="shared" si="43"/>
        <v>0</v>
      </c>
      <c r="AB46" s="1085">
        <f>'Report 2'!N258</f>
        <v>0</v>
      </c>
      <c r="AC46" s="1085">
        <f>'Report 2'!U258</f>
        <v>0</v>
      </c>
      <c r="AD46" s="1085">
        <f>'Report 2'!AB258</f>
        <v>0</v>
      </c>
      <c r="AE46" s="1085">
        <f>'Report 2'!AI258</f>
        <v>0</v>
      </c>
      <c r="AF46" s="723">
        <f t="shared" si="44"/>
        <v>0</v>
      </c>
      <c r="AG46" s="1085">
        <f>'Report 2'!N303</f>
        <v>0</v>
      </c>
      <c r="AH46" s="1085">
        <f>'Report 2'!U303</f>
        <v>0</v>
      </c>
      <c r="AI46" s="1085">
        <f>'Report 2'!AB303</f>
        <v>0</v>
      </c>
      <c r="AJ46" s="1085">
        <f>'Report 2'!AI303</f>
        <v>0</v>
      </c>
      <c r="AK46" s="723">
        <f t="shared" si="45"/>
        <v>0</v>
      </c>
      <c r="AL46" s="724">
        <f t="shared" si="52"/>
        <v>0</v>
      </c>
      <c r="AM46" s="724">
        <f t="shared" si="52"/>
        <v>0</v>
      </c>
      <c r="AN46" s="724">
        <f t="shared" si="52"/>
        <v>0</v>
      </c>
      <c r="AO46" s="724">
        <f t="shared" si="52"/>
        <v>0</v>
      </c>
      <c r="AP46" s="723">
        <f t="shared" si="53"/>
        <v>0</v>
      </c>
      <c r="AQ46" s="724">
        <f t="shared" si="46"/>
        <v>0</v>
      </c>
      <c r="AR46" s="724">
        <f t="shared" si="46"/>
        <v>0</v>
      </c>
      <c r="AS46" s="724">
        <f t="shared" si="46"/>
        <v>0</v>
      </c>
      <c r="AT46" s="724">
        <f t="shared" si="46"/>
        <v>0</v>
      </c>
      <c r="AU46" s="723">
        <f t="shared" si="47"/>
        <v>0</v>
      </c>
      <c r="AV46" s="724">
        <f t="shared" si="48"/>
        <v>0</v>
      </c>
      <c r="AW46" s="724">
        <f t="shared" si="48"/>
        <v>0</v>
      </c>
      <c r="AX46" s="724">
        <f t="shared" si="48"/>
        <v>0</v>
      </c>
      <c r="AY46" s="724">
        <f t="shared" si="48"/>
        <v>0</v>
      </c>
      <c r="AZ46" s="723">
        <f t="shared" si="49"/>
        <v>0</v>
      </c>
      <c r="BA46" s="724">
        <f t="shared" si="50"/>
        <v>0</v>
      </c>
      <c r="BB46" s="724">
        <f t="shared" si="50"/>
        <v>0</v>
      </c>
      <c r="BC46" s="724">
        <f t="shared" si="50"/>
        <v>0</v>
      </c>
      <c r="BD46" s="724">
        <f t="shared" si="50"/>
        <v>0</v>
      </c>
      <c r="BE46" s="723">
        <f t="shared" si="51"/>
        <v>0</v>
      </c>
    </row>
    <row r="47" spans="1:57" s="712" customFormat="1" ht="12.75" customHeight="1">
      <c r="A47" s="713">
        <f t="shared" si="54"/>
        <v>27</v>
      </c>
      <c r="B47" s="722" t="s">
        <v>169</v>
      </c>
      <c r="C47" s="1085">
        <f>'Report 2'!N34</f>
        <v>0</v>
      </c>
      <c r="D47" s="1085">
        <f>'Report 2'!U34</f>
        <v>0</v>
      </c>
      <c r="E47" s="1085">
        <f>'Report 2'!AB34</f>
        <v>0</v>
      </c>
      <c r="F47" s="1085">
        <f>'Report 2'!AI34</f>
        <v>0</v>
      </c>
      <c r="G47" s="723">
        <f>SUM(C47:F47)</f>
        <v>0</v>
      </c>
      <c r="H47" s="1085">
        <f>'Report 2'!N79</f>
        <v>0</v>
      </c>
      <c r="I47" s="1085">
        <f>'Report 2'!U79</f>
        <v>0</v>
      </c>
      <c r="J47" s="1085">
        <f>'Report 2'!AB79</f>
        <v>0</v>
      </c>
      <c r="K47" s="1085">
        <f>'Report 2'!AI79</f>
        <v>0</v>
      </c>
      <c r="L47" s="723">
        <f>SUM(H47:K47)</f>
        <v>0</v>
      </c>
      <c r="M47" s="1085">
        <f>'Report 2'!N124</f>
        <v>0</v>
      </c>
      <c r="N47" s="1085">
        <f>'Report 2'!U124</f>
        <v>0</v>
      </c>
      <c r="O47" s="1085">
        <f>'Report 2'!AB124</f>
        <v>0</v>
      </c>
      <c r="P47" s="1085">
        <f>'Report 2'!AI124</f>
        <v>0</v>
      </c>
      <c r="Q47" s="723">
        <f>SUM(M47:P47)</f>
        <v>0</v>
      </c>
      <c r="R47" s="1085">
        <f>'Report 2'!N169</f>
        <v>0</v>
      </c>
      <c r="S47" s="1085">
        <f>'Report 2'!U169</f>
        <v>0</v>
      </c>
      <c r="T47" s="1085">
        <f>'Report 2'!AB169</f>
        <v>0</v>
      </c>
      <c r="U47" s="1085">
        <f>'Report 2'!AI169</f>
        <v>0</v>
      </c>
      <c r="V47" s="723">
        <f>SUM(R47:U47)</f>
        <v>0</v>
      </c>
      <c r="W47" s="1085">
        <f>'Report 2'!N214</f>
        <v>0</v>
      </c>
      <c r="X47" s="1085">
        <f>'Report 2'!U214</f>
        <v>0</v>
      </c>
      <c r="Y47" s="1085">
        <f>'Report 2'!AB214</f>
        <v>0</v>
      </c>
      <c r="Z47" s="1085">
        <f>'Report 2'!AI214</f>
        <v>0</v>
      </c>
      <c r="AA47" s="723">
        <f>SUM(W47:Z47)</f>
        <v>0</v>
      </c>
      <c r="AB47" s="1085">
        <f>'Report 2'!N259</f>
        <v>0</v>
      </c>
      <c r="AC47" s="1085">
        <f>'Report 2'!U259</f>
        <v>0</v>
      </c>
      <c r="AD47" s="1085">
        <f>'Report 2'!AB259</f>
        <v>0</v>
      </c>
      <c r="AE47" s="1085">
        <f>'Report 2'!AI259</f>
        <v>0</v>
      </c>
      <c r="AF47" s="723">
        <f>SUM(AB47:AE47)</f>
        <v>0</v>
      </c>
      <c r="AG47" s="1085">
        <f>'Report 2'!N304</f>
        <v>0</v>
      </c>
      <c r="AH47" s="1085">
        <f>'Report 2'!U304</f>
        <v>0</v>
      </c>
      <c r="AI47" s="1085">
        <f>'Report 2'!AB304</f>
        <v>0</v>
      </c>
      <c r="AJ47" s="1085">
        <f>'Report 2'!AI304</f>
        <v>0</v>
      </c>
      <c r="AK47" s="723">
        <f>SUM(AG47:AJ47)</f>
        <v>0</v>
      </c>
      <c r="AL47" s="724">
        <f>C47+H47</f>
        <v>0</v>
      </c>
      <c r="AM47" s="724">
        <f>D47+I47</f>
        <v>0</v>
      </c>
      <c r="AN47" s="724">
        <f>E47+J47</f>
        <v>0</v>
      </c>
      <c r="AO47" s="724">
        <f>F47+K47</f>
        <v>0</v>
      </c>
      <c r="AP47" s="723">
        <f>SUM(AL47:AO47)</f>
        <v>0</v>
      </c>
      <c r="AQ47" s="724">
        <f>M47+R47+W47</f>
        <v>0</v>
      </c>
      <c r="AR47" s="724">
        <f>N47+S47+X47</f>
        <v>0</v>
      </c>
      <c r="AS47" s="724">
        <f>O47+T47+Y47</f>
        <v>0</v>
      </c>
      <c r="AT47" s="724">
        <f>P47+U47+Z47</f>
        <v>0</v>
      </c>
      <c r="AU47" s="723">
        <f>SUM(AQ47:AT47)</f>
        <v>0</v>
      </c>
      <c r="AV47" s="724">
        <f>AB47+AG47</f>
        <v>0</v>
      </c>
      <c r="AW47" s="724">
        <f>AC47+AH47</f>
        <v>0</v>
      </c>
      <c r="AX47" s="724">
        <f>AD47+AI47</f>
        <v>0</v>
      </c>
      <c r="AY47" s="724">
        <f>AE47+AJ47</f>
        <v>0</v>
      </c>
      <c r="AZ47" s="723">
        <f>SUM(AV47:AY47)</f>
        <v>0</v>
      </c>
      <c r="BA47" s="724">
        <f>AL47+AQ47+AV47</f>
        <v>0</v>
      </c>
      <c r="BB47" s="724">
        <f>AM47+AR47+AW47</f>
        <v>0</v>
      </c>
      <c r="BC47" s="724">
        <f>AN47+AS47+AX47</f>
        <v>0</v>
      </c>
      <c r="BD47" s="724">
        <f>AO47+AT47+AY47</f>
        <v>0</v>
      </c>
      <c r="BE47" s="723">
        <f>SUM(BA47:BD47)</f>
        <v>0</v>
      </c>
    </row>
    <row r="48" spans="1:57" s="712" customFormat="1">
      <c r="A48" s="713">
        <f t="shared" si="54"/>
        <v>28</v>
      </c>
      <c r="B48" s="722" t="s">
        <v>170</v>
      </c>
      <c r="C48" s="1085">
        <f>'Report 2'!N35</f>
        <v>0</v>
      </c>
      <c r="D48" s="1085">
        <f>'Report 2'!U35</f>
        <v>0</v>
      </c>
      <c r="E48" s="1085">
        <f>'Report 2'!AB35</f>
        <v>0</v>
      </c>
      <c r="F48" s="1085">
        <f>'Report 2'!AI35</f>
        <v>0</v>
      </c>
      <c r="G48" s="723">
        <f t="shared" si="39"/>
        <v>0</v>
      </c>
      <c r="H48" s="1085">
        <f>'Report 2'!N80</f>
        <v>0</v>
      </c>
      <c r="I48" s="1085">
        <f>'Report 2'!U80</f>
        <v>0</v>
      </c>
      <c r="J48" s="1085">
        <f>'Report 2'!AB80</f>
        <v>0</v>
      </c>
      <c r="K48" s="1085">
        <f>'Report 2'!AI80</f>
        <v>0</v>
      </c>
      <c r="L48" s="723">
        <f t="shared" si="40"/>
        <v>0</v>
      </c>
      <c r="M48" s="1085">
        <f>'Report 2'!N125</f>
        <v>0</v>
      </c>
      <c r="N48" s="1085">
        <f>'Report 2'!U125</f>
        <v>0</v>
      </c>
      <c r="O48" s="1085">
        <f>'Report 2'!AB125</f>
        <v>0</v>
      </c>
      <c r="P48" s="1085">
        <f>'Report 2'!AI125</f>
        <v>0</v>
      </c>
      <c r="Q48" s="723">
        <f t="shared" si="41"/>
        <v>0</v>
      </c>
      <c r="R48" s="1085">
        <f>'Report 2'!N170</f>
        <v>0</v>
      </c>
      <c r="S48" s="1085">
        <f>'Report 2'!U170</f>
        <v>0</v>
      </c>
      <c r="T48" s="1085">
        <f>'Report 2'!AB170</f>
        <v>0</v>
      </c>
      <c r="U48" s="1085">
        <f>'Report 2'!AI170</f>
        <v>0</v>
      </c>
      <c r="V48" s="723">
        <f t="shared" si="42"/>
        <v>0</v>
      </c>
      <c r="W48" s="1085">
        <f>'Report 2'!N215</f>
        <v>0</v>
      </c>
      <c r="X48" s="1085">
        <f>'Report 2'!U215</f>
        <v>0</v>
      </c>
      <c r="Y48" s="1085">
        <f>'Report 2'!AB215</f>
        <v>0</v>
      </c>
      <c r="Z48" s="1085">
        <f>'Report 2'!AI215</f>
        <v>0</v>
      </c>
      <c r="AA48" s="723">
        <f t="shared" si="43"/>
        <v>0</v>
      </c>
      <c r="AB48" s="1085">
        <f>'Report 2'!N260</f>
        <v>0</v>
      </c>
      <c r="AC48" s="1085">
        <f>'Report 2'!U260</f>
        <v>0</v>
      </c>
      <c r="AD48" s="1085">
        <f>'Report 2'!AB260</f>
        <v>0</v>
      </c>
      <c r="AE48" s="1085">
        <f>'Report 2'!AI260</f>
        <v>0</v>
      </c>
      <c r="AF48" s="723">
        <f t="shared" si="44"/>
        <v>0</v>
      </c>
      <c r="AG48" s="1085">
        <f>'Report 2'!N305</f>
        <v>0</v>
      </c>
      <c r="AH48" s="1085">
        <f>'Report 2'!U305</f>
        <v>0</v>
      </c>
      <c r="AI48" s="1085">
        <f>'Report 2'!AB305</f>
        <v>0</v>
      </c>
      <c r="AJ48" s="1085">
        <f>'Report 2'!AI305</f>
        <v>0</v>
      </c>
      <c r="AK48" s="723">
        <f t="shared" si="45"/>
        <v>0</v>
      </c>
      <c r="AL48" s="724">
        <f t="shared" si="52"/>
        <v>0</v>
      </c>
      <c r="AM48" s="724">
        <f t="shared" si="52"/>
        <v>0</v>
      </c>
      <c r="AN48" s="724">
        <f t="shared" si="52"/>
        <v>0</v>
      </c>
      <c r="AO48" s="724">
        <f t="shared" si="52"/>
        <v>0</v>
      </c>
      <c r="AP48" s="723">
        <f t="shared" si="53"/>
        <v>0</v>
      </c>
      <c r="AQ48" s="724">
        <f t="shared" si="46"/>
        <v>0</v>
      </c>
      <c r="AR48" s="724">
        <f t="shared" si="46"/>
        <v>0</v>
      </c>
      <c r="AS48" s="724">
        <f t="shared" si="46"/>
        <v>0</v>
      </c>
      <c r="AT48" s="724">
        <f t="shared" si="46"/>
        <v>0</v>
      </c>
      <c r="AU48" s="723">
        <f t="shared" si="47"/>
        <v>0</v>
      </c>
      <c r="AV48" s="724">
        <f t="shared" si="48"/>
        <v>0</v>
      </c>
      <c r="AW48" s="724">
        <f t="shared" si="48"/>
        <v>0</v>
      </c>
      <c r="AX48" s="724">
        <f t="shared" si="48"/>
        <v>0</v>
      </c>
      <c r="AY48" s="724">
        <f t="shared" si="48"/>
        <v>0</v>
      </c>
      <c r="AZ48" s="723">
        <f t="shared" si="49"/>
        <v>0</v>
      </c>
      <c r="BA48" s="724">
        <f t="shared" si="50"/>
        <v>0</v>
      </c>
      <c r="BB48" s="724">
        <f t="shared" si="50"/>
        <v>0</v>
      </c>
      <c r="BC48" s="724">
        <f t="shared" si="50"/>
        <v>0</v>
      </c>
      <c r="BD48" s="724">
        <f t="shared" si="50"/>
        <v>0</v>
      </c>
      <c r="BE48" s="723">
        <f t="shared" si="51"/>
        <v>0</v>
      </c>
    </row>
    <row r="49" spans="1:57" s="712" customFormat="1">
      <c r="A49" s="713">
        <f t="shared" si="54"/>
        <v>29</v>
      </c>
      <c r="B49" s="722" t="s">
        <v>171</v>
      </c>
      <c r="C49" s="1085">
        <f>'Report 2'!N36</f>
        <v>0</v>
      </c>
      <c r="D49" s="1085">
        <f>'Report 2'!U36</f>
        <v>0</v>
      </c>
      <c r="E49" s="1085">
        <f>'Report 2'!AB36</f>
        <v>0</v>
      </c>
      <c r="F49" s="1085">
        <f>'Report 2'!AI36</f>
        <v>0</v>
      </c>
      <c r="G49" s="723">
        <f t="shared" si="39"/>
        <v>0</v>
      </c>
      <c r="H49" s="1085">
        <f>'Report 2'!N81</f>
        <v>0</v>
      </c>
      <c r="I49" s="1085">
        <f>'Report 2'!U81</f>
        <v>0</v>
      </c>
      <c r="J49" s="1085">
        <f>'Report 2'!AB81</f>
        <v>0</v>
      </c>
      <c r="K49" s="1085">
        <f>'Report 2'!AI81</f>
        <v>0</v>
      </c>
      <c r="L49" s="723">
        <f t="shared" si="40"/>
        <v>0</v>
      </c>
      <c r="M49" s="1085">
        <f>'Report 2'!N126</f>
        <v>0</v>
      </c>
      <c r="N49" s="1085">
        <f>'Report 2'!U126</f>
        <v>0</v>
      </c>
      <c r="O49" s="1085">
        <f>'Report 2'!AB126</f>
        <v>0</v>
      </c>
      <c r="P49" s="1085">
        <f>'Report 2'!AI126</f>
        <v>0</v>
      </c>
      <c r="Q49" s="723">
        <f t="shared" si="41"/>
        <v>0</v>
      </c>
      <c r="R49" s="1085">
        <f>'Report 2'!N171</f>
        <v>0</v>
      </c>
      <c r="S49" s="1085">
        <f>'Report 2'!U171</f>
        <v>0</v>
      </c>
      <c r="T49" s="1085">
        <f>'Report 2'!AB171</f>
        <v>0</v>
      </c>
      <c r="U49" s="1085">
        <f>'Report 2'!AI171</f>
        <v>0</v>
      </c>
      <c r="V49" s="723">
        <f t="shared" si="42"/>
        <v>0</v>
      </c>
      <c r="W49" s="1085">
        <f>'Report 2'!N216</f>
        <v>0</v>
      </c>
      <c r="X49" s="1085">
        <f>'Report 2'!U216</f>
        <v>0</v>
      </c>
      <c r="Y49" s="1085">
        <f>'Report 2'!AB216</f>
        <v>0</v>
      </c>
      <c r="Z49" s="1085">
        <f>'Report 2'!AI216</f>
        <v>0</v>
      </c>
      <c r="AA49" s="723">
        <f t="shared" si="43"/>
        <v>0</v>
      </c>
      <c r="AB49" s="1085">
        <f>'Report 2'!N261</f>
        <v>0</v>
      </c>
      <c r="AC49" s="1085">
        <f>'Report 2'!U261</f>
        <v>0</v>
      </c>
      <c r="AD49" s="1085">
        <f>'Report 2'!AB261</f>
        <v>0</v>
      </c>
      <c r="AE49" s="1085">
        <f>'Report 2'!AI261</f>
        <v>0</v>
      </c>
      <c r="AF49" s="723">
        <f t="shared" si="44"/>
        <v>0</v>
      </c>
      <c r="AG49" s="1085">
        <f>'Report 2'!N306</f>
        <v>0</v>
      </c>
      <c r="AH49" s="1085">
        <f>'Report 2'!U306</f>
        <v>0</v>
      </c>
      <c r="AI49" s="1085">
        <f>'Report 2'!AB306</f>
        <v>0</v>
      </c>
      <c r="AJ49" s="1085">
        <f>'Report 2'!AI306</f>
        <v>0</v>
      </c>
      <c r="AK49" s="723">
        <f t="shared" si="45"/>
        <v>0</v>
      </c>
      <c r="AL49" s="724">
        <f t="shared" si="52"/>
        <v>0</v>
      </c>
      <c r="AM49" s="724">
        <f t="shared" si="52"/>
        <v>0</v>
      </c>
      <c r="AN49" s="724">
        <f t="shared" si="52"/>
        <v>0</v>
      </c>
      <c r="AO49" s="724">
        <f t="shared" si="52"/>
        <v>0</v>
      </c>
      <c r="AP49" s="723">
        <f t="shared" si="53"/>
        <v>0</v>
      </c>
      <c r="AQ49" s="724">
        <f t="shared" si="46"/>
        <v>0</v>
      </c>
      <c r="AR49" s="724">
        <f t="shared" si="46"/>
        <v>0</v>
      </c>
      <c r="AS49" s="724">
        <f t="shared" si="46"/>
        <v>0</v>
      </c>
      <c r="AT49" s="724">
        <f t="shared" si="46"/>
        <v>0</v>
      </c>
      <c r="AU49" s="723">
        <f t="shared" si="47"/>
        <v>0</v>
      </c>
      <c r="AV49" s="724">
        <f t="shared" si="48"/>
        <v>0</v>
      </c>
      <c r="AW49" s="724">
        <f t="shared" si="48"/>
        <v>0</v>
      </c>
      <c r="AX49" s="724">
        <f t="shared" si="48"/>
        <v>0</v>
      </c>
      <c r="AY49" s="724">
        <f t="shared" si="48"/>
        <v>0</v>
      </c>
      <c r="AZ49" s="723">
        <f t="shared" si="49"/>
        <v>0</v>
      </c>
      <c r="BA49" s="724">
        <f t="shared" si="50"/>
        <v>0</v>
      </c>
      <c r="BB49" s="724">
        <f t="shared" si="50"/>
        <v>0</v>
      </c>
      <c r="BC49" s="724">
        <f t="shared" si="50"/>
        <v>0</v>
      </c>
      <c r="BD49" s="724">
        <f t="shared" si="50"/>
        <v>0</v>
      </c>
      <c r="BE49" s="723">
        <f t="shared" si="51"/>
        <v>0</v>
      </c>
    </row>
    <row r="50" spans="1:57" s="712" customFormat="1">
      <c r="A50" s="713">
        <f t="shared" si="54"/>
        <v>30</v>
      </c>
      <c r="B50" s="722" t="s">
        <v>172</v>
      </c>
      <c r="C50" s="1085">
        <f>'Report 2'!N37</f>
        <v>0</v>
      </c>
      <c r="D50" s="1085">
        <f>'Report 2'!U37</f>
        <v>0</v>
      </c>
      <c r="E50" s="1085">
        <f>'Report 2'!AB37</f>
        <v>0</v>
      </c>
      <c r="F50" s="1085">
        <f>'Report 2'!AI37</f>
        <v>0</v>
      </c>
      <c r="G50" s="723">
        <f t="shared" si="39"/>
        <v>0</v>
      </c>
      <c r="H50" s="1085">
        <f>'Report 2'!N82</f>
        <v>0</v>
      </c>
      <c r="I50" s="1085">
        <f>'Report 2'!U82</f>
        <v>0</v>
      </c>
      <c r="J50" s="1085">
        <f>'Report 2'!AB82</f>
        <v>0</v>
      </c>
      <c r="K50" s="1085">
        <f>'Report 2'!AI82</f>
        <v>0</v>
      </c>
      <c r="L50" s="723">
        <f t="shared" si="40"/>
        <v>0</v>
      </c>
      <c r="M50" s="1085">
        <f>'Report 2'!N127</f>
        <v>0</v>
      </c>
      <c r="N50" s="1085">
        <f>'Report 2'!U127</f>
        <v>0</v>
      </c>
      <c r="O50" s="1085">
        <f>'Report 2'!AB127</f>
        <v>0</v>
      </c>
      <c r="P50" s="1085">
        <f>'Report 2'!AI127</f>
        <v>0</v>
      </c>
      <c r="Q50" s="723">
        <f t="shared" si="41"/>
        <v>0</v>
      </c>
      <c r="R50" s="1085">
        <f>'Report 2'!N172</f>
        <v>0</v>
      </c>
      <c r="S50" s="1085">
        <f>'Report 2'!U172</f>
        <v>0</v>
      </c>
      <c r="T50" s="1085">
        <f>'Report 2'!AB172</f>
        <v>0</v>
      </c>
      <c r="U50" s="1085">
        <f>'Report 2'!AI172</f>
        <v>0</v>
      </c>
      <c r="V50" s="723">
        <f t="shared" si="42"/>
        <v>0</v>
      </c>
      <c r="W50" s="1085">
        <f>'Report 2'!N217</f>
        <v>0</v>
      </c>
      <c r="X50" s="1085">
        <f>'Report 2'!U217</f>
        <v>0</v>
      </c>
      <c r="Y50" s="1085">
        <f>'Report 2'!AB217</f>
        <v>0</v>
      </c>
      <c r="Z50" s="1085">
        <f>'Report 2'!AI217</f>
        <v>0</v>
      </c>
      <c r="AA50" s="723">
        <f t="shared" si="43"/>
        <v>0</v>
      </c>
      <c r="AB50" s="1085">
        <f>'Report 2'!N262</f>
        <v>0</v>
      </c>
      <c r="AC50" s="1085">
        <f>'Report 2'!U262</f>
        <v>0</v>
      </c>
      <c r="AD50" s="1085">
        <f>'Report 2'!AB262</f>
        <v>0</v>
      </c>
      <c r="AE50" s="1085">
        <f>'Report 2'!AI262</f>
        <v>0</v>
      </c>
      <c r="AF50" s="723">
        <f t="shared" si="44"/>
        <v>0</v>
      </c>
      <c r="AG50" s="1085">
        <f>'Report 2'!N307</f>
        <v>0</v>
      </c>
      <c r="AH50" s="1085">
        <f>'Report 2'!U307</f>
        <v>0</v>
      </c>
      <c r="AI50" s="1085">
        <f>'Report 2'!AB307</f>
        <v>0</v>
      </c>
      <c r="AJ50" s="1085">
        <f>'Report 2'!AI307</f>
        <v>0</v>
      </c>
      <c r="AK50" s="723">
        <f t="shared" si="45"/>
        <v>0</v>
      </c>
      <c r="AL50" s="724">
        <f t="shared" si="52"/>
        <v>0</v>
      </c>
      <c r="AM50" s="724">
        <f t="shared" si="52"/>
        <v>0</v>
      </c>
      <c r="AN50" s="724">
        <f t="shared" si="52"/>
        <v>0</v>
      </c>
      <c r="AO50" s="724">
        <f t="shared" si="52"/>
        <v>0</v>
      </c>
      <c r="AP50" s="723">
        <f t="shared" si="53"/>
        <v>0</v>
      </c>
      <c r="AQ50" s="724">
        <f t="shared" si="46"/>
        <v>0</v>
      </c>
      <c r="AR50" s="724">
        <f t="shared" si="46"/>
        <v>0</v>
      </c>
      <c r="AS50" s="724">
        <f t="shared" si="46"/>
        <v>0</v>
      </c>
      <c r="AT50" s="724">
        <f t="shared" si="46"/>
        <v>0</v>
      </c>
      <c r="AU50" s="723">
        <f t="shared" si="47"/>
        <v>0</v>
      </c>
      <c r="AV50" s="724">
        <f t="shared" si="48"/>
        <v>0</v>
      </c>
      <c r="AW50" s="724">
        <f t="shared" si="48"/>
        <v>0</v>
      </c>
      <c r="AX50" s="724">
        <f t="shared" si="48"/>
        <v>0</v>
      </c>
      <c r="AY50" s="724">
        <f t="shared" si="48"/>
        <v>0</v>
      </c>
      <c r="AZ50" s="723">
        <f t="shared" si="49"/>
        <v>0</v>
      </c>
      <c r="BA50" s="724">
        <f t="shared" si="50"/>
        <v>0</v>
      </c>
      <c r="BB50" s="724">
        <f t="shared" si="50"/>
        <v>0</v>
      </c>
      <c r="BC50" s="724">
        <f t="shared" si="50"/>
        <v>0</v>
      </c>
      <c r="BD50" s="724">
        <f t="shared" si="50"/>
        <v>0</v>
      </c>
      <c r="BE50" s="723">
        <f t="shared" si="51"/>
        <v>0</v>
      </c>
    </row>
    <row r="51" spans="1:57" s="712" customFormat="1">
      <c r="A51" s="713">
        <f t="shared" si="54"/>
        <v>31</v>
      </c>
      <c r="B51" s="722" t="s">
        <v>173</v>
      </c>
      <c r="C51" s="1085">
        <f>'Report 2'!N38</f>
        <v>0</v>
      </c>
      <c r="D51" s="1085">
        <f>'Report 2'!U38</f>
        <v>0</v>
      </c>
      <c r="E51" s="1085">
        <f>'Report 2'!AB38</f>
        <v>0</v>
      </c>
      <c r="F51" s="1085">
        <f>'Report 2'!AI38</f>
        <v>0</v>
      </c>
      <c r="G51" s="723">
        <f t="shared" si="39"/>
        <v>0</v>
      </c>
      <c r="H51" s="1085">
        <f>'Report 2'!N83</f>
        <v>0</v>
      </c>
      <c r="I51" s="1085">
        <f>'Report 2'!U83</f>
        <v>0</v>
      </c>
      <c r="J51" s="1085">
        <f>'Report 2'!AB83</f>
        <v>0</v>
      </c>
      <c r="K51" s="1085">
        <f>'Report 2'!AI83</f>
        <v>0</v>
      </c>
      <c r="L51" s="723">
        <f t="shared" si="40"/>
        <v>0</v>
      </c>
      <c r="M51" s="1085">
        <f>'Report 2'!N128</f>
        <v>0</v>
      </c>
      <c r="N51" s="1085">
        <f>'Report 2'!U128</f>
        <v>0</v>
      </c>
      <c r="O51" s="1085">
        <f>'Report 2'!AB128</f>
        <v>0</v>
      </c>
      <c r="P51" s="1085">
        <f>'Report 2'!AI128</f>
        <v>0</v>
      </c>
      <c r="Q51" s="723">
        <f t="shared" si="41"/>
        <v>0</v>
      </c>
      <c r="R51" s="1085">
        <f>'Report 2'!N173</f>
        <v>0</v>
      </c>
      <c r="S51" s="1085">
        <f>'Report 2'!U173</f>
        <v>0</v>
      </c>
      <c r="T51" s="1085">
        <f>'Report 2'!AB173</f>
        <v>0</v>
      </c>
      <c r="U51" s="1085">
        <f>'Report 2'!AI173</f>
        <v>0</v>
      </c>
      <c r="V51" s="723">
        <f t="shared" si="42"/>
        <v>0</v>
      </c>
      <c r="W51" s="1085">
        <f>'Report 2'!N218</f>
        <v>0</v>
      </c>
      <c r="X51" s="1085">
        <f>'Report 2'!U218</f>
        <v>0</v>
      </c>
      <c r="Y51" s="1085">
        <f>'Report 2'!AB218</f>
        <v>0</v>
      </c>
      <c r="Z51" s="1085">
        <f>'Report 2'!AI218</f>
        <v>0</v>
      </c>
      <c r="AA51" s="723">
        <f t="shared" si="43"/>
        <v>0</v>
      </c>
      <c r="AB51" s="1085">
        <f>'Report 2'!N263</f>
        <v>0</v>
      </c>
      <c r="AC51" s="1085">
        <f>'Report 2'!U263</f>
        <v>0</v>
      </c>
      <c r="AD51" s="1085">
        <f>'Report 2'!AB263</f>
        <v>0</v>
      </c>
      <c r="AE51" s="1085">
        <f>'Report 2'!AI263</f>
        <v>0</v>
      </c>
      <c r="AF51" s="723">
        <f t="shared" si="44"/>
        <v>0</v>
      </c>
      <c r="AG51" s="1085">
        <f>'Report 2'!N308</f>
        <v>0</v>
      </c>
      <c r="AH51" s="1085">
        <f>'Report 2'!U308</f>
        <v>0</v>
      </c>
      <c r="AI51" s="1085">
        <f>'Report 2'!AB308</f>
        <v>0</v>
      </c>
      <c r="AJ51" s="1085">
        <f>'Report 2'!AI308</f>
        <v>0</v>
      </c>
      <c r="AK51" s="723">
        <f t="shared" si="45"/>
        <v>0</v>
      </c>
      <c r="AL51" s="724">
        <f t="shared" si="52"/>
        <v>0</v>
      </c>
      <c r="AM51" s="724">
        <f t="shared" si="52"/>
        <v>0</v>
      </c>
      <c r="AN51" s="724">
        <f t="shared" si="52"/>
        <v>0</v>
      </c>
      <c r="AO51" s="724">
        <f t="shared" si="52"/>
        <v>0</v>
      </c>
      <c r="AP51" s="723">
        <f t="shared" si="53"/>
        <v>0</v>
      </c>
      <c r="AQ51" s="724">
        <f t="shared" si="46"/>
        <v>0</v>
      </c>
      <c r="AR51" s="724">
        <f t="shared" si="46"/>
        <v>0</v>
      </c>
      <c r="AS51" s="724">
        <f t="shared" si="46"/>
        <v>0</v>
      </c>
      <c r="AT51" s="724">
        <f t="shared" si="46"/>
        <v>0</v>
      </c>
      <c r="AU51" s="723">
        <f t="shared" si="47"/>
        <v>0</v>
      </c>
      <c r="AV51" s="724">
        <f t="shared" si="48"/>
        <v>0</v>
      </c>
      <c r="AW51" s="724">
        <f t="shared" si="48"/>
        <v>0</v>
      </c>
      <c r="AX51" s="724">
        <f t="shared" si="48"/>
        <v>0</v>
      </c>
      <c r="AY51" s="724">
        <f t="shared" si="48"/>
        <v>0</v>
      </c>
      <c r="AZ51" s="723">
        <f t="shared" si="49"/>
        <v>0</v>
      </c>
      <c r="BA51" s="724">
        <f t="shared" si="50"/>
        <v>0</v>
      </c>
      <c r="BB51" s="724">
        <f t="shared" si="50"/>
        <v>0</v>
      </c>
      <c r="BC51" s="724">
        <f t="shared" si="50"/>
        <v>0</v>
      </c>
      <c r="BD51" s="724">
        <f t="shared" si="50"/>
        <v>0</v>
      </c>
      <c r="BE51" s="723">
        <f t="shared" si="51"/>
        <v>0</v>
      </c>
    </row>
    <row r="52" spans="1:57" s="712" customFormat="1">
      <c r="A52" s="713">
        <f t="shared" si="54"/>
        <v>32</v>
      </c>
      <c r="B52" s="722" t="s">
        <v>174</v>
      </c>
      <c r="C52" s="1085">
        <f>'Report 2'!N39</f>
        <v>0</v>
      </c>
      <c r="D52" s="1085">
        <f>'Report 2'!U39</f>
        <v>0</v>
      </c>
      <c r="E52" s="1085">
        <f>'Report 2'!AB39</f>
        <v>0</v>
      </c>
      <c r="F52" s="1085">
        <f>'Report 2'!AI39</f>
        <v>0</v>
      </c>
      <c r="G52" s="723">
        <f t="shared" si="39"/>
        <v>0</v>
      </c>
      <c r="H52" s="1085">
        <f>'Report 2'!N84</f>
        <v>0</v>
      </c>
      <c r="I52" s="1085">
        <f>'Report 2'!U84</f>
        <v>0</v>
      </c>
      <c r="J52" s="1085">
        <f>'Report 2'!AB84</f>
        <v>0</v>
      </c>
      <c r="K52" s="1085">
        <f>'Report 2'!AI84</f>
        <v>0</v>
      </c>
      <c r="L52" s="723">
        <f t="shared" si="40"/>
        <v>0</v>
      </c>
      <c r="M52" s="1085">
        <f>'Report 2'!N129</f>
        <v>0</v>
      </c>
      <c r="N52" s="1085">
        <f>'Report 2'!U129</f>
        <v>0</v>
      </c>
      <c r="O52" s="1085">
        <f>'Report 2'!AB129</f>
        <v>0</v>
      </c>
      <c r="P52" s="1085">
        <f>'Report 2'!AI129</f>
        <v>0</v>
      </c>
      <c r="Q52" s="723">
        <f t="shared" si="41"/>
        <v>0</v>
      </c>
      <c r="R52" s="1085">
        <f>'Report 2'!N174</f>
        <v>0</v>
      </c>
      <c r="S52" s="1085">
        <f>'Report 2'!U174</f>
        <v>0</v>
      </c>
      <c r="T52" s="1085">
        <f>'Report 2'!AB174</f>
        <v>0</v>
      </c>
      <c r="U52" s="1085">
        <f>'Report 2'!AI174</f>
        <v>0</v>
      </c>
      <c r="V52" s="723">
        <f t="shared" si="42"/>
        <v>0</v>
      </c>
      <c r="W52" s="1085">
        <f>'Report 2'!N219</f>
        <v>0</v>
      </c>
      <c r="X52" s="1085">
        <f>'Report 2'!U219</f>
        <v>0</v>
      </c>
      <c r="Y52" s="1085">
        <f>'Report 2'!AB219</f>
        <v>0</v>
      </c>
      <c r="Z52" s="1085">
        <f>'Report 2'!AI219</f>
        <v>0</v>
      </c>
      <c r="AA52" s="723">
        <f t="shared" si="43"/>
        <v>0</v>
      </c>
      <c r="AB52" s="1085">
        <f>'Report 2'!N264</f>
        <v>0</v>
      </c>
      <c r="AC52" s="1085">
        <f>'Report 2'!U264</f>
        <v>0</v>
      </c>
      <c r="AD52" s="1085">
        <f>'Report 2'!AB264</f>
        <v>0</v>
      </c>
      <c r="AE52" s="1085">
        <f>'Report 2'!AI264</f>
        <v>0</v>
      </c>
      <c r="AF52" s="723">
        <f t="shared" si="44"/>
        <v>0</v>
      </c>
      <c r="AG52" s="1085">
        <f>'Report 2'!N309</f>
        <v>0</v>
      </c>
      <c r="AH52" s="1085">
        <f>'Report 2'!U309</f>
        <v>0</v>
      </c>
      <c r="AI52" s="1085">
        <f>'Report 2'!AB309</f>
        <v>0</v>
      </c>
      <c r="AJ52" s="1085">
        <f>'Report 2'!AI309</f>
        <v>0</v>
      </c>
      <c r="AK52" s="723">
        <f t="shared" si="45"/>
        <v>0</v>
      </c>
      <c r="AL52" s="724">
        <f t="shared" si="52"/>
        <v>0</v>
      </c>
      <c r="AM52" s="724">
        <f t="shared" si="52"/>
        <v>0</v>
      </c>
      <c r="AN52" s="724">
        <f t="shared" si="52"/>
        <v>0</v>
      </c>
      <c r="AO52" s="724">
        <f t="shared" si="52"/>
        <v>0</v>
      </c>
      <c r="AP52" s="723">
        <f t="shared" si="53"/>
        <v>0</v>
      </c>
      <c r="AQ52" s="724">
        <f t="shared" si="46"/>
        <v>0</v>
      </c>
      <c r="AR52" s="724">
        <f t="shared" si="46"/>
        <v>0</v>
      </c>
      <c r="AS52" s="724">
        <f t="shared" si="46"/>
        <v>0</v>
      </c>
      <c r="AT52" s="724">
        <f t="shared" si="46"/>
        <v>0</v>
      </c>
      <c r="AU52" s="723">
        <f t="shared" si="47"/>
        <v>0</v>
      </c>
      <c r="AV52" s="724">
        <f t="shared" si="48"/>
        <v>0</v>
      </c>
      <c r="AW52" s="724">
        <f t="shared" si="48"/>
        <v>0</v>
      </c>
      <c r="AX52" s="724">
        <f t="shared" si="48"/>
        <v>0</v>
      </c>
      <c r="AY52" s="724">
        <f t="shared" si="48"/>
        <v>0</v>
      </c>
      <c r="AZ52" s="723">
        <f t="shared" si="49"/>
        <v>0</v>
      </c>
      <c r="BA52" s="724">
        <f t="shared" si="50"/>
        <v>0</v>
      </c>
      <c r="BB52" s="724">
        <f t="shared" si="50"/>
        <v>0</v>
      </c>
      <c r="BC52" s="724">
        <f t="shared" si="50"/>
        <v>0</v>
      </c>
      <c r="BD52" s="724">
        <f t="shared" si="50"/>
        <v>0</v>
      </c>
      <c r="BE52" s="723">
        <f t="shared" si="51"/>
        <v>0</v>
      </c>
    </row>
    <row r="53" spans="1:57" s="712" customFormat="1">
      <c r="A53" s="713">
        <f t="shared" si="54"/>
        <v>33</v>
      </c>
      <c r="B53" s="722" t="s">
        <v>175</v>
      </c>
      <c r="C53" s="1085">
        <f>'Report 2'!N40</f>
        <v>0</v>
      </c>
      <c r="D53" s="1085">
        <f>'Report 2'!U40</f>
        <v>0</v>
      </c>
      <c r="E53" s="1085">
        <f>'Report 2'!AB40</f>
        <v>0</v>
      </c>
      <c r="F53" s="1085">
        <f>'Report 2'!AI40</f>
        <v>0</v>
      </c>
      <c r="G53" s="723">
        <f t="shared" si="39"/>
        <v>0</v>
      </c>
      <c r="H53" s="1085">
        <f>'Report 2'!N85</f>
        <v>0</v>
      </c>
      <c r="I53" s="1085">
        <f>'Report 2'!U85</f>
        <v>0</v>
      </c>
      <c r="J53" s="1085">
        <f>'Report 2'!AB85</f>
        <v>0</v>
      </c>
      <c r="K53" s="1085">
        <f>'Report 2'!AI85</f>
        <v>0</v>
      </c>
      <c r="L53" s="723">
        <f t="shared" si="40"/>
        <v>0</v>
      </c>
      <c r="M53" s="1085">
        <f>'Report 2'!N130</f>
        <v>0</v>
      </c>
      <c r="N53" s="1085">
        <f>'Report 2'!U130</f>
        <v>0</v>
      </c>
      <c r="O53" s="1085">
        <f>'Report 2'!AB130</f>
        <v>0</v>
      </c>
      <c r="P53" s="1085">
        <f>'Report 2'!AI130</f>
        <v>0</v>
      </c>
      <c r="Q53" s="723">
        <f t="shared" si="41"/>
        <v>0</v>
      </c>
      <c r="R53" s="1085">
        <f>'Report 2'!N175</f>
        <v>0</v>
      </c>
      <c r="S53" s="1085">
        <f>'Report 2'!U175</f>
        <v>0</v>
      </c>
      <c r="T53" s="1085">
        <f>'Report 2'!AB175</f>
        <v>0</v>
      </c>
      <c r="U53" s="1085">
        <f>'Report 2'!AI175</f>
        <v>0</v>
      </c>
      <c r="V53" s="723">
        <f t="shared" si="42"/>
        <v>0</v>
      </c>
      <c r="W53" s="1085">
        <f>'Report 2'!N220</f>
        <v>0</v>
      </c>
      <c r="X53" s="1085">
        <f>'Report 2'!U220</f>
        <v>0</v>
      </c>
      <c r="Y53" s="1085">
        <f>'Report 2'!AB220</f>
        <v>0</v>
      </c>
      <c r="Z53" s="1085">
        <f>'Report 2'!AI220</f>
        <v>0</v>
      </c>
      <c r="AA53" s="723">
        <f t="shared" si="43"/>
        <v>0</v>
      </c>
      <c r="AB53" s="1085">
        <f>'Report 2'!N265</f>
        <v>0</v>
      </c>
      <c r="AC53" s="1085">
        <f>'Report 2'!U265</f>
        <v>0</v>
      </c>
      <c r="AD53" s="1085">
        <f>'Report 2'!AB265</f>
        <v>0</v>
      </c>
      <c r="AE53" s="1085">
        <f>'Report 2'!AI265</f>
        <v>0</v>
      </c>
      <c r="AF53" s="723">
        <f t="shared" si="44"/>
        <v>0</v>
      </c>
      <c r="AG53" s="1085">
        <f>'Report 2'!N310</f>
        <v>0</v>
      </c>
      <c r="AH53" s="1085">
        <f>'Report 2'!U310</f>
        <v>0</v>
      </c>
      <c r="AI53" s="1085">
        <f>'Report 2'!AB310</f>
        <v>0</v>
      </c>
      <c r="AJ53" s="1085">
        <f>'Report 2'!AI310</f>
        <v>0</v>
      </c>
      <c r="AK53" s="723">
        <f t="shared" si="45"/>
        <v>0</v>
      </c>
      <c r="AL53" s="724">
        <f t="shared" si="52"/>
        <v>0</v>
      </c>
      <c r="AM53" s="724">
        <f t="shared" si="52"/>
        <v>0</v>
      </c>
      <c r="AN53" s="724">
        <f t="shared" si="52"/>
        <v>0</v>
      </c>
      <c r="AO53" s="724">
        <f t="shared" si="52"/>
        <v>0</v>
      </c>
      <c r="AP53" s="723">
        <f t="shared" si="53"/>
        <v>0</v>
      </c>
      <c r="AQ53" s="724">
        <f t="shared" si="46"/>
        <v>0</v>
      </c>
      <c r="AR53" s="724">
        <f t="shared" si="46"/>
        <v>0</v>
      </c>
      <c r="AS53" s="724">
        <f t="shared" si="46"/>
        <v>0</v>
      </c>
      <c r="AT53" s="724">
        <f t="shared" si="46"/>
        <v>0</v>
      </c>
      <c r="AU53" s="723">
        <f t="shared" si="47"/>
        <v>0</v>
      </c>
      <c r="AV53" s="724">
        <f t="shared" si="48"/>
        <v>0</v>
      </c>
      <c r="AW53" s="724">
        <f t="shared" si="48"/>
        <v>0</v>
      </c>
      <c r="AX53" s="724">
        <f t="shared" si="48"/>
        <v>0</v>
      </c>
      <c r="AY53" s="724">
        <f t="shared" si="48"/>
        <v>0</v>
      </c>
      <c r="AZ53" s="723">
        <f t="shared" si="49"/>
        <v>0</v>
      </c>
      <c r="BA53" s="724">
        <f t="shared" si="50"/>
        <v>0</v>
      </c>
      <c r="BB53" s="724">
        <f t="shared" si="50"/>
        <v>0</v>
      </c>
      <c r="BC53" s="724">
        <f t="shared" si="50"/>
        <v>0</v>
      </c>
      <c r="BD53" s="724">
        <f t="shared" si="50"/>
        <v>0</v>
      </c>
      <c r="BE53" s="723">
        <f t="shared" si="51"/>
        <v>0</v>
      </c>
    </row>
    <row r="54" spans="1:57" s="712" customFormat="1">
      <c r="A54" s="713">
        <f t="shared" si="54"/>
        <v>34</v>
      </c>
      <c r="B54" s="722" t="s">
        <v>176</v>
      </c>
      <c r="C54" s="1085">
        <f>'Report 2'!N41</f>
        <v>0</v>
      </c>
      <c r="D54" s="1085">
        <f>'Report 2'!U41</f>
        <v>0</v>
      </c>
      <c r="E54" s="1085">
        <f>'Report 2'!AB41</f>
        <v>0</v>
      </c>
      <c r="F54" s="1085">
        <f>'Report 2'!AI41</f>
        <v>0</v>
      </c>
      <c r="G54" s="723">
        <f t="shared" si="39"/>
        <v>0</v>
      </c>
      <c r="H54" s="1085">
        <f>'Report 2'!N86</f>
        <v>0</v>
      </c>
      <c r="I54" s="1085">
        <f>'Report 2'!U86</f>
        <v>0</v>
      </c>
      <c r="J54" s="1085">
        <f>'Report 2'!AB86</f>
        <v>0</v>
      </c>
      <c r="K54" s="1085">
        <f>'Report 2'!AI86</f>
        <v>0</v>
      </c>
      <c r="L54" s="723">
        <f t="shared" si="40"/>
        <v>0</v>
      </c>
      <c r="M54" s="1085">
        <f>'Report 2'!N131</f>
        <v>0</v>
      </c>
      <c r="N54" s="1085">
        <f>'Report 2'!U131</f>
        <v>0</v>
      </c>
      <c r="O54" s="1085">
        <f>'Report 2'!AB131</f>
        <v>0</v>
      </c>
      <c r="P54" s="1085">
        <f>'Report 2'!AI131</f>
        <v>0</v>
      </c>
      <c r="Q54" s="723">
        <f t="shared" si="41"/>
        <v>0</v>
      </c>
      <c r="R54" s="1085">
        <f>'Report 2'!N176</f>
        <v>0</v>
      </c>
      <c r="S54" s="1085">
        <f>'Report 2'!U176</f>
        <v>0</v>
      </c>
      <c r="T54" s="1085">
        <f>'Report 2'!AB176</f>
        <v>0</v>
      </c>
      <c r="U54" s="1085">
        <f>'Report 2'!AI176</f>
        <v>0</v>
      </c>
      <c r="V54" s="723">
        <f t="shared" si="42"/>
        <v>0</v>
      </c>
      <c r="W54" s="1085">
        <f>'Report 2'!N221</f>
        <v>0</v>
      </c>
      <c r="X54" s="1085">
        <f>'Report 2'!U221</f>
        <v>0</v>
      </c>
      <c r="Y54" s="1085">
        <f>'Report 2'!AB221</f>
        <v>0</v>
      </c>
      <c r="Z54" s="1085">
        <f>'Report 2'!AI221</f>
        <v>0</v>
      </c>
      <c r="AA54" s="723">
        <f t="shared" si="43"/>
        <v>0</v>
      </c>
      <c r="AB54" s="1085">
        <f>'Report 2'!N266</f>
        <v>0</v>
      </c>
      <c r="AC54" s="1085">
        <f>'Report 2'!U266</f>
        <v>0</v>
      </c>
      <c r="AD54" s="1085">
        <f>'Report 2'!AB266</f>
        <v>0</v>
      </c>
      <c r="AE54" s="1085">
        <f>'Report 2'!AI266</f>
        <v>0</v>
      </c>
      <c r="AF54" s="723">
        <f t="shared" si="44"/>
        <v>0</v>
      </c>
      <c r="AG54" s="1085">
        <f>'Report 2'!N311</f>
        <v>0</v>
      </c>
      <c r="AH54" s="1085">
        <f>'Report 2'!U311</f>
        <v>0</v>
      </c>
      <c r="AI54" s="1085">
        <f>'Report 2'!AB311</f>
        <v>0</v>
      </c>
      <c r="AJ54" s="1085">
        <f>'Report 2'!AI311</f>
        <v>0</v>
      </c>
      <c r="AK54" s="723">
        <f t="shared" si="45"/>
        <v>0</v>
      </c>
      <c r="AL54" s="724">
        <f t="shared" si="52"/>
        <v>0</v>
      </c>
      <c r="AM54" s="724">
        <f t="shared" si="52"/>
        <v>0</v>
      </c>
      <c r="AN54" s="724">
        <f t="shared" si="52"/>
        <v>0</v>
      </c>
      <c r="AO54" s="724">
        <f t="shared" si="52"/>
        <v>0</v>
      </c>
      <c r="AP54" s="723">
        <f t="shared" si="53"/>
        <v>0</v>
      </c>
      <c r="AQ54" s="724">
        <f t="shared" si="46"/>
        <v>0</v>
      </c>
      <c r="AR54" s="724">
        <f t="shared" si="46"/>
        <v>0</v>
      </c>
      <c r="AS54" s="724">
        <f t="shared" si="46"/>
        <v>0</v>
      </c>
      <c r="AT54" s="724">
        <f t="shared" si="46"/>
        <v>0</v>
      </c>
      <c r="AU54" s="723">
        <f t="shared" si="47"/>
        <v>0</v>
      </c>
      <c r="AV54" s="724">
        <f t="shared" si="48"/>
        <v>0</v>
      </c>
      <c r="AW54" s="724">
        <f t="shared" si="48"/>
        <v>0</v>
      </c>
      <c r="AX54" s="724">
        <f t="shared" si="48"/>
        <v>0</v>
      </c>
      <c r="AY54" s="724">
        <f t="shared" si="48"/>
        <v>0</v>
      </c>
      <c r="AZ54" s="723">
        <f t="shared" si="49"/>
        <v>0</v>
      </c>
      <c r="BA54" s="724">
        <f t="shared" si="50"/>
        <v>0</v>
      </c>
      <c r="BB54" s="724">
        <f t="shared" si="50"/>
        <v>0</v>
      </c>
      <c r="BC54" s="724">
        <f t="shared" si="50"/>
        <v>0</v>
      </c>
      <c r="BD54" s="724">
        <f t="shared" si="50"/>
        <v>0</v>
      </c>
      <c r="BE54" s="723">
        <f t="shared" si="51"/>
        <v>0</v>
      </c>
    </row>
    <row r="55" spans="1:57" s="712" customFormat="1">
      <c r="A55" s="713">
        <f t="shared" si="54"/>
        <v>35</v>
      </c>
      <c r="B55" s="722" t="s">
        <v>177</v>
      </c>
      <c r="C55" s="1085">
        <f>'Report 2'!N42</f>
        <v>0</v>
      </c>
      <c r="D55" s="1085">
        <f>'Report 2'!U42</f>
        <v>0</v>
      </c>
      <c r="E55" s="1085">
        <f>'Report 2'!AB42</f>
        <v>0</v>
      </c>
      <c r="F55" s="1085">
        <f>'Report 2'!AI42</f>
        <v>0</v>
      </c>
      <c r="G55" s="723">
        <f>SUM(C55:F55)</f>
        <v>0</v>
      </c>
      <c r="H55" s="1085">
        <f>'Report 2'!N87</f>
        <v>0</v>
      </c>
      <c r="I55" s="1085">
        <f>'Report 2'!U87</f>
        <v>0</v>
      </c>
      <c r="J55" s="1085">
        <f>'Report 2'!AB87</f>
        <v>0</v>
      </c>
      <c r="K55" s="1085">
        <f>'Report 2'!AI87</f>
        <v>0</v>
      </c>
      <c r="L55" s="723">
        <f>SUM(H55:K55)</f>
        <v>0</v>
      </c>
      <c r="M55" s="1085">
        <f>'Report 2'!N132</f>
        <v>0</v>
      </c>
      <c r="N55" s="1085">
        <f>'Report 2'!U132</f>
        <v>0</v>
      </c>
      <c r="O55" s="1085">
        <f>'Report 2'!AB132</f>
        <v>0</v>
      </c>
      <c r="P55" s="1085">
        <f>'Report 2'!AI132</f>
        <v>0</v>
      </c>
      <c r="Q55" s="723">
        <f>SUM(M55:P55)</f>
        <v>0</v>
      </c>
      <c r="R55" s="1085">
        <f>'Report 2'!N177</f>
        <v>0</v>
      </c>
      <c r="S55" s="1085">
        <f>'Report 2'!U177</f>
        <v>0</v>
      </c>
      <c r="T55" s="1085">
        <f>'Report 2'!AB177</f>
        <v>0</v>
      </c>
      <c r="U55" s="1085">
        <f>'Report 2'!AI177</f>
        <v>0</v>
      </c>
      <c r="V55" s="723">
        <f>SUM(R55:U55)</f>
        <v>0</v>
      </c>
      <c r="W55" s="1085">
        <f>'Report 2'!N222</f>
        <v>0</v>
      </c>
      <c r="X55" s="1085">
        <f>'Report 2'!U222</f>
        <v>0</v>
      </c>
      <c r="Y55" s="1085">
        <f>'Report 2'!AB222</f>
        <v>0</v>
      </c>
      <c r="Z55" s="1085">
        <f>'Report 2'!AI222</f>
        <v>0</v>
      </c>
      <c r="AA55" s="723">
        <f>SUM(W55:Z55)</f>
        <v>0</v>
      </c>
      <c r="AB55" s="1085">
        <f>'Report 2'!N267</f>
        <v>0</v>
      </c>
      <c r="AC55" s="1085">
        <f>'Report 2'!U267</f>
        <v>0</v>
      </c>
      <c r="AD55" s="1085">
        <f>'Report 2'!AB267</f>
        <v>0</v>
      </c>
      <c r="AE55" s="1085">
        <f>'Report 2'!AI267</f>
        <v>0</v>
      </c>
      <c r="AF55" s="723">
        <f>SUM(AB55:AE55)</f>
        <v>0</v>
      </c>
      <c r="AG55" s="1085">
        <f>'Report 2'!N312</f>
        <v>0</v>
      </c>
      <c r="AH55" s="1085">
        <f>'Report 2'!U312</f>
        <v>0</v>
      </c>
      <c r="AI55" s="1085">
        <f>'Report 2'!AB312</f>
        <v>0</v>
      </c>
      <c r="AJ55" s="1085">
        <f>'Report 2'!AI312</f>
        <v>0</v>
      </c>
      <c r="AK55" s="723">
        <f>SUM(AG55:AJ55)</f>
        <v>0</v>
      </c>
      <c r="AL55" s="724">
        <f>C55+H55</f>
        <v>0</v>
      </c>
      <c r="AM55" s="724">
        <f>D55+I55</f>
        <v>0</v>
      </c>
      <c r="AN55" s="724">
        <f>E55+J55</f>
        <v>0</v>
      </c>
      <c r="AO55" s="724">
        <f>F55+K55</f>
        <v>0</v>
      </c>
      <c r="AP55" s="723">
        <f>SUM(AL55:AO55)</f>
        <v>0</v>
      </c>
      <c r="AQ55" s="724">
        <f>M55+R55+W55</f>
        <v>0</v>
      </c>
      <c r="AR55" s="724">
        <f>N55+S55+X55</f>
        <v>0</v>
      </c>
      <c r="AS55" s="724">
        <f>O55+T55+Y55</f>
        <v>0</v>
      </c>
      <c r="AT55" s="724">
        <f>P55+U55+Z55</f>
        <v>0</v>
      </c>
      <c r="AU55" s="723">
        <f>SUM(AQ55:AT55)</f>
        <v>0</v>
      </c>
      <c r="AV55" s="724">
        <f>AB55+AG55</f>
        <v>0</v>
      </c>
      <c r="AW55" s="724">
        <f>AC55+AH55</f>
        <v>0</v>
      </c>
      <c r="AX55" s="724">
        <f>AD55+AI55</f>
        <v>0</v>
      </c>
      <c r="AY55" s="724">
        <f>AE55+AJ55</f>
        <v>0</v>
      </c>
      <c r="AZ55" s="723">
        <f>SUM(AV55:AY55)</f>
        <v>0</v>
      </c>
      <c r="BA55" s="724">
        <f>AL55+AQ55+AV55</f>
        <v>0</v>
      </c>
      <c r="BB55" s="724">
        <f>AM55+AR55+AW55</f>
        <v>0</v>
      </c>
      <c r="BC55" s="724">
        <f>AN55+AS55+AX55</f>
        <v>0</v>
      </c>
      <c r="BD55" s="724">
        <f>AO55+AT55+AY55</f>
        <v>0</v>
      </c>
      <c r="BE55" s="723">
        <f>SUM(BA55:BD55)</f>
        <v>0</v>
      </c>
    </row>
    <row r="56" spans="1:57" s="712" customFormat="1">
      <c r="A56" s="713">
        <f t="shared" si="54"/>
        <v>36</v>
      </c>
      <c r="B56" s="722" t="s">
        <v>178</v>
      </c>
      <c r="C56" s="1085">
        <f>'Report 2'!N43</f>
        <v>0</v>
      </c>
      <c r="D56" s="1085">
        <f>'Report 2'!U43</f>
        <v>0</v>
      </c>
      <c r="E56" s="1085">
        <f>'Report 2'!AB43</f>
        <v>0</v>
      </c>
      <c r="F56" s="1085">
        <f>'Report 2'!AI43</f>
        <v>0</v>
      </c>
      <c r="G56" s="723">
        <f t="shared" si="39"/>
        <v>0</v>
      </c>
      <c r="H56" s="1085">
        <f>'Report 2'!N88</f>
        <v>0</v>
      </c>
      <c r="I56" s="1085">
        <f>'Report 2'!U88</f>
        <v>0</v>
      </c>
      <c r="J56" s="1085">
        <f>'Report 2'!AB88</f>
        <v>0</v>
      </c>
      <c r="K56" s="1085">
        <f>'Report 2'!AI88</f>
        <v>0</v>
      </c>
      <c r="L56" s="723">
        <f t="shared" si="40"/>
        <v>0</v>
      </c>
      <c r="M56" s="1085">
        <f>'Report 2'!N133</f>
        <v>0</v>
      </c>
      <c r="N56" s="1085">
        <f>'Report 2'!U133</f>
        <v>0</v>
      </c>
      <c r="O56" s="1085">
        <f>'Report 2'!AB133</f>
        <v>0</v>
      </c>
      <c r="P56" s="1085">
        <f>'Report 2'!AI133</f>
        <v>0</v>
      </c>
      <c r="Q56" s="723">
        <f t="shared" si="41"/>
        <v>0</v>
      </c>
      <c r="R56" s="1085">
        <f>'Report 2'!N178</f>
        <v>0</v>
      </c>
      <c r="S56" s="1085">
        <f>'Report 2'!U178</f>
        <v>0</v>
      </c>
      <c r="T56" s="1085">
        <f>'Report 2'!AB178</f>
        <v>0</v>
      </c>
      <c r="U56" s="1085">
        <f>'Report 2'!AI178</f>
        <v>0</v>
      </c>
      <c r="V56" s="723">
        <f t="shared" si="42"/>
        <v>0</v>
      </c>
      <c r="W56" s="1085">
        <f>'Report 2'!N223</f>
        <v>0</v>
      </c>
      <c r="X56" s="1085">
        <f>'Report 2'!U223</f>
        <v>0</v>
      </c>
      <c r="Y56" s="1085">
        <f>'Report 2'!AB223</f>
        <v>0</v>
      </c>
      <c r="Z56" s="1085">
        <f>'Report 2'!AI223</f>
        <v>0</v>
      </c>
      <c r="AA56" s="723">
        <f t="shared" si="43"/>
        <v>0</v>
      </c>
      <c r="AB56" s="1085">
        <f>'Report 2'!N268</f>
        <v>0</v>
      </c>
      <c r="AC56" s="1085">
        <f>'Report 2'!U268</f>
        <v>0</v>
      </c>
      <c r="AD56" s="1085">
        <f>'Report 2'!AB268</f>
        <v>0</v>
      </c>
      <c r="AE56" s="1085">
        <f>'Report 2'!AI268</f>
        <v>0</v>
      </c>
      <c r="AF56" s="723">
        <f t="shared" si="44"/>
        <v>0</v>
      </c>
      <c r="AG56" s="1085">
        <f>'Report 2'!N313</f>
        <v>0</v>
      </c>
      <c r="AH56" s="1085">
        <f>'Report 2'!U313</f>
        <v>0</v>
      </c>
      <c r="AI56" s="1085">
        <f>'Report 2'!AB313</f>
        <v>0</v>
      </c>
      <c r="AJ56" s="1085">
        <f>'Report 2'!AI313</f>
        <v>0</v>
      </c>
      <c r="AK56" s="723">
        <f t="shared" si="45"/>
        <v>0</v>
      </c>
      <c r="AL56" s="724">
        <f t="shared" si="52"/>
        <v>0</v>
      </c>
      <c r="AM56" s="724">
        <f t="shared" si="52"/>
        <v>0</v>
      </c>
      <c r="AN56" s="724">
        <f t="shared" si="52"/>
        <v>0</v>
      </c>
      <c r="AO56" s="724">
        <f t="shared" si="52"/>
        <v>0</v>
      </c>
      <c r="AP56" s="723">
        <f t="shared" si="53"/>
        <v>0</v>
      </c>
      <c r="AQ56" s="724">
        <f t="shared" si="46"/>
        <v>0</v>
      </c>
      <c r="AR56" s="724">
        <f t="shared" si="46"/>
        <v>0</v>
      </c>
      <c r="AS56" s="724">
        <f t="shared" si="46"/>
        <v>0</v>
      </c>
      <c r="AT56" s="724">
        <f t="shared" si="46"/>
        <v>0</v>
      </c>
      <c r="AU56" s="723">
        <f t="shared" si="47"/>
        <v>0</v>
      </c>
      <c r="AV56" s="724">
        <f t="shared" si="48"/>
        <v>0</v>
      </c>
      <c r="AW56" s="724">
        <f t="shared" si="48"/>
        <v>0</v>
      </c>
      <c r="AX56" s="724">
        <f t="shared" si="48"/>
        <v>0</v>
      </c>
      <c r="AY56" s="724">
        <f t="shared" si="48"/>
        <v>0</v>
      </c>
      <c r="AZ56" s="723">
        <f t="shared" si="49"/>
        <v>0</v>
      </c>
      <c r="BA56" s="724">
        <f t="shared" si="50"/>
        <v>0</v>
      </c>
      <c r="BB56" s="724">
        <f t="shared" si="50"/>
        <v>0</v>
      </c>
      <c r="BC56" s="724">
        <f t="shared" si="50"/>
        <v>0</v>
      </c>
      <c r="BD56" s="724">
        <f t="shared" si="50"/>
        <v>0</v>
      </c>
      <c r="BE56" s="723">
        <f t="shared" si="51"/>
        <v>0</v>
      </c>
    </row>
    <row r="57" spans="1:57" s="712" customFormat="1">
      <c r="A57" s="721">
        <f t="shared" si="54"/>
        <v>37</v>
      </c>
      <c r="B57" s="722" t="s">
        <v>179</v>
      </c>
      <c r="C57" s="1085">
        <f>'Report 2'!N44</f>
        <v>0</v>
      </c>
      <c r="D57" s="1085">
        <f>'Report 2'!U44</f>
        <v>0</v>
      </c>
      <c r="E57" s="1085">
        <f>'Report 2'!AB44</f>
        <v>0</v>
      </c>
      <c r="F57" s="1085">
        <f>'Report 2'!AI44</f>
        <v>0</v>
      </c>
      <c r="G57" s="723">
        <f t="shared" si="39"/>
        <v>0</v>
      </c>
      <c r="H57" s="1085">
        <f>'Report 2'!N89</f>
        <v>0</v>
      </c>
      <c r="I57" s="1085">
        <f>'Report 2'!U89</f>
        <v>0</v>
      </c>
      <c r="J57" s="1085">
        <f>'Report 2'!AB89</f>
        <v>0</v>
      </c>
      <c r="K57" s="1085">
        <f>'Report 2'!AI89</f>
        <v>0</v>
      </c>
      <c r="L57" s="723">
        <f t="shared" si="40"/>
        <v>0</v>
      </c>
      <c r="M57" s="1085">
        <f>'Report 2'!N134</f>
        <v>0</v>
      </c>
      <c r="N57" s="1085">
        <f>'Report 2'!U134</f>
        <v>0</v>
      </c>
      <c r="O57" s="1085">
        <f>'Report 2'!AB134</f>
        <v>0</v>
      </c>
      <c r="P57" s="1085">
        <f>'Report 2'!AI134</f>
        <v>0</v>
      </c>
      <c r="Q57" s="723">
        <f t="shared" si="41"/>
        <v>0</v>
      </c>
      <c r="R57" s="1085">
        <f>'Report 2'!N179</f>
        <v>0</v>
      </c>
      <c r="S57" s="1085">
        <f>'Report 2'!U179</f>
        <v>0</v>
      </c>
      <c r="T57" s="1085">
        <f>'Report 2'!AB179</f>
        <v>0</v>
      </c>
      <c r="U57" s="1085">
        <f>'Report 2'!AI179</f>
        <v>0</v>
      </c>
      <c r="V57" s="723">
        <f t="shared" si="42"/>
        <v>0</v>
      </c>
      <c r="W57" s="1085">
        <f>'Report 2'!N224</f>
        <v>0</v>
      </c>
      <c r="X57" s="1085">
        <f>'Report 2'!U224</f>
        <v>0</v>
      </c>
      <c r="Y57" s="1085">
        <f>'Report 2'!AB224</f>
        <v>0</v>
      </c>
      <c r="Z57" s="1085">
        <f>'Report 2'!AI224</f>
        <v>0</v>
      </c>
      <c r="AA57" s="723">
        <f t="shared" si="43"/>
        <v>0</v>
      </c>
      <c r="AB57" s="1085">
        <f>'Report 2'!N269</f>
        <v>0</v>
      </c>
      <c r="AC57" s="1085">
        <f>'Report 2'!U269</f>
        <v>0</v>
      </c>
      <c r="AD57" s="1085">
        <f>'Report 2'!AB269</f>
        <v>0</v>
      </c>
      <c r="AE57" s="1085">
        <f>'Report 2'!AI269</f>
        <v>0</v>
      </c>
      <c r="AF57" s="723">
        <f t="shared" si="44"/>
        <v>0</v>
      </c>
      <c r="AG57" s="1085">
        <f>'Report 2'!N314</f>
        <v>0</v>
      </c>
      <c r="AH57" s="1085">
        <f>'Report 2'!U314</f>
        <v>0</v>
      </c>
      <c r="AI57" s="1085">
        <f>'Report 2'!AB314</f>
        <v>0</v>
      </c>
      <c r="AJ57" s="1085">
        <f>'Report 2'!AI314</f>
        <v>0</v>
      </c>
      <c r="AK57" s="723">
        <f t="shared" si="45"/>
        <v>0</v>
      </c>
      <c r="AL57" s="724">
        <f t="shared" si="52"/>
        <v>0</v>
      </c>
      <c r="AM57" s="724">
        <f t="shared" si="52"/>
        <v>0</v>
      </c>
      <c r="AN57" s="724">
        <f t="shared" si="52"/>
        <v>0</v>
      </c>
      <c r="AO57" s="724">
        <f t="shared" si="52"/>
        <v>0</v>
      </c>
      <c r="AP57" s="723">
        <f t="shared" si="53"/>
        <v>0</v>
      </c>
      <c r="AQ57" s="724">
        <f t="shared" si="46"/>
        <v>0</v>
      </c>
      <c r="AR57" s="724">
        <f t="shared" si="46"/>
        <v>0</v>
      </c>
      <c r="AS57" s="724">
        <f t="shared" si="46"/>
        <v>0</v>
      </c>
      <c r="AT57" s="724">
        <f t="shared" si="46"/>
        <v>0</v>
      </c>
      <c r="AU57" s="723">
        <f t="shared" si="47"/>
        <v>0</v>
      </c>
      <c r="AV57" s="724">
        <f t="shared" si="48"/>
        <v>0</v>
      </c>
      <c r="AW57" s="724">
        <f t="shared" si="48"/>
        <v>0</v>
      </c>
      <c r="AX57" s="724">
        <f t="shared" si="48"/>
        <v>0</v>
      </c>
      <c r="AY57" s="724">
        <f t="shared" si="48"/>
        <v>0</v>
      </c>
      <c r="AZ57" s="723">
        <f t="shared" si="49"/>
        <v>0</v>
      </c>
      <c r="BA57" s="724">
        <f t="shared" si="50"/>
        <v>0</v>
      </c>
      <c r="BB57" s="724">
        <f t="shared" si="50"/>
        <v>0</v>
      </c>
      <c r="BC57" s="724">
        <f t="shared" si="50"/>
        <v>0</v>
      </c>
      <c r="BD57" s="724">
        <f t="shared" si="50"/>
        <v>0</v>
      </c>
      <c r="BE57" s="723">
        <f t="shared" si="51"/>
        <v>0</v>
      </c>
    </row>
    <row r="58" spans="1:57" s="712" customFormat="1">
      <c r="A58" s="713">
        <f t="shared" si="54"/>
        <v>38</v>
      </c>
      <c r="B58" s="722" t="s">
        <v>180</v>
      </c>
      <c r="C58" s="1085">
        <f>'Report 2'!N45</f>
        <v>0</v>
      </c>
      <c r="D58" s="1085">
        <f>'Report 2'!U45</f>
        <v>0</v>
      </c>
      <c r="E58" s="1085">
        <f>'Report 2'!AB45</f>
        <v>0</v>
      </c>
      <c r="F58" s="1085">
        <f>'Report 2'!AI45</f>
        <v>0</v>
      </c>
      <c r="G58" s="723">
        <f t="shared" si="39"/>
        <v>0</v>
      </c>
      <c r="H58" s="1085">
        <f>'Report 2'!N90</f>
        <v>0</v>
      </c>
      <c r="I58" s="1085">
        <f>'Report 2'!U90</f>
        <v>0</v>
      </c>
      <c r="J58" s="1085">
        <f>'Report 2'!AB90</f>
        <v>0</v>
      </c>
      <c r="K58" s="1085">
        <f>'Report 2'!AI90</f>
        <v>0</v>
      </c>
      <c r="L58" s="723">
        <f t="shared" si="40"/>
        <v>0</v>
      </c>
      <c r="M58" s="1085">
        <f>'Report 2'!N135</f>
        <v>0</v>
      </c>
      <c r="N58" s="1085">
        <f>'Report 2'!U135</f>
        <v>0</v>
      </c>
      <c r="O58" s="1085">
        <f>'Report 2'!AB135</f>
        <v>0</v>
      </c>
      <c r="P58" s="1085">
        <f>'Report 2'!AI135</f>
        <v>0</v>
      </c>
      <c r="Q58" s="723">
        <f t="shared" si="41"/>
        <v>0</v>
      </c>
      <c r="R58" s="1085">
        <f>'Report 2'!N180</f>
        <v>0</v>
      </c>
      <c r="S58" s="1085">
        <f>'Report 2'!U180</f>
        <v>0</v>
      </c>
      <c r="T58" s="1085">
        <f>'Report 2'!AB180</f>
        <v>0</v>
      </c>
      <c r="U58" s="1085">
        <f>'Report 2'!AI180</f>
        <v>0</v>
      </c>
      <c r="V58" s="723">
        <f t="shared" si="42"/>
        <v>0</v>
      </c>
      <c r="W58" s="1085">
        <f>'Report 2'!N225</f>
        <v>0</v>
      </c>
      <c r="X58" s="1085">
        <f>'Report 2'!U225</f>
        <v>0</v>
      </c>
      <c r="Y58" s="1085">
        <f>'Report 2'!AB225</f>
        <v>0</v>
      </c>
      <c r="Z58" s="1085">
        <f>'Report 2'!AI225</f>
        <v>0</v>
      </c>
      <c r="AA58" s="723">
        <f t="shared" si="43"/>
        <v>0</v>
      </c>
      <c r="AB58" s="1085">
        <f>'Report 2'!N270</f>
        <v>0</v>
      </c>
      <c r="AC58" s="1085">
        <f>'Report 2'!U270</f>
        <v>0</v>
      </c>
      <c r="AD58" s="1085">
        <f>'Report 2'!AB270</f>
        <v>0</v>
      </c>
      <c r="AE58" s="1085">
        <f>'Report 2'!AI270</f>
        <v>0</v>
      </c>
      <c r="AF58" s="723">
        <f t="shared" si="44"/>
        <v>0</v>
      </c>
      <c r="AG58" s="1085">
        <f>'Report 2'!N315</f>
        <v>0</v>
      </c>
      <c r="AH58" s="1085">
        <f>'Report 2'!U315</f>
        <v>0</v>
      </c>
      <c r="AI58" s="1085">
        <f>'Report 2'!AB315</f>
        <v>0</v>
      </c>
      <c r="AJ58" s="1085">
        <f>'Report 2'!AI315</f>
        <v>0</v>
      </c>
      <c r="AK58" s="723">
        <f t="shared" si="45"/>
        <v>0</v>
      </c>
      <c r="AL58" s="724">
        <f t="shared" si="52"/>
        <v>0</v>
      </c>
      <c r="AM58" s="724">
        <f t="shared" si="52"/>
        <v>0</v>
      </c>
      <c r="AN58" s="724">
        <f t="shared" si="52"/>
        <v>0</v>
      </c>
      <c r="AO58" s="724">
        <f t="shared" si="52"/>
        <v>0</v>
      </c>
      <c r="AP58" s="723">
        <f t="shared" si="53"/>
        <v>0</v>
      </c>
      <c r="AQ58" s="724">
        <f t="shared" si="46"/>
        <v>0</v>
      </c>
      <c r="AR58" s="724">
        <f t="shared" si="46"/>
        <v>0</v>
      </c>
      <c r="AS58" s="724">
        <f t="shared" si="46"/>
        <v>0</v>
      </c>
      <c r="AT58" s="724">
        <f t="shared" si="46"/>
        <v>0</v>
      </c>
      <c r="AU58" s="723">
        <f t="shared" si="47"/>
        <v>0</v>
      </c>
      <c r="AV58" s="724">
        <f t="shared" si="48"/>
        <v>0</v>
      </c>
      <c r="AW58" s="724">
        <f t="shared" si="48"/>
        <v>0</v>
      </c>
      <c r="AX58" s="724">
        <f t="shared" si="48"/>
        <v>0</v>
      </c>
      <c r="AY58" s="724">
        <f t="shared" si="48"/>
        <v>0</v>
      </c>
      <c r="AZ58" s="723">
        <f t="shared" si="49"/>
        <v>0</v>
      </c>
      <c r="BA58" s="724">
        <f t="shared" si="50"/>
        <v>0</v>
      </c>
      <c r="BB58" s="724">
        <f t="shared" si="50"/>
        <v>0</v>
      </c>
      <c r="BC58" s="724">
        <f t="shared" si="50"/>
        <v>0</v>
      </c>
      <c r="BD58" s="724">
        <f t="shared" si="50"/>
        <v>0</v>
      </c>
      <c r="BE58" s="723">
        <f t="shared" si="51"/>
        <v>0</v>
      </c>
    </row>
    <row r="59" spans="1:57" s="712" customFormat="1">
      <c r="A59" s="713">
        <f t="shared" si="54"/>
        <v>39</v>
      </c>
      <c r="B59" s="633" t="s">
        <v>181</v>
      </c>
      <c r="C59" s="1085">
        <f>'Report 2'!N46</f>
        <v>0</v>
      </c>
      <c r="D59" s="1085">
        <f>'Report 2'!U46</f>
        <v>0</v>
      </c>
      <c r="E59" s="1085">
        <f>'Report 2'!AB46</f>
        <v>0</v>
      </c>
      <c r="F59" s="1085">
        <f>'Report 2'!AI46</f>
        <v>0</v>
      </c>
      <c r="G59" s="723">
        <f>SUM(C59:F59)</f>
        <v>0</v>
      </c>
      <c r="H59" s="1085">
        <f>'Report 2'!N91</f>
        <v>0</v>
      </c>
      <c r="I59" s="1085">
        <f>'Report 2'!U91</f>
        <v>0</v>
      </c>
      <c r="J59" s="1085">
        <f>'Report 2'!AB91</f>
        <v>0</v>
      </c>
      <c r="K59" s="1085">
        <f>'Report 2'!AI91</f>
        <v>0</v>
      </c>
      <c r="L59" s="723">
        <f>SUM(H59:K59)</f>
        <v>0</v>
      </c>
      <c r="M59" s="1085">
        <f>'Report 2'!N136</f>
        <v>0</v>
      </c>
      <c r="N59" s="1085">
        <f>'Report 2'!U136</f>
        <v>0</v>
      </c>
      <c r="O59" s="1085">
        <f>'Report 2'!AB136</f>
        <v>0</v>
      </c>
      <c r="P59" s="1085">
        <f>'Report 2'!AI136</f>
        <v>0</v>
      </c>
      <c r="Q59" s="723">
        <f>SUM(M59:P59)</f>
        <v>0</v>
      </c>
      <c r="R59" s="1085">
        <f>'Report 2'!N181</f>
        <v>0</v>
      </c>
      <c r="S59" s="1085">
        <f>'Report 2'!U181</f>
        <v>0</v>
      </c>
      <c r="T59" s="1085">
        <f>'Report 2'!AB181</f>
        <v>0</v>
      </c>
      <c r="U59" s="1085">
        <f>'Report 2'!AI181</f>
        <v>0</v>
      </c>
      <c r="V59" s="723">
        <f>SUM(R59:U59)</f>
        <v>0</v>
      </c>
      <c r="W59" s="1085">
        <f>'Report 2'!N226</f>
        <v>0</v>
      </c>
      <c r="X59" s="1085">
        <f>'Report 2'!U226</f>
        <v>0</v>
      </c>
      <c r="Y59" s="1085">
        <f>'Report 2'!AB226</f>
        <v>0</v>
      </c>
      <c r="Z59" s="1085">
        <f>'Report 2'!AI226</f>
        <v>0</v>
      </c>
      <c r="AA59" s="723">
        <f>SUM(W59:Z59)</f>
        <v>0</v>
      </c>
      <c r="AB59" s="1085">
        <f>'Report 2'!N271</f>
        <v>0</v>
      </c>
      <c r="AC59" s="1085">
        <f>'Report 2'!U271</f>
        <v>0</v>
      </c>
      <c r="AD59" s="1085">
        <f>'Report 2'!AB271</f>
        <v>0</v>
      </c>
      <c r="AE59" s="1085">
        <f>'Report 2'!AI271</f>
        <v>0</v>
      </c>
      <c r="AF59" s="723">
        <f>SUM(AB59:AE59)</f>
        <v>0</v>
      </c>
      <c r="AG59" s="1085">
        <f>'Report 2'!N316</f>
        <v>0</v>
      </c>
      <c r="AH59" s="1085">
        <f>'Report 2'!U316</f>
        <v>0</v>
      </c>
      <c r="AI59" s="1085">
        <f>'Report 2'!AB316</f>
        <v>0</v>
      </c>
      <c r="AJ59" s="1085">
        <f>'Report 2'!AI316</f>
        <v>0</v>
      </c>
      <c r="AK59" s="723">
        <f>SUM(AG59:AJ59)</f>
        <v>0</v>
      </c>
      <c r="AL59" s="724">
        <f>C59+H59</f>
        <v>0</v>
      </c>
      <c r="AM59" s="724">
        <f>D59+I59</f>
        <v>0</v>
      </c>
      <c r="AN59" s="724">
        <f>E59+J59</f>
        <v>0</v>
      </c>
      <c r="AO59" s="724">
        <f>F59+K59</f>
        <v>0</v>
      </c>
      <c r="AP59" s="723">
        <f>SUM(AL59:AO59)</f>
        <v>0</v>
      </c>
      <c r="AQ59" s="724">
        <f>M59+R59+W59</f>
        <v>0</v>
      </c>
      <c r="AR59" s="724">
        <f>N59+S59+X59</f>
        <v>0</v>
      </c>
      <c r="AS59" s="724">
        <f>O59+T59+Y59</f>
        <v>0</v>
      </c>
      <c r="AT59" s="724">
        <f>P59+U59+Z59</f>
        <v>0</v>
      </c>
      <c r="AU59" s="723">
        <f>SUM(AQ59:AT59)</f>
        <v>0</v>
      </c>
      <c r="AV59" s="724">
        <f>AB59+AG59</f>
        <v>0</v>
      </c>
      <c r="AW59" s="724">
        <f>AC59+AH59</f>
        <v>0</v>
      </c>
      <c r="AX59" s="724">
        <f>AD59+AI59</f>
        <v>0</v>
      </c>
      <c r="AY59" s="724">
        <f>AE59+AJ59</f>
        <v>0</v>
      </c>
      <c r="AZ59" s="723">
        <f>SUM(AV59:AY59)</f>
        <v>0</v>
      </c>
      <c r="BA59" s="724">
        <f>AL59+AQ59+AV59</f>
        <v>0</v>
      </c>
      <c r="BB59" s="724">
        <f>AM59+AR59+AW59</f>
        <v>0</v>
      </c>
      <c r="BC59" s="724">
        <f>AN59+AS59+AX59</f>
        <v>0</v>
      </c>
      <c r="BD59" s="724">
        <f>AO59+AT59+AY59</f>
        <v>0</v>
      </c>
      <c r="BE59" s="723">
        <f>SUM(BA59:BD59)</f>
        <v>0</v>
      </c>
    </row>
    <row r="60" spans="1:57" s="712" customFormat="1">
      <c r="A60" s="713">
        <f t="shared" si="54"/>
        <v>40</v>
      </c>
      <c r="B60" s="633" t="s">
        <v>182</v>
      </c>
      <c r="C60" s="1085">
        <f>'Report 2'!N47</f>
        <v>0</v>
      </c>
      <c r="D60" s="1085">
        <f>'Report 2'!U47</f>
        <v>0</v>
      </c>
      <c r="E60" s="1085">
        <f>'Report 2'!AB47</f>
        <v>0</v>
      </c>
      <c r="F60" s="1085">
        <f>'Report 2'!AI47</f>
        <v>0</v>
      </c>
      <c r="G60" s="723">
        <f t="shared" si="39"/>
        <v>0</v>
      </c>
      <c r="H60" s="1085">
        <f>'Report 2'!N92</f>
        <v>0</v>
      </c>
      <c r="I60" s="1085">
        <f>'Report 2'!U92</f>
        <v>0</v>
      </c>
      <c r="J60" s="1085">
        <f>'Report 2'!AB92</f>
        <v>0</v>
      </c>
      <c r="K60" s="1085">
        <f>'Report 2'!AI92</f>
        <v>0</v>
      </c>
      <c r="L60" s="723">
        <f t="shared" si="40"/>
        <v>0</v>
      </c>
      <c r="M60" s="1085">
        <f>'Report 2'!N137</f>
        <v>0</v>
      </c>
      <c r="N60" s="1085">
        <f>'Report 2'!U137</f>
        <v>0</v>
      </c>
      <c r="O60" s="1085">
        <f>'Report 2'!AB137</f>
        <v>0</v>
      </c>
      <c r="P60" s="1085">
        <f>'Report 2'!AI137</f>
        <v>0</v>
      </c>
      <c r="Q60" s="723">
        <f t="shared" si="41"/>
        <v>0</v>
      </c>
      <c r="R60" s="1085">
        <f>'Report 2'!N182</f>
        <v>0</v>
      </c>
      <c r="S60" s="1085">
        <f>'Report 2'!U182</f>
        <v>0</v>
      </c>
      <c r="T60" s="1085">
        <f>'Report 2'!AB182</f>
        <v>0</v>
      </c>
      <c r="U60" s="1085">
        <f>'Report 2'!AI182</f>
        <v>0</v>
      </c>
      <c r="V60" s="723">
        <f t="shared" si="42"/>
        <v>0</v>
      </c>
      <c r="W60" s="1085">
        <f>'Report 2'!N227</f>
        <v>0</v>
      </c>
      <c r="X60" s="1085">
        <f>'Report 2'!U227</f>
        <v>0</v>
      </c>
      <c r="Y60" s="1085">
        <f>'Report 2'!AB227</f>
        <v>0</v>
      </c>
      <c r="Z60" s="1085">
        <f>'Report 2'!AI227</f>
        <v>0</v>
      </c>
      <c r="AA60" s="723">
        <f t="shared" si="43"/>
        <v>0</v>
      </c>
      <c r="AB60" s="1085">
        <f>'Report 2'!N272</f>
        <v>0</v>
      </c>
      <c r="AC60" s="1085">
        <f>'Report 2'!U272</f>
        <v>0</v>
      </c>
      <c r="AD60" s="1085">
        <f>'Report 2'!AB272</f>
        <v>0</v>
      </c>
      <c r="AE60" s="1085">
        <f>'Report 2'!AI272</f>
        <v>0</v>
      </c>
      <c r="AF60" s="723">
        <f t="shared" si="44"/>
        <v>0</v>
      </c>
      <c r="AG60" s="1085">
        <f>'Report 2'!N317</f>
        <v>0</v>
      </c>
      <c r="AH60" s="1085">
        <f>'Report 2'!U317</f>
        <v>0</v>
      </c>
      <c r="AI60" s="1085">
        <f>'Report 2'!AB317</f>
        <v>0</v>
      </c>
      <c r="AJ60" s="1085">
        <f>'Report 2'!AI317</f>
        <v>0</v>
      </c>
      <c r="AK60" s="723">
        <f t="shared" si="45"/>
        <v>0</v>
      </c>
      <c r="AL60" s="724">
        <f t="shared" si="52"/>
        <v>0</v>
      </c>
      <c r="AM60" s="724">
        <f t="shared" si="52"/>
        <v>0</v>
      </c>
      <c r="AN60" s="724">
        <f t="shared" si="52"/>
        <v>0</v>
      </c>
      <c r="AO60" s="724">
        <f t="shared" si="52"/>
        <v>0</v>
      </c>
      <c r="AP60" s="723">
        <f t="shared" si="53"/>
        <v>0</v>
      </c>
      <c r="AQ60" s="724">
        <f t="shared" si="46"/>
        <v>0</v>
      </c>
      <c r="AR60" s="724">
        <f t="shared" si="46"/>
        <v>0</v>
      </c>
      <c r="AS60" s="724">
        <f t="shared" si="46"/>
        <v>0</v>
      </c>
      <c r="AT60" s="724">
        <f t="shared" si="46"/>
        <v>0</v>
      </c>
      <c r="AU60" s="723">
        <f t="shared" si="47"/>
        <v>0</v>
      </c>
      <c r="AV60" s="724">
        <f t="shared" si="48"/>
        <v>0</v>
      </c>
      <c r="AW60" s="724">
        <f t="shared" si="48"/>
        <v>0</v>
      </c>
      <c r="AX60" s="724">
        <f t="shared" si="48"/>
        <v>0</v>
      </c>
      <c r="AY60" s="724">
        <f t="shared" si="48"/>
        <v>0</v>
      </c>
      <c r="AZ60" s="723">
        <f t="shared" si="49"/>
        <v>0</v>
      </c>
      <c r="BA60" s="724">
        <f t="shared" si="50"/>
        <v>0</v>
      </c>
      <c r="BB60" s="724">
        <f t="shared" si="50"/>
        <v>0</v>
      </c>
      <c r="BC60" s="724">
        <f t="shared" si="50"/>
        <v>0</v>
      </c>
      <c r="BD60" s="724">
        <f t="shared" si="50"/>
        <v>0</v>
      </c>
      <c r="BE60" s="723">
        <f t="shared" si="51"/>
        <v>0</v>
      </c>
    </row>
    <row r="61" spans="1:57" s="712" customFormat="1">
      <c r="A61" s="713">
        <f t="shared" si="54"/>
        <v>41</v>
      </c>
      <c r="B61" s="633" t="s">
        <v>183</v>
      </c>
      <c r="C61" s="1085">
        <f>'Report 2'!N48</f>
        <v>0</v>
      </c>
      <c r="D61" s="1085">
        <f>'Report 2'!U48</f>
        <v>0</v>
      </c>
      <c r="E61" s="1085">
        <f>'Report 2'!AB48</f>
        <v>0</v>
      </c>
      <c r="F61" s="1085">
        <f>'Report 2'!AI48</f>
        <v>0</v>
      </c>
      <c r="G61" s="723">
        <f>SUM(C61:F61)</f>
        <v>0</v>
      </c>
      <c r="H61" s="1085">
        <f>'Report 2'!N93</f>
        <v>0</v>
      </c>
      <c r="I61" s="1085">
        <f>'Report 2'!U93</f>
        <v>0</v>
      </c>
      <c r="J61" s="1085">
        <f>'Report 2'!AB93</f>
        <v>0</v>
      </c>
      <c r="K61" s="1085">
        <f>'Report 2'!AI93</f>
        <v>0</v>
      </c>
      <c r="L61" s="723">
        <f>SUM(H61:K61)</f>
        <v>0</v>
      </c>
      <c r="M61" s="1085">
        <f>'Report 2'!N138</f>
        <v>0</v>
      </c>
      <c r="N61" s="1085">
        <f>'Report 2'!U138</f>
        <v>0</v>
      </c>
      <c r="O61" s="1085">
        <f>'Report 2'!AB138</f>
        <v>0</v>
      </c>
      <c r="P61" s="1085">
        <f>'Report 2'!AI138</f>
        <v>0</v>
      </c>
      <c r="Q61" s="723">
        <f>SUM(M61:P61)</f>
        <v>0</v>
      </c>
      <c r="R61" s="1085">
        <f>'Report 2'!N183</f>
        <v>0</v>
      </c>
      <c r="S61" s="1085">
        <f>'Report 2'!U183</f>
        <v>0</v>
      </c>
      <c r="T61" s="1085">
        <f>'Report 2'!AB183</f>
        <v>0</v>
      </c>
      <c r="U61" s="1085">
        <f>'Report 2'!AI183</f>
        <v>0</v>
      </c>
      <c r="V61" s="723">
        <f>SUM(R61:U61)</f>
        <v>0</v>
      </c>
      <c r="W61" s="1085">
        <f>'Report 2'!N228</f>
        <v>0</v>
      </c>
      <c r="X61" s="1085">
        <f>'Report 2'!U228</f>
        <v>0</v>
      </c>
      <c r="Y61" s="1085">
        <f>'Report 2'!AB228</f>
        <v>0</v>
      </c>
      <c r="Z61" s="1085">
        <f>'Report 2'!AI228</f>
        <v>0</v>
      </c>
      <c r="AA61" s="723">
        <f>SUM(W61:Z61)</f>
        <v>0</v>
      </c>
      <c r="AB61" s="1085">
        <f>'Report 2'!N273</f>
        <v>0</v>
      </c>
      <c r="AC61" s="1085">
        <f>'Report 2'!U273</f>
        <v>0</v>
      </c>
      <c r="AD61" s="1085">
        <f>'Report 2'!AB273</f>
        <v>0</v>
      </c>
      <c r="AE61" s="1085">
        <f>'Report 2'!AI273</f>
        <v>0</v>
      </c>
      <c r="AF61" s="723">
        <f>SUM(AB61:AE61)</f>
        <v>0</v>
      </c>
      <c r="AG61" s="1085">
        <f>'Report 2'!N318</f>
        <v>0</v>
      </c>
      <c r="AH61" s="1085">
        <f>'Report 2'!U318</f>
        <v>0</v>
      </c>
      <c r="AI61" s="1085">
        <f>'Report 2'!AB318</f>
        <v>0</v>
      </c>
      <c r="AJ61" s="1085">
        <f>'Report 2'!AI318</f>
        <v>0</v>
      </c>
      <c r="AK61" s="723">
        <f>SUM(AG61:AJ61)</f>
        <v>0</v>
      </c>
      <c r="AL61" s="724">
        <f>C61+H61</f>
        <v>0</v>
      </c>
      <c r="AM61" s="724">
        <f>D61+I61</f>
        <v>0</v>
      </c>
      <c r="AN61" s="724">
        <f>E61+J61</f>
        <v>0</v>
      </c>
      <c r="AO61" s="724">
        <f>F61+K61</f>
        <v>0</v>
      </c>
      <c r="AP61" s="723">
        <f>SUM(AL61:AO61)</f>
        <v>0</v>
      </c>
      <c r="AQ61" s="724">
        <f>M61+R61+W61</f>
        <v>0</v>
      </c>
      <c r="AR61" s="724">
        <f>N61+S61+X61</f>
        <v>0</v>
      </c>
      <c r="AS61" s="724">
        <f>O61+T61+Y61</f>
        <v>0</v>
      </c>
      <c r="AT61" s="724">
        <f>P61+U61+Z61</f>
        <v>0</v>
      </c>
      <c r="AU61" s="723">
        <f>SUM(AQ61:AT61)</f>
        <v>0</v>
      </c>
      <c r="AV61" s="724">
        <f>AB61+AG61</f>
        <v>0</v>
      </c>
      <c r="AW61" s="724">
        <f>AC61+AH61</f>
        <v>0</v>
      </c>
      <c r="AX61" s="724">
        <f>AD61+AI61</f>
        <v>0</v>
      </c>
      <c r="AY61" s="724">
        <f>AE61+AJ61</f>
        <v>0</v>
      </c>
      <c r="AZ61" s="723">
        <f>SUM(AV61:AY61)</f>
        <v>0</v>
      </c>
      <c r="BA61" s="724">
        <f>AL61+AQ61+AV61</f>
        <v>0</v>
      </c>
      <c r="BB61" s="724">
        <f>AM61+AR61+AW61</f>
        <v>0</v>
      </c>
      <c r="BC61" s="724">
        <f>AN61+AS61+AX61</f>
        <v>0</v>
      </c>
      <c r="BD61" s="724">
        <f>AO61+AT61+AY61</f>
        <v>0</v>
      </c>
      <c r="BE61" s="723">
        <f>SUM(BA61:BD61)</f>
        <v>0</v>
      </c>
    </row>
    <row r="62" spans="1:57" s="712" customFormat="1">
      <c r="A62" s="713">
        <f t="shared" si="54"/>
        <v>42</v>
      </c>
      <c r="B62" s="633" t="s">
        <v>184</v>
      </c>
      <c r="C62" s="1085">
        <f>'Report 2'!N49</f>
        <v>0</v>
      </c>
      <c r="D62" s="1085">
        <f>'Report 2'!U49</f>
        <v>0</v>
      </c>
      <c r="E62" s="1085">
        <f>'Report 2'!AB49</f>
        <v>0</v>
      </c>
      <c r="F62" s="1085">
        <f>'Report 2'!AI49</f>
        <v>0</v>
      </c>
      <c r="G62" s="723">
        <f t="shared" si="39"/>
        <v>0</v>
      </c>
      <c r="H62" s="1085">
        <f>'Report 2'!N94</f>
        <v>0</v>
      </c>
      <c r="I62" s="1085">
        <f>'Report 2'!U94</f>
        <v>0</v>
      </c>
      <c r="J62" s="1085">
        <f>'Report 2'!AB94</f>
        <v>0</v>
      </c>
      <c r="K62" s="1085">
        <f>'Report 2'!AI94</f>
        <v>0</v>
      </c>
      <c r="L62" s="723">
        <f t="shared" si="40"/>
        <v>0</v>
      </c>
      <c r="M62" s="1085">
        <f>'Report 2'!N139</f>
        <v>0</v>
      </c>
      <c r="N62" s="1085">
        <f>'Report 2'!U139</f>
        <v>0</v>
      </c>
      <c r="O62" s="1085">
        <f>'Report 2'!AB139</f>
        <v>0</v>
      </c>
      <c r="P62" s="1085">
        <f>'Report 2'!AI139</f>
        <v>0</v>
      </c>
      <c r="Q62" s="723">
        <f t="shared" si="41"/>
        <v>0</v>
      </c>
      <c r="R62" s="1085">
        <f>'Report 2'!N184</f>
        <v>0</v>
      </c>
      <c r="S62" s="1085">
        <f>'Report 2'!U184</f>
        <v>0</v>
      </c>
      <c r="T62" s="1085">
        <f>'Report 2'!AB184</f>
        <v>0</v>
      </c>
      <c r="U62" s="1085">
        <f>'Report 2'!AI184</f>
        <v>0</v>
      </c>
      <c r="V62" s="723">
        <f t="shared" si="42"/>
        <v>0</v>
      </c>
      <c r="W62" s="1085">
        <f>'Report 2'!N229</f>
        <v>0</v>
      </c>
      <c r="X62" s="1085">
        <f>'Report 2'!U229</f>
        <v>0</v>
      </c>
      <c r="Y62" s="1085">
        <f>'Report 2'!AB229</f>
        <v>0</v>
      </c>
      <c r="Z62" s="1085">
        <f>'Report 2'!AI229</f>
        <v>0</v>
      </c>
      <c r="AA62" s="723">
        <f t="shared" si="43"/>
        <v>0</v>
      </c>
      <c r="AB62" s="1085">
        <f>'Report 2'!N274</f>
        <v>0</v>
      </c>
      <c r="AC62" s="1085">
        <f>'Report 2'!U274</f>
        <v>0</v>
      </c>
      <c r="AD62" s="1085">
        <f>'Report 2'!AB274</f>
        <v>0</v>
      </c>
      <c r="AE62" s="1085">
        <f>'Report 2'!AI274</f>
        <v>0</v>
      </c>
      <c r="AF62" s="723">
        <f t="shared" si="44"/>
        <v>0</v>
      </c>
      <c r="AG62" s="1085">
        <f>'Report 2'!N319</f>
        <v>0</v>
      </c>
      <c r="AH62" s="1085">
        <f>'Report 2'!U319</f>
        <v>0</v>
      </c>
      <c r="AI62" s="1085">
        <f>'Report 2'!AB319</f>
        <v>0</v>
      </c>
      <c r="AJ62" s="1085">
        <f>'Report 2'!AI319</f>
        <v>0</v>
      </c>
      <c r="AK62" s="723">
        <f t="shared" si="45"/>
        <v>0</v>
      </c>
      <c r="AL62" s="724">
        <f t="shared" si="52"/>
        <v>0</v>
      </c>
      <c r="AM62" s="724">
        <f t="shared" si="52"/>
        <v>0</v>
      </c>
      <c r="AN62" s="724">
        <f t="shared" si="52"/>
        <v>0</v>
      </c>
      <c r="AO62" s="724">
        <f t="shared" si="52"/>
        <v>0</v>
      </c>
      <c r="AP62" s="723">
        <f t="shared" si="53"/>
        <v>0</v>
      </c>
      <c r="AQ62" s="724">
        <f t="shared" si="46"/>
        <v>0</v>
      </c>
      <c r="AR62" s="724">
        <f t="shared" si="46"/>
        <v>0</v>
      </c>
      <c r="AS62" s="724">
        <f t="shared" si="46"/>
        <v>0</v>
      </c>
      <c r="AT62" s="724">
        <f t="shared" si="46"/>
        <v>0</v>
      </c>
      <c r="AU62" s="723">
        <f t="shared" si="47"/>
        <v>0</v>
      </c>
      <c r="AV62" s="724">
        <f t="shared" si="48"/>
        <v>0</v>
      </c>
      <c r="AW62" s="724">
        <f t="shared" si="48"/>
        <v>0</v>
      </c>
      <c r="AX62" s="724">
        <f t="shared" si="48"/>
        <v>0</v>
      </c>
      <c r="AY62" s="724">
        <f t="shared" si="48"/>
        <v>0</v>
      </c>
      <c r="AZ62" s="723">
        <f t="shared" si="49"/>
        <v>0</v>
      </c>
      <c r="BA62" s="724">
        <f t="shared" si="50"/>
        <v>0</v>
      </c>
      <c r="BB62" s="724">
        <f t="shared" si="50"/>
        <v>0</v>
      </c>
      <c r="BC62" s="724">
        <f t="shared" si="50"/>
        <v>0</v>
      </c>
      <c r="BD62" s="724">
        <f t="shared" si="50"/>
        <v>0</v>
      </c>
      <c r="BE62" s="723">
        <f t="shared" si="51"/>
        <v>0</v>
      </c>
    </row>
    <row r="63" spans="1:57" s="712" customFormat="1">
      <c r="A63" s="713">
        <f t="shared" si="54"/>
        <v>43</v>
      </c>
      <c r="B63" s="633" t="s">
        <v>185</v>
      </c>
      <c r="C63" s="1085">
        <f>'Report 2'!N50</f>
        <v>0</v>
      </c>
      <c r="D63" s="1085">
        <f>'Report 2'!U50</f>
        <v>0</v>
      </c>
      <c r="E63" s="1085">
        <f>'Report 2'!AB50</f>
        <v>0</v>
      </c>
      <c r="F63" s="1085">
        <f>'Report 2'!AI50</f>
        <v>0</v>
      </c>
      <c r="G63" s="723">
        <f t="shared" si="39"/>
        <v>0</v>
      </c>
      <c r="H63" s="1085">
        <f>'Report 2'!N95</f>
        <v>0</v>
      </c>
      <c r="I63" s="1085">
        <f>'Report 2'!U95</f>
        <v>0</v>
      </c>
      <c r="J63" s="1085">
        <f>'Report 2'!AB95</f>
        <v>0</v>
      </c>
      <c r="K63" s="1085">
        <f>'Report 2'!AI95</f>
        <v>0</v>
      </c>
      <c r="L63" s="723">
        <f t="shared" si="40"/>
        <v>0</v>
      </c>
      <c r="M63" s="1085">
        <f>'Report 2'!N140</f>
        <v>0</v>
      </c>
      <c r="N63" s="1085">
        <f>'Report 2'!U140</f>
        <v>0</v>
      </c>
      <c r="O63" s="1085">
        <f>'Report 2'!AB140</f>
        <v>0</v>
      </c>
      <c r="P63" s="1085">
        <f>'Report 2'!AI140</f>
        <v>0</v>
      </c>
      <c r="Q63" s="723">
        <f t="shared" si="41"/>
        <v>0</v>
      </c>
      <c r="R63" s="1085">
        <f>'Report 2'!N185</f>
        <v>0</v>
      </c>
      <c r="S63" s="1085">
        <f>'Report 2'!U185</f>
        <v>0</v>
      </c>
      <c r="T63" s="1085">
        <f>'Report 2'!AB185</f>
        <v>0</v>
      </c>
      <c r="U63" s="1085">
        <f>'Report 2'!AI185</f>
        <v>0</v>
      </c>
      <c r="V63" s="723">
        <f t="shared" si="42"/>
        <v>0</v>
      </c>
      <c r="W63" s="1085">
        <f>'Report 2'!N230</f>
        <v>0</v>
      </c>
      <c r="X63" s="1085">
        <f>'Report 2'!U230</f>
        <v>0</v>
      </c>
      <c r="Y63" s="1085">
        <f>'Report 2'!AB230</f>
        <v>0</v>
      </c>
      <c r="Z63" s="1085">
        <f>'Report 2'!AI230</f>
        <v>0</v>
      </c>
      <c r="AA63" s="723">
        <f t="shared" si="43"/>
        <v>0</v>
      </c>
      <c r="AB63" s="1085">
        <f>'Report 2'!N275</f>
        <v>0</v>
      </c>
      <c r="AC63" s="1085">
        <f>'Report 2'!U275</f>
        <v>0</v>
      </c>
      <c r="AD63" s="1085">
        <f>'Report 2'!AB275</f>
        <v>0</v>
      </c>
      <c r="AE63" s="1085">
        <f>'Report 2'!AI275</f>
        <v>0</v>
      </c>
      <c r="AF63" s="723">
        <f t="shared" si="44"/>
        <v>0</v>
      </c>
      <c r="AG63" s="1085">
        <f>'Report 2'!N320</f>
        <v>0</v>
      </c>
      <c r="AH63" s="1085">
        <f>'Report 2'!U320</f>
        <v>0</v>
      </c>
      <c r="AI63" s="1085">
        <f>'Report 2'!AB320</f>
        <v>0</v>
      </c>
      <c r="AJ63" s="1085">
        <f>'Report 2'!AI320</f>
        <v>0</v>
      </c>
      <c r="AK63" s="723">
        <f t="shared" si="45"/>
        <v>0</v>
      </c>
      <c r="AL63" s="724">
        <f t="shared" si="52"/>
        <v>0</v>
      </c>
      <c r="AM63" s="724">
        <f t="shared" si="52"/>
        <v>0</v>
      </c>
      <c r="AN63" s="724">
        <f t="shared" si="52"/>
        <v>0</v>
      </c>
      <c r="AO63" s="724">
        <f t="shared" si="52"/>
        <v>0</v>
      </c>
      <c r="AP63" s="723">
        <f t="shared" si="53"/>
        <v>0</v>
      </c>
      <c r="AQ63" s="724">
        <f t="shared" si="46"/>
        <v>0</v>
      </c>
      <c r="AR63" s="724">
        <f t="shared" si="46"/>
        <v>0</v>
      </c>
      <c r="AS63" s="724">
        <f t="shared" si="46"/>
        <v>0</v>
      </c>
      <c r="AT63" s="724">
        <f t="shared" si="46"/>
        <v>0</v>
      </c>
      <c r="AU63" s="723">
        <f t="shared" si="47"/>
        <v>0</v>
      </c>
      <c r="AV63" s="724">
        <f t="shared" si="48"/>
        <v>0</v>
      </c>
      <c r="AW63" s="724">
        <f t="shared" si="48"/>
        <v>0</v>
      </c>
      <c r="AX63" s="724">
        <f t="shared" si="48"/>
        <v>0</v>
      </c>
      <c r="AY63" s="724">
        <f t="shared" si="48"/>
        <v>0</v>
      </c>
      <c r="AZ63" s="723">
        <f t="shared" si="49"/>
        <v>0</v>
      </c>
      <c r="BA63" s="724">
        <f t="shared" si="50"/>
        <v>0</v>
      </c>
      <c r="BB63" s="724">
        <f t="shared" si="50"/>
        <v>0</v>
      </c>
      <c r="BC63" s="724">
        <f t="shared" si="50"/>
        <v>0</v>
      </c>
      <c r="BD63" s="724">
        <f t="shared" si="50"/>
        <v>0</v>
      </c>
      <c r="BE63" s="723">
        <f t="shared" si="51"/>
        <v>0</v>
      </c>
    </row>
    <row r="64" spans="1:57" s="726" customFormat="1" ht="12.95">
      <c r="A64" s="713">
        <f t="shared" si="54"/>
        <v>44</v>
      </c>
      <c r="B64" s="629" t="s">
        <v>186</v>
      </c>
      <c r="C64" s="725">
        <f t="shared" ref="C64:BE64" si="55">SUM(C31:C63)</f>
        <v>0</v>
      </c>
      <c r="D64" s="725">
        <f t="shared" si="55"/>
        <v>0</v>
      </c>
      <c r="E64" s="725">
        <f t="shared" si="55"/>
        <v>0</v>
      </c>
      <c r="F64" s="725">
        <f t="shared" si="55"/>
        <v>0</v>
      </c>
      <c r="G64" s="725">
        <f t="shared" si="55"/>
        <v>0</v>
      </c>
      <c r="H64" s="725">
        <f t="shared" si="55"/>
        <v>0</v>
      </c>
      <c r="I64" s="725">
        <f t="shared" si="55"/>
        <v>0</v>
      </c>
      <c r="J64" s="725">
        <f t="shared" si="55"/>
        <v>0</v>
      </c>
      <c r="K64" s="725">
        <f t="shared" si="55"/>
        <v>0</v>
      </c>
      <c r="L64" s="725">
        <f t="shared" si="55"/>
        <v>0</v>
      </c>
      <c r="M64" s="725">
        <f t="shared" si="55"/>
        <v>0</v>
      </c>
      <c r="N64" s="725">
        <f t="shared" si="55"/>
        <v>0</v>
      </c>
      <c r="O64" s="725">
        <f t="shared" si="55"/>
        <v>0</v>
      </c>
      <c r="P64" s="725">
        <f t="shared" si="55"/>
        <v>0</v>
      </c>
      <c r="Q64" s="725">
        <f t="shared" si="55"/>
        <v>0</v>
      </c>
      <c r="R64" s="725">
        <f t="shared" si="55"/>
        <v>0</v>
      </c>
      <c r="S64" s="725">
        <f t="shared" si="55"/>
        <v>0</v>
      </c>
      <c r="T64" s="725">
        <f t="shared" si="55"/>
        <v>0</v>
      </c>
      <c r="U64" s="725">
        <f t="shared" si="55"/>
        <v>0</v>
      </c>
      <c r="V64" s="725">
        <f t="shared" si="55"/>
        <v>0</v>
      </c>
      <c r="W64" s="725">
        <f t="shared" si="55"/>
        <v>0</v>
      </c>
      <c r="X64" s="725">
        <f t="shared" si="55"/>
        <v>0</v>
      </c>
      <c r="Y64" s="725">
        <f t="shared" si="55"/>
        <v>0</v>
      </c>
      <c r="Z64" s="725">
        <f t="shared" si="55"/>
        <v>0</v>
      </c>
      <c r="AA64" s="725">
        <f t="shared" si="55"/>
        <v>0</v>
      </c>
      <c r="AB64" s="725">
        <f t="shared" si="55"/>
        <v>0</v>
      </c>
      <c r="AC64" s="725">
        <f t="shared" si="55"/>
        <v>0</v>
      </c>
      <c r="AD64" s="725">
        <f t="shared" si="55"/>
        <v>0</v>
      </c>
      <c r="AE64" s="725">
        <f t="shared" si="55"/>
        <v>0</v>
      </c>
      <c r="AF64" s="725">
        <f t="shared" si="55"/>
        <v>0</v>
      </c>
      <c r="AG64" s="725">
        <f t="shared" si="55"/>
        <v>0</v>
      </c>
      <c r="AH64" s="725">
        <f t="shared" si="55"/>
        <v>0</v>
      </c>
      <c r="AI64" s="725">
        <f t="shared" si="55"/>
        <v>0</v>
      </c>
      <c r="AJ64" s="725">
        <f t="shared" si="55"/>
        <v>0</v>
      </c>
      <c r="AK64" s="725">
        <f t="shared" si="55"/>
        <v>0</v>
      </c>
      <c r="AL64" s="725">
        <f t="shared" si="55"/>
        <v>0</v>
      </c>
      <c r="AM64" s="725">
        <f t="shared" si="55"/>
        <v>0</v>
      </c>
      <c r="AN64" s="725">
        <f t="shared" si="55"/>
        <v>0</v>
      </c>
      <c r="AO64" s="725">
        <f t="shared" si="55"/>
        <v>0</v>
      </c>
      <c r="AP64" s="725">
        <f t="shared" si="55"/>
        <v>0</v>
      </c>
      <c r="AQ64" s="725">
        <f t="shared" si="55"/>
        <v>0</v>
      </c>
      <c r="AR64" s="725">
        <f t="shared" si="55"/>
        <v>0</v>
      </c>
      <c r="AS64" s="725">
        <f t="shared" si="55"/>
        <v>0</v>
      </c>
      <c r="AT64" s="725">
        <f t="shared" si="55"/>
        <v>0</v>
      </c>
      <c r="AU64" s="725">
        <f t="shared" si="55"/>
        <v>0</v>
      </c>
      <c r="AV64" s="725">
        <f t="shared" si="55"/>
        <v>0</v>
      </c>
      <c r="AW64" s="725">
        <f t="shared" si="55"/>
        <v>0</v>
      </c>
      <c r="AX64" s="725">
        <f t="shared" si="55"/>
        <v>0</v>
      </c>
      <c r="AY64" s="725">
        <f t="shared" si="55"/>
        <v>0</v>
      </c>
      <c r="AZ64" s="725">
        <f t="shared" si="55"/>
        <v>0</v>
      </c>
      <c r="BA64" s="725">
        <f t="shared" si="55"/>
        <v>0</v>
      </c>
      <c r="BB64" s="725">
        <f t="shared" si="55"/>
        <v>0</v>
      </c>
      <c r="BC64" s="725">
        <f t="shared" si="55"/>
        <v>0</v>
      </c>
      <c r="BD64" s="725">
        <f t="shared" si="55"/>
        <v>0</v>
      </c>
      <c r="BE64" s="725">
        <f t="shared" si="55"/>
        <v>0</v>
      </c>
    </row>
    <row r="65" spans="1:57" s="726" customFormat="1">
      <c r="A65" s="713">
        <f t="shared" si="54"/>
        <v>45</v>
      </c>
      <c r="B65" s="722" t="s">
        <v>187</v>
      </c>
      <c r="C65" s="1085">
        <f>'Report 2'!N52</f>
        <v>0</v>
      </c>
      <c r="D65" s="1085">
        <f>'Report 2'!U52</f>
        <v>0</v>
      </c>
      <c r="E65" s="1085">
        <f>'Report 2'!AB52</f>
        <v>0</v>
      </c>
      <c r="F65" s="1085">
        <f>'Report 2'!AI52</f>
        <v>0</v>
      </c>
      <c r="G65" s="723">
        <f>SUM(C65:F65)</f>
        <v>0</v>
      </c>
      <c r="H65" s="1085">
        <f>'Report 2'!N97</f>
        <v>0</v>
      </c>
      <c r="I65" s="1085">
        <f>'Report 2'!U97</f>
        <v>0</v>
      </c>
      <c r="J65" s="1085">
        <f>'Report 2'!AB97</f>
        <v>0</v>
      </c>
      <c r="K65" s="1085">
        <f>'Report 2'!AI97</f>
        <v>0</v>
      </c>
      <c r="L65" s="723">
        <f t="shared" ref="L65:L71" si="56">SUM(H65:K65)</f>
        <v>0</v>
      </c>
      <c r="M65" s="1085">
        <f>'Report 2'!N142</f>
        <v>0</v>
      </c>
      <c r="N65" s="1085">
        <f>'Report 2'!U142</f>
        <v>0</v>
      </c>
      <c r="O65" s="1085">
        <f>'Report 2'!AB142</f>
        <v>0</v>
      </c>
      <c r="P65" s="1085">
        <f>'Report 2'!AI142</f>
        <v>0</v>
      </c>
      <c r="Q65" s="723">
        <f t="shared" ref="Q65:Q71" si="57">SUM(M65:P65)</f>
        <v>0</v>
      </c>
      <c r="R65" s="1085">
        <f>'Report 2'!N187</f>
        <v>0</v>
      </c>
      <c r="S65" s="1085">
        <f>'Report 2'!U187</f>
        <v>0</v>
      </c>
      <c r="T65" s="1085">
        <f>'Report 2'!AB187</f>
        <v>0</v>
      </c>
      <c r="U65" s="1085">
        <f>'Report 2'!AI187</f>
        <v>0</v>
      </c>
      <c r="V65" s="723">
        <f t="shared" ref="V65:V71" si="58">SUM(R65:U65)</f>
        <v>0</v>
      </c>
      <c r="W65" s="1085">
        <f>'Report 2'!N232</f>
        <v>0</v>
      </c>
      <c r="X65" s="1085">
        <f>'Report 2'!U232</f>
        <v>0</v>
      </c>
      <c r="Y65" s="1085">
        <f>'Report 2'!AB232</f>
        <v>0</v>
      </c>
      <c r="Z65" s="1085">
        <f>'Report 2'!AI232</f>
        <v>0</v>
      </c>
      <c r="AA65" s="723">
        <f t="shared" ref="AA65:AA71" si="59">SUM(W65:Z65)</f>
        <v>0</v>
      </c>
      <c r="AB65" s="1085">
        <f>'Report 2'!N277</f>
        <v>0</v>
      </c>
      <c r="AC65" s="1085">
        <f>'Report 2'!U277</f>
        <v>0</v>
      </c>
      <c r="AD65" s="1085">
        <f>'Report 2'!AB277</f>
        <v>0</v>
      </c>
      <c r="AE65" s="1085">
        <f>'Report 2'!AI277</f>
        <v>0</v>
      </c>
      <c r="AF65" s="723">
        <f t="shared" ref="AF65:AF71" si="60">SUM(AB65:AE65)</f>
        <v>0</v>
      </c>
      <c r="AG65" s="1085">
        <f>'Report 2'!N322</f>
        <v>0</v>
      </c>
      <c r="AH65" s="1085">
        <f>'Report 2'!U322</f>
        <v>0</v>
      </c>
      <c r="AI65" s="1085">
        <f>'Report 2'!AB322</f>
        <v>0</v>
      </c>
      <c r="AJ65" s="1085">
        <f>'Report 2'!AI322</f>
        <v>0</v>
      </c>
      <c r="AK65" s="723">
        <f t="shared" ref="AK65:AK71" si="61">SUM(AG65:AJ65)</f>
        <v>0</v>
      </c>
      <c r="AL65" s="1106">
        <f>C65+H65</f>
        <v>0</v>
      </c>
      <c r="AM65" s="1106">
        <f>D65+I65</f>
        <v>0</v>
      </c>
      <c r="AN65" s="1106">
        <f>E65+J65</f>
        <v>0</v>
      </c>
      <c r="AO65" s="1106">
        <f>F65+K65</f>
        <v>0</v>
      </c>
      <c r="AP65" s="723">
        <f>SUM(AL65:AO65)</f>
        <v>0</v>
      </c>
      <c r="AQ65" s="1106">
        <f>M65+R65+W65</f>
        <v>0</v>
      </c>
      <c r="AR65" s="1106">
        <f>N65+S65+X65</f>
        <v>0</v>
      </c>
      <c r="AS65" s="1106">
        <f>O65+T65+Y65</f>
        <v>0</v>
      </c>
      <c r="AT65" s="1106">
        <f>P65+U65+Z65</f>
        <v>0</v>
      </c>
      <c r="AU65" s="723">
        <f t="shared" ref="AU65:AU71" si="62">SUM(AQ65:AT65)</f>
        <v>0</v>
      </c>
      <c r="AV65" s="1106">
        <f>AB65+AG65</f>
        <v>0</v>
      </c>
      <c r="AW65" s="1106">
        <f>AC65+AH65</f>
        <v>0</v>
      </c>
      <c r="AX65" s="1106">
        <f>AD65+AI65</f>
        <v>0</v>
      </c>
      <c r="AY65" s="1106">
        <f>AE65+AJ65</f>
        <v>0</v>
      </c>
      <c r="AZ65" s="723">
        <f t="shared" ref="AZ65:AZ71" si="63">SUM(AV65:AY65)</f>
        <v>0</v>
      </c>
      <c r="BA65" s="1106">
        <f>AL65+AQ65+AV65</f>
        <v>0</v>
      </c>
      <c r="BB65" s="1106">
        <f>AM65+AR65+AW65</f>
        <v>0</v>
      </c>
      <c r="BC65" s="1106">
        <f>AN65+AS65+AX65</f>
        <v>0</v>
      </c>
      <c r="BD65" s="1106">
        <f>AO65+AT65+AY65</f>
        <v>0</v>
      </c>
      <c r="BE65" s="723">
        <f>SUM(BA65:BD65)</f>
        <v>0</v>
      </c>
    </row>
    <row r="66" spans="1:57" s="726" customFormat="1">
      <c r="A66" s="713">
        <f t="shared" ref="A66:A71" si="64">A65+1</f>
        <v>46</v>
      </c>
      <c r="B66" s="722" t="s">
        <v>188</v>
      </c>
      <c r="C66" s="1085">
        <f>'Report 2'!N53</f>
        <v>0</v>
      </c>
      <c r="D66" s="1085">
        <f>'Report 2'!U53</f>
        <v>0</v>
      </c>
      <c r="E66" s="1085">
        <f>'Report 2'!AB53</f>
        <v>0</v>
      </c>
      <c r="F66" s="1085">
        <f>'Report 2'!AI53</f>
        <v>0</v>
      </c>
      <c r="G66" s="723">
        <f t="shared" ref="G66" si="65">SUM(C66:F66)</f>
        <v>0</v>
      </c>
      <c r="H66" s="1085">
        <f>'Report 2'!N98</f>
        <v>0</v>
      </c>
      <c r="I66" s="1085">
        <f>'Report 2'!U98</f>
        <v>0</v>
      </c>
      <c r="J66" s="1085">
        <f>'Report 2'!AB98</f>
        <v>0</v>
      </c>
      <c r="K66" s="1085">
        <f>'Report 2'!AI98</f>
        <v>0</v>
      </c>
      <c r="L66" s="723">
        <f t="shared" si="56"/>
        <v>0</v>
      </c>
      <c r="M66" s="1085">
        <f>'Report 2'!N143</f>
        <v>0</v>
      </c>
      <c r="N66" s="1085">
        <f>'Report 2'!U143</f>
        <v>0</v>
      </c>
      <c r="O66" s="1085">
        <f>'Report 2'!AB143</f>
        <v>0</v>
      </c>
      <c r="P66" s="1085">
        <f>'Report 2'!AI143</f>
        <v>0</v>
      </c>
      <c r="Q66" s="723">
        <f t="shared" si="57"/>
        <v>0</v>
      </c>
      <c r="R66" s="1085">
        <f>'Report 2'!N188</f>
        <v>0</v>
      </c>
      <c r="S66" s="1085">
        <f>'Report 2'!U188</f>
        <v>0</v>
      </c>
      <c r="T66" s="1085">
        <f>'Report 2'!AB188</f>
        <v>0</v>
      </c>
      <c r="U66" s="1085">
        <f>'Report 2'!AI188</f>
        <v>0</v>
      </c>
      <c r="V66" s="723">
        <f t="shared" si="58"/>
        <v>0</v>
      </c>
      <c r="W66" s="1085">
        <f>'Report 2'!N233</f>
        <v>0</v>
      </c>
      <c r="X66" s="1085">
        <f>'Report 2'!U233</f>
        <v>0</v>
      </c>
      <c r="Y66" s="1085">
        <f>'Report 2'!AB233</f>
        <v>0</v>
      </c>
      <c r="Z66" s="1085">
        <f>'Report 2'!AI233</f>
        <v>0</v>
      </c>
      <c r="AA66" s="723">
        <f t="shared" si="59"/>
        <v>0</v>
      </c>
      <c r="AB66" s="1085">
        <f>'Report 2'!N278</f>
        <v>0</v>
      </c>
      <c r="AC66" s="1085">
        <f>'Report 2'!U278</f>
        <v>0</v>
      </c>
      <c r="AD66" s="1085">
        <f>'Report 2'!AB278</f>
        <v>0</v>
      </c>
      <c r="AE66" s="1085">
        <f>'Report 2'!AI278</f>
        <v>0</v>
      </c>
      <c r="AF66" s="723">
        <f t="shared" si="60"/>
        <v>0</v>
      </c>
      <c r="AG66" s="1085">
        <f>'Report 2'!N323</f>
        <v>0</v>
      </c>
      <c r="AH66" s="1085">
        <f>'Report 2'!U323</f>
        <v>0</v>
      </c>
      <c r="AI66" s="1085">
        <f>'Report 2'!AB323</f>
        <v>0</v>
      </c>
      <c r="AJ66" s="1085">
        <f>'Report 2'!AI323</f>
        <v>0</v>
      </c>
      <c r="AK66" s="723">
        <f t="shared" si="61"/>
        <v>0</v>
      </c>
      <c r="AL66" s="1106">
        <f t="shared" ref="AL66" si="66">C66+H66</f>
        <v>0</v>
      </c>
      <c r="AM66" s="1106">
        <f t="shared" ref="AM66" si="67">D66+I66</f>
        <v>0</v>
      </c>
      <c r="AN66" s="1106">
        <f t="shared" ref="AN66" si="68">E66+J66</f>
        <v>0</v>
      </c>
      <c r="AO66" s="1106">
        <f t="shared" ref="AO66" si="69">F66+K66</f>
        <v>0</v>
      </c>
      <c r="AP66" s="723">
        <f t="shared" ref="AP66" si="70">SUM(AL66:AO66)</f>
        <v>0</v>
      </c>
      <c r="AQ66" s="1106">
        <f t="shared" ref="AQ66" si="71">M66+R66+W66</f>
        <v>0</v>
      </c>
      <c r="AR66" s="1106">
        <f t="shared" ref="AR66" si="72">N66+S66+X66</f>
        <v>0</v>
      </c>
      <c r="AS66" s="1106">
        <f t="shared" ref="AS66" si="73">O66+T66+Y66</f>
        <v>0</v>
      </c>
      <c r="AT66" s="1106">
        <f t="shared" ref="AT66" si="74">P66+U66+Z66</f>
        <v>0</v>
      </c>
      <c r="AU66" s="723">
        <f t="shared" si="62"/>
        <v>0</v>
      </c>
      <c r="AV66" s="1106">
        <f t="shared" ref="AV66:AV71" si="75">AB66+AG66</f>
        <v>0</v>
      </c>
      <c r="AW66" s="1106">
        <f t="shared" ref="AW66" si="76">AC66+AH66</f>
        <v>0</v>
      </c>
      <c r="AX66" s="1106">
        <f t="shared" ref="AX66" si="77">AD66+AI66</f>
        <v>0</v>
      </c>
      <c r="AY66" s="1106">
        <f t="shared" ref="AY66:AY71" si="78">AE66+AJ66</f>
        <v>0</v>
      </c>
      <c r="AZ66" s="723">
        <f t="shared" si="63"/>
        <v>0</v>
      </c>
      <c r="BA66" s="1106">
        <f t="shared" ref="BA66" si="79">AL66+AQ66+AV66</f>
        <v>0</v>
      </c>
      <c r="BB66" s="1106">
        <f t="shared" ref="BB66" si="80">AM66+AR66+AW66</f>
        <v>0</v>
      </c>
      <c r="BC66" s="1106">
        <f t="shared" ref="BC66" si="81">AN66+AS66+AX66</f>
        <v>0</v>
      </c>
      <c r="BD66" s="1106">
        <f t="shared" ref="BD66" si="82">AO66+AT66+AY66</f>
        <v>0</v>
      </c>
      <c r="BE66" s="723">
        <f t="shared" ref="BE66" si="83">SUM(BA66:BD66)</f>
        <v>0</v>
      </c>
    </row>
    <row r="67" spans="1:57" s="726" customFormat="1">
      <c r="A67" s="713">
        <f t="shared" si="64"/>
        <v>47</v>
      </c>
      <c r="B67" s="633" t="s">
        <v>189</v>
      </c>
      <c r="C67" s="1085">
        <f>'Report 2'!N54</f>
        <v>0</v>
      </c>
      <c r="D67" s="1085">
        <f>'Report 2'!U54</f>
        <v>0</v>
      </c>
      <c r="E67" s="1085">
        <f>'Report 2'!AB54</f>
        <v>0</v>
      </c>
      <c r="F67" s="1085">
        <f>'Report 2'!AI54</f>
        <v>0</v>
      </c>
      <c r="G67" s="723">
        <f t="shared" ref="G67" si="84">SUM(C67:F67)</f>
        <v>0</v>
      </c>
      <c r="H67" s="1085">
        <f>'Report 2'!N99</f>
        <v>0</v>
      </c>
      <c r="I67" s="1085">
        <f>'Report 2'!U99</f>
        <v>0</v>
      </c>
      <c r="J67" s="1085">
        <f>'Report 2'!AB99</f>
        <v>0</v>
      </c>
      <c r="K67" s="1085">
        <f>'Report 2'!AI99</f>
        <v>0</v>
      </c>
      <c r="L67" s="723">
        <f t="shared" si="56"/>
        <v>0</v>
      </c>
      <c r="M67" s="1085">
        <f>'Report 2'!N144</f>
        <v>0</v>
      </c>
      <c r="N67" s="1085">
        <f>'Report 2'!U144</f>
        <v>0</v>
      </c>
      <c r="O67" s="1085">
        <f>'Report 2'!AB144</f>
        <v>0</v>
      </c>
      <c r="P67" s="1085">
        <f>'Report 2'!AI144</f>
        <v>0</v>
      </c>
      <c r="Q67" s="723">
        <f t="shared" si="57"/>
        <v>0</v>
      </c>
      <c r="R67" s="1085">
        <f>'Report 2'!N189</f>
        <v>0</v>
      </c>
      <c r="S67" s="1085">
        <f>'Report 2'!U189</f>
        <v>0</v>
      </c>
      <c r="T67" s="1085">
        <f>'Report 2'!AB189</f>
        <v>0</v>
      </c>
      <c r="U67" s="1085">
        <f>'Report 2'!AI189</f>
        <v>0</v>
      </c>
      <c r="V67" s="723">
        <f t="shared" si="58"/>
        <v>0</v>
      </c>
      <c r="W67" s="1085">
        <f>'Report 2'!N234</f>
        <v>0</v>
      </c>
      <c r="X67" s="1085">
        <f>'Report 2'!U234</f>
        <v>0</v>
      </c>
      <c r="Y67" s="1085">
        <f>'Report 2'!AB234</f>
        <v>0</v>
      </c>
      <c r="Z67" s="1085">
        <f>'Report 2'!AI234</f>
        <v>0</v>
      </c>
      <c r="AA67" s="723">
        <f t="shared" si="59"/>
        <v>0</v>
      </c>
      <c r="AB67" s="1085">
        <f>'Report 2'!N279</f>
        <v>0</v>
      </c>
      <c r="AC67" s="1085">
        <f>'Report 2'!U279</f>
        <v>0</v>
      </c>
      <c r="AD67" s="1085">
        <f>'Report 2'!AB279</f>
        <v>0</v>
      </c>
      <c r="AE67" s="1085">
        <f>'Report 2'!AI279</f>
        <v>0</v>
      </c>
      <c r="AF67" s="723">
        <f t="shared" si="60"/>
        <v>0</v>
      </c>
      <c r="AG67" s="1085">
        <f>'Report 2'!N324</f>
        <v>0</v>
      </c>
      <c r="AH67" s="1085">
        <f>'Report 2'!U324</f>
        <v>0</v>
      </c>
      <c r="AI67" s="1085">
        <f>'Report 2'!AB324</f>
        <v>0</v>
      </c>
      <c r="AJ67" s="1085">
        <f>'Report 2'!AI324</f>
        <v>0</v>
      </c>
      <c r="AK67" s="723">
        <f t="shared" si="61"/>
        <v>0</v>
      </c>
      <c r="AL67" s="1106">
        <f t="shared" ref="AL67" si="85">C67+H67</f>
        <v>0</v>
      </c>
      <c r="AM67" s="1106">
        <f t="shared" ref="AM67" si="86">D67+I67</f>
        <v>0</v>
      </c>
      <c r="AN67" s="1106">
        <f t="shared" ref="AN67" si="87">E67+J67</f>
        <v>0</v>
      </c>
      <c r="AO67" s="1106">
        <f t="shared" ref="AO67" si="88">F67+K67</f>
        <v>0</v>
      </c>
      <c r="AP67" s="723">
        <f t="shared" ref="AP67" si="89">SUM(AL67:AO67)</f>
        <v>0</v>
      </c>
      <c r="AQ67" s="1106">
        <f t="shared" ref="AQ67" si="90">M67+R67+W67</f>
        <v>0</v>
      </c>
      <c r="AR67" s="1106">
        <f t="shared" ref="AR67" si="91">N67+S67+X67</f>
        <v>0</v>
      </c>
      <c r="AS67" s="1106">
        <f t="shared" ref="AS67" si="92">O67+T67+Y67</f>
        <v>0</v>
      </c>
      <c r="AT67" s="1106">
        <f t="shared" ref="AT67" si="93">P67+U67+Z67</f>
        <v>0</v>
      </c>
      <c r="AU67" s="723">
        <f t="shared" si="62"/>
        <v>0</v>
      </c>
      <c r="AV67" s="1106">
        <f t="shared" si="75"/>
        <v>0</v>
      </c>
      <c r="AW67" s="1106">
        <f t="shared" ref="AW67" si="94">AC67+AH67</f>
        <v>0</v>
      </c>
      <c r="AX67" s="1106">
        <f t="shared" ref="AX67" si="95">AD67+AI67</f>
        <v>0</v>
      </c>
      <c r="AY67" s="1106">
        <f t="shared" si="78"/>
        <v>0</v>
      </c>
      <c r="AZ67" s="723">
        <f t="shared" si="63"/>
        <v>0</v>
      </c>
      <c r="BA67" s="1106">
        <f t="shared" ref="BA67" si="96">AL67+AQ67+AV67</f>
        <v>0</v>
      </c>
      <c r="BB67" s="1106">
        <f t="shared" ref="BB67" si="97">AM67+AR67+AW67</f>
        <v>0</v>
      </c>
      <c r="BC67" s="1106">
        <f t="shared" ref="BC67" si="98">AN67+AS67+AX67</f>
        <v>0</v>
      </c>
      <c r="BD67" s="1106">
        <f t="shared" ref="BD67" si="99">AO67+AT67+AY67</f>
        <v>0</v>
      </c>
      <c r="BE67" s="723">
        <f t="shared" ref="BE67" si="100">SUM(BA67:BD67)</f>
        <v>0</v>
      </c>
    </row>
    <row r="68" spans="1:57" s="726" customFormat="1">
      <c r="A68" s="713">
        <f t="shared" si="64"/>
        <v>48</v>
      </c>
      <c r="B68" s="633" t="s">
        <v>190</v>
      </c>
      <c r="C68" s="1085">
        <f>'Report 2'!N55</f>
        <v>0</v>
      </c>
      <c r="D68" s="1085">
        <f>'Report 2'!U55</f>
        <v>0</v>
      </c>
      <c r="E68" s="1085">
        <f>'Report 2'!AB55</f>
        <v>0</v>
      </c>
      <c r="F68" s="1085">
        <f>'Report 2'!AI55</f>
        <v>0</v>
      </c>
      <c r="G68" s="723">
        <f t="shared" ref="G68:G69" si="101">SUM(C68:F68)</f>
        <v>0</v>
      </c>
      <c r="H68" s="1085">
        <f>'Report 2'!N100</f>
        <v>0</v>
      </c>
      <c r="I68" s="1085">
        <f>'Report 2'!U100</f>
        <v>0</v>
      </c>
      <c r="J68" s="1085">
        <f>'Report 2'!AB100</f>
        <v>0</v>
      </c>
      <c r="K68" s="1085">
        <f>'Report 2'!AI100</f>
        <v>0</v>
      </c>
      <c r="L68" s="723">
        <f t="shared" si="56"/>
        <v>0</v>
      </c>
      <c r="M68" s="1085">
        <f>'Report 2'!N145</f>
        <v>0</v>
      </c>
      <c r="N68" s="1085">
        <f>'Report 2'!U145</f>
        <v>0</v>
      </c>
      <c r="O68" s="1085">
        <f>'Report 2'!AB145</f>
        <v>0</v>
      </c>
      <c r="P68" s="1085">
        <f>'Report 2'!AI145</f>
        <v>0</v>
      </c>
      <c r="Q68" s="723">
        <f t="shared" si="57"/>
        <v>0</v>
      </c>
      <c r="R68" s="1085">
        <f>'Report 2'!N190</f>
        <v>0</v>
      </c>
      <c r="S68" s="1085">
        <f>'Report 2'!U190</f>
        <v>0</v>
      </c>
      <c r="T68" s="1085">
        <f>'Report 2'!AB190</f>
        <v>0</v>
      </c>
      <c r="U68" s="1085">
        <f>'Report 2'!AI190</f>
        <v>0</v>
      </c>
      <c r="V68" s="723">
        <f t="shared" si="58"/>
        <v>0</v>
      </c>
      <c r="W68" s="1085">
        <f>'Report 2'!N235</f>
        <v>0</v>
      </c>
      <c r="X68" s="1085">
        <f>'Report 2'!U235</f>
        <v>0</v>
      </c>
      <c r="Y68" s="1085">
        <f>'Report 2'!AB235</f>
        <v>0</v>
      </c>
      <c r="Z68" s="1085">
        <f>'Report 2'!AI235</f>
        <v>0</v>
      </c>
      <c r="AA68" s="723">
        <f t="shared" si="59"/>
        <v>0</v>
      </c>
      <c r="AB68" s="1085">
        <f>'Report 2'!N280</f>
        <v>0</v>
      </c>
      <c r="AC68" s="1085">
        <f>'Report 2'!U280</f>
        <v>0</v>
      </c>
      <c r="AD68" s="1085">
        <f>'Report 2'!AB280</f>
        <v>0</v>
      </c>
      <c r="AE68" s="1085">
        <f>'Report 2'!AI280</f>
        <v>0</v>
      </c>
      <c r="AF68" s="723">
        <f t="shared" si="60"/>
        <v>0</v>
      </c>
      <c r="AG68" s="1085">
        <f>'Report 2'!N325</f>
        <v>0</v>
      </c>
      <c r="AH68" s="1085">
        <f>'Report 2'!U325</f>
        <v>0</v>
      </c>
      <c r="AI68" s="1085">
        <f>'Report 2'!AB325</f>
        <v>0</v>
      </c>
      <c r="AJ68" s="1085">
        <f>'Report 2'!AI325</f>
        <v>0</v>
      </c>
      <c r="AK68" s="723">
        <f t="shared" si="61"/>
        <v>0</v>
      </c>
      <c r="AL68" s="1106">
        <f t="shared" ref="AL68:AL69" si="102">C68+H68</f>
        <v>0</v>
      </c>
      <c r="AM68" s="1106">
        <f t="shared" ref="AM68:AM69" si="103">D68+I68</f>
        <v>0</v>
      </c>
      <c r="AN68" s="1106">
        <f t="shared" ref="AN68:AN69" si="104">E68+J68</f>
        <v>0</v>
      </c>
      <c r="AO68" s="1106">
        <f t="shared" ref="AO68:AO69" si="105">F68+K68</f>
        <v>0</v>
      </c>
      <c r="AP68" s="723">
        <f t="shared" ref="AP68:AP69" si="106">SUM(AL68:AO68)</f>
        <v>0</v>
      </c>
      <c r="AQ68" s="1106">
        <f t="shared" ref="AQ68:AQ69" si="107">M68+R68+W68</f>
        <v>0</v>
      </c>
      <c r="AR68" s="1106">
        <f t="shared" ref="AR68:AR69" si="108">N68+S68+X68</f>
        <v>0</v>
      </c>
      <c r="AS68" s="1106">
        <f t="shared" ref="AS68:AS69" si="109">O68+T68+Y68</f>
        <v>0</v>
      </c>
      <c r="AT68" s="1106">
        <f t="shared" ref="AT68:AT69" si="110">P68+U68+Z68</f>
        <v>0</v>
      </c>
      <c r="AU68" s="723">
        <f t="shared" si="62"/>
        <v>0</v>
      </c>
      <c r="AV68" s="1106">
        <f t="shared" si="75"/>
        <v>0</v>
      </c>
      <c r="AW68" s="1106">
        <f t="shared" ref="AW68:AW69" si="111">AC68+AH68</f>
        <v>0</v>
      </c>
      <c r="AX68" s="1106">
        <f t="shared" ref="AX68:AX69" si="112">AD68+AI68</f>
        <v>0</v>
      </c>
      <c r="AY68" s="1106">
        <f t="shared" si="78"/>
        <v>0</v>
      </c>
      <c r="AZ68" s="723">
        <f t="shared" si="63"/>
        <v>0</v>
      </c>
      <c r="BA68" s="1106">
        <f t="shared" ref="BA68:BA69" si="113">AL68+AQ68+AV68</f>
        <v>0</v>
      </c>
      <c r="BB68" s="1106">
        <f t="shared" ref="BB68:BB69" si="114">AM68+AR68+AW68</f>
        <v>0</v>
      </c>
      <c r="BC68" s="1106">
        <f t="shared" ref="BC68:BC69" si="115">AN68+AS68+AX68</f>
        <v>0</v>
      </c>
      <c r="BD68" s="1106">
        <f t="shared" ref="BD68:BD69" si="116">AO68+AT68+AY68</f>
        <v>0</v>
      </c>
      <c r="BE68" s="723">
        <f t="shared" ref="BE68:BE69" si="117">SUM(BA68:BD68)</f>
        <v>0</v>
      </c>
    </row>
    <row r="69" spans="1:57" s="726" customFormat="1">
      <c r="A69" s="713">
        <f t="shared" si="64"/>
        <v>49</v>
      </c>
      <c r="B69" s="633" t="s">
        <v>191</v>
      </c>
      <c r="C69" s="1085">
        <f>'Report 2'!N56</f>
        <v>0</v>
      </c>
      <c r="D69" s="1085">
        <f>'Report 2'!U56</f>
        <v>0</v>
      </c>
      <c r="E69" s="1085">
        <f>'Report 2'!AB56</f>
        <v>0</v>
      </c>
      <c r="F69" s="1085">
        <f>'Report 2'!AI56</f>
        <v>0</v>
      </c>
      <c r="G69" s="723">
        <f t="shared" si="101"/>
        <v>0</v>
      </c>
      <c r="H69" s="1085">
        <f>'Report 2'!N101</f>
        <v>0</v>
      </c>
      <c r="I69" s="1085">
        <f>'Report 2'!U101</f>
        <v>0</v>
      </c>
      <c r="J69" s="1085">
        <f>'Report 2'!AB101</f>
        <v>0</v>
      </c>
      <c r="K69" s="1085">
        <f>'Report 2'!AI101</f>
        <v>0</v>
      </c>
      <c r="L69" s="723">
        <f t="shared" si="56"/>
        <v>0</v>
      </c>
      <c r="M69" s="1085">
        <f>'Report 2'!N146</f>
        <v>0</v>
      </c>
      <c r="N69" s="1085">
        <f>'Report 2'!U146</f>
        <v>0</v>
      </c>
      <c r="O69" s="1085">
        <f>'Report 2'!AB146</f>
        <v>0</v>
      </c>
      <c r="P69" s="1085">
        <f>'Report 2'!AI146</f>
        <v>0</v>
      </c>
      <c r="Q69" s="723">
        <f t="shared" si="57"/>
        <v>0</v>
      </c>
      <c r="R69" s="1085">
        <f>'Report 2'!N191</f>
        <v>0</v>
      </c>
      <c r="S69" s="1085">
        <f>'Report 2'!U191</f>
        <v>0</v>
      </c>
      <c r="T69" s="1085">
        <f>'Report 2'!AB191</f>
        <v>0</v>
      </c>
      <c r="U69" s="1085">
        <f>'Report 2'!AI191</f>
        <v>0</v>
      </c>
      <c r="V69" s="723">
        <f t="shared" si="58"/>
        <v>0</v>
      </c>
      <c r="W69" s="1085">
        <f>'Report 2'!N236</f>
        <v>0</v>
      </c>
      <c r="X69" s="1085">
        <f>'Report 2'!U236</f>
        <v>0</v>
      </c>
      <c r="Y69" s="1085">
        <f>'Report 2'!AB236</f>
        <v>0</v>
      </c>
      <c r="Z69" s="1085">
        <f>'Report 2'!AI236</f>
        <v>0</v>
      </c>
      <c r="AA69" s="723">
        <f t="shared" si="59"/>
        <v>0</v>
      </c>
      <c r="AB69" s="1085">
        <f>'Report 2'!N281</f>
        <v>0</v>
      </c>
      <c r="AC69" s="1085">
        <f>'Report 2'!U281</f>
        <v>0</v>
      </c>
      <c r="AD69" s="1085">
        <f>'Report 2'!AB281</f>
        <v>0</v>
      </c>
      <c r="AE69" s="1085">
        <f>'Report 2'!AI281</f>
        <v>0</v>
      </c>
      <c r="AF69" s="723">
        <f t="shared" si="60"/>
        <v>0</v>
      </c>
      <c r="AG69" s="1085">
        <f>'Report 2'!N326</f>
        <v>0</v>
      </c>
      <c r="AH69" s="1085">
        <f>'Report 2'!U326</f>
        <v>0</v>
      </c>
      <c r="AI69" s="1085">
        <f>'Report 2'!AB326</f>
        <v>0</v>
      </c>
      <c r="AJ69" s="1085">
        <f>'Report 2'!AI326</f>
        <v>0</v>
      </c>
      <c r="AK69" s="723">
        <f t="shared" si="61"/>
        <v>0</v>
      </c>
      <c r="AL69" s="1106">
        <f t="shared" si="102"/>
        <v>0</v>
      </c>
      <c r="AM69" s="1106">
        <f t="shared" si="103"/>
        <v>0</v>
      </c>
      <c r="AN69" s="1106">
        <f t="shared" si="104"/>
        <v>0</v>
      </c>
      <c r="AO69" s="1106">
        <f t="shared" si="105"/>
        <v>0</v>
      </c>
      <c r="AP69" s="723">
        <f t="shared" si="106"/>
        <v>0</v>
      </c>
      <c r="AQ69" s="1106">
        <f t="shared" si="107"/>
        <v>0</v>
      </c>
      <c r="AR69" s="1106">
        <f t="shared" si="108"/>
        <v>0</v>
      </c>
      <c r="AS69" s="1106">
        <f t="shared" si="109"/>
        <v>0</v>
      </c>
      <c r="AT69" s="1106">
        <f t="shared" si="110"/>
        <v>0</v>
      </c>
      <c r="AU69" s="723">
        <f t="shared" si="62"/>
        <v>0</v>
      </c>
      <c r="AV69" s="1106">
        <f t="shared" si="75"/>
        <v>0</v>
      </c>
      <c r="AW69" s="1106">
        <f t="shared" si="111"/>
        <v>0</v>
      </c>
      <c r="AX69" s="1106">
        <f t="shared" si="112"/>
        <v>0</v>
      </c>
      <c r="AY69" s="1106">
        <f t="shared" si="78"/>
        <v>0</v>
      </c>
      <c r="AZ69" s="723">
        <f t="shared" si="63"/>
        <v>0</v>
      </c>
      <c r="BA69" s="1106">
        <f t="shared" si="113"/>
        <v>0</v>
      </c>
      <c r="BB69" s="1106">
        <f t="shared" si="114"/>
        <v>0</v>
      </c>
      <c r="BC69" s="1106">
        <f t="shared" si="115"/>
        <v>0</v>
      </c>
      <c r="BD69" s="1106">
        <f t="shared" si="116"/>
        <v>0</v>
      </c>
      <c r="BE69" s="723">
        <f t="shared" si="117"/>
        <v>0</v>
      </c>
    </row>
    <row r="70" spans="1:57" s="726" customFormat="1">
      <c r="A70" s="713">
        <f t="shared" si="64"/>
        <v>50</v>
      </c>
      <c r="B70" s="722" t="s">
        <v>192</v>
      </c>
      <c r="C70" s="1085">
        <f>'Report 2'!N57</f>
        <v>0</v>
      </c>
      <c r="D70" s="1085">
        <f>'Report 2'!U57</f>
        <v>0</v>
      </c>
      <c r="E70" s="1085">
        <f>'Report 2'!AB57</f>
        <v>0</v>
      </c>
      <c r="F70" s="1085">
        <f>'Report 2'!AI57</f>
        <v>0</v>
      </c>
      <c r="G70" s="723">
        <f t="shared" si="39"/>
        <v>0</v>
      </c>
      <c r="H70" s="1085">
        <f>'Report 2'!N102</f>
        <v>0</v>
      </c>
      <c r="I70" s="1085">
        <f>'Report 2'!U102</f>
        <v>0</v>
      </c>
      <c r="J70" s="1085">
        <f>'Report 2'!AB102</f>
        <v>0</v>
      </c>
      <c r="K70" s="1085">
        <f>'Report 2'!AI102</f>
        <v>0</v>
      </c>
      <c r="L70" s="723">
        <f t="shared" si="56"/>
        <v>0</v>
      </c>
      <c r="M70" s="1085">
        <f>'Report 2'!N147</f>
        <v>0</v>
      </c>
      <c r="N70" s="1085">
        <f>'Report 2'!U147</f>
        <v>0</v>
      </c>
      <c r="O70" s="1085">
        <f>'Report 2'!AB147</f>
        <v>0</v>
      </c>
      <c r="P70" s="1085">
        <f>'Report 2'!AI147</f>
        <v>0</v>
      </c>
      <c r="Q70" s="723">
        <f t="shared" si="57"/>
        <v>0</v>
      </c>
      <c r="R70" s="1085">
        <f>'Report 2'!N192</f>
        <v>0</v>
      </c>
      <c r="S70" s="1085">
        <f>'Report 2'!U192</f>
        <v>0</v>
      </c>
      <c r="T70" s="1085">
        <f>'Report 2'!AB192</f>
        <v>0</v>
      </c>
      <c r="U70" s="1085">
        <f>'Report 2'!AI192</f>
        <v>0</v>
      </c>
      <c r="V70" s="723">
        <f t="shared" si="58"/>
        <v>0</v>
      </c>
      <c r="W70" s="1085">
        <f>'Report 2'!N237</f>
        <v>0</v>
      </c>
      <c r="X70" s="1085">
        <f>'Report 2'!U237</f>
        <v>0</v>
      </c>
      <c r="Y70" s="1085">
        <f>'Report 2'!AB237</f>
        <v>0</v>
      </c>
      <c r="Z70" s="1085">
        <f>'Report 2'!AI237</f>
        <v>0</v>
      </c>
      <c r="AA70" s="723">
        <f t="shared" si="59"/>
        <v>0</v>
      </c>
      <c r="AB70" s="1085">
        <f>'Report 2'!N282</f>
        <v>0</v>
      </c>
      <c r="AC70" s="1085">
        <f>'Report 2'!U282</f>
        <v>0</v>
      </c>
      <c r="AD70" s="1085">
        <f>'Report 2'!AB282</f>
        <v>0</v>
      </c>
      <c r="AE70" s="1085">
        <f>'Report 2'!AI282</f>
        <v>0</v>
      </c>
      <c r="AF70" s="723">
        <f t="shared" si="60"/>
        <v>0</v>
      </c>
      <c r="AG70" s="1085">
        <f>'Report 2'!N327</f>
        <v>0</v>
      </c>
      <c r="AH70" s="1085">
        <f>'Report 2'!U327</f>
        <v>0</v>
      </c>
      <c r="AI70" s="1085">
        <f>'Report 2'!AB327</f>
        <v>0</v>
      </c>
      <c r="AJ70" s="1085">
        <f>'Report 2'!AI327</f>
        <v>0</v>
      </c>
      <c r="AK70" s="723">
        <f t="shared" si="61"/>
        <v>0</v>
      </c>
      <c r="AL70" s="1106">
        <f t="shared" ref="AL70:AO71" si="118">C70+H70</f>
        <v>0</v>
      </c>
      <c r="AM70" s="1106">
        <f t="shared" si="118"/>
        <v>0</v>
      </c>
      <c r="AN70" s="1106">
        <f t="shared" si="118"/>
        <v>0</v>
      </c>
      <c r="AO70" s="1106">
        <f t="shared" si="118"/>
        <v>0</v>
      </c>
      <c r="AP70" s="723">
        <f t="shared" si="53"/>
        <v>0</v>
      </c>
      <c r="AQ70" s="1106">
        <f t="shared" ref="AQ70:AT71" si="119">M70+R70+W70</f>
        <v>0</v>
      </c>
      <c r="AR70" s="1106">
        <f t="shared" si="119"/>
        <v>0</v>
      </c>
      <c r="AS70" s="1106">
        <f t="shared" si="119"/>
        <v>0</v>
      </c>
      <c r="AT70" s="1106">
        <f t="shared" si="119"/>
        <v>0</v>
      </c>
      <c r="AU70" s="723">
        <f t="shared" si="62"/>
        <v>0</v>
      </c>
      <c r="AV70" s="1106">
        <f t="shared" si="75"/>
        <v>0</v>
      </c>
      <c r="AW70" s="1106">
        <f t="shared" ref="AW70:AX71" si="120">AC70+AH70</f>
        <v>0</v>
      </c>
      <c r="AX70" s="1106">
        <f t="shared" si="120"/>
        <v>0</v>
      </c>
      <c r="AY70" s="1106">
        <f t="shared" si="78"/>
        <v>0</v>
      </c>
      <c r="AZ70" s="723">
        <f t="shared" si="63"/>
        <v>0</v>
      </c>
      <c r="BA70" s="1106">
        <f t="shared" ref="BA70:BD71" si="121">AL70+AQ70+AV70</f>
        <v>0</v>
      </c>
      <c r="BB70" s="1106">
        <f t="shared" si="121"/>
        <v>0</v>
      </c>
      <c r="BC70" s="1106">
        <f t="shared" si="121"/>
        <v>0</v>
      </c>
      <c r="BD70" s="1106">
        <f t="shared" si="121"/>
        <v>0</v>
      </c>
      <c r="BE70" s="723">
        <f t="shared" si="51"/>
        <v>0</v>
      </c>
    </row>
    <row r="71" spans="1:57" s="712" customFormat="1">
      <c r="A71" s="713">
        <f t="shared" si="64"/>
        <v>51</v>
      </c>
      <c r="B71" s="633" t="s">
        <v>193</v>
      </c>
      <c r="C71" s="1085">
        <f>'Report 2'!N58</f>
        <v>0</v>
      </c>
      <c r="D71" s="1085">
        <f>'Report 2'!U58</f>
        <v>0</v>
      </c>
      <c r="E71" s="1085">
        <f>'Report 2'!AB58</f>
        <v>0</v>
      </c>
      <c r="F71" s="1085">
        <f>'Report 2'!AI58</f>
        <v>0</v>
      </c>
      <c r="G71" s="723">
        <f t="shared" si="39"/>
        <v>0</v>
      </c>
      <c r="H71" s="1085">
        <f>'Report 2'!N103</f>
        <v>0</v>
      </c>
      <c r="I71" s="1085">
        <f>'Report 2'!U103</f>
        <v>0</v>
      </c>
      <c r="J71" s="1085">
        <f>'Report 2'!AB103</f>
        <v>0</v>
      </c>
      <c r="K71" s="1085">
        <f>'Report 2'!AI103</f>
        <v>0</v>
      </c>
      <c r="L71" s="723">
        <f t="shared" si="56"/>
        <v>0</v>
      </c>
      <c r="M71" s="1085">
        <f>'Report 2'!N148</f>
        <v>0</v>
      </c>
      <c r="N71" s="1085">
        <f>'Report 2'!U148</f>
        <v>0</v>
      </c>
      <c r="O71" s="1085">
        <f>'Report 2'!AB148</f>
        <v>0</v>
      </c>
      <c r="P71" s="1085">
        <f>'Report 2'!AI148</f>
        <v>0</v>
      </c>
      <c r="Q71" s="723">
        <f t="shared" si="57"/>
        <v>0</v>
      </c>
      <c r="R71" s="1085">
        <f>'Report 2'!N193</f>
        <v>0</v>
      </c>
      <c r="S71" s="1085">
        <f>'Report 2'!U193</f>
        <v>0</v>
      </c>
      <c r="T71" s="1085">
        <f>'Report 2'!AB193</f>
        <v>0</v>
      </c>
      <c r="U71" s="1085">
        <f>'Report 2'!AI193</f>
        <v>0</v>
      </c>
      <c r="V71" s="723">
        <f t="shared" si="58"/>
        <v>0</v>
      </c>
      <c r="W71" s="1085">
        <f>'Report 2'!N238</f>
        <v>0</v>
      </c>
      <c r="X71" s="1085">
        <f>'Report 2'!U238</f>
        <v>0</v>
      </c>
      <c r="Y71" s="1085">
        <f>'Report 2'!AB238</f>
        <v>0</v>
      </c>
      <c r="Z71" s="1085">
        <f>'Report 2'!AI238</f>
        <v>0</v>
      </c>
      <c r="AA71" s="723">
        <f t="shared" si="59"/>
        <v>0</v>
      </c>
      <c r="AB71" s="1085">
        <f>'Report 2'!N283</f>
        <v>0</v>
      </c>
      <c r="AC71" s="1085">
        <f>'Report 2'!U283</f>
        <v>0</v>
      </c>
      <c r="AD71" s="1085">
        <f>'Report 2'!AB283</f>
        <v>0</v>
      </c>
      <c r="AE71" s="1085">
        <f>'Report 2'!AI283</f>
        <v>0</v>
      </c>
      <c r="AF71" s="723">
        <f t="shared" si="60"/>
        <v>0</v>
      </c>
      <c r="AG71" s="1085">
        <f>'Report 2'!N328</f>
        <v>0</v>
      </c>
      <c r="AH71" s="1085">
        <f>'Report 2'!U328</f>
        <v>0</v>
      </c>
      <c r="AI71" s="1085">
        <f>'Report 2'!AB328</f>
        <v>0</v>
      </c>
      <c r="AJ71" s="1085">
        <f>'Report 2'!AI328</f>
        <v>0</v>
      </c>
      <c r="AK71" s="723">
        <f t="shared" si="61"/>
        <v>0</v>
      </c>
      <c r="AL71" s="1106">
        <f t="shared" si="118"/>
        <v>0</v>
      </c>
      <c r="AM71" s="1106">
        <f t="shared" si="118"/>
        <v>0</v>
      </c>
      <c r="AN71" s="1106">
        <f t="shared" si="118"/>
        <v>0</v>
      </c>
      <c r="AO71" s="1106">
        <f t="shared" si="118"/>
        <v>0</v>
      </c>
      <c r="AP71" s="723">
        <f t="shared" si="53"/>
        <v>0</v>
      </c>
      <c r="AQ71" s="1106">
        <f t="shared" si="119"/>
        <v>0</v>
      </c>
      <c r="AR71" s="1106">
        <f t="shared" si="119"/>
        <v>0</v>
      </c>
      <c r="AS71" s="1106">
        <f t="shared" si="119"/>
        <v>0</v>
      </c>
      <c r="AT71" s="1106">
        <f t="shared" si="119"/>
        <v>0</v>
      </c>
      <c r="AU71" s="723">
        <f t="shared" si="62"/>
        <v>0</v>
      </c>
      <c r="AV71" s="1106">
        <f t="shared" si="75"/>
        <v>0</v>
      </c>
      <c r="AW71" s="1106">
        <f t="shared" si="120"/>
        <v>0</v>
      </c>
      <c r="AX71" s="1106">
        <f t="shared" si="120"/>
        <v>0</v>
      </c>
      <c r="AY71" s="1106">
        <f t="shared" si="78"/>
        <v>0</v>
      </c>
      <c r="AZ71" s="723">
        <f t="shared" si="63"/>
        <v>0</v>
      </c>
      <c r="BA71" s="1106">
        <f t="shared" si="121"/>
        <v>0</v>
      </c>
      <c r="BB71" s="1106">
        <f t="shared" si="121"/>
        <v>0</v>
      </c>
      <c r="BC71" s="1106">
        <f t="shared" si="121"/>
        <v>0</v>
      </c>
      <c r="BD71" s="1106">
        <f t="shared" si="121"/>
        <v>0</v>
      </c>
      <c r="BE71" s="723">
        <f t="shared" si="51"/>
        <v>0</v>
      </c>
    </row>
    <row r="72" spans="1:57" s="712" customFormat="1" ht="12.95">
      <c r="A72" s="713">
        <f t="shared" ref="A72:A77" si="122">A71+1</f>
        <v>52</v>
      </c>
      <c r="B72" s="690" t="s">
        <v>194</v>
      </c>
      <c r="C72" s="725">
        <f t="shared" ref="C72:AH72" si="123">SUM(C64:C71)</f>
        <v>0</v>
      </c>
      <c r="D72" s="725">
        <f t="shared" si="123"/>
        <v>0</v>
      </c>
      <c r="E72" s="725">
        <f t="shared" si="123"/>
        <v>0</v>
      </c>
      <c r="F72" s="725">
        <f t="shared" si="123"/>
        <v>0</v>
      </c>
      <c r="G72" s="725">
        <f t="shared" si="123"/>
        <v>0</v>
      </c>
      <c r="H72" s="725">
        <f t="shared" si="123"/>
        <v>0</v>
      </c>
      <c r="I72" s="725">
        <f t="shared" si="123"/>
        <v>0</v>
      </c>
      <c r="J72" s="725">
        <f t="shared" si="123"/>
        <v>0</v>
      </c>
      <c r="K72" s="725">
        <f t="shared" si="123"/>
        <v>0</v>
      </c>
      <c r="L72" s="725">
        <f t="shared" si="123"/>
        <v>0</v>
      </c>
      <c r="M72" s="725">
        <f t="shared" si="123"/>
        <v>0</v>
      </c>
      <c r="N72" s="725">
        <f t="shared" si="123"/>
        <v>0</v>
      </c>
      <c r="O72" s="725">
        <f t="shared" si="123"/>
        <v>0</v>
      </c>
      <c r="P72" s="725">
        <f t="shared" si="123"/>
        <v>0</v>
      </c>
      <c r="Q72" s="725">
        <f t="shared" si="123"/>
        <v>0</v>
      </c>
      <c r="R72" s="725">
        <f t="shared" si="123"/>
        <v>0</v>
      </c>
      <c r="S72" s="725">
        <f t="shared" si="123"/>
        <v>0</v>
      </c>
      <c r="T72" s="725">
        <f t="shared" si="123"/>
        <v>0</v>
      </c>
      <c r="U72" s="725">
        <f t="shared" si="123"/>
        <v>0</v>
      </c>
      <c r="V72" s="725">
        <f t="shared" si="123"/>
        <v>0</v>
      </c>
      <c r="W72" s="725">
        <f t="shared" si="123"/>
        <v>0</v>
      </c>
      <c r="X72" s="725">
        <f t="shared" si="123"/>
        <v>0</v>
      </c>
      <c r="Y72" s="725">
        <f t="shared" si="123"/>
        <v>0</v>
      </c>
      <c r="Z72" s="725">
        <f t="shared" si="123"/>
        <v>0</v>
      </c>
      <c r="AA72" s="725">
        <f t="shared" si="123"/>
        <v>0</v>
      </c>
      <c r="AB72" s="725">
        <f t="shared" si="123"/>
        <v>0</v>
      </c>
      <c r="AC72" s="725">
        <f t="shared" si="123"/>
        <v>0</v>
      </c>
      <c r="AD72" s="725">
        <f t="shared" si="123"/>
        <v>0</v>
      </c>
      <c r="AE72" s="725">
        <f t="shared" si="123"/>
        <v>0</v>
      </c>
      <c r="AF72" s="725">
        <f t="shared" si="123"/>
        <v>0</v>
      </c>
      <c r="AG72" s="725">
        <f t="shared" si="123"/>
        <v>0</v>
      </c>
      <c r="AH72" s="725">
        <f t="shared" si="123"/>
        <v>0</v>
      </c>
      <c r="AI72" s="725">
        <f t="shared" ref="AI72:BE72" si="124">SUM(AI64:AI71)</f>
        <v>0</v>
      </c>
      <c r="AJ72" s="725">
        <f t="shared" si="124"/>
        <v>0</v>
      </c>
      <c r="AK72" s="725">
        <f t="shared" si="124"/>
        <v>0</v>
      </c>
      <c r="AL72" s="725">
        <f t="shared" si="124"/>
        <v>0</v>
      </c>
      <c r="AM72" s="725">
        <f t="shared" si="124"/>
        <v>0</v>
      </c>
      <c r="AN72" s="725">
        <f t="shared" si="124"/>
        <v>0</v>
      </c>
      <c r="AO72" s="725">
        <f t="shared" si="124"/>
        <v>0</v>
      </c>
      <c r="AP72" s="725">
        <f t="shared" si="124"/>
        <v>0</v>
      </c>
      <c r="AQ72" s="725">
        <f t="shared" si="124"/>
        <v>0</v>
      </c>
      <c r="AR72" s="725">
        <f t="shared" si="124"/>
        <v>0</v>
      </c>
      <c r="AS72" s="725">
        <f t="shared" si="124"/>
        <v>0</v>
      </c>
      <c r="AT72" s="725">
        <f t="shared" si="124"/>
        <v>0</v>
      </c>
      <c r="AU72" s="725">
        <f t="shared" si="124"/>
        <v>0</v>
      </c>
      <c r="AV72" s="725">
        <f t="shared" si="124"/>
        <v>0</v>
      </c>
      <c r="AW72" s="725">
        <f t="shared" si="124"/>
        <v>0</v>
      </c>
      <c r="AX72" s="725">
        <f t="shared" si="124"/>
        <v>0</v>
      </c>
      <c r="AY72" s="725">
        <f t="shared" si="124"/>
        <v>0</v>
      </c>
      <c r="AZ72" s="725">
        <f t="shared" si="124"/>
        <v>0</v>
      </c>
      <c r="BA72" s="725">
        <f t="shared" si="124"/>
        <v>0</v>
      </c>
      <c r="BB72" s="725">
        <f t="shared" si="124"/>
        <v>0</v>
      </c>
      <c r="BC72" s="725">
        <f t="shared" si="124"/>
        <v>0</v>
      </c>
      <c r="BD72" s="725">
        <f t="shared" si="124"/>
        <v>0</v>
      </c>
      <c r="BE72" s="725">
        <f t="shared" si="124"/>
        <v>0</v>
      </c>
    </row>
    <row r="73" spans="1:57" s="672" customFormat="1">
      <c r="A73" s="11">
        <f t="shared" si="122"/>
        <v>53</v>
      </c>
      <c r="B73" s="633" t="s">
        <v>195</v>
      </c>
      <c r="C73" s="704"/>
      <c r="D73" s="704"/>
      <c r="E73" s="704"/>
      <c r="F73" s="704"/>
      <c r="G73" s="680">
        <f t="shared" si="39"/>
        <v>0</v>
      </c>
      <c r="H73" s="704"/>
      <c r="I73" s="704"/>
      <c r="J73" s="704"/>
      <c r="K73" s="704"/>
      <c r="L73" s="680">
        <f>SUM(H73:K73)</f>
        <v>0</v>
      </c>
      <c r="M73" s="704"/>
      <c r="N73" s="704"/>
      <c r="O73" s="704"/>
      <c r="P73" s="704"/>
      <c r="Q73" s="680">
        <f>SUM(M73:P73)</f>
        <v>0</v>
      </c>
      <c r="R73" s="704"/>
      <c r="S73" s="704"/>
      <c r="T73" s="704"/>
      <c r="U73" s="704"/>
      <c r="V73" s="680">
        <f>SUM(R73:U73)</f>
        <v>0</v>
      </c>
      <c r="W73" s="704"/>
      <c r="X73" s="704"/>
      <c r="Y73" s="704"/>
      <c r="Z73" s="704"/>
      <c r="AA73" s="680">
        <f>SUM(W73:Z73)</f>
        <v>0</v>
      </c>
      <c r="AB73" s="704"/>
      <c r="AC73" s="704"/>
      <c r="AD73" s="704"/>
      <c r="AE73" s="704"/>
      <c r="AF73" s="680">
        <f>SUM(AB73:AE73)</f>
        <v>0</v>
      </c>
      <c r="AG73" s="704"/>
      <c r="AH73" s="704"/>
      <c r="AI73" s="704"/>
      <c r="AJ73" s="704"/>
      <c r="AK73" s="680">
        <f>SUM(AG73:AJ73)</f>
        <v>0</v>
      </c>
      <c r="AL73" s="689">
        <f t="shared" ref="AL73:AO74" si="125">C73+H73</f>
        <v>0</v>
      </c>
      <c r="AM73" s="689">
        <f t="shared" si="125"/>
        <v>0</v>
      </c>
      <c r="AN73" s="689">
        <f t="shared" si="125"/>
        <v>0</v>
      </c>
      <c r="AO73" s="689">
        <f t="shared" si="125"/>
        <v>0</v>
      </c>
      <c r="AP73" s="680">
        <f t="shared" si="53"/>
        <v>0</v>
      </c>
      <c r="AQ73" s="689">
        <f t="shared" ref="AQ73:AT74" si="126">M73+R73+W73</f>
        <v>0</v>
      </c>
      <c r="AR73" s="689">
        <f t="shared" si="126"/>
        <v>0</v>
      </c>
      <c r="AS73" s="689">
        <f t="shared" si="126"/>
        <v>0</v>
      </c>
      <c r="AT73" s="689">
        <f t="shared" si="126"/>
        <v>0</v>
      </c>
      <c r="AU73" s="680">
        <f>SUM(AQ73:AT73)</f>
        <v>0</v>
      </c>
      <c r="AV73" s="689">
        <f>AB73+AG73</f>
        <v>0</v>
      </c>
      <c r="AW73" s="689">
        <f t="shared" ref="AW73:AY74" si="127">AC73+AH73</f>
        <v>0</v>
      </c>
      <c r="AX73" s="689">
        <f t="shared" si="127"/>
        <v>0</v>
      </c>
      <c r="AY73" s="689">
        <f>AE73+AJ73</f>
        <v>0</v>
      </c>
      <c r="AZ73" s="680">
        <f>SUM(AV73:AY73)</f>
        <v>0</v>
      </c>
      <c r="BA73" s="689">
        <f t="shared" ref="BA73:BD74" si="128">AL73+AQ73+AV73</f>
        <v>0</v>
      </c>
      <c r="BB73" s="689">
        <f t="shared" si="128"/>
        <v>0</v>
      </c>
      <c r="BC73" s="689">
        <f t="shared" si="128"/>
        <v>0</v>
      </c>
      <c r="BD73" s="689">
        <f t="shared" si="128"/>
        <v>0</v>
      </c>
      <c r="BE73" s="680">
        <f t="shared" si="51"/>
        <v>0</v>
      </c>
    </row>
    <row r="74" spans="1:57" s="672" customFormat="1">
      <c r="A74" s="11">
        <f t="shared" si="122"/>
        <v>54</v>
      </c>
      <c r="B74" s="633" t="s">
        <v>196</v>
      </c>
      <c r="C74" s="704"/>
      <c r="D74" s="704"/>
      <c r="E74" s="704"/>
      <c r="F74" s="704"/>
      <c r="G74" s="680">
        <f t="shared" si="39"/>
        <v>0</v>
      </c>
      <c r="H74" s="704"/>
      <c r="I74" s="704"/>
      <c r="J74" s="704"/>
      <c r="K74" s="704"/>
      <c r="L74" s="680">
        <f>SUM(H74:K74)</f>
        <v>0</v>
      </c>
      <c r="M74" s="704"/>
      <c r="N74" s="704"/>
      <c r="O74" s="704"/>
      <c r="P74" s="704"/>
      <c r="Q74" s="680">
        <f>SUM(M74:P74)</f>
        <v>0</v>
      </c>
      <c r="R74" s="704"/>
      <c r="S74" s="704"/>
      <c r="T74" s="704"/>
      <c r="U74" s="704"/>
      <c r="V74" s="680">
        <f>SUM(R74:U74)</f>
        <v>0</v>
      </c>
      <c r="W74" s="704"/>
      <c r="X74" s="704"/>
      <c r="Y74" s="704"/>
      <c r="Z74" s="704"/>
      <c r="AA74" s="680">
        <f>SUM(W74:Z74)</f>
        <v>0</v>
      </c>
      <c r="AB74" s="704"/>
      <c r="AC74" s="704"/>
      <c r="AD74" s="704"/>
      <c r="AE74" s="704"/>
      <c r="AF74" s="680">
        <f>SUM(AB74:AE74)</f>
        <v>0</v>
      </c>
      <c r="AG74" s="704"/>
      <c r="AH74" s="704"/>
      <c r="AI74" s="704"/>
      <c r="AJ74" s="704"/>
      <c r="AK74" s="680">
        <f>SUM(AG74:AJ74)</f>
        <v>0</v>
      </c>
      <c r="AL74" s="689">
        <f t="shared" si="125"/>
        <v>0</v>
      </c>
      <c r="AM74" s="689">
        <f t="shared" si="125"/>
        <v>0</v>
      </c>
      <c r="AN74" s="689">
        <f t="shared" si="125"/>
        <v>0</v>
      </c>
      <c r="AO74" s="689">
        <f t="shared" si="125"/>
        <v>0</v>
      </c>
      <c r="AP74" s="680">
        <f t="shared" si="53"/>
        <v>0</v>
      </c>
      <c r="AQ74" s="689">
        <f t="shared" si="126"/>
        <v>0</v>
      </c>
      <c r="AR74" s="689">
        <f t="shared" si="126"/>
        <v>0</v>
      </c>
      <c r="AS74" s="689">
        <f t="shared" si="126"/>
        <v>0</v>
      </c>
      <c r="AT74" s="689">
        <f t="shared" si="126"/>
        <v>0</v>
      </c>
      <c r="AU74" s="680">
        <f>SUM(AQ74:AT74)</f>
        <v>0</v>
      </c>
      <c r="AV74" s="689">
        <f>AB74+AG74</f>
        <v>0</v>
      </c>
      <c r="AW74" s="689">
        <f t="shared" si="127"/>
        <v>0</v>
      </c>
      <c r="AX74" s="689">
        <f t="shared" si="127"/>
        <v>0</v>
      </c>
      <c r="AY74" s="689">
        <f t="shared" si="127"/>
        <v>0</v>
      </c>
      <c r="AZ74" s="680">
        <f>SUM(AV74:AY74)</f>
        <v>0</v>
      </c>
      <c r="BA74" s="689">
        <f t="shared" si="128"/>
        <v>0</v>
      </c>
      <c r="BB74" s="689">
        <f t="shared" si="128"/>
        <v>0</v>
      </c>
      <c r="BC74" s="689">
        <f t="shared" si="128"/>
        <v>0</v>
      </c>
      <c r="BD74" s="689">
        <f t="shared" si="128"/>
        <v>0</v>
      </c>
      <c r="BE74" s="680">
        <f t="shared" si="51"/>
        <v>0</v>
      </c>
    </row>
    <row r="75" spans="1:57" s="712" customFormat="1">
      <c r="A75" s="713">
        <f t="shared" si="122"/>
        <v>55</v>
      </c>
      <c r="B75" s="691" t="s">
        <v>197</v>
      </c>
      <c r="C75" s="725">
        <f t="shared" ref="C75:BE75" si="129">C73-C74</f>
        <v>0</v>
      </c>
      <c r="D75" s="725">
        <f t="shared" si="129"/>
        <v>0</v>
      </c>
      <c r="E75" s="725">
        <f t="shared" si="129"/>
        <v>0</v>
      </c>
      <c r="F75" s="725">
        <f t="shared" si="129"/>
        <v>0</v>
      </c>
      <c r="G75" s="725">
        <f t="shared" si="129"/>
        <v>0</v>
      </c>
      <c r="H75" s="725">
        <f t="shared" si="129"/>
        <v>0</v>
      </c>
      <c r="I75" s="725">
        <f t="shared" si="129"/>
        <v>0</v>
      </c>
      <c r="J75" s="725">
        <f t="shared" si="129"/>
        <v>0</v>
      </c>
      <c r="K75" s="725">
        <f t="shared" si="129"/>
        <v>0</v>
      </c>
      <c r="L75" s="725">
        <f t="shared" si="129"/>
        <v>0</v>
      </c>
      <c r="M75" s="725">
        <f t="shared" si="129"/>
        <v>0</v>
      </c>
      <c r="N75" s="725">
        <f t="shared" si="129"/>
        <v>0</v>
      </c>
      <c r="O75" s="725">
        <f t="shared" si="129"/>
        <v>0</v>
      </c>
      <c r="P75" s="725">
        <f t="shared" si="129"/>
        <v>0</v>
      </c>
      <c r="Q75" s="725">
        <f t="shared" si="129"/>
        <v>0</v>
      </c>
      <c r="R75" s="725">
        <f t="shared" si="129"/>
        <v>0</v>
      </c>
      <c r="S75" s="725">
        <f t="shared" si="129"/>
        <v>0</v>
      </c>
      <c r="T75" s="725">
        <f t="shared" si="129"/>
        <v>0</v>
      </c>
      <c r="U75" s="725">
        <f t="shared" si="129"/>
        <v>0</v>
      </c>
      <c r="V75" s="725">
        <f t="shared" si="129"/>
        <v>0</v>
      </c>
      <c r="W75" s="725">
        <f t="shared" si="129"/>
        <v>0</v>
      </c>
      <c r="X75" s="725">
        <f t="shared" si="129"/>
        <v>0</v>
      </c>
      <c r="Y75" s="725">
        <f t="shared" si="129"/>
        <v>0</v>
      </c>
      <c r="Z75" s="725">
        <f t="shared" si="129"/>
        <v>0</v>
      </c>
      <c r="AA75" s="725">
        <f t="shared" si="129"/>
        <v>0</v>
      </c>
      <c r="AB75" s="725">
        <f t="shared" si="129"/>
        <v>0</v>
      </c>
      <c r="AC75" s="725">
        <f t="shared" si="129"/>
        <v>0</v>
      </c>
      <c r="AD75" s="725">
        <f t="shared" si="129"/>
        <v>0</v>
      </c>
      <c r="AE75" s="725">
        <f t="shared" si="129"/>
        <v>0</v>
      </c>
      <c r="AF75" s="725">
        <f t="shared" si="129"/>
        <v>0</v>
      </c>
      <c r="AG75" s="725">
        <f t="shared" si="129"/>
        <v>0</v>
      </c>
      <c r="AH75" s="725">
        <f t="shared" si="129"/>
        <v>0</v>
      </c>
      <c r="AI75" s="725">
        <f t="shared" si="129"/>
        <v>0</v>
      </c>
      <c r="AJ75" s="725">
        <f t="shared" si="129"/>
        <v>0</v>
      </c>
      <c r="AK75" s="725">
        <f t="shared" si="129"/>
        <v>0</v>
      </c>
      <c r="AL75" s="725">
        <f t="shared" si="129"/>
        <v>0</v>
      </c>
      <c r="AM75" s="725">
        <f t="shared" si="129"/>
        <v>0</v>
      </c>
      <c r="AN75" s="725">
        <f t="shared" si="129"/>
        <v>0</v>
      </c>
      <c r="AO75" s="725">
        <f t="shared" si="129"/>
        <v>0</v>
      </c>
      <c r="AP75" s="725">
        <f t="shared" si="129"/>
        <v>0</v>
      </c>
      <c r="AQ75" s="725">
        <f t="shared" si="129"/>
        <v>0</v>
      </c>
      <c r="AR75" s="725">
        <f t="shared" si="129"/>
        <v>0</v>
      </c>
      <c r="AS75" s="725">
        <f t="shared" si="129"/>
        <v>0</v>
      </c>
      <c r="AT75" s="725">
        <f t="shared" si="129"/>
        <v>0</v>
      </c>
      <c r="AU75" s="725">
        <f t="shared" si="129"/>
        <v>0</v>
      </c>
      <c r="AV75" s="725">
        <f t="shared" si="129"/>
        <v>0</v>
      </c>
      <c r="AW75" s="725">
        <f t="shared" si="129"/>
        <v>0</v>
      </c>
      <c r="AX75" s="725">
        <f t="shared" si="129"/>
        <v>0</v>
      </c>
      <c r="AY75" s="725">
        <f t="shared" si="129"/>
        <v>0</v>
      </c>
      <c r="AZ75" s="725">
        <f t="shared" si="129"/>
        <v>0</v>
      </c>
      <c r="BA75" s="725">
        <f t="shared" si="129"/>
        <v>0</v>
      </c>
      <c r="BB75" s="725">
        <f t="shared" si="129"/>
        <v>0</v>
      </c>
      <c r="BC75" s="725">
        <f t="shared" si="129"/>
        <v>0</v>
      </c>
      <c r="BD75" s="725">
        <f t="shared" si="129"/>
        <v>0</v>
      </c>
      <c r="BE75" s="725">
        <f t="shared" si="129"/>
        <v>0</v>
      </c>
    </row>
    <row r="76" spans="1:57" s="672" customFormat="1">
      <c r="A76" s="11">
        <f t="shared" si="122"/>
        <v>56</v>
      </c>
      <c r="B76" s="633" t="s">
        <v>198</v>
      </c>
      <c r="C76" s="704"/>
      <c r="D76" s="704"/>
      <c r="E76" s="704"/>
      <c r="F76" s="704"/>
      <c r="G76" s="680">
        <f t="shared" si="39"/>
        <v>0</v>
      </c>
      <c r="H76" s="704"/>
      <c r="I76" s="704"/>
      <c r="J76" s="704"/>
      <c r="K76" s="704"/>
      <c r="L76" s="680">
        <f>SUM(H76:K76)</f>
        <v>0</v>
      </c>
      <c r="M76" s="704"/>
      <c r="N76" s="704"/>
      <c r="O76" s="704"/>
      <c r="P76" s="704"/>
      <c r="Q76" s="680">
        <f>SUM(M76:P76)</f>
        <v>0</v>
      </c>
      <c r="R76" s="704"/>
      <c r="S76" s="704"/>
      <c r="T76" s="704"/>
      <c r="U76" s="704"/>
      <c r="V76" s="680">
        <f>SUM(R76:U76)</f>
        <v>0</v>
      </c>
      <c r="W76" s="704"/>
      <c r="X76" s="704"/>
      <c r="Y76" s="704"/>
      <c r="Z76" s="704"/>
      <c r="AA76" s="680">
        <f>SUM(W76:Z76)</f>
        <v>0</v>
      </c>
      <c r="AB76" s="704"/>
      <c r="AC76" s="704"/>
      <c r="AD76" s="704"/>
      <c r="AE76" s="704"/>
      <c r="AF76" s="680">
        <f>SUM(AB76:AE76)</f>
        <v>0</v>
      </c>
      <c r="AG76" s="704"/>
      <c r="AH76" s="704"/>
      <c r="AI76" s="704"/>
      <c r="AJ76" s="704"/>
      <c r="AK76" s="680">
        <f>SUM(AG76:AJ76)</f>
        <v>0</v>
      </c>
      <c r="AL76" s="689">
        <f>C76+H76</f>
        <v>0</v>
      </c>
      <c r="AM76" s="689">
        <f>D76+I76</f>
        <v>0</v>
      </c>
      <c r="AN76" s="689">
        <f>E76+J76</f>
        <v>0</v>
      </c>
      <c r="AO76" s="689">
        <f>F76+K76</f>
        <v>0</v>
      </c>
      <c r="AP76" s="680">
        <f t="shared" si="53"/>
        <v>0</v>
      </c>
      <c r="AQ76" s="689">
        <f>M76+R76+W76</f>
        <v>0</v>
      </c>
      <c r="AR76" s="689">
        <f>N76+S76+X76</f>
        <v>0</v>
      </c>
      <c r="AS76" s="689">
        <f>O76+T76+Y76</f>
        <v>0</v>
      </c>
      <c r="AT76" s="689">
        <f>P76+U76+Z76</f>
        <v>0</v>
      </c>
      <c r="AU76" s="680">
        <f>SUM(AQ76:AT76)</f>
        <v>0</v>
      </c>
      <c r="AV76" s="689">
        <f>AB76+AG76</f>
        <v>0</v>
      </c>
      <c r="AW76" s="689">
        <f>AC76+AH76</f>
        <v>0</v>
      </c>
      <c r="AX76" s="689">
        <f>AD76+AI76</f>
        <v>0</v>
      </c>
      <c r="AY76" s="689">
        <f>AE76+AJ76</f>
        <v>0</v>
      </c>
      <c r="AZ76" s="680">
        <f>SUM(AV76:AY76)</f>
        <v>0</v>
      </c>
      <c r="BA76" s="689">
        <f>AL76+AQ76+AV76</f>
        <v>0</v>
      </c>
      <c r="BB76" s="689">
        <f>AM76+AR76+AW76</f>
        <v>0</v>
      </c>
      <c r="BC76" s="689">
        <f>AN76+AS76+AX76</f>
        <v>0</v>
      </c>
      <c r="BD76" s="689">
        <f>AO76+AT76+AY76</f>
        <v>0</v>
      </c>
      <c r="BE76" s="680">
        <f t="shared" si="51"/>
        <v>0</v>
      </c>
    </row>
    <row r="77" spans="1:57" s="712" customFormat="1" ht="12.95">
      <c r="A77" s="713">
        <f t="shared" si="122"/>
        <v>57</v>
      </c>
      <c r="B77" s="690" t="s">
        <v>199</v>
      </c>
      <c r="C77" s="725">
        <f t="shared" ref="C77:BE77" si="130">C72+C75-C76</f>
        <v>0</v>
      </c>
      <c r="D77" s="725">
        <f t="shared" si="130"/>
        <v>0</v>
      </c>
      <c r="E77" s="725">
        <f t="shared" si="130"/>
        <v>0</v>
      </c>
      <c r="F77" s="725">
        <f t="shared" si="130"/>
        <v>0</v>
      </c>
      <c r="G77" s="725">
        <f t="shared" si="130"/>
        <v>0</v>
      </c>
      <c r="H77" s="725">
        <f t="shared" si="130"/>
        <v>0</v>
      </c>
      <c r="I77" s="725">
        <f t="shared" si="130"/>
        <v>0</v>
      </c>
      <c r="J77" s="725">
        <f t="shared" si="130"/>
        <v>0</v>
      </c>
      <c r="K77" s="725">
        <f t="shared" si="130"/>
        <v>0</v>
      </c>
      <c r="L77" s="725">
        <f t="shared" si="130"/>
        <v>0</v>
      </c>
      <c r="M77" s="725">
        <f t="shared" si="130"/>
        <v>0</v>
      </c>
      <c r="N77" s="725">
        <f t="shared" si="130"/>
        <v>0</v>
      </c>
      <c r="O77" s="725">
        <f t="shared" si="130"/>
        <v>0</v>
      </c>
      <c r="P77" s="725">
        <f t="shared" si="130"/>
        <v>0</v>
      </c>
      <c r="Q77" s="725">
        <f t="shared" si="130"/>
        <v>0</v>
      </c>
      <c r="R77" s="725">
        <f t="shared" si="130"/>
        <v>0</v>
      </c>
      <c r="S77" s="725">
        <f t="shared" si="130"/>
        <v>0</v>
      </c>
      <c r="T77" s="725">
        <f t="shared" si="130"/>
        <v>0</v>
      </c>
      <c r="U77" s="725">
        <f t="shared" si="130"/>
        <v>0</v>
      </c>
      <c r="V77" s="725">
        <f t="shared" si="130"/>
        <v>0</v>
      </c>
      <c r="W77" s="725">
        <f t="shared" si="130"/>
        <v>0</v>
      </c>
      <c r="X77" s="725">
        <f t="shared" si="130"/>
        <v>0</v>
      </c>
      <c r="Y77" s="725">
        <f t="shared" si="130"/>
        <v>0</v>
      </c>
      <c r="Z77" s="725">
        <f t="shared" si="130"/>
        <v>0</v>
      </c>
      <c r="AA77" s="725">
        <f t="shared" si="130"/>
        <v>0</v>
      </c>
      <c r="AB77" s="725">
        <f t="shared" si="130"/>
        <v>0</v>
      </c>
      <c r="AC77" s="725">
        <f t="shared" si="130"/>
        <v>0</v>
      </c>
      <c r="AD77" s="725">
        <f t="shared" si="130"/>
        <v>0</v>
      </c>
      <c r="AE77" s="725">
        <f t="shared" si="130"/>
        <v>0</v>
      </c>
      <c r="AF77" s="725">
        <f t="shared" si="130"/>
        <v>0</v>
      </c>
      <c r="AG77" s="725">
        <f t="shared" si="130"/>
        <v>0</v>
      </c>
      <c r="AH77" s="725">
        <f t="shared" si="130"/>
        <v>0</v>
      </c>
      <c r="AI77" s="725">
        <f t="shared" si="130"/>
        <v>0</v>
      </c>
      <c r="AJ77" s="725">
        <f t="shared" si="130"/>
        <v>0</v>
      </c>
      <c r="AK77" s="725">
        <f t="shared" si="130"/>
        <v>0</v>
      </c>
      <c r="AL77" s="725">
        <f t="shared" si="130"/>
        <v>0</v>
      </c>
      <c r="AM77" s="725">
        <f t="shared" si="130"/>
        <v>0</v>
      </c>
      <c r="AN77" s="725">
        <f t="shared" si="130"/>
        <v>0</v>
      </c>
      <c r="AO77" s="725">
        <f t="shared" si="130"/>
        <v>0</v>
      </c>
      <c r="AP77" s="725">
        <f t="shared" si="130"/>
        <v>0</v>
      </c>
      <c r="AQ77" s="725">
        <f t="shared" si="130"/>
        <v>0</v>
      </c>
      <c r="AR77" s="725">
        <f t="shared" si="130"/>
        <v>0</v>
      </c>
      <c r="AS77" s="725">
        <f t="shared" si="130"/>
        <v>0</v>
      </c>
      <c r="AT77" s="725">
        <f t="shared" si="130"/>
        <v>0</v>
      </c>
      <c r="AU77" s="725">
        <f t="shared" si="130"/>
        <v>0</v>
      </c>
      <c r="AV77" s="725">
        <f t="shared" si="130"/>
        <v>0</v>
      </c>
      <c r="AW77" s="725">
        <f t="shared" si="130"/>
        <v>0</v>
      </c>
      <c r="AX77" s="725">
        <f t="shared" si="130"/>
        <v>0</v>
      </c>
      <c r="AY77" s="725">
        <f t="shared" si="130"/>
        <v>0</v>
      </c>
      <c r="AZ77" s="725">
        <f t="shared" si="130"/>
        <v>0</v>
      </c>
      <c r="BA77" s="725">
        <f t="shared" si="130"/>
        <v>0</v>
      </c>
      <c r="BB77" s="725">
        <f t="shared" si="130"/>
        <v>0</v>
      </c>
      <c r="BC77" s="725">
        <f t="shared" si="130"/>
        <v>0</v>
      </c>
      <c r="BD77" s="725">
        <f t="shared" si="130"/>
        <v>0</v>
      </c>
      <c r="BE77" s="725">
        <f t="shared" si="130"/>
        <v>0</v>
      </c>
    </row>
    <row r="78" spans="1:57" s="712" customFormat="1" ht="12.75" customHeight="1">
      <c r="A78" s="706"/>
      <c r="B78" s="639" t="s">
        <v>200</v>
      </c>
      <c r="C78" s="707"/>
      <c r="D78" s="708"/>
      <c r="E78" s="708"/>
      <c r="F78" s="708"/>
      <c r="G78" s="709"/>
      <c r="H78" s="707"/>
      <c r="I78" s="708"/>
      <c r="J78" s="708"/>
      <c r="K78" s="708"/>
      <c r="L78" s="709"/>
      <c r="M78" s="707"/>
      <c r="N78" s="708"/>
      <c r="O78" s="708"/>
      <c r="P78" s="708"/>
      <c r="Q78" s="709"/>
      <c r="R78" s="707"/>
      <c r="S78" s="708"/>
      <c r="T78" s="708"/>
      <c r="U78" s="708"/>
      <c r="V78" s="709"/>
      <c r="W78" s="707"/>
      <c r="X78" s="708"/>
      <c r="Y78" s="708"/>
      <c r="Z78" s="708"/>
      <c r="AA78" s="709"/>
      <c r="AB78" s="707"/>
      <c r="AC78" s="708"/>
      <c r="AD78" s="708"/>
      <c r="AE78" s="708"/>
      <c r="AF78" s="709"/>
      <c r="AG78" s="707"/>
      <c r="AH78" s="708"/>
      <c r="AI78" s="708"/>
      <c r="AJ78" s="708"/>
      <c r="AK78" s="709"/>
      <c r="AL78" s="707"/>
      <c r="AM78" s="708"/>
      <c r="AN78" s="708"/>
      <c r="AO78" s="708"/>
      <c r="AP78" s="709"/>
      <c r="AQ78" s="707"/>
      <c r="AR78" s="708"/>
      <c r="AS78" s="708"/>
      <c r="AT78" s="708"/>
      <c r="AU78" s="709"/>
      <c r="AV78" s="707"/>
      <c r="AW78" s="708"/>
      <c r="AX78" s="708"/>
      <c r="AY78" s="708"/>
      <c r="AZ78" s="709"/>
      <c r="BA78" s="707"/>
      <c r="BB78" s="708"/>
      <c r="BC78" s="708"/>
      <c r="BD78" s="708"/>
      <c r="BE78" s="709"/>
    </row>
    <row r="79" spans="1:57" s="672" customFormat="1" ht="12.75" customHeight="1">
      <c r="A79" s="11">
        <f>A77+1</f>
        <v>58</v>
      </c>
      <c r="B79" s="632" t="s">
        <v>201</v>
      </c>
      <c r="C79" s="704"/>
      <c r="D79" s="704"/>
      <c r="E79" s="704"/>
      <c r="F79" s="704"/>
      <c r="G79" s="688">
        <f>SUM(C79:F79)</f>
        <v>0</v>
      </c>
      <c r="H79" s="704"/>
      <c r="I79" s="704"/>
      <c r="J79" s="704"/>
      <c r="K79" s="704"/>
      <c r="L79" s="696">
        <f>SUM(H79:K79)</f>
        <v>0</v>
      </c>
      <c r="M79" s="704"/>
      <c r="N79" s="704"/>
      <c r="O79" s="704"/>
      <c r="P79" s="704"/>
      <c r="Q79" s="696">
        <f>SUM(M79:P79)</f>
        <v>0</v>
      </c>
      <c r="R79" s="704"/>
      <c r="S79" s="704"/>
      <c r="T79" s="704"/>
      <c r="U79" s="704"/>
      <c r="V79" s="696">
        <f>SUM(R79:U79)</f>
        <v>0</v>
      </c>
      <c r="W79" s="704"/>
      <c r="X79" s="704"/>
      <c r="Y79" s="704"/>
      <c r="Z79" s="704"/>
      <c r="AA79" s="696">
        <f>SUM(W79:Z79)</f>
        <v>0</v>
      </c>
      <c r="AB79" s="704"/>
      <c r="AC79" s="704"/>
      <c r="AD79" s="704"/>
      <c r="AE79" s="704"/>
      <c r="AF79" s="696">
        <f>SUM(AB79:AE79)</f>
        <v>0</v>
      </c>
      <c r="AG79" s="704"/>
      <c r="AH79" s="704"/>
      <c r="AI79" s="704"/>
      <c r="AJ79" s="704"/>
      <c r="AK79" s="680">
        <f>SUM(AG79:AJ79)</f>
        <v>0</v>
      </c>
      <c r="AL79" s="689">
        <f t="shared" ref="AL79:AO80" si="131">C79+H79</f>
        <v>0</v>
      </c>
      <c r="AM79" s="689">
        <f t="shared" si="131"/>
        <v>0</v>
      </c>
      <c r="AN79" s="689">
        <f t="shared" si="131"/>
        <v>0</v>
      </c>
      <c r="AO79" s="689">
        <f t="shared" si="131"/>
        <v>0</v>
      </c>
      <c r="AP79" s="680">
        <f>SUM(AL79:AO79)</f>
        <v>0</v>
      </c>
      <c r="AQ79" s="689">
        <f t="shared" ref="AQ79:AT80" si="132">M79+R79+W79</f>
        <v>0</v>
      </c>
      <c r="AR79" s="689">
        <f t="shared" si="132"/>
        <v>0</v>
      </c>
      <c r="AS79" s="689">
        <f t="shared" si="132"/>
        <v>0</v>
      </c>
      <c r="AT79" s="689">
        <f t="shared" si="132"/>
        <v>0</v>
      </c>
      <c r="AU79" s="680">
        <f>SUM(AQ79:AT79)</f>
        <v>0</v>
      </c>
      <c r="AV79" s="689">
        <f>AB79+AG79</f>
        <v>0</v>
      </c>
      <c r="AW79" s="689">
        <f t="shared" ref="AW79:AY80" si="133">AC79+AH79</f>
        <v>0</v>
      </c>
      <c r="AX79" s="689">
        <f t="shared" si="133"/>
        <v>0</v>
      </c>
      <c r="AY79" s="689">
        <f t="shared" si="133"/>
        <v>0</v>
      </c>
      <c r="AZ79" s="680">
        <f>SUM(AV79:AY79)</f>
        <v>0</v>
      </c>
      <c r="BA79" s="689">
        <f t="shared" ref="BA79:BD80" si="134">AL79+AQ79+AV79</f>
        <v>0</v>
      </c>
      <c r="BB79" s="689">
        <f t="shared" si="134"/>
        <v>0</v>
      </c>
      <c r="BC79" s="689">
        <f t="shared" si="134"/>
        <v>0</v>
      </c>
      <c r="BD79" s="689">
        <f t="shared" si="134"/>
        <v>0</v>
      </c>
      <c r="BE79" s="680">
        <f>SUM(BA79:BD79)</f>
        <v>0</v>
      </c>
    </row>
    <row r="80" spans="1:57" s="672" customFormat="1" ht="12.75" customHeight="1">
      <c r="A80" s="11">
        <f>A79+1</f>
        <v>59</v>
      </c>
      <c r="B80" s="632" t="s">
        <v>202</v>
      </c>
      <c r="C80" s="704"/>
      <c r="D80" s="704"/>
      <c r="E80" s="704"/>
      <c r="F80" s="704"/>
      <c r="G80" s="680">
        <f>SUM(C80:F80)</f>
        <v>0</v>
      </c>
      <c r="H80" s="704"/>
      <c r="I80" s="704"/>
      <c r="J80" s="704"/>
      <c r="K80" s="704"/>
      <c r="L80" s="696">
        <f>SUM(H80:K80)</f>
        <v>0</v>
      </c>
      <c r="M80" s="704"/>
      <c r="N80" s="704"/>
      <c r="O80" s="704"/>
      <c r="P80" s="704"/>
      <c r="Q80" s="696">
        <f>SUM(M80:P80)</f>
        <v>0</v>
      </c>
      <c r="R80" s="704"/>
      <c r="S80" s="704"/>
      <c r="T80" s="704"/>
      <c r="U80" s="704"/>
      <c r="V80" s="696">
        <f>SUM(R80:U80)</f>
        <v>0</v>
      </c>
      <c r="W80" s="704"/>
      <c r="X80" s="704"/>
      <c r="Y80" s="704"/>
      <c r="Z80" s="704"/>
      <c r="AA80" s="696">
        <f>SUM(W80:Z80)</f>
        <v>0</v>
      </c>
      <c r="AB80" s="704"/>
      <c r="AC80" s="704"/>
      <c r="AD80" s="704"/>
      <c r="AE80" s="704"/>
      <c r="AF80" s="696">
        <f>SUM(AB80:AE80)</f>
        <v>0</v>
      </c>
      <c r="AG80" s="704"/>
      <c r="AH80" s="704"/>
      <c r="AI80" s="704"/>
      <c r="AJ80" s="704"/>
      <c r="AK80" s="680">
        <f>SUM(AG80:AJ80)</f>
        <v>0</v>
      </c>
      <c r="AL80" s="689">
        <f t="shared" si="131"/>
        <v>0</v>
      </c>
      <c r="AM80" s="689">
        <f t="shared" si="131"/>
        <v>0</v>
      </c>
      <c r="AN80" s="689">
        <f t="shared" si="131"/>
        <v>0</v>
      </c>
      <c r="AO80" s="689">
        <f t="shared" si="131"/>
        <v>0</v>
      </c>
      <c r="AP80" s="680">
        <f>SUM(AL80:AO80)</f>
        <v>0</v>
      </c>
      <c r="AQ80" s="689">
        <f t="shared" si="132"/>
        <v>0</v>
      </c>
      <c r="AR80" s="689">
        <f t="shared" si="132"/>
        <v>0</v>
      </c>
      <c r="AS80" s="689">
        <f t="shared" si="132"/>
        <v>0</v>
      </c>
      <c r="AT80" s="689">
        <f t="shared" si="132"/>
        <v>0</v>
      </c>
      <c r="AU80" s="680">
        <f>SUM(AQ80:AT80)</f>
        <v>0</v>
      </c>
      <c r="AV80" s="689">
        <f>AB80+AG80</f>
        <v>0</v>
      </c>
      <c r="AW80" s="689">
        <f t="shared" si="133"/>
        <v>0</v>
      </c>
      <c r="AX80" s="689">
        <f t="shared" si="133"/>
        <v>0</v>
      </c>
      <c r="AY80" s="689">
        <f t="shared" si="133"/>
        <v>0</v>
      </c>
      <c r="AZ80" s="680">
        <f>SUM(AV80:AY80)</f>
        <v>0</v>
      </c>
      <c r="BA80" s="689">
        <f t="shared" si="134"/>
        <v>0</v>
      </c>
      <c r="BB80" s="689">
        <f t="shared" si="134"/>
        <v>0</v>
      </c>
      <c r="BC80" s="689">
        <f t="shared" si="134"/>
        <v>0</v>
      </c>
      <c r="BD80" s="689">
        <f t="shared" si="134"/>
        <v>0</v>
      </c>
      <c r="BE80" s="680">
        <f>SUM(BA80:BD80)</f>
        <v>0</v>
      </c>
    </row>
    <row r="81" spans="1:58" s="672" customFormat="1" ht="12.75" customHeight="1">
      <c r="A81" s="11">
        <f t="shared" ref="A81:A93" si="135">A80+1</f>
        <v>60</v>
      </c>
      <c r="B81" s="633" t="s">
        <v>203</v>
      </c>
      <c r="C81" s="704"/>
      <c r="D81" s="704"/>
      <c r="E81" s="704"/>
      <c r="F81" s="704"/>
      <c r="G81" s="680">
        <f>SUM(C81:F81)</f>
        <v>0</v>
      </c>
      <c r="H81" s="704"/>
      <c r="I81" s="704"/>
      <c r="J81" s="704"/>
      <c r="K81" s="704"/>
      <c r="L81" s="696">
        <f>SUM(H81:K81)</f>
        <v>0</v>
      </c>
      <c r="M81" s="704"/>
      <c r="N81" s="704"/>
      <c r="O81" s="704"/>
      <c r="P81" s="704"/>
      <c r="Q81" s="696">
        <f>SUM(M81:P81)</f>
        <v>0</v>
      </c>
      <c r="R81" s="704"/>
      <c r="S81" s="704"/>
      <c r="T81" s="704"/>
      <c r="U81" s="704"/>
      <c r="V81" s="696">
        <f>SUM(R81:U81)</f>
        <v>0</v>
      </c>
      <c r="W81" s="704"/>
      <c r="X81" s="704"/>
      <c r="Y81" s="704"/>
      <c r="Z81" s="704"/>
      <c r="AA81" s="696">
        <f>SUM(W81:Z81)</f>
        <v>0</v>
      </c>
      <c r="AB81" s="704"/>
      <c r="AC81" s="704"/>
      <c r="AD81" s="704"/>
      <c r="AE81" s="704"/>
      <c r="AF81" s="696">
        <f>SUM(AB81:AE81)</f>
        <v>0</v>
      </c>
      <c r="AG81" s="704"/>
      <c r="AH81" s="704"/>
      <c r="AI81" s="704"/>
      <c r="AJ81" s="704"/>
      <c r="AK81" s="680">
        <f>SUM(AG81:AJ81)</f>
        <v>0</v>
      </c>
      <c r="AL81" s="689">
        <f t="shared" ref="AL81:AO83" si="136">C81+H81</f>
        <v>0</v>
      </c>
      <c r="AM81" s="689">
        <f t="shared" si="136"/>
        <v>0</v>
      </c>
      <c r="AN81" s="689">
        <f t="shared" si="136"/>
        <v>0</v>
      </c>
      <c r="AO81" s="689">
        <f t="shared" si="136"/>
        <v>0</v>
      </c>
      <c r="AP81" s="680">
        <f>SUM(AL81:AO81)</f>
        <v>0</v>
      </c>
      <c r="AQ81" s="689">
        <f t="shared" ref="AQ81:AT83" si="137">M81+R81+W81</f>
        <v>0</v>
      </c>
      <c r="AR81" s="689">
        <f t="shared" si="137"/>
        <v>0</v>
      </c>
      <c r="AS81" s="689">
        <f t="shared" si="137"/>
        <v>0</v>
      </c>
      <c r="AT81" s="689">
        <f t="shared" si="137"/>
        <v>0</v>
      </c>
      <c r="AU81" s="680">
        <f>SUM(AQ81:AT81)</f>
        <v>0</v>
      </c>
      <c r="AV81" s="689">
        <f>AB81+AG81</f>
        <v>0</v>
      </c>
      <c r="AW81" s="689">
        <f t="shared" ref="AW81:AY83" si="138">AC81+AH81</f>
        <v>0</v>
      </c>
      <c r="AX81" s="689">
        <f t="shared" si="138"/>
        <v>0</v>
      </c>
      <c r="AY81" s="689">
        <f t="shared" si="138"/>
        <v>0</v>
      </c>
      <c r="AZ81" s="680">
        <f>SUM(AV81:AY81)</f>
        <v>0</v>
      </c>
      <c r="BA81" s="689">
        <f t="shared" ref="BA81:BD83" si="139">AL81+AQ81+AV81</f>
        <v>0</v>
      </c>
      <c r="BB81" s="689">
        <f t="shared" si="139"/>
        <v>0</v>
      </c>
      <c r="BC81" s="689">
        <f t="shared" si="139"/>
        <v>0</v>
      </c>
      <c r="BD81" s="689">
        <f t="shared" si="139"/>
        <v>0</v>
      </c>
      <c r="BE81" s="680">
        <f>SUM(BA81:BD81)</f>
        <v>0</v>
      </c>
    </row>
    <row r="82" spans="1:58" s="712" customFormat="1" ht="12.75" customHeight="1">
      <c r="A82" s="713">
        <f t="shared" si="135"/>
        <v>61</v>
      </c>
      <c r="B82" s="633" t="s">
        <v>204</v>
      </c>
      <c r="C82" s="252"/>
      <c r="D82" s="252"/>
      <c r="E82" s="252"/>
      <c r="F82" s="252"/>
      <c r="G82" s="723">
        <f>SUM(C82:F82)</f>
        <v>0</v>
      </c>
      <c r="H82" s="252"/>
      <c r="I82" s="252"/>
      <c r="J82" s="252"/>
      <c r="K82" s="252"/>
      <c r="L82" s="727">
        <f>SUM(H82:K82)</f>
        <v>0</v>
      </c>
      <c r="M82" s="252"/>
      <c r="N82" s="252"/>
      <c r="O82" s="252"/>
      <c r="P82" s="252"/>
      <c r="Q82" s="727">
        <f>SUM(M82:P82)</f>
        <v>0</v>
      </c>
      <c r="R82" s="252"/>
      <c r="S82" s="252"/>
      <c r="T82" s="252"/>
      <c r="U82" s="252"/>
      <c r="V82" s="727">
        <f>SUM(R82:U82)</f>
        <v>0</v>
      </c>
      <c r="W82" s="252"/>
      <c r="X82" s="252"/>
      <c r="Y82" s="252"/>
      <c r="Z82" s="252"/>
      <c r="AA82" s="727">
        <f>SUM(W82:Z82)</f>
        <v>0</v>
      </c>
      <c r="AB82" s="252"/>
      <c r="AC82" s="252"/>
      <c r="AD82" s="252"/>
      <c r="AE82" s="252"/>
      <c r="AF82" s="727">
        <f>SUM(AB82:AE82)</f>
        <v>0</v>
      </c>
      <c r="AG82" s="252"/>
      <c r="AH82" s="252"/>
      <c r="AI82" s="252"/>
      <c r="AJ82" s="252"/>
      <c r="AK82" s="723">
        <f>SUM(AG82:AJ82)</f>
        <v>0</v>
      </c>
      <c r="AL82" s="728">
        <f t="shared" si="136"/>
        <v>0</v>
      </c>
      <c r="AM82" s="728">
        <f t="shared" si="136"/>
        <v>0</v>
      </c>
      <c r="AN82" s="728">
        <f t="shared" si="136"/>
        <v>0</v>
      </c>
      <c r="AO82" s="728">
        <f t="shared" si="136"/>
        <v>0</v>
      </c>
      <c r="AP82" s="723">
        <f>SUM(AL82:AO82)</f>
        <v>0</v>
      </c>
      <c r="AQ82" s="728">
        <f t="shared" si="137"/>
        <v>0</v>
      </c>
      <c r="AR82" s="728">
        <f t="shared" si="137"/>
        <v>0</v>
      </c>
      <c r="AS82" s="728">
        <f t="shared" si="137"/>
        <v>0</v>
      </c>
      <c r="AT82" s="728">
        <f t="shared" si="137"/>
        <v>0</v>
      </c>
      <c r="AU82" s="723">
        <f>SUM(AQ82:AT82)</f>
        <v>0</v>
      </c>
      <c r="AV82" s="728">
        <f>AB82+AG82</f>
        <v>0</v>
      </c>
      <c r="AW82" s="728">
        <f t="shared" si="138"/>
        <v>0</v>
      </c>
      <c r="AX82" s="728">
        <f t="shared" si="138"/>
        <v>0</v>
      </c>
      <c r="AY82" s="728">
        <f t="shared" si="138"/>
        <v>0</v>
      </c>
      <c r="AZ82" s="723">
        <f>SUM(AV82:AY82)</f>
        <v>0</v>
      </c>
      <c r="BA82" s="728">
        <f t="shared" si="139"/>
        <v>0</v>
      </c>
      <c r="BB82" s="728">
        <f t="shared" si="139"/>
        <v>0</v>
      </c>
      <c r="BC82" s="728">
        <f t="shared" si="139"/>
        <v>0</v>
      </c>
      <c r="BD82" s="728">
        <f t="shared" si="139"/>
        <v>0</v>
      </c>
      <c r="BE82" s="723">
        <f>SUM(BA82:BD82)</f>
        <v>0</v>
      </c>
    </row>
    <row r="83" spans="1:58" s="712" customFormat="1" ht="12.75" customHeight="1">
      <c r="A83" s="713">
        <f t="shared" si="135"/>
        <v>62</v>
      </c>
      <c r="B83" s="633" t="s">
        <v>204</v>
      </c>
      <c r="C83" s="252"/>
      <c r="D83" s="252"/>
      <c r="E83" s="252"/>
      <c r="F83" s="252"/>
      <c r="G83" s="723">
        <f>SUM(C83:F83)</f>
        <v>0</v>
      </c>
      <c r="H83" s="252"/>
      <c r="I83" s="252"/>
      <c r="J83" s="252"/>
      <c r="K83" s="252"/>
      <c r="L83" s="727">
        <f>SUM(H83:K83)</f>
        <v>0</v>
      </c>
      <c r="M83" s="252"/>
      <c r="N83" s="252"/>
      <c r="O83" s="252"/>
      <c r="P83" s="252"/>
      <c r="Q83" s="727">
        <f>SUM(M83:P83)</f>
        <v>0</v>
      </c>
      <c r="R83" s="252"/>
      <c r="S83" s="252"/>
      <c r="T83" s="252"/>
      <c r="U83" s="252"/>
      <c r="V83" s="727">
        <f>SUM(R83:U83)</f>
        <v>0</v>
      </c>
      <c r="W83" s="252"/>
      <c r="X83" s="252"/>
      <c r="Y83" s="252"/>
      <c r="Z83" s="252"/>
      <c r="AA83" s="727">
        <f>SUM(W83:Z83)</f>
        <v>0</v>
      </c>
      <c r="AB83" s="252"/>
      <c r="AC83" s="252"/>
      <c r="AD83" s="252"/>
      <c r="AE83" s="252"/>
      <c r="AF83" s="727">
        <f>SUM(AB83:AE83)</f>
        <v>0</v>
      </c>
      <c r="AG83" s="252"/>
      <c r="AH83" s="252"/>
      <c r="AI83" s="252"/>
      <c r="AJ83" s="252"/>
      <c r="AK83" s="723">
        <f>SUM(AG83:AJ83)</f>
        <v>0</v>
      </c>
      <c r="AL83" s="728">
        <f t="shared" si="136"/>
        <v>0</v>
      </c>
      <c r="AM83" s="728">
        <f t="shared" si="136"/>
        <v>0</v>
      </c>
      <c r="AN83" s="728">
        <f t="shared" si="136"/>
        <v>0</v>
      </c>
      <c r="AO83" s="728">
        <f t="shared" si="136"/>
        <v>0</v>
      </c>
      <c r="AP83" s="723">
        <f>SUM(AL83:AO83)</f>
        <v>0</v>
      </c>
      <c r="AQ83" s="728">
        <f t="shared" si="137"/>
        <v>0</v>
      </c>
      <c r="AR83" s="728">
        <f t="shared" si="137"/>
        <v>0</v>
      </c>
      <c r="AS83" s="728">
        <f t="shared" si="137"/>
        <v>0</v>
      </c>
      <c r="AT83" s="728">
        <f t="shared" si="137"/>
        <v>0</v>
      </c>
      <c r="AU83" s="723">
        <f>SUM(AQ83:AT83)</f>
        <v>0</v>
      </c>
      <c r="AV83" s="728">
        <f>AB83+AG83</f>
        <v>0</v>
      </c>
      <c r="AW83" s="728">
        <f t="shared" si="138"/>
        <v>0</v>
      </c>
      <c r="AX83" s="728">
        <f t="shared" si="138"/>
        <v>0</v>
      </c>
      <c r="AY83" s="728">
        <f t="shared" si="138"/>
        <v>0</v>
      </c>
      <c r="AZ83" s="723">
        <f>SUM(AV83:AY83)</f>
        <v>0</v>
      </c>
      <c r="BA83" s="728">
        <f t="shared" si="139"/>
        <v>0</v>
      </c>
      <c r="BB83" s="728">
        <f t="shared" si="139"/>
        <v>0</v>
      </c>
      <c r="BC83" s="728">
        <f t="shared" si="139"/>
        <v>0</v>
      </c>
      <c r="BD83" s="728">
        <f t="shared" si="139"/>
        <v>0</v>
      </c>
      <c r="BE83" s="723">
        <f>SUM(BA83:BD83)</f>
        <v>0</v>
      </c>
    </row>
    <row r="84" spans="1:58" s="712" customFormat="1" ht="12.75" customHeight="1">
      <c r="A84" s="713">
        <f t="shared" si="135"/>
        <v>63</v>
      </c>
      <c r="B84" s="690" t="s">
        <v>205</v>
      </c>
      <c r="C84" s="725">
        <f>SUM(C79:C83)</f>
        <v>0</v>
      </c>
      <c r="D84" s="725">
        <f>SUM(D79:D83)</f>
        <v>0</v>
      </c>
      <c r="E84" s="725">
        <f>SUM(E79:E83)</f>
        <v>0</v>
      </c>
      <c r="F84" s="725">
        <f>SUM(F79:F83)</f>
        <v>0</v>
      </c>
      <c r="G84" s="725">
        <f>SUM(G79:G83)</f>
        <v>0</v>
      </c>
      <c r="H84" s="725">
        <f t="shared" ref="H84:BE84" si="140">SUM(H79:H83)</f>
        <v>0</v>
      </c>
      <c r="I84" s="725">
        <f t="shared" si="140"/>
        <v>0</v>
      </c>
      <c r="J84" s="725">
        <f t="shared" si="140"/>
        <v>0</v>
      </c>
      <c r="K84" s="725">
        <f t="shared" si="140"/>
        <v>0</v>
      </c>
      <c r="L84" s="729">
        <f t="shared" si="140"/>
        <v>0</v>
      </c>
      <c r="M84" s="725">
        <f t="shared" si="140"/>
        <v>0</v>
      </c>
      <c r="N84" s="725">
        <f t="shared" si="140"/>
        <v>0</v>
      </c>
      <c r="O84" s="725">
        <f t="shared" si="140"/>
        <v>0</v>
      </c>
      <c r="P84" s="725">
        <f t="shared" si="140"/>
        <v>0</v>
      </c>
      <c r="Q84" s="729">
        <f t="shared" si="140"/>
        <v>0</v>
      </c>
      <c r="R84" s="725">
        <f t="shared" si="140"/>
        <v>0</v>
      </c>
      <c r="S84" s="725">
        <f t="shared" si="140"/>
        <v>0</v>
      </c>
      <c r="T84" s="725">
        <f t="shared" si="140"/>
        <v>0</v>
      </c>
      <c r="U84" s="725">
        <f t="shared" si="140"/>
        <v>0</v>
      </c>
      <c r="V84" s="729">
        <f t="shared" si="140"/>
        <v>0</v>
      </c>
      <c r="W84" s="725">
        <f t="shared" si="140"/>
        <v>0</v>
      </c>
      <c r="X84" s="725">
        <f t="shared" si="140"/>
        <v>0</v>
      </c>
      <c r="Y84" s="725">
        <f t="shared" si="140"/>
        <v>0</v>
      </c>
      <c r="Z84" s="725">
        <f t="shared" si="140"/>
        <v>0</v>
      </c>
      <c r="AA84" s="729">
        <f t="shared" si="140"/>
        <v>0</v>
      </c>
      <c r="AB84" s="725">
        <f t="shared" si="140"/>
        <v>0</v>
      </c>
      <c r="AC84" s="725">
        <f t="shared" si="140"/>
        <v>0</v>
      </c>
      <c r="AD84" s="725">
        <f t="shared" si="140"/>
        <v>0</v>
      </c>
      <c r="AE84" s="725">
        <f t="shared" si="140"/>
        <v>0</v>
      </c>
      <c r="AF84" s="729">
        <f t="shared" si="140"/>
        <v>0</v>
      </c>
      <c r="AG84" s="725">
        <f t="shared" si="140"/>
        <v>0</v>
      </c>
      <c r="AH84" s="725">
        <f t="shared" si="140"/>
        <v>0</v>
      </c>
      <c r="AI84" s="725">
        <f t="shared" si="140"/>
        <v>0</v>
      </c>
      <c r="AJ84" s="725">
        <f t="shared" si="140"/>
        <v>0</v>
      </c>
      <c r="AK84" s="725">
        <f t="shared" si="140"/>
        <v>0</v>
      </c>
      <c r="AL84" s="725">
        <f t="shared" si="140"/>
        <v>0</v>
      </c>
      <c r="AM84" s="725">
        <f t="shared" si="140"/>
        <v>0</v>
      </c>
      <c r="AN84" s="725">
        <f t="shared" si="140"/>
        <v>0</v>
      </c>
      <c r="AO84" s="725">
        <f t="shared" si="140"/>
        <v>0</v>
      </c>
      <c r="AP84" s="725">
        <f t="shared" si="140"/>
        <v>0</v>
      </c>
      <c r="AQ84" s="725">
        <f t="shared" si="140"/>
        <v>0</v>
      </c>
      <c r="AR84" s="725">
        <f t="shared" si="140"/>
        <v>0</v>
      </c>
      <c r="AS84" s="725">
        <f t="shared" si="140"/>
        <v>0</v>
      </c>
      <c r="AT84" s="725">
        <f t="shared" si="140"/>
        <v>0</v>
      </c>
      <c r="AU84" s="725">
        <f t="shared" si="140"/>
        <v>0</v>
      </c>
      <c r="AV84" s="725">
        <f t="shared" si="140"/>
        <v>0</v>
      </c>
      <c r="AW84" s="725">
        <f t="shared" si="140"/>
        <v>0</v>
      </c>
      <c r="AX84" s="725">
        <f t="shared" si="140"/>
        <v>0</v>
      </c>
      <c r="AY84" s="725">
        <f t="shared" si="140"/>
        <v>0</v>
      </c>
      <c r="AZ84" s="725">
        <f t="shared" si="140"/>
        <v>0</v>
      </c>
      <c r="BA84" s="725">
        <f t="shared" si="140"/>
        <v>0</v>
      </c>
      <c r="BB84" s="725">
        <f t="shared" si="140"/>
        <v>0</v>
      </c>
      <c r="BC84" s="725">
        <f t="shared" si="140"/>
        <v>0</v>
      </c>
      <c r="BD84" s="725">
        <f t="shared" si="140"/>
        <v>0</v>
      </c>
      <c r="BE84" s="725">
        <f t="shared" si="140"/>
        <v>0</v>
      </c>
      <c r="BF84" s="730"/>
    </row>
    <row r="85" spans="1:58" s="712" customFormat="1" ht="12.75" customHeight="1">
      <c r="A85" s="713">
        <f t="shared" si="135"/>
        <v>64</v>
      </c>
      <c r="B85" s="690" t="s">
        <v>206</v>
      </c>
      <c r="C85" s="725">
        <f>C77+C84</f>
        <v>0</v>
      </c>
      <c r="D85" s="725">
        <f t="shared" ref="D85:BE85" si="141">D77+D84</f>
        <v>0</v>
      </c>
      <c r="E85" s="725">
        <f t="shared" si="141"/>
        <v>0</v>
      </c>
      <c r="F85" s="725">
        <f t="shared" si="141"/>
        <v>0</v>
      </c>
      <c r="G85" s="725">
        <f t="shared" si="141"/>
        <v>0</v>
      </c>
      <c r="H85" s="725">
        <f t="shared" si="141"/>
        <v>0</v>
      </c>
      <c r="I85" s="725">
        <f t="shared" si="141"/>
        <v>0</v>
      </c>
      <c r="J85" s="725">
        <f t="shared" si="141"/>
        <v>0</v>
      </c>
      <c r="K85" s="725">
        <f t="shared" si="141"/>
        <v>0</v>
      </c>
      <c r="L85" s="729">
        <f t="shared" si="141"/>
        <v>0</v>
      </c>
      <c r="M85" s="725">
        <f t="shared" si="141"/>
        <v>0</v>
      </c>
      <c r="N85" s="725">
        <f t="shared" si="141"/>
        <v>0</v>
      </c>
      <c r="O85" s="725">
        <f t="shared" si="141"/>
        <v>0</v>
      </c>
      <c r="P85" s="725">
        <f t="shared" si="141"/>
        <v>0</v>
      </c>
      <c r="Q85" s="729">
        <f t="shared" si="141"/>
        <v>0</v>
      </c>
      <c r="R85" s="725">
        <f t="shared" si="141"/>
        <v>0</v>
      </c>
      <c r="S85" s="725">
        <f t="shared" si="141"/>
        <v>0</v>
      </c>
      <c r="T85" s="725">
        <f t="shared" si="141"/>
        <v>0</v>
      </c>
      <c r="U85" s="725">
        <f t="shared" si="141"/>
        <v>0</v>
      </c>
      <c r="V85" s="729">
        <f t="shared" si="141"/>
        <v>0</v>
      </c>
      <c r="W85" s="725">
        <f t="shared" si="141"/>
        <v>0</v>
      </c>
      <c r="X85" s="725">
        <f t="shared" si="141"/>
        <v>0</v>
      </c>
      <c r="Y85" s="725">
        <f t="shared" si="141"/>
        <v>0</v>
      </c>
      <c r="Z85" s="725">
        <f t="shared" si="141"/>
        <v>0</v>
      </c>
      <c r="AA85" s="729">
        <f t="shared" si="141"/>
        <v>0</v>
      </c>
      <c r="AB85" s="725">
        <f t="shared" si="141"/>
        <v>0</v>
      </c>
      <c r="AC85" s="725">
        <f t="shared" si="141"/>
        <v>0</v>
      </c>
      <c r="AD85" s="725">
        <f t="shared" si="141"/>
        <v>0</v>
      </c>
      <c r="AE85" s="725">
        <f t="shared" si="141"/>
        <v>0</v>
      </c>
      <c r="AF85" s="729">
        <f t="shared" si="141"/>
        <v>0</v>
      </c>
      <c r="AG85" s="725">
        <f t="shared" si="141"/>
        <v>0</v>
      </c>
      <c r="AH85" s="725">
        <f t="shared" si="141"/>
        <v>0</v>
      </c>
      <c r="AI85" s="725">
        <f t="shared" si="141"/>
        <v>0</v>
      </c>
      <c r="AJ85" s="725">
        <f t="shared" si="141"/>
        <v>0</v>
      </c>
      <c r="AK85" s="725">
        <f t="shared" si="141"/>
        <v>0</v>
      </c>
      <c r="AL85" s="725">
        <f t="shared" si="141"/>
        <v>0</v>
      </c>
      <c r="AM85" s="725">
        <f t="shared" si="141"/>
        <v>0</v>
      </c>
      <c r="AN85" s="725">
        <f t="shared" si="141"/>
        <v>0</v>
      </c>
      <c r="AO85" s="725">
        <f t="shared" si="141"/>
        <v>0</v>
      </c>
      <c r="AP85" s="725">
        <f t="shared" si="141"/>
        <v>0</v>
      </c>
      <c r="AQ85" s="725">
        <f t="shared" si="141"/>
        <v>0</v>
      </c>
      <c r="AR85" s="725">
        <f t="shared" si="141"/>
        <v>0</v>
      </c>
      <c r="AS85" s="725">
        <f t="shared" si="141"/>
        <v>0</v>
      </c>
      <c r="AT85" s="725">
        <f t="shared" si="141"/>
        <v>0</v>
      </c>
      <c r="AU85" s="725">
        <f t="shared" si="141"/>
        <v>0</v>
      </c>
      <c r="AV85" s="725">
        <f t="shared" si="141"/>
        <v>0</v>
      </c>
      <c r="AW85" s="725">
        <f t="shared" si="141"/>
        <v>0</v>
      </c>
      <c r="AX85" s="725">
        <f t="shared" si="141"/>
        <v>0</v>
      </c>
      <c r="AY85" s="725">
        <f t="shared" si="141"/>
        <v>0</v>
      </c>
      <c r="AZ85" s="725">
        <f t="shared" si="141"/>
        <v>0</v>
      </c>
      <c r="BA85" s="725">
        <f t="shared" si="141"/>
        <v>0</v>
      </c>
      <c r="BB85" s="725">
        <f t="shared" si="141"/>
        <v>0</v>
      </c>
      <c r="BC85" s="725">
        <f t="shared" si="141"/>
        <v>0</v>
      </c>
      <c r="BD85" s="725">
        <f t="shared" si="141"/>
        <v>0</v>
      </c>
      <c r="BE85" s="725">
        <f t="shared" si="141"/>
        <v>0</v>
      </c>
      <c r="BF85" s="730"/>
    </row>
    <row r="86" spans="1:58" s="712" customFormat="1" ht="12.75" customHeight="1">
      <c r="A86" s="713">
        <f t="shared" si="135"/>
        <v>65</v>
      </c>
      <c r="B86" s="690" t="s">
        <v>207</v>
      </c>
      <c r="C86" s="725">
        <f t="shared" ref="C86:AH86" si="142">C28-C85</f>
        <v>0</v>
      </c>
      <c r="D86" s="725">
        <f t="shared" si="142"/>
        <v>0</v>
      </c>
      <c r="E86" s="725">
        <f t="shared" si="142"/>
        <v>0</v>
      </c>
      <c r="F86" s="725">
        <f t="shared" si="142"/>
        <v>0</v>
      </c>
      <c r="G86" s="725">
        <f t="shared" si="142"/>
        <v>0</v>
      </c>
      <c r="H86" s="725">
        <f t="shared" si="142"/>
        <v>0</v>
      </c>
      <c r="I86" s="725">
        <f t="shared" si="142"/>
        <v>0</v>
      </c>
      <c r="J86" s="725">
        <f t="shared" si="142"/>
        <v>0</v>
      </c>
      <c r="K86" s="725">
        <f t="shared" si="142"/>
        <v>0</v>
      </c>
      <c r="L86" s="729">
        <f t="shared" si="142"/>
        <v>0</v>
      </c>
      <c r="M86" s="725">
        <f t="shared" si="142"/>
        <v>0</v>
      </c>
      <c r="N86" s="725">
        <f t="shared" si="142"/>
        <v>0</v>
      </c>
      <c r="O86" s="725">
        <f t="shared" si="142"/>
        <v>0</v>
      </c>
      <c r="P86" s="725">
        <f t="shared" si="142"/>
        <v>0</v>
      </c>
      <c r="Q86" s="729">
        <f t="shared" si="142"/>
        <v>0</v>
      </c>
      <c r="R86" s="725">
        <f t="shared" si="142"/>
        <v>0</v>
      </c>
      <c r="S86" s="725">
        <f t="shared" si="142"/>
        <v>0</v>
      </c>
      <c r="T86" s="725">
        <f t="shared" si="142"/>
        <v>0</v>
      </c>
      <c r="U86" s="725">
        <f t="shared" si="142"/>
        <v>0</v>
      </c>
      <c r="V86" s="729">
        <f t="shared" si="142"/>
        <v>0</v>
      </c>
      <c r="W86" s="725">
        <f t="shared" si="142"/>
        <v>0</v>
      </c>
      <c r="X86" s="725">
        <f t="shared" si="142"/>
        <v>0</v>
      </c>
      <c r="Y86" s="725">
        <f t="shared" si="142"/>
        <v>0</v>
      </c>
      <c r="Z86" s="725">
        <f t="shared" si="142"/>
        <v>0</v>
      </c>
      <c r="AA86" s="729">
        <f t="shared" si="142"/>
        <v>0</v>
      </c>
      <c r="AB86" s="725">
        <f t="shared" si="142"/>
        <v>0</v>
      </c>
      <c r="AC86" s="725">
        <f t="shared" si="142"/>
        <v>0</v>
      </c>
      <c r="AD86" s="725">
        <f t="shared" si="142"/>
        <v>0</v>
      </c>
      <c r="AE86" s="725">
        <f t="shared" si="142"/>
        <v>0</v>
      </c>
      <c r="AF86" s="729">
        <f t="shared" si="142"/>
        <v>0</v>
      </c>
      <c r="AG86" s="725">
        <f t="shared" si="142"/>
        <v>0</v>
      </c>
      <c r="AH86" s="725">
        <f t="shared" si="142"/>
        <v>0</v>
      </c>
      <c r="AI86" s="725">
        <f t="shared" ref="AI86:BE86" si="143">AI28-AI85</f>
        <v>0</v>
      </c>
      <c r="AJ86" s="725">
        <f t="shared" si="143"/>
        <v>0</v>
      </c>
      <c r="AK86" s="725">
        <f t="shared" si="143"/>
        <v>0</v>
      </c>
      <c r="AL86" s="725">
        <f t="shared" si="143"/>
        <v>0</v>
      </c>
      <c r="AM86" s="725">
        <f t="shared" si="143"/>
        <v>0</v>
      </c>
      <c r="AN86" s="725">
        <f t="shared" si="143"/>
        <v>0</v>
      </c>
      <c r="AO86" s="725">
        <f t="shared" si="143"/>
        <v>0</v>
      </c>
      <c r="AP86" s="725">
        <f t="shared" si="143"/>
        <v>0</v>
      </c>
      <c r="AQ86" s="725">
        <f t="shared" si="143"/>
        <v>0</v>
      </c>
      <c r="AR86" s="725">
        <f t="shared" si="143"/>
        <v>0</v>
      </c>
      <c r="AS86" s="725">
        <f t="shared" si="143"/>
        <v>0</v>
      </c>
      <c r="AT86" s="725">
        <f t="shared" si="143"/>
        <v>0</v>
      </c>
      <c r="AU86" s="725">
        <f t="shared" si="143"/>
        <v>0</v>
      </c>
      <c r="AV86" s="725">
        <f t="shared" si="143"/>
        <v>0</v>
      </c>
      <c r="AW86" s="725">
        <f t="shared" si="143"/>
        <v>0</v>
      </c>
      <c r="AX86" s="725">
        <f t="shared" si="143"/>
        <v>0</v>
      </c>
      <c r="AY86" s="725">
        <f t="shared" si="143"/>
        <v>0</v>
      </c>
      <c r="AZ86" s="725">
        <f t="shared" si="143"/>
        <v>0</v>
      </c>
      <c r="BA86" s="725">
        <f t="shared" si="143"/>
        <v>0</v>
      </c>
      <c r="BB86" s="725">
        <f t="shared" si="143"/>
        <v>0</v>
      </c>
      <c r="BC86" s="725">
        <f t="shared" si="143"/>
        <v>0</v>
      </c>
      <c r="BD86" s="725">
        <f t="shared" si="143"/>
        <v>0</v>
      </c>
      <c r="BE86" s="725">
        <f t="shared" si="143"/>
        <v>0</v>
      </c>
      <c r="BF86" s="730"/>
    </row>
    <row r="87" spans="1:58" s="672" customFormat="1" ht="12.75" customHeight="1">
      <c r="A87" s="11">
        <f t="shared" si="135"/>
        <v>66</v>
      </c>
      <c r="B87" s="633" t="s">
        <v>208</v>
      </c>
      <c r="C87" s="704"/>
      <c r="D87" s="704"/>
      <c r="E87" s="704"/>
      <c r="F87" s="704"/>
      <c r="G87" s="680">
        <f t="shared" ref="G87:G92" si="144">SUM(C87:F87)</f>
        <v>0</v>
      </c>
      <c r="H87" s="705"/>
      <c r="I87" s="705"/>
      <c r="J87" s="705"/>
      <c r="K87" s="705"/>
      <c r="L87" s="696">
        <f t="shared" ref="L87:L92" si="145">SUM(H87:K87)</f>
        <v>0</v>
      </c>
      <c r="M87" s="704"/>
      <c r="N87" s="704"/>
      <c r="O87" s="704"/>
      <c r="P87" s="704"/>
      <c r="Q87" s="696">
        <f t="shared" ref="Q87:Q92" si="146">SUM(M87:P87)</f>
        <v>0</v>
      </c>
      <c r="R87" s="704"/>
      <c r="S87" s="704"/>
      <c r="T87" s="704"/>
      <c r="U87" s="704"/>
      <c r="V87" s="696">
        <f t="shared" ref="V87:V92" si="147">SUM(R87:U87)</f>
        <v>0</v>
      </c>
      <c r="W87" s="704"/>
      <c r="X87" s="704"/>
      <c r="Y87" s="704"/>
      <c r="Z87" s="704"/>
      <c r="AA87" s="696">
        <f t="shared" ref="AA87:AA92" si="148">SUM(W87:Z87)</f>
        <v>0</v>
      </c>
      <c r="AB87" s="704"/>
      <c r="AC87" s="704"/>
      <c r="AD87" s="704"/>
      <c r="AE87" s="704"/>
      <c r="AF87" s="696">
        <f t="shared" ref="AF87:AF92" si="149">SUM(AB87:AE87)</f>
        <v>0</v>
      </c>
      <c r="AG87" s="704"/>
      <c r="AH87" s="704"/>
      <c r="AI87" s="704"/>
      <c r="AJ87" s="704"/>
      <c r="AK87" s="680">
        <f t="shared" ref="AK87:AK92" si="150">SUM(AG87:AJ87)</f>
        <v>0</v>
      </c>
      <c r="AL87" s="689">
        <f t="shared" ref="AL87:AO92" si="151">C87+H87</f>
        <v>0</v>
      </c>
      <c r="AM87" s="689">
        <f t="shared" si="151"/>
        <v>0</v>
      </c>
      <c r="AN87" s="689">
        <f t="shared" si="151"/>
        <v>0</v>
      </c>
      <c r="AO87" s="689">
        <f t="shared" si="151"/>
        <v>0</v>
      </c>
      <c r="AP87" s="680">
        <f t="shared" ref="AP87:AP92" si="152">SUM(AL87:AO87)</f>
        <v>0</v>
      </c>
      <c r="AQ87" s="689">
        <f t="shared" ref="AQ87:AT92" si="153">M87+R87+W87</f>
        <v>0</v>
      </c>
      <c r="AR87" s="689">
        <f t="shared" si="153"/>
        <v>0</v>
      </c>
      <c r="AS87" s="689">
        <f t="shared" si="153"/>
        <v>0</v>
      </c>
      <c r="AT87" s="689">
        <f t="shared" si="153"/>
        <v>0</v>
      </c>
      <c r="AU87" s="680">
        <f t="shared" ref="AU87:AU92" si="154">SUM(AQ87:AT87)</f>
        <v>0</v>
      </c>
      <c r="AV87" s="689">
        <f t="shared" ref="AV87:AY92" si="155">AB87+AG87</f>
        <v>0</v>
      </c>
      <c r="AW87" s="689">
        <f t="shared" si="155"/>
        <v>0</v>
      </c>
      <c r="AX87" s="689">
        <f t="shared" si="155"/>
        <v>0</v>
      </c>
      <c r="AY87" s="689">
        <f t="shared" si="155"/>
        <v>0</v>
      </c>
      <c r="AZ87" s="680">
        <f t="shared" ref="AZ87:AZ92" si="156">SUM(AV87:AY87)</f>
        <v>0</v>
      </c>
      <c r="BA87" s="689">
        <f t="shared" ref="BA87:BD92" si="157">AL87+AQ87+AV87</f>
        <v>0</v>
      </c>
      <c r="BB87" s="689">
        <f t="shared" si="157"/>
        <v>0</v>
      </c>
      <c r="BC87" s="689">
        <f t="shared" si="157"/>
        <v>0</v>
      </c>
      <c r="BD87" s="689">
        <f t="shared" si="157"/>
        <v>0</v>
      </c>
      <c r="BE87" s="680">
        <f t="shared" ref="BE87:BE92" si="158">SUM(BA87:BD87)</f>
        <v>0</v>
      </c>
      <c r="BF87" s="692"/>
    </row>
    <row r="88" spans="1:58" s="672" customFormat="1" ht="12.75" customHeight="1">
      <c r="A88" s="11">
        <f t="shared" si="135"/>
        <v>67</v>
      </c>
      <c r="B88" s="634" t="s">
        <v>209</v>
      </c>
      <c r="C88" s="704"/>
      <c r="D88" s="704"/>
      <c r="E88" s="704"/>
      <c r="F88" s="704"/>
      <c r="G88" s="680">
        <f t="shared" si="144"/>
        <v>0</v>
      </c>
      <c r="H88" s="705"/>
      <c r="I88" s="705"/>
      <c r="J88" s="705"/>
      <c r="K88" s="705"/>
      <c r="L88" s="696">
        <f t="shared" si="145"/>
        <v>0</v>
      </c>
      <c r="M88" s="704"/>
      <c r="N88" s="704"/>
      <c r="O88" s="704"/>
      <c r="P88" s="704"/>
      <c r="Q88" s="696">
        <f t="shared" si="146"/>
        <v>0</v>
      </c>
      <c r="R88" s="704"/>
      <c r="S88" s="704"/>
      <c r="T88" s="704"/>
      <c r="U88" s="704"/>
      <c r="V88" s="696">
        <f t="shared" si="147"/>
        <v>0</v>
      </c>
      <c r="W88" s="704"/>
      <c r="X88" s="704"/>
      <c r="Y88" s="704"/>
      <c r="Z88" s="704"/>
      <c r="AA88" s="696">
        <f t="shared" si="148"/>
        <v>0</v>
      </c>
      <c r="AB88" s="704"/>
      <c r="AC88" s="704"/>
      <c r="AD88" s="704"/>
      <c r="AE88" s="704"/>
      <c r="AF88" s="696">
        <f t="shared" si="149"/>
        <v>0</v>
      </c>
      <c r="AG88" s="704"/>
      <c r="AH88" s="704"/>
      <c r="AI88" s="704"/>
      <c r="AJ88" s="704"/>
      <c r="AK88" s="680">
        <f t="shared" si="150"/>
        <v>0</v>
      </c>
      <c r="AL88" s="689">
        <f t="shared" si="151"/>
        <v>0</v>
      </c>
      <c r="AM88" s="689">
        <f t="shared" si="151"/>
        <v>0</v>
      </c>
      <c r="AN88" s="689">
        <f t="shared" si="151"/>
        <v>0</v>
      </c>
      <c r="AO88" s="689">
        <f t="shared" si="151"/>
        <v>0</v>
      </c>
      <c r="AP88" s="680">
        <f t="shared" si="152"/>
        <v>0</v>
      </c>
      <c r="AQ88" s="689">
        <f t="shared" si="153"/>
        <v>0</v>
      </c>
      <c r="AR88" s="689">
        <f t="shared" si="153"/>
        <v>0</v>
      </c>
      <c r="AS88" s="689">
        <f t="shared" si="153"/>
        <v>0</v>
      </c>
      <c r="AT88" s="689">
        <f t="shared" si="153"/>
        <v>0</v>
      </c>
      <c r="AU88" s="680">
        <f t="shared" si="154"/>
        <v>0</v>
      </c>
      <c r="AV88" s="689">
        <f t="shared" si="155"/>
        <v>0</v>
      </c>
      <c r="AW88" s="689">
        <f t="shared" si="155"/>
        <v>0</v>
      </c>
      <c r="AX88" s="689">
        <f t="shared" si="155"/>
        <v>0</v>
      </c>
      <c r="AY88" s="689">
        <f t="shared" si="155"/>
        <v>0</v>
      </c>
      <c r="AZ88" s="680">
        <f t="shared" si="156"/>
        <v>0</v>
      </c>
      <c r="BA88" s="689">
        <f t="shared" si="157"/>
        <v>0</v>
      </c>
      <c r="BB88" s="689">
        <f t="shared" si="157"/>
        <v>0</v>
      </c>
      <c r="BC88" s="689">
        <f t="shared" si="157"/>
        <v>0</v>
      </c>
      <c r="BD88" s="689">
        <f t="shared" si="157"/>
        <v>0</v>
      </c>
      <c r="BE88" s="680">
        <f t="shared" si="158"/>
        <v>0</v>
      </c>
      <c r="BF88" s="692"/>
    </row>
    <row r="89" spans="1:58" s="672" customFormat="1" ht="12.75" customHeight="1">
      <c r="A89" s="11">
        <f t="shared" si="135"/>
        <v>68</v>
      </c>
      <c r="B89" s="634" t="s">
        <v>210</v>
      </c>
      <c r="C89" s="704"/>
      <c r="D89" s="704"/>
      <c r="E89" s="704"/>
      <c r="F89" s="704"/>
      <c r="G89" s="680">
        <f t="shared" si="144"/>
        <v>0</v>
      </c>
      <c r="H89" s="705"/>
      <c r="I89" s="705"/>
      <c r="J89" s="705"/>
      <c r="K89" s="705"/>
      <c r="L89" s="696">
        <f t="shared" si="145"/>
        <v>0</v>
      </c>
      <c r="M89" s="704"/>
      <c r="N89" s="704"/>
      <c r="O89" s="704"/>
      <c r="P89" s="704"/>
      <c r="Q89" s="696">
        <f t="shared" si="146"/>
        <v>0</v>
      </c>
      <c r="R89" s="704"/>
      <c r="S89" s="704"/>
      <c r="T89" s="704"/>
      <c r="U89" s="704"/>
      <c r="V89" s="696">
        <f t="shared" si="147"/>
        <v>0</v>
      </c>
      <c r="W89" s="704"/>
      <c r="X89" s="704"/>
      <c r="Y89" s="704"/>
      <c r="Z89" s="704"/>
      <c r="AA89" s="696">
        <f t="shared" si="148"/>
        <v>0</v>
      </c>
      <c r="AB89" s="704"/>
      <c r="AC89" s="704"/>
      <c r="AD89" s="704"/>
      <c r="AE89" s="704"/>
      <c r="AF89" s="696">
        <f t="shared" si="149"/>
        <v>0</v>
      </c>
      <c r="AG89" s="704"/>
      <c r="AH89" s="704"/>
      <c r="AI89" s="704"/>
      <c r="AJ89" s="704"/>
      <c r="AK89" s="680">
        <f t="shared" si="150"/>
        <v>0</v>
      </c>
      <c r="AL89" s="689">
        <f t="shared" si="151"/>
        <v>0</v>
      </c>
      <c r="AM89" s="689">
        <f t="shared" si="151"/>
        <v>0</v>
      </c>
      <c r="AN89" s="689">
        <f t="shared" si="151"/>
        <v>0</v>
      </c>
      <c r="AO89" s="689">
        <f t="shared" si="151"/>
        <v>0</v>
      </c>
      <c r="AP89" s="680">
        <f t="shared" si="152"/>
        <v>0</v>
      </c>
      <c r="AQ89" s="689">
        <f t="shared" si="153"/>
        <v>0</v>
      </c>
      <c r="AR89" s="689">
        <f t="shared" si="153"/>
        <v>0</v>
      </c>
      <c r="AS89" s="689">
        <f t="shared" si="153"/>
        <v>0</v>
      </c>
      <c r="AT89" s="689">
        <f t="shared" si="153"/>
        <v>0</v>
      </c>
      <c r="AU89" s="680">
        <f t="shared" si="154"/>
        <v>0</v>
      </c>
      <c r="AV89" s="689">
        <f t="shared" si="155"/>
        <v>0</v>
      </c>
      <c r="AW89" s="689">
        <f t="shared" si="155"/>
        <v>0</v>
      </c>
      <c r="AX89" s="689">
        <f t="shared" si="155"/>
        <v>0</v>
      </c>
      <c r="AY89" s="689">
        <f t="shared" si="155"/>
        <v>0</v>
      </c>
      <c r="AZ89" s="680">
        <f t="shared" si="156"/>
        <v>0</v>
      </c>
      <c r="BA89" s="689">
        <f t="shared" si="157"/>
        <v>0</v>
      </c>
      <c r="BB89" s="689">
        <f t="shared" si="157"/>
        <v>0</v>
      </c>
      <c r="BC89" s="689">
        <f t="shared" si="157"/>
        <v>0</v>
      </c>
      <c r="BD89" s="689">
        <f t="shared" si="157"/>
        <v>0</v>
      </c>
      <c r="BE89" s="680">
        <f t="shared" si="158"/>
        <v>0</v>
      </c>
      <c r="BF89" s="692"/>
    </row>
    <row r="90" spans="1:58" s="672" customFormat="1" ht="12.75" customHeight="1">
      <c r="A90" s="11">
        <f t="shared" si="135"/>
        <v>69</v>
      </c>
      <c r="B90" s="634" t="s">
        <v>211</v>
      </c>
      <c r="C90" s="704"/>
      <c r="D90" s="704"/>
      <c r="E90" s="704"/>
      <c r="F90" s="704"/>
      <c r="G90" s="680">
        <f t="shared" si="144"/>
        <v>0</v>
      </c>
      <c r="H90" s="705"/>
      <c r="I90" s="705"/>
      <c r="J90" s="705"/>
      <c r="K90" s="705"/>
      <c r="L90" s="696">
        <f t="shared" si="145"/>
        <v>0</v>
      </c>
      <c r="M90" s="704"/>
      <c r="N90" s="704"/>
      <c r="O90" s="704"/>
      <c r="P90" s="704"/>
      <c r="Q90" s="696">
        <f t="shared" si="146"/>
        <v>0</v>
      </c>
      <c r="R90" s="704"/>
      <c r="S90" s="704"/>
      <c r="T90" s="704"/>
      <c r="U90" s="704"/>
      <c r="V90" s="696">
        <f t="shared" si="147"/>
        <v>0</v>
      </c>
      <c r="W90" s="704"/>
      <c r="X90" s="704"/>
      <c r="Y90" s="704"/>
      <c r="Z90" s="704"/>
      <c r="AA90" s="696">
        <f t="shared" si="148"/>
        <v>0</v>
      </c>
      <c r="AB90" s="704"/>
      <c r="AC90" s="704"/>
      <c r="AD90" s="704"/>
      <c r="AE90" s="704"/>
      <c r="AF90" s="696">
        <f t="shared" si="149"/>
        <v>0</v>
      </c>
      <c r="AG90" s="704"/>
      <c r="AH90" s="704"/>
      <c r="AI90" s="704"/>
      <c r="AJ90" s="704"/>
      <c r="AK90" s="680">
        <f t="shared" si="150"/>
        <v>0</v>
      </c>
      <c r="AL90" s="689">
        <f t="shared" si="151"/>
        <v>0</v>
      </c>
      <c r="AM90" s="689">
        <f t="shared" si="151"/>
        <v>0</v>
      </c>
      <c r="AN90" s="689">
        <f t="shared" si="151"/>
        <v>0</v>
      </c>
      <c r="AO90" s="689">
        <f t="shared" si="151"/>
        <v>0</v>
      </c>
      <c r="AP90" s="680">
        <f t="shared" si="152"/>
        <v>0</v>
      </c>
      <c r="AQ90" s="689">
        <f t="shared" si="153"/>
        <v>0</v>
      </c>
      <c r="AR90" s="689">
        <f t="shared" si="153"/>
        <v>0</v>
      </c>
      <c r="AS90" s="689">
        <f t="shared" si="153"/>
        <v>0</v>
      </c>
      <c r="AT90" s="689">
        <f t="shared" si="153"/>
        <v>0</v>
      </c>
      <c r="AU90" s="680">
        <f t="shared" si="154"/>
        <v>0</v>
      </c>
      <c r="AV90" s="689">
        <f t="shared" si="155"/>
        <v>0</v>
      </c>
      <c r="AW90" s="689">
        <f t="shared" si="155"/>
        <v>0</v>
      </c>
      <c r="AX90" s="689">
        <f t="shared" si="155"/>
        <v>0</v>
      </c>
      <c r="AY90" s="689">
        <f t="shared" si="155"/>
        <v>0</v>
      </c>
      <c r="AZ90" s="680">
        <f t="shared" si="156"/>
        <v>0</v>
      </c>
      <c r="BA90" s="689">
        <f t="shared" si="157"/>
        <v>0</v>
      </c>
      <c r="BB90" s="689">
        <f t="shared" si="157"/>
        <v>0</v>
      </c>
      <c r="BC90" s="689">
        <f t="shared" si="157"/>
        <v>0</v>
      </c>
      <c r="BD90" s="689">
        <f t="shared" si="157"/>
        <v>0</v>
      </c>
      <c r="BE90" s="680">
        <f t="shared" si="158"/>
        <v>0</v>
      </c>
      <c r="BF90" s="692"/>
    </row>
    <row r="91" spans="1:58" s="672" customFormat="1" ht="12.75" customHeight="1">
      <c r="A91" s="11">
        <f t="shared" si="135"/>
        <v>70</v>
      </c>
      <c r="B91" s="633" t="s">
        <v>212</v>
      </c>
      <c r="C91" s="704"/>
      <c r="D91" s="704"/>
      <c r="E91" s="704"/>
      <c r="F91" s="704"/>
      <c r="G91" s="680">
        <f t="shared" si="144"/>
        <v>0</v>
      </c>
      <c r="H91" s="705"/>
      <c r="I91" s="705"/>
      <c r="J91" s="705"/>
      <c r="K91" s="705"/>
      <c r="L91" s="696">
        <f t="shared" si="145"/>
        <v>0</v>
      </c>
      <c r="M91" s="704"/>
      <c r="N91" s="704"/>
      <c r="O91" s="704"/>
      <c r="P91" s="704"/>
      <c r="Q91" s="696">
        <f t="shared" si="146"/>
        <v>0</v>
      </c>
      <c r="R91" s="704"/>
      <c r="S91" s="704"/>
      <c r="T91" s="704"/>
      <c r="U91" s="704"/>
      <c r="V91" s="696">
        <f t="shared" si="147"/>
        <v>0</v>
      </c>
      <c r="W91" s="704"/>
      <c r="X91" s="704"/>
      <c r="Y91" s="704"/>
      <c r="Z91" s="704"/>
      <c r="AA91" s="696">
        <f t="shared" si="148"/>
        <v>0</v>
      </c>
      <c r="AB91" s="704"/>
      <c r="AC91" s="704"/>
      <c r="AD91" s="704"/>
      <c r="AE91" s="704"/>
      <c r="AF91" s="696">
        <f t="shared" si="149"/>
        <v>0</v>
      </c>
      <c r="AG91" s="704"/>
      <c r="AH91" s="704"/>
      <c r="AI91" s="704"/>
      <c r="AJ91" s="704"/>
      <c r="AK91" s="680">
        <f t="shared" si="150"/>
        <v>0</v>
      </c>
      <c r="AL91" s="689">
        <f t="shared" si="151"/>
        <v>0</v>
      </c>
      <c r="AM91" s="689">
        <f t="shared" si="151"/>
        <v>0</v>
      </c>
      <c r="AN91" s="689">
        <f t="shared" si="151"/>
        <v>0</v>
      </c>
      <c r="AO91" s="689">
        <f t="shared" si="151"/>
        <v>0</v>
      </c>
      <c r="AP91" s="680">
        <f t="shared" si="152"/>
        <v>0</v>
      </c>
      <c r="AQ91" s="689">
        <f t="shared" si="153"/>
        <v>0</v>
      </c>
      <c r="AR91" s="689">
        <f t="shared" si="153"/>
        <v>0</v>
      </c>
      <c r="AS91" s="689">
        <f t="shared" si="153"/>
        <v>0</v>
      </c>
      <c r="AT91" s="689">
        <f t="shared" si="153"/>
        <v>0</v>
      </c>
      <c r="AU91" s="680">
        <f t="shared" si="154"/>
        <v>0</v>
      </c>
      <c r="AV91" s="689">
        <f t="shared" si="155"/>
        <v>0</v>
      </c>
      <c r="AW91" s="689">
        <f t="shared" si="155"/>
        <v>0</v>
      </c>
      <c r="AX91" s="689">
        <f t="shared" si="155"/>
        <v>0</v>
      </c>
      <c r="AY91" s="689">
        <f t="shared" si="155"/>
        <v>0</v>
      </c>
      <c r="AZ91" s="680">
        <f t="shared" si="156"/>
        <v>0</v>
      </c>
      <c r="BA91" s="689">
        <f t="shared" si="157"/>
        <v>0</v>
      </c>
      <c r="BB91" s="689">
        <f t="shared" si="157"/>
        <v>0</v>
      </c>
      <c r="BC91" s="689">
        <f t="shared" si="157"/>
        <v>0</v>
      </c>
      <c r="BD91" s="689">
        <f t="shared" si="157"/>
        <v>0</v>
      </c>
      <c r="BE91" s="680">
        <f t="shared" si="158"/>
        <v>0</v>
      </c>
    </row>
    <row r="92" spans="1:58" s="672" customFormat="1" ht="12.75" customHeight="1">
      <c r="A92" s="11">
        <f t="shared" si="135"/>
        <v>71</v>
      </c>
      <c r="B92" s="633" t="s">
        <v>213</v>
      </c>
      <c r="C92" s="704"/>
      <c r="D92" s="704"/>
      <c r="E92" s="704"/>
      <c r="F92" s="704"/>
      <c r="G92" s="680">
        <f t="shared" si="144"/>
        <v>0</v>
      </c>
      <c r="H92" s="704"/>
      <c r="I92" s="704"/>
      <c r="J92" s="704"/>
      <c r="K92" s="704"/>
      <c r="L92" s="696">
        <f t="shared" si="145"/>
        <v>0</v>
      </c>
      <c r="M92" s="704"/>
      <c r="N92" s="704"/>
      <c r="O92" s="704"/>
      <c r="P92" s="704"/>
      <c r="Q92" s="696">
        <f t="shared" si="146"/>
        <v>0</v>
      </c>
      <c r="R92" s="704"/>
      <c r="S92" s="704"/>
      <c r="T92" s="704"/>
      <c r="U92" s="704"/>
      <c r="V92" s="696">
        <f t="shared" si="147"/>
        <v>0</v>
      </c>
      <c r="W92" s="704"/>
      <c r="X92" s="704"/>
      <c r="Y92" s="704"/>
      <c r="Z92" s="704"/>
      <c r="AA92" s="696">
        <f t="shared" si="148"/>
        <v>0</v>
      </c>
      <c r="AB92" s="704"/>
      <c r="AC92" s="704"/>
      <c r="AD92" s="704"/>
      <c r="AE92" s="704"/>
      <c r="AF92" s="696">
        <f t="shared" si="149"/>
        <v>0</v>
      </c>
      <c r="AG92" s="704"/>
      <c r="AH92" s="704"/>
      <c r="AI92" s="704"/>
      <c r="AJ92" s="704"/>
      <c r="AK92" s="680">
        <f t="shared" si="150"/>
        <v>0</v>
      </c>
      <c r="AL92" s="689">
        <f t="shared" si="151"/>
        <v>0</v>
      </c>
      <c r="AM92" s="689">
        <f t="shared" si="151"/>
        <v>0</v>
      </c>
      <c r="AN92" s="689">
        <f t="shared" si="151"/>
        <v>0</v>
      </c>
      <c r="AO92" s="689">
        <f t="shared" si="151"/>
        <v>0</v>
      </c>
      <c r="AP92" s="680">
        <f t="shared" si="152"/>
        <v>0</v>
      </c>
      <c r="AQ92" s="689">
        <f t="shared" si="153"/>
        <v>0</v>
      </c>
      <c r="AR92" s="689">
        <f t="shared" si="153"/>
        <v>0</v>
      </c>
      <c r="AS92" s="689">
        <f t="shared" si="153"/>
        <v>0</v>
      </c>
      <c r="AT92" s="689">
        <f t="shared" si="153"/>
        <v>0</v>
      </c>
      <c r="AU92" s="680">
        <f t="shared" si="154"/>
        <v>0</v>
      </c>
      <c r="AV92" s="689">
        <f t="shared" si="155"/>
        <v>0</v>
      </c>
      <c r="AW92" s="689">
        <f t="shared" si="155"/>
        <v>0</v>
      </c>
      <c r="AX92" s="689">
        <f t="shared" si="155"/>
        <v>0</v>
      </c>
      <c r="AY92" s="689">
        <f t="shared" si="155"/>
        <v>0</v>
      </c>
      <c r="AZ92" s="680">
        <f t="shared" si="156"/>
        <v>0</v>
      </c>
      <c r="BA92" s="689">
        <f t="shared" si="157"/>
        <v>0</v>
      </c>
      <c r="BB92" s="689">
        <f t="shared" si="157"/>
        <v>0</v>
      </c>
      <c r="BC92" s="689">
        <f t="shared" si="157"/>
        <v>0</v>
      </c>
      <c r="BD92" s="689">
        <f t="shared" si="157"/>
        <v>0</v>
      </c>
      <c r="BE92" s="680">
        <f t="shared" si="158"/>
        <v>0</v>
      </c>
    </row>
    <row r="93" spans="1:58" s="712" customFormat="1" ht="12.75" customHeight="1">
      <c r="A93" s="713">
        <f t="shared" si="135"/>
        <v>72</v>
      </c>
      <c r="B93" s="690" t="s">
        <v>214</v>
      </c>
      <c r="C93" s="725">
        <f>C86-C87-C88-C89-C90-C91-C92</f>
        <v>0</v>
      </c>
      <c r="D93" s="725">
        <f t="shared" ref="D93:BE93" si="159">D86-D87-D88-D89-D90-D91-D92</f>
        <v>0</v>
      </c>
      <c r="E93" s="725">
        <f t="shared" si="159"/>
        <v>0</v>
      </c>
      <c r="F93" s="725">
        <f t="shared" si="159"/>
        <v>0</v>
      </c>
      <c r="G93" s="725">
        <f t="shared" si="159"/>
        <v>0</v>
      </c>
      <c r="H93" s="725">
        <f t="shared" si="159"/>
        <v>0</v>
      </c>
      <c r="I93" s="725">
        <f t="shared" si="159"/>
        <v>0</v>
      </c>
      <c r="J93" s="725">
        <f t="shared" si="159"/>
        <v>0</v>
      </c>
      <c r="K93" s="725">
        <f t="shared" si="159"/>
        <v>0</v>
      </c>
      <c r="L93" s="729">
        <f t="shared" si="159"/>
        <v>0</v>
      </c>
      <c r="M93" s="725">
        <f t="shared" si="159"/>
        <v>0</v>
      </c>
      <c r="N93" s="725">
        <f t="shared" si="159"/>
        <v>0</v>
      </c>
      <c r="O93" s="725">
        <f t="shared" si="159"/>
        <v>0</v>
      </c>
      <c r="P93" s="725">
        <f t="shared" si="159"/>
        <v>0</v>
      </c>
      <c r="Q93" s="729">
        <f t="shared" si="159"/>
        <v>0</v>
      </c>
      <c r="R93" s="725">
        <f t="shared" si="159"/>
        <v>0</v>
      </c>
      <c r="S93" s="725">
        <f t="shared" si="159"/>
        <v>0</v>
      </c>
      <c r="T93" s="725">
        <f t="shared" si="159"/>
        <v>0</v>
      </c>
      <c r="U93" s="725">
        <f t="shared" si="159"/>
        <v>0</v>
      </c>
      <c r="V93" s="729">
        <f t="shared" si="159"/>
        <v>0</v>
      </c>
      <c r="W93" s="725">
        <f t="shared" si="159"/>
        <v>0</v>
      </c>
      <c r="X93" s="725">
        <f t="shared" si="159"/>
        <v>0</v>
      </c>
      <c r="Y93" s="725">
        <f t="shared" si="159"/>
        <v>0</v>
      </c>
      <c r="Z93" s="725">
        <f t="shared" si="159"/>
        <v>0</v>
      </c>
      <c r="AA93" s="729">
        <f t="shared" si="159"/>
        <v>0</v>
      </c>
      <c r="AB93" s="725">
        <f t="shared" si="159"/>
        <v>0</v>
      </c>
      <c r="AC93" s="725">
        <f t="shared" si="159"/>
        <v>0</v>
      </c>
      <c r="AD93" s="725">
        <f t="shared" si="159"/>
        <v>0</v>
      </c>
      <c r="AE93" s="725">
        <f t="shared" si="159"/>
        <v>0</v>
      </c>
      <c r="AF93" s="729">
        <f t="shared" si="159"/>
        <v>0</v>
      </c>
      <c r="AG93" s="725">
        <f t="shared" si="159"/>
        <v>0</v>
      </c>
      <c r="AH93" s="725">
        <f t="shared" si="159"/>
        <v>0</v>
      </c>
      <c r="AI93" s="725">
        <f t="shared" si="159"/>
        <v>0</v>
      </c>
      <c r="AJ93" s="725">
        <f t="shared" si="159"/>
        <v>0</v>
      </c>
      <c r="AK93" s="725">
        <f t="shared" si="159"/>
        <v>0</v>
      </c>
      <c r="AL93" s="725">
        <f t="shared" si="159"/>
        <v>0</v>
      </c>
      <c r="AM93" s="725">
        <f t="shared" si="159"/>
        <v>0</v>
      </c>
      <c r="AN93" s="725">
        <f t="shared" si="159"/>
        <v>0</v>
      </c>
      <c r="AO93" s="725">
        <f t="shared" si="159"/>
        <v>0</v>
      </c>
      <c r="AP93" s="725">
        <f t="shared" si="159"/>
        <v>0</v>
      </c>
      <c r="AQ93" s="725">
        <f t="shared" si="159"/>
        <v>0</v>
      </c>
      <c r="AR93" s="725">
        <f t="shared" si="159"/>
        <v>0</v>
      </c>
      <c r="AS93" s="725">
        <f t="shared" si="159"/>
        <v>0</v>
      </c>
      <c r="AT93" s="725">
        <f t="shared" si="159"/>
        <v>0</v>
      </c>
      <c r="AU93" s="725">
        <f t="shared" si="159"/>
        <v>0</v>
      </c>
      <c r="AV93" s="725">
        <f t="shared" si="159"/>
        <v>0</v>
      </c>
      <c r="AW93" s="725">
        <f t="shared" si="159"/>
        <v>0</v>
      </c>
      <c r="AX93" s="725">
        <f t="shared" si="159"/>
        <v>0</v>
      </c>
      <c r="AY93" s="725">
        <f t="shared" si="159"/>
        <v>0</v>
      </c>
      <c r="AZ93" s="725">
        <f t="shared" si="159"/>
        <v>0</v>
      </c>
      <c r="BA93" s="725">
        <f t="shared" si="159"/>
        <v>0</v>
      </c>
      <c r="BB93" s="725">
        <f t="shared" si="159"/>
        <v>0</v>
      </c>
      <c r="BC93" s="725">
        <f t="shared" si="159"/>
        <v>0</v>
      </c>
      <c r="BD93" s="725">
        <f t="shared" si="159"/>
        <v>0</v>
      </c>
      <c r="BE93" s="725">
        <f t="shared" si="159"/>
        <v>0</v>
      </c>
    </row>
    <row r="94" spans="1:58" s="737" customFormat="1" ht="15" customHeight="1">
      <c r="A94" s="731"/>
      <c r="B94" s="7"/>
      <c r="C94" s="732"/>
      <c r="D94" s="732"/>
      <c r="E94" s="732"/>
      <c r="F94" s="732"/>
      <c r="G94" s="732"/>
      <c r="H94" s="733"/>
      <c r="I94" s="733"/>
      <c r="J94" s="733"/>
      <c r="K94" s="733"/>
      <c r="L94" s="733"/>
      <c r="M94" s="733"/>
      <c r="N94" s="733"/>
      <c r="O94" s="733"/>
      <c r="P94" s="733"/>
      <c r="Q94" s="733"/>
      <c r="R94" s="733"/>
      <c r="S94" s="733"/>
      <c r="T94" s="733"/>
      <c r="U94" s="733"/>
      <c r="V94" s="733"/>
      <c r="W94" s="734"/>
      <c r="X94" s="734"/>
      <c r="Y94" s="734"/>
      <c r="Z94" s="734"/>
      <c r="AA94" s="734"/>
      <c r="AB94" s="734"/>
      <c r="AC94" s="734"/>
      <c r="AD94" s="734"/>
      <c r="AE94" s="734"/>
      <c r="AF94" s="734"/>
      <c r="AG94" s="734"/>
      <c r="AH94" s="734"/>
      <c r="AI94" s="734"/>
      <c r="AJ94" s="734"/>
      <c r="AK94" s="734"/>
      <c r="AL94" s="734"/>
      <c r="AM94" s="734"/>
      <c r="AN94" s="734"/>
      <c r="AO94" s="734"/>
      <c r="AP94" s="734"/>
      <c r="AQ94" s="734"/>
      <c r="AR94" s="734"/>
      <c r="AS94" s="734"/>
      <c r="AT94" s="734"/>
      <c r="AU94" s="734"/>
      <c r="AV94" s="735"/>
      <c r="AW94" s="735"/>
      <c r="AX94" s="736"/>
      <c r="AY94" s="736"/>
      <c r="AZ94" s="736"/>
      <c r="BA94" s="734"/>
      <c r="BB94" s="732"/>
    </row>
    <row r="95" spans="1:58" ht="15" customHeight="1">
      <c r="B95" s="7"/>
      <c r="H95" s="1"/>
      <c r="I95" s="1"/>
      <c r="J95" s="1"/>
      <c r="K95" s="1"/>
      <c r="L95" s="1"/>
      <c r="M95" s="1"/>
      <c r="N95" s="1"/>
      <c r="O95" s="1"/>
      <c r="P95" s="1"/>
      <c r="Q95" s="1"/>
      <c r="R95" s="1"/>
      <c r="S95" s="1"/>
      <c r="T95" s="1"/>
      <c r="U95" s="1"/>
      <c r="V95" s="1"/>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BA95" s="5"/>
    </row>
    <row r="96" spans="1:58" ht="15" customHeight="1">
      <c r="A96" s="33"/>
      <c r="B96" s="7"/>
      <c r="H96" s="1"/>
      <c r="I96" s="1"/>
      <c r="J96" s="1"/>
      <c r="K96" s="1"/>
      <c r="L96" s="1"/>
      <c r="M96" s="1"/>
      <c r="N96" s="1"/>
      <c r="O96" s="1"/>
      <c r="P96" s="1"/>
      <c r="Q96" s="1"/>
      <c r="R96" s="1"/>
      <c r="S96" s="1"/>
      <c r="T96" s="1"/>
      <c r="U96" s="1"/>
      <c r="V96" s="1"/>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BA96" s="5"/>
    </row>
    <row r="97" spans="1:57" ht="15" customHeight="1">
      <c r="A97" s="32"/>
      <c r="B97" s="6"/>
      <c r="C97" s="6"/>
    </row>
    <row r="98" spans="1:57" ht="18">
      <c r="A98" s="33" t="s">
        <v>215</v>
      </c>
      <c r="B98" s="6"/>
      <c r="C98" s="6"/>
    </row>
    <row r="99" spans="1:57" ht="15" customHeight="1">
      <c r="A99" s="34"/>
    </row>
    <row r="100" spans="1:57" s="253" customFormat="1" ht="15" customHeight="1">
      <c r="A100" s="395"/>
      <c r="B100" s="458"/>
      <c r="C100" s="397" t="s">
        <v>111</v>
      </c>
      <c r="D100" s="398"/>
      <c r="E100" s="398"/>
      <c r="F100" s="398"/>
      <c r="G100" s="399"/>
      <c r="H100" s="397" t="s">
        <v>112</v>
      </c>
      <c r="I100" s="398"/>
      <c r="J100" s="398"/>
      <c r="K100" s="398"/>
      <c r="L100" s="399"/>
      <c r="M100" s="397" t="s">
        <v>113</v>
      </c>
      <c r="N100" s="398"/>
      <c r="O100" s="398"/>
      <c r="P100" s="398"/>
      <c r="Q100" s="399"/>
      <c r="R100" s="397" t="s">
        <v>114</v>
      </c>
      <c r="S100" s="398"/>
      <c r="T100" s="398"/>
      <c r="U100" s="398"/>
      <c r="V100" s="399"/>
      <c r="W100" s="397" t="s">
        <v>115</v>
      </c>
      <c r="X100" s="398"/>
      <c r="Y100" s="398"/>
      <c r="Z100" s="398"/>
      <c r="AA100" s="399"/>
      <c r="AB100" s="397" t="s">
        <v>116</v>
      </c>
      <c r="AC100" s="398"/>
      <c r="AD100" s="398"/>
      <c r="AE100" s="398"/>
      <c r="AF100" s="399"/>
      <c r="AG100" s="397" t="s">
        <v>117</v>
      </c>
      <c r="AH100" s="398"/>
      <c r="AI100" s="398"/>
      <c r="AJ100" s="398"/>
      <c r="AK100" s="399"/>
      <c r="AL100" s="400"/>
      <c r="AM100" s="401"/>
      <c r="AN100" s="401"/>
      <c r="AO100" s="401"/>
      <c r="AP100" s="396"/>
      <c r="AQ100" s="400"/>
      <c r="AR100" s="401"/>
      <c r="AS100" s="401"/>
      <c r="AT100" s="401"/>
      <c r="AU100" s="396"/>
      <c r="AV100" s="400"/>
      <c r="AW100" s="401"/>
      <c r="AX100" s="401"/>
      <c r="AY100" s="401"/>
      <c r="AZ100" s="396"/>
      <c r="BA100" s="400"/>
      <c r="BB100" s="401"/>
      <c r="BC100" s="401"/>
      <c r="BD100" s="401"/>
      <c r="BE100" s="396"/>
    </row>
    <row r="101" spans="1:57" s="253" customFormat="1" ht="15" customHeight="1">
      <c r="A101" s="402"/>
      <c r="B101" s="635"/>
      <c r="C101" s="404" t="s">
        <v>118</v>
      </c>
      <c r="D101" s="405"/>
      <c r="E101" s="405"/>
      <c r="F101" s="405"/>
      <c r="G101" s="406"/>
      <c r="H101" s="404" t="s">
        <v>118</v>
      </c>
      <c r="I101" s="405"/>
      <c r="J101" s="405"/>
      <c r="K101" s="405"/>
      <c r="L101" s="406"/>
      <c r="M101" s="404" t="s">
        <v>118</v>
      </c>
      <c r="N101" s="405"/>
      <c r="O101" s="405"/>
      <c r="P101" s="405"/>
      <c r="Q101" s="406"/>
      <c r="R101" s="404" t="s">
        <v>118</v>
      </c>
      <c r="S101" s="405"/>
      <c r="T101" s="405"/>
      <c r="U101" s="405"/>
      <c r="V101" s="406"/>
      <c r="W101" s="404" t="s">
        <v>118</v>
      </c>
      <c r="X101" s="405"/>
      <c r="Y101" s="405"/>
      <c r="Z101" s="405"/>
      <c r="AA101" s="406"/>
      <c r="AB101" s="404" t="s">
        <v>118</v>
      </c>
      <c r="AC101" s="405"/>
      <c r="AD101" s="405"/>
      <c r="AE101" s="405"/>
      <c r="AF101" s="406"/>
      <c r="AG101" s="404" t="s">
        <v>118</v>
      </c>
      <c r="AH101" s="405"/>
      <c r="AI101" s="405"/>
      <c r="AJ101" s="405"/>
      <c r="AK101" s="406"/>
      <c r="AL101" s="404" t="s">
        <v>119</v>
      </c>
      <c r="AM101" s="405"/>
      <c r="AN101" s="405"/>
      <c r="AO101" s="405"/>
      <c r="AP101" s="406"/>
      <c r="AQ101" s="404" t="s">
        <v>120</v>
      </c>
      <c r="AR101" s="405"/>
      <c r="AS101" s="405"/>
      <c r="AT101" s="405"/>
      <c r="AU101" s="406"/>
      <c r="AV101" s="404" t="s">
        <v>121</v>
      </c>
      <c r="AW101" s="405"/>
      <c r="AX101" s="405"/>
      <c r="AY101" s="405"/>
      <c r="AZ101" s="406"/>
      <c r="BA101" s="407"/>
      <c r="BB101" s="403"/>
      <c r="BC101" s="403"/>
      <c r="BD101" s="403"/>
      <c r="BE101" s="408"/>
    </row>
    <row r="102" spans="1:57" s="253" customFormat="1" ht="15" customHeight="1">
      <c r="A102" s="409" t="s">
        <v>122</v>
      </c>
      <c r="B102" s="635"/>
      <c r="C102" s="410" t="s">
        <v>123</v>
      </c>
      <c r="D102" s="411"/>
      <c r="E102" s="411"/>
      <c r="F102" s="411"/>
      <c r="G102" s="412"/>
      <c r="H102" s="410" t="s">
        <v>124</v>
      </c>
      <c r="I102" s="411"/>
      <c r="J102" s="411"/>
      <c r="K102" s="411"/>
      <c r="L102" s="412"/>
      <c r="M102" s="410" t="s">
        <v>125</v>
      </c>
      <c r="N102" s="411"/>
      <c r="O102" s="411"/>
      <c r="P102" s="411"/>
      <c r="Q102" s="412"/>
      <c r="R102" s="410" t="s">
        <v>126</v>
      </c>
      <c r="S102" s="411"/>
      <c r="T102" s="411"/>
      <c r="U102" s="411"/>
      <c r="V102" s="412"/>
      <c r="W102" s="410" t="s">
        <v>127</v>
      </c>
      <c r="X102" s="411"/>
      <c r="Y102" s="411"/>
      <c r="Z102" s="411"/>
      <c r="AA102" s="412"/>
      <c r="AB102" s="410" t="s">
        <v>128</v>
      </c>
      <c r="AC102" s="411"/>
      <c r="AD102" s="411"/>
      <c r="AE102" s="411"/>
      <c r="AF102" s="412"/>
      <c r="AG102" s="410" t="s">
        <v>129</v>
      </c>
      <c r="AH102" s="411"/>
      <c r="AI102" s="411"/>
      <c r="AJ102" s="411"/>
      <c r="AK102" s="412"/>
      <c r="AL102" s="410" t="s">
        <v>130</v>
      </c>
      <c r="AM102" s="411"/>
      <c r="AN102" s="411"/>
      <c r="AO102" s="411"/>
      <c r="AP102" s="412"/>
      <c r="AQ102" s="410" t="s">
        <v>131</v>
      </c>
      <c r="AR102" s="411"/>
      <c r="AS102" s="411"/>
      <c r="AT102" s="411"/>
      <c r="AU102" s="412"/>
      <c r="AV102" s="410" t="s">
        <v>132</v>
      </c>
      <c r="AW102" s="411"/>
      <c r="AX102" s="411"/>
      <c r="AY102" s="411"/>
      <c r="AZ102" s="412"/>
      <c r="BA102" s="410" t="s">
        <v>133</v>
      </c>
      <c r="BB102" s="411"/>
      <c r="BC102" s="411"/>
      <c r="BD102" s="411"/>
      <c r="BE102" s="412"/>
    </row>
    <row r="103" spans="1:57" s="4" customFormat="1" ht="13.5" customHeight="1">
      <c r="A103" s="255" t="s">
        <v>134</v>
      </c>
      <c r="B103" s="467"/>
      <c r="C103" s="25" t="s">
        <v>135</v>
      </c>
      <c r="D103" s="25" t="s">
        <v>136</v>
      </c>
      <c r="E103" s="25" t="s">
        <v>137</v>
      </c>
      <c r="F103" s="25" t="s">
        <v>138</v>
      </c>
      <c r="G103" s="25" t="s">
        <v>139</v>
      </c>
      <c r="H103" s="25" t="s">
        <v>135</v>
      </c>
      <c r="I103" s="25" t="s">
        <v>136</v>
      </c>
      <c r="J103" s="25" t="s">
        <v>137</v>
      </c>
      <c r="K103" s="25" t="s">
        <v>138</v>
      </c>
      <c r="L103" s="25" t="s">
        <v>139</v>
      </c>
      <c r="M103" s="25" t="s">
        <v>135</v>
      </c>
      <c r="N103" s="25" t="s">
        <v>136</v>
      </c>
      <c r="O103" s="25" t="s">
        <v>137</v>
      </c>
      <c r="P103" s="25" t="s">
        <v>138</v>
      </c>
      <c r="Q103" s="25" t="s">
        <v>139</v>
      </c>
      <c r="R103" s="25" t="s">
        <v>135</v>
      </c>
      <c r="S103" s="25" t="s">
        <v>136</v>
      </c>
      <c r="T103" s="25" t="s">
        <v>137</v>
      </c>
      <c r="U103" s="25" t="s">
        <v>138</v>
      </c>
      <c r="V103" s="25" t="s">
        <v>139</v>
      </c>
      <c r="W103" s="25" t="s">
        <v>135</v>
      </c>
      <c r="X103" s="25" t="s">
        <v>136</v>
      </c>
      <c r="Y103" s="25" t="s">
        <v>137</v>
      </c>
      <c r="Z103" s="25" t="s">
        <v>138</v>
      </c>
      <c r="AA103" s="25" t="s">
        <v>139</v>
      </c>
      <c r="AB103" s="25" t="s">
        <v>135</v>
      </c>
      <c r="AC103" s="25" t="s">
        <v>136</v>
      </c>
      <c r="AD103" s="25" t="s">
        <v>137</v>
      </c>
      <c r="AE103" s="25" t="s">
        <v>138</v>
      </c>
      <c r="AF103" s="25" t="s">
        <v>139</v>
      </c>
      <c r="AG103" s="25" t="s">
        <v>135</v>
      </c>
      <c r="AH103" s="25" t="s">
        <v>136</v>
      </c>
      <c r="AI103" s="25" t="s">
        <v>137</v>
      </c>
      <c r="AJ103" s="25" t="s">
        <v>138</v>
      </c>
      <c r="AK103" s="25" t="s">
        <v>139</v>
      </c>
      <c r="AL103" s="25" t="s">
        <v>135</v>
      </c>
      <c r="AM103" s="25" t="s">
        <v>136</v>
      </c>
      <c r="AN103" s="25" t="s">
        <v>137</v>
      </c>
      <c r="AO103" s="25" t="s">
        <v>138</v>
      </c>
      <c r="AP103" s="25" t="s">
        <v>139</v>
      </c>
      <c r="AQ103" s="25" t="s">
        <v>135</v>
      </c>
      <c r="AR103" s="25" t="s">
        <v>136</v>
      </c>
      <c r="AS103" s="25" t="s">
        <v>137</v>
      </c>
      <c r="AT103" s="25" t="s">
        <v>138</v>
      </c>
      <c r="AU103" s="25" t="s">
        <v>139</v>
      </c>
      <c r="AV103" s="25" t="s">
        <v>135</v>
      </c>
      <c r="AW103" s="25" t="s">
        <v>136</v>
      </c>
      <c r="AX103" s="25" t="s">
        <v>137</v>
      </c>
      <c r="AY103" s="25" t="s">
        <v>138</v>
      </c>
      <c r="AZ103" s="25" t="s">
        <v>139</v>
      </c>
      <c r="BA103" s="25" t="s">
        <v>135</v>
      </c>
      <c r="BB103" s="25" t="s">
        <v>136</v>
      </c>
      <c r="BC103" s="25" t="s">
        <v>137</v>
      </c>
      <c r="BD103" s="25" t="s">
        <v>138</v>
      </c>
      <c r="BE103" s="25" t="s">
        <v>139</v>
      </c>
    </row>
    <row r="104" spans="1:57" s="672" customFormat="1" ht="12.75" customHeight="1">
      <c r="A104" s="11">
        <f>A18</f>
        <v>1</v>
      </c>
      <c r="B104" s="460" t="str">
        <f>B18</f>
        <v>Member Months</v>
      </c>
      <c r="C104" s="670">
        <f>C18</f>
        <v>0</v>
      </c>
      <c r="D104" s="670">
        <f t="shared" ref="D104:BE104" si="160">D18</f>
        <v>0</v>
      </c>
      <c r="E104" s="670">
        <f t="shared" si="160"/>
        <v>0</v>
      </c>
      <c r="F104" s="670">
        <f t="shared" si="160"/>
        <v>0</v>
      </c>
      <c r="G104" s="669">
        <f>G18</f>
        <v>0</v>
      </c>
      <c r="H104" s="670">
        <f t="shared" si="160"/>
        <v>0</v>
      </c>
      <c r="I104" s="670">
        <f t="shared" si="160"/>
        <v>0</v>
      </c>
      <c r="J104" s="670">
        <f t="shared" si="160"/>
        <v>0</v>
      </c>
      <c r="K104" s="670">
        <f t="shared" si="160"/>
        <v>0</v>
      </c>
      <c r="L104" s="669">
        <f t="shared" si="160"/>
        <v>0</v>
      </c>
      <c r="M104" s="670">
        <f t="shared" si="160"/>
        <v>0</v>
      </c>
      <c r="N104" s="670">
        <f t="shared" si="160"/>
        <v>0</v>
      </c>
      <c r="O104" s="670">
        <f t="shared" si="160"/>
        <v>0</v>
      </c>
      <c r="P104" s="670">
        <f t="shared" si="160"/>
        <v>0</v>
      </c>
      <c r="Q104" s="669">
        <f t="shared" si="160"/>
        <v>0</v>
      </c>
      <c r="R104" s="670">
        <f t="shared" si="160"/>
        <v>0</v>
      </c>
      <c r="S104" s="670">
        <f t="shared" si="160"/>
        <v>0</v>
      </c>
      <c r="T104" s="670">
        <f t="shared" si="160"/>
        <v>0</v>
      </c>
      <c r="U104" s="670">
        <f t="shared" si="160"/>
        <v>0</v>
      </c>
      <c r="V104" s="669">
        <f t="shared" si="160"/>
        <v>0</v>
      </c>
      <c r="W104" s="670">
        <f t="shared" si="160"/>
        <v>0</v>
      </c>
      <c r="X104" s="670">
        <f t="shared" si="160"/>
        <v>0</v>
      </c>
      <c r="Y104" s="670">
        <f t="shared" si="160"/>
        <v>0</v>
      </c>
      <c r="Z104" s="670">
        <f t="shared" si="160"/>
        <v>0</v>
      </c>
      <c r="AA104" s="669">
        <f t="shared" si="160"/>
        <v>0</v>
      </c>
      <c r="AB104" s="670">
        <f t="shared" si="160"/>
        <v>0</v>
      </c>
      <c r="AC104" s="670">
        <f t="shared" si="160"/>
        <v>0</v>
      </c>
      <c r="AD104" s="670">
        <f t="shared" si="160"/>
        <v>0</v>
      </c>
      <c r="AE104" s="670">
        <f t="shared" si="160"/>
        <v>0</v>
      </c>
      <c r="AF104" s="669">
        <f t="shared" si="160"/>
        <v>0</v>
      </c>
      <c r="AG104" s="670">
        <f t="shared" si="160"/>
        <v>0</v>
      </c>
      <c r="AH104" s="670">
        <f t="shared" si="160"/>
        <v>0</v>
      </c>
      <c r="AI104" s="670">
        <f t="shared" si="160"/>
        <v>0</v>
      </c>
      <c r="AJ104" s="670">
        <f t="shared" si="160"/>
        <v>0</v>
      </c>
      <c r="AK104" s="669">
        <f t="shared" si="160"/>
        <v>0</v>
      </c>
      <c r="AL104" s="670">
        <f t="shared" si="160"/>
        <v>0</v>
      </c>
      <c r="AM104" s="670">
        <f t="shared" si="160"/>
        <v>0</v>
      </c>
      <c r="AN104" s="670">
        <f t="shared" si="160"/>
        <v>0</v>
      </c>
      <c r="AO104" s="670">
        <f t="shared" si="160"/>
        <v>0</v>
      </c>
      <c r="AP104" s="669">
        <f t="shared" si="160"/>
        <v>0</v>
      </c>
      <c r="AQ104" s="670">
        <f t="shared" si="160"/>
        <v>0</v>
      </c>
      <c r="AR104" s="670">
        <f t="shared" si="160"/>
        <v>0</v>
      </c>
      <c r="AS104" s="670">
        <f t="shared" si="160"/>
        <v>0</v>
      </c>
      <c r="AT104" s="670">
        <f t="shared" si="160"/>
        <v>0</v>
      </c>
      <c r="AU104" s="669">
        <f t="shared" si="160"/>
        <v>0</v>
      </c>
      <c r="AV104" s="670">
        <f t="shared" si="160"/>
        <v>0</v>
      </c>
      <c r="AW104" s="670">
        <f t="shared" si="160"/>
        <v>0</v>
      </c>
      <c r="AX104" s="670">
        <f t="shared" si="160"/>
        <v>0</v>
      </c>
      <c r="AY104" s="670">
        <f t="shared" si="160"/>
        <v>0</v>
      </c>
      <c r="AZ104" s="669">
        <f t="shared" si="160"/>
        <v>0</v>
      </c>
      <c r="BA104" s="670">
        <f t="shared" si="160"/>
        <v>0</v>
      </c>
      <c r="BB104" s="670">
        <f t="shared" si="160"/>
        <v>0</v>
      </c>
      <c r="BC104" s="670">
        <f t="shared" si="160"/>
        <v>0</v>
      </c>
      <c r="BD104" s="670">
        <f t="shared" si="160"/>
        <v>0</v>
      </c>
      <c r="BE104" s="671">
        <f t="shared" si="160"/>
        <v>0</v>
      </c>
    </row>
    <row r="105" spans="1:57" s="672" customFormat="1" ht="12.75" customHeight="1">
      <c r="A105" s="12"/>
      <c r="B105" s="636" t="str">
        <f t="shared" ref="B105:B136" si="161">B19</f>
        <v>REVENUES</v>
      </c>
      <c r="C105" s="676"/>
      <c r="D105" s="677"/>
      <c r="E105" s="677"/>
      <c r="F105" s="677"/>
      <c r="G105" s="675"/>
      <c r="H105" s="676"/>
      <c r="I105" s="677"/>
      <c r="J105" s="677"/>
      <c r="K105" s="677"/>
      <c r="L105" s="675"/>
      <c r="M105" s="676"/>
      <c r="N105" s="677"/>
      <c r="O105" s="677"/>
      <c r="P105" s="677"/>
      <c r="Q105" s="675"/>
      <c r="R105" s="676"/>
      <c r="S105" s="677"/>
      <c r="T105" s="677"/>
      <c r="U105" s="677"/>
      <c r="V105" s="675"/>
      <c r="W105" s="676"/>
      <c r="X105" s="677"/>
      <c r="Y105" s="677"/>
      <c r="Z105" s="677"/>
      <c r="AA105" s="675"/>
      <c r="AB105" s="676"/>
      <c r="AC105" s="677"/>
      <c r="AD105" s="677"/>
      <c r="AE105" s="677"/>
      <c r="AF105" s="675"/>
      <c r="AG105" s="676"/>
      <c r="AH105" s="677"/>
      <c r="AI105" s="677"/>
      <c r="AJ105" s="677"/>
      <c r="AK105" s="675"/>
      <c r="AL105" s="676"/>
      <c r="AM105" s="677"/>
      <c r="AN105" s="677"/>
      <c r="AO105" s="677"/>
      <c r="AP105" s="675"/>
      <c r="AQ105" s="676"/>
      <c r="AR105" s="677"/>
      <c r="AS105" s="677"/>
      <c r="AT105" s="677"/>
      <c r="AU105" s="675"/>
      <c r="AV105" s="676"/>
      <c r="AW105" s="677"/>
      <c r="AX105" s="677"/>
      <c r="AY105" s="677"/>
      <c r="AZ105" s="675"/>
      <c r="BA105" s="676"/>
      <c r="BB105" s="677"/>
      <c r="BC105" s="677"/>
      <c r="BD105" s="677"/>
      <c r="BE105" s="675"/>
    </row>
    <row r="106" spans="1:57" s="672" customFormat="1" ht="12.75" customHeight="1">
      <c r="A106" s="11">
        <f t="shared" ref="A106:A114" si="162">A20</f>
        <v>2</v>
      </c>
      <c r="B106" s="461" t="str">
        <f t="shared" si="161"/>
        <v>Capitation</v>
      </c>
      <c r="C106" s="679">
        <f t="shared" ref="C106:D114" si="163">IF(C$104&lt;&gt;0,C20/C$104,0)</f>
        <v>0</v>
      </c>
      <c r="D106" s="679">
        <f t="shared" si="163"/>
        <v>0</v>
      </c>
      <c r="E106" s="679">
        <f t="shared" ref="E106:BE106" si="164">IF(E$104&lt;&gt;0,E20/E$104,0)</f>
        <v>0</v>
      </c>
      <c r="F106" s="679">
        <f t="shared" si="164"/>
        <v>0</v>
      </c>
      <c r="G106" s="678">
        <f t="shared" si="164"/>
        <v>0</v>
      </c>
      <c r="H106" s="679">
        <f t="shared" si="164"/>
        <v>0</v>
      </c>
      <c r="I106" s="679">
        <f t="shared" si="164"/>
        <v>0</v>
      </c>
      <c r="J106" s="679">
        <f t="shared" si="164"/>
        <v>0</v>
      </c>
      <c r="K106" s="679">
        <f t="shared" si="164"/>
        <v>0</v>
      </c>
      <c r="L106" s="678">
        <f t="shared" si="164"/>
        <v>0</v>
      </c>
      <c r="M106" s="679">
        <f t="shared" si="164"/>
        <v>0</v>
      </c>
      <c r="N106" s="679">
        <f t="shared" si="164"/>
        <v>0</v>
      </c>
      <c r="O106" s="679">
        <f t="shared" si="164"/>
        <v>0</v>
      </c>
      <c r="P106" s="679">
        <f t="shared" si="164"/>
        <v>0</v>
      </c>
      <c r="Q106" s="678">
        <f t="shared" si="164"/>
        <v>0</v>
      </c>
      <c r="R106" s="679">
        <f t="shared" si="164"/>
        <v>0</v>
      </c>
      <c r="S106" s="679">
        <f t="shared" si="164"/>
        <v>0</v>
      </c>
      <c r="T106" s="679">
        <f t="shared" si="164"/>
        <v>0</v>
      </c>
      <c r="U106" s="679">
        <f t="shared" si="164"/>
        <v>0</v>
      </c>
      <c r="V106" s="678">
        <f t="shared" si="164"/>
        <v>0</v>
      </c>
      <c r="W106" s="679">
        <f t="shared" si="164"/>
        <v>0</v>
      </c>
      <c r="X106" s="679">
        <f t="shared" si="164"/>
        <v>0</v>
      </c>
      <c r="Y106" s="679">
        <f t="shared" si="164"/>
        <v>0</v>
      </c>
      <c r="Z106" s="679">
        <f t="shared" si="164"/>
        <v>0</v>
      </c>
      <c r="AA106" s="678">
        <f t="shared" si="164"/>
        <v>0</v>
      </c>
      <c r="AB106" s="679">
        <f t="shared" si="164"/>
        <v>0</v>
      </c>
      <c r="AC106" s="679">
        <f t="shared" si="164"/>
        <v>0</v>
      </c>
      <c r="AD106" s="679">
        <f t="shared" si="164"/>
        <v>0</v>
      </c>
      <c r="AE106" s="679">
        <f t="shared" si="164"/>
        <v>0</v>
      </c>
      <c r="AF106" s="678">
        <f t="shared" si="164"/>
        <v>0</v>
      </c>
      <c r="AG106" s="679">
        <f t="shared" si="164"/>
        <v>0</v>
      </c>
      <c r="AH106" s="679">
        <f t="shared" si="164"/>
        <v>0</v>
      </c>
      <c r="AI106" s="679">
        <f t="shared" si="164"/>
        <v>0</v>
      </c>
      <c r="AJ106" s="679">
        <f t="shared" si="164"/>
        <v>0</v>
      </c>
      <c r="AK106" s="678">
        <f t="shared" si="164"/>
        <v>0</v>
      </c>
      <c r="AL106" s="679">
        <f t="shared" si="164"/>
        <v>0</v>
      </c>
      <c r="AM106" s="679">
        <f t="shared" si="164"/>
        <v>0</v>
      </c>
      <c r="AN106" s="679">
        <f t="shared" si="164"/>
        <v>0</v>
      </c>
      <c r="AO106" s="679">
        <f t="shared" si="164"/>
        <v>0</v>
      </c>
      <c r="AP106" s="678">
        <f t="shared" si="164"/>
        <v>0</v>
      </c>
      <c r="AQ106" s="679">
        <f t="shared" si="164"/>
        <v>0</v>
      </c>
      <c r="AR106" s="679">
        <f t="shared" si="164"/>
        <v>0</v>
      </c>
      <c r="AS106" s="679">
        <f t="shared" si="164"/>
        <v>0</v>
      </c>
      <c r="AT106" s="679">
        <f t="shared" si="164"/>
        <v>0</v>
      </c>
      <c r="AU106" s="678">
        <f t="shared" si="164"/>
        <v>0</v>
      </c>
      <c r="AV106" s="679">
        <f t="shared" si="164"/>
        <v>0</v>
      </c>
      <c r="AW106" s="679">
        <f t="shared" si="164"/>
        <v>0</v>
      </c>
      <c r="AX106" s="679">
        <f t="shared" si="164"/>
        <v>0</v>
      </c>
      <c r="AY106" s="679">
        <f t="shared" si="164"/>
        <v>0</v>
      </c>
      <c r="AZ106" s="678">
        <f t="shared" si="164"/>
        <v>0</v>
      </c>
      <c r="BA106" s="679">
        <f t="shared" si="164"/>
        <v>0</v>
      </c>
      <c r="BB106" s="679">
        <f t="shared" si="164"/>
        <v>0</v>
      </c>
      <c r="BC106" s="679">
        <f t="shared" si="164"/>
        <v>0</v>
      </c>
      <c r="BD106" s="679">
        <f t="shared" si="164"/>
        <v>0</v>
      </c>
      <c r="BE106" s="680">
        <f t="shared" si="164"/>
        <v>0</v>
      </c>
    </row>
    <row r="107" spans="1:57" s="672" customFormat="1" ht="12.75" customHeight="1">
      <c r="A107" s="11">
        <f t="shared" si="162"/>
        <v>3</v>
      </c>
      <c r="B107" s="461" t="str">
        <f t="shared" si="161"/>
        <v>I/T/U Revenue - For Services Subject to OMB Rates</v>
      </c>
      <c r="C107" s="681">
        <f t="shared" si="163"/>
        <v>0</v>
      </c>
      <c r="D107" s="681">
        <f t="shared" si="163"/>
        <v>0</v>
      </c>
      <c r="E107" s="681">
        <f t="shared" ref="E107:R107" si="165">IF(E$104&lt;&gt;0,E21/E$104,0)</f>
        <v>0</v>
      </c>
      <c r="F107" s="681">
        <f t="shared" si="165"/>
        <v>0</v>
      </c>
      <c r="G107" s="678">
        <f t="shared" si="165"/>
        <v>0</v>
      </c>
      <c r="H107" s="681">
        <f t="shared" si="165"/>
        <v>0</v>
      </c>
      <c r="I107" s="681">
        <f t="shared" si="165"/>
        <v>0</v>
      </c>
      <c r="J107" s="681">
        <f t="shared" si="165"/>
        <v>0</v>
      </c>
      <c r="K107" s="681">
        <f t="shared" si="165"/>
        <v>0</v>
      </c>
      <c r="L107" s="678">
        <f t="shared" si="165"/>
        <v>0</v>
      </c>
      <c r="M107" s="681">
        <f t="shared" si="165"/>
        <v>0</v>
      </c>
      <c r="N107" s="681">
        <f t="shared" si="165"/>
        <v>0</v>
      </c>
      <c r="O107" s="681">
        <f t="shared" si="165"/>
        <v>0</v>
      </c>
      <c r="P107" s="681">
        <f t="shared" si="165"/>
        <v>0</v>
      </c>
      <c r="Q107" s="678">
        <f t="shared" si="165"/>
        <v>0</v>
      </c>
      <c r="R107" s="681">
        <f t="shared" si="165"/>
        <v>0</v>
      </c>
      <c r="S107" s="681">
        <f t="shared" ref="S107:BE107" si="166">IF(S$104&lt;&gt;0,S21/S$104,0)</f>
        <v>0</v>
      </c>
      <c r="T107" s="681">
        <f t="shared" si="166"/>
        <v>0</v>
      </c>
      <c r="U107" s="681">
        <f t="shared" si="166"/>
        <v>0</v>
      </c>
      <c r="V107" s="678">
        <f t="shared" si="166"/>
        <v>0</v>
      </c>
      <c r="W107" s="681">
        <f t="shared" si="166"/>
        <v>0</v>
      </c>
      <c r="X107" s="681">
        <f t="shared" si="166"/>
        <v>0</v>
      </c>
      <c r="Y107" s="681">
        <f t="shared" si="166"/>
        <v>0</v>
      </c>
      <c r="Z107" s="681">
        <f t="shared" si="166"/>
        <v>0</v>
      </c>
      <c r="AA107" s="678">
        <f t="shared" si="166"/>
        <v>0</v>
      </c>
      <c r="AB107" s="681">
        <f t="shared" si="166"/>
        <v>0</v>
      </c>
      <c r="AC107" s="681">
        <f t="shared" si="166"/>
        <v>0</v>
      </c>
      <c r="AD107" s="681">
        <f t="shared" si="166"/>
        <v>0</v>
      </c>
      <c r="AE107" s="681">
        <f t="shared" si="166"/>
        <v>0</v>
      </c>
      <c r="AF107" s="678">
        <f t="shared" si="166"/>
        <v>0</v>
      </c>
      <c r="AG107" s="681">
        <f t="shared" si="166"/>
        <v>0</v>
      </c>
      <c r="AH107" s="681">
        <f t="shared" si="166"/>
        <v>0</v>
      </c>
      <c r="AI107" s="681">
        <f t="shared" si="166"/>
        <v>0</v>
      </c>
      <c r="AJ107" s="681">
        <f t="shared" si="166"/>
        <v>0</v>
      </c>
      <c r="AK107" s="678">
        <f t="shared" si="166"/>
        <v>0</v>
      </c>
      <c r="AL107" s="681">
        <f t="shared" si="166"/>
        <v>0</v>
      </c>
      <c r="AM107" s="681">
        <f t="shared" si="166"/>
        <v>0</v>
      </c>
      <c r="AN107" s="681">
        <f t="shared" si="166"/>
        <v>0</v>
      </c>
      <c r="AO107" s="681">
        <f t="shared" si="166"/>
        <v>0</v>
      </c>
      <c r="AP107" s="678">
        <f t="shared" si="166"/>
        <v>0</v>
      </c>
      <c r="AQ107" s="681">
        <f t="shared" si="166"/>
        <v>0</v>
      </c>
      <c r="AR107" s="681">
        <f t="shared" si="166"/>
        <v>0</v>
      </c>
      <c r="AS107" s="681">
        <f t="shared" si="166"/>
        <v>0</v>
      </c>
      <c r="AT107" s="681">
        <f t="shared" si="166"/>
        <v>0</v>
      </c>
      <c r="AU107" s="678">
        <f t="shared" si="166"/>
        <v>0</v>
      </c>
      <c r="AV107" s="681">
        <f t="shared" si="166"/>
        <v>0</v>
      </c>
      <c r="AW107" s="681">
        <f t="shared" si="166"/>
        <v>0</v>
      </c>
      <c r="AX107" s="681">
        <f t="shared" si="166"/>
        <v>0</v>
      </c>
      <c r="AY107" s="681">
        <f t="shared" si="166"/>
        <v>0</v>
      </c>
      <c r="AZ107" s="678">
        <f t="shared" si="166"/>
        <v>0</v>
      </c>
      <c r="BA107" s="681">
        <f t="shared" si="166"/>
        <v>0</v>
      </c>
      <c r="BB107" s="681">
        <f t="shared" si="166"/>
        <v>0</v>
      </c>
      <c r="BC107" s="681">
        <f t="shared" si="166"/>
        <v>0</v>
      </c>
      <c r="BD107" s="681">
        <f t="shared" si="166"/>
        <v>0</v>
      </c>
      <c r="BE107" s="680">
        <f t="shared" si="166"/>
        <v>0</v>
      </c>
    </row>
    <row r="108" spans="1:57" s="682" customFormat="1" ht="12.75" customHeight="1">
      <c r="A108" s="11">
        <f t="shared" si="162"/>
        <v>4</v>
      </c>
      <c r="B108" s="461" t="str">
        <f t="shared" si="161"/>
        <v>I/T/U Revenue - For Services NOT Subject to OMB Codes/Rates</v>
      </c>
      <c r="C108" s="681">
        <f t="shared" si="163"/>
        <v>0</v>
      </c>
      <c r="D108" s="681">
        <f t="shared" si="163"/>
        <v>0</v>
      </c>
      <c r="E108" s="681">
        <f t="shared" ref="E108:R108" si="167">IF(E$104&lt;&gt;0,E22/E$104,0)</f>
        <v>0</v>
      </c>
      <c r="F108" s="681">
        <f t="shared" si="167"/>
        <v>0</v>
      </c>
      <c r="G108" s="678">
        <f t="shared" si="167"/>
        <v>0</v>
      </c>
      <c r="H108" s="681">
        <f t="shared" si="167"/>
        <v>0</v>
      </c>
      <c r="I108" s="681">
        <f t="shared" si="167"/>
        <v>0</v>
      </c>
      <c r="J108" s="681">
        <f t="shared" si="167"/>
        <v>0</v>
      </c>
      <c r="K108" s="681">
        <f t="shared" si="167"/>
        <v>0</v>
      </c>
      <c r="L108" s="678">
        <f t="shared" si="167"/>
        <v>0</v>
      </c>
      <c r="M108" s="681">
        <f t="shared" si="167"/>
        <v>0</v>
      </c>
      <c r="N108" s="681">
        <f t="shared" si="167"/>
        <v>0</v>
      </c>
      <c r="O108" s="681">
        <f t="shared" si="167"/>
        <v>0</v>
      </c>
      <c r="P108" s="681">
        <f t="shared" si="167"/>
        <v>0</v>
      </c>
      <c r="Q108" s="678">
        <f t="shared" si="167"/>
        <v>0</v>
      </c>
      <c r="R108" s="681">
        <f t="shared" si="167"/>
        <v>0</v>
      </c>
      <c r="S108" s="681">
        <f t="shared" ref="S108:BE108" si="168">IF(S$104&lt;&gt;0,S22/S$104,0)</f>
        <v>0</v>
      </c>
      <c r="T108" s="681">
        <f t="shared" si="168"/>
        <v>0</v>
      </c>
      <c r="U108" s="681">
        <f t="shared" si="168"/>
        <v>0</v>
      </c>
      <c r="V108" s="678">
        <f t="shared" si="168"/>
        <v>0</v>
      </c>
      <c r="W108" s="681">
        <f t="shared" si="168"/>
        <v>0</v>
      </c>
      <c r="X108" s="681">
        <f t="shared" si="168"/>
        <v>0</v>
      </c>
      <c r="Y108" s="681">
        <f t="shared" si="168"/>
        <v>0</v>
      </c>
      <c r="Z108" s="681">
        <f t="shared" si="168"/>
        <v>0</v>
      </c>
      <c r="AA108" s="678">
        <f t="shared" si="168"/>
        <v>0</v>
      </c>
      <c r="AB108" s="681">
        <f t="shared" si="168"/>
        <v>0</v>
      </c>
      <c r="AC108" s="681">
        <f t="shared" si="168"/>
        <v>0</v>
      </c>
      <c r="AD108" s="681">
        <f t="shared" si="168"/>
        <v>0</v>
      </c>
      <c r="AE108" s="681">
        <f t="shared" si="168"/>
        <v>0</v>
      </c>
      <c r="AF108" s="678">
        <f t="shared" si="168"/>
        <v>0</v>
      </c>
      <c r="AG108" s="681">
        <f t="shared" si="168"/>
        <v>0</v>
      </c>
      <c r="AH108" s="681">
        <f t="shared" si="168"/>
        <v>0</v>
      </c>
      <c r="AI108" s="681">
        <f t="shared" si="168"/>
        <v>0</v>
      </c>
      <c r="AJ108" s="681">
        <f t="shared" si="168"/>
        <v>0</v>
      </c>
      <c r="AK108" s="678">
        <f t="shared" si="168"/>
        <v>0</v>
      </c>
      <c r="AL108" s="681">
        <f t="shared" si="168"/>
        <v>0</v>
      </c>
      <c r="AM108" s="681">
        <f t="shared" si="168"/>
        <v>0</v>
      </c>
      <c r="AN108" s="681">
        <f t="shared" si="168"/>
        <v>0</v>
      </c>
      <c r="AO108" s="681">
        <f t="shared" si="168"/>
        <v>0</v>
      </c>
      <c r="AP108" s="678">
        <f t="shared" si="168"/>
        <v>0</v>
      </c>
      <c r="AQ108" s="681">
        <f t="shared" si="168"/>
        <v>0</v>
      </c>
      <c r="AR108" s="681">
        <f t="shared" si="168"/>
        <v>0</v>
      </c>
      <c r="AS108" s="681">
        <f t="shared" si="168"/>
        <v>0</v>
      </c>
      <c r="AT108" s="681">
        <f t="shared" si="168"/>
        <v>0</v>
      </c>
      <c r="AU108" s="678">
        <f t="shared" si="168"/>
        <v>0</v>
      </c>
      <c r="AV108" s="681">
        <f t="shared" si="168"/>
        <v>0</v>
      </c>
      <c r="AW108" s="681">
        <f t="shared" si="168"/>
        <v>0</v>
      </c>
      <c r="AX108" s="681">
        <f t="shared" si="168"/>
        <v>0</v>
      </c>
      <c r="AY108" s="681">
        <f t="shared" si="168"/>
        <v>0</v>
      </c>
      <c r="AZ108" s="678">
        <f t="shared" si="168"/>
        <v>0</v>
      </c>
      <c r="BA108" s="681">
        <f t="shared" si="168"/>
        <v>0</v>
      </c>
      <c r="BB108" s="681">
        <f t="shared" si="168"/>
        <v>0</v>
      </c>
      <c r="BC108" s="681">
        <f t="shared" si="168"/>
        <v>0</v>
      </c>
      <c r="BD108" s="681">
        <f t="shared" si="168"/>
        <v>0</v>
      </c>
      <c r="BE108" s="680">
        <f t="shared" si="168"/>
        <v>0</v>
      </c>
    </row>
    <row r="109" spans="1:57" s="682" customFormat="1" ht="12.75" customHeight="1">
      <c r="A109" s="11">
        <f t="shared" si="162"/>
        <v>5</v>
      </c>
      <c r="B109" s="461" t="str">
        <f t="shared" si="161"/>
        <v>Reserved for Future Use</v>
      </c>
      <c r="C109" s="681">
        <f t="shared" si="163"/>
        <v>0</v>
      </c>
      <c r="D109" s="681">
        <f t="shared" si="163"/>
        <v>0</v>
      </c>
      <c r="E109" s="681">
        <f t="shared" ref="E109:R109" si="169">IF(E$104&lt;&gt;0,E23/E$104,0)</f>
        <v>0</v>
      </c>
      <c r="F109" s="681">
        <f t="shared" si="169"/>
        <v>0</v>
      </c>
      <c r="G109" s="678">
        <f t="shared" si="169"/>
        <v>0</v>
      </c>
      <c r="H109" s="681">
        <f t="shared" si="169"/>
        <v>0</v>
      </c>
      <c r="I109" s="681">
        <f t="shared" si="169"/>
        <v>0</v>
      </c>
      <c r="J109" s="681">
        <f t="shared" si="169"/>
        <v>0</v>
      </c>
      <c r="K109" s="681">
        <f t="shared" si="169"/>
        <v>0</v>
      </c>
      <c r="L109" s="678">
        <f t="shared" si="169"/>
        <v>0</v>
      </c>
      <c r="M109" s="681">
        <f t="shared" si="169"/>
        <v>0</v>
      </c>
      <c r="N109" s="681">
        <f t="shared" si="169"/>
        <v>0</v>
      </c>
      <c r="O109" s="681">
        <f t="shared" si="169"/>
        <v>0</v>
      </c>
      <c r="P109" s="681">
        <f t="shared" si="169"/>
        <v>0</v>
      </c>
      <c r="Q109" s="678">
        <f t="shared" si="169"/>
        <v>0</v>
      </c>
      <c r="R109" s="681">
        <f t="shared" si="169"/>
        <v>0</v>
      </c>
      <c r="S109" s="681">
        <f t="shared" ref="S109:BE109" si="170">IF(S$104&lt;&gt;0,S23/S$104,0)</f>
        <v>0</v>
      </c>
      <c r="T109" s="681">
        <f t="shared" si="170"/>
        <v>0</v>
      </c>
      <c r="U109" s="681">
        <f t="shared" si="170"/>
        <v>0</v>
      </c>
      <c r="V109" s="678">
        <f t="shared" si="170"/>
        <v>0</v>
      </c>
      <c r="W109" s="681">
        <f t="shared" si="170"/>
        <v>0</v>
      </c>
      <c r="X109" s="681">
        <f t="shared" si="170"/>
        <v>0</v>
      </c>
      <c r="Y109" s="681">
        <f t="shared" si="170"/>
        <v>0</v>
      </c>
      <c r="Z109" s="681">
        <f t="shared" si="170"/>
        <v>0</v>
      </c>
      <c r="AA109" s="678">
        <f t="shared" si="170"/>
        <v>0</v>
      </c>
      <c r="AB109" s="681">
        <f t="shared" si="170"/>
        <v>0</v>
      </c>
      <c r="AC109" s="681">
        <f t="shared" si="170"/>
        <v>0</v>
      </c>
      <c r="AD109" s="681">
        <f t="shared" si="170"/>
        <v>0</v>
      </c>
      <c r="AE109" s="681">
        <f t="shared" si="170"/>
        <v>0</v>
      </c>
      <c r="AF109" s="678">
        <f t="shared" si="170"/>
        <v>0</v>
      </c>
      <c r="AG109" s="681">
        <f t="shared" si="170"/>
        <v>0</v>
      </c>
      <c r="AH109" s="681">
        <f t="shared" si="170"/>
        <v>0</v>
      </c>
      <c r="AI109" s="681">
        <f t="shared" si="170"/>
        <v>0</v>
      </c>
      <c r="AJ109" s="681">
        <f t="shared" si="170"/>
        <v>0</v>
      </c>
      <c r="AK109" s="678">
        <f t="shared" si="170"/>
        <v>0</v>
      </c>
      <c r="AL109" s="681">
        <f t="shared" si="170"/>
        <v>0</v>
      </c>
      <c r="AM109" s="681">
        <f t="shared" si="170"/>
        <v>0</v>
      </c>
      <c r="AN109" s="681">
        <f t="shared" si="170"/>
        <v>0</v>
      </c>
      <c r="AO109" s="681">
        <f t="shared" si="170"/>
        <v>0</v>
      </c>
      <c r="AP109" s="678">
        <f t="shared" si="170"/>
        <v>0</v>
      </c>
      <c r="AQ109" s="681">
        <f t="shared" si="170"/>
        <v>0</v>
      </c>
      <c r="AR109" s="681">
        <f t="shared" si="170"/>
        <v>0</v>
      </c>
      <c r="AS109" s="681">
        <f t="shared" si="170"/>
        <v>0</v>
      </c>
      <c r="AT109" s="681">
        <f t="shared" si="170"/>
        <v>0</v>
      </c>
      <c r="AU109" s="678">
        <f t="shared" si="170"/>
        <v>0</v>
      </c>
      <c r="AV109" s="681">
        <f t="shared" si="170"/>
        <v>0</v>
      </c>
      <c r="AW109" s="681">
        <f t="shared" si="170"/>
        <v>0</v>
      </c>
      <c r="AX109" s="681">
        <f t="shared" si="170"/>
        <v>0</v>
      </c>
      <c r="AY109" s="681">
        <f t="shared" si="170"/>
        <v>0</v>
      </c>
      <c r="AZ109" s="678">
        <f t="shared" si="170"/>
        <v>0</v>
      </c>
      <c r="BA109" s="681">
        <f t="shared" si="170"/>
        <v>0</v>
      </c>
      <c r="BB109" s="681">
        <f t="shared" si="170"/>
        <v>0</v>
      </c>
      <c r="BC109" s="681">
        <f t="shared" si="170"/>
        <v>0</v>
      </c>
      <c r="BD109" s="681">
        <f t="shared" si="170"/>
        <v>0</v>
      </c>
      <c r="BE109" s="680">
        <f t="shared" si="170"/>
        <v>0</v>
      </c>
    </row>
    <row r="110" spans="1:57" s="672" customFormat="1" ht="12.75" customHeight="1">
      <c r="A110" s="11">
        <f t="shared" si="162"/>
        <v>6</v>
      </c>
      <c r="B110" s="461" t="str">
        <f t="shared" si="161"/>
        <v>Other</v>
      </c>
      <c r="C110" s="681">
        <f t="shared" si="163"/>
        <v>0</v>
      </c>
      <c r="D110" s="681">
        <f t="shared" si="163"/>
        <v>0</v>
      </c>
      <c r="E110" s="681">
        <f t="shared" ref="E110:R110" si="171">IF(E$104&lt;&gt;0,E24/E$104,0)</f>
        <v>0</v>
      </c>
      <c r="F110" s="681">
        <f t="shared" si="171"/>
        <v>0</v>
      </c>
      <c r="G110" s="678">
        <f t="shared" si="171"/>
        <v>0</v>
      </c>
      <c r="H110" s="681">
        <f t="shared" si="171"/>
        <v>0</v>
      </c>
      <c r="I110" s="681">
        <f t="shared" si="171"/>
        <v>0</v>
      </c>
      <c r="J110" s="681">
        <f t="shared" si="171"/>
        <v>0</v>
      </c>
      <c r="K110" s="681">
        <f t="shared" si="171"/>
        <v>0</v>
      </c>
      <c r="L110" s="678">
        <f t="shared" si="171"/>
        <v>0</v>
      </c>
      <c r="M110" s="681">
        <f t="shared" si="171"/>
        <v>0</v>
      </c>
      <c r="N110" s="681">
        <f t="shared" si="171"/>
        <v>0</v>
      </c>
      <c r="O110" s="681">
        <f t="shared" si="171"/>
        <v>0</v>
      </c>
      <c r="P110" s="681">
        <f t="shared" si="171"/>
        <v>0</v>
      </c>
      <c r="Q110" s="678">
        <f t="shared" si="171"/>
        <v>0</v>
      </c>
      <c r="R110" s="681">
        <f t="shared" si="171"/>
        <v>0</v>
      </c>
      <c r="S110" s="681">
        <f t="shared" ref="S110:BE110" si="172">IF(S$104&lt;&gt;0,S24/S$104,0)</f>
        <v>0</v>
      </c>
      <c r="T110" s="681">
        <f t="shared" si="172"/>
        <v>0</v>
      </c>
      <c r="U110" s="681">
        <f t="shared" si="172"/>
        <v>0</v>
      </c>
      <c r="V110" s="678">
        <f t="shared" si="172"/>
        <v>0</v>
      </c>
      <c r="W110" s="681">
        <f t="shared" si="172"/>
        <v>0</v>
      </c>
      <c r="X110" s="681">
        <f t="shared" si="172"/>
        <v>0</v>
      </c>
      <c r="Y110" s="681">
        <f t="shared" si="172"/>
        <v>0</v>
      </c>
      <c r="Z110" s="681">
        <f t="shared" si="172"/>
        <v>0</v>
      </c>
      <c r="AA110" s="678">
        <f t="shared" si="172"/>
        <v>0</v>
      </c>
      <c r="AB110" s="681">
        <f t="shared" si="172"/>
        <v>0</v>
      </c>
      <c r="AC110" s="681">
        <f t="shared" si="172"/>
        <v>0</v>
      </c>
      <c r="AD110" s="681">
        <f t="shared" si="172"/>
        <v>0</v>
      </c>
      <c r="AE110" s="681">
        <f t="shared" si="172"/>
        <v>0</v>
      </c>
      <c r="AF110" s="678">
        <f t="shared" si="172"/>
        <v>0</v>
      </c>
      <c r="AG110" s="681">
        <f t="shared" si="172"/>
        <v>0</v>
      </c>
      <c r="AH110" s="681">
        <f t="shared" si="172"/>
        <v>0</v>
      </c>
      <c r="AI110" s="681">
        <f t="shared" si="172"/>
        <v>0</v>
      </c>
      <c r="AJ110" s="681">
        <f t="shared" si="172"/>
        <v>0</v>
      </c>
      <c r="AK110" s="678">
        <f t="shared" si="172"/>
        <v>0</v>
      </c>
      <c r="AL110" s="681">
        <f t="shared" si="172"/>
        <v>0</v>
      </c>
      <c r="AM110" s="681">
        <f t="shared" si="172"/>
        <v>0</v>
      </c>
      <c r="AN110" s="681">
        <f t="shared" si="172"/>
        <v>0</v>
      </c>
      <c r="AO110" s="681">
        <f t="shared" si="172"/>
        <v>0</v>
      </c>
      <c r="AP110" s="678">
        <f t="shared" si="172"/>
        <v>0</v>
      </c>
      <c r="AQ110" s="681">
        <f t="shared" si="172"/>
        <v>0</v>
      </c>
      <c r="AR110" s="681">
        <f t="shared" si="172"/>
        <v>0</v>
      </c>
      <c r="AS110" s="681">
        <f t="shared" si="172"/>
        <v>0</v>
      </c>
      <c r="AT110" s="681">
        <f t="shared" si="172"/>
        <v>0</v>
      </c>
      <c r="AU110" s="678">
        <f t="shared" si="172"/>
        <v>0</v>
      </c>
      <c r="AV110" s="681">
        <f t="shared" si="172"/>
        <v>0</v>
      </c>
      <c r="AW110" s="681">
        <f t="shared" si="172"/>
        <v>0</v>
      </c>
      <c r="AX110" s="681">
        <f t="shared" si="172"/>
        <v>0</v>
      </c>
      <c r="AY110" s="681">
        <f t="shared" si="172"/>
        <v>0</v>
      </c>
      <c r="AZ110" s="678">
        <f t="shared" si="172"/>
        <v>0</v>
      </c>
      <c r="BA110" s="681">
        <f t="shared" si="172"/>
        <v>0</v>
      </c>
      <c r="BB110" s="681">
        <f t="shared" si="172"/>
        <v>0</v>
      </c>
      <c r="BC110" s="681">
        <f t="shared" si="172"/>
        <v>0</v>
      </c>
      <c r="BD110" s="681">
        <f t="shared" si="172"/>
        <v>0</v>
      </c>
      <c r="BE110" s="680">
        <f t="shared" si="172"/>
        <v>0</v>
      </c>
    </row>
    <row r="111" spans="1:57" s="672" customFormat="1" ht="12.75" customHeight="1">
      <c r="A111" s="11">
        <f t="shared" si="162"/>
        <v>7</v>
      </c>
      <c r="B111" s="468" t="str">
        <f t="shared" si="161"/>
        <v>TOTAL PREMIUM REVENUE (2 through 6)</v>
      </c>
      <c r="C111" s="683">
        <f t="shared" si="163"/>
        <v>0</v>
      </c>
      <c r="D111" s="683">
        <f t="shared" si="163"/>
        <v>0</v>
      </c>
      <c r="E111" s="683">
        <f t="shared" ref="E111:R111" si="173">IF(E$104&lt;&gt;0,E25/E$104,0)</f>
        <v>0</v>
      </c>
      <c r="F111" s="683">
        <f t="shared" si="173"/>
        <v>0</v>
      </c>
      <c r="G111" s="678">
        <f t="shared" si="173"/>
        <v>0</v>
      </c>
      <c r="H111" s="683">
        <f t="shared" si="173"/>
        <v>0</v>
      </c>
      <c r="I111" s="683">
        <f t="shared" si="173"/>
        <v>0</v>
      </c>
      <c r="J111" s="683">
        <f t="shared" si="173"/>
        <v>0</v>
      </c>
      <c r="K111" s="683">
        <f t="shared" si="173"/>
        <v>0</v>
      </c>
      <c r="L111" s="678">
        <f t="shared" si="173"/>
        <v>0</v>
      </c>
      <c r="M111" s="683">
        <f t="shared" si="173"/>
        <v>0</v>
      </c>
      <c r="N111" s="683">
        <f t="shared" si="173"/>
        <v>0</v>
      </c>
      <c r="O111" s="683">
        <f t="shared" si="173"/>
        <v>0</v>
      </c>
      <c r="P111" s="683">
        <f t="shared" si="173"/>
        <v>0</v>
      </c>
      <c r="Q111" s="678">
        <f t="shared" si="173"/>
        <v>0</v>
      </c>
      <c r="R111" s="683">
        <f t="shared" si="173"/>
        <v>0</v>
      </c>
      <c r="S111" s="683">
        <f t="shared" ref="S111:BE111" si="174">IF(S$104&lt;&gt;0,S25/S$104,0)</f>
        <v>0</v>
      </c>
      <c r="T111" s="683">
        <f t="shared" si="174"/>
        <v>0</v>
      </c>
      <c r="U111" s="683">
        <f t="shared" si="174"/>
        <v>0</v>
      </c>
      <c r="V111" s="678">
        <f t="shared" si="174"/>
        <v>0</v>
      </c>
      <c r="W111" s="683">
        <f t="shared" si="174"/>
        <v>0</v>
      </c>
      <c r="X111" s="683">
        <f t="shared" si="174"/>
        <v>0</v>
      </c>
      <c r="Y111" s="683">
        <f t="shared" si="174"/>
        <v>0</v>
      </c>
      <c r="Z111" s="683">
        <f t="shared" si="174"/>
        <v>0</v>
      </c>
      <c r="AA111" s="678">
        <f t="shared" si="174"/>
        <v>0</v>
      </c>
      <c r="AB111" s="683">
        <f t="shared" si="174"/>
        <v>0</v>
      </c>
      <c r="AC111" s="683">
        <f t="shared" si="174"/>
        <v>0</v>
      </c>
      <c r="AD111" s="683">
        <f t="shared" si="174"/>
        <v>0</v>
      </c>
      <c r="AE111" s="683">
        <f t="shared" si="174"/>
        <v>0</v>
      </c>
      <c r="AF111" s="678">
        <f t="shared" si="174"/>
        <v>0</v>
      </c>
      <c r="AG111" s="683">
        <f t="shared" si="174"/>
        <v>0</v>
      </c>
      <c r="AH111" s="683">
        <f t="shared" si="174"/>
        <v>0</v>
      </c>
      <c r="AI111" s="683">
        <f t="shared" si="174"/>
        <v>0</v>
      </c>
      <c r="AJ111" s="683">
        <f t="shared" si="174"/>
        <v>0</v>
      </c>
      <c r="AK111" s="678">
        <f t="shared" si="174"/>
        <v>0</v>
      </c>
      <c r="AL111" s="683">
        <f t="shared" si="174"/>
        <v>0</v>
      </c>
      <c r="AM111" s="683">
        <f t="shared" si="174"/>
        <v>0</v>
      </c>
      <c r="AN111" s="683">
        <f t="shared" si="174"/>
        <v>0</v>
      </c>
      <c r="AO111" s="683">
        <f t="shared" si="174"/>
        <v>0</v>
      </c>
      <c r="AP111" s="678">
        <f t="shared" si="174"/>
        <v>0</v>
      </c>
      <c r="AQ111" s="683">
        <f t="shared" si="174"/>
        <v>0</v>
      </c>
      <c r="AR111" s="683">
        <f t="shared" si="174"/>
        <v>0</v>
      </c>
      <c r="AS111" s="683">
        <f t="shared" si="174"/>
        <v>0</v>
      </c>
      <c r="AT111" s="683">
        <f t="shared" si="174"/>
        <v>0</v>
      </c>
      <c r="AU111" s="678">
        <f t="shared" si="174"/>
        <v>0</v>
      </c>
      <c r="AV111" s="683">
        <f t="shared" si="174"/>
        <v>0</v>
      </c>
      <c r="AW111" s="683">
        <f t="shared" si="174"/>
        <v>0</v>
      </c>
      <c r="AX111" s="683">
        <f t="shared" si="174"/>
        <v>0</v>
      </c>
      <c r="AY111" s="683">
        <f t="shared" si="174"/>
        <v>0</v>
      </c>
      <c r="AZ111" s="678">
        <f t="shared" si="174"/>
        <v>0</v>
      </c>
      <c r="BA111" s="683">
        <f t="shared" si="174"/>
        <v>0</v>
      </c>
      <c r="BB111" s="683">
        <f t="shared" si="174"/>
        <v>0</v>
      </c>
      <c r="BC111" s="683">
        <f t="shared" si="174"/>
        <v>0</v>
      </c>
      <c r="BD111" s="683">
        <f t="shared" si="174"/>
        <v>0</v>
      </c>
      <c r="BE111" s="683">
        <f t="shared" si="174"/>
        <v>0</v>
      </c>
    </row>
    <row r="112" spans="1:57" s="672" customFormat="1" ht="12.75" customHeight="1">
      <c r="A112" s="11">
        <f t="shared" si="162"/>
        <v>8</v>
      </c>
      <c r="B112" s="461" t="str">
        <f t="shared" si="161"/>
        <v>Investment Income</v>
      </c>
      <c r="C112" s="681">
        <f t="shared" si="163"/>
        <v>0</v>
      </c>
      <c r="D112" s="681">
        <f t="shared" si="163"/>
        <v>0</v>
      </c>
      <c r="E112" s="681">
        <f t="shared" ref="E112:R112" si="175">IF(E$104&lt;&gt;0,E26/E$104,0)</f>
        <v>0</v>
      </c>
      <c r="F112" s="681">
        <f t="shared" si="175"/>
        <v>0</v>
      </c>
      <c r="G112" s="678">
        <f t="shared" si="175"/>
        <v>0</v>
      </c>
      <c r="H112" s="681">
        <f t="shared" si="175"/>
        <v>0</v>
      </c>
      <c r="I112" s="681">
        <f t="shared" si="175"/>
        <v>0</v>
      </c>
      <c r="J112" s="681">
        <f t="shared" si="175"/>
        <v>0</v>
      </c>
      <c r="K112" s="681">
        <f t="shared" si="175"/>
        <v>0</v>
      </c>
      <c r="L112" s="678">
        <f t="shared" si="175"/>
        <v>0</v>
      </c>
      <c r="M112" s="681">
        <f t="shared" si="175"/>
        <v>0</v>
      </c>
      <c r="N112" s="681">
        <f t="shared" si="175"/>
        <v>0</v>
      </c>
      <c r="O112" s="681">
        <f t="shared" si="175"/>
        <v>0</v>
      </c>
      <c r="P112" s="681">
        <f t="shared" si="175"/>
        <v>0</v>
      </c>
      <c r="Q112" s="678">
        <f t="shared" si="175"/>
        <v>0</v>
      </c>
      <c r="R112" s="681">
        <f t="shared" si="175"/>
        <v>0</v>
      </c>
      <c r="S112" s="681">
        <f t="shared" ref="S112:BE112" si="176">IF(S$104&lt;&gt;0,S26/S$104,0)</f>
        <v>0</v>
      </c>
      <c r="T112" s="681">
        <f t="shared" si="176"/>
        <v>0</v>
      </c>
      <c r="U112" s="681">
        <f t="shared" si="176"/>
        <v>0</v>
      </c>
      <c r="V112" s="678">
        <f t="shared" si="176"/>
        <v>0</v>
      </c>
      <c r="W112" s="681">
        <f t="shared" si="176"/>
        <v>0</v>
      </c>
      <c r="X112" s="681">
        <f t="shared" si="176"/>
        <v>0</v>
      </c>
      <c r="Y112" s="681">
        <f t="shared" si="176"/>
        <v>0</v>
      </c>
      <c r="Z112" s="681">
        <f t="shared" si="176"/>
        <v>0</v>
      </c>
      <c r="AA112" s="678">
        <f t="shared" si="176"/>
        <v>0</v>
      </c>
      <c r="AB112" s="681">
        <f t="shared" si="176"/>
        <v>0</v>
      </c>
      <c r="AC112" s="681">
        <f t="shared" si="176"/>
        <v>0</v>
      </c>
      <c r="AD112" s="681">
        <f t="shared" si="176"/>
        <v>0</v>
      </c>
      <c r="AE112" s="681">
        <f t="shared" si="176"/>
        <v>0</v>
      </c>
      <c r="AF112" s="678">
        <f t="shared" si="176"/>
        <v>0</v>
      </c>
      <c r="AG112" s="681">
        <f t="shared" si="176"/>
        <v>0</v>
      </c>
      <c r="AH112" s="681">
        <f t="shared" si="176"/>
        <v>0</v>
      </c>
      <c r="AI112" s="681">
        <f t="shared" si="176"/>
        <v>0</v>
      </c>
      <c r="AJ112" s="681">
        <f t="shared" si="176"/>
        <v>0</v>
      </c>
      <c r="AK112" s="678">
        <f t="shared" si="176"/>
        <v>0</v>
      </c>
      <c r="AL112" s="681">
        <f t="shared" si="176"/>
        <v>0</v>
      </c>
      <c r="AM112" s="681">
        <f t="shared" si="176"/>
        <v>0</v>
      </c>
      <c r="AN112" s="681">
        <f t="shared" si="176"/>
        <v>0</v>
      </c>
      <c r="AO112" s="681">
        <f t="shared" si="176"/>
        <v>0</v>
      </c>
      <c r="AP112" s="678">
        <f t="shared" si="176"/>
        <v>0</v>
      </c>
      <c r="AQ112" s="681">
        <f t="shared" si="176"/>
        <v>0</v>
      </c>
      <c r="AR112" s="681">
        <f t="shared" si="176"/>
        <v>0</v>
      </c>
      <c r="AS112" s="681">
        <f t="shared" si="176"/>
        <v>0</v>
      </c>
      <c r="AT112" s="681">
        <f t="shared" si="176"/>
        <v>0</v>
      </c>
      <c r="AU112" s="678">
        <f t="shared" si="176"/>
        <v>0</v>
      </c>
      <c r="AV112" s="681">
        <f t="shared" si="176"/>
        <v>0</v>
      </c>
      <c r="AW112" s="681">
        <f t="shared" si="176"/>
        <v>0</v>
      </c>
      <c r="AX112" s="681">
        <f t="shared" si="176"/>
        <v>0</v>
      </c>
      <c r="AY112" s="681">
        <f t="shared" si="176"/>
        <v>0</v>
      </c>
      <c r="AZ112" s="678">
        <f t="shared" si="176"/>
        <v>0</v>
      </c>
      <c r="BA112" s="681">
        <f t="shared" si="176"/>
        <v>0</v>
      </c>
      <c r="BB112" s="681">
        <f t="shared" si="176"/>
        <v>0</v>
      </c>
      <c r="BC112" s="681">
        <f t="shared" si="176"/>
        <v>0</v>
      </c>
      <c r="BD112" s="681">
        <f t="shared" si="176"/>
        <v>0</v>
      </c>
      <c r="BE112" s="680">
        <f t="shared" si="176"/>
        <v>0</v>
      </c>
    </row>
    <row r="113" spans="1:57" s="672" customFormat="1" ht="12.75" customHeight="1">
      <c r="A113" s="11">
        <f t="shared" si="162"/>
        <v>9</v>
      </c>
      <c r="B113" s="461" t="str">
        <f t="shared" si="161"/>
        <v>Other Income</v>
      </c>
      <c r="C113" s="681">
        <f t="shared" si="163"/>
        <v>0</v>
      </c>
      <c r="D113" s="681">
        <f t="shared" si="163"/>
        <v>0</v>
      </c>
      <c r="E113" s="681">
        <f t="shared" ref="E113:R113" si="177">IF(E$104&lt;&gt;0,E27/E$104,0)</f>
        <v>0</v>
      </c>
      <c r="F113" s="681">
        <f t="shared" si="177"/>
        <v>0</v>
      </c>
      <c r="G113" s="678">
        <f t="shared" si="177"/>
        <v>0</v>
      </c>
      <c r="H113" s="681">
        <f t="shared" si="177"/>
        <v>0</v>
      </c>
      <c r="I113" s="681">
        <f t="shared" si="177"/>
        <v>0</v>
      </c>
      <c r="J113" s="681">
        <f t="shared" si="177"/>
        <v>0</v>
      </c>
      <c r="K113" s="681">
        <f t="shared" si="177"/>
        <v>0</v>
      </c>
      <c r="L113" s="678">
        <f t="shared" si="177"/>
        <v>0</v>
      </c>
      <c r="M113" s="681">
        <f t="shared" si="177"/>
        <v>0</v>
      </c>
      <c r="N113" s="681">
        <f t="shared" si="177"/>
        <v>0</v>
      </c>
      <c r="O113" s="681">
        <f t="shared" si="177"/>
        <v>0</v>
      </c>
      <c r="P113" s="681">
        <f t="shared" si="177"/>
        <v>0</v>
      </c>
      <c r="Q113" s="678">
        <f t="shared" si="177"/>
        <v>0</v>
      </c>
      <c r="R113" s="681">
        <f t="shared" si="177"/>
        <v>0</v>
      </c>
      <c r="S113" s="681">
        <f t="shared" ref="S113:BE113" si="178">IF(S$104&lt;&gt;0,S27/S$104,0)</f>
        <v>0</v>
      </c>
      <c r="T113" s="681">
        <f t="shared" si="178"/>
        <v>0</v>
      </c>
      <c r="U113" s="681">
        <f t="shared" si="178"/>
        <v>0</v>
      </c>
      <c r="V113" s="678">
        <f t="shared" si="178"/>
        <v>0</v>
      </c>
      <c r="W113" s="681">
        <f t="shared" si="178"/>
        <v>0</v>
      </c>
      <c r="X113" s="681">
        <f t="shared" si="178"/>
        <v>0</v>
      </c>
      <c r="Y113" s="681">
        <f t="shared" si="178"/>
        <v>0</v>
      </c>
      <c r="Z113" s="681">
        <f t="shared" si="178"/>
        <v>0</v>
      </c>
      <c r="AA113" s="678">
        <f t="shared" si="178"/>
        <v>0</v>
      </c>
      <c r="AB113" s="681">
        <f t="shared" si="178"/>
        <v>0</v>
      </c>
      <c r="AC113" s="681">
        <f t="shared" si="178"/>
        <v>0</v>
      </c>
      <c r="AD113" s="681">
        <f t="shared" si="178"/>
        <v>0</v>
      </c>
      <c r="AE113" s="681">
        <f t="shared" si="178"/>
        <v>0</v>
      </c>
      <c r="AF113" s="678">
        <f t="shared" si="178"/>
        <v>0</v>
      </c>
      <c r="AG113" s="681">
        <f t="shared" si="178"/>
        <v>0</v>
      </c>
      <c r="AH113" s="681">
        <f t="shared" si="178"/>
        <v>0</v>
      </c>
      <c r="AI113" s="681">
        <f t="shared" si="178"/>
        <v>0</v>
      </c>
      <c r="AJ113" s="681">
        <f t="shared" si="178"/>
        <v>0</v>
      </c>
      <c r="AK113" s="678">
        <f t="shared" si="178"/>
        <v>0</v>
      </c>
      <c r="AL113" s="681">
        <f t="shared" si="178"/>
        <v>0</v>
      </c>
      <c r="AM113" s="681">
        <f t="shared" si="178"/>
        <v>0</v>
      </c>
      <c r="AN113" s="681">
        <f t="shared" si="178"/>
        <v>0</v>
      </c>
      <c r="AO113" s="681">
        <f t="shared" si="178"/>
        <v>0</v>
      </c>
      <c r="AP113" s="678">
        <f t="shared" si="178"/>
        <v>0</v>
      </c>
      <c r="AQ113" s="681">
        <f t="shared" si="178"/>
        <v>0</v>
      </c>
      <c r="AR113" s="681">
        <f t="shared" si="178"/>
        <v>0</v>
      </c>
      <c r="AS113" s="681">
        <f t="shared" si="178"/>
        <v>0</v>
      </c>
      <c r="AT113" s="681">
        <f t="shared" si="178"/>
        <v>0</v>
      </c>
      <c r="AU113" s="678">
        <f t="shared" si="178"/>
        <v>0</v>
      </c>
      <c r="AV113" s="681">
        <f t="shared" si="178"/>
        <v>0</v>
      </c>
      <c r="AW113" s="681">
        <f t="shared" si="178"/>
        <v>0</v>
      </c>
      <c r="AX113" s="681">
        <f t="shared" si="178"/>
        <v>0</v>
      </c>
      <c r="AY113" s="681">
        <f t="shared" si="178"/>
        <v>0</v>
      </c>
      <c r="AZ113" s="678">
        <f t="shared" si="178"/>
        <v>0</v>
      </c>
      <c r="BA113" s="681">
        <f t="shared" si="178"/>
        <v>0</v>
      </c>
      <c r="BB113" s="681">
        <f t="shared" si="178"/>
        <v>0</v>
      </c>
      <c r="BC113" s="681">
        <f t="shared" si="178"/>
        <v>0</v>
      </c>
      <c r="BD113" s="681">
        <f t="shared" si="178"/>
        <v>0</v>
      </c>
      <c r="BE113" s="680">
        <f t="shared" si="178"/>
        <v>0</v>
      </c>
    </row>
    <row r="114" spans="1:57" s="672" customFormat="1" ht="12.75" customHeight="1">
      <c r="A114" s="11">
        <f t="shared" si="162"/>
        <v>10</v>
      </c>
      <c r="B114" s="468" t="str">
        <f t="shared" si="161"/>
        <v>TOTAL REVENUE (7+8+9)</v>
      </c>
      <c r="C114" s="683">
        <f t="shared" si="163"/>
        <v>0</v>
      </c>
      <c r="D114" s="683">
        <f t="shared" si="163"/>
        <v>0</v>
      </c>
      <c r="E114" s="683">
        <f t="shared" ref="E114:R114" si="179">IF(E$104&lt;&gt;0,E28/E$104,0)</f>
        <v>0</v>
      </c>
      <c r="F114" s="683">
        <f t="shared" si="179"/>
        <v>0</v>
      </c>
      <c r="G114" s="678">
        <f t="shared" si="179"/>
        <v>0</v>
      </c>
      <c r="H114" s="683">
        <f t="shared" si="179"/>
        <v>0</v>
      </c>
      <c r="I114" s="683">
        <f t="shared" si="179"/>
        <v>0</v>
      </c>
      <c r="J114" s="683">
        <f t="shared" si="179"/>
        <v>0</v>
      </c>
      <c r="K114" s="683">
        <f t="shared" si="179"/>
        <v>0</v>
      </c>
      <c r="L114" s="678">
        <f t="shared" si="179"/>
        <v>0</v>
      </c>
      <c r="M114" s="683">
        <f t="shared" si="179"/>
        <v>0</v>
      </c>
      <c r="N114" s="683">
        <f t="shared" si="179"/>
        <v>0</v>
      </c>
      <c r="O114" s="683">
        <f t="shared" si="179"/>
        <v>0</v>
      </c>
      <c r="P114" s="683">
        <f t="shared" si="179"/>
        <v>0</v>
      </c>
      <c r="Q114" s="678">
        <f t="shared" si="179"/>
        <v>0</v>
      </c>
      <c r="R114" s="683">
        <f t="shared" si="179"/>
        <v>0</v>
      </c>
      <c r="S114" s="683">
        <f t="shared" ref="S114:BE114" si="180">IF(S$104&lt;&gt;0,S28/S$104,0)</f>
        <v>0</v>
      </c>
      <c r="T114" s="683">
        <f t="shared" si="180"/>
        <v>0</v>
      </c>
      <c r="U114" s="683">
        <f t="shared" si="180"/>
        <v>0</v>
      </c>
      <c r="V114" s="678">
        <f t="shared" si="180"/>
        <v>0</v>
      </c>
      <c r="W114" s="683">
        <f t="shared" si="180"/>
        <v>0</v>
      </c>
      <c r="X114" s="683">
        <f t="shared" si="180"/>
        <v>0</v>
      </c>
      <c r="Y114" s="683">
        <f t="shared" si="180"/>
        <v>0</v>
      </c>
      <c r="Z114" s="683">
        <f t="shared" si="180"/>
        <v>0</v>
      </c>
      <c r="AA114" s="678">
        <f t="shared" si="180"/>
        <v>0</v>
      </c>
      <c r="AB114" s="683">
        <f t="shared" si="180"/>
        <v>0</v>
      </c>
      <c r="AC114" s="683">
        <f t="shared" si="180"/>
        <v>0</v>
      </c>
      <c r="AD114" s="683">
        <f t="shared" si="180"/>
        <v>0</v>
      </c>
      <c r="AE114" s="683">
        <f t="shared" si="180"/>
        <v>0</v>
      </c>
      <c r="AF114" s="678">
        <f t="shared" si="180"/>
        <v>0</v>
      </c>
      <c r="AG114" s="683">
        <f t="shared" si="180"/>
        <v>0</v>
      </c>
      <c r="AH114" s="683">
        <f t="shared" si="180"/>
        <v>0</v>
      </c>
      <c r="AI114" s="683">
        <f t="shared" si="180"/>
        <v>0</v>
      </c>
      <c r="AJ114" s="683">
        <f t="shared" si="180"/>
        <v>0</v>
      </c>
      <c r="AK114" s="678">
        <f t="shared" si="180"/>
        <v>0</v>
      </c>
      <c r="AL114" s="683">
        <f t="shared" si="180"/>
        <v>0</v>
      </c>
      <c r="AM114" s="683">
        <f t="shared" si="180"/>
        <v>0</v>
      </c>
      <c r="AN114" s="683">
        <f t="shared" si="180"/>
        <v>0</v>
      </c>
      <c r="AO114" s="683">
        <f t="shared" si="180"/>
        <v>0</v>
      </c>
      <c r="AP114" s="678">
        <f t="shared" si="180"/>
        <v>0</v>
      </c>
      <c r="AQ114" s="683">
        <f t="shared" si="180"/>
        <v>0</v>
      </c>
      <c r="AR114" s="683">
        <f t="shared" si="180"/>
        <v>0</v>
      </c>
      <c r="AS114" s="683">
        <f t="shared" si="180"/>
        <v>0</v>
      </c>
      <c r="AT114" s="683">
        <f t="shared" si="180"/>
        <v>0</v>
      </c>
      <c r="AU114" s="678">
        <f t="shared" si="180"/>
        <v>0</v>
      </c>
      <c r="AV114" s="683">
        <f t="shared" si="180"/>
        <v>0</v>
      </c>
      <c r="AW114" s="683">
        <f t="shared" si="180"/>
        <v>0</v>
      </c>
      <c r="AX114" s="683">
        <f t="shared" si="180"/>
        <v>0</v>
      </c>
      <c r="AY114" s="683">
        <f t="shared" si="180"/>
        <v>0</v>
      </c>
      <c r="AZ114" s="678">
        <f t="shared" si="180"/>
        <v>0</v>
      </c>
      <c r="BA114" s="683">
        <f t="shared" si="180"/>
        <v>0</v>
      </c>
      <c r="BB114" s="683">
        <f t="shared" si="180"/>
        <v>0</v>
      </c>
      <c r="BC114" s="683">
        <f t="shared" si="180"/>
        <v>0</v>
      </c>
      <c r="BD114" s="683">
        <f t="shared" si="180"/>
        <v>0</v>
      </c>
      <c r="BE114" s="683">
        <f t="shared" si="180"/>
        <v>0</v>
      </c>
    </row>
    <row r="115" spans="1:57" s="672" customFormat="1" ht="12.75" customHeight="1">
      <c r="A115" s="14"/>
      <c r="B115" s="637" t="str">
        <f t="shared" si="161"/>
        <v>EXPENSES</v>
      </c>
      <c r="C115" s="685"/>
      <c r="D115" s="684"/>
      <c r="E115" s="684"/>
      <c r="F115" s="684"/>
      <c r="G115" s="686"/>
      <c r="H115" s="685"/>
      <c r="I115" s="684"/>
      <c r="J115" s="684"/>
      <c r="K115" s="684"/>
      <c r="L115" s="686"/>
      <c r="M115" s="685"/>
      <c r="N115" s="684"/>
      <c r="O115" s="684"/>
      <c r="P115" s="684"/>
      <c r="Q115" s="686"/>
      <c r="R115" s="685"/>
      <c r="S115" s="684"/>
      <c r="T115" s="684"/>
      <c r="U115" s="684"/>
      <c r="V115" s="686"/>
      <c r="W115" s="685"/>
      <c r="X115" s="684"/>
      <c r="Y115" s="684"/>
      <c r="Z115" s="684"/>
      <c r="AA115" s="686"/>
      <c r="AB115" s="685"/>
      <c r="AC115" s="684"/>
      <c r="AD115" s="684"/>
      <c r="AE115" s="684"/>
      <c r="AF115" s="686"/>
      <c r="AG115" s="685"/>
      <c r="AH115" s="684"/>
      <c r="AI115" s="684"/>
      <c r="AJ115" s="684"/>
      <c r="AK115" s="686"/>
      <c r="AL115" s="685"/>
      <c r="AM115" s="684"/>
      <c r="AN115" s="684"/>
      <c r="AO115" s="684"/>
      <c r="AP115" s="686"/>
      <c r="AQ115" s="685"/>
      <c r="AR115" s="684"/>
      <c r="AS115" s="684"/>
      <c r="AT115" s="684"/>
      <c r="AU115" s="686"/>
      <c r="AV115" s="685"/>
      <c r="AW115" s="684"/>
      <c r="AX115" s="684"/>
      <c r="AY115" s="684"/>
      <c r="AZ115" s="686"/>
      <c r="BA115" s="685"/>
      <c r="BB115" s="684"/>
      <c r="BC115" s="684"/>
      <c r="BD115" s="684"/>
      <c r="BE115" s="686"/>
    </row>
    <row r="116" spans="1:57" s="672" customFormat="1" ht="12.75" customHeight="1">
      <c r="A116" s="12"/>
      <c r="B116" s="638" t="str">
        <f t="shared" si="161"/>
        <v>HEALTH CARE</v>
      </c>
      <c r="C116" s="674"/>
      <c r="D116" s="673"/>
      <c r="E116" s="673"/>
      <c r="F116" s="673"/>
      <c r="G116" s="675"/>
      <c r="H116" s="674"/>
      <c r="I116" s="673"/>
      <c r="J116" s="673"/>
      <c r="K116" s="673"/>
      <c r="L116" s="675"/>
      <c r="M116" s="674"/>
      <c r="N116" s="673"/>
      <c r="O116" s="673"/>
      <c r="P116" s="673"/>
      <c r="Q116" s="675"/>
      <c r="R116" s="674"/>
      <c r="S116" s="673"/>
      <c r="T116" s="673"/>
      <c r="U116" s="673"/>
      <c r="V116" s="675"/>
      <c r="W116" s="674"/>
      <c r="X116" s="673"/>
      <c r="Y116" s="673"/>
      <c r="Z116" s="673"/>
      <c r="AA116" s="675"/>
      <c r="AB116" s="674"/>
      <c r="AC116" s="673"/>
      <c r="AD116" s="673"/>
      <c r="AE116" s="673"/>
      <c r="AF116" s="675"/>
      <c r="AG116" s="674"/>
      <c r="AH116" s="673"/>
      <c r="AI116" s="673"/>
      <c r="AJ116" s="673"/>
      <c r="AK116" s="675"/>
      <c r="AL116" s="674"/>
      <c r="AM116" s="673"/>
      <c r="AN116" s="673"/>
      <c r="AO116" s="673"/>
      <c r="AP116" s="675"/>
      <c r="AQ116" s="674"/>
      <c r="AR116" s="673"/>
      <c r="AS116" s="673"/>
      <c r="AT116" s="673"/>
      <c r="AU116" s="675"/>
      <c r="AV116" s="674"/>
      <c r="AW116" s="673"/>
      <c r="AX116" s="673"/>
      <c r="AY116" s="673"/>
      <c r="AZ116" s="675"/>
      <c r="BA116" s="674"/>
      <c r="BB116" s="673"/>
      <c r="BC116" s="673"/>
      <c r="BD116" s="673"/>
      <c r="BE116" s="675"/>
    </row>
    <row r="117" spans="1:57" s="672" customFormat="1" ht="12.75" customHeight="1">
      <c r="A117" s="11">
        <f t="shared" ref="A117:A155" si="181">A31</f>
        <v>11</v>
      </c>
      <c r="B117" s="462" t="str">
        <f t="shared" si="161"/>
        <v>Residential Treatment Center, ARTC and Group Homes &lt; 21</v>
      </c>
      <c r="C117" s="687">
        <f t="shared" ref="C117:R117" si="182">IF(C$104&lt;&gt;0,C31/C$104,0)</f>
        <v>0</v>
      </c>
      <c r="D117" s="687">
        <f t="shared" si="182"/>
        <v>0</v>
      </c>
      <c r="E117" s="687">
        <f t="shared" si="182"/>
        <v>0</v>
      </c>
      <c r="F117" s="687">
        <f t="shared" si="182"/>
        <v>0</v>
      </c>
      <c r="G117" s="680">
        <f t="shared" si="182"/>
        <v>0</v>
      </c>
      <c r="H117" s="687">
        <f t="shared" si="182"/>
        <v>0</v>
      </c>
      <c r="I117" s="687">
        <f t="shared" si="182"/>
        <v>0</v>
      </c>
      <c r="J117" s="687">
        <f t="shared" si="182"/>
        <v>0</v>
      </c>
      <c r="K117" s="687">
        <f t="shared" si="182"/>
        <v>0</v>
      </c>
      <c r="L117" s="680">
        <f t="shared" si="182"/>
        <v>0</v>
      </c>
      <c r="M117" s="687">
        <f t="shared" si="182"/>
        <v>0</v>
      </c>
      <c r="N117" s="687">
        <f t="shared" si="182"/>
        <v>0</v>
      </c>
      <c r="O117" s="687">
        <f t="shared" si="182"/>
        <v>0</v>
      </c>
      <c r="P117" s="687">
        <f t="shared" si="182"/>
        <v>0</v>
      </c>
      <c r="Q117" s="680">
        <f t="shared" si="182"/>
        <v>0</v>
      </c>
      <c r="R117" s="687">
        <f t="shared" si="182"/>
        <v>0</v>
      </c>
      <c r="S117" s="687">
        <f t="shared" ref="S117:BE117" si="183">IF(S$104&lt;&gt;0,S31/S$104,0)</f>
        <v>0</v>
      </c>
      <c r="T117" s="687">
        <f t="shared" si="183"/>
        <v>0</v>
      </c>
      <c r="U117" s="687">
        <f t="shared" si="183"/>
        <v>0</v>
      </c>
      <c r="V117" s="680">
        <f t="shared" si="183"/>
        <v>0</v>
      </c>
      <c r="W117" s="687">
        <f t="shared" si="183"/>
        <v>0</v>
      </c>
      <c r="X117" s="687">
        <f t="shared" si="183"/>
        <v>0</v>
      </c>
      <c r="Y117" s="687">
        <f t="shared" si="183"/>
        <v>0</v>
      </c>
      <c r="Z117" s="687">
        <f t="shared" si="183"/>
        <v>0</v>
      </c>
      <c r="AA117" s="680">
        <f t="shared" si="183"/>
        <v>0</v>
      </c>
      <c r="AB117" s="687">
        <f t="shared" si="183"/>
        <v>0</v>
      </c>
      <c r="AC117" s="687">
        <f t="shared" si="183"/>
        <v>0</v>
      </c>
      <c r="AD117" s="687">
        <f t="shared" si="183"/>
        <v>0</v>
      </c>
      <c r="AE117" s="687">
        <f t="shared" si="183"/>
        <v>0</v>
      </c>
      <c r="AF117" s="680">
        <f t="shared" si="183"/>
        <v>0</v>
      </c>
      <c r="AG117" s="687">
        <f t="shared" si="183"/>
        <v>0</v>
      </c>
      <c r="AH117" s="687">
        <f t="shared" si="183"/>
        <v>0</v>
      </c>
      <c r="AI117" s="687">
        <f t="shared" si="183"/>
        <v>0</v>
      </c>
      <c r="AJ117" s="687">
        <f t="shared" si="183"/>
        <v>0</v>
      </c>
      <c r="AK117" s="680">
        <f t="shared" si="183"/>
        <v>0</v>
      </c>
      <c r="AL117" s="687">
        <f t="shared" si="183"/>
        <v>0</v>
      </c>
      <c r="AM117" s="687">
        <f t="shared" si="183"/>
        <v>0</v>
      </c>
      <c r="AN117" s="687">
        <f t="shared" si="183"/>
        <v>0</v>
      </c>
      <c r="AO117" s="687">
        <f t="shared" si="183"/>
        <v>0</v>
      </c>
      <c r="AP117" s="680">
        <f t="shared" si="183"/>
        <v>0</v>
      </c>
      <c r="AQ117" s="687">
        <f t="shared" si="183"/>
        <v>0</v>
      </c>
      <c r="AR117" s="687">
        <f t="shared" si="183"/>
        <v>0</v>
      </c>
      <c r="AS117" s="687">
        <f t="shared" si="183"/>
        <v>0</v>
      </c>
      <c r="AT117" s="687">
        <f t="shared" si="183"/>
        <v>0</v>
      </c>
      <c r="AU117" s="680">
        <f t="shared" si="183"/>
        <v>0</v>
      </c>
      <c r="AV117" s="687">
        <f t="shared" si="183"/>
        <v>0</v>
      </c>
      <c r="AW117" s="687">
        <f t="shared" si="183"/>
        <v>0</v>
      </c>
      <c r="AX117" s="687">
        <f t="shared" si="183"/>
        <v>0</v>
      </c>
      <c r="AY117" s="687">
        <f t="shared" si="183"/>
        <v>0</v>
      </c>
      <c r="AZ117" s="680">
        <f t="shared" si="183"/>
        <v>0</v>
      </c>
      <c r="BA117" s="687">
        <f t="shared" si="183"/>
        <v>0</v>
      </c>
      <c r="BB117" s="687">
        <f t="shared" si="183"/>
        <v>0</v>
      </c>
      <c r="BC117" s="687">
        <f t="shared" si="183"/>
        <v>0</v>
      </c>
      <c r="BD117" s="687">
        <f t="shared" si="183"/>
        <v>0</v>
      </c>
      <c r="BE117" s="680">
        <f t="shared" si="183"/>
        <v>0</v>
      </c>
    </row>
    <row r="118" spans="1:57" s="672" customFormat="1" ht="12.75" customHeight="1">
      <c r="A118" s="11">
        <f t="shared" si="181"/>
        <v>12</v>
      </c>
      <c r="B118" s="462" t="str">
        <f t="shared" si="161"/>
        <v>Foster Care Therapeutic (TFC I &amp; II) &lt; 21</v>
      </c>
      <c r="C118" s="687">
        <f t="shared" ref="C118:BE118" si="184">IF(C$104&lt;&gt;0,C32/C$104,0)</f>
        <v>0</v>
      </c>
      <c r="D118" s="687">
        <f t="shared" si="184"/>
        <v>0</v>
      </c>
      <c r="E118" s="687">
        <f t="shared" si="184"/>
        <v>0</v>
      </c>
      <c r="F118" s="687">
        <f t="shared" si="184"/>
        <v>0</v>
      </c>
      <c r="G118" s="680">
        <f t="shared" si="184"/>
        <v>0</v>
      </c>
      <c r="H118" s="687">
        <f t="shared" si="184"/>
        <v>0</v>
      </c>
      <c r="I118" s="687">
        <f t="shared" si="184"/>
        <v>0</v>
      </c>
      <c r="J118" s="687">
        <f t="shared" si="184"/>
        <v>0</v>
      </c>
      <c r="K118" s="687">
        <f t="shared" si="184"/>
        <v>0</v>
      </c>
      <c r="L118" s="680">
        <f t="shared" si="184"/>
        <v>0</v>
      </c>
      <c r="M118" s="687">
        <f t="shared" si="184"/>
        <v>0</v>
      </c>
      <c r="N118" s="687">
        <f t="shared" si="184"/>
        <v>0</v>
      </c>
      <c r="O118" s="687">
        <f t="shared" si="184"/>
        <v>0</v>
      </c>
      <c r="P118" s="687">
        <f t="shared" si="184"/>
        <v>0</v>
      </c>
      <c r="Q118" s="680">
        <f t="shared" si="184"/>
        <v>0</v>
      </c>
      <c r="R118" s="687">
        <f t="shared" si="184"/>
        <v>0</v>
      </c>
      <c r="S118" s="687">
        <f t="shared" si="184"/>
        <v>0</v>
      </c>
      <c r="T118" s="687">
        <f t="shared" si="184"/>
        <v>0</v>
      </c>
      <c r="U118" s="687">
        <f t="shared" si="184"/>
        <v>0</v>
      </c>
      <c r="V118" s="680">
        <f t="shared" si="184"/>
        <v>0</v>
      </c>
      <c r="W118" s="687">
        <f t="shared" si="184"/>
        <v>0</v>
      </c>
      <c r="X118" s="687">
        <f t="shared" si="184"/>
        <v>0</v>
      </c>
      <c r="Y118" s="687">
        <f t="shared" si="184"/>
        <v>0</v>
      </c>
      <c r="Z118" s="687">
        <f t="shared" si="184"/>
        <v>0</v>
      </c>
      <c r="AA118" s="680">
        <f t="shared" si="184"/>
        <v>0</v>
      </c>
      <c r="AB118" s="687">
        <f t="shared" si="184"/>
        <v>0</v>
      </c>
      <c r="AC118" s="687">
        <f t="shared" si="184"/>
        <v>0</v>
      </c>
      <c r="AD118" s="687">
        <f t="shared" si="184"/>
        <v>0</v>
      </c>
      <c r="AE118" s="687">
        <f t="shared" si="184"/>
        <v>0</v>
      </c>
      <c r="AF118" s="680">
        <f t="shared" si="184"/>
        <v>0</v>
      </c>
      <c r="AG118" s="687">
        <f t="shared" si="184"/>
        <v>0</v>
      </c>
      <c r="AH118" s="687">
        <f t="shared" si="184"/>
        <v>0</v>
      </c>
      <c r="AI118" s="687">
        <f t="shared" si="184"/>
        <v>0</v>
      </c>
      <c r="AJ118" s="687">
        <f t="shared" si="184"/>
        <v>0</v>
      </c>
      <c r="AK118" s="680">
        <f t="shared" si="184"/>
        <v>0</v>
      </c>
      <c r="AL118" s="687">
        <f t="shared" si="184"/>
        <v>0</v>
      </c>
      <c r="AM118" s="687">
        <f t="shared" si="184"/>
        <v>0</v>
      </c>
      <c r="AN118" s="687">
        <f t="shared" si="184"/>
        <v>0</v>
      </c>
      <c r="AO118" s="687">
        <f t="shared" si="184"/>
        <v>0</v>
      </c>
      <c r="AP118" s="680">
        <f t="shared" si="184"/>
        <v>0</v>
      </c>
      <c r="AQ118" s="687">
        <f t="shared" si="184"/>
        <v>0</v>
      </c>
      <c r="AR118" s="687">
        <f t="shared" si="184"/>
        <v>0</v>
      </c>
      <c r="AS118" s="687">
        <f t="shared" si="184"/>
        <v>0</v>
      </c>
      <c r="AT118" s="687">
        <f t="shared" si="184"/>
        <v>0</v>
      </c>
      <c r="AU118" s="680">
        <f t="shared" si="184"/>
        <v>0</v>
      </c>
      <c r="AV118" s="687">
        <f t="shared" si="184"/>
        <v>0</v>
      </c>
      <c r="AW118" s="687">
        <f t="shared" si="184"/>
        <v>0</v>
      </c>
      <c r="AX118" s="687">
        <f t="shared" si="184"/>
        <v>0</v>
      </c>
      <c r="AY118" s="687">
        <f t="shared" si="184"/>
        <v>0</v>
      </c>
      <c r="AZ118" s="680">
        <f t="shared" si="184"/>
        <v>0</v>
      </c>
      <c r="BA118" s="687">
        <f t="shared" si="184"/>
        <v>0</v>
      </c>
      <c r="BB118" s="687">
        <f t="shared" si="184"/>
        <v>0</v>
      </c>
      <c r="BC118" s="687">
        <f t="shared" si="184"/>
        <v>0</v>
      </c>
      <c r="BD118" s="687">
        <f t="shared" si="184"/>
        <v>0</v>
      </c>
      <c r="BE118" s="680">
        <f t="shared" si="184"/>
        <v>0</v>
      </c>
    </row>
    <row r="119" spans="1:57" s="672" customFormat="1" ht="12.75" customHeight="1">
      <c r="A119" s="11">
        <f t="shared" si="181"/>
        <v>13</v>
      </c>
      <c r="B119" s="462" t="str">
        <f t="shared" si="161"/>
        <v>Skills Training &amp; Development (Behavioral Management Services) &lt; 21</v>
      </c>
      <c r="C119" s="687">
        <f t="shared" ref="C119:BE119" si="185">IF(C$104&lt;&gt;0,C33/C$104,0)</f>
        <v>0</v>
      </c>
      <c r="D119" s="687">
        <f t="shared" si="185"/>
        <v>0</v>
      </c>
      <c r="E119" s="687">
        <f t="shared" si="185"/>
        <v>0</v>
      </c>
      <c r="F119" s="687">
        <f t="shared" si="185"/>
        <v>0</v>
      </c>
      <c r="G119" s="680">
        <f t="shared" si="185"/>
        <v>0</v>
      </c>
      <c r="H119" s="687">
        <f t="shared" si="185"/>
        <v>0</v>
      </c>
      <c r="I119" s="687">
        <f t="shared" si="185"/>
        <v>0</v>
      </c>
      <c r="J119" s="687">
        <f t="shared" si="185"/>
        <v>0</v>
      </c>
      <c r="K119" s="687">
        <f t="shared" si="185"/>
        <v>0</v>
      </c>
      <c r="L119" s="680">
        <f t="shared" si="185"/>
        <v>0</v>
      </c>
      <c r="M119" s="687">
        <f t="shared" si="185"/>
        <v>0</v>
      </c>
      <c r="N119" s="687">
        <f t="shared" si="185"/>
        <v>0</v>
      </c>
      <c r="O119" s="687">
        <f t="shared" si="185"/>
        <v>0</v>
      </c>
      <c r="P119" s="687">
        <f t="shared" si="185"/>
        <v>0</v>
      </c>
      <c r="Q119" s="680">
        <f t="shared" si="185"/>
        <v>0</v>
      </c>
      <c r="R119" s="687">
        <f t="shared" si="185"/>
        <v>0</v>
      </c>
      <c r="S119" s="687">
        <f t="shared" si="185"/>
        <v>0</v>
      </c>
      <c r="T119" s="687">
        <f t="shared" si="185"/>
        <v>0</v>
      </c>
      <c r="U119" s="687">
        <f t="shared" si="185"/>
        <v>0</v>
      </c>
      <c r="V119" s="680">
        <f t="shared" si="185"/>
        <v>0</v>
      </c>
      <c r="W119" s="687">
        <f t="shared" si="185"/>
        <v>0</v>
      </c>
      <c r="X119" s="687">
        <f t="shared" si="185"/>
        <v>0</v>
      </c>
      <c r="Y119" s="687">
        <f t="shared" si="185"/>
        <v>0</v>
      </c>
      <c r="Z119" s="687">
        <f t="shared" si="185"/>
        <v>0</v>
      </c>
      <c r="AA119" s="680">
        <f t="shared" si="185"/>
        <v>0</v>
      </c>
      <c r="AB119" s="687">
        <f t="shared" si="185"/>
        <v>0</v>
      </c>
      <c r="AC119" s="687">
        <f t="shared" si="185"/>
        <v>0</v>
      </c>
      <c r="AD119" s="687">
        <f t="shared" si="185"/>
        <v>0</v>
      </c>
      <c r="AE119" s="687">
        <f t="shared" si="185"/>
        <v>0</v>
      </c>
      <c r="AF119" s="680">
        <f t="shared" si="185"/>
        <v>0</v>
      </c>
      <c r="AG119" s="687">
        <f t="shared" si="185"/>
        <v>0</v>
      </c>
      <c r="AH119" s="687">
        <f t="shared" si="185"/>
        <v>0</v>
      </c>
      <c r="AI119" s="687">
        <f t="shared" si="185"/>
        <v>0</v>
      </c>
      <c r="AJ119" s="687">
        <f t="shared" si="185"/>
        <v>0</v>
      </c>
      <c r="AK119" s="680">
        <f t="shared" si="185"/>
        <v>0</v>
      </c>
      <c r="AL119" s="687">
        <f t="shared" si="185"/>
        <v>0</v>
      </c>
      <c r="AM119" s="687">
        <f t="shared" si="185"/>
        <v>0</v>
      </c>
      <c r="AN119" s="687">
        <f t="shared" si="185"/>
        <v>0</v>
      </c>
      <c r="AO119" s="687">
        <f t="shared" si="185"/>
        <v>0</v>
      </c>
      <c r="AP119" s="680">
        <f t="shared" si="185"/>
        <v>0</v>
      </c>
      <c r="AQ119" s="687">
        <f t="shared" si="185"/>
        <v>0</v>
      </c>
      <c r="AR119" s="687">
        <f t="shared" si="185"/>
        <v>0</v>
      </c>
      <c r="AS119" s="687">
        <f t="shared" si="185"/>
        <v>0</v>
      </c>
      <c r="AT119" s="687">
        <f t="shared" si="185"/>
        <v>0</v>
      </c>
      <c r="AU119" s="680">
        <f t="shared" si="185"/>
        <v>0</v>
      </c>
      <c r="AV119" s="687">
        <f t="shared" si="185"/>
        <v>0</v>
      </c>
      <c r="AW119" s="687">
        <f t="shared" si="185"/>
        <v>0</v>
      </c>
      <c r="AX119" s="687">
        <f t="shared" si="185"/>
        <v>0</v>
      </c>
      <c r="AY119" s="687">
        <f t="shared" si="185"/>
        <v>0</v>
      </c>
      <c r="AZ119" s="680">
        <f t="shared" si="185"/>
        <v>0</v>
      </c>
      <c r="BA119" s="687">
        <f t="shared" si="185"/>
        <v>0</v>
      </c>
      <c r="BB119" s="687">
        <f t="shared" si="185"/>
        <v>0</v>
      </c>
      <c r="BC119" s="687">
        <f t="shared" si="185"/>
        <v>0</v>
      </c>
      <c r="BD119" s="687">
        <f t="shared" si="185"/>
        <v>0</v>
      </c>
      <c r="BE119" s="680">
        <f t="shared" si="185"/>
        <v>0</v>
      </c>
    </row>
    <row r="120" spans="1:57" s="672" customFormat="1" ht="12.75" customHeight="1">
      <c r="A120" s="11">
        <f t="shared" si="181"/>
        <v>14</v>
      </c>
      <c r="B120" s="462" t="str">
        <f t="shared" si="161"/>
        <v>BH Day Treatment &lt; 21</v>
      </c>
      <c r="C120" s="687">
        <f t="shared" ref="C120:BE120" si="186">IF(C$104&lt;&gt;0,C34/C$104,0)</f>
        <v>0</v>
      </c>
      <c r="D120" s="687">
        <f t="shared" si="186"/>
        <v>0</v>
      </c>
      <c r="E120" s="687">
        <f t="shared" si="186"/>
        <v>0</v>
      </c>
      <c r="F120" s="687">
        <f t="shared" si="186"/>
        <v>0</v>
      </c>
      <c r="G120" s="680">
        <f t="shared" si="186"/>
        <v>0</v>
      </c>
      <c r="H120" s="687">
        <f t="shared" si="186"/>
        <v>0</v>
      </c>
      <c r="I120" s="687">
        <f t="shared" si="186"/>
        <v>0</v>
      </c>
      <c r="J120" s="687">
        <f t="shared" si="186"/>
        <v>0</v>
      </c>
      <c r="K120" s="687">
        <f t="shared" si="186"/>
        <v>0</v>
      </c>
      <c r="L120" s="680">
        <f t="shared" si="186"/>
        <v>0</v>
      </c>
      <c r="M120" s="687">
        <f t="shared" si="186"/>
        <v>0</v>
      </c>
      <c r="N120" s="687">
        <f t="shared" si="186"/>
        <v>0</v>
      </c>
      <c r="O120" s="687">
        <f t="shared" si="186"/>
        <v>0</v>
      </c>
      <c r="P120" s="687">
        <f t="shared" si="186"/>
        <v>0</v>
      </c>
      <c r="Q120" s="680">
        <f t="shared" si="186"/>
        <v>0</v>
      </c>
      <c r="R120" s="687">
        <f t="shared" si="186"/>
        <v>0</v>
      </c>
      <c r="S120" s="687">
        <f t="shared" si="186"/>
        <v>0</v>
      </c>
      <c r="T120" s="687">
        <f t="shared" si="186"/>
        <v>0</v>
      </c>
      <c r="U120" s="687">
        <f t="shared" si="186"/>
        <v>0</v>
      </c>
      <c r="V120" s="680">
        <f t="shared" si="186"/>
        <v>0</v>
      </c>
      <c r="W120" s="687">
        <f t="shared" si="186"/>
        <v>0</v>
      </c>
      <c r="X120" s="687">
        <f t="shared" si="186"/>
        <v>0</v>
      </c>
      <c r="Y120" s="687">
        <f t="shared" si="186"/>
        <v>0</v>
      </c>
      <c r="Z120" s="687">
        <f t="shared" si="186"/>
        <v>0</v>
      </c>
      <c r="AA120" s="680">
        <f t="shared" si="186"/>
        <v>0</v>
      </c>
      <c r="AB120" s="687">
        <f t="shared" si="186"/>
        <v>0</v>
      </c>
      <c r="AC120" s="687">
        <f t="shared" si="186"/>
        <v>0</v>
      </c>
      <c r="AD120" s="687">
        <f t="shared" si="186"/>
        <v>0</v>
      </c>
      <c r="AE120" s="687">
        <f t="shared" si="186"/>
        <v>0</v>
      </c>
      <c r="AF120" s="680">
        <f t="shared" si="186"/>
        <v>0</v>
      </c>
      <c r="AG120" s="687">
        <f t="shared" si="186"/>
        <v>0</v>
      </c>
      <c r="AH120" s="687">
        <f t="shared" si="186"/>
        <v>0</v>
      </c>
      <c r="AI120" s="687">
        <f t="shared" si="186"/>
        <v>0</v>
      </c>
      <c r="AJ120" s="687">
        <f t="shared" si="186"/>
        <v>0</v>
      </c>
      <c r="AK120" s="680">
        <f t="shared" si="186"/>
        <v>0</v>
      </c>
      <c r="AL120" s="687">
        <f t="shared" si="186"/>
        <v>0</v>
      </c>
      <c r="AM120" s="687">
        <f t="shared" si="186"/>
        <v>0</v>
      </c>
      <c r="AN120" s="687">
        <f t="shared" si="186"/>
        <v>0</v>
      </c>
      <c r="AO120" s="687">
        <f t="shared" si="186"/>
        <v>0</v>
      </c>
      <c r="AP120" s="680">
        <f t="shared" si="186"/>
        <v>0</v>
      </c>
      <c r="AQ120" s="687">
        <f t="shared" si="186"/>
        <v>0</v>
      </c>
      <c r="AR120" s="687">
        <f t="shared" si="186"/>
        <v>0</v>
      </c>
      <c r="AS120" s="687">
        <f t="shared" si="186"/>
        <v>0</v>
      </c>
      <c r="AT120" s="687">
        <f t="shared" si="186"/>
        <v>0</v>
      </c>
      <c r="AU120" s="680">
        <f t="shared" si="186"/>
        <v>0</v>
      </c>
      <c r="AV120" s="687">
        <f t="shared" si="186"/>
        <v>0</v>
      </c>
      <c r="AW120" s="687">
        <f t="shared" si="186"/>
        <v>0</v>
      </c>
      <c r="AX120" s="687">
        <f t="shared" si="186"/>
        <v>0</v>
      </c>
      <c r="AY120" s="687">
        <f t="shared" si="186"/>
        <v>0</v>
      </c>
      <c r="AZ120" s="680">
        <f t="shared" si="186"/>
        <v>0</v>
      </c>
      <c r="BA120" s="687">
        <f t="shared" si="186"/>
        <v>0</v>
      </c>
      <c r="BB120" s="687">
        <f t="shared" si="186"/>
        <v>0</v>
      </c>
      <c r="BC120" s="687">
        <f t="shared" si="186"/>
        <v>0</v>
      </c>
      <c r="BD120" s="687">
        <f t="shared" si="186"/>
        <v>0</v>
      </c>
      <c r="BE120" s="680">
        <f t="shared" si="186"/>
        <v>0</v>
      </c>
    </row>
    <row r="121" spans="1:57" s="672" customFormat="1" ht="12.75" customHeight="1">
      <c r="A121" s="11">
        <f t="shared" si="181"/>
        <v>15</v>
      </c>
      <c r="B121" s="462" t="str">
        <f t="shared" si="161"/>
        <v>Psychosocial Rehab Services for Adults =&gt;18</v>
      </c>
      <c r="C121" s="687">
        <f t="shared" ref="C121:BE121" si="187">IF(C$104&lt;&gt;0,C35/C$104,0)</f>
        <v>0</v>
      </c>
      <c r="D121" s="687">
        <f t="shared" si="187"/>
        <v>0</v>
      </c>
      <c r="E121" s="687">
        <f t="shared" si="187"/>
        <v>0</v>
      </c>
      <c r="F121" s="687">
        <f t="shared" si="187"/>
        <v>0</v>
      </c>
      <c r="G121" s="680">
        <f t="shared" si="187"/>
        <v>0</v>
      </c>
      <c r="H121" s="687">
        <f t="shared" si="187"/>
        <v>0</v>
      </c>
      <c r="I121" s="687">
        <f t="shared" si="187"/>
        <v>0</v>
      </c>
      <c r="J121" s="687">
        <f t="shared" si="187"/>
        <v>0</v>
      </c>
      <c r="K121" s="687">
        <f t="shared" si="187"/>
        <v>0</v>
      </c>
      <c r="L121" s="680">
        <f t="shared" si="187"/>
        <v>0</v>
      </c>
      <c r="M121" s="687">
        <f t="shared" si="187"/>
        <v>0</v>
      </c>
      <c r="N121" s="687">
        <f t="shared" si="187"/>
        <v>0</v>
      </c>
      <c r="O121" s="687">
        <f t="shared" si="187"/>
        <v>0</v>
      </c>
      <c r="P121" s="687">
        <f t="shared" si="187"/>
        <v>0</v>
      </c>
      <c r="Q121" s="680">
        <f t="shared" si="187"/>
        <v>0</v>
      </c>
      <c r="R121" s="687">
        <f t="shared" si="187"/>
        <v>0</v>
      </c>
      <c r="S121" s="687">
        <f t="shared" si="187"/>
        <v>0</v>
      </c>
      <c r="T121" s="687">
        <f t="shared" si="187"/>
        <v>0</v>
      </c>
      <c r="U121" s="687">
        <f t="shared" si="187"/>
        <v>0</v>
      </c>
      <c r="V121" s="680">
        <f t="shared" si="187"/>
        <v>0</v>
      </c>
      <c r="W121" s="687">
        <f t="shared" si="187"/>
        <v>0</v>
      </c>
      <c r="X121" s="687">
        <f t="shared" si="187"/>
        <v>0</v>
      </c>
      <c r="Y121" s="687">
        <f t="shared" si="187"/>
        <v>0</v>
      </c>
      <c r="Z121" s="687">
        <f t="shared" si="187"/>
        <v>0</v>
      </c>
      <c r="AA121" s="680">
        <f t="shared" si="187"/>
        <v>0</v>
      </c>
      <c r="AB121" s="687">
        <f t="shared" si="187"/>
        <v>0</v>
      </c>
      <c r="AC121" s="687">
        <f t="shared" si="187"/>
        <v>0</v>
      </c>
      <c r="AD121" s="687">
        <f t="shared" si="187"/>
        <v>0</v>
      </c>
      <c r="AE121" s="687">
        <f t="shared" si="187"/>
        <v>0</v>
      </c>
      <c r="AF121" s="680">
        <f t="shared" si="187"/>
        <v>0</v>
      </c>
      <c r="AG121" s="687">
        <f t="shared" si="187"/>
        <v>0</v>
      </c>
      <c r="AH121" s="687">
        <f t="shared" si="187"/>
        <v>0</v>
      </c>
      <c r="AI121" s="687">
        <f t="shared" si="187"/>
        <v>0</v>
      </c>
      <c r="AJ121" s="687">
        <f t="shared" si="187"/>
        <v>0</v>
      </c>
      <c r="AK121" s="680">
        <f t="shared" si="187"/>
        <v>0</v>
      </c>
      <c r="AL121" s="687">
        <f t="shared" si="187"/>
        <v>0</v>
      </c>
      <c r="AM121" s="687">
        <f t="shared" si="187"/>
        <v>0</v>
      </c>
      <c r="AN121" s="687">
        <f t="shared" si="187"/>
        <v>0</v>
      </c>
      <c r="AO121" s="687">
        <f t="shared" si="187"/>
        <v>0</v>
      </c>
      <c r="AP121" s="680">
        <f t="shared" si="187"/>
        <v>0</v>
      </c>
      <c r="AQ121" s="687">
        <f t="shared" si="187"/>
        <v>0</v>
      </c>
      <c r="AR121" s="687">
        <f t="shared" si="187"/>
        <v>0</v>
      </c>
      <c r="AS121" s="687">
        <f t="shared" si="187"/>
        <v>0</v>
      </c>
      <c r="AT121" s="687">
        <f t="shared" si="187"/>
        <v>0</v>
      </c>
      <c r="AU121" s="680">
        <f t="shared" si="187"/>
        <v>0</v>
      </c>
      <c r="AV121" s="687">
        <f t="shared" si="187"/>
        <v>0</v>
      </c>
      <c r="AW121" s="687">
        <f t="shared" si="187"/>
        <v>0</v>
      </c>
      <c r="AX121" s="687">
        <f t="shared" si="187"/>
        <v>0</v>
      </c>
      <c r="AY121" s="687">
        <f t="shared" si="187"/>
        <v>0</v>
      </c>
      <c r="AZ121" s="680">
        <f t="shared" si="187"/>
        <v>0</v>
      </c>
      <c r="BA121" s="687">
        <f t="shared" si="187"/>
        <v>0</v>
      </c>
      <c r="BB121" s="687">
        <f t="shared" si="187"/>
        <v>0</v>
      </c>
      <c r="BC121" s="687">
        <f t="shared" si="187"/>
        <v>0</v>
      </c>
      <c r="BD121" s="687">
        <f t="shared" si="187"/>
        <v>0</v>
      </c>
      <c r="BE121" s="680">
        <f t="shared" si="187"/>
        <v>0</v>
      </c>
    </row>
    <row r="122" spans="1:57" s="672" customFormat="1" ht="12.75" customHeight="1">
      <c r="A122" s="11">
        <f t="shared" si="181"/>
        <v>16</v>
      </c>
      <c r="B122" s="462" t="str">
        <f t="shared" si="161"/>
        <v>Evaluations and Therapies (Non-Hospital Outpatient)</v>
      </c>
      <c r="C122" s="687">
        <f t="shared" ref="C122:BE122" si="188">IF(C$104&lt;&gt;0,C36/C$104,0)</f>
        <v>0</v>
      </c>
      <c r="D122" s="687">
        <f t="shared" si="188"/>
        <v>0</v>
      </c>
      <c r="E122" s="687">
        <f t="shared" si="188"/>
        <v>0</v>
      </c>
      <c r="F122" s="687">
        <f t="shared" si="188"/>
        <v>0</v>
      </c>
      <c r="G122" s="680">
        <f t="shared" si="188"/>
        <v>0</v>
      </c>
      <c r="H122" s="687">
        <f t="shared" si="188"/>
        <v>0</v>
      </c>
      <c r="I122" s="687">
        <f t="shared" si="188"/>
        <v>0</v>
      </c>
      <c r="J122" s="687">
        <f t="shared" si="188"/>
        <v>0</v>
      </c>
      <c r="K122" s="687">
        <f t="shared" si="188"/>
        <v>0</v>
      </c>
      <c r="L122" s="680">
        <f t="shared" si="188"/>
        <v>0</v>
      </c>
      <c r="M122" s="687">
        <f t="shared" si="188"/>
        <v>0</v>
      </c>
      <c r="N122" s="687">
        <f t="shared" si="188"/>
        <v>0</v>
      </c>
      <c r="O122" s="687">
        <f t="shared" si="188"/>
        <v>0</v>
      </c>
      <c r="P122" s="687">
        <f t="shared" si="188"/>
        <v>0</v>
      </c>
      <c r="Q122" s="680">
        <f t="shared" si="188"/>
        <v>0</v>
      </c>
      <c r="R122" s="687">
        <f t="shared" si="188"/>
        <v>0</v>
      </c>
      <c r="S122" s="687">
        <f t="shared" si="188"/>
        <v>0</v>
      </c>
      <c r="T122" s="687">
        <f t="shared" si="188"/>
        <v>0</v>
      </c>
      <c r="U122" s="687">
        <f t="shared" si="188"/>
        <v>0</v>
      </c>
      <c r="V122" s="680">
        <f t="shared" si="188"/>
        <v>0</v>
      </c>
      <c r="W122" s="687">
        <f t="shared" si="188"/>
        <v>0</v>
      </c>
      <c r="X122" s="687">
        <f t="shared" si="188"/>
        <v>0</v>
      </c>
      <c r="Y122" s="687">
        <f t="shared" si="188"/>
        <v>0</v>
      </c>
      <c r="Z122" s="687">
        <f t="shared" si="188"/>
        <v>0</v>
      </c>
      <c r="AA122" s="680">
        <f t="shared" si="188"/>
        <v>0</v>
      </c>
      <c r="AB122" s="687">
        <f t="shared" si="188"/>
        <v>0</v>
      </c>
      <c r="AC122" s="687">
        <f t="shared" si="188"/>
        <v>0</v>
      </c>
      <c r="AD122" s="687">
        <f t="shared" si="188"/>
        <v>0</v>
      </c>
      <c r="AE122" s="687">
        <f t="shared" si="188"/>
        <v>0</v>
      </c>
      <c r="AF122" s="680">
        <f t="shared" si="188"/>
        <v>0</v>
      </c>
      <c r="AG122" s="687">
        <f t="shared" si="188"/>
        <v>0</v>
      </c>
      <c r="AH122" s="687">
        <f t="shared" si="188"/>
        <v>0</v>
      </c>
      <c r="AI122" s="687">
        <f t="shared" si="188"/>
        <v>0</v>
      </c>
      <c r="AJ122" s="687">
        <f t="shared" si="188"/>
        <v>0</v>
      </c>
      <c r="AK122" s="680">
        <f t="shared" si="188"/>
        <v>0</v>
      </c>
      <c r="AL122" s="687">
        <f t="shared" si="188"/>
        <v>0</v>
      </c>
      <c r="AM122" s="687">
        <f t="shared" si="188"/>
        <v>0</v>
      </c>
      <c r="AN122" s="687">
        <f t="shared" si="188"/>
        <v>0</v>
      </c>
      <c r="AO122" s="687">
        <f t="shared" si="188"/>
        <v>0</v>
      </c>
      <c r="AP122" s="680">
        <f t="shared" si="188"/>
        <v>0</v>
      </c>
      <c r="AQ122" s="687">
        <f t="shared" si="188"/>
        <v>0</v>
      </c>
      <c r="AR122" s="687">
        <f t="shared" si="188"/>
        <v>0</v>
      </c>
      <c r="AS122" s="687">
        <f t="shared" si="188"/>
        <v>0</v>
      </c>
      <c r="AT122" s="687">
        <f t="shared" si="188"/>
        <v>0</v>
      </c>
      <c r="AU122" s="680">
        <f t="shared" si="188"/>
        <v>0</v>
      </c>
      <c r="AV122" s="687">
        <f t="shared" si="188"/>
        <v>0</v>
      </c>
      <c r="AW122" s="687">
        <f t="shared" si="188"/>
        <v>0</v>
      </c>
      <c r="AX122" s="687">
        <f t="shared" si="188"/>
        <v>0</v>
      </c>
      <c r="AY122" s="687">
        <f t="shared" si="188"/>
        <v>0</v>
      </c>
      <c r="AZ122" s="680">
        <f t="shared" si="188"/>
        <v>0</v>
      </c>
      <c r="BA122" s="687">
        <f t="shared" si="188"/>
        <v>0</v>
      </c>
      <c r="BB122" s="687">
        <f t="shared" si="188"/>
        <v>0</v>
      </c>
      <c r="BC122" s="687">
        <f t="shared" si="188"/>
        <v>0</v>
      </c>
      <c r="BD122" s="687">
        <f t="shared" si="188"/>
        <v>0</v>
      </c>
      <c r="BE122" s="680">
        <f t="shared" si="188"/>
        <v>0</v>
      </c>
    </row>
    <row r="123" spans="1:57" s="672" customFormat="1" ht="12.75" customHeight="1">
      <c r="A123" s="11">
        <f t="shared" si="181"/>
        <v>17</v>
      </c>
      <c r="B123" s="462" t="str">
        <f t="shared" si="161"/>
        <v>Testing (Non-Hospital Outpatient)</v>
      </c>
      <c r="C123" s="687">
        <f t="shared" ref="C123:BE123" si="189">IF(C$104&lt;&gt;0,C37/C$104,0)</f>
        <v>0</v>
      </c>
      <c r="D123" s="687">
        <f t="shared" si="189"/>
        <v>0</v>
      </c>
      <c r="E123" s="687">
        <f t="shared" si="189"/>
        <v>0</v>
      </c>
      <c r="F123" s="687">
        <f t="shared" si="189"/>
        <v>0</v>
      </c>
      <c r="G123" s="680">
        <f t="shared" si="189"/>
        <v>0</v>
      </c>
      <c r="H123" s="687">
        <f t="shared" si="189"/>
        <v>0</v>
      </c>
      <c r="I123" s="687">
        <f t="shared" si="189"/>
        <v>0</v>
      </c>
      <c r="J123" s="687">
        <f t="shared" si="189"/>
        <v>0</v>
      </c>
      <c r="K123" s="687">
        <f t="shared" si="189"/>
        <v>0</v>
      </c>
      <c r="L123" s="680">
        <f t="shared" si="189"/>
        <v>0</v>
      </c>
      <c r="M123" s="687">
        <f t="shared" si="189"/>
        <v>0</v>
      </c>
      <c r="N123" s="687">
        <f t="shared" si="189"/>
        <v>0</v>
      </c>
      <c r="O123" s="687">
        <f t="shared" si="189"/>
        <v>0</v>
      </c>
      <c r="P123" s="687">
        <f t="shared" si="189"/>
        <v>0</v>
      </c>
      <c r="Q123" s="680">
        <f t="shared" si="189"/>
        <v>0</v>
      </c>
      <c r="R123" s="687">
        <f t="shared" si="189"/>
        <v>0</v>
      </c>
      <c r="S123" s="687">
        <f t="shared" si="189"/>
        <v>0</v>
      </c>
      <c r="T123" s="687">
        <f t="shared" si="189"/>
        <v>0</v>
      </c>
      <c r="U123" s="687">
        <f t="shared" si="189"/>
        <v>0</v>
      </c>
      <c r="V123" s="680">
        <f t="shared" si="189"/>
        <v>0</v>
      </c>
      <c r="W123" s="687">
        <f t="shared" si="189"/>
        <v>0</v>
      </c>
      <c r="X123" s="687">
        <f t="shared" si="189"/>
        <v>0</v>
      </c>
      <c r="Y123" s="687">
        <f t="shared" si="189"/>
        <v>0</v>
      </c>
      <c r="Z123" s="687">
        <f t="shared" si="189"/>
        <v>0</v>
      </c>
      <c r="AA123" s="680">
        <f t="shared" si="189"/>
        <v>0</v>
      </c>
      <c r="AB123" s="687">
        <f t="shared" si="189"/>
        <v>0</v>
      </c>
      <c r="AC123" s="687">
        <f t="shared" si="189"/>
        <v>0</v>
      </c>
      <c r="AD123" s="687">
        <f t="shared" si="189"/>
        <v>0</v>
      </c>
      <c r="AE123" s="687">
        <f t="shared" si="189"/>
        <v>0</v>
      </c>
      <c r="AF123" s="680">
        <f t="shared" si="189"/>
        <v>0</v>
      </c>
      <c r="AG123" s="687">
        <f t="shared" si="189"/>
        <v>0</v>
      </c>
      <c r="AH123" s="687">
        <f t="shared" si="189"/>
        <v>0</v>
      </c>
      <c r="AI123" s="687">
        <f t="shared" si="189"/>
        <v>0</v>
      </c>
      <c r="AJ123" s="687">
        <f t="shared" si="189"/>
        <v>0</v>
      </c>
      <c r="AK123" s="680">
        <f t="shared" si="189"/>
        <v>0</v>
      </c>
      <c r="AL123" s="687">
        <f t="shared" si="189"/>
        <v>0</v>
      </c>
      <c r="AM123" s="687">
        <f t="shared" si="189"/>
        <v>0</v>
      </c>
      <c r="AN123" s="687">
        <f t="shared" si="189"/>
        <v>0</v>
      </c>
      <c r="AO123" s="687">
        <f t="shared" si="189"/>
        <v>0</v>
      </c>
      <c r="AP123" s="680">
        <f t="shared" si="189"/>
        <v>0</v>
      </c>
      <c r="AQ123" s="687">
        <f t="shared" si="189"/>
        <v>0</v>
      </c>
      <c r="AR123" s="687">
        <f t="shared" si="189"/>
        <v>0</v>
      </c>
      <c r="AS123" s="687">
        <f t="shared" si="189"/>
        <v>0</v>
      </c>
      <c r="AT123" s="687">
        <f t="shared" si="189"/>
        <v>0</v>
      </c>
      <c r="AU123" s="680">
        <f t="shared" si="189"/>
        <v>0</v>
      </c>
      <c r="AV123" s="687">
        <f t="shared" si="189"/>
        <v>0</v>
      </c>
      <c r="AW123" s="687">
        <f t="shared" si="189"/>
        <v>0</v>
      </c>
      <c r="AX123" s="687">
        <f t="shared" si="189"/>
        <v>0</v>
      </c>
      <c r="AY123" s="687">
        <f t="shared" si="189"/>
        <v>0</v>
      </c>
      <c r="AZ123" s="680">
        <f t="shared" si="189"/>
        <v>0</v>
      </c>
      <c r="BA123" s="687">
        <f t="shared" si="189"/>
        <v>0</v>
      </c>
      <c r="BB123" s="687">
        <f t="shared" si="189"/>
        <v>0</v>
      </c>
      <c r="BC123" s="687">
        <f t="shared" si="189"/>
        <v>0</v>
      </c>
      <c r="BD123" s="687">
        <f t="shared" si="189"/>
        <v>0</v>
      </c>
      <c r="BE123" s="680">
        <f t="shared" si="189"/>
        <v>0</v>
      </c>
    </row>
    <row r="124" spans="1:57" s="672" customFormat="1" ht="12.75" customHeight="1">
      <c r="A124" s="11">
        <f t="shared" si="181"/>
        <v>18</v>
      </c>
      <c r="B124" s="462" t="str">
        <f t="shared" si="161"/>
        <v>Functional Family Therapy (FFT) (Non-Hospital Outpatient)</v>
      </c>
      <c r="C124" s="687">
        <f t="shared" ref="C124:BE124" si="190">IF(C$104&lt;&gt;0,C38/C$104,0)</f>
        <v>0</v>
      </c>
      <c r="D124" s="687">
        <f t="shared" si="190"/>
        <v>0</v>
      </c>
      <c r="E124" s="687">
        <f t="shared" si="190"/>
        <v>0</v>
      </c>
      <c r="F124" s="687">
        <f t="shared" si="190"/>
        <v>0</v>
      </c>
      <c r="G124" s="680">
        <f t="shared" si="190"/>
        <v>0</v>
      </c>
      <c r="H124" s="687">
        <f t="shared" si="190"/>
        <v>0</v>
      </c>
      <c r="I124" s="687">
        <f t="shared" si="190"/>
        <v>0</v>
      </c>
      <c r="J124" s="687">
        <f t="shared" si="190"/>
        <v>0</v>
      </c>
      <c r="K124" s="687">
        <f t="shared" si="190"/>
        <v>0</v>
      </c>
      <c r="L124" s="680">
        <f t="shared" si="190"/>
        <v>0</v>
      </c>
      <c r="M124" s="687">
        <f t="shared" si="190"/>
        <v>0</v>
      </c>
      <c r="N124" s="687">
        <f t="shared" si="190"/>
        <v>0</v>
      </c>
      <c r="O124" s="687">
        <f t="shared" si="190"/>
        <v>0</v>
      </c>
      <c r="P124" s="687">
        <f t="shared" si="190"/>
        <v>0</v>
      </c>
      <c r="Q124" s="680">
        <f t="shared" si="190"/>
        <v>0</v>
      </c>
      <c r="R124" s="687">
        <f t="shared" si="190"/>
        <v>0</v>
      </c>
      <c r="S124" s="687">
        <f t="shared" si="190"/>
        <v>0</v>
      </c>
      <c r="T124" s="687">
        <f t="shared" si="190"/>
        <v>0</v>
      </c>
      <c r="U124" s="687">
        <f t="shared" si="190"/>
        <v>0</v>
      </c>
      <c r="V124" s="680">
        <f t="shared" si="190"/>
        <v>0</v>
      </c>
      <c r="W124" s="687">
        <f t="shared" si="190"/>
        <v>0</v>
      </c>
      <c r="X124" s="687">
        <f t="shared" si="190"/>
        <v>0</v>
      </c>
      <c r="Y124" s="687">
        <f t="shared" si="190"/>
        <v>0</v>
      </c>
      <c r="Z124" s="687">
        <f t="shared" si="190"/>
        <v>0</v>
      </c>
      <c r="AA124" s="680">
        <f t="shared" si="190"/>
        <v>0</v>
      </c>
      <c r="AB124" s="687">
        <f t="shared" si="190"/>
        <v>0</v>
      </c>
      <c r="AC124" s="687">
        <f t="shared" si="190"/>
        <v>0</v>
      </c>
      <c r="AD124" s="687">
        <f t="shared" si="190"/>
        <v>0</v>
      </c>
      <c r="AE124" s="687">
        <f t="shared" si="190"/>
        <v>0</v>
      </c>
      <c r="AF124" s="680">
        <f t="shared" si="190"/>
        <v>0</v>
      </c>
      <c r="AG124" s="687">
        <f t="shared" si="190"/>
        <v>0</v>
      </c>
      <c r="AH124" s="687">
        <f t="shared" si="190"/>
        <v>0</v>
      </c>
      <c r="AI124" s="687">
        <f t="shared" si="190"/>
        <v>0</v>
      </c>
      <c r="AJ124" s="687">
        <f t="shared" si="190"/>
        <v>0</v>
      </c>
      <c r="AK124" s="680">
        <f t="shared" si="190"/>
        <v>0</v>
      </c>
      <c r="AL124" s="687">
        <f t="shared" si="190"/>
        <v>0</v>
      </c>
      <c r="AM124" s="687">
        <f t="shared" si="190"/>
        <v>0</v>
      </c>
      <c r="AN124" s="687">
        <f t="shared" si="190"/>
        <v>0</v>
      </c>
      <c r="AO124" s="687">
        <f t="shared" si="190"/>
        <v>0</v>
      </c>
      <c r="AP124" s="680">
        <f t="shared" si="190"/>
        <v>0</v>
      </c>
      <c r="AQ124" s="687">
        <f t="shared" si="190"/>
        <v>0</v>
      </c>
      <c r="AR124" s="687">
        <f t="shared" si="190"/>
        <v>0</v>
      </c>
      <c r="AS124" s="687">
        <f t="shared" si="190"/>
        <v>0</v>
      </c>
      <c r="AT124" s="687">
        <f t="shared" si="190"/>
        <v>0</v>
      </c>
      <c r="AU124" s="680">
        <f t="shared" si="190"/>
        <v>0</v>
      </c>
      <c r="AV124" s="687">
        <f t="shared" si="190"/>
        <v>0</v>
      </c>
      <c r="AW124" s="687">
        <f t="shared" si="190"/>
        <v>0</v>
      </c>
      <c r="AX124" s="687">
        <f t="shared" si="190"/>
        <v>0</v>
      </c>
      <c r="AY124" s="687">
        <f t="shared" si="190"/>
        <v>0</v>
      </c>
      <c r="AZ124" s="680">
        <f t="shared" si="190"/>
        <v>0</v>
      </c>
      <c r="BA124" s="687">
        <f t="shared" si="190"/>
        <v>0</v>
      </c>
      <c r="BB124" s="687">
        <f t="shared" si="190"/>
        <v>0</v>
      </c>
      <c r="BC124" s="687">
        <f t="shared" si="190"/>
        <v>0</v>
      </c>
      <c r="BD124" s="687">
        <f t="shared" si="190"/>
        <v>0</v>
      </c>
      <c r="BE124" s="680">
        <f t="shared" si="190"/>
        <v>0</v>
      </c>
    </row>
    <row r="125" spans="1:57" s="672" customFormat="1" ht="12.75" customHeight="1">
      <c r="A125" s="11">
        <f t="shared" si="181"/>
        <v>19</v>
      </c>
      <c r="B125" s="462" t="str">
        <f t="shared" si="161"/>
        <v>Outpatient Hospital (Evaluations, Therapies, and BH Physical Evaluations)</v>
      </c>
      <c r="C125" s="687">
        <f t="shared" ref="C125:BE125" si="191">IF(C$104&lt;&gt;0,C39/C$104,0)</f>
        <v>0</v>
      </c>
      <c r="D125" s="687">
        <f t="shared" si="191"/>
        <v>0</v>
      </c>
      <c r="E125" s="687">
        <f t="shared" si="191"/>
        <v>0</v>
      </c>
      <c r="F125" s="687">
        <f t="shared" si="191"/>
        <v>0</v>
      </c>
      <c r="G125" s="680">
        <f t="shared" si="191"/>
        <v>0</v>
      </c>
      <c r="H125" s="687">
        <f t="shared" si="191"/>
        <v>0</v>
      </c>
      <c r="I125" s="687">
        <f t="shared" si="191"/>
        <v>0</v>
      </c>
      <c r="J125" s="687">
        <f t="shared" si="191"/>
        <v>0</v>
      </c>
      <c r="K125" s="687">
        <f t="shared" si="191"/>
        <v>0</v>
      </c>
      <c r="L125" s="680">
        <f t="shared" si="191"/>
        <v>0</v>
      </c>
      <c r="M125" s="687">
        <f t="shared" si="191"/>
        <v>0</v>
      </c>
      <c r="N125" s="687">
        <f t="shared" si="191"/>
        <v>0</v>
      </c>
      <c r="O125" s="687">
        <f t="shared" si="191"/>
        <v>0</v>
      </c>
      <c r="P125" s="687">
        <f t="shared" si="191"/>
        <v>0</v>
      </c>
      <c r="Q125" s="680">
        <f t="shared" si="191"/>
        <v>0</v>
      </c>
      <c r="R125" s="687">
        <f t="shared" si="191"/>
        <v>0</v>
      </c>
      <c r="S125" s="687">
        <f t="shared" si="191"/>
        <v>0</v>
      </c>
      <c r="T125" s="687">
        <f t="shared" si="191"/>
        <v>0</v>
      </c>
      <c r="U125" s="687">
        <f t="shared" si="191"/>
        <v>0</v>
      </c>
      <c r="V125" s="680">
        <f t="shared" si="191"/>
        <v>0</v>
      </c>
      <c r="W125" s="687">
        <f t="shared" si="191"/>
        <v>0</v>
      </c>
      <c r="X125" s="687">
        <f t="shared" si="191"/>
        <v>0</v>
      </c>
      <c r="Y125" s="687">
        <f t="shared" si="191"/>
        <v>0</v>
      </c>
      <c r="Z125" s="687">
        <f t="shared" si="191"/>
        <v>0</v>
      </c>
      <c r="AA125" s="680">
        <f t="shared" si="191"/>
        <v>0</v>
      </c>
      <c r="AB125" s="687">
        <f t="shared" si="191"/>
        <v>0</v>
      </c>
      <c r="AC125" s="687">
        <f t="shared" si="191"/>
        <v>0</v>
      </c>
      <c r="AD125" s="687">
        <f t="shared" si="191"/>
        <v>0</v>
      </c>
      <c r="AE125" s="687">
        <f t="shared" si="191"/>
        <v>0</v>
      </c>
      <c r="AF125" s="680">
        <f t="shared" si="191"/>
        <v>0</v>
      </c>
      <c r="AG125" s="687">
        <f t="shared" si="191"/>
        <v>0</v>
      </c>
      <c r="AH125" s="687">
        <f t="shared" si="191"/>
        <v>0</v>
      </c>
      <c r="AI125" s="687">
        <f t="shared" si="191"/>
        <v>0</v>
      </c>
      <c r="AJ125" s="687">
        <f t="shared" si="191"/>
        <v>0</v>
      </c>
      <c r="AK125" s="680">
        <f t="shared" si="191"/>
        <v>0</v>
      </c>
      <c r="AL125" s="687">
        <f t="shared" si="191"/>
        <v>0</v>
      </c>
      <c r="AM125" s="687">
        <f t="shared" si="191"/>
        <v>0</v>
      </c>
      <c r="AN125" s="687">
        <f t="shared" si="191"/>
        <v>0</v>
      </c>
      <c r="AO125" s="687">
        <f t="shared" si="191"/>
        <v>0</v>
      </c>
      <c r="AP125" s="680">
        <f t="shared" si="191"/>
        <v>0</v>
      </c>
      <c r="AQ125" s="687">
        <f t="shared" si="191"/>
        <v>0</v>
      </c>
      <c r="AR125" s="687">
        <f t="shared" si="191"/>
        <v>0</v>
      </c>
      <c r="AS125" s="687">
        <f t="shared" si="191"/>
        <v>0</v>
      </c>
      <c r="AT125" s="687">
        <f t="shared" si="191"/>
        <v>0</v>
      </c>
      <c r="AU125" s="680">
        <f t="shared" si="191"/>
        <v>0</v>
      </c>
      <c r="AV125" s="687">
        <f t="shared" si="191"/>
        <v>0</v>
      </c>
      <c r="AW125" s="687">
        <f t="shared" si="191"/>
        <v>0</v>
      </c>
      <c r="AX125" s="687">
        <f t="shared" si="191"/>
        <v>0</v>
      </c>
      <c r="AY125" s="687">
        <f t="shared" si="191"/>
        <v>0</v>
      </c>
      <c r="AZ125" s="680">
        <f t="shared" si="191"/>
        <v>0</v>
      </c>
      <c r="BA125" s="687">
        <f t="shared" si="191"/>
        <v>0</v>
      </c>
      <c r="BB125" s="687">
        <f t="shared" si="191"/>
        <v>0</v>
      </c>
      <c r="BC125" s="687">
        <f t="shared" si="191"/>
        <v>0</v>
      </c>
      <c r="BD125" s="687">
        <f t="shared" si="191"/>
        <v>0</v>
      </c>
      <c r="BE125" s="680">
        <f t="shared" si="191"/>
        <v>0</v>
      </c>
    </row>
    <row r="126" spans="1:57" s="672" customFormat="1" ht="12.75" customHeight="1">
      <c r="A126" s="11">
        <f t="shared" si="181"/>
        <v>20</v>
      </c>
      <c r="B126" s="462" t="str">
        <f t="shared" si="161"/>
        <v>Partial Hospitalization Program (BH Treatment Services)</v>
      </c>
      <c r="C126" s="687">
        <f t="shared" ref="C126:BE126" si="192">IF(C$104&lt;&gt;0,C40/C$104,0)</f>
        <v>0</v>
      </c>
      <c r="D126" s="687">
        <f t="shared" si="192"/>
        <v>0</v>
      </c>
      <c r="E126" s="687">
        <f t="shared" si="192"/>
        <v>0</v>
      </c>
      <c r="F126" s="687">
        <f t="shared" si="192"/>
        <v>0</v>
      </c>
      <c r="G126" s="680">
        <f t="shared" si="192"/>
        <v>0</v>
      </c>
      <c r="H126" s="687">
        <f t="shared" si="192"/>
        <v>0</v>
      </c>
      <c r="I126" s="687">
        <f t="shared" si="192"/>
        <v>0</v>
      </c>
      <c r="J126" s="687">
        <f t="shared" si="192"/>
        <v>0</v>
      </c>
      <c r="K126" s="687">
        <f t="shared" si="192"/>
        <v>0</v>
      </c>
      <c r="L126" s="680">
        <f t="shared" si="192"/>
        <v>0</v>
      </c>
      <c r="M126" s="687">
        <f t="shared" si="192"/>
        <v>0</v>
      </c>
      <c r="N126" s="687">
        <f t="shared" si="192"/>
        <v>0</v>
      </c>
      <c r="O126" s="687">
        <f t="shared" si="192"/>
        <v>0</v>
      </c>
      <c r="P126" s="687">
        <f t="shared" si="192"/>
        <v>0</v>
      </c>
      <c r="Q126" s="680">
        <f t="shared" si="192"/>
        <v>0</v>
      </c>
      <c r="R126" s="687">
        <f t="shared" si="192"/>
        <v>0</v>
      </c>
      <c r="S126" s="687">
        <f t="shared" si="192"/>
        <v>0</v>
      </c>
      <c r="T126" s="687">
        <f t="shared" si="192"/>
        <v>0</v>
      </c>
      <c r="U126" s="687">
        <f t="shared" si="192"/>
        <v>0</v>
      </c>
      <c r="V126" s="680">
        <f t="shared" si="192"/>
        <v>0</v>
      </c>
      <c r="W126" s="687">
        <f t="shared" si="192"/>
        <v>0</v>
      </c>
      <c r="X126" s="687">
        <f t="shared" si="192"/>
        <v>0</v>
      </c>
      <c r="Y126" s="687">
        <f t="shared" si="192"/>
        <v>0</v>
      </c>
      <c r="Z126" s="687">
        <f t="shared" si="192"/>
        <v>0</v>
      </c>
      <c r="AA126" s="680">
        <f t="shared" si="192"/>
        <v>0</v>
      </c>
      <c r="AB126" s="687">
        <f t="shared" si="192"/>
        <v>0</v>
      </c>
      <c r="AC126" s="687">
        <f t="shared" si="192"/>
        <v>0</v>
      </c>
      <c r="AD126" s="687">
        <f t="shared" si="192"/>
        <v>0</v>
      </c>
      <c r="AE126" s="687">
        <f t="shared" si="192"/>
        <v>0</v>
      </c>
      <c r="AF126" s="680">
        <f t="shared" si="192"/>
        <v>0</v>
      </c>
      <c r="AG126" s="687">
        <f t="shared" si="192"/>
        <v>0</v>
      </c>
      <c r="AH126" s="687">
        <f t="shared" si="192"/>
        <v>0</v>
      </c>
      <c r="AI126" s="687">
        <f t="shared" si="192"/>
        <v>0</v>
      </c>
      <c r="AJ126" s="687">
        <f t="shared" si="192"/>
        <v>0</v>
      </c>
      <c r="AK126" s="680">
        <f t="shared" si="192"/>
        <v>0</v>
      </c>
      <c r="AL126" s="687">
        <f t="shared" si="192"/>
        <v>0</v>
      </c>
      <c r="AM126" s="687">
        <f t="shared" si="192"/>
        <v>0</v>
      </c>
      <c r="AN126" s="687">
        <f t="shared" si="192"/>
        <v>0</v>
      </c>
      <c r="AO126" s="687">
        <f t="shared" si="192"/>
        <v>0</v>
      </c>
      <c r="AP126" s="680">
        <f t="shared" si="192"/>
        <v>0</v>
      </c>
      <c r="AQ126" s="687">
        <f t="shared" si="192"/>
        <v>0</v>
      </c>
      <c r="AR126" s="687">
        <f t="shared" si="192"/>
        <v>0</v>
      </c>
      <c r="AS126" s="687">
        <f t="shared" si="192"/>
        <v>0</v>
      </c>
      <c r="AT126" s="687">
        <f t="shared" si="192"/>
        <v>0</v>
      </c>
      <c r="AU126" s="680">
        <f t="shared" si="192"/>
        <v>0</v>
      </c>
      <c r="AV126" s="687">
        <f t="shared" si="192"/>
        <v>0</v>
      </c>
      <c r="AW126" s="687">
        <f t="shared" si="192"/>
        <v>0</v>
      </c>
      <c r="AX126" s="687">
        <f t="shared" si="192"/>
        <v>0</v>
      </c>
      <c r="AY126" s="687">
        <f t="shared" si="192"/>
        <v>0</v>
      </c>
      <c r="AZ126" s="680">
        <f t="shared" si="192"/>
        <v>0</v>
      </c>
      <c r="BA126" s="687">
        <f t="shared" si="192"/>
        <v>0</v>
      </c>
      <c r="BB126" s="687">
        <f t="shared" si="192"/>
        <v>0</v>
      </c>
      <c r="BC126" s="687">
        <f t="shared" si="192"/>
        <v>0</v>
      </c>
      <c r="BD126" s="687">
        <f t="shared" si="192"/>
        <v>0</v>
      </c>
      <c r="BE126" s="680">
        <f t="shared" si="192"/>
        <v>0</v>
      </c>
    </row>
    <row r="127" spans="1:57" s="672" customFormat="1" ht="12.75" customHeight="1">
      <c r="A127" s="11">
        <f t="shared" si="181"/>
        <v>21</v>
      </c>
      <c r="B127" s="462" t="str">
        <f t="shared" si="161"/>
        <v>Hospital Outpatient Facility (BH Treatment Services)</v>
      </c>
      <c r="C127" s="687">
        <f t="shared" ref="C127:BE127" si="193">IF(C$104&lt;&gt;0,C41/C$104,0)</f>
        <v>0</v>
      </c>
      <c r="D127" s="687">
        <f t="shared" si="193"/>
        <v>0</v>
      </c>
      <c r="E127" s="687">
        <f t="shared" si="193"/>
        <v>0</v>
      </c>
      <c r="F127" s="687">
        <f t="shared" si="193"/>
        <v>0</v>
      </c>
      <c r="G127" s="680">
        <f t="shared" si="193"/>
        <v>0</v>
      </c>
      <c r="H127" s="687">
        <f t="shared" si="193"/>
        <v>0</v>
      </c>
      <c r="I127" s="687">
        <f t="shared" si="193"/>
        <v>0</v>
      </c>
      <c r="J127" s="687">
        <f t="shared" si="193"/>
        <v>0</v>
      </c>
      <c r="K127" s="687">
        <f t="shared" si="193"/>
        <v>0</v>
      </c>
      <c r="L127" s="680">
        <f t="shared" si="193"/>
        <v>0</v>
      </c>
      <c r="M127" s="687">
        <f t="shared" si="193"/>
        <v>0</v>
      </c>
      <c r="N127" s="687">
        <f t="shared" si="193"/>
        <v>0</v>
      </c>
      <c r="O127" s="687">
        <f t="shared" si="193"/>
        <v>0</v>
      </c>
      <c r="P127" s="687">
        <f t="shared" si="193"/>
        <v>0</v>
      </c>
      <c r="Q127" s="680">
        <f t="shared" si="193"/>
        <v>0</v>
      </c>
      <c r="R127" s="687">
        <f t="shared" si="193"/>
        <v>0</v>
      </c>
      <c r="S127" s="687">
        <f t="shared" si="193"/>
        <v>0</v>
      </c>
      <c r="T127" s="687">
        <f t="shared" si="193"/>
        <v>0</v>
      </c>
      <c r="U127" s="687">
        <f t="shared" si="193"/>
        <v>0</v>
      </c>
      <c r="V127" s="680">
        <f t="shared" si="193"/>
        <v>0</v>
      </c>
      <c r="W127" s="687">
        <f t="shared" si="193"/>
        <v>0</v>
      </c>
      <c r="X127" s="687">
        <f t="shared" si="193"/>
        <v>0</v>
      </c>
      <c r="Y127" s="687">
        <f t="shared" si="193"/>
        <v>0</v>
      </c>
      <c r="Z127" s="687">
        <f t="shared" si="193"/>
        <v>0</v>
      </c>
      <c r="AA127" s="680">
        <f t="shared" si="193"/>
        <v>0</v>
      </c>
      <c r="AB127" s="687">
        <f t="shared" si="193"/>
        <v>0</v>
      </c>
      <c r="AC127" s="687">
        <f t="shared" si="193"/>
        <v>0</v>
      </c>
      <c r="AD127" s="687">
        <f t="shared" si="193"/>
        <v>0</v>
      </c>
      <c r="AE127" s="687">
        <f t="shared" si="193"/>
        <v>0</v>
      </c>
      <c r="AF127" s="680">
        <f t="shared" si="193"/>
        <v>0</v>
      </c>
      <c r="AG127" s="687">
        <f t="shared" si="193"/>
        <v>0</v>
      </c>
      <c r="AH127" s="687">
        <f t="shared" si="193"/>
        <v>0</v>
      </c>
      <c r="AI127" s="687">
        <f t="shared" si="193"/>
        <v>0</v>
      </c>
      <c r="AJ127" s="687">
        <f t="shared" si="193"/>
        <v>0</v>
      </c>
      <c r="AK127" s="680">
        <f t="shared" si="193"/>
        <v>0</v>
      </c>
      <c r="AL127" s="687">
        <f t="shared" si="193"/>
        <v>0</v>
      </c>
      <c r="AM127" s="687">
        <f t="shared" si="193"/>
        <v>0</v>
      </c>
      <c r="AN127" s="687">
        <f t="shared" si="193"/>
        <v>0</v>
      </c>
      <c r="AO127" s="687">
        <f t="shared" si="193"/>
        <v>0</v>
      </c>
      <c r="AP127" s="680">
        <f t="shared" si="193"/>
        <v>0</v>
      </c>
      <c r="AQ127" s="687">
        <f t="shared" si="193"/>
        <v>0</v>
      </c>
      <c r="AR127" s="687">
        <f t="shared" si="193"/>
        <v>0</v>
      </c>
      <c r="AS127" s="687">
        <f t="shared" si="193"/>
        <v>0</v>
      </c>
      <c r="AT127" s="687">
        <f t="shared" si="193"/>
        <v>0</v>
      </c>
      <c r="AU127" s="680">
        <f t="shared" si="193"/>
        <v>0</v>
      </c>
      <c r="AV127" s="687">
        <f t="shared" si="193"/>
        <v>0</v>
      </c>
      <c r="AW127" s="687">
        <f t="shared" si="193"/>
        <v>0</v>
      </c>
      <c r="AX127" s="687">
        <f t="shared" si="193"/>
        <v>0</v>
      </c>
      <c r="AY127" s="687">
        <f t="shared" si="193"/>
        <v>0</v>
      </c>
      <c r="AZ127" s="680">
        <f t="shared" si="193"/>
        <v>0</v>
      </c>
      <c r="BA127" s="687">
        <f t="shared" si="193"/>
        <v>0</v>
      </c>
      <c r="BB127" s="687">
        <f t="shared" si="193"/>
        <v>0</v>
      </c>
      <c r="BC127" s="687">
        <f t="shared" si="193"/>
        <v>0</v>
      </c>
      <c r="BD127" s="687">
        <f t="shared" si="193"/>
        <v>0</v>
      </c>
      <c r="BE127" s="680">
        <f t="shared" si="193"/>
        <v>0</v>
      </c>
    </row>
    <row r="128" spans="1:57" s="672" customFormat="1" ht="12.75" customHeight="1">
      <c r="A128" s="11">
        <f t="shared" si="181"/>
        <v>22</v>
      </c>
      <c r="B128" s="462" t="str">
        <f t="shared" si="161"/>
        <v>Hospital Inpatient Facility (Psychiatric Hospitalization Services)</v>
      </c>
      <c r="C128" s="687">
        <f t="shared" ref="C128:BE128" si="194">IF(C$104&lt;&gt;0,C42/C$104,0)</f>
        <v>0</v>
      </c>
      <c r="D128" s="687">
        <f t="shared" si="194"/>
        <v>0</v>
      </c>
      <c r="E128" s="687">
        <f t="shared" si="194"/>
        <v>0</v>
      </c>
      <c r="F128" s="687">
        <f t="shared" si="194"/>
        <v>0</v>
      </c>
      <c r="G128" s="680">
        <f t="shared" si="194"/>
        <v>0</v>
      </c>
      <c r="H128" s="687">
        <f t="shared" si="194"/>
        <v>0</v>
      </c>
      <c r="I128" s="687">
        <f t="shared" si="194"/>
        <v>0</v>
      </c>
      <c r="J128" s="687">
        <f t="shared" si="194"/>
        <v>0</v>
      </c>
      <c r="K128" s="687">
        <f t="shared" si="194"/>
        <v>0</v>
      </c>
      <c r="L128" s="680">
        <f t="shared" si="194"/>
        <v>0</v>
      </c>
      <c r="M128" s="687">
        <f t="shared" si="194"/>
        <v>0</v>
      </c>
      <c r="N128" s="687">
        <f t="shared" si="194"/>
        <v>0</v>
      </c>
      <c r="O128" s="687">
        <f t="shared" si="194"/>
        <v>0</v>
      </c>
      <c r="P128" s="687">
        <f t="shared" si="194"/>
        <v>0</v>
      </c>
      <c r="Q128" s="680">
        <f t="shared" si="194"/>
        <v>0</v>
      </c>
      <c r="R128" s="687">
        <f t="shared" si="194"/>
        <v>0</v>
      </c>
      <c r="S128" s="687">
        <f t="shared" si="194"/>
        <v>0</v>
      </c>
      <c r="T128" s="687">
        <f t="shared" si="194"/>
        <v>0</v>
      </c>
      <c r="U128" s="687">
        <f t="shared" si="194"/>
        <v>0</v>
      </c>
      <c r="V128" s="680">
        <f t="shared" si="194"/>
        <v>0</v>
      </c>
      <c r="W128" s="687">
        <f t="shared" si="194"/>
        <v>0</v>
      </c>
      <c r="X128" s="687">
        <f t="shared" si="194"/>
        <v>0</v>
      </c>
      <c r="Y128" s="687">
        <f t="shared" si="194"/>
        <v>0</v>
      </c>
      <c r="Z128" s="687">
        <f t="shared" si="194"/>
        <v>0</v>
      </c>
      <c r="AA128" s="680">
        <f t="shared" si="194"/>
        <v>0</v>
      </c>
      <c r="AB128" s="687">
        <f t="shared" si="194"/>
        <v>0</v>
      </c>
      <c r="AC128" s="687">
        <f t="shared" si="194"/>
        <v>0</v>
      </c>
      <c r="AD128" s="687">
        <f t="shared" si="194"/>
        <v>0</v>
      </c>
      <c r="AE128" s="687">
        <f t="shared" si="194"/>
        <v>0</v>
      </c>
      <c r="AF128" s="680">
        <f t="shared" si="194"/>
        <v>0</v>
      </c>
      <c r="AG128" s="687">
        <f t="shared" si="194"/>
        <v>0</v>
      </c>
      <c r="AH128" s="687">
        <f t="shared" si="194"/>
        <v>0</v>
      </c>
      <c r="AI128" s="687">
        <f t="shared" si="194"/>
        <v>0</v>
      </c>
      <c r="AJ128" s="687">
        <f t="shared" si="194"/>
        <v>0</v>
      </c>
      <c r="AK128" s="680">
        <f t="shared" si="194"/>
        <v>0</v>
      </c>
      <c r="AL128" s="687">
        <f t="shared" si="194"/>
        <v>0</v>
      </c>
      <c r="AM128" s="687">
        <f t="shared" si="194"/>
        <v>0</v>
      </c>
      <c r="AN128" s="687">
        <f t="shared" si="194"/>
        <v>0</v>
      </c>
      <c r="AO128" s="687">
        <f t="shared" si="194"/>
        <v>0</v>
      </c>
      <c r="AP128" s="680">
        <f t="shared" si="194"/>
        <v>0</v>
      </c>
      <c r="AQ128" s="687">
        <f t="shared" si="194"/>
        <v>0</v>
      </c>
      <c r="AR128" s="687">
        <f t="shared" si="194"/>
        <v>0</v>
      </c>
      <c r="AS128" s="687">
        <f t="shared" si="194"/>
        <v>0</v>
      </c>
      <c r="AT128" s="687">
        <f t="shared" si="194"/>
        <v>0</v>
      </c>
      <c r="AU128" s="680">
        <f t="shared" si="194"/>
        <v>0</v>
      </c>
      <c r="AV128" s="687">
        <f t="shared" si="194"/>
        <v>0</v>
      </c>
      <c r="AW128" s="687">
        <f t="shared" si="194"/>
        <v>0</v>
      </c>
      <c r="AX128" s="687">
        <f t="shared" si="194"/>
        <v>0</v>
      </c>
      <c r="AY128" s="687">
        <f t="shared" si="194"/>
        <v>0</v>
      </c>
      <c r="AZ128" s="680">
        <f t="shared" si="194"/>
        <v>0</v>
      </c>
      <c r="BA128" s="687">
        <f t="shared" si="194"/>
        <v>0</v>
      </c>
      <c r="BB128" s="687">
        <f t="shared" si="194"/>
        <v>0</v>
      </c>
      <c r="BC128" s="687">
        <f t="shared" si="194"/>
        <v>0</v>
      </c>
      <c r="BD128" s="687">
        <f t="shared" si="194"/>
        <v>0</v>
      </c>
      <c r="BE128" s="680">
        <f t="shared" si="194"/>
        <v>0</v>
      </c>
    </row>
    <row r="129" spans="1:57" s="672" customFormat="1" ht="12.75" customHeight="1">
      <c r="A129" s="11">
        <f t="shared" si="181"/>
        <v>23</v>
      </c>
      <c r="B129" s="462" t="str">
        <f t="shared" si="161"/>
        <v>Inpatient and Residential Professional Charges</v>
      </c>
      <c r="C129" s="687">
        <f t="shared" ref="C129:BE129" si="195">IF(C$104&lt;&gt;0,C43/C$104,0)</f>
        <v>0</v>
      </c>
      <c r="D129" s="687">
        <f t="shared" si="195"/>
        <v>0</v>
      </c>
      <c r="E129" s="687">
        <f t="shared" si="195"/>
        <v>0</v>
      </c>
      <c r="F129" s="687">
        <f t="shared" si="195"/>
        <v>0</v>
      </c>
      <c r="G129" s="680">
        <f t="shared" si="195"/>
        <v>0</v>
      </c>
      <c r="H129" s="687">
        <f t="shared" si="195"/>
        <v>0</v>
      </c>
      <c r="I129" s="687">
        <f t="shared" si="195"/>
        <v>0</v>
      </c>
      <c r="J129" s="687">
        <f t="shared" si="195"/>
        <v>0</v>
      </c>
      <c r="K129" s="687">
        <f t="shared" si="195"/>
        <v>0</v>
      </c>
      <c r="L129" s="680">
        <f t="shared" si="195"/>
        <v>0</v>
      </c>
      <c r="M129" s="687">
        <f t="shared" si="195"/>
        <v>0</v>
      </c>
      <c r="N129" s="687">
        <f t="shared" si="195"/>
        <v>0</v>
      </c>
      <c r="O129" s="687">
        <f t="shared" si="195"/>
        <v>0</v>
      </c>
      <c r="P129" s="687">
        <f t="shared" si="195"/>
        <v>0</v>
      </c>
      <c r="Q129" s="680">
        <f t="shared" si="195"/>
        <v>0</v>
      </c>
      <c r="R129" s="687">
        <f t="shared" si="195"/>
        <v>0</v>
      </c>
      <c r="S129" s="687">
        <f t="shared" si="195"/>
        <v>0</v>
      </c>
      <c r="T129" s="687">
        <f t="shared" si="195"/>
        <v>0</v>
      </c>
      <c r="U129" s="687">
        <f t="shared" si="195"/>
        <v>0</v>
      </c>
      <c r="V129" s="680">
        <f t="shared" si="195"/>
        <v>0</v>
      </c>
      <c r="W129" s="687">
        <f t="shared" si="195"/>
        <v>0</v>
      </c>
      <c r="X129" s="687">
        <f t="shared" si="195"/>
        <v>0</v>
      </c>
      <c r="Y129" s="687">
        <f t="shared" si="195"/>
        <v>0</v>
      </c>
      <c r="Z129" s="687">
        <f t="shared" si="195"/>
        <v>0</v>
      </c>
      <c r="AA129" s="680">
        <f t="shared" si="195"/>
        <v>0</v>
      </c>
      <c r="AB129" s="687">
        <f t="shared" si="195"/>
        <v>0</v>
      </c>
      <c r="AC129" s="687">
        <f t="shared" si="195"/>
        <v>0</v>
      </c>
      <c r="AD129" s="687">
        <f t="shared" si="195"/>
        <v>0</v>
      </c>
      <c r="AE129" s="687">
        <f t="shared" si="195"/>
        <v>0</v>
      </c>
      <c r="AF129" s="680">
        <f t="shared" si="195"/>
        <v>0</v>
      </c>
      <c r="AG129" s="687">
        <f t="shared" si="195"/>
        <v>0</v>
      </c>
      <c r="AH129" s="687">
        <f t="shared" si="195"/>
        <v>0</v>
      </c>
      <c r="AI129" s="687">
        <f t="shared" si="195"/>
        <v>0</v>
      </c>
      <c r="AJ129" s="687">
        <f t="shared" si="195"/>
        <v>0</v>
      </c>
      <c r="AK129" s="680">
        <f t="shared" si="195"/>
        <v>0</v>
      </c>
      <c r="AL129" s="687">
        <f t="shared" si="195"/>
        <v>0</v>
      </c>
      <c r="AM129" s="687">
        <f t="shared" si="195"/>
        <v>0</v>
      </c>
      <c r="AN129" s="687">
        <f t="shared" si="195"/>
        <v>0</v>
      </c>
      <c r="AO129" s="687">
        <f t="shared" si="195"/>
        <v>0</v>
      </c>
      <c r="AP129" s="680">
        <f t="shared" si="195"/>
        <v>0</v>
      </c>
      <c r="AQ129" s="687">
        <f t="shared" si="195"/>
        <v>0</v>
      </c>
      <c r="AR129" s="687">
        <f t="shared" si="195"/>
        <v>0</v>
      </c>
      <c r="AS129" s="687">
        <f t="shared" si="195"/>
        <v>0</v>
      </c>
      <c r="AT129" s="687">
        <f t="shared" si="195"/>
        <v>0</v>
      </c>
      <c r="AU129" s="680">
        <f t="shared" si="195"/>
        <v>0</v>
      </c>
      <c r="AV129" s="687">
        <f t="shared" si="195"/>
        <v>0</v>
      </c>
      <c r="AW129" s="687">
        <f t="shared" si="195"/>
        <v>0</v>
      </c>
      <c r="AX129" s="687">
        <f t="shared" si="195"/>
        <v>0</v>
      </c>
      <c r="AY129" s="687">
        <f t="shared" si="195"/>
        <v>0</v>
      </c>
      <c r="AZ129" s="680">
        <f t="shared" si="195"/>
        <v>0</v>
      </c>
      <c r="BA129" s="687">
        <f t="shared" si="195"/>
        <v>0</v>
      </c>
      <c r="BB129" s="687">
        <f t="shared" si="195"/>
        <v>0</v>
      </c>
      <c r="BC129" s="687">
        <f t="shared" si="195"/>
        <v>0</v>
      </c>
      <c r="BD129" s="687">
        <f t="shared" si="195"/>
        <v>0</v>
      </c>
      <c r="BE129" s="680">
        <f t="shared" si="195"/>
        <v>0</v>
      </c>
    </row>
    <row r="130" spans="1:57" s="672" customFormat="1" ht="12.75" customHeight="1">
      <c r="A130" s="11">
        <f t="shared" si="181"/>
        <v>24</v>
      </c>
      <c r="B130" s="462" t="str">
        <f t="shared" si="161"/>
        <v>Intensive Outpatient Program Services (IOP)</v>
      </c>
      <c r="C130" s="687">
        <f t="shared" ref="C130:BE130" si="196">IF(C$104&lt;&gt;0,C44/C$104,0)</f>
        <v>0</v>
      </c>
      <c r="D130" s="687">
        <f t="shared" si="196"/>
        <v>0</v>
      </c>
      <c r="E130" s="687">
        <f t="shared" si="196"/>
        <v>0</v>
      </c>
      <c r="F130" s="687">
        <f t="shared" si="196"/>
        <v>0</v>
      </c>
      <c r="G130" s="680">
        <f t="shared" si="196"/>
        <v>0</v>
      </c>
      <c r="H130" s="687">
        <f t="shared" si="196"/>
        <v>0</v>
      </c>
      <c r="I130" s="687">
        <f t="shared" si="196"/>
        <v>0</v>
      </c>
      <c r="J130" s="687">
        <f t="shared" si="196"/>
        <v>0</v>
      </c>
      <c r="K130" s="687">
        <f t="shared" si="196"/>
        <v>0</v>
      </c>
      <c r="L130" s="680">
        <f t="shared" si="196"/>
        <v>0</v>
      </c>
      <c r="M130" s="687">
        <f t="shared" si="196"/>
        <v>0</v>
      </c>
      <c r="N130" s="687">
        <f t="shared" si="196"/>
        <v>0</v>
      </c>
      <c r="O130" s="687">
        <f t="shared" si="196"/>
        <v>0</v>
      </c>
      <c r="P130" s="687">
        <f t="shared" si="196"/>
        <v>0</v>
      </c>
      <c r="Q130" s="680">
        <f t="shared" si="196"/>
        <v>0</v>
      </c>
      <c r="R130" s="687">
        <f t="shared" si="196"/>
        <v>0</v>
      </c>
      <c r="S130" s="687">
        <f t="shared" si="196"/>
        <v>0</v>
      </c>
      <c r="T130" s="687">
        <f t="shared" si="196"/>
        <v>0</v>
      </c>
      <c r="U130" s="687">
        <f t="shared" si="196"/>
        <v>0</v>
      </c>
      <c r="V130" s="680">
        <f t="shared" si="196"/>
        <v>0</v>
      </c>
      <c r="W130" s="687">
        <f t="shared" si="196"/>
        <v>0</v>
      </c>
      <c r="X130" s="687">
        <f t="shared" si="196"/>
        <v>0</v>
      </c>
      <c r="Y130" s="687">
        <f t="shared" si="196"/>
        <v>0</v>
      </c>
      <c r="Z130" s="687">
        <f t="shared" si="196"/>
        <v>0</v>
      </c>
      <c r="AA130" s="680">
        <f t="shared" si="196"/>
        <v>0</v>
      </c>
      <c r="AB130" s="687">
        <f t="shared" si="196"/>
        <v>0</v>
      </c>
      <c r="AC130" s="687">
        <f t="shared" si="196"/>
        <v>0</v>
      </c>
      <c r="AD130" s="687">
        <f t="shared" si="196"/>
        <v>0</v>
      </c>
      <c r="AE130" s="687">
        <f t="shared" si="196"/>
        <v>0</v>
      </c>
      <c r="AF130" s="680">
        <f t="shared" si="196"/>
        <v>0</v>
      </c>
      <c r="AG130" s="687">
        <f t="shared" si="196"/>
        <v>0</v>
      </c>
      <c r="AH130" s="687">
        <f t="shared" si="196"/>
        <v>0</v>
      </c>
      <c r="AI130" s="687">
        <f t="shared" si="196"/>
        <v>0</v>
      </c>
      <c r="AJ130" s="687">
        <f t="shared" si="196"/>
        <v>0</v>
      </c>
      <c r="AK130" s="680">
        <f t="shared" si="196"/>
        <v>0</v>
      </c>
      <c r="AL130" s="687">
        <f t="shared" si="196"/>
        <v>0</v>
      </c>
      <c r="AM130" s="687">
        <f t="shared" si="196"/>
        <v>0</v>
      </c>
      <c r="AN130" s="687">
        <f t="shared" si="196"/>
        <v>0</v>
      </c>
      <c r="AO130" s="687">
        <f t="shared" si="196"/>
        <v>0</v>
      </c>
      <c r="AP130" s="680">
        <f t="shared" si="196"/>
        <v>0</v>
      </c>
      <c r="AQ130" s="687">
        <f t="shared" si="196"/>
        <v>0</v>
      </c>
      <c r="AR130" s="687">
        <f t="shared" si="196"/>
        <v>0</v>
      </c>
      <c r="AS130" s="687">
        <f t="shared" si="196"/>
        <v>0</v>
      </c>
      <c r="AT130" s="687">
        <f t="shared" si="196"/>
        <v>0</v>
      </c>
      <c r="AU130" s="680">
        <f t="shared" si="196"/>
        <v>0</v>
      </c>
      <c r="AV130" s="687">
        <f t="shared" si="196"/>
        <v>0</v>
      </c>
      <c r="AW130" s="687">
        <f t="shared" si="196"/>
        <v>0</v>
      </c>
      <c r="AX130" s="687">
        <f t="shared" si="196"/>
        <v>0</v>
      </c>
      <c r="AY130" s="687">
        <f t="shared" si="196"/>
        <v>0</v>
      </c>
      <c r="AZ130" s="680">
        <f t="shared" si="196"/>
        <v>0</v>
      </c>
      <c r="BA130" s="687">
        <f t="shared" si="196"/>
        <v>0</v>
      </c>
      <c r="BB130" s="687">
        <f t="shared" si="196"/>
        <v>0</v>
      </c>
      <c r="BC130" s="687">
        <f t="shared" si="196"/>
        <v>0</v>
      </c>
      <c r="BD130" s="687">
        <f t="shared" si="196"/>
        <v>0</v>
      </c>
      <c r="BE130" s="680">
        <f t="shared" si="196"/>
        <v>0</v>
      </c>
    </row>
    <row r="131" spans="1:57" s="672" customFormat="1" ht="12.75" customHeight="1">
      <c r="A131" s="11">
        <f t="shared" si="181"/>
        <v>25</v>
      </c>
      <c r="B131" s="462" t="str">
        <f t="shared" si="161"/>
        <v>Adaptive Skills Building (ABS)</v>
      </c>
      <c r="C131" s="687">
        <f t="shared" ref="C131:BE131" si="197">IF(C$104&lt;&gt;0,C45/C$104,0)</f>
        <v>0</v>
      </c>
      <c r="D131" s="687">
        <f t="shared" si="197"/>
        <v>0</v>
      </c>
      <c r="E131" s="687">
        <f t="shared" si="197"/>
        <v>0</v>
      </c>
      <c r="F131" s="687">
        <f t="shared" si="197"/>
        <v>0</v>
      </c>
      <c r="G131" s="680">
        <f t="shared" si="197"/>
        <v>0</v>
      </c>
      <c r="H131" s="687">
        <f t="shared" si="197"/>
        <v>0</v>
      </c>
      <c r="I131" s="687">
        <f t="shared" si="197"/>
        <v>0</v>
      </c>
      <c r="J131" s="687">
        <f t="shared" si="197"/>
        <v>0</v>
      </c>
      <c r="K131" s="687">
        <f t="shared" si="197"/>
        <v>0</v>
      </c>
      <c r="L131" s="680">
        <f t="shared" si="197"/>
        <v>0</v>
      </c>
      <c r="M131" s="687">
        <f t="shared" si="197"/>
        <v>0</v>
      </c>
      <c r="N131" s="687">
        <f t="shared" si="197"/>
        <v>0</v>
      </c>
      <c r="O131" s="687">
        <f t="shared" si="197"/>
        <v>0</v>
      </c>
      <c r="P131" s="687">
        <f t="shared" si="197"/>
        <v>0</v>
      </c>
      <c r="Q131" s="680">
        <f t="shared" si="197"/>
        <v>0</v>
      </c>
      <c r="R131" s="687">
        <f t="shared" si="197"/>
        <v>0</v>
      </c>
      <c r="S131" s="687">
        <f t="shared" si="197"/>
        <v>0</v>
      </c>
      <c r="T131" s="687">
        <f t="shared" si="197"/>
        <v>0</v>
      </c>
      <c r="U131" s="687">
        <f t="shared" si="197"/>
        <v>0</v>
      </c>
      <c r="V131" s="680">
        <f t="shared" si="197"/>
        <v>0</v>
      </c>
      <c r="W131" s="687">
        <f t="shared" si="197"/>
        <v>0</v>
      </c>
      <c r="X131" s="687">
        <f t="shared" si="197"/>
        <v>0</v>
      </c>
      <c r="Y131" s="687">
        <f t="shared" si="197"/>
        <v>0</v>
      </c>
      <c r="Z131" s="687">
        <f t="shared" si="197"/>
        <v>0</v>
      </c>
      <c r="AA131" s="680">
        <f t="shared" si="197"/>
        <v>0</v>
      </c>
      <c r="AB131" s="687">
        <f t="shared" si="197"/>
        <v>0</v>
      </c>
      <c r="AC131" s="687">
        <f t="shared" si="197"/>
        <v>0</v>
      </c>
      <c r="AD131" s="687">
        <f t="shared" si="197"/>
        <v>0</v>
      </c>
      <c r="AE131" s="687">
        <f t="shared" si="197"/>
        <v>0</v>
      </c>
      <c r="AF131" s="680">
        <f t="shared" si="197"/>
        <v>0</v>
      </c>
      <c r="AG131" s="687">
        <f t="shared" si="197"/>
        <v>0</v>
      </c>
      <c r="AH131" s="687">
        <f t="shared" si="197"/>
        <v>0</v>
      </c>
      <c r="AI131" s="687">
        <f t="shared" si="197"/>
        <v>0</v>
      </c>
      <c r="AJ131" s="687">
        <f t="shared" si="197"/>
        <v>0</v>
      </c>
      <c r="AK131" s="680">
        <f t="shared" si="197"/>
        <v>0</v>
      </c>
      <c r="AL131" s="687">
        <f t="shared" si="197"/>
        <v>0</v>
      </c>
      <c r="AM131" s="687">
        <f t="shared" si="197"/>
        <v>0</v>
      </c>
      <c r="AN131" s="687">
        <f t="shared" si="197"/>
        <v>0</v>
      </c>
      <c r="AO131" s="687">
        <f t="shared" si="197"/>
        <v>0</v>
      </c>
      <c r="AP131" s="680">
        <f t="shared" si="197"/>
        <v>0</v>
      </c>
      <c r="AQ131" s="687">
        <f t="shared" si="197"/>
        <v>0</v>
      </c>
      <c r="AR131" s="687">
        <f t="shared" si="197"/>
        <v>0</v>
      </c>
      <c r="AS131" s="687">
        <f t="shared" si="197"/>
        <v>0</v>
      </c>
      <c r="AT131" s="687">
        <f t="shared" si="197"/>
        <v>0</v>
      </c>
      <c r="AU131" s="680">
        <f t="shared" si="197"/>
        <v>0</v>
      </c>
      <c r="AV131" s="687">
        <f t="shared" si="197"/>
        <v>0</v>
      </c>
      <c r="AW131" s="687">
        <f t="shared" si="197"/>
        <v>0</v>
      </c>
      <c r="AX131" s="687">
        <f t="shared" si="197"/>
        <v>0</v>
      </c>
      <c r="AY131" s="687">
        <f t="shared" si="197"/>
        <v>0</v>
      </c>
      <c r="AZ131" s="680">
        <f t="shared" si="197"/>
        <v>0</v>
      </c>
      <c r="BA131" s="687">
        <f t="shared" si="197"/>
        <v>0</v>
      </c>
      <c r="BB131" s="687">
        <f t="shared" si="197"/>
        <v>0</v>
      </c>
      <c r="BC131" s="687">
        <f t="shared" si="197"/>
        <v>0</v>
      </c>
      <c r="BD131" s="687">
        <f t="shared" si="197"/>
        <v>0</v>
      </c>
      <c r="BE131" s="680">
        <f t="shared" si="197"/>
        <v>0</v>
      </c>
    </row>
    <row r="132" spans="1:57" s="672" customFormat="1" ht="12.75" customHeight="1">
      <c r="A132" s="11">
        <f t="shared" si="181"/>
        <v>26</v>
      </c>
      <c r="B132" s="462" t="str">
        <f t="shared" si="161"/>
        <v>BH Pharmaceuticals</v>
      </c>
      <c r="C132" s="687">
        <f t="shared" ref="C132:BE132" si="198">IF(C$104&lt;&gt;0,C46/C$104,0)</f>
        <v>0</v>
      </c>
      <c r="D132" s="687">
        <f t="shared" si="198"/>
        <v>0</v>
      </c>
      <c r="E132" s="687">
        <f t="shared" si="198"/>
        <v>0</v>
      </c>
      <c r="F132" s="687">
        <f t="shared" si="198"/>
        <v>0</v>
      </c>
      <c r="G132" s="680">
        <f t="shared" si="198"/>
        <v>0</v>
      </c>
      <c r="H132" s="687">
        <f t="shared" si="198"/>
        <v>0</v>
      </c>
      <c r="I132" s="687">
        <f t="shared" si="198"/>
        <v>0</v>
      </c>
      <c r="J132" s="687">
        <f t="shared" si="198"/>
        <v>0</v>
      </c>
      <c r="K132" s="687">
        <f t="shared" si="198"/>
        <v>0</v>
      </c>
      <c r="L132" s="680">
        <f t="shared" si="198"/>
        <v>0</v>
      </c>
      <c r="M132" s="687">
        <f t="shared" si="198"/>
        <v>0</v>
      </c>
      <c r="N132" s="687">
        <f t="shared" si="198"/>
        <v>0</v>
      </c>
      <c r="O132" s="687">
        <f t="shared" si="198"/>
        <v>0</v>
      </c>
      <c r="P132" s="687">
        <f t="shared" si="198"/>
        <v>0</v>
      </c>
      <c r="Q132" s="680">
        <f t="shared" si="198"/>
        <v>0</v>
      </c>
      <c r="R132" s="687">
        <f t="shared" si="198"/>
        <v>0</v>
      </c>
      <c r="S132" s="687">
        <f t="shared" si="198"/>
        <v>0</v>
      </c>
      <c r="T132" s="687">
        <f t="shared" si="198"/>
        <v>0</v>
      </c>
      <c r="U132" s="687">
        <f t="shared" si="198"/>
        <v>0</v>
      </c>
      <c r="V132" s="680">
        <f t="shared" si="198"/>
        <v>0</v>
      </c>
      <c r="W132" s="687">
        <f t="shared" si="198"/>
        <v>0</v>
      </c>
      <c r="X132" s="687">
        <f t="shared" si="198"/>
        <v>0</v>
      </c>
      <c r="Y132" s="687">
        <f t="shared" si="198"/>
        <v>0</v>
      </c>
      <c r="Z132" s="687">
        <f t="shared" si="198"/>
        <v>0</v>
      </c>
      <c r="AA132" s="680">
        <f t="shared" si="198"/>
        <v>0</v>
      </c>
      <c r="AB132" s="687">
        <f t="shared" si="198"/>
        <v>0</v>
      </c>
      <c r="AC132" s="687">
        <f t="shared" si="198"/>
        <v>0</v>
      </c>
      <c r="AD132" s="687">
        <f t="shared" si="198"/>
        <v>0</v>
      </c>
      <c r="AE132" s="687">
        <f t="shared" si="198"/>
        <v>0</v>
      </c>
      <c r="AF132" s="680">
        <f t="shared" si="198"/>
        <v>0</v>
      </c>
      <c r="AG132" s="687">
        <f t="shared" si="198"/>
        <v>0</v>
      </c>
      <c r="AH132" s="687">
        <f t="shared" si="198"/>
        <v>0</v>
      </c>
      <c r="AI132" s="687">
        <f t="shared" si="198"/>
        <v>0</v>
      </c>
      <c r="AJ132" s="687">
        <f t="shared" si="198"/>
        <v>0</v>
      </c>
      <c r="AK132" s="680">
        <f t="shared" si="198"/>
        <v>0</v>
      </c>
      <c r="AL132" s="687">
        <f t="shared" si="198"/>
        <v>0</v>
      </c>
      <c r="AM132" s="687">
        <f t="shared" si="198"/>
        <v>0</v>
      </c>
      <c r="AN132" s="687">
        <f t="shared" si="198"/>
        <v>0</v>
      </c>
      <c r="AO132" s="687">
        <f t="shared" si="198"/>
        <v>0</v>
      </c>
      <c r="AP132" s="680">
        <f t="shared" si="198"/>
        <v>0</v>
      </c>
      <c r="AQ132" s="687">
        <f t="shared" si="198"/>
        <v>0</v>
      </c>
      <c r="AR132" s="687">
        <f t="shared" si="198"/>
        <v>0</v>
      </c>
      <c r="AS132" s="687">
        <f t="shared" si="198"/>
        <v>0</v>
      </c>
      <c r="AT132" s="687">
        <f t="shared" si="198"/>
        <v>0</v>
      </c>
      <c r="AU132" s="680">
        <f t="shared" si="198"/>
        <v>0</v>
      </c>
      <c r="AV132" s="687">
        <f t="shared" si="198"/>
        <v>0</v>
      </c>
      <c r="AW132" s="687">
        <f t="shared" si="198"/>
        <v>0</v>
      </c>
      <c r="AX132" s="687">
        <f t="shared" si="198"/>
        <v>0</v>
      </c>
      <c r="AY132" s="687">
        <f t="shared" si="198"/>
        <v>0</v>
      </c>
      <c r="AZ132" s="680">
        <f t="shared" si="198"/>
        <v>0</v>
      </c>
      <c r="BA132" s="687">
        <f t="shared" si="198"/>
        <v>0</v>
      </c>
      <c r="BB132" s="687">
        <f t="shared" si="198"/>
        <v>0</v>
      </c>
      <c r="BC132" s="687">
        <f t="shared" si="198"/>
        <v>0</v>
      </c>
      <c r="BD132" s="687">
        <f t="shared" si="198"/>
        <v>0</v>
      </c>
      <c r="BE132" s="680">
        <f t="shared" si="198"/>
        <v>0</v>
      </c>
    </row>
    <row r="133" spans="1:57" s="672" customFormat="1" ht="12.75" customHeight="1">
      <c r="A133" s="11">
        <f t="shared" si="181"/>
        <v>27</v>
      </c>
      <c r="B133" s="462" t="str">
        <f t="shared" si="161"/>
        <v>Suboxone Treatment</v>
      </c>
      <c r="C133" s="687">
        <f t="shared" ref="C133:BE133" si="199">IF(C$104&lt;&gt;0,C47/C$104,0)</f>
        <v>0</v>
      </c>
      <c r="D133" s="687">
        <f t="shared" si="199"/>
        <v>0</v>
      </c>
      <c r="E133" s="687">
        <f t="shared" si="199"/>
        <v>0</v>
      </c>
      <c r="F133" s="687">
        <f t="shared" si="199"/>
        <v>0</v>
      </c>
      <c r="G133" s="680">
        <f t="shared" si="199"/>
        <v>0</v>
      </c>
      <c r="H133" s="687">
        <f t="shared" si="199"/>
        <v>0</v>
      </c>
      <c r="I133" s="687">
        <f t="shared" si="199"/>
        <v>0</v>
      </c>
      <c r="J133" s="687">
        <f t="shared" si="199"/>
        <v>0</v>
      </c>
      <c r="K133" s="687">
        <f t="shared" si="199"/>
        <v>0</v>
      </c>
      <c r="L133" s="680">
        <f t="shared" si="199"/>
        <v>0</v>
      </c>
      <c r="M133" s="687">
        <f t="shared" si="199"/>
        <v>0</v>
      </c>
      <c r="N133" s="687">
        <f t="shared" si="199"/>
        <v>0</v>
      </c>
      <c r="O133" s="687">
        <f t="shared" si="199"/>
        <v>0</v>
      </c>
      <c r="P133" s="687">
        <f t="shared" si="199"/>
        <v>0</v>
      </c>
      <c r="Q133" s="680">
        <f t="shared" si="199"/>
        <v>0</v>
      </c>
      <c r="R133" s="687">
        <f t="shared" si="199"/>
        <v>0</v>
      </c>
      <c r="S133" s="687">
        <f t="shared" si="199"/>
        <v>0</v>
      </c>
      <c r="T133" s="687">
        <f t="shared" si="199"/>
        <v>0</v>
      </c>
      <c r="U133" s="687">
        <f t="shared" si="199"/>
        <v>0</v>
      </c>
      <c r="V133" s="680">
        <f t="shared" si="199"/>
        <v>0</v>
      </c>
      <c r="W133" s="687">
        <f t="shared" si="199"/>
        <v>0</v>
      </c>
      <c r="X133" s="687">
        <f t="shared" si="199"/>
        <v>0</v>
      </c>
      <c r="Y133" s="687">
        <f t="shared" si="199"/>
        <v>0</v>
      </c>
      <c r="Z133" s="687">
        <f t="shared" si="199"/>
        <v>0</v>
      </c>
      <c r="AA133" s="680">
        <f t="shared" si="199"/>
        <v>0</v>
      </c>
      <c r="AB133" s="687">
        <f t="shared" si="199"/>
        <v>0</v>
      </c>
      <c r="AC133" s="687">
        <f t="shared" si="199"/>
        <v>0</v>
      </c>
      <c r="AD133" s="687">
        <f t="shared" si="199"/>
        <v>0</v>
      </c>
      <c r="AE133" s="687">
        <f t="shared" si="199"/>
        <v>0</v>
      </c>
      <c r="AF133" s="680">
        <f t="shared" si="199"/>
        <v>0</v>
      </c>
      <c r="AG133" s="687">
        <f t="shared" si="199"/>
        <v>0</v>
      </c>
      <c r="AH133" s="687">
        <f t="shared" si="199"/>
        <v>0</v>
      </c>
      <c r="AI133" s="687">
        <f t="shared" si="199"/>
        <v>0</v>
      </c>
      <c r="AJ133" s="687">
        <f t="shared" si="199"/>
        <v>0</v>
      </c>
      <c r="AK133" s="680">
        <f t="shared" si="199"/>
        <v>0</v>
      </c>
      <c r="AL133" s="687">
        <f t="shared" si="199"/>
        <v>0</v>
      </c>
      <c r="AM133" s="687">
        <f t="shared" si="199"/>
        <v>0</v>
      </c>
      <c r="AN133" s="687">
        <f t="shared" si="199"/>
        <v>0</v>
      </c>
      <c r="AO133" s="687">
        <f t="shared" si="199"/>
        <v>0</v>
      </c>
      <c r="AP133" s="680">
        <f t="shared" si="199"/>
        <v>0</v>
      </c>
      <c r="AQ133" s="687">
        <f t="shared" si="199"/>
        <v>0</v>
      </c>
      <c r="AR133" s="687">
        <f t="shared" si="199"/>
        <v>0</v>
      </c>
      <c r="AS133" s="687">
        <f t="shared" si="199"/>
        <v>0</v>
      </c>
      <c r="AT133" s="687">
        <f t="shared" si="199"/>
        <v>0</v>
      </c>
      <c r="AU133" s="680">
        <f t="shared" si="199"/>
        <v>0</v>
      </c>
      <c r="AV133" s="687">
        <f t="shared" si="199"/>
        <v>0</v>
      </c>
      <c r="AW133" s="687">
        <f t="shared" si="199"/>
        <v>0</v>
      </c>
      <c r="AX133" s="687">
        <f t="shared" si="199"/>
        <v>0</v>
      </c>
      <c r="AY133" s="687">
        <f t="shared" si="199"/>
        <v>0</v>
      </c>
      <c r="AZ133" s="680">
        <f t="shared" si="199"/>
        <v>0</v>
      </c>
      <c r="BA133" s="687">
        <f t="shared" si="199"/>
        <v>0</v>
      </c>
      <c r="BB133" s="687">
        <f t="shared" si="199"/>
        <v>0</v>
      </c>
      <c r="BC133" s="687">
        <f t="shared" si="199"/>
        <v>0</v>
      </c>
      <c r="BD133" s="687">
        <f t="shared" si="199"/>
        <v>0</v>
      </c>
      <c r="BE133" s="680">
        <f t="shared" si="199"/>
        <v>0</v>
      </c>
    </row>
    <row r="134" spans="1:57" s="672" customFormat="1" ht="12.75" customHeight="1">
      <c r="A134" s="11">
        <f t="shared" si="181"/>
        <v>28</v>
      </c>
      <c r="B134" s="462" t="str">
        <f t="shared" si="161"/>
        <v>Methadone Treatment</v>
      </c>
      <c r="C134" s="687">
        <f t="shared" ref="C134:BE134" si="200">IF(C$104&lt;&gt;0,C48/C$104,0)</f>
        <v>0</v>
      </c>
      <c r="D134" s="687">
        <f t="shared" si="200"/>
        <v>0</v>
      </c>
      <c r="E134" s="687">
        <f t="shared" si="200"/>
        <v>0</v>
      </c>
      <c r="F134" s="687">
        <f t="shared" si="200"/>
        <v>0</v>
      </c>
      <c r="G134" s="680">
        <f t="shared" si="200"/>
        <v>0</v>
      </c>
      <c r="H134" s="687">
        <f t="shared" si="200"/>
        <v>0</v>
      </c>
      <c r="I134" s="687">
        <f t="shared" si="200"/>
        <v>0</v>
      </c>
      <c r="J134" s="687">
        <f t="shared" si="200"/>
        <v>0</v>
      </c>
      <c r="K134" s="687">
        <f t="shared" si="200"/>
        <v>0</v>
      </c>
      <c r="L134" s="680">
        <f t="shared" si="200"/>
        <v>0</v>
      </c>
      <c r="M134" s="687">
        <f t="shared" si="200"/>
        <v>0</v>
      </c>
      <c r="N134" s="687">
        <f t="shared" si="200"/>
        <v>0</v>
      </c>
      <c r="O134" s="687">
        <f t="shared" si="200"/>
        <v>0</v>
      </c>
      <c r="P134" s="687">
        <f t="shared" si="200"/>
        <v>0</v>
      </c>
      <c r="Q134" s="680">
        <f t="shared" si="200"/>
        <v>0</v>
      </c>
      <c r="R134" s="687">
        <f t="shared" si="200"/>
        <v>0</v>
      </c>
      <c r="S134" s="687">
        <f t="shared" si="200"/>
        <v>0</v>
      </c>
      <c r="T134" s="687">
        <f t="shared" si="200"/>
        <v>0</v>
      </c>
      <c r="U134" s="687">
        <f t="shared" si="200"/>
        <v>0</v>
      </c>
      <c r="V134" s="680">
        <f t="shared" si="200"/>
        <v>0</v>
      </c>
      <c r="W134" s="687">
        <f t="shared" si="200"/>
        <v>0</v>
      </c>
      <c r="X134" s="687">
        <f t="shared" si="200"/>
        <v>0</v>
      </c>
      <c r="Y134" s="687">
        <f t="shared" si="200"/>
        <v>0</v>
      </c>
      <c r="Z134" s="687">
        <f t="shared" si="200"/>
        <v>0</v>
      </c>
      <c r="AA134" s="680">
        <f t="shared" si="200"/>
        <v>0</v>
      </c>
      <c r="AB134" s="687">
        <f t="shared" si="200"/>
        <v>0</v>
      </c>
      <c r="AC134" s="687">
        <f t="shared" si="200"/>
        <v>0</v>
      </c>
      <c r="AD134" s="687">
        <f t="shared" si="200"/>
        <v>0</v>
      </c>
      <c r="AE134" s="687">
        <f t="shared" si="200"/>
        <v>0</v>
      </c>
      <c r="AF134" s="680">
        <f t="shared" si="200"/>
        <v>0</v>
      </c>
      <c r="AG134" s="687">
        <f t="shared" si="200"/>
        <v>0</v>
      </c>
      <c r="AH134" s="687">
        <f t="shared" si="200"/>
        <v>0</v>
      </c>
      <c r="AI134" s="687">
        <f t="shared" si="200"/>
        <v>0</v>
      </c>
      <c r="AJ134" s="687">
        <f t="shared" si="200"/>
        <v>0</v>
      </c>
      <c r="AK134" s="680">
        <f t="shared" si="200"/>
        <v>0</v>
      </c>
      <c r="AL134" s="687">
        <f t="shared" si="200"/>
        <v>0</v>
      </c>
      <c r="AM134" s="687">
        <f t="shared" si="200"/>
        <v>0</v>
      </c>
      <c r="AN134" s="687">
        <f t="shared" si="200"/>
        <v>0</v>
      </c>
      <c r="AO134" s="687">
        <f t="shared" si="200"/>
        <v>0</v>
      </c>
      <c r="AP134" s="680">
        <f t="shared" si="200"/>
        <v>0</v>
      </c>
      <c r="AQ134" s="687">
        <f t="shared" si="200"/>
        <v>0</v>
      </c>
      <c r="AR134" s="687">
        <f t="shared" si="200"/>
        <v>0</v>
      </c>
      <c r="AS134" s="687">
        <f t="shared" si="200"/>
        <v>0</v>
      </c>
      <c r="AT134" s="687">
        <f t="shared" si="200"/>
        <v>0</v>
      </c>
      <c r="AU134" s="680">
        <f t="shared" si="200"/>
        <v>0</v>
      </c>
      <c r="AV134" s="687">
        <f t="shared" si="200"/>
        <v>0</v>
      </c>
      <c r="AW134" s="687">
        <f t="shared" si="200"/>
        <v>0</v>
      </c>
      <c r="AX134" s="687">
        <f t="shared" si="200"/>
        <v>0</v>
      </c>
      <c r="AY134" s="687">
        <f t="shared" si="200"/>
        <v>0</v>
      </c>
      <c r="AZ134" s="680">
        <f t="shared" si="200"/>
        <v>0</v>
      </c>
      <c r="BA134" s="687">
        <f t="shared" si="200"/>
        <v>0</v>
      </c>
      <c r="BB134" s="687">
        <f t="shared" si="200"/>
        <v>0</v>
      </c>
      <c r="BC134" s="687">
        <f t="shared" si="200"/>
        <v>0</v>
      </c>
      <c r="BD134" s="687">
        <f t="shared" si="200"/>
        <v>0</v>
      </c>
      <c r="BE134" s="680">
        <f t="shared" si="200"/>
        <v>0</v>
      </c>
    </row>
    <row r="135" spans="1:57" s="672" customFormat="1" ht="12.75" customHeight="1">
      <c r="A135" s="11">
        <f t="shared" si="181"/>
        <v>29</v>
      </c>
      <c r="B135" s="462" t="str">
        <f t="shared" si="161"/>
        <v>School-Based Health Center Services</v>
      </c>
      <c r="C135" s="687">
        <f t="shared" ref="C135:BE135" si="201">IF(C$104&lt;&gt;0,C49/C$104,0)</f>
        <v>0</v>
      </c>
      <c r="D135" s="687">
        <f t="shared" si="201"/>
        <v>0</v>
      </c>
      <c r="E135" s="687">
        <f t="shared" si="201"/>
        <v>0</v>
      </c>
      <c r="F135" s="687">
        <f t="shared" si="201"/>
        <v>0</v>
      </c>
      <c r="G135" s="680">
        <f t="shared" si="201"/>
        <v>0</v>
      </c>
      <c r="H135" s="687">
        <f t="shared" si="201"/>
        <v>0</v>
      </c>
      <c r="I135" s="687">
        <f t="shared" si="201"/>
        <v>0</v>
      </c>
      <c r="J135" s="687">
        <f t="shared" si="201"/>
        <v>0</v>
      </c>
      <c r="K135" s="687">
        <f t="shared" si="201"/>
        <v>0</v>
      </c>
      <c r="L135" s="680">
        <f t="shared" si="201"/>
        <v>0</v>
      </c>
      <c r="M135" s="687">
        <f t="shared" si="201"/>
        <v>0</v>
      </c>
      <c r="N135" s="687">
        <f t="shared" si="201"/>
        <v>0</v>
      </c>
      <c r="O135" s="687">
        <f t="shared" si="201"/>
        <v>0</v>
      </c>
      <c r="P135" s="687">
        <f t="shared" si="201"/>
        <v>0</v>
      </c>
      <c r="Q135" s="680">
        <f t="shared" si="201"/>
        <v>0</v>
      </c>
      <c r="R135" s="687">
        <f t="shared" si="201"/>
        <v>0</v>
      </c>
      <c r="S135" s="687">
        <f t="shared" si="201"/>
        <v>0</v>
      </c>
      <c r="T135" s="687">
        <f t="shared" si="201"/>
        <v>0</v>
      </c>
      <c r="U135" s="687">
        <f t="shared" si="201"/>
        <v>0</v>
      </c>
      <c r="V135" s="680">
        <f t="shared" si="201"/>
        <v>0</v>
      </c>
      <c r="W135" s="687">
        <f t="shared" si="201"/>
        <v>0</v>
      </c>
      <c r="X135" s="687">
        <f t="shared" si="201"/>
        <v>0</v>
      </c>
      <c r="Y135" s="687">
        <f t="shared" si="201"/>
        <v>0</v>
      </c>
      <c r="Z135" s="687">
        <f t="shared" si="201"/>
        <v>0</v>
      </c>
      <c r="AA135" s="680">
        <f t="shared" si="201"/>
        <v>0</v>
      </c>
      <c r="AB135" s="687">
        <f t="shared" si="201"/>
        <v>0</v>
      </c>
      <c r="AC135" s="687">
        <f t="shared" si="201"/>
        <v>0</v>
      </c>
      <c r="AD135" s="687">
        <f t="shared" si="201"/>
        <v>0</v>
      </c>
      <c r="AE135" s="687">
        <f t="shared" si="201"/>
        <v>0</v>
      </c>
      <c r="AF135" s="680">
        <f t="shared" si="201"/>
        <v>0</v>
      </c>
      <c r="AG135" s="687">
        <f t="shared" si="201"/>
        <v>0</v>
      </c>
      <c r="AH135" s="687">
        <f t="shared" si="201"/>
        <v>0</v>
      </c>
      <c r="AI135" s="687">
        <f t="shared" si="201"/>
        <v>0</v>
      </c>
      <c r="AJ135" s="687">
        <f t="shared" si="201"/>
        <v>0</v>
      </c>
      <c r="AK135" s="680">
        <f t="shared" si="201"/>
        <v>0</v>
      </c>
      <c r="AL135" s="687">
        <f t="shared" si="201"/>
        <v>0</v>
      </c>
      <c r="AM135" s="687">
        <f t="shared" si="201"/>
        <v>0</v>
      </c>
      <c r="AN135" s="687">
        <f t="shared" si="201"/>
        <v>0</v>
      </c>
      <c r="AO135" s="687">
        <f t="shared" si="201"/>
        <v>0</v>
      </c>
      <c r="AP135" s="680">
        <f t="shared" si="201"/>
        <v>0</v>
      </c>
      <c r="AQ135" s="687">
        <f t="shared" si="201"/>
        <v>0</v>
      </c>
      <c r="AR135" s="687">
        <f t="shared" si="201"/>
        <v>0</v>
      </c>
      <c r="AS135" s="687">
        <f t="shared" si="201"/>
        <v>0</v>
      </c>
      <c r="AT135" s="687">
        <f t="shared" si="201"/>
        <v>0</v>
      </c>
      <c r="AU135" s="680">
        <f t="shared" si="201"/>
        <v>0</v>
      </c>
      <c r="AV135" s="687">
        <f t="shared" si="201"/>
        <v>0</v>
      </c>
      <c r="AW135" s="687">
        <f t="shared" si="201"/>
        <v>0</v>
      </c>
      <c r="AX135" s="687">
        <f t="shared" si="201"/>
        <v>0</v>
      </c>
      <c r="AY135" s="687">
        <f t="shared" si="201"/>
        <v>0</v>
      </c>
      <c r="AZ135" s="680">
        <f t="shared" si="201"/>
        <v>0</v>
      </c>
      <c r="BA135" s="687">
        <f t="shared" si="201"/>
        <v>0</v>
      </c>
      <c r="BB135" s="687">
        <f t="shared" si="201"/>
        <v>0</v>
      </c>
      <c r="BC135" s="687">
        <f t="shared" si="201"/>
        <v>0</v>
      </c>
      <c r="BD135" s="687">
        <f t="shared" si="201"/>
        <v>0</v>
      </c>
      <c r="BE135" s="680">
        <f t="shared" si="201"/>
        <v>0</v>
      </c>
    </row>
    <row r="136" spans="1:57" s="672" customFormat="1" ht="12.75" customHeight="1">
      <c r="A136" s="11">
        <f t="shared" si="181"/>
        <v>30</v>
      </c>
      <c r="B136" s="462" t="str">
        <f t="shared" si="161"/>
        <v>Assertive Community Treatment (ACT)</v>
      </c>
      <c r="C136" s="687">
        <f t="shared" ref="C136:BE136" si="202">IF(C$104&lt;&gt;0,C50/C$104,0)</f>
        <v>0</v>
      </c>
      <c r="D136" s="687">
        <f t="shared" si="202"/>
        <v>0</v>
      </c>
      <c r="E136" s="687">
        <f t="shared" si="202"/>
        <v>0</v>
      </c>
      <c r="F136" s="687">
        <f t="shared" si="202"/>
        <v>0</v>
      </c>
      <c r="G136" s="680">
        <f t="shared" si="202"/>
        <v>0</v>
      </c>
      <c r="H136" s="687">
        <f t="shared" si="202"/>
        <v>0</v>
      </c>
      <c r="I136" s="687">
        <f t="shared" si="202"/>
        <v>0</v>
      </c>
      <c r="J136" s="687">
        <f t="shared" si="202"/>
        <v>0</v>
      </c>
      <c r="K136" s="687">
        <f t="shared" si="202"/>
        <v>0</v>
      </c>
      <c r="L136" s="680">
        <f t="shared" si="202"/>
        <v>0</v>
      </c>
      <c r="M136" s="687">
        <f t="shared" si="202"/>
        <v>0</v>
      </c>
      <c r="N136" s="687">
        <f t="shared" si="202"/>
        <v>0</v>
      </c>
      <c r="O136" s="687">
        <f t="shared" si="202"/>
        <v>0</v>
      </c>
      <c r="P136" s="687">
        <f t="shared" si="202"/>
        <v>0</v>
      </c>
      <c r="Q136" s="680">
        <f t="shared" si="202"/>
        <v>0</v>
      </c>
      <c r="R136" s="687">
        <f t="shared" si="202"/>
        <v>0</v>
      </c>
      <c r="S136" s="687">
        <f t="shared" si="202"/>
        <v>0</v>
      </c>
      <c r="T136" s="687">
        <f t="shared" si="202"/>
        <v>0</v>
      </c>
      <c r="U136" s="687">
        <f t="shared" si="202"/>
        <v>0</v>
      </c>
      <c r="V136" s="680">
        <f t="shared" si="202"/>
        <v>0</v>
      </c>
      <c r="W136" s="687">
        <f t="shared" si="202"/>
        <v>0</v>
      </c>
      <c r="X136" s="687">
        <f t="shared" si="202"/>
        <v>0</v>
      </c>
      <c r="Y136" s="687">
        <f t="shared" si="202"/>
        <v>0</v>
      </c>
      <c r="Z136" s="687">
        <f t="shared" si="202"/>
        <v>0</v>
      </c>
      <c r="AA136" s="680">
        <f t="shared" si="202"/>
        <v>0</v>
      </c>
      <c r="AB136" s="687">
        <f t="shared" si="202"/>
        <v>0</v>
      </c>
      <c r="AC136" s="687">
        <f t="shared" si="202"/>
        <v>0</v>
      </c>
      <c r="AD136" s="687">
        <f t="shared" si="202"/>
        <v>0</v>
      </c>
      <c r="AE136" s="687">
        <f t="shared" si="202"/>
        <v>0</v>
      </c>
      <c r="AF136" s="680">
        <f t="shared" si="202"/>
        <v>0</v>
      </c>
      <c r="AG136" s="687">
        <f t="shared" si="202"/>
        <v>0</v>
      </c>
      <c r="AH136" s="687">
        <f t="shared" si="202"/>
        <v>0</v>
      </c>
      <c r="AI136" s="687">
        <f t="shared" si="202"/>
        <v>0</v>
      </c>
      <c r="AJ136" s="687">
        <f t="shared" si="202"/>
        <v>0</v>
      </c>
      <c r="AK136" s="680">
        <f t="shared" si="202"/>
        <v>0</v>
      </c>
      <c r="AL136" s="687">
        <f t="shared" si="202"/>
        <v>0</v>
      </c>
      <c r="AM136" s="687">
        <f t="shared" si="202"/>
        <v>0</v>
      </c>
      <c r="AN136" s="687">
        <f t="shared" si="202"/>
        <v>0</v>
      </c>
      <c r="AO136" s="687">
        <f t="shared" si="202"/>
        <v>0</v>
      </c>
      <c r="AP136" s="680">
        <f t="shared" si="202"/>
        <v>0</v>
      </c>
      <c r="AQ136" s="687">
        <f t="shared" si="202"/>
        <v>0</v>
      </c>
      <c r="AR136" s="687">
        <f t="shared" si="202"/>
        <v>0</v>
      </c>
      <c r="AS136" s="687">
        <f t="shared" si="202"/>
        <v>0</v>
      </c>
      <c r="AT136" s="687">
        <f t="shared" si="202"/>
        <v>0</v>
      </c>
      <c r="AU136" s="680">
        <f t="shared" si="202"/>
        <v>0</v>
      </c>
      <c r="AV136" s="687">
        <f t="shared" si="202"/>
        <v>0</v>
      </c>
      <c r="AW136" s="687">
        <f t="shared" si="202"/>
        <v>0</v>
      </c>
      <c r="AX136" s="687">
        <f t="shared" si="202"/>
        <v>0</v>
      </c>
      <c r="AY136" s="687">
        <f t="shared" si="202"/>
        <v>0</v>
      </c>
      <c r="AZ136" s="680">
        <f t="shared" si="202"/>
        <v>0</v>
      </c>
      <c r="BA136" s="687">
        <f t="shared" si="202"/>
        <v>0</v>
      </c>
      <c r="BB136" s="687">
        <f t="shared" si="202"/>
        <v>0</v>
      </c>
      <c r="BC136" s="687">
        <f t="shared" si="202"/>
        <v>0</v>
      </c>
      <c r="BD136" s="687">
        <f t="shared" si="202"/>
        <v>0</v>
      </c>
      <c r="BE136" s="680">
        <f t="shared" si="202"/>
        <v>0</v>
      </c>
    </row>
    <row r="137" spans="1:57" s="672" customFormat="1" ht="12.75" customHeight="1">
      <c r="A137" s="11">
        <f t="shared" si="181"/>
        <v>31</v>
      </c>
      <c r="B137" s="462" t="str">
        <f t="shared" ref="B137:B155" si="203">B51</f>
        <v>Multi-Systemic Therapy (MST)</v>
      </c>
      <c r="C137" s="687">
        <f t="shared" ref="C137:BE137" si="204">IF(C$104&lt;&gt;0,C51/C$104,0)</f>
        <v>0</v>
      </c>
      <c r="D137" s="687">
        <f t="shared" si="204"/>
        <v>0</v>
      </c>
      <c r="E137" s="687">
        <f t="shared" si="204"/>
        <v>0</v>
      </c>
      <c r="F137" s="687">
        <f t="shared" si="204"/>
        <v>0</v>
      </c>
      <c r="G137" s="680">
        <f t="shared" si="204"/>
        <v>0</v>
      </c>
      <c r="H137" s="687">
        <f t="shared" si="204"/>
        <v>0</v>
      </c>
      <c r="I137" s="687">
        <f t="shared" si="204"/>
        <v>0</v>
      </c>
      <c r="J137" s="687">
        <f t="shared" si="204"/>
        <v>0</v>
      </c>
      <c r="K137" s="687">
        <f t="shared" si="204"/>
        <v>0</v>
      </c>
      <c r="L137" s="680">
        <f t="shared" si="204"/>
        <v>0</v>
      </c>
      <c r="M137" s="687">
        <f t="shared" si="204"/>
        <v>0</v>
      </c>
      <c r="N137" s="687">
        <f t="shared" si="204"/>
        <v>0</v>
      </c>
      <c r="O137" s="687">
        <f t="shared" si="204"/>
        <v>0</v>
      </c>
      <c r="P137" s="687">
        <f t="shared" si="204"/>
        <v>0</v>
      </c>
      <c r="Q137" s="680">
        <f t="shared" si="204"/>
        <v>0</v>
      </c>
      <c r="R137" s="687">
        <f t="shared" si="204"/>
        <v>0</v>
      </c>
      <c r="S137" s="687">
        <f t="shared" si="204"/>
        <v>0</v>
      </c>
      <c r="T137" s="687">
        <f t="shared" si="204"/>
        <v>0</v>
      </c>
      <c r="U137" s="687">
        <f t="shared" si="204"/>
        <v>0</v>
      </c>
      <c r="V137" s="680">
        <f t="shared" si="204"/>
        <v>0</v>
      </c>
      <c r="W137" s="687">
        <f t="shared" si="204"/>
        <v>0</v>
      </c>
      <c r="X137" s="687">
        <f t="shared" si="204"/>
        <v>0</v>
      </c>
      <c r="Y137" s="687">
        <f t="shared" si="204"/>
        <v>0</v>
      </c>
      <c r="Z137" s="687">
        <f t="shared" si="204"/>
        <v>0</v>
      </c>
      <c r="AA137" s="680">
        <f t="shared" si="204"/>
        <v>0</v>
      </c>
      <c r="AB137" s="687">
        <f t="shared" si="204"/>
        <v>0</v>
      </c>
      <c r="AC137" s="687">
        <f t="shared" si="204"/>
        <v>0</v>
      </c>
      <c r="AD137" s="687">
        <f t="shared" si="204"/>
        <v>0</v>
      </c>
      <c r="AE137" s="687">
        <f t="shared" si="204"/>
        <v>0</v>
      </c>
      <c r="AF137" s="680">
        <f t="shared" si="204"/>
        <v>0</v>
      </c>
      <c r="AG137" s="687">
        <f t="shared" si="204"/>
        <v>0</v>
      </c>
      <c r="AH137" s="687">
        <f t="shared" si="204"/>
        <v>0</v>
      </c>
      <c r="AI137" s="687">
        <f t="shared" si="204"/>
        <v>0</v>
      </c>
      <c r="AJ137" s="687">
        <f t="shared" si="204"/>
        <v>0</v>
      </c>
      <c r="AK137" s="680">
        <f t="shared" si="204"/>
        <v>0</v>
      </c>
      <c r="AL137" s="687">
        <f t="shared" si="204"/>
        <v>0</v>
      </c>
      <c r="AM137" s="687">
        <f t="shared" si="204"/>
        <v>0</v>
      </c>
      <c r="AN137" s="687">
        <f t="shared" si="204"/>
        <v>0</v>
      </c>
      <c r="AO137" s="687">
        <f t="shared" si="204"/>
        <v>0</v>
      </c>
      <c r="AP137" s="680">
        <f t="shared" si="204"/>
        <v>0</v>
      </c>
      <c r="AQ137" s="687">
        <f t="shared" si="204"/>
        <v>0</v>
      </c>
      <c r="AR137" s="687">
        <f t="shared" si="204"/>
        <v>0</v>
      </c>
      <c r="AS137" s="687">
        <f t="shared" si="204"/>
        <v>0</v>
      </c>
      <c r="AT137" s="687">
        <f t="shared" si="204"/>
        <v>0</v>
      </c>
      <c r="AU137" s="680">
        <f t="shared" si="204"/>
        <v>0</v>
      </c>
      <c r="AV137" s="687">
        <f t="shared" si="204"/>
        <v>0</v>
      </c>
      <c r="AW137" s="687">
        <f t="shared" si="204"/>
        <v>0</v>
      </c>
      <c r="AX137" s="687">
        <f t="shared" si="204"/>
        <v>0</v>
      </c>
      <c r="AY137" s="687">
        <f t="shared" si="204"/>
        <v>0</v>
      </c>
      <c r="AZ137" s="680">
        <f t="shared" si="204"/>
        <v>0</v>
      </c>
      <c r="BA137" s="687">
        <f t="shared" si="204"/>
        <v>0</v>
      </c>
      <c r="BB137" s="687">
        <f t="shared" si="204"/>
        <v>0</v>
      </c>
      <c r="BC137" s="687">
        <f t="shared" si="204"/>
        <v>0</v>
      </c>
      <c r="BD137" s="687">
        <f t="shared" si="204"/>
        <v>0</v>
      </c>
      <c r="BE137" s="680">
        <f t="shared" si="204"/>
        <v>0</v>
      </c>
    </row>
    <row r="138" spans="1:57" s="672" customFormat="1" ht="12.75" customHeight="1">
      <c r="A138" s="11">
        <f t="shared" si="181"/>
        <v>32</v>
      </c>
      <c r="B138" s="462" t="str">
        <f t="shared" si="203"/>
        <v>Core Service Agencies (CSA) - Other Services</v>
      </c>
      <c r="C138" s="687">
        <f t="shared" ref="C138:BE138" si="205">IF(C$104&lt;&gt;0,C52/C$104,0)</f>
        <v>0</v>
      </c>
      <c r="D138" s="687">
        <f t="shared" si="205"/>
        <v>0</v>
      </c>
      <c r="E138" s="687">
        <f t="shared" si="205"/>
        <v>0</v>
      </c>
      <c r="F138" s="687">
        <f t="shared" si="205"/>
        <v>0</v>
      </c>
      <c r="G138" s="680">
        <f t="shared" si="205"/>
        <v>0</v>
      </c>
      <c r="H138" s="687">
        <f t="shared" si="205"/>
        <v>0</v>
      </c>
      <c r="I138" s="687">
        <f t="shared" si="205"/>
        <v>0</v>
      </c>
      <c r="J138" s="687">
        <f t="shared" si="205"/>
        <v>0</v>
      </c>
      <c r="K138" s="687">
        <f t="shared" si="205"/>
        <v>0</v>
      </c>
      <c r="L138" s="680">
        <f t="shared" si="205"/>
        <v>0</v>
      </c>
      <c r="M138" s="687">
        <f t="shared" si="205"/>
        <v>0</v>
      </c>
      <c r="N138" s="687">
        <f t="shared" si="205"/>
        <v>0</v>
      </c>
      <c r="O138" s="687">
        <f t="shared" si="205"/>
        <v>0</v>
      </c>
      <c r="P138" s="687">
        <f t="shared" si="205"/>
        <v>0</v>
      </c>
      <c r="Q138" s="680">
        <f t="shared" si="205"/>
        <v>0</v>
      </c>
      <c r="R138" s="687">
        <f t="shared" si="205"/>
        <v>0</v>
      </c>
      <c r="S138" s="687">
        <f t="shared" si="205"/>
        <v>0</v>
      </c>
      <c r="T138" s="687">
        <f t="shared" si="205"/>
        <v>0</v>
      </c>
      <c r="U138" s="687">
        <f t="shared" si="205"/>
        <v>0</v>
      </c>
      <c r="V138" s="680">
        <f t="shared" si="205"/>
        <v>0</v>
      </c>
      <c r="W138" s="687">
        <f t="shared" si="205"/>
        <v>0</v>
      </c>
      <c r="X138" s="687">
        <f t="shared" si="205"/>
        <v>0</v>
      </c>
      <c r="Y138" s="687">
        <f t="shared" si="205"/>
        <v>0</v>
      </c>
      <c r="Z138" s="687">
        <f t="shared" si="205"/>
        <v>0</v>
      </c>
      <c r="AA138" s="680">
        <f t="shared" si="205"/>
        <v>0</v>
      </c>
      <c r="AB138" s="687">
        <f t="shared" si="205"/>
        <v>0</v>
      </c>
      <c r="AC138" s="687">
        <f t="shared" si="205"/>
        <v>0</v>
      </c>
      <c r="AD138" s="687">
        <f t="shared" si="205"/>
        <v>0</v>
      </c>
      <c r="AE138" s="687">
        <f t="shared" si="205"/>
        <v>0</v>
      </c>
      <c r="AF138" s="680">
        <f t="shared" si="205"/>
        <v>0</v>
      </c>
      <c r="AG138" s="687">
        <f t="shared" si="205"/>
        <v>0</v>
      </c>
      <c r="AH138" s="687">
        <f t="shared" si="205"/>
        <v>0</v>
      </c>
      <c r="AI138" s="687">
        <f t="shared" si="205"/>
        <v>0</v>
      </c>
      <c r="AJ138" s="687">
        <f t="shared" si="205"/>
        <v>0</v>
      </c>
      <c r="AK138" s="680">
        <f t="shared" si="205"/>
        <v>0</v>
      </c>
      <c r="AL138" s="687">
        <f t="shared" si="205"/>
        <v>0</v>
      </c>
      <c r="AM138" s="687">
        <f t="shared" si="205"/>
        <v>0</v>
      </c>
      <c r="AN138" s="687">
        <f t="shared" si="205"/>
        <v>0</v>
      </c>
      <c r="AO138" s="687">
        <f t="shared" si="205"/>
        <v>0</v>
      </c>
      <c r="AP138" s="680">
        <f t="shared" si="205"/>
        <v>0</v>
      </c>
      <c r="AQ138" s="687">
        <f t="shared" si="205"/>
        <v>0</v>
      </c>
      <c r="AR138" s="687">
        <f t="shared" si="205"/>
        <v>0</v>
      </c>
      <c r="AS138" s="687">
        <f t="shared" si="205"/>
        <v>0</v>
      </c>
      <c r="AT138" s="687">
        <f t="shared" si="205"/>
        <v>0</v>
      </c>
      <c r="AU138" s="680">
        <f t="shared" si="205"/>
        <v>0</v>
      </c>
      <c r="AV138" s="687">
        <f t="shared" si="205"/>
        <v>0</v>
      </c>
      <c r="AW138" s="687">
        <f t="shared" si="205"/>
        <v>0</v>
      </c>
      <c r="AX138" s="687">
        <f t="shared" si="205"/>
        <v>0</v>
      </c>
      <c r="AY138" s="687">
        <f t="shared" si="205"/>
        <v>0</v>
      </c>
      <c r="AZ138" s="680">
        <f t="shared" si="205"/>
        <v>0</v>
      </c>
      <c r="BA138" s="687">
        <f t="shared" si="205"/>
        <v>0</v>
      </c>
      <c r="BB138" s="687">
        <f t="shared" si="205"/>
        <v>0</v>
      </c>
      <c r="BC138" s="687">
        <f t="shared" si="205"/>
        <v>0</v>
      </c>
      <c r="BD138" s="687">
        <f t="shared" si="205"/>
        <v>0</v>
      </c>
      <c r="BE138" s="680">
        <f t="shared" si="205"/>
        <v>0</v>
      </c>
    </row>
    <row r="139" spans="1:57" s="672" customFormat="1" ht="12.75" customHeight="1">
      <c r="A139" s="11">
        <f t="shared" si="181"/>
        <v>33</v>
      </c>
      <c r="B139" s="462" t="str">
        <f t="shared" si="203"/>
        <v>Telehealth</v>
      </c>
      <c r="C139" s="687">
        <f t="shared" ref="C139:BE139" si="206">IF(C$104&lt;&gt;0,C53/C$104,0)</f>
        <v>0</v>
      </c>
      <c r="D139" s="687">
        <f t="shared" si="206"/>
        <v>0</v>
      </c>
      <c r="E139" s="687">
        <f t="shared" si="206"/>
        <v>0</v>
      </c>
      <c r="F139" s="687">
        <f t="shared" si="206"/>
        <v>0</v>
      </c>
      <c r="G139" s="680">
        <f t="shared" si="206"/>
        <v>0</v>
      </c>
      <c r="H139" s="687">
        <f t="shared" si="206"/>
        <v>0</v>
      </c>
      <c r="I139" s="687">
        <f t="shared" si="206"/>
        <v>0</v>
      </c>
      <c r="J139" s="687">
        <f t="shared" si="206"/>
        <v>0</v>
      </c>
      <c r="K139" s="687">
        <f t="shared" si="206"/>
        <v>0</v>
      </c>
      <c r="L139" s="680">
        <f t="shared" si="206"/>
        <v>0</v>
      </c>
      <c r="M139" s="687">
        <f t="shared" si="206"/>
        <v>0</v>
      </c>
      <c r="N139" s="687">
        <f t="shared" si="206"/>
        <v>0</v>
      </c>
      <c r="O139" s="687">
        <f t="shared" si="206"/>
        <v>0</v>
      </c>
      <c r="P139" s="687">
        <f t="shared" si="206"/>
        <v>0</v>
      </c>
      <c r="Q139" s="680">
        <f t="shared" si="206"/>
        <v>0</v>
      </c>
      <c r="R139" s="687">
        <f t="shared" si="206"/>
        <v>0</v>
      </c>
      <c r="S139" s="687">
        <f t="shared" si="206"/>
        <v>0</v>
      </c>
      <c r="T139" s="687">
        <f t="shared" si="206"/>
        <v>0</v>
      </c>
      <c r="U139" s="687">
        <f t="shared" si="206"/>
        <v>0</v>
      </c>
      <c r="V139" s="680">
        <f t="shared" si="206"/>
        <v>0</v>
      </c>
      <c r="W139" s="687">
        <f t="shared" si="206"/>
        <v>0</v>
      </c>
      <c r="X139" s="687">
        <f t="shared" si="206"/>
        <v>0</v>
      </c>
      <c r="Y139" s="687">
        <f t="shared" si="206"/>
        <v>0</v>
      </c>
      <c r="Z139" s="687">
        <f t="shared" si="206"/>
        <v>0</v>
      </c>
      <c r="AA139" s="680">
        <f t="shared" si="206"/>
        <v>0</v>
      </c>
      <c r="AB139" s="687">
        <f t="shared" si="206"/>
        <v>0</v>
      </c>
      <c r="AC139" s="687">
        <f t="shared" si="206"/>
        <v>0</v>
      </c>
      <c r="AD139" s="687">
        <f t="shared" si="206"/>
        <v>0</v>
      </c>
      <c r="AE139" s="687">
        <f t="shared" si="206"/>
        <v>0</v>
      </c>
      <c r="AF139" s="680">
        <f t="shared" si="206"/>
        <v>0</v>
      </c>
      <c r="AG139" s="687">
        <f t="shared" si="206"/>
        <v>0</v>
      </c>
      <c r="AH139" s="687">
        <f t="shared" si="206"/>
        <v>0</v>
      </c>
      <c r="AI139" s="687">
        <f t="shared" si="206"/>
        <v>0</v>
      </c>
      <c r="AJ139" s="687">
        <f t="shared" si="206"/>
        <v>0</v>
      </c>
      <c r="AK139" s="680">
        <f t="shared" si="206"/>
        <v>0</v>
      </c>
      <c r="AL139" s="687">
        <f t="shared" si="206"/>
        <v>0</v>
      </c>
      <c r="AM139" s="687">
        <f t="shared" si="206"/>
        <v>0</v>
      </c>
      <c r="AN139" s="687">
        <f t="shared" si="206"/>
        <v>0</v>
      </c>
      <c r="AO139" s="687">
        <f t="shared" si="206"/>
        <v>0</v>
      </c>
      <c r="AP139" s="680">
        <f t="shared" si="206"/>
        <v>0</v>
      </c>
      <c r="AQ139" s="687">
        <f t="shared" si="206"/>
        <v>0</v>
      </c>
      <c r="AR139" s="687">
        <f t="shared" si="206"/>
        <v>0</v>
      </c>
      <c r="AS139" s="687">
        <f t="shared" si="206"/>
        <v>0</v>
      </c>
      <c r="AT139" s="687">
        <f t="shared" si="206"/>
        <v>0</v>
      </c>
      <c r="AU139" s="680">
        <f t="shared" si="206"/>
        <v>0</v>
      </c>
      <c r="AV139" s="687">
        <f t="shared" si="206"/>
        <v>0</v>
      </c>
      <c r="AW139" s="687">
        <f t="shared" si="206"/>
        <v>0</v>
      </c>
      <c r="AX139" s="687">
        <f t="shared" si="206"/>
        <v>0</v>
      </c>
      <c r="AY139" s="687">
        <f t="shared" si="206"/>
        <v>0</v>
      </c>
      <c r="AZ139" s="680">
        <f t="shared" si="206"/>
        <v>0</v>
      </c>
      <c r="BA139" s="687">
        <f t="shared" si="206"/>
        <v>0</v>
      </c>
      <c r="BB139" s="687">
        <f t="shared" si="206"/>
        <v>0</v>
      </c>
      <c r="BC139" s="687">
        <f t="shared" si="206"/>
        <v>0</v>
      </c>
      <c r="BD139" s="687">
        <f t="shared" si="206"/>
        <v>0</v>
      </c>
      <c r="BE139" s="680">
        <f t="shared" si="206"/>
        <v>0</v>
      </c>
    </row>
    <row r="140" spans="1:57" s="672" customFormat="1" ht="12.75" customHeight="1">
      <c r="A140" s="11">
        <f t="shared" si="181"/>
        <v>34</v>
      </c>
      <c r="B140" s="462" t="str">
        <f t="shared" si="203"/>
        <v>Comprehensive Community Support Services (CCSS)</v>
      </c>
      <c r="C140" s="687">
        <f t="shared" ref="C140:BE140" si="207">IF(C$104&lt;&gt;0,C54/C$104,0)</f>
        <v>0</v>
      </c>
      <c r="D140" s="687">
        <f t="shared" si="207"/>
        <v>0</v>
      </c>
      <c r="E140" s="687">
        <f t="shared" si="207"/>
        <v>0</v>
      </c>
      <c r="F140" s="687">
        <f t="shared" si="207"/>
        <v>0</v>
      </c>
      <c r="G140" s="680">
        <f t="shared" si="207"/>
        <v>0</v>
      </c>
      <c r="H140" s="687">
        <f t="shared" si="207"/>
        <v>0</v>
      </c>
      <c r="I140" s="687">
        <f t="shared" si="207"/>
        <v>0</v>
      </c>
      <c r="J140" s="687">
        <f t="shared" si="207"/>
        <v>0</v>
      </c>
      <c r="K140" s="687">
        <f t="shared" si="207"/>
        <v>0</v>
      </c>
      <c r="L140" s="680">
        <f t="shared" si="207"/>
        <v>0</v>
      </c>
      <c r="M140" s="687">
        <f t="shared" si="207"/>
        <v>0</v>
      </c>
      <c r="N140" s="687">
        <f t="shared" si="207"/>
        <v>0</v>
      </c>
      <c r="O140" s="687">
        <f t="shared" si="207"/>
        <v>0</v>
      </c>
      <c r="P140" s="687">
        <f t="shared" si="207"/>
        <v>0</v>
      </c>
      <c r="Q140" s="680">
        <f t="shared" si="207"/>
        <v>0</v>
      </c>
      <c r="R140" s="687">
        <f t="shared" si="207"/>
        <v>0</v>
      </c>
      <c r="S140" s="687">
        <f t="shared" si="207"/>
        <v>0</v>
      </c>
      <c r="T140" s="687">
        <f t="shared" si="207"/>
        <v>0</v>
      </c>
      <c r="U140" s="687">
        <f t="shared" si="207"/>
        <v>0</v>
      </c>
      <c r="V140" s="680">
        <f t="shared" si="207"/>
        <v>0</v>
      </c>
      <c r="W140" s="687">
        <f t="shared" si="207"/>
        <v>0</v>
      </c>
      <c r="X140" s="687">
        <f t="shared" si="207"/>
        <v>0</v>
      </c>
      <c r="Y140" s="687">
        <f t="shared" si="207"/>
        <v>0</v>
      </c>
      <c r="Z140" s="687">
        <f t="shared" si="207"/>
        <v>0</v>
      </c>
      <c r="AA140" s="680">
        <f t="shared" si="207"/>
        <v>0</v>
      </c>
      <c r="AB140" s="687">
        <f t="shared" si="207"/>
        <v>0</v>
      </c>
      <c r="AC140" s="687">
        <f t="shared" si="207"/>
        <v>0</v>
      </c>
      <c r="AD140" s="687">
        <f t="shared" si="207"/>
        <v>0</v>
      </c>
      <c r="AE140" s="687">
        <f t="shared" si="207"/>
        <v>0</v>
      </c>
      <c r="AF140" s="680">
        <f t="shared" si="207"/>
        <v>0</v>
      </c>
      <c r="AG140" s="687">
        <f t="shared" si="207"/>
        <v>0</v>
      </c>
      <c r="AH140" s="687">
        <f t="shared" si="207"/>
        <v>0</v>
      </c>
      <c r="AI140" s="687">
        <f t="shared" si="207"/>
        <v>0</v>
      </c>
      <c r="AJ140" s="687">
        <f t="shared" si="207"/>
        <v>0</v>
      </c>
      <c r="AK140" s="680">
        <f t="shared" si="207"/>
        <v>0</v>
      </c>
      <c r="AL140" s="687">
        <f t="shared" si="207"/>
        <v>0</v>
      </c>
      <c r="AM140" s="687">
        <f t="shared" si="207"/>
        <v>0</v>
      </c>
      <c r="AN140" s="687">
        <f t="shared" si="207"/>
        <v>0</v>
      </c>
      <c r="AO140" s="687">
        <f t="shared" si="207"/>
        <v>0</v>
      </c>
      <c r="AP140" s="680">
        <f t="shared" si="207"/>
        <v>0</v>
      </c>
      <c r="AQ140" s="687">
        <f t="shared" si="207"/>
        <v>0</v>
      </c>
      <c r="AR140" s="687">
        <f t="shared" si="207"/>
        <v>0</v>
      </c>
      <c r="AS140" s="687">
        <f t="shared" si="207"/>
        <v>0</v>
      </c>
      <c r="AT140" s="687">
        <f t="shared" si="207"/>
        <v>0</v>
      </c>
      <c r="AU140" s="680">
        <f t="shared" si="207"/>
        <v>0</v>
      </c>
      <c r="AV140" s="687">
        <f t="shared" si="207"/>
        <v>0</v>
      </c>
      <c r="AW140" s="687">
        <f t="shared" si="207"/>
        <v>0</v>
      </c>
      <c r="AX140" s="687">
        <f t="shared" si="207"/>
        <v>0</v>
      </c>
      <c r="AY140" s="687">
        <f t="shared" si="207"/>
        <v>0</v>
      </c>
      <c r="AZ140" s="680">
        <f t="shared" si="207"/>
        <v>0</v>
      </c>
      <c r="BA140" s="687">
        <f t="shared" si="207"/>
        <v>0</v>
      </c>
      <c r="BB140" s="687">
        <f t="shared" si="207"/>
        <v>0</v>
      </c>
      <c r="BC140" s="687">
        <f t="shared" si="207"/>
        <v>0</v>
      </c>
      <c r="BD140" s="687">
        <f t="shared" si="207"/>
        <v>0</v>
      </c>
      <c r="BE140" s="680">
        <f t="shared" si="207"/>
        <v>0</v>
      </c>
    </row>
    <row r="141" spans="1:57" s="672" customFormat="1" ht="12.75" customHeight="1">
      <c r="A141" s="11">
        <f t="shared" si="181"/>
        <v>35</v>
      </c>
      <c r="B141" s="462" t="str">
        <f t="shared" si="203"/>
        <v>Rural Health Clinics</v>
      </c>
      <c r="C141" s="687">
        <f t="shared" ref="C141:BE141" si="208">IF(C$104&lt;&gt;0,C55/C$104,0)</f>
        <v>0</v>
      </c>
      <c r="D141" s="687">
        <f t="shared" si="208"/>
        <v>0</v>
      </c>
      <c r="E141" s="687">
        <f t="shared" si="208"/>
        <v>0</v>
      </c>
      <c r="F141" s="687">
        <f t="shared" si="208"/>
        <v>0</v>
      </c>
      <c r="G141" s="680">
        <f t="shared" si="208"/>
        <v>0</v>
      </c>
      <c r="H141" s="687">
        <f t="shared" si="208"/>
        <v>0</v>
      </c>
      <c r="I141" s="687">
        <f t="shared" si="208"/>
        <v>0</v>
      </c>
      <c r="J141" s="687">
        <f t="shared" si="208"/>
        <v>0</v>
      </c>
      <c r="K141" s="687">
        <f t="shared" si="208"/>
        <v>0</v>
      </c>
      <c r="L141" s="680">
        <f t="shared" si="208"/>
        <v>0</v>
      </c>
      <c r="M141" s="687">
        <f t="shared" si="208"/>
        <v>0</v>
      </c>
      <c r="N141" s="687">
        <f t="shared" si="208"/>
        <v>0</v>
      </c>
      <c r="O141" s="687">
        <f t="shared" si="208"/>
        <v>0</v>
      </c>
      <c r="P141" s="687">
        <f t="shared" si="208"/>
        <v>0</v>
      </c>
      <c r="Q141" s="680">
        <f t="shared" si="208"/>
        <v>0</v>
      </c>
      <c r="R141" s="687">
        <f t="shared" si="208"/>
        <v>0</v>
      </c>
      <c r="S141" s="687">
        <f t="shared" si="208"/>
        <v>0</v>
      </c>
      <c r="T141" s="687">
        <f t="shared" si="208"/>
        <v>0</v>
      </c>
      <c r="U141" s="687">
        <f t="shared" si="208"/>
        <v>0</v>
      </c>
      <c r="V141" s="680">
        <f t="shared" si="208"/>
        <v>0</v>
      </c>
      <c r="W141" s="687">
        <f t="shared" si="208"/>
        <v>0</v>
      </c>
      <c r="X141" s="687">
        <f t="shared" si="208"/>
        <v>0</v>
      </c>
      <c r="Y141" s="687">
        <f t="shared" si="208"/>
        <v>0</v>
      </c>
      <c r="Z141" s="687">
        <f t="shared" si="208"/>
        <v>0</v>
      </c>
      <c r="AA141" s="680">
        <f t="shared" si="208"/>
        <v>0</v>
      </c>
      <c r="AB141" s="687">
        <f t="shared" si="208"/>
        <v>0</v>
      </c>
      <c r="AC141" s="687">
        <f t="shared" si="208"/>
        <v>0</v>
      </c>
      <c r="AD141" s="687">
        <f t="shared" si="208"/>
        <v>0</v>
      </c>
      <c r="AE141" s="687">
        <f t="shared" si="208"/>
        <v>0</v>
      </c>
      <c r="AF141" s="680">
        <f t="shared" si="208"/>
        <v>0</v>
      </c>
      <c r="AG141" s="687">
        <f t="shared" si="208"/>
        <v>0</v>
      </c>
      <c r="AH141" s="687">
        <f t="shared" si="208"/>
        <v>0</v>
      </c>
      <c r="AI141" s="687">
        <f t="shared" si="208"/>
        <v>0</v>
      </c>
      <c r="AJ141" s="687">
        <f t="shared" si="208"/>
        <v>0</v>
      </c>
      <c r="AK141" s="680">
        <f t="shared" si="208"/>
        <v>0</v>
      </c>
      <c r="AL141" s="687">
        <f t="shared" si="208"/>
        <v>0</v>
      </c>
      <c r="AM141" s="687">
        <f t="shared" si="208"/>
        <v>0</v>
      </c>
      <c r="AN141" s="687">
        <f t="shared" si="208"/>
        <v>0</v>
      </c>
      <c r="AO141" s="687">
        <f t="shared" si="208"/>
        <v>0</v>
      </c>
      <c r="AP141" s="680">
        <f t="shared" si="208"/>
        <v>0</v>
      </c>
      <c r="AQ141" s="687">
        <f t="shared" si="208"/>
        <v>0</v>
      </c>
      <c r="AR141" s="687">
        <f t="shared" si="208"/>
        <v>0</v>
      </c>
      <c r="AS141" s="687">
        <f t="shared" si="208"/>
        <v>0</v>
      </c>
      <c r="AT141" s="687">
        <f t="shared" si="208"/>
        <v>0</v>
      </c>
      <c r="AU141" s="680">
        <f t="shared" si="208"/>
        <v>0</v>
      </c>
      <c r="AV141" s="687">
        <f t="shared" si="208"/>
        <v>0</v>
      </c>
      <c r="AW141" s="687">
        <f t="shared" si="208"/>
        <v>0</v>
      </c>
      <c r="AX141" s="687">
        <f t="shared" si="208"/>
        <v>0</v>
      </c>
      <c r="AY141" s="687">
        <f t="shared" si="208"/>
        <v>0</v>
      </c>
      <c r="AZ141" s="680">
        <f t="shared" si="208"/>
        <v>0</v>
      </c>
      <c r="BA141" s="687">
        <f t="shared" si="208"/>
        <v>0</v>
      </c>
      <c r="BB141" s="687">
        <f t="shared" si="208"/>
        <v>0</v>
      </c>
      <c r="BC141" s="687">
        <f t="shared" si="208"/>
        <v>0</v>
      </c>
      <c r="BD141" s="687">
        <f t="shared" si="208"/>
        <v>0</v>
      </c>
      <c r="BE141" s="680">
        <f t="shared" si="208"/>
        <v>0</v>
      </c>
    </row>
    <row r="142" spans="1:57" s="672" customFormat="1" ht="12.75" customHeight="1">
      <c r="A142" s="11">
        <f t="shared" si="181"/>
        <v>36</v>
      </c>
      <c r="B142" s="462" t="str">
        <f t="shared" si="203"/>
        <v>Federally Qualified Health Centers (FQHC's)</v>
      </c>
      <c r="C142" s="687">
        <f t="shared" ref="C142:BE142" si="209">IF(C$104&lt;&gt;0,C56/C$104,0)</f>
        <v>0</v>
      </c>
      <c r="D142" s="687">
        <f t="shared" si="209"/>
        <v>0</v>
      </c>
      <c r="E142" s="687">
        <f t="shared" si="209"/>
        <v>0</v>
      </c>
      <c r="F142" s="687">
        <f t="shared" si="209"/>
        <v>0</v>
      </c>
      <c r="G142" s="680">
        <f t="shared" si="209"/>
        <v>0</v>
      </c>
      <c r="H142" s="687">
        <f t="shared" si="209"/>
        <v>0</v>
      </c>
      <c r="I142" s="687">
        <f t="shared" si="209"/>
        <v>0</v>
      </c>
      <c r="J142" s="687">
        <f t="shared" si="209"/>
        <v>0</v>
      </c>
      <c r="K142" s="687">
        <f t="shared" si="209"/>
        <v>0</v>
      </c>
      <c r="L142" s="680">
        <f t="shared" si="209"/>
        <v>0</v>
      </c>
      <c r="M142" s="687">
        <f t="shared" si="209"/>
        <v>0</v>
      </c>
      <c r="N142" s="687">
        <f t="shared" si="209"/>
        <v>0</v>
      </c>
      <c r="O142" s="687">
        <f t="shared" si="209"/>
        <v>0</v>
      </c>
      <c r="P142" s="687">
        <f t="shared" si="209"/>
        <v>0</v>
      </c>
      <c r="Q142" s="680">
        <f t="shared" si="209"/>
        <v>0</v>
      </c>
      <c r="R142" s="687">
        <f t="shared" si="209"/>
        <v>0</v>
      </c>
      <c r="S142" s="687">
        <f t="shared" si="209"/>
        <v>0</v>
      </c>
      <c r="T142" s="687">
        <f t="shared" si="209"/>
        <v>0</v>
      </c>
      <c r="U142" s="687">
        <f t="shared" si="209"/>
        <v>0</v>
      </c>
      <c r="V142" s="680">
        <f t="shared" si="209"/>
        <v>0</v>
      </c>
      <c r="W142" s="687">
        <f t="shared" si="209"/>
        <v>0</v>
      </c>
      <c r="X142" s="687">
        <f t="shared" si="209"/>
        <v>0</v>
      </c>
      <c r="Y142" s="687">
        <f t="shared" si="209"/>
        <v>0</v>
      </c>
      <c r="Z142" s="687">
        <f t="shared" si="209"/>
        <v>0</v>
      </c>
      <c r="AA142" s="680">
        <f t="shared" si="209"/>
        <v>0</v>
      </c>
      <c r="AB142" s="687">
        <f t="shared" si="209"/>
        <v>0</v>
      </c>
      <c r="AC142" s="687">
        <f t="shared" si="209"/>
        <v>0</v>
      </c>
      <c r="AD142" s="687">
        <f t="shared" si="209"/>
        <v>0</v>
      </c>
      <c r="AE142" s="687">
        <f t="shared" si="209"/>
        <v>0</v>
      </c>
      <c r="AF142" s="680">
        <f t="shared" si="209"/>
        <v>0</v>
      </c>
      <c r="AG142" s="687">
        <f t="shared" si="209"/>
        <v>0</v>
      </c>
      <c r="AH142" s="687">
        <f t="shared" si="209"/>
        <v>0</v>
      </c>
      <c r="AI142" s="687">
        <f t="shared" si="209"/>
        <v>0</v>
      </c>
      <c r="AJ142" s="687">
        <f t="shared" si="209"/>
        <v>0</v>
      </c>
      <c r="AK142" s="680">
        <f t="shared" si="209"/>
        <v>0</v>
      </c>
      <c r="AL142" s="687">
        <f t="shared" si="209"/>
        <v>0</v>
      </c>
      <c r="AM142" s="687">
        <f t="shared" si="209"/>
        <v>0</v>
      </c>
      <c r="AN142" s="687">
        <f t="shared" si="209"/>
        <v>0</v>
      </c>
      <c r="AO142" s="687">
        <f t="shared" si="209"/>
        <v>0</v>
      </c>
      <c r="AP142" s="680">
        <f t="shared" si="209"/>
        <v>0</v>
      </c>
      <c r="AQ142" s="687">
        <f t="shared" si="209"/>
        <v>0</v>
      </c>
      <c r="AR142" s="687">
        <f t="shared" si="209"/>
        <v>0</v>
      </c>
      <c r="AS142" s="687">
        <f t="shared" si="209"/>
        <v>0</v>
      </c>
      <c r="AT142" s="687">
        <f t="shared" si="209"/>
        <v>0</v>
      </c>
      <c r="AU142" s="680">
        <f t="shared" si="209"/>
        <v>0</v>
      </c>
      <c r="AV142" s="687">
        <f t="shared" si="209"/>
        <v>0</v>
      </c>
      <c r="AW142" s="687">
        <f t="shared" si="209"/>
        <v>0</v>
      </c>
      <c r="AX142" s="687">
        <f t="shared" si="209"/>
        <v>0</v>
      </c>
      <c r="AY142" s="687">
        <f t="shared" si="209"/>
        <v>0</v>
      </c>
      <c r="AZ142" s="680">
        <f t="shared" si="209"/>
        <v>0</v>
      </c>
      <c r="BA142" s="687">
        <f t="shared" si="209"/>
        <v>0</v>
      </c>
      <c r="BB142" s="687">
        <f t="shared" si="209"/>
        <v>0</v>
      </c>
      <c r="BC142" s="687">
        <f t="shared" si="209"/>
        <v>0</v>
      </c>
      <c r="BD142" s="687">
        <f t="shared" si="209"/>
        <v>0</v>
      </c>
      <c r="BE142" s="680">
        <f t="shared" si="209"/>
        <v>0</v>
      </c>
    </row>
    <row r="143" spans="1:57" s="672" customFormat="1" ht="12.75" customHeight="1">
      <c r="A143" s="11">
        <f t="shared" si="181"/>
        <v>37</v>
      </c>
      <c r="B143" s="462" t="str">
        <f t="shared" si="203"/>
        <v>Other Residential</v>
      </c>
      <c r="C143" s="687">
        <f t="shared" ref="C143:BE143" si="210">IF(C$104&lt;&gt;0,C57/C$104,0)</f>
        <v>0</v>
      </c>
      <c r="D143" s="687">
        <f t="shared" si="210"/>
        <v>0</v>
      </c>
      <c r="E143" s="687">
        <f t="shared" si="210"/>
        <v>0</v>
      </c>
      <c r="F143" s="687">
        <f t="shared" si="210"/>
        <v>0</v>
      </c>
      <c r="G143" s="680">
        <f t="shared" si="210"/>
        <v>0</v>
      </c>
      <c r="H143" s="687">
        <f t="shared" si="210"/>
        <v>0</v>
      </c>
      <c r="I143" s="687">
        <f t="shared" si="210"/>
        <v>0</v>
      </c>
      <c r="J143" s="687">
        <f t="shared" si="210"/>
        <v>0</v>
      </c>
      <c r="K143" s="687">
        <f t="shared" si="210"/>
        <v>0</v>
      </c>
      <c r="L143" s="680">
        <f t="shared" si="210"/>
        <v>0</v>
      </c>
      <c r="M143" s="687">
        <f t="shared" si="210"/>
        <v>0</v>
      </c>
      <c r="N143" s="687">
        <f t="shared" si="210"/>
        <v>0</v>
      </c>
      <c r="O143" s="687">
        <f t="shared" si="210"/>
        <v>0</v>
      </c>
      <c r="P143" s="687">
        <f t="shared" si="210"/>
        <v>0</v>
      </c>
      <c r="Q143" s="680">
        <f t="shared" si="210"/>
        <v>0</v>
      </c>
      <c r="R143" s="687">
        <f t="shared" si="210"/>
        <v>0</v>
      </c>
      <c r="S143" s="687">
        <f t="shared" si="210"/>
        <v>0</v>
      </c>
      <c r="T143" s="687">
        <f t="shared" si="210"/>
        <v>0</v>
      </c>
      <c r="U143" s="687">
        <f t="shared" si="210"/>
        <v>0</v>
      </c>
      <c r="V143" s="680">
        <f t="shared" si="210"/>
        <v>0</v>
      </c>
      <c r="W143" s="687">
        <f t="shared" si="210"/>
        <v>0</v>
      </c>
      <c r="X143" s="687">
        <f t="shared" si="210"/>
        <v>0</v>
      </c>
      <c r="Y143" s="687">
        <f t="shared" si="210"/>
        <v>0</v>
      </c>
      <c r="Z143" s="687">
        <f t="shared" si="210"/>
        <v>0</v>
      </c>
      <c r="AA143" s="680">
        <f t="shared" si="210"/>
        <v>0</v>
      </c>
      <c r="AB143" s="687">
        <f t="shared" si="210"/>
        <v>0</v>
      </c>
      <c r="AC143" s="687">
        <f t="shared" si="210"/>
        <v>0</v>
      </c>
      <c r="AD143" s="687">
        <f t="shared" si="210"/>
        <v>0</v>
      </c>
      <c r="AE143" s="687">
        <f t="shared" si="210"/>
        <v>0</v>
      </c>
      <c r="AF143" s="680">
        <f t="shared" si="210"/>
        <v>0</v>
      </c>
      <c r="AG143" s="687">
        <f t="shared" si="210"/>
        <v>0</v>
      </c>
      <c r="AH143" s="687">
        <f t="shared" si="210"/>
        <v>0</v>
      </c>
      <c r="AI143" s="687">
        <f t="shared" si="210"/>
        <v>0</v>
      </c>
      <c r="AJ143" s="687">
        <f t="shared" si="210"/>
        <v>0</v>
      </c>
      <c r="AK143" s="680">
        <f t="shared" si="210"/>
        <v>0</v>
      </c>
      <c r="AL143" s="687">
        <f t="shared" si="210"/>
        <v>0</v>
      </c>
      <c r="AM143" s="687">
        <f t="shared" si="210"/>
        <v>0</v>
      </c>
      <c r="AN143" s="687">
        <f t="shared" si="210"/>
        <v>0</v>
      </c>
      <c r="AO143" s="687">
        <f t="shared" si="210"/>
        <v>0</v>
      </c>
      <c r="AP143" s="680">
        <f t="shared" si="210"/>
        <v>0</v>
      </c>
      <c r="AQ143" s="687">
        <f t="shared" si="210"/>
        <v>0</v>
      </c>
      <c r="AR143" s="687">
        <f t="shared" si="210"/>
        <v>0</v>
      </c>
      <c r="AS143" s="687">
        <f t="shared" si="210"/>
        <v>0</v>
      </c>
      <c r="AT143" s="687">
        <f t="shared" si="210"/>
        <v>0</v>
      </c>
      <c r="AU143" s="680">
        <f t="shared" si="210"/>
        <v>0</v>
      </c>
      <c r="AV143" s="687">
        <f t="shared" si="210"/>
        <v>0</v>
      </c>
      <c r="AW143" s="687">
        <f t="shared" si="210"/>
        <v>0</v>
      </c>
      <c r="AX143" s="687">
        <f t="shared" si="210"/>
        <v>0</v>
      </c>
      <c r="AY143" s="687">
        <f t="shared" si="210"/>
        <v>0</v>
      </c>
      <c r="AZ143" s="680">
        <f t="shared" si="210"/>
        <v>0</v>
      </c>
      <c r="BA143" s="687">
        <f t="shared" si="210"/>
        <v>0</v>
      </c>
      <c r="BB143" s="687">
        <f t="shared" si="210"/>
        <v>0</v>
      </c>
      <c r="BC143" s="687">
        <f t="shared" si="210"/>
        <v>0</v>
      </c>
      <c r="BD143" s="687">
        <f t="shared" si="210"/>
        <v>0</v>
      </c>
      <c r="BE143" s="680">
        <f t="shared" si="210"/>
        <v>0</v>
      </c>
    </row>
    <row r="144" spans="1:57" s="672" customFormat="1" ht="12.75" customHeight="1">
      <c r="A144" s="11">
        <f t="shared" si="181"/>
        <v>38</v>
      </c>
      <c r="B144" s="462" t="str">
        <f t="shared" si="203"/>
        <v>Other Professional BH Services</v>
      </c>
      <c r="C144" s="687">
        <f t="shared" ref="C144:BE144" si="211">IF(C$104&lt;&gt;0,C58/C$104,0)</f>
        <v>0</v>
      </c>
      <c r="D144" s="687">
        <f t="shared" si="211"/>
        <v>0</v>
      </c>
      <c r="E144" s="687">
        <f t="shared" si="211"/>
        <v>0</v>
      </c>
      <c r="F144" s="687">
        <f t="shared" si="211"/>
        <v>0</v>
      </c>
      <c r="G144" s="680">
        <f t="shared" si="211"/>
        <v>0</v>
      </c>
      <c r="H144" s="687">
        <f t="shared" si="211"/>
        <v>0</v>
      </c>
      <c r="I144" s="687">
        <f t="shared" si="211"/>
        <v>0</v>
      </c>
      <c r="J144" s="687">
        <f t="shared" si="211"/>
        <v>0</v>
      </c>
      <c r="K144" s="687">
        <f t="shared" si="211"/>
        <v>0</v>
      </c>
      <c r="L144" s="680">
        <f t="shared" si="211"/>
        <v>0</v>
      </c>
      <c r="M144" s="687">
        <f t="shared" si="211"/>
        <v>0</v>
      </c>
      <c r="N144" s="687">
        <f t="shared" si="211"/>
        <v>0</v>
      </c>
      <c r="O144" s="687">
        <f t="shared" si="211"/>
        <v>0</v>
      </c>
      <c r="P144" s="687">
        <f t="shared" si="211"/>
        <v>0</v>
      </c>
      <c r="Q144" s="680">
        <f t="shared" si="211"/>
        <v>0</v>
      </c>
      <c r="R144" s="687">
        <f t="shared" si="211"/>
        <v>0</v>
      </c>
      <c r="S144" s="687">
        <f t="shared" si="211"/>
        <v>0</v>
      </c>
      <c r="T144" s="687">
        <f t="shared" si="211"/>
        <v>0</v>
      </c>
      <c r="U144" s="687">
        <f t="shared" si="211"/>
        <v>0</v>
      </c>
      <c r="V144" s="680">
        <f t="shared" si="211"/>
        <v>0</v>
      </c>
      <c r="W144" s="687">
        <f t="shared" si="211"/>
        <v>0</v>
      </c>
      <c r="X144" s="687">
        <f t="shared" si="211"/>
        <v>0</v>
      </c>
      <c r="Y144" s="687">
        <f t="shared" si="211"/>
        <v>0</v>
      </c>
      <c r="Z144" s="687">
        <f t="shared" si="211"/>
        <v>0</v>
      </c>
      <c r="AA144" s="680">
        <f t="shared" si="211"/>
        <v>0</v>
      </c>
      <c r="AB144" s="687">
        <f t="shared" si="211"/>
        <v>0</v>
      </c>
      <c r="AC144" s="687">
        <f t="shared" si="211"/>
        <v>0</v>
      </c>
      <c r="AD144" s="687">
        <f t="shared" si="211"/>
        <v>0</v>
      </c>
      <c r="AE144" s="687">
        <f t="shared" si="211"/>
        <v>0</v>
      </c>
      <c r="AF144" s="680">
        <f t="shared" si="211"/>
        <v>0</v>
      </c>
      <c r="AG144" s="687">
        <f t="shared" si="211"/>
        <v>0</v>
      </c>
      <c r="AH144" s="687">
        <f t="shared" si="211"/>
        <v>0</v>
      </c>
      <c r="AI144" s="687">
        <f t="shared" si="211"/>
        <v>0</v>
      </c>
      <c r="AJ144" s="687">
        <f t="shared" si="211"/>
        <v>0</v>
      </c>
      <c r="AK144" s="680">
        <f t="shared" si="211"/>
        <v>0</v>
      </c>
      <c r="AL144" s="687">
        <f t="shared" si="211"/>
        <v>0</v>
      </c>
      <c r="AM144" s="687">
        <f t="shared" si="211"/>
        <v>0</v>
      </c>
      <c r="AN144" s="687">
        <f t="shared" si="211"/>
        <v>0</v>
      </c>
      <c r="AO144" s="687">
        <f t="shared" si="211"/>
        <v>0</v>
      </c>
      <c r="AP144" s="680">
        <f t="shared" si="211"/>
        <v>0</v>
      </c>
      <c r="AQ144" s="687">
        <f t="shared" si="211"/>
        <v>0</v>
      </c>
      <c r="AR144" s="687">
        <f t="shared" si="211"/>
        <v>0</v>
      </c>
      <c r="AS144" s="687">
        <f t="shared" si="211"/>
        <v>0</v>
      </c>
      <c r="AT144" s="687">
        <f t="shared" si="211"/>
        <v>0</v>
      </c>
      <c r="AU144" s="680">
        <f t="shared" si="211"/>
        <v>0</v>
      </c>
      <c r="AV144" s="687">
        <f t="shared" si="211"/>
        <v>0</v>
      </c>
      <c r="AW144" s="687">
        <f t="shared" si="211"/>
        <v>0</v>
      </c>
      <c r="AX144" s="687">
        <f t="shared" si="211"/>
        <v>0</v>
      </c>
      <c r="AY144" s="687">
        <f t="shared" si="211"/>
        <v>0</v>
      </c>
      <c r="AZ144" s="680">
        <f t="shared" si="211"/>
        <v>0</v>
      </c>
      <c r="BA144" s="687">
        <f t="shared" si="211"/>
        <v>0</v>
      </c>
      <c r="BB144" s="687">
        <f t="shared" si="211"/>
        <v>0</v>
      </c>
      <c r="BC144" s="687">
        <f t="shared" si="211"/>
        <v>0</v>
      </c>
      <c r="BD144" s="687">
        <f t="shared" si="211"/>
        <v>0</v>
      </c>
      <c r="BE144" s="680">
        <f t="shared" si="211"/>
        <v>0</v>
      </c>
    </row>
    <row r="145" spans="1:57" s="672" customFormat="1" ht="12.75" customHeight="1">
      <c r="A145" s="11">
        <f t="shared" si="181"/>
        <v>39</v>
      </c>
      <c r="B145" s="462" t="str">
        <f t="shared" si="203"/>
        <v>Respite Services</v>
      </c>
      <c r="C145" s="687">
        <f t="shared" ref="C145:BE145" si="212">IF(C$104&lt;&gt;0,C59/C$104,0)</f>
        <v>0</v>
      </c>
      <c r="D145" s="687">
        <f t="shared" si="212"/>
        <v>0</v>
      </c>
      <c r="E145" s="687">
        <f t="shared" si="212"/>
        <v>0</v>
      </c>
      <c r="F145" s="687">
        <f t="shared" si="212"/>
        <v>0</v>
      </c>
      <c r="G145" s="680">
        <f t="shared" si="212"/>
        <v>0</v>
      </c>
      <c r="H145" s="687">
        <f t="shared" si="212"/>
        <v>0</v>
      </c>
      <c r="I145" s="687">
        <f t="shared" si="212"/>
        <v>0</v>
      </c>
      <c r="J145" s="687">
        <f t="shared" si="212"/>
        <v>0</v>
      </c>
      <c r="K145" s="687">
        <f t="shared" si="212"/>
        <v>0</v>
      </c>
      <c r="L145" s="680">
        <f t="shared" si="212"/>
        <v>0</v>
      </c>
      <c r="M145" s="687">
        <f t="shared" si="212"/>
        <v>0</v>
      </c>
      <c r="N145" s="687">
        <f t="shared" si="212"/>
        <v>0</v>
      </c>
      <c r="O145" s="687">
        <f t="shared" si="212"/>
        <v>0</v>
      </c>
      <c r="P145" s="687">
        <f t="shared" si="212"/>
        <v>0</v>
      </c>
      <c r="Q145" s="680">
        <f t="shared" si="212"/>
        <v>0</v>
      </c>
      <c r="R145" s="687">
        <f t="shared" si="212"/>
        <v>0</v>
      </c>
      <c r="S145" s="687">
        <f t="shared" si="212"/>
        <v>0</v>
      </c>
      <c r="T145" s="687">
        <f t="shared" si="212"/>
        <v>0</v>
      </c>
      <c r="U145" s="687">
        <f t="shared" si="212"/>
        <v>0</v>
      </c>
      <c r="V145" s="680">
        <f t="shared" si="212"/>
        <v>0</v>
      </c>
      <c r="W145" s="687">
        <f t="shared" si="212"/>
        <v>0</v>
      </c>
      <c r="X145" s="687">
        <f t="shared" si="212"/>
        <v>0</v>
      </c>
      <c r="Y145" s="687">
        <f t="shared" si="212"/>
        <v>0</v>
      </c>
      <c r="Z145" s="687">
        <f t="shared" si="212"/>
        <v>0</v>
      </c>
      <c r="AA145" s="680">
        <f t="shared" si="212"/>
        <v>0</v>
      </c>
      <c r="AB145" s="687">
        <f t="shared" si="212"/>
        <v>0</v>
      </c>
      <c r="AC145" s="687">
        <f t="shared" si="212"/>
        <v>0</v>
      </c>
      <c r="AD145" s="687">
        <f t="shared" si="212"/>
        <v>0</v>
      </c>
      <c r="AE145" s="687">
        <f t="shared" si="212"/>
        <v>0</v>
      </c>
      <c r="AF145" s="680">
        <f t="shared" si="212"/>
        <v>0</v>
      </c>
      <c r="AG145" s="687">
        <f t="shared" si="212"/>
        <v>0</v>
      </c>
      <c r="AH145" s="687">
        <f t="shared" si="212"/>
        <v>0</v>
      </c>
      <c r="AI145" s="687">
        <f t="shared" si="212"/>
        <v>0</v>
      </c>
      <c r="AJ145" s="687">
        <f t="shared" si="212"/>
        <v>0</v>
      </c>
      <c r="AK145" s="680">
        <f t="shared" si="212"/>
        <v>0</v>
      </c>
      <c r="AL145" s="687">
        <f t="shared" si="212"/>
        <v>0</v>
      </c>
      <c r="AM145" s="687">
        <f t="shared" si="212"/>
        <v>0</v>
      </c>
      <c r="AN145" s="687">
        <f t="shared" si="212"/>
        <v>0</v>
      </c>
      <c r="AO145" s="687">
        <f t="shared" si="212"/>
        <v>0</v>
      </c>
      <c r="AP145" s="680">
        <f t="shared" si="212"/>
        <v>0</v>
      </c>
      <c r="AQ145" s="687">
        <f t="shared" si="212"/>
        <v>0</v>
      </c>
      <c r="AR145" s="687">
        <f t="shared" si="212"/>
        <v>0</v>
      </c>
      <c r="AS145" s="687">
        <f t="shared" si="212"/>
        <v>0</v>
      </c>
      <c r="AT145" s="687">
        <f t="shared" si="212"/>
        <v>0</v>
      </c>
      <c r="AU145" s="680">
        <f t="shared" si="212"/>
        <v>0</v>
      </c>
      <c r="AV145" s="687">
        <f t="shared" si="212"/>
        <v>0</v>
      </c>
      <c r="AW145" s="687">
        <f t="shared" si="212"/>
        <v>0</v>
      </c>
      <c r="AX145" s="687">
        <f t="shared" si="212"/>
        <v>0</v>
      </c>
      <c r="AY145" s="687">
        <f t="shared" si="212"/>
        <v>0</v>
      </c>
      <c r="AZ145" s="680">
        <f t="shared" si="212"/>
        <v>0</v>
      </c>
      <c r="BA145" s="687">
        <f t="shared" si="212"/>
        <v>0</v>
      </c>
      <c r="BB145" s="687">
        <f t="shared" si="212"/>
        <v>0</v>
      </c>
      <c r="BC145" s="687">
        <f t="shared" si="212"/>
        <v>0</v>
      </c>
      <c r="BD145" s="687">
        <f t="shared" si="212"/>
        <v>0</v>
      </c>
      <c r="BE145" s="680">
        <f t="shared" si="212"/>
        <v>0</v>
      </c>
    </row>
    <row r="146" spans="1:57" s="672" customFormat="1" ht="12.75" customHeight="1">
      <c r="A146" s="11">
        <f t="shared" si="181"/>
        <v>40</v>
      </c>
      <c r="B146" s="462" t="str">
        <f t="shared" si="203"/>
        <v>Recovery Services</v>
      </c>
      <c r="C146" s="687">
        <f t="shared" ref="C146:BE146" si="213">IF(C$104&lt;&gt;0,C60/C$104,0)</f>
        <v>0</v>
      </c>
      <c r="D146" s="687">
        <f t="shared" si="213"/>
        <v>0</v>
      </c>
      <c r="E146" s="687">
        <f t="shared" si="213"/>
        <v>0</v>
      </c>
      <c r="F146" s="687">
        <f t="shared" si="213"/>
        <v>0</v>
      </c>
      <c r="G146" s="680">
        <f t="shared" si="213"/>
        <v>0</v>
      </c>
      <c r="H146" s="687">
        <f t="shared" si="213"/>
        <v>0</v>
      </c>
      <c r="I146" s="687">
        <f t="shared" si="213"/>
        <v>0</v>
      </c>
      <c r="J146" s="687">
        <f t="shared" si="213"/>
        <v>0</v>
      </c>
      <c r="K146" s="687">
        <f t="shared" si="213"/>
        <v>0</v>
      </c>
      <c r="L146" s="680">
        <f t="shared" si="213"/>
        <v>0</v>
      </c>
      <c r="M146" s="687">
        <f t="shared" si="213"/>
        <v>0</v>
      </c>
      <c r="N146" s="687">
        <f t="shared" si="213"/>
        <v>0</v>
      </c>
      <c r="O146" s="687">
        <f t="shared" si="213"/>
        <v>0</v>
      </c>
      <c r="P146" s="687">
        <f t="shared" si="213"/>
        <v>0</v>
      </c>
      <c r="Q146" s="680">
        <f t="shared" si="213"/>
        <v>0</v>
      </c>
      <c r="R146" s="687">
        <f t="shared" si="213"/>
        <v>0</v>
      </c>
      <c r="S146" s="687">
        <f t="shared" si="213"/>
        <v>0</v>
      </c>
      <c r="T146" s="687">
        <f t="shared" si="213"/>
        <v>0</v>
      </c>
      <c r="U146" s="687">
        <f t="shared" si="213"/>
        <v>0</v>
      </c>
      <c r="V146" s="680">
        <f t="shared" si="213"/>
        <v>0</v>
      </c>
      <c r="W146" s="687">
        <f t="shared" si="213"/>
        <v>0</v>
      </c>
      <c r="X146" s="687">
        <f t="shared" si="213"/>
        <v>0</v>
      </c>
      <c r="Y146" s="687">
        <f t="shared" si="213"/>
        <v>0</v>
      </c>
      <c r="Z146" s="687">
        <f t="shared" si="213"/>
        <v>0</v>
      </c>
      <c r="AA146" s="680">
        <f t="shared" si="213"/>
        <v>0</v>
      </c>
      <c r="AB146" s="687">
        <f t="shared" si="213"/>
        <v>0</v>
      </c>
      <c r="AC146" s="687">
        <f t="shared" si="213"/>
        <v>0</v>
      </c>
      <c r="AD146" s="687">
        <f t="shared" si="213"/>
        <v>0</v>
      </c>
      <c r="AE146" s="687">
        <f t="shared" si="213"/>
        <v>0</v>
      </c>
      <c r="AF146" s="680">
        <f t="shared" si="213"/>
        <v>0</v>
      </c>
      <c r="AG146" s="687">
        <f t="shared" si="213"/>
        <v>0</v>
      </c>
      <c r="AH146" s="687">
        <f t="shared" si="213"/>
        <v>0</v>
      </c>
      <c r="AI146" s="687">
        <f t="shared" si="213"/>
        <v>0</v>
      </c>
      <c r="AJ146" s="687">
        <f t="shared" si="213"/>
        <v>0</v>
      </c>
      <c r="AK146" s="680">
        <f t="shared" si="213"/>
        <v>0</v>
      </c>
      <c r="AL146" s="687">
        <f t="shared" si="213"/>
        <v>0</v>
      </c>
      <c r="AM146" s="687">
        <f t="shared" si="213"/>
        <v>0</v>
      </c>
      <c r="AN146" s="687">
        <f t="shared" si="213"/>
        <v>0</v>
      </c>
      <c r="AO146" s="687">
        <f t="shared" si="213"/>
        <v>0</v>
      </c>
      <c r="AP146" s="680">
        <f t="shared" si="213"/>
        <v>0</v>
      </c>
      <c r="AQ146" s="687">
        <f t="shared" si="213"/>
        <v>0</v>
      </c>
      <c r="AR146" s="687">
        <f t="shared" si="213"/>
        <v>0</v>
      </c>
      <c r="AS146" s="687">
        <f t="shared" si="213"/>
        <v>0</v>
      </c>
      <c r="AT146" s="687">
        <f t="shared" si="213"/>
        <v>0</v>
      </c>
      <c r="AU146" s="680">
        <f t="shared" si="213"/>
        <v>0</v>
      </c>
      <c r="AV146" s="687">
        <f t="shared" si="213"/>
        <v>0</v>
      </c>
      <c r="AW146" s="687">
        <f t="shared" si="213"/>
        <v>0</v>
      </c>
      <c r="AX146" s="687">
        <f t="shared" si="213"/>
        <v>0</v>
      </c>
      <c r="AY146" s="687">
        <f t="shared" si="213"/>
        <v>0</v>
      </c>
      <c r="AZ146" s="680">
        <f t="shared" si="213"/>
        <v>0</v>
      </c>
      <c r="BA146" s="687">
        <f t="shared" si="213"/>
        <v>0</v>
      </c>
      <c r="BB146" s="687">
        <f t="shared" si="213"/>
        <v>0</v>
      </c>
      <c r="BC146" s="687">
        <f t="shared" si="213"/>
        <v>0</v>
      </c>
      <c r="BD146" s="687">
        <f t="shared" si="213"/>
        <v>0</v>
      </c>
      <c r="BE146" s="680">
        <f t="shared" si="213"/>
        <v>0</v>
      </c>
    </row>
    <row r="147" spans="1:57" s="672" customFormat="1" ht="12.75" customHeight="1">
      <c r="A147" s="11">
        <f t="shared" si="181"/>
        <v>41</v>
      </c>
      <c r="B147" s="462" t="str">
        <f t="shared" si="203"/>
        <v>Family Support Services</v>
      </c>
      <c r="C147" s="687">
        <f t="shared" ref="C147:BE147" si="214">IF(C$104&lt;&gt;0,C61/C$104,0)</f>
        <v>0</v>
      </c>
      <c r="D147" s="687">
        <f t="shared" si="214"/>
        <v>0</v>
      </c>
      <c r="E147" s="687">
        <f t="shared" si="214"/>
        <v>0</v>
      </c>
      <c r="F147" s="687">
        <f t="shared" si="214"/>
        <v>0</v>
      </c>
      <c r="G147" s="680">
        <f t="shared" si="214"/>
        <v>0</v>
      </c>
      <c r="H147" s="687">
        <f t="shared" si="214"/>
        <v>0</v>
      </c>
      <c r="I147" s="687">
        <f t="shared" si="214"/>
        <v>0</v>
      </c>
      <c r="J147" s="687">
        <f t="shared" si="214"/>
        <v>0</v>
      </c>
      <c r="K147" s="687">
        <f t="shared" si="214"/>
        <v>0</v>
      </c>
      <c r="L147" s="680">
        <f t="shared" si="214"/>
        <v>0</v>
      </c>
      <c r="M147" s="687">
        <f t="shared" si="214"/>
        <v>0</v>
      </c>
      <c r="N147" s="687">
        <f t="shared" si="214"/>
        <v>0</v>
      </c>
      <c r="O147" s="687">
        <f t="shared" si="214"/>
        <v>0</v>
      </c>
      <c r="P147" s="687">
        <f t="shared" si="214"/>
        <v>0</v>
      </c>
      <c r="Q147" s="680">
        <f t="shared" si="214"/>
        <v>0</v>
      </c>
      <c r="R147" s="687">
        <f t="shared" si="214"/>
        <v>0</v>
      </c>
      <c r="S147" s="687">
        <f t="shared" si="214"/>
        <v>0</v>
      </c>
      <c r="T147" s="687">
        <f t="shared" si="214"/>
        <v>0</v>
      </c>
      <c r="U147" s="687">
        <f t="shared" si="214"/>
        <v>0</v>
      </c>
      <c r="V147" s="680">
        <f t="shared" si="214"/>
        <v>0</v>
      </c>
      <c r="W147" s="687">
        <f t="shared" si="214"/>
        <v>0</v>
      </c>
      <c r="X147" s="687">
        <f t="shared" si="214"/>
        <v>0</v>
      </c>
      <c r="Y147" s="687">
        <f t="shared" si="214"/>
        <v>0</v>
      </c>
      <c r="Z147" s="687">
        <f t="shared" si="214"/>
        <v>0</v>
      </c>
      <c r="AA147" s="680">
        <f t="shared" si="214"/>
        <v>0</v>
      </c>
      <c r="AB147" s="687">
        <f t="shared" si="214"/>
        <v>0</v>
      </c>
      <c r="AC147" s="687">
        <f t="shared" si="214"/>
        <v>0</v>
      </c>
      <c r="AD147" s="687">
        <f t="shared" si="214"/>
        <v>0</v>
      </c>
      <c r="AE147" s="687">
        <f t="shared" si="214"/>
        <v>0</v>
      </c>
      <c r="AF147" s="680">
        <f t="shared" si="214"/>
        <v>0</v>
      </c>
      <c r="AG147" s="687">
        <f t="shared" si="214"/>
        <v>0</v>
      </c>
      <c r="AH147" s="687">
        <f t="shared" si="214"/>
        <v>0</v>
      </c>
      <c r="AI147" s="687">
        <f t="shared" si="214"/>
        <v>0</v>
      </c>
      <c r="AJ147" s="687">
        <f t="shared" si="214"/>
        <v>0</v>
      </c>
      <c r="AK147" s="680">
        <f t="shared" si="214"/>
        <v>0</v>
      </c>
      <c r="AL147" s="687">
        <f t="shared" si="214"/>
        <v>0</v>
      </c>
      <c r="AM147" s="687">
        <f t="shared" si="214"/>
        <v>0</v>
      </c>
      <c r="AN147" s="687">
        <f t="shared" si="214"/>
        <v>0</v>
      </c>
      <c r="AO147" s="687">
        <f t="shared" si="214"/>
        <v>0</v>
      </c>
      <c r="AP147" s="680">
        <f t="shared" si="214"/>
        <v>0</v>
      </c>
      <c r="AQ147" s="687">
        <f t="shared" si="214"/>
        <v>0</v>
      </c>
      <c r="AR147" s="687">
        <f t="shared" si="214"/>
        <v>0</v>
      </c>
      <c r="AS147" s="687">
        <f t="shared" si="214"/>
        <v>0</v>
      </c>
      <c r="AT147" s="687">
        <f t="shared" si="214"/>
        <v>0</v>
      </c>
      <c r="AU147" s="680">
        <f t="shared" si="214"/>
        <v>0</v>
      </c>
      <c r="AV147" s="687">
        <f t="shared" si="214"/>
        <v>0</v>
      </c>
      <c r="AW147" s="687">
        <f t="shared" si="214"/>
        <v>0</v>
      </c>
      <c r="AX147" s="687">
        <f t="shared" si="214"/>
        <v>0</v>
      </c>
      <c r="AY147" s="687">
        <f t="shared" si="214"/>
        <v>0</v>
      </c>
      <c r="AZ147" s="680">
        <f t="shared" si="214"/>
        <v>0</v>
      </c>
      <c r="BA147" s="687">
        <f t="shared" si="214"/>
        <v>0</v>
      </c>
      <c r="BB147" s="687">
        <f t="shared" si="214"/>
        <v>0</v>
      </c>
      <c r="BC147" s="687">
        <f t="shared" si="214"/>
        <v>0</v>
      </c>
      <c r="BD147" s="687">
        <f t="shared" si="214"/>
        <v>0</v>
      </c>
      <c r="BE147" s="680">
        <f t="shared" si="214"/>
        <v>0</v>
      </c>
    </row>
    <row r="148" spans="1:57" s="672" customFormat="1" ht="12.75" customHeight="1">
      <c r="A148" s="11">
        <f t="shared" si="181"/>
        <v>42</v>
      </c>
      <c r="B148" s="462" t="str">
        <f t="shared" si="203"/>
        <v>Applied Behavior Analysis (ABA)</v>
      </c>
      <c r="C148" s="687">
        <f t="shared" ref="C148:BE148" si="215">IF(C$104&lt;&gt;0,C62/C$104,0)</f>
        <v>0</v>
      </c>
      <c r="D148" s="687">
        <f t="shared" si="215"/>
        <v>0</v>
      </c>
      <c r="E148" s="687">
        <f t="shared" si="215"/>
        <v>0</v>
      </c>
      <c r="F148" s="687">
        <f t="shared" si="215"/>
        <v>0</v>
      </c>
      <c r="G148" s="680">
        <f t="shared" si="215"/>
        <v>0</v>
      </c>
      <c r="H148" s="687">
        <f t="shared" si="215"/>
        <v>0</v>
      </c>
      <c r="I148" s="687">
        <f t="shared" si="215"/>
        <v>0</v>
      </c>
      <c r="J148" s="687">
        <f t="shared" si="215"/>
        <v>0</v>
      </c>
      <c r="K148" s="687">
        <f t="shared" si="215"/>
        <v>0</v>
      </c>
      <c r="L148" s="680">
        <f t="shared" si="215"/>
        <v>0</v>
      </c>
      <c r="M148" s="687">
        <f t="shared" si="215"/>
        <v>0</v>
      </c>
      <c r="N148" s="687">
        <f t="shared" si="215"/>
        <v>0</v>
      </c>
      <c r="O148" s="687">
        <f t="shared" si="215"/>
        <v>0</v>
      </c>
      <c r="P148" s="687">
        <f t="shared" si="215"/>
        <v>0</v>
      </c>
      <c r="Q148" s="680">
        <f t="shared" si="215"/>
        <v>0</v>
      </c>
      <c r="R148" s="687">
        <f t="shared" si="215"/>
        <v>0</v>
      </c>
      <c r="S148" s="687">
        <f t="shared" si="215"/>
        <v>0</v>
      </c>
      <c r="T148" s="687">
        <f t="shared" si="215"/>
        <v>0</v>
      </c>
      <c r="U148" s="687">
        <f t="shared" si="215"/>
        <v>0</v>
      </c>
      <c r="V148" s="680">
        <f t="shared" si="215"/>
        <v>0</v>
      </c>
      <c r="W148" s="687">
        <f t="shared" si="215"/>
        <v>0</v>
      </c>
      <c r="X148" s="687">
        <f t="shared" si="215"/>
        <v>0</v>
      </c>
      <c r="Y148" s="687">
        <f t="shared" si="215"/>
        <v>0</v>
      </c>
      <c r="Z148" s="687">
        <f t="shared" si="215"/>
        <v>0</v>
      </c>
      <c r="AA148" s="680">
        <f t="shared" si="215"/>
        <v>0</v>
      </c>
      <c r="AB148" s="687">
        <f t="shared" si="215"/>
        <v>0</v>
      </c>
      <c r="AC148" s="687">
        <f t="shared" si="215"/>
        <v>0</v>
      </c>
      <c r="AD148" s="687">
        <f t="shared" si="215"/>
        <v>0</v>
      </c>
      <c r="AE148" s="687">
        <f t="shared" si="215"/>
        <v>0</v>
      </c>
      <c r="AF148" s="680">
        <f t="shared" si="215"/>
        <v>0</v>
      </c>
      <c r="AG148" s="687">
        <f t="shared" si="215"/>
        <v>0</v>
      </c>
      <c r="AH148" s="687">
        <f t="shared" si="215"/>
        <v>0</v>
      </c>
      <c r="AI148" s="687">
        <f t="shared" si="215"/>
        <v>0</v>
      </c>
      <c r="AJ148" s="687">
        <f t="shared" si="215"/>
        <v>0</v>
      </c>
      <c r="AK148" s="680">
        <f t="shared" si="215"/>
        <v>0</v>
      </c>
      <c r="AL148" s="687">
        <f t="shared" si="215"/>
        <v>0</v>
      </c>
      <c r="AM148" s="687">
        <f t="shared" si="215"/>
        <v>0</v>
      </c>
      <c r="AN148" s="687">
        <f t="shared" si="215"/>
        <v>0</v>
      </c>
      <c r="AO148" s="687">
        <f t="shared" si="215"/>
        <v>0</v>
      </c>
      <c r="AP148" s="680">
        <f t="shared" si="215"/>
        <v>0</v>
      </c>
      <c r="AQ148" s="687">
        <f t="shared" si="215"/>
        <v>0</v>
      </c>
      <c r="AR148" s="687">
        <f t="shared" si="215"/>
        <v>0</v>
      </c>
      <c r="AS148" s="687">
        <f t="shared" si="215"/>
        <v>0</v>
      </c>
      <c r="AT148" s="687">
        <f t="shared" si="215"/>
        <v>0</v>
      </c>
      <c r="AU148" s="680">
        <f t="shared" si="215"/>
        <v>0</v>
      </c>
      <c r="AV148" s="687">
        <f t="shared" si="215"/>
        <v>0</v>
      </c>
      <c r="AW148" s="687">
        <f t="shared" si="215"/>
        <v>0</v>
      </c>
      <c r="AX148" s="687">
        <f t="shared" si="215"/>
        <v>0</v>
      </c>
      <c r="AY148" s="687">
        <f t="shared" si="215"/>
        <v>0</v>
      </c>
      <c r="AZ148" s="680">
        <f t="shared" si="215"/>
        <v>0</v>
      </c>
      <c r="BA148" s="687">
        <f t="shared" si="215"/>
        <v>0</v>
      </c>
      <c r="BB148" s="687">
        <f t="shared" si="215"/>
        <v>0</v>
      </c>
      <c r="BC148" s="687">
        <f t="shared" si="215"/>
        <v>0</v>
      </c>
      <c r="BD148" s="687">
        <f t="shared" si="215"/>
        <v>0</v>
      </c>
      <c r="BE148" s="680">
        <f t="shared" si="215"/>
        <v>0</v>
      </c>
    </row>
    <row r="149" spans="1:57" s="672" customFormat="1" ht="12.75" customHeight="1">
      <c r="A149" s="11">
        <f t="shared" si="181"/>
        <v>43</v>
      </c>
      <c r="B149" s="462" t="str">
        <f t="shared" si="203"/>
        <v>Pre-Tenancy/Housing Support</v>
      </c>
      <c r="C149" s="687">
        <f t="shared" ref="C149:BE149" si="216">IF(C$104&lt;&gt;0,C63/C$104,0)</f>
        <v>0</v>
      </c>
      <c r="D149" s="687">
        <f t="shared" si="216"/>
        <v>0</v>
      </c>
      <c r="E149" s="687">
        <f t="shared" si="216"/>
        <v>0</v>
      </c>
      <c r="F149" s="687">
        <f t="shared" si="216"/>
        <v>0</v>
      </c>
      <c r="G149" s="680">
        <f t="shared" si="216"/>
        <v>0</v>
      </c>
      <c r="H149" s="687">
        <f t="shared" si="216"/>
        <v>0</v>
      </c>
      <c r="I149" s="687">
        <f t="shared" si="216"/>
        <v>0</v>
      </c>
      <c r="J149" s="687">
        <f t="shared" si="216"/>
        <v>0</v>
      </c>
      <c r="K149" s="687">
        <f t="shared" si="216"/>
        <v>0</v>
      </c>
      <c r="L149" s="680">
        <f t="shared" si="216"/>
        <v>0</v>
      </c>
      <c r="M149" s="687">
        <f t="shared" si="216"/>
        <v>0</v>
      </c>
      <c r="N149" s="687">
        <f t="shared" si="216"/>
        <v>0</v>
      </c>
      <c r="O149" s="687">
        <f t="shared" si="216"/>
        <v>0</v>
      </c>
      <c r="P149" s="687">
        <f t="shared" si="216"/>
        <v>0</v>
      </c>
      <c r="Q149" s="680">
        <f t="shared" si="216"/>
        <v>0</v>
      </c>
      <c r="R149" s="687">
        <f t="shared" si="216"/>
        <v>0</v>
      </c>
      <c r="S149" s="687">
        <f t="shared" si="216"/>
        <v>0</v>
      </c>
      <c r="T149" s="687">
        <f t="shared" si="216"/>
        <v>0</v>
      </c>
      <c r="U149" s="687">
        <f t="shared" si="216"/>
        <v>0</v>
      </c>
      <c r="V149" s="680">
        <f t="shared" si="216"/>
        <v>0</v>
      </c>
      <c r="W149" s="687">
        <f t="shared" si="216"/>
        <v>0</v>
      </c>
      <c r="X149" s="687">
        <f t="shared" si="216"/>
        <v>0</v>
      </c>
      <c r="Y149" s="687">
        <f t="shared" si="216"/>
        <v>0</v>
      </c>
      <c r="Z149" s="687">
        <f t="shared" si="216"/>
        <v>0</v>
      </c>
      <c r="AA149" s="680">
        <f t="shared" si="216"/>
        <v>0</v>
      </c>
      <c r="AB149" s="687">
        <f t="shared" si="216"/>
        <v>0</v>
      </c>
      <c r="AC149" s="687">
        <f t="shared" si="216"/>
        <v>0</v>
      </c>
      <c r="AD149" s="687">
        <f t="shared" si="216"/>
        <v>0</v>
      </c>
      <c r="AE149" s="687">
        <f t="shared" si="216"/>
        <v>0</v>
      </c>
      <c r="AF149" s="680">
        <f t="shared" si="216"/>
        <v>0</v>
      </c>
      <c r="AG149" s="687">
        <f t="shared" si="216"/>
        <v>0</v>
      </c>
      <c r="AH149" s="687">
        <f t="shared" si="216"/>
        <v>0</v>
      </c>
      <c r="AI149" s="687">
        <f t="shared" si="216"/>
        <v>0</v>
      </c>
      <c r="AJ149" s="687">
        <f t="shared" si="216"/>
        <v>0</v>
      </c>
      <c r="AK149" s="680">
        <f t="shared" si="216"/>
        <v>0</v>
      </c>
      <c r="AL149" s="687">
        <f t="shared" si="216"/>
        <v>0</v>
      </c>
      <c r="AM149" s="687">
        <f t="shared" si="216"/>
        <v>0</v>
      </c>
      <c r="AN149" s="687">
        <f t="shared" si="216"/>
        <v>0</v>
      </c>
      <c r="AO149" s="687">
        <f t="shared" si="216"/>
        <v>0</v>
      </c>
      <c r="AP149" s="680">
        <f t="shared" si="216"/>
        <v>0</v>
      </c>
      <c r="AQ149" s="687">
        <f t="shared" si="216"/>
        <v>0</v>
      </c>
      <c r="AR149" s="687">
        <f t="shared" si="216"/>
        <v>0</v>
      </c>
      <c r="AS149" s="687">
        <f t="shared" si="216"/>
        <v>0</v>
      </c>
      <c r="AT149" s="687">
        <f t="shared" si="216"/>
        <v>0</v>
      </c>
      <c r="AU149" s="680">
        <f t="shared" si="216"/>
        <v>0</v>
      </c>
      <c r="AV149" s="687">
        <f t="shared" si="216"/>
        <v>0</v>
      </c>
      <c r="AW149" s="687">
        <f t="shared" si="216"/>
        <v>0</v>
      </c>
      <c r="AX149" s="687">
        <f t="shared" si="216"/>
        <v>0</v>
      </c>
      <c r="AY149" s="687">
        <f t="shared" si="216"/>
        <v>0</v>
      </c>
      <c r="AZ149" s="680">
        <f t="shared" si="216"/>
        <v>0</v>
      </c>
      <c r="BA149" s="687">
        <f t="shared" si="216"/>
        <v>0</v>
      </c>
      <c r="BB149" s="687">
        <f t="shared" si="216"/>
        <v>0</v>
      </c>
      <c r="BC149" s="687">
        <f t="shared" si="216"/>
        <v>0</v>
      </c>
      <c r="BD149" s="687">
        <f t="shared" si="216"/>
        <v>0</v>
      </c>
      <c r="BE149" s="680">
        <f t="shared" si="216"/>
        <v>0</v>
      </c>
    </row>
    <row r="150" spans="1:57" s="672" customFormat="1" ht="12.75" customHeight="1">
      <c r="A150" s="11">
        <f t="shared" si="181"/>
        <v>44</v>
      </c>
      <c r="B150" s="693" t="str">
        <f t="shared" si="203"/>
        <v>SUBTOTAL HEALTH CARE (11 through 43)</v>
      </c>
      <c r="C150" s="688">
        <f t="shared" ref="C150:BE150" si="217">IF(C$104&lt;&gt;0,C64/C$104,0)</f>
        <v>0</v>
      </c>
      <c r="D150" s="688">
        <f t="shared" si="217"/>
        <v>0</v>
      </c>
      <c r="E150" s="688">
        <f t="shared" si="217"/>
        <v>0</v>
      </c>
      <c r="F150" s="688">
        <f t="shared" si="217"/>
        <v>0</v>
      </c>
      <c r="G150" s="688">
        <f t="shared" si="217"/>
        <v>0</v>
      </c>
      <c r="H150" s="688">
        <f t="shared" si="217"/>
        <v>0</v>
      </c>
      <c r="I150" s="688">
        <f t="shared" si="217"/>
        <v>0</v>
      </c>
      <c r="J150" s="688">
        <f t="shared" si="217"/>
        <v>0</v>
      </c>
      <c r="K150" s="688">
        <f t="shared" si="217"/>
        <v>0</v>
      </c>
      <c r="L150" s="688">
        <f t="shared" si="217"/>
        <v>0</v>
      </c>
      <c r="M150" s="688">
        <f t="shared" si="217"/>
        <v>0</v>
      </c>
      <c r="N150" s="688">
        <f t="shared" si="217"/>
        <v>0</v>
      </c>
      <c r="O150" s="688">
        <f t="shared" si="217"/>
        <v>0</v>
      </c>
      <c r="P150" s="688">
        <f t="shared" si="217"/>
        <v>0</v>
      </c>
      <c r="Q150" s="688">
        <f t="shared" si="217"/>
        <v>0</v>
      </c>
      <c r="R150" s="688">
        <f t="shared" si="217"/>
        <v>0</v>
      </c>
      <c r="S150" s="688">
        <f t="shared" si="217"/>
        <v>0</v>
      </c>
      <c r="T150" s="688">
        <f t="shared" si="217"/>
        <v>0</v>
      </c>
      <c r="U150" s="688">
        <f t="shared" si="217"/>
        <v>0</v>
      </c>
      <c r="V150" s="688">
        <f t="shared" si="217"/>
        <v>0</v>
      </c>
      <c r="W150" s="688">
        <f t="shared" si="217"/>
        <v>0</v>
      </c>
      <c r="X150" s="688">
        <f t="shared" si="217"/>
        <v>0</v>
      </c>
      <c r="Y150" s="688">
        <f t="shared" si="217"/>
        <v>0</v>
      </c>
      <c r="Z150" s="688">
        <f t="shared" si="217"/>
        <v>0</v>
      </c>
      <c r="AA150" s="688">
        <f t="shared" si="217"/>
        <v>0</v>
      </c>
      <c r="AB150" s="688">
        <f t="shared" si="217"/>
        <v>0</v>
      </c>
      <c r="AC150" s="688">
        <f t="shared" si="217"/>
        <v>0</v>
      </c>
      <c r="AD150" s="688">
        <f t="shared" si="217"/>
        <v>0</v>
      </c>
      <c r="AE150" s="688">
        <f t="shared" si="217"/>
        <v>0</v>
      </c>
      <c r="AF150" s="688">
        <f t="shared" si="217"/>
        <v>0</v>
      </c>
      <c r="AG150" s="688">
        <f t="shared" si="217"/>
        <v>0</v>
      </c>
      <c r="AH150" s="688">
        <f t="shared" si="217"/>
        <v>0</v>
      </c>
      <c r="AI150" s="688">
        <f t="shared" si="217"/>
        <v>0</v>
      </c>
      <c r="AJ150" s="688">
        <f t="shared" si="217"/>
        <v>0</v>
      </c>
      <c r="AK150" s="688">
        <f t="shared" si="217"/>
        <v>0</v>
      </c>
      <c r="AL150" s="688">
        <f t="shared" si="217"/>
        <v>0</v>
      </c>
      <c r="AM150" s="688">
        <f t="shared" si="217"/>
        <v>0</v>
      </c>
      <c r="AN150" s="688">
        <f t="shared" si="217"/>
        <v>0</v>
      </c>
      <c r="AO150" s="688">
        <f t="shared" si="217"/>
        <v>0</v>
      </c>
      <c r="AP150" s="688">
        <f t="shared" si="217"/>
        <v>0</v>
      </c>
      <c r="AQ150" s="688">
        <f t="shared" si="217"/>
        <v>0</v>
      </c>
      <c r="AR150" s="688">
        <f t="shared" si="217"/>
        <v>0</v>
      </c>
      <c r="AS150" s="688">
        <f t="shared" si="217"/>
        <v>0</v>
      </c>
      <c r="AT150" s="688">
        <f t="shared" si="217"/>
        <v>0</v>
      </c>
      <c r="AU150" s="688">
        <f t="shared" si="217"/>
        <v>0</v>
      </c>
      <c r="AV150" s="688">
        <f t="shared" si="217"/>
        <v>0</v>
      </c>
      <c r="AW150" s="688">
        <f t="shared" si="217"/>
        <v>0</v>
      </c>
      <c r="AX150" s="688">
        <f t="shared" si="217"/>
        <v>0</v>
      </c>
      <c r="AY150" s="688">
        <f t="shared" si="217"/>
        <v>0</v>
      </c>
      <c r="AZ150" s="688">
        <f t="shared" si="217"/>
        <v>0</v>
      </c>
      <c r="BA150" s="688">
        <f t="shared" si="217"/>
        <v>0</v>
      </c>
      <c r="BB150" s="688">
        <f t="shared" si="217"/>
        <v>0</v>
      </c>
      <c r="BC150" s="688">
        <f t="shared" si="217"/>
        <v>0</v>
      </c>
      <c r="BD150" s="688">
        <f t="shared" si="217"/>
        <v>0</v>
      </c>
      <c r="BE150" s="688">
        <f t="shared" si="217"/>
        <v>0</v>
      </c>
    </row>
    <row r="151" spans="1:57" s="672" customFormat="1" ht="12.75" customHeight="1">
      <c r="A151" s="11">
        <f t="shared" si="181"/>
        <v>45</v>
      </c>
      <c r="B151" s="463" t="str">
        <f t="shared" si="203"/>
        <v>Care Coordination - Medical</v>
      </c>
      <c r="C151" s="689">
        <f t="shared" ref="C151:BE151" si="218">IF(C$104&lt;&gt;0,C65/C$104,0)</f>
        <v>0</v>
      </c>
      <c r="D151" s="689">
        <f t="shared" si="218"/>
        <v>0</v>
      </c>
      <c r="E151" s="689">
        <f t="shared" si="218"/>
        <v>0</v>
      </c>
      <c r="F151" s="689">
        <f t="shared" si="218"/>
        <v>0</v>
      </c>
      <c r="G151" s="680">
        <f t="shared" si="218"/>
        <v>0</v>
      </c>
      <c r="H151" s="689">
        <f t="shared" si="218"/>
        <v>0</v>
      </c>
      <c r="I151" s="689">
        <f t="shared" si="218"/>
        <v>0</v>
      </c>
      <c r="J151" s="689">
        <f t="shared" si="218"/>
        <v>0</v>
      </c>
      <c r="K151" s="689">
        <f t="shared" si="218"/>
        <v>0</v>
      </c>
      <c r="L151" s="680">
        <f t="shared" si="218"/>
        <v>0</v>
      </c>
      <c r="M151" s="689">
        <f t="shared" si="218"/>
        <v>0</v>
      </c>
      <c r="N151" s="689">
        <f t="shared" si="218"/>
        <v>0</v>
      </c>
      <c r="O151" s="689">
        <f t="shared" si="218"/>
        <v>0</v>
      </c>
      <c r="P151" s="689">
        <f t="shared" si="218"/>
        <v>0</v>
      </c>
      <c r="Q151" s="680">
        <f t="shared" si="218"/>
        <v>0</v>
      </c>
      <c r="R151" s="689">
        <f t="shared" si="218"/>
        <v>0</v>
      </c>
      <c r="S151" s="689">
        <f t="shared" si="218"/>
        <v>0</v>
      </c>
      <c r="T151" s="689">
        <f t="shared" si="218"/>
        <v>0</v>
      </c>
      <c r="U151" s="689">
        <f t="shared" si="218"/>
        <v>0</v>
      </c>
      <c r="V151" s="680">
        <f t="shared" si="218"/>
        <v>0</v>
      </c>
      <c r="W151" s="689">
        <f t="shared" si="218"/>
        <v>0</v>
      </c>
      <c r="X151" s="689">
        <f t="shared" si="218"/>
        <v>0</v>
      </c>
      <c r="Y151" s="689">
        <f t="shared" si="218"/>
        <v>0</v>
      </c>
      <c r="Z151" s="689">
        <f t="shared" si="218"/>
        <v>0</v>
      </c>
      <c r="AA151" s="680">
        <f t="shared" si="218"/>
        <v>0</v>
      </c>
      <c r="AB151" s="689">
        <f t="shared" si="218"/>
        <v>0</v>
      </c>
      <c r="AC151" s="689">
        <f t="shared" si="218"/>
        <v>0</v>
      </c>
      <c r="AD151" s="689">
        <f t="shared" si="218"/>
        <v>0</v>
      </c>
      <c r="AE151" s="689">
        <f t="shared" si="218"/>
        <v>0</v>
      </c>
      <c r="AF151" s="680">
        <f t="shared" si="218"/>
        <v>0</v>
      </c>
      <c r="AG151" s="689">
        <f t="shared" si="218"/>
        <v>0</v>
      </c>
      <c r="AH151" s="689">
        <f t="shared" si="218"/>
        <v>0</v>
      </c>
      <c r="AI151" s="689">
        <f t="shared" si="218"/>
        <v>0</v>
      </c>
      <c r="AJ151" s="689">
        <f t="shared" si="218"/>
        <v>0</v>
      </c>
      <c r="AK151" s="680">
        <f t="shared" si="218"/>
        <v>0</v>
      </c>
      <c r="AL151" s="689">
        <f t="shared" si="218"/>
        <v>0</v>
      </c>
      <c r="AM151" s="689">
        <f t="shared" si="218"/>
        <v>0</v>
      </c>
      <c r="AN151" s="689">
        <f t="shared" si="218"/>
        <v>0</v>
      </c>
      <c r="AO151" s="689">
        <f t="shared" si="218"/>
        <v>0</v>
      </c>
      <c r="AP151" s="680">
        <f t="shared" si="218"/>
        <v>0</v>
      </c>
      <c r="AQ151" s="689">
        <f t="shared" si="218"/>
        <v>0</v>
      </c>
      <c r="AR151" s="689">
        <f t="shared" si="218"/>
        <v>0</v>
      </c>
      <c r="AS151" s="689">
        <f t="shared" si="218"/>
        <v>0</v>
      </c>
      <c r="AT151" s="689">
        <f t="shared" si="218"/>
        <v>0</v>
      </c>
      <c r="AU151" s="680">
        <f t="shared" si="218"/>
        <v>0</v>
      </c>
      <c r="AV151" s="689">
        <f t="shared" si="218"/>
        <v>0</v>
      </c>
      <c r="AW151" s="689">
        <f t="shared" si="218"/>
        <v>0</v>
      </c>
      <c r="AX151" s="689">
        <f t="shared" si="218"/>
        <v>0</v>
      </c>
      <c r="AY151" s="689">
        <f t="shared" si="218"/>
        <v>0</v>
      </c>
      <c r="AZ151" s="680">
        <f t="shared" si="218"/>
        <v>0</v>
      </c>
      <c r="BA151" s="689">
        <f t="shared" si="218"/>
        <v>0</v>
      </c>
      <c r="BB151" s="689">
        <f t="shared" si="218"/>
        <v>0</v>
      </c>
      <c r="BC151" s="689">
        <f t="shared" si="218"/>
        <v>0</v>
      </c>
      <c r="BD151" s="689">
        <f t="shared" si="218"/>
        <v>0</v>
      </c>
      <c r="BE151" s="680">
        <f t="shared" si="218"/>
        <v>0</v>
      </c>
    </row>
    <row r="152" spans="1:57" s="672" customFormat="1" ht="12.75" customHeight="1">
      <c r="A152" s="11">
        <f t="shared" si="181"/>
        <v>46</v>
      </c>
      <c r="B152" s="463" t="str">
        <f t="shared" si="203"/>
        <v>IHS, Tribal 638 &amp; I/T/Us - OMB Rate</v>
      </c>
      <c r="C152" s="689">
        <f t="shared" ref="C152:BE152" si="219">IF(C$104&lt;&gt;0,C66/C$104,0)</f>
        <v>0</v>
      </c>
      <c r="D152" s="689">
        <f t="shared" si="219"/>
        <v>0</v>
      </c>
      <c r="E152" s="689">
        <f t="shared" si="219"/>
        <v>0</v>
      </c>
      <c r="F152" s="689">
        <f t="shared" si="219"/>
        <v>0</v>
      </c>
      <c r="G152" s="680">
        <f t="shared" si="219"/>
        <v>0</v>
      </c>
      <c r="H152" s="689">
        <f t="shared" si="219"/>
        <v>0</v>
      </c>
      <c r="I152" s="689">
        <f t="shared" si="219"/>
        <v>0</v>
      </c>
      <c r="J152" s="689">
        <f t="shared" si="219"/>
        <v>0</v>
      </c>
      <c r="K152" s="689">
        <f t="shared" si="219"/>
        <v>0</v>
      </c>
      <c r="L152" s="680">
        <f t="shared" si="219"/>
        <v>0</v>
      </c>
      <c r="M152" s="689">
        <f t="shared" si="219"/>
        <v>0</v>
      </c>
      <c r="N152" s="689">
        <f t="shared" si="219"/>
        <v>0</v>
      </c>
      <c r="O152" s="689">
        <f t="shared" si="219"/>
        <v>0</v>
      </c>
      <c r="P152" s="689">
        <f t="shared" si="219"/>
        <v>0</v>
      </c>
      <c r="Q152" s="680">
        <f t="shared" si="219"/>
        <v>0</v>
      </c>
      <c r="R152" s="689">
        <f t="shared" si="219"/>
        <v>0</v>
      </c>
      <c r="S152" s="689">
        <f t="shared" si="219"/>
        <v>0</v>
      </c>
      <c r="T152" s="689">
        <f t="shared" si="219"/>
        <v>0</v>
      </c>
      <c r="U152" s="689">
        <f t="shared" si="219"/>
        <v>0</v>
      </c>
      <c r="V152" s="680">
        <f t="shared" si="219"/>
        <v>0</v>
      </c>
      <c r="W152" s="689">
        <f t="shared" si="219"/>
        <v>0</v>
      </c>
      <c r="X152" s="689">
        <f t="shared" si="219"/>
        <v>0</v>
      </c>
      <c r="Y152" s="689">
        <f t="shared" si="219"/>
        <v>0</v>
      </c>
      <c r="Z152" s="689">
        <f t="shared" si="219"/>
        <v>0</v>
      </c>
      <c r="AA152" s="680">
        <f t="shared" si="219"/>
        <v>0</v>
      </c>
      <c r="AB152" s="689">
        <f t="shared" si="219"/>
        <v>0</v>
      </c>
      <c r="AC152" s="689">
        <f t="shared" si="219"/>
        <v>0</v>
      </c>
      <c r="AD152" s="689">
        <f t="shared" si="219"/>
        <v>0</v>
      </c>
      <c r="AE152" s="689">
        <f t="shared" si="219"/>
        <v>0</v>
      </c>
      <c r="AF152" s="680">
        <f t="shared" si="219"/>
        <v>0</v>
      </c>
      <c r="AG152" s="689">
        <f t="shared" si="219"/>
        <v>0</v>
      </c>
      <c r="AH152" s="689">
        <f t="shared" si="219"/>
        <v>0</v>
      </c>
      <c r="AI152" s="689">
        <f t="shared" si="219"/>
        <v>0</v>
      </c>
      <c r="AJ152" s="689">
        <f t="shared" si="219"/>
        <v>0</v>
      </c>
      <c r="AK152" s="680">
        <f t="shared" si="219"/>
        <v>0</v>
      </c>
      <c r="AL152" s="689">
        <f t="shared" si="219"/>
        <v>0</v>
      </c>
      <c r="AM152" s="689">
        <f t="shared" si="219"/>
        <v>0</v>
      </c>
      <c r="AN152" s="689">
        <f t="shared" si="219"/>
        <v>0</v>
      </c>
      <c r="AO152" s="689">
        <f t="shared" si="219"/>
        <v>0</v>
      </c>
      <c r="AP152" s="680">
        <f t="shared" si="219"/>
        <v>0</v>
      </c>
      <c r="AQ152" s="689">
        <f t="shared" si="219"/>
        <v>0</v>
      </c>
      <c r="AR152" s="689">
        <f t="shared" si="219"/>
        <v>0</v>
      </c>
      <c r="AS152" s="689">
        <f t="shared" si="219"/>
        <v>0</v>
      </c>
      <c r="AT152" s="689">
        <f t="shared" si="219"/>
        <v>0</v>
      </c>
      <c r="AU152" s="680">
        <f t="shared" si="219"/>
        <v>0</v>
      </c>
      <c r="AV152" s="689">
        <f t="shared" si="219"/>
        <v>0</v>
      </c>
      <c r="AW152" s="689">
        <f t="shared" si="219"/>
        <v>0</v>
      </c>
      <c r="AX152" s="689">
        <f t="shared" si="219"/>
        <v>0</v>
      </c>
      <c r="AY152" s="689">
        <f t="shared" si="219"/>
        <v>0</v>
      </c>
      <c r="AZ152" s="680">
        <f t="shared" si="219"/>
        <v>0</v>
      </c>
      <c r="BA152" s="689">
        <f t="shared" si="219"/>
        <v>0</v>
      </c>
      <c r="BB152" s="689">
        <f t="shared" si="219"/>
        <v>0</v>
      </c>
      <c r="BC152" s="689">
        <f t="shared" si="219"/>
        <v>0</v>
      </c>
      <c r="BD152" s="689">
        <f t="shared" si="219"/>
        <v>0</v>
      </c>
      <c r="BE152" s="680">
        <f t="shared" si="219"/>
        <v>0</v>
      </c>
    </row>
    <row r="153" spans="1:57" s="672" customFormat="1" ht="12.75" customHeight="1">
      <c r="A153" s="11">
        <f t="shared" si="181"/>
        <v>47</v>
      </c>
      <c r="B153" s="464" t="str">
        <f t="shared" si="203"/>
        <v>IHS, Tribal 638 &amp; I/T/Us - NOT Subject to OMB Codes/Rates</v>
      </c>
      <c r="C153" s="689">
        <f t="shared" ref="C153:BE155" si="220">IF(C$104&lt;&gt;0,C67/C$104,0)</f>
        <v>0</v>
      </c>
      <c r="D153" s="689">
        <f t="shared" si="220"/>
        <v>0</v>
      </c>
      <c r="E153" s="689">
        <f t="shared" si="220"/>
        <v>0</v>
      </c>
      <c r="F153" s="689">
        <f t="shared" si="220"/>
        <v>0</v>
      </c>
      <c r="G153" s="680">
        <f t="shared" si="220"/>
        <v>0</v>
      </c>
      <c r="H153" s="689">
        <f t="shared" si="220"/>
        <v>0</v>
      </c>
      <c r="I153" s="689">
        <f t="shared" si="220"/>
        <v>0</v>
      </c>
      <c r="J153" s="689">
        <f t="shared" si="220"/>
        <v>0</v>
      </c>
      <c r="K153" s="689">
        <f t="shared" si="220"/>
        <v>0</v>
      </c>
      <c r="L153" s="680">
        <f t="shared" si="220"/>
        <v>0</v>
      </c>
      <c r="M153" s="689">
        <f t="shared" si="220"/>
        <v>0</v>
      </c>
      <c r="N153" s="689">
        <f t="shared" si="220"/>
        <v>0</v>
      </c>
      <c r="O153" s="689">
        <f t="shared" si="220"/>
        <v>0</v>
      </c>
      <c r="P153" s="689">
        <f t="shared" si="220"/>
        <v>0</v>
      </c>
      <c r="Q153" s="680">
        <f t="shared" si="220"/>
        <v>0</v>
      </c>
      <c r="R153" s="689">
        <f t="shared" si="220"/>
        <v>0</v>
      </c>
      <c r="S153" s="689">
        <f t="shared" si="220"/>
        <v>0</v>
      </c>
      <c r="T153" s="689">
        <f t="shared" si="220"/>
        <v>0</v>
      </c>
      <c r="U153" s="689">
        <f t="shared" si="220"/>
        <v>0</v>
      </c>
      <c r="V153" s="680">
        <f t="shared" si="220"/>
        <v>0</v>
      </c>
      <c r="W153" s="689">
        <f t="shared" si="220"/>
        <v>0</v>
      </c>
      <c r="X153" s="689">
        <f t="shared" si="220"/>
        <v>0</v>
      </c>
      <c r="Y153" s="689">
        <f t="shared" si="220"/>
        <v>0</v>
      </c>
      <c r="Z153" s="689">
        <f t="shared" si="220"/>
        <v>0</v>
      </c>
      <c r="AA153" s="680">
        <f t="shared" si="220"/>
        <v>0</v>
      </c>
      <c r="AB153" s="689">
        <f t="shared" si="220"/>
        <v>0</v>
      </c>
      <c r="AC153" s="689">
        <f t="shared" si="220"/>
        <v>0</v>
      </c>
      <c r="AD153" s="689">
        <f t="shared" si="220"/>
        <v>0</v>
      </c>
      <c r="AE153" s="689">
        <f t="shared" si="220"/>
        <v>0</v>
      </c>
      <c r="AF153" s="680">
        <f t="shared" si="220"/>
        <v>0</v>
      </c>
      <c r="AG153" s="689">
        <f t="shared" si="220"/>
        <v>0</v>
      </c>
      <c r="AH153" s="689">
        <f t="shared" si="220"/>
        <v>0</v>
      </c>
      <c r="AI153" s="689">
        <f t="shared" si="220"/>
        <v>0</v>
      </c>
      <c r="AJ153" s="689">
        <f t="shared" si="220"/>
        <v>0</v>
      </c>
      <c r="AK153" s="680">
        <f t="shared" si="220"/>
        <v>0</v>
      </c>
      <c r="AL153" s="689">
        <f t="shared" si="220"/>
        <v>0</v>
      </c>
      <c r="AM153" s="689">
        <f t="shared" si="220"/>
        <v>0</v>
      </c>
      <c r="AN153" s="689">
        <f t="shared" si="220"/>
        <v>0</v>
      </c>
      <c r="AO153" s="689">
        <f t="shared" si="220"/>
        <v>0</v>
      </c>
      <c r="AP153" s="680">
        <f t="shared" si="220"/>
        <v>0</v>
      </c>
      <c r="AQ153" s="689">
        <f t="shared" si="220"/>
        <v>0</v>
      </c>
      <c r="AR153" s="689">
        <f t="shared" si="220"/>
        <v>0</v>
      </c>
      <c r="AS153" s="689">
        <f t="shared" si="220"/>
        <v>0</v>
      </c>
      <c r="AT153" s="689">
        <f t="shared" si="220"/>
        <v>0</v>
      </c>
      <c r="AU153" s="680">
        <f t="shared" si="220"/>
        <v>0</v>
      </c>
      <c r="AV153" s="689">
        <f t="shared" si="220"/>
        <v>0</v>
      </c>
      <c r="AW153" s="689">
        <f t="shared" si="220"/>
        <v>0</v>
      </c>
      <c r="AX153" s="689">
        <f t="shared" si="220"/>
        <v>0</v>
      </c>
      <c r="AY153" s="689">
        <f t="shared" si="220"/>
        <v>0</v>
      </c>
      <c r="AZ153" s="680">
        <f t="shared" si="220"/>
        <v>0</v>
      </c>
      <c r="BA153" s="689">
        <f t="shared" si="220"/>
        <v>0</v>
      </c>
      <c r="BB153" s="689">
        <f t="shared" si="220"/>
        <v>0</v>
      </c>
      <c r="BC153" s="689">
        <f t="shared" si="220"/>
        <v>0</v>
      </c>
      <c r="BD153" s="689">
        <f t="shared" si="220"/>
        <v>0</v>
      </c>
      <c r="BE153" s="680">
        <f t="shared" si="220"/>
        <v>0</v>
      </c>
    </row>
    <row r="154" spans="1:57" s="672" customFormat="1" ht="12.75" customHeight="1">
      <c r="A154" s="11">
        <f t="shared" si="181"/>
        <v>48</v>
      </c>
      <c r="B154" s="464" t="str">
        <f t="shared" si="203"/>
        <v>Member Rewards - Goods and Services</v>
      </c>
      <c r="C154" s="689">
        <f t="shared" si="220"/>
        <v>0</v>
      </c>
      <c r="D154" s="689">
        <f t="shared" si="220"/>
        <v>0</v>
      </c>
      <c r="E154" s="689">
        <f t="shared" si="220"/>
        <v>0</v>
      </c>
      <c r="F154" s="689">
        <f t="shared" si="220"/>
        <v>0</v>
      </c>
      <c r="G154" s="680">
        <f t="shared" si="220"/>
        <v>0</v>
      </c>
      <c r="H154" s="689">
        <f t="shared" si="220"/>
        <v>0</v>
      </c>
      <c r="I154" s="689">
        <f t="shared" si="220"/>
        <v>0</v>
      </c>
      <c r="J154" s="689">
        <f t="shared" si="220"/>
        <v>0</v>
      </c>
      <c r="K154" s="689">
        <f t="shared" si="220"/>
        <v>0</v>
      </c>
      <c r="L154" s="680">
        <f t="shared" si="220"/>
        <v>0</v>
      </c>
      <c r="M154" s="689">
        <f t="shared" si="220"/>
        <v>0</v>
      </c>
      <c r="N154" s="689">
        <f t="shared" si="220"/>
        <v>0</v>
      </c>
      <c r="O154" s="689">
        <f t="shared" si="220"/>
        <v>0</v>
      </c>
      <c r="P154" s="689">
        <f t="shared" si="220"/>
        <v>0</v>
      </c>
      <c r="Q154" s="680">
        <f t="shared" si="220"/>
        <v>0</v>
      </c>
      <c r="R154" s="689">
        <f t="shared" si="220"/>
        <v>0</v>
      </c>
      <c r="S154" s="689">
        <f t="shared" si="220"/>
        <v>0</v>
      </c>
      <c r="T154" s="689">
        <f t="shared" si="220"/>
        <v>0</v>
      </c>
      <c r="U154" s="689">
        <f t="shared" si="220"/>
        <v>0</v>
      </c>
      <c r="V154" s="680">
        <f t="shared" si="220"/>
        <v>0</v>
      </c>
      <c r="W154" s="689">
        <f t="shared" si="220"/>
        <v>0</v>
      </c>
      <c r="X154" s="689">
        <f t="shared" si="220"/>
        <v>0</v>
      </c>
      <c r="Y154" s="689">
        <f t="shared" si="220"/>
        <v>0</v>
      </c>
      <c r="Z154" s="689">
        <f t="shared" si="220"/>
        <v>0</v>
      </c>
      <c r="AA154" s="680">
        <f t="shared" si="220"/>
        <v>0</v>
      </c>
      <c r="AB154" s="689">
        <f t="shared" si="220"/>
        <v>0</v>
      </c>
      <c r="AC154" s="689">
        <f t="shared" si="220"/>
        <v>0</v>
      </c>
      <c r="AD154" s="689">
        <f t="shared" si="220"/>
        <v>0</v>
      </c>
      <c r="AE154" s="689">
        <f t="shared" si="220"/>
        <v>0</v>
      </c>
      <c r="AF154" s="680">
        <f t="shared" si="220"/>
        <v>0</v>
      </c>
      <c r="AG154" s="689">
        <f t="shared" si="220"/>
        <v>0</v>
      </c>
      <c r="AH154" s="689">
        <f t="shared" si="220"/>
        <v>0</v>
      </c>
      <c r="AI154" s="689">
        <f t="shared" si="220"/>
        <v>0</v>
      </c>
      <c r="AJ154" s="689">
        <f t="shared" si="220"/>
        <v>0</v>
      </c>
      <c r="AK154" s="680">
        <f t="shared" si="220"/>
        <v>0</v>
      </c>
      <c r="AL154" s="689">
        <f t="shared" si="220"/>
        <v>0</v>
      </c>
      <c r="AM154" s="689">
        <f t="shared" si="220"/>
        <v>0</v>
      </c>
      <c r="AN154" s="689">
        <f t="shared" si="220"/>
        <v>0</v>
      </c>
      <c r="AO154" s="689">
        <f t="shared" si="220"/>
        <v>0</v>
      </c>
      <c r="AP154" s="680">
        <f t="shared" si="220"/>
        <v>0</v>
      </c>
      <c r="AQ154" s="689">
        <f t="shared" si="220"/>
        <v>0</v>
      </c>
      <c r="AR154" s="689">
        <f t="shared" si="220"/>
        <v>0</v>
      </c>
      <c r="AS154" s="689">
        <f t="shared" si="220"/>
        <v>0</v>
      </c>
      <c r="AT154" s="689">
        <f t="shared" si="220"/>
        <v>0</v>
      </c>
      <c r="AU154" s="680">
        <f t="shared" si="220"/>
        <v>0</v>
      </c>
      <c r="AV154" s="689">
        <f t="shared" si="220"/>
        <v>0</v>
      </c>
      <c r="AW154" s="689">
        <f t="shared" si="220"/>
        <v>0</v>
      </c>
      <c r="AX154" s="689">
        <f t="shared" si="220"/>
        <v>0</v>
      </c>
      <c r="AY154" s="689">
        <f t="shared" si="220"/>
        <v>0</v>
      </c>
      <c r="AZ154" s="680">
        <f t="shared" si="220"/>
        <v>0</v>
      </c>
      <c r="BA154" s="689">
        <f t="shared" si="220"/>
        <v>0</v>
      </c>
      <c r="BB154" s="689">
        <f t="shared" si="220"/>
        <v>0</v>
      </c>
      <c r="BC154" s="689">
        <f t="shared" si="220"/>
        <v>0</v>
      </c>
      <c r="BD154" s="689">
        <f t="shared" si="220"/>
        <v>0</v>
      </c>
      <c r="BE154" s="680">
        <f t="shared" si="220"/>
        <v>0</v>
      </c>
    </row>
    <row r="155" spans="1:57" s="672" customFormat="1" ht="12.75" customHeight="1">
      <c r="A155" s="11">
        <f t="shared" si="181"/>
        <v>49</v>
      </c>
      <c r="B155" s="464" t="str">
        <f t="shared" si="203"/>
        <v>Member Rewards - Vendor Administration</v>
      </c>
      <c r="C155" s="689">
        <f t="shared" si="220"/>
        <v>0</v>
      </c>
      <c r="D155" s="689">
        <f t="shared" si="220"/>
        <v>0</v>
      </c>
      <c r="E155" s="689">
        <f t="shared" si="220"/>
        <v>0</v>
      </c>
      <c r="F155" s="689">
        <f t="shared" si="220"/>
        <v>0</v>
      </c>
      <c r="G155" s="680">
        <f t="shared" si="220"/>
        <v>0</v>
      </c>
      <c r="H155" s="689">
        <f t="shared" si="220"/>
        <v>0</v>
      </c>
      <c r="I155" s="689">
        <f t="shared" si="220"/>
        <v>0</v>
      </c>
      <c r="J155" s="689">
        <f t="shared" si="220"/>
        <v>0</v>
      </c>
      <c r="K155" s="689">
        <f t="shared" si="220"/>
        <v>0</v>
      </c>
      <c r="L155" s="680">
        <f t="shared" si="220"/>
        <v>0</v>
      </c>
      <c r="M155" s="689">
        <f t="shared" si="220"/>
        <v>0</v>
      </c>
      <c r="N155" s="689">
        <f t="shared" si="220"/>
        <v>0</v>
      </c>
      <c r="O155" s="689">
        <f t="shared" si="220"/>
        <v>0</v>
      </c>
      <c r="P155" s="689">
        <f t="shared" si="220"/>
        <v>0</v>
      </c>
      <c r="Q155" s="680">
        <f t="shared" si="220"/>
        <v>0</v>
      </c>
      <c r="R155" s="689">
        <f t="shared" si="220"/>
        <v>0</v>
      </c>
      <c r="S155" s="689">
        <f t="shared" si="220"/>
        <v>0</v>
      </c>
      <c r="T155" s="689">
        <f t="shared" si="220"/>
        <v>0</v>
      </c>
      <c r="U155" s="689">
        <f t="shared" si="220"/>
        <v>0</v>
      </c>
      <c r="V155" s="680">
        <f t="shared" si="220"/>
        <v>0</v>
      </c>
      <c r="W155" s="689">
        <f t="shared" si="220"/>
        <v>0</v>
      </c>
      <c r="X155" s="689">
        <f t="shared" si="220"/>
        <v>0</v>
      </c>
      <c r="Y155" s="689">
        <f t="shared" si="220"/>
        <v>0</v>
      </c>
      <c r="Z155" s="689">
        <f t="shared" si="220"/>
        <v>0</v>
      </c>
      <c r="AA155" s="680">
        <f t="shared" si="220"/>
        <v>0</v>
      </c>
      <c r="AB155" s="689">
        <f t="shared" si="220"/>
        <v>0</v>
      </c>
      <c r="AC155" s="689">
        <f t="shared" si="220"/>
        <v>0</v>
      </c>
      <c r="AD155" s="689">
        <f t="shared" si="220"/>
        <v>0</v>
      </c>
      <c r="AE155" s="689">
        <f t="shared" si="220"/>
        <v>0</v>
      </c>
      <c r="AF155" s="680">
        <f t="shared" si="220"/>
        <v>0</v>
      </c>
      <c r="AG155" s="689">
        <f t="shared" si="220"/>
        <v>0</v>
      </c>
      <c r="AH155" s="689">
        <f t="shared" si="220"/>
        <v>0</v>
      </c>
      <c r="AI155" s="689">
        <f t="shared" si="220"/>
        <v>0</v>
      </c>
      <c r="AJ155" s="689">
        <f t="shared" si="220"/>
        <v>0</v>
      </c>
      <c r="AK155" s="680">
        <f t="shared" si="220"/>
        <v>0</v>
      </c>
      <c r="AL155" s="689">
        <f t="shared" si="220"/>
        <v>0</v>
      </c>
      <c r="AM155" s="689">
        <f t="shared" si="220"/>
        <v>0</v>
      </c>
      <c r="AN155" s="689">
        <f t="shared" si="220"/>
        <v>0</v>
      </c>
      <c r="AO155" s="689">
        <f t="shared" si="220"/>
        <v>0</v>
      </c>
      <c r="AP155" s="680">
        <f t="shared" si="220"/>
        <v>0</v>
      </c>
      <c r="AQ155" s="689">
        <f t="shared" si="220"/>
        <v>0</v>
      </c>
      <c r="AR155" s="689">
        <f t="shared" si="220"/>
        <v>0</v>
      </c>
      <c r="AS155" s="689">
        <f t="shared" si="220"/>
        <v>0</v>
      </c>
      <c r="AT155" s="689">
        <f t="shared" si="220"/>
        <v>0</v>
      </c>
      <c r="AU155" s="680">
        <f t="shared" si="220"/>
        <v>0</v>
      </c>
      <c r="AV155" s="689">
        <f t="shared" si="220"/>
        <v>0</v>
      </c>
      <c r="AW155" s="689">
        <f t="shared" si="220"/>
        <v>0</v>
      </c>
      <c r="AX155" s="689">
        <f t="shared" si="220"/>
        <v>0</v>
      </c>
      <c r="AY155" s="689">
        <f t="shared" si="220"/>
        <v>0</v>
      </c>
      <c r="AZ155" s="680">
        <f t="shared" si="220"/>
        <v>0</v>
      </c>
      <c r="BA155" s="689">
        <f t="shared" si="220"/>
        <v>0</v>
      </c>
      <c r="BB155" s="689">
        <f t="shared" si="220"/>
        <v>0</v>
      </c>
      <c r="BC155" s="689">
        <f t="shared" si="220"/>
        <v>0</v>
      </c>
      <c r="BD155" s="689">
        <f t="shared" si="220"/>
        <v>0</v>
      </c>
      <c r="BE155" s="680">
        <f t="shared" si="220"/>
        <v>0</v>
      </c>
    </row>
    <row r="156" spans="1:57" s="672" customFormat="1" ht="12.75" customHeight="1">
      <c r="A156" s="11">
        <f t="shared" ref="A156:A163" si="221">A70</f>
        <v>50</v>
      </c>
      <c r="B156" s="463" t="str">
        <f t="shared" ref="B156:B163" si="222">B70</f>
        <v>Value Added Services/Non-State Plan Approved Services</v>
      </c>
      <c r="C156" s="689">
        <f t="shared" ref="C156:BE156" si="223">IF(C$104&lt;&gt;0,C70/C$104,0)</f>
        <v>0</v>
      </c>
      <c r="D156" s="689">
        <f t="shared" si="223"/>
        <v>0</v>
      </c>
      <c r="E156" s="689">
        <f t="shared" si="223"/>
        <v>0</v>
      </c>
      <c r="F156" s="689">
        <f t="shared" si="223"/>
        <v>0</v>
      </c>
      <c r="G156" s="680">
        <f t="shared" si="223"/>
        <v>0</v>
      </c>
      <c r="H156" s="689">
        <f t="shared" si="223"/>
        <v>0</v>
      </c>
      <c r="I156" s="689">
        <f t="shared" si="223"/>
        <v>0</v>
      </c>
      <c r="J156" s="689">
        <f t="shared" si="223"/>
        <v>0</v>
      </c>
      <c r="K156" s="689">
        <f t="shared" si="223"/>
        <v>0</v>
      </c>
      <c r="L156" s="680">
        <f t="shared" si="223"/>
        <v>0</v>
      </c>
      <c r="M156" s="689">
        <f t="shared" si="223"/>
        <v>0</v>
      </c>
      <c r="N156" s="689">
        <f t="shared" si="223"/>
        <v>0</v>
      </c>
      <c r="O156" s="689">
        <f t="shared" si="223"/>
        <v>0</v>
      </c>
      <c r="P156" s="689">
        <f t="shared" si="223"/>
        <v>0</v>
      </c>
      <c r="Q156" s="680">
        <f t="shared" si="223"/>
        <v>0</v>
      </c>
      <c r="R156" s="689">
        <f t="shared" si="223"/>
        <v>0</v>
      </c>
      <c r="S156" s="689">
        <f t="shared" si="223"/>
        <v>0</v>
      </c>
      <c r="T156" s="689">
        <f t="shared" si="223"/>
        <v>0</v>
      </c>
      <c r="U156" s="689">
        <f t="shared" si="223"/>
        <v>0</v>
      </c>
      <c r="V156" s="680">
        <f t="shared" si="223"/>
        <v>0</v>
      </c>
      <c r="W156" s="689">
        <f t="shared" si="223"/>
        <v>0</v>
      </c>
      <c r="X156" s="689">
        <f t="shared" si="223"/>
        <v>0</v>
      </c>
      <c r="Y156" s="689">
        <f t="shared" si="223"/>
        <v>0</v>
      </c>
      <c r="Z156" s="689">
        <f t="shared" si="223"/>
        <v>0</v>
      </c>
      <c r="AA156" s="680">
        <f t="shared" si="223"/>
        <v>0</v>
      </c>
      <c r="AB156" s="689">
        <f t="shared" si="223"/>
        <v>0</v>
      </c>
      <c r="AC156" s="689">
        <f t="shared" si="223"/>
        <v>0</v>
      </c>
      <c r="AD156" s="689">
        <f t="shared" si="223"/>
        <v>0</v>
      </c>
      <c r="AE156" s="689">
        <f t="shared" si="223"/>
        <v>0</v>
      </c>
      <c r="AF156" s="680">
        <f t="shared" si="223"/>
        <v>0</v>
      </c>
      <c r="AG156" s="689">
        <f t="shared" si="223"/>
        <v>0</v>
      </c>
      <c r="AH156" s="689">
        <f t="shared" si="223"/>
        <v>0</v>
      </c>
      <c r="AI156" s="689">
        <f t="shared" si="223"/>
        <v>0</v>
      </c>
      <c r="AJ156" s="689">
        <f t="shared" si="223"/>
        <v>0</v>
      </c>
      <c r="AK156" s="680">
        <f t="shared" si="223"/>
        <v>0</v>
      </c>
      <c r="AL156" s="689">
        <f t="shared" si="223"/>
        <v>0</v>
      </c>
      <c r="AM156" s="689">
        <f t="shared" si="223"/>
        <v>0</v>
      </c>
      <c r="AN156" s="689">
        <f t="shared" si="223"/>
        <v>0</v>
      </c>
      <c r="AO156" s="689">
        <f t="shared" si="223"/>
        <v>0</v>
      </c>
      <c r="AP156" s="680">
        <f t="shared" si="223"/>
        <v>0</v>
      </c>
      <c r="AQ156" s="689">
        <f t="shared" si="223"/>
        <v>0</v>
      </c>
      <c r="AR156" s="689">
        <f t="shared" si="223"/>
        <v>0</v>
      </c>
      <c r="AS156" s="689">
        <f t="shared" si="223"/>
        <v>0</v>
      </c>
      <c r="AT156" s="689">
        <f t="shared" si="223"/>
        <v>0</v>
      </c>
      <c r="AU156" s="680">
        <f t="shared" si="223"/>
        <v>0</v>
      </c>
      <c r="AV156" s="689">
        <f t="shared" si="223"/>
        <v>0</v>
      </c>
      <c r="AW156" s="689">
        <f t="shared" si="223"/>
        <v>0</v>
      </c>
      <c r="AX156" s="689">
        <f t="shared" si="223"/>
        <v>0</v>
      </c>
      <c r="AY156" s="689">
        <f t="shared" si="223"/>
        <v>0</v>
      </c>
      <c r="AZ156" s="680">
        <f t="shared" si="223"/>
        <v>0</v>
      </c>
      <c r="BA156" s="689">
        <f t="shared" si="223"/>
        <v>0</v>
      </c>
      <c r="BB156" s="689">
        <f t="shared" si="223"/>
        <v>0</v>
      </c>
      <c r="BC156" s="689">
        <f t="shared" si="223"/>
        <v>0</v>
      </c>
      <c r="BD156" s="689">
        <f t="shared" si="223"/>
        <v>0</v>
      </c>
      <c r="BE156" s="680">
        <f t="shared" si="223"/>
        <v>0</v>
      </c>
    </row>
    <row r="157" spans="1:57" s="672" customFormat="1" ht="12.75" customHeight="1">
      <c r="A157" s="11">
        <f t="shared" si="221"/>
        <v>51</v>
      </c>
      <c r="B157" s="464" t="str">
        <f t="shared" si="222"/>
        <v>Other - Outlier Services (Provide Detail in Outlier Report)</v>
      </c>
      <c r="C157" s="689">
        <f t="shared" ref="C157:BE157" si="224">IF(C$104&lt;&gt;0,C71/C$104,0)</f>
        <v>0</v>
      </c>
      <c r="D157" s="689">
        <f t="shared" si="224"/>
        <v>0</v>
      </c>
      <c r="E157" s="689">
        <f t="shared" si="224"/>
        <v>0</v>
      </c>
      <c r="F157" s="689">
        <f t="shared" si="224"/>
        <v>0</v>
      </c>
      <c r="G157" s="680">
        <f t="shared" si="224"/>
        <v>0</v>
      </c>
      <c r="H157" s="689">
        <f t="shared" si="224"/>
        <v>0</v>
      </c>
      <c r="I157" s="689">
        <f t="shared" si="224"/>
        <v>0</v>
      </c>
      <c r="J157" s="689">
        <f t="shared" si="224"/>
        <v>0</v>
      </c>
      <c r="K157" s="689">
        <f t="shared" si="224"/>
        <v>0</v>
      </c>
      <c r="L157" s="680">
        <f t="shared" si="224"/>
        <v>0</v>
      </c>
      <c r="M157" s="689">
        <f t="shared" si="224"/>
        <v>0</v>
      </c>
      <c r="N157" s="689">
        <f t="shared" si="224"/>
        <v>0</v>
      </c>
      <c r="O157" s="689">
        <f t="shared" si="224"/>
        <v>0</v>
      </c>
      <c r="P157" s="689">
        <f t="shared" si="224"/>
        <v>0</v>
      </c>
      <c r="Q157" s="680">
        <f t="shared" si="224"/>
        <v>0</v>
      </c>
      <c r="R157" s="689">
        <f t="shared" si="224"/>
        <v>0</v>
      </c>
      <c r="S157" s="689">
        <f t="shared" si="224"/>
        <v>0</v>
      </c>
      <c r="T157" s="689">
        <f t="shared" si="224"/>
        <v>0</v>
      </c>
      <c r="U157" s="689">
        <f t="shared" si="224"/>
        <v>0</v>
      </c>
      <c r="V157" s="680">
        <f t="shared" si="224"/>
        <v>0</v>
      </c>
      <c r="W157" s="689">
        <f t="shared" si="224"/>
        <v>0</v>
      </c>
      <c r="X157" s="689">
        <f t="shared" si="224"/>
        <v>0</v>
      </c>
      <c r="Y157" s="689">
        <f t="shared" si="224"/>
        <v>0</v>
      </c>
      <c r="Z157" s="689">
        <f t="shared" si="224"/>
        <v>0</v>
      </c>
      <c r="AA157" s="680">
        <f t="shared" si="224"/>
        <v>0</v>
      </c>
      <c r="AB157" s="689">
        <f t="shared" si="224"/>
        <v>0</v>
      </c>
      <c r="AC157" s="689">
        <f t="shared" si="224"/>
        <v>0</v>
      </c>
      <c r="AD157" s="689">
        <f t="shared" si="224"/>
        <v>0</v>
      </c>
      <c r="AE157" s="689">
        <f t="shared" si="224"/>
        <v>0</v>
      </c>
      <c r="AF157" s="680">
        <f t="shared" si="224"/>
        <v>0</v>
      </c>
      <c r="AG157" s="689">
        <f t="shared" si="224"/>
        <v>0</v>
      </c>
      <c r="AH157" s="689">
        <f t="shared" si="224"/>
        <v>0</v>
      </c>
      <c r="AI157" s="689">
        <f t="shared" si="224"/>
        <v>0</v>
      </c>
      <c r="AJ157" s="689">
        <f t="shared" si="224"/>
        <v>0</v>
      </c>
      <c r="AK157" s="680">
        <f t="shared" si="224"/>
        <v>0</v>
      </c>
      <c r="AL157" s="689">
        <f t="shared" si="224"/>
        <v>0</v>
      </c>
      <c r="AM157" s="689">
        <f t="shared" si="224"/>
        <v>0</v>
      </c>
      <c r="AN157" s="689">
        <f t="shared" si="224"/>
        <v>0</v>
      </c>
      <c r="AO157" s="689">
        <f t="shared" si="224"/>
        <v>0</v>
      </c>
      <c r="AP157" s="680">
        <f t="shared" si="224"/>
        <v>0</v>
      </c>
      <c r="AQ157" s="689">
        <f t="shared" si="224"/>
        <v>0</v>
      </c>
      <c r="AR157" s="689">
        <f t="shared" si="224"/>
        <v>0</v>
      </c>
      <c r="AS157" s="689">
        <f t="shared" si="224"/>
        <v>0</v>
      </c>
      <c r="AT157" s="689">
        <f t="shared" si="224"/>
        <v>0</v>
      </c>
      <c r="AU157" s="680">
        <f t="shared" si="224"/>
        <v>0</v>
      </c>
      <c r="AV157" s="689">
        <f t="shared" si="224"/>
        <v>0</v>
      </c>
      <c r="AW157" s="689">
        <f t="shared" si="224"/>
        <v>0</v>
      </c>
      <c r="AX157" s="689">
        <f t="shared" si="224"/>
        <v>0</v>
      </c>
      <c r="AY157" s="689">
        <f t="shared" si="224"/>
        <v>0</v>
      </c>
      <c r="AZ157" s="680">
        <f t="shared" si="224"/>
        <v>0</v>
      </c>
      <c r="BA157" s="689">
        <f t="shared" si="224"/>
        <v>0</v>
      </c>
      <c r="BB157" s="689">
        <f t="shared" si="224"/>
        <v>0</v>
      </c>
      <c r="BC157" s="689">
        <f t="shared" si="224"/>
        <v>0</v>
      </c>
      <c r="BD157" s="689">
        <f t="shared" si="224"/>
        <v>0</v>
      </c>
      <c r="BE157" s="680">
        <f t="shared" si="224"/>
        <v>0</v>
      </c>
    </row>
    <row r="158" spans="1:57" s="672" customFormat="1" ht="12.75" customHeight="1">
      <c r="A158" s="11">
        <f t="shared" si="221"/>
        <v>52</v>
      </c>
      <c r="B158" s="693" t="str">
        <f t="shared" si="222"/>
        <v>TOTAL HEALTH CARE (44 through 51)</v>
      </c>
      <c r="C158" s="688">
        <f t="shared" ref="C158:BE158" si="225">IF(C$104&lt;&gt;0,C72/C$104,0)</f>
        <v>0</v>
      </c>
      <c r="D158" s="688">
        <f t="shared" si="225"/>
        <v>0</v>
      </c>
      <c r="E158" s="688">
        <f t="shared" si="225"/>
        <v>0</v>
      </c>
      <c r="F158" s="688">
        <f t="shared" si="225"/>
        <v>0</v>
      </c>
      <c r="G158" s="688">
        <f t="shared" si="225"/>
        <v>0</v>
      </c>
      <c r="H158" s="688">
        <f t="shared" si="225"/>
        <v>0</v>
      </c>
      <c r="I158" s="688">
        <f t="shared" si="225"/>
        <v>0</v>
      </c>
      <c r="J158" s="688">
        <f t="shared" si="225"/>
        <v>0</v>
      </c>
      <c r="K158" s="688">
        <f t="shared" si="225"/>
        <v>0</v>
      </c>
      <c r="L158" s="688">
        <f t="shared" si="225"/>
        <v>0</v>
      </c>
      <c r="M158" s="688">
        <f t="shared" si="225"/>
        <v>0</v>
      </c>
      <c r="N158" s="688">
        <f t="shared" si="225"/>
        <v>0</v>
      </c>
      <c r="O158" s="688">
        <f t="shared" si="225"/>
        <v>0</v>
      </c>
      <c r="P158" s="688">
        <f t="shared" si="225"/>
        <v>0</v>
      </c>
      <c r="Q158" s="688">
        <f t="shared" si="225"/>
        <v>0</v>
      </c>
      <c r="R158" s="688">
        <f t="shared" si="225"/>
        <v>0</v>
      </c>
      <c r="S158" s="688">
        <f t="shared" si="225"/>
        <v>0</v>
      </c>
      <c r="T158" s="688">
        <f t="shared" si="225"/>
        <v>0</v>
      </c>
      <c r="U158" s="688">
        <f t="shared" si="225"/>
        <v>0</v>
      </c>
      <c r="V158" s="688">
        <f t="shared" si="225"/>
        <v>0</v>
      </c>
      <c r="W158" s="688">
        <f t="shared" si="225"/>
        <v>0</v>
      </c>
      <c r="X158" s="688">
        <f t="shared" si="225"/>
        <v>0</v>
      </c>
      <c r="Y158" s="688">
        <f t="shared" si="225"/>
        <v>0</v>
      </c>
      <c r="Z158" s="688">
        <f t="shared" si="225"/>
        <v>0</v>
      </c>
      <c r="AA158" s="688">
        <f t="shared" si="225"/>
        <v>0</v>
      </c>
      <c r="AB158" s="688">
        <f t="shared" si="225"/>
        <v>0</v>
      </c>
      <c r="AC158" s="688">
        <f t="shared" si="225"/>
        <v>0</v>
      </c>
      <c r="AD158" s="688">
        <f t="shared" si="225"/>
        <v>0</v>
      </c>
      <c r="AE158" s="688">
        <f t="shared" si="225"/>
        <v>0</v>
      </c>
      <c r="AF158" s="688">
        <f t="shared" si="225"/>
        <v>0</v>
      </c>
      <c r="AG158" s="688">
        <f t="shared" si="225"/>
        <v>0</v>
      </c>
      <c r="AH158" s="688">
        <f t="shared" si="225"/>
        <v>0</v>
      </c>
      <c r="AI158" s="688">
        <f t="shared" si="225"/>
        <v>0</v>
      </c>
      <c r="AJ158" s="688">
        <f t="shared" si="225"/>
        <v>0</v>
      </c>
      <c r="AK158" s="688">
        <f t="shared" si="225"/>
        <v>0</v>
      </c>
      <c r="AL158" s="688">
        <f t="shared" si="225"/>
        <v>0</v>
      </c>
      <c r="AM158" s="688">
        <f t="shared" si="225"/>
        <v>0</v>
      </c>
      <c r="AN158" s="688">
        <f t="shared" si="225"/>
        <v>0</v>
      </c>
      <c r="AO158" s="688">
        <f t="shared" si="225"/>
        <v>0</v>
      </c>
      <c r="AP158" s="688">
        <f t="shared" si="225"/>
        <v>0</v>
      </c>
      <c r="AQ158" s="688">
        <f t="shared" si="225"/>
        <v>0</v>
      </c>
      <c r="AR158" s="688">
        <f t="shared" si="225"/>
        <v>0</v>
      </c>
      <c r="AS158" s="688">
        <f t="shared" si="225"/>
        <v>0</v>
      </c>
      <c r="AT158" s="688">
        <f t="shared" si="225"/>
        <v>0</v>
      </c>
      <c r="AU158" s="688">
        <f t="shared" si="225"/>
        <v>0</v>
      </c>
      <c r="AV158" s="688">
        <f t="shared" si="225"/>
        <v>0</v>
      </c>
      <c r="AW158" s="688">
        <f t="shared" si="225"/>
        <v>0</v>
      </c>
      <c r="AX158" s="688">
        <f t="shared" si="225"/>
        <v>0</v>
      </c>
      <c r="AY158" s="688">
        <f t="shared" si="225"/>
        <v>0</v>
      </c>
      <c r="AZ158" s="688">
        <f t="shared" si="225"/>
        <v>0</v>
      </c>
      <c r="BA158" s="688">
        <f t="shared" si="225"/>
        <v>0</v>
      </c>
      <c r="BB158" s="688">
        <f t="shared" si="225"/>
        <v>0</v>
      </c>
      <c r="BC158" s="688">
        <f t="shared" si="225"/>
        <v>0</v>
      </c>
      <c r="BD158" s="688">
        <f t="shared" si="225"/>
        <v>0</v>
      </c>
      <c r="BE158" s="688">
        <f t="shared" si="225"/>
        <v>0</v>
      </c>
    </row>
    <row r="159" spans="1:57" s="672" customFormat="1" ht="12.75" customHeight="1">
      <c r="A159" s="11">
        <f t="shared" si="221"/>
        <v>53</v>
      </c>
      <c r="B159" s="464" t="str">
        <f t="shared" si="222"/>
        <v>Reinsurance Premium Expense</v>
      </c>
      <c r="C159" s="689">
        <f t="shared" ref="C159:BE159" si="226">IF(C$104&lt;&gt;0,C73/C$104,0)</f>
        <v>0</v>
      </c>
      <c r="D159" s="689">
        <f t="shared" si="226"/>
        <v>0</v>
      </c>
      <c r="E159" s="689">
        <f t="shared" si="226"/>
        <v>0</v>
      </c>
      <c r="F159" s="689">
        <f t="shared" si="226"/>
        <v>0</v>
      </c>
      <c r="G159" s="680">
        <f t="shared" si="226"/>
        <v>0</v>
      </c>
      <c r="H159" s="689">
        <f t="shared" si="226"/>
        <v>0</v>
      </c>
      <c r="I159" s="689">
        <f t="shared" si="226"/>
        <v>0</v>
      </c>
      <c r="J159" s="689">
        <f t="shared" si="226"/>
        <v>0</v>
      </c>
      <c r="K159" s="689">
        <f t="shared" si="226"/>
        <v>0</v>
      </c>
      <c r="L159" s="680">
        <f t="shared" si="226"/>
        <v>0</v>
      </c>
      <c r="M159" s="689">
        <f t="shared" si="226"/>
        <v>0</v>
      </c>
      <c r="N159" s="689">
        <f t="shared" si="226"/>
        <v>0</v>
      </c>
      <c r="O159" s="689">
        <f t="shared" si="226"/>
        <v>0</v>
      </c>
      <c r="P159" s="689">
        <f t="shared" si="226"/>
        <v>0</v>
      </c>
      <c r="Q159" s="680">
        <f t="shared" si="226"/>
        <v>0</v>
      </c>
      <c r="R159" s="689">
        <f t="shared" si="226"/>
        <v>0</v>
      </c>
      <c r="S159" s="689">
        <f t="shared" si="226"/>
        <v>0</v>
      </c>
      <c r="T159" s="689">
        <f t="shared" si="226"/>
        <v>0</v>
      </c>
      <c r="U159" s="689">
        <f t="shared" si="226"/>
        <v>0</v>
      </c>
      <c r="V159" s="680">
        <f t="shared" si="226"/>
        <v>0</v>
      </c>
      <c r="W159" s="689">
        <f t="shared" si="226"/>
        <v>0</v>
      </c>
      <c r="X159" s="689">
        <f t="shared" si="226"/>
        <v>0</v>
      </c>
      <c r="Y159" s="689">
        <f t="shared" si="226"/>
        <v>0</v>
      </c>
      <c r="Z159" s="689">
        <f t="shared" si="226"/>
        <v>0</v>
      </c>
      <c r="AA159" s="680">
        <f t="shared" si="226"/>
        <v>0</v>
      </c>
      <c r="AB159" s="689">
        <f t="shared" si="226"/>
        <v>0</v>
      </c>
      <c r="AC159" s="689">
        <f t="shared" si="226"/>
        <v>0</v>
      </c>
      <c r="AD159" s="689">
        <f t="shared" si="226"/>
        <v>0</v>
      </c>
      <c r="AE159" s="689">
        <f t="shared" si="226"/>
        <v>0</v>
      </c>
      <c r="AF159" s="680">
        <f t="shared" si="226"/>
        <v>0</v>
      </c>
      <c r="AG159" s="689">
        <f t="shared" si="226"/>
        <v>0</v>
      </c>
      <c r="AH159" s="689">
        <f t="shared" si="226"/>
        <v>0</v>
      </c>
      <c r="AI159" s="689">
        <f t="shared" si="226"/>
        <v>0</v>
      </c>
      <c r="AJ159" s="689">
        <f t="shared" si="226"/>
        <v>0</v>
      </c>
      <c r="AK159" s="680">
        <f t="shared" si="226"/>
        <v>0</v>
      </c>
      <c r="AL159" s="689">
        <f t="shared" si="226"/>
        <v>0</v>
      </c>
      <c r="AM159" s="689">
        <f t="shared" si="226"/>
        <v>0</v>
      </c>
      <c r="AN159" s="689">
        <f t="shared" si="226"/>
        <v>0</v>
      </c>
      <c r="AO159" s="689">
        <f t="shared" si="226"/>
        <v>0</v>
      </c>
      <c r="AP159" s="680">
        <f t="shared" si="226"/>
        <v>0</v>
      </c>
      <c r="AQ159" s="689">
        <f t="shared" si="226"/>
        <v>0</v>
      </c>
      <c r="AR159" s="689">
        <f t="shared" si="226"/>
        <v>0</v>
      </c>
      <c r="AS159" s="689">
        <f t="shared" si="226"/>
        <v>0</v>
      </c>
      <c r="AT159" s="689">
        <f t="shared" si="226"/>
        <v>0</v>
      </c>
      <c r="AU159" s="680">
        <f t="shared" si="226"/>
        <v>0</v>
      </c>
      <c r="AV159" s="689">
        <f t="shared" si="226"/>
        <v>0</v>
      </c>
      <c r="AW159" s="689">
        <f t="shared" si="226"/>
        <v>0</v>
      </c>
      <c r="AX159" s="689">
        <f t="shared" si="226"/>
        <v>0</v>
      </c>
      <c r="AY159" s="689">
        <f t="shared" si="226"/>
        <v>0</v>
      </c>
      <c r="AZ159" s="680">
        <f t="shared" si="226"/>
        <v>0</v>
      </c>
      <c r="BA159" s="689">
        <f t="shared" si="226"/>
        <v>0</v>
      </c>
      <c r="BB159" s="689">
        <f t="shared" si="226"/>
        <v>0</v>
      </c>
      <c r="BC159" s="689">
        <f t="shared" si="226"/>
        <v>0</v>
      </c>
      <c r="BD159" s="689">
        <f t="shared" si="226"/>
        <v>0</v>
      </c>
      <c r="BE159" s="680">
        <f t="shared" si="226"/>
        <v>0</v>
      </c>
    </row>
    <row r="160" spans="1:57" s="672" customFormat="1" ht="12.75" customHeight="1">
      <c r="A160" s="11">
        <f t="shared" si="221"/>
        <v>54</v>
      </c>
      <c r="B160" s="464" t="str">
        <f t="shared" si="222"/>
        <v>Reinsurance Recoveries (enter as a positive amount)</v>
      </c>
      <c r="C160" s="689">
        <f t="shared" ref="C160:BE160" si="227">IF(C$104&lt;&gt;0,C74/C$104,0)</f>
        <v>0</v>
      </c>
      <c r="D160" s="689">
        <f t="shared" si="227"/>
        <v>0</v>
      </c>
      <c r="E160" s="689">
        <f t="shared" si="227"/>
        <v>0</v>
      </c>
      <c r="F160" s="689">
        <f t="shared" si="227"/>
        <v>0</v>
      </c>
      <c r="G160" s="680">
        <f t="shared" si="227"/>
        <v>0</v>
      </c>
      <c r="H160" s="689">
        <f t="shared" si="227"/>
        <v>0</v>
      </c>
      <c r="I160" s="689">
        <f t="shared" si="227"/>
        <v>0</v>
      </c>
      <c r="J160" s="689">
        <f t="shared" si="227"/>
        <v>0</v>
      </c>
      <c r="K160" s="689">
        <f t="shared" si="227"/>
        <v>0</v>
      </c>
      <c r="L160" s="680">
        <f t="shared" si="227"/>
        <v>0</v>
      </c>
      <c r="M160" s="689">
        <f t="shared" si="227"/>
        <v>0</v>
      </c>
      <c r="N160" s="689">
        <f t="shared" si="227"/>
        <v>0</v>
      </c>
      <c r="O160" s="689">
        <f t="shared" si="227"/>
        <v>0</v>
      </c>
      <c r="P160" s="689">
        <f t="shared" si="227"/>
        <v>0</v>
      </c>
      <c r="Q160" s="680">
        <f t="shared" si="227"/>
        <v>0</v>
      </c>
      <c r="R160" s="689">
        <f t="shared" si="227"/>
        <v>0</v>
      </c>
      <c r="S160" s="689">
        <f t="shared" si="227"/>
        <v>0</v>
      </c>
      <c r="T160" s="689">
        <f t="shared" si="227"/>
        <v>0</v>
      </c>
      <c r="U160" s="689">
        <f t="shared" si="227"/>
        <v>0</v>
      </c>
      <c r="V160" s="680">
        <f t="shared" si="227"/>
        <v>0</v>
      </c>
      <c r="W160" s="689">
        <f t="shared" si="227"/>
        <v>0</v>
      </c>
      <c r="X160" s="689">
        <f t="shared" si="227"/>
        <v>0</v>
      </c>
      <c r="Y160" s="689">
        <f t="shared" si="227"/>
        <v>0</v>
      </c>
      <c r="Z160" s="689">
        <f t="shared" si="227"/>
        <v>0</v>
      </c>
      <c r="AA160" s="680">
        <f t="shared" si="227"/>
        <v>0</v>
      </c>
      <c r="AB160" s="689">
        <f t="shared" si="227"/>
        <v>0</v>
      </c>
      <c r="AC160" s="689">
        <f t="shared" si="227"/>
        <v>0</v>
      </c>
      <c r="AD160" s="689">
        <f t="shared" si="227"/>
        <v>0</v>
      </c>
      <c r="AE160" s="689">
        <f t="shared" si="227"/>
        <v>0</v>
      </c>
      <c r="AF160" s="680">
        <f t="shared" si="227"/>
        <v>0</v>
      </c>
      <c r="AG160" s="689">
        <f t="shared" si="227"/>
        <v>0</v>
      </c>
      <c r="AH160" s="689">
        <f t="shared" si="227"/>
        <v>0</v>
      </c>
      <c r="AI160" s="689">
        <f t="shared" si="227"/>
        <v>0</v>
      </c>
      <c r="AJ160" s="689">
        <f t="shared" si="227"/>
        <v>0</v>
      </c>
      <c r="AK160" s="680">
        <f t="shared" si="227"/>
        <v>0</v>
      </c>
      <c r="AL160" s="689">
        <f t="shared" si="227"/>
        <v>0</v>
      </c>
      <c r="AM160" s="689">
        <f t="shared" si="227"/>
        <v>0</v>
      </c>
      <c r="AN160" s="689">
        <f t="shared" si="227"/>
        <v>0</v>
      </c>
      <c r="AO160" s="689">
        <f t="shared" si="227"/>
        <v>0</v>
      </c>
      <c r="AP160" s="680">
        <f t="shared" si="227"/>
        <v>0</v>
      </c>
      <c r="AQ160" s="689">
        <f t="shared" si="227"/>
        <v>0</v>
      </c>
      <c r="AR160" s="689">
        <f t="shared" si="227"/>
        <v>0</v>
      </c>
      <c r="AS160" s="689">
        <f t="shared" si="227"/>
        <v>0</v>
      </c>
      <c r="AT160" s="689">
        <f t="shared" si="227"/>
        <v>0</v>
      </c>
      <c r="AU160" s="680">
        <f t="shared" si="227"/>
        <v>0</v>
      </c>
      <c r="AV160" s="689">
        <f t="shared" si="227"/>
        <v>0</v>
      </c>
      <c r="AW160" s="689">
        <f t="shared" si="227"/>
        <v>0</v>
      </c>
      <c r="AX160" s="689">
        <f t="shared" si="227"/>
        <v>0</v>
      </c>
      <c r="AY160" s="689">
        <f t="shared" si="227"/>
        <v>0</v>
      </c>
      <c r="AZ160" s="680">
        <f t="shared" si="227"/>
        <v>0</v>
      </c>
      <c r="BA160" s="689">
        <f t="shared" si="227"/>
        <v>0</v>
      </c>
      <c r="BB160" s="689">
        <f t="shared" si="227"/>
        <v>0</v>
      </c>
      <c r="BC160" s="689">
        <f t="shared" si="227"/>
        <v>0</v>
      </c>
      <c r="BD160" s="689">
        <f t="shared" si="227"/>
        <v>0</v>
      </c>
      <c r="BE160" s="680">
        <f t="shared" si="227"/>
        <v>0</v>
      </c>
    </row>
    <row r="161" spans="1:57" s="672" customFormat="1" ht="12.75" customHeight="1">
      <c r="A161" s="11">
        <f t="shared" si="221"/>
        <v>55</v>
      </c>
      <c r="B161" s="694" t="str">
        <f t="shared" si="222"/>
        <v>Reinsurance Expense Net of Recoveries (53-54)</v>
      </c>
      <c r="C161" s="688">
        <f t="shared" ref="C161:BE161" si="228">IF(C$104&lt;&gt;0,C75/C$104,0)</f>
        <v>0</v>
      </c>
      <c r="D161" s="688">
        <f t="shared" si="228"/>
        <v>0</v>
      </c>
      <c r="E161" s="688">
        <f t="shared" si="228"/>
        <v>0</v>
      </c>
      <c r="F161" s="688">
        <f t="shared" si="228"/>
        <v>0</v>
      </c>
      <c r="G161" s="688">
        <f t="shared" si="228"/>
        <v>0</v>
      </c>
      <c r="H161" s="688">
        <f t="shared" si="228"/>
        <v>0</v>
      </c>
      <c r="I161" s="688">
        <f t="shared" si="228"/>
        <v>0</v>
      </c>
      <c r="J161" s="688">
        <f t="shared" si="228"/>
        <v>0</v>
      </c>
      <c r="K161" s="688">
        <f t="shared" si="228"/>
        <v>0</v>
      </c>
      <c r="L161" s="688">
        <f t="shared" si="228"/>
        <v>0</v>
      </c>
      <c r="M161" s="688">
        <f t="shared" si="228"/>
        <v>0</v>
      </c>
      <c r="N161" s="688">
        <f t="shared" si="228"/>
        <v>0</v>
      </c>
      <c r="O161" s="688">
        <f t="shared" si="228"/>
        <v>0</v>
      </c>
      <c r="P161" s="688">
        <f t="shared" si="228"/>
        <v>0</v>
      </c>
      <c r="Q161" s="688">
        <f t="shared" si="228"/>
        <v>0</v>
      </c>
      <c r="R161" s="688">
        <f t="shared" si="228"/>
        <v>0</v>
      </c>
      <c r="S161" s="688">
        <f t="shared" si="228"/>
        <v>0</v>
      </c>
      <c r="T161" s="688">
        <f t="shared" si="228"/>
        <v>0</v>
      </c>
      <c r="U161" s="688">
        <f t="shared" si="228"/>
        <v>0</v>
      </c>
      <c r="V161" s="688">
        <f t="shared" si="228"/>
        <v>0</v>
      </c>
      <c r="W161" s="688">
        <f t="shared" si="228"/>
        <v>0</v>
      </c>
      <c r="X161" s="688">
        <f t="shared" si="228"/>
        <v>0</v>
      </c>
      <c r="Y161" s="688">
        <f t="shared" si="228"/>
        <v>0</v>
      </c>
      <c r="Z161" s="688">
        <f t="shared" si="228"/>
        <v>0</v>
      </c>
      <c r="AA161" s="688">
        <f t="shared" si="228"/>
        <v>0</v>
      </c>
      <c r="AB161" s="688">
        <f t="shared" si="228"/>
        <v>0</v>
      </c>
      <c r="AC161" s="688">
        <f t="shared" si="228"/>
        <v>0</v>
      </c>
      <c r="AD161" s="688">
        <f t="shared" si="228"/>
        <v>0</v>
      </c>
      <c r="AE161" s="688">
        <f t="shared" si="228"/>
        <v>0</v>
      </c>
      <c r="AF161" s="688">
        <f t="shared" si="228"/>
        <v>0</v>
      </c>
      <c r="AG161" s="688">
        <f t="shared" si="228"/>
        <v>0</v>
      </c>
      <c r="AH161" s="688">
        <f t="shared" si="228"/>
        <v>0</v>
      </c>
      <c r="AI161" s="688">
        <f t="shared" si="228"/>
        <v>0</v>
      </c>
      <c r="AJ161" s="688">
        <f t="shared" si="228"/>
        <v>0</v>
      </c>
      <c r="AK161" s="688">
        <f t="shared" si="228"/>
        <v>0</v>
      </c>
      <c r="AL161" s="688">
        <f t="shared" si="228"/>
        <v>0</v>
      </c>
      <c r="AM161" s="688">
        <f t="shared" si="228"/>
        <v>0</v>
      </c>
      <c r="AN161" s="688">
        <f t="shared" si="228"/>
        <v>0</v>
      </c>
      <c r="AO161" s="688">
        <f t="shared" si="228"/>
        <v>0</v>
      </c>
      <c r="AP161" s="688">
        <f t="shared" si="228"/>
        <v>0</v>
      </c>
      <c r="AQ161" s="688">
        <f t="shared" si="228"/>
        <v>0</v>
      </c>
      <c r="AR161" s="688">
        <f t="shared" si="228"/>
        <v>0</v>
      </c>
      <c r="AS161" s="688">
        <f t="shared" si="228"/>
        <v>0</v>
      </c>
      <c r="AT161" s="688">
        <f t="shared" si="228"/>
        <v>0</v>
      </c>
      <c r="AU161" s="688">
        <f t="shared" si="228"/>
        <v>0</v>
      </c>
      <c r="AV161" s="688">
        <f t="shared" si="228"/>
        <v>0</v>
      </c>
      <c r="AW161" s="688">
        <f t="shared" si="228"/>
        <v>0</v>
      </c>
      <c r="AX161" s="688">
        <f t="shared" si="228"/>
        <v>0</v>
      </c>
      <c r="AY161" s="688">
        <f t="shared" si="228"/>
        <v>0</v>
      </c>
      <c r="AZ161" s="688">
        <f t="shared" si="228"/>
        <v>0</v>
      </c>
      <c r="BA161" s="688">
        <f t="shared" si="228"/>
        <v>0</v>
      </c>
      <c r="BB161" s="688">
        <f t="shared" si="228"/>
        <v>0</v>
      </c>
      <c r="BC161" s="688">
        <f t="shared" si="228"/>
        <v>0</v>
      </c>
      <c r="BD161" s="688">
        <f t="shared" si="228"/>
        <v>0</v>
      </c>
      <c r="BE161" s="688">
        <f t="shared" si="228"/>
        <v>0</v>
      </c>
    </row>
    <row r="162" spans="1:57" s="672" customFormat="1" ht="12.75" customHeight="1">
      <c r="A162" s="11">
        <f t="shared" si="221"/>
        <v>56</v>
      </c>
      <c r="B162" s="464" t="str">
        <f t="shared" si="222"/>
        <v>Post Payment Recoveries (enter as a positive amount)</v>
      </c>
      <c r="C162" s="689">
        <f t="shared" ref="C162:BE162" si="229">IF(C$104&lt;&gt;0,C76/C$104,0)</f>
        <v>0</v>
      </c>
      <c r="D162" s="689">
        <f t="shared" si="229"/>
        <v>0</v>
      </c>
      <c r="E162" s="689">
        <f t="shared" si="229"/>
        <v>0</v>
      </c>
      <c r="F162" s="689">
        <f t="shared" si="229"/>
        <v>0</v>
      </c>
      <c r="G162" s="680">
        <f t="shared" si="229"/>
        <v>0</v>
      </c>
      <c r="H162" s="689">
        <f t="shared" si="229"/>
        <v>0</v>
      </c>
      <c r="I162" s="689">
        <f t="shared" si="229"/>
        <v>0</v>
      </c>
      <c r="J162" s="689">
        <f t="shared" si="229"/>
        <v>0</v>
      </c>
      <c r="K162" s="689">
        <f t="shared" si="229"/>
        <v>0</v>
      </c>
      <c r="L162" s="680">
        <f t="shared" si="229"/>
        <v>0</v>
      </c>
      <c r="M162" s="689">
        <f t="shared" si="229"/>
        <v>0</v>
      </c>
      <c r="N162" s="689">
        <f t="shared" si="229"/>
        <v>0</v>
      </c>
      <c r="O162" s="689">
        <f t="shared" si="229"/>
        <v>0</v>
      </c>
      <c r="P162" s="689">
        <f t="shared" si="229"/>
        <v>0</v>
      </c>
      <c r="Q162" s="680">
        <f t="shared" si="229"/>
        <v>0</v>
      </c>
      <c r="R162" s="689">
        <f t="shared" si="229"/>
        <v>0</v>
      </c>
      <c r="S162" s="689">
        <f t="shared" si="229"/>
        <v>0</v>
      </c>
      <c r="T162" s="689">
        <f t="shared" si="229"/>
        <v>0</v>
      </c>
      <c r="U162" s="689">
        <f t="shared" si="229"/>
        <v>0</v>
      </c>
      <c r="V162" s="680">
        <f t="shared" si="229"/>
        <v>0</v>
      </c>
      <c r="W162" s="689">
        <f t="shared" si="229"/>
        <v>0</v>
      </c>
      <c r="X162" s="689">
        <f t="shared" si="229"/>
        <v>0</v>
      </c>
      <c r="Y162" s="689">
        <f t="shared" si="229"/>
        <v>0</v>
      </c>
      <c r="Z162" s="689">
        <f t="shared" si="229"/>
        <v>0</v>
      </c>
      <c r="AA162" s="680">
        <f t="shared" si="229"/>
        <v>0</v>
      </c>
      <c r="AB162" s="689">
        <f t="shared" si="229"/>
        <v>0</v>
      </c>
      <c r="AC162" s="689">
        <f t="shared" si="229"/>
        <v>0</v>
      </c>
      <c r="AD162" s="689">
        <f t="shared" si="229"/>
        <v>0</v>
      </c>
      <c r="AE162" s="689">
        <f t="shared" si="229"/>
        <v>0</v>
      </c>
      <c r="AF162" s="680">
        <f t="shared" si="229"/>
        <v>0</v>
      </c>
      <c r="AG162" s="689">
        <f t="shared" si="229"/>
        <v>0</v>
      </c>
      <c r="AH162" s="689">
        <f t="shared" si="229"/>
        <v>0</v>
      </c>
      <c r="AI162" s="689">
        <f t="shared" si="229"/>
        <v>0</v>
      </c>
      <c r="AJ162" s="689">
        <f t="shared" si="229"/>
        <v>0</v>
      </c>
      <c r="AK162" s="680">
        <f t="shared" si="229"/>
        <v>0</v>
      </c>
      <c r="AL162" s="689">
        <f t="shared" si="229"/>
        <v>0</v>
      </c>
      <c r="AM162" s="689">
        <f t="shared" si="229"/>
        <v>0</v>
      </c>
      <c r="AN162" s="689">
        <f t="shared" si="229"/>
        <v>0</v>
      </c>
      <c r="AO162" s="689">
        <f t="shared" si="229"/>
        <v>0</v>
      </c>
      <c r="AP162" s="680">
        <f t="shared" si="229"/>
        <v>0</v>
      </c>
      <c r="AQ162" s="689">
        <f t="shared" si="229"/>
        <v>0</v>
      </c>
      <c r="AR162" s="689">
        <f t="shared" si="229"/>
        <v>0</v>
      </c>
      <c r="AS162" s="689">
        <f t="shared" si="229"/>
        <v>0</v>
      </c>
      <c r="AT162" s="689">
        <f t="shared" si="229"/>
        <v>0</v>
      </c>
      <c r="AU162" s="680">
        <f t="shared" si="229"/>
        <v>0</v>
      </c>
      <c r="AV162" s="689">
        <f t="shared" si="229"/>
        <v>0</v>
      </c>
      <c r="AW162" s="689">
        <f t="shared" si="229"/>
        <v>0</v>
      </c>
      <c r="AX162" s="689">
        <f t="shared" si="229"/>
        <v>0</v>
      </c>
      <c r="AY162" s="689">
        <f t="shared" si="229"/>
        <v>0</v>
      </c>
      <c r="AZ162" s="680">
        <f t="shared" si="229"/>
        <v>0</v>
      </c>
      <c r="BA162" s="689">
        <f t="shared" si="229"/>
        <v>0</v>
      </c>
      <c r="BB162" s="689">
        <f t="shared" si="229"/>
        <v>0</v>
      </c>
      <c r="BC162" s="689">
        <f t="shared" si="229"/>
        <v>0</v>
      </c>
      <c r="BD162" s="689">
        <f t="shared" si="229"/>
        <v>0</v>
      </c>
      <c r="BE162" s="680">
        <f t="shared" si="229"/>
        <v>0</v>
      </c>
    </row>
    <row r="163" spans="1:57" s="672" customFormat="1" ht="12.75" customHeight="1">
      <c r="A163" s="11">
        <f t="shared" si="221"/>
        <v>57</v>
      </c>
      <c r="B163" s="693" t="str">
        <f t="shared" si="222"/>
        <v>TOTAL NET HEALTH CARE EXPENSES (52+55-56)</v>
      </c>
      <c r="C163" s="688">
        <f t="shared" ref="C163:BE165" si="230">IF(C$104&lt;&gt;0,C77/C$104,0)</f>
        <v>0</v>
      </c>
      <c r="D163" s="688">
        <f t="shared" si="230"/>
        <v>0</v>
      </c>
      <c r="E163" s="688">
        <f t="shared" si="230"/>
        <v>0</v>
      </c>
      <c r="F163" s="688">
        <f t="shared" si="230"/>
        <v>0</v>
      </c>
      <c r="G163" s="688">
        <f t="shared" si="230"/>
        <v>0</v>
      </c>
      <c r="H163" s="688">
        <f t="shared" si="230"/>
        <v>0</v>
      </c>
      <c r="I163" s="688">
        <f t="shared" si="230"/>
        <v>0</v>
      </c>
      <c r="J163" s="688">
        <f t="shared" si="230"/>
        <v>0</v>
      </c>
      <c r="K163" s="688">
        <f t="shared" si="230"/>
        <v>0</v>
      </c>
      <c r="L163" s="688">
        <f t="shared" si="230"/>
        <v>0</v>
      </c>
      <c r="M163" s="688">
        <f t="shared" si="230"/>
        <v>0</v>
      </c>
      <c r="N163" s="688">
        <f t="shared" si="230"/>
        <v>0</v>
      </c>
      <c r="O163" s="688">
        <f t="shared" si="230"/>
        <v>0</v>
      </c>
      <c r="P163" s="688">
        <f t="shared" si="230"/>
        <v>0</v>
      </c>
      <c r="Q163" s="688">
        <f t="shared" si="230"/>
        <v>0</v>
      </c>
      <c r="R163" s="688">
        <f t="shared" si="230"/>
        <v>0</v>
      </c>
      <c r="S163" s="688">
        <f t="shared" si="230"/>
        <v>0</v>
      </c>
      <c r="T163" s="688">
        <f t="shared" si="230"/>
        <v>0</v>
      </c>
      <c r="U163" s="688">
        <f t="shared" si="230"/>
        <v>0</v>
      </c>
      <c r="V163" s="688">
        <f t="shared" si="230"/>
        <v>0</v>
      </c>
      <c r="W163" s="688">
        <f t="shared" si="230"/>
        <v>0</v>
      </c>
      <c r="X163" s="688">
        <f t="shared" si="230"/>
        <v>0</v>
      </c>
      <c r="Y163" s="688">
        <f t="shared" si="230"/>
        <v>0</v>
      </c>
      <c r="Z163" s="688">
        <f t="shared" si="230"/>
        <v>0</v>
      </c>
      <c r="AA163" s="688">
        <f t="shared" si="230"/>
        <v>0</v>
      </c>
      <c r="AB163" s="688">
        <f t="shared" si="230"/>
        <v>0</v>
      </c>
      <c r="AC163" s="688">
        <f t="shared" si="230"/>
        <v>0</v>
      </c>
      <c r="AD163" s="688">
        <f t="shared" si="230"/>
        <v>0</v>
      </c>
      <c r="AE163" s="688">
        <f t="shared" si="230"/>
        <v>0</v>
      </c>
      <c r="AF163" s="688">
        <f t="shared" si="230"/>
        <v>0</v>
      </c>
      <c r="AG163" s="688">
        <f t="shared" si="230"/>
        <v>0</v>
      </c>
      <c r="AH163" s="688">
        <f t="shared" si="230"/>
        <v>0</v>
      </c>
      <c r="AI163" s="688">
        <f t="shared" si="230"/>
        <v>0</v>
      </c>
      <c r="AJ163" s="688">
        <f t="shared" si="230"/>
        <v>0</v>
      </c>
      <c r="AK163" s="688">
        <f t="shared" si="230"/>
        <v>0</v>
      </c>
      <c r="AL163" s="688">
        <f t="shared" si="230"/>
        <v>0</v>
      </c>
      <c r="AM163" s="688">
        <f t="shared" si="230"/>
        <v>0</v>
      </c>
      <c r="AN163" s="688">
        <f t="shared" si="230"/>
        <v>0</v>
      </c>
      <c r="AO163" s="688">
        <f t="shared" si="230"/>
        <v>0</v>
      </c>
      <c r="AP163" s="688">
        <f t="shared" si="230"/>
        <v>0</v>
      </c>
      <c r="AQ163" s="688">
        <f t="shared" si="230"/>
        <v>0</v>
      </c>
      <c r="AR163" s="688">
        <f t="shared" si="230"/>
        <v>0</v>
      </c>
      <c r="AS163" s="688">
        <f t="shared" si="230"/>
        <v>0</v>
      </c>
      <c r="AT163" s="688">
        <f t="shared" si="230"/>
        <v>0</v>
      </c>
      <c r="AU163" s="688">
        <f t="shared" si="230"/>
        <v>0</v>
      </c>
      <c r="AV163" s="688">
        <f t="shared" si="230"/>
        <v>0</v>
      </c>
      <c r="AW163" s="688">
        <f t="shared" si="230"/>
        <v>0</v>
      </c>
      <c r="AX163" s="688">
        <f t="shared" si="230"/>
        <v>0</v>
      </c>
      <c r="AY163" s="688">
        <f t="shared" si="230"/>
        <v>0</v>
      </c>
      <c r="AZ163" s="688">
        <f t="shared" si="230"/>
        <v>0</v>
      </c>
      <c r="BA163" s="688">
        <f t="shared" si="230"/>
        <v>0</v>
      </c>
      <c r="BB163" s="688">
        <f t="shared" si="230"/>
        <v>0</v>
      </c>
      <c r="BC163" s="688">
        <f t="shared" si="230"/>
        <v>0</v>
      </c>
      <c r="BD163" s="688">
        <f t="shared" si="230"/>
        <v>0</v>
      </c>
      <c r="BE163" s="688">
        <f t="shared" si="230"/>
        <v>0</v>
      </c>
    </row>
    <row r="164" spans="1:57" s="672" customFormat="1" ht="12.75" customHeight="1">
      <c r="A164" s="12"/>
      <c r="B164" s="639" t="str">
        <f>B78</f>
        <v>ADMINISTRATIVE</v>
      </c>
      <c r="C164" s="674"/>
      <c r="D164" s="673"/>
      <c r="E164" s="673"/>
      <c r="F164" s="673"/>
      <c r="G164" s="675"/>
      <c r="H164" s="674"/>
      <c r="I164" s="673"/>
      <c r="J164" s="673"/>
      <c r="K164" s="673"/>
      <c r="L164" s="675"/>
      <c r="M164" s="674"/>
      <c r="N164" s="673"/>
      <c r="O164" s="673"/>
      <c r="P164" s="673"/>
      <c r="Q164" s="675"/>
      <c r="R164" s="674"/>
      <c r="S164" s="673"/>
      <c r="T164" s="673"/>
      <c r="U164" s="673"/>
      <c r="V164" s="675"/>
      <c r="W164" s="674"/>
      <c r="X164" s="673"/>
      <c r="Y164" s="673"/>
      <c r="Z164" s="673"/>
      <c r="AA164" s="675"/>
      <c r="AB164" s="674"/>
      <c r="AC164" s="673"/>
      <c r="AD164" s="673"/>
      <c r="AE164" s="673"/>
      <c r="AF164" s="675"/>
      <c r="AG164" s="674"/>
      <c r="AH164" s="673"/>
      <c r="AI164" s="673"/>
      <c r="AJ164" s="673"/>
      <c r="AK164" s="675"/>
      <c r="AL164" s="674"/>
      <c r="AM164" s="673"/>
      <c r="AN164" s="673"/>
      <c r="AO164" s="673"/>
      <c r="AP164" s="675"/>
      <c r="AQ164" s="674"/>
      <c r="AR164" s="673"/>
      <c r="AS164" s="673"/>
      <c r="AT164" s="673"/>
      <c r="AU164" s="675"/>
      <c r="AV164" s="674"/>
      <c r="AW164" s="673"/>
      <c r="AX164" s="673"/>
      <c r="AY164" s="673"/>
      <c r="AZ164" s="675"/>
      <c r="BA164" s="674"/>
      <c r="BB164" s="673"/>
      <c r="BC164" s="673"/>
      <c r="BD164" s="673"/>
      <c r="BE164" s="675"/>
    </row>
    <row r="165" spans="1:57" s="672" customFormat="1" ht="12.75" customHeight="1">
      <c r="A165" s="11">
        <f t="shared" ref="A165:B179" si="231">A79</f>
        <v>58</v>
      </c>
      <c r="B165" s="463" t="str">
        <f t="shared" si="231"/>
        <v>Direct Administrative Expenses</v>
      </c>
      <c r="C165" s="689">
        <f t="shared" si="230"/>
        <v>0</v>
      </c>
      <c r="D165" s="689">
        <f t="shared" si="230"/>
        <v>0</v>
      </c>
      <c r="E165" s="689">
        <f t="shared" si="230"/>
        <v>0</v>
      </c>
      <c r="F165" s="689">
        <f t="shared" si="230"/>
        <v>0</v>
      </c>
      <c r="G165" s="680">
        <f t="shared" si="230"/>
        <v>0</v>
      </c>
      <c r="H165" s="689">
        <f t="shared" si="230"/>
        <v>0</v>
      </c>
      <c r="I165" s="689">
        <f t="shared" si="230"/>
        <v>0</v>
      </c>
      <c r="J165" s="689">
        <f t="shared" si="230"/>
        <v>0</v>
      </c>
      <c r="K165" s="689">
        <f t="shared" si="230"/>
        <v>0</v>
      </c>
      <c r="L165" s="680">
        <f t="shared" si="230"/>
        <v>0</v>
      </c>
      <c r="M165" s="689">
        <f t="shared" si="230"/>
        <v>0</v>
      </c>
      <c r="N165" s="689">
        <f t="shared" si="230"/>
        <v>0</v>
      </c>
      <c r="O165" s="689">
        <f t="shared" si="230"/>
        <v>0</v>
      </c>
      <c r="P165" s="689">
        <f t="shared" si="230"/>
        <v>0</v>
      </c>
      <c r="Q165" s="680">
        <f t="shared" si="230"/>
        <v>0</v>
      </c>
      <c r="R165" s="689">
        <f t="shared" si="230"/>
        <v>0</v>
      </c>
      <c r="S165" s="689">
        <f t="shared" si="230"/>
        <v>0</v>
      </c>
      <c r="T165" s="689">
        <f t="shared" si="230"/>
        <v>0</v>
      </c>
      <c r="U165" s="689">
        <f t="shared" si="230"/>
        <v>0</v>
      </c>
      <c r="V165" s="680">
        <f t="shared" si="230"/>
        <v>0</v>
      </c>
      <c r="W165" s="689">
        <f t="shared" si="230"/>
        <v>0</v>
      </c>
      <c r="X165" s="689">
        <f t="shared" si="230"/>
        <v>0</v>
      </c>
      <c r="Y165" s="689">
        <f t="shared" si="230"/>
        <v>0</v>
      </c>
      <c r="Z165" s="689">
        <f t="shared" si="230"/>
        <v>0</v>
      </c>
      <c r="AA165" s="680">
        <f t="shared" si="230"/>
        <v>0</v>
      </c>
      <c r="AB165" s="689">
        <f t="shared" si="230"/>
        <v>0</v>
      </c>
      <c r="AC165" s="689">
        <f t="shared" si="230"/>
        <v>0</v>
      </c>
      <c r="AD165" s="689">
        <f t="shared" si="230"/>
        <v>0</v>
      </c>
      <c r="AE165" s="689">
        <f t="shared" si="230"/>
        <v>0</v>
      </c>
      <c r="AF165" s="680">
        <f t="shared" si="230"/>
        <v>0</v>
      </c>
      <c r="AG165" s="689">
        <f t="shared" si="230"/>
        <v>0</v>
      </c>
      <c r="AH165" s="689">
        <f t="shared" si="230"/>
        <v>0</v>
      </c>
      <c r="AI165" s="689">
        <f t="shared" si="230"/>
        <v>0</v>
      </c>
      <c r="AJ165" s="689">
        <f t="shared" si="230"/>
        <v>0</v>
      </c>
      <c r="AK165" s="680">
        <f t="shared" si="230"/>
        <v>0</v>
      </c>
      <c r="AL165" s="695">
        <f t="shared" si="230"/>
        <v>0</v>
      </c>
      <c r="AM165" s="695">
        <f t="shared" si="230"/>
        <v>0</v>
      </c>
      <c r="AN165" s="695">
        <f t="shared" si="230"/>
        <v>0</v>
      </c>
      <c r="AO165" s="695">
        <f t="shared" si="230"/>
        <v>0</v>
      </c>
      <c r="AP165" s="680">
        <f t="shared" si="230"/>
        <v>0</v>
      </c>
      <c r="AQ165" s="695">
        <f t="shared" si="230"/>
        <v>0</v>
      </c>
      <c r="AR165" s="695">
        <f t="shared" si="230"/>
        <v>0</v>
      </c>
      <c r="AS165" s="695">
        <f t="shared" si="230"/>
        <v>0</v>
      </c>
      <c r="AT165" s="695">
        <f t="shared" si="230"/>
        <v>0</v>
      </c>
      <c r="AU165" s="680">
        <f t="shared" si="230"/>
        <v>0</v>
      </c>
      <c r="AV165" s="695">
        <f t="shared" si="230"/>
        <v>0</v>
      </c>
      <c r="AW165" s="695">
        <f t="shared" si="230"/>
        <v>0</v>
      </c>
      <c r="AX165" s="695">
        <f t="shared" si="230"/>
        <v>0</v>
      </c>
      <c r="AY165" s="695">
        <f t="shared" si="230"/>
        <v>0</v>
      </c>
      <c r="AZ165" s="680">
        <f t="shared" si="230"/>
        <v>0</v>
      </c>
      <c r="BA165" s="695">
        <f t="shared" si="230"/>
        <v>0</v>
      </c>
      <c r="BB165" s="695">
        <f t="shared" si="230"/>
        <v>0</v>
      </c>
      <c r="BC165" s="695">
        <f t="shared" si="230"/>
        <v>0</v>
      </c>
      <c r="BD165" s="695">
        <f t="shared" si="230"/>
        <v>0</v>
      </c>
      <c r="BE165" s="680">
        <f t="shared" si="230"/>
        <v>0</v>
      </c>
    </row>
    <row r="166" spans="1:57" s="672" customFormat="1" ht="12.75" customHeight="1">
      <c r="A166" s="11">
        <f t="shared" si="231"/>
        <v>59</v>
      </c>
      <c r="B166" s="463" t="str">
        <f t="shared" si="231"/>
        <v>Indirect Administrative Expenses</v>
      </c>
      <c r="C166" s="689">
        <f t="shared" ref="C166:BE166" si="232">IF(C$104&lt;&gt;0,C80/C$104,0)</f>
        <v>0</v>
      </c>
      <c r="D166" s="689">
        <f t="shared" si="232"/>
        <v>0</v>
      </c>
      <c r="E166" s="689">
        <f t="shared" si="232"/>
        <v>0</v>
      </c>
      <c r="F166" s="689">
        <f t="shared" si="232"/>
        <v>0</v>
      </c>
      <c r="G166" s="680">
        <f t="shared" si="232"/>
        <v>0</v>
      </c>
      <c r="H166" s="689">
        <f t="shared" si="232"/>
        <v>0</v>
      </c>
      <c r="I166" s="689">
        <f t="shared" si="232"/>
        <v>0</v>
      </c>
      <c r="J166" s="689">
        <f t="shared" si="232"/>
        <v>0</v>
      </c>
      <c r="K166" s="689">
        <f t="shared" si="232"/>
        <v>0</v>
      </c>
      <c r="L166" s="680">
        <f t="shared" si="232"/>
        <v>0</v>
      </c>
      <c r="M166" s="695">
        <f t="shared" si="232"/>
        <v>0</v>
      </c>
      <c r="N166" s="695">
        <f t="shared" si="232"/>
        <v>0</v>
      </c>
      <c r="O166" s="695">
        <f t="shared" si="232"/>
        <v>0</v>
      </c>
      <c r="P166" s="695">
        <f t="shared" si="232"/>
        <v>0</v>
      </c>
      <c r="Q166" s="680">
        <f t="shared" si="232"/>
        <v>0</v>
      </c>
      <c r="R166" s="695">
        <f t="shared" si="232"/>
        <v>0</v>
      </c>
      <c r="S166" s="695">
        <f t="shared" si="232"/>
        <v>0</v>
      </c>
      <c r="T166" s="695">
        <f t="shared" si="232"/>
        <v>0</v>
      </c>
      <c r="U166" s="695">
        <f t="shared" si="232"/>
        <v>0</v>
      </c>
      <c r="V166" s="680">
        <f t="shared" si="232"/>
        <v>0</v>
      </c>
      <c r="W166" s="695">
        <f t="shared" si="232"/>
        <v>0</v>
      </c>
      <c r="X166" s="695">
        <f t="shared" si="232"/>
        <v>0</v>
      </c>
      <c r="Y166" s="695">
        <f t="shared" si="232"/>
        <v>0</v>
      </c>
      <c r="Z166" s="695">
        <f t="shared" si="232"/>
        <v>0</v>
      </c>
      <c r="AA166" s="680">
        <f t="shared" si="232"/>
        <v>0</v>
      </c>
      <c r="AB166" s="695">
        <f t="shared" si="232"/>
        <v>0</v>
      </c>
      <c r="AC166" s="695">
        <f t="shared" si="232"/>
        <v>0</v>
      </c>
      <c r="AD166" s="695">
        <f t="shared" si="232"/>
        <v>0</v>
      </c>
      <c r="AE166" s="695">
        <f t="shared" si="232"/>
        <v>0</v>
      </c>
      <c r="AF166" s="680">
        <f t="shared" si="232"/>
        <v>0</v>
      </c>
      <c r="AG166" s="695">
        <f t="shared" si="232"/>
        <v>0</v>
      </c>
      <c r="AH166" s="695">
        <f t="shared" si="232"/>
        <v>0</v>
      </c>
      <c r="AI166" s="695">
        <f t="shared" si="232"/>
        <v>0</v>
      </c>
      <c r="AJ166" s="695">
        <f t="shared" si="232"/>
        <v>0</v>
      </c>
      <c r="AK166" s="680">
        <f t="shared" si="232"/>
        <v>0</v>
      </c>
      <c r="AL166" s="695">
        <f t="shared" si="232"/>
        <v>0</v>
      </c>
      <c r="AM166" s="695">
        <f t="shared" si="232"/>
        <v>0</v>
      </c>
      <c r="AN166" s="695">
        <f t="shared" si="232"/>
        <v>0</v>
      </c>
      <c r="AO166" s="695">
        <f t="shared" si="232"/>
        <v>0</v>
      </c>
      <c r="AP166" s="680">
        <f t="shared" si="232"/>
        <v>0</v>
      </c>
      <c r="AQ166" s="695">
        <f t="shared" si="232"/>
        <v>0</v>
      </c>
      <c r="AR166" s="695">
        <f t="shared" si="232"/>
        <v>0</v>
      </c>
      <c r="AS166" s="695">
        <f t="shared" si="232"/>
        <v>0</v>
      </c>
      <c r="AT166" s="695">
        <f t="shared" si="232"/>
        <v>0</v>
      </c>
      <c r="AU166" s="680">
        <f t="shared" si="232"/>
        <v>0</v>
      </c>
      <c r="AV166" s="695">
        <f t="shared" si="232"/>
        <v>0</v>
      </c>
      <c r="AW166" s="695">
        <f t="shared" si="232"/>
        <v>0</v>
      </c>
      <c r="AX166" s="695">
        <f t="shared" si="232"/>
        <v>0</v>
      </c>
      <c r="AY166" s="695">
        <f t="shared" si="232"/>
        <v>0</v>
      </c>
      <c r="AZ166" s="680">
        <f t="shared" si="232"/>
        <v>0</v>
      </c>
      <c r="BA166" s="695">
        <f t="shared" si="232"/>
        <v>0</v>
      </c>
      <c r="BB166" s="695">
        <f t="shared" si="232"/>
        <v>0</v>
      </c>
      <c r="BC166" s="695">
        <f t="shared" si="232"/>
        <v>0</v>
      </c>
      <c r="BD166" s="695">
        <f t="shared" si="232"/>
        <v>0</v>
      </c>
      <c r="BE166" s="680">
        <f t="shared" si="232"/>
        <v>0</v>
      </c>
    </row>
    <row r="167" spans="1:57" s="672" customFormat="1" ht="12.75" customHeight="1">
      <c r="A167" s="11">
        <f t="shared" si="231"/>
        <v>60</v>
      </c>
      <c r="B167" s="464" t="str">
        <f t="shared" si="231"/>
        <v>Care Coordination - Administrative</v>
      </c>
      <c r="C167" s="695">
        <f t="shared" ref="C167:BE167" si="233">IF(C$104&lt;&gt;0,C81/C$104,0)</f>
        <v>0</v>
      </c>
      <c r="D167" s="695">
        <f t="shared" si="233"/>
        <v>0</v>
      </c>
      <c r="E167" s="695">
        <f t="shared" si="233"/>
        <v>0</v>
      </c>
      <c r="F167" s="695">
        <f t="shared" si="233"/>
        <v>0</v>
      </c>
      <c r="G167" s="680">
        <f t="shared" si="233"/>
        <v>0</v>
      </c>
      <c r="H167" s="695">
        <f t="shared" si="233"/>
        <v>0</v>
      </c>
      <c r="I167" s="695">
        <f t="shared" si="233"/>
        <v>0</v>
      </c>
      <c r="J167" s="695">
        <f t="shared" si="233"/>
        <v>0</v>
      </c>
      <c r="K167" s="695">
        <f t="shared" si="233"/>
        <v>0</v>
      </c>
      <c r="L167" s="680">
        <f t="shared" si="233"/>
        <v>0</v>
      </c>
      <c r="M167" s="695">
        <f t="shared" si="233"/>
        <v>0</v>
      </c>
      <c r="N167" s="695">
        <f t="shared" si="233"/>
        <v>0</v>
      </c>
      <c r="O167" s="695">
        <f t="shared" si="233"/>
        <v>0</v>
      </c>
      <c r="P167" s="695">
        <f t="shared" si="233"/>
        <v>0</v>
      </c>
      <c r="Q167" s="680">
        <f t="shared" si="233"/>
        <v>0</v>
      </c>
      <c r="R167" s="695">
        <f t="shared" si="233"/>
        <v>0</v>
      </c>
      <c r="S167" s="695">
        <f t="shared" si="233"/>
        <v>0</v>
      </c>
      <c r="T167" s="695">
        <f t="shared" si="233"/>
        <v>0</v>
      </c>
      <c r="U167" s="695">
        <f t="shared" si="233"/>
        <v>0</v>
      </c>
      <c r="V167" s="680">
        <f t="shared" si="233"/>
        <v>0</v>
      </c>
      <c r="W167" s="695">
        <f t="shared" si="233"/>
        <v>0</v>
      </c>
      <c r="X167" s="695">
        <f t="shared" si="233"/>
        <v>0</v>
      </c>
      <c r="Y167" s="695">
        <f t="shared" si="233"/>
        <v>0</v>
      </c>
      <c r="Z167" s="695">
        <f t="shared" si="233"/>
        <v>0</v>
      </c>
      <c r="AA167" s="680">
        <f t="shared" si="233"/>
        <v>0</v>
      </c>
      <c r="AB167" s="695">
        <f t="shared" si="233"/>
        <v>0</v>
      </c>
      <c r="AC167" s="695">
        <f t="shared" si="233"/>
        <v>0</v>
      </c>
      <c r="AD167" s="695">
        <f t="shared" si="233"/>
        <v>0</v>
      </c>
      <c r="AE167" s="695">
        <f t="shared" si="233"/>
        <v>0</v>
      </c>
      <c r="AF167" s="680">
        <f t="shared" si="233"/>
        <v>0</v>
      </c>
      <c r="AG167" s="695">
        <f t="shared" si="233"/>
        <v>0</v>
      </c>
      <c r="AH167" s="695">
        <f t="shared" si="233"/>
        <v>0</v>
      </c>
      <c r="AI167" s="695">
        <f t="shared" si="233"/>
        <v>0</v>
      </c>
      <c r="AJ167" s="695">
        <f t="shared" si="233"/>
        <v>0</v>
      </c>
      <c r="AK167" s="680">
        <f t="shared" si="233"/>
        <v>0</v>
      </c>
      <c r="AL167" s="695">
        <f t="shared" si="233"/>
        <v>0</v>
      </c>
      <c r="AM167" s="695">
        <f t="shared" si="233"/>
        <v>0</v>
      </c>
      <c r="AN167" s="695">
        <f t="shared" si="233"/>
        <v>0</v>
      </c>
      <c r="AO167" s="695">
        <f t="shared" si="233"/>
        <v>0</v>
      </c>
      <c r="AP167" s="680">
        <f t="shared" si="233"/>
        <v>0</v>
      </c>
      <c r="AQ167" s="695">
        <f t="shared" si="233"/>
        <v>0</v>
      </c>
      <c r="AR167" s="695">
        <f t="shared" si="233"/>
        <v>0</v>
      </c>
      <c r="AS167" s="695">
        <f t="shared" si="233"/>
        <v>0</v>
      </c>
      <c r="AT167" s="695">
        <f t="shared" si="233"/>
        <v>0</v>
      </c>
      <c r="AU167" s="680">
        <f t="shared" si="233"/>
        <v>0</v>
      </c>
      <c r="AV167" s="695">
        <f t="shared" si="233"/>
        <v>0</v>
      </c>
      <c r="AW167" s="695">
        <f t="shared" si="233"/>
        <v>0</v>
      </c>
      <c r="AX167" s="695">
        <f t="shared" si="233"/>
        <v>0</v>
      </c>
      <c r="AY167" s="695">
        <f t="shared" si="233"/>
        <v>0</v>
      </c>
      <c r="AZ167" s="680">
        <f t="shared" si="233"/>
        <v>0</v>
      </c>
      <c r="BA167" s="695">
        <f t="shared" si="233"/>
        <v>0</v>
      </c>
      <c r="BB167" s="695">
        <f t="shared" si="233"/>
        <v>0</v>
      </c>
      <c r="BC167" s="695">
        <f t="shared" si="233"/>
        <v>0</v>
      </c>
      <c r="BD167" s="695">
        <f t="shared" si="233"/>
        <v>0</v>
      </c>
      <c r="BE167" s="680">
        <f t="shared" si="233"/>
        <v>0</v>
      </c>
    </row>
    <row r="168" spans="1:57" s="672" customFormat="1" ht="12.75" customHeight="1">
      <c r="A168" s="11">
        <f t="shared" si="231"/>
        <v>61</v>
      </c>
      <c r="B168" s="464" t="str">
        <f t="shared" si="231"/>
        <v>Reserved</v>
      </c>
      <c r="C168" s="695">
        <f t="shared" ref="C168:BE168" si="234">IF(C$104&lt;&gt;0,C82/C$104,0)</f>
        <v>0</v>
      </c>
      <c r="D168" s="695">
        <f t="shared" si="234"/>
        <v>0</v>
      </c>
      <c r="E168" s="695">
        <f t="shared" si="234"/>
        <v>0</v>
      </c>
      <c r="F168" s="695">
        <f t="shared" si="234"/>
        <v>0</v>
      </c>
      <c r="G168" s="680">
        <f t="shared" si="234"/>
        <v>0</v>
      </c>
      <c r="H168" s="695">
        <f t="shared" si="234"/>
        <v>0</v>
      </c>
      <c r="I168" s="695">
        <f t="shared" si="234"/>
        <v>0</v>
      </c>
      <c r="J168" s="695">
        <f t="shared" si="234"/>
        <v>0</v>
      </c>
      <c r="K168" s="695">
        <f t="shared" si="234"/>
        <v>0</v>
      </c>
      <c r="L168" s="680">
        <f t="shared" si="234"/>
        <v>0</v>
      </c>
      <c r="M168" s="695">
        <f t="shared" si="234"/>
        <v>0</v>
      </c>
      <c r="N168" s="695">
        <f t="shared" si="234"/>
        <v>0</v>
      </c>
      <c r="O168" s="695">
        <f t="shared" si="234"/>
        <v>0</v>
      </c>
      <c r="P168" s="695">
        <f t="shared" si="234"/>
        <v>0</v>
      </c>
      <c r="Q168" s="680">
        <f t="shared" si="234"/>
        <v>0</v>
      </c>
      <c r="R168" s="695">
        <f t="shared" si="234"/>
        <v>0</v>
      </c>
      <c r="S168" s="695">
        <f t="shared" si="234"/>
        <v>0</v>
      </c>
      <c r="T168" s="695">
        <f t="shared" si="234"/>
        <v>0</v>
      </c>
      <c r="U168" s="695">
        <f t="shared" si="234"/>
        <v>0</v>
      </c>
      <c r="V168" s="680">
        <f t="shared" si="234"/>
        <v>0</v>
      </c>
      <c r="W168" s="695">
        <f t="shared" si="234"/>
        <v>0</v>
      </c>
      <c r="X168" s="695">
        <f t="shared" si="234"/>
        <v>0</v>
      </c>
      <c r="Y168" s="695">
        <f t="shared" si="234"/>
        <v>0</v>
      </c>
      <c r="Z168" s="695">
        <f t="shared" si="234"/>
        <v>0</v>
      </c>
      <c r="AA168" s="680">
        <f t="shared" si="234"/>
        <v>0</v>
      </c>
      <c r="AB168" s="695">
        <f t="shared" si="234"/>
        <v>0</v>
      </c>
      <c r="AC168" s="695">
        <f t="shared" si="234"/>
        <v>0</v>
      </c>
      <c r="AD168" s="695">
        <f t="shared" si="234"/>
        <v>0</v>
      </c>
      <c r="AE168" s="695">
        <f t="shared" si="234"/>
        <v>0</v>
      </c>
      <c r="AF168" s="680">
        <f t="shared" si="234"/>
        <v>0</v>
      </c>
      <c r="AG168" s="695">
        <f t="shared" si="234"/>
        <v>0</v>
      </c>
      <c r="AH168" s="695">
        <f t="shared" si="234"/>
        <v>0</v>
      </c>
      <c r="AI168" s="695">
        <f t="shared" si="234"/>
        <v>0</v>
      </c>
      <c r="AJ168" s="695">
        <f t="shared" si="234"/>
        <v>0</v>
      </c>
      <c r="AK168" s="680">
        <f t="shared" si="234"/>
        <v>0</v>
      </c>
      <c r="AL168" s="695">
        <f t="shared" si="234"/>
        <v>0</v>
      </c>
      <c r="AM168" s="695">
        <f t="shared" si="234"/>
        <v>0</v>
      </c>
      <c r="AN168" s="695">
        <f t="shared" si="234"/>
        <v>0</v>
      </c>
      <c r="AO168" s="695">
        <f t="shared" si="234"/>
        <v>0</v>
      </c>
      <c r="AP168" s="680">
        <f t="shared" si="234"/>
        <v>0</v>
      </c>
      <c r="AQ168" s="695">
        <f t="shared" si="234"/>
        <v>0</v>
      </c>
      <c r="AR168" s="695">
        <f t="shared" si="234"/>
        <v>0</v>
      </c>
      <c r="AS168" s="695">
        <f t="shared" si="234"/>
        <v>0</v>
      </c>
      <c r="AT168" s="695">
        <f t="shared" si="234"/>
        <v>0</v>
      </c>
      <c r="AU168" s="680">
        <f t="shared" si="234"/>
        <v>0</v>
      </c>
      <c r="AV168" s="695">
        <f t="shared" si="234"/>
        <v>0</v>
      </c>
      <c r="AW168" s="695">
        <f t="shared" si="234"/>
        <v>0</v>
      </c>
      <c r="AX168" s="695">
        <f t="shared" si="234"/>
        <v>0</v>
      </c>
      <c r="AY168" s="695">
        <f t="shared" si="234"/>
        <v>0</v>
      </c>
      <c r="AZ168" s="680">
        <f t="shared" si="234"/>
        <v>0</v>
      </c>
      <c r="BA168" s="695">
        <f t="shared" si="234"/>
        <v>0</v>
      </c>
      <c r="BB168" s="695">
        <f t="shared" si="234"/>
        <v>0</v>
      </c>
      <c r="BC168" s="695">
        <f t="shared" si="234"/>
        <v>0</v>
      </c>
      <c r="BD168" s="695">
        <f t="shared" si="234"/>
        <v>0</v>
      </c>
      <c r="BE168" s="680">
        <f t="shared" si="234"/>
        <v>0</v>
      </c>
    </row>
    <row r="169" spans="1:57" s="672" customFormat="1" ht="12.75" customHeight="1">
      <c r="A169" s="11">
        <f t="shared" si="231"/>
        <v>62</v>
      </c>
      <c r="B169" s="464" t="str">
        <f t="shared" si="231"/>
        <v>Reserved</v>
      </c>
      <c r="C169" s="695">
        <f t="shared" ref="C169:BE169" si="235">IF(C$104&lt;&gt;0,C83/C$104,0)</f>
        <v>0</v>
      </c>
      <c r="D169" s="695">
        <f t="shared" si="235"/>
        <v>0</v>
      </c>
      <c r="E169" s="695">
        <f t="shared" si="235"/>
        <v>0</v>
      </c>
      <c r="F169" s="695">
        <f t="shared" si="235"/>
        <v>0</v>
      </c>
      <c r="G169" s="680">
        <f t="shared" si="235"/>
        <v>0</v>
      </c>
      <c r="H169" s="695">
        <f t="shared" si="235"/>
        <v>0</v>
      </c>
      <c r="I169" s="695">
        <f t="shared" si="235"/>
        <v>0</v>
      </c>
      <c r="J169" s="695">
        <f t="shared" si="235"/>
        <v>0</v>
      </c>
      <c r="K169" s="695">
        <f t="shared" si="235"/>
        <v>0</v>
      </c>
      <c r="L169" s="680">
        <f t="shared" si="235"/>
        <v>0</v>
      </c>
      <c r="M169" s="695">
        <f t="shared" si="235"/>
        <v>0</v>
      </c>
      <c r="N169" s="695">
        <f t="shared" si="235"/>
        <v>0</v>
      </c>
      <c r="O169" s="695">
        <f t="shared" si="235"/>
        <v>0</v>
      </c>
      <c r="P169" s="695">
        <f t="shared" si="235"/>
        <v>0</v>
      </c>
      <c r="Q169" s="680">
        <f t="shared" si="235"/>
        <v>0</v>
      </c>
      <c r="R169" s="695">
        <f t="shared" si="235"/>
        <v>0</v>
      </c>
      <c r="S169" s="695">
        <f t="shared" si="235"/>
        <v>0</v>
      </c>
      <c r="T169" s="695">
        <f t="shared" si="235"/>
        <v>0</v>
      </c>
      <c r="U169" s="695">
        <f t="shared" si="235"/>
        <v>0</v>
      </c>
      <c r="V169" s="680">
        <f t="shared" si="235"/>
        <v>0</v>
      </c>
      <c r="W169" s="695">
        <f t="shared" si="235"/>
        <v>0</v>
      </c>
      <c r="X169" s="695">
        <f t="shared" si="235"/>
        <v>0</v>
      </c>
      <c r="Y169" s="695">
        <f t="shared" si="235"/>
        <v>0</v>
      </c>
      <c r="Z169" s="695">
        <f t="shared" si="235"/>
        <v>0</v>
      </c>
      <c r="AA169" s="680">
        <f t="shared" si="235"/>
        <v>0</v>
      </c>
      <c r="AB169" s="695">
        <f t="shared" si="235"/>
        <v>0</v>
      </c>
      <c r="AC169" s="695">
        <f t="shared" si="235"/>
        <v>0</v>
      </c>
      <c r="AD169" s="695">
        <f t="shared" si="235"/>
        <v>0</v>
      </c>
      <c r="AE169" s="695">
        <f t="shared" si="235"/>
        <v>0</v>
      </c>
      <c r="AF169" s="680">
        <f t="shared" si="235"/>
        <v>0</v>
      </c>
      <c r="AG169" s="695">
        <f t="shared" si="235"/>
        <v>0</v>
      </c>
      <c r="AH169" s="695">
        <f t="shared" si="235"/>
        <v>0</v>
      </c>
      <c r="AI169" s="695">
        <f t="shared" si="235"/>
        <v>0</v>
      </c>
      <c r="AJ169" s="695">
        <f t="shared" si="235"/>
        <v>0</v>
      </c>
      <c r="AK169" s="680">
        <f t="shared" si="235"/>
        <v>0</v>
      </c>
      <c r="AL169" s="695">
        <f t="shared" si="235"/>
        <v>0</v>
      </c>
      <c r="AM169" s="695">
        <f t="shared" si="235"/>
        <v>0</v>
      </c>
      <c r="AN169" s="695">
        <f t="shared" si="235"/>
        <v>0</v>
      </c>
      <c r="AO169" s="695">
        <f t="shared" si="235"/>
        <v>0</v>
      </c>
      <c r="AP169" s="680">
        <f t="shared" si="235"/>
        <v>0</v>
      </c>
      <c r="AQ169" s="695">
        <f t="shared" si="235"/>
        <v>0</v>
      </c>
      <c r="AR169" s="695">
        <f t="shared" si="235"/>
        <v>0</v>
      </c>
      <c r="AS169" s="695">
        <f t="shared" si="235"/>
        <v>0</v>
      </c>
      <c r="AT169" s="695">
        <f t="shared" si="235"/>
        <v>0</v>
      </c>
      <c r="AU169" s="680">
        <f t="shared" si="235"/>
        <v>0</v>
      </c>
      <c r="AV169" s="695">
        <f t="shared" si="235"/>
        <v>0</v>
      </c>
      <c r="AW169" s="695">
        <f t="shared" si="235"/>
        <v>0</v>
      </c>
      <c r="AX169" s="695">
        <f t="shared" si="235"/>
        <v>0</v>
      </c>
      <c r="AY169" s="695">
        <f t="shared" si="235"/>
        <v>0</v>
      </c>
      <c r="AZ169" s="680">
        <f t="shared" si="235"/>
        <v>0</v>
      </c>
      <c r="BA169" s="695">
        <f t="shared" si="235"/>
        <v>0</v>
      </c>
      <c r="BB169" s="695">
        <f t="shared" si="235"/>
        <v>0</v>
      </c>
      <c r="BC169" s="695">
        <f t="shared" si="235"/>
        <v>0</v>
      </c>
      <c r="BD169" s="695">
        <f t="shared" si="235"/>
        <v>0</v>
      </c>
      <c r="BE169" s="680">
        <f t="shared" si="235"/>
        <v>0</v>
      </c>
    </row>
    <row r="170" spans="1:57" s="672" customFormat="1" ht="12.75" customHeight="1">
      <c r="A170" s="11">
        <f t="shared" si="231"/>
        <v>63</v>
      </c>
      <c r="B170" s="693" t="str">
        <f t="shared" si="231"/>
        <v>TOTAL ADMINISTRATIVE EXPENSES (58 through 62)</v>
      </c>
      <c r="C170" s="688">
        <f t="shared" ref="C170:BE170" si="236">IF(C$104&lt;&gt;0,C84/C$104,0)</f>
        <v>0</v>
      </c>
      <c r="D170" s="688">
        <f t="shared" si="236"/>
        <v>0</v>
      </c>
      <c r="E170" s="688">
        <f t="shared" si="236"/>
        <v>0</v>
      </c>
      <c r="F170" s="688">
        <f t="shared" si="236"/>
        <v>0</v>
      </c>
      <c r="G170" s="688">
        <f t="shared" si="236"/>
        <v>0</v>
      </c>
      <c r="H170" s="688">
        <f t="shared" si="236"/>
        <v>0</v>
      </c>
      <c r="I170" s="688">
        <f t="shared" si="236"/>
        <v>0</v>
      </c>
      <c r="J170" s="688">
        <f t="shared" si="236"/>
        <v>0</v>
      </c>
      <c r="K170" s="688">
        <f t="shared" si="236"/>
        <v>0</v>
      </c>
      <c r="L170" s="688">
        <f t="shared" si="236"/>
        <v>0</v>
      </c>
      <c r="M170" s="688">
        <f t="shared" si="236"/>
        <v>0</v>
      </c>
      <c r="N170" s="688">
        <f t="shared" si="236"/>
        <v>0</v>
      </c>
      <c r="O170" s="688">
        <f t="shared" si="236"/>
        <v>0</v>
      </c>
      <c r="P170" s="688">
        <f t="shared" si="236"/>
        <v>0</v>
      </c>
      <c r="Q170" s="688">
        <f t="shared" si="236"/>
        <v>0</v>
      </c>
      <c r="R170" s="688">
        <f t="shared" si="236"/>
        <v>0</v>
      </c>
      <c r="S170" s="688">
        <f t="shared" si="236"/>
        <v>0</v>
      </c>
      <c r="T170" s="688">
        <f t="shared" si="236"/>
        <v>0</v>
      </c>
      <c r="U170" s="688">
        <f t="shared" si="236"/>
        <v>0</v>
      </c>
      <c r="V170" s="688">
        <f t="shared" si="236"/>
        <v>0</v>
      </c>
      <c r="W170" s="688">
        <f t="shared" si="236"/>
        <v>0</v>
      </c>
      <c r="X170" s="688">
        <f t="shared" si="236"/>
        <v>0</v>
      </c>
      <c r="Y170" s="688">
        <f t="shared" si="236"/>
        <v>0</v>
      </c>
      <c r="Z170" s="688">
        <f t="shared" si="236"/>
        <v>0</v>
      </c>
      <c r="AA170" s="688">
        <f t="shared" si="236"/>
        <v>0</v>
      </c>
      <c r="AB170" s="688">
        <f t="shared" si="236"/>
        <v>0</v>
      </c>
      <c r="AC170" s="688">
        <f t="shared" si="236"/>
        <v>0</v>
      </c>
      <c r="AD170" s="688">
        <f t="shared" si="236"/>
        <v>0</v>
      </c>
      <c r="AE170" s="688">
        <f t="shared" si="236"/>
        <v>0</v>
      </c>
      <c r="AF170" s="688">
        <f t="shared" si="236"/>
        <v>0</v>
      </c>
      <c r="AG170" s="688">
        <f t="shared" si="236"/>
        <v>0</v>
      </c>
      <c r="AH170" s="688">
        <f t="shared" si="236"/>
        <v>0</v>
      </c>
      <c r="AI170" s="688">
        <f t="shared" si="236"/>
        <v>0</v>
      </c>
      <c r="AJ170" s="688">
        <f t="shared" si="236"/>
        <v>0</v>
      </c>
      <c r="AK170" s="688">
        <f t="shared" si="236"/>
        <v>0</v>
      </c>
      <c r="AL170" s="688">
        <f t="shared" si="236"/>
        <v>0</v>
      </c>
      <c r="AM170" s="688">
        <f t="shared" si="236"/>
        <v>0</v>
      </c>
      <c r="AN170" s="688">
        <f t="shared" si="236"/>
        <v>0</v>
      </c>
      <c r="AO170" s="688">
        <f t="shared" si="236"/>
        <v>0</v>
      </c>
      <c r="AP170" s="688">
        <f t="shared" si="236"/>
        <v>0</v>
      </c>
      <c r="AQ170" s="688">
        <f t="shared" si="236"/>
        <v>0</v>
      </c>
      <c r="AR170" s="688">
        <f t="shared" si="236"/>
        <v>0</v>
      </c>
      <c r="AS170" s="688">
        <f t="shared" si="236"/>
        <v>0</v>
      </c>
      <c r="AT170" s="688">
        <f t="shared" si="236"/>
        <v>0</v>
      </c>
      <c r="AU170" s="688">
        <f t="shared" si="236"/>
        <v>0</v>
      </c>
      <c r="AV170" s="688">
        <f t="shared" si="236"/>
        <v>0</v>
      </c>
      <c r="AW170" s="688">
        <f t="shared" si="236"/>
        <v>0</v>
      </c>
      <c r="AX170" s="688">
        <f t="shared" si="236"/>
        <v>0</v>
      </c>
      <c r="AY170" s="688">
        <f t="shared" si="236"/>
        <v>0</v>
      </c>
      <c r="AZ170" s="688">
        <f t="shared" si="236"/>
        <v>0</v>
      </c>
      <c r="BA170" s="688">
        <f t="shared" si="236"/>
        <v>0</v>
      </c>
      <c r="BB170" s="688">
        <f t="shared" si="236"/>
        <v>0</v>
      </c>
      <c r="BC170" s="688">
        <f t="shared" si="236"/>
        <v>0</v>
      </c>
      <c r="BD170" s="688">
        <f t="shared" si="236"/>
        <v>0</v>
      </c>
      <c r="BE170" s="688">
        <f t="shared" si="236"/>
        <v>0</v>
      </c>
    </row>
    <row r="171" spans="1:57" s="672" customFormat="1" ht="12.75" customHeight="1">
      <c r="A171" s="11">
        <f t="shared" si="231"/>
        <v>64</v>
      </c>
      <c r="B171" s="693" t="str">
        <f t="shared" si="231"/>
        <v>TOTAL EXPENSES (57+63)</v>
      </c>
      <c r="C171" s="688">
        <f t="shared" ref="C171:BE171" si="237">IF(C$104&lt;&gt;0,C85/C$104,0)</f>
        <v>0</v>
      </c>
      <c r="D171" s="688">
        <f t="shared" si="237"/>
        <v>0</v>
      </c>
      <c r="E171" s="688">
        <f t="shared" si="237"/>
        <v>0</v>
      </c>
      <c r="F171" s="688">
        <f t="shared" si="237"/>
        <v>0</v>
      </c>
      <c r="G171" s="688">
        <f t="shared" si="237"/>
        <v>0</v>
      </c>
      <c r="H171" s="688">
        <f t="shared" si="237"/>
        <v>0</v>
      </c>
      <c r="I171" s="688">
        <f t="shared" si="237"/>
        <v>0</v>
      </c>
      <c r="J171" s="688">
        <f t="shared" si="237"/>
        <v>0</v>
      </c>
      <c r="K171" s="688">
        <f t="shared" si="237"/>
        <v>0</v>
      </c>
      <c r="L171" s="688">
        <f t="shared" si="237"/>
        <v>0</v>
      </c>
      <c r="M171" s="688">
        <f t="shared" si="237"/>
        <v>0</v>
      </c>
      <c r="N171" s="688">
        <f t="shared" si="237"/>
        <v>0</v>
      </c>
      <c r="O171" s="688">
        <f t="shared" si="237"/>
        <v>0</v>
      </c>
      <c r="P171" s="688">
        <f t="shared" si="237"/>
        <v>0</v>
      </c>
      <c r="Q171" s="688">
        <f t="shared" si="237"/>
        <v>0</v>
      </c>
      <c r="R171" s="688">
        <f t="shared" si="237"/>
        <v>0</v>
      </c>
      <c r="S171" s="688">
        <f t="shared" si="237"/>
        <v>0</v>
      </c>
      <c r="T171" s="688">
        <f t="shared" si="237"/>
        <v>0</v>
      </c>
      <c r="U171" s="688">
        <f t="shared" si="237"/>
        <v>0</v>
      </c>
      <c r="V171" s="688">
        <f t="shared" si="237"/>
        <v>0</v>
      </c>
      <c r="W171" s="688">
        <f t="shared" si="237"/>
        <v>0</v>
      </c>
      <c r="X171" s="688">
        <f t="shared" si="237"/>
        <v>0</v>
      </c>
      <c r="Y171" s="688">
        <f t="shared" si="237"/>
        <v>0</v>
      </c>
      <c r="Z171" s="688">
        <f t="shared" si="237"/>
        <v>0</v>
      </c>
      <c r="AA171" s="688">
        <f t="shared" si="237"/>
        <v>0</v>
      </c>
      <c r="AB171" s="688">
        <f t="shared" si="237"/>
        <v>0</v>
      </c>
      <c r="AC171" s="688">
        <f t="shared" si="237"/>
        <v>0</v>
      </c>
      <c r="AD171" s="688">
        <f t="shared" si="237"/>
        <v>0</v>
      </c>
      <c r="AE171" s="688">
        <f t="shared" si="237"/>
        <v>0</v>
      </c>
      <c r="AF171" s="688">
        <f t="shared" si="237"/>
        <v>0</v>
      </c>
      <c r="AG171" s="688">
        <f t="shared" si="237"/>
        <v>0</v>
      </c>
      <c r="AH171" s="688">
        <f t="shared" si="237"/>
        <v>0</v>
      </c>
      <c r="AI171" s="688">
        <f t="shared" si="237"/>
        <v>0</v>
      </c>
      <c r="AJ171" s="688">
        <f t="shared" si="237"/>
        <v>0</v>
      </c>
      <c r="AK171" s="688">
        <f t="shared" si="237"/>
        <v>0</v>
      </c>
      <c r="AL171" s="688">
        <f t="shared" si="237"/>
        <v>0</v>
      </c>
      <c r="AM171" s="688">
        <f t="shared" si="237"/>
        <v>0</v>
      </c>
      <c r="AN171" s="688">
        <f t="shared" si="237"/>
        <v>0</v>
      </c>
      <c r="AO171" s="688">
        <f t="shared" si="237"/>
        <v>0</v>
      </c>
      <c r="AP171" s="688">
        <f t="shared" si="237"/>
        <v>0</v>
      </c>
      <c r="AQ171" s="688">
        <f t="shared" si="237"/>
        <v>0</v>
      </c>
      <c r="AR171" s="688">
        <f t="shared" si="237"/>
        <v>0</v>
      </c>
      <c r="AS171" s="688">
        <f t="shared" si="237"/>
        <v>0</v>
      </c>
      <c r="AT171" s="688">
        <f t="shared" si="237"/>
        <v>0</v>
      </c>
      <c r="AU171" s="688">
        <f t="shared" si="237"/>
        <v>0</v>
      </c>
      <c r="AV171" s="688">
        <f t="shared" si="237"/>
        <v>0</v>
      </c>
      <c r="AW171" s="688">
        <f t="shared" si="237"/>
        <v>0</v>
      </c>
      <c r="AX171" s="688">
        <f t="shared" si="237"/>
        <v>0</v>
      </c>
      <c r="AY171" s="688">
        <f t="shared" si="237"/>
        <v>0</v>
      </c>
      <c r="AZ171" s="688">
        <f t="shared" si="237"/>
        <v>0</v>
      </c>
      <c r="BA171" s="688">
        <f t="shared" si="237"/>
        <v>0</v>
      </c>
      <c r="BB171" s="688">
        <f t="shared" si="237"/>
        <v>0</v>
      </c>
      <c r="BC171" s="688">
        <f t="shared" si="237"/>
        <v>0</v>
      </c>
      <c r="BD171" s="688">
        <f t="shared" si="237"/>
        <v>0</v>
      </c>
      <c r="BE171" s="688">
        <f t="shared" si="237"/>
        <v>0</v>
      </c>
    </row>
    <row r="172" spans="1:57" s="672" customFormat="1" ht="12.75" customHeight="1">
      <c r="A172" s="11">
        <f t="shared" si="231"/>
        <v>65</v>
      </c>
      <c r="B172" s="693" t="str">
        <f t="shared" si="231"/>
        <v>OPERATING INCOME (LOSS) (10-64)</v>
      </c>
      <c r="C172" s="688">
        <f t="shared" ref="C172:BE172" si="238">IF(C$104&lt;&gt;0,C86/C$104,0)</f>
        <v>0</v>
      </c>
      <c r="D172" s="688">
        <f t="shared" si="238"/>
        <v>0</v>
      </c>
      <c r="E172" s="688">
        <f t="shared" si="238"/>
        <v>0</v>
      </c>
      <c r="F172" s="688">
        <f t="shared" si="238"/>
        <v>0</v>
      </c>
      <c r="G172" s="688">
        <f t="shared" si="238"/>
        <v>0</v>
      </c>
      <c r="H172" s="688">
        <f t="shared" si="238"/>
        <v>0</v>
      </c>
      <c r="I172" s="688">
        <f t="shared" si="238"/>
        <v>0</v>
      </c>
      <c r="J172" s="688">
        <f t="shared" si="238"/>
        <v>0</v>
      </c>
      <c r="K172" s="688">
        <f t="shared" si="238"/>
        <v>0</v>
      </c>
      <c r="L172" s="688">
        <f t="shared" si="238"/>
        <v>0</v>
      </c>
      <c r="M172" s="688">
        <f t="shared" si="238"/>
        <v>0</v>
      </c>
      <c r="N172" s="688">
        <f t="shared" si="238"/>
        <v>0</v>
      </c>
      <c r="O172" s="688">
        <f t="shared" si="238"/>
        <v>0</v>
      </c>
      <c r="P172" s="688">
        <f t="shared" si="238"/>
        <v>0</v>
      </c>
      <c r="Q172" s="688">
        <f t="shared" si="238"/>
        <v>0</v>
      </c>
      <c r="R172" s="688">
        <f t="shared" si="238"/>
        <v>0</v>
      </c>
      <c r="S172" s="688">
        <f t="shared" si="238"/>
        <v>0</v>
      </c>
      <c r="T172" s="688">
        <f t="shared" si="238"/>
        <v>0</v>
      </c>
      <c r="U172" s="688">
        <f t="shared" si="238"/>
        <v>0</v>
      </c>
      <c r="V172" s="688">
        <f t="shared" si="238"/>
        <v>0</v>
      </c>
      <c r="W172" s="688">
        <f t="shared" si="238"/>
        <v>0</v>
      </c>
      <c r="X172" s="688">
        <f t="shared" si="238"/>
        <v>0</v>
      </c>
      <c r="Y172" s="688">
        <f t="shared" si="238"/>
        <v>0</v>
      </c>
      <c r="Z172" s="688">
        <f t="shared" si="238"/>
        <v>0</v>
      </c>
      <c r="AA172" s="688">
        <f t="shared" si="238"/>
        <v>0</v>
      </c>
      <c r="AB172" s="688">
        <f t="shared" si="238"/>
        <v>0</v>
      </c>
      <c r="AC172" s="688">
        <f t="shared" si="238"/>
        <v>0</v>
      </c>
      <c r="AD172" s="688">
        <f t="shared" si="238"/>
        <v>0</v>
      </c>
      <c r="AE172" s="688">
        <f t="shared" si="238"/>
        <v>0</v>
      </c>
      <c r="AF172" s="688">
        <f t="shared" si="238"/>
        <v>0</v>
      </c>
      <c r="AG172" s="688">
        <f t="shared" si="238"/>
        <v>0</v>
      </c>
      <c r="AH172" s="688">
        <f t="shared" si="238"/>
        <v>0</v>
      </c>
      <c r="AI172" s="688">
        <f t="shared" si="238"/>
        <v>0</v>
      </c>
      <c r="AJ172" s="688">
        <f t="shared" si="238"/>
        <v>0</v>
      </c>
      <c r="AK172" s="688">
        <f t="shared" si="238"/>
        <v>0</v>
      </c>
      <c r="AL172" s="688">
        <f t="shared" si="238"/>
        <v>0</v>
      </c>
      <c r="AM172" s="688">
        <f t="shared" si="238"/>
        <v>0</v>
      </c>
      <c r="AN172" s="688">
        <f t="shared" si="238"/>
        <v>0</v>
      </c>
      <c r="AO172" s="688">
        <f t="shared" si="238"/>
        <v>0</v>
      </c>
      <c r="AP172" s="688">
        <f t="shared" si="238"/>
        <v>0</v>
      </c>
      <c r="AQ172" s="688">
        <f t="shared" si="238"/>
        <v>0</v>
      </c>
      <c r="AR172" s="688">
        <f t="shared" si="238"/>
        <v>0</v>
      </c>
      <c r="AS172" s="688">
        <f t="shared" si="238"/>
        <v>0</v>
      </c>
      <c r="AT172" s="688">
        <f t="shared" si="238"/>
        <v>0</v>
      </c>
      <c r="AU172" s="688">
        <f t="shared" si="238"/>
        <v>0</v>
      </c>
      <c r="AV172" s="688">
        <f t="shared" si="238"/>
        <v>0</v>
      </c>
      <c r="AW172" s="688">
        <f t="shared" si="238"/>
        <v>0</v>
      </c>
      <c r="AX172" s="688">
        <f t="shared" si="238"/>
        <v>0</v>
      </c>
      <c r="AY172" s="688">
        <f t="shared" si="238"/>
        <v>0</v>
      </c>
      <c r="AZ172" s="688">
        <f t="shared" si="238"/>
        <v>0</v>
      </c>
      <c r="BA172" s="688">
        <f t="shared" si="238"/>
        <v>0</v>
      </c>
      <c r="BB172" s="688">
        <f t="shared" si="238"/>
        <v>0</v>
      </c>
      <c r="BC172" s="688">
        <f t="shared" si="238"/>
        <v>0</v>
      </c>
      <c r="BD172" s="688">
        <f t="shared" si="238"/>
        <v>0</v>
      </c>
      <c r="BE172" s="688">
        <f t="shared" si="238"/>
        <v>0</v>
      </c>
    </row>
    <row r="173" spans="1:57" s="672" customFormat="1" ht="12.75" customHeight="1">
      <c r="A173" s="11">
        <f t="shared" si="231"/>
        <v>66</v>
      </c>
      <c r="B173" s="464" t="str">
        <f t="shared" si="231"/>
        <v>Provision for State, Federal, and Other Governmental Income Taxes</v>
      </c>
      <c r="C173" s="689">
        <f t="shared" ref="C173:BE173" si="239">IF(C$104&lt;&gt;0,C87/C$104,0)</f>
        <v>0</v>
      </c>
      <c r="D173" s="689">
        <f t="shared" si="239"/>
        <v>0</v>
      </c>
      <c r="E173" s="689">
        <f t="shared" si="239"/>
        <v>0</v>
      </c>
      <c r="F173" s="689">
        <f t="shared" si="239"/>
        <v>0</v>
      </c>
      <c r="G173" s="680">
        <f t="shared" si="239"/>
        <v>0</v>
      </c>
      <c r="H173" s="689">
        <f t="shared" si="239"/>
        <v>0</v>
      </c>
      <c r="I173" s="689">
        <f t="shared" si="239"/>
        <v>0</v>
      </c>
      <c r="J173" s="689">
        <f t="shared" si="239"/>
        <v>0</v>
      </c>
      <c r="K173" s="689">
        <f t="shared" si="239"/>
        <v>0</v>
      </c>
      <c r="L173" s="680">
        <f t="shared" si="239"/>
        <v>0</v>
      </c>
      <c r="M173" s="689">
        <f t="shared" si="239"/>
        <v>0</v>
      </c>
      <c r="N173" s="689">
        <f t="shared" si="239"/>
        <v>0</v>
      </c>
      <c r="O173" s="689">
        <f t="shared" si="239"/>
        <v>0</v>
      </c>
      <c r="P173" s="689">
        <f t="shared" si="239"/>
        <v>0</v>
      </c>
      <c r="Q173" s="680">
        <f t="shared" si="239"/>
        <v>0</v>
      </c>
      <c r="R173" s="689">
        <f t="shared" si="239"/>
        <v>0</v>
      </c>
      <c r="S173" s="689">
        <f t="shared" si="239"/>
        <v>0</v>
      </c>
      <c r="T173" s="689">
        <f t="shared" si="239"/>
        <v>0</v>
      </c>
      <c r="U173" s="689">
        <f t="shared" si="239"/>
        <v>0</v>
      </c>
      <c r="V173" s="680">
        <f t="shared" si="239"/>
        <v>0</v>
      </c>
      <c r="W173" s="689">
        <f t="shared" si="239"/>
        <v>0</v>
      </c>
      <c r="X173" s="689">
        <f t="shared" si="239"/>
        <v>0</v>
      </c>
      <c r="Y173" s="689">
        <f t="shared" si="239"/>
        <v>0</v>
      </c>
      <c r="Z173" s="689">
        <f t="shared" si="239"/>
        <v>0</v>
      </c>
      <c r="AA173" s="680">
        <f t="shared" si="239"/>
        <v>0</v>
      </c>
      <c r="AB173" s="689">
        <f t="shared" si="239"/>
        <v>0</v>
      </c>
      <c r="AC173" s="689">
        <f t="shared" si="239"/>
        <v>0</v>
      </c>
      <c r="AD173" s="689">
        <f t="shared" si="239"/>
        <v>0</v>
      </c>
      <c r="AE173" s="689">
        <f t="shared" si="239"/>
        <v>0</v>
      </c>
      <c r="AF173" s="680">
        <f t="shared" si="239"/>
        <v>0</v>
      </c>
      <c r="AG173" s="689">
        <f t="shared" si="239"/>
        <v>0</v>
      </c>
      <c r="AH173" s="689">
        <f t="shared" si="239"/>
        <v>0</v>
      </c>
      <c r="AI173" s="689">
        <f t="shared" si="239"/>
        <v>0</v>
      </c>
      <c r="AJ173" s="689">
        <f t="shared" si="239"/>
        <v>0</v>
      </c>
      <c r="AK173" s="680">
        <f t="shared" si="239"/>
        <v>0</v>
      </c>
      <c r="AL173" s="689">
        <f t="shared" si="239"/>
        <v>0</v>
      </c>
      <c r="AM173" s="689">
        <f t="shared" si="239"/>
        <v>0</v>
      </c>
      <c r="AN173" s="689">
        <f t="shared" si="239"/>
        <v>0</v>
      </c>
      <c r="AO173" s="689">
        <f t="shared" si="239"/>
        <v>0</v>
      </c>
      <c r="AP173" s="680">
        <f t="shared" si="239"/>
        <v>0</v>
      </c>
      <c r="AQ173" s="689">
        <f t="shared" si="239"/>
        <v>0</v>
      </c>
      <c r="AR173" s="689">
        <f t="shared" si="239"/>
        <v>0</v>
      </c>
      <c r="AS173" s="689">
        <f t="shared" si="239"/>
        <v>0</v>
      </c>
      <c r="AT173" s="689">
        <f t="shared" si="239"/>
        <v>0</v>
      </c>
      <c r="AU173" s="680">
        <f t="shared" si="239"/>
        <v>0</v>
      </c>
      <c r="AV173" s="689">
        <f t="shared" si="239"/>
        <v>0</v>
      </c>
      <c r="AW173" s="689">
        <f t="shared" si="239"/>
        <v>0</v>
      </c>
      <c r="AX173" s="689">
        <f t="shared" si="239"/>
        <v>0</v>
      </c>
      <c r="AY173" s="689">
        <f t="shared" si="239"/>
        <v>0</v>
      </c>
      <c r="AZ173" s="680">
        <f t="shared" si="239"/>
        <v>0</v>
      </c>
      <c r="BA173" s="689">
        <f t="shared" si="239"/>
        <v>0</v>
      </c>
      <c r="BB173" s="689">
        <f t="shared" si="239"/>
        <v>0</v>
      </c>
      <c r="BC173" s="689">
        <f t="shared" si="239"/>
        <v>0</v>
      </c>
      <c r="BD173" s="689">
        <f t="shared" si="239"/>
        <v>0</v>
      </c>
      <c r="BE173" s="680">
        <f t="shared" si="239"/>
        <v>0</v>
      </c>
    </row>
    <row r="174" spans="1:57" s="672" customFormat="1" ht="12.75" customHeight="1">
      <c r="A174" s="11">
        <f t="shared" si="231"/>
        <v>67</v>
      </c>
      <c r="B174" s="465" t="str">
        <f t="shared" si="231"/>
        <v>Premium Tax, Net of Credits</v>
      </c>
      <c r="C174" s="689">
        <f t="shared" ref="C174:BE174" si="240">IF(C$104&lt;&gt;0,C88/C$104,0)</f>
        <v>0</v>
      </c>
      <c r="D174" s="689">
        <f t="shared" si="240"/>
        <v>0</v>
      </c>
      <c r="E174" s="689">
        <f t="shared" si="240"/>
        <v>0</v>
      </c>
      <c r="F174" s="689">
        <f t="shared" si="240"/>
        <v>0</v>
      </c>
      <c r="G174" s="680">
        <f t="shared" si="240"/>
        <v>0</v>
      </c>
      <c r="H174" s="689">
        <f t="shared" si="240"/>
        <v>0</v>
      </c>
      <c r="I174" s="689">
        <f t="shared" si="240"/>
        <v>0</v>
      </c>
      <c r="J174" s="689">
        <f t="shared" si="240"/>
        <v>0</v>
      </c>
      <c r="K174" s="689">
        <f t="shared" si="240"/>
        <v>0</v>
      </c>
      <c r="L174" s="680">
        <f t="shared" si="240"/>
        <v>0</v>
      </c>
      <c r="M174" s="689">
        <f t="shared" si="240"/>
        <v>0</v>
      </c>
      <c r="N174" s="689">
        <f t="shared" si="240"/>
        <v>0</v>
      </c>
      <c r="O174" s="689">
        <f t="shared" si="240"/>
        <v>0</v>
      </c>
      <c r="P174" s="689">
        <f t="shared" si="240"/>
        <v>0</v>
      </c>
      <c r="Q174" s="680">
        <f t="shared" si="240"/>
        <v>0</v>
      </c>
      <c r="R174" s="689">
        <f t="shared" si="240"/>
        <v>0</v>
      </c>
      <c r="S174" s="689">
        <f t="shared" si="240"/>
        <v>0</v>
      </c>
      <c r="T174" s="689">
        <f t="shared" si="240"/>
        <v>0</v>
      </c>
      <c r="U174" s="689">
        <f t="shared" si="240"/>
        <v>0</v>
      </c>
      <c r="V174" s="680">
        <f t="shared" si="240"/>
        <v>0</v>
      </c>
      <c r="W174" s="689">
        <f t="shared" si="240"/>
        <v>0</v>
      </c>
      <c r="X174" s="689">
        <f t="shared" si="240"/>
        <v>0</v>
      </c>
      <c r="Y174" s="689">
        <f t="shared" si="240"/>
        <v>0</v>
      </c>
      <c r="Z174" s="689">
        <f t="shared" si="240"/>
        <v>0</v>
      </c>
      <c r="AA174" s="680">
        <f t="shared" si="240"/>
        <v>0</v>
      </c>
      <c r="AB174" s="689">
        <f t="shared" si="240"/>
        <v>0</v>
      </c>
      <c r="AC174" s="689">
        <f t="shared" si="240"/>
        <v>0</v>
      </c>
      <c r="AD174" s="689">
        <f t="shared" si="240"/>
        <v>0</v>
      </c>
      <c r="AE174" s="689">
        <f t="shared" si="240"/>
        <v>0</v>
      </c>
      <c r="AF174" s="680">
        <f t="shared" si="240"/>
        <v>0</v>
      </c>
      <c r="AG174" s="689">
        <f t="shared" si="240"/>
        <v>0</v>
      </c>
      <c r="AH174" s="689">
        <f t="shared" si="240"/>
        <v>0</v>
      </c>
      <c r="AI174" s="689">
        <f t="shared" si="240"/>
        <v>0</v>
      </c>
      <c r="AJ174" s="689">
        <f t="shared" si="240"/>
        <v>0</v>
      </c>
      <c r="AK174" s="680">
        <f t="shared" si="240"/>
        <v>0</v>
      </c>
      <c r="AL174" s="689">
        <f t="shared" si="240"/>
        <v>0</v>
      </c>
      <c r="AM174" s="689">
        <f t="shared" si="240"/>
        <v>0</v>
      </c>
      <c r="AN174" s="689">
        <f t="shared" si="240"/>
        <v>0</v>
      </c>
      <c r="AO174" s="689">
        <f t="shared" si="240"/>
        <v>0</v>
      </c>
      <c r="AP174" s="680">
        <f t="shared" si="240"/>
        <v>0</v>
      </c>
      <c r="AQ174" s="689">
        <f t="shared" si="240"/>
        <v>0</v>
      </c>
      <c r="AR174" s="689">
        <f t="shared" si="240"/>
        <v>0</v>
      </c>
      <c r="AS174" s="689">
        <f t="shared" si="240"/>
        <v>0</v>
      </c>
      <c r="AT174" s="689">
        <f t="shared" si="240"/>
        <v>0</v>
      </c>
      <c r="AU174" s="680">
        <f t="shared" si="240"/>
        <v>0</v>
      </c>
      <c r="AV174" s="689">
        <f t="shared" si="240"/>
        <v>0</v>
      </c>
      <c r="AW174" s="689">
        <f t="shared" si="240"/>
        <v>0</v>
      </c>
      <c r="AX174" s="689">
        <f t="shared" si="240"/>
        <v>0</v>
      </c>
      <c r="AY174" s="689">
        <f t="shared" si="240"/>
        <v>0</v>
      </c>
      <c r="AZ174" s="680">
        <f t="shared" si="240"/>
        <v>0</v>
      </c>
      <c r="BA174" s="689">
        <f t="shared" si="240"/>
        <v>0</v>
      </c>
      <c r="BB174" s="689">
        <f t="shared" si="240"/>
        <v>0</v>
      </c>
      <c r="BC174" s="689">
        <f t="shared" si="240"/>
        <v>0</v>
      </c>
      <c r="BD174" s="689">
        <f t="shared" si="240"/>
        <v>0</v>
      </c>
      <c r="BE174" s="680">
        <f t="shared" si="240"/>
        <v>0</v>
      </c>
    </row>
    <row r="175" spans="1:57" s="672" customFormat="1" ht="12.75" customHeight="1">
      <c r="A175" s="11">
        <f t="shared" si="231"/>
        <v>68</v>
      </c>
      <c r="B175" s="465" t="str">
        <f t="shared" si="231"/>
        <v>NMMIP</v>
      </c>
      <c r="C175" s="689">
        <f t="shared" ref="C175:BE175" si="241">IF(C$104&lt;&gt;0,C89/C$104,0)</f>
        <v>0</v>
      </c>
      <c r="D175" s="689">
        <f t="shared" si="241"/>
        <v>0</v>
      </c>
      <c r="E175" s="689">
        <f t="shared" si="241"/>
        <v>0</v>
      </c>
      <c r="F175" s="689">
        <f t="shared" si="241"/>
        <v>0</v>
      </c>
      <c r="G175" s="680">
        <f t="shared" si="241"/>
        <v>0</v>
      </c>
      <c r="H175" s="689">
        <f t="shared" si="241"/>
        <v>0</v>
      </c>
      <c r="I175" s="689">
        <f t="shared" si="241"/>
        <v>0</v>
      </c>
      <c r="J175" s="689">
        <f t="shared" si="241"/>
        <v>0</v>
      </c>
      <c r="K175" s="689">
        <f t="shared" si="241"/>
        <v>0</v>
      </c>
      <c r="L175" s="680">
        <f t="shared" si="241"/>
        <v>0</v>
      </c>
      <c r="M175" s="689">
        <f t="shared" si="241"/>
        <v>0</v>
      </c>
      <c r="N175" s="689">
        <f t="shared" si="241"/>
        <v>0</v>
      </c>
      <c r="O175" s="689">
        <f t="shared" si="241"/>
        <v>0</v>
      </c>
      <c r="P175" s="689">
        <f t="shared" si="241"/>
        <v>0</v>
      </c>
      <c r="Q175" s="680">
        <f t="shared" si="241"/>
        <v>0</v>
      </c>
      <c r="R175" s="689">
        <f t="shared" si="241"/>
        <v>0</v>
      </c>
      <c r="S175" s="689">
        <f t="shared" si="241"/>
        <v>0</v>
      </c>
      <c r="T175" s="689">
        <f t="shared" si="241"/>
        <v>0</v>
      </c>
      <c r="U175" s="689">
        <f t="shared" si="241"/>
        <v>0</v>
      </c>
      <c r="V175" s="680">
        <f t="shared" si="241"/>
        <v>0</v>
      </c>
      <c r="W175" s="689">
        <f t="shared" si="241"/>
        <v>0</v>
      </c>
      <c r="X175" s="689">
        <f t="shared" si="241"/>
        <v>0</v>
      </c>
      <c r="Y175" s="689">
        <f t="shared" si="241"/>
        <v>0</v>
      </c>
      <c r="Z175" s="689">
        <f t="shared" si="241"/>
        <v>0</v>
      </c>
      <c r="AA175" s="680">
        <f t="shared" si="241"/>
        <v>0</v>
      </c>
      <c r="AB175" s="689">
        <f t="shared" si="241"/>
        <v>0</v>
      </c>
      <c r="AC175" s="689">
        <f t="shared" si="241"/>
        <v>0</v>
      </c>
      <c r="AD175" s="689">
        <f t="shared" si="241"/>
        <v>0</v>
      </c>
      <c r="AE175" s="689">
        <f t="shared" si="241"/>
        <v>0</v>
      </c>
      <c r="AF175" s="680">
        <f t="shared" si="241"/>
        <v>0</v>
      </c>
      <c r="AG175" s="689">
        <f t="shared" si="241"/>
        <v>0</v>
      </c>
      <c r="AH175" s="689">
        <f t="shared" si="241"/>
        <v>0</v>
      </c>
      <c r="AI175" s="689">
        <f t="shared" si="241"/>
        <v>0</v>
      </c>
      <c r="AJ175" s="689">
        <f t="shared" si="241"/>
        <v>0</v>
      </c>
      <c r="AK175" s="680">
        <f t="shared" si="241"/>
        <v>0</v>
      </c>
      <c r="AL175" s="689">
        <f t="shared" si="241"/>
        <v>0</v>
      </c>
      <c r="AM175" s="689">
        <f t="shared" si="241"/>
        <v>0</v>
      </c>
      <c r="AN175" s="689">
        <f t="shared" si="241"/>
        <v>0</v>
      </c>
      <c r="AO175" s="689">
        <f t="shared" si="241"/>
        <v>0</v>
      </c>
      <c r="AP175" s="680">
        <f t="shared" si="241"/>
        <v>0</v>
      </c>
      <c r="AQ175" s="689">
        <f t="shared" si="241"/>
        <v>0</v>
      </c>
      <c r="AR175" s="689">
        <f t="shared" si="241"/>
        <v>0</v>
      </c>
      <c r="AS175" s="689">
        <f t="shared" si="241"/>
        <v>0</v>
      </c>
      <c r="AT175" s="689">
        <f t="shared" si="241"/>
        <v>0</v>
      </c>
      <c r="AU175" s="680">
        <f t="shared" si="241"/>
        <v>0</v>
      </c>
      <c r="AV175" s="689">
        <f t="shared" si="241"/>
        <v>0</v>
      </c>
      <c r="AW175" s="689">
        <f t="shared" si="241"/>
        <v>0</v>
      </c>
      <c r="AX175" s="689">
        <f t="shared" si="241"/>
        <v>0</v>
      </c>
      <c r="AY175" s="689">
        <f t="shared" si="241"/>
        <v>0</v>
      </c>
      <c r="AZ175" s="680">
        <f t="shared" si="241"/>
        <v>0</v>
      </c>
      <c r="BA175" s="689">
        <f t="shared" si="241"/>
        <v>0</v>
      </c>
      <c r="BB175" s="689">
        <f t="shared" si="241"/>
        <v>0</v>
      </c>
      <c r="BC175" s="689">
        <f t="shared" si="241"/>
        <v>0</v>
      </c>
      <c r="BD175" s="689">
        <f t="shared" si="241"/>
        <v>0</v>
      </c>
      <c r="BE175" s="680">
        <f t="shared" si="241"/>
        <v>0</v>
      </c>
    </row>
    <row r="176" spans="1:57" s="672" customFormat="1" ht="12.75" customHeight="1">
      <c r="A176" s="11">
        <f t="shared" si="231"/>
        <v>69</v>
      </c>
      <c r="B176" s="465" t="str">
        <f t="shared" si="231"/>
        <v>Other Assessments</v>
      </c>
      <c r="C176" s="689">
        <f t="shared" ref="C176:BE176" si="242">IF(C$104&lt;&gt;0,C90/C$104,0)</f>
        <v>0</v>
      </c>
      <c r="D176" s="689">
        <f t="shared" si="242"/>
        <v>0</v>
      </c>
      <c r="E176" s="689">
        <f t="shared" si="242"/>
        <v>0</v>
      </c>
      <c r="F176" s="689">
        <f t="shared" si="242"/>
        <v>0</v>
      </c>
      <c r="G176" s="680">
        <f t="shared" si="242"/>
        <v>0</v>
      </c>
      <c r="H176" s="689">
        <f t="shared" si="242"/>
        <v>0</v>
      </c>
      <c r="I176" s="689">
        <f t="shared" si="242"/>
        <v>0</v>
      </c>
      <c r="J176" s="689">
        <f t="shared" si="242"/>
        <v>0</v>
      </c>
      <c r="K176" s="689">
        <f t="shared" si="242"/>
        <v>0</v>
      </c>
      <c r="L176" s="680">
        <f t="shared" si="242"/>
        <v>0</v>
      </c>
      <c r="M176" s="689">
        <f t="shared" si="242"/>
        <v>0</v>
      </c>
      <c r="N176" s="689">
        <f t="shared" si="242"/>
        <v>0</v>
      </c>
      <c r="O176" s="689">
        <f t="shared" si="242"/>
        <v>0</v>
      </c>
      <c r="P176" s="689">
        <f t="shared" si="242"/>
        <v>0</v>
      </c>
      <c r="Q176" s="680">
        <f t="shared" si="242"/>
        <v>0</v>
      </c>
      <c r="R176" s="689">
        <f t="shared" si="242"/>
        <v>0</v>
      </c>
      <c r="S176" s="689">
        <f t="shared" si="242"/>
        <v>0</v>
      </c>
      <c r="T176" s="689">
        <f t="shared" si="242"/>
        <v>0</v>
      </c>
      <c r="U176" s="689">
        <f t="shared" si="242"/>
        <v>0</v>
      </c>
      <c r="V176" s="680">
        <f t="shared" si="242"/>
        <v>0</v>
      </c>
      <c r="W176" s="689">
        <f t="shared" si="242"/>
        <v>0</v>
      </c>
      <c r="X176" s="689">
        <f t="shared" si="242"/>
        <v>0</v>
      </c>
      <c r="Y176" s="689">
        <f t="shared" si="242"/>
        <v>0</v>
      </c>
      <c r="Z176" s="689">
        <f t="shared" si="242"/>
        <v>0</v>
      </c>
      <c r="AA176" s="680">
        <f t="shared" si="242"/>
        <v>0</v>
      </c>
      <c r="AB176" s="689">
        <f t="shared" si="242"/>
        <v>0</v>
      </c>
      <c r="AC176" s="689">
        <f t="shared" si="242"/>
        <v>0</v>
      </c>
      <c r="AD176" s="689">
        <f t="shared" si="242"/>
        <v>0</v>
      </c>
      <c r="AE176" s="689">
        <f t="shared" si="242"/>
        <v>0</v>
      </c>
      <c r="AF176" s="680">
        <f t="shared" si="242"/>
        <v>0</v>
      </c>
      <c r="AG176" s="689">
        <f t="shared" si="242"/>
        <v>0</v>
      </c>
      <c r="AH176" s="689">
        <f t="shared" si="242"/>
        <v>0</v>
      </c>
      <c r="AI176" s="689">
        <f t="shared" si="242"/>
        <v>0</v>
      </c>
      <c r="AJ176" s="689">
        <f t="shared" si="242"/>
        <v>0</v>
      </c>
      <c r="AK176" s="680">
        <f t="shared" si="242"/>
        <v>0</v>
      </c>
      <c r="AL176" s="689">
        <f t="shared" si="242"/>
        <v>0</v>
      </c>
      <c r="AM176" s="689">
        <f t="shared" si="242"/>
        <v>0</v>
      </c>
      <c r="AN176" s="689">
        <f t="shared" si="242"/>
        <v>0</v>
      </c>
      <c r="AO176" s="689">
        <f t="shared" si="242"/>
        <v>0</v>
      </c>
      <c r="AP176" s="680">
        <f t="shared" si="242"/>
        <v>0</v>
      </c>
      <c r="AQ176" s="689">
        <f t="shared" si="242"/>
        <v>0</v>
      </c>
      <c r="AR176" s="689">
        <f t="shared" si="242"/>
        <v>0</v>
      </c>
      <c r="AS176" s="689">
        <f t="shared" si="242"/>
        <v>0</v>
      </c>
      <c r="AT176" s="689">
        <f t="shared" si="242"/>
        <v>0</v>
      </c>
      <c r="AU176" s="680">
        <f t="shared" si="242"/>
        <v>0</v>
      </c>
      <c r="AV176" s="689">
        <f t="shared" si="242"/>
        <v>0</v>
      </c>
      <c r="AW176" s="689">
        <f t="shared" si="242"/>
        <v>0</v>
      </c>
      <c r="AX176" s="689">
        <f t="shared" si="242"/>
        <v>0</v>
      </c>
      <c r="AY176" s="689">
        <f t="shared" si="242"/>
        <v>0</v>
      </c>
      <c r="AZ176" s="680">
        <f t="shared" si="242"/>
        <v>0</v>
      </c>
      <c r="BA176" s="689">
        <f t="shared" si="242"/>
        <v>0</v>
      </c>
      <c r="BB176" s="689">
        <f t="shared" si="242"/>
        <v>0</v>
      </c>
      <c r="BC176" s="689">
        <f t="shared" si="242"/>
        <v>0</v>
      </c>
      <c r="BD176" s="689">
        <f t="shared" si="242"/>
        <v>0</v>
      </c>
      <c r="BE176" s="680">
        <f t="shared" si="242"/>
        <v>0</v>
      </c>
    </row>
    <row r="177" spans="1:57" s="672" customFormat="1" ht="12.75" customHeight="1">
      <c r="A177" s="11">
        <f t="shared" si="231"/>
        <v>70</v>
      </c>
      <c r="B177" s="464" t="str">
        <f t="shared" si="231"/>
        <v>Adjustment for Prior Period IBNP Estimates</v>
      </c>
      <c r="C177" s="689">
        <f t="shared" ref="C177:BE177" si="243">IF(C$104&lt;&gt;0,C91/C$104,0)</f>
        <v>0</v>
      </c>
      <c r="D177" s="689">
        <f t="shared" si="243"/>
        <v>0</v>
      </c>
      <c r="E177" s="689">
        <f t="shared" si="243"/>
        <v>0</v>
      </c>
      <c r="F177" s="689">
        <f t="shared" si="243"/>
        <v>0</v>
      </c>
      <c r="G177" s="680">
        <f t="shared" si="243"/>
        <v>0</v>
      </c>
      <c r="H177" s="689">
        <f t="shared" si="243"/>
        <v>0</v>
      </c>
      <c r="I177" s="689">
        <f t="shared" si="243"/>
        <v>0</v>
      </c>
      <c r="J177" s="689">
        <f t="shared" si="243"/>
        <v>0</v>
      </c>
      <c r="K177" s="689">
        <f t="shared" si="243"/>
        <v>0</v>
      </c>
      <c r="L177" s="680">
        <f t="shared" si="243"/>
        <v>0</v>
      </c>
      <c r="M177" s="689">
        <f t="shared" si="243"/>
        <v>0</v>
      </c>
      <c r="N177" s="689">
        <f t="shared" si="243"/>
        <v>0</v>
      </c>
      <c r="O177" s="689">
        <f t="shared" si="243"/>
        <v>0</v>
      </c>
      <c r="P177" s="689">
        <f t="shared" si="243"/>
        <v>0</v>
      </c>
      <c r="Q177" s="680">
        <f t="shared" si="243"/>
        <v>0</v>
      </c>
      <c r="R177" s="689">
        <f t="shared" si="243"/>
        <v>0</v>
      </c>
      <c r="S177" s="689">
        <f t="shared" si="243"/>
        <v>0</v>
      </c>
      <c r="T177" s="689">
        <f t="shared" si="243"/>
        <v>0</v>
      </c>
      <c r="U177" s="689">
        <f t="shared" si="243"/>
        <v>0</v>
      </c>
      <c r="V177" s="680">
        <f t="shared" si="243"/>
        <v>0</v>
      </c>
      <c r="W177" s="689">
        <f t="shared" si="243"/>
        <v>0</v>
      </c>
      <c r="X177" s="689">
        <f t="shared" si="243"/>
        <v>0</v>
      </c>
      <c r="Y177" s="689">
        <f t="shared" si="243"/>
        <v>0</v>
      </c>
      <c r="Z177" s="689">
        <f t="shared" si="243"/>
        <v>0</v>
      </c>
      <c r="AA177" s="680">
        <f t="shared" si="243"/>
        <v>0</v>
      </c>
      <c r="AB177" s="689">
        <f t="shared" si="243"/>
        <v>0</v>
      </c>
      <c r="AC177" s="689">
        <f t="shared" si="243"/>
        <v>0</v>
      </c>
      <c r="AD177" s="689">
        <f t="shared" si="243"/>
        <v>0</v>
      </c>
      <c r="AE177" s="689">
        <f t="shared" si="243"/>
        <v>0</v>
      </c>
      <c r="AF177" s="680">
        <f t="shared" si="243"/>
        <v>0</v>
      </c>
      <c r="AG177" s="689">
        <f t="shared" si="243"/>
        <v>0</v>
      </c>
      <c r="AH177" s="689">
        <f t="shared" si="243"/>
        <v>0</v>
      </c>
      <c r="AI177" s="689">
        <f t="shared" si="243"/>
        <v>0</v>
      </c>
      <c r="AJ177" s="689">
        <f t="shared" si="243"/>
        <v>0</v>
      </c>
      <c r="AK177" s="680">
        <f t="shared" si="243"/>
        <v>0</v>
      </c>
      <c r="AL177" s="689">
        <f t="shared" si="243"/>
        <v>0</v>
      </c>
      <c r="AM177" s="689">
        <f t="shared" si="243"/>
        <v>0</v>
      </c>
      <c r="AN177" s="689">
        <f t="shared" si="243"/>
        <v>0</v>
      </c>
      <c r="AO177" s="689">
        <f t="shared" si="243"/>
        <v>0</v>
      </c>
      <c r="AP177" s="680">
        <f t="shared" si="243"/>
        <v>0</v>
      </c>
      <c r="AQ177" s="689">
        <f t="shared" si="243"/>
        <v>0</v>
      </c>
      <c r="AR177" s="689">
        <f t="shared" si="243"/>
        <v>0</v>
      </c>
      <c r="AS177" s="689">
        <f t="shared" si="243"/>
        <v>0</v>
      </c>
      <c r="AT177" s="689">
        <f t="shared" si="243"/>
        <v>0</v>
      </c>
      <c r="AU177" s="680">
        <f t="shared" si="243"/>
        <v>0</v>
      </c>
      <c r="AV177" s="689">
        <f t="shared" si="243"/>
        <v>0</v>
      </c>
      <c r="AW177" s="689">
        <f t="shared" si="243"/>
        <v>0</v>
      </c>
      <c r="AX177" s="689">
        <f t="shared" si="243"/>
        <v>0</v>
      </c>
      <c r="AY177" s="689">
        <f t="shared" si="243"/>
        <v>0</v>
      </c>
      <c r="AZ177" s="680">
        <f t="shared" si="243"/>
        <v>0</v>
      </c>
      <c r="BA177" s="689">
        <f t="shared" si="243"/>
        <v>0</v>
      </c>
      <c r="BB177" s="689">
        <f t="shared" si="243"/>
        <v>0</v>
      </c>
      <c r="BC177" s="689">
        <f t="shared" si="243"/>
        <v>0</v>
      </c>
      <c r="BD177" s="689">
        <f t="shared" si="243"/>
        <v>0</v>
      </c>
      <c r="BE177" s="680">
        <f t="shared" si="243"/>
        <v>0</v>
      </c>
    </row>
    <row r="178" spans="1:57" s="672" customFormat="1" ht="12.75" customHeight="1">
      <c r="A178" s="11">
        <f t="shared" si="231"/>
        <v>71</v>
      </c>
      <c r="B178" s="464" t="str">
        <f t="shared" si="231"/>
        <v>Non-Claim Adjustments for Prior Periods</v>
      </c>
      <c r="C178" s="689">
        <f t="shared" ref="C178:BE178" si="244">IF(C$104&lt;&gt;0,C92/C$104,0)</f>
        <v>0</v>
      </c>
      <c r="D178" s="689">
        <f t="shared" si="244"/>
        <v>0</v>
      </c>
      <c r="E178" s="689">
        <f t="shared" si="244"/>
        <v>0</v>
      </c>
      <c r="F178" s="689">
        <f t="shared" si="244"/>
        <v>0</v>
      </c>
      <c r="G178" s="680">
        <f t="shared" si="244"/>
        <v>0</v>
      </c>
      <c r="H178" s="689">
        <f t="shared" si="244"/>
        <v>0</v>
      </c>
      <c r="I178" s="689">
        <f t="shared" si="244"/>
        <v>0</v>
      </c>
      <c r="J178" s="689">
        <f t="shared" si="244"/>
        <v>0</v>
      </c>
      <c r="K178" s="689">
        <f t="shared" si="244"/>
        <v>0</v>
      </c>
      <c r="L178" s="680">
        <f t="shared" si="244"/>
        <v>0</v>
      </c>
      <c r="M178" s="689">
        <f t="shared" si="244"/>
        <v>0</v>
      </c>
      <c r="N178" s="689">
        <f t="shared" si="244"/>
        <v>0</v>
      </c>
      <c r="O178" s="689">
        <f t="shared" si="244"/>
        <v>0</v>
      </c>
      <c r="P178" s="689">
        <f t="shared" si="244"/>
        <v>0</v>
      </c>
      <c r="Q178" s="680">
        <f t="shared" si="244"/>
        <v>0</v>
      </c>
      <c r="R178" s="689">
        <f t="shared" si="244"/>
        <v>0</v>
      </c>
      <c r="S178" s="689">
        <f t="shared" si="244"/>
        <v>0</v>
      </c>
      <c r="T178" s="689">
        <f t="shared" si="244"/>
        <v>0</v>
      </c>
      <c r="U178" s="689">
        <f t="shared" si="244"/>
        <v>0</v>
      </c>
      <c r="V178" s="680">
        <f t="shared" si="244"/>
        <v>0</v>
      </c>
      <c r="W178" s="689">
        <f t="shared" si="244"/>
        <v>0</v>
      </c>
      <c r="X178" s="689">
        <f t="shared" si="244"/>
        <v>0</v>
      </c>
      <c r="Y178" s="689">
        <f t="shared" si="244"/>
        <v>0</v>
      </c>
      <c r="Z178" s="689">
        <f t="shared" si="244"/>
        <v>0</v>
      </c>
      <c r="AA178" s="680">
        <f t="shared" si="244"/>
        <v>0</v>
      </c>
      <c r="AB178" s="689">
        <f t="shared" si="244"/>
        <v>0</v>
      </c>
      <c r="AC178" s="689">
        <f t="shared" si="244"/>
        <v>0</v>
      </c>
      <c r="AD178" s="689">
        <f t="shared" si="244"/>
        <v>0</v>
      </c>
      <c r="AE178" s="689">
        <f t="shared" si="244"/>
        <v>0</v>
      </c>
      <c r="AF178" s="680">
        <f t="shared" si="244"/>
        <v>0</v>
      </c>
      <c r="AG178" s="689">
        <f t="shared" si="244"/>
        <v>0</v>
      </c>
      <c r="AH178" s="689">
        <f t="shared" si="244"/>
        <v>0</v>
      </c>
      <c r="AI178" s="689">
        <f t="shared" si="244"/>
        <v>0</v>
      </c>
      <c r="AJ178" s="689">
        <f t="shared" si="244"/>
        <v>0</v>
      </c>
      <c r="AK178" s="680">
        <f t="shared" si="244"/>
        <v>0</v>
      </c>
      <c r="AL178" s="689">
        <f t="shared" si="244"/>
        <v>0</v>
      </c>
      <c r="AM178" s="689">
        <f t="shared" si="244"/>
        <v>0</v>
      </c>
      <c r="AN178" s="689">
        <f t="shared" si="244"/>
        <v>0</v>
      </c>
      <c r="AO178" s="689">
        <f t="shared" si="244"/>
        <v>0</v>
      </c>
      <c r="AP178" s="680">
        <f t="shared" si="244"/>
        <v>0</v>
      </c>
      <c r="AQ178" s="689">
        <f t="shared" si="244"/>
        <v>0</v>
      </c>
      <c r="AR178" s="689">
        <f t="shared" si="244"/>
        <v>0</v>
      </c>
      <c r="AS178" s="689">
        <f t="shared" si="244"/>
        <v>0</v>
      </c>
      <c r="AT178" s="689">
        <f t="shared" si="244"/>
        <v>0</v>
      </c>
      <c r="AU178" s="680">
        <f t="shared" si="244"/>
        <v>0</v>
      </c>
      <c r="AV178" s="689">
        <f t="shared" si="244"/>
        <v>0</v>
      </c>
      <c r="AW178" s="689">
        <f t="shared" si="244"/>
        <v>0</v>
      </c>
      <c r="AX178" s="689">
        <f t="shared" si="244"/>
        <v>0</v>
      </c>
      <c r="AY178" s="689">
        <f t="shared" si="244"/>
        <v>0</v>
      </c>
      <c r="AZ178" s="680">
        <f t="shared" si="244"/>
        <v>0</v>
      </c>
      <c r="BA178" s="689">
        <f t="shared" si="244"/>
        <v>0</v>
      </c>
      <c r="BB178" s="689">
        <f t="shared" si="244"/>
        <v>0</v>
      </c>
      <c r="BC178" s="689">
        <f t="shared" si="244"/>
        <v>0</v>
      </c>
      <c r="BD178" s="689">
        <f t="shared" si="244"/>
        <v>0</v>
      </c>
      <c r="BE178" s="680">
        <f t="shared" si="244"/>
        <v>0</v>
      </c>
    </row>
    <row r="179" spans="1:57" s="672" customFormat="1" ht="12.75" customHeight="1">
      <c r="A179" s="11">
        <f t="shared" si="231"/>
        <v>72</v>
      </c>
      <c r="B179" s="466" t="str">
        <f t="shared" si="231"/>
        <v>NET INCOME(LOSS) (65 less 66 through 71)</v>
      </c>
      <c r="C179" s="688">
        <f t="shared" ref="C179:BE179" si="245">IF(C$104&lt;&gt;0,C93/C$104,0)</f>
        <v>0</v>
      </c>
      <c r="D179" s="688">
        <f t="shared" si="245"/>
        <v>0</v>
      </c>
      <c r="E179" s="688">
        <f t="shared" si="245"/>
        <v>0</v>
      </c>
      <c r="F179" s="688">
        <f t="shared" si="245"/>
        <v>0</v>
      </c>
      <c r="G179" s="688">
        <f t="shared" si="245"/>
        <v>0</v>
      </c>
      <c r="H179" s="688">
        <f t="shared" si="245"/>
        <v>0</v>
      </c>
      <c r="I179" s="688">
        <f t="shared" si="245"/>
        <v>0</v>
      </c>
      <c r="J179" s="688">
        <f t="shared" si="245"/>
        <v>0</v>
      </c>
      <c r="K179" s="688">
        <f t="shared" si="245"/>
        <v>0</v>
      </c>
      <c r="L179" s="688">
        <f t="shared" si="245"/>
        <v>0</v>
      </c>
      <c r="M179" s="688">
        <f t="shared" si="245"/>
        <v>0</v>
      </c>
      <c r="N179" s="688">
        <f t="shared" si="245"/>
        <v>0</v>
      </c>
      <c r="O179" s="688">
        <f t="shared" si="245"/>
        <v>0</v>
      </c>
      <c r="P179" s="688">
        <f t="shared" si="245"/>
        <v>0</v>
      </c>
      <c r="Q179" s="688">
        <f t="shared" si="245"/>
        <v>0</v>
      </c>
      <c r="R179" s="688">
        <f t="shared" si="245"/>
        <v>0</v>
      </c>
      <c r="S179" s="688">
        <f t="shared" si="245"/>
        <v>0</v>
      </c>
      <c r="T179" s="688">
        <f t="shared" si="245"/>
        <v>0</v>
      </c>
      <c r="U179" s="688">
        <f t="shared" si="245"/>
        <v>0</v>
      </c>
      <c r="V179" s="688">
        <f t="shared" si="245"/>
        <v>0</v>
      </c>
      <c r="W179" s="688">
        <f t="shared" si="245"/>
        <v>0</v>
      </c>
      <c r="X179" s="688">
        <f t="shared" si="245"/>
        <v>0</v>
      </c>
      <c r="Y179" s="688">
        <f t="shared" si="245"/>
        <v>0</v>
      </c>
      <c r="Z179" s="688">
        <f t="shared" si="245"/>
        <v>0</v>
      </c>
      <c r="AA179" s="688">
        <f t="shared" si="245"/>
        <v>0</v>
      </c>
      <c r="AB179" s="688">
        <f t="shared" si="245"/>
        <v>0</v>
      </c>
      <c r="AC179" s="688">
        <f t="shared" si="245"/>
        <v>0</v>
      </c>
      <c r="AD179" s="688">
        <f t="shared" si="245"/>
        <v>0</v>
      </c>
      <c r="AE179" s="688">
        <f t="shared" si="245"/>
        <v>0</v>
      </c>
      <c r="AF179" s="688">
        <f t="shared" si="245"/>
        <v>0</v>
      </c>
      <c r="AG179" s="688">
        <f t="shared" si="245"/>
        <v>0</v>
      </c>
      <c r="AH179" s="688">
        <f t="shared" si="245"/>
        <v>0</v>
      </c>
      <c r="AI179" s="688">
        <f t="shared" si="245"/>
        <v>0</v>
      </c>
      <c r="AJ179" s="688">
        <f t="shared" si="245"/>
        <v>0</v>
      </c>
      <c r="AK179" s="688">
        <f t="shared" si="245"/>
        <v>0</v>
      </c>
      <c r="AL179" s="688">
        <f t="shared" si="245"/>
        <v>0</v>
      </c>
      <c r="AM179" s="688">
        <f t="shared" si="245"/>
        <v>0</v>
      </c>
      <c r="AN179" s="688">
        <f t="shared" si="245"/>
        <v>0</v>
      </c>
      <c r="AO179" s="688">
        <f t="shared" si="245"/>
        <v>0</v>
      </c>
      <c r="AP179" s="688">
        <f t="shared" si="245"/>
        <v>0</v>
      </c>
      <c r="AQ179" s="688">
        <f t="shared" si="245"/>
        <v>0</v>
      </c>
      <c r="AR179" s="688">
        <f t="shared" si="245"/>
        <v>0</v>
      </c>
      <c r="AS179" s="688">
        <f t="shared" si="245"/>
        <v>0</v>
      </c>
      <c r="AT179" s="688">
        <f t="shared" si="245"/>
        <v>0</v>
      </c>
      <c r="AU179" s="688">
        <f t="shared" si="245"/>
        <v>0</v>
      </c>
      <c r="AV179" s="688">
        <f t="shared" si="245"/>
        <v>0</v>
      </c>
      <c r="AW179" s="688">
        <f t="shared" si="245"/>
        <v>0</v>
      </c>
      <c r="AX179" s="688">
        <f t="shared" si="245"/>
        <v>0</v>
      </c>
      <c r="AY179" s="688">
        <f t="shared" si="245"/>
        <v>0</v>
      </c>
      <c r="AZ179" s="688">
        <f t="shared" si="245"/>
        <v>0</v>
      </c>
      <c r="BA179" s="688">
        <f t="shared" si="245"/>
        <v>0</v>
      </c>
      <c r="BB179" s="688">
        <f t="shared" si="245"/>
        <v>0</v>
      </c>
      <c r="BC179" s="688">
        <f t="shared" si="245"/>
        <v>0</v>
      </c>
      <c r="BD179" s="688">
        <f t="shared" si="245"/>
        <v>0</v>
      </c>
      <c r="BE179" s="688">
        <f t="shared" si="245"/>
        <v>0</v>
      </c>
    </row>
  </sheetData>
  <sheetProtection algorithmName="SHA-512" hashValue="CkrbyfJUYg0xUmMHObi6bnvlnWeij7Ahh/oZRlBOIFdoolBRWS/xLNFFJn4UhSX+MTyGX7Z8dxwZwGHTk9G5EA==" saltValue="A4uHya8kmlK8v7RkOag0ng==" spinCount="100000" sheet="1" objects="1" scenarios="1"/>
  <phoneticPr fontId="9" type="noConversion"/>
  <pageMargins left="0.75" right="0.5" top="0.75" bottom="0.5" header="0.25" footer="0.25"/>
  <pageSetup scale="55" fitToWidth="6" orientation="portrait" r:id="rId1"/>
  <headerFooter scaleWithDoc="0">
    <oddHeader>&amp;RState of New Mexico</oddHeader>
    <oddFooter>&amp;LVersion 4.0&amp;RPage &amp;P of &amp;N</oddFooter>
  </headerFooter>
  <colBreaks count="20" manualBreakCount="20">
    <brk id="7" min="10" max="92" man="1"/>
    <brk id="7" min="97" max="178" man="1"/>
    <brk id="12" min="10" max="92" man="1"/>
    <brk id="12" min="97" max="178" man="1"/>
    <brk id="17" min="1" max="92" man="1"/>
    <brk id="17" min="97" max="178" man="1"/>
    <brk id="22" min="10" max="92" man="1"/>
    <brk id="22" min="97" max="178" man="1"/>
    <brk id="27" min="10" max="92" man="1"/>
    <brk id="27" min="97" max="178" man="1"/>
    <brk id="32" min="1" max="92" man="1"/>
    <brk id="32" min="97" max="178" man="1"/>
    <brk id="37" min="10" max="92" man="1"/>
    <brk id="37" min="97" max="178" man="1"/>
    <brk id="42" min="10" max="92" man="1"/>
    <brk id="42" min="97" max="178" man="1"/>
    <brk id="47" min="10" max="92" man="1"/>
    <brk id="47" min="97" max="178" man="1"/>
    <brk id="52" min="10" max="92" man="1"/>
    <brk id="52" min="97" max="17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509"/>
  <sheetViews>
    <sheetView showGridLines="0" zoomScale="75" zoomScaleNormal="75" zoomScaleSheetLayoutView="30" workbookViewId="0"/>
  </sheetViews>
  <sheetFormatPr defaultColWidth="9.33203125" defaultRowHeight="12.6"/>
  <cols>
    <col min="1" max="1" width="13.33203125" style="1055" customWidth="1"/>
    <col min="2" max="2" width="56.5" style="1055" customWidth="1"/>
    <col min="3" max="3" width="14.33203125" style="1055" customWidth="1"/>
    <col min="4" max="4" width="13" style="1055" customWidth="1"/>
    <col min="5" max="5" width="10.6640625" style="1055" customWidth="1"/>
    <col min="6" max="6" width="79" style="1055" bestFit="1" customWidth="1"/>
    <col min="7" max="7" width="15.1640625" style="1055" customWidth="1"/>
    <col min="8" max="14" width="21" style="1055" customWidth="1"/>
    <col min="15" max="16" width="21" style="1058" customWidth="1"/>
    <col min="17" max="42" width="21" style="1055" customWidth="1"/>
    <col min="43" max="16384" width="9.33203125" style="1055"/>
  </cols>
  <sheetData>
    <row r="1" spans="1:42" ht="11.25" customHeight="1">
      <c r="A1" s="1312"/>
      <c r="B1" s="1312"/>
      <c r="C1" s="1312"/>
      <c r="D1" s="1312"/>
      <c r="E1" s="1312"/>
      <c r="F1" s="1057"/>
      <c r="G1" s="1312"/>
      <c r="H1" s="1312"/>
      <c r="I1" s="1312"/>
      <c r="J1" s="1312"/>
      <c r="K1" s="1312"/>
      <c r="L1" s="1312"/>
      <c r="M1" s="1312"/>
      <c r="N1" s="1312"/>
      <c r="O1" s="1313"/>
      <c r="P1" s="1313"/>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row>
    <row r="2" spans="1:42" ht="18">
      <c r="A2" s="507" t="s">
        <v>216</v>
      </c>
      <c r="B2" s="1312"/>
      <c r="C2" s="1312"/>
      <c r="D2" s="1312"/>
      <c r="E2" s="1312"/>
      <c r="F2" s="1057"/>
      <c r="G2" s="1312"/>
      <c r="H2" s="1312"/>
      <c r="I2" s="1312"/>
      <c r="J2" s="1312"/>
      <c r="K2" s="1312"/>
      <c r="L2" s="1312"/>
      <c r="M2" s="1312"/>
      <c r="N2" s="1312"/>
      <c r="O2" s="1313"/>
      <c r="P2" s="1313"/>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row>
    <row r="3" spans="1:42" ht="18">
      <c r="A3" s="510" t="s">
        <v>217</v>
      </c>
      <c r="B3" s="1312"/>
      <c r="C3" s="1312"/>
      <c r="D3" s="1312"/>
      <c r="E3" s="1312"/>
      <c r="F3" s="1057"/>
      <c r="G3" s="1312"/>
      <c r="H3" s="1312"/>
      <c r="I3" s="1312"/>
      <c r="J3" s="1312"/>
      <c r="K3" s="1312"/>
      <c r="L3" s="1312"/>
      <c r="M3" s="1312"/>
      <c r="N3" s="1312"/>
      <c r="O3" s="1313"/>
      <c r="P3" s="1313"/>
      <c r="Q3" s="1312"/>
      <c r="R3" s="1312"/>
      <c r="S3" s="1312"/>
      <c r="T3" s="1312"/>
      <c r="U3" s="1312"/>
      <c r="V3" s="1312"/>
      <c r="W3" s="1312"/>
      <c r="X3" s="1312"/>
      <c r="Y3" s="1312"/>
      <c r="Z3" s="1312"/>
      <c r="AA3" s="1312"/>
      <c r="AB3" s="1312"/>
      <c r="AC3" s="1312"/>
      <c r="AD3" s="1312"/>
      <c r="AE3" s="1312"/>
      <c r="AF3" s="1312"/>
      <c r="AG3" s="1312"/>
      <c r="AH3" s="1312"/>
      <c r="AI3" s="1312"/>
      <c r="AJ3" s="1312"/>
      <c r="AK3" s="1312"/>
      <c r="AL3" s="1312"/>
      <c r="AM3" s="1312"/>
      <c r="AN3" s="1312"/>
      <c r="AO3" s="1312"/>
      <c r="AP3" s="1312"/>
    </row>
    <row r="4" spans="1:42" ht="18">
      <c r="A4" s="507" t="s">
        <v>218</v>
      </c>
      <c r="B4" s="1312"/>
      <c r="C4" s="1312"/>
      <c r="D4" s="1312"/>
      <c r="E4" s="1312"/>
      <c r="F4" s="1057"/>
      <c r="G4" s="1312"/>
      <c r="H4" s="1312"/>
      <c r="I4" s="1312"/>
      <c r="J4" s="1312"/>
      <c r="K4" s="1312"/>
      <c r="L4" s="1312"/>
      <c r="M4" s="1312"/>
      <c r="N4" s="1312"/>
      <c r="O4" s="1313"/>
      <c r="P4" s="1313"/>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row>
    <row r="5" spans="1:42" ht="18">
      <c r="A5" s="510" t="s">
        <v>109</v>
      </c>
      <c r="B5" s="1312"/>
      <c r="C5" s="1312"/>
      <c r="D5" s="1312"/>
      <c r="E5" s="1312"/>
      <c r="F5" s="1057"/>
      <c r="G5" s="1312"/>
      <c r="H5" s="1312"/>
      <c r="I5" s="1312"/>
      <c r="J5" s="1312"/>
      <c r="K5" s="1312"/>
      <c r="L5" s="1312"/>
      <c r="M5" s="1312"/>
      <c r="N5" s="1312"/>
      <c r="O5" s="1313"/>
      <c r="P5" s="1313"/>
      <c r="Q5" s="1312"/>
      <c r="R5" s="1312"/>
      <c r="S5" s="1312"/>
      <c r="T5" s="1312"/>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row>
    <row r="6" spans="1:42" ht="11.25" customHeight="1">
      <c r="A6" s="510"/>
      <c r="B6" s="1312"/>
      <c r="C6" s="1312"/>
      <c r="D6" s="1312"/>
      <c r="E6" s="1312"/>
      <c r="F6" s="1057"/>
      <c r="G6" s="1312"/>
      <c r="H6" s="1312"/>
      <c r="I6" s="1312"/>
      <c r="J6" s="1312"/>
      <c r="K6" s="1312"/>
      <c r="L6" s="1312"/>
      <c r="M6" s="1312"/>
      <c r="N6" s="1312"/>
      <c r="O6" s="1313"/>
      <c r="P6" s="1313"/>
      <c r="Q6" s="1312"/>
      <c r="R6" s="1312"/>
      <c r="S6" s="1312"/>
      <c r="T6" s="1312"/>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row>
    <row r="7" spans="1:42" ht="18">
      <c r="A7" s="507" t="str">
        <f>"MCO Name:  "&amp;'Information Input'!$F$14</f>
        <v xml:space="preserve">MCO Name:  </v>
      </c>
      <c r="B7" s="1312"/>
      <c r="C7" s="1312"/>
      <c r="D7" s="1312"/>
      <c r="E7" s="1312"/>
      <c r="F7" s="1057"/>
      <c r="G7" s="1312"/>
      <c r="H7" s="1312"/>
      <c r="I7" s="1312"/>
      <c r="J7" s="1312"/>
      <c r="K7" s="1312"/>
      <c r="L7" s="1312"/>
      <c r="M7" s="1312"/>
      <c r="N7" s="1312"/>
      <c r="O7" s="1313"/>
      <c r="P7" s="1313"/>
      <c r="Q7" s="1312"/>
      <c r="R7" s="1312"/>
      <c r="S7" s="1312"/>
      <c r="T7" s="1312"/>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row>
    <row r="8" spans="1:42" ht="18">
      <c r="A8" s="510" t="str">
        <f>"Report Submission Type:  "&amp;TEXT('Information Input'!$J$22,"mm/dd/yyyy")</f>
        <v>Report Submission Type:  Quarterly</v>
      </c>
      <c r="B8" s="1312"/>
      <c r="C8" s="1312"/>
      <c r="D8" s="1312"/>
      <c r="E8" s="1312"/>
      <c r="F8" s="1057"/>
      <c r="G8" s="1312"/>
      <c r="H8" s="1312"/>
      <c r="I8" s="1312"/>
      <c r="J8" s="1312"/>
      <c r="K8" s="1312"/>
      <c r="L8" s="1312"/>
      <c r="M8" s="1312"/>
      <c r="N8" s="1312"/>
      <c r="O8" s="1313"/>
      <c r="P8" s="1313"/>
      <c r="Q8" s="1312"/>
      <c r="R8" s="1312"/>
      <c r="S8" s="1312"/>
      <c r="T8" s="1312"/>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row>
    <row r="9" spans="1:42" ht="18">
      <c r="A9" s="510" t="str">
        <f>"Calendar Year Reporting Cycle:  "&amp;'Information Input'!$J$18</f>
        <v>Calendar Year Reporting Cycle:  2019</v>
      </c>
      <c r="B9" s="1312"/>
      <c r="C9" s="1312"/>
      <c r="D9" s="1312"/>
      <c r="E9" s="1312"/>
      <c r="F9" s="1059"/>
      <c r="G9" s="1314"/>
      <c r="H9" s="1314"/>
      <c r="I9" s="1314"/>
      <c r="J9" s="1312"/>
      <c r="K9" s="1312"/>
      <c r="L9" s="1312"/>
      <c r="M9" s="1312"/>
      <c r="N9" s="1312"/>
      <c r="O9" s="1313"/>
      <c r="P9" s="1313"/>
      <c r="Q9" s="1312"/>
      <c r="R9" s="1312"/>
      <c r="S9" s="1312"/>
      <c r="T9" s="1312"/>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row>
    <row r="10" spans="1:42" ht="18">
      <c r="A10" s="510" t="str">
        <f>"Report Period Ending:  "&amp;TEXT('Information Input'!$H$30,"mm/dd/yyyy")</f>
        <v>Report Period Ending:  03/31/2019</v>
      </c>
      <c r="B10" s="1312"/>
      <c r="C10" s="1312"/>
      <c r="D10" s="1312"/>
      <c r="E10" s="1312"/>
      <c r="F10" s="1059"/>
      <c r="G10" s="1314"/>
      <c r="H10" s="1314"/>
      <c r="I10" s="1314"/>
      <c r="J10" s="1312"/>
      <c r="K10" s="1312"/>
      <c r="L10" s="1312"/>
      <c r="M10" s="1312"/>
      <c r="N10" s="1312"/>
      <c r="O10" s="1313"/>
      <c r="P10" s="1313"/>
      <c r="Q10" s="1312"/>
      <c r="R10" s="1312"/>
      <c r="S10" s="1312"/>
      <c r="T10" s="1312"/>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row>
    <row r="11" spans="1:42" ht="12.95">
      <c r="A11" s="1056"/>
      <c r="B11" s="1312"/>
      <c r="C11" s="1312"/>
      <c r="D11" s="1312"/>
      <c r="E11" s="1312"/>
      <c r="F11" s="1059"/>
      <c r="G11" s="1314"/>
      <c r="H11" s="1314"/>
      <c r="I11" s="1314"/>
      <c r="J11" s="1312"/>
      <c r="K11" s="1312"/>
      <c r="L11" s="1312"/>
      <c r="M11" s="1312"/>
      <c r="N11" s="1312"/>
      <c r="O11" s="1313"/>
      <c r="P11" s="1313"/>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row>
    <row r="12" spans="1:42" ht="18">
      <c r="A12" s="1060" t="s">
        <v>110</v>
      </c>
      <c r="B12" s="1312"/>
      <c r="C12" s="1312"/>
      <c r="D12" s="1312"/>
      <c r="E12" s="1312"/>
      <c r="F12" s="1057"/>
      <c r="G12" s="1312"/>
      <c r="H12" s="1312"/>
      <c r="I12" s="1312"/>
      <c r="J12" s="1312"/>
      <c r="K12" s="1312"/>
      <c r="L12" s="1312"/>
      <c r="M12" s="1312"/>
      <c r="N12" s="1312"/>
      <c r="O12" s="1313"/>
      <c r="P12" s="1313"/>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row>
    <row r="13" spans="1:42" ht="12.95">
      <c r="A13" s="1312"/>
      <c r="B13" s="1312"/>
      <c r="C13" s="1312"/>
      <c r="D13" s="1312"/>
      <c r="E13" s="1312"/>
      <c r="F13" s="1057"/>
      <c r="G13" s="1312"/>
      <c r="H13" s="1312"/>
      <c r="I13" s="1312"/>
      <c r="J13" s="1312"/>
      <c r="K13" s="1312"/>
      <c r="L13" s="1312"/>
      <c r="M13" s="1312"/>
      <c r="N13" s="1312"/>
      <c r="O13" s="1313"/>
      <c r="P13" s="1313"/>
      <c r="Q13" s="1312"/>
      <c r="R13" s="1312"/>
      <c r="S13" s="1312"/>
      <c r="T13" s="1312"/>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row>
    <row r="14" spans="1:42" s="1061" customFormat="1" ht="18" customHeight="1">
      <c r="A14" s="1315"/>
      <c r="B14" s="1315"/>
      <c r="C14" s="1315"/>
      <c r="D14" s="1315"/>
      <c r="E14" s="1315"/>
      <c r="F14" s="1062"/>
      <c r="G14" s="1315"/>
      <c r="H14"/>
      <c r="I14"/>
      <c r="J14"/>
      <c r="K14"/>
      <c r="L14"/>
      <c r="M14"/>
      <c r="N14" s="8"/>
      <c r="O14" s="1316"/>
      <c r="P14" s="1316"/>
      <c r="Q14" s="1317"/>
      <c r="R14" s="1317"/>
      <c r="S14" s="1317"/>
      <c r="T14" s="1317"/>
      <c r="U14" s="1317"/>
      <c r="V14" s="1317"/>
      <c r="W14" s="1317"/>
      <c r="X14" s="1317"/>
      <c r="Y14" s="1317"/>
      <c r="Z14" s="1317"/>
      <c r="AA14" s="1317"/>
      <c r="AB14" s="1317"/>
      <c r="AC14" s="1317"/>
      <c r="AD14" s="1317"/>
      <c r="AE14" s="1317"/>
      <c r="AF14" s="1317"/>
      <c r="AG14" s="1317"/>
      <c r="AH14" s="1317"/>
      <c r="AI14" s="1317"/>
      <c r="AJ14" s="1315"/>
      <c r="AK14" s="1315"/>
      <c r="AL14" s="1315"/>
      <c r="AM14" s="1315"/>
      <c r="AN14" s="1315"/>
      <c r="AO14" s="1315"/>
      <c r="AP14" s="1315"/>
    </row>
    <row r="15" spans="1:42" s="1063" customFormat="1" ht="11.25" customHeight="1">
      <c r="A15" s="1318"/>
      <c r="B15" s="1318"/>
      <c r="C15" s="1318"/>
      <c r="D15" s="1318"/>
      <c r="E15" s="1318"/>
      <c r="F15" s="1064"/>
      <c r="G15" s="1318"/>
      <c r="H15" s="1065"/>
      <c r="I15" s="1065"/>
      <c r="J15" s="1066"/>
      <c r="K15" s="1066"/>
      <c r="L15" s="1066"/>
      <c r="M15" s="1066"/>
      <c r="N15" s="1066"/>
      <c r="O15" s="1287"/>
      <c r="P15" s="1287"/>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row>
    <row r="16" spans="1:42" s="1061" customFormat="1" ht="18" customHeight="1">
      <c r="A16" s="1315"/>
      <c r="B16" s="1315"/>
      <c r="C16" s="1315"/>
      <c r="D16" s="1317"/>
      <c r="E16" s="1317"/>
      <c r="F16" s="1317"/>
      <c r="G16" s="1317"/>
      <c r="H16" s="1090" t="s">
        <v>135</v>
      </c>
      <c r="I16" s="1091"/>
      <c r="J16" s="1091"/>
      <c r="K16" s="1091"/>
      <c r="L16" s="1091"/>
      <c r="M16" s="1091"/>
      <c r="N16" s="1092"/>
      <c r="O16" s="1090" t="s">
        <v>136</v>
      </c>
      <c r="P16" s="1091"/>
      <c r="Q16" s="1091"/>
      <c r="R16" s="1091"/>
      <c r="S16" s="1091"/>
      <c r="T16" s="1091"/>
      <c r="U16" s="1092"/>
      <c r="V16" s="1090" t="s">
        <v>137</v>
      </c>
      <c r="W16" s="1091"/>
      <c r="X16" s="1091"/>
      <c r="Y16" s="1091"/>
      <c r="Z16" s="1091"/>
      <c r="AA16" s="1091"/>
      <c r="AB16" s="1092"/>
      <c r="AC16" s="1090" t="s">
        <v>138</v>
      </c>
      <c r="AD16" s="1091"/>
      <c r="AE16" s="1091"/>
      <c r="AF16" s="1091"/>
      <c r="AG16" s="1091"/>
      <c r="AH16" s="1091"/>
      <c r="AI16" s="1092"/>
      <c r="AJ16" s="1090" t="s">
        <v>139</v>
      </c>
      <c r="AK16" s="1091"/>
      <c r="AL16" s="1091"/>
      <c r="AM16" s="1091"/>
      <c r="AN16" s="1091"/>
      <c r="AO16" s="1091"/>
      <c r="AP16" s="1092"/>
    </row>
    <row r="17" spans="1:42" ht="70.5" customHeight="1">
      <c r="A17" s="1067" t="s">
        <v>85</v>
      </c>
      <c r="B17" s="1067" t="s">
        <v>87</v>
      </c>
      <c r="C17" s="1068" t="s">
        <v>219</v>
      </c>
      <c r="D17" s="1067" t="s">
        <v>220</v>
      </c>
      <c r="E17" s="1068" t="s">
        <v>221</v>
      </c>
      <c r="F17" s="1068" t="s">
        <v>222</v>
      </c>
      <c r="G17" s="1068" t="s">
        <v>223</v>
      </c>
      <c r="H17" s="1093" t="s">
        <v>224</v>
      </c>
      <c r="I17" s="1093" t="s">
        <v>225</v>
      </c>
      <c r="J17" s="1093" t="s">
        <v>226</v>
      </c>
      <c r="K17" s="1093" t="s">
        <v>227</v>
      </c>
      <c r="L17" s="1093" t="s">
        <v>228</v>
      </c>
      <c r="M17" s="1093" t="s">
        <v>229</v>
      </c>
      <c r="N17" s="1093" t="s">
        <v>230</v>
      </c>
      <c r="O17" s="1093" t="s">
        <v>224</v>
      </c>
      <c r="P17" s="1093" t="s">
        <v>225</v>
      </c>
      <c r="Q17" s="1093" t="s">
        <v>226</v>
      </c>
      <c r="R17" s="1093" t="s">
        <v>227</v>
      </c>
      <c r="S17" s="1093" t="s">
        <v>228</v>
      </c>
      <c r="T17" s="1093" t="s">
        <v>229</v>
      </c>
      <c r="U17" s="1093" t="s">
        <v>230</v>
      </c>
      <c r="V17" s="1093" t="s">
        <v>224</v>
      </c>
      <c r="W17" s="1093" t="s">
        <v>225</v>
      </c>
      <c r="X17" s="1093" t="s">
        <v>226</v>
      </c>
      <c r="Y17" s="1093" t="s">
        <v>227</v>
      </c>
      <c r="Z17" s="1093" t="s">
        <v>228</v>
      </c>
      <c r="AA17" s="1093" t="s">
        <v>229</v>
      </c>
      <c r="AB17" s="1093" t="s">
        <v>230</v>
      </c>
      <c r="AC17" s="1093" t="s">
        <v>224</v>
      </c>
      <c r="AD17" s="1093" t="s">
        <v>225</v>
      </c>
      <c r="AE17" s="1093" t="s">
        <v>226</v>
      </c>
      <c r="AF17" s="1093" t="s">
        <v>227</v>
      </c>
      <c r="AG17" s="1093" t="s">
        <v>228</v>
      </c>
      <c r="AH17" s="1093" t="s">
        <v>229</v>
      </c>
      <c r="AI17" s="1093" t="s">
        <v>230</v>
      </c>
      <c r="AJ17" s="1093" t="s">
        <v>224</v>
      </c>
      <c r="AK17" s="1093" t="s">
        <v>225</v>
      </c>
      <c r="AL17" s="1093" t="s">
        <v>226</v>
      </c>
      <c r="AM17" s="1093" t="s">
        <v>227</v>
      </c>
      <c r="AN17" s="1093" t="s">
        <v>228</v>
      </c>
      <c r="AO17" s="1093" t="s">
        <v>229</v>
      </c>
      <c r="AP17" s="1093" t="s">
        <v>230</v>
      </c>
    </row>
    <row r="18" spans="1:42">
      <c r="A18" s="1319" t="s">
        <v>89</v>
      </c>
      <c r="B18" s="1319" t="s">
        <v>90</v>
      </c>
      <c r="C18" s="1320" t="s">
        <v>91</v>
      </c>
      <c r="D18" s="1319">
        <f>'Information Input'!$J$18</f>
        <v>2019</v>
      </c>
      <c r="E18" s="1069">
        <f>'Report 1'!$A$31</f>
        <v>11</v>
      </c>
      <c r="F18" s="1070" t="str">
        <f>'Report 1'!$B$31</f>
        <v>Residential Treatment Center, ARTC and Group Homes &lt; 21</v>
      </c>
      <c r="G18" s="1071" t="s">
        <v>231</v>
      </c>
      <c r="H18" s="1072"/>
      <c r="I18" s="1073">
        <f>SUMIF('Report 4A'!$G$16:$G$95,$E18,'Report 4A'!$K$16:$K$95)</f>
        <v>0</v>
      </c>
      <c r="J18" s="1072"/>
      <c r="K18" s="1072"/>
      <c r="L18" s="1072"/>
      <c r="M18" s="1072"/>
      <c r="N18" s="1321">
        <f t="shared" ref="N18:N49" si="0">SUM(H18:M18)</f>
        <v>0</v>
      </c>
      <c r="O18" s="1083"/>
      <c r="P18" s="1084">
        <f>SUMIF('Report 4A'!$G$16:$G$95,$E18,'Report 4A'!$L$16:$L$95)</f>
        <v>0</v>
      </c>
      <c r="Q18" s="1083"/>
      <c r="R18" s="1083"/>
      <c r="S18" s="1083"/>
      <c r="T18" s="1083"/>
      <c r="U18" s="1322">
        <f t="shared" ref="U18:U49" si="1">SUM(O18:T18)</f>
        <v>0</v>
      </c>
      <c r="V18" s="1083"/>
      <c r="W18" s="1084">
        <f>SUMIF('Report 4A'!$G$16:$G$95,$E18,'Report 4A'!$M$16:$M$95)</f>
        <v>0</v>
      </c>
      <c r="X18" s="1083"/>
      <c r="Y18" s="1083"/>
      <c r="Z18" s="1083"/>
      <c r="AA18" s="1083"/>
      <c r="AB18" s="1322">
        <f t="shared" ref="AB18:AB49" si="2">SUM(V18:AA18)</f>
        <v>0</v>
      </c>
      <c r="AC18" s="1083"/>
      <c r="AD18" s="1084">
        <f>SUMIF('Report 4A'!$G$16:$G$95,$E18,'Report 4A'!$N$16:$N$95)</f>
        <v>0</v>
      </c>
      <c r="AE18" s="1083"/>
      <c r="AF18" s="1083"/>
      <c r="AG18" s="1083"/>
      <c r="AH18" s="1083"/>
      <c r="AI18" s="1322">
        <f t="shared" ref="AI18:AI49" si="3">SUM(AC18:AH18)</f>
        <v>0</v>
      </c>
      <c r="AJ18" s="1084">
        <f t="shared" ref="AJ18:AJ49" si="4">H18+O18+V18+AC18</f>
        <v>0</v>
      </c>
      <c r="AK18" s="1084">
        <f t="shared" ref="AK18:AK49" si="5">I18+P18+W18+AD18</f>
        <v>0</v>
      </c>
      <c r="AL18" s="1084">
        <f t="shared" ref="AL18:AL49" si="6">J18+Q18+X18+AE18</f>
        <v>0</v>
      </c>
      <c r="AM18" s="1084">
        <f t="shared" ref="AM18:AM49" si="7">K18+R18+Y18+AF18</f>
        <v>0</v>
      </c>
      <c r="AN18" s="1084">
        <f t="shared" ref="AN18:AN49" si="8">L18+S18+Z18+AG18</f>
        <v>0</v>
      </c>
      <c r="AO18" s="1084">
        <f t="shared" ref="AO18:AO49" si="9">M18+T18+AA18+AH18</f>
        <v>0</v>
      </c>
      <c r="AP18" s="1322">
        <f t="shared" ref="AP18:AP49" si="10">SUM(AJ18:AO18)</f>
        <v>0</v>
      </c>
    </row>
    <row r="19" spans="1:42">
      <c r="A19" s="1323" t="s">
        <v>89</v>
      </c>
      <c r="B19" s="1323" t="s">
        <v>90</v>
      </c>
      <c r="C19" s="1323" t="s">
        <v>91</v>
      </c>
      <c r="D19" s="1323">
        <f>'Information Input'!$J$18</f>
        <v>2019</v>
      </c>
      <c r="E19" s="1074">
        <f>'Report 1'!$A$32</f>
        <v>12</v>
      </c>
      <c r="F19" s="1075" t="str">
        <f>'Report 1'!$B$32</f>
        <v>Foster Care Therapeutic (TFC I &amp; II) &lt; 21</v>
      </c>
      <c r="G19" s="1076" t="s">
        <v>231</v>
      </c>
      <c r="H19" s="1077"/>
      <c r="I19" s="1078">
        <f>SUMIF('Report 4A'!$G$16:$G$95,$E19,'Report 4A'!$K$16:$K$95)</f>
        <v>0</v>
      </c>
      <c r="J19" s="1077"/>
      <c r="K19" s="1077"/>
      <c r="L19" s="1077"/>
      <c r="M19" s="1077"/>
      <c r="N19" s="1324">
        <f t="shared" si="0"/>
        <v>0</v>
      </c>
      <c r="O19" s="1077"/>
      <c r="P19" s="1078">
        <f>SUMIF('Report 4A'!$G$16:$G$95,$E19,'Report 4A'!$L$16:$L$95)</f>
        <v>0</v>
      </c>
      <c r="Q19" s="1077"/>
      <c r="R19" s="1077"/>
      <c r="S19" s="1077"/>
      <c r="T19" s="1077"/>
      <c r="U19" s="1324">
        <f t="shared" si="1"/>
        <v>0</v>
      </c>
      <c r="V19" s="1077"/>
      <c r="W19" s="1078">
        <f>SUMIF('Report 4A'!$G$16:$G$95,$E19,'Report 4A'!$M$16:$M$95)</f>
        <v>0</v>
      </c>
      <c r="X19" s="1077"/>
      <c r="Y19" s="1077"/>
      <c r="Z19" s="1077"/>
      <c r="AA19" s="1077"/>
      <c r="AB19" s="1324">
        <f t="shared" si="2"/>
        <v>0</v>
      </c>
      <c r="AC19" s="1077"/>
      <c r="AD19" s="1078">
        <f>SUMIF('Report 4A'!$G$16:$G$95,$E19,'Report 4A'!$N$16:$N$95)</f>
        <v>0</v>
      </c>
      <c r="AE19" s="1077"/>
      <c r="AF19" s="1077"/>
      <c r="AG19" s="1077"/>
      <c r="AH19" s="1077"/>
      <c r="AI19" s="1324">
        <f t="shared" si="3"/>
        <v>0</v>
      </c>
      <c r="AJ19" s="1078">
        <f t="shared" si="4"/>
        <v>0</v>
      </c>
      <c r="AK19" s="1078">
        <f t="shared" si="5"/>
        <v>0</v>
      </c>
      <c r="AL19" s="1078">
        <f t="shared" si="6"/>
        <v>0</v>
      </c>
      <c r="AM19" s="1078">
        <f t="shared" si="7"/>
        <v>0</v>
      </c>
      <c r="AN19" s="1078">
        <f t="shared" si="8"/>
        <v>0</v>
      </c>
      <c r="AO19" s="1078">
        <f t="shared" si="9"/>
        <v>0</v>
      </c>
      <c r="AP19" s="1324">
        <f t="shared" si="10"/>
        <v>0</v>
      </c>
    </row>
    <row r="20" spans="1:42">
      <c r="A20" s="1323" t="s">
        <v>89</v>
      </c>
      <c r="B20" s="1323" t="s">
        <v>90</v>
      </c>
      <c r="C20" s="1323" t="s">
        <v>91</v>
      </c>
      <c r="D20" s="1323">
        <f>'Information Input'!$J$18</f>
        <v>2019</v>
      </c>
      <c r="E20" s="1074">
        <f>'Report 1'!$A$33</f>
        <v>13</v>
      </c>
      <c r="F20" s="1075" t="str">
        <f>'Report 1'!$B$33</f>
        <v>Skills Training &amp; Development (Behavioral Management Services) &lt; 21</v>
      </c>
      <c r="G20" s="1076" t="s">
        <v>232</v>
      </c>
      <c r="H20" s="1077"/>
      <c r="I20" s="1078">
        <f>SUMIF('Report 4A'!$G$16:$G$95,$E20,'Report 4A'!$K$16:$K$95)</f>
        <v>0</v>
      </c>
      <c r="J20" s="1077"/>
      <c r="K20" s="1077"/>
      <c r="L20" s="1077"/>
      <c r="M20" s="1077"/>
      <c r="N20" s="1324">
        <f t="shared" si="0"/>
        <v>0</v>
      </c>
      <c r="O20" s="1077"/>
      <c r="P20" s="1078">
        <f>SUMIF('Report 4A'!$G$16:$G$95,$E20,'Report 4A'!$L$16:$L$95)</f>
        <v>0</v>
      </c>
      <c r="Q20" s="1077"/>
      <c r="R20" s="1077"/>
      <c r="S20" s="1077"/>
      <c r="T20" s="1077"/>
      <c r="U20" s="1324">
        <f t="shared" si="1"/>
        <v>0</v>
      </c>
      <c r="V20" s="1077"/>
      <c r="W20" s="1078">
        <f>SUMIF('Report 4A'!$G$16:$G$95,$E20,'Report 4A'!$M$16:$M$95)</f>
        <v>0</v>
      </c>
      <c r="X20" s="1077"/>
      <c r="Y20" s="1077"/>
      <c r="Z20" s="1077"/>
      <c r="AA20" s="1077"/>
      <c r="AB20" s="1324">
        <f t="shared" si="2"/>
        <v>0</v>
      </c>
      <c r="AC20" s="1077"/>
      <c r="AD20" s="1078">
        <f>SUMIF('Report 4A'!$G$16:$G$95,$E20,'Report 4A'!$N$16:$N$95)</f>
        <v>0</v>
      </c>
      <c r="AE20" s="1077"/>
      <c r="AF20" s="1077"/>
      <c r="AG20" s="1077"/>
      <c r="AH20" s="1077"/>
      <c r="AI20" s="1324">
        <f t="shared" si="3"/>
        <v>0</v>
      </c>
      <c r="AJ20" s="1078">
        <f t="shared" si="4"/>
        <v>0</v>
      </c>
      <c r="AK20" s="1078">
        <f t="shared" si="5"/>
        <v>0</v>
      </c>
      <c r="AL20" s="1078">
        <f t="shared" si="6"/>
        <v>0</v>
      </c>
      <c r="AM20" s="1078">
        <f t="shared" si="7"/>
        <v>0</v>
      </c>
      <c r="AN20" s="1078">
        <f t="shared" si="8"/>
        <v>0</v>
      </c>
      <c r="AO20" s="1078">
        <f t="shared" si="9"/>
        <v>0</v>
      </c>
      <c r="AP20" s="1324">
        <f t="shared" si="10"/>
        <v>0</v>
      </c>
    </row>
    <row r="21" spans="1:42">
      <c r="A21" s="1323" t="s">
        <v>89</v>
      </c>
      <c r="B21" s="1323" t="s">
        <v>90</v>
      </c>
      <c r="C21" s="1323" t="s">
        <v>91</v>
      </c>
      <c r="D21" s="1323">
        <f>'Information Input'!$J$18</f>
        <v>2019</v>
      </c>
      <c r="E21" s="1074">
        <f>'Report 1'!$A$34</f>
        <v>14</v>
      </c>
      <c r="F21" s="1075" t="str">
        <f>'Report 1'!$B$34</f>
        <v>BH Day Treatment &lt; 21</v>
      </c>
      <c r="G21" s="1076" t="s">
        <v>233</v>
      </c>
      <c r="H21" s="1077"/>
      <c r="I21" s="1078">
        <f>SUMIF('Report 4A'!$G$16:$G$95,$E21,'Report 4A'!$K$16:$K$95)</f>
        <v>0</v>
      </c>
      <c r="J21" s="1077"/>
      <c r="K21" s="1077"/>
      <c r="L21" s="1077"/>
      <c r="M21" s="1077"/>
      <c r="N21" s="1324">
        <f t="shared" si="0"/>
        <v>0</v>
      </c>
      <c r="O21" s="1077"/>
      <c r="P21" s="1078">
        <f>SUMIF('Report 4A'!$G$16:$G$95,$E21,'Report 4A'!$L$16:$L$95)</f>
        <v>0</v>
      </c>
      <c r="Q21" s="1077"/>
      <c r="R21" s="1077"/>
      <c r="S21" s="1077"/>
      <c r="T21" s="1077"/>
      <c r="U21" s="1324">
        <f t="shared" si="1"/>
        <v>0</v>
      </c>
      <c r="V21" s="1077"/>
      <c r="W21" s="1078">
        <f>SUMIF('Report 4A'!$G$16:$G$95,$E21,'Report 4A'!$M$16:$M$95)</f>
        <v>0</v>
      </c>
      <c r="X21" s="1077"/>
      <c r="Y21" s="1077"/>
      <c r="Z21" s="1077"/>
      <c r="AA21" s="1077"/>
      <c r="AB21" s="1324">
        <f t="shared" si="2"/>
        <v>0</v>
      </c>
      <c r="AC21" s="1077"/>
      <c r="AD21" s="1078">
        <f>SUMIF('Report 4A'!$G$16:$G$95,$E21,'Report 4A'!$N$16:$N$95)</f>
        <v>0</v>
      </c>
      <c r="AE21" s="1077"/>
      <c r="AF21" s="1077"/>
      <c r="AG21" s="1077"/>
      <c r="AH21" s="1077"/>
      <c r="AI21" s="1324">
        <f t="shared" si="3"/>
        <v>0</v>
      </c>
      <c r="AJ21" s="1078">
        <f t="shared" si="4"/>
        <v>0</v>
      </c>
      <c r="AK21" s="1078">
        <f t="shared" si="5"/>
        <v>0</v>
      </c>
      <c r="AL21" s="1078">
        <f t="shared" si="6"/>
        <v>0</v>
      </c>
      <c r="AM21" s="1078">
        <f t="shared" si="7"/>
        <v>0</v>
      </c>
      <c r="AN21" s="1078">
        <f t="shared" si="8"/>
        <v>0</v>
      </c>
      <c r="AO21" s="1078">
        <f t="shared" si="9"/>
        <v>0</v>
      </c>
      <c r="AP21" s="1324">
        <f t="shared" si="10"/>
        <v>0</v>
      </c>
    </row>
    <row r="22" spans="1:42">
      <c r="A22" s="1323" t="s">
        <v>89</v>
      </c>
      <c r="B22" s="1323" t="s">
        <v>90</v>
      </c>
      <c r="C22" s="1323" t="s">
        <v>91</v>
      </c>
      <c r="D22" s="1323">
        <f>'Information Input'!$J$18</f>
        <v>2019</v>
      </c>
      <c r="E22" s="1074">
        <f>'Report 1'!$A$35</f>
        <v>15</v>
      </c>
      <c r="F22" s="1075" t="str">
        <f>'Report 1'!$B$35</f>
        <v>Psychosocial Rehab Services for Adults =&gt;18</v>
      </c>
      <c r="G22" s="1076" t="s">
        <v>234</v>
      </c>
      <c r="H22" s="1077"/>
      <c r="I22" s="1078">
        <f>SUMIF('Report 4A'!$G$16:$G$95,$E22,'Report 4A'!$K$16:$K$95)</f>
        <v>0</v>
      </c>
      <c r="J22" s="1077"/>
      <c r="K22" s="1077"/>
      <c r="L22" s="1077"/>
      <c r="M22" s="1077"/>
      <c r="N22" s="1324">
        <f t="shared" si="0"/>
        <v>0</v>
      </c>
      <c r="O22" s="1077"/>
      <c r="P22" s="1078">
        <f>SUMIF('Report 4A'!$G$16:$G$95,$E22,'Report 4A'!$L$16:$L$95)</f>
        <v>0</v>
      </c>
      <c r="Q22" s="1077"/>
      <c r="R22" s="1077"/>
      <c r="S22" s="1077"/>
      <c r="T22" s="1077"/>
      <c r="U22" s="1324">
        <f t="shared" si="1"/>
        <v>0</v>
      </c>
      <c r="V22" s="1077"/>
      <c r="W22" s="1078">
        <f>SUMIF('Report 4A'!$G$16:$G$95,$E22,'Report 4A'!$M$16:$M$95)</f>
        <v>0</v>
      </c>
      <c r="X22" s="1077"/>
      <c r="Y22" s="1077"/>
      <c r="Z22" s="1077"/>
      <c r="AA22" s="1077"/>
      <c r="AB22" s="1324">
        <f t="shared" si="2"/>
        <v>0</v>
      </c>
      <c r="AC22" s="1077"/>
      <c r="AD22" s="1078">
        <f>SUMIF('Report 4A'!$G$16:$G$95,$E22,'Report 4A'!$N$16:$N$95)</f>
        <v>0</v>
      </c>
      <c r="AE22" s="1077"/>
      <c r="AF22" s="1077"/>
      <c r="AG22" s="1077"/>
      <c r="AH22" s="1077"/>
      <c r="AI22" s="1324">
        <f t="shared" si="3"/>
        <v>0</v>
      </c>
      <c r="AJ22" s="1078">
        <f t="shared" si="4"/>
        <v>0</v>
      </c>
      <c r="AK22" s="1078">
        <f t="shared" si="5"/>
        <v>0</v>
      </c>
      <c r="AL22" s="1078">
        <f t="shared" si="6"/>
        <v>0</v>
      </c>
      <c r="AM22" s="1078">
        <f t="shared" si="7"/>
        <v>0</v>
      </c>
      <c r="AN22" s="1078">
        <f t="shared" si="8"/>
        <v>0</v>
      </c>
      <c r="AO22" s="1078">
        <f t="shared" si="9"/>
        <v>0</v>
      </c>
      <c r="AP22" s="1324">
        <f t="shared" si="10"/>
        <v>0</v>
      </c>
    </row>
    <row r="23" spans="1:42">
      <c r="A23" s="1323" t="s">
        <v>89</v>
      </c>
      <c r="B23" s="1323" t="s">
        <v>90</v>
      </c>
      <c r="C23" s="1323" t="s">
        <v>91</v>
      </c>
      <c r="D23" s="1323">
        <f>'Information Input'!$J$18</f>
        <v>2019</v>
      </c>
      <c r="E23" s="1074">
        <f>'Report 1'!$A$36</f>
        <v>16</v>
      </c>
      <c r="F23" s="1075" t="str">
        <f>'Report 1'!$B$36</f>
        <v>Evaluations and Therapies (Non-Hospital Outpatient)</v>
      </c>
      <c r="G23" s="1076" t="s">
        <v>235</v>
      </c>
      <c r="H23" s="1077"/>
      <c r="I23" s="1078">
        <f>SUMIF('Report 4A'!$G$16:$G$95,$E23,'Report 4A'!$K$16:$K$95)</f>
        <v>0</v>
      </c>
      <c r="J23" s="1077"/>
      <c r="K23" s="1077"/>
      <c r="L23" s="1077"/>
      <c r="M23" s="1077"/>
      <c r="N23" s="1324">
        <f t="shared" si="0"/>
        <v>0</v>
      </c>
      <c r="O23" s="1077"/>
      <c r="P23" s="1078">
        <f>SUMIF('Report 4A'!$G$16:$G$95,$E23,'Report 4A'!$L$16:$L$95)</f>
        <v>0</v>
      </c>
      <c r="Q23" s="1077"/>
      <c r="R23" s="1077"/>
      <c r="S23" s="1077"/>
      <c r="T23" s="1077"/>
      <c r="U23" s="1324">
        <f t="shared" si="1"/>
        <v>0</v>
      </c>
      <c r="V23" s="1077"/>
      <c r="W23" s="1078">
        <f>SUMIF('Report 4A'!$G$16:$G$95,$E23,'Report 4A'!$M$16:$M$95)</f>
        <v>0</v>
      </c>
      <c r="X23" s="1077"/>
      <c r="Y23" s="1077"/>
      <c r="Z23" s="1077"/>
      <c r="AA23" s="1077"/>
      <c r="AB23" s="1324">
        <f t="shared" si="2"/>
        <v>0</v>
      </c>
      <c r="AC23" s="1077"/>
      <c r="AD23" s="1078">
        <f>SUMIF('Report 4A'!$G$16:$G$95,$E23,'Report 4A'!$N$16:$N$95)</f>
        <v>0</v>
      </c>
      <c r="AE23" s="1077"/>
      <c r="AF23" s="1077"/>
      <c r="AG23" s="1077"/>
      <c r="AH23" s="1077"/>
      <c r="AI23" s="1324">
        <f t="shared" si="3"/>
        <v>0</v>
      </c>
      <c r="AJ23" s="1078">
        <f t="shared" si="4"/>
        <v>0</v>
      </c>
      <c r="AK23" s="1078">
        <f t="shared" si="5"/>
        <v>0</v>
      </c>
      <c r="AL23" s="1078">
        <f t="shared" si="6"/>
        <v>0</v>
      </c>
      <c r="AM23" s="1078">
        <f t="shared" si="7"/>
        <v>0</v>
      </c>
      <c r="AN23" s="1078">
        <f t="shared" si="8"/>
        <v>0</v>
      </c>
      <c r="AO23" s="1078">
        <f t="shared" si="9"/>
        <v>0</v>
      </c>
      <c r="AP23" s="1324">
        <f t="shared" si="10"/>
        <v>0</v>
      </c>
    </row>
    <row r="24" spans="1:42">
      <c r="A24" s="1323" t="s">
        <v>89</v>
      </c>
      <c r="B24" s="1323" t="s">
        <v>90</v>
      </c>
      <c r="C24" s="1323" t="s">
        <v>91</v>
      </c>
      <c r="D24" s="1323">
        <f>'Information Input'!$J$18</f>
        <v>2019</v>
      </c>
      <c r="E24" s="1074">
        <f>'Report 1'!$A$37</f>
        <v>17</v>
      </c>
      <c r="F24" s="1075" t="str">
        <f>'Report 1'!$B$37</f>
        <v>Testing (Non-Hospital Outpatient)</v>
      </c>
      <c r="G24" s="1076" t="s">
        <v>235</v>
      </c>
      <c r="H24" s="1077"/>
      <c r="I24" s="1078">
        <f>SUMIF('Report 4A'!$G$16:$G$95,$E24,'Report 4A'!$K$16:$K$95)</f>
        <v>0</v>
      </c>
      <c r="J24" s="1077"/>
      <c r="K24" s="1077"/>
      <c r="L24" s="1077"/>
      <c r="M24" s="1077"/>
      <c r="N24" s="1324">
        <f t="shared" si="0"/>
        <v>0</v>
      </c>
      <c r="O24" s="1077"/>
      <c r="P24" s="1078">
        <f>SUMIF('Report 4A'!$G$16:$G$95,$E24,'Report 4A'!$L$16:$L$95)</f>
        <v>0</v>
      </c>
      <c r="Q24" s="1077"/>
      <c r="R24" s="1077"/>
      <c r="S24" s="1077"/>
      <c r="T24" s="1077"/>
      <c r="U24" s="1324">
        <f t="shared" si="1"/>
        <v>0</v>
      </c>
      <c r="V24" s="1077"/>
      <c r="W24" s="1078">
        <f>SUMIF('Report 4A'!$G$16:$G$95,$E24,'Report 4A'!$M$16:$M$95)</f>
        <v>0</v>
      </c>
      <c r="X24" s="1077"/>
      <c r="Y24" s="1077"/>
      <c r="Z24" s="1077"/>
      <c r="AA24" s="1077"/>
      <c r="AB24" s="1324">
        <f t="shared" si="2"/>
        <v>0</v>
      </c>
      <c r="AC24" s="1077"/>
      <c r="AD24" s="1078">
        <f>SUMIF('Report 4A'!$G$16:$G$95,$E24,'Report 4A'!$N$16:$N$95)</f>
        <v>0</v>
      </c>
      <c r="AE24" s="1077"/>
      <c r="AF24" s="1077"/>
      <c r="AG24" s="1077"/>
      <c r="AH24" s="1077"/>
      <c r="AI24" s="1324">
        <f t="shared" si="3"/>
        <v>0</v>
      </c>
      <c r="AJ24" s="1078">
        <f t="shared" si="4"/>
        <v>0</v>
      </c>
      <c r="AK24" s="1078">
        <f t="shared" si="5"/>
        <v>0</v>
      </c>
      <c r="AL24" s="1078">
        <f t="shared" si="6"/>
        <v>0</v>
      </c>
      <c r="AM24" s="1078">
        <f t="shared" si="7"/>
        <v>0</v>
      </c>
      <c r="AN24" s="1078">
        <f t="shared" si="8"/>
        <v>0</v>
      </c>
      <c r="AO24" s="1078">
        <f t="shared" si="9"/>
        <v>0</v>
      </c>
      <c r="AP24" s="1324">
        <f t="shared" si="10"/>
        <v>0</v>
      </c>
    </row>
    <row r="25" spans="1:42">
      <c r="A25" s="1323" t="s">
        <v>89</v>
      </c>
      <c r="B25" s="1323" t="s">
        <v>90</v>
      </c>
      <c r="C25" s="1323" t="s">
        <v>91</v>
      </c>
      <c r="D25" s="1323">
        <f>'Information Input'!$J$18</f>
        <v>2019</v>
      </c>
      <c r="E25" s="1074">
        <f>'Report 1'!$A$38</f>
        <v>18</v>
      </c>
      <c r="F25" s="1075" t="str">
        <f>'Report 1'!$B$38</f>
        <v>Functional Family Therapy (FFT) (Non-Hospital Outpatient)</v>
      </c>
      <c r="G25" s="1076" t="s">
        <v>235</v>
      </c>
      <c r="H25" s="1077"/>
      <c r="I25" s="1078">
        <f>SUMIF('Report 4A'!$G$16:$G$95,$E25,'Report 4A'!$K$16:$K$95)</f>
        <v>0</v>
      </c>
      <c r="J25" s="1077"/>
      <c r="K25" s="1077"/>
      <c r="L25" s="1077"/>
      <c r="M25" s="1077"/>
      <c r="N25" s="1324">
        <f t="shared" si="0"/>
        <v>0</v>
      </c>
      <c r="O25" s="1077"/>
      <c r="P25" s="1078">
        <f>SUMIF('Report 4A'!$G$16:$G$95,$E25,'Report 4A'!$L$16:$L$95)</f>
        <v>0</v>
      </c>
      <c r="Q25" s="1077"/>
      <c r="R25" s="1077"/>
      <c r="S25" s="1077"/>
      <c r="T25" s="1077"/>
      <c r="U25" s="1324">
        <f t="shared" si="1"/>
        <v>0</v>
      </c>
      <c r="V25" s="1077"/>
      <c r="W25" s="1078">
        <f>SUMIF('Report 4A'!$G$16:$G$95,$E25,'Report 4A'!$M$16:$M$95)</f>
        <v>0</v>
      </c>
      <c r="X25" s="1077"/>
      <c r="Y25" s="1077"/>
      <c r="Z25" s="1077"/>
      <c r="AA25" s="1077"/>
      <c r="AB25" s="1324">
        <f t="shared" si="2"/>
        <v>0</v>
      </c>
      <c r="AC25" s="1077"/>
      <c r="AD25" s="1078">
        <f>SUMIF('Report 4A'!$G$16:$G$95,$E25,'Report 4A'!$N$16:$N$95)</f>
        <v>0</v>
      </c>
      <c r="AE25" s="1077"/>
      <c r="AF25" s="1077"/>
      <c r="AG25" s="1077"/>
      <c r="AH25" s="1077"/>
      <c r="AI25" s="1324">
        <f t="shared" si="3"/>
        <v>0</v>
      </c>
      <c r="AJ25" s="1078">
        <f t="shared" si="4"/>
        <v>0</v>
      </c>
      <c r="AK25" s="1078">
        <f t="shared" si="5"/>
        <v>0</v>
      </c>
      <c r="AL25" s="1078">
        <f t="shared" si="6"/>
        <v>0</v>
      </c>
      <c r="AM25" s="1078">
        <f t="shared" si="7"/>
        <v>0</v>
      </c>
      <c r="AN25" s="1078">
        <f t="shared" si="8"/>
        <v>0</v>
      </c>
      <c r="AO25" s="1078">
        <f t="shared" si="9"/>
        <v>0</v>
      </c>
      <c r="AP25" s="1324">
        <f t="shared" si="10"/>
        <v>0</v>
      </c>
    </row>
    <row r="26" spans="1:42">
      <c r="A26" s="1323" t="s">
        <v>89</v>
      </c>
      <c r="B26" s="1323" t="s">
        <v>90</v>
      </c>
      <c r="C26" s="1323" t="s">
        <v>91</v>
      </c>
      <c r="D26" s="1323">
        <f>'Information Input'!$J$18</f>
        <v>2019</v>
      </c>
      <c r="E26" s="1074">
        <f>'Report 1'!$A$39</f>
        <v>19</v>
      </c>
      <c r="F26" s="1075" t="str">
        <f>'Report 1'!$B$39</f>
        <v>Outpatient Hospital (Evaluations, Therapies, and BH Physical Evaluations)</v>
      </c>
      <c r="G26" s="1076" t="s">
        <v>235</v>
      </c>
      <c r="H26" s="1077"/>
      <c r="I26" s="1078">
        <f>SUMIF('Report 4A'!$G$16:$G$95,$E26,'Report 4A'!$K$16:$K$95)</f>
        <v>0</v>
      </c>
      <c r="J26" s="1077"/>
      <c r="K26" s="1077"/>
      <c r="L26" s="1077"/>
      <c r="M26" s="1077"/>
      <c r="N26" s="1324">
        <f t="shared" si="0"/>
        <v>0</v>
      </c>
      <c r="O26" s="1077"/>
      <c r="P26" s="1078">
        <f>SUMIF('Report 4A'!$G$16:$G$95,$E26,'Report 4A'!$L$16:$L$95)</f>
        <v>0</v>
      </c>
      <c r="Q26" s="1077"/>
      <c r="R26" s="1077"/>
      <c r="S26" s="1077"/>
      <c r="T26" s="1077"/>
      <c r="U26" s="1324">
        <f t="shared" si="1"/>
        <v>0</v>
      </c>
      <c r="V26" s="1077"/>
      <c r="W26" s="1078">
        <f>SUMIF('Report 4A'!$G$16:$G$95,$E26,'Report 4A'!$M$16:$M$95)</f>
        <v>0</v>
      </c>
      <c r="X26" s="1077"/>
      <c r="Y26" s="1077"/>
      <c r="Z26" s="1077"/>
      <c r="AA26" s="1077"/>
      <c r="AB26" s="1324">
        <f t="shared" si="2"/>
        <v>0</v>
      </c>
      <c r="AC26" s="1077"/>
      <c r="AD26" s="1078">
        <f>SUMIF('Report 4A'!$G$16:$G$95,$E26,'Report 4A'!$N$16:$N$95)</f>
        <v>0</v>
      </c>
      <c r="AE26" s="1077"/>
      <c r="AF26" s="1077"/>
      <c r="AG26" s="1077"/>
      <c r="AH26" s="1077"/>
      <c r="AI26" s="1324">
        <f t="shared" si="3"/>
        <v>0</v>
      </c>
      <c r="AJ26" s="1078">
        <f t="shared" si="4"/>
        <v>0</v>
      </c>
      <c r="AK26" s="1078">
        <f t="shared" si="5"/>
        <v>0</v>
      </c>
      <c r="AL26" s="1078">
        <f t="shared" si="6"/>
        <v>0</v>
      </c>
      <c r="AM26" s="1078">
        <f t="shared" si="7"/>
        <v>0</v>
      </c>
      <c r="AN26" s="1078">
        <f t="shared" si="8"/>
        <v>0</v>
      </c>
      <c r="AO26" s="1078">
        <f t="shared" si="9"/>
        <v>0</v>
      </c>
      <c r="AP26" s="1324">
        <f t="shared" si="10"/>
        <v>0</v>
      </c>
    </row>
    <row r="27" spans="1:42">
      <c r="A27" s="1323" t="s">
        <v>89</v>
      </c>
      <c r="B27" s="1323" t="s">
        <v>90</v>
      </c>
      <c r="C27" s="1323" t="s">
        <v>91</v>
      </c>
      <c r="D27" s="1323">
        <f>'Information Input'!$J$18</f>
        <v>2019</v>
      </c>
      <c r="E27" s="1074">
        <f>'Report 1'!$A$40</f>
        <v>20</v>
      </c>
      <c r="F27" s="1075" t="str">
        <f>'Report 1'!$B$40</f>
        <v>Partial Hospitalization Program (BH Treatment Services)</v>
      </c>
      <c r="G27" s="1076" t="s">
        <v>235</v>
      </c>
      <c r="H27" s="1077"/>
      <c r="I27" s="1078">
        <f>SUMIF('Report 4A'!$G$16:$G$95,$E27,'Report 4A'!$K$16:$K$95)</f>
        <v>0</v>
      </c>
      <c r="J27" s="1077"/>
      <c r="K27" s="1077"/>
      <c r="L27" s="1077"/>
      <c r="M27" s="1077"/>
      <c r="N27" s="1324">
        <f t="shared" si="0"/>
        <v>0</v>
      </c>
      <c r="O27" s="1077"/>
      <c r="P27" s="1078">
        <f>SUMIF('Report 4A'!$G$16:$G$95,$E27,'Report 4A'!$L$16:$L$95)</f>
        <v>0</v>
      </c>
      <c r="Q27" s="1077"/>
      <c r="R27" s="1077"/>
      <c r="S27" s="1077"/>
      <c r="T27" s="1077"/>
      <c r="U27" s="1324">
        <f t="shared" si="1"/>
        <v>0</v>
      </c>
      <c r="V27" s="1077"/>
      <c r="W27" s="1078">
        <f>SUMIF('Report 4A'!$G$16:$G$95,$E27,'Report 4A'!$M$16:$M$95)</f>
        <v>0</v>
      </c>
      <c r="X27" s="1077"/>
      <c r="Y27" s="1077"/>
      <c r="Z27" s="1077"/>
      <c r="AA27" s="1077"/>
      <c r="AB27" s="1324">
        <f t="shared" si="2"/>
        <v>0</v>
      </c>
      <c r="AC27" s="1077"/>
      <c r="AD27" s="1078">
        <f>SUMIF('Report 4A'!$G$16:$G$95,$E27,'Report 4A'!$N$16:$N$95)</f>
        <v>0</v>
      </c>
      <c r="AE27" s="1077"/>
      <c r="AF27" s="1077"/>
      <c r="AG27" s="1077"/>
      <c r="AH27" s="1077"/>
      <c r="AI27" s="1324">
        <f t="shared" si="3"/>
        <v>0</v>
      </c>
      <c r="AJ27" s="1078">
        <f t="shared" si="4"/>
        <v>0</v>
      </c>
      <c r="AK27" s="1078">
        <f t="shared" si="5"/>
        <v>0</v>
      </c>
      <c r="AL27" s="1078">
        <f t="shared" si="6"/>
        <v>0</v>
      </c>
      <c r="AM27" s="1078">
        <f t="shared" si="7"/>
        <v>0</v>
      </c>
      <c r="AN27" s="1078">
        <f t="shared" si="8"/>
        <v>0</v>
      </c>
      <c r="AO27" s="1078">
        <f t="shared" si="9"/>
        <v>0</v>
      </c>
      <c r="AP27" s="1324">
        <f t="shared" si="10"/>
        <v>0</v>
      </c>
    </row>
    <row r="28" spans="1:42">
      <c r="A28" s="1323" t="s">
        <v>89</v>
      </c>
      <c r="B28" s="1323" t="s">
        <v>90</v>
      </c>
      <c r="C28" s="1323" t="s">
        <v>91</v>
      </c>
      <c r="D28" s="1323">
        <f>'Information Input'!$J$18</f>
        <v>2019</v>
      </c>
      <c r="E28" s="1074">
        <f>'Report 1'!$A$41</f>
        <v>21</v>
      </c>
      <c r="F28" s="1075" t="str">
        <f>'Report 1'!$B$41</f>
        <v>Hospital Outpatient Facility (BH Treatment Services)</v>
      </c>
      <c r="G28" s="1076" t="s">
        <v>235</v>
      </c>
      <c r="H28" s="1077"/>
      <c r="I28" s="1078">
        <f>SUMIF('Report 4A'!$G$16:$G$95,$E28,'Report 4A'!$K$16:$K$95)</f>
        <v>0</v>
      </c>
      <c r="J28" s="1077"/>
      <c r="K28" s="1077"/>
      <c r="L28" s="1077"/>
      <c r="M28" s="1077"/>
      <c r="N28" s="1324">
        <f t="shared" si="0"/>
        <v>0</v>
      </c>
      <c r="O28" s="1077"/>
      <c r="P28" s="1078">
        <f>SUMIF('Report 4A'!$G$16:$G$95,$E28,'Report 4A'!$L$16:$L$95)</f>
        <v>0</v>
      </c>
      <c r="Q28" s="1077"/>
      <c r="R28" s="1077"/>
      <c r="S28" s="1077"/>
      <c r="T28" s="1077"/>
      <c r="U28" s="1324">
        <f t="shared" si="1"/>
        <v>0</v>
      </c>
      <c r="V28" s="1077"/>
      <c r="W28" s="1078">
        <f>SUMIF('Report 4A'!$G$16:$G$95,$E28,'Report 4A'!$M$16:$M$95)</f>
        <v>0</v>
      </c>
      <c r="X28" s="1077"/>
      <c r="Y28" s="1077"/>
      <c r="Z28" s="1077"/>
      <c r="AA28" s="1077"/>
      <c r="AB28" s="1324">
        <f t="shared" si="2"/>
        <v>0</v>
      </c>
      <c r="AC28" s="1077"/>
      <c r="AD28" s="1078">
        <f>SUMIF('Report 4A'!$G$16:$G$95,$E28,'Report 4A'!$N$16:$N$95)</f>
        <v>0</v>
      </c>
      <c r="AE28" s="1077"/>
      <c r="AF28" s="1077"/>
      <c r="AG28" s="1077"/>
      <c r="AH28" s="1077"/>
      <c r="AI28" s="1324">
        <f t="shared" si="3"/>
        <v>0</v>
      </c>
      <c r="AJ28" s="1078">
        <f t="shared" si="4"/>
        <v>0</v>
      </c>
      <c r="AK28" s="1078">
        <f t="shared" si="5"/>
        <v>0</v>
      </c>
      <c r="AL28" s="1078">
        <f t="shared" si="6"/>
        <v>0</v>
      </c>
      <c r="AM28" s="1078">
        <f t="shared" si="7"/>
        <v>0</v>
      </c>
      <c r="AN28" s="1078">
        <f t="shared" si="8"/>
        <v>0</v>
      </c>
      <c r="AO28" s="1078">
        <f t="shared" si="9"/>
        <v>0</v>
      </c>
      <c r="AP28" s="1324">
        <f t="shared" si="10"/>
        <v>0</v>
      </c>
    </row>
    <row r="29" spans="1:42">
      <c r="A29" s="1323" t="s">
        <v>89</v>
      </c>
      <c r="B29" s="1323" t="s">
        <v>90</v>
      </c>
      <c r="C29" s="1323" t="s">
        <v>91</v>
      </c>
      <c r="D29" s="1323">
        <f>'Information Input'!$J$18</f>
        <v>2019</v>
      </c>
      <c r="E29" s="1074">
        <f>'Report 1'!$A$42</f>
        <v>22</v>
      </c>
      <c r="F29" s="1075" t="str">
        <f>'Report 1'!$B$42</f>
        <v>Hospital Inpatient Facility (Psychiatric Hospitalization Services)</v>
      </c>
      <c r="G29" s="1076" t="s">
        <v>236</v>
      </c>
      <c r="H29" s="1077"/>
      <c r="I29" s="1078">
        <f>SUMIF('Report 4A'!$G$16:$G$95,$E29,'Report 4A'!$K$16:$K$95)</f>
        <v>0</v>
      </c>
      <c r="J29" s="1077"/>
      <c r="K29" s="1077"/>
      <c r="L29" s="1077"/>
      <c r="M29" s="1077"/>
      <c r="N29" s="1324">
        <f t="shared" si="0"/>
        <v>0</v>
      </c>
      <c r="O29" s="1077"/>
      <c r="P29" s="1078">
        <f>SUMIF('Report 4A'!$G$16:$G$95,$E29,'Report 4A'!$L$16:$L$95)</f>
        <v>0</v>
      </c>
      <c r="Q29" s="1077"/>
      <c r="R29" s="1077"/>
      <c r="S29" s="1077"/>
      <c r="T29" s="1077"/>
      <c r="U29" s="1324">
        <f t="shared" si="1"/>
        <v>0</v>
      </c>
      <c r="V29" s="1077"/>
      <c r="W29" s="1078">
        <f>SUMIF('Report 4A'!$G$16:$G$95,$E29,'Report 4A'!$M$16:$M$95)</f>
        <v>0</v>
      </c>
      <c r="X29" s="1077"/>
      <c r="Y29" s="1077"/>
      <c r="Z29" s="1077"/>
      <c r="AA29" s="1077"/>
      <c r="AB29" s="1324">
        <f t="shared" si="2"/>
        <v>0</v>
      </c>
      <c r="AC29" s="1077"/>
      <c r="AD29" s="1078">
        <f>SUMIF('Report 4A'!$G$16:$G$95,$E29,'Report 4A'!$N$16:$N$95)</f>
        <v>0</v>
      </c>
      <c r="AE29" s="1077"/>
      <c r="AF29" s="1077"/>
      <c r="AG29" s="1077"/>
      <c r="AH29" s="1077"/>
      <c r="AI29" s="1324">
        <f t="shared" si="3"/>
        <v>0</v>
      </c>
      <c r="AJ29" s="1078">
        <f t="shared" si="4"/>
        <v>0</v>
      </c>
      <c r="AK29" s="1078">
        <f t="shared" si="5"/>
        <v>0</v>
      </c>
      <c r="AL29" s="1078">
        <f t="shared" si="6"/>
        <v>0</v>
      </c>
      <c r="AM29" s="1078">
        <f t="shared" si="7"/>
        <v>0</v>
      </c>
      <c r="AN29" s="1078">
        <f t="shared" si="8"/>
        <v>0</v>
      </c>
      <c r="AO29" s="1078">
        <f t="shared" si="9"/>
        <v>0</v>
      </c>
      <c r="AP29" s="1324">
        <f t="shared" si="10"/>
        <v>0</v>
      </c>
    </row>
    <row r="30" spans="1:42">
      <c r="A30" s="1323" t="s">
        <v>89</v>
      </c>
      <c r="B30" s="1323" t="s">
        <v>90</v>
      </c>
      <c r="C30" s="1323" t="s">
        <v>91</v>
      </c>
      <c r="D30" s="1323">
        <f>'Information Input'!$J$18</f>
        <v>2019</v>
      </c>
      <c r="E30" s="1074">
        <f>'Report 1'!$A$43</f>
        <v>23</v>
      </c>
      <c r="F30" s="1075" t="str">
        <f>'Report 1'!$B$43</f>
        <v>Inpatient and Residential Professional Charges</v>
      </c>
      <c r="G30" s="1076" t="s">
        <v>236</v>
      </c>
      <c r="H30" s="1077"/>
      <c r="I30" s="1078">
        <f>SUMIF('Report 4A'!$G$16:$G$95,$E30,'Report 4A'!$K$16:$K$95)</f>
        <v>0</v>
      </c>
      <c r="J30" s="1077"/>
      <c r="K30" s="1077"/>
      <c r="L30" s="1077"/>
      <c r="M30" s="1077"/>
      <c r="N30" s="1324">
        <f t="shared" si="0"/>
        <v>0</v>
      </c>
      <c r="O30" s="1077"/>
      <c r="P30" s="1078">
        <f>SUMIF('Report 4A'!$G$16:$G$95,$E30,'Report 4A'!$L$16:$L$95)</f>
        <v>0</v>
      </c>
      <c r="Q30" s="1077"/>
      <c r="R30" s="1077"/>
      <c r="S30" s="1077"/>
      <c r="T30" s="1077"/>
      <c r="U30" s="1324">
        <f t="shared" si="1"/>
        <v>0</v>
      </c>
      <c r="V30" s="1077"/>
      <c r="W30" s="1078">
        <f>SUMIF('Report 4A'!$G$16:$G$95,$E30,'Report 4A'!$M$16:$M$95)</f>
        <v>0</v>
      </c>
      <c r="X30" s="1077"/>
      <c r="Y30" s="1077"/>
      <c r="Z30" s="1077"/>
      <c r="AA30" s="1077"/>
      <c r="AB30" s="1324">
        <f t="shared" si="2"/>
        <v>0</v>
      </c>
      <c r="AC30" s="1077"/>
      <c r="AD30" s="1078">
        <f>SUMIF('Report 4A'!$G$16:$G$95,$E30,'Report 4A'!$N$16:$N$95)</f>
        <v>0</v>
      </c>
      <c r="AE30" s="1077"/>
      <c r="AF30" s="1077"/>
      <c r="AG30" s="1077"/>
      <c r="AH30" s="1077"/>
      <c r="AI30" s="1324">
        <f t="shared" si="3"/>
        <v>0</v>
      </c>
      <c r="AJ30" s="1078">
        <f t="shared" si="4"/>
        <v>0</v>
      </c>
      <c r="AK30" s="1078">
        <f t="shared" si="5"/>
        <v>0</v>
      </c>
      <c r="AL30" s="1078">
        <f t="shared" si="6"/>
        <v>0</v>
      </c>
      <c r="AM30" s="1078">
        <f t="shared" si="7"/>
        <v>0</v>
      </c>
      <c r="AN30" s="1078">
        <f t="shared" si="8"/>
        <v>0</v>
      </c>
      <c r="AO30" s="1078">
        <f t="shared" si="9"/>
        <v>0</v>
      </c>
      <c r="AP30" s="1324">
        <f t="shared" si="10"/>
        <v>0</v>
      </c>
    </row>
    <row r="31" spans="1:42">
      <c r="A31" s="1323" t="s">
        <v>89</v>
      </c>
      <c r="B31" s="1323" t="s">
        <v>90</v>
      </c>
      <c r="C31" s="1323" t="s">
        <v>91</v>
      </c>
      <c r="D31" s="1323">
        <f>'Information Input'!$J$18</f>
        <v>2019</v>
      </c>
      <c r="E31" s="1074">
        <f>'Report 1'!$A$44</f>
        <v>24</v>
      </c>
      <c r="F31" s="1075" t="str">
        <f>'Report 1'!$B$44</f>
        <v>Intensive Outpatient Program Services (IOP)</v>
      </c>
      <c r="G31" s="1076" t="s">
        <v>233</v>
      </c>
      <c r="H31" s="1077"/>
      <c r="I31" s="1078">
        <f>SUMIF('Report 4A'!$G$16:$G$95,$E31,'Report 4A'!$K$16:$K$95)</f>
        <v>0</v>
      </c>
      <c r="J31" s="1077"/>
      <c r="K31" s="1077"/>
      <c r="L31" s="1077"/>
      <c r="M31" s="1077"/>
      <c r="N31" s="1324">
        <f t="shared" si="0"/>
        <v>0</v>
      </c>
      <c r="O31" s="1077"/>
      <c r="P31" s="1078">
        <f>SUMIF('Report 4A'!$G$16:$G$95,$E31,'Report 4A'!$L$16:$L$95)</f>
        <v>0</v>
      </c>
      <c r="Q31" s="1077"/>
      <c r="R31" s="1077"/>
      <c r="S31" s="1077"/>
      <c r="T31" s="1077"/>
      <c r="U31" s="1324">
        <f t="shared" si="1"/>
        <v>0</v>
      </c>
      <c r="V31" s="1077"/>
      <c r="W31" s="1078">
        <f>SUMIF('Report 4A'!$G$16:$G$95,$E31,'Report 4A'!$M$16:$M$95)</f>
        <v>0</v>
      </c>
      <c r="X31" s="1077"/>
      <c r="Y31" s="1077"/>
      <c r="Z31" s="1077"/>
      <c r="AA31" s="1077"/>
      <c r="AB31" s="1324">
        <f t="shared" si="2"/>
        <v>0</v>
      </c>
      <c r="AC31" s="1077"/>
      <c r="AD31" s="1078">
        <f>SUMIF('Report 4A'!$G$16:$G$95,$E31,'Report 4A'!$N$16:$N$95)</f>
        <v>0</v>
      </c>
      <c r="AE31" s="1077"/>
      <c r="AF31" s="1077"/>
      <c r="AG31" s="1077"/>
      <c r="AH31" s="1077"/>
      <c r="AI31" s="1324">
        <f t="shared" si="3"/>
        <v>0</v>
      </c>
      <c r="AJ31" s="1078">
        <f t="shared" si="4"/>
        <v>0</v>
      </c>
      <c r="AK31" s="1078">
        <f t="shared" si="5"/>
        <v>0</v>
      </c>
      <c r="AL31" s="1078">
        <f t="shared" si="6"/>
        <v>0</v>
      </c>
      <c r="AM31" s="1078">
        <f t="shared" si="7"/>
        <v>0</v>
      </c>
      <c r="AN31" s="1078">
        <f t="shared" si="8"/>
        <v>0</v>
      </c>
      <c r="AO31" s="1078">
        <f t="shared" si="9"/>
        <v>0</v>
      </c>
      <c r="AP31" s="1324">
        <f t="shared" si="10"/>
        <v>0</v>
      </c>
    </row>
    <row r="32" spans="1:42">
      <c r="A32" s="1323" t="s">
        <v>89</v>
      </c>
      <c r="B32" s="1323" t="s">
        <v>90</v>
      </c>
      <c r="C32" s="1323" t="s">
        <v>91</v>
      </c>
      <c r="D32" s="1323">
        <f>'Information Input'!$J$18</f>
        <v>2019</v>
      </c>
      <c r="E32" s="1074">
        <f>'Report 1'!$A$45</f>
        <v>25</v>
      </c>
      <c r="F32" s="1075" t="str">
        <f>'Report 1'!$B$45</f>
        <v>Adaptive Skills Building (ABS)</v>
      </c>
      <c r="G32" s="1076" t="s">
        <v>233</v>
      </c>
      <c r="H32" s="1077"/>
      <c r="I32" s="1078">
        <f>SUMIF('Report 4A'!$G$16:$G$95,$E32,'Report 4A'!$K$16:$K$95)</f>
        <v>0</v>
      </c>
      <c r="J32" s="1077"/>
      <c r="K32" s="1077"/>
      <c r="L32" s="1077"/>
      <c r="M32" s="1077"/>
      <c r="N32" s="1324">
        <f t="shared" si="0"/>
        <v>0</v>
      </c>
      <c r="O32" s="1077"/>
      <c r="P32" s="1078">
        <f>SUMIF('Report 4A'!$G$16:$G$95,$E32,'Report 4A'!$L$16:$L$95)</f>
        <v>0</v>
      </c>
      <c r="Q32" s="1077"/>
      <c r="R32" s="1077"/>
      <c r="S32" s="1077"/>
      <c r="T32" s="1077"/>
      <c r="U32" s="1324">
        <f t="shared" si="1"/>
        <v>0</v>
      </c>
      <c r="V32" s="1077"/>
      <c r="W32" s="1078">
        <f>SUMIF('Report 4A'!$G$16:$G$95,$E32,'Report 4A'!$M$16:$M$95)</f>
        <v>0</v>
      </c>
      <c r="X32" s="1077"/>
      <c r="Y32" s="1077"/>
      <c r="Z32" s="1077"/>
      <c r="AA32" s="1077"/>
      <c r="AB32" s="1324">
        <f t="shared" si="2"/>
        <v>0</v>
      </c>
      <c r="AC32" s="1077"/>
      <c r="AD32" s="1078">
        <f>SUMIF('Report 4A'!$G$16:$G$95,$E32,'Report 4A'!$N$16:$N$95)</f>
        <v>0</v>
      </c>
      <c r="AE32" s="1077"/>
      <c r="AF32" s="1077"/>
      <c r="AG32" s="1077"/>
      <c r="AH32" s="1077"/>
      <c r="AI32" s="1324">
        <f t="shared" si="3"/>
        <v>0</v>
      </c>
      <c r="AJ32" s="1078">
        <f t="shared" si="4"/>
        <v>0</v>
      </c>
      <c r="AK32" s="1078">
        <f t="shared" si="5"/>
        <v>0</v>
      </c>
      <c r="AL32" s="1078">
        <f t="shared" si="6"/>
        <v>0</v>
      </c>
      <c r="AM32" s="1078">
        <f t="shared" si="7"/>
        <v>0</v>
      </c>
      <c r="AN32" s="1078">
        <f t="shared" si="8"/>
        <v>0</v>
      </c>
      <c r="AO32" s="1078">
        <f t="shared" si="9"/>
        <v>0</v>
      </c>
      <c r="AP32" s="1324">
        <f t="shared" si="10"/>
        <v>0</v>
      </c>
    </row>
    <row r="33" spans="1:42">
      <c r="A33" s="1323" t="s">
        <v>89</v>
      </c>
      <c r="B33" s="1323" t="s">
        <v>90</v>
      </c>
      <c r="C33" s="1323" t="s">
        <v>91</v>
      </c>
      <c r="D33" s="1323">
        <f>'Information Input'!$J$18</f>
        <v>2019</v>
      </c>
      <c r="E33" s="1074">
        <f>'Report 1'!$A$46</f>
        <v>26</v>
      </c>
      <c r="F33" s="1075" t="str">
        <f>'Report 1'!$B$46</f>
        <v>BH Pharmaceuticals</v>
      </c>
      <c r="G33" s="1076" t="s">
        <v>237</v>
      </c>
      <c r="H33" s="1077"/>
      <c r="I33" s="1078">
        <f>SUMIF('Report 4A'!$G$16:$G$95,$E33,'Report 4A'!$K$16:$K$95)</f>
        <v>0</v>
      </c>
      <c r="J33" s="1077"/>
      <c r="K33" s="1077"/>
      <c r="L33" s="1077"/>
      <c r="M33" s="1077"/>
      <c r="N33" s="1324">
        <f t="shared" si="0"/>
        <v>0</v>
      </c>
      <c r="O33" s="1077"/>
      <c r="P33" s="1078">
        <f>SUMIF('Report 4A'!$G$16:$G$95,$E33,'Report 4A'!$L$16:$L$95)</f>
        <v>0</v>
      </c>
      <c r="Q33" s="1077"/>
      <c r="R33" s="1077"/>
      <c r="S33" s="1077"/>
      <c r="T33" s="1077"/>
      <c r="U33" s="1324">
        <f t="shared" si="1"/>
        <v>0</v>
      </c>
      <c r="V33" s="1077"/>
      <c r="W33" s="1078">
        <f>SUMIF('Report 4A'!$G$16:$G$95,$E33,'Report 4A'!$M$16:$M$95)</f>
        <v>0</v>
      </c>
      <c r="X33" s="1077"/>
      <c r="Y33" s="1077"/>
      <c r="Z33" s="1077"/>
      <c r="AA33" s="1077"/>
      <c r="AB33" s="1324">
        <f t="shared" si="2"/>
        <v>0</v>
      </c>
      <c r="AC33" s="1077"/>
      <c r="AD33" s="1078">
        <f>SUMIF('Report 4A'!$G$16:$G$95,$E33,'Report 4A'!$N$16:$N$95)</f>
        <v>0</v>
      </c>
      <c r="AE33" s="1077"/>
      <c r="AF33" s="1077"/>
      <c r="AG33" s="1077"/>
      <c r="AH33" s="1077"/>
      <c r="AI33" s="1324">
        <f t="shared" si="3"/>
        <v>0</v>
      </c>
      <c r="AJ33" s="1078">
        <f t="shared" si="4"/>
        <v>0</v>
      </c>
      <c r="AK33" s="1078">
        <f t="shared" si="5"/>
        <v>0</v>
      </c>
      <c r="AL33" s="1078">
        <f t="shared" si="6"/>
        <v>0</v>
      </c>
      <c r="AM33" s="1078">
        <f t="shared" si="7"/>
        <v>0</v>
      </c>
      <c r="AN33" s="1078">
        <f t="shared" si="8"/>
        <v>0</v>
      </c>
      <c r="AO33" s="1078">
        <f t="shared" si="9"/>
        <v>0</v>
      </c>
      <c r="AP33" s="1324">
        <f t="shared" si="10"/>
        <v>0</v>
      </c>
    </row>
    <row r="34" spans="1:42">
      <c r="A34" s="1323" t="s">
        <v>89</v>
      </c>
      <c r="B34" s="1323" t="s">
        <v>90</v>
      </c>
      <c r="C34" s="1323" t="s">
        <v>91</v>
      </c>
      <c r="D34" s="1323">
        <f>'Information Input'!$J$18</f>
        <v>2019</v>
      </c>
      <c r="E34" s="1074">
        <f>'Report 1'!$A$47</f>
        <v>27</v>
      </c>
      <c r="F34" s="1075" t="str">
        <f>'Report 1'!$B$47</f>
        <v>Suboxone Treatment</v>
      </c>
      <c r="G34" s="1076" t="s">
        <v>235</v>
      </c>
      <c r="H34" s="1077"/>
      <c r="I34" s="1078">
        <f>SUMIF('Report 4A'!$G$16:$G$95,$E34,'Report 4A'!$K$16:$K$95)</f>
        <v>0</v>
      </c>
      <c r="J34" s="1077"/>
      <c r="K34" s="1077"/>
      <c r="L34" s="1077"/>
      <c r="M34" s="1077"/>
      <c r="N34" s="1324">
        <f t="shared" si="0"/>
        <v>0</v>
      </c>
      <c r="O34" s="1077"/>
      <c r="P34" s="1078">
        <f>SUMIF('Report 4A'!$G$16:$G$95,$E34,'Report 4A'!$L$16:$L$95)</f>
        <v>0</v>
      </c>
      <c r="Q34" s="1077"/>
      <c r="R34" s="1077"/>
      <c r="S34" s="1077"/>
      <c r="T34" s="1077"/>
      <c r="U34" s="1324">
        <f t="shared" si="1"/>
        <v>0</v>
      </c>
      <c r="V34" s="1077"/>
      <c r="W34" s="1078">
        <f>SUMIF('Report 4A'!$G$16:$G$95,$E34,'Report 4A'!$M$16:$M$95)</f>
        <v>0</v>
      </c>
      <c r="X34" s="1077"/>
      <c r="Y34" s="1077"/>
      <c r="Z34" s="1077"/>
      <c r="AA34" s="1077"/>
      <c r="AB34" s="1324">
        <f t="shared" si="2"/>
        <v>0</v>
      </c>
      <c r="AC34" s="1077"/>
      <c r="AD34" s="1078">
        <f>SUMIF('Report 4A'!$G$16:$G$95,$E34,'Report 4A'!$N$16:$N$95)</f>
        <v>0</v>
      </c>
      <c r="AE34" s="1077"/>
      <c r="AF34" s="1077"/>
      <c r="AG34" s="1077"/>
      <c r="AH34" s="1077"/>
      <c r="AI34" s="1324">
        <f t="shared" si="3"/>
        <v>0</v>
      </c>
      <c r="AJ34" s="1078">
        <f t="shared" si="4"/>
        <v>0</v>
      </c>
      <c r="AK34" s="1078">
        <f t="shared" si="5"/>
        <v>0</v>
      </c>
      <c r="AL34" s="1078">
        <f t="shared" si="6"/>
        <v>0</v>
      </c>
      <c r="AM34" s="1078">
        <f t="shared" si="7"/>
        <v>0</v>
      </c>
      <c r="AN34" s="1078">
        <f t="shared" si="8"/>
        <v>0</v>
      </c>
      <c r="AO34" s="1078">
        <f t="shared" si="9"/>
        <v>0</v>
      </c>
      <c r="AP34" s="1324">
        <f t="shared" si="10"/>
        <v>0</v>
      </c>
    </row>
    <row r="35" spans="1:42">
      <c r="A35" s="1323" t="s">
        <v>89</v>
      </c>
      <c r="B35" s="1323" t="s">
        <v>90</v>
      </c>
      <c r="C35" s="1323" t="s">
        <v>91</v>
      </c>
      <c r="D35" s="1323">
        <f>'Information Input'!$J$18</f>
        <v>2019</v>
      </c>
      <c r="E35" s="1074">
        <f>'Report 1'!$A$48</f>
        <v>28</v>
      </c>
      <c r="F35" s="1075" t="str">
        <f>'Report 1'!$B$48</f>
        <v>Methadone Treatment</v>
      </c>
      <c r="G35" s="1076" t="s">
        <v>235</v>
      </c>
      <c r="H35" s="1077"/>
      <c r="I35" s="1078">
        <f>SUMIF('Report 4A'!$G$16:$G$95,$E35,'Report 4A'!$K$16:$K$95)</f>
        <v>0</v>
      </c>
      <c r="J35" s="1077"/>
      <c r="K35" s="1077"/>
      <c r="L35" s="1077"/>
      <c r="M35" s="1077"/>
      <c r="N35" s="1324">
        <f t="shared" si="0"/>
        <v>0</v>
      </c>
      <c r="O35" s="1077"/>
      <c r="P35" s="1078">
        <f>SUMIF('Report 4A'!$G$16:$G$95,$E35,'Report 4A'!$L$16:$L$95)</f>
        <v>0</v>
      </c>
      <c r="Q35" s="1077"/>
      <c r="R35" s="1077"/>
      <c r="S35" s="1077"/>
      <c r="T35" s="1077"/>
      <c r="U35" s="1324">
        <f t="shared" si="1"/>
        <v>0</v>
      </c>
      <c r="V35" s="1077"/>
      <c r="W35" s="1078">
        <f>SUMIF('Report 4A'!$G$16:$G$95,$E35,'Report 4A'!$M$16:$M$95)</f>
        <v>0</v>
      </c>
      <c r="X35" s="1077"/>
      <c r="Y35" s="1077"/>
      <c r="Z35" s="1077"/>
      <c r="AA35" s="1077"/>
      <c r="AB35" s="1324">
        <f t="shared" si="2"/>
        <v>0</v>
      </c>
      <c r="AC35" s="1077"/>
      <c r="AD35" s="1078">
        <f>SUMIF('Report 4A'!$G$16:$G$95,$E35,'Report 4A'!$N$16:$N$95)</f>
        <v>0</v>
      </c>
      <c r="AE35" s="1077"/>
      <c r="AF35" s="1077"/>
      <c r="AG35" s="1077"/>
      <c r="AH35" s="1077"/>
      <c r="AI35" s="1324">
        <f t="shared" si="3"/>
        <v>0</v>
      </c>
      <c r="AJ35" s="1078">
        <f t="shared" si="4"/>
        <v>0</v>
      </c>
      <c r="AK35" s="1078">
        <f t="shared" si="5"/>
        <v>0</v>
      </c>
      <c r="AL35" s="1078">
        <f t="shared" si="6"/>
        <v>0</v>
      </c>
      <c r="AM35" s="1078">
        <f t="shared" si="7"/>
        <v>0</v>
      </c>
      <c r="AN35" s="1078">
        <f t="shared" si="8"/>
        <v>0</v>
      </c>
      <c r="AO35" s="1078">
        <f t="shared" si="9"/>
        <v>0</v>
      </c>
      <c r="AP35" s="1324">
        <f t="shared" si="10"/>
        <v>0</v>
      </c>
    </row>
    <row r="36" spans="1:42">
      <c r="A36" s="1323" t="s">
        <v>89</v>
      </c>
      <c r="B36" s="1323" t="s">
        <v>90</v>
      </c>
      <c r="C36" s="1323" t="s">
        <v>91</v>
      </c>
      <c r="D36" s="1323">
        <f>'Information Input'!$J$18</f>
        <v>2019</v>
      </c>
      <c r="E36" s="1074">
        <f>'Report 1'!$A$49</f>
        <v>29</v>
      </c>
      <c r="F36" s="1075" t="str">
        <f>'Report 1'!$B$49</f>
        <v>School-Based Health Center Services</v>
      </c>
      <c r="G36" s="1076" t="s">
        <v>238</v>
      </c>
      <c r="H36" s="1077"/>
      <c r="I36" s="1078">
        <f>SUMIF('Report 4A'!$G$16:$G$95,$E36,'Report 4A'!$K$16:$K$95)</f>
        <v>0</v>
      </c>
      <c r="J36" s="1077"/>
      <c r="K36" s="1077"/>
      <c r="L36" s="1077"/>
      <c r="M36" s="1077"/>
      <c r="N36" s="1324">
        <f t="shared" si="0"/>
        <v>0</v>
      </c>
      <c r="O36" s="1077"/>
      <c r="P36" s="1078">
        <f>SUMIF('Report 4A'!$G$16:$G$95,$E36,'Report 4A'!$L$16:$L$95)</f>
        <v>0</v>
      </c>
      <c r="Q36" s="1077"/>
      <c r="R36" s="1077"/>
      <c r="S36" s="1077"/>
      <c r="T36" s="1077"/>
      <c r="U36" s="1324">
        <f t="shared" si="1"/>
        <v>0</v>
      </c>
      <c r="V36" s="1077"/>
      <c r="W36" s="1078">
        <f>SUMIF('Report 4A'!$G$16:$G$95,$E36,'Report 4A'!$M$16:$M$95)</f>
        <v>0</v>
      </c>
      <c r="X36" s="1077"/>
      <c r="Y36" s="1077"/>
      <c r="Z36" s="1077"/>
      <c r="AA36" s="1077"/>
      <c r="AB36" s="1324">
        <f t="shared" si="2"/>
        <v>0</v>
      </c>
      <c r="AC36" s="1077"/>
      <c r="AD36" s="1078">
        <f>SUMIF('Report 4A'!$G$16:$G$95,$E36,'Report 4A'!$N$16:$N$95)</f>
        <v>0</v>
      </c>
      <c r="AE36" s="1077"/>
      <c r="AF36" s="1077"/>
      <c r="AG36" s="1077"/>
      <c r="AH36" s="1077"/>
      <c r="AI36" s="1324">
        <f t="shared" si="3"/>
        <v>0</v>
      </c>
      <c r="AJ36" s="1078">
        <f t="shared" si="4"/>
        <v>0</v>
      </c>
      <c r="AK36" s="1078">
        <f t="shared" si="5"/>
        <v>0</v>
      </c>
      <c r="AL36" s="1078">
        <f t="shared" si="6"/>
        <v>0</v>
      </c>
      <c r="AM36" s="1078">
        <f t="shared" si="7"/>
        <v>0</v>
      </c>
      <c r="AN36" s="1078">
        <f t="shared" si="8"/>
        <v>0</v>
      </c>
      <c r="AO36" s="1078">
        <f t="shared" si="9"/>
        <v>0</v>
      </c>
      <c r="AP36" s="1324">
        <f t="shared" si="10"/>
        <v>0</v>
      </c>
    </row>
    <row r="37" spans="1:42">
      <c r="A37" s="1323" t="s">
        <v>89</v>
      </c>
      <c r="B37" s="1323" t="s">
        <v>90</v>
      </c>
      <c r="C37" s="1323" t="s">
        <v>91</v>
      </c>
      <c r="D37" s="1323">
        <f>'Information Input'!$J$18</f>
        <v>2019</v>
      </c>
      <c r="E37" s="1074">
        <f>'Report 1'!$A$50</f>
        <v>30</v>
      </c>
      <c r="F37" s="1075" t="str">
        <f>'Report 1'!$B$50</f>
        <v>Assertive Community Treatment (ACT)</v>
      </c>
      <c r="G37" s="1076" t="s">
        <v>238</v>
      </c>
      <c r="H37" s="1077"/>
      <c r="I37" s="1078">
        <f>SUMIF('Report 4A'!$G$16:$G$95,$E37,'Report 4A'!$K$16:$K$95)</f>
        <v>0</v>
      </c>
      <c r="J37" s="1077"/>
      <c r="K37" s="1077"/>
      <c r="L37" s="1077"/>
      <c r="M37" s="1077"/>
      <c r="N37" s="1324">
        <f t="shared" si="0"/>
        <v>0</v>
      </c>
      <c r="O37" s="1077"/>
      <c r="P37" s="1078">
        <f>SUMIF('Report 4A'!$G$16:$G$95,$E37,'Report 4A'!$L$16:$L$95)</f>
        <v>0</v>
      </c>
      <c r="Q37" s="1077"/>
      <c r="R37" s="1077"/>
      <c r="S37" s="1077"/>
      <c r="T37" s="1077"/>
      <c r="U37" s="1324">
        <f t="shared" si="1"/>
        <v>0</v>
      </c>
      <c r="V37" s="1077"/>
      <c r="W37" s="1078">
        <f>SUMIF('Report 4A'!$G$16:$G$95,$E37,'Report 4A'!$M$16:$M$95)</f>
        <v>0</v>
      </c>
      <c r="X37" s="1077"/>
      <c r="Y37" s="1077"/>
      <c r="Z37" s="1077"/>
      <c r="AA37" s="1077"/>
      <c r="AB37" s="1324">
        <f t="shared" si="2"/>
        <v>0</v>
      </c>
      <c r="AC37" s="1077"/>
      <c r="AD37" s="1078">
        <f>SUMIF('Report 4A'!$G$16:$G$95,$E37,'Report 4A'!$N$16:$N$95)</f>
        <v>0</v>
      </c>
      <c r="AE37" s="1077"/>
      <c r="AF37" s="1077"/>
      <c r="AG37" s="1077"/>
      <c r="AH37" s="1077"/>
      <c r="AI37" s="1324">
        <f t="shared" si="3"/>
        <v>0</v>
      </c>
      <c r="AJ37" s="1078">
        <f t="shared" si="4"/>
        <v>0</v>
      </c>
      <c r="AK37" s="1078">
        <f t="shared" si="5"/>
        <v>0</v>
      </c>
      <c r="AL37" s="1078">
        <f t="shared" si="6"/>
        <v>0</v>
      </c>
      <c r="AM37" s="1078">
        <f t="shared" si="7"/>
        <v>0</v>
      </c>
      <c r="AN37" s="1078">
        <f t="shared" si="8"/>
        <v>0</v>
      </c>
      <c r="AO37" s="1078">
        <f t="shared" si="9"/>
        <v>0</v>
      </c>
      <c r="AP37" s="1324">
        <f t="shared" si="10"/>
        <v>0</v>
      </c>
    </row>
    <row r="38" spans="1:42">
      <c r="A38" s="1323" t="s">
        <v>89</v>
      </c>
      <c r="B38" s="1323" t="s">
        <v>90</v>
      </c>
      <c r="C38" s="1323" t="s">
        <v>91</v>
      </c>
      <c r="D38" s="1323">
        <f>'Information Input'!$J$18</f>
        <v>2019</v>
      </c>
      <c r="E38" s="1074">
        <f>'Report 1'!$A$51</f>
        <v>31</v>
      </c>
      <c r="F38" s="1075" t="str">
        <f>'Report 1'!$B$51</f>
        <v>Multi-Systemic Therapy (MST)</v>
      </c>
      <c r="G38" s="1076" t="s">
        <v>233</v>
      </c>
      <c r="H38" s="1077"/>
      <c r="I38" s="1078">
        <f>SUMIF('Report 4A'!$G$16:$G$95,$E38,'Report 4A'!$K$16:$K$95)</f>
        <v>0</v>
      </c>
      <c r="J38" s="1077"/>
      <c r="K38" s="1077"/>
      <c r="L38" s="1077"/>
      <c r="M38" s="1077"/>
      <c r="N38" s="1324">
        <f t="shared" si="0"/>
        <v>0</v>
      </c>
      <c r="O38" s="1077"/>
      <c r="P38" s="1078">
        <f>SUMIF('Report 4A'!$G$16:$G$95,$E38,'Report 4A'!$L$16:$L$95)</f>
        <v>0</v>
      </c>
      <c r="Q38" s="1077"/>
      <c r="R38" s="1077"/>
      <c r="S38" s="1077"/>
      <c r="T38" s="1077"/>
      <c r="U38" s="1324">
        <f t="shared" si="1"/>
        <v>0</v>
      </c>
      <c r="V38" s="1077"/>
      <c r="W38" s="1078">
        <f>SUMIF('Report 4A'!$G$16:$G$95,$E38,'Report 4A'!$M$16:$M$95)</f>
        <v>0</v>
      </c>
      <c r="X38" s="1077"/>
      <c r="Y38" s="1077"/>
      <c r="Z38" s="1077"/>
      <c r="AA38" s="1077"/>
      <c r="AB38" s="1324">
        <f t="shared" si="2"/>
        <v>0</v>
      </c>
      <c r="AC38" s="1077"/>
      <c r="AD38" s="1078">
        <f>SUMIF('Report 4A'!$G$16:$G$95,$E38,'Report 4A'!$N$16:$N$95)</f>
        <v>0</v>
      </c>
      <c r="AE38" s="1077"/>
      <c r="AF38" s="1077"/>
      <c r="AG38" s="1077"/>
      <c r="AH38" s="1077"/>
      <c r="AI38" s="1324">
        <f t="shared" si="3"/>
        <v>0</v>
      </c>
      <c r="AJ38" s="1078">
        <f t="shared" si="4"/>
        <v>0</v>
      </c>
      <c r="AK38" s="1078">
        <f t="shared" si="5"/>
        <v>0</v>
      </c>
      <c r="AL38" s="1078">
        <f t="shared" si="6"/>
        <v>0</v>
      </c>
      <c r="AM38" s="1078">
        <f t="shared" si="7"/>
        <v>0</v>
      </c>
      <c r="AN38" s="1078">
        <f t="shared" si="8"/>
        <v>0</v>
      </c>
      <c r="AO38" s="1078">
        <f t="shared" si="9"/>
        <v>0</v>
      </c>
      <c r="AP38" s="1324">
        <f t="shared" si="10"/>
        <v>0</v>
      </c>
    </row>
    <row r="39" spans="1:42">
      <c r="A39" s="1323" t="s">
        <v>89</v>
      </c>
      <c r="B39" s="1323" t="s">
        <v>90</v>
      </c>
      <c r="C39" s="1323" t="s">
        <v>91</v>
      </c>
      <c r="D39" s="1323">
        <f>'Information Input'!$J$18</f>
        <v>2019</v>
      </c>
      <c r="E39" s="1074">
        <f>'Report 1'!$A$52</f>
        <v>32</v>
      </c>
      <c r="F39" s="1075" t="str">
        <f>'Report 1'!$B$52</f>
        <v>Core Service Agencies (CSA) - Other Services</v>
      </c>
      <c r="G39" s="1076" t="s">
        <v>238</v>
      </c>
      <c r="H39" s="1077"/>
      <c r="I39" s="1078">
        <f>SUMIF('Report 4A'!$G$16:$G$95,$E39,'Report 4A'!$K$16:$K$95)</f>
        <v>0</v>
      </c>
      <c r="J39" s="1077"/>
      <c r="K39" s="1077"/>
      <c r="L39" s="1077"/>
      <c r="M39" s="1077"/>
      <c r="N39" s="1324">
        <f t="shared" si="0"/>
        <v>0</v>
      </c>
      <c r="O39" s="1077"/>
      <c r="P39" s="1078">
        <f>SUMIF('Report 4A'!$G$16:$G$95,$E39,'Report 4A'!$L$16:$L$95)</f>
        <v>0</v>
      </c>
      <c r="Q39" s="1077"/>
      <c r="R39" s="1077"/>
      <c r="S39" s="1077"/>
      <c r="T39" s="1077"/>
      <c r="U39" s="1324">
        <f t="shared" si="1"/>
        <v>0</v>
      </c>
      <c r="V39" s="1077"/>
      <c r="W39" s="1078">
        <f>SUMIF('Report 4A'!$G$16:$G$95,$E39,'Report 4A'!$M$16:$M$95)</f>
        <v>0</v>
      </c>
      <c r="X39" s="1077"/>
      <c r="Y39" s="1077"/>
      <c r="Z39" s="1077"/>
      <c r="AA39" s="1077"/>
      <c r="AB39" s="1324">
        <f t="shared" si="2"/>
        <v>0</v>
      </c>
      <c r="AC39" s="1077"/>
      <c r="AD39" s="1078">
        <f>SUMIF('Report 4A'!$G$16:$G$95,$E39,'Report 4A'!$N$16:$N$95)</f>
        <v>0</v>
      </c>
      <c r="AE39" s="1077"/>
      <c r="AF39" s="1077"/>
      <c r="AG39" s="1077"/>
      <c r="AH39" s="1077"/>
      <c r="AI39" s="1324">
        <f t="shared" si="3"/>
        <v>0</v>
      </c>
      <c r="AJ39" s="1078">
        <f t="shared" si="4"/>
        <v>0</v>
      </c>
      <c r="AK39" s="1078">
        <f t="shared" si="5"/>
        <v>0</v>
      </c>
      <c r="AL39" s="1078">
        <f t="shared" si="6"/>
        <v>0</v>
      </c>
      <c r="AM39" s="1078">
        <f t="shared" si="7"/>
        <v>0</v>
      </c>
      <c r="AN39" s="1078">
        <f t="shared" si="8"/>
        <v>0</v>
      </c>
      <c r="AO39" s="1078">
        <f t="shared" si="9"/>
        <v>0</v>
      </c>
      <c r="AP39" s="1324">
        <f t="shared" si="10"/>
        <v>0</v>
      </c>
    </row>
    <row r="40" spans="1:42">
      <c r="A40" s="1323" t="s">
        <v>89</v>
      </c>
      <c r="B40" s="1323" t="s">
        <v>90</v>
      </c>
      <c r="C40" s="1323" t="s">
        <v>91</v>
      </c>
      <c r="D40" s="1323">
        <f>'Information Input'!$J$18</f>
        <v>2019</v>
      </c>
      <c r="E40" s="1074">
        <f>'Report 1'!$A$53</f>
        <v>33</v>
      </c>
      <c r="F40" s="1075" t="str">
        <f>'Report 1'!$B$53</f>
        <v>Telehealth</v>
      </c>
      <c r="G40" s="1076" t="s">
        <v>233</v>
      </c>
      <c r="H40" s="1077"/>
      <c r="I40" s="1078">
        <f>SUMIF('Report 4A'!$G$16:$G$95,$E40,'Report 4A'!$K$16:$K$95)</f>
        <v>0</v>
      </c>
      <c r="J40" s="1077"/>
      <c r="K40" s="1077"/>
      <c r="L40" s="1077"/>
      <c r="M40" s="1077"/>
      <c r="N40" s="1324">
        <f t="shared" si="0"/>
        <v>0</v>
      </c>
      <c r="O40" s="1077"/>
      <c r="P40" s="1078">
        <f>SUMIF('Report 4A'!$G$16:$G$95,$E40,'Report 4A'!$L$16:$L$95)</f>
        <v>0</v>
      </c>
      <c r="Q40" s="1077"/>
      <c r="R40" s="1077"/>
      <c r="S40" s="1077"/>
      <c r="T40" s="1077"/>
      <c r="U40" s="1324">
        <f t="shared" si="1"/>
        <v>0</v>
      </c>
      <c r="V40" s="1077"/>
      <c r="W40" s="1078">
        <f>SUMIF('Report 4A'!$G$16:$G$95,$E40,'Report 4A'!$M$16:$M$95)</f>
        <v>0</v>
      </c>
      <c r="X40" s="1077"/>
      <c r="Y40" s="1077"/>
      <c r="Z40" s="1077"/>
      <c r="AA40" s="1077"/>
      <c r="AB40" s="1324">
        <f t="shared" si="2"/>
        <v>0</v>
      </c>
      <c r="AC40" s="1077"/>
      <c r="AD40" s="1078">
        <f>SUMIF('Report 4A'!$G$16:$G$95,$E40,'Report 4A'!$N$16:$N$95)</f>
        <v>0</v>
      </c>
      <c r="AE40" s="1077"/>
      <c r="AF40" s="1077"/>
      <c r="AG40" s="1077"/>
      <c r="AH40" s="1077"/>
      <c r="AI40" s="1324">
        <f t="shared" si="3"/>
        <v>0</v>
      </c>
      <c r="AJ40" s="1078">
        <f t="shared" si="4"/>
        <v>0</v>
      </c>
      <c r="AK40" s="1078">
        <f t="shared" si="5"/>
        <v>0</v>
      </c>
      <c r="AL40" s="1078">
        <f t="shared" si="6"/>
        <v>0</v>
      </c>
      <c r="AM40" s="1078">
        <f t="shared" si="7"/>
        <v>0</v>
      </c>
      <c r="AN40" s="1078">
        <f t="shared" si="8"/>
        <v>0</v>
      </c>
      <c r="AO40" s="1078">
        <f t="shared" si="9"/>
        <v>0</v>
      </c>
      <c r="AP40" s="1324">
        <f t="shared" si="10"/>
        <v>0</v>
      </c>
    </row>
    <row r="41" spans="1:42">
      <c r="A41" s="1323" t="s">
        <v>89</v>
      </c>
      <c r="B41" s="1323" t="s">
        <v>90</v>
      </c>
      <c r="C41" s="1323" t="s">
        <v>91</v>
      </c>
      <c r="D41" s="1323">
        <f>'Information Input'!$J$18</f>
        <v>2019</v>
      </c>
      <c r="E41" s="1074">
        <f>'Report 1'!$A$54</f>
        <v>34</v>
      </c>
      <c r="F41" s="1075" t="str">
        <f>'Report 1'!$B$54</f>
        <v>Comprehensive Community Support Services (CCSS)</v>
      </c>
      <c r="G41" s="1076" t="s">
        <v>238</v>
      </c>
      <c r="H41" s="1077"/>
      <c r="I41" s="1078">
        <f>SUMIF('Report 4A'!$G$16:$G$95,$E41,'Report 4A'!$K$16:$K$95)</f>
        <v>0</v>
      </c>
      <c r="J41" s="1077"/>
      <c r="K41" s="1077"/>
      <c r="L41" s="1077"/>
      <c r="M41" s="1077"/>
      <c r="N41" s="1324">
        <f t="shared" si="0"/>
        <v>0</v>
      </c>
      <c r="O41" s="1077"/>
      <c r="P41" s="1078">
        <f>SUMIF('Report 4A'!$G$16:$G$95,$E41,'Report 4A'!$L$16:$L$95)</f>
        <v>0</v>
      </c>
      <c r="Q41" s="1077"/>
      <c r="R41" s="1077"/>
      <c r="S41" s="1077"/>
      <c r="T41" s="1077"/>
      <c r="U41" s="1324">
        <f t="shared" si="1"/>
        <v>0</v>
      </c>
      <c r="V41" s="1077"/>
      <c r="W41" s="1078">
        <f>SUMIF('Report 4A'!$G$16:$G$95,$E41,'Report 4A'!$M$16:$M$95)</f>
        <v>0</v>
      </c>
      <c r="X41" s="1077"/>
      <c r="Y41" s="1077"/>
      <c r="Z41" s="1077"/>
      <c r="AA41" s="1077"/>
      <c r="AB41" s="1324">
        <f t="shared" si="2"/>
        <v>0</v>
      </c>
      <c r="AC41" s="1077"/>
      <c r="AD41" s="1078">
        <f>SUMIF('Report 4A'!$G$16:$G$95,$E41,'Report 4A'!$N$16:$N$95)</f>
        <v>0</v>
      </c>
      <c r="AE41" s="1077"/>
      <c r="AF41" s="1077"/>
      <c r="AG41" s="1077"/>
      <c r="AH41" s="1077"/>
      <c r="AI41" s="1324">
        <f t="shared" si="3"/>
        <v>0</v>
      </c>
      <c r="AJ41" s="1078">
        <f t="shared" si="4"/>
        <v>0</v>
      </c>
      <c r="AK41" s="1078">
        <f t="shared" si="5"/>
        <v>0</v>
      </c>
      <c r="AL41" s="1078">
        <f t="shared" si="6"/>
        <v>0</v>
      </c>
      <c r="AM41" s="1078">
        <f t="shared" si="7"/>
        <v>0</v>
      </c>
      <c r="AN41" s="1078">
        <f t="shared" si="8"/>
        <v>0</v>
      </c>
      <c r="AO41" s="1078">
        <f t="shared" si="9"/>
        <v>0</v>
      </c>
      <c r="AP41" s="1324">
        <f t="shared" si="10"/>
        <v>0</v>
      </c>
    </row>
    <row r="42" spans="1:42">
      <c r="A42" s="1323" t="s">
        <v>89</v>
      </c>
      <c r="B42" s="1323" t="s">
        <v>90</v>
      </c>
      <c r="C42" s="1323" t="s">
        <v>91</v>
      </c>
      <c r="D42" s="1323">
        <f>'Information Input'!$J$18</f>
        <v>2019</v>
      </c>
      <c r="E42" s="1074">
        <f>'Report 1'!$A$55</f>
        <v>35</v>
      </c>
      <c r="F42" s="1075" t="str">
        <f>'Report 1'!$B$55</f>
        <v>Rural Health Clinics</v>
      </c>
      <c r="G42" s="1076" t="s">
        <v>235</v>
      </c>
      <c r="H42" s="1077"/>
      <c r="I42" s="1078">
        <f>SUMIF('Report 4A'!$G$16:$G$95,$E42,'Report 4A'!$K$16:$K$95)</f>
        <v>0</v>
      </c>
      <c r="J42" s="1077"/>
      <c r="K42" s="1077"/>
      <c r="L42" s="1077"/>
      <c r="M42" s="1077"/>
      <c r="N42" s="1324">
        <f t="shared" si="0"/>
        <v>0</v>
      </c>
      <c r="O42" s="1077"/>
      <c r="P42" s="1078">
        <f>SUMIF('Report 4A'!$G$16:$G$95,$E42,'Report 4A'!$L$16:$L$95)</f>
        <v>0</v>
      </c>
      <c r="Q42" s="1077"/>
      <c r="R42" s="1077"/>
      <c r="S42" s="1077"/>
      <c r="T42" s="1077"/>
      <c r="U42" s="1324">
        <f t="shared" si="1"/>
        <v>0</v>
      </c>
      <c r="V42" s="1077"/>
      <c r="W42" s="1078">
        <f>SUMIF('Report 4A'!$G$16:$G$95,$E42,'Report 4A'!$M$16:$M$95)</f>
        <v>0</v>
      </c>
      <c r="X42" s="1077"/>
      <c r="Y42" s="1077"/>
      <c r="Z42" s="1077"/>
      <c r="AA42" s="1077"/>
      <c r="AB42" s="1324">
        <f t="shared" si="2"/>
        <v>0</v>
      </c>
      <c r="AC42" s="1077"/>
      <c r="AD42" s="1078">
        <f>SUMIF('Report 4A'!$G$16:$G$95,$E42,'Report 4A'!$N$16:$N$95)</f>
        <v>0</v>
      </c>
      <c r="AE42" s="1077"/>
      <c r="AF42" s="1077"/>
      <c r="AG42" s="1077"/>
      <c r="AH42" s="1077"/>
      <c r="AI42" s="1324">
        <f t="shared" si="3"/>
        <v>0</v>
      </c>
      <c r="AJ42" s="1078">
        <f t="shared" si="4"/>
        <v>0</v>
      </c>
      <c r="AK42" s="1078">
        <f t="shared" si="5"/>
        <v>0</v>
      </c>
      <c r="AL42" s="1078">
        <f t="shared" si="6"/>
        <v>0</v>
      </c>
      <c r="AM42" s="1078">
        <f t="shared" si="7"/>
        <v>0</v>
      </c>
      <c r="AN42" s="1078">
        <f t="shared" si="8"/>
        <v>0</v>
      </c>
      <c r="AO42" s="1078">
        <f t="shared" si="9"/>
        <v>0</v>
      </c>
      <c r="AP42" s="1324">
        <f t="shared" si="10"/>
        <v>0</v>
      </c>
    </row>
    <row r="43" spans="1:42">
      <c r="A43" s="1323" t="s">
        <v>89</v>
      </c>
      <c r="B43" s="1323" t="s">
        <v>90</v>
      </c>
      <c r="C43" s="1323" t="s">
        <v>91</v>
      </c>
      <c r="D43" s="1323">
        <f>'Information Input'!$J$18</f>
        <v>2019</v>
      </c>
      <c r="E43" s="1074">
        <f>'Report 1'!$A$56</f>
        <v>36</v>
      </c>
      <c r="F43" s="1075" t="str">
        <f>'Report 1'!$B$56</f>
        <v>Federally Qualified Health Centers (FQHC's)</v>
      </c>
      <c r="G43" s="1076" t="s">
        <v>235</v>
      </c>
      <c r="H43" s="1077"/>
      <c r="I43" s="1078">
        <f>SUMIF('Report 4A'!$G$16:$G$95,$E43,'Report 4A'!$K$16:$K$95)</f>
        <v>0</v>
      </c>
      <c r="J43" s="1077"/>
      <c r="K43" s="1077"/>
      <c r="L43" s="1077"/>
      <c r="M43" s="1077"/>
      <c r="N43" s="1324">
        <f t="shared" si="0"/>
        <v>0</v>
      </c>
      <c r="O43" s="1077"/>
      <c r="P43" s="1078">
        <f>SUMIF('Report 4A'!$G$16:$G$95,$E43,'Report 4A'!$L$16:$L$95)</f>
        <v>0</v>
      </c>
      <c r="Q43" s="1077"/>
      <c r="R43" s="1077"/>
      <c r="S43" s="1077"/>
      <c r="T43" s="1077"/>
      <c r="U43" s="1324">
        <f t="shared" si="1"/>
        <v>0</v>
      </c>
      <c r="V43" s="1077"/>
      <c r="W43" s="1078">
        <f>SUMIF('Report 4A'!$G$16:$G$95,$E43,'Report 4A'!$M$16:$M$95)</f>
        <v>0</v>
      </c>
      <c r="X43" s="1077"/>
      <c r="Y43" s="1077"/>
      <c r="Z43" s="1077"/>
      <c r="AA43" s="1077"/>
      <c r="AB43" s="1324">
        <f t="shared" si="2"/>
        <v>0</v>
      </c>
      <c r="AC43" s="1077"/>
      <c r="AD43" s="1078">
        <f>SUMIF('Report 4A'!$G$16:$G$95,$E43,'Report 4A'!$N$16:$N$95)</f>
        <v>0</v>
      </c>
      <c r="AE43" s="1077"/>
      <c r="AF43" s="1077"/>
      <c r="AG43" s="1077"/>
      <c r="AH43" s="1077"/>
      <c r="AI43" s="1324">
        <f t="shared" si="3"/>
        <v>0</v>
      </c>
      <c r="AJ43" s="1078">
        <f t="shared" si="4"/>
        <v>0</v>
      </c>
      <c r="AK43" s="1078">
        <f t="shared" si="5"/>
        <v>0</v>
      </c>
      <c r="AL43" s="1078">
        <f t="shared" si="6"/>
        <v>0</v>
      </c>
      <c r="AM43" s="1078">
        <f t="shared" si="7"/>
        <v>0</v>
      </c>
      <c r="AN43" s="1078">
        <f t="shared" si="8"/>
        <v>0</v>
      </c>
      <c r="AO43" s="1078">
        <f t="shared" si="9"/>
        <v>0</v>
      </c>
      <c r="AP43" s="1324">
        <f t="shared" si="10"/>
        <v>0</v>
      </c>
    </row>
    <row r="44" spans="1:42">
      <c r="A44" s="1323" t="s">
        <v>89</v>
      </c>
      <c r="B44" s="1323" t="s">
        <v>90</v>
      </c>
      <c r="C44" s="1323" t="s">
        <v>91</v>
      </c>
      <c r="D44" s="1323">
        <f>'Information Input'!$J$18</f>
        <v>2019</v>
      </c>
      <c r="E44" s="1074">
        <f>'Report 1'!$A$57</f>
        <v>37</v>
      </c>
      <c r="F44" s="1075" t="str">
        <f>'Report 1'!$B$57</f>
        <v>Other Residential</v>
      </c>
      <c r="G44" s="1076" t="s">
        <v>231</v>
      </c>
      <c r="H44" s="1077"/>
      <c r="I44" s="1078">
        <f>SUMIF('Report 4A'!$G$16:$G$95,$E44,'Report 4A'!$K$16:$K$95)</f>
        <v>0</v>
      </c>
      <c r="J44" s="1077"/>
      <c r="K44" s="1077"/>
      <c r="L44" s="1077"/>
      <c r="M44" s="1077"/>
      <c r="N44" s="1324">
        <f t="shared" si="0"/>
        <v>0</v>
      </c>
      <c r="O44" s="1077"/>
      <c r="P44" s="1078">
        <f>SUMIF('Report 4A'!$G$16:$G$95,$E44,'Report 4A'!$L$16:$L$95)</f>
        <v>0</v>
      </c>
      <c r="Q44" s="1077"/>
      <c r="R44" s="1077"/>
      <c r="S44" s="1077"/>
      <c r="T44" s="1077"/>
      <c r="U44" s="1324">
        <f t="shared" si="1"/>
        <v>0</v>
      </c>
      <c r="V44" s="1077"/>
      <c r="W44" s="1078">
        <f>SUMIF('Report 4A'!$G$16:$G$95,$E44,'Report 4A'!$M$16:$M$95)</f>
        <v>0</v>
      </c>
      <c r="X44" s="1077"/>
      <c r="Y44" s="1077"/>
      <c r="Z44" s="1077"/>
      <c r="AA44" s="1077"/>
      <c r="AB44" s="1324">
        <f t="shared" si="2"/>
        <v>0</v>
      </c>
      <c r="AC44" s="1077"/>
      <c r="AD44" s="1078">
        <f>SUMIF('Report 4A'!$G$16:$G$95,$E44,'Report 4A'!$N$16:$N$95)</f>
        <v>0</v>
      </c>
      <c r="AE44" s="1077"/>
      <c r="AF44" s="1077"/>
      <c r="AG44" s="1077"/>
      <c r="AH44" s="1077"/>
      <c r="AI44" s="1324">
        <f t="shared" si="3"/>
        <v>0</v>
      </c>
      <c r="AJ44" s="1078">
        <f t="shared" si="4"/>
        <v>0</v>
      </c>
      <c r="AK44" s="1078">
        <f t="shared" si="5"/>
        <v>0</v>
      </c>
      <c r="AL44" s="1078">
        <f t="shared" si="6"/>
        <v>0</v>
      </c>
      <c r="AM44" s="1078">
        <f t="shared" si="7"/>
        <v>0</v>
      </c>
      <c r="AN44" s="1078">
        <f t="shared" si="8"/>
        <v>0</v>
      </c>
      <c r="AO44" s="1078">
        <f t="shared" si="9"/>
        <v>0</v>
      </c>
      <c r="AP44" s="1324">
        <f t="shared" si="10"/>
        <v>0</v>
      </c>
    </row>
    <row r="45" spans="1:42">
      <c r="A45" s="1323" t="s">
        <v>89</v>
      </c>
      <c r="B45" s="1323" t="s">
        <v>90</v>
      </c>
      <c r="C45" s="1323" t="s">
        <v>91</v>
      </c>
      <c r="D45" s="1323">
        <f>'Information Input'!$J$18</f>
        <v>2019</v>
      </c>
      <c r="E45" s="1074">
        <f>'Report 1'!$A$58</f>
        <v>38</v>
      </c>
      <c r="F45" s="1075" t="str">
        <f>'Report 1'!$B$58</f>
        <v>Other Professional BH Services</v>
      </c>
      <c r="G45" s="1076" t="s">
        <v>233</v>
      </c>
      <c r="H45" s="1077"/>
      <c r="I45" s="1078">
        <f>SUMIF('Report 4A'!$G$16:$G$95,$E45,'Report 4A'!$K$16:$K$95)</f>
        <v>0</v>
      </c>
      <c r="J45" s="1077"/>
      <c r="K45" s="1077"/>
      <c r="L45" s="1077"/>
      <c r="M45" s="1077"/>
      <c r="N45" s="1324">
        <f t="shared" si="0"/>
        <v>0</v>
      </c>
      <c r="O45" s="1077"/>
      <c r="P45" s="1078">
        <f>SUMIF('Report 4A'!$G$16:$G$95,$E45,'Report 4A'!$L$16:$L$95)</f>
        <v>0</v>
      </c>
      <c r="Q45" s="1077"/>
      <c r="R45" s="1077"/>
      <c r="S45" s="1077"/>
      <c r="T45" s="1077"/>
      <c r="U45" s="1324">
        <f t="shared" si="1"/>
        <v>0</v>
      </c>
      <c r="V45" s="1077"/>
      <c r="W45" s="1078">
        <f>SUMIF('Report 4A'!$G$16:$G$95,$E45,'Report 4A'!$M$16:$M$95)</f>
        <v>0</v>
      </c>
      <c r="X45" s="1077"/>
      <c r="Y45" s="1077"/>
      <c r="Z45" s="1077"/>
      <c r="AA45" s="1077"/>
      <c r="AB45" s="1324">
        <f t="shared" si="2"/>
        <v>0</v>
      </c>
      <c r="AC45" s="1077"/>
      <c r="AD45" s="1078">
        <f>SUMIF('Report 4A'!$G$16:$G$95,$E45,'Report 4A'!$N$16:$N$95)</f>
        <v>0</v>
      </c>
      <c r="AE45" s="1077"/>
      <c r="AF45" s="1077"/>
      <c r="AG45" s="1077"/>
      <c r="AH45" s="1077"/>
      <c r="AI45" s="1324">
        <f t="shared" si="3"/>
        <v>0</v>
      </c>
      <c r="AJ45" s="1078">
        <f t="shared" si="4"/>
        <v>0</v>
      </c>
      <c r="AK45" s="1078">
        <f t="shared" si="5"/>
        <v>0</v>
      </c>
      <c r="AL45" s="1078">
        <f t="shared" si="6"/>
        <v>0</v>
      </c>
      <c r="AM45" s="1078">
        <f t="shared" si="7"/>
        <v>0</v>
      </c>
      <c r="AN45" s="1078">
        <f t="shared" si="8"/>
        <v>0</v>
      </c>
      <c r="AO45" s="1078">
        <f t="shared" si="9"/>
        <v>0</v>
      </c>
      <c r="AP45" s="1324">
        <f t="shared" si="10"/>
        <v>0</v>
      </c>
    </row>
    <row r="46" spans="1:42">
      <c r="A46" s="1323" t="s">
        <v>89</v>
      </c>
      <c r="B46" s="1323" t="s">
        <v>90</v>
      </c>
      <c r="C46" s="1323" t="s">
        <v>91</v>
      </c>
      <c r="D46" s="1323">
        <f>'Information Input'!$J$18</f>
        <v>2019</v>
      </c>
      <c r="E46" s="1074">
        <f>'Report 1'!$A$59</f>
        <v>39</v>
      </c>
      <c r="F46" s="1075" t="str">
        <f>'Report 1'!$B$59</f>
        <v>Respite Services</v>
      </c>
      <c r="G46" s="1076" t="s">
        <v>233</v>
      </c>
      <c r="H46" s="1077"/>
      <c r="I46" s="1078">
        <f>SUMIF('Report 4A'!$G$16:$G$95,$E46,'Report 4A'!$K$16:$K$95)</f>
        <v>0</v>
      </c>
      <c r="J46" s="1077"/>
      <c r="K46" s="1077"/>
      <c r="L46" s="1077"/>
      <c r="M46" s="1077"/>
      <c r="N46" s="1324">
        <f t="shared" si="0"/>
        <v>0</v>
      </c>
      <c r="O46" s="1077"/>
      <c r="P46" s="1078">
        <f>SUMIF('Report 4A'!$G$16:$G$95,$E46,'Report 4A'!$L$16:$L$95)</f>
        <v>0</v>
      </c>
      <c r="Q46" s="1077"/>
      <c r="R46" s="1077"/>
      <c r="S46" s="1077"/>
      <c r="T46" s="1077"/>
      <c r="U46" s="1324">
        <f t="shared" si="1"/>
        <v>0</v>
      </c>
      <c r="V46" s="1077"/>
      <c r="W46" s="1078">
        <f>SUMIF('Report 4A'!$G$16:$G$95,$E46,'Report 4A'!$M$16:$M$95)</f>
        <v>0</v>
      </c>
      <c r="X46" s="1077"/>
      <c r="Y46" s="1077"/>
      <c r="Z46" s="1077"/>
      <c r="AA46" s="1077"/>
      <c r="AB46" s="1324">
        <f t="shared" si="2"/>
        <v>0</v>
      </c>
      <c r="AC46" s="1077"/>
      <c r="AD46" s="1078">
        <f>SUMIF('Report 4A'!$G$16:$G$95,$E46,'Report 4A'!$N$16:$N$95)</f>
        <v>0</v>
      </c>
      <c r="AE46" s="1077"/>
      <c r="AF46" s="1077"/>
      <c r="AG46" s="1077"/>
      <c r="AH46" s="1077"/>
      <c r="AI46" s="1324">
        <f t="shared" si="3"/>
        <v>0</v>
      </c>
      <c r="AJ46" s="1078">
        <f t="shared" si="4"/>
        <v>0</v>
      </c>
      <c r="AK46" s="1078">
        <f t="shared" si="5"/>
        <v>0</v>
      </c>
      <c r="AL46" s="1078">
        <f t="shared" si="6"/>
        <v>0</v>
      </c>
      <c r="AM46" s="1078">
        <f t="shared" si="7"/>
        <v>0</v>
      </c>
      <c r="AN46" s="1078">
        <f t="shared" si="8"/>
        <v>0</v>
      </c>
      <c r="AO46" s="1078">
        <f t="shared" si="9"/>
        <v>0</v>
      </c>
      <c r="AP46" s="1324">
        <f t="shared" si="10"/>
        <v>0</v>
      </c>
    </row>
    <row r="47" spans="1:42">
      <c r="A47" s="1323" t="s">
        <v>89</v>
      </c>
      <c r="B47" s="1323" t="s">
        <v>90</v>
      </c>
      <c r="C47" s="1323" t="s">
        <v>91</v>
      </c>
      <c r="D47" s="1323">
        <f>'Information Input'!$J$18</f>
        <v>2019</v>
      </c>
      <c r="E47" s="1074">
        <f>'Report 1'!$A$60</f>
        <v>40</v>
      </c>
      <c r="F47" s="1075" t="str">
        <f>'Report 1'!$B$60</f>
        <v>Recovery Services</v>
      </c>
      <c r="G47" s="1076" t="s">
        <v>238</v>
      </c>
      <c r="H47" s="1077"/>
      <c r="I47" s="1078">
        <f>SUMIF('Report 4A'!$G$16:$G$95,$E47,'Report 4A'!$K$16:$K$95)</f>
        <v>0</v>
      </c>
      <c r="J47" s="1077"/>
      <c r="K47" s="1077"/>
      <c r="L47" s="1077"/>
      <c r="M47" s="1077"/>
      <c r="N47" s="1324">
        <f t="shared" si="0"/>
        <v>0</v>
      </c>
      <c r="O47" s="1077"/>
      <c r="P47" s="1078">
        <f>SUMIF('Report 4A'!$G$16:$G$95,$E47,'Report 4A'!$L$16:$L$95)</f>
        <v>0</v>
      </c>
      <c r="Q47" s="1077"/>
      <c r="R47" s="1077"/>
      <c r="S47" s="1077"/>
      <c r="T47" s="1077"/>
      <c r="U47" s="1324">
        <f t="shared" si="1"/>
        <v>0</v>
      </c>
      <c r="V47" s="1077"/>
      <c r="W47" s="1078">
        <f>SUMIF('Report 4A'!$G$16:$G$95,$E47,'Report 4A'!$M$16:$M$95)</f>
        <v>0</v>
      </c>
      <c r="X47" s="1077"/>
      <c r="Y47" s="1077"/>
      <c r="Z47" s="1077"/>
      <c r="AA47" s="1077"/>
      <c r="AB47" s="1324">
        <f t="shared" si="2"/>
        <v>0</v>
      </c>
      <c r="AC47" s="1077"/>
      <c r="AD47" s="1078">
        <f>SUMIF('Report 4A'!$G$16:$G$95,$E47,'Report 4A'!$N$16:$N$95)</f>
        <v>0</v>
      </c>
      <c r="AE47" s="1077"/>
      <c r="AF47" s="1077"/>
      <c r="AG47" s="1077"/>
      <c r="AH47" s="1077"/>
      <c r="AI47" s="1324">
        <f t="shared" si="3"/>
        <v>0</v>
      </c>
      <c r="AJ47" s="1078">
        <f t="shared" si="4"/>
        <v>0</v>
      </c>
      <c r="AK47" s="1078">
        <f t="shared" si="5"/>
        <v>0</v>
      </c>
      <c r="AL47" s="1078">
        <f t="shared" si="6"/>
        <v>0</v>
      </c>
      <c r="AM47" s="1078">
        <f t="shared" si="7"/>
        <v>0</v>
      </c>
      <c r="AN47" s="1078">
        <f t="shared" si="8"/>
        <v>0</v>
      </c>
      <c r="AO47" s="1078">
        <f t="shared" si="9"/>
        <v>0</v>
      </c>
      <c r="AP47" s="1324">
        <f t="shared" si="10"/>
        <v>0</v>
      </c>
    </row>
    <row r="48" spans="1:42">
      <c r="A48" s="1323" t="s">
        <v>89</v>
      </c>
      <c r="B48" s="1323" t="s">
        <v>90</v>
      </c>
      <c r="C48" s="1323" t="s">
        <v>91</v>
      </c>
      <c r="D48" s="1323">
        <f>'Information Input'!$J$18</f>
        <v>2019</v>
      </c>
      <c r="E48" s="1074">
        <f>'Report 1'!$A$61</f>
        <v>41</v>
      </c>
      <c r="F48" s="1075" t="str">
        <f>'Report 1'!$B$61</f>
        <v>Family Support Services</v>
      </c>
      <c r="G48" s="1076" t="s">
        <v>238</v>
      </c>
      <c r="H48" s="1077"/>
      <c r="I48" s="1078">
        <f>SUMIF('Report 4A'!$G$16:$G$95,$E48,'Report 4A'!$K$16:$K$95)</f>
        <v>0</v>
      </c>
      <c r="J48" s="1077"/>
      <c r="K48" s="1077"/>
      <c r="L48" s="1077"/>
      <c r="M48" s="1077"/>
      <c r="N48" s="1324">
        <f t="shared" si="0"/>
        <v>0</v>
      </c>
      <c r="O48" s="1077"/>
      <c r="P48" s="1078">
        <f>SUMIF('Report 4A'!$G$16:$G$95,$E48,'Report 4A'!$L$16:$L$95)</f>
        <v>0</v>
      </c>
      <c r="Q48" s="1077"/>
      <c r="R48" s="1077"/>
      <c r="S48" s="1077"/>
      <c r="T48" s="1077"/>
      <c r="U48" s="1324">
        <f t="shared" si="1"/>
        <v>0</v>
      </c>
      <c r="V48" s="1077"/>
      <c r="W48" s="1078">
        <f>SUMIF('Report 4A'!$G$16:$G$95,$E48,'Report 4A'!$M$16:$M$95)</f>
        <v>0</v>
      </c>
      <c r="X48" s="1077"/>
      <c r="Y48" s="1077"/>
      <c r="Z48" s="1077"/>
      <c r="AA48" s="1077"/>
      <c r="AB48" s="1324">
        <f t="shared" si="2"/>
        <v>0</v>
      </c>
      <c r="AC48" s="1077"/>
      <c r="AD48" s="1078">
        <f>SUMIF('Report 4A'!$G$16:$G$95,$E48,'Report 4A'!$N$16:$N$95)</f>
        <v>0</v>
      </c>
      <c r="AE48" s="1077"/>
      <c r="AF48" s="1077"/>
      <c r="AG48" s="1077"/>
      <c r="AH48" s="1077"/>
      <c r="AI48" s="1324">
        <f t="shared" si="3"/>
        <v>0</v>
      </c>
      <c r="AJ48" s="1078">
        <f t="shared" si="4"/>
        <v>0</v>
      </c>
      <c r="AK48" s="1078">
        <f t="shared" si="5"/>
        <v>0</v>
      </c>
      <c r="AL48" s="1078">
        <f t="shared" si="6"/>
        <v>0</v>
      </c>
      <c r="AM48" s="1078">
        <f t="shared" si="7"/>
        <v>0</v>
      </c>
      <c r="AN48" s="1078">
        <f t="shared" si="8"/>
        <v>0</v>
      </c>
      <c r="AO48" s="1078">
        <f t="shared" si="9"/>
        <v>0</v>
      </c>
      <c r="AP48" s="1324">
        <f t="shared" si="10"/>
        <v>0</v>
      </c>
    </row>
    <row r="49" spans="1:42">
      <c r="A49" s="1323" t="s">
        <v>89</v>
      </c>
      <c r="B49" s="1323" t="s">
        <v>90</v>
      </c>
      <c r="C49" s="1323" t="s">
        <v>91</v>
      </c>
      <c r="D49" s="1323">
        <f>'Information Input'!$J$18</f>
        <v>2019</v>
      </c>
      <c r="E49" s="1074">
        <f>'Report 1'!$A$62</f>
        <v>42</v>
      </c>
      <c r="F49" s="1075" t="str">
        <f>'Report 1'!$B$62</f>
        <v>Applied Behavior Analysis (ABA)</v>
      </c>
      <c r="G49" s="1076" t="s">
        <v>233</v>
      </c>
      <c r="H49" s="1077"/>
      <c r="I49" s="1078">
        <f>SUMIF('Report 4A'!$G$16:$G$95,$E49,'Report 4A'!$K$16:$K$95)</f>
        <v>0</v>
      </c>
      <c r="J49" s="1077"/>
      <c r="K49" s="1077"/>
      <c r="L49" s="1077"/>
      <c r="M49" s="1077"/>
      <c r="N49" s="1324">
        <f t="shared" si="0"/>
        <v>0</v>
      </c>
      <c r="O49" s="1077"/>
      <c r="P49" s="1078">
        <f>SUMIF('Report 4A'!$G$16:$G$95,$E49,'Report 4A'!$L$16:$L$95)</f>
        <v>0</v>
      </c>
      <c r="Q49" s="1077"/>
      <c r="R49" s="1077"/>
      <c r="S49" s="1077"/>
      <c r="T49" s="1077"/>
      <c r="U49" s="1324">
        <f t="shared" si="1"/>
        <v>0</v>
      </c>
      <c r="V49" s="1077"/>
      <c r="W49" s="1078">
        <f>SUMIF('Report 4A'!$G$16:$G$95,$E49,'Report 4A'!$M$16:$M$95)</f>
        <v>0</v>
      </c>
      <c r="X49" s="1077"/>
      <c r="Y49" s="1077"/>
      <c r="Z49" s="1077"/>
      <c r="AA49" s="1077"/>
      <c r="AB49" s="1324">
        <f t="shared" si="2"/>
        <v>0</v>
      </c>
      <c r="AC49" s="1077"/>
      <c r="AD49" s="1078">
        <f>SUMIF('Report 4A'!$G$16:$G$95,$E49,'Report 4A'!$N$16:$N$95)</f>
        <v>0</v>
      </c>
      <c r="AE49" s="1077"/>
      <c r="AF49" s="1077"/>
      <c r="AG49" s="1077"/>
      <c r="AH49" s="1077"/>
      <c r="AI49" s="1324">
        <f t="shared" si="3"/>
        <v>0</v>
      </c>
      <c r="AJ49" s="1078">
        <f t="shared" si="4"/>
        <v>0</v>
      </c>
      <c r="AK49" s="1078">
        <f t="shared" si="5"/>
        <v>0</v>
      </c>
      <c r="AL49" s="1078">
        <f t="shared" si="6"/>
        <v>0</v>
      </c>
      <c r="AM49" s="1078">
        <f t="shared" si="7"/>
        <v>0</v>
      </c>
      <c r="AN49" s="1078">
        <f t="shared" si="8"/>
        <v>0</v>
      </c>
      <c r="AO49" s="1078">
        <f t="shared" si="9"/>
        <v>0</v>
      </c>
      <c r="AP49" s="1324">
        <f t="shared" si="10"/>
        <v>0</v>
      </c>
    </row>
    <row r="50" spans="1:42">
      <c r="A50" s="1325" t="s">
        <v>89</v>
      </c>
      <c r="B50" s="1325" t="s">
        <v>90</v>
      </c>
      <c r="C50" s="1325" t="s">
        <v>91</v>
      </c>
      <c r="D50" s="1325">
        <f>'Information Input'!$J$18</f>
        <v>2019</v>
      </c>
      <c r="E50" s="1079">
        <f>'Report 1'!$A$63</f>
        <v>43</v>
      </c>
      <c r="F50" s="1080" t="str">
        <f>'Report 1'!$B$63</f>
        <v>Pre-Tenancy/Housing Support</v>
      </c>
      <c r="G50" s="1081" t="s">
        <v>233</v>
      </c>
      <c r="H50" s="1077"/>
      <c r="I50" s="1078">
        <f>SUMIF('Report 4A'!$G$16:$G$95,$E50,'Report 4A'!$K$16:$K$95)</f>
        <v>0</v>
      </c>
      <c r="J50" s="1077"/>
      <c r="K50" s="1077"/>
      <c r="L50" s="1077"/>
      <c r="M50" s="1077"/>
      <c r="N50" s="1324">
        <f t="shared" ref="N50" si="11">SUM(H50:M50)</f>
        <v>0</v>
      </c>
      <c r="O50" s="1077"/>
      <c r="P50" s="1078">
        <f>SUMIF('Report 4A'!$G$16:$G$95,$E50,'Report 4A'!$L$16:$L$95)</f>
        <v>0</v>
      </c>
      <c r="Q50" s="1077"/>
      <c r="R50" s="1077"/>
      <c r="S50" s="1077"/>
      <c r="T50" s="1077"/>
      <c r="U50" s="1324">
        <f t="shared" ref="U50" si="12">SUM(O50:T50)</f>
        <v>0</v>
      </c>
      <c r="V50" s="1077"/>
      <c r="W50" s="1078">
        <f>SUMIF('Report 4A'!$G$16:$G$95,$E50,'Report 4A'!$M$16:$M$95)</f>
        <v>0</v>
      </c>
      <c r="X50" s="1077"/>
      <c r="Y50" s="1077"/>
      <c r="Z50" s="1077"/>
      <c r="AA50" s="1077"/>
      <c r="AB50" s="1324">
        <f t="shared" ref="AB50" si="13">SUM(V50:AA50)</f>
        <v>0</v>
      </c>
      <c r="AC50" s="1077"/>
      <c r="AD50" s="1078">
        <f>SUMIF('Report 4A'!$G$16:$G$95,$E50,'Report 4A'!$N$16:$N$95)</f>
        <v>0</v>
      </c>
      <c r="AE50" s="1077"/>
      <c r="AF50" s="1077"/>
      <c r="AG50" s="1077"/>
      <c r="AH50" s="1077"/>
      <c r="AI50" s="1324">
        <f t="shared" ref="AI50" si="14">SUM(AC50:AH50)</f>
        <v>0</v>
      </c>
      <c r="AJ50" s="1078">
        <f t="shared" ref="AJ50" si="15">H50+O50+V50+AC50</f>
        <v>0</v>
      </c>
      <c r="AK50" s="1078">
        <f t="shared" ref="AK50" si="16">I50+P50+W50+AD50</f>
        <v>0</v>
      </c>
      <c r="AL50" s="1078">
        <f t="shared" ref="AL50" si="17">J50+Q50+X50+AE50</f>
        <v>0</v>
      </c>
      <c r="AM50" s="1078">
        <f t="shared" ref="AM50" si="18">K50+R50+Y50+AF50</f>
        <v>0</v>
      </c>
      <c r="AN50" s="1078">
        <f t="shared" ref="AN50" si="19">L50+S50+Z50+AG50</f>
        <v>0</v>
      </c>
      <c r="AO50" s="1078">
        <f t="shared" ref="AO50" si="20">M50+T50+AA50+AH50</f>
        <v>0</v>
      </c>
      <c r="AP50" s="1324">
        <f t="shared" ref="AP50" si="21">SUM(AJ50:AO50)</f>
        <v>0</v>
      </c>
    </row>
    <row r="51" spans="1:42" customFormat="1">
      <c r="A51" s="1326" t="s">
        <v>89</v>
      </c>
      <c r="B51" s="1326" t="s">
        <v>90</v>
      </c>
      <c r="C51" s="1326" t="s">
        <v>91</v>
      </c>
      <c r="D51" s="1326">
        <f>'Information Input'!$J$18</f>
        <v>2019</v>
      </c>
      <c r="E51" s="1097">
        <f>'Report 1'!$A$64</f>
        <v>44</v>
      </c>
      <c r="F51" s="1098" t="str">
        <f>'Report 1'!$B$64</f>
        <v>SUBTOTAL HEALTH CARE (11 through 43)</v>
      </c>
      <c r="G51" s="1099" t="s">
        <v>239</v>
      </c>
      <c r="H51" s="1095">
        <f>SUM(H18:H50)</f>
        <v>0</v>
      </c>
      <c r="I51" s="1095">
        <f>SUM(I18:I50)</f>
        <v>0</v>
      </c>
      <c r="J51" s="1095">
        <f t="shared" ref="J51:AP51" si="22">SUM(J18:J50)</f>
        <v>0</v>
      </c>
      <c r="K51" s="1095">
        <f t="shared" si="22"/>
        <v>0</v>
      </c>
      <c r="L51" s="1095">
        <f t="shared" si="22"/>
        <v>0</v>
      </c>
      <c r="M51" s="1095">
        <f t="shared" si="22"/>
        <v>0</v>
      </c>
      <c r="N51" s="1095">
        <f t="shared" si="22"/>
        <v>0</v>
      </c>
      <c r="O51" s="1095">
        <f t="shared" si="22"/>
        <v>0</v>
      </c>
      <c r="P51" s="1095">
        <f>SUM(P18:P50)</f>
        <v>0</v>
      </c>
      <c r="Q51" s="1095">
        <f t="shared" si="22"/>
        <v>0</v>
      </c>
      <c r="R51" s="1095">
        <f t="shared" si="22"/>
        <v>0</v>
      </c>
      <c r="S51" s="1095">
        <f t="shared" si="22"/>
        <v>0</v>
      </c>
      <c r="T51" s="1095">
        <f t="shared" si="22"/>
        <v>0</v>
      </c>
      <c r="U51" s="1095">
        <f t="shared" si="22"/>
        <v>0</v>
      </c>
      <c r="V51" s="1095">
        <f t="shared" si="22"/>
        <v>0</v>
      </c>
      <c r="W51" s="1095">
        <f>SUM(W18:W50)</f>
        <v>0</v>
      </c>
      <c r="X51" s="1095">
        <f t="shared" si="22"/>
        <v>0</v>
      </c>
      <c r="Y51" s="1095">
        <f t="shared" si="22"/>
        <v>0</v>
      </c>
      <c r="Z51" s="1095">
        <f t="shared" si="22"/>
        <v>0</v>
      </c>
      <c r="AA51" s="1095">
        <f t="shared" si="22"/>
        <v>0</v>
      </c>
      <c r="AB51" s="1095">
        <f t="shared" si="22"/>
        <v>0</v>
      </c>
      <c r="AC51" s="1095">
        <f t="shared" si="22"/>
        <v>0</v>
      </c>
      <c r="AD51" s="1095">
        <f>SUM(AD18:AD50)</f>
        <v>0</v>
      </c>
      <c r="AE51" s="1095">
        <f t="shared" si="22"/>
        <v>0</v>
      </c>
      <c r="AF51" s="1095">
        <f t="shared" si="22"/>
        <v>0</v>
      </c>
      <c r="AG51" s="1095">
        <f t="shared" si="22"/>
        <v>0</v>
      </c>
      <c r="AH51" s="1095">
        <f t="shared" si="22"/>
        <v>0</v>
      </c>
      <c r="AI51" s="1095">
        <f t="shared" si="22"/>
        <v>0</v>
      </c>
      <c r="AJ51" s="1096">
        <f>SUM(AJ18:AJ50)</f>
        <v>0</v>
      </c>
      <c r="AK51" s="1096">
        <f>SUM(AK18:AK50)</f>
        <v>0</v>
      </c>
      <c r="AL51" s="1096">
        <f t="shared" si="22"/>
        <v>0</v>
      </c>
      <c r="AM51" s="1096">
        <f t="shared" si="22"/>
        <v>0</v>
      </c>
      <c r="AN51" s="1096">
        <f t="shared" si="22"/>
        <v>0</v>
      </c>
      <c r="AO51" s="1096">
        <f t="shared" si="22"/>
        <v>0</v>
      </c>
      <c r="AP51" s="1096">
        <f t="shared" si="22"/>
        <v>0</v>
      </c>
    </row>
    <row r="52" spans="1:42" customFormat="1">
      <c r="A52" s="1323" t="s">
        <v>89</v>
      </c>
      <c r="B52" s="1323" t="s">
        <v>90</v>
      </c>
      <c r="C52" s="1323" t="s">
        <v>91</v>
      </c>
      <c r="D52" s="1323">
        <f>'Information Input'!$J$18</f>
        <v>2019</v>
      </c>
      <c r="E52" s="1074">
        <f>'Report 1'!$A$65</f>
        <v>45</v>
      </c>
      <c r="F52" s="1075" t="str">
        <f>'Report 1'!$B$65</f>
        <v>Care Coordination - Medical</v>
      </c>
      <c r="G52" s="1076" t="s">
        <v>239</v>
      </c>
      <c r="H52" s="1077"/>
      <c r="I52" s="1078">
        <f>SUMIF('Report 4A'!$G$16:$G$95,$E52,'Report 4A'!$K$16:$K$95)</f>
        <v>0</v>
      </c>
      <c r="J52" s="1077"/>
      <c r="K52" s="1077"/>
      <c r="L52" s="1077"/>
      <c r="M52" s="1077"/>
      <c r="N52" s="1324">
        <f t="shared" ref="N52:N58" si="23">SUM(H52:M52)</f>
        <v>0</v>
      </c>
      <c r="O52" s="1077"/>
      <c r="P52" s="1078">
        <f>SUMIF('Report 4A'!$G$16:$G$95,$E52,'Report 4A'!$L$16:$L$95)</f>
        <v>0</v>
      </c>
      <c r="Q52" s="1077"/>
      <c r="R52" s="1077"/>
      <c r="S52" s="1077"/>
      <c r="T52" s="1077"/>
      <c r="U52" s="1324">
        <f t="shared" ref="U52:U58" si="24">SUM(O52:T52)</f>
        <v>0</v>
      </c>
      <c r="V52" s="1077"/>
      <c r="W52" s="1078">
        <f>SUMIF('Report 4A'!$G$16:$G$95,$E52,'Report 4A'!$M$16:$M$95)</f>
        <v>0</v>
      </c>
      <c r="X52" s="1077"/>
      <c r="Y52" s="1077"/>
      <c r="Z52" s="1077"/>
      <c r="AA52" s="1077"/>
      <c r="AB52" s="1324">
        <f t="shared" ref="AB52:AB58" si="25">SUM(V52:AA52)</f>
        <v>0</v>
      </c>
      <c r="AC52" s="1077"/>
      <c r="AD52" s="1078">
        <f>SUMIF('Report 4A'!$G$16:$G$95,$E52,'Report 4A'!$N$16:$N$95)</f>
        <v>0</v>
      </c>
      <c r="AE52" s="1077"/>
      <c r="AF52" s="1077"/>
      <c r="AG52" s="1077"/>
      <c r="AH52" s="1077"/>
      <c r="AI52" s="1324">
        <f t="shared" ref="AI52:AI58" si="26">SUM(AC52:AH52)</f>
        <v>0</v>
      </c>
      <c r="AJ52" s="1094">
        <f t="shared" ref="AJ52:AO58" si="27">H52+O52+V52+AC52</f>
        <v>0</v>
      </c>
      <c r="AK52" s="1094">
        <f t="shared" si="27"/>
        <v>0</v>
      </c>
      <c r="AL52" s="1094">
        <f t="shared" si="27"/>
        <v>0</v>
      </c>
      <c r="AM52" s="1094">
        <f t="shared" si="27"/>
        <v>0</v>
      </c>
      <c r="AN52" s="1094">
        <f t="shared" si="27"/>
        <v>0</v>
      </c>
      <c r="AO52" s="1094">
        <f t="shared" si="27"/>
        <v>0</v>
      </c>
      <c r="AP52" s="1327">
        <f t="shared" ref="AP52:AP58" si="28">SUM(AJ52:AO52)</f>
        <v>0</v>
      </c>
    </row>
    <row r="53" spans="1:42" customFormat="1">
      <c r="A53" s="1323" t="s">
        <v>89</v>
      </c>
      <c r="B53" s="1323" t="s">
        <v>90</v>
      </c>
      <c r="C53" s="1323" t="s">
        <v>91</v>
      </c>
      <c r="D53" s="1323">
        <f>'Information Input'!$J$18</f>
        <v>2019</v>
      </c>
      <c r="E53" s="1074">
        <f>'Report 1'!$A$66</f>
        <v>46</v>
      </c>
      <c r="F53" s="1075" t="str">
        <f>'Report 1'!$B$66</f>
        <v>IHS, Tribal 638 &amp; I/T/Us - OMB Rate</v>
      </c>
      <c r="G53" s="1076" t="s">
        <v>239</v>
      </c>
      <c r="H53" s="1077"/>
      <c r="I53" s="1078">
        <f>SUMIF('Report 4A'!$G$16:$G$95,$E53,'Report 4A'!$K$16:$K$95)</f>
        <v>0</v>
      </c>
      <c r="J53" s="1077"/>
      <c r="K53" s="1077"/>
      <c r="L53" s="1077"/>
      <c r="M53" s="1077"/>
      <c r="N53" s="1324">
        <f t="shared" si="23"/>
        <v>0</v>
      </c>
      <c r="O53" s="1077"/>
      <c r="P53" s="1078">
        <f>SUMIF('Report 4A'!$G$16:$G$95,$E53,'Report 4A'!$L$16:$L$95)</f>
        <v>0</v>
      </c>
      <c r="Q53" s="1077"/>
      <c r="R53" s="1077"/>
      <c r="S53" s="1077"/>
      <c r="T53" s="1077"/>
      <c r="U53" s="1324">
        <f t="shared" si="24"/>
        <v>0</v>
      </c>
      <c r="V53" s="1077"/>
      <c r="W53" s="1078">
        <f>SUMIF('Report 4A'!$G$16:$G$95,$E53,'Report 4A'!$M$16:$M$95)</f>
        <v>0</v>
      </c>
      <c r="X53" s="1077"/>
      <c r="Y53" s="1077"/>
      <c r="Z53" s="1077"/>
      <c r="AA53" s="1077"/>
      <c r="AB53" s="1324">
        <f t="shared" si="25"/>
        <v>0</v>
      </c>
      <c r="AC53" s="1077"/>
      <c r="AD53" s="1078">
        <f>SUMIF('Report 4A'!$G$16:$G$95,$E53,'Report 4A'!$N$16:$N$95)</f>
        <v>0</v>
      </c>
      <c r="AE53" s="1077"/>
      <c r="AF53" s="1077"/>
      <c r="AG53" s="1077"/>
      <c r="AH53" s="1077"/>
      <c r="AI53" s="1324">
        <f t="shared" si="26"/>
        <v>0</v>
      </c>
      <c r="AJ53" s="1094">
        <f t="shared" si="27"/>
        <v>0</v>
      </c>
      <c r="AK53" s="1094">
        <f t="shared" si="27"/>
        <v>0</v>
      </c>
      <c r="AL53" s="1094">
        <f t="shared" si="27"/>
        <v>0</v>
      </c>
      <c r="AM53" s="1094">
        <f t="shared" si="27"/>
        <v>0</v>
      </c>
      <c r="AN53" s="1094">
        <f t="shared" si="27"/>
        <v>0</v>
      </c>
      <c r="AO53" s="1094">
        <f t="shared" si="27"/>
        <v>0</v>
      </c>
      <c r="AP53" s="1327">
        <f t="shared" si="28"/>
        <v>0</v>
      </c>
    </row>
    <row r="54" spans="1:42" customFormat="1">
      <c r="A54" s="1323" t="s">
        <v>89</v>
      </c>
      <c r="B54" s="1323" t="s">
        <v>90</v>
      </c>
      <c r="C54" s="1323" t="s">
        <v>91</v>
      </c>
      <c r="D54" s="1323">
        <f>'Information Input'!$J$18</f>
        <v>2019</v>
      </c>
      <c r="E54" s="1074">
        <f>'Report 1'!$A$67</f>
        <v>47</v>
      </c>
      <c r="F54" s="1075" t="str">
        <f>'Report 1'!$B$67</f>
        <v>IHS, Tribal 638 &amp; I/T/Us - NOT Subject to OMB Codes/Rates</v>
      </c>
      <c r="G54" s="1076" t="s">
        <v>239</v>
      </c>
      <c r="H54" s="1077"/>
      <c r="I54" s="1078">
        <f>SUMIF('Report 4A'!$G$16:$G$95,$E54,'Report 4A'!$K$16:$K$95)</f>
        <v>0</v>
      </c>
      <c r="J54" s="1077"/>
      <c r="K54" s="1077"/>
      <c r="L54" s="1077"/>
      <c r="M54" s="1077"/>
      <c r="N54" s="1324">
        <f t="shared" si="23"/>
        <v>0</v>
      </c>
      <c r="O54" s="1077"/>
      <c r="P54" s="1078">
        <f>SUMIF('Report 4A'!$G$16:$G$95,$E54,'Report 4A'!$L$16:$L$95)</f>
        <v>0</v>
      </c>
      <c r="Q54" s="1077"/>
      <c r="R54" s="1077"/>
      <c r="S54" s="1077"/>
      <c r="T54" s="1077"/>
      <c r="U54" s="1324">
        <f t="shared" si="24"/>
        <v>0</v>
      </c>
      <c r="V54" s="1077"/>
      <c r="W54" s="1078">
        <f>SUMIF('Report 4A'!$G$16:$G$95,$E54,'Report 4A'!$M$16:$M$95)</f>
        <v>0</v>
      </c>
      <c r="X54" s="1077"/>
      <c r="Y54" s="1077"/>
      <c r="Z54" s="1077"/>
      <c r="AA54" s="1077"/>
      <c r="AB54" s="1324">
        <f t="shared" si="25"/>
        <v>0</v>
      </c>
      <c r="AC54" s="1077"/>
      <c r="AD54" s="1078">
        <f>SUMIF('Report 4A'!$G$16:$G$95,$E54,'Report 4A'!$N$16:$N$95)</f>
        <v>0</v>
      </c>
      <c r="AE54" s="1077"/>
      <c r="AF54" s="1077"/>
      <c r="AG54" s="1077"/>
      <c r="AH54" s="1077"/>
      <c r="AI54" s="1324">
        <f t="shared" si="26"/>
        <v>0</v>
      </c>
      <c r="AJ54" s="1094">
        <f t="shared" si="27"/>
        <v>0</v>
      </c>
      <c r="AK54" s="1094">
        <f t="shared" si="27"/>
        <v>0</v>
      </c>
      <c r="AL54" s="1094">
        <f t="shared" si="27"/>
        <v>0</v>
      </c>
      <c r="AM54" s="1094">
        <f t="shared" si="27"/>
        <v>0</v>
      </c>
      <c r="AN54" s="1094">
        <f t="shared" si="27"/>
        <v>0</v>
      </c>
      <c r="AO54" s="1094">
        <f t="shared" si="27"/>
        <v>0</v>
      </c>
      <c r="AP54" s="1327">
        <f t="shared" si="28"/>
        <v>0</v>
      </c>
    </row>
    <row r="55" spans="1:42" customFormat="1">
      <c r="A55" s="1323" t="s">
        <v>89</v>
      </c>
      <c r="B55" s="1323" t="s">
        <v>90</v>
      </c>
      <c r="C55" s="1323" t="s">
        <v>91</v>
      </c>
      <c r="D55" s="1323">
        <f>'Information Input'!$J$18</f>
        <v>2019</v>
      </c>
      <c r="E55" s="1074">
        <f>'Report 1'!$A$68</f>
        <v>48</v>
      </c>
      <c r="F55" s="1075" t="str">
        <f>'Report 1'!$B$68</f>
        <v>Member Rewards - Goods and Services</v>
      </c>
      <c r="G55" s="1076" t="s">
        <v>239</v>
      </c>
      <c r="H55" s="1077"/>
      <c r="I55" s="1078">
        <f>SUMIF('Report 4A'!$G$16:$G$95,$E55,'Report 4A'!$K$16:$K$95)</f>
        <v>0</v>
      </c>
      <c r="J55" s="1077"/>
      <c r="K55" s="1077"/>
      <c r="L55" s="1077"/>
      <c r="M55" s="1077"/>
      <c r="N55" s="1324">
        <f t="shared" si="23"/>
        <v>0</v>
      </c>
      <c r="O55" s="1077"/>
      <c r="P55" s="1078">
        <f>SUMIF('Report 4A'!$G$16:$G$95,$E55,'Report 4A'!$L$16:$L$95)</f>
        <v>0</v>
      </c>
      <c r="Q55" s="1077"/>
      <c r="R55" s="1077"/>
      <c r="S55" s="1077"/>
      <c r="T55" s="1077"/>
      <c r="U55" s="1324">
        <f t="shared" si="24"/>
        <v>0</v>
      </c>
      <c r="V55" s="1077"/>
      <c r="W55" s="1078">
        <f>SUMIF('Report 4A'!$G$16:$G$95,$E55,'Report 4A'!$M$16:$M$95)</f>
        <v>0</v>
      </c>
      <c r="X55" s="1077"/>
      <c r="Y55" s="1077"/>
      <c r="Z55" s="1077"/>
      <c r="AA55" s="1077"/>
      <c r="AB55" s="1324">
        <f t="shared" si="25"/>
        <v>0</v>
      </c>
      <c r="AC55" s="1077"/>
      <c r="AD55" s="1078">
        <f>SUMIF('Report 4A'!$G$16:$G$95,$E55,'Report 4A'!$N$16:$N$95)</f>
        <v>0</v>
      </c>
      <c r="AE55" s="1077"/>
      <c r="AF55" s="1077"/>
      <c r="AG55" s="1077"/>
      <c r="AH55" s="1077"/>
      <c r="AI55" s="1324">
        <f t="shared" si="26"/>
        <v>0</v>
      </c>
      <c r="AJ55" s="1094">
        <f t="shared" si="27"/>
        <v>0</v>
      </c>
      <c r="AK55" s="1094">
        <f t="shared" si="27"/>
        <v>0</v>
      </c>
      <c r="AL55" s="1094">
        <f t="shared" si="27"/>
        <v>0</v>
      </c>
      <c r="AM55" s="1094">
        <f t="shared" si="27"/>
        <v>0</v>
      </c>
      <c r="AN55" s="1094">
        <f t="shared" si="27"/>
        <v>0</v>
      </c>
      <c r="AO55" s="1094">
        <f t="shared" si="27"/>
        <v>0</v>
      </c>
      <c r="AP55" s="1327">
        <f t="shared" si="28"/>
        <v>0</v>
      </c>
    </row>
    <row r="56" spans="1:42" customFormat="1">
      <c r="A56" s="1323" t="s">
        <v>89</v>
      </c>
      <c r="B56" s="1323" t="s">
        <v>90</v>
      </c>
      <c r="C56" s="1323" t="s">
        <v>91</v>
      </c>
      <c r="D56" s="1323">
        <f>'Information Input'!$J$18</f>
        <v>2019</v>
      </c>
      <c r="E56" s="1074">
        <f>'Report 1'!$A$69</f>
        <v>49</v>
      </c>
      <c r="F56" s="1075" t="str">
        <f>'Report 1'!$B$69</f>
        <v>Member Rewards - Vendor Administration</v>
      </c>
      <c r="G56" s="1076" t="s">
        <v>239</v>
      </c>
      <c r="H56" s="1077"/>
      <c r="I56" s="1078">
        <f>SUMIF('Report 4A'!$G$16:$G$95,$E56,'Report 4A'!$K$16:$K$95)</f>
        <v>0</v>
      </c>
      <c r="J56" s="1077"/>
      <c r="K56" s="1077"/>
      <c r="L56" s="1077"/>
      <c r="M56" s="1077"/>
      <c r="N56" s="1324">
        <f t="shared" si="23"/>
        <v>0</v>
      </c>
      <c r="O56" s="1077"/>
      <c r="P56" s="1078">
        <f>SUMIF('Report 4A'!$G$16:$G$95,$E56,'Report 4A'!$L$16:$L$95)</f>
        <v>0</v>
      </c>
      <c r="Q56" s="1077"/>
      <c r="R56" s="1077"/>
      <c r="S56" s="1077"/>
      <c r="T56" s="1077"/>
      <c r="U56" s="1324">
        <f t="shared" si="24"/>
        <v>0</v>
      </c>
      <c r="V56" s="1077"/>
      <c r="W56" s="1078">
        <f>SUMIF('Report 4A'!$G$16:$G$95,$E56,'Report 4A'!$M$16:$M$95)</f>
        <v>0</v>
      </c>
      <c r="X56" s="1077"/>
      <c r="Y56" s="1077"/>
      <c r="Z56" s="1077"/>
      <c r="AA56" s="1077"/>
      <c r="AB56" s="1324">
        <f t="shared" si="25"/>
        <v>0</v>
      </c>
      <c r="AC56" s="1077"/>
      <c r="AD56" s="1078">
        <f>SUMIF('Report 4A'!$G$16:$G$95,$E56,'Report 4A'!$N$16:$N$95)</f>
        <v>0</v>
      </c>
      <c r="AE56" s="1077"/>
      <c r="AF56" s="1077"/>
      <c r="AG56" s="1077"/>
      <c r="AH56" s="1077"/>
      <c r="AI56" s="1324">
        <f t="shared" si="26"/>
        <v>0</v>
      </c>
      <c r="AJ56" s="1094">
        <f t="shared" si="27"/>
        <v>0</v>
      </c>
      <c r="AK56" s="1094">
        <f t="shared" si="27"/>
        <v>0</v>
      </c>
      <c r="AL56" s="1094">
        <f t="shared" si="27"/>
        <v>0</v>
      </c>
      <c r="AM56" s="1094">
        <f t="shared" si="27"/>
        <v>0</v>
      </c>
      <c r="AN56" s="1094">
        <f t="shared" si="27"/>
        <v>0</v>
      </c>
      <c r="AO56" s="1094">
        <f t="shared" si="27"/>
        <v>0</v>
      </c>
      <c r="AP56" s="1327">
        <f t="shared" si="28"/>
        <v>0</v>
      </c>
    </row>
    <row r="57" spans="1:42" customFormat="1">
      <c r="A57" s="1323" t="s">
        <v>89</v>
      </c>
      <c r="B57" s="1323" t="s">
        <v>90</v>
      </c>
      <c r="C57" s="1323" t="s">
        <v>91</v>
      </c>
      <c r="D57" s="1323">
        <f>'Information Input'!$J$18</f>
        <v>2019</v>
      </c>
      <c r="E57" s="1074">
        <f>'Report 1'!$A$70</f>
        <v>50</v>
      </c>
      <c r="F57" s="1075" t="str">
        <f>'Report 1'!$B$70</f>
        <v>Value Added Services/Non-State Plan Approved Services</v>
      </c>
      <c r="G57" s="1076" t="s">
        <v>239</v>
      </c>
      <c r="H57" s="1077"/>
      <c r="I57" s="1078">
        <f>SUMIF('Report 4A'!$G$16:$G$95,$E57,'Report 4A'!$K$16:$K$95)</f>
        <v>0</v>
      </c>
      <c r="J57" s="1077"/>
      <c r="K57" s="1077"/>
      <c r="L57" s="1077"/>
      <c r="M57" s="1077"/>
      <c r="N57" s="1324">
        <f t="shared" si="23"/>
        <v>0</v>
      </c>
      <c r="O57" s="1077"/>
      <c r="P57" s="1078">
        <f>SUMIF('Report 4A'!$G$16:$G$95,$E57,'Report 4A'!$L$16:$L$95)</f>
        <v>0</v>
      </c>
      <c r="Q57" s="1077"/>
      <c r="R57" s="1077"/>
      <c r="S57" s="1077"/>
      <c r="T57" s="1077"/>
      <c r="U57" s="1324">
        <f t="shared" si="24"/>
        <v>0</v>
      </c>
      <c r="V57" s="1077"/>
      <c r="W57" s="1078">
        <f>SUMIF('Report 4A'!$G$16:$G$95,$E57,'Report 4A'!$M$16:$M$95)</f>
        <v>0</v>
      </c>
      <c r="X57" s="1077"/>
      <c r="Y57" s="1077"/>
      <c r="Z57" s="1077"/>
      <c r="AA57" s="1077"/>
      <c r="AB57" s="1324">
        <f t="shared" si="25"/>
        <v>0</v>
      </c>
      <c r="AC57" s="1077"/>
      <c r="AD57" s="1078">
        <f>SUMIF('Report 4A'!$G$16:$G$95,$E57,'Report 4A'!$N$16:$N$95)</f>
        <v>0</v>
      </c>
      <c r="AE57" s="1077"/>
      <c r="AF57" s="1077"/>
      <c r="AG57" s="1077"/>
      <c r="AH57" s="1077"/>
      <c r="AI57" s="1324">
        <f t="shared" si="26"/>
        <v>0</v>
      </c>
      <c r="AJ57" s="1094">
        <f t="shared" si="27"/>
        <v>0</v>
      </c>
      <c r="AK57" s="1094">
        <f t="shared" si="27"/>
        <v>0</v>
      </c>
      <c r="AL57" s="1094">
        <f t="shared" si="27"/>
        <v>0</v>
      </c>
      <c r="AM57" s="1094">
        <f t="shared" si="27"/>
        <v>0</v>
      </c>
      <c r="AN57" s="1094">
        <f t="shared" si="27"/>
        <v>0</v>
      </c>
      <c r="AO57" s="1094">
        <f t="shared" si="27"/>
        <v>0</v>
      </c>
      <c r="AP57" s="1327">
        <f t="shared" si="28"/>
        <v>0</v>
      </c>
    </row>
    <row r="58" spans="1:42" customFormat="1">
      <c r="A58" s="1328" t="s">
        <v>89</v>
      </c>
      <c r="B58" s="1328" t="s">
        <v>90</v>
      </c>
      <c r="C58" s="1328" t="s">
        <v>91</v>
      </c>
      <c r="D58" s="1328">
        <f>'Information Input'!$J$18</f>
        <v>2019</v>
      </c>
      <c r="E58" s="1100">
        <f>'Report 1'!$A$71</f>
        <v>51</v>
      </c>
      <c r="F58" s="1101" t="str">
        <f>'Report 1'!$B$71</f>
        <v>Other - Outlier Services (Provide Detail in Outlier Report)</v>
      </c>
      <c r="G58" s="1102" t="s">
        <v>239</v>
      </c>
      <c r="H58" s="1171"/>
      <c r="I58" s="1094">
        <f>SUMIF('Report 4A'!$G$16:$G$95,$E58,'Report 4A'!$K$16:$K$95)</f>
        <v>0</v>
      </c>
      <c r="J58" s="1171"/>
      <c r="K58" s="1171"/>
      <c r="L58" s="1171"/>
      <c r="M58" s="1171"/>
      <c r="N58" s="1327">
        <f t="shared" si="23"/>
        <v>0</v>
      </c>
      <c r="O58" s="1171"/>
      <c r="P58" s="1094">
        <f>SUMIF('Report 4A'!$G$16:$G$95,$E58,'Report 4A'!$L$16:$L$95)</f>
        <v>0</v>
      </c>
      <c r="Q58" s="1171"/>
      <c r="R58" s="1171"/>
      <c r="S58" s="1171"/>
      <c r="T58" s="1171"/>
      <c r="U58" s="1327">
        <f t="shared" si="24"/>
        <v>0</v>
      </c>
      <c r="V58" s="1171"/>
      <c r="W58" s="1094">
        <f>SUMIF('Report 4A'!$G$16:$G$95,$E58,'Report 4A'!$M$16:$M$95)</f>
        <v>0</v>
      </c>
      <c r="X58" s="1171"/>
      <c r="Y58" s="1171"/>
      <c r="Z58" s="1171"/>
      <c r="AA58" s="1171"/>
      <c r="AB58" s="1327">
        <f t="shared" si="25"/>
        <v>0</v>
      </c>
      <c r="AC58" s="1171"/>
      <c r="AD58" s="1094">
        <f>SUMIF('Report 4A'!$G$16:$G$95,$E58,'Report 4A'!$N$16:$N$95)</f>
        <v>0</v>
      </c>
      <c r="AE58" s="1171"/>
      <c r="AF58" s="1171"/>
      <c r="AG58" s="1171"/>
      <c r="AH58" s="1171"/>
      <c r="AI58" s="1327">
        <f t="shared" si="26"/>
        <v>0</v>
      </c>
      <c r="AJ58" s="1094">
        <f t="shared" si="27"/>
        <v>0</v>
      </c>
      <c r="AK58" s="1094">
        <f t="shared" si="27"/>
        <v>0</v>
      </c>
      <c r="AL58" s="1094">
        <f t="shared" si="27"/>
        <v>0</v>
      </c>
      <c r="AM58" s="1094">
        <f t="shared" si="27"/>
        <v>0</v>
      </c>
      <c r="AN58" s="1094">
        <f t="shared" si="27"/>
        <v>0</v>
      </c>
      <c r="AO58" s="1094">
        <f t="shared" si="27"/>
        <v>0</v>
      </c>
      <c r="AP58" s="1327">
        <f t="shared" si="28"/>
        <v>0</v>
      </c>
    </row>
    <row r="59" spans="1:42" customFormat="1">
      <c r="A59" s="1329" t="s">
        <v>89</v>
      </c>
      <c r="B59" s="1329" t="s">
        <v>90</v>
      </c>
      <c r="C59" s="1329" t="s">
        <v>91</v>
      </c>
      <c r="D59" s="1329">
        <f>'Information Input'!$J$18</f>
        <v>2019</v>
      </c>
      <c r="E59" s="1103">
        <f>'Report 1'!$A$72</f>
        <v>52</v>
      </c>
      <c r="F59" s="1104" t="str">
        <f>'Report 1'!$B$72</f>
        <v>TOTAL HEALTH CARE (44 through 51)</v>
      </c>
      <c r="G59" s="1105" t="s">
        <v>239</v>
      </c>
      <c r="H59" s="1095">
        <f>SUM(H51:H58)</f>
        <v>0</v>
      </c>
      <c r="I59" s="1095">
        <f>SUM(I51:I58)</f>
        <v>0</v>
      </c>
      <c r="J59" s="1095">
        <f t="shared" ref="J59:AI59" si="29">SUM(J51:J58)</f>
        <v>0</v>
      </c>
      <c r="K59" s="1095">
        <f t="shared" si="29"/>
        <v>0</v>
      </c>
      <c r="L59" s="1095">
        <f t="shared" si="29"/>
        <v>0</v>
      </c>
      <c r="M59" s="1095">
        <f t="shared" si="29"/>
        <v>0</v>
      </c>
      <c r="N59" s="1095">
        <f t="shared" si="29"/>
        <v>0</v>
      </c>
      <c r="O59" s="1095">
        <f t="shared" si="29"/>
        <v>0</v>
      </c>
      <c r="P59" s="1095">
        <f>SUM(P51:P58)</f>
        <v>0</v>
      </c>
      <c r="Q59" s="1095">
        <f t="shared" si="29"/>
        <v>0</v>
      </c>
      <c r="R59" s="1095">
        <f t="shared" si="29"/>
        <v>0</v>
      </c>
      <c r="S59" s="1095">
        <f t="shared" si="29"/>
        <v>0</v>
      </c>
      <c r="T59" s="1095">
        <f t="shared" si="29"/>
        <v>0</v>
      </c>
      <c r="U59" s="1095">
        <f t="shared" si="29"/>
        <v>0</v>
      </c>
      <c r="V59" s="1095">
        <f t="shared" si="29"/>
        <v>0</v>
      </c>
      <c r="W59" s="1095">
        <f>SUM(W51:W58)</f>
        <v>0</v>
      </c>
      <c r="X59" s="1095">
        <f t="shared" si="29"/>
        <v>0</v>
      </c>
      <c r="Y59" s="1095">
        <f t="shared" si="29"/>
        <v>0</v>
      </c>
      <c r="Z59" s="1095">
        <f t="shared" si="29"/>
        <v>0</v>
      </c>
      <c r="AA59" s="1095">
        <f t="shared" si="29"/>
        <v>0</v>
      </c>
      <c r="AB59" s="1095">
        <f t="shared" si="29"/>
        <v>0</v>
      </c>
      <c r="AC59" s="1095">
        <f t="shared" si="29"/>
        <v>0</v>
      </c>
      <c r="AD59" s="1095">
        <f>SUM(AD51:AD58)</f>
        <v>0</v>
      </c>
      <c r="AE59" s="1095">
        <f t="shared" si="29"/>
        <v>0</v>
      </c>
      <c r="AF59" s="1095">
        <f t="shared" si="29"/>
        <v>0</v>
      </c>
      <c r="AG59" s="1095">
        <f t="shared" si="29"/>
        <v>0</v>
      </c>
      <c r="AH59" s="1095">
        <f t="shared" si="29"/>
        <v>0</v>
      </c>
      <c r="AI59" s="1095">
        <f t="shared" si="29"/>
        <v>0</v>
      </c>
      <c r="AJ59" s="1095">
        <f>SUM(AJ51:AJ58)</f>
        <v>0</v>
      </c>
      <c r="AK59" s="1095">
        <f>SUM(AK51:AK58)</f>
        <v>0</v>
      </c>
      <c r="AL59" s="1095">
        <f t="shared" ref="AL59:AP59" si="30">SUM(AL51:AL58)</f>
        <v>0</v>
      </c>
      <c r="AM59" s="1095">
        <f t="shared" si="30"/>
        <v>0</v>
      </c>
      <c r="AN59" s="1095">
        <f t="shared" si="30"/>
        <v>0</v>
      </c>
      <c r="AO59" s="1095">
        <f t="shared" si="30"/>
        <v>0</v>
      </c>
      <c r="AP59" s="1095">
        <f t="shared" si="30"/>
        <v>0</v>
      </c>
    </row>
    <row r="60" spans="1:42" customFormat="1" ht="9.9499999999999993"/>
    <row r="61" spans="1:42" customFormat="1" ht="12.95">
      <c r="A61" s="1315"/>
      <c r="B61" s="1315"/>
      <c r="C61" s="1315"/>
      <c r="D61" s="1317"/>
      <c r="E61" s="1317"/>
      <c r="F61" s="1317"/>
      <c r="G61" s="1317"/>
      <c r="H61" s="1090" t="s">
        <v>135</v>
      </c>
      <c r="I61" s="1091"/>
      <c r="J61" s="1091"/>
      <c r="K61" s="1091"/>
      <c r="L61" s="1091"/>
      <c r="M61" s="1091"/>
      <c r="N61" s="1092"/>
      <c r="O61" s="1090" t="s">
        <v>136</v>
      </c>
      <c r="P61" s="1091"/>
      <c r="Q61" s="1091"/>
      <c r="R61" s="1091"/>
      <c r="S61" s="1091"/>
      <c r="T61" s="1091"/>
      <c r="U61" s="1092"/>
      <c r="V61" s="1090" t="s">
        <v>137</v>
      </c>
      <c r="W61" s="1091"/>
      <c r="X61" s="1091"/>
      <c r="Y61" s="1091"/>
      <c r="Z61" s="1091"/>
      <c r="AA61" s="1091"/>
      <c r="AB61" s="1092"/>
      <c r="AC61" s="1090" t="s">
        <v>138</v>
      </c>
      <c r="AD61" s="1091"/>
      <c r="AE61" s="1091"/>
      <c r="AF61" s="1091"/>
      <c r="AG61" s="1091"/>
      <c r="AH61" s="1091"/>
      <c r="AI61" s="1092"/>
      <c r="AJ61" s="1090" t="s">
        <v>139</v>
      </c>
      <c r="AK61" s="1091"/>
      <c r="AL61" s="1091"/>
      <c r="AM61" s="1091"/>
      <c r="AN61" s="1091"/>
      <c r="AO61" s="1091"/>
      <c r="AP61" s="1092"/>
    </row>
    <row r="62" spans="1:42" customFormat="1" ht="39">
      <c r="A62" s="1067" t="s">
        <v>85</v>
      </c>
      <c r="B62" s="1067" t="s">
        <v>87</v>
      </c>
      <c r="C62" s="1068" t="s">
        <v>219</v>
      </c>
      <c r="D62" s="1067" t="s">
        <v>220</v>
      </c>
      <c r="E62" s="1068" t="s">
        <v>221</v>
      </c>
      <c r="F62" s="1068" t="s">
        <v>222</v>
      </c>
      <c r="G62" s="1068" t="s">
        <v>223</v>
      </c>
      <c r="H62" s="1093" t="s">
        <v>224</v>
      </c>
      <c r="I62" s="1093" t="s">
        <v>225</v>
      </c>
      <c r="J62" s="1093" t="s">
        <v>226</v>
      </c>
      <c r="K62" s="1093" t="s">
        <v>227</v>
      </c>
      <c r="L62" s="1093" t="s">
        <v>228</v>
      </c>
      <c r="M62" s="1093" t="s">
        <v>229</v>
      </c>
      <c r="N62" s="1093" t="s">
        <v>230</v>
      </c>
      <c r="O62" s="1093" t="s">
        <v>224</v>
      </c>
      <c r="P62" s="1093" t="s">
        <v>225</v>
      </c>
      <c r="Q62" s="1093" t="s">
        <v>226</v>
      </c>
      <c r="R62" s="1093" t="s">
        <v>227</v>
      </c>
      <c r="S62" s="1093" t="s">
        <v>228</v>
      </c>
      <c r="T62" s="1093" t="s">
        <v>229</v>
      </c>
      <c r="U62" s="1093" t="s">
        <v>230</v>
      </c>
      <c r="V62" s="1093" t="s">
        <v>224</v>
      </c>
      <c r="W62" s="1093" t="s">
        <v>225</v>
      </c>
      <c r="X62" s="1093" t="s">
        <v>226</v>
      </c>
      <c r="Y62" s="1093" t="s">
        <v>227</v>
      </c>
      <c r="Z62" s="1093" t="s">
        <v>228</v>
      </c>
      <c r="AA62" s="1093" t="s">
        <v>229</v>
      </c>
      <c r="AB62" s="1093" t="s">
        <v>230</v>
      </c>
      <c r="AC62" s="1093" t="s">
        <v>224</v>
      </c>
      <c r="AD62" s="1093" t="s">
        <v>225</v>
      </c>
      <c r="AE62" s="1093" t="s">
        <v>226</v>
      </c>
      <c r="AF62" s="1093" t="s">
        <v>227</v>
      </c>
      <c r="AG62" s="1093" t="s">
        <v>228</v>
      </c>
      <c r="AH62" s="1093" t="s">
        <v>229</v>
      </c>
      <c r="AI62" s="1093" t="s">
        <v>230</v>
      </c>
      <c r="AJ62" s="1093" t="s">
        <v>224</v>
      </c>
      <c r="AK62" s="1093" t="s">
        <v>225</v>
      </c>
      <c r="AL62" s="1093" t="s">
        <v>226</v>
      </c>
      <c r="AM62" s="1093" t="s">
        <v>227</v>
      </c>
      <c r="AN62" s="1093" t="s">
        <v>228</v>
      </c>
      <c r="AO62" s="1093" t="s">
        <v>229</v>
      </c>
      <c r="AP62" s="1093" t="s">
        <v>230</v>
      </c>
    </row>
    <row r="63" spans="1:42">
      <c r="A63" s="1330" t="s">
        <v>92</v>
      </c>
      <c r="B63" s="1330" t="s">
        <v>93</v>
      </c>
      <c r="C63" s="1331" t="s">
        <v>91</v>
      </c>
      <c r="D63" s="1330">
        <f>'Information Input'!$J$18</f>
        <v>2019</v>
      </c>
      <c r="E63" s="1331">
        <f>$E$18</f>
        <v>11</v>
      </c>
      <c r="F63" s="1332" t="str">
        <f>$F$18</f>
        <v>Residential Treatment Center, ARTC and Group Homes &lt; 21</v>
      </c>
      <c r="G63" s="1333" t="str">
        <f>$G$18</f>
        <v>Report 5I</v>
      </c>
      <c r="H63" s="1083"/>
      <c r="I63" s="1084">
        <f>SUMIF('Report 4A'!$G$16:$G$95,$E63,'Report 4A'!$P$16:$P$95)</f>
        <v>0</v>
      </c>
      <c r="J63" s="1083"/>
      <c r="K63" s="1083"/>
      <c r="L63" s="1083"/>
      <c r="M63" s="1083"/>
      <c r="N63" s="1322">
        <f t="shared" ref="N63:N94" si="31">SUM(H63:M63)</f>
        <v>0</v>
      </c>
      <c r="O63" s="1083"/>
      <c r="P63" s="1084">
        <f>SUMIF('Report 4A'!$G$16:$G$95,$E63,'Report 4A'!$Q$16:$Q$95)</f>
        <v>0</v>
      </c>
      <c r="Q63" s="1083"/>
      <c r="R63" s="1083"/>
      <c r="S63" s="1083"/>
      <c r="T63" s="1083"/>
      <c r="U63" s="1322">
        <f t="shared" ref="U63:U94" si="32">SUM(O63:T63)</f>
        <v>0</v>
      </c>
      <c r="V63" s="1083"/>
      <c r="W63" s="1084">
        <f>SUMIF('Report 4A'!$G$16:$G$95,$E63,'Report 4A'!$R$16:$R$95)</f>
        <v>0</v>
      </c>
      <c r="X63" s="1083"/>
      <c r="Y63" s="1083"/>
      <c r="Z63" s="1083"/>
      <c r="AA63" s="1083"/>
      <c r="AB63" s="1322">
        <f t="shared" ref="AB63:AB94" si="33">SUM(V63:AA63)</f>
        <v>0</v>
      </c>
      <c r="AC63" s="1083"/>
      <c r="AD63" s="1084">
        <f>SUMIF('Report 4A'!$G$16:$G$95,$E63,'Report 4A'!$S$16:$S$95)</f>
        <v>0</v>
      </c>
      <c r="AE63" s="1083"/>
      <c r="AF63" s="1083"/>
      <c r="AG63" s="1083"/>
      <c r="AH63" s="1083"/>
      <c r="AI63" s="1322">
        <f t="shared" ref="AI63:AI94" si="34">SUM(AC63:AH63)</f>
        <v>0</v>
      </c>
      <c r="AJ63" s="1084">
        <f t="shared" ref="AJ63:AJ94" si="35">H63+O63+V63+AC63</f>
        <v>0</v>
      </c>
      <c r="AK63" s="1084">
        <f t="shared" ref="AK63:AK94" si="36">I63+P63+W63+AD63</f>
        <v>0</v>
      </c>
      <c r="AL63" s="1084">
        <f t="shared" ref="AL63:AL94" si="37">J63+Q63+X63+AE63</f>
        <v>0</v>
      </c>
      <c r="AM63" s="1084">
        <f t="shared" ref="AM63:AM94" si="38">K63+R63+Y63+AF63</f>
        <v>0</v>
      </c>
      <c r="AN63" s="1084">
        <f t="shared" ref="AN63:AN94" si="39">L63+S63+Z63+AG63</f>
        <v>0</v>
      </c>
      <c r="AO63" s="1084">
        <f t="shared" ref="AO63:AO94" si="40">M63+T63+AA63+AH63</f>
        <v>0</v>
      </c>
      <c r="AP63" s="1322">
        <f t="shared" ref="AP63:AP94" si="41">SUM(AJ63:AO63)</f>
        <v>0</v>
      </c>
    </row>
    <row r="64" spans="1:42">
      <c r="A64" s="1323" t="s">
        <v>92</v>
      </c>
      <c r="B64" s="1323" t="s">
        <v>93</v>
      </c>
      <c r="C64" s="1323" t="s">
        <v>91</v>
      </c>
      <c r="D64" s="1323">
        <f>'Information Input'!$J$18</f>
        <v>2019</v>
      </c>
      <c r="E64" s="1323">
        <f>$E$19</f>
        <v>12</v>
      </c>
      <c r="F64" s="1334" t="str">
        <f>$F$19</f>
        <v>Foster Care Therapeutic (TFC I &amp; II) &lt; 21</v>
      </c>
      <c r="G64" s="1335" t="str">
        <f>$G$19</f>
        <v>Report 5I</v>
      </c>
      <c r="H64" s="1077"/>
      <c r="I64" s="1078">
        <f>SUMIF('Report 4A'!$G$16:$G$95,$E64,'Report 4A'!$P$16:$P$95)</f>
        <v>0</v>
      </c>
      <c r="J64" s="1077"/>
      <c r="K64" s="1077"/>
      <c r="L64" s="1077"/>
      <c r="M64" s="1077"/>
      <c r="N64" s="1324">
        <f t="shared" si="31"/>
        <v>0</v>
      </c>
      <c r="O64" s="1077"/>
      <c r="P64" s="1078">
        <f>SUMIF('Report 4A'!$G$16:$G$95,$E64,'Report 4A'!$Q$16:$Q$95)</f>
        <v>0</v>
      </c>
      <c r="Q64" s="1077"/>
      <c r="R64" s="1077"/>
      <c r="S64" s="1077"/>
      <c r="T64" s="1077"/>
      <c r="U64" s="1324">
        <f t="shared" si="32"/>
        <v>0</v>
      </c>
      <c r="V64" s="1077"/>
      <c r="W64" s="1078">
        <f>SUMIF('Report 4A'!$G$16:$G$95,$E64,'Report 4A'!$R$16:$R$95)</f>
        <v>0</v>
      </c>
      <c r="X64" s="1077"/>
      <c r="Y64" s="1077"/>
      <c r="Z64" s="1077"/>
      <c r="AA64" s="1077"/>
      <c r="AB64" s="1324">
        <f t="shared" si="33"/>
        <v>0</v>
      </c>
      <c r="AC64" s="1077"/>
      <c r="AD64" s="1078">
        <f>SUMIF('Report 4A'!$G$16:$G$95,$E64,'Report 4A'!$S$16:$S$95)</f>
        <v>0</v>
      </c>
      <c r="AE64" s="1077"/>
      <c r="AF64" s="1077"/>
      <c r="AG64" s="1077"/>
      <c r="AH64" s="1077"/>
      <c r="AI64" s="1324">
        <f t="shared" si="34"/>
        <v>0</v>
      </c>
      <c r="AJ64" s="1078">
        <f t="shared" si="35"/>
        <v>0</v>
      </c>
      <c r="AK64" s="1078">
        <f t="shared" si="36"/>
        <v>0</v>
      </c>
      <c r="AL64" s="1078">
        <f t="shared" si="37"/>
        <v>0</v>
      </c>
      <c r="AM64" s="1078">
        <f t="shared" si="38"/>
        <v>0</v>
      </c>
      <c r="AN64" s="1078">
        <f t="shared" si="39"/>
        <v>0</v>
      </c>
      <c r="AO64" s="1078">
        <f t="shared" si="40"/>
        <v>0</v>
      </c>
      <c r="AP64" s="1324">
        <f t="shared" si="41"/>
        <v>0</v>
      </c>
    </row>
    <row r="65" spans="1:42">
      <c r="A65" s="1323" t="s">
        <v>92</v>
      </c>
      <c r="B65" s="1323" t="s">
        <v>93</v>
      </c>
      <c r="C65" s="1323" t="s">
        <v>91</v>
      </c>
      <c r="D65" s="1323">
        <f>'Information Input'!$J$18</f>
        <v>2019</v>
      </c>
      <c r="E65" s="1323">
        <f>$E$20</f>
        <v>13</v>
      </c>
      <c r="F65" s="1334" t="str">
        <f>$F$20</f>
        <v>Skills Training &amp; Development (Behavioral Management Services) &lt; 21</v>
      </c>
      <c r="G65" s="1335" t="str">
        <f>$G$20</f>
        <v>Report 5J</v>
      </c>
      <c r="H65" s="1077"/>
      <c r="I65" s="1078">
        <f>SUMIF('Report 4A'!$G$16:$G$95,$E65,'Report 4A'!$P$16:$P$95)</f>
        <v>0</v>
      </c>
      <c r="J65" s="1077"/>
      <c r="K65" s="1077"/>
      <c r="L65" s="1077"/>
      <c r="M65" s="1077"/>
      <c r="N65" s="1324">
        <f t="shared" si="31"/>
        <v>0</v>
      </c>
      <c r="O65" s="1077"/>
      <c r="P65" s="1078">
        <f>SUMIF('Report 4A'!$G$16:$G$95,$E65,'Report 4A'!$Q$16:$Q$95)</f>
        <v>0</v>
      </c>
      <c r="Q65" s="1077"/>
      <c r="R65" s="1077"/>
      <c r="S65" s="1077"/>
      <c r="T65" s="1077"/>
      <c r="U65" s="1324">
        <f t="shared" si="32"/>
        <v>0</v>
      </c>
      <c r="V65" s="1077"/>
      <c r="W65" s="1078">
        <f>SUMIF('Report 4A'!$G$16:$G$95,$E65,'Report 4A'!$R$16:$R$95)</f>
        <v>0</v>
      </c>
      <c r="X65" s="1077"/>
      <c r="Y65" s="1077"/>
      <c r="Z65" s="1077"/>
      <c r="AA65" s="1077"/>
      <c r="AB65" s="1324">
        <f t="shared" si="33"/>
        <v>0</v>
      </c>
      <c r="AC65" s="1077"/>
      <c r="AD65" s="1078">
        <f>SUMIF('Report 4A'!$G$16:$G$95,$E65,'Report 4A'!$S$16:$S$95)</f>
        <v>0</v>
      </c>
      <c r="AE65" s="1077"/>
      <c r="AF65" s="1077"/>
      <c r="AG65" s="1077"/>
      <c r="AH65" s="1077"/>
      <c r="AI65" s="1324">
        <f t="shared" si="34"/>
        <v>0</v>
      </c>
      <c r="AJ65" s="1078">
        <f t="shared" si="35"/>
        <v>0</v>
      </c>
      <c r="AK65" s="1078">
        <f t="shared" si="36"/>
        <v>0</v>
      </c>
      <c r="AL65" s="1078">
        <f t="shared" si="37"/>
        <v>0</v>
      </c>
      <c r="AM65" s="1078">
        <f t="shared" si="38"/>
        <v>0</v>
      </c>
      <c r="AN65" s="1078">
        <f t="shared" si="39"/>
        <v>0</v>
      </c>
      <c r="AO65" s="1078">
        <f t="shared" si="40"/>
        <v>0</v>
      </c>
      <c r="AP65" s="1324">
        <f t="shared" si="41"/>
        <v>0</v>
      </c>
    </row>
    <row r="66" spans="1:42">
      <c r="A66" s="1323" t="s">
        <v>92</v>
      </c>
      <c r="B66" s="1323" t="s">
        <v>93</v>
      </c>
      <c r="C66" s="1323" t="s">
        <v>91</v>
      </c>
      <c r="D66" s="1323">
        <f>'Information Input'!$J$18</f>
        <v>2019</v>
      </c>
      <c r="E66" s="1323">
        <f>$E$21</f>
        <v>14</v>
      </c>
      <c r="F66" s="1334" t="str">
        <f>$F$21</f>
        <v>BH Day Treatment &lt; 21</v>
      </c>
      <c r="G66" s="1335" t="str">
        <f>$G$21</f>
        <v>Report 5K</v>
      </c>
      <c r="H66" s="1077"/>
      <c r="I66" s="1078">
        <f>SUMIF('Report 4A'!$G$16:$G$95,$E66,'Report 4A'!$P$16:$P$95)</f>
        <v>0</v>
      </c>
      <c r="J66" s="1077"/>
      <c r="K66" s="1077"/>
      <c r="L66" s="1077"/>
      <c r="M66" s="1077"/>
      <c r="N66" s="1324">
        <f t="shared" si="31"/>
        <v>0</v>
      </c>
      <c r="O66" s="1077"/>
      <c r="P66" s="1078">
        <f>SUMIF('Report 4A'!$G$16:$G$95,$E66,'Report 4A'!$Q$16:$Q$95)</f>
        <v>0</v>
      </c>
      <c r="Q66" s="1077"/>
      <c r="R66" s="1077"/>
      <c r="S66" s="1077"/>
      <c r="T66" s="1077"/>
      <c r="U66" s="1324">
        <f t="shared" si="32"/>
        <v>0</v>
      </c>
      <c r="V66" s="1077"/>
      <c r="W66" s="1078">
        <f>SUMIF('Report 4A'!$G$16:$G$95,$E66,'Report 4A'!$R$16:$R$95)</f>
        <v>0</v>
      </c>
      <c r="X66" s="1077"/>
      <c r="Y66" s="1077"/>
      <c r="Z66" s="1077"/>
      <c r="AA66" s="1077"/>
      <c r="AB66" s="1324">
        <f t="shared" si="33"/>
        <v>0</v>
      </c>
      <c r="AC66" s="1077"/>
      <c r="AD66" s="1078">
        <f>SUMIF('Report 4A'!$G$16:$G$95,$E66,'Report 4A'!$S$16:$S$95)</f>
        <v>0</v>
      </c>
      <c r="AE66" s="1077"/>
      <c r="AF66" s="1077"/>
      <c r="AG66" s="1077"/>
      <c r="AH66" s="1077"/>
      <c r="AI66" s="1324">
        <f t="shared" si="34"/>
        <v>0</v>
      </c>
      <c r="AJ66" s="1078">
        <f t="shared" si="35"/>
        <v>0</v>
      </c>
      <c r="AK66" s="1078">
        <f t="shared" si="36"/>
        <v>0</v>
      </c>
      <c r="AL66" s="1078">
        <f t="shared" si="37"/>
        <v>0</v>
      </c>
      <c r="AM66" s="1078">
        <f t="shared" si="38"/>
        <v>0</v>
      </c>
      <c r="AN66" s="1078">
        <f t="shared" si="39"/>
        <v>0</v>
      </c>
      <c r="AO66" s="1078">
        <f t="shared" si="40"/>
        <v>0</v>
      </c>
      <c r="AP66" s="1324">
        <f t="shared" si="41"/>
        <v>0</v>
      </c>
    </row>
    <row r="67" spans="1:42">
      <c r="A67" s="1323" t="s">
        <v>92</v>
      </c>
      <c r="B67" s="1323" t="s">
        <v>93</v>
      </c>
      <c r="C67" s="1323" t="s">
        <v>91</v>
      </c>
      <c r="D67" s="1323">
        <f>'Information Input'!$J$18</f>
        <v>2019</v>
      </c>
      <c r="E67" s="1323">
        <f>$E$22</f>
        <v>15</v>
      </c>
      <c r="F67" s="1334" t="str">
        <f>$F$22</f>
        <v>Psychosocial Rehab Services for Adults =&gt;18</v>
      </c>
      <c r="G67" s="1335" t="str">
        <f>$G$22</f>
        <v>Report 5L</v>
      </c>
      <c r="H67" s="1077"/>
      <c r="I67" s="1078">
        <f>SUMIF('Report 4A'!$G$16:$G$95,$E67,'Report 4A'!$P$16:$P$95)</f>
        <v>0</v>
      </c>
      <c r="J67" s="1077"/>
      <c r="K67" s="1077"/>
      <c r="L67" s="1077"/>
      <c r="M67" s="1077"/>
      <c r="N67" s="1324">
        <f t="shared" si="31"/>
        <v>0</v>
      </c>
      <c r="O67" s="1077"/>
      <c r="P67" s="1078">
        <f>SUMIF('Report 4A'!$G$16:$G$95,$E67,'Report 4A'!$Q$16:$Q$95)</f>
        <v>0</v>
      </c>
      <c r="Q67" s="1077"/>
      <c r="R67" s="1077"/>
      <c r="S67" s="1077"/>
      <c r="T67" s="1077"/>
      <c r="U67" s="1324">
        <f t="shared" si="32"/>
        <v>0</v>
      </c>
      <c r="V67" s="1077"/>
      <c r="W67" s="1078">
        <f>SUMIF('Report 4A'!$G$16:$G$95,$E67,'Report 4A'!$R$16:$R$95)</f>
        <v>0</v>
      </c>
      <c r="X67" s="1077"/>
      <c r="Y67" s="1077"/>
      <c r="Z67" s="1077"/>
      <c r="AA67" s="1077"/>
      <c r="AB67" s="1324">
        <f t="shared" si="33"/>
        <v>0</v>
      </c>
      <c r="AC67" s="1077"/>
      <c r="AD67" s="1078">
        <f>SUMIF('Report 4A'!$G$16:$G$95,$E67,'Report 4A'!$S$16:$S$95)</f>
        <v>0</v>
      </c>
      <c r="AE67" s="1077"/>
      <c r="AF67" s="1077"/>
      <c r="AG67" s="1077"/>
      <c r="AH67" s="1077"/>
      <c r="AI67" s="1324">
        <f t="shared" si="34"/>
        <v>0</v>
      </c>
      <c r="AJ67" s="1078">
        <f t="shared" si="35"/>
        <v>0</v>
      </c>
      <c r="AK67" s="1078">
        <f t="shared" si="36"/>
        <v>0</v>
      </c>
      <c r="AL67" s="1078">
        <f t="shared" si="37"/>
        <v>0</v>
      </c>
      <c r="AM67" s="1078">
        <f t="shared" si="38"/>
        <v>0</v>
      </c>
      <c r="AN67" s="1078">
        <f t="shared" si="39"/>
        <v>0</v>
      </c>
      <c r="AO67" s="1078">
        <f t="shared" si="40"/>
        <v>0</v>
      </c>
      <c r="AP67" s="1324">
        <f t="shared" si="41"/>
        <v>0</v>
      </c>
    </row>
    <row r="68" spans="1:42">
      <c r="A68" s="1323" t="s">
        <v>92</v>
      </c>
      <c r="B68" s="1323" t="s">
        <v>93</v>
      </c>
      <c r="C68" s="1323" t="s">
        <v>91</v>
      </c>
      <c r="D68" s="1323">
        <f>'Information Input'!$J$18</f>
        <v>2019</v>
      </c>
      <c r="E68" s="1323">
        <f>$E$23</f>
        <v>16</v>
      </c>
      <c r="F68" s="1334" t="str">
        <f>$F$23</f>
        <v>Evaluations and Therapies (Non-Hospital Outpatient)</v>
      </c>
      <c r="G68" s="1335" t="str">
        <f>$G$23</f>
        <v>Report 5H</v>
      </c>
      <c r="H68" s="1077"/>
      <c r="I68" s="1078">
        <f>SUMIF('Report 4A'!$G$16:$G$95,$E68,'Report 4A'!$P$16:$P$95)</f>
        <v>0</v>
      </c>
      <c r="J68" s="1077"/>
      <c r="K68" s="1077"/>
      <c r="L68" s="1077"/>
      <c r="M68" s="1077"/>
      <c r="N68" s="1324">
        <f t="shared" si="31"/>
        <v>0</v>
      </c>
      <c r="O68" s="1077"/>
      <c r="P68" s="1078">
        <f>SUMIF('Report 4A'!$G$16:$G$95,$E68,'Report 4A'!$Q$16:$Q$95)</f>
        <v>0</v>
      </c>
      <c r="Q68" s="1077"/>
      <c r="R68" s="1077"/>
      <c r="S68" s="1077"/>
      <c r="T68" s="1077"/>
      <c r="U68" s="1324">
        <f t="shared" si="32"/>
        <v>0</v>
      </c>
      <c r="V68" s="1077"/>
      <c r="W68" s="1078">
        <f>SUMIF('Report 4A'!$G$16:$G$95,$E68,'Report 4A'!$R$16:$R$95)</f>
        <v>0</v>
      </c>
      <c r="X68" s="1077"/>
      <c r="Y68" s="1077"/>
      <c r="Z68" s="1077"/>
      <c r="AA68" s="1077"/>
      <c r="AB68" s="1324">
        <f t="shared" si="33"/>
        <v>0</v>
      </c>
      <c r="AC68" s="1077"/>
      <c r="AD68" s="1078">
        <f>SUMIF('Report 4A'!$G$16:$G$95,$E68,'Report 4A'!$S$16:$S$95)</f>
        <v>0</v>
      </c>
      <c r="AE68" s="1077"/>
      <c r="AF68" s="1077"/>
      <c r="AG68" s="1077"/>
      <c r="AH68" s="1077"/>
      <c r="AI68" s="1324">
        <f t="shared" si="34"/>
        <v>0</v>
      </c>
      <c r="AJ68" s="1078">
        <f t="shared" si="35"/>
        <v>0</v>
      </c>
      <c r="AK68" s="1078">
        <f t="shared" si="36"/>
        <v>0</v>
      </c>
      <c r="AL68" s="1078">
        <f t="shared" si="37"/>
        <v>0</v>
      </c>
      <c r="AM68" s="1078">
        <f t="shared" si="38"/>
        <v>0</v>
      </c>
      <c r="AN68" s="1078">
        <f t="shared" si="39"/>
        <v>0</v>
      </c>
      <c r="AO68" s="1078">
        <f t="shared" si="40"/>
        <v>0</v>
      </c>
      <c r="AP68" s="1324">
        <f t="shared" si="41"/>
        <v>0</v>
      </c>
    </row>
    <row r="69" spans="1:42">
      <c r="A69" s="1323" t="s">
        <v>92</v>
      </c>
      <c r="B69" s="1323" t="s">
        <v>93</v>
      </c>
      <c r="C69" s="1323" t="s">
        <v>91</v>
      </c>
      <c r="D69" s="1323">
        <f>'Information Input'!$J$18</f>
        <v>2019</v>
      </c>
      <c r="E69" s="1323">
        <f>$E$24</f>
        <v>17</v>
      </c>
      <c r="F69" s="1334" t="str">
        <f>$F$24</f>
        <v>Testing (Non-Hospital Outpatient)</v>
      </c>
      <c r="G69" s="1335" t="str">
        <f>$G$24</f>
        <v>Report 5H</v>
      </c>
      <c r="H69" s="1077"/>
      <c r="I69" s="1078">
        <f>SUMIF('Report 4A'!$G$16:$G$95,$E69,'Report 4A'!$P$16:$P$95)</f>
        <v>0</v>
      </c>
      <c r="J69" s="1077"/>
      <c r="K69" s="1077"/>
      <c r="L69" s="1077"/>
      <c r="M69" s="1077"/>
      <c r="N69" s="1324">
        <f t="shared" si="31"/>
        <v>0</v>
      </c>
      <c r="O69" s="1077"/>
      <c r="P69" s="1078">
        <f>SUMIF('Report 4A'!$G$16:$G$95,$E69,'Report 4A'!$Q$16:$Q$95)</f>
        <v>0</v>
      </c>
      <c r="Q69" s="1077"/>
      <c r="R69" s="1077"/>
      <c r="S69" s="1077"/>
      <c r="T69" s="1077"/>
      <c r="U69" s="1324">
        <f t="shared" si="32"/>
        <v>0</v>
      </c>
      <c r="V69" s="1077"/>
      <c r="W69" s="1078">
        <f>SUMIF('Report 4A'!$G$16:$G$95,$E69,'Report 4A'!$R$16:$R$95)</f>
        <v>0</v>
      </c>
      <c r="X69" s="1077"/>
      <c r="Y69" s="1077"/>
      <c r="Z69" s="1077"/>
      <c r="AA69" s="1077"/>
      <c r="AB69" s="1324">
        <f t="shared" si="33"/>
        <v>0</v>
      </c>
      <c r="AC69" s="1077"/>
      <c r="AD69" s="1078">
        <f>SUMIF('Report 4A'!$G$16:$G$95,$E69,'Report 4A'!$S$16:$S$95)</f>
        <v>0</v>
      </c>
      <c r="AE69" s="1077"/>
      <c r="AF69" s="1077"/>
      <c r="AG69" s="1077"/>
      <c r="AH69" s="1077"/>
      <c r="AI69" s="1324">
        <f t="shared" si="34"/>
        <v>0</v>
      </c>
      <c r="AJ69" s="1078">
        <f t="shared" si="35"/>
        <v>0</v>
      </c>
      <c r="AK69" s="1078">
        <f t="shared" si="36"/>
        <v>0</v>
      </c>
      <c r="AL69" s="1078">
        <f t="shared" si="37"/>
        <v>0</v>
      </c>
      <c r="AM69" s="1078">
        <f t="shared" si="38"/>
        <v>0</v>
      </c>
      <c r="AN69" s="1078">
        <f t="shared" si="39"/>
        <v>0</v>
      </c>
      <c r="AO69" s="1078">
        <f t="shared" si="40"/>
        <v>0</v>
      </c>
      <c r="AP69" s="1324">
        <f t="shared" si="41"/>
        <v>0</v>
      </c>
    </row>
    <row r="70" spans="1:42">
      <c r="A70" s="1323" t="s">
        <v>92</v>
      </c>
      <c r="B70" s="1323" t="s">
        <v>93</v>
      </c>
      <c r="C70" s="1323" t="s">
        <v>91</v>
      </c>
      <c r="D70" s="1323">
        <f>'Information Input'!$J$18</f>
        <v>2019</v>
      </c>
      <c r="E70" s="1323">
        <f>$E$25</f>
        <v>18</v>
      </c>
      <c r="F70" s="1334" t="str">
        <f>$F$25</f>
        <v>Functional Family Therapy (FFT) (Non-Hospital Outpatient)</v>
      </c>
      <c r="G70" s="1335" t="str">
        <f>$G$25</f>
        <v>Report 5H</v>
      </c>
      <c r="H70" s="1077"/>
      <c r="I70" s="1078">
        <f>SUMIF('Report 4A'!$G$16:$G$95,$E70,'Report 4A'!$P$16:$P$95)</f>
        <v>0</v>
      </c>
      <c r="J70" s="1077"/>
      <c r="K70" s="1077"/>
      <c r="L70" s="1077"/>
      <c r="M70" s="1077"/>
      <c r="N70" s="1324">
        <f t="shared" si="31"/>
        <v>0</v>
      </c>
      <c r="O70" s="1077"/>
      <c r="P70" s="1078">
        <f>SUMIF('Report 4A'!$G$16:$G$95,$E70,'Report 4A'!$Q$16:$Q$95)</f>
        <v>0</v>
      </c>
      <c r="Q70" s="1077"/>
      <c r="R70" s="1077"/>
      <c r="S70" s="1077"/>
      <c r="T70" s="1077"/>
      <c r="U70" s="1324">
        <f t="shared" si="32"/>
        <v>0</v>
      </c>
      <c r="V70" s="1077"/>
      <c r="W70" s="1078">
        <f>SUMIF('Report 4A'!$G$16:$G$95,$E70,'Report 4A'!$R$16:$R$95)</f>
        <v>0</v>
      </c>
      <c r="X70" s="1077"/>
      <c r="Y70" s="1077"/>
      <c r="Z70" s="1077"/>
      <c r="AA70" s="1077"/>
      <c r="AB70" s="1324">
        <f t="shared" si="33"/>
        <v>0</v>
      </c>
      <c r="AC70" s="1077"/>
      <c r="AD70" s="1078">
        <f>SUMIF('Report 4A'!$G$16:$G$95,$E70,'Report 4A'!$S$16:$S$95)</f>
        <v>0</v>
      </c>
      <c r="AE70" s="1077"/>
      <c r="AF70" s="1077"/>
      <c r="AG70" s="1077"/>
      <c r="AH70" s="1077"/>
      <c r="AI70" s="1324">
        <f t="shared" si="34"/>
        <v>0</v>
      </c>
      <c r="AJ70" s="1078">
        <f t="shared" si="35"/>
        <v>0</v>
      </c>
      <c r="AK70" s="1078">
        <f t="shared" si="36"/>
        <v>0</v>
      </c>
      <c r="AL70" s="1078">
        <f t="shared" si="37"/>
        <v>0</v>
      </c>
      <c r="AM70" s="1078">
        <f t="shared" si="38"/>
        <v>0</v>
      </c>
      <c r="AN70" s="1078">
        <f t="shared" si="39"/>
        <v>0</v>
      </c>
      <c r="AO70" s="1078">
        <f t="shared" si="40"/>
        <v>0</v>
      </c>
      <c r="AP70" s="1324">
        <f t="shared" si="41"/>
        <v>0</v>
      </c>
    </row>
    <row r="71" spans="1:42">
      <c r="A71" s="1323" t="s">
        <v>92</v>
      </c>
      <c r="B71" s="1323" t="s">
        <v>93</v>
      </c>
      <c r="C71" s="1323" t="s">
        <v>91</v>
      </c>
      <c r="D71" s="1323">
        <f>'Information Input'!$J$18</f>
        <v>2019</v>
      </c>
      <c r="E71" s="1323">
        <f>$E$26</f>
        <v>19</v>
      </c>
      <c r="F71" s="1334" t="str">
        <f>$F$26</f>
        <v>Outpatient Hospital (Evaluations, Therapies, and BH Physical Evaluations)</v>
      </c>
      <c r="G71" s="1335" t="str">
        <f>$G$26</f>
        <v>Report 5H</v>
      </c>
      <c r="H71" s="1077"/>
      <c r="I71" s="1078">
        <f>SUMIF('Report 4A'!$G$16:$G$95,$E71,'Report 4A'!$P$16:$P$95)</f>
        <v>0</v>
      </c>
      <c r="J71" s="1077"/>
      <c r="K71" s="1077"/>
      <c r="L71" s="1077"/>
      <c r="M71" s="1077"/>
      <c r="N71" s="1324">
        <f t="shared" si="31"/>
        <v>0</v>
      </c>
      <c r="O71" s="1077"/>
      <c r="P71" s="1078">
        <f>SUMIF('Report 4A'!$G$16:$G$95,$E71,'Report 4A'!$Q$16:$Q$95)</f>
        <v>0</v>
      </c>
      <c r="Q71" s="1077"/>
      <c r="R71" s="1077"/>
      <c r="S71" s="1077"/>
      <c r="T71" s="1077"/>
      <c r="U71" s="1324">
        <f t="shared" si="32"/>
        <v>0</v>
      </c>
      <c r="V71" s="1077"/>
      <c r="W71" s="1078">
        <f>SUMIF('Report 4A'!$G$16:$G$95,$E71,'Report 4A'!$R$16:$R$95)</f>
        <v>0</v>
      </c>
      <c r="X71" s="1077"/>
      <c r="Y71" s="1077"/>
      <c r="Z71" s="1077"/>
      <c r="AA71" s="1077"/>
      <c r="AB71" s="1324">
        <f t="shared" si="33"/>
        <v>0</v>
      </c>
      <c r="AC71" s="1077"/>
      <c r="AD71" s="1078">
        <f>SUMIF('Report 4A'!$G$16:$G$95,$E71,'Report 4A'!$S$16:$S$95)</f>
        <v>0</v>
      </c>
      <c r="AE71" s="1077"/>
      <c r="AF71" s="1077"/>
      <c r="AG71" s="1077"/>
      <c r="AH71" s="1077"/>
      <c r="AI71" s="1324">
        <f t="shared" si="34"/>
        <v>0</v>
      </c>
      <c r="AJ71" s="1078">
        <f t="shared" si="35"/>
        <v>0</v>
      </c>
      <c r="AK71" s="1078">
        <f t="shared" si="36"/>
        <v>0</v>
      </c>
      <c r="AL71" s="1078">
        <f t="shared" si="37"/>
        <v>0</v>
      </c>
      <c r="AM71" s="1078">
        <f t="shared" si="38"/>
        <v>0</v>
      </c>
      <c r="AN71" s="1078">
        <f t="shared" si="39"/>
        <v>0</v>
      </c>
      <c r="AO71" s="1078">
        <f t="shared" si="40"/>
        <v>0</v>
      </c>
      <c r="AP71" s="1324">
        <f t="shared" si="41"/>
        <v>0</v>
      </c>
    </row>
    <row r="72" spans="1:42">
      <c r="A72" s="1323" t="s">
        <v>92</v>
      </c>
      <c r="B72" s="1323" t="s">
        <v>93</v>
      </c>
      <c r="C72" s="1323" t="s">
        <v>91</v>
      </c>
      <c r="D72" s="1323">
        <f>'Information Input'!$J$18</f>
        <v>2019</v>
      </c>
      <c r="E72" s="1323">
        <f>$E$27</f>
        <v>20</v>
      </c>
      <c r="F72" s="1334" t="str">
        <f>$F$27</f>
        <v>Partial Hospitalization Program (BH Treatment Services)</v>
      </c>
      <c r="G72" s="1335" t="str">
        <f>$G$27</f>
        <v>Report 5H</v>
      </c>
      <c r="H72" s="1077"/>
      <c r="I72" s="1078">
        <f>SUMIF('Report 4A'!$G$16:$G$95,$E72,'Report 4A'!$P$16:$P$95)</f>
        <v>0</v>
      </c>
      <c r="J72" s="1077"/>
      <c r="K72" s="1077"/>
      <c r="L72" s="1077"/>
      <c r="M72" s="1077"/>
      <c r="N72" s="1324">
        <f t="shared" si="31"/>
        <v>0</v>
      </c>
      <c r="O72" s="1077"/>
      <c r="P72" s="1078">
        <f>SUMIF('Report 4A'!$G$16:$G$95,$E72,'Report 4A'!$Q$16:$Q$95)</f>
        <v>0</v>
      </c>
      <c r="Q72" s="1077"/>
      <c r="R72" s="1077"/>
      <c r="S72" s="1077"/>
      <c r="T72" s="1077"/>
      <c r="U72" s="1324">
        <f t="shared" si="32"/>
        <v>0</v>
      </c>
      <c r="V72" s="1077"/>
      <c r="W72" s="1078">
        <f>SUMIF('Report 4A'!$G$16:$G$95,$E72,'Report 4A'!$R$16:$R$95)</f>
        <v>0</v>
      </c>
      <c r="X72" s="1077"/>
      <c r="Y72" s="1077"/>
      <c r="Z72" s="1077"/>
      <c r="AA72" s="1077"/>
      <c r="AB72" s="1324">
        <f t="shared" si="33"/>
        <v>0</v>
      </c>
      <c r="AC72" s="1077"/>
      <c r="AD72" s="1078">
        <f>SUMIF('Report 4A'!$G$16:$G$95,$E72,'Report 4A'!$S$16:$S$95)</f>
        <v>0</v>
      </c>
      <c r="AE72" s="1077"/>
      <c r="AF72" s="1077"/>
      <c r="AG72" s="1077"/>
      <c r="AH72" s="1077"/>
      <c r="AI72" s="1324">
        <f t="shared" si="34"/>
        <v>0</v>
      </c>
      <c r="AJ72" s="1078">
        <f t="shared" si="35"/>
        <v>0</v>
      </c>
      <c r="AK72" s="1078">
        <f t="shared" si="36"/>
        <v>0</v>
      </c>
      <c r="AL72" s="1078">
        <f t="shared" si="37"/>
        <v>0</v>
      </c>
      <c r="AM72" s="1078">
        <f t="shared" si="38"/>
        <v>0</v>
      </c>
      <c r="AN72" s="1078">
        <f t="shared" si="39"/>
        <v>0</v>
      </c>
      <c r="AO72" s="1078">
        <f t="shared" si="40"/>
        <v>0</v>
      </c>
      <c r="AP72" s="1324">
        <f t="shared" si="41"/>
        <v>0</v>
      </c>
    </row>
    <row r="73" spans="1:42">
      <c r="A73" s="1323" t="s">
        <v>92</v>
      </c>
      <c r="B73" s="1323" t="s">
        <v>93</v>
      </c>
      <c r="C73" s="1323" t="s">
        <v>91</v>
      </c>
      <c r="D73" s="1323">
        <f>'Information Input'!$J$18</f>
        <v>2019</v>
      </c>
      <c r="E73" s="1323">
        <f>$E$28</f>
        <v>21</v>
      </c>
      <c r="F73" s="1334" t="str">
        <f>$F$28</f>
        <v>Hospital Outpatient Facility (BH Treatment Services)</v>
      </c>
      <c r="G73" s="1335" t="str">
        <f>$G$28</f>
        <v>Report 5H</v>
      </c>
      <c r="H73" s="1077"/>
      <c r="I73" s="1078">
        <f>SUMIF('Report 4A'!$G$16:$G$95,$E73,'Report 4A'!$P$16:$P$95)</f>
        <v>0</v>
      </c>
      <c r="J73" s="1077"/>
      <c r="K73" s="1077"/>
      <c r="L73" s="1077"/>
      <c r="M73" s="1077"/>
      <c r="N73" s="1324">
        <f t="shared" si="31"/>
        <v>0</v>
      </c>
      <c r="O73" s="1077"/>
      <c r="P73" s="1078">
        <f>SUMIF('Report 4A'!$G$16:$G$95,$E73,'Report 4A'!$Q$16:$Q$95)</f>
        <v>0</v>
      </c>
      <c r="Q73" s="1077"/>
      <c r="R73" s="1077"/>
      <c r="S73" s="1077"/>
      <c r="T73" s="1077"/>
      <c r="U73" s="1324">
        <f t="shared" si="32"/>
        <v>0</v>
      </c>
      <c r="V73" s="1077"/>
      <c r="W73" s="1078">
        <f>SUMIF('Report 4A'!$G$16:$G$95,$E73,'Report 4A'!$R$16:$R$95)</f>
        <v>0</v>
      </c>
      <c r="X73" s="1077"/>
      <c r="Y73" s="1077"/>
      <c r="Z73" s="1077"/>
      <c r="AA73" s="1077"/>
      <c r="AB73" s="1324">
        <f t="shared" si="33"/>
        <v>0</v>
      </c>
      <c r="AC73" s="1077"/>
      <c r="AD73" s="1078">
        <f>SUMIF('Report 4A'!$G$16:$G$95,$E73,'Report 4A'!$S$16:$S$95)</f>
        <v>0</v>
      </c>
      <c r="AE73" s="1077"/>
      <c r="AF73" s="1077"/>
      <c r="AG73" s="1077"/>
      <c r="AH73" s="1077"/>
      <c r="AI73" s="1324">
        <f t="shared" si="34"/>
        <v>0</v>
      </c>
      <c r="AJ73" s="1078">
        <f t="shared" si="35"/>
        <v>0</v>
      </c>
      <c r="AK73" s="1078">
        <f t="shared" si="36"/>
        <v>0</v>
      </c>
      <c r="AL73" s="1078">
        <f t="shared" si="37"/>
        <v>0</v>
      </c>
      <c r="AM73" s="1078">
        <f t="shared" si="38"/>
        <v>0</v>
      </c>
      <c r="AN73" s="1078">
        <f t="shared" si="39"/>
        <v>0</v>
      </c>
      <c r="AO73" s="1078">
        <f t="shared" si="40"/>
        <v>0</v>
      </c>
      <c r="AP73" s="1324">
        <f t="shared" si="41"/>
        <v>0</v>
      </c>
    </row>
    <row r="74" spans="1:42">
      <c r="A74" s="1323" t="s">
        <v>92</v>
      </c>
      <c r="B74" s="1323" t="s">
        <v>93</v>
      </c>
      <c r="C74" s="1323" t="s">
        <v>91</v>
      </c>
      <c r="D74" s="1323">
        <f>'Information Input'!$J$18</f>
        <v>2019</v>
      </c>
      <c r="E74" s="1323">
        <f>$E$29</f>
        <v>22</v>
      </c>
      <c r="F74" s="1334" t="str">
        <f>$F$29</f>
        <v>Hospital Inpatient Facility (Psychiatric Hospitalization Services)</v>
      </c>
      <c r="G74" s="1335" t="str">
        <f>$G$29</f>
        <v>Report 5A</v>
      </c>
      <c r="H74" s="1077"/>
      <c r="I74" s="1078">
        <f>SUMIF('Report 4A'!$G$16:$G$95,$E74,'Report 4A'!$P$16:$P$95)</f>
        <v>0</v>
      </c>
      <c r="J74" s="1077"/>
      <c r="K74" s="1077"/>
      <c r="L74" s="1077"/>
      <c r="M74" s="1077"/>
      <c r="N74" s="1324">
        <f t="shared" si="31"/>
        <v>0</v>
      </c>
      <c r="O74" s="1077"/>
      <c r="P74" s="1078">
        <f>SUMIF('Report 4A'!$G$16:$G$95,$E74,'Report 4A'!$Q$16:$Q$95)</f>
        <v>0</v>
      </c>
      <c r="Q74" s="1077"/>
      <c r="R74" s="1077"/>
      <c r="S74" s="1077"/>
      <c r="T74" s="1077"/>
      <c r="U74" s="1324">
        <f t="shared" si="32"/>
        <v>0</v>
      </c>
      <c r="V74" s="1077"/>
      <c r="W74" s="1078">
        <f>SUMIF('Report 4A'!$G$16:$G$95,$E74,'Report 4A'!$R$16:$R$95)</f>
        <v>0</v>
      </c>
      <c r="X74" s="1077"/>
      <c r="Y74" s="1077"/>
      <c r="Z74" s="1077"/>
      <c r="AA74" s="1077"/>
      <c r="AB74" s="1324">
        <f t="shared" si="33"/>
        <v>0</v>
      </c>
      <c r="AC74" s="1077"/>
      <c r="AD74" s="1078">
        <f>SUMIF('Report 4A'!$G$16:$G$95,$E74,'Report 4A'!$S$16:$S$95)</f>
        <v>0</v>
      </c>
      <c r="AE74" s="1077"/>
      <c r="AF74" s="1077"/>
      <c r="AG74" s="1077"/>
      <c r="AH74" s="1077"/>
      <c r="AI74" s="1324">
        <f t="shared" si="34"/>
        <v>0</v>
      </c>
      <c r="AJ74" s="1078">
        <f t="shared" si="35"/>
        <v>0</v>
      </c>
      <c r="AK74" s="1078">
        <f t="shared" si="36"/>
        <v>0</v>
      </c>
      <c r="AL74" s="1078">
        <f t="shared" si="37"/>
        <v>0</v>
      </c>
      <c r="AM74" s="1078">
        <f t="shared" si="38"/>
        <v>0</v>
      </c>
      <c r="AN74" s="1078">
        <f t="shared" si="39"/>
        <v>0</v>
      </c>
      <c r="AO74" s="1078">
        <f t="shared" si="40"/>
        <v>0</v>
      </c>
      <c r="AP74" s="1324">
        <f t="shared" si="41"/>
        <v>0</v>
      </c>
    </row>
    <row r="75" spans="1:42">
      <c r="A75" s="1323" t="s">
        <v>92</v>
      </c>
      <c r="B75" s="1323" t="s">
        <v>93</v>
      </c>
      <c r="C75" s="1323" t="s">
        <v>91</v>
      </c>
      <c r="D75" s="1323">
        <f>'Information Input'!$J$18</f>
        <v>2019</v>
      </c>
      <c r="E75" s="1323">
        <f>$E$30</f>
        <v>23</v>
      </c>
      <c r="F75" s="1334" t="str">
        <f>$F$30</f>
        <v>Inpatient and Residential Professional Charges</v>
      </c>
      <c r="G75" s="1335" t="str">
        <f>$G$30</f>
        <v>Report 5A</v>
      </c>
      <c r="H75" s="1077"/>
      <c r="I75" s="1078">
        <f>SUMIF('Report 4A'!$G$16:$G$95,$E75,'Report 4A'!$P$16:$P$95)</f>
        <v>0</v>
      </c>
      <c r="J75" s="1077"/>
      <c r="K75" s="1077"/>
      <c r="L75" s="1077"/>
      <c r="M75" s="1077"/>
      <c r="N75" s="1324">
        <f t="shared" si="31"/>
        <v>0</v>
      </c>
      <c r="O75" s="1077"/>
      <c r="P75" s="1078">
        <f>SUMIF('Report 4A'!$G$16:$G$95,$E75,'Report 4A'!$Q$16:$Q$95)</f>
        <v>0</v>
      </c>
      <c r="Q75" s="1077"/>
      <c r="R75" s="1077"/>
      <c r="S75" s="1077"/>
      <c r="T75" s="1077"/>
      <c r="U75" s="1324">
        <f t="shared" si="32"/>
        <v>0</v>
      </c>
      <c r="V75" s="1077"/>
      <c r="W75" s="1078">
        <f>SUMIF('Report 4A'!$G$16:$G$95,$E75,'Report 4A'!$R$16:$R$95)</f>
        <v>0</v>
      </c>
      <c r="X75" s="1077"/>
      <c r="Y75" s="1077"/>
      <c r="Z75" s="1077"/>
      <c r="AA75" s="1077"/>
      <c r="AB75" s="1324">
        <f t="shared" si="33"/>
        <v>0</v>
      </c>
      <c r="AC75" s="1077"/>
      <c r="AD75" s="1078">
        <f>SUMIF('Report 4A'!$G$16:$G$95,$E75,'Report 4A'!$S$16:$S$95)</f>
        <v>0</v>
      </c>
      <c r="AE75" s="1077"/>
      <c r="AF75" s="1077"/>
      <c r="AG75" s="1077"/>
      <c r="AH75" s="1077"/>
      <c r="AI75" s="1324">
        <f t="shared" si="34"/>
        <v>0</v>
      </c>
      <c r="AJ75" s="1078">
        <f t="shared" si="35"/>
        <v>0</v>
      </c>
      <c r="AK75" s="1078">
        <f t="shared" si="36"/>
        <v>0</v>
      </c>
      <c r="AL75" s="1078">
        <f t="shared" si="37"/>
        <v>0</v>
      </c>
      <c r="AM75" s="1078">
        <f t="shared" si="38"/>
        <v>0</v>
      </c>
      <c r="AN75" s="1078">
        <f t="shared" si="39"/>
        <v>0</v>
      </c>
      <c r="AO75" s="1078">
        <f t="shared" si="40"/>
        <v>0</v>
      </c>
      <c r="AP75" s="1324">
        <f t="shared" si="41"/>
        <v>0</v>
      </c>
    </row>
    <row r="76" spans="1:42">
      <c r="A76" s="1323" t="s">
        <v>92</v>
      </c>
      <c r="B76" s="1323" t="s">
        <v>93</v>
      </c>
      <c r="C76" s="1323" t="s">
        <v>91</v>
      </c>
      <c r="D76" s="1323">
        <f>'Information Input'!$J$18</f>
        <v>2019</v>
      </c>
      <c r="E76" s="1323">
        <f>$E$31</f>
        <v>24</v>
      </c>
      <c r="F76" s="1334" t="str">
        <f>$F$31</f>
        <v>Intensive Outpatient Program Services (IOP)</v>
      </c>
      <c r="G76" s="1335" t="str">
        <f>$G$31</f>
        <v>Report 5K</v>
      </c>
      <c r="H76" s="1077"/>
      <c r="I76" s="1078">
        <f>SUMIF('Report 4A'!$G$16:$G$95,$E76,'Report 4A'!$P$16:$P$95)</f>
        <v>0</v>
      </c>
      <c r="J76" s="1077"/>
      <c r="K76" s="1077"/>
      <c r="L76" s="1077"/>
      <c r="M76" s="1077"/>
      <c r="N76" s="1324">
        <f t="shared" si="31"/>
        <v>0</v>
      </c>
      <c r="O76" s="1077"/>
      <c r="P76" s="1078">
        <f>SUMIF('Report 4A'!$G$16:$G$95,$E76,'Report 4A'!$Q$16:$Q$95)</f>
        <v>0</v>
      </c>
      <c r="Q76" s="1077"/>
      <c r="R76" s="1077"/>
      <c r="S76" s="1077"/>
      <c r="T76" s="1077"/>
      <c r="U76" s="1324">
        <f t="shared" si="32"/>
        <v>0</v>
      </c>
      <c r="V76" s="1077"/>
      <c r="W76" s="1078">
        <f>SUMIF('Report 4A'!$G$16:$G$95,$E76,'Report 4A'!$R$16:$R$95)</f>
        <v>0</v>
      </c>
      <c r="X76" s="1077"/>
      <c r="Y76" s="1077"/>
      <c r="Z76" s="1077"/>
      <c r="AA76" s="1077"/>
      <c r="AB76" s="1324">
        <f t="shared" si="33"/>
        <v>0</v>
      </c>
      <c r="AC76" s="1077"/>
      <c r="AD76" s="1078">
        <f>SUMIF('Report 4A'!$G$16:$G$95,$E76,'Report 4A'!$S$16:$S$95)</f>
        <v>0</v>
      </c>
      <c r="AE76" s="1077"/>
      <c r="AF76" s="1077"/>
      <c r="AG76" s="1077"/>
      <c r="AH76" s="1077"/>
      <c r="AI76" s="1324">
        <f t="shared" si="34"/>
        <v>0</v>
      </c>
      <c r="AJ76" s="1078">
        <f t="shared" si="35"/>
        <v>0</v>
      </c>
      <c r="AK76" s="1078">
        <f t="shared" si="36"/>
        <v>0</v>
      </c>
      <c r="AL76" s="1078">
        <f t="shared" si="37"/>
        <v>0</v>
      </c>
      <c r="AM76" s="1078">
        <f t="shared" si="38"/>
        <v>0</v>
      </c>
      <c r="AN76" s="1078">
        <f t="shared" si="39"/>
        <v>0</v>
      </c>
      <c r="AO76" s="1078">
        <f t="shared" si="40"/>
        <v>0</v>
      </c>
      <c r="AP76" s="1324">
        <f t="shared" si="41"/>
        <v>0</v>
      </c>
    </row>
    <row r="77" spans="1:42">
      <c r="A77" s="1323" t="s">
        <v>92</v>
      </c>
      <c r="B77" s="1323" t="s">
        <v>93</v>
      </c>
      <c r="C77" s="1323" t="s">
        <v>91</v>
      </c>
      <c r="D77" s="1323">
        <f>'Information Input'!$J$18</f>
        <v>2019</v>
      </c>
      <c r="E77" s="1323">
        <f>$E$32</f>
        <v>25</v>
      </c>
      <c r="F77" s="1334" t="str">
        <f>$F$32</f>
        <v>Adaptive Skills Building (ABS)</v>
      </c>
      <c r="G77" s="1335" t="str">
        <f>$G$32</f>
        <v>Report 5K</v>
      </c>
      <c r="H77" s="1077"/>
      <c r="I77" s="1078">
        <f>SUMIF('Report 4A'!$G$16:$G$95,$E77,'Report 4A'!$P$16:$P$95)</f>
        <v>0</v>
      </c>
      <c r="J77" s="1077"/>
      <c r="K77" s="1077"/>
      <c r="L77" s="1077"/>
      <c r="M77" s="1077"/>
      <c r="N77" s="1324">
        <f t="shared" si="31"/>
        <v>0</v>
      </c>
      <c r="O77" s="1077"/>
      <c r="P77" s="1078">
        <f>SUMIF('Report 4A'!$G$16:$G$95,$E77,'Report 4A'!$Q$16:$Q$95)</f>
        <v>0</v>
      </c>
      <c r="Q77" s="1077"/>
      <c r="R77" s="1077"/>
      <c r="S77" s="1077"/>
      <c r="T77" s="1077"/>
      <c r="U77" s="1324">
        <f t="shared" si="32"/>
        <v>0</v>
      </c>
      <c r="V77" s="1077"/>
      <c r="W77" s="1078">
        <f>SUMIF('Report 4A'!$G$16:$G$95,$E77,'Report 4A'!$R$16:$R$95)</f>
        <v>0</v>
      </c>
      <c r="X77" s="1077"/>
      <c r="Y77" s="1077"/>
      <c r="Z77" s="1077"/>
      <c r="AA77" s="1077"/>
      <c r="AB77" s="1324">
        <f t="shared" si="33"/>
        <v>0</v>
      </c>
      <c r="AC77" s="1077"/>
      <c r="AD77" s="1078">
        <f>SUMIF('Report 4A'!$G$16:$G$95,$E77,'Report 4A'!$S$16:$S$95)</f>
        <v>0</v>
      </c>
      <c r="AE77" s="1077"/>
      <c r="AF77" s="1077"/>
      <c r="AG77" s="1077"/>
      <c r="AH77" s="1077"/>
      <c r="AI77" s="1324">
        <f t="shared" si="34"/>
        <v>0</v>
      </c>
      <c r="AJ77" s="1078">
        <f t="shared" si="35"/>
        <v>0</v>
      </c>
      <c r="AK77" s="1078">
        <f t="shared" si="36"/>
        <v>0</v>
      </c>
      <c r="AL77" s="1078">
        <f t="shared" si="37"/>
        <v>0</v>
      </c>
      <c r="AM77" s="1078">
        <f t="shared" si="38"/>
        <v>0</v>
      </c>
      <c r="AN77" s="1078">
        <f t="shared" si="39"/>
        <v>0</v>
      </c>
      <c r="AO77" s="1078">
        <f t="shared" si="40"/>
        <v>0</v>
      </c>
      <c r="AP77" s="1324">
        <f t="shared" si="41"/>
        <v>0</v>
      </c>
    </row>
    <row r="78" spans="1:42">
      <c r="A78" s="1323" t="s">
        <v>92</v>
      </c>
      <c r="B78" s="1323" t="s">
        <v>93</v>
      </c>
      <c r="C78" s="1323" t="s">
        <v>91</v>
      </c>
      <c r="D78" s="1323">
        <f>'Information Input'!$J$18</f>
        <v>2019</v>
      </c>
      <c r="E78" s="1323">
        <f>$E$33</f>
        <v>26</v>
      </c>
      <c r="F78" s="1334" t="str">
        <f>$F$33</f>
        <v>BH Pharmaceuticals</v>
      </c>
      <c r="G78" s="1335" t="str">
        <f>$G$33</f>
        <v>Report 5D</v>
      </c>
      <c r="H78" s="1077"/>
      <c r="I78" s="1078">
        <f>SUMIF('Report 4A'!$G$16:$G$95,$E78,'Report 4A'!$P$16:$P$95)</f>
        <v>0</v>
      </c>
      <c r="J78" s="1077"/>
      <c r="K78" s="1077"/>
      <c r="L78" s="1077"/>
      <c r="M78" s="1077"/>
      <c r="N78" s="1324">
        <f t="shared" si="31"/>
        <v>0</v>
      </c>
      <c r="O78" s="1077"/>
      <c r="P78" s="1078">
        <f>SUMIF('Report 4A'!$G$16:$G$95,$E78,'Report 4A'!$Q$16:$Q$95)</f>
        <v>0</v>
      </c>
      <c r="Q78" s="1077"/>
      <c r="R78" s="1077"/>
      <c r="S78" s="1077"/>
      <c r="T78" s="1077"/>
      <c r="U78" s="1324">
        <f t="shared" si="32"/>
        <v>0</v>
      </c>
      <c r="V78" s="1077"/>
      <c r="W78" s="1078">
        <f>SUMIF('Report 4A'!$G$16:$G$95,$E78,'Report 4A'!$R$16:$R$95)</f>
        <v>0</v>
      </c>
      <c r="X78" s="1077"/>
      <c r="Y78" s="1077"/>
      <c r="Z78" s="1077"/>
      <c r="AA78" s="1077"/>
      <c r="AB78" s="1324">
        <f t="shared" si="33"/>
        <v>0</v>
      </c>
      <c r="AC78" s="1077"/>
      <c r="AD78" s="1078">
        <f>SUMIF('Report 4A'!$G$16:$G$95,$E78,'Report 4A'!$S$16:$S$95)</f>
        <v>0</v>
      </c>
      <c r="AE78" s="1077"/>
      <c r="AF78" s="1077"/>
      <c r="AG78" s="1077"/>
      <c r="AH78" s="1077"/>
      <c r="AI78" s="1324">
        <f t="shared" si="34"/>
        <v>0</v>
      </c>
      <c r="AJ78" s="1078">
        <f t="shared" si="35"/>
        <v>0</v>
      </c>
      <c r="AK78" s="1078">
        <f t="shared" si="36"/>
        <v>0</v>
      </c>
      <c r="AL78" s="1078">
        <f t="shared" si="37"/>
        <v>0</v>
      </c>
      <c r="AM78" s="1078">
        <f t="shared" si="38"/>
        <v>0</v>
      </c>
      <c r="AN78" s="1078">
        <f t="shared" si="39"/>
        <v>0</v>
      </c>
      <c r="AO78" s="1078">
        <f t="shared" si="40"/>
        <v>0</v>
      </c>
      <c r="AP78" s="1324">
        <f t="shared" si="41"/>
        <v>0</v>
      </c>
    </row>
    <row r="79" spans="1:42">
      <c r="A79" s="1323" t="s">
        <v>92</v>
      </c>
      <c r="B79" s="1323" t="s">
        <v>93</v>
      </c>
      <c r="C79" s="1323" t="s">
        <v>91</v>
      </c>
      <c r="D79" s="1323">
        <f>'Information Input'!$J$18</f>
        <v>2019</v>
      </c>
      <c r="E79" s="1323">
        <f>$E$34</f>
        <v>27</v>
      </c>
      <c r="F79" s="1334" t="str">
        <f>$F$34</f>
        <v>Suboxone Treatment</v>
      </c>
      <c r="G79" s="1335" t="str">
        <f>$G$34</f>
        <v>Report 5H</v>
      </c>
      <c r="H79" s="1077"/>
      <c r="I79" s="1078">
        <f>SUMIF('Report 4A'!$G$16:$G$95,$E79,'Report 4A'!$P$16:$P$95)</f>
        <v>0</v>
      </c>
      <c r="J79" s="1077"/>
      <c r="K79" s="1077"/>
      <c r="L79" s="1077"/>
      <c r="M79" s="1077"/>
      <c r="N79" s="1324">
        <f t="shared" si="31"/>
        <v>0</v>
      </c>
      <c r="O79" s="1077"/>
      <c r="P79" s="1078">
        <f>SUMIF('Report 4A'!$G$16:$G$95,$E79,'Report 4A'!$Q$16:$Q$95)</f>
        <v>0</v>
      </c>
      <c r="Q79" s="1077"/>
      <c r="R79" s="1077"/>
      <c r="S79" s="1077"/>
      <c r="T79" s="1077"/>
      <c r="U79" s="1324">
        <f t="shared" si="32"/>
        <v>0</v>
      </c>
      <c r="V79" s="1077"/>
      <c r="W79" s="1078">
        <f>SUMIF('Report 4A'!$G$16:$G$95,$E79,'Report 4A'!$R$16:$R$95)</f>
        <v>0</v>
      </c>
      <c r="X79" s="1077"/>
      <c r="Y79" s="1077"/>
      <c r="Z79" s="1077"/>
      <c r="AA79" s="1077"/>
      <c r="AB79" s="1324">
        <f t="shared" si="33"/>
        <v>0</v>
      </c>
      <c r="AC79" s="1077"/>
      <c r="AD79" s="1078">
        <f>SUMIF('Report 4A'!$G$16:$G$95,$E79,'Report 4A'!$S$16:$S$95)</f>
        <v>0</v>
      </c>
      <c r="AE79" s="1077"/>
      <c r="AF79" s="1077"/>
      <c r="AG79" s="1077"/>
      <c r="AH79" s="1077"/>
      <c r="AI79" s="1324">
        <f t="shared" si="34"/>
        <v>0</v>
      </c>
      <c r="AJ79" s="1078">
        <f t="shared" si="35"/>
        <v>0</v>
      </c>
      <c r="AK79" s="1078">
        <f t="shared" si="36"/>
        <v>0</v>
      </c>
      <c r="AL79" s="1078">
        <f t="shared" si="37"/>
        <v>0</v>
      </c>
      <c r="AM79" s="1078">
        <f t="shared" si="38"/>
        <v>0</v>
      </c>
      <c r="AN79" s="1078">
        <f t="shared" si="39"/>
        <v>0</v>
      </c>
      <c r="AO79" s="1078">
        <f t="shared" si="40"/>
        <v>0</v>
      </c>
      <c r="AP79" s="1324">
        <f t="shared" si="41"/>
        <v>0</v>
      </c>
    </row>
    <row r="80" spans="1:42">
      <c r="A80" s="1323" t="s">
        <v>92</v>
      </c>
      <c r="B80" s="1323" t="s">
        <v>93</v>
      </c>
      <c r="C80" s="1323" t="s">
        <v>91</v>
      </c>
      <c r="D80" s="1323">
        <f>'Information Input'!$J$18</f>
        <v>2019</v>
      </c>
      <c r="E80" s="1323">
        <f>$E$35</f>
        <v>28</v>
      </c>
      <c r="F80" s="1334" t="str">
        <f>$F$35</f>
        <v>Methadone Treatment</v>
      </c>
      <c r="G80" s="1335" t="str">
        <f>$G$35</f>
        <v>Report 5H</v>
      </c>
      <c r="H80" s="1077"/>
      <c r="I80" s="1078">
        <f>SUMIF('Report 4A'!$G$16:$G$95,$E80,'Report 4A'!$P$16:$P$95)</f>
        <v>0</v>
      </c>
      <c r="J80" s="1077"/>
      <c r="K80" s="1077"/>
      <c r="L80" s="1077"/>
      <c r="M80" s="1077"/>
      <c r="N80" s="1324">
        <f t="shared" si="31"/>
        <v>0</v>
      </c>
      <c r="O80" s="1077"/>
      <c r="P80" s="1078">
        <f>SUMIF('Report 4A'!$G$16:$G$95,$E80,'Report 4A'!$Q$16:$Q$95)</f>
        <v>0</v>
      </c>
      <c r="Q80" s="1077"/>
      <c r="R80" s="1077"/>
      <c r="S80" s="1077"/>
      <c r="T80" s="1077"/>
      <c r="U80" s="1324">
        <f t="shared" si="32"/>
        <v>0</v>
      </c>
      <c r="V80" s="1077"/>
      <c r="W80" s="1078">
        <f>SUMIF('Report 4A'!$G$16:$G$95,$E80,'Report 4A'!$R$16:$R$95)</f>
        <v>0</v>
      </c>
      <c r="X80" s="1077"/>
      <c r="Y80" s="1077"/>
      <c r="Z80" s="1077"/>
      <c r="AA80" s="1077"/>
      <c r="AB80" s="1324">
        <f t="shared" si="33"/>
        <v>0</v>
      </c>
      <c r="AC80" s="1077"/>
      <c r="AD80" s="1078">
        <f>SUMIF('Report 4A'!$G$16:$G$95,$E80,'Report 4A'!$S$16:$S$95)</f>
        <v>0</v>
      </c>
      <c r="AE80" s="1077"/>
      <c r="AF80" s="1077"/>
      <c r="AG80" s="1077"/>
      <c r="AH80" s="1077"/>
      <c r="AI80" s="1324">
        <f t="shared" si="34"/>
        <v>0</v>
      </c>
      <c r="AJ80" s="1078">
        <f t="shared" si="35"/>
        <v>0</v>
      </c>
      <c r="AK80" s="1078">
        <f t="shared" si="36"/>
        <v>0</v>
      </c>
      <c r="AL80" s="1078">
        <f t="shared" si="37"/>
        <v>0</v>
      </c>
      <c r="AM80" s="1078">
        <f t="shared" si="38"/>
        <v>0</v>
      </c>
      <c r="AN80" s="1078">
        <f t="shared" si="39"/>
        <v>0</v>
      </c>
      <c r="AO80" s="1078">
        <f t="shared" si="40"/>
        <v>0</v>
      </c>
      <c r="AP80" s="1324">
        <f t="shared" si="41"/>
        <v>0</v>
      </c>
    </row>
    <row r="81" spans="1:42">
      <c r="A81" s="1323" t="s">
        <v>92</v>
      </c>
      <c r="B81" s="1323" t="s">
        <v>93</v>
      </c>
      <c r="C81" s="1323" t="s">
        <v>91</v>
      </c>
      <c r="D81" s="1323">
        <f>'Information Input'!$J$18</f>
        <v>2019</v>
      </c>
      <c r="E81" s="1323">
        <f>$E$36</f>
        <v>29</v>
      </c>
      <c r="F81" s="1334" t="str">
        <f>$F$36</f>
        <v>School-Based Health Center Services</v>
      </c>
      <c r="G81" s="1335" t="str">
        <f>$G$36</f>
        <v>Report 5M</v>
      </c>
      <c r="H81" s="1077"/>
      <c r="I81" s="1078">
        <f>SUMIF('Report 4A'!$G$16:$G$95,$E81,'Report 4A'!$P$16:$P$95)</f>
        <v>0</v>
      </c>
      <c r="J81" s="1077"/>
      <c r="K81" s="1077"/>
      <c r="L81" s="1077"/>
      <c r="M81" s="1077"/>
      <c r="N81" s="1324">
        <f t="shared" si="31"/>
        <v>0</v>
      </c>
      <c r="O81" s="1077"/>
      <c r="P81" s="1078">
        <f>SUMIF('Report 4A'!$G$16:$G$95,$E81,'Report 4A'!$Q$16:$Q$95)</f>
        <v>0</v>
      </c>
      <c r="Q81" s="1077"/>
      <c r="R81" s="1077"/>
      <c r="S81" s="1077"/>
      <c r="T81" s="1077"/>
      <c r="U81" s="1324">
        <f t="shared" si="32"/>
        <v>0</v>
      </c>
      <c r="V81" s="1077"/>
      <c r="W81" s="1078">
        <f>SUMIF('Report 4A'!$G$16:$G$95,$E81,'Report 4A'!$R$16:$R$95)</f>
        <v>0</v>
      </c>
      <c r="X81" s="1077"/>
      <c r="Y81" s="1077"/>
      <c r="Z81" s="1077"/>
      <c r="AA81" s="1077"/>
      <c r="AB81" s="1324">
        <f t="shared" si="33"/>
        <v>0</v>
      </c>
      <c r="AC81" s="1077"/>
      <c r="AD81" s="1078">
        <f>SUMIF('Report 4A'!$G$16:$G$95,$E81,'Report 4A'!$S$16:$S$95)</f>
        <v>0</v>
      </c>
      <c r="AE81" s="1077"/>
      <c r="AF81" s="1077"/>
      <c r="AG81" s="1077"/>
      <c r="AH81" s="1077"/>
      <c r="AI81" s="1324">
        <f t="shared" si="34"/>
        <v>0</v>
      </c>
      <c r="AJ81" s="1078">
        <f t="shared" si="35"/>
        <v>0</v>
      </c>
      <c r="AK81" s="1078">
        <f t="shared" si="36"/>
        <v>0</v>
      </c>
      <c r="AL81" s="1078">
        <f t="shared" si="37"/>
        <v>0</v>
      </c>
      <c r="AM81" s="1078">
        <f t="shared" si="38"/>
        <v>0</v>
      </c>
      <c r="AN81" s="1078">
        <f t="shared" si="39"/>
        <v>0</v>
      </c>
      <c r="AO81" s="1078">
        <f t="shared" si="40"/>
        <v>0</v>
      </c>
      <c r="AP81" s="1324">
        <f t="shared" si="41"/>
        <v>0</v>
      </c>
    </row>
    <row r="82" spans="1:42">
      <c r="A82" s="1323" t="s">
        <v>92</v>
      </c>
      <c r="B82" s="1323" t="s">
        <v>93</v>
      </c>
      <c r="C82" s="1323" t="s">
        <v>91</v>
      </c>
      <c r="D82" s="1323">
        <f>'Information Input'!$J$18</f>
        <v>2019</v>
      </c>
      <c r="E82" s="1323">
        <f>$E$37</f>
        <v>30</v>
      </c>
      <c r="F82" s="1334" t="str">
        <f>$F$37</f>
        <v>Assertive Community Treatment (ACT)</v>
      </c>
      <c r="G82" s="1335" t="str">
        <f>$G$37</f>
        <v>Report 5M</v>
      </c>
      <c r="H82" s="1077"/>
      <c r="I82" s="1078">
        <f>SUMIF('Report 4A'!$G$16:$G$95,$E82,'Report 4A'!$P$16:$P$95)</f>
        <v>0</v>
      </c>
      <c r="J82" s="1077"/>
      <c r="K82" s="1077"/>
      <c r="L82" s="1077"/>
      <c r="M82" s="1077"/>
      <c r="N82" s="1324">
        <f t="shared" si="31"/>
        <v>0</v>
      </c>
      <c r="O82" s="1077"/>
      <c r="P82" s="1078">
        <f>SUMIF('Report 4A'!$G$16:$G$95,$E82,'Report 4A'!$Q$16:$Q$95)</f>
        <v>0</v>
      </c>
      <c r="Q82" s="1077"/>
      <c r="R82" s="1077"/>
      <c r="S82" s="1077"/>
      <c r="T82" s="1077"/>
      <c r="U82" s="1324">
        <f t="shared" si="32"/>
        <v>0</v>
      </c>
      <c r="V82" s="1077"/>
      <c r="W82" s="1078">
        <f>SUMIF('Report 4A'!$G$16:$G$95,$E82,'Report 4A'!$R$16:$R$95)</f>
        <v>0</v>
      </c>
      <c r="X82" s="1077"/>
      <c r="Y82" s="1077"/>
      <c r="Z82" s="1077"/>
      <c r="AA82" s="1077"/>
      <c r="AB82" s="1324">
        <f t="shared" si="33"/>
        <v>0</v>
      </c>
      <c r="AC82" s="1077"/>
      <c r="AD82" s="1078">
        <f>SUMIF('Report 4A'!$G$16:$G$95,$E82,'Report 4A'!$S$16:$S$95)</f>
        <v>0</v>
      </c>
      <c r="AE82" s="1077"/>
      <c r="AF82" s="1077"/>
      <c r="AG82" s="1077"/>
      <c r="AH82" s="1077"/>
      <c r="AI82" s="1324">
        <f t="shared" si="34"/>
        <v>0</v>
      </c>
      <c r="AJ82" s="1078">
        <f t="shared" si="35"/>
        <v>0</v>
      </c>
      <c r="AK82" s="1078">
        <f t="shared" si="36"/>
        <v>0</v>
      </c>
      <c r="AL82" s="1078">
        <f t="shared" si="37"/>
        <v>0</v>
      </c>
      <c r="AM82" s="1078">
        <f t="shared" si="38"/>
        <v>0</v>
      </c>
      <c r="AN82" s="1078">
        <f t="shared" si="39"/>
        <v>0</v>
      </c>
      <c r="AO82" s="1078">
        <f t="shared" si="40"/>
        <v>0</v>
      </c>
      <c r="AP82" s="1324">
        <f t="shared" si="41"/>
        <v>0</v>
      </c>
    </row>
    <row r="83" spans="1:42">
      <c r="A83" s="1323" t="s">
        <v>92</v>
      </c>
      <c r="B83" s="1323" t="s">
        <v>93</v>
      </c>
      <c r="C83" s="1323" t="s">
        <v>91</v>
      </c>
      <c r="D83" s="1323">
        <f>'Information Input'!$J$18</f>
        <v>2019</v>
      </c>
      <c r="E83" s="1323">
        <f>$E$38</f>
        <v>31</v>
      </c>
      <c r="F83" s="1334" t="str">
        <f>$F$38</f>
        <v>Multi-Systemic Therapy (MST)</v>
      </c>
      <c r="G83" s="1335" t="str">
        <f>$G$38</f>
        <v>Report 5K</v>
      </c>
      <c r="H83" s="1077"/>
      <c r="I83" s="1078">
        <f>SUMIF('Report 4A'!$G$16:$G$95,$E83,'Report 4A'!$P$16:$P$95)</f>
        <v>0</v>
      </c>
      <c r="J83" s="1077"/>
      <c r="K83" s="1077"/>
      <c r="L83" s="1077"/>
      <c r="M83" s="1077"/>
      <c r="N83" s="1324">
        <f t="shared" si="31"/>
        <v>0</v>
      </c>
      <c r="O83" s="1077"/>
      <c r="P83" s="1078">
        <f>SUMIF('Report 4A'!$G$16:$G$95,$E83,'Report 4A'!$Q$16:$Q$95)</f>
        <v>0</v>
      </c>
      <c r="Q83" s="1077"/>
      <c r="R83" s="1077"/>
      <c r="S83" s="1077"/>
      <c r="T83" s="1077"/>
      <c r="U83" s="1324">
        <f t="shared" si="32"/>
        <v>0</v>
      </c>
      <c r="V83" s="1077"/>
      <c r="W83" s="1078">
        <f>SUMIF('Report 4A'!$G$16:$G$95,$E83,'Report 4A'!$R$16:$R$95)</f>
        <v>0</v>
      </c>
      <c r="X83" s="1077"/>
      <c r="Y83" s="1077"/>
      <c r="Z83" s="1077"/>
      <c r="AA83" s="1077"/>
      <c r="AB83" s="1324">
        <f t="shared" si="33"/>
        <v>0</v>
      </c>
      <c r="AC83" s="1077"/>
      <c r="AD83" s="1078">
        <f>SUMIF('Report 4A'!$G$16:$G$95,$E83,'Report 4A'!$S$16:$S$95)</f>
        <v>0</v>
      </c>
      <c r="AE83" s="1077"/>
      <c r="AF83" s="1077"/>
      <c r="AG83" s="1077"/>
      <c r="AH83" s="1077"/>
      <c r="AI83" s="1324">
        <f t="shared" si="34"/>
        <v>0</v>
      </c>
      <c r="AJ83" s="1078">
        <f t="shared" si="35"/>
        <v>0</v>
      </c>
      <c r="AK83" s="1078">
        <f t="shared" si="36"/>
        <v>0</v>
      </c>
      <c r="AL83" s="1078">
        <f t="shared" si="37"/>
        <v>0</v>
      </c>
      <c r="AM83" s="1078">
        <f t="shared" si="38"/>
        <v>0</v>
      </c>
      <c r="AN83" s="1078">
        <f t="shared" si="39"/>
        <v>0</v>
      </c>
      <c r="AO83" s="1078">
        <f t="shared" si="40"/>
        <v>0</v>
      </c>
      <c r="AP83" s="1324">
        <f t="shared" si="41"/>
        <v>0</v>
      </c>
    </row>
    <row r="84" spans="1:42">
      <c r="A84" s="1323" t="s">
        <v>92</v>
      </c>
      <c r="B84" s="1323" t="s">
        <v>93</v>
      </c>
      <c r="C84" s="1323" t="s">
        <v>91</v>
      </c>
      <c r="D84" s="1323">
        <f>'Information Input'!$J$18</f>
        <v>2019</v>
      </c>
      <c r="E84" s="1323">
        <f>$E$39</f>
        <v>32</v>
      </c>
      <c r="F84" s="1334" t="str">
        <f>$F$39</f>
        <v>Core Service Agencies (CSA) - Other Services</v>
      </c>
      <c r="G84" s="1335" t="str">
        <f>$G$39</f>
        <v>Report 5M</v>
      </c>
      <c r="H84" s="1077"/>
      <c r="I84" s="1078">
        <f>SUMIF('Report 4A'!$G$16:$G$95,$E84,'Report 4A'!$P$16:$P$95)</f>
        <v>0</v>
      </c>
      <c r="J84" s="1077"/>
      <c r="K84" s="1077"/>
      <c r="L84" s="1077"/>
      <c r="M84" s="1077"/>
      <c r="N84" s="1324">
        <f t="shared" si="31"/>
        <v>0</v>
      </c>
      <c r="O84" s="1077"/>
      <c r="P84" s="1078">
        <f>SUMIF('Report 4A'!$G$16:$G$95,$E84,'Report 4A'!$Q$16:$Q$95)</f>
        <v>0</v>
      </c>
      <c r="Q84" s="1077"/>
      <c r="R84" s="1077"/>
      <c r="S84" s="1077"/>
      <c r="T84" s="1077"/>
      <c r="U84" s="1324">
        <f t="shared" si="32"/>
        <v>0</v>
      </c>
      <c r="V84" s="1077"/>
      <c r="W84" s="1078">
        <f>SUMIF('Report 4A'!$G$16:$G$95,$E84,'Report 4A'!$R$16:$R$95)</f>
        <v>0</v>
      </c>
      <c r="X84" s="1077"/>
      <c r="Y84" s="1077"/>
      <c r="Z84" s="1077"/>
      <c r="AA84" s="1077"/>
      <c r="AB84" s="1324">
        <f t="shared" si="33"/>
        <v>0</v>
      </c>
      <c r="AC84" s="1077"/>
      <c r="AD84" s="1078">
        <f>SUMIF('Report 4A'!$G$16:$G$95,$E84,'Report 4A'!$S$16:$S$95)</f>
        <v>0</v>
      </c>
      <c r="AE84" s="1077"/>
      <c r="AF84" s="1077"/>
      <c r="AG84" s="1077"/>
      <c r="AH84" s="1077"/>
      <c r="AI84" s="1324">
        <f t="shared" si="34"/>
        <v>0</v>
      </c>
      <c r="AJ84" s="1078">
        <f t="shared" si="35"/>
        <v>0</v>
      </c>
      <c r="AK84" s="1078">
        <f t="shared" si="36"/>
        <v>0</v>
      </c>
      <c r="AL84" s="1078">
        <f t="shared" si="37"/>
        <v>0</v>
      </c>
      <c r="AM84" s="1078">
        <f t="shared" si="38"/>
        <v>0</v>
      </c>
      <c r="AN84" s="1078">
        <f t="shared" si="39"/>
        <v>0</v>
      </c>
      <c r="AO84" s="1078">
        <f t="shared" si="40"/>
        <v>0</v>
      </c>
      <c r="AP84" s="1324">
        <f t="shared" si="41"/>
        <v>0</v>
      </c>
    </row>
    <row r="85" spans="1:42">
      <c r="A85" s="1323" t="s">
        <v>92</v>
      </c>
      <c r="B85" s="1323" t="s">
        <v>93</v>
      </c>
      <c r="C85" s="1323" t="s">
        <v>91</v>
      </c>
      <c r="D85" s="1323">
        <f>'Information Input'!$J$18</f>
        <v>2019</v>
      </c>
      <c r="E85" s="1323">
        <f>$E$40</f>
        <v>33</v>
      </c>
      <c r="F85" s="1334" t="str">
        <f>$F$40</f>
        <v>Telehealth</v>
      </c>
      <c r="G85" s="1335" t="str">
        <f>$G$40</f>
        <v>Report 5K</v>
      </c>
      <c r="H85" s="1077"/>
      <c r="I85" s="1078">
        <f>SUMIF('Report 4A'!$G$16:$G$95,$E85,'Report 4A'!$P$16:$P$95)</f>
        <v>0</v>
      </c>
      <c r="J85" s="1077"/>
      <c r="K85" s="1077"/>
      <c r="L85" s="1077"/>
      <c r="M85" s="1077"/>
      <c r="N85" s="1324">
        <f t="shared" si="31"/>
        <v>0</v>
      </c>
      <c r="O85" s="1077"/>
      <c r="P85" s="1078">
        <f>SUMIF('Report 4A'!$G$16:$G$95,$E85,'Report 4A'!$Q$16:$Q$95)</f>
        <v>0</v>
      </c>
      <c r="Q85" s="1077"/>
      <c r="R85" s="1077"/>
      <c r="S85" s="1077"/>
      <c r="T85" s="1077"/>
      <c r="U85" s="1324">
        <f t="shared" si="32"/>
        <v>0</v>
      </c>
      <c r="V85" s="1077"/>
      <c r="W85" s="1078">
        <f>SUMIF('Report 4A'!$G$16:$G$95,$E85,'Report 4A'!$R$16:$R$95)</f>
        <v>0</v>
      </c>
      <c r="X85" s="1077"/>
      <c r="Y85" s="1077"/>
      <c r="Z85" s="1077"/>
      <c r="AA85" s="1077"/>
      <c r="AB85" s="1324">
        <f t="shared" si="33"/>
        <v>0</v>
      </c>
      <c r="AC85" s="1077"/>
      <c r="AD85" s="1078">
        <f>SUMIF('Report 4A'!$G$16:$G$95,$E85,'Report 4A'!$S$16:$S$95)</f>
        <v>0</v>
      </c>
      <c r="AE85" s="1077"/>
      <c r="AF85" s="1077"/>
      <c r="AG85" s="1077"/>
      <c r="AH85" s="1077"/>
      <c r="AI85" s="1324">
        <f t="shared" si="34"/>
        <v>0</v>
      </c>
      <c r="AJ85" s="1078">
        <f t="shared" si="35"/>
        <v>0</v>
      </c>
      <c r="AK85" s="1078">
        <f t="shared" si="36"/>
        <v>0</v>
      </c>
      <c r="AL85" s="1078">
        <f t="shared" si="37"/>
        <v>0</v>
      </c>
      <c r="AM85" s="1078">
        <f t="shared" si="38"/>
        <v>0</v>
      </c>
      <c r="AN85" s="1078">
        <f t="shared" si="39"/>
        <v>0</v>
      </c>
      <c r="AO85" s="1078">
        <f t="shared" si="40"/>
        <v>0</v>
      </c>
      <c r="AP85" s="1324">
        <f t="shared" si="41"/>
        <v>0</v>
      </c>
    </row>
    <row r="86" spans="1:42">
      <c r="A86" s="1323" t="s">
        <v>92</v>
      </c>
      <c r="B86" s="1323" t="s">
        <v>93</v>
      </c>
      <c r="C86" s="1323" t="s">
        <v>91</v>
      </c>
      <c r="D86" s="1323">
        <f>'Information Input'!$J$18</f>
        <v>2019</v>
      </c>
      <c r="E86" s="1323">
        <f>$E$41</f>
        <v>34</v>
      </c>
      <c r="F86" s="1334" t="str">
        <f>$F$41</f>
        <v>Comprehensive Community Support Services (CCSS)</v>
      </c>
      <c r="G86" s="1335" t="str">
        <f>$G$41</f>
        <v>Report 5M</v>
      </c>
      <c r="H86" s="1077"/>
      <c r="I86" s="1078">
        <f>SUMIF('Report 4A'!$G$16:$G$95,$E86,'Report 4A'!$P$16:$P$95)</f>
        <v>0</v>
      </c>
      <c r="J86" s="1077"/>
      <c r="K86" s="1077"/>
      <c r="L86" s="1077"/>
      <c r="M86" s="1077"/>
      <c r="N86" s="1324">
        <f t="shared" si="31"/>
        <v>0</v>
      </c>
      <c r="O86" s="1077"/>
      <c r="P86" s="1078">
        <f>SUMIF('Report 4A'!$G$16:$G$95,$E86,'Report 4A'!$Q$16:$Q$95)</f>
        <v>0</v>
      </c>
      <c r="Q86" s="1077"/>
      <c r="R86" s="1077"/>
      <c r="S86" s="1077"/>
      <c r="T86" s="1077"/>
      <c r="U86" s="1324">
        <f t="shared" si="32"/>
        <v>0</v>
      </c>
      <c r="V86" s="1077"/>
      <c r="W86" s="1078">
        <f>SUMIF('Report 4A'!$G$16:$G$95,$E86,'Report 4A'!$R$16:$R$95)</f>
        <v>0</v>
      </c>
      <c r="X86" s="1077"/>
      <c r="Y86" s="1077"/>
      <c r="Z86" s="1077"/>
      <c r="AA86" s="1077"/>
      <c r="AB86" s="1324">
        <f t="shared" si="33"/>
        <v>0</v>
      </c>
      <c r="AC86" s="1077"/>
      <c r="AD86" s="1078">
        <f>SUMIF('Report 4A'!$G$16:$G$95,$E86,'Report 4A'!$S$16:$S$95)</f>
        <v>0</v>
      </c>
      <c r="AE86" s="1077"/>
      <c r="AF86" s="1077"/>
      <c r="AG86" s="1077"/>
      <c r="AH86" s="1077"/>
      <c r="AI86" s="1324">
        <f t="shared" si="34"/>
        <v>0</v>
      </c>
      <c r="AJ86" s="1078">
        <f t="shared" si="35"/>
        <v>0</v>
      </c>
      <c r="AK86" s="1078">
        <f t="shared" si="36"/>
        <v>0</v>
      </c>
      <c r="AL86" s="1078">
        <f t="shared" si="37"/>
        <v>0</v>
      </c>
      <c r="AM86" s="1078">
        <f t="shared" si="38"/>
        <v>0</v>
      </c>
      <c r="AN86" s="1078">
        <f t="shared" si="39"/>
        <v>0</v>
      </c>
      <c r="AO86" s="1078">
        <f t="shared" si="40"/>
        <v>0</v>
      </c>
      <c r="AP86" s="1324">
        <f t="shared" si="41"/>
        <v>0</v>
      </c>
    </row>
    <row r="87" spans="1:42">
      <c r="A87" s="1323" t="s">
        <v>92</v>
      </c>
      <c r="B87" s="1323" t="s">
        <v>93</v>
      </c>
      <c r="C87" s="1323" t="s">
        <v>91</v>
      </c>
      <c r="D87" s="1323">
        <f>'Information Input'!$J$18</f>
        <v>2019</v>
      </c>
      <c r="E87" s="1323">
        <f>$E$42</f>
        <v>35</v>
      </c>
      <c r="F87" s="1334" t="str">
        <f>$F$42</f>
        <v>Rural Health Clinics</v>
      </c>
      <c r="G87" s="1335" t="str">
        <f>$G$42</f>
        <v>Report 5H</v>
      </c>
      <c r="H87" s="1077"/>
      <c r="I87" s="1078">
        <f>SUMIF('Report 4A'!$G$16:$G$95,$E87,'Report 4A'!$P$16:$P$95)</f>
        <v>0</v>
      </c>
      <c r="J87" s="1077"/>
      <c r="K87" s="1077"/>
      <c r="L87" s="1077"/>
      <c r="M87" s="1077"/>
      <c r="N87" s="1324">
        <f t="shared" si="31"/>
        <v>0</v>
      </c>
      <c r="O87" s="1077"/>
      <c r="P87" s="1078">
        <f>SUMIF('Report 4A'!$G$16:$G$95,$E87,'Report 4A'!$Q$16:$Q$95)</f>
        <v>0</v>
      </c>
      <c r="Q87" s="1077"/>
      <c r="R87" s="1077"/>
      <c r="S87" s="1077"/>
      <c r="T87" s="1077"/>
      <c r="U87" s="1324">
        <f t="shared" si="32"/>
        <v>0</v>
      </c>
      <c r="V87" s="1077"/>
      <c r="W87" s="1078">
        <f>SUMIF('Report 4A'!$G$16:$G$95,$E87,'Report 4A'!$R$16:$R$95)</f>
        <v>0</v>
      </c>
      <c r="X87" s="1077"/>
      <c r="Y87" s="1077"/>
      <c r="Z87" s="1077"/>
      <c r="AA87" s="1077"/>
      <c r="AB87" s="1324">
        <f t="shared" si="33"/>
        <v>0</v>
      </c>
      <c r="AC87" s="1077"/>
      <c r="AD87" s="1078">
        <f>SUMIF('Report 4A'!$G$16:$G$95,$E87,'Report 4A'!$S$16:$S$95)</f>
        <v>0</v>
      </c>
      <c r="AE87" s="1077"/>
      <c r="AF87" s="1077"/>
      <c r="AG87" s="1077"/>
      <c r="AH87" s="1077"/>
      <c r="AI87" s="1324">
        <f t="shared" si="34"/>
        <v>0</v>
      </c>
      <c r="AJ87" s="1078">
        <f t="shared" si="35"/>
        <v>0</v>
      </c>
      <c r="AK87" s="1078">
        <f t="shared" si="36"/>
        <v>0</v>
      </c>
      <c r="AL87" s="1078">
        <f t="shared" si="37"/>
        <v>0</v>
      </c>
      <c r="AM87" s="1078">
        <f t="shared" si="38"/>
        <v>0</v>
      </c>
      <c r="AN87" s="1078">
        <f t="shared" si="39"/>
        <v>0</v>
      </c>
      <c r="AO87" s="1078">
        <f t="shared" si="40"/>
        <v>0</v>
      </c>
      <c r="AP87" s="1324">
        <f t="shared" si="41"/>
        <v>0</v>
      </c>
    </row>
    <row r="88" spans="1:42">
      <c r="A88" s="1323" t="s">
        <v>92</v>
      </c>
      <c r="B88" s="1323" t="s">
        <v>93</v>
      </c>
      <c r="C88" s="1323" t="s">
        <v>91</v>
      </c>
      <c r="D88" s="1323">
        <f>'Information Input'!$J$18</f>
        <v>2019</v>
      </c>
      <c r="E88" s="1323">
        <f>$E$43</f>
        <v>36</v>
      </c>
      <c r="F88" s="1334" t="str">
        <f>$F$43</f>
        <v>Federally Qualified Health Centers (FQHC's)</v>
      </c>
      <c r="G88" s="1335" t="str">
        <f>$G$43</f>
        <v>Report 5H</v>
      </c>
      <c r="H88" s="1077"/>
      <c r="I88" s="1078">
        <f>SUMIF('Report 4A'!$G$16:$G$95,$E88,'Report 4A'!$P$16:$P$95)</f>
        <v>0</v>
      </c>
      <c r="J88" s="1077"/>
      <c r="K88" s="1077"/>
      <c r="L88" s="1077"/>
      <c r="M88" s="1077"/>
      <c r="N88" s="1324">
        <f t="shared" si="31"/>
        <v>0</v>
      </c>
      <c r="O88" s="1077"/>
      <c r="P88" s="1078">
        <f>SUMIF('Report 4A'!$G$16:$G$95,$E88,'Report 4A'!$Q$16:$Q$95)</f>
        <v>0</v>
      </c>
      <c r="Q88" s="1077"/>
      <c r="R88" s="1077"/>
      <c r="S88" s="1077"/>
      <c r="T88" s="1077"/>
      <c r="U88" s="1324">
        <f t="shared" si="32"/>
        <v>0</v>
      </c>
      <c r="V88" s="1077"/>
      <c r="W88" s="1078">
        <f>SUMIF('Report 4A'!$G$16:$G$95,$E88,'Report 4A'!$R$16:$R$95)</f>
        <v>0</v>
      </c>
      <c r="X88" s="1077"/>
      <c r="Y88" s="1077"/>
      <c r="Z88" s="1077"/>
      <c r="AA88" s="1077"/>
      <c r="AB88" s="1324">
        <f t="shared" si="33"/>
        <v>0</v>
      </c>
      <c r="AC88" s="1077"/>
      <c r="AD88" s="1078">
        <f>SUMIF('Report 4A'!$G$16:$G$95,$E88,'Report 4A'!$S$16:$S$95)</f>
        <v>0</v>
      </c>
      <c r="AE88" s="1077"/>
      <c r="AF88" s="1077"/>
      <c r="AG88" s="1077"/>
      <c r="AH88" s="1077"/>
      <c r="AI88" s="1324">
        <f t="shared" si="34"/>
        <v>0</v>
      </c>
      <c r="AJ88" s="1078">
        <f t="shared" si="35"/>
        <v>0</v>
      </c>
      <c r="AK88" s="1078">
        <f t="shared" si="36"/>
        <v>0</v>
      </c>
      <c r="AL88" s="1078">
        <f t="shared" si="37"/>
        <v>0</v>
      </c>
      <c r="AM88" s="1078">
        <f t="shared" si="38"/>
        <v>0</v>
      </c>
      <c r="AN88" s="1078">
        <f t="shared" si="39"/>
        <v>0</v>
      </c>
      <c r="AO88" s="1078">
        <f t="shared" si="40"/>
        <v>0</v>
      </c>
      <c r="AP88" s="1324">
        <f t="shared" si="41"/>
        <v>0</v>
      </c>
    </row>
    <row r="89" spans="1:42">
      <c r="A89" s="1323" t="s">
        <v>92</v>
      </c>
      <c r="B89" s="1323" t="s">
        <v>93</v>
      </c>
      <c r="C89" s="1323" t="s">
        <v>91</v>
      </c>
      <c r="D89" s="1323">
        <f>'Information Input'!$J$18</f>
        <v>2019</v>
      </c>
      <c r="E89" s="1323">
        <f>$E$44</f>
        <v>37</v>
      </c>
      <c r="F89" s="1334" t="str">
        <f>$F$44</f>
        <v>Other Residential</v>
      </c>
      <c r="G89" s="1335" t="str">
        <f>$G$44</f>
        <v>Report 5I</v>
      </c>
      <c r="H89" s="1077"/>
      <c r="I89" s="1078">
        <f>SUMIF('Report 4A'!$G$16:$G$95,$E89,'Report 4A'!$P$16:$P$95)</f>
        <v>0</v>
      </c>
      <c r="J89" s="1077"/>
      <c r="K89" s="1077"/>
      <c r="L89" s="1077"/>
      <c r="M89" s="1077"/>
      <c r="N89" s="1324">
        <f t="shared" si="31"/>
        <v>0</v>
      </c>
      <c r="O89" s="1077"/>
      <c r="P89" s="1078">
        <f>SUMIF('Report 4A'!$G$16:$G$95,$E89,'Report 4A'!$Q$16:$Q$95)</f>
        <v>0</v>
      </c>
      <c r="Q89" s="1077"/>
      <c r="R89" s="1077"/>
      <c r="S89" s="1077"/>
      <c r="T89" s="1077"/>
      <c r="U89" s="1324">
        <f t="shared" si="32"/>
        <v>0</v>
      </c>
      <c r="V89" s="1077"/>
      <c r="W89" s="1078">
        <f>SUMIF('Report 4A'!$G$16:$G$95,$E89,'Report 4A'!$R$16:$R$95)</f>
        <v>0</v>
      </c>
      <c r="X89" s="1077"/>
      <c r="Y89" s="1077"/>
      <c r="Z89" s="1077"/>
      <c r="AA89" s="1077"/>
      <c r="AB89" s="1324">
        <f t="shared" si="33"/>
        <v>0</v>
      </c>
      <c r="AC89" s="1077"/>
      <c r="AD89" s="1078">
        <f>SUMIF('Report 4A'!$G$16:$G$95,$E89,'Report 4A'!$S$16:$S$95)</f>
        <v>0</v>
      </c>
      <c r="AE89" s="1077"/>
      <c r="AF89" s="1077"/>
      <c r="AG89" s="1077"/>
      <c r="AH89" s="1077"/>
      <c r="AI89" s="1324">
        <f t="shared" si="34"/>
        <v>0</v>
      </c>
      <c r="AJ89" s="1078">
        <f t="shared" si="35"/>
        <v>0</v>
      </c>
      <c r="AK89" s="1078">
        <f t="shared" si="36"/>
        <v>0</v>
      </c>
      <c r="AL89" s="1078">
        <f t="shared" si="37"/>
        <v>0</v>
      </c>
      <c r="AM89" s="1078">
        <f t="shared" si="38"/>
        <v>0</v>
      </c>
      <c r="AN89" s="1078">
        <f t="shared" si="39"/>
        <v>0</v>
      </c>
      <c r="AO89" s="1078">
        <f t="shared" si="40"/>
        <v>0</v>
      </c>
      <c r="AP89" s="1324">
        <f t="shared" si="41"/>
        <v>0</v>
      </c>
    </row>
    <row r="90" spans="1:42">
      <c r="A90" s="1323" t="s">
        <v>92</v>
      </c>
      <c r="B90" s="1323" t="s">
        <v>93</v>
      </c>
      <c r="C90" s="1323" t="s">
        <v>91</v>
      </c>
      <c r="D90" s="1323">
        <f>'Information Input'!$J$18</f>
        <v>2019</v>
      </c>
      <c r="E90" s="1323">
        <f>$E$45</f>
        <v>38</v>
      </c>
      <c r="F90" s="1334" t="str">
        <f>$F$45</f>
        <v>Other Professional BH Services</v>
      </c>
      <c r="G90" s="1335" t="str">
        <f>$G$45</f>
        <v>Report 5K</v>
      </c>
      <c r="H90" s="1077"/>
      <c r="I90" s="1078">
        <f>SUMIF('Report 4A'!$G$16:$G$95,$E90,'Report 4A'!$P$16:$P$95)</f>
        <v>0</v>
      </c>
      <c r="J90" s="1077"/>
      <c r="K90" s="1077"/>
      <c r="L90" s="1077"/>
      <c r="M90" s="1077"/>
      <c r="N90" s="1324">
        <f t="shared" si="31"/>
        <v>0</v>
      </c>
      <c r="O90" s="1077"/>
      <c r="P90" s="1078">
        <f>SUMIF('Report 4A'!$G$16:$G$95,$E90,'Report 4A'!$Q$16:$Q$95)</f>
        <v>0</v>
      </c>
      <c r="Q90" s="1077"/>
      <c r="R90" s="1077"/>
      <c r="S90" s="1077"/>
      <c r="T90" s="1077"/>
      <c r="U90" s="1324">
        <f t="shared" si="32"/>
        <v>0</v>
      </c>
      <c r="V90" s="1077"/>
      <c r="W90" s="1078">
        <f>SUMIF('Report 4A'!$G$16:$G$95,$E90,'Report 4A'!$R$16:$R$95)</f>
        <v>0</v>
      </c>
      <c r="X90" s="1077"/>
      <c r="Y90" s="1077"/>
      <c r="Z90" s="1077"/>
      <c r="AA90" s="1077"/>
      <c r="AB90" s="1324">
        <f t="shared" si="33"/>
        <v>0</v>
      </c>
      <c r="AC90" s="1077"/>
      <c r="AD90" s="1078">
        <f>SUMIF('Report 4A'!$G$16:$G$95,$E90,'Report 4A'!$S$16:$S$95)</f>
        <v>0</v>
      </c>
      <c r="AE90" s="1077"/>
      <c r="AF90" s="1077"/>
      <c r="AG90" s="1077"/>
      <c r="AH90" s="1077"/>
      <c r="AI90" s="1324">
        <f t="shared" si="34"/>
        <v>0</v>
      </c>
      <c r="AJ90" s="1078">
        <f t="shared" si="35"/>
        <v>0</v>
      </c>
      <c r="AK90" s="1078">
        <f t="shared" si="36"/>
        <v>0</v>
      </c>
      <c r="AL90" s="1078">
        <f t="shared" si="37"/>
        <v>0</v>
      </c>
      <c r="AM90" s="1078">
        <f t="shared" si="38"/>
        <v>0</v>
      </c>
      <c r="AN90" s="1078">
        <f t="shared" si="39"/>
        <v>0</v>
      </c>
      <c r="AO90" s="1078">
        <f t="shared" si="40"/>
        <v>0</v>
      </c>
      <c r="AP90" s="1324">
        <f t="shared" si="41"/>
        <v>0</v>
      </c>
    </row>
    <row r="91" spans="1:42">
      <c r="A91" s="1323" t="s">
        <v>92</v>
      </c>
      <c r="B91" s="1323" t="s">
        <v>93</v>
      </c>
      <c r="C91" s="1323" t="s">
        <v>91</v>
      </c>
      <c r="D91" s="1323">
        <f>'Information Input'!$J$18</f>
        <v>2019</v>
      </c>
      <c r="E91" s="1323">
        <f>$E$46</f>
        <v>39</v>
      </c>
      <c r="F91" s="1334" t="str">
        <f>$F$46</f>
        <v>Respite Services</v>
      </c>
      <c r="G91" s="1335" t="str">
        <f>$G$46</f>
        <v>Report 5K</v>
      </c>
      <c r="H91" s="1077"/>
      <c r="I91" s="1078">
        <f>SUMIF('Report 4A'!$G$16:$G$95,$E91,'Report 4A'!$P$16:$P$95)</f>
        <v>0</v>
      </c>
      <c r="J91" s="1077"/>
      <c r="K91" s="1077"/>
      <c r="L91" s="1077"/>
      <c r="M91" s="1077"/>
      <c r="N91" s="1324">
        <f t="shared" si="31"/>
        <v>0</v>
      </c>
      <c r="O91" s="1077"/>
      <c r="P91" s="1078">
        <f>SUMIF('Report 4A'!$G$16:$G$95,$E91,'Report 4A'!$Q$16:$Q$95)</f>
        <v>0</v>
      </c>
      <c r="Q91" s="1077"/>
      <c r="R91" s="1077"/>
      <c r="S91" s="1077"/>
      <c r="T91" s="1077"/>
      <c r="U91" s="1324">
        <f t="shared" si="32"/>
        <v>0</v>
      </c>
      <c r="V91" s="1077"/>
      <c r="W91" s="1078">
        <f>SUMIF('Report 4A'!$G$16:$G$95,$E91,'Report 4A'!$R$16:$R$95)</f>
        <v>0</v>
      </c>
      <c r="X91" s="1077"/>
      <c r="Y91" s="1077"/>
      <c r="Z91" s="1077"/>
      <c r="AA91" s="1077"/>
      <c r="AB91" s="1324">
        <f t="shared" si="33"/>
        <v>0</v>
      </c>
      <c r="AC91" s="1077"/>
      <c r="AD91" s="1078">
        <f>SUMIF('Report 4A'!$G$16:$G$95,$E91,'Report 4A'!$S$16:$S$95)</f>
        <v>0</v>
      </c>
      <c r="AE91" s="1077"/>
      <c r="AF91" s="1077"/>
      <c r="AG91" s="1077"/>
      <c r="AH91" s="1077"/>
      <c r="AI91" s="1324">
        <f t="shared" si="34"/>
        <v>0</v>
      </c>
      <c r="AJ91" s="1078">
        <f t="shared" si="35"/>
        <v>0</v>
      </c>
      <c r="AK91" s="1078">
        <f t="shared" si="36"/>
        <v>0</v>
      </c>
      <c r="AL91" s="1078">
        <f t="shared" si="37"/>
        <v>0</v>
      </c>
      <c r="AM91" s="1078">
        <f t="shared" si="38"/>
        <v>0</v>
      </c>
      <c r="AN91" s="1078">
        <f t="shared" si="39"/>
        <v>0</v>
      </c>
      <c r="AO91" s="1078">
        <f t="shared" si="40"/>
        <v>0</v>
      </c>
      <c r="AP91" s="1324">
        <f t="shared" si="41"/>
        <v>0</v>
      </c>
    </row>
    <row r="92" spans="1:42">
      <c r="A92" s="1323" t="s">
        <v>92</v>
      </c>
      <c r="B92" s="1323" t="s">
        <v>93</v>
      </c>
      <c r="C92" s="1323" t="s">
        <v>91</v>
      </c>
      <c r="D92" s="1323">
        <f>'Information Input'!$J$18</f>
        <v>2019</v>
      </c>
      <c r="E92" s="1323">
        <f>$E$47</f>
        <v>40</v>
      </c>
      <c r="F92" s="1334" t="str">
        <f>$F$47</f>
        <v>Recovery Services</v>
      </c>
      <c r="G92" s="1335" t="str">
        <f>$G$47</f>
        <v>Report 5M</v>
      </c>
      <c r="H92" s="1077"/>
      <c r="I92" s="1078">
        <f>SUMIF('Report 4A'!$G$16:$G$95,$E92,'Report 4A'!$P$16:$P$95)</f>
        <v>0</v>
      </c>
      <c r="J92" s="1077"/>
      <c r="K92" s="1077"/>
      <c r="L92" s="1077"/>
      <c r="M92" s="1077"/>
      <c r="N92" s="1324">
        <f t="shared" si="31"/>
        <v>0</v>
      </c>
      <c r="O92" s="1077"/>
      <c r="P92" s="1078">
        <f>SUMIF('Report 4A'!$G$16:$G$95,$E92,'Report 4A'!$Q$16:$Q$95)</f>
        <v>0</v>
      </c>
      <c r="Q92" s="1077"/>
      <c r="R92" s="1077"/>
      <c r="S92" s="1077"/>
      <c r="T92" s="1077"/>
      <c r="U92" s="1324">
        <f t="shared" si="32"/>
        <v>0</v>
      </c>
      <c r="V92" s="1077"/>
      <c r="W92" s="1078">
        <f>SUMIF('Report 4A'!$G$16:$G$95,$E92,'Report 4A'!$R$16:$R$95)</f>
        <v>0</v>
      </c>
      <c r="X92" s="1077"/>
      <c r="Y92" s="1077"/>
      <c r="Z92" s="1077"/>
      <c r="AA92" s="1077"/>
      <c r="AB92" s="1324">
        <f t="shared" si="33"/>
        <v>0</v>
      </c>
      <c r="AC92" s="1077"/>
      <c r="AD92" s="1078">
        <f>SUMIF('Report 4A'!$G$16:$G$95,$E92,'Report 4A'!$S$16:$S$95)</f>
        <v>0</v>
      </c>
      <c r="AE92" s="1077"/>
      <c r="AF92" s="1077"/>
      <c r="AG92" s="1077"/>
      <c r="AH92" s="1077"/>
      <c r="AI92" s="1324">
        <f t="shared" si="34"/>
        <v>0</v>
      </c>
      <c r="AJ92" s="1078">
        <f t="shared" si="35"/>
        <v>0</v>
      </c>
      <c r="AK92" s="1078">
        <f t="shared" si="36"/>
        <v>0</v>
      </c>
      <c r="AL92" s="1078">
        <f t="shared" si="37"/>
        <v>0</v>
      </c>
      <c r="AM92" s="1078">
        <f t="shared" si="38"/>
        <v>0</v>
      </c>
      <c r="AN92" s="1078">
        <f t="shared" si="39"/>
        <v>0</v>
      </c>
      <c r="AO92" s="1078">
        <f t="shared" si="40"/>
        <v>0</v>
      </c>
      <c r="AP92" s="1324">
        <f t="shared" si="41"/>
        <v>0</v>
      </c>
    </row>
    <row r="93" spans="1:42">
      <c r="A93" s="1323" t="s">
        <v>92</v>
      </c>
      <c r="B93" s="1323" t="s">
        <v>93</v>
      </c>
      <c r="C93" s="1323" t="s">
        <v>91</v>
      </c>
      <c r="D93" s="1323">
        <f>'Information Input'!$J$18</f>
        <v>2019</v>
      </c>
      <c r="E93" s="1323">
        <f>$E$48</f>
        <v>41</v>
      </c>
      <c r="F93" s="1334" t="str">
        <f>$F$48</f>
        <v>Family Support Services</v>
      </c>
      <c r="G93" s="1335" t="str">
        <f>$G$48</f>
        <v>Report 5M</v>
      </c>
      <c r="H93" s="1077"/>
      <c r="I93" s="1078">
        <f>SUMIF('Report 4A'!$G$16:$G$95,$E93,'Report 4A'!$P$16:$P$95)</f>
        <v>0</v>
      </c>
      <c r="J93" s="1077"/>
      <c r="K93" s="1077"/>
      <c r="L93" s="1077"/>
      <c r="M93" s="1077"/>
      <c r="N93" s="1324">
        <f t="shared" si="31"/>
        <v>0</v>
      </c>
      <c r="O93" s="1077"/>
      <c r="P93" s="1078">
        <f>SUMIF('Report 4A'!$G$16:$G$95,$E93,'Report 4A'!$Q$16:$Q$95)</f>
        <v>0</v>
      </c>
      <c r="Q93" s="1077"/>
      <c r="R93" s="1077"/>
      <c r="S93" s="1077"/>
      <c r="T93" s="1077"/>
      <c r="U93" s="1324">
        <f t="shared" si="32"/>
        <v>0</v>
      </c>
      <c r="V93" s="1077"/>
      <c r="W93" s="1078">
        <f>SUMIF('Report 4A'!$G$16:$G$95,$E93,'Report 4A'!$R$16:$R$95)</f>
        <v>0</v>
      </c>
      <c r="X93" s="1077"/>
      <c r="Y93" s="1077"/>
      <c r="Z93" s="1077"/>
      <c r="AA93" s="1077"/>
      <c r="AB93" s="1324">
        <f t="shared" si="33"/>
        <v>0</v>
      </c>
      <c r="AC93" s="1077"/>
      <c r="AD93" s="1078">
        <f>SUMIF('Report 4A'!$G$16:$G$95,$E93,'Report 4A'!$S$16:$S$95)</f>
        <v>0</v>
      </c>
      <c r="AE93" s="1077"/>
      <c r="AF93" s="1077"/>
      <c r="AG93" s="1077"/>
      <c r="AH93" s="1077"/>
      <c r="AI93" s="1324">
        <f t="shared" si="34"/>
        <v>0</v>
      </c>
      <c r="AJ93" s="1078">
        <f t="shared" si="35"/>
        <v>0</v>
      </c>
      <c r="AK93" s="1078">
        <f t="shared" si="36"/>
        <v>0</v>
      </c>
      <c r="AL93" s="1078">
        <f t="shared" si="37"/>
        <v>0</v>
      </c>
      <c r="AM93" s="1078">
        <f t="shared" si="38"/>
        <v>0</v>
      </c>
      <c r="AN93" s="1078">
        <f t="shared" si="39"/>
        <v>0</v>
      </c>
      <c r="AO93" s="1078">
        <f t="shared" si="40"/>
        <v>0</v>
      </c>
      <c r="AP93" s="1324">
        <f t="shared" si="41"/>
        <v>0</v>
      </c>
    </row>
    <row r="94" spans="1:42">
      <c r="A94" s="1323" t="s">
        <v>92</v>
      </c>
      <c r="B94" s="1323" t="s">
        <v>93</v>
      </c>
      <c r="C94" s="1323" t="s">
        <v>91</v>
      </c>
      <c r="D94" s="1323">
        <f>'Information Input'!$J$18</f>
        <v>2019</v>
      </c>
      <c r="E94" s="1323">
        <f>$E$49</f>
        <v>42</v>
      </c>
      <c r="F94" s="1334" t="str">
        <f>$F$49</f>
        <v>Applied Behavior Analysis (ABA)</v>
      </c>
      <c r="G94" s="1335" t="str">
        <f>$G$49</f>
        <v>Report 5K</v>
      </c>
      <c r="H94" s="1077"/>
      <c r="I94" s="1078">
        <f>SUMIF('Report 4A'!$G$16:$G$95,$E94,'Report 4A'!$P$16:$P$95)</f>
        <v>0</v>
      </c>
      <c r="J94" s="1077"/>
      <c r="K94" s="1077"/>
      <c r="L94" s="1077"/>
      <c r="M94" s="1077"/>
      <c r="N94" s="1324">
        <f t="shared" si="31"/>
        <v>0</v>
      </c>
      <c r="O94" s="1077"/>
      <c r="P94" s="1078">
        <f>SUMIF('Report 4A'!$G$16:$G$95,$E94,'Report 4A'!$Q$16:$Q$95)</f>
        <v>0</v>
      </c>
      <c r="Q94" s="1077"/>
      <c r="R94" s="1077"/>
      <c r="S94" s="1077"/>
      <c r="T94" s="1077"/>
      <c r="U94" s="1324">
        <f t="shared" si="32"/>
        <v>0</v>
      </c>
      <c r="V94" s="1077"/>
      <c r="W94" s="1078">
        <f>SUMIF('Report 4A'!$G$16:$G$95,$E94,'Report 4A'!$R$16:$R$95)</f>
        <v>0</v>
      </c>
      <c r="X94" s="1077"/>
      <c r="Y94" s="1077"/>
      <c r="Z94" s="1077"/>
      <c r="AA94" s="1077"/>
      <c r="AB94" s="1324">
        <f t="shared" si="33"/>
        <v>0</v>
      </c>
      <c r="AC94" s="1077"/>
      <c r="AD94" s="1078">
        <f>SUMIF('Report 4A'!$G$16:$G$95,$E94,'Report 4A'!$S$16:$S$95)</f>
        <v>0</v>
      </c>
      <c r="AE94" s="1077"/>
      <c r="AF94" s="1077"/>
      <c r="AG94" s="1077"/>
      <c r="AH94" s="1077"/>
      <c r="AI94" s="1324">
        <f t="shared" si="34"/>
        <v>0</v>
      </c>
      <c r="AJ94" s="1078">
        <f t="shared" si="35"/>
        <v>0</v>
      </c>
      <c r="AK94" s="1078">
        <f t="shared" si="36"/>
        <v>0</v>
      </c>
      <c r="AL94" s="1078">
        <f t="shared" si="37"/>
        <v>0</v>
      </c>
      <c r="AM94" s="1078">
        <f t="shared" si="38"/>
        <v>0</v>
      </c>
      <c r="AN94" s="1078">
        <f t="shared" si="39"/>
        <v>0</v>
      </c>
      <c r="AO94" s="1078">
        <f t="shared" si="40"/>
        <v>0</v>
      </c>
      <c r="AP94" s="1324">
        <f t="shared" si="41"/>
        <v>0</v>
      </c>
    </row>
    <row r="95" spans="1:42">
      <c r="A95" s="1325" t="s">
        <v>92</v>
      </c>
      <c r="B95" s="1325" t="s">
        <v>93</v>
      </c>
      <c r="C95" s="1325" t="s">
        <v>91</v>
      </c>
      <c r="D95" s="1325">
        <f>'Information Input'!$J$18</f>
        <v>2019</v>
      </c>
      <c r="E95" s="1325">
        <f>$E$50</f>
        <v>43</v>
      </c>
      <c r="F95" s="1336" t="str">
        <f>$F$50</f>
        <v>Pre-Tenancy/Housing Support</v>
      </c>
      <c r="G95" s="1337" t="str">
        <f>$G$50</f>
        <v>Report 5K</v>
      </c>
      <c r="H95" s="1077"/>
      <c r="I95" s="1078">
        <f>SUMIF('Report 4A'!$G$16:$G$95,$E95,'Report 4A'!$P$16:$P$95)</f>
        <v>0</v>
      </c>
      <c r="J95" s="1077"/>
      <c r="K95" s="1077"/>
      <c r="L95" s="1077"/>
      <c r="M95" s="1077"/>
      <c r="N95" s="1324">
        <f t="shared" ref="N95" si="42">SUM(H95:M95)</f>
        <v>0</v>
      </c>
      <c r="O95" s="1077"/>
      <c r="P95" s="1078">
        <f>SUMIF('Report 4A'!$G$16:$G$95,$E95,'Report 4A'!$Q$16:$Q$95)</f>
        <v>0</v>
      </c>
      <c r="Q95" s="1077"/>
      <c r="R95" s="1077"/>
      <c r="S95" s="1077"/>
      <c r="T95" s="1077"/>
      <c r="U95" s="1324">
        <f t="shared" ref="U95" si="43">SUM(O95:T95)</f>
        <v>0</v>
      </c>
      <c r="V95" s="1077"/>
      <c r="W95" s="1078">
        <f>SUMIF('Report 4A'!$G$16:$G$95,$E95,'Report 4A'!$R$16:$R$95)</f>
        <v>0</v>
      </c>
      <c r="X95" s="1077"/>
      <c r="Y95" s="1077"/>
      <c r="Z95" s="1077"/>
      <c r="AA95" s="1077"/>
      <c r="AB95" s="1324">
        <f t="shared" ref="AB95" si="44">SUM(V95:AA95)</f>
        <v>0</v>
      </c>
      <c r="AC95" s="1077"/>
      <c r="AD95" s="1078">
        <f>SUMIF('Report 4A'!$G$16:$G$95,$E95,'Report 4A'!$S$16:$S$95)</f>
        <v>0</v>
      </c>
      <c r="AE95" s="1077"/>
      <c r="AF95" s="1077"/>
      <c r="AG95" s="1077"/>
      <c r="AH95" s="1077"/>
      <c r="AI95" s="1324">
        <f t="shared" ref="AI95" si="45">SUM(AC95:AH95)</f>
        <v>0</v>
      </c>
      <c r="AJ95" s="1078">
        <f t="shared" ref="AJ95" si="46">H95+O95+V95+AC95</f>
        <v>0</v>
      </c>
      <c r="AK95" s="1078">
        <f t="shared" ref="AK95" si="47">I95+P95+W95+AD95</f>
        <v>0</v>
      </c>
      <c r="AL95" s="1078">
        <f t="shared" ref="AL95" si="48">J95+Q95+X95+AE95</f>
        <v>0</v>
      </c>
      <c r="AM95" s="1078">
        <f t="shared" ref="AM95" si="49">K95+R95+Y95+AF95</f>
        <v>0</v>
      </c>
      <c r="AN95" s="1078">
        <f t="shared" ref="AN95" si="50">L95+S95+Z95+AG95</f>
        <v>0</v>
      </c>
      <c r="AO95" s="1078">
        <f t="shared" ref="AO95" si="51">M95+T95+AA95+AH95</f>
        <v>0</v>
      </c>
      <c r="AP95" s="1324">
        <f t="shared" ref="AP95" si="52">SUM(AJ95:AO95)</f>
        <v>0</v>
      </c>
    </row>
    <row r="96" spans="1:42" customFormat="1">
      <c r="A96" s="1326" t="s">
        <v>92</v>
      </c>
      <c r="B96" s="1326" t="s">
        <v>93</v>
      </c>
      <c r="C96" s="1326" t="s">
        <v>91</v>
      </c>
      <c r="D96" s="1326">
        <f>'Information Input'!$J$18</f>
        <v>2019</v>
      </c>
      <c r="E96" s="1097">
        <f>$E$51</f>
        <v>44</v>
      </c>
      <c r="F96" s="1098" t="str">
        <f>$F$51</f>
        <v>SUBTOTAL HEALTH CARE (11 through 43)</v>
      </c>
      <c r="G96" s="1099" t="str">
        <f>$G$51</f>
        <v>NA</v>
      </c>
      <c r="H96" s="1095">
        <f>SUM(H63:H95)</f>
        <v>0</v>
      </c>
      <c r="I96" s="1095">
        <f>SUM(I63:I95)</f>
        <v>0</v>
      </c>
      <c r="J96" s="1095">
        <f t="shared" ref="J96:AI96" si="53">SUM(J63:J95)</f>
        <v>0</v>
      </c>
      <c r="K96" s="1095">
        <f t="shared" si="53"/>
        <v>0</v>
      </c>
      <c r="L96" s="1095">
        <f t="shared" si="53"/>
        <v>0</v>
      </c>
      <c r="M96" s="1095">
        <f t="shared" si="53"/>
        <v>0</v>
      </c>
      <c r="N96" s="1095">
        <f t="shared" si="53"/>
        <v>0</v>
      </c>
      <c r="O96" s="1095">
        <f t="shared" si="53"/>
        <v>0</v>
      </c>
      <c r="P96" s="1095">
        <f>SUM(P63:P95)</f>
        <v>0</v>
      </c>
      <c r="Q96" s="1095">
        <f t="shared" si="53"/>
        <v>0</v>
      </c>
      <c r="R96" s="1095">
        <f t="shared" si="53"/>
        <v>0</v>
      </c>
      <c r="S96" s="1095">
        <f t="shared" si="53"/>
        <v>0</v>
      </c>
      <c r="T96" s="1095">
        <f t="shared" si="53"/>
        <v>0</v>
      </c>
      <c r="U96" s="1095">
        <f t="shared" si="53"/>
        <v>0</v>
      </c>
      <c r="V96" s="1095">
        <f t="shared" si="53"/>
        <v>0</v>
      </c>
      <c r="W96" s="1095">
        <f>SUM(W63:W95)</f>
        <v>0</v>
      </c>
      <c r="X96" s="1095">
        <f t="shared" si="53"/>
        <v>0</v>
      </c>
      <c r="Y96" s="1095">
        <f t="shared" si="53"/>
        <v>0</v>
      </c>
      <c r="Z96" s="1095">
        <f t="shared" si="53"/>
        <v>0</v>
      </c>
      <c r="AA96" s="1095">
        <f t="shared" si="53"/>
        <v>0</v>
      </c>
      <c r="AB96" s="1095">
        <f t="shared" si="53"/>
        <v>0</v>
      </c>
      <c r="AC96" s="1095">
        <f t="shared" si="53"/>
        <v>0</v>
      </c>
      <c r="AD96" s="1095">
        <f>SUM(AD63:AD95)</f>
        <v>0</v>
      </c>
      <c r="AE96" s="1095">
        <f t="shared" si="53"/>
        <v>0</v>
      </c>
      <c r="AF96" s="1095">
        <f t="shared" si="53"/>
        <v>0</v>
      </c>
      <c r="AG96" s="1095">
        <f t="shared" si="53"/>
        <v>0</v>
      </c>
      <c r="AH96" s="1095">
        <f t="shared" si="53"/>
        <v>0</v>
      </c>
      <c r="AI96" s="1095">
        <f t="shared" si="53"/>
        <v>0</v>
      </c>
      <c r="AJ96" s="1096">
        <f>SUM(AJ63:AJ95)</f>
        <v>0</v>
      </c>
      <c r="AK96" s="1096">
        <f t="shared" ref="AK96" si="54">SUM(AK63:AK95)</f>
        <v>0</v>
      </c>
      <c r="AL96" s="1096">
        <f t="shared" ref="AL96" si="55">SUM(AL63:AL95)</f>
        <v>0</v>
      </c>
      <c r="AM96" s="1096">
        <f t="shared" ref="AM96" si="56">SUM(AM63:AM95)</f>
        <v>0</v>
      </c>
      <c r="AN96" s="1096">
        <f t="shared" ref="AN96" si="57">SUM(AN63:AN95)</f>
        <v>0</v>
      </c>
      <c r="AO96" s="1096">
        <f t="shared" ref="AO96" si="58">SUM(AO63:AO95)</f>
        <v>0</v>
      </c>
      <c r="AP96" s="1096">
        <f t="shared" ref="AP96" si="59">SUM(AP63:AP95)</f>
        <v>0</v>
      </c>
    </row>
    <row r="97" spans="1:42" customFormat="1">
      <c r="A97" s="1323" t="s">
        <v>92</v>
      </c>
      <c r="B97" s="1323" t="s">
        <v>93</v>
      </c>
      <c r="C97" s="1323" t="s">
        <v>91</v>
      </c>
      <c r="D97" s="1323">
        <f>'Information Input'!$J$18</f>
        <v>2019</v>
      </c>
      <c r="E97" s="1074">
        <f>$E$52</f>
        <v>45</v>
      </c>
      <c r="F97" s="1075" t="str">
        <f>$F$52</f>
        <v>Care Coordination - Medical</v>
      </c>
      <c r="G97" s="1076" t="str">
        <f>$G$52</f>
        <v>NA</v>
      </c>
      <c r="H97" s="1077"/>
      <c r="I97" s="1078">
        <f>SUMIF('Report 4A'!$G$16:$G$95,$E97,'Report 4A'!$P$16:$P$95)</f>
        <v>0</v>
      </c>
      <c r="J97" s="1077"/>
      <c r="K97" s="1077"/>
      <c r="L97" s="1077"/>
      <c r="M97" s="1077"/>
      <c r="N97" s="1324">
        <f t="shared" ref="N97:N103" si="60">SUM(H97:M97)</f>
        <v>0</v>
      </c>
      <c r="O97" s="1077"/>
      <c r="P97" s="1078">
        <f>SUMIF('Report 4A'!$G$16:$G$95,$E97,'Report 4A'!$Q$16:$Q$95)</f>
        <v>0</v>
      </c>
      <c r="Q97" s="1077"/>
      <c r="R97" s="1077"/>
      <c r="S97" s="1077"/>
      <c r="T97" s="1077"/>
      <c r="U97" s="1324">
        <f t="shared" ref="U97:U103" si="61">SUM(O97:T97)</f>
        <v>0</v>
      </c>
      <c r="V97" s="1077"/>
      <c r="W97" s="1078">
        <f>SUMIF('Report 4A'!$G$16:$G$95,$E97,'Report 4A'!$R$16:$R$95)</f>
        <v>0</v>
      </c>
      <c r="X97" s="1077"/>
      <c r="Y97" s="1077"/>
      <c r="Z97" s="1077"/>
      <c r="AA97" s="1077"/>
      <c r="AB97" s="1324">
        <f t="shared" ref="AB97:AB103" si="62">SUM(V97:AA97)</f>
        <v>0</v>
      </c>
      <c r="AC97" s="1077"/>
      <c r="AD97" s="1078">
        <f>SUMIF('Report 4A'!$G$16:$G$95,$E97,'Report 4A'!$S$16:$S$95)</f>
        <v>0</v>
      </c>
      <c r="AE97" s="1077"/>
      <c r="AF97" s="1077"/>
      <c r="AG97" s="1077"/>
      <c r="AH97" s="1077"/>
      <c r="AI97" s="1324">
        <f t="shared" ref="AI97:AI103" si="63">SUM(AC97:AH97)</f>
        <v>0</v>
      </c>
      <c r="AJ97" s="1094">
        <f t="shared" ref="AJ97:AO103" si="64">H97+O97+V97+AC97</f>
        <v>0</v>
      </c>
      <c r="AK97" s="1094">
        <f t="shared" si="64"/>
        <v>0</v>
      </c>
      <c r="AL97" s="1094">
        <f t="shared" si="64"/>
        <v>0</v>
      </c>
      <c r="AM97" s="1094">
        <f t="shared" si="64"/>
        <v>0</v>
      </c>
      <c r="AN97" s="1094">
        <f t="shared" si="64"/>
        <v>0</v>
      </c>
      <c r="AO97" s="1094">
        <f t="shared" si="64"/>
        <v>0</v>
      </c>
      <c r="AP97" s="1327">
        <f t="shared" ref="AP97:AP103" si="65">SUM(AJ97:AO97)</f>
        <v>0</v>
      </c>
    </row>
    <row r="98" spans="1:42" customFormat="1">
      <c r="A98" s="1323" t="s">
        <v>92</v>
      </c>
      <c r="B98" s="1323" t="s">
        <v>93</v>
      </c>
      <c r="C98" s="1323" t="s">
        <v>91</v>
      </c>
      <c r="D98" s="1323">
        <f>'Information Input'!$J$18</f>
        <v>2019</v>
      </c>
      <c r="E98" s="1074">
        <f>$E$53</f>
        <v>46</v>
      </c>
      <c r="F98" s="1075" t="str">
        <f>$F$53</f>
        <v>IHS, Tribal 638 &amp; I/T/Us - OMB Rate</v>
      </c>
      <c r="G98" s="1076" t="str">
        <f>$G$53</f>
        <v>NA</v>
      </c>
      <c r="H98" s="1077"/>
      <c r="I98" s="1078">
        <f>SUMIF('Report 4A'!$G$16:$G$95,$E98,'Report 4A'!$P$16:$P$95)</f>
        <v>0</v>
      </c>
      <c r="J98" s="1077"/>
      <c r="K98" s="1077"/>
      <c r="L98" s="1077"/>
      <c r="M98" s="1077"/>
      <c r="N98" s="1324">
        <f t="shared" si="60"/>
        <v>0</v>
      </c>
      <c r="O98" s="1077"/>
      <c r="P98" s="1078">
        <f>SUMIF('Report 4A'!$G$16:$G$95,$E98,'Report 4A'!$Q$16:$Q$95)</f>
        <v>0</v>
      </c>
      <c r="Q98" s="1077"/>
      <c r="R98" s="1077"/>
      <c r="S98" s="1077"/>
      <c r="T98" s="1077"/>
      <c r="U98" s="1324">
        <f t="shared" si="61"/>
        <v>0</v>
      </c>
      <c r="V98" s="1077"/>
      <c r="W98" s="1078">
        <f>SUMIF('Report 4A'!$G$16:$G$95,$E98,'Report 4A'!$R$16:$R$95)</f>
        <v>0</v>
      </c>
      <c r="X98" s="1077"/>
      <c r="Y98" s="1077"/>
      <c r="Z98" s="1077"/>
      <c r="AA98" s="1077"/>
      <c r="AB98" s="1324">
        <f t="shared" si="62"/>
        <v>0</v>
      </c>
      <c r="AC98" s="1077"/>
      <c r="AD98" s="1078">
        <f>SUMIF('Report 4A'!$G$16:$G$95,$E98,'Report 4A'!$S$16:$S$95)</f>
        <v>0</v>
      </c>
      <c r="AE98" s="1077"/>
      <c r="AF98" s="1077"/>
      <c r="AG98" s="1077"/>
      <c r="AH98" s="1077"/>
      <c r="AI98" s="1324">
        <f t="shared" si="63"/>
        <v>0</v>
      </c>
      <c r="AJ98" s="1094">
        <f t="shared" si="64"/>
        <v>0</v>
      </c>
      <c r="AK98" s="1094">
        <f t="shared" si="64"/>
        <v>0</v>
      </c>
      <c r="AL98" s="1094">
        <f t="shared" si="64"/>
        <v>0</v>
      </c>
      <c r="AM98" s="1094">
        <f t="shared" si="64"/>
        <v>0</v>
      </c>
      <c r="AN98" s="1094">
        <f t="shared" si="64"/>
        <v>0</v>
      </c>
      <c r="AO98" s="1094">
        <f t="shared" si="64"/>
        <v>0</v>
      </c>
      <c r="AP98" s="1327">
        <f t="shared" si="65"/>
        <v>0</v>
      </c>
    </row>
    <row r="99" spans="1:42" customFormat="1">
      <c r="A99" s="1323" t="s">
        <v>92</v>
      </c>
      <c r="B99" s="1323" t="s">
        <v>93</v>
      </c>
      <c r="C99" s="1323" t="s">
        <v>91</v>
      </c>
      <c r="D99" s="1323">
        <f>'Information Input'!$J$18</f>
        <v>2019</v>
      </c>
      <c r="E99" s="1074">
        <f>$E$54</f>
        <v>47</v>
      </c>
      <c r="F99" s="1075" t="str">
        <f>$F$54</f>
        <v>IHS, Tribal 638 &amp; I/T/Us - NOT Subject to OMB Codes/Rates</v>
      </c>
      <c r="G99" s="1076" t="str">
        <f>$G$54</f>
        <v>NA</v>
      </c>
      <c r="H99" s="1077"/>
      <c r="I99" s="1078">
        <f>SUMIF('Report 4A'!$G$16:$G$95,$E99,'Report 4A'!$P$16:$P$95)</f>
        <v>0</v>
      </c>
      <c r="J99" s="1077"/>
      <c r="K99" s="1077"/>
      <c r="L99" s="1077"/>
      <c r="M99" s="1077"/>
      <c r="N99" s="1324">
        <f t="shared" si="60"/>
        <v>0</v>
      </c>
      <c r="O99" s="1077"/>
      <c r="P99" s="1078">
        <f>SUMIF('Report 4A'!$G$16:$G$95,$E99,'Report 4A'!$Q$16:$Q$95)</f>
        <v>0</v>
      </c>
      <c r="Q99" s="1077"/>
      <c r="R99" s="1077"/>
      <c r="S99" s="1077"/>
      <c r="T99" s="1077"/>
      <c r="U99" s="1324">
        <f t="shared" si="61"/>
        <v>0</v>
      </c>
      <c r="V99" s="1077"/>
      <c r="W99" s="1078">
        <f>SUMIF('Report 4A'!$G$16:$G$95,$E99,'Report 4A'!$R$16:$R$95)</f>
        <v>0</v>
      </c>
      <c r="X99" s="1077"/>
      <c r="Y99" s="1077"/>
      <c r="Z99" s="1077"/>
      <c r="AA99" s="1077"/>
      <c r="AB99" s="1324">
        <f t="shared" si="62"/>
        <v>0</v>
      </c>
      <c r="AC99" s="1077"/>
      <c r="AD99" s="1078">
        <f>SUMIF('Report 4A'!$G$16:$G$95,$E99,'Report 4A'!$S$16:$S$95)</f>
        <v>0</v>
      </c>
      <c r="AE99" s="1077"/>
      <c r="AF99" s="1077"/>
      <c r="AG99" s="1077"/>
      <c r="AH99" s="1077"/>
      <c r="AI99" s="1324">
        <f t="shared" si="63"/>
        <v>0</v>
      </c>
      <c r="AJ99" s="1094">
        <f t="shared" si="64"/>
        <v>0</v>
      </c>
      <c r="AK99" s="1094">
        <f t="shared" si="64"/>
        <v>0</v>
      </c>
      <c r="AL99" s="1094">
        <f t="shared" si="64"/>
        <v>0</v>
      </c>
      <c r="AM99" s="1094">
        <f t="shared" si="64"/>
        <v>0</v>
      </c>
      <c r="AN99" s="1094">
        <f t="shared" si="64"/>
        <v>0</v>
      </c>
      <c r="AO99" s="1094">
        <f t="shared" si="64"/>
        <v>0</v>
      </c>
      <c r="AP99" s="1327">
        <f t="shared" si="65"/>
        <v>0</v>
      </c>
    </row>
    <row r="100" spans="1:42" customFormat="1">
      <c r="A100" s="1323" t="s">
        <v>92</v>
      </c>
      <c r="B100" s="1323" t="s">
        <v>93</v>
      </c>
      <c r="C100" s="1323" t="s">
        <v>91</v>
      </c>
      <c r="D100" s="1323">
        <f>'Information Input'!$J$18</f>
        <v>2019</v>
      </c>
      <c r="E100" s="1074">
        <f>$E$55</f>
        <v>48</v>
      </c>
      <c r="F100" s="1075" t="str">
        <f>$F$55</f>
        <v>Member Rewards - Goods and Services</v>
      </c>
      <c r="G100" s="1076" t="str">
        <f>$G$55</f>
        <v>NA</v>
      </c>
      <c r="H100" s="1077"/>
      <c r="I100" s="1078">
        <f>SUMIF('Report 4A'!$G$16:$G$95,$E100,'Report 4A'!$P$16:$P$95)</f>
        <v>0</v>
      </c>
      <c r="J100" s="1077"/>
      <c r="K100" s="1077"/>
      <c r="L100" s="1077"/>
      <c r="M100" s="1077"/>
      <c r="N100" s="1324">
        <f t="shared" si="60"/>
        <v>0</v>
      </c>
      <c r="O100" s="1077"/>
      <c r="P100" s="1078">
        <f>SUMIF('Report 4A'!$G$16:$G$95,$E100,'Report 4A'!$Q$16:$Q$95)</f>
        <v>0</v>
      </c>
      <c r="Q100" s="1077"/>
      <c r="R100" s="1077"/>
      <c r="S100" s="1077"/>
      <c r="T100" s="1077"/>
      <c r="U100" s="1324">
        <f t="shared" si="61"/>
        <v>0</v>
      </c>
      <c r="V100" s="1077"/>
      <c r="W100" s="1078">
        <f>SUMIF('Report 4A'!$G$16:$G$95,$E100,'Report 4A'!$R$16:$R$95)</f>
        <v>0</v>
      </c>
      <c r="X100" s="1077"/>
      <c r="Y100" s="1077"/>
      <c r="Z100" s="1077"/>
      <c r="AA100" s="1077"/>
      <c r="AB100" s="1324">
        <f t="shared" si="62"/>
        <v>0</v>
      </c>
      <c r="AC100" s="1077"/>
      <c r="AD100" s="1078">
        <f>SUMIF('Report 4A'!$G$16:$G$95,$E100,'Report 4A'!$S$16:$S$95)</f>
        <v>0</v>
      </c>
      <c r="AE100" s="1077"/>
      <c r="AF100" s="1077"/>
      <c r="AG100" s="1077"/>
      <c r="AH100" s="1077"/>
      <c r="AI100" s="1324">
        <f t="shared" si="63"/>
        <v>0</v>
      </c>
      <c r="AJ100" s="1094">
        <f t="shared" si="64"/>
        <v>0</v>
      </c>
      <c r="AK100" s="1094">
        <f t="shared" si="64"/>
        <v>0</v>
      </c>
      <c r="AL100" s="1094">
        <f t="shared" si="64"/>
        <v>0</v>
      </c>
      <c r="AM100" s="1094">
        <f t="shared" si="64"/>
        <v>0</v>
      </c>
      <c r="AN100" s="1094">
        <f t="shared" si="64"/>
        <v>0</v>
      </c>
      <c r="AO100" s="1094">
        <f t="shared" si="64"/>
        <v>0</v>
      </c>
      <c r="AP100" s="1327">
        <f t="shared" si="65"/>
        <v>0</v>
      </c>
    </row>
    <row r="101" spans="1:42" customFormat="1">
      <c r="A101" s="1323" t="s">
        <v>92</v>
      </c>
      <c r="B101" s="1323" t="s">
        <v>93</v>
      </c>
      <c r="C101" s="1323" t="s">
        <v>91</v>
      </c>
      <c r="D101" s="1323">
        <f>'Information Input'!$J$18</f>
        <v>2019</v>
      </c>
      <c r="E101" s="1074">
        <f>$E$56</f>
        <v>49</v>
      </c>
      <c r="F101" s="1075" t="str">
        <f>$F$56</f>
        <v>Member Rewards - Vendor Administration</v>
      </c>
      <c r="G101" s="1076" t="str">
        <f>$G$56</f>
        <v>NA</v>
      </c>
      <c r="H101" s="1077"/>
      <c r="I101" s="1078">
        <f>SUMIF('Report 4A'!$G$16:$G$95,$E101,'Report 4A'!$P$16:$P$95)</f>
        <v>0</v>
      </c>
      <c r="J101" s="1077"/>
      <c r="K101" s="1077"/>
      <c r="L101" s="1077"/>
      <c r="M101" s="1077"/>
      <c r="N101" s="1324">
        <f t="shared" si="60"/>
        <v>0</v>
      </c>
      <c r="O101" s="1077"/>
      <c r="P101" s="1078">
        <f>SUMIF('Report 4A'!$G$16:$G$95,$E101,'Report 4A'!$Q$16:$Q$95)</f>
        <v>0</v>
      </c>
      <c r="Q101" s="1077"/>
      <c r="R101" s="1077"/>
      <c r="S101" s="1077"/>
      <c r="T101" s="1077"/>
      <c r="U101" s="1324">
        <f t="shared" si="61"/>
        <v>0</v>
      </c>
      <c r="V101" s="1077"/>
      <c r="W101" s="1078">
        <f>SUMIF('Report 4A'!$G$16:$G$95,$E101,'Report 4A'!$R$16:$R$95)</f>
        <v>0</v>
      </c>
      <c r="X101" s="1077"/>
      <c r="Y101" s="1077"/>
      <c r="Z101" s="1077"/>
      <c r="AA101" s="1077"/>
      <c r="AB101" s="1324">
        <f t="shared" si="62"/>
        <v>0</v>
      </c>
      <c r="AC101" s="1077"/>
      <c r="AD101" s="1078">
        <f>SUMIF('Report 4A'!$G$16:$G$95,$E101,'Report 4A'!$S$16:$S$95)</f>
        <v>0</v>
      </c>
      <c r="AE101" s="1077"/>
      <c r="AF101" s="1077"/>
      <c r="AG101" s="1077"/>
      <c r="AH101" s="1077"/>
      <c r="AI101" s="1324">
        <f t="shared" si="63"/>
        <v>0</v>
      </c>
      <c r="AJ101" s="1094">
        <f t="shared" si="64"/>
        <v>0</v>
      </c>
      <c r="AK101" s="1094">
        <f t="shared" si="64"/>
        <v>0</v>
      </c>
      <c r="AL101" s="1094">
        <f t="shared" si="64"/>
        <v>0</v>
      </c>
      <c r="AM101" s="1094">
        <f t="shared" si="64"/>
        <v>0</v>
      </c>
      <c r="AN101" s="1094">
        <f t="shared" si="64"/>
        <v>0</v>
      </c>
      <c r="AO101" s="1094">
        <f t="shared" si="64"/>
        <v>0</v>
      </c>
      <c r="AP101" s="1327">
        <f t="shared" si="65"/>
        <v>0</v>
      </c>
    </row>
    <row r="102" spans="1:42" customFormat="1">
      <c r="A102" s="1323" t="s">
        <v>92</v>
      </c>
      <c r="B102" s="1323" t="s">
        <v>93</v>
      </c>
      <c r="C102" s="1323" t="s">
        <v>91</v>
      </c>
      <c r="D102" s="1323">
        <f>'Information Input'!$J$18</f>
        <v>2019</v>
      </c>
      <c r="E102" s="1074">
        <f>$E$57</f>
        <v>50</v>
      </c>
      <c r="F102" s="1075" t="str">
        <f>$F$57</f>
        <v>Value Added Services/Non-State Plan Approved Services</v>
      </c>
      <c r="G102" s="1076" t="str">
        <f>$G$57</f>
        <v>NA</v>
      </c>
      <c r="H102" s="1077"/>
      <c r="I102" s="1078">
        <f>SUMIF('Report 4A'!$G$16:$G$95,$E102,'Report 4A'!$P$16:$P$95)</f>
        <v>0</v>
      </c>
      <c r="J102" s="1077"/>
      <c r="K102" s="1077"/>
      <c r="L102" s="1077"/>
      <c r="M102" s="1077"/>
      <c r="N102" s="1324">
        <f t="shared" si="60"/>
        <v>0</v>
      </c>
      <c r="O102" s="1077"/>
      <c r="P102" s="1078">
        <f>SUMIF('Report 4A'!$G$16:$G$95,$E102,'Report 4A'!$Q$16:$Q$95)</f>
        <v>0</v>
      </c>
      <c r="Q102" s="1077"/>
      <c r="R102" s="1077"/>
      <c r="S102" s="1077"/>
      <c r="T102" s="1077"/>
      <c r="U102" s="1324">
        <f t="shared" si="61"/>
        <v>0</v>
      </c>
      <c r="V102" s="1077"/>
      <c r="W102" s="1078">
        <f>SUMIF('Report 4A'!$G$16:$G$95,$E102,'Report 4A'!$R$16:$R$95)</f>
        <v>0</v>
      </c>
      <c r="X102" s="1077"/>
      <c r="Y102" s="1077"/>
      <c r="Z102" s="1077"/>
      <c r="AA102" s="1077"/>
      <c r="AB102" s="1324">
        <f t="shared" si="62"/>
        <v>0</v>
      </c>
      <c r="AC102" s="1077"/>
      <c r="AD102" s="1078">
        <f>SUMIF('Report 4A'!$G$16:$G$95,$E102,'Report 4A'!$S$16:$S$95)</f>
        <v>0</v>
      </c>
      <c r="AE102" s="1077"/>
      <c r="AF102" s="1077"/>
      <c r="AG102" s="1077"/>
      <c r="AH102" s="1077"/>
      <c r="AI102" s="1324">
        <f t="shared" si="63"/>
        <v>0</v>
      </c>
      <c r="AJ102" s="1094">
        <f t="shared" si="64"/>
        <v>0</v>
      </c>
      <c r="AK102" s="1094">
        <f t="shared" si="64"/>
        <v>0</v>
      </c>
      <c r="AL102" s="1094">
        <f t="shared" si="64"/>
        <v>0</v>
      </c>
      <c r="AM102" s="1094">
        <f t="shared" si="64"/>
        <v>0</v>
      </c>
      <c r="AN102" s="1094">
        <f t="shared" si="64"/>
        <v>0</v>
      </c>
      <c r="AO102" s="1094">
        <f t="shared" si="64"/>
        <v>0</v>
      </c>
      <c r="AP102" s="1327">
        <f t="shared" si="65"/>
        <v>0</v>
      </c>
    </row>
    <row r="103" spans="1:42" customFormat="1">
      <c r="A103" s="1328" t="s">
        <v>92</v>
      </c>
      <c r="B103" s="1328" t="s">
        <v>93</v>
      </c>
      <c r="C103" s="1328" t="s">
        <v>91</v>
      </c>
      <c r="D103" s="1328">
        <f>'Information Input'!$J$18</f>
        <v>2019</v>
      </c>
      <c r="E103" s="1100">
        <f>$E$58</f>
        <v>51</v>
      </c>
      <c r="F103" s="1101" t="str">
        <f>$F$58</f>
        <v>Other - Outlier Services (Provide Detail in Outlier Report)</v>
      </c>
      <c r="G103" s="1102" t="str">
        <f>$G$58</f>
        <v>NA</v>
      </c>
      <c r="H103" s="1172"/>
      <c r="I103" s="1082">
        <f>SUMIF('Report 4A'!$G$16:$G$95,$E103,'Report 4A'!$P$16:$P$95)</f>
        <v>0</v>
      </c>
      <c r="J103" s="1172"/>
      <c r="K103" s="1172"/>
      <c r="L103" s="1172"/>
      <c r="M103" s="1172"/>
      <c r="N103" s="1338">
        <f t="shared" si="60"/>
        <v>0</v>
      </c>
      <c r="O103" s="1172"/>
      <c r="P103" s="1082">
        <f>SUMIF('Report 4A'!$G$16:$G$95,$E103,'Report 4A'!$Q$16:$Q$95)</f>
        <v>0</v>
      </c>
      <c r="Q103" s="1172"/>
      <c r="R103" s="1172"/>
      <c r="S103" s="1172"/>
      <c r="T103" s="1172"/>
      <c r="U103" s="1338">
        <f t="shared" si="61"/>
        <v>0</v>
      </c>
      <c r="V103" s="1172"/>
      <c r="W103" s="1082">
        <f>SUMIF('Report 4A'!$G$16:$G$95,$E103,'Report 4A'!$R$16:$R$95)</f>
        <v>0</v>
      </c>
      <c r="X103" s="1172"/>
      <c r="Y103" s="1172"/>
      <c r="Z103" s="1172"/>
      <c r="AA103" s="1172"/>
      <c r="AB103" s="1338">
        <f t="shared" si="62"/>
        <v>0</v>
      </c>
      <c r="AC103" s="1172"/>
      <c r="AD103" s="1082">
        <f>SUMIF('Report 4A'!$G$16:$G$95,$E103,'Report 4A'!$S$16:$S$95)</f>
        <v>0</v>
      </c>
      <c r="AE103" s="1172"/>
      <c r="AF103" s="1172"/>
      <c r="AG103" s="1172"/>
      <c r="AH103" s="1172"/>
      <c r="AI103" s="1338">
        <f t="shared" si="63"/>
        <v>0</v>
      </c>
      <c r="AJ103" s="1094">
        <f t="shared" si="64"/>
        <v>0</v>
      </c>
      <c r="AK103" s="1094">
        <f t="shared" si="64"/>
        <v>0</v>
      </c>
      <c r="AL103" s="1094">
        <f t="shared" si="64"/>
        <v>0</v>
      </c>
      <c r="AM103" s="1094">
        <f t="shared" si="64"/>
        <v>0</v>
      </c>
      <c r="AN103" s="1094">
        <f t="shared" si="64"/>
        <v>0</v>
      </c>
      <c r="AO103" s="1094">
        <f t="shared" si="64"/>
        <v>0</v>
      </c>
      <c r="AP103" s="1327">
        <f t="shared" si="65"/>
        <v>0</v>
      </c>
    </row>
    <row r="104" spans="1:42" customFormat="1">
      <c r="A104" s="1329" t="s">
        <v>92</v>
      </c>
      <c r="B104" s="1329" t="s">
        <v>93</v>
      </c>
      <c r="C104" s="1329" t="s">
        <v>91</v>
      </c>
      <c r="D104" s="1329">
        <f>'Information Input'!$J$18</f>
        <v>2019</v>
      </c>
      <c r="E104" s="1103">
        <f>$E$59</f>
        <v>52</v>
      </c>
      <c r="F104" s="1104" t="str">
        <f>$F$59</f>
        <v>TOTAL HEALTH CARE (44 through 51)</v>
      </c>
      <c r="G104" s="1105" t="str">
        <f>$G$59</f>
        <v>NA</v>
      </c>
      <c r="H104" s="1095">
        <f>SUM(H96:H103)</f>
        <v>0</v>
      </c>
      <c r="I104" s="1095">
        <f>SUM(I96:I103)</f>
        <v>0</v>
      </c>
      <c r="J104" s="1095">
        <f t="shared" ref="J104" si="66">SUM(J96:J103)</f>
        <v>0</v>
      </c>
      <c r="K104" s="1095">
        <f t="shared" ref="K104" si="67">SUM(K96:K103)</f>
        <v>0</v>
      </c>
      <c r="L104" s="1095">
        <f t="shared" ref="L104" si="68">SUM(L96:L103)</f>
        <v>0</v>
      </c>
      <c r="M104" s="1095">
        <f t="shared" ref="M104" si="69">SUM(M96:M103)</f>
        <v>0</v>
      </c>
      <c r="N104" s="1095">
        <f t="shared" ref="N104" si="70">SUM(N96:N103)</f>
        <v>0</v>
      </c>
      <c r="O104" s="1095">
        <f t="shared" ref="O104" si="71">SUM(O96:O103)</f>
        <v>0</v>
      </c>
      <c r="P104" s="1095">
        <f t="shared" ref="P104" si="72">SUM(P96:P103)</f>
        <v>0</v>
      </c>
      <c r="Q104" s="1095">
        <f t="shared" ref="Q104" si="73">SUM(Q96:Q103)</f>
        <v>0</v>
      </c>
      <c r="R104" s="1095">
        <f t="shared" ref="R104" si="74">SUM(R96:R103)</f>
        <v>0</v>
      </c>
      <c r="S104" s="1095">
        <f t="shared" ref="S104" si="75">SUM(S96:S103)</f>
        <v>0</v>
      </c>
      <c r="T104" s="1095">
        <f t="shared" ref="T104" si="76">SUM(T96:T103)</f>
        <v>0</v>
      </c>
      <c r="U104" s="1095">
        <f t="shared" ref="U104" si="77">SUM(U96:U103)</f>
        <v>0</v>
      </c>
      <c r="V104" s="1095">
        <f t="shared" ref="V104" si="78">SUM(V96:V103)</f>
        <v>0</v>
      </c>
      <c r="W104" s="1095">
        <f t="shared" ref="W104" si="79">SUM(W96:W103)</f>
        <v>0</v>
      </c>
      <c r="X104" s="1095">
        <f t="shared" ref="X104" si="80">SUM(X96:X103)</f>
        <v>0</v>
      </c>
      <c r="Y104" s="1095">
        <f t="shared" ref="Y104" si="81">SUM(Y96:Y103)</f>
        <v>0</v>
      </c>
      <c r="Z104" s="1095">
        <f t="shared" ref="Z104" si="82">SUM(Z96:Z103)</f>
        <v>0</v>
      </c>
      <c r="AA104" s="1095">
        <f t="shared" ref="AA104" si="83">SUM(AA96:AA103)</f>
        <v>0</v>
      </c>
      <c r="AB104" s="1095">
        <f t="shared" ref="AB104" si="84">SUM(AB96:AB103)</f>
        <v>0</v>
      </c>
      <c r="AC104" s="1095">
        <f t="shared" ref="AC104" si="85">SUM(AC96:AC103)</f>
        <v>0</v>
      </c>
      <c r="AD104" s="1095">
        <f t="shared" ref="AD104" si="86">SUM(AD96:AD103)</f>
        <v>0</v>
      </c>
      <c r="AE104" s="1095">
        <f t="shared" ref="AE104" si="87">SUM(AE96:AE103)</f>
        <v>0</v>
      </c>
      <c r="AF104" s="1095">
        <f t="shared" ref="AF104" si="88">SUM(AF96:AF103)</f>
        <v>0</v>
      </c>
      <c r="AG104" s="1095">
        <f t="shared" ref="AG104" si="89">SUM(AG96:AG103)</f>
        <v>0</v>
      </c>
      <c r="AH104" s="1095">
        <f t="shared" ref="AH104" si="90">SUM(AH96:AH103)</f>
        <v>0</v>
      </c>
      <c r="AI104" s="1095">
        <f t="shared" ref="AI104" si="91">SUM(AI96:AI103)</f>
        <v>0</v>
      </c>
      <c r="AJ104" s="1095">
        <f>SUM(AJ96:AJ103)</f>
        <v>0</v>
      </c>
      <c r="AK104" s="1095">
        <f t="shared" ref="AK104" si="92">SUM(AK96:AK103)</f>
        <v>0</v>
      </c>
      <c r="AL104" s="1095">
        <f t="shared" ref="AL104" si="93">SUM(AL96:AL103)</f>
        <v>0</v>
      </c>
      <c r="AM104" s="1095">
        <f t="shared" ref="AM104" si="94">SUM(AM96:AM103)</f>
        <v>0</v>
      </c>
      <c r="AN104" s="1095">
        <f t="shared" ref="AN104" si="95">SUM(AN96:AN103)</f>
        <v>0</v>
      </c>
      <c r="AO104" s="1095">
        <f t="shared" ref="AO104" si="96">SUM(AO96:AO103)</f>
        <v>0</v>
      </c>
      <c r="AP104" s="1095">
        <f t="shared" ref="AP104" si="97">SUM(AP96:AP103)</f>
        <v>0</v>
      </c>
    </row>
    <row r="105" spans="1:42" customFormat="1" ht="9.9499999999999993"/>
    <row r="106" spans="1:42" customFormat="1" ht="12.95">
      <c r="A106" s="1315"/>
      <c r="B106" s="1315"/>
      <c r="C106" s="1315"/>
      <c r="D106" s="1317"/>
      <c r="E106" s="1317"/>
      <c r="F106" s="1317"/>
      <c r="G106" s="1317"/>
      <c r="H106" s="1090" t="s">
        <v>135</v>
      </c>
      <c r="I106" s="1091"/>
      <c r="J106" s="1091"/>
      <c r="K106" s="1091"/>
      <c r="L106" s="1091"/>
      <c r="M106" s="1091"/>
      <c r="N106" s="1092"/>
      <c r="O106" s="1090" t="s">
        <v>136</v>
      </c>
      <c r="P106" s="1091"/>
      <c r="Q106" s="1091"/>
      <c r="R106" s="1091"/>
      <c r="S106" s="1091"/>
      <c r="T106" s="1091"/>
      <c r="U106" s="1092"/>
      <c r="V106" s="1090" t="s">
        <v>137</v>
      </c>
      <c r="W106" s="1091"/>
      <c r="X106" s="1091"/>
      <c r="Y106" s="1091"/>
      <c r="Z106" s="1091"/>
      <c r="AA106" s="1091"/>
      <c r="AB106" s="1092"/>
      <c r="AC106" s="1090" t="s">
        <v>138</v>
      </c>
      <c r="AD106" s="1091"/>
      <c r="AE106" s="1091"/>
      <c r="AF106" s="1091"/>
      <c r="AG106" s="1091"/>
      <c r="AH106" s="1091"/>
      <c r="AI106" s="1092"/>
      <c r="AJ106" s="1090" t="s">
        <v>139</v>
      </c>
      <c r="AK106" s="1091"/>
      <c r="AL106" s="1091"/>
      <c r="AM106" s="1091"/>
      <c r="AN106" s="1091"/>
      <c r="AO106" s="1091"/>
      <c r="AP106" s="1092"/>
    </row>
    <row r="107" spans="1:42" customFormat="1" ht="39">
      <c r="A107" s="1067" t="s">
        <v>85</v>
      </c>
      <c r="B107" s="1067" t="s">
        <v>87</v>
      </c>
      <c r="C107" s="1068" t="s">
        <v>219</v>
      </c>
      <c r="D107" s="1067" t="s">
        <v>220</v>
      </c>
      <c r="E107" s="1068" t="s">
        <v>221</v>
      </c>
      <c r="F107" s="1068" t="s">
        <v>222</v>
      </c>
      <c r="G107" s="1068" t="s">
        <v>223</v>
      </c>
      <c r="H107" s="1093" t="s">
        <v>224</v>
      </c>
      <c r="I107" s="1093" t="s">
        <v>225</v>
      </c>
      <c r="J107" s="1093" t="s">
        <v>226</v>
      </c>
      <c r="K107" s="1093" t="s">
        <v>227</v>
      </c>
      <c r="L107" s="1093" t="s">
        <v>228</v>
      </c>
      <c r="M107" s="1093" t="s">
        <v>229</v>
      </c>
      <c r="N107" s="1093" t="s">
        <v>230</v>
      </c>
      <c r="O107" s="1093" t="s">
        <v>224</v>
      </c>
      <c r="P107" s="1093" t="s">
        <v>225</v>
      </c>
      <c r="Q107" s="1093" t="s">
        <v>226</v>
      </c>
      <c r="R107" s="1093" t="s">
        <v>227</v>
      </c>
      <c r="S107" s="1093" t="s">
        <v>228</v>
      </c>
      <c r="T107" s="1093" t="s">
        <v>229</v>
      </c>
      <c r="U107" s="1093" t="s">
        <v>230</v>
      </c>
      <c r="V107" s="1093" t="s">
        <v>224</v>
      </c>
      <c r="W107" s="1093" t="s">
        <v>225</v>
      </c>
      <c r="X107" s="1093" t="s">
        <v>226</v>
      </c>
      <c r="Y107" s="1093" t="s">
        <v>227</v>
      </c>
      <c r="Z107" s="1093" t="s">
        <v>228</v>
      </c>
      <c r="AA107" s="1093" t="s">
        <v>229</v>
      </c>
      <c r="AB107" s="1093" t="s">
        <v>230</v>
      </c>
      <c r="AC107" s="1093" t="s">
        <v>224</v>
      </c>
      <c r="AD107" s="1093" t="s">
        <v>225</v>
      </c>
      <c r="AE107" s="1093" t="s">
        <v>226</v>
      </c>
      <c r="AF107" s="1093" t="s">
        <v>227</v>
      </c>
      <c r="AG107" s="1093" t="s">
        <v>228</v>
      </c>
      <c r="AH107" s="1093" t="s">
        <v>229</v>
      </c>
      <c r="AI107" s="1093" t="s">
        <v>230</v>
      </c>
      <c r="AJ107" s="1093" t="s">
        <v>224</v>
      </c>
      <c r="AK107" s="1093" t="s">
        <v>225</v>
      </c>
      <c r="AL107" s="1093" t="s">
        <v>226</v>
      </c>
      <c r="AM107" s="1093" t="s">
        <v>227</v>
      </c>
      <c r="AN107" s="1093" t="s">
        <v>228</v>
      </c>
      <c r="AO107" s="1093" t="s">
        <v>229</v>
      </c>
      <c r="AP107" s="1093" t="s">
        <v>230</v>
      </c>
    </row>
    <row r="108" spans="1:42">
      <c r="A108" s="1330" t="s">
        <v>94</v>
      </c>
      <c r="B108" s="1330" t="s">
        <v>95</v>
      </c>
      <c r="C108" s="1331" t="s">
        <v>96</v>
      </c>
      <c r="D108" s="1330">
        <f>'Information Input'!$J$18</f>
        <v>2019</v>
      </c>
      <c r="E108" s="1331">
        <f>$E$18</f>
        <v>11</v>
      </c>
      <c r="F108" s="1332" t="str">
        <f>$F$18</f>
        <v>Residential Treatment Center, ARTC and Group Homes &lt; 21</v>
      </c>
      <c r="G108" s="1333" t="str">
        <f>$G$18</f>
        <v>Report 5I</v>
      </c>
      <c r="H108" s="1083"/>
      <c r="I108" s="1084">
        <f>SUMIF('Report 4A'!$G$16:$G$95,$E108,'Report 4A'!$U$16:$U$95)</f>
        <v>0</v>
      </c>
      <c r="J108" s="1083"/>
      <c r="K108" s="1083"/>
      <c r="L108" s="1083"/>
      <c r="M108" s="1083"/>
      <c r="N108" s="1322">
        <f t="shared" ref="N108:N139" si="98">SUM(H108:M108)</f>
        <v>0</v>
      </c>
      <c r="O108" s="1083"/>
      <c r="P108" s="1084">
        <f>SUMIF('Report 4A'!$G$16:$G$95,$E108,'Report 4A'!$V$16:$V$95)</f>
        <v>0</v>
      </c>
      <c r="Q108" s="1083"/>
      <c r="R108" s="1083"/>
      <c r="S108" s="1083"/>
      <c r="T108" s="1083"/>
      <c r="U108" s="1322">
        <f t="shared" ref="U108:U139" si="99">SUM(O108:T108)</f>
        <v>0</v>
      </c>
      <c r="V108" s="1083"/>
      <c r="W108" s="1084">
        <f>SUMIF('Report 4A'!$G$16:$G$95,$E108,'Report 4A'!$W$16:$W$95)</f>
        <v>0</v>
      </c>
      <c r="X108" s="1083"/>
      <c r="Y108" s="1083"/>
      <c r="Z108" s="1083"/>
      <c r="AA108" s="1083"/>
      <c r="AB108" s="1322">
        <f t="shared" ref="AB108:AB139" si="100">SUM(V108:AA108)</f>
        <v>0</v>
      </c>
      <c r="AC108" s="1083"/>
      <c r="AD108" s="1084">
        <f>SUMIF('Report 4A'!$G$16:$G$95,$E108,'Report 4A'!$X$16:$X$95)</f>
        <v>0</v>
      </c>
      <c r="AE108" s="1083"/>
      <c r="AF108" s="1083"/>
      <c r="AG108" s="1083"/>
      <c r="AH108" s="1083"/>
      <c r="AI108" s="1322">
        <f t="shared" ref="AI108:AI139" si="101">SUM(AC108:AH108)</f>
        <v>0</v>
      </c>
      <c r="AJ108" s="1084">
        <f t="shared" ref="AJ108:AJ140" si="102">H108+O108+V108+AC108</f>
        <v>0</v>
      </c>
      <c r="AK108" s="1084">
        <f t="shared" ref="AK108:AK140" si="103">I108+P108+W108+AD108</f>
        <v>0</v>
      </c>
      <c r="AL108" s="1084">
        <f t="shared" ref="AL108:AL140" si="104">J108+Q108+X108+AE108</f>
        <v>0</v>
      </c>
      <c r="AM108" s="1084">
        <f t="shared" ref="AM108:AM140" si="105">K108+R108+Y108+AF108</f>
        <v>0</v>
      </c>
      <c r="AN108" s="1084">
        <f t="shared" ref="AN108:AN140" si="106">L108+S108+Z108+AG108</f>
        <v>0</v>
      </c>
      <c r="AO108" s="1084">
        <f t="shared" ref="AO108:AO140" si="107">M108+T108+AA108+AH108</f>
        <v>0</v>
      </c>
      <c r="AP108" s="1322">
        <f t="shared" ref="AP108:AP140" si="108">SUM(AJ108:AO108)</f>
        <v>0</v>
      </c>
    </row>
    <row r="109" spans="1:42">
      <c r="A109" s="1323" t="s">
        <v>94</v>
      </c>
      <c r="B109" s="1323" t="s">
        <v>95</v>
      </c>
      <c r="C109" s="1323" t="s">
        <v>96</v>
      </c>
      <c r="D109" s="1323">
        <f>'Information Input'!$J$18</f>
        <v>2019</v>
      </c>
      <c r="E109" s="1323">
        <f>$E$19</f>
        <v>12</v>
      </c>
      <c r="F109" s="1334" t="str">
        <f>$F$19</f>
        <v>Foster Care Therapeutic (TFC I &amp; II) &lt; 21</v>
      </c>
      <c r="G109" s="1335" t="str">
        <f>$G$19</f>
        <v>Report 5I</v>
      </c>
      <c r="H109" s="1077"/>
      <c r="I109" s="1078">
        <f>SUMIF('Report 4A'!$G$16:$G$95,$E109,'Report 4A'!$U$16:$U$95)</f>
        <v>0</v>
      </c>
      <c r="J109" s="1077"/>
      <c r="K109" s="1077"/>
      <c r="L109" s="1077"/>
      <c r="M109" s="1077"/>
      <c r="N109" s="1324">
        <f t="shared" si="98"/>
        <v>0</v>
      </c>
      <c r="O109" s="1077"/>
      <c r="P109" s="1078">
        <f>SUMIF('Report 4A'!$G$16:$G$95,$E109,'Report 4A'!$V$16:$V$95)</f>
        <v>0</v>
      </c>
      <c r="Q109" s="1077"/>
      <c r="R109" s="1077"/>
      <c r="S109" s="1077"/>
      <c r="T109" s="1077"/>
      <c r="U109" s="1324">
        <f t="shared" si="99"/>
        <v>0</v>
      </c>
      <c r="V109" s="1077"/>
      <c r="W109" s="1078">
        <f>SUMIF('Report 4A'!$G$16:$G$95,$E109,'Report 4A'!$W$16:$W$95)</f>
        <v>0</v>
      </c>
      <c r="X109" s="1077"/>
      <c r="Y109" s="1077"/>
      <c r="Z109" s="1077"/>
      <c r="AA109" s="1077"/>
      <c r="AB109" s="1324">
        <f t="shared" si="100"/>
        <v>0</v>
      </c>
      <c r="AC109" s="1077"/>
      <c r="AD109" s="1078">
        <f>SUMIF('Report 4A'!$G$16:$G$95,$E109,'Report 4A'!$X$16:$X$95)</f>
        <v>0</v>
      </c>
      <c r="AE109" s="1077"/>
      <c r="AF109" s="1077"/>
      <c r="AG109" s="1077"/>
      <c r="AH109" s="1077"/>
      <c r="AI109" s="1324">
        <f t="shared" si="101"/>
        <v>0</v>
      </c>
      <c r="AJ109" s="1078">
        <f t="shared" si="102"/>
        <v>0</v>
      </c>
      <c r="AK109" s="1078">
        <f t="shared" si="103"/>
        <v>0</v>
      </c>
      <c r="AL109" s="1078">
        <f t="shared" si="104"/>
        <v>0</v>
      </c>
      <c r="AM109" s="1078">
        <f t="shared" si="105"/>
        <v>0</v>
      </c>
      <c r="AN109" s="1078">
        <f t="shared" si="106"/>
        <v>0</v>
      </c>
      <c r="AO109" s="1078">
        <f t="shared" si="107"/>
        <v>0</v>
      </c>
      <c r="AP109" s="1324">
        <f t="shared" si="108"/>
        <v>0</v>
      </c>
    </row>
    <row r="110" spans="1:42">
      <c r="A110" s="1323" t="s">
        <v>94</v>
      </c>
      <c r="B110" s="1323" t="s">
        <v>95</v>
      </c>
      <c r="C110" s="1323" t="s">
        <v>96</v>
      </c>
      <c r="D110" s="1323">
        <f>'Information Input'!$J$18</f>
        <v>2019</v>
      </c>
      <c r="E110" s="1323">
        <f>$E$20</f>
        <v>13</v>
      </c>
      <c r="F110" s="1334" t="str">
        <f>$F$20</f>
        <v>Skills Training &amp; Development (Behavioral Management Services) &lt; 21</v>
      </c>
      <c r="G110" s="1335" t="str">
        <f>$G$20</f>
        <v>Report 5J</v>
      </c>
      <c r="H110" s="1077"/>
      <c r="I110" s="1078">
        <f>SUMIF('Report 4A'!$G$16:$G$95,$E110,'Report 4A'!$U$16:$U$95)</f>
        <v>0</v>
      </c>
      <c r="J110" s="1077"/>
      <c r="K110" s="1077"/>
      <c r="L110" s="1077"/>
      <c r="M110" s="1077"/>
      <c r="N110" s="1324">
        <f t="shared" si="98"/>
        <v>0</v>
      </c>
      <c r="O110" s="1077"/>
      <c r="P110" s="1078">
        <f>SUMIF('Report 4A'!$G$16:$G$95,$E110,'Report 4A'!$V$16:$V$95)</f>
        <v>0</v>
      </c>
      <c r="Q110" s="1077"/>
      <c r="R110" s="1077"/>
      <c r="S110" s="1077"/>
      <c r="T110" s="1077"/>
      <c r="U110" s="1324">
        <f t="shared" si="99"/>
        <v>0</v>
      </c>
      <c r="V110" s="1077"/>
      <c r="W110" s="1078">
        <f>SUMIF('Report 4A'!$G$16:$G$95,$E110,'Report 4A'!$W$16:$W$95)</f>
        <v>0</v>
      </c>
      <c r="X110" s="1077"/>
      <c r="Y110" s="1077"/>
      <c r="Z110" s="1077"/>
      <c r="AA110" s="1077"/>
      <c r="AB110" s="1324">
        <f t="shared" si="100"/>
        <v>0</v>
      </c>
      <c r="AC110" s="1077"/>
      <c r="AD110" s="1078">
        <f>SUMIF('Report 4A'!$G$16:$G$95,$E110,'Report 4A'!$X$16:$X$95)</f>
        <v>0</v>
      </c>
      <c r="AE110" s="1077"/>
      <c r="AF110" s="1077"/>
      <c r="AG110" s="1077"/>
      <c r="AH110" s="1077"/>
      <c r="AI110" s="1324">
        <f t="shared" si="101"/>
        <v>0</v>
      </c>
      <c r="AJ110" s="1078">
        <f t="shared" si="102"/>
        <v>0</v>
      </c>
      <c r="AK110" s="1078">
        <f t="shared" si="103"/>
        <v>0</v>
      </c>
      <c r="AL110" s="1078">
        <f t="shared" si="104"/>
        <v>0</v>
      </c>
      <c r="AM110" s="1078">
        <f t="shared" si="105"/>
        <v>0</v>
      </c>
      <c r="AN110" s="1078">
        <f t="shared" si="106"/>
        <v>0</v>
      </c>
      <c r="AO110" s="1078">
        <f t="shared" si="107"/>
        <v>0</v>
      </c>
      <c r="AP110" s="1324">
        <f t="shared" si="108"/>
        <v>0</v>
      </c>
    </row>
    <row r="111" spans="1:42">
      <c r="A111" s="1323" t="s">
        <v>94</v>
      </c>
      <c r="B111" s="1323" t="s">
        <v>95</v>
      </c>
      <c r="C111" s="1323" t="s">
        <v>96</v>
      </c>
      <c r="D111" s="1323">
        <f>'Information Input'!$J$18</f>
        <v>2019</v>
      </c>
      <c r="E111" s="1323">
        <f>$E$21</f>
        <v>14</v>
      </c>
      <c r="F111" s="1334" t="str">
        <f>$F$21</f>
        <v>BH Day Treatment &lt; 21</v>
      </c>
      <c r="G111" s="1335" t="str">
        <f>$G$21</f>
        <v>Report 5K</v>
      </c>
      <c r="H111" s="1077"/>
      <c r="I111" s="1078">
        <f>SUMIF('Report 4A'!$G$16:$G$95,$E111,'Report 4A'!$U$16:$U$95)</f>
        <v>0</v>
      </c>
      <c r="J111" s="1077"/>
      <c r="K111" s="1077"/>
      <c r="L111" s="1077"/>
      <c r="M111" s="1077"/>
      <c r="N111" s="1324">
        <f t="shared" si="98"/>
        <v>0</v>
      </c>
      <c r="O111" s="1077"/>
      <c r="P111" s="1078">
        <f>SUMIF('Report 4A'!$G$16:$G$95,$E111,'Report 4A'!$V$16:$V$95)</f>
        <v>0</v>
      </c>
      <c r="Q111" s="1077"/>
      <c r="R111" s="1077"/>
      <c r="S111" s="1077"/>
      <c r="T111" s="1077"/>
      <c r="U111" s="1324">
        <f t="shared" si="99"/>
        <v>0</v>
      </c>
      <c r="V111" s="1077"/>
      <c r="W111" s="1078">
        <f>SUMIF('Report 4A'!$G$16:$G$95,$E111,'Report 4A'!$W$16:$W$95)</f>
        <v>0</v>
      </c>
      <c r="X111" s="1077"/>
      <c r="Y111" s="1077"/>
      <c r="Z111" s="1077"/>
      <c r="AA111" s="1077"/>
      <c r="AB111" s="1324">
        <f t="shared" si="100"/>
        <v>0</v>
      </c>
      <c r="AC111" s="1077"/>
      <c r="AD111" s="1078">
        <f>SUMIF('Report 4A'!$G$16:$G$95,$E111,'Report 4A'!$X$16:$X$95)</f>
        <v>0</v>
      </c>
      <c r="AE111" s="1077"/>
      <c r="AF111" s="1077"/>
      <c r="AG111" s="1077"/>
      <c r="AH111" s="1077"/>
      <c r="AI111" s="1324">
        <f t="shared" si="101"/>
        <v>0</v>
      </c>
      <c r="AJ111" s="1078">
        <f t="shared" si="102"/>
        <v>0</v>
      </c>
      <c r="AK111" s="1078">
        <f t="shared" si="103"/>
        <v>0</v>
      </c>
      <c r="AL111" s="1078">
        <f t="shared" si="104"/>
        <v>0</v>
      </c>
      <c r="AM111" s="1078">
        <f t="shared" si="105"/>
        <v>0</v>
      </c>
      <c r="AN111" s="1078">
        <f t="shared" si="106"/>
        <v>0</v>
      </c>
      <c r="AO111" s="1078">
        <f t="shared" si="107"/>
        <v>0</v>
      </c>
      <c r="AP111" s="1324">
        <f t="shared" si="108"/>
        <v>0</v>
      </c>
    </row>
    <row r="112" spans="1:42">
      <c r="A112" s="1323" t="s">
        <v>94</v>
      </c>
      <c r="B112" s="1323" t="s">
        <v>95</v>
      </c>
      <c r="C112" s="1323" t="s">
        <v>96</v>
      </c>
      <c r="D112" s="1323">
        <f>'Information Input'!$J$18</f>
        <v>2019</v>
      </c>
      <c r="E112" s="1323">
        <f>$E$22</f>
        <v>15</v>
      </c>
      <c r="F112" s="1334" t="str">
        <f>$F$22</f>
        <v>Psychosocial Rehab Services for Adults =&gt;18</v>
      </c>
      <c r="G112" s="1335" t="str">
        <f>$G$22</f>
        <v>Report 5L</v>
      </c>
      <c r="H112" s="1077"/>
      <c r="I112" s="1078">
        <f>SUMIF('Report 4A'!$G$16:$G$95,$E112,'Report 4A'!$U$16:$U$95)</f>
        <v>0</v>
      </c>
      <c r="J112" s="1077"/>
      <c r="K112" s="1077"/>
      <c r="L112" s="1077"/>
      <c r="M112" s="1077"/>
      <c r="N112" s="1324">
        <f t="shared" si="98"/>
        <v>0</v>
      </c>
      <c r="O112" s="1077"/>
      <c r="P112" s="1078">
        <f>SUMIF('Report 4A'!$G$16:$G$95,$E112,'Report 4A'!$V$16:$V$95)</f>
        <v>0</v>
      </c>
      <c r="Q112" s="1077"/>
      <c r="R112" s="1077"/>
      <c r="S112" s="1077"/>
      <c r="T112" s="1077"/>
      <c r="U112" s="1324">
        <f t="shared" si="99"/>
        <v>0</v>
      </c>
      <c r="V112" s="1077"/>
      <c r="W112" s="1078">
        <f>SUMIF('Report 4A'!$G$16:$G$95,$E112,'Report 4A'!$W$16:$W$95)</f>
        <v>0</v>
      </c>
      <c r="X112" s="1077"/>
      <c r="Y112" s="1077"/>
      <c r="Z112" s="1077"/>
      <c r="AA112" s="1077"/>
      <c r="AB112" s="1324">
        <f t="shared" si="100"/>
        <v>0</v>
      </c>
      <c r="AC112" s="1077"/>
      <c r="AD112" s="1078">
        <f>SUMIF('Report 4A'!$G$16:$G$95,$E112,'Report 4A'!$X$16:$X$95)</f>
        <v>0</v>
      </c>
      <c r="AE112" s="1077"/>
      <c r="AF112" s="1077"/>
      <c r="AG112" s="1077"/>
      <c r="AH112" s="1077"/>
      <c r="AI112" s="1324">
        <f t="shared" si="101"/>
        <v>0</v>
      </c>
      <c r="AJ112" s="1078">
        <f t="shared" si="102"/>
        <v>0</v>
      </c>
      <c r="AK112" s="1078">
        <f t="shared" si="103"/>
        <v>0</v>
      </c>
      <c r="AL112" s="1078">
        <f t="shared" si="104"/>
        <v>0</v>
      </c>
      <c r="AM112" s="1078">
        <f t="shared" si="105"/>
        <v>0</v>
      </c>
      <c r="AN112" s="1078">
        <f t="shared" si="106"/>
        <v>0</v>
      </c>
      <c r="AO112" s="1078">
        <f t="shared" si="107"/>
        <v>0</v>
      </c>
      <c r="AP112" s="1324">
        <f t="shared" si="108"/>
        <v>0</v>
      </c>
    </row>
    <row r="113" spans="1:42">
      <c r="A113" s="1323" t="s">
        <v>94</v>
      </c>
      <c r="B113" s="1323" t="s">
        <v>95</v>
      </c>
      <c r="C113" s="1323" t="s">
        <v>96</v>
      </c>
      <c r="D113" s="1323">
        <f>'Information Input'!$J$18</f>
        <v>2019</v>
      </c>
      <c r="E113" s="1323">
        <f>$E$23</f>
        <v>16</v>
      </c>
      <c r="F113" s="1334" t="str">
        <f>$F$23</f>
        <v>Evaluations and Therapies (Non-Hospital Outpatient)</v>
      </c>
      <c r="G113" s="1335" t="str">
        <f>$G$23</f>
        <v>Report 5H</v>
      </c>
      <c r="H113" s="1077"/>
      <c r="I113" s="1078">
        <f>SUMIF('Report 4A'!$G$16:$G$95,$E113,'Report 4A'!$U$16:$U$95)</f>
        <v>0</v>
      </c>
      <c r="J113" s="1077"/>
      <c r="K113" s="1077"/>
      <c r="L113" s="1077"/>
      <c r="M113" s="1077"/>
      <c r="N113" s="1324">
        <f t="shared" si="98"/>
        <v>0</v>
      </c>
      <c r="O113" s="1077"/>
      <c r="P113" s="1078">
        <f>SUMIF('Report 4A'!$G$16:$G$95,$E113,'Report 4A'!$V$16:$V$95)</f>
        <v>0</v>
      </c>
      <c r="Q113" s="1077"/>
      <c r="R113" s="1077"/>
      <c r="S113" s="1077"/>
      <c r="T113" s="1077"/>
      <c r="U113" s="1324">
        <f t="shared" si="99"/>
        <v>0</v>
      </c>
      <c r="V113" s="1077"/>
      <c r="W113" s="1078">
        <f>SUMIF('Report 4A'!$G$16:$G$95,$E113,'Report 4A'!$W$16:$W$95)</f>
        <v>0</v>
      </c>
      <c r="X113" s="1077"/>
      <c r="Y113" s="1077"/>
      <c r="Z113" s="1077"/>
      <c r="AA113" s="1077"/>
      <c r="AB113" s="1324">
        <f t="shared" si="100"/>
        <v>0</v>
      </c>
      <c r="AC113" s="1077"/>
      <c r="AD113" s="1078">
        <f>SUMIF('Report 4A'!$G$16:$G$95,$E113,'Report 4A'!$X$16:$X$95)</f>
        <v>0</v>
      </c>
      <c r="AE113" s="1077"/>
      <c r="AF113" s="1077"/>
      <c r="AG113" s="1077"/>
      <c r="AH113" s="1077"/>
      <c r="AI113" s="1324">
        <f t="shared" si="101"/>
        <v>0</v>
      </c>
      <c r="AJ113" s="1078">
        <f t="shared" si="102"/>
        <v>0</v>
      </c>
      <c r="AK113" s="1078">
        <f t="shared" si="103"/>
        <v>0</v>
      </c>
      <c r="AL113" s="1078">
        <f t="shared" si="104"/>
        <v>0</v>
      </c>
      <c r="AM113" s="1078">
        <f t="shared" si="105"/>
        <v>0</v>
      </c>
      <c r="AN113" s="1078">
        <f t="shared" si="106"/>
        <v>0</v>
      </c>
      <c r="AO113" s="1078">
        <f t="shared" si="107"/>
        <v>0</v>
      </c>
      <c r="AP113" s="1324">
        <f t="shared" si="108"/>
        <v>0</v>
      </c>
    </row>
    <row r="114" spans="1:42">
      <c r="A114" s="1323" t="s">
        <v>94</v>
      </c>
      <c r="B114" s="1323" t="s">
        <v>95</v>
      </c>
      <c r="C114" s="1323" t="s">
        <v>96</v>
      </c>
      <c r="D114" s="1323">
        <f>'Information Input'!$J$18</f>
        <v>2019</v>
      </c>
      <c r="E114" s="1323">
        <f>$E$24</f>
        <v>17</v>
      </c>
      <c r="F114" s="1334" t="str">
        <f>$F$24</f>
        <v>Testing (Non-Hospital Outpatient)</v>
      </c>
      <c r="G114" s="1335" t="str">
        <f>$G$24</f>
        <v>Report 5H</v>
      </c>
      <c r="H114" s="1077"/>
      <c r="I114" s="1078">
        <f>SUMIF('Report 4A'!$G$16:$G$95,$E114,'Report 4A'!$U$16:$U$95)</f>
        <v>0</v>
      </c>
      <c r="J114" s="1077"/>
      <c r="K114" s="1077"/>
      <c r="L114" s="1077"/>
      <c r="M114" s="1077"/>
      <c r="N114" s="1324">
        <f t="shared" si="98"/>
        <v>0</v>
      </c>
      <c r="O114" s="1077"/>
      <c r="P114" s="1078">
        <f>SUMIF('Report 4A'!$G$16:$G$95,$E114,'Report 4A'!$V$16:$V$95)</f>
        <v>0</v>
      </c>
      <c r="Q114" s="1077"/>
      <c r="R114" s="1077"/>
      <c r="S114" s="1077"/>
      <c r="T114" s="1077"/>
      <c r="U114" s="1324">
        <f t="shared" si="99"/>
        <v>0</v>
      </c>
      <c r="V114" s="1077"/>
      <c r="W114" s="1078">
        <f>SUMIF('Report 4A'!$G$16:$G$95,$E114,'Report 4A'!$W$16:$W$95)</f>
        <v>0</v>
      </c>
      <c r="X114" s="1077"/>
      <c r="Y114" s="1077"/>
      <c r="Z114" s="1077"/>
      <c r="AA114" s="1077"/>
      <c r="AB114" s="1324">
        <f t="shared" si="100"/>
        <v>0</v>
      </c>
      <c r="AC114" s="1077"/>
      <c r="AD114" s="1078">
        <f>SUMIF('Report 4A'!$G$16:$G$95,$E114,'Report 4A'!$X$16:$X$95)</f>
        <v>0</v>
      </c>
      <c r="AE114" s="1077"/>
      <c r="AF114" s="1077"/>
      <c r="AG114" s="1077"/>
      <c r="AH114" s="1077"/>
      <c r="AI114" s="1324">
        <f t="shared" si="101"/>
        <v>0</v>
      </c>
      <c r="AJ114" s="1078">
        <f t="shared" si="102"/>
        <v>0</v>
      </c>
      <c r="AK114" s="1078">
        <f t="shared" si="103"/>
        <v>0</v>
      </c>
      <c r="AL114" s="1078">
        <f t="shared" si="104"/>
        <v>0</v>
      </c>
      <c r="AM114" s="1078">
        <f t="shared" si="105"/>
        <v>0</v>
      </c>
      <c r="AN114" s="1078">
        <f t="shared" si="106"/>
        <v>0</v>
      </c>
      <c r="AO114" s="1078">
        <f t="shared" si="107"/>
        <v>0</v>
      </c>
      <c r="AP114" s="1324">
        <f t="shared" si="108"/>
        <v>0</v>
      </c>
    </row>
    <row r="115" spans="1:42">
      <c r="A115" s="1323" t="s">
        <v>94</v>
      </c>
      <c r="B115" s="1323" t="s">
        <v>95</v>
      </c>
      <c r="C115" s="1323" t="s">
        <v>96</v>
      </c>
      <c r="D115" s="1323">
        <f>'Information Input'!$J$18</f>
        <v>2019</v>
      </c>
      <c r="E115" s="1323">
        <f>$E$25</f>
        <v>18</v>
      </c>
      <c r="F115" s="1334" t="str">
        <f>$F$25</f>
        <v>Functional Family Therapy (FFT) (Non-Hospital Outpatient)</v>
      </c>
      <c r="G115" s="1335" t="str">
        <f>$G$25</f>
        <v>Report 5H</v>
      </c>
      <c r="H115" s="1077"/>
      <c r="I115" s="1078">
        <f>SUMIF('Report 4A'!$G$16:$G$95,$E115,'Report 4A'!$U$16:$U$95)</f>
        <v>0</v>
      </c>
      <c r="J115" s="1077"/>
      <c r="K115" s="1077"/>
      <c r="L115" s="1077"/>
      <c r="M115" s="1077"/>
      <c r="N115" s="1324">
        <f t="shared" si="98"/>
        <v>0</v>
      </c>
      <c r="O115" s="1077"/>
      <c r="P115" s="1078">
        <f>SUMIF('Report 4A'!$G$16:$G$95,$E115,'Report 4A'!$V$16:$V$95)</f>
        <v>0</v>
      </c>
      <c r="Q115" s="1077"/>
      <c r="R115" s="1077"/>
      <c r="S115" s="1077"/>
      <c r="T115" s="1077"/>
      <c r="U115" s="1324">
        <f t="shared" si="99"/>
        <v>0</v>
      </c>
      <c r="V115" s="1077"/>
      <c r="W115" s="1078">
        <f>SUMIF('Report 4A'!$G$16:$G$95,$E115,'Report 4A'!$W$16:$W$95)</f>
        <v>0</v>
      </c>
      <c r="X115" s="1077"/>
      <c r="Y115" s="1077"/>
      <c r="Z115" s="1077"/>
      <c r="AA115" s="1077"/>
      <c r="AB115" s="1324">
        <f t="shared" si="100"/>
        <v>0</v>
      </c>
      <c r="AC115" s="1077"/>
      <c r="AD115" s="1078">
        <f>SUMIF('Report 4A'!$G$16:$G$95,$E115,'Report 4A'!$X$16:$X$95)</f>
        <v>0</v>
      </c>
      <c r="AE115" s="1077"/>
      <c r="AF115" s="1077"/>
      <c r="AG115" s="1077"/>
      <c r="AH115" s="1077"/>
      <c r="AI115" s="1324">
        <f t="shared" si="101"/>
        <v>0</v>
      </c>
      <c r="AJ115" s="1078">
        <f t="shared" si="102"/>
        <v>0</v>
      </c>
      <c r="AK115" s="1078">
        <f t="shared" si="103"/>
        <v>0</v>
      </c>
      <c r="AL115" s="1078">
        <f t="shared" si="104"/>
        <v>0</v>
      </c>
      <c r="AM115" s="1078">
        <f t="shared" si="105"/>
        <v>0</v>
      </c>
      <c r="AN115" s="1078">
        <f t="shared" si="106"/>
        <v>0</v>
      </c>
      <c r="AO115" s="1078">
        <f t="shared" si="107"/>
        <v>0</v>
      </c>
      <c r="AP115" s="1324">
        <f t="shared" si="108"/>
        <v>0</v>
      </c>
    </row>
    <row r="116" spans="1:42">
      <c r="A116" s="1323" t="s">
        <v>94</v>
      </c>
      <c r="B116" s="1323" t="s">
        <v>95</v>
      </c>
      <c r="C116" s="1323" t="s">
        <v>96</v>
      </c>
      <c r="D116" s="1323">
        <f>'Information Input'!$J$18</f>
        <v>2019</v>
      </c>
      <c r="E116" s="1323">
        <f>$E$26</f>
        <v>19</v>
      </c>
      <c r="F116" s="1334" t="str">
        <f>$F$26</f>
        <v>Outpatient Hospital (Evaluations, Therapies, and BH Physical Evaluations)</v>
      </c>
      <c r="G116" s="1335" t="str">
        <f>$G$26</f>
        <v>Report 5H</v>
      </c>
      <c r="H116" s="1077"/>
      <c r="I116" s="1078">
        <f>SUMIF('Report 4A'!$G$16:$G$95,$E116,'Report 4A'!$U$16:$U$95)</f>
        <v>0</v>
      </c>
      <c r="J116" s="1077"/>
      <c r="K116" s="1077"/>
      <c r="L116" s="1077"/>
      <c r="M116" s="1077"/>
      <c r="N116" s="1324">
        <f t="shared" si="98"/>
        <v>0</v>
      </c>
      <c r="O116" s="1077"/>
      <c r="P116" s="1078">
        <f>SUMIF('Report 4A'!$G$16:$G$95,$E116,'Report 4A'!$V$16:$V$95)</f>
        <v>0</v>
      </c>
      <c r="Q116" s="1077"/>
      <c r="R116" s="1077"/>
      <c r="S116" s="1077"/>
      <c r="T116" s="1077"/>
      <c r="U116" s="1324">
        <f t="shared" si="99"/>
        <v>0</v>
      </c>
      <c r="V116" s="1077"/>
      <c r="W116" s="1078">
        <f>SUMIF('Report 4A'!$G$16:$G$95,$E116,'Report 4A'!$W$16:$W$95)</f>
        <v>0</v>
      </c>
      <c r="X116" s="1077"/>
      <c r="Y116" s="1077"/>
      <c r="Z116" s="1077"/>
      <c r="AA116" s="1077"/>
      <c r="AB116" s="1324">
        <f t="shared" si="100"/>
        <v>0</v>
      </c>
      <c r="AC116" s="1077"/>
      <c r="AD116" s="1078">
        <f>SUMIF('Report 4A'!$G$16:$G$95,$E116,'Report 4A'!$X$16:$X$95)</f>
        <v>0</v>
      </c>
      <c r="AE116" s="1077"/>
      <c r="AF116" s="1077"/>
      <c r="AG116" s="1077"/>
      <c r="AH116" s="1077"/>
      <c r="AI116" s="1324">
        <f t="shared" si="101"/>
        <v>0</v>
      </c>
      <c r="AJ116" s="1078">
        <f t="shared" si="102"/>
        <v>0</v>
      </c>
      <c r="AK116" s="1078">
        <f t="shared" si="103"/>
        <v>0</v>
      </c>
      <c r="AL116" s="1078">
        <f t="shared" si="104"/>
        <v>0</v>
      </c>
      <c r="AM116" s="1078">
        <f t="shared" si="105"/>
        <v>0</v>
      </c>
      <c r="AN116" s="1078">
        <f t="shared" si="106"/>
        <v>0</v>
      </c>
      <c r="AO116" s="1078">
        <f t="shared" si="107"/>
        <v>0</v>
      </c>
      <c r="AP116" s="1324">
        <f t="shared" si="108"/>
        <v>0</v>
      </c>
    </row>
    <row r="117" spans="1:42">
      <c r="A117" s="1323" t="s">
        <v>94</v>
      </c>
      <c r="B117" s="1323" t="s">
        <v>95</v>
      </c>
      <c r="C117" s="1323" t="s">
        <v>96</v>
      </c>
      <c r="D117" s="1323">
        <f>'Information Input'!$J$18</f>
        <v>2019</v>
      </c>
      <c r="E117" s="1323">
        <f>$E$27</f>
        <v>20</v>
      </c>
      <c r="F117" s="1334" t="str">
        <f>$F$27</f>
        <v>Partial Hospitalization Program (BH Treatment Services)</v>
      </c>
      <c r="G117" s="1335" t="str">
        <f>$G$27</f>
        <v>Report 5H</v>
      </c>
      <c r="H117" s="1077"/>
      <c r="I117" s="1078">
        <f>SUMIF('Report 4A'!$G$16:$G$95,$E117,'Report 4A'!$U$16:$U$95)</f>
        <v>0</v>
      </c>
      <c r="J117" s="1077"/>
      <c r="K117" s="1077"/>
      <c r="L117" s="1077"/>
      <c r="M117" s="1077"/>
      <c r="N117" s="1324">
        <f t="shared" si="98"/>
        <v>0</v>
      </c>
      <c r="O117" s="1077"/>
      <c r="P117" s="1078">
        <f>SUMIF('Report 4A'!$G$16:$G$95,$E117,'Report 4A'!$V$16:$V$95)</f>
        <v>0</v>
      </c>
      <c r="Q117" s="1077"/>
      <c r="R117" s="1077"/>
      <c r="S117" s="1077"/>
      <c r="T117" s="1077"/>
      <c r="U117" s="1324">
        <f t="shared" si="99"/>
        <v>0</v>
      </c>
      <c r="V117" s="1077"/>
      <c r="W117" s="1078">
        <f>SUMIF('Report 4A'!$G$16:$G$95,$E117,'Report 4A'!$W$16:$W$95)</f>
        <v>0</v>
      </c>
      <c r="X117" s="1077"/>
      <c r="Y117" s="1077"/>
      <c r="Z117" s="1077"/>
      <c r="AA117" s="1077"/>
      <c r="AB117" s="1324">
        <f t="shared" si="100"/>
        <v>0</v>
      </c>
      <c r="AC117" s="1077"/>
      <c r="AD117" s="1078">
        <f>SUMIF('Report 4A'!$G$16:$G$95,$E117,'Report 4A'!$X$16:$X$95)</f>
        <v>0</v>
      </c>
      <c r="AE117" s="1077"/>
      <c r="AF117" s="1077"/>
      <c r="AG117" s="1077"/>
      <c r="AH117" s="1077"/>
      <c r="AI117" s="1324">
        <f t="shared" si="101"/>
        <v>0</v>
      </c>
      <c r="AJ117" s="1078">
        <f t="shared" si="102"/>
        <v>0</v>
      </c>
      <c r="AK117" s="1078">
        <f t="shared" si="103"/>
        <v>0</v>
      </c>
      <c r="AL117" s="1078">
        <f t="shared" si="104"/>
        <v>0</v>
      </c>
      <c r="AM117" s="1078">
        <f t="shared" si="105"/>
        <v>0</v>
      </c>
      <c r="AN117" s="1078">
        <f t="shared" si="106"/>
        <v>0</v>
      </c>
      <c r="AO117" s="1078">
        <f t="shared" si="107"/>
        <v>0</v>
      </c>
      <c r="AP117" s="1324">
        <f t="shared" si="108"/>
        <v>0</v>
      </c>
    </row>
    <row r="118" spans="1:42">
      <c r="A118" s="1323" t="s">
        <v>94</v>
      </c>
      <c r="B118" s="1323" t="s">
        <v>95</v>
      </c>
      <c r="C118" s="1323" t="s">
        <v>96</v>
      </c>
      <c r="D118" s="1323">
        <f>'Information Input'!$J$18</f>
        <v>2019</v>
      </c>
      <c r="E118" s="1323">
        <f>$E$28</f>
        <v>21</v>
      </c>
      <c r="F118" s="1334" t="str">
        <f>$F$28</f>
        <v>Hospital Outpatient Facility (BH Treatment Services)</v>
      </c>
      <c r="G118" s="1335" t="str">
        <f>$G$28</f>
        <v>Report 5H</v>
      </c>
      <c r="H118" s="1077"/>
      <c r="I118" s="1078">
        <f>SUMIF('Report 4A'!$G$16:$G$95,$E118,'Report 4A'!$U$16:$U$95)</f>
        <v>0</v>
      </c>
      <c r="J118" s="1077"/>
      <c r="K118" s="1077"/>
      <c r="L118" s="1077"/>
      <c r="M118" s="1077"/>
      <c r="N118" s="1324">
        <f t="shared" si="98"/>
        <v>0</v>
      </c>
      <c r="O118" s="1077"/>
      <c r="P118" s="1078">
        <f>SUMIF('Report 4A'!$G$16:$G$95,$E118,'Report 4A'!$V$16:$V$95)</f>
        <v>0</v>
      </c>
      <c r="Q118" s="1077"/>
      <c r="R118" s="1077"/>
      <c r="S118" s="1077"/>
      <c r="T118" s="1077"/>
      <c r="U118" s="1324">
        <f t="shared" si="99"/>
        <v>0</v>
      </c>
      <c r="V118" s="1077"/>
      <c r="W118" s="1078">
        <f>SUMIF('Report 4A'!$G$16:$G$95,$E118,'Report 4A'!$W$16:$W$95)</f>
        <v>0</v>
      </c>
      <c r="X118" s="1077"/>
      <c r="Y118" s="1077"/>
      <c r="Z118" s="1077"/>
      <c r="AA118" s="1077"/>
      <c r="AB118" s="1324">
        <f t="shared" si="100"/>
        <v>0</v>
      </c>
      <c r="AC118" s="1077"/>
      <c r="AD118" s="1078">
        <f>SUMIF('Report 4A'!$G$16:$G$95,$E118,'Report 4A'!$X$16:$X$95)</f>
        <v>0</v>
      </c>
      <c r="AE118" s="1077"/>
      <c r="AF118" s="1077"/>
      <c r="AG118" s="1077"/>
      <c r="AH118" s="1077"/>
      <c r="AI118" s="1324">
        <f t="shared" si="101"/>
        <v>0</v>
      </c>
      <c r="AJ118" s="1078">
        <f t="shared" si="102"/>
        <v>0</v>
      </c>
      <c r="AK118" s="1078">
        <f t="shared" si="103"/>
        <v>0</v>
      </c>
      <c r="AL118" s="1078">
        <f t="shared" si="104"/>
        <v>0</v>
      </c>
      <c r="AM118" s="1078">
        <f t="shared" si="105"/>
        <v>0</v>
      </c>
      <c r="AN118" s="1078">
        <f t="shared" si="106"/>
        <v>0</v>
      </c>
      <c r="AO118" s="1078">
        <f t="shared" si="107"/>
        <v>0</v>
      </c>
      <c r="AP118" s="1324">
        <f t="shared" si="108"/>
        <v>0</v>
      </c>
    </row>
    <row r="119" spans="1:42">
      <c r="A119" s="1323" t="s">
        <v>94</v>
      </c>
      <c r="B119" s="1323" t="s">
        <v>95</v>
      </c>
      <c r="C119" s="1323" t="s">
        <v>96</v>
      </c>
      <c r="D119" s="1323">
        <f>'Information Input'!$J$18</f>
        <v>2019</v>
      </c>
      <c r="E119" s="1323">
        <f>$E$29</f>
        <v>22</v>
      </c>
      <c r="F119" s="1334" t="str">
        <f>$F$29</f>
        <v>Hospital Inpatient Facility (Psychiatric Hospitalization Services)</v>
      </c>
      <c r="G119" s="1335" t="str">
        <f>$G$29</f>
        <v>Report 5A</v>
      </c>
      <c r="H119" s="1077"/>
      <c r="I119" s="1078">
        <f>SUMIF('Report 4A'!$G$16:$G$95,$E119,'Report 4A'!$U$16:$U$95)</f>
        <v>0</v>
      </c>
      <c r="J119" s="1077"/>
      <c r="K119" s="1077"/>
      <c r="L119" s="1077"/>
      <c r="M119" s="1077"/>
      <c r="N119" s="1324">
        <f t="shared" si="98"/>
        <v>0</v>
      </c>
      <c r="O119" s="1077"/>
      <c r="P119" s="1078">
        <f>SUMIF('Report 4A'!$G$16:$G$95,$E119,'Report 4A'!$V$16:$V$95)</f>
        <v>0</v>
      </c>
      <c r="Q119" s="1077"/>
      <c r="R119" s="1077"/>
      <c r="S119" s="1077"/>
      <c r="T119" s="1077"/>
      <c r="U119" s="1324">
        <f t="shared" si="99"/>
        <v>0</v>
      </c>
      <c r="V119" s="1077"/>
      <c r="W119" s="1078">
        <f>SUMIF('Report 4A'!$G$16:$G$95,$E119,'Report 4A'!$W$16:$W$95)</f>
        <v>0</v>
      </c>
      <c r="X119" s="1077"/>
      <c r="Y119" s="1077"/>
      <c r="Z119" s="1077"/>
      <c r="AA119" s="1077"/>
      <c r="AB119" s="1324">
        <f t="shared" si="100"/>
        <v>0</v>
      </c>
      <c r="AC119" s="1077"/>
      <c r="AD119" s="1078">
        <f>SUMIF('Report 4A'!$G$16:$G$95,$E119,'Report 4A'!$X$16:$X$95)</f>
        <v>0</v>
      </c>
      <c r="AE119" s="1077"/>
      <c r="AF119" s="1077"/>
      <c r="AG119" s="1077"/>
      <c r="AH119" s="1077"/>
      <c r="AI119" s="1324">
        <f t="shared" si="101"/>
        <v>0</v>
      </c>
      <c r="AJ119" s="1078">
        <f t="shared" si="102"/>
        <v>0</v>
      </c>
      <c r="AK119" s="1078">
        <f t="shared" si="103"/>
        <v>0</v>
      </c>
      <c r="AL119" s="1078">
        <f t="shared" si="104"/>
        <v>0</v>
      </c>
      <c r="AM119" s="1078">
        <f t="shared" si="105"/>
        <v>0</v>
      </c>
      <c r="AN119" s="1078">
        <f t="shared" si="106"/>
        <v>0</v>
      </c>
      <c r="AO119" s="1078">
        <f t="shared" si="107"/>
        <v>0</v>
      </c>
      <c r="AP119" s="1324">
        <f t="shared" si="108"/>
        <v>0</v>
      </c>
    </row>
    <row r="120" spans="1:42">
      <c r="A120" s="1323" t="s">
        <v>94</v>
      </c>
      <c r="B120" s="1323" t="s">
        <v>95</v>
      </c>
      <c r="C120" s="1323" t="s">
        <v>96</v>
      </c>
      <c r="D120" s="1323">
        <f>'Information Input'!$J$18</f>
        <v>2019</v>
      </c>
      <c r="E120" s="1323">
        <f>$E$30</f>
        <v>23</v>
      </c>
      <c r="F120" s="1334" t="str">
        <f>$F$30</f>
        <v>Inpatient and Residential Professional Charges</v>
      </c>
      <c r="G120" s="1335" t="str">
        <f>$G$30</f>
        <v>Report 5A</v>
      </c>
      <c r="H120" s="1077"/>
      <c r="I120" s="1078">
        <f>SUMIF('Report 4A'!$G$16:$G$95,$E120,'Report 4A'!$U$16:$U$95)</f>
        <v>0</v>
      </c>
      <c r="J120" s="1077"/>
      <c r="K120" s="1077"/>
      <c r="L120" s="1077"/>
      <c r="M120" s="1077"/>
      <c r="N120" s="1324">
        <f t="shared" si="98"/>
        <v>0</v>
      </c>
      <c r="O120" s="1077"/>
      <c r="P120" s="1078">
        <f>SUMIF('Report 4A'!$G$16:$G$95,$E120,'Report 4A'!$V$16:$V$95)</f>
        <v>0</v>
      </c>
      <c r="Q120" s="1077"/>
      <c r="R120" s="1077"/>
      <c r="S120" s="1077"/>
      <c r="T120" s="1077"/>
      <c r="U120" s="1324">
        <f t="shared" si="99"/>
        <v>0</v>
      </c>
      <c r="V120" s="1077"/>
      <c r="W120" s="1078">
        <f>SUMIF('Report 4A'!$G$16:$G$95,$E120,'Report 4A'!$W$16:$W$95)</f>
        <v>0</v>
      </c>
      <c r="X120" s="1077"/>
      <c r="Y120" s="1077"/>
      <c r="Z120" s="1077"/>
      <c r="AA120" s="1077"/>
      <c r="AB120" s="1324">
        <f t="shared" si="100"/>
        <v>0</v>
      </c>
      <c r="AC120" s="1077"/>
      <c r="AD120" s="1078">
        <f>SUMIF('Report 4A'!$G$16:$G$95,$E120,'Report 4A'!$X$16:$X$95)</f>
        <v>0</v>
      </c>
      <c r="AE120" s="1077"/>
      <c r="AF120" s="1077"/>
      <c r="AG120" s="1077"/>
      <c r="AH120" s="1077"/>
      <c r="AI120" s="1324">
        <f t="shared" si="101"/>
        <v>0</v>
      </c>
      <c r="AJ120" s="1078">
        <f t="shared" si="102"/>
        <v>0</v>
      </c>
      <c r="AK120" s="1078">
        <f t="shared" si="103"/>
        <v>0</v>
      </c>
      <c r="AL120" s="1078">
        <f t="shared" si="104"/>
        <v>0</v>
      </c>
      <c r="AM120" s="1078">
        <f t="shared" si="105"/>
        <v>0</v>
      </c>
      <c r="AN120" s="1078">
        <f t="shared" si="106"/>
        <v>0</v>
      </c>
      <c r="AO120" s="1078">
        <f t="shared" si="107"/>
        <v>0</v>
      </c>
      <c r="AP120" s="1324">
        <f t="shared" si="108"/>
        <v>0</v>
      </c>
    </row>
    <row r="121" spans="1:42">
      <c r="A121" s="1323" t="s">
        <v>94</v>
      </c>
      <c r="B121" s="1323" t="s">
        <v>95</v>
      </c>
      <c r="C121" s="1323" t="s">
        <v>96</v>
      </c>
      <c r="D121" s="1323">
        <f>'Information Input'!$J$18</f>
        <v>2019</v>
      </c>
      <c r="E121" s="1323">
        <f>$E$31</f>
        <v>24</v>
      </c>
      <c r="F121" s="1334" t="str">
        <f>$F$31</f>
        <v>Intensive Outpatient Program Services (IOP)</v>
      </c>
      <c r="G121" s="1335" t="str">
        <f>$G$31</f>
        <v>Report 5K</v>
      </c>
      <c r="H121" s="1077"/>
      <c r="I121" s="1078">
        <f>SUMIF('Report 4A'!$G$16:$G$95,$E121,'Report 4A'!$U$16:$U$95)</f>
        <v>0</v>
      </c>
      <c r="J121" s="1077"/>
      <c r="K121" s="1077"/>
      <c r="L121" s="1077"/>
      <c r="M121" s="1077"/>
      <c r="N121" s="1324">
        <f t="shared" si="98"/>
        <v>0</v>
      </c>
      <c r="O121" s="1077"/>
      <c r="P121" s="1078">
        <f>SUMIF('Report 4A'!$G$16:$G$95,$E121,'Report 4A'!$V$16:$V$95)</f>
        <v>0</v>
      </c>
      <c r="Q121" s="1077"/>
      <c r="R121" s="1077"/>
      <c r="S121" s="1077"/>
      <c r="T121" s="1077"/>
      <c r="U121" s="1324">
        <f t="shared" si="99"/>
        <v>0</v>
      </c>
      <c r="V121" s="1077"/>
      <c r="W121" s="1078">
        <f>SUMIF('Report 4A'!$G$16:$G$95,$E121,'Report 4A'!$W$16:$W$95)</f>
        <v>0</v>
      </c>
      <c r="X121" s="1077"/>
      <c r="Y121" s="1077"/>
      <c r="Z121" s="1077"/>
      <c r="AA121" s="1077"/>
      <c r="AB121" s="1324">
        <f t="shared" si="100"/>
        <v>0</v>
      </c>
      <c r="AC121" s="1077"/>
      <c r="AD121" s="1078">
        <f>SUMIF('Report 4A'!$G$16:$G$95,$E121,'Report 4A'!$X$16:$X$95)</f>
        <v>0</v>
      </c>
      <c r="AE121" s="1077"/>
      <c r="AF121" s="1077"/>
      <c r="AG121" s="1077"/>
      <c r="AH121" s="1077"/>
      <c r="AI121" s="1324">
        <f t="shared" si="101"/>
        <v>0</v>
      </c>
      <c r="AJ121" s="1078">
        <f t="shared" si="102"/>
        <v>0</v>
      </c>
      <c r="AK121" s="1078">
        <f t="shared" si="103"/>
        <v>0</v>
      </c>
      <c r="AL121" s="1078">
        <f t="shared" si="104"/>
        <v>0</v>
      </c>
      <c r="AM121" s="1078">
        <f t="shared" si="105"/>
        <v>0</v>
      </c>
      <c r="AN121" s="1078">
        <f t="shared" si="106"/>
        <v>0</v>
      </c>
      <c r="AO121" s="1078">
        <f t="shared" si="107"/>
        <v>0</v>
      </c>
      <c r="AP121" s="1324">
        <f t="shared" si="108"/>
        <v>0</v>
      </c>
    </row>
    <row r="122" spans="1:42">
      <c r="A122" s="1323" t="s">
        <v>94</v>
      </c>
      <c r="B122" s="1323" t="s">
        <v>95</v>
      </c>
      <c r="C122" s="1323" t="s">
        <v>96</v>
      </c>
      <c r="D122" s="1323">
        <f>'Information Input'!$J$18</f>
        <v>2019</v>
      </c>
      <c r="E122" s="1323">
        <f>$E$32</f>
        <v>25</v>
      </c>
      <c r="F122" s="1334" t="str">
        <f>$F$32</f>
        <v>Adaptive Skills Building (ABS)</v>
      </c>
      <c r="G122" s="1335" t="str">
        <f>$G$32</f>
        <v>Report 5K</v>
      </c>
      <c r="H122" s="1077"/>
      <c r="I122" s="1078">
        <f>SUMIF('Report 4A'!$G$16:$G$95,$E122,'Report 4A'!$U$16:$U$95)</f>
        <v>0</v>
      </c>
      <c r="J122" s="1077"/>
      <c r="K122" s="1077"/>
      <c r="L122" s="1077"/>
      <c r="M122" s="1077"/>
      <c r="N122" s="1324">
        <f t="shared" si="98"/>
        <v>0</v>
      </c>
      <c r="O122" s="1077"/>
      <c r="P122" s="1078">
        <f>SUMIF('Report 4A'!$G$16:$G$95,$E122,'Report 4A'!$V$16:$V$95)</f>
        <v>0</v>
      </c>
      <c r="Q122" s="1077"/>
      <c r="R122" s="1077"/>
      <c r="S122" s="1077"/>
      <c r="T122" s="1077"/>
      <c r="U122" s="1324">
        <f t="shared" si="99"/>
        <v>0</v>
      </c>
      <c r="V122" s="1077"/>
      <c r="W122" s="1078">
        <f>SUMIF('Report 4A'!$G$16:$G$95,$E122,'Report 4A'!$W$16:$W$95)</f>
        <v>0</v>
      </c>
      <c r="X122" s="1077"/>
      <c r="Y122" s="1077"/>
      <c r="Z122" s="1077"/>
      <c r="AA122" s="1077"/>
      <c r="AB122" s="1324">
        <f t="shared" si="100"/>
        <v>0</v>
      </c>
      <c r="AC122" s="1077"/>
      <c r="AD122" s="1078">
        <f>SUMIF('Report 4A'!$G$16:$G$95,$E122,'Report 4A'!$X$16:$X$95)</f>
        <v>0</v>
      </c>
      <c r="AE122" s="1077"/>
      <c r="AF122" s="1077"/>
      <c r="AG122" s="1077"/>
      <c r="AH122" s="1077"/>
      <c r="AI122" s="1324">
        <f t="shared" si="101"/>
        <v>0</v>
      </c>
      <c r="AJ122" s="1078">
        <f t="shared" si="102"/>
        <v>0</v>
      </c>
      <c r="AK122" s="1078">
        <f t="shared" si="103"/>
        <v>0</v>
      </c>
      <c r="AL122" s="1078">
        <f t="shared" si="104"/>
        <v>0</v>
      </c>
      <c r="AM122" s="1078">
        <f t="shared" si="105"/>
        <v>0</v>
      </c>
      <c r="AN122" s="1078">
        <f t="shared" si="106"/>
        <v>0</v>
      </c>
      <c r="AO122" s="1078">
        <f t="shared" si="107"/>
        <v>0</v>
      </c>
      <c r="AP122" s="1324">
        <f t="shared" si="108"/>
        <v>0</v>
      </c>
    </row>
    <row r="123" spans="1:42">
      <c r="A123" s="1323" t="s">
        <v>94</v>
      </c>
      <c r="B123" s="1323" t="s">
        <v>95</v>
      </c>
      <c r="C123" s="1323" t="s">
        <v>96</v>
      </c>
      <c r="D123" s="1323">
        <f>'Information Input'!$J$18</f>
        <v>2019</v>
      </c>
      <c r="E123" s="1323">
        <f>$E$33</f>
        <v>26</v>
      </c>
      <c r="F123" s="1334" t="str">
        <f>$F$33</f>
        <v>BH Pharmaceuticals</v>
      </c>
      <c r="G123" s="1335" t="str">
        <f>$G$33</f>
        <v>Report 5D</v>
      </c>
      <c r="H123" s="1077"/>
      <c r="I123" s="1078">
        <f>SUMIF('Report 4A'!$G$16:$G$95,$E123,'Report 4A'!$U$16:$U$95)</f>
        <v>0</v>
      </c>
      <c r="J123" s="1077"/>
      <c r="K123" s="1077"/>
      <c r="L123" s="1077"/>
      <c r="M123" s="1077"/>
      <c r="N123" s="1324">
        <f t="shared" si="98"/>
        <v>0</v>
      </c>
      <c r="O123" s="1077"/>
      <c r="P123" s="1078">
        <f>SUMIF('Report 4A'!$G$16:$G$95,$E123,'Report 4A'!$V$16:$V$95)</f>
        <v>0</v>
      </c>
      <c r="Q123" s="1077"/>
      <c r="R123" s="1077"/>
      <c r="S123" s="1077"/>
      <c r="T123" s="1077"/>
      <c r="U123" s="1324">
        <f t="shared" si="99"/>
        <v>0</v>
      </c>
      <c r="V123" s="1077"/>
      <c r="W123" s="1078">
        <f>SUMIF('Report 4A'!$G$16:$G$95,$E123,'Report 4A'!$W$16:$W$95)</f>
        <v>0</v>
      </c>
      <c r="X123" s="1077"/>
      <c r="Y123" s="1077"/>
      <c r="Z123" s="1077"/>
      <c r="AA123" s="1077"/>
      <c r="AB123" s="1324">
        <f t="shared" si="100"/>
        <v>0</v>
      </c>
      <c r="AC123" s="1077"/>
      <c r="AD123" s="1078">
        <f>SUMIF('Report 4A'!$G$16:$G$95,$E123,'Report 4A'!$X$16:$X$95)</f>
        <v>0</v>
      </c>
      <c r="AE123" s="1077"/>
      <c r="AF123" s="1077"/>
      <c r="AG123" s="1077"/>
      <c r="AH123" s="1077"/>
      <c r="AI123" s="1324">
        <f t="shared" si="101"/>
        <v>0</v>
      </c>
      <c r="AJ123" s="1078">
        <f t="shared" si="102"/>
        <v>0</v>
      </c>
      <c r="AK123" s="1078">
        <f t="shared" si="103"/>
        <v>0</v>
      </c>
      <c r="AL123" s="1078">
        <f t="shared" si="104"/>
        <v>0</v>
      </c>
      <c r="AM123" s="1078">
        <f t="shared" si="105"/>
        <v>0</v>
      </c>
      <c r="AN123" s="1078">
        <f t="shared" si="106"/>
        <v>0</v>
      </c>
      <c r="AO123" s="1078">
        <f t="shared" si="107"/>
        <v>0</v>
      </c>
      <c r="AP123" s="1324">
        <f t="shared" si="108"/>
        <v>0</v>
      </c>
    </row>
    <row r="124" spans="1:42">
      <c r="A124" s="1323" t="s">
        <v>94</v>
      </c>
      <c r="B124" s="1323" t="s">
        <v>95</v>
      </c>
      <c r="C124" s="1323" t="s">
        <v>96</v>
      </c>
      <c r="D124" s="1323">
        <f>'Information Input'!$J$18</f>
        <v>2019</v>
      </c>
      <c r="E124" s="1323">
        <f>$E$34</f>
        <v>27</v>
      </c>
      <c r="F124" s="1334" t="str">
        <f>$F$34</f>
        <v>Suboxone Treatment</v>
      </c>
      <c r="G124" s="1335" t="str">
        <f>$G$34</f>
        <v>Report 5H</v>
      </c>
      <c r="H124" s="1077"/>
      <c r="I124" s="1078">
        <f>SUMIF('Report 4A'!$G$16:$G$95,$E124,'Report 4A'!$U$16:$U$95)</f>
        <v>0</v>
      </c>
      <c r="J124" s="1077"/>
      <c r="K124" s="1077"/>
      <c r="L124" s="1077"/>
      <c r="M124" s="1077"/>
      <c r="N124" s="1324">
        <f t="shared" si="98"/>
        <v>0</v>
      </c>
      <c r="O124" s="1077"/>
      <c r="P124" s="1078">
        <f>SUMIF('Report 4A'!$G$16:$G$95,$E124,'Report 4A'!$V$16:$V$95)</f>
        <v>0</v>
      </c>
      <c r="Q124" s="1077"/>
      <c r="R124" s="1077"/>
      <c r="S124" s="1077"/>
      <c r="T124" s="1077"/>
      <c r="U124" s="1324">
        <f t="shared" si="99"/>
        <v>0</v>
      </c>
      <c r="V124" s="1077"/>
      <c r="W124" s="1078">
        <f>SUMIF('Report 4A'!$G$16:$G$95,$E124,'Report 4A'!$W$16:$W$95)</f>
        <v>0</v>
      </c>
      <c r="X124" s="1077"/>
      <c r="Y124" s="1077"/>
      <c r="Z124" s="1077"/>
      <c r="AA124" s="1077"/>
      <c r="AB124" s="1324">
        <f t="shared" si="100"/>
        <v>0</v>
      </c>
      <c r="AC124" s="1077"/>
      <c r="AD124" s="1078">
        <f>SUMIF('Report 4A'!$G$16:$G$95,$E124,'Report 4A'!$X$16:$X$95)</f>
        <v>0</v>
      </c>
      <c r="AE124" s="1077"/>
      <c r="AF124" s="1077"/>
      <c r="AG124" s="1077"/>
      <c r="AH124" s="1077"/>
      <c r="AI124" s="1324">
        <f t="shared" si="101"/>
        <v>0</v>
      </c>
      <c r="AJ124" s="1078">
        <f t="shared" si="102"/>
        <v>0</v>
      </c>
      <c r="AK124" s="1078">
        <f t="shared" si="103"/>
        <v>0</v>
      </c>
      <c r="AL124" s="1078">
        <f t="shared" si="104"/>
        <v>0</v>
      </c>
      <c r="AM124" s="1078">
        <f t="shared" si="105"/>
        <v>0</v>
      </c>
      <c r="AN124" s="1078">
        <f t="shared" si="106"/>
        <v>0</v>
      </c>
      <c r="AO124" s="1078">
        <f t="shared" si="107"/>
        <v>0</v>
      </c>
      <c r="AP124" s="1324">
        <f t="shared" si="108"/>
        <v>0</v>
      </c>
    </row>
    <row r="125" spans="1:42">
      <c r="A125" s="1323" t="s">
        <v>94</v>
      </c>
      <c r="B125" s="1323" t="s">
        <v>95</v>
      </c>
      <c r="C125" s="1323" t="s">
        <v>96</v>
      </c>
      <c r="D125" s="1323">
        <f>'Information Input'!$J$18</f>
        <v>2019</v>
      </c>
      <c r="E125" s="1323">
        <f>$E$35</f>
        <v>28</v>
      </c>
      <c r="F125" s="1334" t="str">
        <f>$F$35</f>
        <v>Methadone Treatment</v>
      </c>
      <c r="G125" s="1335" t="str">
        <f>$G$35</f>
        <v>Report 5H</v>
      </c>
      <c r="H125" s="1077"/>
      <c r="I125" s="1078">
        <f>SUMIF('Report 4A'!$G$16:$G$95,$E125,'Report 4A'!$U$16:$U$95)</f>
        <v>0</v>
      </c>
      <c r="J125" s="1077"/>
      <c r="K125" s="1077"/>
      <c r="L125" s="1077"/>
      <c r="M125" s="1077"/>
      <c r="N125" s="1324">
        <f t="shared" si="98"/>
        <v>0</v>
      </c>
      <c r="O125" s="1077"/>
      <c r="P125" s="1078">
        <f>SUMIF('Report 4A'!$G$16:$G$95,$E125,'Report 4A'!$V$16:$V$95)</f>
        <v>0</v>
      </c>
      <c r="Q125" s="1077"/>
      <c r="R125" s="1077"/>
      <c r="S125" s="1077"/>
      <c r="T125" s="1077"/>
      <c r="U125" s="1324">
        <f t="shared" si="99"/>
        <v>0</v>
      </c>
      <c r="V125" s="1077"/>
      <c r="W125" s="1078">
        <f>SUMIF('Report 4A'!$G$16:$G$95,$E125,'Report 4A'!$W$16:$W$95)</f>
        <v>0</v>
      </c>
      <c r="X125" s="1077"/>
      <c r="Y125" s="1077"/>
      <c r="Z125" s="1077"/>
      <c r="AA125" s="1077"/>
      <c r="AB125" s="1324">
        <f t="shared" si="100"/>
        <v>0</v>
      </c>
      <c r="AC125" s="1077"/>
      <c r="AD125" s="1078">
        <f>SUMIF('Report 4A'!$G$16:$G$95,$E125,'Report 4A'!$X$16:$X$95)</f>
        <v>0</v>
      </c>
      <c r="AE125" s="1077"/>
      <c r="AF125" s="1077"/>
      <c r="AG125" s="1077"/>
      <c r="AH125" s="1077"/>
      <c r="AI125" s="1324">
        <f t="shared" si="101"/>
        <v>0</v>
      </c>
      <c r="AJ125" s="1078">
        <f t="shared" si="102"/>
        <v>0</v>
      </c>
      <c r="AK125" s="1078">
        <f t="shared" si="103"/>
        <v>0</v>
      </c>
      <c r="AL125" s="1078">
        <f t="shared" si="104"/>
        <v>0</v>
      </c>
      <c r="AM125" s="1078">
        <f t="shared" si="105"/>
        <v>0</v>
      </c>
      <c r="AN125" s="1078">
        <f t="shared" si="106"/>
        <v>0</v>
      </c>
      <c r="AO125" s="1078">
        <f t="shared" si="107"/>
        <v>0</v>
      </c>
      <c r="AP125" s="1324">
        <f t="shared" si="108"/>
        <v>0</v>
      </c>
    </row>
    <row r="126" spans="1:42">
      <c r="A126" s="1323" t="s">
        <v>94</v>
      </c>
      <c r="B126" s="1323" t="s">
        <v>95</v>
      </c>
      <c r="C126" s="1323" t="s">
        <v>96</v>
      </c>
      <c r="D126" s="1323">
        <f>'Information Input'!$J$18</f>
        <v>2019</v>
      </c>
      <c r="E126" s="1323">
        <f>$E$36</f>
        <v>29</v>
      </c>
      <c r="F126" s="1334" t="str">
        <f>$F$36</f>
        <v>School-Based Health Center Services</v>
      </c>
      <c r="G126" s="1335" t="str">
        <f>$G$36</f>
        <v>Report 5M</v>
      </c>
      <c r="H126" s="1077"/>
      <c r="I126" s="1078">
        <f>SUMIF('Report 4A'!$G$16:$G$95,$E126,'Report 4A'!$U$16:$U$95)</f>
        <v>0</v>
      </c>
      <c r="J126" s="1077"/>
      <c r="K126" s="1077"/>
      <c r="L126" s="1077"/>
      <c r="M126" s="1077"/>
      <c r="N126" s="1324">
        <f t="shared" si="98"/>
        <v>0</v>
      </c>
      <c r="O126" s="1077"/>
      <c r="P126" s="1078">
        <f>SUMIF('Report 4A'!$G$16:$G$95,$E126,'Report 4A'!$V$16:$V$95)</f>
        <v>0</v>
      </c>
      <c r="Q126" s="1077"/>
      <c r="R126" s="1077"/>
      <c r="S126" s="1077"/>
      <c r="T126" s="1077"/>
      <c r="U126" s="1324">
        <f t="shared" si="99"/>
        <v>0</v>
      </c>
      <c r="V126" s="1077"/>
      <c r="W126" s="1078">
        <f>SUMIF('Report 4A'!$G$16:$G$95,$E126,'Report 4A'!$W$16:$W$95)</f>
        <v>0</v>
      </c>
      <c r="X126" s="1077"/>
      <c r="Y126" s="1077"/>
      <c r="Z126" s="1077"/>
      <c r="AA126" s="1077"/>
      <c r="AB126" s="1324">
        <f t="shared" si="100"/>
        <v>0</v>
      </c>
      <c r="AC126" s="1077"/>
      <c r="AD126" s="1078">
        <f>SUMIF('Report 4A'!$G$16:$G$95,$E126,'Report 4A'!$X$16:$X$95)</f>
        <v>0</v>
      </c>
      <c r="AE126" s="1077"/>
      <c r="AF126" s="1077"/>
      <c r="AG126" s="1077"/>
      <c r="AH126" s="1077"/>
      <c r="AI126" s="1324">
        <f t="shared" si="101"/>
        <v>0</v>
      </c>
      <c r="AJ126" s="1078">
        <f t="shared" si="102"/>
        <v>0</v>
      </c>
      <c r="AK126" s="1078">
        <f t="shared" si="103"/>
        <v>0</v>
      </c>
      <c r="AL126" s="1078">
        <f t="shared" si="104"/>
        <v>0</v>
      </c>
      <c r="AM126" s="1078">
        <f t="shared" si="105"/>
        <v>0</v>
      </c>
      <c r="AN126" s="1078">
        <f t="shared" si="106"/>
        <v>0</v>
      </c>
      <c r="AO126" s="1078">
        <f t="shared" si="107"/>
        <v>0</v>
      </c>
      <c r="AP126" s="1324">
        <f t="shared" si="108"/>
        <v>0</v>
      </c>
    </row>
    <row r="127" spans="1:42">
      <c r="A127" s="1323" t="s">
        <v>94</v>
      </c>
      <c r="B127" s="1323" t="s">
        <v>95</v>
      </c>
      <c r="C127" s="1323" t="s">
        <v>96</v>
      </c>
      <c r="D127" s="1323">
        <f>'Information Input'!$J$18</f>
        <v>2019</v>
      </c>
      <c r="E127" s="1323">
        <f>$E$37</f>
        <v>30</v>
      </c>
      <c r="F127" s="1334" t="str">
        <f>$F$37</f>
        <v>Assertive Community Treatment (ACT)</v>
      </c>
      <c r="G127" s="1335" t="str">
        <f>$G$37</f>
        <v>Report 5M</v>
      </c>
      <c r="H127" s="1077"/>
      <c r="I127" s="1078">
        <f>SUMIF('Report 4A'!$G$16:$G$95,$E127,'Report 4A'!$U$16:$U$95)</f>
        <v>0</v>
      </c>
      <c r="J127" s="1077"/>
      <c r="K127" s="1077"/>
      <c r="L127" s="1077"/>
      <c r="M127" s="1077"/>
      <c r="N127" s="1324">
        <f t="shared" si="98"/>
        <v>0</v>
      </c>
      <c r="O127" s="1077"/>
      <c r="P127" s="1078">
        <f>SUMIF('Report 4A'!$G$16:$G$95,$E127,'Report 4A'!$V$16:$V$95)</f>
        <v>0</v>
      </c>
      <c r="Q127" s="1077"/>
      <c r="R127" s="1077"/>
      <c r="S127" s="1077"/>
      <c r="T127" s="1077"/>
      <c r="U127" s="1324">
        <f t="shared" si="99"/>
        <v>0</v>
      </c>
      <c r="V127" s="1077"/>
      <c r="W127" s="1078">
        <f>SUMIF('Report 4A'!$G$16:$G$95,$E127,'Report 4A'!$W$16:$W$95)</f>
        <v>0</v>
      </c>
      <c r="X127" s="1077"/>
      <c r="Y127" s="1077"/>
      <c r="Z127" s="1077"/>
      <c r="AA127" s="1077"/>
      <c r="AB127" s="1324">
        <f t="shared" si="100"/>
        <v>0</v>
      </c>
      <c r="AC127" s="1077"/>
      <c r="AD127" s="1078">
        <f>SUMIF('Report 4A'!$G$16:$G$95,$E127,'Report 4A'!$X$16:$X$95)</f>
        <v>0</v>
      </c>
      <c r="AE127" s="1077"/>
      <c r="AF127" s="1077"/>
      <c r="AG127" s="1077"/>
      <c r="AH127" s="1077"/>
      <c r="AI127" s="1324">
        <f t="shared" si="101"/>
        <v>0</v>
      </c>
      <c r="AJ127" s="1078">
        <f t="shared" si="102"/>
        <v>0</v>
      </c>
      <c r="AK127" s="1078">
        <f t="shared" si="103"/>
        <v>0</v>
      </c>
      <c r="AL127" s="1078">
        <f t="shared" si="104"/>
        <v>0</v>
      </c>
      <c r="AM127" s="1078">
        <f t="shared" si="105"/>
        <v>0</v>
      </c>
      <c r="AN127" s="1078">
        <f t="shared" si="106"/>
        <v>0</v>
      </c>
      <c r="AO127" s="1078">
        <f t="shared" si="107"/>
        <v>0</v>
      </c>
      <c r="AP127" s="1324">
        <f t="shared" si="108"/>
        <v>0</v>
      </c>
    </row>
    <row r="128" spans="1:42">
      <c r="A128" s="1323" t="s">
        <v>94</v>
      </c>
      <c r="B128" s="1323" t="s">
        <v>95</v>
      </c>
      <c r="C128" s="1323" t="s">
        <v>96</v>
      </c>
      <c r="D128" s="1323">
        <f>'Information Input'!$J$18</f>
        <v>2019</v>
      </c>
      <c r="E128" s="1323">
        <f>$E$38</f>
        <v>31</v>
      </c>
      <c r="F128" s="1334" t="str">
        <f>$F$38</f>
        <v>Multi-Systemic Therapy (MST)</v>
      </c>
      <c r="G128" s="1335" t="str">
        <f>$G$38</f>
        <v>Report 5K</v>
      </c>
      <c r="H128" s="1077"/>
      <c r="I128" s="1078">
        <f>SUMIF('Report 4A'!$G$16:$G$95,$E128,'Report 4A'!$U$16:$U$95)</f>
        <v>0</v>
      </c>
      <c r="J128" s="1077"/>
      <c r="K128" s="1077"/>
      <c r="L128" s="1077"/>
      <c r="M128" s="1077"/>
      <c r="N128" s="1324">
        <f t="shared" si="98"/>
        <v>0</v>
      </c>
      <c r="O128" s="1077"/>
      <c r="P128" s="1078">
        <f>SUMIF('Report 4A'!$G$16:$G$95,$E128,'Report 4A'!$V$16:$V$95)</f>
        <v>0</v>
      </c>
      <c r="Q128" s="1077"/>
      <c r="R128" s="1077"/>
      <c r="S128" s="1077"/>
      <c r="T128" s="1077"/>
      <c r="U128" s="1324">
        <f t="shared" si="99"/>
        <v>0</v>
      </c>
      <c r="V128" s="1077"/>
      <c r="W128" s="1078">
        <f>SUMIF('Report 4A'!$G$16:$G$95,$E128,'Report 4A'!$W$16:$W$95)</f>
        <v>0</v>
      </c>
      <c r="X128" s="1077"/>
      <c r="Y128" s="1077"/>
      <c r="Z128" s="1077"/>
      <c r="AA128" s="1077"/>
      <c r="AB128" s="1324">
        <f t="shared" si="100"/>
        <v>0</v>
      </c>
      <c r="AC128" s="1077"/>
      <c r="AD128" s="1078">
        <f>SUMIF('Report 4A'!$G$16:$G$95,$E128,'Report 4A'!$X$16:$X$95)</f>
        <v>0</v>
      </c>
      <c r="AE128" s="1077"/>
      <c r="AF128" s="1077"/>
      <c r="AG128" s="1077"/>
      <c r="AH128" s="1077"/>
      <c r="AI128" s="1324">
        <f t="shared" si="101"/>
        <v>0</v>
      </c>
      <c r="AJ128" s="1078">
        <f t="shared" si="102"/>
        <v>0</v>
      </c>
      <c r="AK128" s="1078">
        <f t="shared" si="103"/>
        <v>0</v>
      </c>
      <c r="AL128" s="1078">
        <f t="shared" si="104"/>
        <v>0</v>
      </c>
      <c r="AM128" s="1078">
        <f t="shared" si="105"/>
        <v>0</v>
      </c>
      <c r="AN128" s="1078">
        <f t="shared" si="106"/>
        <v>0</v>
      </c>
      <c r="AO128" s="1078">
        <f t="shared" si="107"/>
        <v>0</v>
      </c>
      <c r="AP128" s="1324">
        <f t="shared" si="108"/>
        <v>0</v>
      </c>
    </row>
    <row r="129" spans="1:42">
      <c r="A129" s="1323" t="s">
        <v>94</v>
      </c>
      <c r="B129" s="1323" t="s">
        <v>95</v>
      </c>
      <c r="C129" s="1323" t="s">
        <v>96</v>
      </c>
      <c r="D129" s="1323">
        <f>'Information Input'!$J$18</f>
        <v>2019</v>
      </c>
      <c r="E129" s="1323">
        <f>$E$39</f>
        <v>32</v>
      </c>
      <c r="F129" s="1334" t="str">
        <f>$F$39</f>
        <v>Core Service Agencies (CSA) - Other Services</v>
      </c>
      <c r="G129" s="1335" t="str">
        <f>$G$39</f>
        <v>Report 5M</v>
      </c>
      <c r="H129" s="1077"/>
      <c r="I129" s="1078">
        <f>SUMIF('Report 4A'!$G$16:$G$95,$E129,'Report 4A'!$U$16:$U$95)</f>
        <v>0</v>
      </c>
      <c r="J129" s="1077"/>
      <c r="K129" s="1077"/>
      <c r="L129" s="1077"/>
      <c r="M129" s="1077"/>
      <c r="N129" s="1324">
        <f t="shared" si="98"/>
        <v>0</v>
      </c>
      <c r="O129" s="1077"/>
      <c r="P129" s="1078">
        <f>SUMIF('Report 4A'!$G$16:$G$95,$E129,'Report 4A'!$V$16:$V$95)</f>
        <v>0</v>
      </c>
      <c r="Q129" s="1077"/>
      <c r="R129" s="1077"/>
      <c r="S129" s="1077"/>
      <c r="T129" s="1077"/>
      <c r="U129" s="1324">
        <f t="shared" si="99"/>
        <v>0</v>
      </c>
      <c r="V129" s="1077"/>
      <c r="W129" s="1078">
        <f>SUMIF('Report 4A'!$G$16:$G$95,$E129,'Report 4A'!$W$16:$W$95)</f>
        <v>0</v>
      </c>
      <c r="X129" s="1077"/>
      <c r="Y129" s="1077"/>
      <c r="Z129" s="1077"/>
      <c r="AA129" s="1077"/>
      <c r="AB129" s="1324">
        <f t="shared" si="100"/>
        <v>0</v>
      </c>
      <c r="AC129" s="1077"/>
      <c r="AD129" s="1078">
        <f>SUMIF('Report 4A'!$G$16:$G$95,$E129,'Report 4A'!$X$16:$X$95)</f>
        <v>0</v>
      </c>
      <c r="AE129" s="1077"/>
      <c r="AF129" s="1077"/>
      <c r="AG129" s="1077"/>
      <c r="AH129" s="1077"/>
      <c r="AI129" s="1324">
        <f t="shared" si="101"/>
        <v>0</v>
      </c>
      <c r="AJ129" s="1078">
        <f t="shared" si="102"/>
        <v>0</v>
      </c>
      <c r="AK129" s="1078">
        <f t="shared" si="103"/>
        <v>0</v>
      </c>
      <c r="AL129" s="1078">
        <f t="shared" si="104"/>
        <v>0</v>
      </c>
      <c r="AM129" s="1078">
        <f t="shared" si="105"/>
        <v>0</v>
      </c>
      <c r="AN129" s="1078">
        <f t="shared" si="106"/>
        <v>0</v>
      </c>
      <c r="AO129" s="1078">
        <f t="shared" si="107"/>
        <v>0</v>
      </c>
      <c r="AP129" s="1324">
        <f t="shared" si="108"/>
        <v>0</v>
      </c>
    </row>
    <row r="130" spans="1:42">
      <c r="A130" s="1323" t="s">
        <v>94</v>
      </c>
      <c r="B130" s="1323" t="s">
        <v>95</v>
      </c>
      <c r="C130" s="1323" t="s">
        <v>96</v>
      </c>
      <c r="D130" s="1323">
        <f>'Information Input'!$J$18</f>
        <v>2019</v>
      </c>
      <c r="E130" s="1323">
        <f>$E$40</f>
        <v>33</v>
      </c>
      <c r="F130" s="1334" t="str">
        <f>$F$40</f>
        <v>Telehealth</v>
      </c>
      <c r="G130" s="1335" t="str">
        <f>$G$40</f>
        <v>Report 5K</v>
      </c>
      <c r="H130" s="1077"/>
      <c r="I130" s="1078">
        <f>SUMIF('Report 4A'!$G$16:$G$95,$E130,'Report 4A'!$U$16:$U$95)</f>
        <v>0</v>
      </c>
      <c r="J130" s="1077"/>
      <c r="K130" s="1077"/>
      <c r="L130" s="1077"/>
      <c r="M130" s="1077"/>
      <c r="N130" s="1324">
        <f t="shared" si="98"/>
        <v>0</v>
      </c>
      <c r="O130" s="1077"/>
      <c r="P130" s="1078">
        <f>SUMIF('Report 4A'!$G$16:$G$95,$E130,'Report 4A'!$V$16:$V$95)</f>
        <v>0</v>
      </c>
      <c r="Q130" s="1077"/>
      <c r="R130" s="1077"/>
      <c r="S130" s="1077"/>
      <c r="T130" s="1077"/>
      <c r="U130" s="1324">
        <f t="shared" si="99"/>
        <v>0</v>
      </c>
      <c r="V130" s="1077"/>
      <c r="W130" s="1078">
        <f>SUMIF('Report 4A'!$G$16:$G$95,$E130,'Report 4A'!$W$16:$W$95)</f>
        <v>0</v>
      </c>
      <c r="X130" s="1077"/>
      <c r="Y130" s="1077"/>
      <c r="Z130" s="1077"/>
      <c r="AA130" s="1077"/>
      <c r="AB130" s="1324">
        <f t="shared" si="100"/>
        <v>0</v>
      </c>
      <c r="AC130" s="1077"/>
      <c r="AD130" s="1078">
        <f>SUMIF('Report 4A'!$G$16:$G$95,$E130,'Report 4A'!$X$16:$X$95)</f>
        <v>0</v>
      </c>
      <c r="AE130" s="1077"/>
      <c r="AF130" s="1077"/>
      <c r="AG130" s="1077"/>
      <c r="AH130" s="1077"/>
      <c r="AI130" s="1324">
        <f t="shared" si="101"/>
        <v>0</v>
      </c>
      <c r="AJ130" s="1078">
        <f t="shared" si="102"/>
        <v>0</v>
      </c>
      <c r="AK130" s="1078">
        <f t="shared" si="103"/>
        <v>0</v>
      </c>
      <c r="AL130" s="1078">
        <f t="shared" si="104"/>
        <v>0</v>
      </c>
      <c r="AM130" s="1078">
        <f t="shared" si="105"/>
        <v>0</v>
      </c>
      <c r="AN130" s="1078">
        <f t="shared" si="106"/>
        <v>0</v>
      </c>
      <c r="AO130" s="1078">
        <f t="shared" si="107"/>
        <v>0</v>
      </c>
      <c r="AP130" s="1324">
        <f t="shared" si="108"/>
        <v>0</v>
      </c>
    </row>
    <row r="131" spans="1:42">
      <c r="A131" s="1323" t="s">
        <v>94</v>
      </c>
      <c r="B131" s="1323" t="s">
        <v>95</v>
      </c>
      <c r="C131" s="1323" t="s">
        <v>96</v>
      </c>
      <c r="D131" s="1323">
        <f>'Information Input'!$J$18</f>
        <v>2019</v>
      </c>
      <c r="E131" s="1323">
        <f>$E$41</f>
        <v>34</v>
      </c>
      <c r="F131" s="1334" t="str">
        <f>$F$41</f>
        <v>Comprehensive Community Support Services (CCSS)</v>
      </c>
      <c r="G131" s="1335" t="str">
        <f>$G$41</f>
        <v>Report 5M</v>
      </c>
      <c r="H131" s="1077"/>
      <c r="I131" s="1078">
        <f>SUMIF('Report 4A'!$G$16:$G$95,$E131,'Report 4A'!$U$16:$U$95)</f>
        <v>0</v>
      </c>
      <c r="J131" s="1077"/>
      <c r="K131" s="1077"/>
      <c r="L131" s="1077"/>
      <c r="M131" s="1077"/>
      <c r="N131" s="1324">
        <f t="shared" si="98"/>
        <v>0</v>
      </c>
      <c r="O131" s="1077"/>
      <c r="P131" s="1078">
        <f>SUMIF('Report 4A'!$G$16:$G$95,$E131,'Report 4A'!$V$16:$V$95)</f>
        <v>0</v>
      </c>
      <c r="Q131" s="1077"/>
      <c r="R131" s="1077"/>
      <c r="S131" s="1077"/>
      <c r="T131" s="1077"/>
      <c r="U131" s="1324">
        <f t="shared" si="99"/>
        <v>0</v>
      </c>
      <c r="V131" s="1077"/>
      <c r="W131" s="1078">
        <f>SUMIF('Report 4A'!$G$16:$G$95,$E131,'Report 4A'!$W$16:$W$95)</f>
        <v>0</v>
      </c>
      <c r="X131" s="1077"/>
      <c r="Y131" s="1077"/>
      <c r="Z131" s="1077"/>
      <c r="AA131" s="1077"/>
      <c r="AB131" s="1324">
        <f t="shared" si="100"/>
        <v>0</v>
      </c>
      <c r="AC131" s="1077"/>
      <c r="AD131" s="1078">
        <f>SUMIF('Report 4A'!$G$16:$G$95,$E131,'Report 4A'!$X$16:$X$95)</f>
        <v>0</v>
      </c>
      <c r="AE131" s="1077"/>
      <c r="AF131" s="1077"/>
      <c r="AG131" s="1077"/>
      <c r="AH131" s="1077"/>
      <c r="AI131" s="1324">
        <f t="shared" si="101"/>
        <v>0</v>
      </c>
      <c r="AJ131" s="1078">
        <f t="shared" si="102"/>
        <v>0</v>
      </c>
      <c r="AK131" s="1078">
        <f t="shared" si="103"/>
        <v>0</v>
      </c>
      <c r="AL131" s="1078">
        <f t="shared" si="104"/>
        <v>0</v>
      </c>
      <c r="AM131" s="1078">
        <f t="shared" si="105"/>
        <v>0</v>
      </c>
      <c r="AN131" s="1078">
        <f t="shared" si="106"/>
        <v>0</v>
      </c>
      <c r="AO131" s="1078">
        <f t="shared" si="107"/>
        <v>0</v>
      </c>
      <c r="AP131" s="1324">
        <f t="shared" si="108"/>
        <v>0</v>
      </c>
    </row>
    <row r="132" spans="1:42">
      <c r="A132" s="1323" t="s">
        <v>94</v>
      </c>
      <c r="B132" s="1323" t="s">
        <v>95</v>
      </c>
      <c r="C132" s="1323" t="s">
        <v>96</v>
      </c>
      <c r="D132" s="1323">
        <f>'Information Input'!$J$18</f>
        <v>2019</v>
      </c>
      <c r="E132" s="1323">
        <f>$E$42</f>
        <v>35</v>
      </c>
      <c r="F132" s="1334" t="str">
        <f>$F$42</f>
        <v>Rural Health Clinics</v>
      </c>
      <c r="G132" s="1335" t="str">
        <f>$G$42</f>
        <v>Report 5H</v>
      </c>
      <c r="H132" s="1077"/>
      <c r="I132" s="1078">
        <f>SUMIF('Report 4A'!$G$16:$G$95,$E132,'Report 4A'!$U$16:$U$95)</f>
        <v>0</v>
      </c>
      <c r="J132" s="1077"/>
      <c r="K132" s="1077"/>
      <c r="L132" s="1077"/>
      <c r="M132" s="1077"/>
      <c r="N132" s="1324">
        <f t="shared" si="98"/>
        <v>0</v>
      </c>
      <c r="O132" s="1077"/>
      <c r="P132" s="1078">
        <f>SUMIF('Report 4A'!$G$16:$G$95,$E132,'Report 4A'!$V$16:$V$95)</f>
        <v>0</v>
      </c>
      <c r="Q132" s="1077"/>
      <c r="R132" s="1077"/>
      <c r="S132" s="1077"/>
      <c r="T132" s="1077"/>
      <c r="U132" s="1324">
        <f t="shared" si="99"/>
        <v>0</v>
      </c>
      <c r="V132" s="1077"/>
      <c r="W132" s="1078">
        <f>SUMIF('Report 4A'!$G$16:$G$95,$E132,'Report 4A'!$W$16:$W$95)</f>
        <v>0</v>
      </c>
      <c r="X132" s="1077"/>
      <c r="Y132" s="1077"/>
      <c r="Z132" s="1077"/>
      <c r="AA132" s="1077"/>
      <c r="AB132" s="1324">
        <f t="shared" si="100"/>
        <v>0</v>
      </c>
      <c r="AC132" s="1077"/>
      <c r="AD132" s="1078">
        <f>SUMIF('Report 4A'!$G$16:$G$95,$E132,'Report 4A'!$X$16:$X$95)</f>
        <v>0</v>
      </c>
      <c r="AE132" s="1077"/>
      <c r="AF132" s="1077"/>
      <c r="AG132" s="1077"/>
      <c r="AH132" s="1077"/>
      <c r="AI132" s="1324">
        <f t="shared" si="101"/>
        <v>0</v>
      </c>
      <c r="AJ132" s="1078">
        <f t="shared" si="102"/>
        <v>0</v>
      </c>
      <c r="AK132" s="1078">
        <f t="shared" si="103"/>
        <v>0</v>
      </c>
      <c r="AL132" s="1078">
        <f t="shared" si="104"/>
        <v>0</v>
      </c>
      <c r="AM132" s="1078">
        <f t="shared" si="105"/>
        <v>0</v>
      </c>
      <c r="AN132" s="1078">
        <f t="shared" si="106"/>
        <v>0</v>
      </c>
      <c r="AO132" s="1078">
        <f t="shared" si="107"/>
        <v>0</v>
      </c>
      <c r="AP132" s="1324">
        <f t="shared" si="108"/>
        <v>0</v>
      </c>
    </row>
    <row r="133" spans="1:42">
      <c r="A133" s="1323" t="s">
        <v>94</v>
      </c>
      <c r="B133" s="1323" t="s">
        <v>95</v>
      </c>
      <c r="C133" s="1323" t="s">
        <v>96</v>
      </c>
      <c r="D133" s="1323">
        <f>'Information Input'!$J$18</f>
        <v>2019</v>
      </c>
      <c r="E133" s="1323">
        <f>$E$43</f>
        <v>36</v>
      </c>
      <c r="F133" s="1334" t="str">
        <f>$F$43</f>
        <v>Federally Qualified Health Centers (FQHC's)</v>
      </c>
      <c r="G133" s="1335" t="str">
        <f>$G$43</f>
        <v>Report 5H</v>
      </c>
      <c r="H133" s="1077"/>
      <c r="I133" s="1078">
        <f>SUMIF('Report 4A'!$G$16:$G$95,$E133,'Report 4A'!$U$16:$U$95)</f>
        <v>0</v>
      </c>
      <c r="J133" s="1077"/>
      <c r="K133" s="1077"/>
      <c r="L133" s="1077"/>
      <c r="M133" s="1077"/>
      <c r="N133" s="1324">
        <f t="shared" si="98"/>
        <v>0</v>
      </c>
      <c r="O133" s="1077"/>
      <c r="P133" s="1078">
        <f>SUMIF('Report 4A'!$G$16:$G$95,$E133,'Report 4A'!$V$16:$V$95)</f>
        <v>0</v>
      </c>
      <c r="Q133" s="1077"/>
      <c r="R133" s="1077"/>
      <c r="S133" s="1077"/>
      <c r="T133" s="1077"/>
      <c r="U133" s="1324">
        <f t="shared" si="99"/>
        <v>0</v>
      </c>
      <c r="V133" s="1077"/>
      <c r="W133" s="1078">
        <f>SUMIF('Report 4A'!$G$16:$G$95,$E133,'Report 4A'!$W$16:$W$95)</f>
        <v>0</v>
      </c>
      <c r="X133" s="1077"/>
      <c r="Y133" s="1077"/>
      <c r="Z133" s="1077"/>
      <c r="AA133" s="1077"/>
      <c r="AB133" s="1324">
        <f t="shared" si="100"/>
        <v>0</v>
      </c>
      <c r="AC133" s="1077"/>
      <c r="AD133" s="1078">
        <f>SUMIF('Report 4A'!$G$16:$G$95,$E133,'Report 4A'!$X$16:$X$95)</f>
        <v>0</v>
      </c>
      <c r="AE133" s="1077"/>
      <c r="AF133" s="1077"/>
      <c r="AG133" s="1077"/>
      <c r="AH133" s="1077"/>
      <c r="AI133" s="1324">
        <f t="shared" si="101"/>
        <v>0</v>
      </c>
      <c r="AJ133" s="1078">
        <f t="shared" si="102"/>
        <v>0</v>
      </c>
      <c r="AK133" s="1078">
        <f t="shared" si="103"/>
        <v>0</v>
      </c>
      <c r="AL133" s="1078">
        <f t="shared" si="104"/>
        <v>0</v>
      </c>
      <c r="AM133" s="1078">
        <f t="shared" si="105"/>
        <v>0</v>
      </c>
      <c r="AN133" s="1078">
        <f t="shared" si="106"/>
        <v>0</v>
      </c>
      <c r="AO133" s="1078">
        <f t="shared" si="107"/>
        <v>0</v>
      </c>
      <c r="AP133" s="1324">
        <f t="shared" si="108"/>
        <v>0</v>
      </c>
    </row>
    <row r="134" spans="1:42">
      <c r="A134" s="1323" t="s">
        <v>94</v>
      </c>
      <c r="B134" s="1323" t="s">
        <v>95</v>
      </c>
      <c r="C134" s="1323" t="s">
        <v>96</v>
      </c>
      <c r="D134" s="1323">
        <f>'Information Input'!$J$18</f>
        <v>2019</v>
      </c>
      <c r="E134" s="1323">
        <f>$E$44</f>
        <v>37</v>
      </c>
      <c r="F134" s="1334" t="str">
        <f>$F$44</f>
        <v>Other Residential</v>
      </c>
      <c r="G134" s="1335" t="str">
        <f>$G$44</f>
        <v>Report 5I</v>
      </c>
      <c r="H134" s="1077"/>
      <c r="I134" s="1078">
        <f>SUMIF('Report 4A'!$G$16:$G$95,$E134,'Report 4A'!$U$16:$U$95)</f>
        <v>0</v>
      </c>
      <c r="J134" s="1077"/>
      <c r="K134" s="1077"/>
      <c r="L134" s="1077"/>
      <c r="M134" s="1077"/>
      <c r="N134" s="1324">
        <f t="shared" si="98"/>
        <v>0</v>
      </c>
      <c r="O134" s="1077"/>
      <c r="P134" s="1078">
        <f>SUMIF('Report 4A'!$G$16:$G$95,$E134,'Report 4A'!$V$16:$V$95)</f>
        <v>0</v>
      </c>
      <c r="Q134" s="1077"/>
      <c r="R134" s="1077"/>
      <c r="S134" s="1077"/>
      <c r="T134" s="1077"/>
      <c r="U134" s="1324">
        <f t="shared" si="99"/>
        <v>0</v>
      </c>
      <c r="V134" s="1077"/>
      <c r="W134" s="1078">
        <f>SUMIF('Report 4A'!$G$16:$G$95,$E134,'Report 4A'!$W$16:$W$95)</f>
        <v>0</v>
      </c>
      <c r="X134" s="1077"/>
      <c r="Y134" s="1077"/>
      <c r="Z134" s="1077"/>
      <c r="AA134" s="1077"/>
      <c r="AB134" s="1324">
        <f t="shared" si="100"/>
        <v>0</v>
      </c>
      <c r="AC134" s="1077"/>
      <c r="AD134" s="1078">
        <f>SUMIF('Report 4A'!$G$16:$G$95,$E134,'Report 4A'!$X$16:$X$95)</f>
        <v>0</v>
      </c>
      <c r="AE134" s="1077"/>
      <c r="AF134" s="1077"/>
      <c r="AG134" s="1077"/>
      <c r="AH134" s="1077"/>
      <c r="AI134" s="1324">
        <f t="shared" si="101"/>
        <v>0</v>
      </c>
      <c r="AJ134" s="1078">
        <f t="shared" si="102"/>
        <v>0</v>
      </c>
      <c r="AK134" s="1078">
        <f t="shared" si="103"/>
        <v>0</v>
      </c>
      <c r="AL134" s="1078">
        <f t="shared" si="104"/>
        <v>0</v>
      </c>
      <c r="AM134" s="1078">
        <f t="shared" si="105"/>
        <v>0</v>
      </c>
      <c r="AN134" s="1078">
        <f t="shared" si="106"/>
        <v>0</v>
      </c>
      <c r="AO134" s="1078">
        <f t="shared" si="107"/>
        <v>0</v>
      </c>
      <c r="AP134" s="1324">
        <f t="shared" si="108"/>
        <v>0</v>
      </c>
    </row>
    <row r="135" spans="1:42">
      <c r="A135" s="1323" t="s">
        <v>94</v>
      </c>
      <c r="B135" s="1323" t="s">
        <v>95</v>
      </c>
      <c r="C135" s="1323" t="s">
        <v>96</v>
      </c>
      <c r="D135" s="1323">
        <f>'Information Input'!$J$18</f>
        <v>2019</v>
      </c>
      <c r="E135" s="1323">
        <f>$E$45</f>
        <v>38</v>
      </c>
      <c r="F135" s="1334" t="str">
        <f>$F$45</f>
        <v>Other Professional BH Services</v>
      </c>
      <c r="G135" s="1335" t="str">
        <f>$G$45</f>
        <v>Report 5K</v>
      </c>
      <c r="H135" s="1077"/>
      <c r="I135" s="1078">
        <f>SUMIF('Report 4A'!$G$16:$G$95,$E135,'Report 4A'!$U$16:$U$95)</f>
        <v>0</v>
      </c>
      <c r="J135" s="1077"/>
      <c r="K135" s="1077"/>
      <c r="L135" s="1077"/>
      <c r="M135" s="1077"/>
      <c r="N135" s="1324">
        <f t="shared" si="98"/>
        <v>0</v>
      </c>
      <c r="O135" s="1077"/>
      <c r="P135" s="1078">
        <f>SUMIF('Report 4A'!$G$16:$G$95,$E135,'Report 4A'!$V$16:$V$95)</f>
        <v>0</v>
      </c>
      <c r="Q135" s="1077"/>
      <c r="R135" s="1077"/>
      <c r="S135" s="1077"/>
      <c r="T135" s="1077"/>
      <c r="U135" s="1324">
        <f t="shared" si="99"/>
        <v>0</v>
      </c>
      <c r="V135" s="1077"/>
      <c r="W135" s="1078">
        <f>SUMIF('Report 4A'!$G$16:$G$95,$E135,'Report 4A'!$W$16:$W$95)</f>
        <v>0</v>
      </c>
      <c r="X135" s="1077"/>
      <c r="Y135" s="1077"/>
      <c r="Z135" s="1077"/>
      <c r="AA135" s="1077"/>
      <c r="AB135" s="1324">
        <f t="shared" si="100"/>
        <v>0</v>
      </c>
      <c r="AC135" s="1077"/>
      <c r="AD135" s="1078">
        <f>SUMIF('Report 4A'!$G$16:$G$95,$E135,'Report 4A'!$X$16:$X$95)</f>
        <v>0</v>
      </c>
      <c r="AE135" s="1077"/>
      <c r="AF135" s="1077"/>
      <c r="AG135" s="1077"/>
      <c r="AH135" s="1077"/>
      <c r="AI135" s="1324">
        <f t="shared" si="101"/>
        <v>0</v>
      </c>
      <c r="AJ135" s="1078">
        <f t="shared" si="102"/>
        <v>0</v>
      </c>
      <c r="AK135" s="1078">
        <f t="shared" si="103"/>
        <v>0</v>
      </c>
      <c r="AL135" s="1078">
        <f t="shared" si="104"/>
        <v>0</v>
      </c>
      <c r="AM135" s="1078">
        <f t="shared" si="105"/>
        <v>0</v>
      </c>
      <c r="AN135" s="1078">
        <f t="shared" si="106"/>
        <v>0</v>
      </c>
      <c r="AO135" s="1078">
        <f t="shared" si="107"/>
        <v>0</v>
      </c>
      <c r="AP135" s="1324">
        <f t="shared" si="108"/>
        <v>0</v>
      </c>
    </row>
    <row r="136" spans="1:42">
      <c r="A136" s="1323" t="s">
        <v>94</v>
      </c>
      <c r="B136" s="1323" t="s">
        <v>95</v>
      </c>
      <c r="C136" s="1323" t="s">
        <v>96</v>
      </c>
      <c r="D136" s="1323">
        <f>'Information Input'!$J$18</f>
        <v>2019</v>
      </c>
      <c r="E136" s="1323">
        <f>$E$46</f>
        <v>39</v>
      </c>
      <c r="F136" s="1334" t="str">
        <f>$F$46</f>
        <v>Respite Services</v>
      </c>
      <c r="G136" s="1335" t="str">
        <f>$G$46</f>
        <v>Report 5K</v>
      </c>
      <c r="H136" s="1077"/>
      <c r="I136" s="1078">
        <f>SUMIF('Report 4A'!$G$16:$G$95,$E136,'Report 4A'!$U$16:$U$95)</f>
        <v>0</v>
      </c>
      <c r="J136" s="1077"/>
      <c r="K136" s="1077"/>
      <c r="L136" s="1077"/>
      <c r="M136" s="1077"/>
      <c r="N136" s="1324">
        <f t="shared" si="98"/>
        <v>0</v>
      </c>
      <c r="O136" s="1077"/>
      <c r="P136" s="1078">
        <f>SUMIF('Report 4A'!$G$16:$G$95,$E136,'Report 4A'!$V$16:$V$95)</f>
        <v>0</v>
      </c>
      <c r="Q136" s="1077"/>
      <c r="R136" s="1077"/>
      <c r="S136" s="1077"/>
      <c r="T136" s="1077"/>
      <c r="U136" s="1324">
        <f t="shared" si="99"/>
        <v>0</v>
      </c>
      <c r="V136" s="1077"/>
      <c r="W136" s="1078">
        <f>SUMIF('Report 4A'!$G$16:$G$95,$E136,'Report 4A'!$W$16:$W$95)</f>
        <v>0</v>
      </c>
      <c r="X136" s="1077"/>
      <c r="Y136" s="1077"/>
      <c r="Z136" s="1077"/>
      <c r="AA136" s="1077"/>
      <c r="AB136" s="1324">
        <f t="shared" si="100"/>
        <v>0</v>
      </c>
      <c r="AC136" s="1077"/>
      <c r="AD136" s="1078">
        <f>SUMIF('Report 4A'!$G$16:$G$95,$E136,'Report 4A'!$X$16:$X$95)</f>
        <v>0</v>
      </c>
      <c r="AE136" s="1077"/>
      <c r="AF136" s="1077"/>
      <c r="AG136" s="1077"/>
      <c r="AH136" s="1077"/>
      <c r="AI136" s="1324">
        <f t="shared" si="101"/>
        <v>0</v>
      </c>
      <c r="AJ136" s="1078">
        <f t="shared" si="102"/>
        <v>0</v>
      </c>
      <c r="AK136" s="1078">
        <f t="shared" si="103"/>
        <v>0</v>
      </c>
      <c r="AL136" s="1078">
        <f t="shared" si="104"/>
        <v>0</v>
      </c>
      <c r="AM136" s="1078">
        <f t="shared" si="105"/>
        <v>0</v>
      </c>
      <c r="AN136" s="1078">
        <f t="shared" si="106"/>
        <v>0</v>
      </c>
      <c r="AO136" s="1078">
        <f t="shared" si="107"/>
        <v>0</v>
      </c>
      <c r="AP136" s="1324">
        <f t="shared" si="108"/>
        <v>0</v>
      </c>
    </row>
    <row r="137" spans="1:42">
      <c r="A137" s="1323" t="s">
        <v>94</v>
      </c>
      <c r="B137" s="1323" t="s">
        <v>95</v>
      </c>
      <c r="C137" s="1323" t="s">
        <v>96</v>
      </c>
      <c r="D137" s="1323">
        <f>'Information Input'!$J$18</f>
        <v>2019</v>
      </c>
      <c r="E137" s="1323">
        <f>$E$47</f>
        <v>40</v>
      </c>
      <c r="F137" s="1334" t="str">
        <f>$F$47</f>
        <v>Recovery Services</v>
      </c>
      <c r="G137" s="1335" t="str">
        <f>$G$47</f>
        <v>Report 5M</v>
      </c>
      <c r="H137" s="1077"/>
      <c r="I137" s="1078">
        <f>SUMIF('Report 4A'!$G$16:$G$95,$E137,'Report 4A'!$U$16:$U$95)</f>
        <v>0</v>
      </c>
      <c r="J137" s="1077"/>
      <c r="K137" s="1077"/>
      <c r="L137" s="1077"/>
      <c r="M137" s="1077"/>
      <c r="N137" s="1324">
        <f t="shared" si="98"/>
        <v>0</v>
      </c>
      <c r="O137" s="1077"/>
      <c r="P137" s="1078">
        <f>SUMIF('Report 4A'!$G$16:$G$95,$E137,'Report 4A'!$V$16:$V$95)</f>
        <v>0</v>
      </c>
      <c r="Q137" s="1077"/>
      <c r="R137" s="1077"/>
      <c r="S137" s="1077"/>
      <c r="T137" s="1077"/>
      <c r="U137" s="1324">
        <f t="shared" si="99"/>
        <v>0</v>
      </c>
      <c r="V137" s="1077"/>
      <c r="W137" s="1078">
        <f>SUMIF('Report 4A'!$G$16:$G$95,$E137,'Report 4A'!$W$16:$W$95)</f>
        <v>0</v>
      </c>
      <c r="X137" s="1077"/>
      <c r="Y137" s="1077"/>
      <c r="Z137" s="1077"/>
      <c r="AA137" s="1077"/>
      <c r="AB137" s="1324">
        <f t="shared" si="100"/>
        <v>0</v>
      </c>
      <c r="AC137" s="1077"/>
      <c r="AD137" s="1078">
        <f>SUMIF('Report 4A'!$G$16:$G$95,$E137,'Report 4A'!$X$16:$X$95)</f>
        <v>0</v>
      </c>
      <c r="AE137" s="1077"/>
      <c r="AF137" s="1077"/>
      <c r="AG137" s="1077"/>
      <c r="AH137" s="1077"/>
      <c r="AI137" s="1324">
        <f t="shared" si="101"/>
        <v>0</v>
      </c>
      <c r="AJ137" s="1078">
        <f t="shared" si="102"/>
        <v>0</v>
      </c>
      <c r="AK137" s="1078">
        <f t="shared" si="103"/>
        <v>0</v>
      </c>
      <c r="AL137" s="1078">
        <f t="shared" si="104"/>
        <v>0</v>
      </c>
      <c r="AM137" s="1078">
        <f t="shared" si="105"/>
        <v>0</v>
      </c>
      <c r="AN137" s="1078">
        <f t="shared" si="106"/>
        <v>0</v>
      </c>
      <c r="AO137" s="1078">
        <f t="shared" si="107"/>
        <v>0</v>
      </c>
      <c r="AP137" s="1324">
        <f t="shared" si="108"/>
        <v>0</v>
      </c>
    </row>
    <row r="138" spans="1:42">
      <c r="A138" s="1323" t="s">
        <v>94</v>
      </c>
      <c r="B138" s="1323" t="s">
        <v>95</v>
      </c>
      <c r="C138" s="1323" t="s">
        <v>96</v>
      </c>
      <c r="D138" s="1323">
        <f>'Information Input'!$J$18</f>
        <v>2019</v>
      </c>
      <c r="E138" s="1323">
        <f>$E$48</f>
        <v>41</v>
      </c>
      <c r="F138" s="1334" t="str">
        <f>$F$48</f>
        <v>Family Support Services</v>
      </c>
      <c r="G138" s="1335" t="str">
        <f>$G$48</f>
        <v>Report 5M</v>
      </c>
      <c r="H138" s="1077"/>
      <c r="I138" s="1078">
        <f>SUMIF('Report 4A'!$G$16:$G$95,$E138,'Report 4A'!$U$16:$U$95)</f>
        <v>0</v>
      </c>
      <c r="J138" s="1077"/>
      <c r="K138" s="1077"/>
      <c r="L138" s="1077"/>
      <c r="M138" s="1077"/>
      <c r="N138" s="1324">
        <f t="shared" si="98"/>
        <v>0</v>
      </c>
      <c r="O138" s="1077"/>
      <c r="P138" s="1078">
        <f>SUMIF('Report 4A'!$G$16:$G$95,$E138,'Report 4A'!$V$16:$V$95)</f>
        <v>0</v>
      </c>
      <c r="Q138" s="1077"/>
      <c r="R138" s="1077"/>
      <c r="S138" s="1077"/>
      <c r="T138" s="1077"/>
      <c r="U138" s="1324">
        <f t="shared" si="99"/>
        <v>0</v>
      </c>
      <c r="V138" s="1077"/>
      <c r="W138" s="1078">
        <f>SUMIF('Report 4A'!$G$16:$G$95,$E138,'Report 4A'!$W$16:$W$95)</f>
        <v>0</v>
      </c>
      <c r="X138" s="1077"/>
      <c r="Y138" s="1077"/>
      <c r="Z138" s="1077"/>
      <c r="AA138" s="1077"/>
      <c r="AB138" s="1324">
        <f t="shared" si="100"/>
        <v>0</v>
      </c>
      <c r="AC138" s="1077"/>
      <c r="AD138" s="1078">
        <f>SUMIF('Report 4A'!$G$16:$G$95,$E138,'Report 4A'!$X$16:$X$95)</f>
        <v>0</v>
      </c>
      <c r="AE138" s="1077"/>
      <c r="AF138" s="1077"/>
      <c r="AG138" s="1077"/>
      <c r="AH138" s="1077"/>
      <c r="AI138" s="1324">
        <f t="shared" si="101"/>
        <v>0</v>
      </c>
      <c r="AJ138" s="1078">
        <f t="shared" si="102"/>
        <v>0</v>
      </c>
      <c r="AK138" s="1078">
        <f t="shared" si="103"/>
        <v>0</v>
      </c>
      <c r="AL138" s="1078">
        <f t="shared" si="104"/>
        <v>0</v>
      </c>
      <c r="AM138" s="1078">
        <f t="shared" si="105"/>
        <v>0</v>
      </c>
      <c r="AN138" s="1078">
        <f t="shared" si="106"/>
        <v>0</v>
      </c>
      <c r="AO138" s="1078">
        <f t="shared" si="107"/>
        <v>0</v>
      </c>
      <c r="AP138" s="1324">
        <f t="shared" si="108"/>
        <v>0</v>
      </c>
    </row>
    <row r="139" spans="1:42">
      <c r="A139" s="1323" t="s">
        <v>94</v>
      </c>
      <c r="B139" s="1323" t="s">
        <v>95</v>
      </c>
      <c r="C139" s="1323" t="s">
        <v>96</v>
      </c>
      <c r="D139" s="1323">
        <f>'Information Input'!$J$18</f>
        <v>2019</v>
      </c>
      <c r="E139" s="1323">
        <f>$E$49</f>
        <v>42</v>
      </c>
      <c r="F139" s="1334" t="str">
        <f>$F$49</f>
        <v>Applied Behavior Analysis (ABA)</v>
      </c>
      <c r="G139" s="1335" t="str">
        <f>$G$49</f>
        <v>Report 5K</v>
      </c>
      <c r="H139" s="1077"/>
      <c r="I139" s="1078">
        <f>SUMIF('Report 4A'!$G$16:$G$95,$E139,'Report 4A'!$U$16:$U$95)</f>
        <v>0</v>
      </c>
      <c r="J139" s="1077"/>
      <c r="K139" s="1077"/>
      <c r="L139" s="1077"/>
      <c r="M139" s="1077"/>
      <c r="N139" s="1324">
        <f t="shared" si="98"/>
        <v>0</v>
      </c>
      <c r="O139" s="1077"/>
      <c r="P139" s="1078">
        <f>SUMIF('Report 4A'!$G$16:$G$95,$E139,'Report 4A'!$V$16:$V$95)</f>
        <v>0</v>
      </c>
      <c r="Q139" s="1077"/>
      <c r="R139" s="1077"/>
      <c r="S139" s="1077"/>
      <c r="T139" s="1077"/>
      <c r="U139" s="1324">
        <f t="shared" si="99"/>
        <v>0</v>
      </c>
      <c r="V139" s="1077"/>
      <c r="W139" s="1078">
        <f>SUMIF('Report 4A'!$G$16:$G$95,$E139,'Report 4A'!$W$16:$W$95)</f>
        <v>0</v>
      </c>
      <c r="X139" s="1077"/>
      <c r="Y139" s="1077"/>
      <c r="Z139" s="1077"/>
      <c r="AA139" s="1077"/>
      <c r="AB139" s="1324">
        <f t="shared" si="100"/>
        <v>0</v>
      </c>
      <c r="AC139" s="1077"/>
      <c r="AD139" s="1078">
        <f>SUMIF('Report 4A'!$G$16:$G$95,$E139,'Report 4A'!$X$16:$X$95)</f>
        <v>0</v>
      </c>
      <c r="AE139" s="1077"/>
      <c r="AF139" s="1077"/>
      <c r="AG139" s="1077"/>
      <c r="AH139" s="1077"/>
      <c r="AI139" s="1324">
        <f t="shared" si="101"/>
        <v>0</v>
      </c>
      <c r="AJ139" s="1078">
        <f t="shared" si="102"/>
        <v>0</v>
      </c>
      <c r="AK139" s="1078">
        <f t="shared" si="103"/>
        <v>0</v>
      </c>
      <c r="AL139" s="1078">
        <f t="shared" si="104"/>
        <v>0</v>
      </c>
      <c r="AM139" s="1078">
        <f t="shared" si="105"/>
        <v>0</v>
      </c>
      <c r="AN139" s="1078">
        <f t="shared" si="106"/>
        <v>0</v>
      </c>
      <c r="AO139" s="1078">
        <f t="shared" si="107"/>
        <v>0</v>
      </c>
      <c r="AP139" s="1324">
        <f t="shared" si="108"/>
        <v>0</v>
      </c>
    </row>
    <row r="140" spans="1:42">
      <c r="A140" s="1325" t="s">
        <v>94</v>
      </c>
      <c r="B140" s="1325" t="s">
        <v>95</v>
      </c>
      <c r="C140" s="1325" t="s">
        <v>96</v>
      </c>
      <c r="D140" s="1325">
        <f>'Information Input'!$J$18</f>
        <v>2019</v>
      </c>
      <c r="E140" s="1325">
        <f>$E$50</f>
        <v>43</v>
      </c>
      <c r="F140" s="1336" t="str">
        <f>$F$50</f>
        <v>Pre-Tenancy/Housing Support</v>
      </c>
      <c r="G140" s="1337" t="str">
        <f>$G$50</f>
        <v>Report 5K</v>
      </c>
      <c r="H140" s="1077"/>
      <c r="I140" s="1078">
        <f>SUMIF('Report 4A'!$G$16:$G$95,$E140,'Report 4A'!$U$16:$U$95)</f>
        <v>0</v>
      </c>
      <c r="J140" s="1077"/>
      <c r="K140" s="1077"/>
      <c r="L140" s="1077"/>
      <c r="M140" s="1077"/>
      <c r="N140" s="1324">
        <f t="shared" ref="N140" si="109">SUM(H140:M140)</f>
        <v>0</v>
      </c>
      <c r="O140" s="1077"/>
      <c r="P140" s="1078">
        <f>SUMIF('Report 4A'!$G$16:$G$95,$E140,'Report 4A'!$V$16:$V$95)</f>
        <v>0</v>
      </c>
      <c r="Q140" s="1077"/>
      <c r="R140" s="1077"/>
      <c r="S140" s="1077"/>
      <c r="T140" s="1077"/>
      <c r="U140" s="1324">
        <f t="shared" ref="U140" si="110">SUM(O140:T140)</f>
        <v>0</v>
      </c>
      <c r="V140" s="1077"/>
      <c r="W140" s="1078">
        <f>SUMIF('Report 4A'!$G$16:$G$95,$E140,'Report 4A'!$W$16:$W$95)</f>
        <v>0</v>
      </c>
      <c r="X140" s="1077"/>
      <c r="Y140" s="1077"/>
      <c r="Z140" s="1077"/>
      <c r="AA140" s="1077"/>
      <c r="AB140" s="1324">
        <f t="shared" ref="AB140" si="111">SUM(V140:AA140)</f>
        <v>0</v>
      </c>
      <c r="AC140" s="1077"/>
      <c r="AD140" s="1078">
        <f>SUMIF('Report 4A'!$G$16:$G$95,$E140,'Report 4A'!$X$16:$X$95)</f>
        <v>0</v>
      </c>
      <c r="AE140" s="1077"/>
      <c r="AF140" s="1077"/>
      <c r="AG140" s="1077"/>
      <c r="AH140" s="1077"/>
      <c r="AI140" s="1324">
        <f t="shared" ref="AI140" si="112">SUM(AC140:AH140)</f>
        <v>0</v>
      </c>
      <c r="AJ140" s="1078">
        <f t="shared" si="102"/>
        <v>0</v>
      </c>
      <c r="AK140" s="1078">
        <f t="shared" si="103"/>
        <v>0</v>
      </c>
      <c r="AL140" s="1078">
        <f t="shared" si="104"/>
        <v>0</v>
      </c>
      <c r="AM140" s="1078">
        <f t="shared" si="105"/>
        <v>0</v>
      </c>
      <c r="AN140" s="1078">
        <f t="shared" si="106"/>
        <v>0</v>
      </c>
      <c r="AO140" s="1078">
        <f t="shared" si="107"/>
        <v>0</v>
      </c>
      <c r="AP140" s="1324">
        <f t="shared" si="108"/>
        <v>0</v>
      </c>
    </row>
    <row r="141" spans="1:42" customFormat="1">
      <c r="A141" s="1326" t="s">
        <v>94</v>
      </c>
      <c r="B141" s="1326" t="s">
        <v>95</v>
      </c>
      <c r="C141" s="1326" t="s">
        <v>96</v>
      </c>
      <c r="D141" s="1326">
        <f>'Information Input'!$J$18</f>
        <v>2019</v>
      </c>
      <c r="E141" s="1097">
        <f>$E$51</f>
        <v>44</v>
      </c>
      <c r="F141" s="1098" t="str">
        <f>$F$51</f>
        <v>SUBTOTAL HEALTH CARE (11 through 43)</v>
      </c>
      <c r="G141" s="1099" t="str">
        <f>$G$51</f>
        <v>NA</v>
      </c>
      <c r="H141" s="1095">
        <f>SUM(H108:H140)</f>
        <v>0</v>
      </c>
      <c r="I141" s="1095">
        <f>SUM(I108:I140)</f>
        <v>0</v>
      </c>
      <c r="J141" s="1095">
        <f t="shared" ref="J141:AI141" si="113">SUM(J108:J140)</f>
        <v>0</v>
      </c>
      <c r="K141" s="1095">
        <f t="shared" si="113"/>
        <v>0</v>
      </c>
      <c r="L141" s="1095">
        <f t="shared" si="113"/>
        <v>0</v>
      </c>
      <c r="M141" s="1095">
        <f t="shared" si="113"/>
        <v>0</v>
      </c>
      <c r="N141" s="1095">
        <f t="shared" si="113"/>
        <v>0</v>
      </c>
      <c r="O141" s="1095">
        <f t="shared" si="113"/>
        <v>0</v>
      </c>
      <c r="P141" s="1095">
        <f>SUM(P108:P140)</f>
        <v>0</v>
      </c>
      <c r="Q141" s="1095">
        <f t="shared" si="113"/>
        <v>0</v>
      </c>
      <c r="R141" s="1095">
        <f t="shared" si="113"/>
        <v>0</v>
      </c>
      <c r="S141" s="1095">
        <f t="shared" si="113"/>
        <v>0</v>
      </c>
      <c r="T141" s="1095">
        <f t="shared" si="113"/>
        <v>0</v>
      </c>
      <c r="U141" s="1095">
        <f t="shared" si="113"/>
        <v>0</v>
      </c>
      <c r="V141" s="1095">
        <f t="shared" si="113"/>
        <v>0</v>
      </c>
      <c r="W141" s="1095">
        <f>SUM(W108:W140)</f>
        <v>0</v>
      </c>
      <c r="X141" s="1095">
        <f t="shared" si="113"/>
        <v>0</v>
      </c>
      <c r="Y141" s="1095">
        <f t="shared" si="113"/>
        <v>0</v>
      </c>
      <c r="Z141" s="1095">
        <f t="shared" si="113"/>
        <v>0</v>
      </c>
      <c r="AA141" s="1095">
        <f t="shared" si="113"/>
        <v>0</v>
      </c>
      <c r="AB141" s="1095">
        <f t="shared" si="113"/>
        <v>0</v>
      </c>
      <c r="AC141" s="1095">
        <f t="shared" si="113"/>
        <v>0</v>
      </c>
      <c r="AD141" s="1095">
        <f>SUM(AD108:AD140)</f>
        <v>0</v>
      </c>
      <c r="AE141" s="1095">
        <f t="shared" si="113"/>
        <v>0</v>
      </c>
      <c r="AF141" s="1095">
        <f t="shared" si="113"/>
        <v>0</v>
      </c>
      <c r="AG141" s="1095">
        <f t="shared" si="113"/>
        <v>0</v>
      </c>
      <c r="AH141" s="1095">
        <f t="shared" si="113"/>
        <v>0</v>
      </c>
      <c r="AI141" s="1095">
        <f t="shared" si="113"/>
        <v>0</v>
      </c>
      <c r="AJ141" s="1096">
        <f>SUM(AJ108:AJ140)</f>
        <v>0</v>
      </c>
      <c r="AK141" s="1096">
        <f t="shared" ref="AK141" si="114">SUM(AK108:AK140)</f>
        <v>0</v>
      </c>
      <c r="AL141" s="1096">
        <f t="shared" ref="AL141" si="115">SUM(AL108:AL140)</f>
        <v>0</v>
      </c>
      <c r="AM141" s="1096">
        <f t="shared" ref="AM141" si="116">SUM(AM108:AM140)</f>
        <v>0</v>
      </c>
      <c r="AN141" s="1096">
        <f t="shared" ref="AN141" si="117">SUM(AN108:AN140)</f>
        <v>0</v>
      </c>
      <c r="AO141" s="1096">
        <f t="shared" ref="AO141" si="118">SUM(AO108:AO140)</f>
        <v>0</v>
      </c>
      <c r="AP141" s="1096">
        <f t="shared" ref="AP141" si="119">SUM(AP108:AP140)</f>
        <v>0</v>
      </c>
    </row>
    <row r="142" spans="1:42" customFormat="1">
      <c r="A142" s="1323" t="s">
        <v>94</v>
      </c>
      <c r="B142" s="1323" t="s">
        <v>95</v>
      </c>
      <c r="C142" s="1323" t="s">
        <v>96</v>
      </c>
      <c r="D142" s="1323">
        <f>'Information Input'!$J$18</f>
        <v>2019</v>
      </c>
      <c r="E142" s="1074">
        <f>$E$52</f>
        <v>45</v>
      </c>
      <c r="F142" s="1075" t="str">
        <f>$F$52</f>
        <v>Care Coordination - Medical</v>
      </c>
      <c r="G142" s="1076" t="str">
        <f>$G$52</f>
        <v>NA</v>
      </c>
      <c r="H142" s="1077"/>
      <c r="I142" s="1078">
        <f>SUMIF('Report 4A'!$G$16:$G$95,$E142,'Report 4A'!$U$16:$U$95)</f>
        <v>0</v>
      </c>
      <c r="J142" s="1077"/>
      <c r="K142" s="1077"/>
      <c r="L142" s="1077"/>
      <c r="M142" s="1077"/>
      <c r="N142" s="1324">
        <f t="shared" ref="N142:N148" si="120">SUM(H142:M142)</f>
        <v>0</v>
      </c>
      <c r="O142" s="1077"/>
      <c r="P142" s="1078">
        <f>SUMIF('Report 4A'!$G$16:$G$95,$E142,'Report 4A'!$V$16:$V$95)</f>
        <v>0</v>
      </c>
      <c r="Q142" s="1077"/>
      <c r="R142" s="1077"/>
      <c r="S142" s="1077"/>
      <c r="T142" s="1077"/>
      <c r="U142" s="1324">
        <f t="shared" ref="U142:U148" si="121">SUM(O142:T142)</f>
        <v>0</v>
      </c>
      <c r="V142" s="1077"/>
      <c r="W142" s="1078">
        <f>SUMIF('Report 4A'!$G$16:$G$95,$E142,'Report 4A'!$W$16:$W$95)</f>
        <v>0</v>
      </c>
      <c r="X142" s="1077"/>
      <c r="Y142" s="1077"/>
      <c r="Z142" s="1077"/>
      <c r="AA142" s="1077"/>
      <c r="AB142" s="1324">
        <f t="shared" ref="AB142:AB148" si="122">SUM(V142:AA142)</f>
        <v>0</v>
      </c>
      <c r="AC142" s="1077"/>
      <c r="AD142" s="1078">
        <f>SUMIF('Report 4A'!$G$16:$G$95,$E142,'Report 4A'!$X$16:$X$95)</f>
        <v>0</v>
      </c>
      <c r="AE142" s="1077"/>
      <c r="AF142" s="1077"/>
      <c r="AG142" s="1077"/>
      <c r="AH142" s="1077"/>
      <c r="AI142" s="1324">
        <f t="shared" ref="AI142:AI148" si="123">SUM(AC142:AH142)</f>
        <v>0</v>
      </c>
      <c r="AJ142" s="1094">
        <f t="shared" ref="AJ142:AO148" si="124">H142+O142+V142+AC142</f>
        <v>0</v>
      </c>
      <c r="AK142" s="1094">
        <f t="shared" si="124"/>
        <v>0</v>
      </c>
      <c r="AL142" s="1094">
        <f t="shared" si="124"/>
        <v>0</v>
      </c>
      <c r="AM142" s="1094">
        <f t="shared" si="124"/>
        <v>0</v>
      </c>
      <c r="AN142" s="1094">
        <f t="shared" si="124"/>
        <v>0</v>
      </c>
      <c r="AO142" s="1094">
        <f t="shared" si="124"/>
        <v>0</v>
      </c>
      <c r="AP142" s="1327">
        <f t="shared" ref="AP142:AP148" si="125">SUM(AJ142:AO142)</f>
        <v>0</v>
      </c>
    </row>
    <row r="143" spans="1:42" customFormat="1">
      <c r="A143" s="1323" t="s">
        <v>94</v>
      </c>
      <c r="B143" s="1323" t="s">
        <v>95</v>
      </c>
      <c r="C143" s="1323" t="s">
        <v>96</v>
      </c>
      <c r="D143" s="1323">
        <f>'Information Input'!$J$18</f>
        <v>2019</v>
      </c>
      <c r="E143" s="1074">
        <f>$E$53</f>
        <v>46</v>
      </c>
      <c r="F143" s="1075" t="str">
        <f>$F$53</f>
        <v>IHS, Tribal 638 &amp; I/T/Us - OMB Rate</v>
      </c>
      <c r="G143" s="1076" t="str">
        <f>$G$53</f>
        <v>NA</v>
      </c>
      <c r="H143" s="1077"/>
      <c r="I143" s="1078">
        <f>SUMIF('Report 4A'!$G$16:$G$95,$E143,'Report 4A'!$U$16:$U$95)</f>
        <v>0</v>
      </c>
      <c r="J143" s="1077"/>
      <c r="K143" s="1077"/>
      <c r="L143" s="1077"/>
      <c r="M143" s="1077"/>
      <c r="N143" s="1324">
        <f t="shared" si="120"/>
        <v>0</v>
      </c>
      <c r="O143" s="1077"/>
      <c r="P143" s="1078">
        <f>SUMIF('Report 4A'!$G$16:$G$95,$E143,'Report 4A'!$V$16:$V$95)</f>
        <v>0</v>
      </c>
      <c r="Q143" s="1077"/>
      <c r="R143" s="1077"/>
      <c r="S143" s="1077"/>
      <c r="T143" s="1077"/>
      <c r="U143" s="1324">
        <f t="shared" si="121"/>
        <v>0</v>
      </c>
      <c r="V143" s="1077"/>
      <c r="W143" s="1078">
        <f>SUMIF('Report 4A'!$G$16:$G$95,$E143,'Report 4A'!$W$16:$W$95)</f>
        <v>0</v>
      </c>
      <c r="X143" s="1077"/>
      <c r="Y143" s="1077"/>
      <c r="Z143" s="1077"/>
      <c r="AA143" s="1077"/>
      <c r="AB143" s="1324">
        <f t="shared" si="122"/>
        <v>0</v>
      </c>
      <c r="AC143" s="1077"/>
      <c r="AD143" s="1078">
        <f>SUMIF('Report 4A'!$G$16:$G$95,$E143,'Report 4A'!$X$16:$X$95)</f>
        <v>0</v>
      </c>
      <c r="AE143" s="1077"/>
      <c r="AF143" s="1077"/>
      <c r="AG143" s="1077"/>
      <c r="AH143" s="1077"/>
      <c r="AI143" s="1324">
        <f t="shared" si="123"/>
        <v>0</v>
      </c>
      <c r="AJ143" s="1094">
        <f t="shared" si="124"/>
        <v>0</v>
      </c>
      <c r="AK143" s="1094">
        <f t="shared" si="124"/>
        <v>0</v>
      </c>
      <c r="AL143" s="1094">
        <f t="shared" si="124"/>
        <v>0</v>
      </c>
      <c r="AM143" s="1094">
        <f t="shared" si="124"/>
        <v>0</v>
      </c>
      <c r="AN143" s="1094">
        <f t="shared" si="124"/>
        <v>0</v>
      </c>
      <c r="AO143" s="1094">
        <f t="shared" si="124"/>
        <v>0</v>
      </c>
      <c r="AP143" s="1327">
        <f t="shared" si="125"/>
        <v>0</v>
      </c>
    </row>
    <row r="144" spans="1:42" customFormat="1">
      <c r="A144" s="1323" t="s">
        <v>94</v>
      </c>
      <c r="B144" s="1323" t="s">
        <v>95</v>
      </c>
      <c r="C144" s="1323" t="s">
        <v>96</v>
      </c>
      <c r="D144" s="1323">
        <f>'Information Input'!$J$18</f>
        <v>2019</v>
      </c>
      <c r="E144" s="1074">
        <f>$E$54</f>
        <v>47</v>
      </c>
      <c r="F144" s="1075" t="str">
        <f>$F$54</f>
        <v>IHS, Tribal 638 &amp; I/T/Us - NOT Subject to OMB Codes/Rates</v>
      </c>
      <c r="G144" s="1076" t="str">
        <f>$G$54</f>
        <v>NA</v>
      </c>
      <c r="H144" s="1077"/>
      <c r="I144" s="1078">
        <f>SUMIF('Report 4A'!$G$16:$G$95,$E144,'Report 4A'!$U$16:$U$95)</f>
        <v>0</v>
      </c>
      <c r="J144" s="1077"/>
      <c r="K144" s="1077"/>
      <c r="L144" s="1077"/>
      <c r="M144" s="1077"/>
      <c r="N144" s="1324">
        <f t="shared" si="120"/>
        <v>0</v>
      </c>
      <c r="O144" s="1077"/>
      <c r="P144" s="1078">
        <f>SUMIF('Report 4A'!$G$16:$G$95,$E144,'Report 4A'!$V$16:$V$95)</f>
        <v>0</v>
      </c>
      <c r="Q144" s="1077"/>
      <c r="R144" s="1077"/>
      <c r="S144" s="1077"/>
      <c r="T144" s="1077"/>
      <c r="U144" s="1324">
        <f t="shared" si="121"/>
        <v>0</v>
      </c>
      <c r="V144" s="1077"/>
      <c r="W144" s="1078">
        <f>SUMIF('Report 4A'!$G$16:$G$95,$E144,'Report 4A'!$W$16:$W$95)</f>
        <v>0</v>
      </c>
      <c r="X144" s="1077"/>
      <c r="Y144" s="1077"/>
      <c r="Z144" s="1077"/>
      <c r="AA144" s="1077"/>
      <c r="AB144" s="1324">
        <f t="shared" si="122"/>
        <v>0</v>
      </c>
      <c r="AC144" s="1077"/>
      <c r="AD144" s="1078">
        <f>SUMIF('Report 4A'!$G$16:$G$95,$E144,'Report 4A'!$X$16:$X$95)</f>
        <v>0</v>
      </c>
      <c r="AE144" s="1077"/>
      <c r="AF144" s="1077"/>
      <c r="AG144" s="1077"/>
      <c r="AH144" s="1077"/>
      <c r="AI144" s="1324">
        <f t="shared" si="123"/>
        <v>0</v>
      </c>
      <c r="AJ144" s="1094">
        <f t="shared" si="124"/>
        <v>0</v>
      </c>
      <c r="AK144" s="1094">
        <f t="shared" si="124"/>
        <v>0</v>
      </c>
      <c r="AL144" s="1094">
        <f t="shared" si="124"/>
        <v>0</v>
      </c>
      <c r="AM144" s="1094">
        <f t="shared" si="124"/>
        <v>0</v>
      </c>
      <c r="AN144" s="1094">
        <f t="shared" si="124"/>
        <v>0</v>
      </c>
      <c r="AO144" s="1094">
        <f t="shared" si="124"/>
        <v>0</v>
      </c>
      <c r="AP144" s="1327">
        <f t="shared" si="125"/>
        <v>0</v>
      </c>
    </row>
    <row r="145" spans="1:42" customFormat="1">
      <c r="A145" s="1323" t="s">
        <v>94</v>
      </c>
      <c r="B145" s="1323" t="s">
        <v>95</v>
      </c>
      <c r="C145" s="1323" t="s">
        <v>96</v>
      </c>
      <c r="D145" s="1323">
        <f>'Information Input'!$J$18</f>
        <v>2019</v>
      </c>
      <c r="E145" s="1074">
        <f>$E$55</f>
        <v>48</v>
      </c>
      <c r="F145" s="1075" t="str">
        <f>$F$55</f>
        <v>Member Rewards - Goods and Services</v>
      </c>
      <c r="G145" s="1076" t="str">
        <f>$G$55</f>
        <v>NA</v>
      </c>
      <c r="H145" s="1077"/>
      <c r="I145" s="1078">
        <f>SUMIF('Report 4A'!$G$16:$G$95,$E145,'Report 4A'!$U$16:$U$95)</f>
        <v>0</v>
      </c>
      <c r="J145" s="1077"/>
      <c r="K145" s="1077"/>
      <c r="L145" s="1077"/>
      <c r="M145" s="1077"/>
      <c r="N145" s="1324">
        <f t="shared" si="120"/>
        <v>0</v>
      </c>
      <c r="O145" s="1077"/>
      <c r="P145" s="1078">
        <f>SUMIF('Report 4A'!$G$16:$G$95,$E145,'Report 4A'!$V$16:$V$95)</f>
        <v>0</v>
      </c>
      <c r="Q145" s="1077"/>
      <c r="R145" s="1077"/>
      <c r="S145" s="1077"/>
      <c r="T145" s="1077"/>
      <c r="U145" s="1324">
        <f t="shared" si="121"/>
        <v>0</v>
      </c>
      <c r="V145" s="1077"/>
      <c r="W145" s="1078">
        <f>SUMIF('Report 4A'!$G$16:$G$95,$E145,'Report 4A'!$W$16:$W$95)</f>
        <v>0</v>
      </c>
      <c r="X145" s="1077"/>
      <c r="Y145" s="1077"/>
      <c r="Z145" s="1077"/>
      <c r="AA145" s="1077"/>
      <c r="AB145" s="1324">
        <f t="shared" si="122"/>
        <v>0</v>
      </c>
      <c r="AC145" s="1077"/>
      <c r="AD145" s="1078">
        <f>SUMIF('Report 4A'!$G$16:$G$95,$E145,'Report 4A'!$X$16:$X$95)</f>
        <v>0</v>
      </c>
      <c r="AE145" s="1077"/>
      <c r="AF145" s="1077"/>
      <c r="AG145" s="1077"/>
      <c r="AH145" s="1077"/>
      <c r="AI145" s="1324">
        <f t="shared" si="123"/>
        <v>0</v>
      </c>
      <c r="AJ145" s="1094">
        <f t="shared" si="124"/>
        <v>0</v>
      </c>
      <c r="AK145" s="1094">
        <f t="shared" si="124"/>
        <v>0</v>
      </c>
      <c r="AL145" s="1094">
        <f t="shared" si="124"/>
        <v>0</v>
      </c>
      <c r="AM145" s="1094">
        <f t="shared" si="124"/>
        <v>0</v>
      </c>
      <c r="AN145" s="1094">
        <f t="shared" si="124"/>
        <v>0</v>
      </c>
      <c r="AO145" s="1094">
        <f t="shared" si="124"/>
        <v>0</v>
      </c>
      <c r="AP145" s="1327">
        <f t="shared" si="125"/>
        <v>0</v>
      </c>
    </row>
    <row r="146" spans="1:42" customFormat="1">
      <c r="A146" s="1323" t="s">
        <v>94</v>
      </c>
      <c r="B146" s="1323" t="s">
        <v>95</v>
      </c>
      <c r="C146" s="1323" t="s">
        <v>96</v>
      </c>
      <c r="D146" s="1323">
        <f>'Information Input'!$J$18</f>
        <v>2019</v>
      </c>
      <c r="E146" s="1074">
        <f>$E$56</f>
        <v>49</v>
      </c>
      <c r="F146" s="1075" t="str">
        <f>$F$56</f>
        <v>Member Rewards - Vendor Administration</v>
      </c>
      <c r="G146" s="1076" t="str">
        <f>$G$56</f>
        <v>NA</v>
      </c>
      <c r="H146" s="1077"/>
      <c r="I146" s="1078">
        <f>SUMIF('Report 4A'!$G$16:$G$95,$E146,'Report 4A'!$U$16:$U$95)</f>
        <v>0</v>
      </c>
      <c r="J146" s="1077"/>
      <c r="K146" s="1077"/>
      <c r="L146" s="1077"/>
      <c r="M146" s="1077"/>
      <c r="N146" s="1324">
        <f t="shared" si="120"/>
        <v>0</v>
      </c>
      <c r="O146" s="1077"/>
      <c r="P146" s="1078">
        <f>SUMIF('Report 4A'!$G$16:$G$95,$E146,'Report 4A'!$V$16:$V$95)</f>
        <v>0</v>
      </c>
      <c r="Q146" s="1077"/>
      <c r="R146" s="1077"/>
      <c r="S146" s="1077"/>
      <c r="T146" s="1077"/>
      <c r="U146" s="1324">
        <f t="shared" si="121"/>
        <v>0</v>
      </c>
      <c r="V146" s="1077"/>
      <c r="W146" s="1078">
        <f>SUMIF('Report 4A'!$G$16:$G$95,$E146,'Report 4A'!$W$16:$W$95)</f>
        <v>0</v>
      </c>
      <c r="X146" s="1077"/>
      <c r="Y146" s="1077"/>
      <c r="Z146" s="1077"/>
      <c r="AA146" s="1077"/>
      <c r="AB146" s="1324">
        <f t="shared" si="122"/>
        <v>0</v>
      </c>
      <c r="AC146" s="1077"/>
      <c r="AD146" s="1078">
        <f>SUMIF('Report 4A'!$G$16:$G$95,$E146,'Report 4A'!$X$16:$X$95)</f>
        <v>0</v>
      </c>
      <c r="AE146" s="1077"/>
      <c r="AF146" s="1077"/>
      <c r="AG146" s="1077"/>
      <c r="AH146" s="1077"/>
      <c r="AI146" s="1324">
        <f t="shared" si="123"/>
        <v>0</v>
      </c>
      <c r="AJ146" s="1094">
        <f t="shared" si="124"/>
        <v>0</v>
      </c>
      <c r="AK146" s="1094">
        <f t="shared" si="124"/>
        <v>0</v>
      </c>
      <c r="AL146" s="1094">
        <f t="shared" si="124"/>
        <v>0</v>
      </c>
      <c r="AM146" s="1094">
        <f t="shared" si="124"/>
        <v>0</v>
      </c>
      <c r="AN146" s="1094">
        <f t="shared" si="124"/>
        <v>0</v>
      </c>
      <c r="AO146" s="1094">
        <f t="shared" si="124"/>
        <v>0</v>
      </c>
      <c r="AP146" s="1327">
        <f t="shared" si="125"/>
        <v>0</v>
      </c>
    </row>
    <row r="147" spans="1:42" customFormat="1">
      <c r="A147" s="1323" t="s">
        <v>94</v>
      </c>
      <c r="B147" s="1323" t="s">
        <v>95</v>
      </c>
      <c r="C147" s="1323" t="s">
        <v>96</v>
      </c>
      <c r="D147" s="1323">
        <f>'Information Input'!$J$18</f>
        <v>2019</v>
      </c>
      <c r="E147" s="1074">
        <f>$E$57</f>
        <v>50</v>
      </c>
      <c r="F147" s="1075" t="str">
        <f>$F$57</f>
        <v>Value Added Services/Non-State Plan Approved Services</v>
      </c>
      <c r="G147" s="1076" t="str">
        <f>$G$57</f>
        <v>NA</v>
      </c>
      <c r="H147" s="1077"/>
      <c r="I147" s="1078">
        <f>SUMIF('Report 4A'!$G$16:$G$95,$E147,'Report 4A'!$U$16:$U$95)</f>
        <v>0</v>
      </c>
      <c r="J147" s="1077"/>
      <c r="K147" s="1077"/>
      <c r="L147" s="1077"/>
      <c r="M147" s="1077"/>
      <c r="N147" s="1324">
        <f t="shared" si="120"/>
        <v>0</v>
      </c>
      <c r="O147" s="1077"/>
      <c r="P147" s="1078">
        <f>SUMIF('Report 4A'!$G$16:$G$95,$E147,'Report 4A'!$V$16:$V$95)</f>
        <v>0</v>
      </c>
      <c r="Q147" s="1077"/>
      <c r="R147" s="1077"/>
      <c r="S147" s="1077"/>
      <c r="T147" s="1077"/>
      <c r="U147" s="1324">
        <f t="shared" si="121"/>
        <v>0</v>
      </c>
      <c r="V147" s="1077"/>
      <c r="W147" s="1078">
        <f>SUMIF('Report 4A'!$G$16:$G$95,$E147,'Report 4A'!$W$16:$W$95)</f>
        <v>0</v>
      </c>
      <c r="X147" s="1077"/>
      <c r="Y147" s="1077"/>
      <c r="Z147" s="1077"/>
      <c r="AA147" s="1077"/>
      <c r="AB147" s="1324">
        <f t="shared" si="122"/>
        <v>0</v>
      </c>
      <c r="AC147" s="1077"/>
      <c r="AD147" s="1078">
        <f>SUMIF('Report 4A'!$G$16:$G$95,$E147,'Report 4A'!$X$16:$X$95)</f>
        <v>0</v>
      </c>
      <c r="AE147" s="1077"/>
      <c r="AF147" s="1077"/>
      <c r="AG147" s="1077"/>
      <c r="AH147" s="1077"/>
      <c r="AI147" s="1324">
        <f t="shared" si="123"/>
        <v>0</v>
      </c>
      <c r="AJ147" s="1094">
        <f t="shared" si="124"/>
        <v>0</v>
      </c>
      <c r="AK147" s="1094">
        <f t="shared" si="124"/>
        <v>0</v>
      </c>
      <c r="AL147" s="1094">
        <f t="shared" si="124"/>
        <v>0</v>
      </c>
      <c r="AM147" s="1094">
        <f t="shared" si="124"/>
        <v>0</v>
      </c>
      <c r="AN147" s="1094">
        <f t="shared" si="124"/>
        <v>0</v>
      </c>
      <c r="AO147" s="1094">
        <f t="shared" si="124"/>
        <v>0</v>
      </c>
      <c r="AP147" s="1327">
        <f t="shared" si="125"/>
        <v>0</v>
      </c>
    </row>
    <row r="148" spans="1:42" customFormat="1">
      <c r="A148" s="1328" t="s">
        <v>94</v>
      </c>
      <c r="B148" s="1328" t="s">
        <v>95</v>
      </c>
      <c r="C148" s="1328" t="s">
        <v>96</v>
      </c>
      <c r="D148" s="1328">
        <f>'Information Input'!$J$18</f>
        <v>2019</v>
      </c>
      <c r="E148" s="1100">
        <f>$E$58</f>
        <v>51</v>
      </c>
      <c r="F148" s="1101" t="str">
        <f>$F$58</f>
        <v>Other - Outlier Services (Provide Detail in Outlier Report)</v>
      </c>
      <c r="G148" s="1102" t="str">
        <f>$G$58</f>
        <v>NA</v>
      </c>
      <c r="H148" s="1172"/>
      <c r="I148" s="1082">
        <f>SUMIF('Report 4A'!$G$16:$G$95,$E148,'Report 4A'!$U$16:$U$95)</f>
        <v>0</v>
      </c>
      <c r="J148" s="1172"/>
      <c r="K148" s="1172"/>
      <c r="L148" s="1172"/>
      <c r="M148" s="1172"/>
      <c r="N148" s="1338">
        <f t="shared" si="120"/>
        <v>0</v>
      </c>
      <c r="O148" s="1172"/>
      <c r="P148" s="1082">
        <f>SUMIF('Report 4A'!$G$16:$G$95,$E148,'Report 4A'!$V$16:$V$95)</f>
        <v>0</v>
      </c>
      <c r="Q148" s="1172"/>
      <c r="R148" s="1172"/>
      <c r="S148" s="1172"/>
      <c r="T148" s="1172"/>
      <c r="U148" s="1338">
        <f t="shared" si="121"/>
        <v>0</v>
      </c>
      <c r="V148" s="1172"/>
      <c r="W148" s="1082">
        <f>SUMIF('Report 4A'!$G$16:$G$95,$E148,'Report 4A'!$W$16:$W$95)</f>
        <v>0</v>
      </c>
      <c r="X148" s="1172"/>
      <c r="Y148" s="1172"/>
      <c r="Z148" s="1172"/>
      <c r="AA148" s="1172"/>
      <c r="AB148" s="1338">
        <f t="shared" si="122"/>
        <v>0</v>
      </c>
      <c r="AC148" s="1172"/>
      <c r="AD148" s="1082">
        <f>SUMIF('Report 4A'!$G$16:$G$95,$E148,'Report 4A'!$X$16:$X$95)</f>
        <v>0</v>
      </c>
      <c r="AE148" s="1172"/>
      <c r="AF148" s="1172"/>
      <c r="AG148" s="1172"/>
      <c r="AH148" s="1172"/>
      <c r="AI148" s="1338">
        <f t="shared" si="123"/>
        <v>0</v>
      </c>
      <c r="AJ148" s="1094">
        <f t="shared" si="124"/>
        <v>0</v>
      </c>
      <c r="AK148" s="1094">
        <f t="shared" si="124"/>
        <v>0</v>
      </c>
      <c r="AL148" s="1094">
        <f t="shared" si="124"/>
        <v>0</v>
      </c>
      <c r="AM148" s="1094">
        <f t="shared" si="124"/>
        <v>0</v>
      </c>
      <c r="AN148" s="1094">
        <f t="shared" si="124"/>
        <v>0</v>
      </c>
      <c r="AO148" s="1094">
        <f t="shared" si="124"/>
        <v>0</v>
      </c>
      <c r="AP148" s="1327">
        <f t="shared" si="125"/>
        <v>0</v>
      </c>
    </row>
    <row r="149" spans="1:42" customFormat="1">
      <c r="A149" s="1329" t="s">
        <v>94</v>
      </c>
      <c r="B149" s="1329" t="s">
        <v>95</v>
      </c>
      <c r="C149" s="1329" t="s">
        <v>96</v>
      </c>
      <c r="D149" s="1329">
        <f>'Information Input'!$J$18</f>
        <v>2019</v>
      </c>
      <c r="E149" s="1103">
        <f>$E$59</f>
        <v>52</v>
      </c>
      <c r="F149" s="1104" t="str">
        <f>$F$59</f>
        <v>TOTAL HEALTH CARE (44 through 51)</v>
      </c>
      <c r="G149" s="1105" t="str">
        <f>$G$59</f>
        <v>NA</v>
      </c>
      <c r="H149" s="1095">
        <f>SUM(H141:H148)</f>
        <v>0</v>
      </c>
      <c r="I149" s="1095">
        <f>SUM(I141:I148)</f>
        <v>0</v>
      </c>
      <c r="J149" s="1095">
        <f t="shared" ref="J149" si="126">SUM(J141:J148)</f>
        <v>0</v>
      </c>
      <c r="K149" s="1095">
        <f t="shared" ref="K149" si="127">SUM(K141:K148)</f>
        <v>0</v>
      </c>
      <c r="L149" s="1095">
        <f t="shared" ref="L149" si="128">SUM(L141:L148)</f>
        <v>0</v>
      </c>
      <c r="M149" s="1095">
        <f t="shared" ref="M149" si="129">SUM(M141:M148)</f>
        <v>0</v>
      </c>
      <c r="N149" s="1095">
        <f t="shared" ref="N149" si="130">SUM(N141:N148)</f>
        <v>0</v>
      </c>
      <c r="O149" s="1095">
        <f t="shared" ref="O149" si="131">SUM(O141:O148)</f>
        <v>0</v>
      </c>
      <c r="P149" s="1095">
        <f t="shared" ref="P149" si="132">SUM(P141:P148)</f>
        <v>0</v>
      </c>
      <c r="Q149" s="1095">
        <f t="shared" ref="Q149" si="133">SUM(Q141:Q148)</f>
        <v>0</v>
      </c>
      <c r="R149" s="1095">
        <f t="shared" ref="R149" si="134">SUM(R141:R148)</f>
        <v>0</v>
      </c>
      <c r="S149" s="1095">
        <f t="shared" ref="S149" si="135">SUM(S141:S148)</f>
        <v>0</v>
      </c>
      <c r="T149" s="1095">
        <f t="shared" ref="T149" si="136">SUM(T141:T148)</f>
        <v>0</v>
      </c>
      <c r="U149" s="1095">
        <f t="shared" ref="U149" si="137">SUM(U141:U148)</f>
        <v>0</v>
      </c>
      <c r="V149" s="1095">
        <f t="shared" ref="V149" si="138">SUM(V141:V148)</f>
        <v>0</v>
      </c>
      <c r="W149" s="1095">
        <f t="shared" ref="W149" si="139">SUM(W141:W148)</f>
        <v>0</v>
      </c>
      <c r="X149" s="1095">
        <f t="shared" ref="X149" si="140">SUM(X141:X148)</f>
        <v>0</v>
      </c>
      <c r="Y149" s="1095">
        <f t="shared" ref="Y149" si="141">SUM(Y141:Y148)</f>
        <v>0</v>
      </c>
      <c r="Z149" s="1095">
        <f t="shared" ref="Z149" si="142">SUM(Z141:Z148)</f>
        <v>0</v>
      </c>
      <c r="AA149" s="1095">
        <f t="shared" ref="AA149" si="143">SUM(AA141:AA148)</f>
        <v>0</v>
      </c>
      <c r="AB149" s="1095">
        <f t="shared" ref="AB149" si="144">SUM(AB141:AB148)</f>
        <v>0</v>
      </c>
      <c r="AC149" s="1095">
        <f t="shared" ref="AC149" si="145">SUM(AC141:AC148)</f>
        <v>0</v>
      </c>
      <c r="AD149" s="1095">
        <f t="shared" ref="AD149" si="146">SUM(AD141:AD148)</f>
        <v>0</v>
      </c>
      <c r="AE149" s="1095">
        <f t="shared" ref="AE149" si="147">SUM(AE141:AE148)</f>
        <v>0</v>
      </c>
      <c r="AF149" s="1095">
        <f t="shared" ref="AF149" si="148">SUM(AF141:AF148)</f>
        <v>0</v>
      </c>
      <c r="AG149" s="1095">
        <f t="shared" ref="AG149" si="149">SUM(AG141:AG148)</f>
        <v>0</v>
      </c>
      <c r="AH149" s="1095">
        <f t="shared" ref="AH149" si="150">SUM(AH141:AH148)</f>
        <v>0</v>
      </c>
      <c r="AI149" s="1095">
        <f t="shared" ref="AI149" si="151">SUM(AI141:AI148)</f>
        <v>0</v>
      </c>
      <c r="AJ149" s="1095">
        <f>SUM(AJ141:AJ148)</f>
        <v>0</v>
      </c>
      <c r="AK149" s="1095">
        <f t="shared" ref="AK149" si="152">SUM(AK141:AK148)</f>
        <v>0</v>
      </c>
      <c r="AL149" s="1095">
        <f t="shared" ref="AL149" si="153">SUM(AL141:AL148)</f>
        <v>0</v>
      </c>
      <c r="AM149" s="1095">
        <f t="shared" ref="AM149" si="154">SUM(AM141:AM148)</f>
        <v>0</v>
      </c>
      <c r="AN149" s="1095">
        <f t="shared" ref="AN149" si="155">SUM(AN141:AN148)</f>
        <v>0</v>
      </c>
      <c r="AO149" s="1095">
        <f t="shared" ref="AO149" si="156">SUM(AO141:AO148)</f>
        <v>0</v>
      </c>
      <c r="AP149" s="1095">
        <f t="shared" ref="AP149" si="157">SUM(AP141:AP148)</f>
        <v>0</v>
      </c>
    </row>
    <row r="150" spans="1:42" customFormat="1" ht="9.9499999999999993"/>
    <row r="151" spans="1:42" customFormat="1" ht="12.95">
      <c r="A151" s="1315"/>
      <c r="B151" s="1315"/>
      <c r="C151" s="1315"/>
      <c r="D151" s="1317"/>
      <c r="E151" s="1317"/>
      <c r="F151" s="1317"/>
      <c r="G151" s="1317"/>
      <c r="H151" s="1090" t="s">
        <v>135</v>
      </c>
      <c r="I151" s="1091"/>
      <c r="J151" s="1091"/>
      <c r="K151" s="1091"/>
      <c r="L151" s="1091"/>
      <c r="M151" s="1091"/>
      <c r="N151" s="1092"/>
      <c r="O151" s="1090" t="s">
        <v>136</v>
      </c>
      <c r="P151" s="1091"/>
      <c r="Q151" s="1091"/>
      <c r="R151" s="1091"/>
      <c r="S151" s="1091"/>
      <c r="T151" s="1091"/>
      <c r="U151" s="1092"/>
      <c r="V151" s="1090" t="s">
        <v>137</v>
      </c>
      <c r="W151" s="1091"/>
      <c r="X151" s="1091"/>
      <c r="Y151" s="1091"/>
      <c r="Z151" s="1091"/>
      <c r="AA151" s="1091"/>
      <c r="AB151" s="1092"/>
      <c r="AC151" s="1090" t="s">
        <v>138</v>
      </c>
      <c r="AD151" s="1091"/>
      <c r="AE151" s="1091"/>
      <c r="AF151" s="1091"/>
      <c r="AG151" s="1091"/>
      <c r="AH151" s="1091"/>
      <c r="AI151" s="1092"/>
      <c r="AJ151" s="1090" t="s">
        <v>139</v>
      </c>
      <c r="AK151" s="1091"/>
      <c r="AL151" s="1091"/>
      <c r="AM151" s="1091"/>
      <c r="AN151" s="1091"/>
      <c r="AO151" s="1091"/>
      <c r="AP151" s="1092"/>
    </row>
    <row r="152" spans="1:42" customFormat="1" ht="39">
      <c r="A152" s="1067" t="s">
        <v>85</v>
      </c>
      <c r="B152" s="1067" t="s">
        <v>87</v>
      </c>
      <c r="C152" s="1068" t="s">
        <v>219</v>
      </c>
      <c r="D152" s="1067" t="s">
        <v>220</v>
      </c>
      <c r="E152" s="1068" t="s">
        <v>221</v>
      </c>
      <c r="F152" s="1068" t="s">
        <v>222</v>
      </c>
      <c r="G152" s="1068" t="s">
        <v>223</v>
      </c>
      <c r="H152" s="1093" t="s">
        <v>224</v>
      </c>
      <c r="I152" s="1093" t="s">
        <v>225</v>
      </c>
      <c r="J152" s="1093" t="s">
        <v>226</v>
      </c>
      <c r="K152" s="1093" t="s">
        <v>227</v>
      </c>
      <c r="L152" s="1093" t="s">
        <v>228</v>
      </c>
      <c r="M152" s="1093" t="s">
        <v>229</v>
      </c>
      <c r="N152" s="1093" t="s">
        <v>230</v>
      </c>
      <c r="O152" s="1093" t="s">
        <v>224</v>
      </c>
      <c r="P152" s="1093" t="s">
        <v>225</v>
      </c>
      <c r="Q152" s="1093" t="s">
        <v>226</v>
      </c>
      <c r="R152" s="1093" t="s">
        <v>227</v>
      </c>
      <c r="S152" s="1093" t="s">
        <v>228</v>
      </c>
      <c r="T152" s="1093" t="s">
        <v>229</v>
      </c>
      <c r="U152" s="1093" t="s">
        <v>230</v>
      </c>
      <c r="V152" s="1093" t="s">
        <v>224</v>
      </c>
      <c r="W152" s="1093" t="s">
        <v>225</v>
      </c>
      <c r="X152" s="1093" t="s">
        <v>226</v>
      </c>
      <c r="Y152" s="1093" t="s">
        <v>227</v>
      </c>
      <c r="Z152" s="1093" t="s">
        <v>228</v>
      </c>
      <c r="AA152" s="1093" t="s">
        <v>229</v>
      </c>
      <c r="AB152" s="1093" t="s">
        <v>230</v>
      </c>
      <c r="AC152" s="1093" t="s">
        <v>224</v>
      </c>
      <c r="AD152" s="1093" t="s">
        <v>225</v>
      </c>
      <c r="AE152" s="1093" t="s">
        <v>226</v>
      </c>
      <c r="AF152" s="1093" t="s">
        <v>227</v>
      </c>
      <c r="AG152" s="1093" t="s">
        <v>228</v>
      </c>
      <c r="AH152" s="1093" t="s">
        <v>229</v>
      </c>
      <c r="AI152" s="1093" t="s">
        <v>230</v>
      </c>
      <c r="AJ152" s="1093" t="s">
        <v>224</v>
      </c>
      <c r="AK152" s="1093" t="s">
        <v>225</v>
      </c>
      <c r="AL152" s="1093" t="s">
        <v>226</v>
      </c>
      <c r="AM152" s="1093" t="s">
        <v>227</v>
      </c>
      <c r="AN152" s="1093" t="s">
        <v>228</v>
      </c>
      <c r="AO152" s="1093" t="s">
        <v>229</v>
      </c>
      <c r="AP152" s="1093" t="s">
        <v>230</v>
      </c>
    </row>
    <row r="153" spans="1:42">
      <c r="A153" s="1330" t="s">
        <v>97</v>
      </c>
      <c r="B153" s="1330" t="s">
        <v>98</v>
      </c>
      <c r="C153" s="1331" t="s">
        <v>96</v>
      </c>
      <c r="D153" s="1330">
        <f>'Information Input'!$J$18</f>
        <v>2019</v>
      </c>
      <c r="E153" s="1331">
        <f>$E$18</f>
        <v>11</v>
      </c>
      <c r="F153" s="1332" t="str">
        <f>$F$18</f>
        <v>Residential Treatment Center, ARTC and Group Homes &lt; 21</v>
      </c>
      <c r="G153" s="1333" t="str">
        <f>$G$18</f>
        <v>Report 5I</v>
      </c>
      <c r="H153" s="1083"/>
      <c r="I153" s="1084">
        <f>SUMIF('Report 4A'!$G$16:$G$95,$E153,'Report 4A'!$Z$16:$Z$95)</f>
        <v>0</v>
      </c>
      <c r="J153" s="1083"/>
      <c r="K153" s="1083"/>
      <c r="L153" s="1083"/>
      <c r="M153" s="1083"/>
      <c r="N153" s="1322">
        <f t="shared" ref="N153:N184" si="158">SUM(H153:M153)</f>
        <v>0</v>
      </c>
      <c r="O153" s="1083"/>
      <c r="P153" s="1084">
        <f>SUMIF('Report 4A'!$G$16:$G$95,$E153,'Report 4A'!$AA$16:$AA$95)</f>
        <v>0</v>
      </c>
      <c r="Q153" s="1083"/>
      <c r="R153" s="1083"/>
      <c r="S153" s="1083"/>
      <c r="T153" s="1083"/>
      <c r="U153" s="1322">
        <f t="shared" ref="U153:U184" si="159">SUM(O153:T153)</f>
        <v>0</v>
      </c>
      <c r="V153" s="1083"/>
      <c r="W153" s="1084">
        <f>SUMIF('Report 4A'!$G$16:$G$95,$E153,'Report 4A'!$AB$16:$AB$95)</f>
        <v>0</v>
      </c>
      <c r="X153" s="1083"/>
      <c r="Y153" s="1083"/>
      <c r="Z153" s="1083"/>
      <c r="AA153" s="1083"/>
      <c r="AB153" s="1322">
        <f t="shared" ref="AB153:AB184" si="160">SUM(V153:AA153)</f>
        <v>0</v>
      </c>
      <c r="AC153" s="1083"/>
      <c r="AD153" s="1084">
        <f>SUMIF('Report 4A'!$G$16:$G$95,$E153,'Report 4A'!$AC$16:$AC$95)</f>
        <v>0</v>
      </c>
      <c r="AE153" s="1083"/>
      <c r="AF153" s="1083"/>
      <c r="AG153" s="1083"/>
      <c r="AH153" s="1083"/>
      <c r="AI153" s="1322">
        <f t="shared" ref="AI153:AI184" si="161">SUM(AC153:AH153)</f>
        <v>0</v>
      </c>
      <c r="AJ153" s="1084">
        <f t="shared" ref="AJ153:AJ185" si="162">H153+O153+V153+AC153</f>
        <v>0</v>
      </c>
      <c r="AK153" s="1084">
        <f t="shared" ref="AK153:AK185" si="163">I153+P153+W153+AD153</f>
        <v>0</v>
      </c>
      <c r="AL153" s="1084">
        <f t="shared" ref="AL153:AL185" si="164">J153+Q153+X153+AE153</f>
        <v>0</v>
      </c>
      <c r="AM153" s="1084">
        <f t="shared" ref="AM153:AM185" si="165">K153+R153+Y153+AF153</f>
        <v>0</v>
      </c>
      <c r="AN153" s="1084">
        <f t="shared" ref="AN153:AN185" si="166">L153+S153+Z153+AG153</f>
        <v>0</v>
      </c>
      <c r="AO153" s="1084">
        <f t="shared" ref="AO153:AO185" si="167">M153+T153+AA153+AH153</f>
        <v>0</v>
      </c>
      <c r="AP153" s="1322">
        <f t="shared" ref="AP153:AP185" si="168">SUM(AJ153:AO153)</f>
        <v>0</v>
      </c>
    </row>
    <row r="154" spans="1:42">
      <c r="A154" s="1323" t="s">
        <v>97</v>
      </c>
      <c r="B154" s="1323" t="s">
        <v>98</v>
      </c>
      <c r="C154" s="1323" t="s">
        <v>96</v>
      </c>
      <c r="D154" s="1323">
        <f>'Information Input'!$J$18</f>
        <v>2019</v>
      </c>
      <c r="E154" s="1323">
        <f>$E$19</f>
        <v>12</v>
      </c>
      <c r="F154" s="1334" t="str">
        <f>$F$19</f>
        <v>Foster Care Therapeutic (TFC I &amp; II) &lt; 21</v>
      </c>
      <c r="G154" s="1335" t="str">
        <f>$G$19</f>
        <v>Report 5I</v>
      </c>
      <c r="H154" s="1077"/>
      <c r="I154" s="1078">
        <f>SUMIF('Report 4A'!$G$16:$G$95,$E154,'Report 4A'!$Z$16:$Z$95)</f>
        <v>0</v>
      </c>
      <c r="J154" s="1077"/>
      <c r="K154" s="1077"/>
      <c r="L154" s="1077"/>
      <c r="M154" s="1077"/>
      <c r="N154" s="1324">
        <f t="shared" si="158"/>
        <v>0</v>
      </c>
      <c r="O154" s="1077"/>
      <c r="P154" s="1078">
        <f>SUMIF('Report 4A'!$G$16:$G$95,$E154,'Report 4A'!$AA$16:$AA$95)</f>
        <v>0</v>
      </c>
      <c r="Q154" s="1077"/>
      <c r="R154" s="1077"/>
      <c r="S154" s="1077"/>
      <c r="T154" s="1077"/>
      <c r="U154" s="1324">
        <f t="shared" si="159"/>
        <v>0</v>
      </c>
      <c r="V154" s="1077"/>
      <c r="W154" s="1078">
        <f>SUMIF('Report 4A'!$G$16:$G$95,$E154,'Report 4A'!$AB$16:$AB$95)</f>
        <v>0</v>
      </c>
      <c r="X154" s="1077"/>
      <c r="Y154" s="1077"/>
      <c r="Z154" s="1077"/>
      <c r="AA154" s="1077"/>
      <c r="AB154" s="1324">
        <f t="shared" si="160"/>
        <v>0</v>
      </c>
      <c r="AC154" s="1077"/>
      <c r="AD154" s="1078">
        <f>SUMIF('Report 4A'!$G$16:$G$95,$E154,'Report 4A'!$AC$16:$AC$95)</f>
        <v>0</v>
      </c>
      <c r="AE154" s="1077"/>
      <c r="AF154" s="1077"/>
      <c r="AG154" s="1077"/>
      <c r="AH154" s="1077"/>
      <c r="AI154" s="1324">
        <f t="shared" si="161"/>
        <v>0</v>
      </c>
      <c r="AJ154" s="1078">
        <f t="shared" si="162"/>
        <v>0</v>
      </c>
      <c r="AK154" s="1078">
        <f t="shared" si="163"/>
        <v>0</v>
      </c>
      <c r="AL154" s="1078">
        <f t="shared" si="164"/>
        <v>0</v>
      </c>
      <c r="AM154" s="1078">
        <f t="shared" si="165"/>
        <v>0</v>
      </c>
      <c r="AN154" s="1078">
        <f t="shared" si="166"/>
        <v>0</v>
      </c>
      <c r="AO154" s="1078">
        <f t="shared" si="167"/>
        <v>0</v>
      </c>
      <c r="AP154" s="1324">
        <f t="shared" si="168"/>
        <v>0</v>
      </c>
    </row>
    <row r="155" spans="1:42">
      <c r="A155" s="1323" t="s">
        <v>97</v>
      </c>
      <c r="B155" s="1323" t="s">
        <v>98</v>
      </c>
      <c r="C155" s="1323" t="s">
        <v>96</v>
      </c>
      <c r="D155" s="1323">
        <f>'Information Input'!$J$18</f>
        <v>2019</v>
      </c>
      <c r="E155" s="1323">
        <f>$E$20</f>
        <v>13</v>
      </c>
      <c r="F155" s="1334" t="str">
        <f>$F$20</f>
        <v>Skills Training &amp; Development (Behavioral Management Services) &lt; 21</v>
      </c>
      <c r="G155" s="1335" t="str">
        <f>$G$20</f>
        <v>Report 5J</v>
      </c>
      <c r="H155" s="1077"/>
      <c r="I155" s="1078">
        <f>SUMIF('Report 4A'!$G$16:$G$95,$E155,'Report 4A'!$Z$16:$Z$95)</f>
        <v>0</v>
      </c>
      <c r="J155" s="1077"/>
      <c r="K155" s="1077"/>
      <c r="L155" s="1077"/>
      <c r="M155" s="1077"/>
      <c r="N155" s="1324">
        <f t="shared" si="158"/>
        <v>0</v>
      </c>
      <c r="O155" s="1077"/>
      <c r="P155" s="1078">
        <f>SUMIF('Report 4A'!$G$16:$G$95,$E155,'Report 4A'!$AA$16:$AA$95)</f>
        <v>0</v>
      </c>
      <c r="Q155" s="1077"/>
      <c r="R155" s="1077"/>
      <c r="S155" s="1077"/>
      <c r="T155" s="1077"/>
      <c r="U155" s="1324">
        <f t="shared" si="159"/>
        <v>0</v>
      </c>
      <c r="V155" s="1077"/>
      <c r="W155" s="1078">
        <f>SUMIF('Report 4A'!$G$16:$G$95,$E155,'Report 4A'!$AB$16:$AB$95)</f>
        <v>0</v>
      </c>
      <c r="X155" s="1077"/>
      <c r="Y155" s="1077"/>
      <c r="Z155" s="1077"/>
      <c r="AA155" s="1077"/>
      <c r="AB155" s="1324">
        <f t="shared" si="160"/>
        <v>0</v>
      </c>
      <c r="AC155" s="1077"/>
      <c r="AD155" s="1078">
        <f>SUMIF('Report 4A'!$G$16:$G$95,$E155,'Report 4A'!$AC$16:$AC$95)</f>
        <v>0</v>
      </c>
      <c r="AE155" s="1077"/>
      <c r="AF155" s="1077"/>
      <c r="AG155" s="1077"/>
      <c r="AH155" s="1077"/>
      <c r="AI155" s="1324">
        <f t="shared" si="161"/>
        <v>0</v>
      </c>
      <c r="AJ155" s="1078">
        <f t="shared" si="162"/>
        <v>0</v>
      </c>
      <c r="AK155" s="1078">
        <f t="shared" si="163"/>
        <v>0</v>
      </c>
      <c r="AL155" s="1078">
        <f t="shared" si="164"/>
        <v>0</v>
      </c>
      <c r="AM155" s="1078">
        <f t="shared" si="165"/>
        <v>0</v>
      </c>
      <c r="AN155" s="1078">
        <f t="shared" si="166"/>
        <v>0</v>
      </c>
      <c r="AO155" s="1078">
        <f t="shared" si="167"/>
        <v>0</v>
      </c>
      <c r="AP155" s="1324">
        <f t="shared" si="168"/>
        <v>0</v>
      </c>
    </row>
    <row r="156" spans="1:42">
      <c r="A156" s="1323" t="s">
        <v>97</v>
      </c>
      <c r="B156" s="1323" t="s">
        <v>98</v>
      </c>
      <c r="C156" s="1323" t="s">
        <v>96</v>
      </c>
      <c r="D156" s="1323">
        <f>'Information Input'!$J$18</f>
        <v>2019</v>
      </c>
      <c r="E156" s="1323">
        <f>$E$21</f>
        <v>14</v>
      </c>
      <c r="F156" s="1334" t="str">
        <f>$F$21</f>
        <v>BH Day Treatment &lt; 21</v>
      </c>
      <c r="G156" s="1335" t="str">
        <f>$G$21</f>
        <v>Report 5K</v>
      </c>
      <c r="H156" s="1077"/>
      <c r="I156" s="1078">
        <f>SUMIF('Report 4A'!$G$16:$G$95,$E156,'Report 4A'!$Z$16:$Z$95)</f>
        <v>0</v>
      </c>
      <c r="J156" s="1077"/>
      <c r="K156" s="1077"/>
      <c r="L156" s="1077"/>
      <c r="M156" s="1077"/>
      <c r="N156" s="1324">
        <f t="shared" si="158"/>
        <v>0</v>
      </c>
      <c r="O156" s="1077"/>
      <c r="P156" s="1078">
        <f>SUMIF('Report 4A'!$G$16:$G$95,$E156,'Report 4A'!$AA$16:$AA$95)</f>
        <v>0</v>
      </c>
      <c r="Q156" s="1077"/>
      <c r="R156" s="1077"/>
      <c r="S156" s="1077"/>
      <c r="T156" s="1077"/>
      <c r="U156" s="1324">
        <f t="shared" si="159"/>
        <v>0</v>
      </c>
      <c r="V156" s="1077"/>
      <c r="W156" s="1078">
        <f>SUMIF('Report 4A'!$G$16:$G$95,$E156,'Report 4A'!$AB$16:$AB$95)</f>
        <v>0</v>
      </c>
      <c r="X156" s="1077"/>
      <c r="Y156" s="1077"/>
      <c r="Z156" s="1077"/>
      <c r="AA156" s="1077"/>
      <c r="AB156" s="1324">
        <f t="shared" si="160"/>
        <v>0</v>
      </c>
      <c r="AC156" s="1077"/>
      <c r="AD156" s="1078">
        <f>SUMIF('Report 4A'!$G$16:$G$95,$E156,'Report 4A'!$AC$16:$AC$95)</f>
        <v>0</v>
      </c>
      <c r="AE156" s="1077"/>
      <c r="AF156" s="1077"/>
      <c r="AG156" s="1077"/>
      <c r="AH156" s="1077"/>
      <c r="AI156" s="1324">
        <f t="shared" si="161"/>
        <v>0</v>
      </c>
      <c r="AJ156" s="1078">
        <f t="shared" si="162"/>
        <v>0</v>
      </c>
      <c r="AK156" s="1078">
        <f t="shared" si="163"/>
        <v>0</v>
      </c>
      <c r="AL156" s="1078">
        <f t="shared" si="164"/>
        <v>0</v>
      </c>
      <c r="AM156" s="1078">
        <f t="shared" si="165"/>
        <v>0</v>
      </c>
      <c r="AN156" s="1078">
        <f t="shared" si="166"/>
        <v>0</v>
      </c>
      <c r="AO156" s="1078">
        <f t="shared" si="167"/>
        <v>0</v>
      </c>
      <c r="AP156" s="1324">
        <f t="shared" si="168"/>
        <v>0</v>
      </c>
    </row>
    <row r="157" spans="1:42">
      <c r="A157" s="1323" t="s">
        <v>97</v>
      </c>
      <c r="B157" s="1323" t="s">
        <v>98</v>
      </c>
      <c r="C157" s="1323" t="s">
        <v>96</v>
      </c>
      <c r="D157" s="1323">
        <f>'Information Input'!$J$18</f>
        <v>2019</v>
      </c>
      <c r="E157" s="1323">
        <f>$E$22</f>
        <v>15</v>
      </c>
      <c r="F157" s="1334" t="str">
        <f>$F$22</f>
        <v>Psychosocial Rehab Services for Adults =&gt;18</v>
      </c>
      <c r="G157" s="1335" t="str">
        <f>$G$22</f>
        <v>Report 5L</v>
      </c>
      <c r="H157" s="1077"/>
      <c r="I157" s="1078">
        <f>SUMIF('Report 4A'!$G$16:$G$95,$E157,'Report 4A'!$Z$16:$Z$95)</f>
        <v>0</v>
      </c>
      <c r="J157" s="1077"/>
      <c r="K157" s="1077"/>
      <c r="L157" s="1077"/>
      <c r="M157" s="1077"/>
      <c r="N157" s="1324">
        <f t="shared" si="158"/>
        <v>0</v>
      </c>
      <c r="O157" s="1077"/>
      <c r="P157" s="1078">
        <f>SUMIF('Report 4A'!$G$16:$G$95,$E157,'Report 4A'!$AA$16:$AA$95)</f>
        <v>0</v>
      </c>
      <c r="Q157" s="1077"/>
      <c r="R157" s="1077"/>
      <c r="S157" s="1077"/>
      <c r="T157" s="1077"/>
      <c r="U157" s="1324">
        <f t="shared" si="159"/>
        <v>0</v>
      </c>
      <c r="V157" s="1077"/>
      <c r="W157" s="1078">
        <f>SUMIF('Report 4A'!$G$16:$G$95,$E157,'Report 4A'!$AB$16:$AB$95)</f>
        <v>0</v>
      </c>
      <c r="X157" s="1077"/>
      <c r="Y157" s="1077"/>
      <c r="Z157" s="1077"/>
      <c r="AA157" s="1077"/>
      <c r="AB157" s="1324">
        <f t="shared" si="160"/>
        <v>0</v>
      </c>
      <c r="AC157" s="1077"/>
      <c r="AD157" s="1078">
        <f>SUMIF('Report 4A'!$G$16:$G$95,$E157,'Report 4A'!$AC$16:$AC$95)</f>
        <v>0</v>
      </c>
      <c r="AE157" s="1077"/>
      <c r="AF157" s="1077"/>
      <c r="AG157" s="1077"/>
      <c r="AH157" s="1077"/>
      <c r="AI157" s="1324">
        <f t="shared" si="161"/>
        <v>0</v>
      </c>
      <c r="AJ157" s="1078">
        <f t="shared" si="162"/>
        <v>0</v>
      </c>
      <c r="AK157" s="1078">
        <f t="shared" si="163"/>
        <v>0</v>
      </c>
      <c r="AL157" s="1078">
        <f t="shared" si="164"/>
        <v>0</v>
      </c>
      <c r="AM157" s="1078">
        <f t="shared" si="165"/>
        <v>0</v>
      </c>
      <c r="AN157" s="1078">
        <f t="shared" si="166"/>
        <v>0</v>
      </c>
      <c r="AO157" s="1078">
        <f t="shared" si="167"/>
        <v>0</v>
      </c>
      <c r="AP157" s="1324">
        <f t="shared" si="168"/>
        <v>0</v>
      </c>
    </row>
    <row r="158" spans="1:42">
      <c r="A158" s="1323" t="s">
        <v>97</v>
      </c>
      <c r="B158" s="1323" t="s">
        <v>98</v>
      </c>
      <c r="C158" s="1323" t="s">
        <v>96</v>
      </c>
      <c r="D158" s="1323">
        <f>'Information Input'!$J$18</f>
        <v>2019</v>
      </c>
      <c r="E158" s="1323">
        <f>$E$23</f>
        <v>16</v>
      </c>
      <c r="F158" s="1334" t="str">
        <f>$F$23</f>
        <v>Evaluations and Therapies (Non-Hospital Outpatient)</v>
      </c>
      <c r="G158" s="1335" t="str">
        <f>$G$23</f>
        <v>Report 5H</v>
      </c>
      <c r="H158" s="1077"/>
      <c r="I158" s="1078">
        <f>SUMIF('Report 4A'!$G$16:$G$95,$E158,'Report 4A'!$Z$16:$Z$95)</f>
        <v>0</v>
      </c>
      <c r="J158" s="1077"/>
      <c r="K158" s="1077"/>
      <c r="L158" s="1077"/>
      <c r="M158" s="1077"/>
      <c r="N158" s="1324">
        <f t="shared" si="158"/>
        <v>0</v>
      </c>
      <c r="O158" s="1077"/>
      <c r="P158" s="1078">
        <f>SUMIF('Report 4A'!$G$16:$G$95,$E158,'Report 4A'!$AA$16:$AA$95)</f>
        <v>0</v>
      </c>
      <c r="Q158" s="1077"/>
      <c r="R158" s="1077"/>
      <c r="S158" s="1077"/>
      <c r="T158" s="1077"/>
      <c r="U158" s="1324">
        <f t="shared" si="159"/>
        <v>0</v>
      </c>
      <c r="V158" s="1077"/>
      <c r="W158" s="1078">
        <f>SUMIF('Report 4A'!$G$16:$G$95,$E158,'Report 4A'!$AB$16:$AB$95)</f>
        <v>0</v>
      </c>
      <c r="X158" s="1077"/>
      <c r="Y158" s="1077"/>
      <c r="Z158" s="1077"/>
      <c r="AA158" s="1077"/>
      <c r="AB158" s="1324">
        <f t="shared" si="160"/>
        <v>0</v>
      </c>
      <c r="AC158" s="1077"/>
      <c r="AD158" s="1078">
        <f>SUMIF('Report 4A'!$G$16:$G$95,$E158,'Report 4A'!$AC$16:$AC$95)</f>
        <v>0</v>
      </c>
      <c r="AE158" s="1077"/>
      <c r="AF158" s="1077"/>
      <c r="AG158" s="1077"/>
      <c r="AH158" s="1077"/>
      <c r="AI158" s="1324">
        <f t="shared" si="161"/>
        <v>0</v>
      </c>
      <c r="AJ158" s="1078">
        <f t="shared" si="162"/>
        <v>0</v>
      </c>
      <c r="AK158" s="1078">
        <f t="shared" si="163"/>
        <v>0</v>
      </c>
      <c r="AL158" s="1078">
        <f t="shared" si="164"/>
        <v>0</v>
      </c>
      <c r="AM158" s="1078">
        <f t="shared" si="165"/>
        <v>0</v>
      </c>
      <c r="AN158" s="1078">
        <f t="shared" si="166"/>
        <v>0</v>
      </c>
      <c r="AO158" s="1078">
        <f t="shared" si="167"/>
        <v>0</v>
      </c>
      <c r="AP158" s="1324">
        <f t="shared" si="168"/>
        <v>0</v>
      </c>
    </row>
    <row r="159" spans="1:42">
      <c r="A159" s="1323" t="s">
        <v>97</v>
      </c>
      <c r="B159" s="1323" t="s">
        <v>98</v>
      </c>
      <c r="C159" s="1323" t="s">
        <v>96</v>
      </c>
      <c r="D159" s="1323">
        <f>'Information Input'!$J$18</f>
        <v>2019</v>
      </c>
      <c r="E159" s="1323">
        <f>$E$24</f>
        <v>17</v>
      </c>
      <c r="F159" s="1334" t="str">
        <f>$F$24</f>
        <v>Testing (Non-Hospital Outpatient)</v>
      </c>
      <c r="G159" s="1335" t="str">
        <f>$G$24</f>
        <v>Report 5H</v>
      </c>
      <c r="H159" s="1077"/>
      <c r="I159" s="1078">
        <f>SUMIF('Report 4A'!$G$16:$G$95,$E159,'Report 4A'!$Z$16:$Z$95)</f>
        <v>0</v>
      </c>
      <c r="J159" s="1077"/>
      <c r="K159" s="1077"/>
      <c r="L159" s="1077"/>
      <c r="M159" s="1077"/>
      <c r="N159" s="1324">
        <f t="shared" si="158"/>
        <v>0</v>
      </c>
      <c r="O159" s="1077"/>
      <c r="P159" s="1078">
        <f>SUMIF('Report 4A'!$G$16:$G$95,$E159,'Report 4A'!$AA$16:$AA$95)</f>
        <v>0</v>
      </c>
      <c r="Q159" s="1077"/>
      <c r="R159" s="1077"/>
      <c r="S159" s="1077"/>
      <c r="T159" s="1077"/>
      <c r="U159" s="1324">
        <f t="shared" si="159"/>
        <v>0</v>
      </c>
      <c r="V159" s="1077"/>
      <c r="W159" s="1078">
        <f>SUMIF('Report 4A'!$G$16:$G$95,$E159,'Report 4A'!$AB$16:$AB$95)</f>
        <v>0</v>
      </c>
      <c r="X159" s="1077"/>
      <c r="Y159" s="1077"/>
      <c r="Z159" s="1077"/>
      <c r="AA159" s="1077"/>
      <c r="AB159" s="1324">
        <f t="shared" si="160"/>
        <v>0</v>
      </c>
      <c r="AC159" s="1077"/>
      <c r="AD159" s="1078">
        <f>SUMIF('Report 4A'!$G$16:$G$95,$E159,'Report 4A'!$AC$16:$AC$95)</f>
        <v>0</v>
      </c>
      <c r="AE159" s="1077"/>
      <c r="AF159" s="1077"/>
      <c r="AG159" s="1077"/>
      <c r="AH159" s="1077"/>
      <c r="AI159" s="1324">
        <f t="shared" si="161"/>
        <v>0</v>
      </c>
      <c r="AJ159" s="1078">
        <f t="shared" si="162"/>
        <v>0</v>
      </c>
      <c r="AK159" s="1078">
        <f t="shared" si="163"/>
        <v>0</v>
      </c>
      <c r="AL159" s="1078">
        <f t="shared" si="164"/>
        <v>0</v>
      </c>
      <c r="AM159" s="1078">
        <f t="shared" si="165"/>
        <v>0</v>
      </c>
      <c r="AN159" s="1078">
        <f t="shared" si="166"/>
        <v>0</v>
      </c>
      <c r="AO159" s="1078">
        <f t="shared" si="167"/>
        <v>0</v>
      </c>
      <c r="AP159" s="1324">
        <f t="shared" si="168"/>
        <v>0</v>
      </c>
    </row>
    <row r="160" spans="1:42">
      <c r="A160" s="1323" t="s">
        <v>97</v>
      </c>
      <c r="B160" s="1323" t="s">
        <v>98</v>
      </c>
      <c r="C160" s="1323" t="s">
        <v>96</v>
      </c>
      <c r="D160" s="1323">
        <f>'Information Input'!$J$18</f>
        <v>2019</v>
      </c>
      <c r="E160" s="1323">
        <f>$E$25</f>
        <v>18</v>
      </c>
      <c r="F160" s="1334" t="str">
        <f>$F$25</f>
        <v>Functional Family Therapy (FFT) (Non-Hospital Outpatient)</v>
      </c>
      <c r="G160" s="1335" t="str">
        <f>$G$25</f>
        <v>Report 5H</v>
      </c>
      <c r="H160" s="1077"/>
      <c r="I160" s="1078">
        <f>SUMIF('Report 4A'!$G$16:$G$95,$E160,'Report 4A'!$Z$16:$Z$95)</f>
        <v>0</v>
      </c>
      <c r="J160" s="1077"/>
      <c r="K160" s="1077"/>
      <c r="L160" s="1077"/>
      <c r="M160" s="1077"/>
      <c r="N160" s="1324">
        <f t="shared" si="158"/>
        <v>0</v>
      </c>
      <c r="O160" s="1077"/>
      <c r="P160" s="1078">
        <f>SUMIF('Report 4A'!$G$16:$G$95,$E160,'Report 4A'!$AA$16:$AA$95)</f>
        <v>0</v>
      </c>
      <c r="Q160" s="1077"/>
      <c r="R160" s="1077"/>
      <c r="S160" s="1077"/>
      <c r="T160" s="1077"/>
      <c r="U160" s="1324">
        <f t="shared" si="159"/>
        <v>0</v>
      </c>
      <c r="V160" s="1077"/>
      <c r="W160" s="1078">
        <f>SUMIF('Report 4A'!$G$16:$G$95,$E160,'Report 4A'!$AB$16:$AB$95)</f>
        <v>0</v>
      </c>
      <c r="X160" s="1077"/>
      <c r="Y160" s="1077"/>
      <c r="Z160" s="1077"/>
      <c r="AA160" s="1077"/>
      <c r="AB160" s="1324">
        <f t="shared" si="160"/>
        <v>0</v>
      </c>
      <c r="AC160" s="1077"/>
      <c r="AD160" s="1078">
        <f>SUMIF('Report 4A'!$G$16:$G$95,$E160,'Report 4A'!$AC$16:$AC$95)</f>
        <v>0</v>
      </c>
      <c r="AE160" s="1077"/>
      <c r="AF160" s="1077"/>
      <c r="AG160" s="1077"/>
      <c r="AH160" s="1077"/>
      <c r="AI160" s="1324">
        <f t="shared" si="161"/>
        <v>0</v>
      </c>
      <c r="AJ160" s="1078">
        <f t="shared" si="162"/>
        <v>0</v>
      </c>
      <c r="AK160" s="1078">
        <f t="shared" si="163"/>
        <v>0</v>
      </c>
      <c r="AL160" s="1078">
        <f t="shared" si="164"/>
        <v>0</v>
      </c>
      <c r="AM160" s="1078">
        <f t="shared" si="165"/>
        <v>0</v>
      </c>
      <c r="AN160" s="1078">
        <f t="shared" si="166"/>
        <v>0</v>
      </c>
      <c r="AO160" s="1078">
        <f t="shared" si="167"/>
        <v>0</v>
      </c>
      <c r="AP160" s="1324">
        <f t="shared" si="168"/>
        <v>0</v>
      </c>
    </row>
    <row r="161" spans="1:42">
      <c r="A161" s="1323" t="s">
        <v>97</v>
      </c>
      <c r="B161" s="1323" t="s">
        <v>98</v>
      </c>
      <c r="C161" s="1323" t="s">
        <v>96</v>
      </c>
      <c r="D161" s="1323">
        <f>'Information Input'!$J$18</f>
        <v>2019</v>
      </c>
      <c r="E161" s="1323">
        <f>$E$26</f>
        <v>19</v>
      </c>
      <c r="F161" s="1334" t="str">
        <f>$F$26</f>
        <v>Outpatient Hospital (Evaluations, Therapies, and BH Physical Evaluations)</v>
      </c>
      <c r="G161" s="1335" t="str">
        <f>$G$26</f>
        <v>Report 5H</v>
      </c>
      <c r="H161" s="1077"/>
      <c r="I161" s="1078">
        <f>SUMIF('Report 4A'!$G$16:$G$95,$E161,'Report 4A'!$Z$16:$Z$95)</f>
        <v>0</v>
      </c>
      <c r="J161" s="1077"/>
      <c r="K161" s="1077"/>
      <c r="L161" s="1077"/>
      <c r="M161" s="1077"/>
      <c r="N161" s="1324">
        <f t="shared" si="158"/>
        <v>0</v>
      </c>
      <c r="O161" s="1077"/>
      <c r="P161" s="1078">
        <f>SUMIF('Report 4A'!$G$16:$G$95,$E161,'Report 4A'!$AA$16:$AA$95)</f>
        <v>0</v>
      </c>
      <c r="Q161" s="1077"/>
      <c r="R161" s="1077"/>
      <c r="S161" s="1077"/>
      <c r="T161" s="1077"/>
      <c r="U161" s="1324">
        <f t="shared" si="159"/>
        <v>0</v>
      </c>
      <c r="V161" s="1077"/>
      <c r="W161" s="1078">
        <f>SUMIF('Report 4A'!$G$16:$G$95,$E161,'Report 4A'!$AB$16:$AB$95)</f>
        <v>0</v>
      </c>
      <c r="X161" s="1077"/>
      <c r="Y161" s="1077"/>
      <c r="Z161" s="1077"/>
      <c r="AA161" s="1077"/>
      <c r="AB161" s="1324">
        <f t="shared" si="160"/>
        <v>0</v>
      </c>
      <c r="AC161" s="1077"/>
      <c r="AD161" s="1078">
        <f>SUMIF('Report 4A'!$G$16:$G$95,$E161,'Report 4A'!$AC$16:$AC$95)</f>
        <v>0</v>
      </c>
      <c r="AE161" s="1077"/>
      <c r="AF161" s="1077"/>
      <c r="AG161" s="1077"/>
      <c r="AH161" s="1077"/>
      <c r="AI161" s="1324">
        <f t="shared" si="161"/>
        <v>0</v>
      </c>
      <c r="AJ161" s="1078">
        <f t="shared" si="162"/>
        <v>0</v>
      </c>
      <c r="AK161" s="1078">
        <f t="shared" si="163"/>
        <v>0</v>
      </c>
      <c r="AL161" s="1078">
        <f t="shared" si="164"/>
        <v>0</v>
      </c>
      <c r="AM161" s="1078">
        <f t="shared" si="165"/>
        <v>0</v>
      </c>
      <c r="AN161" s="1078">
        <f t="shared" si="166"/>
        <v>0</v>
      </c>
      <c r="AO161" s="1078">
        <f t="shared" si="167"/>
        <v>0</v>
      </c>
      <c r="AP161" s="1324">
        <f t="shared" si="168"/>
        <v>0</v>
      </c>
    </row>
    <row r="162" spans="1:42">
      <c r="A162" s="1323" t="s">
        <v>97</v>
      </c>
      <c r="B162" s="1323" t="s">
        <v>98</v>
      </c>
      <c r="C162" s="1323" t="s">
        <v>96</v>
      </c>
      <c r="D162" s="1323">
        <f>'Information Input'!$J$18</f>
        <v>2019</v>
      </c>
      <c r="E162" s="1323">
        <f>$E$27</f>
        <v>20</v>
      </c>
      <c r="F162" s="1334" t="str">
        <f>$F$27</f>
        <v>Partial Hospitalization Program (BH Treatment Services)</v>
      </c>
      <c r="G162" s="1335" t="str">
        <f>$G$27</f>
        <v>Report 5H</v>
      </c>
      <c r="H162" s="1077"/>
      <c r="I162" s="1078">
        <f>SUMIF('Report 4A'!$G$16:$G$95,$E162,'Report 4A'!$Z$16:$Z$95)</f>
        <v>0</v>
      </c>
      <c r="J162" s="1077"/>
      <c r="K162" s="1077"/>
      <c r="L162" s="1077"/>
      <c r="M162" s="1077"/>
      <c r="N162" s="1324">
        <f t="shared" si="158"/>
        <v>0</v>
      </c>
      <c r="O162" s="1077"/>
      <c r="P162" s="1078">
        <f>SUMIF('Report 4A'!$G$16:$G$95,$E162,'Report 4A'!$AA$16:$AA$95)</f>
        <v>0</v>
      </c>
      <c r="Q162" s="1077"/>
      <c r="R162" s="1077"/>
      <c r="S162" s="1077"/>
      <c r="T162" s="1077"/>
      <c r="U162" s="1324">
        <f t="shared" si="159"/>
        <v>0</v>
      </c>
      <c r="V162" s="1077"/>
      <c r="W162" s="1078">
        <f>SUMIF('Report 4A'!$G$16:$G$95,$E162,'Report 4A'!$AB$16:$AB$95)</f>
        <v>0</v>
      </c>
      <c r="X162" s="1077"/>
      <c r="Y162" s="1077"/>
      <c r="Z162" s="1077"/>
      <c r="AA162" s="1077"/>
      <c r="AB162" s="1324">
        <f t="shared" si="160"/>
        <v>0</v>
      </c>
      <c r="AC162" s="1077"/>
      <c r="AD162" s="1078">
        <f>SUMIF('Report 4A'!$G$16:$G$95,$E162,'Report 4A'!$AC$16:$AC$95)</f>
        <v>0</v>
      </c>
      <c r="AE162" s="1077"/>
      <c r="AF162" s="1077"/>
      <c r="AG162" s="1077"/>
      <c r="AH162" s="1077"/>
      <c r="AI162" s="1324">
        <f t="shared" si="161"/>
        <v>0</v>
      </c>
      <c r="AJ162" s="1078">
        <f t="shared" si="162"/>
        <v>0</v>
      </c>
      <c r="AK162" s="1078">
        <f t="shared" si="163"/>
        <v>0</v>
      </c>
      <c r="AL162" s="1078">
        <f t="shared" si="164"/>
        <v>0</v>
      </c>
      <c r="AM162" s="1078">
        <f t="shared" si="165"/>
        <v>0</v>
      </c>
      <c r="AN162" s="1078">
        <f t="shared" si="166"/>
        <v>0</v>
      </c>
      <c r="AO162" s="1078">
        <f t="shared" si="167"/>
        <v>0</v>
      </c>
      <c r="AP162" s="1324">
        <f t="shared" si="168"/>
        <v>0</v>
      </c>
    </row>
    <row r="163" spans="1:42">
      <c r="A163" s="1323" t="s">
        <v>97</v>
      </c>
      <c r="B163" s="1323" t="s">
        <v>98</v>
      </c>
      <c r="C163" s="1323" t="s">
        <v>96</v>
      </c>
      <c r="D163" s="1323">
        <f>'Information Input'!$J$18</f>
        <v>2019</v>
      </c>
      <c r="E163" s="1323">
        <f>$E$28</f>
        <v>21</v>
      </c>
      <c r="F163" s="1334" t="str">
        <f>$F$28</f>
        <v>Hospital Outpatient Facility (BH Treatment Services)</v>
      </c>
      <c r="G163" s="1335" t="str">
        <f>$G$28</f>
        <v>Report 5H</v>
      </c>
      <c r="H163" s="1077"/>
      <c r="I163" s="1078">
        <f>SUMIF('Report 4A'!$G$16:$G$95,$E163,'Report 4A'!$Z$16:$Z$95)</f>
        <v>0</v>
      </c>
      <c r="J163" s="1077"/>
      <c r="K163" s="1077"/>
      <c r="L163" s="1077"/>
      <c r="M163" s="1077"/>
      <c r="N163" s="1324">
        <f t="shared" si="158"/>
        <v>0</v>
      </c>
      <c r="O163" s="1077"/>
      <c r="P163" s="1078">
        <f>SUMIF('Report 4A'!$G$16:$G$95,$E163,'Report 4A'!$AA$16:$AA$95)</f>
        <v>0</v>
      </c>
      <c r="Q163" s="1077"/>
      <c r="R163" s="1077"/>
      <c r="S163" s="1077"/>
      <c r="T163" s="1077"/>
      <c r="U163" s="1324">
        <f t="shared" si="159"/>
        <v>0</v>
      </c>
      <c r="V163" s="1077"/>
      <c r="W163" s="1078">
        <f>SUMIF('Report 4A'!$G$16:$G$95,$E163,'Report 4A'!$AB$16:$AB$95)</f>
        <v>0</v>
      </c>
      <c r="X163" s="1077"/>
      <c r="Y163" s="1077"/>
      <c r="Z163" s="1077"/>
      <c r="AA163" s="1077"/>
      <c r="AB163" s="1324">
        <f t="shared" si="160"/>
        <v>0</v>
      </c>
      <c r="AC163" s="1077"/>
      <c r="AD163" s="1078">
        <f>SUMIF('Report 4A'!$G$16:$G$95,$E163,'Report 4A'!$AC$16:$AC$95)</f>
        <v>0</v>
      </c>
      <c r="AE163" s="1077"/>
      <c r="AF163" s="1077"/>
      <c r="AG163" s="1077"/>
      <c r="AH163" s="1077"/>
      <c r="AI163" s="1324">
        <f t="shared" si="161"/>
        <v>0</v>
      </c>
      <c r="AJ163" s="1078">
        <f t="shared" si="162"/>
        <v>0</v>
      </c>
      <c r="AK163" s="1078">
        <f t="shared" si="163"/>
        <v>0</v>
      </c>
      <c r="AL163" s="1078">
        <f t="shared" si="164"/>
        <v>0</v>
      </c>
      <c r="AM163" s="1078">
        <f t="shared" si="165"/>
        <v>0</v>
      </c>
      <c r="AN163" s="1078">
        <f t="shared" si="166"/>
        <v>0</v>
      </c>
      <c r="AO163" s="1078">
        <f t="shared" si="167"/>
        <v>0</v>
      </c>
      <c r="AP163" s="1324">
        <f t="shared" si="168"/>
        <v>0</v>
      </c>
    </row>
    <row r="164" spans="1:42">
      <c r="A164" s="1323" t="s">
        <v>97</v>
      </c>
      <c r="B164" s="1323" t="s">
        <v>98</v>
      </c>
      <c r="C164" s="1323" t="s">
        <v>96</v>
      </c>
      <c r="D164" s="1323">
        <f>'Information Input'!$J$18</f>
        <v>2019</v>
      </c>
      <c r="E164" s="1323">
        <f>$E$29</f>
        <v>22</v>
      </c>
      <c r="F164" s="1334" t="str">
        <f>$F$29</f>
        <v>Hospital Inpatient Facility (Psychiatric Hospitalization Services)</v>
      </c>
      <c r="G164" s="1335" t="str">
        <f>$G$29</f>
        <v>Report 5A</v>
      </c>
      <c r="H164" s="1077"/>
      <c r="I164" s="1078">
        <f>SUMIF('Report 4A'!$G$16:$G$95,$E164,'Report 4A'!$Z$16:$Z$95)</f>
        <v>0</v>
      </c>
      <c r="J164" s="1077"/>
      <c r="K164" s="1077"/>
      <c r="L164" s="1077"/>
      <c r="M164" s="1077"/>
      <c r="N164" s="1324">
        <f t="shared" si="158"/>
        <v>0</v>
      </c>
      <c r="O164" s="1077"/>
      <c r="P164" s="1078">
        <f>SUMIF('Report 4A'!$G$16:$G$95,$E164,'Report 4A'!$AA$16:$AA$95)</f>
        <v>0</v>
      </c>
      <c r="Q164" s="1077"/>
      <c r="R164" s="1077"/>
      <c r="S164" s="1077"/>
      <c r="T164" s="1077"/>
      <c r="U164" s="1324">
        <f t="shared" si="159"/>
        <v>0</v>
      </c>
      <c r="V164" s="1077"/>
      <c r="W164" s="1078">
        <f>SUMIF('Report 4A'!$G$16:$G$95,$E164,'Report 4A'!$AB$16:$AB$95)</f>
        <v>0</v>
      </c>
      <c r="X164" s="1077"/>
      <c r="Y164" s="1077"/>
      <c r="Z164" s="1077"/>
      <c r="AA164" s="1077"/>
      <c r="AB164" s="1324">
        <f t="shared" si="160"/>
        <v>0</v>
      </c>
      <c r="AC164" s="1077"/>
      <c r="AD164" s="1078">
        <f>SUMIF('Report 4A'!$G$16:$G$95,$E164,'Report 4A'!$AC$16:$AC$95)</f>
        <v>0</v>
      </c>
      <c r="AE164" s="1077"/>
      <c r="AF164" s="1077"/>
      <c r="AG164" s="1077"/>
      <c r="AH164" s="1077"/>
      <c r="AI164" s="1324">
        <f t="shared" si="161"/>
        <v>0</v>
      </c>
      <c r="AJ164" s="1078">
        <f t="shared" si="162"/>
        <v>0</v>
      </c>
      <c r="AK164" s="1078">
        <f t="shared" si="163"/>
        <v>0</v>
      </c>
      <c r="AL164" s="1078">
        <f t="shared" si="164"/>
        <v>0</v>
      </c>
      <c r="AM164" s="1078">
        <f t="shared" si="165"/>
        <v>0</v>
      </c>
      <c r="AN164" s="1078">
        <f t="shared" si="166"/>
        <v>0</v>
      </c>
      <c r="AO164" s="1078">
        <f t="shared" si="167"/>
        <v>0</v>
      </c>
      <c r="AP164" s="1324">
        <f t="shared" si="168"/>
        <v>0</v>
      </c>
    </row>
    <row r="165" spans="1:42">
      <c r="A165" s="1323" t="s">
        <v>97</v>
      </c>
      <c r="B165" s="1323" t="s">
        <v>98</v>
      </c>
      <c r="C165" s="1323" t="s">
        <v>96</v>
      </c>
      <c r="D165" s="1323">
        <f>'Information Input'!$J$18</f>
        <v>2019</v>
      </c>
      <c r="E165" s="1323">
        <f>$E$30</f>
        <v>23</v>
      </c>
      <c r="F165" s="1334" t="str">
        <f>$F$30</f>
        <v>Inpatient and Residential Professional Charges</v>
      </c>
      <c r="G165" s="1335" t="str">
        <f>$G$30</f>
        <v>Report 5A</v>
      </c>
      <c r="H165" s="1077"/>
      <c r="I165" s="1078">
        <f>SUMIF('Report 4A'!$G$16:$G$95,$E165,'Report 4A'!$Z$16:$Z$95)</f>
        <v>0</v>
      </c>
      <c r="J165" s="1077"/>
      <c r="K165" s="1077"/>
      <c r="L165" s="1077"/>
      <c r="M165" s="1077"/>
      <c r="N165" s="1324">
        <f t="shared" si="158"/>
        <v>0</v>
      </c>
      <c r="O165" s="1077"/>
      <c r="P165" s="1078">
        <f>SUMIF('Report 4A'!$G$16:$G$95,$E165,'Report 4A'!$AA$16:$AA$95)</f>
        <v>0</v>
      </c>
      <c r="Q165" s="1077"/>
      <c r="R165" s="1077"/>
      <c r="S165" s="1077"/>
      <c r="T165" s="1077"/>
      <c r="U165" s="1324">
        <f t="shared" si="159"/>
        <v>0</v>
      </c>
      <c r="V165" s="1077"/>
      <c r="W165" s="1078">
        <f>SUMIF('Report 4A'!$G$16:$G$95,$E165,'Report 4A'!$AB$16:$AB$95)</f>
        <v>0</v>
      </c>
      <c r="X165" s="1077"/>
      <c r="Y165" s="1077"/>
      <c r="Z165" s="1077"/>
      <c r="AA165" s="1077"/>
      <c r="AB165" s="1324">
        <f t="shared" si="160"/>
        <v>0</v>
      </c>
      <c r="AC165" s="1077"/>
      <c r="AD165" s="1078">
        <f>SUMIF('Report 4A'!$G$16:$G$95,$E165,'Report 4A'!$AC$16:$AC$95)</f>
        <v>0</v>
      </c>
      <c r="AE165" s="1077"/>
      <c r="AF165" s="1077"/>
      <c r="AG165" s="1077"/>
      <c r="AH165" s="1077"/>
      <c r="AI165" s="1324">
        <f t="shared" si="161"/>
        <v>0</v>
      </c>
      <c r="AJ165" s="1078">
        <f t="shared" si="162"/>
        <v>0</v>
      </c>
      <c r="AK165" s="1078">
        <f t="shared" si="163"/>
        <v>0</v>
      </c>
      <c r="AL165" s="1078">
        <f t="shared" si="164"/>
        <v>0</v>
      </c>
      <c r="AM165" s="1078">
        <f t="shared" si="165"/>
        <v>0</v>
      </c>
      <c r="AN165" s="1078">
        <f t="shared" si="166"/>
        <v>0</v>
      </c>
      <c r="AO165" s="1078">
        <f t="shared" si="167"/>
        <v>0</v>
      </c>
      <c r="AP165" s="1324">
        <f t="shared" si="168"/>
        <v>0</v>
      </c>
    </row>
    <row r="166" spans="1:42">
      <c r="A166" s="1323" t="s">
        <v>97</v>
      </c>
      <c r="B166" s="1323" t="s">
        <v>98</v>
      </c>
      <c r="C166" s="1323" t="s">
        <v>96</v>
      </c>
      <c r="D166" s="1323">
        <f>'Information Input'!$J$18</f>
        <v>2019</v>
      </c>
      <c r="E166" s="1323">
        <f>$E$31</f>
        <v>24</v>
      </c>
      <c r="F166" s="1334" t="str">
        <f>$F$31</f>
        <v>Intensive Outpatient Program Services (IOP)</v>
      </c>
      <c r="G166" s="1335" t="str">
        <f>$G$31</f>
        <v>Report 5K</v>
      </c>
      <c r="H166" s="1077"/>
      <c r="I166" s="1078">
        <f>SUMIF('Report 4A'!$G$16:$G$95,$E166,'Report 4A'!$Z$16:$Z$95)</f>
        <v>0</v>
      </c>
      <c r="J166" s="1077"/>
      <c r="K166" s="1077"/>
      <c r="L166" s="1077"/>
      <c r="M166" s="1077"/>
      <c r="N166" s="1324">
        <f t="shared" si="158"/>
        <v>0</v>
      </c>
      <c r="O166" s="1077"/>
      <c r="P166" s="1078">
        <f>SUMIF('Report 4A'!$G$16:$G$95,$E166,'Report 4A'!$AA$16:$AA$95)</f>
        <v>0</v>
      </c>
      <c r="Q166" s="1077"/>
      <c r="R166" s="1077"/>
      <c r="S166" s="1077"/>
      <c r="T166" s="1077"/>
      <c r="U166" s="1324">
        <f t="shared" si="159"/>
        <v>0</v>
      </c>
      <c r="V166" s="1077"/>
      <c r="W166" s="1078">
        <f>SUMIF('Report 4A'!$G$16:$G$95,$E166,'Report 4A'!$AB$16:$AB$95)</f>
        <v>0</v>
      </c>
      <c r="X166" s="1077"/>
      <c r="Y166" s="1077"/>
      <c r="Z166" s="1077"/>
      <c r="AA166" s="1077"/>
      <c r="AB166" s="1324">
        <f t="shared" si="160"/>
        <v>0</v>
      </c>
      <c r="AC166" s="1077"/>
      <c r="AD166" s="1078">
        <f>SUMIF('Report 4A'!$G$16:$G$95,$E166,'Report 4A'!$AC$16:$AC$95)</f>
        <v>0</v>
      </c>
      <c r="AE166" s="1077"/>
      <c r="AF166" s="1077"/>
      <c r="AG166" s="1077"/>
      <c r="AH166" s="1077"/>
      <c r="AI166" s="1324">
        <f t="shared" si="161"/>
        <v>0</v>
      </c>
      <c r="AJ166" s="1078">
        <f t="shared" si="162"/>
        <v>0</v>
      </c>
      <c r="AK166" s="1078">
        <f t="shared" si="163"/>
        <v>0</v>
      </c>
      <c r="AL166" s="1078">
        <f t="shared" si="164"/>
        <v>0</v>
      </c>
      <c r="AM166" s="1078">
        <f t="shared" si="165"/>
        <v>0</v>
      </c>
      <c r="AN166" s="1078">
        <f t="shared" si="166"/>
        <v>0</v>
      </c>
      <c r="AO166" s="1078">
        <f t="shared" si="167"/>
        <v>0</v>
      </c>
      <c r="AP166" s="1324">
        <f t="shared" si="168"/>
        <v>0</v>
      </c>
    </row>
    <row r="167" spans="1:42">
      <c r="A167" s="1323" t="s">
        <v>97</v>
      </c>
      <c r="B167" s="1323" t="s">
        <v>98</v>
      </c>
      <c r="C167" s="1323" t="s">
        <v>96</v>
      </c>
      <c r="D167" s="1323">
        <f>'Information Input'!$J$18</f>
        <v>2019</v>
      </c>
      <c r="E167" s="1323">
        <f>$E$32</f>
        <v>25</v>
      </c>
      <c r="F167" s="1334" t="str">
        <f>$F$32</f>
        <v>Adaptive Skills Building (ABS)</v>
      </c>
      <c r="G167" s="1335" t="str">
        <f>$G$32</f>
        <v>Report 5K</v>
      </c>
      <c r="H167" s="1077"/>
      <c r="I167" s="1078">
        <f>SUMIF('Report 4A'!$G$16:$G$95,$E167,'Report 4A'!$Z$16:$Z$95)</f>
        <v>0</v>
      </c>
      <c r="J167" s="1077"/>
      <c r="K167" s="1077"/>
      <c r="L167" s="1077"/>
      <c r="M167" s="1077"/>
      <c r="N167" s="1324">
        <f t="shared" si="158"/>
        <v>0</v>
      </c>
      <c r="O167" s="1077"/>
      <c r="P167" s="1078">
        <f>SUMIF('Report 4A'!$G$16:$G$95,$E167,'Report 4A'!$AA$16:$AA$95)</f>
        <v>0</v>
      </c>
      <c r="Q167" s="1077"/>
      <c r="R167" s="1077"/>
      <c r="S167" s="1077"/>
      <c r="T167" s="1077"/>
      <c r="U167" s="1324">
        <f t="shared" si="159"/>
        <v>0</v>
      </c>
      <c r="V167" s="1077"/>
      <c r="W167" s="1078">
        <f>SUMIF('Report 4A'!$G$16:$G$95,$E167,'Report 4A'!$AB$16:$AB$95)</f>
        <v>0</v>
      </c>
      <c r="X167" s="1077"/>
      <c r="Y167" s="1077"/>
      <c r="Z167" s="1077"/>
      <c r="AA167" s="1077"/>
      <c r="AB167" s="1324">
        <f t="shared" si="160"/>
        <v>0</v>
      </c>
      <c r="AC167" s="1077"/>
      <c r="AD167" s="1078">
        <f>SUMIF('Report 4A'!$G$16:$G$95,$E167,'Report 4A'!$AC$16:$AC$95)</f>
        <v>0</v>
      </c>
      <c r="AE167" s="1077"/>
      <c r="AF167" s="1077"/>
      <c r="AG167" s="1077"/>
      <c r="AH167" s="1077"/>
      <c r="AI167" s="1324">
        <f t="shared" si="161"/>
        <v>0</v>
      </c>
      <c r="AJ167" s="1078">
        <f t="shared" si="162"/>
        <v>0</v>
      </c>
      <c r="AK167" s="1078">
        <f t="shared" si="163"/>
        <v>0</v>
      </c>
      <c r="AL167" s="1078">
        <f t="shared" si="164"/>
        <v>0</v>
      </c>
      <c r="AM167" s="1078">
        <f t="shared" si="165"/>
        <v>0</v>
      </c>
      <c r="AN167" s="1078">
        <f t="shared" si="166"/>
        <v>0</v>
      </c>
      <c r="AO167" s="1078">
        <f t="shared" si="167"/>
        <v>0</v>
      </c>
      <c r="AP167" s="1324">
        <f t="shared" si="168"/>
        <v>0</v>
      </c>
    </row>
    <row r="168" spans="1:42">
      <c r="A168" s="1323" t="s">
        <v>97</v>
      </c>
      <c r="B168" s="1323" t="s">
        <v>98</v>
      </c>
      <c r="C168" s="1323" t="s">
        <v>96</v>
      </c>
      <c r="D168" s="1323">
        <f>'Information Input'!$J$18</f>
        <v>2019</v>
      </c>
      <c r="E168" s="1323">
        <f>$E$33</f>
        <v>26</v>
      </c>
      <c r="F168" s="1334" t="str">
        <f>$F$33</f>
        <v>BH Pharmaceuticals</v>
      </c>
      <c r="G168" s="1335" t="str">
        <f>$G$33</f>
        <v>Report 5D</v>
      </c>
      <c r="H168" s="1077"/>
      <c r="I168" s="1078">
        <f>SUMIF('Report 4A'!$G$16:$G$95,$E168,'Report 4A'!$Z$16:$Z$95)</f>
        <v>0</v>
      </c>
      <c r="J168" s="1077"/>
      <c r="K168" s="1077"/>
      <c r="L168" s="1077"/>
      <c r="M168" s="1077"/>
      <c r="N168" s="1324">
        <f t="shared" si="158"/>
        <v>0</v>
      </c>
      <c r="O168" s="1077"/>
      <c r="P168" s="1078">
        <f>SUMIF('Report 4A'!$G$16:$G$95,$E168,'Report 4A'!$AA$16:$AA$95)</f>
        <v>0</v>
      </c>
      <c r="Q168" s="1077"/>
      <c r="R168" s="1077"/>
      <c r="S168" s="1077"/>
      <c r="T168" s="1077"/>
      <c r="U168" s="1324">
        <f t="shared" si="159"/>
        <v>0</v>
      </c>
      <c r="V168" s="1077"/>
      <c r="W168" s="1078">
        <f>SUMIF('Report 4A'!$G$16:$G$95,$E168,'Report 4A'!$AB$16:$AB$95)</f>
        <v>0</v>
      </c>
      <c r="X168" s="1077"/>
      <c r="Y168" s="1077"/>
      <c r="Z168" s="1077"/>
      <c r="AA168" s="1077"/>
      <c r="AB168" s="1324">
        <f t="shared" si="160"/>
        <v>0</v>
      </c>
      <c r="AC168" s="1077"/>
      <c r="AD168" s="1078">
        <f>SUMIF('Report 4A'!$G$16:$G$95,$E168,'Report 4A'!$AC$16:$AC$95)</f>
        <v>0</v>
      </c>
      <c r="AE168" s="1077"/>
      <c r="AF168" s="1077"/>
      <c r="AG168" s="1077"/>
      <c r="AH168" s="1077"/>
      <c r="AI168" s="1324">
        <f t="shared" si="161"/>
        <v>0</v>
      </c>
      <c r="AJ168" s="1078">
        <f t="shared" si="162"/>
        <v>0</v>
      </c>
      <c r="AK168" s="1078">
        <f t="shared" si="163"/>
        <v>0</v>
      </c>
      <c r="AL168" s="1078">
        <f t="shared" si="164"/>
        <v>0</v>
      </c>
      <c r="AM168" s="1078">
        <f t="shared" si="165"/>
        <v>0</v>
      </c>
      <c r="AN168" s="1078">
        <f t="shared" si="166"/>
        <v>0</v>
      </c>
      <c r="AO168" s="1078">
        <f t="shared" si="167"/>
        <v>0</v>
      </c>
      <c r="AP168" s="1324">
        <f t="shared" si="168"/>
        <v>0</v>
      </c>
    </row>
    <row r="169" spans="1:42">
      <c r="A169" s="1323" t="s">
        <v>97</v>
      </c>
      <c r="B169" s="1323" t="s">
        <v>98</v>
      </c>
      <c r="C169" s="1323" t="s">
        <v>96</v>
      </c>
      <c r="D169" s="1323">
        <f>'Information Input'!$J$18</f>
        <v>2019</v>
      </c>
      <c r="E169" s="1323">
        <f>$E$34</f>
        <v>27</v>
      </c>
      <c r="F169" s="1334" t="str">
        <f>$F$34</f>
        <v>Suboxone Treatment</v>
      </c>
      <c r="G169" s="1335" t="str">
        <f>$G$34</f>
        <v>Report 5H</v>
      </c>
      <c r="H169" s="1077"/>
      <c r="I169" s="1078">
        <f>SUMIF('Report 4A'!$G$16:$G$95,$E169,'Report 4A'!$Z$16:$Z$95)</f>
        <v>0</v>
      </c>
      <c r="J169" s="1077"/>
      <c r="K169" s="1077"/>
      <c r="L169" s="1077"/>
      <c r="M169" s="1077"/>
      <c r="N169" s="1324">
        <f t="shared" si="158"/>
        <v>0</v>
      </c>
      <c r="O169" s="1077"/>
      <c r="P169" s="1078">
        <f>SUMIF('Report 4A'!$G$16:$G$95,$E169,'Report 4A'!$AA$16:$AA$95)</f>
        <v>0</v>
      </c>
      <c r="Q169" s="1077"/>
      <c r="R169" s="1077"/>
      <c r="S169" s="1077"/>
      <c r="T169" s="1077"/>
      <c r="U169" s="1324">
        <f t="shared" si="159"/>
        <v>0</v>
      </c>
      <c r="V169" s="1077"/>
      <c r="W169" s="1078">
        <f>SUMIF('Report 4A'!$G$16:$G$95,$E169,'Report 4A'!$AB$16:$AB$95)</f>
        <v>0</v>
      </c>
      <c r="X169" s="1077"/>
      <c r="Y169" s="1077"/>
      <c r="Z169" s="1077"/>
      <c r="AA169" s="1077"/>
      <c r="AB169" s="1324">
        <f t="shared" si="160"/>
        <v>0</v>
      </c>
      <c r="AC169" s="1077"/>
      <c r="AD169" s="1078">
        <f>SUMIF('Report 4A'!$G$16:$G$95,$E169,'Report 4A'!$AC$16:$AC$95)</f>
        <v>0</v>
      </c>
      <c r="AE169" s="1077"/>
      <c r="AF169" s="1077"/>
      <c r="AG169" s="1077"/>
      <c r="AH169" s="1077"/>
      <c r="AI169" s="1324">
        <f t="shared" si="161"/>
        <v>0</v>
      </c>
      <c r="AJ169" s="1078">
        <f t="shared" si="162"/>
        <v>0</v>
      </c>
      <c r="AK169" s="1078">
        <f t="shared" si="163"/>
        <v>0</v>
      </c>
      <c r="AL169" s="1078">
        <f t="shared" si="164"/>
        <v>0</v>
      </c>
      <c r="AM169" s="1078">
        <f t="shared" si="165"/>
        <v>0</v>
      </c>
      <c r="AN169" s="1078">
        <f t="shared" si="166"/>
        <v>0</v>
      </c>
      <c r="AO169" s="1078">
        <f t="shared" si="167"/>
        <v>0</v>
      </c>
      <c r="AP169" s="1324">
        <f t="shared" si="168"/>
        <v>0</v>
      </c>
    </row>
    <row r="170" spans="1:42">
      <c r="A170" s="1323" t="s">
        <v>97</v>
      </c>
      <c r="B170" s="1323" t="s">
        <v>98</v>
      </c>
      <c r="C170" s="1323" t="s">
        <v>96</v>
      </c>
      <c r="D170" s="1323">
        <f>'Information Input'!$J$18</f>
        <v>2019</v>
      </c>
      <c r="E170" s="1323">
        <f>$E$35</f>
        <v>28</v>
      </c>
      <c r="F170" s="1334" t="str">
        <f>$F$35</f>
        <v>Methadone Treatment</v>
      </c>
      <c r="G170" s="1335" t="str">
        <f>$G$35</f>
        <v>Report 5H</v>
      </c>
      <c r="H170" s="1077"/>
      <c r="I170" s="1078">
        <f>SUMIF('Report 4A'!$G$16:$G$95,$E170,'Report 4A'!$Z$16:$Z$95)</f>
        <v>0</v>
      </c>
      <c r="J170" s="1077"/>
      <c r="K170" s="1077"/>
      <c r="L170" s="1077"/>
      <c r="M170" s="1077"/>
      <c r="N170" s="1324">
        <f t="shared" si="158"/>
        <v>0</v>
      </c>
      <c r="O170" s="1077"/>
      <c r="P170" s="1078">
        <f>SUMIF('Report 4A'!$G$16:$G$95,$E170,'Report 4A'!$AA$16:$AA$95)</f>
        <v>0</v>
      </c>
      <c r="Q170" s="1077"/>
      <c r="R170" s="1077"/>
      <c r="S170" s="1077"/>
      <c r="T170" s="1077"/>
      <c r="U170" s="1324">
        <f t="shared" si="159"/>
        <v>0</v>
      </c>
      <c r="V170" s="1077"/>
      <c r="W170" s="1078">
        <f>SUMIF('Report 4A'!$G$16:$G$95,$E170,'Report 4A'!$AB$16:$AB$95)</f>
        <v>0</v>
      </c>
      <c r="X170" s="1077"/>
      <c r="Y170" s="1077"/>
      <c r="Z170" s="1077"/>
      <c r="AA170" s="1077"/>
      <c r="AB170" s="1324">
        <f t="shared" si="160"/>
        <v>0</v>
      </c>
      <c r="AC170" s="1077"/>
      <c r="AD170" s="1078">
        <f>SUMIF('Report 4A'!$G$16:$G$95,$E170,'Report 4A'!$AC$16:$AC$95)</f>
        <v>0</v>
      </c>
      <c r="AE170" s="1077"/>
      <c r="AF170" s="1077"/>
      <c r="AG170" s="1077"/>
      <c r="AH170" s="1077"/>
      <c r="AI170" s="1324">
        <f t="shared" si="161"/>
        <v>0</v>
      </c>
      <c r="AJ170" s="1078">
        <f t="shared" si="162"/>
        <v>0</v>
      </c>
      <c r="AK170" s="1078">
        <f t="shared" si="163"/>
        <v>0</v>
      </c>
      <c r="AL170" s="1078">
        <f t="shared" si="164"/>
        <v>0</v>
      </c>
      <c r="AM170" s="1078">
        <f t="shared" si="165"/>
        <v>0</v>
      </c>
      <c r="AN170" s="1078">
        <f t="shared" si="166"/>
        <v>0</v>
      </c>
      <c r="AO170" s="1078">
        <f t="shared" si="167"/>
        <v>0</v>
      </c>
      <c r="AP170" s="1324">
        <f t="shared" si="168"/>
        <v>0</v>
      </c>
    </row>
    <row r="171" spans="1:42">
      <c r="A171" s="1323" t="s">
        <v>97</v>
      </c>
      <c r="B171" s="1323" t="s">
        <v>98</v>
      </c>
      <c r="C171" s="1323" t="s">
        <v>96</v>
      </c>
      <c r="D171" s="1323">
        <f>'Information Input'!$J$18</f>
        <v>2019</v>
      </c>
      <c r="E171" s="1323">
        <f>$E$36</f>
        <v>29</v>
      </c>
      <c r="F171" s="1334" t="str">
        <f>$F$36</f>
        <v>School-Based Health Center Services</v>
      </c>
      <c r="G171" s="1335" t="str">
        <f>$G$36</f>
        <v>Report 5M</v>
      </c>
      <c r="H171" s="1077"/>
      <c r="I171" s="1078">
        <f>SUMIF('Report 4A'!$G$16:$G$95,$E171,'Report 4A'!$Z$16:$Z$95)</f>
        <v>0</v>
      </c>
      <c r="J171" s="1077"/>
      <c r="K171" s="1077"/>
      <c r="L171" s="1077"/>
      <c r="M171" s="1077"/>
      <c r="N171" s="1324">
        <f t="shared" si="158"/>
        <v>0</v>
      </c>
      <c r="O171" s="1077"/>
      <c r="P171" s="1078">
        <f>SUMIF('Report 4A'!$G$16:$G$95,$E171,'Report 4A'!$AA$16:$AA$95)</f>
        <v>0</v>
      </c>
      <c r="Q171" s="1077"/>
      <c r="R171" s="1077"/>
      <c r="S171" s="1077"/>
      <c r="T171" s="1077"/>
      <c r="U171" s="1324">
        <f t="shared" si="159"/>
        <v>0</v>
      </c>
      <c r="V171" s="1077"/>
      <c r="W171" s="1078">
        <f>SUMIF('Report 4A'!$G$16:$G$95,$E171,'Report 4A'!$AB$16:$AB$95)</f>
        <v>0</v>
      </c>
      <c r="X171" s="1077"/>
      <c r="Y171" s="1077"/>
      <c r="Z171" s="1077"/>
      <c r="AA171" s="1077"/>
      <c r="AB171" s="1324">
        <f t="shared" si="160"/>
        <v>0</v>
      </c>
      <c r="AC171" s="1077"/>
      <c r="AD171" s="1078">
        <f>SUMIF('Report 4A'!$G$16:$G$95,$E171,'Report 4A'!$AC$16:$AC$95)</f>
        <v>0</v>
      </c>
      <c r="AE171" s="1077"/>
      <c r="AF171" s="1077"/>
      <c r="AG171" s="1077"/>
      <c r="AH171" s="1077"/>
      <c r="AI171" s="1324">
        <f t="shared" si="161"/>
        <v>0</v>
      </c>
      <c r="AJ171" s="1078">
        <f t="shared" si="162"/>
        <v>0</v>
      </c>
      <c r="AK171" s="1078">
        <f t="shared" si="163"/>
        <v>0</v>
      </c>
      <c r="AL171" s="1078">
        <f t="shared" si="164"/>
        <v>0</v>
      </c>
      <c r="AM171" s="1078">
        <f t="shared" si="165"/>
        <v>0</v>
      </c>
      <c r="AN171" s="1078">
        <f t="shared" si="166"/>
        <v>0</v>
      </c>
      <c r="AO171" s="1078">
        <f t="shared" si="167"/>
        <v>0</v>
      </c>
      <c r="AP171" s="1324">
        <f t="shared" si="168"/>
        <v>0</v>
      </c>
    </row>
    <row r="172" spans="1:42">
      <c r="A172" s="1323" t="s">
        <v>97</v>
      </c>
      <c r="B172" s="1323" t="s">
        <v>98</v>
      </c>
      <c r="C172" s="1323" t="s">
        <v>96</v>
      </c>
      <c r="D172" s="1323">
        <f>'Information Input'!$J$18</f>
        <v>2019</v>
      </c>
      <c r="E172" s="1323">
        <f>$E$37</f>
        <v>30</v>
      </c>
      <c r="F172" s="1334" t="str">
        <f>$F$37</f>
        <v>Assertive Community Treatment (ACT)</v>
      </c>
      <c r="G172" s="1335" t="str">
        <f>$G$37</f>
        <v>Report 5M</v>
      </c>
      <c r="H172" s="1077"/>
      <c r="I172" s="1078">
        <f>SUMIF('Report 4A'!$G$16:$G$95,$E172,'Report 4A'!$Z$16:$Z$95)</f>
        <v>0</v>
      </c>
      <c r="J172" s="1077"/>
      <c r="K172" s="1077"/>
      <c r="L172" s="1077"/>
      <c r="M172" s="1077"/>
      <c r="N172" s="1324">
        <f t="shared" si="158"/>
        <v>0</v>
      </c>
      <c r="O172" s="1077"/>
      <c r="P172" s="1078">
        <f>SUMIF('Report 4A'!$G$16:$G$95,$E172,'Report 4A'!$AA$16:$AA$95)</f>
        <v>0</v>
      </c>
      <c r="Q172" s="1077"/>
      <c r="R172" s="1077"/>
      <c r="S172" s="1077"/>
      <c r="T172" s="1077"/>
      <c r="U172" s="1324">
        <f t="shared" si="159"/>
        <v>0</v>
      </c>
      <c r="V172" s="1077"/>
      <c r="W172" s="1078">
        <f>SUMIF('Report 4A'!$G$16:$G$95,$E172,'Report 4A'!$AB$16:$AB$95)</f>
        <v>0</v>
      </c>
      <c r="X172" s="1077"/>
      <c r="Y172" s="1077"/>
      <c r="Z172" s="1077"/>
      <c r="AA172" s="1077"/>
      <c r="AB172" s="1324">
        <f t="shared" si="160"/>
        <v>0</v>
      </c>
      <c r="AC172" s="1077"/>
      <c r="AD172" s="1078">
        <f>SUMIF('Report 4A'!$G$16:$G$95,$E172,'Report 4A'!$AC$16:$AC$95)</f>
        <v>0</v>
      </c>
      <c r="AE172" s="1077"/>
      <c r="AF172" s="1077"/>
      <c r="AG172" s="1077"/>
      <c r="AH172" s="1077"/>
      <c r="AI172" s="1324">
        <f t="shared" si="161"/>
        <v>0</v>
      </c>
      <c r="AJ172" s="1078">
        <f t="shared" si="162"/>
        <v>0</v>
      </c>
      <c r="AK172" s="1078">
        <f t="shared" si="163"/>
        <v>0</v>
      </c>
      <c r="AL172" s="1078">
        <f t="shared" si="164"/>
        <v>0</v>
      </c>
      <c r="AM172" s="1078">
        <f t="shared" si="165"/>
        <v>0</v>
      </c>
      <c r="AN172" s="1078">
        <f t="shared" si="166"/>
        <v>0</v>
      </c>
      <c r="AO172" s="1078">
        <f t="shared" si="167"/>
        <v>0</v>
      </c>
      <c r="AP172" s="1324">
        <f t="shared" si="168"/>
        <v>0</v>
      </c>
    </row>
    <row r="173" spans="1:42">
      <c r="A173" s="1323" t="s">
        <v>97</v>
      </c>
      <c r="B173" s="1323" t="s">
        <v>98</v>
      </c>
      <c r="C173" s="1323" t="s">
        <v>96</v>
      </c>
      <c r="D173" s="1323">
        <f>'Information Input'!$J$18</f>
        <v>2019</v>
      </c>
      <c r="E173" s="1323">
        <f>$E$38</f>
        <v>31</v>
      </c>
      <c r="F173" s="1334" t="str">
        <f>$F$38</f>
        <v>Multi-Systemic Therapy (MST)</v>
      </c>
      <c r="G173" s="1335" t="str">
        <f>$G$38</f>
        <v>Report 5K</v>
      </c>
      <c r="H173" s="1077"/>
      <c r="I173" s="1078">
        <f>SUMIF('Report 4A'!$G$16:$G$95,$E173,'Report 4A'!$Z$16:$Z$95)</f>
        <v>0</v>
      </c>
      <c r="J173" s="1077"/>
      <c r="K173" s="1077"/>
      <c r="L173" s="1077"/>
      <c r="M173" s="1077"/>
      <c r="N173" s="1324">
        <f t="shared" si="158"/>
        <v>0</v>
      </c>
      <c r="O173" s="1077"/>
      <c r="P173" s="1078">
        <f>SUMIF('Report 4A'!$G$16:$G$95,$E173,'Report 4A'!$AA$16:$AA$95)</f>
        <v>0</v>
      </c>
      <c r="Q173" s="1077"/>
      <c r="R173" s="1077"/>
      <c r="S173" s="1077"/>
      <c r="T173" s="1077"/>
      <c r="U173" s="1324">
        <f t="shared" si="159"/>
        <v>0</v>
      </c>
      <c r="V173" s="1077"/>
      <c r="W173" s="1078">
        <f>SUMIF('Report 4A'!$G$16:$G$95,$E173,'Report 4A'!$AB$16:$AB$95)</f>
        <v>0</v>
      </c>
      <c r="X173" s="1077"/>
      <c r="Y173" s="1077"/>
      <c r="Z173" s="1077"/>
      <c r="AA173" s="1077"/>
      <c r="AB173" s="1324">
        <f t="shared" si="160"/>
        <v>0</v>
      </c>
      <c r="AC173" s="1077"/>
      <c r="AD173" s="1078">
        <f>SUMIF('Report 4A'!$G$16:$G$95,$E173,'Report 4A'!$AC$16:$AC$95)</f>
        <v>0</v>
      </c>
      <c r="AE173" s="1077"/>
      <c r="AF173" s="1077"/>
      <c r="AG173" s="1077"/>
      <c r="AH173" s="1077"/>
      <c r="AI173" s="1324">
        <f t="shared" si="161"/>
        <v>0</v>
      </c>
      <c r="AJ173" s="1078">
        <f t="shared" si="162"/>
        <v>0</v>
      </c>
      <c r="AK173" s="1078">
        <f t="shared" si="163"/>
        <v>0</v>
      </c>
      <c r="AL173" s="1078">
        <f t="shared" si="164"/>
        <v>0</v>
      </c>
      <c r="AM173" s="1078">
        <f t="shared" si="165"/>
        <v>0</v>
      </c>
      <c r="AN173" s="1078">
        <f t="shared" si="166"/>
        <v>0</v>
      </c>
      <c r="AO173" s="1078">
        <f t="shared" si="167"/>
        <v>0</v>
      </c>
      <c r="AP173" s="1324">
        <f t="shared" si="168"/>
        <v>0</v>
      </c>
    </row>
    <row r="174" spans="1:42">
      <c r="A174" s="1323" t="s">
        <v>97</v>
      </c>
      <c r="B174" s="1323" t="s">
        <v>98</v>
      </c>
      <c r="C174" s="1323" t="s">
        <v>96</v>
      </c>
      <c r="D174" s="1323">
        <f>'Information Input'!$J$18</f>
        <v>2019</v>
      </c>
      <c r="E174" s="1323">
        <f>$E$39</f>
        <v>32</v>
      </c>
      <c r="F174" s="1334" t="str">
        <f>$F$39</f>
        <v>Core Service Agencies (CSA) - Other Services</v>
      </c>
      <c r="G174" s="1335" t="str">
        <f>$G$39</f>
        <v>Report 5M</v>
      </c>
      <c r="H174" s="1077"/>
      <c r="I174" s="1078">
        <f>SUMIF('Report 4A'!$G$16:$G$95,$E174,'Report 4A'!$Z$16:$Z$95)</f>
        <v>0</v>
      </c>
      <c r="J174" s="1077"/>
      <c r="K174" s="1077"/>
      <c r="L174" s="1077"/>
      <c r="M174" s="1077"/>
      <c r="N174" s="1324">
        <f t="shared" si="158"/>
        <v>0</v>
      </c>
      <c r="O174" s="1077"/>
      <c r="P174" s="1078">
        <f>SUMIF('Report 4A'!$G$16:$G$95,$E174,'Report 4A'!$AA$16:$AA$95)</f>
        <v>0</v>
      </c>
      <c r="Q174" s="1077"/>
      <c r="R174" s="1077"/>
      <c r="S174" s="1077"/>
      <c r="T174" s="1077"/>
      <c r="U174" s="1324">
        <f t="shared" si="159"/>
        <v>0</v>
      </c>
      <c r="V174" s="1077"/>
      <c r="W174" s="1078">
        <f>SUMIF('Report 4A'!$G$16:$G$95,$E174,'Report 4A'!$AB$16:$AB$95)</f>
        <v>0</v>
      </c>
      <c r="X174" s="1077"/>
      <c r="Y174" s="1077"/>
      <c r="Z174" s="1077"/>
      <c r="AA174" s="1077"/>
      <c r="AB174" s="1324">
        <f t="shared" si="160"/>
        <v>0</v>
      </c>
      <c r="AC174" s="1077"/>
      <c r="AD174" s="1078">
        <f>SUMIF('Report 4A'!$G$16:$G$95,$E174,'Report 4A'!$AC$16:$AC$95)</f>
        <v>0</v>
      </c>
      <c r="AE174" s="1077"/>
      <c r="AF174" s="1077"/>
      <c r="AG174" s="1077"/>
      <c r="AH174" s="1077"/>
      <c r="AI174" s="1324">
        <f t="shared" si="161"/>
        <v>0</v>
      </c>
      <c r="AJ174" s="1078">
        <f t="shared" si="162"/>
        <v>0</v>
      </c>
      <c r="AK174" s="1078">
        <f t="shared" si="163"/>
        <v>0</v>
      </c>
      <c r="AL174" s="1078">
        <f t="shared" si="164"/>
        <v>0</v>
      </c>
      <c r="AM174" s="1078">
        <f t="shared" si="165"/>
        <v>0</v>
      </c>
      <c r="AN174" s="1078">
        <f t="shared" si="166"/>
        <v>0</v>
      </c>
      <c r="AO174" s="1078">
        <f t="shared" si="167"/>
        <v>0</v>
      </c>
      <c r="AP174" s="1324">
        <f t="shared" si="168"/>
        <v>0</v>
      </c>
    </row>
    <row r="175" spans="1:42">
      <c r="A175" s="1323" t="s">
        <v>97</v>
      </c>
      <c r="B175" s="1323" t="s">
        <v>98</v>
      </c>
      <c r="C175" s="1323" t="s">
        <v>96</v>
      </c>
      <c r="D175" s="1323">
        <f>'Information Input'!$J$18</f>
        <v>2019</v>
      </c>
      <c r="E175" s="1323">
        <f>$E$40</f>
        <v>33</v>
      </c>
      <c r="F175" s="1334" t="str">
        <f>$F$40</f>
        <v>Telehealth</v>
      </c>
      <c r="G175" s="1335" t="str">
        <f>$G$40</f>
        <v>Report 5K</v>
      </c>
      <c r="H175" s="1077"/>
      <c r="I175" s="1078">
        <f>SUMIF('Report 4A'!$G$16:$G$95,$E175,'Report 4A'!$Z$16:$Z$95)</f>
        <v>0</v>
      </c>
      <c r="J175" s="1077"/>
      <c r="K175" s="1077"/>
      <c r="L175" s="1077"/>
      <c r="M175" s="1077"/>
      <c r="N175" s="1324">
        <f t="shared" si="158"/>
        <v>0</v>
      </c>
      <c r="O175" s="1077"/>
      <c r="P175" s="1078">
        <f>SUMIF('Report 4A'!$G$16:$G$95,$E175,'Report 4A'!$AA$16:$AA$95)</f>
        <v>0</v>
      </c>
      <c r="Q175" s="1077"/>
      <c r="R175" s="1077"/>
      <c r="S175" s="1077"/>
      <c r="T175" s="1077"/>
      <c r="U175" s="1324">
        <f t="shared" si="159"/>
        <v>0</v>
      </c>
      <c r="V175" s="1077"/>
      <c r="W175" s="1078">
        <f>SUMIF('Report 4A'!$G$16:$G$95,$E175,'Report 4A'!$AB$16:$AB$95)</f>
        <v>0</v>
      </c>
      <c r="X175" s="1077"/>
      <c r="Y175" s="1077"/>
      <c r="Z175" s="1077"/>
      <c r="AA175" s="1077"/>
      <c r="AB175" s="1324">
        <f t="shared" si="160"/>
        <v>0</v>
      </c>
      <c r="AC175" s="1077"/>
      <c r="AD175" s="1078">
        <f>SUMIF('Report 4A'!$G$16:$G$95,$E175,'Report 4A'!$AC$16:$AC$95)</f>
        <v>0</v>
      </c>
      <c r="AE175" s="1077"/>
      <c r="AF175" s="1077"/>
      <c r="AG175" s="1077"/>
      <c r="AH175" s="1077"/>
      <c r="AI175" s="1324">
        <f t="shared" si="161"/>
        <v>0</v>
      </c>
      <c r="AJ175" s="1078">
        <f t="shared" si="162"/>
        <v>0</v>
      </c>
      <c r="AK175" s="1078">
        <f t="shared" si="163"/>
        <v>0</v>
      </c>
      <c r="AL175" s="1078">
        <f t="shared" si="164"/>
        <v>0</v>
      </c>
      <c r="AM175" s="1078">
        <f t="shared" si="165"/>
        <v>0</v>
      </c>
      <c r="AN175" s="1078">
        <f t="shared" si="166"/>
        <v>0</v>
      </c>
      <c r="AO175" s="1078">
        <f t="shared" si="167"/>
        <v>0</v>
      </c>
      <c r="AP175" s="1324">
        <f t="shared" si="168"/>
        <v>0</v>
      </c>
    </row>
    <row r="176" spans="1:42">
      <c r="A176" s="1323" t="s">
        <v>97</v>
      </c>
      <c r="B176" s="1323" t="s">
        <v>98</v>
      </c>
      <c r="C176" s="1323" t="s">
        <v>96</v>
      </c>
      <c r="D176" s="1323">
        <f>'Information Input'!$J$18</f>
        <v>2019</v>
      </c>
      <c r="E176" s="1323">
        <f>$E$41</f>
        <v>34</v>
      </c>
      <c r="F176" s="1334" t="str">
        <f>$F$41</f>
        <v>Comprehensive Community Support Services (CCSS)</v>
      </c>
      <c r="G176" s="1335" t="str">
        <f>$G$41</f>
        <v>Report 5M</v>
      </c>
      <c r="H176" s="1077"/>
      <c r="I176" s="1078">
        <f>SUMIF('Report 4A'!$G$16:$G$95,$E176,'Report 4A'!$Z$16:$Z$95)</f>
        <v>0</v>
      </c>
      <c r="J176" s="1077"/>
      <c r="K176" s="1077"/>
      <c r="L176" s="1077"/>
      <c r="M176" s="1077"/>
      <c r="N176" s="1324">
        <f t="shared" si="158"/>
        <v>0</v>
      </c>
      <c r="O176" s="1077"/>
      <c r="P176" s="1078">
        <f>SUMIF('Report 4A'!$G$16:$G$95,$E176,'Report 4A'!$AA$16:$AA$95)</f>
        <v>0</v>
      </c>
      <c r="Q176" s="1077"/>
      <c r="R176" s="1077"/>
      <c r="S176" s="1077"/>
      <c r="T176" s="1077"/>
      <c r="U176" s="1324">
        <f t="shared" si="159"/>
        <v>0</v>
      </c>
      <c r="V176" s="1077"/>
      <c r="W176" s="1078">
        <f>SUMIF('Report 4A'!$G$16:$G$95,$E176,'Report 4A'!$AB$16:$AB$95)</f>
        <v>0</v>
      </c>
      <c r="X176" s="1077"/>
      <c r="Y176" s="1077"/>
      <c r="Z176" s="1077"/>
      <c r="AA176" s="1077"/>
      <c r="AB176" s="1324">
        <f t="shared" si="160"/>
        <v>0</v>
      </c>
      <c r="AC176" s="1077"/>
      <c r="AD176" s="1078">
        <f>SUMIF('Report 4A'!$G$16:$G$95,$E176,'Report 4A'!$AC$16:$AC$95)</f>
        <v>0</v>
      </c>
      <c r="AE176" s="1077"/>
      <c r="AF176" s="1077"/>
      <c r="AG176" s="1077"/>
      <c r="AH176" s="1077"/>
      <c r="AI176" s="1324">
        <f t="shared" si="161"/>
        <v>0</v>
      </c>
      <c r="AJ176" s="1078">
        <f t="shared" si="162"/>
        <v>0</v>
      </c>
      <c r="AK176" s="1078">
        <f t="shared" si="163"/>
        <v>0</v>
      </c>
      <c r="AL176" s="1078">
        <f t="shared" si="164"/>
        <v>0</v>
      </c>
      <c r="AM176" s="1078">
        <f t="shared" si="165"/>
        <v>0</v>
      </c>
      <c r="AN176" s="1078">
        <f t="shared" si="166"/>
        <v>0</v>
      </c>
      <c r="AO176" s="1078">
        <f t="shared" si="167"/>
        <v>0</v>
      </c>
      <c r="AP176" s="1324">
        <f t="shared" si="168"/>
        <v>0</v>
      </c>
    </row>
    <row r="177" spans="1:42">
      <c r="A177" s="1323" t="s">
        <v>97</v>
      </c>
      <c r="B177" s="1323" t="s">
        <v>98</v>
      </c>
      <c r="C177" s="1323" t="s">
        <v>96</v>
      </c>
      <c r="D177" s="1323">
        <f>'Information Input'!$J$18</f>
        <v>2019</v>
      </c>
      <c r="E177" s="1323">
        <f>$E$42</f>
        <v>35</v>
      </c>
      <c r="F177" s="1334" t="str">
        <f>$F$42</f>
        <v>Rural Health Clinics</v>
      </c>
      <c r="G177" s="1335" t="str">
        <f>$G$42</f>
        <v>Report 5H</v>
      </c>
      <c r="H177" s="1077"/>
      <c r="I177" s="1078">
        <f>SUMIF('Report 4A'!$G$16:$G$95,$E177,'Report 4A'!$Z$16:$Z$95)</f>
        <v>0</v>
      </c>
      <c r="J177" s="1077"/>
      <c r="K177" s="1077"/>
      <c r="L177" s="1077"/>
      <c r="M177" s="1077"/>
      <c r="N177" s="1324">
        <f t="shared" si="158"/>
        <v>0</v>
      </c>
      <c r="O177" s="1077"/>
      <c r="P177" s="1078">
        <f>SUMIF('Report 4A'!$G$16:$G$95,$E177,'Report 4A'!$AA$16:$AA$95)</f>
        <v>0</v>
      </c>
      <c r="Q177" s="1077"/>
      <c r="R177" s="1077"/>
      <c r="S177" s="1077"/>
      <c r="T177" s="1077"/>
      <c r="U177" s="1324">
        <f t="shared" si="159"/>
        <v>0</v>
      </c>
      <c r="V177" s="1077"/>
      <c r="W177" s="1078">
        <f>SUMIF('Report 4A'!$G$16:$G$95,$E177,'Report 4A'!$AB$16:$AB$95)</f>
        <v>0</v>
      </c>
      <c r="X177" s="1077"/>
      <c r="Y177" s="1077"/>
      <c r="Z177" s="1077"/>
      <c r="AA177" s="1077"/>
      <c r="AB177" s="1324">
        <f t="shared" si="160"/>
        <v>0</v>
      </c>
      <c r="AC177" s="1077"/>
      <c r="AD177" s="1078">
        <f>SUMIF('Report 4A'!$G$16:$G$95,$E177,'Report 4A'!$AC$16:$AC$95)</f>
        <v>0</v>
      </c>
      <c r="AE177" s="1077"/>
      <c r="AF177" s="1077"/>
      <c r="AG177" s="1077"/>
      <c r="AH177" s="1077"/>
      <c r="AI177" s="1324">
        <f t="shared" si="161"/>
        <v>0</v>
      </c>
      <c r="AJ177" s="1078">
        <f t="shared" si="162"/>
        <v>0</v>
      </c>
      <c r="AK177" s="1078">
        <f t="shared" si="163"/>
        <v>0</v>
      </c>
      <c r="AL177" s="1078">
        <f t="shared" si="164"/>
        <v>0</v>
      </c>
      <c r="AM177" s="1078">
        <f t="shared" si="165"/>
        <v>0</v>
      </c>
      <c r="AN177" s="1078">
        <f t="shared" si="166"/>
        <v>0</v>
      </c>
      <c r="AO177" s="1078">
        <f t="shared" si="167"/>
        <v>0</v>
      </c>
      <c r="AP177" s="1324">
        <f t="shared" si="168"/>
        <v>0</v>
      </c>
    </row>
    <row r="178" spans="1:42">
      <c r="A178" s="1323" t="s">
        <v>97</v>
      </c>
      <c r="B178" s="1323" t="s">
        <v>98</v>
      </c>
      <c r="C178" s="1323" t="s">
        <v>96</v>
      </c>
      <c r="D178" s="1323">
        <f>'Information Input'!$J$18</f>
        <v>2019</v>
      </c>
      <c r="E178" s="1323">
        <f>$E$43</f>
        <v>36</v>
      </c>
      <c r="F178" s="1334" t="str">
        <f>$F$43</f>
        <v>Federally Qualified Health Centers (FQHC's)</v>
      </c>
      <c r="G178" s="1335" t="str">
        <f>$G$43</f>
        <v>Report 5H</v>
      </c>
      <c r="H178" s="1077"/>
      <c r="I178" s="1078">
        <f>SUMIF('Report 4A'!$G$16:$G$95,$E178,'Report 4A'!$Z$16:$Z$95)</f>
        <v>0</v>
      </c>
      <c r="J178" s="1077"/>
      <c r="K178" s="1077"/>
      <c r="L178" s="1077"/>
      <c r="M178" s="1077"/>
      <c r="N178" s="1324">
        <f t="shared" si="158"/>
        <v>0</v>
      </c>
      <c r="O178" s="1077"/>
      <c r="P178" s="1078">
        <f>SUMIF('Report 4A'!$G$16:$G$95,$E178,'Report 4A'!$AA$16:$AA$95)</f>
        <v>0</v>
      </c>
      <c r="Q178" s="1077"/>
      <c r="R178" s="1077"/>
      <c r="S178" s="1077"/>
      <c r="T178" s="1077"/>
      <c r="U178" s="1324">
        <f t="shared" si="159"/>
        <v>0</v>
      </c>
      <c r="V178" s="1077"/>
      <c r="W178" s="1078">
        <f>SUMIF('Report 4A'!$G$16:$G$95,$E178,'Report 4A'!$AB$16:$AB$95)</f>
        <v>0</v>
      </c>
      <c r="X178" s="1077"/>
      <c r="Y178" s="1077"/>
      <c r="Z178" s="1077"/>
      <c r="AA178" s="1077"/>
      <c r="AB178" s="1324">
        <f t="shared" si="160"/>
        <v>0</v>
      </c>
      <c r="AC178" s="1077"/>
      <c r="AD178" s="1078">
        <f>SUMIF('Report 4A'!$G$16:$G$95,$E178,'Report 4A'!$AC$16:$AC$95)</f>
        <v>0</v>
      </c>
      <c r="AE178" s="1077"/>
      <c r="AF178" s="1077"/>
      <c r="AG178" s="1077"/>
      <c r="AH178" s="1077"/>
      <c r="AI178" s="1324">
        <f t="shared" si="161"/>
        <v>0</v>
      </c>
      <c r="AJ178" s="1078">
        <f t="shared" si="162"/>
        <v>0</v>
      </c>
      <c r="AK178" s="1078">
        <f t="shared" si="163"/>
        <v>0</v>
      </c>
      <c r="AL178" s="1078">
        <f t="shared" si="164"/>
        <v>0</v>
      </c>
      <c r="AM178" s="1078">
        <f t="shared" si="165"/>
        <v>0</v>
      </c>
      <c r="AN178" s="1078">
        <f t="shared" si="166"/>
        <v>0</v>
      </c>
      <c r="AO178" s="1078">
        <f t="shared" si="167"/>
        <v>0</v>
      </c>
      <c r="AP178" s="1324">
        <f t="shared" si="168"/>
        <v>0</v>
      </c>
    </row>
    <row r="179" spans="1:42">
      <c r="A179" s="1323" t="s">
        <v>97</v>
      </c>
      <c r="B179" s="1323" t="s">
        <v>98</v>
      </c>
      <c r="C179" s="1323" t="s">
        <v>96</v>
      </c>
      <c r="D179" s="1323">
        <f>'Information Input'!$J$18</f>
        <v>2019</v>
      </c>
      <c r="E179" s="1323">
        <f>$E$44</f>
        <v>37</v>
      </c>
      <c r="F179" s="1334" t="str">
        <f>$F$44</f>
        <v>Other Residential</v>
      </c>
      <c r="G179" s="1335" t="str">
        <f>$G$44</f>
        <v>Report 5I</v>
      </c>
      <c r="H179" s="1077"/>
      <c r="I179" s="1078">
        <f>SUMIF('Report 4A'!$G$16:$G$95,$E179,'Report 4A'!$Z$16:$Z$95)</f>
        <v>0</v>
      </c>
      <c r="J179" s="1077"/>
      <c r="K179" s="1077"/>
      <c r="L179" s="1077"/>
      <c r="M179" s="1077"/>
      <c r="N179" s="1324">
        <f t="shared" si="158"/>
        <v>0</v>
      </c>
      <c r="O179" s="1077"/>
      <c r="P179" s="1078">
        <f>SUMIF('Report 4A'!$G$16:$G$95,$E179,'Report 4A'!$AA$16:$AA$95)</f>
        <v>0</v>
      </c>
      <c r="Q179" s="1077"/>
      <c r="R179" s="1077"/>
      <c r="S179" s="1077"/>
      <c r="T179" s="1077"/>
      <c r="U179" s="1324">
        <f t="shared" si="159"/>
        <v>0</v>
      </c>
      <c r="V179" s="1077"/>
      <c r="W179" s="1078">
        <f>SUMIF('Report 4A'!$G$16:$G$95,$E179,'Report 4A'!$AB$16:$AB$95)</f>
        <v>0</v>
      </c>
      <c r="X179" s="1077"/>
      <c r="Y179" s="1077"/>
      <c r="Z179" s="1077"/>
      <c r="AA179" s="1077"/>
      <c r="AB179" s="1324">
        <f t="shared" si="160"/>
        <v>0</v>
      </c>
      <c r="AC179" s="1077"/>
      <c r="AD179" s="1078">
        <f>SUMIF('Report 4A'!$G$16:$G$95,$E179,'Report 4A'!$AC$16:$AC$95)</f>
        <v>0</v>
      </c>
      <c r="AE179" s="1077"/>
      <c r="AF179" s="1077"/>
      <c r="AG179" s="1077"/>
      <c r="AH179" s="1077"/>
      <c r="AI179" s="1324">
        <f t="shared" si="161"/>
        <v>0</v>
      </c>
      <c r="AJ179" s="1078">
        <f t="shared" si="162"/>
        <v>0</v>
      </c>
      <c r="AK179" s="1078">
        <f t="shared" si="163"/>
        <v>0</v>
      </c>
      <c r="AL179" s="1078">
        <f t="shared" si="164"/>
        <v>0</v>
      </c>
      <c r="AM179" s="1078">
        <f t="shared" si="165"/>
        <v>0</v>
      </c>
      <c r="AN179" s="1078">
        <f t="shared" si="166"/>
        <v>0</v>
      </c>
      <c r="AO179" s="1078">
        <f t="shared" si="167"/>
        <v>0</v>
      </c>
      <c r="AP179" s="1324">
        <f t="shared" si="168"/>
        <v>0</v>
      </c>
    </row>
    <row r="180" spans="1:42">
      <c r="A180" s="1323" t="s">
        <v>97</v>
      </c>
      <c r="B180" s="1323" t="s">
        <v>98</v>
      </c>
      <c r="C180" s="1323" t="s">
        <v>96</v>
      </c>
      <c r="D180" s="1323">
        <f>'Information Input'!$J$18</f>
        <v>2019</v>
      </c>
      <c r="E180" s="1323">
        <f>$E$45</f>
        <v>38</v>
      </c>
      <c r="F180" s="1334" t="str">
        <f>$F$45</f>
        <v>Other Professional BH Services</v>
      </c>
      <c r="G180" s="1335" t="str">
        <f>$G$45</f>
        <v>Report 5K</v>
      </c>
      <c r="H180" s="1077"/>
      <c r="I180" s="1078">
        <f>SUMIF('Report 4A'!$G$16:$G$95,$E180,'Report 4A'!$Z$16:$Z$95)</f>
        <v>0</v>
      </c>
      <c r="J180" s="1077"/>
      <c r="K180" s="1077"/>
      <c r="L180" s="1077"/>
      <c r="M180" s="1077"/>
      <c r="N180" s="1324">
        <f t="shared" si="158"/>
        <v>0</v>
      </c>
      <c r="O180" s="1077"/>
      <c r="P180" s="1078">
        <f>SUMIF('Report 4A'!$G$16:$G$95,$E180,'Report 4A'!$AA$16:$AA$95)</f>
        <v>0</v>
      </c>
      <c r="Q180" s="1077"/>
      <c r="R180" s="1077"/>
      <c r="S180" s="1077"/>
      <c r="T180" s="1077"/>
      <c r="U180" s="1324">
        <f t="shared" si="159"/>
        <v>0</v>
      </c>
      <c r="V180" s="1077"/>
      <c r="W180" s="1078">
        <f>SUMIF('Report 4A'!$G$16:$G$95,$E180,'Report 4A'!$AB$16:$AB$95)</f>
        <v>0</v>
      </c>
      <c r="X180" s="1077"/>
      <c r="Y180" s="1077"/>
      <c r="Z180" s="1077"/>
      <c r="AA180" s="1077"/>
      <c r="AB180" s="1324">
        <f t="shared" si="160"/>
        <v>0</v>
      </c>
      <c r="AC180" s="1077"/>
      <c r="AD180" s="1078">
        <f>SUMIF('Report 4A'!$G$16:$G$95,$E180,'Report 4A'!$AC$16:$AC$95)</f>
        <v>0</v>
      </c>
      <c r="AE180" s="1077"/>
      <c r="AF180" s="1077"/>
      <c r="AG180" s="1077"/>
      <c r="AH180" s="1077"/>
      <c r="AI180" s="1324">
        <f t="shared" si="161"/>
        <v>0</v>
      </c>
      <c r="AJ180" s="1078">
        <f t="shared" si="162"/>
        <v>0</v>
      </c>
      <c r="AK180" s="1078">
        <f t="shared" si="163"/>
        <v>0</v>
      </c>
      <c r="AL180" s="1078">
        <f t="shared" si="164"/>
        <v>0</v>
      </c>
      <c r="AM180" s="1078">
        <f t="shared" si="165"/>
        <v>0</v>
      </c>
      <c r="AN180" s="1078">
        <f t="shared" si="166"/>
        <v>0</v>
      </c>
      <c r="AO180" s="1078">
        <f t="shared" si="167"/>
        <v>0</v>
      </c>
      <c r="AP180" s="1324">
        <f t="shared" si="168"/>
        <v>0</v>
      </c>
    </row>
    <row r="181" spans="1:42">
      <c r="A181" s="1323" t="s">
        <v>97</v>
      </c>
      <c r="B181" s="1323" t="s">
        <v>98</v>
      </c>
      <c r="C181" s="1323" t="s">
        <v>96</v>
      </c>
      <c r="D181" s="1323">
        <f>'Information Input'!$J$18</f>
        <v>2019</v>
      </c>
      <c r="E181" s="1323">
        <f>$E$46</f>
        <v>39</v>
      </c>
      <c r="F181" s="1334" t="str">
        <f>$F$46</f>
        <v>Respite Services</v>
      </c>
      <c r="G181" s="1335" t="str">
        <f>$G$46</f>
        <v>Report 5K</v>
      </c>
      <c r="H181" s="1077"/>
      <c r="I181" s="1078">
        <f>SUMIF('Report 4A'!$G$16:$G$95,$E181,'Report 4A'!$Z$16:$Z$95)</f>
        <v>0</v>
      </c>
      <c r="J181" s="1077"/>
      <c r="K181" s="1077"/>
      <c r="L181" s="1077"/>
      <c r="M181" s="1077"/>
      <c r="N181" s="1324">
        <f t="shared" si="158"/>
        <v>0</v>
      </c>
      <c r="O181" s="1077"/>
      <c r="P181" s="1078">
        <f>SUMIF('Report 4A'!$G$16:$G$95,$E181,'Report 4A'!$AA$16:$AA$95)</f>
        <v>0</v>
      </c>
      <c r="Q181" s="1077"/>
      <c r="R181" s="1077"/>
      <c r="S181" s="1077"/>
      <c r="T181" s="1077"/>
      <c r="U181" s="1324">
        <f t="shared" si="159"/>
        <v>0</v>
      </c>
      <c r="V181" s="1077"/>
      <c r="W181" s="1078">
        <f>SUMIF('Report 4A'!$G$16:$G$95,$E181,'Report 4A'!$AB$16:$AB$95)</f>
        <v>0</v>
      </c>
      <c r="X181" s="1077"/>
      <c r="Y181" s="1077"/>
      <c r="Z181" s="1077"/>
      <c r="AA181" s="1077"/>
      <c r="AB181" s="1324">
        <f t="shared" si="160"/>
        <v>0</v>
      </c>
      <c r="AC181" s="1077"/>
      <c r="AD181" s="1078">
        <f>SUMIF('Report 4A'!$G$16:$G$95,$E181,'Report 4A'!$AC$16:$AC$95)</f>
        <v>0</v>
      </c>
      <c r="AE181" s="1077"/>
      <c r="AF181" s="1077"/>
      <c r="AG181" s="1077"/>
      <c r="AH181" s="1077"/>
      <c r="AI181" s="1324">
        <f t="shared" si="161"/>
        <v>0</v>
      </c>
      <c r="AJ181" s="1078">
        <f t="shared" si="162"/>
        <v>0</v>
      </c>
      <c r="AK181" s="1078">
        <f t="shared" si="163"/>
        <v>0</v>
      </c>
      <c r="AL181" s="1078">
        <f t="shared" si="164"/>
        <v>0</v>
      </c>
      <c r="AM181" s="1078">
        <f t="shared" si="165"/>
        <v>0</v>
      </c>
      <c r="AN181" s="1078">
        <f t="shared" si="166"/>
        <v>0</v>
      </c>
      <c r="AO181" s="1078">
        <f t="shared" si="167"/>
        <v>0</v>
      </c>
      <c r="AP181" s="1324">
        <f t="shared" si="168"/>
        <v>0</v>
      </c>
    </row>
    <row r="182" spans="1:42">
      <c r="A182" s="1323" t="s">
        <v>97</v>
      </c>
      <c r="B182" s="1323" t="s">
        <v>98</v>
      </c>
      <c r="C182" s="1323" t="s">
        <v>96</v>
      </c>
      <c r="D182" s="1323">
        <f>'Information Input'!$J$18</f>
        <v>2019</v>
      </c>
      <c r="E182" s="1323">
        <f>$E$47</f>
        <v>40</v>
      </c>
      <c r="F182" s="1334" t="str">
        <f>$F$47</f>
        <v>Recovery Services</v>
      </c>
      <c r="G182" s="1335" t="str">
        <f>$G$47</f>
        <v>Report 5M</v>
      </c>
      <c r="H182" s="1077"/>
      <c r="I182" s="1078">
        <f>SUMIF('Report 4A'!$G$16:$G$95,$E182,'Report 4A'!$Z$16:$Z$95)</f>
        <v>0</v>
      </c>
      <c r="J182" s="1077"/>
      <c r="K182" s="1077"/>
      <c r="L182" s="1077"/>
      <c r="M182" s="1077"/>
      <c r="N182" s="1324">
        <f t="shared" si="158"/>
        <v>0</v>
      </c>
      <c r="O182" s="1077"/>
      <c r="P182" s="1078">
        <f>SUMIF('Report 4A'!$G$16:$G$95,$E182,'Report 4A'!$AA$16:$AA$95)</f>
        <v>0</v>
      </c>
      <c r="Q182" s="1077"/>
      <c r="R182" s="1077"/>
      <c r="S182" s="1077"/>
      <c r="T182" s="1077"/>
      <c r="U182" s="1324">
        <f t="shared" si="159"/>
        <v>0</v>
      </c>
      <c r="V182" s="1077"/>
      <c r="W182" s="1078">
        <f>SUMIF('Report 4A'!$G$16:$G$95,$E182,'Report 4A'!$AB$16:$AB$95)</f>
        <v>0</v>
      </c>
      <c r="X182" s="1077"/>
      <c r="Y182" s="1077"/>
      <c r="Z182" s="1077"/>
      <c r="AA182" s="1077"/>
      <c r="AB182" s="1324">
        <f t="shared" si="160"/>
        <v>0</v>
      </c>
      <c r="AC182" s="1077"/>
      <c r="AD182" s="1078">
        <f>SUMIF('Report 4A'!$G$16:$G$95,$E182,'Report 4A'!$AC$16:$AC$95)</f>
        <v>0</v>
      </c>
      <c r="AE182" s="1077"/>
      <c r="AF182" s="1077"/>
      <c r="AG182" s="1077"/>
      <c r="AH182" s="1077"/>
      <c r="AI182" s="1324">
        <f t="shared" si="161"/>
        <v>0</v>
      </c>
      <c r="AJ182" s="1078">
        <f t="shared" si="162"/>
        <v>0</v>
      </c>
      <c r="AK182" s="1078">
        <f t="shared" si="163"/>
        <v>0</v>
      </c>
      <c r="AL182" s="1078">
        <f t="shared" si="164"/>
        <v>0</v>
      </c>
      <c r="AM182" s="1078">
        <f t="shared" si="165"/>
        <v>0</v>
      </c>
      <c r="AN182" s="1078">
        <f t="shared" si="166"/>
        <v>0</v>
      </c>
      <c r="AO182" s="1078">
        <f t="shared" si="167"/>
        <v>0</v>
      </c>
      <c r="AP182" s="1324">
        <f t="shared" si="168"/>
        <v>0</v>
      </c>
    </row>
    <row r="183" spans="1:42">
      <c r="A183" s="1323" t="s">
        <v>97</v>
      </c>
      <c r="B183" s="1323" t="s">
        <v>98</v>
      </c>
      <c r="C183" s="1323" t="s">
        <v>96</v>
      </c>
      <c r="D183" s="1323">
        <f>'Information Input'!$J$18</f>
        <v>2019</v>
      </c>
      <c r="E183" s="1323">
        <f>$E$48</f>
        <v>41</v>
      </c>
      <c r="F183" s="1334" t="str">
        <f>$F$48</f>
        <v>Family Support Services</v>
      </c>
      <c r="G183" s="1335" t="str">
        <f>$G$48</f>
        <v>Report 5M</v>
      </c>
      <c r="H183" s="1077"/>
      <c r="I183" s="1078">
        <f>SUMIF('Report 4A'!$G$16:$G$95,$E183,'Report 4A'!$Z$16:$Z$95)</f>
        <v>0</v>
      </c>
      <c r="J183" s="1077"/>
      <c r="K183" s="1077"/>
      <c r="L183" s="1077"/>
      <c r="M183" s="1077"/>
      <c r="N183" s="1324">
        <f t="shared" si="158"/>
        <v>0</v>
      </c>
      <c r="O183" s="1077"/>
      <c r="P183" s="1078">
        <f>SUMIF('Report 4A'!$G$16:$G$95,$E183,'Report 4A'!$AA$16:$AA$95)</f>
        <v>0</v>
      </c>
      <c r="Q183" s="1077"/>
      <c r="R183" s="1077"/>
      <c r="S183" s="1077"/>
      <c r="T183" s="1077"/>
      <c r="U183" s="1324">
        <f t="shared" si="159"/>
        <v>0</v>
      </c>
      <c r="V183" s="1077"/>
      <c r="W183" s="1078">
        <f>SUMIF('Report 4A'!$G$16:$G$95,$E183,'Report 4A'!$AB$16:$AB$95)</f>
        <v>0</v>
      </c>
      <c r="X183" s="1077"/>
      <c r="Y183" s="1077"/>
      <c r="Z183" s="1077"/>
      <c r="AA183" s="1077"/>
      <c r="AB183" s="1324">
        <f t="shared" si="160"/>
        <v>0</v>
      </c>
      <c r="AC183" s="1077"/>
      <c r="AD183" s="1078">
        <f>SUMIF('Report 4A'!$G$16:$G$95,$E183,'Report 4A'!$AC$16:$AC$95)</f>
        <v>0</v>
      </c>
      <c r="AE183" s="1077"/>
      <c r="AF183" s="1077"/>
      <c r="AG183" s="1077"/>
      <c r="AH183" s="1077"/>
      <c r="AI183" s="1324">
        <f t="shared" si="161"/>
        <v>0</v>
      </c>
      <c r="AJ183" s="1078">
        <f t="shared" si="162"/>
        <v>0</v>
      </c>
      <c r="AK183" s="1078">
        <f t="shared" si="163"/>
        <v>0</v>
      </c>
      <c r="AL183" s="1078">
        <f t="shared" si="164"/>
        <v>0</v>
      </c>
      <c r="AM183" s="1078">
        <f t="shared" si="165"/>
        <v>0</v>
      </c>
      <c r="AN183" s="1078">
        <f t="shared" si="166"/>
        <v>0</v>
      </c>
      <c r="AO183" s="1078">
        <f t="shared" si="167"/>
        <v>0</v>
      </c>
      <c r="AP183" s="1324">
        <f t="shared" si="168"/>
        <v>0</v>
      </c>
    </row>
    <row r="184" spans="1:42">
      <c r="A184" s="1323" t="s">
        <v>97</v>
      </c>
      <c r="B184" s="1323" t="s">
        <v>98</v>
      </c>
      <c r="C184" s="1323" t="s">
        <v>96</v>
      </c>
      <c r="D184" s="1323">
        <f>'Information Input'!$J$18</f>
        <v>2019</v>
      </c>
      <c r="E184" s="1323">
        <f>$E$49</f>
        <v>42</v>
      </c>
      <c r="F184" s="1334" t="str">
        <f>$F$49</f>
        <v>Applied Behavior Analysis (ABA)</v>
      </c>
      <c r="G184" s="1335" t="str">
        <f>$G$49</f>
        <v>Report 5K</v>
      </c>
      <c r="H184" s="1077"/>
      <c r="I184" s="1078">
        <f>SUMIF('Report 4A'!$G$16:$G$95,$E184,'Report 4A'!$Z$16:$Z$95)</f>
        <v>0</v>
      </c>
      <c r="J184" s="1077"/>
      <c r="K184" s="1077"/>
      <c r="L184" s="1077"/>
      <c r="M184" s="1077"/>
      <c r="N184" s="1324">
        <f t="shared" si="158"/>
        <v>0</v>
      </c>
      <c r="O184" s="1077"/>
      <c r="P184" s="1078">
        <f>SUMIF('Report 4A'!$G$16:$G$95,$E184,'Report 4A'!$AA$16:$AA$95)</f>
        <v>0</v>
      </c>
      <c r="Q184" s="1077"/>
      <c r="R184" s="1077"/>
      <c r="S184" s="1077"/>
      <c r="T184" s="1077"/>
      <c r="U184" s="1324">
        <f t="shared" si="159"/>
        <v>0</v>
      </c>
      <c r="V184" s="1077"/>
      <c r="W184" s="1078">
        <f>SUMIF('Report 4A'!$G$16:$G$95,$E184,'Report 4A'!$AB$16:$AB$95)</f>
        <v>0</v>
      </c>
      <c r="X184" s="1077"/>
      <c r="Y184" s="1077"/>
      <c r="Z184" s="1077"/>
      <c r="AA184" s="1077"/>
      <c r="AB184" s="1324">
        <f t="shared" si="160"/>
        <v>0</v>
      </c>
      <c r="AC184" s="1077"/>
      <c r="AD184" s="1078">
        <f>SUMIF('Report 4A'!$G$16:$G$95,$E184,'Report 4A'!$AC$16:$AC$95)</f>
        <v>0</v>
      </c>
      <c r="AE184" s="1077"/>
      <c r="AF184" s="1077"/>
      <c r="AG184" s="1077"/>
      <c r="AH184" s="1077"/>
      <c r="AI184" s="1324">
        <f t="shared" si="161"/>
        <v>0</v>
      </c>
      <c r="AJ184" s="1078">
        <f t="shared" si="162"/>
        <v>0</v>
      </c>
      <c r="AK184" s="1078">
        <f t="shared" si="163"/>
        <v>0</v>
      </c>
      <c r="AL184" s="1078">
        <f t="shared" si="164"/>
        <v>0</v>
      </c>
      <c r="AM184" s="1078">
        <f t="shared" si="165"/>
        <v>0</v>
      </c>
      <c r="AN184" s="1078">
        <f t="shared" si="166"/>
        <v>0</v>
      </c>
      <c r="AO184" s="1078">
        <f t="shared" si="167"/>
        <v>0</v>
      </c>
      <c r="AP184" s="1324">
        <f t="shared" si="168"/>
        <v>0</v>
      </c>
    </row>
    <row r="185" spans="1:42">
      <c r="A185" s="1325" t="s">
        <v>97</v>
      </c>
      <c r="B185" s="1325" t="s">
        <v>98</v>
      </c>
      <c r="C185" s="1325" t="s">
        <v>96</v>
      </c>
      <c r="D185" s="1325">
        <f>'Information Input'!$J$18</f>
        <v>2019</v>
      </c>
      <c r="E185" s="1325">
        <f>$E$50</f>
        <v>43</v>
      </c>
      <c r="F185" s="1336" t="str">
        <f>$F$50</f>
        <v>Pre-Tenancy/Housing Support</v>
      </c>
      <c r="G185" s="1337" t="str">
        <f>$G$50</f>
        <v>Report 5K</v>
      </c>
      <c r="H185" s="1077"/>
      <c r="I185" s="1078">
        <f>SUMIF('Report 4A'!$G$16:$G$95,$E185,'Report 4A'!$Z$16:$Z$95)</f>
        <v>0</v>
      </c>
      <c r="J185" s="1077"/>
      <c r="K185" s="1077"/>
      <c r="L185" s="1077"/>
      <c r="M185" s="1077"/>
      <c r="N185" s="1324">
        <f t="shared" ref="N185" si="169">SUM(H185:M185)</f>
        <v>0</v>
      </c>
      <c r="O185" s="1077"/>
      <c r="P185" s="1078">
        <f>SUMIF('Report 4A'!$G$16:$G$95,$E185,'Report 4A'!$AA$16:$AA$95)</f>
        <v>0</v>
      </c>
      <c r="Q185" s="1077"/>
      <c r="R185" s="1077"/>
      <c r="S185" s="1077"/>
      <c r="T185" s="1077"/>
      <c r="U185" s="1324">
        <f t="shared" ref="U185" si="170">SUM(O185:T185)</f>
        <v>0</v>
      </c>
      <c r="V185" s="1077"/>
      <c r="W185" s="1078">
        <f>SUMIF('Report 4A'!$G$16:$G$95,$E185,'Report 4A'!$AB$16:$AB$95)</f>
        <v>0</v>
      </c>
      <c r="X185" s="1077"/>
      <c r="Y185" s="1077"/>
      <c r="Z185" s="1077"/>
      <c r="AA185" s="1077"/>
      <c r="AB185" s="1324">
        <f t="shared" ref="AB185" si="171">SUM(V185:AA185)</f>
        <v>0</v>
      </c>
      <c r="AC185" s="1077"/>
      <c r="AD185" s="1078">
        <f>SUMIF('Report 4A'!$G$16:$G$95,$E185,'Report 4A'!$AC$16:$AC$95)</f>
        <v>0</v>
      </c>
      <c r="AE185" s="1077"/>
      <c r="AF185" s="1077"/>
      <c r="AG185" s="1077"/>
      <c r="AH185" s="1077"/>
      <c r="AI185" s="1324">
        <f t="shared" ref="AI185" si="172">SUM(AC185:AH185)</f>
        <v>0</v>
      </c>
      <c r="AJ185" s="1078">
        <f t="shared" si="162"/>
        <v>0</v>
      </c>
      <c r="AK185" s="1078">
        <f t="shared" si="163"/>
        <v>0</v>
      </c>
      <c r="AL185" s="1078">
        <f t="shared" si="164"/>
        <v>0</v>
      </c>
      <c r="AM185" s="1078">
        <f t="shared" si="165"/>
        <v>0</v>
      </c>
      <c r="AN185" s="1078">
        <f t="shared" si="166"/>
        <v>0</v>
      </c>
      <c r="AO185" s="1078">
        <f t="shared" si="167"/>
        <v>0</v>
      </c>
      <c r="AP185" s="1324">
        <f t="shared" si="168"/>
        <v>0</v>
      </c>
    </row>
    <row r="186" spans="1:42" customFormat="1">
      <c r="A186" s="1326" t="s">
        <v>97</v>
      </c>
      <c r="B186" s="1326" t="s">
        <v>98</v>
      </c>
      <c r="C186" s="1326" t="s">
        <v>96</v>
      </c>
      <c r="D186" s="1326">
        <f>'Information Input'!$J$18</f>
        <v>2019</v>
      </c>
      <c r="E186" s="1097">
        <f>$E$51</f>
        <v>44</v>
      </c>
      <c r="F186" s="1098" t="str">
        <f>$F$51</f>
        <v>SUBTOTAL HEALTH CARE (11 through 43)</v>
      </c>
      <c r="G186" s="1099" t="str">
        <f>$G$51</f>
        <v>NA</v>
      </c>
      <c r="H186" s="1095">
        <f>SUM(H153:H185)</f>
        <v>0</v>
      </c>
      <c r="I186" s="1095">
        <f>SUM(I153:I185)</f>
        <v>0</v>
      </c>
      <c r="J186" s="1095">
        <f t="shared" ref="J186:AI186" si="173">SUM(J153:J185)</f>
        <v>0</v>
      </c>
      <c r="K186" s="1095">
        <f t="shared" si="173"/>
        <v>0</v>
      </c>
      <c r="L186" s="1095">
        <f t="shared" si="173"/>
        <v>0</v>
      </c>
      <c r="M186" s="1095">
        <f t="shared" si="173"/>
        <v>0</v>
      </c>
      <c r="N186" s="1095">
        <f t="shared" si="173"/>
        <v>0</v>
      </c>
      <c r="O186" s="1095">
        <f t="shared" si="173"/>
        <v>0</v>
      </c>
      <c r="P186" s="1095">
        <f>SUM(P153:P185)</f>
        <v>0</v>
      </c>
      <c r="Q186" s="1095">
        <f t="shared" si="173"/>
        <v>0</v>
      </c>
      <c r="R186" s="1095">
        <f t="shared" si="173"/>
        <v>0</v>
      </c>
      <c r="S186" s="1095">
        <f t="shared" si="173"/>
        <v>0</v>
      </c>
      <c r="T186" s="1095">
        <f t="shared" si="173"/>
        <v>0</v>
      </c>
      <c r="U186" s="1095">
        <f t="shared" si="173"/>
        <v>0</v>
      </c>
      <c r="V186" s="1095">
        <f t="shared" si="173"/>
        <v>0</v>
      </c>
      <c r="W186" s="1095">
        <f>SUM(W153:W185)</f>
        <v>0</v>
      </c>
      <c r="X186" s="1095">
        <f t="shared" si="173"/>
        <v>0</v>
      </c>
      <c r="Y186" s="1095">
        <f t="shared" si="173"/>
        <v>0</v>
      </c>
      <c r="Z186" s="1095">
        <f t="shared" si="173"/>
        <v>0</v>
      </c>
      <c r="AA186" s="1095">
        <f t="shared" si="173"/>
        <v>0</v>
      </c>
      <c r="AB186" s="1095">
        <f t="shared" si="173"/>
        <v>0</v>
      </c>
      <c r="AC186" s="1095">
        <f t="shared" si="173"/>
        <v>0</v>
      </c>
      <c r="AD186" s="1095">
        <f>SUM(AD153:AD185)</f>
        <v>0</v>
      </c>
      <c r="AE186" s="1095">
        <f t="shared" si="173"/>
        <v>0</v>
      </c>
      <c r="AF186" s="1095">
        <f t="shared" si="173"/>
        <v>0</v>
      </c>
      <c r="AG186" s="1095">
        <f t="shared" si="173"/>
        <v>0</v>
      </c>
      <c r="AH186" s="1095">
        <f t="shared" si="173"/>
        <v>0</v>
      </c>
      <c r="AI186" s="1095">
        <f t="shared" si="173"/>
        <v>0</v>
      </c>
      <c r="AJ186" s="1096">
        <f>SUM(AJ153:AJ185)</f>
        <v>0</v>
      </c>
      <c r="AK186" s="1096">
        <f t="shared" ref="AK186" si="174">SUM(AK153:AK185)</f>
        <v>0</v>
      </c>
      <c r="AL186" s="1096">
        <f t="shared" ref="AL186" si="175">SUM(AL153:AL185)</f>
        <v>0</v>
      </c>
      <c r="AM186" s="1096">
        <f t="shared" ref="AM186" si="176">SUM(AM153:AM185)</f>
        <v>0</v>
      </c>
      <c r="AN186" s="1096">
        <f t="shared" ref="AN186" si="177">SUM(AN153:AN185)</f>
        <v>0</v>
      </c>
      <c r="AO186" s="1096">
        <f t="shared" ref="AO186" si="178">SUM(AO153:AO185)</f>
        <v>0</v>
      </c>
      <c r="AP186" s="1096">
        <f t="shared" ref="AP186" si="179">SUM(AP153:AP185)</f>
        <v>0</v>
      </c>
    </row>
    <row r="187" spans="1:42" customFormat="1">
      <c r="A187" s="1323" t="s">
        <v>97</v>
      </c>
      <c r="B187" s="1323" t="s">
        <v>98</v>
      </c>
      <c r="C187" s="1323" t="s">
        <v>96</v>
      </c>
      <c r="D187" s="1323">
        <f>'Information Input'!$J$18</f>
        <v>2019</v>
      </c>
      <c r="E187" s="1074">
        <f>$E$52</f>
        <v>45</v>
      </c>
      <c r="F187" s="1075" t="str">
        <f>$F$52</f>
        <v>Care Coordination - Medical</v>
      </c>
      <c r="G187" s="1076" t="str">
        <f>$G$52</f>
        <v>NA</v>
      </c>
      <c r="H187" s="1077"/>
      <c r="I187" s="1078">
        <f>SUMIF('Report 4A'!$G$16:$G$95,$E187,'Report 4A'!$Z$16:$Z$95)</f>
        <v>0</v>
      </c>
      <c r="J187" s="1077"/>
      <c r="K187" s="1077"/>
      <c r="L187" s="1077"/>
      <c r="M187" s="1077"/>
      <c r="N187" s="1324">
        <f t="shared" ref="N187:N193" si="180">SUM(H187:M187)</f>
        <v>0</v>
      </c>
      <c r="O187" s="1077"/>
      <c r="P187" s="1078">
        <f>SUMIF('Report 4A'!$G$16:$G$95,$E187,'Report 4A'!$AA$16:$AA$95)</f>
        <v>0</v>
      </c>
      <c r="Q187" s="1077"/>
      <c r="R187" s="1077"/>
      <c r="S187" s="1077"/>
      <c r="T187" s="1077"/>
      <c r="U187" s="1324">
        <f t="shared" ref="U187:U193" si="181">SUM(O187:T187)</f>
        <v>0</v>
      </c>
      <c r="V187" s="1077"/>
      <c r="W187" s="1078">
        <f>SUMIF('Report 4A'!$G$16:$G$95,$E187,'Report 4A'!$AB$16:$AB$95)</f>
        <v>0</v>
      </c>
      <c r="X187" s="1077"/>
      <c r="Y187" s="1077"/>
      <c r="Z187" s="1077"/>
      <c r="AA187" s="1077"/>
      <c r="AB187" s="1324">
        <f t="shared" ref="AB187:AB193" si="182">SUM(V187:AA187)</f>
        <v>0</v>
      </c>
      <c r="AC187" s="1077"/>
      <c r="AD187" s="1078">
        <f>SUMIF('Report 4A'!$G$16:$G$95,$E187,'Report 4A'!$AC$16:$AC$95)</f>
        <v>0</v>
      </c>
      <c r="AE187" s="1077"/>
      <c r="AF187" s="1077"/>
      <c r="AG187" s="1077"/>
      <c r="AH187" s="1077"/>
      <c r="AI187" s="1324">
        <f t="shared" ref="AI187:AI193" si="183">SUM(AC187:AH187)</f>
        <v>0</v>
      </c>
      <c r="AJ187" s="1094">
        <f t="shared" ref="AJ187:AO193" si="184">H187+O187+V187+AC187</f>
        <v>0</v>
      </c>
      <c r="AK187" s="1094">
        <f t="shared" si="184"/>
        <v>0</v>
      </c>
      <c r="AL187" s="1094">
        <f t="shared" si="184"/>
        <v>0</v>
      </c>
      <c r="AM187" s="1094">
        <f t="shared" si="184"/>
        <v>0</v>
      </c>
      <c r="AN187" s="1094">
        <f t="shared" si="184"/>
        <v>0</v>
      </c>
      <c r="AO187" s="1094">
        <f t="shared" si="184"/>
        <v>0</v>
      </c>
      <c r="AP187" s="1327">
        <f t="shared" ref="AP187:AP193" si="185">SUM(AJ187:AO187)</f>
        <v>0</v>
      </c>
    </row>
    <row r="188" spans="1:42" customFormat="1">
      <c r="A188" s="1323" t="s">
        <v>97</v>
      </c>
      <c r="B188" s="1323" t="s">
        <v>98</v>
      </c>
      <c r="C188" s="1323" t="s">
        <v>96</v>
      </c>
      <c r="D188" s="1323">
        <f>'Information Input'!$J$18</f>
        <v>2019</v>
      </c>
      <c r="E188" s="1074">
        <f>$E$53</f>
        <v>46</v>
      </c>
      <c r="F188" s="1075" t="str">
        <f>$F$53</f>
        <v>IHS, Tribal 638 &amp; I/T/Us - OMB Rate</v>
      </c>
      <c r="G188" s="1076" t="str">
        <f>$G$53</f>
        <v>NA</v>
      </c>
      <c r="H188" s="1077"/>
      <c r="I188" s="1078">
        <f>SUMIF('Report 4A'!$G$16:$G$95,$E188,'Report 4A'!$Z$16:$Z$95)</f>
        <v>0</v>
      </c>
      <c r="J188" s="1077"/>
      <c r="K188" s="1077"/>
      <c r="L188" s="1077"/>
      <c r="M188" s="1077"/>
      <c r="N188" s="1324">
        <f t="shared" si="180"/>
        <v>0</v>
      </c>
      <c r="O188" s="1077"/>
      <c r="P188" s="1078">
        <f>SUMIF('Report 4A'!$G$16:$G$95,$E188,'Report 4A'!$AA$16:$AA$95)</f>
        <v>0</v>
      </c>
      <c r="Q188" s="1077"/>
      <c r="R188" s="1077"/>
      <c r="S188" s="1077"/>
      <c r="T188" s="1077"/>
      <c r="U188" s="1324">
        <f t="shared" si="181"/>
        <v>0</v>
      </c>
      <c r="V188" s="1077"/>
      <c r="W188" s="1078">
        <f>SUMIF('Report 4A'!$G$16:$G$95,$E188,'Report 4A'!$AB$16:$AB$95)</f>
        <v>0</v>
      </c>
      <c r="X188" s="1077"/>
      <c r="Y188" s="1077"/>
      <c r="Z188" s="1077"/>
      <c r="AA188" s="1077"/>
      <c r="AB188" s="1324">
        <f t="shared" si="182"/>
        <v>0</v>
      </c>
      <c r="AC188" s="1077"/>
      <c r="AD188" s="1078">
        <f>SUMIF('Report 4A'!$G$16:$G$95,$E188,'Report 4A'!$AC$16:$AC$95)</f>
        <v>0</v>
      </c>
      <c r="AE188" s="1077"/>
      <c r="AF188" s="1077"/>
      <c r="AG188" s="1077"/>
      <c r="AH188" s="1077"/>
      <c r="AI188" s="1324">
        <f t="shared" si="183"/>
        <v>0</v>
      </c>
      <c r="AJ188" s="1094">
        <f t="shared" si="184"/>
        <v>0</v>
      </c>
      <c r="AK188" s="1094">
        <f t="shared" si="184"/>
        <v>0</v>
      </c>
      <c r="AL188" s="1094">
        <f t="shared" si="184"/>
        <v>0</v>
      </c>
      <c r="AM188" s="1094">
        <f t="shared" si="184"/>
        <v>0</v>
      </c>
      <c r="AN188" s="1094">
        <f t="shared" si="184"/>
        <v>0</v>
      </c>
      <c r="AO188" s="1094">
        <f t="shared" si="184"/>
        <v>0</v>
      </c>
      <c r="AP188" s="1327">
        <f t="shared" si="185"/>
        <v>0</v>
      </c>
    </row>
    <row r="189" spans="1:42" customFormat="1">
      <c r="A189" s="1323" t="s">
        <v>97</v>
      </c>
      <c r="B189" s="1323" t="s">
        <v>98</v>
      </c>
      <c r="C189" s="1323" t="s">
        <v>96</v>
      </c>
      <c r="D189" s="1323">
        <f>'Information Input'!$J$18</f>
        <v>2019</v>
      </c>
      <c r="E189" s="1074">
        <f>$E$54</f>
        <v>47</v>
      </c>
      <c r="F189" s="1075" t="str">
        <f>$F$54</f>
        <v>IHS, Tribal 638 &amp; I/T/Us - NOT Subject to OMB Codes/Rates</v>
      </c>
      <c r="G189" s="1076" t="str">
        <f>$G$54</f>
        <v>NA</v>
      </c>
      <c r="H189" s="1077"/>
      <c r="I189" s="1078">
        <f>SUMIF('Report 4A'!$G$16:$G$95,$E189,'Report 4A'!$Z$16:$Z$95)</f>
        <v>0</v>
      </c>
      <c r="J189" s="1077"/>
      <c r="K189" s="1077"/>
      <c r="L189" s="1077"/>
      <c r="M189" s="1077"/>
      <c r="N189" s="1324">
        <f t="shared" si="180"/>
        <v>0</v>
      </c>
      <c r="O189" s="1077"/>
      <c r="P189" s="1078">
        <f>SUMIF('Report 4A'!$G$16:$G$95,$E189,'Report 4A'!$AA$16:$AA$95)</f>
        <v>0</v>
      </c>
      <c r="Q189" s="1077"/>
      <c r="R189" s="1077"/>
      <c r="S189" s="1077"/>
      <c r="T189" s="1077"/>
      <c r="U189" s="1324">
        <f t="shared" si="181"/>
        <v>0</v>
      </c>
      <c r="V189" s="1077"/>
      <c r="W189" s="1078">
        <f>SUMIF('Report 4A'!$G$16:$G$95,$E189,'Report 4A'!$AB$16:$AB$95)</f>
        <v>0</v>
      </c>
      <c r="X189" s="1077"/>
      <c r="Y189" s="1077"/>
      <c r="Z189" s="1077"/>
      <c r="AA189" s="1077"/>
      <c r="AB189" s="1324">
        <f t="shared" si="182"/>
        <v>0</v>
      </c>
      <c r="AC189" s="1077"/>
      <c r="AD189" s="1078">
        <f>SUMIF('Report 4A'!$G$16:$G$95,$E189,'Report 4A'!$AC$16:$AC$95)</f>
        <v>0</v>
      </c>
      <c r="AE189" s="1077"/>
      <c r="AF189" s="1077"/>
      <c r="AG189" s="1077"/>
      <c r="AH189" s="1077"/>
      <c r="AI189" s="1324">
        <f t="shared" si="183"/>
        <v>0</v>
      </c>
      <c r="AJ189" s="1094">
        <f t="shared" si="184"/>
        <v>0</v>
      </c>
      <c r="AK189" s="1094">
        <f t="shared" si="184"/>
        <v>0</v>
      </c>
      <c r="AL189" s="1094">
        <f t="shared" si="184"/>
        <v>0</v>
      </c>
      <c r="AM189" s="1094">
        <f t="shared" si="184"/>
        <v>0</v>
      </c>
      <c r="AN189" s="1094">
        <f t="shared" si="184"/>
        <v>0</v>
      </c>
      <c r="AO189" s="1094">
        <f t="shared" si="184"/>
        <v>0</v>
      </c>
      <c r="AP189" s="1327">
        <f t="shared" si="185"/>
        <v>0</v>
      </c>
    </row>
    <row r="190" spans="1:42" customFormat="1">
      <c r="A190" s="1323" t="s">
        <v>97</v>
      </c>
      <c r="B190" s="1323" t="s">
        <v>98</v>
      </c>
      <c r="C190" s="1323" t="s">
        <v>96</v>
      </c>
      <c r="D190" s="1323">
        <f>'Information Input'!$J$18</f>
        <v>2019</v>
      </c>
      <c r="E190" s="1074">
        <f>$E$55</f>
        <v>48</v>
      </c>
      <c r="F190" s="1075" t="str">
        <f>$F$55</f>
        <v>Member Rewards - Goods and Services</v>
      </c>
      <c r="G190" s="1076" t="str">
        <f>$G$55</f>
        <v>NA</v>
      </c>
      <c r="H190" s="1077"/>
      <c r="I190" s="1078">
        <f>SUMIF('Report 4A'!$G$16:$G$95,$E190,'Report 4A'!$Z$16:$Z$95)</f>
        <v>0</v>
      </c>
      <c r="J190" s="1077"/>
      <c r="K190" s="1077"/>
      <c r="L190" s="1077"/>
      <c r="M190" s="1077"/>
      <c r="N190" s="1324">
        <f t="shared" si="180"/>
        <v>0</v>
      </c>
      <c r="O190" s="1077"/>
      <c r="P190" s="1078">
        <f>SUMIF('Report 4A'!$G$16:$G$95,$E190,'Report 4A'!$AA$16:$AA$95)</f>
        <v>0</v>
      </c>
      <c r="Q190" s="1077"/>
      <c r="R190" s="1077"/>
      <c r="S190" s="1077"/>
      <c r="T190" s="1077"/>
      <c r="U190" s="1324">
        <f t="shared" si="181"/>
        <v>0</v>
      </c>
      <c r="V190" s="1077"/>
      <c r="W190" s="1078">
        <f>SUMIF('Report 4A'!$G$16:$G$95,$E190,'Report 4A'!$AB$16:$AB$95)</f>
        <v>0</v>
      </c>
      <c r="X190" s="1077"/>
      <c r="Y190" s="1077"/>
      <c r="Z190" s="1077"/>
      <c r="AA190" s="1077"/>
      <c r="AB190" s="1324">
        <f t="shared" si="182"/>
        <v>0</v>
      </c>
      <c r="AC190" s="1077"/>
      <c r="AD190" s="1078">
        <f>SUMIF('Report 4A'!$G$16:$G$95,$E190,'Report 4A'!$AC$16:$AC$95)</f>
        <v>0</v>
      </c>
      <c r="AE190" s="1077"/>
      <c r="AF190" s="1077"/>
      <c r="AG190" s="1077"/>
      <c r="AH190" s="1077"/>
      <c r="AI190" s="1324">
        <f t="shared" si="183"/>
        <v>0</v>
      </c>
      <c r="AJ190" s="1094">
        <f t="shared" si="184"/>
        <v>0</v>
      </c>
      <c r="AK190" s="1094">
        <f t="shared" si="184"/>
        <v>0</v>
      </c>
      <c r="AL190" s="1094">
        <f t="shared" si="184"/>
        <v>0</v>
      </c>
      <c r="AM190" s="1094">
        <f t="shared" si="184"/>
        <v>0</v>
      </c>
      <c r="AN190" s="1094">
        <f t="shared" si="184"/>
        <v>0</v>
      </c>
      <c r="AO190" s="1094">
        <f t="shared" si="184"/>
        <v>0</v>
      </c>
      <c r="AP190" s="1327">
        <f t="shared" si="185"/>
        <v>0</v>
      </c>
    </row>
    <row r="191" spans="1:42" customFormat="1">
      <c r="A191" s="1323" t="s">
        <v>97</v>
      </c>
      <c r="B191" s="1323" t="s">
        <v>98</v>
      </c>
      <c r="C191" s="1323" t="s">
        <v>96</v>
      </c>
      <c r="D191" s="1323">
        <f>'Information Input'!$J$18</f>
        <v>2019</v>
      </c>
      <c r="E191" s="1074">
        <f>$E$56</f>
        <v>49</v>
      </c>
      <c r="F191" s="1075" t="str">
        <f>$F$56</f>
        <v>Member Rewards - Vendor Administration</v>
      </c>
      <c r="G191" s="1076" t="str">
        <f>$G$56</f>
        <v>NA</v>
      </c>
      <c r="H191" s="1077"/>
      <c r="I191" s="1078">
        <f>SUMIF('Report 4A'!$G$16:$G$95,$E191,'Report 4A'!$Z$16:$Z$95)</f>
        <v>0</v>
      </c>
      <c r="J191" s="1077"/>
      <c r="K191" s="1077"/>
      <c r="L191" s="1077"/>
      <c r="M191" s="1077"/>
      <c r="N191" s="1324">
        <f t="shared" si="180"/>
        <v>0</v>
      </c>
      <c r="O191" s="1077"/>
      <c r="P191" s="1078">
        <f>SUMIF('Report 4A'!$G$16:$G$95,$E191,'Report 4A'!$AA$16:$AA$95)</f>
        <v>0</v>
      </c>
      <c r="Q191" s="1077"/>
      <c r="R191" s="1077"/>
      <c r="S191" s="1077"/>
      <c r="T191" s="1077"/>
      <c r="U191" s="1324">
        <f t="shared" si="181"/>
        <v>0</v>
      </c>
      <c r="V191" s="1077"/>
      <c r="W191" s="1078">
        <f>SUMIF('Report 4A'!$G$16:$G$95,$E191,'Report 4A'!$AB$16:$AB$95)</f>
        <v>0</v>
      </c>
      <c r="X191" s="1077"/>
      <c r="Y191" s="1077"/>
      <c r="Z191" s="1077"/>
      <c r="AA191" s="1077"/>
      <c r="AB191" s="1324">
        <f t="shared" si="182"/>
        <v>0</v>
      </c>
      <c r="AC191" s="1077"/>
      <c r="AD191" s="1078">
        <f>SUMIF('Report 4A'!$G$16:$G$95,$E191,'Report 4A'!$AC$16:$AC$95)</f>
        <v>0</v>
      </c>
      <c r="AE191" s="1077"/>
      <c r="AF191" s="1077"/>
      <c r="AG191" s="1077"/>
      <c r="AH191" s="1077"/>
      <c r="AI191" s="1324">
        <f t="shared" si="183"/>
        <v>0</v>
      </c>
      <c r="AJ191" s="1094">
        <f t="shared" si="184"/>
        <v>0</v>
      </c>
      <c r="AK191" s="1094">
        <f t="shared" si="184"/>
        <v>0</v>
      </c>
      <c r="AL191" s="1094">
        <f t="shared" si="184"/>
        <v>0</v>
      </c>
      <c r="AM191" s="1094">
        <f t="shared" si="184"/>
        <v>0</v>
      </c>
      <c r="AN191" s="1094">
        <f t="shared" si="184"/>
        <v>0</v>
      </c>
      <c r="AO191" s="1094">
        <f t="shared" si="184"/>
        <v>0</v>
      </c>
      <c r="AP191" s="1327">
        <f t="shared" si="185"/>
        <v>0</v>
      </c>
    </row>
    <row r="192" spans="1:42" customFormat="1">
      <c r="A192" s="1323" t="s">
        <v>97</v>
      </c>
      <c r="B192" s="1323" t="s">
        <v>98</v>
      </c>
      <c r="C192" s="1323" t="s">
        <v>96</v>
      </c>
      <c r="D192" s="1323">
        <f>'Information Input'!$J$18</f>
        <v>2019</v>
      </c>
      <c r="E192" s="1074">
        <f>$E$57</f>
        <v>50</v>
      </c>
      <c r="F192" s="1075" t="str">
        <f>$F$57</f>
        <v>Value Added Services/Non-State Plan Approved Services</v>
      </c>
      <c r="G192" s="1076" t="str">
        <f>$G$57</f>
        <v>NA</v>
      </c>
      <c r="H192" s="1077"/>
      <c r="I192" s="1078">
        <f>SUMIF('Report 4A'!$G$16:$G$95,$E192,'Report 4A'!$Z$16:$Z$95)</f>
        <v>0</v>
      </c>
      <c r="J192" s="1077"/>
      <c r="K192" s="1077"/>
      <c r="L192" s="1077"/>
      <c r="M192" s="1077"/>
      <c r="N192" s="1324">
        <f t="shared" si="180"/>
        <v>0</v>
      </c>
      <c r="O192" s="1077"/>
      <c r="P192" s="1078">
        <f>SUMIF('Report 4A'!$G$16:$G$95,$E192,'Report 4A'!$AA$16:$AA$95)</f>
        <v>0</v>
      </c>
      <c r="Q192" s="1077"/>
      <c r="R192" s="1077"/>
      <c r="S192" s="1077"/>
      <c r="T192" s="1077"/>
      <c r="U192" s="1324">
        <f t="shared" si="181"/>
        <v>0</v>
      </c>
      <c r="V192" s="1077"/>
      <c r="W192" s="1078">
        <f>SUMIF('Report 4A'!$G$16:$G$95,$E192,'Report 4A'!$AB$16:$AB$95)</f>
        <v>0</v>
      </c>
      <c r="X192" s="1077"/>
      <c r="Y192" s="1077"/>
      <c r="Z192" s="1077"/>
      <c r="AA192" s="1077"/>
      <c r="AB192" s="1324">
        <f t="shared" si="182"/>
        <v>0</v>
      </c>
      <c r="AC192" s="1077"/>
      <c r="AD192" s="1078">
        <f>SUMIF('Report 4A'!$G$16:$G$95,$E192,'Report 4A'!$AC$16:$AC$95)</f>
        <v>0</v>
      </c>
      <c r="AE192" s="1077"/>
      <c r="AF192" s="1077"/>
      <c r="AG192" s="1077"/>
      <c r="AH192" s="1077"/>
      <c r="AI192" s="1324">
        <f t="shared" si="183"/>
        <v>0</v>
      </c>
      <c r="AJ192" s="1094">
        <f t="shared" si="184"/>
        <v>0</v>
      </c>
      <c r="AK192" s="1094">
        <f t="shared" si="184"/>
        <v>0</v>
      </c>
      <c r="AL192" s="1094">
        <f t="shared" si="184"/>
        <v>0</v>
      </c>
      <c r="AM192" s="1094">
        <f t="shared" si="184"/>
        <v>0</v>
      </c>
      <c r="AN192" s="1094">
        <f t="shared" si="184"/>
        <v>0</v>
      </c>
      <c r="AO192" s="1094">
        <f t="shared" si="184"/>
        <v>0</v>
      </c>
      <c r="AP192" s="1327">
        <f t="shared" si="185"/>
        <v>0</v>
      </c>
    </row>
    <row r="193" spans="1:42" customFormat="1">
      <c r="A193" s="1328" t="s">
        <v>97</v>
      </c>
      <c r="B193" s="1328" t="s">
        <v>98</v>
      </c>
      <c r="C193" s="1328" t="s">
        <v>96</v>
      </c>
      <c r="D193" s="1328">
        <f>'Information Input'!$J$18</f>
        <v>2019</v>
      </c>
      <c r="E193" s="1100">
        <f>$E$58</f>
        <v>51</v>
      </c>
      <c r="F193" s="1101" t="str">
        <f>$F$58</f>
        <v>Other - Outlier Services (Provide Detail in Outlier Report)</v>
      </c>
      <c r="G193" s="1102" t="str">
        <f>$G$58</f>
        <v>NA</v>
      </c>
      <c r="H193" s="1172"/>
      <c r="I193" s="1082">
        <f>SUMIF('Report 4A'!$G$16:$G$95,$E193,'Report 4A'!$Z$16:$Z$95)</f>
        <v>0</v>
      </c>
      <c r="J193" s="1172"/>
      <c r="K193" s="1172"/>
      <c r="L193" s="1172"/>
      <c r="M193" s="1172"/>
      <c r="N193" s="1338">
        <f t="shared" si="180"/>
        <v>0</v>
      </c>
      <c r="O193" s="1172"/>
      <c r="P193" s="1082">
        <f>SUMIF('Report 4A'!$G$16:$G$95,$E193,'Report 4A'!$AA$16:$AA$95)</f>
        <v>0</v>
      </c>
      <c r="Q193" s="1172"/>
      <c r="R193" s="1172"/>
      <c r="S193" s="1172"/>
      <c r="T193" s="1172"/>
      <c r="U193" s="1338">
        <f t="shared" si="181"/>
        <v>0</v>
      </c>
      <c r="V193" s="1172"/>
      <c r="W193" s="1082">
        <f>SUMIF('Report 4A'!$G$16:$G$95,$E193,'Report 4A'!$AB$16:$AB$95)</f>
        <v>0</v>
      </c>
      <c r="X193" s="1172"/>
      <c r="Y193" s="1172"/>
      <c r="Z193" s="1172"/>
      <c r="AA193" s="1172"/>
      <c r="AB193" s="1338">
        <f t="shared" si="182"/>
        <v>0</v>
      </c>
      <c r="AC193" s="1172"/>
      <c r="AD193" s="1082">
        <f>SUMIF('Report 4A'!$G$16:$G$95,$E193,'Report 4A'!$AC$16:$AC$95)</f>
        <v>0</v>
      </c>
      <c r="AE193" s="1172"/>
      <c r="AF193" s="1172"/>
      <c r="AG193" s="1172"/>
      <c r="AH193" s="1172"/>
      <c r="AI193" s="1338">
        <f t="shared" si="183"/>
        <v>0</v>
      </c>
      <c r="AJ193" s="1094">
        <f t="shared" si="184"/>
        <v>0</v>
      </c>
      <c r="AK193" s="1094">
        <f t="shared" si="184"/>
        <v>0</v>
      </c>
      <c r="AL193" s="1094">
        <f t="shared" si="184"/>
        <v>0</v>
      </c>
      <c r="AM193" s="1094">
        <f t="shared" si="184"/>
        <v>0</v>
      </c>
      <c r="AN193" s="1094">
        <f t="shared" si="184"/>
        <v>0</v>
      </c>
      <c r="AO193" s="1094">
        <f t="shared" si="184"/>
        <v>0</v>
      </c>
      <c r="AP193" s="1327">
        <f t="shared" si="185"/>
        <v>0</v>
      </c>
    </row>
    <row r="194" spans="1:42" customFormat="1">
      <c r="A194" s="1329" t="s">
        <v>97</v>
      </c>
      <c r="B194" s="1329" t="s">
        <v>98</v>
      </c>
      <c r="C194" s="1329" t="s">
        <v>96</v>
      </c>
      <c r="D194" s="1329">
        <f>'Information Input'!$J$18</f>
        <v>2019</v>
      </c>
      <c r="E194" s="1103">
        <f>$E$59</f>
        <v>52</v>
      </c>
      <c r="F194" s="1104" t="str">
        <f>$F$59</f>
        <v>TOTAL HEALTH CARE (44 through 51)</v>
      </c>
      <c r="G194" s="1105" t="str">
        <f>$G$59</f>
        <v>NA</v>
      </c>
      <c r="H194" s="1095">
        <f>SUM(H186:H193)</f>
        <v>0</v>
      </c>
      <c r="I194" s="1095">
        <f>SUM(I186:I193)</f>
        <v>0</v>
      </c>
      <c r="J194" s="1095">
        <f t="shared" ref="J194" si="186">SUM(J186:J193)</f>
        <v>0</v>
      </c>
      <c r="K194" s="1095">
        <f t="shared" ref="K194" si="187">SUM(K186:K193)</f>
        <v>0</v>
      </c>
      <c r="L194" s="1095">
        <f t="shared" ref="L194" si="188">SUM(L186:L193)</f>
        <v>0</v>
      </c>
      <c r="M194" s="1095">
        <f t="shared" ref="M194" si="189">SUM(M186:M193)</f>
        <v>0</v>
      </c>
      <c r="N194" s="1095">
        <f t="shared" ref="N194" si="190">SUM(N186:N193)</f>
        <v>0</v>
      </c>
      <c r="O194" s="1095">
        <f t="shared" ref="O194" si="191">SUM(O186:O193)</f>
        <v>0</v>
      </c>
      <c r="P194" s="1095">
        <f t="shared" ref="P194" si="192">SUM(P186:P193)</f>
        <v>0</v>
      </c>
      <c r="Q194" s="1095">
        <f t="shared" ref="Q194" si="193">SUM(Q186:Q193)</f>
        <v>0</v>
      </c>
      <c r="R194" s="1095">
        <f t="shared" ref="R194" si="194">SUM(R186:R193)</f>
        <v>0</v>
      </c>
      <c r="S194" s="1095">
        <f t="shared" ref="S194" si="195">SUM(S186:S193)</f>
        <v>0</v>
      </c>
      <c r="T194" s="1095">
        <f t="shared" ref="T194" si="196">SUM(T186:T193)</f>
        <v>0</v>
      </c>
      <c r="U194" s="1095">
        <f t="shared" ref="U194" si="197">SUM(U186:U193)</f>
        <v>0</v>
      </c>
      <c r="V194" s="1095">
        <f t="shared" ref="V194" si="198">SUM(V186:V193)</f>
        <v>0</v>
      </c>
      <c r="W194" s="1095">
        <f t="shared" ref="W194" si="199">SUM(W186:W193)</f>
        <v>0</v>
      </c>
      <c r="X194" s="1095">
        <f t="shared" ref="X194" si="200">SUM(X186:X193)</f>
        <v>0</v>
      </c>
      <c r="Y194" s="1095">
        <f t="shared" ref="Y194" si="201">SUM(Y186:Y193)</f>
        <v>0</v>
      </c>
      <c r="Z194" s="1095">
        <f t="shared" ref="Z194" si="202">SUM(Z186:Z193)</f>
        <v>0</v>
      </c>
      <c r="AA194" s="1095">
        <f t="shared" ref="AA194" si="203">SUM(AA186:AA193)</f>
        <v>0</v>
      </c>
      <c r="AB194" s="1095">
        <f t="shared" ref="AB194" si="204">SUM(AB186:AB193)</f>
        <v>0</v>
      </c>
      <c r="AC194" s="1095">
        <f t="shared" ref="AC194" si="205">SUM(AC186:AC193)</f>
        <v>0</v>
      </c>
      <c r="AD194" s="1095">
        <f t="shared" ref="AD194" si="206">SUM(AD186:AD193)</f>
        <v>0</v>
      </c>
      <c r="AE194" s="1095">
        <f t="shared" ref="AE194" si="207">SUM(AE186:AE193)</f>
        <v>0</v>
      </c>
      <c r="AF194" s="1095">
        <f t="shared" ref="AF194" si="208">SUM(AF186:AF193)</f>
        <v>0</v>
      </c>
      <c r="AG194" s="1095">
        <f t="shared" ref="AG194" si="209">SUM(AG186:AG193)</f>
        <v>0</v>
      </c>
      <c r="AH194" s="1095">
        <f t="shared" ref="AH194" si="210">SUM(AH186:AH193)</f>
        <v>0</v>
      </c>
      <c r="AI194" s="1095">
        <f t="shared" ref="AI194" si="211">SUM(AI186:AI193)</f>
        <v>0</v>
      </c>
      <c r="AJ194" s="1095">
        <f>SUM(AJ186:AJ193)</f>
        <v>0</v>
      </c>
      <c r="AK194" s="1095">
        <f t="shared" ref="AK194" si="212">SUM(AK186:AK193)</f>
        <v>0</v>
      </c>
      <c r="AL194" s="1095">
        <f t="shared" ref="AL194" si="213">SUM(AL186:AL193)</f>
        <v>0</v>
      </c>
      <c r="AM194" s="1095">
        <f t="shared" ref="AM194" si="214">SUM(AM186:AM193)</f>
        <v>0</v>
      </c>
      <c r="AN194" s="1095">
        <f t="shared" ref="AN194" si="215">SUM(AN186:AN193)</f>
        <v>0</v>
      </c>
      <c r="AO194" s="1095">
        <f t="shared" ref="AO194" si="216">SUM(AO186:AO193)</f>
        <v>0</v>
      </c>
      <c r="AP194" s="1095">
        <f t="shared" ref="AP194" si="217">SUM(AP186:AP193)</f>
        <v>0</v>
      </c>
    </row>
    <row r="195" spans="1:42" customFormat="1" ht="9.9499999999999993"/>
    <row r="196" spans="1:42" customFormat="1" ht="12.95">
      <c r="A196" s="1315"/>
      <c r="B196" s="1315"/>
      <c r="C196" s="1315"/>
      <c r="D196" s="1317"/>
      <c r="E196" s="1317"/>
      <c r="F196" s="1317"/>
      <c r="G196" s="1317"/>
      <c r="H196" s="1090" t="s">
        <v>135</v>
      </c>
      <c r="I196" s="1091"/>
      <c r="J196" s="1091"/>
      <c r="K196" s="1091"/>
      <c r="L196" s="1091"/>
      <c r="M196" s="1091"/>
      <c r="N196" s="1092"/>
      <c r="O196" s="1090" t="s">
        <v>136</v>
      </c>
      <c r="P196" s="1091"/>
      <c r="Q196" s="1091"/>
      <c r="R196" s="1091"/>
      <c r="S196" s="1091"/>
      <c r="T196" s="1091"/>
      <c r="U196" s="1092"/>
      <c r="V196" s="1090" t="s">
        <v>137</v>
      </c>
      <c r="W196" s="1091"/>
      <c r="X196" s="1091"/>
      <c r="Y196" s="1091"/>
      <c r="Z196" s="1091"/>
      <c r="AA196" s="1091"/>
      <c r="AB196" s="1092"/>
      <c r="AC196" s="1090" t="s">
        <v>138</v>
      </c>
      <c r="AD196" s="1091"/>
      <c r="AE196" s="1091"/>
      <c r="AF196" s="1091"/>
      <c r="AG196" s="1091"/>
      <c r="AH196" s="1091"/>
      <c r="AI196" s="1092"/>
      <c r="AJ196" s="1090" t="s">
        <v>139</v>
      </c>
      <c r="AK196" s="1091"/>
      <c r="AL196" s="1091"/>
      <c r="AM196" s="1091"/>
      <c r="AN196" s="1091"/>
      <c r="AO196" s="1091"/>
      <c r="AP196" s="1092"/>
    </row>
    <row r="197" spans="1:42" customFormat="1" ht="39">
      <c r="A197" s="1067" t="s">
        <v>85</v>
      </c>
      <c r="B197" s="1067" t="s">
        <v>87</v>
      </c>
      <c r="C197" s="1068" t="s">
        <v>219</v>
      </c>
      <c r="D197" s="1067" t="s">
        <v>220</v>
      </c>
      <c r="E197" s="1068" t="s">
        <v>221</v>
      </c>
      <c r="F197" s="1068" t="s">
        <v>222</v>
      </c>
      <c r="G197" s="1068" t="s">
        <v>223</v>
      </c>
      <c r="H197" s="1093" t="s">
        <v>224</v>
      </c>
      <c r="I197" s="1093" t="s">
        <v>225</v>
      </c>
      <c r="J197" s="1093" t="s">
        <v>226</v>
      </c>
      <c r="K197" s="1093" t="s">
        <v>227</v>
      </c>
      <c r="L197" s="1093" t="s">
        <v>228</v>
      </c>
      <c r="M197" s="1093" t="s">
        <v>229</v>
      </c>
      <c r="N197" s="1093" t="s">
        <v>230</v>
      </c>
      <c r="O197" s="1093" t="s">
        <v>224</v>
      </c>
      <c r="P197" s="1093" t="s">
        <v>225</v>
      </c>
      <c r="Q197" s="1093" t="s">
        <v>226</v>
      </c>
      <c r="R197" s="1093" t="s">
        <v>227</v>
      </c>
      <c r="S197" s="1093" t="s">
        <v>228</v>
      </c>
      <c r="T197" s="1093" t="s">
        <v>229</v>
      </c>
      <c r="U197" s="1093" t="s">
        <v>230</v>
      </c>
      <c r="V197" s="1093" t="s">
        <v>224</v>
      </c>
      <c r="W197" s="1093" t="s">
        <v>225</v>
      </c>
      <c r="X197" s="1093" t="s">
        <v>226</v>
      </c>
      <c r="Y197" s="1093" t="s">
        <v>227</v>
      </c>
      <c r="Z197" s="1093" t="s">
        <v>228</v>
      </c>
      <c r="AA197" s="1093" t="s">
        <v>229</v>
      </c>
      <c r="AB197" s="1093" t="s">
        <v>230</v>
      </c>
      <c r="AC197" s="1093" t="s">
        <v>224</v>
      </c>
      <c r="AD197" s="1093" t="s">
        <v>225</v>
      </c>
      <c r="AE197" s="1093" t="s">
        <v>226</v>
      </c>
      <c r="AF197" s="1093" t="s">
        <v>227</v>
      </c>
      <c r="AG197" s="1093" t="s">
        <v>228</v>
      </c>
      <c r="AH197" s="1093" t="s">
        <v>229</v>
      </c>
      <c r="AI197" s="1093" t="s">
        <v>230</v>
      </c>
      <c r="AJ197" s="1093" t="s">
        <v>224</v>
      </c>
      <c r="AK197" s="1093" t="s">
        <v>225</v>
      </c>
      <c r="AL197" s="1093" t="s">
        <v>226</v>
      </c>
      <c r="AM197" s="1093" t="s">
        <v>227</v>
      </c>
      <c r="AN197" s="1093" t="s">
        <v>228</v>
      </c>
      <c r="AO197" s="1093" t="s">
        <v>229</v>
      </c>
      <c r="AP197" s="1093" t="s">
        <v>230</v>
      </c>
    </row>
    <row r="198" spans="1:42">
      <c r="A198" s="1330" t="s">
        <v>99</v>
      </c>
      <c r="B198" s="1330" t="s">
        <v>100</v>
      </c>
      <c r="C198" s="1331" t="s">
        <v>96</v>
      </c>
      <c r="D198" s="1330">
        <f>'Information Input'!$J$18</f>
        <v>2019</v>
      </c>
      <c r="E198" s="1331">
        <f>$E$18</f>
        <v>11</v>
      </c>
      <c r="F198" s="1332" t="str">
        <f>$F$18</f>
        <v>Residential Treatment Center, ARTC and Group Homes &lt; 21</v>
      </c>
      <c r="G198" s="1333" t="str">
        <f>$G$18</f>
        <v>Report 5I</v>
      </c>
      <c r="H198" s="1083"/>
      <c r="I198" s="1084">
        <f>SUMIF('Report 4A'!$G$16:$G$95,$E198,'Report 4A'!$AE$16:$AE$95)</f>
        <v>0</v>
      </c>
      <c r="J198" s="1083"/>
      <c r="K198" s="1083"/>
      <c r="L198" s="1083"/>
      <c r="M198" s="1083"/>
      <c r="N198" s="1322">
        <f t="shared" ref="N198:N229" si="218">SUM(H198:M198)</f>
        <v>0</v>
      </c>
      <c r="O198" s="1083"/>
      <c r="P198" s="1084">
        <f>SUMIF('Report 4A'!$G$16:$G$95,$E198,'Report 4A'!$AF$16:$AF$95)</f>
        <v>0</v>
      </c>
      <c r="Q198" s="1083"/>
      <c r="R198" s="1083"/>
      <c r="S198" s="1083"/>
      <c r="T198" s="1083"/>
      <c r="U198" s="1322">
        <f t="shared" ref="U198:U229" si="219">SUM(O198:T198)</f>
        <v>0</v>
      </c>
      <c r="V198" s="1083"/>
      <c r="W198" s="1084">
        <f>SUMIF('Report 4A'!$G$16:$G$95,$E198,'Report 4A'!$AG$16:$AG$95)</f>
        <v>0</v>
      </c>
      <c r="X198" s="1083"/>
      <c r="Y198" s="1083"/>
      <c r="Z198" s="1083"/>
      <c r="AA198" s="1083"/>
      <c r="AB198" s="1322">
        <f t="shared" ref="AB198:AB229" si="220">SUM(V198:AA198)</f>
        <v>0</v>
      </c>
      <c r="AC198" s="1083"/>
      <c r="AD198" s="1084">
        <f>SUMIF('Report 4A'!$G$16:$G$95,$E198,'Report 4A'!$AH$16:$AH$95)</f>
        <v>0</v>
      </c>
      <c r="AE198" s="1083"/>
      <c r="AF198" s="1083"/>
      <c r="AG198" s="1083"/>
      <c r="AH198" s="1083"/>
      <c r="AI198" s="1322">
        <f t="shared" ref="AI198:AI229" si="221">SUM(AC198:AH198)</f>
        <v>0</v>
      </c>
      <c r="AJ198" s="1084">
        <f t="shared" ref="AJ198:AJ230" si="222">H198+O198+V198+AC198</f>
        <v>0</v>
      </c>
      <c r="AK198" s="1084">
        <f t="shared" ref="AK198:AK230" si="223">I198+P198+W198+AD198</f>
        <v>0</v>
      </c>
      <c r="AL198" s="1084">
        <f t="shared" ref="AL198:AL230" si="224">J198+Q198+X198+AE198</f>
        <v>0</v>
      </c>
      <c r="AM198" s="1084">
        <f t="shared" ref="AM198:AM230" si="225">K198+R198+Y198+AF198</f>
        <v>0</v>
      </c>
      <c r="AN198" s="1084">
        <f t="shared" ref="AN198:AN230" si="226">L198+S198+Z198+AG198</f>
        <v>0</v>
      </c>
      <c r="AO198" s="1084">
        <f t="shared" ref="AO198:AO230" si="227">M198+T198+AA198+AH198</f>
        <v>0</v>
      </c>
      <c r="AP198" s="1322">
        <f t="shared" ref="AP198:AP230" si="228">SUM(AJ198:AO198)</f>
        <v>0</v>
      </c>
    </row>
    <row r="199" spans="1:42">
      <c r="A199" s="1323" t="s">
        <v>99</v>
      </c>
      <c r="B199" s="1323" t="s">
        <v>100</v>
      </c>
      <c r="C199" s="1323" t="s">
        <v>96</v>
      </c>
      <c r="D199" s="1323">
        <f>'Information Input'!$J$18</f>
        <v>2019</v>
      </c>
      <c r="E199" s="1323">
        <f>$E$19</f>
        <v>12</v>
      </c>
      <c r="F199" s="1334" t="str">
        <f>$F$19</f>
        <v>Foster Care Therapeutic (TFC I &amp; II) &lt; 21</v>
      </c>
      <c r="G199" s="1335" t="str">
        <f>$G$19</f>
        <v>Report 5I</v>
      </c>
      <c r="H199" s="1077"/>
      <c r="I199" s="1078">
        <f>SUMIF('Report 4A'!$G$16:$G$95,$E199,'Report 4A'!$AE$16:$AE$95)</f>
        <v>0</v>
      </c>
      <c r="J199" s="1077"/>
      <c r="K199" s="1077"/>
      <c r="L199" s="1077"/>
      <c r="M199" s="1077"/>
      <c r="N199" s="1324">
        <f t="shared" si="218"/>
        <v>0</v>
      </c>
      <c r="O199" s="1077"/>
      <c r="P199" s="1078">
        <f>SUMIF('Report 4A'!$G$16:$G$95,$E199,'Report 4A'!$AF$16:$AF$95)</f>
        <v>0</v>
      </c>
      <c r="Q199" s="1077"/>
      <c r="R199" s="1077"/>
      <c r="S199" s="1077"/>
      <c r="T199" s="1077"/>
      <c r="U199" s="1324">
        <f t="shared" si="219"/>
        <v>0</v>
      </c>
      <c r="V199" s="1077"/>
      <c r="W199" s="1078">
        <f>SUMIF('Report 4A'!$G$16:$G$95,$E199,'Report 4A'!$AG$16:$AG$95)</f>
        <v>0</v>
      </c>
      <c r="X199" s="1077"/>
      <c r="Y199" s="1077"/>
      <c r="Z199" s="1077"/>
      <c r="AA199" s="1077"/>
      <c r="AB199" s="1324">
        <f t="shared" si="220"/>
        <v>0</v>
      </c>
      <c r="AC199" s="1077"/>
      <c r="AD199" s="1078">
        <f>SUMIF('Report 4A'!$G$16:$G$95,$E199,'Report 4A'!$AH$16:$AH$95)</f>
        <v>0</v>
      </c>
      <c r="AE199" s="1077"/>
      <c r="AF199" s="1077"/>
      <c r="AG199" s="1077"/>
      <c r="AH199" s="1077"/>
      <c r="AI199" s="1324">
        <f t="shared" si="221"/>
        <v>0</v>
      </c>
      <c r="AJ199" s="1078">
        <f t="shared" si="222"/>
        <v>0</v>
      </c>
      <c r="AK199" s="1078">
        <f t="shared" si="223"/>
        <v>0</v>
      </c>
      <c r="AL199" s="1078">
        <f t="shared" si="224"/>
        <v>0</v>
      </c>
      <c r="AM199" s="1078">
        <f t="shared" si="225"/>
        <v>0</v>
      </c>
      <c r="AN199" s="1078">
        <f t="shared" si="226"/>
        <v>0</v>
      </c>
      <c r="AO199" s="1078">
        <f t="shared" si="227"/>
        <v>0</v>
      </c>
      <c r="AP199" s="1324">
        <f t="shared" si="228"/>
        <v>0</v>
      </c>
    </row>
    <row r="200" spans="1:42">
      <c r="A200" s="1323" t="s">
        <v>99</v>
      </c>
      <c r="B200" s="1323" t="s">
        <v>100</v>
      </c>
      <c r="C200" s="1323" t="s">
        <v>96</v>
      </c>
      <c r="D200" s="1323">
        <f>'Information Input'!$J$18</f>
        <v>2019</v>
      </c>
      <c r="E200" s="1323">
        <f>$E$20</f>
        <v>13</v>
      </c>
      <c r="F200" s="1334" t="str">
        <f>$F$20</f>
        <v>Skills Training &amp; Development (Behavioral Management Services) &lt; 21</v>
      </c>
      <c r="G200" s="1335" t="str">
        <f>$G$20</f>
        <v>Report 5J</v>
      </c>
      <c r="H200" s="1077"/>
      <c r="I200" s="1078">
        <f>SUMIF('Report 4A'!$G$16:$G$95,$E200,'Report 4A'!$AE$16:$AE$95)</f>
        <v>0</v>
      </c>
      <c r="J200" s="1077"/>
      <c r="K200" s="1077"/>
      <c r="L200" s="1077"/>
      <c r="M200" s="1077"/>
      <c r="N200" s="1324">
        <f t="shared" si="218"/>
        <v>0</v>
      </c>
      <c r="O200" s="1077"/>
      <c r="P200" s="1078">
        <f>SUMIF('Report 4A'!$G$16:$G$95,$E200,'Report 4A'!$AF$16:$AF$95)</f>
        <v>0</v>
      </c>
      <c r="Q200" s="1077"/>
      <c r="R200" s="1077"/>
      <c r="S200" s="1077"/>
      <c r="T200" s="1077"/>
      <c r="U200" s="1324">
        <f t="shared" si="219"/>
        <v>0</v>
      </c>
      <c r="V200" s="1077"/>
      <c r="W200" s="1078">
        <f>SUMIF('Report 4A'!$G$16:$G$95,$E200,'Report 4A'!$AG$16:$AG$95)</f>
        <v>0</v>
      </c>
      <c r="X200" s="1077"/>
      <c r="Y200" s="1077"/>
      <c r="Z200" s="1077"/>
      <c r="AA200" s="1077"/>
      <c r="AB200" s="1324">
        <f t="shared" si="220"/>
        <v>0</v>
      </c>
      <c r="AC200" s="1077"/>
      <c r="AD200" s="1078">
        <f>SUMIF('Report 4A'!$G$16:$G$95,$E200,'Report 4A'!$AH$16:$AH$95)</f>
        <v>0</v>
      </c>
      <c r="AE200" s="1077"/>
      <c r="AF200" s="1077"/>
      <c r="AG200" s="1077"/>
      <c r="AH200" s="1077"/>
      <c r="AI200" s="1324">
        <f t="shared" si="221"/>
        <v>0</v>
      </c>
      <c r="AJ200" s="1078">
        <f t="shared" si="222"/>
        <v>0</v>
      </c>
      <c r="AK200" s="1078">
        <f t="shared" si="223"/>
        <v>0</v>
      </c>
      <c r="AL200" s="1078">
        <f t="shared" si="224"/>
        <v>0</v>
      </c>
      <c r="AM200" s="1078">
        <f t="shared" si="225"/>
        <v>0</v>
      </c>
      <c r="AN200" s="1078">
        <f t="shared" si="226"/>
        <v>0</v>
      </c>
      <c r="AO200" s="1078">
        <f t="shared" si="227"/>
        <v>0</v>
      </c>
      <c r="AP200" s="1324">
        <f t="shared" si="228"/>
        <v>0</v>
      </c>
    </row>
    <row r="201" spans="1:42">
      <c r="A201" s="1323" t="s">
        <v>99</v>
      </c>
      <c r="B201" s="1323" t="s">
        <v>100</v>
      </c>
      <c r="C201" s="1323" t="s">
        <v>96</v>
      </c>
      <c r="D201" s="1323">
        <f>'Information Input'!$J$18</f>
        <v>2019</v>
      </c>
      <c r="E201" s="1323">
        <f>$E$21</f>
        <v>14</v>
      </c>
      <c r="F201" s="1334" t="str">
        <f>$F$21</f>
        <v>BH Day Treatment &lt; 21</v>
      </c>
      <c r="G201" s="1335" t="str">
        <f>$G$21</f>
        <v>Report 5K</v>
      </c>
      <c r="H201" s="1077"/>
      <c r="I201" s="1078">
        <f>SUMIF('Report 4A'!$G$16:$G$95,$E201,'Report 4A'!$AE$16:$AE$95)</f>
        <v>0</v>
      </c>
      <c r="J201" s="1077"/>
      <c r="K201" s="1077"/>
      <c r="L201" s="1077"/>
      <c r="M201" s="1077"/>
      <c r="N201" s="1324">
        <f t="shared" si="218"/>
        <v>0</v>
      </c>
      <c r="O201" s="1077"/>
      <c r="P201" s="1078">
        <f>SUMIF('Report 4A'!$G$16:$G$95,$E201,'Report 4A'!$AF$16:$AF$95)</f>
        <v>0</v>
      </c>
      <c r="Q201" s="1077"/>
      <c r="R201" s="1077"/>
      <c r="S201" s="1077"/>
      <c r="T201" s="1077"/>
      <c r="U201" s="1324">
        <f t="shared" si="219"/>
        <v>0</v>
      </c>
      <c r="V201" s="1077"/>
      <c r="W201" s="1078">
        <f>SUMIF('Report 4A'!$G$16:$G$95,$E201,'Report 4A'!$AG$16:$AG$95)</f>
        <v>0</v>
      </c>
      <c r="X201" s="1077"/>
      <c r="Y201" s="1077"/>
      <c r="Z201" s="1077"/>
      <c r="AA201" s="1077"/>
      <c r="AB201" s="1324">
        <f t="shared" si="220"/>
        <v>0</v>
      </c>
      <c r="AC201" s="1077"/>
      <c r="AD201" s="1078">
        <f>SUMIF('Report 4A'!$G$16:$G$95,$E201,'Report 4A'!$AH$16:$AH$95)</f>
        <v>0</v>
      </c>
      <c r="AE201" s="1077"/>
      <c r="AF201" s="1077"/>
      <c r="AG201" s="1077"/>
      <c r="AH201" s="1077"/>
      <c r="AI201" s="1324">
        <f t="shared" si="221"/>
        <v>0</v>
      </c>
      <c r="AJ201" s="1078">
        <f t="shared" si="222"/>
        <v>0</v>
      </c>
      <c r="AK201" s="1078">
        <f t="shared" si="223"/>
        <v>0</v>
      </c>
      <c r="AL201" s="1078">
        <f t="shared" si="224"/>
        <v>0</v>
      </c>
      <c r="AM201" s="1078">
        <f t="shared" si="225"/>
        <v>0</v>
      </c>
      <c r="AN201" s="1078">
        <f t="shared" si="226"/>
        <v>0</v>
      </c>
      <c r="AO201" s="1078">
        <f t="shared" si="227"/>
        <v>0</v>
      </c>
      <c r="AP201" s="1324">
        <f t="shared" si="228"/>
        <v>0</v>
      </c>
    </row>
    <row r="202" spans="1:42">
      <c r="A202" s="1323" t="s">
        <v>99</v>
      </c>
      <c r="B202" s="1323" t="s">
        <v>100</v>
      </c>
      <c r="C202" s="1323" t="s">
        <v>96</v>
      </c>
      <c r="D202" s="1323">
        <f>'Information Input'!$J$18</f>
        <v>2019</v>
      </c>
      <c r="E202" s="1323">
        <f>$E$22</f>
        <v>15</v>
      </c>
      <c r="F202" s="1334" t="str">
        <f>$F$22</f>
        <v>Psychosocial Rehab Services for Adults =&gt;18</v>
      </c>
      <c r="G202" s="1335" t="str">
        <f>$G$22</f>
        <v>Report 5L</v>
      </c>
      <c r="H202" s="1077"/>
      <c r="I202" s="1078">
        <f>SUMIF('Report 4A'!$G$16:$G$95,$E202,'Report 4A'!$AE$16:$AE$95)</f>
        <v>0</v>
      </c>
      <c r="J202" s="1077"/>
      <c r="K202" s="1077"/>
      <c r="L202" s="1077"/>
      <c r="M202" s="1077"/>
      <c r="N202" s="1324">
        <f t="shared" si="218"/>
        <v>0</v>
      </c>
      <c r="O202" s="1077"/>
      <c r="P202" s="1078">
        <f>SUMIF('Report 4A'!$G$16:$G$95,$E202,'Report 4A'!$AF$16:$AF$95)</f>
        <v>0</v>
      </c>
      <c r="Q202" s="1077"/>
      <c r="R202" s="1077"/>
      <c r="S202" s="1077"/>
      <c r="T202" s="1077"/>
      <c r="U202" s="1324">
        <f t="shared" si="219"/>
        <v>0</v>
      </c>
      <c r="V202" s="1077"/>
      <c r="W202" s="1078">
        <f>SUMIF('Report 4A'!$G$16:$G$95,$E202,'Report 4A'!$AG$16:$AG$95)</f>
        <v>0</v>
      </c>
      <c r="X202" s="1077"/>
      <c r="Y202" s="1077"/>
      <c r="Z202" s="1077"/>
      <c r="AA202" s="1077"/>
      <c r="AB202" s="1324">
        <f t="shared" si="220"/>
        <v>0</v>
      </c>
      <c r="AC202" s="1077"/>
      <c r="AD202" s="1078">
        <f>SUMIF('Report 4A'!$G$16:$G$95,$E202,'Report 4A'!$AH$16:$AH$95)</f>
        <v>0</v>
      </c>
      <c r="AE202" s="1077"/>
      <c r="AF202" s="1077"/>
      <c r="AG202" s="1077"/>
      <c r="AH202" s="1077"/>
      <c r="AI202" s="1324">
        <f t="shared" si="221"/>
        <v>0</v>
      </c>
      <c r="AJ202" s="1078">
        <f t="shared" si="222"/>
        <v>0</v>
      </c>
      <c r="AK202" s="1078">
        <f t="shared" si="223"/>
        <v>0</v>
      </c>
      <c r="AL202" s="1078">
        <f t="shared" si="224"/>
        <v>0</v>
      </c>
      <c r="AM202" s="1078">
        <f t="shared" si="225"/>
        <v>0</v>
      </c>
      <c r="AN202" s="1078">
        <f t="shared" si="226"/>
        <v>0</v>
      </c>
      <c r="AO202" s="1078">
        <f t="shared" si="227"/>
        <v>0</v>
      </c>
      <c r="AP202" s="1324">
        <f t="shared" si="228"/>
        <v>0</v>
      </c>
    </row>
    <row r="203" spans="1:42">
      <c r="A203" s="1323" t="s">
        <v>99</v>
      </c>
      <c r="B203" s="1323" t="s">
        <v>100</v>
      </c>
      <c r="C203" s="1323" t="s">
        <v>96</v>
      </c>
      <c r="D203" s="1323">
        <f>'Information Input'!$J$18</f>
        <v>2019</v>
      </c>
      <c r="E203" s="1323">
        <f>$E$23</f>
        <v>16</v>
      </c>
      <c r="F203" s="1334" t="str">
        <f>$F$23</f>
        <v>Evaluations and Therapies (Non-Hospital Outpatient)</v>
      </c>
      <c r="G203" s="1335" t="str">
        <f>$G$23</f>
        <v>Report 5H</v>
      </c>
      <c r="H203" s="1077"/>
      <c r="I203" s="1078">
        <f>SUMIF('Report 4A'!$G$16:$G$95,$E203,'Report 4A'!$AE$16:$AE$95)</f>
        <v>0</v>
      </c>
      <c r="J203" s="1077"/>
      <c r="K203" s="1077"/>
      <c r="L203" s="1077"/>
      <c r="M203" s="1077"/>
      <c r="N203" s="1324">
        <f t="shared" si="218"/>
        <v>0</v>
      </c>
      <c r="O203" s="1077"/>
      <c r="P203" s="1078">
        <f>SUMIF('Report 4A'!$G$16:$G$95,$E203,'Report 4A'!$AF$16:$AF$95)</f>
        <v>0</v>
      </c>
      <c r="Q203" s="1077"/>
      <c r="R203" s="1077"/>
      <c r="S203" s="1077"/>
      <c r="T203" s="1077"/>
      <c r="U203" s="1324">
        <f t="shared" si="219"/>
        <v>0</v>
      </c>
      <c r="V203" s="1077"/>
      <c r="W203" s="1078">
        <f>SUMIF('Report 4A'!$G$16:$G$95,$E203,'Report 4A'!$AG$16:$AG$95)</f>
        <v>0</v>
      </c>
      <c r="X203" s="1077"/>
      <c r="Y203" s="1077"/>
      <c r="Z203" s="1077"/>
      <c r="AA203" s="1077"/>
      <c r="AB203" s="1324">
        <f t="shared" si="220"/>
        <v>0</v>
      </c>
      <c r="AC203" s="1077"/>
      <c r="AD203" s="1078">
        <f>SUMIF('Report 4A'!$G$16:$G$95,$E203,'Report 4A'!$AH$16:$AH$95)</f>
        <v>0</v>
      </c>
      <c r="AE203" s="1077"/>
      <c r="AF203" s="1077"/>
      <c r="AG203" s="1077"/>
      <c r="AH203" s="1077"/>
      <c r="AI203" s="1324">
        <f t="shared" si="221"/>
        <v>0</v>
      </c>
      <c r="AJ203" s="1078">
        <f t="shared" si="222"/>
        <v>0</v>
      </c>
      <c r="AK203" s="1078">
        <f t="shared" si="223"/>
        <v>0</v>
      </c>
      <c r="AL203" s="1078">
        <f t="shared" si="224"/>
        <v>0</v>
      </c>
      <c r="AM203" s="1078">
        <f t="shared" si="225"/>
        <v>0</v>
      </c>
      <c r="AN203" s="1078">
        <f t="shared" si="226"/>
        <v>0</v>
      </c>
      <c r="AO203" s="1078">
        <f t="shared" si="227"/>
        <v>0</v>
      </c>
      <c r="AP203" s="1324">
        <f t="shared" si="228"/>
        <v>0</v>
      </c>
    </row>
    <row r="204" spans="1:42">
      <c r="A204" s="1323" t="s">
        <v>99</v>
      </c>
      <c r="B204" s="1323" t="s">
        <v>100</v>
      </c>
      <c r="C204" s="1323" t="s">
        <v>96</v>
      </c>
      <c r="D204" s="1323">
        <f>'Information Input'!$J$18</f>
        <v>2019</v>
      </c>
      <c r="E204" s="1323">
        <f>$E$24</f>
        <v>17</v>
      </c>
      <c r="F204" s="1334" t="str">
        <f>$F$24</f>
        <v>Testing (Non-Hospital Outpatient)</v>
      </c>
      <c r="G204" s="1335" t="str">
        <f>$G$24</f>
        <v>Report 5H</v>
      </c>
      <c r="H204" s="1077"/>
      <c r="I204" s="1078">
        <f>SUMIF('Report 4A'!$G$16:$G$95,$E204,'Report 4A'!$AE$16:$AE$95)</f>
        <v>0</v>
      </c>
      <c r="J204" s="1077"/>
      <c r="K204" s="1077"/>
      <c r="L204" s="1077"/>
      <c r="M204" s="1077"/>
      <c r="N204" s="1324">
        <f t="shared" si="218"/>
        <v>0</v>
      </c>
      <c r="O204" s="1077"/>
      <c r="P204" s="1078">
        <f>SUMIF('Report 4A'!$G$16:$G$95,$E204,'Report 4A'!$AF$16:$AF$95)</f>
        <v>0</v>
      </c>
      <c r="Q204" s="1077"/>
      <c r="R204" s="1077"/>
      <c r="S204" s="1077"/>
      <c r="T204" s="1077"/>
      <c r="U204" s="1324">
        <f t="shared" si="219"/>
        <v>0</v>
      </c>
      <c r="V204" s="1077"/>
      <c r="W204" s="1078">
        <f>SUMIF('Report 4A'!$G$16:$G$95,$E204,'Report 4A'!$AG$16:$AG$95)</f>
        <v>0</v>
      </c>
      <c r="X204" s="1077"/>
      <c r="Y204" s="1077"/>
      <c r="Z204" s="1077"/>
      <c r="AA204" s="1077"/>
      <c r="AB204" s="1324">
        <f t="shared" si="220"/>
        <v>0</v>
      </c>
      <c r="AC204" s="1077"/>
      <c r="AD204" s="1078">
        <f>SUMIF('Report 4A'!$G$16:$G$95,$E204,'Report 4A'!$AH$16:$AH$95)</f>
        <v>0</v>
      </c>
      <c r="AE204" s="1077"/>
      <c r="AF204" s="1077"/>
      <c r="AG204" s="1077"/>
      <c r="AH204" s="1077"/>
      <c r="AI204" s="1324">
        <f t="shared" si="221"/>
        <v>0</v>
      </c>
      <c r="AJ204" s="1078">
        <f t="shared" si="222"/>
        <v>0</v>
      </c>
      <c r="AK204" s="1078">
        <f t="shared" si="223"/>
        <v>0</v>
      </c>
      <c r="AL204" s="1078">
        <f t="shared" si="224"/>
        <v>0</v>
      </c>
      <c r="AM204" s="1078">
        <f t="shared" si="225"/>
        <v>0</v>
      </c>
      <c r="AN204" s="1078">
        <f t="shared" si="226"/>
        <v>0</v>
      </c>
      <c r="AO204" s="1078">
        <f t="shared" si="227"/>
        <v>0</v>
      </c>
      <c r="AP204" s="1324">
        <f t="shared" si="228"/>
        <v>0</v>
      </c>
    </row>
    <row r="205" spans="1:42">
      <c r="A205" s="1323" t="s">
        <v>99</v>
      </c>
      <c r="B205" s="1323" t="s">
        <v>100</v>
      </c>
      <c r="C205" s="1323" t="s">
        <v>96</v>
      </c>
      <c r="D205" s="1323">
        <f>'Information Input'!$J$18</f>
        <v>2019</v>
      </c>
      <c r="E205" s="1323">
        <f>$E$25</f>
        <v>18</v>
      </c>
      <c r="F205" s="1334" t="str">
        <f>$F$25</f>
        <v>Functional Family Therapy (FFT) (Non-Hospital Outpatient)</v>
      </c>
      <c r="G205" s="1335" t="str">
        <f>$G$25</f>
        <v>Report 5H</v>
      </c>
      <c r="H205" s="1077"/>
      <c r="I205" s="1078">
        <f>SUMIF('Report 4A'!$G$16:$G$95,$E205,'Report 4A'!$AE$16:$AE$95)</f>
        <v>0</v>
      </c>
      <c r="J205" s="1077"/>
      <c r="K205" s="1077"/>
      <c r="L205" s="1077"/>
      <c r="M205" s="1077"/>
      <c r="N205" s="1324">
        <f t="shared" si="218"/>
        <v>0</v>
      </c>
      <c r="O205" s="1077"/>
      <c r="P205" s="1078">
        <f>SUMIF('Report 4A'!$G$16:$G$95,$E205,'Report 4A'!$AF$16:$AF$95)</f>
        <v>0</v>
      </c>
      <c r="Q205" s="1077"/>
      <c r="R205" s="1077"/>
      <c r="S205" s="1077"/>
      <c r="T205" s="1077"/>
      <c r="U205" s="1324">
        <f t="shared" si="219"/>
        <v>0</v>
      </c>
      <c r="V205" s="1077"/>
      <c r="W205" s="1078">
        <f>SUMIF('Report 4A'!$G$16:$G$95,$E205,'Report 4A'!$AG$16:$AG$95)</f>
        <v>0</v>
      </c>
      <c r="X205" s="1077"/>
      <c r="Y205" s="1077"/>
      <c r="Z205" s="1077"/>
      <c r="AA205" s="1077"/>
      <c r="AB205" s="1324">
        <f t="shared" si="220"/>
        <v>0</v>
      </c>
      <c r="AC205" s="1077"/>
      <c r="AD205" s="1078">
        <f>SUMIF('Report 4A'!$G$16:$G$95,$E205,'Report 4A'!$AH$16:$AH$95)</f>
        <v>0</v>
      </c>
      <c r="AE205" s="1077"/>
      <c r="AF205" s="1077"/>
      <c r="AG205" s="1077"/>
      <c r="AH205" s="1077"/>
      <c r="AI205" s="1324">
        <f t="shared" si="221"/>
        <v>0</v>
      </c>
      <c r="AJ205" s="1078">
        <f t="shared" si="222"/>
        <v>0</v>
      </c>
      <c r="AK205" s="1078">
        <f t="shared" si="223"/>
        <v>0</v>
      </c>
      <c r="AL205" s="1078">
        <f t="shared" si="224"/>
        <v>0</v>
      </c>
      <c r="AM205" s="1078">
        <f t="shared" si="225"/>
        <v>0</v>
      </c>
      <c r="AN205" s="1078">
        <f t="shared" si="226"/>
        <v>0</v>
      </c>
      <c r="AO205" s="1078">
        <f t="shared" si="227"/>
        <v>0</v>
      </c>
      <c r="AP205" s="1324">
        <f t="shared" si="228"/>
        <v>0</v>
      </c>
    </row>
    <row r="206" spans="1:42">
      <c r="A206" s="1323" t="s">
        <v>99</v>
      </c>
      <c r="B206" s="1323" t="s">
        <v>100</v>
      </c>
      <c r="C206" s="1323" t="s">
        <v>96</v>
      </c>
      <c r="D206" s="1323">
        <f>'Information Input'!$J$18</f>
        <v>2019</v>
      </c>
      <c r="E206" s="1323">
        <f>$E$26</f>
        <v>19</v>
      </c>
      <c r="F206" s="1334" t="str">
        <f>$F$26</f>
        <v>Outpatient Hospital (Evaluations, Therapies, and BH Physical Evaluations)</v>
      </c>
      <c r="G206" s="1335" t="str">
        <f>$G$26</f>
        <v>Report 5H</v>
      </c>
      <c r="H206" s="1077"/>
      <c r="I206" s="1078">
        <f>SUMIF('Report 4A'!$G$16:$G$95,$E206,'Report 4A'!$AE$16:$AE$95)</f>
        <v>0</v>
      </c>
      <c r="J206" s="1077"/>
      <c r="K206" s="1077"/>
      <c r="L206" s="1077"/>
      <c r="M206" s="1077"/>
      <c r="N206" s="1324">
        <f t="shared" si="218"/>
        <v>0</v>
      </c>
      <c r="O206" s="1077"/>
      <c r="P206" s="1078">
        <f>SUMIF('Report 4A'!$G$16:$G$95,$E206,'Report 4A'!$AF$16:$AF$95)</f>
        <v>0</v>
      </c>
      <c r="Q206" s="1077"/>
      <c r="R206" s="1077"/>
      <c r="S206" s="1077"/>
      <c r="T206" s="1077"/>
      <c r="U206" s="1324">
        <f t="shared" si="219"/>
        <v>0</v>
      </c>
      <c r="V206" s="1077"/>
      <c r="W206" s="1078">
        <f>SUMIF('Report 4A'!$G$16:$G$95,$E206,'Report 4A'!$AG$16:$AG$95)</f>
        <v>0</v>
      </c>
      <c r="X206" s="1077"/>
      <c r="Y206" s="1077"/>
      <c r="Z206" s="1077"/>
      <c r="AA206" s="1077"/>
      <c r="AB206" s="1324">
        <f t="shared" si="220"/>
        <v>0</v>
      </c>
      <c r="AC206" s="1077"/>
      <c r="AD206" s="1078">
        <f>SUMIF('Report 4A'!$G$16:$G$95,$E206,'Report 4A'!$AH$16:$AH$95)</f>
        <v>0</v>
      </c>
      <c r="AE206" s="1077"/>
      <c r="AF206" s="1077"/>
      <c r="AG206" s="1077"/>
      <c r="AH206" s="1077"/>
      <c r="AI206" s="1324">
        <f t="shared" si="221"/>
        <v>0</v>
      </c>
      <c r="AJ206" s="1078">
        <f t="shared" si="222"/>
        <v>0</v>
      </c>
      <c r="AK206" s="1078">
        <f t="shared" si="223"/>
        <v>0</v>
      </c>
      <c r="AL206" s="1078">
        <f t="shared" si="224"/>
        <v>0</v>
      </c>
      <c r="AM206" s="1078">
        <f t="shared" si="225"/>
        <v>0</v>
      </c>
      <c r="AN206" s="1078">
        <f t="shared" si="226"/>
        <v>0</v>
      </c>
      <c r="AO206" s="1078">
        <f t="shared" si="227"/>
        <v>0</v>
      </c>
      <c r="AP206" s="1324">
        <f t="shared" si="228"/>
        <v>0</v>
      </c>
    </row>
    <row r="207" spans="1:42">
      <c r="A207" s="1323" t="s">
        <v>99</v>
      </c>
      <c r="B207" s="1323" t="s">
        <v>100</v>
      </c>
      <c r="C207" s="1323" t="s">
        <v>96</v>
      </c>
      <c r="D207" s="1323">
        <f>'Information Input'!$J$18</f>
        <v>2019</v>
      </c>
      <c r="E207" s="1323">
        <f>$E$27</f>
        <v>20</v>
      </c>
      <c r="F207" s="1334" t="str">
        <f>$F$27</f>
        <v>Partial Hospitalization Program (BH Treatment Services)</v>
      </c>
      <c r="G207" s="1335" t="str">
        <f>$G$27</f>
        <v>Report 5H</v>
      </c>
      <c r="H207" s="1077"/>
      <c r="I207" s="1078">
        <f>SUMIF('Report 4A'!$G$16:$G$95,$E207,'Report 4A'!$AE$16:$AE$95)</f>
        <v>0</v>
      </c>
      <c r="J207" s="1077"/>
      <c r="K207" s="1077"/>
      <c r="L207" s="1077"/>
      <c r="M207" s="1077"/>
      <c r="N207" s="1324">
        <f t="shared" si="218"/>
        <v>0</v>
      </c>
      <c r="O207" s="1077"/>
      <c r="P207" s="1078">
        <f>SUMIF('Report 4A'!$G$16:$G$95,$E207,'Report 4A'!$AF$16:$AF$95)</f>
        <v>0</v>
      </c>
      <c r="Q207" s="1077"/>
      <c r="R207" s="1077"/>
      <c r="S207" s="1077"/>
      <c r="T207" s="1077"/>
      <c r="U207" s="1324">
        <f t="shared" si="219"/>
        <v>0</v>
      </c>
      <c r="V207" s="1077"/>
      <c r="W207" s="1078">
        <f>SUMIF('Report 4A'!$G$16:$G$95,$E207,'Report 4A'!$AG$16:$AG$95)</f>
        <v>0</v>
      </c>
      <c r="X207" s="1077"/>
      <c r="Y207" s="1077"/>
      <c r="Z207" s="1077"/>
      <c r="AA207" s="1077"/>
      <c r="AB207" s="1324">
        <f t="shared" si="220"/>
        <v>0</v>
      </c>
      <c r="AC207" s="1077"/>
      <c r="AD207" s="1078">
        <f>SUMIF('Report 4A'!$G$16:$G$95,$E207,'Report 4A'!$AH$16:$AH$95)</f>
        <v>0</v>
      </c>
      <c r="AE207" s="1077"/>
      <c r="AF207" s="1077"/>
      <c r="AG207" s="1077"/>
      <c r="AH207" s="1077"/>
      <c r="AI207" s="1324">
        <f t="shared" si="221"/>
        <v>0</v>
      </c>
      <c r="AJ207" s="1078">
        <f t="shared" si="222"/>
        <v>0</v>
      </c>
      <c r="AK207" s="1078">
        <f t="shared" si="223"/>
        <v>0</v>
      </c>
      <c r="AL207" s="1078">
        <f t="shared" si="224"/>
        <v>0</v>
      </c>
      <c r="AM207" s="1078">
        <f t="shared" si="225"/>
        <v>0</v>
      </c>
      <c r="AN207" s="1078">
        <f t="shared" si="226"/>
        <v>0</v>
      </c>
      <c r="AO207" s="1078">
        <f t="shared" si="227"/>
        <v>0</v>
      </c>
      <c r="AP207" s="1324">
        <f t="shared" si="228"/>
        <v>0</v>
      </c>
    </row>
    <row r="208" spans="1:42">
      <c r="A208" s="1323" t="s">
        <v>99</v>
      </c>
      <c r="B208" s="1323" t="s">
        <v>100</v>
      </c>
      <c r="C208" s="1323" t="s">
        <v>96</v>
      </c>
      <c r="D208" s="1323">
        <f>'Information Input'!$J$18</f>
        <v>2019</v>
      </c>
      <c r="E208" s="1323">
        <f>$E$28</f>
        <v>21</v>
      </c>
      <c r="F208" s="1334" t="str">
        <f>$F$28</f>
        <v>Hospital Outpatient Facility (BH Treatment Services)</v>
      </c>
      <c r="G208" s="1335" t="str">
        <f>$G$28</f>
        <v>Report 5H</v>
      </c>
      <c r="H208" s="1077"/>
      <c r="I208" s="1078">
        <f>SUMIF('Report 4A'!$G$16:$G$95,$E208,'Report 4A'!$AE$16:$AE$95)</f>
        <v>0</v>
      </c>
      <c r="J208" s="1077"/>
      <c r="K208" s="1077"/>
      <c r="L208" s="1077"/>
      <c r="M208" s="1077"/>
      <c r="N208" s="1324">
        <f t="shared" si="218"/>
        <v>0</v>
      </c>
      <c r="O208" s="1077"/>
      <c r="P208" s="1078">
        <f>SUMIF('Report 4A'!$G$16:$G$95,$E208,'Report 4A'!$AF$16:$AF$95)</f>
        <v>0</v>
      </c>
      <c r="Q208" s="1077"/>
      <c r="R208" s="1077"/>
      <c r="S208" s="1077"/>
      <c r="T208" s="1077"/>
      <c r="U208" s="1324">
        <f t="shared" si="219"/>
        <v>0</v>
      </c>
      <c r="V208" s="1077"/>
      <c r="W208" s="1078">
        <f>SUMIF('Report 4A'!$G$16:$G$95,$E208,'Report 4A'!$AG$16:$AG$95)</f>
        <v>0</v>
      </c>
      <c r="X208" s="1077"/>
      <c r="Y208" s="1077"/>
      <c r="Z208" s="1077"/>
      <c r="AA208" s="1077"/>
      <c r="AB208" s="1324">
        <f t="shared" si="220"/>
        <v>0</v>
      </c>
      <c r="AC208" s="1077"/>
      <c r="AD208" s="1078">
        <f>SUMIF('Report 4A'!$G$16:$G$95,$E208,'Report 4A'!$AH$16:$AH$95)</f>
        <v>0</v>
      </c>
      <c r="AE208" s="1077"/>
      <c r="AF208" s="1077"/>
      <c r="AG208" s="1077"/>
      <c r="AH208" s="1077"/>
      <c r="AI208" s="1324">
        <f t="shared" si="221"/>
        <v>0</v>
      </c>
      <c r="AJ208" s="1078">
        <f t="shared" si="222"/>
        <v>0</v>
      </c>
      <c r="AK208" s="1078">
        <f t="shared" si="223"/>
        <v>0</v>
      </c>
      <c r="AL208" s="1078">
        <f t="shared" si="224"/>
        <v>0</v>
      </c>
      <c r="AM208" s="1078">
        <f t="shared" si="225"/>
        <v>0</v>
      </c>
      <c r="AN208" s="1078">
        <f t="shared" si="226"/>
        <v>0</v>
      </c>
      <c r="AO208" s="1078">
        <f t="shared" si="227"/>
        <v>0</v>
      </c>
      <c r="AP208" s="1324">
        <f t="shared" si="228"/>
        <v>0</v>
      </c>
    </row>
    <row r="209" spans="1:42">
      <c r="A209" s="1323" t="s">
        <v>99</v>
      </c>
      <c r="B209" s="1323" t="s">
        <v>100</v>
      </c>
      <c r="C209" s="1323" t="s">
        <v>96</v>
      </c>
      <c r="D209" s="1323">
        <f>'Information Input'!$J$18</f>
        <v>2019</v>
      </c>
      <c r="E209" s="1323">
        <f>$E$29</f>
        <v>22</v>
      </c>
      <c r="F209" s="1334" t="str">
        <f>$F$29</f>
        <v>Hospital Inpatient Facility (Psychiatric Hospitalization Services)</v>
      </c>
      <c r="G209" s="1335" t="str">
        <f>$G$29</f>
        <v>Report 5A</v>
      </c>
      <c r="H209" s="1077"/>
      <c r="I209" s="1078">
        <f>SUMIF('Report 4A'!$G$16:$G$95,$E209,'Report 4A'!$AE$16:$AE$95)</f>
        <v>0</v>
      </c>
      <c r="J209" s="1077"/>
      <c r="K209" s="1077"/>
      <c r="L209" s="1077"/>
      <c r="M209" s="1077"/>
      <c r="N209" s="1324">
        <f t="shared" si="218"/>
        <v>0</v>
      </c>
      <c r="O209" s="1077"/>
      <c r="P209" s="1078">
        <f>SUMIF('Report 4A'!$G$16:$G$95,$E209,'Report 4A'!$AF$16:$AF$95)</f>
        <v>0</v>
      </c>
      <c r="Q209" s="1077"/>
      <c r="R209" s="1077"/>
      <c r="S209" s="1077"/>
      <c r="T209" s="1077"/>
      <c r="U209" s="1324">
        <f t="shared" si="219"/>
        <v>0</v>
      </c>
      <c r="V209" s="1077"/>
      <c r="W209" s="1078">
        <f>SUMIF('Report 4A'!$G$16:$G$95,$E209,'Report 4A'!$AG$16:$AG$95)</f>
        <v>0</v>
      </c>
      <c r="X209" s="1077"/>
      <c r="Y209" s="1077"/>
      <c r="Z209" s="1077"/>
      <c r="AA209" s="1077"/>
      <c r="AB209" s="1324">
        <f t="shared" si="220"/>
        <v>0</v>
      </c>
      <c r="AC209" s="1077"/>
      <c r="AD209" s="1078">
        <f>SUMIF('Report 4A'!$G$16:$G$95,$E209,'Report 4A'!$AH$16:$AH$95)</f>
        <v>0</v>
      </c>
      <c r="AE209" s="1077"/>
      <c r="AF209" s="1077"/>
      <c r="AG209" s="1077"/>
      <c r="AH209" s="1077"/>
      <c r="AI209" s="1324">
        <f t="shared" si="221"/>
        <v>0</v>
      </c>
      <c r="AJ209" s="1078">
        <f t="shared" si="222"/>
        <v>0</v>
      </c>
      <c r="AK209" s="1078">
        <f t="shared" si="223"/>
        <v>0</v>
      </c>
      <c r="AL209" s="1078">
        <f t="shared" si="224"/>
        <v>0</v>
      </c>
      <c r="AM209" s="1078">
        <f t="shared" si="225"/>
        <v>0</v>
      </c>
      <c r="AN209" s="1078">
        <f t="shared" si="226"/>
        <v>0</v>
      </c>
      <c r="AO209" s="1078">
        <f t="shared" si="227"/>
        <v>0</v>
      </c>
      <c r="AP209" s="1324">
        <f t="shared" si="228"/>
        <v>0</v>
      </c>
    </row>
    <row r="210" spans="1:42">
      <c r="A210" s="1323" t="s">
        <v>99</v>
      </c>
      <c r="B210" s="1323" t="s">
        <v>100</v>
      </c>
      <c r="C210" s="1323" t="s">
        <v>96</v>
      </c>
      <c r="D210" s="1323">
        <f>'Information Input'!$J$18</f>
        <v>2019</v>
      </c>
      <c r="E210" s="1323">
        <f>$E$30</f>
        <v>23</v>
      </c>
      <c r="F210" s="1334" t="str">
        <f>$F$30</f>
        <v>Inpatient and Residential Professional Charges</v>
      </c>
      <c r="G210" s="1335" t="str">
        <f>$G$30</f>
        <v>Report 5A</v>
      </c>
      <c r="H210" s="1077"/>
      <c r="I210" s="1078">
        <f>SUMIF('Report 4A'!$G$16:$G$95,$E210,'Report 4A'!$AE$16:$AE$95)</f>
        <v>0</v>
      </c>
      <c r="J210" s="1077"/>
      <c r="K210" s="1077"/>
      <c r="L210" s="1077"/>
      <c r="M210" s="1077"/>
      <c r="N210" s="1324">
        <f t="shared" si="218"/>
        <v>0</v>
      </c>
      <c r="O210" s="1077"/>
      <c r="P210" s="1078">
        <f>SUMIF('Report 4A'!$G$16:$G$95,$E210,'Report 4A'!$AF$16:$AF$95)</f>
        <v>0</v>
      </c>
      <c r="Q210" s="1077"/>
      <c r="R210" s="1077"/>
      <c r="S210" s="1077"/>
      <c r="T210" s="1077"/>
      <c r="U210" s="1324">
        <f t="shared" si="219"/>
        <v>0</v>
      </c>
      <c r="V210" s="1077"/>
      <c r="W210" s="1078">
        <f>SUMIF('Report 4A'!$G$16:$G$95,$E210,'Report 4A'!$AG$16:$AG$95)</f>
        <v>0</v>
      </c>
      <c r="X210" s="1077"/>
      <c r="Y210" s="1077"/>
      <c r="Z210" s="1077"/>
      <c r="AA210" s="1077"/>
      <c r="AB210" s="1324">
        <f t="shared" si="220"/>
        <v>0</v>
      </c>
      <c r="AC210" s="1077"/>
      <c r="AD210" s="1078">
        <f>SUMIF('Report 4A'!$G$16:$G$95,$E210,'Report 4A'!$AH$16:$AH$95)</f>
        <v>0</v>
      </c>
      <c r="AE210" s="1077"/>
      <c r="AF210" s="1077"/>
      <c r="AG210" s="1077"/>
      <c r="AH210" s="1077"/>
      <c r="AI210" s="1324">
        <f t="shared" si="221"/>
        <v>0</v>
      </c>
      <c r="AJ210" s="1078">
        <f t="shared" si="222"/>
        <v>0</v>
      </c>
      <c r="AK210" s="1078">
        <f t="shared" si="223"/>
        <v>0</v>
      </c>
      <c r="AL210" s="1078">
        <f t="shared" si="224"/>
        <v>0</v>
      </c>
      <c r="AM210" s="1078">
        <f t="shared" si="225"/>
        <v>0</v>
      </c>
      <c r="AN210" s="1078">
        <f t="shared" si="226"/>
        <v>0</v>
      </c>
      <c r="AO210" s="1078">
        <f t="shared" si="227"/>
        <v>0</v>
      </c>
      <c r="AP210" s="1324">
        <f t="shared" si="228"/>
        <v>0</v>
      </c>
    </row>
    <row r="211" spans="1:42">
      <c r="A211" s="1323" t="s">
        <v>99</v>
      </c>
      <c r="B211" s="1323" t="s">
        <v>100</v>
      </c>
      <c r="C211" s="1323" t="s">
        <v>96</v>
      </c>
      <c r="D211" s="1323">
        <f>'Information Input'!$J$18</f>
        <v>2019</v>
      </c>
      <c r="E211" s="1323">
        <f>$E$31</f>
        <v>24</v>
      </c>
      <c r="F211" s="1334" t="str">
        <f>$F$31</f>
        <v>Intensive Outpatient Program Services (IOP)</v>
      </c>
      <c r="G211" s="1335" t="str">
        <f>$G$31</f>
        <v>Report 5K</v>
      </c>
      <c r="H211" s="1077"/>
      <c r="I211" s="1078">
        <f>SUMIF('Report 4A'!$G$16:$G$95,$E211,'Report 4A'!$AE$16:$AE$95)</f>
        <v>0</v>
      </c>
      <c r="J211" s="1077"/>
      <c r="K211" s="1077"/>
      <c r="L211" s="1077"/>
      <c r="M211" s="1077"/>
      <c r="N211" s="1324">
        <f t="shared" si="218"/>
        <v>0</v>
      </c>
      <c r="O211" s="1077"/>
      <c r="P211" s="1078">
        <f>SUMIF('Report 4A'!$G$16:$G$95,$E211,'Report 4A'!$AF$16:$AF$95)</f>
        <v>0</v>
      </c>
      <c r="Q211" s="1077"/>
      <c r="R211" s="1077"/>
      <c r="S211" s="1077"/>
      <c r="T211" s="1077"/>
      <c r="U211" s="1324">
        <f t="shared" si="219"/>
        <v>0</v>
      </c>
      <c r="V211" s="1077"/>
      <c r="W211" s="1078">
        <f>SUMIF('Report 4A'!$G$16:$G$95,$E211,'Report 4A'!$AG$16:$AG$95)</f>
        <v>0</v>
      </c>
      <c r="X211" s="1077"/>
      <c r="Y211" s="1077"/>
      <c r="Z211" s="1077"/>
      <c r="AA211" s="1077"/>
      <c r="AB211" s="1324">
        <f t="shared" si="220"/>
        <v>0</v>
      </c>
      <c r="AC211" s="1077"/>
      <c r="AD211" s="1078">
        <f>SUMIF('Report 4A'!$G$16:$G$95,$E211,'Report 4A'!$AH$16:$AH$95)</f>
        <v>0</v>
      </c>
      <c r="AE211" s="1077"/>
      <c r="AF211" s="1077"/>
      <c r="AG211" s="1077"/>
      <c r="AH211" s="1077"/>
      <c r="AI211" s="1324">
        <f t="shared" si="221"/>
        <v>0</v>
      </c>
      <c r="AJ211" s="1078">
        <f t="shared" si="222"/>
        <v>0</v>
      </c>
      <c r="AK211" s="1078">
        <f t="shared" si="223"/>
        <v>0</v>
      </c>
      <c r="AL211" s="1078">
        <f t="shared" si="224"/>
        <v>0</v>
      </c>
      <c r="AM211" s="1078">
        <f t="shared" si="225"/>
        <v>0</v>
      </c>
      <c r="AN211" s="1078">
        <f t="shared" si="226"/>
        <v>0</v>
      </c>
      <c r="AO211" s="1078">
        <f t="shared" si="227"/>
        <v>0</v>
      </c>
      <c r="AP211" s="1324">
        <f t="shared" si="228"/>
        <v>0</v>
      </c>
    </row>
    <row r="212" spans="1:42">
      <c r="A212" s="1323" t="s">
        <v>99</v>
      </c>
      <c r="B212" s="1323" t="s">
        <v>100</v>
      </c>
      <c r="C212" s="1323" t="s">
        <v>96</v>
      </c>
      <c r="D212" s="1323">
        <f>'Information Input'!$J$18</f>
        <v>2019</v>
      </c>
      <c r="E212" s="1323">
        <f>$E$32</f>
        <v>25</v>
      </c>
      <c r="F212" s="1334" t="str">
        <f>$F$32</f>
        <v>Adaptive Skills Building (ABS)</v>
      </c>
      <c r="G212" s="1335" t="str">
        <f>$G$32</f>
        <v>Report 5K</v>
      </c>
      <c r="H212" s="1077"/>
      <c r="I212" s="1078">
        <f>SUMIF('Report 4A'!$G$16:$G$95,$E212,'Report 4A'!$AE$16:$AE$95)</f>
        <v>0</v>
      </c>
      <c r="J212" s="1077"/>
      <c r="K212" s="1077"/>
      <c r="L212" s="1077"/>
      <c r="M212" s="1077"/>
      <c r="N212" s="1324">
        <f t="shared" si="218"/>
        <v>0</v>
      </c>
      <c r="O212" s="1077"/>
      <c r="P212" s="1078">
        <f>SUMIF('Report 4A'!$G$16:$G$95,$E212,'Report 4A'!$AF$16:$AF$95)</f>
        <v>0</v>
      </c>
      <c r="Q212" s="1077"/>
      <c r="R212" s="1077"/>
      <c r="S212" s="1077"/>
      <c r="T212" s="1077"/>
      <c r="U212" s="1324">
        <f t="shared" si="219"/>
        <v>0</v>
      </c>
      <c r="V212" s="1077"/>
      <c r="W212" s="1078">
        <f>SUMIF('Report 4A'!$G$16:$G$95,$E212,'Report 4A'!$AG$16:$AG$95)</f>
        <v>0</v>
      </c>
      <c r="X212" s="1077"/>
      <c r="Y212" s="1077"/>
      <c r="Z212" s="1077"/>
      <c r="AA212" s="1077"/>
      <c r="AB212" s="1324">
        <f t="shared" si="220"/>
        <v>0</v>
      </c>
      <c r="AC212" s="1077"/>
      <c r="AD212" s="1078">
        <f>SUMIF('Report 4A'!$G$16:$G$95,$E212,'Report 4A'!$AH$16:$AH$95)</f>
        <v>0</v>
      </c>
      <c r="AE212" s="1077"/>
      <c r="AF212" s="1077"/>
      <c r="AG212" s="1077"/>
      <c r="AH212" s="1077"/>
      <c r="AI212" s="1324">
        <f t="shared" si="221"/>
        <v>0</v>
      </c>
      <c r="AJ212" s="1078">
        <f t="shared" si="222"/>
        <v>0</v>
      </c>
      <c r="AK212" s="1078">
        <f t="shared" si="223"/>
        <v>0</v>
      </c>
      <c r="AL212" s="1078">
        <f t="shared" si="224"/>
        <v>0</v>
      </c>
      <c r="AM212" s="1078">
        <f t="shared" si="225"/>
        <v>0</v>
      </c>
      <c r="AN212" s="1078">
        <f t="shared" si="226"/>
        <v>0</v>
      </c>
      <c r="AO212" s="1078">
        <f t="shared" si="227"/>
        <v>0</v>
      </c>
      <c r="AP212" s="1324">
        <f t="shared" si="228"/>
        <v>0</v>
      </c>
    </row>
    <row r="213" spans="1:42">
      <c r="A213" s="1323" t="s">
        <v>99</v>
      </c>
      <c r="B213" s="1323" t="s">
        <v>100</v>
      </c>
      <c r="C213" s="1323" t="s">
        <v>96</v>
      </c>
      <c r="D213" s="1323">
        <f>'Information Input'!$J$18</f>
        <v>2019</v>
      </c>
      <c r="E213" s="1323">
        <f>$E$33</f>
        <v>26</v>
      </c>
      <c r="F213" s="1334" t="str">
        <f>$F$33</f>
        <v>BH Pharmaceuticals</v>
      </c>
      <c r="G213" s="1335" t="str">
        <f>$G$33</f>
        <v>Report 5D</v>
      </c>
      <c r="H213" s="1077"/>
      <c r="I213" s="1078">
        <f>SUMIF('Report 4A'!$G$16:$G$95,$E213,'Report 4A'!$AE$16:$AE$95)</f>
        <v>0</v>
      </c>
      <c r="J213" s="1077"/>
      <c r="K213" s="1077"/>
      <c r="L213" s="1077"/>
      <c r="M213" s="1077"/>
      <c r="N213" s="1324">
        <f t="shared" si="218"/>
        <v>0</v>
      </c>
      <c r="O213" s="1077"/>
      <c r="P213" s="1078">
        <f>SUMIF('Report 4A'!$G$16:$G$95,$E213,'Report 4A'!$AF$16:$AF$95)</f>
        <v>0</v>
      </c>
      <c r="Q213" s="1077"/>
      <c r="R213" s="1077"/>
      <c r="S213" s="1077"/>
      <c r="T213" s="1077"/>
      <c r="U213" s="1324">
        <f t="shared" si="219"/>
        <v>0</v>
      </c>
      <c r="V213" s="1077"/>
      <c r="W213" s="1078">
        <f>SUMIF('Report 4A'!$G$16:$G$95,$E213,'Report 4A'!$AG$16:$AG$95)</f>
        <v>0</v>
      </c>
      <c r="X213" s="1077"/>
      <c r="Y213" s="1077"/>
      <c r="Z213" s="1077"/>
      <c r="AA213" s="1077"/>
      <c r="AB213" s="1324">
        <f t="shared" si="220"/>
        <v>0</v>
      </c>
      <c r="AC213" s="1077"/>
      <c r="AD213" s="1078">
        <f>SUMIF('Report 4A'!$G$16:$G$95,$E213,'Report 4A'!$AH$16:$AH$95)</f>
        <v>0</v>
      </c>
      <c r="AE213" s="1077"/>
      <c r="AF213" s="1077"/>
      <c r="AG213" s="1077"/>
      <c r="AH213" s="1077"/>
      <c r="AI213" s="1324">
        <f t="shared" si="221"/>
        <v>0</v>
      </c>
      <c r="AJ213" s="1078">
        <f t="shared" si="222"/>
        <v>0</v>
      </c>
      <c r="AK213" s="1078">
        <f t="shared" si="223"/>
        <v>0</v>
      </c>
      <c r="AL213" s="1078">
        <f t="shared" si="224"/>
        <v>0</v>
      </c>
      <c r="AM213" s="1078">
        <f t="shared" si="225"/>
        <v>0</v>
      </c>
      <c r="AN213" s="1078">
        <f t="shared" si="226"/>
        <v>0</v>
      </c>
      <c r="AO213" s="1078">
        <f t="shared" si="227"/>
        <v>0</v>
      </c>
      <c r="AP213" s="1324">
        <f t="shared" si="228"/>
        <v>0</v>
      </c>
    </row>
    <row r="214" spans="1:42">
      <c r="A214" s="1323" t="s">
        <v>99</v>
      </c>
      <c r="B214" s="1323" t="s">
        <v>100</v>
      </c>
      <c r="C214" s="1323" t="s">
        <v>96</v>
      </c>
      <c r="D214" s="1323">
        <f>'Information Input'!$J$18</f>
        <v>2019</v>
      </c>
      <c r="E214" s="1323">
        <f>$E$34</f>
        <v>27</v>
      </c>
      <c r="F214" s="1334" t="str">
        <f>$F$34</f>
        <v>Suboxone Treatment</v>
      </c>
      <c r="G214" s="1335" t="str">
        <f>$G$34</f>
        <v>Report 5H</v>
      </c>
      <c r="H214" s="1077"/>
      <c r="I214" s="1078">
        <f>SUMIF('Report 4A'!$G$16:$G$95,$E214,'Report 4A'!$AE$16:$AE$95)</f>
        <v>0</v>
      </c>
      <c r="J214" s="1077"/>
      <c r="K214" s="1077"/>
      <c r="L214" s="1077"/>
      <c r="M214" s="1077"/>
      <c r="N214" s="1324">
        <f t="shared" si="218"/>
        <v>0</v>
      </c>
      <c r="O214" s="1077"/>
      <c r="P214" s="1078">
        <f>SUMIF('Report 4A'!$G$16:$G$95,$E214,'Report 4A'!$AF$16:$AF$95)</f>
        <v>0</v>
      </c>
      <c r="Q214" s="1077"/>
      <c r="R214" s="1077"/>
      <c r="S214" s="1077"/>
      <c r="T214" s="1077"/>
      <c r="U214" s="1324">
        <f t="shared" si="219"/>
        <v>0</v>
      </c>
      <c r="V214" s="1077"/>
      <c r="W214" s="1078">
        <f>SUMIF('Report 4A'!$G$16:$G$95,$E214,'Report 4A'!$AG$16:$AG$95)</f>
        <v>0</v>
      </c>
      <c r="X214" s="1077"/>
      <c r="Y214" s="1077"/>
      <c r="Z214" s="1077"/>
      <c r="AA214" s="1077"/>
      <c r="AB214" s="1324">
        <f t="shared" si="220"/>
        <v>0</v>
      </c>
      <c r="AC214" s="1077"/>
      <c r="AD214" s="1078">
        <f>SUMIF('Report 4A'!$G$16:$G$95,$E214,'Report 4A'!$AH$16:$AH$95)</f>
        <v>0</v>
      </c>
      <c r="AE214" s="1077"/>
      <c r="AF214" s="1077"/>
      <c r="AG214" s="1077"/>
      <c r="AH214" s="1077"/>
      <c r="AI214" s="1324">
        <f t="shared" si="221"/>
        <v>0</v>
      </c>
      <c r="AJ214" s="1078">
        <f t="shared" si="222"/>
        <v>0</v>
      </c>
      <c r="AK214" s="1078">
        <f t="shared" si="223"/>
        <v>0</v>
      </c>
      <c r="AL214" s="1078">
        <f t="shared" si="224"/>
        <v>0</v>
      </c>
      <c r="AM214" s="1078">
        <f t="shared" si="225"/>
        <v>0</v>
      </c>
      <c r="AN214" s="1078">
        <f t="shared" si="226"/>
        <v>0</v>
      </c>
      <c r="AO214" s="1078">
        <f t="shared" si="227"/>
        <v>0</v>
      </c>
      <c r="AP214" s="1324">
        <f t="shared" si="228"/>
        <v>0</v>
      </c>
    </row>
    <row r="215" spans="1:42">
      <c r="A215" s="1323" t="s">
        <v>99</v>
      </c>
      <c r="B215" s="1323" t="s">
        <v>100</v>
      </c>
      <c r="C215" s="1323" t="s">
        <v>96</v>
      </c>
      <c r="D215" s="1323">
        <f>'Information Input'!$J$18</f>
        <v>2019</v>
      </c>
      <c r="E215" s="1323">
        <f>$E$35</f>
        <v>28</v>
      </c>
      <c r="F215" s="1334" t="str">
        <f>$F$35</f>
        <v>Methadone Treatment</v>
      </c>
      <c r="G215" s="1335" t="str">
        <f>$G$35</f>
        <v>Report 5H</v>
      </c>
      <c r="H215" s="1077"/>
      <c r="I215" s="1078">
        <f>SUMIF('Report 4A'!$G$16:$G$95,$E215,'Report 4A'!$AE$16:$AE$95)</f>
        <v>0</v>
      </c>
      <c r="J215" s="1077"/>
      <c r="K215" s="1077"/>
      <c r="L215" s="1077"/>
      <c r="M215" s="1077"/>
      <c r="N215" s="1324">
        <f t="shared" si="218"/>
        <v>0</v>
      </c>
      <c r="O215" s="1077"/>
      <c r="P215" s="1078">
        <f>SUMIF('Report 4A'!$G$16:$G$95,$E215,'Report 4A'!$AF$16:$AF$95)</f>
        <v>0</v>
      </c>
      <c r="Q215" s="1077"/>
      <c r="R215" s="1077"/>
      <c r="S215" s="1077"/>
      <c r="T215" s="1077"/>
      <c r="U215" s="1324">
        <f t="shared" si="219"/>
        <v>0</v>
      </c>
      <c r="V215" s="1077"/>
      <c r="W215" s="1078">
        <f>SUMIF('Report 4A'!$G$16:$G$95,$E215,'Report 4A'!$AG$16:$AG$95)</f>
        <v>0</v>
      </c>
      <c r="X215" s="1077"/>
      <c r="Y215" s="1077"/>
      <c r="Z215" s="1077"/>
      <c r="AA215" s="1077"/>
      <c r="AB215" s="1324">
        <f t="shared" si="220"/>
        <v>0</v>
      </c>
      <c r="AC215" s="1077"/>
      <c r="AD215" s="1078">
        <f>SUMIF('Report 4A'!$G$16:$G$95,$E215,'Report 4A'!$AH$16:$AH$95)</f>
        <v>0</v>
      </c>
      <c r="AE215" s="1077"/>
      <c r="AF215" s="1077"/>
      <c r="AG215" s="1077"/>
      <c r="AH215" s="1077"/>
      <c r="AI215" s="1324">
        <f t="shared" si="221"/>
        <v>0</v>
      </c>
      <c r="AJ215" s="1078">
        <f t="shared" si="222"/>
        <v>0</v>
      </c>
      <c r="AK215" s="1078">
        <f t="shared" si="223"/>
        <v>0</v>
      </c>
      <c r="AL215" s="1078">
        <f t="shared" si="224"/>
        <v>0</v>
      </c>
      <c r="AM215" s="1078">
        <f t="shared" si="225"/>
        <v>0</v>
      </c>
      <c r="AN215" s="1078">
        <f t="shared" si="226"/>
        <v>0</v>
      </c>
      <c r="AO215" s="1078">
        <f t="shared" si="227"/>
        <v>0</v>
      </c>
      <c r="AP215" s="1324">
        <f t="shared" si="228"/>
        <v>0</v>
      </c>
    </row>
    <row r="216" spans="1:42">
      <c r="A216" s="1323" t="s">
        <v>99</v>
      </c>
      <c r="B216" s="1323" t="s">
        <v>100</v>
      </c>
      <c r="C216" s="1323" t="s">
        <v>96</v>
      </c>
      <c r="D216" s="1323">
        <f>'Information Input'!$J$18</f>
        <v>2019</v>
      </c>
      <c r="E216" s="1323">
        <f>$E$36</f>
        <v>29</v>
      </c>
      <c r="F216" s="1334" t="str">
        <f>$F$36</f>
        <v>School-Based Health Center Services</v>
      </c>
      <c r="G216" s="1335" t="str">
        <f>$G$36</f>
        <v>Report 5M</v>
      </c>
      <c r="H216" s="1077"/>
      <c r="I216" s="1078">
        <f>SUMIF('Report 4A'!$G$16:$G$95,$E216,'Report 4A'!$AE$16:$AE$95)</f>
        <v>0</v>
      </c>
      <c r="J216" s="1077"/>
      <c r="K216" s="1077"/>
      <c r="L216" s="1077"/>
      <c r="M216" s="1077"/>
      <c r="N216" s="1324">
        <f t="shared" si="218"/>
        <v>0</v>
      </c>
      <c r="O216" s="1077"/>
      <c r="P216" s="1078">
        <f>SUMIF('Report 4A'!$G$16:$G$95,$E216,'Report 4A'!$AF$16:$AF$95)</f>
        <v>0</v>
      </c>
      <c r="Q216" s="1077"/>
      <c r="R216" s="1077"/>
      <c r="S216" s="1077"/>
      <c r="T216" s="1077"/>
      <c r="U216" s="1324">
        <f t="shared" si="219"/>
        <v>0</v>
      </c>
      <c r="V216" s="1077"/>
      <c r="W216" s="1078">
        <f>SUMIF('Report 4A'!$G$16:$G$95,$E216,'Report 4A'!$AG$16:$AG$95)</f>
        <v>0</v>
      </c>
      <c r="X216" s="1077"/>
      <c r="Y216" s="1077"/>
      <c r="Z216" s="1077"/>
      <c r="AA216" s="1077"/>
      <c r="AB216" s="1324">
        <f t="shared" si="220"/>
        <v>0</v>
      </c>
      <c r="AC216" s="1077"/>
      <c r="AD216" s="1078">
        <f>SUMIF('Report 4A'!$G$16:$G$95,$E216,'Report 4A'!$AH$16:$AH$95)</f>
        <v>0</v>
      </c>
      <c r="AE216" s="1077"/>
      <c r="AF216" s="1077"/>
      <c r="AG216" s="1077"/>
      <c r="AH216" s="1077"/>
      <c r="AI216" s="1324">
        <f t="shared" si="221"/>
        <v>0</v>
      </c>
      <c r="AJ216" s="1078">
        <f t="shared" si="222"/>
        <v>0</v>
      </c>
      <c r="AK216" s="1078">
        <f t="shared" si="223"/>
        <v>0</v>
      </c>
      <c r="AL216" s="1078">
        <f t="shared" si="224"/>
        <v>0</v>
      </c>
      <c r="AM216" s="1078">
        <f t="shared" si="225"/>
        <v>0</v>
      </c>
      <c r="AN216" s="1078">
        <f t="shared" si="226"/>
        <v>0</v>
      </c>
      <c r="AO216" s="1078">
        <f t="shared" si="227"/>
        <v>0</v>
      </c>
      <c r="AP216" s="1324">
        <f t="shared" si="228"/>
        <v>0</v>
      </c>
    </row>
    <row r="217" spans="1:42">
      <c r="A217" s="1323" t="s">
        <v>99</v>
      </c>
      <c r="B217" s="1323" t="s">
        <v>100</v>
      </c>
      <c r="C217" s="1323" t="s">
        <v>96</v>
      </c>
      <c r="D217" s="1323">
        <f>'Information Input'!$J$18</f>
        <v>2019</v>
      </c>
      <c r="E217" s="1323">
        <f>$E$37</f>
        <v>30</v>
      </c>
      <c r="F217" s="1334" t="str">
        <f>$F$37</f>
        <v>Assertive Community Treatment (ACT)</v>
      </c>
      <c r="G217" s="1335" t="str">
        <f>$G$37</f>
        <v>Report 5M</v>
      </c>
      <c r="H217" s="1077"/>
      <c r="I217" s="1078">
        <f>SUMIF('Report 4A'!$G$16:$G$95,$E217,'Report 4A'!$AE$16:$AE$95)</f>
        <v>0</v>
      </c>
      <c r="J217" s="1077"/>
      <c r="K217" s="1077"/>
      <c r="L217" s="1077"/>
      <c r="M217" s="1077"/>
      <c r="N217" s="1324">
        <f t="shared" si="218"/>
        <v>0</v>
      </c>
      <c r="O217" s="1077"/>
      <c r="P217" s="1078">
        <f>SUMIF('Report 4A'!$G$16:$G$95,$E217,'Report 4A'!$AF$16:$AF$95)</f>
        <v>0</v>
      </c>
      <c r="Q217" s="1077"/>
      <c r="R217" s="1077"/>
      <c r="S217" s="1077"/>
      <c r="T217" s="1077"/>
      <c r="U217" s="1324">
        <f t="shared" si="219"/>
        <v>0</v>
      </c>
      <c r="V217" s="1077"/>
      <c r="W217" s="1078">
        <f>SUMIF('Report 4A'!$G$16:$G$95,$E217,'Report 4A'!$AG$16:$AG$95)</f>
        <v>0</v>
      </c>
      <c r="X217" s="1077"/>
      <c r="Y217" s="1077"/>
      <c r="Z217" s="1077"/>
      <c r="AA217" s="1077"/>
      <c r="AB217" s="1324">
        <f t="shared" si="220"/>
        <v>0</v>
      </c>
      <c r="AC217" s="1077"/>
      <c r="AD217" s="1078">
        <f>SUMIF('Report 4A'!$G$16:$G$95,$E217,'Report 4A'!$AH$16:$AH$95)</f>
        <v>0</v>
      </c>
      <c r="AE217" s="1077"/>
      <c r="AF217" s="1077"/>
      <c r="AG217" s="1077"/>
      <c r="AH217" s="1077"/>
      <c r="AI217" s="1324">
        <f t="shared" si="221"/>
        <v>0</v>
      </c>
      <c r="AJ217" s="1078">
        <f t="shared" si="222"/>
        <v>0</v>
      </c>
      <c r="AK217" s="1078">
        <f t="shared" si="223"/>
        <v>0</v>
      </c>
      <c r="AL217" s="1078">
        <f t="shared" si="224"/>
        <v>0</v>
      </c>
      <c r="AM217" s="1078">
        <f t="shared" si="225"/>
        <v>0</v>
      </c>
      <c r="AN217" s="1078">
        <f t="shared" si="226"/>
        <v>0</v>
      </c>
      <c r="AO217" s="1078">
        <f t="shared" si="227"/>
        <v>0</v>
      </c>
      <c r="AP217" s="1324">
        <f t="shared" si="228"/>
        <v>0</v>
      </c>
    </row>
    <row r="218" spans="1:42">
      <c r="A218" s="1323" t="s">
        <v>99</v>
      </c>
      <c r="B218" s="1323" t="s">
        <v>100</v>
      </c>
      <c r="C218" s="1323" t="s">
        <v>96</v>
      </c>
      <c r="D218" s="1323">
        <f>'Information Input'!$J$18</f>
        <v>2019</v>
      </c>
      <c r="E218" s="1323">
        <f>$E$38</f>
        <v>31</v>
      </c>
      <c r="F218" s="1334" t="str">
        <f>$F$38</f>
        <v>Multi-Systemic Therapy (MST)</v>
      </c>
      <c r="G218" s="1335" t="str">
        <f>$G$38</f>
        <v>Report 5K</v>
      </c>
      <c r="H218" s="1077"/>
      <c r="I218" s="1078">
        <f>SUMIF('Report 4A'!$G$16:$G$95,$E218,'Report 4A'!$AE$16:$AE$95)</f>
        <v>0</v>
      </c>
      <c r="J218" s="1077"/>
      <c r="K218" s="1077"/>
      <c r="L218" s="1077"/>
      <c r="M218" s="1077"/>
      <c r="N218" s="1324">
        <f t="shared" si="218"/>
        <v>0</v>
      </c>
      <c r="O218" s="1077"/>
      <c r="P218" s="1078">
        <f>SUMIF('Report 4A'!$G$16:$G$95,$E218,'Report 4A'!$AF$16:$AF$95)</f>
        <v>0</v>
      </c>
      <c r="Q218" s="1077"/>
      <c r="R218" s="1077"/>
      <c r="S218" s="1077"/>
      <c r="T218" s="1077"/>
      <c r="U218" s="1324">
        <f t="shared" si="219"/>
        <v>0</v>
      </c>
      <c r="V218" s="1077"/>
      <c r="W218" s="1078">
        <f>SUMIF('Report 4A'!$G$16:$G$95,$E218,'Report 4A'!$AG$16:$AG$95)</f>
        <v>0</v>
      </c>
      <c r="X218" s="1077"/>
      <c r="Y218" s="1077"/>
      <c r="Z218" s="1077"/>
      <c r="AA218" s="1077"/>
      <c r="AB218" s="1324">
        <f t="shared" si="220"/>
        <v>0</v>
      </c>
      <c r="AC218" s="1077"/>
      <c r="AD218" s="1078">
        <f>SUMIF('Report 4A'!$G$16:$G$95,$E218,'Report 4A'!$AH$16:$AH$95)</f>
        <v>0</v>
      </c>
      <c r="AE218" s="1077"/>
      <c r="AF218" s="1077"/>
      <c r="AG218" s="1077"/>
      <c r="AH218" s="1077"/>
      <c r="AI218" s="1324">
        <f t="shared" si="221"/>
        <v>0</v>
      </c>
      <c r="AJ218" s="1078">
        <f t="shared" si="222"/>
        <v>0</v>
      </c>
      <c r="AK218" s="1078">
        <f t="shared" si="223"/>
        <v>0</v>
      </c>
      <c r="AL218" s="1078">
        <f t="shared" si="224"/>
        <v>0</v>
      </c>
      <c r="AM218" s="1078">
        <f t="shared" si="225"/>
        <v>0</v>
      </c>
      <c r="AN218" s="1078">
        <f t="shared" si="226"/>
        <v>0</v>
      </c>
      <c r="AO218" s="1078">
        <f t="shared" si="227"/>
        <v>0</v>
      </c>
      <c r="AP218" s="1324">
        <f t="shared" si="228"/>
        <v>0</v>
      </c>
    </row>
    <row r="219" spans="1:42">
      <c r="A219" s="1323" t="s">
        <v>99</v>
      </c>
      <c r="B219" s="1323" t="s">
        <v>100</v>
      </c>
      <c r="C219" s="1323" t="s">
        <v>96</v>
      </c>
      <c r="D219" s="1323">
        <f>'Information Input'!$J$18</f>
        <v>2019</v>
      </c>
      <c r="E219" s="1323">
        <f>$E$39</f>
        <v>32</v>
      </c>
      <c r="F219" s="1334" t="str">
        <f>$F$39</f>
        <v>Core Service Agencies (CSA) - Other Services</v>
      </c>
      <c r="G219" s="1335" t="str">
        <f>$G$39</f>
        <v>Report 5M</v>
      </c>
      <c r="H219" s="1077"/>
      <c r="I219" s="1078">
        <f>SUMIF('Report 4A'!$G$16:$G$95,$E219,'Report 4A'!$AE$16:$AE$95)</f>
        <v>0</v>
      </c>
      <c r="J219" s="1077"/>
      <c r="K219" s="1077"/>
      <c r="L219" s="1077"/>
      <c r="M219" s="1077"/>
      <c r="N219" s="1324">
        <f t="shared" si="218"/>
        <v>0</v>
      </c>
      <c r="O219" s="1077"/>
      <c r="P219" s="1078">
        <f>SUMIF('Report 4A'!$G$16:$G$95,$E219,'Report 4A'!$AF$16:$AF$95)</f>
        <v>0</v>
      </c>
      <c r="Q219" s="1077"/>
      <c r="R219" s="1077"/>
      <c r="S219" s="1077"/>
      <c r="T219" s="1077"/>
      <c r="U219" s="1324">
        <f t="shared" si="219"/>
        <v>0</v>
      </c>
      <c r="V219" s="1077"/>
      <c r="W219" s="1078">
        <f>SUMIF('Report 4A'!$G$16:$G$95,$E219,'Report 4A'!$AG$16:$AG$95)</f>
        <v>0</v>
      </c>
      <c r="X219" s="1077"/>
      <c r="Y219" s="1077"/>
      <c r="Z219" s="1077"/>
      <c r="AA219" s="1077"/>
      <c r="AB219" s="1324">
        <f t="shared" si="220"/>
        <v>0</v>
      </c>
      <c r="AC219" s="1077"/>
      <c r="AD219" s="1078">
        <f>SUMIF('Report 4A'!$G$16:$G$95,$E219,'Report 4A'!$AH$16:$AH$95)</f>
        <v>0</v>
      </c>
      <c r="AE219" s="1077"/>
      <c r="AF219" s="1077"/>
      <c r="AG219" s="1077"/>
      <c r="AH219" s="1077"/>
      <c r="AI219" s="1324">
        <f t="shared" si="221"/>
        <v>0</v>
      </c>
      <c r="AJ219" s="1078">
        <f t="shared" si="222"/>
        <v>0</v>
      </c>
      <c r="AK219" s="1078">
        <f t="shared" si="223"/>
        <v>0</v>
      </c>
      <c r="AL219" s="1078">
        <f t="shared" si="224"/>
        <v>0</v>
      </c>
      <c r="AM219" s="1078">
        <f t="shared" si="225"/>
        <v>0</v>
      </c>
      <c r="AN219" s="1078">
        <f t="shared" si="226"/>
        <v>0</v>
      </c>
      <c r="AO219" s="1078">
        <f t="shared" si="227"/>
        <v>0</v>
      </c>
      <c r="AP219" s="1324">
        <f t="shared" si="228"/>
        <v>0</v>
      </c>
    </row>
    <row r="220" spans="1:42">
      <c r="A220" s="1323" t="s">
        <v>99</v>
      </c>
      <c r="B220" s="1323" t="s">
        <v>100</v>
      </c>
      <c r="C220" s="1323" t="s">
        <v>96</v>
      </c>
      <c r="D220" s="1323">
        <f>'Information Input'!$J$18</f>
        <v>2019</v>
      </c>
      <c r="E220" s="1323">
        <f>$E$40</f>
        <v>33</v>
      </c>
      <c r="F220" s="1334" t="str">
        <f>$F$40</f>
        <v>Telehealth</v>
      </c>
      <c r="G220" s="1335" t="str">
        <f>$G$40</f>
        <v>Report 5K</v>
      </c>
      <c r="H220" s="1077"/>
      <c r="I220" s="1078">
        <f>SUMIF('Report 4A'!$G$16:$G$95,$E220,'Report 4A'!$AE$16:$AE$95)</f>
        <v>0</v>
      </c>
      <c r="J220" s="1077"/>
      <c r="K220" s="1077"/>
      <c r="L220" s="1077"/>
      <c r="M220" s="1077"/>
      <c r="N220" s="1324">
        <f t="shared" si="218"/>
        <v>0</v>
      </c>
      <c r="O220" s="1077"/>
      <c r="P220" s="1078">
        <f>SUMIF('Report 4A'!$G$16:$G$95,$E220,'Report 4A'!$AF$16:$AF$95)</f>
        <v>0</v>
      </c>
      <c r="Q220" s="1077"/>
      <c r="R220" s="1077"/>
      <c r="S220" s="1077"/>
      <c r="T220" s="1077"/>
      <c r="U220" s="1324">
        <f t="shared" si="219"/>
        <v>0</v>
      </c>
      <c r="V220" s="1077"/>
      <c r="W220" s="1078">
        <f>SUMIF('Report 4A'!$G$16:$G$95,$E220,'Report 4A'!$AG$16:$AG$95)</f>
        <v>0</v>
      </c>
      <c r="X220" s="1077"/>
      <c r="Y220" s="1077"/>
      <c r="Z220" s="1077"/>
      <c r="AA220" s="1077"/>
      <c r="AB220" s="1324">
        <f t="shared" si="220"/>
        <v>0</v>
      </c>
      <c r="AC220" s="1077"/>
      <c r="AD220" s="1078">
        <f>SUMIF('Report 4A'!$G$16:$G$95,$E220,'Report 4A'!$AH$16:$AH$95)</f>
        <v>0</v>
      </c>
      <c r="AE220" s="1077"/>
      <c r="AF220" s="1077"/>
      <c r="AG220" s="1077"/>
      <c r="AH220" s="1077"/>
      <c r="AI220" s="1324">
        <f t="shared" si="221"/>
        <v>0</v>
      </c>
      <c r="AJ220" s="1078">
        <f t="shared" si="222"/>
        <v>0</v>
      </c>
      <c r="AK220" s="1078">
        <f t="shared" si="223"/>
        <v>0</v>
      </c>
      <c r="AL220" s="1078">
        <f t="shared" si="224"/>
        <v>0</v>
      </c>
      <c r="AM220" s="1078">
        <f t="shared" si="225"/>
        <v>0</v>
      </c>
      <c r="AN220" s="1078">
        <f t="shared" si="226"/>
        <v>0</v>
      </c>
      <c r="AO220" s="1078">
        <f t="shared" si="227"/>
        <v>0</v>
      </c>
      <c r="AP220" s="1324">
        <f t="shared" si="228"/>
        <v>0</v>
      </c>
    </row>
    <row r="221" spans="1:42">
      <c r="A221" s="1323" t="s">
        <v>99</v>
      </c>
      <c r="B221" s="1323" t="s">
        <v>100</v>
      </c>
      <c r="C221" s="1323" t="s">
        <v>96</v>
      </c>
      <c r="D221" s="1323">
        <f>'Information Input'!$J$18</f>
        <v>2019</v>
      </c>
      <c r="E221" s="1323">
        <f>$E$41</f>
        <v>34</v>
      </c>
      <c r="F221" s="1334" t="str">
        <f>$F$41</f>
        <v>Comprehensive Community Support Services (CCSS)</v>
      </c>
      <c r="G221" s="1335" t="str">
        <f>$G$41</f>
        <v>Report 5M</v>
      </c>
      <c r="H221" s="1077"/>
      <c r="I221" s="1078">
        <f>SUMIF('Report 4A'!$G$16:$G$95,$E221,'Report 4A'!$AE$16:$AE$95)</f>
        <v>0</v>
      </c>
      <c r="J221" s="1077"/>
      <c r="K221" s="1077"/>
      <c r="L221" s="1077"/>
      <c r="M221" s="1077"/>
      <c r="N221" s="1324">
        <f t="shared" si="218"/>
        <v>0</v>
      </c>
      <c r="O221" s="1077"/>
      <c r="P221" s="1078">
        <f>SUMIF('Report 4A'!$G$16:$G$95,$E221,'Report 4A'!$AF$16:$AF$95)</f>
        <v>0</v>
      </c>
      <c r="Q221" s="1077"/>
      <c r="R221" s="1077"/>
      <c r="S221" s="1077"/>
      <c r="T221" s="1077"/>
      <c r="U221" s="1324">
        <f t="shared" si="219"/>
        <v>0</v>
      </c>
      <c r="V221" s="1077"/>
      <c r="W221" s="1078">
        <f>SUMIF('Report 4A'!$G$16:$G$95,$E221,'Report 4A'!$AG$16:$AG$95)</f>
        <v>0</v>
      </c>
      <c r="X221" s="1077"/>
      <c r="Y221" s="1077"/>
      <c r="Z221" s="1077"/>
      <c r="AA221" s="1077"/>
      <c r="AB221" s="1324">
        <f t="shared" si="220"/>
        <v>0</v>
      </c>
      <c r="AC221" s="1077"/>
      <c r="AD221" s="1078">
        <f>SUMIF('Report 4A'!$G$16:$G$95,$E221,'Report 4A'!$AH$16:$AH$95)</f>
        <v>0</v>
      </c>
      <c r="AE221" s="1077"/>
      <c r="AF221" s="1077"/>
      <c r="AG221" s="1077"/>
      <c r="AH221" s="1077"/>
      <c r="AI221" s="1324">
        <f t="shared" si="221"/>
        <v>0</v>
      </c>
      <c r="AJ221" s="1078">
        <f t="shared" si="222"/>
        <v>0</v>
      </c>
      <c r="AK221" s="1078">
        <f t="shared" si="223"/>
        <v>0</v>
      </c>
      <c r="AL221" s="1078">
        <f t="shared" si="224"/>
        <v>0</v>
      </c>
      <c r="AM221" s="1078">
        <f t="shared" si="225"/>
        <v>0</v>
      </c>
      <c r="AN221" s="1078">
        <f t="shared" si="226"/>
        <v>0</v>
      </c>
      <c r="AO221" s="1078">
        <f t="shared" si="227"/>
        <v>0</v>
      </c>
      <c r="AP221" s="1324">
        <f t="shared" si="228"/>
        <v>0</v>
      </c>
    </row>
    <row r="222" spans="1:42">
      <c r="A222" s="1323" t="s">
        <v>99</v>
      </c>
      <c r="B222" s="1323" t="s">
        <v>100</v>
      </c>
      <c r="C222" s="1323" t="s">
        <v>96</v>
      </c>
      <c r="D222" s="1323">
        <f>'Information Input'!$J$18</f>
        <v>2019</v>
      </c>
      <c r="E222" s="1323">
        <f>$E$42</f>
        <v>35</v>
      </c>
      <c r="F222" s="1334" t="str">
        <f>$F$42</f>
        <v>Rural Health Clinics</v>
      </c>
      <c r="G222" s="1335" t="str">
        <f>$G$42</f>
        <v>Report 5H</v>
      </c>
      <c r="H222" s="1077"/>
      <c r="I222" s="1078">
        <f>SUMIF('Report 4A'!$G$16:$G$95,$E222,'Report 4A'!$AE$16:$AE$95)</f>
        <v>0</v>
      </c>
      <c r="J222" s="1077"/>
      <c r="K222" s="1077"/>
      <c r="L222" s="1077"/>
      <c r="M222" s="1077"/>
      <c r="N222" s="1324">
        <f t="shared" si="218"/>
        <v>0</v>
      </c>
      <c r="O222" s="1077"/>
      <c r="P222" s="1078">
        <f>SUMIF('Report 4A'!$G$16:$G$95,$E222,'Report 4A'!$AF$16:$AF$95)</f>
        <v>0</v>
      </c>
      <c r="Q222" s="1077"/>
      <c r="R222" s="1077"/>
      <c r="S222" s="1077"/>
      <c r="T222" s="1077"/>
      <c r="U222" s="1324">
        <f t="shared" si="219"/>
        <v>0</v>
      </c>
      <c r="V222" s="1077"/>
      <c r="W222" s="1078">
        <f>SUMIF('Report 4A'!$G$16:$G$95,$E222,'Report 4A'!$AG$16:$AG$95)</f>
        <v>0</v>
      </c>
      <c r="X222" s="1077"/>
      <c r="Y222" s="1077"/>
      <c r="Z222" s="1077"/>
      <c r="AA222" s="1077"/>
      <c r="AB222" s="1324">
        <f t="shared" si="220"/>
        <v>0</v>
      </c>
      <c r="AC222" s="1077"/>
      <c r="AD222" s="1078">
        <f>SUMIF('Report 4A'!$G$16:$G$95,$E222,'Report 4A'!$AH$16:$AH$95)</f>
        <v>0</v>
      </c>
      <c r="AE222" s="1077"/>
      <c r="AF222" s="1077"/>
      <c r="AG222" s="1077"/>
      <c r="AH222" s="1077"/>
      <c r="AI222" s="1324">
        <f t="shared" si="221"/>
        <v>0</v>
      </c>
      <c r="AJ222" s="1078">
        <f t="shared" si="222"/>
        <v>0</v>
      </c>
      <c r="AK222" s="1078">
        <f t="shared" si="223"/>
        <v>0</v>
      </c>
      <c r="AL222" s="1078">
        <f t="shared" si="224"/>
        <v>0</v>
      </c>
      <c r="AM222" s="1078">
        <f t="shared" si="225"/>
        <v>0</v>
      </c>
      <c r="AN222" s="1078">
        <f t="shared" si="226"/>
        <v>0</v>
      </c>
      <c r="AO222" s="1078">
        <f t="shared" si="227"/>
        <v>0</v>
      </c>
      <c r="AP222" s="1324">
        <f t="shared" si="228"/>
        <v>0</v>
      </c>
    </row>
    <row r="223" spans="1:42">
      <c r="A223" s="1323" t="s">
        <v>99</v>
      </c>
      <c r="B223" s="1323" t="s">
        <v>100</v>
      </c>
      <c r="C223" s="1323" t="s">
        <v>96</v>
      </c>
      <c r="D223" s="1323">
        <f>'Information Input'!$J$18</f>
        <v>2019</v>
      </c>
      <c r="E223" s="1323">
        <f>$E$43</f>
        <v>36</v>
      </c>
      <c r="F223" s="1334" t="str">
        <f>$F$43</f>
        <v>Federally Qualified Health Centers (FQHC's)</v>
      </c>
      <c r="G223" s="1335" t="str">
        <f>$G$43</f>
        <v>Report 5H</v>
      </c>
      <c r="H223" s="1077"/>
      <c r="I223" s="1078">
        <f>SUMIF('Report 4A'!$G$16:$G$95,$E223,'Report 4A'!$AE$16:$AE$95)</f>
        <v>0</v>
      </c>
      <c r="J223" s="1077"/>
      <c r="K223" s="1077"/>
      <c r="L223" s="1077"/>
      <c r="M223" s="1077"/>
      <c r="N223" s="1324">
        <f t="shared" si="218"/>
        <v>0</v>
      </c>
      <c r="O223" s="1077"/>
      <c r="P223" s="1078">
        <f>SUMIF('Report 4A'!$G$16:$G$95,$E223,'Report 4A'!$AF$16:$AF$95)</f>
        <v>0</v>
      </c>
      <c r="Q223" s="1077"/>
      <c r="R223" s="1077"/>
      <c r="S223" s="1077"/>
      <c r="T223" s="1077"/>
      <c r="U223" s="1324">
        <f t="shared" si="219"/>
        <v>0</v>
      </c>
      <c r="V223" s="1077"/>
      <c r="W223" s="1078">
        <f>SUMIF('Report 4A'!$G$16:$G$95,$E223,'Report 4A'!$AG$16:$AG$95)</f>
        <v>0</v>
      </c>
      <c r="X223" s="1077"/>
      <c r="Y223" s="1077"/>
      <c r="Z223" s="1077"/>
      <c r="AA223" s="1077"/>
      <c r="AB223" s="1324">
        <f t="shared" si="220"/>
        <v>0</v>
      </c>
      <c r="AC223" s="1077"/>
      <c r="AD223" s="1078">
        <f>SUMIF('Report 4A'!$G$16:$G$95,$E223,'Report 4A'!$AH$16:$AH$95)</f>
        <v>0</v>
      </c>
      <c r="AE223" s="1077"/>
      <c r="AF223" s="1077"/>
      <c r="AG223" s="1077"/>
      <c r="AH223" s="1077"/>
      <c r="AI223" s="1324">
        <f t="shared" si="221"/>
        <v>0</v>
      </c>
      <c r="AJ223" s="1078">
        <f t="shared" si="222"/>
        <v>0</v>
      </c>
      <c r="AK223" s="1078">
        <f t="shared" si="223"/>
        <v>0</v>
      </c>
      <c r="AL223" s="1078">
        <f t="shared" si="224"/>
        <v>0</v>
      </c>
      <c r="AM223" s="1078">
        <f t="shared" si="225"/>
        <v>0</v>
      </c>
      <c r="AN223" s="1078">
        <f t="shared" si="226"/>
        <v>0</v>
      </c>
      <c r="AO223" s="1078">
        <f t="shared" si="227"/>
        <v>0</v>
      </c>
      <c r="AP223" s="1324">
        <f t="shared" si="228"/>
        <v>0</v>
      </c>
    </row>
    <row r="224" spans="1:42">
      <c r="A224" s="1323" t="s">
        <v>99</v>
      </c>
      <c r="B224" s="1323" t="s">
        <v>100</v>
      </c>
      <c r="C224" s="1323" t="s">
        <v>96</v>
      </c>
      <c r="D224" s="1323">
        <f>'Information Input'!$J$18</f>
        <v>2019</v>
      </c>
      <c r="E224" s="1323">
        <f>$E$44</f>
        <v>37</v>
      </c>
      <c r="F224" s="1334" t="str">
        <f>$F$44</f>
        <v>Other Residential</v>
      </c>
      <c r="G224" s="1335" t="str">
        <f>$G$44</f>
        <v>Report 5I</v>
      </c>
      <c r="H224" s="1077"/>
      <c r="I224" s="1078">
        <f>SUMIF('Report 4A'!$G$16:$G$95,$E224,'Report 4A'!$AE$16:$AE$95)</f>
        <v>0</v>
      </c>
      <c r="J224" s="1077"/>
      <c r="K224" s="1077"/>
      <c r="L224" s="1077"/>
      <c r="M224" s="1077"/>
      <c r="N224" s="1324">
        <f t="shared" si="218"/>
        <v>0</v>
      </c>
      <c r="O224" s="1077"/>
      <c r="P224" s="1078">
        <f>SUMIF('Report 4A'!$G$16:$G$95,$E224,'Report 4A'!$AF$16:$AF$95)</f>
        <v>0</v>
      </c>
      <c r="Q224" s="1077"/>
      <c r="R224" s="1077"/>
      <c r="S224" s="1077"/>
      <c r="T224" s="1077"/>
      <c r="U224" s="1324">
        <f t="shared" si="219"/>
        <v>0</v>
      </c>
      <c r="V224" s="1077"/>
      <c r="W224" s="1078">
        <f>SUMIF('Report 4A'!$G$16:$G$95,$E224,'Report 4A'!$AG$16:$AG$95)</f>
        <v>0</v>
      </c>
      <c r="X224" s="1077"/>
      <c r="Y224" s="1077"/>
      <c r="Z224" s="1077"/>
      <c r="AA224" s="1077"/>
      <c r="AB224" s="1324">
        <f t="shared" si="220"/>
        <v>0</v>
      </c>
      <c r="AC224" s="1077"/>
      <c r="AD224" s="1078">
        <f>SUMIF('Report 4A'!$G$16:$G$95,$E224,'Report 4A'!$AH$16:$AH$95)</f>
        <v>0</v>
      </c>
      <c r="AE224" s="1077"/>
      <c r="AF224" s="1077"/>
      <c r="AG224" s="1077"/>
      <c r="AH224" s="1077"/>
      <c r="AI224" s="1324">
        <f t="shared" si="221"/>
        <v>0</v>
      </c>
      <c r="AJ224" s="1078">
        <f t="shared" si="222"/>
        <v>0</v>
      </c>
      <c r="AK224" s="1078">
        <f t="shared" si="223"/>
        <v>0</v>
      </c>
      <c r="AL224" s="1078">
        <f t="shared" si="224"/>
        <v>0</v>
      </c>
      <c r="AM224" s="1078">
        <f t="shared" si="225"/>
        <v>0</v>
      </c>
      <c r="AN224" s="1078">
        <f t="shared" si="226"/>
        <v>0</v>
      </c>
      <c r="AO224" s="1078">
        <f t="shared" si="227"/>
        <v>0</v>
      </c>
      <c r="AP224" s="1324">
        <f t="shared" si="228"/>
        <v>0</v>
      </c>
    </row>
    <row r="225" spans="1:42">
      <c r="A225" s="1323" t="s">
        <v>99</v>
      </c>
      <c r="B225" s="1323" t="s">
        <v>100</v>
      </c>
      <c r="C225" s="1323" t="s">
        <v>96</v>
      </c>
      <c r="D225" s="1323">
        <f>'Information Input'!$J$18</f>
        <v>2019</v>
      </c>
      <c r="E225" s="1323">
        <f>$E$45</f>
        <v>38</v>
      </c>
      <c r="F225" s="1334" t="str">
        <f>$F$45</f>
        <v>Other Professional BH Services</v>
      </c>
      <c r="G225" s="1335" t="str">
        <f>$G$45</f>
        <v>Report 5K</v>
      </c>
      <c r="H225" s="1077"/>
      <c r="I225" s="1078">
        <f>SUMIF('Report 4A'!$G$16:$G$95,$E225,'Report 4A'!$AE$16:$AE$95)</f>
        <v>0</v>
      </c>
      <c r="J225" s="1077"/>
      <c r="K225" s="1077"/>
      <c r="L225" s="1077"/>
      <c r="M225" s="1077"/>
      <c r="N225" s="1324">
        <f t="shared" si="218"/>
        <v>0</v>
      </c>
      <c r="O225" s="1077"/>
      <c r="P225" s="1078">
        <f>SUMIF('Report 4A'!$G$16:$G$95,$E225,'Report 4A'!$AF$16:$AF$95)</f>
        <v>0</v>
      </c>
      <c r="Q225" s="1077"/>
      <c r="R225" s="1077"/>
      <c r="S225" s="1077"/>
      <c r="T225" s="1077"/>
      <c r="U225" s="1324">
        <f t="shared" si="219"/>
        <v>0</v>
      </c>
      <c r="V225" s="1077"/>
      <c r="W225" s="1078">
        <f>SUMIF('Report 4A'!$G$16:$G$95,$E225,'Report 4A'!$AG$16:$AG$95)</f>
        <v>0</v>
      </c>
      <c r="X225" s="1077"/>
      <c r="Y225" s="1077"/>
      <c r="Z225" s="1077"/>
      <c r="AA225" s="1077"/>
      <c r="AB225" s="1324">
        <f t="shared" si="220"/>
        <v>0</v>
      </c>
      <c r="AC225" s="1077"/>
      <c r="AD225" s="1078">
        <f>SUMIF('Report 4A'!$G$16:$G$95,$E225,'Report 4A'!$AH$16:$AH$95)</f>
        <v>0</v>
      </c>
      <c r="AE225" s="1077"/>
      <c r="AF225" s="1077"/>
      <c r="AG225" s="1077"/>
      <c r="AH225" s="1077"/>
      <c r="AI225" s="1324">
        <f t="shared" si="221"/>
        <v>0</v>
      </c>
      <c r="AJ225" s="1078">
        <f t="shared" si="222"/>
        <v>0</v>
      </c>
      <c r="AK225" s="1078">
        <f t="shared" si="223"/>
        <v>0</v>
      </c>
      <c r="AL225" s="1078">
        <f t="shared" si="224"/>
        <v>0</v>
      </c>
      <c r="AM225" s="1078">
        <f t="shared" si="225"/>
        <v>0</v>
      </c>
      <c r="AN225" s="1078">
        <f t="shared" si="226"/>
        <v>0</v>
      </c>
      <c r="AO225" s="1078">
        <f t="shared" si="227"/>
        <v>0</v>
      </c>
      <c r="AP225" s="1324">
        <f t="shared" si="228"/>
        <v>0</v>
      </c>
    </row>
    <row r="226" spans="1:42">
      <c r="A226" s="1323" t="s">
        <v>99</v>
      </c>
      <c r="B226" s="1323" t="s">
        <v>100</v>
      </c>
      <c r="C226" s="1323" t="s">
        <v>96</v>
      </c>
      <c r="D226" s="1323">
        <f>'Information Input'!$J$18</f>
        <v>2019</v>
      </c>
      <c r="E226" s="1323">
        <f>$E$46</f>
        <v>39</v>
      </c>
      <c r="F226" s="1334" t="str">
        <f>$F$46</f>
        <v>Respite Services</v>
      </c>
      <c r="G226" s="1335" t="str">
        <f>$G$46</f>
        <v>Report 5K</v>
      </c>
      <c r="H226" s="1077"/>
      <c r="I226" s="1078">
        <f>SUMIF('Report 4A'!$G$16:$G$95,$E226,'Report 4A'!$AE$16:$AE$95)</f>
        <v>0</v>
      </c>
      <c r="J226" s="1077"/>
      <c r="K226" s="1077"/>
      <c r="L226" s="1077"/>
      <c r="M226" s="1077"/>
      <c r="N226" s="1324">
        <f t="shared" si="218"/>
        <v>0</v>
      </c>
      <c r="O226" s="1077"/>
      <c r="P226" s="1078">
        <f>SUMIF('Report 4A'!$G$16:$G$95,$E226,'Report 4A'!$AF$16:$AF$95)</f>
        <v>0</v>
      </c>
      <c r="Q226" s="1077"/>
      <c r="R226" s="1077"/>
      <c r="S226" s="1077"/>
      <c r="T226" s="1077"/>
      <c r="U226" s="1324">
        <f t="shared" si="219"/>
        <v>0</v>
      </c>
      <c r="V226" s="1077"/>
      <c r="W226" s="1078">
        <f>SUMIF('Report 4A'!$G$16:$G$95,$E226,'Report 4A'!$AG$16:$AG$95)</f>
        <v>0</v>
      </c>
      <c r="X226" s="1077"/>
      <c r="Y226" s="1077"/>
      <c r="Z226" s="1077"/>
      <c r="AA226" s="1077"/>
      <c r="AB226" s="1324">
        <f t="shared" si="220"/>
        <v>0</v>
      </c>
      <c r="AC226" s="1077"/>
      <c r="AD226" s="1078">
        <f>SUMIF('Report 4A'!$G$16:$G$95,$E226,'Report 4A'!$AH$16:$AH$95)</f>
        <v>0</v>
      </c>
      <c r="AE226" s="1077"/>
      <c r="AF226" s="1077"/>
      <c r="AG226" s="1077"/>
      <c r="AH226" s="1077"/>
      <c r="AI226" s="1324">
        <f t="shared" si="221"/>
        <v>0</v>
      </c>
      <c r="AJ226" s="1078">
        <f t="shared" si="222"/>
        <v>0</v>
      </c>
      <c r="AK226" s="1078">
        <f t="shared" si="223"/>
        <v>0</v>
      </c>
      <c r="AL226" s="1078">
        <f t="shared" si="224"/>
        <v>0</v>
      </c>
      <c r="AM226" s="1078">
        <f t="shared" si="225"/>
        <v>0</v>
      </c>
      <c r="AN226" s="1078">
        <f t="shared" si="226"/>
        <v>0</v>
      </c>
      <c r="AO226" s="1078">
        <f t="shared" si="227"/>
        <v>0</v>
      </c>
      <c r="AP226" s="1324">
        <f t="shared" si="228"/>
        <v>0</v>
      </c>
    </row>
    <row r="227" spans="1:42">
      <c r="A227" s="1323" t="s">
        <v>99</v>
      </c>
      <c r="B227" s="1323" t="s">
        <v>100</v>
      </c>
      <c r="C227" s="1323" t="s">
        <v>96</v>
      </c>
      <c r="D227" s="1323">
        <f>'Information Input'!$J$18</f>
        <v>2019</v>
      </c>
      <c r="E227" s="1323">
        <f>$E$47</f>
        <v>40</v>
      </c>
      <c r="F227" s="1334" t="str">
        <f>$F$47</f>
        <v>Recovery Services</v>
      </c>
      <c r="G227" s="1335" t="str">
        <f>$G$47</f>
        <v>Report 5M</v>
      </c>
      <c r="H227" s="1077"/>
      <c r="I227" s="1078">
        <f>SUMIF('Report 4A'!$G$16:$G$95,$E227,'Report 4A'!$AE$16:$AE$95)</f>
        <v>0</v>
      </c>
      <c r="J227" s="1077"/>
      <c r="K227" s="1077"/>
      <c r="L227" s="1077"/>
      <c r="M227" s="1077"/>
      <c r="N227" s="1324">
        <f t="shared" si="218"/>
        <v>0</v>
      </c>
      <c r="O227" s="1077"/>
      <c r="P227" s="1078">
        <f>SUMIF('Report 4A'!$G$16:$G$95,$E227,'Report 4A'!$AF$16:$AF$95)</f>
        <v>0</v>
      </c>
      <c r="Q227" s="1077"/>
      <c r="R227" s="1077"/>
      <c r="S227" s="1077"/>
      <c r="T227" s="1077"/>
      <c r="U227" s="1324">
        <f t="shared" si="219"/>
        <v>0</v>
      </c>
      <c r="V227" s="1077"/>
      <c r="W227" s="1078">
        <f>SUMIF('Report 4A'!$G$16:$G$95,$E227,'Report 4A'!$AG$16:$AG$95)</f>
        <v>0</v>
      </c>
      <c r="X227" s="1077"/>
      <c r="Y227" s="1077"/>
      <c r="Z227" s="1077"/>
      <c r="AA227" s="1077"/>
      <c r="AB227" s="1324">
        <f t="shared" si="220"/>
        <v>0</v>
      </c>
      <c r="AC227" s="1077"/>
      <c r="AD227" s="1078">
        <f>SUMIF('Report 4A'!$G$16:$G$95,$E227,'Report 4A'!$AH$16:$AH$95)</f>
        <v>0</v>
      </c>
      <c r="AE227" s="1077"/>
      <c r="AF227" s="1077"/>
      <c r="AG227" s="1077"/>
      <c r="AH227" s="1077"/>
      <c r="AI227" s="1324">
        <f t="shared" si="221"/>
        <v>0</v>
      </c>
      <c r="AJ227" s="1078">
        <f t="shared" si="222"/>
        <v>0</v>
      </c>
      <c r="AK227" s="1078">
        <f t="shared" si="223"/>
        <v>0</v>
      </c>
      <c r="AL227" s="1078">
        <f t="shared" si="224"/>
        <v>0</v>
      </c>
      <c r="AM227" s="1078">
        <f t="shared" si="225"/>
        <v>0</v>
      </c>
      <c r="AN227" s="1078">
        <f t="shared" si="226"/>
        <v>0</v>
      </c>
      <c r="AO227" s="1078">
        <f t="shared" si="227"/>
        <v>0</v>
      </c>
      <c r="AP227" s="1324">
        <f t="shared" si="228"/>
        <v>0</v>
      </c>
    </row>
    <row r="228" spans="1:42">
      <c r="A228" s="1323" t="s">
        <v>99</v>
      </c>
      <c r="B228" s="1323" t="s">
        <v>100</v>
      </c>
      <c r="C228" s="1323" t="s">
        <v>96</v>
      </c>
      <c r="D228" s="1323">
        <f>'Information Input'!$J$18</f>
        <v>2019</v>
      </c>
      <c r="E228" s="1323">
        <f>$E$48</f>
        <v>41</v>
      </c>
      <c r="F228" s="1334" t="str">
        <f>$F$48</f>
        <v>Family Support Services</v>
      </c>
      <c r="G228" s="1335" t="str">
        <f>$G$48</f>
        <v>Report 5M</v>
      </c>
      <c r="H228" s="1077"/>
      <c r="I228" s="1078">
        <f>SUMIF('Report 4A'!$G$16:$G$95,$E228,'Report 4A'!$AE$16:$AE$95)</f>
        <v>0</v>
      </c>
      <c r="J228" s="1077"/>
      <c r="K228" s="1077"/>
      <c r="L228" s="1077"/>
      <c r="M228" s="1077"/>
      <c r="N228" s="1324">
        <f t="shared" si="218"/>
        <v>0</v>
      </c>
      <c r="O228" s="1077"/>
      <c r="P228" s="1078">
        <f>SUMIF('Report 4A'!$G$16:$G$95,$E228,'Report 4A'!$AF$16:$AF$95)</f>
        <v>0</v>
      </c>
      <c r="Q228" s="1077"/>
      <c r="R228" s="1077"/>
      <c r="S228" s="1077"/>
      <c r="T228" s="1077"/>
      <c r="U228" s="1324">
        <f t="shared" si="219"/>
        <v>0</v>
      </c>
      <c r="V228" s="1077"/>
      <c r="W228" s="1078">
        <f>SUMIF('Report 4A'!$G$16:$G$95,$E228,'Report 4A'!$AG$16:$AG$95)</f>
        <v>0</v>
      </c>
      <c r="X228" s="1077"/>
      <c r="Y228" s="1077"/>
      <c r="Z228" s="1077"/>
      <c r="AA228" s="1077"/>
      <c r="AB228" s="1324">
        <f t="shared" si="220"/>
        <v>0</v>
      </c>
      <c r="AC228" s="1077"/>
      <c r="AD228" s="1078">
        <f>SUMIF('Report 4A'!$G$16:$G$95,$E228,'Report 4A'!$AH$16:$AH$95)</f>
        <v>0</v>
      </c>
      <c r="AE228" s="1077"/>
      <c r="AF228" s="1077"/>
      <c r="AG228" s="1077"/>
      <c r="AH228" s="1077"/>
      <c r="AI228" s="1324">
        <f t="shared" si="221"/>
        <v>0</v>
      </c>
      <c r="AJ228" s="1078">
        <f t="shared" si="222"/>
        <v>0</v>
      </c>
      <c r="AK228" s="1078">
        <f t="shared" si="223"/>
        <v>0</v>
      </c>
      <c r="AL228" s="1078">
        <f t="shared" si="224"/>
        <v>0</v>
      </c>
      <c r="AM228" s="1078">
        <f t="shared" si="225"/>
        <v>0</v>
      </c>
      <c r="AN228" s="1078">
        <f t="shared" si="226"/>
        <v>0</v>
      </c>
      <c r="AO228" s="1078">
        <f t="shared" si="227"/>
        <v>0</v>
      </c>
      <c r="AP228" s="1324">
        <f t="shared" si="228"/>
        <v>0</v>
      </c>
    </row>
    <row r="229" spans="1:42">
      <c r="A229" s="1323" t="s">
        <v>99</v>
      </c>
      <c r="B229" s="1323" t="s">
        <v>100</v>
      </c>
      <c r="C229" s="1323" t="s">
        <v>96</v>
      </c>
      <c r="D229" s="1323">
        <f>'Information Input'!$J$18</f>
        <v>2019</v>
      </c>
      <c r="E229" s="1323">
        <f>$E$49</f>
        <v>42</v>
      </c>
      <c r="F229" s="1334" t="str">
        <f>$F$49</f>
        <v>Applied Behavior Analysis (ABA)</v>
      </c>
      <c r="G229" s="1335" t="str">
        <f>$G$49</f>
        <v>Report 5K</v>
      </c>
      <c r="H229" s="1077"/>
      <c r="I229" s="1078">
        <f>SUMIF('Report 4A'!$G$16:$G$95,$E229,'Report 4A'!$AE$16:$AE$95)</f>
        <v>0</v>
      </c>
      <c r="J229" s="1077"/>
      <c r="K229" s="1077"/>
      <c r="L229" s="1077"/>
      <c r="M229" s="1077"/>
      <c r="N229" s="1324">
        <f t="shared" si="218"/>
        <v>0</v>
      </c>
      <c r="O229" s="1077"/>
      <c r="P229" s="1078">
        <f>SUMIF('Report 4A'!$G$16:$G$95,$E229,'Report 4A'!$AF$16:$AF$95)</f>
        <v>0</v>
      </c>
      <c r="Q229" s="1077"/>
      <c r="R229" s="1077"/>
      <c r="S229" s="1077"/>
      <c r="T229" s="1077"/>
      <c r="U229" s="1324">
        <f t="shared" si="219"/>
        <v>0</v>
      </c>
      <c r="V229" s="1077"/>
      <c r="W229" s="1078">
        <f>SUMIF('Report 4A'!$G$16:$G$95,$E229,'Report 4A'!$AG$16:$AG$95)</f>
        <v>0</v>
      </c>
      <c r="X229" s="1077"/>
      <c r="Y229" s="1077"/>
      <c r="Z229" s="1077"/>
      <c r="AA229" s="1077"/>
      <c r="AB229" s="1324">
        <f t="shared" si="220"/>
        <v>0</v>
      </c>
      <c r="AC229" s="1077"/>
      <c r="AD229" s="1078">
        <f>SUMIF('Report 4A'!$G$16:$G$95,$E229,'Report 4A'!$AH$16:$AH$95)</f>
        <v>0</v>
      </c>
      <c r="AE229" s="1077"/>
      <c r="AF229" s="1077"/>
      <c r="AG229" s="1077"/>
      <c r="AH229" s="1077"/>
      <c r="AI229" s="1324">
        <f t="shared" si="221"/>
        <v>0</v>
      </c>
      <c r="AJ229" s="1078">
        <f t="shared" si="222"/>
        <v>0</v>
      </c>
      <c r="AK229" s="1078">
        <f t="shared" si="223"/>
        <v>0</v>
      </c>
      <c r="AL229" s="1078">
        <f t="shared" si="224"/>
        <v>0</v>
      </c>
      <c r="AM229" s="1078">
        <f t="shared" si="225"/>
        <v>0</v>
      </c>
      <c r="AN229" s="1078">
        <f t="shared" si="226"/>
        <v>0</v>
      </c>
      <c r="AO229" s="1078">
        <f t="shared" si="227"/>
        <v>0</v>
      </c>
      <c r="AP229" s="1324">
        <f t="shared" si="228"/>
        <v>0</v>
      </c>
    </row>
    <row r="230" spans="1:42">
      <c r="A230" s="1325" t="s">
        <v>99</v>
      </c>
      <c r="B230" s="1325" t="s">
        <v>100</v>
      </c>
      <c r="C230" s="1325" t="s">
        <v>96</v>
      </c>
      <c r="D230" s="1325">
        <f>'Information Input'!$J$18</f>
        <v>2019</v>
      </c>
      <c r="E230" s="1325">
        <f>$E$50</f>
        <v>43</v>
      </c>
      <c r="F230" s="1336" t="str">
        <f>$F$50</f>
        <v>Pre-Tenancy/Housing Support</v>
      </c>
      <c r="G230" s="1337" t="str">
        <f>$G$50</f>
        <v>Report 5K</v>
      </c>
      <c r="H230" s="1077"/>
      <c r="I230" s="1078">
        <f>SUMIF('Report 4A'!$G$16:$G$95,$E230,'Report 4A'!$AE$16:$AE$95)</f>
        <v>0</v>
      </c>
      <c r="J230" s="1077"/>
      <c r="K230" s="1077"/>
      <c r="L230" s="1077"/>
      <c r="M230" s="1077"/>
      <c r="N230" s="1324">
        <f t="shared" ref="N230" si="229">SUM(H230:M230)</f>
        <v>0</v>
      </c>
      <c r="O230" s="1077"/>
      <c r="P230" s="1078">
        <f>SUMIF('Report 4A'!$G$16:$G$95,$E230,'Report 4A'!$AF$16:$AF$95)</f>
        <v>0</v>
      </c>
      <c r="Q230" s="1077"/>
      <c r="R230" s="1077"/>
      <c r="S230" s="1077"/>
      <c r="T230" s="1077"/>
      <c r="U230" s="1324">
        <f t="shared" ref="U230" si="230">SUM(O230:T230)</f>
        <v>0</v>
      </c>
      <c r="V230" s="1077"/>
      <c r="W230" s="1078">
        <f>SUMIF('Report 4A'!$G$16:$G$95,$E230,'Report 4A'!$AG$16:$AG$95)</f>
        <v>0</v>
      </c>
      <c r="X230" s="1077"/>
      <c r="Y230" s="1077"/>
      <c r="Z230" s="1077"/>
      <c r="AA230" s="1077"/>
      <c r="AB230" s="1324">
        <f t="shared" ref="AB230" si="231">SUM(V230:AA230)</f>
        <v>0</v>
      </c>
      <c r="AC230" s="1077"/>
      <c r="AD230" s="1078">
        <f>SUMIF('Report 4A'!$G$16:$G$95,$E230,'Report 4A'!$AH$16:$AH$95)</f>
        <v>0</v>
      </c>
      <c r="AE230" s="1077"/>
      <c r="AF230" s="1077"/>
      <c r="AG230" s="1077"/>
      <c r="AH230" s="1077"/>
      <c r="AI230" s="1324">
        <f t="shared" ref="AI230" si="232">SUM(AC230:AH230)</f>
        <v>0</v>
      </c>
      <c r="AJ230" s="1078">
        <f t="shared" si="222"/>
        <v>0</v>
      </c>
      <c r="AK230" s="1078">
        <f t="shared" si="223"/>
        <v>0</v>
      </c>
      <c r="AL230" s="1078">
        <f t="shared" si="224"/>
        <v>0</v>
      </c>
      <c r="AM230" s="1078">
        <f t="shared" si="225"/>
        <v>0</v>
      </c>
      <c r="AN230" s="1078">
        <f t="shared" si="226"/>
        <v>0</v>
      </c>
      <c r="AO230" s="1078">
        <f t="shared" si="227"/>
        <v>0</v>
      </c>
      <c r="AP230" s="1324">
        <f t="shared" si="228"/>
        <v>0</v>
      </c>
    </row>
    <row r="231" spans="1:42" customFormat="1">
      <c r="A231" s="1326" t="s">
        <v>99</v>
      </c>
      <c r="B231" s="1326" t="s">
        <v>100</v>
      </c>
      <c r="C231" s="1326" t="s">
        <v>96</v>
      </c>
      <c r="D231" s="1326">
        <f>'Information Input'!$J$18</f>
        <v>2019</v>
      </c>
      <c r="E231" s="1097">
        <f>$E$51</f>
        <v>44</v>
      </c>
      <c r="F231" s="1098" t="str">
        <f>$F$51</f>
        <v>SUBTOTAL HEALTH CARE (11 through 43)</v>
      </c>
      <c r="G231" s="1099" t="str">
        <f>$G$51</f>
        <v>NA</v>
      </c>
      <c r="H231" s="1095">
        <f>SUM(H198:H230)</f>
        <v>0</v>
      </c>
      <c r="I231" s="1095">
        <f>SUM(I198:I230)</f>
        <v>0</v>
      </c>
      <c r="J231" s="1095">
        <f t="shared" ref="J231:AI231" si="233">SUM(J198:J230)</f>
        <v>0</v>
      </c>
      <c r="K231" s="1095">
        <f t="shared" si="233"/>
        <v>0</v>
      </c>
      <c r="L231" s="1095">
        <f t="shared" si="233"/>
        <v>0</v>
      </c>
      <c r="M231" s="1095">
        <f t="shared" si="233"/>
        <v>0</v>
      </c>
      <c r="N231" s="1095">
        <f t="shared" si="233"/>
        <v>0</v>
      </c>
      <c r="O231" s="1095">
        <f t="shared" si="233"/>
        <v>0</v>
      </c>
      <c r="P231" s="1095">
        <f>SUM(P198:P230)</f>
        <v>0</v>
      </c>
      <c r="Q231" s="1095">
        <f t="shared" si="233"/>
        <v>0</v>
      </c>
      <c r="R231" s="1095">
        <f t="shared" si="233"/>
        <v>0</v>
      </c>
      <c r="S231" s="1095">
        <f t="shared" si="233"/>
        <v>0</v>
      </c>
      <c r="T231" s="1095">
        <f t="shared" si="233"/>
        <v>0</v>
      </c>
      <c r="U231" s="1095">
        <f t="shared" si="233"/>
        <v>0</v>
      </c>
      <c r="V231" s="1095">
        <f t="shared" si="233"/>
        <v>0</v>
      </c>
      <c r="W231" s="1095">
        <f>SUM(W198:W230)</f>
        <v>0</v>
      </c>
      <c r="X231" s="1095">
        <f t="shared" si="233"/>
        <v>0</v>
      </c>
      <c r="Y231" s="1095">
        <f t="shared" si="233"/>
        <v>0</v>
      </c>
      <c r="Z231" s="1095">
        <f t="shared" si="233"/>
        <v>0</v>
      </c>
      <c r="AA231" s="1095">
        <f t="shared" si="233"/>
        <v>0</v>
      </c>
      <c r="AB231" s="1095">
        <f t="shared" si="233"/>
        <v>0</v>
      </c>
      <c r="AC231" s="1095">
        <f t="shared" si="233"/>
        <v>0</v>
      </c>
      <c r="AD231" s="1095">
        <f>SUM(AD198:AD230)</f>
        <v>0</v>
      </c>
      <c r="AE231" s="1095">
        <f t="shared" si="233"/>
        <v>0</v>
      </c>
      <c r="AF231" s="1095">
        <f t="shared" si="233"/>
        <v>0</v>
      </c>
      <c r="AG231" s="1095">
        <f t="shared" si="233"/>
        <v>0</v>
      </c>
      <c r="AH231" s="1095">
        <f t="shared" si="233"/>
        <v>0</v>
      </c>
      <c r="AI231" s="1095">
        <f t="shared" si="233"/>
        <v>0</v>
      </c>
      <c r="AJ231" s="1096">
        <f>SUM(AJ198:AJ230)</f>
        <v>0</v>
      </c>
      <c r="AK231" s="1096">
        <f t="shared" ref="AK231" si="234">SUM(AK198:AK230)</f>
        <v>0</v>
      </c>
      <c r="AL231" s="1096">
        <f t="shared" ref="AL231" si="235">SUM(AL198:AL230)</f>
        <v>0</v>
      </c>
      <c r="AM231" s="1096">
        <f t="shared" ref="AM231" si="236">SUM(AM198:AM230)</f>
        <v>0</v>
      </c>
      <c r="AN231" s="1096">
        <f t="shared" ref="AN231" si="237">SUM(AN198:AN230)</f>
        <v>0</v>
      </c>
      <c r="AO231" s="1096">
        <f t="shared" ref="AO231" si="238">SUM(AO198:AO230)</f>
        <v>0</v>
      </c>
      <c r="AP231" s="1096">
        <f t="shared" ref="AP231" si="239">SUM(AP198:AP230)</f>
        <v>0</v>
      </c>
    </row>
    <row r="232" spans="1:42" customFormat="1">
      <c r="A232" s="1323" t="s">
        <v>99</v>
      </c>
      <c r="B232" s="1323" t="s">
        <v>100</v>
      </c>
      <c r="C232" s="1323" t="s">
        <v>96</v>
      </c>
      <c r="D232" s="1323">
        <f>'Information Input'!$J$18</f>
        <v>2019</v>
      </c>
      <c r="E232" s="1074">
        <f>$E$52</f>
        <v>45</v>
      </c>
      <c r="F232" s="1075" t="str">
        <f>$F$52</f>
        <v>Care Coordination - Medical</v>
      </c>
      <c r="G232" s="1076" t="str">
        <f>$G$52</f>
        <v>NA</v>
      </c>
      <c r="H232" s="1077"/>
      <c r="I232" s="1078">
        <f>SUMIF('Report 4A'!$G$16:$G$95,$E232,'Report 4A'!$AE$16:$AE$95)</f>
        <v>0</v>
      </c>
      <c r="J232" s="1077"/>
      <c r="K232" s="1077"/>
      <c r="L232" s="1077"/>
      <c r="M232" s="1077"/>
      <c r="N232" s="1324">
        <f t="shared" ref="N232:N238" si="240">SUM(H232:M232)</f>
        <v>0</v>
      </c>
      <c r="O232" s="1077"/>
      <c r="P232" s="1078">
        <f>SUMIF('Report 4A'!$G$16:$G$95,$E232,'Report 4A'!$AF$16:$AF$95)</f>
        <v>0</v>
      </c>
      <c r="Q232" s="1077"/>
      <c r="R232" s="1077"/>
      <c r="S232" s="1077"/>
      <c r="T232" s="1077"/>
      <c r="U232" s="1324">
        <f t="shared" ref="U232:U238" si="241">SUM(O232:T232)</f>
        <v>0</v>
      </c>
      <c r="V232" s="1077"/>
      <c r="W232" s="1078">
        <f>SUMIF('Report 4A'!$G$16:$G$95,$E232,'Report 4A'!$AG$16:$AG$95)</f>
        <v>0</v>
      </c>
      <c r="X232" s="1077"/>
      <c r="Y232" s="1077"/>
      <c r="Z232" s="1077"/>
      <c r="AA232" s="1077"/>
      <c r="AB232" s="1324">
        <f t="shared" ref="AB232:AB238" si="242">SUM(V232:AA232)</f>
        <v>0</v>
      </c>
      <c r="AC232" s="1077"/>
      <c r="AD232" s="1078">
        <f>SUMIF('Report 4A'!$G$16:$G$95,$E232,'Report 4A'!$AH$16:$AH$95)</f>
        <v>0</v>
      </c>
      <c r="AE232" s="1077"/>
      <c r="AF232" s="1077"/>
      <c r="AG232" s="1077"/>
      <c r="AH232" s="1077"/>
      <c r="AI232" s="1324">
        <f t="shared" ref="AI232:AI238" si="243">SUM(AC232:AH232)</f>
        <v>0</v>
      </c>
      <c r="AJ232" s="1094">
        <f t="shared" ref="AJ232:AO238" si="244">H232+O232+V232+AC232</f>
        <v>0</v>
      </c>
      <c r="AK232" s="1094">
        <f t="shared" si="244"/>
        <v>0</v>
      </c>
      <c r="AL232" s="1094">
        <f t="shared" si="244"/>
        <v>0</v>
      </c>
      <c r="AM232" s="1094">
        <f t="shared" si="244"/>
        <v>0</v>
      </c>
      <c r="AN232" s="1094">
        <f t="shared" si="244"/>
        <v>0</v>
      </c>
      <c r="AO232" s="1094">
        <f t="shared" si="244"/>
        <v>0</v>
      </c>
      <c r="AP232" s="1327">
        <f t="shared" ref="AP232:AP238" si="245">SUM(AJ232:AO232)</f>
        <v>0</v>
      </c>
    </row>
    <row r="233" spans="1:42" customFormat="1">
      <c r="A233" s="1323" t="s">
        <v>99</v>
      </c>
      <c r="B233" s="1323" t="s">
        <v>100</v>
      </c>
      <c r="C233" s="1323" t="s">
        <v>96</v>
      </c>
      <c r="D233" s="1323">
        <f>'Information Input'!$J$18</f>
        <v>2019</v>
      </c>
      <c r="E233" s="1074">
        <f>$E$53</f>
        <v>46</v>
      </c>
      <c r="F233" s="1075" t="str">
        <f>$F$53</f>
        <v>IHS, Tribal 638 &amp; I/T/Us - OMB Rate</v>
      </c>
      <c r="G233" s="1076" t="str">
        <f>$G$53</f>
        <v>NA</v>
      </c>
      <c r="H233" s="1077"/>
      <c r="I233" s="1078">
        <f>SUMIF('Report 4A'!$G$16:$G$95,$E233,'Report 4A'!$AE$16:$AE$95)</f>
        <v>0</v>
      </c>
      <c r="J233" s="1077"/>
      <c r="K233" s="1077"/>
      <c r="L233" s="1077"/>
      <c r="M233" s="1077"/>
      <c r="N233" s="1324">
        <f t="shared" si="240"/>
        <v>0</v>
      </c>
      <c r="O233" s="1077"/>
      <c r="P233" s="1078">
        <f>SUMIF('Report 4A'!$G$16:$G$95,$E233,'Report 4A'!$AF$16:$AF$95)</f>
        <v>0</v>
      </c>
      <c r="Q233" s="1077"/>
      <c r="R233" s="1077"/>
      <c r="S233" s="1077"/>
      <c r="T233" s="1077"/>
      <c r="U233" s="1324">
        <f t="shared" si="241"/>
        <v>0</v>
      </c>
      <c r="V233" s="1077"/>
      <c r="W233" s="1078">
        <f>SUMIF('Report 4A'!$G$16:$G$95,$E233,'Report 4A'!$AG$16:$AG$95)</f>
        <v>0</v>
      </c>
      <c r="X233" s="1077"/>
      <c r="Y233" s="1077"/>
      <c r="Z233" s="1077"/>
      <c r="AA233" s="1077"/>
      <c r="AB233" s="1324">
        <f t="shared" si="242"/>
        <v>0</v>
      </c>
      <c r="AC233" s="1077"/>
      <c r="AD233" s="1078">
        <f>SUMIF('Report 4A'!$G$16:$G$95,$E233,'Report 4A'!$AH$16:$AH$95)</f>
        <v>0</v>
      </c>
      <c r="AE233" s="1077"/>
      <c r="AF233" s="1077"/>
      <c r="AG233" s="1077"/>
      <c r="AH233" s="1077"/>
      <c r="AI233" s="1324">
        <f t="shared" si="243"/>
        <v>0</v>
      </c>
      <c r="AJ233" s="1094">
        <f t="shared" si="244"/>
        <v>0</v>
      </c>
      <c r="AK233" s="1094">
        <f t="shared" si="244"/>
        <v>0</v>
      </c>
      <c r="AL233" s="1094">
        <f t="shared" si="244"/>
        <v>0</v>
      </c>
      <c r="AM233" s="1094">
        <f t="shared" si="244"/>
        <v>0</v>
      </c>
      <c r="AN233" s="1094">
        <f t="shared" si="244"/>
        <v>0</v>
      </c>
      <c r="AO233" s="1094">
        <f t="shared" si="244"/>
        <v>0</v>
      </c>
      <c r="AP233" s="1327">
        <f t="shared" si="245"/>
        <v>0</v>
      </c>
    </row>
    <row r="234" spans="1:42" customFormat="1">
      <c r="A234" s="1323" t="s">
        <v>99</v>
      </c>
      <c r="B234" s="1323" t="s">
        <v>100</v>
      </c>
      <c r="C234" s="1323" t="s">
        <v>96</v>
      </c>
      <c r="D234" s="1323">
        <f>'Information Input'!$J$18</f>
        <v>2019</v>
      </c>
      <c r="E234" s="1074">
        <f>$E$54</f>
        <v>47</v>
      </c>
      <c r="F234" s="1075" t="str">
        <f>$F$54</f>
        <v>IHS, Tribal 638 &amp; I/T/Us - NOT Subject to OMB Codes/Rates</v>
      </c>
      <c r="G234" s="1076" t="str">
        <f>$G$54</f>
        <v>NA</v>
      </c>
      <c r="H234" s="1077"/>
      <c r="I234" s="1078">
        <f>SUMIF('Report 4A'!$G$16:$G$95,$E234,'Report 4A'!$AE$16:$AE$95)</f>
        <v>0</v>
      </c>
      <c r="J234" s="1077"/>
      <c r="K234" s="1077"/>
      <c r="L234" s="1077"/>
      <c r="M234" s="1077"/>
      <c r="N234" s="1324">
        <f t="shared" si="240"/>
        <v>0</v>
      </c>
      <c r="O234" s="1077"/>
      <c r="P234" s="1078">
        <f>SUMIF('Report 4A'!$G$16:$G$95,$E234,'Report 4A'!$AF$16:$AF$95)</f>
        <v>0</v>
      </c>
      <c r="Q234" s="1077"/>
      <c r="R234" s="1077"/>
      <c r="S234" s="1077"/>
      <c r="T234" s="1077"/>
      <c r="U234" s="1324">
        <f t="shared" si="241"/>
        <v>0</v>
      </c>
      <c r="V234" s="1077"/>
      <c r="W234" s="1078">
        <f>SUMIF('Report 4A'!$G$16:$G$95,$E234,'Report 4A'!$AG$16:$AG$95)</f>
        <v>0</v>
      </c>
      <c r="X234" s="1077"/>
      <c r="Y234" s="1077"/>
      <c r="Z234" s="1077"/>
      <c r="AA234" s="1077"/>
      <c r="AB234" s="1324">
        <f t="shared" si="242"/>
        <v>0</v>
      </c>
      <c r="AC234" s="1077"/>
      <c r="AD234" s="1078">
        <f>SUMIF('Report 4A'!$G$16:$G$95,$E234,'Report 4A'!$AH$16:$AH$95)</f>
        <v>0</v>
      </c>
      <c r="AE234" s="1077"/>
      <c r="AF234" s="1077"/>
      <c r="AG234" s="1077"/>
      <c r="AH234" s="1077"/>
      <c r="AI234" s="1324">
        <f t="shared" si="243"/>
        <v>0</v>
      </c>
      <c r="AJ234" s="1094">
        <f t="shared" si="244"/>
        <v>0</v>
      </c>
      <c r="AK234" s="1094">
        <f t="shared" si="244"/>
        <v>0</v>
      </c>
      <c r="AL234" s="1094">
        <f t="shared" si="244"/>
        <v>0</v>
      </c>
      <c r="AM234" s="1094">
        <f t="shared" si="244"/>
        <v>0</v>
      </c>
      <c r="AN234" s="1094">
        <f t="shared" si="244"/>
        <v>0</v>
      </c>
      <c r="AO234" s="1094">
        <f t="shared" si="244"/>
        <v>0</v>
      </c>
      <c r="AP234" s="1327">
        <f t="shared" si="245"/>
        <v>0</v>
      </c>
    </row>
    <row r="235" spans="1:42" customFormat="1">
      <c r="A235" s="1323" t="s">
        <v>99</v>
      </c>
      <c r="B235" s="1323" t="s">
        <v>100</v>
      </c>
      <c r="C235" s="1323" t="s">
        <v>96</v>
      </c>
      <c r="D235" s="1323">
        <f>'Information Input'!$J$18</f>
        <v>2019</v>
      </c>
      <c r="E235" s="1074">
        <f>$E$55</f>
        <v>48</v>
      </c>
      <c r="F235" s="1075" t="str">
        <f>$F$55</f>
        <v>Member Rewards - Goods and Services</v>
      </c>
      <c r="G235" s="1076" t="str">
        <f>$G$55</f>
        <v>NA</v>
      </c>
      <c r="H235" s="1077"/>
      <c r="I235" s="1078">
        <f>SUMIF('Report 4A'!$G$16:$G$95,$E235,'Report 4A'!$AE$16:$AE$95)</f>
        <v>0</v>
      </c>
      <c r="J235" s="1077"/>
      <c r="K235" s="1077"/>
      <c r="L235" s="1077"/>
      <c r="M235" s="1077"/>
      <c r="N235" s="1324">
        <f t="shared" si="240"/>
        <v>0</v>
      </c>
      <c r="O235" s="1077"/>
      <c r="P235" s="1078">
        <f>SUMIF('Report 4A'!$G$16:$G$95,$E235,'Report 4A'!$AF$16:$AF$95)</f>
        <v>0</v>
      </c>
      <c r="Q235" s="1077"/>
      <c r="R235" s="1077"/>
      <c r="S235" s="1077"/>
      <c r="T235" s="1077"/>
      <c r="U235" s="1324">
        <f t="shared" si="241"/>
        <v>0</v>
      </c>
      <c r="V235" s="1077"/>
      <c r="W235" s="1078">
        <f>SUMIF('Report 4A'!$G$16:$G$95,$E235,'Report 4A'!$AG$16:$AG$95)</f>
        <v>0</v>
      </c>
      <c r="X235" s="1077"/>
      <c r="Y235" s="1077"/>
      <c r="Z235" s="1077"/>
      <c r="AA235" s="1077"/>
      <c r="AB235" s="1324">
        <f t="shared" si="242"/>
        <v>0</v>
      </c>
      <c r="AC235" s="1077"/>
      <c r="AD235" s="1078">
        <f>SUMIF('Report 4A'!$G$16:$G$95,$E235,'Report 4A'!$AH$16:$AH$95)</f>
        <v>0</v>
      </c>
      <c r="AE235" s="1077"/>
      <c r="AF235" s="1077"/>
      <c r="AG235" s="1077"/>
      <c r="AH235" s="1077"/>
      <c r="AI235" s="1324">
        <f t="shared" si="243"/>
        <v>0</v>
      </c>
      <c r="AJ235" s="1094">
        <f t="shared" si="244"/>
        <v>0</v>
      </c>
      <c r="AK235" s="1094">
        <f t="shared" si="244"/>
        <v>0</v>
      </c>
      <c r="AL235" s="1094">
        <f t="shared" si="244"/>
        <v>0</v>
      </c>
      <c r="AM235" s="1094">
        <f t="shared" si="244"/>
        <v>0</v>
      </c>
      <c r="AN235" s="1094">
        <f t="shared" si="244"/>
        <v>0</v>
      </c>
      <c r="AO235" s="1094">
        <f t="shared" si="244"/>
        <v>0</v>
      </c>
      <c r="AP235" s="1327">
        <f t="shared" si="245"/>
        <v>0</v>
      </c>
    </row>
    <row r="236" spans="1:42" customFormat="1">
      <c r="A236" s="1323" t="s">
        <v>99</v>
      </c>
      <c r="B236" s="1323" t="s">
        <v>100</v>
      </c>
      <c r="C236" s="1323" t="s">
        <v>96</v>
      </c>
      <c r="D236" s="1323">
        <f>'Information Input'!$J$18</f>
        <v>2019</v>
      </c>
      <c r="E236" s="1074">
        <f>$E$56</f>
        <v>49</v>
      </c>
      <c r="F236" s="1075" t="str">
        <f>$F$56</f>
        <v>Member Rewards - Vendor Administration</v>
      </c>
      <c r="G236" s="1076" t="str">
        <f>$G$56</f>
        <v>NA</v>
      </c>
      <c r="H236" s="1077"/>
      <c r="I236" s="1078">
        <f>SUMIF('Report 4A'!$G$16:$G$95,$E236,'Report 4A'!$AE$16:$AE$95)</f>
        <v>0</v>
      </c>
      <c r="J236" s="1077"/>
      <c r="K236" s="1077"/>
      <c r="L236" s="1077"/>
      <c r="M236" s="1077"/>
      <c r="N236" s="1324">
        <f t="shared" si="240"/>
        <v>0</v>
      </c>
      <c r="O236" s="1077"/>
      <c r="P236" s="1078">
        <f>SUMIF('Report 4A'!$G$16:$G$95,$E236,'Report 4A'!$AF$16:$AF$95)</f>
        <v>0</v>
      </c>
      <c r="Q236" s="1077"/>
      <c r="R236" s="1077"/>
      <c r="S236" s="1077"/>
      <c r="T236" s="1077"/>
      <c r="U236" s="1324">
        <f t="shared" si="241"/>
        <v>0</v>
      </c>
      <c r="V236" s="1077"/>
      <c r="W236" s="1078">
        <f>SUMIF('Report 4A'!$G$16:$G$95,$E236,'Report 4A'!$AG$16:$AG$95)</f>
        <v>0</v>
      </c>
      <c r="X236" s="1077"/>
      <c r="Y236" s="1077"/>
      <c r="Z236" s="1077"/>
      <c r="AA236" s="1077"/>
      <c r="AB236" s="1324">
        <f t="shared" si="242"/>
        <v>0</v>
      </c>
      <c r="AC236" s="1077"/>
      <c r="AD236" s="1078">
        <f>SUMIF('Report 4A'!$G$16:$G$95,$E236,'Report 4A'!$AH$16:$AH$95)</f>
        <v>0</v>
      </c>
      <c r="AE236" s="1077"/>
      <c r="AF236" s="1077"/>
      <c r="AG236" s="1077"/>
      <c r="AH236" s="1077"/>
      <c r="AI236" s="1324">
        <f t="shared" si="243"/>
        <v>0</v>
      </c>
      <c r="AJ236" s="1094">
        <f t="shared" si="244"/>
        <v>0</v>
      </c>
      <c r="AK236" s="1094">
        <f t="shared" si="244"/>
        <v>0</v>
      </c>
      <c r="AL236" s="1094">
        <f t="shared" si="244"/>
        <v>0</v>
      </c>
      <c r="AM236" s="1094">
        <f t="shared" si="244"/>
        <v>0</v>
      </c>
      <c r="AN236" s="1094">
        <f t="shared" si="244"/>
        <v>0</v>
      </c>
      <c r="AO236" s="1094">
        <f t="shared" si="244"/>
        <v>0</v>
      </c>
      <c r="AP236" s="1327">
        <f t="shared" si="245"/>
        <v>0</v>
      </c>
    </row>
    <row r="237" spans="1:42" customFormat="1">
      <c r="A237" s="1323" t="s">
        <v>99</v>
      </c>
      <c r="B237" s="1323" t="s">
        <v>100</v>
      </c>
      <c r="C237" s="1323" t="s">
        <v>96</v>
      </c>
      <c r="D237" s="1323">
        <f>'Information Input'!$J$18</f>
        <v>2019</v>
      </c>
      <c r="E237" s="1074">
        <f>$E$57</f>
        <v>50</v>
      </c>
      <c r="F237" s="1075" t="str">
        <f>$F$57</f>
        <v>Value Added Services/Non-State Plan Approved Services</v>
      </c>
      <c r="G237" s="1076" t="str">
        <f>$G$57</f>
        <v>NA</v>
      </c>
      <c r="H237" s="1077"/>
      <c r="I237" s="1078">
        <f>SUMIF('Report 4A'!$G$16:$G$95,$E237,'Report 4A'!$AE$16:$AE$95)</f>
        <v>0</v>
      </c>
      <c r="J237" s="1077"/>
      <c r="K237" s="1077"/>
      <c r="L237" s="1077"/>
      <c r="M237" s="1077"/>
      <c r="N237" s="1324">
        <f t="shared" si="240"/>
        <v>0</v>
      </c>
      <c r="O237" s="1077"/>
      <c r="P237" s="1078">
        <f>SUMIF('Report 4A'!$G$16:$G$95,$E237,'Report 4A'!$AF$16:$AF$95)</f>
        <v>0</v>
      </c>
      <c r="Q237" s="1077"/>
      <c r="R237" s="1077"/>
      <c r="S237" s="1077"/>
      <c r="T237" s="1077"/>
      <c r="U237" s="1324">
        <f t="shared" si="241"/>
        <v>0</v>
      </c>
      <c r="V237" s="1077"/>
      <c r="W237" s="1078">
        <f>SUMIF('Report 4A'!$G$16:$G$95,$E237,'Report 4A'!$AG$16:$AG$95)</f>
        <v>0</v>
      </c>
      <c r="X237" s="1077"/>
      <c r="Y237" s="1077"/>
      <c r="Z237" s="1077"/>
      <c r="AA237" s="1077"/>
      <c r="AB237" s="1324">
        <f t="shared" si="242"/>
        <v>0</v>
      </c>
      <c r="AC237" s="1077"/>
      <c r="AD237" s="1078">
        <f>SUMIF('Report 4A'!$G$16:$G$95,$E237,'Report 4A'!$AH$16:$AH$95)</f>
        <v>0</v>
      </c>
      <c r="AE237" s="1077"/>
      <c r="AF237" s="1077"/>
      <c r="AG237" s="1077"/>
      <c r="AH237" s="1077"/>
      <c r="AI237" s="1324">
        <f t="shared" si="243"/>
        <v>0</v>
      </c>
      <c r="AJ237" s="1094">
        <f t="shared" si="244"/>
        <v>0</v>
      </c>
      <c r="AK237" s="1094">
        <f t="shared" si="244"/>
        <v>0</v>
      </c>
      <c r="AL237" s="1094">
        <f t="shared" si="244"/>
        <v>0</v>
      </c>
      <c r="AM237" s="1094">
        <f t="shared" si="244"/>
        <v>0</v>
      </c>
      <c r="AN237" s="1094">
        <f t="shared" si="244"/>
        <v>0</v>
      </c>
      <c r="AO237" s="1094">
        <f t="shared" si="244"/>
        <v>0</v>
      </c>
      <c r="AP237" s="1327">
        <f t="shared" si="245"/>
        <v>0</v>
      </c>
    </row>
    <row r="238" spans="1:42" customFormat="1">
      <c r="A238" s="1328" t="s">
        <v>99</v>
      </c>
      <c r="B238" s="1328" t="s">
        <v>100</v>
      </c>
      <c r="C238" s="1328" t="s">
        <v>96</v>
      </c>
      <c r="D238" s="1328">
        <f>'Information Input'!$J$18</f>
        <v>2019</v>
      </c>
      <c r="E238" s="1100">
        <f>$E$58</f>
        <v>51</v>
      </c>
      <c r="F238" s="1101" t="str">
        <f>$F$58</f>
        <v>Other - Outlier Services (Provide Detail in Outlier Report)</v>
      </c>
      <c r="G238" s="1102" t="str">
        <f>$G$58</f>
        <v>NA</v>
      </c>
      <c r="H238" s="1172"/>
      <c r="I238" s="1082">
        <f>SUMIF('Report 4A'!$G$16:$G$95,$E238,'Report 4A'!$AE$16:$AE$95)</f>
        <v>0</v>
      </c>
      <c r="J238" s="1172"/>
      <c r="K238" s="1172"/>
      <c r="L238" s="1172"/>
      <c r="M238" s="1172"/>
      <c r="N238" s="1338">
        <f t="shared" si="240"/>
        <v>0</v>
      </c>
      <c r="O238" s="1172"/>
      <c r="P238" s="1082">
        <f>SUMIF('Report 4A'!$G$16:$G$95,$E238,'Report 4A'!$AF$16:$AF$95)</f>
        <v>0</v>
      </c>
      <c r="Q238" s="1172"/>
      <c r="R238" s="1172"/>
      <c r="S238" s="1172"/>
      <c r="T238" s="1172"/>
      <c r="U238" s="1338">
        <f t="shared" si="241"/>
        <v>0</v>
      </c>
      <c r="V238" s="1172"/>
      <c r="W238" s="1082">
        <f>SUMIF('Report 4A'!$G$16:$G$95,$E238,'Report 4A'!$AG$16:$AG$95)</f>
        <v>0</v>
      </c>
      <c r="X238" s="1172"/>
      <c r="Y238" s="1172"/>
      <c r="Z238" s="1172"/>
      <c r="AA238" s="1172"/>
      <c r="AB238" s="1338">
        <f t="shared" si="242"/>
        <v>0</v>
      </c>
      <c r="AC238" s="1172"/>
      <c r="AD238" s="1082">
        <f>SUMIF('Report 4A'!$G$16:$G$95,$E238,'Report 4A'!$AH$16:$AH$95)</f>
        <v>0</v>
      </c>
      <c r="AE238" s="1172"/>
      <c r="AF238" s="1172"/>
      <c r="AG238" s="1172"/>
      <c r="AH238" s="1172"/>
      <c r="AI238" s="1338">
        <f t="shared" si="243"/>
        <v>0</v>
      </c>
      <c r="AJ238" s="1094">
        <f t="shared" si="244"/>
        <v>0</v>
      </c>
      <c r="AK238" s="1094">
        <f t="shared" si="244"/>
        <v>0</v>
      </c>
      <c r="AL238" s="1094">
        <f t="shared" si="244"/>
        <v>0</v>
      </c>
      <c r="AM238" s="1094">
        <f t="shared" si="244"/>
        <v>0</v>
      </c>
      <c r="AN238" s="1094">
        <f t="shared" si="244"/>
        <v>0</v>
      </c>
      <c r="AO238" s="1094">
        <f t="shared" si="244"/>
        <v>0</v>
      </c>
      <c r="AP238" s="1327">
        <f t="shared" si="245"/>
        <v>0</v>
      </c>
    </row>
    <row r="239" spans="1:42" customFormat="1">
      <c r="A239" s="1329" t="s">
        <v>99</v>
      </c>
      <c r="B239" s="1329" t="s">
        <v>100</v>
      </c>
      <c r="C239" s="1329" t="s">
        <v>96</v>
      </c>
      <c r="D239" s="1329">
        <f>'Information Input'!$J$18</f>
        <v>2019</v>
      </c>
      <c r="E239" s="1103">
        <f>$E$59</f>
        <v>52</v>
      </c>
      <c r="F239" s="1104" t="str">
        <f>$F$59</f>
        <v>TOTAL HEALTH CARE (44 through 51)</v>
      </c>
      <c r="G239" s="1105" t="str">
        <f>$G$59</f>
        <v>NA</v>
      </c>
      <c r="H239" s="1095">
        <f>SUM(H231:H238)</f>
        <v>0</v>
      </c>
      <c r="I239" s="1095">
        <f>SUM(I231:I238)</f>
        <v>0</v>
      </c>
      <c r="J239" s="1095">
        <f t="shared" ref="J239" si="246">SUM(J231:J238)</f>
        <v>0</v>
      </c>
      <c r="K239" s="1095">
        <f t="shared" ref="K239" si="247">SUM(K231:K238)</f>
        <v>0</v>
      </c>
      <c r="L239" s="1095">
        <f t="shared" ref="L239" si="248">SUM(L231:L238)</f>
        <v>0</v>
      </c>
      <c r="M239" s="1095">
        <f t="shared" ref="M239" si="249">SUM(M231:M238)</f>
        <v>0</v>
      </c>
      <c r="N239" s="1095">
        <f t="shared" ref="N239" si="250">SUM(N231:N238)</f>
        <v>0</v>
      </c>
      <c r="O239" s="1095">
        <f t="shared" ref="O239" si="251">SUM(O231:O238)</f>
        <v>0</v>
      </c>
      <c r="P239" s="1095">
        <f t="shared" ref="P239" si="252">SUM(P231:P238)</f>
        <v>0</v>
      </c>
      <c r="Q239" s="1095">
        <f t="shared" ref="Q239" si="253">SUM(Q231:Q238)</f>
        <v>0</v>
      </c>
      <c r="R239" s="1095">
        <f t="shared" ref="R239" si="254">SUM(R231:R238)</f>
        <v>0</v>
      </c>
      <c r="S239" s="1095">
        <f t="shared" ref="S239" si="255">SUM(S231:S238)</f>
        <v>0</v>
      </c>
      <c r="T239" s="1095">
        <f t="shared" ref="T239" si="256">SUM(T231:T238)</f>
        <v>0</v>
      </c>
      <c r="U239" s="1095">
        <f t="shared" ref="U239" si="257">SUM(U231:U238)</f>
        <v>0</v>
      </c>
      <c r="V239" s="1095">
        <f t="shared" ref="V239" si="258">SUM(V231:V238)</f>
        <v>0</v>
      </c>
      <c r="W239" s="1095">
        <f t="shared" ref="W239" si="259">SUM(W231:W238)</f>
        <v>0</v>
      </c>
      <c r="X239" s="1095">
        <f t="shared" ref="X239" si="260">SUM(X231:X238)</f>
        <v>0</v>
      </c>
      <c r="Y239" s="1095">
        <f t="shared" ref="Y239" si="261">SUM(Y231:Y238)</f>
        <v>0</v>
      </c>
      <c r="Z239" s="1095">
        <f t="shared" ref="Z239" si="262">SUM(Z231:Z238)</f>
        <v>0</v>
      </c>
      <c r="AA239" s="1095">
        <f t="shared" ref="AA239" si="263">SUM(AA231:AA238)</f>
        <v>0</v>
      </c>
      <c r="AB239" s="1095">
        <f t="shared" ref="AB239" si="264">SUM(AB231:AB238)</f>
        <v>0</v>
      </c>
      <c r="AC239" s="1095">
        <f t="shared" ref="AC239" si="265">SUM(AC231:AC238)</f>
        <v>0</v>
      </c>
      <c r="AD239" s="1095">
        <f t="shared" ref="AD239" si="266">SUM(AD231:AD238)</f>
        <v>0</v>
      </c>
      <c r="AE239" s="1095">
        <f t="shared" ref="AE239" si="267">SUM(AE231:AE238)</f>
        <v>0</v>
      </c>
      <c r="AF239" s="1095">
        <f t="shared" ref="AF239" si="268">SUM(AF231:AF238)</f>
        <v>0</v>
      </c>
      <c r="AG239" s="1095">
        <f t="shared" ref="AG239" si="269">SUM(AG231:AG238)</f>
        <v>0</v>
      </c>
      <c r="AH239" s="1095">
        <f t="shared" ref="AH239" si="270">SUM(AH231:AH238)</f>
        <v>0</v>
      </c>
      <c r="AI239" s="1095">
        <f t="shared" ref="AI239" si="271">SUM(AI231:AI238)</f>
        <v>0</v>
      </c>
      <c r="AJ239" s="1095">
        <f>SUM(AJ231:AJ238)</f>
        <v>0</v>
      </c>
      <c r="AK239" s="1095">
        <f t="shared" ref="AK239" si="272">SUM(AK231:AK238)</f>
        <v>0</v>
      </c>
      <c r="AL239" s="1095">
        <f t="shared" ref="AL239" si="273">SUM(AL231:AL238)</f>
        <v>0</v>
      </c>
      <c r="AM239" s="1095">
        <f t="shared" ref="AM239" si="274">SUM(AM231:AM238)</f>
        <v>0</v>
      </c>
      <c r="AN239" s="1095">
        <f t="shared" ref="AN239" si="275">SUM(AN231:AN238)</f>
        <v>0</v>
      </c>
      <c r="AO239" s="1095">
        <f t="shared" ref="AO239" si="276">SUM(AO231:AO238)</f>
        <v>0</v>
      </c>
      <c r="AP239" s="1095">
        <f t="shared" ref="AP239" si="277">SUM(AP231:AP238)</f>
        <v>0</v>
      </c>
    </row>
    <row r="240" spans="1:42" customFormat="1" ht="9.9499999999999993"/>
    <row r="241" spans="1:42" customFormat="1" ht="12.95">
      <c r="A241" s="1315"/>
      <c r="B241" s="1315"/>
      <c r="C241" s="1315"/>
      <c r="D241" s="1317"/>
      <c r="E241" s="1317"/>
      <c r="F241" s="1317"/>
      <c r="G241" s="1317"/>
      <c r="H241" s="1090" t="s">
        <v>135</v>
      </c>
      <c r="I241" s="1091"/>
      <c r="J241" s="1091"/>
      <c r="K241" s="1091"/>
      <c r="L241" s="1091"/>
      <c r="M241" s="1091"/>
      <c r="N241" s="1092"/>
      <c r="O241" s="1090" t="s">
        <v>136</v>
      </c>
      <c r="P241" s="1091"/>
      <c r="Q241" s="1091"/>
      <c r="R241" s="1091"/>
      <c r="S241" s="1091"/>
      <c r="T241" s="1091"/>
      <c r="U241" s="1092"/>
      <c r="V241" s="1090" t="s">
        <v>137</v>
      </c>
      <c r="W241" s="1091"/>
      <c r="X241" s="1091"/>
      <c r="Y241" s="1091"/>
      <c r="Z241" s="1091"/>
      <c r="AA241" s="1091"/>
      <c r="AB241" s="1092"/>
      <c r="AC241" s="1090" t="s">
        <v>138</v>
      </c>
      <c r="AD241" s="1091"/>
      <c r="AE241" s="1091"/>
      <c r="AF241" s="1091"/>
      <c r="AG241" s="1091"/>
      <c r="AH241" s="1091"/>
      <c r="AI241" s="1092"/>
      <c r="AJ241" s="1090" t="s">
        <v>139</v>
      </c>
      <c r="AK241" s="1091"/>
      <c r="AL241" s="1091"/>
      <c r="AM241" s="1091"/>
      <c r="AN241" s="1091"/>
      <c r="AO241" s="1091"/>
      <c r="AP241" s="1092"/>
    </row>
    <row r="242" spans="1:42" customFormat="1" ht="39">
      <c r="A242" s="1067" t="s">
        <v>85</v>
      </c>
      <c r="B242" s="1067" t="s">
        <v>87</v>
      </c>
      <c r="C242" s="1068" t="s">
        <v>219</v>
      </c>
      <c r="D242" s="1067" t="s">
        <v>220</v>
      </c>
      <c r="E242" s="1068" t="s">
        <v>221</v>
      </c>
      <c r="F242" s="1068" t="s">
        <v>222</v>
      </c>
      <c r="G242" s="1068" t="s">
        <v>223</v>
      </c>
      <c r="H242" s="1093" t="s">
        <v>224</v>
      </c>
      <c r="I242" s="1093" t="s">
        <v>225</v>
      </c>
      <c r="J242" s="1093" t="s">
        <v>226</v>
      </c>
      <c r="K242" s="1093" t="s">
        <v>227</v>
      </c>
      <c r="L242" s="1093" t="s">
        <v>228</v>
      </c>
      <c r="M242" s="1093" t="s">
        <v>229</v>
      </c>
      <c r="N242" s="1093" t="s">
        <v>230</v>
      </c>
      <c r="O242" s="1093" t="s">
        <v>224</v>
      </c>
      <c r="P242" s="1093" t="s">
        <v>225</v>
      </c>
      <c r="Q242" s="1093" t="s">
        <v>226</v>
      </c>
      <c r="R242" s="1093" t="s">
        <v>227</v>
      </c>
      <c r="S242" s="1093" t="s">
        <v>228</v>
      </c>
      <c r="T242" s="1093" t="s">
        <v>229</v>
      </c>
      <c r="U242" s="1093" t="s">
        <v>230</v>
      </c>
      <c r="V242" s="1093" t="s">
        <v>224</v>
      </c>
      <c r="W242" s="1093" t="s">
        <v>225</v>
      </c>
      <c r="X242" s="1093" t="s">
        <v>226</v>
      </c>
      <c r="Y242" s="1093" t="s">
        <v>227</v>
      </c>
      <c r="Z242" s="1093" t="s">
        <v>228</v>
      </c>
      <c r="AA242" s="1093" t="s">
        <v>229</v>
      </c>
      <c r="AB242" s="1093" t="s">
        <v>230</v>
      </c>
      <c r="AC242" s="1093" t="s">
        <v>224</v>
      </c>
      <c r="AD242" s="1093" t="s">
        <v>225</v>
      </c>
      <c r="AE242" s="1093" t="s">
        <v>226</v>
      </c>
      <c r="AF242" s="1093" t="s">
        <v>227</v>
      </c>
      <c r="AG242" s="1093" t="s">
        <v>228</v>
      </c>
      <c r="AH242" s="1093" t="s">
        <v>229</v>
      </c>
      <c r="AI242" s="1093" t="s">
        <v>230</v>
      </c>
      <c r="AJ242" s="1093" t="s">
        <v>224</v>
      </c>
      <c r="AK242" s="1093" t="s">
        <v>225</v>
      </c>
      <c r="AL242" s="1093" t="s">
        <v>226</v>
      </c>
      <c r="AM242" s="1093" t="s">
        <v>227</v>
      </c>
      <c r="AN242" s="1093" t="s">
        <v>228</v>
      </c>
      <c r="AO242" s="1093" t="s">
        <v>229</v>
      </c>
      <c r="AP242" s="1093" t="s">
        <v>230</v>
      </c>
    </row>
    <row r="243" spans="1:42">
      <c r="A243" s="1330" t="s">
        <v>101</v>
      </c>
      <c r="B243" s="1330" t="s">
        <v>102</v>
      </c>
      <c r="C243" s="1331" t="s">
        <v>103</v>
      </c>
      <c r="D243" s="1330">
        <f>'Information Input'!$J$18</f>
        <v>2019</v>
      </c>
      <c r="E243" s="1331">
        <f>$E$18</f>
        <v>11</v>
      </c>
      <c r="F243" s="1332" t="str">
        <f>$F$18</f>
        <v>Residential Treatment Center, ARTC and Group Homes &lt; 21</v>
      </c>
      <c r="G243" s="1333" t="str">
        <f>$G$18</f>
        <v>Report 5I</v>
      </c>
      <c r="H243" s="1083"/>
      <c r="I243" s="1084">
        <f>SUMIF('Report 4A'!$G$16:$G$95,$E243,'Report 4A'!$AJ$16:$AJ$95)</f>
        <v>0</v>
      </c>
      <c r="J243" s="1083"/>
      <c r="K243" s="1083"/>
      <c r="L243" s="1083"/>
      <c r="M243" s="1083"/>
      <c r="N243" s="1322">
        <f t="shared" ref="N243:N274" si="278">SUM(H243:M243)</f>
        <v>0</v>
      </c>
      <c r="O243" s="1083"/>
      <c r="P243" s="1084">
        <f>SUMIF('Report 4A'!$G$16:$G$95,$E243,'Report 4A'!$AK$16:$AK$95)</f>
        <v>0</v>
      </c>
      <c r="Q243" s="1083"/>
      <c r="R243" s="1083"/>
      <c r="S243" s="1083"/>
      <c r="T243" s="1083"/>
      <c r="U243" s="1322">
        <f t="shared" ref="U243:U274" si="279">SUM(O243:T243)</f>
        <v>0</v>
      </c>
      <c r="V243" s="1083"/>
      <c r="W243" s="1084">
        <f>SUMIF('Report 4A'!$G$16:$G$95,$E243,'Report 4A'!$AL$16:$AL$95)</f>
        <v>0</v>
      </c>
      <c r="X243" s="1083"/>
      <c r="Y243" s="1083"/>
      <c r="Z243" s="1083"/>
      <c r="AA243" s="1083"/>
      <c r="AB243" s="1322">
        <f t="shared" ref="AB243:AB274" si="280">SUM(V243:AA243)</f>
        <v>0</v>
      </c>
      <c r="AC243" s="1083"/>
      <c r="AD243" s="1084">
        <f>SUMIF('Report 4A'!$G$16:$G$95,$E243,'Report 4A'!$AM$16:$AM$95)</f>
        <v>0</v>
      </c>
      <c r="AE243" s="1083"/>
      <c r="AF243" s="1083"/>
      <c r="AG243" s="1083"/>
      <c r="AH243" s="1083"/>
      <c r="AI243" s="1322">
        <f t="shared" ref="AI243:AI274" si="281">SUM(AC243:AH243)</f>
        <v>0</v>
      </c>
      <c r="AJ243" s="1084">
        <f t="shared" ref="AJ243:AJ275" si="282">H243+O243+V243+AC243</f>
        <v>0</v>
      </c>
      <c r="AK243" s="1084">
        <f t="shared" ref="AK243:AK275" si="283">I243+P243+W243+AD243</f>
        <v>0</v>
      </c>
      <c r="AL243" s="1084">
        <f t="shared" ref="AL243:AL275" si="284">J243+Q243+X243+AE243</f>
        <v>0</v>
      </c>
      <c r="AM243" s="1084">
        <f t="shared" ref="AM243:AM275" si="285">K243+R243+Y243+AF243</f>
        <v>0</v>
      </c>
      <c r="AN243" s="1084">
        <f t="shared" ref="AN243:AN275" si="286">L243+S243+Z243+AG243</f>
        <v>0</v>
      </c>
      <c r="AO243" s="1084">
        <f t="shared" ref="AO243:AO275" si="287">M243+T243+AA243+AH243</f>
        <v>0</v>
      </c>
      <c r="AP243" s="1322">
        <f t="shared" ref="AP243:AP275" si="288">SUM(AJ243:AO243)</f>
        <v>0</v>
      </c>
    </row>
    <row r="244" spans="1:42">
      <c r="A244" s="1323" t="s">
        <v>101</v>
      </c>
      <c r="B244" s="1323" t="s">
        <v>102</v>
      </c>
      <c r="C244" s="1323" t="s">
        <v>103</v>
      </c>
      <c r="D244" s="1323">
        <f>'Information Input'!$J$18</f>
        <v>2019</v>
      </c>
      <c r="E244" s="1323">
        <f>$E$19</f>
        <v>12</v>
      </c>
      <c r="F244" s="1334" t="str">
        <f>$F$19</f>
        <v>Foster Care Therapeutic (TFC I &amp; II) &lt; 21</v>
      </c>
      <c r="G244" s="1335" t="str">
        <f>$G$19</f>
        <v>Report 5I</v>
      </c>
      <c r="H244" s="1077"/>
      <c r="I244" s="1078">
        <f>SUMIF('Report 4A'!$G$16:$G$95,$E244,'Report 4A'!$AJ$16:$AJ$95)</f>
        <v>0</v>
      </c>
      <c r="J244" s="1077"/>
      <c r="K244" s="1077"/>
      <c r="L244" s="1077"/>
      <c r="M244" s="1077"/>
      <c r="N244" s="1324">
        <f t="shared" si="278"/>
        <v>0</v>
      </c>
      <c r="O244" s="1077"/>
      <c r="P244" s="1078">
        <f>SUMIF('Report 4A'!$G$16:$G$95,$E244,'Report 4A'!$AK$16:$AK$95)</f>
        <v>0</v>
      </c>
      <c r="Q244" s="1077"/>
      <c r="R244" s="1077"/>
      <c r="S244" s="1077"/>
      <c r="T244" s="1077"/>
      <c r="U244" s="1324">
        <f t="shared" si="279"/>
        <v>0</v>
      </c>
      <c r="V244" s="1077"/>
      <c r="W244" s="1078">
        <f>SUMIF('Report 4A'!$G$16:$G$95,$E244,'Report 4A'!$AL$16:$AL$95)</f>
        <v>0</v>
      </c>
      <c r="X244" s="1077"/>
      <c r="Y244" s="1077"/>
      <c r="Z244" s="1077"/>
      <c r="AA244" s="1077"/>
      <c r="AB244" s="1324">
        <f t="shared" si="280"/>
        <v>0</v>
      </c>
      <c r="AC244" s="1077"/>
      <c r="AD244" s="1078">
        <f>SUMIF('Report 4A'!$G$16:$G$95,$E244,'Report 4A'!$AM$16:$AM$95)</f>
        <v>0</v>
      </c>
      <c r="AE244" s="1077"/>
      <c r="AF244" s="1077"/>
      <c r="AG244" s="1077"/>
      <c r="AH244" s="1077"/>
      <c r="AI244" s="1324">
        <f t="shared" si="281"/>
        <v>0</v>
      </c>
      <c r="AJ244" s="1078">
        <f t="shared" si="282"/>
        <v>0</v>
      </c>
      <c r="AK244" s="1078">
        <f t="shared" si="283"/>
        <v>0</v>
      </c>
      <c r="AL244" s="1078">
        <f t="shared" si="284"/>
        <v>0</v>
      </c>
      <c r="AM244" s="1078">
        <f t="shared" si="285"/>
        <v>0</v>
      </c>
      <c r="AN244" s="1078">
        <f t="shared" si="286"/>
        <v>0</v>
      </c>
      <c r="AO244" s="1078">
        <f t="shared" si="287"/>
        <v>0</v>
      </c>
      <c r="AP244" s="1324">
        <f t="shared" si="288"/>
        <v>0</v>
      </c>
    </row>
    <row r="245" spans="1:42">
      <c r="A245" s="1323" t="s">
        <v>101</v>
      </c>
      <c r="B245" s="1323" t="s">
        <v>102</v>
      </c>
      <c r="C245" s="1323" t="s">
        <v>103</v>
      </c>
      <c r="D245" s="1323">
        <f>'Information Input'!$J$18</f>
        <v>2019</v>
      </c>
      <c r="E245" s="1323">
        <f>$E$20</f>
        <v>13</v>
      </c>
      <c r="F245" s="1334" t="str">
        <f>$F$20</f>
        <v>Skills Training &amp; Development (Behavioral Management Services) &lt; 21</v>
      </c>
      <c r="G245" s="1335" t="str">
        <f>$G$20</f>
        <v>Report 5J</v>
      </c>
      <c r="H245" s="1077"/>
      <c r="I245" s="1078">
        <f>SUMIF('Report 4A'!$G$16:$G$95,$E245,'Report 4A'!$AJ$16:$AJ$95)</f>
        <v>0</v>
      </c>
      <c r="J245" s="1077"/>
      <c r="K245" s="1077"/>
      <c r="L245" s="1077"/>
      <c r="M245" s="1077"/>
      <c r="N245" s="1324">
        <f t="shared" si="278"/>
        <v>0</v>
      </c>
      <c r="O245" s="1077"/>
      <c r="P245" s="1078">
        <f>SUMIF('Report 4A'!$G$16:$G$95,$E245,'Report 4A'!$AK$16:$AK$95)</f>
        <v>0</v>
      </c>
      <c r="Q245" s="1077"/>
      <c r="R245" s="1077"/>
      <c r="S245" s="1077"/>
      <c r="T245" s="1077"/>
      <c r="U245" s="1324">
        <f t="shared" si="279"/>
        <v>0</v>
      </c>
      <c r="V245" s="1077"/>
      <c r="W245" s="1078">
        <f>SUMIF('Report 4A'!$G$16:$G$95,$E245,'Report 4A'!$AL$16:$AL$95)</f>
        <v>0</v>
      </c>
      <c r="X245" s="1077"/>
      <c r="Y245" s="1077"/>
      <c r="Z245" s="1077"/>
      <c r="AA245" s="1077"/>
      <c r="AB245" s="1324">
        <f t="shared" si="280"/>
        <v>0</v>
      </c>
      <c r="AC245" s="1077"/>
      <c r="AD245" s="1078">
        <f>SUMIF('Report 4A'!$G$16:$G$95,$E245,'Report 4A'!$AM$16:$AM$95)</f>
        <v>0</v>
      </c>
      <c r="AE245" s="1077"/>
      <c r="AF245" s="1077"/>
      <c r="AG245" s="1077"/>
      <c r="AH245" s="1077"/>
      <c r="AI245" s="1324">
        <f t="shared" si="281"/>
        <v>0</v>
      </c>
      <c r="AJ245" s="1078">
        <f t="shared" si="282"/>
        <v>0</v>
      </c>
      <c r="AK245" s="1078">
        <f t="shared" si="283"/>
        <v>0</v>
      </c>
      <c r="AL245" s="1078">
        <f t="shared" si="284"/>
        <v>0</v>
      </c>
      <c r="AM245" s="1078">
        <f t="shared" si="285"/>
        <v>0</v>
      </c>
      <c r="AN245" s="1078">
        <f t="shared" si="286"/>
        <v>0</v>
      </c>
      <c r="AO245" s="1078">
        <f t="shared" si="287"/>
        <v>0</v>
      </c>
      <c r="AP245" s="1324">
        <f t="shared" si="288"/>
        <v>0</v>
      </c>
    </row>
    <row r="246" spans="1:42">
      <c r="A246" s="1323" t="s">
        <v>101</v>
      </c>
      <c r="B246" s="1323" t="s">
        <v>102</v>
      </c>
      <c r="C246" s="1323" t="s">
        <v>103</v>
      </c>
      <c r="D246" s="1323">
        <f>'Information Input'!$J$18</f>
        <v>2019</v>
      </c>
      <c r="E246" s="1323">
        <f>$E$21</f>
        <v>14</v>
      </c>
      <c r="F246" s="1334" t="str">
        <f>$F$21</f>
        <v>BH Day Treatment &lt; 21</v>
      </c>
      <c r="G246" s="1335" t="str">
        <f>$G$21</f>
        <v>Report 5K</v>
      </c>
      <c r="H246" s="1077"/>
      <c r="I246" s="1078">
        <f>SUMIF('Report 4A'!$G$16:$G$95,$E246,'Report 4A'!$AJ$16:$AJ$95)</f>
        <v>0</v>
      </c>
      <c r="J246" s="1077"/>
      <c r="K246" s="1077"/>
      <c r="L246" s="1077"/>
      <c r="M246" s="1077"/>
      <c r="N246" s="1324">
        <f t="shared" si="278"/>
        <v>0</v>
      </c>
      <c r="O246" s="1077"/>
      <c r="P246" s="1078">
        <f>SUMIF('Report 4A'!$G$16:$G$95,$E246,'Report 4A'!$AK$16:$AK$95)</f>
        <v>0</v>
      </c>
      <c r="Q246" s="1077"/>
      <c r="R246" s="1077"/>
      <c r="S246" s="1077"/>
      <c r="T246" s="1077"/>
      <c r="U246" s="1324">
        <f t="shared" si="279"/>
        <v>0</v>
      </c>
      <c r="V246" s="1077"/>
      <c r="W246" s="1078">
        <f>SUMIF('Report 4A'!$G$16:$G$95,$E246,'Report 4A'!$AL$16:$AL$95)</f>
        <v>0</v>
      </c>
      <c r="X246" s="1077"/>
      <c r="Y246" s="1077"/>
      <c r="Z246" s="1077"/>
      <c r="AA246" s="1077"/>
      <c r="AB246" s="1324">
        <f t="shared" si="280"/>
        <v>0</v>
      </c>
      <c r="AC246" s="1077"/>
      <c r="AD246" s="1078">
        <f>SUMIF('Report 4A'!$G$16:$G$95,$E246,'Report 4A'!$AM$16:$AM$95)</f>
        <v>0</v>
      </c>
      <c r="AE246" s="1077"/>
      <c r="AF246" s="1077"/>
      <c r="AG246" s="1077"/>
      <c r="AH246" s="1077"/>
      <c r="AI246" s="1324">
        <f t="shared" si="281"/>
        <v>0</v>
      </c>
      <c r="AJ246" s="1078">
        <f t="shared" si="282"/>
        <v>0</v>
      </c>
      <c r="AK246" s="1078">
        <f t="shared" si="283"/>
        <v>0</v>
      </c>
      <c r="AL246" s="1078">
        <f t="shared" si="284"/>
        <v>0</v>
      </c>
      <c r="AM246" s="1078">
        <f t="shared" si="285"/>
        <v>0</v>
      </c>
      <c r="AN246" s="1078">
        <f t="shared" si="286"/>
        <v>0</v>
      </c>
      <c r="AO246" s="1078">
        <f t="shared" si="287"/>
        <v>0</v>
      </c>
      <c r="AP246" s="1324">
        <f t="shared" si="288"/>
        <v>0</v>
      </c>
    </row>
    <row r="247" spans="1:42">
      <c r="A247" s="1323" t="s">
        <v>101</v>
      </c>
      <c r="B247" s="1323" t="s">
        <v>102</v>
      </c>
      <c r="C247" s="1323" t="s">
        <v>103</v>
      </c>
      <c r="D247" s="1323">
        <f>'Information Input'!$J$18</f>
        <v>2019</v>
      </c>
      <c r="E247" s="1323">
        <f>$E$22</f>
        <v>15</v>
      </c>
      <c r="F247" s="1334" t="str">
        <f>$F$22</f>
        <v>Psychosocial Rehab Services for Adults =&gt;18</v>
      </c>
      <c r="G247" s="1335" t="str">
        <f>$G$22</f>
        <v>Report 5L</v>
      </c>
      <c r="H247" s="1077"/>
      <c r="I247" s="1078">
        <f>SUMIF('Report 4A'!$G$16:$G$95,$E247,'Report 4A'!$AJ$16:$AJ$95)</f>
        <v>0</v>
      </c>
      <c r="J247" s="1077"/>
      <c r="K247" s="1077"/>
      <c r="L247" s="1077"/>
      <c r="M247" s="1077"/>
      <c r="N247" s="1324">
        <f t="shared" si="278"/>
        <v>0</v>
      </c>
      <c r="O247" s="1077"/>
      <c r="P247" s="1078">
        <f>SUMIF('Report 4A'!$G$16:$G$95,$E247,'Report 4A'!$AK$16:$AK$95)</f>
        <v>0</v>
      </c>
      <c r="Q247" s="1077"/>
      <c r="R247" s="1077"/>
      <c r="S247" s="1077"/>
      <c r="T247" s="1077"/>
      <c r="U247" s="1324">
        <f t="shared" si="279"/>
        <v>0</v>
      </c>
      <c r="V247" s="1077"/>
      <c r="W247" s="1078">
        <f>SUMIF('Report 4A'!$G$16:$G$95,$E247,'Report 4A'!$AL$16:$AL$95)</f>
        <v>0</v>
      </c>
      <c r="X247" s="1077"/>
      <c r="Y247" s="1077"/>
      <c r="Z247" s="1077"/>
      <c r="AA247" s="1077"/>
      <c r="AB247" s="1324">
        <f t="shared" si="280"/>
        <v>0</v>
      </c>
      <c r="AC247" s="1077"/>
      <c r="AD247" s="1078">
        <f>SUMIF('Report 4A'!$G$16:$G$95,$E247,'Report 4A'!$AM$16:$AM$95)</f>
        <v>0</v>
      </c>
      <c r="AE247" s="1077"/>
      <c r="AF247" s="1077"/>
      <c r="AG247" s="1077"/>
      <c r="AH247" s="1077"/>
      <c r="AI247" s="1324">
        <f t="shared" si="281"/>
        <v>0</v>
      </c>
      <c r="AJ247" s="1078">
        <f t="shared" si="282"/>
        <v>0</v>
      </c>
      <c r="AK247" s="1078">
        <f t="shared" si="283"/>
        <v>0</v>
      </c>
      <c r="AL247" s="1078">
        <f t="shared" si="284"/>
        <v>0</v>
      </c>
      <c r="AM247" s="1078">
        <f t="shared" si="285"/>
        <v>0</v>
      </c>
      <c r="AN247" s="1078">
        <f t="shared" si="286"/>
        <v>0</v>
      </c>
      <c r="AO247" s="1078">
        <f t="shared" si="287"/>
        <v>0</v>
      </c>
      <c r="AP247" s="1324">
        <f t="shared" si="288"/>
        <v>0</v>
      </c>
    </row>
    <row r="248" spans="1:42">
      <c r="A248" s="1323" t="s">
        <v>101</v>
      </c>
      <c r="B248" s="1323" t="s">
        <v>102</v>
      </c>
      <c r="C248" s="1323" t="s">
        <v>103</v>
      </c>
      <c r="D248" s="1323">
        <f>'Information Input'!$J$18</f>
        <v>2019</v>
      </c>
      <c r="E248" s="1323">
        <f>$E$23</f>
        <v>16</v>
      </c>
      <c r="F248" s="1334" t="str">
        <f>$F$23</f>
        <v>Evaluations and Therapies (Non-Hospital Outpatient)</v>
      </c>
      <c r="G248" s="1335" t="str">
        <f>$G$23</f>
        <v>Report 5H</v>
      </c>
      <c r="H248" s="1077"/>
      <c r="I248" s="1078">
        <f>SUMIF('Report 4A'!$G$16:$G$95,$E248,'Report 4A'!$AJ$16:$AJ$95)</f>
        <v>0</v>
      </c>
      <c r="J248" s="1077"/>
      <c r="K248" s="1077"/>
      <c r="L248" s="1077"/>
      <c r="M248" s="1077"/>
      <c r="N248" s="1324">
        <f t="shared" si="278"/>
        <v>0</v>
      </c>
      <c r="O248" s="1077"/>
      <c r="P248" s="1078">
        <f>SUMIF('Report 4A'!$G$16:$G$95,$E248,'Report 4A'!$AK$16:$AK$95)</f>
        <v>0</v>
      </c>
      <c r="Q248" s="1077"/>
      <c r="R248" s="1077"/>
      <c r="S248" s="1077"/>
      <c r="T248" s="1077"/>
      <c r="U248" s="1324">
        <f t="shared" si="279"/>
        <v>0</v>
      </c>
      <c r="V248" s="1077"/>
      <c r="W248" s="1078">
        <f>SUMIF('Report 4A'!$G$16:$G$95,$E248,'Report 4A'!$AL$16:$AL$95)</f>
        <v>0</v>
      </c>
      <c r="X248" s="1077"/>
      <c r="Y248" s="1077"/>
      <c r="Z248" s="1077"/>
      <c r="AA248" s="1077"/>
      <c r="AB248" s="1324">
        <f t="shared" si="280"/>
        <v>0</v>
      </c>
      <c r="AC248" s="1077"/>
      <c r="AD248" s="1078">
        <f>SUMIF('Report 4A'!$G$16:$G$95,$E248,'Report 4A'!$AM$16:$AM$95)</f>
        <v>0</v>
      </c>
      <c r="AE248" s="1077"/>
      <c r="AF248" s="1077"/>
      <c r="AG248" s="1077"/>
      <c r="AH248" s="1077"/>
      <c r="AI248" s="1324">
        <f t="shared" si="281"/>
        <v>0</v>
      </c>
      <c r="AJ248" s="1078">
        <f t="shared" si="282"/>
        <v>0</v>
      </c>
      <c r="AK248" s="1078">
        <f t="shared" si="283"/>
        <v>0</v>
      </c>
      <c r="AL248" s="1078">
        <f t="shared" si="284"/>
        <v>0</v>
      </c>
      <c r="AM248" s="1078">
        <f t="shared" si="285"/>
        <v>0</v>
      </c>
      <c r="AN248" s="1078">
        <f t="shared" si="286"/>
        <v>0</v>
      </c>
      <c r="AO248" s="1078">
        <f t="shared" si="287"/>
        <v>0</v>
      </c>
      <c r="AP248" s="1324">
        <f t="shared" si="288"/>
        <v>0</v>
      </c>
    </row>
    <row r="249" spans="1:42">
      <c r="A249" s="1323" t="s">
        <v>101</v>
      </c>
      <c r="B249" s="1323" t="s">
        <v>102</v>
      </c>
      <c r="C249" s="1323" t="s">
        <v>103</v>
      </c>
      <c r="D249" s="1323">
        <f>'Information Input'!$J$18</f>
        <v>2019</v>
      </c>
      <c r="E249" s="1323">
        <f>$E$24</f>
        <v>17</v>
      </c>
      <c r="F249" s="1334" t="str">
        <f>$F$24</f>
        <v>Testing (Non-Hospital Outpatient)</v>
      </c>
      <c r="G249" s="1335" t="str">
        <f>$G$24</f>
        <v>Report 5H</v>
      </c>
      <c r="H249" s="1077"/>
      <c r="I249" s="1078">
        <f>SUMIF('Report 4A'!$G$16:$G$95,$E249,'Report 4A'!$AJ$16:$AJ$95)</f>
        <v>0</v>
      </c>
      <c r="J249" s="1077"/>
      <c r="K249" s="1077"/>
      <c r="L249" s="1077"/>
      <c r="M249" s="1077"/>
      <c r="N249" s="1324">
        <f t="shared" si="278"/>
        <v>0</v>
      </c>
      <c r="O249" s="1077"/>
      <c r="P249" s="1078">
        <f>SUMIF('Report 4A'!$G$16:$G$95,$E249,'Report 4A'!$AK$16:$AK$95)</f>
        <v>0</v>
      </c>
      <c r="Q249" s="1077"/>
      <c r="R249" s="1077"/>
      <c r="S249" s="1077"/>
      <c r="T249" s="1077"/>
      <c r="U249" s="1324">
        <f t="shared" si="279"/>
        <v>0</v>
      </c>
      <c r="V249" s="1077"/>
      <c r="W249" s="1078">
        <f>SUMIF('Report 4A'!$G$16:$G$95,$E249,'Report 4A'!$AL$16:$AL$95)</f>
        <v>0</v>
      </c>
      <c r="X249" s="1077"/>
      <c r="Y249" s="1077"/>
      <c r="Z249" s="1077"/>
      <c r="AA249" s="1077"/>
      <c r="AB249" s="1324">
        <f t="shared" si="280"/>
        <v>0</v>
      </c>
      <c r="AC249" s="1077"/>
      <c r="AD249" s="1078">
        <f>SUMIF('Report 4A'!$G$16:$G$95,$E249,'Report 4A'!$AM$16:$AM$95)</f>
        <v>0</v>
      </c>
      <c r="AE249" s="1077"/>
      <c r="AF249" s="1077"/>
      <c r="AG249" s="1077"/>
      <c r="AH249" s="1077"/>
      <c r="AI249" s="1324">
        <f t="shared" si="281"/>
        <v>0</v>
      </c>
      <c r="AJ249" s="1078">
        <f t="shared" si="282"/>
        <v>0</v>
      </c>
      <c r="AK249" s="1078">
        <f t="shared" si="283"/>
        <v>0</v>
      </c>
      <c r="AL249" s="1078">
        <f t="shared" si="284"/>
        <v>0</v>
      </c>
      <c r="AM249" s="1078">
        <f t="shared" si="285"/>
        <v>0</v>
      </c>
      <c r="AN249" s="1078">
        <f t="shared" si="286"/>
        <v>0</v>
      </c>
      <c r="AO249" s="1078">
        <f t="shared" si="287"/>
        <v>0</v>
      </c>
      <c r="AP249" s="1324">
        <f t="shared" si="288"/>
        <v>0</v>
      </c>
    </row>
    <row r="250" spans="1:42">
      <c r="A250" s="1323" t="s">
        <v>101</v>
      </c>
      <c r="B250" s="1323" t="s">
        <v>102</v>
      </c>
      <c r="C250" s="1323" t="s">
        <v>103</v>
      </c>
      <c r="D250" s="1323">
        <f>'Information Input'!$J$18</f>
        <v>2019</v>
      </c>
      <c r="E250" s="1323">
        <f>$E$25</f>
        <v>18</v>
      </c>
      <c r="F250" s="1334" t="str">
        <f>$F$25</f>
        <v>Functional Family Therapy (FFT) (Non-Hospital Outpatient)</v>
      </c>
      <c r="G250" s="1335" t="str">
        <f>$G$25</f>
        <v>Report 5H</v>
      </c>
      <c r="H250" s="1077"/>
      <c r="I250" s="1078">
        <f>SUMIF('Report 4A'!$G$16:$G$95,$E250,'Report 4A'!$AJ$16:$AJ$95)</f>
        <v>0</v>
      </c>
      <c r="J250" s="1077"/>
      <c r="K250" s="1077"/>
      <c r="L250" s="1077"/>
      <c r="M250" s="1077"/>
      <c r="N250" s="1324">
        <f t="shared" si="278"/>
        <v>0</v>
      </c>
      <c r="O250" s="1077"/>
      <c r="P250" s="1078">
        <f>SUMIF('Report 4A'!$G$16:$G$95,$E250,'Report 4A'!$AK$16:$AK$95)</f>
        <v>0</v>
      </c>
      <c r="Q250" s="1077"/>
      <c r="R250" s="1077"/>
      <c r="S250" s="1077"/>
      <c r="T250" s="1077"/>
      <c r="U250" s="1324">
        <f t="shared" si="279"/>
        <v>0</v>
      </c>
      <c r="V250" s="1077"/>
      <c r="W250" s="1078">
        <f>SUMIF('Report 4A'!$G$16:$G$95,$E250,'Report 4A'!$AL$16:$AL$95)</f>
        <v>0</v>
      </c>
      <c r="X250" s="1077"/>
      <c r="Y250" s="1077"/>
      <c r="Z250" s="1077"/>
      <c r="AA250" s="1077"/>
      <c r="AB250" s="1324">
        <f t="shared" si="280"/>
        <v>0</v>
      </c>
      <c r="AC250" s="1077"/>
      <c r="AD250" s="1078">
        <f>SUMIF('Report 4A'!$G$16:$G$95,$E250,'Report 4A'!$AM$16:$AM$95)</f>
        <v>0</v>
      </c>
      <c r="AE250" s="1077"/>
      <c r="AF250" s="1077"/>
      <c r="AG250" s="1077"/>
      <c r="AH250" s="1077"/>
      <c r="AI250" s="1324">
        <f t="shared" si="281"/>
        <v>0</v>
      </c>
      <c r="AJ250" s="1078">
        <f t="shared" si="282"/>
        <v>0</v>
      </c>
      <c r="AK250" s="1078">
        <f t="shared" si="283"/>
        <v>0</v>
      </c>
      <c r="AL250" s="1078">
        <f t="shared" si="284"/>
        <v>0</v>
      </c>
      <c r="AM250" s="1078">
        <f t="shared" si="285"/>
        <v>0</v>
      </c>
      <c r="AN250" s="1078">
        <f t="shared" si="286"/>
        <v>0</v>
      </c>
      <c r="AO250" s="1078">
        <f t="shared" si="287"/>
        <v>0</v>
      </c>
      <c r="AP250" s="1324">
        <f t="shared" si="288"/>
        <v>0</v>
      </c>
    </row>
    <row r="251" spans="1:42">
      <c r="A251" s="1323" t="s">
        <v>101</v>
      </c>
      <c r="B251" s="1323" t="s">
        <v>102</v>
      </c>
      <c r="C251" s="1323" t="s">
        <v>103</v>
      </c>
      <c r="D251" s="1323">
        <f>'Information Input'!$J$18</f>
        <v>2019</v>
      </c>
      <c r="E251" s="1323">
        <f>$E$26</f>
        <v>19</v>
      </c>
      <c r="F251" s="1334" t="str">
        <f>$F$26</f>
        <v>Outpatient Hospital (Evaluations, Therapies, and BH Physical Evaluations)</v>
      </c>
      <c r="G251" s="1335" t="str">
        <f>$G$26</f>
        <v>Report 5H</v>
      </c>
      <c r="H251" s="1077"/>
      <c r="I251" s="1078">
        <f>SUMIF('Report 4A'!$G$16:$G$95,$E251,'Report 4A'!$AJ$16:$AJ$95)</f>
        <v>0</v>
      </c>
      <c r="J251" s="1077"/>
      <c r="K251" s="1077"/>
      <c r="L251" s="1077"/>
      <c r="M251" s="1077"/>
      <c r="N251" s="1324">
        <f t="shared" si="278"/>
        <v>0</v>
      </c>
      <c r="O251" s="1077"/>
      <c r="P251" s="1078">
        <f>SUMIF('Report 4A'!$G$16:$G$95,$E251,'Report 4A'!$AK$16:$AK$95)</f>
        <v>0</v>
      </c>
      <c r="Q251" s="1077"/>
      <c r="R251" s="1077"/>
      <c r="S251" s="1077"/>
      <c r="T251" s="1077"/>
      <c r="U251" s="1324">
        <f t="shared" si="279"/>
        <v>0</v>
      </c>
      <c r="V251" s="1077"/>
      <c r="W251" s="1078">
        <f>SUMIF('Report 4A'!$G$16:$G$95,$E251,'Report 4A'!$AL$16:$AL$95)</f>
        <v>0</v>
      </c>
      <c r="X251" s="1077"/>
      <c r="Y251" s="1077"/>
      <c r="Z251" s="1077"/>
      <c r="AA251" s="1077"/>
      <c r="AB251" s="1324">
        <f t="shared" si="280"/>
        <v>0</v>
      </c>
      <c r="AC251" s="1077"/>
      <c r="AD251" s="1078">
        <f>SUMIF('Report 4A'!$G$16:$G$95,$E251,'Report 4A'!$AM$16:$AM$95)</f>
        <v>0</v>
      </c>
      <c r="AE251" s="1077"/>
      <c r="AF251" s="1077"/>
      <c r="AG251" s="1077"/>
      <c r="AH251" s="1077"/>
      <c r="AI251" s="1324">
        <f t="shared" si="281"/>
        <v>0</v>
      </c>
      <c r="AJ251" s="1078">
        <f t="shared" si="282"/>
        <v>0</v>
      </c>
      <c r="AK251" s="1078">
        <f t="shared" si="283"/>
        <v>0</v>
      </c>
      <c r="AL251" s="1078">
        <f t="shared" si="284"/>
        <v>0</v>
      </c>
      <c r="AM251" s="1078">
        <f t="shared" si="285"/>
        <v>0</v>
      </c>
      <c r="AN251" s="1078">
        <f t="shared" si="286"/>
        <v>0</v>
      </c>
      <c r="AO251" s="1078">
        <f t="shared" si="287"/>
        <v>0</v>
      </c>
      <c r="AP251" s="1324">
        <f t="shared" si="288"/>
        <v>0</v>
      </c>
    </row>
    <row r="252" spans="1:42">
      <c r="A252" s="1323" t="s">
        <v>101</v>
      </c>
      <c r="B252" s="1323" t="s">
        <v>102</v>
      </c>
      <c r="C252" s="1323" t="s">
        <v>103</v>
      </c>
      <c r="D252" s="1323">
        <f>'Information Input'!$J$18</f>
        <v>2019</v>
      </c>
      <c r="E252" s="1323">
        <f>$E$27</f>
        <v>20</v>
      </c>
      <c r="F252" s="1334" t="str">
        <f>$F$27</f>
        <v>Partial Hospitalization Program (BH Treatment Services)</v>
      </c>
      <c r="G252" s="1335" t="str">
        <f>$G$27</f>
        <v>Report 5H</v>
      </c>
      <c r="H252" s="1077"/>
      <c r="I252" s="1078">
        <f>SUMIF('Report 4A'!$G$16:$G$95,$E252,'Report 4A'!$AJ$16:$AJ$95)</f>
        <v>0</v>
      </c>
      <c r="J252" s="1077"/>
      <c r="K252" s="1077"/>
      <c r="L252" s="1077"/>
      <c r="M252" s="1077"/>
      <c r="N252" s="1324">
        <f t="shared" si="278"/>
        <v>0</v>
      </c>
      <c r="O252" s="1077"/>
      <c r="P252" s="1078">
        <f>SUMIF('Report 4A'!$G$16:$G$95,$E252,'Report 4A'!$AK$16:$AK$95)</f>
        <v>0</v>
      </c>
      <c r="Q252" s="1077"/>
      <c r="R252" s="1077"/>
      <c r="S252" s="1077"/>
      <c r="T252" s="1077"/>
      <c r="U252" s="1324">
        <f t="shared" si="279"/>
        <v>0</v>
      </c>
      <c r="V252" s="1077"/>
      <c r="W252" s="1078">
        <f>SUMIF('Report 4A'!$G$16:$G$95,$E252,'Report 4A'!$AL$16:$AL$95)</f>
        <v>0</v>
      </c>
      <c r="X252" s="1077"/>
      <c r="Y252" s="1077"/>
      <c r="Z252" s="1077"/>
      <c r="AA252" s="1077"/>
      <c r="AB252" s="1324">
        <f t="shared" si="280"/>
        <v>0</v>
      </c>
      <c r="AC252" s="1077"/>
      <c r="AD252" s="1078">
        <f>SUMIF('Report 4A'!$G$16:$G$95,$E252,'Report 4A'!$AM$16:$AM$95)</f>
        <v>0</v>
      </c>
      <c r="AE252" s="1077"/>
      <c r="AF252" s="1077"/>
      <c r="AG252" s="1077"/>
      <c r="AH252" s="1077"/>
      <c r="AI252" s="1324">
        <f t="shared" si="281"/>
        <v>0</v>
      </c>
      <c r="AJ252" s="1078">
        <f t="shared" si="282"/>
        <v>0</v>
      </c>
      <c r="AK252" s="1078">
        <f t="shared" si="283"/>
        <v>0</v>
      </c>
      <c r="AL252" s="1078">
        <f t="shared" si="284"/>
        <v>0</v>
      </c>
      <c r="AM252" s="1078">
        <f t="shared" si="285"/>
        <v>0</v>
      </c>
      <c r="AN252" s="1078">
        <f t="shared" si="286"/>
        <v>0</v>
      </c>
      <c r="AO252" s="1078">
        <f t="shared" si="287"/>
        <v>0</v>
      </c>
      <c r="AP252" s="1324">
        <f t="shared" si="288"/>
        <v>0</v>
      </c>
    </row>
    <row r="253" spans="1:42">
      <c r="A253" s="1323" t="s">
        <v>101</v>
      </c>
      <c r="B253" s="1323" t="s">
        <v>102</v>
      </c>
      <c r="C253" s="1323" t="s">
        <v>103</v>
      </c>
      <c r="D253" s="1323">
        <f>'Information Input'!$J$18</f>
        <v>2019</v>
      </c>
      <c r="E253" s="1323">
        <f>$E$28</f>
        <v>21</v>
      </c>
      <c r="F253" s="1334" t="str">
        <f>$F$28</f>
        <v>Hospital Outpatient Facility (BH Treatment Services)</v>
      </c>
      <c r="G253" s="1335" t="str">
        <f>$G$28</f>
        <v>Report 5H</v>
      </c>
      <c r="H253" s="1077"/>
      <c r="I253" s="1078">
        <f>SUMIF('Report 4A'!$G$16:$G$95,$E253,'Report 4A'!$AJ$16:$AJ$95)</f>
        <v>0</v>
      </c>
      <c r="J253" s="1077"/>
      <c r="K253" s="1077"/>
      <c r="L253" s="1077"/>
      <c r="M253" s="1077"/>
      <c r="N253" s="1324">
        <f t="shared" si="278"/>
        <v>0</v>
      </c>
      <c r="O253" s="1077"/>
      <c r="P253" s="1078">
        <f>SUMIF('Report 4A'!$G$16:$G$95,$E253,'Report 4A'!$AK$16:$AK$95)</f>
        <v>0</v>
      </c>
      <c r="Q253" s="1077"/>
      <c r="R253" s="1077"/>
      <c r="S253" s="1077"/>
      <c r="T253" s="1077"/>
      <c r="U253" s="1324">
        <f t="shared" si="279"/>
        <v>0</v>
      </c>
      <c r="V253" s="1077"/>
      <c r="W253" s="1078">
        <f>SUMIF('Report 4A'!$G$16:$G$95,$E253,'Report 4A'!$AL$16:$AL$95)</f>
        <v>0</v>
      </c>
      <c r="X253" s="1077"/>
      <c r="Y253" s="1077"/>
      <c r="Z253" s="1077"/>
      <c r="AA253" s="1077"/>
      <c r="AB253" s="1324">
        <f t="shared" si="280"/>
        <v>0</v>
      </c>
      <c r="AC253" s="1077"/>
      <c r="AD253" s="1078">
        <f>SUMIF('Report 4A'!$G$16:$G$95,$E253,'Report 4A'!$AM$16:$AM$95)</f>
        <v>0</v>
      </c>
      <c r="AE253" s="1077"/>
      <c r="AF253" s="1077"/>
      <c r="AG253" s="1077"/>
      <c r="AH253" s="1077"/>
      <c r="AI253" s="1324">
        <f t="shared" si="281"/>
        <v>0</v>
      </c>
      <c r="AJ253" s="1078">
        <f t="shared" si="282"/>
        <v>0</v>
      </c>
      <c r="AK253" s="1078">
        <f t="shared" si="283"/>
        <v>0</v>
      </c>
      <c r="AL253" s="1078">
        <f t="shared" si="284"/>
        <v>0</v>
      </c>
      <c r="AM253" s="1078">
        <f t="shared" si="285"/>
        <v>0</v>
      </c>
      <c r="AN253" s="1078">
        <f t="shared" si="286"/>
        <v>0</v>
      </c>
      <c r="AO253" s="1078">
        <f t="shared" si="287"/>
        <v>0</v>
      </c>
      <c r="AP253" s="1324">
        <f t="shared" si="288"/>
        <v>0</v>
      </c>
    </row>
    <row r="254" spans="1:42">
      <c r="A254" s="1323" t="s">
        <v>101</v>
      </c>
      <c r="B254" s="1323" t="s">
        <v>102</v>
      </c>
      <c r="C254" s="1323" t="s">
        <v>103</v>
      </c>
      <c r="D254" s="1323">
        <f>'Information Input'!$J$18</f>
        <v>2019</v>
      </c>
      <c r="E254" s="1323">
        <f>$E$29</f>
        <v>22</v>
      </c>
      <c r="F254" s="1334" t="str">
        <f>$F$29</f>
        <v>Hospital Inpatient Facility (Psychiatric Hospitalization Services)</v>
      </c>
      <c r="G254" s="1335" t="str">
        <f>$G$29</f>
        <v>Report 5A</v>
      </c>
      <c r="H254" s="1077"/>
      <c r="I254" s="1078">
        <f>SUMIF('Report 4A'!$G$16:$G$95,$E254,'Report 4A'!$AJ$16:$AJ$95)</f>
        <v>0</v>
      </c>
      <c r="J254" s="1077"/>
      <c r="K254" s="1077"/>
      <c r="L254" s="1077"/>
      <c r="M254" s="1077"/>
      <c r="N254" s="1324">
        <f t="shared" si="278"/>
        <v>0</v>
      </c>
      <c r="O254" s="1077"/>
      <c r="P254" s="1078">
        <f>SUMIF('Report 4A'!$G$16:$G$95,$E254,'Report 4A'!$AK$16:$AK$95)</f>
        <v>0</v>
      </c>
      <c r="Q254" s="1077"/>
      <c r="R254" s="1077"/>
      <c r="S254" s="1077"/>
      <c r="T254" s="1077"/>
      <c r="U254" s="1324">
        <f t="shared" si="279"/>
        <v>0</v>
      </c>
      <c r="V254" s="1077"/>
      <c r="W254" s="1078">
        <f>SUMIF('Report 4A'!$G$16:$G$95,$E254,'Report 4A'!$AL$16:$AL$95)</f>
        <v>0</v>
      </c>
      <c r="X254" s="1077"/>
      <c r="Y254" s="1077"/>
      <c r="Z254" s="1077"/>
      <c r="AA254" s="1077"/>
      <c r="AB254" s="1324">
        <f t="shared" si="280"/>
        <v>0</v>
      </c>
      <c r="AC254" s="1077"/>
      <c r="AD254" s="1078">
        <f>SUMIF('Report 4A'!$G$16:$G$95,$E254,'Report 4A'!$AM$16:$AM$95)</f>
        <v>0</v>
      </c>
      <c r="AE254" s="1077"/>
      <c r="AF254" s="1077"/>
      <c r="AG254" s="1077"/>
      <c r="AH254" s="1077"/>
      <c r="AI254" s="1324">
        <f t="shared" si="281"/>
        <v>0</v>
      </c>
      <c r="AJ254" s="1078">
        <f t="shared" si="282"/>
        <v>0</v>
      </c>
      <c r="AK254" s="1078">
        <f t="shared" si="283"/>
        <v>0</v>
      </c>
      <c r="AL254" s="1078">
        <f t="shared" si="284"/>
        <v>0</v>
      </c>
      <c r="AM254" s="1078">
        <f t="shared" si="285"/>
        <v>0</v>
      </c>
      <c r="AN254" s="1078">
        <f t="shared" si="286"/>
        <v>0</v>
      </c>
      <c r="AO254" s="1078">
        <f t="shared" si="287"/>
        <v>0</v>
      </c>
      <c r="AP254" s="1324">
        <f t="shared" si="288"/>
        <v>0</v>
      </c>
    </row>
    <row r="255" spans="1:42">
      <c r="A255" s="1323" t="s">
        <v>101</v>
      </c>
      <c r="B255" s="1323" t="s">
        <v>102</v>
      </c>
      <c r="C255" s="1323" t="s">
        <v>103</v>
      </c>
      <c r="D255" s="1323">
        <f>'Information Input'!$J$18</f>
        <v>2019</v>
      </c>
      <c r="E255" s="1323">
        <f>$E$30</f>
        <v>23</v>
      </c>
      <c r="F255" s="1334" t="str">
        <f>$F$30</f>
        <v>Inpatient and Residential Professional Charges</v>
      </c>
      <c r="G255" s="1335" t="str">
        <f>$G$30</f>
        <v>Report 5A</v>
      </c>
      <c r="H255" s="1077"/>
      <c r="I255" s="1078">
        <f>SUMIF('Report 4A'!$G$16:$G$95,$E255,'Report 4A'!$AJ$16:$AJ$95)</f>
        <v>0</v>
      </c>
      <c r="J255" s="1077"/>
      <c r="K255" s="1077"/>
      <c r="L255" s="1077"/>
      <c r="M255" s="1077"/>
      <c r="N255" s="1324">
        <f t="shared" si="278"/>
        <v>0</v>
      </c>
      <c r="O255" s="1077"/>
      <c r="P255" s="1078">
        <f>SUMIF('Report 4A'!$G$16:$G$95,$E255,'Report 4A'!$AK$16:$AK$95)</f>
        <v>0</v>
      </c>
      <c r="Q255" s="1077"/>
      <c r="R255" s="1077"/>
      <c r="S255" s="1077"/>
      <c r="T255" s="1077"/>
      <c r="U255" s="1324">
        <f t="shared" si="279"/>
        <v>0</v>
      </c>
      <c r="V255" s="1077"/>
      <c r="W255" s="1078">
        <f>SUMIF('Report 4A'!$G$16:$G$95,$E255,'Report 4A'!$AL$16:$AL$95)</f>
        <v>0</v>
      </c>
      <c r="X255" s="1077"/>
      <c r="Y255" s="1077"/>
      <c r="Z255" s="1077"/>
      <c r="AA255" s="1077"/>
      <c r="AB255" s="1324">
        <f t="shared" si="280"/>
        <v>0</v>
      </c>
      <c r="AC255" s="1077"/>
      <c r="AD255" s="1078">
        <f>SUMIF('Report 4A'!$G$16:$G$95,$E255,'Report 4A'!$AM$16:$AM$95)</f>
        <v>0</v>
      </c>
      <c r="AE255" s="1077"/>
      <c r="AF255" s="1077"/>
      <c r="AG255" s="1077"/>
      <c r="AH255" s="1077"/>
      <c r="AI255" s="1324">
        <f t="shared" si="281"/>
        <v>0</v>
      </c>
      <c r="AJ255" s="1078">
        <f t="shared" si="282"/>
        <v>0</v>
      </c>
      <c r="AK255" s="1078">
        <f t="shared" si="283"/>
        <v>0</v>
      </c>
      <c r="AL255" s="1078">
        <f t="shared" si="284"/>
        <v>0</v>
      </c>
      <c r="AM255" s="1078">
        <f t="shared" si="285"/>
        <v>0</v>
      </c>
      <c r="AN255" s="1078">
        <f t="shared" si="286"/>
        <v>0</v>
      </c>
      <c r="AO255" s="1078">
        <f t="shared" si="287"/>
        <v>0</v>
      </c>
      <c r="AP255" s="1324">
        <f t="shared" si="288"/>
        <v>0</v>
      </c>
    </row>
    <row r="256" spans="1:42">
      <c r="A256" s="1323" t="s">
        <v>101</v>
      </c>
      <c r="B256" s="1323" t="s">
        <v>102</v>
      </c>
      <c r="C256" s="1323" t="s">
        <v>103</v>
      </c>
      <c r="D256" s="1323">
        <f>'Information Input'!$J$18</f>
        <v>2019</v>
      </c>
      <c r="E256" s="1323">
        <f>$E$31</f>
        <v>24</v>
      </c>
      <c r="F256" s="1334" t="str">
        <f>$F$31</f>
        <v>Intensive Outpatient Program Services (IOP)</v>
      </c>
      <c r="G256" s="1335" t="str">
        <f>$G$31</f>
        <v>Report 5K</v>
      </c>
      <c r="H256" s="1077"/>
      <c r="I256" s="1078">
        <f>SUMIF('Report 4A'!$G$16:$G$95,$E256,'Report 4A'!$AJ$16:$AJ$95)</f>
        <v>0</v>
      </c>
      <c r="J256" s="1077"/>
      <c r="K256" s="1077"/>
      <c r="L256" s="1077"/>
      <c r="M256" s="1077"/>
      <c r="N256" s="1324">
        <f t="shared" si="278"/>
        <v>0</v>
      </c>
      <c r="O256" s="1077"/>
      <c r="P256" s="1078">
        <f>SUMIF('Report 4A'!$G$16:$G$95,$E256,'Report 4A'!$AK$16:$AK$95)</f>
        <v>0</v>
      </c>
      <c r="Q256" s="1077"/>
      <c r="R256" s="1077"/>
      <c r="S256" s="1077"/>
      <c r="T256" s="1077"/>
      <c r="U256" s="1324">
        <f t="shared" si="279"/>
        <v>0</v>
      </c>
      <c r="V256" s="1077"/>
      <c r="W256" s="1078">
        <f>SUMIF('Report 4A'!$G$16:$G$95,$E256,'Report 4A'!$AL$16:$AL$95)</f>
        <v>0</v>
      </c>
      <c r="X256" s="1077"/>
      <c r="Y256" s="1077"/>
      <c r="Z256" s="1077"/>
      <c r="AA256" s="1077"/>
      <c r="AB256" s="1324">
        <f t="shared" si="280"/>
        <v>0</v>
      </c>
      <c r="AC256" s="1077"/>
      <c r="AD256" s="1078">
        <f>SUMIF('Report 4A'!$G$16:$G$95,$E256,'Report 4A'!$AM$16:$AM$95)</f>
        <v>0</v>
      </c>
      <c r="AE256" s="1077"/>
      <c r="AF256" s="1077"/>
      <c r="AG256" s="1077"/>
      <c r="AH256" s="1077"/>
      <c r="AI256" s="1324">
        <f t="shared" si="281"/>
        <v>0</v>
      </c>
      <c r="AJ256" s="1078">
        <f t="shared" si="282"/>
        <v>0</v>
      </c>
      <c r="AK256" s="1078">
        <f t="shared" si="283"/>
        <v>0</v>
      </c>
      <c r="AL256" s="1078">
        <f t="shared" si="284"/>
        <v>0</v>
      </c>
      <c r="AM256" s="1078">
        <f t="shared" si="285"/>
        <v>0</v>
      </c>
      <c r="AN256" s="1078">
        <f t="shared" si="286"/>
        <v>0</v>
      </c>
      <c r="AO256" s="1078">
        <f t="shared" si="287"/>
        <v>0</v>
      </c>
      <c r="AP256" s="1324">
        <f t="shared" si="288"/>
        <v>0</v>
      </c>
    </row>
    <row r="257" spans="1:42">
      <c r="A257" s="1323" t="s">
        <v>101</v>
      </c>
      <c r="B257" s="1323" t="s">
        <v>102</v>
      </c>
      <c r="C257" s="1323" t="s">
        <v>103</v>
      </c>
      <c r="D257" s="1323">
        <f>'Information Input'!$J$18</f>
        <v>2019</v>
      </c>
      <c r="E257" s="1323">
        <f>$E$32</f>
        <v>25</v>
      </c>
      <c r="F257" s="1334" t="str">
        <f>$F$32</f>
        <v>Adaptive Skills Building (ABS)</v>
      </c>
      <c r="G257" s="1335" t="str">
        <f>$G$32</f>
        <v>Report 5K</v>
      </c>
      <c r="H257" s="1077"/>
      <c r="I257" s="1078">
        <f>SUMIF('Report 4A'!$G$16:$G$95,$E257,'Report 4A'!$AJ$16:$AJ$95)</f>
        <v>0</v>
      </c>
      <c r="J257" s="1077"/>
      <c r="K257" s="1077"/>
      <c r="L257" s="1077"/>
      <c r="M257" s="1077"/>
      <c r="N257" s="1324">
        <f t="shared" si="278"/>
        <v>0</v>
      </c>
      <c r="O257" s="1077"/>
      <c r="P257" s="1078">
        <f>SUMIF('Report 4A'!$G$16:$G$95,$E257,'Report 4A'!$AK$16:$AK$95)</f>
        <v>0</v>
      </c>
      <c r="Q257" s="1077"/>
      <c r="R257" s="1077"/>
      <c r="S257" s="1077"/>
      <c r="T257" s="1077"/>
      <c r="U257" s="1324">
        <f t="shared" si="279"/>
        <v>0</v>
      </c>
      <c r="V257" s="1077"/>
      <c r="W257" s="1078">
        <f>SUMIF('Report 4A'!$G$16:$G$95,$E257,'Report 4A'!$AL$16:$AL$95)</f>
        <v>0</v>
      </c>
      <c r="X257" s="1077"/>
      <c r="Y257" s="1077"/>
      <c r="Z257" s="1077"/>
      <c r="AA257" s="1077"/>
      <c r="AB257" s="1324">
        <f t="shared" si="280"/>
        <v>0</v>
      </c>
      <c r="AC257" s="1077"/>
      <c r="AD257" s="1078">
        <f>SUMIF('Report 4A'!$G$16:$G$95,$E257,'Report 4A'!$AM$16:$AM$95)</f>
        <v>0</v>
      </c>
      <c r="AE257" s="1077"/>
      <c r="AF257" s="1077"/>
      <c r="AG257" s="1077"/>
      <c r="AH257" s="1077"/>
      <c r="AI257" s="1324">
        <f t="shared" si="281"/>
        <v>0</v>
      </c>
      <c r="AJ257" s="1078">
        <f t="shared" si="282"/>
        <v>0</v>
      </c>
      <c r="AK257" s="1078">
        <f t="shared" si="283"/>
        <v>0</v>
      </c>
      <c r="AL257" s="1078">
        <f t="shared" si="284"/>
        <v>0</v>
      </c>
      <c r="AM257" s="1078">
        <f t="shared" si="285"/>
        <v>0</v>
      </c>
      <c r="AN257" s="1078">
        <f t="shared" si="286"/>
        <v>0</v>
      </c>
      <c r="AO257" s="1078">
        <f t="shared" si="287"/>
        <v>0</v>
      </c>
      <c r="AP257" s="1324">
        <f t="shared" si="288"/>
        <v>0</v>
      </c>
    </row>
    <row r="258" spans="1:42">
      <c r="A258" s="1323" t="s">
        <v>101</v>
      </c>
      <c r="B258" s="1323" t="s">
        <v>102</v>
      </c>
      <c r="C258" s="1323" t="s">
        <v>103</v>
      </c>
      <c r="D258" s="1323">
        <f>'Information Input'!$J$18</f>
        <v>2019</v>
      </c>
      <c r="E258" s="1323">
        <f>$E$33</f>
        <v>26</v>
      </c>
      <c r="F258" s="1334" t="str">
        <f>$F$33</f>
        <v>BH Pharmaceuticals</v>
      </c>
      <c r="G258" s="1335" t="str">
        <f>$G$33</f>
        <v>Report 5D</v>
      </c>
      <c r="H258" s="1077"/>
      <c r="I258" s="1078">
        <f>SUMIF('Report 4A'!$G$16:$G$95,$E258,'Report 4A'!$AJ$16:$AJ$95)</f>
        <v>0</v>
      </c>
      <c r="J258" s="1077"/>
      <c r="K258" s="1077"/>
      <c r="L258" s="1077"/>
      <c r="M258" s="1077"/>
      <c r="N258" s="1324">
        <f t="shared" si="278"/>
        <v>0</v>
      </c>
      <c r="O258" s="1077"/>
      <c r="P258" s="1078">
        <f>SUMIF('Report 4A'!$G$16:$G$95,$E258,'Report 4A'!$AK$16:$AK$95)</f>
        <v>0</v>
      </c>
      <c r="Q258" s="1077"/>
      <c r="R258" s="1077"/>
      <c r="S258" s="1077"/>
      <c r="T258" s="1077"/>
      <c r="U258" s="1324">
        <f t="shared" si="279"/>
        <v>0</v>
      </c>
      <c r="V258" s="1077"/>
      <c r="W258" s="1078">
        <f>SUMIF('Report 4A'!$G$16:$G$95,$E258,'Report 4A'!$AL$16:$AL$95)</f>
        <v>0</v>
      </c>
      <c r="X258" s="1077"/>
      <c r="Y258" s="1077"/>
      <c r="Z258" s="1077"/>
      <c r="AA258" s="1077"/>
      <c r="AB258" s="1324">
        <f t="shared" si="280"/>
        <v>0</v>
      </c>
      <c r="AC258" s="1077"/>
      <c r="AD258" s="1078">
        <f>SUMIF('Report 4A'!$G$16:$G$95,$E258,'Report 4A'!$AM$16:$AM$95)</f>
        <v>0</v>
      </c>
      <c r="AE258" s="1077"/>
      <c r="AF258" s="1077"/>
      <c r="AG258" s="1077"/>
      <c r="AH258" s="1077"/>
      <c r="AI258" s="1324">
        <f t="shared" si="281"/>
        <v>0</v>
      </c>
      <c r="AJ258" s="1078">
        <f t="shared" si="282"/>
        <v>0</v>
      </c>
      <c r="AK258" s="1078">
        <f t="shared" si="283"/>
        <v>0</v>
      </c>
      <c r="AL258" s="1078">
        <f t="shared" si="284"/>
        <v>0</v>
      </c>
      <c r="AM258" s="1078">
        <f t="shared" si="285"/>
        <v>0</v>
      </c>
      <c r="AN258" s="1078">
        <f t="shared" si="286"/>
        <v>0</v>
      </c>
      <c r="AO258" s="1078">
        <f t="shared" si="287"/>
        <v>0</v>
      </c>
      <c r="AP258" s="1324">
        <f t="shared" si="288"/>
        <v>0</v>
      </c>
    </row>
    <row r="259" spans="1:42">
      <c r="A259" s="1323" t="s">
        <v>101</v>
      </c>
      <c r="B259" s="1323" t="s">
        <v>102</v>
      </c>
      <c r="C259" s="1323" t="s">
        <v>103</v>
      </c>
      <c r="D259" s="1323">
        <f>'Information Input'!$J$18</f>
        <v>2019</v>
      </c>
      <c r="E259" s="1323">
        <f>$E$34</f>
        <v>27</v>
      </c>
      <c r="F259" s="1334" t="str">
        <f>$F$34</f>
        <v>Suboxone Treatment</v>
      </c>
      <c r="G259" s="1335" t="str">
        <f>$G$34</f>
        <v>Report 5H</v>
      </c>
      <c r="H259" s="1077"/>
      <c r="I259" s="1078">
        <f>SUMIF('Report 4A'!$G$16:$G$95,$E259,'Report 4A'!$AJ$16:$AJ$95)</f>
        <v>0</v>
      </c>
      <c r="J259" s="1077"/>
      <c r="K259" s="1077"/>
      <c r="L259" s="1077"/>
      <c r="M259" s="1077"/>
      <c r="N259" s="1324">
        <f t="shared" si="278"/>
        <v>0</v>
      </c>
      <c r="O259" s="1077"/>
      <c r="P259" s="1078">
        <f>SUMIF('Report 4A'!$G$16:$G$95,$E259,'Report 4A'!$AK$16:$AK$95)</f>
        <v>0</v>
      </c>
      <c r="Q259" s="1077"/>
      <c r="R259" s="1077"/>
      <c r="S259" s="1077"/>
      <c r="T259" s="1077"/>
      <c r="U259" s="1324">
        <f t="shared" si="279"/>
        <v>0</v>
      </c>
      <c r="V259" s="1077"/>
      <c r="W259" s="1078">
        <f>SUMIF('Report 4A'!$G$16:$G$95,$E259,'Report 4A'!$AL$16:$AL$95)</f>
        <v>0</v>
      </c>
      <c r="X259" s="1077"/>
      <c r="Y259" s="1077"/>
      <c r="Z259" s="1077"/>
      <c r="AA259" s="1077"/>
      <c r="AB259" s="1324">
        <f t="shared" si="280"/>
        <v>0</v>
      </c>
      <c r="AC259" s="1077"/>
      <c r="AD259" s="1078">
        <f>SUMIF('Report 4A'!$G$16:$G$95,$E259,'Report 4A'!$AM$16:$AM$95)</f>
        <v>0</v>
      </c>
      <c r="AE259" s="1077"/>
      <c r="AF259" s="1077"/>
      <c r="AG259" s="1077"/>
      <c r="AH259" s="1077"/>
      <c r="AI259" s="1324">
        <f t="shared" si="281"/>
        <v>0</v>
      </c>
      <c r="AJ259" s="1078">
        <f t="shared" si="282"/>
        <v>0</v>
      </c>
      <c r="AK259" s="1078">
        <f t="shared" si="283"/>
        <v>0</v>
      </c>
      <c r="AL259" s="1078">
        <f t="shared" si="284"/>
        <v>0</v>
      </c>
      <c r="AM259" s="1078">
        <f t="shared" si="285"/>
        <v>0</v>
      </c>
      <c r="AN259" s="1078">
        <f t="shared" si="286"/>
        <v>0</v>
      </c>
      <c r="AO259" s="1078">
        <f t="shared" si="287"/>
        <v>0</v>
      </c>
      <c r="AP259" s="1324">
        <f t="shared" si="288"/>
        <v>0</v>
      </c>
    </row>
    <row r="260" spans="1:42">
      <c r="A260" s="1323" t="s">
        <v>101</v>
      </c>
      <c r="B260" s="1323" t="s">
        <v>102</v>
      </c>
      <c r="C260" s="1323" t="s">
        <v>103</v>
      </c>
      <c r="D260" s="1323">
        <f>'Information Input'!$J$18</f>
        <v>2019</v>
      </c>
      <c r="E260" s="1323">
        <f>$E$35</f>
        <v>28</v>
      </c>
      <c r="F260" s="1334" t="str">
        <f>$F$35</f>
        <v>Methadone Treatment</v>
      </c>
      <c r="G260" s="1335" t="str">
        <f>$G$35</f>
        <v>Report 5H</v>
      </c>
      <c r="H260" s="1077"/>
      <c r="I260" s="1078">
        <f>SUMIF('Report 4A'!$G$16:$G$95,$E260,'Report 4A'!$AJ$16:$AJ$95)</f>
        <v>0</v>
      </c>
      <c r="J260" s="1077"/>
      <c r="K260" s="1077"/>
      <c r="L260" s="1077"/>
      <c r="M260" s="1077"/>
      <c r="N260" s="1324">
        <f t="shared" si="278"/>
        <v>0</v>
      </c>
      <c r="O260" s="1077"/>
      <c r="P260" s="1078">
        <f>SUMIF('Report 4A'!$G$16:$G$95,$E260,'Report 4A'!$AK$16:$AK$95)</f>
        <v>0</v>
      </c>
      <c r="Q260" s="1077"/>
      <c r="R260" s="1077"/>
      <c r="S260" s="1077"/>
      <c r="T260" s="1077"/>
      <c r="U260" s="1324">
        <f t="shared" si="279"/>
        <v>0</v>
      </c>
      <c r="V260" s="1077"/>
      <c r="W260" s="1078">
        <f>SUMIF('Report 4A'!$G$16:$G$95,$E260,'Report 4A'!$AL$16:$AL$95)</f>
        <v>0</v>
      </c>
      <c r="X260" s="1077"/>
      <c r="Y260" s="1077"/>
      <c r="Z260" s="1077"/>
      <c r="AA260" s="1077"/>
      <c r="AB260" s="1324">
        <f t="shared" si="280"/>
        <v>0</v>
      </c>
      <c r="AC260" s="1077"/>
      <c r="AD260" s="1078">
        <f>SUMIF('Report 4A'!$G$16:$G$95,$E260,'Report 4A'!$AM$16:$AM$95)</f>
        <v>0</v>
      </c>
      <c r="AE260" s="1077"/>
      <c r="AF260" s="1077"/>
      <c r="AG260" s="1077"/>
      <c r="AH260" s="1077"/>
      <c r="AI260" s="1324">
        <f t="shared" si="281"/>
        <v>0</v>
      </c>
      <c r="AJ260" s="1078">
        <f t="shared" si="282"/>
        <v>0</v>
      </c>
      <c r="AK260" s="1078">
        <f t="shared" si="283"/>
        <v>0</v>
      </c>
      <c r="AL260" s="1078">
        <f t="shared" si="284"/>
        <v>0</v>
      </c>
      <c r="AM260" s="1078">
        <f t="shared" si="285"/>
        <v>0</v>
      </c>
      <c r="AN260" s="1078">
        <f t="shared" si="286"/>
        <v>0</v>
      </c>
      <c r="AO260" s="1078">
        <f t="shared" si="287"/>
        <v>0</v>
      </c>
      <c r="AP260" s="1324">
        <f t="shared" si="288"/>
        <v>0</v>
      </c>
    </row>
    <row r="261" spans="1:42">
      <c r="A261" s="1323" t="s">
        <v>101</v>
      </c>
      <c r="B261" s="1323" t="s">
        <v>102</v>
      </c>
      <c r="C261" s="1323" t="s">
        <v>103</v>
      </c>
      <c r="D261" s="1323">
        <f>'Information Input'!$J$18</f>
        <v>2019</v>
      </c>
      <c r="E261" s="1323">
        <f>$E$36</f>
        <v>29</v>
      </c>
      <c r="F261" s="1334" t="str">
        <f>$F$36</f>
        <v>School-Based Health Center Services</v>
      </c>
      <c r="G261" s="1335" t="str">
        <f>$G$36</f>
        <v>Report 5M</v>
      </c>
      <c r="H261" s="1077"/>
      <c r="I261" s="1078">
        <f>SUMIF('Report 4A'!$G$16:$G$95,$E261,'Report 4A'!$AJ$16:$AJ$95)</f>
        <v>0</v>
      </c>
      <c r="J261" s="1077"/>
      <c r="K261" s="1077"/>
      <c r="L261" s="1077"/>
      <c r="M261" s="1077"/>
      <c r="N261" s="1324">
        <f t="shared" si="278"/>
        <v>0</v>
      </c>
      <c r="O261" s="1077"/>
      <c r="P261" s="1078">
        <f>SUMIF('Report 4A'!$G$16:$G$95,$E261,'Report 4A'!$AK$16:$AK$95)</f>
        <v>0</v>
      </c>
      <c r="Q261" s="1077"/>
      <c r="R261" s="1077"/>
      <c r="S261" s="1077"/>
      <c r="T261" s="1077"/>
      <c r="U261" s="1324">
        <f t="shared" si="279"/>
        <v>0</v>
      </c>
      <c r="V261" s="1077"/>
      <c r="W261" s="1078">
        <f>SUMIF('Report 4A'!$G$16:$G$95,$E261,'Report 4A'!$AL$16:$AL$95)</f>
        <v>0</v>
      </c>
      <c r="X261" s="1077"/>
      <c r="Y261" s="1077"/>
      <c r="Z261" s="1077"/>
      <c r="AA261" s="1077"/>
      <c r="AB261" s="1324">
        <f t="shared" si="280"/>
        <v>0</v>
      </c>
      <c r="AC261" s="1077"/>
      <c r="AD261" s="1078">
        <f>SUMIF('Report 4A'!$G$16:$G$95,$E261,'Report 4A'!$AM$16:$AM$95)</f>
        <v>0</v>
      </c>
      <c r="AE261" s="1077"/>
      <c r="AF261" s="1077"/>
      <c r="AG261" s="1077"/>
      <c r="AH261" s="1077"/>
      <c r="AI261" s="1324">
        <f t="shared" si="281"/>
        <v>0</v>
      </c>
      <c r="AJ261" s="1078">
        <f t="shared" si="282"/>
        <v>0</v>
      </c>
      <c r="AK261" s="1078">
        <f t="shared" si="283"/>
        <v>0</v>
      </c>
      <c r="AL261" s="1078">
        <f t="shared" si="284"/>
        <v>0</v>
      </c>
      <c r="AM261" s="1078">
        <f t="shared" si="285"/>
        <v>0</v>
      </c>
      <c r="AN261" s="1078">
        <f t="shared" si="286"/>
        <v>0</v>
      </c>
      <c r="AO261" s="1078">
        <f t="shared" si="287"/>
        <v>0</v>
      </c>
      <c r="AP261" s="1324">
        <f t="shared" si="288"/>
        <v>0</v>
      </c>
    </row>
    <row r="262" spans="1:42">
      <c r="A262" s="1323" t="s">
        <v>101</v>
      </c>
      <c r="B262" s="1323" t="s">
        <v>102</v>
      </c>
      <c r="C262" s="1323" t="s">
        <v>103</v>
      </c>
      <c r="D262" s="1323">
        <f>'Information Input'!$J$18</f>
        <v>2019</v>
      </c>
      <c r="E262" s="1323">
        <f>$E$37</f>
        <v>30</v>
      </c>
      <c r="F262" s="1334" t="str">
        <f>$F$37</f>
        <v>Assertive Community Treatment (ACT)</v>
      </c>
      <c r="G262" s="1335" t="str">
        <f>$G$37</f>
        <v>Report 5M</v>
      </c>
      <c r="H262" s="1077"/>
      <c r="I262" s="1078">
        <f>SUMIF('Report 4A'!$G$16:$G$95,$E262,'Report 4A'!$AJ$16:$AJ$95)</f>
        <v>0</v>
      </c>
      <c r="J262" s="1077"/>
      <c r="K262" s="1077"/>
      <c r="L262" s="1077"/>
      <c r="M262" s="1077"/>
      <c r="N262" s="1324">
        <f t="shared" si="278"/>
        <v>0</v>
      </c>
      <c r="O262" s="1077"/>
      <c r="P262" s="1078">
        <f>SUMIF('Report 4A'!$G$16:$G$95,$E262,'Report 4A'!$AK$16:$AK$95)</f>
        <v>0</v>
      </c>
      <c r="Q262" s="1077"/>
      <c r="R262" s="1077"/>
      <c r="S262" s="1077"/>
      <c r="T262" s="1077"/>
      <c r="U262" s="1324">
        <f t="shared" si="279"/>
        <v>0</v>
      </c>
      <c r="V262" s="1077"/>
      <c r="W262" s="1078">
        <f>SUMIF('Report 4A'!$G$16:$G$95,$E262,'Report 4A'!$AL$16:$AL$95)</f>
        <v>0</v>
      </c>
      <c r="X262" s="1077"/>
      <c r="Y262" s="1077"/>
      <c r="Z262" s="1077"/>
      <c r="AA262" s="1077"/>
      <c r="AB262" s="1324">
        <f t="shared" si="280"/>
        <v>0</v>
      </c>
      <c r="AC262" s="1077"/>
      <c r="AD262" s="1078">
        <f>SUMIF('Report 4A'!$G$16:$G$95,$E262,'Report 4A'!$AM$16:$AM$95)</f>
        <v>0</v>
      </c>
      <c r="AE262" s="1077"/>
      <c r="AF262" s="1077"/>
      <c r="AG262" s="1077"/>
      <c r="AH262" s="1077"/>
      <c r="AI262" s="1324">
        <f t="shared" si="281"/>
        <v>0</v>
      </c>
      <c r="AJ262" s="1078">
        <f t="shared" si="282"/>
        <v>0</v>
      </c>
      <c r="AK262" s="1078">
        <f t="shared" si="283"/>
        <v>0</v>
      </c>
      <c r="AL262" s="1078">
        <f t="shared" si="284"/>
        <v>0</v>
      </c>
      <c r="AM262" s="1078">
        <f t="shared" si="285"/>
        <v>0</v>
      </c>
      <c r="AN262" s="1078">
        <f t="shared" si="286"/>
        <v>0</v>
      </c>
      <c r="AO262" s="1078">
        <f t="shared" si="287"/>
        <v>0</v>
      </c>
      <c r="AP262" s="1324">
        <f t="shared" si="288"/>
        <v>0</v>
      </c>
    </row>
    <row r="263" spans="1:42">
      <c r="A263" s="1323" t="s">
        <v>101</v>
      </c>
      <c r="B263" s="1323" t="s">
        <v>102</v>
      </c>
      <c r="C263" s="1323" t="s">
        <v>103</v>
      </c>
      <c r="D263" s="1323">
        <f>'Information Input'!$J$18</f>
        <v>2019</v>
      </c>
      <c r="E263" s="1323">
        <f>$E$38</f>
        <v>31</v>
      </c>
      <c r="F263" s="1334" t="str">
        <f>$F$38</f>
        <v>Multi-Systemic Therapy (MST)</v>
      </c>
      <c r="G263" s="1335" t="str">
        <f>$G$38</f>
        <v>Report 5K</v>
      </c>
      <c r="H263" s="1077"/>
      <c r="I263" s="1078">
        <f>SUMIF('Report 4A'!$G$16:$G$95,$E263,'Report 4A'!$AJ$16:$AJ$95)</f>
        <v>0</v>
      </c>
      <c r="J263" s="1077"/>
      <c r="K263" s="1077"/>
      <c r="L263" s="1077"/>
      <c r="M263" s="1077"/>
      <c r="N263" s="1324">
        <f t="shared" si="278"/>
        <v>0</v>
      </c>
      <c r="O263" s="1077"/>
      <c r="P263" s="1078">
        <f>SUMIF('Report 4A'!$G$16:$G$95,$E263,'Report 4A'!$AK$16:$AK$95)</f>
        <v>0</v>
      </c>
      <c r="Q263" s="1077"/>
      <c r="R263" s="1077"/>
      <c r="S263" s="1077"/>
      <c r="T263" s="1077"/>
      <c r="U263" s="1324">
        <f t="shared" si="279"/>
        <v>0</v>
      </c>
      <c r="V263" s="1077"/>
      <c r="W263" s="1078">
        <f>SUMIF('Report 4A'!$G$16:$G$95,$E263,'Report 4A'!$AL$16:$AL$95)</f>
        <v>0</v>
      </c>
      <c r="X263" s="1077"/>
      <c r="Y263" s="1077"/>
      <c r="Z263" s="1077"/>
      <c r="AA263" s="1077"/>
      <c r="AB263" s="1324">
        <f t="shared" si="280"/>
        <v>0</v>
      </c>
      <c r="AC263" s="1077"/>
      <c r="AD263" s="1078">
        <f>SUMIF('Report 4A'!$G$16:$G$95,$E263,'Report 4A'!$AM$16:$AM$95)</f>
        <v>0</v>
      </c>
      <c r="AE263" s="1077"/>
      <c r="AF263" s="1077"/>
      <c r="AG263" s="1077"/>
      <c r="AH263" s="1077"/>
      <c r="AI263" s="1324">
        <f t="shared" si="281"/>
        <v>0</v>
      </c>
      <c r="AJ263" s="1078">
        <f t="shared" si="282"/>
        <v>0</v>
      </c>
      <c r="AK263" s="1078">
        <f t="shared" si="283"/>
        <v>0</v>
      </c>
      <c r="AL263" s="1078">
        <f t="shared" si="284"/>
        <v>0</v>
      </c>
      <c r="AM263" s="1078">
        <f t="shared" si="285"/>
        <v>0</v>
      </c>
      <c r="AN263" s="1078">
        <f t="shared" si="286"/>
        <v>0</v>
      </c>
      <c r="AO263" s="1078">
        <f t="shared" si="287"/>
        <v>0</v>
      </c>
      <c r="AP263" s="1324">
        <f t="shared" si="288"/>
        <v>0</v>
      </c>
    </row>
    <row r="264" spans="1:42">
      <c r="A264" s="1323" t="s">
        <v>101</v>
      </c>
      <c r="B264" s="1323" t="s">
        <v>102</v>
      </c>
      <c r="C264" s="1323" t="s">
        <v>103</v>
      </c>
      <c r="D264" s="1323">
        <f>'Information Input'!$J$18</f>
        <v>2019</v>
      </c>
      <c r="E264" s="1323">
        <f>$E$39</f>
        <v>32</v>
      </c>
      <c r="F264" s="1334" t="str">
        <f>$F$39</f>
        <v>Core Service Agencies (CSA) - Other Services</v>
      </c>
      <c r="G264" s="1335" t="str">
        <f>$G$39</f>
        <v>Report 5M</v>
      </c>
      <c r="H264" s="1077"/>
      <c r="I264" s="1078">
        <f>SUMIF('Report 4A'!$G$16:$G$95,$E264,'Report 4A'!$AJ$16:$AJ$95)</f>
        <v>0</v>
      </c>
      <c r="J264" s="1077"/>
      <c r="K264" s="1077"/>
      <c r="L264" s="1077"/>
      <c r="M264" s="1077"/>
      <c r="N264" s="1324">
        <f t="shared" si="278"/>
        <v>0</v>
      </c>
      <c r="O264" s="1077"/>
      <c r="P264" s="1078">
        <f>SUMIF('Report 4A'!$G$16:$G$95,$E264,'Report 4A'!$AK$16:$AK$95)</f>
        <v>0</v>
      </c>
      <c r="Q264" s="1077"/>
      <c r="R264" s="1077"/>
      <c r="S264" s="1077"/>
      <c r="T264" s="1077"/>
      <c r="U264" s="1324">
        <f t="shared" si="279"/>
        <v>0</v>
      </c>
      <c r="V264" s="1077"/>
      <c r="W264" s="1078">
        <f>SUMIF('Report 4A'!$G$16:$G$95,$E264,'Report 4A'!$AL$16:$AL$95)</f>
        <v>0</v>
      </c>
      <c r="X264" s="1077"/>
      <c r="Y264" s="1077"/>
      <c r="Z264" s="1077"/>
      <c r="AA264" s="1077"/>
      <c r="AB264" s="1324">
        <f t="shared" si="280"/>
        <v>0</v>
      </c>
      <c r="AC264" s="1077"/>
      <c r="AD264" s="1078">
        <f>SUMIF('Report 4A'!$G$16:$G$95,$E264,'Report 4A'!$AM$16:$AM$95)</f>
        <v>0</v>
      </c>
      <c r="AE264" s="1077"/>
      <c r="AF264" s="1077"/>
      <c r="AG264" s="1077"/>
      <c r="AH264" s="1077"/>
      <c r="AI264" s="1324">
        <f t="shared" si="281"/>
        <v>0</v>
      </c>
      <c r="AJ264" s="1078">
        <f t="shared" si="282"/>
        <v>0</v>
      </c>
      <c r="AK264" s="1078">
        <f t="shared" si="283"/>
        <v>0</v>
      </c>
      <c r="AL264" s="1078">
        <f t="shared" si="284"/>
        <v>0</v>
      </c>
      <c r="AM264" s="1078">
        <f t="shared" si="285"/>
        <v>0</v>
      </c>
      <c r="AN264" s="1078">
        <f t="shared" si="286"/>
        <v>0</v>
      </c>
      <c r="AO264" s="1078">
        <f t="shared" si="287"/>
        <v>0</v>
      </c>
      <c r="AP264" s="1324">
        <f t="shared" si="288"/>
        <v>0</v>
      </c>
    </row>
    <row r="265" spans="1:42">
      <c r="A265" s="1323" t="s">
        <v>101</v>
      </c>
      <c r="B265" s="1323" t="s">
        <v>102</v>
      </c>
      <c r="C265" s="1323" t="s">
        <v>103</v>
      </c>
      <c r="D265" s="1323">
        <f>'Information Input'!$J$18</f>
        <v>2019</v>
      </c>
      <c r="E265" s="1323">
        <f>$E$40</f>
        <v>33</v>
      </c>
      <c r="F265" s="1334" t="str">
        <f>$F$40</f>
        <v>Telehealth</v>
      </c>
      <c r="G265" s="1335" t="str">
        <f>$G$40</f>
        <v>Report 5K</v>
      </c>
      <c r="H265" s="1077"/>
      <c r="I265" s="1078">
        <f>SUMIF('Report 4A'!$G$16:$G$95,$E265,'Report 4A'!$AJ$16:$AJ$95)</f>
        <v>0</v>
      </c>
      <c r="J265" s="1077"/>
      <c r="K265" s="1077"/>
      <c r="L265" s="1077"/>
      <c r="M265" s="1077"/>
      <c r="N265" s="1324">
        <f t="shared" si="278"/>
        <v>0</v>
      </c>
      <c r="O265" s="1077"/>
      <c r="P265" s="1078">
        <f>SUMIF('Report 4A'!$G$16:$G$95,$E265,'Report 4A'!$AK$16:$AK$95)</f>
        <v>0</v>
      </c>
      <c r="Q265" s="1077"/>
      <c r="R265" s="1077"/>
      <c r="S265" s="1077"/>
      <c r="T265" s="1077"/>
      <c r="U265" s="1324">
        <f t="shared" si="279"/>
        <v>0</v>
      </c>
      <c r="V265" s="1077"/>
      <c r="W265" s="1078">
        <f>SUMIF('Report 4A'!$G$16:$G$95,$E265,'Report 4A'!$AL$16:$AL$95)</f>
        <v>0</v>
      </c>
      <c r="X265" s="1077"/>
      <c r="Y265" s="1077"/>
      <c r="Z265" s="1077"/>
      <c r="AA265" s="1077"/>
      <c r="AB265" s="1324">
        <f t="shared" si="280"/>
        <v>0</v>
      </c>
      <c r="AC265" s="1077"/>
      <c r="AD265" s="1078">
        <f>SUMIF('Report 4A'!$G$16:$G$95,$E265,'Report 4A'!$AM$16:$AM$95)</f>
        <v>0</v>
      </c>
      <c r="AE265" s="1077"/>
      <c r="AF265" s="1077"/>
      <c r="AG265" s="1077"/>
      <c r="AH265" s="1077"/>
      <c r="AI265" s="1324">
        <f t="shared" si="281"/>
        <v>0</v>
      </c>
      <c r="AJ265" s="1078">
        <f t="shared" si="282"/>
        <v>0</v>
      </c>
      <c r="AK265" s="1078">
        <f t="shared" si="283"/>
        <v>0</v>
      </c>
      <c r="AL265" s="1078">
        <f t="shared" si="284"/>
        <v>0</v>
      </c>
      <c r="AM265" s="1078">
        <f t="shared" si="285"/>
        <v>0</v>
      </c>
      <c r="AN265" s="1078">
        <f t="shared" si="286"/>
        <v>0</v>
      </c>
      <c r="AO265" s="1078">
        <f t="shared" si="287"/>
        <v>0</v>
      </c>
      <c r="AP265" s="1324">
        <f t="shared" si="288"/>
        <v>0</v>
      </c>
    </row>
    <row r="266" spans="1:42">
      <c r="A266" s="1323" t="s">
        <v>101</v>
      </c>
      <c r="B266" s="1323" t="s">
        <v>102</v>
      </c>
      <c r="C266" s="1323" t="s">
        <v>103</v>
      </c>
      <c r="D266" s="1323">
        <f>'Information Input'!$J$18</f>
        <v>2019</v>
      </c>
      <c r="E266" s="1323">
        <f>$E$41</f>
        <v>34</v>
      </c>
      <c r="F266" s="1334" t="str">
        <f>$F$41</f>
        <v>Comprehensive Community Support Services (CCSS)</v>
      </c>
      <c r="G266" s="1335" t="str">
        <f>$G$41</f>
        <v>Report 5M</v>
      </c>
      <c r="H266" s="1077"/>
      <c r="I266" s="1078">
        <f>SUMIF('Report 4A'!$G$16:$G$95,$E266,'Report 4A'!$AJ$16:$AJ$95)</f>
        <v>0</v>
      </c>
      <c r="J266" s="1077"/>
      <c r="K266" s="1077"/>
      <c r="L266" s="1077"/>
      <c r="M266" s="1077"/>
      <c r="N266" s="1324">
        <f t="shared" si="278"/>
        <v>0</v>
      </c>
      <c r="O266" s="1077"/>
      <c r="P266" s="1078">
        <f>SUMIF('Report 4A'!$G$16:$G$95,$E266,'Report 4A'!$AK$16:$AK$95)</f>
        <v>0</v>
      </c>
      <c r="Q266" s="1077"/>
      <c r="R266" s="1077"/>
      <c r="S266" s="1077"/>
      <c r="T266" s="1077"/>
      <c r="U266" s="1324">
        <f t="shared" si="279"/>
        <v>0</v>
      </c>
      <c r="V266" s="1077"/>
      <c r="W266" s="1078">
        <f>SUMIF('Report 4A'!$G$16:$G$95,$E266,'Report 4A'!$AL$16:$AL$95)</f>
        <v>0</v>
      </c>
      <c r="X266" s="1077"/>
      <c r="Y266" s="1077"/>
      <c r="Z266" s="1077"/>
      <c r="AA266" s="1077"/>
      <c r="AB266" s="1324">
        <f t="shared" si="280"/>
        <v>0</v>
      </c>
      <c r="AC266" s="1077"/>
      <c r="AD266" s="1078">
        <f>SUMIF('Report 4A'!$G$16:$G$95,$E266,'Report 4A'!$AM$16:$AM$95)</f>
        <v>0</v>
      </c>
      <c r="AE266" s="1077"/>
      <c r="AF266" s="1077"/>
      <c r="AG266" s="1077"/>
      <c r="AH266" s="1077"/>
      <c r="AI266" s="1324">
        <f t="shared" si="281"/>
        <v>0</v>
      </c>
      <c r="AJ266" s="1078">
        <f t="shared" si="282"/>
        <v>0</v>
      </c>
      <c r="AK266" s="1078">
        <f t="shared" si="283"/>
        <v>0</v>
      </c>
      <c r="AL266" s="1078">
        <f t="shared" si="284"/>
        <v>0</v>
      </c>
      <c r="AM266" s="1078">
        <f t="shared" si="285"/>
        <v>0</v>
      </c>
      <c r="AN266" s="1078">
        <f t="shared" si="286"/>
        <v>0</v>
      </c>
      <c r="AO266" s="1078">
        <f t="shared" si="287"/>
        <v>0</v>
      </c>
      <c r="AP266" s="1324">
        <f t="shared" si="288"/>
        <v>0</v>
      </c>
    </row>
    <row r="267" spans="1:42">
      <c r="A267" s="1323" t="s">
        <v>101</v>
      </c>
      <c r="B267" s="1323" t="s">
        <v>102</v>
      </c>
      <c r="C267" s="1323" t="s">
        <v>103</v>
      </c>
      <c r="D267" s="1323">
        <f>'Information Input'!$J$18</f>
        <v>2019</v>
      </c>
      <c r="E267" s="1323">
        <f>$E$42</f>
        <v>35</v>
      </c>
      <c r="F267" s="1334" t="str">
        <f>$F$42</f>
        <v>Rural Health Clinics</v>
      </c>
      <c r="G267" s="1335" t="str">
        <f>$G$42</f>
        <v>Report 5H</v>
      </c>
      <c r="H267" s="1077"/>
      <c r="I267" s="1078">
        <f>SUMIF('Report 4A'!$G$16:$G$95,$E267,'Report 4A'!$AJ$16:$AJ$95)</f>
        <v>0</v>
      </c>
      <c r="J267" s="1077"/>
      <c r="K267" s="1077"/>
      <c r="L267" s="1077"/>
      <c r="M267" s="1077"/>
      <c r="N267" s="1324">
        <f t="shared" si="278"/>
        <v>0</v>
      </c>
      <c r="O267" s="1077"/>
      <c r="P267" s="1078">
        <f>SUMIF('Report 4A'!$G$16:$G$95,$E267,'Report 4A'!$AK$16:$AK$95)</f>
        <v>0</v>
      </c>
      <c r="Q267" s="1077"/>
      <c r="R267" s="1077"/>
      <c r="S267" s="1077"/>
      <c r="T267" s="1077"/>
      <c r="U267" s="1324">
        <f t="shared" si="279"/>
        <v>0</v>
      </c>
      <c r="V267" s="1077"/>
      <c r="W267" s="1078">
        <f>SUMIF('Report 4A'!$G$16:$G$95,$E267,'Report 4A'!$AL$16:$AL$95)</f>
        <v>0</v>
      </c>
      <c r="X267" s="1077"/>
      <c r="Y267" s="1077"/>
      <c r="Z267" s="1077"/>
      <c r="AA267" s="1077"/>
      <c r="AB267" s="1324">
        <f t="shared" si="280"/>
        <v>0</v>
      </c>
      <c r="AC267" s="1077"/>
      <c r="AD267" s="1078">
        <f>SUMIF('Report 4A'!$G$16:$G$95,$E267,'Report 4A'!$AM$16:$AM$95)</f>
        <v>0</v>
      </c>
      <c r="AE267" s="1077"/>
      <c r="AF267" s="1077"/>
      <c r="AG267" s="1077"/>
      <c r="AH267" s="1077"/>
      <c r="AI267" s="1324">
        <f t="shared" si="281"/>
        <v>0</v>
      </c>
      <c r="AJ267" s="1078">
        <f t="shared" si="282"/>
        <v>0</v>
      </c>
      <c r="AK267" s="1078">
        <f t="shared" si="283"/>
        <v>0</v>
      </c>
      <c r="AL267" s="1078">
        <f t="shared" si="284"/>
        <v>0</v>
      </c>
      <c r="AM267" s="1078">
        <f t="shared" si="285"/>
        <v>0</v>
      </c>
      <c r="AN267" s="1078">
        <f t="shared" si="286"/>
        <v>0</v>
      </c>
      <c r="AO267" s="1078">
        <f t="shared" si="287"/>
        <v>0</v>
      </c>
      <c r="AP267" s="1324">
        <f t="shared" si="288"/>
        <v>0</v>
      </c>
    </row>
    <row r="268" spans="1:42">
      <c r="A268" s="1323" t="s">
        <v>101</v>
      </c>
      <c r="B268" s="1323" t="s">
        <v>102</v>
      </c>
      <c r="C268" s="1323" t="s">
        <v>103</v>
      </c>
      <c r="D268" s="1323">
        <f>'Information Input'!$J$18</f>
        <v>2019</v>
      </c>
      <c r="E268" s="1323">
        <f>$E$43</f>
        <v>36</v>
      </c>
      <c r="F268" s="1334" t="str">
        <f>$F$43</f>
        <v>Federally Qualified Health Centers (FQHC's)</v>
      </c>
      <c r="G268" s="1335" t="str">
        <f>$G$43</f>
        <v>Report 5H</v>
      </c>
      <c r="H268" s="1077"/>
      <c r="I268" s="1078">
        <f>SUMIF('Report 4A'!$G$16:$G$95,$E268,'Report 4A'!$AJ$16:$AJ$95)</f>
        <v>0</v>
      </c>
      <c r="J268" s="1077"/>
      <c r="K268" s="1077"/>
      <c r="L268" s="1077"/>
      <c r="M268" s="1077"/>
      <c r="N268" s="1324">
        <f t="shared" si="278"/>
        <v>0</v>
      </c>
      <c r="O268" s="1077"/>
      <c r="P268" s="1078">
        <f>SUMIF('Report 4A'!$G$16:$G$95,$E268,'Report 4A'!$AK$16:$AK$95)</f>
        <v>0</v>
      </c>
      <c r="Q268" s="1077"/>
      <c r="R268" s="1077"/>
      <c r="S268" s="1077"/>
      <c r="T268" s="1077"/>
      <c r="U268" s="1324">
        <f t="shared" si="279"/>
        <v>0</v>
      </c>
      <c r="V268" s="1077"/>
      <c r="W268" s="1078">
        <f>SUMIF('Report 4A'!$G$16:$G$95,$E268,'Report 4A'!$AL$16:$AL$95)</f>
        <v>0</v>
      </c>
      <c r="X268" s="1077"/>
      <c r="Y268" s="1077"/>
      <c r="Z268" s="1077"/>
      <c r="AA268" s="1077"/>
      <c r="AB268" s="1324">
        <f t="shared" si="280"/>
        <v>0</v>
      </c>
      <c r="AC268" s="1077"/>
      <c r="AD268" s="1078">
        <f>SUMIF('Report 4A'!$G$16:$G$95,$E268,'Report 4A'!$AM$16:$AM$95)</f>
        <v>0</v>
      </c>
      <c r="AE268" s="1077"/>
      <c r="AF268" s="1077"/>
      <c r="AG268" s="1077"/>
      <c r="AH268" s="1077"/>
      <c r="AI268" s="1324">
        <f t="shared" si="281"/>
        <v>0</v>
      </c>
      <c r="AJ268" s="1078">
        <f t="shared" si="282"/>
        <v>0</v>
      </c>
      <c r="AK268" s="1078">
        <f t="shared" si="283"/>
        <v>0</v>
      </c>
      <c r="AL268" s="1078">
        <f t="shared" si="284"/>
        <v>0</v>
      </c>
      <c r="AM268" s="1078">
        <f t="shared" si="285"/>
        <v>0</v>
      </c>
      <c r="AN268" s="1078">
        <f t="shared" si="286"/>
        <v>0</v>
      </c>
      <c r="AO268" s="1078">
        <f t="shared" si="287"/>
        <v>0</v>
      </c>
      <c r="AP268" s="1324">
        <f t="shared" si="288"/>
        <v>0</v>
      </c>
    </row>
    <row r="269" spans="1:42">
      <c r="A269" s="1323" t="s">
        <v>101</v>
      </c>
      <c r="B269" s="1323" t="s">
        <v>102</v>
      </c>
      <c r="C269" s="1323" t="s">
        <v>103</v>
      </c>
      <c r="D269" s="1323">
        <f>'Information Input'!$J$18</f>
        <v>2019</v>
      </c>
      <c r="E269" s="1323">
        <f>$E$44</f>
        <v>37</v>
      </c>
      <c r="F269" s="1334" t="str">
        <f>$F$44</f>
        <v>Other Residential</v>
      </c>
      <c r="G269" s="1335" t="str">
        <f>$G$44</f>
        <v>Report 5I</v>
      </c>
      <c r="H269" s="1077"/>
      <c r="I269" s="1078">
        <f>SUMIF('Report 4A'!$G$16:$G$95,$E269,'Report 4A'!$AJ$16:$AJ$95)</f>
        <v>0</v>
      </c>
      <c r="J269" s="1077"/>
      <c r="K269" s="1077"/>
      <c r="L269" s="1077"/>
      <c r="M269" s="1077"/>
      <c r="N269" s="1324">
        <f t="shared" si="278"/>
        <v>0</v>
      </c>
      <c r="O269" s="1077"/>
      <c r="P269" s="1078">
        <f>SUMIF('Report 4A'!$G$16:$G$95,$E269,'Report 4A'!$AK$16:$AK$95)</f>
        <v>0</v>
      </c>
      <c r="Q269" s="1077"/>
      <c r="R269" s="1077"/>
      <c r="S269" s="1077"/>
      <c r="T269" s="1077"/>
      <c r="U269" s="1324">
        <f t="shared" si="279"/>
        <v>0</v>
      </c>
      <c r="V269" s="1077"/>
      <c r="W269" s="1078">
        <f>SUMIF('Report 4A'!$G$16:$G$95,$E269,'Report 4A'!$AL$16:$AL$95)</f>
        <v>0</v>
      </c>
      <c r="X269" s="1077"/>
      <c r="Y269" s="1077"/>
      <c r="Z269" s="1077"/>
      <c r="AA269" s="1077"/>
      <c r="AB269" s="1324">
        <f t="shared" si="280"/>
        <v>0</v>
      </c>
      <c r="AC269" s="1077"/>
      <c r="AD269" s="1078">
        <f>SUMIF('Report 4A'!$G$16:$G$95,$E269,'Report 4A'!$AM$16:$AM$95)</f>
        <v>0</v>
      </c>
      <c r="AE269" s="1077"/>
      <c r="AF269" s="1077"/>
      <c r="AG269" s="1077"/>
      <c r="AH269" s="1077"/>
      <c r="AI269" s="1324">
        <f t="shared" si="281"/>
        <v>0</v>
      </c>
      <c r="AJ269" s="1078">
        <f t="shared" si="282"/>
        <v>0</v>
      </c>
      <c r="AK269" s="1078">
        <f t="shared" si="283"/>
        <v>0</v>
      </c>
      <c r="AL269" s="1078">
        <f t="shared" si="284"/>
        <v>0</v>
      </c>
      <c r="AM269" s="1078">
        <f t="shared" si="285"/>
        <v>0</v>
      </c>
      <c r="AN269" s="1078">
        <f t="shared" si="286"/>
        <v>0</v>
      </c>
      <c r="AO269" s="1078">
        <f t="shared" si="287"/>
        <v>0</v>
      </c>
      <c r="AP269" s="1324">
        <f t="shared" si="288"/>
        <v>0</v>
      </c>
    </row>
    <row r="270" spans="1:42">
      <c r="A270" s="1323" t="s">
        <v>101</v>
      </c>
      <c r="B270" s="1323" t="s">
        <v>102</v>
      </c>
      <c r="C270" s="1323" t="s">
        <v>103</v>
      </c>
      <c r="D270" s="1323">
        <f>'Information Input'!$J$18</f>
        <v>2019</v>
      </c>
      <c r="E270" s="1323">
        <f>$E$45</f>
        <v>38</v>
      </c>
      <c r="F270" s="1334" t="str">
        <f>$F$45</f>
        <v>Other Professional BH Services</v>
      </c>
      <c r="G270" s="1335" t="str">
        <f>$G$45</f>
        <v>Report 5K</v>
      </c>
      <c r="H270" s="1077"/>
      <c r="I270" s="1078">
        <f>SUMIF('Report 4A'!$G$16:$G$95,$E270,'Report 4A'!$AJ$16:$AJ$95)</f>
        <v>0</v>
      </c>
      <c r="J270" s="1077"/>
      <c r="K270" s="1077"/>
      <c r="L270" s="1077"/>
      <c r="M270" s="1077"/>
      <c r="N270" s="1324">
        <f t="shared" si="278"/>
        <v>0</v>
      </c>
      <c r="O270" s="1077"/>
      <c r="P270" s="1078">
        <f>SUMIF('Report 4A'!$G$16:$G$95,$E270,'Report 4A'!$AK$16:$AK$95)</f>
        <v>0</v>
      </c>
      <c r="Q270" s="1077"/>
      <c r="R270" s="1077"/>
      <c r="S270" s="1077"/>
      <c r="T270" s="1077"/>
      <c r="U270" s="1324">
        <f t="shared" si="279"/>
        <v>0</v>
      </c>
      <c r="V270" s="1077"/>
      <c r="W270" s="1078">
        <f>SUMIF('Report 4A'!$G$16:$G$95,$E270,'Report 4A'!$AL$16:$AL$95)</f>
        <v>0</v>
      </c>
      <c r="X270" s="1077"/>
      <c r="Y270" s="1077"/>
      <c r="Z270" s="1077"/>
      <c r="AA270" s="1077"/>
      <c r="AB270" s="1324">
        <f t="shared" si="280"/>
        <v>0</v>
      </c>
      <c r="AC270" s="1077"/>
      <c r="AD270" s="1078">
        <f>SUMIF('Report 4A'!$G$16:$G$95,$E270,'Report 4A'!$AM$16:$AM$95)</f>
        <v>0</v>
      </c>
      <c r="AE270" s="1077"/>
      <c r="AF270" s="1077"/>
      <c r="AG270" s="1077"/>
      <c r="AH270" s="1077"/>
      <c r="AI270" s="1324">
        <f t="shared" si="281"/>
        <v>0</v>
      </c>
      <c r="AJ270" s="1078">
        <f t="shared" si="282"/>
        <v>0</v>
      </c>
      <c r="AK270" s="1078">
        <f t="shared" si="283"/>
        <v>0</v>
      </c>
      <c r="AL270" s="1078">
        <f t="shared" si="284"/>
        <v>0</v>
      </c>
      <c r="AM270" s="1078">
        <f t="shared" si="285"/>
        <v>0</v>
      </c>
      <c r="AN270" s="1078">
        <f t="shared" si="286"/>
        <v>0</v>
      </c>
      <c r="AO270" s="1078">
        <f t="shared" si="287"/>
        <v>0</v>
      </c>
      <c r="AP270" s="1324">
        <f t="shared" si="288"/>
        <v>0</v>
      </c>
    </row>
    <row r="271" spans="1:42">
      <c r="A271" s="1323" t="s">
        <v>101</v>
      </c>
      <c r="B271" s="1323" t="s">
        <v>102</v>
      </c>
      <c r="C271" s="1323" t="s">
        <v>103</v>
      </c>
      <c r="D271" s="1323">
        <f>'Information Input'!$J$18</f>
        <v>2019</v>
      </c>
      <c r="E271" s="1323">
        <f>$E$46</f>
        <v>39</v>
      </c>
      <c r="F271" s="1334" t="str">
        <f>$F$46</f>
        <v>Respite Services</v>
      </c>
      <c r="G271" s="1335" t="str">
        <f>$G$46</f>
        <v>Report 5K</v>
      </c>
      <c r="H271" s="1077"/>
      <c r="I271" s="1078">
        <f>SUMIF('Report 4A'!$G$16:$G$95,$E271,'Report 4A'!$AJ$16:$AJ$95)</f>
        <v>0</v>
      </c>
      <c r="J271" s="1077"/>
      <c r="K271" s="1077"/>
      <c r="L271" s="1077"/>
      <c r="M271" s="1077"/>
      <c r="N271" s="1324">
        <f t="shared" si="278"/>
        <v>0</v>
      </c>
      <c r="O271" s="1077"/>
      <c r="P271" s="1078">
        <f>SUMIF('Report 4A'!$G$16:$G$95,$E271,'Report 4A'!$AK$16:$AK$95)</f>
        <v>0</v>
      </c>
      <c r="Q271" s="1077"/>
      <c r="R271" s="1077"/>
      <c r="S271" s="1077"/>
      <c r="T271" s="1077"/>
      <c r="U271" s="1324">
        <f t="shared" si="279"/>
        <v>0</v>
      </c>
      <c r="V271" s="1077"/>
      <c r="W271" s="1078">
        <f>SUMIF('Report 4A'!$G$16:$G$95,$E271,'Report 4A'!$AL$16:$AL$95)</f>
        <v>0</v>
      </c>
      <c r="X271" s="1077"/>
      <c r="Y271" s="1077"/>
      <c r="Z271" s="1077"/>
      <c r="AA271" s="1077"/>
      <c r="AB271" s="1324">
        <f t="shared" si="280"/>
        <v>0</v>
      </c>
      <c r="AC271" s="1077"/>
      <c r="AD271" s="1078">
        <f>SUMIF('Report 4A'!$G$16:$G$95,$E271,'Report 4A'!$AM$16:$AM$95)</f>
        <v>0</v>
      </c>
      <c r="AE271" s="1077"/>
      <c r="AF271" s="1077"/>
      <c r="AG271" s="1077"/>
      <c r="AH271" s="1077"/>
      <c r="AI271" s="1324">
        <f t="shared" si="281"/>
        <v>0</v>
      </c>
      <c r="AJ271" s="1078">
        <f t="shared" si="282"/>
        <v>0</v>
      </c>
      <c r="AK271" s="1078">
        <f t="shared" si="283"/>
        <v>0</v>
      </c>
      <c r="AL271" s="1078">
        <f t="shared" si="284"/>
        <v>0</v>
      </c>
      <c r="AM271" s="1078">
        <f t="shared" si="285"/>
        <v>0</v>
      </c>
      <c r="AN271" s="1078">
        <f t="shared" si="286"/>
        <v>0</v>
      </c>
      <c r="AO271" s="1078">
        <f t="shared" si="287"/>
        <v>0</v>
      </c>
      <c r="AP271" s="1324">
        <f t="shared" si="288"/>
        <v>0</v>
      </c>
    </row>
    <row r="272" spans="1:42">
      <c r="A272" s="1323" t="s">
        <v>101</v>
      </c>
      <c r="B272" s="1323" t="s">
        <v>102</v>
      </c>
      <c r="C272" s="1323" t="s">
        <v>103</v>
      </c>
      <c r="D272" s="1323">
        <f>'Information Input'!$J$18</f>
        <v>2019</v>
      </c>
      <c r="E272" s="1323">
        <f>$E$47</f>
        <v>40</v>
      </c>
      <c r="F272" s="1334" t="str">
        <f>$F$47</f>
        <v>Recovery Services</v>
      </c>
      <c r="G272" s="1335" t="str">
        <f>$G$47</f>
        <v>Report 5M</v>
      </c>
      <c r="H272" s="1077"/>
      <c r="I272" s="1078">
        <f>SUMIF('Report 4A'!$G$16:$G$95,$E272,'Report 4A'!$AJ$16:$AJ$95)</f>
        <v>0</v>
      </c>
      <c r="J272" s="1077"/>
      <c r="K272" s="1077"/>
      <c r="L272" s="1077"/>
      <c r="M272" s="1077"/>
      <c r="N272" s="1324">
        <f t="shared" si="278"/>
        <v>0</v>
      </c>
      <c r="O272" s="1077"/>
      <c r="P272" s="1078">
        <f>SUMIF('Report 4A'!$G$16:$G$95,$E272,'Report 4A'!$AK$16:$AK$95)</f>
        <v>0</v>
      </c>
      <c r="Q272" s="1077"/>
      <c r="R272" s="1077"/>
      <c r="S272" s="1077"/>
      <c r="T272" s="1077"/>
      <c r="U272" s="1324">
        <f t="shared" si="279"/>
        <v>0</v>
      </c>
      <c r="V272" s="1077"/>
      <c r="W272" s="1078">
        <f>SUMIF('Report 4A'!$G$16:$G$95,$E272,'Report 4A'!$AL$16:$AL$95)</f>
        <v>0</v>
      </c>
      <c r="X272" s="1077"/>
      <c r="Y272" s="1077"/>
      <c r="Z272" s="1077"/>
      <c r="AA272" s="1077"/>
      <c r="AB272" s="1324">
        <f t="shared" si="280"/>
        <v>0</v>
      </c>
      <c r="AC272" s="1077"/>
      <c r="AD272" s="1078">
        <f>SUMIF('Report 4A'!$G$16:$G$95,$E272,'Report 4A'!$AM$16:$AM$95)</f>
        <v>0</v>
      </c>
      <c r="AE272" s="1077"/>
      <c r="AF272" s="1077"/>
      <c r="AG272" s="1077"/>
      <c r="AH272" s="1077"/>
      <c r="AI272" s="1324">
        <f t="shared" si="281"/>
        <v>0</v>
      </c>
      <c r="AJ272" s="1078">
        <f t="shared" si="282"/>
        <v>0</v>
      </c>
      <c r="AK272" s="1078">
        <f t="shared" si="283"/>
        <v>0</v>
      </c>
      <c r="AL272" s="1078">
        <f t="shared" si="284"/>
        <v>0</v>
      </c>
      <c r="AM272" s="1078">
        <f t="shared" si="285"/>
        <v>0</v>
      </c>
      <c r="AN272" s="1078">
        <f t="shared" si="286"/>
        <v>0</v>
      </c>
      <c r="AO272" s="1078">
        <f t="shared" si="287"/>
        <v>0</v>
      </c>
      <c r="AP272" s="1324">
        <f t="shared" si="288"/>
        <v>0</v>
      </c>
    </row>
    <row r="273" spans="1:42">
      <c r="A273" s="1323" t="s">
        <v>101</v>
      </c>
      <c r="B273" s="1323" t="s">
        <v>102</v>
      </c>
      <c r="C273" s="1323" t="s">
        <v>103</v>
      </c>
      <c r="D273" s="1323">
        <f>'Information Input'!$J$18</f>
        <v>2019</v>
      </c>
      <c r="E273" s="1323">
        <f>$E$48</f>
        <v>41</v>
      </c>
      <c r="F273" s="1334" t="str">
        <f>$F$48</f>
        <v>Family Support Services</v>
      </c>
      <c r="G273" s="1335" t="str">
        <f>$G$48</f>
        <v>Report 5M</v>
      </c>
      <c r="H273" s="1077"/>
      <c r="I273" s="1078">
        <f>SUMIF('Report 4A'!$G$16:$G$95,$E273,'Report 4A'!$AJ$16:$AJ$95)</f>
        <v>0</v>
      </c>
      <c r="J273" s="1077"/>
      <c r="K273" s="1077"/>
      <c r="L273" s="1077"/>
      <c r="M273" s="1077"/>
      <c r="N273" s="1324">
        <f t="shared" si="278"/>
        <v>0</v>
      </c>
      <c r="O273" s="1077"/>
      <c r="P273" s="1078">
        <f>SUMIF('Report 4A'!$G$16:$G$95,$E273,'Report 4A'!$AK$16:$AK$95)</f>
        <v>0</v>
      </c>
      <c r="Q273" s="1077"/>
      <c r="R273" s="1077"/>
      <c r="S273" s="1077"/>
      <c r="T273" s="1077"/>
      <c r="U273" s="1324">
        <f t="shared" si="279"/>
        <v>0</v>
      </c>
      <c r="V273" s="1077"/>
      <c r="W273" s="1078">
        <f>SUMIF('Report 4A'!$G$16:$G$95,$E273,'Report 4A'!$AL$16:$AL$95)</f>
        <v>0</v>
      </c>
      <c r="X273" s="1077"/>
      <c r="Y273" s="1077"/>
      <c r="Z273" s="1077"/>
      <c r="AA273" s="1077"/>
      <c r="AB273" s="1324">
        <f t="shared" si="280"/>
        <v>0</v>
      </c>
      <c r="AC273" s="1077"/>
      <c r="AD273" s="1078">
        <f>SUMIF('Report 4A'!$G$16:$G$95,$E273,'Report 4A'!$AM$16:$AM$95)</f>
        <v>0</v>
      </c>
      <c r="AE273" s="1077"/>
      <c r="AF273" s="1077"/>
      <c r="AG273" s="1077"/>
      <c r="AH273" s="1077"/>
      <c r="AI273" s="1324">
        <f t="shared" si="281"/>
        <v>0</v>
      </c>
      <c r="AJ273" s="1078">
        <f t="shared" si="282"/>
        <v>0</v>
      </c>
      <c r="AK273" s="1078">
        <f t="shared" si="283"/>
        <v>0</v>
      </c>
      <c r="AL273" s="1078">
        <f t="shared" si="284"/>
        <v>0</v>
      </c>
      <c r="AM273" s="1078">
        <f t="shared" si="285"/>
        <v>0</v>
      </c>
      <c r="AN273" s="1078">
        <f t="shared" si="286"/>
        <v>0</v>
      </c>
      <c r="AO273" s="1078">
        <f t="shared" si="287"/>
        <v>0</v>
      </c>
      <c r="AP273" s="1324">
        <f t="shared" si="288"/>
        <v>0</v>
      </c>
    </row>
    <row r="274" spans="1:42">
      <c r="A274" s="1323" t="s">
        <v>101</v>
      </c>
      <c r="B274" s="1323" t="s">
        <v>102</v>
      </c>
      <c r="C274" s="1323" t="s">
        <v>103</v>
      </c>
      <c r="D274" s="1323">
        <f>'Information Input'!$J$18</f>
        <v>2019</v>
      </c>
      <c r="E274" s="1323">
        <f>$E$49</f>
        <v>42</v>
      </c>
      <c r="F274" s="1334" t="str">
        <f>$F$49</f>
        <v>Applied Behavior Analysis (ABA)</v>
      </c>
      <c r="G274" s="1335" t="str">
        <f>$G$49</f>
        <v>Report 5K</v>
      </c>
      <c r="H274" s="1077"/>
      <c r="I274" s="1078">
        <f>SUMIF('Report 4A'!$G$16:$G$95,$E274,'Report 4A'!$AJ$16:$AJ$95)</f>
        <v>0</v>
      </c>
      <c r="J274" s="1077"/>
      <c r="K274" s="1077"/>
      <c r="L274" s="1077"/>
      <c r="M274" s="1077"/>
      <c r="N274" s="1324">
        <f t="shared" si="278"/>
        <v>0</v>
      </c>
      <c r="O274" s="1077"/>
      <c r="P274" s="1078">
        <f>SUMIF('Report 4A'!$G$16:$G$95,$E274,'Report 4A'!$AK$16:$AK$95)</f>
        <v>0</v>
      </c>
      <c r="Q274" s="1077"/>
      <c r="R274" s="1077"/>
      <c r="S274" s="1077"/>
      <c r="T274" s="1077"/>
      <c r="U274" s="1324">
        <f t="shared" si="279"/>
        <v>0</v>
      </c>
      <c r="V274" s="1077"/>
      <c r="W274" s="1078">
        <f>SUMIF('Report 4A'!$G$16:$G$95,$E274,'Report 4A'!$AL$16:$AL$95)</f>
        <v>0</v>
      </c>
      <c r="X274" s="1077"/>
      <c r="Y274" s="1077"/>
      <c r="Z274" s="1077"/>
      <c r="AA274" s="1077"/>
      <c r="AB274" s="1324">
        <f t="shared" si="280"/>
        <v>0</v>
      </c>
      <c r="AC274" s="1077"/>
      <c r="AD274" s="1078">
        <f>SUMIF('Report 4A'!$G$16:$G$95,$E274,'Report 4A'!$AM$16:$AM$95)</f>
        <v>0</v>
      </c>
      <c r="AE274" s="1077"/>
      <c r="AF274" s="1077"/>
      <c r="AG274" s="1077"/>
      <c r="AH274" s="1077"/>
      <c r="AI274" s="1324">
        <f t="shared" si="281"/>
        <v>0</v>
      </c>
      <c r="AJ274" s="1078">
        <f t="shared" si="282"/>
        <v>0</v>
      </c>
      <c r="AK274" s="1078">
        <f t="shared" si="283"/>
        <v>0</v>
      </c>
      <c r="AL274" s="1078">
        <f t="shared" si="284"/>
        <v>0</v>
      </c>
      <c r="AM274" s="1078">
        <f t="shared" si="285"/>
        <v>0</v>
      </c>
      <c r="AN274" s="1078">
        <f t="shared" si="286"/>
        <v>0</v>
      </c>
      <c r="AO274" s="1078">
        <f t="shared" si="287"/>
        <v>0</v>
      </c>
      <c r="AP274" s="1324">
        <f t="shared" si="288"/>
        <v>0</v>
      </c>
    </row>
    <row r="275" spans="1:42">
      <c r="A275" s="1325" t="s">
        <v>101</v>
      </c>
      <c r="B275" s="1325" t="s">
        <v>102</v>
      </c>
      <c r="C275" s="1325" t="s">
        <v>103</v>
      </c>
      <c r="D275" s="1325">
        <f>'Information Input'!$J$18</f>
        <v>2019</v>
      </c>
      <c r="E275" s="1325">
        <f>$E$50</f>
        <v>43</v>
      </c>
      <c r="F275" s="1336" t="str">
        <f>$F$50</f>
        <v>Pre-Tenancy/Housing Support</v>
      </c>
      <c r="G275" s="1337" t="str">
        <f>$G$50</f>
        <v>Report 5K</v>
      </c>
      <c r="H275" s="1077"/>
      <c r="I275" s="1078">
        <f>SUMIF('Report 4A'!$G$16:$G$95,$E275,'Report 4A'!$AJ$16:$AJ$95)</f>
        <v>0</v>
      </c>
      <c r="J275" s="1077"/>
      <c r="K275" s="1077"/>
      <c r="L275" s="1077"/>
      <c r="M275" s="1077"/>
      <c r="N275" s="1324">
        <f t="shared" ref="N275" si="289">SUM(H275:M275)</f>
        <v>0</v>
      </c>
      <c r="O275" s="1077"/>
      <c r="P275" s="1078">
        <f>SUMIF('Report 4A'!$G$16:$G$95,$E275,'Report 4A'!$AK$16:$AK$95)</f>
        <v>0</v>
      </c>
      <c r="Q275" s="1077"/>
      <c r="R275" s="1077"/>
      <c r="S275" s="1077"/>
      <c r="T275" s="1077"/>
      <c r="U275" s="1324">
        <f t="shared" ref="U275" si="290">SUM(O275:T275)</f>
        <v>0</v>
      </c>
      <c r="V275" s="1077"/>
      <c r="W275" s="1078">
        <f>SUMIF('Report 4A'!$G$16:$G$95,$E275,'Report 4A'!$AL$16:$AL$95)</f>
        <v>0</v>
      </c>
      <c r="X275" s="1077"/>
      <c r="Y275" s="1077"/>
      <c r="Z275" s="1077"/>
      <c r="AA275" s="1077"/>
      <c r="AB275" s="1324">
        <f t="shared" ref="AB275" si="291">SUM(V275:AA275)</f>
        <v>0</v>
      </c>
      <c r="AC275" s="1077"/>
      <c r="AD275" s="1078">
        <f>SUMIF('Report 4A'!$G$16:$G$95,$E275,'Report 4A'!$AM$16:$AM$95)</f>
        <v>0</v>
      </c>
      <c r="AE275" s="1077"/>
      <c r="AF275" s="1077"/>
      <c r="AG275" s="1077"/>
      <c r="AH275" s="1077"/>
      <c r="AI275" s="1324">
        <f t="shared" ref="AI275" si="292">SUM(AC275:AH275)</f>
        <v>0</v>
      </c>
      <c r="AJ275" s="1078">
        <f t="shared" si="282"/>
        <v>0</v>
      </c>
      <c r="AK275" s="1078">
        <f t="shared" si="283"/>
        <v>0</v>
      </c>
      <c r="AL275" s="1078">
        <f t="shared" si="284"/>
        <v>0</v>
      </c>
      <c r="AM275" s="1078">
        <f t="shared" si="285"/>
        <v>0</v>
      </c>
      <c r="AN275" s="1078">
        <f t="shared" si="286"/>
        <v>0</v>
      </c>
      <c r="AO275" s="1078">
        <f t="shared" si="287"/>
        <v>0</v>
      </c>
      <c r="AP275" s="1324">
        <f t="shared" si="288"/>
        <v>0</v>
      </c>
    </row>
    <row r="276" spans="1:42" customFormat="1">
      <c r="A276" s="1326" t="s">
        <v>101</v>
      </c>
      <c r="B276" s="1326" t="s">
        <v>102</v>
      </c>
      <c r="C276" s="1326" t="s">
        <v>103</v>
      </c>
      <c r="D276" s="1326">
        <f>'Information Input'!$J$18</f>
        <v>2019</v>
      </c>
      <c r="E276" s="1097">
        <f>$E$51</f>
        <v>44</v>
      </c>
      <c r="F276" s="1098" t="str">
        <f>$F$51</f>
        <v>SUBTOTAL HEALTH CARE (11 through 43)</v>
      </c>
      <c r="G276" s="1099" t="str">
        <f>$G$51</f>
        <v>NA</v>
      </c>
      <c r="H276" s="1095">
        <f>SUM(H243:H275)</f>
        <v>0</v>
      </c>
      <c r="I276" s="1095">
        <f>SUM(I243:I275)</f>
        <v>0</v>
      </c>
      <c r="J276" s="1095">
        <f t="shared" ref="J276:AI276" si="293">SUM(J243:J275)</f>
        <v>0</v>
      </c>
      <c r="K276" s="1095">
        <f t="shared" si="293"/>
        <v>0</v>
      </c>
      <c r="L276" s="1095">
        <f t="shared" si="293"/>
        <v>0</v>
      </c>
      <c r="M276" s="1095">
        <f t="shared" si="293"/>
        <v>0</v>
      </c>
      <c r="N276" s="1095">
        <f t="shared" si="293"/>
        <v>0</v>
      </c>
      <c r="O276" s="1095">
        <f t="shared" si="293"/>
        <v>0</v>
      </c>
      <c r="P276" s="1095">
        <f>SUM(P243:P275)</f>
        <v>0</v>
      </c>
      <c r="Q276" s="1095">
        <f t="shared" si="293"/>
        <v>0</v>
      </c>
      <c r="R276" s="1095">
        <f t="shared" si="293"/>
        <v>0</v>
      </c>
      <c r="S276" s="1095">
        <f t="shared" si="293"/>
        <v>0</v>
      </c>
      <c r="T276" s="1095">
        <f t="shared" si="293"/>
        <v>0</v>
      </c>
      <c r="U276" s="1095">
        <f t="shared" si="293"/>
        <v>0</v>
      </c>
      <c r="V276" s="1095">
        <f t="shared" si="293"/>
        <v>0</v>
      </c>
      <c r="W276" s="1095">
        <f>SUM(W243:W275)</f>
        <v>0</v>
      </c>
      <c r="X276" s="1095">
        <f t="shared" si="293"/>
        <v>0</v>
      </c>
      <c r="Y276" s="1095">
        <f t="shared" si="293"/>
        <v>0</v>
      </c>
      <c r="Z276" s="1095">
        <f t="shared" si="293"/>
        <v>0</v>
      </c>
      <c r="AA276" s="1095">
        <f t="shared" si="293"/>
        <v>0</v>
      </c>
      <c r="AB276" s="1095">
        <f t="shared" si="293"/>
        <v>0</v>
      </c>
      <c r="AC276" s="1095">
        <f t="shared" si="293"/>
        <v>0</v>
      </c>
      <c r="AD276" s="1095">
        <f>SUM(AD243:AD275)</f>
        <v>0</v>
      </c>
      <c r="AE276" s="1095">
        <f t="shared" si="293"/>
        <v>0</v>
      </c>
      <c r="AF276" s="1095">
        <f t="shared" si="293"/>
        <v>0</v>
      </c>
      <c r="AG276" s="1095">
        <f t="shared" si="293"/>
        <v>0</v>
      </c>
      <c r="AH276" s="1095">
        <f t="shared" si="293"/>
        <v>0</v>
      </c>
      <c r="AI276" s="1095">
        <f t="shared" si="293"/>
        <v>0</v>
      </c>
      <c r="AJ276" s="1096">
        <f>SUM(AJ243:AJ275)</f>
        <v>0</v>
      </c>
      <c r="AK276" s="1096">
        <f t="shared" ref="AK276" si="294">SUM(AK243:AK275)</f>
        <v>0</v>
      </c>
      <c r="AL276" s="1096">
        <f t="shared" ref="AL276" si="295">SUM(AL243:AL275)</f>
        <v>0</v>
      </c>
      <c r="AM276" s="1096">
        <f t="shared" ref="AM276" si="296">SUM(AM243:AM275)</f>
        <v>0</v>
      </c>
      <c r="AN276" s="1096">
        <f t="shared" ref="AN276" si="297">SUM(AN243:AN275)</f>
        <v>0</v>
      </c>
      <c r="AO276" s="1096">
        <f t="shared" ref="AO276" si="298">SUM(AO243:AO275)</f>
        <v>0</v>
      </c>
      <c r="AP276" s="1096">
        <f t="shared" ref="AP276" si="299">SUM(AP243:AP275)</f>
        <v>0</v>
      </c>
    </row>
    <row r="277" spans="1:42" customFormat="1">
      <c r="A277" s="1323" t="s">
        <v>101</v>
      </c>
      <c r="B277" s="1323" t="s">
        <v>102</v>
      </c>
      <c r="C277" s="1323" t="s">
        <v>103</v>
      </c>
      <c r="D277" s="1323">
        <f>'Information Input'!$J$18</f>
        <v>2019</v>
      </c>
      <c r="E277" s="1074">
        <f>$E$52</f>
        <v>45</v>
      </c>
      <c r="F277" s="1075" t="str">
        <f>$F$52</f>
        <v>Care Coordination - Medical</v>
      </c>
      <c r="G277" s="1076" t="str">
        <f>$G$52</f>
        <v>NA</v>
      </c>
      <c r="H277" s="1077"/>
      <c r="I277" s="1078">
        <f>SUMIF('Report 4A'!$G$16:$G$95,$E277,'Report 4A'!$AJ$16:$AJ$95)</f>
        <v>0</v>
      </c>
      <c r="J277" s="1077"/>
      <c r="K277" s="1077"/>
      <c r="L277" s="1077"/>
      <c r="M277" s="1077"/>
      <c r="N277" s="1324">
        <f t="shared" ref="N277:N283" si="300">SUM(H277:M277)</f>
        <v>0</v>
      </c>
      <c r="O277" s="1077"/>
      <c r="P277" s="1078">
        <f>SUMIF('Report 4A'!$G$16:$G$95,$E277,'Report 4A'!$AK$16:$AK$95)</f>
        <v>0</v>
      </c>
      <c r="Q277" s="1077"/>
      <c r="R277" s="1077"/>
      <c r="S277" s="1077"/>
      <c r="T277" s="1077"/>
      <c r="U277" s="1324">
        <f t="shared" ref="U277:U283" si="301">SUM(O277:T277)</f>
        <v>0</v>
      </c>
      <c r="V277" s="1077"/>
      <c r="W277" s="1078">
        <f>SUMIF('Report 4A'!$G$16:$G$95,$E277,'Report 4A'!$AL$16:$AL$95)</f>
        <v>0</v>
      </c>
      <c r="X277" s="1077"/>
      <c r="Y277" s="1077"/>
      <c r="Z277" s="1077"/>
      <c r="AA277" s="1077"/>
      <c r="AB277" s="1324">
        <f t="shared" ref="AB277:AB283" si="302">SUM(V277:AA277)</f>
        <v>0</v>
      </c>
      <c r="AC277" s="1077"/>
      <c r="AD277" s="1078">
        <f>SUMIF('Report 4A'!$G$16:$G$95,$E277,'Report 4A'!$AM$16:$AM$95)</f>
        <v>0</v>
      </c>
      <c r="AE277" s="1077"/>
      <c r="AF277" s="1077"/>
      <c r="AG277" s="1077"/>
      <c r="AH277" s="1077"/>
      <c r="AI277" s="1324">
        <f t="shared" ref="AI277:AI283" si="303">SUM(AC277:AH277)</f>
        <v>0</v>
      </c>
      <c r="AJ277" s="1094">
        <f t="shared" ref="AJ277:AO283" si="304">H277+O277+V277+AC277</f>
        <v>0</v>
      </c>
      <c r="AK277" s="1094">
        <f t="shared" si="304"/>
        <v>0</v>
      </c>
      <c r="AL277" s="1094">
        <f t="shared" si="304"/>
        <v>0</v>
      </c>
      <c r="AM277" s="1094">
        <f t="shared" si="304"/>
        <v>0</v>
      </c>
      <c r="AN277" s="1094">
        <f t="shared" si="304"/>
        <v>0</v>
      </c>
      <c r="AO277" s="1094">
        <f t="shared" si="304"/>
        <v>0</v>
      </c>
      <c r="AP277" s="1327">
        <f t="shared" ref="AP277:AP283" si="305">SUM(AJ277:AO277)</f>
        <v>0</v>
      </c>
    </row>
    <row r="278" spans="1:42" customFormat="1">
      <c r="A278" s="1323" t="s">
        <v>101</v>
      </c>
      <c r="B278" s="1323" t="s">
        <v>102</v>
      </c>
      <c r="C278" s="1323" t="s">
        <v>103</v>
      </c>
      <c r="D278" s="1323">
        <f>'Information Input'!$J$18</f>
        <v>2019</v>
      </c>
      <c r="E278" s="1074">
        <f>$E$53</f>
        <v>46</v>
      </c>
      <c r="F278" s="1075" t="str">
        <f>$F$53</f>
        <v>IHS, Tribal 638 &amp; I/T/Us - OMB Rate</v>
      </c>
      <c r="G278" s="1076" t="str">
        <f>$G$53</f>
        <v>NA</v>
      </c>
      <c r="H278" s="1077"/>
      <c r="I278" s="1078">
        <f>SUMIF('Report 4A'!$G$16:$G$95,$E278,'Report 4A'!$AJ$16:$AJ$95)</f>
        <v>0</v>
      </c>
      <c r="J278" s="1077"/>
      <c r="K278" s="1077"/>
      <c r="L278" s="1077"/>
      <c r="M278" s="1077"/>
      <c r="N278" s="1324">
        <f t="shared" si="300"/>
        <v>0</v>
      </c>
      <c r="O278" s="1077"/>
      <c r="P278" s="1078">
        <f>SUMIF('Report 4A'!$G$16:$G$95,$E278,'Report 4A'!$AK$16:$AK$95)</f>
        <v>0</v>
      </c>
      <c r="Q278" s="1077"/>
      <c r="R278" s="1077"/>
      <c r="S278" s="1077"/>
      <c r="T278" s="1077"/>
      <c r="U278" s="1324">
        <f t="shared" si="301"/>
        <v>0</v>
      </c>
      <c r="V278" s="1077"/>
      <c r="W278" s="1078">
        <f>SUMIF('Report 4A'!$G$16:$G$95,$E278,'Report 4A'!$AL$16:$AL$95)</f>
        <v>0</v>
      </c>
      <c r="X278" s="1077"/>
      <c r="Y278" s="1077"/>
      <c r="Z278" s="1077"/>
      <c r="AA278" s="1077"/>
      <c r="AB278" s="1324">
        <f t="shared" si="302"/>
        <v>0</v>
      </c>
      <c r="AC278" s="1077"/>
      <c r="AD278" s="1078">
        <f>SUMIF('Report 4A'!$G$16:$G$95,$E278,'Report 4A'!$AM$16:$AM$95)</f>
        <v>0</v>
      </c>
      <c r="AE278" s="1077"/>
      <c r="AF278" s="1077"/>
      <c r="AG278" s="1077"/>
      <c r="AH278" s="1077"/>
      <c r="AI278" s="1324">
        <f t="shared" si="303"/>
        <v>0</v>
      </c>
      <c r="AJ278" s="1094">
        <f t="shared" si="304"/>
        <v>0</v>
      </c>
      <c r="AK278" s="1094">
        <f t="shared" si="304"/>
        <v>0</v>
      </c>
      <c r="AL278" s="1094">
        <f t="shared" si="304"/>
        <v>0</v>
      </c>
      <c r="AM278" s="1094">
        <f t="shared" si="304"/>
        <v>0</v>
      </c>
      <c r="AN278" s="1094">
        <f t="shared" si="304"/>
        <v>0</v>
      </c>
      <c r="AO278" s="1094">
        <f t="shared" si="304"/>
        <v>0</v>
      </c>
      <c r="AP278" s="1327">
        <f t="shared" si="305"/>
        <v>0</v>
      </c>
    </row>
    <row r="279" spans="1:42" customFormat="1">
      <c r="A279" s="1323" t="s">
        <v>101</v>
      </c>
      <c r="B279" s="1323" t="s">
        <v>102</v>
      </c>
      <c r="C279" s="1323" t="s">
        <v>103</v>
      </c>
      <c r="D279" s="1323">
        <f>'Information Input'!$J$18</f>
        <v>2019</v>
      </c>
      <c r="E279" s="1074">
        <f>$E$54</f>
        <v>47</v>
      </c>
      <c r="F279" s="1075" t="str">
        <f>$F$54</f>
        <v>IHS, Tribal 638 &amp; I/T/Us - NOT Subject to OMB Codes/Rates</v>
      </c>
      <c r="G279" s="1076" t="str">
        <f>$G$54</f>
        <v>NA</v>
      </c>
      <c r="H279" s="1077"/>
      <c r="I279" s="1078">
        <f>SUMIF('Report 4A'!$G$16:$G$95,$E279,'Report 4A'!$AJ$16:$AJ$95)</f>
        <v>0</v>
      </c>
      <c r="J279" s="1077"/>
      <c r="K279" s="1077"/>
      <c r="L279" s="1077"/>
      <c r="M279" s="1077"/>
      <c r="N279" s="1324">
        <f t="shared" si="300"/>
        <v>0</v>
      </c>
      <c r="O279" s="1077"/>
      <c r="P279" s="1078">
        <f>SUMIF('Report 4A'!$G$16:$G$95,$E279,'Report 4A'!$AK$16:$AK$95)</f>
        <v>0</v>
      </c>
      <c r="Q279" s="1077"/>
      <c r="R279" s="1077"/>
      <c r="S279" s="1077"/>
      <c r="T279" s="1077"/>
      <c r="U279" s="1324">
        <f t="shared" si="301"/>
        <v>0</v>
      </c>
      <c r="V279" s="1077"/>
      <c r="W279" s="1078">
        <f>SUMIF('Report 4A'!$G$16:$G$95,$E279,'Report 4A'!$AL$16:$AL$95)</f>
        <v>0</v>
      </c>
      <c r="X279" s="1077"/>
      <c r="Y279" s="1077"/>
      <c r="Z279" s="1077"/>
      <c r="AA279" s="1077"/>
      <c r="AB279" s="1324">
        <f t="shared" si="302"/>
        <v>0</v>
      </c>
      <c r="AC279" s="1077"/>
      <c r="AD279" s="1078">
        <f>SUMIF('Report 4A'!$G$16:$G$95,$E279,'Report 4A'!$AM$16:$AM$95)</f>
        <v>0</v>
      </c>
      <c r="AE279" s="1077"/>
      <c r="AF279" s="1077"/>
      <c r="AG279" s="1077"/>
      <c r="AH279" s="1077"/>
      <c r="AI279" s="1324">
        <f t="shared" si="303"/>
        <v>0</v>
      </c>
      <c r="AJ279" s="1094">
        <f t="shared" si="304"/>
        <v>0</v>
      </c>
      <c r="AK279" s="1094">
        <f t="shared" si="304"/>
        <v>0</v>
      </c>
      <c r="AL279" s="1094">
        <f t="shared" si="304"/>
        <v>0</v>
      </c>
      <c r="AM279" s="1094">
        <f t="shared" si="304"/>
        <v>0</v>
      </c>
      <c r="AN279" s="1094">
        <f t="shared" si="304"/>
        <v>0</v>
      </c>
      <c r="AO279" s="1094">
        <f t="shared" si="304"/>
        <v>0</v>
      </c>
      <c r="AP279" s="1327">
        <f t="shared" si="305"/>
        <v>0</v>
      </c>
    </row>
    <row r="280" spans="1:42" customFormat="1">
      <c r="A280" s="1323" t="s">
        <v>101</v>
      </c>
      <c r="B280" s="1323" t="s">
        <v>102</v>
      </c>
      <c r="C280" s="1323" t="s">
        <v>103</v>
      </c>
      <c r="D280" s="1323">
        <f>'Information Input'!$J$18</f>
        <v>2019</v>
      </c>
      <c r="E280" s="1074">
        <f>$E$55</f>
        <v>48</v>
      </c>
      <c r="F280" s="1075" t="str">
        <f>$F$55</f>
        <v>Member Rewards - Goods and Services</v>
      </c>
      <c r="G280" s="1076" t="str">
        <f>$G$55</f>
        <v>NA</v>
      </c>
      <c r="H280" s="1077"/>
      <c r="I280" s="1078">
        <f>SUMIF('Report 4A'!$G$16:$G$95,$E280,'Report 4A'!$AJ$16:$AJ$95)</f>
        <v>0</v>
      </c>
      <c r="J280" s="1077"/>
      <c r="K280" s="1077"/>
      <c r="L280" s="1077"/>
      <c r="M280" s="1077"/>
      <c r="N280" s="1324">
        <f t="shared" si="300"/>
        <v>0</v>
      </c>
      <c r="O280" s="1077"/>
      <c r="P280" s="1078">
        <f>SUMIF('Report 4A'!$G$16:$G$95,$E280,'Report 4A'!$AK$16:$AK$95)</f>
        <v>0</v>
      </c>
      <c r="Q280" s="1077"/>
      <c r="R280" s="1077"/>
      <c r="S280" s="1077"/>
      <c r="T280" s="1077"/>
      <c r="U280" s="1324">
        <f t="shared" si="301"/>
        <v>0</v>
      </c>
      <c r="V280" s="1077"/>
      <c r="W280" s="1078">
        <f>SUMIF('Report 4A'!$G$16:$G$95,$E280,'Report 4A'!$AL$16:$AL$95)</f>
        <v>0</v>
      </c>
      <c r="X280" s="1077"/>
      <c r="Y280" s="1077"/>
      <c r="Z280" s="1077"/>
      <c r="AA280" s="1077"/>
      <c r="AB280" s="1324">
        <f t="shared" si="302"/>
        <v>0</v>
      </c>
      <c r="AC280" s="1077"/>
      <c r="AD280" s="1078">
        <f>SUMIF('Report 4A'!$G$16:$G$95,$E280,'Report 4A'!$AM$16:$AM$95)</f>
        <v>0</v>
      </c>
      <c r="AE280" s="1077"/>
      <c r="AF280" s="1077"/>
      <c r="AG280" s="1077"/>
      <c r="AH280" s="1077"/>
      <c r="AI280" s="1324">
        <f t="shared" si="303"/>
        <v>0</v>
      </c>
      <c r="AJ280" s="1094">
        <f t="shared" si="304"/>
        <v>0</v>
      </c>
      <c r="AK280" s="1094">
        <f t="shared" si="304"/>
        <v>0</v>
      </c>
      <c r="AL280" s="1094">
        <f t="shared" si="304"/>
        <v>0</v>
      </c>
      <c r="AM280" s="1094">
        <f t="shared" si="304"/>
        <v>0</v>
      </c>
      <c r="AN280" s="1094">
        <f t="shared" si="304"/>
        <v>0</v>
      </c>
      <c r="AO280" s="1094">
        <f t="shared" si="304"/>
        <v>0</v>
      </c>
      <c r="AP280" s="1327">
        <f t="shared" si="305"/>
        <v>0</v>
      </c>
    </row>
    <row r="281" spans="1:42" customFormat="1">
      <c r="A281" s="1323" t="s">
        <v>101</v>
      </c>
      <c r="B281" s="1323" t="s">
        <v>102</v>
      </c>
      <c r="C281" s="1323" t="s">
        <v>103</v>
      </c>
      <c r="D281" s="1323">
        <f>'Information Input'!$J$18</f>
        <v>2019</v>
      </c>
      <c r="E281" s="1074">
        <f>$E$56</f>
        <v>49</v>
      </c>
      <c r="F281" s="1075" t="str">
        <f>$F$56</f>
        <v>Member Rewards - Vendor Administration</v>
      </c>
      <c r="G281" s="1076" t="str">
        <f>$G$56</f>
        <v>NA</v>
      </c>
      <c r="H281" s="1077"/>
      <c r="I281" s="1078">
        <f>SUMIF('Report 4A'!$G$16:$G$95,$E281,'Report 4A'!$AJ$16:$AJ$95)</f>
        <v>0</v>
      </c>
      <c r="J281" s="1077"/>
      <c r="K281" s="1077"/>
      <c r="L281" s="1077"/>
      <c r="M281" s="1077"/>
      <c r="N281" s="1324">
        <f t="shared" si="300"/>
        <v>0</v>
      </c>
      <c r="O281" s="1077"/>
      <c r="P281" s="1078">
        <f>SUMIF('Report 4A'!$G$16:$G$95,$E281,'Report 4A'!$AK$16:$AK$95)</f>
        <v>0</v>
      </c>
      <c r="Q281" s="1077"/>
      <c r="R281" s="1077"/>
      <c r="S281" s="1077"/>
      <c r="T281" s="1077"/>
      <c r="U281" s="1324">
        <f t="shared" si="301"/>
        <v>0</v>
      </c>
      <c r="V281" s="1077"/>
      <c r="W281" s="1078">
        <f>SUMIF('Report 4A'!$G$16:$G$95,$E281,'Report 4A'!$AL$16:$AL$95)</f>
        <v>0</v>
      </c>
      <c r="X281" s="1077"/>
      <c r="Y281" s="1077"/>
      <c r="Z281" s="1077"/>
      <c r="AA281" s="1077"/>
      <c r="AB281" s="1324">
        <f t="shared" si="302"/>
        <v>0</v>
      </c>
      <c r="AC281" s="1077"/>
      <c r="AD281" s="1078">
        <f>SUMIF('Report 4A'!$G$16:$G$95,$E281,'Report 4A'!$AM$16:$AM$95)</f>
        <v>0</v>
      </c>
      <c r="AE281" s="1077"/>
      <c r="AF281" s="1077"/>
      <c r="AG281" s="1077"/>
      <c r="AH281" s="1077"/>
      <c r="AI281" s="1324">
        <f t="shared" si="303"/>
        <v>0</v>
      </c>
      <c r="AJ281" s="1094">
        <f t="shared" si="304"/>
        <v>0</v>
      </c>
      <c r="AK281" s="1094">
        <f t="shared" si="304"/>
        <v>0</v>
      </c>
      <c r="AL281" s="1094">
        <f t="shared" si="304"/>
        <v>0</v>
      </c>
      <c r="AM281" s="1094">
        <f t="shared" si="304"/>
        <v>0</v>
      </c>
      <c r="AN281" s="1094">
        <f t="shared" si="304"/>
        <v>0</v>
      </c>
      <c r="AO281" s="1094">
        <f t="shared" si="304"/>
        <v>0</v>
      </c>
      <c r="AP281" s="1327">
        <f t="shared" si="305"/>
        <v>0</v>
      </c>
    </row>
    <row r="282" spans="1:42" customFormat="1">
      <c r="A282" s="1323" t="s">
        <v>101</v>
      </c>
      <c r="B282" s="1323" t="s">
        <v>102</v>
      </c>
      <c r="C282" s="1323" t="s">
        <v>103</v>
      </c>
      <c r="D282" s="1323">
        <f>'Information Input'!$J$18</f>
        <v>2019</v>
      </c>
      <c r="E282" s="1074">
        <f>$E$57</f>
        <v>50</v>
      </c>
      <c r="F282" s="1075" t="str">
        <f>$F$57</f>
        <v>Value Added Services/Non-State Plan Approved Services</v>
      </c>
      <c r="G282" s="1076" t="str">
        <f>$G$57</f>
        <v>NA</v>
      </c>
      <c r="H282" s="1077"/>
      <c r="I282" s="1078">
        <f>SUMIF('Report 4A'!$G$16:$G$95,$E282,'Report 4A'!$AJ$16:$AJ$95)</f>
        <v>0</v>
      </c>
      <c r="J282" s="1077"/>
      <c r="K282" s="1077"/>
      <c r="L282" s="1077"/>
      <c r="M282" s="1077"/>
      <c r="N282" s="1324">
        <f t="shared" si="300"/>
        <v>0</v>
      </c>
      <c r="O282" s="1077"/>
      <c r="P282" s="1078">
        <f>SUMIF('Report 4A'!$G$16:$G$95,$E282,'Report 4A'!$AK$16:$AK$95)</f>
        <v>0</v>
      </c>
      <c r="Q282" s="1077"/>
      <c r="R282" s="1077"/>
      <c r="S282" s="1077"/>
      <c r="T282" s="1077"/>
      <c r="U282" s="1324">
        <f t="shared" si="301"/>
        <v>0</v>
      </c>
      <c r="V282" s="1077"/>
      <c r="W282" s="1078">
        <f>SUMIF('Report 4A'!$G$16:$G$95,$E282,'Report 4A'!$AL$16:$AL$95)</f>
        <v>0</v>
      </c>
      <c r="X282" s="1077"/>
      <c r="Y282" s="1077"/>
      <c r="Z282" s="1077"/>
      <c r="AA282" s="1077"/>
      <c r="AB282" s="1324">
        <f t="shared" si="302"/>
        <v>0</v>
      </c>
      <c r="AC282" s="1077"/>
      <c r="AD282" s="1078">
        <f>SUMIF('Report 4A'!$G$16:$G$95,$E282,'Report 4A'!$AM$16:$AM$95)</f>
        <v>0</v>
      </c>
      <c r="AE282" s="1077"/>
      <c r="AF282" s="1077"/>
      <c r="AG282" s="1077"/>
      <c r="AH282" s="1077"/>
      <c r="AI282" s="1324">
        <f t="shared" si="303"/>
        <v>0</v>
      </c>
      <c r="AJ282" s="1094">
        <f t="shared" si="304"/>
        <v>0</v>
      </c>
      <c r="AK282" s="1094">
        <f t="shared" si="304"/>
        <v>0</v>
      </c>
      <c r="AL282" s="1094">
        <f t="shared" si="304"/>
        <v>0</v>
      </c>
      <c r="AM282" s="1094">
        <f t="shared" si="304"/>
        <v>0</v>
      </c>
      <c r="AN282" s="1094">
        <f t="shared" si="304"/>
        <v>0</v>
      </c>
      <c r="AO282" s="1094">
        <f t="shared" si="304"/>
        <v>0</v>
      </c>
      <c r="AP282" s="1327">
        <f t="shared" si="305"/>
        <v>0</v>
      </c>
    </row>
    <row r="283" spans="1:42" customFormat="1">
      <c r="A283" s="1328" t="s">
        <v>101</v>
      </c>
      <c r="B283" s="1328" t="s">
        <v>102</v>
      </c>
      <c r="C283" s="1328" t="s">
        <v>103</v>
      </c>
      <c r="D283" s="1328">
        <f>'Information Input'!$J$18</f>
        <v>2019</v>
      </c>
      <c r="E283" s="1100">
        <f>$E$58</f>
        <v>51</v>
      </c>
      <c r="F283" s="1101" t="str">
        <f>$F$58</f>
        <v>Other - Outlier Services (Provide Detail in Outlier Report)</v>
      </c>
      <c r="G283" s="1102" t="str">
        <f>$G$58</f>
        <v>NA</v>
      </c>
      <c r="H283" s="1172"/>
      <c r="I283" s="1082">
        <f>SUMIF('Report 4A'!$G$16:$G$95,$E283,'Report 4A'!$AJ$16:$AJ$95)</f>
        <v>0</v>
      </c>
      <c r="J283" s="1172"/>
      <c r="K283" s="1172"/>
      <c r="L283" s="1172"/>
      <c r="M283" s="1172"/>
      <c r="N283" s="1338">
        <f t="shared" si="300"/>
        <v>0</v>
      </c>
      <c r="O283" s="1172"/>
      <c r="P283" s="1082">
        <f>SUMIF('Report 4A'!$G$16:$G$95,$E283,'Report 4A'!$AK$16:$AK$95)</f>
        <v>0</v>
      </c>
      <c r="Q283" s="1172"/>
      <c r="R283" s="1172"/>
      <c r="S283" s="1172"/>
      <c r="T283" s="1172"/>
      <c r="U283" s="1338">
        <f t="shared" si="301"/>
        <v>0</v>
      </c>
      <c r="V283" s="1172"/>
      <c r="W283" s="1082">
        <f>SUMIF('Report 4A'!$G$16:$G$95,$E283,'Report 4A'!$AL$16:$AL$95)</f>
        <v>0</v>
      </c>
      <c r="X283" s="1172"/>
      <c r="Y283" s="1172"/>
      <c r="Z283" s="1172"/>
      <c r="AA283" s="1172"/>
      <c r="AB283" s="1338">
        <f t="shared" si="302"/>
        <v>0</v>
      </c>
      <c r="AC283" s="1172"/>
      <c r="AD283" s="1082">
        <f>SUMIF('Report 4A'!$G$16:$G$95,$E283,'Report 4A'!$AM$16:$AM$95)</f>
        <v>0</v>
      </c>
      <c r="AE283" s="1172"/>
      <c r="AF283" s="1172"/>
      <c r="AG283" s="1172"/>
      <c r="AH283" s="1172"/>
      <c r="AI283" s="1338">
        <f t="shared" si="303"/>
        <v>0</v>
      </c>
      <c r="AJ283" s="1094">
        <f t="shared" si="304"/>
        <v>0</v>
      </c>
      <c r="AK283" s="1094">
        <f t="shared" si="304"/>
        <v>0</v>
      </c>
      <c r="AL283" s="1094">
        <f t="shared" si="304"/>
        <v>0</v>
      </c>
      <c r="AM283" s="1094">
        <f t="shared" si="304"/>
        <v>0</v>
      </c>
      <c r="AN283" s="1094">
        <f t="shared" si="304"/>
        <v>0</v>
      </c>
      <c r="AO283" s="1094">
        <f t="shared" si="304"/>
        <v>0</v>
      </c>
      <c r="AP283" s="1327">
        <f t="shared" si="305"/>
        <v>0</v>
      </c>
    </row>
    <row r="284" spans="1:42" customFormat="1">
      <c r="A284" s="1329" t="s">
        <v>101</v>
      </c>
      <c r="B284" s="1329" t="s">
        <v>102</v>
      </c>
      <c r="C284" s="1329" t="s">
        <v>103</v>
      </c>
      <c r="D284" s="1329">
        <f>'Information Input'!$J$18</f>
        <v>2019</v>
      </c>
      <c r="E284" s="1103">
        <f>$E$59</f>
        <v>52</v>
      </c>
      <c r="F284" s="1104" t="str">
        <f>$F$59</f>
        <v>TOTAL HEALTH CARE (44 through 51)</v>
      </c>
      <c r="G284" s="1105" t="str">
        <f>$G$59</f>
        <v>NA</v>
      </c>
      <c r="H284" s="1095">
        <f>SUM(H276:H283)</f>
        <v>0</v>
      </c>
      <c r="I284" s="1095">
        <f>SUM(I276:I283)</f>
        <v>0</v>
      </c>
      <c r="J284" s="1095">
        <f t="shared" ref="J284" si="306">SUM(J276:J283)</f>
        <v>0</v>
      </c>
      <c r="K284" s="1095">
        <f t="shared" ref="K284" si="307">SUM(K276:K283)</f>
        <v>0</v>
      </c>
      <c r="L284" s="1095">
        <f t="shared" ref="L284" si="308">SUM(L276:L283)</f>
        <v>0</v>
      </c>
      <c r="M284" s="1095">
        <f t="shared" ref="M284" si="309">SUM(M276:M283)</f>
        <v>0</v>
      </c>
      <c r="N284" s="1095">
        <f t="shared" ref="N284" si="310">SUM(N276:N283)</f>
        <v>0</v>
      </c>
      <c r="O284" s="1095">
        <f t="shared" ref="O284" si="311">SUM(O276:O283)</f>
        <v>0</v>
      </c>
      <c r="P284" s="1095">
        <f t="shared" ref="P284" si="312">SUM(P276:P283)</f>
        <v>0</v>
      </c>
      <c r="Q284" s="1095">
        <f t="shared" ref="Q284" si="313">SUM(Q276:Q283)</f>
        <v>0</v>
      </c>
      <c r="R284" s="1095">
        <f t="shared" ref="R284" si="314">SUM(R276:R283)</f>
        <v>0</v>
      </c>
      <c r="S284" s="1095">
        <f t="shared" ref="S284" si="315">SUM(S276:S283)</f>
        <v>0</v>
      </c>
      <c r="T284" s="1095">
        <f t="shared" ref="T284" si="316">SUM(T276:T283)</f>
        <v>0</v>
      </c>
      <c r="U284" s="1095">
        <f t="shared" ref="U284" si="317">SUM(U276:U283)</f>
        <v>0</v>
      </c>
      <c r="V284" s="1095">
        <f t="shared" ref="V284" si="318">SUM(V276:V283)</f>
        <v>0</v>
      </c>
      <c r="W284" s="1095">
        <f t="shared" ref="W284" si="319">SUM(W276:W283)</f>
        <v>0</v>
      </c>
      <c r="X284" s="1095">
        <f t="shared" ref="X284" si="320">SUM(X276:X283)</f>
        <v>0</v>
      </c>
      <c r="Y284" s="1095">
        <f t="shared" ref="Y284" si="321">SUM(Y276:Y283)</f>
        <v>0</v>
      </c>
      <c r="Z284" s="1095">
        <f t="shared" ref="Z284" si="322">SUM(Z276:Z283)</f>
        <v>0</v>
      </c>
      <c r="AA284" s="1095">
        <f t="shared" ref="AA284" si="323">SUM(AA276:AA283)</f>
        <v>0</v>
      </c>
      <c r="AB284" s="1095">
        <f t="shared" ref="AB284" si="324">SUM(AB276:AB283)</f>
        <v>0</v>
      </c>
      <c r="AC284" s="1095">
        <f t="shared" ref="AC284" si="325">SUM(AC276:AC283)</f>
        <v>0</v>
      </c>
      <c r="AD284" s="1095">
        <f t="shared" ref="AD284" si="326">SUM(AD276:AD283)</f>
        <v>0</v>
      </c>
      <c r="AE284" s="1095">
        <f t="shared" ref="AE284" si="327">SUM(AE276:AE283)</f>
        <v>0</v>
      </c>
      <c r="AF284" s="1095">
        <f t="shared" ref="AF284" si="328">SUM(AF276:AF283)</f>
        <v>0</v>
      </c>
      <c r="AG284" s="1095">
        <f t="shared" ref="AG284" si="329">SUM(AG276:AG283)</f>
        <v>0</v>
      </c>
      <c r="AH284" s="1095">
        <f t="shared" ref="AH284" si="330">SUM(AH276:AH283)</f>
        <v>0</v>
      </c>
      <c r="AI284" s="1095">
        <f t="shared" ref="AI284" si="331">SUM(AI276:AI283)</f>
        <v>0</v>
      </c>
      <c r="AJ284" s="1095">
        <f>SUM(AJ276:AJ283)</f>
        <v>0</v>
      </c>
      <c r="AK284" s="1095">
        <f t="shared" ref="AK284" si="332">SUM(AK276:AK283)</f>
        <v>0</v>
      </c>
      <c r="AL284" s="1095">
        <f t="shared" ref="AL284" si="333">SUM(AL276:AL283)</f>
        <v>0</v>
      </c>
      <c r="AM284" s="1095">
        <f t="shared" ref="AM284" si="334">SUM(AM276:AM283)</f>
        <v>0</v>
      </c>
      <c r="AN284" s="1095">
        <f t="shared" ref="AN284" si="335">SUM(AN276:AN283)</f>
        <v>0</v>
      </c>
      <c r="AO284" s="1095">
        <f t="shared" ref="AO284" si="336">SUM(AO276:AO283)</f>
        <v>0</v>
      </c>
      <c r="AP284" s="1095">
        <f t="shared" ref="AP284" si="337">SUM(AP276:AP283)</f>
        <v>0</v>
      </c>
    </row>
    <row r="285" spans="1:42" customFormat="1" ht="9.9499999999999993"/>
    <row r="286" spans="1:42" customFormat="1" ht="12.95">
      <c r="A286" s="1315"/>
      <c r="B286" s="1315"/>
      <c r="C286" s="1315"/>
      <c r="D286" s="1317"/>
      <c r="E286" s="1317"/>
      <c r="F286" s="1317"/>
      <c r="G286" s="1317"/>
      <c r="H286" s="1090" t="s">
        <v>135</v>
      </c>
      <c r="I286" s="1091"/>
      <c r="J286" s="1091"/>
      <c r="K286" s="1091"/>
      <c r="L286" s="1091"/>
      <c r="M286" s="1091"/>
      <c r="N286" s="1092"/>
      <c r="O286" s="1090" t="s">
        <v>136</v>
      </c>
      <c r="P286" s="1091"/>
      <c r="Q286" s="1091"/>
      <c r="R286" s="1091"/>
      <c r="S286" s="1091"/>
      <c r="T286" s="1091"/>
      <c r="U286" s="1092"/>
      <c r="V286" s="1090" t="s">
        <v>137</v>
      </c>
      <c r="W286" s="1091"/>
      <c r="X286" s="1091"/>
      <c r="Y286" s="1091"/>
      <c r="Z286" s="1091"/>
      <c r="AA286" s="1091"/>
      <c r="AB286" s="1092"/>
      <c r="AC286" s="1090" t="s">
        <v>138</v>
      </c>
      <c r="AD286" s="1091"/>
      <c r="AE286" s="1091"/>
      <c r="AF286" s="1091"/>
      <c r="AG286" s="1091"/>
      <c r="AH286" s="1091"/>
      <c r="AI286" s="1092"/>
      <c r="AJ286" s="1090" t="s">
        <v>139</v>
      </c>
      <c r="AK286" s="1091"/>
      <c r="AL286" s="1091"/>
      <c r="AM286" s="1091"/>
      <c r="AN286" s="1091"/>
      <c r="AO286" s="1091"/>
      <c r="AP286" s="1092"/>
    </row>
    <row r="287" spans="1:42" customFormat="1" ht="39">
      <c r="A287" s="1067" t="s">
        <v>85</v>
      </c>
      <c r="B287" s="1067" t="s">
        <v>87</v>
      </c>
      <c r="C287" s="1068" t="s">
        <v>219</v>
      </c>
      <c r="D287" s="1067" t="s">
        <v>220</v>
      </c>
      <c r="E287" s="1068" t="s">
        <v>221</v>
      </c>
      <c r="F287" s="1068" t="s">
        <v>222</v>
      </c>
      <c r="G287" s="1068" t="s">
        <v>223</v>
      </c>
      <c r="H287" s="1093" t="s">
        <v>224</v>
      </c>
      <c r="I287" s="1093" t="s">
        <v>225</v>
      </c>
      <c r="J287" s="1093" t="s">
        <v>226</v>
      </c>
      <c r="K287" s="1093" t="s">
        <v>227</v>
      </c>
      <c r="L287" s="1093" t="s">
        <v>228</v>
      </c>
      <c r="M287" s="1093" t="s">
        <v>229</v>
      </c>
      <c r="N287" s="1093" t="s">
        <v>230</v>
      </c>
      <c r="O287" s="1093" t="s">
        <v>224</v>
      </c>
      <c r="P287" s="1093" t="s">
        <v>225</v>
      </c>
      <c r="Q287" s="1093" t="s">
        <v>226</v>
      </c>
      <c r="R287" s="1093" t="s">
        <v>227</v>
      </c>
      <c r="S287" s="1093" t="s">
        <v>228</v>
      </c>
      <c r="T287" s="1093" t="s">
        <v>229</v>
      </c>
      <c r="U287" s="1093" t="s">
        <v>230</v>
      </c>
      <c r="V287" s="1093" t="s">
        <v>224</v>
      </c>
      <c r="W287" s="1093" t="s">
        <v>225</v>
      </c>
      <c r="X287" s="1093" t="s">
        <v>226</v>
      </c>
      <c r="Y287" s="1093" t="s">
        <v>227</v>
      </c>
      <c r="Z287" s="1093" t="s">
        <v>228</v>
      </c>
      <c r="AA287" s="1093" t="s">
        <v>229</v>
      </c>
      <c r="AB287" s="1093" t="s">
        <v>230</v>
      </c>
      <c r="AC287" s="1093" t="s">
        <v>224</v>
      </c>
      <c r="AD287" s="1093" t="s">
        <v>225</v>
      </c>
      <c r="AE287" s="1093" t="s">
        <v>226</v>
      </c>
      <c r="AF287" s="1093" t="s">
        <v>227</v>
      </c>
      <c r="AG287" s="1093" t="s">
        <v>228</v>
      </c>
      <c r="AH287" s="1093" t="s">
        <v>229</v>
      </c>
      <c r="AI287" s="1093" t="s">
        <v>230</v>
      </c>
      <c r="AJ287" s="1093" t="s">
        <v>224</v>
      </c>
      <c r="AK287" s="1093" t="s">
        <v>225</v>
      </c>
      <c r="AL287" s="1093" t="s">
        <v>226</v>
      </c>
      <c r="AM287" s="1093" t="s">
        <v>227</v>
      </c>
      <c r="AN287" s="1093" t="s">
        <v>228</v>
      </c>
      <c r="AO287" s="1093" t="s">
        <v>229</v>
      </c>
      <c r="AP287" s="1093" t="s">
        <v>230</v>
      </c>
    </row>
    <row r="288" spans="1:42">
      <c r="A288" s="1330" t="s">
        <v>104</v>
      </c>
      <c r="B288" s="1330" t="s">
        <v>105</v>
      </c>
      <c r="C288" s="1331" t="s">
        <v>103</v>
      </c>
      <c r="D288" s="1330">
        <f>'Information Input'!$J$18</f>
        <v>2019</v>
      </c>
      <c r="E288" s="1331">
        <f>$E$18</f>
        <v>11</v>
      </c>
      <c r="F288" s="1332" t="str">
        <f>$F$18</f>
        <v>Residential Treatment Center, ARTC and Group Homes &lt; 21</v>
      </c>
      <c r="G288" s="1333" t="str">
        <f>$G$18</f>
        <v>Report 5I</v>
      </c>
      <c r="H288" s="1083"/>
      <c r="I288" s="1084">
        <f>SUMIF('Report 4A'!$G$16:$G$95,$E288,'Report 4A'!$AO$16:$AO$95)</f>
        <v>0</v>
      </c>
      <c r="J288" s="1083"/>
      <c r="K288" s="1083"/>
      <c r="L288" s="1083"/>
      <c r="M288" s="1083"/>
      <c r="N288" s="1322">
        <f t="shared" ref="N288:N319" si="338">SUM(H288:M288)</f>
        <v>0</v>
      </c>
      <c r="O288" s="1083"/>
      <c r="P288" s="1084">
        <f>SUMIF('Report 4A'!$G$16:$G$95,$E288,'Report 4A'!$AP$16:$AP$95)</f>
        <v>0</v>
      </c>
      <c r="Q288" s="1083"/>
      <c r="R288" s="1083"/>
      <c r="S288" s="1083"/>
      <c r="T288" s="1083"/>
      <c r="U288" s="1322">
        <f t="shared" ref="U288:U319" si="339">SUM(O288:T288)</f>
        <v>0</v>
      </c>
      <c r="V288" s="1083"/>
      <c r="W288" s="1084">
        <f>SUMIF('Report 4A'!$G$16:$G$95,$E288,'Report 4A'!$AQ$16:$AQ$95)</f>
        <v>0</v>
      </c>
      <c r="X288" s="1083"/>
      <c r="Y288" s="1083"/>
      <c r="Z288" s="1083"/>
      <c r="AA288" s="1083"/>
      <c r="AB288" s="1322">
        <f t="shared" ref="AB288:AB319" si="340">SUM(V288:AA288)</f>
        <v>0</v>
      </c>
      <c r="AC288" s="1083"/>
      <c r="AD288" s="1084">
        <f>SUMIF('Report 4A'!$G$16:$G$95,$E288,'Report 4A'!$AR$16:$AR$95)</f>
        <v>0</v>
      </c>
      <c r="AE288" s="1083"/>
      <c r="AF288" s="1083"/>
      <c r="AG288" s="1083"/>
      <c r="AH288" s="1083"/>
      <c r="AI288" s="1322">
        <f t="shared" ref="AI288:AI319" si="341">SUM(AC288:AH288)</f>
        <v>0</v>
      </c>
      <c r="AJ288" s="1084">
        <f t="shared" ref="AJ288:AJ320" si="342">H288+O288+V288+AC288</f>
        <v>0</v>
      </c>
      <c r="AK288" s="1084">
        <f t="shared" ref="AK288:AK320" si="343">I288+P288+W288+AD288</f>
        <v>0</v>
      </c>
      <c r="AL288" s="1084">
        <f t="shared" ref="AL288:AL320" si="344">J288+Q288+X288+AE288</f>
        <v>0</v>
      </c>
      <c r="AM288" s="1084">
        <f t="shared" ref="AM288:AM320" si="345">K288+R288+Y288+AF288</f>
        <v>0</v>
      </c>
      <c r="AN288" s="1084">
        <f t="shared" ref="AN288:AN320" si="346">L288+S288+Z288+AG288</f>
        <v>0</v>
      </c>
      <c r="AO288" s="1084">
        <f t="shared" ref="AO288:AO320" si="347">M288+T288+AA288+AH288</f>
        <v>0</v>
      </c>
      <c r="AP288" s="1322">
        <f t="shared" ref="AP288:AP320" si="348">SUM(AJ288:AO288)</f>
        <v>0</v>
      </c>
    </row>
    <row r="289" spans="1:42">
      <c r="A289" s="1323" t="s">
        <v>104</v>
      </c>
      <c r="B289" s="1323" t="s">
        <v>105</v>
      </c>
      <c r="C289" s="1323" t="s">
        <v>103</v>
      </c>
      <c r="D289" s="1323">
        <f>'Information Input'!$J$18</f>
        <v>2019</v>
      </c>
      <c r="E289" s="1323">
        <f>$E$19</f>
        <v>12</v>
      </c>
      <c r="F289" s="1334" t="str">
        <f>$F$19</f>
        <v>Foster Care Therapeutic (TFC I &amp; II) &lt; 21</v>
      </c>
      <c r="G289" s="1335" t="str">
        <f>$G$19</f>
        <v>Report 5I</v>
      </c>
      <c r="H289" s="1077"/>
      <c r="I289" s="1078">
        <f>SUMIF('Report 4A'!$G$16:$G$95,$E289,'Report 4A'!$AO$16:$AO$95)</f>
        <v>0</v>
      </c>
      <c r="J289" s="1077"/>
      <c r="K289" s="1077"/>
      <c r="L289" s="1077"/>
      <c r="M289" s="1077"/>
      <c r="N289" s="1324">
        <f t="shared" si="338"/>
        <v>0</v>
      </c>
      <c r="O289" s="1077"/>
      <c r="P289" s="1078">
        <f>SUMIF('Report 4A'!$G$16:$G$95,$E289,'Report 4A'!$AP$16:$AP$95)</f>
        <v>0</v>
      </c>
      <c r="Q289" s="1077"/>
      <c r="R289" s="1077"/>
      <c r="S289" s="1077"/>
      <c r="T289" s="1077"/>
      <c r="U289" s="1324">
        <f t="shared" si="339"/>
        <v>0</v>
      </c>
      <c r="V289" s="1077"/>
      <c r="W289" s="1078">
        <f>SUMIF('Report 4A'!$G$16:$G$95,$E289,'Report 4A'!$AQ$16:$AQ$95)</f>
        <v>0</v>
      </c>
      <c r="X289" s="1077"/>
      <c r="Y289" s="1077"/>
      <c r="Z289" s="1077"/>
      <c r="AA289" s="1077"/>
      <c r="AB289" s="1324">
        <f t="shared" si="340"/>
        <v>0</v>
      </c>
      <c r="AC289" s="1077"/>
      <c r="AD289" s="1078">
        <f>SUMIF('Report 4A'!$G$16:$G$95,$E289,'Report 4A'!$AR$16:$AR$95)</f>
        <v>0</v>
      </c>
      <c r="AE289" s="1077"/>
      <c r="AF289" s="1077"/>
      <c r="AG289" s="1077"/>
      <c r="AH289" s="1077"/>
      <c r="AI289" s="1324">
        <f t="shared" si="341"/>
        <v>0</v>
      </c>
      <c r="AJ289" s="1078">
        <f t="shared" si="342"/>
        <v>0</v>
      </c>
      <c r="AK289" s="1078">
        <f t="shared" si="343"/>
        <v>0</v>
      </c>
      <c r="AL289" s="1078">
        <f t="shared" si="344"/>
        <v>0</v>
      </c>
      <c r="AM289" s="1078">
        <f t="shared" si="345"/>
        <v>0</v>
      </c>
      <c r="AN289" s="1078">
        <f t="shared" si="346"/>
        <v>0</v>
      </c>
      <c r="AO289" s="1078">
        <f t="shared" si="347"/>
        <v>0</v>
      </c>
      <c r="AP289" s="1324">
        <f t="shared" si="348"/>
        <v>0</v>
      </c>
    </row>
    <row r="290" spans="1:42">
      <c r="A290" s="1323" t="s">
        <v>104</v>
      </c>
      <c r="B290" s="1323" t="s">
        <v>105</v>
      </c>
      <c r="C290" s="1323" t="s">
        <v>103</v>
      </c>
      <c r="D290" s="1323">
        <f>'Information Input'!$J$18</f>
        <v>2019</v>
      </c>
      <c r="E290" s="1323">
        <f>$E$20</f>
        <v>13</v>
      </c>
      <c r="F290" s="1334" t="str">
        <f>$F$20</f>
        <v>Skills Training &amp; Development (Behavioral Management Services) &lt; 21</v>
      </c>
      <c r="G290" s="1335" t="str">
        <f>$G$20</f>
        <v>Report 5J</v>
      </c>
      <c r="H290" s="1077"/>
      <c r="I290" s="1078">
        <f>SUMIF('Report 4A'!$G$16:$G$95,$E290,'Report 4A'!$AO$16:$AO$95)</f>
        <v>0</v>
      </c>
      <c r="J290" s="1077"/>
      <c r="K290" s="1077"/>
      <c r="L290" s="1077"/>
      <c r="M290" s="1077"/>
      <c r="N290" s="1324">
        <f t="shared" si="338"/>
        <v>0</v>
      </c>
      <c r="O290" s="1077"/>
      <c r="P290" s="1078">
        <f>SUMIF('Report 4A'!$G$16:$G$95,$E290,'Report 4A'!$AP$16:$AP$95)</f>
        <v>0</v>
      </c>
      <c r="Q290" s="1077"/>
      <c r="R290" s="1077"/>
      <c r="S290" s="1077"/>
      <c r="T290" s="1077"/>
      <c r="U290" s="1324">
        <f t="shared" si="339"/>
        <v>0</v>
      </c>
      <c r="V290" s="1077"/>
      <c r="W290" s="1078">
        <f>SUMIF('Report 4A'!$G$16:$G$95,$E290,'Report 4A'!$AQ$16:$AQ$95)</f>
        <v>0</v>
      </c>
      <c r="X290" s="1077"/>
      <c r="Y290" s="1077"/>
      <c r="Z290" s="1077"/>
      <c r="AA290" s="1077"/>
      <c r="AB290" s="1324">
        <f t="shared" si="340"/>
        <v>0</v>
      </c>
      <c r="AC290" s="1077"/>
      <c r="AD290" s="1078">
        <f>SUMIF('Report 4A'!$G$16:$G$95,$E290,'Report 4A'!$AR$16:$AR$95)</f>
        <v>0</v>
      </c>
      <c r="AE290" s="1077"/>
      <c r="AF290" s="1077"/>
      <c r="AG290" s="1077"/>
      <c r="AH290" s="1077"/>
      <c r="AI290" s="1324">
        <f t="shared" si="341"/>
        <v>0</v>
      </c>
      <c r="AJ290" s="1078">
        <f t="shared" si="342"/>
        <v>0</v>
      </c>
      <c r="AK290" s="1078">
        <f t="shared" si="343"/>
        <v>0</v>
      </c>
      <c r="AL290" s="1078">
        <f t="shared" si="344"/>
        <v>0</v>
      </c>
      <c r="AM290" s="1078">
        <f t="shared" si="345"/>
        <v>0</v>
      </c>
      <c r="AN290" s="1078">
        <f t="shared" si="346"/>
        <v>0</v>
      </c>
      <c r="AO290" s="1078">
        <f t="shared" si="347"/>
        <v>0</v>
      </c>
      <c r="AP290" s="1324">
        <f t="shared" si="348"/>
        <v>0</v>
      </c>
    </row>
    <row r="291" spans="1:42">
      <c r="A291" s="1323" t="s">
        <v>104</v>
      </c>
      <c r="B291" s="1323" t="s">
        <v>105</v>
      </c>
      <c r="C291" s="1323" t="s">
        <v>103</v>
      </c>
      <c r="D291" s="1323">
        <f>'Information Input'!$J$18</f>
        <v>2019</v>
      </c>
      <c r="E291" s="1323">
        <f>$E$21</f>
        <v>14</v>
      </c>
      <c r="F291" s="1334" t="str">
        <f>$F$21</f>
        <v>BH Day Treatment &lt; 21</v>
      </c>
      <c r="G291" s="1335" t="str">
        <f>$G$21</f>
        <v>Report 5K</v>
      </c>
      <c r="H291" s="1077"/>
      <c r="I291" s="1078">
        <f>SUMIF('Report 4A'!$G$16:$G$95,$E291,'Report 4A'!$AO$16:$AO$95)</f>
        <v>0</v>
      </c>
      <c r="J291" s="1077"/>
      <c r="K291" s="1077"/>
      <c r="L291" s="1077"/>
      <c r="M291" s="1077"/>
      <c r="N291" s="1324">
        <f t="shared" si="338"/>
        <v>0</v>
      </c>
      <c r="O291" s="1077"/>
      <c r="P291" s="1078">
        <f>SUMIF('Report 4A'!$G$16:$G$95,$E291,'Report 4A'!$AP$16:$AP$95)</f>
        <v>0</v>
      </c>
      <c r="Q291" s="1077"/>
      <c r="R291" s="1077"/>
      <c r="S291" s="1077"/>
      <c r="T291" s="1077"/>
      <c r="U291" s="1324">
        <f t="shared" si="339"/>
        <v>0</v>
      </c>
      <c r="V291" s="1077"/>
      <c r="W291" s="1078">
        <f>SUMIF('Report 4A'!$G$16:$G$95,$E291,'Report 4A'!$AQ$16:$AQ$95)</f>
        <v>0</v>
      </c>
      <c r="X291" s="1077"/>
      <c r="Y291" s="1077"/>
      <c r="Z291" s="1077"/>
      <c r="AA291" s="1077"/>
      <c r="AB291" s="1324">
        <f t="shared" si="340"/>
        <v>0</v>
      </c>
      <c r="AC291" s="1077"/>
      <c r="AD291" s="1078">
        <f>SUMIF('Report 4A'!$G$16:$G$95,$E291,'Report 4A'!$AR$16:$AR$95)</f>
        <v>0</v>
      </c>
      <c r="AE291" s="1077"/>
      <c r="AF291" s="1077"/>
      <c r="AG291" s="1077"/>
      <c r="AH291" s="1077"/>
      <c r="AI291" s="1324">
        <f t="shared" si="341"/>
        <v>0</v>
      </c>
      <c r="AJ291" s="1078">
        <f t="shared" si="342"/>
        <v>0</v>
      </c>
      <c r="AK291" s="1078">
        <f t="shared" si="343"/>
        <v>0</v>
      </c>
      <c r="AL291" s="1078">
        <f t="shared" si="344"/>
        <v>0</v>
      </c>
      <c r="AM291" s="1078">
        <f t="shared" si="345"/>
        <v>0</v>
      </c>
      <c r="AN291" s="1078">
        <f t="shared" si="346"/>
        <v>0</v>
      </c>
      <c r="AO291" s="1078">
        <f t="shared" si="347"/>
        <v>0</v>
      </c>
      <c r="AP291" s="1324">
        <f t="shared" si="348"/>
        <v>0</v>
      </c>
    </row>
    <row r="292" spans="1:42">
      <c r="A292" s="1323" t="s">
        <v>104</v>
      </c>
      <c r="B292" s="1323" t="s">
        <v>105</v>
      </c>
      <c r="C292" s="1323" t="s">
        <v>103</v>
      </c>
      <c r="D292" s="1323">
        <f>'Information Input'!$J$18</f>
        <v>2019</v>
      </c>
      <c r="E292" s="1323">
        <f>$E$22</f>
        <v>15</v>
      </c>
      <c r="F292" s="1334" t="str">
        <f>$F$22</f>
        <v>Psychosocial Rehab Services for Adults =&gt;18</v>
      </c>
      <c r="G292" s="1335" t="str">
        <f>$G$22</f>
        <v>Report 5L</v>
      </c>
      <c r="H292" s="1077"/>
      <c r="I292" s="1078">
        <f>SUMIF('Report 4A'!$G$16:$G$95,$E292,'Report 4A'!$AO$16:$AO$95)</f>
        <v>0</v>
      </c>
      <c r="J292" s="1077"/>
      <c r="K292" s="1077"/>
      <c r="L292" s="1077"/>
      <c r="M292" s="1077"/>
      <c r="N292" s="1324">
        <f t="shared" si="338"/>
        <v>0</v>
      </c>
      <c r="O292" s="1077"/>
      <c r="P292" s="1078">
        <f>SUMIF('Report 4A'!$G$16:$G$95,$E292,'Report 4A'!$AP$16:$AP$95)</f>
        <v>0</v>
      </c>
      <c r="Q292" s="1077"/>
      <c r="R292" s="1077"/>
      <c r="S292" s="1077"/>
      <c r="T292" s="1077"/>
      <c r="U292" s="1324">
        <f t="shared" si="339"/>
        <v>0</v>
      </c>
      <c r="V292" s="1077"/>
      <c r="W292" s="1078">
        <f>SUMIF('Report 4A'!$G$16:$G$95,$E292,'Report 4A'!$AQ$16:$AQ$95)</f>
        <v>0</v>
      </c>
      <c r="X292" s="1077"/>
      <c r="Y292" s="1077"/>
      <c r="Z292" s="1077"/>
      <c r="AA292" s="1077"/>
      <c r="AB292" s="1324">
        <f t="shared" si="340"/>
        <v>0</v>
      </c>
      <c r="AC292" s="1077"/>
      <c r="AD292" s="1078">
        <f>SUMIF('Report 4A'!$G$16:$G$95,$E292,'Report 4A'!$AR$16:$AR$95)</f>
        <v>0</v>
      </c>
      <c r="AE292" s="1077"/>
      <c r="AF292" s="1077"/>
      <c r="AG292" s="1077"/>
      <c r="AH292" s="1077"/>
      <c r="AI292" s="1324">
        <f t="shared" si="341"/>
        <v>0</v>
      </c>
      <c r="AJ292" s="1078">
        <f t="shared" si="342"/>
        <v>0</v>
      </c>
      <c r="AK292" s="1078">
        <f t="shared" si="343"/>
        <v>0</v>
      </c>
      <c r="AL292" s="1078">
        <f t="shared" si="344"/>
        <v>0</v>
      </c>
      <c r="AM292" s="1078">
        <f t="shared" si="345"/>
        <v>0</v>
      </c>
      <c r="AN292" s="1078">
        <f t="shared" si="346"/>
        <v>0</v>
      </c>
      <c r="AO292" s="1078">
        <f t="shared" si="347"/>
        <v>0</v>
      </c>
      <c r="AP292" s="1324">
        <f t="shared" si="348"/>
        <v>0</v>
      </c>
    </row>
    <row r="293" spans="1:42">
      <c r="A293" s="1323" t="s">
        <v>104</v>
      </c>
      <c r="B293" s="1323" t="s">
        <v>105</v>
      </c>
      <c r="C293" s="1323" t="s">
        <v>103</v>
      </c>
      <c r="D293" s="1323">
        <f>'Information Input'!$J$18</f>
        <v>2019</v>
      </c>
      <c r="E293" s="1323">
        <f>$E$23</f>
        <v>16</v>
      </c>
      <c r="F293" s="1334" t="str">
        <f>$F$23</f>
        <v>Evaluations and Therapies (Non-Hospital Outpatient)</v>
      </c>
      <c r="G293" s="1335" t="str">
        <f>$G$23</f>
        <v>Report 5H</v>
      </c>
      <c r="H293" s="1077"/>
      <c r="I293" s="1078">
        <f>SUMIF('Report 4A'!$G$16:$G$95,$E293,'Report 4A'!$AO$16:$AO$95)</f>
        <v>0</v>
      </c>
      <c r="J293" s="1077"/>
      <c r="K293" s="1077"/>
      <c r="L293" s="1077"/>
      <c r="M293" s="1077"/>
      <c r="N293" s="1324">
        <f t="shared" si="338"/>
        <v>0</v>
      </c>
      <c r="O293" s="1077"/>
      <c r="P293" s="1078">
        <f>SUMIF('Report 4A'!$G$16:$G$95,$E293,'Report 4A'!$AP$16:$AP$95)</f>
        <v>0</v>
      </c>
      <c r="Q293" s="1077"/>
      <c r="R293" s="1077"/>
      <c r="S293" s="1077"/>
      <c r="T293" s="1077"/>
      <c r="U293" s="1324">
        <f t="shared" si="339"/>
        <v>0</v>
      </c>
      <c r="V293" s="1077"/>
      <c r="W293" s="1078">
        <f>SUMIF('Report 4A'!$G$16:$G$95,$E293,'Report 4A'!$AQ$16:$AQ$95)</f>
        <v>0</v>
      </c>
      <c r="X293" s="1077"/>
      <c r="Y293" s="1077"/>
      <c r="Z293" s="1077"/>
      <c r="AA293" s="1077"/>
      <c r="AB293" s="1324">
        <f t="shared" si="340"/>
        <v>0</v>
      </c>
      <c r="AC293" s="1077"/>
      <c r="AD293" s="1078">
        <f>SUMIF('Report 4A'!$G$16:$G$95,$E293,'Report 4A'!$AR$16:$AR$95)</f>
        <v>0</v>
      </c>
      <c r="AE293" s="1077"/>
      <c r="AF293" s="1077"/>
      <c r="AG293" s="1077"/>
      <c r="AH293" s="1077"/>
      <c r="AI293" s="1324">
        <f t="shared" si="341"/>
        <v>0</v>
      </c>
      <c r="AJ293" s="1078">
        <f t="shared" si="342"/>
        <v>0</v>
      </c>
      <c r="AK293" s="1078">
        <f t="shared" si="343"/>
        <v>0</v>
      </c>
      <c r="AL293" s="1078">
        <f t="shared" si="344"/>
        <v>0</v>
      </c>
      <c r="AM293" s="1078">
        <f t="shared" si="345"/>
        <v>0</v>
      </c>
      <c r="AN293" s="1078">
        <f t="shared" si="346"/>
        <v>0</v>
      </c>
      <c r="AO293" s="1078">
        <f t="shared" si="347"/>
        <v>0</v>
      </c>
      <c r="AP293" s="1324">
        <f t="shared" si="348"/>
        <v>0</v>
      </c>
    </row>
    <row r="294" spans="1:42">
      <c r="A294" s="1323" t="s">
        <v>104</v>
      </c>
      <c r="B294" s="1323" t="s">
        <v>105</v>
      </c>
      <c r="C294" s="1323" t="s">
        <v>103</v>
      </c>
      <c r="D294" s="1323">
        <f>'Information Input'!$J$18</f>
        <v>2019</v>
      </c>
      <c r="E294" s="1323">
        <f>$E$24</f>
        <v>17</v>
      </c>
      <c r="F294" s="1334" t="str">
        <f>$F$24</f>
        <v>Testing (Non-Hospital Outpatient)</v>
      </c>
      <c r="G294" s="1335" t="str">
        <f>$G$24</f>
        <v>Report 5H</v>
      </c>
      <c r="H294" s="1077"/>
      <c r="I294" s="1078">
        <f>SUMIF('Report 4A'!$G$16:$G$95,$E294,'Report 4A'!$AO$16:$AO$95)</f>
        <v>0</v>
      </c>
      <c r="J294" s="1077"/>
      <c r="K294" s="1077"/>
      <c r="L294" s="1077"/>
      <c r="M294" s="1077"/>
      <c r="N294" s="1324">
        <f t="shared" si="338"/>
        <v>0</v>
      </c>
      <c r="O294" s="1077"/>
      <c r="P294" s="1078">
        <f>SUMIF('Report 4A'!$G$16:$G$95,$E294,'Report 4A'!$AP$16:$AP$95)</f>
        <v>0</v>
      </c>
      <c r="Q294" s="1077"/>
      <c r="R294" s="1077"/>
      <c r="S294" s="1077"/>
      <c r="T294" s="1077"/>
      <c r="U294" s="1324">
        <f t="shared" si="339"/>
        <v>0</v>
      </c>
      <c r="V294" s="1077"/>
      <c r="W294" s="1078">
        <f>SUMIF('Report 4A'!$G$16:$G$95,$E294,'Report 4A'!$AQ$16:$AQ$95)</f>
        <v>0</v>
      </c>
      <c r="X294" s="1077"/>
      <c r="Y294" s="1077"/>
      <c r="Z294" s="1077"/>
      <c r="AA294" s="1077"/>
      <c r="AB294" s="1324">
        <f t="shared" si="340"/>
        <v>0</v>
      </c>
      <c r="AC294" s="1077"/>
      <c r="AD294" s="1078">
        <f>SUMIF('Report 4A'!$G$16:$G$95,$E294,'Report 4A'!$AR$16:$AR$95)</f>
        <v>0</v>
      </c>
      <c r="AE294" s="1077"/>
      <c r="AF294" s="1077"/>
      <c r="AG294" s="1077"/>
      <c r="AH294" s="1077"/>
      <c r="AI294" s="1324">
        <f t="shared" si="341"/>
        <v>0</v>
      </c>
      <c r="AJ294" s="1078">
        <f t="shared" si="342"/>
        <v>0</v>
      </c>
      <c r="AK294" s="1078">
        <f t="shared" si="343"/>
        <v>0</v>
      </c>
      <c r="AL294" s="1078">
        <f t="shared" si="344"/>
        <v>0</v>
      </c>
      <c r="AM294" s="1078">
        <f t="shared" si="345"/>
        <v>0</v>
      </c>
      <c r="AN294" s="1078">
        <f t="shared" si="346"/>
        <v>0</v>
      </c>
      <c r="AO294" s="1078">
        <f t="shared" si="347"/>
        <v>0</v>
      </c>
      <c r="AP294" s="1324">
        <f t="shared" si="348"/>
        <v>0</v>
      </c>
    </row>
    <row r="295" spans="1:42">
      <c r="A295" s="1323" t="s">
        <v>104</v>
      </c>
      <c r="B295" s="1323" t="s">
        <v>105</v>
      </c>
      <c r="C295" s="1323" t="s">
        <v>103</v>
      </c>
      <c r="D295" s="1323">
        <f>'Information Input'!$J$18</f>
        <v>2019</v>
      </c>
      <c r="E295" s="1323">
        <f>$E$25</f>
        <v>18</v>
      </c>
      <c r="F295" s="1334" t="str">
        <f>$F$25</f>
        <v>Functional Family Therapy (FFT) (Non-Hospital Outpatient)</v>
      </c>
      <c r="G295" s="1335" t="str">
        <f>$G$25</f>
        <v>Report 5H</v>
      </c>
      <c r="H295" s="1077"/>
      <c r="I295" s="1078">
        <f>SUMIF('Report 4A'!$G$16:$G$95,$E295,'Report 4A'!$AO$16:$AO$95)</f>
        <v>0</v>
      </c>
      <c r="J295" s="1077"/>
      <c r="K295" s="1077"/>
      <c r="L295" s="1077"/>
      <c r="M295" s="1077"/>
      <c r="N295" s="1324">
        <f t="shared" si="338"/>
        <v>0</v>
      </c>
      <c r="O295" s="1077"/>
      <c r="P295" s="1078">
        <f>SUMIF('Report 4A'!$G$16:$G$95,$E295,'Report 4A'!$AP$16:$AP$95)</f>
        <v>0</v>
      </c>
      <c r="Q295" s="1077"/>
      <c r="R295" s="1077"/>
      <c r="S295" s="1077"/>
      <c r="T295" s="1077"/>
      <c r="U295" s="1324">
        <f t="shared" si="339"/>
        <v>0</v>
      </c>
      <c r="V295" s="1077"/>
      <c r="W295" s="1078">
        <f>SUMIF('Report 4A'!$G$16:$G$95,$E295,'Report 4A'!$AQ$16:$AQ$95)</f>
        <v>0</v>
      </c>
      <c r="X295" s="1077"/>
      <c r="Y295" s="1077"/>
      <c r="Z295" s="1077"/>
      <c r="AA295" s="1077"/>
      <c r="AB295" s="1324">
        <f t="shared" si="340"/>
        <v>0</v>
      </c>
      <c r="AC295" s="1077"/>
      <c r="AD295" s="1078">
        <f>SUMIF('Report 4A'!$G$16:$G$95,$E295,'Report 4A'!$AR$16:$AR$95)</f>
        <v>0</v>
      </c>
      <c r="AE295" s="1077"/>
      <c r="AF295" s="1077"/>
      <c r="AG295" s="1077"/>
      <c r="AH295" s="1077"/>
      <c r="AI295" s="1324">
        <f t="shared" si="341"/>
        <v>0</v>
      </c>
      <c r="AJ295" s="1078">
        <f t="shared" si="342"/>
        <v>0</v>
      </c>
      <c r="AK295" s="1078">
        <f t="shared" si="343"/>
        <v>0</v>
      </c>
      <c r="AL295" s="1078">
        <f t="shared" si="344"/>
        <v>0</v>
      </c>
      <c r="AM295" s="1078">
        <f t="shared" si="345"/>
        <v>0</v>
      </c>
      <c r="AN295" s="1078">
        <f t="shared" si="346"/>
        <v>0</v>
      </c>
      <c r="AO295" s="1078">
        <f t="shared" si="347"/>
        <v>0</v>
      </c>
      <c r="AP295" s="1324">
        <f t="shared" si="348"/>
        <v>0</v>
      </c>
    </row>
    <row r="296" spans="1:42">
      <c r="A296" s="1323" t="s">
        <v>104</v>
      </c>
      <c r="B296" s="1323" t="s">
        <v>105</v>
      </c>
      <c r="C296" s="1323" t="s">
        <v>103</v>
      </c>
      <c r="D296" s="1323">
        <f>'Information Input'!$J$18</f>
        <v>2019</v>
      </c>
      <c r="E296" s="1323">
        <f>$E$26</f>
        <v>19</v>
      </c>
      <c r="F296" s="1334" t="str">
        <f>$F$26</f>
        <v>Outpatient Hospital (Evaluations, Therapies, and BH Physical Evaluations)</v>
      </c>
      <c r="G296" s="1335" t="str">
        <f>$G$26</f>
        <v>Report 5H</v>
      </c>
      <c r="H296" s="1077"/>
      <c r="I296" s="1078">
        <f>SUMIF('Report 4A'!$G$16:$G$95,$E296,'Report 4A'!$AO$16:$AO$95)</f>
        <v>0</v>
      </c>
      <c r="J296" s="1077"/>
      <c r="K296" s="1077"/>
      <c r="L296" s="1077"/>
      <c r="M296" s="1077"/>
      <c r="N296" s="1324">
        <f t="shared" si="338"/>
        <v>0</v>
      </c>
      <c r="O296" s="1077"/>
      <c r="P296" s="1078">
        <f>SUMIF('Report 4A'!$G$16:$G$95,$E296,'Report 4A'!$AP$16:$AP$95)</f>
        <v>0</v>
      </c>
      <c r="Q296" s="1077"/>
      <c r="R296" s="1077"/>
      <c r="S296" s="1077"/>
      <c r="T296" s="1077"/>
      <c r="U296" s="1324">
        <f t="shared" si="339"/>
        <v>0</v>
      </c>
      <c r="V296" s="1077"/>
      <c r="W296" s="1078">
        <f>SUMIF('Report 4A'!$G$16:$G$95,$E296,'Report 4A'!$AQ$16:$AQ$95)</f>
        <v>0</v>
      </c>
      <c r="X296" s="1077"/>
      <c r="Y296" s="1077"/>
      <c r="Z296" s="1077"/>
      <c r="AA296" s="1077"/>
      <c r="AB296" s="1324">
        <f t="shared" si="340"/>
        <v>0</v>
      </c>
      <c r="AC296" s="1077"/>
      <c r="AD296" s="1078">
        <f>SUMIF('Report 4A'!$G$16:$G$95,$E296,'Report 4A'!$AR$16:$AR$95)</f>
        <v>0</v>
      </c>
      <c r="AE296" s="1077"/>
      <c r="AF296" s="1077"/>
      <c r="AG296" s="1077"/>
      <c r="AH296" s="1077"/>
      <c r="AI296" s="1324">
        <f t="shared" si="341"/>
        <v>0</v>
      </c>
      <c r="AJ296" s="1078">
        <f t="shared" si="342"/>
        <v>0</v>
      </c>
      <c r="AK296" s="1078">
        <f t="shared" si="343"/>
        <v>0</v>
      </c>
      <c r="AL296" s="1078">
        <f t="shared" si="344"/>
        <v>0</v>
      </c>
      <c r="AM296" s="1078">
        <f t="shared" si="345"/>
        <v>0</v>
      </c>
      <c r="AN296" s="1078">
        <f t="shared" si="346"/>
        <v>0</v>
      </c>
      <c r="AO296" s="1078">
        <f t="shared" si="347"/>
        <v>0</v>
      </c>
      <c r="AP296" s="1324">
        <f t="shared" si="348"/>
        <v>0</v>
      </c>
    </row>
    <row r="297" spans="1:42">
      <c r="A297" s="1323" t="s">
        <v>104</v>
      </c>
      <c r="B297" s="1323" t="s">
        <v>105</v>
      </c>
      <c r="C297" s="1323" t="s">
        <v>103</v>
      </c>
      <c r="D297" s="1323">
        <f>'Information Input'!$J$18</f>
        <v>2019</v>
      </c>
      <c r="E297" s="1323">
        <f>$E$27</f>
        <v>20</v>
      </c>
      <c r="F297" s="1334" t="str">
        <f>$F$27</f>
        <v>Partial Hospitalization Program (BH Treatment Services)</v>
      </c>
      <c r="G297" s="1335" t="str">
        <f>$G$27</f>
        <v>Report 5H</v>
      </c>
      <c r="H297" s="1077"/>
      <c r="I297" s="1078">
        <f>SUMIF('Report 4A'!$G$16:$G$95,$E297,'Report 4A'!$AO$16:$AO$95)</f>
        <v>0</v>
      </c>
      <c r="J297" s="1077"/>
      <c r="K297" s="1077"/>
      <c r="L297" s="1077"/>
      <c r="M297" s="1077"/>
      <c r="N297" s="1324">
        <f t="shared" si="338"/>
        <v>0</v>
      </c>
      <c r="O297" s="1077"/>
      <c r="P297" s="1078">
        <f>SUMIF('Report 4A'!$G$16:$G$95,$E297,'Report 4A'!$AP$16:$AP$95)</f>
        <v>0</v>
      </c>
      <c r="Q297" s="1077"/>
      <c r="R297" s="1077"/>
      <c r="S297" s="1077"/>
      <c r="T297" s="1077"/>
      <c r="U297" s="1324">
        <f t="shared" si="339"/>
        <v>0</v>
      </c>
      <c r="V297" s="1077"/>
      <c r="W297" s="1078">
        <f>SUMIF('Report 4A'!$G$16:$G$95,$E297,'Report 4A'!$AQ$16:$AQ$95)</f>
        <v>0</v>
      </c>
      <c r="X297" s="1077"/>
      <c r="Y297" s="1077"/>
      <c r="Z297" s="1077"/>
      <c r="AA297" s="1077"/>
      <c r="AB297" s="1324">
        <f t="shared" si="340"/>
        <v>0</v>
      </c>
      <c r="AC297" s="1077"/>
      <c r="AD297" s="1078">
        <f>SUMIF('Report 4A'!$G$16:$G$95,$E297,'Report 4A'!$AR$16:$AR$95)</f>
        <v>0</v>
      </c>
      <c r="AE297" s="1077"/>
      <c r="AF297" s="1077"/>
      <c r="AG297" s="1077"/>
      <c r="AH297" s="1077"/>
      <c r="AI297" s="1324">
        <f t="shared" si="341"/>
        <v>0</v>
      </c>
      <c r="AJ297" s="1078">
        <f t="shared" si="342"/>
        <v>0</v>
      </c>
      <c r="AK297" s="1078">
        <f t="shared" si="343"/>
        <v>0</v>
      </c>
      <c r="AL297" s="1078">
        <f t="shared" si="344"/>
        <v>0</v>
      </c>
      <c r="AM297" s="1078">
        <f t="shared" si="345"/>
        <v>0</v>
      </c>
      <c r="AN297" s="1078">
        <f t="shared" si="346"/>
        <v>0</v>
      </c>
      <c r="AO297" s="1078">
        <f t="shared" si="347"/>
        <v>0</v>
      </c>
      <c r="AP297" s="1324">
        <f t="shared" si="348"/>
        <v>0</v>
      </c>
    </row>
    <row r="298" spans="1:42">
      <c r="A298" s="1323" t="s">
        <v>104</v>
      </c>
      <c r="B298" s="1323" t="s">
        <v>105</v>
      </c>
      <c r="C298" s="1323" t="s">
        <v>103</v>
      </c>
      <c r="D298" s="1323">
        <f>'Information Input'!$J$18</f>
        <v>2019</v>
      </c>
      <c r="E298" s="1323">
        <f>$E$28</f>
        <v>21</v>
      </c>
      <c r="F298" s="1334" t="str">
        <f>$F$28</f>
        <v>Hospital Outpatient Facility (BH Treatment Services)</v>
      </c>
      <c r="G298" s="1335" t="str">
        <f>$G$28</f>
        <v>Report 5H</v>
      </c>
      <c r="H298" s="1077"/>
      <c r="I298" s="1078">
        <f>SUMIF('Report 4A'!$G$16:$G$95,$E298,'Report 4A'!$AO$16:$AO$95)</f>
        <v>0</v>
      </c>
      <c r="J298" s="1077"/>
      <c r="K298" s="1077"/>
      <c r="L298" s="1077"/>
      <c r="M298" s="1077"/>
      <c r="N298" s="1324">
        <f t="shared" si="338"/>
        <v>0</v>
      </c>
      <c r="O298" s="1077"/>
      <c r="P298" s="1078">
        <f>SUMIF('Report 4A'!$G$16:$G$95,$E298,'Report 4A'!$AP$16:$AP$95)</f>
        <v>0</v>
      </c>
      <c r="Q298" s="1077"/>
      <c r="R298" s="1077"/>
      <c r="S298" s="1077"/>
      <c r="T298" s="1077"/>
      <c r="U298" s="1324">
        <f t="shared" si="339"/>
        <v>0</v>
      </c>
      <c r="V298" s="1077"/>
      <c r="W298" s="1078">
        <f>SUMIF('Report 4A'!$G$16:$G$95,$E298,'Report 4A'!$AQ$16:$AQ$95)</f>
        <v>0</v>
      </c>
      <c r="X298" s="1077"/>
      <c r="Y298" s="1077"/>
      <c r="Z298" s="1077"/>
      <c r="AA298" s="1077"/>
      <c r="AB298" s="1324">
        <f t="shared" si="340"/>
        <v>0</v>
      </c>
      <c r="AC298" s="1077"/>
      <c r="AD298" s="1078">
        <f>SUMIF('Report 4A'!$G$16:$G$95,$E298,'Report 4A'!$AR$16:$AR$95)</f>
        <v>0</v>
      </c>
      <c r="AE298" s="1077"/>
      <c r="AF298" s="1077"/>
      <c r="AG298" s="1077"/>
      <c r="AH298" s="1077"/>
      <c r="AI298" s="1324">
        <f t="shared" si="341"/>
        <v>0</v>
      </c>
      <c r="AJ298" s="1078">
        <f t="shared" si="342"/>
        <v>0</v>
      </c>
      <c r="AK298" s="1078">
        <f t="shared" si="343"/>
        <v>0</v>
      </c>
      <c r="AL298" s="1078">
        <f t="shared" si="344"/>
        <v>0</v>
      </c>
      <c r="AM298" s="1078">
        <f t="shared" si="345"/>
        <v>0</v>
      </c>
      <c r="AN298" s="1078">
        <f t="shared" si="346"/>
        <v>0</v>
      </c>
      <c r="AO298" s="1078">
        <f t="shared" si="347"/>
        <v>0</v>
      </c>
      <c r="AP298" s="1324">
        <f t="shared" si="348"/>
        <v>0</v>
      </c>
    </row>
    <row r="299" spans="1:42">
      <c r="A299" s="1323" t="s">
        <v>104</v>
      </c>
      <c r="B299" s="1323" t="s">
        <v>105</v>
      </c>
      <c r="C299" s="1323" t="s">
        <v>103</v>
      </c>
      <c r="D299" s="1323">
        <f>'Information Input'!$J$18</f>
        <v>2019</v>
      </c>
      <c r="E299" s="1323">
        <f>$E$29</f>
        <v>22</v>
      </c>
      <c r="F299" s="1334" t="str">
        <f>$F$29</f>
        <v>Hospital Inpatient Facility (Psychiatric Hospitalization Services)</v>
      </c>
      <c r="G299" s="1335" t="str">
        <f>$G$29</f>
        <v>Report 5A</v>
      </c>
      <c r="H299" s="1077"/>
      <c r="I299" s="1078">
        <f>SUMIF('Report 4A'!$G$16:$G$95,$E299,'Report 4A'!$AO$16:$AO$95)</f>
        <v>0</v>
      </c>
      <c r="J299" s="1077"/>
      <c r="K299" s="1077"/>
      <c r="L299" s="1077"/>
      <c r="M299" s="1077"/>
      <c r="N299" s="1324">
        <f t="shared" si="338"/>
        <v>0</v>
      </c>
      <c r="O299" s="1077"/>
      <c r="P299" s="1078">
        <f>SUMIF('Report 4A'!$G$16:$G$95,$E299,'Report 4A'!$AP$16:$AP$95)</f>
        <v>0</v>
      </c>
      <c r="Q299" s="1077"/>
      <c r="R299" s="1077"/>
      <c r="S299" s="1077"/>
      <c r="T299" s="1077"/>
      <c r="U299" s="1324">
        <f t="shared" si="339"/>
        <v>0</v>
      </c>
      <c r="V299" s="1077"/>
      <c r="W299" s="1078">
        <f>SUMIF('Report 4A'!$G$16:$G$95,$E299,'Report 4A'!$AQ$16:$AQ$95)</f>
        <v>0</v>
      </c>
      <c r="X299" s="1077"/>
      <c r="Y299" s="1077"/>
      <c r="Z299" s="1077"/>
      <c r="AA299" s="1077"/>
      <c r="AB299" s="1324">
        <f t="shared" si="340"/>
        <v>0</v>
      </c>
      <c r="AC299" s="1077"/>
      <c r="AD299" s="1078">
        <f>SUMIF('Report 4A'!$G$16:$G$95,$E299,'Report 4A'!$AR$16:$AR$95)</f>
        <v>0</v>
      </c>
      <c r="AE299" s="1077"/>
      <c r="AF299" s="1077"/>
      <c r="AG299" s="1077"/>
      <c r="AH299" s="1077"/>
      <c r="AI299" s="1324">
        <f t="shared" si="341"/>
        <v>0</v>
      </c>
      <c r="AJ299" s="1078">
        <f t="shared" si="342"/>
        <v>0</v>
      </c>
      <c r="AK299" s="1078">
        <f t="shared" si="343"/>
        <v>0</v>
      </c>
      <c r="AL299" s="1078">
        <f t="shared" si="344"/>
        <v>0</v>
      </c>
      <c r="AM299" s="1078">
        <f t="shared" si="345"/>
        <v>0</v>
      </c>
      <c r="AN299" s="1078">
        <f t="shared" si="346"/>
        <v>0</v>
      </c>
      <c r="AO299" s="1078">
        <f t="shared" si="347"/>
        <v>0</v>
      </c>
      <c r="AP299" s="1324">
        <f t="shared" si="348"/>
        <v>0</v>
      </c>
    </row>
    <row r="300" spans="1:42">
      <c r="A300" s="1323" t="s">
        <v>104</v>
      </c>
      <c r="B300" s="1323" t="s">
        <v>105</v>
      </c>
      <c r="C300" s="1323" t="s">
        <v>103</v>
      </c>
      <c r="D300" s="1323">
        <f>'Information Input'!$J$18</f>
        <v>2019</v>
      </c>
      <c r="E300" s="1323">
        <f>$E$30</f>
        <v>23</v>
      </c>
      <c r="F300" s="1334" t="str">
        <f>$F$30</f>
        <v>Inpatient and Residential Professional Charges</v>
      </c>
      <c r="G300" s="1335" t="str">
        <f>$G$30</f>
        <v>Report 5A</v>
      </c>
      <c r="H300" s="1077"/>
      <c r="I300" s="1078">
        <f>SUMIF('Report 4A'!$G$16:$G$95,$E300,'Report 4A'!$AO$16:$AO$95)</f>
        <v>0</v>
      </c>
      <c r="J300" s="1077"/>
      <c r="K300" s="1077"/>
      <c r="L300" s="1077"/>
      <c r="M300" s="1077"/>
      <c r="N300" s="1324">
        <f t="shared" si="338"/>
        <v>0</v>
      </c>
      <c r="O300" s="1077"/>
      <c r="P300" s="1078">
        <f>SUMIF('Report 4A'!$G$16:$G$95,$E300,'Report 4A'!$AP$16:$AP$95)</f>
        <v>0</v>
      </c>
      <c r="Q300" s="1077"/>
      <c r="R300" s="1077"/>
      <c r="S300" s="1077"/>
      <c r="T300" s="1077"/>
      <c r="U300" s="1324">
        <f t="shared" si="339"/>
        <v>0</v>
      </c>
      <c r="V300" s="1077"/>
      <c r="W300" s="1078">
        <f>SUMIF('Report 4A'!$G$16:$G$95,$E300,'Report 4A'!$AQ$16:$AQ$95)</f>
        <v>0</v>
      </c>
      <c r="X300" s="1077"/>
      <c r="Y300" s="1077"/>
      <c r="Z300" s="1077"/>
      <c r="AA300" s="1077"/>
      <c r="AB300" s="1324">
        <f t="shared" si="340"/>
        <v>0</v>
      </c>
      <c r="AC300" s="1077"/>
      <c r="AD300" s="1078">
        <f>SUMIF('Report 4A'!$G$16:$G$95,$E300,'Report 4A'!$AR$16:$AR$95)</f>
        <v>0</v>
      </c>
      <c r="AE300" s="1077"/>
      <c r="AF300" s="1077"/>
      <c r="AG300" s="1077"/>
      <c r="AH300" s="1077"/>
      <c r="AI300" s="1324">
        <f t="shared" si="341"/>
        <v>0</v>
      </c>
      <c r="AJ300" s="1078">
        <f t="shared" si="342"/>
        <v>0</v>
      </c>
      <c r="AK300" s="1078">
        <f t="shared" si="343"/>
        <v>0</v>
      </c>
      <c r="AL300" s="1078">
        <f t="shared" si="344"/>
        <v>0</v>
      </c>
      <c r="AM300" s="1078">
        <f t="shared" si="345"/>
        <v>0</v>
      </c>
      <c r="AN300" s="1078">
        <f t="shared" si="346"/>
        <v>0</v>
      </c>
      <c r="AO300" s="1078">
        <f t="shared" si="347"/>
        <v>0</v>
      </c>
      <c r="AP300" s="1324">
        <f t="shared" si="348"/>
        <v>0</v>
      </c>
    </row>
    <row r="301" spans="1:42">
      <c r="A301" s="1323" t="s">
        <v>104</v>
      </c>
      <c r="B301" s="1323" t="s">
        <v>105</v>
      </c>
      <c r="C301" s="1323" t="s">
        <v>103</v>
      </c>
      <c r="D301" s="1323">
        <f>'Information Input'!$J$18</f>
        <v>2019</v>
      </c>
      <c r="E301" s="1323">
        <f>$E$31</f>
        <v>24</v>
      </c>
      <c r="F301" s="1334" t="str">
        <f>$F$31</f>
        <v>Intensive Outpatient Program Services (IOP)</v>
      </c>
      <c r="G301" s="1335" t="str">
        <f>$G$31</f>
        <v>Report 5K</v>
      </c>
      <c r="H301" s="1077"/>
      <c r="I301" s="1078">
        <f>SUMIF('Report 4A'!$G$16:$G$95,$E301,'Report 4A'!$AO$16:$AO$95)</f>
        <v>0</v>
      </c>
      <c r="J301" s="1077"/>
      <c r="K301" s="1077"/>
      <c r="L301" s="1077"/>
      <c r="M301" s="1077"/>
      <c r="N301" s="1324">
        <f t="shared" si="338"/>
        <v>0</v>
      </c>
      <c r="O301" s="1077"/>
      <c r="P301" s="1078">
        <f>SUMIF('Report 4A'!$G$16:$G$95,$E301,'Report 4A'!$AP$16:$AP$95)</f>
        <v>0</v>
      </c>
      <c r="Q301" s="1077"/>
      <c r="R301" s="1077"/>
      <c r="S301" s="1077"/>
      <c r="T301" s="1077"/>
      <c r="U301" s="1324">
        <f t="shared" si="339"/>
        <v>0</v>
      </c>
      <c r="V301" s="1077"/>
      <c r="W301" s="1078">
        <f>SUMIF('Report 4A'!$G$16:$G$95,$E301,'Report 4A'!$AQ$16:$AQ$95)</f>
        <v>0</v>
      </c>
      <c r="X301" s="1077"/>
      <c r="Y301" s="1077"/>
      <c r="Z301" s="1077"/>
      <c r="AA301" s="1077"/>
      <c r="AB301" s="1324">
        <f t="shared" si="340"/>
        <v>0</v>
      </c>
      <c r="AC301" s="1077"/>
      <c r="AD301" s="1078">
        <f>SUMIF('Report 4A'!$G$16:$G$95,$E301,'Report 4A'!$AR$16:$AR$95)</f>
        <v>0</v>
      </c>
      <c r="AE301" s="1077"/>
      <c r="AF301" s="1077"/>
      <c r="AG301" s="1077"/>
      <c r="AH301" s="1077"/>
      <c r="AI301" s="1324">
        <f t="shared" si="341"/>
        <v>0</v>
      </c>
      <c r="AJ301" s="1078">
        <f t="shared" si="342"/>
        <v>0</v>
      </c>
      <c r="AK301" s="1078">
        <f t="shared" si="343"/>
        <v>0</v>
      </c>
      <c r="AL301" s="1078">
        <f t="shared" si="344"/>
        <v>0</v>
      </c>
      <c r="AM301" s="1078">
        <f t="shared" si="345"/>
        <v>0</v>
      </c>
      <c r="AN301" s="1078">
        <f t="shared" si="346"/>
        <v>0</v>
      </c>
      <c r="AO301" s="1078">
        <f t="shared" si="347"/>
        <v>0</v>
      </c>
      <c r="AP301" s="1324">
        <f t="shared" si="348"/>
        <v>0</v>
      </c>
    </row>
    <row r="302" spans="1:42">
      <c r="A302" s="1323" t="s">
        <v>104</v>
      </c>
      <c r="B302" s="1323" t="s">
        <v>105</v>
      </c>
      <c r="C302" s="1323" t="s">
        <v>103</v>
      </c>
      <c r="D302" s="1323">
        <f>'Information Input'!$J$18</f>
        <v>2019</v>
      </c>
      <c r="E302" s="1323">
        <f>$E$32</f>
        <v>25</v>
      </c>
      <c r="F302" s="1334" t="str">
        <f>$F$32</f>
        <v>Adaptive Skills Building (ABS)</v>
      </c>
      <c r="G302" s="1335" t="str">
        <f>$G$32</f>
        <v>Report 5K</v>
      </c>
      <c r="H302" s="1077"/>
      <c r="I302" s="1078">
        <f>SUMIF('Report 4A'!$G$16:$G$95,$E302,'Report 4A'!$AO$16:$AO$95)</f>
        <v>0</v>
      </c>
      <c r="J302" s="1077"/>
      <c r="K302" s="1077"/>
      <c r="L302" s="1077"/>
      <c r="M302" s="1077"/>
      <c r="N302" s="1324">
        <f t="shared" si="338"/>
        <v>0</v>
      </c>
      <c r="O302" s="1077"/>
      <c r="P302" s="1078">
        <f>SUMIF('Report 4A'!$G$16:$G$95,$E302,'Report 4A'!$AP$16:$AP$95)</f>
        <v>0</v>
      </c>
      <c r="Q302" s="1077"/>
      <c r="R302" s="1077"/>
      <c r="S302" s="1077"/>
      <c r="T302" s="1077"/>
      <c r="U302" s="1324">
        <f t="shared" si="339"/>
        <v>0</v>
      </c>
      <c r="V302" s="1077"/>
      <c r="W302" s="1078">
        <f>SUMIF('Report 4A'!$G$16:$G$95,$E302,'Report 4A'!$AQ$16:$AQ$95)</f>
        <v>0</v>
      </c>
      <c r="X302" s="1077"/>
      <c r="Y302" s="1077"/>
      <c r="Z302" s="1077"/>
      <c r="AA302" s="1077"/>
      <c r="AB302" s="1324">
        <f t="shared" si="340"/>
        <v>0</v>
      </c>
      <c r="AC302" s="1077"/>
      <c r="AD302" s="1078">
        <f>SUMIF('Report 4A'!$G$16:$G$95,$E302,'Report 4A'!$AR$16:$AR$95)</f>
        <v>0</v>
      </c>
      <c r="AE302" s="1077"/>
      <c r="AF302" s="1077"/>
      <c r="AG302" s="1077"/>
      <c r="AH302" s="1077"/>
      <c r="AI302" s="1324">
        <f t="shared" si="341"/>
        <v>0</v>
      </c>
      <c r="AJ302" s="1078">
        <f t="shared" si="342"/>
        <v>0</v>
      </c>
      <c r="AK302" s="1078">
        <f t="shared" si="343"/>
        <v>0</v>
      </c>
      <c r="AL302" s="1078">
        <f t="shared" si="344"/>
        <v>0</v>
      </c>
      <c r="AM302" s="1078">
        <f t="shared" si="345"/>
        <v>0</v>
      </c>
      <c r="AN302" s="1078">
        <f t="shared" si="346"/>
        <v>0</v>
      </c>
      <c r="AO302" s="1078">
        <f t="shared" si="347"/>
        <v>0</v>
      </c>
      <c r="AP302" s="1324">
        <f t="shared" si="348"/>
        <v>0</v>
      </c>
    </row>
    <row r="303" spans="1:42">
      <c r="A303" s="1323" t="s">
        <v>104</v>
      </c>
      <c r="B303" s="1323" t="s">
        <v>105</v>
      </c>
      <c r="C303" s="1323" t="s">
        <v>103</v>
      </c>
      <c r="D303" s="1323">
        <f>'Information Input'!$J$18</f>
        <v>2019</v>
      </c>
      <c r="E303" s="1323">
        <f>$E$33</f>
        <v>26</v>
      </c>
      <c r="F303" s="1334" t="str">
        <f>$F$33</f>
        <v>BH Pharmaceuticals</v>
      </c>
      <c r="G303" s="1335" t="str">
        <f>$G$33</f>
        <v>Report 5D</v>
      </c>
      <c r="H303" s="1077"/>
      <c r="I303" s="1078">
        <f>SUMIF('Report 4A'!$G$16:$G$95,$E303,'Report 4A'!$AO$16:$AO$95)</f>
        <v>0</v>
      </c>
      <c r="J303" s="1077"/>
      <c r="K303" s="1077"/>
      <c r="L303" s="1077"/>
      <c r="M303" s="1077"/>
      <c r="N303" s="1324">
        <f t="shared" si="338"/>
        <v>0</v>
      </c>
      <c r="O303" s="1077"/>
      <c r="P303" s="1078">
        <f>SUMIF('Report 4A'!$G$16:$G$95,$E303,'Report 4A'!$AP$16:$AP$95)</f>
        <v>0</v>
      </c>
      <c r="Q303" s="1077"/>
      <c r="R303" s="1077"/>
      <c r="S303" s="1077"/>
      <c r="T303" s="1077"/>
      <c r="U303" s="1324">
        <f t="shared" si="339"/>
        <v>0</v>
      </c>
      <c r="V303" s="1077"/>
      <c r="W303" s="1078">
        <f>SUMIF('Report 4A'!$G$16:$G$95,$E303,'Report 4A'!$AQ$16:$AQ$95)</f>
        <v>0</v>
      </c>
      <c r="X303" s="1077"/>
      <c r="Y303" s="1077"/>
      <c r="Z303" s="1077"/>
      <c r="AA303" s="1077"/>
      <c r="AB303" s="1324">
        <f t="shared" si="340"/>
        <v>0</v>
      </c>
      <c r="AC303" s="1077"/>
      <c r="AD303" s="1078">
        <f>SUMIF('Report 4A'!$G$16:$G$95,$E303,'Report 4A'!$AR$16:$AR$95)</f>
        <v>0</v>
      </c>
      <c r="AE303" s="1077"/>
      <c r="AF303" s="1077"/>
      <c r="AG303" s="1077"/>
      <c r="AH303" s="1077"/>
      <c r="AI303" s="1324">
        <f t="shared" si="341"/>
        <v>0</v>
      </c>
      <c r="AJ303" s="1078">
        <f t="shared" si="342"/>
        <v>0</v>
      </c>
      <c r="AK303" s="1078">
        <f t="shared" si="343"/>
        <v>0</v>
      </c>
      <c r="AL303" s="1078">
        <f t="shared" si="344"/>
        <v>0</v>
      </c>
      <c r="AM303" s="1078">
        <f t="shared" si="345"/>
        <v>0</v>
      </c>
      <c r="AN303" s="1078">
        <f t="shared" si="346"/>
        <v>0</v>
      </c>
      <c r="AO303" s="1078">
        <f t="shared" si="347"/>
        <v>0</v>
      </c>
      <c r="AP303" s="1324">
        <f t="shared" si="348"/>
        <v>0</v>
      </c>
    </row>
    <row r="304" spans="1:42">
      <c r="A304" s="1323" t="s">
        <v>104</v>
      </c>
      <c r="B304" s="1323" t="s">
        <v>105</v>
      </c>
      <c r="C304" s="1323" t="s">
        <v>103</v>
      </c>
      <c r="D304" s="1323">
        <f>'Information Input'!$J$18</f>
        <v>2019</v>
      </c>
      <c r="E304" s="1323">
        <f>$E$34</f>
        <v>27</v>
      </c>
      <c r="F304" s="1334" t="str">
        <f>$F$34</f>
        <v>Suboxone Treatment</v>
      </c>
      <c r="G304" s="1335" t="str">
        <f>$G$34</f>
        <v>Report 5H</v>
      </c>
      <c r="H304" s="1077"/>
      <c r="I304" s="1078">
        <f>SUMIF('Report 4A'!$G$16:$G$95,$E304,'Report 4A'!$AO$16:$AO$95)</f>
        <v>0</v>
      </c>
      <c r="J304" s="1077"/>
      <c r="K304" s="1077"/>
      <c r="L304" s="1077"/>
      <c r="M304" s="1077"/>
      <c r="N304" s="1324">
        <f t="shared" si="338"/>
        <v>0</v>
      </c>
      <c r="O304" s="1077"/>
      <c r="P304" s="1078">
        <f>SUMIF('Report 4A'!$G$16:$G$95,$E304,'Report 4A'!$AP$16:$AP$95)</f>
        <v>0</v>
      </c>
      <c r="Q304" s="1077"/>
      <c r="R304" s="1077"/>
      <c r="S304" s="1077"/>
      <c r="T304" s="1077"/>
      <c r="U304" s="1324">
        <f t="shared" si="339"/>
        <v>0</v>
      </c>
      <c r="V304" s="1077"/>
      <c r="W304" s="1078">
        <f>SUMIF('Report 4A'!$G$16:$G$95,$E304,'Report 4A'!$AQ$16:$AQ$95)</f>
        <v>0</v>
      </c>
      <c r="X304" s="1077"/>
      <c r="Y304" s="1077"/>
      <c r="Z304" s="1077"/>
      <c r="AA304" s="1077"/>
      <c r="AB304" s="1324">
        <f t="shared" si="340"/>
        <v>0</v>
      </c>
      <c r="AC304" s="1077"/>
      <c r="AD304" s="1078">
        <f>SUMIF('Report 4A'!$G$16:$G$95,$E304,'Report 4A'!$AR$16:$AR$95)</f>
        <v>0</v>
      </c>
      <c r="AE304" s="1077"/>
      <c r="AF304" s="1077"/>
      <c r="AG304" s="1077"/>
      <c r="AH304" s="1077"/>
      <c r="AI304" s="1324">
        <f t="shared" si="341"/>
        <v>0</v>
      </c>
      <c r="AJ304" s="1078">
        <f t="shared" si="342"/>
        <v>0</v>
      </c>
      <c r="AK304" s="1078">
        <f t="shared" si="343"/>
        <v>0</v>
      </c>
      <c r="AL304" s="1078">
        <f t="shared" si="344"/>
        <v>0</v>
      </c>
      <c r="AM304" s="1078">
        <f t="shared" si="345"/>
        <v>0</v>
      </c>
      <c r="AN304" s="1078">
        <f t="shared" si="346"/>
        <v>0</v>
      </c>
      <c r="AO304" s="1078">
        <f t="shared" si="347"/>
        <v>0</v>
      </c>
      <c r="AP304" s="1324">
        <f t="shared" si="348"/>
        <v>0</v>
      </c>
    </row>
    <row r="305" spans="1:42">
      <c r="A305" s="1323" t="s">
        <v>104</v>
      </c>
      <c r="B305" s="1323" t="s">
        <v>105</v>
      </c>
      <c r="C305" s="1323" t="s">
        <v>103</v>
      </c>
      <c r="D305" s="1323">
        <f>'Information Input'!$J$18</f>
        <v>2019</v>
      </c>
      <c r="E305" s="1323">
        <f>$E$35</f>
        <v>28</v>
      </c>
      <c r="F305" s="1334" t="str">
        <f>$F$35</f>
        <v>Methadone Treatment</v>
      </c>
      <c r="G305" s="1335" t="str">
        <f>$G$35</f>
        <v>Report 5H</v>
      </c>
      <c r="H305" s="1077"/>
      <c r="I305" s="1078">
        <f>SUMIF('Report 4A'!$G$16:$G$95,$E305,'Report 4A'!$AO$16:$AO$95)</f>
        <v>0</v>
      </c>
      <c r="J305" s="1077"/>
      <c r="K305" s="1077"/>
      <c r="L305" s="1077"/>
      <c r="M305" s="1077"/>
      <c r="N305" s="1324">
        <f t="shared" si="338"/>
        <v>0</v>
      </c>
      <c r="O305" s="1077"/>
      <c r="P305" s="1078">
        <f>SUMIF('Report 4A'!$G$16:$G$95,$E305,'Report 4A'!$AP$16:$AP$95)</f>
        <v>0</v>
      </c>
      <c r="Q305" s="1077"/>
      <c r="R305" s="1077"/>
      <c r="S305" s="1077"/>
      <c r="T305" s="1077"/>
      <c r="U305" s="1324">
        <f t="shared" si="339"/>
        <v>0</v>
      </c>
      <c r="V305" s="1077"/>
      <c r="W305" s="1078">
        <f>SUMIF('Report 4A'!$G$16:$G$95,$E305,'Report 4A'!$AQ$16:$AQ$95)</f>
        <v>0</v>
      </c>
      <c r="X305" s="1077"/>
      <c r="Y305" s="1077"/>
      <c r="Z305" s="1077"/>
      <c r="AA305" s="1077"/>
      <c r="AB305" s="1324">
        <f t="shared" si="340"/>
        <v>0</v>
      </c>
      <c r="AC305" s="1077"/>
      <c r="AD305" s="1078">
        <f>SUMIF('Report 4A'!$G$16:$G$95,$E305,'Report 4A'!$AR$16:$AR$95)</f>
        <v>0</v>
      </c>
      <c r="AE305" s="1077"/>
      <c r="AF305" s="1077"/>
      <c r="AG305" s="1077"/>
      <c r="AH305" s="1077"/>
      <c r="AI305" s="1324">
        <f t="shared" si="341"/>
        <v>0</v>
      </c>
      <c r="AJ305" s="1078">
        <f t="shared" si="342"/>
        <v>0</v>
      </c>
      <c r="AK305" s="1078">
        <f t="shared" si="343"/>
        <v>0</v>
      </c>
      <c r="AL305" s="1078">
        <f t="shared" si="344"/>
        <v>0</v>
      </c>
      <c r="AM305" s="1078">
        <f t="shared" si="345"/>
        <v>0</v>
      </c>
      <c r="AN305" s="1078">
        <f t="shared" si="346"/>
        <v>0</v>
      </c>
      <c r="AO305" s="1078">
        <f t="shared" si="347"/>
        <v>0</v>
      </c>
      <c r="AP305" s="1324">
        <f t="shared" si="348"/>
        <v>0</v>
      </c>
    </row>
    <row r="306" spans="1:42">
      <c r="A306" s="1323" t="s">
        <v>104</v>
      </c>
      <c r="B306" s="1323" t="s">
        <v>105</v>
      </c>
      <c r="C306" s="1323" t="s">
        <v>103</v>
      </c>
      <c r="D306" s="1323">
        <f>'Information Input'!$J$18</f>
        <v>2019</v>
      </c>
      <c r="E306" s="1323">
        <f>$E$36</f>
        <v>29</v>
      </c>
      <c r="F306" s="1334" t="str">
        <f>$F$36</f>
        <v>School-Based Health Center Services</v>
      </c>
      <c r="G306" s="1335" t="str">
        <f>$G$36</f>
        <v>Report 5M</v>
      </c>
      <c r="H306" s="1077"/>
      <c r="I306" s="1078">
        <f>SUMIF('Report 4A'!$G$16:$G$95,$E306,'Report 4A'!$AO$16:$AO$95)</f>
        <v>0</v>
      </c>
      <c r="J306" s="1077"/>
      <c r="K306" s="1077"/>
      <c r="L306" s="1077"/>
      <c r="M306" s="1077"/>
      <c r="N306" s="1324">
        <f t="shared" si="338"/>
        <v>0</v>
      </c>
      <c r="O306" s="1077"/>
      <c r="P306" s="1078">
        <f>SUMIF('Report 4A'!$G$16:$G$95,$E306,'Report 4A'!$AP$16:$AP$95)</f>
        <v>0</v>
      </c>
      <c r="Q306" s="1077"/>
      <c r="R306" s="1077"/>
      <c r="S306" s="1077"/>
      <c r="T306" s="1077"/>
      <c r="U306" s="1324">
        <f t="shared" si="339"/>
        <v>0</v>
      </c>
      <c r="V306" s="1077"/>
      <c r="W306" s="1078">
        <f>SUMIF('Report 4A'!$G$16:$G$95,$E306,'Report 4A'!$AQ$16:$AQ$95)</f>
        <v>0</v>
      </c>
      <c r="X306" s="1077"/>
      <c r="Y306" s="1077"/>
      <c r="Z306" s="1077"/>
      <c r="AA306" s="1077"/>
      <c r="AB306" s="1324">
        <f t="shared" si="340"/>
        <v>0</v>
      </c>
      <c r="AC306" s="1077"/>
      <c r="AD306" s="1078">
        <f>SUMIF('Report 4A'!$G$16:$G$95,$E306,'Report 4A'!$AR$16:$AR$95)</f>
        <v>0</v>
      </c>
      <c r="AE306" s="1077"/>
      <c r="AF306" s="1077"/>
      <c r="AG306" s="1077"/>
      <c r="AH306" s="1077"/>
      <c r="AI306" s="1324">
        <f t="shared" si="341"/>
        <v>0</v>
      </c>
      <c r="AJ306" s="1078">
        <f t="shared" si="342"/>
        <v>0</v>
      </c>
      <c r="AK306" s="1078">
        <f t="shared" si="343"/>
        <v>0</v>
      </c>
      <c r="AL306" s="1078">
        <f t="shared" si="344"/>
        <v>0</v>
      </c>
      <c r="AM306" s="1078">
        <f t="shared" si="345"/>
        <v>0</v>
      </c>
      <c r="AN306" s="1078">
        <f t="shared" si="346"/>
        <v>0</v>
      </c>
      <c r="AO306" s="1078">
        <f t="shared" si="347"/>
        <v>0</v>
      </c>
      <c r="AP306" s="1324">
        <f t="shared" si="348"/>
        <v>0</v>
      </c>
    </row>
    <row r="307" spans="1:42">
      <c r="A307" s="1323" t="s">
        <v>104</v>
      </c>
      <c r="B307" s="1323" t="s">
        <v>105</v>
      </c>
      <c r="C307" s="1323" t="s">
        <v>103</v>
      </c>
      <c r="D307" s="1323">
        <f>'Information Input'!$J$18</f>
        <v>2019</v>
      </c>
      <c r="E307" s="1323">
        <f>$E$37</f>
        <v>30</v>
      </c>
      <c r="F307" s="1334" t="str">
        <f>$F$37</f>
        <v>Assertive Community Treatment (ACT)</v>
      </c>
      <c r="G307" s="1335" t="str">
        <f>$G$37</f>
        <v>Report 5M</v>
      </c>
      <c r="H307" s="1077"/>
      <c r="I307" s="1078">
        <f>SUMIF('Report 4A'!$G$16:$G$95,$E307,'Report 4A'!$AO$16:$AO$95)</f>
        <v>0</v>
      </c>
      <c r="J307" s="1077"/>
      <c r="K307" s="1077"/>
      <c r="L307" s="1077"/>
      <c r="M307" s="1077"/>
      <c r="N307" s="1324">
        <f t="shared" si="338"/>
        <v>0</v>
      </c>
      <c r="O307" s="1077"/>
      <c r="P307" s="1078">
        <f>SUMIF('Report 4A'!$G$16:$G$95,$E307,'Report 4A'!$AP$16:$AP$95)</f>
        <v>0</v>
      </c>
      <c r="Q307" s="1077"/>
      <c r="R307" s="1077"/>
      <c r="S307" s="1077"/>
      <c r="T307" s="1077"/>
      <c r="U307" s="1324">
        <f t="shared" si="339"/>
        <v>0</v>
      </c>
      <c r="V307" s="1077"/>
      <c r="W307" s="1078">
        <f>SUMIF('Report 4A'!$G$16:$G$95,$E307,'Report 4A'!$AQ$16:$AQ$95)</f>
        <v>0</v>
      </c>
      <c r="X307" s="1077"/>
      <c r="Y307" s="1077"/>
      <c r="Z307" s="1077"/>
      <c r="AA307" s="1077"/>
      <c r="AB307" s="1324">
        <f t="shared" si="340"/>
        <v>0</v>
      </c>
      <c r="AC307" s="1077"/>
      <c r="AD307" s="1078">
        <f>SUMIF('Report 4A'!$G$16:$G$95,$E307,'Report 4A'!$AR$16:$AR$95)</f>
        <v>0</v>
      </c>
      <c r="AE307" s="1077"/>
      <c r="AF307" s="1077"/>
      <c r="AG307" s="1077"/>
      <c r="AH307" s="1077"/>
      <c r="AI307" s="1324">
        <f t="shared" si="341"/>
        <v>0</v>
      </c>
      <c r="AJ307" s="1078">
        <f t="shared" si="342"/>
        <v>0</v>
      </c>
      <c r="AK307" s="1078">
        <f t="shared" si="343"/>
        <v>0</v>
      </c>
      <c r="AL307" s="1078">
        <f t="shared" si="344"/>
        <v>0</v>
      </c>
      <c r="AM307" s="1078">
        <f t="shared" si="345"/>
        <v>0</v>
      </c>
      <c r="AN307" s="1078">
        <f t="shared" si="346"/>
        <v>0</v>
      </c>
      <c r="AO307" s="1078">
        <f t="shared" si="347"/>
        <v>0</v>
      </c>
      <c r="AP307" s="1324">
        <f t="shared" si="348"/>
        <v>0</v>
      </c>
    </row>
    <row r="308" spans="1:42">
      <c r="A308" s="1323" t="s">
        <v>104</v>
      </c>
      <c r="B308" s="1323" t="s">
        <v>105</v>
      </c>
      <c r="C308" s="1323" t="s">
        <v>103</v>
      </c>
      <c r="D308" s="1323">
        <f>'Information Input'!$J$18</f>
        <v>2019</v>
      </c>
      <c r="E308" s="1323">
        <f>$E$38</f>
        <v>31</v>
      </c>
      <c r="F308" s="1334" t="str">
        <f>$F$38</f>
        <v>Multi-Systemic Therapy (MST)</v>
      </c>
      <c r="G308" s="1335" t="str">
        <f>$G$38</f>
        <v>Report 5K</v>
      </c>
      <c r="H308" s="1077"/>
      <c r="I308" s="1078">
        <f>SUMIF('Report 4A'!$G$16:$G$95,$E308,'Report 4A'!$AO$16:$AO$95)</f>
        <v>0</v>
      </c>
      <c r="J308" s="1077"/>
      <c r="K308" s="1077"/>
      <c r="L308" s="1077"/>
      <c r="M308" s="1077"/>
      <c r="N308" s="1324">
        <f t="shared" si="338"/>
        <v>0</v>
      </c>
      <c r="O308" s="1077"/>
      <c r="P308" s="1078">
        <f>SUMIF('Report 4A'!$G$16:$G$95,$E308,'Report 4A'!$AP$16:$AP$95)</f>
        <v>0</v>
      </c>
      <c r="Q308" s="1077"/>
      <c r="R308" s="1077"/>
      <c r="S308" s="1077"/>
      <c r="T308" s="1077"/>
      <c r="U308" s="1324">
        <f t="shared" si="339"/>
        <v>0</v>
      </c>
      <c r="V308" s="1077"/>
      <c r="W308" s="1078">
        <f>SUMIF('Report 4A'!$G$16:$G$95,$E308,'Report 4A'!$AQ$16:$AQ$95)</f>
        <v>0</v>
      </c>
      <c r="X308" s="1077"/>
      <c r="Y308" s="1077"/>
      <c r="Z308" s="1077"/>
      <c r="AA308" s="1077"/>
      <c r="AB308" s="1324">
        <f t="shared" si="340"/>
        <v>0</v>
      </c>
      <c r="AC308" s="1077"/>
      <c r="AD308" s="1078">
        <f>SUMIF('Report 4A'!$G$16:$G$95,$E308,'Report 4A'!$AR$16:$AR$95)</f>
        <v>0</v>
      </c>
      <c r="AE308" s="1077"/>
      <c r="AF308" s="1077"/>
      <c r="AG308" s="1077"/>
      <c r="AH308" s="1077"/>
      <c r="AI308" s="1324">
        <f t="shared" si="341"/>
        <v>0</v>
      </c>
      <c r="AJ308" s="1078">
        <f t="shared" si="342"/>
        <v>0</v>
      </c>
      <c r="AK308" s="1078">
        <f t="shared" si="343"/>
        <v>0</v>
      </c>
      <c r="AL308" s="1078">
        <f t="shared" si="344"/>
        <v>0</v>
      </c>
      <c r="AM308" s="1078">
        <f t="shared" si="345"/>
        <v>0</v>
      </c>
      <c r="AN308" s="1078">
        <f t="shared" si="346"/>
        <v>0</v>
      </c>
      <c r="AO308" s="1078">
        <f t="shared" si="347"/>
        <v>0</v>
      </c>
      <c r="AP308" s="1324">
        <f t="shared" si="348"/>
        <v>0</v>
      </c>
    </row>
    <row r="309" spans="1:42">
      <c r="A309" s="1323" t="s">
        <v>104</v>
      </c>
      <c r="B309" s="1323" t="s">
        <v>105</v>
      </c>
      <c r="C309" s="1323" t="s">
        <v>103</v>
      </c>
      <c r="D309" s="1323">
        <f>'Information Input'!$J$18</f>
        <v>2019</v>
      </c>
      <c r="E309" s="1323">
        <f>$E$39</f>
        <v>32</v>
      </c>
      <c r="F309" s="1334" t="str">
        <f>$F$39</f>
        <v>Core Service Agencies (CSA) - Other Services</v>
      </c>
      <c r="G309" s="1335" t="str">
        <f>$G$39</f>
        <v>Report 5M</v>
      </c>
      <c r="H309" s="1077"/>
      <c r="I309" s="1078">
        <f>SUMIF('Report 4A'!$G$16:$G$95,$E309,'Report 4A'!$AO$16:$AO$95)</f>
        <v>0</v>
      </c>
      <c r="J309" s="1077"/>
      <c r="K309" s="1077"/>
      <c r="L309" s="1077"/>
      <c r="M309" s="1077"/>
      <c r="N309" s="1324">
        <f t="shared" si="338"/>
        <v>0</v>
      </c>
      <c r="O309" s="1077"/>
      <c r="P309" s="1078">
        <f>SUMIF('Report 4A'!$G$16:$G$95,$E309,'Report 4A'!$AP$16:$AP$95)</f>
        <v>0</v>
      </c>
      <c r="Q309" s="1077"/>
      <c r="R309" s="1077"/>
      <c r="S309" s="1077"/>
      <c r="T309" s="1077"/>
      <c r="U309" s="1324">
        <f t="shared" si="339"/>
        <v>0</v>
      </c>
      <c r="V309" s="1077"/>
      <c r="W309" s="1078">
        <f>SUMIF('Report 4A'!$G$16:$G$95,$E309,'Report 4A'!$AQ$16:$AQ$95)</f>
        <v>0</v>
      </c>
      <c r="X309" s="1077"/>
      <c r="Y309" s="1077"/>
      <c r="Z309" s="1077"/>
      <c r="AA309" s="1077"/>
      <c r="AB309" s="1324">
        <f t="shared" si="340"/>
        <v>0</v>
      </c>
      <c r="AC309" s="1077"/>
      <c r="AD309" s="1078">
        <f>SUMIF('Report 4A'!$G$16:$G$95,$E309,'Report 4A'!$AR$16:$AR$95)</f>
        <v>0</v>
      </c>
      <c r="AE309" s="1077"/>
      <c r="AF309" s="1077"/>
      <c r="AG309" s="1077"/>
      <c r="AH309" s="1077"/>
      <c r="AI309" s="1324">
        <f t="shared" si="341"/>
        <v>0</v>
      </c>
      <c r="AJ309" s="1078">
        <f t="shared" si="342"/>
        <v>0</v>
      </c>
      <c r="AK309" s="1078">
        <f t="shared" si="343"/>
        <v>0</v>
      </c>
      <c r="AL309" s="1078">
        <f t="shared" si="344"/>
        <v>0</v>
      </c>
      <c r="AM309" s="1078">
        <f t="shared" si="345"/>
        <v>0</v>
      </c>
      <c r="AN309" s="1078">
        <f t="shared" si="346"/>
        <v>0</v>
      </c>
      <c r="AO309" s="1078">
        <f t="shared" si="347"/>
        <v>0</v>
      </c>
      <c r="AP309" s="1324">
        <f t="shared" si="348"/>
        <v>0</v>
      </c>
    </row>
    <row r="310" spans="1:42">
      <c r="A310" s="1323" t="s">
        <v>104</v>
      </c>
      <c r="B310" s="1323" t="s">
        <v>105</v>
      </c>
      <c r="C310" s="1323" t="s">
        <v>103</v>
      </c>
      <c r="D310" s="1323">
        <f>'Information Input'!$J$18</f>
        <v>2019</v>
      </c>
      <c r="E310" s="1323">
        <f>$E$40</f>
        <v>33</v>
      </c>
      <c r="F310" s="1334" t="str">
        <f>$F$40</f>
        <v>Telehealth</v>
      </c>
      <c r="G310" s="1335" t="str">
        <f>$G$40</f>
        <v>Report 5K</v>
      </c>
      <c r="H310" s="1077"/>
      <c r="I310" s="1078">
        <f>SUMIF('Report 4A'!$G$16:$G$95,$E310,'Report 4A'!$AO$16:$AO$95)</f>
        <v>0</v>
      </c>
      <c r="J310" s="1077"/>
      <c r="K310" s="1077"/>
      <c r="L310" s="1077"/>
      <c r="M310" s="1077"/>
      <c r="N310" s="1324">
        <f t="shared" si="338"/>
        <v>0</v>
      </c>
      <c r="O310" s="1077"/>
      <c r="P310" s="1078">
        <f>SUMIF('Report 4A'!$G$16:$G$95,$E310,'Report 4A'!$AP$16:$AP$95)</f>
        <v>0</v>
      </c>
      <c r="Q310" s="1077"/>
      <c r="R310" s="1077"/>
      <c r="S310" s="1077"/>
      <c r="T310" s="1077"/>
      <c r="U310" s="1324">
        <f t="shared" si="339"/>
        <v>0</v>
      </c>
      <c r="V310" s="1077"/>
      <c r="W310" s="1078">
        <f>SUMIF('Report 4A'!$G$16:$G$95,$E310,'Report 4A'!$AQ$16:$AQ$95)</f>
        <v>0</v>
      </c>
      <c r="X310" s="1077"/>
      <c r="Y310" s="1077"/>
      <c r="Z310" s="1077"/>
      <c r="AA310" s="1077"/>
      <c r="AB310" s="1324">
        <f t="shared" si="340"/>
        <v>0</v>
      </c>
      <c r="AC310" s="1077"/>
      <c r="AD310" s="1078">
        <f>SUMIF('Report 4A'!$G$16:$G$95,$E310,'Report 4A'!$AR$16:$AR$95)</f>
        <v>0</v>
      </c>
      <c r="AE310" s="1077"/>
      <c r="AF310" s="1077"/>
      <c r="AG310" s="1077"/>
      <c r="AH310" s="1077"/>
      <c r="AI310" s="1324">
        <f t="shared" si="341"/>
        <v>0</v>
      </c>
      <c r="AJ310" s="1078">
        <f t="shared" si="342"/>
        <v>0</v>
      </c>
      <c r="AK310" s="1078">
        <f t="shared" si="343"/>
        <v>0</v>
      </c>
      <c r="AL310" s="1078">
        <f t="shared" si="344"/>
        <v>0</v>
      </c>
      <c r="AM310" s="1078">
        <f t="shared" si="345"/>
        <v>0</v>
      </c>
      <c r="AN310" s="1078">
        <f t="shared" si="346"/>
        <v>0</v>
      </c>
      <c r="AO310" s="1078">
        <f t="shared" si="347"/>
        <v>0</v>
      </c>
      <c r="AP310" s="1324">
        <f t="shared" si="348"/>
        <v>0</v>
      </c>
    </row>
    <row r="311" spans="1:42">
      <c r="A311" s="1323" t="s">
        <v>104</v>
      </c>
      <c r="B311" s="1323" t="s">
        <v>105</v>
      </c>
      <c r="C311" s="1323" t="s">
        <v>103</v>
      </c>
      <c r="D311" s="1323">
        <f>'Information Input'!$J$18</f>
        <v>2019</v>
      </c>
      <c r="E311" s="1323">
        <f>$E$41</f>
        <v>34</v>
      </c>
      <c r="F311" s="1334" t="str">
        <f>$F$41</f>
        <v>Comprehensive Community Support Services (CCSS)</v>
      </c>
      <c r="G311" s="1335" t="str">
        <f>$G$41</f>
        <v>Report 5M</v>
      </c>
      <c r="H311" s="1077"/>
      <c r="I311" s="1078">
        <f>SUMIF('Report 4A'!$G$16:$G$95,$E311,'Report 4A'!$AO$16:$AO$95)</f>
        <v>0</v>
      </c>
      <c r="J311" s="1077"/>
      <c r="K311" s="1077"/>
      <c r="L311" s="1077"/>
      <c r="M311" s="1077"/>
      <c r="N311" s="1324">
        <f t="shared" si="338"/>
        <v>0</v>
      </c>
      <c r="O311" s="1077"/>
      <c r="P311" s="1078">
        <f>SUMIF('Report 4A'!$G$16:$G$95,$E311,'Report 4A'!$AP$16:$AP$95)</f>
        <v>0</v>
      </c>
      <c r="Q311" s="1077"/>
      <c r="R311" s="1077"/>
      <c r="S311" s="1077"/>
      <c r="T311" s="1077"/>
      <c r="U311" s="1324">
        <f t="shared" si="339"/>
        <v>0</v>
      </c>
      <c r="V311" s="1077"/>
      <c r="W311" s="1078">
        <f>SUMIF('Report 4A'!$G$16:$G$95,$E311,'Report 4A'!$AQ$16:$AQ$95)</f>
        <v>0</v>
      </c>
      <c r="X311" s="1077"/>
      <c r="Y311" s="1077"/>
      <c r="Z311" s="1077"/>
      <c r="AA311" s="1077"/>
      <c r="AB311" s="1324">
        <f t="shared" si="340"/>
        <v>0</v>
      </c>
      <c r="AC311" s="1077"/>
      <c r="AD311" s="1078">
        <f>SUMIF('Report 4A'!$G$16:$G$95,$E311,'Report 4A'!$AR$16:$AR$95)</f>
        <v>0</v>
      </c>
      <c r="AE311" s="1077"/>
      <c r="AF311" s="1077"/>
      <c r="AG311" s="1077"/>
      <c r="AH311" s="1077"/>
      <c r="AI311" s="1324">
        <f t="shared" si="341"/>
        <v>0</v>
      </c>
      <c r="AJ311" s="1078">
        <f t="shared" si="342"/>
        <v>0</v>
      </c>
      <c r="AK311" s="1078">
        <f t="shared" si="343"/>
        <v>0</v>
      </c>
      <c r="AL311" s="1078">
        <f t="shared" si="344"/>
        <v>0</v>
      </c>
      <c r="AM311" s="1078">
        <f t="shared" si="345"/>
        <v>0</v>
      </c>
      <c r="AN311" s="1078">
        <f t="shared" si="346"/>
        <v>0</v>
      </c>
      <c r="AO311" s="1078">
        <f t="shared" si="347"/>
        <v>0</v>
      </c>
      <c r="AP311" s="1324">
        <f t="shared" si="348"/>
        <v>0</v>
      </c>
    </row>
    <row r="312" spans="1:42">
      <c r="A312" s="1323" t="s">
        <v>104</v>
      </c>
      <c r="B312" s="1323" t="s">
        <v>105</v>
      </c>
      <c r="C312" s="1323" t="s">
        <v>103</v>
      </c>
      <c r="D312" s="1323">
        <f>'Information Input'!$J$18</f>
        <v>2019</v>
      </c>
      <c r="E312" s="1323">
        <f>$E$42</f>
        <v>35</v>
      </c>
      <c r="F312" s="1334" t="str">
        <f>$F$42</f>
        <v>Rural Health Clinics</v>
      </c>
      <c r="G312" s="1335" t="str">
        <f>$G$42</f>
        <v>Report 5H</v>
      </c>
      <c r="H312" s="1077"/>
      <c r="I312" s="1078">
        <f>SUMIF('Report 4A'!$G$16:$G$95,$E312,'Report 4A'!$AO$16:$AO$95)</f>
        <v>0</v>
      </c>
      <c r="J312" s="1077"/>
      <c r="K312" s="1077"/>
      <c r="L312" s="1077"/>
      <c r="M312" s="1077"/>
      <c r="N312" s="1324">
        <f t="shared" si="338"/>
        <v>0</v>
      </c>
      <c r="O312" s="1077"/>
      <c r="P312" s="1078">
        <f>SUMIF('Report 4A'!$G$16:$G$95,$E312,'Report 4A'!$AP$16:$AP$95)</f>
        <v>0</v>
      </c>
      <c r="Q312" s="1077"/>
      <c r="R312" s="1077"/>
      <c r="S312" s="1077"/>
      <c r="T312" s="1077"/>
      <c r="U312" s="1324">
        <f t="shared" si="339"/>
        <v>0</v>
      </c>
      <c r="V312" s="1077"/>
      <c r="W312" s="1078">
        <f>SUMIF('Report 4A'!$G$16:$G$95,$E312,'Report 4A'!$AQ$16:$AQ$95)</f>
        <v>0</v>
      </c>
      <c r="X312" s="1077"/>
      <c r="Y312" s="1077"/>
      <c r="Z312" s="1077"/>
      <c r="AA312" s="1077"/>
      <c r="AB312" s="1324">
        <f t="shared" si="340"/>
        <v>0</v>
      </c>
      <c r="AC312" s="1077"/>
      <c r="AD312" s="1078">
        <f>SUMIF('Report 4A'!$G$16:$G$95,$E312,'Report 4A'!$AR$16:$AR$95)</f>
        <v>0</v>
      </c>
      <c r="AE312" s="1077"/>
      <c r="AF312" s="1077"/>
      <c r="AG312" s="1077"/>
      <c r="AH312" s="1077"/>
      <c r="AI312" s="1324">
        <f t="shared" si="341"/>
        <v>0</v>
      </c>
      <c r="AJ312" s="1078">
        <f t="shared" si="342"/>
        <v>0</v>
      </c>
      <c r="AK312" s="1078">
        <f t="shared" si="343"/>
        <v>0</v>
      </c>
      <c r="AL312" s="1078">
        <f t="shared" si="344"/>
        <v>0</v>
      </c>
      <c r="AM312" s="1078">
        <f t="shared" si="345"/>
        <v>0</v>
      </c>
      <c r="AN312" s="1078">
        <f t="shared" si="346"/>
        <v>0</v>
      </c>
      <c r="AO312" s="1078">
        <f t="shared" si="347"/>
        <v>0</v>
      </c>
      <c r="AP312" s="1324">
        <f t="shared" si="348"/>
        <v>0</v>
      </c>
    </row>
    <row r="313" spans="1:42">
      <c r="A313" s="1323" t="s">
        <v>104</v>
      </c>
      <c r="B313" s="1323" t="s">
        <v>105</v>
      </c>
      <c r="C313" s="1323" t="s">
        <v>103</v>
      </c>
      <c r="D313" s="1323">
        <f>'Information Input'!$J$18</f>
        <v>2019</v>
      </c>
      <c r="E313" s="1323">
        <f>$E$43</f>
        <v>36</v>
      </c>
      <c r="F313" s="1334" t="str">
        <f>$F$43</f>
        <v>Federally Qualified Health Centers (FQHC's)</v>
      </c>
      <c r="G313" s="1335" t="str">
        <f>$G$43</f>
        <v>Report 5H</v>
      </c>
      <c r="H313" s="1077"/>
      <c r="I313" s="1078">
        <f>SUMIF('Report 4A'!$G$16:$G$95,$E313,'Report 4A'!$AO$16:$AO$95)</f>
        <v>0</v>
      </c>
      <c r="J313" s="1077"/>
      <c r="K313" s="1077"/>
      <c r="L313" s="1077"/>
      <c r="M313" s="1077"/>
      <c r="N313" s="1324">
        <f t="shared" si="338"/>
        <v>0</v>
      </c>
      <c r="O313" s="1077"/>
      <c r="P313" s="1078">
        <f>SUMIF('Report 4A'!$G$16:$G$95,$E313,'Report 4A'!$AP$16:$AP$95)</f>
        <v>0</v>
      </c>
      <c r="Q313" s="1077"/>
      <c r="R313" s="1077"/>
      <c r="S313" s="1077"/>
      <c r="T313" s="1077"/>
      <c r="U313" s="1324">
        <f t="shared" si="339"/>
        <v>0</v>
      </c>
      <c r="V313" s="1077"/>
      <c r="W313" s="1078">
        <f>SUMIF('Report 4A'!$G$16:$G$95,$E313,'Report 4A'!$AQ$16:$AQ$95)</f>
        <v>0</v>
      </c>
      <c r="X313" s="1077"/>
      <c r="Y313" s="1077"/>
      <c r="Z313" s="1077"/>
      <c r="AA313" s="1077"/>
      <c r="AB313" s="1324">
        <f t="shared" si="340"/>
        <v>0</v>
      </c>
      <c r="AC313" s="1077"/>
      <c r="AD313" s="1078">
        <f>SUMIF('Report 4A'!$G$16:$G$95,$E313,'Report 4A'!$AR$16:$AR$95)</f>
        <v>0</v>
      </c>
      <c r="AE313" s="1077"/>
      <c r="AF313" s="1077"/>
      <c r="AG313" s="1077"/>
      <c r="AH313" s="1077"/>
      <c r="AI313" s="1324">
        <f t="shared" si="341"/>
        <v>0</v>
      </c>
      <c r="AJ313" s="1078">
        <f t="shared" si="342"/>
        <v>0</v>
      </c>
      <c r="AK313" s="1078">
        <f t="shared" si="343"/>
        <v>0</v>
      </c>
      <c r="AL313" s="1078">
        <f t="shared" si="344"/>
        <v>0</v>
      </c>
      <c r="AM313" s="1078">
        <f t="shared" si="345"/>
        <v>0</v>
      </c>
      <c r="AN313" s="1078">
        <f t="shared" si="346"/>
        <v>0</v>
      </c>
      <c r="AO313" s="1078">
        <f t="shared" si="347"/>
        <v>0</v>
      </c>
      <c r="AP313" s="1324">
        <f t="shared" si="348"/>
        <v>0</v>
      </c>
    </row>
    <row r="314" spans="1:42">
      <c r="A314" s="1323" t="s">
        <v>104</v>
      </c>
      <c r="B314" s="1323" t="s">
        <v>105</v>
      </c>
      <c r="C314" s="1323" t="s">
        <v>103</v>
      </c>
      <c r="D314" s="1323">
        <f>'Information Input'!$J$18</f>
        <v>2019</v>
      </c>
      <c r="E314" s="1323">
        <f>$E$44</f>
        <v>37</v>
      </c>
      <c r="F314" s="1334" t="str">
        <f>$F$44</f>
        <v>Other Residential</v>
      </c>
      <c r="G314" s="1335" t="str">
        <f>$G$44</f>
        <v>Report 5I</v>
      </c>
      <c r="H314" s="1077"/>
      <c r="I314" s="1078">
        <f>SUMIF('Report 4A'!$G$16:$G$95,$E314,'Report 4A'!$AO$16:$AO$95)</f>
        <v>0</v>
      </c>
      <c r="J314" s="1077"/>
      <c r="K314" s="1077"/>
      <c r="L314" s="1077"/>
      <c r="M314" s="1077"/>
      <c r="N314" s="1324">
        <f t="shared" si="338"/>
        <v>0</v>
      </c>
      <c r="O314" s="1077"/>
      <c r="P314" s="1078">
        <f>SUMIF('Report 4A'!$G$16:$G$95,$E314,'Report 4A'!$AP$16:$AP$95)</f>
        <v>0</v>
      </c>
      <c r="Q314" s="1077"/>
      <c r="R314" s="1077"/>
      <c r="S314" s="1077"/>
      <c r="T314" s="1077"/>
      <c r="U314" s="1324">
        <f t="shared" si="339"/>
        <v>0</v>
      </c>
      <c r="V314" s="1077"/>
      <c r="W314" s="1078">
        <f>SUMIF('Report 4A'!$G$16:$G$95,$E314,'Report 4A'!$AQ$16:$AQ$95)</f>
        <v>0</v>
      </c>
      <c r="X314" s="1077"/>
      <c r="Y314" s="1077"/>
      <c r="Z314" s="1077"/>
      <c r="AA314" s="1077"/>
      <c r="AB314" s="1324">
        <f t="shared" si="340"/>
        <v>0</v>
      </c>
      <c r="AC314" s="1077"/>
      <c r="AD314" s="1078">
        <f>SUMIF('Report 4A'!$G$16:$G$95,$E314,'Report 4A'!$AR$16:$AR$95)</f>
        <v>0</v>
      </c>
      <c r="AE314" s="1077"/>
      <c r="AF314" s="1077"/>
      <c r="AG314" s="1077"/>
      <c r="AH314" s="1077"/>
      <c r="AI314" s="1324">
        <f t="shared" si="341"/>
        <v>0</v>
      </c>
      <c r="AJ314" s="1078">
        <f t="shared" si="342"/>
        <v>0</v>
      </c>
      <c r="AK314" s="1078">
        <f t="shared" si="343"/>
        <v>0</v>
      </c>
      <c r="AL314" s="1078">
        <f t="shared" si="344"/>
        <v>0</v>
      </c>
      <c r="AM314" s="1078">
        <f t="shared" si="345"/>
        <v>0</v>
      </c>
      <c r="AN314" s="1078">
        <f t="shared" si="346"/>
        <v>0</v>
      </c>
      <c r="AO314" s="1078">
        <f t="shared" si="347"/>
        <v>0</v>
      </c>
      <c r="AP314" s="1324">
        <f t="shared" si="348"/>
        <v>0</v>
      </c>
    </row>
    <row r="315" spans="1:42">
      <c r="A315" s="1323" t="s">
        <v>104</v>
      </c>
      <c r="B315" s="1323" t="s">
        <v>105</v>
      </c>
      <c r="C315" s="1323" t="s">
        <v>103</v>
      </c>
      <c r="D315" s="1323">
        <f>'Information Input'!$J$18</f>
        <v>2019</v>
      </c>
      <c r="E315" s="1323">
        <f>$E$45</f>
        <v>38</v>
      </c>
      <c r="F315" s="1334" t="str">
        <f>$F$45</f>
        <v>Other Professional BH Services</v>
      </c>
      <c r="G315" s="1335" t="str">
        <f>$G$45</f>
        <v>Report 5K</v>
      </c>
      <c r="H315" s="1077"/>
      <c r="I315" s="1078">
        <f>SUMIF('Report 4A'!$G$16:$G$95,$E315,'Report 4A'!$AO$16:$AO$95)</f>
        <v>0</v>
      </c>
      <c r="J315" s="1077"/>
      <c r="K315" s="1077"/>
      <c r="L315" s="1077"/>
      <c r="M315" s="1077"/>
      <c r="N315" s="1324">
        <f t="shared" si="338"/>
        <v>0</v>
      </c>
      <c r="O315" s="1077"/>
      <c r="P315" s="1078">
        <f>SUMIF('Report 4A'!$G$16:$G$95,$E315,'Report 4A'!$AP$16:$AP$95)</f>
        <v>0</v>
      </c>
      <c r="Q315" s="1077"/>
      <c r="R315" s="1077"/>
      <c r="S315" s="1077"/>
      <c r="T315" s="1077"/>
      <c r="U315" s="1324">
        <f t="shared" si="339"/>
        <v>0</v>
      </c>
      <c r="V315" s="1077"/>
      <c r="W315" s="1078">
        <f>SUMIF('Report 4A'!$G$16:$G$95,$E315,'Report 4A'!$AQ$16:$AQ$95)</f>
        <v>0</v>
      </c>
      <c r="X315" s="1077"/>
      <c r="Y315" s="1077"/>
      <c r="Z315" s="1077"/>
      <c r="AA315" s="1077"/>
      <c r="AB315" s="1324">
        <f t="shared" si="340"/>
        <v>0</v>
      </c>
      <c r="AC315" s="1077"/>
      <c r="AD315" s="1078">
        <f>SUMIF('Report 4A'!$G$16:$G$95,$E315,'Report 4A'!$AR$16:$AR$95)</f>
        <v>0</v>
      </c>
      <c r="AE315" s="1077"/>
      <c r="AF315" s="1077"/>
      <c r="AG315" s="1077"/>
      <c r="AH315" s="1077"/>
      <c r="AI315" s="1324">
        <f t="shared" si="341"/>
        <v>0</v>
      </c>
      <c r="AJ315" s="1078">
        <f t="shared" si="342"/>
        <v>0</v>
      </c>
      <c r="AK315" s="1078">
        <f t="shared" si="343"/>
        <v>0</v>
      </c>
      <c r="AL315" s="1078">
        <f t="shared" si="344"/>
        <v>0</v>
      </c>
      <c r="AM315" s="1078">
        <f t="shared" si="345"/>
        <v>0</v>
      </c>
      <c r="AN315" s="1078">
        <f t="shared" si="346"/>
        <v>0</v>
      </c>
      <c r="AO315" s="1078">
        <f t="shared" si="347"/>
        <v>0</v>
      </c>
      <c r="AP315" s="1324">
        <f t="shared" si="348"/>
        <v>0</v>
      </c>
    </row>
    <row r="316" spans="1:42">
      <c r="A316" s="1323" t="s">
        <v>104</v>
      </c>
      <c r="B316" s="1323" t="s">
        <v>105</v>
      </c>
      <c r="C316" s="1323" t="s">
        <v>103</v>
      </c>
      <c r="D316" s="1323">
        <f>'Information Input'!$J$18</f>
        <v>2019</v>
      </c>
      <c r="E316" s="1323">
        <f>$E$46</f>
        <v>39</v>
      </c>
      <c r="F316" s="1334" t="str">
        <f>$F$46</f>
        <v>Respite Services</v>
      </c>
      <c r="G316" s="1335" t="str">
        <f>$G$46</f>
        <v>Report 5K</v>
      </c>
      <c r="H316" s="1077"/>
      <c r="I316" s="1078">
        <f>SUMIF('Report 4A'!$G$16:$G$95,$E316,'Report 4A'!$AO$16:$AO$95)</f>
        <v>0</v>
      </c>
      <c r="J316" s="1077"/>
      <c r="K316" s="1077"/>
      <c r="L316" s="1077"/>
      <c r="M316" s="1077"/>
      <c r="N316" s="1324">
        <f t="shared" si="338"/>
        <v>0</v>
      </c>
      <c r="O316" s="1077"/>
      <c r="P316" s="1078">
        <f>SUMIF('Report 4A'!$G$16:$G$95,$E316,'Report 4A'!$AP$16:$AP$95)</f>
        <v>0</v>
      </c>
      <c r="Q316" s="1077"/>
      <c r="R316" s="1077"/>
      <c r="S316" s="1077"/>
      <c r="T316" s="1077"/>
      <c r="U316" s="1324">
        <f t="shared" si="339"/>
        <v>0</v>
      </c>
      <c r="V316" s="1077"/>
      <c r="W316" s="1078">
        <f>SUMIF('Report 4A'!$G$16:$G$95,$E316,'Report 4A'!$AQ$16:$AQ$95)</f>
        <v>0</v>
      </c>
      <c r="X316" s="1077"/>
      <c r="Y316" s="1077"/>
      <c r="Z316" s="1077"/>
      <c r="AA316" s="1077"/>
      <c r="AB316" s="1324">
        <f t="shared" si="340"/>
        <v>0</v>
      </c>
      <c r="AC316" s="1077"/>
      <c r="AD316" s="1078">
        <f>SUMIF('Report 4A'!$G$16:$G$95,$E316,'Report 4A'!$AR$16:$AR$95)</f>
        <v>0</v>
      </c>
      <c r="AE316" s="1077"/>
      <c r="AF316" s="1077"/>
      <c r="AG316" s="1077"/>
      <c r="AH316" s="1077"/>
      <c r="AI316" s="1324">
        <f t="shared" si="341"/>
        <v>0</v>
      </c>
      <c r="AJ316" s="1078">
        <f t="shared" si="342"/>
        <v>0</v>
      </c>
      <c r="AK316" s="1078">
        <f t="shared" si="343"/>
        <v>0</v>
      </c>
      <c r="AL316" s="1078">
        <f t="shared" si="344"/>
        <v>0</v>
      </c>
      <c r="AM316" s="1078">
        <f t="shared" si="345"/>
        <v>0</v>
      </c>
      <c r="AN316" s="1078">
        <f t="shared" si="346"/>
        <v>0</v>
      </c>
      <c r="AO316" s="1078">
        <f t="shared" si="347"/>
        <v>0</v>
      </c>
      <c r="AP316" s="1324">
        <f t="shared" si="348"/>
        <v>0</v>
      </c>
    </row>
    <row r="317" spans="1:42">
      <c r="A317" s="1323" t="s">
        <v>104</v>
      </c>
      <c r="B317" s="1323" t="s">
        <v>105</v>
      </c>
      <c r="C317" s="1323" t="s">
        <v>103</v>
      </c>
      <c r="D317" s="1323">
        <f>'Information Input'!$J$18</f>
        <v>2019</v>
      </c>
      <c r="E317" s="1323">
        <f>$E$47</f>
        <v>40</v>
      </c>
      <c r="F317" s="1334" t="str">
        <f>$F$47</f>
        <v>Recovery Services</v>
      </c>
      <c r="G317" s="1335" t="str">
        <f>$G$47</f>
        <v>Report 5M</v>
      </c>
      <c r="H317" s="1077"/>
      <c r="I317" s="1078">
        <f>SUMIF('Report 4A'!$G$16:$G$95,$E317,'Report 4A'!$AO$16:$AO$95)</f>
        <v>0</v>
      </c>
      <c r="J317" s="1077"/>
      <c r="K317" s="1077"/>
      <c r="L317" s="1077"/>
      <c r="M317" s="1077"/>
      <c r="N317" s="1324">
        <f t="shared" si="338"/>
        <v>0</v>
      </c>
      <c r="O317" s="1077"/>
      <c r="P317" s="1078">
        <f>SUMIF('Report 4A'!$G$16:$G$95,$E317,'Report 4A'!$AP$16:$AP$95)</f>
        <v>0</v>
      </c>
      <c r="Q317" s="1077"/>
      <c r="R317" s="1077"/>
      <c r="S317" s="1077"/>
      <c r="T317" s="1077"/>
      <c r="U317" s="1324">
        <f t="shared" si="339"/>
        <v>0</v>
      </c>
      <c r="V317" s="1077"/>
      <c r="W317" s="1078">
        <f>SUMIF('Report 4A'!$G$16:$G$95,$E317,'Report 4A'!$AQ$16:$AQ$95)</f>
        <v>0</v>
      </c>
      <c r="X317" s="1077"/>
      <c r="Y317" s="1077"/>
      <c r="Z317" s="1077"/>
      <c r="AA317" s="1077"/>
      <c r="AB317" s="1324">
        <f t="shared" si="340"/>
        <v>0</v>
      </c>
      <c r="AC317" s="1077"/>
      <c r="AD317" s="1078">
        <f>SUMIF('Report 4A'!$G$16:$G$95,$E317,'Report 4A'!$AR$16:$AR$95)</f>
        <v>0</v>
      </c>
      <c r="AE317" s="1077"/>
      <c r="AF317" s="1077"/>
      <c r="AG317" s="1077"/>
      <c r="AH317" s="1077"/>
      <c r="AI317" s="1324">
        <f t="shared" si="341"/>
        <v>0</v>
      </c>
      <c r="AJ317" s="1078">
        <f t="shared" si="342"/>
        <v>0</v>
      </c>
      <c r="AK317" s="1078">
        <f t="shared" si="343"/>
        <v>0</v>
      </c>
      <c r="AL317" s="1078">
        <f t="shared" si="344"/>
        <v>0</v>
      </c>
      <c r="AM317" s="1078">
        <f t="shared" si="345"/>
        <v>0</v>
      </c>
      <c r="AN317" s="1078">
        <f t="shared" si="346"/>
        <v>0</v>
      </c>
      <c r="AO317" s="1078">
        <f t="shared" si="347"/>
        <v>0</v>
      </c>
      <c r="AP317" s="1324">
        <f t="shared" si="348"/>
        <v>0</v>
      </c>
    </row>
    <row r="318" spans="1:42">
      <c r="A318" s="1323" t="s">
        <v>104</v>
      </c>
      <c r="B318" s="1323" t="s">
        <v>105</v>
      </c>
      <c r="C318" s="1323" t="s">
        <v>103</v>
      </c>
      <c r="D318" s="1323">
        <f>'Information Input'!$J$18</f>
        <v>2019</v>
      </c>
      <c r="E318" s="1323">
        <f>$E$48</f>
        <v>41</v>
      </c>
      <c r="F318" s="1334" t="str">
        <f>$F$48</f>
        <v>Family Support Services</v>
      </c>
      <c r="G318" s="1335" t="str">
        <f>$G$48</f>
        <v>Report 5M</v>
      </c>
      <c r="H318" s="1077"/>
      <c r="I318" s="1078">
        <f>SUMIF('Report 4A'!$G$16:$G$95,$E318,'Report 4A'!$AO$16:$AO$95)</f>
        <v>0</v>
      </c>
      <c r="J318" s="1077"/>
      <c r="K318" s="1077"/>
      <c r="L318" s="1077"/>
      <c r="M318" s="1077"/>
      <c r="N318" s="1324">
        <f t="shared" si="338"/>
        <v>0</v>
      </c>
      <c r="O318" s="1077"/>
      <c r="P318" s="1078">
        <f>SUMIF('Report 4A'!$G$16:$G$95,$E318,'Report 4A'!$AP$16:$AP$95)</f>
        <v>0</v>
      </c>
      <c r="Q318" s="1077"/>
      <c r="R318" s="1077"/>
      <c r="S318" s="1077"/>
      <c r="T318" s="1077"/>
      <c r="U318" s="1324">
        <f t="shared" si="339"/>
        <v>0</v>
      </c>
      <c r="V318" s="1077"/>
      <c r="W318" s="1078">
        <f>SUMIF('Report 4A'!$G$16:$G$95,$E318,'Report 4A'!$AQ$16:$AQ$95)</f>
        <v>0</v>
      </c>
      <c r="X318" s="1077"/>
      <c r="Y318" s="1077"/>
      <c r="Z318" s="1077"/>
      <c r="AA318" s="1077"/>
      <c r="AB318" s="1324">
        <f t="shared" si="340"/>
        <v>0</v>
      </c>
      <c r="AC318" s="1077"/>
      <c r="AD318" s="1078">
        <f>SUMIF('Report 4A'!$G$16:$G$95,$E318,'Report 4A'!$AR$16:$AR$95)</f>
        <v>0</v>
      </c>
      <c r="AE318" s="1077"/>
      <c r="AF318" s="1077"/>
      <c r="AG318" s="1077"/>
      <c r="AH318" s="1077"/>
      <c r="AI318" s="1324">
        <f t="shared" si="341"/>
        <v>0</v>
      </c>
      <c r="AJ318" s="1078">
        <f t="shared" si="342"/>
        <v>0</v>
      </c>
      <c r="AK318" s="1078">
        <f t="shared" si="343"/>
        <v>0</v>
      </c>
      <c r="AL318" s="1078">
        <f t="shared" si="344"/>
        <v>0</v>
      </c>
      <c r="AM318" s="1078">
        <f t="shared" si="345"/>
        <v>0</v>
      </c>
      <c r="AN318" s="1078">
        <f t="shared" si="346"/>
        <v>0</v>
      </c>
      <c r="AO318" s="1078">
        <f t="shared" si="347"/>
        <v>0</v>
      </c>
      <c r="AP318" s="1324">
        <f t="shared" si="348"/>
        <v>0</v>
      </c>
    </row>
    <row r="319" spans="1:42">
      <c r="A319" s="1323" t="s">
        <v>104</v>
      </c>
      <c r="B319" s="1323" t="s">
        <v>105</v>
      </c>
      <c r="C319" s="1323" t="s">
        <v>103</v>
      </c>
      <c r="D319" s="1323">
        <f>'Information Input'!$J$18</f>
        <v>2019</v>
      </c>
      <c r="E319" s="1323">
        <f>$E$49</f>
        <v>42</v>
      </c>
      <c r="F319" s="1334" t="str">
        <f>$F$49</f>
        <v>Applied Behavior Analysis (ABA)</v>
      </c>
      <c r="G319" s="1335" t="str">
        <f>$G$49</f>
        <v>Report 5K</v>
      </c>
      <c r="H319" s="1077"/>
      <c r="I319" s="1078">
        <f>SUMIF('Report 4A'!$G$16:$G$95,$E319,'Report 4A'!$AO$16:$AO$95)</f>
        <v>0</v>
      </c>
      <c r="J319" s="1077"/>
      <c r="K319" s="1077"/>
      <c r="L319" s="1077"/>
      <c r="M319" s="1077"/>
      <c r="N319" s="1324">
        <f t="shared" si="338"/>
        <v>0</v>
      </c>
      <c r="O319" s="1077"/>
      <c r="P319" s="1078">
        <f>SUMIF('Report 4A'!$G$16:$G$95,$E319,'Report 4A'!$AP$16:$AP$95)</f>
        <v>0</v>
      </c>
      <c r="Q319" s="1077"/>
      <c r="R319" s="1077"/>
      <c r="S319" s="1077"/>
      <c r="T319" s="1077"/>
      <c r="U319" s="1324">
        <f t="shared" si="339"/>
        <v>0</v>
      </c>
      <c r="V319" s="1077"/>
      <c r="W319" s="1078">
        <f>SUMIF('Report 4A'!$G$16:$G$95,$E319,'Report 4A'!$AQ$16:$AQ$95)</f>
        <v>0</v>
      </c>
      <c r="X319" s="1077"/>
      <c r="Y319" s="1077"/>
      <c r="Z319" s="1077"/>
      <c r="AA319" s="1077"/>
      <c r="AB319" s="1324">
        <f t="shared" si="340"/>
        <v>0</v>
      </c>
      <c r="AC319" s="1077"/>
      <c r="AD319" s="1078">
        <f>SUMIF('Report 4A'!$G$16:$G$95,$E319,'Report 4A'!$AR$16:$AR$95)</f>
        <v>0</v>
      </c>
      <c r="AE319" s="1077"/>
      <c r="AF319" s="1077"/>
      <c r="AG319" s="1077"/>
      <c r="AH319" s="1077"/>
      <c r="AI319" s="1324">
        <f t="shared" si="341"/>
        <v>0</v>
      </c>
      <c r="AJ319" s="1078">
        <f t="shared" si="342"/>
        <v>0</v>
      </c>
      <c r="AK319" s="1078">
        <f t="shared" si="343"/>
        <v>0</v>
      </c>
      <c r="AL319" s="1078">
        <f t="shared" si="344"/>
        <v>0</v>
      </c>
      <c r="AM319" s="1078">
        <f t="shared" si="345"/>
        <v>0</v>
      </c>
      <c r="AN319" s="1078">
        <f t="shared" si="346"/>
        <v>0</v>
      </c>
      <c r="AO319" s="1078">
        <f t="shared" si="347"/>
        <v>0</v>
      </c>
      <c r="AP319" s="1324">
        <f t="shared" si="348"/>
        <v>0</v>
      </c>
    </row>
    <row r="320" spans="1:42">
      <c r="A320" s="1325" t="s">
        <v>104</v>
      </c>
      <c r="B320" s="1325" t="s">
        <v>105</v>
      </c>
      <c r="C320" s="1325" t="s">
        <v>103</v>
      </c>
      <c r="D320" s="1325">
        <f>'Information Input'!$J$18</f>
        <v>2019</v>
      </c>
      <c r="E320" s="1325">
        <f>$E$50</f>
        <v>43</v>
      </c>
      <c r="F320" s="1336" t="str">
        <f>$F$50</f>
        <v>Pre-Tenancy/Housing Support</v>
      </c>
      <c r="G320" s="1337" t="str">
        <f>$G$50</f>
        <v>Report 5K</v>
      </c>
      <c r="H320" s="1077"/>
      <c r="I320" s="1078">
        <f>SUMIF('Report 4A'!$G$16:$G$95,$E320,'Report 4A'!$AO$16:$AO$95)</f>
        <v>0</v>
      </c>
      <c r="J320" s="1077"/>
      <c r="K320" s="1077"/>
      <c r="L320" s="1077"/>
      <c r="M320" s="1077"/>
      <c r="N320" s="1324">
        <f t="shared" ref="N320" si="349">SUM(H320:M320)</f>
        <v>0</v>
      </c>
      <c r="O320" s="1077"/>
      <c r="P320" s="1078">
        <f>SUMIF('Report 4A'!$G$16:$G$95,$E320,'Report 4A'!$AP$16:$AP$95)</f>
        <v>0</v>
      </c>
      <c r="Q320" s="1077"/>
      <c r="R320" s="1077"/>
      <c r="S320" s="1077"/>
      <c r="T320" s="1077"/>
      <c r="U320" s="1324">
        <f t="shared" ref="U320" si="350">SUM(O320:T320)</f>
        <v>0</v>
      </c>
      <c r="V320" s="1077"/>
      <c r="W320" s="1078">
        <f>SUMIF('Report 4A'!$G$16:$G$95,$E320,'Report 4A'!$AQ$16:$AQ$95)</f>
        <v>0</v>
      </c>
      <c r="X320" s="1077"/>
      <c r="Y320" s="1077"/>
      <c r="Z320" s="1077"/>
      <c r="AA320" s="1077"/>
      <c r="AB320" s="1324">
        <f t="shared" ref="AB320" si="351">SUM(V320:AA320)</f>
        <v>0</v>
      </c>
      <c r="AC320" s="1077"/>
      <c r="AD320" s="1078">
        <f>SUMIF('Report 4A'!$G$16:$G$95,$E320,'Report 4A'!$AR$16:$AR$95)</f>
        <v>0</v>
      </c>
      <c r="AE320" s="1077"/>
      <c r="AF320" s="1077"/>
      <c r="AG320" s="1077"/>
      <c r="AH320" s="1077"/>
      <c r="AI320" s="1324">
        <f t="shared" ref="AI320" si="352">SUM(AC320:AH320)</f>
        <v>0</v>
      </c>
      <c r="AJ320" s="1078">
        <f t="shared" si="342"/>
        <v>0</v>
      </c>
      <c r="AK320" s="1078">
        <f t="shared" si="343"/>
        <v>0</v>
      </c>
      <c r="AL320" s="1078">
        <f t="shared" si="344"/>
        <v>0</v>
      </c>
      <c r="AM320" s="1078">
        <f t="shared" si="345"/>
        <v>0</v>
      </c>
      <c r="AN320" s="1078">
        <f t="shared" si="346"/>
        <v>0</v>
      </c>
      <c r="AO320" s="1078">
        <f t="shared" si="347"/>
        <v>0</v>
      </c>
      <c r="AP320" s="1324">
        <f t="shared" si="348"/>
        <v>0</v>
      </c>
    </row>
    <row r="321" spans="1:42" customFormat="1">
      <c r="A321" s="1326" t="s">
        <v>104</v>
      </c>
      <c r="B321" s="1326" t="s">
        <v>105</v>
      </c>
      <c r="C321" s="1326" t="s">
        <v>103</v>
      </c>
      <c r="D321" s="1326">
        <f>'Information Input'!$J$18</f>
        <v>2019</v>
      </c>
      <c r="E321" s="1097">
        <f>$E$51</f>
        <v>44</v>
      </c>
      <c r="F321" s="1098" t="str">
        <f>$F$51</f>
        <v>SUBTOTAL HEALTH CARE (11 through 43)</v>
      </c>
      <c r="G321" s="1099" t="str">
        <f>$G$51</f>
        <v>NA</v>
      </c>
      <c r="H321" s="1095">
        <f>SUM(H288:H320)</f>
        <v>0</v>
      </c>
      <c r="I321" s="1095">
        <f>SUM(I288:I320)</f>
        <v>0</v>
      </c>
      <c r="J321" s="1095">
        <f t="shared" ref="J321:AI321" si="353">SUM(J288:J320)</f>
        <v>0</v>
      </c>
      <c r="K321" s="1095">
        <f t="shared" si="353"/>
        <v>0</v>
      </c>
      <c r="L321" s="1095">
        <f t="shared" si="353"/>
        <v>0</v>
      </c>
      <c r="M321" s="1095">
        <f t="shared" si="353"/>
        <v>0</v>
      </c>
      <c r="N321" s="1095">
        <f t="shared" si="353"/>
        <v>0</v>
      </c>
      <c r="O321" s="1095">
        <f t="shared" si="353"/>
        <v>0</v>
      </c>
      <c r="P321" s="1095">
        <f>SUM(P288:P320)</f>
        <v>0</v>
      </c>
      <c r="Q321" s="1095">
        <f t="shared" si="353"/>
        <v>0</v>
      </c>
      <c r="R321" s="1095">
        <f t="shared" si="353"/>
        <v>0</v>
      </c>
      <c r="S321" s="1095">
        <f t="shared" si="353"/>
        <v>0</v>
      </c>
      <c r="T321" s="1095">
        <f t="shared" si="353"/>
        <v>0</v>
      </c>
      <c r="U321" s="1095">
        <f t="shared" si="353"/>
        <v>0</v>
      </c>
      <c r="V321" s="1095">
        <f t="shared" si="353"/>
        <v>0</v>
      </c>
      <c r="W321" s="1095">
        <f>SUM(W288:W320)</f>
        <v>0</v>
      </c>
      <c r="X321" s="1095">
        <f t="shared" si="353"/>
        <v>0</v>
      </c>
      <c r="Y321" s="1095">
        <f t="shared" si="353"/>
        <v>0</v>
      </c>
      <c r="Z321" s="1095">
        <f t="shared" si="353"/>
        <v>0</v>
      </c>
      <c r="AA321" s="1095">
        <f t="shared" si="353"/>
        <v>0</v>
      </c>
      <c r="AB321" s="1095">
        <f t="shared" si="353"/>
        <v>0</v>
      </c>
      <c r="AC321" s="1095">
        <f t="shared" si="353"/>
        <v>0</v>
      </c>
      <c r="AD321" s="1095">
        <f>SUM(AD288:AD320)</f>
        <v>0</v>
      </c>
      <c r="AE321" s="1095">
        <f t="shared" si="353"/>
        <v>0</v>
      </c>
      <c r="AF321" s="1095">
        <f t="shared" si="353"/>
        <v>0</v>
      </c>
      <c r="AG321" s="1095">
        <f t="shared" si="353"/>
        <v>0</v>
      </c>
      <c r="AH321" s="1095">
        <f t="shared" si="353"/>
        <v>0</v>
      </c>
      <c r="AI321" s="1095">
        <f t="shared" si="353"/>
        <v>0</v>
      </c>
      <c r="AJ321" s="1096">
        <f>SUM(AJ288:AJ320)</f>
        <v>0</v>
      </c>
      <c r="AK321" s="1096">
        <f t="shared" ref="AK321" si="354">SUM(AK288:AK320)</f>
        <v>0</v>
      </c>
      <c r="AL321" s="1096">
        <f t="shared" ref="AL321" si="355">SUM(AL288:AL320)</f>
        <v>0</v>
      </c>
      <c r="AM321" s="1096">
        <f t="shared" ref="AM321" si="356">SUM(AM288:AM320)</f>
        <v>0</v>
      </c>
      <c r="AN321" s="1096">
        <f t="shared" ref="AN321" si="357">SUM(AN288:AN320)</f>
        <v>0</v>
      </c>
      <c r="AO321" s="1096">
        <f t="shared" ref="AO321" si="358">SUM(AO288:AO320)</f>
        <v>0</v>
      </c>
      <c r="AP321" s="1096">
        <f t="shared" ref="AP321" si="359">SUM(AP288:AP320)</f>
        <v>0</v>
      </c>
    </row>
    <row r="322" spans="1:42" customFormat="1">
      <c r="A322" s="1323" t="s">
        <v>104</v>
      </c>
      <c r="B322" s="1323" t="s">
        <v>105</v>
      </c>
      <c r="C322" s="1323" t="s">
        <v>103</v>
      </c>
      <c r="D322" s="1323">
        <f>'Information Input'!$J$18</f>
        <v>2019</v>
      </c>
      <c r="E322" s="1074">
        <f>$E$52</f>
        <v>45</v>
      </c>
      <c r="F322" s="1075" t="str">
        <f>$F$52</f>
        <v>Care Coordination - Medical</v>
      </c>
      <c r="G322" s="1076" t="str">
        <f>$G$52</f>
        <v>NA</v>
      </c>
      <c r="H322" s="1077"/>
      <c r="I322" s="1078">
        <f>SUMIF('Report 4A'!$G$16:$G$95,$E322,'Report 4A'!$AO$16:$AO$95)</f>
        <v>0</v>
      </c>
      <c r="J322" s="1077"/>
      <c r="K322" s="1077"/>
      <c r="L322" s="1077"/>
      <c r="M322" s="1077"/>
      <c r="N322" s="1324">
        <f t="shared" ref="N322:N328" si="360">SUM(H322:M322)</f>
        <v>0</v>
      </c>
      <c r="O322" s="1077"/>
      <c r="P322" s="1078">
        <f>SUMIF('Report 4A'!$G$16:$G$95,$E322,'Report 4A'!$AP$16:$AP$95)</f>
        <v>0</v>
      </c>
      <c r="Q322" s="1077"/>
      <c r="R322" s="1077"/>
      <c r="S322" s="1077"/>
      <c r="T322" s="1077"/>
      <c r="U322" s="1324">
        <f t="shared" ref="U322:U328" si="361">SUM(O322:T322)</f>
        <v>0</v>
      </c>
      <c r="V322" s="1077"/>
      <c r="W322" s="1078">
        <f>SUMIF('Report 4A'!$G$16:$G$95,$E322,'Report 4A'!$AQ$16:$AQ$95)</f>
        <v>0</v>
      </c>
      <c r="X322" s="1077"/>
      <c r="Y322" s="1077"/>
      <c r="Z322" s="1077"/>
      <c r="AA322" s="1077"/>
      <c r="AB322" s="1324">
        <f t="shared" ref="AB322:AB328" si="362">SUM(V322:AA322)</f>
        <v>0</v>
      </c>
      <c r="AC322" s="1077"/>
      <c r="AD322" s="1078">
        <f>SUMIF('Report 4A'!$G$16:$G$95,$E322,'Report 4A'!$AR$16:$AR$95)</f>
        <v>0</v>
      </c>
      <c r="AE322" s="1077"/>
      <c r="AF322" s="1077"/>
      <c r="AG322" s="1077"/>
      <c r="AH322" s="1077"/>
      <c r="AI322" s="1324">
        <f t="shared" ref="AI322:AI328" si="363">SUM(AC322:AH322)</f>
        <v>0</v>
      </c>
      <c r="AJ322" s="1094">
        <f t="shared" ref="AJ322:AO328" si="364">H322+O322+V322+AC322</f>
        <v>0</v>
      </c>
      <c r="AK322" s="1094">
        <f t="shared" si="364"/>
        <v>0</v>
      </c>
      <c r="AL322" s="1094">
        <f t="shared" si="364"/>
        <v>0</v>
      </c>
      <c r="AM322" s="1094">
        <f t="shared" si="364"/>
        <v>0</v>
      </c>
      <c r="AN322" s="1094">
        <f t="shared" si="364"/>
        <v>0</v>
      </c>
      <c r="AO322" s="1094">
        <f t="shared" si="364"/>
        <v>0</v>
      </c>
      <c r="AP322" s="1327">
        <f t="shared" ref="AP322:AP328" si="365">SUM(AJ322:AO322)</f>
        <v>0</v>
      </c>
    </row>
    <row r="323" spans="1:42" customFormat="1">
      <c r="A323" s="1323" t="s">
        <v>104</v>
      </c>
      <c r="B323" s="1323" t="s">
        <v>105</v>
      </c>
      <c r="C323" s="1323" t="s">
        <v>103</v>
      </c>
      <c r="D323" s="1323">
        <f>'Information Input'!$J$18</f>
        <v>2019</v>
      </c>
      <c r="E323" s="1074">
        <f>$E$53</f>
        <v>46</v>
      </c>
      <c r="F323" s="1075" t="str">
        <f>$F$53</f>
        <v>IHS, Tribal 638 &amp; I/T/Us - OMB Rate</v>
      </c>
      <c r="G323" s="1076" t="str">
        <f>$G$53</f>
        <v>NA</v>
      </c>
      <c r="H323" s="1077"/>
      <c r="I323" s="1078">
        <f>SUMIF('Report 4A'!$G$16:$G$95,$E323,'Report 4A'!$AO$16:$AO$95)</f>
        <v>0</v>
      </c>
      <c r="J323" s="1077"/>
      <c r="K323" s="1077"/>
      <c r="L323" s="1077"/>
      <c r="M323" s="1077"/>
      <c r="N323" s="1324">
        <f t="shared" si="360"/>
        <v>0</v>
      </c>
      <c r="O323" s="1077"/>
      <c r="P323" s="1078">
        <f>SUMIF('Report 4A'!$G$16:$G$95,$E323,'Report 4A'!$AP$16:$AP$95)</f>
        <v>0</v>
      </c>
      <c r="Q323" s="1077"/>
      <c r="R323" s="1077"/>
      <c r="S323" s="1077"/>
      <c r="T323" s="1077"/>
      <c r="U323" s="1324">
        <f t="shared" si="361"/>
        <v>0</v>
      </c>
      <c r="V323" s="1077"/>
      <c r="W323" s="1078">
        <f>SUMIF('Report 4A'!$G$16:$G$95,$E323,'Report 4A'!$AQ$16:$AQ$95)</f>
        <v>0</v>
      </c>
      <c r="X323" s="1077"/>
      <c r="Y323" s="1077"/>
      <c r="Z323" s="1077"/>
      <c r="AA323" s="1077"/>
      <c r="AB323" s="1324">
        <f t="shared" si="362"/>
        <v>0</v>
      </c>
      <c r="AC323" s="1077"/>
      <c r="AD323" s="1078">
        <f>SUMIF('Report 4A'!$G$16:$G$95,$E323,'Report 4A'!$AR$16:$AR$95)</f>
        <v>0</v>
      </c>
      <c r="AE323" s="1077"/>
      <c r="AF323" s="1077"/>
      <c r="AG323" s="1077"/>
      <c r="AH323" s="1077"/>
      <c r="AI323" s="1324">
        <f t="shared" si="363"/>
        <v>0</v>
      </c>
      <c r="AJ323" s="1094">
        <f t="shared" si="364"/>
        <v>0</v>
      </c>
      <c r="AK323" s="1094">
        <f t="shared" si="364"/>
        <v>0</v>
      </c>
      <c r="AL323" s="1094">
        <f t="shared" si="364"/>
        <v>0</v>
      </c>
      <c r="AM323" s="1094">
        <f t="shared" si="364"/>
        <v>0</v>
      </c>
      <c r="AN323" s="1094">
        <f t="shared" si="364"/>
        <v>0</v>
      </c>
      <c r="AO323" s="1094">
        <f t="shared" si="364"/>
        <v>0</v>
      </c>
      <c r="AP323" s="1327">
        <f t="shared" si="365"/>
        <v>0</v>
      </c>
    </row>
    <row r="324" spans="1:42" customFormat="1">
      <c r="A324" s="1323" t="s">
        <v>104</v>
      </c>
      <c r="B324" s="1323" t="s">
        <v>105</v>
      </c>
      <c r="C324" s="1323" t="s">
        <v>103</v>
      </c>
      <c r="D324" s="1323">
        <f>'Information Input'!$J$18</f>
        <v>2019</v>
      </c>
      <c r="E324" s="1074">
        <f>$E$54</f>
        <v>47</v>
      </c>
      <c r="F324" s="1075" t="str">
        <f>$F$54</f>
        <v>IHS, Tribal 638 &amp; I/T/Us - NOT Subject to OMB Codes/Rates</v>
      </c>
      <c r="G324" s="1076" t="str">
        <f>$G$54</f>
        <v>NA</v>
      </c>
      <c r="H324" s="1077"/>
      <c r="I324" s="1078">
        <f>SUMIF('Report 4A'!$G$16:$G$95,$E324,'Report 4A'!$AO$16:$AO$95)</f>
        <v>0</v>
      </c>
      <c r="J324" s="1077"/>
      <c r="K324" s="1077"/>
      <c r="L324" s="1077"/>
      <c r="M324" s="1077"/>
      <c r="N324" s="1324">
        <f t="shared" si="360"/>
        <v>0</v>
      </c>
      <c r="O324" s="1077"/>
      <c r="P324" s="1078">
        <f>SUMIF('Report 4A'!$G$16:$G$95,$E324,'Report 4A'!$AP$16:$AP$95)</f>
        <v>0</v>
      </c>
      <c r="Q324" s="1077"/>
      <c r="R324" s="1077"/>
      <c r="S324" s="1077"/>
      <c r="T324" s="1077"/>
      <c r="U324" s="1324">
        <f t="shared" si="361"/>
        <v>0</v>
      </c>
      <c r="V324" s="1077"/>
      <c r="W324" s="1078">
        <f>SUMIF('Report 4A'!$G$16:$G$95,$E324,'Report 4A'!$AQ$16:$AQ$95)</f>
        <v>0</v>
      </c>
      <c r="X324" s="1077"/>
      <c r="Y324" s="1077"/>
      <c r="Z324" s="1077"/>
      <c r="AA324" s="1077"/>
      <c r="AB324" s="1324">
        <f t="shared" si="362"/>
        <v>0</v>
      </c>
      <c r="AC324" s="1077"/>
      <c r="AD324" s="1078">
        <f>SUMIF('Report 4A'!$G$16:$G$95,$E324,'Report 4A'!$AR$16:$AR$95)</f>
        <v>0</v>
      </c>
      <c r="AE324" s="1077"/>
      <c r="AF324" s="1077"/>
      <c r="AG324" s="1077"/>
      <c r="AH324" s="1077"/>
      <c r="AI324" s="1324">
        <f t="shared" si="363"/>
        <v>0</v>
      </c>
      <c r="AJ324" s="1094">
        <f t="shared" si="364"/>
        <v>0</v>
      </c>
      <c r="AK324" s="1094">
        <f t="shared" si="364"/>
        <v>0</v>
      </c>
      <c r="AL324" s="1094">
        <f t="shared" si="364"/>
        <v>0</v>
      </c>
      <c r="AM324" s="1094">
        <f t="shared" si="364"/>
        <v>0</v>
      </c>
      <c r="AN324" s="1094">
        <f t="shared" si="364"/>
        <v>0</v>
      </c>
      <c r="AO324" s="1094">
        <f t="shared" si="364"/>
        <v>0</v>
      </c>
      <c r="AP324" s="1327">
        <f t="shared" si="365"/>
        <v>0</v>
      </c>
    </row>
    <row r="325" spans="1:42" customFormat="1">
      <c r="A325" s="1323" t="s">
        <v>104</v>
      </c>
      <c r="B325" s="1323" t="s">
        <v>105</v>
      </c>
      <c r="C325" s="1323" t="s">
        <v>103</v>
      </c>
      <c r="D325" s="1323">
        <f>'Information Input'!$J$18</f>
        <v>2019</v>
      </c>
      <c r="E325" s="1074">
        <f>$E$55</f>
        <v>48</v>
      </c>
      <c r="F325" s="1075" t="str">
        <f>$F$55</f>
        <v>Member Rewards - Goods and Services</v>
      </c>
      <c r="G325" s="1076" t="str">
        <f>$G$55</f>
        <v>NA</v>
      </c>
      <c r="H325" s="1077"/>
      <c r="I325" s="1078">
        <f>SUMIF('Report 4A'!$G$16:$G$95,$E325,'Report 4A'!$AO$16:$AO$95)</f>
        <v>0</v>
      </c>
      <c r="J325" s="1077"/>
      <c r="K325" s="1077"/>
      <c r="L325" s="1077"/>
      <c r="M325" s="1077"/>
      <c r="N325" s="1324">
        <f t="shared" si="360"/>
        <v>0</v>
      </c>
      <c r="O325" s="1077"/>
      <c r="P325" s="1078">
        <f>SUMIF('Report 4A'!$G$16:$G$95,$E325,'Report 4A'!$AP$16:$AP$95)</f>
        <v>0</v>
      </c>
      <c r="Q325" s="1077"/>
      <c r="R325" s="1077"/>
      <c r="S325" s="1077"/>
      <c r="T325" s="1077"/>
      <c r="U325" s="1324">
        <f t="shared" si="361"/>
        <v>0</v>
      </c>
      <c r="V325" s="1077"/>
      <c r="W325" s="1078">
        <f>SUMIF('Report 4A'!$G$16:$G$95,$E325,'Report 4A'!$AQ$16:$AQ$95)</f>
        <v>0</v>
      </c>
      <c r="X325" s="1077"/>
      <c r="Y325" s="1077"/>
      <c r="Z325" s="1077"/>
      <c r="AA325" s="1077"/>
      <c r="AB325" s="1324">
        <f t="shared" si="362"/>
        <v>0</v>
      </c>
      <c r="AC325" s="1077"/>
      <c r="AD325" s="1078">
        <f>SUMIF('Report 4A'!$G$16:$G$95,$E325,'Report 4A'!$AR$16:$AR$95)</f>
        <v>0</v>
      </c>
      <c r="AE325" s="1077"/>
      <c r="AF325" s="1077"/>
      <c r="AG325" s="1077"/>
      <c r="AH325" s="1077"/>
      <c r="AI325" s="1324">
        <f t="shared" si="363"/>
        <v>0</v>
      </c>
      <c r="AJ325" s="1094">
        <f t="shared" si="364"/>
        <v>0</v>
      </c>
      <c r="AK325" s="1094">
        <f t="shared" si="364"/>
        <v>0</v>
      </c>
      <c r="AL325" s="1094">
        <f t="shared" si="364"/>
        <v>0</v>
      </c>
      <c r="AM325" s="1094">
        <f t="shared" si="364"/>
        <v>0</v>
      </c>
      <c r="AN325" s="1094">
        <f t="shared" si="364"/>
        <v>0</v>
      </c>
      <c r="AO325" s="1094">
        <f t="shared" si="364"/>
        <v>0</v>
      </c>
      <c r="AP325" s="1327">
        <f t="shared" si="365"/>
        <v>0</v>
      </c>
    </row>
    <row r="326" spans="1:42" customFormat="1">
      <c r="A326" s="1323" t="s">
        <v>104</v>
      </c>
      <c r="B326" s="1323" t="s">
        <v>105</v>
      </c>
      <c r="C326" s="1323" t="s">
        <v>103</v>
      </c>
      <c r="D326" s="1323">
        <f>'Information Input'!$J$18</f>
        <v>2019</v>
      </c>
      <c r="E326" s="1074">
        <f>$E$56</f>
        <v>49</v>
      </c>
      <c r="F326" s="1075" t="str">
        <f>$F$56</f>
        <v>Member Rewards - Vendor Administration</v>
      </c>
      <c r="G326" s="1076" t="str">
        <f>$G$56</f>
        <v>NA</v>
      </c>
      <c r="H326" s="1077"/>
      <c r="I326" s="1078">
        <f>SUMIF('Report 4A'!$G$16:$G$95,$E326,'Report 4A'!$AO$16:$AO$95)</f>
        <v>0</v>
      </c>
      <c r="J326" s="1077"/>
      <c r="K326" s="1077"/>
      <c r="L326" s="1077"/>
      <c r="M326" s="1077"/>
      <c r="N326" s="1324">
        <f t="shared" si="360"/>
        <v>0</v>
      </c>
      <c r="O326" s="1077"/>
      <c r="P326" s="1078">
        <f>SUMIF('Report 4A'!$G$16:$G$95,$E326,'Report 4A'!$AP$16:$AP$95)</f>
        <v>0</v>
      </c>
      <c r="Q326" s="1077"/>
      <c r="R326" s="1077"/>
      <c r="S326" s="1077"/>
      <c r="T326" s="1077"/>
      <c r="U326" s="1324">
        <f t="shared" si="361"/>
        <v>0</v>
      </c>
      <c r="V326" s="1077"/>
      <c r="W326" s="1078">
        <f>SUMIF('Report 4A'!$G$16:$G$95,$E326,'Report 4A'!$AQ$16:$AQ$95)</f>
        <v>0</v>
      </c>
      <c r="X326" s="1077"/>
      <c r="Y326" s="1077"/>
      <c r="Z326" s="1077"/>
      <c r="AA326" s="1077"/>
      <c r="AB326" s="1324">
        <f t="shared" si="362"/>
        <v>0</v>
      </c>
      <c r="AC326" s="1077"/>
      <c r="AD326" s="1078">
        <f>SUMIF('Report 4A'!$G$16:$G$95,$E326,'Report 4A'!$AR$16:$AR$95)</f>
        <v>0</v>
      </c>
      <c r="AE326" s="1077"/>
      <c r="AF326" s="1077"/>
      <c r="AG326" s="1077"/>
      <c r="AH326" s="1077"/>
      <c r="AI326" s="1324">
        <f t="shared" si="363"/>
        <v>0</v>
      </c>
      <c r="AJ326" s="1094">
        <f t="shared" si="364"/>
        <v>0</v>
      </c>
      <c r="AK326" s="1094">
        <f t="shared" si="364"/>
        <v>0</v>
      </c>
      <c r="AL326" s="1094">
        <f t="shared" si="364"/>
        <v>0</v>
      </c>
      <c r="AM326" s="1094">
        <f t="shared" si="364"/>
        <v>0</v>
      </c>
      <c r="AN326" s="1094">
        <f t="shared" si="364"/>
        <v>0</v>
      </c>
      <c r="AO326" s="1094">
        <f t="shared" si="364"/>
        <v>0</v>
      </c>
      <c r="AP326" s="1327">
        <f t="shared" si="365"/>
        <v>0</v>
      </c>
    </row>
    <row r="327" spans="1:42" customFormat="1">
      <c r="A327" s="1323" t="s">
        <v>104</v>
      </c>
      <c r="B327" s="1323" t="s">
        <v>105</v>
      </c>
      <c r="C327" s="1323" t="s">
        <v>103</v>
      </c>
      <c r="D327" s="1323">
        <f>'Information Input'!$J$18</f>
        <v>2019</v>
      </c>
      <c r="E327" s="1074">
        <f>$E$57</f>
        <v>50</v>
      </c>
      <c r="F327" s="1075" t="str">
        <f>$F$57</f>
        <v>Value Added Services/Non-State Plan Approved Services</v>
      </c>
      <c r="G327" s="1076" t="str">
        <f>$G$57</f>
        <v>NA</v>
      </c>
      <c r="H327" s="1077"/>
      <c r="I327" s="1078">
        <f>SUMIF('Report 4A'!$G$16:$G$95,$E327,'Report 4A'!$AO$16:$AO$95)</f>
        <v>0</v>
      </c>
      <c r="J327" s="1077"/>
      <c r="K327" s="1077"/>
      <c r="L327" s="1077"/>
      <c r="M327" s="1077"/>
      <c r="N327" s="1324">
        <f t="shared" si="360"/>
        <v>0</v>
      </c>
      <c r="O327" s="1077"/>
      <c r="P327" s="1078">
        <f>SUMIF('Report 4A'!$G$16:$G$95,$E327,'Report 4A'!$AP$16:$AP$95)</f>
        <v>0</v>
      </c>
      <c r="Q327" s="1077"/>
      <c r="R327" s="1077"/>
      <c r="S327" s="1077"/>
      <c r="T327" s="1077"/>
      <c r="U327" s="1324">
        <f t="shared" si="361"/>
        <v>0</v>
      </c>
      <c r="V327" s="1077"/>
      <c r="W327" s="1078">
        <f>SUMIF('Report 4A'!$G$16:$G$95,$E327,'Report 4A'!$AQ$16:$AQ$95)</f>
        <v>0</v>
      </c>
      <c r="X327" s="1077"/>
      <c r="Y327" s="1077"/>
      <c r="Z327" s="1077"/>
      <c r="AA327" s="1077"/>
      <c r="AB327" s="1324">
        <f t="shared" si="362"/>
        <v>0</v>
      </c>
      <c r="AC327" s="1077"/>
      <c r="AD327" s="1078">
        <f>SUMIF('Report 4A'!$G$16:$G$95,$E327,'Report 4A'!$AR$16:$AR$95)</f>
        <v>0</v>
      </c>
      <c r="AE327" s="1077"/>
      <c r="AF327" s="1077"/>
      <c r="AG327" s="1077"/>
      <c r="AH327" s="1077"/>
      <c r="AI327" s="1324">
        <f t="shared" si="363"/>
        <v>0</v>
      </c>
      <c r="AJ327" s="1094">
        <f t="shared" si="364"/>
        <v>0</v>
      </c>
      <c r="AK327" s="1094">
        <f t="shared" si="364"/>
        <v>0</v>
      </c>
      <c r="AL327" s="1094">
        <f t="shared" si="364"/>
        <v>0</v>
      </c>
      <c r="AM327" s="1094">
        <f t="shared" si="364"/>
        <v>0</v>
      </c>
      <c r="AN327" s="1094">
        <f t="shared" si="364"/>
        <v>0</v>
      </c>
      <c r="AO327" s="1094">
        <f t="shared" si="364"/>
        <v>0</v>
      </c>
      <c r="AP327" s="1327">
        <f t="shared" si="365"/>
        <v>0</v>
      </c>
    </row>
    <row r="328" spans="1:42" customFormat="1">
      <c r="A328" s="1328" t="s">
        <v>104</v>
      </c>
      <c r="B328" s="1328" t="s">
        <v>105</v>
      </c>
      <c r="C328" s="1328" t="s">
        <v>103</v>
      </c>
      <c r="D328" s="1328">
        <f>'Information Input'!$J$18</f>
        <v>2019</v>
      </c>
      <c r="E328" s="1100">
        <f>$E$58</f>
        <v>51</v>
      </c>
      <c r="F328" s="1101" t="str">
        <f>$F$58</f>
        <v>Other - Outlier Services (Provide Detail in Outlier Report)</v>
      </c>
      <c r="G328" s="1102" t="str">
        <f>$G$58</f>
        <v>NA</v>
      </c>
      <c r="H328" s="1172"/>
      <c r="I328" s="1082">
        <f>SUMIF('Report 4A'!$G$16:$G$95,$E328,'Report 4A'!$AO$16:$AO$95)</f>
        <v>0</v>
      </c>
      <c r="J328" s="1172"/>
      <c r="K328" s="1172"/>
      <c r="L328" s="1172"/>
      <c r="M328" s="1172"/>
      <c r="N328" s="1338">
        <f t="shared" si="360"/>
        <v>0</v>
      </c>
      <c r="O328" s="1172"/>
      <c r="P328" s="1082">
        <f>SUMIF('Report 4A'!$G$16:$G$95,$E328,'Report 4A'!$AP$16:$AP$95)</f>
        <v>0</v>
      </c>
      <c r="Q328" s="1172"/>
      <c r="R328" s="1172"/>
      <c r="S328" s="1172"/>
      <c r="T328" s="1172"/>
      <c r="U328" s="1338">
        <f t="shared" si="361"/>
        <v>0</v>
      </c>
      <c r="V328" s="1172"/>
      <c r="W328" s="1082">
        <f>SUMIF('Report 4A'!$G$16:$G$95,$E328,'Report 4A'!$AQ$16:$AQ$95)</f>
        <v>0</v>
      </c>
      <c r="X328" s="1172"/>
      <c r="Y328" s="1172"/>
      <c r="Z328" s="1172"/>
      <c r="AA328" s="1172"/>
      <c r="AB328" s="1338">
        <f t="shared" si="362"/>
        <v>0</v>
      </c>
      <c r="AC328" s="1172"/>
      <c r="AD328" s="1082">
        <f>SUMIF('Report 4A'!$G$16:$G$95,$E328,'Report 4A'!$AR$16:$AR$95)</f>
        <v>0</v>
      </c>
      <c r="AE328" s="1172"/>
      <c r="AF328" s="1172"/>
      <c r="AG328" s="1172"/>
      <c r="AH328" s="1172"/>
      <c r="AI328" s="1338">
        <f t="shared" si="363"/>
        <v>0</v>
      </c>
      <c r="AJ328" s="1094">
        <f t="shared" si="364"/>
        <v>0</v>
      </c>
      <c r="AK328" s="1094">
        <f t="shared" si="364"/>
        <v>0</v>
      </c>
      <c r="AL328" s="1094">
        <f t="shared" si="364"/>
        <v>0</v>
      </c>
      <c r="AM328" s="1094">
        <f t="shared" si="364"/>
        <v>0</v>
      </c>
      <c r="AN328" s="1094">
        <f t="shared" si="364"/>
        <v>0</v>
      </c>
      <c r="AO328" s="1094">
        <f t="shared" si="364"/>
        <v>0</v>
      </c>
      <c r="AP328" s="1327">
        <f t="shared" si="365"/>
        <v>0</v>
      </c>
    </row>
    <row r="329" spans="1:42" customFormat="1">
      <c r="A329" s="1329" t="s">
        <v>104</v>
      </c>
      <c r="B329" s="1329" t="s">
        <v>105</v>
      </c>
      <c r="C329" s="1329" t="s">
        <v>103</v>
      </c>
      <c r="D329" s="1329">
        <f>'Information Input'!$J$18</f>
        <v>2019</v>
      </c>
      <c r="E329" s="1103">
        <f>$E$59</f>
        <v>52</v>
      </c>
      <c r="F329" s="1104" t="str">
        <f>$F$59</f>
        <v>TOTAL HEALTH CARE (44 through 51)</v>
      </c>
      <c r="G329" s="1105" t="str">
        <f>$G$59</f>
        <v>NA</v>
      </c>
      <c r="H329" s="1095">
        <f>SUM(H321:H328)</f>
        <v>0</v>
      </c>
      <c r="I329" s="1095">
        <f>SUM(I321:I328)</f>
        <v>0</v>
      </c>
      <c r="J329" s="1095">
        <f t="shared" ref="J329" si="366">SUM(J321:J328)</f>
        <v>0</v>
      </c>
      <c r="K329" s="1095">
        <f t="shared" ref="K329" si="367">SUM(K321:K328)</f>
        <v>0</v>
      </c>
      <c r="L329" s="1095">
        <f t="shared" ref="L329" si="368">SUM(L321:L328)</f>
        <v>0</v>
      </c>
      <c r="M329" s="1095">
        <f t="shared" ref="M329" si="369">SUM(M321:M328)</f>
        <v>0</v>
      </c>
      <c r="N329" s="1095">
        <f t="shared" ref="N329" si="370">SUM(N321:N328)</f>
        <v>0</v>
      </c>
      <c r="O329" s="1095">
        <f t="shared" ref="O329" si="371">SUM(O321:O328)</f>
        <v>0</v>
      </c>
      <c r="P329" s="1095">
        <f t="shared" ref="P329" si="372">SUM(P321:P328)</f>
        <v>0</v>
      </c>
      <c r="Q329" s="1095">
        <f t="shared" ref="Q329" si="373">SUM(Q321:Q328)</f>
        <v>0</v>
      </c>
      <c r="R329" s="1095">
        <f t="shared" ref="R329" si="374">SUM(R321:R328)</f>
        <v>0</v>
      </c>
      <c r="S329" s="1095">
        <f t="shared" ref="S329" si="375">SUM(S321:S328)</f>
        <v>0</v>
      </c>
      <c r="T329" s="1095">
        <f t="shared" ref="T329" si="376">SUM(T321:T328)</f>
        <v>0</v>
      </c>
      <c r="U329" s="1095">
        <f t="shared" ref="U329" si="377">SUM(U321:U328)</f>
        <v>0</v>
      </c>
      <c r="V329" s="1095">
        <f t="shared" ref="V329" si="378">SUM(V321:V328)</f>
        <v>0</v>
      </c>
      <c r="W329" s="1095">
        <f t="shared" ref="W329" si="379">SUM(W321:W328)</f>
        <v>0</v>
      </c>
      <c r="X329" s="1095">
        <f t="shared" ref="X329" si="380">SUM(X321:X328)</f>
        <v>0</v>
      </c>
      <c r="Y329" s="1095">
        <f t="shared" ref="Y329" si="381">SUM(Y321:Y328)</f>
        <v>0</v>
      </c>
      <c r="Z329" s="1095">
        <f t="shared" ref="Z329" si="382">SUM(Z321:Z328)</f>
        <v>0</v>
      </c>
      <c r="AA329" s="1095">
        <f t="shared" ref="AA329" si="383">SUM(AA321:AA328)</f>
        <v>0</v>
      </c>
      <c r="AB329" s="1095">
        <f t="shared" ref="AB329" si="384">SUM(AB321:AB328)</f>
        <v>0</v>
      </c>
      <c r="AC329" s="1095">
        <f t="shared" ref="AC329" si="385">SUM(AC321:AC328)</f>
        <v>0</v>
      </c>
      <c r="AD329" s="1095">
        <f t="shared" ref="AD329" si="386">SUM(AD321:AD328)</f>
        <v>0</v>
      </c>
      <c r="AE329" s="1095">
        <f t="shared" ref="AE329" si="387">SUM(AE321:AE328)</f>
        <v>0</v>
      </c>
      <c r="AF329" s="1095">
        <f t="shared" ref="AF329" si="388">SUM(AF321:AF328)</f>
        <v>0</v>
      </c>
      <c r="AG329" s="1095">
        <f t="shared" ref="AG329" si="389">SUM(AG321:AG328)</f>
        <v>0</v>
      </c>
      <c r="AH329" s="1095">
        <f t="shared" ref="AH329" si="390">SUM(AH321:AH328)</f>
        <v>0</v>
      </c>
      <c r="AI329" s="1095">
        <f t="shared" ref="AI329" si="391">SUM(AI321:AI328)</f>
        <v>0</v>
      </c>
      <c r="AJ329" s="1095">
        <f>SUM(AJ321:AJ328)</f>
        <v>0</v>
      </c>
      <c r="AK329" s="1095">
        <f t="shared" ref="AK329" si="392">SUM(AK321:AK328)</f>
        <v>0</v>
      </c>
      <c r="AL329" s="1095">
        <f t="shared" ref="AL329" si="393">SUM(AL321:AL328)</f>
        <v>0</v>
      </c>
      <c r="AM329" s="1095">
        <f t="shared" ref="AM329" si="394">SUM(AM321:AM328)</f>
        <v>0</v>
      </c>
      <c r="AN329" s="1095">
        <f t="shared" ref="AN329" si="395">SUM(AN321:AN328)</f>
        <v>0</v>
      </c>
      <c r="AO329" s="1095">
        <f t="shared" ref="AO329" si="396">SUM(AO321:AO328)</f>
        <v>0</v>
      </c>
      <c r="AP329" s="1095">
        <f t="shared" ref="AP329" si="397">SUM(AP321:AP328)</f>
        <v>0</v>
      </c>
    </row>
    <row r="330" spans="1:42" customFormat="1" ht="9.9499999999999993"/>
    <row r="331" spans="1:42" customFormat="1" ht="12.95">
      <c r="A331" s="1315"/>
      <c r="B331" s="1315"/>
      <c r="C331" s="1315"/>
      <c r="D331" s="1317"/>
      <c r="E331" s="1317"/>
      <c r="F331" s="1317"/>
      <c r="G331" s="1317"/>
      <c r="H331" s="1090" t="s">
        <v>135</v>
      </c>
      <c r="I331" s="1091"/>
      <c r="J331" s="1091"/>
      <c r="K331" s="1091"/>
      <c r="L331" s="1091"/>
      <c r="M331" s="1091"/>
      <c r="N331" s="1092"/>
      <c r="O331" s="1090" t="s">
        <v>136</v>
      </c>
      <c r="P331" s="1091"/>
      <c r="Q331" s="1091"/>
      <c r="R331" s="1091"/>
      <c r="S331" s="1091"/>
      <c r="T331" s="1091"/>
      <c r="U331" s="1092"/>
      <c r="V331" s="1090" t="s">
        <v>137</v>
      </c>
      <c r="W331" s="1091"/>
      <c r="X331" s="1091"/>
      <c r="Y331" s="1091"/>
      <c r="Z331" s="1091"/>
      <c r="AA331" s="1091"/>
      <c r="AB331" s="1092"/>
      <c r="AC331" s="1090" t="s">
        <v>138</v>
      </c>
      <c r="AD331" s="1091"/>
      <c r="AE331" s="1091"/>
      <c r="AF331" s="1091"/>
      <c r="AG331" s="1091"/>
      <c r="AH331" s="1091"/>
      <c r="AI331" s="1092"/>
      <c r="AJ331" s="1090" t="s">
        <v>139</v>
      </c>
      <c r="AK331" s="1091"/>
      <c r="AL331" s="1091"/>
      <c r="AM331" s="1091"/>
      <c r="AN331" s="1091"/>
      <c r="AO331" s="1091"/>
      <c r="AP331" s="1092"/>
    </row>
    <row r="332" spans="1:42" customFormat="1" ht="39">
      <c r="A332" s="1067" t="s">
        <v>85</v>
      </c>
      <c r="B332" s="1067" t="s">
        <v>87</v>
      </c>
      <c r="C332" s="1068" t="s">
        <v>219</v>
      </c>
      <c r="D332" s="1067" t="s">
        <v>220</v>
      </c>
      <c r="E332" s="1068" t="s">
        <v>221</v>
      </c>
      <c r="F332" s="1068" t="s">
        <v>222</v>
      </c>
      <c r="G332" s="1068" t="s">
        <v>223</v>
      </c>
      <c r="H332" s="1093" t="s">
        <v>224</v>
      </c>
      <c r="I332" s="1093" t="s">
        <v>225</v>
      </c>
      <c r="J332" s="1093" t="s">
        <v>226</v>
      </c>
      <c r="K332" s="1093" t="s">
        <v>227</v>
      </c>
      <c r="L332" s="1093" t="s">
        <v>228</v>
      </c>
      <c r="M332" s="1093" t="s">
        <v>229</v>
      </c>
      <c r="N332" s="1093" t="s">
        <v>230</v>
      </c>
      <c r="O332" s="1093" t="s">
        <v>224</v>
      </c>
      <c r="P332" s="1093" t="s">
        <v>225</v>
      </c>
      <c r="Q332" s="1093" t="s">
        <v>226</v>
      </c>
      <c r="R332" s="1093" t="s">
        <v>227</v>
      </c>
      <c r="S332" s="1093" t="s">
        <v>228</v>
      </c>
      <c r="T332" s="1093" t="s">
        <v>229</v>
      </c>
      <c r="U332" s="1093" t="s">
        <v>230</v>
      </c>
      <c r="V332" s="1093" t="s">
        <v>224</v>
      </c>
      <c r="W332" s="1093" t="s">
        <v>225</v>
      </c>
      <c r="X332" s="1093" t="s">
        <v>226</v>
      </c>
      <c r="Y332" s="1093" t="s">
        <v>227</v>
      </c>
      <c r="Z332" s="1093" t="s">
        <v>228</v>
      </c>
      <c r="AA332" s="1093" t="s">
        <v>229</v>
      </c>
      <c r="AB332" s="1093" t="s">
        <v>230</v>
      </c>
      <c r="AC332" s="1093" t="s">
        <v>224</v>
      </c>
      <c r="AD332" s="1093" t="s">
        <v>225</v>
      </c>
      <c r="AE332" s="1093" t="s">
        <v>226</v>
      </c>
      <c r="AF332" s="1093" t="s">
        <v>227</v>
      </c>
      <c r="AG332" s="1093" t="s">
        <v>228</v>
      </c>
      <c r="AH332" s="1093" t="s">
        <v>229</v>
      </c>
      <c r="AI332" s="1093" t="s">
        <v>230</v>
      </c>
      <c r="AJ332" s="1093" t="s">
        <v>224</v>
      </c>
      <c r="AK332" s="1093" t="s">
        <v>225</v>
      </c>
      <c r="AL332" s="1093" t="s">
        <v>226</v>
      </c>
      <c r="AM332" s="1093" t="s">
        <v>227</v>
      </c>
      <c r="AN332" s="1093" t="s">
        <v>228</v>
      </c>
      <c r="AO332" s="1093" t="s">
        <v>229</v>
      </c>
      <c r="AP332" s="1093" t="s">
        <v>230</v>
      </c>
    </row>
    <row r="333" spans="1:42">
      <c r="A333" s="1330" t="s">
        <v>91</v>
      </c>
      <c r="B333" s="1330" t="s">
        <v>240</v>
      </c>
      <c r="C333" s="1331" t="s">
        <v>240</v>
      </c>
      <c r="D333" s="1330">
        <f>'Information Input'!$J$18</f>
        <v>2019</v>
      </c>
      <c r="E333" s="1331">
        <f>$E$18</f>
        <v>11</v>
      </c>
      <c r="F333" s="1332" t="str">
        <f>$F$18</f>
        <v>Residential Treatment Center, ARTC and Group Homes &lt; 21</v>
      </c>
      <c r="G333" s="1333" t="str">
        <f>$G$18</f>
        <v>Report 5I</v>
      </c>
      <c r="H333" s="1084">
        <f>H18+H63</f>
        <v>0</v>
      </c>
      <c r="I333" s="1084">
        <f>I18+I63</f>
        <v>0</v>
      </c>
      <c r="J333" s="1084">
        <f t="shared" ref="J333:M333" si="398">J18+J63</f>
        <v>0</v>
      </c>
      <c r="K333" s="1084">
        <f t="shared" si="398"/>
        <v>0</v>
      </c>
      <c r="L333" s="1084">
        <f t="shared" si="398"/>
        <v>0</v>
      </c>
      <c r="M333" s="1084">
        <f t="shared" si="398"/>
        <v>0</v>
      </c>
      <c r="N333" s="1322">
        <f t="shared" ref="N333:N365" si="399">SUM(H333:M333)</f>
        <v>0</v>
      </c>
      <c r="O333" s="1084">
        <f>O18+O63</f>
        <v>0</v>
      </c>
      <c r="P333" s="1084">
        <f>P18+P63</f>
        <v>0</v>
      </c>
      <c r="Q333" s="1084">
        <f t="shared" ref="Q333:T333" si="400">Q18+Q63</f>
        <v>0</v>
      </c>
      <c r="R333" s="1084">
        <f t="shared" si="400"/>
        <v>0</v>
      </c>
      <c r="S333" s="1084">
        <f t="shared" si="400"/>
        <v>0</v>
      </c>
      <c r="T333" s="1084">
        <f t="shared" si="400"/>
        <v>0</v>
      </c>
      <c r="U333" s="1322">
        <f t="shared" ref="U333:U365" si="401">SUM(O333:T333)</f>
        <v>0</v>
      </c>
      <c r="V333" s="1084">
        <f>V18+V63</f>
        <v>0</v>
      </c>
      <c r="W333" s="1084">
        <f>W18+W63</f>
        <v>0</v>
      </c>
      <c r="X333" s="1084">
        <f t="shared" ref="X333:AA333" si="402">X18+X63</f>
        <v>0</v>
      </c>
      <c r="Y333" s="1084">
        <f t="shared" si="402"/>
        <v>0</v>
      </c>
      <c r="Z333" s="1084">
        <f t="shared" si="402"/>
        <v>0</v>
      </c>
      <c r="AA333" s="1084">
        <f t="shared" si="402"/>
        <v>0</v>
      </c>
      <c r="AB333" s="1322">
        <f t="shared" ref="AB333:AB365" si="403">SUM(V333:AA333)</f>
        <v>0</v>
      </c>
      <c r="AC333" s="1084">
        <f>AC18+AC63</f>
        <v>0</v>
      </c>
      <c r="AD333" s="1084">
        <f>AD18+AD63</f>
        <v>0</v>
      </c>
      <c r="AE333" s="1084">
        <f t="shared" ref="AE333:AH333" si="404">AE18+AE63</f>
        <v>0</v>
      </c>
      <c r="AF333" s="1084">
        <f t="shared" si="404"/>
        <v>0</v>
      </c>
      <c r="AG333" s="1084">
        <f t="shared" si="404"/>
        <v>0</v>
      </c>
      <c r="AH333" s="1084">
        <f t="shared" si="404"/>
        <v>0</v>
      </c>
      <c r="AI333" s="1322">
        <f t="shared" ref="AI333:AI365" si="405">SUM(AC333:AH333)</f>
        <v>0</v>
      </c>
      <c r="AJ333" s="1084">
        <f t="shared" ref="AJ333:AJ365" si="406">H333+O333+V333+AC333</f>
        <v>0</v>
      </c>
      <c r="AK333" s="1084">
        <f t="shared" ref="AK333:AK365" si="407">I333+P333+W333+AD333</f>
        <v>0</v>
      </c>
      <c r="AL333" s="1084">
        <f t="shared" ref="AL333:AL365" si="408">J333+Q333+X333+AE333</f>
        <v>0</v>
      </c>
      <c r="AM333" s="1084">
        <f t="shared" ref="AM333:AM365" si="409">K333+R333+Y333+AF333</f>
        <v>0</v>
      </c>
      <c r="AN333" s="1084">
        <f t="shared" ref="AN333:AN365" si="410">L333+S333+Z333+AG333</f>
        <v>0</v>
      </c>
      <c r="AO333" s="1084">
        <f t="shared" ref="AO333:AO365" si="411">M333+T333+AA333+AH333</f>
        <v>0</v>
      </c>
      <c r="AP333" s="1322">
        <f t="shared" ref="AP333:AP365" si="412">SUM(AJ333:AO333)</f>
        <v>0</v>
      </c>
    </row>
    <row r="334" spans="1:42">
      <c r="A334" s="1323" t="s">
        <v>91</v>
      </c>
      <c r="B334" s="1323" t="s">
        <v>240</v>
      </c>
      <c r="C334" s="1323" t="s">
        <v>240</v>
      </c>
      <c r="D334" s="1323">
        <f>'Information Input'!$J$18</f>
        <v>2019</v>
      </c>
      <c r="E334" s="1323">
        <f>$E$19</f>
        <v>12</v>
      </c>
      <c r="F334" s="1334" t="str">
        <f>$F$19</f>
        <v>Foster Care Therapeutic (TFC I &amp; II) &lt; 21</v>
      </c>
      <c r="G334" s="1335" t="str">
        <f>$G$19</f>
        <v>Report 5I</v>
      </c>
      <c r="H334" s="1078">
        <f t="shared" ref="H334:M365" si="413">H19+H64</f>
        <v>0</v>
      </c>
      <c r="I334" s="1078">
        <f t="shared" ref="I334:I365" si="414">I19+I64</f>
        <v>0</v>
      </c>
      <c r="J334" s="1078">
        <f t="shared" si="413"/>
        <v>0</v>
      </c>
      <c r="K334" s="1078">
        <f t="shared" si="413"/>
        <v>0</v>
      </c>
      <c r="L334" s="1078">
        <f t="shared" si="413"/>
        <v>0</v>
      </c>
      <c r="M334" s="1078">
        <f t="shared" si="413"/>
        <v>0</v>
      </c>
      <c r="N334" s="1324">
        <f t="shared" si="399"/>
        <v>0</v>
      </c>
      <c r="O334" s="1078">
        <f t="shared" ref="O334:T334" si="415">O19+O64</f>
        <v>0</v>
      </c>
      <c r="P334" s="1078">
        <f t="shared" ref="P334:P365" si="416">P19+P64</f>
        <v>0</v>
      </c>
      <c r="Q334" s="1078">
        <f t="shared" si="415"/>
        <v>0</v>
      </c>
      <c r="R334" s="1078">
        <f t="shared" si="415"/>
        <v>0</v>
      </c>
      <c r="S334" s="1078">
        <f t="shared" si="415"/>
        <v>0</v>
      </c>
      <c r="T334" s="1078">
        <f t="shared" si="415"/>
        <v>0</v>
      </c>
      <c r="U334" s="1324">
        <f t="shared" si="401"/>
        <v>0</v>
      </c>
      <c r="V334" s="1078">
        <f t="shared" ref="V334:AA334" si="417">V19+V64</f>
        <v>0</v>
      </c>
      <c r="W334" s="1078">
        <f t="shared" ref="W334:W365" si="418">W19+W64</f>
        <v>0</v>
      </c>
      <c r="X334" s="1078">
        <f t="shared" si="417"/>
        <v>0</v>
      </c>
      <c r="Y334" s="1078">
        <f t="shared" si="417"/>
        <v>0</v>
      </c>
      <c r="Z334" s="1078">
        <f t="shared" si="417"/>
        <v>0</v>
      </c>
      <c r="AA334" s="1078">
        <f t="shared" si="417"/>
        <v>0</v>
      </c>
      <c r="AB334" s="1324">
        <f t="shared" si="403"/>
        <v>0</v>
      </c>
      <c r="AC334" s="1078">
        <f t="shared" ref="AC334:AH334" si="419">AC19+AC64</f>
        <v>0</v>
      </c>
      <c r="AD334" s="1078">
        <f t="shared" ref="AD334:AD365" si="420">AD19+AD64</f>
        <v>0</v>
      </c>
      <c r="AE334" s="1078">
        <f t="shared" si="419"/>
        <v>0</v>
      </c>
      <c r="AF334" s="1078">
        <f t="shared" si="419"/>
        <v>0</v>
      </c>
      <c r="AG334" s="1078">
        <f t="shared" si="419"/>
        <v>0</v>
      </c>
      <c r="AH334" s="1078">
        <f t="shared" si="419"/>
        <v>0</v>
      </c>
      <c r="AI334" s="1324">
        <f t="shared" si="405"/>
        <v>0</v>
      </c>
      <c r="AJ334" s="1078">
        <f t="shared" si="406"/>
        <v>0</v>
      </c>
      <c r="AK334" s="1078">
        <f t="shared" si="407"/>
        <v>0</v>
      </c>
      <c r="AL334" s="1078">
        <f t="shared" si="408"/>
        <v>0</v>
      </c>
      <c r="AM334" s="1078">
        <f t="shared" si="409"/>
        <v>0</v>
      </c>
      <c r="AN334" s="1078">
        <f t="shared" si="410"/>
        <v>0</v>
      </c>
      <c r="AO334" s="1078">
        <f t="shared" si="411"/>
        <v>0</v>
      </c>
      <c r="AP334" s="1324">
        <f t="shared" si="412"/>
        <v>0</v>
      </c>
    </row>
    <row r="335" spans="1:42">
      <c r="A335" s="1323" t="s">
        <v>91</v>
      </c>
      <c r="B335" s="1323" t="s">
        <v>240</v>
      </c>
      <c r="C335" s="1323" t="s">
        <v>240</v>
      </c>
      <c r="D335" s="1323">
        <f>'Information Input'!$J$18</f>
        <v>2019</v>
      </c>
      <c r="E335" s="1323">
        <f>$E$20</f>
        <v>13</v>
      </c>
      <c r="F335" s="1334" t="str">
        <f>$F$20</f>
        <v>Skills Training &amp; Development (Behavioral Management Services) &lt; 21</v>
      </c>
      <c r="G335" s="1335" t="str">
        <f>$G$20</f>
        <v>Report 5J</v>
      </c>
      <c r="H335" s="1078">
        <f t="shared" si="413"/>
        <v>0</v>
      </c>
      <c r="I335" s="1078">
        <f t="shared" si="414"/>
        <v>0</v>
      </c>
      <c r="J335" s="1078">
        <f t="shared" si="413"/>
        <v>0</v>
      </c>
      <c r="K335" s="1078">
        <f t="shared" si="413"/>
        <v>0</v>
      </c>
      <c r="L335" s="1078">
        <f t="shared" si="413"/>
        <v>0</v>
      </c>
      <c r="M335" s="1078">
        <f t="shared" si="413"/>
        <v>0</v>
      </c>
      <c r="N335" s="1324">
        <f t="shared" si="399"/>
        <v>0</v>
      </c>
      <c r="O335" s="1078">
        <f t="shared" ref="O335:T335" si="421">O20+O65</f>
        <v>0</v>
      </c>
      <c r="P335" s="1078">
        <f t="shared" si="416"/>
        <v>0</v>
      </c>
      <c r="Q335" s="1078">
        <f t="shared" si="421"/>
        <v>0</v>
      </c>
      <c r="R335" s="1078">
        <f t="shared" si="421"/>
        <v>0</v>
      </c>
      <c r="S335" s="1078">
        <f t="shared" si="421"/>
        <v>0</v>
      </c>
      <c r="T335" s="1078">
        <f t="shared" si="421"/>
        <v>0</v>
      </c>
      <c r="U335" s="1324">
        <f t="shared" si="401"/>
        <v>0</v>
      </c>
      <c r="V335" s="1078">
        <f t="shared" ref="V335:AA335" si="422">V20+V65</f>
        <v>0</v>
      </c>
      <c r="W335" s="1078">
        <f t="shared" si="418"/>
        <v>0</v>
      </c>
      <c r="X335" s="1078">
        <f t="shared" si="422"/>
        <v>0</v>
      </c>
      <c r="Y335" s="1078">
        <f t="shared" si="422"/>
        <v>0</v>
      </c>
      <c r="Z335" s="1078">
        <f t="shared" si="422"/>
        <v>0</v>
      </c>
      <c r="AA335" s="1078">
        <f t="shared" si="422"/>
        <v>0</v>
      </c>
      <c r="AB335" s="1324">
        <f t="shared" si="403"/>
        <v>0</v>
      </c>
      <c r="AC335" s="1078">
        <f t="shared" ref="AC335:AH335" si="423">AC20+AC65</f>
        <v>0</v>
      </c>
      <c r="AD335" s="1078">
        <f t="shared" si="420"/>
        <v>0</v>
      </c>
      <c r="AE335" s="1078">
        <f t="shared" si="423"/>
        <v>0</v>
      </c>
      <c r="AF335" s="1078">
        <f t="shared" si="423"/>
        <v>0</v>
      </c>
      <c r="AG335" s="1078">
        <f t="shared" si="423"/>
        <v>0</v>
      </c>
      <c r="AH335" s="1078">
        <f t="shared" si="423"/>
        <v>0</v>
      </c>
      <c r="AI335" s="1324">
        <f t="shared" si="405"/>
        <v>0</v>
      </c>
      <c r="AJ335" s="1078">
        <f t="shared" si="406"/>
        <v>0</v>
      </c>
      <c r="AK335" s="1078">
        <f t="shared" si="407"/>
        <v>0</v>
      </c>
      <c r="AL335" s="1078">
        <f t="shared" si="408"/>
        <v>0</v>
      </c>
      <c r="AM335" s="1078">
        <f t="shared" si="409"/>
        <v>0</v>
      </c>
      <c r="AN335" s="1078">
        <f t="shared" si="410"/>
        <v>0</v>
      </c>
      <c r="AO335" s="1078">
        <f t="shared" si="411"/>
        <v>0</v>
      </c>
      <c r="AP335" s="1324">
        <f t="shared" si="412"/>
        <v>0</v>
      </c>
    </row>
    <row r="336" spans="1:42">
      <c r="A336" s="1323" t="s">
        <v>91</v>
      </c>
      <c r="B336" s="1323" t="s">
        <v>240</v>
      </c>
      <c r="C336" s="1323" t="s">
        <v>240</v>
      </c>
      <c r="D336" s="1323">
        <f>'Information Input'!$J$18</f>
        <v>2019</v>
      </c>
      <c r="E336" s="1323">
        <f>$E$21</f>
        <v>14</v>
      </c>
      <c r="F336" s="1334" t="str">
        <f>$F$21</f>
        <v>BH Day Treatment &lt; 21</v>
      </c>
      <c r="G336" s="1335" t="str">
        <f>$G$21</f>
        <v>Report 5K</v>
      </c>
      <c r="H336" s="1078">
        <f t="shared" si="413"/>
        <v>0</v>
      </c>
      <c r="I336" s="1078">
        <f t="shared" si="414"/>
        <v>0</v>
      </c>
      <c r="J336" s="1078">
        <f t="shared" si="413"/>
        <v>0</v>
      </c>
      <c r="K336" s="1078">
        <f t="shared" si="413"/>
        <v>0</v>
      </c>
      <c r="L336" s="1078">
        <f t="shared" si="413"/>
        <v>0</v>
      </c>
      <c r="M336" s="1078">
        <f t="shared" si="413"/>
        <v>0</v>
      </c>
      <c r="N336" s="1324">
        <f t="shared" si="399"/>
        <v>0</v>
      </c>
      <c r="O336" s="1078">
        <f t="shared" ref="O336:T336" si="424">O21+O66</f>
        <v>0</v>
      </c>
      <c r="P336" s="1078">
        <f t="shared" si="416"/>
        <v>0</v>
      </c>
      <c r="Q336" s="1078">
        <f t="shared" si="424"/>
        <v>0</v>
      </c>
      <c r="R336" s="1078">
        <f t="shared" si="424"/>
        <v>0</v>
      </c>
      <c r="S336" s="1078">
        <f t="shared" si="424"/>
        <v>0</v>
      </c>
      <c r="T336" s="1078">
        <f t="shared" si="424"/>
        <v>0</v>
      </c>
      <c r="U336" s="1324">
        <f t="shared" si="401"/>
        <v>0</v>
      </c>
      <c r="V336" s="1078">
        <f t="shared" ref="V336:AA336" si="425">V21+V66</f>
        <v>0</v>
      </c>
      <c r="W336" s="1078">
        <f t="shared" si="418"/>
        <v>0</v>
      </c>
      <c r="X336" s="1078">
        <f t="shared" si="425"/>
        <v>0</v>
      </c>
      <c r="Y336" s="1078">
        <f t="shared" si="425"/>
        <v>0</v>
      </c>
      <c r="Z336" s="1078">
        <f t="shared" si="425"/>
        <v>0</v>
      </c>
      <c r="AA336" s="1078">
        <f t="shared" si="425"/>
        <v>0</v>
      </c>
      <c r="AB336" s="1324">
        <f t="shared" si="403"/>
        <v>0</v>
      </c>
      <c r="AC336" s="1078">
        <f t="shared" ref="AC336:AH336" si="426">AC21+AC66</f>
        <v>0</v>
      </c>
      <c r="AD336" s="1078">
        <f t="shared" si="420"/>
        <v>0</v>
      </c>
      <c r="AE336" s="1078">
        <f t="shared" si="426"/>
        <v>0</v>
      </c>
      <c r="AF336" s="1078">
        <f t="shared" si="426"/>
        <v>0</v>
      </c>
      <c r="AG336" s="1078">
        <f t="shared" si="426"/>
        <v>0</v>
      </c>
      <c r="AH336" s="1078">
        <f t="shared" si="426"/>
        <v>0</v>
      </c>
      <c r="AI336" s="1324">
        <f t="shared" si="405"/>
        <v>0</v>
      </c>
      <c r="AJ336" s="1078">
        <f t="shared" si="406"/>
        <v>0</v>
      </c>
      <c r="AK336" s="1078">
        <f t="shared" si="407"/>
        <v>0</v>
      </c>
      <c r="AL336" s="1078">
        <f t="shared" si="408"/>
        <v>0</v>
      </c>
      <c r="AM336" s="1078">
        <f t="shared" si="409"/>
        <v>0</v>
      </c>
      <c r="AN336" s="1078">
        <f t="shared" si="410"/>
        <v>0</v>
      </c>
      <c r="AO336" s="1078">
        <f t="shared" si="411"/>
        <v>0</v>
      </c>
      <c r="AP336" s="1324">
        <f t="shared" si="412"/>
        <v>0</v>
      </c>
    </row>
    <row r="337" spans="1:42">
      <c r="A337" s="1323" t="s">
        <v>91</v>
      </c>
      <c r="B337" s="1323" t="s">
        <v>240</v>
      </c>
      <c r="C337" s="1323" t="s">
        <v>240</v>
      </c>
      <c r="D337" s="1323">
        <f>'Information Input'!$J$18</f>
        <v>2019</v>
      </c>
      <c r="E337" s="1323">
        <f>$E$22</f>
        <v>15</v>
      </c>
      <c r="F337" s="1334" t="str">
        <f>$F$22</f>
        <v>Psychosocial Rehab Services for Adults =&gt;18</v>
      </c>
      <c r="G337" s="1335" t="str">
        <f>$G$22</f>
        <v>Report 5L</v>
      </c>
      <c r="H337" s="1078">
        <f t="shared" si="413"/>
        <v>0</v>
      </c>
      <c r="I337" s="1078">
        <f t="shared" si="414"/>
        <v>0</v>
      </c>
      <c r="J337" s="1078">
        <f t="shared" si="413"/>
        <v>0</v>
      </c>
      <c r="K337" s="1078">
        <f t="shared" si="413"/>
        <v>0</v>
      </c>
      <c r="L337" s="1078">
        <f t="shared" si="413"/>
        <v>0</v>
      </c>
      <c r="M337" s="1078">
        <f t="shared" si="413"/>
        <v>0</v>
      </c>
      <c r="N337" s="1324">
        <f t="shared" si="399"/>
        <v>0</v>
      </c>
      <c r="O337" s="1078">
        <f t="shared" ref="O337:T337" si="427">O22+O67</f>
        <v>0</v>
      </c>
      <c r="P337" s="1078">
        <f t="shared" si="416"/>
        <v>0</v>
      </c>
      <c r="Q337" s="1078">
        <f t="shared" si="427"/>
        <v>0</v>
      </c>
      <c r="R337" s="1078">
        <f t="shared" si="427"/>
        <v>0</v>
      </c>
      <c r="S337" s="1078">
        <f t="shared" si="427"/>
        <v>0</v>
      </c>
      <c r="T337" s="1078">
        <f t="shared" si="427"/>
        <v>0</v>
      </c>
      <c r="U337" s="1324">
        <f t="shared" si="401"/>
        <v>0</v>
      </c>
      <c r="V337" s="1078">
        <f t="shared" ref="V337:AA337" si="428">V22+V67</f>
        <v>0</v>
      </c>
      <c r="W337" s="1078">
        <f t="shared" si="418"/>
        <v>0</v>
      </c>
      <c r="X337" s="1078">
        <f t="shared" si="428"/>
        <v>0</v>
      </c>
      <c r="Y337" s="1078">
        <f t="shared" si="428"/>
        <v>0</v>
      </c>
      <c r="Z337" s="1078">
        <f t="shared" si="428"/>
        <v>0</v>
      </c>
      <c r="AA337" s="1078">
        <f t="shared" si="428"/>
        <v>0</v>
      </c>
      <c r="AB337" s="1324">
        <f t="shared" si="403"/>
        <v>0</v>
      </c>
      <c r="AC337" s="1078">
        <f t="shared" ref="AC337:AH337" si="429">AC22+AC67</f>
        <v>0</v>
      </c>
      <c r="AD337" s="1078">
        <f t="shared" si="420"/>
        <v>0</v>
      </c>
      <c r="AE337" s="1078">
        <f t="shared" si="429"/>
        <v>0</v>
      </c>
      <c r="AF337" s="1078">
        <f t="shared" si="429"/>
        <v>0</v>
      </c>
      <c r="AG337" s="1078">
        <f t="shared" si="429"/>
        <v>0</v>
      </c>
      <c r="AH337" s="1078">
        <f t="shared" si="429"/>
        <v>0</v>
      </c>
      <c r="AI337" s="1324">
        <f t="shared" si="405"/>
        <v>0</v>
      </c>
      <c r="AJ337" s="1078">
        <f t="shared" si="406"/>
        <v>0</v>
      </c>
      <c r="AK337" s="1078">
        <f t="shared" si="407"/>
        <v>0</v>
      </c>
      <c r="AL337" s="1078">
        <f t="shared" si="408"/>
        <v>0</v>
      </c>
      <c r="AM337" s="1078">
        <f t="shared" si="409"/>
        <v>0</v>
      </c>
      <c r="AN337" s="1078">
        <f t="shared" si="410"/>
        <v>0</v>
      </c>
      <c r="AO337" s="1078">
        <f t="shared" si="411"/>
        <v>0</v>
      </c>
      <c r="AP337" s="1324">
        <f t="shared" si="412"/>
        <v>0</v>
      </c>
    </row>
    <row r="338" spans="1:42">
      <c r="A338" s="1323" t="s">
        <v>91</v>
      </c>
      <c r="B338" s="1323" t="s">
        <v>240</v>
      </c>
      <c r="C338" s="1323" t="s">
        <v>240</v>
      </c>
      <c r="D338" s="1323">
        <f>'Information Input'!$J$18</f>
        <v>2019</v>
      </c>
      <c r="E338" s="1323">
        <f>$E$23</f>
        <v>16</v>
      </c>
      <c r="F338" s="1334" t="str">
        <f>$F$23</f>
        <v>Evaluations and Therapies (Non-Hospital Outpatient)</v>
      </c>
      <c r="G338" s="1335" t="str">
        <f>$G$23</f>
        <v>Report 5H</v>
      </c>
      <c r="H338" s="1078">
        <f t="shared" si="413"/>
        <v>0</v>
      </c>
      <c r="I338" s="1078">
        <f t="shared" si="414"/>
        <v>0</v>
      </c>
      <c r="J338" s="1078">
        <f t="shared" si="413"/>
        <v>0</v>
      </c>
      <c r="K338" s="1078">
        <f t="shared" si="413"/>
        <v>0</v>
      </c>
      <c r="L338" s="1078">
        <f t="shared" si="413"/>
        <v>0</v>
      </c>
      <c r="M338" s="1078">
        <f t="shared" si="413"/>
        <v>0</v>
      </c>
      <c r="N338" s="1324">
        <f t="shared" si="399"/>
        <v>0</v>
      </c>
      <c r="O338" s="1078">
        <f t="shared" ref="O338:T338" si="430">O23+O68</f>
        <v>0</v>
      </c>
      <c r="P338" s="1078">
        <f t="shared" si="416"/>
        <v>0</v>
      </c>
      <c r="Q338" s="1078">
        <f t="shared" si="430"/>
        <v>0</v>
      </c>
      <c r="R338" s="1078">
        <f t="shared" si="430"/>
        <v>0</v>
      </c>
      <c r="S338" s="1078">
        <f t="shared" si="430"/>
        <v>0</v>
      </c>
      <c r="T338" s="1078">
        <f t="shared" si="430"/>
        <v>0</v>
      </c>
      <c r="U338" s="1324">
        <f t="shared" si="401"/>
        <v>0</v>
      </c>
      <c r="V338" s="1078">
        <f t="shared" ref="V338:AA338" si="431">V23+V68</f>
        <v>0</v>
      </c>
      <c r="W338" s="1078">
        <f t="shared" si="418"/>
        <v>0</v>
      </c>
      <c r="X338" s="1078">
        <f t="shared" si="431"/>
        <v>0</v>
      </c>
      <c r="Y338" s="1078">
        <f t="shared" si="431"/>
        <v>0</v>
      </c>
      <c r="Z338" s="1078">
        <f t="shared" si="431"/>
        <v>0</v>
      </c>
      <c r="AA338" s="1078">
        <f t="shared" si="431"/>
        <v>0</v>
      </c>
      <c r="AB338" s="1324">
        <f t="shared" si="403"/>
        <v>0</v>
      </c>
      <c r="AC338" s="1078">
        <f t="shared" ref="AC338:AH338" si="432">AC23+AC68</f>
        <v>0</v>
      </c>
      <c r="AD338" s="1078">
        <f t="shared" si="420"/>
        <v>0</v>
      </c>
      <c r="AE338" s="1078">
        <f t="shared" si="432"/>
        <v>0</v>
      </c>
      <c r="AF338" s="1078">
        <f t="shared" si="432"/>
        <v>0</v>
      </c>
      <c r="AG338" s="1078">
        <f t="shared" si="432"/>
        <v>0</v>
      </c>
      <c r="AH338" s="1078">
        <f t="shared" si="432"/>
        <v>0</v>
      </c>
      <c r="AI338" s="1324">
        <f t="shared" si="405"/>
        <v>0</v>
      </c>
      <c r="AJ338" s="1078">
        <f t="shared" si="406"/>
        <v>0</v>
      </c>
      <c r="AK338" s="1078">
        <f t="shared" si="407"/>
        <v>0</v>
      </c>
      <c r="AL338" s="1078">
        <f t="shared" si="408"/>
        <v>0</v>
      </c>
      <c r="AM338" s="1078">
        <f t="shared" si="409"/>
        <v>0</v>
      </c>
      <c r="AN338" s="1078">
        <f t="shared" si="410"/>
        <v>0</v>
      </c>
      <c r="AO338" s="1078">
        <f t="shared" si="411"/>
        <v>0</v>
      </c>
      <c r="AP338" s="1324">
        <f t="shared" si="412"/>
        <v>0</v>
      </c>
    </row>
    <row r="339" spans="1:42">
      <c r="A339" s="1323" t="s">
        <v>91</v>
      </c>
      <c r="B339" s="1323" t="s">
        <v>240</v>
      </c>
      <c r="C339" s="1323" t="s">
        <v>240</v>
      </c>
      <c r="D339" s="1323">
        <f>'Information Input'!$J$18</f>
        <v>2019</v>
      </c>
      <c r="E339" s="1323">
        <f>$E$24</f>
        <v>17</v>
      </c>
      <c r="F339" s="1334" t="str">
        <f>$F$24</f>
        <v>Testing (Non-Hospital Outpatient)</v>
      </c>
      <c r="G339" s="1335" t="str">
        <f>$G$24</f>
        <v>Report 5H</v>
      </c>
      <c r="H339" s="1078">
        <f t="shared" si="413"/>
        <v>0</v>
      </c>
      <c r="I339" s="1078">
        <f t="shared" si="414"/>
        <v>0</v>
      </c>
      <c r="J339" s="1078">
        <f t="shared" si="413"/>
        <v>0</v>
      </c>
      <c r="K339" s="1078">
        <f t="shared" si="413"/>
        <v>0</v>
      </c>
      <c r="L339" s="1078">
        <f t="shared" si="413"/>
        <v>0</v>
      </c>
      <c r="M339" s="1078">
        <f t="shared" si="413"/>
        <v>0</v>
      </c>
      <c r="N339" s="1324">
        <f t="shared" si="399"/>
        <v>0</v>
      </c>
      <c r="O339" s="1078">
        <f t="shared" ref="O339:T339" si="433">O24+O69</f>
        <v>0</v>
      </c>
      <c r="P339" s="1078">
        <f t="shared" si="416"/>
        <v>0</v>
      </c>
      <c r="Q339" s="1078">
        <f t="shared" si="433"/>
        <v>0</v>
      </c>
      <c r="R339" s="1078">
        <f t="shared" si="433"/>
        <v>0</v>
      </c>
      <c r="S339" s="1078">
        <f t="shared" si="433"/>
        <v>0</v>
      </c>
      <c r="T339" s="1078">
        <f t="shared" si="433"/>
        <v>0</v>
      </c>
      <c r="U339" s="1324">
        <f t="shared" si="401"/>
        <v>0</v>
      </c>
      <c r="V339" s="1078">
        <f t="shared" ref="V339:AA339" si="434">V24+V69</f>
        <v>0</v>
      </c>
      <c r="W339" s="1078">
        <f t="shared" si="418"/>
        <v>0</v>
      </c>
      <c r="X339" s="1078">
        <f t="shared" si="434"/>
        <v>0</v>
      </c>
      <c r="Y339" s="1078">
        <f t="shared" si="434"/>
        <v>0</v>
      </c>
      <c r="Z339" s="1078">
        <f t="shared" si="434"/>
        <v>0</v>
      </c>
      <c r="AA339" s="1078">
        <f t="shared" si="434"/>
        <v>0</v>
      </c>
      <c r="AB339" s="1324">
        <f t="shared" si="403"/>
        <v>0</v>
      </c>
      <c r="AC339" s="1078">
        <f t="shared" ref="AC339:AH339" si="435">AC24+AC69</f>
        <v>0</v>
      </c>
      <c r="AD339" s="1078">
        <f t="shared" si="420"/>
        <v>0</v>
      </c>
      <c r="AE339" s="1078">
        <f t="shared" si="435"/>
        <v>0</v>
      </c>
      <c r="AF339" s="1078">
        <f t="shared" si="435"/>
        <v>0</v>
      </c>
      <c r="AG339" s="1078">
        <f t="shared" si="435"/>
        <v>0</v>
      </c>
      <c r="AH339" s="1078">
        <f t="shared" si="435"/>
        <v>0</v>
      </c>
      <c r="AI339" s="1324">
        <f t="shared" si="405"/>
        <v>0</v>
      </c>
      <c r="AJ339" s="1078">
        <f t="shared" si="406"/>
        <v>0</v>
      </c>
      <c r="AK339" s="1078">
        <f t="shared" si="407"/>
        <v>0</v>
      </c>
      <c r="AL339" s="1078">
        <f t="shared" si="408"/>
        <v>0</v>
      </c>
      <c r="AM339" s="1078">
        <f t="shared" si="409"/>
        <v>0</v>
      </c>
      <c r="AN339" s="1078">
        <f t="shared" si="410"/>
        <v>0</v>
      </c>
      <c r="AO339" s="1078">
        <f t="shared" si="411"/>
        <v>0</v>
      </c>
      <c r="AP339" s="1324">
        <f t="shared" si="412"/>
        <v>0</v>
      </c>
    </row>
    <row r="340" spans="1:42">
      <c r="A340" s="1323" t="s">
        <v>91</v>
      </c>
      <c r="B340" s="1323" t="s">
        <v>240</v>
      </c>
      <c r="C340" s="1323" t="s">
        <v>240</v>
      </c>
      <c r="D340" s="1323">
        <f>'Information Input'!$J$18</f>
        <v>2019</v>
      </c>
      <c r="E340" s="1323">
        <f>$E$25</f>
        <v>18</v>
      </c>
      <c r="F340" s="1334" t="str">
        <f>$F$25</f>
        <v>Functional Family Therapy (FFT) (Non-Hospital Outpatient)</v>
      </c>
      <c r="G340" s="1335" t="str">
        <f>$G$25</f>
        <v>Report 5H</v>
      </c>
      <c r="H340" s="1078">
        <f t="shared" si="413"/>
        <v>0</v>
      </c>
      <c r="I340" s="1078">
        <f t="shared" si="414"/>
        <v>0</v>
      </c>
      <c r="J340" s="1078">
        <f t="shared" si="413"/>
        <v>0</v>
      </c>
      <c r="K340" s="1078">
        <f t="shared" si="413"/>
        <v>0</v>
      </c>
      <c r="L340" s="1078">
        <f t="shared" si="413"/>
        <v>0</v>
      </c>
      <c r="M340" s="1078">
        <f t="shared" si="413"/>
        <v>0</v>
      </c>
      <c r="N340" s="1324">
        <f t="shared" si="399"/>
        <v>0</v>
      </c>
      <c r="O340" s="1078">
        <f t="shared" ref="O340:T340" si="436">O25+O70</f>
        <v>0</v>
      </c>
      <c r="P340" s="1078">
        <f t="shared" si="416"/>
        <v>0</v>
      </c>
      <c r="Q340" s="1078">
        <f t="shared" si="436"/>
        <v>0</v>
      </c>
      <c r="R340" s="1078">
        <f t="shared" si="436"/>
        <v>0</v>
      </c>
      <c r="S340" s="1078">
        <f t="shared" si="436"/>
        <v>0</v>
      </c>
      <c r="T340" s="1078">
        <f t="shared" si="436"/>
        <v>0</v>
      </c>
      <c r="U340" s="1324">
        <f t="shared" si="401"/>
        <v>0</v>
      </c>
      <c r="V340" s="1078">
        <f t="shared" ref="V340:AA340" si="437">V25+V70</f>
        <v>0</v>
      </c>
      <c r="W340" s="1078">
        <f t="shared" si="418"/>
        <v>0</v>
      </c>
      <c r="X340" s="1078">
        <f t="shared" si="437"/>
        <v>0</v>
      </c>
      <c r="Y340" s="1078">
        <f t="shared" si="437"/>
        <v>0</v>
      </c>
      <c r="Z340" s="1078">
        <f t="shared" si="437"/>
        <v>0</v>
      </c>
      <c r="AA340" s="1078">
        <f t="shared" si="437"/>
        <v>0</v>
      </c>
      <c r="AB340" s="1324">
        <f t="shared" si="403"/>
        <v>0</v>
      </c>
      <c r="AC340" s="1078">
        <f t="shared" ref="AC340:AH340" si="438">AC25+AC70</f>
        <v>0</v>
      </c>
      <c r="AD340" s="1078">
        <f t="shared" si="420"/>
        <v>0</v>
      </c>
      <c r="AE340" s="1078">
        <f t="shared" si="438"/>
        <v>0</v>
      </c>
      <c r="AF340" s="1078">
        <f t="shared" si="438"/>
        <v>0</v>
      </c>
      <c r="AG340" s="1078">
        <f t="shared" si="438"/>
        <v>0</v>
      </c>
      <c r="AH340" s="1078">
        <f t="shared" si="438"/>
        <v>0</v>
      </c>
      <c r="AI340" s="1324">
        <f t="shared" si="405"/>
        <v>0</v>
      </c>
      <c r="AJ340" s="1078">
        <f t="shared" si="406"/>
        <v>0</v>
      </c>
      <c r="AK340" s="1078">
        <f t="shared" si="407"/>
        <v>0</v>
      </c>
      <c r="AL340" s="1078">
        <f t="shared" si="408"/>
        <v>0</v>
      </c>
      <c r="AM340" s="1078">
        <f t="shared" si="409"/>
        <v>0</v>
      </c>
      <c r="AN340" s="1078">
        <f t="shared" si="410"/>
        <v>0</v>
      </c>
      <c r="AO340" s="1078">
        <f t="shared" si="411"/>
        <v>0</v>
      </c>
      <c r="AP340" s="1324">
        <f t="shared" si="412"/>
        <v>0</v>
      </c>
    </row>
    <row r="341" spans="1:42">
      <c r="A341" s="1323" t="s">
        <v>91</v>
      </c>
      <c r="B341" s="1323" t="s">
        <v>240</v>
      </c>
      <c r="C341" s="1323" t="s">
        <v>240</v>
      </c>
      <c r="D341" s="1323">
        <f>'Information Input'!$J$18</f>
        <v>2019</v>
      </c>
      <c r="E341" s="1323">
        <f>$E$26</f>
        <v>19</v>
      </c>
      <c r="F341" s="1334" t="str">
        <f>$F$26</f>
        <v>Outpatient Hospital (Evaluations, Therapies, and BH Physical Evaluations)</v>
      </c>
      <c r="G341" s="1335" t="str">
        <f>$G$26</f>
        <v>Report 5H</v>
      </c>
      <c r="H341" s="1078">
        <f t="shared" si="413"/>
        <v>0</v>
      </c>
      <c r="I341" s="1078">
        <f t="shared" si="414"/>
        <v>0</v>
      </c>
      <c r="J341" s="1078">
        <f t="shared" si="413"/>
        <v>0</v>
      </c>
      <c r="K341" s="1078">
        <f t="shared" si="413"/>
        <v>0</v>
      </c>
      <c r="L341" s="1078">
        <f t="shared" si="413"/>
        <v>0</v>
      </c>
      <c r="M341" s="1078">
        <f t="shared" si="413"/>
        <v>0</v>
      </c>
      <c r="N341" s="1324">
        <f t="shared" si="399"/>
        <v>0</v>
      </c>
      <c r="O341" s="1078">
        <f t="shared" ref="O341:T341" si="439">O26+O71</f>
        <v>0</v>
      </c>
      <c r="P341" s="1078">
        <f t="shared" si="416"/>
        <v>0</v>
      </c>
      <c r="Q341" s="1078">
        <f t="shared" si="439"/>
        <v>0</v>
      </c>
      <c r="R341" s="1078">
        <f t="shared" si="439"/>
        <v>0</v>
      </c>
      <c r="S341" s="1078">
        <f t="shared" si="439"/>
        <v>0</v>
      </c>
      <c r="T341" s="1078">
        <f t="shared" si="439"/>
        <v>0</v>
      </c>
      <c r="U341" s="1324">
        <f t="shared" si="401"/>
        <v>0</v>
      </c>
      <c r="V341" s="1078">
        <f t="shared" ref="V341:AA341" si="440">V26+V71</f>
        <v>0</v>
      </c>
      <c r="W341" s="1078">
        <f t="shared" si="418"/>
        <v>0</v>
      </c>
      <c r="X341" s="1078">
        <f t="shared" si="440"/>
        <v>0</v>
      </c>
      <c r="Y341" s="1078">
        <f t="shared" si="440"/>
        <v>0</v>
      </c>
      <c r="Z341" s="1078">
        <f t="shared" si="440"/>
        <v>0</v>
      </c>
      <c r="AA341" s="1078">
        <f t="shared" si="440"/>
        <v>0</v>
      </c>
      <c r="AB341" s="1324">
        <f t="shared" si="403"/>
        <v>0</v>
      </c>
      <c r="AC341" s="1078">
        <f t="shared" ref="AC341:AH341" si="441">AC26+AC71</f>
        <v>0</v>
      </c>
      <c r="AD341" s="1078">
        <f t="shared" si="420"/>
        <v>0</v>
      </c>
      <c r="AE341" s="1078">
        <f t="shared" si="441"/>
        <v>0</v>
      </c>
      <c r="AF341" s="1078">
        <f t="shared" si="441"/>
        <v>0</v>
      </c>
      <c r="AG341" s="1078">
        <f t="shared" si="441"/>
        <v>0</v>
      </c>
      <c r="AH341" s="1078">
        <f t="shared" si="441"/>
        <v>0</v>
      </c>
      <c r="AI341" s="1324">
        <f t="shared" si="405"/>
        <v>0</v>
      </c>
      <c r="AJ341" s="1078">
        <f t="shared" si="406"/>
        <v>0</v>
      </c>
      <c r="AK341" s="1078">
        <f t="shared" si="407"/>
        <v>0</v>
      </c>
      <c r="AL341" s="1078">
        <f t="shared" si="408"/>
        <v>0</v>
      </c>
      <c r="AM341" s="1078">
        <f t="shared" si="409"/>
        <v>0</v>
      </c>
      <c r="AN341" s="1078">
        <f t="shared" si="410"/>
        <v>0</v>
      </c>
      <c r="AO341" s="1078">
        <f t="shared" si="411"/>
        <v>0</v>
      </c>
      <c r="AP341" s="1324">
        <f t="shared" si="412"/>
        <v>0</v>
      </c>
    </row>
    <row r="342" spans="1:42">
      <c r="A342" s="1323" t="s">
        <v>91</v>
      </c>
      <c r="B342" s="1323" t="s">
        <v>240</v>
      </c>
      <c r="C342" s="1323" t="s">
        <v>240</v>
      </c>
      <c r="D342" s="1323">
        <f>'Information Input'!$J$18</f>
        <v>2019</v>
      </c>
      <c r="E342" s="1323">
        <f>$E$27</f>
        <v>20</v>
      </c>
      <c r="F342" s="1334" t="str">
        <f>$F$27</f>
        <v>Partial Hospitalization Program (BH Treatment Services)</v>
      </c>
      <c r="G342" s="1335" t="str">
        <f>$G$27</f>
        <v>Report 5H</v>
      </c>
      <c r="H342" s="1078">
        <f t="shared" si="413"/>
        <v>0</v>
      </c>
      <c r="I342" s="1078">
        <f t="shared" si="414"/>
        <v>0</v>
      </c>
      <c r="J342" s="1078">
        <f t="shared" si="413"/>
        <v>0</v>
      </c>
      <c r="K342" s="1078">
        <f t="shared" si="413"/>
        <v>0</v>
      </c>
      <c r="L342" s="1078">
        <f t="shared" si="413"/>
        <v>0</v>
      </c>
      <c r="M342" s="1078">
        <f t="shared" si="413"/>
        <v>0</v>
      </c>
      <c r="N342" s="1324">
        <f t="shared" si="399"/>
        <v>0</v>
      </c>
      <c r="O342" s="1078">
        <f t="shared" ref="O342:T342" si="442">O27+O72</f>
        <v>0</v>
      </c>
      <c r="P342" s="1078">
        <f t="shared" si="416"/>
        <v>0</v>
      </c>
      <c r="Q342" s="1078">
        <f t="shared" si="442"/>
        <v>0</v>
      </c>
      <c r="R342" s="1078">
        <f t="shared" si="442"/>
        <v>0</v>
      </c>
      <c r="S342" s="1078">
        <f t="shared" si="442"/>
        <v>0</v>
      </c>
      <c r="T342" s="1078">
        <f t="shared" si="442"/>
        <v>0</v>
      </c>
      <c r="U342" s="1324">
        <f t="shared" si="401"/>
        <v>0</v>
      </c>
      <c r="V342" s="1078">
        <f t="shared" ref="V342:AA342" si="443">V27+V72</f>
        <v>0</v>
      </c>
      <c r="W342" s="1078">
        <f t="shared" si="418"/>
        <v>0</v>
      </c>
      <c r="X342" s="1078">
        <f t="shared" si="443"/>
        <v>0</v>
      </c>
      <c r="Y342" s="1078">
        <f t="shared" si="443"/>
        <v>0</v>
      </c>
      <c r="Z342" s="1078">
        <f t="shared" si="443"/>
        <v>0</v>
      </c>
      <c r="AA342" s="1078">
        <f t="shared" si="443"/>
        <v>0</v>
      </c>
      <c r="AB342" s="1324">
        <f t="shared" si="403"/>
        <v>0</v>
      </c>
      <c r="AC342" s="1078">
        <f t="shared" ref="AC342:AH342" si="444">AC27+AC72</f>
        <v>0</v>
      </c>
      <c r="AD342" s="1078">
        <f t="shared" si="420"/>
        <v>0</v>
      </c>
      <c r="AE342" s="1078">
        <f t="shared" si="444"/>
        <v>0</v>
      </c>
      <c r="AF342" s="1078">
        <f t="shared" si="444"/>
        <v>0</v>
      </c>
      <c r="AG342" s="1078">
        <f t="shared" si="444"/>
        <v>0</v>
      </c>
      <c r="AH342" s="1078">
        <f t="shared" si="444"/>
        <v>0</v>
      </c>
      <c r="AI342" s="1324">
        <f t="shared" si="405"/>
        <v>0</v>
      </c>
      <c r="AJ342" s="1078">
        <f t="shared" si="406"/>
        <v>0</v>
      </c>
      <c r="AK342" s="1078">
        <f t="shared" si="407"/>
        <v>0</v>
      </c>
      <c r="AL342" s="1078">
        <f t="shared" si="408"/>
        <v>0</v>
      </c>
      <c r="AM342" s="1078">
        <f t="shared" si="409"/>
        <v>0</v>
      </c>
      <c r="AN342" s="1078">
        <f t="shared" si="410"/>
        <v>0</v>
      </c>
      <c r="AO342" s="1078">
        <f t="shared" si="411"/>
        <v>0</v>
      </c>
      <c r="AP342" s="1324">
        <f t="shared" si="412"/>
        <v>0</v>
      </c>
    </row>
    <row r="343" spans="1:42">
      <c r="A343" s="1323" t="s">
        <v>91</v>
      </c>
      <c r="B343" s="1323" t="s">
        <v>240</v>
      </c>
      <c r="C343" s="1323" t="s">
        <v>240</v>
      </c>
      <c r="D343" s="1323">
        <f>'Information Input'!$J$18</f>
        <v>2019</v>
      </c>
      <c r="E343" s="1323">
        <f>$E$28</f>
        <v>21</v>
      </c>
      <c r="F343" s="1334" t="str">
        <f>$F$28</f>
        <v>Hospital Outpatient Facility (BH Treatment Services)</v>
      </c>
      <c r="G343" s="1335" t="str">
        <f>$G$28</f>
        <v>Report 5H</v>
      </c>
      <c r="H343" s="1078">
        <f t="shared" si="413"/>
        <v>0</v>
      </c>
      <c r="I343" s="1078">
        <f t="shared" si="414"/>
        <v>0</v>
      </c>
      <c r="J343" s="1078">
        <f t="shared" si="413"/>
        <v>0</v>
      </c>
      <c r="K343" s="1078">
        <f t="shared" si="413"/>
        <v>0</v>
      </c>
      <c r="L343" s="1078">
        <f t="shared" si="413"/>
        <v>0</v>
      </c>
      <c r="M343" s="1078">
        <f t="shared" si="413"/>
        <v>0</v>
      </c>
      <c r="N343" s="1324">
        <f t="shared" si="399"/>
        <v>0</v>
      </c>
      <c r="O343" s="1078">
        <f t="shared" ref="O343:T343" si="445">O28+O73</f>
        <v>0</v>
      </c>
      <c r="P343" s="1078">
        <f t="shared" si="416"/>
        <v>0</v>
      </c>
      <c r="Q343" s="1078">
        <f t="shared" si="445"/>
        <v>0</v>
      </c>
      <c r="R343" s="1078">
        <f t="shared" si="445"/>
        <v>0</v>
      </c>
      <c r="S343" s="1078">
        <f t="shared" si="445"/>
        <v>0</v>
      </c>
      <c r="T343" s="1078">
        <f t="shared" si="445"/>
        <v>0</v>
      </c>
      <c r="U343" s="1324">
        <f t="shared" si="401"/>
        <v>0</v>
      </c>
      <c r="V343" s="1078">
        <f t="shared" ref="V343:AA343" si="446">V28+V73</f>
        <v>0</v>
      </c>
      <c r="W343" s="1078">
        <f t="shared" si="418"/>
        <v>0</v>
      </c>
      <c r="X343" s="1078">
        <f t="shared" si="446"/>
        <v>0</v>
      </c>
      <c r="Y343" s="1078">
        <f t="shared" si="446"/>
        <v>0</v>
      </c>
      <c r="Z343" s="1078">
        <f t="shared" si="446"/>
        <v>0</v>
      </c>
      <c r="AA343" s="1078">
        <f t="shared" si="446"/>
        <v>0</v>
      </c>
      <c r="AB343" s="1324">
        <f t="shared" si="403"/>
        <v>0</v>
      </c>
      <c r="AC343" s="1078">
        <f t="shared" ref="AC343:AH343" si="447">AC28+AC73</f>
        <v>0</v>
      </c>
      <c r="AD343" s="1078">
        <f t="shared" si="420"/>
        <v>0</v>
      </c>
      <c r="AE343" s="1078">
        <f t="shared" si="447"/>
        <v>0</v>
      </c>
      <c r="AF343" s="1078">
        <f t="shared" si="447"/>
        <v>0</v>
      </c>
      <c r="AG343" s="1078">
        <f t="shared" si="447"/>
        <v>0</v>
      </c>
      <c r="AH343" s="1078">
        <f t="shared" si="447"/>
        <v>0</v>
      </c>
      <c r="AI343" s="1324">
        <f t="shared" si="405"/>
        <v>0</v>
      </c>
      <c r="AJ343" s="1078">
        <f t="shared" si="406"/>
        <v>0</v>
      </c>
      <c r="AK343" s="1078">
        <f t="shared" si="407"/>
        <v>0</v>
      </c>
      <c r="AL343" s="1078">
        <f t="shared" si="408"/>
        <v>0</v>
      </c>
      <c r="AM343" s="1078">
        <f t="shared" si="409"/>
        <v>0</v>
      </c>
      <c r="AN343" s="1078">
        <f t="shared" si="410"/>
        <v>0</v>
      </c>
      <c r="AO343" s="1078">
        <f t="shared" si="411"/>
        <v>0</v>
      </c>
      <c r="AP343" s="1324">
        <f t="shared" si="412"/>
        <v>0</v>
      </c>
    </row>
    <row r="344" spans="1:42">
      <c r="A344" s="1323" t="s">
        <v>91</v>
      </c>
      <c r="B344" s="1323" t="s">
        <v>240</v>
      </c>
      <c r="C344" s="1323" t="s">
        <v>240</v>
      </c>
      <c r="D344" s="1323">
        <f>'Information Input'!$J$18</f>
        <v>2019</v>
      </c>
      <c r="E344" s="1323">
        <f>$E$29</f>
        <v>22</v>
      </c>
      <c r="F344" s="1334" t="str">
        <f>$F$29</f>
        <v>Hospital Inpatient Facility (Psychiatric Hospitalization Services)</v>
      </c>
      <c r="G344" s="1335" t="str">
        <f>$G$29</f>
        <v>Report 5A</v>
      </c>
      <c r="H344" s="1078">
        <f t="shared" si="413"/>
        <v>0</v>
      </c>
      <c r="I344" s="1078">
        <f t="shared" si="414"/>
        <v>0</v>
      </c>
      <c r="J344" s="1078">
        <f t="shared" si="413"/>
        <v>0</v>
      </c>
      <c r="K344" s="1078">
        <f t="shared" si="413"/>
        <v>0</v>
      </c>
      <c r="L344" s="1078">
        <f t="shared" si="413"/>
        <v>0</v>
      </c>
      <c r="M344" s="1078">
        <f t="shared" si="413"/>
        <v>0</v>
      </c>
      <c r="N344" s="1324">
        <f t="shared" si="399"/>
        <v>0</v>
      </c>
      <c r="O344" s="1078">
        <f t="shared" ref="O344:T344" si="448">O29+O74</f>
        <v>0</v>
      </c>
      <c r="P344" s="1078">
        <f t="shared" si="416"/>
        <v>0</v>
      </c>
      <c r="Q344" s="1078">
        <f t="shared" si="448"/>
        <v>0</v>
      </c>
      <c r="R344" s="1078">
        <f t="shared" si="448"/>
        <v>0</v>
      </c>
      <c r="S344" s="1078">
        <f t="shared" si="448"/>
        <v>0</v>
      </c>
      <c r="T344" s="1078">
        <f t="shared" si="448"/>
        <v>0</v>
      </c>
      <c r="U344" s="1324">
        <f t="shared" si="401"/>
        <v>0</v>
      </c>
      <c r="V344" s="1078">
        <f t="shared" ref="V344:AA344" si="449">V29+V74</f>
        <v>0</v>
      </c>
      <c r="W344" s="1078">
        <f t="shared" si="418"/>
        <v>0</v>
      </c>
      <c r="X344" s="1078">
        <f t="shared" si="449"/>
        <v>0</v>
      </c>
      <c r="Y344" s="1078">
        <f t="shared" si="449"/>
        <v>0</v>
      </c>
      <c r="Z344" s="1078">
        <f t="shared" si="449"/>
        <v>0</v>
      </c>
      <c r="AA344" s="1078">
        <f t="shared" si="449"/>
        <v>0</v>
      </c>
      <c r="AB344" s="1324">
        <f t="shared" si="403"/>
        <v>0</v>
      </c>
      <c r="AC344" s="1078">
        <f t="shared" ref="AC344:AH344" si="450">AC29+AC74</f>
        <v>0</v>
      </c>
      <c r="AD344" s="1078">
        <f t="shared" si="420"/>
        <v>0</v>
      </c>
      <c r="AE344" s="1078">
        <f t="shared" si="450"/>
        <v>0</v>
      </c>
      <c r="AF344" s="1078">
        <f t="shared" si="450"/>
        <v>0</v>
      </c>
      <c r="AG344" s="1078">
        <f t="shared" si="450"/>
        <v>0</v>
      </c>
      <c r="AH344" s="1078">
        <f t="shared" si="450"/>
        <v>0</v>
      </c>
      <c r="AI344" s="1324">
        <f t="shared" si="405"/>
        <v>0</v>
      </c>
      <c r="AJ344" s="1078">
        <f t="shared" si="406"/>
        <v>0</v>
      </c>
      <c r="AK344" s="1078">
        <f t="shared" si="407"/>
        <v>0</v>
      </c>
      <c r="AL344" s="1078">
        <f t="shared" si="408"/>
        <v>0</v>
      </c>
      <c r="AM344" s="1078">
        <f t="shared" si="409"/>
        <v>0</v>
      </c>
      <c r="AN344" s="1078">
        <f t="shared" si="410"/>
        <v>0</v>
      </c>
      <c r="AO344" s="1078">
        <f t="shared" si="411"/>
        <v>0</v>
      </c>
      <c r="AP344" s="1324">
        <f t="shared" si="412"/>
        <v>0</v>
      </c>
    </row>
    <row r="345" spans="1:42">
      <c r="A345" s="1323" t="s">
        <v>91</v>
      </c>
      <c r="B345" s="1323" t="s">
        <v>240</v>
      </c>
      <c r="C345" s="1323" t="s">
        <v>240</v>
      </c>
      <c r="D345" s="1323">
        <f>'Information Input'!$J$18</f>
        <v>2019</v>
      </c>
      <c r="E345" s="1323">
        <f>$E$30</f>
        <v>23</v>
      </c>
      <c r="F345" s="1334" t="str">
        <f>$F$30</f>
        <v>Inpatient and Residential Professional Charges</v>
      </c>
      <c r="G345" s="1335" t="str">
        <f>$G$30</f>
        <v>Report 5A</v>
      </c>
      <c r="H345" s="1078">
        <f t="shared" si="413"/>
        <v>0</v>
      </c>
      <c r="I345" s="1078">
        <f t="shared" si="414"/>
        <v>0</v>
      </c>
      <c r="J345" s="1078">
        <f t="shared" si="413"/>
        <v>0</v>
      </c>
      <c r="K345" s="1078">
        <f t="shared" si="413"/>
        <v>0</v>
      </c>
      <c r="L345" s="1078">
        <f t="shared" si="413"/>
        <v>0</v>
      </c>
      <c r="M345" s="1078">
        <f t="shared" si="413"/>
        <v>0</v>
      </c>
      <c r="N345" s="1324">
        <f t="shared" si="399"/>
        <v>0</v>
      </c>
      <c r="O345" s="1078">
        <f t="shared" ref="O345:T345" si="451">O30+O75</f>
        <v>0</v>
      </c>
      <c r="P345" s="1078">
        <f t="shared" si="416"/>
        <v>0</v>
      </c>
      <c r="Q345" s="1078">
        <f t="shared" si="451"/>
        <v>0</v>
      </c>
      <c r="R345" s="1078">
        <f t="shared" si="451"/>
        <v>0</v>
      </c>
      <c r="S345" s="1078">
        <f t="shared" si="451"/>
        <v>0</v>
      </c>
      <c r="T345" s="1078">
        <f t="shared" si="451"/>
        <v>0</v>
      </c>
      <c r="U345" s="1324">
        <f t="shared" si="401"/>
        <v>0</v>
      </c>
      <c r="V345" s="1078">
        <f t="shared" ref="V345:AA345" si="452">V30+V75</f>
        <v>0</v>
      </c>
      <c r="W345" s="1078">
        <f t="shared" si="418"/>
        <v>0</v>
      </c>
      <c r="X345" s="1078">
        <f t="shared" si="452"/>
        <v>0</v>
      </c>
      <c r="Y345" s="1078">
        <f t="shared" si="452"/>
        <v>0</v>
      </c>
      <c r="Z345" s="1078">
        <f t="shared" si="452"/>
        <v>0</v>
      </c>
      <c r="AA345" s="1078">
        <f t="shared" si="452"/>
        <v>0</v>
      </c>
      <c r="AB345" s="1324">
        <f t="shared" si="403"/>
        <v>0</v>
      </c>
      <c r="AC345" s="1078">
        <f t="shared" ref="AC345:AH345" si="453">AC30+AC75</f>
        <v>0</v>
      </c>
      <c r="AD345" s="1078">
        <f t="shared" si="420"/>
        <v>0</v>
      </c>
      <c r="AE345" s="1078">
        <f t="shared" si="453"/>
        <v>0</v>
      </c>
      <c r="AF345" s="1078">
        <f t="shared" si="453"/>
        <v>0</v>
      </c>
      <c r="AG345" s="1078">
        <f t="shared" si="453"/>
        <v>0</v>
      </c>
      <c r="AH345" s="1078">
        <f t="shared" si="453"/>
        <v>0</v>
      </c>
      <c r="AI345" s="1324">
        <f t="shared" si="405"/>
        <v>0</v>
      </c>
      <c r="AJ345" s="1078">
        <f t="shared" si="406"/>
        <v>0</v>
      </c>
      <c r="AK345" s="1078">
        <f t="shared" si="407"/>
        <v>0</v>
      </c>
      <c r="AL345" s="1078">
        <f t="shared" si="408"/>
        <v>0</v>
      </c>
      <c r="AM345" s="1078">
        <f t="shared" si="409"/>
        <v>0</v>
      </c>
      <c r="AN345" s="1078">
        <f t="shared" si="410"/>
        <v>0</v>
      </c>
      <c r="AO345" s="1078">
        <f t="shared" si="411"/>
        <v>0</v>
      </c>
      <c r="AP345" s="1324">
        <f t="shared" si="412"/>
        <v>0</v>
      </c>
    </row>
    <row r="346" spans="1:42">
      <c r="A346" s="1323" t="s">
        <v>91</v>
      </c>
      <c r="B346" s="1323" t="s">
        <v>240</v>
      </c>
      <c r="C346" s="1323" t="s">
        <v>240</v>
      </c>
      <c r="D346" s="1323">
        <f>'Information Input'!$J$18</f>
        <v>2019</v>
      </c>
      <c r="E346" s="1323">
        <f>$E$31</f>
        <v>24</v>
      </c>
      <c r="F346" s="1334" t="str">
        <f>$F$31</f>
        <v>Intensive Outpatient Program Services (IOP)</v>
      </c>
      <c r="G346" s="1335" t="str">
        <f>$G$31</f>
        <v>Report 5K</v>
      </c>
      <c r="H346" s="1078">
        <f t="shared" si="413"/>
        <v>0</v>
      </c>
      <c r="I346" s="1078">
        <f t="shared" si="414"/>
        <v>0</v>
      </c>
      <c r="J346" s="1078">
        <f t="shared" si="413"/>
        <v>0</v>
      </c>
      <c r="K346" s="1078">
        <f t="shared" si="413"/>
        <v>0</v>
      </c>
      <c r="L346" s="1078">
        <f t="shared" si="413"/>
        <v>0</v>
      </c>
      <c r="M346" s="1078">
        <f t="shared" si="413"/>
        <v>0</v>
      </c>
      <c r="N346" s="1324">
        <f t="shared" si="399"/>
        <v>0</v>
      </c>
      <c r="O346" s="1078">
        <f t="shared" ref="O346:T346" si="454">O31+O76</f>
        <v>0</v>
      </c>
      <c r="P346" s="1078">
        <f t="shared" si="416"/>
        <v>0</v>
      </c>
      <c r="Q346" s="1078">
        <f t="shared" si="454"/>
        <v>0</v>
      </c>
      <c r="R346" s="1078">
        <f t="shared" si="454"/>
        <v>0</v>
      </c>
      <c r="S346" s="1078">
        <f t="shared" si="454"/>
        <v>0</v>
      </c>
      <c r="T346" s="1078">
        <f t="shared" si="454"/>
        <v>0</v>
      </c>
      <c r="U346" s="1324">
        <f t="shared" si="401"/>
        <v>0</v>
      </c>
      <c r="V346" s="1078">
        <f t="shared" ref="V346:AA346" si="455">V31+V76</f>
        <v>0</v>
      </c>
      <c r="W346" s="1078">
        <f t="shared" si="418"/>
        <v>0</v>
      </c>
      <c r="X346" s="1078">
        <f t="shared" si="455"/>
        <v>0</v>
      </c>
      <c r="Y346" s="1078">
        <f t="shared" si="455"/>
        <v>0</v>
      </c>
      <c r="Z346" s="1078">
        <f t="shared" si="455"/>
        <v>0</v>
      </c>
      <c r="AA346" s="1078">
        <f t="shared" si="455"/>
        <v>0</v>
      </c>
      <c r="AB346" s="1324">
        <f t="shared" si="403"/>
        <v>0</v>
      </c>
      <c r="AC346" s="1078">
        <f t="shared" ref="AC346:AH346" si="456">AC31+AC76</f>
        <v>0</v>
      </c>
      <c r="AD346" s="1078">
        <f t="shared" si="420"/>
        <v>0</v>
      </c>
      <c r="AE346" s="1078">
        <f t="shared" si="456"/>
        <v>0</v>
      </c>
      <c r="AF346" s="1078">
        <f t="shared" si="456"/>
        <v>0</v>
      </c>
      <c r="AG346" s="1078">
        <f t="shared" si="456"/>
        <v>0</v>
      </c>
      <c r="AH346" s="1078">
        <f t="shared" si="456"/>
        <v>0</v>
      </c>
      <c r="AI346" s="1324">
        <f t="shared" si="405"/>
        <v>0</v>
      </c>
      <c r="AJ346" s="1078">
        <f t="shared" si="406"/>
        <v>0</v>
      </c>
      <c r="AK346" s="1078">
        <f t="shared" si="407"/>
        <v>0</v>
      </c>
      <c r="AL346" s="1078">
        <f t="shared" si="408"/>
        <v>0</v>
      </c>
      <c r="AM346" s="1078">
        <f t="shared" si="409"/>
        <v>0</v>
      </c>
      <c r="AN346" s="1078">
        <f t="shared" si="410"/>
        <v>0</v>
      </c>
      <c r="AO346" s="1078">
        <f t="shared" si="411"/>
        <v>0</v>
      </c>
      <c r="AP346" s="1324">
        <f t="shared" si="412"/>
        <v>0</v>
      </c>
    </row>
    <row r="347" spans="1:42">
      <c r="A347" s="1323" t="s">
        <v>91</v>
      </c>
      <c r="B347" s="1323" t="s">
        <v>240</v>
      </c>
      <c r="C347" s="1323" t="s">
        <v>240</v>
      </c>
      <c r="D347" s="1323">
        <f>'Information Input'!$J$18</f>
        <v>2019</v>
      </c>
      <c r="E347" s="1323">
        <f>$E$32</f>
        <v>25</v>
      </c>
      <c r="F347" s="1334" t="str">
        <f>$F$32</f>
        <v>Adaptive Skills Building (ABS)</v>
      </c>
      <c r="G347" s="1335" t="str">
        <f>$G$32</f>
        <v>Report 5K</v>
      </c>
      <c r="H347" s="1078">
        <f t="shared" si="413"/>
        <v>0</v>
      </c>
      <c r="I347" s="1078">
        <f t="shared" si="414"/>
        <v>0</v>
      </c>
      <c r="J347" s="1078">
        <f t="shared" si="413"/>
        <v>0</v>
      </c>
      <c r="K347" s="1078">
        <f t="shared" si="413"/>
        <v>0</v>
      </c>
      <c r="L347" s="1078">
        <f t="shared" si="413"/>
        <v>0</v>
      </c>
      <c r="M347" s="1078">
        <f t="shared" si="413"/>
        <v>0</v>
      </c>
      <c r="N347" s="1324">
        <f t="shared" si="399"/>
        <v>0</v>
      </c>
      <c r="O347" s="1078">
        <f t="shared" ref="O347:T347" si="457">O32+O77</f>
        <v>0</v>
      </c>
      <c r="P347" s="1078">
        <f t="shared" si="416"/>
        <v>0</v>
      </c>
      <c r="Q347" s="1078">
        <f t="shared" si="457"/>
        <v>0</v>
      </c>
      <c r="R347" s="1078">
        <f t="shared" si="457"/>
        <v>0</v>
      </c>
      <c r="S347" s="1078">
        <f t="shared" si="457"/>
        <v>0</v>
      </c>
      <c r="T347" s="1078">
        <f t="shared" si="457"/>
        <v>0</v>
      </c>
      <c r="U347" s="1324">
        <f t="shared" si="401"/>
        <v>0</v>
      </c>
      <c r="V347" s="1078">
        <f t="shared" ref="V347:AA347" si="458">V32+V77</f>
        <v>0</v>
      </c>
      <c r="W347" s="1078">
        <f t="shared" si="418"/>
        <v>0</v>
      </c>
      <c r="X347" s="1078">
        <f t="shared" si="458"/>
        <v>0</v>
      </c>
      <c r="Y347" s="1078">
        <f t="shared" si="458"/>
        <v>0</v>
      </c>
      <c r="Z347" s="1078">
        <f t="shared" si="458"/>
        <v>0</v>
      </c>
      <c r="AA347" s="1078">
        <f t="shared" si="458"/>
        <v>0</v>
      </c>
      <c r="AB347" s="1324">
        <f t="shared" si="403"/>
        <v>0</v>
      </c>
      <c r="AC347" s="1078">
        <f t="shared" ref="AC347:AH347" si="459">AC32+AC77</f>
        <v>0</v>
      </c>
      <c r="AD347" s="1078">
        <f t="shared" si="420"/>
        <v>0</v>
      </c>
      <c r="AE347" s="1078">
        <f t="shared" si="459"/>
        <v>0</v>
      </c>
      <c r="AF347" s="1078">
        <f t="shared" si="459"/>
        <v>0</v>
      </c>
      <c r="AG347" s="1078">
        <f t="shared" si="459"/>
        <v>0</v>
      </c>
      <c r="AH347" s="1078">
        <f t="shared" si="459"/>
        <v>0</v>
      </c>
      <c r="AI347" s="1324">
        <f t="shared" si="405"/>
        <v>0</v>
      </c>
      <c r="AJ347" s="1078">
        <f t="shared" si="406"/>
        <v>0</v>
      </c>
      <c r="AK347" s="1078">
        <f t="shared" si="407"/>
        <v>0</v>
      </c>
      <c r="AL347" s="1078">
        <f t="shared" si="408"/>
        <v>0</v>
      </c>
      <c r="AM347" s="1078">
        <f t="shared" si="409"/>
        <v>0</v>
      </c>
      <c r="AN347" s="1078">
        <f t="shared" si="410"/>
        <v>0</v>
      </c>
      <c r="AO347" s="1078">
        <f t="shared" si="411"/>
        <v>0</v>
      </c>
      <c r="AP347" s="1324">
        <f t="shared" si="412"/>
        <v>0</v>
      </c>
    </row>
    <row r="348" spans="1:42">
      <c r="A348" s="1323" t="s">
        <v>91</v>
      </c>
      <c r="B348" s="1323" t="s">
        <v>240</v>
      </c>
      <c r="C348" s="1323" t="s">
        <v>240</v>
      </c>
      <c r="D348" s="1323">
        <f>'Information Input'!$J$18</f>
        <v>2019</v>
      </c>
      <c r="E348" s="1323">
        <f>$E$33</f>
        <v>26</v>
      </c>
      <c r="F348" s="1334" t="str">
        <f>$F$33</f>
        <v>BH Pharmaceuticals</v>
      </c>
      <c r="G348" s="1335" t="str">
        <f>$G$33</f>
        <v>Report 5D</v>
      </c>
      <c r="H348" s="1078">
        <f t="shared" si="413"/>
        <v>0</v>
      </c>
      <c r="I348" s="1078">
        <f t="shared" si="414"/>
        <v>0</v>
      </c>
      <c r="J348" s="1078">
        <f t="shared" si="413"/>
        <v>0</v>
      </c>
      <c r="K348" s="1078">
        <f t="shared" si="413"/>
        <v>0</v>
      </c>
      <c r="L348" s="1078">
        <f t="shared" si="413"/>
        <v>0</v>
      </c>
      <c r="M348" s="1078">
        <f t="shared" si="413"/>
        <v>0</v>
      </c>
      <c r="N348" s="1324">
        <f t="shared" si="399"/>
        <v>0</v>
      </c>
      <c r="O348" s="1078">
        <f t="shared" ref="O348:T348" si="460">O33+O78</f>
        <v>0</v>
      </c>
      <c r="P348" s="1078">
        <f t="shared" si="416"/>
        <v>0</v>
      </c>
      <c r="Q348" s="1078">
        <f t="shared" si="460"/>
        <v>0</v>
      </c>
      <c r="R348" s="1078">
        <f t="shared" si="460"/>
        <v>0</v>
      </c>
      <c r="S348" s="1078">
        <f t="shared" si="460"/>
        <v>0</v>
      </c>
      <c r="T348" s="1078">
        <f t="shared" si="460"/>
        <v>0</v>
      </c>
      <c r="U348" s="1324">
        <f t="shared" si="401"/>
        <v>0</v>
      </c>
      <c r="V348" s="1078">
        <f t="shared" ref="V348:AA348" si="461">V33+V78</f>
        <v>0</v>
      </c>
      <c r="W348" s="1078">
        <f t="shared" si="418"/>
        <v>0</v>
      </c>
      <c r="X348" s="1078">
        <f t="shared" si="461"/>
        <v>0</v>
      </c>
      <c r="Y348" s="1078">
        <f t="shared" si="461"/>
        <v>0</v>
      </c>
      <c r="Z348" s="1078">
        <f t="shared" si="461"/>
        <v>0</v>
      </c>
      <c r="AA348" s="1078">
        <f t="shared" si="461"/>
        <v>0</v>
      </c>
      <c r="AB348" s="1324">
        <f t="shared" si="403"/>
        <v>0</v>
      </c>
      <c r="AC348" s="1078">
        <f t="shared" ref="AC348:AH348" si="462">AC33+AC78</f>
        <v>0</v>
      </c>
      <c r="AD348" s="1078">
        <f t="shared" si="420"/>
        <v>0</v>
      </c>
      <c r="AE348" s="1078">
        <f t="shared" si="462"/>
        <v>0</v>
      </c>
      <c r="AF348" s="1078">
        <f t="shared" si="462"/>
        <v>0</v>
      </c>
      <c r="AG348" s="1078">
        <f t="shared" si="462"/>
        <v>0</v>
      </c>
      <c r="AH348" s="1078">
        <f t="shared" si="462"/>
        <v>0</v>
      </c>
      <c r="AI348" s="1324">
        <f t="shared" si="405"/>
        <v>0</v>
      </c>
      <c r="AJ348" s="1078">
        <f t="shared" si="406"/>
        <v>0</v>
      </c>
      <c r="AK348" s="1078">
        <f t="shared" si="407"/>
        <v>0</v>
      </c>
      <c r="AL348" s="1078">
        <f t="shared" si="408"/>
        <v>0</v>
      </c>
      <c r="AM348" s="1078">
        <f t="shared" si="409"/>
        <v>0</v>
      </c>
      <c r="AN348" s="1078">
        <f t="shared" si="410"/>
        <v>0</v>
      </c>
      <c r="AO348" s="1078">
        <f t="shared" si="411"/>
        <v>0</v>
      </c>
      <c r="AP348" s="1324">
        <f t="shared" si="412"/>
        <v>0</v>
      </c>
    </row>
    <row r="349" spans="1:42">
      <c r="A349" s="1323" t="s">
        <v>91</v>
      </c>
      <c r="B349" s="1323" t="s">
        <v>240</v>
      </c>
      <c r="C349" s="1323" t="s">
        <v>240</v>
      </c>
      <c r="D349" s="1323">
        <f>'Information Input'!$J$18</f>
        <v>2019</v>
      </c>
      <c r="E349" s="1323">
        <f>$E$34</f>
        <v>27</v>
      </c>
      <c r="F349" s="1334" t="str">
        <f>$F$34</f>
        <v>Suboxone Treatment</v>
      </c>
      <c r="G349" s="1335" t="str">
        <f>$G$34</f>
        <v>Report 5H</v>
      </c>
      <c r="H349" s="1078">
        <f t="shared" si="413"/>
        <v>0</v>
      </c>
      <c r="I349" s="1078">
        <f t="shared" si="414"/>
        <v>0</v>
      </c>
      <c r="J349" s="1078">
        <f t="shared" si="413"/>
        <v>0</v>
      </c>
      <c r="K349" s="1078">
        <f t="shared" si="413"/>
        <v>0</v>
      </c>
      <c r="L349" s="1078">
        <f t="shared" si="413"/>
        <v>0</v>
      </c>
      <c r="M349" s="1078">
        <f t="shared" si="413"/>
        <v>0</v>
      </c>
      <c r="N349" s="1324">
        <f t="shared" si="399"/>
        <v>0</v>
      </c>
      <c r="O349" s="1078">
        <f t="shared" ref="O349:T349" si="463">O34+O79</f>
        <v>0</v>
      </c>
      <c r="P349" s="1078">
        <f t="shared" si="416"/>
        <v>0</v>
      </c>
      <c r="Q349" s="1078">
        <f t="shared" si="463"/>
        <v>0</v>
      </c>
      <c r="R349" s="1078">
        <f t="shared" si="463"/>
        <v>0</v>
      </c>
      <c r="S349" s="1078">
        <f t="shared" si="463"/>
        <v>0</v>
      </c>
      <c r="T349" s="1078">
        <f t="shared" si="463"/>
        <v>0</v>
      </c>
      <c r="U349" s="1324">
        <f t="shared" si="401"/>
        <v>0</v>
      </c>
      <c r="V349" s="1078">
        <f t="shared" ref="V349:AA349" si="464">V34+V79</f>
        <v>0</v>
      </c>
      <c r="W349" s="1078">
        <f t="shared" si="418"/>
        <v>0</v>
      </c>
      <c r="X349" s="1078">
        <f t="shared" si="464"/>
        <v>0</v>
      </c>
      <c r="Y349" s="1078">
        <f t="shared" si="464"/>
        <v>0</v>
      </c>
      <c r="Z349" s="1078">
        <f t="shared" si="464"/>
        <v>0</v>
      </c>
      <c r="AA349" s="1078">
        <f t="shared" si="464"/>
        <v>0</v>
      </c>
      <c r="AB349" s="1324">
        <f t="shared" si="403"/>
        <v>0</v>
      </c>
      <c r="AC349" s="1078">
        <f t="shared" ref="AC349:AH349" si="465">AC34+AC79</f>
        <v>0</v>
      </c>
      <c r="AD349" s="1078">
        <f t="shared" si="420"/>
        <v>0</v>
      </c>
      <c r="AE349" s="1078">
        <f t="shared" si="465"/>
        <v>0</v>
      </c>
      <c r="AF349" s="1078">
        <f t="shared" si="465"/>
        <v>0</v>
      </c>
      <c r="AG349" s="1078">
        <f t="shared" si="465"/>
        <v>0</v>
      </c>
      <c r="AH349" s="1078">
        <f t="shared" si="465"/>
        <v>0</v>
      </c>
      <c r="AI349" s="1324">
        <f t="shared" si="405"/>
        <v>0</v>
      </c>
      <c r="AJ349" s="1078">
        <f t="shared" si="406"/>
        <v>0</v>
      </c>
      <c r="AK349" s="1078">
        <f t="shared" si="407"/>
        <v>0</v>
      </c>
      <c r="AL349" s="1078">
        <f t="shared" si="408"/>
        <v>0</v>
      </c>
      <c r="AM349" s="1078">
        <f t="shared" si="409"/>
        <v>0</v>
      </c>
      <c r="AN349" s="1078">
        <f t="shared" si="410"/>
        <v>0</v>
      </c>
      <c r="AO349" s="1078">
        <f t="shared" si="411"/>
        <v>0</v>
      </c>
      <c r="AP349" s="1324">
        <f t="shared" si="412"/>
        <v>0</v>
      </c>
    </row>
    <row r="350" spans="1:42">
      <c r="A350" s="1323" t="s">
        <v>91</v>
      </c>
      <c r="B350" s="1323" t="s">
        <v>240</v>
      </c>
      <c r="C350" s="1323" t="s">
        <v>240</v>
      </c>
      <c r="D350" s="1323">
        <f>'Information Input'!$J$18</f>
        <v>2019</v>
      </c>
      <c r="E350" s="1323">
        <f>$E$35</f>
        <v>28</v>
      </c>
      <c r="F350" s="1334" t="str">
        <f>$F$35</f>
        <v>Methadone Treatment</v>
      </c>
      <c r="G350" s="1335" t="str">
        <f>$G$35</f>
        <v>Report 5H</v>
      </c>
      <c r="H350" s="1078">
        <f t="shared" si="413"/>
        <v>0</v>
      </c>
      <c r="I350" s="1078">
        <f t="shared" si="414"/>
        <v>0</v>
      </c>
      <c r="J350" s="1078">
        <f t="shared" si="413"/>
        <v>0</v>
      </c>
      <c r="K350" s="1078">
        <f t="shared" si="413"/>
        <v>0</v>
      </c>
      <c r="L350" s="1078">
        <f t="shared" si="413"/>
        <v>0</v>
      </c>
      <c r="M350" s="1078">
        <f t="shared" si="413"/>
        <v>0</v>
      </c>
      <c r="N350" s="1324">
        <f t="shared" si="399"/>
        <v>0</v>
      </c>
      <c r="O350" s="1078">
        <f t="shared" ref="O350:T350" si="466">O35+O80</f>
        <v>0</v>
      </c>
      <c r="P350" s="1078">
        <f t="shared" si="416"/>
        <v>0</v>
      </c>
      <c r="Q350" s="1078">
        <f t="shared" si="466"/>
        <v>0</v>
      </c>
      <c r="R350" s="1078">
        <f t="shared" si="466"/>
        <v>0</v>
      </c>
      <c r="S350" s="1078">
        <f t="shared" si="466"/>
        <v>0</v>
      </c>
      <c r="T350" s="1078">
        <f t="shared" si="466"/>
        <v>0</v>
      </c>
      <c r="U350" s="1324">
        <f t="shared" si="401"/>
        <v>0</v>
      </c>
      <c r="V350" s="1078">
        <f t="shared" ref="V350:AA350" si="467">V35+V80</f>
        <v>0</v>
      </c>
      <c r="W350" s="1078">
        <f t="shared" si="418"/>
        <v>0</v>
      </c>
      <c r="X350" s="1078">
        <f t="shared" si="467"/>
        <v>0</v>
      </c>
      <c r="Y350" s="1078">
        <f t="shared" si="467"/>
        <v>0</v>
      </c>
      <c r="Z350" s="1078">
        <f t="shared" si="467"/>
        <v>0</v>
      </c>
      <c r="AA350" s="1078">
        <f t="shared" si="467"/>
        <v>0</v>
      </c>
      <c r="AB350" s="1324">
        <f t="shared" si="403"/>
        <v>0</v>
      </c>
      <c r="AC350" s="1078">
        <f t="shared" ref="AC350:AH350" si="468">AC35+AC80</f>
        <v>0</v>
      </c>
      <c r="AD350" s="1078">
        <f t="shared" si="420"/>
        <v>0</v>
      </c>
      <c r="AE350" s="1078">
        <f t="shared" si="468"/>
        <v>0</v>
      </c>
      <c r="AF350" s="1078">
        <f t="shared" si="468"/>
        <v>0</v>
      </c>
      <c r="AG350" s="1078">
        <f t="shared" si="468"/>
        <v>0</v>
      </c>
      <c r="AH350" s="1078">
        <f t="shared" si="468"/>
        <v>0</v>
      </c>
      <c r="AI350" s="1324">
        <f t="shared" si="405"/>
        <v>0</v>
      </c>
      <c r="AJ350" s="1078">
        <f t="shared" si="406"/>
        <v>0</v>
      </c>
      <c r="AK350" s="1078">
        <f t="shared" si="407"/>
        <v>0</v>
      </c>
      <c r="AL350" s="1078">
        <f t="shared" si="408"/>
        <v>0</v>
      </c>
      <c r="AM350" s="1078">
        <f t="shared" si="409"/>
        <v>0</v>
      </c>
      <c r="AN350" s="1078">
        <f t="shared" si="410"/>
        <v>0</v>
      </c>
      <c r="AO350" s="1078">
        <f t="shared" si="411"/>
        <v>0</v>
      </c>
      <c r="AP350" s="1324">
        <f t="shared" si="412"/>
        <v>0</v>
      </c>
    </row>
    <row r="351" spans="1:42">
      <c r="A351" s="1323" t="s">
        <v>91</v>
      </c>
      <c r="B351" s="1323" t="s">
        <v>240</v>
      </c>
      <c r="C351" s="1323" t="s">
        <v>240</v>
      </c>
      <c r="D351" s="1323">
        <f>'Information Input'!$J$18</f>
        <v>2019</v>
      </c>
      <c r="E351" s="1323">
        <f>$E$36</f>
        <v>29</v>
      </c>
      <c r="F351" s="1334" t="str">
        <f>$F$36</f>
        <v>School-Based Health Center Services</v>
      </c>
      <c r="G351" s="1335" t="str">
        <f>$G$36</f>
        <v>Report 5M</v>
      </c>
      <c r="H351" s="1078">
        <f t="shared" si="413"/>
        <v>0</v>
      </c>
      <c r="I351" s="1078">
        <f t="shared" si="414"/>
        <v>0</v>
      </c>
      <c r="J351" s="1078">
        <f t="shared" si="413"/>
        <v>0</v>
      </c>
      <c r="K351" s="1078">
        <f t="shared" si="413"/>
        <v>0</v>
      </c>
      <c r="L351" s="1078">
        <f t="shared" si="413"/>
        <v>0</v>
      </c>
      <c r="M351" s="1078">
        <f t="shared" si="413"/>
        <v>0</v>
      </c>
      <c r="N351" s="1324">
        <f t="shared" si="399"/>
        <v>0</v>
      </c>
      <c r="O351" s="1078">
        <f t="shared" ref="O351:T351" si="469">O36+O81</f>
        <v>0</v>
      </c>
      <c r="P351" s="1078">
        <f t="shared" si="416"/>
        <v>0</v>
      </c>
      <c r="Q351" s="1078">
        <f t="shared" si="469"/>
        <v>0</v>
      </c>
      <c r="R351" s="1078">
        <f t="shared" si="469"/>
        <v>0</v>
      </c>
      <c r="S351" s="1078">
        <f t="shared" si="469"/>
        <v>0</v>
      </c>
      <c r="T351" s="1078">
        <f t="shared" si="469"/>
        <v>0</v>
      </c>
      <c r="U351" s="1324">
        <f t="shared" si="401"/>
        <v>0</v>
      </c>
      <c r="V351" s="1078">
        <f t="shared" ref="V351:AA351" si="470">V36+V81</f>
        <v>0</v>
      </c>
      <c r="W351" s="1078">
        <f t="shared" si="418"/>
        <v>0</v>
      </c>
      <c r="X351" s="1078">
        <f t="shared" si="470"/>
        <v>0</v>
      </c>
      <c r="Y351" s="1078">
        <f t="shared" si="470"/>
        <v>0</v>
      </c>
      <c r="Z351" s="1078">
        <f t="shared" si="470"/>
        <v>0</v>
      </c>
      <c r="AA351" s="1078">
        <f t="shared" si="470"/>
        <v>0</v>
      </c>
      <c r="AB351" s="1324">
        <f t="shared" si="403"/>
        <v>0</v>
      </c>
      <c r="AC351" s="1078">
        <f t="shared" ref="AC351:AH351" si="471">AC36+AC81</f>
        <v>0</v>
      </c>
      <c r="AD351" s="1078">
        <f t="shared" si="420"/>
        <v>0</v>
      </c>
      <c r="AE351" s="1078">
        <f t="shared" si="471"/>
        <v>0</v>
      </c>
      <c r="AF351" s="1078">
        <f t="shared" si="471"/>
        <v>0</v>
      </c>
      <c r="AG351" s="1078">
        <f t="shared" si="471"/>
        <v>0</v>
      </c>
      <c r="AH351" s="1078">
        <f t="shared" si="471"/>
        <v>0</v>
      </c>
      <c r="AI351" s="1324">
        <f t="shared" si="405"/>
        <v>0</v>
      </c>
      <c r="AJ351" s="1078">
        <f t="shared" si="406"/>
        <v>0</v>
      </c>
      <c r="AK351" s="1078">
        <f t="shared" si="407"/>
        <v>0</v>
      </c>
      <c r="AL351" s="1078">
        <f t="shared" si="408"/>
        <v>0</v>
      </c>
      <c r="AM351" s="1078">
        <f t="shared" si="409"/>
        <v>0</v>
      </c>
      <c r="AN351" s="1078">
        <f t="shared" si="410"/>
        <v>0</v>
      </c>
      <c r="AO351" s="1078">
        <f t="shared" si="411"/>
        <v>0</v>
      </c>
      <c r="AP351" s="1324">
        <f t="shared" si="412"/>
        <v>0</v>
      </c>
    </row>
    <row r="352" spans="1:42">
      <c r="A352" s="1323" t="s">
        <v>91</v>
      </c>
      <c r="B352" s="1323" t="s">
        <v>240</v>
      </c>
      <c r="C352" s="1323" t="s">
        <v>240</v>
      </c>
      <c r="D352" s="1323">
        <f>'Information Input'!$J$18</f>
        <v>2019</v>
      </c>
      <c r="E352" s="1323">
        <f>$E$37</f>
        <v>30</v>
      </c>
      <c r="F352" s="1334" t="str">
        <f>$F$37</f>
        <v>Assertive Community Treatment (ACT)</v>
      </c>
      <c r="G352" s="1335" t="str">
        <f>$G$37</f>
        <v>Report 5M</v>
      </c>
      <c r="H352" s="1078">
        <f t="shared" si="413"/>
        <v>0</v>
      </c>
      <c r="I352" s="1078">
        <f t="shared" si="414"/>
        <v>0</v>
      </c>
      <c r="J352" s="1078">
        <f t="shared" si="413"/>
        <v>0</v>
      </c>
      <c r="K352" s="1078">
        <f t="shared" si="413"/>
        <v>0</v>
      </c>
      <c r="L352" s="1078">
        <f t="shared" si="413"/>
        <v>0</v>
      </c>
      <c r="M352" s="1078">
        <f t="shared" si="413"/>
        <v>0</v>
      </c>
      <c r="N352" s="1324">
        <f t="shared" si="399"/>
        <v>0</v>
      </c>
      <c r="O352" s="1078">
        <f t="shared" ref="O352:T352" si="472">O37+O82</f>
        <v>0</v>
      </c>
      <c r="P352" s="1078">
        <f t="shared" si="416"/>
        <v>0</v>
      </c>
      <c r="Q352" s="1078">
        <f t="shared" si="472"/>
        <v>0</v>
      </c>
      <c r="R352" s="1078">
        <f t="shared" si="472"/>
        <v>0</v>
      </c>
      <c r="S352" s="1078">
        <f t="shared" si="472"/>
        <v>0</v>
      </c>
      <c r="T352" s="1078">
        <f t="shared" si="472"/>
        <v>0</v>
      </c>
      <c r="U352" s="1324">
        <f t="shared" si="401"/>
        <v>0</v>
      </c>
      <c r="V352" s="1078">
        <f t="shared" ref="V352:AA352" si="473">V37+V82</f>
        <v>0</v>
      </c>
      <c r="W352" s="1078">
        <f t="shared" si="418"/>
        <v>0</v>
      </c>
      <c r="X352" s="1078">
        <f t="shared" si="473"/>
        <v>0</v>
      </c>
      <c r="Y352" s="1078">
        <f t="shared" si="473"/>
        <v>0</v>
      </c>
      <c r="Z352" s="1078">
        <f t="shared" si="473"/>
        <v>0</v>
      </c>
      <c r="AA352" s="1078">
        <f t="shared" si="473"/>
        <v>0</v>
      </c>
      <c r="AB352" s="1324">
        <f t="shared" si="403"/>
        <v>0</v>
      </c>
      <c r="AC352" s="1078">
        <f t="shared" ref="AC352:AH352" si="474">AC37+AC82</f>
        <v>0</v>
      </c>
      <c r="AD352" s="1078">
        <f t="shared" si="420"/>
        <v>0</v>
      </c>
      <c r="AE352" s="1078">
        <f t="shared" si="474"/>
        <v>0</v>
      </c>
      <c r="AF352" s="1078">
        <f t="shared" si="474"/>
        <v>0</v>
      </c>
      <c r="AG352" s="1078">
        <f t="shared" si="474"/>
        <v>0</v>
      </c>
      <c r="AH352" s="1078">
        <f t="shared" si="474"/>
        <v>0</v>
      </c>
      <c r="AI352" s="1324">
        <f t="shared" si="405"/>
        <v>0</v>
      </c>
      <c r="AJ352" s="1078">
        <f t="shared" si="406"/>
        <v>0</v>
      </c>
      <c r="AK352" s="1078">
        <f t="shared" si="407"/>
        <v>0</v>
      </c>
      <c r="AL352" s="1078">
        <f t="shared" si="408"/>
        <v>0</v>
      </c>
      <c r="AM352" s="1078">
        <f t="shared" si="409"/>
        <v>0</v>
      </c>
      <c r="AN352" s="1078">
        <f t="shared" si="410"/>
        <v>0</v>
      </c>
      <c r="AO352" s="1078">
        <f t="shared" si="411"/>
        <v>0</v>
      </c>
      <c r="AP352" s="1324">
        <f t="shared" si="412"/>
        <v>0</v>
      </c>
    </row>
    <row r="353" spans="1:42">
      <c r="A353" s="1323" t="s">
        <v>91</v>
      </c>
      <c r="B353" s="1323" t="s">
        <v>240</v>
      </c>
      <c r="C353" s="1323" t="s">
        <v>240</v>
      </c>
      <c r="D353" s="1323">
        <f>'Information Input'!$J$18</f>
        <v>2019</v>
      </c>
      <c r="E353" s="1323">
        <f>$E$38</f>
        <v>31</v>
      </c>
      <c r="F353" s="1334" t="str">
        <f>$F$38</f>
        <v>Multi-Systemic Therapy (MST)</v>
      </c>
      <c r="G353" s="1335" t="str">
        <f>$G$38</f>
        <v>Report 5K</v>
      </c>
      <c r="H353" s="1078">
        <f t="shared" si="413"/>
        <v>0</v>
      </c>
      <c r="I353" s="1078">
        <f t="shared" si="414"/>
        <v>0</v>
      </c>
      <c r="J353" s="1078">
        <f t="shared" si="413"/>
        <v>0</v>
      </c>
      <c r="K353" s="1078">
        <f t="shared" si="413"/>
        <v>0</v>
      </c>
      <c r="L353" s="1078">
        <f t="shared" si="413"/>
        <v>0</v>
      </c>
      <c r="M353" s="1078">
        <f t="shared" si="413"/>
        <v>0</v>
      </c>
      <c r="N353" s="1324">
        <f t="shared" si="399"/>
        <v>0</v>
      </c>
      <c r="O353" s="1078">
        <f t="shared" ref="O353:T353" si="475">O38+O83</f>
        <v>0</v>
      </c>
      <c r="P353" s="1078">
        <f t="shared" si="416"/>
        <v>0</v>
      </c>
      <c r="Q353" s="1078">
        <f t="shared" si="475"/>
        <v>0</v>
      </c>
      <c r="R353" s="1078">
        <f t="shared" si="475"/>
        <v>0</v>
      </c>
      <c r="S353" s="1078">
        <f t="shared" si="475"/>
        <v>0</v>
      </c>
      <c r="T353" s="1078">
        <f t="shared" si="475"/>
        <v>0</v>
      </c>
      <c r="U353" s="1324">
        <f t="shared" si="401"/>
        <v>0</v>
      </c>
      <c r="V353" s="1078">
        <f t="shared" ref="V353:AA353" si="476">V38+V83</f>
        <v>0</v>
      </c>
      <c r="W353" s="1078">
        <f t="shared" si="418"/>
        <v>0</v>
      </c>
      <c r="X353" s="1078">
        <f t="shared" si="476"/>
        <v>0</v>
      </c>
      <c r="Y353" s="1078">
        <f t="shared" si="476"/>
        <v>0</v>
      </c>
      <c r="Z353" s="1078">
        <f t="shared" si="476"/>
        <v>0</v>
      </c>
      <c r="AA353" s="1078">
        <f t="shared" si="476"/>
        <v>0</v>
      </c>
      <c r="AB353" s="1324">
        <f t="shared" si="403"/>
        <v>0</v>
      </c>
      <c r="AC353" s="1078">
        <f t="shared" ref="AC353:AH353" si="477">AC38+AC83</f>
        <v>0</v>
      </c>
      <c r="AD353" s="1078">
        <f t="shared" si="420"/>
        <v>0</v>
      </c>
      <c r="AE353" s="1078">
        <f t="shared" si="477"/>
        <v>0</v>
      </c>
      <c r="AF353" s="1078">
        <f t="shared" si="477"/>
        <v>0</v>
      </c>
      <c r="AG353" s="1078">
        <f t="shared" si="477"/>
        <v>0</v>
      </c>
      <c r="AH353" s="1078">
        <f t="shared" si="477"/>
        <v>0</v>
      </c>
      <c r="AI353" s="1324">
        <f t="shared" si="405"/>
        <v>0</v>
      </c>
      <c r="AJ353" s="1078">
        <f t="shared" si="406"/>
        <v>0</v>
      </c>
      <c r="AK353" s="1078">
        <f t="shared" si="407"/>
        <v>0</v>
      </c>
      <c r="AL353" s="1078">
        <f t="shared" si="408"/>
        <v>0</v>
      </c>
      <c r="AM353" s="1078">
        <f t="shared" si="409"/>
        <v>0</v>
      </c>
      <c r="AN353" s="1078">
        <f t="shared" si="410"/>
        <v>0</v>
      </c>
      <c r="AO353" s="1078">
        <f t="shared" si="411"/>
        <v>0</v>
      </c>
      <c r="AP353" s="1324">
        <f t="shared" si="412"/>
        <v>0</v>
      </c>
    </row>
    <row r="354" spans="1:42">
      <c r="A354" s="1323" t="s">
        <v>91</v>
      </c>
      <c r="B354" s="1323" t="s">
        <v>240</v>
      </c>
      <c r="C354" s="1323" t="s">
        <v>240</v>
      </c>
      <c r="D354" s="1323">
        <f>'Information Input'!$J$18</f>
        <v>2019</v>
      </c>
      <c r="E354" s="1323">
        <f>$E$39</f>
        <v>32</v>
      </c>
      <c r="F354" s="1334" t="str">
        <f>$F$39</f>
        <v>Core Service Agencies (CSA) - Other Services</v>
      </c>
      <c r="G354" s="1335" t="str">
        <f>$G$39</f>
        <v>Report 5M</v>
      </c>
      <c r="H354" s="1078">
        <f t="shared" si="413"/>
        <v>0</v>
      </c>
      <c r="I354" s="1078">
        <f t="shared" si="414"/>
        <v>0</v>
      </c>
      <c r="J354" s="1078">
        <f t="shared" si="413"/>
        <v>0</v>
      </c>
      <c r="K354" s="1078">
        <f t="shared" si="413"/>
        <v>0</v>
      </c>
      <c r="L354" s="1078">
        <f t="shared" si="413"/>
        <v>0</v>
      </c>
      <c r="M354" s="1078">
        <f t="shared" si="413"/>
        <v>0</v>
      </c>
      <c r="N354" s="1324">
        <f t="shared" si="399"/>
        <v>0</v>
      </c>
      <c r="O354" s="1078">
        <f t="shared" ref="O354:T354" si="478">O39+O84</f>
        <v>0</v>
      </c>
      <c r="P354" s="1078">
        <f t="shared" si="416"/>
        <v>0</v>
      </c>
      <c r="Q354" s="1078">
        <f t="shared" si="478"/>
        <v>0</v>
      </c>
      <c r="R354" s="1078">
        <f t="shared" si="478"/>
        <v>0</v>
      </c>
      <c r="S354" s="1078">
        <f t="shared" si="478"/>
        <v>0</v>
      </c>
      <c r="T354" s="1078">
        <f t="shared" si="478"/>
        <v>0</v>
      </c>
      <c r="U354" s="1324">
        <f t="shared" si="401"/>
        <v>0</v>
      </c>
      <c r="V354" s="1078">
        <f t="shared" ref="V354:AA354" si="479">V39+V84</f>
        <v>0</v>
      </c>
      <c r="W354" s="1078">
        <f t="shared" si="418"/>
        <v>0</v>
      </c>
      <c r="X354" s="1078">
        <f t="shared" si="479"/>
        <v>0</v>
      </c>
      <c r="Y354" s="1078">
        <f t="shared" si="479"/>
        <v>0</v>
      </c>
      <c r="Z354" s="1078">
        <f t="shared" si="479"/>
        <v>0</v>
      </c>
      <c r="AA354" s="1078">
        <f t="shared" si="479"/>
        <v>0</v>
      </c>
      <c r="AB354" s="1324">
        <f t="shared" si="403"/>
        <v>0</v>
      </c>
      <c r="AC354" s="1078">
        <f t="shared" ref="AC354:AH354" si="480">AC39+AC84</f>
        <v>0</v>
      </c>
      <c r="AD354" s="1078">
        <f t="shared" si="420"/>
        <v>0</v>
      </c>
      <c r="AE354" s="1078">
        <f t="shared" si="480"/>
        <v>0</v>
      </c>
      <c r="AF354" s="1078">
        <f t="shared" si="480"/>
        <v>0</v>
      </c>
      <c r="AG354" s="1078">
        <f t="shared" si="480"/>
        <v>0</v>
      </c>
      <c r="AH354" s="1078">
        <f t="shared" si="480"/>
        <v>0</v>
      </c>
      <c r="AI354" s="1324">
        <f t="shared" si="405"/>
        <v>0</v>
      </c>
      <c r="AJ354" s="1078">
        <f t="shared" si="406"/>
        <v>0</v>
      </c>
      <c r="AK354" s="1078">
        <f t="shared" si="407"/>
        <v>0</v>
      </c>
      <c r="AL354" s="1078">
        <f t="shared" si="408"/>
        <v>0</v>
      </c>
      <c r="AM354" s="1078">
        <f t="shared" si="409"/>
        <v>0</v>
      </c>
      <c r="AN354" s="1078">
        <f t="shared" si="410"/>
        <v>0</v>
      </c>
      <c r="AO354" s="1078">
        <f t="shared" si="411"/>
        <v>0</v>
      </c>
      <c r="AP354" s="1324">
        <f t="shared" si="412"/>
        <v>0</v>
      </c>
    </row>
    <row r="355" spans="1:42">
      <c r="A355" s="1323" t="s">
        <v>91</v>
      </c>
      <c r="B355" s="1323" t="s">
        <v>240</v>
      </c>
      <c r="C355" s="1323" t="s">
        <v>240</v>
      </c>
      <c r="D355" s="1323">
        <f>'Information Input'!$J$18</f>
        <v>2019</v>
      </c>
      <c r="E355" s="1323">
        <f>$E$40</f>
        <v>33</v>
      </c>
      <c r="F355" s="1334" t="str">
        <f>$F$40</f>
        <v>Telehealth</v>
      </c>
      <c r="G355" s="1335" t="str">
        <f>$G$40</f>
        <v>Report 5K</v>
      </c>
      <c r="H355" s="1078">
        <f t="shared" si="413"/>
        <v>0</v>
      </c>
      <c r="I355" s="1078">
        <f t="shared" si="414"/>
        <v>0</v>
      </c>
      <c r="J355" s="1078">
        <f t="shared" si="413"/>
        <v>0</v>
      </c>
      <c r="K355" s="1078">
        <f t="shared" si="413"/>
        <v>0</v>
      </c>
      <c r="L355" s="1078">
        <f t="shared" si="413"/>
        <v>0</v>
      </c>
      <c r="M355" s="1078">
        <f t="shared" si="413"/>
        <v>0</v>
      </c>
      <c r="N355" s="1324">
        <f t="shared" si="399"/>
        <v>0</v>
      </c>
      <c r="O355" s="1078">
        <f t="shared" ref="O355:T355" si="481">O40+O85</f>
        <v>0</v>
      </c>
      <c r="P355" s="1078">
        <f t="shared" si="416"/>
        <v>0</v>
      </c>
      <c r="Q355" s="1078">
        <f t="shared" si="481"/>
        <v>0</v>
      </c>
      <c r="R355" s="1078">
        <f t="shared" si="481"/>
        <v>0</v>
      </c>
      <c r="S355" s="1078">
        <f t="shared" si="481"/>
        <v>0</v>
      </c>
      <c r="T355" s="1078">
        <f t="shared" si="481"/>
        <v>0</v>
      </c>
      <c r="U355" s="1324">
        <f t="shared" si="401"/>
        <v>0</v>
      </c>
      <c r="V355" s="1078">
        <f t="shared" ref="V355:AA355" si="482">V40+V85</f>
        <v>0</v>
      </c>
      <c r="W355" s="1078">
        <f t="shared" si="418"/>
        <v>0</v>
      </c>
      <c r="X355" s="1078">
        <f t="shared" si="482"/>
        <v>0</v>
      </c>
      <c r="Y355" s="1078">
        <f t="shared" si="482"/>
        <v>0</v>
      </c>
      <c r="Z355" s="1078">
        <f t="shared" si="482"/>
        <v>0</v>
      </c>
      <c r="AA355" s="1078">
        <f t="shared" si="482"/>
        <v>0</v>
      </c>
      <c r="AB355" s="1324">
        <f t="shared" si="403"/>
        <v>0</v>
      </c>
      <c r="AC355" s="1078">
        <f t="shared" ref="AC355:AH355" si="483">AC40+AC85</f>
        <v>0</v>
      </c>
      <c r="AD355" s="1078">
        <f t="shared" si="420"/>
        <v>0</v>
      </c>
      <c r="AE355" s="1078">
        <f t="shared" si="483"/>
        <v>0</v>
      </c>
      <c r="AF355" s="1078">
        <f t="shared" si="483"/>
        <v>0</v>
      </c>
      <c r="AG355" s="1078">
        <f t="shared" si="483"/>
        <v>0</v>
      </c>
      <c r="AH355" s="1078">
        <f t="shared" si="483"/>
        <v>0</v>
      </c>
      <c r="AI355" s="1324">
        <f t="shared" si="405"/>
        <v>0</v>
      </c>
      <c r="AJ355" s="1078">
        <f t="shared" si="406"/>
        <v>0</v>
      </c>
      <c r="AK355" s="1078">
        <f t="shared" si="407"/>
        <v>0</v>
      </c>
      <c r="AL355" s="1078">
        <f t="shared" si="408"/>
        <v>0</v>
      </c>
      <c r="AM355" s="1078">
        <f t="shared" si="409"/>
        <v>0</v>
      </c>
      <c r="AN355" s="1078">
        <f t="shared" si="410"/>
        <v>0</v>
      </c>
      <c r="AO355" s="1078">
        <f t="shared" si="411"/>
        <v>0</v>
      </c>
      <c r="AP355" s="1324">
        <f t="shared" si="412"/>
        <v>0</v>
      </c>
    </row>
    <row r="356" spans="1:42">
      <c r="A356" s="1323" t="s">
        <v>91</v>
      </c>
      <c r="B356" s="1323" t="s">
        <v>240</v>
      </c>
      <c r="C356" s="1323" t="s">
        <v>240</v>
      </c>
      <c r="D356" s="1323">
        <f>'Information Input'!$J$18</f>
        <v>2019</v>
      </c>
      <c r="E356" s="1323">
        <f>$E$41</f>
        <v>34</v>
      </c>
      <c r="F356" s="1334" t="str">
        <f>$F$41</f>
        <v>Comprehensive Community Support Services (CCSS)</v>
      </c>
      <c r="G356" s="1335" t="str">
        <f>$G$41</f>
        <v>Report 5M</v>
      </c>
      <c r="H356" s="1078">
        <f t="shared" si="413"/>
        <v>0</v>
      </c>
      <c r="I356" s="1078">
        <f t="shared" si="414"/>
        <v>0</v>
      </c>
      <c r="J356" s="1078">
        <f t="shared" si="413"/>
        <v>0</v>
      </c>
      <c r="K356" s="1078">
        <f t="shared" si="413"/>
        <v>0</v>
      </c>
      <c r="L356" s="1078">
        <f t="shared" si="413"/>
        <v>0</v>
      </c>
      <c r="M356" s="1078">
        <f t="shared" si="413"/>
        <v>0</v>
      </c>
      <c r="N356" s="1324">
        <f t="shared" si="399"/>
        <v>0</v>
      </c>
      <c r="O356" s="1078">
        <f t="shared" ref="O356:T356" si="484">O41+O86</f>
        <v>0</v>
      </c>
      <c r="P356" s="1078">
        <f t="shared" si="416"/>
        <v>0</v>
      </c>
      <c r="Q356" s="1078">
        <f t="shared" si="484"/>
        <v>0</v>
      </c>
      <c r="R356" s="1078">
        <f t="shared" si="484"/>
        <v>0</v>
      </c>
      <c r="S356" s="1078">
        <f t="shared" si="484"/>
        <v>0</v>
      </c>
      <c r="T356" s="1078">
        <f t="shared" si="484"/>
        <v>0</v>
      </c>
      <c r="U356" s="1324">
        <f t="shared" si="401"/>
        <v>0</v>
      </c>
      <c r="V356" s="1078">
        <f t="shared" ref="V356:AA356" si="485">V41+V86</f>
        <v>0</v>
      </c>
      <c r="W356" s="1078">
        <f t="shared" si="418"/>
        <v>0</v>
      </c>
      <c r="X356" s="1078">
        <f t="shared" si="485"/>
        <v>0</v>
      </c>
      <c r="Y356" s="1078">
        <f t="shared" si="485"/>
        <v>0</v>
      </c>
      <c r="Z356" s="1078">
        <f t="shared" si="485"/>
        <v>0</v>
      </c>
      <c r="AA356" s="1078">
        <f t="shared" si="485"/>
        <v>0</v>
      </c>
      <c r="AB356" s="1324">
        <f t="shared" si="403"/>
        <v>0</v>
      </c>
      <c r="AC356" s="1078">
        <f t="shared" ref="AC356:AH356" si="486">AC41+AC86</f>
        <v>0</v>
      </c>
      <c r="AD356" s="1078">
        <f t="shared" si="420"/>
        <v>0</v>
      </c>
      <c r="AE356" s="1078">
        <f t="shared" si="486"/>
        <v>0</v>
      </c>
      <c r="AF356" s="1078">
        <f t="shared" si="486"/>
        <v>0</v>
      </c>
      <c r="AG356" s="1078">
        <f t="shared" si="486"/>
        <v>0</v>
      </c>
      <c r="AH356" s="1078">
        <f t="shared" si="486"/>
        <v>0</v>
      </c>
      <c r="AI356" s="1324">
        <f t="shared" si="405"/>
        <v>0</v>
      </c>
      <c r="AJ356" s="1078">
        <f t="shared" si="406"/>
        <v>0</v>
      </c>
      <c r="AK356" s="1078">
        <f t="shared" si="407"/>
        <v>0</v>
      </c>
      <c r="AL356" s="1078">
        <f t="shared" si="408"/>
        <v>0</v>
      </c>
      <c r="AM356" s="1078">
        <f t="shared" si="409"/>
        <v>0</v>
      </c>
      <c r="AN356" s="1078">
        <f t="shared" si="410"/>
        <v>0</v>
      </c>
      <c r="AO356" s="1078">
        <f t="shared" si="411"/>
        <v>0</v>
      </c>
      <c r="AP356" s="1324">
        <f t="shared" si="412"/>
        <v>0</v>
      </c>
    </row>
    <row r="357" spans="1:42">
      <c r="A357" s="1323" t="s">
        <v>91</v>
      </c>
      <c r="B357" s="1323" t="s">
        <v>240</v>
      </c>
      <c r="C357" s="1323" t="s">
        <v>240</v>
      </c>
      <c r="D357" s="1323">
        <f>'Information Input'!$J$18</f>
        <v>2019</v>
      </c>
      <c r="E357" s="1323">
        <f>$E$42</f>
        <v>35</v>
      </c>
      <c r="F357" s="1334" t="str">
        <f>$F$42</f>
        <v>Rural Health Clinics</v>
      </c>
      <c r="G357" s="1335" t="str">
        <f>$G$42</f>
        <v>Report 5H</v>
      </c>
      <c r="H357" s="1078">
        <f t="shared" si="413"/>
        <v>0</v>
      </c>
      <c r="I357" s="1078">
        <f t="shared" si="414"/>
        <v>0</v>
      </c>
      <c r="J357" s="1078">
        <f t="shared" si="413"/>
        <v>0</v>
      </c>
      <c r="K357" s="1078">
        <f t="shared" si="413"/>
        <v>0</v>
      </c>
      <c r="L357" s="1078">
        <f t="shared" si="413"/>
        <v>0</v>
      </c>
      <c r="M357" s="1078">
        <f t="shared" si="413"/>
        <v>0</v>
      </c>
      <c r="N357" s="1324">
        <f t="shared" si="399"/>
        <v>0</v>
      </c>
      <c r="O357" s="1078">
        <f t="shared" ref="O357:T357" si="487">O42+O87</f>
        <v>0</v>
      </c>
      <c r="P357" s="1078">
        <f t="shared" si="416"/>
        <v>0</v>
      </c>
      <c r="Q357" s="1078">
        <f t="shared" si="487"/>
        <v>0</v>
      </c>
      <c r="R357" s="1078">
        <f t="shared" si="487"/>
        <v>0</v>
      </c>
      <c r="S357" s="1078">
        <f t="shared" si="487"/>
        <v>0</v>
      </c>
      <c r="T357" s="1078">
        <f t="shared" si="487"/>
        <v>0</v>
      </c>
      <c r="U357" s="1324">
        <f t="shared" si="401"/>
        <v>0</v>
      </c>
      <c r="V357" s="1078">
        <f t="shared" ref="V357:AA357" si="488">V42+V87</f>
        <v>0</v>
      </c>
      <c r="W357" s="1078">
        <f t="shared" si="418"/>
        <v>0</v>
      </c>
      <c r="X357" s="1078">
        <f t="shared" si="488"/>
        <v>0</v>
      </c>
      <c r="Y357" s="1078">
        <f t="shared" si="488"/>
        <v>0</v>
      </c>
      <c r="Z357" s="1078">
        <f t="shared" si="488"/>
        <v>0</v>
      </c>
      <c r="AA357" s="1078">
        <f t="shared" si="488"/>
        <v>0</v>
      </c>
      <c r="AB357" s="1324">
        <f t="shared" si="403"/>
        <v>0</v>
      </c>
      <c r="AC357" s="1078">
        <f t="shared" ref="AC357:AH357" si="489">AC42+AC87</f>
        <v>0</v>
      </c>
      <c r="AD357" s="1078">
        <f t="shared" si="420"/>
        <v>0</v>
      </c>
      <c r="AE357" s="1078">
        <f t="shared" si="489"/>
        <v>0</v>
      </c>
      <c r="AF357" s="1078">
        <f t="shared" si="489"/>
        <v>0</v>
      </c>
      <c r="AG357" s="1078">
        <f t="shared" si="489"/>
        <v>0</v>
      </c>
      <c r="AH357" s="1078">
        <f t="shared" si="489"/>
        <v>0</v>
      </c>
      <c r="AI357" s="1324">
        <f t="shared" si="405"/>
        <v>0</v>
      </c>
      <c r="AJ357" s="1078">
        <f t="shared" si="406"/>
        <v>0</v>
      </c>
      <c r="AK357" s="1078">
        <f t="shared" si="407"/>
        <v>0</v>
      </c>
      <c r="AL357" s="1078">
        <f t="shared" si="408"/>
        <v>0</v>
      </c>
      <c r="AM357" s="1078">
        <f t="shared" si="409"/>
        <v>0</v>
      </c>
      <c r="AN357" s="1078">
        <f t="shared" si="410"/>
        <v>0</v>
      </c>
      <c r="AO357" s="1078">
        <f t="shared" si="411"/>
        <v>0</v>
      </c>
      <c r="AP357" s="1324">
        <f t="shared" si="412"/>
        <v>0</v>
      </c>
    </row>
    <row r="358" spans="1:42">
      <c r="A358" s="1323" t="s">
        <v>91</v>
      </c>
      <c r="B358" s="1323" t="s">
        <v>240</v>
      </c>
      <c r="C358" s="1323" t="s">
        <v>240</v>
      </c>
      <c r="D358" s="1323">
        <f>'Information Input'!$J$18</f>
        <v>2019</v>
      </c>
      <c r="E358" s="1323">
        <f>$E$43</f>
        <v>36</v>
      </c>
      <c r="F358" s="1334" t="str">
        <f>$F$43</f>
        <v>Federally Qualified Health Centers (FQHC's)</v>
      </c>
      <c r="G358" s="1335" t="str">
        <f>$G$43</f>
        <v>Report 5H</v>
      </c>
      <c r="H358" s="1078">
        <f t="shared" si="413"/>
        <v>0</v>
      </c>
      <c r="I358" s="1078">
        <f t="shared" si="414"/>
        <v>0</v>
      </c>
      <c r="J358" s="1078">
        <f t="shared" si="413"/>
        <v>0</v>
      </c>
      <c r="K358" s="1078">
        <f t="shared" si="413"/>
        <v>0</v>
      </c>
      <c r="L358" s="1078">
        <f t="shared" si="413"/>
        <v>0</v>
      </c>
      <c r="M358" s="1078">
        <f t="shared" si="413"/>
        <v>0</v>
      </c>
      <c r="N358" s="1324">
        <f t="shared" si="399"/>
        <v>0</v>
      </c>
      <c r="O358" s="1078">
        <f t="shared" ref="O358:T358" si="490">O43+O88</f>
        <v>0</v>
      </c>
      <c r="P358" s="1078">
        <f t="shared" si="416"/>
        <v>0</v>
      </c>
      <c r="Q358" s="1078">
        <f t="shared" si="490"/>
        <v>0</v>
      </c>
      <c r="R358" s="1078">
        <f t="shared" si="490"/>
        <v>0</v>
      </c>
      <c r="S358" s="1078">
        <f t="shared" si="490"/>
        <v>0</v>
      </c>
      <c r="T358" s="1078">
        <f t="shared" si="490"/>
        <v>0</v>
      </c>
      <c r="U358" s="1324">
        <f t="shared" si="401"/>
        <v>0</v>
      </c>
      <c r="V358" s="1078">
        <f t="shared" ref="V358:AA358" si="491">V43+V88</f>
        <v>0</v>
      </c>
      <c r="W358" s="1078">
        <f t="shared" si="418"/>
        <v>0</v>
      </c>
      <c r="X358" s="1078">
        <f t="shared" si="491"/>
        <v>0</v>
      </c>
      <c r="Y358" s="1078">
        <f t="shared" si="491"/>
        <v>0</v>
      </c>
      <c r="Z358" s="1078">
        <f t="shared" si="491"/>
        <v>0</v>
      </c>
      <c r="AA358" s="1078">
        <f t="shared" si="491"/>
        <v>0</v>
      </c>
      <c r="AB358" s="1324">
        <f t="shared" si="403"/>
        <v>0</v>
      </c>
      <c r="AC358" s="1078">
        <f t="shared" ref="AC358:AH358" si="492">AC43+AC88</f>
        <v>0</v>
      </c>
      <c r="AD358" s="1078">
        <f t="shared" si="420"/>
        <v>0</v>
      </c>
      <c r="AE358" s="1078">
        <f t="shared" si="492"/>
        <v>0</v>
      </c>
      <c r="AF358" s="1078">
        <f t="shared" si="492"/>
        <v>0</v>
      </c>
      <c r="AG358" s="1078">
        <f t="shared" si="492"/>
        <v>0</v>
      </c>
      <c r="AH358" s="1078">
        <f t="shared" si="492"/>
        <v>0</v>
      </c>
      <c r="AI358" s="1324">
        <f t="shared" si="405"/>
        <v>0</v>
      </c>
      <c r="AJ358" s="1078">
        <f t="shared" si="406"/>
        <v>0</v>
      </c>
      <c r="AK358" s="1078">
        <f t="shared" si="407"/>
        <v>0</v>
      </c>
      <c r="AL358" s="1078">
        <f t="shared" si="408"/>
        <v>0</v>
      </c>
      <c r="AM358" s="1078">
        <f t="shared" si="409"/>
        <v>0</v>
      </c>
      <c r="AN358" s="1078">
        <f t="shared" si="410"/>
        <v>0</v>
      </c>
      <c r="AO358" s="1078">
        <f t="shared" si="411"/>
        <v>0</v>
      </c>
      <c r="AP358" s="1324">
        <f t="shared" si="412"/>
        <v>0</v>
      </c>
    </row>
    <row r="359" spans="1:42">
      <c r="A359" s="1323" t="s">
        <v>91</v>
      </c>
      <c r="B359" s="1323" t="s">
        <v>240</v>
      </c>
      <c r="C359" s="1323" t="s">
        <v>240</v>
      </c>
      <c r="D359" s="1323">
        <f>'Information Input'!$J$18</f>
        <v>2019</v>
      </c>
      <c r="E359" s="1323">
        <f>$E$44</f>
        <v>37</v>
      </c>
      <c r="F359" s="1334" t="str">
        <f>$F$44</f>
        <v>Other Residential</v>
      </c>
      <c r="G359" s="1335" t="str">
        <f>$G$44</f>
        <v>Report 5I</v>
      </c>
      <c r="H359" s="1078">
        <f t="shared" si="413"/>
        <v>0</v>
      </c>
      <c r="I359" s="1078">
        <f t="shared" si="414"/>
        <v>0</v>
      </c>
      <c r="J359" s="1078">
        <f t="shared" si="413"/>
        <v>0</v>
      </c>
      <c r="K359" s="1078">
        <f t="shared" si="413"/>
        <v>0</v>
      </c>
      <c r="L359" s="1078">
        <f t="shared" si="413"/>
        <v>0</v>
      </c>
      <c r="M359" s="1078">
        <f t="shared" si="413"/>
        <v>0</v>
      </c>
      <c r="N359" s="1324">
        <f t="shared" si="399"/>
        <v>0</v>
      </c>
      <c r="O359" s="1078">
        <f t="shared" ref="O359:T359" si="493">O44+O89</f>
        <v>0</v>
      </c>
      <c r="P359" s="1078">
        <f t="shared" si="416"/>
        <v>0</v>
      </c>
      <c r="Q359" s="1078">
        <f t="shared" si="493"/>
        <v>0</v>
      </c>
      <c r="R359" s="1078">
        <f t="shared" si="493"/>
        <v>0</v>
      </c>
      <c r="S359" s="1078">
        <f t="shared" si="493"/>
        <v>0</v>
      </c>
      <c r="T359" s="1078">
        <f t="shared" si="493"/>
        <v>0</v>
      </c>
      <c r="U359" s="1324">
        <f t="shared" si="401"/>
        <v>0</v>
      </c>
      <c r="V359" s="1078">
        <f t="shared" ref="V359:AA359" si="494">V44+V89</f>
        <v>0</v>
      </c>
      <c r="W359" s="1078">
        <f t="shared" si="418"/>
        <v>0</v>
      </c>
      <c r="X359" s="1078">
        <f t="shared" si="494"/>
        <v>0</v>
      </c>
      <c r="Y359" s="1078">
        <f t="shared" si="494"/>
        <v>0</v>
      </c>
      <c r="Z359" s="1078">
        <f t="shared" si="494"/>
        <v>0</v>
      </c>
      <c r="AA359" s="1078">
        <f t="shared" si="494"/>
        <v>0</v>
      </c>
      <c r="AB359" s="1324">
        <f t="shared" si="403"/>
        <v>0</v>
      </c>
      <c r="AC359" s="1078">
        <f t="shared" ref="AC359:AH359" si="495">AC44+AC89</f>
        <v>0</v>
      </c>
      <c r="AD359" s="1078">
        <f t="shared" si="420"/>
        <v>0</v>
      </c>
      <c r="AE359" s="1078">
        <f t="shared" si="495"/>
        <v>0</v>
      </c>
      <c r="AF359" s="1078">
        <f t="shared" si="495"/>
        <v>0</v>
      </c>
      <c r="AG359" s="1078">
        <f t="shared" si="495"/>
        <v>0</v>
      </c>
      <c r="AH359" s="1078">
        <f t="shared" si="495"/>
        <v>0</v>
      </c>
      <c r="AI359" s="1324">
        <f t="shared" si="405"/>
        <v>0</v>
      </c>
      <c r="AJ359" s="1078">
        <f t="shared" si="406"/>
        <v>0</v>
      </c>
      <c r="AK359" s="1078">
        <f t="shared" si="407"/>
        <v>0</v>
      </c>
      <c r="AL359" s="1078">
        <f t="shared" si="408"/>
        <v>0</v>
      </c>
      <c r="AM359" s="1078">
        <f t="shared" si="409"/>
        <v>0</v>
      </c>
      <c r="AN359" s="1078">
        <f t="shared" si="410"/>
        <v>0</v>
      </c>
      <c r="AO359" s="1078">
        <f t="shared" si="411"/>
        <v>0</v>
      </c>
      <c r="AP359" s="1324">
        <f t="shared" si="412"/>
        <v>0</v>
      </c>
    </row>
    <row r="360" spans="1:42">
      <c r="A360" s="1323" t="s">
        <v>91</v>
      </c>
      <c r="B360" s="1323" t="s">
        <v>240</v>
      </c>
      <c r="C360" s="1323" t="s">
        <v>240</v>
      </c>
      <c r="D360" s="1323">
        <f>'Information Input'!$J$18</f>
        <v>2019</v>
      </c>
      <c r="E360" s="1323">
        <f>$E$45</f>
        <v>38</v>
      </c>
      <c r="F360" s="1334" t="str">
        <f>$F$45</f>
        <v>Other Professional BH Services</v>
      </c>
      <c r="G360" s="1335" t="str">
        <f>$G$45</f>
        <v>Report 5K</v>
      </c>
      <c r="H360" s="1078">
        <f t="shared" si="413"/>
        <v>0</v>
      </c>
      <c r="I360" s="1078">
        <f t="shared" si="414"/>
        <v>0</v>
      </c>
      <c r="J360" s="1078">
        <f t="shared" si="413"/>
        <v>0</v>
      </c>
      <c r="K360" s="1078">
        <f t="shared" si="413"/>
        <v>0</v>
      </c>
      <c r="L360" s="1078">
        <f t="shared" si="413"/>
        <v>0</v>
      </c>
      <c r="M360" s="1078">
        <f t="shared" si="413"/>
        <v>0</v>
      </c>
      <c r="N360" s="1324">
        <f t="shared" si="399"/>
        <v>0</v>
      </c>
      <c r="O360" s="1078">
        <f t="shared" ref="O360:T360" si="496">O45+O90</f>
        <v>0</v>
      </c>
      <c r="P360" s="1078">
        <f t="shared" si="416"/>
        <v>0</v>
      </c>
      <c r="Q360" s="1078">
        <f t="shared" si="496"/>
        <v>0</v>
      </c>
      <c r="R360" s="1078">
        <f t="shared" si="496"/>
        <v>0</v>
      </c>
      <c r="S360" s="1078">
        <f t="shared" si="496"/>
        <v>0</v>
      </c>
      <c r="T360" s="1078">
        <f t="shared" si="496"/>
        <v>0</v>
      </c>
      <c r="U360" s="1324">
        <f t="shared" si="401"/>
        <v>0</v>
      </c>
      <c r="V360" s="1078">
        <f t="shared" ref="V360:AA360" si="497">V45+V90</f>
        <v>0</v>
      </c>
      <c r="W360" s="1078">
        <f t="shared" si="418"/>
        <v>0</v>
      </c>
      <c r="X360" s="1078">
        <f t="shared" si="497"/>
        <v>0</v>
      </c>
      <c r="Y360" s="1078">
        <f t="shared" si="497"/>
        <v>0</v>
      </c>
      <c r="Z360" s="1078">
        <f t="shared" si="497"/>
        <v>0</v>
      </c>
      <c r="AA360" s="1078">
        <f t="shared" si="497"/>
        <v>0</v>
      </c>
      <c r="AB360" s="1324">
        <f t="shared" si="403"/>
        <v>0</v>
      </c>
      <c r="AC360" s="1078">
        <f t="shared" ref="AC360:AH360" si="498">AC45+AC90</f>
        <v>0</v>
      </c>
      <c r="AD360" s="1078">
        <f t="shared" si="420"/>
        <v>0</v>
      </c>
      <c r="AE360" s="1078">
        <f t="shared" si="498"/>
        <v>0</v>
      </c>
      <c r="AF360" s="1078">
        <f t="shared" si="498"/>
        <v>0</v>
      </c>
      <c r="AG360" s="1078">
        <f t="shared" si="498"/>
        <v>0</v>
      </c>
      <c r="AH360" s="1078">
        <f t="shared" si="498"/>
        <v>0</v>
      </c>
      <c r="AI360" s="1324">
        <f t="shared" si="405"/>
        <v>0</v>
      </c>
      <c r="AJ360" s="1078">
        <f t="shared" si="406"/>
        <v>0</v>
      </c>
      <c r="AK360" s="1078">
        <f t="shared" si="407"/>
        <v>0</v>
      </c>
      <c r="AL360" s="1078">
        <f t="shared" si="408"/>
        <v>0</v>
      </c>
      <c r="AM360" s="1078">
        <f t="shared" si="409"/>
        <v>0</v>
      </c>
      <c r="AN360" s="1078">
        <f t="shared" si="410"/>
        <v>0</v>
      </c>
      <c r="AO360" s="1078">
        <f t="shared" si="411"/>
        <v>0</v>
      </c>
      <c r="AP360" s="1324">
        <f t="shared" si="412"/>
        <v>0</v>
      </c>
    </row>
    <row r="361" spans="1:42">
      <c r="A361" s="1323" t="s">
        <v>91</v>
      </c>
      <c r="B361" s="1323" t="s">
        <v>240</v>
      </c>
      <c r="C361" s="1323" t="s">
        <v>240</v>
      </c>
      <c r="D361" s="1323">
        <f>'Information Input'!$J$18</f>
        <v>2019</v>
      </c>
      <c r="E361" s="1323">
        <f>$E$46</f>
        <v>39</v>
      </c>
      <c r="F361" s="1334" t="str">
        <f>$F$46</f>
        <v>Respite Services</v>
      </c>
      <c r="G361" s="1335" t="str">
        <f>$G$46</f>
        <v>Report 5K</v>
      </c>
      <c r="H361" s="1078">
        <f t="shared" si="413"/>
        <v>0</v>
      </c>
      <c r="I361" s="1078">
        <f t="shared" si="414"/>
        <v>0</v>
      </c>
      <c r="J361" s="1078">
        <f t="shared" si="413"/>
        <v>0</v>
      </c>
      <c r="K361" s="1078">
        <f t="shared" si="413"/>
        <v>0</v>
      </c>
      <c r="L361" s="1078">
        <f t="shared" si="413"/>
        <v>0</v>
      </c>
      <c r="M361" s="1078">
        <f t="shared" si="413"/>
        <v>0</v>
      </c>
      <c r="N361" s="1324">
        <f t="shared" si="399"/>
        <v>0</v>
      </c>
      <c r="O361" s="1078">
        <f t="shared" ref="O361:T361" si="499">O46+O91</f>
        <v>0</v>
      </c>
      <c r="P361" s="1078">
        <f t="shared" si="416"/>
        <v>0</v>
      </c>
      <c r="Q361" s="1078">
        <f t="shared" si="499"/>
        <v>0</v>
      </c>
      <c r="R361" s="1078">
        <f t="shared" si="499"/>
        <v>0</v>
      </c>
      <c r="S361" s="1078">
        <f t="shared" si="499"/>
        <v>0</v>
      </c>
      <c r="T361" s="1078">
        <f t="shared" si="499"/>
        <v>0</v>
      </c>
      <c r="U361" s="1324">
        <f t="shared" si="401"/>
        <v>0</v>
      </c>
      <c r="V361" s="1078">
        <f t="shared" ref="V361:AA361" si="500">V46+V91</f>
        <v>0</v>
      </c>
      <c r="W361" s="1078">
        <f t="shared" si="418"/>
        <v>0</v>
      </c>
      <c r="X361" s="1078">
        <f t="shared" si="500"/>
        <v>0</v>
      </c>
      <c r="Y361" s="1078">
        <f t="shared" si="500"/>
        <v>0</v>
      </c>
      <c r="Z361" s="1078">
        <f t="shared" si="500"/>
        <v>0</v>
      </c>
      <c r="AA361" s="1078">
        <f t="shared" si="500"/>
        <v>0</v>
      </c>
      <c r="AB361" s="1324">
        <f t="shared" si="403"/>
        <v>0</v>
      </c>
      <c r="AC361" s="1078">
        <f t="shared" ref="AC361:AH361" si="501">AC46+AC91</f>
        <v>0</v>
      </c>
      <c r="AD361" s="1078">
        <f t="shared" si="420"/>
        <v>0</v>
      </c>
      <c r="AE361" s="1078">
        <f t="shared" si="501"/>
        <v>0</v>
      </c>
      <c r="AF361" s="1078">
        <f t="shared" si="501"/>
        <v>0</v>
      </c>
      <c r="AG361" s="1078">
        <f t="shared" si="501"/>
        <v>0</v>
      </c>
      <c r="AH361" s="1078">
        <f t="shared" si="501"/>
        <v>0</v>
      </c>
      <c r="AI361" s="1324">
        <f t="shared" si="405"/>
        <v>0</v>
      </c>
      <c r="AJ361" s="1078">
        <f t="shared" si="406"/>
        <v>0</v>
      </c>
      <c r="AK361" s="1078">
        <f t="shared" si="407"/>
        <v>0</v>
      </c>
      <c r="AL361" s="1078">
        <f t="shared" si="408"/>
        <v>0</v>
      </c>
      <c r="AM361" s="1078">
        <f t="shared" si="409"/>
        <v>0</v>
      </c>
      <c r="AN361" s="1078">
        <f t="shared" si="410"/>
        <v>0</v>
      </c>
      <c r="AO361" s="1078">
        <f t="shared" si="411"/>
        <v>0</v>
      </c>
      <c r="AP361" s="1324">
        <f t="shared" si="412"/>
        <v>0</v>
      </c>
    </row>
    <row r="362" spans="1:42">
      <c r="A362" s="1323" t="s">
        <v>91</v>
      </c>
      <c r="B362" s="1323" t="s">
        <v>240</v>
      </c>
      <c r="C362" s="1323" t="s">
        <v>240</v>
      </c>
      <c r="D362" s="1323">
        <f>'Information Input'!$J$18</f>
        <v>2019</v>
      </c>
      <c r="E362" s="1323">
        <f>$E$47</f>
        <v>40</v>
      </c>
      <c r="F362" s="1334" t="str">
        <f>$F$47</f>
        <v>Recovery Services</v>
      </c>
      <c r="G362" s="1335" t="str">
        <f>$G$47</f>
        <v>Report 5M</v>
      </c>
      <c r="H362" s="1078">
        <f t="shared" si="413"/>
        <v>0</v>
      </c>
      <c r="I362" s="1078">
        <f t="shared" si="414"/>
        <v>0</v>
      </c>
      <c r="J362" s="1078">
        <f t="shared" si="413"/>
        <v>0</v>
      </c>
      <c r="K362" s="1078">
        <f t="shared" si="413"/>
        <v>0</v>
      </c>
      <c r="L362" s="1078">
        <f t="shared" si="413"/>
        <v>0</v>
      </c>
      <c r="M362" s="1078">
        <f t="shared" si="413"/>
        <v>0</v>
      </c>
      <c r="N362" s="1324">
        <f t="shared" si="399"/>
        <v>0</v>
      </c>
      <c r="O362" s="1078">
        <f t="shared" ref="O362:T362" si="502">O47+O92</f>
        <v>0</v>
      </c>
      <c r="P362" s="1078">
        <f t="shared" si="416"/>
        <v>0</v>
      </c>
      <c r="Q362" s="1078">
        <f t="shared" si="502"/>
        <v>0</v>
      </c>
      <c r="R362" s="1078">
        <f t="shared" si="502"/>
        <v>0</v>
      </c>
      <c r="S362" s="1078">
        <f t="shared" si="502"/>
        <v>0</v>
      </c>
      <c r="T362" s="1078">
        <f t="shared" si="502"/>
        <v>0</v>
      </c>
      <c r="U362" s="1324">
        <f t="shared" si="401"/>
        <v>0</v>
      </c>
      <c r="V362" s="1078">
        <f t="shared" ref="V362:AA362" si="503">V47+V92</f>
        <v>0</v>
      </c>
      <c r="W362" s="1078">
        <f t="shared" si="418"/>
        <v>0</v>
      </c>
      <c r="X362" s="1078">
        <f t="shared" si="503"/>
        <v>0</v>
      </c>
      <c r="Y362" s="1078">
        <f t="shared" si="503"/>
        <v>0</v>
      </c>
      <c r="Z362" s="1078">
        <f t="shared" si="503"/>
        <v>0</v>
      </c>
      <c r="AA362" s="1078">
        <f t="shared" si="503"/>
        <v>0</v>
      </c>
      <c r="AB362" s="1324">
        <f t="shared" si="403"/>
        <v>0</v>
      </c>
      <c r="AC362" s="1078">
        <f t="shared" ref="AC362:AH362" si="504">AC47+AC92</f>
        <v>0</v>
      </c>
      <c r="AD362" s="1078">
        <f t="shared" si="420"/>
        <v>0</v>
      </c>
      <c r="AE362" s="1078">
        <f t="shared" si="504"/>
        <v>0</v>
      </c>
      <c r="AF362" s="1078">
        <f t="shared" si="504"/>
        <v>0</v>
      </c>
      <c r="AG362" s="1078">
        <f t="shared" si="504"/>
        <v>0</v>
      </c>
      <c r="AH362" s="1078">
        <f t="shared" si="504"/>
        <v>0</v>
      </c>
      <c r="AI362" s="1324">
        <f t="shared" si="405"/>
        <v>0</v>
      </c>
      <c r="AJ362" s="1078">
        <f t="shared" si="406"/>
        <v>0</v>
      </c>
      <c r="AK362" s="1078">
        <f t="shared" si="407"/>
        <v>0</v>
      </c>
      <c r="AL362" s="1078">
        <f t="shared" si="408"/>
        <v>0</v>
      </c>
      <c r="AM362" s="1078">
        <f t="shared" si="409"/>
        <v>0</v>
      </c>
      <c r="AN362" s="1078">
        <f t="shared" si="410"/>
        <v>0</v>
      </c>
      <c r="AO362" s="1078">
        <f t="shared" si="411"/>
        <v>0</v>
      </c>
      <c r="AP362" s="1324">
        <f t="shared" si="412"/>
        <v>0</v>
      </c>
    </row>
    <row r="363" spans="1:42">
      <c r="A363" s="1323" t="s">
        <v>91</v>
      </c>
      <c r="B363" s="1323" t="s">
        <v>240</v>
      </c>
      <c r="C363" s="1323" t="s">
        <v>240</v>
      </c>
      <c r="D363" s="1323">
        <f>'Information Input'!$J$18</f>
        <v>2019</v>
      </c>
      <c r="E363" s="1323">
        <f>$E$48</f>
        <v>41</v>
      </c>
      <c r="F363" s="1334" t="str">
        <f>$F$48</f>
        <v>Family Support Services</v>
      </c>
      <c r="G363" s="1335" t="str">
        <f>$G$48</f>
        <v>Report 5M</v>
      </c>
      <c r="H363" s="1078">
        <f t="shared" si="413"/>
        <v>0</v>
      </c>
      <c r="I363" s="1078">
        <f t="shared" si="414"/>
        <v>0</v>
      </c>
      <c r="J363" s="1078">
        <f t="shared" si="413"/>
        <v>0</v>
      </c>
      <c r="K363" s="1078">
        <f t="shared" si="413"/>
        <v>0</v>
      </c>
      <c r="L363" s="1078">
        <f t="shared" si="413"/>
        <v>0</v>
      </c>
      <c r="M363" s="1078">
        <f t="shared" si="413"/>
        <v>0</v>
      </c>
      <c r="N363" s="1324">
        <f t="shared" si="399"/>
        <v>0</v>
      </c>
      <c r="O363" s="1078">
        <f t="shared" ref="O363:T363" si="505">O48+O93</f>
        <v>0</v>
      </c>
      <c r="P363" s="1078">
        <f t="shared" si="416"/>
        <v>0</v>
      </c>
      <c r="Q363" s="1078">
        <f t="shared" si="505"/>
        <v>0</v>
      </c>
      <c r="R363" s="1078">
        <f t="shared" si="505"/>
        <v>0</v>
      </c>
      <c r="S363" s="1078">
        <f t="shared" si="505"/>
        <v>0</v>
      </c>
      <c r="T363" s="1078">
        <f t="shared" si="505"/>
        <v>0</v>
      </c>
      <c r="U363" s="1324">
        <f t="shared" si="401"/>
        <v>0</v>
      </c>
      <c r="V363" s="1078">
        <f t="shared" ref="V363:AA363" si="506">V48+V93</f>
        <v>0</v>
      </c>
      <c r="W363" s="1078">
        <f t="shared" si="418"/>
        <v>0</v>
      </c>
      <c r="X363" s="1078">
        <f t="shared" si="506"/>
        <v>0</v>
      </c>
      <c r="Y363" s="1078">
        <f t="shared" si="506"/>
        <v>0</v>
      </c>
      <c r="Z363" s="1078">
        <f t="shared" si="506"/>
        <v>0</v>
      </c>
      <c r="AA363" s="1078">
        <f t="shared" si="506"/>
        <v>0</v>
      </c>
      <c r="AB363" s="1324">
        <f t="shared" si="403"/>
        <v>0</v>
      </c>
      <c r="AC363" s="1078">
        <f t="shared" ref="AC363:AH363" si="507">AC48+AC93</f>
        <v>0</v>
      </c>
      <c r="AD363" s="1078">
        <f t="shared" si="420"/>
        <v>0</v>
      </c>
      <c r="AE363" s="1078">
        <f t="shared" si="507"/>
        <v>0</v>
      </c>
      <c r="AF363" s="1078">
        <f t="shared" si="507"/>
        <v>0</v>
      </c>
      <c r="AG363" s="1078">
        <f t="shared" si="507"/>
        <v>0</v>
      </c>
      <c r="AH363" s="1078">
        <f t="shared" si="507"/>
        <v>0</v>
      </c>
      <c r="AI363" s="1324">
        <f t="shared" si="405"/>
        <v>0</v>
      </c>
      <c r="AJ363" s="1078">
        <f t="shared" si="406"/>
        <v>0</v>
      </c>
      <c r="AK363" s="1078">
        <f t="shared" si="407"/>
        <v>0</v>
      </c>
      <c r="AL363" s="1078">
        <f t="shared" si="408"/>
        <v>0</v>
      </c>
      <c r="AM363" s="1078">
        <f t="shared" si="409"/>
        <v>0</v>
      </c>
      <c r="AN363" s="1078">
        <f t="shared" si="410"/>
        <v>0</v>
      </c>
      <c r="AO363" s="1078">
        <f t="shared" si="411"/>
        <v>0</v>
      </c>
      <c r="AP363" s="1324">
        <f t="shared" si="412"/>
        <v>0</v>
      </c>
    </row>
    <row r="364" spans="1:42">
      <c r="A364" s="1323" t="s">
        <v>91</v>
      </c>
      <c r="B364" s="1323" t="s">
        <v>240</v>
      </c>
      <c r="C364" s="1323" t="s">
        <v>240</v>
      </c>
      <c r="D364" s="1323">
        <f>'Information Input'!$J$18</f>
        <v>2019</v>
      </c>
      <c r="E364" s="1323">
        <f>$E$49</f>
        <v>42</v>
      </c>
      <c r="F364" s="1334" t="str">
        <f>$F$49</f>
        <v>Applied Behavior Analysis (ABA)</v>
      </c>
      <c r="G364" s="1335" t="str">
        <f>$G$49</f>
        <v>Report 5K</v>
      </c>
      <c r="H364" s="1078">
        <f t="shared" si="413"/>
        <v>0</v>
      </c>
      <c r="I364" s="1078">
        <f t="shared" si="414"/>
        <v>0</v>
      </c>
      <c r="J364" s="1078">
        <f t="shared" si="413"/>
        <v>0</v>
      </c>
      <c r="K364" s="1078">
        <f t="shared" si="413"/>
        <v>0</v>
      </c>
      <c r="L364" s="1078">
        <f t="shared" si="413"/>
        <v>0</v>
      </c>
      <c r="M364" s="1078">
        <f t="shared" si="413"/>
        <v>0</v>
      </c>
      <c r="N364" s="1324">
        <f t="shared" si="399"/>
        <v>0</v>
      </c>
      <c r="O364" s="1078">
        <f t="shared" ref="O364:T364" si="508">O49+O94</f>
        <v>0</v>
      </c>
      <c r="P364" s="1078">
        <f t="shared" si="416"/>
        <v>0</v>
      </c>
      <c r="Q364" s="1078">
        <f t="shared" si="508"/>
        <v>0</v>
      </c>
      <c r="R364" s="1078">
        <f t="shared" si="508"/>
        <v>0</v>
      </c>
      <c r="S364" s="1078">
        <f t="shared" si="508"/>
        <v>0</v>
      </c>
      <c r="T364" s="1078">
        <f t="shared" si="508"/>
        <v>0</v>
      </c>
      <c r="U364" s="1324">
        <f t="shared" si="401"/>
        <v>0</v>
      </c>
      <c r="V364" s="1078">
        <f t="shared" ref="V364:AA364" si="509">V49+V94</f>
        <v>0</v>
      </c>
      <c r="W364" s="1078">
        <f t="shared" si="418"/>
        <v>0</v>
      </c>
      <c r="X364" s="1078">
        <f t="shared" si="509"/>
        <v>0</v>
      </c>
      <c r="Y364" s="1078">
        <f t="shared" si="509"/>
        <v>0</v>
      </c>
      <c r="Z364" s="1078">
        <f t="shared" si="509"/>
        <v>0</v>
      </c>
      <c r="AA364" s="1078">
        <f t="shared" si="509"/>
        <v>0</v>
      </c>
      <c r="AB364" s="1324">
        <f t="shared" si="403"/>
        <v>0</v>
      </c>
      <c r="AC364" s="1078">
        <f t="shared" ref="AC364:AH364" si="510">AC49+AC94</f>
        <v>0</v>
      </c>
      <c r="AD364" s="1078">
        <f t="shared" si="420"/>
        <v>0</v>
      </c>
      <c r="AE364" s="1078">
        <f t="shared" si="510"/>
        <v>0</v>
      </c>
      <c r="AF364" s="1078">
        <f t="shared" si="510"/>
        <v>0</v>
      </c>
      <c r="AG364" s="1078">
        <f t="shared" si="510"/>
        <v>0</v>
      </c>
      <c r="AH364" s="1078">
        <f t="shared" si="510"/>
        <v>0</v>
      </c>
      <c r="AI364" s="1324">
        <f t="shared" si="405"/>
        <v>0</v>
      </c>
      <c r="AJ364" s="1078">
        <f t="shared" si="406"/>
        <v>0</v>
      </c>
      <c r="AK364" s="1078">
        <f t="shared" si="407"/>
        <v>0</v>
      </c>
      <c r="AL364" s="1078">
        <f t="shared" si="408"/>
        <v>0</v>
      </c>
      <c r="AM364" s="1078">
        <f t="shared" si="409"/>
        <v>0</v>
      </c>
      <c r="AN364" s="1078">
        <f t="shared" si="410"/>
        <v>0</v>
      </c>
      <c r="AO364" s="1078">
        <f t="shared" si="411"/>
        <v>0</v>
      </c>
      <c r="AP364" s="1324">
        <f t="shared" si="412"/>
        <v>0</v>
      </c>
    </row>
    <row r="365" spans="1:42">
      <c r="A365" s="1325" t="s">
        <v>91</v>
      </c>
      <c r="B365" s="1325" t="s">
        <v>240</v>
      </c>
      <c r="C365" s="1325" t="s">
        <v>240</v>
      </c>
      <c r="D365" s="1325">
        <f>'Information Input'!$J$18</f>
        <v>2019</v>
      </c>
      <c r="E365" s="1325">
        <f>$E$50</f>
        <v>43</v>
      </c>
      <c r="F365" s="1336" t="str">
        <f>$F$50</f>
        <v>Pre-Tenancy/Housing Support</v>
      </c>
      <c r="G365" s="1337" t="str">
        <f>$G$50</f>
        <v>Report 5K</v>
      </c>
      <c r="H365" s="1082">
        <f t="shared" si="413"/>
        <v>0</v>
      </c>
      <c r="I365" s="1082">
        <f t="shared" si="414"/>
        <v>0</v>
      </c>
      <c r="J365" s="1082">
        <f t="shared" si="413"/>
        <v>0</v>
      </c>
      <c r="K365" s="1082">
        <f t="shared" si="413"/>
        <v>0</v>
      </c>
      <c r="L365" s="1082">
        <f t="shared" si="413"/>
        <v>0</v>
      </c>
      <c r="M365" s="1082">
        <f t="shared" si="413"/>
        <v>0</v>
      </c>
      <c r="N365" s="1338">
        <f t="shared" si="399"/>
        <v>0</v>
      </c>
      <c r="O365" s="1082">
        <f t="shared" ref="O365:T365" si="511">O50+O95</f>
        <v>0</v>
      </c>
      <c r="P365" s="1082">
        <f t="shared" si="416"/>
        <v>0</v>
      </c>
      <c r="Q365" s="1082">
        <f t="shared" si="511"/>
        <v>0</v>
      </c>
      <c r="R365" s="1082">
        <f t="shared" si="511"/>
        <v>0</v>
      </c>
      <c r="S365" s="1082">
        <f t="shared" si="511"/>
        <v>0</v>
      </c>
      <c r="T365" s="1082">
        <f t="shared" si="511"/>
        <v>0</v>
      </c>
      <c r="U365" s="1338">
        <f t="shared" si="401"/>
        <v>0</v>
      </c>
      <c r="V365" s="1082">
        <f t="shared" ref="V365:AA365" si="512">V50+V95</f>
        <v>0</v>
      </c>
      <c r="W365" s="1082">
        <f t="shared" si="418"/>
        <v>0</v>
      </c>
      <c r="X365" s="1082">
        <f t="shared" si="512"/>
        <v>0</v>
      </c>
      <c r="Y365" s="1082">
        <f t="shared" si="512"/>
        <v>0</v>
      </c>
      <c r="Z365" s="1082">
        <f t="shared" si="512"/>
        <v>0</v>
      </c>
      <c r="AA365" s="1082">
        <f t="shared" si="512"/>
        <v>0</v>
      </c>
      <c r="AB365" s="1338">
        <f t="shared" si="403"/>
        <v>0</v>
      </c>
      <c r="AC365" s="1082">
        <f t="shared" ref="AC365:AH365" si="513">AC50+AC95</f>
        <v>0</v>
      </c>
      <c r="AD365" s="1082">
        <f t="shared" si="420"/>
        <v>0</v>
      </c>
      <c r="AE365" s="1082">
        <f t="shared" si="513"/>
        <v>0</v>
      </c>
      <c r="AF365" s="1082">
        <f t="shared" si="513"/>
        <v>0</v>
      </c>
      <c r="AG365" s="1082">
        <f t="shared" si="513"/>
        <v>0</v>
      </c>
      <c r="AH365" s="1082">
        <f t="shared" si="513"/>
        <v>0</v>
      </c>
      <c r="AI365" s="1338">
        <f t="shared" si="405"/>
        <v>0</v>
      </c>
      <c r="AJ365" s="1094">
        <f t="shared" si="406"/>
        <v>0</v>
      </c>
      <c r="AK365" s="1094">
        <f t="shared" si="407"/>
        <v>0</v>
      </c>
      <c r="AL365" s="1094">
        <f t="shared" si="408"/>
        <v>0</v>
      </c>
      <c r="AM365" s="1094">
        <f t="shared" si="409"/>
        <v>0</v>
      </c>
      <c r="AN365" s="1094">
        <f t="shared" si="410"/>
        <v>0</v>
      </c>
      <c r="AO365" s="1094">
        <f t="shared" si="411"/>
        <v>0</v>
      </c>
      <c r="AP365" s="1327">
        <f t="shared" si="412"/>
        <v>0</v>
      </c>
    </row>
    <row r="366" spans="1:42" customFormat="1">
      <c r="A366" s="1326" t="s">
        <v>91</v>
      </c>
      <c r="B366" s="1326" t="s">
        <v>240</v>
      </c>
      <c r="C366" s="1326" t="s">
        <v>240</v>
      </c>
      <c r="D366" s="1326">
        <f>'Information Input'!$J$18</f>
        <v>2019</v>
      </c>
      <c r="E366" s="1097">
        <f>$E$51</f>
        <v>44</v>
      </c>
      <c r="F366" s="1098" t="str">
        <f>$F$51</f>
        <v>SUBTOTAL HEALTH CARE (11 through 43)</v>
      </c>
      <c r="G366" s="1099" t="str">
        <f>$G$51</f>
        <v>NA</v>
      </c>
      <c r="H366" s="1095">
        <f>SUM(H333:H365)</f>
        <v>0</v>
      </c>
      <c r="I366" s="1095">
        <f>SUM(I333:I365)</f>
        <v>0</v>
      </c>
      <c r="J366" s="1095">
        <f t="shared" ref="J366:M366" si="514">SUM(J333:J365)</f>
        <v>0</v>
      </c>
      <c r="K366" s="1095">
        <f t="shared" si="514"/>
        <v>0</v>
      </c>
      <c r="L366" s="1095">
        <f t="shared" si="514"/>
        <v>0</v>
      </c>
      <c r="M366" s="1095">
        <f t="shared" si="514"/>
        <v>0</v>
      </c>
      <c r="N366" s="1095">
        <f>SUM(N333:N365)</f>
        <v>0</v>
      </c>
      <c r="O366" s="1095">
        <f>SUM(O333:O365)</f>
        <v>0</v>
      </c>
      <c r="P366" s="1095">
        <f>SUM(P333:P365)</f>
        <v>0</v>
      </c>
      <c r="Q366" s="1095">
        <f t="shared" ref="Q366:T366" si="515">SUM(Q333:Q365)</f>
        <v>0</v>
      </c>
      <c r="R366" s="1095">
        <f t="shared" si="515"/>
        <v>0</v>
      </c>
      <c r="S366" s="1095">
        <f t="shared" si="515"/>
        <v>0</v>
      </c>
      <c r="T366" s="1095">
        <f t="shared" si="515"/>
        <v>0</v>
      </c>
      <c r="U366" s="1095">
        <f>SUM(U333:U365)</f>
        <v>0</v>
      </c>
      <c r="V366" s="1095">
        <f>SUM(V333:V365)</f>
        <v>0</v>
      </c>
      <c r="W366" s="1095">
        <f>SUM(W333:W365)</f>
        <v>0</v>
      </c>
      <c r="X366" s="1095">
        <f t="shared" ref="X366:AA366" si="516">SUM(X333:X365)</f>
        <v>0</v>
      </c>
      <c r="Y366" s="1095">
        <f t="shared" si="516"/>
        <v>0</v>
      </c>
      <c r="Z366" s="1095">
        <f t="shared" si="516"/>
        <v>0</v>
      </c>
      <c r="AA366" s="1095">
        <f t="shared" si="516"/>
        <v>0</v>
      </c>
      <c r="AB366" s="1095">
        <f>SUM(AB333:AB365)</f>
        <v>0</v>
      </c>
      <c r="AC366" s="1095">
        <f>SUM(AC333:AC365)</f>
        <v>0</v>
      </c>
      <c r="AD366" s="1095">
        <f>SUM(AD333:AD365)</f>
        <v>0</v>
      </c>
      <c r="AE366" s="1095">
        <f t="shared" ref="AE366:AH366" si="517">SUM(AE333:AE365)</f>
        <v>0</v>
      </c>
      <c r="AF366" s="1095">
        <f t="shared" si="517"/>
        <v>0</v>
      </c>
      <c r="AG366" s="1095">
        <f t="shared" si="517"/>
        <v>0</v>
      </c>
      <c r="AH366" s="1095">
        <f t="shared" si="517"/>
        <v>0</v>
      </c>
      <c r="AI366" s="1095">
        <f>SUM(AI333:AI365)</f>
        <v>0</v>
      </c>
      <c r="AJ366" s="1096">
        <f>SUM(AJ333:AJ365)</f>
        <v>0</v>
      </c>
      <c r="AK366" s="1096">
        <f t="shared" ref="AK366" si="518">SUM(AK333:AK365)</f>
        <v>0</v>
      </c>
      <c r="AL366" s="1096">
        <f t="shared" ref="AL366" si="519">SUM(AL333:AL365)</f>
        <v>0</v>
      </c>
      <c r="AM366" s="1096">
        <f t="shared" ref="AM366" si="520">SUM(AM333:AM365)</f>
        <v>0</v>
      </c>
      <c r="AN366" s="1096">
        <f t="shared" ref="AN366" si="521">SUM(AN333:AN365)</f>
        <v>0</v>
      </c>
      <c r="AO366" s="1096">
        <f t="shared" ref="AO366" si="522">SUM(AO333:AO365)</f>
        <v>0</v>
      </c>
      <c r="AP366" s="1096">
        <f t="shared" ref="AP366" si="523">SUM(AP333:AP365)</f>
        <v>0</v>
      </c>
    </row>
    <row r="367" spans="1:42" customFormat="1">
      <c r="A367" s="1323" t="s">
        <v>91</v>
      </c>
      <c r="B367" s="1323" t="s">
        <v>240</v>
      </c>
      <c r="C367" s="1323" t="s">
        <v>240</v>
      </c>
      <c r="D367" s="1323">
        <f>'Information Input'!$J$18</f>
        <v>2019</v>
      </c>
      <c r="E367" s="1074">
        <f>$E$52</f>
        <v>45</v>
      </c>
      <c r="F367" s="1075" t="str">
        <f>$F$52</f>
        <v>Care Coordination - Medical</v>
      </c>
      <c r="G367" s="1076" t="str">
        <f>$G$52</f>
        <v>NA</v>
      </c>
      <c r="H367" s="1078">
        <f t="shared" ref="H367:M367" si="524">H52+H97</f>
        <v>0</v>
      </c>
      <c r="I367" s="1078">
        <f t="shared" ref="I367:I373" si="525">I52+I97</f>
        <v>0</v>
      </c>
      <c r="J367" s="1078">
        <f t="shared" si="524"/>
        <v>0</v>
      </c>
      <c r="K367" s="1078">
        <f t="shared" si="524"/>
        <v>0</v>
      </c>
      <c r="L367" s="1078">
        <f t="shared" si="524"/>
        <v>0</v>
      </c>
      <c r="M367" s="1078">
        <f t="shared" si="524"/>
        <v>0</v>
      </c>
      <c r="N367" s="1324">
        <f t="shared" ref="N367:N373" si="526">SUM(H367:M367)</f>
        <v>0</v>
      </c>
      <c r="O367" s="1078">
        <f t="shared" ref="O367:T367" si="527">O52+O97</f>
        <v>0</v>
      </c>
      <c r="P367" s="1078">
        <f t="shared" ref="P367:P373" si="528">P52+P97</f>
        <v>0</v>
      </c>
      <c r="Q367" s="1078">
        <f t="shared" si="527"/>
        <v>0</v>
      </c>
      <c r="R367" s="1078">
        <f t="shared" si="527"/>
        <v>0</v>
      </c>
      <c r="S367" s="1078">
        <f t="shared" si="527"/>
        <v>0</v>
      </c>
      <c r="T367" s="1078">
        <f t="shared" si="527"/>
        <v>0</v>
      </c>
      <c r="U367" s="1324">
        <f t="shared" ref="U367:U373" si="529">SUM(O367:T367)</f>
        <v>0</v>
      </c>
      <c r="V367" s="1078">
        <f t="shared" ref="V367:AA367" si="530">V52+V97</f>
        <v>0</v>
      </c>
      <c r="W367" s="1078">
        <f t="shared" ref="W367:W373" si="531">W52+W97</f>
        <v>0</v>
      </c>
      <c r="X367" s="1078">
        <f t="shared" si="530"/>
        <v>0</v>
      </c>
      <c r="Y367" s="1078">
        <f t="shared" si="530"/>
        <v>0</v>
      </c>
      <c r="Z367" s="1078">
        <f t="shared" si="530"/>
        <v>0</v>
      </c>
      <c r="AA367" s="1078">
        <f t="shared" si="530"/>
        <v>0</v>
      </c>
      <c r="AB367" s="1324">
        <f t="shared" ref="AB367:AB373" si="532">SUM(V367:AA367)</f>
        <v>0</v>
      </c>
      <c r="AC367" s="1078">
        <f t="shared" ref="AC367:AH367" si="533">AC52+AC97</f>
        <v>0</v>
      </c>
      <c r="AD367" s="1078">
        <f t="shared" ref="AD367:AD373" si="534">AD52+AD97</f>
        <v>0</v>
      </c>
      <c r="AE367" s="1078">
        <f t="shared" si="533"/>
        <v>0</v>
      </c>
      <c r="AF367" s="1078">
        <f t="shared" si="533"/>
        <v>0</v>
      </c>
      <c r="AG367" s="1078">
        <f t="shared" si="533"/>
        <v>0</v>
      </c>
      <c r="AH367" s="1078">
        <f t="shared" si="533"/>
        <v>0</v>
      </c>
      <c r="AI367" s="1324">
        <f t="shared" ref="AI367:AI373" si="535">SUM(AC367:AH367)</f>
        <v>0</v>
      </c>
      <c r="AJ367" s="1094">
        <f t="shared" ref="AJ367:AO373" si="536">H367+O367+V367+AC367</f>
        <v>0</v>
      </c>
      <c r="AK367" s="1094">
        <f t="shared" si="536"/>
        <v>0</v>
      </c>
      <c r="AL367" s="1094">
        <f t="shared" si="536"/>
        <v>0</v>
      </c>
      <c r="AM367" s="1094">
        <f t="shared" si="536"/>
        <v>0</v>
      </c>
      <c r="AN367" s="1094">
        <f t="shared" si="536"/>
        <v>0</v>
      </c>
      <c r="AO367" s="1094">
        <f t="shared" si="536"/>
        <v>0</v>
      </c>
      <c r="AP367" s="1327">
        <f t="shared" ref="AP367:AP373" si="537">SUM(AJ367:AO367)</f>
        <v>0</v>
      </c>
    </row>
    <row r="368" spans="1:42" customFormat="1">
      <c r="A368" s="1323" t="s">
        <v>91</v>
      </c>
      <c r="B368" s="1323" t="s">
        <v>240</v>
      </c>
      <c r="C368" s="1323" t="s">
        <v>240</v>
      </c>
      <c r="D368" s="1323">
        <f>'Information Input'!$J$18</f>
        <v>2019</v>
      </c>
      <c r="E368" s="1074">
        <f>$E$53</f>
        <v>46</v>
      </c>
      <c r="F368" s="1075" t="str">
        <f>$F$53</f>
        <v>IHS, Tribal 638 &amp; I/T/Us - OMB Rate</v>
      </c>
      <c r="G368" s="1076" t="str">
        <f>$G$53</f>
        <v>NA</v>
      </c>
      <c r="H368" s="1078">
        <f t="shared" ref="H368:M368" si="538">H53+H98</f>
        <v>0</v>
      </c>
      <c r="I368" s="1078">
        <f t="shared" si="525"/>
        <v>0</v>
      </c>
      <c r="J368" s="1078">
        <f t="shared" si="538"/>
        <v>0</v>
      </c>
      <c r="K368" s="1078">
        <f t="shared" si="538"/>
        <v>0</v>
      </c>
      <c r="L368" s="1078">
        <f t="shared" si="538"/>
        <v>0</v>
      </c>
      <c r="M368" s="1078">
        <f t="shared" si="538"/>
        <v>0</v>
      </c>
      <c r="N368" s="1324">
        <f t="shared" si="526"/>
        <v>0</v>
      </c>
      <c r="O368" s="1078">
        <f t="shared" ref="O368:T368" si="539">O53+O98</f>
        <v>0</v>
      </c>
      <c r="P368" s="1078">
        <f t="shared" si="528"/>
        <v>0</v>
      </c>
      <c r="Q368" s="1078">
        <f t="shared" si="539"/>
        <v>0</v>
      </c>
      <c r="R368" s="1078">
        <f t="shared" si="539"/>
        <v>0</v>
      </c>
      <c r="S368" s="1078">
        <f t="shared" si="539"/>
        <v>0</v>
      </c>
      <c r="T368" s="1078">
        <f t="shared" si="539"/>
        <v>0</v>
      </c>
      <c r="U368" s="1324">
        <f t="shared" si="529"/>
        <v>0</v>
      </c>
      <c r="V368" s="1078">
        <f t="shared" ref="V368:AA368" si="540">V53+V98</f>
        <v>0</v>
      </c>
      <c r="W368" s="1078">
        <f t="shared" si="531"/>
        <v>0</v>
      </c>
      <c r="X368" s="1078">
        <f t="shared" si="540"/>
        <v>0</v>
      </c>
      <c r="Y368" s="1078">
        <f t="shared" si="540"/>
        <v>0</v>
      </c>
      <c r="Z368" s="1078">
        <f t="shared" si="540"/>
        <v>0</v>
      </c>
      <c r="AA368" s="1078">
        <f t="shared" si="540"/>
        <v>0</v>
      </c>
      <c r="AB368" s="1324">
        <f t="shared" si="532"/>
        <v>0</v>
      </c>
      <c r="AC368" s="1078">
        <f t="shared" ref="AC368:AH368" si="541">AC53+AC98</f>
        <v>0</v>
      </c>
      <c r="AD368" s="1078">
        <f t="shared" si="534"/>
        <v>0</v>
      </c>
      <c r="AE368" s="1078">
        <f t="shared" si="541"/>
        <v>0</v>
      </c>
      <c r="AF368" s="1078">
        <f t="shared" si="541"/>
        <v>0</v>
      </c>
      <c r="AG368" s="1078">
        <f t="shared" si="541"/>
        <v>0</v>
      </c>
      <c r="AH368" s="1078">
        <f t="shared" si="541"/>
        <v>0</v>
      </c>
      <c r="AI368" s="1324">
        <f t="shared" si="535"/>
        <v>0</v>
      </c>
      <c r="AJ368" s="1094">
        <f t="shared" si="536"/>
        <v>0</v>
      </c>
      <c r="AK368" s="1094">
        <f t="shared" si="536"/>
        <v>0</v>
      </c>
      <c r="AL368" s="1094">
        <f t="shared" si="536"/>
        <v>0</v>
      </c>
      <c r="AM368" s="1094">
        <f t="shared" si="536"/>
        <v>0</v>
      </c>
      <c r="AN368" s="1094">
        <f t="shared" si="536"/>
        <v>0</v>
      </c>
      <c r="AO368" s="1094">
        <f t="shared" si="536"/>
        <v>0</v>
      </c>
      <c r="AP368" s="1327">
        <f t="shared" si="537"/>
        <v>0</v>
      </c>
    </row>
    <row r="369" spans="1:42" customFormat="1">
      <c r="A369" s="1323" t="s">
        <v>91</v>
      </c>
      <c r="B369" s="1323" t="s">
        <v>240</v>
      </c>
      <c r="C369" s="1323" t="s">
        <v>240</v>
      </c>
      <c r="D369" s="1323">
        <f>'Information Input'!$J$18</f>
        <v>2019</v>
      </c>
      <c r="E369" s="1074">
        <f>$E$54</f>
        <v>47</v>
      </c>
      <c r="F369" s="1075" t="str">
        <f>$F$54</f>
        <v>IHS, Tribal 638 &amp; I/T/Us - NOT Subject to OMB Codes/Rates</v>
      </c>
      <c r="G369" s="1076" t="str">
        <f>$G$54</f>
        <v>NA</v>
      </c>
      <c r="H369" s="1078">
        <f t="shared" ref="H369:M369" si="542">H54+H99</f>
        <v>0</v>
      </c>
      <c r="I369" s="1078">
        <f t="shared" si="525"/>
        <v>0</v>
      </c>
      <c r="J369" s="1078">
        <f t="shared" si="542"/>
        <v>0</v>
      </c>
      <c r="K369" s="1078">
        <f t="shared" si="542"/>
        <v>0</v>
      </c>
      <c r="L369" s="1078">
        <f t="shared" si="542"/>
        <v>0</v>
      </c>
      <c r="M369" s="1078">
        <f t="shared" si="542"/>
        <v>0</v>
      </c>
      <c r="N369" s="1324">
        <f t="shared" si="526"/>
        <v>0</v>
      </c>
      <c r="O369" s="1078">
        <f t="shared" ref="O369:T369" si="543">O54+O99</f>
        <v>0</v>
      </c>
      <c r="P369" s="1078">
        <f t="shared" si="528"/>
        <v>0</v>
      </c>
      <c r="Q369" s="1078">
        <f t="shared" si="543"/>
        <v>0</v>
      </c>
      <c r="R369" s="1078">
        <f t="shared" si="543"/>
        <v>0</v>
      </c>
      <c r="S369" s="1078">
        <f t="shared" si="543"/>
        <v>0</v>
      </c>
      <c r="T369" s="1078">
        <f t="shared" si="543"/>
        <v>0</v>
      </c>
      <c r="U369" s="1324">
        <f t="shared" si="529"/>
        <v>0</v>
      </c>
      <c r="V369" s="1078">
        <f t="shared" ref="V369:AA369" si="544">V54+V99</f>
        <v>0</v>
      </c>
      <c r="W369" s="1078">
        <f t="shared" si="531"/>
        <v>0</v>
      </c>
      <c r="X369" s="1078">
        <f t="shared" si="544"/>
        <v>0</v>
      </c>
      <c r="Y369" s="1078">
        <f t="shared" si="544"/>
        <v>0</v>
      </c>
      <c r="Z369" s="1078">
        <f t="shared" si="544"/>
        <v>0</v>
      </c>
      <c r="AA369" s="1078">
        <f t="shared" si="544"/>
        <v>0</v>
      </c>
      <c r="AB369" s="1324">
        <f t="shared" si="532"/>
        <v>0</v>
      </c>
      <c r="AC369" s="1078">
        <f t="shared" ref="AC369:AH369" si="545">AC54+AC99</f>
        <v>0</v>
      </c>
      <c r="AD369" s="1078">
        <f t="shared" si="534"/>
        <v>0</v>
      </c>
      <c r="AE369" s="1078">
        <f t="shared" si="545"/>
        <v>0</v>
      </c>
      <c r="AF369" s="1078">
        <f t="shared" si="545"/>
        <v>0</v>
      </c>
      <c r="AG369" s="1078">
        <f t="shared" si="545"/>
        <v>0</v>
      </c>
      <c r="AH369" s="1078">
        <f t="shared" si="545"/>
        <v>0</v>
      </c>
      <c r="AI369" s="1324">
        <f t="shared" si="535"/>
        <v>0</v>
      </c>
      <c r="AJ369" s="1094">
        <f t="shared" si="536"/>
        <v>0</v>
      </c>
      <c r="AK369" s="1094">
        <f t="shared" si="536"/>
        <v>0</v>
      </c>
      <c r="AL369" s="1094">
        <f t="shared" si="536"/>
        <v>0</v>
      </c>
      <c r="AM369" s="1094">
        <f t="shared" si="536"/>
        <v>0</v>
      </c>
      <c r="AN369" s="1094">
        <f t="shared" si="536"/>
        <v>0</v>
      </c>
      <c r="AO369" s="1094">
        <f t="shared" si="536"/>
        <v>0</v>
      </c>
      <c r="AP369" s="1327">
        <f t="shared" si="537"/>
        <v>0</v>
      </c>
    </row>
    <row r="370" spans="1:42" customFormat="1">
      <c r="A370" s="1323" t="s">
        <v>91</v>
      </c>
      <c r="B370" s="1323" t="s">
        <v>240</v>
      </c>
      <c r="C370" s="1323" t="s">
        <v>240</v>
      </c>
      <c r="D370" s="1323">
        <f>'Information Input'!$J$18</f>
        <v>2019</v>
      </c>
      <c r="E370" s="1074">
        <f>$E$55</f>
        <v>48</v>
      </c>
      <c r="F370" s="1075" t="str">
        <f>$F$55</f>
        <v>Member Rewards - Goods and Services</v>
      </c>
      <c r="G370" s="1076" t="str">
        <f>$G$55</f>
        <v>NA</v>
      </c>
      <c r="H370" s="1078">
        <f t="shared" ref="H370:M370" si="546">H55+H100</f>
        <v>0</v>
      </c>
      <c r="I370" s="1078">
        <f t="shared" si="525"/>
        <v>0</v>
      </c>
      <c r="J370" s="1078">
        <f t="shared" si="546"/>
        <v>0</v>
      </c>
      <c r="K370" s="1078">
        <f t="shared" si="546"/>
        <v>0</v>
      </c>
      <c r="L370" s="1078">
        <f t="shared" si="546"/>
        <v>0</v>
      </c>
      <c r="M370" s="1078">
        <f t="shared" si="546"/>
        <v>0</v>
      </c>
      <c r="N370" s="1324">
        <f t="shared" si="526"/>
        <v>0</v>
      </c>
      <c r="O370" s="1078">
        <f t="shared" ref="O370:T370" si="547">O55+O100</f>
        <v>0</v>
      </c>
      <c r="P370" s="1078">
        <f t="shared" si="528"/>
        <v>0</v>
      </c>
      <c r="Q370" s="1078">
        <f t="shared" si="547"/>
        <v>0</v>
      </c>
      <c r="R370" s="1078">
        <f t="shared" si="547"/>
        <v>0</v>
      </c>
      <c r="S370" s="1078">
        <f t="shared" si="547"/>
        <v>0</v>
      </c>
      <c r="T370" s="1078">
        <f t="shared" si="547"/>
        <v>0</v>
      </c>
      <c r="U370" s="1324">
        <f t="shared" si="529"/>
        <v>0</v>
      </c>
      <c r="V370" s="1078">
        <f t="shared" ref="V370:AA370" si="548">V55+V100</f>
        <v>0</v>
      </c>
      <c r="W370" s="1078">
        <f t="shared" si="531"/>
        <v>0</v>
      </c>
      <c r="X370" s="1078">
        <f t="shared" si="548"/>
        <v>0</v>
      </c>
      <c r="Y370" s="1078">
        <f t="shared" si="548"/>
        <v>0</v>
      </c>
      <c r="Z370" s="1078">
        <f t="shared" si="548"/>
        <v>0</v>
      </c>
      <c r="AA370" s="1078">
        <f t="shared" si="548"/>
        <v>0</v>
      </c>
      <c r="AB370" s="1324">
        <f t="shared" si="532"/>
        <v>0</v>
      </c>
      <c r="AC370" s="1078">
        <f t="shared" ref="AC370:AH370" si="549">AC55+AC100</f>
        <v>0</v>
      </c>
      <c r="AD370" s="1078">
        <f t="shared" si="534"/>
        <v>0</v>
      </c>
      <c r="AE370" s="1078">
        <f t="shared" si="549"/>
        <v>0</v>
      </c>
      <c r="AF370" s="1078">
        <f t="shared" si="549"/>
        <v>0</v>
      </c>
      <c r="AG370" s="1078">
        <f t="shared" si="549"/>
        <v>0</v>
      </c>
      <c r="AH370" s="1078">
        <f t="shared" si="549"/>
        <v>0</v>
      </c>
      <c r="AI370" s="1324">
        <f t="shared" si="535"/>
        <v>0</v>
      </c>
      <c r="AJ370" s="1094">
        <f t="shared" si="536"/>
        <v>0</v>
      </c>
      <c r="AK370" s="1094">
        <f t="shared" si="536"/>
        <v>0</v>
      </c>
      <c r="AL370" s="1094">
        <f t="shared" si="536"/>
        <v>0</v>
      </c>
      <c r="AM370" s="1094">
        <f t="shared" si="536"/>
        <v>0</v>
      </c>
      <c r="AN370" s="1094">
        <f t="shared" si="536"/>
        <v>0</v>
      </c>
      <c r="AO370" s="1094">
        <f t="shared" si="536"/>
        <v>0</v>
      </c>
      <c r="AP370" s="1327">
        <f t="shared" si="537"/>
        <v>0</v>
      </c>
    </row>
    <row r="371" spans="1:42" customFormat="1">
      <c r="A371" s="1323" t="s">
        <v>91</v>
      </c>
      <c r="B371" s="1323" t="s">
        <v>240</v>
      </c>
      <c r="C371" s="1323" t="s">
        <v>240</v>
      </c>
      <c r="D371" s="1323">
        <f>'Information Input'!$J$18</f>
        <v>2019</v>
      </c>
      <c r="E371" s="1074">
        <f>$E$56</f>
        <v>49</v>
      </c>
      <c r="F371" s="1075" t="str">
        <f>$F$56</f>
        <v>Member Rewards - Vendor Administration</v>
      </c>
      <c r="G371" s="1076" t="str">
        <f>$G$56</f>
        <v>NA</v>
      </c>
      <c r="H371" s="1078">
        <f t="shared" ref="H371:M371" si="550">H56+H101</f>
        <v>0</v>
      </c>
      <c r="I371" s="1078">
        <f t="shared" si="525"/>
        <v>0</v>
      </c>
      <c r="J371" s="1078">
        <f t="shared" si="550"/>
        <v>0</v>
      </c>
      <c r="K371" s="1078">
        <f t="shared" si="550"/>
        <v>0</v>
      </c>
      <c r="L371" s="1078">
        <f t="shared" si="550"/>
        <v>0</v>
      </c>
      <c r="M371" s="1078">
        <f t="shared" si="550"/>
        <v>0</v>
      </c>
      <c r="N371" s="1324">
        <f t="shared" si="526"/>
        <v>0</v>
      </c>
      <c r="O371" s="1078">
        <f t="shared" ref="O371:T371" si="551">O56+O101</f>
        <v>0</v>
      </c>
      <c r="P371" s="1078">
        <f t="shared" si="528"/>
        <v>0</v>
      </c>
      <c r="Q371" s="1078">
        <f t="shared" si="551"/>
        <v>0</v>
      </c>
      <c r="R371" s="1078">
        <f t="shared" si="551"/>
        <v>0</v>
      </c>
      <c r="S371" s="1078">
        <f t="shared" si="551"/>
        <v>0</v>
      </c>
      <c r="T371" s="1078">
        <f t="shared" si="551"/>
        <v>0</v>
      </c>
      <c r="U371" s="1324">
        <f t="shared" si="529"/>
        <v>0</v>
      </c>
      <c r="V371" s="1078">
        <f t="shared" ref="V371:AA371" si="552">V56+V101</f>
        <v>0</v>
      </c>
      <c r="W371" s="1078">
        <f t="shared" si="531"/>
        <v>0</v>
      </c>
      <c r="X371" s="1078">
        <f t="shared" si="552"/>
        <v>0</v>
      </c>
      <c r="Y371" s="1078">
        <f t="shared" si="552"/>
        <v>0</v>
      </c>
      <c r="Z371" s="1078">
        <f t="shared" si="552"/>
        <v>0</v>
      </c>
      <c r="AA371" s="1078">
        <f t="shared" si="552"/>
        <v>0</v>
      </c>
      <c r="AB371" s="1324">
        <f t="shared" si="532"/>
        <v>0</v>
      </c>
      <c r="AC371" s="1078">
        <f t="shared" ref="AC371:AH371" si="553">AC56+AC101</f>
        <v>0</v>
      </c>
      <c r="AD371" s="1078">
        <f t="shared" si="534"/>
        <v>0</v>
      </c>
      <c r="AE371" s="1078">
        <f t="shared" si="553"/>
        <v>0</v>
      </c>
      <c r="AF371" s="1078">
        <f t="shared" si="553"/>
        <v>0</v>
      </c>
      <c r="AG371" s="1078">
        <f t="shared" si="553"/>
        <v>0</v>
      </c>
      <c r="AH371" s="1078">
        <f t="shared" si="553"/>
        <v>0</v>
      </c>
      <c r="AI371" s="1324">
        <f t="shared" si="535"/>
        <v>0</v>
      </c>
      <c r="AJ371" s="1094">
        <f t="shared" si="536"/>
        <v>0</v>
      </c>
      <c r="AK371" s="1094">
        <f t="shared" si="536"/>
        <v>0</v>
      </c>
      <c r="AL371" s="1094">
        <f t="shared" si="536"/>
        <v>0</v>
      </c>
      <c r="AM371" s="1094">
        <f t="shared" si="536"/>
        <v>0</v>
      </c>
      <c r="AN371" s="1094">
        <f t="shared" si="536"/>
        <v>0</v>
      </c>
      <c r="AO371" s="1094">
        <f t="shared" si="536"/>
        <v>0</v>
      </c>
      <c r="AP371" s="1327">
        <f t="shared" si="537"/>
        <v>0</v>
      </c>
    </row>
    <row r="372" spans="1:42" customFormat="1">
      <c r="A372" s="1323" t="s">
        <v>91</v>
      </c>
      <c r="B372" s="1323" t="s">
        <v>240</v>
      </c>
      <c r="C372" s="1323" t="s">
        <v>240</v>
      </c>
      <c r="D372" s="1323">
        <f>'Information Input'!$J$18</f>
        <v>2019</v>
      </c>
      <c r="E372" s="1074">
        <f>$E$57</f>
        <v>50</v>
      </c>
      <c r="F372" s="1075" t="str">
        <f>$F$57</f>
        <v>Value Added Services/Non-State Plan Approved Services</v>
      </c>
      <c r="G372" s="1076" t="str">
        <f>$G$57</f>
        <v>NA</v>
      </c>
      <c r="H372" s="1078">
        <f t="shared" ref="H372:M372" si="554">H57+H102</f>
        <v>0</v>
      </c>
      <c r="I372" s="1078">
        <f t="shared" si="525"/>
        <v>0</v>
      </c>
      <c r="J372" s="1078">
        <f t="shared" si="554"/>
        <v>0</v>
      </c>
      <c r="K372" s="1078">
        <f t="shared" si="554"/>
        <v>0</v>
      </c>
      <c r="L372" s="1078">
        <f t="shared" si="554"/>
        <v>0</v>
      </c>
      <c r="M372" s="1078">
        <f t="shared" si="554"/>
        <v>0</v>
      </c>
      <c r="N372" s="1324">
        <f t="shared" si="526"/>
        <v>0</v>
      </c>
      <c r="O372" s="1078">
        <f t="shared" ref="O372:T372" si="555">O57+O102</f>
        <v>0</v>
      </c>
      <c r="P372" s="1078">
        <f t="shared" si="528"/>
        <v>0</v>
      </c>
      <c r="Q372" s="1078">
        <f t="shared" si="555"/>
        <v>0</v>
      </c>
      <c r="R372" s="1078">
        <f t="shared" si="555"/>
        <v>0</v>
      </c>
      <c r="S372" s="1078">
        <f t="shared" si="555"/>
        <v>0</v>
      </c>
      <c r="T372" s="1078">
        <f t="shared" si="555"/>
        <v>0</v>
      </c>
      <c r="U372" s="1324">
        <f t="shared" si="529"/>
        <v>0</v>
      </c>
      <c r="V372" s="1078">
        <f t="shared" ref="V372:AA372" si="556">V57+V102</f>
        <v>0</v>
      </c>
      <c r="W372" s="1078">
        <f t="shared" si="531"/>
        <v>0</v>
      </c>
      <c r="X372" s="1078">
        <f t="shared" si="556"/>
        <v>0</v>
      </c>
      <c r="Y372" s="1078">
        <f t="shared" si="556"/>
        <v>0</v>
      </c>
      <c r="Z372" s="1078">
        <f t="shared" si="556"/>
        <v>0</v>
      </c>
      <c r="AA372" s="1078">
        <f t="shared" si="556"/>
        <v>0</v>
      </c>
      <c r="AB372" s="1324">
        <f t="shared" si="532"/>
        <v>0</v>
      </c>
      <c r="AC372" s="1078">
        <f t="shared" ref="AC372:AH372" si="557">AC57+AC102</f>
        <v>0</v>
      </c>
      <c r="AD372" s="1078">
        <f t="shared" si="534"/>
        <v>0</v>
      </c>
      <c r="AE372" s="1078">
        <f t="shared" si="557"/>
        <v>0</v>
      </c>
      <c r="AF372" s="1078">
        <f t="shared" si="557"/>
        <v>0</v>
      </c>
      <c r="AG372" s="1078">
        <f t="shared" si="557"/>
        <v>0</v>
      </c>
      <c r="AH372" s="1078">
        <f t="shared" si="557"/>
        <v>0</v>
      </c>
      <c r="AI372" s="1324">
        <f t="shared" si="535"/>
        <v>0</v>
      </c>
      <c r="AJ372" s="1094">
        <f t="shared" si="536"/>
        <v>0</v>
      </c>
      <c r="AK372" s="1094">
        <f t="shared" si="536"/>
        <v>0</v>
      </c>
      <c r="AL372" s="1094">
        <f t="shared" si="536"/>
        <v>0</v>
      </c>
      <c r="AM372" s="1094">
        <f t="shared" si="536"/>
        <v>0</v>
      </c>
      <c r="AN372" s="1094">
        <f t="shared" si="536"/>
        <v>0</v>
      </c>
      <c r="AO372" s="1094">
        <f t="shared" si="536"/>
        <v>0</v>
      </c>
      <c r="AP372" s="1327">
        <f t="shared" si="537"/>
        <v>0</v>
      </c>
    </row>
    <row r="373" spans="1:42" customFormat="1">
      <c r="A373" s="1328" t="s">
        <v>91</v>
      </c>
      <c r="B373" s="1328" t="s">
        <v>240</v>
      </c>
      <c r="C373" s="1328" t="s">
        <v>240</v>
      </c>
      <c r="D373" s="1328">
        <f>'Information Input'!$J$18</f>
        <v>2019</v>
      </c>
      <c r="E373" s="1100">
        <f>$E$58</f>
        <v>51</v>
      </c>
      <c r="F373" s="1101" t="str">
        <f>$F$58</f>
        <v>Other - Outlier Services (Provide Detail in Outlier Report)</v>
      </c>
      <c r="G373" s="1102" t="str">
        <f>$G$58</f>
        <v>NA</v>
      </c>
      <c r="H373" s="1082">
        <f t="shared" ref="H373:M373" si="558">H58+H103</f>
        <v>0</v>
      </c>
      <c r="I373" s="1082">
        <f t="shared" si="525"/>
        <v>0</v>
      </c>
      <c r="J373" s="1082">
        <f t="shared" si="558"/>
        <v>0</v>
      </c>
      <c r="K373" s="1082">
        <f t="shared" si="558"/>
        <v>0</v>
      </c>
      <c r="L373" s="1082">
        <f t="shared" si="558"/>
        <v>0</v>
      </c>
      <c r="M373" s="1082">
        <f t="shared" si="558"/>
        <v>0</v>
      </c>
      <c r="N373" s="1338">
        <f t="shared" si="526"/>
        <v>0</v>
      </c>
      <c r="O373" s="1082">
        <f t="shared" ref="O373:T373" si="559">O58+O103</f>
        <v>0</v>
      </c>
      <c r="P373" s="1082">
        <f t="shared" si="528"/>
        <v>0</v>
      </c>
      <c r="Q373" s="1082">
        <f t="shared" si="559"/>
        <v>0</v>
      </c>
      <c r="R373" s="1082">
        <f t="shared" si="559"/>
        <v>0</v>
      </c>
      <c r="S373" s="1082">
        <f t="shared" si="559"/>
        <v>0</v>
      </c>
      <c r="T373" s="1082">
        <f t="shared" si="559"/>
        <v>0</v>
      </c>
      <c r="U373" s="1338">
        <f t="shared" si="529"/>
        <v>0</v>
      </c>
      <c r="V373" s="1082">
        <f t="shared" ref="V373:AA373" si="560">V58+V103</f>
        <v>0</v>
      </c>
      <c r="W373" s="1082">
        <f t="shared" si="531"/>
        <v>0</v>
      </c>
      <c r="X373" s="1082">
        <f t="shared" si="560"/>
        <v>0</v>
      </c>
      <c r="Y373" s="1082">
        <f t="shared" si="560"/>
        <v>0</v>
      </c>
      <c r="Z373" s="1082">
        <f t="shared" si="560"/>
        <v>0</v>
      </c>
      <c r="AA373" s="1082">
        <f t="shared" si="560"/>
        <v>0</v>
      </c>
      <c r="AB373" s="1338">
        <f t="shared" si="532"/>
        <v>0</v>
      </c>
      <c r="AC373" s="1082">
        <f t="shared" ref="AC373:AH373" si="561">AC58+AC103</f>
        <v>0</v>
      </c>
      <c r="AD373" s="1082">
        <f t="shared" si="534"/>
        <v>0</v>
      </c>
      <c r="AE373" s="1082">
        <f t="shared" si="561"/>
        <v>0</v>
      </c>
      <c r="AF373" s="1082">
        <f t="shared" si="561"/>
        <v>0</v>
      </c>
      <c r="AG373" s="1082">
        <f t="shared" si="561"/>
        <v>0</v>
      </c>
      <c r="AH373" s="1082">
        <f t="shared" si="561"/>
        <v>0</v>
      </c>
      <c r="AI373" s="1338">
        <f t="shared" si="535"/>
        <v>0</v>
      </c>
      <c r="AJ373" s="1094">
        <f t="shared" si="536"/>
        <v>0</v>
      </c>
      <c r="AK373" s="1094">
        <f t="shared" si="536"/>
        <v>0</v>
      </c>
      <c r="AL373" s="1094">
        <f t="shared" si="536"/>
        <v>0</v>
      </c>
      <c r="AM373" s="1094">
        <f t="shared" si="536"/>
        <v>0</v>
      </c>
      <c r="AN373" s="1094">
        <f t="shared" si="536"/>
        <v>0</v>
      </c>
      <c r="AO373" s="1094">
        <f t="shared" si="536"/>
        <v>0</v>
      </c>
      <c r="AP373" s="1327">
        <f t="shared" si="537"/>
        <v>0</v>
      </c>
    </row>
    <row r="374" spans="1:42" customFormat="1">
      <c r="A374" s="1329" t="s">
        <v>91</v>
      </c>
      <c r="B374" s="1329" t="s">
        <v>240</v>
      </c>
      <c r="C374" s="1329" t="s">
        <v>240</v>
      </c>
      <c r="D374" s="1329">
        <f>'Information Input'!$J$18</f>
        <v>2019</v>
      </c>
      <c r="E374" s="1103">
        <f>$E$59</f>
        <v>52</v>
      </c>
      <c r="F374" s="1104" t="str">
        <f>$F$59</f>
        <v>TOTAL HEALTH CARE (44 through 51)</v>
      </c>
      <c r="G374" s="1105" t="str">
        <f>$G$59</f>
        <v>NA</v>
      </c>
      <c r="H374" s="1095">
        <f>SUM(H366:H373)</f>
        <v>0</v>
      </c>
      <c r="I374" s="1095">
        <f>SUM(I366:I373)</f>
        <v>0</v>
      </c>
      <c r="J374" s="1095">
        <f t="shared" ref="J374" si="562">SUM(J366:J373)</f>
        <v>0</v>
      </c>
      <c r="K374" s="1095">
        <f t="shared" ref="K374" si="563">SUM(K366:K373)</f>
        <v>0</v>
      </c>
      <c r="L374" s="1095">
        <f t="shared" ref="L374" si="564">SUM(L366:L373)</f>
        <v>0</v>
      </c>
      <c r="M374" s="1095">
        <f t="shared" ref="M374" si="565">SUM(M366:M373)</f>
        <v>0</v>
      </c>
      <c r="N374" s="1095">
        <f>SUM(N366:N373)</f>
        <v>0</v>
      </c>
      <c r="O374" s="1095">
        <f>SUM(O366:O373)</f>
        <v>0</v>
      </c>
      <c r="P374" s="1095">
        <f>SUM(P366:P373)</f>
        <v>0</v>
      </c>
      <c r="Q374" s="1095">
        <f t="shared" ref="Q374" si="566">SUM(Q366:Q373)</f>
        <v>0</v>
      </c>
      <c r="R374" s="1095">
        <f t="shared" ref="R374" si="567">SUM(R366:R373)</f>
        <v>0</v>
      </c>
      <c r="S374" s="1095">
        <f t="shared" ref="S374" si="568">SUM(S366:S373)</f>
        <v>0</v>
      </c>
      <c r="T374" s="1095">
        <f t="shared" ref="T374" si="569">SUM(T366:T373)</f>
        <v>0</v>
      </c>
      <c r="U374" s="1095">
        <f>SUM(U366:U373)</f>
        <v>0</v>
      </c>
      <c r="V374" s="1095">
        <f>SUM(V366:V373)</f>
        <v>0</v>
      </c>
      <c r="W374" s="1095">
        <f>SUM(W366:W373)</f>
        <v>0</v>
      </c>
      <c r="X374" s="1095">
        <f t="shared" ref="X374" si="570">SUM(X366:X373)</f>
        <v>0</v>
      </c>
      <c r="Y374" s="1095">
        <f t="shared" ref="Y374" si="571">SUM(Y366:Y373)</f>
        <v>0</v>
      </c>
      <c r="Z374" s="1095">
        <f t="shared" ref="Z374" si="572">SUM(Z366:Z373)</f>
        <v>0</v>
      </c>
      <c r="AA374" s="1095">
        <f t="shared" ref="AA374" si="573">SUM(AA366:AA373)</f>
        <v>0</v>
      </c>
      <c r="AB374" s="1095">
        <f>SUM(AB366:AB373)</f>
        <v>0</v>
      </c>
      <c r="AC374" s="1095">
        <f>SUM(AC366:AC373)</f>
        <v>0</v>
      </c>
      <c r="AD374" s="1095">
        <f>SUM(AD366:AD373)</f>
        <v>0</v>
      </c>
      <c r="AE374" s="1095">
        <f t="shared" ref="AE374" si="574">SUM(AE366:AE373)</f>
        <v>0</v>
      </c>
      <c r="AF374" s="1095">
        <f t="shared" ref="AF374" si="575">SUM(AF366:AF373)</f>
        <v>0</v>
      </c>
      <c r="AG374" s="1095">
        <f t="shared" ref="AG374" si="576">SUM(AG366:AG373)</f>
        <v>0</v>
      </c>
      <c r="AH374" s="1095">
        <f t="shared" ref="AH374" si="577">SUM(AH366:AH373)</f>
        <v>0</v>
      </c>
      <c r="AI374" s="1095">
        <f>SUM(AI366:AI373)</f>
        <v>0</v>
      </c>
      <c r="AJ374" s="1095">
        <f>SUM(AJ366:AJ373)</f>
        <v>0</v>
      </c>
      <c r="AK374" s="1095">
        <f t="shared" ref="AK374" si="578">SUM(AK366:AK373)</f>
        <v>0</v>
      </c>
      <c r="AL374" s="1095">
        <f t="shared" ref="AL374" si="579">SUM(AL366:AL373)</f>
        <v>0</v>
      </c>
      <c r="AM374" s="1095">
        <f t="shared" ref="AM374" si="580">SUM(AM366:AM373)</f>
        <v>0</v>
      </c>
      <c r="AN374" s="1095">
        <f t="shared" ref="AN374" si="581">SUM(AN366:AN373)</f>
        <v>0</v>
      </c>
      <c r="AO374" s="1095">
        <f t="shared" ref="AO374" si="582">SUM(AO366:AO373)</f>
        <v>0</v>
      </c>
      <c r="AP374" s="1095">
        <f t="shared" ref="AP374" si="583">SUM(AP366:AP373)</f>
        <v>0</v>
      </c>
    </row>
    <row r="375" spans="1:42" customFormat="1" ht="9.9499999999999993"/>
    <row r="376" spans="1:42" customFormat="1" ht="12.95">
      <c r="A376" s="1315"/>
      <c r="B376" s="1315"/>
      <c r="C376" s="1315"/>
      <c r="D376" s="1317"/>
      <c r="E376" s="1317"/>
      <c r="F376" s="1317"/>
      <c r="G376" s="1317"/>
      <c r="H376" s="1090" t="s">
        <v>135</v>
      </c>
      <c r="I376" s="1091"/>
      <c r="J376" s="1091"/>
      <c r="K376" s="1091"/>
      <c r="L376" s="1091"/>
      <c r="M376" s="1091"/>
      <c r="N376" s="1092"/>
      <c r="O376" s="1090" t="s">
        <v>136</v>
      </c>
      <c r="P376" s="1091"/>
      <c r="Q376" s="1091"/>
      <c r="R376" s="1091"/>
      <c r="S376" s="1091"/>
      <c r="T376" s="1091"/>
      <c r="U376" s="1092"/>
      <c r="V376" s="1090" t="s">
        <v>137</v>
      </c>
      <c r="W376" s="1091"/>
      <c r="X376" s="1091"/>
      <c r="Y376" s="1091"/>
      <c r="Z376" s="1091"/>
      <c r="AA376" s="1091"/>
      <c r="AB376" s="1092"/>
      <c r="AC376" s="1090" t="s">
        <v>138</v>
      </c>
      <c r="AD376" s="1091"/>
      <c r="AE376" s="1091"/>
      <c r="AF376" s="1091"/>
      <c r="AG376" s="1091"/>
      <c r="AH376" s="1091"/>
      <c r="AI376" s="1092"/>
      <c r="AJ376" s="1090" t="s">
        <v>139</v>
      </c>
      <c r="AK376" s="1091"/>
      <c r="AL376" s="1091"/>
      <c r="AM376" s="1091"/>
      <c r="AN376" s="1091"/>
      <c r="AO376" s="1091"/>
      <c r="AP376" s="1092"/>
    </row>
    <row r="377" spans="1:42" customFormat="1" ht="39">
      <c r="A377" s="1067" t="s">
        <v>85</v>
      </c>
      <c r="B377" s="1067" t="s">
        <v>87</v>
      </c>
      <c r="C377" s="1068" t="s">
        <v>219</v>
      </c>
      <c r="D377" s="1067" t="s">
        <v>220</v>
      </c>
      <c r="E377" s="1068" t="s">
        <v>221</v>
      </c>
      <c r="F377" s="1068" t="s">
        <v>222</v>
      </c>
      <c r="G377" s="1068" t="s">
        <v>223</v>
      </c>
      <c r="H377" s="1093" t="s">
        <v>224</v>
      </c>
      <c r="I377" s="1093" t="s">
        <v>225</v>
      </c>
      <c r="J377" s="1093" t="s">
        <v>226</v>
      </c>
      <c r="K377" s="1093" t="s">
        <v>227</v>
      </c>
      <c r="L377" s="1093" t="s">
        <v>228</v>
      </c>
      <c r="M377" s="1093" t="s">
        <v>229</v>
      </c>
      <c r="N377" s="1093" t="s">
        <v>230</v>
      </c>
      <c r="O377" s="1093" t="s">
        <v>224</v>
      </c>
      <c r="P377" s="1093" t="s">
        <v>225</v>
      </c>
      <c r="Q377" s="1093" t="s">
        <v>226</v>
      </c>
      <c r="R377" s="1093" t="s">
        <v>227</v>
      </c>
      <c r="S377" s="1093" t="s">
        <v>228</v>
      </c>
      <c r="T377" s="1093" t="s">
        <v>229</v>
      </c>
      <c r="U377" s="1093" t="s">
        <v>230</v>
      </c>
      <c r="V377" s="1093" t="s">
        <v>224</v>
      </c>
      <c r="W377" s="1093" t="s">
        <v>225</v>
      </c>
      <c r="X377" s="1093" t="s">
        <v>226</v>
      </c>
      <c r="Y377" s="1093" t="s">
        <v>227</v>
      </c>
      <c r="Z377" s="1093" t="s">
        <v>228</v>
      </c>
      <c r="AA377" s="1093" t="s">
        <v>229</v>
      </c>
      <c r="AB377" s="1093" t="s">
        <v>230</v>
      </c>
      <c r="AC377" s="1093" t="s">
        <v>224</v>
      </c>
      <c r="AD377" s="1093" t="s">
        <v>225</v>
      </c>
      <c r="AE377" s="1093" t="s">
        <v>226</v>
      </c>
      <c r="AF377" s="1093" t="s">
        <v>227</v>
      </c>
      <c r="AG377" s="1093" t="s">
        <v>228</v>
      </c>
      <c r="AH377" s="1093" t="s">
        <v>229</v>
      </c>
      <c r="AI377" s="1093" t="s">
        <v>230</v>
      </c>
      <c r="AJ377" s="1093" t="s">
        <v>224</v>
      </c>
      <c r="AK377" s="1093" t="s">
        <v>225</v>
      </c>
      <c r="AL377" s="1093" t="s">
        <v>226</v>
      </c>
      <c r="AM377" s="1093" t="s">
        <v>227</v>
      </c>
      <c r="AN377" s="1093" t="s">
        <v>228</v>
      </c>
      <c r="AO377" s="1093" t="s">
        <v>229</v>
      </c>
      <c r="AP377" s="1093" t="s">
        <v>230</v>
      </c>
    </row>
    <row r="378" spans="1:42">
      <c r="A378" s="1330" t="s">
        <v>96</v>
      </c>
      <c r="B378" s="1330" t="s">
        <v>241</v>
      </c>
      <c r="C378" s="1331" t="s">
        <v>241</v>
      </c>
      <c r="D378" s="1330">
        <f>'Information Input'!$J$18</f>
        <v>2019</v>
      </c>
      <c r="E378" s="1331">
        <f>$E$18</f>
        <v>11</v>
      </c>
      <c r="F378" s="1332" t="str">
        <f>$F$18</f>
        <v>Residential Treatment Center, ARTC and Group Homes &lt; 21</v>
      </c>
      <c r="G378" s="1333" t="str">
        <f>$G$18</f>
        <v>Report 5I</v>
      </c>
      <c r="H378" s="1084">
        <f>H108+H153+H198</f>
        <v>0</v>
      </c>
      <c r="I378" s="1084">
        <f>I108+I153+I198</f>
        <v>0</v>
      </c>
      <c r="J378" s="1084">
        <f t="shared" ref="J378:M378" si="584">J108+J153+J198</f>
        <v>0</v>
      </c>
      <c r="K378" s="1084">
        <f t="shared" si="584"/>
        <v>0</v>
      </c>
      <c r="L378" s="1084">
        <f t="shared" si="584"/>
        <v>0</v>
      </c>
      <c r="M378" s="1084">
        <f t="shared" si="584"/>
        <v>0</v>
      </c>
      <c r="N378" s="1322">
        <f t="shared" ref="N378:N410" si="585">SUM(H378:M378)</f>
        <v>0</v>
      </c>
      <c r="O378" s="1084">
        <f>O108+O153+O198</f>
        <v>0</v>
      </c>
      <c r="P378" s="1084">
        <f>P108+P153+P198</f>
        <v>0</v>
      </c>
      <c r="Q378" s="1084">
        <f t="shared" ref="Q378:T378" si="586">Q108+Q153+Q198</f>
        <v>0</v>
      </c>
      <c r="R378" s="1084">
        <f t="shared" si="586"/>
        <v>0</v>
      </c>
      <c r="S378" s="1084">
        <f t="shared" si="586"/>
        <v>0</v>
      </c>
      <c r="T378" s="1084">
        <f t="shared" si="586"/>
        <v>0</v>
      </c>
      <c r="U378" s="1322">
        <f t="shared" ref="U378:U410" si="587">SUM(O378:T378)</f>
        <v>0</v>
      </c>
      <c r="V378" s="1084">
        <f>V108+V153+V198</f>
        <v>0</v>
      </c>
      <c r="W378" s="1084">
        <f>W108+W153+W198</f>
        <v>0</v>
      </c>
      <c r="X378" s="1084">
        <f t="shared" ref="X378:AA378" si="588">X108+X153+X198</f>
        <v>0</v>
      </c>
      <c r="Y378" s="1084">
        <f t="shared" si="588"/>
        <v>0</v>
      </c>
      <c r="Z378" s="1084">
        <f t="shared" si="588"/>
        <v>0</v>
      </c>
      <c r="AA378" s="1084">
        <f t="shared" si="588"/>
        <v>0</v>
      </c>
      <c r="AB378" s="1322">
        <f t="shared" ref="AB378:AB410" si="589">SUM(V378:AA378)</f>
        <v>0</v>
      </c>
      <c r="AC378" s="1084">
        <f>AC108+AC153+AC198</f>
        <v>0</v>
      </c>
      <c r="AD378" s="1084">
        <f>AD108+AD153+AD198</f>
        <v>0</v>
      </c>
      <c r="AE378" s="1084">
        <f t="shared" ref="AE378:AH378" si="590">AE108+AE153+AE198</f>
        <v>0</v>
      </c>
      <c r="AF378" s="1084">
        <f t="shared" si="590"/>
        <v>0</v>
      </c>
      <c r="AG378" s="1084">
        <f t="shared" si="590"/>
        <v>0</v>
      </c>
      <c r="AH378" s="1084">
        <f t="shared" si="590"/>
        <v>0</v>
      </c>
      <c r="AI378" s="1322">
        <f t="shared" ref="AI378:AI410" si="591">SUM(AC378:AH378)</f>
        <v>0</v>
      </c>
      <c r="AJ378" s="1084">
        <f t="shared" ref="AJ378:AJ410" si="592">H378+O378+V378+AC378</f>
        <v>0</v>
      </c>
      <c r="AK378" s="1084">
        <f t="shared" ref="AK378:AK410" si="593">I378+P378+W378+AD378</f>
        <v>0</v>
      </c>
      <c r="AL378" s="1084">
        <f t="shared" ref="AL378:AL410" si="594">J378+Q378+X378+AE378</f>
        <v>0</v>
      </c>
      <c r="AM378" s="1084">
        <f t="shared" ref="AM378:AM410" si="595">K378+R378+Y378+AF378</f>
        <v>0</v>
      </c>
      <c r="AN378" s="1084">
        <f t="shared" ref="AN378:AN410" si="596">L378+S378+Z378+AG378</f>
        <v>0</v>
      </c>
      <c r="AO378" s="1084">
        <f t="shared" ref="AO378:AO410" si="597">M378+T378+AA378+AH378</f>
        <v>0</v>
      </c>
      <c r="AP378" s="1322">
        <f t="shared" ref="AP378:AP410" si="598">SUM(AJ378:AO378)</f>
        <v>0</v>
      </c>
    </row>
    <row r="379" spans="1:42">
      <c r="A379" s="1323" t="s">
        <v>96</v>
      </c>
      <c r="B379" s="1323" t="s">
        <v>241</v>
      </c>
      <c r="C379" s="1323" t="s">
        <v>241</v>
      </c>
      <c r="D379" s="1323">
        <f>'Information Input'!$J$18</f>
        <v>2019</v>
      </c>
      <c r="E379" s="1323">
        <f>$E$19</f>
        <v>12</v>
      </c>
      <c r="F379" s="1334" t="str">
        <f>$F$19</f>
        <v>Foster Care Therapeutic (TFC I &amp; II) &lt; 21</v>
      </c>
      <c r="G379" s="1335" t="str">
        <f>$G$19</f>
        <v>Report 5I</v>
      </c>
      <c r="H379" s="1078">
        <f t="shared" ref="H379:M410" si="599">H109+H154+H199</f>
        <v>0</v>
      </c>
      <c r="I379" s="1078">
        <f t="shared" ref="I379:I410" si="600">I109+I154+I199</f>
        <v>0</v>
      </c>
      <c r="J379" s="1078">
        <f t="shared" si="599"/>
        <v>0</v>
      </c>
      <c r="K379" s="1078">
        <f t="shared" si="599"/>
        <v>0</v>
      </c>
      <c r="L379" s="1078">
        <f t="shared" si="599"/>
        <v>0</v>
      </c>
      <c r="M379" s="1078">
        <f t="shared" si="599"/>
        <v>0</v>
      </c>
      <c r="N379" s="1324">
        <f t="shared" si="585"/>
        <v>0</v>
      </c>
      <c r="O379" s="1078">
        <f t="shared" ref="O379:T379" si="601">O109+O154+O199</f>
        <v>0</v>
      </c>
      <c r="P379" s="1078">
        <f t="shared" ref="P379:P410" si="602">P109+P154+P199</f>
        <v>0</v>
      </c>
      <c r="Q379" s="1078">
        <f t="shared" si="601"/>
        <v>0</v>
      </c>
      <c r="R379" s="1078">
        <f t="shared" si="601"/>
        <v>0</v>
      </c>
      <c r="S379" s="1078">
        <f t="shared" si="601"/>
        <v>0</v>
      </c>
      <c r="T379" s="1078">
        <f t="shared" si="601"/>
        <v>0</v>
      </c>
      <c r="U379" s="1324">
        <f t="shared" si="587"/>
        <v>0</v>
      </c>
      <c r="V379" s="1078">
        <f t="shared" ref="V379:AA379" si="603">V109+V154+V199</f>
        <v>0</v>
      </c>
      <c r="W379" s="1078">
        <f t="shared" ref="W379:W410" si="604">W109+W154+W199</f>
        <v>0</v>
      </c>
      <c r="X379" s="1078">
        <f t="shared" si="603"/>
        <v>0</v>
      </c>
      <c r="Y379" s="1078">
        <f t="shared" si="603"/>
        <v>0</v>
      </c>
      <c r="Z379" s="1078">
        <f t="shared" si="603"/>
        <v>0</v>
      </c>
      <c r="AA379" s="1078">
        <f t="shared" si="603"/>
        <v>0</v>
      </c>
      <c r="AB379" s="1324">
        <f t="shared" si="589"/>
        <v>0</v>
      </c>
      <c r="AC379" s="1078">
        <f t="shared" ref="AC379:AH379" si="605">AC109+AC154+AC199</f>
        <v>0</v>
      </c>
      <c r="AD379" s="1078">
        <f t="shared" ref="AD379:AD410" si="606">AD109+AD154+AD199</f>
        <v>0</v>
      </c>
      <c r="AE379" s="1078">
        <f t="shared" si="605"/>
        <v>0</v>
      </c>
      <c r="AF379" s="1078">
        <f t="shared" si="605"/>
        <v>0</v>
      </c>
      <c r="AG379" s="1078">
        <f t="shared" si="605"/>
        <v>0</v>
      </c>
      <c r="AH379" s="1078">
        <f t="shared" si="605"/>
        <v>0</v>
      </c>
      <c r="AI379" s="1324">
        <f t="shared" si="591"/>
        <v>0</v>
      </c>
      <c r="AJ379" s="1078">
        <f t="shared" si="592"/>
        <v>0</v>
      </c>
      <c r="AK379" s="1078">
        <f t="shared" si="593"/>
        <v>0</v>
      </c>
      <c r="AL379" s="1078">
        <f t="shared" si="594"/>
        <v>0</v>
      </c>
      <c r="AM379" s="1078">
        <f t="shared" si="595"/>
        <v>0</v>
      </c>
      <c r="AN379" s="1078">
        <f t="shared" si="596"/>
        <v>0</v>
      </c>
      <c r="AO379" s="1078">
        <f t="shared" si="597"/>
        <v>0</v>
      </c>
      <c r="AP379" s="1324">
        <f t="shared" si="598"/>
        <v>0</v>
      </c>
    </row>
    <row r="380" spans="1:42">
      <c r="A380" s="1323" t="s">
        <v>96</v>
      </c>
      <c r="B380" s="1323" t="s">
        <v>241</v>
      </c>
      <c r="C380" s="1323" t="s">
        <v>241</v>
      </c>
      <c r="D380" s="1323">
        <f>'Information Input'!$J$18</f>
        <v>2019</v>
      </c>
      <c r="E380" s="1323">
        <f>$E$20</f>
        <v>13</v>
      </c>
      <c r="F380" s="1334" t="str">
        <f>$F$20</f>
        <v>Skills Training &amp; Development (Behavioral Management Services) &lt; 21</v>
      </c>
      <c r="G380" s="1335" t="str">
        <f>$G$20</f>
        <v>Report 5J</v>
      </c>
      <c r="H380" s="1078">
        <f t="shared" si="599"/>
        <v>0</v>
      </c>
      <c r="I380" s="1078">
        <f t="shared" si="600"/>
        <v>0</v>
      </c>
      <c r="J380" s="1078">
        <f t="shared" si="599"/>
        <v>0</v>
      </c>
      <c r="K380" s="1078">
        <f t="shared" si="599"/>
        <v>0</v>
      </c>
      <c r="L380" s="1078">
        <f t="shared" si="599"/>
        <v>0</v>
      </c>
      <c r="M380" s="1078">
        <f t="shared" si="599"/>
        <v>0</v>
      </c>
      <c r="N380" s="1324">
        <f t="shared" si="585"/>
        <v>0</v>
      </c>
      <c r="O380" s="1078">
        <f t="shared" ref="O380:T380" si="607">O110+O155+O200</f>
        <v>0</v>
      </c>
      <c r="P380" s="1078">
        <f t="shared" si="602"/>
        <v>0</v>
      </c>
      <c r="Q380" s="1078">
        <f t="shared" si="607"/>
        <v>0</v>
      </c>
      <c r="R380" s="1078">
        <f t="shared" si="607"/>
        <v>0</v>
      </c>
      <c r="S380" s="1078">
        <f t="shared" si="607"/>
        <v>0</v>
      </c>
      <c r="T380" s="1078">
        <f t="shared" si="607"/>
        <v>0</v>
      </c>
      <c r="U380" s="1324">
        <f t="shared" si="587"/>
        <v>0</v>
      </c>
      <c r="V380" s="1078">
        <f t="shared" ref="V380:AA380" si="608">V110+V155+V200</f>
        <v>0</v>
      </c>
      <c r="W380" s="1078">
        <f t="shared" si="604"/>
        <v>0</v>
      </c>
      <c r="X380" s="1078">
        <f t="shared" si="608"/>
        <v>0</v>
      </c>
      <c r="Y380" s="1078">
        <f t="shared" si="608"/>
        <v>0</v>
      </c>
      <c r="Z380" s="1078">
        <f t="shared" si="608"/>
        <v>0</v>
      </c>
      <c r="AA380" s="1078">
        <f t="shared" si="608"/>
        <v>0</v>
      </c>
      <c r="AB380" s="1324">
        <f t="shared" si="589"/>
        <v>0</v>
      </c>
      <c r="AC380" s="1078">
        <f t="shared" ref="AC380:AH380" si="609">AC110+AC155+AC200</f>
        <v>0</v>
      </c>
      <c r="AD380" s="1078">
        <f t="shared" si="606"/>
        <v>0</v>
      </c>
      <c r="AE380" s="1078">
        <f t="shared" si="609"/>
        <v>0</v>
      </c>
      <c r="AF380" s="1078">
        <f t="shared" si="609"/>
        <v>0</v>
      </c>
      <c r="AG380" s="1078">
        <f t="shared" si="609"/>
        <v>0</v>
      </c>
      <c r="AH380" s="1078">
        <f t="shared" si="609"/>
        <v>0</v>
      </c>
      <c r="AI380" s="1324">
        <f t="shared" si="591"/>
        <v>0</v>
      </c>
      <c r="AJ380" s="1078">
        <f t="shared" si="592"/>
        <v>0</v>
      </c>
      <c r="AK380" s="1078">
        <f t="shared" si="593"/>
        <v>0</v>
      </c>
      <c r="AL380" s="1078">
        <f t="shared" si="594"/>
        <v>0</v>
      </c>
      <c r="AM380" s="1078">
        <f t="shared" si="595"/>
        <v>0</v>
      </c>
      <c r="AN380" s="1078">
        <f t="shared" si="596"/>
        <v>0</v>
      </c>
      <c r="AO380" s="1078">
        <f t="shared" si="597"/>
        <v>0</v>
      </c>
      <c r="AP380" s="1324">
        <f t="shared" si="598"/>
        <v>0</v>
      </c>
    </row>
    <row r="381" spans="1:42">
      <c r="A381" s="1323" t="s">
        <v>96</v>
      </c>
      <c r="B381" s="1323" t="s">
        <v>241</v>
      </c>
      <c r="C381" s="1323" t="s">
        <v>241</v>
      </c>
      <c r="D381" s="1323">
        <f>'Information Input'!$J$18</f>
        <v>2019</v>
      </c>
      <c r="E381" s="1323">
        <f>$E$21</f>
        <v>14</v>
      </c>
      <c r="F381" s="1334" t="str">
        <f>$F$21</f>
        <v>BH Day Treatment &lt; 21</v>
      </c>
      <c r="G381" s="1335" t="str">
        <f>$G$21</f>
        <v>Report 5K</v>
      </c>
      <c r="H381" s="1078">
        <f t="shared" si="599"/>
        <v>0</v>
      </c>
      <c r="I381" s="1078">
        <f t="shared" si="600"/>
        <v>0</v>
      </c>
      <c r="J381" s="1078">
        <f t="shared" si="599"/>
        <v>0</v>
      </c>
      <c r="K381" s="1078">
        <f t="shared" si="599"/>
        <v>0</v>
      </c>
      <c r="L381" s="1078">
        <f t="shared" si="599"/>
        <v>0</v>
      </c>
      <c r="M381" s="1078">
        <f t="shared" si="599"/>
        <v>0</v>
      </c>
      <c r="N381" s="1324">
        <f t="shared" si="585"/>
        <v>0</v>
      </c>
      <c r="O381" s="1078">
        <f t="shared" ref="O381:T381" si="610">O111+O156+O201</f>
        <v>0</v>
      </c>
      <c r="P381" s="1078">
        <f t="shared" si="602"/>
        <v>0</v>
      </c>
      <c r="Q381" s="1078">
        <f t="shared" si="610"/>
        <v>0</v>
      </c>
      <c r="R381" s="1078">
        <f t="shared" si="610"/>
        <v>0</v>
      </c>
      <c r="S381" s="1078">
        <f t="shared" si="610"/>
        <v>0</v>
      </c>
      <c r="T381" s="1078">
        <f t="shared" si="610"/>
        <v>0</v>
      </c>
      <c r="U381" s="1324">
        <f t="shared" si="587"/>
        <v>0</v>
      </c>
      <c r="V381" s="1078">
        <f t="shared" ref="V381:AA381" si="611">V111+V156+V201</f>
        <v>0</v>
      </c>
      <c r="W381" s="1078">
        <f t="shared" si="604"/>
        <v>0</v>
      </c>
      <c r="X381" s="1078">
        <f t="shared" si="611"/>
        <v>0</v>
      </c>
      <c r="Y381" s="1078">
        <f t="shared" si="611"/>
        <v>0</v>
      </c>
      <c r="Z381" s="1078">
        <f t="shared" si="611"/>
        <v>0</v>
      </c>
      <c r="AA381" s="1078">
        <f t="shared" si="611"/>
        <v>0</v>
      </c>
      <c r="AB381" s="1324">
        <f t="shared" si="589"/>
        <v>0</v>
      </c>
      <c r="AC381" s="1078">
        <f t="shared" ref="AC381:AH381" si="612">AC111+AC156+AC201</f>
        <v>0</v>
      </c>
      <c r="AD381" s="1078">
        <f t="shared" si="606"/>
        <v>0</v>
      </c>
      <c r="AE381" s="1078">
        <f t="shared" si="612"/>
        <v>0</v>
      </c>
      <c r="AF381" s="1078">
        <f t="shared" si="612"/>
        <v>0</v>
      </c>
      <c r="AG381" s="1078">
        <f t="shared" si="612"/>
        <v>0</v>
      </c>
      <c r="AH381" s="1078">
        <f t="shared" si="612"/>
        <v>0</v>
      </c>
      <c r="AI381" s="1324">
        <f t="shared" si="591"/>
        <v>0</v>
      </c>
      <c r="AJ381" s="1078">
        <f t="shared" si="592"/>
        <v>0</v>
      </c>
      <c r="AK381" s="1078">
        <f t="shared" si="593"/>
        <v>0</v>
      </c>
      <c r="AL381" s="1078">
        <f t="shared" si="594"/>
        <v>0</v>
      </c>
      <c r="AM381" s="1078">
        <f t="shared" si="595"/>
        <v>0</v>
      </c>
      <c r="AN381" s="1078">
        <f t="shared" si="596"/>
        <v>0</v>
      </c>
      <c r="AO381" s="1078">
        <f t="shared" si="597"/>
        <v>0</v>
      </c>
      <c r="AP381" s="1324">
        <f t="shared" si="598"/>
        <v>0</v>
      </c>
    </row>
    <row r="382" spans="1:42">
      <c r="A382" s="1323" t="s">
        <v>96</v>
      </c>
      <c r="B382" s="1323" t="s">
        <v>241</v>
      </c>
      <c r="C382" s="1323" t="s">
        <v>241</v>
      </c>
      <c r="D382" s="1323">
        <f>'Information Input'!$J$18</f>
        <v>2019</v>
      </c>
      <c r="E382" s="1323">
        <f>$E$22</f>
        <v>15</v>
      </c>
      <c r="F382" s="1334" t="str">
        <f>$F$22</f>
        <v>Psychosocial Rehab Services for Adults =&gt;18</v>
      </c>
      <c r="G382" s="1335" t="str">
        <f>$G$22</f>
        <v>Report 5L</v>
      </c>
      <c r="H382" s="1078">
        <f t="shared" si="599"/>
        <v>0</v>
      </c>
      <c r="I382" s="1078">
        <f t="shared" si="600"/>
        <v>0</v>
      </c>
      <c r="J382" s="1078">
        <f t="shared" si="599"/>
        <v>0</v>
      </c>
      <c r="K382" s="1078">
        <f t="shared" si="599"/>
        <v>0</v>
      </c>
      <c r="L382" s="1078">
        <f t="shared" si="599"/>
        <v>0</v>
      </c>
      <c r="M382" s="1078">
        <f t="shared" si="599"/>
        <v>0</v>
      </c>
      <c r="N382" s="1324">
        <f t="shared" si="585"/>
        <v>0</v>
      </c>
      <c r="O382" s="1078">
        <f t="shared" ref="O382:T382" si="613">O112+O157+O202</f>
        <v>0</v>
      </c>
      <c r="P382" s="1078">
        <f t="shared" si="602"/>
        <v>0</v>
      </c>
      <c r="Q382" s="1078">
        <f t="shared" si="613"/>
        <v>0</v>
      </c>
      <c r="R382" s="1078">
        <f t="shared" si="613"/>
        <v>0</v>
      </c>
      <c r="S382" s="1078">
        <f t="shared" si="613"/>
        <v>0</v>
      </c>
      <c r="T382" s="1078">
        <f t="shared" si="613"/>
        <v>0</v>
      </c>
      <c r="U382" s="1324">
        <f t="shared" si="587"/>
        <v>0</v>
      </c>
      <c r="V382" s="1078">
        <f t="shared" ref="V382:AA382" si="614">V112+V157+V202</f>
        <v>0</v>
      </c>
      <c r="W382" s="1078">
        <f t="shared" si="604"/>
        <v>0</v>
      </c>
      <c r="X382" s="1078">
        <f t="shared" si="614"/>
        <v>0</v>
      </c>
      <c r="Y382" s="1078">
        <f t="shared" si="614"/>
        <v>0</v>
      </c>
      <c r="Z382" s="1078">
        <f t="shared" si="614"/>
        <v>0</v>
      </c>
      <c r="AA382" s="1078">
        <f t="shared" si="614"/>
        <v>0</v>
      </c>
      <c r="AB382" s="1324">
        <f t="shared" si="589"/>
        <v>0</v>
      </c>
      <c r="AC382" s="1078">
        <f t="shared" ref="AC382:AH382" si="615">AC112+AC157+AC202</f>
        <v>0</v>
      </c>
      <c r="AD382" s="1078">
        <f t="shared" si="606"/>
        <v>0</v>
      </c>
      <c r="AE382" s="1078">
        <f t="shared" si="615"/>
        <v>0</v>
      </c>
      <c r="AF382" s="1078">
        <f t="shared" si="615"/>
        <v>0</v>
      </c>
      <c r="AG382" s="1078">
        <f t="shared" si="615"/>
        <v>0</v>
      </c>
      <c r="AH382" s="1078">
        <f t="shared" si="615"/>
        <v>0</v>
      </c>
      <c r="AI382" s="1324">
        <f t="shared" si="591"/>
        <v>0</v>
      </c>
      <c r="AJ382" s="1078">
        <f t="shared" si="592"/>
        <v>0</v>
      </c>
      <c r="AK382" s="1078">
        <f t="shared" si="593"/>
        <v>0</v>
      </c>
      <c r="AL382" s="1078">
        <f t="shared" si="594"/>
        <v>0</v>
      </c>
      <c r="AM382" s="1078">
        <f t="shared" si="595"/>
        <v>0</v>
      </c>
      <c r="AN382" s="1078">
        <f t="shared" si="596"/>
        <v>0</v>
      </c>
      <c r="AO382" s="1078">
        <f t="shared" si="597"/>
        <v>0</v>
      </c>
      <c r="AP382" s="1324">
        <f t="shared" si="598"/>
        <v>0</v>
      </c>
    </row>
    <row r="383" spans="1:42">
      <c r="A383" s="1323" t="s">
        <v>96</v>
      </c>
      <c r="B383" s="1323" t="s">
        <v>241</v>
      </c>
      <c r="C383" s="1323" t="s">
        <v>241</v>
      </c>
      <c r="D383" s="1323">
        <f>'Information Input'!$J$18</f>
        <v>2019</v>
      </c>
      <c r="E383" s="1323">
        <f>$E$23</f>
        <v>16</v>
      </c>
      <c r="F383" s="1334" t="str">
        <f>$F$23</f>
        <v>Evaluations and Therapies (Non-Hospital Outpatient)</v>
      </c>
      <c r="G383" s="1335" t="str">
        <f>$G$23</f>
        <v>Report 5H</v>
      </c>
      <c r="H383" s="1078">
        <f t="shared" si="599"/>
        <v>0</v>
      </c>
      <c r="I383" s="1078">
        <f t="shared" si="600"/>
        <v>0</v>
      </c>
      <c r="J383" s="1078">
        <f t="shared" si="599"/>
        <v>0</v>
      </c>
      <c r="K383" s="1078">
        <f t="shared" si="599"/>
        <v>0</v>
      </c>
      <c r="L383" s="1078">
        <f t="shared" si="599"/>
        <v>0</v>
      </c>
      <c r="M383" s="1078">
        <f t="shared" si="599"/>
        <v>0</v>
      </c>
      <c r="N383" s="1324">
        <f t="shared" si="585"/>
        <v>0</v>
      </c>
      <c r="O383" s="1078">
        <f t="shared" ref="O383:T383" si="616">O113+O158+O203</f>
        <v>0</v>
      </c>
      <c r="P383" s="1078">
        <f t="shared" si="602"/>
        <v>0</v>
      </c>
      <c r="Q383" s="1078">
        <f t="shared" si="616"/>
        <v>0</v>
      </c>
      <c r="R383" s="1078">
        <f t="shared" si="616"/>
        <v>0</v>
      </c>
      <c r="S383" s="1078">
        <f t="shared" si="616"/>
        <v>0</v>
      </c>
      <c r="T383" s="1078">
        <f t="shared" si="616"/>
        <v>0</v>
      </c>
      <c r="U383" s="1324">
        <f t="shared" si="587"/>
        <v>0</v>
      </c>
      <c r="V383" s="1078">
        <f t="shared" ref="V383:AA383" si="617">V113+V158+V203</f>
        <v>0</v>
      </c>
      <c r="W383" s="1078">
        <f t="shared" si="604"/>
        <v>0</v>
      </c>
      <c r="X383" s="1078">
        <f t="shared" si="617"/>
        <v>0</v>
      </c>
      <c r="Y383" s="1078">
        <f t="shared" si="617"/>
        <v>0</v>
      </c>
      <c r="Z383" s="1078">
        <f t="shared" si="617"/>
        <v>0</v>
      </c>
      <c r="AA383" s="1078">
        <f t="shared" si="617"/>
        <v>0</v>
      </c>
      <c r="AB383" s="1324">
        <f t="shared" si="589"/>
        <v>0</v>
      </c>
      <c r="AC383" s="1078">
        <f t="shared" ref="AC383:AH383" si="618">AC113+AC158+AC203</f>
        <v>0</v>
      </c>
      <c r="AD383" s="1078">
        <f t="shared" si="606"/>
        <v>0</v>
      </c>
      <c r="AE383" s="1078">
        <f t="shared" si="618"/>
        <v>0</v>
      </c>
      <c r="AF383" s="1078">
        <f t="shared" si="618"/>
        <v>0</v>
      </c>
      <c r="AG383" s="1078">
        <f t="shared" si="618"/>
        <v>0</v>
      </c>
      <c r="AH383" s="1078">
        <f t="shared" si="618"/>
        <v>0</v>
      </c>
      <c r="AI383" s="1324">
        <f t="shared" si="591"/>
        <v>0</v>
      </c>
      <c r="AJ383" s="1078">
        <f t="shared" si="592"/>
        <v>0</v>
      </c>
      <c r="AK383" s="1078">
        <f t="shared" si="593"/>
        <v>0</v>
      </c>
      <c r="AL383" s="1078">
        <f t="shared" si="594"/>
        <v>0</v>
      </c>
      <c r="AM383" s="1078">
        <f t="shared" si="595"/>
        <v>0</v>
      </c>
      <c r="AN383" s="1078">
        <f t="shared" si="596"/>
        <v>0</v>
      </c>
      <c r="AO383" s="1078">
        <f t="shared" si="597"/>
        <v>0</v>
      </c>
      <c r="AP383" s="1324">
        <f t="shared" si="598"/>
        <v>0</v>
      </c>
    </row>
    <row r="384" spans="1:42">
      <c r="A384" s="1323" t="s">
        <v>96</v>
      </c>
      <c r="B384" s="1323" t="s">
        <v>241</v>
      </c>
      <c r="C384" s="1323" t="s">
        <v>241</v>
      </c>
      <c r="D384" s="1323">
        <f>'Information Input'!$J$18</f>
        <v>2019</v>
      </c>
      <c r="E384" s="1323">
        <f>$E$24</f>
        <v>17</v>
      </c>
      <c r="F384" s="1334" t="str">
        <f>$F$24</f>
        <v>Testing (Non-Hospital Outpatient)</v>
      </c>
      <c r="G384" s="1335" t="str">
        <f>$G$24</f>
        <v>Report 5H</v>
      </c>
      <c r="H384" s="1078">
        <f t="shared" si="599"/>
        <v>0</v>
      </c>
      <c r="I384" s="1078">
        <f t="shared" si="600"/>
        <v>0</v>
      </c>
      <c r="J384" s="1078">
        <f t="shared" si="599"/>
        <v>0</v>
      </c>
      <c r="K384" s="1078">
        <f t="shared" si="599"/>
        <v>0</v>
      </c>
      <c r="L384" s="1078">
        <f t="shared" si="599"/>
        <v>0</v>
      </c>
      <c r="M384" s="1078">
        <f t="shared" si="599"/>
        <v>0</v>
      </c>
      <c r="N384" s="1324">
        <f t="shared" si="585"/>
        <v>0</v>
      </c>
      <c r="O384" s="1078">
        <f t="shared" ref="O384:T384" si="619">O114+O159+O204</f>
        <v>0</v>
      </c>
      <c r="P384" s="1078">
        <f t="shared" si="602"/>
        <v>0</v>
      </c>
      <c r="Q384" s="1078">
        <f t="shared" si="619"/>
        <v>0</v>
      </c>
      <c r="R384" s="1078">
        <f t="shared" si="619"/>
        <v>0</v>
      </c>
      <c r="S384" s="1078">
        <f t="shared" si="619"/>
        <v>0</v>
      </c>
      <c r="T384" s="1078">
        <f t="shared" si="619"/>
        <v>0</v>
      </c>
      <c r="U384" s="1324">
        <f t="shared" si="587"/>
        <v>0</v>
      </c>
      <c r="V384" s="1078">
        <f t="shared" ref="V384:AA384" si="620">V114+V159+V204</f>
        <v>0</v>
      </c>
      <c r="W384" s="1078">
        <f t="shared" si="604"/>
        <v>0</v>
      </c>
      <c r="X384" s="1078">
        <f t="shared" si="620"/>
        <v>0</v>
      </c>
      <c r="Y384" s="1078">
        <f t="shared" si="620"/>
        <v>0</v>
      </c>
      <c r="Z384" s="1078">
        <f t="shared" si="620"/>
        <v>0</v>
      </c>
      <c r="AA384" s="1078">
        <f t="shared" si="620"/>
        <v>0</v>
      </c>
      <c r="AB384" s="1324">
        <f t="shared" si="589"/>
        <v>0</v>
      </c>
      <c r="AC384" s="1078">
        <f t="shared" ref="AC384:AH384" si="621">AC114+AC159+AC204</f>
        <v>0</v>
      </c>
      <c r="AD384" s="1078">
        <f t="shared" si="606"/>
        <v>0</v>
      </c>
      <c r="AE384" s="1078">
        <f t="shared" si="621"/>
        <v>0</v>
      </c>
      <c r="AF384" s="1078">
        <f t="shared" si="621"/>
        <v>0</v>
      </c>
      <c r="AG384" s="1078">
        <f t="shared" si="621"/>
        <v>0</v>
      </c>
      <c r="AH384" s="1078">
        <f t="shared" si="621"/>
        <v>0</v>
      </c>
      <c r="AI384" s="1324">
        <f t="shared" si="591"/>
        <v>0</v>
      </c>
      <c r="AJ384" s="1078">
        <f t="shared" si="592"/>
        <v>0</v>
      </c>
      <c r="AK384" s="1078">
        <f t="shared" si="593"/>
        <v>0</v>
      </c>
      <c r="AL384" s="1078">
        <f t="shared" si="594"/>
        <v>0</v>
      </c>
      <c r="AM384" s="1078">
        <f t="shared" si="595"/>
        <v>0</v>
      </c>
      <c r="AN384" s="1078">
        <f t="shared" si="596"/>
        <v>0</v>
      </c>
      <c r="AO384" s="1078">
        <f t="shared" si="597"/>
        <v>0</v>
      </c>
      <c r="AP384" s="1324">
        <f t="shared" si="598"/>
        <v>0</v>
      </c>
    </row>
    <row r="385" spans="1:42">
      <c r="A385" s="1323" t="s">
        <v>96</v>
      </c>
      <c r="B385" s="1323" t="s">
        <v>241</v>
      </c>
      <c r="C385" s="1323" t="s">
        <v>241</v>
      </c>
      <c r="D385" s="1323">
        <f>'Information Input'!$J$18</f>
        <v>2019</v>
      </c>
      <c r="E385" s="1323">
        <f>$E$25</f>
        <v>18</v>
      </c>
      <c r="F385" s="1334" t="str">
        <f>$F$25</f>
        <v>Functional Family Therapy (FFT) (Non-Hospital Outpatient)</v>
      </c>
      <c r="G385" s="1335" t="str">
        <f>$G$25</f>
        <v>Report 5H</v>
      </c>
      <c r="H385" s="1078">
        <f t="shared" si="599"/>
        <v>0</v>
      </c>
      <c r="I385" s="1078">
        <f t="shared" si="600"/>
        <v>0</v>
      </c>
      <c r="J385" s="1078">
        <f t="shared" si="599"/>
        <v>0</v>
      </c>
      <c r="K385" s="1078">
        <f t="shared" si="599"/>
        <v>0</v>
      </c>
      <c r="L385" s="1078">
        <f t="shared" si="599"/>
        <v>0</v>
      </c>
      <c r="M385" s="1078">
        <f t="shared" si="599"/>
        <v>0</v>
      </c>
      <c r="N385" s="1324">
        <f t="shared" si="585"/>
        <v>0</v>
      </c>
      <c r="O385" s="1078">
        <f t="shared" ref="O385:T385" si="622">O115+O160+O205</f>
        <v>0</v>
      </c>
      <c r="P385" s="1078">
        <f t="shared" si="602"/>
        <v>0</v>
      </c>
      <c r="Q385" s="1078">
        <f t="shared" si="622"/>
        <v>0</v>
      </c>
      <c r="R385" s="1078">
        <f t="shared" si="622"/>
        <v>0</v>
      </c>
      <c r="S385" s="1078">
        <f t="shared" si="622"/>
        <v>0</v>
      </c>
      <c r="T385" s="1078">
        <f t="shared" si="622"/>
        <v>0</v>
      </c>
      <c r="U385" s="1324">
        <f t="shared" si="587"/>
        <v>0</v>
      </c>
      <c r="V385" s="1078">
        <f t="shared" ref="V385:AA385" si="623">V115+V160+V205</f>
        <v>0</v>
      </c>
      <c r="W385" s="1078">
        <f t="shared" si="604"/>
        <v>0</v>
      </c>
      <c r="X385" s="1078">
        <f t="shared" si="623"/>
        <v>0</v>
      </c>
      <c r="Y385" s="1078">
        <f t="shared" si="623"/>
        <v>0</v>
      </c>
      <c r="Z385" s="1078">
        <f t="shared" si="623"/>
        <v>0</v>
      </c>
      <c r="AA385" s="1078">
        <f t="shared" si="623"/>
        <v>0</v>
      </c>
      <c r="AB385" s="1324">
        <f t="shared" si="589"/>
        <v>0</v>
      </c>
      <c r="AC385" s="1078">
        <f t="shared" ref="AC385:AH385" si="624">AC115+AC160+AC205</f>
        <v>0</v>
      </c>
      <c r="AD385" s="1078">
        <f t="shared" si="606"/>
        <v>0</v>
      </c>
      <c r="AE385" s="1078">
        <f t="shared" si="624"/>
        <v>0</v>
      </c>
      <c r="AF385" s="1078">
        <f t="shared" si="624"/>
        <v>0</v>
      </c>
      <c r="AG385" s="1078">
        <f t="shared" si="624"/>
        <v>0</v>
      </c>
      <c r="AH385" s="1078">
        <f t="shared" si="624"/>
        <v>0</v>
      </c>
      <c r="AI385" s="1324">
        <f t="shared" si="591"/>
        <v>0</v>
      </c>
      <c r="AJ385" s="1078">
        <f t="shared" si="592"/>
        <v>0</v>
      </c>
      <c r="AK385" s="1078">
        <f t="shared" si="593"/>
        <v>0</v>
      </c>
      <c r="AL385" s="1078">
        <f t="shared" si="594"/>
        <v>0</v>
      </c>
      <c r="AM385" s="1078">
        <f t="shared" si="595"/>
        <v>0</v>
      </c>
      <c r="AN385" s="1078">
        <f t="shared" si="596"/>
        <v>0</v>
      </c>
      <c r="AO385" s="1078">
        <f t="shared" si="597"/>
        <v>0</v>
      </c>
      <c r="AP385" s="1324">
        <f t="shared" si="598"/>
        <v>0</v>
      </c>
    </row>
    <row r="386" spans="1:42">
      <c r="A386" s="1323" t="s">
        <v>96</v>
      </c>
      <c r="B386" s="1323" t="s">
        <v>241</v>
      </c>
      <c r="C386" s="1323" t="s">
        <v>241</v>
      </c>
      <c r="D386" s="1323">
        <f>'Information Input'!$J$18</f>
        <v>2019</v>
      </c>
      <c r="E386" s="1323">
        <f>$E$26</f>
        <v>19</v>
      </c>
      <c r="F386" s="1334" t="str">
        <f>$F$26</f>
        <v>Outpatient Hospital (Evaluations, Therapies, and BH Physical Evaluations)</v>
      </c>
      <c r="G386" s="1335" t="str">
        <f>$G$26</f>
        <v>Report 5H</v>
      </c>
      <c r="H386" s="1078">
        <f t="shared" si="599"/>
        <v>0</v>
      </c>
      <c r="I386" s="1078">
        <f t="shared" si="600"/>
        <v>0</v>
      </c>
      <c r="J386" s="1078">
        <f t="shared" si="599"/>
        <v>0</v>
      </c>
      <c r="K386" s="1078">
        <f t="shared" si="599"/>
        <v>0</v>
      </c>
      <c r="L386" s="1078">
        <f t="shared" si="599"/>
        <v>0</v>
      </c>
      <c r="M386" s="1078">
        <f t="shared" si="599"/>
        <v>0</v>
      </c>
      <c r="N386" s="1324">
        <f t="shared" si="585"/>
        <v>0</v>
      </c>
      <c r="O386" s="1078">
        <f t="shared" ref="O386:T386" si="625">O116+O161+O206</f>
        <v>0</v>
      </c>
      <c r="P386" s="1078">
        <f t="shared" si="602"/>
        <v>0</v>
      </c>
      <c r="Q386" s="1078">
        <f t="shared" si="625"/>
        <v>0</v>
      </c>
      <c r="R386" s="1078">
        <f t="shared" si="625"/>
        <v>0</v>
      </c>
      <c r="S386" s="1078">
        <f t="shared" si="625"/>
        <v>0</v>
      </c>
      <c r="T386" s="1078">
        <f t="shared" si="625"/>
        <v>0</v>
      </c>
      <c r="U386" s="1324">
        <f t="shared" si="587"/>
        <v>0</v>
      </c>
      <c r="V386" s="1078">
        <f t="shared" ref="V386:AA386" si="626">V116+V161+V206</f>
        <v>0</v>
      </c>
      <c r="W386" s="1078">
        <f t="shared" si="604"/>
        <v>0</v>
      </c>
      <c r="X386" s="1078">
        <f t="shared" si="626"/>
        <v>0</v>
      </c>
      <c r="Y386" s="1078">
        <f t="shared" si="626"/>
        <v>0</v>
      </c>
      <c r="Z386" s="1078">
        <f t="shared" si="626"/>
        <v>0</v>
      </c>
      <c r="AA386" s="1078">
        <f t="shared" si="626"/>
        <v>0</v>
      </c>
      <c r="AB386" s="1324">
        <f t="shared" si="589"/>
        <v>0</v>
      </c>
      <c r="AC386" s="1078">
        <f t="shared" ref="AC386:AH386" si="627">AC116+AC161+AC206</f>
        <v>0</v>
      </c>
      <c r="AD386" s="1078">
        <f t="shared" si="606"/>
        <v>0</v>
      </c>
      <c r="AE386" s="1078">
        <f t="shared" si="627"/>
        <v>0</v>
      </c>
      <c r="AF386" s="1078">
        <f t="shared" si="627"/>
        <v>0</v>
      </c>
      <c r="AG386" s="1078">
        <f t="shared" si="627"/>
        <v>0</v>
      </c>
      <c r="AH386" s="1078">
        <f t="shared" si="627"/>
        <v>0</v>
      </c>
      <c r="AI386" s="1324">
        <f t="shared" si="591"/>
        <v>0</v>
      </c>
      <c r="AJ386" s="1078">
        <f t="shared" si="592"/>
        <v>0</v>
      </c>
      <c r="AK386" s="1078">
        <f t="shared" si="593"/>
        <v>0</v>
      </c>
      <c r="AL386" s="1078">
        <f t="shared" si="594"/>
        <v>0</v>
      </c>
      <c r="AM386" s="1078">
        <f t="shared" si="595"/>
        <v>0</v>
      </c>
      <c r="AN386" s="1078">
        <f t="shared" si="596"/>
        <v>0</v>
      </c>
      <c r="AO386" s="1078">
        <f t="shared" si="597"/>
        <v>0</v>
      </c>
      <c r="AP386" s="1324">
        <f t="shared" si="598"/>
        <v>0</v>
      </c>
    </row>
    <row r="387" spans="1:42">
      <c r="A387" s="1323" t="s">
        <v>96</v>
      </c>
      <c r="B387" s="1323" t="s">
        <v>241</v>
      </c>
      <c r="C387" s="1323" t="s">
        <v>241</v>
      </c>
      <c r="D387" s="1323">
        <f>'Information Input'!$J$18</f>
        <v>2019</v>
      </c>
      <c r="E387" s="1323">
        <f>$E$27</f>
        <v>20</v>
      </c>
      <c r="F387" s="1334" t="str">
        <f>$F$27</f>
        <v>Partial Hospitalization Program (BH Treatment Services)</v>
      </c>
      <c r="G387" s="1335" t="str">
        <f>$G$27</f>
        <v>Report 5H</v>
      </c>
      <c r="H387" s="1078">
        <f t="shared" si="599"/>
        <v>0</v>
      </c>
      <c r="I387" s="1078">
        <f t="shared" si="600"/>
        <v>0</v>
      </c>
      <c r="J387" s="1078">
        <f t="shared" si="599"/>
        <v>0</v>
      </c>
      <c r="K387" s="1078">
        <f t="shared" si="599"/>
        <v>0</v>
      </c>
      <c r="L387" s="1078">
        <f t="shared" si="599"/>
        <v>0</v>
      </c>
      <c r="M387" s="1078">
        <f t="shared" si="599"/>
        <v>0</v>
      </c>
      <c r="N387" s="1324">
        <f t="shared" si="585"/>
        <v>0</v>
      </c>
      <c r="O387" s="1078">
        <f t="shared" ref="O387:T387" si="628">O117+O162+O207</f>
        <v>0</v>
      </c>
      <c r="P387" s="1078">
        <f t="shared" si="602"/>
        <v>0</v>
      </c>
      <c r="Q387" s="1078">
        <f t="shared" si="628"/>
        <v>0</v>
      </c>
      <c r="R387" s="1078">
        <f t="shared" si="628"/>
        <v>0</v>
      </c>
      <c r="S387" s="1078">
        <f t="shared" si="628"/>
        <v>0</v>
      </c>
      <c r="T387" s="1078">
        <f t="shared" si="628"/>
        <v>0</v>
      </c>
      <c r="U387" s="1324">
        <f t="shared" si="587"/>
        <v>0</v>
      </c>
      <c r="V387" s="1078">
        <f t="shared" ref="V387:AA387" si="629">V117+V162+V207</f>
        <v>0</v>
      </c>
      <c r="W387" s="1078">
        <f t="shared" si="604"/>
        <v>0</v>
      </c>
      <c r="X387" s="1078">
        <f t="shared" si="629"/>
        <v>0</v>
      </c>
      <c r="Y387" s="1078">
        <f t="shared" si="629"/>
        <v>0</v>
      </c>
      <c r="Z387" s="1078">
        <f t="shared" si="629"/>
        <v>0</v>
      </c>
      <c r="AA387" s="1078">
        <f t="shared" si="629"/>
        <v>0</v>
      </c>
      <c r="AB387" s="1324">
        <f t="shared" si="589"/>
        <v>0</v>
      </c>
      <c r="AC387" s="1078">
        <f t="shared" ref="AC387:AH387" si="630">AC117+AC162+AC207</f>
        <v>0</v>
      </c>
      <c r="AD387" s="1078">
        <f t="shared" si="606"/>
        <v>0</v>
      </c>
      <c r="AE387" s="1078">
        <f t="shared" si="630"/>
        <v>0</v>
      </c>
      <c r="AF387" s="1078">
        <f t="shared" si="630"/>
        <v>0</v>
      </c>
      <c r="AG387" s="1078">
        <f t="shared" si="630"/>
        <v>0</v>
      </c>
      <c r="AH387" s="1078">
        <f t="shared" si="630"/>
        <v>0</v>
      </c>
      <c r="AI387" s="1324">
        <f t="shared" si="591"/>
        <v>0</v>
      </c>
      <c r="AJ387" s="1078">
        <f t="shared" si="592"/>
        <v>0</v>
      </c>
      <c r="AK387" s="1078">
        <f t="shared" si="593"/>
        <v>0</v>
      </c>
      <c r="AL387" s="1078">
        <f t="shared" si="594"/>
        <v>0</v>
      </c>
      <c r="AM387" s="1078">
        <f t="shared" si="595"/>
        <v>0</v>
      </c>
      <c r="AN387" s="1078">
        <f t="shared" si="596"/>
        <v>0</v>
      </c>
      <c r="AO387" s="1078">
        <f t="shared" si="597"/>
        <v>0</v>
      </c>
      <c r="AP387" s="1324">
        <f t="shared" si="598"/>
        <v>0</v>
      </c>
    </row>
    <row r="388" spans="1:42">
      <c r="A388" s="1323" t="s">
        <v>96</v>
      </c>
      <c r="B388" s="1323" t="s">
        <v>241</v>
      </c>
      <c r="C388" s="1323" t="s">
        <v>241</v>
      </c>
      <c r="D388" s="1323">
        <f>'Information Input'!$J$18</f>
        <v>2019</v>
      </c>
      <c r="E388" s="1323">
        <f>$E$28</f>
        <v>21</v>
      </c>
      <c r="F388" s="1334" t="str">
        <f>$F$28</f>
        <v>Hospital Outpatient Facility (BH Treatment Services)</v>
      </c>
      <c r="G388" s="1335" t="str">
        <f>$G$28</f>
        <v>Report 5H</v>
      </c>
      <c r="H388" s="1078">
        <f t="shared" si="599"/>
        <v>0</v>
      </c>
      <c r="I388" s="1078">
        <f t="shared" si="600"/>
        <v>0</v>
      </c>
      <c r="J388" s="1078">
        <f t="shared" si="599"/>
        <v>0</v>
      </c>
      <c r="K388" s="1078">
        <f t="shared" si="599"/>
        <v>0</v>
      </c>
      <c r="L388" s="1078">
        <f t="shared" si="599"/>
        <v>0</v>
      </c>
      <c r="M388" s="1078">
        <f t="shared" si="599"/>
        <v>0</v>
      </c>
      <c r="N388" s="1324">
        <f t="shared" si="585"/>
        <v>0</v>
      </c>
      <c r="O388" s="1078">
        <f t="shared" ref="O388:T388" si="631">O118+O163+O208</f>
        <v>0</v>
      </c>
      <c r="P388" s="1078">
        <f t="shared" si="602"/>
        <v>0</v>
      </c>
      <c r="Q388" s="1078">
        <f t="shared" si="631"/>
        <v>0</v>
      </c>
      <c r="R388" s="1078">
        <f t="shared" si="631"/>
        <v>0</v>
      </c>
      <c r="S388" s="1078">
        <f t="shared" si="631"/>
        <v>0</v>
      </c>
      <c r="T388" s="1078">
        <f t="shared" si="631"/>
        <v>0</v>
      </c>
      <c r="U388" s="1324">
        <f t="shared" si="587"/>
        <v>0</v>
      </c>
      <c r="V388" s="1078">
        <f t="shared" ref="V388:AA388" si="632">V118+V163+V208</f>
        <v>0</v>
      </c>
      <c r="W388" s="1078">
        <f t="shared" si="604"/>
        <v>0</v>
      </c>
      <c r="X388" s="1078">
        <f t="shared" si="632"/>
        <v>0</v>
      </c>
      <c r="Y388" s="1078">
        <f t="shared" si="632"/>
        <v>0</v>
      </c>
      <c r="Z388" s="1078">
        <f t="shared" si="632"/>
        <v>0</v>
      </c>
      <c r="AA388" s="1078">
        <f t="shared" si="632"/>
        <v>0</v>
      </c>
      <c r="AB388" s="1324">
        <f t="shared" si="589"/>
        <v>0</v>
      </c>
      <c r="AC388" s="1078">
        <f t="shared" ref="AC388:AH388" si="633">AC118+AC163+AC208</f>
        <v>0</v>
      </c>
      <c r="AD388" s="1078">
        <f t="shared" si="606"/>
        <v>0</v>
      </c>
      <c r="AE388" s="1078">
        <f t="shared" si="633"/>
        <v>0</v>
      </c>
      <c r="AF388" s="1078">
        <f t="shared" si="633"/>
        <v>0</v>
      </c>
      <c r="AG388" s="1078">
        <f t="shared" si="633"/>
        <v>0</v>
      </c>
      <c r="AH388" s="1078">
        <f t="shared" si="633"/>
        <v>0</v>
      </c>
      <c r="AI388" s="1324">
        <f t="shared" si="591"/>
        <v>0</v>
      </c>
      <c r="AJ388" s="1078">
        <f t="shared" si="592"/>
        <v>0</v>
      </c>
      <c r="AK388" s="1078">
        <f t="shared" si="593"/>
        <v>0</v>
      </c>
      <c r="AL388" s="1078">
        <f t="shared" si="594"/>
        <v>0</v>
      </c>
      <c r="AM388" s="1078">
        <f t="shared" si="595"/>
        <v>0</v>
      </c>
      <c r="AN388" s="1078">
        <f t="shared" si="596"/>
        <v>0</v>
      </c>
      <c r="AO388" s="1078">
        <f t="shared" si="597"/>
        <v>0</v>
      </c>
      <c r="AP388" s="1324">
        <f t="shared" si="598"/>
        <v>0</v>
      </c>
    </row>
    <row r="389" spans="1:42">
      <c r="A389" s="1323" t="s">
        <v>96</v>
      </c>
      <c r="B389" s="1323" t="s">
        <v>241</v>
      </c>
      <c r="C389" s="1323" t="s">
        <v>241</v>
      </c>
      <c r="D389" s="1323">
        <f>'Information Input'!$J$18</f>
        <v>2019</v>
      </c>
      <c r="E389" s="1323">
        <f>$E$29</f>
        <v>22</v>
      </c>
      <c r="F389" s="1334" t="str">
        <f>$F$29</f>
        <v>Hospital Inpatient Facility (Psychiatric Hospitalization Services)</v>
      </c>
      <c r="G389" s="1335" t="str">
        <f>$G$29</f>
        <v>Report 5A</v>
      </c>
      <c r="H389" s="1078">
        <f t="shared" si="599"/>
        <v>0</v>
      </c>
      <c r="I389" s="1078">
        <f t="shared" si="600"/>
        <v>0</v>
      </c>
      <c r="J389" s="1078">
        <f t="shared" si="599"/>
        <v>0</v>
      </c>
      <c r="K389" s="1078">
        <f t="shared" si="599"/>
        <v>0</v>
      </c>
      <c r="L389" s="1078">
        <f t="shared" si="599"/>
        <v>0</v>
      </c>
      <c r="M389" s="1078">
        <f t="shared" si="599"/>
        <v>0</v>
      </c>
      <c r="N389" s="1324">
        <f t="shared" si="585"/>
        <v>0</v>
      </c>
      <c r="O389" s="1078">
        <f t="shared" ref="O389:T389" si="634">O119+O164+O209</f>
        <v>0</v>
      </c>
      <c r="P389" s="1078">
        <f t="shared" si="602"/>
        <v>0</v>
      </c>
      <c r="Q389" s="1078">
        <f t="shared" si="634"/>
        <v>0</v>
      </c>
      <c r="R389" s="1078">
        <f t="shared" si="634"/>
        <v>0</v>
      </c>
      <c r="S389" s="1078">
        <f t="shared" si="634"/>
        <v>0</v>
      </c>
      <c r="T389" s="1078">
        <f t="shared" si="634"/>
        <v>0</v>
      </c>
      <c r="U389" s="1324">
        <f t="shared" si="587"/>
        <v>0</v>
      </c>
      <c r="V389" s="1078">
        <f t="shared" ref="V389:AA389" si="635">V119+V164+V209</f>
        <v>0</v>
      </c>
      <c r="W389" s="1078">
        <f t="shared" si="604"/>
        <v>0</v>
      </c>
      <c r="X389" s="1078">
        <f t="shared" si="635"/>
        <v>0</v>
      </c>
      <c r="Y389" s="1078">
        <f t="shared" si="635"/>
        <v>0</v>
      </c>
      <c r="Z389" s="1078">
        <f t="shared" si="635"/>
        <v>0</v>
      </c>
      <c r="AA389" s="1078">
        <f t="shared" si="635"/>
        <v>0</v>
      </c>
      <c r="AB389" s="1324">
        <f t="shared" si="589"/>
        <v>0</v>
      </c>
      <c r="AC389" s="1078">
        <f t="shared" ref="AC389:AH389" si="636">AC119+AC164+AC209</f>
        <v>0</v>
      </c>
      <c r="AD389" s="1078">
        <f t="shared" si="606"/>
        <v>0</v>
      </c>
      <c r="AE389" s="1078">
        <f t="shared" si="636"/>
        <v>0</v>
      </c>
      <c r="AF389" s="1078">
        <f t="shared" si="636"/>
        <v>0</v>
      </c>
      <c r="AG389" s="1078">
        <f t="shared" si="636"/>
        <v>0</v>
      </c>
      <c r="AH389" s="1078">
        <f t="shared" si="636"/>
        <v>0</v>
      </c>
      <c r="AI389" s="1324">
        <f t="shared" si="591"/>
        <v>0</v>
      </c>
      <c r="AJ389" s="1078">
        <f t="shared" si="592"/>
        <v>0</v>
      </c>
      <c r="AK389" s="1078">
        <f t="shared" si="593"/>
        <v>0</v>
      </c>
      <c r="AL389" s="1078">
        <f t="shared" si="594"/>
        <v>0</v>
      </c>
      <c r="AM389" s="1078">
        <f t="shared" si="595"/>
        <v>0</v>
      </c>
      <c r="AN389" s="1078">
        <f t="shared" si="596"/>
        <v>0</v>
      </c>
      <c r="AO389" s="1078">
        <f t="shared" si="597"/>
        <v>0</v>
      </c>
      <c r="AP389" s="1324">
        <f t="shared" si="598"/>
        <v>0</v>
      </c>
    </row>
    <row r="390" spans="1:42">
      <c r="A390" s="1323" t="s">
        <v>96</v>
      </c>
      <c r="B390" s="1323" t="s">
        <v>241</v>
      </c>
      <c r="C390" s="1323" t="s">
        <v>241</v>
      </c>
      <c r="D390" s="1323">
        <f>'Information Input'!$J$18</f>
        <v>2019</v>
      </c>
      <c r="E390" s="1323">
        <f>$E$30</f>
        <v>23</v>
      </c>
      <c r="F390" s="1334" t="str">
        <f>$F$30</f>
        <v>Inpatient and Residential Professional Charges</v>
      </c>
      <c r="G390" s="1335" t="str">
        <f>$G$30</f>
        <v>Report 5A</v>
      </c>
      <c r="H390" s="1078">
        <f t="shared" si="599"/>
        <v>0</v>
      </c>
      <c r="I390" s="1078">
        <f t="shared" si="600"/>
        <v>0</v>
      </c>
      <c r="J390" s="1078">
        <f t="shared" si="599"/>
        <v>0</v>
      </c>
      <c r="K390" s="1078">
        <f t="shared" si="599"/>
        <v>0</v>
      </c>
      <c r="L390" s="1078">
        <f t="shared" si="599"/>
        <v>0</v>
      </c>
      <c r="M390" s="1078">
        <f t="shared" si="599"/>
        <v>0</v>
      </c>
      <c r="N390" s="1324">
        <f t="shared" si="585"/>
        <v>0</v>
      </c>
      <c r="O390" s="1078">
        <f t="shared" ref="O390:T390" si="637">O120+O165+O210</f>
        <v>0</v>
      </c>
      <c r="P390" s="1078">
        <f t="shared" si="602"/>
        <v>0</v>
      </c>
      <c r="Q390" s="1078">
        <f t="shared" si="637"/>
        <v>0</v>
      </c>
      <c r="R390" s="1078">
        <f t="shared" si="637"/>
        <v>0</v>
      </c>
      <c r="S390" s="1078">
        <f t="shared" si="637"/>
        <v>0</v>
      </c>
      <c r="T390" s="1078">
        <f t="shared" si="637"/>
        <v>0</v>
      </c>
      <c r="U390" s="1324">
        <f t="shared" si="587"/>
        <v>0</v>
      </c>
      <c r="V390" s="1078">
        <f t="shared" ref="V390:AA390" si="638">V120+V165+V210</f>
        <v>0</v>
      </c>
      <c r="W390" s="1078">
        <f t="shared" si="604"/>
        <v>0</v>
      </c>
      <c r="X390" s="1078">
        <f t="shared" si="638"/>
        <v>0</v>
      </c>
      <c r="Y390" s="1078">
        <f t="shared" si="638"/>
        <v>0</v>
      </c>
      <c r="Z390" s="1078">
        <f t="shared" si="638"/>
        <v>0</v>
      </c>
      <c r="AA390" s="1078">
        <f t="shared" si="638"/>
        <v>0</v>
      </c>
      <c r="AB390" s="1324">
        <f t="shared" si="589"/>
        <v>0</v>
      </c>
      <c r="AC390" s="1078">
        <f t="shared" ref="AC390:AH390" si="639">AC120+AC165+AC210</f>
        <v>0</v>
      </c>
      <c r="AD390" s="1078">
        <f t="shared" si="606"/>
        <v>0</v>
      </c>
      <c r="AE390" s="1078">
        <f t="shared" si="639"/>
        <v>0</v>
      </c>
      <c r="AF390" s="1078">
        <f t="shared" si="639"/>
        <v>0</v>
      </c>
      <c r="AG390" s="1078">
        <f t="shared" si="639"/>
        <v>0</v>
      </c>
      <c r="AH390" s="1078">
        <f t="shared" si="639"/>
        <v>0</v>
      </c>
      <c r="AI390" s="1324">
        <f t="shared" si="591"/>
        <v>0</v>
      </c>
      <c r="AJ390" s="1078">
        <f t="shared" si="592"/>
        <v>0</v>
      </c>
      <c r="AK390" s="1078">
        <f t="shared" si="593"/>
        <v>0</v>
      </c>
      <c r="AL390" s="1078">
        <f t="shared" si="594"/>
        <v>0</v>
      </c>
      <c r="AM390" s="1078">
        <f t="shared" si="595"/>
        <v>0</v>
      </c>
      <c r="AN390" s="1078">
        <f t="shared" si="596"/>
        <v>0</v>
      </c>
      <c r="AO390" s="1078">
        <f t="shared" si="597"/>
        <v>0</v>
      </c>
      <c r="AP390" s="1324">
        <f t="shared" si="598"/>
        <v>0</v>
      </c>
    </row>
    <row r="391" spans="1:42">
      <c r="A391" s="1323" t="s">
        <v>96</v>
      </c>
      <c r="B391" s="1323" t="s">
        <v>241</v>
      </c>
      <c r="C391" s="1323" t="s">
        <v>241</v>
      </c>
      <c r="D391" s="1323">
        <f>'Information Input'!$J$18</f>
        <v>2019</v>
      </c>
      <c r="E391" s="1323">
        <f>$E$31</f>
        <v>24</v>
      </c>
      <c r="F391" s="1334" t="str">
        <f>$F$31</f>
        <v>Intensive Outpatient Program Services (IOP)</v>
      </c>
      <c r="G391" s="1335" t="str">
        <f>$G$31</f>
        <v>Report 5K</v>
      </c>
      <c r="H391" s="1078">
        <f t="shared" si="599"/>
        <v>0</v>
      </c>
      <c r="I391" s="1078">
        <f t="shared" si="600"/>
        <v>0</v>
      </c>
      <c r="J391" s="1078">
        <f t="shared" si="599"/>
        <v>0</v>
      </c>
      <c r="K391" s="1078">
        <f t="shared" si="599"/>
        <v>0</v>
      </c>
      <c r="L391" s="1078">
        <f t="shared" si="599"/>
        <v>0</v>
      </c>
      <c r="M391" s="1078">
        <f t="shared" si="599"/>
        <v>0</v>
      </c>
      <c r="N391" s="1324">
        <f t="shared" si="585"/>
        <v>0</v>
      </c>
      <c r="O391" s="1078">
        <f t="shared" ref="O391:T391" si="640">O121+O166+O211</f>
        <v>0</v>
      </c>
      <c r="P391" s="1078">
        <f t="shared" si="602"/>
        <v>0</v>
      </c>
      <c r="Q391" s="1078">
        <f t="shared" si="640"/>
        <v>0</v>
      </c>
      <c r="R391" s="1078">
        <f t="shared" si="640"/>
        <v>0</v>
      </c>
      <c r="S391" s="1078">
        <f t="shared" si="640"/>
        <v>0</v>
      </c>
      <c r="T391" s="1078">
        <f t="shared" si="640"/>
        <v>0</v>
      </c>
      <c r="U391" s="1324">
        <f t="shared" si="587"/>
        <v>0</v>
      </c>
      <c r="V391" s="1078">
        <f t="shared" ref="V391:AA391" si="641">V121+V166+V211</f>
        <v>0</v>
      </c>
      <c r="W391" s="1078">
        <f t="shared" si="604"/>
        <v>0</v>
      </c>
      <c r="X391" s="1078">
        <f t="shared" si="641"/>
        <v>0</v>
      </c>
      <c r="Y391" s="1078">
        <f t="shared" si="641"/>
        <v>0</v>
      </c>
      <c r="Z391" s="1078">
        <f t="shared" si="641"/>
        <v>0</v>
      </c>
      <c r="AA391" s="1078">
        <f t="shared" si="641"/>
        <v>0</v>
      </c>
      <c r="AB391" s="1324">
        <f t="shared" si="589"/>
        <v>0</v>
      </c>
      <c r="AC391" s="1078">
        <f t="shared" ref="AC391:AH391" si="642">AC121+AC166+AC211</f>
        <v>0</v>
      </c>
      <c r="AD391" s="1078">
        <f t="shared" si="606"/>
        <v>0</v>
      </c>
      <c r="AE391" s="1078">
        <f t="shared" si="642"/>
        <v>0</v>
      </c>
      <c r="AF391" s="1078">
        <f t="shared" si="642"/>
        <v>0</v>
      </c>
      <c r="AG391" s="1078">
        <f t="shared" si="642"/>
        <v>0</v>
      </c>
      <c r="AH391" s="1078">
        <f t="shared" si="642"/>
        <v>0</v>
      </c>
      <c r="AI391" s="1324">
        <f t="shared" si="591"/>
        <v>0</v>
      </c>
      <c r="AJ391" s="1078">
        <f t="shared" si="592"/>
        <v>0</v>
      </c>
      <c r="AK391" s="1078">
        <f t="shared" si="593"/>
        <v>0</v>
      </c>
      <c r="AL391" s="1078">
        <f t="shared" si="594"/>
        <v>0</v>
      </c>
      <c r="AM391" s="1078">
        <f t="shared" si="595"/>
        <v>0</v>
      </c>
      <c r="AN391" s="1078">
        <f t="shared" si="596"/>
        <v>0</v>
      </c>
      <c r="AO391" s="1078">
        <f t="shared" si="597"/>
        <v>0</v>
      </c>
      <c r="AP391" s="1324">
        <f t="shared" si="598"/>
        <v>0</v>
      </c>
    </row>
    <row r="392" spans="1:42">
      <c r="A392" s="1323" t="s">
        <v>96</v>
      </c>
      <c r="B392" s="1323" t="s">
        <v>241</v>
      </c>
      <c r="C392" s="1323" t="s">
        <v>241</v>
      </c>
      <c r="D392" s="1323">
        <f>'Information Input'!$J$18</f>
        <v>2019</v>
      </c>
      <c r="E392" s="1323">
        <f>$E$32</f>
        <v>25</v>
      </c>
      <c r="F392" s="1334" t="str">
        <f>$F$32</f>
        <v>Adaptive Skills Building (ABS)</v>
      </c>
      <c r="G392" s="1335" t="str">
        <f>$G$32</f>
        <v>Report 5K</v>
      </c>
      <c r="H392" s="1078">
        <f t="shared" si="599"/>
        <v>0</v>
      </c>
      <c r="I392" s="1078">
        <f t="shared" si="600"/>
        <v>0</v>
      </c>
      <c r="J392" s="1078">
        <f t="shared" si="599"/>
        <v>0</v>
      </c>
      <c r="K392" s="1078">
        <f t="shared" si="599"/>
        <v>0</v>
      </c>
      <c r="L392" s="1078">
        <f t="shared" si="599"/>
        <v>0</v>
      </c>
      <c r="M392" s="1078">
        <f t="shared" si="599"/>
        <v>0</v>
      </c>
      <c r="N392" s="1324">
        <f t="shared" si="585"/>
        <v>0</v>
      </c>
      <c r="O392" s="1078">
        <f t="shared" ref="O392:T392" si="643">O122+O167+O212</f>
        <v>0</v>
      </c>
      <c r="P392" s="1078">
        <f t="shared" si="602"/>
        <v>0</v>
      </c>
      <c r="Q392" s="1078">
        <f t="shared" si="643"/>
        <v>0</v>
      </c>
      <c r="R392" s="1078">
        <f t="shared" si="643"/>
        <v>0</v>
      </c>
      <c r="S392" s="1078">
        <f t="shared" si="643"/>
        <v>0</v>
      </c>
      <c r="T392" s="1078">
        <f t="shared" si="643"/>
        <v>0</v>
      </c>
      <c r="U392" s="1324">
        <f t="shared" si="587"/>
        <v>0</v>
      </c>
      <c r="V392" s="1078">
        <f t="shared" ref="V392:AA392" si="644">V122+V167+V212</f>
        <v>0</v>
      </c>
      <c r="W392" s="1078">
        <f t="shared" si="604"/>
        <v>0</v>
      </c>
      <c r="X392" s="1078">
        <f t="shared" si="644"/>
        <v>0</v>
      </c>
      <c r="Y392" s="1078">
        <f t="shared" si="644"/>
        <v>0</v>
      </c>
      <c r="Z392" s="1078">
        <f t="shared" si="644"/>
        <v>0</v>
      </c>
      <c r="AA392" s="1078">
        <f t="shared" si="644"/>
        <v>0</v>
      </c>
      <c r="AB392" s="1324">
        <f t="shared" si="589"/>
        <v>0</v>
      </c>
      <c r="AC392" s="1078">
        <f t="shared" ref="AC392:AH392" si="645">AC122+AC167+AC212</f>
        <v>0</v>
      </c>
      <c r="AD392" s="1078">
        <f t="shared" si="606"/>
        <v>0</v>
      </c>
      <c r="AE392" s="1078">
        <f t="shared" si="645"/>
        <v>0</v>
      </c>
      <c r="AF392" s="1078">
        <f t="shared" si="645"/>
        <v>0</v>
      </c>
      <c r="AG392" s="1078">
        <f t="shared" si="645"/>
        <v>0</v>
      </c>
      <c r="AH392" s="1078">
        <f t="shared" si="645"/>
        <v>0</v>
      </c>
      <c r="AI392" s="1324">
        <f t="shared" si="591"/>
        <v>0</v>
      </c>
      <c r="AJ392" s="1078">
        <f t="shared" si="592"/>
        <v>0</v>
      </c>
      <c r="AK392" s="1078">
        <f t="shared" si="593"/>
        <v>0</v>
      </c>
      <c r="AL392" s="1078">
        <f t="shared" si="594"/>
        <v>0</v>
      </c>
      <c r="AM392" s="1078">
        <f t="shared" si="595"/>
        <v>0</v>
      </c>
      <c r="AN392" s="1078">
        <f t="shared" si="596"/>
        <v>0</v>
      </c>
      <c r="AO392" s="1078">
        <f t="shared" si="597"/>
        <v>0</v>
      </c>
      <c r="AP392" s="1324">
        <f t="shared" si="598"/>
        <v>0</v>
      </c>
    </row>
    <row r="393" spans="1:42">
      <c r="A393" s="1323" t="s">
        <v>96</v>
      </c>
      <c r="B393" s="1323" t="s">
        <v>241</v>
      </c>
      <c r="C393" s="1323" t="s">
        <v>241</v>
      </c>
      <c r="D393" s="1323">
        <f>'Information Input'!$J$18</f>
        <v>2019</v>
      </c>
      <c r="E393" s="1323">
        <f>$E$33</f>
        <v>26</v>
      </c>
      <c r="F393" s="1334" t="str">
        <f>$F$33</f>
        <v>BH Pharmaceuticals</v>
      </c>
      <c r="G393" s="1335" t="str">
        <f>$G$33</f>
        <v>Report 5D</v>
      </c>
      <c r="H393" s="1078">
        <f t="shared" si="599"/>
        <v>0</v>
      </c>
      <c r="I393" s="1078">
        <f t="shared" si="600"/>
        <v>0</v>
      </c>
      <c r="J393" s="1078">
        <f t="shared" si="599"/>
        <v>0</v>
      </c>
      <c r="K393" s="1078">
        <f t="shared" si="599"/>
        <v>0</v>
      </c>
      <c r="L393" s="1078">
        <f t="shared" si="599"/>
        <v>0</v>
      </c>
      <c r="M393" s="1078">
        <f t="shared" si="599"/>
        <v>0</v>
      </c>
      <c r="N393" s="1324">
        <f t="shared" si="585"/>
        <v>0</v>
      </c>
      <c r="O393" s="1078">
        <f t="shared" ref="O393:T393" si="646">O123+O168+O213</f>
        <v>0</v>
      </c>
      <c r="P393" s="1078">
        <f t="shared" si="602"/>
        <v>0</v>
      </c>
      <c r="Q393" s="1078">
        <f t="shared" si="646"/>
        <v>0</v>
      </c>
      <c r="R393" s="1078">
        <f t="shared" si="646"/>
        <v>0</v>
      </c>
      <c r="S393" s="1078">
        <f t="shared" si="646"/>
        <v>0</v>
      </c>
      <c r="T393" s="1078">
        <f t="shared" si="646"/>
        <v>0</v>
      </c>
      <c r="U393" s="1324">
        <f t="shared" si="587"/>
        <v>0</v>
      </c>
      <c r="V393" s="1078">
        <f t="shared" ref="V393:AA393" si="647">V123+V168+V213</f>
        <v>0</v>
      </c>
      <c r="W393" s="1078">
        <f t="shared" si="604"/>
        <v>0</v>
      </c>
      <c r="X393" s="1078">
        <f t="shared" si="647"/>
        <v>0</v>
      </c>
      <c r="Y393" s="1078">
        <f t="shared" si="647"/>
        <v>0</v>
      </c>
      <c r="Z393" s="1078">
        <f t="shared" si="647"/>
        <v>0</v>
      </c>
      <c r="AA393" s="1078">
        <f t="shared" si="647"/>
        <v>0</v>
      </c>
      <c r="AB393" s="1324">
        <f t="shared" si="589"/>
        <v>0</v>
      </c>
      <c r="AC393" s="1078">
        <f t="shared" ref="AC393:AH393" si="648">AC123+AC168+AC213</f>
        <v>0</v>
      </c>
      <c r="AD393" s="1078">
        <f t="shared" si="606"/>
        <v>0</v>
      </c>
      <c r="AE393" s="1078">
        <f t="shared" si="648"/>
        <v>0</v>
      </c>
      <c r="AF393" s="1078">
        <f t="shared" si="648"/>
        <v>0</v>
      </c>
      <c r="AG393" s="1078">
        <f t="shared" si="648"/>
        <v>0</v>
      </c>
      <c r="AH393" s="1078">
        <f t="shared" si="648"/>
        <v>0</v>
      </c>
      <c r="AI393" s="1324">
        <f t="shared" si="591"/>
        <v>0</v>
      </c>
      <c r="AJ393" s="1078">
        <f t="shared" si="592"/>
        <v>0</v>
      </c>
      <c r="AK393" s="1078">
        <f t="shared" si="593"/>
        <v>0</v>
      </c>
      <c r="AL393" s="1078">
        <f t="shared" si="594"/>
        <v>0</v>
      </c>
      <c r="AM393" s="1078">
        <f t="shared" si="595"/>
        <v>0</v>
      </c>
      <c r="AN393" s="1078">
        <f t="shared" si="596"/>
        <v>0</v>
      </c>
      <c r="AO393" s="1078">
        <f t="shared" si="597"/>
        <v>0</v>
      </c>
      <c r="AP393" s="1324">
        <f t="shared" si="598"/>
        <v>0</v>
      </c>
    </row>
    <row r="394" spans="1:42">
      <c r="A394" s="1323" t="s">
        <v>96</v>
      </c>
      <c r="B394" s="1323" t="s">
        <v>241</v>
      </c>
      <c r="C394" s="1323" t="s">
        <v>241</v>
      </c>
      <c r="D394" s="1323">
        <f>'Information Input'!$J$18</f>
        <v>2019</v>
      </c>
      <c r="E394" s="1323">
        <f>$E$34</f>
        <v>27</v>
      </c>
      <c r="F394" s="1334" t="str">
        <f>$F$34</f>
        <v>Suboxone Treatment</v>
      </c>
      <c r="G394" s="1335" t="str">
        <f>$G$34</f>
        <v>Report 5H</v>
      </c>
      <c r="H394" s="1078">
        <f t="shared" si="599"/>
        <v>0</v>
      </c>
      <c r="I394" s="1078">
        <f t="shared" si="600"/>
        <v>0</v>
      </c>
      <c r="J394" s="1078">
        <f t="shared" si="599"/>
        <v>0</v>
      </c>
      <c r="K394" s="1078">
        <f t="shared" si="599"/>
        <v>0</v>
      </c>
      <c r="L394" s="1078">
        <f t="shared" si="599"/>
        <v>0</v>
      </c>
      <c r="M394" s="1078">
        <f t="shared" si="599"/>
        <v>0</v>
      </c>
      <c r="N394" s="1324">
        <f t="shared" si="585"/>
        <v>0</v>
      </c>
      <c r="O394" s="1078">
        <f t="shared" ref="O394:T394" si="649">O124+O169+O214</f>
        <v>0</v>
      </c>
      <c r="P394" s="1078">
        <f t="shared" si="602"/>
        <v>0</v>
      </c>
      <c r="Q394" s="1078">
        <f t="shared" si="649"/>
        <v>0</v>
      </c>
      <c r="R394" s="1078">
        <f t="shared" si="649"/>
        <v>0</v>
      </c>
      <c r="S394" s="1078">
        <f t="shared" si="649"/>
        <v>0</v>
      </c>
      <c r="T394" s="1078">
        <f t="shared" si="649"/>
        <v>0</v>
      </c>
      <c r="U394" s="1324">
        <f t="shared" si="587"/>
        <v>0</v>
      </c>
      <c r="V394" s="1078">
        <f t="shared" ref="V394:AA394" si="650">V124+V169+V214</f>
        <v>0</v>
      </c>
      <c r="W394" s="1078">
        <f t="shared" si="604"/>
        <v>0</v>
      </c>
      <c r="X394" s="1078">
        <f t="shared" si="650"/>
        <v>0</v>
      </c>
      <c r="Y394" s="1078">
        <f t="shared" si="650"/>
        <v>0</v>
      </c>
      <c r="Z394" s="1078">
        <f t="shared" si="650"/>
        <v>0</v>
      </c>
      <c r="AA394" s="1078">
        <f t="shared" si="650"/>
        <v>0</v>
      </c>
      <c r="AB394" s="1324">
        <f t="shared" si="589"/>
        <v>0</v>
      </c>
      <c r="AC394" s="1078">
        <f t="shared" ref="AC394:AH394" si="651">AC124+AC169+AC214</f>
        <v>0</v>
      </c>
      <c r="AD394" s="1078">
        <f t="shared" si="606"/>
        <v>0</v>
      </c>
      <c r="AE394" s="1078">
        <f t="shared" si="651"/>
        <v>0</v>
      </c>
      <c r="AF394" s="1078">
        <f t="shared" si="651"/>
        <v>0</v>
      </c>
      <c r="AG394" s="1078">
        <f t="shared" si="651"/>
        <v>0</v>
      </c>
      <c r="AH394" s="1078">
        <f t="shared" si="651"/>
        <v>0</v>
      </c>
      <c r="AI394" s="1324">
        <f t="shared" si="591"/>
        <v>0</v>
      </c>
      <c r="AJ394" s="1078">
        <f t="shared" si="592"/>
        <v>0</v>
      </c>
      <c r="AK394" s="1078">
        <f t="shared" si="593"/>
        <v>0</v>
      </c>
      <c r="AL394" s="1078">
        <f t="shared" si="594"/>
        <v>0</v>
      </c>
      <c r="AM394" s="1078">
        <f t="shared" si="595"/>
        <v>0</v>
      </c>
      <c r="AN394" s="1078">
        <f t="shared" si="596"/>
        <v>0</v>
      </c>
      <c r="AO394" s="1078">
        <f t="shared" si="597"/>
        <v>0</v>
      </c>
      <c r="AP394" s="1324">
        <f t="shared" si="598"/>
        <v>0</v>
      </c>
    </row>
    <row r="395" spans="1:42">
      <c r="A395" s="1323" t="s">
        <v>96</v>
      </c>
      <c r="B395" s="1323" t="s">
        <v>241</v>
      </c>
      <c r="C395" s="1323" t="s">
        <v>241</v>
      </c>
      <c r="D395" s="1323">
        <f>'Information Input'!$J$18</f>
        <v>2019</v>
      </c>
      <c r="E395" s="1323">
        <f>$E$35</f>
        <v>28</v>
      </c>
      <c r="F395" s="1334" t="str">
        <f>$F$35</f>
        <v>Methadone Treatment</v>
      </c>
      <c r="G395" s="1335" t="str">
        <f>$G$35</f>
        <v>Report 5H</v>
      </c>
      <c r="H395" s="1078">
        <f t="shared" si="599"/>
        <v>0</v>
      </c>
      <c r="I395" s="1078">
        <f t="shared" si="600"/>
        <v>0</v>
      </c>
      <c r="J395" s="1078">
        <f t="shared" si="599"/>
        <v>0</v>
      </c>
      <c r="K395" s="1078">
        <f t="shared" si="599"/>
        <v>0</v>
      </c>
      <c r="L395" s="1078">
        <f t="shared" si="599"/>
        <v>0</v>
      </c>
      <c r="M395" s="1078">
        <f t="shared" si="599"/>
        <v>0</v>
      </c>
      <c r="N395" s="1324">
        <f t="shared" si="585"/>
        <v>0</v>
      </c>
      <c r="O395" s="1078">
        <f t="shared" ref="O395:T395" si="652">O125+O170+O215</f>
        <v>0</v>
      </c>
      <c r="P395" s="1078">
        <f t="shared" si="602"/>
        <v>0</v>
      </c>
      <c r="Q395" s="1078">
        <f t="shared" si="652"/>
        <v>0</v>
      </c>
      <c r="R395" s="1078">
        <f t="shared" si="652"/>
        <v>0</v>
      </c>
      <c r="S395" s="1078">
        <f t="shared" si="652"/>
        <v>0</v>
      </c>
      <c r="T395" s="1078">
        <f t="shared" si="652"/>
        <v>0</v>
      </c>
      <c r="U395" s="1324">
        <f t="shared" si="587"/>
        <v>0</v>
      </c>
      <c r="V395" s="1078">
        <f t="shared" ref="V395:AA395" si="653">V125+V170+V215</f>
        <v>0</v>
      </c>
      <c r="W395" s="1078">
        <f t="shared" si="604"/>
        <v>0</v>
      </c>
      <c r="X395" s="1078">
        <f t="shared" si="653"/>
        <v>0</v>
      </c>
      <c r="Y395" s="1078">
        <f t="shared" si="653"/>
        <v>0</v>
      </c>
      <c r="Z395" s="1078">
        <f t="shared" si="653"/>
        <v>0</v>
      </c>
      <c r="AA395" s="1078">
        <f t="shared" si="653"/>
        <v>0</v>
      </c>
      <c r="AB395" s="1324">
        <f t="shared" si="589"/>
        <v>0</v>
      </c>
      <c r="AC395" s="1078">
        <f t="shared" ref="AC395:AH395" si="654">AC125+AC170+AC215</f>
        <v>0</v>
      </c>
      <c r="AD395" s="1078">
        <f t="shared" si="606"/>
        <v>0</v>
      </c>
      <c r="AE395" s="1078">
        <f t="shared" si="654"/>
        <v>0</v>
      </c>
      <c r="AF395" s="1078">
        <f t="shared" si="654"/>
        <v>0</v>
      </c>
      <c r="AG395" s="1078">
        <f t="shared" si="654"/>
        <v>0</v>
      </c>
      <c r="AH395" s="1078">
        <f t="shared" si="654"/>
        <v>0</v>
      </c>
      <c r="AI395" s="1324">
        <f t="shared" si="591"/>
        <v>0</v>
      </c>
      <c r="AJ395" s="1078">
        <f t="shared" si="592"/>
        <v>0</v>
      </c>
      <c r="AK395" s="1078">
        <f t="shared" si="593"/>
        <v>0</v>
      </c>
      <c r="AL395" s="1078">
        <f t="shared" si="594"/>
        <v>0</v>
      </c>
      <c r="AM395" s="1078">
        <f t="shared" si="595"/>
        <v>0</v>
      </c>
      <c r="AN395" s="1078">
        <f t="shared" si="596"/>
        <v>0</v>
      </c>
      <c r="AO395" s="1078">
        <f t="shared" si="597"/>
        <v>0</v>
      </c>
      <c r="AP395" s="1324">
        <f t="shared" si="598"/>
        <v>0</v>
      </c>
    </row>
    <row r="396" spans="1:42">
      <c r="A396" s="1323" t="s">
        <v>96</v>
      </c>
      <c r="B396" s="1323" t="s">
        <v>241</v>
      </c>
      <c r="C396" s="1323" t="s">
        <v>241</v>
      </c>
      <c r="D396" s="1323">
        <f>'Information Input'!$J$18</f>
        <v>2019</v>
      </c>
      <c r="E396" s="1323">
        <f>$E$36</f>
        <v>29</v>
      </c>
      <c r="F396" s="1334" t="str">
        <f>$F$36</f>
        <v>School-Based Health Center Services</v>
      </c>
      <c r="G396" s="1335" t="str">
        <f>$G$36</f>
        <v>Report 5M</v>
      </c>
      <c r="H396" s="1078">
        <f t="shared" si="599"/>
        <v>0</v>
      </c>
      <c r="I396" s="1078">
        <f t="shared" si="600"/>
        <v>0</v>
      </c>
      <c r="J396" s="1078">
        <f t="shared" si="599"/>
        <v>0</v>
      </c>
      <c r="K396" s="1078">
        <f t="shared" si="599"/>
        <v>0</v>
      </c>
      <c r="L396" s="1078">
        <f t="shared" si="599"/>
        <v>0</v>
      </c>
      <c r="M396" s="1078">
        <f t="shared" si="599"/>
        <v>0</v>
      </c>
      <c r="N396" s="1324">
        <f t="shared" si="585"/>
        <v>0</v>
      </c>
      <c r="O396" s="1078">
        <f t="shared" ref="O396:T396" si="655">O126+O171+O216</f>
        <v>0</v>
      </c>
      <c r="P396" s="1078">
        <f t="shared" si="602"/>
        <v>0</v>
      </c>
      <c r="Q396" s="1078">
        <f t="shared" si="655"/>
        <v>0</v>
      </c>
      <c r="R396" s="1078">
        <f t="shared" si="655"/>
        <v>0</v>
      </c>
      <c r="S396" s="1078">
        <f t="shared" si="655"/>
        <v>0</v>
      </c>
      <c r="T396" s="1078">
        <f t="shared" si="655"/>
        <v>0</v>
      </c>
      <c r="U396" s="1324">
        <f t="shared" si="587"/>
        <v>0</v>
      </c>
      <c r="V396" s="1078">
        <f t="shared" ref="V396:AA396" si="656">V126+V171+V216</f>
        <v>0</v>
      </c>
      <c r="W396" s="1078">
        <f t="shared" si="604"/>
        <v>0</v>
      </c>
      <c r="X396" s="1078">
        <f t="shared" si="656"/>
        <v>0</v>
      </c>
      <c r="Y396" s="1078">
        <f t="shared" si="656"/>
        <v>0</v>
      </c>
      <c r="Z396" s="1078">
        <f t="shared" si="656"/>
        <v>0</v>
      </c>
      <c r="AA396" s="1078">
        <f t="shared" si="656"/>
        <v>0</v>
      </c>
      <c r="AB396" s="1324">
        <f t="shared" si="589"/>
        <v>0</v>
      </c>
      <c r="AC396" s="1078">
        <f t="shared" ref="AC396:AH396" si="657">AC126+AC171+AC216</f>
        <v>0</v>
      </c>
      <c r="AD396" s="1078">
        <f t="shared" si="606"/>
        <v>0</v>
      </c>
      <c r="AE396" s="1078">
        <f t="shared" si="657"/>
        <v>0</v>
      </c>
      <c r="AF396" s="1078">
        <f t="shared" si="657"/>
        <v>0</v>
      </c>
      <c r="AG396" s="1078">
        <f t="shared" si="657"/>
        <v>0</v>
      </c>
      <c r="AH396" s="1078">
        <f t="shared" si="657"/>
        <v>0</v>
      </c>
      <c r="AI396" s="1324">
        <f t="shared" si="591"/>
        <v>0</v>
      </c>
      <c r="AJ396" s="1078">
        <f t="shared" si="592"/>
        <v>0</v>
      </c>
      <c r="AK396" s="1078">
        <f t="shared" si="593"/>
        <v>0</v>
      </c>
      <c r="AL396" s="1078">
        <f t="shared" si="594"/>
        <v>0</v>
      </c>
      <c r="AM396" s="1078">
        <f t="shared" si="595"/>
        <v>0</v>
      </c>
      <c r="AN396" s="1078">
        <f t="shared" si="596"/>
        <v>0</v>
      </c>
      <c r="AO396" s="1078">
        <f t="shared" si="597"/>
        <v>0</v>
      </c>
      <c r="AP396" s="1324">
        <f t="shared" si="598"/>
        <v>0</v>
      </c>
    </row>
    <row r="397" spans="1:42">
      <c r="A397" s="1323" t="s">
        <v>96</v>
      </c>
      <c r="B397" s="1323" t="s">
        <v>241</v>
      </c>
      <c r="C397" s="1323" t="s">
        <v>241</v>
      </c>
      <c r="D397" s="1323">
        <f>'Information Input'!$J$18</f>
        <v>2019</v>
      </c>
      <c r="E397" s="1323">
        <f>$E$37</f>
        <v>30</v>
      </c>
      <c r="F397" s="1334" t="str">
        <f>$F$37</f>
        <v>Assertive Community Treatment (ACT)</v>
      </c>
      <c r="G397" s="1335" t="str">
        <f>$G$37</f>
        <v>Report 5M</v>
      </c>
      <c r="H397" s="1078">
        <f t="shared" si="599"/>
        <v>0</v>
      </c>
      <c r="I397" s="1078">
        <f t="shared" si="600"/>
        <v>0</v>
      </c>
      <c r="J397" s="1078">
        <f t="shared" si="599"/>
        <v>0</v>
      </c>
      <c r="K397" s="1078">
        <f t="shared" si="599"/>
        <v>0</v>
      </c>
      <c r="L397" s="1078">
        <f t="shared" si="599"/>
        <v>0</v>
      </c>
      <c r="M397" s="1078">
        <f t="shared" si="599"/>
        <v>0</v>
      </c>
      <c r="N397" s="1324">
        <f t="shared" si="585"/>
        <v>0</v>
      </c>
      <c r="O397" s="1078">
        <f t="shared" ref="O397:T397" si="658">O127+O172+O217</f>
        <v>0</v>
      </c>
      <c r="P397" s="1078">
        <f t="shared" si="602"/>
        <v>0</v>
      </c>
      <c r="Q397" s="1078">
        <f t="shared" si="658"/>
        <v>0</v>
      </c>
      <c r="R397" s="1078">
        <f t="shared" si="658"/>
        <v>0</v>
      </c>
      <c r="S397" s="1078">
        <f t="shared" si="658"/>
        <v>0</v>
      </c>
      <c r="T397" s="1078">
        <f t="shared" si="658"/>
        <v>0</v>
      </c>
      <c r="U397" s="1324">
        <f t="shared" si="587"/>
        <v>0</v>
      </c>
      <c r="V397" s="1078">
        <f t="shared" ref="V397:AA397" si="659">V127+V172+V217</f>
        <v>0</v>
      </c>
      <c r="W397" s="1078">
        <f t="shared" si="604"/>
        <v>0</v>
      </c>
      <c r="X397" s="1078">
        <f t="shared" si="659"/>
        <v>0</v>
      </c>
      <c r="Y397" s="1078">
        <f t="shared" si="659"/>
        <v>0</v>
      </c>
      <c r="Z397" s="1078">
        <f t="shared" si="659"/>
        <v>0</v>
      </c>
      <c r="AA397" s="1078">
        <f t="shared" si="659"/>
        <v>0</v>
      </c>
      <c r="AB397" s="1324">
        <f t="shared" si="589"/>
        <v>0</v>
      </c>
      <c r="AC397" s="1078">
        <f t="shared" ref="AC397:AH397" si="660">AC127+AC172+AC217</f>
        <v>0</v>
      </c>
      <c r="AD397" s="1078">
        <f t="shared" si="606"/>
        <v>0</v>
      </c>
      <c r="AE397" s="1078">
        <f t="shared" si="660"/>
        <v>0</v>
      </c>
      <c r="AF397" s="1078">
        <f t="shared" si="660"/>
        <v>0</v>
      </c>
      <c r="AG397" s="1078">
        <f t="shared" si="660"/>
        <v>0</v>
      </c>
      <c r="AH397" s="1078">
        <f t="shared" si="660"/>
        <v>0</v>
      </c>
      <c r="AI397" s="1324">
        <f t="shared" si="591"/>
        <v>0</v>
      </c>
      <c r="AJ397" s="1078">
        <f t="shared" si="592"/>
        <v>0</v>
      </c>
      <c r="AK397" s="1078">
        <f t="shared" si="593"/>
        <v>0</v>
      </c>
      <c r="AL397" s="1078">
        <f t="shared" si="594"/>
        <v>0</v>
      </c>
      <c r="AM397" s="1078">
        <f t="shared" si="595"/>
        <v>0</v>
      </c>
      <c r="AN397" s="1078">
        <f t="shared" si="596"/>
        <v>0</v>
      </c>
      <c r="AO397" s="1078">
        <f t="shared" si="597"/>
        <v>0</v>
      </c>
      <c r="AP397" s="1324">
        <f t="shared" si="598"/>
        <v>0</v>
      </c>
    </row>
    <row r="398" spans="1:42">
      <c r="A398" s="1323" t="s">
        <v>96</v>
      </c>
      <c r="B398" s="1323" t="s">
        <v>241</v>
      </c>
      <c r="C398" s="1323" t="s">
        <v>241</v>
      </c>
      <c r="D398" s="1323">
        <f>'Information Input'!$J$18</f>
        <v>2019</v>
      </c>
      <c r="E398" s="1323">
        <f>$E$38</f>
        <v>31</v>
      </c>
      <c r="F398" s="1334" t="str">
        <f>$F$38</f>
        <v>Multi-Systemic Therapy (MST)</v>
      </c>
      <c r="G398" s="1335" t="str">
        <f>$G$38</f>
        <v>Report 5K</v>
      </c>
      <c r="H398" s="1078">
        <f t="shared" si="599"/>
        <v>0</v>
      </c>
      <c r="I398" s="1078">
        <f t="shared" si="600"/>
        <v>0</v>
      </c>
      <c r="J398" s="1078">
        <f t="shared" si="599"/>
        <v>0</v>
      </c>
      <c r="K398" s="1078">
        <f t="shared" si="599"/>
        <v>0</v>
      </c>
      <c r="L398" s="1078">
        <f t="shared" si="599"/>
        <v>0</v>
      </c>
      <c r="M398" s="1078">
        <f t="shared" si="599"/>
        <v>0</v>
      </c>
      <c r="N398" s="1324">
        <f t="shared" si="585"/>
        <v>0</v>
      </c>
      <c r="O398" s="1078">
        <f t="shared" ref="O398:T398" si="661">O128+O173+O218</f>
        <v>0</v>
      </c>
      <c r="P398" s="1078">
        <f t="shared" si="602"/>
        <v>0</v>
      </c>
      <c r="Q398" s="1078">
        <f t="shared" si="661"/>
        <v>0</v>
      </c>
      <c r="R398" s="1078">
        <f t="shared" si="661"/>
        <v>0</v>
      </c>
      <c r="S398" s="1078">
        <f t="shared" si="661"/>
        <v>0</v>
      </c>
      <c r="T398" s="1078">
        <f t="shared" si="661"/>
        <v>0</v>
      </c>
      <c r="U398" s="1324">
        <f t="shared" si="587"/>
        <v>0</v>
      </c>
      <c r="V398" s="1078">
        <f t="shared" ref="V398:AA398" si="662">V128+V173+V218</f>
        <v>0</v>
      </c>
      <c r="W398" s="1078">
        <f t="shared" si="604"/>
        <v>0</v>
      </c>
      <c r="X398" s="1078">
        <f t="shared" si="662"/>
        <v>0</v>
      </c>
      <c r="Y398" s="1078">
        <f t="shared" si="662"/>
        <v>0</v>
      </c>
      <c r="Z398" s="1078">
        <f t="shared" si="662"/>
        <v>0</v>
      </c>
      <c r="AA398" s="1078">
        <f t="shared" si="662"/>
        <v>0</v>
      </c>
      <c r="AB398" s="1324">
        <f t="shared" si="589"/>
        <v>0</v>
      </c>
      <c r="AC398" s="1078">
        <f t="shared" ref="AC398:AH398" si="663">AC128+AC173+AC218</f>
        <v>0</v>
      </c>
      <c r="AD398" s="1078">
        <f t="shared" si="606"/>
        <v>0</v>
      </c>
      <c r="AE398" s="1078">
        <f t="shared" si="663"/>
        <v>0</v>
      </c>
      <c r="AF398" s="1078">
        <f t="shared" si="663"/>
        <v>0</v>
      </c>
      <c r="AG398" s="1078">
        <f t="shared" si="663"/>
        <v>0</v>
      </c>
      <c r="AH398" s="1078">
        <f t="shared" si="663"/>
        <v>0</v>
      </c>
      <c r="AI398" s="1324">
        <f t="shared" si="591"/>
        <v>0</v>
      </c>
      <c r="AJ398" s="1078">
        <f t="shared" si="592"/>
        <v>0</v>
      </c>
      <c r="AK398" s="1078">
        <f t="shared" si="593"/>
        <v>0</v>
      </c>
      <c r="AL398" s="1078">
        <f t="shared" si="594"/>
        <v>0</v>
      </c>
      <c r="AM398" s="1078">
        <f t="shared" si="595"/>
        <v>0</v>
      </c>
      <c r="AN398" s="1078">
        <f t="shared" si="596"/>
        <v>0</v>
      </c>
      <c r="AO398" s="1078">
        <f t="shared" si="597"/>
        <v>0</v>
      </c>
      <c r="AP398" s="1324">
        <f t="shared" si="598"/>
        <v>0</v>
      </c>
    </row>
    <row r="399" spans="1:42">
      <c r="A399" s="1323" t="s">
        <v>96</v>
      </c>
      <c r="B399" s="1323" t="s">
        <v>241</v>
      </c>
      <c r="C399" s="1323" t="s">
        <v>241</v>
      </c>
      <c r="D399" s="1323">
        <f>'Information Input'!$J$18</f>
        <v>2019</v>
      </c>
      <c r="E399" s="1323">
        <f>$E$39</f>
        <v>32</v>
      </c>
      <c r="F399" s="1334" t="str">
        <f>$F$39</f>
        <v>Core Service Agencies (CSA) - Other Services</v>
      </c>
      <c r="G399" s="1335" t="str">
        <f>$G$39</f>
        <v>Report 5M</v>
      </c>
      <c r="H399" s="1078">
        <f t="shared" si="599"/>
        <v>0</v>
      </c>
      <c r="I399" s="1078">
        <f t="shared" si="600"/>
        <v>0</v>
      </c>
      <c r="J399" s="1078">
        <f t="shared" si="599"/>
        <v>0</v>
      </c>
      <c r="K399" s="1078">
        <f t="shared" si="599"/>
        <v>0</v>
      </c>
      <c r="L399" s="1078">
        <f t="shared" si="599"/>
        <v>0</v>
      </c>
      <c r="M399" s="1078">
        <f t="shared" si="599"/>
        <v>0</v>
      </c>
      <c r="N399" s="1324">
        <f t="shared" si="585"/>
        <v>0</v>
      </c>
      <c r="O399" s="1078">
        <f t="shared" ref="O399:T399" si="664">O129+O174+O219</f>
        <v>0</v>
      </c>
      <c r="P399" s="1078">
        <f t="shared" si="602"/>
        <v>0</v>
      </c>
      <c r="Q399" s="1078">
        <f t="shared" si="664"/>
        <v>0</v>
      </c>
      <c r="R399" s="1078">
        <f t="shared" si="664"/>
        <v>0</v>
      </c>
      <c r="S399" s="1078">
        <f t="shared" si="664"/>
        <v>0</v>
      </c>
      <c r="T399" s="1078">
        <f t="shared" si="664"/>
        <v>0</v>
      </c>
      <c r="U399" s="1324">
        <f t="shared" si="587"/>
        <v>0</v>
      </c>
      <c r="V399" s="1078">
        <f t="shared" ref="V399:AA399" si="665">V129+V174+V219</f>
        <v>0</v>
      </c>
      <c r="W399" s="1078">
        <f t="shared" si="604"/>
        <v>0</v>
      </c>
      <c r="X399" s="1078">
        <f t="shared" si="665"/>
        <v>0</v>
      </c>
      <c r="Y399" s="1078">
        <f t="shared" si="665"/>
        <v>0</v>
      </c>
      <c r="Z399" s="1078">
        <f t="shared" si="665"/>
        <v>0</v>
      </c>
      <c r="AA399" s="1078">
        <f t="shared" si="665"/>
        <v>0</v>
      </c>
      <c r="AB399" s="1324">
        <f t="shared" si="589"/>
        <v>0</v>
      </c>
      <c r="AC399" s="1078">
        <f t="shared" ref="AC399:AH399" si="666">AC129+AC174+AC219</f>
        <v>0</v>
      </c>
      <c r="AD399" s="1078">
        <f t="shared" si="606"/>
        <v>0</v>
      </c>
      <c r="AE399" s="1078">
        <f t="shared" si="666"/>
        <v>0</v>
      </c>
      <c r="AF399" s="1078">
        <f t="shared" si="666"/>
        <v>0</v>
      </c>
      <c r="AG399" s="1078">
        <f t="shared" si="666"/>
        <v>0</v>
      </c>
      <c r="AH399" s="1078">
        <f t="shared" si="666"/>
        <v>0</v>
      </c>
      <c r="AI399" s="1324">
        <f t="shared" si="591"/>
        <v>0</v>
      </c>
      <c r="AJ399" s="1078">
        <f t="shared" si="592"/>
        <v>0</v>
      </c>
      <c r="AK399" s="1078">
        <f t="shared" si="593"/>
        <v>0</v>
      </c>
      <c r="AL399" s="1078">
        <f t="shared" si="594"/>
        <v>0</v>
      </c>
      <c r="AM399" s="1078">
        <f t="shared" si="595"/>
        <v>0</v>
      </c>
      <c r="AN399" s="1078">
        <f t="shared" si="596"/>
        <v>0</v>
      </c>
      <c r="AO399" s="1078">
        <f t="shared" si="597"/>
        <v>0</v>
      </c>
      <c r="AP399" s="1324">
        <f t="shared" si="598"/>
        <v>0</v>
      </c>
    </row>
    <row r="400" spans="1:42">
      <c r="A400" s="1323" t="s">
        <v>96</v>
      </c>
      <c r="B400" s="1323" t="s">
        <v>241</v>
      </c>
      <c r="C400" s="1323" t="s">
        <v>241</v>
      </c>
      <c r="D400" s="1323">
        <f>'Information Input'!$J$18</f>
        <v>2019</v>
      </c>
      <c r="E400" s="1323">
        <f>$E$40</f>
        <v>33</v>
      </c>
      <c r="F400" s="1334" t="str">
        <f>$F$40</f>
        <v>Telehealth</v>
      </c>
      <c r="G400" s="1335" t="str">
        <f>$G$40</f>
        <v>Report 5K</v>
      </c>
      <c r="H400" s="1078">
        <f t="shared" si="599"/>
        <v>0</v>
      </c>
      <c r="I400" s="1078">
        <f t="shared" si="600"/>
        <v>0</v>
      </c>
      <c r="J400" s="1078">
        <f t="shared" si="599"/>
        <v>0</v>
      </c>
      <c r="K400" s="1078">
        <f t="shared" si="599"/>
        <v>0</v>
      </c>
      <c r="L400" s="1078">
        <f t="shared" si="599"/>
        <v>0</v>
      </c>
      <c r="M400" s="1078">
        <f t="shared" si="599"/>
        <v>0</v>
      </c>
      <c r="N400" s="1324">
        <f t="shared" si="585"/>
        <v>0</v>
      </c>
      <c r="O400" s="1078">
        <f t="shared" ref="O400:T400" si="667">O130+O175+O220</f>
        <v>0</v>
      </c>
      <c r="P400" s="1078">
        <f t="shared" si="602"/>
        <v>0</v>
      </c>
      <c r="Q400" s="1078">
        <f t="shared" si="667"/>
        <v>0</v>
      </c>
      <c r="R400" s="1078">
        <f t="shared" si="667"/>
        <v>0</v>
      </c>
      <c r="S400" s="1078">
        <f t="shared" si="667"/>
        <v>0</v>
      </c>
      <c r="T400" s="1078">
        <f t="shared" si="667"/>
        <v>0</v>
      </c>
      <c r="U400" s="1324">
        <f t="shared" si="587"/>
        <v>0</v>
      </c>
      <c r="V400" s="1078">
        <f t="shared" ref="V400:AA400" si="668">V130+V175+V220</f>
        <v>0</v>
      </c>
      <c r="W400" s="1078">
        <f t="shared" si="604"/>
        <v>0</v>
      </c>
      <c r="X400" s="1078">
        <f t="shared" si="668"/>
        <v>0</v>
      </c>
      <c r="Y400" s="1078">
        <f t="shared" si="668"/>
        <v>0</v>
      </c>
      <c r="Z400" s="1078">
        <f t="shared" si="668"/>
        <v>0</v>
      </c>
      <c r="AA400" s="1078">
        <f t="shared" si="668"/>
        <v>0</v>
      </c>
      <c r="AB400" s="1324">
        <f t="shared" si="589"/>
        <v>0</v>
      </c>
      <c r="AC400" s="1078">
        <f t="shared" ref="AC400:AH400" si="669">AC130+AC175+AC220</f>
        <v>0</v>
      </c>
      <c r="AD400" s="1078">
        <f t="shared" si="606"/>
        <v>0</v>
      </c>
      <c r="AE400" s="1078">
        <f t="shared" si="669"/>
        <v>0</v>
      </c>
      <c r="AF400" s="1078">
        <f t="shared" si="669"/>
        <v>0</v>
      </c>
      <c r="AG400" s="1078">
        <f t="shared" si="669"/>
        <v>0</v>
      </c>
      <c r="AH400" s="1078">
        <f t="shared" si="669"/>
        <v>0</v>
      </c>
      <c r="AI400" s="1324">
        <f t="shared" si="591"/>
        <v>0</v>
      </c>
      <c r="AJ400" s="1078">
        <f t="shared" si="592"/>
        <v>0</v>
      </c>
      <c r="AK400" s="1078">
        <f t="shared" si="593"/>
        <v>0</v>
      </c>
      <c r="AL400" s="1078">
        <f t="shared" si="594"/>
        <v>0</v>
      </c>
      <c r="AM400" s="1078">
        <f t="shared" si="595"/>
        <v>0</v>
      </c>
      <c r="AN400" s="1078">
        <f t="shared" si="596"/>
        <v>0</v>
      </c>
      <c r="AO400" s="1078">
        <f t="shared" si="597"/>
        <v>0</v>
      </c>
      <c r="AP400" s="1324">
        <f t="shared" si="598"/>
        <v>0</v>
      </c>
    </row>
    <row r="401" spans="1:42">
      <c r="A401" s="1323" t="s">
        <v>96</v>
      </c>
      <c r="B401" s="1323" t="s">
        <v>241</v>
      </c>
      <c r="C401" s="1323" t="s">
        <v>241</v>
      </c>
      <c r="D401" s="1323">
        <f>'Information Input'!$J$18</f>
        <v>2019</v>
      </c>
      <c r="E401" s="1323">
        <f>$E$41</f>
        <v>34</v>
      </c>
      <c r="F401" s="1334" t="str">
        <f>$F$41</f>
        <v>Comprehensive Community Support Services (CCSS)</v>
      </c>
      <c r="G401" s="1335" t="str">
        <f>$G$41</f>
        <v>Report 5M</v>
      </c>
      <c r="H401" s="1078">
        <f t="shared" si="599"/>
        <v>0</v>
      </c>
      <c r="I401" s="1078">
        <f t="shared" si="600"/>
        <v>0</v>
      </c>
      <c r="J401" s="1078">
        <f t="shared" si="599"/>
        <v>0</v>
      </c>
      <c r="K401" s="1078">
        <f t="shared" si="599"/>
        <v>0</v>
      </c>
      <c r="L401" s="1078">
        <f t="shared" si="599"/>
        <v>0</v>
      </c>
      <c r="M401" s="1078">
        <f t="shared" si="599"/>
        <v>0</v>
      </c>
      <c r="N401" s="1324">
        <f t="shared" si="585"/>
        <v>0</v>
      </c>
      <c r="O401" s="1078">
        <f t="shared" ref="O401:T401" si="670">O131+O176+O221</f>
        <v>0</v>
      </c>
      <c r="P401" s="1078">
        <f t="shared" si="602"/>
        <v>0</v>
      </c>
      <c r="Q401" s="1078">
        <f t="shared" si="670"/>
        <v>0</v>
      </c>
      <c r="R401" s="1078">
        <f t="shared" si="670"/>
        <v>0</v>
      </c>
      <c r="S401" s="1078">
        <f t="shared" si="670"/>
        <v>0</v>
      </c>
      <c r="T401" s="1078">
        <f t="shared" si="670"/>
        <v>0</v>
      </c>
      <c r="U401" s="1324">
        <f t="shared" si="587"/>
        <v>0</v>
      </c>
      <c r="V401" s="1078">
        <f t="shared" ref="V401:AA401" si="671">V131+V176+V221</f>
        <v>0</v>
      </c>
      <c r="W401" s="1078">
        <f t="shared" si="604"/>
        <v>0</v>
      </c>
      <c r="X401" s="1078">
        <f t="shared" si="671"/>
        <v>0</v>
      </c>
      <c r="Y401" s="1078">
        <f t="shared" si="671"/>
        <v>0</v>
      </c>
      <c r="Z401" s="1078">
        <f t="shared" si="671"/>
        <v>0</v>
      </c>
      <c r="AA401" s="1078">
        <f t="shared" si="671"/>
        <v>0</v>
      </c>
      <c r="AB401" s="1324">
        <f t="shared" si="589"/>
        <v>0</v>
      </c>
      <c r="AC401" s="1078">
        <f t="shared" ref="AC401:AH401" si="672">AC131+AC176+AC221</f>
        <v>0</v>
      </c>
      <c r="AD401" s="1078">
        <f t="shared" si="606"/>
        <v>0</v>
      </c>
      <c r="AE401" s="1078">
        <f t="shared" si="672"/>
        <v>0</v>
      </c>
      <c r="AF401" s="1078">
        <f t="shared" si="672"/>
        <v>0</v>
      </c>
      <c r="AG401" s="1078">
        <f t="shared" si="672"/>
        <v>0</v>
      </c>
      <c r="AH401" s="1078">
        <f t="shared" si="672"/>
        <v>0</v>
      </c>
      <c r="AI401" s="1324">
        <f t="shared" si="591"/>
        <v>0</v>
      </c>
      <c r="AJ401" s="1078">
        <f t="shared" si="592"/>
        <v>0</v>
      </c>
      <c r="AK401" s="1078">
        <f t="shared" si="593"/>
        <v>0</v>
      </c>
      <c r="AL401" s="1078">
        <f t="shared" si="594"/>
        <v>0</v>
      </c>
      <c r="AM401" s="1078">
        <f t="shared" si="595"/>
        <v>0</v>
      </c>
      <c r="AN401" s="1078">
        <f t="shared" si="596"/>
        <v>0</v>
      </c>
      <c r="AO401" s="1078">
        <f t="shared" si="597"/>
        <v>0</v>
      </c>
      <c r="AP401" s="1324">
        <f t="shared" si="598"/>
        <v>0</v>
      </c>
    </row>
    <row r="402" spans="1:42">
      <c r="A402" s="1323" t="s">
        <v>96</v>
      </c>
      <c r="B402" s="1323" t="s">
        <v>241</v>
      </c>
      <c r="C402" s="1323" t="s">
        <v>241</v>
      </c>
      <c r="D402" s="1323">
        <f>'Information Input'!$J$18</f>
        <v>2019</v>
      </c>
      <c r="E402" s="1323">
        <f>$E$42</f>
        <v>35</v>
      </c>
      <c r="F402" s="1334" t="str">
        <f>$F$42</f>
        <v>Rural Health Clinics</v>
      </c>
      <c r="G402" s="1335" t="str">
        <f>$G$42</f>
        <v>Report 5H</v>
      </c>
      <c r="H402" s="1078">
        <f t="shared" si="599"/>
        <v>0</v>
      </c>
      <c r="I402" s="1078">
        <f t="shared" si="600"/>
        <v>0</v>
      </c>
      <c r="J402" s="1078">
        <f t="shared" si="599"/>
        <v>0</v>
      </c>
      <c r="K402" s="1078">
        <f t="shared" si="599"/>
        <v>0</v>
      </c>
      <c r="L402" s="1078">
        <f t="shared" si="599"/>
        <v>0</v>
      </c>
      <c r="M402" s="1078">
        <f t="shared" si="599"/>
        <v>0</v>
      </c>
      <c r="N402" s="1324">
        <f t="shared" si="585"/>
        <v>0</v>
      </c>
      <c r="O402" s="1078">
        <f t="shared" ref="O402:T402" si="673">O132+O177+O222</f>
        <v>0</v>
      </c>
      <c r="P402" s="1078">
        <f t="shared" si="602"/>
        <v>0</v>
      </c>
      <c r="Q402" s="1078">
        <f t="shared" si="673"/>
        <v>0</v>
      </c>
      <c r="R402" s="1078">
        <f t="shared" si="673"/>
        <v>0</v>
      </c>
      <c r="S402" s="1078">
        <f t="shared" si="673"/>
        <v>0</v>
      </c>
      <c r="T402" s="1078">
        <f t="shared" si="673"/>
        <v>0</v>
      </c>
      <c r="U402" s="1324">
        <f t="shared" si="587"/>
        <v>0</v>
      </c>
      <c r="V402" s="1078">
        <f t="shared" ref="V402:AA402" si="674">V132+V177+V222</f>
        <v>0</v>
      </c>
      <c r="W402" s="1078">
        <f t="shared" si="604"/>
        <v>0</v>
      </c>
      <c r="X402" s="1078">
        <f t="shared" si="674"/>
        <v>0</v>
      </c>
      <c r="Y402" s="1078">
        <f t="shared" si="674"/>
        <v>0</v>
      </c>
      <c r="Z402" s="1078">
        <f t="shared" si="674"/>
        <v>0</v>
      </c>
      <c r="AA402" s="1078">
        <f t="shared" si="674"/>
        <v>0</v>
      </c>
      <c r="AB402" s="1324">
        <f t="shared" si="589"/>
        <v>0</v>
      </c>
      <c r="AC402" s="1078">
        <f t="shared" ref="AC402:AH402" si="675">AC132+AC177+AC222</f>
        <v>0</v>
      </c>
      <c r="AD402" s="1078">
        <f t="shared" si="606"/>
        <v>0</v>
      </c>
      <c r="AE402" s="1078">
        <f t="shared" si="675"/>
        <v>0</v>
      </c>
      <c r="AF402" s="1078">
        <f t="shared" si="675"/>
        <v>0</v>
      </c>
      <c r="AG402" s="1078">
        <f t="shared" si="675"/>
        <v>0</v>
      </c>
      <c r="AH402" s="1078">
        <f t="shared" si="675"/>
        <v>0</v>
      </c>
      <c r="AI402" s="1324">
        <f t="shared" si="591"/>
        <v>0</v>
      </c>
      <c r="AJ402" s="1078">
        <f t="shared" si="592"/>
        <v>0</v>
      </c>
      <c r="AK402" s="1078">
        <f t="shared" si="593"/>
        <v>0</v>
      </c>
      <c r="AL402" s="1078">
        <f t="shared" si="594"/>
        <v>0</v>
      </c>
      <c r="AM402" s="1078">
        <f t="shared" si="595"/>
        <v>0</v>
      </c>
      <c r="AN402" s="1078">
        <f t="shared" si="596"/>
        <v>0</v>
      </c>
      <c r="AO402" s="1078">
        <f t="shared" si="597"/>
        <v>0</v>
      </c>
      <c r="AP402" s="1324">
        <f t="shared" si="598"/>
        <v>0</v>
      </c>
    </row>
    <row r="403" spans="1:42">
      <c r="A403" s="1323" t="s">
        <v>96</v>
      </c>
      <c r="B403" s="1323" t="s">
        <v>241</v>
      </c>
      <c r="C403" s="1323" t="s">
        <v>241</v>
      </c>
      <c r="D403" s="1323">
        <f>'Information Input'!$J$18</f>
        <v>2019</v>
      </c>
      <c r="E403" s="1323">
        <f>$E$43</f>
        <v>36</v>
      </c>
      <c r="F403" s="1334" t="str">
        <f>$F$43</f>
        <v>Federally Qualified Health Centers (FQHC's)</v>
      </c>
      <c r="G403" s="1335" t="str">
        <f>$G$43</f>
        <v>Report 5H</v>
      </c>
      <c r="H403" s="1078">
        <f t="shared" si="599"/>
        <v>0</v>
      </c>
      <c r="I403" s="1078">
        <f t="shared" si="600"/>
        <v>0</v>
      </c>
      <c r="J403" s="1078">
        <f t="shared" si="599"/>
        <v>0</v>
      </c>
      <c r="K403" s="1078">
        <f t="shared" si="599"/>
        <v>0</v>
      </c>
      <c r="L403" s="1078">
        <f t="shared" si="599"/>
        <v>0</v>
      </c>
      <c r="M403" s="1078">
        <f t="shared" si="599"/>
        <v>0</v>
      </c>
      <c r="N403" s="1324">
        <f t="shared" si="585"/>
        <v>0</v>
      </c>
      <c r="O403" s="1078">
        <f t="shared" ref="O403:T403" si="676">O133+O178+O223</f>
        <v>0</v>
      </c>
      <c r="P403" s="1078">
        <f t="shared" si="602"/>
        <v>0</v>
      </c>
      <c r="Q403" s="1078">
        <f t="shared" si="676"/>
        <v>0</v>
      </c>
      <c r="R403" s="1078">
        <f t="shared" si="676"/>
        <v>0</v>
      </c>
      <c r="S403" s="1078">
        <f t="shared" si="676"/>
        <v>0</v>
      </c>
      <c r="T403" s="1078">
        <f t="shared" si="676"/>
        <v>0</v>
      </c>
      <c r="U403" s="1324">
        <f t="shared" si="587"/>
        <v>0</v>
      </c>
      <c r="V403" s="1078">
        <f t="shared" ref="V403:AA403" si="677">V133+V178+V223</f>
        <v>0</v>
      </c>
      <c r="W403" s="1078">
        <f t="shared" si="604"/>
        <v>0</v>
      </c>
      <c r="X403" s="1078">
        <f t="shared" si="677"/>
        <v>0</v>
      </c>
      <c r="Y403" s="1078">
        <f t="shared" si="677"/>
        <v>0</v>
      </c>
      <c r="Z403" s="1078">
        <f t="shared" si="677"/>
        <v>0</v>
      </c>
      <c r="AA403" s="1078">
        <f t="shared" si="677"/>
        <v>0</v>
      </c>
      <c r="AB403" s="1324">
        <f t="shared" si="589"/>
        <v>0</v>
      </c>
      <c r="AC403" s="1078">
        <f t="shared" ref="AC403:AH403" si="678">AC133+AC178+AC223</f>
        <v>0</v>
      </c>
      <c r="AD403" s="1078">
        <f t="shared" si="606"/>
        <v>0</v>
      </c>
      <c r="AE403" s="1078">
        <f t="shared" si="678"/>
        <v>0</v>
      </c>
      <c r="AF403" s="1078">
        <f t="shared" si="678"/>
        <v>0</v>
      </c>
      <c r="AG403" s="1078">
        <f t="shared" si="678"/>
        <v>0</v>
      </c>
      <c r="AH403" s="1078">
        <f t="shared" si="678"/>
        <v>0</v>
      </c>
      <c r="AI403" s="1324">
        <f t="shared" si="591"/>
        <v>0</v>
      </c>
      <c r="AJ403" s="1078">
        <f t="shared" si="592"/>
        <v>0</v>
      </c>
      <c r="AK403" s="1078">
        <f t="shared" si="593"/>
        <v>0</v>
      </c>
      <c r="AL403" s="1078">
        <f t="shared" si="594"/>
        <v>0</v>
      </c>
      <c r="AM403" s="1078">
        <f t="shared" si="595"/>
        <v>0</v>
      </c>
      <c r="AN403" s="1078">
        <f t="shared" si="596"/>
        <v>0</v>
      </c>
      <c r="AO403" s="1078">
        <f t="shared" si="597"/>
        <v>0</v>
      </c>
      <c r="AP403" s="1324">
        <f t="shared" si="598"/>
        <v>0</v>
      </c>
    </row>
    <row r="404" spans="1:42">
      <c r="A404" s="1323" t="s">
        <v>96</v>
      </c>
      <c r="B404" s="1323" t="s">
        <v>241</v>
      </c>
      <c r="C404" s="1323" t="s">
        <v>241</v>
      </c>
      <c r="D404" s="1323">
        <f>'Information Input'!$J$18</f>
        <v>2019</v>
      </c>
      <c r="E404" s="1323">
        <f>$E$44</f>
        <v>37</v>
      </c>
      <c r="F404" s="1334" t="str">
        <f>$F$44</f>
        <v>Other Residential</v>
      </c>
      <c r="G404" s="1335" t="str">
        <f>$G$44</f>
        <v>Report 5I</v>
      </c>
      <c r="H404" s="1078">
        <f t="shared" si="599"/>
        <v>0</v>
      </c>
      <c r="I404" s="1078">
        <f t="shared" si="600"/>
        <v>0</v>
      </c>
      <c r="J404" s="1078">
        <f t="shared" si="599"/>
        <v>0</v>
      </c>
      <c r="K404" s="1078">
        <f t="shared" si="599"/>
        <v>0</v>
      </c>
      <c r="L404" s="1078">
        <f t="shared" si="599"/>
        <v>0</v>
      </c>
      <c r="M404" s="1078">
        <f t="shared" si="599"/>
        <v>0</v>
      </c>
      <c r="N404" s="1324">
        <f t="shared" si="585"/>
        <v>0</v>
      </c>
      <c r="O404" s="1078">
        <f t="shared" ref="O404:T404" si="679">O134+O179+O224</f>
        <v>0</v>
      </c>
      <c r="P404" s="1078">
        <f t="shared" si="602"/>
        <v>0</v>
      </c>
      <c r="Q404" s="1078">
        <f t="shared" si="679"/>
        <v>0</v>
      </c>
      <c r="R404" s="1078">
        <f t="shared" si="679"/>
        <v>0</v>
      </c>
      <c r="S404" s="1078">
        <f t="shared" si="679"/>
        <v>0</v>
      </c>
      <c r="T404" s="1078">
        <f t="shared" si="679"/>
        <v>0</v>
      </c>
      <c r="U404" s="1324">
        <f t="shared" si="587"/>
        <v>0</v>
      </c>
      <c r="V404" s="1078">
        <f t="shared" ref="V404:AA404" si="680">V134+V179+V224</f>
        <v>0</v>
      </c>
      <c r="W404" s="1078">
        <f t="shared" si="604"/>
        <v>0</v>
      </c>
      <c r="X404" s="1078">
        <f t="shared" si="680"/>
        <v>0</v>
      </c>
      <c r="Y404" s="1078">
        <f t="shared" si="680"/>
        <v>0</v>
      </c>
      <c r="Z404" s="1078">
        <f t="shared" si="680"/>
        <v>0</v>
      </c>
      <c r="AA404" s="1078">
        <f t="shared" si="680"/>
        <v>0</v>
      </c>
      <c r="AB404" s="1324">
        <f t="shared" si="589"/>
        <v>0</v>
      </c>
      <c r="AC404" s="1078">
        <f t="shared" ref="AC404:AH404" si="681">AC134+AC179+AC224</f>
        <v>0</v>
      </c>
      <c r="AD404" s="1078">
        <f t="shared" si="606"/>
        <v>0</v>
      </c>
      <c r="AE404" s="1078">
        <f t="shared" si="681"/>
        <v>0</v>
      </c>
      <c r="AF404" s="1078">
        <f t="shared" si="681"/>
        <v>0</v>
      </c>
      <c r="AG404" s="1078">
        <f t="shared" si="681"/>
        <v>0</v>
      </c>
      <c r="AH404" s="1078">
        <f t="shared" si="681"/>
        <v>0</v>
      </c>
      <c r="AI404" s="1324">
        <f t="shared" si="591"/>
        <v>0</v>
      </c>
      <c r="AJ404" s="1078">
        <f t="shared" si="592"/>
        <v>0</v>
      </c>
      <c r="AK404" s="1078">
        <f t="shared" si="593"/>
        <v>0</v>
      </c>
      <c r="AL404" s="1078">
        <f t="shared" si="594"/>
        <v>0</v>
      </c>
      <c r="AM404" s="1078">
        <f t="shared" si="595"/>
        <v>0</v>
      </c>
      <c r="AN404" s="1078">
        <f t="shared" si="596"/>
        <v>0</v>
      </c>
      <c r="AO404" s="1078">
        <f t="shared" si="597"/>
        <v>0</v>
      </c>
      <c r="AP404" s="1324">
        <f t="shared" si="598"/>
        <v>0</v>
      </c>
    </row>
    <row r="405" spans="1:42">
      <c r="A405" s="1323" t="s">
        <v>96</v>
      </c>
      <c r="B405" s="1323" t="s">
        <v>241</v>
      </c>
      <c r="C405" s="1323" t="s">
        <v>241</v>
      </c>
      <c r="D405" s="1323">
        <f>'Information Input'!$J$18</f>
        <v>2019</v>
      </c>
      <c r="E405" s="1323">
        <f>$E$45</f>
        <v>38</v>
      </c>
      <c r="F405" s="1334" t="str">
        <f>$F$45</f>
        <v>Other Professional BH Services</v>
      </c>
      <c r="G405" s="1335" t="str">
        <f>$G$45</f>
        <v>Report 5K</v>
      </c>
      <c r="H405" s="1078">
        <f t="shared" si="599"/>
        <v>0</v>
      </c>
      <c r="I405" s="1078">
        <f t="shared" si="600"/>
        <v>0</v>
      </c>
      <c r="J405" s="1078">
        <f t="shared" si="599"/>
        <v>0</v>
      </c>
      <c r="K405" s="1078">
        <f t="shared" si="599"/>
        <v>0</v>
      </c>
      <c r="L405" s="1078">
        <f t="shared" si="599"/>
        <v>0</v>
      </c>
      <c r="M405" s="1078">
        <f t="shared" si="599"/>
        <v>0</v>
      </c>
      <c r="N405" s="1324">
        <f t="shared" si="585"/>
        <v>0</v>
      </c>
      <c r="O405" s="1078">
        <f t="shared" ref="O405:T405" si="682">O135+O180+O225</f>
        <v>0</v>
      </c>
      <c r="P405" s="1078">
        <f t="shared" si="602"/>
        <v>0</v>
      </c>
      <c r="Q405" s="1078">
        <f t="shared" si="682"/>
        <v>0</v>
      </c>
      <c r="R405" s="1078">
        <f t="shared" si="682"/>
        <v>0</v>
      </c>
      <c r="S405" s="1078">
        <f t="shared" si="682"/>
        <v>0</v>
      </c>
      <c r="T405" s="1078">
        <f t="shared" si="682"/>
        <v>0</v>
      </c>
      <c r="U405" s="1324">
        <f t="shared" si="587"/>
        <v>0</v>
      </c>
      <c r="V405" s="1078">
        <f t="shared" ref="V405:AA405" si="683">V135+V180+V225</f>
        <v>0</v>
      </c>
      <c r="W405" s="1078">
        <f t="shared" si="604"/>
        <v>0</v>
      </c>
      <c r="X405" s="1078">
        <f t="shared" si="683"/>
        <v>0</v>
      </c>
      <c r="Y405" s="1078">
        <f t="shared" si="683"/>
        <v>0</v>
      </c>
      <c r="Z405" s="1078">
        <f t="shared" si="683"/>
        <v>0</v>
      </c>
      <c r="AA405" s="1078">
        <f t="shared" si="683"/>
        <v>0</v>
      </c>
      <c r="AB405" s="1324">
        <f t="shared" si="589"/>
        <v>0</v>
      </c>
      <c r="AC405" s="1078">
        <f t="shared" ref="AC405:AH405" si="684">AC135+AC180+AC225</f>
        <v>0</v>
      </c>
      <c r="AD405" s="1078">
        <f t="shared" si="606"/>
        <v>0</v>
      </c>
      <c r="AE405" s="1078">
        <f t="shared" si="684"/>
        <v>0</v>
      </c>
      <c r="AF405" s="1078">
        <f t="shared" si="684"/>
        <v>0</v>
      </c>
      <c r="AG405" s="1078">
        <f t="shared" si="684"/>
        <v>0</v>
      </c>
      <c r="AH405" s="1078">
        <f t="shared" si="684"/>
        <v>0</v>
      </c>
      <c r="AI405" s="1324">
        <f t="shared" si="591"/>
        <v>0</v>
      </c>
      <c r="AJ405" s="1078">
        <f t="shared" si="592"/>
        <v>0</v>
      </c>
      <c r="AK405" s="1078">
        <f t="shared" si="593"/>
        <v>0</v>
      </c>
      <c r="AL405" s="1078">
        <f t="shared" si="594"/>
        <v>0</v>
      </c>
      <c r="AM405" s="1078">
        <f t="shared" si="595"/>
        <v>0</v>
      </c>
      <c r="AN405" s="1078">
        <f t="shared" si="596"/>
        <v>0</v>
      </c>
      <c r="AO405" s="1078">
        <f t="shared" si="597"/>
        <v>0</v>
      </c>
      <c r="AP405" s="1324">
        <f t="shared" si="598"/>
        <v>0</v>
      </c>
    </row>
    <row r="406" spans="1:42">
      <c r="A406" s="1323" t="s">
        <v>96</v>
      </c>
      <c r="B406" s="1323" t="s">
        <v>241</v>
      </c>
      <c r="C406" s="1323" t="s">
        <v>241</v>
      </c>
      <c r="D406" s="1323">
        <f>'Information Input'!$J$18</f>
        <v>2019</v>
      </c>
      <c r="E406" s="1323">
        <f>$E$46</f>
        <v>39</v>
      </c>
      <c r="F406" s="1334" t="str">
        <f>$F$46</f>
        <v>Respite Services</v>
      </c>
      <c r="G406" s="1335" t="str">
        <f>$G$46</f>
        <v>Report 5K</v>
      </c>
      <c r="H406" s="1078">
        <f t="shared" si="599"/>
        <v>0</v>
      </c>
      <c r="I406" s="1078">
        <f t="shared" si="600"/>
        <v>0</v>
      </c>
      <c r="J406" s="1078">
        <f t="shared" si="599"/>
        <v>0</v>
      </c>
      <c r="K406" s="1078">
        <f t="shared" si="599"/>
        <v>0</v>
      </c>
      <c r="L406" s="1078">
        <f t="shared" si="599"/>
        <v>0</v>
      </c>
      <c r="M406" s="1078">
        <f t="shared" si="599"/>
        <v>0</v>
      </c>
      <c r="N406" s="1324">
        <f t="shared" si="585"/>
        <v>0</v>
      </c>
      <c r="O406" s="1078">
        <f t="shared" ref="O406:T406" si="685">O136+O181+O226</f>
        <v>0</v>
      </c>
      <c r="P406" s="1078">
        <f t="shared" si="602"/>
        <v>0</v>
      </c>
      <c r="Q406" s="1078">
        <f t="shared" si="685"/>
        <v>0</v>
      </c>
      <c r="R406" s="1078">
        <f t="shared" si="685"/>
        <v>0</v>
      </c>
      <c r="S406" s="1078">
        <f t="shared" si="685"/>
        <v>0</v>
      </c>
      <c r="T406" s="1078">
        <f t="shared" si="685"/>
        <v>0</v>
      </c>
      <c r="U406" s="1324">
        <f t="shared" si="587"/>
        <v>0</v>
      </c>
      <c r="V406" s="1078">
        <f t="shared" ref="V406:AA406" si="686">V136+V181+V226</f>
        <v>0</v>
      </c>
      <c r="W406" s="1078">
        <f t="shared" si="604"/>
        <v>0</v>
      </c>
      <c r="X406" s="1078">
        <f t="shared" si="686"/>
        <v>0</v>
      </c>
      <c r="Y406" s="1078">
        <f t="shared" si="686"/>
        <v>0</v>
      </c>
      <c r="Z406" s="1078">
        <f t="shared" si="686"/>
        <v>0</v>
      </c>
      <c r="AA406" s="1078">
        <f t="shared" si="686"/>
        <v>0</v>
      </c>
      <c r="AB406" s="1324">
        <f t="shared" si="589"/>
        <v>0</v>
      </c>
      <c r="AC406" s="1078">
        <f t="shared" ref="AC406:AH406" si="687">AC136+AC181+AC226</f>
        <v>0</v>
      </c>
      <c r="AD406" s="1078">
        <f t="shared" si="606"/>
        <v>0</v>
      </c>
      <c r="AE406" s="1078">
        <f t="shared" si="687"/>
        <v>0</v>
      </c>
      <c r="AF406" s="1078">
        <f t="shared" si="687"/>
        <v>0</v>
      </c>
      <c r="AG406" s="1078">
        <f t="shared" si="687"/>
        <v>0</v>
      </c>
      <c r="AH406" s="1078">
        <f t="shared" si="687"/>
        <v>0</v>
      </c>
      <c r="AI406" s="1324">
        <f t="shared" si="591"/>
        <v>0</v>
      </c>
      <c r="AJ406" s="1078">
        <f t="shared" si="592"/>
        <v>0</v>
      </c>
      <c r="AK406" s="1078">
        <f t="shared" si="593"/>
        <v>0</v>
      </c>
      <c r="AL406" s="1078">
        <f t="shared" si="594"/>
        <v>0</v>
      </c>
      <c r="AM406" s="1078">
        <f t="shared" si="595"/>
        <v>0</v>
      </c>
      <c r="AN406" s="1078">
        <f t="shared" si="596"/>
        <v>0</v>
      </c>
      <c r="AO406" s="1078">
        <f t="shared" si="597"/>
        <v>0</v>
      </c>
      <c r="AP406" s="1324">
        <f t="shared" si="598"/>
        <v>0</v>
      </c>
    </row>
    <row r="407" spans="1:42">
      <c r="A407" s="1323" t="s">
        <v>96</v>
      </c>
      <c r="B407" s="1323" t="s">
        <v>241</v>
      </c>
      <c r="C407" s="1323" t="s">
        <v>241</v>
      </c>
      <c r="D407" s="1323">
        <f>'Information Input'!$J$18</f>
        <v>2019</v>
      </c>
      <c r="E407" s="1323">
        <f>$E$47</f>
        <v>40</v>
      </c>
      <c r="F407" s="1334" t="str">
        <f>$F$47</f>
        <v>Recovery Services</v>
      </c>
      <c r="G407" s="1335" t="str">
        <f>$G$47</f>
        <v>Report 5M</v>
      </c>
      <c r="H407" s="1078">
        <f t="shared" si="599"/>
        <v>0</v>
      </c>
      <c r="I407" s="1078">
        <f t="shared" si="600"/>
        <v>0</v>
      </c>
      <c r="J407" s="1078">
        <f t="shared" si="599"/>
        <v>0</v>
      </c>
      <c r="K407" s="1078">
        <f t="shared" si="599"/>
        <v>0</v>
      </c>
      <c r="L407" s="1078">
        <f t="shared" si="599"/>
        <v>0</v>
      </c>
      <c r="M407" s="1078">
        <f t="shared" si="599"/>
        <v>0</v>
      </c>
      <c r="N407" s="1324">
        <f t="shared" si="585"/>
        <v>0</v>
      </c>
      <c r="O407" s="1078">
        <f t="shared" ref="O407:T407" si="688">O137+O182+O227</f>
        <v>0</v>
      </c>
      <c r="P407" s="1078">
        <f t="shared" si="602"/>
        <v>0</v>
      </c>
      <c r="Q407" s="1078">
        <f t="shared" si="688"/>
        <v>0</v>
      </c>
      <c r="R407" s="1078">
        <f t="shared" si="688"/>
        <v>0</v>
      </c>
      <c r="S407" s="1078">
        <f t="shared" si="688"/>
        <v>0</v>
      </c>
      <c r="T407" s="1078">
        <f t="shared" si="688"/>
        <v>0</v>
      </c>
      <c r="U407" s="1324">
        <f t="shared" si="587"/>
        <v>0</v>
      </c>
      <c r="V407" s="1078">
        <f t="shared" ref="V407:AA407" si="689">V137+V182+V227</f>
        <v>0</v>
      </c>
      <c r="W407" s="1078">
        <f t="shared" si="604"/>
        <v>0</v>
      </c>
      <c r="X407" s="1078">
        <f t="shared" si="689"/>
        <v>0</v>
      </c>
      <c r="Y407" s="1078">
        <f t="shared" si="689"/>
        <v>0</v>
      </c>
      <c r="Z407" s="1078">
        <f t="shared" si="689"/>
        <v>0</v>
      </c>
      <c r="AA407" s="1078">
        <f t="shared" si="689"/>
        <v>0</v>
      </c>
      <c r="AB407" s="1324">
        <f t="shared" si="589"/>
        <v>0</v>
      </c>
      <c r="AC407" s="1078">
        <f t="shared" ref="AC407:AH407" si="690">AC137+AC182+AC227</f>
        <v>0</v>
      </c>
      <c r="AD407" s="1078">
        <f t="shared" si="606"/>
        <v>0</v>
      </c>
      <c r="AE407" s="1078">
        <f t="shared" si="690"/>
        <v>0</v>
      </c>
      <c r="AF407" s="1078">
        <f t="shared" si="690"/>
        <v>0</v>
      </c>
      <c r="AG407" s="1078">
        <f t="shared" si="690"/>
        <v>0</v>
      </c>
      <c r="AH407" s="1078">
        <f t="shared" si="690"/>
        <v>0</v>
      </c>
      <c r="AI407" s="1324">
        <f t="shared" si="591"/>
        <v>0</v>
      </c>
      <c r="AJ407" s="1078">
        <f t="shared" si="592"/>
        <v>0</v>
      </c>
      <c r="AK407" s="1078">
        <f t="shared" si="593"/>
        <v>0</v>
      </c>
      <c r="AL407" s="1078">
        <f t="shared" si="594"/>
        <v>0</v>
      </c>
      <c r="AM407" s="1078">
        <f t="shared" si="595"/>
        <v>0</v>
      </c>
      <c r="AN407" s="1078">
        <f t="shared" si="596"/>
        <v>0</v>
      </c>
      <c r="AO407" s="1078">
        <f t="shared" si="597"/>
        <v>0</v>
      </c>
      <c r="AP407" s="1324">
        <f t="shared" si="598"/>
        <v>0</v>
      </c>
    </row>
    <row r="408" spans="1:42">
      <c r="A408" s="1323" t="s">
        <v>96</v>
      </c>
      <c r="B408" s="1323" t="s">
        <v>241</v>
      </c>
      <c r="C408" s="1323" t="s">
        <v>241</v>
      </c>
      <c r="D408" s="1323">
        <f>'Information Input'!$J$18</f>
        <v>2019</v>
      </c>
      <c r="E408" s="1323">
        <f>$E$48</f>
        <v>41</v>
      </c>
      <c r="F408" s="1334" t="str">
        <f>$F$48</f>
        <v>Family Support Services</v>
      </c>
      <c r="G408" s="1335" t="str">
        <f>$G$48</f>
        <v>Report 5M</v>
      </c>
      <c r="H408" s="1078">
        <f t="shared" si="599"/>
        <v>0</v>
      </c>
      <c r="I408" s="1078">
        <f t="shared" si="600"/>
        <v>0</v>
      </c>
      <c r="J408" s="1078">
        <f t="shared" si="599"/>
        <v>0</v>
      </c>
      <c r="K408" s="1078">
        <f t="shared" si="599"/>
        <v>0</v>
      </c>
      <c r="L408" s="1078">
        <f t="shared" si="599"/>
        <v>0</v>
      </c>
      <c r="M408" s="1078">
        <f t="shared" si="599"/>
        <v>0</v>
      </c>
      <c r="N408" s="1324">
        <f t="shared" si="585"/>
        <v>0</v>
      </c>
      <c r="O408" s="1078">
        <f t="shared" ref="O408:T408" si="691">O138+O183+O228</f>
        <v>0</v>
      </c>
      <c r="P408" s="1078">
        <f t="shared" si="602"/>
        <v>0</v>
      </c>
      <c r="Q408" s="1078">
        <f t="shared" si="691"/>
        <v>0</v>
      </c>
      <c r="R408" s="1078">
        <f t="shared" si="691"/>
        <v>0</v>
      </c>
      <c r="S408" s="1078">
        <f t="shared" si="691"/>
        <v>0</v>
      </c>
      <c r="T408" s="1078">
        <f t="shared" si="691"/>
        <v>0</v>
      </c>
      <c r="U408" s="1324">
        <f t="shared" si="587"/>
        <v>0</v>
      </c>
      <c r="V408" s="1078">
        <f t="shared" ref="V408:AA408" si="692">V138+V183+V228</f>
        <v>0</v>
      </c>
      <c r="W408" s="1078">
        <f t="shared" si="604"/>
        <v>0</v>
      </c>
      <c r="X408" s="1078">
        <f t="shared" si="692"/>
        <v>0</v>
      </c>
      <c r="Y408" s="1078">
        <f t="shared" si="692"/>
        <v>0</v>
      </c>
      <c r="Z408" s="1078">
        <f t="shared" si="692"/>
        <v>0</v>
      </c>
      <c r="AA408" s="1078">
        <f t="shared" si="692"/>
        <v>0</v>
      </c>
      <c r="AB408" s="1324">
        <f t="shared" si="589"/>
        <v>0</v>
      </c>
      <c r="AC408" s="1078">
        <f t="shared" ref="AC408:AH408" si="693">AC138+AC183+AC228</f>
        <v>0</v>
      </c>
      <c r="AD408" s="1078">
        <f t="shared" si="606"/>
        <v>0</v>
      </c>
      <c r="AE408" s="1078">
        <f t="shared" si="693"/>
        <v>0</v>
      </c>
      <c r="AF408" s="1078">
        <f t="shared" si="693"/>
        <v>0</v>
      </c>
      <c r="AG408" s="1078">
        <f t="shared" si="693"/>
        <v>0</v>
      </c>
      <c r="AH408" s="1078">
        <f t="shared" si="693"/>
        <v>0</v>
      </c>
      <c r="AI408" s="1324">
        <f t="shared" si="591"/>
        <v>0</v>
      </c>
      <c r="AJ408" s="1078">
        <f t="shared" si="592"/>
        <v>0</v>
      </c>
      <c r="AK408" s="1078">
        <f t="shared" si="593"/>
        <v>0</v>
      </c>
      <c r="AL408" s="1078">
        <f t="shared" si="594"/>
        <v>0</v>
      </c>
      <c r="AM408" s="1078">
        <f t="shared" si="595"/>
        <v>0</v>
      </c>
      <c r="AN408" s="1078">
        <f t="shared" si="596"/>
        <v>0</v>
      </c>
      <c r="AO408" s="1078">
        <f t="shared" si="597"/>
        <v>0</v>
      </c>
      <c r="AP408" s="1324">
        <f t="shared" si="598"/>
        <v>0</v>
      </c>
    </row>
    <row r="409" spans="1:42">
      <c r="A409" s="1323" t="s">
        <v>96</v>
      </c>
      <c r="B409" s="1323" t="s">
        <v>241</v>
      </c>
      <c r="C409" s="1323" t="s">
        <v>241</v>
      </c>
      <c r="D409" s="1323">
        <f>'Information Input'!$J$18</f>
        <v>2019</v>
      </c>
      <c r="E409" s="1323">
        <f>$E$49</f>
        <v>42</v>
      </c>
      <c r="F409" s="1334" t="str">
        <f>$F$49</f>
        <v>Applied Behavior Analysis (ABA)</v>
      </c>
      <c r="G409" s="1335" t="str">
        <f>$G$49</f>
        <v>Report 5K</v>
      </c>
      <c r="H409" s="1078">
        <f t="shared" si="599"/>
        <v>0</v>
      </c>
      <c r="I409" s="1078">
        <f t="shared" si="600"/>
        <v>0</v>
      </c>
      <c r="J409" s="1078">
        <f t="shared" si="599"/>
        <v>0</v>
      </c>
      <c r="K409" s="1078">
        <f t="shared" si="599"/>
        <v>0</v>
      </c>
      <c r="L409" s="1078">
        <f t="shared" si="599"/>
        <v>0</v>
      </c>
      <c r="M409" s="1078">
        <f t="shared" si="599"/>
        <v>0</v>
      </c>
      <c r="N409" s="1324">
        <f t="shared" si="585"/>
        <v>0</v>
      </c>
      <c r="O409" s="1078">
        <f t="shared" ref="O409:T409" si="694">O139+O184+O229</f>
        <v>0</v>
      </c>
      <c r="P409" s="1078">
        <f t="shared" si="602"/>
        <v>0</v>
      </c>
      <c r="Q409" s="1078">
        <f t="shared" si="694"/>
        <v>0</v>
      </c>
      <c r="R409" s="1078">
        <f t="shared" si="694"/>
        <v>0</v>
      </c>
      <c r="S409" s="1078">
        <f t="shared" si="694"/>
        <v>0</v>
      </c>
      <c r="T409" s="1078">
        <f t="shared" si="694"/>
        <v>0</v>
      </c>
      <c r="U409" s="1324">
        <f t="shared" si="587"/>
        <v>0</v>
      </c>
      <c r="V409" s="1078">
        <f t="shared" ref="V409:AA409" si="695">V139+V184+V229</f>
        <v>0</v>
      </c>
      <c r="W409" s="1078">
        <f t="shared" si="604"/>
        <v>0</v>
      </c>
      <c r="X409" s="1078">
        <f t="shared" si="695"/>
        <v>0</v>
      </c>
      <c r="Y409" s="1078">
        <f t="shared" si="695"/>
        <v>0</v>
      </c>
      <c r="Z409" s="1078">
        <f t="shared" si="695"/>
        <v>0</v>
      </c>
      <c r="AA409" s="1078">
        <f t="shared" si="695"/>
        <v>0</v>
      </c>
      <c r="AB409" s="1324">
        <f t="shared" si="589"/>
        <v>0</v>
      </c>
      <c r="AC409" s="1078">
        <f t="shared" ref="AC409:AH409" si="696">AC139+AC184+AC229</f>
        <v>0</v>
      </c>
      <c r="AD409" s="1078">
        <f t="shared" si="606"/>
        <v>0</v>
      </c>
      <c r="AE409" s="1078">
        <f t="shared" si="696"/>
        <v>0</v>
      </c>
      <c r="AF409" s="1078">
        <f t="shared" si="696"/>
        <v>0</v>
      </c>
      <c r="AG409" s="1078">
        <f t="shared" si="696"/>
        <v>0</v>
      </c>
      <c r="AH409" s="1078">
        <f t="shared" si="696"/>
        <v>0</v>
      </c>
      <c r="AI409" s="1324">
        <f t="shared" si="591"/>
        <v>0</v>
      </c>
      <c r="AJ409" s="1078">
        <f t="shared" si="592"/>
        <v>0</v>
      </c>
      <c r="AK409" s="1078">
        <f t="shared" si="593"/>
        <v>0</v>
      </c>
      <c r="AL409" s="1078">
        <f t="shared" si="594"/>
        <v>0</v>
      </c>
      <c r="AM409" s="1078">
        <f t="shared" si="595"/>
        <v>0</v>
      </c>
      <c r="AN409" s="1078">
        <f t="shared" si="596"/>
        <v>0</v>
      </c>
      <c r="AO409" s="1078">
        <f t="shared" si="597"/>
        <v>0</v>
      </c>
      <c r="AP409" s="1324">
        <f t="shared" si="598"/>
        <v>0</v>
      </c>
    </row>
    <row r="410" spans="1:42">
      <c r="A410" s="1325" t="s">
        <v>96</v>
      </c>
      <c r="B410" s="1325" t="s">
        <v>241</v>
      </c>
      <c r="C410" s="1325" t="s">
        <v>241</v>
      </c>
      <c r="D410" s="1325">
        <f>'Information Input'!$J$18</f>
        <v>2019</v>
      </c>
      <c r="E410" s="1325">
        <f>$E$50</f>
        <v>43</v>
      </c>
      <c r="F410" s="1336" t="str">
        <f>$F$50</f>
        <v>Pre-Tenancy/Housing Support</v>
      </c>
      <c r="G410" s="1337" t="str">
        <f>$G$50</f>
        <v>Report 5K</v>
      </c>
      <c r="H410" s="1082">
        <f t="shared" si="599"/>
        <v>0</v>
      </c>
      <c r="I410" s="1082">
        <f t="shared" si="600"/>
        <v>0</v>
      </c>
      <c r="J410" s="1082">
        <f t="shared" si="599"/>
        <v>0</v>
      </c>
      <c r="K410" s="1082">
        <f t="shared" si="599"/>
        <v>0</v>
      </c>
      <c r="L410" s="1082">
        <f t="shared" si="599"/>
        <v>0</v>
      </c>
      <c r="M410" s="1082">
        <f t="shared" si="599"/>
        <v>0</v>
      </c>
      <c r="N410" s="1338">
        <f t="shared" si="585"/>
        <v>0</v>
      </c>
      <c r="O410" s="1082">
        <f t="shared" ref="O410:T410" si="697">O140+O185+O230</f>
        <v>0</v>
      </c>
      <c r="P410" s="1082">
        <f t="shared" si="602"/>
        <v>0</v>
      </c>
      <c r="Q410" s="1082">
        <f t="shared" si="697"/>
        <v>0</v>
      </c>
      <c r="R410" s="1082">
        <f t="shared" si="697"/>
        <v>0</v>
      </c>
      <c r="S410" s="1082">
        <f t="shared" si="697"/>
        <v>0</v>
      </c>
      <c r="T410" s="1082">
        <f t="shared" si="697"/>
        <v>0</v>
      </c>
      <c r="U410" s="1338">
        <f t="shared" si="587"/>
        <v>0</v>
      </c>
      <c r="V410" s="1082">
        <f t="shared" ref="V410:AA410" si="698">V140+V185+V230</f>
        <v>0</v>
      </c>
      <c r="W410" s="1082">
        <f t="shared" si="604"/>
        <v>0</v>
      </c>
      <c r="X410" s="1082">
        <f t="shared" si="698"/>
        <v>0</v>
      </c>
      <c r="Y410" s="1082">
        <f t="shared" si="698"/>
        <v>0</v>
      </c>
      <c r="Z410" s="1082">
        <f t="shared" si="698"/>
        <v>0</v>
      </c>
      <c r="AA410" s="1082">
        <f t="shared" si="698"/>
        <v>0</v>
      </c>
      <c r="AB410" s="1338">
        <f t="shared" si="589"/>
        <v>0</v>
      </c>
      <c r="AC410" s="1082">
        <f t="shared" ref="AC410:AH410" si="699">AC140+AC185+AC230</f>
        <v>0</v>
      </c>
      <c r="AD410" s="1082">
        <f t="shared" si="606"/>
        <v>0</v>
      </c>
      <c r="AE410" s="1082">
        <f t="shared" si="699"/>
        <v>0</v>
      </c>
      <c r="AF410" s="1082">
        <f t="shared" si="699"/>
        <v>0</v>
      </c>
      <c r="AG410" s="1082">
        <f t="shared" si="699"/>
        <v>0</v>
      </c>
      <c r="AH410" s="1082">
        <f t="shared" si="699"/>
        <v>0</v>
      </c>
      <c r="AI410" s="1338">
        <f t="shared" si="591"/>
        <v>0</v>
      </c>
      <c r="AJ410" s="1094">
        <f t="shared" si="592"/>
        <v>0</v>
      </c>
      <c r="AK410" s="1094">
        <f t="shared" si="593"/>
        <v>0</v>
      </c>
      <c r="AL410" s="1094">
        <f t="shared" si="594"/>
        <v>0</v>
      </c>
      <c r="AM410" s="1094">
        <f t="shared" si="595"/>
        <v>0</v>
      </c>
      <c r="AN410" s="1094">
        <f t="shared" si="596"/>
        <v>0</v>
      </c>
      <c r="AO410" s="1094">
        <f t="shared" si="597"/>
        <v>0</v>
      </c>
      <c r="AP410" s="1327">
        <f t="shared" si="598"/>
        <v>0</v>
      </c>
    </row>
    <row r="411" spans="1:42" customFormat="1">
      <c r="A411" s="1326" t="s">
        <v>96</v>
      </c>
      <c r="B411" s="1326" t="s">
        <v>241</v>
      </c>
      <c r="C411" s="1326" t="s">
        <v>241</v>
      </c>
      <c r="D411" s="1326">
        <f>'Information Input'!$J$18</f>
        <v>2019</v>
      </c>
      <c r="E411" s="1097">
        <f>$E$51</f>
        <v>44</v>
      </c>
      <c r="F411" s="1098" t="str">
        <f>$F$51</f>
        <v>SUBTOTAL HEALTH CARE (11 through 43)</v>
      </c>
      <c r="G411" s="1099" t="str">
        <f>$G$51</f>
        <v>NA</v>
      </c>
      <c r="H411" s="1095">
        <f>SUM(H378:H410)</f>
        <v>0</v>
      </c>
      <c r="I411" s="1095">
        <f>SUM(I378:I410)</f>
        <v>0</v>
      </c>
      <c r="J411" s="1095">
        <f t="shared" ref="J411:N411" si="700">SUM(J378:J410)</f>
        <v>0</v>
      </c>
      <c r="K411" s="1095">
        <f t="shared" si="700"/>
        <v>0</v>
      </c>
      <c r="L411" s="1095">
        <f t="shared" si="700"/>
        <v>0</v>
      </c>
      <c r="M411" s="1095">
        <f t="shared" si="700"/>
        <v>0</v>
      </c>
      <c r="N411" s="1095">
        <f t="shared" si="700"/>
        <v>0</v>
      </c>
      <c r="O411" s="1095">
        <f>SUM(O378:O410)</f>
        <v>0</v>
      </c>
      <c r="P411" s="1095">
        <f>SUM(P378:P410)</f>
        <v>0</v>
      </c>
      <c r="Q411" s="1095">
        <f t="shared" ref="Q411:U411" si="701">SUM(Q378:Q410)</f>
        <v>0</v>
      </c>
      <c r="R411" s="1095">
        <f t="shared" si="701"/>
        <v>0</v>
      </c>
      <c r="S411" s="1095">
        <f t="shared" si="701"/>
        <v>0</v>
      </c>
      <c r="T411" s="1095">
        <f t="shared" si="701"/>
        <v>0</v>
      </c>
      <c r="U411" s="1095">
        <f t="shared" si="701"/>
        <v>0</v>
      </c>
      <c r="V411" s="1095">
        <f>SUM(V378:V410)</f>
        <v>0</v>
      </c>
      <c r="W411" s="1095">
        <f>SUM(W378:W410)</f>
        <v>0</v>
      </c>
      <c r="X411" s="1095">
        <f t="shared" ref="X411:AB411" si="702">SUM(X378:X410)</f>
        <v>0</v>
      </c>
      <c r="Y411" s="1095">
        <f t="shared" si="702"/>
        <v>0</v>
      </c>
      <c r="Z411" s="1095">
        <f t="shared" si="702"/>
        <v>0</v>
      </c>
      <c r="AA411" s="1095">
        <f t="shared" si="702"/>
        <v>0</v>
      </c>
      <c r="AB411" s="1095">
        <f t="shared" si="702"/>
        <v>0</v>
      </c>
      <c r="AC411" s="1095">
        <f>SUM(AC378:AC410)</f>
        <v>0</v>
      </c>
      <c r="AD411" s="1095">
        <f>SUM(AD378:AD410)</f>
        <v>0</v>
      </c>
      <c r="AE411" s="1095">
        <f t="shared" ref="AE411:AI411" si="703">SUM(AE378:AE410)</f>
        <v>0</v>
      </c>
      <c r="AF411" s="1095">
        <f t="shared" si="703"/>
        <v>0</v>
      </c>
      <c r="AG411" s="1095">
        <f t="shared" si="703"/>
        <v>0</v>
      </c>
      <c r="AH411" s="1095">
        <f t="shared" si="703"/>
        <v>0</v>
      </c>
      <c r="AI411" s="1095">
        <f t="shared" si="703"/>
        <v>0</v>
      </c>
      <c r="AJ411" s="1096">
        <f>SUM(AJ378:AJ410)</f>
        <v>0</v>
      </c>
      <c r="AK411" s="1096">
        <f t="shared" ref="AK411" si="704">SUM(AK378:AK410)</f>
        <v>0</v>
      </c>
      <c r="AL411" s="1096">
        <f t="shared" ref="AL411" si="705">SUM(AL378:AL410)</f>
        <v>0</v>
      </c>
      <c r="AM411" s="1096">
        <f t="shared" ref="AM411" si="706">SUM(AM378:AM410)</f>
        <v>0</v>
      </c>
      <c r="AN411" s="1096">
        <f t="shared" ref="AN411" si="707">SUM(AN378:AN410)</f>
        <v>0</v>
      </c>
      <c r="AO411" s="1096">
        <f t="shared" ref="AO411" si="708">SUM(AO378:AO410)</f>
        <v>0</v>
      </c>
      <c r="AP411" s="1096">
        <f t="shared" ref="AP411" si="709">SUM(AP378:AP410)</f>
        <v>0</v>
      </c>
    </row>
    <row r="412" spans="1:42" customFormat="1">
      <c r="A412" s="1323" t="s">
        <v>96</v>
      </c>
      <c r="B412" s="1323" t="s">
        <v>241</v>
      </c>
      <c r="C412" s="1323" t="s">
        <v>241</v>
      </c>
      <c r="D412" s="1323">
        <f>'Information Input'!$J$18</f>
        <v>2019</v>
      </c>
      <c r="E412" s="1074">
        <f>$E$52</f>
        <v>45</v>
      </c>
      <c r="F412" s="1075" t="str">
        <f>$F$52</f>
        <v>Care Coordination - Medical</v>
      </c>
      <c r="G412" s="1076" t="str">
        <f>$G$52</f>
        <v>NA</v>
      </c>
      <c r="H412" s="1078">
        <f t="shared" ref="H412:M412" si="710">H142+H187+H232</f>
        <v>0</v>
      </c>
      <c r="I412" s="1078">
        <f t="shared" ref="I412:I418" si="711">I142+I187+I232</f>
        <v>0</v>
      </c>
      <c r="J412" s="1078">
        <f t="shared" si="710"/>
        <v>0</v>
      </c>
      <c r="K412" s="1078">
        <f t="shared" si="710"/>
        <v>0</v>
      </c>
      <c r="L412" s="1078">
        <f t="shared" si="710"/>
        <v>0</v>
      </c>
      <c r="M412" s="1078">
        <f t="shared" si="710"/>
        <v>0</v>
      </c>
      <c r="N412" s="1324">
        <f t="shared" ref="N412:N418" si="712">SUM(H412:M412)</f>
        <v>0</v>
      </c>
      <c r="O412" s="1078">
        <f t="shared" ref="O412:T412" si="713">O142+O187+O232</f>
        <v>0</v>
      </c>
      <c r="P412" s="1078">
        <f t="shared" ref="P412:P418" si="714">P142+P187+P232</f>
        <v>0</v>
      </c>
      <c r="Q412" s="1078">
        <f t="shared" si="713"/>
        <v>0</v>
      </c>
      <c r="R412" s="1078">
        <f t="shared" si="713"/>
        <v>0</v>
      </c>
      <c r="S412" s="1078">
        <f t="shared" si="713"/>
        <v>0</v>
      </c>
      <c r="T412" s="1078">
        <f t="shared" si="713"/>
        <v>0</v>
      </c>
      <c r="U412" s="1324">
        <f t="shared" ref="U412:U418" si="715">SUM(O412:T412)</f>
        <v>0</v>
      </c>
      <c r="V412" s="1078">
        <f t="shared" ref="V412:AA412" si="716">V142+V187+V232</f>
        <v>0</v>
      </c>
      <c r="W412" s="1078">
        <f t="shared" ref="W412:W418" si="717">W142+W187+W232</f>
        <v>0</v>
      </c>
      <c r="X412" s="1078">
        <f t="shared" si="716"/>
        <v>0</v>
      </c>
      <c r="Y412" s="1078">
        <f t="shared" si="716"/>
        <v>0</v>
      </c>
      <c r="Z412" s="1078">
        <f t="shared" si="716"/>
        <v>0</v>
      </c>
      <c r="AA412" s="1078">
        <f t="shared" si="716"/>
        <v>0</v>
      </c>
      <c r="AB412" s="1324">
        <f t="shared" ref="AB412:AB418" si="718">SUM(V412:AA412)</f>
        <v>0</v>
      </c>
      <c r="AC412" s="1078">
        <f t="shared" ref="AC412:AH412" si="719">AC142+AC187+AC232</f>
        <v>0</v>
      </c>
      <c r="AD412" s="1078">
        <f t="shared" ref="AD412:AD418" si="720">AD142+AD187+AD232</f>
        <v>0</v>
      </c>
      <c r="AE412" s="1078">
        <f t="shared" si="719"/>
        <v>0</v>
      </c>
      <c r="AF412" s="1078">
        <f t="shared" si="719"/>
        <v>0</v>
      </c>
      <c r="AG412" s="1078">
        <f t="shared" si="719"/>
        <v>0</v>
      </c>
      <c r="AH412" s="1078">
        <f t="shared" si="719"/>
        <v>0</v>
      </c>
      <c r="AI412" s="1324">
        <f t="shared" ref="AI412:AI418" si="721">SUM(AC412:AH412)</f>
        <v>0</v>
      </c>
      <c r="AJ412" s="1094">
        <f t="shared" ref="AJ412:AO418" si="722">H412+O412+V412+AC412</f>
        <v>0</v>
      </c>
      <c r="AK412" s="1094">
        <f t="shared" si="722"/>
        <v>0</v>
      </c>
      <c r="AL412" s="1094">
        <f t="shared" si="722"/>
        <v>0</v>
      </c>
      <c r="AM412" s="1094">
        <f t="shared" si="722"/>
        <v>0</v>
      </c>
      <c r="AN412" s="1094">
        <f t="shared" si="722"/>
        <v>0</v>
      </c>
      <c r="AO412" s="1094">
        <f t="shared" si="722"/>
        <v>0</v>
      </c>
      <c r="AP412" s="1327">
        <f t="shared" ref="AP412:AP418" si="723">SUM(AJ412:AO412)</f>
        <v>0</v>
      </c>
    </row>
    <row r="413" spans="1:42" customFormat="1">
      <c r="A413" s="1323" t="s">
        <v>96</v>
      </c>
      <c r="B413" s="1323" t="s">
        <v>241</v>
      </c>
      <c r="C413" s="1323" t="s">
        <v>241</v>
      </c>
      <c r="D413" s="1323">
        <f>'Information Input'!$J$18</f>
        <v>2019</v>
      </c>
      <c r="E413" s="1074">
        <f>$E$53</f>
        <v>46</v>
      </c>
      <c r="F413" s="1075" t="str">
        <f>$F$53</f>
        <v>IHS, Tribal 638 &amp; I/T/Us - OMB Rate</v>
      </c>
      <c r="G413" s="1076" t="str">
        <f>$G$53</f>
        <v>NA</v>
      </c>
      <c r="H413" s="1078">
        <f t="shared" ref="H413:M413" si="724">H143+H188+H233</f>
        <v>0</v>
      </c>
      <c r="I413" s="1078">
        <f t="shared" si="711"/>
        <v>0</v>
      </c>
      <c r="J413" s="1078">
        <f t="shared" si="724"/>
        <v>0</v>
      </c>
      <c r="K413" s="1078">
        <f t="shared" si="724"/>
        <v>0</v>
      </c>
      <c r="L413" s="1078">
        <f t="shared" si="724"/>
        <v>0</v>
      </c>
      <c r="M413" s="1078">
        <f t="shared" si="724"/>
        <v>0</v>
      </c>
      <c r="N413" s="1324">
        <f t="shared" si="712"/>
        <v>0</v>
      </c>
      <c r="O413" s="1078">
        <f t="shared" ref="O413:T413" si="725">O143+O188+O233</f>
        <v>0</v>
      </c>
      <c r="P413" s="1078">
        <f t="shared" si="714"/>
        <v>0</v>
      </c>
      <c r="Q413" s="1078">
        <f t="shared" si="725"/>
        <v>0</v>
      </c>
      <c r="R413" s="1078">
        <f t="shared" si="725"/>
        <v>0</v>
      </c>
      <c r="S413" s="1078">
        <f t="shared" si="725"/>
        <v>0</v>
      </c>
      <c r="T413" s="1078">
        <f t="shared" si="725"/>
        <v>0</v>
      </c>
      <c r="U413" s="1324">
        <f t="shared" si="715"/>
        <v>0</v>
      </c>
      <c r="V413" s="1078">
        <f t="shared" ref="V413:AA413" si="726">V143+V188+V233</f>
        <v>0</v>
      </c>
      <c r="W413" s="1078">
        <f t="shared" si="717"/>
        <v>0</v>
      </c>
      <c r="X413" s="1078">
        <f t="shared" si="726"/>
        <v>0</v>
      </c>
      <c r="Y413" s="1078">
        <f t="shared" si="726"/>
        <v>0</v>
      </c>
      <c r="Z413" s="1078">
        <f t="shared" si="726"/>
        <v>0</v>
      </c>
      <c r="AA413" s="1078">
        <f t="shared" si="726"/>
        <v>0</v>
      </c>
      <c r="AB413" s="1324">
        <f t="shared" si="718"/>
        <v>0</v>
      </c>
      <c r="AC413" s="1078">
        <f t="shared" ref="AC413:AH413" si="727">AC143+AC188+AC233</f>
        <v>0</v>
      </c>
      <c r="AD413" s="1078">
        <f t="shared" si="720"/>
        <v>0</v>
      </c>
      <c r="AE413" s="1078">
        <f t="shared" si="727"/>
        <v>0</v>
      </c>
      <c r="AF413" s="1078">
        <f t="shared" si="727"/>
        <v>0</v>
      </c>
      <c r="AG413" s="1078">
        <f t="shared" si="727"/>
        <v>0</v>
      </c>
      <c r="AH413" s="1078">
        <f t="shared" si="727"/>
        <v>0</v>
      </c>
      <c r="AI413" s="1324">
        <f t="shared" si="721"/>
        <v>0</v>
      </c>
      <c r="AJ413" s="1094">
        <f t="shared" si="722"/>
        <v>0</v>
      </c>
      <c r="AK413" s="1094">
        <f t="shared" si="722"/>
        <v>0</v>
      </c>
      <c r="AL413" s="1094">
        <f t="shared" si="722"/>
        <v>0</v>
      </c>
      <c r="AM413" s="1094">
        <f t="shared" si="722"/>
        <v>0</v>
      </c>
      <c r="AN413" s="1094">
        <f t="shared" si="722"/>
        <v>0</v>
      </c>
      <c r="AO413" s="1094">
        <f t="shared" si="722"/>
        <v>0</v>
      </c>
      <c r="AP413" s="1327">
        <f t="shared" si="723"/>
        <v>0</v>
      </c>
    </row>
    <row r="414" spans="1:42" customFormat="1">
      <c r="A414" s="1323" t="s">
        <v>96</v>
      </c>
      <c r="B414" s="1323" t="s">
        <v>241</v>
      </c>
      <c r="C414" s="1323" t="s">
        <v>241</v>
      </c>
      <c r="D414" s="1323">
        <f>'Information Input'!$J$18</f>
        <v>2019</v>
      </c>
      <c r="E414" s="1074">
        <f>$E$54</f>
        <v>47</v>
      </c>
      <c r="F414" s="1075" t="str">
        <f>$F$54</f>
        <v>IHS, Tribal 638 &amp; I/T/Us - NOT Subject to OMB Codes/Rates</v>
      </c>
      <c r="G414" s="1076" t="str">
        <f>$G$54</f>
        <v>NA</v>
      </c>
      <c r="H414" s="1078">
        <f t="shared" ref="H414:M414" si="728">H144+H189+H234</f>
        <v>0</v>
      </c>
      <c r="I414" s="1078">
        <f t="shared" si="711"/>
        <v>0</v>
      </c>
      <c r="J414" s="1078">
        <f t="shared" si="728"/>
        <v>0</v>
      </c>
      <c r="K414" s="1078">
        <f t="shared" si="728"/>
        <v>0</v>
      </c>
      <c r="L414" s="1078">
        <f t="shared" si="728"/>
        <v>0</v>
      </c>
      <c r="M414" s="1078">
        <f t="shared" si="728"/>
        <v>0</v>
      </c>
      <c r="N414" s="1324">
        <f t="shared" si="712"/>
        <v>0</v>
      </c>
      <c r="O414" s="1078">
        <f t="shared" ref="O414:T414" si="729">O144+O189+O234</f>
        <v>0</v>
      </c>
      <c r="P414" s="1078">
        <f t="shared" si="714"/>
        <v>0</v>
      </c>
      <c r="Q414" s="1078">
        <f t="shared" si="729"/>
        <v>0</v>
      </c>
      <c r="R414" s="1078">
        <f t="shared" si="729"/>
        <v>0</v>
      </c>
      <c r="S414" s="1078">
        <f t="shared" si="729"/>
        <v>0</v>
      </c>
      <c r="T414" s="1078">
        <f t="shared" si="729"/>
        <v>0</v>
      </c>
      <c r="U414" s="1324">
        <f t="shared" si="715"/>
        <v>0</v>
      </c>
      <c r="V414" s="1078">
        <f t="shared" ref="V414:AA414" si="730">V144+V189+V234</f>
        <v>0</v>
      </c>
      <c r="W414" s="1078">
        <f t="shared" si="717"/>
        <v>0</v>
      </c>
      <c r="X414" s="1078">
        <f t="shared" si="730"/>
        <v>0</v>
      </c>
      <c r="Y414" s="1078">
        <f t="shared" si="730"/>
        <v>0</v>
      </c>
      <c r="Z414" s="1078">
        <f t="shared" si="730"/>
        <v>0</v>
      </c>
      <c r="AA414" s="1078">
        <f t="shared" si="730"/>
        <v>0</v>
      </c>
      <c r="AB414" s="1324">
        <f t="shared" si="718"/>
        <v>0</v>
      </c>
      <c r="AC414" s="1078">
        <f t="shared" ref="AC414:AH414" si="731">AC144+AC189+AC234</f>
        <v>0</v>
      </c>
      <c r="AD414" s="1078">
        <f t="shared" si="720"/>
        <v>0</v>
      </c>
      <c r="AE414" s="1078">
        <f t="shared" si="731"/>
        <v>0</v>
      </c>
      <c r="AF414" s="1078">
        <f t="shared" si="731"/>
        <v>0</v>
      </c>
      <c r="AG414" s="1078">
        <f t="shared" si="731"/>
        <v>0</v>
      </c>
      <c r="AH414" s="1078">
        <f t="shared" si="731"/>
        <v>0</v>
      </c>
      <c r="AI414" s="1324">
        <f t="shared" si="721"/>
        <v>0</v>
      </c>
      <c r="AJ414" s="1094">
        <f t="shared" si="722"/>
        <v>0</v>
      </c>
      <c r="AK414" s="1094">
        <f t="shared" si="722"/>
        <v>0</v>
      </c>
      <c r="AL414" s="1094">
        <f t="shared" si="722"/>
        <v>0</v>
      </c>
      <c r="AM414" s="1094">
        <f t="shared" si="722"/>
        <v>0</v>
      </c>
      <c r="AN414" s="1094">
        <f t="shared" si="722"/>
        <v>0</v>
      </c>
      <c r="AO414" s="1094">
        <f t="shared" si="722"/>
        <v>0</v>
      </c>
      <c r="AP414" s="1327">
        <f t="shared" si="723"/>
        <v>0</v>
      </c>
    </row>
    <row r="415" spans="1:42" customFormat="1">
      <c r="A415" s="1323" t="s">
        <v>96</v>
      </c>
      <c r="B415" s="1323" t="s">
        <v>241</v>
      </c>
      <c r="C415" s="1323" t="s">
        <v>241</v>
      </c>
      <c r="D415" s="1323">
        <f>'Information Input'!$J$18</f>
        <v>2019</v>
      </c>
      <c r="E415" s="1074">
        <f>$E$55</f>
        <v>48</v>
      </c>
      <c r="F415" s="1075" t="str">
        <f>$F$55</f>
        <v>Member Rewards - Goods and Services</v>
      </c>
      <c r="G415" s="1076" t="str">
        <f>$G$55</f>
        <v>NA</v>
      </c>
      <c r="H415" s="1078">
        <f t="shared" ref="H415:M415" si="732">H145+H190+H235</f>
        <v>0</v>
      </c>
      <c r="I415" s="1078">
        <f t="shared" si="711"/>
        <v>0</v>
      </c>
      <c r="J415" s="1078">
        <f t="shared" si="732"/>
        <v>0</v>
      </c>
      <c r="K415" s="1078">
        <f t="shared" si="732"/>
        <v>0</v>
      </c>
      <c r="L415" s="1078">
        <f t="shared" si="732"/>
        <v>0</v>
      </c>
      <c r="M415" s="1078">
        <f t="shared" si="732"/>
        <v>0</v>
      </c>
      <c r="N415" s="1324">
        <f t="shared" si="712"/>
        <v>0</v>
      </c>
      <c r="O415" s="1078">
        <f t="shared" ref="O415:T415" si="733">O145+O190+O235</f>
        <v>0</v>
      </c>
      <c r="P415" s="1078">
        <f t="shared" si="714"/>
        <v>0</v>
      </c>
      <c r="Q415" s="1078">
        <f t="shared" si="733"/>
        <v>0</v>
      </c>
      <c r="R415" s="1078">
        <f t="shared" si="733"/>
        <v>0</v>
      </c>
      <c r="S415" s="1078">
        <f t="shared" si="733"/>
        <v>0</v>
      </c>
      <c r="T415" s="1078">
        <f t="shared" si="733"/>
        <v>0</v>
      </c>
      <c r="U415" s="1324">
        <f t="shared" si="715"/>
        <v>0</v>
      </c>
      <c r="V415" s="1078">
        <f t="shared" ref="V415:AA415" si="734">V145+V190+V235</f>
        <v>0</v>
      </c>
      <c r="W415" s="1078">
        <f t="shared" si="717"/>
        <v>0</v>
      </c>
      <c r="X415" s="1078">
        <f t="shared" si="734"/>
        <v>0</v>
      </c>
      <c r="Y415" s="1078">
        <f t="shared" si="734"/>
        <v>0</v>
      </c>
      <c r="Z415" s="1078">
        <f t="shared" si="734"/>
        <v>0</v>
      </c>
      <c r="AA415" s="1078">
        <f t="shared" si="734"/>
        <v>0</v>
      </c>
      <c r="AB415" s="1324">
        <f t="shared" si="718"/>
        <v>0</v>
      </c>
      <c r="AC415" s="1078">
        <f t="shared" ref="AC415:AH415" si="735">AC145+AC190+AC235</f>
        <v>0</v>
      </c>
      <c r="AD415" s="1078">
        <f t="shared" si="720"/>
        <v>0</v>
      </c>
      <c r="AE415" s="1078">
        <f t="shared" si="735"/>
        <v>0</v>
      </c>
      <c r="AF415" s="1078">
        <f t="shared" si="735"/>
        <v>0</v>
      </c>
      <c r="AG415" s="1078">
        <f t="shared" si="735"/>
        <v>0</v>
      </c>
      <c r="AH415" s="1078">
        <f t="shared" si="735"/>
        <v>0</v>
      </c>
      <c r="AI415" s="1324">
        <f t="shared" si="721"/>
        <v>0</v>
      </c>
      <c r="AJ415" s="1094">
        <f t="shared" si="722"/>
        <v>0</v>
      </c>
      <c r="AK415" s="1094">
        <f t="shared" si="722"/>
        <v>0</v>
      </c>
      <c r="AL415" s="1094">
        <f t="shared" si="722"/>
        <v>0</v>
      </c>
      <c r="AM415" s="1094">
        <f t="shared" si="722"/>
        <v>0</v>
      </c>
      <c r="AN415" s="1094">
        <f t="shared" si="722"/>
        <v>0</v>
      </c>
      <c r="AO415" s="1094">
        <f t="shared" si="722"/>
        <v>0</v>
      </c>
      <c r="AP415" s="1327">
        <f t="shared" si="723"/>
        <v>0</v>
      </c>
    </row>
    <row r="416" spans="1:42" customFormat="1">
      <c r="A416" s="1323" t="s">
        <v>96</v>
      </c>
      <c r="B416" s="1323" t="s">
        <v>241</v>
      </c>
      <c r="C416" s="1323" t="s">
        <v>241</v>
      </c>
      <c r="D416" s="1323">
        <f>'Information Input'!$J$18</f>
        <v>2019</v>
      </c>
      <c r="E416" s="1074">
        <f>$E$56</f>
        <v>49</v>
      </c>
      <c r="F416" s="1075" t="str">
        <f>$F$56</f>
        <v>Member Rewards - Vendor Administration</v>
      </c>
      <c r="G416" s="1076" t="str">
        <f>$G$56</f>
        <v>NA</v>
      </c>
      <c r="H416" s="1078">
        <f t="shared" ref="H416:M416" si="736">H146+H191+H236</f>
        <v>0</v>
      </c>
      <c r="I416" s="1078">
        <f t="shared" si="711"/>
        <v>0</v>
      </c>
      <c r="J416" s="1078">
        <f t="shared" si="736"/>
        <v>0</v>
      </c>
      <c r="K416" s="1078">
        <f t="shared" si="736"/>
        <v>0</v>
      </c>
      <c r="L416" s="1078">
        <f t="shared" si="736"/>
        <v>0</v>
      </c>
      <c r="M416" s="1078">
        <f t="shared" si="736"/>
        <v>0</v>
      </c>
      <c r="N416" s="1324">
        <f t="shared" si="712"/>
        <v>0</v>
      </c>
      <c r="O416" s="1078">
        <f t="shared" ref="O416:T416" si="737">O146+O191+O236</f>
        <v>0</v>
      </c>
      <c r="P416" s="1078">
        <f t="shared" si="714"/>
        <v>0</v>
      </c>
      <c r="Q416" s="1078">
        <f t="shared" si="737"/>
        <v>0</v>
      </c>
      <c r="R416" s="1078">
        <f t="shared" si="737"/>
        <v>0</v>
      </c>
      <c r="S416" s="1078">
        <f t="shared" si="737"/>
        <v>0</v>
      </c>
      <c r="T416" s="1078">
        <f t="shared" si="737"/>
        <v>0</v>
      </c>
      <c r="U416" s="1324">
        <f t="shared" si="715"/>
        <v>0</v>
      </c>
      <c r="V416" s="1078">
        <f t="shared" ref="V416:AA416" si="738">V146+V191+V236</f>
        <v>0</v>
      </c>
      <c r="W416" s="1078">
        <f t="shared" si="717"/>
        <v>0</v>
      </c>
      <c r="X416" s="1078">
        <f t="shared" si="738"/>
        <v>0</v>
      </c>
      <c r="Y416" s="1078">
        <f t="shared" si="738"/>
        <v>0</v>
      </c>
      <c r="Z416" s="1078">
        <f t="shared" si="738"/>
        <v>0</v>
      </c>
      <c r="AA416" s="1078">
        <f t="shared" si="738"/>
        <v>0</v>
      </c>
      <c r="AB416" s="1324">
        <f t="shared" si="718"/>
        <v>0</v>
      </c>
      <c r="AC416" s="1078">
        <f t="shared" ref="AC416:AH416" si="739">AC146+AC191+AC236</f>
        <v>0</v>
      </c>
      <c r="AD416" s="1078">
        <f t="shared" si="720"/>
        <v>0</v>
      </c>
      <c r="AE416" s="1078">
        <f t="shared" si="739"/>
        <v>0</v>
      </c>
      <c r="AF416" s="1078">
        <f t="shared" si="739"/>
        <v>0</v>
      </c>
      <c r="AG416" s="1078">
        <f t="shared" si="739"/>
        <v>0</v>
      </c>
      <c r="AH416" s="1078">
        <f t="shared" si="739"/>
        <v>0</v>
      </c>
      <c r="AI416" s="1324">
        <f t="shared" si="721"/>
        <v>0</v>
      </c>
      <c r="AJ416" s="1094">
        <f t="shared" si="722"/>
        <v>0</v>
      </c>
      <c r="AK416" s="1094">
        <f t="shared" si="722"/>
        <v>0</v>
      </c>
      <c r="AL416" s="1094">
        <f t="shared" si="722"/>
        <v>0</v>
      </c>
      <c r="AM416" s="1094">
        <f t="shared" si="722"/>
        <v>0</v>
      </c>
      <c r="AN416" s="1094">
        <f t="shared" si="722"/>
        <v>0</v>
      </c>
      <c r="AO416" s="1094">
        <f t="shared" si="722"/>
        <v>0</v>
      </c>
      <c r="AP416" s="1327">
        <f t="shared" si="723"/>
        <v>0</v>
      </c>
    </row>
    <row r="417" spans="1:42" customFormat="1">
      <c r="A417" s="1323" t="s">
        <v>96</v>
      </c>
      <c r="B417" s="1323" t="s">
        <v>241</v>
      </c>
      <c r="C417" s="1323" t="s">
        <v>241</v>
      </c>
      <c r="D417" s="1323">
        <f>'Information Input'!$J$18</f>
        <v>2019</v>
      </c>
      <c r="E417" s="1074">
        <f>$E$57</f>
        <v>50</v>
      </c>
      <c r="F417" s="1075" t="str">
        <f>$F$57</f>
        <v>Value Added Services/Non-State Plan Approved Services</v>
      </c>
      <c r="G417" s="1076" t="str">
        <f>$G$57</f>
        <v>NA</v>
      </c>
      <c r="H417" s="1078">
        <f t="shared" ref="H417:M417" si="740">H147+H192+H237</f>
        <v>0</v>
      </c>
      <c r="I417" s="1078">
        <f t="shared" si="711"/>
        <v>0</v>
      </c>
      <c r="J417" s="1078">
        <f t="shared" si="740"/>
        <v>0</v>
      </c>
      <c r="K417" s="1078">
        <f t="shared" si="740"/>
        <v>0</v>
      </c>
      <c r="L417" s="1078">
        <f t="shared" si="740"/>
        <v>0</v>
      </c>
      <c r="M417" s="1078">
        <f t="shared" si="740"/>
        <v>0</v>
      </c>
      <c r="N417" s="1324">
        <f t="shared" si="712"/>
        <v>0</v>
      </c>
      <c r="O417" s="1078">
        <f t="shared" ref="O417:T417" si="741">O147+O192+O237</f>
        <v>0</v>
      </c>
      <c r="P417" s="1078">
        <f t="shared" si="714"/>
        <v>0</v>
      </c>
      <c r="Q417" s="1078">
        <f t="shared" si="741"/>
        <v>0</v>
      </c>
      <c r="R417" s="1078">
        <f t="shared" si="741"/>
        <v>0</v>
      </c>
      <c r="S417" s="1078">
        <f t="shared" si="741"/>
        <v>0</v>
      </c>
      <c r="T417" s="1078">
        <f t="shared" si="741"/>
        <v>0</v>
      </c>
      <c r="U417" s="1324">
        <f t="shared" si="715"/>
        <v>0</v>
      </c>
      <c r="V417" s="1078">
        <f t="shared" ref="V417:AA417" si="742">V147+V192+V237</f>
        <v>0</v>
      </c>
      <c r="W417" s="1078">
        <f t="shared" si="717"/>
        <v>0</v>
      </c>
      <c r="X417" s="1078">
        <f t="shared" si="742"/>
        <v>0</v>
      </c>
      <c r="Y417" s="1078">
        <f t="shared" si="742"/>
        <v>0</v>
      </c>
      <c r="Z417" s="1078">
        <f t="shared" si="742"/>
        <v>0</v>
      </c>
      <c r="AA417" s="1078">
        <f t="shared" si="742"/>
        <v>0</v>
      </c>
      <c r="AB417" s="1324">
        <f t="shared" si="718"/>
        <v>0</v>
      </c>
      <c r="AC417" s="1078">
        <f t="shared" ref="AC417:AH417" si="743">AC147+AC192+AC237</f>
        <v>0</v>
      </c>
      <c r="AD417" s="1078">
        <f t="shared" si="720"/>
        <v>0</v>
      </c>
      <c r="AE417" s="1078">
        <f t="shared" si="743"/>
        <v>0</v>
      </c>
      <c r="AF417" s="1078">
        <f t="shared" si="743"/>
        <v>0</v>
      </c>
      <c r="AG417" s="1078">
        <f t="shared" si="743"/>
        <v>0</v>
      </c>
      <c r="AH417" s="1078">
        <f t="shared" si="743"/>
        <v>0</v>
      </c>
      <c r="AI417" s="1324">
        <f t="shared" si="721"/>
        <v>0</v>
      </c>
      <c r="AJ417" s="1094">
        <f t="shared" si="722"/>
        <v>0</v>
      </c>
      <c r="AK417" s="1094">
        <f t="shared" si="722"/>
        <v>0</v>
      </c>
      <c r="AL417" s="1094">
        <f t="shared" si="722"/>
        <v>0</v>
      </c>
      <c r="AM417" s="1094">
        <f t="shared" si="722"/>
        <v>0</v>
      </c>
      <c r="AN417" s="1094">
        <f t="shared" si="722"/>
        <v>0</v>
      </c>
      <c r="AO417" s="1094">
        <f t="shared" si="722"/>
        <v>0</v>
      </c>
      <c r="AP417" s="1327">
        <f t="shared" si="723"/>
        <v>0</v>
      </c>
    </row>
    <row r="418" spans="1:42" customFormat="1">
      <c r="A418" s="1328" t="s">
        <v>96</v>
      </c>
      <c r="B418" s="1328" t="s">
        <v>241</v>
      </c>
      <c r="C418" s="1328" t="s">
        <v>241</v>
      </c>
      <c r="D418" s="1328">
        <f>'Information Input'!$J$18</f>
        <v>2019</v>
      </c>
      <c r="E418" s="1100">
        <f>$E$58</f>
        <v>51</v>
      </c>
      <c r="F418" s="1101" t="str">
        <f>$F$58</f>
        <v>Other - Outlier Services (Provide Detail in Outlier Report)</v>
      </c>
      <c r="G418" s="1102" t="str">
        <f>$G$58</f>
        <v>NA</v>
      </c>
      <c r="H418" s="1082">
        <f t="shared" ref="H418:M418" si="744">H148+H193+H238</f>
        <v>0</v>
      </c>
      <c r="I418" s="1082">
        <f t="shared" si="711"/>
        <v>0</v>
      </c>
      <c r="J418" s="1082">
        <f t="shared" si="744"/>
        <v>0</v>
      </c>
      <c r="K418" s="1082">
        <f t="shared" si="744"/>
        <v>0</v>
      </c>
      <c r="L418" s="1082">
        <f t="shared" si="744"/>
        <v>0</v>
      </c>
      <c r="M418" s="1082">
        <f t="shared" si="744"/>
        <v>0</v>
      </c>
      <c r="N418" s="1338">
        <f t="shared" si="712"/>
        <v>0</v>
      </c>
      <c r="O418" s="1082">
        <f t="shared" ref="O418:T418" si="745">O148+O193+O238</f>
        <v>0</v>
      </c>
      <c r="P418" s="1082">
        <f t="shared" si="714"/>
        <v>0</v>
      </c>
      <c r="Q418" s="1082">
        <f t="shared" si="745"/>
        <v>0</v>
      </c>
      <c r="R418" s="1082">
        <f t="shared" si="745"/>
        <v>0</v>
      </c>
      <c r="S418" s="1082">
        <f t="shared" si="745"/>
        <v>0</v>
      </c>
      <c r="T418" s="1082">
        <f t="shared" si="745"/>
        <v>0</v>
      </c>
      <c r="U418" s="1338">
        <f t="shared" si="715"/>
        <v>0</v>
      </c>
      <c r="V418" s="1082">
        <f t="shared" ref="V418:AA418" si="746">V148+V193+V238</f>
        <v>0</v>
      </c>
      <c r="W418" s="1082">
        <f t="shared" si="717"/>
        <v>0</v>
      </c>
      <c r="X418" s="1082">
        <f t="shared" si="746"/>
        <v>0</v>
      </c>
      <c r="Y418" s="1082">
        <f t="shared" si="746"/>
        <v>0</v>
      </c>
      <c r="Z418" s="1082">
        <f t="shared" si="746"/>
        <v>0</v>
      </c>
      <c r="AA418" s="1082">
        <f t="shared" si="746"/>
        <v>0</v>
      </c>
      <c r="AB418" s="1338">
        <f t="shared" si="718"/>
        <v>0</v>
      </c>
      <c r="AC418" s="1082">
        <f t="shared" ref="AC418:AH418" si="747">AC148+AC193+AC238</f>
        <v>0</v>
      </c>
      <c r="AD418" s="1082">
        <f t="shared" si="720"/>
        <v>0</v>
      </c>
      <c r="AE418" s="1082">
        <f t="shared" si="747"/>
        <v>0</v>
      </c>
      <c r="AF418" s="1082">
        <f t="shared" si="747"/>
        <v>0</v>
      </c>
      <c r="AG418" s="1082">
        <f t="shared" si="747"/>
        <v>0</v>
      </c>
      <c r="AH418" s="1082">
        <f t="shared" si="747"/>
        <v>0</v>
      </c>
      <c r="AI418" s="1338">
        <f t="shared" si="721"/>
        <v>0</v>
      </c>
      <c r="AJ418" s="1094">
        <f t="shared" si="722"/>
        <v>0</v>
      </c>
      <c r="AK418" s="1094">
        <f t="shared" si="722"/>
        <v>0</v>
      </c>
      <c r="AL418" s="1094">
        <f t="shared" si="722"/>
        <v>0</v>
      </c>
      <c r="AM418" s="1094">
        <f t="shared" si="722"/>
        <v>0</v>
      </c>
      <c r="AN418" s="1094">
        <f t="shared" si="722"/>
        <v>0</v>
      </c>
      <c r="AO418" s="1094">
        <f t="shared" si="722"/>
        <v>0</v>
      </c>
      <c r="AP418" s="1327">
        <f t="shared" si="723"/>
        <v>0</v>
      </c>
    </row>
    <row r="419" spans="1:42" customFormat="1">
      <c r="A419" s="1329" t="s">
        <v>96</v>
      </c>
      <c r="B419" s="1329" t="s">
        <v>241</v>
      </c>
      <c r="C419" s="1329" t="s">
        <v>241</v>
      </c>
      <c r="D419" s="1329">
        <f>'Information Input'!$J$18</f>
        <v>2019</v>
      </c>
      <c r="E419" s="1103">
        <f>$E$59</f>
        <v>52</v>
      </c>
      <c r="F419" s="1104" t="str">
        <f>$F$59</f>
        <v>TOTAL HEALTH CARE (44 through 51)</v>
      </c>
      <c r="G419" s="1105" t="str">
        <f>$G$59</f>
        <v>NA</v>
      </c>
      <c r="H419" s="1095">
        <f>SUM(H411:H418)</f>
        <v>0</v>
      </c>
      <c r="I419" s="1095">
        <f>SUM(I411:I418)</f>
        <v>0</v>
      </c>
      <c r="J419" s="1095">
        <f t="shared" ref="J419" si="748">SUM(J411:J418)</f>
        <v>0</v>
      </c>
      <c r="K419" s="1095">
        <f t="shared" ref="K419" si="749">SUM(K411:K418)</f>
        <v>0</v>
      </c>
      <c r="L419" s="1095">
        <f t="shared" ref="L419" si="750">SUM(L411:L418)</f>
        <v>0</v>
      </c>
      <c r="M419" s="1095">
        <f t="shared" ref="M419" si="751">SUM(M411:M418)</f>
        <v>0</v>
      </c>
      <c r="N419" s="1095">
        <f>SUM(N411:N418)</f>
        <v>0</v>
      </c>
      <c r="O419" s="1095">
        <f>SUM(O411:O418)</f>
        <v>0</v>
      </c>
      <c r="P419" s="1095">
        <f>SUM(P411:P418)</f>
        <v>0</v>
      </c>
      <c r="Q419" s="1095">
        <f t="shared" ref="Q419" si="752">SUM(Q411:Q418)</f>
        <v>0</v>
      </c>
      <c r="R419" s="1095">
        <f t="shared" ref="R419" si="753">SUM(R411:R418)</f>
        <v>0</v>
      </c>
      <c r="S419" s="1095">
        <f t="shared" ref="S419" si="754">SUM(S411:S418)</f>
        <v>0</v>
      </c>
      <c r="T419" s="1095">
        <f t="shared" ref="T419" si="755">SUM(T411:T418)</f>
        <v>0</v>
      </c>
      <c r="U419" s="1095">
        <f>SUM(U411:U418)</f>
        <v>0</v>
      </c>
      <c r="V419" s="1095">
        <f>SUM(V411:V418)</f>
        <v>0</v>
      </c>
      <c r="W419" s="1095">
        <f>SUM(W411:W418)</f>
        <v>0</v>
      </c>
      <c r="X419" s="1095">
        <f t="shared" ref="X419" si="756">SUM(X411:X418)</f>
        <v>0</v>
      </c>
      <c r="Y419" s="1095">
        <f t="shared" ref="Y419" si="757">SUM(Y411:Y418)</f>
        <v>0</v>
      </c>
      <c r="Z419" s="1095">
        <f t="shared" ref="Z419" si="758">SUM(Z411:Z418)</f>
        <v>0</v>
      </c>
      <c r="AA419" s="1095">
        <f t="shared" ref="AA419" si="759">SUM(AA411:AA418)</f>
        <v>0</v>
      </c>
      <c r="AB419" s="1095">
        <f>SUM(AB411:AB418)</f>
        <v>0</v>
      </c>
      <c r="AC419" s="1095">
        <f>SUM(AC411:AC418)</f>
        <v>0</v>
      </c>
      <c r="AD419" s="1095">
        <f>SUM(AD411:AD418)</f>
        <v>0</v>
      </c>
      <c r="AE419" s="1095">
        <f t="shared" ref="AE419" si="760">SUM(AE411:AE418)</f>
        <v>0</v>
      </c>
      <c r="AF419" s="1095">
        <f t="shared" ref="AF419" si="761">SUM(AF411:AF418)</f>
        <v>0</v>
      </c>
      <c r="AG419" s="1095">
        <f t="shared" ref="AG419" si="762">SUM(AG411:AG418)</f>
        <v>0</v>
      </c>
      <c r="AH419" s="1095">
        <f t="shared" ref="AH419" si="763">SUM(AH411:AH418)</f>
        <v>0</v>
      </c>
      <c r="AI419" s="1095">
        <f>SUM(AI411:AI418)</f>
        <v>0</v>
      </c>
      <c r="AJ419" s="1095">
        <f>SUM(AJ411:AJ418)</f>
        <v>0</v>
      </c>
      <c r="AK419" s="1095">
        <f t="shared" ref="AK419" si="764">SUM(AK411:AK418)</f>
        <v>0</v>
      </c>
      <c r="AL419" s="1095">
        <f t="shared" ref="AL419" si="765">SUM(AL411:AL418)</f>
        <v>0</v>
      </c>
      <c r="AM419" s="1095">
        <f t="shared" ref="AM419" si="766">SUM(AM411:AM418)</f>
        <v>0</v>
      </c>
      <c r="AN419" s="1095">
        <f t="shared" ref="AN419" si="767">SUM(AN411:AN418)</f>
        <v>0</v>
      </c>
      <c r="AO419" s="1095">
        <f t="shared" ref="AO419" si="768">SUM(AO411:AO418)</f>
        <v>0</v>
      </c>
      <c r="AP419" s="1095">
        <f t="shared" ref="AP419" si="769">SUM(AP411:AP418)</f>
        <v>0</v>
      </c>
    </row>
    <row r="420" spans="1:42" customFormat="1" ht="9.9499999999999993"/>
    <row r="421" spans="1:42" customFormat="1" ht="12.95">
      <c r="A421" s="1315"/>
      <c r="B421" s="1315"/>
      <c r="C421" s="1315"/>
      <c r="D421" s="1317"/>
      <c r="E421" s="1317"/>
      <c r="F421" s="1317"/>
      <c r="G421" s="1317"/>
      <c r="H421" s="1090" t="s">
        <v>135</v>
      </c>
      <c r="I421" s="1091"/>
      <c r="J421" s="1091"/>
      <c r="K421" s="1091"/>
      <c r="L421" s="1091"/>
      <c r="M421" s="1091"/>
      <c r="N421" s="1092"/>
      <c r="O421" s="1090" t="s">
        <v>136</v>
      </c>
      <c r="P421" s="1091"/>
      <c r="Q421" s="1091"/>
      <c r="R421" s="1091"/>
      <c r="S421" s="1091"/>
      <c r="T421" s="1091"/>
      <c r="U421" s="1092"/>
      <c r="V421" s="1090" t="s">
        <v>137</v>
      </c>
      <c r="W421" s="1091"/>
      <c r="X421" s="1091"/>
      <c r="Y421" s="1091"/>
      <c r="Z421" s="1091"/>
      <c r="AA421" s="1091"/>
      <c r="AB421" s="1092"/>
      <c r="AC421" s="1090" t="s">
        <v>138</v>
      </c>
      <c r="AD421" s="1091"/>
      <c r="AE421" s="1091"/>
      <c r="AF421" s="1091"/>
      <c r="AG421" s="1091"/>
      <c r="AH421" s="1091"/>
      <c r="AI421" s="1092"/>
      <c r="AJ421" s="1090" t="s">
        <v>139</v>
      </c>
      <c r="AK421" s="1091"/>
      <c r="AL421" s="1091"/>
      <c r="AM421" s="1091"/>
      <c r="AN421" s="1091"/>
      <c r="AO421" s="1091"/>
      <c r="AP421" s="1092"/>
    </row>
    <row r="422" spans="1:42" customFormat="1" ht="39">
      <c r="A422" s="1067" t="s">
        <v>85</v>
      </c>
      <c r="B422" s="1067" t="s">
        <v>87</v>
      </c>
      <c r="C422" s="1068" t="s">
        <v>219</v>
      </c>
      <c r="D422" s="1067" t="s">
        <v>220</v>
      </c>
      <c r="E422" s="1068" t="s">
        <v>221</v>
      </c>
      <c r="F422" s="1068" t="s">
        <v>222</v>
      </c>
      <c r="G422" s="1068" t="s">
        <v>223</v>
      </c>
      <c r="H422" s="1093" t="s">
        <v>224</v>
      </c>
      <c r="I422" s="1093" t="s">
        <v>225</v>
      </c>
      <c r="J422" s="1093" t="s">
        <v>226</v>
      </c>
      <c r="K422" s="1093" t="s">
        <v>227</v>
      </c>
      <c r="L422" s="1093" t="s">
        <v>228</v>
      </c>
      <c r="M422" s="1093" t="s">
        <v>229</v>
      </c>
      <c r="N422" s="1093" t="s">
        <v>230</v>
      </c>
      <c r="O422" s="1093" t="s">
        <v>224</v>
      </c>
      <c r="P422" s="1093" t="s">
        <v>225</v>
      </c>
      <c r="Q422" s="1093" t="s">
        <v>226</v>
      </c>
      <c r="R422" s="1093" t="s">
        <v>227</v>
      </c>
      <c r="S422" s="1093" t="s">
        <v>228</v>
      </c>
      <c r="T422" s="1093" t="s">
        <v>229</v>
      </c>
      <c r="U422" s="1093" t="s">
        <v>230</v>
      </c>
      <c r="V422" s="1093" t="s">
        <v>224</v>
      </c>
      <c r="W422" s="1093" t="s">
        <v>225</v>
      </c>
      <c r="X422" s="1093" t="s">
        <v>226</v>
      </c>
      <c r="Y422" s="1093" t="s">
        <v>227</v>
      </c>
      <c r="Z422" s="1093" t="s">
        <v>228</v>
      </c>
      <c r="AA422" s="1093" t="s">
        <v>229</v>
      </c>
      <c r="AB422" s="1093" t="s">
        <v>230</v>
      </c>
      <c r="AC422" s="1093" t="s">
        <v>224</v>
      </c>
      <c r="AD422" s="1093" t="s">
        <v>225</v>
      </c>
      <c r="AE422" s="1093" t="s">
        <v>226</v>
      </c>
      <c r="AF422" s="1093" t="s">
        <v>227</v>
      </c>
      <c r="AG422" s="1093" t="s">
        <v>228</v>
      </c>
      <c r="AH422" s="1093" t="s">
        <v>229</v>
      </c>
      <c r="AI422" s="1093" t="s">
        <v>230</v>
      </c>
      <c r="AJ422" s="1093" t="s">
        <v>224</v>
      </c>
      <c r="AK422" s="1093" t="s">
        <v>225</v>
      </c>
      <c r="AL422" s="1093" t="s">
        <v>226</v>
      </c>
      <c r="AM422" s="1093" t="s">
        <v>227</v>
      </c>
      <c r="AN422" s="1093" t="s">
        <v>228</v>
      </c>
      <c r="AO422" s="1093" t="s">
        <v>229</v>
      </c>
      <c r="AP422" s="1093" t="s">
        <v>230</v>
      </c>
    </row>
    <row r="423" spans="1:42">
      <c r="A423" s="1330" t="s">
        <v>103</v>
      </c>
      <c r="B423" s="1330" t="s">
        <v>242</v>
      </c>
      <c r="C423" s="1331" t="s">
        <v>242</v>
      </c>
      <c r="D423" s="1330">
        <f>'Information Input'!$J$18</f>
        <v>2019</v>
      </c>
      <c r="E423" s="1331">
        <f>$E$18</f>
        <v>11</v>
      </c>
      <c r="F423" s="1332" t="str">
        <f>$F$18</f>
        <v>Residential Treatment Center, ARTC and Group Homes &lt; 21</v>
      </c>
      <c r="G423" s="1333" t="str">
        <f>$G$18</f>
        <v>Report 5I</v>
      </c>
      <c r="H423" s="1084">
        <f>H243+H288</f>
        <v>0</v>
      </c>
      <c r="I423" s="1084">
        <f>I243+I288</f>
        <v>0</v>
      </c>
      <c r="J423" s="1084">
        <f t="shared" ref="J423:M423" si="770">J243+J288</f>
        <v>0</v>
      </c>
      <c r="K423" s="1084">
        <f t="shared" si="770"/>
        <v>0</v>
      </c>
      <c r="L423" s="1084">
        <f t="shared" si="770"/>
        <v>0</v>
      </c>
      <c r="M423" s="1084">
        <f t="shared" si="770"/>
        <v>0</v>
      </c>
      <c r="N423" s="1322">
        <f t="shared" ref="N423:N455" si="771">SUM(H423:M423)</f>
        <v>0</v>
      </c>
      <c r="O423" s="1084">
        <f>O243+O288</f>
        <v>0</v>
      </c>
      <c r="P423" s="1084">
        <f>P243+P288</f>
        <v>0</v>
      </c>
      <c r="Q423" s="1084">
        <f t="shared" ref="Q423:T423" si="772">Q243+Q288</f>
        <v>0</v>
      </c>
      <c r="R423" s="1084">
        <f t="shared" si="772"/>
        <v>0</v>
      </c>
      <c r="S423" s="1084">
        <f t="shared" si="772"/>
        <v>0</v>
      </c>
      <c r="T423" s="1084">
        <f t="shared" si="772"/>
        <v>0</v>
      </c>
      <c r="U423" s="1322">
        <f t="shared" ref="U423:U455" si="773">SUM(O423:T423)</f>
        <v>0</v>
      </c>
      <c r="V423" s="1084">
        <f>V243+V288</f>
        <v>0</v>
      </c>
      <c r="W423" s="1084">
        <f>W243+W288</f>
        <v>0</v>
      </c>
      <c r="X423" s="1084">
        <f t="shared" ref="X423:AA423" si="774">X243+X288</f>
        <v>0</v>
      </c>
      <c r="Y423" s="1084">
        <f t="shared" si="774"/>
        <v>0</v>
      </c>
      <c r="Z423" s="1084">
        <f t="shared" si="774"/>
        <v>0</v>
      </c>
      <c r="AA423" s="1084">
        <f t="shared" si="774"/>
        <v>0</v>
      </c>
      <c r="AB423" s="1322">
        <f t="shared" ref="AB423:AB455" si="775">SUM(V423:AA423)</f>
        <v>0</v>
      </c>
      <c r="AC423" s="1084">
        <f>AC243+AC288</f>
        <v>0</v>
      </c>
      <c r="AD423" s="1084">
        <f>AD243+AD288</f>
        <v>0</v>
      </c>
      <c r="AE423" s="1084">
        <f t="shared" ref="AE423:AH423" si="776">AE243+AE288</f>
        <v>0</v>
      </c>
      <c r="AF423" s="1084">
        <f t="shared" si="776"/>
        <v>0</v>
      </c>
      <c r="AG423" s="1084">
        <f t="shared" si="776"/>
        <v>0</v>
      </c>
      <c r="AH423" s="1084">
        <f t="shared" si="776"/>
        <v>0</v>
      </c>
      <c r="AI423" s="1322">
        <f t="shared" ref="AI423:AI455" si="777">SUM(AC423:AH423)</f>
        <v>0</v>
      </c>
      <c r="AJ423" s="1084">
        <f t="shared" ref="AJ423:AJ455" si="778">H423+O423+V423+AC423</f>
        <v>0</v>
      </c>
      <c r="AK423" s="1084">
        <f t="shared" ref="AK423:AK455" si="779">I423+P423+W423+AD423</f>
        <v>0</v>
      </c>
      <c r="AL423" s="1084">
        <f t="shared" ref="AL423:AL455" si="780">J423+Q423+X423+AE423</f>
        <v>0</v>
      </c>
      <c r="AM423" s="1084">
        <f t="shared" ref="AM423:AM455" si="781">K423+R423+Y423+AF423</f>
        <v>0</v>
      </c>
      <c r="AN423" s="1084">
        <f t="shared" ref="AN423:AN455" si="782">L423+S423+Z423+AG423</f>
        <v>0</v>
      </c>
      <c r="AO423" s="1084">
        <f t="shared" ref="AO423:AO455" si="783">M423+T423+AA423+AH423</f>
        <v>0</v>
      </c>
      <c r="AP423" s="1322">
        <f t="shared" ref="AP423:AP455" si="784">SUM(AJ423:AO423)</f>
        <v>0</v>
      </c>
    </row>
    <row r="424" spans="1:42">
      <c r="A424" s="1323" t="s">
        <v>103</v>
      </c>
      <c r="B424" s="1323" t="s">
        <v>242</v>
      </c>
      <c r="C424" s="1323" t="s">
        <v>242</v>
      </c>
      <c r="D424" s="1323">
        <f>'Information Input'!$J$18</f>
        <v>2019</v>
      </c>
      <c r="E424" s="1323">
        <f>$E$19</f>
        <v>12</v>
      </c>
      <c r="F424" s="1334" t="str">
        <f>$F$19</f>
        <v>Foster Care Therapeutic (TFC I &amp; II) &lt; 21</v>
      </c>
      <c r="G424" s="1335" t="str">
        <f>$G$19</f>
        <v>Report 5I</v>
      </c>
      <c r="H424" s="1078">
        <f t="shared" ref="H424:M455" si="785">H244+H289</f>
        <v>0</v>
      </c>
      <c r="I424" s="1078">
        <f t="shared" ref="I424:I455" si="786">I244+I289</f>
        <v>0</v>
      </c>
      <c r="J424" s="1078">
        <f t="shared" si="785"/>
        <v>0</v>
      </c>
      <c r="K424" s="1078">
        <f t="shared" si="785"/>
        <v>0</v>
      </c>
      <c r="L424" s="1078">
        <f t="shared" si="785"/>
        <v>0</v>
      </c>
      <c r="M424" s="1078">
        <f t="shared" si="785"/>
        <v>0</v>
      </c>
      <c r="N424" s="1324">
        <f t="shared" si="771"/>
        <v>0</v>
      </c>
      <c r="O424" s="1078">
        <f t="shared" ref="O424:T424" si="787">O244+O289</f>
        <v>0</v>
      </c>
      <c r="P424" s="1078">
        <f t="shared" ref="P424:P455" si="788">P244+P289</f>
        <v>0</v>
      </c>
      <c r="Q424" s="1078">
        <f t="shared" si="787"/>
        <v>0</v>
      </c>
      <c r="R424" s="1078">
        <f t="shared" si="787"/>
        <v>0</v>
      </c>
      <c r="S424" s="1078">
        <f t="shared" si="787"/>
        <v>0</v>
      </c>
      <c r="T424" s="1078">
        <f t="shared" si="787"/>
        <v>0</v>
      </c>
      <c r="U424" s="1324">
        <f t="shared" si="773"/>
        <v>0</v>
      </c>
      <c r="V424" s="1078">
        <f t="shared" ref="V424:AA424" si="789">V244+V289</f>
        <v>0</v>
      </c>
      <c r="W424" s="1078">
        <f t="shared" ref="W424:W455" si="790">W244+W289</f>
        <v>0</v>
      </c>
      <c r="X424" s="1078">
        <f t="shared" si="789"/>
        <v>0</v>
      </c>
      <c r="Y424" s="1078">
        <f t="shared" si="789"/>
        <v>0</v>
      </c>
      <c r="Z424" s="1078">
        <f t="shared" si="789"/>
        <v>0</v>
      </c>
      <c r="AA424" s="1078">
        <f t="shared" si="789"/>
        <v>0</v>
      </c>
      <c r="AB424" s="1324">
        <f t="shared" si="775"/>
        <v>0</v>
      </c>
      <c r="AC424" s="1078">
        <f t="shared" ref="AC424:AH424" si="791">AC244+AC289</f>
        <v>0</v>
      </c>
      <c r="AD424" s="1078">
        <f t="shared" ref="AD424:AD455" si="792">AD244+AD289</f>
        <v>0</v>
      </c>
      <c r="AE424" s="1078">
        <f t="shared" si="791"/>
        <v>0</v>
      </c>
      <c r="AF424" s="1078">
        <f t="shared" si="791"/>
        <v>0</v>
      </c>
      <c r="AG424" s="1078">
        <f t="shared" si="791"/>
        <v>0</v>
      </c>
      <c r="AH424" s="1078">
        <f t="shared" si="791"/>
        <v>0</v>
      </c>
      <c r="AI424" s="1324">
        <f t="shared" si="777"/>
        <v>0</v>
      </c>
      <c r="AJ424" s="1078">
        <f t="shared" si="778"/>
        <v>0</v>
      </c>
      <c r="AK424" s="1078">
        <f t="shared" si="779"/>
        <v>0</v>
      </c>
      <c r="AL424" s="1078">
        <f t="shared" si="780"/>
        <v>0</v>
      </c>
      <c r="AM424" s="1078">
        <f t="shared" si="781"/>
        <v>0</v>
      </c>
      <c r="AN424" s="1078">
        <f t="shared" si="782"/>
        <v>0</v>
      </c>
      <c r="AO424" s="1078">
        <f t="shared" si="783"/>
        <v>0</v>
      </c>
      <c r="AP424" s="1324">
        <f t="shared" si="784"/>
        <v>0</v>
      </c>
    </row>
    <row r="425" spans="1:42">
      <c r="A425" s="1323" t="s">
        <v>103</v>
      </c>
      <c r="B425" s="1323" t="s">
        <v>242</v>
      </c>
      <c r="C425" s="1323" t="s">
        <v>242</v>
      </c>
      <c r="D425" s="1323">
        <f>'Information Input'!$J$18</f>
        <v>2019</v>
      </c>
      <c r="E425" s="1323">
        <f>$E$20</f>
        <v>13</v>
      </c>
      <c r="F425" s="1334" t="str">
        <f>$F$20</f>
        <v>Skills Training &amp; Development (Behavioral Management Services) &lt; 21</v>
      </c>
      <c r="G425" s="1335" t="str">
        <f>$G$20</f>
        <v>Report 5J</v>
      </c>
      <c r="H425" s="1078">
        <f t="shared" si="785"/>
        <v>0</v>
      </c>
      <c r="I425" s="1078">
        <f t="shared" si="786"/>
        <v>0</v>
      </c>
      <c r="J425" s="1078">
        <f t="shared" si="785"/>
        <v>0</v>
      </c>
      <c r="K425" s="1078">
        <f t="shared" si="785"/>
        <v>0</v>
      </c>
      <c r="L425" s="1078">
        <f t="shared" si="785"/>
        <v>0</v>
      </c>
      <c r="M425" s="1078">
        <f t="shared" si="785"/>
        <v>0</v>
      </c>
      <c r="N425" s="1324">
        <f t="shared" si="771"/>
        <v>0</v>
      </c>
      <c r="O425" s="1078">
        <f t="shared" ref="O425:T425" si="793">O245+O290</f>
        <v>0</v>
      </c>
      <c r="P425" s="1078">
        <f t="shared" si="788"/>
        <v>0</v>
      </c>
      <c r="Q425" s="1078">
        <f t="shared" si="793"/>
        <v>0</v>
      </c>
      <c r="R425" s="1078">
        <f t="shared" si="793"/>
        <v>0</v>
      </c>
      <c r="S425" s="1078">
        <f t="shared" si="793"/>
        <v>0</v>
      </c>
      <c r="T425" s="1078">
        <f t="shared" si="793"/>
        <v>0</v>
      </c>
      <c r="U425" s="1324">
        <f t="shared" si="773"/>
        <v>0</v>
      </c>
      <c r="V425" s="1078">
        <f t="shared" ref="V425:AA425" si="794">V245+V290</f>
        <v>0</v>
      </c>
      <c r="W425" s="1078">
        <f t="shared" si="790"/>
        <v>0</v>
      </c>
      <c r="X425" s="1078">
        <f t="shared" si="794"/>
        <v>0</v>
      </c>
      <c r="Y425" s="1078">
        <f t="shared" si="794"/>
        <v>0</v>
      </c>
      <c r="Z425" s="1078">
        <f t="shared" si="794"/>
        <v>0</v>
      </c>
      <c r="AA425" s="1078">
        <f t="shared" si="794"/>
        <v>0</v>
      </c>
      <c r="AB425" s="1324">
        <f t="shared" si="775"/>
        <v>0</v>
      </c>
      <c r="AC425" s="1078">
        <f t="shared" ref="AC425:AH425" si="795">AC245+AC290</f>
        <v>0</v>
      </c>
      <c r="AD425" s="1078">
        <f t="shared" si="792"/>
        <v>0</v>
      </c>
      <c r="AE425" s="1078">
        <f t="shared" si="795"/>
        <v>0</v>
      </c>
      <c r="AF425" s="1078">
        <f t="shared" si="795"/>
        <v>0</v>
      </c>
      <c r="AG425" s="1078">
        <f t="shared" si="795"/>
        <v>0</v>
      </c>
      <c r="AH425" s="1078">
        <f t="shared" si="795"/>
        <v>0</v>
      </c>
      <c r="AI425" s="1324">
        <f t="shared" si="777"/>
        <v>0</v>
      </c>
      <c r="AJ425" s="1078">
        <f t="shared" si="778"/>
        <v>0</v>
      </c>
      <c r="AK425" s="1078">
        <f t="shared" si="779"/>
        <v>0</v>
      </c>
      <c r="AL425" s="1078">
        <f t="shared" si="780"/>
        <v>0</v>
      </c>
      <c r="AM425" s="1078">
        <f t="shared" si="781"/>
        <v>0</v>
      </c>
      <c r="AN425" s="1078">
        <f t="shared" si="782"/>
        <v>0</v>
      </c>
      <c r="AO425" s="1078">
        <f t="shared" si="783"/>
        <v>0</v>
      </c>
      <c r="AP425" s="1324">
        <f t="shared" si="784"/>
        <v>0</v>
      </c>
    </row>
    <row r="426" spans="1:42">
      <c r="A426" s="1323" t="s">
        <v>103</v>
      </c>
      <c r="B426" s="1323" t="s">
        <v>242</v>
      </c>
      <c r="C426" s="1323" t="s">
        <v>242</v>
      </c>
      <c r="D426" s="1323">
        <f>'Information Input'!$J$18</f>
        <v>2019</v>
      </c>
      <c r="E426" s="1323">
        <f>$E$21</f>
        <v>14</v>
      </c>
      <c r="F426" s="1334" t="str">
        <f>$F$21</f>
        <v>BH Day Treatment &lt; 21</v>
      </c>
      <c r="G426" s="1335" t="str">
        <f>$G$21</f>
        <v>Report 5K</v>
      </c>
      <c r="H426" s="1078">
        <f t="shared" si="785"/>
        <v>0</v>
      </c>
      <c r="I426" s="1078">
        <f t="shared" si="786"/>
        <v>0</v>
      </c>
      <c r="J426" s="1078">
        <f t="shared" si="785"/>
        <v>0</v>
      </c>
      <c r="K426" s="1078">
        <f t="shared" si="785"/>
        <v>0</v>
      </c>
      <c r="L426" s="1078">
        <f t="shared" si="785"/>
        <v>0</v>
      </c>
      <c r="M426" s="1078">
        <f t="shared" si="785"/>
        <v>0</v>
      </c>
      <c r="N426" s="1324">
        <f t="shared" si="771"/>
        <v>0</v>
      </c>
      <c r="O426" s="1078">
        <f t="shared" ref="O426:T426" si="796">O246+O291</f>
        <v>0</v>
      </c>
      <c r="P426" s="1078">
        <f t="shared" si="788"/>
        <v>0</v>
      </c>
      <c r="Q426" s="1078">
        <f t="shared" si="796"/>
        <v>0</v>
      </c>
      <c r="R426" s="1078">
        <f t="shared" si="796"/>
        <v>0</v>
      </c>
      <c r="S426" s="1078">
        <f t="shared" si="796"/>
        <v>0</v>
      </c>
      <c r="T426" s="1078">
        <f t="shared" si="796"/>
        <v>0</v>
      </c>
      <c r="U426" s="1324">
        <f t="shared" si="773"/>
        <v>0</v>
      </c>
      <c r="V426" s="1078">
        <f t="shared" ref="V426:AA426" si="797">V246+V291</f>
        <v>0</v>
      </c>
      <c r="W426" s="1078">
        <f t="shared" si="790"/>
        <v>0</v>
      </c>
      <c r="X426" s="1078">
        <f t="shared" si="797"/>
        <v>0</v>
      </c>
      <c r="Y426" s="1078">
        <f t="shared" si="797"/>
        <v>0</v>
      </c>
      <c r="Z426" s="1078">
        <f t="shared" si="797"/>
        <v>0</v>
      </c>
      <c r="AA426" s="1078">
        <f t="shared" si="797"/>
        <v>0</v>
      </c>
      <c r="AB426" s="1324">
        <f t="shared" si="775"/>
        <v>0</v>
      </c>
      <c r="AC426" s="1078">
        <f t="shared" ref="AC426:AH426" si="798">AC246+AC291</f>
        <v>0</v>
      </c>
      <c r="AD426" s="1078">
        <f t="shared" si="792"/>
        <v>0</v>
      </c>
      <c r="AE426" s="1078">
        <f t="shared" si="798"/>
        <v>0</v>
      </c>
      <c r="AF426" s="1078">
        <f t="shared" si="798"/>
        <v>0</v>
      </c>
      <c r="AG426" s="1078">
        <f t="shared" si="798"/>
        <v>0</v>
      </c>
      <c r="AH426" s="1078">
        <f t="shared" si="798"/>
        <v>0</v>
      </c>
      <c r="AI426" s="1324">
        <f t="shared" si="777"/>
        <v>0</v>
      </c>
      <c r="AJ426" s="1078">
        <f t="shared" si="778"/>
        <v>0</v>
      </c>
      <c r="AK426" s="1078">
        <f t="shared" si="779"/>
        <v>0</v>
      </c>
      <c r="AL426" s="1078">
        <f t="shared" si="780"/>
        <v>0</v>
      </c>
      <c r="AM426" s="1078">
        <f t="shared" si="781"/>
        <v>0</v>
      </c>
      <c r="AN426" s="1078">
        <f t="shared" si="782"/>
        <v>0</v>
      </c>
      <c r="AO426" s="1078">
        <f t="shared" si="783"/>
        <v>0</v>
      </c>
      <c r="AP426" s="1324">
        <f t="shared" si="784"/>
        <v>0</v>
      </c>
    </row>
    <row r="427" spans="1:42">
      <c r="A427" s="1323" t="s">
        <v>103</v>
      </c>
      <c r="B427" s="1323" t="s">
        <v>242</v>
      </c>
      <c r="C427" s="1323" t="s">
        <v>242</v>
      </c>
      <c r="D427" s="1323">
        <f>'Information Input'!$J$18</f>
        <v>2019</v>
      </c>
      <c r="E427" s="1323">
        <f>$E$22</f>
        <v>15</v>
      </c>
      <c r="F427" s="1334" t="str">
        <f>$F$22</f>
        <v>Psychosocial Rehab Services for Adults =&gt;18</v>
      </c>
      <c r="G427" s="1335" t="str">
        <f>$G$22</f>
        <v>Report 5L</v>
      </c>
      <c r="H427" s="1078">
        <f t="shared" si="785"/>
        <v>0</v>
      </c>
      <c r="I427" s="1078">
        <f t="shared" si="786"/>
        <v>0</v>
      </c>
      <c r="J427" s="1078">
        <f t="shared" si="785"/>
        <v>0</v>
      </c>
      <c r="K427" s="1078">
        <f t="shared" si="785"/>
        <v>0</v>
      </c>
      <c r="L427" s="1078">
        <f t="shared" si="785"/>
        <v>0</v>
      </c>
      <c r="M427" s="1078">
        <f t="shared" si="785"/>
        <v>0</v>
      </c>
      <c r="N427" s="1324">
        <f t="shared" si="771"/>
        <v>0</v>
      </c>
      <c r="O427" s="1078">
        <f t="shared" ref="O427:T427" si="799">O247+O292</f>
        <v>0</v>
      </c>
      <c r="P427" s="1078">
        <f t="shared" si="788"/>
        <v>0</v>
      </c>
      <c r="Q427" s="1078">
        <f t="shared" si="799"/>
        <v>0</v>
      </c>
      <c r="R427" s="1078">
        <f t="shared" si="799"/>
        <v>0</v>
      </c>
      <c r="S427" s="1078">
        <f t="shared" si="799"/>
        <v>0</v>
      </c>
      <c r="T427" s="1078">
        <f t="shared" si="799"/>
        <v>0</v>
      </c>
      <c r="U427" s="1324">
        <f t="shared" si="773"/>
        <v>0</v>
      </c>
      <c r="V427" s="1078">
        <f t="shared" ref="V427:AA427" si="800">V247+V292</f>
        <v>0</v>
      </c>
      <c r="W427" s="1078">
        <f t="shared" si="790"/>
        <v>0</v>
      </c>
      <c r="X427" s="1078">
        <f t="shared" si="800"/>
        <v>0</v>
      </c>
      <c r="Y427" s="1078">
        <f t="shared" si="800"/>
        <v>0</v>
      </c>
      <c r="Z427" s="1078">
        <f t="shared" si="800"/>
        <v>0</v>
      </c>
      <c r="AA427" s="1078">
        <f t="shared" si="800"/>
        <v>0</v>
      </c>
      <c r="AB427" s="1324">
        <f t="shared" si="775"/>
        <v>0</v>
      </c>
      <c r="AC427" s="1078">
        <f t="shared" ref="AC427:AH427" si="801">AC247+AC292</f>
        <v>0</v>
      </c>
      <c r="AD427" s="1078">
        <f t="shared" si="792"/>
        <v>0</v>
      </c>
      <c r="AE427" s="1078">
        <f t="shared" si="801"/>
        <v>0</v>
      </c>
      <c r="AF427" s="1078">
        <f t="shared" si="801"/>
        <v>0</v>
      </c>
      <c r="AG427" s="1078">
        <f t="shared" si="801"/>
        <v>0</v>
      </c>
      <c r="AH427" s="1078">
        <f t="shared" si="801"/>
        <v>0</v>
      </c>
      <c r="AI427" s="1324">
        <f t="shared" si="777"/>
        <v>0</v>
      </c>
      <c r="AJ427" s="1078">
        <f t="shared" si="778"/>
        <v>0</v>
      </c>
      <c r="AK427" s="1078">
        <f t="shared" si="779"/>
        <v>0</v>
      </c>
      <c r="AL427" s="1078">
        <f t="shared" si="780"/>
        <v>0</v>
      </c>
      <c r="AM427" s="1078">
        <f t="shared" si="781"/>
        <v>0</v>
      </c>
      <c r="AN427" s="1078">
        <f t="shared" si="782"/>
        <v>0</v>
      </c>
      <c r="AO427" s="1078">
        <f t="shared" si="783"/>
        <v>0</v>
      </c>
      <c r="AP427" s="1324">
        <f t="shared" si="784"/>
        <v>0</v>
      </c>
    </row>
    <row r="428" spans="1:42">
      <c r="A428" s="1323" t="s">
        <v>103</v>
      </c>
      <c r="B428" s="1323" t="s">
        <v>242</v>
      </c>
      <c r="C428" s="1323" t="s">
        <v>242</v>
      </c>
      <c r="D428" s="1323">
        <f>'Information Input'!$J$18</f>
        <v>2019</v>
      </c>
      <c r="E428" s="1323">
        <f>$E$23</f>
        <v>16</v>
      </c>
      <c r="F428" s="1334" t="str">
        <f>$F$23</f>
        <v>Evaluations and Therapies (Non-Hospital Outpatient)</v>
      </c>
      <c r="G428" s="1335" t="str">
        <f>$G$23</f>
        <v>Report 5H</v>
      </c>
      <c r="H428" s="1078">
        <f t="shared" si="785"/>
        <v>0</v>
      </c>
      <c r="I428" s="1078">
        <f t="shared" si="786"/>
        <v>0</v>
      </c>
      <c r="J428" s="1078">
        <f t="shared" si="785"/>
        <v>0</v>
      </c>
      <c r="K428" s="1078">
        <f t="shared" si="785"/>
        <v>0</v>
      </c>
      <c r="L428" s="1078">
        <f t="shared" si="785"/>
        <v>0</v>
      </c>
      <c r="M428" s="1078">
        <f t="shared" si="785"/>
        <v>0</v>
      </c>
      <c r="N428" s="1324">
        <f t="shared" si="771"/>
        <v>0</v>
      </c>
      <c r="O428" s="1078">
        <f t="shared" ref="O428:T428" si="802">O248+O293</f>
        <v>0</v>
      </c>
      <c r="P428" s="1078">
        <f t="shared" si="788"/>
        <v>0</v>
      </c>
      <c r="Q428" s="1078">
        <f t="shared" si="802"/>
        <v>0</v>
      </c>
      <c r="R428" s="1078">
        <f t="shared" si="802"/>
        <v>0</v>
      </c>
      <c r="S428" s="1078">
        <f t="shared" si="802"/>
        <v>0</v>
      </c>
      <c r="T428" s="1078">
        <f t="shared" si="802"/>
        <v>0</v>
      </c>
      <c r="U428" s="1324">
        <f t="shared" si="773"/>
        <v>0</v>
      </c>
      <c r="V428" s="1078">
        <f t="shared" ref="V428:AA428" si="803">V248+V293</f>
        <v>0</v>
      </c>
      <c r="W428" s="1078">
        <f t="shared" si="790"/>
        <v>0</v>
      </c>
      <c r="X428" s="1078">
        <f t="shared" si="803"/>
        <v>0</v>
      </c>
      <c r="Y428" s="1078">
        <f t="shared" si="803"/>
        <v>0</v>
      </c>
      <c r="Z428" s="1078">
        <f t="shared" si="803"/>
        <v>0</v>
      </c>
      <c r="AA428" s="1078">
        <f t="shared" si="803"/>
        <v>0</v>
      </c>
      <c r="AB428" s="1324">
        <f t="shared" si="775"/>
        <v>0</v>
      </c>
      <c r="AC428" s="1078">
        <f t="shared" ref="AC428:AH428" si="804">AC248+AC293</f>
        <v>0</v>
      </c>
      <c r="AD428" s="1078">
        <f t="shared" si="792"/>
        <v>0</v>
      </c>
      <c r="AE428" s="1078">
        <f t="shared" si="804"/>
        <v>0</v>
      </c>
      <c r="AF428" s="1078">
        <f t="shared" si="804"/>
        <v>0</v>
      </c>
      <c r="AG428" s="1078">
        <f t="shared" si="804"/>
        <v>0</v>
      </c>
      <c r="AH428" s="1078">
        <f t="shared" si="804"/>
        <v>0</v>
      </c>
      <c r="AI428" s="1324">
        <f t="shared" si="777"/>
        <v>0</v>
      </c>
      <c r="AJ428" s="1078">
        <f t="shared" si="778"/>
        <v>0</v>
      </c>
      <c r="AK428" s="1078">
        <f t="shared" si="779"/>
        <v>0</v>
      </c>
      <c r="AL428" s="1078">
        <f t="shared" si="780"/>
        <v>0</v>
      </c>
      <c r="AM428" s="1078">
        <f t="shared" si="781"/>
        <v>0</v>
      </c>
      <c r="AN428" s="1078">
        <f t="shared" si="782"/>
        <v>0</v>
      </c>
      <c r="AO428" s="1078">
        <f t="shared" si="783"/>
        <v>0</v>
      </c>
      <c r="AP428" s="1324">
        <f t="shared" si="784"/>
        <v>0</v>
      </c>
    </row>
    <row r="429" spans="1:42">
      <c r="A429" s="1323" t="s">
        <v>103</v>
      </c>
      <c r="B429" s="1323" t="s">
        <v>242</v>
      </c>
      <c r="C429" s="1323" t="s">
        <v>242</v>
      </c>
      <c r="D429" s="1323">
        <f>'Information Input'!$J$18</f>
        <v>2019</v>
      </c>
      <c r="E429" s="1323">
        <f>$E$24</f>
        <v>17</v>
      </c>
      <c r="F429" s="1334" t="str">
        <f>$F$24</f>
        <v>Testing (Non-Hospital Outpatient)</v>
      </c>
      <c r="G429" s="1335" t="str">
        <f>$G$24</f>
        <v>Report 5H</v>
      </c>
      <c r="H429" s="1078">
        <f t="shared" si="785"/>
        <v>0</v>
      </c>
      <c r="I429" s="1078">
        <f t="shared" si="786"/>
        <v>0</v>
      </c>
      <c r="J429" s="1078">
        <f t="shared" si="785"/>
        <v>0</v>
      </c>
      <c r="K429" s="1078">
        <f t="shared" si="785"/>
        <v>0</v>
      </c>
      <c r="L429" s="1078">
        <f t="shared" si="785"/>
        <v>0</v>
      </c>
      <c r="M429" s="1078">
        <f t="shared" si="785"/>
        <v>0</v>
      </c>
      <c r="N429" s="1324">
        <f t="shared" si="771"/>
        <v>0</v>
      </c>
      <c r="O429" s="1078">
        <f t="shared" ref="O429:T429" si="805">O249+O294</f>
        <v>0</v>
      </c>
      <c r="P429" s="1078">
        <f t="shared" si="788"/>
        <v>0</v>
      </c>
      <c r="Q429" s="1078">
        <f t="shared" si="805"/>
        <v>0</v>
      </c>
      <c r="R429" s="1078">
        <f t="shared" si="805"/>
        <v>0</v>
      </c>
      <c r="S429" s="1078">
        <f t="shared" si="805"/>
        <v>0</v>
      </c>
      <c r="T429" s="1078">
        <f t="shared" si="805"/>
        <v>0</v>
      </c>
      <c r="U429" s="1324">
        <f t="shared" si="773"/>
        <v>0</v>
      </c>
      <c r="V429" s="1078">
        <f t="shared" ref="V429:AA429" si="806">V249+V294</f>
        <v>0</v>
      </c>
      <c r="W429" s="1078">
        <f t="shared" si="790"/>
        <v>0</v>
      </c>
      <c r="X429" s="1078">
        <f t="shared" si="806"/>
        <v>0</v>
      </c>
      <c r="Y429" s="1078">
        <f t="shared" si="806"/>
        <v>0</v>
      </c>
      <c r="Z429" s="1078">
        <f t="shared" si="806"/>
        <v>0</v>
      </c>
      <c r="AA429" s="1078">
        <f t="shared" si="806"/>
        <v>0</v>
      </c>
      <c r="AB429" s="1324">
        <f t="shared" si="775"/>
        <v>0</v>
      </c>
      <c r="AC429" s="1078">
        <f t="shared" ref="AC429:AH429" si="807">AC249+AC294</f>
        <v>0</v>
      </c>
      <c r="AD429" s="1078">
        <f t="shared" si="792"/>
        <v>0</v>
      </c>
      <c r="AE429" s="1078">
        <f t="shared" si="807"/>
        <v>0</v>
      </c>
      <c r="AF429" s="1078">
        <f t="shared" si="807"/>
        <v>0</v>
      </c>
      <c r="AG429" s="1078">
        <f t="shared" si="807"/>
        <v>0</v>
      </c>
      <c r="AH429" s="1078">
        <f t="shared" si="807"/>
        <v>0</v>
      </c>
      <c r="AI429" s="1324">
        <f t="shared" si="777"/>
        <v>0</v>
      </c>
      <c r="AJ429" s="1078">
        <f t="shared" si="778"/>
        <v>0</v>
      </c>
      <c r="AK429" s="1078">
        <f t="shared" si="779"/>
        <v>0</v>
      </c>
      <c r="AL429" s="1078">
        <f t="shared" si="780"/>
        <v>0</v>
      </c>
      <c r="AM429" s="1078">
        <f t="shared" si="781"/>
        <v>0</v>
      </c>
      <c r="AN429" s="1078">
        <f t="shared" si="782"/>
        <v>0</v>
      </c>
      <c r="AO429" s="1078">
        <f t="shared" si="783"/>
        <v>0</v>
      </c>
      <c r="AP429" s="1324">
        <f t="shared" si="784"/>
        <v>0</v>
      </c>
    </row>
    <row r="430" spans="1:42">
      <c r="A430" s="1323" t="s">
        <v>103</v>
      </c>
      <c r="B430" s="1323" t="s">
        <v>242</v>
      </c>
      <c r="C430" s="1323" t="s">
        <v>242</v>
      </c>
      <c r="D430" s="1323">
        <f>'Information Input'!$J$18</f>
        <v>2019</v>
      </c>
      <c r="E430" s="1323">
        <f>$E$25</f>
        <v>18</v>
      </c>
      <c r="F430" s="1334" t="str">
        <f>$F$25</f>
        <v>Functional Family Therapy (FFT) (Non-Hospital Outpatient)</v>
      </c>
      <c r="G430" s="1335" t="str">
        <f>$G$25</f>
        <v>Report 5H</v>
      </c>
      <c r="H430" s="1078">
        <f t="shared" si="785"/>
        <v>0</v>
      </c>
      <c r="I430" s="1078">
        <f t="shared" si="786"/>
        <v>0</v>
      </c>
      <c r="J430" s="1078">
        <f t="shared" si="785"/>
        <v>0</v>
      </c>
      <c r="K430" s="1078">
        <f t="shared" si="785"/>
        <v>0</v>
      </c>
      <c r="L430" s="1078">
        <f t="shared" si="785"/>
        <v>0</v>
      </c>
      <c r="M430" s="1078">
        <f t="shared" si="785"/>
        <v>0</v>
      </c>
      <c r="N430" s="1324">
        <f t="shared" si="771"/>
        <v>0</v>
      </c>
      <c r="O430" s="1078">
        <f t="shared" ref="O430:T430" si="808">O250+O295</f>
        <v>0</v>
      </c>
      <c r="P430" s="1078">
        <f t="shared" si="788"/>
        <v>0</v>
      </c>
      <c r="Q430" s="1078">
        <f t="shared" si="808"/>
        <v>0</v>
      </c>
      <c r="R430" s="1078">
        <f t="shared" si="808"/>
        <v>0</v>
      </c>
      <c r="S430" s="1078">
        <f t="shared" si="808"/>
        <v>0</v>
      </c>
      <c r="T430" s="1078">
        <f t="shared" si="808"/>
        <v>0</v>
      </c>
      <c r="U430" s="1324">
        <f t="shared" si="773"/>
        <v>0</v>
      </c>
      <c r="V430" s="1078">
        <f t="shared" ref="V430:AA430" si="809">V250+V295</f>
        <v>0</v>
      </c>
      <c r="W430" s="1078">
        <f t="shared" si="790"/>
        <v>0</v>
      </c>
      <c r="X430" s="1078">
        <f t="shared" si="809"/>
        <v>0</v>
      </c>
      <c r="Y430" s="1078">
        <f t="shared" si="809"/>
        <v>0</v>
      </c>
      <c r="Z430" s="1078">
        <f t="shared" si="809"/>
        <v>0</v>
      </c>
      <c r="AA430" s="1078">
        <f t="shared" si="809"/>
        <v>0</v>
      </c>
      <c r="AB430" s="1324">
        <f t="shared" si="775"/>
        <v>0</v>
      </c>
      <c r="AC430" s="1078">
        <f t="shared" ref="AC430:AH430" si="810">AC250+AC295</f>
        <v>0</v>
      </c>
      <c r="AD430" s="1078">
        <f t="shared" si="792"/>
        <v>0</v>
      </c>
      <c r="AE430" s="1078">
        <f t="shared" si="810"/>
        <v>0</v>
      </c>
      <c r="AF430" s="1078">
        <f t="shared" si="810"/>
        <v>0</v>
      </c>
      <c r="AG430" s="1078">
        <f t="shared" si="810"/>
        <v>0</v>
      </c>
      <c r="AH430" s="1078">
        <f t="shared" si="810"/>
        <v>0</v>
      </c>
      <c r="AI430" s="1324">
        <f t="shared" si="777"/>
        <v>0</v>
      </c>
      <c r="AJ430" s="1078">
        <f t="shared" si="778"/>
        <v>0</v>
      </c>
      <c r="AK430" s="1078">
        <f t="shared" si="779"/>
        <v>0</v>
      </c>
      <c r="AL430" s="1078">
        <f t="shared" si="780"/>
        <v>0</v>
      </c>
      <c r="AM430" s="1078">
        <f t="shared" si="781"/>
        <v>0</v>
      </c>
      <c r="AN430" s="1078">
        <f t="shared" si="782"/>
        <v>0</v>
      </c>
      <c r="AO430" s="1078">
        <f t="shared" si="783"/>
        <v>0</v>
      </c>
      <c r="AP430" s="1324">
        <f t="shared" si="784"/>
        <v>0</v>
      </c>
    </row>
    <row r="431" spans="1:42">
      <c r="A431" s="1323" t="s">
        <v>103</v>
      </c>
      <c r="B431" s="1323" t="s">
        <v>242</v>
      </c>
      <c r="C431" s="1323" t="s">
        <v>242</v>
      </c>
      <c r="D431" s="1323">
        <f>'Information Input'!$J$18</f>
        <v>2019</v>
      </c>
      <c r="E431" s="1323">
        <f>$E$26</f>
        <v>19</v>
      </c>
      <c r="F431" s="1334" t="str">
        <f>$F$26</f>
        <v>Outpatient Hospital (Evaluations, Therapies, and BH Physical Evaluations)</v>
      </c>
      <c r="G431" s="1335" t="str">
        <f>$G$26</f>
        <v>Report 5H</v>
      </c>
      <c r="H431" s="1078">
        <f t="shared" si="785"/>
        <v>0</v>
      </c>
      <c r="I431" s="1078">
        <f t="shared" si="786"/>
        <v>0</v>
      </c>
      <c r="J431" s="1078">
        <f t="shared" si="785"/>
        <v>0</v>
      </c>
      <c r="K431" s="1078">
        <f t="shared" si="785"/>
        <v>0</v>
      </c>
      <c r="L431" s="1078">
        <f t="shared" si="785"/>
        <v>0</v>
      </c>
      <c r="M431" s="1078">
        <f t="shared" si="785"/>
        <v>0</v>
      </c>
      <c r="N431" s="1324">
        <f t="shared" si="771"/>
        <v>0</v>
      </c>
      <c r="O431" s="1078">
        <f t="shared" ref="O431:T431" si="811">O251+O296</f>
        <v>0</v>
      </c>
      <c r="P431" s="1078">
        <f t="shared" si="788"/>
        <v>0</v>
      </c>
      <c r="Q431" s="1078">
        <f t="shared" si="811"/>
        <v>0</v>
      </c>
      <c r="R431" s="1078">
        <f t="shared" si="811"/>
        <v>0</v>
      </c>
      <c r="S431" s="1078">
        <f t="shared" si="811"/>
        <v>0</v>
      </c>
      <c r="T431" s="1078">
        <f t="shared" si="811"/>
        <v>0</v>
      </c>
      <c r="U431" s="1324">
        <f t="shared" si="773"/>
        <v>0</v>
      </c>
      <c r="V431" s="1078">
        <f t="shared" ref="V431:AA431" si="812">V251+V296</f>
        <v>0</v>
      </c>
      <c r="W431" s="1078">
        <f t="shared" si="790"/>
        <v>0</v>
      </c>
      <c r="X431" s="1078">
        <f t="shared" si="812"/>
        <v>0</v>
      </c>
      <c r="Y431" s="1078">
        <f t="shared" si="812"/>
        <v>0</v>
      </c>
      <c r="Z431" s="1078">
        <f t="shared" si="812"/>
        <v>0</v>
      </c>
      <c r="AA431" s="1078">
        <f t="shared" si="812"/>
        <v>0</v>
      </c>
      <c r="AB431" s="1324">
        <f t="shared" si="775"/>
        <v>0</v>
      </c>
      <c r="AC431" s="1078">
        <f t="shared" ref="AC431:AH431" si="813">AC251+AC296</f>
        <v>0</v>
      </c>
      <c r="AD431" s="1078">
        <f t="shared" si="792"/>
        <v>0</v>
      </c>
      <c r="AE431" s="1078">
        <f t="shared" si="813"/>
        <v>0</v>
      </c>
      <c r="AF431" s="1078">
        <f t="shared" si="813"/>
        <v>0</v>
      </c>
      <c r="AG431" s="1078">
        <f t="shared" si="813"/>
        <v>0</v>
      </c>
      <c r="AH431" s="1078">
        <f t="shared" si="813"/>
        <v>0</v>
      </c>
      <c r="AI431" s="1324">
        <f t="shared" si="777"/>
        <v>0</v>
      </c>
      <c r="AJ431" s="1078">
        <f t="shared" si="778"/>
        <v>0</v>
      </c>
      <c r="AK431" s="1078">
        <f t="shared" si="779"/>
        <v>0</v>
      </c>
      <c r="AL431" s="1078">
        <f t="shared" si="780"/>
        <v>0</v>
      </c>
      <c r="AM431" s="1078">
        <f t="shared" si="781"/>
        <v>0</v>
      </c>
      <c r="AN431" s="1078">
        <f t="shared" si="782"/>
        <v>0</v>
      </c>
      <c r="AO431" s="1078">
        <f t="shared" si="783"/>
        <v>0</v>
      </c>
      <c r="AP431" s="1324">
        <f t="shared" si="784"/>
        <v>0</v>
      </c>
    </row>
    <row r="432" spans="1:42">
      <c r="A432" s="1323" t="s">
        <v>103</v>
      </c>
      <c r="B432" s="1323" t="s">
        <v>242</v>
      </c>
      <c r="C432" s="1323" t="s">
        <v>242</v>
      </c>
      <c r="D432" s="1323">
        <f>'Information Input'!$J$18</f>
        <v>2019</v>
      </c>
      <c r="E432" s="1323">
        <f>$E$27</f>
        <v>20</v>
      </c>
      <c r="F432" s="1334" t="str">
        <f>$F$27</f>
        <v>Partial Hospitalization Program (BH Treatment Services)</v>
      </c>
      <c r="G432" s="1335" t="str">
        <f>$G$27</f>
        <v>Report 5H</v>
      </c>
      <c r="H432" s="1078">
        <f t="shared" si="785"/>
        <v>0</v>
      </c>
      <c r="I432" s="1078">
        <f t="shared" si="786"/>
        <v>0</v>
      </c>
      <c r="J432" s="1078">
        <f t="shared" si="785"/>
        <v>0</v>
      </c>
      <c r="K432" s="1078">
        <f t="shared" si="785"/>
        <v>0</v>
      </c>
      <c r="L432" s="1078">
        <f t="shared" si="785"/>
        <v>0</v>
      </c>
      <c r="M432" s="1078">
        <f t="shared" si="785"/>
        <v>0</v>
      </c>
      <c r="N432" s="1324">
        <f t="shared" si="771"/>
        <v>0</v>
      </c>
      <c r="O432" s="1078">
        <f t="shared" ref="O432:T432" si="814">O252+O297</f>
        <v>0</v>
      </c>
      <c r="P432" s="1078">
        <f t="shared" si="788"/>
        <v>0</v>
      </c>
      <c r="Q432" s="1078">
        <f t="shared" si="814"/>
        <v>0</v>
      </c>
      <c r="R432" s="1078">
        <f t="shared" si="814"/>
        <v>0</v>
      </c>
      <c r="S432" s="1078">
        <f t="shared" si="814"/>
        <v>0</v>
      </c>
      <c r="T432" s="1078">
        <f t="shared" si="814"/>
        <v>0</v>
      </c>
      <c r="U432" s="1324">
        <f t="shared" si="773"/>
        <v>0</v>
      </c>
      <c r="V432" s="1078">
        <f t="shared" ref="V432:AA432" si="815">V252+V297</f>
        <v>0</v>
      </c>
      <c r="W432" s="1078">
        <f t="shared" si="790"/>
        <v>0</v>
      </c>
      <c r="X432" s="1078">
        <f t="shared" si="815"/>
        <v>0</v>
      </c>
      <c r="Y432" s="1078">
        <f t="shared" si="815"/>
        <v>0</v>
      </c>
      <c r="Z432" s="1078">
        <f t="shared" si="815"/>
        <v>0</v>
      </c>
      <c r="AA432" s="1078">
        <f t="shared" si="815"/>
        <v>0</v>
      </c>
      <c r="AB432" s="1324">
        <f t="shared" si="775"/>
        <v>0</v>
      </c>
      <c r="AC432" s="1078">
        <f t="shared" ref="AC432:AH432" si="816">AC252+AC297</f>
        <v>0</v>
      </c>
      <c r="AD432" s="1078">
        <f t="shared" si="792"/>
        <v>0</v>
      </c>
      <c r="AE432" s="1078">
        <f t="shared" si="816"/>
        <v>0</v>
      </c>
      <c r="AF432" s="1078">
        <f t="shared" si="816"/>
        <v>0</v>
      </c>
      <c r="AG432" s="1078">
        <f t="shared" si="816"/>
        <v>0</v>
      </c>
      <c r="AH432" s="1078">
        <f t="shared" si="816"/>
        <v>0</v>
      </c>
      <c r="AI432" s="1324">
        <f t="shared" si="777"/>
        <v>0</v>
      </c>
      <c r="AJ432" s="1078">
        <f t="shared" si="778"/>
        <v>0</v>
      </c>
      <c r="AK432" s="1078">
        <f t="shared" si="779"/>
        <v>0</v>
      </c>
      <c r="AL432" s="1078">
        <f t="shared" si="780"/>
        <v>0</v>
      </c>
      <c r="AM432" s="1078">
        <f t="shared" si="781"/>
        <v>0</v>
      </c>
      <c r="AN432" s="1078">
        <f t="shared" si="782"/>
        <v>0</v>
      </c>
      <c r="AO432" s="1078">
        <f t="shared" si="783"/>
        <v>0</v>
      </c>
      <c r="AP432" s="1324">
        <f t="shared" si="784"/>
        <v>0</v>
      </c>
    </row>
    <row r="433" spans="1:42">
      <c r="A433" s="1323" t="s">
        <v>103</v>
      </c>
      <c r="B433" s="1323" t="s">
        <v>242</v>
      </c>
      <c r="C433" s="1323" t="s">
        <v>242</v>
      </c>
      <c r="D433" s="1323">
        <f>'Information Input'!$J$18</f>
        <v>2019</v>
      </c>
      <c r="E433" s="1323">
        <f>$E$28</f>
        <v>21</v>
      </c>
      <c r="F433" s="1334" t="str">
        <f>$F$28</f>
        <v>Hospital Outpatient Facility (BH Treatment Services)</v>
      </c>
      <c r="G433" s="1335" t="str">
        <f>$G$28</f>
        <v>Report 5H</v>
      </c>
      <c r="H433" s="1078">
        <f t="shared" si="785"/>
        <v>0</v>
      </c>
      <c r="I433" s="1078">
        <f t="shared" si="786"/>
        <v>0</v>
      </c>
      <c r="J433" s="1078">
        <f t="shared" si="785"/>
        <v>0</v>
      </c>
      <c r="K433" s="1078">
        <f t="shared" si="785"/>
        <v>0</v>
      </c>
      <c r="L433" s="1078">
        <f t="shared" si="785"/>
        <v>0</v>
      </c>
      <c r="M433" s="1078">
        <f t="shared" si="785"/>
        <v>0</v>
      </c>
      <c r="N433" s="1324">
        <f t="shared" si="771"/>
        <v>0</v>
      </c>
      <c r="O433" s="1078">
        <f t="shared" ref="O433:T433" si="817">O253+O298</f>
        <v>0</v>
      </c>
      <c r="P433" s="1078">
        <f t="shared" si="788"/>
        <v>0</v>
      </c>
      <c r="Q433" s="1078">
        <f t="shared" si="817"/>
        <v>0</v>
      </c>
      <c r="R433" s="1078">
        <f t="shared" si="817"/>
        <v>0</v>
      </c>
      <c r="S433" s="1078">
        <f t="shared" si="817"/>
        <v>0</v>
      </c>
      <c r="T433" s="1078">
        <f t="shared" si="817"/>
        <v>0</v>
      </c>
      <c r="U433" s="1324">
        <f t="shared" si="773"/>
        <v>0</v>
      </c>
      <c r="V433" s="1078">
        <f t="shared" ref="V433:AA433" si="818">V253+V298</f>
        <v>0</v>
      </c>
      <c r="W433" s="1078">
        <f t="shared" si="790"/>
        <v>0</v>
      </c>
      <c r="X433" s="1078">
        <f t="shared" si="818"/>
        <v>0</v>
      </c>
      <c r="Y433" s="1078">
        <f t="shared" si="818"/>
        <v>0</v>
      </c>
      <c r="Z433" s="1078">
        <f t="shared" si="818"/>
        <v>0</v>
      </c>
      <c r="AA433" s="1078">
        <f t="shared" si="818"/>
        <v>0</v>
      </c>
      <c r="AB433" s="1324">
        <f t="shared" si="775"/>
        <v>0</v>
      </c>
      <c r="AC433" s="1078">
        <f t="shared" ref="AC433:AH433" si="819">AC253+AC298</f>
        <v>0</v>
      </c>
      <c r="AD433" s="1078">
        <f t="shared" si="792"/>
        <v>0</v>
      </c>
      <c r="AE433" s="1078">
        <f t="shared" si="819"/>
        <v>0</v>
      </c>
      <c r="AF433" s="1078">
        <f t="shared" si="819"/>
        <v>0</v>
      </c>
      <c r="AG433" s="1078">
        <f t="shared" si="819"/>
        <v>0</v>
      </c>
      <c r="AH433" s="1078">
        <f t="shared" si="819"/>
        <v>0</v>
      </c>
      <c r="AI433" s="1324">
        <f t="shared" si="777"/>
        <v>0</v>
      </c>
      <c r="AJ433" s="1078">
        <f t="shared" si="778"/>
        <v>0</v>
      </c>
      <c r="AK433" s="1078">
        <f t="shared" si="779"/>
        <v>0</v>
      </c>
      <c r="AL433" s="1078">
        <f t="shared" si="780"/>
        <v>0</v>
      </c>
      <c r="AM433" s="1078">
        <f t="shared" si="781"/>
        <v>0</v>
      </c>
      <c r="AN433" s="1078">
        <f t="shared" si="782"/>
        <v>0</v>
      </c>
      <c r="AO433" s="1078">
        <f t="shared" si="783"/>
        <v>0</v>
      </c>
      <c r="AP433" s="1324">
        <f t="shared" si="784"/>
        <v>0</v>
      </c>
    </row>
    <row r="434" spans="1:42">
      <c r="A434" s="1323" t="s">
        <v>103</v>
      </c>
      <c r="B434" s="1323" t="s">
        <v>242</v>
      </c>
      <c r="C434" s="1323" t="s">
        <v>242</v>
      </c>
      <c r="D434" s="1323">
        <f>'Information Input'!$J$18</f>
        <v>2019</v>
      </c>
      <c r="E434" s="1323">
        <f>$E$29</f>
        <v>22</v>
      </c>
      <c r="F434" s="1334" t="str">
        <f>$F$29</f>
        <v>Hospital Inpatient Facility (Psychiatric Hospitalization Services)</v>
      </c>
      <c r="G434" s="1335" t="str">
        <f>$G$29</f>
        <v>Report 5A</v>
      </c>
      <c r="H434" s="1078">
        <f t="shared" si="785"/>
        <v>0</v>
      </c>
      <c r="I434" s="1078">
        <f t="shared" si="786"/>
        <v>0</v>
      </c>
      <c r="J434" s="1078">
        <f t="shared" si="785"/>
        <v>0</v>
      </c>
      <c r="K434" s="1078">
        <f t="shared" si="785"/>
        <v>0</v>
      </c>
      <c r="L434" s="1078">
        <f t="shared" si="785"/>
        <v>0</v>
      </c>
      <c r="M434" s="1078">
        <f t="shared" si="785"/>
        <v>0</v>
      </c>
      <c r="N434" s="1324">
        <f t="shared" si="771"/>
        <v>0</v>
      </c>
      <c r="O434" s="1078">
        <f t="shared" ref="O434:T434" si="820">O254+O299</f>
        <v>0</v>
      </c>
      <c r="P434" s="1078">
        <f t="shared" si="788"/>
        <v>0</v>
      </c>
      <c r="Q434" s="1078">
        <f t="shared" si="820"/>
        <v>0</v>
      </c>
      <c r="R434" s="1078">
        <f t="shared" si="820"/>
        <v>0</v>
      </c>
      <c r="S434" s="1078">
        <f t="shared" si="820"/>
        <v>0</v>
      </c>
      <c r="T434" s="1078">
        <f t="shared" si="820"/>
        <v>0</v>
      </c>
      <c r="U434" s="1324">
        <f t="shared" si="773"/>
        <v>0</v>
      </c>
      <c r="V434" s="1078">
        <f t="shared" ref="V434:AA434" si="821">V254+V299</f>
        <v>0</v>
      </c>
      <c r="W434" s="1078">
        <f t="shared" si="790"/>
        <v>0</v>
      </c>
      <c r="X434" s="1078">
        <f t="shared" si="821"/>
        <v>0</v>
      </c>
      <c r="Y434" s="1078">
        <f t="shared" si="821"/>
        <v>0</v>
      </c>
      <c r="Z434" s="1078">
        <f t="shared" si="821"/>
        <v>0</v>
      </c>
      <c r="AA434" s="1078">
        <f t="shared" si="821"/>
        <v>0</v>
      </c>
      <c r="AB434" s="1324">
        <f t="shared" si="775"/>
        <v>0</v>
      </c>
      <c r="AC434" s="1078">
        <f t="shared" ref="AC434:AH434" si="822">AC254+AC299</f>
        <v>0</v>
      </c>
      <c r="AD434" s="1078">
        <f t="shared" si="792"/>
        <v>0</v>
      </c>
      <c r="AE434" s="1078">
        <f t="shared" si="822"/>
        <v>0</v>
      </c>
      <c r="AF434" s="1078">
        <f t="shared" si="822"/>
        <v>0</v>
      </c>
      <c r="AG434" s="1078">
        <f t="shared" si="822"/>
        <v>0</v>
      </c>
      <c r="AH434" s="1078">
        <f t="shared" si="822"/>
        <v>0</v>
      </c>
      <c r="AI434" s="1324">
        <f t="shared" si="777"/>
        <v>0</v>
      </c>
      <c r="AJ434" s="1078">
        <f t="shared" si="778"/>
        <v>0</v>
      </c>
      <c r="AK434" s="1078">
        <f t="shared" si="779"/>
        <v>0</v>
      </c>
      <c r="AL434" s="1078">
        <f t="shared" si="780"/>
        <v>0</v>
      </c>
      <c r="AM434" s="1078">
        <f t="shared" si="781"/>
        <v>0</v>
      </c>
      <c r="AN434" s="1078">
        <f t="shared" si="782"/>
        <v>0</v>
      </c>
      <c r="AO434" s="1078">
        <f t="shared" si="783"/>
        <v>0</v>
      </c>
      <c r="AP434" s="1324">
        <f t="shared" si="784"/>
        <v>0</v>
      </c>
    </row>
    <row r="435" spans="1:42">
      <c r="A435" s="1323" t="s">
        <v>103</v>
      </c>
      <c r="B435" s="1323" t="s">
        <v>242</v>
      </c>
      <c r="C435" s="1323" t="s">
        <v>242</v>
      </c>
      <c r="D435" s="1323">
        <f>'Information Input'!$J$18</f>
        <v>2019</v>
      </c>
      <c r="E435" s="1323">
        <f>$E$30</f>
        <v>23</v>
      </c>
      <c r="F435" s="1334" t="str">
        <f>$F$30</f>
        <v>Inpatient and Residential Professional Charges</v>
      </c>
      <c r="G435" s="1335" t="str">
        <f>$G$30</f>
        <v>Report 5A</v>
      </c>
      <c r="H435" s="1078">
        <f t="shared" si="785"/>
        <v>0</v>
      </c>
      <c r="I435" s="1078">
        <f t="shared" si="786"/>
        <v>0</v>
      </c>
      <c r="J435" s="1078">
        <f t="shared" si="785"/>
        <v>0</v>
      </c>
      <c r="K435" s="1078">
        <f t="shared" si="785"/>
        <v>0</v>
      </c>
      <c r="L435" s="1078">
        <f t="shared" si="785"/>
        <v>0</v>
      </c>
      <c r="M435" s="1078">
        <f t="shared" si="785"/>
        <v>0</v>
      </c>
      <c r="N435" s="1324">
        <f t="shared" si="771"/>
        <v>0</v>
      </c>
      <c r="O435" s="1078">
        <f t="shared" ref="O435:T435" si="823">O255+O300</f>
        <v>0</v>
      </c>
      <c r="P435" s="1078">
        <f t="shared" si="788"/>
        <v>0</v>
      </c>
      <c r="Q435" s="1078">
        <f t="shared" si="823"/>
        <v>0</v>
      </c>
      <c r="R435" s="1078">
        <f t="shared" si="823"/>
        <v>0</v>
      </c>
      <c r="S435" s="1078">
        <f t="shared" si="823"/>
        <v>0</v>
      </c>
      <c r="T435" s="1078">
        <f t="shared" si="823"/>
        <v>0</v>
      </c>
      <c r="U435" s="1324">
        <f t="shared" si="773"/>
        <v>0</v>
      </c>
      <c r="V435" s="1078">
        <f t="shared" ref="V435:AA435" si="824">V255+V300</f>
        <v>0</v>
      </c>
      <c r="W435" s="1078">
        <f t="shared" si="790"/>
        <v>0</v>
      </c>
      <c r="X435" s="1078">
        <f t="shared" si="824"/>
        <v>0</v>
      </c>
      <c r="Y435" s="1078">
        <f t="shared" si="824"/>
        <v>0</v>
      </c>
      <c r="Z435" s="1078">
        <f t="shared" si="824"/>
        <v>0</v>
      </c>
      <c r="AA435" s="1078">
        <f t="shared" si="824"/>
        <v>0</v>
      </c>
      <c r="AB435" s="1324">
        <f t="shared" si="775"/>
        <v>0</v>
      </c>
      <c r="AC435" s="1078">
        <f t="shared" ref="AC435:AH435" si="825">AC255+AC300</f>
        <v>0</v>
      </c>
      <c r="AD435" s="1078">
        <f t="shared" si="792"/>
        <v>0</v>
      </c>
      <c r="AE435" s="1078">
        <f t="shared" si="825"/>
        <v>0</v>
      </c>
      <c r="AF435" s="1078">
        <f t="shared" si="825"/>
        <v>0</v>
      </c>
      <c r="AG435" s="1078">
        <f t="shared" si="825"/>
        <v>0</v>
      </c>
      <c r="AH435" s="1078">
        <f t="shared" si="825"/>
        <v>0</v>
      </c>
      <c r="AI435" s="1324">
        <f t="shared" si="777"/>
        <v>0</v>
      </c>
      <c r="AJ435" s="1078">
        <f t="shared" si="778"/>
        <v>0</v>
      </c>
      <c r="AK435" s="1078">
        <f t="shared" si="779"/>
        <v>0</v>
      </c>
      <c r="AL435" s="1078">
        <f t="shared" si="780"/>
        <v>0</v>
      </c>
      <c r="AM435" s="1078">
        <f t="shared" si="781"/>
        <v>0</v>
      </c>
      <c r="AN435" s="1078">
        <f t="shared" si="782"/>
        <v>0</v>
      </c>
      <c r="AO435" s="1078">
        <f t="shared" si="783"/>
        <v>0</v>
      </c>
      <c r="AP435" s="1324">
        <f t="shared" si="784"/>
        <v>0</v>
      </c>
    </row>
    <row r="436" spans="1:42">
      <c r="A436" s="1323" t="s">
        <v>103</v>
      </c>
      <c r="B436" s="1323" t="s">
        <v>242</v>
      </c>
      <c r="C436" s="1323" t="s">
        <v>242</v>
      </c>
      <c r="D436" s="1323">
        <f>'Information Input'!$J$18</f>
        <v>2019</v>
      </c>
      <c r="E436" s="1323">
        <f>$E$31</f>
        <v>24</v>
      </c>
      <c r="F436" s="1334" t="str">
        <f>$F$31</f>
        <v>Intensive Outpatient Program Services (IOP)</v>
      </c>
      <c r="G436" s="1335" t="str">
        <f>$G$31</f>
        <v>Report 5K</v>
      </c>
      <c r="H436" s="1078">
        <f t="shared" si="785"/>
        <v>0</v>
      </c>
      <c r="I436" s="1078">
        <f t="shared" si="786"/>
        <v>0</v>
      </c>
      <c r="J436" s="1078">
        <f t="shared" si="785"/>
        <v>0</v>
      </c>
      <c r="K436" s="1078">
        <f t="shared" si="785"/>
        <v>0</v>
      </c>
      <c r="L436" s="1078">
        <f t="shared" si="785"/>
        <v>0</v>
      </c>
      <c r="M436" s="1078">
        <f t="shared" si="785"/>
        <v>0</v>
      </c>
      <c r="N436" s="1324">
        <f t="shared" si="771"/>
        <v>0</v>
      </c>
      <c r="O436" s="1078">
        <f t="shared" ref="O436:T436" si="826">O256+O301</f>
        <v>0</v>
      </c>
      <c r="P436" s="1078">
        <f t="shared" si="788"/>
        <v>0</v>
      </c>
      <c r="Q436" s="1078">
        <f t="shared" si="826"/>
        <v>0</v>
      </c>
      <c r="R436" s="1078">
        <f t="shared" si="826"/>
        <v>0</v>
      </c>
      <c r="S436" s="1078">
        <f t="shared" si="826"/>
        <v>0</v>
      </c>
      <c r="T436" s="1078">
        <f t="shared" si="826"/>
        <v>0</v>
      </c>
      <c r="U436" s="1324">
        <f t="shared" si="773"/>
        <v>0</v>
      </c>
      <c r="V436" s="1078">
        <f t="shared" ref="V436:AA436" si="827">V256+V301</f>
        <v>0</v>
      </c>
      <c r="W436" s="1078">
        <f t="shared" si="790"/>
        <v>0</v>
      </c>
      <c r="X436" s="1078">
        <f t="shared" si="827"/>
        <v>0</v>
      </c>
      <c r="Y436" s="1078">
        <f t="shared" si="827"/>
        <v>0</v>
      </c>
      <c r="Z436" s="1078">
        <f t="shared" si="827"/>
        <v>0</v>
      </c>
      <c r="AA436" s="1078">
        <f t="shared" si="827"/>
        <v>0</v>
      </c>
      <c r="AB436" s="1324">
        <f t="shared" si="775"/>
        <v>0</v>
      </c>
      <c r="AC436" s="1078">
        <f t="shared" ref="AC436:AH436" si="828">AC256+AC301</f>
        <v>0</v>
      </c>
      <c r="AD436" s="1078">
        <f t="shared" si="792"/>
        <v>0</v>
      </c>
      <c r="AE436" s="1078">
        <f t="shared" si="828"/>
        <v>0</v>
      </c>
      <c r="AF436" s="1078">
        <f t="shared" si="828"/>
        <v>0</v>
      </c>
      <c r="AG436" s="1078">
        <f t="shared" si="828"/>
        <v>0</v>
      </c>
      <c r="AH436" s="1078">
        <f t="shared" si="828"/>
        <v>0</v>
      </c>
      <c r="AI436" s="1324">
        <f t="shared" si="777"/>
        <v>0</v>
      </c>
      <c r="AJ436" s="1078">
        <f t="shared" si="778"/>
        <v>0</v>
      </c>
      <c r="AK436" s="1078">
        <f t="shared" si="779"/>
        <v>0</v>
      </c>
      <c r="AL436" s="1078">
        <f t="shared" si="780"/>
        <v>0</v>
      </c>
      <c r="AM436" s="1078">
        <f t="shared" si="781"/>
        <v>0</v>
      </c>
      <c r="AN436" s="1078">
        <f t="shared" si="782"/>
        <v>0</v>
      </c>
      <c r="AO436" s="1078">
        <f t="shared" si="783"/>
        <v>0</v>
      </c>
      <c r="AP436" s="1324">
        <f t="shared" si="784"/>
        <v>0</v>
      </c>
    </row>
    <row r="437" spans="1:42">
      <c r="A437" s="1323" t="s">
        <v>103</v>
      </c>
      <c r="B437" s="1323" t="s">
        <v>242</v>
      </c>
      <c r="C437" s="1323" t="s">
        <v>242</v>
      </c>
      <c r="D437" s="1323">
        <f>'Information Input'!$J$18</f>
        <v>2019</v>
      </c>
      <c r="E437" s="1323">
        <f>$E$32</f>
        <v>25</v>
      </c>
      <c r="F437" s="1334" t="str">
        <f>$F$32</f>
        <v>Adaptive Skills Building (ABS)</v>
      </c>
      <c r="G437" s="1335" t="str">
        <f>$G$32</f>
        <v>Report 5K</v>
      </c>
      <c r="H437" s="1078">
        <f t="shared" si="785"/>
        <v>0</v>
      </c>
      <c r="I437" s="1078">
        <f t="shared" si="786"/>
        <v>0</v>
      </c>
      <c r="J437" s="1078">
        <f t="shared" si="785"/>
        <v>0</v>
      </c>
      <c r="K437" s="1078">
        <f t="shared" si="785"/>
        <v>0</v>
      </c>
      <c r="L437" s="1078">
        <f t="shared" si="785"/>
        <v>0</v>
      </c>
      <c r="M437" s="1078">
        <f t="shared" si="785"/>
        <v>0</v>
      </c>
      <c r="N437" s="1324">
        <f t="shared" si="771"/>
        <v>0</v>
      </c>
      <c r="O437" s="1078">
        <f t="shared" ref="O437:T437" si="829">O257+O302</f>
        <v>0</v>
      </c>
      <c r="P437" s="1078">
        <f t="shared" si="788"/>
        <v>0</v>
      </c>
      <c r="Q437" s="1078">
        <f t="shared" si="829"/>
        <v>0</v>
      </c>
      <c r="R437" s="1078">
        <f t="shared" si="829"/>
        <v>0</v>
      </c>
      <c r="S437" s="1078">
        <f t="shared" si="829"/>
        <v>0</v>
      </c>
      <c r="T437" s="1078">
        <f t="shared" si="829"/>
        <v>0</v>
      </c>
      <c r="U437" s="1324">
        <f t="shared" si="773"/>
        <v>0</v>
      </c>
      <c r="V437" s="1078">
        <f t="shared" ref="V437:AA437" si="830">V257+V302</f>
        <v>0</v>
      </c>
      <c r="W437" s="1078">
        <f t="shared" si="790"/>
        <v>0</v>
      </c>
      <c r="X437" s="1078">
        <f t="shared" si="830"/>
        <v>0</v>
      </c>
      <c r="Y437" s="1078">
        <f t="shared" si="830"/>
        <v>0</v>
      </c>
      <c r="Z437" s="1078">
        <f t="shared" si="830"/>
        <v>0</v>
      </c>
      <c r="AA437" s="1078">
        <f t="shared" si="830"/>
        <v>0</v>
      </c>
      <c r="AB437" s="1324">
        <f t="shared" si="775"/>
        <v>0</v>
      </c>
      <c r="AC437" s="1078">
        <f t="shared" ref="AC437:AH437" si="831">AC257+AC302</f>
        <v>0</v>
      </c>
      <c r="AD437" s="1078">
        <f t="shared" si="792"/>
        <v>0</v>
      </c>
      <c r="AE437" s="1078">
        <f t="shared" si="831"/>
        <v>0</v>
      </c>
      <c r="AF437" s="1078">
        <f t="shared" si="831"/>
        <v>0</v>
      </c>
      <c r="AG437" s="1078">
        <f t="shared" si="831"/>
        <v>0</v>
      </c>
      <c r="AH437" s="1078">
        <f t="shared" si="831"/>
        <v>0</v>
      </c>
      <c r="AI437" s="1324">
        <f t="shared" si="777"/>
        <v>0</v>
      </c>
      <c r="AJ437" s="1078">
        <f t="shared" si="778"/>
        <v>0</v>
      </c>
      <c r="AK437" s="1078">
        <f t="shared" si="779"/>
        <v>0</v>
      </c>
      <c r="AL437" s="1078">
        <f t="shared" si="780"/>
        <v>0</v>
      </c>
      <c r="AM437" s="1078">
        <f t="shared" si="781"/>
        <v>0</v>
      </c>
      <c r="AN437" s="1078">
        <f t="shared" si="782"/>
        <v>0</v>
      </c>
      <c r="AO437" s="1078">
        <f t="shared" si="783"/>
        <v>0</v>
      </c>
      <c r="AP437" s="1324">
        <f t="shared" si="784"/>
        <v>0</v>
      </c>
    </row>
    <row r="438" spans="1:42">
      <c r="A438" s="1323" t="s">
        <v>103</v>
      </c>
      <c r="B438" s="1323" t="s">
        <v>242</v>
      </c>
      <c r="C438" s="1323" t="s">
        <v>242</v>
      </c>
      <c r="D438" s="1323">
        <f>'Information Input'!$J$18</f>
        <v>2019</v>
      </c>
      <c r="E438" s="1323">
        <f>$E$33</f>
        <v>26</v>
      </c>
      <c r="F438" s="1334" t="str">
        <f>$F$33</f>
        <v>BH Pharmaceuticals</v>
      </c>
      <c r="G438" s="1335" t="str">
        <f>$G$33</f>
        <v>Report 5D</v>
      </c>
      <c r="H438" s="1078">
        <f t="shared" si="785"/>
        <v>0</v>
      </c>
      <c r="I438" s="1078">
        <f t="shared" si="786"/>
        <v>0</v>
      </c>
      <c r="J438" s="1078">
        <f t="shared" si="785"/>
        <v>0</v>
      </c>
      <c r="K438" s="1078">
        <f t="shared" si="785"/>
        <v>0</v>
      </c>
      <c r="L438" s="1078">
        <f t="shared" si="785"/>
        <v>0</v>
      </c>
      <c r="M438" s="1078">
        <f t="shared" si="785"/>
        <v>0</v>
      </c>
      <c r="N438" s="1324">
        <f t="shared" si="771"/>
        <v>0</v>
      </c>
      <c r="O438" s="1078">
        <f t="shared" ref="O438:T438" si="832">O258+O303</f>
        <v>0</v>
      </c>
      <c r="P438" s="1078">
        <f t="shared" si="788"/>
        <v>0</v>
      </c>
      <c r="Q438" s="1078">
        <f t="shared" si="832"/>
        <v>0</v>
      </c>
      <c r="R438" s="1078">
        <f t="shared" si="832"/>
        <v>0</v>
      </c>
      <c r="S438" s="1078">
        <f t="shared" si="832"/>
        <v>0</v>
      </c>
      <c r="T438" s="1078">
        <f t="shared" si="832"/>
        <v>0</v>
      </c>
      <c r="U438" s="1324">
        <f t="shared" si="773"/>
        <v>0</v>
      </c>
      <c r="V438" s="1078">
        <f t="shared" ref="V438:AA438" si="833">V258+V303</f>
        <v>0</v>
      </c>
      <c r="W438" s="1078">
        <f t="shared" si="790"/>
        <v>0</v>
      </c>
      <c r="X438" s="1078">
        <f t="shared" si="833"/>
        <v>0</v>
      </c>
      <c r="Y438" s="1078">
        <f t="shared" si="833"/>
        <v>0</v>
      </c>
      <c r="Z438" s="1078">
        <f t="shared" si="833"/>
        <v>0</v>
      </c>
      <c r="AA438" s="1078">
        <f t="shared" si="833"/>
        <v>0</v>
      </c>
      <c r="AB438" s="1324">
        <f t="shared" si="775"/>
        <v>0</v>
      </c>
      <c r="AC438" s="1078">
        <f t="shared" ref="AC438:AH438" si="834">AC258+AC303</f>
        <v>0</v>
      </c>
      <c r="AD438" s="1078">
        <f t="shared" si="792"/>
        <v>0</v>
      </c>
      <c r="AE438" s="1078">
        <f t="shared" si="834"/>
        <v>0</v>
      </c>
      <c r="AF438" s="1078">
        <f t="shared" si="834"/>
        <v>0</v>
      </c>
      <c r="AG438" s="1078">
        <f t="shared" si="834"/>
        <v>0</v>
      </c>
      <c r="AH438" s="1078">
        <f t="shared" si="834"/>
        <v>0</v>
      </c>
      <c r="AI438" s="1324">
        <f t="shared" si="777"/>
        <v>0</v>
      </c>
      <c r="AJ438" s="1078">
        <f t="shared" si="778"/>
        <v>0</v>
      </c>
      <c r="AK438" s="1078">
        <f t="shared" si="779"/>
        <v>0</v>
      </c>
      <c r="AL438" s="1078">
        <f t="shared" si="780"/>
        <v>0</v>
      </c>
      <c r="AM438" s="1078">
        <f t="shared" si="781"/>
        <v>0</v>
      </c>
      <c r="AN438" s="1078">
        <f t="shared" si="782"/>
        <v>0</v>
      </c>
      <c r="AO438" s="1078">
        <f t="shared" si="783"/>
        <v>0</v>
      </c>
      <c r="AP438" s="1324">
        <f t="shared" si="784"/>
        <v>0</v>
      </c>
    </row>
    <row r="439" spans="1:42">
      <c r="A439" s="1323" t="s">
        <v>103</v>
      </c>
      <c r="B439" s="1323" t="s">
        <v>242</v>
      </c>
      <c r="C439" s="1323" t="s">
        <v>242</v>
      </c>
      <c r="D439" s="1323">
        <f>'Information Input'!$J$18</f>
        <v>2019</v>
      </c>
      <c r="E439" s="1323">
        <f>$E$34</f>
        <v>27</v>
      </c>
      <c r="F439" s="1334" t="str">
        <f>$F$34</f>
        <v>Suboxone Treatment</v>
      </c>
      <c r="G439" s="1335" t="str">
        <f>$G$34</f>
        <v>Report 5H</v>
      </c>
      <c r="H439" s="1078">
        <f t="shared" si="785"/>
        <v>0</v>
      </c>
      <c r="I439" s="1078">
        <f t="shared" si="786"/>
        <v>0</v>
      </c>
      <c r="J439" s="1078">
        <f t="shared" si="785"/>
        <v>0</v>
      </c>
      <c r="K439" s="1078">
        <f t="shared" si="785"/>
        <v>0</v>
      </c>
      <c r="L439" s="1078">
        <f t="shared" si="785"/>
        <v>0</v>
      </c>
      <c r="M439" s="1078">
        <f t="shared" si="785"/>
        <v>0</v>
      </c>
      <c r="N439" s="1324">
        <f t="shared" si="771"/>
        <v>0</v>
      </c>
      <c r="O439" s="1078">
        <f t="shared" ref="O439:T439" si="835">O259+O304</f>
        <v>0</v>
      </c>
      <c r="P439" s="1078">
        <f t="shared" si="788"/>
        <v>0</v>
      </c>
      <c r="Q439" s="1078">
        <f t="shared" si="835"/>
        <v>0</v>
      </c>
      <c r="R439" s="1078">
        <f t="shared" si="835"/>
        <v>0</v>
      </c>
      <c r="S439" s="1078">
        <f t="shared" si="835"/>
        <v>0</v>
      </c>
      <c r="T439" s="1078">
        <f t="shared" si="835"/>
        <v>0</v>
      </c>
      <c r="U439" s="1324">
        <f t="shared" si="773"/>
        <v>0</v>
      </c>
      <c r="V439" s="1078">
        <f t="shared" ref="V439:AA439" si="836">V259+V304</f>
        <v>0</v>
      </c>
      <c r="W439" s="1078">
        <f t="shared" si="790"/>
        <v>0</v>
      </c>
      <c r="X439" s="1078">
        <f t="shared" si="836"/>
        <v>0</v>
      </c>
      <c r="Y439" s="1078">
        <f t="shared" si="836"/>
        <v>0</v>
      </c>
      <c r="Z439" s="1078">
        <f t="shared" si="836"/>
        <v>0</v>
      </c>
      <c r="AA439" s="1078">
        <f t="shared" si="836"/>
        <v>0</v>
      </c>
      <c r="AB439" s="1324">
        <f t="shared" si="775"/>
        <v>0</v>
      </c>
      <c r="AC439" s="1078">
        <f t="shared" ref="AC439:AH439" si="837">AC259+AC304</f>
        <v>0</v>
      </c>
      <c r="AD439" s="1078">
        <f t="shared" si="792"/>
        <v>0</v>
      </c>
      <c r="AE439" s="1078">
        <f t="shared" si="837"/>
        <v>0</v>
      </c>
      <c r="AF439" s="1078">
        <f t="shared" si="837"/>
        <v>0</v>
      </c>
      <c r="AG439" s="1078">
        <f t="shared" si="837"/>
        <v>0</v>
      </c>
      <c r="AH439" s="1078">
        <f t="shared" si="837"/>
        <v>0</v>
      </c>
      <c r="AI439" s="1324">
        <f t="shared" si="777"/>
        <v>0</v>
      </c>
      <c r="AJ439" s="1078">
        <f t="shared" si="778"/>
        <v>0</v>
      </c>
      <c r="AK439" s="1078">
        <f t="shared" si="779"/>
        <v>0</v>
      </c>
      <c r="AL439" s="1078">
        <f t="shared" si="780"/>
        <v>0</v>
      </c>
      <c r="AM439" s="1078">
        <f t="shared" si="781"/>
        <v>0</v>
      </c>
      <c r="AN439" s="1078">
        <f t="shared" si="782"/>
        <v>0</v>
      </c>
      <c r="AO439" s="1078">
        <f t="shared" si="783"/>
        <v>0</v>
      </c>
      <c r="AP439" s="1324">
        <f t="shared" si="784"/>
        <v>0</v>
      </c>
    </row>
    <row r="440" spans="1:42">
      <c r="A440" s="1323" t="s">
        <v>103</v>
      </c>
      <c r="B440" s="1323" t="s">
        <v>242</v>
      </c>
      <c r="C440" s="1323" t="s">
        <v>242</v>
      </c>
      <c r="D440" s="1323">
        <f>'Information Input'!$J$18</f>
        <v>2019</v>
      </c>
      <c r="E440" s="1323">
        <f>$E$35</f>
        <v>28</v>
      </c>
      <c r="F440" s="1334" t="str">
        <f>$F$35</f>
        <v>Methadone Treatment</v>
      </c>
      <c r="G440" s="1335" t="str">
        <f>$G$35</f>
        <v>Report 5H</v>
      </c>
      <c r="H440" s="1078">
        <f t="shared" si="785"/>
        <v>0</v>
      </c>
      <c r="I440" s="1078">
        <f t="shared" si="786"/>
        <v>0</v>
      </c>
      <c r="J440" s="1078">
        <f t="shared" si="785"/>
        <v>0</v>
      </c>
      <c r="K440" s="1078">
        <f t="shared" si="785"/>
        <v>0</v>
      </c>
      <c r="L440" s="1078">
        <f t="shared" si="785"/>
        <v>0</v>
      </c>
      <c r="M440" s="1078">
        <f t="shared" si="785"/>
        <v>0</v>
      </c>
      <c r="N440" s="1324">
        <f t="shared" si="771"/>
        <v>0</v>
      </c>
      <c r="O440" s="1078">
        <f t="shared" ref="O440:T440" si="838">O260+O305</f>
        <v>0</v>
      </c>
      <c r="P440" s="1078">
        <f t="shared" si="788"/>
        <v>0</v>
      </c>
      <c r="Q440" s="1078">
        <f t="shared" si="838"/>
        <v>0</v>
      </c>
      <c r="R440" s="1078">
        <f t="shared" si="838"/>
        <v>0</v>
      </c>
      <c r="S440" s="1078">
        <f t="shared" si="838"/>
        <v>0</v>
      </c>
      <c r="T440" s="1078">
        <f t="shared" si="838"/>
        <v>0</v>
      </c>
      <c r="U440" s="1324">
        <f t="shared" si="773"/>
        <v>0</v>
      </c>
      <c r="V440" s="1078">
        <f t="shared" ref="V440:AA440" si="839">V260+V305</f>
        <v>0</v>
      </c>
      <c r="W440" s="1078">
        <f t="shared" si="790"/>
        <v>0</v>
      </c>
      <c r="X440" s="1078">
        <f t="shared" si="839"/>
        <v>0</v>
      </c>
      <c r="Y440" s="1078">
        <f t="shared" si="839"/>
        <v>0</v>
      </c>
      <c r="Z440" s="1078">
        <f t="shared" si="839"/>
        <v>0</v>
      </c>
      <c r="AA440" s="1078">
        <f t="shared" si="839"/>
        <v>0</v>
      </c>
      <c r="AB440" s="1324">
        <f t="shared" si="775"/>
        <v>0</v>
      </c>
      <c r="AC440" s="1078">
        <f t="shared" ref="AC440:AH440" si="840">AC260+AC305</f>
        <v>0</v>
      </c>
      <c r="AD440" s="1078">
        <f t="shared" si="792"/>
        <v>0</v>
      </c>
      <c r="AE440" s="1078">
        <f t="shared" si="840"/>
        <v>0</v>
      </c>
      <c r="AF440" s="1078">
        <f t="shared" si="840"/>
        <v>0</v>
      </c>
      <c r="AG440" s="1078">
        <f t="shared" si="840"/>
        <v>0</v>
      </c>
      <c r="AH440" s="1078">
        <f t="shared" si="840"/>
        <v>0</v>
      </c>
      <c r="AI440" s="1324">
        <f t="shared" si="777"/>
        <v>0</v>
      </c>
      <c r="AJ440" s="1078">
        <f t="shared" si="778"/>
        <v>0</v>
      </c>
      <c r="AK440" s="1078">
        <f t="shared" si="779"/>
        <v>0</v>
      </c>
      <c r="AL440" s="1078">
        <f t="shared" si="780"/>
        <v>0</v>
      </c>
      <c r="AM440" s="1078">
        <f t="shared" si="781"/>
        <v>0</v>
      </c>
      <c r="AN440" s="1078">
        <f t="shared" si="782"/>
        <v>0</v>
      </c>
      <c r="AO440" s="1078">
        <f t="shared" si="783"/>
        <v>0</v>
      </c>
      <c r="AP440" s="1324">
        <f t="shared" si="784"/>
        <v>0</v>
      </c>
    </row>
    <row r="441" spans="1:42">
      <c r="A441" s="1323" t="s">
        <v>103</v>
      </c>
      <c r="B441" s="1323" t="s">
        <v>242</v>
      </c>
      <c r="C441" s="1323" t="s">
        <v>242</v>
      </c>
      <c r="D441" s="1323">
        <f>'Information Input'!$J$18</f>
        <v>2019</v>
      </c>
      <c r="E441" s="1323">
        <f>$E$36</f>
        <v>29</v>
      </c>
      <c r="F441" s="1334" t="str">
        <f>$F$36</f>
        <v>School-Based Health Center Services</v>
      </c>
      <c r="G441" s="1335" t="str">
        <f>$G$36</f>
        <v>Report 5M</v>
      </c>
      <c r="H441" s="1078">
        <f t="shared" si="785"/>
        <v>0</v>
      </c>
      <c r="I441" s="1078">
        <f t="shared" si="786"/>
        <v>0</v>
      </c>
      <c r="J441" s="1078">
        <f t="shared" si="785"/>
        <v>0</v>
      </c>
      <c r="K441" s="1078">
        <f t="shared" si="785"/>
        <v>0</v>
      </c>
      <c r="L441" s="1078">
        <f t="shared" si="785"/>
        <v>0</v>
      </c>
      <c r="M441" s="1078">
        <f t="shared" si="785"/>
        <v>0</v>
      </c>
      <c r="N441" s="1324">
        <f t="shared" si="771"/>
        <v>0</v>
      </c>
      <c r="O441" s="1078">
        <f t="shared" ref="O441:T441" si="841">O261+O306</f>
        <v>0</v>
      </c>
      <c r="P441" s="1078">
        <f t="shared" si="788"/>
        <v>0</v>
      </c>
      <c r="Q441" s="1078">
        <f t="shared" si="841"/>
        <v>0</v>
      </c>
      <c r="R441" s="1078">
        <f t="shared" si="841"/>
        <v>0</v>
      </c>
      <c r="S441" s="1078">
        <f t="shared" si="841"/>
        <v>0</v>
      </c>
      <c r="T441" s="1078">
        <f t="shared" si="841"/>
        <v>0</v>
      </c>
      <c r="U441" s="1324">
        <f t="shared" si="773"/>
        <v>0</v>
      </c>
      <c r="V441" s="1078">
        <f t="shared" ref="V441:AA441" si="842">V261+V306</f>
        <v>0</v>
      </c>
      <c r="W441" s="1078">
        <f t="shared" si="790"/>
        <v>0</v>
      </c>
      <c r="X441" s="1078">
        <f t="shared" si="842"/>
        <v>0</v>
      </c>
      <c r="Y441" s="1078">
        <f t="shared" si="842"/>
        <v>0</v>
      </c>
      <c r="Z441" s="1078">
        <f t="shared" si="842"/>
        <v>0</v>
      </c>
      <c r="AA441" s="1078">
        <f t="shared" si="842"/>
        <v>0</v>
      </c>
      <c r="AB441" s="1324">
        <f t="shared" si="775"/>
        <v>0</v>
      </c>
      <c r="AC441" s="1078">
        <f t="shared" ref="AC441:AH441" si="843">AC261+AC306</f>
        <v>0</v>
      </c>
      <c r="AD441" s="1078">
        <f t="shared" si="792"/>
        <v>0</v>
      </c>
      <c r="AE441" s="1078">
        <f t="shared" si="843"/>
        <v>0</v>
      </c>
      <c r="AF441" s="1078">
        <f t="shared" si="843"/>
        <v>0</v>
      </c>
      <c r="AG441" s="1078">
        <f t="shared" si="843"/>
        <v>0</v>
      </c>
      <c r="AH441" s="1078">
        <f t="shared" si="843"/>
        <v>0</v>
      </c>
      <c r="AI441" s="1324">
        <f t="shared" si="777"/>
        <v>0</v>
      </c>
      <c r="AJ441" s="1078">
        <f t="shared" si="778"/>
        <v>0</v>
      </c>
      <c r="AK441" s="1078">
        <f t="shared" si="779"/>
        <v>0</v>
      </c>
      <c r="AL441" s="1078">
        <f t="shared" si="780"/>
        <v>0</v>
      </c>
      <c r="AM441" s="1078">
        <f t="shared" si="781"/>
        <v>0</v>
      </c>
      <c r="AN441" s="1078">
        <f t="shared" si="782"/>
        <v>0</v>
      </c>
      <c r="AO441" s="1078">
        <f t="shared" si="783"/>
        <v>0</v>
      </c>
      <c r="AP441" s="1324">
        <f t="shared" si="784"/>
        <v>0</v>
      </c>
    </row>
    <row r="442" spans="1:42">
      <c r="A442" s="1323" t="s">
        <v>103</v>
      </c>
      <c r="B442" s="1323" t="s">
        <v>242</v>
      </c>
      <c r="C442" s="1323" t="s">
        <v>242</v>
      </c>
      <c r="D442" s="1323">
        <f>'Information Input'!$J$18</f>
        <v>2019</v>
      </c>
      <c r="E442" s="1323">
        <f>$E$37</f>
        <v>30</v>
      </c>
      <c r="F442" s="1334" t="str">
        <f>$F$37</f>
        <v>Assertive Community Treatment (ACT)</v>
      </c>
      <c r="G442" s="1335" t="str">
        <f>$G$37</f>
        <v>Report 5M</v>
      </c>
      <c r="H442" s="1078">
        <f t="shared" si="785"/>
        <v>0</v>
      </c>
      <c r="I442" s="1078">
        <f t="shared" si="786"/>
        <v>0</v>
      </c>
      <c r="J442" s="1078">
        <f t="shared" si="785"/>
        <v>0</v>
      </c>
      <c r="K442" s="1078">
        <f t="shared" si="785"/>
        <v>0</v>
      </c>
      <c r="L442" s="1078">
        <f t="shared" si="785"/>
        <v>0</v>
      </c>
      <c r="M442" s="1078">
        <f t="shared" si="785"/>
        <v>0</v>
      </c>
      <c r="N442" s="1324">
        <f t="shared" si="771"/>
        <v>0</v>
      </c>
      <c r="O442" s="1078">
        <f t="shared" ref="O442:T442" si="844">O262+O307</f>
        <v>0</v>
      </c>
      <c r="P442" s="1078">
        <f t="shared" si="788"/>
        <v>0</v>
      </c>
      <c r="Q442" s="1078">
        <f t="shared" si="844"/>
        <v>0</v>
      </c>
      <c r="R442" s="1078">
        <f t="shared" si="844"/>
        <v>0</v>
      </c>
      <c r="S442" s="1078">
        <f t="shared" si="844"/>
        <v>0</v>
      </c>
      <c r="T442" s="1078">
        <f t="shared" si="844"/>
        <v>0</v>
      </c>
      <c r="U442" s="1324">
        <f t="shared" si="773"/>
        <v>0</v>
      </c>
      <c r="V442" s="1078">
        <f t="shared" ref="V442:AA442" si="845">V262+V307</f>
        <v>0</v>
      </c>
      <c r="W442" s="1078">
        <f t="shared" si="790"/>
        <v>0</v>
      </c>
      <c r="X442" s="1078">
        <f t="shared" si="845"/>
        <v>0</v>
      </c>
      <c r="Y442" s="1078">
        <f t="shared" si="845"/>
        <v>0</v>
      </c>
      <c r="Z442" s="1078">
        <f t="shared" si="845"/>
        <v>0</v>
      </c>
      <c r="AA442" s="1078">
        <f t="shared" si="845"/>
        <v>0</v>
      </c>
      <c r="AB442" s="1324">
        <f t="shared" si="775"/>
        <v>0</v>
      </c>
      <c r="AC442" s="1078">
        <f t="shared" ref="AC442:AH442" si="846">AC262+AC307</f>
        <v>0</v>
      </c>
      <c r="AD442" s="1078">
        <f t="shared" si="792"/>
        <v>0</v>
      </c>
      <c r="AE442" s="1078">
        <f t="shared" si="846"/>
        <v>0</v>
      </c>
      <c r="AF442" s="1078">
        <f t="shared" si="846"/>
        <v>0</v>
      </c>
      <c r="AG442" s="1078">
        <f t="shared" si="846"/>
        <v>0</v>
      </c>
      <c r="AH442" s="1078">
        <f t="shared" si="846"/>
        <v>0</v>
      </c>
      <c r="AI442" s="1324">
        <f t="shared" si="777"/>
        <v>0</v>
      </c>
      <c r="AJ442" s="1078">
        <f t="shared" si="778"/>
        <v>0</v>
      </c>
      <c r="AK442" s="1078">
        <f t="shared" si="779"/>
        <v>0</v>
      </c>
      <c r="AL442" s="1078">
        <f t="shared" si="780"/>
        <v>0</v>
      </c>
      <c r="AM442" s="1078">
        <f t="shared" si="781"/>
        <v>0</v>
      </c>
      <c r="AN442" s="1078">
        <f t="shared" si="782"/>
        <v>0</v>
      </c>
      <c r="AO442" s="1078">
        <f t="shared" si="783"/>
        <v>0</v>
      </c>
      <c r="AP442" s="1324">
        <f t="shared" si="784"/>
        <v>0</v>
      </c>
    </row>
    <row r="443" spans="1:42">
      <c r="A443" s="1323" t="s">
        <v>103</v>
      </c>
      <c r="B443" s="1323" t="s">
        <v>242</v>
      </c>
      <c r="C443" s="1323" t="s">
        <v>242</v>
      </c>
      <c r="D443" s="1323">
        <f>'Information Input'!$J$18</f>
        <v>2019</v>
      </c>
      <c r="E443" s="1323">
        <f>$E$38</f>
        <v>31</v>
      </c>
      <c r="F443" s="1334" t="str">
        <f>$F$38</f>
        <v>Multi-Systemic Therapy (MST)</v>
      </c>
      <c r="G443" s="1335" t="str">
        <f>$G$38</f>
        <v>Report 5K</v>
      </c>
      <c r="H443" s="1078">
        <f t="shared" si="785"/>
        <v>0</v>
      </c>
      <c r="I443" s="1078">
        <f t="shared" si="786"/>
        <v>0</v>
      </c>
      <c r="J443" s="1078">
        <f t="shared" si="785"/>
        <v>0</v>
      </c>
      <c r="K443" s="1078">
        <f t="shared" si="785"/>
        <v>0</v>
      </c>
      <c r="L443" s="1078">
        <f t="shared" si="785"/>
        <v>0</v>
      </c>
      <c r="M443" s="1078">
        <f t="shared" si="785"/>
        <v>0</v>
      </c>
      <c r="N443" s="1324">
        <f t="shared" si="771"/>
        <v>0</v>
      </c>
      <c r="O443" s="1078">
        <f t="shared" ref="O443:T443" si="847">O263+O308</f>
        <v>0</v>
      </c>
      <c r="P443" s="1078">
        <f t="shared" si="788"/>
        <v>0</v>
      </c>
      <c r="Q443" s="1078">
        <f t="shared" si="847"/>
        <v>0</v>
      </c>
      <c r="R443" s="1078">
        <f t="shared" si="847"/>
        <v>0</v>
      </c>
      <c r="S443" s="1078">
        <f t="shared" si="847"/>
        <v>0</v>
      </c>
      <c r="T443" s="1078">
        <f t="shared" si="847"/>
        <v>0</v>
      </c>
      <c r="U443" s="1324">
        <f t="shared" si="773"/>
        <v>0</v>
      </c>
      <c r="V443" s="1078">
        <f t="shared" ref="V443:AA443" si="848">V263+V308</f>
        <v>0</v>
      </c>
      <c r="W443" s="1078">
        <f t="shared" si="790"/>
        <v>0</v>
      </c>
      <c r="X443" s="1078">
        <f t="shared" si="848"/>
        <v>0</v>
      </c>
      <c r="Y443" s="1078">
        <f t="shared" si="848"/>
        <v>0</v>
      </c>
      <c r="Z443" s="1078">
        <f t="shared" si="848"/>
        <v>0</v>
      </c>
      <c r="AA443" s="1078">
        <f t="shared" si="848"/>
        <v>0</v>
      </c>
      <c r="AB443" s="1324">
        <f t="shared" si="775"/>
        <v>0</v>
      </c>
      <c r="AC443" s="1078">
        <f t="shared" ref="AC443:AH443" si="849">AC263+AC308</f>
        <v>0</v>
      </c>
      <c r="AD443" s="1078">
        <f t="shared" si="792"/>
        <v>0</v>
      </c>
      <c r="AE443" s="1078">
        <f t="shared" si="849"/>
        <v>0</v>
      </c>
      <c r="AF443" s="1078">
        <f t="shared" si="849"/>
        <v>0</v>
      </c>
      <c r="AG443" s="1078">
        <f t="shared" si="849"/>
        <v>0</v>
      </c>
      <c r="AH443" s="1078">
        <f t="shared" si="849"/>
        <v>0</v>
      </c>
      <c r="AI443" s="1324">
        <f t="shared" si="777"/>
        <v>0</v>
      </c>
      <c r="AJ443" s="1078">
        <f t="shared" si="778"/>
        <v>0</v>
      </c>
      <c r="AK443" s="1078">
        <f t="shared" si="779"/>
        <v>0</v>
      </c>
      <c r="AL443" s="1078">
        <f t="shared" si="780"/>
        <v>0</v>
      </c>
      <c r="AM443" s="1078">
        <f t="shared" si="781"/>
        <v>0</v>
      </c>
      <c r="AN443" s="1078">
        <f t="shared" si="782"/>
        <v>0</v>
      </c>
      <c r="AO443" s="1078">
        <f t="shared" si="783"/>
        <v>0</v>
      </c>
      <c r="AP443" s="1324">
        <f t="shared" si="784"/>
        <v>0</v>
      </c>
    </row>
    <row r="444" spans="1:42">
      <c r="A444" s="1323" t="s">
        <v>103</v>
      </c>
      <c r="B444" s="1323" t="s">
        <v>242</v>
      </c>
      <c r="C444" s="1323" t="s">
        <v>242</v>
      </c>
      <c r="D444" s="1323">
        <f>'Information Input'!$J$18</f>
        <v>2019</v>
      </c>
      <c r="E444" s="1323">
        <f>$E$39</f>
        <v>32</v>
      </c>
      <c r="F444" s="1334" t="str">
        <f>$F$39</f>
        <v>Core Service Agencies (CSA) - Other Services</v>
      </c>
      <c r="G444" s="1335" t="str">
        <f>$G$39</f>
        <v>Report 5M</v>
      </c>
      <c r="H444" s="1078">
        <f t="shared" si="785"/>
        <v>0</v>
      </c>
      <c r="I444" s="1078">
        <f t="shared" si="786"/>
        <v>0</v>
      </c>
      <c r="J444" s="1078">
        <f t="shared" si="785"/>
        <v>0</v>
      </c>
      <c r="K444" s="1078">
        <f t="shared" si="785"/>
        <v>0</v>
      </c>
      <c r="L444" s="1078">
        <f t="shared" si="785"/>
        <v>0</v>
      </c>
      <c r="M444" s="1078">
        <f t="shared" si="785"/>
        <v>0</v>
      </c>
      <c r="N444" s="1324">
        <f t="shared" si="771"/>
        <v>0</v>
      </c>
      <c r="O444" s="1078">
        <f t="shared" ref="O444:T444" si="850">O264+O309</f>
        <v>0</v>
      </c>
      <c r="P444" s="1078">
        <f t="shared" si="788"/>
        <v>0</v>
      </c>
      <c r="Q444" s="1078">
        <f t="shared" si="850"/>
        <v>0</v>
      </c>
      <c r="R444" s="1078">
        <f t="shared" si="850"/>
        <v>0</v>
      </c>
      <c r="S444" s="1078">
        <f t="shared" si="850"/>
        <v>0</v>
      </c>
      <c r="T444" s="1078">
        <f t="shared" si="850"/>
        <v>0</v>
      </c>
      <c r="U444" s="1324">
        <f t="shared" si="773"/>
        <v>0</v>
      </c>
      <c r="V444" s="1078">
        <f t="shared" ref="V444:AA444" si="851">V264+V309</f>
        <v>0</v>
      </c>
      <c r="W444" s="1078">
        <f t="shared" si="790"/>
        <v>0</v>
      </c>
      <c r="X444" s="1078">
        <f t="shared" si="851"/>
        <v>0</v>
      </c>
      <c r="Y444" s="1078">
        <f t="shared" si="851"/>
        <v>0</v>
      </c>
      <c r="Z444" s="1078">
        <f t="shared" si="851"/>
        <v>0</v>
      </c>
      <c r="AA444" s="1078">
        <f t="shared" si="851"/>
        <v>0</v>
      </c>
      <c r="AB444" s="1324">
        <f t="shared" si="775"/>
        <v>0</v>
      </c>
      <c r="AC444" s="1078">
        <f t="shared" ref="AC444:AH444" si="852">AC264+AC309</f>
        <v>0</v>
      </c>
      <c r="AD444" s="1078">
        <f t="shared" si="792"/>
        <v>0</v>
      </c>
      <c r="AE444" s="1078">
        <f t="shared" si="852"/>
        <v>0</v>
      </c>
      <c r="AF444" s="1078">
        <f t="shared" si="852"/>
        <v>0</v>
      </c>
      <c r="AG444" s="1078">
        <f t="shared" si="852"/>
        <v>0</v>
      </c>
      <c r="AH444" s="1078">
        <f t="shared" si="852"/>
        <v>0</v>
      </c>
      <c r="AI444" s="1324">
        <f t="shared" si="777"/>
        <v>0</v>
      </c>
      <c r="AJ444" s="1078">
        <f t="shared" si="778"/>
        <v>0</v>
      </c>
      <c r="AK444" s="1078">
        <f t="shared" si="779"/>
        <v>0</v>
      </c>
      <c r="AL444" s="1078">
        <f t="shared" si="780"/>
        <v>0</v>
      </c>
      <c r="AM444" s="1078">
        <f t="shared" si="781"/>
        <v>0</v>
      </c>
      <c r="AN444" s="1078">
        <f t="shared" si="782"/>
        <v>0</v>
      </c>
      <c r="AO444" s="1078">
        <f t="shared" si="783"/>
        <v>0</v>
      </c>
      <c r="AP444" s="1324">
        <f t="shared" si="784"/>
        <v>0</v>
      </c>
    </row>
    <row r="445" spans="1:42">
      <c r="A445" s="1323" t="s">
        <v>103</v>
      </c>
      <c r="B445" s="1323" t="s">
        <v>242</v>
      </c>
      <c r="C445" s="1323" t="s">
        <v>242</v>
      </c>
      <c r="D445" s="1323">
        <f>'Information Input'!$J$18</f>
        <v>2019</v>
      </c>
      <c r="E445" s="1323">
        <f>$E$40</f>
        <v>33</v>
      </c>
      <c r="F445" s="1334" t="str">
        <f>$F$40</f>
        <v>Telehealth</v>
      </c>
      <c r="G445" s="1335" t="str">
        <f>$G$40</f>
        <v>Report 5K</v>
      </c>
      <c r="H445" s="1078">
        <f t="shared" si="785"/>
        <v>0</v>
      </c>
      <c r="I445" s="1078">
        <f t="shared" si="786"/>
        <v>0</v>
      </c>
      <c r="J445" s="1078">
        <f t="shared" si="785"/>
        <v>0</v>
      </c>
      <c r="K445" s="1078">
        <f t="shared" si="785"/>
        <v>0</v>
      </c>
      <c r="L445" s="1078">
        <f t="shared" si="785"/>
        <v>0</v>
      </c>
      <c r="M445" s="1078">
        <f t="shared" si="785"/>
        <v>0</v>
      </c>
      <c r="N445" s="1324">
        <f t="shared" si="771"/>
        <v>0</v>
      </c>
      <c r="O445" s="1078">
        <f t="shared" ref="O445:T445" si="853">O265+O310</f>
        <v>0</v>
      </c>
      <c r="P445" s="1078">
        <f t="shared" si="788"/>
        <v>0</v>
      </c>
      <c r="Q445" s="1078">
        <f t="shared" si="853"/>
        <v>0</v>
      </c>
      <c r="R445" s="1078">
        <f t="shared" si="853"/>
        <v>0</v>
      </c>
      <c r="S445" s="1078">
        <f t="shared" si="853"/>
        <v>0</v>
      </c>
      <c r="T445" s="1078">
        <f t="shared" si="853"/>
        <v>0</v>
      </c>
      <c r="U445" s="1324">
        <f t="shared" si="773"/>
        <v>0</v>
      </c>
      <c r="V445" s="1078">
        <f t="shared" ref="V445:AA445" si="854">V265+V310</f>
        <v>0</v>
      </c>
      <c r="W445" s="1078">
        <f t="shared" si="790"/>
        <v>0</v>
      </c>
      <c r="X445" s="1078">
        <f t="shared" si="854"/>
        <v>0</v>
      </c>
      <c r="Y445" s="1078">
        <f t="shared" si="854"/>
        <v>0</v>
      </c>
      <c r="Z445" s="1078">
        <f t="shared" si="854"/>
        <v>0</v>
      </c>
      <c r="AA445" s="1078">
        <f t="shared" si="854"/>
        <v>0</v>
      </c>
      <c r="AB445" s="1324">
        <f t="shared" si="775"/>
        <v>0</v>
      </c>
      <c r="AC445" s="1078">
        <f t="shared" ref="AC445:AH445" si="855">AC265+AC310</f>
        <v>0</v>
      </c>
      <c r="AD445" s="1078">
        <f t="shared" si="792"/>
        <v>0</v>
      </c>
      <c r="AE445" s="1078">
        <f t="shared" si="855"/>
        <v>0</v>
      </c>
      <c r="AF445" s="1078">
        <f t="shared" si="855"/>
        <v>0</v>
      </c>
      <c r="AG445" s="1078">
        <f t="shared" si="855"/>
        <v>0</v>
      </c>
      <c r="AH445" s="1078">
        <f t="shared" si="855"/>
        <v>0</v>
      </c>
      <c r="AI445" s="1324">
        <f t="shared" si="777"/>
        <v>0</v>
      </c>
      <c r="AJ445" s="1078">
        <f t="shared" si="778"/>
        <v>0</v>
      </c>
      <c r="AK445" s="1078">
        <f t="shared" si="779"/>
        <v>0</v>
      </c>
      <c r="AL445" s="1078">
        <f t="shared" si="780"/>
        <v>0</v>
      </c>
      <c r="AM445" s="1078">
        <f t="shared" si="781"/>
        <v>0</v>
      </c>
      <c r="AN445" s="1078">
        <f t="shared" si="782"/>
        <v>0</v>
      </c>
      <c r="AO445" s="1078">
        <f t="shared" si="783"/>
        <v>0</v>
      </c>
      <c r="AP445" s="1324">
        <f t="shared" si="784"/>
        <v>0</v>
      </c>
    </row>
    <row r="446" spans="1:42">
      <c r="A446" s="1323" t="s">
        <v>103</v>
      </c>
      <c r="B446" s="1323" t="s">
        <v>242</v>
      </c>
      <c r="C446" s="1323" t="s">
        <v>242</v>
      </c>
      <c r="D446" s="1323">
        <f>'Information Input'!$J$18</f>
        <v>2019</v>
      </c>
      <c r="E446" s="1323">
        <f>$E$41</f>
        <v>34</v>
      </c>
      <c r="F446" s="1334" t="str">
        <f>$F$41</f>
        <v>Comprehensive Community Support Services (CCSS)</v>
      </c>
      <c r="G446" s="1335" t="str">
        <f>$G$41</f>
        <v>Report 5M</v>
      </c>
      <c r="H446" s="1078">
        <f t="shared" si="785"/>
        <v>0</v>
      </c>
      <c r="I446" s="1078">
        <f t="shared" si="786"/>
        <v>0</v>
      </c>
      <c r="J446" s="1078">
        <f t="shared" si="785"/>
        <v>0</v>
      </c>
      <c r="K446" s="1078">
        <f t="shared" si="785"/>
        <v>0</v>
      </c>
      <c r="L446" s="1078">
        <f t="shared" si="785"/>
        <v>0</v>
      </c>
      <c r="M446" s="1078">
        <f t="shared" si="785"/>
        <v>0</v>
      </c>
      <c r="N446" s="1324">
        <f t="shared" si="771"/>
        <v>0</v>
      </c>
      <c r="O446" s="1078">
        <f t="shared" ref="O446:T446" si="856">O266+O311</f>
        <v>0</v>
      </c>
      <c r="P446" s="1078">
        <f t="shared" si="788"/>
        <v>0</v>
      </c>
      <c r="Q446" s="1078">
        <f t="shared" si="856"/>
        <v>0</v>
      </c>
      <c r="R446" s="1078">
        <f t="shared" si="856"/>
        <v>0</v>
      </c>
      <c r="S446" s="1078">
        <f t="shared" si="856"/>
        <v>0</v>
      </c>
      <c r="T446" s="1078">
        <f t="shared" si="856"/>
        <v>0</v>
      </c>
      <c r="U446" s="1324">
        <f t="shared" si="773"/>
        <v>0</v>
      </c>
      <c r="V446" s="1078">
        <f t="shared" ref="V446:AA446" si="857">V266+V311</f>
        <v>0</v>
      </c>
      <c r="W446" s="1078">
        <f t="shared" si="790"/>
        <v>0</v>
      </c>
      <c r="X446" s="1078">
        <f t="shared" si="857"/>
        <v>0</v>
      </c>
      <c r="Y446" s="1078">
        <f t="shared" si="857"/>
        <v>0</v>
      </c>
      <c r="Z446" s="1078">
        <f t="shared" si="857"/>
        <v>0</v>
      </c>
      <c r="AA446" s="1078">
        <f t="shared" si="857"/>
        <v>0</v>
      </c>
      <c r="AB446" s="1324">
        <f t="shared" si="775"/>
        <v>0</v>
      </c>
      <c r="AC446" s="1078">
        <f t="shared" ref="AC446:AH446" si="858">AC266+AC311</f>
        <v>0</v>
      </c>
      <c r="AD446" s="1078">
        <f t="shared" si="792"/>
        <v>0</v>
      </c>
      <c r="AE446" s="1078">
        <f t="shared" si="858"/>
        <v>0</v>
      </c>
      <c r="AF446" s="1078">
        <f t="shared" si="858"/>
        <v>0</v>
      </c>
      <c r="AG446" s="1078">
        <f t="shared" si="858"/>
        <v>0</v>
      </c>
      <c r="AH446" s="1078">
        <f t="shared" si="858"/>
        <v>0</v>
      </c>
      <c r="AI446" s="1324">
        <f t="shared" si="777"/>
        <v>0</v>
      </c>
      <c r="AJ446" s="1078">
        <f t="shared" si="778"/>
        <v>0</v>
      </c>
      <c r="AK446" s="1078">
        <f t="shared" si="779"/>
        <v>0</v>
      </c>
      <c r="AL446" s="1078">
        <f t="shared" si="780"/>
        <v>0</v>
      </c>
      <c r="AM446" s="1078">
        <f t="shared" si="781"/>
        <v>0</v>
      </c>
      <c r="AN446" s="1078">
        <f t="shared" si="782"/>
        <v>0</v>
      </c>
      <c r="AO446" s="1078">
        <f t="shared" si="783"/>
        <v>0</v>
      </c>
      <c r="AP446" s="1324">
        <f t="shared" si="784"/>
        <v>0</v>
      </c>
    </row>
    <row r="447" spans="1:42">
      <c r="A447" s="1323" t="s">
        <v>103</v>
      </c>
      <c r="B447" s="1323" t="s">
        <v>242</v>
      </c>
      <c r="C447" s="1323" t="s">
        <v>242</v>
      </c>
      <c r="D447" s="1323">
        <f>'Information Input'!$J$18</f>
        <v>2019</v>
      </c>
      <c r="E447" s="1323">
        <f>$E$42</f>
        <v>35</v>
      </c>
      <c r="F447" s="1334" t="str">
        <f>$F$42</f>
        <v>Rural Health Clinics</v>
      </c>
      <c r="G447" s="1335" t="str">
        <f>$G$42</f>
        <v>Report 5H</v>
      </c>
      <c r="H447" s="1078">
        <f t="shared" si="785"/>
        <v>0</v>
      </c>
      <c r="I447" s="1078">
        <f t="shared" si="786"/>
        <v>0</v>
      </c>
      <c r="J447" s="1078">
        <f t="shared" si="785"/>
        <v>0</v>
      </c>
      <c r="K447" s="1078">
        <f t="shared" si="785"/>
        <v>0</v>
      </c>
      <c r="L447" s="1078">
        <f t="shared" si="785"/>
        <v>0</v>
      </c>
      <c r="M447" s="1078">
        <f t="shared" si="785"/>
        <v>0</v>
      </c>
      <c r="N447" s="1324">
        <f t="shared" si="771"/>
        <v>0</v>
      </c>
      <c r="O447" s="1078">
        <f t="shared" ref="O447:T447" si="859">O267+O312</f>
        <v>0</v>
      </c>
      <c r="P447" s="1078">
        <f t="shared" si="788"/>
        <v>0</v>
      </c>
      <c r="Q447" s="1078">
        <f t="shared" si="859"/>
        <v>0</v>
      </c>
      <c r="R447" s="1078">
        <f t="shared" si="859"/>
        <v>0</v>
      </c>
      <c r="S447" s="1078">
        <f t="shared" si="859"/>
        <v>0</v>
      </c>
      <c r="T447" s="1078">
        <f t="shared" si="859"/>
        <v>0</v>
      </c>
      <c r="U447" s="1324">
        <f t="shared" si="773"/>
        <v>0</v>
      </c>
      <c r="V447" s="1078">
        <f t="shared" ref="V447:AA447" si="860">V267+V312</f>
        <v>0</v>
      </c>
      <c r="W447" s="1078">
        <f t="shared" si="790"/>
        <v>0</v>
      </c>
      <c r="X447" s="1078">
        <f t="shared" si="860"/>
        <v>0</v>
      </c>
      <c r="Y447" s="1078">
        <f t="shared" si="860"/>
        <v>0</v>
      </c>
      <c r="Z447" s="1078">
        <f t="shared" si="860"/>
        <v>0</v>
      </c>
      <c r="AA447" s="1078">
        <f t="shared" si="860"/>
        <v>0</v>
      </c>
      <c r="AB447" s="1324">
        <f t="shared" si="775"/>
        <v>0</v>
      </c>
      <c r="AC447" s="1078">
        <f t="shared" ref="AC447:AH447" si="861">AC267+AC312</f>
        <v>0</v>
      </c>
      <c r="AD447" s="1078">
        <f t="shared" si="792"/>
        <v>0</v>
      </c>
      <c r="AE447" s="1078">
        <f t="shared" si="861"/>
        <v>0</v>
      </c>
      <c r="AF447" s="1078">
        <f t="shared" si="861"/>
        <v>0</v>
      </c>
      <c r="AG447" s="1078">
        <f t="shared" si="861"/>
        <v>0</v>
      </c>
      <c r="AH447" s="1078">
        <f t="shared" si="861"/>
        <v>0</v>
      </c>
      <c r="AI447" s="1324">
        <f t="shared" si="777"/>
        <v>0</v>
      </c>
      <c r="AJ447" s="1078">
        <f t="shared" si="778"/>
        <v>0</v>
      </c>
      <c r="AK447" s="1078">
        <f t="shared" si="779"/>
        <v>0</v>
      </c>
      <c r="AL447" s="1078">
        <f t="shared" si="780"/>
        <v>0</v>
      </c>
      <c r="AM447" s="1078">
        <f t="shared" si="781"/>
        <v>0</v>
      </c>
      <c r="AN447" s="1078">
        <f t="shared" si="782"/>
        <v>0</v>
      </c>
      <c r="AO447" s="1078">
        <f t="shared" si="783"/>
        <v>0</v>
      </c>
      <c r="AP447" s="1324">
        <f t="shared" si="784"/>
        <v>0</v>
      </c>
    </row>
    <row r="448" spans="1:42">
      <c r="A448" s="1323" t="s">
        <v>103</v>
      </c>
      <c r="B448" s="1323" t="s">
        <v>242</v>
      </c>
      <c r="C448" s="1323" t="s">
        <v>242</v>
      </c>
      <c r="D448" s="1323">
        <f>'Information Input'!$J$18</f>
        <v>2019</v>
      </c>
      <c r="E448" s="1323">
        <f>$E$43</f>
        <v>36</v>
      </c>
      <c r="F448" s="1334" t="str">
        <f>$F$43</f>
        <v>Federally Qualified Health Centers (FQHC's)</v>
      </c>
      <c r="G448" s="1335" t="str">
        <f>$G$43</f>
        <v>Report 5H</v>
      </c>
      <c r="H448" s="1078">
        <f t="shared" si="785"/>
        <v>0</v>
      </c>
      <c r="I448" s="1078">
        <f t="shared" si="786"/>
        <v>0</v>
      </c>
      <c r="J448" s="1078">
        <f t="shared" si="785"/>
        <v>0</v>
      </c>
      <c r="K448" s="1078">
        <f t="shared" si="785"/>
        <v>0</v>
      </c>
      <c r="L448" s="1078">
        <f t="shared" si="785"/>
        <v>0</v>
      </c>
      <c r="M448" s="1078">
        <f t="shared" si="785"/>
        <v>0</v>
      </c>
      <c r="N448" s="1324">
        <f t="shared" si="771"/>
        <v>0</v>
      </c>
      <c r="O448" s="1078">
        <f t="shared" ref="O448:T448" si="862">O268+O313</f>
        <v>0</v>
      </c>
      <c r="P448" s="1078">
        <f t="shared" si="788"/>
        <v>0</v>
      </c>
      <c r="Q448" s="1078">
        <f t="shared" si="862"/>
        <v>0</v>
      </c>
      <c r="R448" s="1078">
        <f t="shared" si="862"/>
        <v>0</v>
      </c>
      <c r="S448" s="1078">
        <f t="shared" si="862"/>
        <v>0</v>
      </c>
      <c r="T448" s="1078">
        <f t="shared" si="862"/>
        <v>0</v>
      </c>
      <c r="U448" s="1324">
        <f t="shared" si="773"/>
        <v>0</v>
      </c>
      <c r="V448" s="1078">
        <f t="shared" ref="V448:AA448" si="863">V268+V313</f>
        <v>0</v>
      </c>
      <c r="W448" s="1078">
        <f t="shared" si="790"/>
        <v>0</v>
      </c>
      <c r="X448" s="1078">
        <f t="shared" si="863"/>
        <v>0</v>
      </c>
      <c r="Y448" s="1078">
        <f t="shared" si="863"/>
        <v>0</v>
      </c>
      <c r="Z448" s="1078">
        <f t="shared" si="863"/>
        <v>0</v>
      </c>
      <c r="AA448" s="1078">
        <f t="shared" si="863"/>
        <v>0</v>
      </c>
      <c r="AB448" s="1324">
        <f t="shared" si="775"/>
        <v>0</v>
      </c>
      <c r="AC448" s="1078">
        <f t="shared" ref="AC448:AH448" si="864">AC268+AC313</f>
        <v>0</v>
      </c>
      <c r="AD448" s="1078">
        <f t="shared" si="792"/>
        <v>0</v>
      </c>
      <c r="AE448" s="1078">
        <f t="shared" si="864"/>
        <v>0</v>
      </c>
      <c r="AF448" s="1078">
        <f t="shared" si="864"/>
        <v>0</v>
      </c>
      <c r="AG448" s="1078">
        <f t="shared" si="864"/>
        <v>0</v>
      </c>
      <c r="AH448" s="1078">
        <f t="shared" si="864"/>
        <v>0</v>
      </c>
      <c r="AI448" s="1324">
        <f t="shared" si="777"/>
        <v>0</v>
      </c>
      <c r="AJ448" s="1078">
        <f t="shared" si="778"/>
        <v>0</v>
      </c>
      <c r="AK448" s="1078">
        <f t="shared" si="779"/>
        <v>0</v>
      </c>
      <c r="AL448" s="1078">
        <f t="shared" si="780"/>
        <v>0</v>
      </c>
      <c r="AM448" s="1078">
        <f t="shared" si="781"/>
        <v>0</v>
      </c>
      <c r="AN448" s="1078">
        <f t="shared" si="782"/>
        <v>0</v>
      </c>
      <c r="AO448" s="1078">
        <f t="shared" si="783"/>
        <v>0</v>
      </c>
      <c r="AP448" s="1324">
        <f t="shared" si="784"/>
        <v>0</v>
      </c>
    </row>
    <row r="449" spans="1:42">
      <c r="A449" s="1323" t="s">
        <v>103</v>
      </c>
      <c r="B449" s="1323" t="s">
        <v>242</v>
      </c>
      <c r="C449" s="1323" t="s">
        <v>242</v>
      </c>
      <c r="D449" s="1323">
        <f>'Information Input'!$J$18</f>
        <v>2019</v>
      </c>
      <c r="E449" s="1323">
        <f>$E$44</f>
        <v>37</v>
      </c>
      <c r="F449" s="1334" t="str">
        <f>$F$44</f>
        <v>Other Residential</v>
      </c>
      <c r="G449" s="1335" t="str">
        <f>$G$44</f>
        <v>Report 5I</v>
      </c>
      <c r="H449" s="1078">
        <f t="shared" si="785"/>
        <v>0</v>
      </c>
      <c r="I449" s="1078">
        <f t="shared" si="786"/>
        <v>0</v>
      </c>
      <c r="J449" s="1078">
        <f t="shared" si="785"/>
        <v>0</v>
      </c>
      <c r="K449" s="1078">
        <f t="shared" si="785"/>
        <v>0</v>
      </c>
      <c r="L449" s="1078">
        <f t="shared" si="785"/>
        <v>0</v>
      </c>
      <c r="M449" s="1078">
        <f t="shared" si="785"/>
        <v>0</v>
      </c>
      <c r="N449" s="1324">
        <f t="shared" si="771"/>
        <v>0</v>
      </c>
      <c r="O449" s="1078">
        <f t="shared" ref="O449:T449" si="865">O269+O314</f>
        <v>0</v>
      </c>
      <c r="P449" s="1078">
        <f t="shared" si="788"/>
        <v>0</v>
      </c>
      <c r="Q449" s="1078">
        <f t="shared" si="865"/>
        <v>0</v>
      </c>
      <c r="R449" s="1078">
        <f t="shared" si="865"/>
        <v>0</v>
      </c>
      <c r="S449" s="1078">
        <f t="shared" si="865"/>
        <v>0</v>
      </c>
      <c r="T449" s="1078">
        <f t="shared" si="865"/>
        <v>0</v>
      </c>
      <c r="U449" s="1324">
        <f t="shared" si="773"/>
        <v>0</v>
      </c>
      <c r="V449" s="1078">
        <f t="shared" ref="V449:AA449" si="866">V269+V314</f>
        <v>0</v>
      </c>
      <c r="W449" s="1078">
        <f t="shared" si="790"/>
        <v>0</v>
      </c>
      <c r="X449" s="1078">
        <f t="shared" si="866"/>
        <v>0</v>
      </c>
      <c r="Y449" s="1078">
        <f t="shared" si="866"/>
        <v>0</v>
      </c>
      <c r="Z449" s="1078">
        <f t="shared" si="866"/>
        <v>0</v>
      </c>
      <c r="AA449" s="1078">
        <f t="shared" si="866"/>
        <v>0</v>
      </c>
      <c r="AB449" s="1324">
        <f t="shared" si="775"/>
        <v>0</v>
      </c>
      <c r="AC449" s="1078">
        <f t="shared" ref="AC449:AH449" si="867">AC269+AC314</f>
        <v>0</v>
      </c>
      <c r="AD449" s="1078">
        <f t="shared" si="792"/>
        <v>0</v>
      </c>
      <c r="AE449" s="1078">
        <f t="shared" si="867"/>
        <v>0</v>
      </c>
      <c r="AF449" s="1078">
        <f t="shared" si="867"/>
        <v>0</v>
      </c>
      <c r="AG449" s="1078">
        <f t="shared" si="867"/>
        <v>0</v>
      </c>
      <c r="AH449" s="1078">
        <f t="shared" si="867"/>
        <v>0</v>
      </c>
      <c r="AI449" s="1324">
        <f t="shared" si="777"/>
        <v>0</v>
      </c>
      <c r="AJ449" s="1078">
        <f t="shared" si="778"/>
        <v>0</v>
      </c>
      <c r="AK449" s="1078">
        <f t="shared" si="779"/>
        <v>0</v>
      </c>
      <c r="AL449" s="1078">
        <f t="shared" si="780"/>
        <v>0</v>
      </c>
      <c r="AM449" s="1078">
        <f t="shared" si="781"/>
        <v>0</v>
      </c>
      <c r="AN449" s="1078">
        <f t="shared" si="782"/>
        <v>0</v>
      </c>
      <c r="AO449" s="1078">
        <f t="shared" si="783"/>
        <v>0</v>
      </c>
      <c r="AP449" s="1324">
        <f t="shared" si="784"/>
        <v>0</v>
      </c>
    </row>
    <row r="450" spans="1:42">
      <c r="A450" s="1323" t="s">
        <v>103</v>
      </c>
      <c r="B450" s="1323" t="s">
        <v>242</v>
      </c>
      <c r="C450" s="1323" t="s">
        <v>242</v>
      </c>
      <c r="D450" s="1323">
        <f>'Information Input'!$J$18</f>
        <v>2019</v>
      </c>
      <c r="E450" s="1323">
        <f>$E$45</f>
        <v>38</v>
      </c>
      <c r="F450" s="1334" t="str">
        <f>$F$45</f>
        <v>Other Professional BH Services</v>
      </c>
      <c r="G450" s="1335" t="str">
        <f>$G$45</f>
        <v>Report 5K</v>
      </c>
      <c r="H450" s="1078">
        <f t="shared" si="785"/>
        <v>0</v>
      </c>
      <c r="I450" s="1078">
        <f t="shared" si="786"/>
        <v>0</v>
      </c>
      <c r="J450" s="1078">
        <f t="shared" si="785"/>
        <v>0</v>
      </c>
      <c r="K450" s="1078">
        <f t="shared" si="785"/>
        <v>0</v>
      </c>
      <c r="L450" s="1078">
        <f t="shared" si="785"/>
        <v>0</v>
      </c>
      <c r="M450" s="1078">
        <f t="shared" si="785"/>
        <v>0</v>
      </c>
      <c r="N450" s="1324">
        <f t="shared" si="771"/>
        <v>0</v>
      </c>
      <c r="O450" s="1078">
        <f t="shared" ref="O450:T450" si="868">O270+O315</f>
        <v>0</v>
      </c>
      <c r="P450" s="1078">
        <f t="shared" si="788"/>
        <v>0</v>
      </c>
      <c r="Q450" s="1078">
        <f t="shared" si="868"/>
        <v>0</v>
      </c>
      <c r="R450" s="1078">
        <f t="shared" si="868"/>
        <v>0</v>
      </c>
      <c r="S450" s="1078">
        <f t="shared" si="868"/>
        <v>0</v>
      </c>
      <c r="T450" s="1078">
        <f t="shared" si="868"/>
        <v>0</v>
      </c>
      <c r="U450" s="1324">
        <f t="shared" si="773"/>
        <v>0</v>
      </c>
      <c r="V450" s="1078">
        <f t="shared" ref="V450:AA450" si="869">V270+V315</f>
        <v>0</v>
      </c>
      <c r="W450" s="1078">
        <f t="shared" si="790"/>
        <v>0</v>
      </c>
      <c r="X450" s="1078">
        <f t="shared" si="869"/>
        <v>0</v>
      </c>
      <c r="Y450" s="1078">
        <f t="shared" si="869"/>
        <v>0</v>
      </c>
      <c r="Z450" s="1078">
        <f t="shared" si="869"/>
        <v>0</v>
      </c>
      <c r="AA450" s="1078">
        <f t="shared" si="869"/>
        <v>0</v>
      </c>
      <c r="AB450" s="1324">
        <f t="shared" si="775"/>
        <v>0</v>
      </c>
      <c r="AC450" s="1078">
        <f t="shared" ref="AC450:AH450" si="870">AC270+AC315</f>
        <v>0</v>
      </c>
      <c r="AD450" s="1078">
        <f t="shared" si="792"/>
        <v>0</v>
      </c>
      <c r="AE450" s="1078">
        <f t="shared" si="870"/>
        <v>0</v>
      </c>
      <c r="AF450" s="1078">
        <f t="shared" si="870"/>
        <v>0</v>
      </c>
      <c r="AG450" s="1078">
        <f t="shared" si="870"/>
        <v>0</v>
      </c>
      <c r="AH450" s="1078">
        <f t="shared" si="870"/>
        <v>0</v>
      </c>
      <c r="AI450" s="1324">
        <f t="shared" si="777"/>
        <v>0</v>
      </c>
      <c r="AJ450" s="1078">
        <f t="shared" si="778"/>
        <v>0</v>
      </c>
      <c r="AK450" s="1078">
        <f t="shared" si="779"/>
        <v>0</v>
      </c>
      <c r="AL450" s="1078">
        <f t="shared" si="780"/>
        <v>0</v>
      </c>
      <c r="AM450" s="1078">
        <f t="shared" si="781"/>
        <v>0</v>
      </c>
      <c r="AN450" s="1078">
        <f t="shared" si="782"/>
        <v>0</v>
      </c>
      <c r="AO450" s="1078">
        <f t="shared" si="783"/>
        <v>0</v>
      </c>
      <c r="AP450" s="1324">
        <f t="shared" si="784"/>
        <v>0</v>
      </c>
    </row>
    <row r="451" spans="1:42">
      <c r="A451" s="1323" t="s">
        <v>103</v>
      </c>
      <c r="B451" s="1323" t="s">
        <v>242</v>
      </c>
      <c r="C451" s="1323" t="s">
        <v>242</v>
      </c>
      <c r="D451" s="1323">
        <f>'Information Input'!$J$18</f>
        <v>2019</v>
      </c>
      <c r="E451" s="1323">
        <f>$E$46</f>
        <v>39</v>
      </c>
      <c r="F451" s="1334" t="str">
        <f>$F$46</f>
        <v>Respite Services</v>
      </c>
      <c r="G451" s="1335" t="str">
        <f>$G$46</f>
        <v>Report 5K</v>
      </c>
      <c r="H451" s="1078">
        <f t="shared" si="785"/>
        <v>0</v>
      </c>
      <c r="I451" s="1078">
        <f t="shared" si="786"/>
        <v>0</v>
      </c>
      <c r="J451" s="1078">
        <f t="shared" si="785"/>
        <v>0</v>
      </c>
      <c r="K451" s="1078">
        <f t="shared" si="785"/>
        <v>0</v>
      </c>
      <c r="L451" s="1078">
        <f t="shared" si="785"/>
        <v>0</v>
      </c>
      <c r="M451" s="1078">
        <f t="shared" si="785"/>
        <v>0</v>
      </c>
      <c r="N451" s="1324">
        <f t="shared" si="771"/>
        <v>0</v>
      </c>
      <c r="O451" s="1078">
        <f t="shared" ref="O451:T451" si="871">O271+O316</f>
        <v>0</v>
      </c>
      <c r="P451" s="1078">
        <f t="shared" si="788"/>
        <v>0</v>
      </c>
      <c r="Q451" s="1078">
        <f t="shared" si="871"/>
        <v>0</v>
      </c>
      <c r="R451" s="1078">
        <f t="shared" si="871"/>
        <v>0</v>
      </c>
      <c r="S451" s="1078">
        <f t="shared" si="871"/>
        <v>0</v>
      </c>
      <c r="T451" s="1078">
        <f t="shared" si="871"/>
        <v>0</v>
      </c>
      <c r="U451" s="1324">
        <f t="shared" si="773"/>
        <v>0</v>
      </c>
      <c r="V451" s="1078">
        <f t="shared" ref="V451:AA451" si="872">V271+V316</f>
        <v>0</v>
      </c>
      <c r="W451" s="1078">
        <f t="shared" si="790"/>
        <v>0</v>
      </c>
      <c r="X451" s="1078">
        <f t="shared" si="872"/>
        <v>0</v>
      </c>
      <c r="Y451" s="1078">
        <f t="shared" si="872"/>
        <v>0</v>
      </c>
      <c r="Z451" s="1078">
        <f t="shared" si="872"/>
        <v>0</v>
      </c>
      <c r="AA451" s="1078">
        <f t="shared" si="872"/>
        <v>0</v>
      </c>
      <c r="AB451" s="1324">
        <f t="shared" si="775"/>
        <v>0</v>
      </c>
      <c r="AC451" s="1078">
        <f t="shared" ref="AC451:AH451" si="873">AC271+AC316</f>
        <v>0</v>
      </c>
      <c r="AD451" s="1078">
        <f t="shared" si="792"/>
        <v>0</v>
      </c>
      <c r="AE451" s="1078">
        <f t="shared" si="873"/>
        <v>0</v>
      </c>
      <c r="AF451" s="1078">
        <f t="shared" si="873"/>
        <v>0</v>
      </c>
      <c r="AG451" s="1078">
        <f t="shared" si="873"/>
        <v>0</v>
      </c>
      <c r="AH451" s="1078">
        <f t="shared" si="873"/>
        <v>0</v>
      </c>
      <c r="AI451" s="1324">
        <f t="shared" si="777"/>
        <v>0</v>
      </c>
      <c r="AJ451" s="1078">
        <f t="shared" si="778"/>
        <v>0</v>
      </c>
      <c r="AK451" s="1078">
        <f t="shared" si="779"/>
        <v>0</v>
      </c>
      <c r="AL451" s="1078">
        <f t="shared" si="780"/>
        <v>0</v>
      </c>
      <c r="AM451" s="1078">
        <f t="shared" si="781"/>
        <v>0</v>
      </c>
      <c r="AN451" s="1078">
        <f t="shared" si="782"/>
        <v>0</v>
      </c>
      <c r="AO451" s="1078">
        <f t="shared" si="783"/>
        <v>0</v>
      </c>
      <c r="AP451" s="1324">
        <f t="shared" si="784"/>
        <v>0</v>
      </c>
    </row>
    <row r="452" spans="1:42">
      <c r="A452" s="1323" t="s">
        <v>103</v>
      </c>
      <c r="B452" s="1323" t="s">
        <v>242</v>
      </c>
      <c r="C452" s="1323" t="s">
        <v>242</v>
      </c>
      <c r="D452" s="1323">
        <f>'Information Input'!$J$18</f>
        <v>2019</v>
      </c>
      <c r="E452" s="1323">
        <f>$E$47</f>
        <v>40</v>
      </c>
      <c r="F452" s="1334" t="str">
        <f>$F$47</f>
        <v>Recovery Services</v>
      </c>
      <c r="G452" s="1335" t="str">
        <f>$G$47</f>
        <v>Report 5M</v>
      </c>
      <c r="H452" s="1078">
        <f t="shared" si="785"/>
        <v>0</v>
      </c>
      <c r="I452" s="1078">
        <f t="shared" si="786"/>
        <v>0</v>
      </c>
      <c r="J452" s="1078">
        <f t="shared" si="785"/>
        <v>0</v>
      </c>
      <c r="K452" s="1078">
        <f t="shared" si="785"/>
        <v>0</v>
      </c>
      <c r="L452" s="1078">
        <f t="shared" si="785"/>
        <v>0</v>
      </c>
      <c r="M452" s="1078">
        <f t="shared" si="785"/>
        <v>0</v>
      </c>
      <c r="N452" s="1324">
        <f t="shared" si="771"/>
        <v>0</v>
      </c>
      <c r="O452" s="1078">
        <f t="shared" ref="O452:T452" si="874">O272+O317</f>
        <v>0</v>
      </c>
      <c r="P452" s="1078">
        <f t="shared" si="788"/>
        <v>0</v>
      </c>
      <c r="Q452" s="1078">
        <f t="shared" si="874"/>
        <v>0</v>
      </c>
      <c r="R452" s="1078">
        <f t="shared" si="874"/>
        <v>0</v>
      </c>
      <c r="S452" s="1078">
        <f t="shared" si="874"/>
        <v>0</v>
      </c>
      <c r="T452" s="1078">
        <f t="shared" si="874"/>
        <v>0</v>
      </c>
      <c r="U452" s="1324">
        <f t="shared" si="773"/>
        <v>0</v>
      </c>
      <c r="V452" s="1078">
        <f t="shared" ref="V452:AA452" si="875">V272+V317</f>
        <v>0</v>
      </c>
      <c r="W452" s="1078">
        <f t="shared" si="790"/>
        <v>0</v>
      </c>
      <c r="X452" s="1078">
        <f t="shared" si="875"/>
        <v>0</v>
      </c>
      <c r="Y452" s="1078">
        <f t="shared" si="875"/>
        <v>0</v>
      </c>
      <c r="Z452" s="1078">
        <f t="shared" si="875"/>
        <v>0</v>
      </c>
      <c r="AA452" s="1078">
        <f t="shared" si="875"/>
        <v>0</v>
      </c>
      <c r="AB452" s="1324">
        <f t="shared" si="775"/>
        <v>0</v>
      </c>
      <c r="AC452" s="1078">
        <f t="shared" ref="AC452:AH452" si="876">AC272+AC317</f>
        <v>0</v>
      </c>
      <c r="AD452" s="1078">
        <f t="shared" si="792"/>
        <v>0</v>
      </c>
      <c r="AE452" s="1078">
        <f t="shared" si="876"/>
        <v>0</v>
      </c>
      <c r="AF452" s="1078">
        <f t="shared" si="876"/>
        <v>0</v>
      </c>
      <c r="AG452" s="1078">
        <f t="shared" si="876"/>
        <v>0</v>
      </c>
      <c r="AH452" s="1078">
        <f t="shared" si="876"/>
        <v>0</v>
      </c>
      <c r="AI452" s="1324">
        <f t="shared" si="777"/>
        <v>0</v>
      </c>
      <c r="AJ452" s="1078">
        <f t="shared" si="778"/>
        <v>0</v>
      </c>
      <c r="AK452" s="1078">
        <f t="shared" si="779"/>
        <v>0</v>
      </c>
      <c r="AL452" s="1078">
        <f t="shared" si="780"/>
        <v>0</v>
      </c>
      <c r="AM452" s="1078">
        <f t="shared" si="781"/>
        <v>0</v>
      </c>
      <c r="AN452" s="1078">
        <f t="shared" si="782"/>
        <v>0</v>
      </c>
      <c r="AO452" s="1078">
        <f t="shared" si="783"/>
        <v>0</v>
      </c>
      <c r="AP452" s="1324">
        <f t="shared" si="784"/>
        <v>0</v>
      </c>
    </row>
    <row r="453" spans="1:42">
      <c r="A453" s="1323" t="s">
        <v>103</v>
      </c>
      <c r="B453" s="1323" t="s">
        <v>242</v>
      </c>
      <c r="C453" s="1323" t="s">
        <v>242</v>
      </c>
      <c r="D453" s="1323">
        <f>'Information Input'!$J$18</f>
        <v>2019</v>
      </c>
      <c r="E453" s="1323">
        <f>$E$48</f>
        <v>41</v>
      </c>
      <c r="F453" s="1334" t="str">
        <f>$F$48</f>
        <v>Family Support Services</v>
      </c>
      <c r="G453" s="1335" t="str">
        <f>$G$48</f>
        <v>Report 5M</v>
      </c>
      <c r="H453" s="1078">
        <f t="shared" si="785"/>
        <v>0</v>
      </c>
      <c r="I453" s="1078">
        <f t="shared" si="786"/>
        <v>0</v>
      </c>
      <c r="J453" s="1078">
        <f t="shared" si="785"/>
        <v>0</v>
      </c>
      <c r="K453" s="1078">
        <f t="shared" si="785"/>
        <v>0</v>
      </c>
      <c r="L453" s="1078">
        <f t="shared" si="785"/>
        <v>0</v>
      </c>
      <c r="M453" s="1078">
        <f t="shared" si="785"/>
        <v>0</v>
      </c>
      <c r="N453" s="1324">
        <f t="shared" si="771"/>
        <v>0</v>
      </c>
      <c r="O453" s="1078">
        <f t="shared" ref="O453:T453" si="877">O273+O318</f>
        <v>0</v>
      </c>
      <c r="P453" s="1078">
        <f t="shared" si="788"/>
        <v>0</v>
      </c>
      <c r="Q453" s="1078">
        <f t="shared" si="877"/>
        <v>0</v>
      </c>
      <c r="R453" s="1078">
        <f t="shared" si="877"/>
        <v>0</v>
      </c>
      <c r="S453" s="1078">
        <f t="shared" si="877"/>
        <v>0</v>
      </c>
      <c r="T453" s="1078">
        <f t="shared" si="877"/>
        <v>0</v>
      </c>
      <c r="U453" s="1324">
        <f t="shared" si="773"/>
        <v>0</v>
      </c>
      <c r="V453" s="1078">
        <f t="shared" ref="V453:AA453" si="878">V273+V318</f>
        <v>0</v>
      </c>
      <c r="W453" s="1078">
        <f t="shared" si="790"/>
        <v>0</v>
      </c>
      <c r="X453" s="1078">
        <f t="shared" si="878"/>
        <v>0</v>
      </c>
      <c r="Y453" s="1078">
        <f t="shared" si="878"/>
        <v>0</v>
      </c>
      <c r="Z453" s="1078">
        <f t="shared" si="878"/>
        <v>0</v>
      </c>
      <c r="AA453" s="1078">
        <f t="shared" si="878"/>
        <v>0</v>
      </c>
      <c r="AB453" s="1324">
        <f t="shared" si="775"/>
        <v>0</v>
      </c>
      <c r="AC453" s="1078">
        <f t="shared" ref="AC453:AH453" si="879">AC273+AC318</f>
        <v>0</v>
      </c>
      <c r="AD453" s="1078">
        <f t="shared" si="792"/>
        <v>0</v>
      </c>
      <c r="AE453" s="1078">
        <f t="shared" si="879"/>
        <v>0</v>
      </c>
      <c r="AF453" s="1078">
        <f t="shared" si="879"/>
        <v>0</v>
      </c>
      <c r="AG453" s="1078">
        <f t="shared" si="879"/>
        <v>0</v>
      </c>
      <c r="AH453" s="1078">
        <f t="shared" si="879"/>
        <v>0</v>
      </c>
      <c r="AI453" s="1324">
        <f t="shared" si="777"/>
        <v>0</v>
      </c>
      <c r="AJ453" s="1078">
        <f t="shared" si="778"/>
        <v>0</v>
      </c>
      <c r="AK453" s="1078">
        <f t="shared" si="779"/>
        <v>0</v>
      </c>
      <c r="AL453" s="1078">
        <f t="shared" si="780"/>
        <v>0</v>
      </c>
      <c r="AM453" s="1078">
        <f t="shared" si="781"/>
        <v>0</v>
      </c>
      <c r="AN453" s="1078">
        <f t="shared" si="782"/>
        <v>0</v>
      </c>
      <c r="AO453" s="1078">
        <f t="shared" si="783"/>
        <v>0</v>
      </c>
      <c r="AP453" s="1324">
        <f t="shared" si="784"/>
        <v>0</v>
      </c>
    </row>
    <row r="454" spans="1:42">
      <c r="A454" s="1323" t="s">
        <v>103</v>
      </c>
      <c r="B454" s="1323" t="s">
        <v>242</v>
      </c>
      <c r="C454" s="1323" t="s">
        <v>242</v>
      </c>
      <c r="D454" s="1323">
        <f>'Information Input'!$J$18</f>
        <v>2019</v>
      </c>
      <c r="E454" s="1323">
        <f>$E$49</f>
        <v>42</v>
      </c>
      <c r="F454" s="1334" t="str">
        <f>$F$49</f>
        <v>Applied Behavior Analysis (ABA)</v>
      </c>
      <c r="G454" s="1335" t="str">
        <f>$G$49</f>
        <v>Report 5K</v>
      </c>
      <c r="H454" s="1078">
        <f t="shared" si="785"/>
        <v>0</v>
      </c>
      <c r="I454" s="1078">
        <f t="shared" si="786"/>
        <v>0</v>
      </c>
      <c r="J454" s="1078">
        <f t="shared" si="785"/>
        <v>0</v>
      </c>
      <c r="K454" s="1078">
        <f t="shared" si="785"/>
        <v>0</v>
      </c>
      <c r="L454" s="1078">
        <f t="shared" si="785"/>
        <v>0</v>
      </c>
      <c r="M454" s="1078">
        <f t="shared" si="785"/>
        <v>0</v>
      </c>
      <c r="N454" s="1324">
        <f t="shared" si="771"/>
        <v>0</v>
      </c>
      <c r="O454" s="1078">
        <f t="shared" ref="O454:T454" si="880">O274+O319</f>
        <v>0</v>
      </c>
      <c r="P454" s="1078">
        <f t="shared" si="788"/>
        <v>0</v>
      </c>
      <c r="Q454" s="1078">
        <f t="shared" si="880"/>
        <v>0</v>
      </c>
      <c r="R454" s="1078">
        <f t="shared" si="880"/>
        <v>0</v>
      </c>
      <c r="S454" s="1078">
        <f t="shared" si="880"/>
        <v>0</v>
      </c>
      <c r="T454" s="1078">
        <f t="shared" si="880"/>
        <v>0</v>
      </c>
      <c r="U454" s="1324">
        <f t="shared" si="773"/>
        <v>0</v>
      </c>
      <c r="V454" s="1078">
        <f t="shared" ref="V454:AA454" si="881">V274+V319</f>
        <v>0</v>
      </c>
      <c r="W454" s="1078">
        <f t="shared" si="790"/>
        <v>0</v>
      </c>
      <c r="X454" s="1078">
        <f t="shared" si="881"/>
        <v>0</v>
      </c>
      <c r="Y454" s="1078">
        <f t="shared" si="881"/>
        <v>0</v>
      </c>
      <c r="Z454" s="1078">
        <f t="shared" si="881"/>
        <v>0</v>
      </c>
      <c r="AA454" s="1078">
        <f t="shared" si="881"/>
        <v>0</v>
      </c>
      <c r="AB454" s="1324">
        <f t="shared" si="775"/>
        <v>0</v>
      </c>
      <c r="AC454" s="1078">
        <f t="shared" ref="AC454:AH454" si="882">AC274+AC319</f>
        <v>0</v>
      </c>
      <c r="AD454" s="1078">
        <f t="shared" si="792"/>
        <v>0</v>
      </c>
      <c r="AE454" s="1078">
        <f t="shared" si="882"/>
        <v>0</v>
      </c>
      <c r="AF454" s="1078">
        <f t="shared" si="882"/>
        <v>0</v>
      </c>
      <c r="AG454" s="1078">
        <f t="shared" si="882"/>
        <v>0</v>
      </c>
      <c r="AH454" s="1078">
        <f t="shared" si="882"/>
        <v>0</v>
      </c>
      <c r="AI454" s="1324">
        <f t="shared" si="777"/>
        <v>0</v>
      </c>
      <c r="AJ454" s="1078">
        <f t="shared" si="778"/>
        <v>0</v>
      </c>
      <c r="AK454" s="1078">
        <f t="shared" si="779"/>
        <v>0</v>
      </c>
      <c r="AL454" s="1078">
        <f t="shared" si="780"/>
        <v>0</v>
      </c>
      <c r="AM454" s="1078">
        <f t="shared" si="781"/>
        <v>0</v>
      </c>
      <c r="AN454" s="1078">
        <f t="shared" si="782"/>
        <v>0</v>
      </c>
      <c r="AO454" s="1078">
        <f t="shared" si="783"/>
        <v>0</v>
      </c>
      <c r="AP454" s="1324">
        <f t="shared" si="784"/>
        <v>0</v>
      </c>
    </row>
    <row r="455" spans="1:42">
      <c r="A455" s="1325" t="s">
        <v>103</v>
      </c>
      <c r="B455" s="1325" t="s">
        <v>242</v>
      </c>
      <c r="C455" s="1325" t="s">
        <v>242</v>
      </c>
      <c r="D455" s="1325">
        <f>'Information Input'!$J$18</f>
        <v>2019</v>
      </c>
      <c r="E455" s="1325">
        <f>$E$50</f>
        <v>43</v>
      </c>
      <c r="F455" s="1336" t="str">
        <f>$F$50</f>
        <v>Pre-Tenancy/Housing Support</v>
      </c>
      <c r="G455" s="1337" t="str">
        <f>$G$50</f>
        <v>Report 5K</v>
      </c>
      <c r="H455" s="1082">
        <f t="shared" si="785"/>
        <v>0</v>
      </c>
      <c r="I455" s="1082">
        <f t="shared" si="786"/>
        <v>0</v>
      </c>
      <c r="J455" s="1082">
        <f t="shared" si="785"/>
        <v>0</v>
      </c>
      <c r="K455" s="1082">
        <f t="shared" si="785"/>
        <v>0</v>
      </c>
      <c r="L455" s="1082">
        <f t="shared" si="785"/>
        <v>0</v>
      </c>
      <c r="M455" s="1082">
        <f t="shared" si="785"/>
        <v>0</v>
      </c>
      <c r="N455" s="1338">
        <f t="shared" si="771"/>
        <v>0</v>
      </c>
      <c r="O455" s="1082">
        <f t="shared" ref="O455:T455" si="883">O275+O320</f>
        <v>0</v>
      </c>
      <c r="P455" s="1082">
        <f t="shared" si="788"/>
        <v>0</v>
      </c>
      <c r="Q455" s="1082">
        <f t="shared" si="883"/>
        <v>0</v>
      </c>
      <c r="R455" s="1082">
        <f t="shared" si="883"/>
        <v>0</v>
      </c>
      <c r="S455" s="1082">
        <f t="shared" si="883"/>
        <v>0</v>
      </c>
      <c r="T455" s="1082">
        <f t="shared" si="883"/>
        <v>0</v>
      </c>
      <c r="U455" s="1338">
        <f t="shared" si="773"/>
        <v>0</v>
      </c>
      <c r="V455" s="1082">
        <f t="shared" ref="V455:AA455" si="884">V275+V320</f>
        <v>0</v>
      </c>
      <c r="W455" s="1082">
        <f t="shared" si="790"/>
        <v>0</v>
      </c>
      <c r="X455" s="1082">
        <f t="shared" si="884"/>
        <v>0</v>
      </c>
      <c r="Y455" s="1082">
        <f t="shared" si="884"/>
        <v>0</v>
      </c>
      <c r="Z455" s="1082">
        <f t="shared" si="884"/>
        <v>0</v>
      </c>
      <c r="AA455" s="1082">
        <f t="shared" si="884"/>
        <v>0</v>
      </c>
      <c r="AB455" s="1338">
        <f t="shared" si="775"/>
        <v>0</v>
      </c>
      <c r="AC455" s="1082">
        <f t="shared" ref="AC455:AH455" si="885">AC275+AC320</f>
        <v>0</v>
      </c>
      <c r="AD455" s="1082">
        <f t="shared" si="792"/>
        <v>0</v>
      </c>
      <c r="AE455" s="1082">
        <f t="shared" si="885"/>
        <v>0</v>
      </c>
      <c r="AF455" s="1082">
        <f t="shared" si="885"/>
        <v>0</v>
      </c>
      <c r="AG455" s="1082">
        <f t="shared" si="885"/>
        <v>0</v>
      </c>
      <c r="AH455" s="1082">
        <f t="shared" si="885"/>
        <v>0</v>
      </c>
      <c r="AI455" s="1338">
        <f t="shared" si="777"/>
        <v>0</v>
      </c>
      <c r="AJ455" s="1094">
        <f t="shared" si="778"/>
        <v>0</v>
      </c>
      <c r="AK455" s="1094">
        <f t="shared" si="779"/>
        <v>0</v>
      </c>
      <c r="AL455" s="1094">
        <f t="shared" si="780"/>
        <v>0</v>
      </c>
      <c r="AM455" s="1094">
        <f t="shared" si="781"/>
        <v>0</v>
      </c>
      <c r="AN455" s="1094">
        <f t="shared" si="782"/>
        <v>0</v>
      </c>
      <c r="AO455" s="1094">
        <f t="shared" si="783"/>
        <v>0</v>
      </c>
      <c r="AP455" s="1327">
        <f t="shared" si="784"/>
        <v>0</v>
      </c>
    </row>
    <row r="456" spans="1:42" customFormat="1">
      <c r="A456" s="1326" t="s">
        <v>103</v>
      </c>
      <c r="B456" s="1326" t="s">
        <v>242</v>
      </c>
      <c r="C456" s="1326" t="s">
        <v>242</v>
      </c>
      <c r="D456" s="1326">
        <f>'Information Input'!$J$18</f>
        <v>2019</v>
      </c>
      <c r="E456" s="1097">
        <f>$E$51</f>
        <v>44</v>
      </c>
      <c r="F456" s="1098" t="str">
        <f>$F$51</f>
        <v>SUBTOTAL HEALTH CARE (11 through 43)</v>
      </c>
      <c r="G456" s="1099" t="str">
        <f>$G$51</f>
        <v>NA</v>
      </c>
      <c r="H456" s="1095">
        <f>SUM(H423:H455)</f>
        <v>0</v>
      </c>
      <c r="I456" s="1095">
        <f>SUM(I423:I455)</f>
        <v>0</v>
      </c>
      <c r="J456" s="1095">
        <f t="shared" ref="J456:N456" si="886">SUM(J423:J455)</f>
        <v>0</v>
      </c>
      <c r="K456" s="1095">
        <f t="shared" si="886"/>
        <v>0</v>
      </c>
      <c r="L456" s="1095">
        <f t="shared" si="886"/>
        <v>0</v>
      </c>
      <c r="M456" s="1095">
        <f t="shared" si="886"/>
        <v>0</v>
      </c>
      <c r="N456" s="1095">
        <f t="shared" si="886"/>
        <v>0</v>
      </c>
      <c r="O456" s="1095">
        <f>SUM(O423:O455)</f>
        <v>0</v>
      </c>
      <c r="P456" s="1095">
        <f>SUM(P423:P455)</f>
        <v>0</v>
      </c>
      <c r="Q456" s="1095">
        <f t="shared" ref="Q456:U456" si="887">SUM(Q423:Q455)</f>
        <v>0</v>
      </c>
      <c r="R456" s="1095">
        <f t="shared" si="887"/>
        <v>0</v>
      </c>
      <c r="S456" s="1095">
        <f t="shared" si="887"/>
        <v>0</v>
      </c>
      <c r="T456" s="1095">
        <f t="shared" si="887"/>
        <v>0</v>
      </c>
      <c r="U456" s="1095">
        <f t="shared" si="887"/>
        <v>0</v>
      </c>
      <c r="V456" s="1095">
        <f>SUM(V423:V455)</f>
        <v>0</v>
      </c>
      <c r="W456" s="1095">
        <f>SUM(W423:W455)</f>
        <v>0</v>
      </c>
      <c r="X456" s="1095">
        <f t="shared" ref="X456:AB456" si="888">SUM(X423:X455)</f>
        <v>0</v>
      </c>
      <c r="Y456" s="1095">
        <f t="shared" si="888"/>
        <v>0</v>
      </c>
      <c r="Z456" s="1095">
        <f t="shared" si="888"/>
        <v>0</v>
      </c>
      <c r="AA456" s="1095">
        <f t="shared" si="888"/>
        <v>0</v>
      </c>
      <c r="AB456" s="1095">
        <f t="shared" si="888"/>
        <v>0</v>
      </c>
      <c r="AC456" s="1095">
        <f>SUM(AC423:AC455)</f>
        <v>0</v>
      </c>
      <c r="AD456" s="1095">
        <f>SUM(AD423:AD455)</f>
        <v>0</v>
      </c>
      <c r="AE456" s="1095">
        <f t="shared" ref="AE456:AI456" si="889">SUM(AE423:AE455)</f>
        <v>0</v>
      </c>
      <c r="AF456" s="1095">
        <f t="shared" si="889"/>
        <v>0</v>
      </c>
      <c r="AG456" s="1095">
        <f t="shared" si="889"/>
        <v>0</v>
      </c>
      <c r="AH456" s="1095">
        <f t="shared" si="889"/>
        <v>0</v>
      </c>
      <c r="AI456" s="1095">
        <f t="shared" si="889"/>
        <v>0</v>
      </c>
      <c r="AJ456" s="1096">
        <f>SUM(AJ423:AJ455)</f>
        <v>0</v>
      </c>
      <c r="AK456" s="1096">
        <f t="shared" ref="AK456" si="890">SUM(AK423:AK455)</f>
        <v>0</v>
      </c>
      <c r="AL456" s="1096">
        <f t="shared" ref="AL456" si="891">SUM(AL423:AL455)</f>
        <v>0</v>
      </c>
      <c r="AM456" s="1096">
        <f t="shared" ref="AM456" si="892">SUM(AM423:AM455)</f>
        <v>0</v>
      </c>
      <c r="AN456" s="1096">
        <f t="shared" ref="AN456" si="893">SUM(AN423:AN455)</f>
        <v>0</v>
      </c>
      <c r="AO456" s="1096">
        <f t="shared" ref="AO456" si="894">SUM(AO423:AO455)</f>
        <v>0</v>
      </c>
      <c r="AP456" s="1096">
        <f t="shared" ref="AP456" si="895">SUM(AP423:AP455)</f>
        <v>0</v>
      </c>
    </row>
    <row r="457" spans="1:42" customFormat="1">
      <c r="A457" s="1323" t="s">
        <v>103</v>
      </c>
      <c r="B457" s="1323" t="s">
        <v>242</v>
      </c>
      <c r="C457" s="1323" t="s">
        <v>242</v>
      </c>
      <c r="D457" s="1323">
        <f>'Information Input'!$J$18</f>
        <v>2019</v>
      </c>
      <c r="E457" s="1074">
        <f>$E$52</f>
        <v>45</v>
      </c>
      <c r="F457" s="1075" t="str">
        <f>$F$52</f>
        <v>Care Coordination - Medical</v>
      </c>
      <c r="G457" s="1076" t="str">
        <f>$G$52</f>
        <v>NA</v>
      </c>
      <c r="H457" s="1078">
        <f t="shared" ref="H457:M457" si="896">H277+H322</f>
        <v>0</v>
      </c>
      <c r="I457" s="1078">
        <f t="shared" ref="I457:I463" si="897">I277+I322</f>
        <v>0</v>
      </c>
      <c r="J457" s="1078">
        <f t="shared" si="896"/>
        <v>0</v>
      </c>
      <c r="K457" s="1078">
        <f t="shared" si="896"/>
        <v>0</v>
      </c>
      <c r="L457" s="1078">
        <f t="shared" si="896"/>
        <v>0</v>
      </c>
      <c r="M457" s="1078">
        <f t="shared" si="896"/>
        <v>0</v>
      </c>
      <c r="N457" s="1324">
        <f t="shared" ref="N457:N463" si="898">SUM(H457:M457)</f>
        <v>0</v>
      </c>
      <c r="O457" s="1078">
        <f t="shared" ref="O457:T457" si="899">O277+O322</f>
        <v>0</v>
      </c>
      <c r="P457" s="1078">
        <f t="shared" ref="P457:P463" si="900">P277+P322</f>
        <v>0</v>
      </c>
      <c r="Q457" s="1078">
        <f t="shared" si="899"/>
        <v>0</v>
      </c>
      <c r="R457" s="1078">
        <f t="shared" si="899"/>
        <v>0</v>
      </c>
      <c r="S457" s="1078">
        <f t="shared" si="899"/>
        <v>0</v>
      </c>
      <c r="T457" s="1078">
        <f t="shared" si="899"/>
        <v>0</v>
      </c>
      <c r="U457" s="1324">
        <f t="shared" ref="U457:U463" si="901">SUM(O457:T457)</f>
        <v>0</v>
      </c>
      <c r="V457" s="1078">
        <f t="shared" ref="V457:AA457" si="902">V277+V322</f>
        <v>0</v>
      </c>
      <c r="W457" s="1078">
        <f t="shared" ref="W457:W463" si="903">W277+W322</f>
        <v>0</v>
      </c>
      <c r="X457" s="1078">
        <f t="shared" si="902"/>
        <v>0</v>
      </c>
      <c r="Y457" s="1078">
        <f t="shared" si="902"/>
        <v>0</v>
      </c>
      <c r="Z457" s="1078">
        <f t="shared" si="902"/>
        <v>0</v>
      </c>
      <c r="AA457" s="1078">
        <f t="shared" si="902"/>
        <v>0</v>
      </c>
      <c r="AB457" s="1324">
        <f t="shared" ref="AB457:AB463" si="904">SUM(V457:AA457)</f>
        <v>0</v>
      </c>
      <c r="AC457" s="1078">
        <f t="shared" ref="AC457:AH457" si="905">AC277+AC322</f>
        <v>0</v>
      </c>
      <c r="AD457" s="1078">
        <f t="shared" ref="AD457:AD463" si="906">AD277+AD322</f>
        <v>0</v>
      </c>
      <c r="AE457" s="1078">
        <f t="shared" si="905"/>
        <v>0</v>
      </c>
      <c r="AF457" s="1078">
        <f t="shared" si="905"/>
        <v>0</v>
      </c>
      <c r="AG457" s="1078">
        <f t="shared" si="905"/>
        <v>0</v>
      </c>
      <c r="AH457" s="1078">
        <f t="shared" si="905"/>
        <v>0</v>
      </c>
      <c r="AI457" s="1324">
        <f t="shared" ref="AI457:AI463" si="907">SUM(AC457:AH457)</f>
        <v>0</v>
      </c>
      <c r="AJ457" s="1094">
        <f t="shared" ref="AJ457:AO463" si="908">H457+O457+V457+AC457</f>
        <v>0</v>
      </c>
      <c r="AK457" s="1094">
        <f t="shared" si="908"/>
        <v>0</v>
      </c>
      <c r="AL457" s="1094">
        <f t="shared" si="908"/>
        <v>0</v>
      </c>
      <c r="AM457" s="1094">
        <f t="shared" si="908"/>
        <v>0</v>
      </c>
      <c r="AN457" s="1094">
        <f t="shared" si="908"/>
        <v>0</v>
      </c>
      <c r="AO457" s="1094">
        <f t="shared" si="908"/>
        <v>0</v>
      </c>
      <c r="AP457" s="1327">
        <f t="shared" ref="AP457:AP463" si="909">SUM(AJ457:AO457)</f>
        <v>0</v>
      </c>
    </row>
    <row r="458" spans="1:42" customFormat="1">
      <c r="A458" s="1323" t="s">
        <v>103</v>
      </c>
      <c r="B458" s="1323" t="s">
        <v>242</v>
      </c>
      <c r="C458" s="1323" t="s">
        <v>242</v>
      </c>
      <c r="D458" s="1323">
        <f>'Information Input'!$J$18</f>
        <v>2019</v>
      </c>
      <c r="E458" s="1074">
        <f>$E$53</f>
        <v>46</v>
      </c>
      <c r="F458" s="1075" t="str">
        <f>$F$53</f>
        <v>IHS, Tribal 638 &amp; I/T/Us - OMB Rate</v>
      </c>
      <c r="G458" s="1076" t="str">
        <f>$G$53</f>
        <v>NA</v>
      </c>
      <c r="H458" s="1078">
        <f t="shared" ref="H458:M458" si="910">H278+H323</f>
        <v>0</v>
      </c>
      <c r="I458" s="1078">
        <f t="shared" si="897"/>
        <v>0</v>
      </c>
      <c r="J458" s="1078">
        <f t="shared" si="910"/>
        <v>0</v>
      </c>
      <c r="K458" s="1078">
        <f t="shared" si="910"/>
        <v>0</v>
      </c>
      <c r="L458" s="1078">
        <f t="shared" si="910"/>
        <v>0</v>
      </c>
      <c r="M458" s="1078">
        <f t="shared" si="910"/>
        <v>0</v>
      </c>
      <c r="N458" s="1324">
        <f t="shared" si="898"/>
        <v>0</v>
      </c>
      <c r="O458" s="1078">
        <f t="shared" ref="O458:T458" si="911">O278+O323</f>
        <v>0</v>
      </c>
      <c r="P458" s="1078">
        <f t="shared" si="900"/>
        <v>0</v>
      </c>
      <c r="Q458" s="1078">
        <f t="shared" si="911"/>
        <v>0</v>
      </c>
      <c r="R458" s="1078">
        <f t="shared" si="911"/>
        <v>0</v>
      </c>
      <c r="S458" s="1078">
        <f t="shared" si="911"/>
        <v>0</v>
      </c>
      <c r="T458" s="1078">
        <f t="shared" si="911"/>
        <v>0</v>
      </c>
      <c r="U458" s="1324">
        <f t="shared" si="901"/>
        <v>0</v>
      </c>
      <c r="V458" s="1078">
        <f t="shared" ref="V458:AA458" si="912">V278+V323</f>
        <v>0</v>
      </c>
      <c r="W458" s="1078">
        <f t="shared" si="903"/>
        <v>0</v>
      </c>
      <c r="X458" s="1078">
        <f t="shared" si="912"/>
        <v>0</v>
      </c>
      <c r="Y458" s="1078">
        <f t="shared" si="912"/>
        <v>0</v>
      </c>
      <c r="Z458" s="1078">
        <f t="shared" si="912"/>
        <v>0</v>
      </c>
      <c r="AA458" s="1078">
        <f t="shared" si="912"/>
        <v>0</v>
      </c>
      <c r="AB458" s="1324">
        <f t="shared" si="904"/>
        <v>0</v>
      </c>
      <c r="AC458" s="1078">
        <f t="shared" ref="AC458:AH458" si="913">AC278+AC323</f>
        <v>0</v>
      </c>
      <c r="AD458" s="1078">
        <f t="shared" si="906"/>
        <v>0</v>
      </c>
      <c r="AE458" s="1078">
        <f t="shared" si="913"/>
        <v>0</v>
      </c>
      <c r="AF458" s="1078">
        <f t="shared" si="913"/>
        <v>0</v>
      </c>
      <c r="AG458" s="1078">
        <f t="shared" si="913"/>
        <v>0</v>
      </c>
      <c r="AH458" s="1078">
        <f t="shared" si="913"/>
        <v>0</v>
      </c>
      <c r="AI458" s="1324">
        <f t="shared" si="907"/>
        <v>0</v>
      </c>
      <c r="AJ458" s="1094">
        <f t="shared" si="908"/>
        <v>0</v>
      </c>
      <c r="AK458" s="1094">
        <f t="shared" si="908"/>
        <v>0</v>
      </c>
      <c r="AL458" s="1094">
        <f t="shared" si="908"/>
        <v>0</v>
      </c>
      <c r="AM458" s="1094">
        <f t="shared" si="908"/>
        <v>0</v>
      </c>
      <c r="AN458" s="1094">
        <f t="shared" si="908"/>
        <v>0</v>
      </c>
      <c r="AO458" s="1094">
        <f t="shared" si="908"/>
        <v>0</v>
      </c>
      <c r="AP458" s="1327">
        <f t="shared" si="909"/>
        <v>0</v>
      </c>
    </row>
    <row r="459" spans="1:42" customFormat="1">
      <c r="A459" s="1323" t="s">
        <v>103</v>
      </c>
      <c r="B459" s="1323" t="s">
        <v>242</v>
      </c>
      <c r="C459" s="1323" t="s">
        <v>242</v>
      </c>
      <c r="D459" s="1323">
        <f>'Information Input'!$J$18</f>
        <v>2019</v>
      </c>
      <c r="E459" s="1074">
        <f>$E$54</f>
        <v>47</v>
      </c>
      <c r="F459" s="1075" t="str">
        <f>$F$54</f>
        <v>IHS, Tribal 638 &amp; I/T/Us - NOT Subject to OMB Codes/Rates</v>
      </c>
      <c r="G459" s="1076" t="str">
        <f>$G$54</f>
        <v>NA</v>
      </c>
      <c r="H459" s="1078">
        <f t="shared" ref="H459:M459" si="914">H279+H324</f>
        <v>0</v>
      </c>
      <c r="I459" s="1078">
        <f t="shared" si="897"/>
        <v>0</v>
      </c>
      <c r="J459" s="1078">
        <f t="shared" si="914"/>
        <v>0</v>
      </c>
      <c r="K459" s="1078">
        <f t="shared" si="914"/>
        <v>0</v>
      </c>
      <c r="L459" s="1078">
        <f t="shared" si="914"/>
        <v>0</v>
      </c>
      <c r="M459" s="1078">
        <f t="shared" si="914"/>
        <v>0</v>
      </c>
      <c r="N459" s="1324">
        <f t="shared" si="898"/>
        <v>0</v>
      </c>
      <c r="O459" s="1078">
        <f t="shared" ref="O459:T459" si="915">O279+O324</f>
        <v>0</v>
      </c>
      <c r="P459" s="1078">
        <f t="shared" si="900"/>
        <v>0</v>
      </c>
      <c r="Q459" s="1078">
        <f t="shared" si="915"/>
        <v>0</v>
      </c>
      <c r="R459" s="1078">
        <f t="shared" si="915"/>
        <v>0</v>
      </c>
      <c r="S459" s="1078">
        <f t="shared" si="915"/>
        <v>0</v>
      </c>
      <c r="T459" s="1078">
        <f t="shared" si="915"/>
        <v>0</v>
      </c>
      <c r="U459" s="1324">
        <f t="shared" si="901"/>
        <v>0</v>
      </c>
      <c r="V459" s="1078">
        <f t="shared" ref="V459:AA459" si="916">V279+V324</f>
        <v>0</v>
      </c>
      <c r="W459" s="1078">
        <f t="shared" si="903"/>
        <v>0</v>
      </c>
      <c r="X459" s="1078">
        <f t="shared" si="916"/>
        <v>0</v>
      </c>
      <c r="Y459" s="1078">
        <f t="shared" si="916"/>
        <v>0</v>
      </c>
      <c r="Z459" s="1078">
        <f t="shared" si="916"/>
        <v>0</v>
      </c>
      <c r="AA459" s="1078">
        <f t="shared" si="916"/>
        <v>0</v>
      </c>
      <c r="AB459" s="1324">
        <f t="shared" si="904"/>
        <v>0</v>
      </c>
      <c r="AC459" s="1078">
        <f t="shared" ref="AC459:AH459" si="917">AC279+AC324</f>
        <v>0</v>
      </c>
      <c r="AD459" s="1078">
        <f t="shared" si="906"/>
        <v>0</v>
      </c>
      <c r="AE459" s="1078">
        <f t="shared" si="917"/>
        <v>0</v>
      </c>
      <c r="AF459" s="1078">
        <f t="shared" si="917"/>
        <v>0</v>
      </c>
      <c r="AG459" s="1078">
        <f t="shared" si="917"/>
        <v>0</v>
      </c>
      <c r="AH459" s="1078">
        <f t="shared" si="917"/>
        <v>0</v>
      </c>
      <c r="AI459" s="1324">
        <f t="shared" si="907"/>
        <v>0</v>
      </c>
      <c r="AJ459" s="1094">
        <f t="shared" si="908"/>
        <v>0</v>
      </c>
      <c r="AK459" s="1094">
        <f t="shared" si="908"/>
        <v>0</v>
      </c>
      <c r="AL459" s="1094">
        <f t="shared" si="908"/>
        <v>0</v>
      </c>
      <c r="AM459" s="1094">
        <f t="shared" si="908"/>
        <v>0</v>
      </c>
      <c r="AN459" s="1094">
        <f t="shared" si="908"/>
        <v>0</v>
      </c>
      <c r="AO459" s="1094">
        <f t="shared" si="908"/>
        <v>0</v>
      </c>
      <c r="AP459" s="1327">
        <f t="shared" si="909"/>
        <v>0</v>
      </c>
    </row>
    <row r="460" spans="1:42" customFormat="1">
      <c r="A460" s="1323" t="s">
        <v>103</v>
      </c>
      <c r="B460" s="1323" t="s">
        <v>242</v>
      </c>
      <c r="C460" s="1323" t="s">
        <v>242</v>
      </c>
      <c r="D460" s="1323">
        <f>'Information Input'!$J$18</f>
        <v>2019</v>
      </c>
      <c r="E460" s="1074">
        <f>$E$55</f>
        <v>48</v>
      </c>
      <c r="F460" s="1075" t="str">
        <f>$F$55</f>
        <v>Member Rewards - Goods and Services</v>
      </c>
      <c r="G460" s="1076" t="str">
        <f>$G$55</f>
        <v>NA</v>
      </c>
      <c r="H460" s="1078">
        <f t="shared" ref="H460:M460" si="918">H280+H325</f>
        <v>0</v>
      </c>
      <c r="I460" s="1078">
        <f t="shared" si="897"/>
        <v>0</v>
      </c>
      <c r="J460" s="1078">
        <f t="shared" si="918"/>
        <v>0</v>
      </c>
      <c r="K460" s="1078">
        <f t="shared" si="918"/>
        <v>0</v>
      </c>
      <c r="L460" s="1078">
        <f t="shared" si="918"/>
        <v>0</v>
      </c>
      <c r="M460" s="1078">
        <f t="shared" si="918"/>
        <v>0</v>
      </c>
      <c r="N460" s="1324">
        <f t="shared" si="898"/>
        <v>0</v>
      </c>
      <c r="O460" s="1078">
        <f t="shared" ref="O460:T460" si="919">O280+O325</f>
        <v>0</v>
      </c>
      <c r="P460" s="1078">
        <f t="shared" si="900"/>
        <v>0</v>
      </c>
      <c r="Q460" s="1078">
        <f t="shared" si="919"/>
        <v>0</v>
      </c>
      <c r="R460" s="1078">
        <f t="shared" si="919"/>
        <v>0</v>
      </c>
      <c r="S460" s="1078">
        <f t="shared" si="919"/>
        <v>0</v>
      </c>
      <c r="T460" s="1078">
        <f t="shared" si="919"/>
        <v>0</v>
      </c>
      <c r="U460" s="1324">
        <f t="shared" si="901"/>
        <v>0</v>
      </c>
      <c r="V460" s="1078">
        <f t="shared" ref="V460:AA460" si="920">V280+V325</f>
        <v>0</v>
      </c>
      <c r="W460" s="1078">
        <f t="shared" si="903"/>
        <v>0</v>
      </c>
      <c r="X460" s="1078">
        <f t="shared" si="920"/>
        <v>0</v>
      </c>
      <c r="Y460" s="1078">
        <f t="shared" si="920"/>
        <v>0</v>
      </c>
      <c r="Z460" s="1078">
        <f t="shared" si="920"/>
        <v>0</v>
      </c>
      <c r="AA460" s="1078">
        <f t="shared" si="920"/>
        <v>0</v>
      </c>
      <c r="AB460" s="1324">
        <f t="shared" si="904"/>
        <v>0</v>
      </c>
      <c r="AC460" s="1078">
        <f t="shared" ref="AC460:AH460" si="921">AC280+AC325</f>
        <v>0</v>
      </c>
      <c r="AD460" s="1078">
        <f t="shared" si="906"/>
        <v>0</v>
      </c>
      <c r="AE460" s="1078">
        <f t="shared" si="921"/>
        <v>0</v>
      </c>
      <c r="AF460" s="1078">
        <f t="shared" si="921"/>
        <v>0</v>
      </c>
      <c r="AG460" s="1078">
        <f t="shared" si="921"/>
        <v>0</v>
      </c>
      <c r="AH460" s="1078">
        <f t="shared" si="921"/>
        <v>0</v>
      </c>
      <c r="AI460" s="1324">
        <f t="shared" si="907"/>
        <v>0</v>
      </c>
      <c r="AJ460" s="1094">
        <f t="shared" si="908"/>
        <v>0</v>
      </c>
      <c r="AK460" s="1094">
        <f t="shared" si="908"/>
        <v>0</v>
      </c>
      <c r="AL460" s="1094">
        <f t="shared" si="908"/>
        <v>0</v>
      </c>
      <c r="AM460" s="1094">
        <f t="shared" si="908"/>
        <v>0</v>
      </c>
      <c r="AN460" s="1094">
        <f t="shared" si="908"/>
        <v>0</v>
      </c>
      <c r="AO460" s="1094">
        <f t="shared" si="908"/>
        <v>0</v>
      </c>
      <c r="AP460" s="1327">
        <f t="shared" si="909"/>
        <v>0</v>
      </c>
    </row>
    <row r="461" spans="1:42" customFormat="1">
      <c r="A461" s="1323" t="s">
        <v>103</v>
      </c>
      <c r="B461" s="1323" t="s">
        <v>242</v>
      </c>
      <c r="C461" s="1323" t="s">
        <v>242</v>
      </c>
      <c r="D461" s="1323">
        <f>'Information Input'!$J$18</f>
        <v>2019</v>
      </c>
      <c r="E461" s="1074">
        <f>$E$56</f>
        <v>49</v>
      </c>
      <c r="F461" s="1075" t="str">
        <f>$F$56</f>
        <v>Member Rewards - Vendor Administration</v>
      </c>
      <c r="G461" s="1076" t="str">
        <f>$G$56</f>
        <v>NA</v>
      </c>
      <c r="H461" s="1078">
        <f t="shared" ref="H461:M461" si="922">H281+H326</f>
        <v>0</v>
      </c>
      <c r="I461" s="1078">
        <f t="shared" si="897"/>
        <v>0</v>
      </c>
      <c r="J461" s="1078">
        <f t="shared" si="922"/>
        <v>0</v>
      </c>
      <c r="K461" s="1078">
        <f t="shared" si="922"/>
        <v>0</v>
      </c>
      <c r="L461" s="1078">
        <f t="shared" si="922"/>
        <v>0</v>
      </c>
      <c r="M461" s="1078">
        <f t="shared" si="922"/>
        <v>0</v>
      </c>
      <c r="N461" s="1324">
        <f t="shared" si="898"/>
        <v>0</v>
      </c>
      <c r="O461" s="1078">
        <f t="shared" ref="O461:T461" si="923">O281+O326</f>
        <v>0</v>
      </c>
      <c r="P461" s="1078">
        <f t="shared" si="900"/>
        <v>0</v>
      </c>
      <c r="Q461" s="1078">
        <f t="shared" si="923"/>
        <v>0</v>
      </c>
      <c r="R461" s="1078">
        <f t="shared" si="923"/>
        <v>0</v>
      </c>
      <c r="S461" s="1078">
        <f t="shared" si="923"/>
        <v>0</v>
      </c>
      <c r="T461" s="1078">
        <f t="shared" si="923"/>
        <v>0</v>
      </c>
      <c r="U461" s="1324">
        <f t="shared" si="901"/>
        <v>0</v>
      </c>
      <c r="V461" s="1078">
        <f t="shared" ref="V461:AA461" si="924">V281+V326</f>
        <v>0</v>
      </c>
      <c r="W461" s="1078">
        <f t="shared" si="903"/>
        <v>0</v>
      </c>
      <c r="X461" s="1078">
        <f t="shared" si="924"/>
        <v>0</v>
      </c>
      <c r="Y461" s="1078">
        <f t="shared" si="924"/>
        <v>0</v>
      </c>
      <c r="Z461" s="1078">
        <f t="shared" si="924"/>
        <v>0</v>
      </c>
      <c r="AA461" s="1078">
        <f t="shared" si="924"/>
        <v>0</v>
      </c>
      <c r="AB461" s="1324">
        <f t="shared" si="904"/>
        <v>0</v>
      </c>
      <c r="AC461" s="1078">
        <f t="shared" ref="AC461:AH461" si="925">AC281+AC326</f>
        <v>0</v>
      </c>
      <c r="AD461" s="1078">
        <f t="shared" si="906"/>
        <v>0</v>
      </c>
      <c r="AE461" s="1078">
        <f t="shared" si="925"/>
        <v>0</v>
      </c>
      <c r="AF461" s="1078">
        <f t="shared" si="925"/>
        <v>0</v>
      </c>
      <c r="AG461" s="1078">
        <f t="shared" si="925"/>
        <v>0</v>
      </c>
      <c r="AH461" s="1078">
        <f t="shared" si="925"/>
        <v>0</v>
      </c>
      <c r="AI461" s="1324">
        <f t="shared" si="907"/>
        <v>0</v>
      </c>
      <c r="AJ461" s="1094">
        <f t="shared" si="908"/>
        <v>0</v>
      </c>
      <c r="AK461" s="1094">
        <f t="shared" si="908"/>
        <v>0</v>
      </c>
      <c r="AL461" s="1094">
        <f t="shared" si="908"/>
        <v>0</v>
      </c>
      <c r="AM461" s="1094">
        <f t="shared" si="908"/>
        <v>0</v>
      </c>
      <c r="AN461" s="1094">
        <f t="shared" si="908"/>
        <v>0</v>
      </c>
      <c r="AO461" s="1094">
        <f t="shared" si="908"/>
        <v>0</v>
      </c>
      <c r="AP461" s="1327">
        <f t="shared" si="909"/>
        <v>0</v>
      </c>
    </row>
    <row r="462" spans="1:42" customFormat="1">
      <c r="A462" s="1323" t="s">
        <v>103</v>
      </c>
      <c r="B462" s="1323" t="s">
        <v>242</v>
      </c>
      <c r="C462" s="1323" t="s">
        <v>242</v>
      </c>
      <c r="D462" s="1323">
        <f>'Information Input'!$J$18</f>
        <v>2019</v>
      </c>
      <c r="E462" s="1074">
        <f>$E$57</f>
        <v>50</v>
      </c>
      <c r="F462" s="1075" t="str">
        <f>$F$57</f>
        <v>Value Added Services/Non-State Plan Approved Services</v>
      </c>
      <c r="G462" s="1076" t="str">
        <f>$G$57</f>
        <v>NA</v>
      </c>
      <c r="H462" s="1078">
        <f t="shared" ref="H462:M462" si="926">H282+H327</f>
        <v>0</v>
      </c>
      <c r="I462" s="1078">
        <f t="shared" si="897"/>
        <v>0</v>
      </c>
      <c r="J462" s="1078">
        <f t="shared" si="926"/>
        <v>0</v>
      </c>
      <c r="K462" s="1078">
        <f t="shared" si="926"/>
        <v>0</v>
      </c>
      <c r="L462" s="1078">
        <f t="shared" si="926"/>
        <v>0</v>
      </c>
      <c r="M462" s="1078">
        <f t="shared" si="926"/>
        <v>0</v>
      </c>
      <c r="N462" s="1324">
        <f t="shared" si="898"/>
        <v>0</v>
      </c>
      <c r="O462" s="1078">
        <f t="shared" ref="O462:T462" si="927">O282+O327</f>
        <v>0</v>
      </c>
      <c r="P462" s="1078">
        <f t="shared" si="900"/>
        <v>0</v>
      </c>
      <c r="Q462" s="1078">
        <f t="shared" si="927"/>
        <v>0</v>
      </c>
      <c r="R462" s="1078">
        <f t="shared" si="927"/>
        <v>0</v>
      </c>
      <c r="S462" s="1078">
        <f t="shared" si="927"/>
        <v>0</v>
      </c>
      <c r="T462" s="1078">
        <f t="shared" si="927"/>
        <v>0</v>
      </c>
      <c r="U462" s="1324">
        <f t="shared" si="901"/>
        <v>0</v>
      </c>
      <c r="V462" s="1078">
        <f t="shared" ref="V462:AA462" si="928">V282+V327</f>
        <v>0</v>
      </c>
      <c r="W462" s="1078">
        <f t="shared" si="903"/>
        <v>0</v>
      </c>
      <c r="X462" s="1078">
        <f t="shared" si="928"/>
        <v>0</v>
      </c>
      <c r="Y462" s="1078">
        <f t="shared" si="928"/>
        <v>0</v>
      </c>
      <c r="Z462" s="1078">
        <f t="shared" si="928"/>
        <v>0</v>
      </c>
      <c r="AA462" s="1078">
        <f t="shared" si="928"/>
        <v>0</v>
      </c>
      <c r="AB462" s="1324">
        <f t="shared" si="904"/>
        <v>0</v>
      </c>
      <c r="AC462" s="1078">
        <f t="shared" ref="AC462:AH462" si="929">AC282+AC327</f>
        <v>0</v>
      </c>
      <c r="AD462" s="1078">
        <f t="shared" si="906"/>
        <v>0</v>
      </c>
      <c r="AE462" s="1078">
        <f t="shared" si="929"/>
        <v>0</v>
      </c>
      <c r="AF462" s="1078">
        <f t="shared" si="929"/>
        <v>0</v>
      </c>
      <c r="AG462" s="1078">
        <f t="shared" si="929"/>
        <v>0</v>
      </c>
      <c r="AH462" s="1078">
        <f t="shared" si="929"/>
        <v>0</v>
      </c>
      <c r="AI462" s="1324">
        <f t="shared" si="907"/>
        <v>0</v>
      </c>
      <c r="AJ462" s="1094">
        <f t="shared" si="908"/>
        <v>0</v>
      </c>
      <c r="AK462" s="1094">
        <f t="shared" si="908"/>
        <v>0</v>
      </c>
      <c r="AL462" s="1094">
        <f t="shared" si="908"/>
        <v>0</v>
      </c>
      <c r="AM462" s="1094">
        <f t="shared" si="908"/>
        <v>0</v>
      </c>
      <c r="AN462" s="1094">
        <f t="shared" si="908"/>
        <v>0</v>
      </c>
      <c r="AO462" s="1094">
        <f t="shared" si="908"/>
        <v>0</v>
      </c>
      <c r="AP462" s="1327">
        <f t="shared" si="909"/>
        <v>0</v>
      </c>
    </row>
    <row r="463" spans="1:42" customFormat="1">
      <c r="A463" s="1328" t="s">
        <v>103</v>
      </c>
      <c r="B463" s="1328" t="s">
        <v>242</v>
      </c>
      <c r="C463" s="1328" t="s">
        <v>242</v>
      </c>
      <c r="D463" s="1328">
        <f>'Information Input'!$J$18</f>
        <v>2019</v>
      </c>
      <c r="E463" s="1100">
        <f>$E$58</f>
        <v>51</v>
      </c>
      <c r="F463" s="1101" t="str">
        <f>$F$58</f>
        <v>Other - Outlier Services (Provide Detail in Outlier Report)</v>
      </c>
      <c r="G463" s="1102" t="str">
        <f>$G$58</f>
        <v>NA</v>
      </c>
      <c r="H463" s="1082">
        <f t="shared" ref="H463:M463" si="930">H283+H328</f>
        <v>0</v>
      </c>
      <c r="I463" s="1082">
        <f t="shared" si="897"/>
        <v>0</v>
      </c>
      <c r="J463" s="1082">
        <f t="shared" si="930"/>
        <v>0</v>
      </c>
      <c r="K463" s="1082">
        <f t="shared" si="930"/>
        <v>0</v>
      </c>
      <c r="L463" s="1082">
        <f t="shared" si="930"/>
        <v>0</v>
      </c>
      <c r="M463" s="1082">
        <f t="shared" si="930"/>
        <v>0</v>
      </c>
      <c r="N463" s="1338">
        <f t="shared" si="898"/>
        <v>0</v>
      </c>
      <c r="O463" s="1082">
        <f t="shared" ref="O463:T463" si="931">O283+O328</f>
        <v>0</v>
      </c>
      <c r="P463" s="1082">
        <f t="shared" si="900"/>
        <v>0</v>
      </c>
      <c r="Q463" s="1082">
        <f t="shared" si="931"/>
        <v>0</v>
      </c>
      <c r="R463" s="1082">
        <f t="shared" si="931"/>
        <v>0</v>
      </c>
      <c r="S463" s="1082">
        <f t="shared" si="931"/>
        <v>0</v>
      </c>
      <c r="T463" s="1082">
        <f t="shared" si="931"/>
        <v>0</v>
      </c>
      <c r="U463" s="1338">
        <f t="shared" si="901"/>
        <v>0</v>
      </c>
      <c r="V463" s="1082">
        <f t="shared" ref="V463:AA463" si="932">V283+V328</f>
        <v>0</v>
      </c>
      <c r="W463" s="1082">
        <f t="shared" si="903"/>
        <v>0</v>
      </c>
      <c r="X463" s="1082">
        <f t="shared" si="932"/>
        <v>0</v>
      </c>
      <c r="Y463" s="1082">
        <f t="shared" si="932"/>
        <v>0</v>
      </c>
      <c r="Z463" s="1082">
        <f t="shared" si="932"/>
        <v>0</v>
      </c>
      <c r="AA463" s="1082">
        <f t="shared" si="932"/>
        <v>0</v>
      </c>
      <c r="AB463" s="1338">
        <f t="shared" si="904"/>
        <v>0</v>
      </c>
      <c r="AC463" s="1082">
        <f t="shared" ref="AC463:AH463" si="933">AC283+AC328</f>
        <v>0</v>
      </c>
      <c r="AD463" s="1082">
        <f t="shared" si="906"/>
        <v>0</v>
      </c>
      <c r="AE463" s="1082">
        <f t="shared" si="933"/>
        <v>0</v>
      </c>
      <c r="AF463" s="1082">
        <f t="shared" si="933"/>
        <v>0</v>
      </c>
      <c r="AG463" s="1082">
        <f t="shared" si="933"/>
        <v>0</v>
      </c>
      <c r="AH463" s="1082">
        <f t="shared" si="933"/>
        <v>0</v>
      </c>
      <c r="AI463" s="1338">
        <f t="shared" si="907"/>
        <v>0</v>
      </c>
      <c r="AJ463" s="1094">
        <f t="shared" si="908"/>
        <v>0</v>
      </c>
      <c r="AK463" s="1094">
        <f t="shared" si="908"/>
        <v>0</v>
      </c>
      <c r="AL463" s="1094">
        <f t="shared" si="908"/>
        <v>0</v>
      </c>
      <c r="AM463" s="1094">
        <f t="shared" si="908"/>
        <v>0</v>
      </c>
      <c r="AN463" s="1094">
        <f t="shared" si="908"/>
        <v>0</v>
      </c>
      <c r="AO463" s="1094">
        <f t="shared" si="908"/>
        <v>0</v>
      </c>
      <c r="AP463" s="1327">
        <f t="shared" si="909"/>
        <v>0</v>
      </c>
    </row>
    <row r="464" spans="1:42" customFormat="1">
      <c r="A464" s="1329" t="s">
        <v>103</v>
      </c>
      <c r="B464" s="1329" t="s">
        <v>242</v>
      </c>
      <c r="C464" s="1329" t="s">
        <v>242</v>
      </c>
      <c r="D464" s="1329">
        <f>'Information Input'!$J$18</f>
        <v>2019</v>
      </c>
      <c r="E464" s="1103">
        <f>$E$59</f>
        <v>52</v>
      </c>
      <c r="F464" s="1104" t="str">
        <f>$F$59</f>
        <v>TOTAL HEALTH CARE (44 through 51)</v>
      </c>
      <c r="G464" s="1105" t="str">
        <f>$G$59</f>
        <v>NA</v>
      </c>
      <c r="H464" s="1095">
        <f>SUM(H456:H463)</f>
        <v>0</v>
      </c>
      <c r="I464" s="1095">
        <f>SUM(I456:I463)</f>
        <v>0</v>
      </c>
      <c r="J464" s="1095">
        <f t="shared" ref="J464" si="934">SUM(J456:J463)</f>
        <v>0</v>
      </c>
      <c r="K464" s="1095">
        <f t="shared" ref="K464" si="935">SUM(K456:K463)</f>
        <v>0</v>
      </c>
      <c r="L464" s="1095">
        <f t="shared" ref="L464" si="936">SUM(L456:L463)</f>
        <v>0</v>
      </c>
      <c r="M464" s="1095">
        <f t="shared" ref="M464" si="937">SUM(M456:M463)</f>
        <v>0</v>
      </c>
      <c r="N464" s="1095">
        <f t="shared" ref="N464" si="938">SUM(N456:N463)</f>
        <v>0</v>
      </c>
      <c r="O464" s="1095">
        <f>SUM(O456:O463)</f>
        <v>0</v>
      </c>
      <c r="P464" s="1095">
        <f>SUM(P456:P463)</f>
        <v>0</v>
      </c>
      <c r="Q464" s="1095">
        <f t="shared" ref="Q464" si="939">SUM(Q456:Q463)</f>
        <v>0</v>
      </c>
      <c r="R464" s="1095">
        <f t="shared" ref="R464" si="940">SUM(R456:R463)</f>
        <v>0</v>
      </c>
      <c r="S464" s="1095">
        <f t="shared" ref="S464" si="941">SUM(S456:S463)</f>
        <v>0</v>
      </c>
      <c r="T464" s="1095">
        <f t="shared" ref="T464" si="942">SUM(T456:T463)</f>
        <v>0</v>
      </c>
      <c r="U464" s="1095">
        <f t="shared" ref="U464" si="943">SUM(U456:U463)</f>
        <v>0</v>
      </c>
      <c r="V464" s="1095">
        <f>SUM(V456:V463)</f>
        <v>0</v>
      </c>
      <c r="W464" s="1095">
        <f>SUM(W456:W463)</f>
        <v>0</v>
      </c>
      <c r="X464" s="1095">
        <f t="shared" ref="X464" si="944">SUM(X456:X463)</f>
        <v>0</v>
      </c>
      <c r="Y464" s="1095">
        <f t="shared" ref="Y464" si="945">SUM(Y456:Y463)</f>
        <v>0</v>
      </c>
      <c r="Z464" s="1095">
        <f t="shared" ref="Z464" si="946">SUM(Z456:Z463)</f>
        <v>0</v>
      </c>
      <c r="AA464" s="1095">
        <f t="shared" ref="AA464" si="947">SUM(AA456:AA463)</f>
        <v>0</v>
      </c>
      <c r="AB464" s="1095">
        <f t="shared" ref="AB464" si="948">SUM(AB456:AB463)</f>
        <v>0</v>
      </c>
      <c r="AC464" s="1095">
        <f>SUM(AC456:AC463)</f>
        <v>0</v>
      </c>
      <c r="AD464" s="1095">
        <f>SUM(AD456:AD463)</f>
        <v>0</v>
      </c>
      <c r="AE464" s="1095">
        <f t="shared" ref="AE464" si="949">SUM(AE456:AE463)</f>
        <v>0</v>
      </c>
      <c r="AF464" s="1095">
        <f t="shared" ref="AF464" si="950">SUM(AF456:AF463)</f>
        <v>0</v>
      </c>
      <c r="AG464" s="1095">
        <f t="shared" ref="AG464" si="951">SUM(AG456:AG463)</f>
        <v>0</v>
      </c>
      <c r="AH464" s="1095">
        <f t="shared" ref="AH464" si="952">SUM(AH456:AH463)</f>
        <v>0</v>
      </c>
      <c r="AI464" s="1095">
        <f t="shared" ref="AI464" si="953">SUM(AI456:AI463)</f>
        <v>0</v>
      </c>
      <c r="AJ464" s="1095">
        <f>SUM(AJ456:AJ463)</f>
        <v>0</v>
      </c>
      <c r="AK464" s="1095">
        <f t="shared" ref="AK464" si="954">SUM(AK456:AK463)</f>
        <v>0</v>
      </c>
      <c r="AL464" s="1095">
        <f t="shared" ref="AL464" si="955">SUM(AL456:AL463)</f>
        <v>0</v>
      </c>
      <c r="AM464" s="1095">
        <f t="shared" ref="AM464" si="956">SUM(AM456:AM463)</f>
        <v>0</v>
      </c>
      <c r="AN464" s="1095">
        <f t="shared" ref="AN464" si="957">SUM(AN456:AN463)</f>
        <v>0</v>
      </c>
      <c r="AO464" s="1095">
        <f t="shared" ref="AO464" si="958">SUM(AO456:AO463)</f>
        <v>0</v>
      </c>
      <c r="AP464" s="1095">
        <f t="shared" ref="AP464" si="959">SUM(AP456:AP463)</f>
        <v>0</v>
      </c>
    </row>
    <row r="465" spans="1:42" customFormat="1" ht="9.9499999999999993"/>
    <row r="466" spans="1:42" customFormat="1" ht="12.95">
      <c r="A466" s="1315"/>
      <c r="B466" s="1315"/>
      <c r="C466" s="1315"/>
      <c r="D466" s="1317"/>
      <c r="E466" s="1317"/>
      <c r="F466" s="1317"/>
      <c r="G466" s="1317"/>
      <c r="H466" s="1090" t="s">
        <v>135</v>
      </c>
      <c r="I466" s="1091"/>
      <c r="J466" s="1091"/>
      <c r="K466" s="1091"/>
      <c r="L466" s="1091"/>
      <c r="M466" s="1091"/>
      <c r="N466" s="1092"/>
      <c r="O466" s="1090" t="s">
        <v>136</v>
      </c>
      <c r="P466" s="1091"/>
      <c r="Q466" s="1091"/>
      <c r="R466" s="1091"/>
      <c r="S466" s="1091"/>
      <c r="T466" s="1091"/>
      <c r="U466" s="1092"/>
      <c r="V466" s="1090" t="s">
        <v>137</v>
      </c>
      <c r="W466" s="1091"/>
      <c r="X466" s="1091"/>
      <c r="Y466" s="1091"/>
      <c r="Z466" s="1091"/>
      <c r="AA466" s="1091"/>
      <c r="AB466" s="1092"/>
      <c r="AC466" s="1090" t="s">
        <v>138</v>
      </c>
      <c r="AD466" s="1091"/>
      <c r="AE466" s="1091"/>
      <c r="AF466" s="1091"/>
      <c r="AG466" s="1091"/>
      <c r="AH466" s="1091"/>
      <c r="AI466" s="1092"/>
      <c r="AJ466" s="1090" t="s">
        <v>139</v>
      </c>
      <c r="AK466" s="1091"/>
      <c r="AL466" s="1091"/>
      <c r="AM466" s="1091"/>
      <c r="AN466" s="1091"/>
      <c r="AO466" s="1091"/>
      <c r="AP466" s="1092"/>
    </row>
    <row r="467" spans="1:42" customFormat="1" ht="39">
      <c r="A467" s="1067" t="s">
        <v>85</v>
      </c>
      <c r="B467" s="1067" t="s">
        <v>87</v>
      </c>
      <c r="C467" s="1068" t="s">
        <v>219</v>
      </c>
      <c r="D467" s="1067" t="s">
        <v>220</v>
      </c>
      <c r="E467" s="1068" t="s">
        <v>221</v>
      </c>
      <c r="F467" s="1068" t="s">
        <v>222</v>
      </c>
      <c r="G467" s="1068" t="s">
        <v>223</v>
      </c>
      <c r="H467" s="1093" t="s">
        <v>224</v>
      </c>
      <c r="I467" s="1093" t="s">
        <v>225</v>
      </c>
      <c r="J467" s="1093" t="s">
        <v>226</v>
      </c>
      <c r="K467" s="1093" t="s">
        <v>227</v>
      </c>
      <c r="L467" s="1093" t="s">
        <v>228</v>
      </c>
      <c r="M467" s="1093" t="s">
        <v>229</v>
      </c>
      <c r="N467" s="1093" t="s">
        <v>230</v>
      </c>
      <c r="O467" s="1093" t="s">
        <v>224</v>
      </c>
      <c r="P467" s="1093" t="s">
        <v>225</v>
      </c>
      <c r="Q467" s="1093" t="s">
        <v>226</v>
      </c>
      <c r="R467" s="1093" t="s">
        <v>227</v>
      </c>
      <c r="S467" s="1093" t="s">
        <v>228</v>
      </c>
      <c r="T467" s="1093" t="s">
        <v>229</v>
      </c>
      <c r="U467" s="1093" t="s">
        <v>230</v>
      </c>
      <c r="V467" s="1093" t="s">
        <v>224</v>
      </c>
      <c r="W467" s="1093" t="s">
        <v>225</v>
      </c>
      <c r="X467" s="1093" t="s">
        <v>226</v>
      </c>
      <c r="Y467" s="1093" t="s">
        <v>227</v>
      </c>
      <c r="Z467" s="1093" t="s">
        <v>228</v>
      </c>
      <c r="AA467" s="1093" t="s">
        <v>229</v>
      </c>
      <c r="AB467" s="1093" t="s">
        <v>230</v>
      </c>
      <c r="AC467" s="1093" t="s">
        <v>224</v>
      </c>
      <c r="AD467" s="1093" t="s">
        <v>225</v>
      </c>
      <c r="AE467" s="1093" t="s">
        <v>226</v>
      </c>
      <c r="AF467" s="1093" t="s">
        <v>227</v>
      </c>
      <c r="AG467" s="1093" t="s">
        <v>228</v>
      </c>
      <c r="AH467" s="1093" t="s">
        <v>229</v>
      </c>
      <c r="AI467" s="1093" t="s">
        <v>230</v>
      </c>
      <c r="AJ467" s="1093" t="s">
        <v>224</v>
      </c>
      <c r="AK467" s="1093" t="s">
        <v>225</v>
      </c>
      <c r="AL467" s="1093" t="s">
        <v>226</v>
      </c>
      <c r="AM467" s="1093" t="s">
        <v>227</v>
      </c>
      <c r="AN467" s="1093" t="s">
        <v>228</v>
      </c>
      <c r="AO467" s="1093" t="s">
        <v>229</v>
      </c>
      <c r="AP467" s="1093" t="s">
        <v>230</v>
      </c>
    </row>
    <row r="468" spans="1:42">
      <c r="A468" s="1330" t="s">
        <v>243</v>
      </c>
      <c r="B468" s="1330" t="s">
        <v>230</v>
      </c>
      <c r="C468" s="1331" t="s">
        <v>230</v>
      </c>
      <c r="D468" s="1330">
        <f>'Information Input'!$J$18</f>
        <v>2019</v>
      </c>
      <c r="E468" s="1331">
        <f>$E$18</f>
        <v>11</v>
      </c>
      <c r="F468" s="1332" t="str">
        <f>$F$18</f>
        <v>Residential Treatment Center, ARTC and Group Homes &lt; 21</v>
      </c>
      <c r="G468" s="1333" t="str">
        <f>$G$18</f>
        <v>Report 5I</v>
      </c>
      <c r="H468" s="1084">
        <f t="shared" ref="H468:M477" si="960">H333+H378+H423</f>
        <v>0</v>
      </c>
      <c r="I468" s="1084">
        <f t="shared" ref="I468:I500" si="961">I333+I378+I423</f>
        <v>0</v>
      </c>
      <c r="J468" s="1084">
        <f t="shared" si="960"/>
        <v>0</v>
      </c>
      <c r="K468" s="1084">
        <f t="shared" si="960"/>
        <v>0</v>
      </c>
      <c r="L468" s="1084">
        <f t="shared" si="960"/>
        <v>0</v>
      </c>
      <c r="M468" s="1084">
        <f t="shared" si="960"/>
        <v>0</v>
      </c>
      <c r="N468" s="1322">
        <f t="shared" ref="N468:N500" si="962">SUM(H468:M468)</f>
        <v>0</v>
      </c>
      <c r="O468" s="1084">
        <f t="shared" ref="O468:T477" si="963">O333+O378+O423</f>
        <v>0</v>
      </c>
      <c r="P468" s="1084">
        <f t="shared" ref="P468:P500" si="964">P333+P378+P423</f>
        <v>0</v>
      </c>
      <c r="Q468" s="1084">
        <f t="shared" si="963"/>
        <v>0</v>
      </c>
      <c r="R468" s="1084">
        <f t="shared" si="963"/>
        <v>0</v>
      </c>
      <c r="S468" s="1084">
        <f t="shared" si="963"/>
        <v>0</v>
      </c>
      <c r="T468" s="1084">
        <f t="shared" si="963"/>
        <v>0</v>
      </c>
      <c r="U468" s="1322">
        <f t="shared" ref="U468:U500" si="965">SUM(O468:T468)</f>
        <v>0</v>
      </c>
      <c r="V468" s="1084">
        <f t="shared" ref="V468:AA477" si="966">V333+V378+V423</f>
        <v>0</v>
      </c>
      <c r="W468" s="1084">
        <f t="shared" ref="W468:W500" si="967">W333+W378+W423</f>
        <v>0</v>
      </c>
      <c r="X468" s="1084">
        <f t="shared" si="966"/>
        <v>0</v>
      </c>
      <c r="Y468" s="1084">
        <f t="shared" si="966"/>
        <v>0</v>
      </c>
      <c r="Z468" s="1084">
        <f t="shared" si="966"/>
        <v>0</v>
      </c>
      <c r="AA468" s="1084">
        <f t="shared" si="966"/>
        <v>0</v>
      </c>
      <c r="AB468" s="1322">
        <f t="shared" ref="AB468:AB500" si="968">SUM(V468:AA468)</f>
        <v>0</v>
      </c>
      <c r="AC468" s="1084">
        <f t="shared" ref="AC468:AH477" si="969">AC333+AC378+AC423</f>
        <v>0</v>
      </c>
      <c r="AD468" s="1084">
        <f t="shared" ref="AD468:AD500" si="970">AD333+AD378+AD423</f>
        <v>0</v>
      </c>
      <c r="AE468" s="1084">
        <f t="shared" si="969"/>
        <v>0</v>
      </c>
      <c r="AF468" s="1084">
        <f t="shared" si="969"/>
        <v>0</v>
      </c>
      <c r="AG468" s="1084">
        <f t="shared" si="969"/>
        <v>0</v>
      </c>
      <c r="AH468" s="1084">
        <f t="shared" si="969"/>
        <v>0</v>
      </c>
      <c r="AI468" s="1322">
        <f t="shared" ref="AI468:AI500" si="971">SUM(AC468:AH468)</f>
        <v>0</v>
      </c>
      <c r="AJ468" s="1084">
        <f t="shared" ref="AJ468:AJ500" si="972">H468+O468+V468+AC468</f>
        <v>0</v>
      </c>
      <c r="AK468" s="1084">
        <f t="shared" ref="AK468:AK500" si="973">I468+P468+W468+AD468</f>
        <v>0</v>
      </c>
      <c r="AL468" s="1084">
        <f t="shared" ref="AL468:AL500" si="974">J468+Q468+X468+AE468</f>
        <v>0</v>
      </c>
      <c r="AM468" s="1084">
        <f t="shared" ref="AM468:AM500" si="975">K468+R468+Y468+AF468</f>
        <v>0</v>
      </c>
      <c r="AN468" s="1084">
        <f t="shared" ref="AN468:AN500" si="976">L468+S468+Z468+AG468</f>
        <v>0</v>
      </c>
      <c r="AO468" s="1084">
        <f t="shared" ref="AO468:AO500" si="977">M468+T468+AA468+AH468</f>
        <v>0</v>
      </c>
      <c r="AP468" s="1322">
        <f t="shared" ref="AP468:AP500" si="978">SUM(AJ468:AO468)</f>
        <v>0</v>
      </c>
    </row>
    <row r="469" spans="1:42">
      <c r="A469" s="1323" t="s">
        <v>243</v>
      </c>
      <c r="B469" s="1323" t="s">
        <v>230</v>
      </c>
      <c r="C469" s="1323" t="s">
        <v>230</v>
      </c>
      <c r="D469" s="1323">
        <f>'Information Input'!$J$18</f>
        <v>2019</v>
      </c>
      <c r="E469" s="1323">
        <f>$E$19</f>
        <v>12</v>
      </c>
      <c r="F469" s="1334" t="str">
        <f>$F$19</f>
        <v>Foster Care Therapeutic (TFC I &amp; II) &lt; 21</v>
      </c>
      <c r="G469" s="1335" t="str">
        <f>$G$19</f>
        <v>Report 5I</v>
      </c>
      <c r="H469" s="1078">
        <f t="shared" si="960"/>
        <v>0</v>
      </c>
      <c r="I469" s="1078">
        <f t="shared" si="961"/>
        <v>0</v>
      </c>
      <c r="J469" s="1078">
        <f t="shared" si="960"/>
        <v>0</v>
      </c>
      <c r="K469" s="1078">
        <f t="shared" si="960"/>
        <v>0</v>
      </c>
      <c r="L469" s="1078">
        <f t="shared" si="960"/>
        <v>0</v>
      </c>
      <c r="M469" s="1078">
        <f t="shared" si="960"/>
        <v>0</v>
      </c>
      <c r="N469" s="1324">
        <f t="shared" si="962"/>
        <v>0</v>
      </c>
      <c r="O469" s="1078">
        <f t="shared" si="963"/>
        <v>0</v>
      </c>
      <c r="P469" s="1078">
        <f t="shared" si="964"/>
        <v>0</v>
      </c>
      <c r="Q469" s="1078">
        <f t="shared" si="963"/>
        <v>0</v>
      </c>
      <c r="R469" s="1078">
        <f t="shared" si="963"/>
        <v>0</v>
      </c>
      <c r="S469" s="1078">
        <f t="shared" si="963"/>
        <v>0</v>
      </c>
      <c r="T469" s="1078">
        <f t="shared" si="963"/>
        <v>0</v>
      </c>
      <c r="U469" s="1324">
        <f t="shared" si="965"/>
        <v>0</v>
      </c>
      <c r="V469" s="1078">
        <f t="shared" si="966"/>
        <v>0</v>
      </c>
      <c r="W469" s="1078">
        <f t="shared" si="967"/>
        <v>0</v>
      </c>
      <c r="X469" s="1078">
        <f t="shared" si="966"/>
        <v>0</v>
      </c>
      <c r="Y469" s="1078">
        <f t="shared" si="966"/>
        <v>0</v>
      </c>
      <c r="Z469" s="1078">
        <f t="shared" si="966"/>
        <v>0</v>
      </c>
      <c r="AA469" s="1078">
        <f t="shared" si="966"/>
        <v>0</v>
      </c>
      <c r="AB469" s="1324">
        <f t="shared" si="968"/>
        <v>0</v>
      </c>
      <c r="AC469" s="1078">
        <f t="shared" si="969"/>
        <v>0</v>
      </c>
      <c r="AD469" s="1078">
        <f t="shared" si="970"/>
        <v>0</v>
      </c>
      <c r="AE469" s="1078">
        <f t="shared" si="969"/>
        <v>0</v>
      </c>
      <c r="AF469" s="1078">
        <f t="shared" si="969"/>
        <v>0</v>
      </c>
      <c r="AG469" s="1078">
        <f t="shared" si="969"/>
        <v>0</v>
      </c>
      <c r="AH469" s="1078">
        <f t="shared" si="969"/>
        <v>0</v>
      </c>
      <c r="AI469" s="1324">
        <f t="shared" si="971"/>
        <v>0</v>
      </c>
      <c r="AJ469" s="1078">
        <f t="shared" si="972"/>
        <v>0</v>
      </c>
      <c r="AK469" s="1078">
        <f t="shared" si="973"/>
        <v>0</v>
      </c>
      <c r="AL469" s="1078">
        <f t="shared" si="974"/>
        <v>0</v>
      </c>
      <c r="AM469" s="1078">
        <f t="shared" si="975"/>
        <v>0</v>
      </c>
      <c r="AN469" s="1078">
        <f t="shared" si="976"/>
        <v>0</v>
      </c>
      <c r="AO469" s="1078">
        <f t="shared" si="977"/>
        <v>0</v>
      </c>
      <c r="AP469" s="1324">
        <f t="shared" si="978"/>
        <v>0</v>
      </c>
    </row>
    <row r="470" spans="1:42">
      <c r="A470" s="1323" t="s">
        <v>243</v>
      </c>
      <c r="B470" s="1323" t="s">
        <v>230</v>
      </c>
      <c r="C470" s="1323" t="s">
        <v>230</v>
      </c>
      <c r="D470" s="1323">
        <f>'Information Input'!$J$18</f>
        <v>2019</v>
      </c>
      <c r="E470" s="1323">
        <f>$E$20</f>
        <v>13</v>
      </c>
      <c r="F470" s="1334" t="str">
        <f>$F$20</f>
        <v>Skills Training &amp; Development (Behavioral Management Services) &lt; 21</v>
      </c>
      <c r="G470" s="1335" t="str">
        <f>$G$20</f>
        <v>Report 5J</v>
      </c>
      <c r="H470" s="1078">
        <f t="shared" si="960"/>
        <v>0</v>
      </c>
      <c r="I470" s="1078">
        <f t="shared" si="961"/>
        <v>0</v>
      </c>
      <c r="J470" s="1078">
        <f t="shared" si="960"/>
        <v>0</v>
      </c>
      <c r="K470" s="1078">
        <f t="shared" si="960"/>
        <v>0</v>
      </c>
      <c r="L470" s="1078">
        <f t="shared" si="960"/>
        <v>0</v>
      </c>
      <c r="M470" s="1078">
        <f t="shared" si="960"/>
        <v>0</v>
      </c>
      <c r="N470" s="1324">
        <f t="shared" si="962"/>
        <v>0</v>
      </c>
      <c r="O470" s="1078">
        <f t="shared" si="963"/>
        <v>0</v>
      </c>
      <c r="P470" s="1078">
        <f t="shared" si="964"/>
        <v>0</v>
      </c>
      <c r="Q470" s="1078">
        <f t="shared" si="963"/>
        <v>0</v>
      </c>
      <c r="R470" s="1078">
        <f t="shared" si="963"/>
        <v>0</v>
      </c>
      <c r="S470" s="1078">
        <f t="shared" si="963"/>
        <v>0</v>
      </c>
      <c r="T470" s="1078">
        <f t="shared" si="963"/>
        <v>0</v>
      </c>
      <c r="U470" s="1324">
        <f t="shared" si="965"/>
        <v>0</v>
      </c>
      <c r="V470" s="1078">
        <f t="shared" si="966"/>
        <v>0</v>
      </c>
      <c r="W470" s="1078">
        <f t="shared" si="967"/>
        <v>0</v>
      </c>
      <c r="X470" s="1078">
        <f t="shared" si="966"/>
        <v>0</v>
      </c>
      <c r="Y470" s="1078">
        <f t="shared" si="966"/>
        <v>0</v>
      </c>
      <c r="Z470" s="1078">
        <f t="shared" si="966"/>
        <v>0</v>
      </c>
      <c r="AA470" s="1078">
        <f t="shared" si="966"/>
        <v>0</v>
      </c>
      <c r="AB470" s="1324">
        <f t="shared" si="968"/>
        <v>0</v>
      </c>
      <c r="AC470" s="1078">
        <f t="shared" si="969"/>
        <v>0</v>
      </c>
      <c r="AD470" s="1078">
        <f t="shared" si="970"/>
        <v>0</v>
      </c>
      <c r="AE470" s="1078">
        <f t="shared" si="969"/>
        <v>0</v>
      </c>
      <c r="AF470" s="1078">
        <f t="shared" si="969"/>
        <v>0</v>
      </c>
      <c r="AG470" s="1078">
        <f t="shared" si="969"/>
        <v>0</v>
      </c>
      <c r="AH470" s="1078">
        <f t="shared" si="969"/>
        <v>0</v>
      </c>
      <c r="AI470" s="1324">
        <f t="shared" si="971"/>
        <v>0</v>
      </c>
      <c r="AJ470" s="1078">
        <f t="shared" si="972"/>
        <v>0</v>
      </c>
      <c r="AK470" s="1078">
        <f t="shared" si="973"/>
        <v>0</v>
      </c>
      <c r="AL470" s="1078">
        <f t="shared" si="974"/>
        <v>0</v>
      </c>
      <c r="AM470" s="1078">
        <f t="shared" si="975"/>
        <v>0</v>
      </c>
      <c r="AN470" s="1078">
        <f t="shared" si="976"/>
        <v>0</v>
      </c>
      <c r="AO470" s="1078">
        <f t="shared" si="977"/>
        <v>0</v>
      </c>
      <c r="AP470" s="1324">
        <f t="shared" si="978"/>
        <v>0</v>
      </c>
    </row>
    <row r="471" spans="1:42">
      <c r="A471" s="1323" t="s">
        <v>243</v>
      </c>
      <c r="B471" s="1323" t="s">
        <v>230</v>
      </c>
      <c r="C471" s="1323" t="s">
        <v>230</v>
      </c>
      <c r="D471" s="1323">
        <f>'Information Input'!$J$18</f>
        <v>2019</v>
      </c>
      <c r="E471" s="1323">
        <f>$E$21</f>
        <v>14</v>
      </c>
      <c r="F471" s="1334" t="str">
        <f>$F$21</f>
        <v>BH Day Treatment &lt; 21</v>
      </c>
      <c r="G471" s="1335" t="str">
        <f>$G$21</f>
        <v>Report 5K</v>
      </c>
      <c r="H471" s="1078">
        <f t="shared" si="960"/>
        <v>0</v>
      </c>
      <c r="I471" s="1078">
        <f t="shared" si="961"/>
        <v>0</v>
      </c>
      <c r="J471" s="1078">
        <f t="shared" si="960"/>
        <v>0</v>
      </c>
      <c r="K471" s="1078">
        <f t="shared" si="960"/>
        <v>0</v>
      </c>
      <c r="L471" s="1078">
        <f t="shared" si="960"/>
        <v>0</v>
      </c>
      <c r="M471" s="1078">
        <f t="shared" si="960"/>
        <v>0</v>
      </c>
      <c r="N471" s="1324">
        <f t="shared" si="962"/>
        <v>0</v>
      </c>
      <c r="O471" s="1078">
        <f t="shared" si="963"/>
        <v>0</v>
      </c>
      <c r="P471" s="1078">
        <f t="shared" si="964"/>
        <v>0</v>
      </c>
      <c r="Q471" s="1078">
        <f t="shared" si="963"/>
        <v>0</v>
      </c>
      <c r="R471" s="1078">
        <f t="shared" si="963"/>
        <v>0</v>
      </c>
      <c r="S471" s="1078">
        <f t="shared" si="963"/>
        <v>0</v>
      </c>
      <c r="T471" s="1078">
        <f t="shared" si="963"/>
        <v>0</v>
      </c>
      <c r="U471" s="1324">
        <f t="shared" si="965"/>
        <v>0</v>
      </c>
      <c r="V471" s="1078">
        <f t="shared" si="966"/>
        <v>0</v>
      </c>
      <c r="W471" s="1078">
        <f t="shared" si="967"/>
        <v>0</v>
      </c>
      <c r="X471" s="1078">
        <f t="shared" si="966"/>
        <v>0</v>
      </c>
      <c r="Y471" s="1078">
        <f t="shared" si="966"/>
        <v>0</v>
      </c>
      <c r="Z471" s="1078">
        <f t="shared" si="966"/>
        <v>0</v>
      </c>
      <c r="AA471" s="1078">
        <f t="shared" si="966"/>
        <v>0</v>
      </c>
      <c r="AB471" s="1324">
        <f t="shared" si="968"/>
        <v>0</v>
      </c>
      <c r="AC471" s="1078">
        <f t="shared" si="969"/>
        <v>0</v>
      </c>
      <c r="AD471" s="1078">
        <f t="shared" si="970"/>
        <v>0</v>
      </c>
      <c r="AE471" s="1078">
        <f t="shared" si="969"/>
        <v>0</v>
      </c>
      <c r="AF471" s="1078">
        <f t="shared" si="969"/>
        <v>0</v>
      </c>
      <c r="AG471" s="1078">
        <f t="shared" si="969"/>
        <v>0</v>
      </c>
      <c r="AH471" s="1078">
        <f t="shared" si="969"/>
        <v>0</v>
      </c>
      <c r="AI471" s="1324">
        <f t="shared" si="971"/>
        <v>0</v>
      </c>
      <c r="AJ471" s="1078">
        <f t="shared" si="972"/>
        <v>0</v>
      </c>
      <c r="AK471" s="1078">
        <f t="shared" si="973"/>
        <v>0</v>
      </c>
      <c r="AL471" s="1078">
        <f t="shared" si="974"/>
        <v>0</v>
      </c>
      <c r="AM471" s="1078">
        <f t="shared" si="975"/>
        <v>0</v>
      </c>
      <c r="AN471" s="1078">
        <f t="shared" si="976"/>
        <v>0</v>
      </c>
      <c r="AO471" s="1078">
        <f t="shared" si="977"/>
        <v>0</v>
      </c>
      <c r="AP471" s="1324">
        <f t="shared" si="978"/>
        <v>0</v>
      </c>
    </row>
    <row r="472" spans="1:42">
      <c r="A472" s="1323" t="s">
        <v>243</v>
      </c>
      <c r="B472" s="1323" t="s">
        <v>230</v>
      </c>
      <c r="C472" s="1323" t="s">
        <v>230</v>
      </c>
      <c r="D472" s="1323">
        <f>'Information Input'!$J$18</f>
        <v>2019</v>
      </c>
      <c r="E472" s="1323">
        <f>$E$22</f>
        <v>15</v>
      </c>
      <c r="F472" s="1334" t="str">
        <f>$F$22</f>
        <v>Psychosocial Rehab Services for Adults =&gt;18</v>
      </c>
      <c r="G472" s="1335" t="str">
        <f>$G$22</f>
        <v>Report 5L</v>
      </c>
      <c r="H472" s="1078">
        <f t="shared" si="960"/>
        <v>0</v>
      </c>
      <c r="I472" s="1078">
        <f t="shared" si="961"/>
        <v>0</v>
      </c>
      <c r="J472" s="1078">
        <f t="shared" si="960"/>
        <v>0</v>
      </c>
      <c r="K472" s="1078">
        <f t="shared" si="960"/>
        <v>0</v>
      </c>
      <c r="L472" s="1078">
        <f t="shared" si="960"/>
        <v>0</v>
      </c>
      <c r="M472" s="1078">
        <f t="shared" si="960"/>
        <v>0</v>
      </c>
      <c r="N472" s="1324">
        <f t="shared" si="962"/>
        <v>0</v>
      </c>
      <c r="O472" s="1078">
        <f t="shared" si="963"/>
        <v>0</v>
      </c>
      <c r="P472" s="1078">
        <f t="shared" si="964"/>
        <v>0</v>
      </c>
      <c r="Q472" s="1078">
        <f t="shared" si="963"/>
        <v>0</v>
      </c>
      <c r="R472" s="1078">
        <f t="shared" si="963"/>
        <v>0</v>
      </c>
      <c r="S472" s="1078">
        <f t="shared" si="963"/>
        <v>0</v>
      </c>
      <c r="T472" s="1078">
        <f t="shared" si="963"/>
        <v>0</v>
      </c>
      <c r="U472" s="1324">
        <f t="shared" si="965"/>
        <v>0</v>
      </c>
      <c r="V472" s="1078">
        <f t="shared" si="966"/>
        <v>0</v>
      </c>
      <c r="W472" s="1078">
        <f t="shared" si="967"/>
        <v>0</v>
      </c>
      <c r="X472" s="1078">
        <f t="shared" si="966"/>
        <v>0</v>
      </c>
      <c r="Y472" s="1078">
        <f t="shared" si="966"/>
        <v>0</v>
      </c>
      <c r="Z472" s="1078">
        <f t="shared" si="966"/>
        <v>0</v>
      </c>
      <c r="AA472" s="1078">
        <f t="shared" si="966"/>
        <v>0</v>
      </c>
      <c r="AB472" s="1324">
        <f t="shared" si="968"/>
        <v>0</v>
      </c>
      <c r="AC472" s="1078">
        <f t="shared" si="969"/>
        <v>0</v>
      </c>
      <c r="AD472" s="1078">
        <f t="shared" si="970"/>
        <v>0</v>
      </c>
      <c r="AE472" s="1078">
        <f t="shared" si="969"/>
        <v>0</v>
      </c>
      <c r="AF472" s="1078">
        <f t="shared" si="969"/>
        <v>0</v>
      </c>
      <c r="AG472" s="1078">
        <f t="shared" si="969"/>
        <v>0</v>
      </c>
      <c r="AH472" s="1078">
        <f t="shared" si="969"/>
        <v>0</v>
      </c>
      <c r="AI472" s="1324">
        <f t="shared" si="971"/>
        <v>0</v>
      </c>
      <c r="AJ472" s="1078">
        <f t="shared" si="972"/>
        <v>0</v>
      </c>
      <c r="AK472" s="1078">
        <f t="shared" si="973"/>
        <v>0</v>
      </c>
      <c r="AL472" s="1078">
        <f t="shared" si="974"/>
        <v>0</v>
      </c>
      <c r="AM472" s="1078">
        <f t="shared" si="975"/>
        <v>0</v>
      </c>
      <c r="AN472" s="1078">
        <f t="shared" si="976"/>
        <v>0</v>
      </c>
      <c r="AO472" s="1078">
        <f t="shared" si="977"/>
        <v>0</v>
      </c>
      <c r="AP472" s="1324">
        <f t="shared" si="978"/>
        <v>0</v>
      </c>
    </row>
    <row r="473" spans="1:42">
      <c r="A473" s="1323" t="s">
        <v>243</v>
      </c>
      <c r="B473" s="1323" t="s">
        <v>230</v>
      </c>
      <c r="C473" s="1323" t="s">
        <v>230</v>
      </c>
      <c r="D473" s="1323">
        <f>'Information Input'!$J$18</f>
        <v>2019</v>
      </c>
      <c r="E473" s="1323">
        <f>$E$23</f>
        <v>16</v>
      </c>
      <c r="F473" s="1334" t="str">
        <f>$F$23</f>
        <v>Evaluations and Therapies (Non-Hospital Outpatient)</v>
      </c>
      <c r="G473" s="1335" t="str">
        <f>$G$23</f>
        <v>Report 5H</v>
      </c>
      <c r="H473" s="1078">
        <f t="shared" si="960"/>
        <v>0</v>
      </c>
      <c r="I473" s="1078">
        <f t="shared" si="961"/>
        <v>0</v>
      </c>
      <c r="J473" s="1078">
        <f t="shared" si="960"/>
        <v>0</v>
      </c>
      <c r="K473" s="1078">
        <f t="shared" si="960"/>
        <v>0</v>
      </c>
      <c r="L473" s="1078">
        <f t="shared" si="960"/>
        <v>0</v>
      </c>
      <c r="M473" s="1078">
        <f t="shared" si="960"/>
        <v>0</v>
      </c>
      <c r="N473" s="1324">
        <f t="shared" si="962"/>
        <v>0</v>
      </c>
      <c r="O473" s="1078">
        <f t="shared" si="963"/>
        <v>0</v>
      </c>
      <c r="P473" s="1078">
        <f t="shared" si="964"/>
        <v>0</v>
      </c>
      <c r="Q473" s="1078">
        <f t="shared" si="963"/>
        <v>0</v>
      </c>
      <c r="R473" s="1078">
        <f t="shared" si="963"/>
        <v>0</v>
      </c>
      <c r="S473" s="1078">
        <f t="shared" si="963"/>
        <v>0</v>
      </c>
      <c r="T473" s="1078">
        <f t="shared" si="963"/>
        <v>0</v>
      </c>
      <c r="U473" s="1324">
        <f t="shared" si="965"/>
        <v>0</v>
      </c>
      <c r="V473" s="1078">
        <f t="shared" si="966"/>
        <v>0</v>
      </c>
      <c r="W473" s="1078">
        <f t="shared" si="967"/>
        <v>0</v>
      </c>
      <c r="X473" s="1078">
        <f t="shared" si="966"/>
        <v>0</v>
      </c>
      <c r="Y473" s="1078">
        <f t="shared" si="966"/>
        <v>0</v>
      </c>
      <c r="Z473" s="1078">
        <f t="shared" si="966"/>
        <v>0</v>
      </c>
      <c r="AA473" s="1078">
        <f t="shared" si="966"/>
        <v>0</v>
      </c>
      <c r="AB473" s="1324">
        <f t="shared" si="968"/>
        <v>0</v>
      </c>
      <c r="AC473" s="1078">
        <f t="shared" si="969"/>
        <v>0</v>
      </c>
      <c r="AD473" s="1078">
        <f t="shared" si="970"/>
        <v>0</v>
      </c>
      <c r="AE473" s="1078">
        <f t="shared" si="969"/>
        <v>0</v>
      </c>
      <c r="AF473" s="1078">
        <f t="shared" si="969"/>
        <v>0</v>
      </c>
      <c r="AG473" s="1078">
        <f t="shared" si="969"/>
        <v>0</v>
      </c>
      <c r="AH473" s="1078">
        <f t="shared" si="969"/>
        <v>0</v>
      </c>
      <c r="AI473" s="1324">
        <f t="shared" si="971"/>
        <v>0</v>
      </c>
      <c r="AJ473" s="1078">
        <f t="shared" si="972"/>
        <v>0</v>
      </c>
      <c r="AK473" s="1078">
        <f t="shared" si="973"/>
        <v>0</v>
      </c>
      <c r="AL473" s="1078">
        <f t="shared" si="974"/>
        <v>0</v>
      </c>
      <c r="AM473" s="1078">
        <f t="shared" si="975"/>
        <v>0</v>
      </c>
      <c r="AN473" s="1078">
        <f t="shared" si="976"/>
        <v>0</v>
      </c>
      <c r="AO473" s="1078">
        <f t="shared" si="977"/>
        <v>0</v>
      </c>
      <c r="AP473" s="1324">
        <f t="shared" si="978"/>
        <v>0</v>
      </c>
    </row>
    <row r="474" spans="1:42">
      <c r="A474" s="1323" t="s">
        <v>243</v>
      </c>
      <c r="B474" s="1323" t="s">
        <v>230</v>
      </c>
      <c r="C474" s="1323" t="s">
        <v>230</v>
      </c>
      <c r="D474" s="1323">
        <f>'Information Input'!$J$18</f>
        <v>2019</v>
      </c>
      <c r="E474" s="1323">
        <f>$E$24</f>
        <v>17</v>
      </c>
      <c r="F474" s="1334" t="str">
        <f>$F$24</f>
        <v>Testing (Non-Hospital Outpatient)</v>
      </c>
      <c r="G474" s="1335" t="str">
        <f>$G$24</f>
        <v>Report 5H</v>
      </c>
      <c r="H474" s="1078">
        <f t="shared" si="960"/>
        <v>0</v>
      </c>
      <c r="I474" s="1078">
        <f t="shared" si="961"/>
        <v>0</v>
      </c>
      <c r="J474" s="1078">
        <f t="shared" si="960"/>
        <v>0</v>
      </c>
      <c r="K474" s="1078">
        <f t="shared" si="960"/>
        <v>0</v>
      </c>
      <c r="L474" s="1078">
        <f t="shared" si="960"/>
        <v>0</v>
      </c>
      <c r="M474" s="1078">
        <f t="shared" si="960"/>
        <v>0</v>
      </c>
      <c r="N474" s="1324">
        <f t="shared" si="962"/>
        <v>0</v>
      </c>
      <c r="O474" s="1078">
        <f t="shared" si="963"/>
        <v>0</v>
      </c>
      <c r="P474" s="1078">
        <f t="shared" si="964"/>
        <v>0</v>
      </c>
      <c r="Q474" s="1078">
        <f t="shared" si="963"/>
        <v>0</v>
      </c>
      <c r="R474" s="1078">
        <f t="shared" si="963"/>
        <v>0</v>
      </c>
      <c r="S474" s="1078">
        <f t="shared" si="963"/>
        <v>0</v>
      </c>
      <c r="T474" s="1078">
        <f t="shared" si="963"/>
        <v>0</v>
      </c>
      <c r="U474" s="1324">
        <f t="shared" si="965"/>
        <v>0</v>
      </c>
      <c r="V474" s="1078">
        <f t="shared" si="966"/>
        <v>0</v>
      </c>
      <c r="W474" s="1078">
        <f t="shared" si="967"/>
        <v>0</v>
      </c>
      <c r="X474" s="1078">
        <f t="shared" si="966"/>
        <v>0</v>
      </c>
      <c r="Y474" s="1078">
        <f t="shared" si="966"/>
        <v>0</v>
      </c>
      <c r="Z474" s="1078">
        <f t="shared" si="966"/>
        <v>0</v>
      </c>
      <c r="AA474" s="1078">
        <f t="shared" si="966"/>
        <v>0</v>
      </c>
      <c r="AB474" s="1324">
        <f t="shared" si="968"/>
        <v>0</v>
      </c>
      <c r="AC474" s="1078">
        <f t="shared" si="969"/>
        <v>0</v>
      </c>
      <c r="AD474" s="1078">
        <f t="shared" si="970"/>
        <v>0</v>
      </c>
      <c r="AE474" s="1078">
        <f t="shared" si="969"/>
        <v>0</v>
      </c>
      <c r="AF474" s="1078">
        <f t="shared" si="969"/>
        <v>0</v>
      </c>
      <c r="AG474" s="1078">
        <f t="shared" si="969"/>
        <v>0</v>
      </c>
      <c r="AH474" s="1078">
        <f t="shared" si="969"/>
        <v>0</v>
      </c>
      <c r="AI474" s="1324">
        <f t="shared" si="971"/>
        <v>0</v>
      </c>
      <c r="AJ474" s="1078">
        <f t="shared" si="972"/>
        <v>0</v>
      </c>
      <c r="AK474" s="1078">
        <f t="shared" si="973"/>
        <v>0</v>
      </c>
      <c r="AL474" s="1078">
        <f t="shared" si="974"/>
        <v>0</v>
      </c>
      <c r="AM474" s="1078">
        <f t="shared" si="975"/>
        <v>0</v>
      </c>
      <c r="AN474" s="1078">
        <f t="shared" si="976"/>
        <v>0</v>
      </c>
      <c r="AO474" s="1078">
        <f t="shared" si="977"/>
        <v>0</v>
      </c>
      <c r="AP474" s="1324">
        <f t="shared" si="978"/>
        <v>0</v>
      </c>
    </row>
    <row r="475" spans="1:42">
      <c r="A475" s="1323" t="s">
        <v>243</v>
      </c>
      <c r="B475" s="1323" t="s">
        <v>230</v>
      </c>
      <c r="C475" s="1323" t="s">
        <v>230</v>
      </c>
      <c r="D475" s="1323">
        <f>'Information Input'!$J$18</f>
        <v>2019</v>
      </c>
      <c r="E475" s="1323">
        <f>$E$25</f>
        <v>18</v>
      </c>
      <c r="F475" s="1334" t="str">
        <f>$F$25</f>
        <v>Functional Family Therapy (FFT) (Non-Hospital Outpatient)</v>
      </c>
      <c r="G475" s="1335" t="str">
        <f>$G$25</f>
        <v>Report 5H</v>
      </c>
      <c r="H475" s="1078">
        <f t="shared" si="960"/>
        <v>0</v>
      </c>
      <c r="I475" s="1078">
        <f t="shared" si="961"/>
        <v>0</v>
      </c>
      <c r="J475" s="1078">
        <f t="shared" si="960"/>
        <v>0</v>
      </c>
      <c r="K475" s="1078">
        <f t="shared" si="960"/>
        <v>0</v>
      </c>
      <c r="L475" s="1078">
        <f t="shared" si="960"/>
        <v>0</v>
      </c>
      <c r="M475" s="1078">
        <f t="shared" si="960"/>
        <v>0</v>
      </c>
      <c r="N475" s="1324">
        <f t="shared" si="962"/>
        <v>0</v>
      </c>
      <c r="O475" s="1078">
        <f t="shared" si="963"/>
        <v>0</v>
      </c>
      <c r="P475" s="1078">
        <f t="shared" si="964"/>
        <v>0</v>
      </c>
      <c r="Q475" s="1078">
        <f t="shared" si="963"/>
        <v>0</v>
      </c>
      <c r="R475" s="1078">
        <f t="shared" si="963"/>
        <v>0</v>
      </c>
      <c r="S475" s="1078">
        <f t="shared" si="963"/>
        <v>0</v>
      </c>
      <c r="T475" s="1078">
        <f t="shared" si="963"/>
        <v>0</v>
      </c>
      <c r="U475" s="1324">
        <f t="shared" si="965"/>
        <v>0</v>
      </c>
      <c r="V475" s="1078">
        <f t="shared" si="966"/>
        <v>0</v>
      </c>
      <c r="W475" s="1078">
        <f t="shared" si="967"/>
        <v>0</v>
      </c>
      <c r="X475" s="1078">
        <f t="shared" si="966"/>
        <v>0</v>
      </c>
      <c r="Y475" s="1078">
        <f t="shared" si="966"/>
        <v>0</v>
      </c>
      <c r="Z475" s="1078">
        <f t="shared" si="966"/>
        <v>0</v>
      </c>
      <c r="AA475" s="1078">
        <f t="shared" si="966"/>
        <v>0</v>
      </c>
      <c r="AB475" s="1324">
        <f t="shared" si="968"/>
        <v>0</v>
      </c>
      <c r="AC475" s="1078">
        <f t="shared" si="969"/>
        <v>0</v>
      </c>
      <c r="AD475" s="1078">
        <f t="shared" si="970"/>
        <v>0</v>
      </c>
      <c r="AE475" s="1078">
        <f t="shared" si="969"/>
        <v>0</v>
      </c>
      <c r="AF475" s="1078">
        <f t="shared" si="969"/>
        <v>0</v>
      </c>
      <c r="AG475" s="1078">
        <f t="shared" si="969"/>
        <v>0</v>
      </c>
      <c r="AH475" s="1078">
        <f t="shared" si="969"/>
        <v>0</v>
      </c>
      <c r="AI475" s="1324">
        <f t="shared" si="971"/>
        <v>0</v>
      </c>
      <c r="AJ475" s="1078">
        <f t="shared" si="972"/>
        <v>0</v>
      </c>
      <c r="AK475" s="1078">
        <f t="shared" si="973"/>
        <v>0</v>
      </c>
      <c r="AL475" s="1078">
        <f t="shared" si="974"/>
        <v>0</v>
      </c>
      <c r="AM475" s="1078">
        <f t="shared" si="975"/>
        <v>0</v>
      </c>
      <c r="AN475" s="1078">
        <f t="shared" si="976"/>
        <v>0</v>
      </c>
      <c r="AO475" s="1078">
        <f t="shared" si="977"/>
        <v>0</v>
      </c>
      <c r="AP475" s="1324">
        <f t="shared" si="978"/>
        <v>0</v>
      </c>
    </row>
    <row r="476" spans="1:42">
      <c r="A476" s="1323" t="s">
        <v>243</v>
      </c>
      <c r="B476" s="1323" t="s">
        <v>230</v>
      </c>
      <c r="C476" s="1323" t="s">
        <v>230</v>
      </c>
      <c r="D476" s="1323">
        <f>'Information Input'!$J$18</f>
        <v>2019</v>
      </c>
      <c r="E476" s="1323">
        <f>$E$26</f>
        <v>19</v>
      </c>
      <c r="F476" s="1334" t="str">
        <f>$F$26</f>
        <v>Outpatient Hospital (Evaluations, Therapies, and BH Physical Evaluations)</v>
      </c>
      <c r="G476" s="1335" t="str">
        <f>$G$26</f>
        <v>Report 5H</v>
      </c>
      <c r="H476" s="1078">
        <f t="shared" si="960"/>
        <v>0</v>
      </c>
      <c r="I476" s="1078">
        <f t="shared" si="961"/>
        <v>0</v>
      </c>
      <c r="J476" s="1078">
        <f t="shared" si="960"/>
        <v>0</v>
      </c>
      <c r="K476" s="1078">
        <f t="shared" si="960"/>
        <v>0</v>
      </c>
      <c r="L476" s="1078">
        <f t="shared" si="960"/>
        <v>0</v>
      </c>
      <c r="M476" s="1078">
        <f t="shared" si="960"/>
        <v>0</v>
      </c>
      <c r="N476" s="1324">
        <f t="shared" si="962"/>
        <v>0</v>
      </c>
      <c r="O476" s="1078">
        <f t="shared" si="963"/>
        <v>0</v>
      </c>
      <c r="P476" s="1078">
        <f t="shared" si="964"/>
        <v>0</v>
      </c>
      <c r="Q476" s="1078">
        <f t="shared" si="963"/>
        <v>0</v>
      </c>
      <c r="R476" s="1078">
        <f t="shared" si="963"/>
        <v>0</v>
      </c>
      <c r="S476" s="1078">
        <f t="shared" si="963"/>
        <v>0</v>
      </c>
      <c r="T476" s="1078">
        <f t="shared" si="963"/>
        <v>0</v>
      </c>
      <c r="U476" s="1324">
        <f t="shared" si="965"/>
        <v>0</v>
      </c>
      <c r="V476" s="1078">
        <f t="shared" si="966"/>
        <v>0</v>
      </c>
      <c r="W476" s="1078">
        <f t="shared" si="967"/>
        <v>0</v>
      </c>
      <c r="X476" s="1078">
        <f t="shared" si="966"/>
        <v>0</v>
      </c>
      <c r="Y476" s="1078">
        <f t="shared" si="966"/>
        <v>0</v>
      </c>
      <c r="Z476" s="1078">
        <f t="shared" si="966"/>
        <v>0</v>
      </c>
      <c r="AA476" s="1078">
        <f t="shared" si="966"/>
        <v>0</v>
      </c>
      <c r="AB476" s="1324">
        <f t="shared" si="968"/>
        <v>0</v>
      </c>
      <c r="AC476" s="1078">
        <f t="shared" si="969"/>
        <v>0</v>
      </c>
      <c r="AD476" s="1078">
        <f t="shared" si="970"/>
        <v>0</v>
      </c>
      <c r="AE476" s="1078">
        <f t="shared" si="969"/>
        <v>0</v>
      </c>
      <c r="AF476" s="1078">
        <f t="shared" si="969"/>
        <v>0</v>
      </c>
      <c r="AG476" s="1078">
        <f t="shared" si="969"/>
        <v>0</v>
      </c>
      <c r="AH476" s="1078">
        <f t="shared" si="969"/>
        <v>0</v>
      </c>
      <c r="AI476" s="1324">
        <f t="shared" si="971"/>
        <v>0</v>
      </c>
      <c r="AJ476" s="1078">
        <f t="shared" si="972"/>
        <v>0</v>
      </c>
      <c r="AK476" s="1078">
        <f t="shared" si="973"/>
        <v>0</v>
      </c>
      <c r="AL476" s="1078">
        <f t="shared" si="974"/>
        <v>0</v>
      </c>
      <c r="AM476" s="1078">
        <f t="shared" si="975"/>
        <v>0</v>
      </c>
      <c r="AN476" s="1078">
        <f t="shared" si="976"/>
        <v>0</v>
      </c>
      <c r="AO476" s="1078">
        <f t="shared" si="977"/>
        <v>0</v>
      </c>
      <c r="AP476" s="1324">
        <f t="shared" si="978"/>
        <v>0</v>
      </c>
    </row>
    <row r="477" spans="1:42">
      <c r="A477" s="1323" t="s">
        <v>243</v>
      </c>
      <c r="B477" s="1323" t="s">
        <v>230</v>
      </c>
      <c r="C477" s="1323" t="s">
        <v>230</v>
      </c>
      <c r="D477" s="1323">
        <f>'Information Input'!$J$18</f>
        <v>2019</v>
      </c>
      <c r="E477" s="1323">
        <f>$E$27</f>
        <v>20</v>
      </c>
      <c r="F477" s="1334" t="str">
        <f>$F$27</f>
        <v>Partial Hospitalization Program (BH Treatment Services)</v>
      </c>
      <c r="G477" s="1335" t="str">
        <f>$G$27</f>
        <v>Report 5H</v>
      </c>
      <c r="H477" s="1078">
        <f t="shared" si="960"/>
        <v>0</v>
      </c>
      <c r="I477" s="1078">
        <f t="shared" si="961"/>
        <v>0</v>
      </c>
      <c r="J477" s="1078">
        <f t="shared" si="960"/>
        <v>0</v>
      </c>
      <c r="K477" s="1078">
        <f t="shared" si="960"/>
        <v>0</v>
      </c>
      <c r="L477" s="1078">
        <f t="shared" si="960"/>
        <v>0</v>
      </c>
      <c r="M477" s="1078">
        <f t="shared" si="960"/>
        <v>0</v>
      </c>
      <c r="N477" s="1324">
        <f t="shared" si="962"/>
        <v>0</v>
      </c>
      <c r="O477" s="1078">
        <f t="shared" si="963"/>
        <v>0</v>
      </c>
      <c r="P477" s="1078">
        <f t="shared" si="964"/>
        <v>0</v>
      </c>
      <c r="Q477" s="1078">
        <f t="shared" si="963"/>
        <v>0</v>
      </c>
      <c r="R477" s="1078">
        <f t="shared" si="963"/>
        <v>0</v>
      </c>
      <c r="S477" s="1078">
        <f t="shared" si="963"/>
        <v>0</v>
      </c>
      <c r="T477" s="1078">
        <f t="shared" si="963"/>
        <v>0</v>
      </c>
      <c r="U477" s="1324">
        <f t="shared" si="965"/>
        <v>0</v>
      </c>
      <c r="V477" s="1078">
        <f t="shared" si="966"/>
        <v>0</v>
      </c>
      <c r="W477" s="1078">
        <f t="shared" si="967"/>
        <v>0</v>
      </c>
      <c r="X477" s="1078">
        <f t="shared" si="966"/>
        <v>0</v>
      </c>
      <c r="Y477" s="1078">
        <f t="shared" si="966"/>
        <v>0</v>
      </c>
      <c r="Z477" s="1078">
        <f t="shared" si="966"/>
        <v>0</v>
      </c>
      <c r="AA477" s="1078">
        <f t="shared" si="966"/>
        <v>0</v>
      </c>
      <c r="AB477" s="1324">
        <f t="shared" si="968"/>
        <v>0</v>
      </c>
      <c r="AC477" s="1078">
        <f t="shared" si="969"/>
        <v>0</v>
      </c>
      <c r="AD477" s="1078">
        <f t="shared" si="970"/>
        <v>0</v>
      </c>
      <c r="AE477" s="1078">
        <f t="shared" si="969"/>
        <v>0</v>
      </c>
      <c r="AF477" s="1078">
        <f t="shared" si="969"/>
        <v>0</v>
      </c>
      <c r="AG477" s="1078">
        <f t="shared" si="969"/>
        <v>0</v>
      </c>
      <c r="AH477" s="1078">
        <f t="shared" si="969"/>
        <v>0</v>
      </c>
      <c r="AI477" s="1324">
        <f t="shared" si="971"/>
        <v>0</v>
      </c>
      <c r="AJ477" s="1078">
        <f t="shared" si="972"/>
        <v>0</v>
      </c>
      <c r="AK477" s="1078">
        <f t="shared" si="973"/>
        <v>0</v>
      </c>
      <c r="AL477" s="1078">
        <f t="shared" si="974"/>
        <v>0</v>
      </c>
      <c r="AM477" s="1078">
        <f t="shared" si="975"/>
        <v>0</v>
      </c>
      <c r="AN477" s="1078">
        <f t="shared" si="976"/>
        <v>0</v>
      </c>
      <c r="AO477" s="1078">
        <f t="shared" si="977"/>
        <v>0</v>
      </c>
      <c r="AP477" s="1324">
        <f t="shared" si="978"/>
        <v>0</v>
      </c>
    </row>
    <row r="478" spans="1:42">
      <c r="A478" s="1323" t="s">
        <v>243</v>
      </c>
      <c r="B478" s="1323" t="s">
        <v>230</v>
      </c>
      <c r="C478" s="1323" t="s">
        <v>230</v>
      </c>
      <c r="D478" s="1323">
        <f>'Information Input'!$J$18</f>
        <v>2019</v>
      </c>
      <c r="E478" s="1323">
        <f>$E$28</f>
        <v>21</v>
      </c>
      <c r="F478" s="1334" t="str">
        <f>$F$28</f>
        <v>Hospital Outpatient Facility (BH Treatment Services)</v>
      </c>
      <c r="G478" s="1335" t="str">
        <f>$G$28</f>
        <v>Report 5H</v>
      </c>
      <c r="H478" s="1078">
        <f t="shared" ref="H478:M487" si="979">H343+H388+H433</f>
        <v>0</v>
      </c>
      <c r="I478" s="1078">
        <f t="shared" si="961"/>
        <v>0</v>
      </c>
      <c r="J478" s="1078">
        <f t="shared" si="979"/>
        <v>0</v>
      </c>
      <c r="K478" s="1078">
        <f t="shared" si="979"/>
        <v>0</v>
      </c>
      <c r="L478" s="1078">
        <f t="shared" si="979"/>
        <v>0</v>
      </c>
      <c r="M478" s="1078">
        <f t="shared" si="979"/>
        <v>0</v>
      </c>
      <c r="N478" s="1324">
        <f t="shared" si="962"/>
        <v>0</v>
      </c>
      <c r="O478" s="1078">
        <f t="shared" ref="O478:T487" si="980">O343+O388+O433</f>
        <v>0</v>
      </c>
      <c r="P478" s="1078">
        <f t="shared" si="964"/>
        <v>0</v>
      </c>
      <c r="Q478" s="1078">
        <f t="shared" si="980"/>
        <v>0</v>
      </c>
      <c r="R478" s="1078">
        <f t="shared" si="980"/>
        <v>0</v>
      </c>
      <c r="S478" s="1078">
        <f t="shared" si="980"/>
        <v>0</v>
      </c>
      <c r="T478" s="1078">
        <f t="shared" si="980"/>
        <v>0</v>
      </c>
      <c r="U478" s="1324">
        <f t="shared" si="965"/>
        <v>0</v>
      </c>
      <c r="V478" s="1078">
        <f t="shared" ref="V478:AA487" si="981">V343+V388+V433</f>
        <v>0</v>
      </c>
      <c r="W478" s="1078">
        <f t="shared" si="967"/>
        <v>0</v>
      </c>
      <c r="X478" s="1078">
        <f t="shared" si="981"/>
        <v>0</v>
      </c>
      <c r="Y478" s="1078">
        <f t="shared" si="981"/>
        <v>0</v>
      </c>
      <c r="Z478" s="1078">
        <f t="shared" si="981"/>
        <v>0</v>
      </c>
      <c r="AA478" s="1078">
        <f t="shared" si="981"/>
        <v>0</v>
      </c>
      <c r="AB478" s="1324">
        <f t="shared" si="968"/>
        <v>0</v>
      </c>
      <c r="AC478" s="1078">
        <f t="shared" ref="AC478:AH487" si="982">AC343+AC388+AC433</f>
        <v>0</v>
      </c>
      <c r="AD478" s="1078">
        <f t="shared" si="970"/>
        <v>0</v>
      </c>
      <c r="AE478" s="1078">
        <f t="shared" si="982"/>
        <v>0</v>
      </c>
      <c r="AF478" s="1078">
        <f t="shared" si="982"/>
        <v>0</v>
      </c>
      <c r="AG478" s="1078">
        <f t="shared" si="982"/>
        <v>0</v>
      </c>
      <c r="AH478" s="1078">
        <f t="shared" si="982"/>
        <v>0</v>
      </c>
      <c r="AI478" s="1324">
        <f t="shared" si="971"/>
        <v>0</v>
      </c>
      <c r="AJ478" s="1078">
        <f t="shared" si="972"/>
        <v>0</v>
      </c>
      <c r="AK478" s="1078">
        <f t="shared" si="973"/>
        <v>0</v>
      </c>
      <c r="AL478" s="1078">
        <f t="shared" si="974"/>
        <v>0</v>
      </c>
      <c r="AM478" s="1078">
        <f t="shared" si="975"/>
        <v>0</v>
      </c>
      <c r="AN478" s="1078">
        <f t="shared" si="976"/>
        <v>0</v>
      </c>
      <c r="AO478" s="1078">
        <f t="shared" si="977"/>
        <v>0</v>
      </c>
      <c r="AP478" s="1324">
        <f t="shared" si="978"/>
        <v>0</v>
      </c>
    </row>
    <row r="479" spans="1:42">
      <c r="A479" s="1323" t="s">
        <v>243</v>
      </c>
      <c r="B479" s="1323" t="s">
        <v>230</v>
      </c>
      <c r="C479" s="1323" t="s">
        <v>230</v>
      </c>
      <c r="D479" s="1323">
        <f>'Information Input'!$J$18</f>
        <v>2019</v>
      </c>
      <c r="E479" s="1323">
        <f>$E$29</f>
        <v>22</v>
      </c>
      <c r="F479" s="1334" t="str">
        <f>$F$29</f>
        <v>Hospital Inpatient Facility (Psychiatric Hospitalization Services)</v>
      </c>
      <c r="G479" s="1335" t="str">
        <f>$G$29</f>
        <v>Report 5A</v>
      </c>
      <c r="H479" s="1078">
        <f t="shared" si="979"/>
        <v>0</v>
      </c>
      <c r="I479" s="1078">
        <f t="shared" si="961"/>
        <v>0</v>
      </c>
      <c r="J479" s="1078">
        <f t="shared" si="979"/>
        <v>0</v>
      </c>
      <c r="K479" s="1078">
        <f t="shared" si="979"/>
        <v>0</v>
      </c>
      <c r="L479" s="1078">
        <f t="shared" si="979"/>
        <v>0</v>
      </c>
      <c r="M479" s="1078">
        <f t="shared" si="979"/>
        <v>0</v>
      </c>
      <c r="N479" s="1324">
        <f t="shared" si="962"/>
        <v>0</v>
      </c>
      <c r="O479" s="1078">
        <f t="shared" si="980"/>
        <v>0</v>
      </c>
      <c r="P479" s="1078">
        <f t="shared" si="964"/>
        <v>0</v>
      </c>
      <c r="Q479" s="1078">
        <f t="shared" si="980"/>
        <v>0</v>
      </c>
      <c r="R479" s="1078">
        <f t="shared" si="980"/>
        <v>0</v>
      </c>
      <c r="S479" s="1078">
        <f t="shared" si="980"/>
        <v>0</v>
      </c>
      <c r="T479" s="1078">
        <f t="shared" si="980"/>
        <v>0</v>
      </c>
      <c r="U479" s="1324">
        <f t="shared" si="965"/>
        <v>0</v>
      </c>
      <c r="V479" s="1078">
        <f t="shared" si="981"/>
        <v>0</v>
      </c>
      <c r="W479" s="1078">
        <f t="shared" si="967"/>
        <v>0</v>
      </c>
      <c r="X479" s="1078">
        <f t="shared" si="981"/>
        <v>0</v>
      </c>
      <c r="Y479" s="1078">
        <f t="shared" si="981"/>
        <v>0</v>
      </c>
      <c r="Z479" s="1078">
        <f t="shared" si="981"/>
        <v>0</v>
      </c>
      <c r="AA479" s="1078">
        <f t="shared" si="981"/>
        <v>0</v>
      </c>
      <c r="AB479" s="1324">
        <f t="shared" si="968"/>
        <v>0</v>
      </c>
      <c r="AC479" s="1078">
        <f t="shared" si="982"/>
        <v>0</v>
      </c>
      <c r="AD479" s="1078">
        <f t="shared" si="970"/>
        <v>0</v>
      </c>
      <c r="AE479" s="1078">
        <f t="shared" si="982"/>
        <v>0</v>
      </c>
      <c r="AF479" s="1078">
        <f t="shared" si="982"/>
        <v>0</v>
      </c>
      <c r="AG479" s="1078">
        <f t="shared" si="982"/>
        <v>0</v>
      </c>
      <c r="AH479" s="1078">
        <f t="shared" si="982"/>
        <v>0</v>
      </c>
      <c r="AI479" s="1324">
        <f t="shared" si="971"/>
        <v>0</v>
      </c>
      <c r="AJ479" s="1078">
        <f t="shared" si="972"/>
        <v>0</v>
      </c>
      <c r="AK479" s="1078">
        <f t="shared" si="973"/>
        <v>0</v>
      </c>
      <c r="AL479" s="1078">
        <f t="shared" si="974"/>
        <v>0</v>
      </c>
      <c r="AM479" s="1078">
        <f t="shared" si="975"/>
        <v>0</v>
      </c>
      <c r="AN479" s="1078">
        <f t="shared" si="976"/>
        <v>0</v>
      </c>
      <c r="AO479" s="1078">
        <f t="shared" si="977"/>
        <v>0</v>
      </c>
      <c r="AP479" s="1324">
        <f t="shared" si="978"/>
        <v>0</v>
      </c>
    </row>
    <row r="480" spans="1:42">
      <c r="A480" s="1323" t="s">
        <v>243</v>
      </c>
      <c r="B480" s="1323" t="s">
        <v>230</v>
      </c>
      <c r="C480" s="1323" t="s">
        <v>230</v>
      </c>
      <c r="D480" s="1323">
        <f>'Information Input'!$J$18</f>
        <v>2019</v>
      </c>
      <c r="E480" s="1323">
        <f>$E$30</f>
        <v>23</v>
      </c>
      <c r="F480" s="1334" t="str">
        <f>$F$30</f>
        <v>Inpatient and Residential Professional Charges</v>
      </c>
      <c r="G480" s="1335" t="str">
        <f>$G$30</f>
        <v>Report 5A</v>
      </c>
      <c r="H480" s="1078">
        <f t="shared" si="979"/>
        <v>0</v>
      </c>
      <c r="I480" s="1078">
        <f t="shared" si="961"/>
        <v>0</v>
      </c>
      <c r="J480" s="1078">
        <f t="shared" si="979"/>
        <v>0</v>
      </c>
      <c r="K480" s="1078">
        <f t="shared" si="979"/>
        <v>0</v>
      </c>
      <c r="L480" s="1078">
        <f t="shared" si="979"/>
        <v>0</v>
      </c>
      <c r="M480" s="1078">
        <f t="shared" si="979"/>
        <v>0</v>
      </c>
      <c r="N480" s="1324">
        <f t="shared" si="962"/>
        <v>0</v>
      </c>
      <c r="O480" s="1078">
        <f t="shared" si="980"/>
        <v>0</v>
      </c>
      <c r="P480" s="1078">
        <f t="shared" si="964"/>
        <v>0</v>
      </c>
      <c r="Q480" s="1078">
        <f t="shared" si="980"/>
        <v>0</v>
      </c>
      <c r="R480" s="1078">
        <f t="shared" si="980"/>
        <v>0</v>
      </c>
      <c r="S480" s="1078">
        <f t="shared" si="980"/>
        <v>0</v>
      </c>
      <c r="T480" s="1078">
        <f t="shared" si="980"/>
        <v>0</v>
      </c>
      <c r="U480" s="1324">
        <f t="shared" si="965"/>
        <v>0</v>
      </c>
      <c r="V480" s="1078">
        <f t="shared" si="981"/>
        <v>0</v>
      </c>
      <c r="W480" s="1078">
        <f t="shared" si="967"/>
        <v>0</v>
      </c>
      <c r="X480" s="1078">
        <f t="shared" si="981"/>
        <v>0</v>
      </c>
      <c r="Y480" s="1078">
        <f t="shared" si="981"/>
        <v>0</v>
      </c>
      <c r="Z480" s="1078">
        <f t="shared" si="981"/>
        <v>0</v>
      </c>
      <c r="AA480" s="1078">
        <f t="shared" si="981"/>
        <v>0</v>
      </c>
      <c r="AB480" s="1324">
        <f t="shared" si="968"/>
        <v>0</v>
      </c>
      <c r="AC480" s="1078">
        <f t="shared" si="982"/>
        <v>0</v>
      </c>
      <c r="AD480" s="1078">
        <f t="shared" si="970"/>
        <v>0</v>
      </c>
      <c r="AE480" s="1078">
        <f t="shared" si="982"/>
        <v>0</v>
      </c>
      <c r="AF480" s="1078">
        <f t="shared" si="982"/>
        <v>0</v>
      </c>
      <c r="AG480" s="1078">
        <f t="shared" si="982"/>
        <v>0</v>
      </c>
      <c r="AH480" s="1078">
        <f t="shared" si="982"/>
        <v>0</v>
      </c>
      <c r="AI480" s="1324">
        <f t="shared" si="971"/>
        <v>0</v>
      </c>
      <c r="AJ480" s="1078">
        <f t="shared" si="972"/>
        <v>0</v>
      </c>
      <c r="AK480" s="1078">
        <f t="shared" si="973"/>
        <v>0</v>
      </c>
      <c r="AL480" s="1078">
        <f t="shared" si="974"/>
        <v>0</v>
      </c>
      <c r="AM480" s="1078">
        <f t="shared" si="975"/>
        <v>0</v>
      </c>
      <c r="AN480" s="1078">
        <f t="shared" si="976"/>
        <v>0</v>
      </c>
      <c r="AO480" s="1078">
        <f t="shared" si="977"/>
        <v>0</v>
      </c>
      <c r="AP480" s="1324">
        <f t="shared" si="978"/>
        <v>0</v>
      </c>
    </row>
    <row r="481" spans="1:42">
      <c r="A481" s="1323" t="s">
        <v>243</v>
      </c>
      <c r="B481" s="1323" t="s">
        <v>230</v>
      </c>
      <c r="C481" s="1323" t="s">
        <v>230</v>
      </c>
      <c r="D481" s="1323">
        <f>'Information Input'!$J$18</f>
        <v>2019</v>
      </c>
      <c r="E481" s="1323">
        <f>$E$31</f>
        <v>24</v>
      </c>
      <c r="F481" s="1334" t="str">
        <f>$F$31</f>
        <v>Intensive Outpatient Program Services (IOP)</v>
      </c>
      <c r="G481" s="1335" t="str">
        <f>$G$31</f>
        <v>Report 5K</v>
      </c>
      <c r="H481" s="1078">
        <f t="shared" si="979"/>
        <v>0</v>
      </c>
      <c r="I481" s="1078">
        <f t="shared" si="961"/>
        <v>0</v>
      </c>
      <c r="J481" s="1078">
        <f t="shared" si="979"/>
        <v>0</v>
      </c>
      <c r="K481" s="1078">
        <f t="shared" si="979"/>
        <v>0</v>
      </c>
      <c r="L481" s="1078">
        <f t="shared" si="979"/>
        <v>0</v>
      </c>
      <c r="M481" s="1078">
        <f t="shared" si="979"/>
        <v>0</v>
      </c>
      <c r="N481" s="1324">
        <f t="shared" si="962"/>
        <v>0</v>
      </c>
      <c r="O481" s="1078">
        <f t="shared" si="980"/>
        <v>0</v>
      </c>
      <c r="P481" s="1078">
        <f t="shared" si="964"/>
        <v>0</v>
      </c>
      <c r="Q481" s="1078">
        <f t="shared" si="980"/>
        <v>0</v>
      </c>
      <c r="R481" s="1078">
        <f t="shared" si="980"/>
        <v>0</v>
      </c>
      <c r="S481" s="1078">
        <f t="shared" si="980"/>
        <v>0</v>
      </c>
      <c r="T481" s="1078">
        <f t="shared" si="980"/>
        <v>0</v>
      </c>
      <c r="U481" s="1324">
        <f t="shared" si="965"/>
        <v>0</v>
      </c>
      <c r="V481" s="1078">
        <f t="shared" si="981"/>
        <v>0</v>
      </c>
      <c r="W481" s="1078">
        <f t="shared" si="967"/>
        <v>0</v>
      </c>
      <c r="X481" s="1078">
        <f t="shared" si="981"/>
        <v>0</v>
      </c>
      <c r="Y481" s="1078">
        <f t="shared" si="981"/>
        <v>0</v>
      </c>
      <c r="Z481" s="1078">
        <f t="shared" si="981"/>
        <v>0</v>
      </c>
      <c r="AA481" s="1078">
        <f t="shared" si="981"/>
        <v>0</v>
      </c>
      <c r="AB481" s="1324">
        <f t="shared" si="968"/>
        <v>0</v>
      </c>
      <c r="AC481" s="1078">
        <f t="shared" si="982"/>
        <v>0</v>
      </c>
      <c r="AD481" s="1078">
        <f t="shared" si="970"/>
        <v>0</v>
      </c>
      <c r="AE481" s="1078">
        <f t="shared" si="982"/>
        <v>0</v>
      </c>
      <c r="AF481" s="1078">
        <f t="shared" si="982"/>
        <v>0</v>
      </c>
      <c r="AG481" s="1078">
        <f t="shared" si="982"/>
        <v>0</v>
      </c>
      <c r="AH481" s="1078">
        <f t="shared" si="982"/>
        <v>0</v>
      </c>
      <c r="AI481" s="1324">
        <f t="shared" si="971"/>
        <v>0</v>
      </c>
      <c r="AJ481" s="1078">
        <f t="shared" si="972"/>
        <v>0</v>
      </c>
      <c r="AK481" s="1078">
        <f t="shared" si="973"/>
        <v>0</v>
      </c>
      <c r="AL481" s="1078">
        <f t="shared" si="974"/>
        <v>0</v>
      </c>
      <c r="AM481" s="1078">
        <f t="shared" si="975"/>
        <v>0</v>
      </c>
      <c r="AN481" s="1078">
        <f t="shared" si="976"/>
        <v>0</v>
      </c>
      <c r="AO481" s="1078">
        <f t="shared" si="977"/>
        <v>0</v>
      </c>
      <c r="AP481" s="1324">
        <f t="shared" si="978"/>
        <v>0</v>
      </c>
    </row>
    <row r="482" spans="1:42">
      <c r="A482" s="1323" t="s">
        <v>243</v>
      </c>
      <c r="B482" s="1323" t="s">
        <v>230</v>
      </c>
      <c r="C482" s="1323" t="s">
        <v>230</v>
      </c>
      <c r="D482" s="1323">
        <f>'Information Input'!$J$18</f>
        <v>2019</v>
      </c>
      <c r="E482" s="1323">
        <f>$E$32</f>
        <v>25</v>
      </c>
      <c r="F482" s="1334" t="str">
        <f>$F$32</f>
        <v>Adaptive Skills Building (ABS)</v>
      </c>
      <c r="G482" s="1335" t="str">
        <f>$G$32</f>
        <v>Report 5K</v>
      </c>
      <c r="H482" s="1078">
        <f t="shared" si="979"/>
        <v>0</v>
      </c>
      <c r="I482" s="1078">
        <f t="shared" si="961"/>
        <v>0</v>
      </c>
      <c r="J482" s="1078">
        <f t="shared" si="979"/>
        <v>0</v>
      </c>
      <c r="K482" s="1078">
        <f t="shared" si="979"/>
        <v>0</v>
      </c>
      <c r="L482" s="1078">
        <f t="shared" si="979"/>
        <v>0</v>
      </c>
      <c r="M482" s="1078">
        <f t="shared" si="979"/>
        <v>0</v>
      </c>
      <c r="N482" s="1324">
        <f t="shared" si="962"/>
        <v>0</v>
      </c>
      <c r="O482" s="1078">
        <f t="shared" si="980"/>
        <v>0</v>
      </c>
      <c r="P482" s="1078">
        <f t="shared" si="964"/>
        <v>0</v>
      </c>
      <c r="Q482" s="1078">
        <f t="shared" si="980"/>
        <v>0</v>
      </c>
      <c r="R482" s="1078">
        <f t="shared" si="980"/>
        <v>0</v>
      </c>
      <c r="S482" s="1078">
        <f t="shared" si="980"/>
        <v>0</v>
      </c>
      <c r="T482" s="1078">
        <f t="shared" si="980"/>
        <v>0</v>
      </c>
      <c r="U482" s="1324">
        <f t="shared" si="965"/>
        <v>0</v>
      </c>
      <c r="V482" s="1078">
        <f t="shared" si="981"/>
        <v>0</v>
      </c>
      <c r="W482" s="1078">
        <f t="shared" si="967"/>
        <v>0</v>
      </c>
      <c r="X482" s="1078">
        <f t="shared" si="981"/>
        <v>0</v>
      </c>
      <c r="Y482" s="1078">
        <f t="shared" si="981"/>
        <v>0</v>
      </c>
      <c r="Z482" s="1078">
        <f t="shared" si="981"/>
        <v>0</v>
      </c>
      <c r="AA482" s="1078">
        <f t="shared" si="981"/>
        <v>0</v>
      </c>
      <c r="AB482" s="1324">
        <f t="shared" si="968"/>
        <v>0</v>
      </c>
      <c r="AC482" s="1078">
        <f t="shared" si="982"/>
        <v>0</v>
      </c>
      <c r="AD482" s="1078">
        <f t="shared" si="970"/>
        <v>0</v>
      </c>
      <c r="AE482" s="1078">
        <f t="shared" si="982"/>
        <v>0</v>
      </c>
      <c r="AF482" s="1078">
        <f t="shared" si="982"/>
        <v>0</v>
      </c>
      <c r="AG482" s="1078">
        <f t="shared" si="982"/>
        <v>0</v>
      </c>
      <c r="AH482" s="1078">
        <f t="shared" si="982"/>
        <v>0</v>
      </c>
      <c r="AI482" s="1324">
        <f t="shared" si="971"/>
        <v>0</v>
      </c>
      <c r="AJ482" s="1078">
        <f t="shared" si="972"/>
        <v>0</v>
      </c>
      <c r="AK482" s="1078">
        <f t="shared" si="973"/>
        <v>0</v>
      </c>
      <c r="AL482" s="1078">
        <f t="shared" si="974"/>
        <v>0</v>
      </c>
      <c r="AM482" s="1078">
        <f t="shared" si="975"/>
        <v>0</v>
      </c>
      <c r="AN482" s="1078">
        <f t="shared" si="976"/>
        <v>0</v>
      </c>
      <c r="AO482" s="1078">
        <f t="shared" si="977"/>
        <v>0</v>
      </c>
      <c r="AP482" s="1324">
        <f t="shared" si="978"/>
        <v>0</v>
      </c>
    </row>
    <row r="483" spans="1:42">
      <c r="A483" s="1323" t="s">
        <v>243</v>
      </c>
      <c r="B483" s="1323" t="s">
        <v>230</v>
      </c>
      <c r="C483" s="1323" t="s">
        <v>230</v>
      </c>
      <c r="D483" s="1323">
        <f>'Information Input'!$J$18</f>
        <v>2019</v>
      </c>
      <c r="E483" s="1323">
        <f>$E$33</f>
        <v>26</v>
      </c>
      <c r="F483" s="1334" t="str">
        <f>$F$33</f>
        <v>BH Pharmaceuticals</v>
      </c>
      <c r="G483" s="1335" t="str">
        <f>$G$33</f>
        <v>Report 5D</v>
      </c>
      <c r="H483" s="1078">
        <f t="shared" si="979"/>
        <v>0</v>
      </c>
      <c r="I483" s="1078">
        <f t="shared" si="961"/>
        <v>0</v>
      </c>
      <c r="J483" s="1078">
        <f t="shared" si="979"/>
        <v>0</v>
      </c>
      <c r="K483" s="1078">
        <f t="shared" si="979"/>
        <v>0</v>
      </c>
      <c r="L483" s="1078">
        <f t="shared" si="979"/>
        <v>0</v>
      </c>
      <c r="M483" s="1078">
        <f t="shared" si="979"/>
        <v>0</v>
      </c>
      <c r="N483" s="1324">
        <f t="shared" si="962"/>
        <v>0</v>
      </c>
      <c r="O483" s="1078">
        <f t="shared" si="980"/>
        <v>0</v>
      </c>
      <c r="P483" s="1078">
        <f t="shared" si="964"/>
        <v>0</v>
      </c>
      <c r="Q483" s="1078">
        <f t="shared" si="980"/>
        <v>0</v>
      </c>
      <c r="R483" s="1078">
        <f t="shared" si="980"/>
        <v>0</v>
      </c>
      <c r="S483" s="1078">
        <f t="shared" si="980"/>
        <v>0</v>
      </c>
      <c r="T483" s="1078">
        <f t="shared" si="980"/>
        <v>0</v>
      </c>
      <c r="U483" s="1324">
        <f t="shared" si="965"/>
        <v>0</v>
      </c>
      <c r="V483" s="1078">
        <f t="shared" si="981"/>
        <v>0</v>
      </c>
      <c r="W483" s="1078">
        <f t="shared" si="967"/>
        <v>0</v>
      </c>
      <c r="X483" s="1078">
        <f t="shared" si="981"/>
        <v>0</v>
      </c>
      <c r="Y483" s="1078">
        <f t="shared" si="981"/>
        <v>0</v>
      </c>
      <c r="Z483" s="1078">
        <f t="shared" si="981"/>
        <v>0</v>
      </c>
      <c r="AA483" s="1078">
        <f t="shared" si="981"/>
        <v>0</v>
      </c>
      <c r="AB483" s="1324">
        <f t="shared" si="968"/>
        <v>0</v>
      </c>
      <c r="AC483" s="1078">
        <f t="shared" si="982"/>
        <v>0</v>
      </c>
      <c r="AD483" s="1078">
        <f t="shared" si="970"/>
        <v>0</v>
      </c>
      <c r="AE483" s="1078">
        <f t="shared" si="982"/>
        <v>0</v>
      </c>
      <c r="AF483" s="1078">
        <f t="shared" si="982"/>
        <v>0</v>
      </c>
      <c r="AG483" s="1078">
        <f t="shared" si="982"/>
        <v>0</v>
      </c>
      <c r="AH483" s="1078">
        <f t="shared" si="982"/>
        <v>0</v>
      </c>
      <c r="AI483" s="1324">
        <f t="shared" si="971"/>
        <v>0</v>
      </c>
      <c r="AJ483" s="1078">
        <f t="shared" si="972"/>
        <v>0</v>
      </c>
      <c r="AK483" s="1078">
        <f t="shared" si="973"/>
        <v>0</v>
      </c>
      <c r="AL483" s="1078">
        <f t="shared" si="974"/>
        <v>0</v>
      </c>
      <c r="AM483" s="1078">
        <f t="shared" si="975"/>
        <v>0</v>
      </c>
      <c r="AN483" s="1078">
        <f t="shared" si="976"/>
        <v>0</v>
      </c>
      <c r="AO483" s="1078">
        <f t="shared" si="977"/>
        <v>0</v>
      </c>
      <c r="AP483" s="1324">
        <f t="shared" si="978"/>
        <v>0</v>
      </c>
    </row>
    <row r="484" spans="1:42">
      <c r="A484" s="1323" t="s">
        <v>243</v>
      </c>
      <c r="B484" s="1323" t="s">
        <v>230</v>
      </c>
      <c r="C484" s="1323" t="s">
        <v>230</v>
      </c>
      <c r="D484" s="1323">
        <f>'Information Input'!$J$18</f>
        <v>2019</v>
      </c>
      <c r="E484" s="1323">
        <f>$E$34</f>
        <v>27</v>
      </c>
      <c r="F484" s="1334" t="str">
        <f>$F$34</f>
        <v>Suboxone Treatment</v>
      </c>
      <c r="G484" s="1335" t="str">
        <f>$G$34</f>
        <v>Report 5H</v>
      </c>
      <c r="H484" s="1078">
        <f t="shared" si="979"/>
        <v>0</v>
      </c>
      <c r="I484" s="1078">
        <f t="shared" si="961"/>
        <v>0</v>
      </c>
      <c r="J484" s="1078">
        <f t="shared" si="979"/>
        <v>0</v>
      </c>
      <c r="K484" s="1078">
        <f t="shared" si="979"/>
        <v>0</v>
      </c>
      <c r="L484" s="1078">
        <f t="shared" si="979"/>
        <v>0</v>
      </c>
      <c r="M484" s="1078">
        <f t="shared" si="979"/>
        <v>0</v>
      </c>
      <c r="N484" s="1324">
        <f t="shared" si="962"/>
        <v>0</v>
      </c>
      <c r="O484" s="1078">
        <f t="shared" si="980"/>
        <v>0</v>
      </c>
      <c r="P484" s="1078">
        <f t="shared" si="964"/>
        <v>0</v>
      </c>
      <c r="Q484" s="1078">
        <f t="shared" si="980"/>
        <v>0</v>
      </c>
      <c r="R484" s="1078">
        <f t="shared" si="980"/>
        <v>0</v>
      </c>
      <c r="S484" s="1078">
        <f t="shared" si="980"/>
        <v>0</v>
      </c>
      <c r="T484" s="1078">
        <f t="shared" si="980"/>
        <v>0</v>
      </c>
      <c r="U484" s="1324">
        <f t="shared" si="965"/>
        <v>0</v>
      </c>
      <c r="V484" s="1078">
        <f t="shared" si="981"/>
        <v>0</v>
      </c>
      <c r="W484" s="1078">
        <f t="shared" si="967"/>
        <v>0</v>
      </c>
      <c r="X484" s="1078">
        <f t="shared" si="981"/>
        <v>0</v>
      </c>
      <c r="Y484" s="1078">
        <f t="shared" si="981"/>
        <v>0</v>
      </c>
      <c r="Z484" s="1078">
        <f t="shared" si="981"/>
        <v>0</v>
      </c>
      <c r="AA484" s="1078">
        <f t="shared" si="981"/>
        <v>0</v>
      </c>
      <c r="AB484" s="1324">
        <f t="shared" si="968"/>
        <v>0</v>
      </c>
      <c r="AC484" s="1078">
        <f t="shared" si="982"/>
        <v>0</v>
      </c>
      <c r="AD484" s="1078">
        <f t="shared" si="970"/>
        <v>0</v>
      </c>
      <c r="AE484" s="1078">
        <f t="shared" si="982"/>
        <v>0</v>
      </c>
      <c r="AF484" s="1078">
        <f t="shared" si="982"/>
        <v>0</v>
      </c>
      <c r="AG484" s="1078">
        <f t="shared" si="982"/>
        <v>0</v>
      </c>
      <c r="AH484" s="1078">
        <f t="shared" si="982"/>
        <v>0</v>
      </c>
      <c r="AI484" s="1324">
        <f t="shared" si="971"/>
        <v>0</v>
      </c>
      <c r="AJ484" s="1078">
        <f t="shared" si="972"/>
        <v>0</v>
      </c>
      <c r="AK484" s="1078">
        <f t="shared" si="973"/>
        <v>0</v>
      </c>
      <c r="AL484" s="1078">
        <f t="shared" si="974"/>
        <v>0</v>
      </c>
      <c r="AM484" s="1078">
        <f t="shared" si="975"/>
        <v>0</v>
      </c>
      <c r="AN484" s="1078">
        <f t="shared" si="976"/>
        <v>0</v>
      </c>
      <c r="AO484" s="1078">
        <f t="shared" si="977"/>
        <v>0</v>
      </c>
      <c r="AP484" s="1324">
        <f t="shared" si="978"/>
        <v>0</v>
      </c>
    </row>
    <row r="485" spans="1:42">
      <c r="A485" s="1323" t="s">
        <v>243</v>
      </c>
      <c r="B485" s="1323" t="s">
        <v>230</v>
      </c>
      <c r="C485" s="1323" t="s">
        <v>230</v>
      </c>
      <c r="D485" s="1323">
        <f>'Information Input'!$J$18</f>
        <v>2019</v>
      </c>
      <c r="E485" s="1323">
        <f>$E$35</f>
        <v>28</v>
      </c>
      <c r="F485" s="1334" t="str">
        <f>$F$35</f>
        <v>Methadone Treatment</v>
      </c>
      <c r="G485" s="1335" t="str">
        <f>$G$35</f>
        <v>Report 5H</v>
      </c>
      <c r="H485" s="1078">
        <f t="shared" si="979"/>
        <v>0</v>
      </c>
      <c r="I485" s="1078">
        <f t="shared" si="961"/>
        <v>0</v>
      </c>
      <c r="J485" s="1078">
        <f t="shared" si="979"/>
        <v>0</v>
      </c>
      <c r="K485" s="1078">
        <f t="shared" si="979"/>
        <v>0</v>
      </c>
      <c r="L485" s="1078">
        <f t="shared" si="979"/>
        <v>0</v>
      </c>
      <c r="M485" s="1078">
        <f t="shared" si="979"/>
        <v>0</v>
      </c>
      <c r="N485" s="1324">
        <f t="shared" si="962"/>
        <v>0</v>
      </c>
      <c r="O485" s="1078">
        <f t="shared" si="980"/>
        <v>0</v>
      </c>
      <c r="P485" s="1078">
        <f t="shared" si="964"/>
        <v>0</v>
      </c>
      <c r="Q485" s="1078">
        <f t="shared" si="980"/>
        <v>0</v>
      </c>
      <c r="R485" s="1078">
        <f t="shared" si="980"/>
        <v>0</v>
      </c>
      <c r="S485" s="1078">
        <f t="shared" si="980"/>
        <v>0</v>
      </c>
      <c r="T485" s="1078">
        <f t="shared" si="980"/>
        <v>0</v>
      </c>
      <c r="U485" s="1324">
        <f t="shared" si="965"/>
        <v>0</v>
      </c>
      <c r="V485" s="1078">
        <f t="shared" si="981"/>
        <v>0</v>
      </c>
      <c r="W485" s="1078">
        <f t="shared" si="967"/>
        <v>0</v>
      </c>
      <c r="X485" s="1078">
        <f t="shared" si="981"/>
        <v>0</v>
      </c>
      <c r="Y485" s="1078">
        <f t="shared" si="981"/>
        <v>0</v>
      </c>
      <c r="Z485" s="1078">
        <f t="shared" si="981"/>
        <v>0</v>
      </c>
      <c r="AA485" s="1078">
        <f t="shared" si="981"/>
        <v>0</v>
      </c>
      <c r="AB485" s="1324">
        <f t="shared" si="968"/>
        <v>0</v>
      </c>
      <c r="AC485" s="1078">
        <f t="shared" si="982"/>
        <v>0</v>
      </c>
      <c r="AD485" s="1078">
        <f t="shared" si="970"/>
        <v>0</v>
      </c>
      <c r="AE485" s="1078">
        <f t="shared" si="982"/>
        <v>0</v>
      </c>
      <c r="AF485" s="1078">
        <f t="shared" si="982"/>
        <v>0</v>
      </c>
      <c r="AG485" s="1078">
        <f t="shared" si="982"/>
        <v>0</v>
      </c>
      <c r="AH485" s="1078">
        <f t="shared" si="982"/>
        <v>0</v>
      </c>
      <c r="AI485" s="1324">
        <f t="shared" si="971"/>
        <v>0</v>
      </c>
      <c r="AJ485" s="1078">
        <f t="shared" si="972"/>
        <v>0</v>
      </c>
      <c r="AK485" s="1078">
        <f t="shared" si="973"/>
        <v>0</v>
      </c>
      <c r="AL485" s="1078">
        <f t="shared" si="974"/>
        <v>0</v>
      </c>
      <c r="AM485" s="1078">
        <f t="shared" si="975"/>
        <v>0</v>
      </c>
      <c r="AN485" s="1078">
        <f t="shared" si="976"/>
        <v>0</v>
      </c>
      <c r="AO485" s="1078">
        <f t="shared" si="977"/>
        <v>0</v>
      </c>
      <c r="AP485" s="1324">
        <f t="shared" si="978"/>
        <v>0</v>
      </c>
    </row>
    <row r="486" spans="1:42">
      <c r="A486" s="1323" t="s">
        <v>243</v>
      </c>
      <c r="B486" s="1323" t="s">
        <v>230</v>
      </c>
      <c r="C486" s="1323" t="s">
        <v>230</v>
      </c>
      <c r="D486" s="1323">
        <f>'Information Input'!$J$18</f>
        <v>2019</v>
      </c>
      <c r="E486" s="1323">
        <f>$E$36</f>
        <v>29</v>
      </c>
      <c r="F486" s="1334" t="str">
        <f>$F$36</f>
        <v>School-Based Health Center Services</v>
      </c>
      <c r="G486" s="1335" t="str">
        <f>$G$36</f>
        <v>Report 5M</v>
      </c>
      <c r="H486" s="1078">
        <f t="shared" si="979"/>
        <v>0</v>
      </c>
      <c r="I486" s="1078">
        <f t="shared" si="961"/>
        <v>0</v>
      </c>
      <c r="J486" s="1078">
        <f t="shared" si="979"/>
        <v>0</v>
      </c>
      <c r="K486" s="1078">
        <f t="shared" si="979"/>
        <v>0</v>
      </c>
      <c r="L486" s="1078">
        <f t="shared" si="979"/>
        <v>0</v>
      </c>
      <c r="M486" s="1078">
        <f t="shared" si="979"/>
        <v>0</v>
      </c>
      <c r="N486" s="1324">
        <f t="shared" si="962"/>
        <v>0</v>
      </c>
      <c r="O486" s="1078">
        <f t="shared" si="980"/>
        <v>0</v>
      </c>
      <c r="P486" s="1078">
        <f t="shared" si="964"/>
        <v>0</v>
      </c>
      <c r="Q486" s="1078">
        <f t="shared" si="980"/>
        <v>0</v>
      </c>
      <c r="R486" s="1078">
        <f t="shared" si="980"/>
        <v>0</v>
      </c>
      <c r="S486" s="1078">
        <f t="shared" si="980"/>
        <v>0</v>
      </c>
      <c r="T486" s="1078">
        <f t="shared" si="980"/>
        <v>0</v>
      </c>
      <c r="U486" s="1324">
        <f t="shared" si="965"/>
        <v>0</v>
      </c>
      <c r="V486" s="1078">
        <f t="shared" si="981"/>
        <v>0</v>
      </c>
      <c r="W486" s="1078">
        <f t="shared" si="967"/>
        <v>0</v>
      </c>
      <c r="X486" s="1078">
        <f t="shared" si="981"/>
        <v>0</v>
      </c>
      <c r="Y486" s="1078">
        <f t="shared" si="981"/>
        <v>0</v>
      </c>
      <c r="Z486" s="1078">
        <f t="shared" si="981"/>
        <v>0</v>
      </c>
      <c r="AA486" s="1078">
        <f t="shared" si="981"/>
        <v>0</v>
      </c>
      <c r="AB486" s="1324">
        <f t="shared" si="968"/>
        <v>0</v>
      </c>
      <c r="AC486" s="1078">
        <f t="shared" si="982"/>
        <v>0</v>
      </c>
      <c r="AD486" s="1078">
        <f t="shared" si="970"/>
        <v>0</v>
      </c>
      <c r="AE486" s="1078">
        <f t="shared" si="982"/>
        <v>0</v>
      </c>
      <c r="AF486" s="1078">
        <f t="shared" si="982"/>
        <v>0</v>
      </c>
      <c r="AG486" s="1078">
        <f t="shared" si="982"/>
        <v>0</v>
      </c>
      <c r="AH486" s="1078">
        <f t="shared" si="982"/>
        <v>0</v>
      </c>
      <c r="AI486" s="1324">
        <f t="shared" si="971"/>
        <v>0</v>
      </c>
      <c r="AJ486" s="1078">
        <f t="shared" si="972"/>
        <v>0</v>
      </c>
      <c r="AK486" s="1078">
        <f t="shared" si="973"/>
        <v>0</v>
      </c>
      <c r="AL486" s="1078">
        <f t="shared" si="974"/>
        <v>0</v>
      </c>
      <c r="AM486" s="1078">
        <f t="shared" si="975"/>
        <v>0</v>
      </c>
      <c r="AN486" s="1078">
        <f t="shared" si="976"/>
        <v>0</v>
      </c>
      <c r="AO486" s="1078">
        <f t="shared" si="977"/>
        <v>0</v>
      </c>
      <c r="AP486" s="1324">
        <f t="shared" si="978"/>
        <v>0</v>
      </c>
    </row>
    <row r="487" spans="1:42">
      <c r="A487" s="1323" t="s">
        <v>243</v>
      </c>
      <c r="B487" s="1323" t="s">
        <v>230</v>
      </c>
      <c r="C487" s="1323" t="s">
        <v>230</v>
      </c>
      <c r="D487" s="1323">
        <f>'Information Input'!$J$18</f>
        <v>2019</v>
      </c>
      <c r="E487" s="1323">
        <f>$E$37</f>
        <v>30</v>
      </c>
      <c r="F487" s="1334" t="str">
        <f>$F$37</f>
        <v>Assertive Community Treatment (ACT)</v>
      </c>
      <c r="G487" s="1335" t="str">
        <f>$G$37</f>
        <v>Report 5M</v>
      </c>
      <c r="H487" s="1078">
        <f t="shared" si="979"/>
        <v>0</v>
      </c>
      <c r="I487" s="1078">
        <f t="shared" si="961"/>
        <v>0</v>
      </c>
      <c r="J487" s="1078">
        <f t="shared" si="979"/>
        <v>0</v>
      </c>
      <c r="K487" s="1078">
        <f t="shared" si="979"/>
        <v>0</v>
      </c>
      <c r="L487" s="1078">
        <f t="shared" si="979"/>
        <v>0</v>
      </c>
      <c r="M487" s="1078">
        <f t="shared" si="979"/>
        <v>0</v>
      </c>
      <c r="N487" s="1324">
        <f t="shared" si="962"/>
        <v>0</v>
      </c>
      <c r="O487" s="1078">
        <f t="shared" si="980"/>
        <v>0</v>
      </c>
      <c r="P487" s="1078">
        <f t="shared" si="964"/>
        <v>0</v>
      </c>
      <c r="Q487" s="1078">
        <f t="shared" si="980"/>
        <v>0</v>
      </c>
      <c r="R487" s="1078">
        <f t="shared" si="980"/>
        <v>0</v>
      </c>
      <c r="S487" s="1078">
        <f t="shared" si="980"/>
        <v>0</v>
      </c>
      <c r="T487" s="1078">
        <f t="shared" si="980"/>
        <v>0</v>
      </c>
      <c r="U487" s="1324">
        <f t="shared" si="965"/>
        <v>0</v>
      </c>
      <c r="V487" s="1078">
        <f t="shared" si="981"/>
        <v>0</v>
      </c>
      <c r="W487" s="1078">
        <f t="shared" si="967"/>
        <v>0</v>
      </c>
      <c r="X487" s="1078">
        <f t="shared" si="981"/>
        <v>0</v>
      </c>
      <c r="Y487" s="1078">
        <f t="shared" si="981"/>
        <v>0</v>
      </c>
      <c r="Z487" s="1078">
        <f t="shared" si="981"/>
        <v>0</v>
      </c>
      <c r="AA487" s="1078">
        <f t="shared" si="981"/>
        <v>0</v>
      </c>
      <c r="AB487" s="1324">
        <f t="shared" si="968"/>
        <v>0</v>
      </c>
      <c r="AC487" s="1078">
        <f t="shared" si="982"/>
        <v>0</v>
      </c>
      <c r="AD487" s="1078">
        <f t="shared" si="970"/>
        <v>0</v>
      </c>
      <c r="AE487" s="1078">
        <f t="shared" si="982"/>
        <v>0</v>
      </c>
      <c r="AF487" s="1078">
        <f t="shared" si="982"/>
        <v>0</v>
      </c>
      <c r="AG487" s="1078">
        <f t="shared" si="982"/>
        <v>0</v>
      </c>
      <c r="AH487" s="1078">
        <f t="shared" si="982"/>
        <v>0</v>
      </c>
      <c r="AI487" s="1324">
        <f t="shared" si="971"/>
        <v>0</v>
      </c>
      <c r="AJ487" s="1078">
        <f t="shared" si="972"/>
        <v>0</v>
      </c>
      <c r="AK487" s="1078">
        <f t="shared" si="973"/>
        <v>0</v>
      </c>
      <c r="AL487" s="1078">
        <f t="shared" si="974"/>
        <v>0</v>
      </c>
      <c r="AM487" s="1078">
        <f t="shared" si="975"/>
        <v>0</v>
      </c>
      <c r="AN487" s="1078">
        <f t="shared" si="976"/>
        <v>0</v>
      </c>
      <c r="AO487" s="1078">
        <f t="shared" si="977"/>
        <v>0</v>
      </c>
      <c r="AP487" s="1324">
        <f t="shared" si="978"/>
        <v>0</v>
      </c>
    </row>
    <row r="488" spans="1:42">
      <c r="A488" s="1323" t="s">
        <v>243</v>
      </c>
      <c r="B488" s="1323" t="s">
        <v>230</v>
      </c>
      <c r="C488" s="1323" t="s">
        <v>230</v>
      </c>
      <c r="D488" s="1323">
        <f>'Information Input'!$J$18</f>
        <v>2019</v>
      </c>
      <c r="E488" s="1323">
        <f>$E$38</f>
        <v>31</v>
      </c>
      <c r="F488" s="1334" t="str">
        <f>$F$38</f>
        <v>Multi-Systemic Therapy (MST)</v>
      </c>
      <c r="G488" s="1335" t="str">
        <f>$G$38</f>
        <v>Report 5K</v>
      </c>
      <c r="H488" s="1078">
        <f t="shared" ref="H488:M497" si="983">H353+H398+H443</f>
        <v>0</v>
      </c>
      <c r="I488" s="1078">
        <f t="shared" si="961"/>
        <v>0</v>
      </c>
      <c r="J488" s="1078">
        <f t="shared" si="983"/>
        <v>0</v>
      </c>
      <c r="K488" s="1078">
        <f t="shared" si="983"/>
        <v>0</v>
      </c>
      <c r="L488" s="1078">
        <f t="shared" si="983"/>
        <v>0</v>
      </c>
      <c r="M488" s="1078">
        <f t="shared" si="983"/>
        <v>0</v>
      </c>
      <c r="N488" s="1324">
        <f t="shared" si="962"/>
        <v>0</v>
      </c>
      <c r="O488" s="1078">
        <f t="shared" ref="O488:T497" si="984">O353+O398+O443</f>
        <v>0</v>
      </c>
      <c r="P488" s="1078">
        <f t="shared" si="964"/>
        <v>0</v>
      </c>
      <c r="Q488" s="1078">
        <f t="shared" si="984"/>
        <v>0</v>
      </c>
      <c r="R488" s="1078">
        <f t="shared" si="984"/>
        <v>0</v>
      </c>
      <c r="S488" s="1078">
        <f t="shared" si="984"/>
        <v>0</v>
      </c>
      <c r="T488" s="1078">
        <f t="shared" si="984"/>
        <v>0</v>
      </c>
      <c r="U488" s="1324">
        <f t="shared" si="965"/>
        <v>0</v>
      </c>
      <c r="V488" s="1078">
        <f t="shared" ref="V488:AA497" si="985">V353+V398+V443</f>
        <v>0</v>
      </c>
      <c r="W488" s="1078">
        <f t="shared" si="967"/>
        <v>0</v>
      </c>
      <c r="X488" s="1078">
        <f t="shared" si="985"/>
        <v>0</v>
      </c>
      <c r="Y488" s="1078">
        <f t="shared" si="985"/>
        <v>0</v>
      </c>
      <c r="Z488" s="1078">
        <f t="shared" si="985"/>
        <v>0</v>
      </c>
      <c r="AA488" s="1078">
        <f t="shared" si="985"/>
        <v>0</v>
      </c>
      <c r="AB488" s="1324">
        <f t="shared" si="968"/>
        <v>0</v>
      </c>
      <c r="AC488" s="1078">
        <f t="shared" ref="AC488:AH497" si="986">AC353+AC398+AC443</f>
        <v>0</v>
      </c>
      <c r="AD488" s="1078">
        <f t="shared" si="970"/>
        <v>0</v>
      </c>
      <c r="AE488" s="1078">
        <f t="shared" si="986"/>
        <v>0</v>
      </c>
      <c r="AF488" s="1078">
        <f t="shared" si="986"/>
        <v>0</v>
      </c>
      <c r="AG488" s="1078">
        <f t="shared" si="986"/>
        <v>0</v>
      </c>
      <c r="AH488" s="1078">
        <f t="shared" si="986"/>
        <v>0</v>
      </c>
      <c r="AI488" s="1324">
        <f t="shared" si="971"/>
        <v>0</v>
      </c>
      <c r="AJ488" s="1078">
        <f t="shared" si="972"/>
        <v>0</v>
      </c>
      <c r="AK488" s="1078">
        <f t="shared" si="973"/>
        <v>0</v>
      </c>
      <c r="AL488" s="1078">
        <f t="shared" si="974"/>
        <v>0</v>
      </c>
      <c r="AM488" s="1078">
        <f t="shared" si="975"/>
        <v>0</v>
      </c>
      <c r="AN488" s="1078">
        <f t="shared" si="976"/>
        <v>0</v>
      </c>
      <c r="AO488" s="1078">
        <f t="shared" si="977"/>
        <v>0</v>
      </c>
      <c r="AP488" s="1324">
        <f t="shared" si="978"/>
        <v>0</v>
      </c>
    </row>
    <row r="489" spans="1:42">
      <c r="A489" s="1323" t="s">
        <v>243</v>
      </c>
      <c r="B489" s="1323" t="s">
        <v>230</v>
      </c>
      <c r="C489" s="1323" t="s">
        <v>230</v>
      </c>
      <c r="D489" s="1323">
        <f>'Information Input'!$J$18</f>
        <v>2019</v>
      </c>
      <c r="E489" s="1323">
        <f>$E$39</f>
        <v>32</v>
      </c>
      <c r="F489" s="1334" t="str">
        <f>$F$39</f>
        <v>Core Service Agencies (CSA) - Other Services</v>
      </c>
      <c r="G489" s="1335" t="str">
        <f>$G$39</f>
        <v>Report 5M</v>
      </c>
      <c r="H489" s="1078">
        <f t="shared" si="983"/>
        <v>0</v>
      </c>
      <c r="I489" s="1078">
        <f t="shared" si="961"/>
        <v>0</v>
      </c>
      <c r="J489" s="1078">
        <f t="shared" si="983"/>
        <v>0</v>
      </c>
      <c r="K489" s="1078">
        <f t="shared" si="983"/>
        <v>0</v>
      </c>
      <c r="L489" s="1078">
        <f t="shared" si="983"/>
        <v>0</v>
      </c>
      <c r="M489" s="1078">
        <f t="shared" si="983"/>
        <v>0</v>
      </c>
      <c r="N489" s="1324">
        <f t="shared" si="962"/>
        <v>0</v>
      </c>
      <c r="O489" s="1078">
        <f t="shared" si="984"/>
        <v>0</v>
      </c>
      <c r="P489" s="1078">
        <f t="shared" si="964"/>
        <v>0</v>
      </c>
      <c r="Q489" s="1078">
        <f t="shared" si="984"/>
        <v>0</v>
      </c>
      <c r="R489" s="1078">
        <f t="shared" si="984"/>
        <v>0</v>
      </c>
      <c r="S489" s="1078">
        <f t="shared" si="984"/>
        <v>0</v>
      </c>
      <c r="T489" s="1078">
        <f t="shared" si="984"/>
        <v>0</v>
      </c>
      <c r="U489" s="1324">
        <f t="shared" si="965"/>
        <v>0</v>
      </c>
      <c r="V489" s="1078">
        <f t="shared" si="985"/>
        <v>0</v>
      </c>
      <c r="W489" s="1078">
        <f t="shared" si="967"/>
        <v>0</v>
      </c>
      <c r="X489" s="1078">
        <f t="shared" si="985"/>
        <v>0</v>
      </c>
      <c r="Y489" s="1078">
        <f t="shared" si="985"/>
        <v>0</v>
      </c>
      <c r="Z489" s="1078">
        <f t="shared" si="985"/>
        <v>0</v>
      </c>
      <c r="AA489" s="1078">
        <f t="shared" si="985"/>
        <v>0</v>
      </c>
      <c r="AB489" s="1324">
        <f t="shared" si="968"/>
        <v>0</v>
      </c>
      <c r="AC489" s="1078">
        <f t="shared" si="986"/>
        <v>0</v>
      </c>
      <c r="AD489" s="1078">
        <f t="shared" si="970"/>
        <v>0</v>
      </c>
      <c r="AE489" s="1078">
        <f t="shared" si="986"/>
        <v>0</v>
      </c>
      <c r="AF489" s="1078">
        <f t="shared" si="986"/>
        <v>0</v>
      </c>
      <c r="AG489" s="1078">
        <f t="shared" si="986"/>
        <v>0</v>
      </c>
      <c r="AH489" s="1078">
        <f t="shared" si="986"/>
        <v>0</v>
      </c>
      <c r="AI489" s="1324">
        <f t="shared" si="971"/>
        <v>0</v>
      </c>
      <c r="AJ489" s="1078">
        <f t="shared" si="972"/>
        <v>0</v>
      </c>
      <c r="AK489" s="1078">
        <f t="shared" si="973"/>
        <v>0</v>
      </c>
      <c r="AL489" s="1078">
        <f t="shared" si="974"/>
        <v>0</v>
      </c>
      <c r="AM489" s="1078">
        <f t="shared" si="975"/>
        <v>0</v>
      </c>
      <c r="AN489" s="1078">
        <f t="shared" si="976"/>
        <v>0</v>
      </c>
      <c r="AO489" s="1078">
        <f t="shared" si="977"/>
        <v>0</v>
      </c>
      <c r="AP489" s="1324">
        <f t="shared" si="978"/>
        <v>0</v>
      </c>
    </row>
    <row r="490" spans="1:42">
      <c r="A490" s="1323" t="s">
        <v>243</v>
      </c>
      <c r="B490" s="1323" t="s">
        <v>230</v>
      </c>
      <c r="C490" s="1323" t="s">
        <v>230</v>
      </c>
      <c r="D490" s="1323">
        <f>'Information Input'!$J$18</f>
        <v>2019</v>
      </c>
      <c r="E490" s="1323">
        <f>$E$40</f>
        <v>33</v>
      </c>
      <c r="F490" s="1334" t="str">
        <f>$F$40</f>
        <v>Telehealth</v>
      </c>
      <c r="G490" s="1335" t="str">
        <f>$G$40</f>
        <v>Report 5K</v>
      </c>
      <c r="H490" s="1078">
        <f t="shared" si="983"/>
        <v>0</v>
      </c>
      <c r="I490" s="1078">
        <f t="shared" si="961"/>
        <v>0</v>
      </c>
      <c r="J490" s="1078">
        <f t="shared" si="983"/>
        <v>0</v>
      </c>
      <c r="K490" s="1078">
        <f t="shared" si="983"/>
        <v>0</v>
      </c>
      <c r="L490" s="1078">
        <f t="shared" si="983"/>
        <v>0</v>
      </c>
      <c r="M490" s="1078">
        <f t="shared" si="983"/>
        <v>0</v>
      </c>
      <c r="N490" s="1324">
        <f t="shared" si="962"/>
        <v>0</v>
      </c>
      <c r="O490" s="1078">
        <f t="shared" si="984"/>
        <v>0</v>
      </c>
      <c r="P490" s="1078">
        <f t="shared" si="964"/>
        <v>0</v>
      </c>
      <c r="Q490" s="1078">
        <f t="shared" si="984"/>
        <v>0</v>
      </c>
      <c r="R490" s="1078">
        <f t="shared" si="984"/>
        <v>0</v>
      </c>
      <c r="S490" s="1078">
        <f t="shared" si="984"/>
        <v>0</v>
      </c>
      <c r="T490" s="1078">
        <f t="shared" si="984"/>
        <v>0</v>
      </c>
      <c r="U490" s="1324">
        <f t="shared" si="965"/>
        <v>0</v>
      </c>
      <c r="V490" s="1078">
        <f t="shared" si="985"/>
        <v>0</v>
      </c>
      <c r="W490" s="1078">
        <f t="shared" si="967"/>
        <v>0</v>
      </c>
      <c r="X490" s="1078">
        <f t="shared" si="985"/>
        <v>0</v>
      </c>
      <c r="Y490" s="1078">
        <f t="shared" si="985"/>
        <v>0</v>
      </c>
      <c r="Z490" s="1078">
        <f t="shared" si="985"/>
        <v>0</v>
      </c>
      <c r="AA490" s="1078">
        <f t="shared" si="985"/>
        <v>0</v>
      </c>
      <c r="AB490" s="1324">
        <f t="shared" si="968"/>
        <v>0</v>
      </c>
      <c r="AC490" s="1078">
        <f t="shared" si="986"/>
        <v>0</v>
      </c>
      <c r="AD490" s="1078">
        <f t="shared" si="970"/>
        <v>0</v>
      </c>
      <c r="AE490" s="1078">
        <f t="shared" si="986"/>
        <v>0</v>
      </c>
      <c r="AF490" s="1078">
        <f t="shared" si="986"/>
        <v>0</v>
      </c>
      <c r="AG490" s="1078">
        <f t="shared" si="986"/>
        <v>0</v>
      </c>
      <c r="AH490" s="1078">
        <f t="shared" si="986"/>
        <v>0</v>
      </c>
      <c r="AI490" s="1324">
        <f t="shared" si="971"/>
        <v>0</v>
      </c>
      <c r="AJ490" s="1078">
        <f t="shared" si="972"/>
        <v>0</v>
      </c>
      <c r="AK490" s="1078">
        <f t="shared" si="973"/>
        <v>0</v>
      </c>
      <c r="AL490" s="1078">
        <f t="shared" si="974"/>
        <v>0</v>
      </c>
      <c r="AM490" s="1078">
        <f t="shared" si="975"/>
        <v>0</v>
      </c>
      <c r="AN490" s="1078">
        <f t="shared" si="976"/>
        <v>0</v>
      </c>
      <c r="AO490" s="1078">
        <f t="shared" si="977"/>
        <v>0</v>
      </c>
      <c r="AP490" s="1324">
        <f t="shared" si="978"/>
        <v>0</v>
      </c>
    </row>
    <row r="491" spans="1:42">
      <c r="A491" s="1323" t="s">
        <v>243</v>
      </c>
      <c r="B491" s="1323" t="s">
        <v>230</v>
      </c>
      <c r="C491" s="1323" t="s">
        <v>230</v>
      </c>
      <c r="D491" s="1323">
        <f>'Information Input'!$J$18</f>
        <v>2019</v>
      </c>
      <c r="E491" s="1323">
        <f>$E$41</f>
        <v>34</v>
      </c>
      <c r="F491" s="1334" t="str">
        <f>$F$41</f>
        <v>Comprehensive Community Support Services (CCSS)</v>
      </c>
      <c r="G491" s="1335" t="str">
        <f>$G$41</f>
        <v>Report 5M</v>
      </c>
      <c r="H491" s="1078">
        <f t="shared" si="983"/>
        <v>0</v>
      </c>
      <c r="I491" s="1078">
        <f t="shared" si="961"/>
        <v>0</v>
      </c>
      <c r="J491" s="1078">
        <f t="shared" si="983"/>
        <v>0</v>
      </c>
      <c r="K491" s="1078">
        <f t="shared" si="983"/>
        <v>0</v>
      </c>
      <c r="L491" s="1078">
        <f t="shared" si="983"/>
        <v>0</v>
      </c>
      <c r="M491" s="1078">
        <f t="shared" si="983"/>
        <v>0</v>
      </c>
      <c r="N491" s="1324">
        <f t="shared" si="962"/>
        <v>0</v>
      </c>
      <c r="O491" s="1078">
        <f t="shared" si="984"/>
        <v>0</v>
      </c>
      <c r="P491" s="1078">
        <f t="shared" si="964"/>
        <v>0</v>
      </c>
      <c r="Q491" s="1078">
        <f t="shared" si="984"/>
        <v>0</v>
      </c>
      <c r="R491" s="1078">
        <f t="shared" si="984"/>
        <v>0</v>
      </c>
      <c r="S491" s="1078">
        <f t="shared" si="984"/>
        <v>0</v>
      </c>
      <c r="T491" s="1078">
        <f t="shared" si="984"/>
        <v>0</v>
      </c>
      <c r="U491" s="1324">
        <f t="shared" si="965"/>
        <v>0</v>
      </c>
      <c r="V491" s="1078">
        <f t="shared" si="985"/>
        <v>0</v>
      </c>
      <c r="W491" s="1078">
        <f t="shared" si="967"/>
        <v>0</v>
      </c>
      <c r="X491" s="1078">
        <f t="shared" si="985"/>
        <v>0</v>
      </c>
      <c r="Y491" s="1078">
        <f t="shared" si="985"/>
        <v>0</v>
      </c>
      <c r="Z491" s="1078">
        <f t="shared" si="985"/>
        <v>0</v>
      </c>
      <c r="AA491" s="1078">
        <f t="shared" si="985"/>
        <v>0</v>
      </c>
      <c r="AB491" s="1324">
        <f t="shared" si="968"/>
        <v>0</v>
      </c>
      <c r="AC491" s="1078">
        <f t="shared" si="986"/>
        <v>0</v>
      </c>
      <c r="AD491" s="1078">
        <f t="shared" si="970"/>
        <v>0</v>
      </c>
      <c r="AE491" s="1078">
        <f t="shared" si="986"/>
        <v>0</v>
      </c>
      <c r="AF491" s="1078">
        <f t="shared" si="986"/>
        <v>0</v>
      </c>
      <c r="AG491" s="1078">
        <f t="shared" si="986"/>
        <v>0</v>
      </c>
      <c r="AH491" s="1078">
        <f t="shared" si="986"/>
        <v>0</v>
      </c>
      <c r="AI491" s="1324">
        <f t="shared" si="971"/>
        <v>0</v>
      </c>
      <c r="AJ491" s="1078">
        <f t="shared" si="972"/>
        <v>0</v>
      </c>
      <c r="AK491" s="1078">
        <f t="shared" si="973"/>
        <v>0</v>
      </c>
      <c r="AL491" s="1078">
        <f t="shared" si="974"/>
        <v>0</v>
      </c>
      <c r="AM491" s="1078">
        <f t="shared" si="975"/>
        <v>0</v>
      </c>
      <c r="AN491" s="1078">
        <f t="shared" si="976"/>
        <v>0</v>
      </c>
      <c r="AO491" s="1078">
        <f t="shared" si="977"/>
        <v>0</v>
      </c>
      <c r="AP491" s="1324">
        <f t="shared" si="978"/>
        <v>0</v>
      </c>
    </row>
    <row r="492" spans="1:42">
      <c r="A492" s="1323" t="s">
        <v>243</v>
      </c>
      <c r="B492" s="1323" t="s">
        <v>230</v>
      </c>
      <c r="C492" s="1323" t="s">
        <v>230</v>
      </c>
      <c r="D492" s="1323">
        <f>'Information Input'!$J$18</f>
        <v>2019</v>
      </c>
      <c r="E492" s="1323">
        <f>$E$42</f>
        <v>35</v>
      </c>
      <c r="F492" s="1334" t="str">
        <f>$F$42</f>
        <v>Rural Health Clinics</v>
      </c>
      <c r="G492" s="1335" t="str">
        <f>$G$42</f>
        <v>Report 5H</v>
      </c>
      <c r="H492" s="1078">
        <f t="shared" si="983"/>
        <v>0</v>
      </c>
      <c r="I492" s="1078">
        <f t="shared" si="961"/>
        <v>0</v>
      </c>
      <c r="J492" s="1078">
        <f t="shared" si="983"/>
        <v>0</v>
      </c>
      <c r="K492" s="1078">
        <f t="shared" si="983"/>
        <v>0</v>
      </c>
      <c r="L492" s="1078">
        <f t="shared" si="983"/>
        <v>0</v>
      </c>
      <c r="M492" s="1078">
        <f t="shared" si="983"/>
        <v>0</v>
      </c>
      <c r="N492" s="1324">
        <f t="shared" si="962"/>
        <v>0</v>
      </c>
      <c r="O492" s="1078">
        <f t="shared" si="984"/>
        <v>0</v>
      </c>
      <c r="P492" s="1078">
        <f t="shared" si="964"/>
        <v>0</v>
      </c>
      <c r="Q492" s="1078">
        <f t="shared" si="984"/>
        <v>0</v>
      </c>
      <c r="R492" s="1078">
        <f t="shared" si="984"/>
        <v>0</v>
      </c>
      <c r="S492" s="1078">
        <f t="shared" si="984"/>
        <v>0</v>
      </c>
      <c r="T492" s="1078">
        <f t="shared" si="984"/>
        <v>0</v>
      </c>
      <c r="U492" s="1324">
        <f t="shared" si="965"/>
        <v>0</v>
      </c>
      <c r="V492" s="1078">
        <f t="shared" si="985"/>
        <v>0</v>
      </c>
      <c r="W492" s="1078">
        <f t="shared" si="967"/>
        <v>0</v>
      </c>
      <c r="X492" s="1078">
        <f t="shared" si="985"/>
        <v>0</v>
      </c>
      <c r="Y492" s="1078">
        <f t="shared" si="985"/>
        <v>0</v>
      </c>
      <c r="Z492" s="1078">
        <f t="shared" si="985"/>
        <v>0</v>
      </c>
      <c r="AA492" s="1078">
        <f t="shared" si="985"/>
        <v>0</v>
      </c>
      <c r="AB492" s="1324">
        <f t="shared" si="968"/>
        <v>0</v>
      </c>
      <c r="AC492" s="1078">
        <f t="shared" si="986"/>
        <v>0</v>
      </c>
      <c r="AD492" s="1078">
        <f t="shared" si="970"/>
        <v>0</v>
      </c>
      <c r="AE492" s="1078">
        <f t="shared" si="986"/>
        <v>0</v>
      </c>
      <c r="AF492" s="1078">
        <f t="shared" si="986"/>
        <v>0</v>
      </c>
      <c r="AG492" s="1078">
        <f t="shared" si="986"/>
        <v>0</v>
      </c>
      <c r="AH492" s="1078">
        <f t="shared" si="986"/>
        <v>0</v>
      </c>
      <c r="AI492" s="1324">
        <f t="shared" si="971"/>
        <v>0</v>
      </c>
      <c r="AJ492" s="1078">
        <f t="shared" si="972"/>
        <v>0</v>
      </c>
      <c r="AK492" s="1078">
        <f t="shared" si="973"/>
        <v>0</v>
      </c>
      <c r="AL492" s="1078">
        <f t="shared" si="974"/>
        <v>0</v>
      </c>
      <c r="AM492" s="1078">
        <f t="shared" si="975"/>
        <v>0</v>
      </c>
      <c r="AN492" s="1078">
        <f t="shared" si="976"/>
        <v>0</v>
      </c>
      <c r="AO492" s="1078">
        <f t="shared" si="977"/>
        <v>0</v>
      </c>
      <c r="AP492" s="1324">
        <f t="shared" si="978"/>
        <v>0</v>
      </c>
    </row>
    <row r="493" spans="1:42">
      <c r="A493" s="1323" t="s">
        <v>243</v>
      </c>
      <c r="B493" s="1323" t="s">
        <v>230</v>
      </c>
      <c r="C493" s="1323" t="s">
        <v>230</v>
      </c>
      <c r="D493" s="1323">
        <f>'Information Input'!$J$18</f>
        <v>2019</v>
      </c>
      <c r="E493" s="1323">
        <f>$E$43</f>
        <v>36</v>
      </c>
      <c r="F493" s="1334" t="str">
        <f>$F$43</f>
        <v>Federally Qualified Health Centers (FQHC's)</v>
      </c>
      <c r="G493" s="1335" t="str">
        <f>$G$43</f>
        <v>Report 5H</v>
      </c>
      <c r="H493" s="1078">
        <f t="shared" si="983"/>
        <v>0</v>
      </c>
      <c r="I493" s="1078">
        <f t="shared" si="961"/>
        <v>0</v>
      </c>
      <c r="J493" s="1078">
        <f t="shared" si="983"/>
        <v>0</v>
      </c>
      <c r="K493" s="1078">
        <f t="shared" si="983"/>
        <v>0</v>
      </c>
      <c r="L493" s="1078">
        <f t="shared" si="983"/>
        <v>0</v>
      </c>
      <c r="M493" s="1078">
        <f t="shared" si="983"/>
        <v>0</v>
      </c>
      <c r="N493" s="1324">
        <f t="shared" si="962"/>
        <v>0</v>
      </c>
      <c r="O493" s="1078">
        <f t="shared" si="984"/>
        <v>0</v>
      </c>
      <c r="P493" s="1078">
        <f t="shared" si="964"/>
        <v>0</v>
      </c>
      <c r="Q493" s="1078">
        <f t="shared" si="984"/>
        <v>0</v>
      </c>
      <c r="R493" s="1078">
        <f t="shared" si="984"/>
        <v>0</v>
      </c>
      <c r="S493" s="1078">
        <f t="shared" si="984"/>
        <v>0</v>
      </c>
      <c r="T493" s="1078">
        <f t="shared" si="984"/>
        <v>0</v>
      </c>
      <c r="U493" s="1324">
        <f t="shared" si="965"/>
        <v>0</v>
      </c>
      <c r="V493" s="1078">
        <f t="shared" si="985"/>
        <v>0</v>
      </c>
      <c r="W493" s="1078">
        <f t="shared" si="967"/>
        <v>0</v>
      </c>
      <c r="X493" s="1078">
        <f t="shared" si="985"/>
        <v>0</v>
      </c>
      <c r="Y493" s="1078">
        <f t="shared" si="985"/>
        <v>0</v>
      </c>
      <c r="Z493" s="1078">
        <f t="shared" si="985"/>
        <v>0</v>
      </c>
      <c r="AA493" s="1078">
        <f t="shared" si="985"/>
        <v>0</v>
      </c>
      <c r="AB493" s="1324">
        <f t="shared" si="968"/>
        <v>0</v>
      </c>
      <c r="AC493" s="1078">
        <f t="shared" si="986"/>
        <v>0</v>
      </c>
      <c r="AD493" s="1078">
        <f t="shared" si="970"/>
        <v>0</v>
      </c>
      <c r="AE493" s="1078">
        <f t="shared" si="986"/>
        <v>0</v>
      </c>
      <c r="AF493" s="1078">
        <f t="shared" si="986"/>
        <v>0</v>
      </c>
      <c r="AG493" s="1078">
        <f t="shared" si="986"/>
        <v>0</v>
      </c>
      <c r="AH493" s="1078">
        <f t="shared" si="986"/>
        <v>0</v>
      </c>
      <c r="AI493" s="1324">
        <f t="shared" si="971"/>
        <v>0</v>
      </c>
      <c r="AJ493" s="1078">
        <f t="shared" si="972"/>
        <v>0</v>
      </c>
      <c r="AK493" s="1078">
        <f t="shared" si="973"/>
        <v>0</v>
      </c>
      <c r="AL493" s="1078">
        <f t="shared" si="974"/>
        <v>0</v>
      </c>
      <c r="AM493" s="1078">
        <f t="shared" si="975"/>
        <v>0</v>
      </c>
      <c r="AN493" s="1078">
        <f t="shared" si="976"/>
        <v>0</v>
      </c>
      <c r="AO493" s="1078">
        <f t="shared" si="977"/>
        <v>0</v>
      </c>
      <c r="AP493" s="1324">
        <f t="shared" si="978"/>
        <v>0</v>
      </c>
    </row>
    <row r="494" spans="1:42">
      <c r="A494" s="1323" t="s">
        <v>243</v>
      </c>
      <c r="B494" s="1323" t="s">
        <v>230</v>
      </c>
      <c r="C494" s="1323" t="s">
        <v>230</v>
      </c>
      <c r="D494" s="1323">
        <f>'Information Input'!$J$18</f>
        <v>2019</v>
      </c>
      <c r="E494" s="1323">
        <f>$E$44</f>
        <v>37</v>
      </c>
      <c r="F494" s="1334" t="str">
        <f>$F$44</f>
        <v>Other Residential</v>
      </c>
      <c r="G494" s="1335" t="str">
        <f>$G$44</f>
        <v>Report 5I</v>
      </c>
      <c r="H494" s="1078">
        <f t="shared" si="983"/>
        <v>0</v>
      </c>
      <c r="I494" s="1078">
        <f t="shared" si="961"/>
        <v>0</v>
      </c>
      <c r="J494" s="1078">
        <f t="shared" si="983"/>
        <v>0</v>
      </c>
      <c r="K494" s="1078">
        <f t="shared" si="983"/>
        <v>0</v>
      </c>
      <c r="L494" s="1078">
        <f t="shared" si="983"/>
        <v>0</v>
      </c>
      <c r="M494" s="1078">
        <f t="shared" si="983"/>
        <v>0</v>
      </c>
      <c r="N494" s="1324">
        <f t="shared" si="962"/>
        <v>0</v>
      </c>
      <c r="O494" s="1078">
        <f t="shared" si="984"/>
        <v>0</v>
      </c>
      <c r="P494" s="1078">
        <f t="shared" si="964"/>
        <v>0</v>
      </c>
      <c r="Q494" s="1078">
        <f t="shared" si="984"/>
        <v>0</v>
      </c>
      <c r="R494" s="1078">
        <f t="shared" si="984"/>
        <v>0</v>
      </c>
      <c r="S494" s="1078">
        <f t="shared" si="984"/>
        <v>0</v>
      </c>
      <c r="T494" s="1078">
        <f t="shared" si="984"/>
        <v>0</v>
      </c>
      <c r="U494" s="1324">
        <f t="shared" si="965"/>
        <v>0</v>
      </c>
      <c r="V494" s="1078">
        <f t="shared" si="985"/>
        <v>0</v>
      </c>
      <c r="W494" s="1078">
        <f t="shared" si="967"/>
        <v>0</v>
      </c>
      <c r="X494" s="1078">
        <f t="shared" si="985"/>
        <v>0</v>
      </c>
      <c r="Y494" s="1078">
        <f t="shared" si="985"/>
        <v>0</v>
      </c>
      <c r="Z494" s="1078">
        <f t="shared" si="985"/>
        <v>0</v>
      </c>
      <c r="AA494" s="1078">
        <f t="shared" si="985"/>
        <v>0</v>
      </c>
      <c r="AB494" s="1324">
        <f t="shared" si="968"/>
        <v>0</v>
      </c>
      <c r="AC494" s="1078">
        <f t="shared" si="986"/>
        <v>0</v>
      </c>
      <c r="AD494" s="1078">
        <f t="shared" si="970"/>
        <v>0</v>
      </c>
      <c r="AE494" s="1078">
        <f t="shared" si="986"/>
        <v>0</v>
      </c>
      <c r="AF494" s="1078">
        <f t="shared" si="986"/>
        <v>0</v>
      </c>
      <c r="AG494" s="1078">
        <f t="shared" si="986"/>
        <v>0</v>
      </c>
      <c r="AH494" s="1078">
        <f t="shared" si="986"/>
        <v>0</v>
      </c>
      <c r="AI494" s="1324">
        <f t="shared" si="971"/>
        <v>0</v>
      </c>
      <c r="AJ494" s="1078">
        <f t="shared" si="972"/>
        <v>0</v>
      </c>
      <c r="AK494" s="1078">
        <f t="shared" si="973"/>
        <v>0</v>
      </c>
      <c r="AL494" s="1078">
        <f t="shared" si="974"/>
        <v>0</v>
      </c>
      <c r="AM494" s="1078">
        <f t="shared" si="975"/>
        <v>0</v>
      </c>
      <c r="AN494" s="1078">
        <f t="shared" si="976"/>
        <v>0</v>
      </c>
      <c r="AO494" s="1078">
        <f t="shared" si="977"/>
        <v>0</v>
      </c>
      <c r="AP494" s="1324">
        <f t="shared" si="978"/>
        <v>0</v>
      </c>
    </row>
    <row r="495" spans="1:42">
      <c r="A495" s="1323" t="s">
        <v>243</v>
      </c>
      <c r="B495" s="1323" t="s">
        <v>230</v>
      </c>
      <c r="C495" s="1323" t="s">
        <v>230</v>
      </c>
      <c r="D495" s="1323">
        <f>'Information Input'!$J$18</f>
        <v>2019</v>
      </c>
      <c r="E495" s="1323">
        <f>$E$45</f>
        <v>38</v>
      </c>
      <c r="F495" s="1334" t="str">
        <f>$F$45</f>
        <v>Other Professional BH Services</v>
      </c>
      <c r="G495" s="1335" t="str">
        <f>$G$45</f>
        <v>Report 5K</v>
      </c>
      <c r="H495" s="1078">
        <f t="shared" si="983"/>
        <v>0</v>
      </c>
      <c r="I495" s="1078">
        <f t="shared" si="961"/>
        <v>0</v>
      </c>
      <c r="J495" s="1078">
        <f t="shared" si="983"/>
        <v>0</v>
      </c>
      <c r="K495" s="1078">
        <f t="shared" si="983"/>
        <v>0</v>
      </c>
      <c r="L495" s="1078">
        <f t="shared" si="983"/>
        <v>0</v>
      </c>
      <c r="M495" s="1078">
        <f t="shared" si="983"/>
        <v>0</v>
      </c>
      <c r="N495" s="1324">
        <f t="shared" si="962"/>
        <v>0</v>
      </c>
      <c r="O495" s="1078">
        <f t="shared" si="984"/>
        <v>0</v>
      </c>
      <c r="P495" s="1078">
        <f t="shared" si="964"/>
        <v>0</v>
      </c>
      <c r="Q495" s="1078">
        <f t="shared" si="984"/>
        <v>0</v>
      </c>
      <c r="R495" s="1078">
        <f t="shared" si="984"/>
        <v>0</v>
      </c>
      <c r="S495" s="1078">
        <f t="shared" si="984"/>
        <v>0</v>
      </c>
      <c r="T495" s="1078">
        <f t="shared" si="984"/>
        <v>0</v>
      </c>
      <c r="U495" s="1324">
        <f t="shared" si="965"/>
        <v>0</v>
      </c>
      <c r="V495" s="1078">
        <f t="shared" si="985"/>
        <v>0</v>
      </c>
      <c r="W495" s="1078">
        <f t="shared" si="967"/>
        <v>0</v>
      </c>
      <c r="X495" s="1078">
        <f t="shared" si="985"/>
        <v>0</v>
      </c>
      <c r="Y495" s="1078">
        <f t="shared" si="985"/>
        <v>0</v>
      </c>
      <c r="Z495" s="1078">
        <f t="shared" si="985"/>
        <v>0</v>
      </c>
      <c r="AA495" s="1078">
        <f t="shared" si="985"/>
        <v>0</v>
      </c>
      <c r="AB495" s="1324">
        <f t="shared" si="968"/>
        <v>0</v>
      </c>
      <c r="AC495" s="1078">
        <f t="shared" si="986"/>
        <v>0</v>
      </c>
      <c r="AD495" s="1078">
        <f t="shared" si="970"/>
        <v>0</v>
      </c>
      <c r="AE495" s="1078">
        <f t="shared" si="986"/>
        <v>0</v>
      </c>
      <c r="AF495" s="1078">
        <f t="shared" si="986"/>
        <v>0</v>
      </c>
      <c r="AG495" s="1078">
        <f t="shared" si="986"/>
        <v>0</v>
      </c>
      <c r="AH495" s="1078">
        <f t="shared" si="986"/>
        <v>0</v>
      </c>
      <c r="AI495" s="1324">
        <f t="shared" si="971"/>
        <v>0</v>
      </c>
      <c r="AJ495" s="1078">
        <f t="shared" si="972"/>
        <v>0</v>
      </c>
      <c r="AK495" s="1078">
        <f t="shared" si="973"/>
        <v>0</v>
      </c>
      <c r="AL495" s="1078">
        <f t="shared" si="974"/>
        <v>0</v>
      </c>
      <c r="AM495" s="1078">
        <f t="shared" si="975"/>
        <v>0</v>
      </c>
      <c r="AN495" s="1078">
        <f t="shared" si="976"/>
        <v>0</v>
      </c>
      <c r="AO495" s="1078">
        <f t="shared" si="977"/>
        <v>0</v>
      </c>
      <c r="AP495" s="1324">
        <f t="shared" si="978"/>
        <v>0</v>
      </c>
    </row>
    <row r="496" spans="1:42">
      <c r="A496" s="1323" t="s">
        <v>243</v>
      </c>
      <c r="B496" s="1323" t="s">
        <v>230</v>
      </c>
      <c r="C496" s="1323" t="s">
        <v>230</v>
      </c>
      <c r="D496" s="1323">
        <f>'Information Input'!$J$18</f>
        <v>2019</v>
      </c>
      <c r="E496" s="1323">
        <f>$E$46</f>
        <v>39</v>
      </c>
      <c r="F496" s="1334" t="str">
        <f>$F$46</f>
        <v>Respite Services</v>
      </c>
      <c r="G496" s="1335" t="str">
        <f>$G$46</f>
        <v>Report 5K</v>
      </c>
      <c r="H496" s="1078">
        <f t="shared" si="983"/>
        <v>0</v>
      </c>
      <c r="I496" s="1078">
        <f t="shared" si="961"/>
        <v>0</v>
      </c>
      <c r="J496" s="1078">
        <f t="shared" si="983"/>
        <v>0</v>
      </c>
      <c r="K496" s="1078">
        <f t="shared" si="983"/>
        <v>0</v>
      </c>
      <c r="L496" s="1078">
        <f t="shared" si="983"/>
        <v>0</v>
      </c>
      <c r="M496" s="1078">
        <f t="shared" si="983"/>
        <v>0</v>
      </c>
      <c r="N496" s="1324">
        <f t="shared" si="962"/>
        <v>0</v>
      </c>
      <c r="O496" s="1078">
        <f t="shared" si="984"/>
        <v>0</v>
      </c>
      <c r="P496" s="1078">
        <f t="shared" si="964"/>
        <v>0</v>
      </c>
      <c r="Q496" s="1078">
        <f t="shared" si="984"/>
        <v>0</v>
      </c>
      <c r="R496" s="1078">
        <f t="shared" si="984"/>
        <v>0</v>
      </c>
      <c r="S496" s="1078">
        <f t="shared" si="984"/>
        <v>0</v>
      </c>
      <c r="T496" s="1078">
        <f t="shared" si="984"/>
        <v>0</v>
      </c>
      <c r="U496" s="1324">
        <f t="shared" si="965"/>
        <v>0</v>
      </c>
      <c r="V496" s="1078">
        <f t="shared" si="985"/>
        <v>0</v>
      </c>
      <c r="W496" s="1078">
        <f t="shared" si="967"/>
        <v>0</v>
      </c>
      <c r="X496" s="1078">
        <f t="shared" si="985"/>
        <v>0</v>
      </c>
      <c r="Y496" s="1078">
        <f t="shared" si="985"/>
        <v>0</v>
      </c>
      <c r="Z496" s="1078">
        <f t="shared" si="985"/>
        <v>0</v>
      </c>
      <c r="AA496" s="1078">
        <f t="shared" si="985"/>
        <v>0</v>
      </c>
      <c r="AB496" s="1324">
        <f t="shared" si="968"/>
        <v>0</v>
      </c>
      <c r="AC496" s="1078">
        <f t="shared" si="986"/>
        <v>0</v>
      </c>
      <c r="AD496" s="1078">
        <f t="shared" si="970"/>
        <v>0</v>
      </c>
      <c r="AE496" s="1078">
        <f t="shared" si="986"/>
        <v>0</v>
      </c>
      <c r="AF496" s="1078">
        <f t="shared" si="986"/>
        <v>0</v>
      </c>
      <c r="AG496" s="1078">
        <f t="shared" si="986"/>
        <v>0</v>
      </c>
      <c r="AH496" s="1078">
        <f t="shared" si="986"/>
        <v>0</v>
      </c>
      <c r="AI496" s="1324">
        <f t="shared" si="971"/>
        <v>0</v>
      </c>
      <c r="AJ496" s="1078">
        <f t="shared" si="972"/>
        <v>0</v>
      </c>
      <c r="AK496" s="1078">
        <f t="shared" si="973"/>
        <v>0</v>
      </c>
      <c r="AL496" s="1078">
        <f t="shared" si="974"/>
        <v>0</v>
      </c>
      <c r="AM496" s="1078">
        <f t="shared" si="975"/>
        <v>0</v>
      </c>
      <c r="AN496" s="1078">
        <f t="shared" si="976"/>
        <v>0</v>
      </c>
      <c r="AO496" s="1078">
        <f t="shared" si="977"/>
        <v>0</v>
      </c>
      <c r="AP496" s="1324">
        <f t="shared" si="978"/>
        <v>0</v>
      </c>
    </row>
    <row r="497" spans="1:42">
      <c r="A497" s="1323" t="s">
        <v>243</v>
      </c>
      <c r="B497" s="1323" t="s">
        <v>230</v>
      </c>
      <c r="C497" s="1323" t="s">
        <v>230</v>
      </c>
      <c r="D497" s="1323">
        <f>'Information Input'!$J$18</f>
        <v>2019</v>
      </c>
      <c r="E497" s="1323">
        <f>$E$47</f>
        <v>40</v>
      </c>
      <c r="F497" s="1334" t="str">
        <f>$F$47</f>
        <v>Recovery Services</v>
      </c>
      <c r="G497" s="1335" t="str">
        <f>$G$47</f>
        <v>Report 5M</v>
      </c>
      <c r="H497" s="1078">
        <f t="shared" si="983"/>
        <v>0</v>
      </c>
      <c r="I497" s="1078">
        <f t="shared" si="961"/>
        <v>0</v>
      </c>
      <c r="J497" s="1078">
        <f t="shared" si="983"/>
        <v>0</v>
      </c>
      <c r="K497" s="1078">
        <f t="shared" si="983"/>
        <v>0</v>
      </c>
      <c r="L497" s="1078">
        <f t="shared" si="983"/>
        <v>0</v>
      </c>
      <c r="M497" s="1078">
        <f t="shared" si="983"/>
        <v>0</v>
      </c>
      <c r="N497" s="1324">
        <f t="shared" si="962"/>
        <v>0</v>
      </c>
      <c r="O497" s="1078">
        <f t="shared" si="984"/>
        <v>0</v>
      </c>
      <c r="P497" s="1078">
        <f t="shared" si="964"/>
        <v>0</v>
      </c>
      <c r="Q497" s="1078">
        <f t="shared" si="984"/>
        <v>0</v>
      </c>
      <c r="R497" s="1078">
        <f t="shared" si="984"/>
        <v>0</v>
      </c>
      <c r="S497" s="1078">
        <f t="shared" si="984"/>
        <v>0</v>
      </c>
      <c r="T497" s="1078">
        <f t="shared" si="984"/>
        <v>0</v>
      </c>
      <c r="U497" s="1324">
        <f t="shared" si="965"/>
        <v>0</v>
      </c>
      <c r="V497" s="1078">
        <f t="shared" si="985"/>
        <v>0</v>
      </c>
      <c r="W497" s="1078">
        <f t="shared" si="967"/>
        <v>0</v>
      </c>
      <c r="X497" s="1078">
        <f t="shared" si="985"/>
        <v>0</v>
      </c>
      <c r="Y497" s="1078">
        <f t="shared" si="985"/>
        <v>0</v>
      </c>
      <c r="Z497" s="1078">
        <f t="shared" si="985"/>
        <v>0</v>
      </c>
      <c r="AA497" s="1078">
        <f t="shared" si="985"/>
        <v>0</v>
      </c>
      <c r="AB497" s="1324">
        <f t="shared" si="968"/>
        <v>0</v>
      </c>
      <c r="AC497" s="1078">
        <f t="shared" si="986"/>
        <v>0</v>
      </c>
      <c r="AD497" s="1078">
        <f t="shared" si="970"/>
        <v>0</v>
      </c>
      <c r="AE497" s="1078">
        <f t="shared" si="986"/>
        <v>0</v>
      </c>
      <c r="AF497" s="1078">
        <f t="shared" si="986"/>
        <v>0</v>
      </c>
      <c r="AG497" s="1078">
        <f t="shared" si="986"/>
        <v>0</v>
      </c>
      <c r="AH497" s="1078">
        <f t="shared" si="986"/>
        <v>0</v>
      </c>
      <c r="AI497" s="1324">
        <f t="shared" si="971"/>
        <v>0</v>
      </c>
      <c r="AJ497" s="1078">
        <f t="shared" si="972"/>
        <v>0</v>
      </c>
      <c r="AK497" s="1078">
        <f t="shared" si="973"/>
        <v>0</v>
      </c>
      <c r="AL497" s="1078">
        <f t="shared" si="974"/>
        <v>0</v>
      </c>
      <c r="AM497" s="1078">
        <f t="shared" si="975"/>
        <v>0</v>
      </c>
      <c r="AN497" s="1078">
        <f t="shared" si="976"/>
        <v>0</v>
      </c>
      <c r="AO497" s="1078">
        <f t="shared" si="977"/>
        <v>0</v>
      </c>
      <c r="AP497" s="1324">
        <f t="shared" si="978"/>
        <v>0</v>
      </c>
    </row>
    <row r="498" spans="1:42">
      <c r="A498" s="1323" t="s">
        <v>243</v>
      </c>
      <c r="B498" s="1323" t="s">
        <v>230</v>
      </c>
      <c r="C498" s="1323" t="s">
        <v>230</v>
      </c>
      <c r="D498" s="1323">
        <f>'Information Input'!$J$18</f>
        <v>2019</v>
      </c>
      <c r="E498" s="1323">
        <f>$E$48</f>
        <v>41</v>
      </c>
      <c r="F498" s="1334" t="str">
        <f>$F$48</f>
        <v>Family Support Services</v>
      </c>
      <c r="G498" s="1335" t="str">
        <f>$G$48</f>
        <v>Report 5M</v>
      </c>
      <c r="H498" s="1078">
        <f t="shared" ref="H498:M500" si="987">H363+H408+H453</f>
        <v>0</v>
      </c>
      <c r="I498" s="1078">
        <f t="shared" si="961"/>
        <v>0</v>
      </c>
      <c r="J498" s="1078">
        <f t="shared" si="987"/>
        <v>0</v>
      </c>
      <c r="K498" s="1078">
        <f t="shared" si="987"/>
        <v>0</v>
      </c>
      <c r="L498" s="1078">
        <f t="shared" si="987"/>
        <v>0</v>
      </c>
      <c r="M498" s="1078">
        <f t="shared" si="987"/>
        <v>0</v>
      </c>
      <c r="N498" s="1324">
        <f t="shared" si="962"/>
        <v>0</v>
      </c>
      <c r="O498" s="1078">
        <f t="shared" ref="O498:T500" si="988">O363+O408+O453</f>
        <v>0</v>
      </c>
      <c r="P498" s="1078">
        <f t="shared" si="964"/>
        <v>0</v>
      </c>
      <c r="Q498" s="1078">
        <f t="shared" si="988"/>
        <v>0</v>
      </c>
      <c r="R498" s="1078">
        <f t="shared" si="988"/>
        <v>0</v>
      </c>
      <c r="S498" s="1078">
        <f t="shared" si="988"/>
        <v>0</v>
      </c>
      <c r="T498" s="1078">
        <f t="shared" si="988"/>
        <v>0</v>
      </c>
      <c r="U498" s="1324">
        <f t="shared" si="965"/>
        <v>0</v>
      </c>
      <c r="V498" s="1078">
        <f t="shared" ref="V498:AA500" si="989">V363+V408+V453</f>
        <v>0</v>
      </c>
      <c r="W498" s="1078">
        <f t="shared" si="967"/>
        <v>0</v>
      </c>
      <c r="X498" s="1078">
        <f t="shared" si="989"/>
        <v>0</v>
      </c>
      <c r="Y498" s="1078">
        <f t="shared" si="989"/>
        <v>0</v>
      </c>
      <c r="Z498" s="1078">
        <f t="shared" si="989"/>
        <v>0</v>
      </c>
      <c r="AA498" s="1078">
        <f t="shared" si="989"/>
        <v>0</v>
      </c>
      <c r="AB498" s="1324">
        <f t="shared" si="968"/>
        <v>0</v>
      </c>
      <c r="AC498" s="1078">
        <f t="shared" ref="AC498:AH500" si="990">AC363+AC408+AC453</f>
        <v>0</v>
      </c>
      <c r="AD498" s="1078">
        <f t="shared" si="970"/>
        <v>0</v>
      </c>
      <c r="AE498" s="1078">
        <f t="shared" si="990"/>
        <v>0</v>
      </c>
      <c r="AF498" s="1078">
        <f t="shared" si="990"/>
        <v>0</v>
      </c>
      <c r="AG498" s="1078">
        <f t="shared" si="990"/>
        <v>0</v>
      </c>
      <c r="AH498" s="1078">
        <f t="shared" si="990"/>
        <v>0</v>
      </c>
      <c r="AI498" s="1324">
        <f t="shared" si="971"/>
        <v>0</v>
      </c>
      <c r="AJ498" s="1078">
        <f t="shared" si="972"/>
        <v>0</v>
      </c>
      <c r="AK498" s="1078">
        <f t="shared" si="973"/>
        <v>0</v>
      </c>
      <c r="AL498" s="1078">
        <f t="shared" si="974"/>
        <v>0</v>
      </c>
      <c r="AM498" s="1078">
        <f t="shared" si="975"/>
        <v>0</v>
      </c>
      <c r="AN498" s="1078">
        <f t="shared" si="976"/>
        <v>0</v>
      </c>
      <c r="AO498" s="1078">
        <f t="shared" si="977"/>
        <v>0</v>
      </c>
      <c r="AP498" s="1324">
        <f t="shared" si="978"/>
        <v>0</v>
      </c>
    </row>
    <row r="499" spans="1:42">
      <c r="A499" s="1323" t="s">
        <v>243</v>
      </c>
      <c r="B499" s="1323" t="s">
        <v>230</v>
      </c>
      <c r="C499" s="1323" t="s">
        <v>230</v>
      </c>
      <c r="D499" s="1323">
        <f>'Information Input'!$J$18</f>
        <v>2019</v>
      </c>
      <c r="E499" s="1323">
        <f>$E$49</f>
        <v>42</v>
      </c>
      <c r="F499" s="1334" t="str">
        <f>$F$49</f>
        <v>Applied Behavior Analysis (ABA)</v>
      </c>
      <c r="G499" s="1335" t="str">
        <f>$G$49</f>
        <v>Report 5K</v>
      </c>
      <c r="H499" s="1078">
        <f t="shared" si="987"/>
        <v>0</v>
      </c>
      <c r="I499" s="1078">
        <f t="shared" si="961"/>
        <v>0</v>
      </c>
      <c r="J499" s="1078">
        <f t="shared" si="987"/>
        <v>0</v>
      </c>
      <c r="K499" s="1078">
        <f t="shared" si="987"/>
        <v>0</v>
      </c>
      <c r="L499" s="1078">
        <f t="shared" si="987"/>
        <v>0</v>
      </c>
      <c r="M499" s="1078">
        <f t="shared" si="987"/>
        <v>0</v>
      </c>
      <c r="N499" s="1324">
        <f t="shared" si="962"/>
        <v>0</v>
      </c>
      <c r="O499" s="1078">
        <f t="shared" si="988"/>
        <v>0</v>
      </c>
      <c r="P499" s="1078">
        <f t="shared" si="964"/>
        <v>0</v>
      </c>
      <c r="Q499" s="1078">
        <f t="shared" si="988"/>
        <v>0</v>
      </c>
      <c r="R499" s="1078">
        <f t="shared" si="988"/>
        <v>0</v>
      </c>
      <c r="S499" s="1078">
        <f t="shared" si="988"/>
        <v>0</v>
      </c>
      <c r="T499" s="1078">
        <f t="shared" si="988"/>
        <v>0</v>
      </c>
      <c r="U499" s="1324">
        <f t="shared" si="965"/>
        <v>0</v>
      </c>
      <c r="V499" s="1078">
        <f t="shared" si="989"/>
        <v>0</v>
      </c>
      <c r="W499" s="1078">
        <f t="shared" si="967"/>
        <v>0</v>
      </c>
      <c r="X499" s="1078">
        <f t="shared" si="989"/>
        <v>0</v>
      </c>
      <c r="Y499" s="1078">
        <f t="shared" si="989"/>
        <v>0</v>
      </c>
      <c r="Z499" s="1078">
        <f t="shared" si="989"/>
        <v>0</v>
      </c>
      <c r="AA499" s="1078">
        <f t="shared" si="989"/>
        <v>0</v>
      </c>
      <c r="AB499" s="1324">
        <f t="shared" si="968"/>
        <v>0</v>
      </c>
      <c r="AC499" s="1078">
        <f t="shared" si="990"/>
        <v>0</v>
      </c>
      <c r="AD499" s="1078">
        <f t="shared" si="970"/>
        <v>0</v>
      </c>
      <c r="AE499" s="1078">
        <f t="shared" si="990"/>
        <v>0</v>
      </c>
      <c r="AF499" s="1078">
        <f t="shared" si="990"/>
        <v>0</v>
      </c>
      <c r="AG499" s="1078">
        <f t="shared" si="990"/>
        <v>0</v>
      </c>
      <c r="AH499" s="1078">
        <f t="shared" si="990"/>
        <v>0</v>
      </c>
      <c r="AI499" s="1324">
        <f t="shared" si="971"/>
        <v>0</v>
      </c>
      <c r="AJ499" s="1078">
        <f t="shared" si="972"/>
        <v>0</v>
      </c>
      <c r="AK499" s="1078">
        <f t="shared" si="973"/>
        <v>0</v>
      </c>
      <c r="AL499" s="1078">
        <f t="shared" si="974"/>
        <v>0</v>
      </c>
      <c r="AM499" s="1078">
        <f t="shared" si="975"/>
        <v>0</v>
      </c>
      <c r="AN499" s="1078">
        <f t="shared" si="976"/>
        <v>0</v>
      </c>
      <c r="AO499" s="1078">
        <f t="shared" si="977"/>
        <v>0</v>
      </c>
      <c r="AP499" s="1324">
        <f t="shared" si="978"/>
        <v>0</v>
      </c>
    </row>
    <row r="500" spans="1:42">
      <c r="A500" s="1325" t="s">
        <v>243</v>
      </c>
      <c r="B500" s="1325" t="s">
        <v>230</v>
      </c>
      <c r="C500" s="1325" t="s">
        <v>230</v>
      </c>
      <c r="D500" s="1325">
        <f>'Information Input'!$J$18</f>
        <v>2019</v>
      </c>
      <c r="E500" s="1325">
        <f>$E$50</f>
        <v>43</v>
      </c>
      <c r="F500" s="1336" t="str">
        <f>$F$50</f>
        <v>Pre-Tenancy/Housing Support</v>
      </c>
      <c r="G500" s="1337" t="str">
        <f>$G$50</f>
        <v>Report 5K</v>
      </c>
      <c r="H500" s="1082">
        <f t="shared" si="987"/>
        <v>0</v>
      </c>
      <c r="I500" s="1082">
        <f t="shared" si="961"/>
        <v>0</v>
      </c>
      <c r="J500" s="1082">
        <f t="shared" si="987"/>
        <v>0</v>
      </c>
      <c r="K500" s="1082">
        <f t="shared" si="987"/>
        <v>0</v>
      </c>
      <c r="L500" s="1082">
        <f t="shared" si="987"/>
        <v>0</v>
      </c>
      <c r="M500" s="1082">
        <f t="shared" si="987"/>
        <v>0</v>
      </c>
      <c r="N500" s="1338">
        <f t="shared" si="962"/>
        <v>0</v>
      </c>
      <c r="O500" s="1082">
        <f t="shared" si="988"/>
        <v>0</v>
      </c>
      <c r="P500" s="1082">
        <f t="shared" si="964"/>
        <v>0</v>
      </c>
      <c r="Q500" s="1082">
        <f t="shared" si="988"/>
        <v>0</v>
      </c>
      <c r="R500" s="1082">
        <f t="shared" si="988"/>
        <v>0</v>
      </c>
      <c r="S500" s="1082">
        <f t="shared" si="988"/>
        <v>0</v>
      </c>
      <c r="T500" s="1082">
        <f t="shared" si="988"/>
        <v>0</v>
      </c>
      <c r="U500" s="1338">
        <f t="shared" si="965"/>
        <v>0</v>
      </c>
      <c r="V500" s="1082">
        <f t="shared" si="989"/>
        <v>0</v>
      </c>
      <c r="W500" s="1082">
        <f t="shared" si="967"/>
        <v>0</v>
      </c>
      <c r="X500" s="1082">
        <f t="shared" si="989"/>
        <v>0</v>
      </c>
      <c r="Y500" s="1082">
        <f t="shared" si="989"/>
        <v>0</v>
      </c>
      <c r="Z500" s="1082">
        <f t="shared" si="989"/>
        <v>0</v>
      </c>
      <c r="AA500" s="1082">
        <f t="shared" si="989"/>
        <v>0</v>
      </c>
      <c r="AB500" s="1338">
        <f t="shared" si="968"/>
        <v>0</v>
      </c>
      <c r="AC500" s="1082">
        <f t="shared" si="990"/>
        <v>0</v>
      </c>
      <c r="AD500" s="1082">
        <f t="shared" si="970"/>
        <v>0</v>
      </c>
      <c r="AE500" s="1082">
        <f t="shared" si="990"/>
        <v>0</v>
      </c>
      <c r="AF500" s="1082">
        <f t="shared" si="990"/>
        <v>0</v>
      </c>
      <c r="AG500" s="1082">
        <f t="shared" si="990"/>
        <v>0</v>
      </c>
      <c r="AH500" s="1082">
        <f t="shared" si="990"/>
        <v>0</v>
      </c>
      <c r="AI500" s="1338">
        <f t="shared" si="971"/>
        <v>0</v>
      </c>
      <c r="AJ500" s="1094">
        <f t="shared" si="972"/>
        <v>0</v>
      </c>
      <c r="AK500" s="1094">
        <f t="shared" si="973"/>
        <v>0</v>
      </c>
      <c r="AL500" s="1094">
        <f t="shared" si="974"/>
        <v>0</v>
      </c>
      <c r="AM500" s="1094">
        <f t="shared" si="975"/>
        <v>0</v>
      </c>
      <c r="AN500" s="1094">
        <f t="shared" si="976"/>
        <v>0</v>
      </c>
      <c r="AO500" s="1094">
        <f t="shared" si="977"/>
        <v>0</v>
      </c>
      <c r="AP500" s="1327">
        <f t="shared" si="978"/>
        <v>0</v>
      </c>
    </row>
    <row r="501" spans="1:42">
      <c r="A501" s="1326" t="s">
        <v>243</v>
      </c>
      <c r="B501" s="1326" t="s">
        <v>230</v>
      </c>
      <c r="C501" s="1326" t="s">
        <v>230</v>
      </c>
      <c r="D501" s="1326">
        <f>'Information Input'!$J$18</f>
        <v>2019</v>
      </c>
      <c r="E501" s="1097">
        <f>$E$51</f>
        <v>44</v>
      </c>
      <c r="F501" s="1098" t="str">
        <f>$F$51</f>
        <v>SUBTOTAL HEALTH CARE (11 through 43)</v>
      </c>
      <c r="G501" s="1099" t="str">
        <f>$G$51</f>
        <v>NA</v>
      </c>
      <c r="H501" s="1095">
        <f>SUM(H468:H500)</f>
        <v>0</v>
      </c>
      <c r="I501" s="1095">
        <f>SUM(I468:I500)</f>
        <v>0</v>
      </c>
      <c r="J501" s="1095">
        <f t="shared" ref="J501:AI501" si="991">SUM(J468:J500)</f>
        <v>0</v>
      </c>
      <c r="K501" s="1095">
        <f t="shared" si="991"/>
        <v>0</v>
      </c>
      <c r="L501" s="1095">
        <f t="shared" si="991"/>
        <v>0</v>
      </c>
      <c r="M501" s="1095">
        <f t="shared" si="991"/>
        <v>0</v>
      </c>
      <c r="N501" s="1095">
        <f t="shared" si="991"/>
        <v>0</v>
      </c>
      <c r="O501" s="1095">
        <f t="shared" si="991"/>
        <v>0</v>
      </c>
      <c r="P501" s="1095">
        <f>SUM(P468:P500)</f>
        <v>0</v>
      </c>
      <c r="Q501" s="1095">
        <f t="shared" si="991"/>
        <v>0</v>
      </c>
      <c r="R501" s="1095">
        <f t="shared" si="991"/>
        <v>0</v>
      </c>
      <c r="S501" s="1095">
        <f t="shared" si="991"/>
        <v>0</v>
      </c>
      <c r="T501" s="1095">
        <f t="shared" si="991"/>
        <v>0</v>
      </c>
      <c r="U501" s="1095">
        <f t="shared" si="991"/>
        <v>0</v>
      </c>
      <c r="V501" s="1095">
        <f t="shared" si="991"/>
        <v>0</v>
      </c>
      <c r="W501" s="1095">
        <f>SUM(W468:W500)</f>
        <v>0</v>
      </c>
      <c r="X501" s="1095">
        <f t="shared" si="991"/>
        <v>0</v>
      </c>
      <c r="Y501" s="1095">
        <f t="shared" si="991"/>
        <v>0</v>
      </c>
      <c r="Z501" s="1095">
        <f t="shared" si="991"/>
        <v>0</v>
      </c>
      <c r="AA501" s="1095">
        <f t="shared" si="991"/>
        <v>0</v>
      </c>
      <c r="AB501" s="1095">
        <f>SUM(AB468:AB500)</f>
        <v>0</v>
      </c>
      <c r="AC501" s="1095">
        <f t="shared" si="991"/>
        <v>0</v>
      </c>
      <c r="AD501" s="1095">
        <f>SUM(AD468:AD500)</f>
        <v>0</v>
      </c>
      <c r="AE501" s="1095">
        <f t="shared" si="991"/>
        <v>0</v>
      </c>
      <c r="AF501" s="1095">
        <f t="shared" si="991"/>
        <v>0</v>
      </c>
      <c r="AG501" s="1095">
        <f t="shared" si="991"/>
        <v>0</v>
      </c>
      <c r="AH501" s="1095">
        <f t="shared" si="991"/>
        <v>0</v>
      </c>
      <c r="AI501" s="1095">
        <f t="shared" si="991"/>
        <v>0</v>
      </c>
      <c r="AJ501" s="1096">
        <f>SUM(AJ468:AJ500)</f>
        <v>0</v>
      </c>
      <c r="AK501" s="1096">
        <f>SUM(AK468:AK500)</f>
        <v>0</v>
      </c>
      <c r="AL501" s="1096">
        <f t="shared" ref="AL501" si="992">SUM(AL468:AL500)</f>
        <v>0</v>
      </c>
      <c r="AM501" s="1096">
        <f t="shared" ref="AM501" si="993">SUM(AM468:AM500)</f>
        <v>0</v>
      </c>
      <c r="AN501" s="1096">
        <f t="shared" ref="AN501" si="994">SUM(AN468:AN500)</f>
        <v>0</v>
      </c>
      <c r="AO501" s="1096">
        <f>SUM(AO468:AO500)</f>
        <v>0</v>
      </c>
      <c r="AP501" s="1096">
        <f>SUM(AP468:AP500)</f>
        <v>0</v>
      </c>
    </row>
    <row r="502" spans="1:42">
      <c r="A502" s="1323" t="s">
        <v>243</v>
      </c>
      <c r="B502" s="1323" t="s">
        <v>230</v>
      </c>
      <c r="C502" s="1323" t="s">
        <v>230</v>
      </c>
      <c r="D502" s="1323">
        <f>'Information Input'!$J$18</f>
        <v>2019</v>
      </c>
      <c r="E502" s="1074">
        <f>$E$52</f>
        <v>45</v>
      </c>
      <c r="F502" s="1075" t="str">
        <f>$F$52</f>
        <v>Care Coordination - Medical</v>
      </c>
      <c r="G502" s="1076" t="str">
        <f>$G$52</f>
        <v>NA</v>
      </c>
      <c r="H502" s="1078">
        <f t="shared" ref="H502:M502" si="995">H367+H412+H457</f>
        <v>0</v>
      </c>
      <c r="I502" s="1078">
        <f t="shared" ref="I502:I508" si="996">I367+I412+I457</f>
        <v>0</v>
      </c>
      <c r="J502" s="1078">
        <f t="shared" si="995"/>
        <v>0</v>
      </c>
      <c r="K502" s="1078">
        <f t="shared" si="995"/>
        <v>0</v>
      </c>
      <c r="L502" s="1078">
        <f t="shared" si="995"/>
        <v>0</v>
      </c>
      <c r="M502" s="1078">
        <f t="shared" si="995"/>
        <v>0</v>
      </c>
      <c r="N502" s="1324">
        <f t="shared" ref="N502:N508" si="997">SUM(H502:M502)</f>
        <v>0</v>
      </c>
      <c r="O502" s="1078">
        <f t="shared" ref="O502:T502" si="998">O367+O412+O457</f>
        <v>0</v>
      </c>
      <c r="P502" s="1078">
        <f t="shared" ref="P502:P508" si="999">P367+P412+P457</f>
        <v>0</v>
      </c>
      <c r="Q502" s="1078">
        <f t="shared" si="998"/>
        <v>0</v>
      </c>
      <c r="R502" s="1078">
        <f t="shared" si="998"/>
        <v>0</v>
      </c>
      <c r="S502" s="1078">
        <f t="shared" si="998"/>
        <v>0</v>
      </c>
      <c r="T502" s="1078">
        <f t="shared" si="998"/>
        <v>0</v>
      </c>
      <c r="U502" s="1324">
        <f t="shared" ref="U502:U508" si="1000">SUM(O502:T502)</f>
        <v>0</v>
      </c>
      <c r="V502" s="1078">
        <f t="shared" ref="V502:AA502" si="1001">V367+V412+V457</f>
        <v>0</v>
      </c>
      <c r="W502" s="1078">
        <f t="shared" ref="W502:W508" si="1002">W367+W412+W457</f>
        <v>0</v>
      </c>
      <c r="X502" s="1078">
        <f t="shared" si="1001"/>
        <v>0</v>
      </c>
      <c r="Y502" s="1078">
        <f t="shared" si="1001"/>
        <v>0</v>
      </c>
      <c r="Z502" s="1078">
        <f t="shared" si="1001"/>
        <v>0</v>
      </c>
      <c r="AA502" s="1078">
        <f t="shared" si="1001"/>
        <v>0</v>
      </c>
      <c r="AB502" s="1324">
        <f t="shared" ref="AB502:AB508" si="1003">SUM(V502:AA502)</f>
        <v>0</v>
      </c>
      <c r="AC502" s="1078">
        <f t="shared" ref="AC502:AH502" si="1004">AC367+AC412+AC457</f>
        <v>0</v>
      </c>
      <c r="AD502" s="1078">
        <f t="shared" ref="AD502:AD508" si="1005">AD367+AD412+AD457</f>
        <v>0</v>
      </c>
      <c r="AE502" s="1078">
        <f t="shared" si="1004"/>
        <v>0</v>
      </c>
      <c r="AF502" s="1078">
        <f t="shared" si="1004"/>
        <v>0</v>
      </c>
      <c r="AG502" s="1078">
        <f t="shared" si="1004"/>
        <v>0</v>
      </c>
      <c r="AH502" s="1078">
        <f t="shared" si="1004"/>
        <v>0</v>
      </c>
      <c r="AI502" s="1324">
        <f t="shared" ref="AI502:AI508" si="1006">SUM(AC502:AH502)</f>
        <v>0</v>
      </c>
      <c r="AJ502" s="1094">
        <f t="shared" ref="AJ502:AO508" si="1007">H502+O502+V502+AC502</f>
        <v>0</v>
      </c>
      <c r="AK502" s="1094">
        <f t="shared" si="1007"/>
        <v>0</v>
      </c>
      <c r="AL502" s="1094">
        <f t="shared" si="1007"/>
        <v>0</v>
      </c>
      <c r="AM502" s="1094">
        <f t="shared" si="1007"/>
        <v>0</v>
      </c>
      <c r="AN502" s="1094">
        <f t="shared" si="1007"/>
        <v>0</v>
      </c>
      <c r="AO502" s="1094">
        <f t="shared" si="1007"/>
        <v>0</v>
      </c>
      <c r="AP502" s="1327">
        <f t="shared" ref="AP502:AP508" si="1008">SUM(AJ502:AO502)</f>
        <v>0</v>
      </c>
    </row>
    <row r="503" spans="1:42">
      <c r="A503" s="1323" t="s">
        <v>243</v>
      </c>
      <c r="B503" s="1323" t="s">
        <v>230</v>
      </c>
      <c r="C503" s="1323" t="s">
        <v>230</v>
      </c>
      <c r="D503" s="1323">
        <f>'Information Input'!$J$18</f>
        <v>2019</v>
      </c>
      <c r="E503" s="1074">
        <f>$E$53</f>
        <v>46</v>
      </c>
      <c r="F503" s="1075" t="str">
        <f>$F$53</f>
        <v>IHS, Tribal 638 &amp; I/T/Us - OMB Rate</v>
      </c>
      <c r="G503" s="1076" t="str">
        <f>$G$53</f>
        <v>NA</v>
      </c>
      <c r="H503" s="1078">
        <f t="shared" ref="H503:M503" si="1009">H368+H413+H458</f>
        <v>0</v>
      </c>
      <c r="I503" s="1078">
        <f t="shared" si="996"/>
        <v>0</v>
      </c>
      <c r="J503" s="1078">
        <f t="shared" si="1009"/>
        <v>0</v>
      </c>
      <c r="K503" s="1078">
        <f t="shared" si="1009"/>
        <v>0</v>
      </c>
      <c r="L503" s="1078">
        <f t="shared" si="1009"/>
        <v>0</v>
      </c>
      <c r="M503" s="1078">
        <f t="shared" si="1009"/>
        <v>0</v>
      </c>
      <c r="N503" s="1324">
        <f t="shared" si="997"/>
        <v>0</v>
      </c>
      <c r="O503" s="1078">
        <f t="shared" ref="O503:T503" si="1010">O368+O413+O458</f>
        <v>0</v>
      </c>
      <c r="P503" s="1078">
        <f t="shared" si="999"/>
        <v>0</v>
      </c>
      <c r="Q503" s="1078">
        <f t="shared" si="1010"/>
        <v>0</v>
      </c>
      <c r="R503" s="1078">
        <f t="shared" si="1010"/>
        <v>0</v>
      </c>
      <c r="S503" s="1078">
        <f t="shared" si="1010"/>
        <v>0</v>
      </c>
      <c r="T503" s="1078">
        <f t="shared" si="1010"/>
        <v>0</v>
      </c>
      <c r="U503" s="1324">
        <f t="shared" si="1000"/>
        <v>0</v>
      </c>
      <c r="V503" s="1078">
        <f t="shared" ref="V503:AA503" si="1011">V368+V413+V458</f>
        <v>0</v>
      </c>
      <c r="W503" s="1078">
        <f t="shared" si="1002"/>
        <v>0</v>
      </c>
      <c r="X503" s="1078">
        <f t="shared" si="1011"/>
        <v>0</v>
      </c>
      <c r="Y503" s="1078">
        <f t="shared" si="1011"/>
        <v>0</v>
      </c>
      <c r="Z503" s="1078">
        <f t="shared" si="1011"/>
        <v>0</v>
      </c>
      <c r="AA503" s="1078">
        <f t="shared" si="1011"/>
        <v>0</v>
      </c>
      <c r="AB503" s="1324">
        <f t="shared" si="1003"/>
        <v>0</v>
      </c>
      <c r="AC503" s="1078">
        <f t="shared" ref="AC503:AH503" si="1012">AC368+AC413+AC458</f>
        <v>0</v>
      </c>
      <c r="AD503" s="1078">
        <f t="shared" si="1005"/>
        <v>0</v>
      </c>
      <c r="AE503" s="1078">
        <f t="shared" si="1012"/>
        <v>0</v>
      </c>
      <c r="AF503" s="1078">
        <f t="shared" si="1012"/>
        <v>0</v>
      </c>
      <c r="AG503" s="1078">
        <f t="shared" si="1012"/>
        <v>0</v>
      </c>
      <c r="AH503" s="1078">
        <f t="shared" si="1012"/>
        <v>0</v>
      </c>
      <c r="AI503" s="1324">
        <f t="shared" si="1006"/>
        <v>0</v>
      </c>
      <c r="AJ503" s="1094">
        <f t="shared" si="1007"/>
        <v>0</v>
      </c>
      <c r="AK503" s="1094">
        <f t="shared" si="1007"/>
        <v>0</v>
      </c>
      <c r="AL503" s="1094">
        <f t="shared" si="1007"/>
        <v>0</v>
      </c>
      <c r="AM503" s="1094">
        <f t="shared" si="1007"/>
        <v>0</v>
      </c>
      <c r="AN503" s="1094">
        <f t="shared" si="1007"/>
        <v>0</v>
      </c>
      <c r="AO503" s="1094">
        <f t="shared" si="1007"/>
        <v>0</v>
      </c>
      <c r="AP503" s="1327">
        <f t="shared" si="1008"/>
        <v>0</v>
      </c>
    </row>
    <row r="504" spans="1:42">
      <c r="A504" s="1323" t="s">
        <v>243</v>
      </c>
      <c r="B504" s="1323" t="s">
        <v>230</v>
      </c>
      <c r="C504" s="1323" t="s">
        <v>230</v>
      </c>
      <c r="D504" s="1323">
        <f>'Information Input'!$J$18</f>
        <v>2019</v>
      </c>
      <c r="E504" s="1074">
        <f>$E$54</f>
        <v>47</v>
      </c>
      <c r="F504" s="1075" t="str">
        <f>$F$54</f>
        <v>IHS, Tribal 638 &amp; I/T/Us - NOT Subject to OMB Codes/Rates</v>
      </c>
      <c r="G504" s="1076" t="str">
        <f>$G$54</f>
        <v>NA</v>
      </c>
      <c r="H504" s="1078">
        <f t="shared" ref="H504:M504" si="1013">H369+H414+H459</f>
        <v>0</v>
      </c>
      <c r="I504" s="1078">
        <f t="shared" si="996"/>
        <v>0</v>
      </c>
      <c r="J504" s="1078">
        <f t="shared" si="1013"/>
        <v>0</v>
      </c>
      <c r="K504" s="1078">
        <f t="shared" si="1013"/>
        <v>0</v>
      </c>
      <c r="L504" s="1078">
        <f t="shared" si="1013"/>
        <v>0</v>
      </c>
      <c r="M504" s="1078">
        <f t="shared" si="1013"/>
        <v>0</v>
      </c>
      <c r="N504" s="1324">
        <f t="shared" si="997"/>
        <v>0</v>
      </c>
      <c r="O504" s="1078">
        <f t="shared" ref="O504:T504" si="1014">O369+O414+O459</f>
        <v>0</v>
      </c>
      <c r="P504" s="1078">
        <f t="shared" si="999"/>
        <v>0</v>
      </c>
      <c r="Q504" s="1078">
        <f t="shared" si="1014"/>
        <v>0</v>
      </c>
      <c r="R504" s="1078">
        <f t="shared" si="1014"/>
        <v>0</v>
      </c>
      <c r="S504" s="1078">
        <f t="shared" si="1014"/>
        <v>0</v>
      </c>
      <c r="T504" s="1078">
        <f t="shared" si="1014"/>
        <v>0</v>
      </c>
      <c r="U504" s="1324">
        <f t="shared" si="1000"/>
        <v>0</v>
      </c>
      <c r="V504" s="1078">
        <f t="shared" ref="V504:AA504" si="1015">V369+V414+V459</f>
        <v>0</v>
      </c>
      <c r="W504" s="1078">
        <f t="shared" si="1002"/>
        <v>0</v>
      </c>
      <c r="X504" s="1078">
        <f t="shared" si="1015"/>
        <v>0</v>
      </c>
      <c r="Y504" s="1078">
        <f t="shared" si="1015"/>
        <v>0</v>
      </c>
      <c r="Z504" s="1078">
        <f t="shared" si="1015"/>
        <v>0</v>
      </c>
      <c r="AA504" s="1078">
        <f t="shared" si="1015"/>
        <v>0</v>
      </c>
      <c r="AB504" s="1324">
        <f t="shared" si="1003"/>
        <v>0</v>
      </c>
      <c r="AC504" s="1078">
        <f t="shared" ref="AC504:AH504" si="1016">AC369+AC414+AC459</f>
        <v>0</v>
      </c>
      <c r="AD504" s="1078">
        <f t="shared" si="1005"/>
        <v>0</v>
      </c>
      <c r="AE504" s="1078">
        <f t="shared" si="1016"/>
        <v>0</v>
      </c>
      <c r="AF504" s="1078">
        <f t="shared" si="1016"/>
        <v>0</v>
      </c>
      <c r="AG504" s="1078">
        <f t="shared" si="1016"/>
        <v>0</v>
      </c>
      <c r="AH504" s="1078">
        <f t="shared" si="1016"/>
        <v>0</v>
      </c>
      <c r="AI504" s="1324">
        <f t="shared" si="1006"/>
        <v>0</v>
      </c>
      <c r="AJ504" s="1094">
        <f t="shared" si="1007"/>
        <v>0</v>
      </c>
      <c r="AK504" s="1094">
        <f t="shared" si="1007"/>
        <v>0</v>
      </c>
      <c r="AL504" s="1094">
        <f t="shared" si="1007"/>
        <v>0</v>
      </c>
      <c r="AM504" s="1094">
        <f t="shared" si="1007"/>
        <v>0</v>
      </c>
      <c r="AN504" s="1094">
        <f t="shared" si="1007"/>
        <v>0</v>
      </c>
      <c r="AO504" s="1094">
        <f t="shared" si="1007"/>
        <v>0</v>
      </c>
      <c r="AP504" s="1327">
        <f t="shared" si="1008"/>
        <v>0</v>
      </c>
    </row>
    <row r="505" spans="1:42">
      <c r="A505" s="1323" t="s">
        <v>243</v>
      </c>
      <c r="B505" s="1323" t="s">
        <v>230</v>
      </c>
      <c r="C505" s="1323" t="s">
        <v>230</v>
      </c>
      <c r="D505" s="1323">
        <f>'Information Input'!$J$18</f>
        <v>2019</v>
      </c>
      <c r="E505" s="1074">
        <f>$E$55</f>
        <v>48</v>
      </c>
      <c r="F505" s="1075" t="str">
        <f>$F$55</f>
        <v>Member Rewards - Goods and Services</v>
      </c>
      <c r="G505" s="1076" t="str">
        <f>$G$55</f>
        <v>NA</v>
      </c>
      <c r="H505" s="1078">
        <f t="shared" ref="H505:M505" si="1017">H370+H415+H460</f>
        <v>0</v>
      </c>
      <c r="I505" s="1078">
        <f t="shared" si="996"/>
        <v>0</v>
      </c>
      <c r="J505" s="1078">
        <f t="shared" si="1017"/>
        <v>0</v>
      </c>
      <c r="K505" s="1078">
        <f t="shared" si="1017"/>
        <v>0</v>
      </c>
      <c r="L505" s="1078">
        <f t="shared" si="1017"/>
        <v>0</v>
      </c>
      <c r="M505" s="1078">
        <f t="shared" si="1017"/>
        <v>0</v>
      </c>
      <c r="N505" s="1324">
        <f t="shared" si="997"/>
        <v>0</v>
      </c>
      <c r="O505" s="1078">
        <f t="shared" ref="O505:T505" si="1018">O370+O415+O460</f>
        <v>0</v>
      </c>
      <c r="P505" s="1078">
        <f t="shared" si="999"/>
        <v>0</v>
      </c>
      <c r="Q505" s="1078">
        <f t="shared" si="1018"/>
        <v>0</v>
      </c>
      <c r="R505" s="1078">
        <f t="shared" si="1018"/>
        <v>0</v>
      </c>
      <c r="S505" s="1078">
        <f t="shared" si="1018"/>
        <v>0</v>
      </c>
      <c r="T505" s="1078">
        <f t="shared" si="1018"/>
        <v>0</v>
      </c>
      <c r="U505" s="1324">
        <f t="shared" si="1000"/>
        <v>0</v>
      </c>
      <c r="V505" s="1078">
        <f t="shared" ref="V505:AA505" si="1019">V370+V415+V460</f>
        <v>0</v>
      </c>
      <c r="W505" s="1078">
        <f t="shared" si="1002"/>
        <v>0</v>
      </c>
      <c r="X505" s="1078">
        <f t="shared" si="1019"/>
        <v>0</v>
      </c>
      <c r="Y505" s="1078">
        <f t="shared" si="1019"/>
        <v>0</v>
      </c>
      <c r="Z505" s="1078">
        <f t="shared" si="1019"/>
        <v>0</v>
      </c>
      <c r="AA505" s="1078">
        <f t="shared" si="1019"/>
        <v>0</v>
      </c>
      <c r="AB505" s="1324">
        <f t="shared" si="1003"/>
        <v>0</v>
      </c>
      <c r="AC505" s="1078">
        <f t="shared" ref="AC505:AH505" si="1020">AC370+AC415+AC460</f>
        <v>0</v>
      </c>
      <c r="AD505" s="1078">
        <f t="shared" si="1005"/>
        <v>0</v>
      </c>
      <c r="AE505" s="1078">
        <f t="shared" si="1020"/>
        <v>0</v>
      </c>
      <c r="AF505" s="1078">
        <f t="shared" si="1020"/>
        <v>0</v>
      </c>
      <c r="AG505" s="1078">
        <f t="shared" si="1020"/>
        <v>0</v>
      </c>
      <c r="AH505" s="1078">
        <f t="shared" si="1020"/>
        <v>0</v>
      </c>
      <c r="AI505" s="1324">
        <f t="shared" si="1006"/>
        <v>0</v>
      </c>
      <c r="AJ505" s="1094">
        <f t="shared" si="1007"/>
        <v>0</v>
      </c>
      <c r="AK505" s="1094">
        <f t="shared" si="1007"/>
        <v>0</v>
      </c>
      <c r="AL505" s="1094">
        <f t="shared" si="1007"/>
        <v>0</v>
      </c>
      <c r="AM505" s="1094">
        <f t="shared" si="1007"/>
        <v>0</v>
      </c>
      <c r="AN505" s="1094">
        <f t="shared" si="1007"/>
        <v>0</v>
      </c>
      <c r="AO505" s="1094">
        <f t="shared" si="1007"/>
        <v>0</v>
      </c>
      <c r="AP505" s="1327">
        <f t="shared" si="1008"/>
        <v>0</v>
      </c>
    </row>
    <row r="506" spans="1:42">
      <c r="A506" s="1323" t="s">
        <v>243</v>
      </c>
      <c r="B506" s="1323" t="s">
        <v>230</v>
      </c>
      <c r="C506" s="1323" t="s">
        <v>230</v>
      </c>
      <c r="D506" s="1323">
        <f>'Information Input'!$J$18</f>
        <v>2019</v>
      </c>
      <c r="E506" s="1074">
        <f>$E$56</f>
        <v>49</v>
      </c>
      <c r="F506" s="1075" t="str">
        <f>$F$56</f>
        <v>Member Rewards - Vendor Administration</v>
      </c>
      <c r="G506" s="1076" t="str">
        <f>$G$56</f>
        <v>NA</v>
      </c>
      <c r="H506" s="1078">
        <f t="shared" ref="H506:M506" si="1021">H371+H416+H461</f>
        <v>0</v>
      </c>
      <c r="I506" s="1078">
        <f t="shared" si="996"/>
        <v>0</v>
      </c>
      <c r="J506" s="1078">
        <f t="shared" si="1021"/>
        <v>0</v>
      </c>
      <c r="K506" s="1078">
        <f t="shared" si="1021"/>
        <v>0</v>
      </c>
      <c r="L506" s="1078">
        <f t="shared" si="1021"/>
        <v>0</v>
      </c>
      <c r="M506" s="1078">
        <f t="shared" si="1021"/>
        <v>0</v>
      </c>
      <c r="N506" s="1324">
        <f t="shared" si="997"/>
        <v>0</v>
      </c>
      <c r="O506" s="1078">
        <f t="shared" ref="O506:T506" si="1022">O371+O416+O461</f>
        <v>0</v>
      </c>
      <c r="P506" s="1078">
        <f t="shared" si="999"/>
        <v>0</v>
      </c>
      <c r="Q506" s="1078">
        <f t="shared" si="1022"/>
        <v>0</v>
      </c>
      <c r="R506" s="1078">
        <f t="shared" si="1022"/>
        <v>0</v>
      </c>
      <c r="S506" s="1078">
        <f t="shared" si="1022"/>
        <v>0</v>
      </c>
      <c r="T506" s="1078">
        <f t="shared" si="1022"/>
        <v>0</v>
      </c>
      <c r="U506" s="1324">
        <f t="shared" si="1000"/>
        <v>0</v>
      </c>
      <c r="V506" s="1078">
        <f t="shared" ref="V506:AA506" si="1023">V371+V416+V461</f>
        <v>0</v>
      </c>
      <c r="W506" s="1078">
        <f t="shared" si="1002"/>
        <v>0</v>
      </c>
      <c r="X506" s="1078">
        <f t="shared" si="1023"/>
        <v>0</v>
      </c>
      <c r="Y506" s="1078">
        <f t="shared" si="1023"/>
        <v>0</v>
      </c>
      <c r="Z506" s="1078">
        <f t="shared" si="1023"/>
        <v>0</v>
      </c>
      <c r="AA506" s="1078">
        <f t="shared" si="1023"/>
        <v>0</v>
      </c>
      <c r="AB506" s="1324">
        <f t="shared" si="1003"/>
        <v>0</v>
      </c>
      <c r="AC506" s="1078">
        <f t="shared" ref="AC506:AH506" si="1024">AC371+AC416+AC461</f>
        <v>0</v>
      </c>
      <c r="AD506" s="1078">
        <f t="shared" si="1005"/>
        <v>0</v>
      </c>
      <c r="AE506" s="1078">
        <f t="shared" si="1024"/>
        <v>0</v>
      </c>
      <c r="AF506" s="1078">
        <f t="shared" si="1024"/>
        <v>0</v>
      </c>
      <c r="AG506" s="1078">
        <f t="shared" si="1024"/>
        <v>0</v>
      </c>
      <c r="AH506" s="1078">
        <f t="shared" si="1024"/>
        <v>0</v>
      </c>
      <c r="AI506" s="1324">
        <f t="shared" si="1006"/>
        <v>0</v>
      </c>
      <c r="AJ506" s="1094">
        <f t="shared" si="1007"/>
        <v>0</v>
      </c>
      <c r="AK506" s="1094">
        <f t="shared" si="1007"/>
        <v>0</v>
      </c>
      <c r="AL506" s="1094">
        <f t="shared" si="1007"/>
        <v>0</v>
      </c>
      <c r="AM506" s="1094">
        <f t="shared" si="1007"/>
        <v>0</v>
      </c>
      <c r="AN506" s="1094">
        <f t="shared" si="1007"/>
        <v>0</v>
      </c>
      <c r="AO506" s="1094">
        <f t="shared" si="1007"/>
        <v>0</v>
      </c>
      <c r="AP506" s="1327">
        <f t="shared" si="1008"/>
        <v>0</v>
      </c>
    </row>
    <row r="507" spans="1:42">
      <c r="A507" s="1323" t="s">
        <v>243</v>
      </c>
      <c r="B507" s="1323" t="s">
        <v>230</v>
      </c>
      <c r="C507" s="1323" t="s">
        <v>230</v>
      </c>
      <c r="D507" s="1323">
        <f>'Information Input'!$J$18</f>
        <v>2019</v>
      </c>
      <c r="E507" s="1074">
        <f>$E$57</f>
        <v>50</v>
      </c>
      <c r="F507" s="1075" t="str">
        <f>$F$57</f>
        <v>Value Added Services/Non-State Plan Approved Services</v>
      </c>
      <c r="G507" s="1076" t="str">
        <f>$G$57</f>
        <v>NA</v>
      </c>
      <c r="H507" s="1078">
        <f t="shared" ref="H507:M507" si="1025">H372+H417+H462</f>
        <v>0</v>
      </c>
      <c r="I507" s="1078">
        <f t="shared" si="996"/>
        <v>0</v>
      </c>
      <c r="J507" s="1078">
        <f t="shared" si="1025"/>
        <v>0</v>
      </c>
      <c r="K507" s="1078">
        <f t="shared" si="1025"/>
        <v>0</v>
      </c>
      <c r="L507" s="1078">
        <f t="shared" si="1025"/>
        <v>0</v>
      </c>
      <c r="M507" s="1078">
        <f t="shared" si="1025"/>
        <v>0</v>
      </c>
      <c r="N507" s="1324">
        <f t="shared" si="997"/>
        <v>0</v>
      </c>
      <c r="O507" s="1078">
        <f t="shared" ref="O507:T507" si="1026">O372+O417+O462</f>
        <v>0</v>
      </c>
      <c r="P507" s="1078">
        <f t="shared" si="999"/>
        <v>0</v>
      </c>
      <c r="Q507" s="1078">
        <f t="shared" si="1026"/>
        <v>0</v>
      </c>
      <c r="R507" s="1078">
        <f t="shared" si="1026"/>
        <v>0</v>
      </c>
      <c r="S507" s="1078">
        <f t="shared" si="1026"/>
        <v>0</v>
      </c>
      <c r="T507" s="1078">
        <f t="shared" si="1026"/>
        <v>0</v>
      </c>
      <c r="U507" s="1324">
        <f t="shared" si="1000"/>
        <v>0</v>
      </c>
      <c r="V507" s="1078">
        <f t="shared" ref="V507:AA507" si="1027">V372+V417+V462</f>
        <v>0</v>
      </c>
      <c r="W507" s="1078">
        <f t="shared" si="1002"/>
        <v>0</v>
      </c>
      <c r="X507" s="1078">
        <f t="shared" si="1027"/>
        <v>0</v>
      </c>
      <c r="Y507" s="1078">
        <f t="shared" si="1027"/>
        <v>0</v>
      </c>
      <c r="Z507" s="1078">
        <f t="shared" si="1027"/>
        <v>0</v>
      </c>
      <c r="AA507" s="1078">
        <f t="shared" si="1027"/>
        <v>0</v>
      </c>
      <c r="AB507" s="1324">
        <f t="shared" si="1003"/>
        <v>0</v>
      </c>
      <c r="AC507" s="1078">
        <f t="shared" ref="AC507:AH507" si="1028">AC372+AC417+AC462</f>
        <v>0</v>
      </c>
      <c r="AD507" s="1078">
        <f t="shared" si="1005"/>
        <v>0</v>
      </c>
      <c r="AE507" s="1078">
        <f t="shared" si="1028"/>
        <v>0</v>
      </c>
      <c r="AF507" s="1078">
        <f t="shared" si="1028"/>
        <v>0</v>
      </c>
      <c r="AG507" s="1078">
        <f t="shared" si="1028"/>
        <v>0</v>
      </c>
      <c r="AH507" s="1078">
        <f t="shared" si="1028"/>
        <v>0</v>
      </c>
      <c r="AI507" s="1324">
        <f t="shared" si="1006"/>
        <v>0</v>
      </c>
      <c r="AJ507" s="1094">
        <f t="shared" si="1007"/>
        <v>0</v>
      </c>
      <c r="AK507" s="1094">
        <f t="shared" si="1007"/>
        <v>0</v>
      </c>
      <c r="AL507" s="1094">
        <f t="shared" si="1007"/>
        <v>0</v>
      </c>
      <c r="AM507" s="1094">
        <f t="shared" si="1007"/>
        <v>0</v>
      </c>
      <c r="AN507" s="1094">
        <f t="shared" si="1007"/>
        <v>0</v>
      </c>
      <c r="AO507" s="1094">
        <f t="shared" si="1007"/>
        <v>0</v>
      </c>
      <c r="AP507" s="1327">
        <f t="shared" si="1008"/>
        <v>0</v>
      </c>
    </row>
    <row r="508" spans="1:42">
      <c r="A508" s="1328" t="s">
        <v>243</v>
      </c>
      <c r="B508" s="1328" t="s">
        <v>230</v>
      </c>
      <c r="C508" s="1328" t="s">
        <v>230</v>
      </c>
      <c r="D508" s="1328">
        <f>'Information Input'!$J$18</f>
        <v>2019</v>
      </c>
      <c r="E508" s="1100">
        <f>$E$58</f>
        <v>51</v>
      </c>
      <c r="F508" s="1101" t="str">
        <f>$F$58</f>
        <v>Other - Outlier Services (Provide Detail in Outlier Report)</v>
      </c>
      <c r="G508" s="1102" t="str">
        <f>$G$58</f>
        <v>NA</v>
      </c>
      <c r="H508" s="1082">
        <f t="shared" ref="H508:M508" si="1029">H373+H418+H463</f>
        <v>0</v>
      </c>
      <c r="I508" s="1082">
        <f t="shared" si="996"/>
        <v>0</v>
      </c>
      <c r="J508" s="1082">
        <f t="shared" si="1029"/>
        <v>0</v>
      </c>
      <c r="K508" s="1082">
        <f t="shared" si="1029"/>
        <v>0</v>
      </c>
      <c r="L508" s="1082">
        <f t="shared" si="1029"/>
        <v>0</v>
      </c>
      <c r="M508" s="1082">
        <f t="shared" si="1029"/>
        <v>0</v>
      </c>
      <c r="N508" s="1338">
        <f t="shared" si="997"/>
        <v>0</v>
      </c>
      <c r="O508" s="1082">
        <f t="shared" ref="O508:T508" si="1030">O373+O418+O463</f>
        <v>0</v>
      </c>
      <c r="P508" s="1082">
        <f t="shared" si="999"/>
        <v>0</v>
      </c>
      <c r="Q508" s="1082">
        <f t="shared" si="1030"/>
        <v>0</v>
      </c>
      <c r="R508" s="1082">
        <f t="shared" si="1030"/>
        <v>0</v>
      </c>
      <c r="S508" s="1082">
        <f t="shared" si="1030"/>
        <v>0</v>
      </c>
      <c r="T508" s="1082">
        <f t="shared" si="1030"/>
        <v>0</v>
      </c>
      <c r="U508" s="1338">
        <f t="shared" si="1000"/>
        <v>0</v>
      </c>
      <c r="V508" s="1082">
        <f t="shared" ref="V508:AA508" si="1031">V373+V418+V463</f>
        <v>0</v>
      </c>
      <c r="W508" s="1082">
        <f t="shared" si="1002"/>
        <v>0</v>
      </c>
      <c r="X508" s="1082">
        <f t="shared" si="1031"/>
        <v>0</v>
      </c>
      <c r="Y508" s="1082">
        <f t="shared" si="1031"/>
        <v>0</v>
      </c>
      <c r="Z508" s="1082">
        <f t="shared" si="1031"/>
        <v>0</v>
      </c>
      <c r="AA508" s="1082">
        <f t="shared" si="1031"/>
        <v>0</v>
      </c>
      <c r="AB508" s="1338">
        <f t="shared" si="1003"/>
        <v>0</v>
      </c>
      <c r="AC508" s="1082">
        <f t="shared" ref="AC508:AH508" si="1032">AC373+AC418+AC463</f>
        <v>0</v>
      </c>
      <c r="AD508" s="1082">
        <f t="shared" si="1005"/>
        <v>0</v>
      </c>
      <c r="AE508" s="1082">
        <f t="shared" si="1032"/>
        <v>0</v>
      </c>
      <c r="AF508" s="1082">
        <f t="shared" si="1032"/>
        <v>0</v>
      </c>
      <c r="AG508" s="1082">
        <f t="shared" si="1032"/>
        <v>0</v>
      </c>
      <c r="AH508" s="1082">
        <f t="shared" si="1032"/>
        <v>0</v>
      </c>
      <c r="AI508" s="1338">
        <f t="shared" si="1006"/>
        <v>0</v>
      </c>
      <c r="AJ508" s="1094">
        <f t="shared" si="1007"/>
        <v>0</v>
      </c>
      <c r="AK508" s="1094">
        <f t="shared" si="1007"/>
        <v>0</v>
      </c>
      <c r="AL508" s="1094">
        <f t="shared" si="1007"/>
        <v>0</v>
      </c>
      <c r="AM508" s="1094">
        <f t="shared" si="1007"/>
        <v>0</v>
      </c>
      <c r="AN508" s="1094">
        <f t="shared" si="1007"/>
        <v>0</v>
      </c>
      <c r="AO508" s="1094">
        <f t="shared" si="1007"/>
        <v>0</v>
      </c>
      <c r="AP508" s="1327">
        <f t="shared" si="1008"/>
        <v>0</v>
      </c>
    </row>
    <row r="509" spans="1:42">
      <c r="A509" s="1329" t="s">
        <v>243</v>
      </c>
      <c r="B509" s="1329" t="s">
        <v>230</v>
      </c>
      <c r="C509" s="1329" t="s">
        <v>230</v>
      </c>
      <c r="D509" s="1329">
        <f>'Information Input'!$J$18</f>
        <v>2019</v>
      </c>
      <c r="E509" s="1103">
        <f>$E$59</f>
        <v>52</v>
      </c>
      <c r="F509" s="1104" t="str">
        <f>$F$59</f>
        <v>TOTAL HEALTH CARE (44 through 51)</v>
      </c>
      <c r="G509" s="1105" t="str">
        <f>$G$59</f>
        <v>NA</v>
      </c>
      <c r="H509" s="1095">
        <f>SUM(H501:H508)</f>
        <v>0</v>
      </c>
      <c r="I509" s="1095">
        <f>SUM(I501:I508)</f>
        <v>0</v>
      </c>
      <c r="J509" s="1095">
        <f t="shared" ref="J509" si="1033">SUM(J501:J508)</f>
        <v>0</v>
      </c>
      <c r="K509" s="1095">
        <f t="shared" ref="K509" si="1034">SUM(K501:K508)</f>
        <v>0</v>
      </c>
      <c r="L509" s="1095">
        <f t="shared" ref="L509" si="1035">SUM(L501:L508)</f>
        <v>0</v>
      </c>
      <c r="M509" s="1095">
        <f t="shared" ref="M509" si="1036">SUM(M501:M508)</f>
        <v>0</v>
      </c>
      <c r="N509" s="1095">
        <f t="shared" ref="N509" si="1037">SUM(N501:N508)</f>
        <v>0</v>
      </c>
      <c r="O509" s="1095">
        <f t="shared" ref="O509" si="1038">SUM(O501:O508)</f>
        <v>0</v>
      </c>
      <c r="P509" s="1095">
        <f t="shared" ref="P509" si="1039">SUM(P501:P508)</f>
        <v>0</v>
      </c>
      <c r="Q509" s="1095">
        <f t="shared" ref="Q509" si="1040">SUM(Q501:Q508)</f>
        <v>0</v>
      </c>
      <c r="R509" s="1095">
        <f t="shared" ref="R509" si="1041">SUM(R501:R508)</f>
        <v>0</v>
      </c>
      <c r="S509" s="1095">
        <f t="shared" ref="S509" si="1042">SUM(S501:S508)</f>
        <v>0</v>
      </c>
      <c r="T509" s="1095">
        <f t="shared" ref="T509" si="1043">SUM(T501:T508)</f>
        <v>0</v>
      </c>
      <c r="U509" s="1095">
        <f t="shared" ref="U509" si="1044">SUM(U501:U508)</f>
        <v>0</v>
      </c>
      <c r="V509" s="1095">
        <f t="shared" ref="V509" si="1045">SUM(V501:V508)</f>
        <v>0</v>
      </c>
      <c r="W509" s="1095">
        <f t="shared" ref="W509" si="1046">SUM(W501:W508)</f>
        <v>0</v>
      </c>
      <c r="X509" s="1095">
        <f t="shared" ref="X509" si="1047">SUM(X501:X508)</f>
        <v>0</v>
      </c>
      <c r="Y509" s="1095">
        <f t="shared" ref="Y509" si="1048">SUM(Y501:Y508)</f>
        <v>0</v>
      </c>
      <c r="Z509" s="1095">
        <f t="shared" ref="Z509" si="1049">SUM(Z501:Z508)</f>
        <v>0</v>
      </c>
      <c r="AA509" s="1095">
        <f t="shared" ref="AA509" si="1050">SUM(AA501:AA508)</f>
        <v>0</v>
      </c>
      <c r="AB509" s="1095">
        <f t="shared" ref="AB509" si="1051">SUM(AB501:AB508)</f>
        <v>0</v>
      </c>
      <c r="AC509" s="1095">
        <f t="shared" ref="AC509" si="1052">SUM(AC501:AC508)</f>
        <v>0</v>
      </c>
      <c r="AD509" s="1095">
        <f t="shared" ref="AD509" si="1053">SUM(AD501:AD508)</f>
        <v>0</v>
      </c>
      <c r="AE509" s="1095">
        <f>SUM(AE501:AE508)</f>
        <v>0</v>
      </c>
      <c r="AF509" s="1095">
        <f t="shared" ref="AF509" si="1054">SUM(AF501:AF508)</f>
        <v>0</v>
      </c>
      <c r="AG509" s="1095">
        <f t="shared" ref="AG509" si="1055">SUM(AG501:AG508)</f>
        <v>0</v>
      </c>
      <c r="AH509" s="1095">
        <f t="shared" ref="AH509" si="1056">SUM(AH501:AH508)</f>
        <v>0</v>
      </c>
      <c r="AI509" s="1095">
        <f>SUM(AI501:AI508)</f>
        <v>0</v>
      </c>
      <c r="AJ509" s="1095">
        <f>SUM(AJ501:AJ508)</f>
        <v>0</v>
      </c>
      <c r="AK509" s="1095">
        <f t="shared" ref="AK509" si="1057">SUM(AK501:AK508)</f>
        <v>0</v>
      </c>
      <c r="AL509" s="1095">
        <f t="shared" ref="AL509" si="1058">SUM(AL501:AL508)</f>
        <v>0</v>
      </c>
      <c r="AM509" s="1095">
        <f t="shared" ref="AM509" si="1059">SUM(AM501:AM508)</f>
        <v>0</v>
      </c>
      <c r="AN509" s="1095">
        <f t="shared" ref="AN509" si="1060">SUM(AN501:AN508)</f>
        <v>0</v>
      </c>
      <c r="AO509" s="1095">
        <f>SUM(AO501:AO508)</f>
        <v>0</v>
      </c>
      <c r="AP509" s="1095">
        <f t="shared" ref="AP509" si="1061">SUM(AP501:AP508)</f>
        <v>0</v>
      </c>
    </row>
  </sheetData>
  <sheetProtection algorithmName="SHA-512" hashValue="BBta3sB+s2fpgX61mEZ8dChZL/52SV506wXOO6YlVhdpBLYND/Jg96JtALDeU/poDAT93aiseOg5lJU/qriVFg==" saltValue="SyDdLDGaYVtSV+JAOIHzfg==" spinCount="100000" sheet="1" objects="1" scenarios="1"/>
  <pageMargins left="0.4" right="0.25" top="0.75" bottom="0.75" header="0.25" footer="0.25"/>
  <pageSetup scale="33" pageOrder="overThenDown" orientation="landscape" r:id="rId1"/>
  <headerFooter scaleWithDoc="0">
    <oddHeader>&amp;RState of New Mexico</oddHeader>
    <oddFooter>&amp;LVersion 4.0&amp;RPage &amp;P of &amp;N</oddFooter>
  </headerFooter>
  <rowBreaks count="5" manualBreakCount="5">
    <brk id="105" max="16383" man="1"/>
    <brk id="195" max="16383" man="1"/>
    <brk id="285" max="16383" man="1"/>
    <brk id="375" max="16383" man="1"/>
    <brk id="465" max="16383" man="1"/>
  </rowBreaks>
  <colBreaks count="2" manualBreakCount="2">
    <brk id="21" max="1048575" man="1"/>
    <brk id="3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78"/>
  <sheetViews>
    <sheetView showGridLines="0" zoomScale="75" zoomScaleNormal="75" workbookViewId="0"/>
  </sheetViews>
  <sheetFormatPr defaultColWidth="9.33203125" defaultRowHeight="12.6"/>
  <cols>
    <col min="1" max="1" width="6.33203125" style="9" customWidth="1"/>
    <col min="2" max="2" width="65.33203125" style="2" customWidth="1"/>
    <col min="3" max="3" width="29" style="2" bestFit="1" customWidth="1"/>
    <col min="4" max="18" width="21" style="2" customWidth="1"/>
    <col min="19" max="23" width="12.83203125" style="2" customWidth="1"/>
    <col min="24" max="43" width="15.83203125" style="2" customWidth="1"/>
    <col min="44" max="16384" width="9.33203125" style="2"/>
  </cols>
  <sheetData>
    <row r="1" spans="1:18" ht="12" customHeight="1"/>
    <row r="2" spans="1:18" ht="18" customHeight="1">
      <c r="A2" s="36" t="s">
        <v>244</v>
      </c>
    </row>
    <row r="3" spans="1:18" ht="18" customHeight="1">
      <c r="A3" s="190" t="s">
        <v>245</v>
      </c>
      <c r="B3" s="6"/>
    </row>
    <row r="4" spans="1:18" ht="18" customHeight="1">
      <c r="A4" s="191" t="s">
        <v>246</v>
      </c>
      <c r="B4" s="6"/>
    </row>
    <row r="5" spans="1:18" ht="18" customHeight="1">
      <c r="A5" s="190" t="s">
        <v>109</v>
      </c>
      <c r="B5" s="6"/>
    </row>
    <row r="6" spans="1:18" ht="12" customHeight="1">
      <c r="A6" s="190"/>
      <c r="B6" s="6"/>
    </row>
    <row r="7" spans="1:18" s="6" customFormat="1" ht="18" customHeight="1">
      <c r="A7" s="191" t="str">
        <f>"MCO Name:  "&amp;'Information Input'!$F$14</f>
        <v xml:space="preserve">MCO Name:  </v>
      </c>
      <c r="B7" s="31"/>
    </row>
    <row r="8" spans="1:18" s="6" customFormat="1" ht="18" customHeight="1">
      <c r="A8" s="190" t="str">
        <f>"Report Submission Type:  "&amp;TEXT('Information Input'!$J$22,"mm/dd/yyyy")</f>
        <v>Report Submission Type:  Quarterly</v>
      </c>
      <c r="B8" s="31"/>
      <c r="C8" s="31"/>
      <c r="D8" s="31"/>
      <c r="E8" s="31"/>
      <c r="F8" s="31"/>
      <c r="G8" s="31"/>
      <c r="H8" s="31"/>
      <c r="I8" s="31"/>
      <c r="J8" s="31"/>
      <c r="K8" s="31"/>
      <c r="L8" s="31"/>
      <c r="M8" s="31"/>
    </row>
    <row r="9" spans="1:18" s="6" customFormat="1" ht="18" customHeight="1">
      <c r="A9" s="190" t="str">
        <f>"Calendar Year Reporting Cycle:  "&amp;'Information Input'!$J$18</f>
        <v>Calendar Year Reporting Cycle:  2019</v>
      </c>
      <c r="B9" s="31"/>
      <c r="C9" s="31"/>
      <c r="D9" s="31"/>
      <c r="E9" s="31"/>
      <c r="F9" s="31"/>
      <c r="G9" s="31"/>
      <c r="H9" s="31"/>
      <c r="I9" s="31"/>
      <c r="J9" s="31"/>
      <c r="K9" s="31"/>
      <c r="L9" s="31"/>
      <c r="M9" s="31"/>
    </row>
    <row r="10" spans="1:18" s="6" customFormat="1" ht="18" customHeight="1">
      <c r="A10" s="190" t="str">
        <f>"Report Period Ending:  "&amp;TEXT('Information Input'!$H$30,"mm/dd/yyyy")</f>
        <v>Report Period Ending:  03/31/2019</v>
      </c>
      <c r="B10" s="31"/>
      <c r="C10" s="31"/>
      <c r="D10" s="31"/>
      <c r="E10" s="31"/>
      <c r="F10" s="31"/>
      <c r="G10" s="31"/>
      <c r="H10" s="31"/>
      <c r="I10" s="31"/>
      <c r="J10" s="31"/>
      <c r="K10" s="31"/>
      <c r="L10" s="31"/>
      <c r="M10" s="31"/>
    </row>
    <row r="11" spans="1:18" ht="12" customHeight="1">
      <c r="A11" s="34"/>
    </row>
    <row r="12" spans="1:18" s="15" customFormat="1" ht="15" customHeight="1">
      <c r="A12" s="421"/>
      <c r="B12" s="422"/>
      <c r="C12" s="421"/>
      <c r="D12" s="397" t="s">
        <v>111</v>
      </c>
      <c r="E12" s="398"/>
      <c r="F12" s="398"/>
      <c r="G12" s="398"/>
      <c r="H12" s="399"/>
      <c r="I12" s="397" t="s">
        <v>112</v>
      </c>
      <c r="J12" s="398"/>
      <c r="K12" s="398"/>
      <c r="L12" s="398"/>
      <c r="M12" s="399"/>
      <c r="N12" s="397" t="s">
        <v>113</v>
      </c>
      <c r="O12" s="398"/>
      <c r="P12" s="398"/>
      <c r="Q12" s="398"/>
      <c r="R12" s="399"/>
    </row>
    <row r="13" spans="1:18" s="15" customFormat="1" ht="15" customHeight="1">
      <c r="A13" s="423"/>
      <c r="B13" s="424"/>
      <c r="C13" s="423"/>
      <c r="D13" s="404" t="s">
        <v>118</v>
      </c>
      <c r="E13" s="405"/>
      <c r="F13" s="405"/>
      <c r="G13" s="405"/>
      <c r="H13" s="406"/>
      <c r="I13" s="404" t="s">
        <v>118</v>
      </c>
      <c r="J13" s="405"/>
      <c r="K13" s="405"/>
      <c r="L13" s="405"/>
      <c r="M13" s="406"/>
      <c r="N13" s="404" t="s">
        <v>118</v>
      </c>
      <c r="O13" s="405"/>
      <c r="P13" s="405"/>
      <c r="Q13" s="405"/>
      <c r="R13" s="406"/>
    </row>
    <row r="14" spans="1:18" s="15" customFormat="1" ht="15" customHeight="1">
      <c r="A14" s="423" t="s">
        <v>122</v>
      </c>
      <c r="B14" s="424"/>
      <c r="C14" s="423" t="s">
        <v>247</v>
      </c>
      <c r="D14" s="410" t="s">
        <v>123</v>
      </c>
      <c r="E14" s="411"/>
      <c r="F14" s="411"/>
      <c r="G14" s="411"/>
      <c r="H14" s="412"/>
      <c r="I14" s="410" t="s">
        <v>124</v>
      </c>
      <c r="J14" s="411"/>
      <c r="K14" s="411"/>
      <c r="L14" s="411"/>
      <c r="M14" s="412"/>
      <c r="N14" s="410" t="s">
        <v>125</v>
      </c>
      <c r="O14" s="411"/>
      <c r="P14" s="411"/>
      <c r="Q14" s="411"/>
      <c r="R14" s="412"/>
    </row>
    <row r="15" spans="1:18" s="4" customFormat="1" ht="15" customHeight="1">
      <c r="A15" s="366" t="s">
        <v>134</v>
      </c>
      <c r="B15" s="420" t="s">
        <v>248</v>
      </c>
      <c r="C15" s="366" t="s">
        <v>249</v>
      </c>
      <c r="D15" s="415" t="s">
        <v>135</v>
      </c>
      <c r="E15" s="366" t="s">
        <v>136</v>
      </c>
      <c r="F15" s="366" t="s">
        <v>137</v>
      </c>
      <c r="G15" s="366" t="s">
        <v>138</v>
      </c>
      <c r="H15" s="366" t="s">
        <v>139</v>
      </c>
      <c r="I15" s="366" t="s">
        <v>135</v>
      </c>
      <c r="J15" s="366" t="s">
        <v>136</v>
      </c>
      <c r="K15" s="366" t="s">
        <v>137</v>
      </c>
      <c r="L15" s="366" t="s">
        <v>138</v>
      </c>
      <c r="M15" s="366" t="s">
        <v>139</v>
      </c>
      <c r="N15" s="366" t="s">
        <v>135</v>
      </c>
      <c r="O15" s="366" t="s">
        <v>136</v>
      </c>
      <c r="P15" s="366" t="s">
        <v>137</v>
      </c>
      <c r="Q15" s="366" t="s">
        <v>138</v>
      </c>
      <c r="R15" s="366" t="s">
        <v>139</v>
      </c>
    </row>
    <row r="16" spans="1:18" ht="15" customHeight="1">
      <c r="A16" s="11">
        <v>1</v>
      </c>
      <c r="B16" s="630" t="s">
        <v>153</v>
      </c>
      <c r="C16" s="13" t="s">
        <v>250</v>
      </c>
      <c r="D16" s="777"/>
      <c r="E16" s="777"/>
      <c r="F16" s="777"/>
      <c r="G16" s="777"/>
      <c r="H16" s="259">
        <f t="shared" ref="H16:H24" si="0">SUM(D16:G16)</f>
        <v>0</v>
      </c>
      <c r="I16" s="777"/>
      <c r="J16" s="777"/>
      <c r="K16" s="777"/>
      <c r="L16" s="777"/>
      <c r="M16" s="259">
        <f t="shared" ref="M16:M24" si="1">SUM(I16:L16)</f>
        <v>0</v>
      </c>
      <c r="N16" s="777"/>
      <c r="O16" s="777"/>
      <c r="P16" s="777"/>
      <c r="Q16" s="777"/>
      <c r="R16" s="259">
        <f t="shared" ref="R16:R24" si="2">SUM(N16:Q16)</f>
        <v>0</v>
      </c>
    </row>
    <row r="17" spans="1:18" ht="15" customHeight="1">
      <c r="A17" s="11">
        <v>2</v>
      </c>
      <c r="B17" s="631" t="s">
        <v>154</v>
      </c>
      <c r="C17" s="13" t="s">
        <v>251</v>
      </c>
      <c r="D17" s="777"/>
      <c r="E17" s="777"/>
      <c r="F17" s="777"/>
      <c r="G17" s="777"/>
      <c r="H17" s="259">
        <f t="shared" si="0"/>
        <v>0</v>
      </c>
      <c r="I17" s="777"/>
      <c r="J17" s="777"/>
      <c r="K17" s="777"/>
      <c r="L17" s="777"/>
      <c r="M17" s="259">
        <f t="shared" si="1"/>
        <v>0</v>
      </c>
      <c r="N17" s="777"/>
      <c r="O17" s="777"/>
      <c r="P17" s="777"/>
      <c r="Q17" s="777"/>
      <c r="R17" s="259">
        <f t="shared" si="2"/>
        <v>0</v>
      </c>
    </row>
    <row r="18" spans="1:18" ht="15" customHeight="1">
      <c r="A18" s="11">
        <v>3</v>
      </c>
      <c r="B18" s="632" t="s">
        <v>164</v>
      </c>
      <c r="C18" s="10" t="s">
        <v>250</v>
      </c>
      <c r="D18" s="778"/>
      <c r="E18" s="778"/>
      <c r="F18" s="778"/>
      <c r="G18" s="778"/>
      <c r="H18" s="259">
        <f t="shared" si="0"/>
        <v>0</v>
      </c>
      <c r="I18" s="778"/>
      <c r="J18" s="778"/>
      <c r="K18" s="778"/>
      <c r="L18" s="778"/>
      <c r="M18" s="259">
        <f t="shared" si="1"/>
        <v>0</v>
      </c>
      <c r="N18" s="778"/>
      <c r="O18" s="778"/>
      <c r="P18" s="778"/>
      <c r="Q18" s="778"/>
      <c r="R18" s="259">
        <f t="shared" si="2"/>
        <v>0</v>
      </c>
    </row>
    <row r="19" spans="1:18" ht="15" customHeight="1">
      <c r="A19" s="11">
        <v>4</v>
      </c>
      <c r="B19" s="632" t="s">
        <v>164</v>
      </c>
      <c r="C19" s="10" t="s">
        <v>252</v>
      </c>
      <c r="D19" s="778"/>
      <c r="E19" s="778"/>
      <c r="F19" s="778"/>
      <c r="G19" s="778"/>
      <c r="H19" s="259">
        <f t="shared" si="0"/>
        <v>0</v>
      </c>
      <c r="I19" s="778"/>
      <c r="J19" s="778"/>
      <c r="K19" s="778"/>
      <c r="L19" s="778"/>
      <c r="M19" s="259">
        <f t="shared" si="1"/>
        <v>0</v>
      </c>
      <c r="N19" s="779"/>
      <c r="O19" s="779"/>
      <c r="P19" s="779"/>
      <c r="Q19" s="779"/>
      <c r="R19" s="259">
        <f t="shared" si="2"/>
        <v>0</v>
      </c>
    </row>
    <row r="20" spans="1:18" ht="15" customHeight="1">
      <c r="A20" s="11">
        <v>5</v>
      </c>
      <c r="B20" s="1004" t="s">
        <v>253</v>
      </c>
      <c r="C20" s="10" t="s">
        <v>254</v>
      </c>
      <c r="D20" s="778"/>
      <c r="E20" s="778"/>
      <c r="F20" s="778"/>
      <c r="G20" s="778"/>
      <c r="H20" s="259">
        <f t="shared" si="0"/>
        <v>0</v>
      </c>
      <c r="I20" s="778"/>
      <c r="J20" s="778"/>
      <c r="K20" s="778"/>
      <c r="L20" s="778"/>
      <c r="M20" s="259">
        <f t="shared" si="1"/>
        <v>0</v>
      </c>
      <c r="N20" s="779"/>
      <c r="O20" s="779"/>
      <c r="P20" s="779"/>
      <c r="Q20" s="779"/>
      <c r="R20" s="259">
        <f t="shared" si="2"/>
        <v>0</v>
      </c>
    </row>
    <row r="21" spans="1:18" ht="15" customHeight="1">
      <c r="A21" s="11">
        <v>6</v>
      </c>
      <c r="B21" s="1004" t="s">
        <v>255</v>
      </c>
      <c r="C21" s="10" t="s">
        <v>254</v>
      </c>
      <c r="D21" s="778"/>
      <c r="E21" s="778"/>
      <c r="F21" s="778"/>
      <c r="G21" s="778"/>
      <c r="H21" s="259">
        <f t="shared" si="0"/>
        <v>0</v>
      </c>
      <c r="I21" s="778"/>
      <c r="J21" s="778"/>
      <c r="K21" s="778"/>
      <c r="L21" s="778"/>
      <c r="M21" s="259">
        <f t="shared" si="1"/>
        <v>0</v>
      </c>
      <c r="N21" s="780"/>
      <c r="O21" s="780"/>
      <c r="P21" s="780"/>
      <c r="Q21" s="780"/>
      <c r="R21" s="259">
        <f t="shared" si="2"/>
        <v>0</v>
      </c>
    </row>
    <row r="22" spans="1:18" ht="15" customHeight="1">
      <c r="A22" s="11">
        <v>7</v>
      </c>
      <c r="B22" s="1004" t="s">
        <v>256</v>
      </c>
      <c r="C22" s="10" t="s">
        <v>254</v>
      </c>
      <c r="D22" s="778"/>
      <c r="E22" s="778"/>
      <c r="F22" s="778"/>
      <c r="G22" s="778"/>
      <c r="H22" s="259">
        <f t="shared" si="0"/>
        <v>0</v>
      </c>
      <c r="I22" s="778"/>
      <c r="J22" s="778"/>
      <c r="K22" s="778"/>
      <c r="L22" s="778"/>
      <c r="M22" s="259">
        <f t="shared" si="1"/>
        <v>0</v>
      </c>
      <c r="N22" s="780"/>
      <c r="O22" s="780"/>
      <c r="P22" s="780"/>
      <c r="Q22" s="780"/>
      <c r="R22" s="259">
        <f t="shared" si="2"/>
        <v>0</v>
      </c>
    </row>
    <row r="23" spans="1:18" ht="15" customHeight="1">
      <c r="A23" s="11">
        <v>8</v>
      </c>
      <c r="B23" s="1004" t="s">
        <v>178</v>
      </c>
      <c r="C23" s="10" t="s">
        <v>257</v>
      </c>
      <c r="D23" s="778"/>
      <c r="E23" s="778"/>
      <c r="F23" s="778"/>
      <c r="G23" s="778"/>
      <c r="H23" s="259">
        <f t="shared" si="0"/>
        <v>0</v>
      </c>
      <c r="I23" s="778"/>
      <c r="J23" s="778"/>
      <c r="K23" s="778"/>
      <c r="L23" s="778"/>
      <c r="M23" s="259">
        <f t="shared" si="1"/>
        <v>0</v>
      </c>
      <c r="N23" s="780"/>
      <c r="O23" s="780"/>
      <c r="P23" s="780"/>
      <c r="Q23" s="780"/>
      <c r="R23" s="259">
        <f t="shared" si="2"/>
        <v>0</v>
      </c>
    </row>
    <row r="24" spans="1:18" ht="15" customHeight="1">
      <c r="A24" s="11">
        <v>9</v>
      </c>
      <c r="B24" s="1004" t="s">
        <v>170</v>
      </c>
      <c r="C24" s="10" t="s">
        <v>258</v>
      </c>
      <c r="D24" s="778"/>
      <c r="E24" s="778"/>
      <c r="F24" s="778"/>
      <c r="G24" s="778"/>
      <c r="H24" s="259">
        <f t="shared" si="0"/>
        <v>0</v>
      </c>
      <c r="I24" s="778"/>
      <c r="J24" s="778"/>
      <c r="K24" s="778"/>
      <c r="L24" s="778"/>
      <c r="M24" s="259">
        <f t="shared" si="1"/>
        <v>0</v>
      </c>
      <c r="N24" s="781"/>
      <c r="O24" s="781"/>
      <c r="P24" s="781"/>
      <c r="Q24" s="781"/>
      <c r="R24" s="259">
        <f t="shared" si="2"/>
        <v>0</v>
      </c>
    </row>
    <row r="25" spans="1:18" ht="15" customHeight="1"/>
    <row r="26" spans="1:18" ht="15" customHeight="1"/>
    <row r="27" spans="1:18" ht="15" customHeight="1"/>
    <row r="28" spans="1:18" ht="15" customHeight="1">
      <c r="A28" s="421"/>
      <c r="B28" s="422"/>
      <c r="C28" s="421"/>
      <c r="D28" s="397" t="s">
        <v>114</v>
      </c>
      <c r="E28" s="398"/>
      <c r="F28" s="398"/>
      <c r="G28" s="398"/>
      <c r="H28" s="399"/>
      <c r="I28" s="397" t="s">
        <v>115</v>
      </c>
      <c r="J28" s="398"/>
      <c r="K28" s="398"/>
      <c r="L28" s="398"/>
      <c r="M28" s="399"/>
      <c r="N28" s="397" t="s">
        <v>116</v>
      </c>
      <c r="O28" s="398"/>
      <c r="P28" s="398"/>
      <c r="Q28" s="398"/>
      <c r="R28" s="399"/>
    </row>
    <row r="29" spans="1:18" ht="15" customHeight="1">
      <c r="A29" s="423"/>
      <c r="B29" s="424"/>
      <c r="C29" s="423"/>
      <c r="D29" s="404" t="s">
        <v>118</v>
      </c>
      <c r="E29" s="405"/>
      <c r="F29" s="405"/>
      <c r="G29" s="405"/>
      <c r="H29" s="406"/>
      <c r="I29" s="404" t="s">
        <v>118</v>
      </c>
      <c r="J29" s="405"/>
      <c r="K29" s="405"/>
      <c r="L29" s="405"/>
      <c r="M29" s="406"/>
      <c r="N29" s="404" t="s">
        <v>118</v>
      </c>
      <c r="O29" s="405"/>
      <c r="P29" s="405"/>
      <c r="Q29" s="405"/>
      <c r="R29" s="406"/>
    </row>
    <row r="30" spans="1:18" ht="15" customHeight="1">
      <c r="A30" s="423" t="s">
        <v>122</v>
      </c>
      <c r="B30" s="424"/>
      <c r="C30" s="423" t="s">
        <v>247</v>
      </c>
      <c r="D30" s="410" t="s">
        <v>126</v>
      </c>
      <c r="E30" s="411"/>
      <c r="F30" s="411"/>
      <c r="G30" s="411"/>
      <c r="H30" s="412"/>
      <c r="I30" s="410" t="s">
        <v>127</v>
      </c>
      <c r="J30" s="411"/>
      <c r="K30" s="411"/>
      <c r="L30" s="411"/>
      <c r="M30" s="412"/>
      <c r="N30" s="410" t="s">
        <v>128</v>
      </c>
      <c r="O30" s="411"/>
      <c r="P30" s="411"/>
      <c r="Q30" s="411"/>
      <c r="R30" s="412"/>
    </row>
    <row r="31" spans="1:18" ht="15" customHeight="1">
      <c r="A31" s="366" t="s">
        <v>134</v>
      </c>
      <c r="B31" s="420" t="s">
        <v>248</v>
      </c>
      <c r="C31" s="366" t="s">
        <v>249</v>
      </c>
      <c r="D31" s="366" t="s">
        <v>135</v>
      </c>
      <c r="E31" s="366" t="s">
        <v>136</v>
      </c>
      <c r="F31" s="366" t="s">
        <v>137</v>
      </c>
      <c r="G31" s="366" t="s">
        <v>138</v>
      </c>
      <c r="H31" s="366" t="s">
        <v>139</v>
      </c>
      <c r="I31" s="366" t="s">
        <v>135</v>
      </c>
      <c r="J31" s="366" t="s">
        <v>136</v>
      </c>
      <c r="K31" s="366" t="s">
        <v>137</v>
      </c>
      <c r="L31" s="366" t="s">
        <v>138</v>
      </c>
      <c r="M31" s="366" t="s">
        <v>139</v>
      </c>
      <c r="N31" s="366" t="s">
        <v>135</v>
      </c>
      <c r="O31" s="366" t="s">
        <v>136</v>
      </c>
      <c r="P31" s="366" t="s">
        <v>137</v>
      </c>
      <c r="Q31" s="366" t="s">
        <v>138</v>
      </c>
      <c r="R31" s="366" t="s">
        <v>139</v>
      </c>
    </row>
    <row r="32" spans="1:18" ht="15" customHeight="1">
      <c r="A32" s="11">
        <v>1</v>
      </c>
      <c r="B32" s="630" t="s">
        <v>153</v>
      </c>
      <c r="C32" s="13" t="s">
        <v>250</v>
      </c>
      <c r="D32" s="777"/>
      <c r="E32" s="777"/>
      <c r="F32" s="777"/>
      <c r="G32" s="777"/>
      <c r="H32" s="259">
        <f t="shared" ref="H32:H40" si="3">SUM(D32:G32)</f>
        <v>0</v>
      </c>
      <c r="I32" s="777"/>
      <c r="J32" s="777"/>
      <c r="K32" s="777"/>
      <c r="L32" s="777"/>
      <c r="M32" s="259">
        <f t="shared" ref="M32:M40" si="4">SUM(I32:L32)</f>
        <v>0</v>
      </c>
      <c r="N32" s="777"/>
      <c r="O32" s="777"/>
      <c r="P32" s="777"/>
      <c r="Q32" s="777"/>
      <c r="R32" s="259">
        <f t="shared" ref="R32:R40" si="5">SUM(N32:Q32)</f>
        <v>0</v>
      </c>
    </row>
    <row r="33" spans="1:18" ht="15" customHeight="1">
      <c r="A33" s="11">
        <v>2</v>
      </c>
      <c r="B33" s="631" t="s">
        <v>154</v>
      </c>
      <c r="C33" s="13" t="s">
        <v>251</v>
      </c>
      <c r="D33" s="777"/>
      <c r="E33" s="777"/>
      <c r="F33" s="777"/>
      <c r="G33" s="777"/>
      <c r="H33" s="259">
        <f t="shared" si="3"/>
        <v>0</v>
      </c>
      <c r="I33" s="777"/>
      <c r="J33" s="777"/>
      <c r="K33" s="777"/>
      <c r="L33" s="777"/>
      <c r="M33" s="259">
        <f t="shared" si="4"/>
        <v>0</v>
      </c>
      <c r="N33" s="777"/>
      <c r="O33" s="777"/>
      <c r="P33" s="777"/>
      <c r="Q33" s="777"/>
      <c r="R33" s="259">
        <f t="shared" si="5"/>
        <v>0</v>
      </c>
    </row>
    <row r="34" spans="1:18" ht="15" customHeight="1">
      <c r="A34" s="11">
        <v>3</v>
      </c>
      <c r="B34" s="632" t="s">
        <v>164</v>
      </c>
      <c r="C34" s="10" t="s">
        <v>250</v>
      </c>
      <c r="D34" s="778"/>
      <c r="E34" s="778"/>
      <c r="F34" s="778"/>
      <c r="G34" s="778"/>
      <c r="H34" s="259">
        <f t="shared" si="3"/>
        <v>0</v>
      </c>
      <c r="I34" s="778"/>
      <c r="J34" s="778"/>
      <c r="K34" s="778"/>
      <c r="L34" s="778"/>
      <c r="M34" s="259">
        <f t="shared" si="4"/>
        <v>0</v>
      </c>
      <c r="N34" s="778"/>
      <c r="O34" s="778"/>
      <c r="P34" s="778"/>
      <c r="Q34" s="778"/>
      <c r="R34" s="259">
        <f t="shared" si="5"/>
        <v>0</v>
      </c>
    </row>
    <row r="35" spans="1:18" ht="15" customHeight="1">
      <c r="A35" s="11">
        <v>4</v>
      </c>
      <c r="B35" s="632" t="s">
        <v>164</v>
      </c>
      <c r="C35" s="10" t="s">
        <v>252</v>
      </c>
      <c r="D35" s="778"/>
      <c r="E35" s="778"/>
      <c r="F35" s="778"/>
      <c r="G35" s="778"/>
      <c r="H35" s="259">
        <f t="shared" si="3"/>
        <v>0</v>
      </c>
      <c r="I35" s="778"/>
      <c r="J35" s="778"/>
      <c r="K35" s="778"/>
      <c r="L35" s="778"/>
      <c r="M35" s="259">
        <f t="shared" si="4"/>
        <v>0</v>
      </c>
      <c r="N35" s="778"/>
      <c r="O35" s="778"/>
      <c r="P35" s="778"/>
      <c r="Q35" s="778"/>
      <c r="R35" s="259">
        <f t="shared" si="5"/>
        <v>0</v>
      </c>
    </row>
    <row r="36" spans="1:18" ht="15" customHeight="1">
      <c r="A36" s="11">
        <v>5</v>
      </c>
      <c r="B36" s="1004" t="s">
        <v>253</v>
      </c>
      <c r="C36" s="10" t="s">
        <v>254</v>
      </c>
      <c r="D36" s="778"/>
      <c r="E36" s="778"/>
      <c r="F36" s="778"/>
      <c r="G36" s="778"/>
      <c r="H36" s="259">
        <f t="shared" si="3"/>
        <v>0</v>
      </c>
      <c r="I36" s="778"/>
      <c r="J36" s="778"/>
      <c r="K36" s="778"/>
      <c r="L36" s="778"/>
      <c r="M36" s="259">
        <f t="shared" si="4"/>
        <v>0</v>
      </c>
      <c r="N36" s="778"/>
      <c r="O36" s="778"/>
      <c r="P36" s="778"/>
      <c r="Q36" s="778"/>
      <c r="R36" s="259">
        <f t="shared" si="5"/>
        <v>0</v>
      </c>
    </row>
    <row r="37" spans="1:18" ht="15" customHeight="1">
      <c r="A37" s="11">
        <v>6</v>
      </c>
      <c r="B37" s="1004" t="s">
        <v>255</v>
      </c>
      <c r="C37" s="10" t="s">
        <v>254</v>
      </c>
      <c r="D37" s="778"/>
      <c r="E37" s="778"/>
      <c r="F37" s="778"/>
      <c r="G37" s="778"/>
      <c r="H37" s="259">
        <f t="shared" si="3"/>
        <v>0</v>
      </c>
      <c r="I37" s="778"/>
      <c r="J37" s="778"/>
      <c r="K37" s="778"/>
      <c r="L37" s="778"/>
      <c r="M37" s="259">
        <f t="shared" si="4"/>
        <v>0</v>
      </c>
      <c r="N37" s="778"/>
      <c r="O37" s="778"/>
      <c r="P37" s="778"/>
      <c r="Q37" s="778"/>
      <c r="R37" s="259">
        <f t="shared" si="5"/>
        <v>0</v>
      </c>
    </row>
    <row r="38" spans="1:18" ht="15" customHeight="1">
      <c r="A38" s="11">
        <v>7</v>
      </c>
      <c r="B38" s="1004" t="s">
        <v>256</v>
      </c>
      <c r="C38" s="10" t="s">
        <v>254</v>
      </c>
      <c r="D38" s="778"/>
      <c r="E38" s="778"/>
      <c r="F38" s="778"/>
      <c r="G38" s="778"/>
      <c r="H38" s="259">
        <f t="shared" si="3"/>
        <v>0</v>
      </c>
      <c r="I38" s="778"/>
      <c r="J38" s="778"/>
      <c r="K38" s="778"/>
      <c r="L38" s="778"/>
      <c r="M38" s="259">
        <f t="shared" si="4"/>
        <v>0</v>
      </c>
      <c r="N38" s="778"/>
      <c r="O38" s="778"/>
      <c r="P38" s="778"/>
      <c r="Q38" s="778"/>
      <c r="R38" s="259">
        <f t="shared" si="5"/>
        <v>0</v>
      </c>
    </row>
    <row r="39" spans="1:18" ht="15" customHeight="1">
      <c r="A39" s="11">
        <v>8</v>
      </c>
      <c r="B39" s="1004" t="s">
        <v>178</v>
      </c>
      <c r="C39" s="10" t="s">
        <v>257</v>
      </c>
      <c r="D39" s="778"/>
      <c r="E39" s="778"/>
      <c r="F39" s="778"/>
      <c r="G39" s="778"/>
      <c r="H39" s="259">
        <f t="shared" si="3"/>
        <v>0</v>
      </c>
      <c r="I39" s="778"/>
      <c r="J39" s="778"/>
      <c r="K39" s="778"/>
      <c r="L39" s="778"/>
      <c r="M39" s="259">
        <f t="shared" si="4"/>
        <v>0</v>
      </c>
      <c r="N39" s="778"/>
      <c r="O39" s="778"/>
      <c r="P39" s="778"/>
      <c r="Q39" s="778"/>
      <c r="R39" s="259">
        <f t="shared" si="5"/>
        <v>0</v>
      </c>
    </row>
    <row r="40" spans="1:18" ht="15" customHeight="1">
      <c r="A40" s="11">
        <v>9</v>
      </c>
      <c r="B40" s="1004" t="s">
        <v>170</v>
      </c>
      <c r="C40" s="10" t="s">
        <v>258</v>
      </c>
      <c r="D40" s="778"/>
      <c r="E40" s="778"/>
      <c r="F40" s="778"/>
      <c r="G40" s="778"/>
      <c r="H40" s="259">
        <f t="shared" si="3"/>
        <v>0</v>
      </c>
      <c r="I40" s="778"/>
      <c r="J40" s="778"/>
      <c r="K40" s="778"/>
      <c r="L40" s="778"/>
      <c r="M40" s="259">
        <f t="shared" si="4"/>
        <v>0</v>
      </c>
      <c r="N40" s="778"/>
      <c r="O40" s="778"/>
      <c r="P40" s="778"/>
      <c r="Q40" s="778"/>
      <c r="R40" s="259">
        <f t="shared" si="5"/>
        <v>0</v>
      </c>
    </row>
    <row r="41" spans="1:18" ht="15" customHeight="1"/>
    <row r="42" spans="1:18" ht="15" customHeight="1"/>
    <row r="43" spans="1:18" ht="15" customHeight="1"/>
    <row r="44" spans="1:18" ht="15" customHeight="1">
      <c r="A44" s="421"/>
      <c r="B44" s="422"/>
      <c r="C44" s="421"/>
      <c r="D44" s="397" t="s">
        <v>117</v>
      </c>
      <c r="E44" s="398"/>
      <c r="F44" s="398"/>
      <c r="G44" s="398"/>
      <c r="H44" s="399"/>
    </row>
    <row r="45" spans="1:18" ht="15" customHeight="1">
      <c r="A45" s="423"/>
      <c r="B45" s="424"/>
      <c r="C45" s="423"/>
      <c r="D45" s="404" t="s">
        <v>118</v>
      </c>
      <c r="E45" s="405"/>
      <c r="F45" s="405"/>
      <c r="G45" s="405"/>
      <c r="H45" s="406"/>
    </row>
    <row r="46" spans="1:18" ht="15" customHeight="1">
      <c r="A46" s="423" t="s">
        <v>122</v>
      </c>
      <c r="B46" s="424"/>
      <c r="C46" s="423" t="s">
        <v>247</v>
      </c>
      <c r="D46" s="410" t="s">
        <v>129</v>
      </c>
      <c r="E46" s="411"/>
      <c r="F46" s="411"/>
      <c r="G46" s="411"/>
      <c r="H46" s="412"/>
    </row>
    <row r="47" spans="1:18" ht="15" customHeight="1">
      <c r="A47" s="366" t="s">
        <v>134</v>
      </c>
      <c r="B47" s="420" t="s">
        <v>248</v>
      </c>
      <c r="C47" s="366" t="s">
        <v>249</v>
      </c>
      <c r="D47" s="366" t="s">
        <v>135</v>
      </c>
      <c r="E47" s="366" t="s">
        <v>136</v>
      </c>
      <c r="F47" s="366" t="s">
        <v>137</v>
      </c>
      <c r="G47" s="366" t="s">
        <v>138</v>
      </c>
      <c r="H47" s="366" t="s">
        <v>139</v>
      </c>
    </row>
    <row r="48" spans="1:18" ht="15" customHeight="1">
      <c r="A48" s="11">
        <v>1</v>
      </c>
      <c r="B48" s="630" t="s">
        <v>153</v>
      </c>
      <c r="C48" s="13" t="s">
        <v>250</v>
      </c>
      <c r="D48" s="777"/>
      <c r="E48" s="777"/>
      <c r="F48" s="777"/>
      <c r="G48" s="777"/>
      <c r="H48" s="259">
        <f t="shared" ref="H48:H56" si="6">SUM(D48:G48)</f>
        <v>0</v>
      </c>
    </row>
    <row r="49" spans="1:8" ht="15" customHeight="1">
      <c r="A49" s="11">
        <v>2</v>
      </c>
      <c r="B49" s="631" t="s">
        <v>154</v>
      </c>
      <c r="C49" s="13" t="s">
        <v>251</v>
      </c>
      <c r="D49" s="777"/>
      <c r="E49" s="777"/>
      <c r="F49" s="777"/>
      <c r="G49" s="777"/>
      <c r="H49" s="259">
        <f t="shared" si="6"/>
        <v>0</v>
      </c>
    </row>
    <row r="50" spans="1:8" ht="15" customHeight="1">
      <c r="A50" s="11">
        <v>3</v>
      </c>
      <c r="B50" s="632" t="s">
        <v>164</v>
      </c>
      <c r="C50" s="10" t="s">
        <v>250</v>
      </c>
      <c r="D50" s="778"/>
      <c r="E50" s="778"/>
      <c r="F50" s="778"/>
      <c r="G50" s="778"/>
      <c r="H50" s="259">
        <f t="shared" si="6"/>
        <v>0</v>
      </c>
    </row>
    <row r="51" spans="1:8" ht="15" customHeight="1">
      <c r="A51" s="11">
        <v>4</v>
      </c>
      <c r="B51" s="632" t="s">
        <v>164</v>
      </c>
      <c r="C51" s="10" t="s">
        <v>252</v>
      </c>
      <c r="D51" s="778"/>
      <c r="E51" s="778"/>
      <c r="F51" s="778"/>
      <c r="G51" s="778"/>
      <c r="H51" s="259">
        <f t="shared" si="6"/>
        <v>0</v>
      </c>
    </row>
    <row r="52" spans="1:8" ht="15" customHeight="1">
      <c r="A52" s="11">
        <v>5</v>
      </c>
      <c r="B52" s="1004" t="s">
        <v>253</v>
      </c>
      <c r="C52" s="10" t="s">
        <v>254</v>
      </c>
      <c r="D52" s="778"/>
      <c r="E52" s="778"/>
      <c r="F52" s="778"/>
      <c r="G52" s="778"/>
      <c r="H52" s="259">
        <f t="shared" si="6"/>
        <v>0</v>
      </c>
    </row>
    <row r="53" spans="1:8" ht="15" customHeight="1">
      <c r="A53" s="11">
        <v>6</v>
      </c>
      <c r="B53" s="1004" t="s">
        <v>255</v>
      </c>
      <c r="C53" s="10" t="s">
        <v>254</v>
      </c>
      <c r="D53" s="778"/>
      <c r="E53" s="778"/>
      <c r="F53" s="778"/>
      <c r="G53" s="778"/>
      <c r="H53" s="259">
        <f t="shared" si="6"/>
        <v>0</v>
      </c>
    </row>
    <row r="54" spans="1:8" ht="15" customHeight="1">
      <c r="A54" s="11">
        <v>7</v>
      </c>
      <c r="B54" s="1004" t="s">
        <v>256</v>
      </c>
      <c r="C54" s="10" t="s">
        <v>254</v>
      </c>
      <c r="D54" s="778"/>
      <c r="E54" s="778"/>
      <c r="F54" s="778"/>
      <c r="G54" s="778"/>
      <c r="H54" s="259">
        <f t="shared" si="6"/>
        <v>0</v>
      </c>
    </row>
    <row r="55" spans="1:8" ht="15" customHeight="1">
      <c r="A55" s="11">
        <v>8</v>
      </c>
      <c r="B55" s="1004" t="s">
        <v>178</v>
      </c>
      <c r="C55" s="10" t="s">
        <v>257</v>
      </c>
      <c r="D55" s="778"/>
      <c r="E55" s="778"/>
      <c r="F55" s="778"/>
      <c r="G55" s="778"/>
      <c r="H55" s="259">
        <f t="shared" si="6"/>
        <v>0</v>
      </c>
    </row>
    <row r="56" spans="1:8" ht="15" customHeight="1">
      <c r="A56" s="11">
        <v>9</v>
      </c>
      <c r="B56" s="1004" t="s">
        <v>170</v>
      </c>
      <c r="C56" s="10" t="s">
        <v>258</v>
      </c>
      <c r="D56" s="778"/>
      <c r="E56" s="778"/>
      <c r="F56" s="778"/>
      <c r="G56" s="778"/>
      <c r="H56" s="259">
        <f t="shared" si="6"/>
        <v>0</v>
      </c>
    </row>
    <row r="57" spans="1:8" ht="15" customHeight="1"/>
    <row r="58" spans="1:8" ht="15" customHeight="1"/>
    <row r="59" spans="1:8" ht="15" customHeight="1"/>
    <row r="60" spans="1:8" ht="15" customHeight="1"/>
    <row r="61" spans="1:8" ht="15" customHeight="1"/>
    <row r="62" spans="1:8" ht="15" customHeight="1"/>
    <row r="63" spans="1:8" ht="15" customHeight="1"/>
    <row r="64" spans="1: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sheetData>
  <sheetProtection algorithmName="SHA-512" hashValue="J3zOCOGzStYqSuv5PZaT71+dpn/Tj8ucvBUpkrXzkNthTEvIVCA3ZJH+Qv8VvNVacRJCUk7jGBmxUNoVQEZKmw==" saltValue="yPCbfPbahlzXbvKdGa9zwg==" spinCount="100000" sheet="1" objects="1" scenarios="1"/>
  <phoneticPr fontId="9" type="noConversion"/>
  <pageMargins left="0.4" right="0.25" top="0.75" bottom="0.75" header="0.25" footer="0.25"/>
  <pageSetup scale="55" orientation="landscape" r:id="rId1"/>
  <headerFooter scaleWithDoc="0">
    <oddHeader>&amp;RState of New Mexico</oddHeader>
    <oddFooter>&amp;LVersion 4.0&amp;RPage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154"/>
  <sheetViews>
    <sheetView showGridLines="0" zoomScale="75" zoomScaleNormal="75" workbookViewId="0"/>
  </sheetViews>
  <sheetFormatPr defaultColWidth="10.6640625" defaultRowHeight="12.6"/>
  <cols>
    <col min="1" max="1" width="4.5" style="229" customWidth="1"/>
    <col min="2" max="2" width="6.83203125" style="229" customWidth="1"/>
    <col min="3" max="3" width="14.6640625" style="229" customWidth="1"/>
    <col min="4" max="4" width="40.33203125" style="229" customWidth="1"/>
    <col min="5" max="5" width="17.6640625" style="229" customWidth="1"/>
    <col min="6" max="6" width="16.33203125" style="229" customWidth="1"/>
    <col min="7" max="7" width="6.83203125" style="229" customWidth="1"/>
    <col min="8" max="8" width="65.33203125" style="229" bestFit="1" customWidth="1"/>
    <col min="9" max="9" width="6.83203125" style="246" customWidth="1"/>
    <col min="10" max="10" width="41.1640625" style="246" customWidth="1"/>
    <col min="11" max="23" width="21" style="232" customWidth="1"/>
    <col min="24" max="65" width="21" style="229" customWidth="1"/>
    <col min="66" max="16384" width="10.6640625" style="229"/>
  </cols>
  <sheetData>
    <row r="1" spans="1:65" ht="12" customHeight="1">
      <c r="E1" s="230"/>
      <c r="G1" s="231"/>
      <c r="H1" s="231"/>
      <c r="I1" s="230"/>
      <c r="J1" s="230"/>
    </row>
    <row r="2" spans="1:65" ht="18" customHeight="1">
      <c r="A2" s="507" t="s">
        <v>259</v>
      </c>
      <c r="B2" s="507"/>
      <c r="C2" s="507"/>
      <c r="D2" s="739"/>
      <c r="E2" s="739"/>
      <c r="F2" s="739"/>
      <c r="G2" s="739"/>
      <c r="H2" s="739"/>
      <c r="I2" s="739"/>
      <c r="J2" s="739"/>
    </row>
    <row r="3" spans="1:65" ht="18" customHeight="1">
      <c r="A3" s="507" t="s">
        <v>260</v>
      </c>
      <c r="B3" s="507"/>
      <c r="C3" s="507"/>
      <c r="D3" s="739"/>
      <c r="E3" s="739"/>
      <c r="F3" s="739"/>
      <c r="G3" s="739"/>
      <c r="H3" s="739"/>
      <c r="I3" s="739"/>
      <c r="J3" s="739"/>
    </row>
    <row r="4" spans="1:65" ht="18" customHeight="1">
      <c r="A4" s="507" t="s">
        <v>261</v>
      </c>
      <c r="B4" s="507"/>
      <c r="C4" s="507"/>
      <c r="D4" s="739"/>
      <c r="E4" s="739"/>
      <c r="F4" s="739"/>
      <c r="G4" s="497"/>
      <c r="H4" s="497"/>
      <c r="I4" s="739"/>
      <c r="J4" s="739"/>
    </row>
    <row r="5" spans="1:65" ht="18" customHeight="1">
      <c r="A5" s="510" t="s">
        <v>109</v>
      </c>
      <c r="B5" s="510"/>
      <c r="C5" s="510"/>
      <c r="D5" s="740"/>
      <c r="E5" s="739"/>
      <c r="F5" s="739"/>
      <c r="G5" s="497"/>
      <c r="H5" s="497"/>
      <c r="I5" s="739"/>
      <c r="J5" s="739"/>
    </row>
    <row r="6" spans="1:65" ht="12" customHeight="1">
      <c r="A6" s="510"/>
      <c r="B6" s="510"/>
      <c r="C6" s="510"/>
      <c r="D6" s="740"/>
      <c r="E6" s="739"/>
      <c r="F6" s="739"/>
      <c r="G6" s="497"/>
      <c r="H6" s="497"/>
      <c r="I6" s="739"/>
      <c r="J6" s="739"/>
    </row>
    <row r="7" spans="1:65" ht="18" customHeight="1">
      <c r="A7" s="507" t="str">
        <f>"MCO Name:  "&amp;'Information Input'!$F$14</f>
        <v xml:space="preserve">MCO Name:  </v>
      </c>
      <c r="B7" s="507"/>
      <c r="C7" s="507"/>
      <c r="D7" s="740"/>
      <c r="E7" s="740"/>
      <c r="F7" s="740"/>
      <c r="G7" s="740"/>
      <c r="H7" s="740"/>
      <c r="I7" s="740"/>
      <c r="J7" s="740"/>
    </row>
    <row r="8" spans="1:65" ht="18" customHeight="1">
      <c r="A8" s="510" t="str">
        <f>"Report Submission Type:  "&amp;TEXT('Information Input'!$J$22,"mm/dd/yyyy")</f>
        <v>Report Submission Type:  Quarterly</v>
      </c>
      <c r="B8" s="510"/>
      <c r="C8" s="510"/>
      <c r="D8" s="740"/>
      <c r="E8" s="740"/>
      <c r="F8" s="740"/>
      <c r="G8" s="740"/>
      <c r="H8" s="740"/>
      <c r="I8" s="740"/>
      <c r="J8" s="740"/>
    </row>
    <row r="9" spans="1:65" ht="18" customHeight="1">
      <c r="A9" s="510" t="str">
        <f>"Calendar Year Reporting Cycle:  "&amp;'Information Input'!$J$18</f>
        <v>Calendar Year Reporting Cycle:  2019</v>
      </c>
      <c r="B9" s="510"/>
      <c r="C9" s="510"/>
      <c r="D9" s="740"/>
      <c r="E9" s="740"/>
      <c r="F9" s="740"/>
      <c r="G9" s="740"/>
      <c r="H9" s="740"/>
      <c r="I9" s="740"/>
      <c r="J9" s="740"/>
    </row>
    <row r="10" spans="1:65" ht="18" customHeight="1">
      <c r="A10" s="510" t="str">
        <f>"Report Period Ending:  "&amp;TEXT('Information Input'!$H$30,"mm/dd/yyyy")</f>
        <v>Report Period Ending:  03/31/2019</v>
      </c>
      <c r="B10" s="510"/>
      <c r="C10" s="510"/>
      <c r="D10" s="740"/>
      <c r="E10" s="740"/>
      <c r="F10" s="740"/>
      <c r="G10" s="740"/>
      <c r="H10" s="740"/>
      <c r="I10" s="740"/>
      <c r="J10" s="740"/>
    </row>
    <row r="11" spans="1:65" s="233" customFormat="1" ht="12" customHeight="1">
      <c r="A11" s="739"/>
      <c r="B11" s="739"/>
      <c r="C11" s="739"/>
      <c r="D11" s="739"/>
      <c r="E11" s="739"/>
      <c r="F11" s="739"/>
    </row>
    <row r="12" spans="1:65" s="234" customFormat="1" ht="15" customHeight="1">
      <c r="A12" s="425"/>
      <c r="B12" s="426"/>
      <c r="C12" s="427"/>
      <c r="D12" s="428"/>
      <c r="E12" s="428" t="s">
        <v>262</v>
      </c>
      <c r="F12" s="426" t="s">
        <v>263</v>
      </c>
      <c r="G12" s="457" t="s">
        <v>264</v>
      </c>
      <c r="H12" s="469"/>
      <c r="I12" s="429" t="s">
        <v>223</v>
      </c>
      <c r="J12" s="469"/>
      <c r="K12" s="755" t="s">
        <v>111</v>
      </c>
      <c r="L12" s="756"/>
      <c r="M12" s="756"/>
      <c r="N12" s="756"/>
      <c r="O12" s="757"/>
      <c r="P12" s="755" t="s">
        <v>112</v>
      </c>
      <c r="Q12" s="756"/>
      <c r="R12" s="756"/>
      <c r="S12" s="756"/>
      <c r="T12" s="757"/>
      <c r="U12" s="755" t="s">
        <v>113</v>
      </c>
      <c r="V12" s="756"/>
      <c r="W12" s="756"/>
      <c r="X12" s="756"/>
      <c r="Y12" s="757"/>
      <c r="Z12" s="755" t="s">
        <v>114</v>
      </c>
      <c r="AA12" s="756"/>
      <c r="AB12" s="756"/>
      <c r="AC12" s="756"/>
      <c r="AD12" s="757"/>
      <c r="AE12" s="755" t="s">
        <v>115</v>
      </c>
      <c r="AF12" s="756"/>
      <c r="AG12" s="756"/>
      <c r="AH12" s="756"/>
      <c r="AI12" s="757"/>
      <c r="AJ12" s="755" t="s">
        <v>116</v>
      </c>
      <c r="AK12" s="756"/>
      <c r="AL12" s="756"/>
      <c r="AM12" s="756"/>
      <c r="AN12" s="757"/>
      <c r="AO12" s="755" t="s">
        <v>117</v>
      </c>
      <c r="AP12" s="756"/>
      <c r="AQ12" s="756"/>
      <c r="AR12" s="756"/>
      <c r="AS12" s="757"/>
      <c r="AT12" s="758"/>
      <c r="AU12" s="759"/>
      <c r="AV12" s="759"/>
      <c r="AW12" s="759"/>
      <c r="AX12" s="760"/>
      <c r="AY12" s="758"/>
      <c r="AZ12" s="759"/>
      <c r="BA12" s="759"/>
      <c r="BB12" s="759"/>
      <c r="BC12" s="760"/>
      <c r="BD12" s="758"/>
      <c r="BE12" s="759"/>
      <c r="BF12" s="759"/>
      <c r="BG12" s="759"/>
      <c r="BH12" s="760"/>
      <c r="BI12" s="758"/>
      <c r="BJ12" s="759"/>
      <c r="BK12" s="759"/>
      <c r="BL12" s="759"/>
      <c r="BM12" s="760"/>
    </row>
    <row r="13" spans="1:65" s="234" customFormat="1" ht="15" customHeight="1">
      <c r="A13" s="430"/>
      <c r="B13" s="431"/>
      <c r="C13" s="432"/>
      <c r="D13" s="433"/>
      <c r="E13" s="433" t="s">
        <v>265</v>
      </c>
      <c r="F13" s="430" t="s">
        <v>266</v>
      </c>
      <c r="G13" s="430"/>
      <c r="H13" s="430" t="s">
        <v>267</v>
      </c>
      <c r="I13" s="430"/>
      <c r="J13" s="430" t="s">
        <v>268</v>
      </c>
      <c r="K13" s="761" t="s">
        <v>118</v>
      </c>
      <c r="L13" s="762"/>
      <c r="M13" s="762"/>
      <c r="N13" s="762"/>
      <c r="O13" s="763"/>
      <c r="P13" s="761" t="s">
        <v>118</v>
      </c>
      <c r="Q13" s="762"/>
      <c r="R13" s="762"/>
      <c r="S13" s="762"/>
      <c r="T13" s="763"/>
      <c r="U13" s="761" t="s">
        <v>118</v>
      </c>
      <c r="V13" s="762"/>
      <c r="W13" s="762"/>
      <c r="X13" s="762"/>
      <c r="Y13" s="763"/>
      <c r="Z13" s="761" t="s">
        <v>118</v>
      </c>
      <c r="AA13" s="762"/>
      <c r="AB13" s="762"/>
      <c r="AC13" s="762"/>
      <c r="AD13" s="763"/>
      <c r="AE13" s="761" t="s">
        <v>118</v>
      </c>
      <c r="AF13" s="762"/>
      <c r="AG13" s="762"/>
      <c r="AH13" s="762"/>
      <c r="AI13" s="763"/>
      <c r="AJ13" s="761" t="s">
        <v>118</v>
      </c>
      <c r="AK13" s="762"/>
      <c r="AL13" s="762"/>
      <c r="AM13" s="762"/>
      <c r="AN13" s="763"/>
      <c r="AO13" s="761" t="s">
        <v>118</v>
      </c>
      <c r="AP13" s="762"/>
      <c r="AQ13" s="762"/>
      <c r="AR13" s="762"/>
      <c r="AS13" s="763"/>
      <c r="AT13" s="761" t="s">
        <v>119</v>
      </c>
      <c r="AU13" s="762"/>
      <c r="AV13" s="762"/>
      <c r="AW13" s="762"/>
      <c r="AX13" s="763"/>
      <c r="AY13" s="761" t="s">
        <v>120</v>
      </c>
      <c r="AZ13" s="762"/>
      <c r="BA13" s="762"/>
      <c r="BB13" s="762"/>
      <c r="BC13" s="763"/>
      <c r="BD13" s="761" t="s">
        <v>121</v>
      </c>
      <c r="BE13" s="762"/>
      <c r="BF13" s="762"/>
      <c r="BG13" s="762"/>
      <c r="BH13" s="763"/>
      <c r="BI13" s="764"/>
      <c r="BJ13" s="765"/>
      <c r="BK13" s="765"/>
      <c r="BL13" s="765"/>
      <c r="BM13" s="766"/>
    </row>
    <row r="14" spans="1:65" s="234" customFormat="1" ht="15" customHeight="1">
      <c r="A14" s="430" t="s">
        <v>122</v>
      </c>
      <c r="B14" s="434" t="s">
        <v>269</v>
      </c>
      <c r="C14" s="435"/>
      <c r="D14" s="436"/>
      <c r="E14" s="433" t="s">
        <v>270</v>
      </c>
      <c r="F14" s="430" t="s">
        <v>271</v>
      </c>
      <c r="G14" s="430" t="s">
        <v>272</v>
      </c>
      <c r="H14" s="430" t="s">
        <v>273</v>
      </c>
      <c r="I14" s="430" t="s">
        <v>274</v>
      </c>
      <c r="J14" s="430" t="s">
        <v>275</v>
      </c>
      <c r="K14" s="767" t="s">
        <v>123</v>
      </c>
      <c r="L14" s="768"/>
      <c r="M14" s="768"/>
      <c r="N14" s="768"/>
      <c r="O14" s="769"/>
      <c r="P14" s="767" t="s">
        <v>124</v>
      </c>
      <c r="Q14" s="768"/>
      <c r="R14" s="768"/>
      <c r="S14" s="768"/>
      <c r="T14" s="769"/>
      <c r="U14" s="767" t="s">
        <v>125</v>
      </c>
      <c r="V14" s="768"/>
      <c r="W14" s="768"/>
      <c r="X14" s="768"/>
      <c r="Y14" s="769"/>
      <c r="Z14" s="767" t="s">
        <v>126</v>
      </c>
      <c r="AA14" s="768"/>
      <c r="AB14" s="768"/>
      <c r="AC14" s="768"/>
      <c r="AD14" s="769"/>
      <c r="AE14" s="767" t="s">
        <v>127</v>
      </c>
      <c r="AF14" s="768"/>
      <c r="AG14" s="768"/>
      <c r="AH14" s="768"/>
      <c r="AI14" s="769"/>
      <c r="AJ14" s="767" t="s">
        <v>128</v>
      </c>
      <c r="AK14" s="768"/>
      <c r="AL14" s="768"/>
      <c r="AM14" s="768"/>
      <c r="AN14" s="769"/>
      <c r="AO14" s="767" t="s">
        <v>129</v>
      </c>
      <c r="AP14" s="768"/>
      <c r="AQ14" s="768"/>
      <c r="AR14" s="768"/>
      <c r="AS14" s="769"/>
      <c r="AT14" s="767" t="s">
        <v>130</v>
      </c>
      <c r="AU14" s="768"/>
      <c r="AV14" s="768"/>
      <c r="AW14" s="768"/>
      <c r="AX14" s="769"/>
      <c r="AY14" s="767" t="s">
        <v>131</v>
      </c>
      <c r="AZ14" s="768"/>
      <c r="BA14" s="768"/>
      <c r="BB14" s="768"/>
      <c r="BC14" s="769"/>
      <c r="BD14" s="767" t="s">
        <v>132</v>
      </c>
      <c r="BE14" s="768"/>
      <c r="BF14" s="768"/>
      <c r="BG14" s="768"/>
      <c r="BH14" s="769"/>
      <c r="BI14" s="767" t="s">
        <v>133</v>
      </c>
      <c r="BJ14" s="768"/>
      <c r="BK14" s="768"/>
      <c r="BL14" s="768"/>
      <c r="BM14" s="769"/>
    </row>
    <row r="15" spans="1:65" s="234" customFormat="1" ht="15" customHeight="1">
      <c r="A15" s="437" t="s">
        <v>134</v>
      </c>
      <c r="B15" s="434" t="s">
        <v>276</v>
      </c>
      <c r="C15" s="435"/>
      <c r="D15" s="436"/>
      <c r="E15" s="438" t="s">
        <v>277</v>
      </c>
      <c r="F15" s="437" t="s">
        <v>278</v>
      </c>
      <c r="G15" s="437" t="s">
        <v>279</v>
      </c>
      <c r="H15" s="437" t="s">
        <v>280</v>
      </c>
      <c r="I15" s="437" t="s">
        <v>281</v>
      </c>
      <c r="J15" s="437" t="s">
        <v>282</v>
      </c>
      <c r="K15" s="770" t="s">
        <v>135</v>
      </c>
      <c r="L15" s="770" t="s">
        <v>136</v>
      </c>
      <c r="M15" s="770" t="s">
        <v>137</v>
      </c>
      <c r="N15" s="770" t="s">
        <v>138</v>
      </c>
      <c r="O15" s="770" t="s">
        <v>139</v>
      </c>
      <c r="P15" s="770" t="s">
        <v>135</v>
      </c>
      <c r="Q15" s="770" t="s">
        <v>136</v>
      </c>
      <c r="R15" s="770" t="s">
        <v>137</v>
      </c>
      <c r="S15" s="770" t="s">
        <v>138</v>
      </c>
      <c r="T15" s="770" t="s">
        <v>139</v>
      </c>
      <c r="U15" s="770" t="s">
        <v>135</v>
      </c>
      <c r="V15" s="770" t="s">
        <v>136</v>
      </c>
      <c r="W15" s="770" t="s">
        <v>137</v>
      </c>
      <c r="X15" s="770" t="s">
        <v>138</v>
      </c>
      <c r="Y15" s="770" t="s">
        <v>139</v>
      </c>
      <c r="Z15" s="770" t="s">
        <v>135</v>
      </c>
      <c r="AA15" s="770" t="s">
        <v>136</v>
      </c>
      <c r="AB15" s="770" t="s">
        <v>137</v>
      </c>
      <c r="AC15" s="770" t="s">
        <v>138</v>
      </c>
      <c r="AD15" s="770" t="s">
        <v>139</v>
      </c>
      <c r="AE15" s="770" t="s">
        <v>135</v>
      </c>
      <c r="AF15" s="770" t="s">
        <v>136</v>
      </c>
      <c r="AG15" s="770" t="s">
        <v>137</v>
      </c>
      <c r="AH15" s="770" t="s">
        <v>138</v>
      </c>
      <c r="AI15" s="770" t="s">
        <v>139</v>
      </c>
      <c r="AJ15" s="770" t="s">
        <v>135</v>
      </c>
      <c r="AK15" s="770" t="s">
        <v>136</v>
      </c>
      <c r="AL15" s="770" t="s">
        <v>137</v>
      </c>
      <c r="AM15" s="770" t="s">
        <v>138</v>
      </c>
      <c r="AN15" s="770" t="s">
        <v>139</v>
      </c>
      <c r="AO15" s="770" t="s">
        <v>135</v>
      </c>
      <c r="AP15" s="770" t="s">
        <v>136</v>
      </c>
      <c r="AQ15" s="770" t="s">
        <v>137</v>
      </c>
      <c r="AR15" s="770" t="s">
        <v>138</v>
      </c>
      <c r="AS15" s="770" t="s">
        <v>139</v>
      </c>
      <c r="AT15" s="770" t="s">
        <v>135</v>
      </c>
      <c r="AU15" s="770" t="s">
        <v>136</v>
      </c>
      <c r="AV15" s="770" t="s">
        <v>137</v>
      </c>
      <c r="AW15" s="770" t="s">
        <v>138</v>
      </c>
      <c r="AX15" s="770" t="s">
        <v>139</v>
      </c>
      <c r="AY15" s="770" t="s">
        <v>135</v>
      </c>
      <c r="AZ15" s="770" t="s">
        <v>136</v>
      </c>
      <c r="BA15" s="770" t="s">
        <v>137</v>
      </c>
      <c r="BB15" s="770" t="s">
        <v>138</v>
      </c>
      <c r="BC15" s="770" t="s">
        <v>139</v>
      </c>
      <c r="BD15" s="770" t="s">
        <v>135</v>
      </c>
      <c r="BE15" s="770" t="s">
        <v>136</v>
      </c>
      <c r="BF15" s="770" t="s">
        <v>137</v>
      </c>
      <c r="BG15" s="770" t="s">
        <v>138</v>
      </c>
      <c r="BH15" s="770" t="s">
        <v>139</v>
      </c>
      <c r="BI15" s="770" t="s">
        <v>135</v>
      </c>
      <c r="BJ15" s="770" t="s">
        <v>136</v>
      </c>
      <c r="BK15" s="770" t="s">
        <v>137</v>
      </c>
      <c r="BL15" s="770" t="s">
        <v>138</v>
      </c>
      <c r="BM15" s="770" t="s">
        <v>139</v>
      </c>
    </row>
    <row r="16" spans="1:65" s="240" customFormat="1" ht="13.5" customHeight="1">
      <c r="A16" s="235">
        <v>1</v>
      </c>
      <c r="B16" s="439"/>
      <c r="C16" s="1007"/>
      <c r="D16" s="1008"/>
      <c r="E16" s="236"/>
      <c r="F16" s="237"/>
      <c r="G16" s="238"/>
      <c r="H16" s="771" t="str">
        <f>IF($G16="","",IFERROR(VLOOKUP($G16,$B$115:$C$154,2,0),"*** INVALID REPORT 1 LINE NUMBER ***"))</f>
        <v/>
      </c>
      <c r="I16" s="1036" t="str">
        <f>IF($G16="","",IFERROR(VLOOKUP($G16,$B$115:$H$154,5,0)," - "))</f>
        <v/>
      </c>
      <c r="J16" s="771" t="str">
        <f>IF($G16="","",IFERROR(VLOOKUP($I16,$F$115:$H$154,2,0),"*** INVALID REPORT 1 LINE NUMBER ***"))</f>
        <v/>
      </c>
      <c r="K16" s="239"/>
      <c r="L16" s="239"/>
      <c r="M16" s="239"/>
      <c r="N16" s="239"/>
      <c r="O16" s="773">
        <f>SUM(K16:N16)</f>
        <v>0</v>
      </c>
      <c r="P16" s="239"/>
      <c r="Q16" s="239"/>
      <c r="R16" s="239"/>
      <c r="S16" s="239"/>
      <c r="T16" s="773">
        <f>SUM(P16:S16)</f>
        <v>0</v>
      </c>
      <c r="U16" s="239"/>
      <c r="V16" s="239"/>
      <c r="W16" s="239"/>
      <c r="X16" s="239"/>
      <c r="Y16" s="773">
        <f>SUM(U16:X16)</f>
        <v>0</v>
      </c>
      <c r="Z16" s="239"/>
      <c r="AA16" s="239"/>
      <c r="AB16" s="239"/>
      <c r="AC16" s="239"/>
      <c r="AD16" s="773">
        <f>SUM(Z16:AC16)</f>
        <v>0</v>
      </c>
      <c r="AE16" s="239"/>
      <c r="AF16" s="239"/>
      <c r="AG16" s="239"/>
      <c r="AH16" s="239"/>
      <c r="AI16" s="773">
        <f>SUM(AE16:AH16)</f>
        <v>0</v>
      </c>
      <c r="AJ16" s="239"/>
      <c r="AK16" s="239"/>
      <c r="AL16" s="239"/>
      <c r="AM16" s="239"/>
      <c r="AN16" s="773">
        <f>SUM(AJ16:AM16)</f>
        <v>0</v>
      </c>
      <c r="AO16" s="239"/>
      <c r="AP16" s="239"/>
      <c r="AQ16" s="239"/>
      <c r="AR16" s="239"/>
      <c r="AS16" s="773">
        <f t="shared" ref="AS16:AS79" si="0">SUM(AO16:AR16)</f>
        <v>0</v>
      </c>
      <c r="AT16" s="774">
        <f t="shared" ref="AT16:AU53" si="1">K16+P16</f>
        <v>0</v>
      </c>
      <c r="AU16" s="774">
        <f t="shared" si="1"/>
        <v>0</v>
      </c>
      <c r="AV16" s="774">
        <f t="shared" ref="AV16" si="2">M16+R16</f>
        <v>0</v>
      </c>
      <c r="AW16" s="774">
        <f t="shared" ref="AW16" si="3">N16+S16</f>
        <v>0</v>
      </c>
      <c r="AX16" s="773">
        <f>SUM(AT16:AW16)</f>
        <v>0</v>
      </c>
      <c r="AY16" s="774">
        <f>U16+Z15:Z16+AE16</f>
        <v>0</v>
      </c>
      <c r="AZ16" s="774">
        <f t="shared" ref="AZ16:BB16" si="4">V16+AA15:AA16+AF16</f>
        <v>0</v>
      </c>
      <c r="BA16" s="774">
        <f t="shared" si="4"/>
        <v>0</v>
      </c>
      <c r="BB16" s="774">
        <f t="shared" si="4"/>
        <v>0</v>
      </c>
      <c r="BC16" s="773">
        <f>SUM(AY16:BB16)</f>
        <v>0</v>
      </c>
      <c r="BD16" s="774">
        <f>AJ16+AO16</f>
        <v>0</v>
      </c>
      <c r="BE16" s="774">
        <f t="shared" ref="BE16:BG16" si="5">AK16+AP16</f>
        <v>0</v>
      </c>
      <c r="BF16" s="774">
        <f t="shared" si="5"/>
        <v>0</v>
      </c>
      <c r="BG16" s="774">
        <f t="shared" si="5"/>
        <v>0</v>
      </c>
      <c r="BH16" s="773">
        <f>SUM(BD16:BG16)</f>
        <v>0</v>
      </c>
      <c r="BI16" s="774">
        <f>AT16+AY16+BD16</f>
        <v>0</v>
      </c>
      <c r="BJ16" s="774">
        <f t="shared" ref="BJ16:BL16" si="6">AU16+AZ16+BE16</f>
        <v>0</v>
      </c>
      <c r="BK16" s="774">
        <f t="shared" si="6"/>
        <v>0</v>
      </c>
      <c r="BL16" s="774">
        <f t="shared" si="6"/>
        <v>0</v>
      </c>
      <c r="BM16" s="773">
        <f>SUM(BI16:BL16)</f>
        <v>0</v>
      </c>
    </row>
    <row r="17" spans="1:65" s="240" customFormat="1" ht="13.5" customHeight="1">
      <c r="A17" s="235">
        <v>2</v>
      </c>
      <c r="B17" s="439"/>
      <c r="C17" s="1009"/>
      <c r="D17" s="1008"/>
      <c r="E17" s="242"/>
      <c r="F17" s="243"/>
      <c r="G17" s="238"/>
      <c r="H17" s="771" t="str">
        <f t="shared" ref="H17:H80" si="7">IF($G17="","",IFERROR(VLOOKUP($G17,$B$115:$C$154,2,0),"*** INVALID REPORT 1 LINE NUMBER ***"))</f>
        <v/>
      </c>
      <c r="I17" s="235" t="str">
        <f t="shared" ref="I17:I80" si="8">IF($G17="","",IFERROR(VLOOKUP($G17,$B$115:$H$154,5,0)," - "))</f>
        <v/>
      </c>
      <c r="J17" s="772" t="str">
        <f t="shared" ref="J17:J80" si="9">IF($G17="","",IFERROR(VLOOKUP($I17,$F$115:$H$154,2,0),"*** INVALID REPORT 1 LINE NUMBER ***"))</f>
        <v/>
      </c>
      <c r="K17" s="239"/>
      <c r="L17" s="239"/>
      <c r="M17" s="239"/>
      <c r="N17" s="239"/>
      <c r="O17" s="773">
        <f t="shared" ref="O17:O80" si="10">SUM(K17:N17)</f>
        <v>0</v>
      </c>
      <c r="P17" s="239"/>
      <c r="Q17" s="239"/>
      <c r="R17" s="239"/>
      <c r="S17" s="239"/>
      <c r="T17" s="773">
        <f t="shared" ref="T17:T80" si="11">SUM(P17:S17)</f>
        <v>0</v>
      </c>
      <c r="U17" s="239"/>
      <c r="V17" s="239"/>
      <c r="W17" s="239"/>
      <c r="X17" s="239"/>
      <c r="Y17" s="773">
        <f t="shared" ref="Y17:Y80" si="12">SUM(U17:X17)</f>
        <v>0</v>
      </c>
      <c r="Z17" s="239"/>
      <c r="AA17" s="239"/>
      <c r="AB17" s="239"/>
      <c r="AC17" s="239"/>
      <c r="AD17" s="773">
        <f t="shared" ref="AD17:AD80" si="13">SUM(Z17:AC17)</f>
        <v>0</v>
      </c>
      <c r="AE17" s="239"/>
      <c r="AF17" s="239"/>
      <c r="AG17" s="239"/>
      <c r="AH17" s="239"/>
      <c r="AI17" s="773">
        <f t="shared" ref="AI17:AI80" si="14">SUM(AE17:AH17)</f>
        <v>0</v>
      </c>
      <c r="AJ17" s="239"/>
      <c r="AK17" s="239"/>
      <c r="AL17" s="239"/>
      <c r="AM17" s="239"/>
      <c r="AN17" s="773">
        <f t="shared" ref="AN17:AN80" si="15">SUM(AJ17:AM17)</f>
        <v>0</v>
      </c>
      <c r="AO17" s="239"/>
      <c r="AP17" s="239"/>
      <c r="AQ17" s="239"/>
      <c r="AR17" s="239"/>
      <c r="AS17" s="773">
        <f t="shared" si="0"/>
        <v>0</v>
      </c>
      <c r="AT17" s="774">
        <f t="shared" si="1"/>
        <v>0</v>
      </c>
      <c r="AU17" s="774">
        <f t="shared" ref="AU17:AU80" si="16">L17+Q17</f>
        <v>0</v>
      </c>
      <c r="AV17" s="774">
        <f t="shared" ref="AV17:AV80" si="17">M17+R17</f>
        <v>0</v>
      </c>
      <c r="AW17" s="774">
        <f t="shared" ref="AW17:AW80" si="18">N17+S17</f>
        <v>0</v>
      </c>
      <c r="AX17" s="773">
        <f t="shared" ref="AX17:AX80" si="19">SUM(AT17:AW17)</f>
        <v>0</v>
      </c>
      <c r="AY17" s="774">
        <f t="shared" ref="AY17:AY80" si="20">U17+Z16:Z17+AE17</f>
        <v>0</v>
      </c>
      <c r="AZ17" s="774">
        <f t="shared" ref="AZ17:AZ80" si="21">V17+AA16:AA17+AF17</f>
        <v>0</v>
      </c>
      <c r="BA17" s="774">
        <f t="shared" ref="BA17:BA80" si="22">W17+AB16:AB17+AG17</f>
        <v>0</v>
      </c>
      <c r="BB17" s="774">
        <f t="shared" ref="BB17:BB80" si="23">X17+AC16:AC17+AH17</f>
        <v>0</v>
      </c>
      <c r="BC17" s="773">
        <f t="shared" ref="BC17:BC80" si="24">SUM(AY17:BB17)</f>
        <v>0</v>
      </c>
      <c r="BD17" s="774">
        <f t="shared" ref="BD17:BD80" si="25">AJ17+AO17</f>
        <v>0</v>
      </c>
      <c r="BE17" s="774">
        <f t="shared" ref="BE17:BE80" si="26">AK17+AP17</f>
        <v>0</v>
      </c>
      <c r="BF17" s="774">
        <f t="shared" ref="BF17:BF80" si="27">AL17+AQ17</f>
        <v>0</v>
      </c>
      <c r="BG17" s="774">
        <f t="shared" ref="BG17:BG80" si="28">AM17+AR17</f>
        <v>0</v>
      </c>
      <c r="BH17" s="773">
        <f t="shared" ref="BH17:BH80" si="29">SUM(BD17:BG17)</f>
        <v>0</v>
      </c>
      <c r="BI17" s="774">
        <f t="shared" ref="BI17:BI80" si="30">AT17+AY17+BD17</f>
        <v>0</v>
      </c>
      <c r="BJ17" s="774">
        <f t="shared" ref="BJ17:BJ80" si="31">AU17+AZ17+BE17</f>
        <v>0</v>
      </c>
      <c r="BK17" s="774">
        <f t="shared" ref="BK17:BK80" si="32">AV17+BA17+BF17</f>
        <v>0</v>
      </c>
      <c r="BL17" s="774">
        <f t="shared" ref="BL17:BL80" si="33">AW17+BB17+BG17</f>
        <v>0</v>
      </c>
      <c r="BM17" s="773">
        <f t="shared" ref="BM17:BM80" si="34">SUM(BI17:BL17)</f>
        <v>0</v>
      </c>
    </row>
    <row r="18" spans="1:65" s="240" customFormat="1" ht="13.5" customHeight="1">
      <c r="A18" s="235">
        <v>3</v>
      </c>
      <c r="B18" s="439"/>
      <c r="C18" s="1009"/>
      <c r="D18" s="1008"/>
      <c r="E18" s="242"/>
      <c r="F18" s="243"/>
      <c r="G18" s="238"/>
      <c r="H18" s="771" t="str">
        <f t="shared" si="7"/>
        <v/>
      </c>
      <c r="I18" s="235" t="str">
        <f t="shared" si="8"/>
        <v/>
      </c>
      <c r="J18" s="772" t="str">
        <f t="shared" si="9"/>
        <v/>
      </c>
      <c r="K18" s="239"/>
      <c r="L18" s="239"/>
      <c r="M18" s="239"/>
      <c r="N18" s="239"/>
      <c r="O18" s="773">
        <f t="shared" si="10"/>
        <v>0</v>
      </c>
      <c r="P18" s="239"/>
      <c r="Q18" s="239"/>
      <c r="R18" s="239"/>
      <c r="S18" s="239"/>
      <c r="T18" s="773">
        <f t="shared" si="11"/>
        <v>0</v>
      </c>
      <c r="U18" s="239"/>
      <c r="V18" s="239"/>
      <c r="W18" s="239"/>
      <c r="X18" s="239"/>
      <c r="Y18" s="773">
        <f t="shared" si="12"/>
        <v>0</v>
      </c>
      <c r="Z18" s="239"/>
      <c r="AA18" s="239"/>
      <c r="AB18" s="239"/>
      <c r="AC18" s="239"/>
      <c r="AD18" s="773">
        <f t="shared" si="13"/>
        <v>0</v>
      </c>
      <c r="AE18" s="239"/>
      <c r="AF18" s="239"/>
      <c r="AG18" s="239"/>
      <c r="AH18" s="239"/>
      <c r="AI18" s="773">
        <f t="shared" si="14"/>
        <v>0</v>
      </c>
      <c r="AJ18" s="239"/>
      <c r="AK18" s="239"/>
      <c r="AL18" s="239"/>
      <c r="AM18" s="239"/>
      <c r="AN18" s="773">
        <f t="shared" si="15"/>
        <v>0</v>
      </c>
      <c r="AO18" s="239"/>
      <c r="AP18" s="239"/>
      <c r="AQ18" s="239"/>
      <c r="AR18" s="239"/>
      <c r="AS18" s="773">
        <f t="shared" si="0"/>
        <v>0</v>
      </c>
      <c r="AT18" s="774">
        <f t="shared" si="1"/>
        <v>0</v>
      </c>
      <c r="AU18" s="774">
        <f t="shared" si="16"/>
        <v>0</v>
      </c>
      <c r="AV18" s="774">
        <f t="shared" si="17"/>
        <v>0</v>
      </c>
      <c r="AW18" s="774">
        <f t="shared" si="18"/>
        <v>0</v>
      </c>
      <c r="AX18" s="773">
        <f t="shared" si="19"/>
        <v>0</v>
      </c>
      <c r="AY18" s="774">
        <f t="shared" si="20"/>
        <v>0</v>
      </c>
      <c r="AZ18" s="774">
        <f t="shared" si="21"/>
        <v>0</v>
      </c>
      <c r="BA18" s="774">
        <f t="shared" si="22"/>
        <v>0</v>
      </c>
      <c r="BB18" s="774">
        <f t="shared" si="23"/>
        <v>0</v>
      </c>
      <c r="BC18" s="773">
        <f t="shared" si="24"/>
        <v>0</v>
      </c>
      <c r="BD18" s="774">
        <f t="shared" si="25"/>
        <v>0</v>
      </c>
      <c r="BE18" s="774">
        <f t="shared" si="26"/>
        <v>0</v>
      </c>
      <c r="BF18" s="774">
        <f t="shared" si="27"/>
        <v>0</v>
      </c>
      <c r="BG18" s="774">
        <f t="shared" si="28"/>
        <v>0</v>
      </c>
      <c r="BH18" s="773">
        <f t="shared" si="29"/>
        <v>0</v>
      </c>
      <c r="BI18" s="774">
        <f t="shared" si="30"/>
        <v>0</v>
      </c>
      <c r="BJ18" s="774">
        <f t="shared" si="31"/>
        <v>0</v>
      </c>
      <c r="BK18" s="774">
        <f t="shared" si="32"/>
        <v>0</v>
      </c>
      <c r="BL18" s="774">
        <f t="shared" si="33"/>
        <v>0</v>
      </c>
      <c r="BM18" s="773">
        <f t="shared" si="34"/>
        <v>0</v>
      </c>
    </row>
    <row r="19" spans="1:65" s="240" customFormat="1" ht="13.5" customHeight="1">
      <c r="A19" s="235">
        <v>4</v>
      </c>
      <c r="B19" s="439"/>
      <c r="C19" s="1009"/>
      <c r="D19" s="1008"/>
      <c r="E19" s="242"/>
      <c r="F19" s="243"/>
      <c r="G19" s="238"/>
      <c r="H19" s="771" t="str">
        <f t="shared" si="7"/>
        <v/>
      </c>
      <c r="I19" s="235" t="str">
        <f t="shared" si="8"/>
        <v/>
      </c>
      <c r="J19" s="772" t="str">
        <f t="shared" si="9"/>
        <v/>
      </c>
      <c r="K19" s="239"/>
      <c r="L19" s="239"/>
      <c r="M19" s="239"/>
      <c r="N19" s="239"/>
      <c r="O19" s="773">
        <f t="shared" si="10"/>
        <v>0</v>
      </c>
      <c r="P19" s="239"/>
      <c r="Q19" s="239"/>
      <c r="R19" s="239"/>
      <c r="S19" s="239"/>
      <c r="T19" s="773">
        <f t="shared" si="11"/>
        <v>0</v>
      </c>
      <c r="U19" s="239"/>
      <c r="V19" s="239"/>
      <c r="W19" s="239"/>
      <c r="X19" s="239"/>
      <c r="Y19" s="773">
        <f t="shared" si="12"/>
        <v>0</v>
      </c>
      <c r="Z19" s="239"/>
      <c r="AA19" s="239"/>
      <c r="AB19" s="239"/>
      <c r="AC19" s="239"/>
      <c r="AD19" s="773">
        <f t="shared" si="13"/>
        <v>0</v>
      </c>
      <c r="AE19" s="239"/>
      <c r="AF19" s="239"/>
      <c r="AG19" s="239"/>
      <c r="AH19" s="239"/>
      <c r="AI19" s="773">
        <f t="shared" si="14"/>
        <v>0</v>
      </c>
      <c r="AJ19" s="239"/>
      <c r="AK19" s="239"/>
      <c r="AL19" s="239"/>
      <c r="AM19" s="239"/>
      <c r="AN19" s="773">
        <f t="shared" si="15"/>
        <v>0</v>
      </c>
      <c r="AO19" s="239"/>
      <c r="AP19" s="239"/>
      <c r="AQ19" s="239"/>
      <c r="AR19" s="239"/>
      <c r="AS19" s="773">
        <f t="shared" si="0"/>
        <v>0</v>
      </c>
      <c r="AT19" s="774">
        <f t="shared" si="1"/>
        <v>0</v>
      </c>
      <c r="AU19" s="774">
        <f t="shared" si="16"/>
        <v>0</v>
      </c>
      <c r="AV19" s="774">
        <f t="shared" si="17"/>
        <v>0</v>
      </c>
      <c r="AW19" s="774">
        <f t="shared" si="18"/>
        <v>0</v>
      </c>
      <c r="AX19" s="773">
        <f t="shared" si="19"/>
        <v>0</v>
      </c>
      <c r="AY19" s="774">
        <f t="shared" si="20"/>
        <v>0</v>
      </c>
      <c r="AZ19" s="774">
        <f t="shared" si="21"/>
        <v>0</v>
      </c>
      <c r="BA19" s="774">
        <f t="shared" si="22"/>
        <v>0</v>
      </c>
      <c r="BB19" s="774">
        <f t="shared" si="23"/>
        <v>0</v>
      </c>
      <c r="BC19" s="773">
        <f t="shared" si="24"/>
        <v>0</v>
      </c>
      <c r="BD19" s="774">
        <f t="shared" si="25"/>
        <v>0</v>
      </c>
      <c r="BE19" s="774">
        <f t="shared" si="26"/>
        <v>0</v>
      </c>
      <c r="BF19" s="774">
        <f t="shared" si="27"/>
        <v>0</v>
      </c>
      <c r="BG19" s="774">
        <f t="shared" si="28"/>
        <v>0</v>
      </c>
      <c r="BH19" s="773">
        <f t="shared" si="29"/>
        <v>0</v>
      </c>
      <c r="BI19" s="774">
        <f t="shared" si="30"/>
        <v>0</v>
      </c>
      <c r="BJ19" s="774">
        <f t="shared" si="31"/>
        <v>0</v>
      </c>
      <c r="BK19" s="774">
        <f t="shared" si="32"/>
        <v>0</v>
      </c>
      <c r="BL19" s="774">
        <f t="shared" si="33"/>
        <v>0</v>
      </c>
      <c r="BM19" s="773">
        <f t="shared" si="34"/>
        <v>0</v>
      </c>
    </row>
    <row r="20" spans="1:65" s="240" customFormat="1" ht="13.5" customHeight="1">
      <c r="A20" s="235">
        <v>5</v>
      </c>
      <c r="B20" s="439"/>
      <c r="C20" s="1009"/>
      <c r="D20" s="1008"/>
      <c r="E20" s="242"/>
      <c r="F20" s="243"/>
      <c r="G20" s="238"/>
      <c r="H20" s="771" t="str">
        <f t="shared" si="7"/>
        <v/>
      </c>
      <c r="I20" s="235" t="str">
        <f t="shared" si="8"/>
        <v/>
      </c>
      <c r="J20" s="772" t="str">
        <f t="shared" si="9"/>
        <v/>
      </c>
      <c r="K20" s="239"/>
      <c r="L20" s="239"/>
      <c r="M20" s="239"/>
      <c r="N20" s="239"/>
      <c r="O20" s="773">
        <f t="shared" si="10"/>
        <v>0</v>
      </c>
      <c r="P20" s="239"/>
      <c r="Q20" s="239"/>
      <c r="R20" s="239"/>
      <c r="S20" s="239"/>
      <c r="T20" s="773">
        <f t="shared" si="11"/>
        <v>0</v>
      </c>
      <c r="U20" s="239"/>
      <c r="V20" s="239"/>
      <c r="W20" s="239"/>
      <c r="X20" s="239"/>
      <c r="Y20" s="773">
        <f t="shared" si="12"/>
        <v>0</v>
      </c>
      <c r="Z20" s="239"/>
      <c r="AA20" s="239"/>
      <c r="AB20" s="239"/>
      <c r="AC20" s="239"/>
      <c r="AD20" s="773">
        <f t="shared" si="13"/>
        <v>0</v>
      </c>
      <c r="AE20" s="239"/>
      <c r="AF20" s="239"/>
      <c r="AG20" s="239"/>
      <c r="AH20" s="239"/>
      <c r="AI20" s="773">
        <f t="shared" si="14"/>
        <v>0</v>
      </c>
      <c r="AJ20" s="239"/>
      <c r="AK20" s="239"/>
      <c r="AL20" s="239"/>
      <c r="AM20" s="239"/>
      <c r="AN20" s="773">
        <f t="shared" si="15"/>
        <v>0</v>
      </c>
      <c r="AO20" s="239"/>
      <c r="AP20" s="239"/>
      <c r="AQ20" s="239"/>
      <c r="AR20" s="239"/>
      <c r="AS20" s="773">
        <f t="shared" si="0"/>
        <v>0</v>
      </c>
      <c r="AT20" s="774">
        <f t="shared" si="1"/>
        <v>0</v>
      </c>
      <c r="AU20" s="774">
        <f t="shared" si="16"/>
        <v>0</v>
      </c>
      <c r="AV20" s="774">
        <f t="shared" si="17"/>
        <v>0</v>
      </c>
      <c r="AW20" s="774">
        <f t="shared" si="18"/>
        <v>0</v>
      </c>
      <c r="AX20" s="773">
        <f t="shared" si="19"/>
        <v>0</v>
      </c>
      <c r="AY20" s="774">
        <f t="shared" si="20"/>
        <v>0</v>
      </c>
      <c r="AZ20" s="774">
        <f t="shared" si="21"/>
        <v>0</v>
      </c>
      <c r="BA20" s="774">
        <f t="shared" si="22"/>
        <v>0</v>
      </c>
      <c r="BB20" s="774">
        <f t="shared" si="23"/>
        <v>0</v>
      </c>
      <c r="BC20" s="773">
        <f t="shared" si="24"/>
        <v>0</v>
      </c>
      <c r="BD20" s="774">
        <f t="shared" si="25"/>
        <v>0</v>
      </c>
      <c r="BE20" s="774">
        <f t="shared" si="26"/>
        <v>0</v>
      </c>
      <c r="BF20" s="774">
        <f t="shared" si="27"/>
        <v>0</v>
      </c>
      <c r="BG20" s="774">
        <f t="shared" si="28"/>
        <v>0</v>
      </c>
      <c r="BH20" s="773">
        <f t="shared" si="29"/>
        <v>0</v>
      </c>
      <c r="BI20" s="774">
        <f t="shared" si="30"/>
        <v>0</v>
      </c>
      <c r="BJ20" s="774">
        <f t="shared" si="31"/>
        <v>0</v>
      </c>
      <c r="BK20" s="774">
        <f t="shared" si="32"/>
        <v>0</v>
      </c>
      <c r="BL20" s="774">
        <f t="shared" si="33"/>
        <v>0</v>
      </c>
      <c r="BM20" s="773">
        <f t="shared" si="34"/>
        <v>0</v>
      </c>
    </row>
    <row r="21" spans="1:65" s="240" customFormat="1" ht="13.5" customHeight="1">
      <c r="A21" s="235">
        <v>6</v>
      </c>
      <c r="B21" s="439"/>
      <c r="C21" s="1009"/>
      <c r="D21" s="1008"/>
      <c r="E21" s="242"/>
      <c r="F21" s="243"/>
      <c r="G21" s="238"/>
      <c r="H21" s="771" t="str">
        <f t="shared" si="7"/>
        <v/>
      </c>
      <c r="I21" s="235" t="str">
        <f t="shared" si="8"/>
        <v/>
      </c>
      <c r="J21" s="772" t="str">
        <f t="shared" si="9"/>
        <v/>
      </c>
      <c r="K21" s="239"/>
      <c r="L21" s="239"/>
      <c r="M21" s="239"/>
      <c r="N21" s="239"/>
      <c r="O21" s="773">
        <f t="shared" si="10"/>
        <v>0</v>
      </c>
      <c r="P21" s="239"/>
      <c r="Q21" s="239"/>
      <c r="R21" s="239"/>
      <c r="S21" s="239"/>
      <c r="T21" s="773">
        <f t="shared" si="11"/>
        <v>0</v>
      </c>
      <c r="U21" s="239"/>
      <c r="V21" s="239"/>
      <c r="W21" s="239"/>
      <c r="X21" s="239"/>
      <c r="Y21" s="773">
        <f t="shared" si="12"/>
        <v>0</v>
      </c>
      <c r="Z21" s="239"/>
      <c r="AA21" s="239"/>
      <c r="AB21" s="239"/>
      <c r="AC21" s="239"/>
      <c r="AD21" s="773">
        <f t="shared" si="13"/>
        <v>0</v>
      </c>
      <c r="AE21" s="239"/>
      <c r="AF21" s="239"/>
      <c r="AG21" s="239"/>
      <c r="AH21" s="239"/>
      <c r="AI21" s="773">
        <f t="shared" si="14"/>
        <v>0</v>
      </c>
      <c r="AJ21" s="239"/>
      <c r="AK21" s="239"/>
      <c r="AL21" s="239"/>
      <c r="AM21" s="239"/>
      <c r="AN21" s="773">
        <f t="shared" si="15"/>
        <v>0</v>
      </c>
      <c r="AO21" s="239"/>
      <c r="AP21" s="239"/>
      <c r="AQ21" s="239"/>
      <c r="AR21" s="239"/>
      <c r="AS21" s="773">
        <f t="shared" si="0"/>
        <v>0</v>
      </c>
      <c r="AT21" s="774">
        <f t="shared" si="1"/>
        <v>0</v>
      </c>
      <c r="AU21" s="774">
        <f t="shared" si="16"/>
        <v>0</v>
      </c>
      <c r="AV21" s="774">
        <f t="shared" si="17"/>
        <v>0</v>
      </c>
      <c r="AW21" s="774">
        <f t="shared" si="18"/>
        <v>0</v>
      </c>
      <c r="AX21" s="773">
        <f t="shared" si="19"/>
        <v>0</v>
      </c>
      <c r="AY21" s="774">
        <f t="shared" si="20"/>
        <v>0</v>
      </c>
      <c r="AZ21" s="774">
        <f t="shared" si="21"/>
        <v>0</v>
      </c>
      <c r="BA21" s="774">
        <f t="shared" si="22"/>
        <v>0</v>
      </c>
      <c r="BB21" s="774">
        <f t="shared" si="23"/>
        <v>0</v>
      </c>
      <c r="BC21" s="773">
        <f t="shared" si="24"/>
        <v>0</v>
      </c>
      <c r="BD21" s="774">
        <f t="shared" si="25"/>
        <v>0</v>
      </c>
      <c r="BE21" s="774">
        <f t="shared" si="26"/>
        <v>0</v>
      </c>
      <c r="BF21" s="774">
        <f t="shared" si="27"/>
        <v>0</v>
      </c>
      <c r="BG21" s="774">
        <f t="shared" si="28"/>
        <v>0</v>
      </c>
      <c r="BH21" s="773">
        <f t="shared" si="29"/>
        <v>0</v>
      </c>
      <c r="BI21" s="774">
        <f t="shared" si="30"/>
        <v>0</v>
      </c>
      <c r="BJ21" s="774">
        <f t="shared" si="31"/>
        <v>0</v>
      </c>
      <c r="BK21" s="774">
        <f t="shared" si="32"/>
        <v>0</v>
      </c>
      <c r="BL21" s="774">
        <f t="shared" si="33"/>
        <v>0</v>
      </c>
      <c r="BM21" s="773">
        <f t="shared" si="34"/>
        <v>0</v>
      </c>
    </row>
    <row r="22" spans="1:65" s="240" customFormat="1" ht="13.5" customHeight="1">
      <c r="A22" s="235">
        <v>7</v>
      </c>
      <c r="B22" s="439"/>
      <c r="C22" s="1009"/>
      <c r="D22" s="1008"/>
      <c r="E22" s="242"/>
      <c r="F22" s="243"/>
      <c r="G22" s="238"/>
      <c r="H22" s="771" t="str">
        <f t="shared" si="7"/>
        <v/>
      </c>
      <c r="I22" s="235" t="str">
        <f t="shared" si="8"/>
        <v/>
      </c>
      <c r="J22" s="772" t="str">
        <f t="shared" si="9"/>
        <v/>
      </c>
      <c r="K22" s="239"/>
      <c r="L22" s="239"/>
      <c r="M22" s="239"/>
      <c r="N22" s="239"/>
      <c r="O22" s="773">
        <f t="shared" si="10"/>
        <v>0</v>
      </c>
      <c r="P22" s="239"/>
      <c r="Q22" s="239"/>
      <c r="R22" s="239"/>
      <c r="S22" s="239"/>
      <c r="T22" s="773">
        <f t="shared" si="11"/>
        <v>0</v>
      </c>
      <c r="U22" s="239"/>
      <c r="V22" s="239"/>
      <c r="W22" s="239"/>
      <c r="X22" s="239"/>
      <c r="Y22" s="773">
        <f t="shared" si="12"/>
        <v>0</v>
      </c>
      <c r="Z22" s="239"/>
      <c r="AA22" s="239"/>
      <c r="AB22" s="239"/>
      <c r="AC22" s="239"/>
      <c r="AD22" s="773">
        <f t="shared" si="13"/>
        <v>0</v>
      </c>
      <c r="AE22" s="239"/>
      <c r="AF22" s="239"/>
      <c r="AG22" s="239"/>
      <c r="AH22" s="239"/>
      <c r="AI22" s="773">
        <f t="shared" si="14"/>
        <v>0</v>
      </c>
      <c r="AJ22" s="239"/>
      <c r="AK22" s="239"/>
      <c r="AL22" s="239"/>
      <c r="AM22" s="239"/>
      <c r="AN22" s="773">
        <f t="shared" si="15"/>
        <v>0</v>
      </c>
      <c r="AO22" s="239"/>
      <c r="AP22" s="239"/>
      <c r="AQ22" s="239"/>
      <c r="AR22" s="239"/>
      <c r="AS22" s="773">
        <f t="shared" si="0"/>
        <v>0</v>
      </c>
      <c r="AT22" s="774">
        <f t="shared" si="1"/>
        <v>0</v>
      </c>
      <c r="AU22" s="774">
        <f t="shared" si="16"/>
        <v>0</v>
      </c>
      <c r="AV22" s="774">
        <f t="shared" si="17"/>
        <v>0</v>
      </c>
      <c r="AW22" s="774">
        <f t="shared" si="18"/>
        <v>0</v>
      </c>
      <c r="AX22" s="773">
        <f t="shared" si="19"/>
        <v>0</v>
      </c>
      <c r="AY22" s="774">
        <f t="shared" si="20"/>
        <v>0</v>
      </c>
      <c r="AZ22" s="774">
        <f t="shared" si="21"/>
        <v>0</v>
      </c>
      <c r="BA22" s="774">
        <f t="shared" si="22"/>
        <v>0</v>
      </c>
      <c r="BB22" s="774">
        <f t="shared" si="23"/>
        <v>0</v>
      </c>
      <c r="BC22" s="773">
        <f t="shared" si="24"/>
        <v>0</v>
      </c>
      <c r="BD22" s="774">
        <f t="shared" si="25"/>
        <v>0</v>
      </c>
      <c r="BE22" s="774">
        <f t="shared" si="26"/>
        <v>0</v>
      </c>
      <c r="BF22" s="774">
        <f t="shared" si="27"/>
        <v>0</v>
      </c>
      <c r="BG22" s="774">
        <f t="shared" si="28"/>
        <v>0</v>
      </c>
      <c r="BH22" s="773">
        <f t="shared" si="29"/>
        <v>0</v>
      </c>
      <c r="BI22" s="774">
        <f t="shared" si="30"/>
        <v>0</v>
      </c>
      <c r="BJ22" s="774">
        <f t="shared" si="31"/>
        <v>0</v>
      </c>
      <c r="BK22" s="774">
        <f t="shared" si="32"/>
        <v>0</v>
      </c>
      <c r="BL22" s="774">
        <f t="shared" si="33"/>
        <v>0</v>
      </c>
      <c r="BM22" s="773">
        <f t="shared" si="34"/>
        <v>0</v>
      </c>
    </row>
    <row r="23" spans="1:65" s="240" customFormat="1" ht="13.5" customHeight="1">
      <c r="A23" s="235">
        <v>8</v>
      </c>
      <c r="B23" s="439"/>
      <c r="C23" s="1009"/>
      <c r="D23" s="1008"/>
      <c r="E23" s="242"/>
      <c r="F23" s="243"/>
      <c r="G23" s="238"/>
      <c r="H23" s="771" t="str">
        <f t="shared" si="7"/>
        <v/>
      </c>
      <c r="I23" s="235" t="str">
        <f t="shared" si="8"/>
        <v/>
      </c>
      <c r="J23" s="772" t="str">
        <f t="shared" si="9"/>
        <v/>
      </c>
      <c r="K23" s="239"/>
      <c r="L23" s="239"/>
      <c r="M23" s="239"/>
      <c r="N23" s="239"/>
      <c r="O23" s="773">
        <f t="shared" si="10"/>
        <v>0</v>
      </c>
      <c r="P23" s="239"/>
      <c r="Q23" s="239"/>
      <c r="R23" s="239"/>
      <c r="S23" s="239"/>
      <c r="T23" s="773">
        <f t="shared" si="11"/>
        <v>0</v>
      </c>
      <c r="U23" s="239"/>
      <c r="V23" s="239"/>
      <c r="W23" s="239"/>
      <c r="X23" s="239"/>
      <c r="Y23" s="773">
        <f t="shared" si="12"/>
        <v>0</v>
      </c>
      <c r="Z23" s="239"/>
      <c r="AA23" s="239"/>
      <c r="AB23" s="239"/>
      <c r="AC23" s="239"/>
      <c r="AD23" s="773">
        <f t="shared" si="13"/>
        <v>0</v>
      </c>
      <c r="AE23" s="239"/>
      <c r="AF23" s="239"/>
      <c r="AG23" s="239"/>
      <c r="AH23" s="239"/>
      <c r="AI23" s="773">
        <f t="shared" si="14"/>
        <v>0</v>
      </c>
      <c r="AJ23" s="239"/>
      <c r="AK23" s="239"/>
      <c r="AL23" s="239"/>
      <c r="AM23" s="239"/>
      <c r="AN23" s="773">
        <f t="shared" si="15"/>
        <v>0</v>
      </c>
      <c r="AO23" s="239"/>
      <c r="AP23" s="239"/>
      <c r="AQ23" s="239"/>
      <c r="AR23" s="239"/>
      <c r="AS23" s="773">
        <f t="shared" si="0"/>
        <v>0</v>
      </c>
      <c r="AT23" s="774">
        <f t="shared" si="1"/>
        <v>0</v>
      </c>
      <c r="AU23" s="774">
        <f t="shared" si="16"/>
        <v>0</v>
      </c>
      <c r="AV23" s="774">
        <f t="shared" si="17"/>
        <v>0</v>
      </c>
      <c r="AW23" s="774">
        <f t="shared" si="18"/>
        <v>0</v>
      </c>
      <c r="AX23" s="773">
        <f t="shared" si="19"/>
        <v>0</v>
      </c>
      <c r="AY23" s="774">
        <f t="shared" si="20"/>
        <v>0</v>
      </c>
      <c r="AZ23" s="774">
        <f t="shared" si="21"/>
        <v>0</v>
      </c>
      <c r="BA23" s="774">
        <f t="shared" si="22"/>
        <v>0</v>
      </c>
      <c r="BB23" s="774">
        <f t="shared" si="23"/>
        <v>0</v>
      </c>
      <c r="BC23" s="773">
        <f t="shared" si="24"/>
        <v>0</v>
      </c>
      <c r="BD23" s="774">
        <f t="shared" si="25"/>
        <v>0</v>
      </c>
      <c r="BE23" s="774">
        <f t="shared" si="26"/>
        <v>0</v>
      </c>
      <c r="BF23" s="774">
        <f t="shared" si="27"/>
        <v>0</v>
      </c>
      <c r="BG23" s="774">
        <f t="shared" si="28"/>
        <v>0</v>
      </c>
      <c r="BH23" s="773">
        <f t="shared" si="29"/>
        <v>0</v>
      </c>
      <c r="BI23" s="774">
        <f t="shared" si="30"/>
        <v>0</v>
      </c>
      <c r="BJ23" s="774">
        <f t="shared" si="31"/>
        <v>0</v>
      </c>
      <c r="BK23" s="774">
        <f t="shared" si="32"/>
        <v>0</v>
      </c>
      <c r="BL23" s="774">
        <f t="shared" si="33"/>
        <v>0</v>
      </c>
      <c r="BM23" s="773">
        <f t="shared" si="34"/>
        <v>0</v>
      </c>
    </row>
    <row r="24" spans="1:65" s="240" customFormat="1" ht="13.5" customHeight="1">
      <c r="A24" s="235">
        <v>9</v>
      </c>
      <c r="B24" s="439"/>
      <c r="C24" s="1009"/>
      <c r="D24" s="1008"/>
      <c r="E24" s="242"/>
      <c r="F24" s="243"/>
      <c r="G24" s="238"/>
      <c r="H24" s="771" t="str">
        <f t="shared" si="7"/>
        <v/>
      </c>
      <c r="I24" s="235" t="str">
        <f t="shared" si="8"/>
        <v/>
      </c>
      <c r="J24" s="772" t="str">
        <f t="shared" si="9"/>
        <v/>
      </c>
      <c r="K24" s="239"/>
      <c r="L24" s="239"/>
      <c r="M24" s="239"/>
      <c r="N24" s="239"/>
      <c r="O24" s="773">
        <f t="shared" si="10"/>
        <v>0</v>
      </c>
      <c r="P24" s="239"/>
      <c r="Q24" s="239"/>
      <c r="R24" s="239"/>
      <c r="S24" s="239"/>
      <c r="T24" s="773">
        <f t="shared" si="11"/>
        <v>0</v>
      </c>
      <c r="U24" s="239"/>
      <c r="V24" s="239"/>
      <c r="W24" s="239"/>
      <c r="X24" s="239"/>
      <c r="Y24" s="773">
        <f t="shared" si="12"/>
        <v>0</v>
      </c>
      <c r="Z24" s="239"/>
      <c r="AA24" s="239"/>
      <c r="AB24" s="239"/>
      <c r="AC24" s="239"/>
      <c r="AD24" s="773">
        <f t="shared" si="13"/>
        <v>0</v>
      </c>
      <c r="AE24" s="239"/>
      <c r="AF24" s="239"/>
      <c r="AG24" s="239"/>
      <c r="AH24" s="239"/>
      <c r="AI24" s="773">
        <f t="shared" si="14"/>
        <v>0</v>
      </c>
      <c r="AJ24" s="239"/>
      <c r="AK24" s="239"/>
      <c r="AL24" s="239"/>
      <c r="AM24" s="239"/>
      <c r="AN24" s="773">
        <f t="shared" si="15"/>
        <v>0</v>
      </c>
      <c r="AO24" s="239"/>
      <c r="AP24" s="239"/>
      <c r="AQ24" s="239"/>
      <c r="AR24" s="239"/>
      <c r="AS24" s="773">
        <f t="shared" si="0"/>
        <v>0</v>
      </c>
      <c r="AT24" s="774">
        <f t="shared" si="1"/>
        <v>0</v>
      </c>
      <c r="AU24" s="774">
        <f t="shared" si="16"/>
        <v>0</v>
      </c>
      <c r="AV24" s="774">
        <f t="shared" si="17"/>
        <v>0</v>
      </c>
      <c r="AW24" s="774">
        <f t="shared" si="18"/>
        <v>0</v>
      </c>
      <c r="AX24" s="773">
        <f t="shared" si="19"/>
        <v>0</v>
      </c>
      <c r="AY24" s="774">
        <f t="shared" si="20"/>
        <v>0</v>
      </c>
      <c r="AZ24" s="774">
        <f t="shared" si="21"/>
        <v>0</v>
      </c>
      <c r="BA24" s="774">
        <f t="shared" si="22"/>
        <v>0</v>
      </c>
      <c r="BB24" s="774">
        <f t="shared" si="23"/>
        <v>0</v>
      </c>
      <c r="BC24" s="773">
        <f t="shared" si="24"/>
        <v>0</v>
      </c>
      <c r="BD24" s="774">
        <f t="shared" si="25"/>
        <v>0</v>
      </c>
      <c r="BE24" s="774">
        <f t="shared" si="26"/>
        <v>0</v>
      </c>
      <c r="BF24" s="774">
        <f t="shared" si="27"/>
        <v>0</v>
      </c>
      <c r="BG24" s="774">
        <f t="shared" si="28"/>
        <v>0</v>
      </c>
      <c r="BH24" s="773">
        <f t="shared" si="29"/>
        <v>0</v>
      </c>
      <c r="BI24" s="774">
        <f t="shared" si="30"/>
        <v>0</v>
      </c>
      <c r="BJ24" s="774">
        <f t="shared" si="31"/>
        <v>0</v>
      </c>
      <c r="BK24" s="774">
        <f t="shared" si="32"/>
        <v>0</v>
      </c>
      <c r="BL24" s="774">
        <f t="shared" si="33"/>
        <v>0</v>
      </c>
      <c r="BM24" s="773">
        <f t="shared" si="34"/>
        <v>0</v>
      </c>
    </row>
    <row r="25" spans="1:65" s="240" customFormat="1" ht="13.5" customHeight="1">
      <c r="A25" s="235">
        <v>10</v>
      </c>
      <c r="B25" s="439"/>
      <c r="C25" s="1009"/>
      <c r="D25" s="1008"/>
      <c r="E25" s="242"/>
      <c r="F25" s="243"/>
      <c r="G25" s="238"/>
      <c r="H25" s="771" t="str">
        <f t="shared" si="7"/>
        <v/>
      </c>
      <c r="I25" s="235" t="str">
        <f t="shared" si="8"/>
        <v/>
      </c>
      <c r="J25" s="772" t="str">
        <f t="shared" si="9"/>
        <v/>
      </c>
      <c r="K25" s="239"/>
      <c r="L25" s="239"/>
      <c r="M25" s="239"/>
      <c r="N25" s="239"/>
      <c r="O25" s="773">
        <f t="shared" si="10"/>
        <v>0</v>
      </c>
      <c r="P25" s="239"/>
      <c r="Q25" s="239"/>
      <c r="R25" s="239"/>
      <c r="S25" s="239"/>
      <c r="T25" s="773">
        <f t="shared" si="11"/>
        <v>0</v>
      </c>
      <c r="U25" s="239"/>
      <c r="V25" s="239"/>
      <c r="W25" s="239"/>
      <c r="X25" s="239"/>
      <c r="Y25" s="773">
        <f t="shared" si="12"/>
        <v>0</v>
      </c>
      <c r="Z25" s="239"/>
      <c r="AA25" s="239"/>
      <c r="AB25" s="239"/>
      <c r="AC25" s="239"/>
      <c r="AD25" s="773">
        <f t="shared" si="13"/>
        <v>0</v>
      </c>
      <c r="AE25" s="239"/>
      <c r="AF25" s="239"/>
      <c r="AG25" s="239"/>
      <c r="AH25" s="239"/>
      <c r="AI25" s="773">
        <f t="shared" si="14"/>
        <v>0</v>
      </c>
      <c r="AJ25" s="239"/>
      <c r="AK25" s="239"/>
      <c r="AL25" s="239"/>
      <c r="AM25" s="239"/>
      <c r="AN25" s="773">
        <f t="shared" si="15"/>
        <v>0</v>
      </c>
      <c r="AO25" s="239"/>
      <c r="AP25" s="239"/>
      <c r="AQ25" s="239"/>
      <c r="AR25" s="239"/>
      <c r="AS25" s="773">
        <f t="shared" si="0"/>
        <v>0</v>
      </c>
      <c r="AT25" s="774">
        <f t="shared" si="1"/>
        <v>0</v>
      </c>
      <c r="AU25" s="774">
        <f t="shared" si="16"/>
        <v>0</v>
      </c>
      <c r="AV25" s="774">
        <f t="shared" si="17"/>
        <v>0</v>
      </c>
      <c r="AW25" s="774">
        <f t="shared" si="18"/>
        <v>0</v>
      </c>
      <c r="AX25" s="773">
        <f t="shared" si="19"/>
        <v>0</v>
      </c>
      <c r="AY25" s="774">
        <f t="shared" si="20"/>
        <v>0</v>
      </c>
      <c r="AZ25" s="774">
        <f t="shared" si="21"/>
        <v>0</v>
      </c>
      <c r="BA25" s="774">
        <f t="shared" si="22"/>
        <v>0</v>
      </c>
      <c r="BB25" s="774">
        <f t="shared" si="23"/>
        <v>0</v>
      </c>
      <c r="BC25" s="773">
        <f t="shared" si="24"/>
        <v>0</v>
      </c>
      <c r="BD25" s="774">
        <f t="shared" si="25"/>
        <v>0</v>
      </c>
      <c r="BE25" s="774">
        <f t="shared" si="26"/>
        <v>0</v>
      </c>
      <c r="BF25" s="774">
        <f t="shared" si="27"/>
        <v>0</v>
      </c>
      <c r="BG25" s="774">
        <f t="shared" si="28"/>
        <v>0</v>
      </c>
      <c r="BH25" s="773">
        <f t="shared" si="29"/>
        <v>0</v>
      </c>
      <c r="BI25" s="774">
        <f t="shared" si="30"/>
        <v>0</v>
      </c>
      <c r="BJ25" s="774">
        <f t="shared" si="31"/>
        <v>0</v>
      </c>
      <c r="BK25" s="774">
        <f t="shared" si="32"/>
        <v>0</v>
      </c>
      <c r="BL25" s="774">
        <f t="shared" si="33"/>
        <v>0</v>
      </c>
      <c r="BM25" s="773">
        <f t="shared" si="34"/>
        <v>0</v>
      </c>
    </row>
    <row r="26" spans="1:65" s="240" customFormat="1" ht="13.5" customHeight="1">
      <c r="A26" s="235">
        <v>11</v>
      </c>
      <c r="B26" s="439"/>
      <c r="C26" s="1009"/>
      <c r="D26" s="1008"/>
      <c r="E26" s="242"/>
      <c r="F26" s="243"/>
      <c r="G26" s="238"/>
      <c r="H26" s="771" t="str">
        <f t="shared" si="7"/>
        <v/>
      </c>
      <c r="I26" s="235" t="str">
        <f t="shared" si="8"/>
        <v/>
      </c>
      <c r="J26" s="772" t="str">
        <f t="shared" si="9"/>
        <v/>
      </c>
      <c r="K26" s="239"/>
      <c r="L26" s="239"/>
      <c r="M26" s="239"/>
      <c r="N26" s="239"/>
      <c r="O26" s="773">
        <f t="shared" si="10"/>
        <v>0</v>
      </c>
      <c r="P26" s="239"/>
      <c r="Q26" s="239"/>
      <c r="R26" s="239"/>
      <c r="S26" s="239"/>
      <c r="T26" s="773">
        <f t="shared" si="11"/>
        <v>0</v>
      </c>
      <c r="U26" s="239"/>
      <c r="V26" s="239"/>
      <c r="W26" s="239"/>
      <c r="X26" s="239"/>
      <c r="Y26" s="773">
        <f t="shared" si="12"/>
        <v>0</v>
      </c>
      <c r="Z26" s="239"/>
      <c r="AA26" s="239"/>
      <c r="AB26" s="239"/>
      <c r="AC26" s="239"/>
      <c r="AD26" s="773">
        <f t="shared" si="13"/>
        <v>0</v>
      </c>
      <c r="AE26" s="239"/>
      <c r="AF26" s="239"/>
      <c r="AG26" s="239"/>
      <c r="AH26" s="239"/>
      <c r="AI26" s="773">
        <f t="shared" si="14"/>
        <v>0</v>
      </c>
      <c r="AJ26" s="239"/>
      <c r="AK26" s="239"/>
      <c r="AL26" s="239"/>
      <c r="AM26" s="239"/>
      <c r="AN26" s="773">
        <f t="shared" si="15"/>
        <v>0</v>
      </c>
      <c r="AO26" s="239"/>
      <c r="AP26" s="239"/>
      <c r="AQ26" s="239"/>
      <c r="AR26" s="239"/>
      <c r="AS26" s="773">
        <f t="shared" si="0"/>
        <v>0</v>
      </c>
      <c r="AT26" s="774">
        <f t="shared" si="1"/>
        <v>0</v>
      </c>
      <c r="AU26" s="774">
        <f t="shared" si="16"/>
        <v>0</v>
      </c>
      <c r="AV26" s="774">
        <f t="shared" si="17"/>
        <v>0</v>
      </c>
      <c r="AW26" s="774">
        <f t="shared" si="18"/>
        <v>0</v>
      </c>
      <c r="AX26" s="773">
        <f t="shared" si="19"/>
        <v>0</v>
      </c>
      <c r="AY26" s="774">
        <f t="shared" si="20"/>
        <v>0</v>
      </c>
      <c r="AZ26" s="774">
        <f t="shared" si="21"/>
        <v>0</v>
      </c>
      <c r="BA26" s="774">
        <f t="shared" si="22"/>
        <v>0</v>
      </c>
      <c r="BB26" s="774">
        <f t="shared" si="23"/>
        <v>0</v>
      </c>
      <c r="BC26" s="773">
        <f t="shared" si="24"/>
        <v>0</v>
      </c>
      <c r="BD26" s="774">
        <f t="shared" si="25"/>
        <v>0</v>
      </c>
      <c r="BE26" s="774">
        <f t="shared" si="26"/>
        <v>0</v>
      </c>
      <c r="BF26" s="774">
        <f t="shared" si="27"/>
        <v>0</v>
      </c>
      <c r="BG26" s="774">
        <f t="shared" si="28"/>
        <v>0</v>
      </c>
      <c r="BH26" s="773">
        <f t="shared" si="29"/>
        <v>0</v>
      </c>
      <c r="BI26" s="774">
        <f t="shared" si="30"/>
        <v>0</v>
      </c>
      <c r="BJ26" s="774">
        <f t="shared" si="31"/>
        <v>0</v>
      </c>
      <c r="BK26" s="774">
        <f t="shared" si="32"/>
        <v>0</v>
      </c>
      <c r="BL26" s="774">
        <f t="shared" si="33"/>
        <v>0</v>
      </c>
      <c r="BM26" s="773">
        <f t="shared" si="34"/>
        <v>0</v>
      </c>
    </row>
    <row r="27" spans="1:65" s="240" customFormat="1" ht="13.5" customHeight="1">
      <c r="A27" s="235">
        <v>12</v>
      </c>
      <c r="B27" s="439"/>
      <c r="C27" s="1009"/>
      <c r="D27" s="1008"/>
      <c r="E27" s="242"/>
      <c r="F27" s="243"/>
      <c r="G27" s="238"/>
      <c r="H27" s="771" t="str">
        <f t="shared" si="7"/>
        <v/>
      </c>
      <c r="I27" s="235" t="str">
        <f t="shared" si="8"/>
        <v/>
      </c>
      <c r="J27" s="772" t="str">
        <f t="shared" si="9"/>
        <v/>
      </c>
      <c r="K27" s="239"/>
      <c r="L27" s="239"/>
      <c r="M27" s="239"/>
      <c r="N27" s="239"/>
      <c r="O27" s="773">
        <f t="shared" si="10"/>
        <v>0</v>
      </c>
      <c r="P27" s="239"/>
      <c r="Q27" s="239"/>
      <c r="R27" s="239"/>
      <c r="S27" s="239"/>
      <c r="T27" s="773">
        <f t="shared" si="11"/>
        <v>0</v>
      </c>
      <c r="U27" s="239"/>
      <c r="V27" s="239"/>
      <c r="W27" s="239"/>
      <c r="X27" s="239"/>
      <c r="Y27" s="773">
        <f t="shared" si="12"/>
        <v>0</v>
      </c>
      <c r="Z27" s="239"/>
      <c r="AA27" s="239"/>
      <c r="AB27" s="239"/>
      <c r="AC27" s="239"/>
      <c r="AD27" s="773">
        <f t="shared" si="13"/>
        <v>0</v>
      </c>
      <c r="AE27" s="239"/>
      <c r="AF27" s="239"/>
      <c r="AG27" s="239"/>
      <c r="AH27" s="239"/>
      <c r="AI27" s="773">
        <f t="shared" si="14"/>
        <v>0</v>
      </c>
      <c r="AJ27" s="239"/>
      <c r="AK27" s="239"/>
      <c r="AL27" s="239"/>
      <c r="AM27" s="239"/>
      <c r="AN27" s="773">
        <f t="shared" si="15"/>
        <v>0</v>
      </c>
      <c r="AO27" s="239"/>
      <c r="AP27" s="239"/>
      <c r="AQ27" s="239"/>
      <c r="AR27" s="239"/>
      <c r="AS27" s="773">
        <f t="shared" si="0"/>
        <v>0</v>
      </c>
      <c r="AT27" s="774">
        <f t="shared" si="1"/>
        <v>0</v>
      </c>
      <c r="AU27" s="774">
        <f t="shared" si="16"/>
        <v>0</v>
      </c>
      <c r="AV27" s="774">
        <f t="shared" si="17"/>
        <v>0</v>
      </c>
      <c r="AW27" s="774">
        <f t="shared" si="18"/>
        <v>0</v>
      </c>
      <c r="AX27" s="773">
        <f t="shared" si="19"/>
        <v>0</v>
      </c>
      <c r="AY27" s="774">
        <f t="shared" si="20"/>
        <v>0</v>
      </c>
      <c r="AZ27" s="774">
        <f t="shared" si="21"/>
        <v>0</v>
      </c>
      <c r="BA27" s="774">
        <f t="shared" si="22"/>
        <v>0</v>
      </c>
      <c r="BB27" s="774">
        <f t="shared" si="23"/>
        <v>0</v>
      </c>
      <c r="BC27" s="773">
        <f t="shared" si="24"/>
        <v>0</v>
      </c>
      <c r="BD27" s="774">
        <f t="shared" si="25"/>
        <v>0</v>
      </c>
      <c r="BE27" s="774">
        <f t="shared" si="26"/>
        <v>0</v>
      </c>
      <c r="BF27" s="774">
        <f t="shared" si="27"/>
        <v>0</v>
      </c>
      <c r="BG27" s="774">
        <f t="shared" si="28"/>
        <v>0</v>
      </c>
      <c r="BH27" s="773">
        <f t="shared" si="29"/>
        <v>0</v>
      </c>
      <c r="BI27" s="774">
        <f t="shared" si="30"/>
        <v>0</v>
      </c>
      <c r="BJ27" s="774">
        <f t="shared" si="31"/>
        <v>0</v>
      </c>
      <c r="BK27" s="774">
        <f t="shared" si="32"/>
        <v>0</v>
      </c>
      <c r="BL27" s="774">
        <f t="shared" si="33"/>
        <v>0</v>
      </c>
      <c r="BM27" s="773">
        <f t="shared" si="34"/>
        <v>0</v>
      </c>
    </row>
    <row r="28" spans="1:65" s="240" customFormat="1" ht="13.5" customHeight="1">
      <c r="A28" s="235">
        <v>13</v>
      </c>
      <c r="B28" s="439"/>
      <c r="C28" s="1009"/>
      <c r="D28" s="1008"/>
      <c r="E28" s="242"/>
      <c r="F28" s="243"/>
      <c r="G28" s="238"/>
      <c r="H28" s="771" t="str">
        <f t="shared" si="7"/>
        <v/>
      </c>
      <c r="I28" s="235" t="str">
        <f t="shared" si="8"/>
        <v/>
      </c>
      <c r="J28" s="772" t="str">
        <f t="shared" si="9"/>
        <v/>
      </c>
      <c r="K28" s="239"/>
      <c r="L28" s="239"/>
      <c r="M28" s="239"/>
      <c r="N28" s="239"/>
      <c r="O28" s="773">
        <f t="shared" si="10"/>
        <v>0</v>
      </c>
      <c r="P28" s="239"/>
      <c r="Q28" s="239"/>
      <c r="R28" s="239"/>
      <c r="S28" s="239"/>
      <c r="T28" s="773">
        <f t="shared" si="11"/>
        <v>0</v>
      </c>
      <c r="U28" s="239"/>
      <c r="V28" s="239"/>
      <c r="W28" s="239"/>
      <c r="X28" s="239"/>
      <c r="Y28" s="773">
        <f t="shared" si="12"/>
        <v>0</v>
      </c>
      <c r="Z28" s="239"/>
      <c r="AA28" s="239"/>
      <c r="AB28" s="239"/>
      <c r="AC28" s="239"/>
      <c r="AD28" s="773">
        <f t="shared" si="13"/>
        <v>0</v>
      </c>
      <c r="AE28" s="239"/>
      <c r="AF28" s="239"/>
      <c r="AG28" s="239"/>
      <c r="AH28" s="239"/>
      <c r="AI28" s="773">
        <f t="shared" si="14"/>
        <v>0</v>
      </c>
      <c r="AJ28" s="239"/>
      <c r="AK28" s="239"/>
      <c r="AL28" s="239"/>
      <c r="AM28" s="239"/>
      <c r="AN28" s="773">
        <f t="shared" si="15"/>
        <v>0</v>
      </c>
      <c r="AO28" s="239"/>
      <c r="AP28" s="239"/>
      <c r="AQ28" s="239"/>
      <c r="AR28" s="239"/>
      <c r="AS28" s="773">
        <f t="shared" si="0"/>
        <v>0</v>
      </c>
      <c r="AT28" s="774">
        <f t="shared" si="1"/>
        <v>0</v>
      </c>
      <c r="AU28" s="774">
        <f t="shared" si="16"/>
        <v>0</v>
      </c>
      <c r="AV28" s="774">
        <f t="shared" si="17"/>
        <v>0</v>
      </c>
      <c r="AW28" s="774">
        <f t="shared" si="18"/>
        <v>0</v>
      </c>
      <c r="AX28" s="773">
        <f t="shared" si="19"/>
        <v>0</v>
      </c>
      <c r="AY28" s="774">
        <f t="shared" si="20"/>
        <v>0</v>
      </c>
      <c r="AZ28" s="774">
        <f t="shared" si="21"/>
        <v>0</v>
      </c>
      <c r="BA28" s="774">
        <f t="shared" si="22"/>
        <v>0</v>
      </c>
      <c r="BB28" s="774">
        <f t="shared" si="23"/>
        <v>0</v>
      </c>
      <c r="BC28" s="773">
        <f t="shared" si="24"/>
        <v>0</v>
      </c>
      <c r="BD28" s="774">
        <f t="shared" si="25"/>
        <v>0</v>
      </c>
      <c r="BE28" s="774">
        <f t="shared" si="26"/>
        <v>0</v>
      </c>
      <c r="BF28" s="774">
        <f t="shared" si="27"/>
        <v>0</v>
      </c>
      <c r="BG28" s="774">
        <f t="shared" si="28"/>
        <v>0</v>
      </c>
      <c r="BH28" s="773">
        <f t="shared" si="29"/>
        <v>0</v>
      </c>
      <c r="BI28" s="774">
        <f t="shared" si="30"/>
        <v>0</v>
      </c>
      <c r="BJ28" s="774">
        <f t="shared" si="31"/>
        <v>0</v>
      </c>
      <c r="BK28" s="774">
        <f t="shared" si="32"/>
        <v>0</v>
      </c>
      <c r="BL28" s="774">
        <f t="shared" si="33"/>
        <v>0</v>
      </c>
      <c r="BM28" s="773">
        <f t="shared" si="34"/>
        <v>0</v>
      </c>
    </row>
    <row r="29" spans="1:65" s="240" customFormat="1" ht="13.5" customHeight="1">
      <c r="A29" s="235">
        <v>14</v>
      </c>
      <c r="B29" s="439"/>
      <c r="C29" s="1009"/>
      <c r="D29" s="1008"/>
      <c r="E29" s="242"/>
      <c r="F29" s="243"/>
      <c r="G29" s="238"/>
      <c r="H29" s="771" t="str">
        <f t="shared" si="7"/>
        <v/>
      </c>
      <c r="I29" s="235" t="str">
        <f t="shared" si="8"/>
        <v/>
      </c>
      <c r="J29" s="772" t="str">
        <f t="shared" si="9"/>
        <v/>
      </c>
      <c r="K29" s="239"/>
      <c r="L29" s="239"/>
      <c r="M29" s="239"/>
      <c r="N29" s="239"/>
      <c r="O29" s="773">
        <f t="shared" si="10"/>
        <v>0</v>
      </c>
      <c r="P29" s="239"/>
      <c r="Q29" s="239"/>
      <c r="R29" s="239"/>
      <c r="S29" s="239"/>
      <c r="T29" s="773">
        <f t="shared" si="11"/>
        <v>0</v>
      </c>
      <c r="U29" s="239"/>
      <c r="V29" s="239"/>
      <c r="W29" s="239"/>
      <c r="X29" s="239"/>
      <c r="Y29" s="773">
        <f t="shared" si="12"/>
        <v>0</v>
      </c>
      <c r="Z29" s="239"/>
      <c r="AA29" s="239"/>
      <c r="AB29" s="239"/>
      <c r="AC29" s="239"/>
      <c r="AD29" s="773">
        <f t="shared" si="13"/>
        <v>0</v>
      </c>
      <c r="AE29" s="239"/>
      <c r="AF29" s="239"/>
      <c r="AG29" s="239"/>
      <c r="AH29" s="239"/>
      <c r="AI29" s="773">
        <f t="shared" si="14"/>
        <v>0</v>
      </c>
      <c r="AJ29" s="239"/>
      <c r="AK29" s="239"/>
      <c r="AL29" s="239"/>
      <c r="AM29" s="239"/>
      <c r="AN29" s="773">
        <f t="shared" si="15"/>
        <v>0</v>
      </c>
      <c r="AO29" s="239"/>
      <c r="AP29" s="239"/>
      <c r="AQ29" s="239"/>
      <c r="AR29" s="239"/>
      <c r="AS29" s="773">
        <f t="shared" si="0"/>
        <v>0</v>
      </c>
      <c r="AT29" s="774">
        <f t="shared" si="1"/>
        <v>0</v>
      </c>
      <c r="AU29" s="774">
        <f t="shared" si="16"/>
        <v>0</v>
      </c>
      <c r="AV29" s="774">
        <f t="shared" si="17"/>
        <v>0</v>
      </c>
      <c r="AW29" s="774">
        <f t="shared" si="18"/>
        <v>0</v>
      </c>
      <c r="AX29" s="773">
        <f t="shared" si="19"/>
        <v>0</v>
      </c>
      <c r="AY29" s="774">
        <f t="shared" si="20"/>
        <v>0</v>
      </c>
      <c r="AZ29" s="774">
        <f t="shared" si="21"/>
        <v>0</v>
      </c>
      <c r="BA29" s="774">
        <f t="shared" si="22"/>
        <v>0</v>
      </c>
      <c r="BB29" s="774">
        <f t="shared" si="23"/>
        <v>0</v>
      </c>
      <c r="BC29" s="773">
        <f t="shared" si="24"/>
        <v>0</v>
      </c>
      <c r="BD29" s="774">
        <f t="shared" si="25"/>
        <v>0</v>
      </c>
      <c r="BE29" s="774">
        <f t="shared" si="26"/>
        <v>0</v>
      </c>
      <c r="BF29" s="774">
        <f t="shared" si="27"/>
        <v>0</v>
      </c>
      <c r="BG29" s="774">
        <f t="shared" si="28"/>
        <v>0</v>
      </c>
      <c r="BH29" s="773">
        <f t="shared" si="29"/>
        <v>0</v>
      </c>
      <c r="BI29" s="774">
        <f t="shared" si="30"/>
        <v>0</v>
      </c>
      <c r="BJ29" s="774">
        <f t="shared" si="31"/>
        <v>0</v>
      </c>
      <c r="BK29" s="774">
        <f t="shared" si="32"/>
        <v>0</v>
      </c>
      <c r="BL29" s="774">
        <f t="shared" si="33"/>
        <v>0</v>
      </c>
      <c r="BM29" s="773">
        <f t="shared" si="34"/>
        <v>0</v>
      </c>
    </row>
    <row r="30" spans="1:65" s="240" customFormat="1" ht="13.5" customHeight="1">
      <c r="A30" s="235">
        <v>15</v>
      </c>
      <c r="B30" s="439"/>
      <c r="C30" s="1009"/>
      <c r="D30" s="1008"/>
      <c r="E30" s="242"/>
      <c r="F30" s="243"/>
      <c r="G30" s="238"/>
      <c r="H30" s="771" t="str">
        <f t="shared" si="7"/>
        <v/>
      </c>
      <c r="I30" s="235" t="str">
        <f t="shared" si="8"/>
        <v/>
      </c>
      <c r="J30" s="772" t="str">
        <f t="shared" si="9"/>
        <v/>
      </c>
      <c r="K30" s="239"/>
      <c r="L30" s="239"/>
      <c r="M30" s="239"/>
      <c r="N30" s="239"/>
      <c r="O30" s="773">
        <f t="shared" si="10"/>
        <v>0</v>
      </c>
      <c r="P30" s="239"/>
      <c r="Q30" s="239"/>
      <c r="R30" s="239"/>
      <c r="S30" s="239"/>
      <c r="T30" s="773">
        <f t="shared" si="11"/>
        <v>0</v>
      </c>
      <c r="U30" s="239"/>
      <c r="V30" s="239"/>
      <c r="W30" s="239"/>
      <c r="X30" s="239"/>
      <c r="Y30" s="773">
        <f t="shared" si="12"/>
        <v>0</v>
      </c>
      <c r="Z30" s="239"/>
      <c r="AA30" s="239"/>
      <c r="AB30" s="239"/>
      <c r="AC30" s="239"/>
      <c r="AD30" s="773">
        <f t="shared" si="13"/>
        <v>0</v>
      </c>
      <c r="AE30" s="239"/>
      <c r="AF30" s="239"/>
      <c r="AG30" s="239"/>
      <c r="AH30" s="239"/>
      <c r="AI30" s="773">
        <f t="shared" si="14"/>
        <v>0</v>
      </c>
      <c r="AJ30" s="239"/>
      <c r="AK30" s="239"/>
      <c r="AL30" s="239"/>
      <c r="AM30" s="239"/>
      <c r="AN30" s="773">
        <f t="shared" si="15"/>
        <v>0</v>
      </c>
      <c r="AO30" s="239"/>
      <c r="AP30" s="239"/>
      <c r="AQ30" s="239"/>
      <c r="AR30" s="239"/>
      <c r="AS30" s="773">
        <f t="shared" si="0"/>
        <v>0</v>
      </c>
      <c r="AT30" s="774">
        <f t="shared" si="1"/>
        <v>0</v>
      </c>
      <c r="AU30" s="774">
        <f t="shared" si="16"/>
        <v>0</v>
      </c>
      <c r="AV30" s="774">
        <f t="shared" si="17"/>
        <v>0</v>
      </c>
      <c r="AW30" s="774">
        <f t="shared" si="18"/>
        <v>0</v>
      </c>
      <c r="AX30" s="773">
        <f t="shared" si="19"/>
        <v>0</v>
      </c>
      <c r="AY30" s="774">
        <f t="shared" si="20"/>
        <v>0</v>
      </c>
      <c r="AZ30" s="774">
        <f t="shared" si="21"/>
        <v>0</v>
      </c>
      <c r="BA30" s="774">
        <f t="shared" si="22"/>
        <v>0</v>
      </c>
      <c r="BB30" s="774">
        <f t="shared" si="23"/>
        <v>0</v>
      </c>
      <c r="BC30" s="773">
        <f t="shared" si="24"/>
        <v>0</v>
      </c>
      <c r="BD30" s="774">
        <f t="shared" si="25"/>
        <v>0</v>
      </c>
      <c r="BE30" s="774">
        <f t="shared" si="26"/>
        <v>0</v>
      </c>
      <c r="BF30" s="774">
        <f t="shared" si="27"/>
        <v>0</v>
      </c>
      <c r="BG30" s="774">
        <f t="shared" si="28"/>
        <v>0</v>
      </c>
      <c r="BH30" s="773">
        <f t="shared" si="29"/>
        <v>0</v>
      </c>
      <c r="BI30" s="774">
        <f t="shared" si="30"/>
        <v>0</v>
      </c>
      <c r="BJ30" s="774">
        <f t="shared" si="31"/>
        <v>0</v>
      </c>
      <c r="BK30" s="774">
        <f t="shared" si="32"/>
        <v>0</v>
      </c>
      <c r="BL30" s="774">
        <f t="shared" si="33"/>
        <v>0</v>
      </c>
      <c r="BM30" s="773">
        <f t="shared" si="34"/>
        <v>0</v>
      </c>
    </row>
    <row r="31" spans="1:65" s="240" customFormat="1" ht="13.5" customHeight="1">
      <c r="A31" s="235">
        <v>16</v>
      </c>
      <c r="B31" s="439"/>
      <c r="C31" s="1009"/>
      <c r="D31" s="1008"/>
      <c r="E31" s="242"/>
      <c r="F31" s="243"/>
      <c r="G31" s="238"/>
      <c r="H31" s="771" t="str">
        <f t="shared" si="7"/>
        <v/>
      </c>
      <c r="I31" s="235" t="str">
        <f t="shared" si="8"/>
        <v/>
      </c>
      <c r="J31" s="772" t="str">
        <f t="shared" si="9"/>
        <v/>
      </c>
      <c r="K31" s="239"/>
      <c r="L31" s="239"/>
      <c r="M31" s="239"/>
      <c r="N31" s="239"/>
      <c r="O31" s="773">
        <f t="shared" si="10"/>
        <v>0</v>
      </c>
      <c r="P31" s="239"/>
      <c r="Q31" s="239"/>
      <c r="R31" s="239"/>
      <c r="S31" s="239"/>
      <c r="T31" s="773">
        <f t="shared" si="11"/>
        <v>0</v>
      </c>
      <c r="U31" s="239"/>
      <c r="V31" s="239"/>
      <c r="W31" s="239"/>
      <c r="X31" s="239"/>
      <c r="Y31" s="773">
        <f t="shared" si="12"/>
        <v>0</v>
      </c>
      <c r="Z31" s="239"/>
      <c r="AA31" s="239"/>
      <c r="AB31" s="239"/>
      <c r="AC31" s="239"/>
      <c r="AD31" s="773">
        <f t="shared" si="13"/>
        <v>0</v>
      </c>
      <c r="AE31" s="239"/>
      <c r="AF31" s="239"/>
      <c r="AG31" s="239"/>
      <c r="AH31" s="239"/>
      <c r="AI31" s="773">
        <f t="shared" si="14"/>
        <v>0</v>
      </c>
      <c r="AJ31" s="239"/>
      <c r="AK31" s="239"/>
      <c r="AL31" s="239"/>
      <c r="AM31" s="239"/>
      <c r="AN31" s="773">
        <f t="shared" si="15"/>
        <v>0</v>
      </c>
      <c r="AO31" s="239"/>
      <c r="AP31" s="239"/>
      <c r="AQ31" s="239"/>
      <c r="AR31" s="239"/>
      <c r="AS31" s="773">
        <f t="shared" si="0"/>
        <v>0</v>
      </c>
      <c r="AT31" s="774">
        <f t="shared" si="1"/>
        <v>0</v>
      </c>
      <c r="AU31" s="774">
        <f t="shared" si="16"/>
        <v>0</v>
      </c>
      <c r="AV31" s="774">
        <f t="shared" si="17"/>
        <v>0</v>
      </c>
      <c r="AW31" s="774">
        <f t="shared" si="18"/>
        <v>0</v>
      </c>
      <c r="AX31" s="773">
        <f t="shared" si="19"/>
        <v>0</v>
      </c>
      <c r="AY31" s="774">
        <f t="shared" si="20"/>
        <v>0</v>
      </c>
      <c r="AZ31" s="774">
        <f t="shared" si="21"/>
        <v>0</v>
      </c>
      <c r="BA31" s="774">
        <f t="shared" si="22"/>
        <v>0</v>
      </c>
      <c r="BB31" s="774">
        <f t="shared" si="23"/>
        <v>0</v>
      </c>
      <c r="BC31" s="773">
        <f t="shared" si="24"/>
        <v>0</v>
      </c>
      <c r="BD31" s="774">
        <f t="shared" si="25"/>
        <v>0</v>
      </c>
      <c r="BE31" s="774">
        <f t="shared" si="26"/>
        <v>0</v>
      </c>
      <c r="BF31" s="774">
        <f t="shared" si="27"/>
        <v>0</v>
      </c>
      <c r="BG31" s="774">
        <f t="shared" si="28"/>
        <v>0</v>
      </c>
      <c r="BH31" s="773">
        <f t="shared" si="29"/>
        <v>0</v>
      </c>
      <c r="BI31" s="774">
        <f t="shared" si="30"/>
        <v>0</v>
      </c>
      <c r="BJ31" s="774">
        <f t="shared" si="31"/>
        <v>0</v>
      </c>
      <c r="BK31" s="774">
        <f t="shared" si="32"/>
        <v>0</v>
      </c>
      <c r="BL31" s="774">
        <f t="shared" si="33"/>
        <v>0</v>
      </c>
      <c r="BM31" s="773">
        <f t="shared" si="34"/>
        <v>0</v>
      </c>
    </row>
    <row r="32" spans="1:65" s="240" customFormat="1" ht="13.5" customHeight="1">
      <c r="A32" s="235">
        <v>17</v>
      </c>
      <c r="B32" s="439"/>
      <c r="C32" s="1009"/>
      <c r="D32" s="1008"/>
      <c r="E32" s="242"/>
      <c r="F32" s="243"/>
      <c r="G32" s="238"/>
      <c r="H32" s="771" t="str">
        <f t="shared" si="7"/>
        <v/>
      </c>
      <c r="I32" s="235" t="str">
        <f t="shared" si="8"/>
        <v/>
      </c>
      <c r="J32" s="772" t="str">
        <f t="shared" si="9"/>
        <v/>
      </c>
      <c r="K32" s="239"/>
      <c r="L32" s="239"/>
      <c r="M32" s="239"/>
      <c r="N32" s="239"/>
      <c r="O32" s="773">
        <f t="shared" si="10"/>
        <v>0</v>
      </c>
      <c r="P32" s="239"/>
      <c r="Q32" s="239"/>
      <c r="R32" s="239"/>
      <c r="S32" s="239"/>
      <c r="T32" s="773">
        <f t="shared" si="11"/>
        <v>0</v>
      </c>
      <c r="U32" s="239"/>
      <c r="V32" s="239"/>
      <c r="W32" s="239"/>
      <c r="X32" s="239"/>
      <c r="Y32" s="773">
        <f t="shared" si="12"/>
        <v>0</v>
      </c>
      <c r="Z32" s="239"/>
      <c r="AA32" s="239"/>
      <c r="AB32" s="239"/>
      <c r="AC32" s="239"/>
      <c r="AD32" s="773">
        <f t="shared" si="13"/>
        <v>0</v>
      </c>
      <c r="AE32" s="239"/>
      <c r="AF32" s="239"/>
      <c r="AG32" s="239"/>
      <c r="AH32" s="239"/>
      <c r="AI32" s="773">
        <f t="shared" si="14"/>
        <v>0</v>
      </c>
      <c r="AJ32" s="239"/>
      <c r="AK32" s="239"/>
      <c r="AL32" s="239"/>
      <c r="AM32" s="239"/>
      <c r="AN32" s="773">
        <f t="shared" si="15"/>
        <v>0</v>
      </c>
      <c r="AO32" s="239"/>
      <c r="AP32" s="239"/>
      <c r="AQ32" s="239"/>
      <c r="AR32" s="239"/>
      <c r="AS32" s="773">
        <f t="shared" si="0"/>
        <v>0</v>
      </c>
      <c r="AT32" s="774">
        <f t="shared" si="1"/>
        <v>0</v>
      </c>
      <c r="AU32" s="774">
        <f t="shared" si="16"/>
        <v>0</v>
      </c>
      <c r="AV32" s="774">
        <f t="shared" si="17"/>
        <v>0</v>
      </c>
      <c r="AW32" s="774">
        <f t="shared" si="18"/>
        <v>0</v>
      </c>
      <c r="AX32" s="773">
        <f t="shared" si="19"/>
        <v>0</v>
      </c>
      <c r="AY32" s="774">
        <f t="shared" si="20"/>
        <v>0</v>
      </c>
      <c r="AZ32" s="774">
        <f t="shared" si="21"/>
        <v>0</v>
      </c>
      <c r="BA32" s="774">
        <f t="shared" si="22"/>
        <v>0</v>
      </c>
      <c r="BB32" s="774">
        <f t="shared" si="23"/>
        <v>0</v>
      </c>
      <c r="BC32" s="773">
        <f t="shared" si="24"/>
        <v>0</v>
      </c>
      <c r="BD32" s="774">
        <f t="shared" si="25"/>
        <v>0</v>
      </c>
      <c r="BE32" s="774">
        <f t="shared" si="26"/>
        <v>0</v>
      </c>
      <c r="BF32" s="774">
        <f t="shared" si="27"/>
        <v>0</v>
      </c>
      <c r="BG32" s="774">
        <f t="shared" si="28"/>
        <v>0</v>
      </c>
      <c r="BH32" s="773">
        <f t="shared" si="29"/>
        <v>0</v>
      </c>
      <c r="BI32" s="774">
        <f t="shared" si="30"/>
        <v>0</v>
      </c>
      <c r="BJ32" s="774">
        <f t="shared" si="31"/>
        <v>0</v>
      </c>
      <c r="BK32" s="774">
        <f t="shared" si="32"/>
        <v>0</v>
      </c>
      <c r="BL32" s="774">
        <f t="shared" si="33"/>
        <v>0</v>
      </c>
      <c r="BM32" s="773">
        <f t="shared" si="34"/>
        <v>0</v>
      </c>
    </row>
    <row r="33" spans="1:65" s="240" customFormat="1" ht="13.5" customHeight="1">
      <c r="A33" s="235">
        <v>18</v>
      </c>
      <c r="B33" s="439"/>
      <c r="C33" s="1009"/>
      <c r="D33" s="1008"/>
      <c r="E33" s="242"/>
      <c r="F33" s="243"/>
      <c r="G33" s="238"/>
      <c r="H33" s="771" t="str">
        <f t="shared" si="7"/>
        <v/>
      </c>
      <c r="I33" s="235" t="str">
        <f t="shared" si="8"/>
        <v/>
      </c>
      <c r="J33" s="772" t="str">
        <f t="shared" si="9"/>
        <v/>
      </c>
      <c r="K33" s="239"/>
      <c r="L33" s="239"/>
      <c r="M33" s="239"/>
      <c r="N33" s="239"/>
      <c r="O33" s="773">
        <f t="shared" si="10"/>
        <v>0</v>
      </c>
      <c r="P33" s="239"/>
      <c r="Q33" s="239"/>
      <c r="R33" s="239"/>
      <c r="S33" s="239"/>
      <c r="T33" s="773">
        <f t="shared" si="11"/>
        <v>0</v>
      </c>
      <c r="U33" s="239"/>
      <c r="V33" s="239"/>
      <c r="W33" s="239"/>
      <c r="X33" s="239"/>
      <c r="Y33" s="773">
        <f t="shared" si="12"/>
        <v>0</v>
      </c>
      <c r="Z33" s="239"/>
      <c r="AA33" s="239"/>
      <c r="AB33" s="239"/>
      <c r="AC33" s="239"/>
      <c r="AD33" s="773">
        <f t="shared" si="13"/>
        <v>0</v>
      </c>
      <c r="AE33" s="239"/>
      <c r="AF33" s="239"/>
      <c r="AG33" s="239"/>
      <c r="AH33" s="239"/>
      <c r="AI33" s="773">
        <f t="shared" si="14"/>
        <v>0</v>
      </c>
      <c r="AJ33" s="239"/>
      <c r="AK33" s="239"/>
      <c r="AL33" s="239"/>
      <c r="AM33" s="239"/>
      <c r="AN33" s="773">
        <f t="shared" si="15"/>
        <v>0</v>
      </c>
      <c r="AO33" s="239"/>
      <c r="AP33" s="239"/>
      <c r="AQ33" s="239"/>
      <c r="AR33" s="239"/>
      <c r="AS33" s="773">
        <f t="shared" si="0"/>
        <v>0</v>
      </c>
      <c r="AT33" s="774">
        <f t="shared" si="1"/>
        <v>0</v>
      </c>
      <c r="AU33" s="774">
        <f t="shared" si="16"/>
        <v>0</v>
      </c>
      <c r="AV33" s="774">
        <f t="shared" si="17"/>
        <v>0</v>
      </c>
      <c r="AW33" s="774">
        <f t="shared" si="18"/>
        <v>0</v>
      </c>
      <c r="AX33" s="773">
        <f t="shared" si="19"/>
        <v>0</v>
      </c>
      <c r="AY33" s="774">
        <f t="shared" si="20"/>
        <v>0</v>
      </c>
      <c r="AZ33" s="774">
        <f t="shared" si="21"/>
        <v>0</v>
      </c>
      <c r="BA33" s="774">
        <f t="shared" si="22"/>
        <v>0</v>
      </c>
      <c r="BB33" s="774">
        <f t="shared" si="23"/>
        <v>0</v>
      </c>
      <c r="BC33" s="773">
        <f t="shared" si="24"/>
        <v>0</v>
      </c>
      <c r="BD33" s="774">
        <f t="shared" si="25"/>
        <v>0</v>
      </c>
      <c r="BE33" s="774">
        <f t="shared" si="26"/>
        <v>0</v>
      </c>
      <c r="BF33" s="774">
        <f t="shared" si="27"/>
        <v>0</v>
      </c>
      <c r="BG33" s="774">
        <f t="shared" si="28"/>
        <v>0</v>
      </c>
      <c r="BH33" s="773">
        <f t="shared" si="29"/>
        <v>0</v>
      </c>
      <c r="BI33" s="774">
        <f t="shared" si="30"/>
        <v>0</v>
      </c>
      <c r="BJ33" s="774">
        <f t="shared" si="31"/>
        <v>0</v>
      </c>
      <c r="BK33" s="774">
        <f t="shared" si="32"/>
        <v>0</v>
      </c>
      <c r="BL33" s="774">
        <f t="shared" si="33"/>
        <v>0</v>
      </c>
      <c r="BM33" s="773">
        <f t="shared" si="34"/>
        <v>0</v>
      </c>
    </row>
    <row r="34" spans="1:65" s="240" customFormat="1" ht="13.5" customHeight="1">
      <c r="A34" s="235">
        <v>19</v>
      </c>
      <c r="B34" s="439"/>
      <c r="C34" s="1009"/>
      <c r="D34" s="1008"/>
      <c r="E34" s="242"/>
      <c r="F34" s="243"/>
      <c r="G34" s="238"/>
      <c r="H34" s="771" t="str">
        <f t="shared" si="7"/>
        <v/>
      </c>
      <c r="I34" s="235" t="str">
        <f t="shared" si="8"/>
        <v/>
      </c>
      <c r="J34" s="772" t="str">
        <f t="shared" si="9"/>
        <v/>
      </c>
      <c r="K34" s="239"/>
      <c r="L34" s="239"/>
      <c r="M34" s="239"/>
      <c r="N34" s="239"/>
      <c r="O34" s="773">
        <f t="shared" si="10"/>
        <v>0</v>
      </c>
      <c r="P34" s="239"/>
      <c r="Q34" s="239"/>
      <c r="R34" s="239"/>
      <c r="S34" s="239"/>
      <c r="T34" s="773">
        <f t="shared" si="11"/>
        <v>0</v>
      </c>
      <c r="U34" s="239"/>
      <c r="V34" s="239"/>
      <c r="W34" s="239"/>
      <c r="X34" s="239"/>
      <c r="Y34" s="773">
        <f t="shared" si="12"/>
        <v>0</v>
      </c>
      <c r="Z34" s="239"/>
      <c r="AA34" s="239"/>
      <c r="AB34" s="239"/>
      <c r="AC34" s="239"/>
      <c r="AD34" s="773">
        <f t="shared" si="13"/>
        <v>0</v>
      </c>
      <c r="AE34" s="239"/>
      <c r="AF34" s="239"/>
      <c r="AG34" s="239"/>
      <c r="AH34" s="239"/>
      <c r="AI34" s="773">
        <f t="shared" si="14"/>
        <v>0</v>
      </c>
      <c r="AJ34" s="239"/>
      <c r="AK34" s="239"/>
      <c r="AL34" s="239"/>
      <c r="AM34" s="239"/>
      <c r="AN34" s="773">
        <f t="shared" si="15"/>
        <v>0</v>
      </c>
      <c r="AO34" s="239"/>
      <c r="AP34" s="239"/>
      <c r="AQ34" s="239"/>
      <c r="AR34" s="239"/>
      <c r="AS34" s="773">
        <f t="shared" si="0"/>
        <v>0</v>
      </c>
      <c r="AT34" s="774">
        <f t="shared" si="1"/>
        <v>0</v>
      </c>
      <c r="AU34" s="774">
        <f t="shared" si="16"/>
        <v>0</v>
      </c>
      <c r="AV34" s="774">
        <f t="shared" si="17"/>
        <v>0</v>
      </c>
      <c r="AW34" s="774">
        <f t="shared" si="18"/>
        <v>0</v>
      </c>
      <c r="AX34" s="773">
        <f t="shared" si="19"/>
        <v>0</v>
      </c>
      <c r="AY34" s="774">
        <f t="shared" si="20"/>
        <v>0</v>
      </c>
      <c r="AZ34" s="774">
        <f t="shared" si="21"/>
        <v>0</v>
      </c>
      <c r="BA34" s="774">
        <f t="shared" si="22"/>
        <v>0</v>
      </c>
      <c r="BB34" s="774">
        <f t="shared" si="23"/>
        <v>0</v>
      </c>
      <c r="BC34" s="773">
        <f t="shared" si="24"/>
        <v>0</v>
      </c>
      <c r="BD34" s="774">
        <f t="shared" si="25"/>
        <v>0</v>
      </c>
      <c r="BE34" s="774">
        <f t="shared" si="26"/>
        <v>0</v>
      </c>
      <c r="BF34" s="774">
        <f t="shared" si="27"/>
        <v>0</v>
      </c>
      <c r="BG34" s="774">
        <f t="shared" si="28"/>
        <v>0</v>
      </c>
      <c r="BH34" s="773">
        <f t="shared" si="29"/>
        <v>0</v>
      </c>
      <c r="BI34" s="774">
        <f t="shared" si="30"/>
        <v>0</v>
      </c>
      <c r="BJ34" s="774">
        <f t="shared" si="31"/>
        <v>0</v>
      </c>
      <c r="BK34" s="774">
        <f t="shared" si="32"/>
        <v>0</v>
      </c>
      <c r="BL34" s="774">
        <f t="shared" si="33"/>
        <v>0</v>
      </c>
      <c r="BM34" s="773">
        <f t="shared" si="34"/>
        <v>0</v>
      </c>
    </row>
    <row r="35" spans="1:65" s="240" customFormat="1" ht="13.5" customHeight="1">
      <c r="A35" s="235">
        <v>20</v>
      </c>
      <c r="B35" s="439"/>
      <c r="C35" s="1009"/>
      <c r="D35" s="1008"/>
      <c r="E35" s="242"/>
      <c r="F35" s="243"/>
      <c r="G35" s="238"/>
      <c r="H35" s="771" t="str">
        <f t="shared" si="7"/>
        <v/>
      </c>
      <c r="I35" s="235" t="str">
        <f t="shared" si="8"/>
        <v/>
      </c>
      <c r="J35" s="772" t="str">
        <f t="shared" si="9"/>
        <v/>
      </c>
      <c r="K35" s="239"/>
      <c r="L35" s="239"/>
      <c r="M35" s="239"/>
      <c r="N35" s="239"/>
      <c r="O35" s="773">
        <f t="shared" si="10"/>
        <v>0</v>
      </c>
      <c r="P35" s="239"/>
      <c r="Q35" s="239"/>
      <c r="R35" s="239"/>
      <c r="S35" s="239"/>
      <c r="T35" s="773">
        <f t="shared" si="11"/>
        <v>0</v>
      </c>
      <c r="U35" s="239"/>
      <c r="V35" s="239"/>
      <c r="W35" s="239"/>
      <c r="X35" s="239"/>
      <c r="Y35" s="773">
        <f t="shared" si="12"/>
        <v>0</v>
      </c>
      <c r="Z35" s="239"/>
      <c r="AA35" s="239"/>
      <c r="AB35" s="239"/>
      <c r="AC35" s="239"/>
      <c r="AD35" s="773">
        <f t="shared" si="13"/>
        <v>0</v>
      </c>
      <c r="AE35" s="239"/>
      <c r="AF35" s="239"/>
      <c r="AG35" s="239"/>
      <c r="AH35" s="239"/>
      <c r="AI35" s="773">
        <f t="shared" si="14"/>
        <v>0</v>
      </c>
      <c r="AJ35" s="239"/>
      <c r="AK35" s="239"/>
      <c r="AL35" s="239"/>
      <c r="AM35" s="239"/>
      <c r="AN35" s="773">
        <f t="shared" si="15"/>
        <v>0</v>
      </c>
      <c r="AO35" s="239"/>
      <c r="AP35" s="239"/>
      <c r="AQ35" s="239"/>
      <c r="AR35" s="239"/>
      <c r="AS35" s="773">
        <f t="shared" si="0"/>
        <v>0</v>
      </c>
      <c r="AT35" s="774">
        <f t="shared" si="1"/>
        <v>0</v>
      </c>
      <c r="AU35" s="774">
        <f t="shared" si="16"/>
        <v>0</v>
      </c>
      <c r="AV35" s="774">
        <f t="shared" si="17"/>
        <v>0</v>
      </c>
      <c r="AW35" s="774">
        <f t="shared" si="18"/>
        <v>0</v>
      </c>
      <c r="AX35" s="773">
        <f t="shared" si="19"/>
        <v>0</v>
      </c>
      <c r="AY35" s="774">
        <f t="shared" si="20"/>
        <v>0</v>
      </c>
      <c r="AZ35" s="774">
        <f t="shared" si="21"/>
        <v>0</v>
      </c>
      <c r="BA35" s="774">
        <f t="shared" si="22"/>
        <v>0</v>
      </c>
      <c r="BB35" s="774">
        <f t="shared" si="23"/>
        <v>0</v>
      </c>
      <c r="BC35" s="773">
        <f t="shared" si="24"/>
        <v>0</v>
      </c>
      <c r="BD35" s="774">
        <f t="shared" si="25"/>
        <v>0</v>
      </c>
      <c r="BE35" s="774">
        <f t="shared" si="26"/>
        <v>0</v>
      </c>
      <c r="BF35" s="774">
        <f t="shared" si="27"/>
        <v>0</v>
      </c>
      <c r="BG35" s="774">
        <f t="shared" si="28"/>
        <v>0</v>
      </c>
      <c r="BH35" s="773">
        <f t="shared" si="29"/>
        <v>0</v>
      </c>
      <c r="BI35" s="774">
        <f t="shared" si="30"/>
        <v>0</v>
      </c>
      <c r="BJ35" s="774">
        <f t="shared" si="31"/>
        <v>0</v>
      </c>
      <c r="BK35" s="774">
        <f t="shared" si="32"/>
        <v>0</v>
      </c>
      <c r="BL35" s="774">
        <f t="shared" si="33"/>
        <v>0</v>
      </c>
      <c r="BM35" s="773">
        <f t="shared" si="34"/>
        <v>0</v>
      </c>
    </row>
    <row r="36" spans="1:65" s="240" customFormat="1" ht="13.5" customHeight="1">
      <c r="A36" s="235">
        <v>21</v>
      </c>
      <c r="B36" s="439"/>
      <c r="C36" s="1009"/>
      <c r="D36" s="1008"/>
      <c r="E36" s="242"/>
      <c r="F36" s="243"/>
      <c r="G36" s="238"/>
      <c r="H36" s="771" t="str">
        <f t="shared" si="7"/>
        <v/>
      </c>
      <c r="I36" s="235" t="str">
        <f t="shared" si="8"/>
        <v/>
      </c>
      <c r="J36" s="772" t="str">
        <f t="shared" si="9"/>
        <v/>
      </c>
      <c r="K36" s="239"/>
      <c r="L36" s="239"/>
      <c r="M36" s="239"/>
      <c r="N36" s="239"/>
      <c r="O36" s="773">
        <f t="shared" si="10"/>
        <v>0</v>
      </c>
      <c r="P36" s="239"/>
      <c r="Q36" s="239"/>
      <c r="R36" s="239"/>
      <c r="S36" s="239"/>
      <c r="T36" s="773">
        <f t="shared" si="11"/>
        <v>0</v>
      </c>
      <c r="U36" s="239"/>
      <c r="V36" s="239"/>
      <c r="W36" s="239"/>
      <c r="X36" s="239"/>
      <c r="Y36" s="773">
        <f t="shared" si="12"/>
        <v>0</v>
      </c>
      <c r="Z36" s="239"/>
      <c r="AA36" s="239"/>
      <c r="AB36" s="239"/>
      <c r="AC36" s="239"/>
      <c r="AD36" s="773">
        <f t="shared" si="13"/>
        <v>0</v>
      </c>
      <c r="AE36" s="239"/>
      <c r="AF36" s="239"/>
      <c r="AG36" s="239"/>
      <c r="AH36" s="239"/>
      <c r="AI36" s="773">
        <f t="shared" si="14"/>
        <v>0</v>
      </c>
      <c r="AJ36" s="239"/>
      <c r="AK36" s="239"/>
      <c r="AL36" s="239"/>
      <c r="AM36" s="239"/>
      <c r="AN36" s="773">
        <f t="shared" si="15"/>
        <v>0</v>
      </c>
      <c r="AO36" s="239"/>
      <c r="AP36" s="239"/>
      <c r="AQ36" s="239"/>
      <c r="AR36" s="239"/>
      <c r="AS36" s="773">
        <f t="shared" si="0"/>
        <v>0</v>
      </c>
      <c r="AT36" s="774">
        <f t="shared" si="1"/>
        <v>0</v>
      </c>
      <c r="AU36" s="774">
        <f t="shared" si="16"/>
        <v>0</v>
      </c>
      <c r="AV36" s="774">
        <f t="shared" si="17"/>
        <v>0</v>
      </c>
      <c r="AW36" s="774">
        <f t="shared" si="18"/>
        <v>0</v>
      </c>
      <c r="AX36" s="773">
        <f t="shared" si="19"/>
        <v>0</v>
      </c>
      <c r="AY36" s="774">
        <f t="shared" si="20"/>
        <v>0</v>
      </c>
      <c r="AZ36" s="774">
        <f t="shared" si="21"/>
        <v>0</v>
      </c>
      <c r="BA36" s="774">
        <f t="shared" si="22"/>
        <v>0</v>
      </c>
      <c r="BB36" s="774">
        <f t="shared" si="23"/>
        <v>0</v>
      </c>
      <c r="BC36" s="773">
        <f t="shared" si="24"/>
        <v>0</v>
      </c>
      <c r="BD36" s="774">
        <f t="shared" si="25"/>
        <v>0</v>
      </c>
      <c r="BE36" s="774">
        <f t="shared" si="26"/>
        <v>0</v>
      </c>
      <c r="BF36" s="774">
        <f t="shared" si="27"/>
        <v>0</v>
      </c>
      <c r="BG36" s="774">
        <f t="shared" si="28"/>
        <v>0</v>
      </c>
      <c r="BH36" s="773">
        <f t="shared" si="29"/>
        <v>0</v>
      </c>
      <c r="BI36" s="774">
        <f t="shared" si="30"/>
        <v>0</v>
      </c>
      <c r="BJ36" s="774">
        <f t="shared" si="31"/>
        <v>0</v>
      </c>
      <c r="BK36" s="774">
        <f t="shared" si="32"/>
        <v>0</v>
      </c>
      <c r="BL36" s="774">
        <f t="shared" si="33"/>
        <v>0</v>
      </c>
      <c r="BM36" s="773">
        <f t="shared" si="34"/>
        <v>0</v>
      </c>
    </row>
    <row r="37" spans="1:65" s="240" customFormat="1" ht="13.5" customHeight="1">
      <c r="A37" s="235">
        <v>22</v>
      </c>
      <c r="B37" s="439"/>
      <c r="C37" s="1009"/>
      <c r="D37" s="1008"/>
      <c r="E37" s="242"/>
      <c r="F37" s="243"/>
      <c r="G37" s="238"/>
      <c r="H37" s="771" t="str">
        <f t="shared" si="7"/>
        <v/>
      </c>
      <c r="I37" s="235" t="str">
        <f t="shared" si="8"/>
        <v/>
      </c>
      <c r="J37" s="772" t="str">
        <f t="shared" si="9"/>
        <v/>
      </c>
      <c r="K37" s="239"/>
      <c r="L37" s="239"/>
      <c r="M37" s="239"/>
      <c r="N37" s="239"/>
      <c r="O37" s="773">
        <f t="shared" si="10"/>
        <v>0</v>
      </c>
      <c r="P37" s="239"/>
      <c r="Q37" s="239"/>
      <c r="R37" s="239"/>
      <c r="S37" s="239"/>
      <c r="T37" s="773">
        <f t="shared" si="11"/>
        <v>0</v>
      </c>
      <c r="U37" s="239"/>
      <c r="V37" s="239"/>
      <c r="W37" s="239"/>
      <c r="X37" s="239"/>
      <c r="Y37" s="773">
        <f t="shared" si="12"/>
        <v>0</v>
      </c>
      <c r="Z37" s="239"/>
      <c r="AA37" s="239"/>
      <c r="AB37" s="239"/>
      <c r="AC37" s="239"/>
      <c r="AD37" s="773">
        <f t="shared" si="13"/>
        <v>0</v>
      </c>
      <c r="AE37" s="239"/>
      <c r="AF37" s="239"/>
      <c r="AG37" s="239"/>
      <c r="AH37" s="239"/>
      <c r="AI37" s="773">
        <f t="shared" si="14"/>
        <v>0</v>
      </c>
      <c r="AJ37" s="239"/>
      <c r="AK37" s="239"/>
      <c r="AL37" s="239"/>
      <c r="AM37" s="239"/>
      <c r="AN37" s="773">
        <f t="shared" si="15"/>
        <v>0</v>
      </c>
      <c r="AO37" s="239"/>
      <c r="AP37" s="239"/>
      <c r="AQ37" s="239"/>
      <c r="AR37" s="239"/>
      <c r="AS37" s="773">
        <f t="shared" si="0"/>
        <v>0</v>
      </c>
      <c r="AT37" s="774">
        <f t="shared" si="1"/>
        <v>0</v>
      </c>
      <c r="AU37" s="774">
        <f t="shared" si="16"/>
        <v>0</v>
      </c>
      <c r="AV37" s="774">
        <f t="shared" si="17"/>
        <v>0</v>
      </c>
      <c r="AW37" s="774">
        <f t="shared" si="18"/>
        <v>0</v>
      </c>
      <c r="AX37" s="773">
        <f t="shared" si="19"/>
        <v>0</v>
      </c>
      <c r="AY37" s="774">
        <f t="shared" si="20"/>
        <v>0</v>
      </c>
      <c r="AZ37" s="774">
        <f t="shared" si="21"/>
        <v>0</v>
      </c>
      <c r="BA37" s="774">
        <f t="shared" si="22"/>
        <v>0</v>
      </c>
      <c r="BB37" s="774">
        <f t="shared" si="23"/>
        <v>0</v>
      </c>
      <c r="BC37" s="773">
        <f t="shared" si="24"/>
        <v>0</v>
      </c>
      <c r="BD37" s="774">
        <f t="shared" si="25"/>
        <v>0</v>
      </c>
      <c r="BE37" s="774">
        <f t="shared" si="26"/>
        <v>0</v>
      </c>
      <c r="BF37" s="774">
        <f t="shared" si="27"/>
        <v>0</v>
      </c>
      <c r="BG37" s="774">
        <f t="shared" si="28"/>
        <v>0</v>
      </c>
      <c r="BH37" s="773">
        <f t="shared" si="29"/>
        <v>0</v>
      </c>
      <c r="BI37" s="774">
        <f t="shared" si="30"/>
        <v>0</v>
      </c>
      <c r="BJ37" s="774">
        <f t="shared" si="31"/>
        <v>0</v>
      </c>
      <c r="BK37" s="774">
        <f t="shared" si="32"/>
        <v>0</v>
      </c>
      <c r="BL37" s="774">
        <f t="shared" si="33"/>
        <v>0</v>
      </c>
      <c r="BM37" s="773">
        <f t="shared" si="34"/>
        <v>0</v>
      </c>
    </row>
    <row r="38" spans="1:65" s="240" customFormat="1" ht="13.5" customHeight="1">
      <c r="A38" s="235">
        <v>23</v>
      </c>
      <c r="B38" s="439"/>
      <c r="C38" s="1009"/>
      <c r="D38" s="1008"/>
      <c r="E38" s="242"/>
      <c r="F38" s="243"/>
      <c r="G38" s="238"/>
      <c r="H38" s="771" t="str">
        <f t="shared" si="7"/>
        <v/>
      </c>
      <c r="I38" s="235" t="str">
        <f t="shared" si="8"/>
        <v/>
      </c>
      <c r="J38" s="772" t="str">
        <f t="shared" si="9"/>
        <v/>
      </c>
      <c r="K38" s="239"/>
      <c r="L38" s="239"/>
      <c r="M38" s="239"/>
      <c r="N38" s="239"/>
      <c r="O38" s="773">
        <f t="shared" si="10"/>
        <v>0</v>
      </c>
      <c r="P38" s="239"/>
      <c r="Q38" s="239"/>
      <c r="R38" s="239"/>
      <c r="S38" s="239"/>
      <c r="T38" s="773">
        <f t="shared" si="11"/>
        <v>0</v>
      </c>
      <c r="U38" s="239"/>
      <c r="V38" s="239"/>
      <c r="W38" s="239"/>
      <c r="X38" s="239"/>
      <c r="Y38" s="773">
        <f t="shared" si="12"/>
        <v>0</v>
      </c>
      <c r="Z38" s="239"/>
      <c r="AA38" s="239"/>
      <c r="AB38" s="239"/>
      <c r="AC38" s="239"/>
      <c r="AD38" s="773">
        <f t="shared" si="13"/>
        <v>0</v>
      </c>
      <c r="AE38" s="239"/>
      <c r="AF38" s="239"/>
      <c r="AG38" s="239"/>
      <c r="AH38" s="239"/>
      <c r="AI38" s="773">
        <f t="shared" si="14"/>
        <v>0</v>
      </c>
      <c r="AJ38" s="239"/>
      <c r="AK38" s="239"/>
      <c r="AL38" s="239"/>
      <c r="AM38" s="239"/>
      <c r="AN38" s="773">
        <f t="shared" si="15"/>
        <v>0</v>
      </c>
      <c r="AO38" s="239"/>
      <c r="AP38" s="239"/>
      <c r="AQ38" s="239"/>
      <c r="AR38" s="239"/>
      <c r="AS38" s="773">
        <f t="shared" si="0"/>
        <v>0</v>
      </c>
      <c r="AT38" s="774">
        <f t="shared" si="1"/>
        <v>0</v>
      </c>
      <c r="AU38" s="774">
        <f t="shared" si="16"/>
        <v>0</v>
      </c>
      <c r="AV38" s="774">
        <f t="shared" si="17"/>
        <v>0</v>
      </c>
      <c r="AW38" s="774">
        <f t="shared" si="18"/>
        <v>0</v>
      </c>
      <c r="AX38" s="773">
        <f t="shared" si="19"/>
        <v>0</v>
      </c>
      <c r="AY38" s="774">
        <f t="shared" si="20"/>
        <v>0</v>
      </c>
      <c r="AZ38" s="774">
        <f t="shared" si="21"/>
        <v>0</v>
      </c>
      <c r="BA38" s="774">
        <f t="shared" si="22"/>
        <v>0</v>
      </c>
      <c r="BB38" s="774">
        <f t="shared" si="23"/>
        <v>0</v>
      </c>
      <c r="BC38" s="773">
        <f t="shared" si="24"/>
        <v>0</v>
      </c>
      <c r="BD38" s="774">
        <f t="shared" si="25"/>
        <v>0</v>
      </c>
      <c r="BE38" s="774">
        <f t="shared" si="26"/>
        <v>0</v>
      </c>
      <c r="BF38" s="774">
        <f t="shared" si="27"/>
        <v>0</v>
      </c>
      <c r="BG38" s="774">
        <f t="shared" si="28"/>
        <v>0</v>
      </c>
      <c r="BH38" s="773">
        <f t="shared" si="29"/>
        <v>0</v>
      </c>
      <c r="BI38" s="774">
        <f t="shared" si="30"/>
        <v>0</v>
      </c>
      <c r="BJ38" s="774">
        <f t="shared" si="31"/>
        <v>0</v>
      </c>
      <c r="BK38" s="774">
        <f t="shared" si="32"/>
        <v>0</v>
      </c>
      <c r="BL38" s="774">
        <f t="shared" si="33"/>
        <v>0</v>
      </c>
      <c r="BM38" s="773">
        <f t="shared" si="34"/>
        <v>0</v>
      </c>
    </row>
    <row r="39" spans="1:65" s="240" customFormat="1" ht="13.5" customHeight="1">
      <c r="A39" s="235">
        <v>24</v>
      </c>
      <c r="B39" s="439"/>
      <c r="C39" s="1009"/>
      <c r="D39" s="1008"/>
      <c r="E39" s="242"/>
      <c r="F39" s="243"/>
      <c r="G39" s="238"/>
      <c r="H39" s="771" t="str">
        <f t="shared" si="7"/>
        <v/>
      </c>
      <c r="I39" s="235" t="str">
        <f t="shared" si="8"/>
        <v/>
      </c>
      <c r="J39" s="772" t="str">
        <f t="shared" si="9"/>
        <v/>
      </c>
      <c r="K39" s="239"/>
      <c r="L39" s="239"/>
      <c r="M39" s="239"/>
      <c r="N39" s="239"/>
      <c r="O39" s="773">
        <f t="shared" si="10"/>
        <v>0</v>
      </c>
      <c r="P39" s="239"/>
      <c r="Q39" s="239"/>
      <c r="R39" s="239"/>
      <c r="S39" s="239"/>
      <c r="T39" s="773">
        <f t="shared" si="11"/>
        <v>0</v>
      </c>
      <c r="U39" s="239"/>
      <c r="V39" s="239"/>
      <c r="W39" s="239"/>
      <c r="X39" s="239"/>
      <c r="Y39" s="773">
        <f t="shared" si="12"/>
        <v>0</v>
      </c>
      <c r="Z39" s="239"/>
      <c r="AA39" s="239"/>
      <c r="AB39" s="239"/>
      <c r="AC39" s="239"/>
      <c r="AD39" s="773">
        <f t="shared" si="13"/>
        <v>0</v>
      </c>
      <c r="AE39" s="239"/>
      <c r="AF39" s="239"/>
      <c r="AG39" s="239"/>
      <c r="AH39" s="239"/>
      <c r="AI39" s="773">
        <f t="shared" si="14"/>
        <v>0</v>
      </c>
      <c r="AJ39" s="239"/>
      <c r="AK39" s="239"/>
      <c r="AL39" s="239"/>
      <c r="AM39" s="239"/>
      <c r="AN39" s="773">
        <f t="shared" si="15"/>
        <v>0</v>
      </c>
      <c r="AO39" s="239"/>
      <c r="AP39" s="239"/>
      <c r="AQ39" s="239"/>
      <c r="AR39" s="239"/>
      <c r="AS39" s="773">
        <f t="shared" si="0"/>
        <v>0</v>
      </c>
      <c r="AT39" s="774">
        <f t="shared" si="1"/>
        <v>0</v>
      </c>
      <c r="AU39" s="774">
        <f t="shared" si="16"/>
        <v>0</v>
      </c>
      <c r="AV39" s="774">
        <f t="shared" si="17"/>
        <v>0</v>
      </c>
      <c r="AW39" s="774">
        <f t="shared" si="18"/>
        <v>0</v>
      </c>
      <c r="AX39" s="773">
        <f t="shared" si="19"/>
        <v>0</v>
      </c>
      <c r="AY39" s="774">
        <f t="shared" si="20"/>
        <v>0</v>
      </c>
      <c r="AZ39" s="774">
        <f t="shared" si="21"/>
        <v>0</v>
      </c>
      <c r="BA39" s="774">
        <f t="shared" si="22"/>
        <v>0</v>
      </c>
      <c r="BB39" s="774">
        <f t="shared" si="23"/>
        <v>0</v>
      </c>
      <c r="BC39" s="773">
        <f t="shared" si="24"/>
        <v>0</v>
      </c>
      <c r="BD39" s="774">
        <f t="shared" si="25"/>
        <v>0</v>
      </c>
      <c r="BE39" s="774">
        <f t="shared" si="26"/>
        <v>0</v>
      </c>
      <c r="BF39" s="774">
        <f t="shared" si="27"/>
        <v>0</v>
      </c>
      <c r="BG39" s="774">
        <f t="shared" si="28"/>
        <v>0</v>
      </c>
      <c r="BH39" s="773">
        <f t="shared" si="29"/>
        <v>0</v>
      </c>
      <c r="BI39" s="774">
        <f t="shared" si="30"/>
        <v>0</v>
      </c>
      <c r="BJ39" s="774">
        <f t="shared" si="31"/>
        <v>0</v>
      </c>
      <c r="BK39" s="774">
        <f t="shared" si="32"/>
        <v>0</v>
      </c>
      <c r="BL39" s="774">
        <f t="shared" si="33"/>
        <v>0</v>
      </c>
      <c r="BM39" s="773">
        <f t="shared" si="34"/>
        <v>0</v>
      </c>
    </row>
    <row r="40" spans="1:65" s="240" customFormat="1" ht="13.5" customHeight="1">
      <c r="A40" s="235">
        <v>25</v>
      </c>
      <c r="B40" s="439"/>
      <c r="C40" s="1009"/>
      <c r="D40" s="1008"/>
      <c r="E40" s="242"/>
      <c r="F40" s="243"/>
      <c r="G40" s="238"/>
      <c r="H40" s="771" t="str">
        <f t="shared" si="7"/>
        <v/>
      </c>
      <c r="I40" s="235" t="str">
        <f t="shared" si="8"/>
        <v/>
      </c>
      <c r="J40" s="772" t="str">
        <f t="shared" si="9"/>
        <v/>
      </c>
      <c r="K40" s="239"/>
      <c r="L40" s="239"/>
      <c r="M40" s="239"/>
      <c r="N40" s="239"/>
      <c r="O40" s="773">
        <f t="shared" si="10"/>
        <v>0</v>
      </c>
      <c r="P40" s="239"/>
      <c r="Q40" s="239"/>
      <c r="R40" s="239"/>
      <c r="S40" s="239"/>
      <c r="T40" s="773">
        <f t="shared" si="11"/>
        <v>0</v>
      </c>
      <c r="U40" s="239"/>
      <c r="V40" s="239"/>
      <c r="W40" s="239"/>
      <c r="X40" s="239"/>
      <c r="Y40" s="773">
        <f t="shared" si="12"/>
        <v>0</v>
      </c>
      <c r="Z40" s="239"/>
      <c r="AA40" s="239"/>
      <c r="AB40" s="239"/>
      <c r="AC40" s="239"/>
      <c r="AD40" s="773">
        <f t="shared" si="13"/>
        <v>0</v>
      </c>
      <c r="AE40" s="239"/>
      <c r="AF40" s="239"/>
      <c r="AG40" s="239"/>
      <c r="AH40" s="239"/>
      <c r="AI40" s="773">
        <f t="shared" si="14"/>
        <v>0</v>
      </c>
      <c r="AJ40" s="239"/>
      <c r="AK40" s="239"/>
      <c r="AL40" s="239"/>
      <c r="AM40" s="239"/>
      <c r="AN40" s="773">
        <f t="shared" si="15"/>
        <v>0</v>
      </c>
      <c r="AO40" s="239"/>
      <c r="AP40" s="239"/>
      <c r="AQ40" s="239"/>
      <c r="AR40" s="239"/>
      <c r="AS40" s="773">
        <f t="shared" si="0"/>
        <v>0</v>
      </c>
      <c r="AT40" s="774">
        <f t="shared" si="1"/>
        <v>0</v>
      </c>
      <c r="AU40" s="774">
        <f t="shared" si="16"/>
        <v>0</v>
      </c>
      <c r="AV40" s="774">
        <f t="shared" si="17"/>
        <v>0</v>
      </c>
      <c r="AW40" s="774">
        <f t="shared" si="18"/>
        <v>0</v>
      </c>
      <c r="AX40" s="773">
        <f t="shared" si="19"/>
        <v>0</v>
      </c>
      <c r="AY40" s="774">
        <f t="shared" si="20"/>
        <v>0</v>
      </c>
      <c r="AZ40" s="774">
        <f t="shared" si="21"/>
        <v>0</v>
      </c>
      <c r="BA40" s="774">
        <f t="shared" si="22"/>
        <v>0</v>
      </c>
      <c r="BB40" s="774">
        <f t="shared" si="23"/>
        <v>0</v>
      </c>
      <c r="BC40" s="773">
        <f t="shared" si="24"/>
        <v>0</v>
      </c>
      <c r="BD40" s="774">
        <f t="shared" si="25"/>
        <v>0</v>
      </c>
      <c r="BE40" s="774">
        <f t="shared" si="26"/>
        <v>0</v>
      </c>
      <c r="BF40" s="774">
        <f t="shared" si="27"/>
        <v>0</v>
      </c>
      <c r="BG40" s="774">
        <f t="shared" si="28"/>
        <v>0</v>
      </c>
      <c r="BH40" s="773">
        <f t="shared" si="29"/>
        <v>0</v>
      </c>
      <c r="BI40" s="774">
        <f t="shared" si="30"/>
        <v>0</v>
      </c>
      <c r="BJ40" s="774">
        <f t="shared" si="31"/>
        <v>0</v>
      </c>
      <c r="BK40" s="774">
        <f t="shared" si="32"/>
        <v>0</v>
      </c>
      <c r="BL40" s="774">
        <f t="shared" si="33"/>
        <v>0</v>
      </c>
      <c r="BM40" s="773">
        <f t="shared" si="34"/>
        <v>0</v>
      </c>
    </row>
    <row r="41" spans="1:65" s="240" customFormat="1" ht="13.5" customHeight="1">
      <c r="A41" s="235">
        <v>26</v>
      </c>
      <c r="B41" s="439"/>
      <c r="C41" s="1009"/>
      <c r="D41" s="1008"/>
      <c r="E41" s="242"/>
      <c r="F41" s="243"/>
      <c r="G41" s="238"/>
      <c r="H41" s="771" t="str">
        <f t="shared" si="7"/>
        <v/>
      </c>
      <c r="I41" s="235" t="str">
        <f t="shared" si="8"/>
        <v/>
      </c>
      <c r="J41" s="772" t="str">
        <f t="shared" si="9"/>
        <v/>
      </c>
      <c r="K41" s="239"/>
      <c r="L41" s="239"/>
      <c r="M41" s="239"/>
      <c r="N41" s="239"/>
      <c r="O41" s="773">
        <f t="shared" si="10"/>
        <v>0</v>
      </c>
      <c r="P41" s="239"/>
      <c r="Q41" s="239"/>
      <c r="R41" s="239"/>
      <c r="S41" s="239"/>
      <c r="T41" s="773">
        <f t="shared" si="11"/>
        <v>0</v>
      </c>
      <c r="U41" s="239"/>
      <c r="V41" s="239"/>
      <c r="W41" s="239"/>
      <c r="X41" s="239"/>
      <c r="Y41" s="773">
        <f t="shared" si="12"/>
        <v>0</v>
      </c>
      <c r="Z41" s="239"/>
      <c r="AA41" s="239"/>
      <c r="AB41" s="239"/>
      <c r="AC41" s="239"/>
      <c r="AD41" s="773">
        <f t="shared" si="13"/>
        <v>0</v>
      </c>
      <c r="AE41" s="239"/>
      <c r="AF41" s="239"/>
      <c r="AG41" s="239"/>
      <c r="AH41" s="239"/>
      <c r="AI41" s="773">
        <f t="shared" si="14"/>
        <v>0</v>
      </c>
      <c r="AJ41" s="239"/>
      <c r="AK41" s="239"/>
      <c r="AL41" s="239"/>
      <c r="AM41" s="239"/>
      <c r="AN41" s="773">
        <f t="shared" si="15"/>
        <v>0</v>
      </c>
      <c r="AO41" s="239"/>
      <c r="AP41" s="239"/>
      <c r="AQ41" s="239"/>
      <c r="AR41" s="239"/>
      <c r="AS41" s="773">
        <f t="shared" si="0"/>
        <v>0</v>
      </c>
      <c r="AT41" s="774">
        <f t="shared" si="1"/>
        <v>0</v>
      </c>
      <c r="AU41" s="774">
        <f t="shared" si="16"/>
        <v>0</v>
      </c>
      <c r="AV41" s="774">
        <f t="shared" si="17"/>
        <v>0</v>
      </c>
      <c r="AW41" s="774">
        <f t="shared" si="18"/>
        <v>0</v>
      </c>
      <c r="AX41" s="773">
        <f t="shared" si="19"/>
        <v>0</v>
      </c>
      <c r="AY41" s="774">
        <f t="shared" si="20"/>
        <v>0</v>
      </c>
      <c r="AZ41" s="774">
        <f t="shared" si="21"/>
        <v>0</v>
      </c>
      <c r="BA41" s="774">
        <f t="shared" si="22"/>
        <v>0</v>
      </c>
      <c r="BB41" s="774">
        <f t="shared" si="23"/>
        <v>0</v>
      </c>
      <c r="BC41" s="773">
        <f t="shared" si="24"/>
        <v>0</v>
      </c>
      <c r="BD41" s="774">
        <f t="shared" si="25"/>
        <v>0</v>
      </c>
      <c r="BE41" s="774">
        <f t="shared" si="26"/>
        <v>0</v>
      </c>
      <c r="BF41" s="774">
        <f t="shared" si="27"/>
        <v>0</v>
      </c>
      <c r="BG41" s="774">
        <f t="shared" si="28"/>
        <v>0</v>
      </c>
      <c r="BH41" s="773">
        <f t="shared" si="29"/>
        <v>0</v>
      </c>
      <c r="BI41" s="774">
        <f t="shared" si="30"/>
        <v>0</v>
      </c>
      <c r="BJ41" s="774">
        <f t="shared" si="31"/>
        <v>0</v>
      </c>
      <c r="BK41" s="774">
        <f t="shared" si="32"/>
        <v>0</v>
      </c>
      <c r="BL41" s="774">
        <f t="shared" si="33"/>
        <v>0</v>
      </c>
      <c r="BM41" s="773">
        <f t="shared" si="34"/>
        <v>0</v>
      </c>
    </row>
    <row r="42" spans="1:65" s="240" customFormat="1" ht="13.5" customHeight="1">
      <c r="A42" s="235">
        <v>27</v>
      </c>
      <c r="B42" s="439"/>
      <c r="C42" s="1009"/>
      <c r="D42" s="1008"/>
      <c r="E42" s="242"/>
      <c r="F42" s="243"/>
      <c r="G42" s="238"/>
      <c r="H42" s="771" t="str">
        <f t="shared" si="7"/>
        <v/>
      </c>
      <c r="I42" s="235" t="str">
        <f t="shared" si="8"/>
        <v/>
      </c>
      <c r="J42" s="772" t="str">
        <f t="shared" si="9"/>
        <v/>
      </c>
      <c r="K42" s="239"/>
      <c r="L42" s="239"/>
      <c r="M42" s="239"/>
      <c r="N42" s="239"/>
      <c r="O42" s="773">
        <f t="shared" si="10"/>
        <v>0</v>
      </c>
      <c r="P42" s="239"/>
      <c r="Q42" s="239"/>
      <c r="R42" s="239"/>
      <c r="S42" s="239"/>
      <c r="T42" s="773">
        <f t="shared" si="11"/>
        <v>0</v>
      </c>
      <c r="U42" s="239"/>
      <c r="V42" s="239"/>
      <c r="W42" s="239"/>
      <c r="X42" s="239"/>
      <c r="Y42" s="773">
        <f t="shared" si="12"/>
        <v>0</v>
      </c>
      <c r="Z42" s="239"/>
      <c r="AA42" s="239"/>
      <c r="AB42" s="239"/>
      <c r="AC42" s="239"/>
      <c r="AD42" s="773">
        <f t="shared" si="13"/>
        <v>0</v>
      </c>
      <c r="AE42" s="239"/>
      <c r="AF42" s="239"/>
      <c r="AG42" s="239"/>
      <c r="AH42" s="239"/>
      <c r="AI42" s="773">
        <f t="shared" si="14"/>
        <v>0</v>
      </c>
      <c r="AJ42" s="239"/>
      <c r="AK42" s="239"/>
      <c r="AL42" s="239"/>
      <c r="AM42" s="239"/>
      <c r="AN42" s="773">
        <f t="shared" si="15"/>
        <v>0</v>
      </c>
      <c r="AO42" s="239"/>
      <c r="AP42" s="239"/>
      <c r="AQ42" s="239"/>
      <c r="AR42" s="239"/>
      <c r="AS42" s="773">
        <f t="shared" si="0"/>
        <v>0</v>
      </c>
      <c r="AT42" s="774">
        <f t="shared" si="1"/>
        <v>0</v>
      </c>
      <c r="AU42" s="774">
        <f t="shared" si="16"/>
        <v>0</v>
      </c>
      <c r="AV42" s="774">
        <f t="shared" si="17"/>
        <v>0</v>
      </c>
      <c r="AW42" s="774">
        <f t="shared" si="18"/>
        <v>0</v>
      </c>
      <c r="AX42" s="773">
        <f t="shared" si="19"/>
        <v>0</v>
      </c>
      <c r="AY42" s="774">
        <f t="shared" si="20"/>
        <v>0</v>
      </c>
      <c r="AZ42" s="774">
        <f t="shared" si="21"/>
        <v>0</v>
      </c>
      <c r="BA42" s="774">
        <f t="shared" si="22"/>
        <v>0</v>
      </c>
      <c r="BB42" s="774">
        <f t="shared" si="23"/>
        <v>0</v>
      </c>
      <c r="BC42" s="773">
        <f t="shared" si="24"/>
        <v>0</v>
      </c>
      <c r="BD42" s="774">
        <f t="shared" si="25"/>
        <v>0</v>
      </c>
      <c r="BE42" s="774">
        <f t="shared" si="26"/>
        <v>0</v>
      </c>
      <c r="BF42" s="774">
        <f t="shared" si="27"/>
        <v>0</v>
      </c>
      <c r="BG42" s="774">
        <f t="shared" si="28"/>
        <v>0</v>
      </c>
      <c r="BH42" s="773">
        <f t="shared" si="29"/>
        <v>0</v>
      </c>
      <c r="BI42" s="774">
        <f t="shared" si="30"/>
        <v>0</v>
      </c>
      <c r="BJ42" s="774">
        <f t="shared" si="31"/>
        <v>0</v>
      </c>
      <c r="BK42" s="774">
        <f t="shared" si="32"/>
        <v>0</v>
      </c>
      <c r="BL42" s="774">
        <f t="shared" si="33"/>
        <v>0</v>
      </c>
      <c r="BM42" s="773">
        <f t="shared" si="34"/>
        <v>0</v>
      </c>
    </row>
    <row r="43" spans="1:65" s="240" customFormat="1" ht="13.5" customHeight="1">
      <c r="A43" s="235">
        <v>28</v>
      </c>
      <c r="B43" s="439"/>
      <c r="C43" s="1009"/>
      <c r="D43" s="1008"/>
      <c r="E43" s="242"/>
      <c r="F43" s="243"/>
      <c r="G43" s="238"/>
      <c r="H43" s="771" t="str">
        <f t="shared" si="7"/>
        <v/>
      </c>
      <c r="I43" s="235" t="str">
        <f t="shared" si="8"/>
        <v/>
      </c>
      <c r="J43" s="772" t="str">
        <f t="shared" si="9"/>
        <v/>
      </c>
      <c r="K43" s="239"/>
      <c r="L43" s="239"/>
      <c r="M43" s="239"/>
      <c r="N43" s="239"/>
      <c r="O43" s="773">
        <f t="shared" si="10"/>
        <v>0</v>
      </c>
      <c r="P43" s="239"/>
      <c r="Q43" s="239"/>
      <c r="R43" s="239"/>
      <c r="S43" s="239"/>
      <c r="T43" s="773">
        <f t="shared" si="11"/>
        <v>0</v>
      </c>
      <c r="U43" s="239"/>
      <c r="V43" s="239"/>
      <c r="W43" s="239"/>
      <c r="X43" s="239"/>
      <c r="Y43" s="773">
        <f t="shared" si="12"/>
        <v>0</v>
      </c>
      <c r="Z43" s="239"/>
      <c r="AA43" s="239"/>
      <c r="AB43" s="239"/>
      <c r="AC43" s="239"/>
      <c r="AD43" s="773">
        <f t="shared" si="13"/>
        <v>0</v>
      </c>
      <c r="AE43" s="239"/>
      <c r="AF43" s="239"/>
      <c r="AG43" s="239"/>
      <c r="AH43" s="239"/>
      <c r="AI43" s="773">
        <f t="shared" si="14"/>
        <v>0</v>
      </c>
      <c r="AJ43" s="239"/>
      <c r="AK43" s="239"/>
      <c r="AL43" s="239"/>
      <c r="AM43" s="239"/>
      <c r="AN43" s="773">
        <f t="shared" si="15"/>
        <v>0</v>
      </c>
      <c r="AO43" s="239"/>
      <c r="AP43" s="239"/>
      <c r="AQ43" s="239"/>
      <c r="AR43" s="239"/>
      <c r="AS43" s="773">
        <f t="shared" si="0"/>
        <v>0</v>
      </c>
      <c r="AT43" s="774">
        <f t="shared" si="1"/>
        <v>0</v>
      </c>
      <c r="AU43" s="774">
        <f t="shared" si="16"/>
        <v>0</v>
      </c>
      <c r="AV43" s="774">
        <f t="shared" si="17"/>
        <v>0</v>
      </c>
      <c r="AW43" s="774">
        <f t="shared" si="18"/>
        <v>0</v>
      </c>
      <c r="AX43" s="773">
        <f t="shared" si="19"/>
        <v>0</v>
      </c>
      <c r="AY43" s="774">
        <f t="shared" si="20"/>
        <v>0</v>
      </c>
      <c r="AZ43" s="774">
        <f t="shared" si="21"/>
        <v>0</v>
      </c>
      <c r="BA43" s="774">
        <f t="shared" si="22"/>
        <v>0</v>
      </c>
      <c r="BB43" s="774">
        <f t="shared" si="23"/>
        <v>0</v>
      </c>
      <c r="BC43" s="773">
        <f t="shared" si="24"/>
        <v>0</v>
      </c>
      <c r="BD43" s="774">
        <f t="shared" si="25"/>
        <v>0</v>
      </c>
      <c r="BE43" s="774">
        <f t="shared" si="26"/>
        <v>0</v>
      </c>
      <c r="BF43" s="774">
        <f t="shared" si="27"/>
        <v>0</v>
      </c>
      <c r="BG43" s="774">
        <f t="shared" si="28"/>
        <v>0</v>
      </c>
      <c r="BH43" s="773">
        <f t="shared" si="29"/>
        <v>0</v>
      </c>
      <c r="BI43" s="774">
        <f t="shared" si="30"/>
        <v>0</v>
      </c>
      <c r="BJ43" s="774">
        <f t="shared" si="31"/>
        <v>0</v>
      </c>
      <c r="BK43" s="774">
        <f t="shared" si="32"/>
        <v>0</v>
      </c>
      <c r="BL43" s="774">
        <f t="shared" si="33"/>
        <v>0</v>
      </c>
      <c r="BM43" s="773">
        <f t="shared" si="34"/>
        <v>0</v>
      </c>
    </row>
    <row r="44" spans="1:65" s="240" customFormat="1" ht="13.5" customHeight="1">
      <c r="A44" s="235">
        <v>29</v>
      </c>
      <c r="B44" s="439"/>
      <c r="C44" s="1009"/>
      <c r="D44" s="1008"/>
      <c r="E44" s="242"/>
      <c r="F44" s="243"/>
      <c r="G44" s="238"/>
      <c r="H44" s="771" t="str">
        <f t="shared" si="7"/>
        <v/>
      </c>
      <c r="I44" s="235" t="str">
        <f t="shared" si="8"/>
        <v/>
      </c>
      <c r="J44" s="772" t="str">
        <f t="shared" si="9"/>
        <v/>
      </c>
      <c r="K44" s="239"/>
      <c r="L44" s="239"/>
      <c r="M44" s="239"/>
      <c r="N44" s="239"/>
      <c r="O44" s="773">
        <f t="shared" si="10"/>
        <v>0</v>
      </c>
      <c r="P44" s="239"/>
      <c r="Q44" s="239"/>
      <c r="R44" s="239"/>
      <c r="S44" s="239"/>
      <c r="T44" s="773">
        <f t="shared" si="11"/>
        <v>0</v>
      </c>
      <c r="U44" s="239"/>
      <c r="V44" s="239"/>
      <c r="W44" s="239"/>
      <c r="X44" s="239"/>
      <c r="Y44" s="773">
        <f t="shared" si="12"/>
        <v>0</v>
      </c>
      <c r="Z44" s="239"/>
      <c r="AA44" s="239"/>
      <c r="AB44" s="239"/>
      <c r="AC44" s="239"/>
      <c r="AD44" s="773">
        <f t="shared" si="13"/>
        <v>0</v>
      </c>
      <c r="AE44" s="239"/>
      <c r="AF44" s="239"/>
      <c r="AG44" s="239"/>
      <c r="AH44" s="239"/>
      <c r="AI44" s="773">
        <f t="shared" si="14"/>
        <v>0</v>
      </c>
      <c r="AJ44" s="239"/>
      <c r="AK44" s="239"/>
      <c r="AL44" s="239"/>
      <c r="AM44" s="239"/>
      <c r="AN44" s="773">
        <f t="shared" si="15"/>
        <v>0</v>
      </c>
      <c r="AO44" s="239"/>
      <c r="AP44" s="239"/>
      <c r="AQ44" s="239"/>
      <c r="AR44" s="239"/>
      <c r="AS44" s="773">
        <f t="shared" si="0"/>
        <v>0</v>
      </c>
      <c r="AT44" s="774">
        <f t="shared" si="1"/>
        <v>0</v>
      </c>
      <c r="AU44" s="774">
        <f t="shared" si="16"/>
        <v>0</v>
      </c>
      <c r="AV44" s="774">
        <f t="shared" si="17"/>
        <v>0</v>
      </c>
      <c r="AW44" s="774">
        <f t="shared" si="18"/>
        <v>0</v>
      </c>
      <c r="AX44" s="773">
        <f t="shared" si="19"/>
        <v>0</v>
      </c>
      <c r="AY44" s="774">
        <f t="shared" si="20"/>
        <v>0</v>
      </c>
      <c r="AZ44" s="774">
        <f t="shared" si="21"/>
        <v>0</v>
      </c>
      <c r="BA44" s="774">
        <f t="shared" si="22"/>
        <v>0</v>
      </c>
      <c r="BB44" s="774">
        <f t="shared" si="23"/>
        <v>0</v>
      </c>
      <c r="BC44" s="773">
        <f t="shared" si="24"/>
        <v>0</v>
      </c>
      <c r="BD44" s="774">
        <f t="shared" si="25"/>
        <v>0</v>
      </c>
      <c r="BE44" s="774">
        <f t="shared" si="26"/>
        <v>0</v>
      </c>
      <c r="BF44" s="774">
        <f t="shared" si="27"/>
        <v>0</v>
      </c>
      <c r="BG44" s="774">
        <f t="shared" si="28"/>
        <v>0</v>
      </c>
      <c r="BH44" s="773">
        <f t="shared" si="29"/>
        <v>0</v>
      </c>
      <c r="BI44" s="774">
        <f t="shared" si="30"/>
        <v>0</v>
      </c>
      <c r="BJ44" s="774">
        <f t="shared" si="31"/>
        <v>0</v>
      </c>
      <c r="BK44" s="774">
        <f t="shared" si="32"/>
        <v>0</v>
      </c>
      <c r="BL44" s="774">
        <f t="shared" si="33"/>
        <v>0</v>
      </c>
      <c r="BM44" s="773">
        <f t="shared" si="34"/>
        <v>0</v>
      </c>
    </row>
    <row r="45" spans="1:65" s="240" customFormat="1" ht="13.5" customHeight="1">
      <c r="A45" s="235">
        <v>30</v>
      </c>
      <c r="B45" s="439"/>
      <c r="C45" s="1009"/>
      <c r="D45" s="1008"/>
      <c r="E45" s="242"/>
      <c r="F45" s="243"/>
      <c r="G45" s="238"/>
      <c r="H45" s="771" t="str">
        <f t="shared" si="7"/>
        <v/>
      </c>
      <c r="I45" s="235" t="str">
        <f t="shared" si="8"/>
        <v/>
      </c>
      <c r="J45" s="772" t="str">
        <f t="shared" si="9"/>
        <v/>
      </c>
      <c r="K45" s="239"/>
      <c r="L45" s="239"/>
      <c r="M45" s="239"/>
      <c r="N45" s="239"/>
      <c r="O45" s="773">
        <f t="shared" si="10"/>
        <v>0</v>
      </c>
      <c r="P45" s="239"/>
      <c r="Q45" s="239"/>
      <c r="R45" s="239"/>
      <c r="S45" s="239"/>
      <c r="T45" s="773">
        <f t="shared" si="11"/>
        <v>0</v>
      </c>
      <c r="U45" s="239"/>
      <c r="V45" s="239"/>
      <c r="W45" s="239"/>
      <c r="X45" s="239"/>
      <c r="Y45" s="773">
        <f t="shared" si="12"/>
        <v>0</v>
      </c>
      <c r="Z45" s="239"/>
      <c r="AA45" s="239"/>
      <c r="AB45" s="239"/>
      <c r="AC45" s="239"/>
      <c r="AD45" s="773">
        <f t="shared" si="13"/>
        <v>0</v>
      </c>
      <c r="AE45" s="239"/>
      <c r="AF45" s="239"/>
      <c r="AG45" s="239"/>
      <c r="AH45" s="239"/>
      <c r="AI45" s="773">
        <f t="shared" si="14"/>
        <v>0</v>
      </c>
      <c r="AJ45" s="239"/>
      <c r="AK45" s="239"/>
      <c r="AL45" s="239"/>
      <c r="AM45" s="239"/>
      <c r="AN45" s="773">
        <f t="shared" si="15"/>
        <v>0</v>
      </c>
      <c r="AO45" s="239"/>
      <c r="AP45" s="239"/>
      <c r="AQ45" s="239"/>
      <c r="AR45" s="239"/>
      <c r="AS45" s="773">
        <f t="shared" si="0"/>
        <v>0</v>
      </c>
      <c r="AT45" s="774">
        <f t="shared" si="1"/>
        <v>0</v>
      </c>
      <c r="AU45" s="774">
        <f t="shared" si="16"/>
        <v>0</v>
      </c>
      <c r="AV45" s="774">
        <f t="shared" si="17"/>
        <v>0</v>
      </c>
      <c r="AW45" s="774">
        <f t="shared" si="18"/>
        <v>0</v>
      </c>
      <c r="AX45" s="773">
        <f t="shared" si="19"/>
        <v>0</v>
      </c>
      <c r="AY45" s="774">
        <f t="shared" si="20"/>
        <v>0</v>
      </c>
      <c r="AZ45" s="774">
        <f t="shared" si="21"/>
        <v>0</v>
      </c>
      <c r="BA45" s="774">
        <f t="shared" si="22"/>
        <v>0</v>
      </c>
      <c r="BB45" s="774">
        <f t="shared" si="23"/>
        <v>0</v>
      </c>
      <c r="BC45" s="773">
        <f t="shared" si="24"/>
        <v>0</v>
      </c>
      <c r="BD45" s="774">
        <f t="shared" si="25"/>
        <v>0</v>
      </c>
      <c r="BE45" s="774">
        <f t="shared" si="26"/>
        <v>0</v>
      </c>
      <c r="BF45" s="774">
        <f t="shared" si="27"/>
        <v>0</v>
      </c>
      <c r="BG45" s="774">
        <f t="shared" si="28"/>
        <v>0</v>
      </c>
      <c r="BH45" s="773">
        <f t="shared" si="29"/>
        <v>0</v>
      </c>
      <c r="BI45" s="774">
        <f t="shared" si="30"/>
        <v>0</v>
      </c>
      <c r="BJ45" s="774">
        <f t="shared" si="31"/>
        <v>0</v>
      </c>
      <c r="BK45" s="774">
        <f t="shared" si="32"/>
        <v>0</v>
      </c>
      <c r="BL45" s="774">
        <f t="shared" si="33"/>
        <v>0</v>
      </c>
      <c r="BM45" s="773">
        <f t="shared" si="34"/>
        <v>0</v>
      </c>
    </row>
    <row r="46" spans="1:65" s="240" customFormat="1" ht="13.5" customHeight="1">
      <c r="A46" s="235">
        <v>31</v>
      </c>
      <c r="B46" s="439"/>
      <c r="C46" s="1009"/>
      <c r="D46" s="1008"/>
      <c r="E46" s="242"/>
      <c r="F46" s="243"/>
      <c r="G46" s="238"/>
      <c r="H46" s="771" t="str">
        <f t="shared" si="7"/>
        <v/>
      </c>
      <c r="I46" s="235" t="str">
        <f t="shared" si="8"/>
        <v/>
      </c>
      <c r="J46" s="772" t="str">
        <f t="shared" si="9"/>
        <v/>
      </c>
      <c r="K46" s="239"/>
      <c r="L46" s="239"/>
      <c r="M46" s="239"/>
      <c r="N46" s="239"/>
      <c r="O46" s="773">
        <f t="shared" si="10"/>
        <v>0</v>
      </c>
      <c r="P46" s="239"/>
      <c r="Q46" s="239"/>
      <c r="R46" s="239"/>
      <c r="S46" s="239"/>
      <c r="T46" s="773">
        <f t="shared" si="11"/>
        <v>0</v>
      </c>
      <c r="U46" s="239"/>
      <c r="V46" s="239"/>
      <c r="W46" s="239"/>
      <c r="X46" s="239"/>
      <c r="Y46" s="773">
        <f t="shared" si="12"/>
        <v>0</v>
      </c>
      <c r="Z46" s="239"/>
      <c r="AA46" s="239"/>
      <c r="AB46" s="239"/>
      <c r="AC46" s="239"/>
      <c r="AD46" s="773">
        <f t="shared" si="13"/>
        <v>0</v>
      </c>
      <c r="AE46" s="239"/>
      <c r="AF46" s="239"/>
      <c r="AG46" s="239"/>
      <c r="AH46" s="239"/>
      <c r="AI46" s="773">
        <f t="shared" si="14"/>
        <v>0</v>
      </c>
      <c r="AJ46" s="239"/>
      <c r="AK46" s="239"/>
      <c r="AL46" s="239"/>
      <c r="AM46" s="239"/>
      <c r="AN46" s="773">
        <f t="shared" si="15"/>
        <v>0</v>
      </c>
      <c r="AO46" s="239"/>
      <c r="AP46" s="239"/>
      <c r="AQ46" s="239"/>
      <c r="AR46" s="239"/>
      <c r="AS46" s="773">
        <f t="shared" si="0"/>
        <v>0</v>
      </c>
      <c r="AT46" s="774">
        <f t="shared" si="1"/>
        <v>0</v>
      </c>
      <c r="AU46" s="774">
        <f t="shared" si="16"/>
        <v>0</v>
      </c>
      <c r="AV46" s="774">
        <f t="shared" si="17"/>
        <v>0</v>
      </c>
      <c r="AW46" s="774">
        <f t="shared" si="18"/>
        <v>0</v>
      </c>
      <c r="AX46" s="773">
        <f t="shared" si="19"/>
        <v>0</v>
      </c>
      <c r="AY46" s="774">
        <f t="shared" si="20"/>
        <v>0</v>
      </c>
      <c r="AZ46" s="774">
        <f t="shared" si="21"/>
        <v>0</v>
      </c>
      <c r="BA46" s="774">
        <f t="shared" si="22"/>
        <v>0</v>
      </c>
      <c r="BB46" s="774">
        <f t="shared" si="23"/>
        <v>0</v>
      </c>
      <c r="BC46" s="773">
        <f t="shared" si="24"/>
        <v>0</v>
      </c>
      <c r="BD46" s="774">
        <f t="shared" si="25"/>
        <v>0</v>
      </c>
      <c r="BE46" s="774">
        <f t="shared" si="26"/>
        <v>0</v>
      </c>
      <c r="BF46" s="774">
        <f t="shared" si="27"/>
        <v>0</v>
      </c>
      <c r="BG46" s="774">
        <f t="shared" si="28"/>
        <v>0</v>
      </c>
      <c r="BH46" s="773">
        <f t="shared" si="29"/>
        <v>0</v>
      </c>
      <c r="BI46" s="774">
        <f t="shared" si="30"/>
        <v>0</v>
      </c>
      <c r="BJ46" s="774">
        <f t="shared" si="31"/>
        <v>0</v>
      </c>
      <c r="BK46" s="774">
        <f t="shared" si="32"/>
        <v>0</v>
      </c>
      <c r="BL46" s="774">
        <f t="shared" si="33"/>
        <v>0</v>
      </c>
      <c r="BM46" s="773">
        <f t="shared" si="34"/>
        <v>0</v>
      </c>
    </row>
    <row r="47" spans="1:65" s="240" customFormat="1" ht="13.5" customHeight="1">
      <c r="A47" s="235">
        <v>32</v>
      </c>
      <c r="B47" s="439"/>
      <c r="C47" s="1009"/>
      <c r="D47" s="1008"/>
      <c r="E47" s="242"/>
      <c r="F47" s="243"/>
      <c r="G47" s="238"/>
      <c r="H47" s="771" t="str">
        <f t="shared" si="7"/>
        <v/>
      </c>
      <c r="I47" s="235" t="str">
        <f t="shared" si="8"/>
        <v/>
      </c>
      <c r="J47" s="772" t="str">
        <f t="shared" si="9"/>
        <v/>
      </c>
      <c r="K47" s="239"/>
      <c r="L47" s="239"/>
      <c r="M47" s="239"/>
      <c r="N47" s="239"/>
      <c r="O47" s="773">
        <f t="shared" si="10"/>
        <v>0</v>
      </c>
      <c r="P47" s="239"/>
      <c r="Q47" s="239"/>
      <c r="R47" s="239"/>
      <c r="S47" s="239"/>
      <c r="T47" s="773">
        <f t="shared" si="11"/>
        <v>0</v>
      </c>
      <c r="U47" s="239"/>
      <c r="V47" s="239"/>
      <c r="W47" s="239"/>
      <c r="X47" s="239"/>
      <c r="Y47" s="773">
        <f t="shared" si="12"/>
        <v>0</v>
      </c>
      <c r="Z47" s="239"/>
      <c r="AA47" s="239"/>
      <c r="AB47" s="239"/>
      <c r="AC47" s="239"/>
      <c r="AD47" s="773">
        <f t="shared" si="13"/>
        <v>0</v>
      </c>
      <c r="AE47" s="239"/>
      <c r="AF47" s="239"/>
      <c r="AG47" s="239"/>
      <c r="AH47" s="239"/>
      <c r="AI47" s="773">
        <f t="shared" si="14"/>
        <v>0</v>
      </c>
      <c r="AJ47" s="239"/>
      <c r="AK47" s="239"/>
      <c r="AL47" s="239"/>
      <c r="AM47" s="239"/>
      <c r="AN47" s="773">
        <f t="shared" si="15"/>
        <v>0</v>
      </c>
      <c r="AO47" s="239"/>
      <c r="AP47" s="239"/>
      <c r="AQ47" s="239"/>
      <c r="AR47" s="239"/>
      <c r="AS47" s="773">
        <f t="shared" si="0"/>
        <v>0</v>
      </c>
      <c r="AT47" s="774">
        <f t="shared" si="1"/>
        <v>0</v>
      </c>
      <c r="AU47" s="774">
        <f t="shared" si="16"/>
        <v>0</v>
      </c>
      <c r="AV47" s="774">
        <f t="shared" si="17"/>
        <v>0</v>
      </c>
      <c r="AW47" s="774">
        <f t="shared" si="18"/>
        <v>0</v>
      </c>
      <c r="AX47" s="773">
        <f t="shared" si="19"/>
        <v>0</v>
      </c>
      <c r="AY47" s="774">
        <f t="shared" si="20"/>
        <v>0</v>
      </c>
      <c r="AZ47" s="774">
        <f t="shared" si="21"/>
        <v>0</v>
      </c>
      <c r="BA47" s="774">
        <f t="shared" si="22"/>
        <v>0</v>
      </c>
      <c r="BB47" s="774">
        <f t="shared" si="23"/>
        <v>0</v>
      </c>
      <c r="BC47" s="773">
        <f t="shared" si="24"/>
        <v>0</v>
      </c>
      <c r="BD47" s="774">
        <f t="shared" si="25"/>
        <v>0</v>
      </c>
      <c r="BE47" s="774">
        <f t="shared" si="26"/>
        <v>0</v>
      </c>
      <c r="BF47" s="774">
        <f t="shared" si="27"/>
        <v>0</v>
      </c>
      <c r="BG47" s="774">
        <f t="shared" si="28"/>
        <v>0</v>
      </c>
      <c r="BH47" s="773">
        <f t="shared" si="29"/>
        <v>0</v>
      </c>
      <c r="BI47" s="774">
        <f t="shared" si="30"/>
        <v>0</v>
      </c>
      <c r="BJ47" s="774">
        <f t="shared" si="31"/>
        <v>0</v>
      </c>
      <c r="BK47" s="774">
        <f t="shared" si="32"/>
        <v>0</v>
      </c>
      <c r="BL47" s="774">
        <f t="shared" si="33"/>
        <v>0</v>
      </c>
      <c r="BM47" s="773">
        <f t="shared" si="34"/>
        <v>0</v>
      </c>
    </row>
    <row r="48" spans="1:65" s="240" customFormat="1" ht="13.5" customHeight="1">
      <c r="A48" s="235">
        <v>33</v>
      </c>
      <c r="B48" s="439"/>
      <c r="C48" s="1009"/>
      <c r="D48" s="1008"/>
      <c r="E48" s="242"/>
      <c r="F48" s="243"/>
      <c r="G48" s="238"/>
      <c r="H48" s="771" t="str">
        <f t="shared" si="7"/>
        <v/>
      </c>
      <c r="I48" s="235" t="str">
        <f t="shared" si="8"/>
        <v/>
      </c>
      <c r="J48" s="772" t="str">
        <f t="shared" si="9"/>
        <v/>
      </c>
      <c r="K48" s="239"/>
      <c r="L48" s="239"/>
      <c r="M48" s="239"/>
      <c r="N48" s="239"/>
      <c r="O48" s="773">
        <f t="shared" si="10"/>
        <v>0</v>
      </c>
      <c r="P48" s="239"/>
      <c r="Q48" s="239"/>
      <c r="R48" s="239"/>
      <c r="S48" s="239"/>
      <c r="T48" s="773">
        <f t="shared" si="11"/>
        <v>0</v>
      </c>
      <c r="U48" s="239"/>
      <c r="V48" s="239"/>
      <c r="W48" s="239"/>
      <c r="X48" s="239"/>
      <c r="Y48" s="773">
        <f t="shared" si="12"/>
        <v>0</v>
      </c>
      <c r="Z48" s="239"/>
      <c r="AA48" s="239"/>
      <c r="AB48" s="239"/>
      <c r="AC48" s="239"/>
      <c r="AD48" s="773">
        <f t="shared" si="13"/>
        <v>0</v>
      </c>
      <c r="AE48" s="239"/>
      <c r="AF48" s="239"/>
      <c r="AG48" s="239"/>
      <c r="AH48" s="239"/>
      <c r="AI48" s="773">
        <f t="shared" si="14"/>
        <v>0</v>
      </c>
      <c r="AJ48" s="239"/>
      <c r="AK48" s="239"/>
      <c r="AL48" s="239"/>
      <c r="AM48" s="239"/>
      <c r="AN48" s="773">
        <f t="shared" si="15"/>
        <v>0</v>
      </c>
      <c r="AO48" s="239"/>
      <c r="AP48" s="239"/>
      <c r="AQ48" s="239"/>
      <c r="AR48" s="239"/>
      <c r="AS48" s="773">
        <f t="shared" si="0"/>
        <v>0</v>
      </c>
      <c r="AT48" s="774">
        <f t="shared" si="1"/>
        <v>0</v>
      </c>
      <c r="AU48" s="774">
        <f t="shared" si="16"/>
        <v>0</v>
      </c>
      <c r="AV48" s="774">
        <f t="shared" si="17"/>
        <v>0</v>
      </c>
      <c r="AW48" s="774">
        <f t="shared" si="18"/>
        <v>0</v>
      </c>
      <c r="AX48" s="773">
        <f t="shared" si="19"/>
        <v>0</v>
      </c>
      <c r="AY48" s="774">
        <f t="shared" si="20"/>
        <v>0</v>
      </c>
      <c r="AZ48" s="774">
        <f t="shared" si="21"/>
        <v>0</v>
      </c>
      <c r="BA48" s="774">
        <f t="shared" si="22"/>
        <v>0</v>
      </c>
      <c r="BB48" s="774">
        <f t="shared" si="23"/>
        <v>0</v>
      </c>
      <c r="BC48" s="773">
        <f t="shared" si="24"/>
        <v>0</v>
      </c>
      <c r="BD48" s="774">
        <f t="shared" si="25"/>
        <v>0</v>
      </c>
      <c r="BE48" s="774">
        <f t="shared" si="26"/>
        <v>0</v>
      </c>
      <c r="BF48" s="774">
        <f t="shared" si="27"/>
        <v>0</v>
      </c>
      <c r="BG48" s="774">
        <f t="shared" si="28"/>
        <v>0</v>
      </c>
      <c r="BH48" s="773">
        <f t="shared" si="29"/>
        <v>0</v>
      </c>
      <c r="BI48" s="774">
        <f t="shared" si="30"/>
        <v>0</v>
      </c>
      <c r="BJ48" s="774">
        <f t="shared" si="31"/>
        <v>0</v>
      </c>
      <c r="BK48" s="774">
        <f t="shared" si="32"/>
        <v>0</v>
      </c>
      <c r="BL48" s="774">
        <f t="shared" si="33"/>
        <v>0</v>
      </c>
      <c r="BM48" s="773">
        <f t="shared" si="34"/>
        <v>0</v>
      </c>
    </row>
    <row r="49" spans="1:65" s="240" customFormat="1" ht="13.5" customHeight="1">
      <c r="A49" s="235">
        <v>34</v>
      </c>
      <c r="B49" s="439"/>
      <c r="C49" s="1009"/>
      <c r="D49" s="1008"/>
      <c r="E49" s="242"/>
      <c r="F49" s="243"/>
      <c r="G49" s="238"/>
      <c r="H49" s="771" t="str">
        <f t="shared" si="7"/>
        <v/>
      </c>
      <c r="I49" s="235" t="str">
        <f t="shared" si="8"/>
        <v/>
      </c>
      <c r="J49" s="772" t="str">
        <f t="shared" si="9"/>
        <v/>
      </c>
      <c r="K49" s="239"/>
      <c r="L49" s="239"/>
      <c r="M49" s="239"/>
      <c r="N49" s="239"/>
      <c r="O49" s="773">
        <f t="shared" si="10"/>
        <v>0</v>
      </c>
      <c r="P49" s="239"/>
      <c r="Q49" s="239"/>
      <c r="R49" s="239"/>
      <c r="S49" s="239"/>
      <c r="T49" s="773">
        <f t="shared" si="11"/>
        <v>0</v>
      </c>
      <c r="U49" s="239"/>
      <c r="V49" s="239"/>
      <c r="W49" s="239"/>
      <c r="X49" s="239"/>
      <c r="Y49" s="773">
        <f t="shared" si="12"/>
        <v>0</v>
      </c>
      <c r="Z49" s="239"/>
      <c r="AA49" s="239"/>
      <c r="AB49" s="239"/>
      <c r="AC49" s="239"/>
      <c r="AD49" s="773">
        <f t="shared" si="13"/>
        <v>0</v>
      </c>
      <c r="AE49" s="239"/>
      <c r="AF49" s="239"/>
      <c r="AG49" s="239"/>
      <c r="AH49" s="239"/>
      <c r="AI49" s="773">
        <f t="shared" si="14"/>
        <v>0</v>
      </c>
      <c r="AJ49" s="239"/>
      <c r="AK49" s="239"/>
      <c r="AL49" s="239"/>
      <c r="AM49" s="239"/>
      <c r="AN49" s="773">
        <f t="shared" si="15"/>
        <v>0</v>
      </c>
      <c r="AO49" s="239"/>
      <c r="AP49" s="239"/>
      <c r="AQ49" s="239"/>
      <c r="AR49" s="239"/>
      <c r="AS49" s="773">
        <f t="shared" si="0"/>
        <v>0</v>
      </c>
      <c r="AT49" s="774">
        <f t="shared" si="1"/>
        <v>0</v>
      </c>
      <c r="AU49" s="774">
        <f t="shared" si="16"/>
        <v>0</v>
      </c>
      <c r="AV49" s="774">
        <f t="shared" si="17"/>
        <v>0</v>
      </c>
      <c r="AW49" s="774">
        <f t="shared" si="18"/>
        <v>0</v>
      </c>
      <c r="AX49" s="773">
        <f t="shared" si="19"/>
        <v>0</v>
      </c>
      <c r="AY49" s="774">
        <f t="shared" si="20"/>
        <v>0</v>
      </c>
      <c r="AZ49" s="774">
        <f t="shared" si="21"/>
        <v>0</v>
      </c>
      <c r="BA49" s="774">
        <f t="shared" si="22"/>
        <v>0</v>
      </c>
      <c r="BB49" s="774">
        <f t="shared" si="23"/>
        <v>0</v>
      </c>
      <c r="BC49" s="773">
        <f t="shared" si="24"/>
        <v>0</v>
      </c>
      <c r="BD49" s="774">
        <f t="shared" si="25"/>
        <v>0</v>
      </c>
      <c r="BE49" s="774">
        <f t="shared" si="26"/>
        <v>0</v>
      </c>
      <c r="BF49" s="774">
        <f t="shared" si="27"/>
        <v>0</v>
      </c>
      <c r="BG49" s="774">
        <f t="shared" si="28"/>
        <v>0</v>
      </c>
      <c r="BH49" s="773">
        <f t="shared" si="29"/>
        <v>0</v>
      </c>
      <c r="BI49" s="774">
        <f t="shared" si="30"/>
        <v>0</v>
      </c>
      <c r="BJ49" s="774">
        <f t="shared" si="31"/>
        <v>0</v>
      </c>
      <c r="BK49" s="774">
        <f t="shared" si="32"/>
        <v>0</v>
      </c>
      <c r="BL49" s="774">
        <f t="shared" si="33"/>
        <v>0</v>
      </c>
      <c r="BM49" s="773">
        <f t="shared" si="34"/>
        <v>0</v>
      </c>
    </row>
    <row r="50" spans="1:65" s="240" customFormat="1" ht="13.5" customHeight="1">
      <c r="A50" s="235">
        <v>35</v>
      </c>
      <c r="B50" s="439"/>
      <c r="C50" s="1009"/>
      <c r="D50" s="1008"/>
      <c r="E50" s="242"/>
      <c r="F50" s="243"/>
      <c r="G50" s="238"/>
      <c r="H50" s="771" t="str">
        <f t="shared" si="7"/>
        <v/>
      </c>
      <c r="I50" s="235" t="str">
        <f t="shared" si="8"/>
        <v/>
      </c>
      <c r="J50" s="772" t="str">
        <f t="shared" si="9"/>
        <v/>
      </c>
      <c r="K50" s="239"/>
      <c r="L50" s="239"/>
      <c r="M50" s="239"/>
      <c r="N50" s="239"/>
      <c r="O50" s="773">
        <f t="shared" si="10"/>
        <v>0</v>
      </c>
      <c r="P50" s="239"/>
      <c r="Q50" s="239"/>
      <c r="R50" s="239"/>
      <c r="S50" s="239"/>
      <c r="T50" s="773">
        <f t="shared" si="11"/>
        <v>0</v>
      </c>
      <c r="U50" s="239"/>
      <c r="V50" s="239"/>
      <c r="W50" s="239"/>
      <c r="X50" s="239"/>
      <c r="Y50" s="773">
        <f t="shared" si="12"/>
        <v>0</v>
      </c>
      <c r="Z50" s="239"/>
      <c r="AA50" s="239"/>
      <c r="AB50" s="239"/>
      <c r="AC50" s="239"/>
      <c r="AD50" s="773">
        <f t="shared" si="13"/>
        <v>0</v>
      </c>
      <c r="AE50" s="239"/>
      <c r="AF50" s="239"/>
      <c r="AG50" s="239"/>
      <c r="AH50" s="239"/>
      <c r="AI50" s="773">
        <f t="shared" si="14"/>
        <v>0</v>
      </c>
      <c r="AJ50" s="239"/>
      <c r="AK50" s="239"/>
      <c r="AL50" s="239"/>
      <c r="AM50" s="239"/>
      <c r="AN50" s="773">
        <f t="shared" si="15"/>
        <v>0</v>
      </c>
      <c r="AO50" s="239"/>
      <c r="AP50" s="239"/>
      <c r="AQ50" s="239"/>
      <c r="AR50" s="239"/>
      <c r="AS50" s="773">
        <f t="shared" si="0"/>
        <v>0</v>
      </c>
      <c r="AT50" s="774">
        <f t="shared" si="1"/>
        <v>0</v>
      </c>
      <c r="AU50" s="774">
        <f t="shared" si="16"/>
        <v>0</v>
      </c>
      <c r="AV50" s="774">
        <f t="shared" si="17"/>
        <v>0</v>
      </c>
      <c r="AW50" s="774">
        <f t="shared" si="18"/>
        <v>0</v>
      </c>
      <c r="AX50" s="773">
        <f t="shared" si="19"/>
        <v>0</v>
      </c>
      <c r="AY50" s="774">
        <f t="shared" si="20"/>
        <v>0</v>
      </c>
      <c r="AZ50" s="774">
        <f t="shared" si="21"/>
        <v>0</v>
      </c>
      <c r="BA50" s="774">
        <f t="shared" si="22"/>
        <v>0</v>
      </c>
      <c r="BB50" s="774">
        <f t="shared" si="23"/>
        <v>0</v>
      </c>
      <c r="BC50" s="773">
        <f t="shared" si="24"/>
        <v>0</v>
      </c>
      <c r="BD50" s="774">
        <f t="shared" si="25"/>
        <v>0</v>
      </c>
      <c r="BE50" s="774">
        <f t="shared" si="26"/>
        <v>0</v>
      </c>
      <c r="BF50" s="774">
        <f t="shared" si="27"/>
        <v>0</v>
      </c>
      <c r="BG50" s="774">
        <f t="shared" si="28"/>
        <v>0</v>
      </c>
      <c r="BH50" s="773">
        <f t="shared" si="29"/>
        <v>0</v>
      </c>
      <c r="BI50" s="774">
        <f t="shared" si="30"/>
        <v>0</v>
      </c>
      <c r="BJ50" s="774">
        <f t="shared" si="31"/>
        <v>0</v>
      </c>
      <c r="BK50" s="774">
        <f t="shared" si="32"/>
        <v>0</v>
      </c>
      <c r="BL50" s="774">
        <f t="shared" si="33"/>
        <v>0</v>
      </c>
      <c r="BM50" s="773">
        <f t="shared" si="34"/>
        <v>0</v>
      </c>
    </row>
    <row r="51" spans="1:65" s="240" customFormat="1" ht="13.5" customHeight="1">
      <c r="A51" s="235">
        <v>36</v>
      </c>
      <c r="B51" s="439"/>
      <c r="C51" s="1009"/>
      <c r="D51" s="1008"/>
      <c r="E51" s="242"/>
      <c r="F51" s="243"/>
      <c r="G51" s="238"/>
      <c r="H51" s="771" t="str">
        <f t="shared" si="7"/>
        <v/>
      </c>
      <c r="I51" s="235" t="str">
        <f t="shared" si="8"/>
        <v/>
      </c>
      <c r="J51" s="772" t="str">
        <f t="shared" si="9"/>
        <v/>
      </c>
      <c r="K51" s="239"/>
      <c r="L51" s="239"/>
      <c r="M51" s="239"/>
      <c r="N51" s="239"/>
      <c r="O51" s="773">
        <f t="shared" si="10"/>
        <v>0</v>
      </c>
      <c r="P51" s="239"/>
      <c r="Q51" s="239"/>
      <c r="R51" s="239"/>
      <c r="S51" s="239"/>
      <c r="T51" s="773">
        <f t="shared" si="11"/>
        <v>0</v>
      </c>
      <c r="U51" s="239"/>
      <c r="V51" s="239"/>
      <c r="W51" s="239"/>
      <c r="X51" s="239"/>
      <c r="Y51" s="773">
        <f t="shared" si="12"/>
        <v>0</v>
      </c>
      <c r="Z51" s="239"/>
      <c r="AA51" s="239"/>
      <c r="AB51" s="239"/>
      <c r="AC51" s="239"/>
      <c r="AD51" s="773">
        <f t="shared" si="13"/>
        <v>0</v>
      </c>
      <c r="AE51" s="239"/>
      <c r="AF51" s="239"/>
      <c r="AG51" s="239"/>
      <c r="AH51" s="239"/>
      <c r="AI51" s="773">
        <f t="shared" si="14"/>
        <v>0</v>
      </c>
      <c r="AJ51" s="239"/>
      <c r="AK51" s="239"/>
      <c r="AL51" s="239"/>
      <c r="AM51" s="239"/>
      <c r="AN51" s="773">
        <f t="shared" si="15"/>
        <v>0</v>
      </c>
      <c r="AO51" s="239"/>
      <c r="AP51" s="239"/>
      <c r="AQ51" s="239"/>
      <c r="AR51" s="239"/>
      <c r="AS51" s="773">
        <f t="shared" si="0"/>
        <v>0</v>
      </c>
      <c r="AT51" s="774">
        <f t="shared" si="1"/>
        <v>0</v>
      </c>
      <c r="AU51" s="774">
        <f t="shared" si="16"/>
        <v>0</v>
      </c>
      <c r="AV51" s="774">
        <f t="shared" si="17"/>
        <v>0</v>
      </c>
      <c r="AW51" s="774">
        <f t="shared" si="18"/>
        <v>0</v>
      </c>
      <c r="AX51" s="773">
        <f t="shared" si="19"/>
        <v>0</v>
      </c>
      <c r="AY51" s="774">
        <f t="shared" si="20"/>
        <v>0</v>
      </c>
      <c r="AZ51" s="774">
        <f t="shared" si="21"/>
        <v>0</v>
      </c>
      <c r="BA51" s="774">
        <f t="shared" si="22"/>
        <v>0</v>
      </c>
      <c r="BB51" s="774">
        <f t="shared" si="23"/>
        <v>0</v>
      </c>
      <c r="BC51" s="773">
        <f t="shared" si="24"/>
        <v>0</v>
      </c>
      <c r="BD51" s="774">
        <f t="shared" si="25"/>
        <v>0</v>
      </c>
      <c r="BE51" s="774">
        <f t="shared" si="26"/>
        <v>0</v>
      </c>
      <c r="BF51" s="774">
        <f t="shared" si="27"/>
        <v>0</v>
      </c>
      <c r="BG51" s="774">
        <f t="shared" si="28"/>
        <v>0</v>
      </c>
      <c r="BH51" s="773">
        <f t="shared" si="29"/>
        <v>0</v>
      </c>
      <c r="BI51" s="774">
        <f t="shared" si="30"/>
        <v>0</v>
      </c>
      <c r="BJ51" s="774">
        <f t="shared" si="31"/>
        <v>0</v>
      </c>
      <c r="BK51" s="774">
        <f t="shared" si="32"/>
        <v>0</v>
      </c>
      <c r="BL51" s="774">
        <f t="shared" si="33"/>
        <v>0</v>
      </c>
      <c r="BM51" s="773">
        <f t="shared" si="34"/>
        <v>0</v>
      </c>
    </row>
    <row r="52" spans="1:65" s="240" customFormat="1" ht="13.5" customHeight="1">
      <c r="A52" s="235">
        <v>37</v>
      </c>
      <c r="B52" s="439"/>
      <c r="C52" s="1009"/>
      <c r="D52" s="1008"/>
      <c r="E52" s="242"/>
      <c r="F52" s="243"/>
      <c r="G52" s="238"/>
      <c r="H52" s="771" t="str">
        <f t="shared" si="7"/>
        <v/>
      </c>
      <c r="I52" s="235" t="str">
        <f t="shared" si="8"/>
        <v/>
      </c>
      <c r="J52" s="772" t="str">
        <f t="shared" si="9"/>
        <v/>
      </c>
      <c r="K52" s="239"/>
      <c r="L52" s="239"/>
      <c r="M52" s="239"/>
      <c r="N52" s="239"/>
      <c r="O52" s="773">
        <f t="shared" si="10"/>
        <v>0</v>
      </c>
      <c r="P52" s="239"/>
      <c r="Q52" s="239"/>
      <c r="R52" s="239"/>
      <c r="S52" s="239"/>
      <c r="T52" s="773">
        <f t="shared" si="11"/>
        <v>0</v>
      </c>
      <c r="U52" s="239"/>
      <c r="V52" s="239"/>
      <c r="W52" s="239"/>
      <c r="X52" s="239"/>
      <c r="Y52" s="773">
        <f t="shared" si="12"/>
        <v>0</v>
      </c>
      <c r="Z52" s="239"/>
      <c r="AA52" s="239"/>
      <c r="AB52" s="239"/>
      <c r="AC52" s="239"/>
      <c r="AD52" s="773">
        <f t="shared" si="13"/>
        <v>0</v>
      </c>
      <c r="AE52" s="239"/>
      <c r="AF52" s="239"/>
      <c r="AG52" s="239"/>
      <c r="AH52" s="239"/>
      <c r="AI52" s="773">
        <f t="shared" si="14"/>
        <v>0</v>
      </c>
      <c r="AJ52" s="239"/>
      <c r="AK52" s="239"/>
      <c r="AL52" s="239"/>
      <c r="AM52" s="239"/>
      <c r="AN52" s="773">
        <f t="shared" si="15"/>
        <v>0</v>
      </c>
      <c r="AO52" s="239"/>
      <c r="AP52" s="239"/>
      <c r="AQ52" s="239"/>
      <c r="AR52" s="239"/>
      <c r="AS52" s="773">
        <f t="shared" si="0"/>
        <v>0</v>
      </c>
      <c r="AT52" s="774">
        <f t="shared" si="1"/>
        <v>0</v>
      </c>
      <c r="AU52" s="774">
        <f t="shared" si="16"/>
        <v>0</v>
      </c>
      <c r="AV52" s="774">
        <f t="shared" si="17"/>
        <v>0</v>
      </c>
      <c r="AW52" s="774">
        <f t="shared" si="18"/>
        <v>0</v>
      </c>
      <c r="AX52" s="773">
        <f t="shared" si="19"/>
        <v>0</v>
      </c>
      <c r="AY52" s="774">
        <f t="shared" si="20"/>
        <v>0</v>
      </c>
      <c r="AZ52" s="774">
        <f t="shared" si="21"/>
        <v>0</v>
      </c>
      <c r="BA52" s="774">
        <f t="shared" si="22"/>
        <v>0</v>
      </c>
      <c r="BB52" s="774">
        <f t="shared" si="23"/>
        <v>0</v>
      </c>
      <c r="BC52" s="773">
        <f t="shared" si="24"/>
        <v>0</v>
      </c>
      <c r="BD52" s="774">
        <f t="shared" si="25"/>
        <v>0</v>
      </c>
      <c r="BE52" s="774">
        <f t="shared" si="26"/>
        <v>0</v>
      </c>
      <c r="BF52" s="774">
        <f t="shared" si="27"/>
        <v>0</v>
      </c>
      <c r="BG52" s="774">
        <f t="shared" si="28"/>
        <v>0</v>
      </c>
      <c r="BH52" s="773">
        <f t="shared" si="29"/>
        <v>0</v>
      </c>
      <c r="BI52" s="774">
        <f t="shared" si="30"/>
        <v>0</v>
      </c>
      <c r="BJ52" s="774">
        <f t="shared" si="31"/>
        <v>0</v>
      </c>
      <c r="BK52" s="774">
        <f t="shared" si="32"/>
        <v>0</v>
      </c>
      <c r="BL52" s="774">
        <f t="shared" si="33"/>
        <v>0</v>
      </c>
      <c r="BM52" s="773">
        <f t="shared" si="34"/>
        <v>0</v>
      </c>
    </row>
    <row r="53" spans="1:65" s="240" customFormat="1" ht="13.5" customHeight="1">
      <c r="A53" s="235">
        <v>38</v>
      </c>
      <c r="B53" s="439"/>
      <c r="C53" s="1009"/>
      <c r="D53" s="1008"/>
      <c r="E53" s="242"/>
      <c r="F53" s="243"/>
      <c r="G53" s="238"/>
      <c r="H53" s="771" t="str">
        <f t="shared" si="7"/>
        <v/>
      </c>
      <c r="I53" s="235" t="str">
        <f t="shared" si="8"/>
        <v/>
      </c>
      <c r="J53" s="772" t="str">
        <f t="shared" si="9"/>
        <v/>
      </c>
      <c r="K53" s="239"/>
      <c r="L53" s="239"/>
      <c r="M53" s="239"/>
      <c r="N53" s="239"/>
      <c r="O53" s="773">
        <f t="shared" si="10"/>
        <v>0</v>
      </c>
      <c r="P53" s="239"/>
      <c r="Q53" s="239"/>
      <c r="R53" s="239"/>
      <c r="S53" s="239"/>
      <c r="T53" s="773">
        <f t="shared" si="11"/>
        <v>0</v>
      </c>
      <c r="U53" s="239"/>
      <c r="V53" s="239"/>
      <c r="W53" s="239"/>
      <c r="X53" s="239"/>
      <c r="Y53" s="773">
        <f t="shared" si="12"/>
        <v>0</v>
      </c>
      <c r="Z53" s="239"/>
      <c r="AA53" s="239"/>
      <c r="AB53" s="239"/>
      <c r="AC53" s="239"/>
      <c r="AD53" s="773">
        <f t="shared" si="13"/>
        <v>0</v>
      </c>
      <c r="AE53" s="239"/>
      <c r="AF53" s="239"/>
      <c r="AG53" s="239"/>
      <c r="AH53" s="239"/>
      <c r="AI53" s="773">
        <f t="shared" si="14"/>
        <v>0</v>
      </c>
      <c r="AJ53" s="239"/>
      <c r="AK53" s="239"/>
      <c r="AL53" s="239"/>
      <c r="AM53" s="239"/>
      <c r="AN53" s="773">
        <f t="shared" si="15"/>
        <v>0</v>
      </c>
      <c r="AO53" s="239"/>
      <c r="AP53" s="239"/>
      <c r="AQ53" s="239"/>
      <c r="AR53" s="239"/>
      <c r="AS53" s="773">
        <f t="shared" si="0"/>
        <v>0</v>
      </c>
      <c r="AT53" s="774">
        <f t="shared" si="1"/>
        <v>0</v>
      </c>
      <c r="AU53" s="774">
        <f t="shared" si="16"/>
        <v>0</v>
      </c>
      <c r="AV53" s="774">
        <f t="shared" si="17"/>
        <v>0</v>
      </c>
      <c r="AW53" s="774">
        <f t="shared" si="18"/>
        <v>0</v>
      </c>
      <c r="AX53" s="773">
        <f t="shared" si="19"/>
        <v>0</v>
      </c>
      <c r="AY53" s="774">
        <f t="shared" si="20"/>
        <v>0</v>
      </c>
      <c r="AZ53" s="774">
        <f t="shared" si="21"/>
        <v>0</v>
      </c>
      <c r="BA53" s="774">
        <f t="shared" si="22"/>
        <v>0</v>
      </c>
      <c r="BB53" s="774">
        <f t="shared" si="23"/>
        <v>0</v>
      </c>
      <c r="BC53" s="773">
        <f t="shared" si="24"/>
        <v>0</v>
      </c>
      <c r="BD53" s="774">
        <f t="shared" si="25"/>
        <v>0</v>
      </c>
      <c r="BE53" s="774">
        <f t="shared" si="26"/>
        <v>0</v>
      </c>
      <c r="BF53" s="774">
        <f t="shared" si="27"/>
        <v>0</v>
      </c>
      <c r="BG53" s="774">
        <f t="shared" si="28"/>
        <v>0</v>
      </c>
      <c r="BH53" s="773">
        <f t="shared" si="29"/>
        <v>0</v>
      </c>
      <c r="BI53" s="774">
        <f t="shared" si="30"/>
        <v>0</v>
      </c>
      <c r="BJ53" s="774">
        <f t="shared" si="31"/>
        <v>0</v>
      </c>
      <c r="BK53" s="774">
        <f t="shared" si="32"/>
        <v>0</v>
      </c>
      <c r="BL53" s="774">
        <f t="shared" si="33"/>
        <v>0</v>
      </c>
      <c r="BM53" s="773">
        <f t="shared" si="34"/>
        <v>0</v>
      </c>
    </row>
    <row r="54" spans="1:65" s="240" customFormat="1" ht="13.5" customHeight="1">
      <c r="A54" s="235">
        <v>39</v>
      </c>
      <c r="B54" s="439"/>
      <c r="C54" s="1009"/>
      <c r="D54" s="1008"/>
      <c r="E54" s="242"/>
      <c r="F54" s="243"/>
      <c r="G54" s="238"/>
      <c r="H54" s="771" t="str">
        <f t="shared" si="7"/>
        <v/>
      </c>
      <c r="I54" s="235" t="str">
        <f t="shared" si="8"/>
        <v/>
      </c>
      <c r="J54" s="772" t="str">
        <f t="shared" si="9"/>
        <v/>
      </c>
      <c r="K54" s="239"/>
      <c r="L54" s="239"/>
      <c r="M54" s="239"/>
      <c r="N54" s="239"/>
      <c r="O54" s="773">
        <f t="shared" si="10"/>
        <v>0</v>
      </c>
      <c r="P54" s="239"/>
      <c r="Q54" s="239"/>
      <c r="R54" s="239"/>
      <c r="S54" s="239"/>
      <c r="T54" s="773">
        <f t="shared" si="11"/>
        <v>0</v>
      </c>
      <c r="U54" s="239"/>
      <c r="V54" s="239"/>
      <c r="W54" s="239"/>
      <c r="X54" s="239"/>
      <c r="Y54" s="773">
        <f t="shared" si="12"/>
        <v>0</v>
      </c>
      <c r="Z54" s="239"/>
      <c r="AA54" s="239"/>
      <c r="AB54" s="239"/>
      <c r="AC54" s="239"/>
      <c r="AD54" s="773">
        <f t="shared" si="13"/>
        <v>0</v>
      </c>
      <c r="AE54" s="239"/>
      <c r="AF54" s="239"/>
      <c r="AG54" s="239"/>
      <c r="AH54" s="239"/>
      <c r="AI54" s="773">
        <f t="shared" si="14"/>
        <v>0</v>
      </c>
      <c r="AJ54" s="239"/>
      <c r="AK54" s="239"/>
      <c r="AL54" s="239"/>
      <c r="AM54" s="239"/>
      <c r="AN54" s="773">
        <f t="shared" si="15"/>
        <v>0</v>
      </c>
      <c r="AO54" s="239"/>
      <c r="AP54" s="239"/>
      <c r="AQ54" s="239"/>
      <c r="AR54" s="239"/>
      <c r="AS54" s="773">
        <f t="shared" si="0"/>
        <v>0</v>
      </c>
      <c r="AT54" s="774">
        <f>K54+P54</f>
        <v>0</v>
      </c>
      <c r="AU54" s="774">
        <f t="shared" si="16"/>
        <v>0</v>
      </c>
      <c r="AV54" s="774">
        <f t="shared" si="17"/>
        <v>0</v>
      </c>
      <c r="AW54" s="774">
        <f t="shared" si="18"/>
        <v>0</v>
      </c>
      <c r="AX54" s="773">
        <f t="shared" si="19"/>
        <v>0</v>
      </c>
      <c r="AY54" s="774">
        <f t="shared" si="20"/>
        <v>0</v>
      </c>
      <c r="AZ54" s="774">
        <f t="shared" si="21"/>
        <v>0</v>
      </c>
      <c r="BA54" s="774">
        <f t="shared" si="22"/>
        <v>0</v>
      </c>
      <c r="BB54" s="774">
        <f t="shared" si="23"/>
        <v>0</v>
      </c>
      <c r="BC54" s="773">
        <f t="shared" si="24"/>
        <v>0</v>
      </c>
      <c r="BD54" s="774">
        <f t="shared" si="25"/>
        <v>0</v>
      </c>
      <c r="BE54" s="774">
        <f t="shared" si="26"/>
        <v>0</v>
      </c>
      <c r="BF54" s="774">
        <f t="shared" si="27"/>
        <v>0</v>
      </c>
      <c r="BG54" s="774">
        <f t="shared" si="28"/>
        <v>0</v>
      </c>
      <c r="BH54" s="773">
        <f t="shared" si="29"/>
        <v>0</v>
      </c>
      <c r="BI54" s="774">
        <f t="shared" si="30"/>
        <v>0</v>
      </c>
      <c r="BJ54" s="774">
        <f t="shared" si="31"/>
        <v>0</v>
      </c>
      <c r="BK54" s="774">
        <f t="shared" si="32"/>
        <v>0</v>
      </c>
      <c r="BL54" s="774">
        <f t="shared" si="33"/>
        <v>0</v>
      </c>
      <c r="BM54" s="773">
        <f t="shared" si="34"/>
        <v>0</v>
      </c>
    </row>
    <row r="55" spans="1:65" s="240" customFormat="1" ht="13.5" customHeight="1">
      <c r="A55" s="235">
        <v>40</v>
      </c>
      <c r="B55" s="439"/>
      <c r="C55" s="1009"/>
      <c r="D55" s="1008"/>
      <c r="E55" s="242"/>
      <c r="F55" s="243"/>
      <c r="G55" s="238"/>
      <c r="H55" s="771" t="str">
        <f t="shared" si="7"/>
        <v/>
      </c>
      <c r="I55" s="235" t="str">
        <f t="shared" si="8"/>
        <v/>
      </c>
      <c r="J55" s="772" t="str">
        <f t="shared" si="9"/>
        <v/>
      </c>
      <c r="K55" s="239"/>
      <c r="L55" s="239"/>
      <c r="M55" s="239"/>
      <c r="N55" s="239"/>
      <c r="O55" s="773">
        <f t="shared" si="10"/>
        <v>0</v>
      </c>
      <c r="P55" s="239"/>
      <c r="Q55" s="239"/>
      <c r="R55" s="239"/>
      <c r="S55" s="239"/>
      <c r="T55" s="773">
        <f t="shared" si="11"/>
        <v>0</v>
      </c>
      <c r="U55" s="239"/>
      <c r="V55" s="239"/>
      <c r="W55" s="239"/>
      <c r="X55" s="239"/>
      <c r="Y55" s="773">
        <f t="shared" si="12"/>
        <v>0</v>
      </c>
      <c r="Z55" s="239"/>
      <c r="AA55" s="239"/>
      <c r="AB55" s="239"/>
      <c r="AC55" s="239"/>
      <c r="AD55" s="773">
        <f t="shared" si="13"/>
        <v>0</v>
      </c>
      <c r="AE55" s="239"/>
      <c r="AF55" s="239"/>
      <c r="AG55" s="239"/>
      <c r="AH55" s="239"/>
      <c r="AI55" s="773">
        <f t="shared" si="14"/>
        <v>0</v>
      </c>
      <c r="AJ55" s="239"/>
      <c r="AK55" s="239"/>
      <c r="AL55" s="239"/>
      <c r="AM55" s="239"/>
      <c r="AN55" s="773">
        <f t="shared" si="15"/>
        <v>0</v>
      </c>
      <c r="AO55" s="239"/>
      <c r="AP55" s="239"/>
      <c r="AQ55" s="239"/>
      <c r="AR55" s="239"/>
      <c r="AS55" s="773">
        <f t="shared" si="0"/>
        <v>0</v>
      </c>
      <c r="AT55" s="774">
        <f t="shared" ref="AT55:AT95" si="35">K55+P55</f>
        <v>0</v>
      </c>
      <c r="AU55" s="774">
        <f t="shared" si="16"/>
        <v>0</v>
      </c>
      <c r="AV55" s="774">
        <f t="shared" si="17"/>
        <v>0</v>
      </c>
      <c r="AW55" s="774">
        <f t="shared" si="18"/>
        <v>0</v>
      </c>
      <c r="AX55" s="773">
        <f t="shared" si="19"/>
        <v>0</v>
      </c>
      <c r="AY55" s="774">
        <f t="shared" si="20"/>
        <v>0</v>
      </c>
      <c r="AZ55" s="774">
        <f t="shared" si="21"/>
        <v>0</v>
      </c>
      <c r="BA55" s="774">
        <f t="shared" si="22"/>
        <v>0</v>
      </c>
      <c r="BB55" s="774">
        <f t="shared" si="23"/>
        <v>0</v>
      </c>
      <c r="BC55" s="773">
        <f t="shared" si="24"/>
        <v>0</v>
      </c>
      <c r="BD55" s="774">
        <f t="shared" si="25"/>
        <v>0</v>
      </c>
      <c r="BE55" s="774">
        <f t="shared" si="26"/>
        <v>0</v>
      </c>
      <c r="BF55" s="774">
        <f t="shared" si="27"/>
        <v>0</v>
      </c>
      <c r="BG55" s="774">
        <f t="shared" si="28"/>
        <v>0</v>
      </c>
      <c r="BH55" s="773">
        <f t="shared" si="29"/>
        <v>0</v>
      </c>
      <c r="BI55" s="774">
        <f t="shared" si="30"/>
        <v>0</v>
      </c>
      <c r="BJ55" s="774">
        <f t="shared" si="31"/>
        <v>0</v>
      </c>
      <c r="BK55" s="774">
        <f t="shared" si="32"/>
        <v>0</v>
      </c>
      <c r="BL55" s="774">
        <f t="shared" si="33"/>
        <v>0</v>
      </c>
      <c r="BM55" s="773">
        <f t="shared" si="34"/>
        <v>0</v>
      </c>
    </row>
    <row r="56" spans="1:65" s="240" customFormat="1" ht="13.5" customHeight="1">
      <c r="A56" s="235">
        <v>41</v>
      </c>
      <c r="B56" s="439"/>
      <c r="C56" s="1009"/>
      <c r="D56" s="1008"/>
      <c r="E56" s="242"/>
      <c r="F56" s="243"/>
      <c r="G56" s="238"/>
      <c r="H56" s="771" t="str">
        <f t="shared" si="7"/>
        <v/>
      </c>
      <c r="I56" s="235" t="str">
        <f t="shared" si="8"/>
        <v/>
      </c>
      <c r="J56" s="772" t="str">
        <f t="shared" si="9"/>
        <v/>
      </c>
      <c r="K56" s="239"/>
      <c r="L56" s="239"/>
      <c r="M56" s="239"/>
      <c r="N56" s="239"/>
      <c r="O56" s="773">
        <f t="shared" si="10"/>
        <v>0</v>
      </c>
      <c r="P56" s="239"/>
      <c r="Q56" s="239"/>
      <c r="R56" s="239"/>
      <c r="S56" s="239"/>
      <c r="T56" s="773">
        <f t="shared" si="11"/>
        <v>0</v>
      </c>
      <c r="U56" s="239"/>
      <c r="V56" s="239"/>
      <c r="W56" s="239"/>
      <c r="X56" s="239"/>
      <c r="Y56" s="773">
        <f t="shared" si="12"/>
        <v>0</v>
      </c>
      <c r="Z56" s="239"/>
      <c r="AA56" s="239"/>
      <c r="AB56" s="239"/>
      <c r="AC56" s="239"/>
      <c r="AD56" s="773">
        <f t="shared" si="13"/>
        <v>0</v>
      </c>
      <c r="AE56" s="239"/>
      <c r="AF56" s="239"/>
      <c r="AG56" s="239"/>
      <c r="AH56" s="239"/>
      <c r="AI56" s="773">
        <f t="shared" si="14"/>
        <v>0</v>
      </c>
      <c r="AJ56" s="239"/>
      <c r="AK56" s="239"/>
      <c r="AL56" s="239"/>
      <c r="AM56" s="239"/>
      <c r="AN56" s="773">
        <f t="shared" si="15"/>
        <v>0</v>
      </c>
      <c r="AO56" s="239"/>
      <c r="AP56" s="239"/>
      <c r="AQ56" s="239"/>
      <c r="AR56" s="239"/>
      <c r="AS56" s="773">
        <f t="shared" si="0"/>
        <v>0</v>
      </c>
      <c r="AT56" s="774">
        <f t="shared" si="35"/>
        <v>0</v>
      </c>
      <c r="AU56" s="774">
        <f t="shared" si="16"/>
        <v>0</v>
      </c>
      <c r="AV56" s="774">
        <f t="shared" si="17"/>
        <v>0</v>
      </c>
      <c r="AW56" s="774">
        <f t="shared" si="18"/>
        <v>0</v>
      </c>
      <c r="AX56" s="773">
        <f t="shared" si="19"/>
        <v>0</v>
      </c>
      <c r="AY56" s="774">
        <f t="shared" si="20"/>
        <v>0</v>
      </c>
      <c r="AZ56" s="774">
        <f t="shared" si="21"/>
        <v>0</v>
      </c>
      <c r="BA56" s="774">
        <f t="shared" si="22"/>
        <v>0</v>
      </c>
      <c r="BB56" s="774">
        <f t="shared" si="23"/>
        <v>0</v>
      </c>
      <c r="BC56" s="773">
        <f t="shared" si="24"/>
        <v>0</v>
      </c>
      <c r="BD56" s="774">
        <f t="shared" si="25"/>
        <v>0</v>
      </c>
      <c r="BE56" s="774">
        <f t="shared" si="26"/>
        <v>0</v>
      </c>
      <c r="BF56" s="774">
        <f t="shared" si="27"/>
        <v>0</v>
      </c>
      <c r="BG56" s="774">
        <f t="shared" si="28"/>
        <v>0</v>
      </c>
      <c r="BH56" s="773">
        <f t="shared" si="29"/>
        <v>0</v>
      </c>
      <c r="BI56" s="774">
        <f t="shared" si="30"/>
        <v>0</v>
      </c>
      <c r="BJ56" s="774">
        <f t="shared" si="31"/>
        <v>0</v>
      </c>
      <c r="BK56" s="774">
        <f t="shared" si="32"/>
        <v>0</v>
      </c>
      <c r="BL56" s="774">
        <f t="shared" si="33"/>
        <v>0</v>
      </c>
      <c r="BM56" s="773">
        <f t="shared" si="34"/>
        <v>0</v>
      </c>
    </row>
    <row r="57" spans="1:65" s="240" customFormat="1" ht="13.5" customHeight="1">
      <c r="A57" s="235">
        <v>42</v>
      </c>
      <c r="B57" s="439"/>
      <c r="C57" s="1009"/>
      <c r="D57" s="1008"/>
      <c r="E57" s="242"/>
      <c r="F57" s="243"/>
      <c r="G57" s="238"/>
      <c r="H57" s="771" t="str">
        <f t="shared" si="7"/>
        <v/>
      </c>
      <c r="I57" s="235" t="str">
        <f t="shared" si="8"/>
        <v/>
      </c>
      <c r="J57" s="772" t="str">
        <f t="shared" si="9"/>
        <v/>
      </c>
      <c r="K57" s="239"/>
      <c r="L57" s="239"/>
      <c r="M57" s="239"/>
      <c r="N57" s="239"/>
      <c r="O57" s="773">
        <f t="shared" si="10"/>
        <v>0</v>
      </c>
      <c r="P57" s="239"/>
      <c r="Q57" s="239"/>
      <c r="R57" s="239"/>
      <c r="S57" s="239"/>
      <c r="T57" s="773">
        <f t="shared" si="11"/>
        <v>0</v>
      </c>
      <c r="U57" s="239"/>
      <c r="V57" s="239"/>
      <c r="W57" s="239"/>
      <c r="X57" s="239"/>
      <c r="Y57" s="773">
        <f t="shared" si="12"/>
        <v>0</v>
      </c>
      <c r="Z57" s="239"/>
      <c r="AA57" s="239"/>
      <c r="AB57" s="239"/>
      <c r="AC57" s="239"/>
      <c r="AD57" s="773">
        <f t="shared" si="13"/>
        <v>0</v>
      </c>
      <c r="AE57" s="239"/>
      <c r="AF57" s="239"/>
      <c r="AG57" s="239"/>
      <c r="AH57" s="239"/>
      <c r="AI57" s="773">
        <f t="shared" si="14"/>
        <v>0</v>
      </c>
      <c r="AJ57" s="239"/>
      <c r="AK57" s="239"/>
      <c r="AL57" s="239"/>
      <c r="AM57" s="239"/>
      <c r="AN57" s="773">
        <f t="shared" si="15"/>
        <v>0</v>
      </c>
      <c r="AO57" s="239"/>
      <c r="AP57" s="239"/>
      <c r="AQ57" s="239"/>
      <c r="AR57" s="239"/>
      <c r="AS57" s="773">
        <f t="shared" si="0"/>
        <v>0</v>
      </c>
      <c r="AT57" s="774">
        <f t="shared" si="35"/>
        <v>0</v>
      </c>
      <c r="AU57" s="774">
        <f t="shared" si="16"/>
        <v>0</v>
      </c>
      <c r="AV57" s="774">
        <f t="shared" si="17"/>
        <v>0</v>
      </c>
      <c r="AW57" s="774">
        <f t="shared" si="18"/>
        <v>0</v>
      </c>
      <c r="AX57" s="773">
        <f t="shared" si="19"/>
        <v>0</v>
      </c>
      <c r="AY57" s="774">
        <f t="shared" si="20"/>
        <v>0</v>
      </c>
      <c r="AZ57" s="774">
        <f t="shared" si="21"/>
        <v>0</v>
      </c>
      <c r="BA57" s="774">
        <f t="shared" si="22"/>
        <v>0</v>
      </c>
      <c r="BB57" s="774">
        <f t="shared" si="23"/>
        <v>0</v>
      </c>
      <c r="BC57" s="773">
        <f t="shared" si="24"/>
        <v>0</v>
      </c>
      <c r="BD57" s="774">
        <f t="shared" si="25"/>
        <v>0</v>
      </c>
      <c r="BE57" s="774">
        <f t="shared" si="26"/>
        <v>0</v>
      </c>
      <c r="BF57" s="774">
        <f t="shared" si="27"/>
        <v>0</v>
      </c>
      <c r="BG57" s="774">
        <f t="shared" si="28"/>
        <v>0</v>
      </c>
      <c r="BH57" s="773">
        <f t="shared" si="29"/>
        <v>0</v>
      </c>
      <c r="BI57" s="774">
        <f t="shared" si="30"/>
        <v>0</v>
      </c>
      <c r="BJ57" s="774">
        <f t="shared" si="31"/>
        <v>0</v>
      </c>
      <c r="BK57" s="774">
        <f t="shared" si="32"/>
        <v>0</v>
      </c>
      <c r="BL57" s="774">
        <f t="shared" si="33"/>
        <v>0</v>
      </c>
      <c r="BM57" s="773">
        <f t="shared" si="34"/>
        <v>0</v>
      </c>
    </row>
    <row r="58" spans="1:65" s="240" customFormat="1" ht="13.5" customHeight="1">
      <c r="A58" s="235">
        <v>43</v>
      </c>
      <c r="B58" s="439"/>
      <c r="C58" s="1009"/>
      <c r="D58" s="1008"/>
      <c r="E58" s="242"/>
      <c r="F58" s="243"/>
      <c r="G58" s="238"/>
      <c r="H58" s="771" t="str">
        <f t="shared" si="7"/>
        <v/>
      </c>
      <c r="I58" s="235" t="str">
        <f t="shared" si="8"/>
        <v/>
      </c>
      <c r="J58" s="772" t="str">
        <f t="shared" si="9"/>
        <v/>
      </c>
      <c r="K58" s="239"/>
      <c r="L58" s="239"/>
      <c r="M58" s="239"/>
      <c r="N58" s="239"/>
      <c r="O58" s="773">
        <f t="shared" si="10"/>
        <v>0</v>
      </c>
      <c r="P58" s="239"/>
      <c r="Q58" s="239"/>
      <c r="R58" s="239"/>
      <c r="S58" s="239"/>
      <c r="T58" s="773">
        <f t="shared" si="11"/>
        <v>0</v>
      </c>
      <c r="U58" s="239"/>
      <c r="V58" s="239"/>
      <c r="W58" s="239"/>
      <c r="X58" s="239"/>
      <c r="Y58" s="773">
        <f t="shared" si="12"/>
        <v>0</v>
      </c>
      <c r="Z58" s="239"/>
      <c r="AA58" s="239"/>
      <c r="AB58" s="239"/>
      <c r="AC58" s="239"/>
      <c r="AD58" s="773">
        <f t="shared" si="13"/>
        <v>0</v>
      </c>
      <c r="AE58" s="239"/>
      <c r="AF58" s="239"/>
      <c r="AG58" s="239"/>
      <c r="AH58" s="239"/>
      <c r="AI58" s="773">
        <f t="shared" si="14"/>
        <v>0</v>
      </c>
      <c r="AJ58" s="239"/>
      <c r="AK58" s="239"/>
      <c r="AL58" s="239"/>
      <c r="AM58" s="239"/>
      <c r="AN58" s="773">
        <f t="shared" si="15"/>
        <v>0</v>
      </c>
      <c r="AO58" s="239"/>
      <c r="AP58" s="239"/>
      <c r="AQ58" s="239"/>
      <c r="AR58" s="239"/>
      <c r="AS58" s="773">
        <f t="shared" si="0"/>
        <v>0</v>
      </c>
      <c r="AT58" s="774">
        <f t="shared" si="35"/>
        <v>0</v>
      </c>
      <c r="AU58" s="774">
        <f t="shared" si="16"/>
        <v>0</v>
      </c>
      <c r="AV58" s="774">
        <f t="shared" si="17"/>
        <v>0</v>
      </c>
      <c r="AW58" s="774">
        <f t="shared" si="18"/>
        <v>0</v>
      </c>
      <c r="AX58" s="773">
        <f t="shared" si="19"/>
        <v>0</v>
      </c>
      <c r="AY58" s="774">
        <f t="shared" si="20"/>
        <v>0</v>
      </c>
      <c r="AZ58" s="774">
        <f t="shared" si="21"/>
        <v>0</v>
      </c>
      <c r="BA58" s="774">
        <f t="shared" si="22"/>
        <v>0</v>
      </c>
      <c r="BB58" s="774">
        <f t="shared" si="23"/>
        <v>0</v>
      </c>
      <c r="BC58" s="773">
        <f t="shared" si="24"/>
        <v>0</v>
      </c>
      <c r="BD58" s="774">
        <f t="shared" si="25"/>
        <v>0</v>
      </c>
      <c r="BE58" s="774">
        <f t="shared" si="26"/>
        <v>0</v>
      </c>
      <c r="BF58" s="774">
        <f t="shared" si="27"/>
        <v>0</v>
      </c>
      <c r="BG58" s="774">
        <f t="shared" si="28"/>
        <v>0</v>
      </c>
      <c r="BH58" s="773">
        <f t="shared" si="29"/>
        <v>0</v>
      </c>
      <c r="BI58" s="774">
        <f t="shared" si="30"/>
        <v>0</v>
      </c>
      <c r="BJ58" s="774">
        <f t="shared" si="31"/>
        <v>0</v>
      </c>
      <c r="BK58" s="774">
        <f t="shared" si="32"/>
        <v>0</v>
      </c>
      <c r="BL58" s="774">
        <f t="shared" si="33"/>
        <v>0</v>
      </c>
      <c r="BM58" s="773">
        <f t="shared" si="34"/>
        <v>0</v>
      </c>
    </row>
    <row r="59" spans="1:65" s="240" customFormat="1" ht="13.5" customHeight="1">
      <c r="A59" s="235">
        <v>44</v>
      </c>
      <c r="B59" s="439"/>
      <c r="C59" s="1009"/>
      <c r="D59" s="1008"/>
      <c r="E59" s="242"/>
      <c r="F59" s="243"/>
      <c r="G59" s="238"/>
      <c r="H59" s="771" t="str">
        <f t="shared" si="7"/>
        <v/>
      </c>
      <c r="I59" s="235" t="str">
        <f t="shared" si="8"/>
        <v/>
      </c>
      <c r="J59" s="772" t="str">
        <f t="shared" si="9"/>
        <v/>
      </c>
      <c r="K59" s="239"/>
      <c r="L59" s="239"/>
      <c r="M59" s="239"/>
      <c r="N59" s="239"/>
      <c r="O59" s="773">
        <f t="shared" si="10"/>
        <v>0</v>
      </c>
      <c r="P59" s="239"/>
      <c r="Q59" s="239"/>
      <c r="R59" s="239"/>
      <c r="S59" s="239"/>
      <c r="T59" s="773">
        <f t="shared" si="11"/>
        <v>0</v>
      </c>
      <c r="U59" s="239"/>
      <c r="V59" s="239"/>
      <c r="W59" s="239"/>
      <c r="X59" s="239"/>
      <c r="Y59" s="773">
        <f t="shared" si="12"/>
        <v>0</v>
      </c>
      <c r="Z59" s="239"/>
      <c r="AA59" s="239"/>
      <c r="AB59" s="239"/>
      <c r="AC59" s="239"/>
      <c r="AD59" s="773">
        <f t="shared" si="13"/>
        <v>0</v>
      </c>
      <c r="AE59" s="239"/>
      <c r="AF59" s="239"/>
      <c r="AG59" s="239"/>
      <c r="AH59" s="239"/>
      <c r="AI59" s="773">
        <f t="shared" si="14"/>
        <v>0</v>
      </c>
      <c r="AJ59" s="239"/>
      <c r="AK59" s="239"/>
      <c r="AL59" s="239"/>
      <c r="AM59" s="239"/>
      <c r="AN59" s="773">
        <f t="shared" si="15"/>
        <v>0</v>
      </c>
      <c r="AO59" s="239"/>
      <c r="AP59" s="239"/>
      <c r="AQ59" s="239"/>
      <c r="AR59" s="239"/>
      <c r="AS59" s="773">
        <f t="shared" si="0"/>
        <v>0</v>
      </c>
      <c r="AT59" s="774">
        <f t="shared" si="35"/>
        <v>0</v>
      </c>
      <c r="AU59" s="774">
        <f t="shared" si="16"/>
        <v>0</v>
      </c>
      <c r="AV59" s="774">
        <f t="shared" si="17"/>
        <v>0</v>
      </c>
      <c r="AW59" s="774">
        <f t="shared" si="18"/>
        <v>0</v>
      </c>
      <c r="AX59" s="773">
        <f t="shared" si="19"/>
        <v>0</v>
      </c>
      <c r="AY59" s="774">
        <f t="shared" si="20"/>
        <v>0</v>
      </c>
      <c r="AZ59" s="774">
        <f t="shared" si="21"/>
        <v>0</v>
      </c>
      <c r="BA59" s="774">
        <f t="shared" si="22"/>
        <v>0</v>
      </c>
      <c r="BB59" s="774">
        <f t="shared" si="23"/>
        <v>0</v>
      </c>
      <c r="BC59" s="773">
        <f t="shared" si="24"/>
        <v>0</v>
      </c>
      <c r="BD59" s="774">
        <f t="shared" si="25"/>
        <v>0</v>
      </c>
      <c r="BE59" s="774">
        <f t="shared" si="26"/>
        <v>0</v>
      </c>
      <c r="BF59" s="774">
        <f t="shared" si="27"/>
        <v>0</v>
      </c>
      <c r="BG59" s="774">
        <f t="shared" si="28"/>
        <v>0</v>
      </c>
      <c r="BH59" s="773">
        <f t="shared" si="29"/>
        <v>0</v>
      </c>
      <c r="BI59" s="774">
        <f t="shared" si="30"/>
        <v>0</v>
      </c>
      <c r="BJ59" s="774">
        <f t="shared" si="31"/>
        <v>0</v>
      </c>
      <c r="BK59" s="774">
        <f t="shared" si="32"/>
        <v>0</v>
      </c>
      <c r="BL59" s="774">
        <f t="shared" si="33"/>
        <v>0</v>
      </c>
      <c r="BM59" s="773">
        <f t="shared" si="34"/>
        <v>0</v>
      </c>
    </row>
    <row r="60" spans="1:65" s="240" customFormat="1" ht="13.5" customHeight="1">
      <c r="A60" s="235">
        <v>45</v>
      </c>
      <c r="B60" s="439"/>
      <c r="C60" s="1009"/>
      <c r="D60" s="1008"/>
      <c r="E60" s="242"/>
      <c r="F60" s="243"/>
      <c r="G60" s="238"/>
      <c r="H60" s="771" t="str">
        <f t="shared" si="7"/>
        <v/>
      </c>
      <c r="I60" s="235" t="str">
        <f t="shared" si="8"/>
        <v/>
      </c>
      <c r="J60" s="772" t="str">
        <f t="shared" si="9"/>
        <v/>
      </c>
      <c r="K60" s="239"/>
      <c r="L60" s="239"/>
      <c r="M60" s="239"/>
      <c r="N60" s="239"/>
      <c r="O60" s="773">
        <f t="shared" si="10"/>
        <v>0</v>
      </c>
      <c r="P60" s="239"/>
      <c r="Q60" s="239"/>
      <c r="R60" s="239"/>
      <c r="S60" s="239"/>
      <c r="T60" s="773">
        <f t="shared" si="11"/>
        <v>0</v>
      </c>
      <c r="U60" s="239"/>
      <c r="V60" s="239"/>
      <c r="W60" s="239"/>
      <c r="X60" s="239"/>
      <c r="Y60" s="773">
        <f t="shared" si="12"/>
        <v>0</v>
      </c>
      <c r="Z60" s="239"/>
      <c r="AA60" s="239"/>
      <c r="AB60" s="239"/>
      <c r="AC60" s="239"/>
      <c r="AD60" s="773">
        <f t="shared" si="13"/>
        <v>0</v>
      </c>
      <c r="AE60" s="239"/>
      <c r="AF60" s="239"/>
      <c r="AG60" s="239"/>
      <c r="AH60" s="239"/>
      <c r="AI60" s="773">
        <f t="shared" si="14"/>
        <v>0</v>
      </c>
      <c r="AJ60" s="239"/>
      <c r="AK60" s="239"/>
      <c r="AL60" s="239"/>
      <c r="AM60" s="239"/>
      <c r="AN60" s="773">
        <f t="shared" si="15"/>
        <v>0</v>
      </c>
      <c r="AO60" s="239"/>
      <c r="AP60" s="239"/>
      <c r="AQ60" s="239"/>
      <c r="AR60" s="239"/>
      <c r="AS60" s="773">
        <f t="shared" si="0"/>
        <v>0</v>
      </c>
      <c r="AT60" s="774">
        <f t="shared" si="35"/>
        <v>0</v>
      </c>
      <c r="AU60" s="774">
        <f t="shared" si="16"/>
        <v>0</v>
      </c>
      <c r="AV60" s="774">
        <f t="shared" si="17"/>
        <v>0</v>
      </c>
      <c r="AW60" s="774">
        <f t="shared" si="18"/>
        <v>0</v>
      </c>
      <c r="AX60" s="773">
        <f t="shared" si="19"/>
        <v>0</v>
      </c>
      <c r="AY60" s="774">
        <f t="shared" si="20"/>
        <v>0</v>
      </c>
      <c r="AZ60" s="774">
        <f t="shared" si="21"/>
        <v>0</v>
      </c>
      <c r="BA60" s="774">
        <f t="shared" si="22"/>
        <v>0</v>
      </c>
      <c r="BB60" s="774">
        <f t="shared" si="23"/>
        <v>0</v>
      </c>
      <c r="BC60" s="773">
        <f t="shared" si="24"/>
        <v>0</v>
      </c>
      <c r="BD60" s="774">
        <f t="shared" si="25"/>
        <v>0</v>
      </c>
      <c r="BE60" s="774">
        <f t="shared" si="26"/>
        <v>0</v>
      </c>
      <c r="BF60" s="774">
        <f t="shared" si="27"/>
        <v>0</v>
      </c>
      <c r="BG60" s="774">
        <f t="shared" si="28"/>
        <v>0</v>
      </c>
      <c r="BH60" s="773">
        <f t="shared" si="29"/>
        <v>0</v>
      </c>
      <c r="BI60" s="774">
        <f t="shared" si="30"/>
        <v>0</v>
      </c>
      <c r="BJ60" s="774">
        <f t="shared" si="31"/>
        <v>0</v>
      </c>
      <c r="BK60" s="774">
        <f t="shared" si="32"/>
        <v>0</v>
      </c>
      <c r="BL60" s="774">
        <f t="shared" si="33"/>
        <v>0</v>
      </c>
      <c r="BM60" s="773">
        <f t="shared" si="34"/>
        <v>0</v>
      </c>
    </row>
    <row r="61" spans="1:65" s="240" customFormat="1" ht="13.5" customHeight="1">
      <c r="A61" s="235">
        <v>46</v>
      </c>
      <c r="B61" s="439"/>
      <c r="C61" s="1009"/>
      <c r="D61" s="1008"/>
      <c r="E61" s="242"/>
      <c r="F61" s="243"/>
      <c r="G61" s="238"/>
      <c r="H61" s="771" t="str">
        <f t="shared" si="7"/>
        <v/>
      </c>
      <c r="I61" s="235" t="str">
        <f t="shared" si="8"/>
        <v/>
      </c>
      <c r="J61" s="772" t="str">
        <f t="shared" si="9"/>
        <v/>
      </c>
      <c r="K61" s="239"/>
      <c r="L61" s="239"/>
      <c r="M61" s="239"/>
      <c r="N61" s="239"/>
      <c r="O61" s="773">
        <f t="shared" si="10"/>
        <v>0</v>
      </c>
      <c r="P61" s="239"/>
      <c r="Q61" s="239"/>
      <c r="R61" s="239"/>
      <c r="S61" s="239"/>
      <c r="T61" s="773">
        <f t="shared" si="11"/>
        <v>0</v>
      </c>
      <c r="U61" s="239"/>
      <c r="V61" s="239"/>
      <c r="W61" s="239"/>
      <c r="X61" s="239"/>
      <c r="Y61" s="773">
        <f t="shared" si="12"/>
        <v>0</v>
      </c>
      <c r="Z61" s="239"/>
      <c r="AA61" s="239"/>
      <c r="AB61" s="239"/>
      <c r="AC61" s="239"/>
      <c r="AD61" s="773">
        <f t="shared" si="13"/>
        <v>0</v>
      </c>
      <c r="AE61" s="239"/>
      <c r="AF61" s="239"/>
      <c r="AG61" s="239"/>
      <c r="AH61" s="239"/>
      <c r="AI61" s="773">
        <f t="shared" si="14"/>
        <v>0</v>
      </c>
      <c r="AJ61" s="239"/>
      <c r="AK61" s="239"/>
      <c r="AL61" s="239"/>
      <c r="AM61" s="239"/>
      <c r="AN61" s="773">
        <f t="shared" si="15"/>
        <v>0</v>
      </c>
      <c r="AO61" s="239"/>
      <c r="AP61" s="239"/>
      <c r="AQ61" s="239"/>
      <c r="AR61" s="239"/>
      <c r="AS61" s="773">
        <f t="shared" si="0"/>
        <v>0</v>
      </c>
      <c r="AT61" s="774">
        <f t="shared" si="35"/>
        <v>0</v>
      </c>
      <c r="AU61" s="774">
        <f t="shared" si="16"/>
        <v>0</v>
      </c>
      <c r="AV61" s="774">
        <f t="shared" si="17"/>
        <v>0</v>
      </c>
      <c r="AW61" s="774">
        <f t="shared" si="18"/>
        <v>0</v>
      </c>
      <c r="AX61" s="773">
        <f t="shared" si="19"/>
        <v>0</v>
      </c>
      <c r="AY61" s="774">
        <f t="shared" si="20"/>
        <v>0</v>
      </c>
      <c r="AZ61" s="774">
        <f t="shared" si="21"/>
        <v>0</v>
      </c>
      <c r="BA61" s="774">
        <f t="shared" si="22"/>
        <v>0</v>
      </c>
      <c r="BB61" s="774">
        <f t="shared" si="23"/>
        <v>0</v>
      </c>
      <c r="BC61" s="773">
        <f t="shared" si="24"/>
        <v>0</v>
      </c>
      <c r="BD61" s="774">
        <f t="shared" si="25"/>
        <v>0</v>
      </c>
      <c r="BE61" s="774">
        <f t="shared" si="26"/>
        <v>0</v>
      </c>
      <c r="BF61" s="774">
        <f t="shared" si="27"/>
        <v>0</v>
      </c>
      <c r="BG61" s="774">
        <f t="shared" si="28"/>
        <v>0</v>
      </c>
      <c r="BH61" s="773">
        <f t="shared" si="29"/>
        <v>0</v>
      </c>
      <c r="BI61" s="774">
        <f t="shared" si="30"/>
        <v>0</v>
      </c>
      <c r="BJ61" s="774">
        <f t="shared" si="31"/>
        <v>0</v>
      </c>
      <c r="BK61" s="774">
        <f t="shared" si="32"/>
        <v>0</v>
      </c>
      <c r="BL61" s="774">
        <f t="shared" si="33"/>
        <v>0</v>
      </c>
      <c r="BM61" s="773">
        <f t="shared" si="34"/>
        <v>0</v>
      </c>
    </row>
    <row r="62" spans="1:65" s="240" customFormat="1" ht="13.5" customHeight="1">
      <c r="A62" s="235">
        <v>47</v>
      </c>
      <c r="B62" s="439"/>
      <c r="C62" s="1009"/>
      <c r="D62" s="1008"/>
      <c r="E62" s="242"/>
      <c r="F62" s="243"/>
      <c r="G62" s="238"/>
      <c r="H62" s="771" t="str">
        <f t="shared" si="7"/>
        <v/>
      </c>
      <c r="I62" s="235" t="str">
        <f t="shared" si="8"/>
        <v/>
      </c>
      <c r="J62" s="772" t="str">
        <f t="shared" si="9"/>
        <v/>
      </c>
      <c r="K62" s="239"/>
      <c r="L62" s="239"/>
      <c r="M62" s="239"/>
      <c r="N62" s="239"/>
      <c r="O62" s="773">
        <f t="shared" si="10"/>
        <v>0</v>
      </c>
      <c r="P62" s="239"/>
      <c r="Q62" s="239"/>
      <c r="R62" s="239"/>
      <c r="S62" s="239"/>
      <c r="T62" s="773">
        <f t="shared" si="11"/>
        <v>0</v>
      </c>
      <c r="U62" s="239"/>
      <c r="V62" s="239"/>
      <c r="W62" s="239"/>
      <c r="X62" s="239"/>
      <c r="Y62" s="773">
        <f t="shared" si="12"/>
        <v>0</v>
      </c>
      <c r="Z62" s="239"/>
      <c r="AA62" s="239"/>
      <c r="AB62" s="239"/>
      <c r="AC62" s="239"/>
      <c r="AD62" s="773">
        <f t="shared" si="13"/>
        <v>0</v>
      </c>
      <c r="AE62" s="239"/>
      <c r="AF62" s="239"/>
      <c r="AG62" s="239"/>
      <c r="AH62" s="239"/>
      <c r="AI62" s="773">
        <f t="shared" si="14"/>
        <v>0</v>
      </c>
      <c r="AJ62" s="239"/>
      <c r="AK62" s="239"/>
      <c r="AL62" s="239"/>
      <c r="AM62" s="239"/>
      <c r="AN62" s="773">
        <f t="shared" si="15"/>
        <v>0</v>
      </c>
      <c r="AO62" s="239"/>
      <c r="AP62" s="239"/>
      <c r="AQ62" s="239"/>
      <c r="AR62" s="239"/>
      <c r="AS62" s="773">
        <f t="shared" si="0"/>
        <v>0</v>
      </c>
      <c r="AT62" s="774">
        <f t="shared" si="35"/>
        <v>0</v>
      </c>
      <c r="AU62" s="774">
        <f t="shared" si="16"/>
        <v>0</v>
      </c>
      <c r="AV62" s="774">
        <f t="shared" si="17"/>
        <v>0</v>
      </c>
      <c r="AW62" s="774">
        <f t="shared" si="18"/>
        <v>0</v>
      </c>
      <c r="AX62" s="773">
        <f t="shared" si="19"/>
        <v>0</v>
      </c>
      <c r="AY62" s="774">
        <f t="shared" si="20"/>
        <v>0</v>
      </c>
      <c r="AZ62" s="774">
        <f t="shared" si="21"/>
        <v>0</v>
      </c>
      <c r="BA62" s="774">
        <f t="shared" si="22"/>
        <v>0</v>
      </c>
      <c r="BB62" s="774">
        <f t="shared" si="23"/>
        <v>0</v>
      </c>
      <c r="BC62" s="773">
        <f t="shared" si="24"/>
        <v>0</v>
      </c>
      <c r="BD62" s="774">
        <f t="shared" si="25"/>
        <v>0</v>
      </c>
      <c r="BE62" s="774">
        <f t="shared" si="26"/>
        <v>0</v>
      </c>
      <c r="BF62" s="774">
        <f t="shared" si="27"/>
        <v>0</v>
      </c>
      <c r="BG62" s="774">
        <f t="shared" si="28"/>
        <v>0</v>
      </c>
      <c r="BH62" s="773">
        <f t="shared" si="29"/>
        <v>0</v>
      </c>
      <c r="BI62" s="774">
        <f t="shared" si="30"/>
        <v>0</v>
      </c>
      <c r="BJ62" s="774">
        <f t="shared" si="31"/>
        <v>0</v>
      </c>
      <c r="BK62" s="774">
        <f t="shared" si="32"/>
        <v>0</v>
      </c>
      <c r="BL62" s="774">
        <f t="shared" si="33"/>
        <v>0</v>
      </c>
      <c r="BM62" s="773">
        <f t="shared" si="34"/>
        <v>0</v>
      </c>
    </row>
    <row r="63" spans="1:65" s="240" customFormat="1" ht="13.5" customHeight="1">
      <c r="A63" s="235">
        <v>48</v>
      </c>
      <c r="B63" s="439"/>
      <c r="C63" s="1009"/>
      <c r="D63" s="1008"/>
      <c r="E63" s="242"/>
      <c r="F63" s="243"/>
      <c r="G63" s="238"/>
      <c r="H63" s="771" t="str">
        <f t="shared" si="7"/>
        <v/>
      </c>
      <c r="I63" s="235" t="str">
        <f t="shared" si="8"/>
        <v/>
      </c>
      <c r="J63" s="772" t="str">
        <f t="shared" si="9"/>
        <v/>
      </c>
      <c r="K63" s="239"/>
      <c r="L63" s="239"/>
      <c r="M63" s="239"/>
      <c r="N63" s="239"/>
      <c r="O63" s="773">
        <f t="shared" si="10"/>
        <v>0</v>
      </c>
      <c r="P63" s="239"/>
      <c r="Q63" s="239"/>
      <c r="R63" s="239"/>
      <c r="S63" s="239"/>
      <c r="T63" s="773">
        <f t="shared" si="11"/>
        <v>0</v>
      </c>
      <c r="U63" s="239"/>
      <c r="V63" s="239"/>
      <c r="W63" s="239"/>
      <c r="X63" s="239"/>
      <c r="Y63" s="773">
        <f t="shared" si="12"/>
        <v>0</v>
      </c>
      <c r="Z63" s="239"/>
      <c r="AA63" s="239"/>
      <c r="AB63" s="239"/>
      <c r="AC63" s="239"/>
      <c r="AD63" s="773">
        <f t="shared" si="13"/>
        <v>0</v>
      </c>
      <c r="AE63" s="239"/>
      <c r="AF63" s="239"/>
      <c r="AG63" s="239"/>
      <c r="AH63" s="239"/>
      <c r="AI63" s="773">
        <f t="shared" si="14"/>
        <v>0</v>
      </c>
      <c r="AJ63" s="239"/>
      <c r="AK63" s="239"/>
      <c r="AL63" s="239"/>
      <c r="AM63" s="239"/>
      <c r="AN63" s="773">
        <f t="shared" si="15"/>
        <v>0</v>
      </c>
      <c r="AO63" s="239"/>
      <c r="AP63" s="239"/>
      <c r="AQ63" s="239"/>
      <c r="AR63" s="239"/>
      <c r="AS63" s="773">
        <f t="shared" si="0"/>
        <v>0</v>
      </c>
      <c r="AT63" s="774">
        <f t="shared" si="35"/>
        <v>0</v>
      </c>
      <c r="AU63" s="774">
        <f t="shared" si="16"/>
        <v>0</v>
      </c>
      <c r="AV63" s="774">
        <f t="shared" si="17"/>
        <v>0</v>
      </c>
      <c r="AW63" s="774">
        <f t="shared" si="18"/>
        <v>0</v>
      </c>
      <c r="AX63" s="773">
        <f t="shared" si="19"/>
        <v>0</v>
      </c>
      <c r="AY63" s="774">
        <f t="shared" si="20"/>
        <v>0</v>
      </c>
      <c r="AZ63" s="774">
        <f t="shared" si="21"/>
        <v>0</v>
      </c>
      <c r="BA63" s="774">
        <f t="shared" si="22"/>
        <v>0</v>
      </c>
      <c r="BB63" s="774">
        <f t="shared" si="23"/>
        <v>0</v>
      </c>
      <c r="BC63" s="773">
        <f t="shared" si="24"/>
        <v>0</v>
      </c>
      <c r="BD63" s="774">
        <f t="shared" si="25"/>
        <v>0</v>
      </c>
      <c r="BE63" s="774">
        <f t="shared" si="26"/>
        <v>0</v>
      </c>
      <c r="BF63" s="774">
        <f t="shared" si="27"/>
        <v>0</v>
      </c>
      <c r="BG63" s="774">
        <f t="shared" si="28"/>
        <v>0</v>
      </c>
      <c r="BH63" s="773">
        <f t="shared" si="29"/>
        <v>0</v>
      </c>
      <c r="BI63" s="774">
        <f t="shared" si="30"/>
        <v>0</v>
      </c>
      <c r="BJ63" s="774">
        <f t="shared" si="31"/>
        <v>0</v>
      </c>
      <c r="BK63" s="774">
        <f t="shared" si="32"/>
        <v>0</v>
      </c>
      <c r="BL63" s="774">
        <f t="shared" si="33"/>
        <v>0</v>
      </c>
      <c r="BM63" s="773">
        <f t="shared" si="34"/>
        <v>0</v>
      </c>
    </row>
    <row r="64" spans="1:65" s="240" customFormat="1" ht="13.5" customHeight="1">
      <c r="A64" s="235">
        <v>49</v>
      </c>
      <c r="B64" s="439"/>
      <c r="C64" s="1009"/>
      <c r="D64" s="1008"/>
      <c r="E64" s="242"/>
      <c r="F64" s="243"/>
      <c r="G64" s="238"/>
      <c r="H64" s="771" t="str">
        <f t="shared" si="7"/>
        <v/>
      </c>
      <c r="I64" s="235" t="str">
        <f t="shared" si="8"/>
        <v/>
      </c>
      <c r="J64" s="772" t="str">
        <f t="shared" si="9"/>
        <v/>
      </c>
      <c r="K64" s="239"/>
      <c r="L64" s="239"/>
      <c r="M64" s="239"/>
      <c r="N64" s="239"/>
      <c r="O64" s="773">
        <f t="shared" si="10"/>
        <v>0</v>
      </c>
      <c r="P64" s="239"/>
      <c r="Q64" s="239"/>
      <c r="R64" s="239"/>
      <c r="S64" s="239"/>
      <c r="T64" s="773">
        <f t="shared" si="11"/>
        <v>0</v>
      </c>
      <c r="U64" s="239"/>
      <c r="V64" s="239"/>
      <c r="W64" s="239"/>
      <c r="X64" s="239"/>
      <c r="Y64" s="773">
        <f t="shared" si="12"/>
        <v>0</v>
      </c>
      <c r="Z64" s="239"/>
      <c r="AA64" s="239"/>
      <c r="AB64" s="239"/>
      <c r="AC64" s="239"/>
      <c r="AD64" s="773">
        <f t="shared" si="13"/>
        <v>0</v>
      </c>
      <c r="AE64" s="239"/>
      <c r="AF64" s="239"/>
      <c r="AG64" s="239"/>
      <c r="AH64" s="239"/>
      <c r="AI64" s="773">
        <f t="shared" si="14"/>
        <v>0</v>
      </c>
      <c r="AJ64" s="239"/>
      <c r="AK64" s="239"/>
      <c r="AL64" s="239"/>
      <c r="AM64" s="239"/>
      <c r="AN64" s="773">
        <f t="shared" si="15"/>
        <v>0</v>
      </c>
      <c r="AO64" s="239"/>
      <c r="AP64" s="239"/>
      <c r="AQ64" s="239"/>
      <c r="AR64" s="239"/>
      <c r="AS64" s="773">
        <f t="shared" si="0"/>
        <v>0</v>
      </c>
      <c r="AT64" s="774">
        <f t="shared" si="35"/>
        <v>0</v>
      </c>
      <c r="AU64" s="774">
        <f t="shared" si="16"/>
        <v>0</v>
      </c>
      <c r="AV64" s="774">
        <f t="shared" si="17"/>
        <v>0</v>
      </c>
      <c r="AW64" s="774">
        <f t="shared" si="18"/>
        <v>0</v>
      </c>
      <c r="AX64" s="773">
        <f t="shared" si="19"/>
        <v>0</v>
      </c>
      <c r="AY64" s="774">
        <f t="shared" si="20"/>
        <v>0</v>
      </c>
      <c r="AZ64" s="774">
        <f t="shared" si="21"/>
        <v>0</v>
      </c>
      <c r="BA64" s="774">
        <f t="shared" si="22"/>
        <v>0</v>
      </c>
      <c r="BB64" s="774">
        <f t="shared" si="23"/>
        <v>0</v>
      </c>
      <c r="BC64" s="773">
        <f t="shared" si="24"/>
        <v>0</v>
      </c>
      <c r="BD64" s="774">
        <f t="shared" si="25"/>
        <v>0</v>
      </c>
      <c r="BE64" s="774">
        <f t="shared" si="26"/>
        <v>0</v>
      </c>
      <c r="BF64" s="774">
        <f t="shared" si="27"/>
        <v>0</v>
      </c>
      <c r="BG64" s="774">
        <f t="shared" si="28"/>
        <v>0</v>
      </c>
      <c r="BH64" s="773">
        <f t="shared" si="29"/>
        <v>0</v>
      </c>
      <c r="BI64" s="774">
        <f t="shared" si="30"/>
        <v>0</v>
      </c>
      <c r="BJ64" s="774">
        <f t="shared" si="31"/>
        <v>0</v>
      </c>
      <c r="BK64" s="774">
        <f t="shared" si="32"/>
        <v>0</v>
      </c>
      <c r="BL64" s="774">
        <f t="shared" si="33"/>
        <v>0</v>
      </c>
      <c r="BM64" s="773">
        <f t="shared" si="34"/>
        <v>0</v>
      </c>
    </row>
    <row r="65" spans="1:65" s="240" customFormat="1" ht="13.5" customHeight="1">
      <c r="A65" s="235">
        <v>50</v>
      </c>
      <c r="B65" s="439"/>
      <c r="C65" s="1009"/>
      <c r="D65" s="1008"/>
      <c r="E65" s="242"/>
      <c r="F65" s="243"/>
      <c r="G65" s="238"/>
      <c r="H65" s="771" t="str">
        <f t="shared" si="7"/>
        <v/>
      </c>
      <c r="I65" s="235" t="str">
        <f t="shared" si="8"/>
        <v/>
      </c>
      <c r="J65" s="772" t="str">
        <f t="shared" si="9"/>
        <v/>
      </c>
      <c r="K65" s="239"/>
      <c r="L65" s="239"/>
      <c r="M65" s="239"/>
      <c r="N65" s="239"/>
      <c r="O65" s="773">
        <f t="shared" si="10"/>
        <v>0</v>
      </c>
      <c r="P65" s="239"/>
      <c r="Q65" s="239"/>
      <c r="R65" s="239"/>
      <c r="S65" s="239"/>
      <c r="T65" s="773">
        <f t="shared" si="11"/>
        <v>0</v>
      </c>
      <c r="U65" s="239"/>
      <c r="V65" s="239"/>
      <c r="W65" s="239"/>
      <c r="X65" s="239"/>
      <c r="Y65" s="773">
        <f t="shared" si="12"/>
        <v>0</v>
      </c>
      <c r="Z65" s="239"/>
      <c r="AA65" s="239"/>
      <c r="AB65" s="239"/>
      <c r="AC65" s="239"/>
      <c r="AD65" s="773">
        <f t="shared" si="13"/>
        <v>0</v>
      </c>
      <c r="AE65" s="239"/>
      <c r="AF65" s="239"/>
      <c r="AG65" s="239"/>
      <c r="AH65" s="239"/>
      <c r="AI65" s="773">
        <f t="shared" si="14"/>
        <v>0</v>
      </c>
      <c r="AJ65" s="239"/>
      <c r="AK65" s="239"/>
      <c r="AL65" s="239"/>
      <c r="AM65" s="239"/>
      <c r="AN65" s="773">
        <f t="shared" si="15"/>
        <v>0</v>
      </c>
      <c r="AO65" s="239"/>
      <c r="AP65" s="239"/>
      <c r="AQ65" s="239"/>
      <c r="AR65" s="239"/>
      <c r="AS65" s="773">
        <f t="shared" si="0"/>
        <v>0</v>
      </c>
      <c r="AT65" s="774">
        <f t="shared" si="35"/>
        <v>0</v>
      </c>
      <c r="AU65" s="774">
        <f t="shared" si="16"/>
        <v>0</v>
      </c>
      <c r="AV65" s="774">
        <f t="shared" si="17"/>
        <v>0</v>
      </c>
      <c r="AW65" s="774">
        <f t="shared" si="18"/>
        <v>0</v>
      </c>
      <c r="AX65" s="773">
        <f t="shared" si="19"/>
        <v>0</v>
      </c>
      <c r="AY65" s="774">
        <f t="shared" si="20"/>
        <v>0</v>
      </c>
      <c r="AZ65" s="774">
        <f t="shared" si="21"/>
        <v>0</v>
      </c>
      <c r="BA65" s="774">
        <f t="shared" si="22"/>
        <v>0</v>
      </c>
      <c r="BB65" s="774">
        <f t="shared" si="23"/>
        <v>0</v>
      </c>
      <c r="BC65" s="773">
        <f t="shared" si="24"/>
        <v>0</v>
      </c>
      <c r="BD65" s="774">
        <f t="shared" si="25"/>
        <v>0</v>
      </c>
      <c r="BE65" s="774">
        <f t="shared" si="26"/>
        <v>0</v>
      </c>
      <c r="BF65" s="774">
        <f t="shared" si="27"/>
        <v>0</v>
      </c>
      <c r="BG65" s="774">
        <f t="shared" si="28"/>
        <v>0</v>
      </c>
      <c r="BH65" s="773">
        <f t="shared" si="29"/>
        <v>0</v>
      </c>
      <c r="BI65" s="774">
        <f t="shared" si="30"/>
        <v>0</v>
      </c>
      <c r="BJ65" s="774">
        <f t="shared" si="31"/>
        <v>0</v>
      </c>
      <c r="BK65" s="774">
        <f t="shared" si="32"/>
        <v>0</v>
      </c>
      <c r="BL65" s="774">
        <f t="shared" si="33"/>
        <v>0</v>
      </c>
      <c r="BM65" s="773">
        <f t="shared" si="34"/>
        <v>0</v>
      </c>
    </row>
    <row r="66" spans="1:65" s="240" customFormat="1" ht="13.5" customHeight="1">
      <c r="A66" s="235">
        <v>51</v>
      </c>
      <c r="B66" s="439"/>
      <c r="C66" s="1009"/>
      <c r="D66" s="1008"/>
      <c r="E66" s="242"/>
      <c r="F66" s="243"/>
      <c r="G66" s="238"/>
      <c r="H66" s="771" t="str">
        <f t="shared" si="7"/>
        <v/>
      </c>
      <c r="I66" s="235" t="str">
        <f t="shared" si="8"/>
        <v/>
      </c>
      <c r="J66" s="772" t="str">
        <f t="shared" si="9"/>
        <v/>
      </c>
      <c r="K66" s="239"/>
      <c r="L66" s="239"/>
      <c r="M66" s="239"/>
      <c r="N66" s="239"/>
      <c r="O66" s="773">
        <f t="shared" si="10"/>
        <v>0</v>
      </c>
      <c r="P66" s="239"/>
      <c r="Q66" s="239"/>
      <c r="R66" s="239"/>
      <c r="S66" s="239"/>
      <c r="T66" s="773">
        <f t="shared" si="11"/>
        <v>0</v>
      </c>
      <c r="U66" s="239"/>
      <c r="V66" s="239"/>
      <c r="W66" s="239"/>
      <c r="X66" s="239"/>
      <c r="Y66" s="773">
        <f t="shared" si="12"/>
        <v>0</v>
      </c>
      <c r="Z66" s="239"/>
      <c r="AA66" s="239"/>
      <c r="AB66" s="239"/>
      <c r="AC66" s="239"/>
      <c r="AD66" s="773">
        <f t="shared" si="13"/>
        <v>0</v>
      </c>
      <c r="AE66" s="239"/>
      <c r="AF66" s="239"/>
      <c r="AG66" s="239"/>
      <c r="AH66" s="239"/>
      <c r="AI66" s="773">
        <f t="shared" si="14"/>
        <v>0</v>
      </c>
      <c r="AJ66" s="239"/>
      <c r="AK66" s="239"/>
      <c r="AL66" s="239"/>
      <c r="AM66" s="239"/>
      <c r="AN66" s="773">
        <f t="shared" si="15"/>
        <v>0</v>
      </c>
      <c r="AO66" s="239"/>
      <c r="AP66" s="239"/>
      <c r="AQ66" s="239"/>
      <c r="AR66" s="239"/>
      <c r="AS66" s="773">
        <f t="shared" si="0"/>
        <v>0</v>
      </c>
      <c r="AT66" s="774">
        <f t="shared" si="35"/>
        <v>0</v>
      </c>
      <c r="AU66" s="774">
        <f t="shared" si="16"/>
        <v>0</v>
      </c>
      <c r="AV66" s="774">
        <f t="shared" si="17"/>
        <v>0</v>
      </c>
      <c r="AW66" s="774">
        <f t="shared" si="18"/>
        <v>0</v>
      </c>
      <c r="AX66" s="773">
        <f t="shared" si="19"/>
        <v>0</v>
      </c>
      <c r="AY66" s="774">
        <f t="shared" si="20"/>
        <v>0</v>
      </c>
      <c r="AZ66" s="774">
        <f t="shared" si="21"/>
        <v>0</v>
      </c>
      <c r="BA66" s="774">
        <f t="shared" si="22"/>
        <v>0</v>
      </c>
      <c r="BB66" s="774">
        <f t="shared" si="23"/>
        <v>0</v>
      </c>
      <c r="BC66" s="773">
        <f t="shared" si="24"/>
        <v>0</v>
      </c>
      <c r="BD66" s="774">
        <f t="shared" si="25"/>
        <v>0</v>
      </c>
      <c r="BE66" s="774">
        <f t="shared" si="26"/>
        <v>0</v>
      </c>
      <c r="BF66" s="774">
        <f t="shared" si="27"/>
        <v>0</v>
      </c>
      <c r="BG66" s="774">
        <f t="shared" si="28"/>
        <v>0</v>
      </c>
      <c r="BH66" s="773">
        <f t="shared" si="29"/>
        <v>0</v>
      </c>
      <c r="BI66" s="774">
        <f t="shared" si="30"/>
        <v>0</v>
      </c>
      <c r="BJ66" s="774">
        <f t="shared" si="31"/>
        <v>0</v>
      </c>
      <c r="BK66" s="774">
        <f t="shared" si="32"/>
        <v>0</v>
      </c>
      <c r="BL66" s="774">
        <f t="shared" si="33"/>
        <v>0</v>
      </c>
      <c r="BM66" s="773">
        <f t="shared" si="34"/>
        <v>0</v>
      </c>
    </row>
    <row r="67" spans="1:65" s="240" customFormat="1" ht="13.5" customHeight="1">
      <c r="A67" s="235">
        <v>52</v>
      </c>
      <c r="B67" s="439"/>
      <c r="C67" s="1009"/>
      <c r="D67" s="1008"/>
      <c r="E67" s="242"/>
      <c r="F67" s="243"/>
      <c r="G67" s="238"/>
      <c r="H67" s="771" t="str">
        <f t="shared" si="7"/>
        <v/>
      </c>
      <c r="I67" s="235" t="str">
        <f t="shared" si="8"/>
        <v/>
      </c>
      <c r="J67" s="772" t="str">
        <f t="shared" si="9"/>
        <v/>
      </c>
      <c r="K67" s="239"/>
      <c r="L67" s="239"/>
      <c r="M67" s="239"/>
      <c r="N67" s="239"/>
      <c r="O67" s="773">
        <f t="shared" si="10"/>
        <v>0</v>
      </c>
      <c r="P67" s="239"/>
      <c r="Q67" s="239"/>
      <c r="R67" s="239"/>
      <c r="S67" s="239"/>
      <c r="T67" s="773">
        <f t="shared" si="11"/>
        <v>0</v>
      </c>
      <c r="U67" s="239"/>
      <c r="V67" s="239"/>
      <c r="W67" s="239"/>
      <c r="X67" s="239"/>
      <c r="Y67" s="773">
        <f t="shared" si="12"/>
        <v>0</v>
      </c>
      <c r="Z67" s="239"/>
      <c r="AA67" s="239"/>
      <c r="AB67" s="239"/>
      <c r="AC67" s="239"/>
      <c r="AD67" s="773">
        <f t="shared" si="13"/>
        <v>0</v>
      </c>
      <c r="AE67" s="239"/>
      <c r="AF67" s="239"/>
      <c r="AG67" s="239"/>
      <c r="AH67" s="239"/>
      <c r="AI67" s="773">
        <f t="shared" si="14"/>
        <v>0</v>
      </c>
      <c r="AJ67" s="239"/>
      <c r="AK67" s="239"/>
      <c r="AL67" s="239"/>
      <c r="AM67" s="239"/>
      <c r="AN67" s="773">
        <f t="shared" si="15"/>
        <v>0</v>
      </c>
      <c r="AO67" s="239"/>
      <c r="AP67" s="239"/>
      <c r="AQ67" s="239"/>
      <c r="AR67" s="239"/>
      <c r="AS67" s="773">
        <f t="shared" si="0"/>
        <v>0</v>
      </c>
      <c r="AT67" s="774">
        <f t="shared" si="35"/>
        <v>0</v>
      </c>
      <c r="AU67" s="774">
        <f t="shared" si="16"/>
        <v>0</v>
      </c>
      <c r="AV67" s="774">
        <f t="shared" si="17"/>
        <v>0</v>
      </c>
      <c r="AW67" s="774">
        <f t="shared" si="18"/>
        <v>0</v>
      </c>
      <c r="AX67" s="773">
        <f t="shared" si="19"/>
        <v>0</v>
      </c>
      <c r="AY67" s="774">
        <f t="shared" si="20"/>
        <v>0</v>
      </c>
      <c r="AZ67" s="774">
        <f t="shared" si="21"/>
        <v>0</v>
      </c>
      <c r="BA67" s="774">
        <f t="shared" si="22"/>
        <v>0</v>
      </c>
      <c r="BB67" s="774">
        <f t="shared" si="23"/>
        <v>0</v>
      </c>
      <c r="BC67" s="773">
        <f t="shared" si="24"/>
        <v>0</v>
      </c>
      <c r="BD67" s="774">
        <f t="shared" si="25"/>
        <v>0</v>
      </c>
      <c r="BE67" s="774">
        <f t="shared" si="26"/>
        <v>0</v>
      </c>
      <c r="BF67" s="774">
        <f t="shared" si="27"/>
        <v>0</v>
      </c>
      <c r="BG67" s="774">
        <f t="shared" si="28"/>
        <v>0</v>
      </c>
      <c r="BH67" s="773">
        <f t="shared" si="29"/>
        <v>0</v>
      </c>
      <c r="BI67" s="774">
        <f t="shared" si="30"/>
        <v>0</v>
      </c>
      <c r="BJ67" s="774">
        <f t="shared" si="31"/>
        <v>0</v>
      </c>
      <c r="BK67" s="774">
        <f t="shared" si="32"/>
        <v>0</v>
      </c>
      <c r="BL67" s="774">
        <f t="shared" si="33"/>
        <v>0</v>
      </c>
      <c r="BM67" s="773">
        <f t="shared" si="34"/>
        <v>0</v>
      </c>
    </row>
    <row r="68" spans="1:65" s="240" customFormat="1" ht="13.5" customHeight="1">
      <c r="A68" s="235">
        <v>53</v>
      </c>
      <c r="B68" s="439"/>
      <c r="C68" s="1009"/>
      <c r="D68" s="1008"/>
      <c r="E68" s="242"/>
      <c r="F68" s="243"/>
      <c r="G68" s="238"/>
      <c r="H68" s="771" t="str">
        <f t="shared" si="7"/>
        <v/>
      </c>
      <c r="I68" s="235" t="str">
        <f t="shared" si="8"/>
        <v/>
      </c>
      <c r="J68" s="772" t="str">
        <f t="shared" si="9"/>
        <v/>
      </c>
      <c r="K68" s="239"/>
      <c r="L68" s="239"/>
      <c r="M68" s="239"/>
      <c r="N68" s="239"/>
      <c r="O68" s="773">
        <f t="shared" si="10"/>
        <v>0</v>
      </c>
      <c r="P68" s="239"/>
      <c r="Q68" s="239"/>
      <c r="R68" s="239"/>
      <c r="S68" s="239"/>
      <c r="T68" s="773">
        <f t="shared" si="11"/>
        <v>0</v>
      </c>
      <c r="U68" s="239"/>
      <c r="V68" s="239"/>
      <c r="W68" s="239"/>
      <c r="X68" s="239"/>
      <c r="Y68" s="773">
        <f t="shared" si="12"/>
        <v>0</v>
      </c>
      <c r="Z68" s="239"/>
      <c r="AA68" s="239"/>
      <c r="AB68" s="239"/>
      <c r="AC68" s="239"/>
      <c r="AD68" s="773">
        <f t="shared" si="13"/>
        <v>0</v>
      </c>
      <c r="AE68" s="239"/>
      <c r="AF68" s="239"/>
      <c r="AG68" s="239"/>
      <c r="AH68" s="239"/>
      <c r="AI68" s="773">
        <f t="shared" si="14"/>
        <v>0</v>
      </c>
      <c r="AJ68" s="239"/>
      <c r="AK68" s="239"/>
      <c r="AL68" s="239"/>
      <c r="AM68" s="239"/>
      <c r="AN68" s="773">
        <f t="shared" si="15"/>
        <v>0</v>
      </c>
      <c r="AO68" s="239"/>
      <c r="AP68" s="239"/>
      <c r="AQ68" s="239"/>
      <c r="AR68" s="239"/>
      <c r="AS68" s="773">
        <f t="shared" si="0"/>
        <v>0</v>
      </c>
      <c r="AT68" s="774">
        <f t="shared" si="35"/>
        <v>0</v>
      </c>
      <c r="AU68" s="774">
        <f t="shared" si="16"/>
        <v>0</v>
      </c>
      <c r="AV68" s="774">
        <f t="shared" si="17"/>
        <v>0</v>
      </c>
      <c r="AW68" s="774">
        <f t="shared" si="18"/>
        <v>0</v>
      </c>
      <c r="AX68" s="773">
        <f t="shared" si="19"/>
        <v>0</v>
      </c>
      <c r="AY68" s="774">
        <f t="shared" si="20"/>
        <v>0</v>
      </c>
      <c r="AZ68" s="774">
        <f t="shared" si="21"/>
        <v>0</v>
      </c>
      <c r="BA68" s="774">
        <f t="shared" si="22"/>
        <v>0</v>
      </c>
      <c r="BB68" s="774">
        <f t="shared" si="23"/>
        <v>0</v>
      </c>
      <c r="BC68" s="773">
        <f t="shared" si="24"/>
        <v>0</v>
      </c>
      <c r="BD68" s="774">
        <f t="shared" si="25"/>
        <v>0</v>
      </c>
      <c r="BE68" s="774">
        <f t="shared" si="26"/>
        <v>0</v>
      </c>
      <c r="BF68" s="774">
        <f t="shared" si="27"/>
        <v>0</v>
      </c>
      <c r="BG68" s="774">
        <f t="shared" si="28"/>
        <v>0</v>
      </c>
      <c r="BH68" s="773">
        <f t="shared" si="29"/>
        <v>0</v>
      </c>
      <c r="BI68" s="774">
        <f t="shared" si="30"/>
        <v>0</v>
      </c>
      <c r="BJ68" s="774">
        <f t="shared" si="31"/>
        <v>0</v>
      </c>
      <c r="BK68" s="774">
        <f t="shared" si="32"/>
        <v>0</v>
      </c>
      <c r="BL68" s="774">
        <f t="shared" si="33"/>
        <v>0</v>
      </c>
      <c r="BM68" s="773">
        <f t="shared" si="34"/>
        <v>0</v>
      </c>
    </row>
    <row r="69" spans="1:65" s="240" customFormat="1" ht="13.5" customHeight="1">
      <c r="A69" s="235">
        <v>54</v>
      </c>
      <c r="B69" s="439"/>
      <c r="C69" s="1009"/>
      <c r="D69" s="1008"/>
      <c r="E69" s="242"/>
      <c r="F69" s="243"/>
      <c r="G69" s="238"/>
      <c r="H69" s="771" t="str">
        <f t="shared" si="7"/>
        <v/>
      </c>
      <c r="I69" s="235" t="str">
        <f t="shared" si="8"/>
        <v/>
      </c>
      <c r="J69" s="772" t="str">
        <f t="shared" si="9"/>
        <v/>
      </c>
      <c r="K69" s="239"/>
      <c r="L69" s="239"/>
      <c r="M69" s="239"/>
      <c r="N69" s="239"/>
      <c r="O69" s="773">
        <f t="shared" si="10"/>
        <v>0</v>
      </c>
      <c r="P69" s="239"/>
      <c r="Q69" s="239"/>
      <c r="R69" s="239"/>
      <c r="S69" s="239"/>
      <c r="T69" s="773">
        <f t="shared" si="11"/>
        <v>0</v>
      </c>
      <c r="U69" s="239"/>
      <c r="V69" s="239"/>
      <c r="W69" s="239"/>
      <c r="X69" s="239"/>
      <c r="Y69" s="773">
        <f t="shared" si="12"/>
        <v>0</v>
      </c>
      <c r="Z69" s="239"/>
      <c r="AA69" s="239"/>
      <c r="AB69" s="239"/>
      <c r="AC69" s="239"/>
      <c r="AD69" s="773">
        <f t="shared" si="13"/>
        <v>0</v>
      </c>
      <c r="AE69" s="239"/>
      <c r="AF69" s="239"/>
      <c r="AG69" s="239"/>
      <c r="AH69" s="239"/>
      <c r="AI69" s="773">
        <f t="shared" si="14"/>
        <v>0</v>
      </c>
      <c r="AJ69" s="239"/>
      <c r="AK69" s="239"/>
      <c r="AL69" s="239"/>
      <c r="AM69" s="239"/>
      <c r="AN69" s="773">
        <f t="shared" si="15"/>
        <v>0</v>
      </c>
      <c r="AO69" s="239"/>
      <c r="AP69" s="239"/>
      <c r="AQ69" s="239"/>
      <c r="AR69" s="239"/>
      <c r="AS69" s="773">
        <f t="shared" si="0"/>
        <v>0</v>
      </c>
      <c r="AT69" s="774">
        <f t="shared" si="35"/>
        <v>0</v>
      </c>
      <c r="AU69" s="774">
        <f t="shared" si="16"/>
        <v>0</v>
      </c>
      <c r="AV69" s="774">
        <f t="shared" si="17"/>
        <v>0</v>
      </c>
      <c r="AW69" s="774">
        <f t="shared" si="18"/>
        <v>0</v>
      </c>
      <c r="AX69" s="773">
        <f t="shared" si="19"/>
        <v>0</v>
      </c>
      <c r="AY69" s="774">
        <f t="shared" si="20"/>
        <v>0</v>
      </c>
      <c r="AZ69" s="774">
        <f t="shared" si="21"/>
        <v>0</v>
      </c>
      <c r="BA69" s="774">
        <f t="shared" si="22"/>
        <v>0</v>
      </c>
      <c r="BB69" s="774">
        <f t="shared" si="23"/>
        <v>0</v>
      </c>
      <c r="BC69" s="773">
        <f t="shared" si="24"/>
        <v>0</v>
      </c>
      <c r="BD69" s="774">
        <f t="shared" si="25"/>
        <v>0</v>
      </c>
      <c r="BE69" s="774">
        <f t="shared" si="26"/>
        <v>0</v>
      </c>
      <c r="BF69" s="774">
        <f t="shared" si="27"/>
        <v>0</v>
      </c>
      <c r="BG69" s="774">
        <f t="shared" si="28"/>
        <v>0</v>
      </c>
      <c r="BH69" s="773">
        <f t="shared" si="29"/>
        <v>0</v>
      </c>
      <c r="BI69" s="774">
        <f t="shared" si="30"/>
        <v>0</v>
      </c>
      <c r="BJ69" s="774">
        <f t="shared" si="31"/>
        <v>0</v>
      </c>
      <c r="BK69" s="774">
        <f t="shared" si="32"/>
        <v>0</v>
      </c>
      <c r="BL69" s="774">
        <f t="shared" si="33"/>
        <v>0</v>
      </c>
      <c r="BM69" s="773">
        <f t="shared" si="34"/>
        <v>0</v>
      </c>
    </row>
    <row r="70" spans="1:65" s="240" customFormat="1" ht="13.5" customHeight="1">
      <c r="A70" s="235">
        <v>55</v>
      </c>
      <c r="B70" s="439"/>
      <c r="C70" s="1009"/>
      <c r="D70" s="1008"/>
      <c r="E70" s="242"/>
      <c r="F70" s="243"/>
      <c r="G70" s="238"/>
      <c r="H70" s="771" t="str">
        <f t="shared" si="7"/>
        <v/>
      </c>
      <c r="I70" s="235" t="str">
        <f t="shared" si="8"/>
        <v/>
      </c>
      <c r="J70" s="772" t="str">
        <f t="shared" si="9"/>
        <v/>
      </c>
      <c r="K70" s="239"/>
      <c r="L70" s="239"/>
      <c r="M70" s="239"/>
      <c r="N70" s="239"/>
      <c r="O70" s="773">
        <f t="shared" si="10"/>
        <v>0</v>
      </c>
      <c r="P70" s="239"/>
      <c r="Q70" s="239"/>
      <c r="R70" s="239"/>
      <c r="S70" s="239"/>
      <c r="T70" s="773">
        <f t="shared" si="11"/>
        <v>0</v>
      </c>
      <c r="U70" s="239"/>
      <c r="V70" s="239"/>
      <c r="W70" s="239"/>
      <c r="X70" s="239"/>
      <c r="Y70" s="773">
        <f t="shared" si="12"/>
        <v>0</v>
      </c>
      <c r="Z70" s="239"/>
      <c r="AA70" s="239"/>
      <c r="AB70" s="239"/>
      <c r="AC70" s="239"/>
      <c r="AD70" s="773">
        <f t="shared" si="13"/>
        <v>0</v>
      </c>
      <c r="AE70" s="239"/>
      <c r="AF70" s="239"/>
      <c r="AG70" s="239"/>
      <c r="AH70" s="239"/>
      <c r="AI70" s="773">
        <f t="shared" si="14"/>
        <v>0</v>
      </c>
      <c r="AJ70" s="239"/>
      <c r="AK70" s="239"/>
      <c r="AL70" s="239"/>
      <c r="AM70" s="239"/>
      <c r="AN70" s="773">
        <f t="shared" si="15"/>
        <v>0</v>
      </c>
      <c r="AO70" s="239"/>
      <c r="AP70" s="239"/>
      <c r="AQ70" s="239"/>
      <c r="AR70" s="239"/>
      <c r="AS70" s="773">
        <f t="shared" si="0"/>
        <v>0</v>
      </c>
      <c r="AT70" s="774">
        <f t="shared" si="35"/>
        <v>0</v>
      </c>
      <c r="AU70" s="774">
        <f t="shared" si="16"/>
        <v>0</v>
      </c>
      <c r="AV70" s="774">
        <f t="shared" si="17"/>
        <v>0</v>
      </c>
      <c r="AW70" s="774">
        <f t="shared" si="18"/>
        <v>0</v>
      </c>
      <c r="AX70" s="773">
        <f t="shared" si="19"/>
        <v>0</v>
      </c>
      <c r="AY70" s="774">
        <f t="shared" si="20"/>
        <v>0</v>
      </c>
      <c r="AZ70" s="774">
        <f t="shared" si="21"/>
        <v>0</v>
      </c>
      <c r="BA70" s="774">
        <f t="shared" si="22"/>
        <v>0</v>
      </c>
      <c r="BB70" s="774">
        <f t="shared" si="23"/>
        <v>0</v>
      </c>
      <c r="BC70" s="773">
        <f t="shared" si="24"/>
        <v>0</v>
      </c>
      <c r="BD70" s="774">
        <f t="shared" si="25"/>
        <v>0</v>
      </c>
      <c r="BE70" s="774">
        <f t="shared" si="26"/>
        <v>0</v>
      </c>
      <c r="BF70" s="774">
        <f t="shared" si="27"/>
        <v>0</v>
      </c>
      <c r="BG70" s="774">
        <f t="shared" si="28"/>
        <v>0</v>
      </c>
      <c r="BH70" s="773">
        <f t="shared" si="29"/>
        <v>0</v>
      </c>
      <c r="BI70" s="774">
        <f t="shared" si="30"/>
        <v>0</v>
      </c>
      <c r="BJ70" s="774">
        <f t="shared" si="31"/>
        <v>0</v>
      </c>
      <c r="BK70" s="774">
        <f t="shared" si="32"/>
        <v>0</v>
      </c>
      <c r="BL70" s="774">
        <f t="shared" si="33"/>
        <v>0</v>
      </c>
      <c r="BM70" s="773">
        <f t="shared" si="34"/>
        <v>0</v>
      </c>
    </row>
    <row r="71" spans="1:65" s="240" customFormat="1" ht="13.5" customHeight="1">
      <c r="A71" s="235">
        <v>56</v>
      </c>
      <c r="B71" s="439"/>
      <c r="C71" s="1009"/>
      <c r="D71" s="1008"/>
      <c r="E71" s="242"/>
      <c r="F71" s="243"/>
      <c r="G71" s="238"/>
      <c r="H71" s="771" t="str">
        <f t="shared" si="7"/>
        <v/>
      </c>
      <c r="I71" s="235" t="str">
        <f t="shared" si="8"/>
        <v/>
      </c>
      <c r="J71" s="772" t="str">
        <f t="shared" si="9"/>
        <v/>
      </c>
      <c r="K71" s="239"/>
      <c r="L71" s="239"/>
      <c r="M71" s="239"/>
      <c r="N71" s="239"/>
      <c r="O71" s="773">
        <f t="shared" si="10"/>
        <v>0</v>
      </c>
      <c r="P71" s="239"/>
      <c r="Q71" s="239"/>
      <c r="R71" s="239"/>
      <c r="S71" s="239"/>
      <c r="T71" s="773">
        <f t="shared" si="11"/>
        <v>0</v>
      </c>
      <c r="U71" s="239"/>
      <c r="V71" s="239"/>
      <c r="W71" s="239"/>
      <c r="X71" s="239"/>
      <c r="Y71" s="773">
        <f t="shared" si="12"/>
        <v>0</v>
      </c>
      <c r="Z71" s="239"/>
      <c r="AA71" s="239"/>
      <c r="AB71" s="239"/>
      <c r="AC71" s="239"/>
      <c r="AD71" s="773">
        <f t="shared" si="13"/>
        <v>0</v>
      </c>
      <c r="AE71" s="239"/>
      <c r="AF71" s="239"/>
      <c r="AG71" s="239"/>
      <c r="AH71" s="239"/>
      <c r="AI71" s="773">
        <f t="shared" si="14"/>
        <v>0</v>
      </c>
      <c r="AJ71" s="239"/>
      <c r="AK71" s="239"/>
      <c r="AL71" s="239"/>
      <c r="AM71" s="239"/>
      <c r="AN71" s="773">
        <f t="shared" si="15"/>
        <v>0</v>
      </c>
      <c r="AO71" s="239"/>
      <c r="AP71" s="239"/>
      <c r="AQ71" s="239"/>
      <c r="AR71" s="239"/>
      <c r="AS71" s="773">
        <f t="shared" si="0"/>
        <v>0</v>
      </c>
      <c r="AT71" s="774">
        <f t="shared" si="35"/>
        <v>0</v>
      </c>
      <c r="AU71" s="774">
        <f t="shared" si="16"/>
        <v>0</v>
      </c>
      <c r="AV71" s="774">
        <f t="shared" si="17"/>
        <v>0</v>
      </c>
      <c r="AW71" s="774">
        <f t="shared" si="18"/>
        <v>0</v>
      </c>
      <c r="AX71" s="773">
        <f t="shared" si="19"/>
        <v>0</v>
      </c>
      <c r="AY71" s="774">
        <f t="shared" si="20"/>
        <v>0</v>
      </c>
      <c r="AZ71" s="774">
        <f t="shared" si="21"/>
        <v>0</v>
      </c>
      <c r="BA71" s="774">
        <f t="shared" si="22"/>
        <v>0</v>
      </c>
      <c r="BB71" s="774">
        <f t="shared" si="23"/>
        <v>0</v>
      </c>
      <c r="BC71" s="773">
        <f t="shared" si="24"/>
        <v>0</v>
      </c>
      <c r="BD71" s="774">
        <f t="shared" si="25"/>
        <v>0</v>
      </c>
      <c r="BE71" s="774">
        <f t="shared" si="26"/>
        <v>0</v>
      </c>
      <c r="BF71" s="774">
        <f t="shared" si="27"/>
        <v>0</v>
      </c>
      <c r="BG71" s="774">
        <f t="shared" si="28"/>
        <v>0</v>
      </c>
      <c r="BH71" s="773">
        <f t="shared" si="29"/>
        <v>0</v>
      </c>
      <c r="BI71" s="774">
        <f t="shared" si="30"/>
        <v>0</v>
      </c>
      <c r="BJ71" s="774">
        <f t="shared" si="31"/>
        <v>0</v>
      </c>
      <c r="BK71" s="774">
        <f t="shared" si="32"/>
        <v>0</v>
      </c>
      <c r="BL71" s="774">
        <f t="shared" si="33"/>
        <v>0</v>
      </c>
      <c r="BM71" s="773">
        <f t="shared" si="34"/>
        <v>0</v>
      </c>
    </row>
    <row r="72" spans="1:65" s="240" customFormat="1" ht="13.5" customHeight="1">
      <c r="A72" s="235">
        <v>57</v>
      </c>
      <c r="B72" s="439"/>
      <c r="C72" s="1009"/>
      <c r="D72" s="1008"/>
      <c r="E72" s="242"/>
      <c r="F72" s="243"/>
      <c r="G72" s="238"/>
      <c r="H72" s="771" t="str">
        <f t="shared" si="7"/>
        <v/>
      </c>
      <c r="I72" s="235" t="str">
        <f t="shared" si="8"/>
        <v/>
      </c>
      <c r="J72" s="772" t="str">
        <f t="shared" si="9"/>
        <v/>
      </c>
      <c r="K72" s="239"/>
      <c r="L72" s="239"/>
      <c r="M72" s="239"/>
      <c r="N72" s="239"/>
      <c r="O72" s="773">
        <f t="shared" si="10"/>
        <v>0</v>
      </c>
      <c r="P72" s="239"/>
      <c r="Q72" s="239"/>
      <c r="R72" s="239"/>
      <c r="S72" s="239"/>
      <c r="T72" s="773">
        <f t="shared" si="11"/>
        <v>0</v>
      </c>
      <c r="U72" s="239"/>
      <c r="V72" s="239"/>
      <c r="W72" s="239"/>
      <c r="X72" s="239"/>
      <c r="Y72" s="773">
        <f t="shared" si="12"/>
        <v>0</v>
      </c>
      <c r="Z72" s="239"/>
      <c r="AA72" s="239"/>
      <c r="AB72" s="239"/>
      <c r="AC72" s="239"/>
      <c r="AD72" s="773">
        <f t="shared" si="13"/>
        <v>0</v>
      </c>
      <c r="AE72" s="239"/>
      <c r="AF72" s="239"/>
      <c r="AG72" s="239"/>
      <c r="AH72" s="239"/>
      <c r="AI72" s="773">
        <f t="shared" si="14"/>
        <v>0</v>
      </c>
      <c r="AJ72" s="239"/>
      <c r="AK72" s="239"/>
      <c r="AL72" s="239"/>
      <c r="AM72" s="239"/>
      <c r="AN72" s="773">
        <f t="shared" si="15"/>
        <v>0</v>
      </c>
      <c r="AO72" s="239"/>
      <c r="AP72" s="239"/>
      <c r="AQ72" s="239"/>
      <c r="AR72" s="239"/>
      <c r="AS72" s="773">
        <f t="shared" si="0"/>
        <v>0</v>
      </c>
      <c r="AT72" s="774">
        <f t="shared" si="35"/>
        <v>0</v>
      </c>
      <c r="AU72" s="774">
        <f t="shared" si="16"/>
        <v>0</v>
      </c>
      <c r="AV72" s="774">
        <f t="shared" si="17"/>
        <v>0</v>
      </c>
      <c r="AW72" s="774">
        <f t="shared" si="18"/>
        <v>0</v>
      </c>
      <c r="AX72" s="773">
        <f t="shared" si="19"/>
        <v>0</v>
      </c>
      <c r="AY72" s="774">
        <f t="shared" si="20"/>
        <v>0</v>
      </c>
      <c r="AZ72" s="774">
        <f t="shared" si="21"/>
        <v>0</v>
      </c>
      <c r="BA72" s="774">
        <f t="shared" si="22"/>
        <v>0</v>
      </c>
      <c r="BB72" s="774">
        <f t="shared" si="23"/>
        <v>0</v>
      </c>
      <c r="BC72" s="773">
        <f t="shared" si="24"/>
        <v>0</v>
      </c>
      <c r="BD72" s="774">
        <f t="shared" si="25"/>
        <v>0</v>
      </c>
      <c r="BE72" s="774">
        <f t="shared" si="26"/>
        <v>0</v>
      </c>
      <c r="BF72" s="774">
        <f t="shared" si="27"/>
        <v>0</v>
      </c>
      <c r="BG72" s="774">
        <f t="shared" si="28"/>
        <v>0</v>
      </c>
      <c r="BH72" s="773">
        <f t="shared" si="29"/>
        <v>0</v>
      </c>
      <c r="BI72" s="774">
        <f t="shared" si="30"/>
        <v>0</v>
      </c>
      <c r="BJ72" s="774">
        <f t="shared" si="31"/>
        <v>0</v>
      </c>
      <c r="BK72" s="774">
        <f t="shared" si="32"/>
        <v>0</v>
      </c>
      <c r="BL72" s="774">
        <f t="shared" si="33"/>
        <v>0</v>
      </c>
      <c r="BM72" s="773">
        <f t="shared" si="34"/>
        <v>0</v>
      </c>
    </row>
    <row r="73" spans="1:65" s="240" customFormat="1" ht="13.5" customHeight="1">
      <c r="A73" s="235">
        <v>58</v>
      </c>
      <c r="B73" s="439"/>
      <c r="C73" s="1009"/>
      <c r="D73" s="1008"/>
      <c r="E73" s="242"/>
      <c r="F73" s="243"/>
      <c r="G73" s="238"/>
      <c r="H73" s="771" t="str">
        <f t="shared" si="7"/>
        <v/>
      </c>
      <c r="I73" s="235" t="str">
        <f t="shared" si="8"/>
        <v/>
      </c>
      <c r="J73" s="772" t="str">
        <f t="shared" si="9"/>
        <v/>
      </c>
      <c r="K73" s="239"/>
      <c r="L73" s="239"/>
      <c r="M73" s="239"/>
      <c r="N73" s="239"/>
      <c r="O73" s="773">
        <f t="shared" si="10"/>
        <v>0</v>
      </c>
      <c r="P73" s="239"/>
      <c r="Q73" s="239"/>
      <c r="R73" s="239"/>
      <c r="S73" s="239"/>
      <c r="T73" s="773">
        <f t="shared" si="11"/>
        <v>0</v>
      </c>
      <c r="U73" s="239"/>
      <c r="V73" s="239"/>
      <c r="W73" s="239"/>
      <c r="X73" s="239"/>
      <c r="Y73" s="773">
        <f t="shared" si="12"/>
        <v>0</v>
      </c>
      <c r="Z73" s="239"/>
      <c r="AA73" s="239"/>
      <c r="AB73" s="239"/>
      <c r="AC73" s="239"/>
      <c r="AD73" s="773">
        <f t="shared" si="13"/>
        <v>0</v>
      </c>
      <c r="AE73" s="239"/>
      <c r="AF73" s="239"/>
      <c r="AG73" s="239"/>
      <c r="AH73" s="239"/>
      <c r="AI73" s="773">
        <f t="shared" si="14"/>
        <v>0</v>
      </c>
      <c r="AJ73" s="239"/>
      <c r="AK73" s="239"/>
      <c r="AL73" s="239"/>
      <c r="AM73" s="239"/>
      <c r="AN73" s="773">
        <f t="shared" si="15"/>
        <v>0</v>
      </c>
      <c r="AO73" s="239"/>
      <c r="AP73" s="239"/>
      <c r="AQ73" s="239"/>
      <c r="AR73" s="239"/>
      <c r="AS73" s="773">
        <f t="shared" si="0"/>
        <v>0</v>
      </c>
      <c r="AT73" s="774">
        <f t="shared" si="35"/>
        <v>0</v>
      </c>
      <c r="AU73" s="774">
        <f t="shared" si="16"/>
        <v>0</v>
      </c>
      <c r="AV73" s="774">
        <f t="shared" si="17"/>
        <v>0</v>
      </c>
      <c r="AW73" s="774">
        <f t="shared" si="18"/>
        <v>0</v>
      </c>
      <c r="AX73" s="773">
        <f t="shared" si="19"/>
        <v>0</v>
      </c>
      <c r="AY73" s="774">
        <f t="shared" si="20"/>
        <v>0</v>
      </c>
      <c r="AZ73" s="774">
        <f t="shared" si="21"/>
        <v>0</v>
      </c>
      <c r="BA73" s="774">
        <f t="shared" si="22"/>
        <v>0</v>
      </c>
      <c r="BB73" s="774">
        <f t="shared" si="23"/>
        <v>0</v>
      </c>
      <c r="BC73" s="773">
        <f t="shared" si="24"/>
        <v>0</v>
      </c>
      <c r="BD73" s="774">
        <f t="shared" si="25"/>
        <v>0</v>
      </c>
      <c r="BE73" s="774">
        <f t="shared" si="26"/>
        <v>0</v>
      </c>
      <c r="BF73" s="774">
        <f t="shared" si="27"/>
        <v>0</v>
      </c>
      <c r="BG73" s="774">
        <f t="shared" si="28"/>
        <v>0</v>
      </c>
      <c r="BH73" s="773">
        <f t="shared" si="29"/>
        <v>0</v>
      </c>
      <c r="BI73" s="774">
        <f t="shared" si="30"/>
        <v>0</v>
      </c>
      <c r="BJ73" s="774">
        <f t="shared" si="31"/>
        <v>0</v>
      </c>
      <c r="BK73" s="774">
        <f t="shared" si="32"/>
        <v>0</v>
      </c>
      <c r="BL73" s="774">
        <f t="shared" si="33"/>
        <v>0</v>
      </c>
      <c r="BM73" s="773">
        <f t="shared" si="34"/>
        <v>0</v>
      </c>
    </row>
    <row r="74" spans="1:65" s="240" customFormat="1" ht="13.5" customHeight="1">
      <c r="A74" s="235">
        <v>59</v>
      </c>
      <c r="B74" s="439"/>
      <c r="C74" s="1009"/>
      <c r="D74" s="1008"/>
      <c r="E74" s="242"/>
      <c r="F74" s="243"/>
      <c r="G74" s="238"/>
      <c r="H74" s="771" t="str">
        <f t="shared" si="7"/>
        <v/>
      </c>
      <c r="I74" s="235" t="str">
        <f t="shared" si="8"/>
        <v/>
      </c>
      <c r="J74" s="772" t="str">
        <f t="shared" si="9"/>
        <v/>
      </c>
      <c r="K74" s="239"/>
      <c r="L74" s="239"/>
      <c r="M74" s="239"/>
      <c r="N74" s="239"/>
      <c r="O74" s="773">
        <f t="shared" si="10"/>
        <v>0</v>
      </c>
      <c r="P74" s="239"/>
      <c r="Q74" s="239"/>
      <c r="R74" s="239"/>
      <c r="S74" s="239"/>
      <c r="T74" s="773">
        <f t="shared" si="11"/>
        <v>0</v>
      </c>
      <c r="U74" s="239"/>
      <c r="V74" s="239"/>
      <c r="W74" s="239"/>
      <c r="X74" s="239"/>
      <c r="Y74" s="773">
        <f t="shared" si="12"/>
        <v>0</v>
      </c>
      <c r="Z74" s="239"/>
      <c r="AA74" s="239"/>
      <c r="AB74" s="239"/>
      <c r="AC74" s="239"/>
      <c r="AD74" s="773">
        <f t="shared" si="13"/>
        <v>0</v>
      </c>
      <c r="AE74" s="239"/>
      <c r="AF74" s="239"/>
      <c r="AG74" s="239"/>
      <c r="AH74" s="239"/>
      <c r="AI74" s="773">
        <f t="shared" si="14"/>
        <v>0</v>
      </c>
      <c r="AJ74" s="239"/>
      <c r="AK74" s="239"/>
      <c r="AL74" s="239"/>
      <c r="AM74" s="239"/>
      <c r="AN74" s="773">
        <f t="shared" si="15"/>
        <v>0</v>
      </c>
      <c r="AO74" s="239"/>
      <c r="AP74" s="239"/>
      <c r="AQ74" s="239"/>
      <c r="AR74" s="239"/>
      <c r="AS74" s="773">
        <f t="shared" si="0"/>
        <v>0</v>
      </c>
      <c r="AT74" s="774">
        <f t="shared" si="35"/>
        <v>0</v>
      </c>
      <c r="AU74" s="774">
        <f t="shared" si="16"/>
        <v>0</v>
      </c>
      <c r="AV74" s="774">
        <f t="shared" si="17"/>
        <v>0</v>
      </c>
      <c r="AW74" s="774">
        <f t="shared" si="18"/>
        <v>0</v>
      </c>
      <c r="AX74" s="773">
        <f t="shared" si="19"/>
        <v>0</v>
      </c>
      <c r="AY74" s="774">
        <f t="shared" si="20"/>
        <v>0</v>
      </c>
      <c r="AZ74" s="774">
        <f t="shared" si="21"/>
        <v>0</v>
      </c>
      <c r="BA74" s="774">
        <f t="shared" si="22"/>
        <v>0</v>
      </c>
      <c r="BB74" s="774">
        <f t="shared" si="23"/>
        <v>0</v>
      </c>
      <c r="BC74" s="773">
        <f t="shared" si="24"/>
        <v>0</v>
      </c>
      <c r="BD74" s="774">
        <f t="shared" si="25"/>
        <v>0</v>
      </c>
      <c r="BE74" s="774">
        <f t="shared" si="26"/>
        <v>0</v>
      </c>
      <c r="BF74" s="774">
        <f t="shared" si="27"/>
        <v>0</v>
      </c>
      <c r="BG74" s="774">
        <f t="shared" si="28"/>
        <v>0</v>
      </c>
      <c r="BH74" s="773">
        <f t="shared" si="29"/>
        <v>0</v>
      </c>
      <c r="BI74" s="774">
        <f t="shared" si="30"/>
        <v>0</v>
      </c>
      <c r="BJ74" s="774">
        <f t="shared" si="31"/>
        <v>0</v>
      </c>
      <c r="BK74" s="774">
        <f t="shared" si="32"/>
        <v>0</v>
      </c>
      <c r="BL74" s="774">
        <f t="shared" si="33"/>
        <v>0</v>
      </c>
      <c r="BM74" s="773">
        <f t="shared" si="34"/>
        <v>0</v>
      </c>
    </row>
    <row r="75" spans="1:65" s="240" customFormat="1" ht="13.5" customHeight="1">
      <c r="A75" s="235">
        <v>60</v>
      </c>
      <c r="B75" s="439"/>
      <c r="C75" s="1009"/>
      <c r="D75" s="1008"/>
      <c r="E75" s="242"/>
      <c r="F75" s="243"/>
      <c r="G75" s="456"/>
      <c r="H75" s="771" t="str">
        <f t="shared" si="7"/>
        <v/>
      </c>
      <c r="I75" s="235" t="str">
        <f t="shared" si="8"/>
        <v/>
      </c>
      <c r="J75" s="772" t="str">
        <f t="shared" si="9"/>
        <v/>
      </c>
      <c r="K75" s="239"/>
      <c r="L75" s="239"/>
      <c r="M75" s="239"/>
      <c r="N75" s="239"/>
      <c r="O75" s="773">
        <f t="shared" si="10"/>
        <v>0</v>
      </c>
      <c r="P75" s="239"/>
      <c r="Q75" s="239"/>
      <c r="R75" s="239"/>
      <c r="S75" s="239"/>
      <c r="T75" s="773">
        <f t="shared" si="11"/>
        <v>0</v>
      </c>
      <c r="U75" s="239"/>
      <c r="V75" s="239"/>
      <c r="W75" s="239"/>
      <c r="X75" s="239"/>
      <c r="Y75" s="773">
        <f t="shared" si="12"/>
        <v>0</v>
      </c>
      <c r="Z75" s="239"/>
      <c r="AA75" s="239"/>
      <c r="AB75" s="239"/>
      <c r="AC75" s="239"/>
      <c r="AD75" s="773">
        <f t="shared" si="13"/>
        <v>0</v>
      </c>
      <c r="AE75" s="239"/>
      <c r="AF75" s="239"/>
      <c r="AG75" s="239"/>
      <c r="AH75" s="239"/>
      <c r="AI75" s="773">
        <f t="shared" si="14"/>
        <v>0</v>
      </c>
      <c r="AJ75" s="239"/>
      <c r="AK75" s="239"/>
      <c r="AL75" s="239"/>
      <c r="AM75" s="239"/>
      <c r="AN75" s="773">
        <f t="shared" si="15"/>
        <v>0</v>
      </c>
      <c r="AO75" s="239"/>
      <c r="AP75" s="239"/>
      <c r="AQ75" s="239"/>
      <c r="AR75" s="239"/>
      <c r="AS75" s="773">
        <f t="shared" si="0"/>
        <v>0</v>
      </c>
      <c r="AT75" s="774">
        <f t="shared" si="35"/>
        <v>0</v>
      </c>
      <c r="AU75" s="774">
        <f t="shared" si="16"/>
        <v>0</v>
      </c>
      <c r="AV75" s="774">
        <f t="shared" si="17"/>
        <v>0</v>
      </c>
      <c r="AW75" s="774">
        <f t="shared" si="18"/>
        <v>0</v>
      </c>
      <c r="AX75" s="773">
        <f t="shared" si="19"/>
        <v>0</v>
      </c>
      <c r="AY75" s="774">
        <f t="shared" si="20"/>
        <v>0</v>
      </c>
      <c r="AZ75" s="774">
        <f t="shared" si="21"/>
        <v>0</v>
      </c>
      <c r="BA75" s="774">
        <f t="shared" si="22"/>
        <v>0</v>
      </c>
      <c r="BB75" s="774">
        <f t="shared" si="23"/>
        <v>0</v>
      </c>
      <c r="BC75" s="773">
        <f t="shared" si="24"/>
        <v>0</v>
      </c>
      <c r="BD75" s="774">
        <f t="shared" si="25"/>
        <v>0</v>
      </c>
      <c r="BE75" s="774">
        <f t="shared" si="26"/>
        <v>0</v>
      </c>
      <c r="BF75" s="774">
        <f t="shared" si="27"/>
        <v>0</v>
      </c>
      <c r="BG75" s="774">
        <f t="shared" si="28"/>
        <v>0</v>
      </c>
      <c r="BH75" s="773">
        <f t="shared" si="29"/>
        <v>0</v>
      </c>
      <c r="BI75" s="774">
        <f t="shared" si="30"/>
        <v>0</v>
      </c>
      <c r="BJ75" s="774">
        <f t="shared" si="31"/>
        <v>0</v>
      </c>
      <c r="BK75" s="774">
        <f t="shared" si="32"/>
        <v>0</v>
      </c>
      <c r="BL75" s="774">
        <f t="shared" si="33"/>
        <v>0</v>
      </c>
      <c r="BM75" s="773">
        <f t="shared" si="34"/>
        <v>0</v>
      </c>
    </row>
    <row r="76" spans="1:65" s="240" customFormat="1" ht="13.5" customHeight="1">
      <c r="A76" s="235">
        <v>61</v>
      </c>
      <c r="B76" s="439"/>
      <c r="C76" s="1009"/>
      <c r="D76" s="1008"/>
      <c r="E76" s="242"/>
      <c r="F76" s="243"/>
      <c r="G76" s="238"/>
      <c r="H76" s="771" t="str">
        <f t="shared" si="7"/>
        <v/>
      </c>
      <c r="I76" s="235" t="str">
        <f t="shared" si="8"/>
        <v/>
      </c>
      <c r="J76" s="772" t="str">
        <f t="shared" si="9"/>
        <v/>
      </c>
      <c r="K76" s="239"/>
      <c r="L76" s="239"/>
      <c r="M76" s="239"/>
      <c r="N76" s="239"/>
      <c r="O76" s="773">
        <f t="shared" si="10"/>
        <v>0</v>
      </c>
      <c r="P76" s="239"/>
      <c r="Q76" s="239"/>
      <c r="R76" s="239"/>
      <c r="S76" s="239"/>
      <c r="T76" s="773">
        <f t="shared" si="11"/>
        <v>0</v>
      </c>
      <c r="U76" s="239"/>
      <c r="V76" s="239"/>
      <c r="W76" s="239"/>
      <c r="X76" s="239"/>
      <c r="Y76" s="773">
        <f t="shared" si="12"/>
        <v>0</v>
      </c>
      <c r="Z76" s="239"/>
      <c r="AA76" s="239"/>
      <c r="AB76" s="239"/>
      <c r="AC76" s="239"/>
      <c r="AD76" s="773">
        <f t="shared" si="13"/>
        <v>0</v>
      </c>
      <c r="AE76" s="239"/>
      <c r="AF76" s="239"/>
      <c r="AG76" s="239"/>
      <c r="AH76" s="239"/>
      <c r="AI76" s="773">
        <f t="shared" si="14"/>
        <v>0</v>
      </c>
      <c r="AJ76" s="239"/>
      <c r="AK76" s="239"/>
      <c r="AL76" s="239"/>
      <c r="AM76" s="239"/>
      <c r="AN76" s="773">
        <f t="shared" si="15"/>
        <v>0</v>
      </c>
      <c r="AO76" s="239"/>
      <c r="AP76" s="239"/>
      <c r="AQ76" s="239"/>
      <c r="AR76" s="239"/>
      <c r="AS76" s="773">
        <f t="shared" si="0"/>
        <v>0</v>
      </c>
      <c r="AT76" s="774">
        <f t="shared" si="35"/>
        <v>0</v>
      </c>
      <c r="AU76" s="774">
        <f t="shared" si="16"/>
        <v>0</v>
      </c>
      <c r="AV76" s="774">
        <f t="shared" si="17"/>
        <v>0</v>
      </c>
      <c r="AW76" s="774">
        <f t="shared" si="18"/>
        <v>0</v>
      </c>
      <c r="AX76" s="773">
        <f t="shared" si="19"/>
        <v>0</v>
      </c>
      <c r="AY76" s="774">
        <f t="shared" si="20"/>
        <v>0</v>
      </c>
      <c r="AZ76" s="774">
        <f t="shared" si="21"/>
        <v>0</v>
      </c>
      <c r="BA76" s="774">
        <f t="shared" si="22"/>
        <v>0</v>
      </c>
      <c r="BB76" s="774">
        <f t="shared" si="23"/>
        <v>0</v>
      </c>
      <c r="BC76" s="773">
        <f t="shared" si="24"/>
        <v>0</v>
      </c>
      <c r="BD76" s="774">
        <f t="shared" si="25"/>
        <v>0</v>
      </c>
      <c r="BE76" s="774">
        <f t="shared" si="26"/>
        <v>0</v>
      </c>
      <c r="BF76" s="774">
        <f t="shared" si="27"/>
        <v>0</v>
      </c>
      <c r="BG76" s="774">
        <f t="shared" si="28"/>
        <v>0</v>
      </c>
      <c r="BH76" s="773">
        <f t="shared" si="29"/>
        <v>0</v>
      </c>
      <c r="BI76" s="774">
        <f t="shared" si="30"/>
        <v>0</v>
      </c>
      <c r="BJ76" s="774">
        <f t="shared" si="31"/>
        <v>0</v>
      </c>
      <c r="BK76" s="774">
        <f t="shared" si="32"/>
        <v>0</v>
      </c>
      <c r="BL76" s="774">
        <f t="shared" si="33"/>
        <v>0</v>
      </c>
      <c r="BM76" s="773">
        <f t="shared" si="34"/>
        <v>0</v>
      </c>
    </row>
    <row r="77" spans="1:65" s="240" customFormat="1" ht="13.5" customHeight="1">
      <c r="A77" s="235">
        <v>62</v>
      </c>
      <c r="B77" s="439"/>
      <c r="C77" s="1009"/>
      <c r="D77" s="1008"/>
      <c r="E77" s="242"/>
      <c r="F77" s="243"/>
      <c r="G77" s="238"/>
      <c r="H77" s="771" t="str">
        <f t="shared" si="7"/>
        <v/>
      </c>
      <c r="I77" s="235" t="str">
        <f t="shared" si="8"/>
        <v/>
      </c>
      <c r="J77" s="772" t="str">
        <f t="shared" si="9"/>
        <v/>
      </c>
      <c r="K77" s="239"/>
      <c r="L77" s="239"/>
      <c r="M77" s="239"/>
      <c r="N77" s="239"/>
      <c r="O77" s="773">
        <f t="shared" si="10"/>
        <v>0</v>
      </c>
      <c r="P77" s="239"/>
      <c r="Q77" s="239"/>
      <c r="R77" s="239"/>
      <c r="S77" s="239"/>
      <c r="T77" s="773">
        <f t="shared" si="11"/>
        <v>0</v>
      </c>
      <c r="U77" s="239"/>
      <c r="V77" s="239"/>
      <c r="W77" s="239"/>
      <c r="X77" s="239"/>
      <c r="Y77" s="773">
        <f t="shared" si="12"/>
        <v>0</v>
      </c>
      <c r="Z77" s="239"/>
      <c r="AA77" s="239"/>
      <c r="AB77" s="239"/>
      <c r="AC77" s="239"/>
      <c r="AD77" s="773">
        <f t="shared" si="13"/>
        <v>0</v>
      </c>
      <c r="AE77" s="239"/>
      <c r="AF77" s="239"/>
      <c r="AG77" s="239"/>
      <c r="AH77" s="239"/>
      <c r="AI77" s="773">
        <f t="shared" si="14"/>
        <v>0</v>
      </c>
      <c r="AJ77" s="239"/>
      <c r="AK77" s="239"/>
      <c r="AL77" s="239"/>
      <c r="AM77" s="239"/>
      <c r="AN77" s="773">
        <f t="shared" si="15"/>
        <v>0</v>
      </c>
      <c r="AO77" s="239"/>
      <c r="AP77" s="239"/>
      <c r="AQ77" s="239"/>
      <c r="AR77" s="239"/>
      <c r="AS77" s="773">
        <f t="shared" si="0"/>
        <v>0</v>
      </c>
      <c r="AT77" s="774">
        <f t="shared" si="35"/>
        <v>0</v>
      </c>
      <c r="AU77" s="774">
        <f t="shared" si="16"/>
        <v>0</v>
      </c>
      <c r="AV77" s="774">
        <f t="shared" si="17"/>
        <v>0</v>
      </c>
      <c r="AW77" s="774">
        <f t="shared" si="18"/>
        <v>0</v>
      </c>
      <c r="AX77" s="773">
        <f t="shared" si="19"/>
        <v>0</v>
      </c>
      <c r="AY77" s="774">
        <f t="shared" si="20"/>
        <v>0</v>
      </c>
      <c r="AZ77" s="774">
        <f t="shared" si="21"/>
        <v>0</v>
      </c>
      <c r="BA77" s="774">
        <f t="shared" si="22"/>
        <v>0</v>
      </c>
      <c r="BB77" s="774">
        <f t="shared" si="23"/>
        <v>0</v>
      </c>
      <c r="BC77" s="773">
        <f t="shared" si="24"/>
        <v>0</v>
      </c>
      <c r="BD77" s="774">
        <f t="shared" si="25"/>
        <v>0</v>
      </c>
      <c r="BE77" s="774">
        <f t="shared" si="26"/>
        <v>0</v>
      </c>
      <c r="BF77" s="774">
        <f t="shared" si="27"/>
        <v>0</v>
      </c>
      <c r="BG77" s="774">
        <f t="shared" si="28"/>
        <v>0</v>
      </c>
      <c r="BH77" s="773">
        <f t="shared" si="29"/>
        <v>0</v>
      </c>
      <c r="BI77" s="774">
        <f t="shared" si="30"/>
        <v>0</v>
      </c>
      <c r="BJ77" s="774">
        <f t="shared" si="31"/>
        <v>0</v>
      </c>
      <c r="BK77" s="774">
        <f t="shared" si="32"/>
        <v>0</v>
      </c>
      <c r="BL77" s="774">
        <f t="shared" si="33"/>
        <v>0</v>
      </c>
      <c r="BM77" s="773">
        <f t="shared" si="34"/>
        <v>0</v>
      </c>
    </row>
    <row r="78" spans="1:65" s="240" customFormat="1" ht="13.5" customHeight="1">
      <c r="A78" s="235">
        <v>63</v>
      </c>
      <c r="B78" s="439"/>
      <c r="C78" s="1009"/>
      <c r="D78" s="1008"/>
      <c r="E78" s="242"/>
      <c r="F78" s="243"/>
      <c r="G78" s="238"/>
      <c r="H78" s="771" t="str">
        <f t="shared" si="7"/>
        <v/>
      </c>
      <c r="I78" s="235" t="str">
        <f t="shared" si="8"/>
        <v/>
      </c>
      <c r="J78" s="772" t="str">
        <f t="shared" si="9"/>
        <v/>
      </c>
      <c r="K78" s="239"/>
      <c r="L78" s="239"/>
      <c r="M78" s="239"/>
      <c r="N78" s="239"/>
      <c r="O78" s="773">
        <f t="shared" si="10"/>
        <v>0</v>
      </c>
      <c r="P78" s="239"/>
      <c r="Q78" s="239"/>
      <c r="R78" s="239"/>
      <c r="S78" s="239"/>
      <c r="T78" s="773">
        <f t="shared" si="11"/>
        <v>0</v>
      </c>
      <c r="U78" s="239"/>
      <c r="V78" s="239"/>
      <c r="W78" s="239"/>
      <c r="X78" s="239"/>
      <c r="Y78" s="773">
        <f t="shared" si="12"/>
        <v>0</v>
      </c>
      <c r="Z78" s="239"/>
      <c r="AA78" s="239"/>
      <c r="AB78" s="239"/>
      <c r="AC78" s="239"/>
      <c r="AD78" s="773">
        <f t="shared" si="13"/>
        <v>0</v>
      </c>
      <c r="AE78" s="239"/>
      <c r="AF78" s="239"/>
      <c r="AG78" s="239"/>
      <c r="AH78" s="239"/>
      <c r="AI78" s="773">
        <f t="shared" si="14"/>
        <v>0</v>
      </c>
      <c r="AJ78" s="239"/>
      <c r="AK78" s="239"/>
      <c r="AL78" s="239"/>
      <c r="AM78" s="239"/>
      <c r="AN78" s="773">
        <f t="shared" si="15"/>
        <v>0</v>
      </c>
      <c r="AO78" s="239"/>
      <c r="AP78" s="239"/>
      <c r="AQ78" s="239"/>
      <c r="AR78" s="239"/>
      <c r="AS78" s="773">
        <f t="shared" si="0"/>
        <v>0</v>
      </c>
      <c r="AT78" s="774">
        <f t="shared" si="35"/>
        <v>0</v>
      </c>
      <c r="AU78" s="774">
        <f t="shared" si="16"/>
        <v>0</v>
      </c>
      <c r="AV78" s="774">
        <f t="shared" si="17"/>
        <v>0</v>
      </c>
      <c r="AW78" s="774">
        <f t="shared" si="18"/>
        <v>0</v>
      </c>
      <c r="AX78" s="773">
        <f t="shared" si="19"/>
        <v>0</v>
      </c>
      <c r="AY78" s="774">
        <f t="shared" si="20"/>
        <v>0</v>
      </c>
      <c r="AZ78" s="774">
        <f t="shared" si="21"/>
        <v>0</v>
      </c>
      <c r="BA78" s="774">
        <f t="shared" si="22"/>
        <v>0</v>
      </c>
      <c r="BB78" s="774">
        <f t="shared" si="23"/>
        <v>0</v>
      </c>
      <c r="BC78" s="773">
        <f t="shared" si="24"/>
        <v>0</v>
      </c>
      <c r="BD78" s="774">
        <f t="shared" si="25"/>
        <v>0</v>
      </c>
      <c r="BE78" s="774">
        <f t="shared" si="26"/>
        <v>0</v>
      </c>
      <c r="BF78" s="774">
        <f t="shared" si="27"/>
        <v>0</v>
      </c>
      <c r="BG78" s="774">
        <f t="shared" si="28"/>
        <v>0</v>
      </c>
      <c r="BH78" s="773">
        <f t="shared" si="29"/>
        <v>0</v>
      </c>
      <c r="BI78" s="774">
        <f t="shared" si="30"/>
        <v>0</v>
      </c>
      <c r="BJ78" s="774">
        <f t="shared" si="31"/>
        <v>0</v>
      </c>
      <c r="BK78" s="774">
        <f t="shared" si="32"/>
        <v>0</v>
      </c>
      <c r="BL78" s="774">
        <f t="shared" si="33"/>
        <v>0</v>
      </c>
      <c r="BM78" s="773">
        <f t="shared" si="34"/>
        <v>0</v>
      </c>
    </row>
    <row r="79" spans="1:65" s="240" customFormat="1" ht="13.5" customHeight="1">
      <c r="A79" s="235">
        <v>64</v>
      </c>
      <c r="B79" s="439"/>
      <c r="C79" s="1009"/>
      <c r="D79" s="1008"/>
      <c r="E79" s="242"/>
      <c r="F79" s="243"/>
      <c r="G79" s="238"/>
      <c r="H79" s="771" t="str">
        <f t="shared" si="7"/>
        <v/>
      </c>
      <c r="I79" s="235" t="str">
        <f t="shared" si="8"/>
        <v/>
      </c>
      <c r="J79" s="772" t="str">
        <f t="shared" si="9"/>
        <v/>
      </c>
      <c r="K79" s="239"/>
      <c r="L79" s="239"/>
      <c r="M79" s="239"/>
      <c r="N79" s="239"/>
      <c r="O79" s="773">
        <f t="shared" si="10"/>
        <v>0</v>
      </c>
      <c r="P79" s="239"/>
      <c r="Q79" s="239"/>
      <c r="R79" s="239"/>
      <c r="S79" s="239"/>
      <c r="T79" s="773">
        <f t="shared" si="11"/>
        <v>0</v>
      </c>
      <c r="U79" s="239"/>
      <c r="V79" s="239"/>
      <c r="W79" s="239"/>
      <c r="X79" s="239"/>
      <c r="Y79" s="773">
        <f t="shared" si="12"/>
        <v>0</v>
      </c>
      <c r="Z79" s="239"/>
      <c r="AA79" s="239"/>
      <c r="AB79" s="239"/>
      <c r="AC79" s="239"/>
      <c r="AD79" s="773">
        <f t="shared" si="13"/>
        <v>0</v>
      </c>
      <c r="AE79" s="239"/>
      <c r="AF79" s="239"/>
      <c r="AG79" s="239"/>
      <c r="AH79" s="239"/>
      <c r="AI79" s="773">
        <f t="shared" si="14"/>
        <v>0</v>
      </c>
      <c r="AJ79" s="239"/>
      <c r="AK79" s="239"/>
      <c r="AL79" s="239"/>
      <c r="AM79" s="239"/>
      <c r="AN79" s="773">
        <f t="shared" si="15"/>
        <v>0</v>
      </c>
      <c r="AO79" s="239"/>
      <c r="AP79" s="239"/>
      <c r="AQ79" s="239"/>
      <c r="AR79" s="239"/>
      <c r="AS79" s="773">
        <f t="shared" si="0"/>
        <v>0</v>
      </c>
      <c r="AT79" s="774">
        <f t="shared" si="35"/>
        <v>0</v>
      </c>
      <c r="AU79" s="774">
        <f t="shared" si="16"/>
        <v>0</v>
      </c>
      <c r="AV79" s="774">
        <f t="shared" si="17"/>
        <v>0</v>
      </c>
      <c r="AW79" s="774">
        <f t="shared" si="18"/>
        <v>0</v>
      </c>
      <c r="AX79" s="773">
        <f t="shared" si="19"/>
        <v>0</v>
      </c>
      <c r="AY79" s="774">
        <f t="shared" si="20"/>
        <v>0</v>
      </c>
      <c r="AZ79" s="774">
        <f t="shared" si="21"/>
        <v>0</v>
      </c>
      <c r="BA79" s="774">
        <f t="shared" si="22"/>
        <v>0</v>
      </c>
      <c r="BB79" s="774">
        <f t="shared" si="23"/>
        <v>0</v>
      </c>
      <c r="BC79" s="773">
        <f t="shared" si="24"/>
        <v>0</v>
      </c>
      <c r="BD79" s="774">
        <f t="shared" si="25"/>
        <v>0</v>
      </c>
      <c r="BE79" s="774">
        <f t="shared" si="26"/>
        <v>0</v>
      </c>
      <c r="BF79" s="774">
        <f t="shared" si="27"/>
        <v>0</v>
      </c>
      <c r="BG79" s="774">
        <f t="shared" si="28"/>
        <v>0</v>
      </c>
      <c r="BH79" s="773">
        <f t="shared" si="29"/>
        <v>0</v>
      </c>
      <c r="BI79" s="774">
        <f t="shared" si="30"/>
        <v>0</v>
      </c>
      <c r="BJ79" s="774">
        <f t="shared" si="31"/>
        <v>0</v>
      </c>
      <c r="BK79" s="774">
        <f t="shared" si="32"/>
        <v>0</v>
      </c>
      <c r="BL79" s="774">
        <f t="shared" si="33"/>
        <v>0</v>
      </c>
      <c r="BM79" s="773">
        <f t="shared" si="34"/>
        <v>0</v>
      </c>
    </row>
    <row r="80" spans="1:65" s="240" customFormat="1" ht="13.5" customHeight="1">
      <c r="A80" s="235">
        <v>65</v>
      </c>
      <c r="B80" s="439"/>
      <c r="C80" s="1009"/>
      <c r="D80" s="1008"/>
      <c r="E80" s="242"/>
      <c r="F80" s="243"/>
      <c r="G80" s="238"/>
      <c r="H80" s="771" t="str">
        <f t="shared" si="7"/>
        <v/>
      </c>
      <c r="I80" s="235" t="str">
        <f t="shared" si="8"/>
        <v/>
      </c>
      <c r="J80" s="772" t="str">
        <f t="shared" si="9"/>
        <v/>
      </c>
      <c r="K80" s="239"/>
      <c r="L80" s="239"/>
      <c r="M80" s="239"/>
      <c r="N80" s="239"/>
      <c r="O80" s="773">
        <f t="shared" si="10"/>
        <v>0</v>
      </c>
      <c r="P80" s="239"/>
      <c r="Q80" s="239"/>
      <c r="R80" s="239"/>
      <c r="S80" s="239"/>
      <c r="T80" s="773">
        <f t="shared" si="11"/>
        <v>0</v>
      </c>
      <c r="U80" s="239"/>
      <c r="V80" s="239"/>
      <c r="W80" s="239"/>
      <c r="X80" s="239"/>
      <c r="Y80" s="773">
        <f t="shared" si="12"/>
        <v>0</v>
      </c>
      <c r="Z80" s="239"/>
      <c r="AA80" s="239"/>
      <c r="AB80" s="239"/>
      <c r="AC80" s="239"/>
      <c r="AD80" s="773">
        <f t="shared" si="13"/>
        <v>0</v>
      </c>
      <c r="AE80" s="239"/>
      <c r="AF80" s="239"/>
      <c r="AG80" s="239"/>
      <c r="AH80" s="239"/>
      <c r="AI80" s="773">
        <f t="shared" si="14"/>
        <v>0</v>
      </c>
      <c r="AJ80" s="239"/>
      <c r="AK80" s="239"/>
      <c r="AL80" s="239"/>
      <c r="AM80" s="239"/>
      <c r="AN80" s="773">
        <f t="shared" si="15"/>
        <v>0</v>
      </c>
      <c r="AO80" s="239"/>
      <c r="AP80" s="239"/>
      <c r="AQ80" s="239"/>
      <c r="AR80" s="239"/>
      <c r="AS80" s="773">
        <f t="shared" ref="AS80:AS95" si="36">SUM(AO80:AR80)</f>
        <v>0</v>
      </c>
      <c r="AT80" s="774">
        <f t="shared" si="35"/>
        <v>0</v>
      </c>
      <c r="AU80" s="774">
        <f t="shared" si="16"/>
        <v>0</v>
      </c>
      <c r="AV80" s="774">
        <f t="shared" si="17"/>
        <v>0</v>
      </c>
      <c r="AW80" s="774">
        <f t="shared" si="18"/>
        <v>0</v>
      </c>
      <c r="AX80" s="773">
        <f t="shared" si="19"/>
        <v>0</v>
      </c>
      <c r="AY80" s="774">
        <f t="shared" si="20"/>
        <v>0</v>
      </c>
      <c r="AZ80" s="774">
        <f t="shared" si="21"/>
        <v>0</v>
      </c>
      <c r="BA80" s="774">
        <f t="shared" si="22"/>
        <v>0</v>
      </c>
      <c r="BB80" s="774">
        <f t="shared" si="23"/>
        <v>0</v>
      </c>
      <c r="BC80" s="773">
        <f t="shared" si="24"/>
        <v>0</v>
      </c>
      <c r="BD80" s="774">
        <f t="shared" si="25"/>
        <v>0</v>
      </c>
      <c r="BE80" s="774">
        <f t="shared" si="26"/>
        <v>0</v>
      </c>
      <c r="BF80" s="774">
        <f t="shared" si="27"/>
        <v>0</v>
      </c>
      <c r="BG80" s="774">
        <f t="shared" si="28"/>
        <v>0</v>
      </c>
      <c r="BH80" s="773">
        <f t="shared" si="29"/>
        <v>0</v>
      </c>
      <c r="BI80" s="774">
        <f t="shared" si="30"/>
        <v>0</v>
      </c>
      <c r="BJ80" s="774">
        <f t="shared" si="31"/>
        <v>0</v>
      </c>
      <c r="BK80" s="774">
        <f t="shared" si="32"/>
        <v>0</v>
      </c>
      <c r="BL80" s="774">
        <f t="shared" si="33"/>
        <v>0</v>
      </c>
      <c r="BM80" s="773">
        <f t="shared" si="34"/>
        <v>0</v>
      </c>
    </row>
    <row r="81" spans="1:65" s="240" customFormat="1" ht="13.5" customHeight="1">
      <c r="A81" s="235">
        <v>66</v>
      </c>
      <c r="B81" s="439"/>
      <c r="C81" s="1009"/>
      <c r="D81" s="1008"/>
      <c r="E81" s="242"/>
      <c r="F81" s="243"/>
      <c r="G81" s="238"/>
      <c r="H81" s="771" t="str">
        <f t="shared" ref="H81:H95" si="37">IF($G81="","",IFERROR(VLOOKUP($G81,$B$115:$C$154,2,0),"*** INVALID REPORT 1 LINE NUMBER ***"))</f>
        <v/>
      </c>
      <c r="I81" s="235" t="str">
        <f t="shared" ref="I81:I95" si="38">IF($G81="","",IFERROR(VLOOKUP($G81,$B$115:$H$154,5,0)," - "))</f>
        <v/>
      </c>
      <c r="J81" s="772" t="str">
        <f t="shared" ref="J81:J95" si="39">IF($G81="","",IFERROR(VLOOKUP($I81,$F$115:$H$154,2,0),"*** INVALID REPORT 1 LINE NUMBER ***"))</f>
        <v/>
      </c>
      <c r="K81" s="239"/>
      <c r="L81" s="239"/>
      <c r="M81" s="239"/>
      <c r="N81" s="239"/>
      <c r="O81" s="773">
        <f t="shared" ref="O81:O95" si="40">SUM(K81:N81)</f>
        <v>0</v>
      </c>
      <c r="P81" s="239"/>
      <c r="Q81" s="239"/>
      <c r="R81" s="239"/>
      <c r="S81" s="239"/>
      <c r="T81" s="773">
        <f t="shared" ref="T81:T95" si="41">SUM(P81:S81)</f>
        <v>0</v>
      </c>
      <c r="U81" s="239"/>
      <c r="V81" s="239"/>
      <c r="W81" s="239"/>
      <c r="X81" s="239"/>
      <c r="Y81" s="773">
        <f t="shared" ref="Y81:Y95" si="42">SUM(U81:X81)</f>
        <v>0</v>
      </c>
      <c r="Z81" s="239"/>
      <c r="AA81" s="239"/>
      <c r="AB81" s="239"/>
      <c r="AC81" s="239"/>
      <c r="AD81" s="773">
        <f t="shared" ref="AD81:AD95" si="43">SUM(Z81:AC81)</f>
        <v>0</v>
      </c>
      <c r="AE81" s="239"/>
      <c r="AF81" s="239"/>
      <c r="AG81" s="239"/>
      <c r="AH81" s="239"/>
      <c r="AI81" s="773">
        <f t="shared" ref="AI81:AI95" si="44">SUM(AE81:AH81)</f>
        <v>0</v>
      </c>
      <c r="AJ81" s="239"/>
      <c r="AK81" s="239"/>
      <c r="AL81" s="239"/>
      <c r="AM81" s="239"/>
      <c r="AN81" s="773">
        <f t="shared" ref="AN81:AN95" si="45">SUM(AJ81:AM81)</f>
        <v>0</v>
      </c>
      <c r="AO81" s="239"/>
      <c r="AP81" s="239"/>
      <c r="AQ81" s="239"/>
      <c r="AR81" s="239"/>
      <c r="AS81" s="773">
        <f t="shared" si="36"/>
        <v>0</v>
      </c>
      <c r="AT81" s="774">
        <f t="shared" si="35"/>
        <v>0</v>
      </c>
      <c r="AU81" s="774">
        <f t="shared" ref="AU81:AU95" si="46">L81+Q81</f>
        <v>0</v>
      </c>
      <c r="AV81" s="774">
        <f t="shared" ref="AV81:AV95" si="47">M81+R81</f>
        <v>0</v>
      </c>
      <c r="AW81" s="774">
        <f t="shared" ref="AW81:AW95" si="48">N81+S81</f>
        <v>0</v>
      </c>
      <c r="AX81" s="773">
        <f t="shared" ref="AX81:AX95" si="49">SUM(AT81:AW81)</f>
        <v>0</v>
      </c>
      <c r="AY81" s="774">
        <f t="shared" ref="AY81:AY95" si="50">U81+Z80:Z81+AE81</f>
        <v>0</v>
      </c>
      <c r="AZ81" s="774">
        <f t="shared" ref="AZ81:AZ95" si="51">V81+AA80:AA81+AF81</f>
        <v>0</v>
      </c>
      <c r="BA81" s="774">
        <f t="shared" ref="BA81:BA95" si="52">W81+AB80:AB81+AG81</f>
        <v>0</v>
      </c>
      <c r="BB81" s="774">
        <f t="shared" ref="BB81:BB95" si="53">X81+AC80:AC81+AH81</f>
        <v>0</v>
      </c>
      <c r="BC81" s="773">
        <f t="shared" ref="BC81:BC95" si="54">SUM(AY81:BB81)</f>
        <v>0</v>
      </c>
      <c r="BD81" s="774">
        <f t="shared" ref="BD81:BD95" si="55">AJ81+AO81</f>
        <v>0</v>
      </c>
      <c r="BE81" s="774">
        <f t="shared" ref="BE81:BE95" si="56">AK81+AP81</f>
        <v>0</v>
      </c>
      <c r="BF81" s="774">
        <f t="shared" ref="BF81:BF95" si="57">AL81+AQ81</f>
        <v>0</v>
      </c>
      <c r="BG81" s="774">
        <f t="shared" ref="BG81:BG95" si="58">AM81+AR81</f>
        <v>0</v>
      </c>
      <c r="BH81" s="773">
        <f t="shared" ref="BH81:BH95" si="59">SUM(BD81:BG81)</f>
        <v>0</v>
      </c>
      <c r="BI81" s="774">
        <f t="shared" ref="BI81:BI95" si="60">AT81+AY81+BD81</f>
        <v>0</v>
      </c>
      <c r="BJ81" s="774">
        <f t="shared" ref="BJ81:BJ95" si="61">AU81+AZ81+BE81</f>
        <v>0</v>
      </c>
      <c r="BK81" s="774">
        <f t="shared" ref="BK81:BK95" si="62">AV81+BA81+BF81</f>
        <v>0</v>
      </c>
      <c r="BL81" s="774">
        <f t="shared" ref="BL81:BL95" si="63">AW81+BB81+BG81</f>
        <v>0</v>
      </c>
      <c r="BM81" s="773">
        <f t="shared" ref="BM81:BM95" si="64">SUM(BI81:BL81)</f>
        <v>0</v>
      </c>
    </row>
    <row r="82" spans="1:65" s="240" customFormat="1" ht="13.5" customHeight="1">
      <c r="A82" s="235">
        <v>67</v>
      </c>
      <c r="B82" s="439"/>
      <c r="C82" s="1009"/>
      <c r="D82" s="1008"/>
      <c r="E82" s="242"/>
      <c r="F82" s="243"/>
      <c r="G82" s="238"/>
      <c r="H82" s="771" t="str">
        <f t="shared" si="37"/>
        <v/>
      </c>
      <c r="I82" s="235" t="str">
        <f t="shared" si="38"/>
        <v/>
      </c>
      <c r="J82" s="772" t="str">
        <f t="shared" si="39"/>
        <v/>
      </c>
      <c r="K82" s="239"/>
      <c r="L82" s="239"/>
      <c r="M82" s="239"/>
      <c r="N82" s="239"/>
      <c r="O82" s="773">
        <f t="shared" si="40"/>
        <v>0</v>
      </c>
      <c r="P82" s="239"/>
      <c r="Q82" s="239"/>
      <c r="R82" s="239"/>
      <c r="S82" s="239"/>
      <c r="T82" s="773">
        <f t="shared" si="41"/>
        <v>0</v>
      </c>
      <c r="U82" s="239"/>
      <c r="V82" s="239"/>
      <c r="W82" s="239"/>
      <c r="X82" s="239"/>
      <c r="Y82" s="773">
        <f t="shared" si="42"/>
        <v>0</v>
      </c>
      <c r="Z82" s="239"/>
      <c r="AA82" s="239"/>
      <c r="AB82" s="239"/>
      <c r="AC82" s="239"/>
      <c r="AD82" s="773">
        <f t="shared" si="43"/>
        <v>0</v>
      </c>
      <c r="AE82" s="239"/>
      <c r="AF82" s="239"/>
      <c r="AG82" s="239"/>
      <c r="AH82" s="239"/>
      <c r="AI82" s="773">
        <f t="shared" si="44"/>
        <v>0</v>
      </c>
      <c r="AJ82" s="239"/>
      <c r="AK82" s="239"/>
      <c r="AL82" s="239"/>
      <c r="AM82" s="239"/>
      <c r="AN82" s="773">
        <f t="shared" si="45"/>
        <v>0</v>
      </c>
      <c r="AO82" s="239"/>
      <c r="AP82" s="239"/>
      <c r="AQ82" s="239"/>
      <c r="AR82" s="239"/>
      <c r="AS82" s="773">
        <f t="shared" si="36"/>
        <v>0</v>
      </c>
      <c r="AT82" s="774">
        <f t="shared" si="35"/>
        <v>0</v>
      </c>
      <c r="AU82" s="774">
        <f t="shared" si="46"/>
        <v>0</v>
      </c>
      <c r="AV82" s="774">
        <f t="shared" si="47"/>
        <v>0</v>
      </c>
      <c r="AW82" s="774">
        <f t="shared" si="48"/>
        <v>0</v>
      </c>
      <c r="AX82" s="773">
        <f t="shared" si="49"/>
        <v>0</v>
      </c>
      <c r="AY82" s="774">
        <f t="shared" si="50"/>
        <v>0</v>
      </c>
      <c r="AZ82" s="774">
        <f t="shared" si="51"/>
        <v>0</v>
      </c>
      <c r="BA82" s="774">
        <f t="shared" si="52"/>
        <v>0</v>
      </c>
      <c r="BB82" s="774">
        <f t="shared" si="53"/>
        <v>0</v>
      </c>
      <c r="BC82" s="773">
        <f t="shared" si="54"/>
        <v>0</v>
      </c>
      <c r="BD82" s="774">
        <f t="shared" si="55"/>
        <v>0</v>
      </c>
      <c r="BE82" s="774">
        <f t="shared" si="56"/>
        <v>0</v>
      </c>
      <c r="BF82" s="774">
        <f t="shared" si="57"/>
        <v>0</v>
      </c>
      <c r="BG82" s="774">
        <f t="shared" si="58"/>
        <v>0</v>
      </c>
      <c r="BH82" s="773">
        <f t="shared" si="59"/>
        <v>0</v>
      </c>
      <c r="BI82" s="774">
        <f t="shared" si="60"/>
        <v>0</v>
      </c>
      <c r="BJ82" s="774">
        <f t="shared" si="61"/>
        <v>0</v>
      </c>
      <c r="BK82" s="774">
        <f t="shared" si="62"/>
        <v>0</v>
      </c>
      <c r="BL82" s="774">
        <f t="shared" si="63"/>
        <v>0</v>
      </c>
      <c r="BM82" s="773">
        <f t="shared" si="64"/>
        <v>0</v>
      </c>
    </row>
    <row r="83" spans="1:65" s="240" customFormat="1" ht="13.5" customHeight="1">
      <c r="A83" s="235">
        <v>68</v>
      </c>
      <c r="B83" s="439"/>
      <c r="C83" s="1009"/>
      <c r="D83" s="1008"/>
      <c r="E83" s="242"/>
      <c r="F83" s="243"/>
      <c r="G83" s="238"/>
      <c r="H83" s="771" t="str">
        <f t="shared" si="37"/>
        <v/>
      </c>
      <c r="I83" s="235" t="str">
        <f t="shared" si="38"/>
        <v/>
      </c>
      <c r="J83" s="772" t="str">
        <f t="shared" si="39"/>
        <v/>
      </c>
      <c r="K83" s="239"/>
      <c r="L83" s="239"/>
      <c r="M83" s="239"/>
      <c r="N83" s="239"/>
      <c r="O83" s="773">
        <f t="shared" si="40"/>
        <v>0</v>
      </c>
      <c r="P83" s="239"/>
      <c r="Q83" s="239"/>
      <c r="R83" s="239"/>
      <c r="S83" s="239"/>
      <c r="T83" s="773">
        <f t="shared" si="41"/>
        <v>0</v>
      </c>
      <c r="U83" s="239"/>
      <c r="V83" s="239"/>
      <c r="W83" s="239"/>
      <c r="X83" s="239"/>
      <c r="Y83" s="773">
        <f t="shared" si="42"/>
        <v>0</v>
      </c>
      <c r="Z83" s="239"/>
      <c r="AA83" s="239"/>
      <c r="AB83" s="239"/>
      <c r="AC83" s="239"/>
      <c r="AD83" s="773">
        <f t="shared" si="43"/>
        <v>0</v>
      </c>
      <c r="AE83" s="239"/>
      <c r="AF83" s="239"/>
      <c r="AG83" s="239"/>
      <c r="AH83" s="239"/>
      <c r="AI83" s="773">
        <f t="shared" si="44"/>
        <v>0</v>
      </c>
      <c r="AJ83" s="239"/>
      <c r="AK83" s="239"/>
      <c r="AL83" s="239"/>
      <c r="AM83" s="239"/>
      <c r="AN83" s="773">
        <f t="shared" si="45"/>
        <v>0</v>
      </c>
      <c r="AO83" s="239"/>
      <c r="AP83" s="239"/>
      <c r="AQ83" s="239"/>
      <c r="AR83" s="239"/>
      <c r="AS83" s="773">
        <f t="shared" si="36"/>
        <v>0</v>
      </c>
      <c r="AT83" s="774">
        <f t="shared" si="35"/>
        <v>0</v>
      </c>
      <c r="AU83" s="774">
        <f t="shared" si="46"/>
        <v>0</v>
      </c>
      <c r="AV83" s="774">
        <f t="shared" si="47"/>
        <v>0</v>
      </c>
      <c r="AW83" s="774">
        <f t="shared" si="48"/>
        <v>0</v>
      </c>
      <c r="AX83" s="773">
        <f t="shared" si="49"/>
        <v>0</v>
      </c>
      <c r="AY83" s="774">
        <f t="shared" si="50"/>
        <v>0</v>
      </c>
      <c r="AZ83" s="774">
        <f t="shared" si="51"/>
        <v>0</v>
      </c>
      <c r="BA83" s="774">
        <f t="shared" si="52"/>
        <v>0</v>
      </c>
      <c r="BB83" s="774">
        <f t="shared" si="53"/>
        <v>0</v>
      </c>
      <c r="BC83" s="773">
        <f t="shared" si="54"/>
        <v>0</v>
      </c>
      <c r="BD83" s="774">
        <f t="shared" si="55"/>
        <v>0</v>
      </c>
      <c r="BE83" s="774">
        <f t="shared" si="56"/>
        <v>0</v>
      </c>
      <c r="BF83" s="774">
        <f t="shared" si="57"/>
        <v>0</v>
      </c>
      <c r="BG83" s="774">
        <f t="shared" si="58"/>
        <v>0</v>
      </c>
      <c r="BH83" s="773">
        <f t="shared" si="59"/>
        <v>0</v>
      </c>
      <c r="BI83" s="774">
        <f t="shared" si="60"/>
        <v>0</v>
      </c>
      <c r="BJ83" s="774">
        <f t="shared" si="61"/>
        <v>0</v>
      </c>
      <c r="BK83" s="774">
        <f t="shared" si="62"/>
        <v>0</v>
      </c>
      <c r="BL83" s="774">
        <f t="shared" si="63"/>
        <v>0</v>
      </c>
      <c r="BM83" s="773">
        <f t="shared" si="64"/>
        <v>0</v>
      </c>
    </row>
    <row r="84" spans="1:65" s="240" customFormat="1" ht="13.5" customHeight="1">
      <c r="A84" s="235">
        <v>69</v>
      </c>
      <c r="B84" s="439"/>
      <c r="C84" s="1009"/>
      <c r="D84" s="1008"/>
      <c r="E84" s="242"/>
      <c r="F84" s="243"/>
      <c r="G84" s="238"/>
      <c r="H84" s="771" t="str">
        <f t="shared" si="37"/>
        <v/>
      </c>
      <c r="I84" s="235" t="str">
        <f t="shared" si="38"/>
        <v/>
      </c>
      <c r="J84" s="772" t="str">
        <f t="shared" si="39"/>
        <v/>
      </c>
      <c r="K84" s="239"/>
      <c r="L84" s="239"/>
      <c r="M84" s="239"/>
      <c r="N84" s="239"/>
      <c r="O84" s="773">
        <f t="shared" si="40"/>
        <v>0</v>
      </c>
      <c r="P84" s="239"/>
      <c r="Q84" s="239"/>
      <c r="R84" s="239"/>
      <c r="S84" s="239"/>
      <c r="T84" s="773">
        <f t="shared" si="41"/>
        <v>0</v>
      </c>
      <c r="U84" s="239"/>
      <c r="V84" s="239"/>
      <c r="W84" s="239"/>
      <c r="X84" s="239"/>
      <c r="Y84" s="773">
        <f t="shared" si="42"/>
        <v>0</v>
      </c>
      <c r="Z84" s="239"/>
      <c r="AA84" s="239"/>
      <c r="AB84" s="239"/>
      <c r="AC84" s="239"/>
      <c r="AD84" s="773">
        <f t="shared" si="43"/>
        <v>0</v>
      </c>
      <c r="AE84" s="239"/>
      <c r="AF84" s="239"/>
      <c r="AG84" s="239"/>
      <c r="AH84" s="239"/>
      <c r="AI84" s="773">
        <f t="shared" si="44"/>
        <v>0</v>
      </c>
      <c r="AJ84" s="239"/>
      <c r="AK84" s="239"/>
      <c r="AL84" s="239"/>
      <c r="AM84" s="239"/>
      <c r="AN84" s="773">
        <f t="shared" si="45"/>
        <v>0</v>
      </c>
      <c r="AO84" s="239"/>
      <c r="AP84" s="239"/>
      <c r="AQ84" s="239"/>
      <c r="AR84" s="239"/>
      <c r="AS84" s="773">
        <f t="shared" si="36"/>
        <v>0</v>
      </c>
      <c r="AT84" s="774">
        <f t="shared" si="35"/>
        <v>0</v>
      </c>
      <c r="AU84" s="774">
        <f t="shared" si="46"/>
        <v>0</v>
      </c>
      <c r="AV84" s="774">
        <f t="shared" si="47"/>
        <v>0</v>
      </c>
      <c r="AW84" s="774">
        <f t="shared" si="48"/>
        <v>0</v>
      </c>
      <c r="AX84" s="773">
        <f t="shared" si="49"/>
        <v>0</v>
      </c>
      <c r="AY84" s="774">
        <f t="shared" si="50"/>
        <v>0</v>
      </c>
      <c r="AZ84" s="774">
        <f t="shared" si="51"/>
        <v>0</v>
      </c>
      <c r="BA84" s="774">
        <f t="shared" si="52"/>
        <v>0</v>
      </c>
      <c r="BB84" s="774">
        <f t="shared" si="53"/>
        <v>0</v>
      </c>
      <c r="BC84" s="773">
        <f t="shared" si="54"/>
        <v>0</v>
      </c>
      <c r="BD84" s="774">
        <f t="shared" si="55"/>
        <v>0</v>
      </c>
      <c r="BE84" s="774">
        <f t="shared" si="56"/>
        <v>0</v>
      </c>
      <c r="BF84" s="774">
        <f t="shared" si="57"/>
        <v>0</v>
      </c>
      <c r="BG84" s="774">
        <f t="shared" si="58"/>
        <v>0</v>
      </c>
      <c r="BH84" s="773">
        <f t="shared" si="59"/>
        <v>0</v>
      </c>
      <c r="BI84" s="774">
        <f t="shared" si="60"/>
        <v>0</v>
      </c>
      <c r="BJ84" s="774">
        <f t="shared" si="61"/>
        <v>0</v>
      </c>
      <c r="BK84" s="774">
        <f t="shared" si="62"/>
        <v>0</v>
      </c>
      <c r="BL84" s="774">
        <f t="shared" si="63"/>
        <v>0</v>
      </c>
      <c r="BM84" s="773">
        <f t="shared" si="64"/>
        <v>0</v>
      </c>
    </row>
    <row r="85" spans="1:65" s="240" customFormat="1" ht="13.5" customHeight="1">
      <c r="A85" s="235">
        <v>70</v>
      </c>
      <c r="B85" s="439"/>
      <c r="C85" s="1009"/>
      <c r="D85" s="1008"/>
      <c r="E85" s="242"/>
      <c r="F85" s="243"/>
      <c r="G85" s="238"/>
      <c r="H85" s="771" t="str">
        <f t="shared" si="37"/>
        <v/>
      </c>
      <c r="I85" s="235" t="str">
        <f t="shared" si="38"/>
        <v/>
      </c>
      <c r="J85" s="772" t="str">
        <f t="shared" si="39"/>
        <v/>
      </c>
      <c r="K85" s="239"/>
      <c r="L85" s="239"/>
      <c r="M85" s="239"/>
      <c r="N85" s="239"/>
      <c r="O85" s="773">
        <f t="shared" si="40"/>
        <v>0</v>
      </c>
      <c r="P85" s="239"/>
      <c r="Q85" s="239"/>
      <c r="R85" s="239"/>
      <c r="S85" s="239"/>
      <c r="T85" s="773">
        <f t="shared" si="41"/>
        <v>0</v>
      </c>
      <c r="U85" s="239"/>
      <c r="V85" s="239"/>
      <c r="W85" s="239"/>
      <c r="X85" s="239"/>
      <c r="Y85" s="773">
        <f t="shared" si="42"/>
        <v>0</v>
      </c>
      <c r="Z85" s="239"/>
      <c r="AA85" s="239"/>
      <c r="AB85" s="239"/>
      <c r="AC85" s="239"/>
      <c r="AD85" s="773">
        <f t="shared" si="43"/>
        <v>0</v>
      </c>
      <c r="AE85" s="239"/>
      <c r="AF85" s="239"/>
      <c r="AG85" s="239"/>
      <c r="AH85" s="239"/>
      <c r="AI85" s="773">
        <f t="shared" si="44"/>
        <v>0</v>
      </c>
      <c r="AJ85" s="239"/>
      <c r="AK85" s="239"/>
      <c r="AL85" s="239"/>
      <c r="AM85" s="239"/>
      <c r="AN85" s="773">
        <f t="shared" si="45"/>
        <v>0</v>
      </c>
      <c r="AO85" s="239"/>
      <c r="AP85" s="239"/>
      <c r="AQ85" s="239"/>
      <c r="AR85" s="239"/>
      <c r="AS85" s="773">
        <f t="shared" si="36"/>
        <v>0</v>
      </c>
      <c r="AT85" s="774">
        <f t="shared" si="35"/>
        <v>0</v>
      </c>
      <c r="AU85" s="774">
        <f t="shared" si="46"/>
        <v>0</v>
      </c>
      <c r="AV85" s="774">
        <f t="shared" si="47"/>
        <v>0</v>
      </c>
      <c r="AW85" s="774">
        <f t="shared" si="48"/>
        <v>0</v>
      </c>
      <c r="AX85" s="773">
        <f t="shared" si="49"/>
        <v>0</v>
      </c>
      <c r="AY85" s="774">
        <f t="shared" si="50"/>
        <v>0</v>
      </c>
      <c r="AZ85" s="774">
        <f t="shared" si="51"/>
        <v>0</v>
      </c>
      <c r="BA85" s="774">
        <f t="shared" si="52"/>
        <v>0</v>
      </c>
      <c r="BB85" s="774">
        <f t="shared" si="53"/>
        <v>0</v>
      </c>
      <c r="BC85" s="773">
        <f t="shared" si="54"/>
        <v>0</v>
      </c>
      <c r="BD85" s="774">
        <f t="shared" si="55"/>
        <v>0</v>
      </c>
      <c r="BE85" s="774">
        <f t="shared" si="56"/>
        <v>0</v>
      </c>
      <c r="BF85" s="774">
        <f t="shared" si="57"/>
        <v>0</v>
      </c>
      <c r="BG85" s="774">
        <f t="shared" si="58"/>
        <v>0</v>
      </c>
      <c r="BH85" s="773">
        <f t="shared" si="59"/>
        <v>0</v>
      </c>
      <c r="BI85" s="774">
        <f t="shared" si="60"/>
        <v>0</v>
      </c>
      <c r="BJ85" s="774">
        <f t="shared" si="61"/>
        <v>0</v>
      </c>
      <c r="BK85" s="774">
        <f t="shared" si="62"/>
        <v>0</v>
      </c>
      <c r="BL85" s="774">
        <f t="shared" si="63"/>
        <v>0</v>
      </c>
      <c r="BM85" s="773">
        <f t="shared" si="64"/>
        <v>0</v>
      </c>
    </row>
    <row r="86" spans="1:65" s="240" customFormat="1" ht="13.5" customHeight="1">
      <c r="A86" s="235">
        <v>71</v>
      </c>
      <c r="B86" s="439"/>
      <c r="C86" s="1009"/>
      <c r="D86" s="1008"/>
      <c r="E86" s="242"/>
      <c r="F86" s="243"/>
      <c r="G86" s="238"/>
      <c r="H86" s="771" t="str">
        <f t="shared" si="37"/>
        <v/>
      </c>
      <c r="I86" s="235" t="str">
        <f t="shared" si="38"/>
        <v/>
      </c>
      <c r="J86" s="772" t="str">
        <f t="shared" si="39"/>
        <v/>
      </c>
      <c r="K86" s="239"/>
      <c r="L86" s="239"/>
      <c r="M86" s="239"/>
      <c r="N86" s="239"/>
      <c r="O86" s="773">
        <f t="shared" si="40"/>
        <v>0</v>
      </c>
      <c r="P86" s="239"/>
      <c r="Q86" s="239"/>
      <c r="R86" s="239"/>
      <c r="S86" s="239"/>
      <c r="T86" s="773">
        <f t="shared" si="41"/>
        <v>0</v>
      </c>
      <c r="U86" s="239"/>
      <c r="V86" s="239"/>
      <c r="W86" s="239"/>
      <c r="X86" s="239"/>
      <c r="Y86" s="773">
        <f t="shared" si="42"/>
        <v>0</v>
      </c>
      <c r="Z86" s="239"/>
      <c r="AA86" s="239"/>
      <c r="AB86" s="239"/>
      <c r="AC86" s="239"/>
      <c r="AD86" s="773">
        <f t="shared" si="43"/>
        <v>0</v>
      </c>
      <c r="AE86" s="239"/>
      <c r="AF86" s="239"/>
      <c r="AG86" s="239"/>
      <c r="AH86" s="239"/>
      <c r="AI86" s="773">
        <f t="shared" si="44"/>
        <v>0</v>
      </c>
      <c r="AJ86" s="239"/>
      <c r="AK86" s="239"/>
      <c r="AL86" s="239"/>
      <c r="AM86" s="239"/>
      <c r="AN86" s="773">
        <f t="shared" si="45"/>
        <v>0</v>
      </c>
      <c r="AO86" s="239"/>
      <c r="AP86" s="239"/>
      <c r="AQ86" s="239"/>
      <c r="AR86" s="239"/>
      <c r="AS86" s="773">
        <f t="shared" si="36"/>
        <v>0</v>
      </c>
      <c r="AT86" s="774">
        <f t="shared" si="35"/>
        <v>0</v>
      </c>
      <c r="AU86" s="774">
        <f t="shared" si="46"/>
        <v>0</v>
      </c>
      <c r="AV86" s="774">
        <f t="shared" si="47"/>
        <v>0</v>
      </c>
      <c r="AW86" s="774">
        <f t="shared" si="48"/>
        <v>0</v>
      </c>
      <c r="AX86" s="773">
        <f t="shared" si="49"/>
        <v>0</v>
      </c>
      <c r="AY86" s="774">
        <f t="shared" si="50"/>
        <v>0</v>
      </c>
      <c r="AZ86" s="774">
        <f t="shared" si="51"/>
        <v>0</v>
      </c>
      <c r="BA86" s="774">
        <f t="shared" si="52"/>
        <v>0</v>
      </c>
      <c r="BB86" s="774">
        <f t="shared" si="53"/>
        <v>0</v>
      </c>
      <c r="BC86" s="773">
        <f t="shared" si="54"/>
        <v>0</v>
      </c>
      <c r="BD86" s="774">
        <f t="shared" si="55"/>
        <v>0</v>
      </c>
      <c r="BE86" s="774">
        <f t="shared" si="56"/>
        <v>0</v>
      </c>
      <c r="BF86" s="774">
        <f t="shared" si="57"/>
        <v>0</v>
      </c>
      <c r="BG86" s="774">
        <f t="shared" si="58"/>
        <v>0</v>
      </c>
      <c r="BH86" s="773">
        <f t="shared" si="59"/>
        <v>0</v>
      </c>
      <c r="BI86" s="774">
        <f t="shared" si="60"/>
        <v>0</v>
      </c>
      <c r="BJ86" s="774">
        <f t="shared" si="61"/>
        <v>0</v>
      </c>
      <c r="BK86" s="774">
        <f t="shared" si="62"/>
        <v>0</v>
      </c>
      <c r="BL86" s="774">
        <f t="shared" si="63"/>
        <v>0</v>
      </c>
      <c r="BM86" s="773">
        <f t="shared" si="64"/>
        <v>0</v>
      </c>
    </row>
    <row r="87" spans="1:65" s="240" customFormat="1" ht="13.5" customHeight="1">
      <c r="A87" s="235">
        <v>72</v>
      </c>
      <c r="B87" s="439"/>
      <c r="C87" s="1009"/>
      <c r="D87" s="1008"/>
      <c r="E87" s="242"/>
      <c r="F87" s="243"/>
      <c r="G87" s="238"/>
      <c r="H87" s="771" t="str">
        <f t="shared" si="37"/>
        <v/>
      </c>
      <c r="I87" s="235" t="str">
        <f t="shared" si="38"/>
        <v/>
      </c>
      <c r="J87" s="772" t="str">
        <f t="shared" si="39"/>
        <v/>
      </c>
      <c r="K87" s="239"/>
      <c r="L87" s="239"/>
      <c r="M87" s="239"/>
      <c r="N87" s="239"/>
      <c r="O87" s="773">
        <f t="shared" si="40"/>
        <v>0</v>
      </c>
      <c r="P87" s="239"/>
      <c r="Q87" s="239"/>
      <c r="R87" s="239"/>
      <c r="S87" s="239"/>
      <c r="T87" s="773">
        <f t="shared" si="41"/>
        <v>0</v>
      </c>
      <c r="U87" s="239"/>
      <c r="V87" s="239"/>
      <c r="W87" s="239"/>
      <c r="X87" s="239"/>
      <c r="Y87" s="773">
        <f t="shared" si="42"/>
        <v>0</v>
      </c>
      <c r="Z87" s="239"/>
      <c r="AA87" s="239"/>
      <c r="AB87" s="239"/>
      <c r="AC87" s="239"/>
      <c r="AD87" s="773">
        <f t="shared" si="43"/>
        <v>0</v>
      </c>
      <c r="AE87" s="239"/>
      <c r="AF87" s="239"/>
      <c r="AG87" s="239"/>
      <c r="AH87" s="239"/>
      <c r="AI87" s="773">
        <f t="shared" si="44"/>
        <v>0</v>
      </c>
      <c r="AJ87" s="239"/>
      <c r="AK87" s="239"/>
      <c r="AL87" s="239"/>
      <c r="AM87" s="239"/>
      <c r="AN87" s="773">
        <f t="shared" si="45"/>
        <v>0</v>
      </c>
      <c r="AO87" s="239"/>
      <c r="AP87" s="239"/>
      <c r="AQ87" s="239"/>
      <c r="AR87" s="239"/>
      <c r="AS87" s="773">
        <f t="shared" si="36"/>
        <v>0</v>
      </c>
      <c r="AT87" s="774">
        <f t="shared" si="35"/>
        <v>0</v>
      </c>
      <c r="AU87" s="774">
        <f t="shared" si="46"/>
        <v>0</v>
      </c>
      <c r="AV87" s="774">
        <f t="shared" si="47"/>
        <v>0</v>
      </c>
      <c r="AW87" s="774">
        <f t="shared" si="48"/>
        <v>0</v>
      </c>
      <c r="AX87" s="773">
        <f t="shared" si="49"/>
        <v>0</v>
      </c>
      <c r="AY87" s="774">
        <f t="shared" si="50"/>
        <v>0</v>
      </c>
      <c r="AZ87" s="774">
        <f t="shared" si="51"/>
        <v>0</v>
      </c>
      <c r="BA87" s="774">
        <f t="shared" si="52"/>
        <v>0</v>
      </c>
      <c r="BB87" s="774">
        <f t="shared" si="53"/>
        <v>0</v>
      </c>
      <c r="BC87" s="773">
        <f t="shared" si="54"/>
        <v>0</v>
      </c>
      <c r="BD87" s="774">
        <f t="shared" si="55"/>
        <v>0</v>
      </c>
      <c r="BE87" s="774">
        <f t="shared" si="56"/>
        <v>0</v>
      </c>
      <c r="BF87" s="774">
        <f t="shared" si="57"/>
        <v>0</v>
      </c>
      <c r="BG87" s="774">
        <f t="shared" si="58"/>
        <v>0</v>
      </c>
      <c r="BH87" s="773">
        <f t="shared" si="59"/>
        <v>0</v>
      </c>
      <c r="BI87" s="774">
        <f t="shared" si="60"/>
        <v>0</v>
      </c>
      <c r="BJ87" s="774">
        <f t="shared" si="61"/>
        <v>0</v>
      </c>
      <c r="BK87" s="774">
        <f t="shared" si="62"/>
        <v>0</v>
      </c>
      <c r="BL87" s="774">
        <f t="shared" si="63"/>
        <v>0</v>
      </c>
      <c r="BM87" s="773">
        <f t="shared" si="64"/>
        <v>0</v>
      </c>
    </row>
    <row r="88" spans="1:65" s="240" customFormat="1" ht="13.5" customHeight="1">
      <c r="A88" s="235">
        <v>73</v>
      </c>
      <c r="B88" s="439"/>
      <c r="C88" s="1009"/>
      <c r="D88" s="1008"/>
      <c r="E88" s="242"/>
      <c r="F88" s="243"/>
      <c r="G88" s="238"/>
      <c r="H88" s="771" t="str">
        <f t="shared" si="37"/>
        <v/>
      </c>
      <c r="I88" s="235" t="str">
        <f t="shared" si="38"/>
        <v/>
      </c>
      <c r="J88" s="772" t="str">
        <f t="shared" si="39"/>
        <v/>
      </c>
      <c r="K88" s="239"/>
      <c r="L88" s="239"/>
      <c r="M88" s="239"/>
      <c r="N88" s="239"/>
      <c r="O88" s="773">
        <f t="shared" si="40"/>
        <v>0</v>
      </c>
      <c r="P88" s="239"/>
      <c r="Q88" s="239"/>
      <c r="R88" s="239"/>
      <c r="S88" s="239"/>
      <c r="T88" s="773">
        <f t="shared" si="41"/>
        <v>0</v>
      </c>
      <c r="U88" s="239"/>
      <c r="V88" s="239"/>
      <c r="W88" s="239"/>
      <c r="X88" s="239"/>
      <c r="Y88" s="773">
        <f t="shared" si="42"/>
        <v>0</v>
      </c>
      <c r="Z88" s="239"/>
      <c r="AA88" s="239"/>
      <c r="AB88" s="239"/>
      <c r="AC88" s="239"/>
      <c r="AD88" s="773">
        <f t="shared" si="43"/>
        <v>0</v>
      </c>
      <c r="AE88" s="239"/>
      <c r="AF88" s="239"/>
      <c r="AG88" s="239"/>
      <c r="AH88" s="239"/>
      <c r="AI88" s="773">
        <f t="shared" si="44"/>
        <v>0</v>
      </c>
      <c r="AJ88" s="239"/>
      <c r="AK88" s="239"/>
      <c r="AL88" s="239"/>
      <c r="AM88" s="239"/>
      <c r="AN88" s="773">
        <f t="shared" si="45"/>
        <v>0</v>
      </c>
      <c r="AO88" s="239"/>
      <c r="AP88" s="239"/>
      <c r="AQ88" s="239"/>
      <c r="AR88" s="239"/>
      <c r="AS88" s="773">
        <f t="shared" si="36"/>
        <v>0</v>
      </c>
      <c r="AT88" s="774">
        <f t="shared" si="35"/>
        <v>0</v>
      </c>
      <c r="AU88" s="774">
        <f t="shared" si="46"/>
        <v>0</v>
      </c>
      <c r="AV88" s="774">
        <f t="shared" si="47"/>
        <v>0</v>
      </c>
      <c r="AW88" s="774">
        <f t="shared" si="48"/>
        <v>0</v>
      </c>
      <c r="AX88" s="773">
        <f t="shared" si="49"/>
        <v>0</v>
      </c>
      <c r="AY88" s="774">
        <f t="shared" si="50"/>
        <v>0</v>
      </c>
      <c r="AZ88" s="774">
        <f t="shared" si="51"/>
        <v>0</v>
      </c>
      <c r="BA88" s="774">
        <f t="shared" si="52"/>
        <v>0</v>
      </c>
      <c r="BB88" s="774">
        <f t="shared" si="53"/>
        <v>0</v>
      </c>
      <c r="BC88" s="773">
        <f t="shared" si="54"/>
        <v>0</v>
      </c>
      <c r="BD88" s="774">
        <f t="shared" si="55"/>
        <v>0</v>
      </c>
      <c r="BE88" s="774">
        <f t="shared" si="56"/>
        <v>0</v>
      </c>
      <c r="BF88" s="774">
        <f t="shared" si="57"/>
        <v>0</v>
      </c>
      <c r="BG88" s="774">
        <f t="shared" si="58"/>
        <v>0</v>
      </c>
      <c r="BH88" s="773">
        <f t="shared" si="59"/>
        <v>0</v>
      </c>
      <c r="BI88" s="774">
        <f t="shared" si="60"/>
        <v>0</v>
      </c>
      <c r="BJ88" s="774">
        <f t="shared" si="61"/>
        <v>0</v>
      </c>
      <c r="BK88" s="774">
        <f t="shared" si="62"/>
        <v>0</v>
      </c>
      <c r="BL88" s="774">
        <f t="shared" si="63"/>
        <v>0</v>
      </c>
      <c r="BM88" s="773">
        <f t="shared" si="64"/>
        <v>0</v>
      </c>
    </row>
    <row r="89" spans="1:65" s="240" customFormat="1" ht="13.5" customHeight="1">
      <c r="A89" s="235">
        <v>74</v>
      </c>
      <c r="B89" s="439"/>
      <c r="C89" s="1009"/>
      <c r="D89" s="1008"/>
      <c r="E89" s="242"/>
      <c r="F89" s="243"/>
      <c r="G89" s="238"/>
      <c r="H89" s="771" t="str">
        <f t="shared" si="37"/>
        <v/>
      </c>
      <c r="I89" s="235" t="str">
        <f t="shared" si="38"/>
        <v/>
      </c>
      <c r="J89" s="772" t="str">
        <f t="shared" si="39"/>
        <v/>
      </c>
      <c r="K89" s="239"/>
      <c r="L89" s="239"/>
      <c r="M89" s="239"/>
      <c r="N89" s="239"/>
      <c r="O89" s="773">
        <f t="shared" si="40"/>
        <v>0</v>
      </c>
      <c r="P89" s="239"/>
      <c r="Q89" s="239"/>
      <c r="R89" s="239"/>
      <c r="S89" s="239"/>
      <c r="T89" s="773">
        <f t="shared" si="41"/>
        <v>0</v>
      </c>
      <c r="U89" s="239"/>
      <c r="V89" s="239"/>
      <c r="W89" s="239"/>
      <c r="X89" s="239"/>
      <c r="Y89" s="773">
        <f t="shared" si="42"/>
        <v>0</v>
      </c>
      <c r="Z89" s="239"/>
      <c r="AA89" s="239"/>
      <c r="AB89" s="239"/>
      <c r="AC89" s="239"/>
      <c r="AD89" s="773">
        <f t="shared" si="43"/>
        <v>0</v>
      </c>
      <c r="AE89" s="239"/>
      <c r="AF89" s="239"/>
      <c r="AG89" s="239"/>
      <c r="AH89" s="239"/>
      <c r="AI89" s="773">
        <f t="shared" si="44"/>
        <v>0</v>
      </c>
      <c r="AJ89" s="239"/>
      <c r="AK89" s="239"/>
      <c r="AL89" s="239"/>
      <c r="AM89" s="239"/>
      <c r="AN89" s="773">
        <f t="shared" si="45"/>
        <v>0</v>
      </c>
      <c r="AO89" s="239"/>
      <c r="AP89" s="239"/>
      <c r="AQ89" s="239"/>
      <c r="AR89" s="239"/>
      <c r="AS89" s="773">
        <f t="shared" si="36"/>
        <v>0</v>
      </c>
      <c r="AT89" s="774">
        <f t="shared" si="35"/>
        <v>0</v>
      </c>
      <c r="AU89" s="774">
        <f t="shared" si="46"/>
        <v>0</v>
      </c>
      <c r="AV89" s="774">
        <f t="shared" si="47"/>
        <v>0</v>
      </c>
      <c r="AW89" s="774">
        <f t="shared" si="48"/>
        <v>0</v>
      </c>
      <c r="AX89" s="773">
        <f t="shared" si="49"/>
        <v>0</v>
      </c>
      <c r="AY89" s="774">
        <f t="shared" si="50"/>
        <v>0</v>
      </c>
      <c r="AZ89" s="774">
        <f t="shared" si="51"/>
        <v>0</v>
      </c>
      <c r="BA89" s="774">
        <f t="shared" si="52"/>
        <v>0</v>
      </c>
      <c r="BB89" s="774">
        <f t="shared" si="53"/>
        <v>0</v>
      </c>
      <c r="BC89" s="773">
        <f t="shared" si="54"/>
        <v>0</v>
      </c>
      <c r="BD89" s="774">
        <f t="shared" si="55"/>
        <v>0</v>
      </c>
      <c r="BE89" s="774">
        <f t="shared" si="56"/>
        <v>0</v>
      </c>
      <c r="BF89" s="774">
        <f t="shared" si="57"/>
        <v>0</v>
      </c>
      <c r="BG89" s="774">
        <f t="shared" si="58"/>
        <v>0</v>
      </c>
      <c r="BH89" s="773">
        <f t="shared" si="59"/>
        <v>0</v>
      </c>
      <c r="BI89" s="774">
        <f t="shared" si="60"/>
        <v>0</v>
      </c>
      <c r="BJ89" s="774">
        <f t="shared" si="61"/>
        <v>0</v>
      </c>
      <c r="BK89" s="774">
        <f t="shared" si="62"/>
        <v>0</v>
      </c>
      <c r="BL89" s="774">
        <f t="shared" si="63"/>
        <v>0</v>
      </c>
      <c r="BM89" s="773">
        <f t="shared" si="64"/>
        <v>0</v>
      </c>
    </row>
    <row r="90" spans="1:65" s="240" customFormat="1" ht="13.5" customHeight="1">
      <c r="A90" s="235">
        <v>75</v>
      </c>
      <c r="B90" s="439"/>
      <c r="C90" s="1009"/>
      <c r="D90" s="1008"/>
      <c r="E90" s="242"/>
      <c r="F90" s="243"/>
      <c r="G90" s="238"/>
      <c r="H90" s="771" t="str">
        <f t="shared" si="37"/>
        <v/>
      </c>
      <c r="I90" s="235" t="str">
        <f t="shared" si="38"/>
        <v/>
      </c>
      <c r="J90" s="772" t="str">
        <f t="shared" si="39"/>
        <v/>
      </c>
      <c r="K90" s="239"/>
      <c r="L90" s="239"/>
      <c r="M90" s="239"/>
      <c r="N90" s="239"/>
      <c r="O90" s="773">
        <f t="shared" si="40"/>
        <v>0</v>
      </c>
      <c r="P90" s="239"/>
      <c r="Q90" s="239"/>
      <c r="R90" s="239"/>
      <c r="S90" s="239"/>
      <c r="T90" s="773">
        <f t="shared" si="41"/>
        <v>0</v>
      </c>
      <c r="U90" s="239"/>
      <c r="V90" s="239"/>
      <c r="W90" s="239"/>
      <c r="X90" s="239"/>
      <c r="Y90" s="773">
        <f t="shared" si="42"/>
        <v>0</v>
      </c>
      <c r="Z90" s="239"/>
      <c r="AA90" s="239"/>
      <c r="AB90" s="239"/>
      <c r="AC90" s="239"/>
      <c r="AD90" s="773">
        <f t="shared" si="43"/>
        <v>0</v>
      </c>
      <c r="AE90" s="239"/>
      <c r="AF90" s="239"/>
      <c r="AG90" s="239"/>
      <c r="AH90" s="239"/>
      <c r="AI90" s="773">
        <f t="shared" si="44"/>
        <v>0</v>
      </c>
      <c r="AJ90" s="239"/>
      <c r="AK90" s="239"/>
      <c r="AL90" s="239"/>
      <c r="AM90" s="239"/>
      <c r="AN90" s="773">
        <f t="shared" si="45"/>
        <v>0</v>
      </c>
      <c r="AO90" s="239"/>
      <c r="AP90" s="239"/>
      <c r="AQ90" s="239"/>
      <c r="AR90" s="239"/>
      <c r="AS90" s="773">
        <f t="shared" si="36"/>
        <v>0</v>
      </c>
      <c r="AT90" s="774">
        <f t="shared" si="35"/>
        <v>0</v>
      </c>
      <c r="AU90" s="774">
        <f t="shared" si="46"/>
        <v>0</v>
      </c>
      <c r="AV90" s="774">
        <f t="shared" si="47"/>
        <v>0</v>
      </c>
      <c r="AW90" s="774">
        <f t="shared" si="48"/>
        <v>0</v>
      </c>
      <c r="AX90" s="773">
        <f t="shared" si="49"/>
        <v>0</v>
      </c>
      <c r="AY90" s="774">
        <f t="shared" si="50"/>
        <v>0</v>
      </c>
      <c r="AZ90" s="774">
        <f t="shared" si="51"/>
        <v>0</v>
      </c>
      <c r="BA90" s="774">
        <f t="shared" si="52"/>
        <v>0</v>
      </c>
      <c r="BB90" s="774">
        <f t="shared" si="53"/>
        <v>0</v>
      </c>
      <c r="BC90" s="773">
        <f t="shared" si="54"/>
        <v>0</v>
      </c>
      <c r="BD90" s="774">
        <f t="shared" si="55"/>
        <v>0</v>
      </c>
      <c r="BE90" s="774">
        <f t="shared" si="56"/>
        <v>0</v>
      </c>
      <c r="BF90" s="774">
        <f t="shared" si="57"/>
        <v>0</v>
      </c>
      <c r="BG90" s="774">
        <f t="shared" si="58"/>
        <v>0</v>
      </c>
      <c r="BH90" s="773">
        <f t="shared" si="59"/>
        <v>0</v>
      </c>
      <c r="BI90" s="774">
        <f t="shared" si="60"/>
        <v>0</v>
      </c>
      <c r="BJ90" s="774">
        <f t="shared" si="61"/>
        <v>0</v>
      </c>
      <c r="BK90" s="774">
        <f t="shared" si="62"/>
        <v>0</v>
      </c>
      <c r="BL90" s="774">
        <f t="shared" si="63"/>
        <v>0</v>
      </c>
      <c r="BM90" s="773">
        <f t="shared" si="64"/>
        <v>0</v>
      </c>
    </row>
    <row r="91" spans="1:65" s="240" customFormat="1" ht="13.5" customHeight="1">
      <c r="A91" s="235">
        <v>76</v>
      </c>
      <c r="B91" s="439"/>
      <c r="C91" s="1009"/>
      <c r="D91" s="1008"/>
      <c r="E91" s="242"/>
      <c r="F91" s="243"/>
      <c r="G91" s="238"/>
      <c r="H91" s="771" t="str">
        <f t="shared" si="37"/>
        <v/>
      </c>
      <c r="I91" s="235" t="str">
        <f t="shared" si="38"/>
        <v/>
      </c>
      <c r="J91" s="772" t="str">
        <f t="shared" si="39"/>
        <v/>
      </c>
      <c r="K91" s="239"/>
      <c r="L91" s="239"/>
      <c r="M91" s="239"/>
      <c r="N91" s="239"/>
      <c r="O91" s="773">
        <f t="shared" si="40"/>
        <v>0</v>
      </c>
      <c r="P91" s="239"/>
      <c r="Q91" s="239"/>
      <c r="R91" s="239"/>
      <c r="S91" s="239"/>
      <c r="T91" s="773">
        <f t="shared" si="41"/>
        <v>0</v>
      </c>
      <c r="U91" s="239"/>
      <c r="V91" s="239"/>
      <c r="W91" s="239"/>
      <c r="X91" s="239"/>
      <c r="Y91" s="773">
        <f t="shared" si="42"/>
        <v>0</v>
      </c>
      <c r="Z91" s="239"/>
      <c r="AA91" s="239"/>
      <c r="AB91" s="239"/>
      <c r="AC91" s="239"/>
      <c r="AD91" s="773">
        <f t="shared" si="43"/>
        <v>0</v>
      </c>
      <c r="AE91" s="239"/>
      <c r="AF91" s="239"/>
      <c r="AG91" s="239"/>
      <c r="AH91" s="239"/>
      <c r="AI91" s="773">
        <f t="shared" si="44"/>
        <v>0</v>
      </c>
      <c r="AJ91" s="239"/>
      <c r="AK91" s="239"/>
      <c r="AL91" s="239"/>
      <c r="AM91" s="239"/>
      <c r="AN91" s="773">
        <f t="shared" si="45"/>
        <v>0</v>
      </c>
      <c r="AO91" s="239"/>
      <c r="AP91" s="239"/>
      <c r="AQ91" s="239"/>
      <c r="AR91" s="239"/>
      <c r="AS91" s="773">
        <f t="shared" si="36"/>
        <v>0</v>
      </c>
      <c r="AT91" s="774">
        <f t="shared" si="35"/>
        <v>0</v>
      </c>
      <c r="AU91" s="774">
        <f t="shared" si="46"/>
        <v>0</v>
      </c>
      <c r="AV91" s="774">
        <f t="shared" si="47"/>
        <v>0</v>
      </c>
      <c r="AW91" s="774">
        <f t="shared" si="48"/>
        <v>0</v>
      </c>
      <c r="AX91" s="773">
        <f t="shared" si="49"/>
        <v>0</v>
      </c>
      <c r="AY91" s="774">
        <f t="shared" si="50"/>
        <v>0</v>
      </c>
      <c r="AZ91" s="774">
        <f t="shared" si="51"/>
        <v>0</v>
      </c>
      <c r="BA91" s="774">
        <f t="shared" si="52"/>
        <v>0</v>
      </c>
      <c r="BB91" s="774">
        <f t="shared" si="53"/>
        <v>0</v>
      </c>
      <c r="BC91" s="773">
        <f t="shared" si="54"/>
        <v>0</v>
      </c>
      <c r="BD91" s="774">
        <f t="shared" si="55"/>
        <v>0</v>
      </c>
      <c r="BE91" s="774">
        <f t="shared" si="56"/>
        <v>0</v>
      </c>
      <c r="BF91" s="774">
        <f t="shared" si="57"/>
        <v>0</v>
      </c>
      <c r="BG91" s="774">
        <f t="shared" si="58"/>
        <v>0</v>
      </c>
      <c r="BH91" s="773">
        <f t="shared" si="59"/>
        <v>0</v>
      </c>
      <c r="BI91" s="774">
        <f t="shared" si="60"/>
        <v>0</v>
      </c>
      <c r="BJ91" s="774">
        <f t="shared" si="61"/>
        <v>0</v>
      </c>
      <c r="BK91" s="774">
        <f t="shared" si="62"/>
        <v>0</v>
      </c>
      <c r="BL91" s="774">
        <f t="shared" si="63"/>
        <v>0</v>
      </c>
      <c r="BM91" s="773">
        <f t="shared" si="64"/>
        <v>0</v>
      </c>
    </row>
    <row r="92" spans="1:65" s="240" customFormat="1" ht="13.5" customHeight="1">
      <c r="A92" s="235">
        <v>77</v>
      </c>
      <c r="B92" s="439"/>
      <c r="C92" s="1009"/>
      <c r="D92" s="1008"/>
      <c r="E92" s="242"/>
      <c r="F92" s="243"/>
      <c r="G92" s="238"/>
      <c r="H92" s="771" t="str">
        <f t="shared" si="37"/>
        <v/>
      </c>
      <c r="I92" s="235" t="str">
        <f t="shared" si="38"/>
        <v/>
      </c>
      <c r="J92" s="772" t="str">
        <f t="shared" si="39"/>
        <v/>
      </c>
      <c r="K92" s="239"/>
      <c r="L92" s="239"/>
      <c r="M92" s="239"/>
      <c r="N92" s="239"/>
      <c r="O92" s="773">
        <f t="shared" si="40"/>
        <v>0</v>
      </c>
      <c r="P92" s="239"/>
      <c r="Q92" s="239"/>
      <c r="R92" s="239"/>
      <c r="S92" s="239"/>
      <c r="T92" s="773">
        <f t="shared" si="41"/>
        <v>0</v>
      </c>
      <c r="U92" s="239"/>
      <c r="V92" s="239"/>
      <c r="W92" s="239"/>
      <c r="X92" s="239"/>
      <c r="Y92" s="773">
        <f t="shared" si="42"/>
        <v>0</v>
      </c>
      <c r="Z92" s="239"/>
      <c r="AA92" s="239"/>
      <c r="AB92" s="239"/>
      <c r="AC92" s="239"/>
      <c r="AD92" s="773">
        <f t="shared" si="43"/>
        <v>0</v>
      </c>
      <c r="AE92" s="239"/>
      <c r="AF92" s="239"/>
      <c r="AG92" s="239"/>
      <c r="AH92" s="239"/>
      <c r="AI92" s="773">
        <f t="shared" si="44"/>
        <v>0</v>
      </c>
      <c r="AJ92" s="239"/>
      <c r="AK92" s="239"/>
      <c r="AL92" s="239"/>
      <c r="AM92" s="239"/>
      <c r="AN92" s="773">
        <f t="shared" si="45"/>
        <v>0</v>
      </c>
      <c r="AO92" s="239"/>
      <c r="AP92" s="239"/>
      <c r="AQ92" s="239"/>
      <c r="AR92" s="239"/>
      <c r="AS92" s="773">
        <f t="shared" si="36"/>
        <v>0</v>
      </c>
      <c r="AT92" s="774">
        <f t="shared" si="35"/>
        <v>0</v>
      </c>
      <c r="AU92" s="774">
        <f t="shared" si="46"/>
        <v>0</v>
      </c>
      <c r="AV92" s="774">
        <f t="shared" si="47"/>
        <v>0</v>
      </c>
      <c r="AW92" s="774">
        <f t="shared" si="48"/>
        <v>0</v>
      </c>
      <c r="AX92" s="773">
        <f t="shared" si="49"/>
        <v>0</v>
      </c>
      <c r="AY92" s="774">
        <f t="shared" si="50"/>
        <v>0</v>
      </c>
      <c r="AZ92" s="774">
        <f t="shared" si="51"/>
        <v>0</v>
      </c>
      <c r="BA92" s="774">
        <f t="shared" si="52"/>
        <v>0</v>
      </c>
      <c r="BB92" s="774">
        <f t="shared" si="53"/>
        <v>0</v>
      </c>
      <c r="BC92" s="773">
        <f t="shared" si="54"/>
        <v>0</v>
      </c>
      <c r="BD92" s="774">
        <f t="shared" si="55"/>
        <v>0</v>
      </c>
      <c r="BE92" s="774">
        <f t="shared" si="56"/>
        <v>0</v>
      </c>
      <c r="BF92" s="774">
        <f t="shared" si="57"/>
        <v>0</v>
      </c>
      <c r="BG92" s="774">
        <f t="shared" si="58"/>
        <v>0</v>
      </c>
      <c r="BH92" s="773">
        <f t="shared" si="59"/>
        <v>0</v>
      </c>
      <c r="BI92" s="774">
        <f t="shared" si="60"/>
        <v>0</v>
      </c>
      <c r="BJ92" s="774">
        <f t="shared" si="61"/>
        <v>0</v>
      </c>
      <c r="BK92" s="774">
        <f t="shared" si="62"/>
        <v>0</v>
      </c>
      <c r="BL92" s="774">
        <f t="shared" si="63"/>
        <v>0</v>
      </c>
      <c r="BM92" s="773">
        <f t="shared" si="64"/>
        <v>0</v>
      </c>
    </row>
    <row r="93" spans="1:65" s="240" customFormat="1" ht="13.5" customHeight="1">
      <c r="A93" s="235">
        <v>78</v>
      </c>
      <c r="B93" s="439"/>
      <c r="C93" s="1009"/>
      <c r="D93" s="1008"/>
      <c r="E93" s="242"/>
      <c r="F93" s="243"/>
      <c r="G93" s="238"/>
      <c r="H93" s="771" t="str">
        <f t="shared" si="37"/>
        <v/>
      </c>
      <c r="I93" s="235" t="str">
        <f t="shared" si="38"/>
        <v/>
      </c>
      <c r="J93" s="772" t="str">
        <f t="shared" si="39"/>
        <v/>
      </c>
      <c r="K93" s="239"/>
      <c r="L93" s="239"/>
      <c r="M93" s="239"/>
      <c r="N93" s="239"/>
      <c r="O93" s="773">
        <f t="shared" si="40"/>
        <v>0</v>
      </c>
      <c r="P93" s="239"/>
      <c r="Q93" s="239"/>
      <c r="R93" s="239"/>
      <c r="S93" s="239"/>
      <c r="T93" s="773">
        <f t="shared" si="41"/>
        <v>0</v>
      </c>
      <c r="U93" s="239"/>
      <c r="V93" s="239"/>
      <c r="W93" s="239"/>
      <c r="X93" s="239"/>
      <c r="Y93" s="773">
        <f t="shared" si="42"/>
        <v>0</v>
      </c>
      <c r="Z93" s="239"/>
      <c r="AA93" s="239"/>
      <c r="AB93" s="239"/>
      <c r="AC93" s="239"/>
      <c r="AD93" s="773">
        <f t="shared" si="43"/>
        <v>0</v>
      </c>
      <c r="AE93" s="239"/>
      <c r="AF93" s="239"/>
      <c r="AG93" s="239"/>
      <c r="AH93" s="239"/>
      <c r="AI93" s="773">
        <f t="shared" si="44"/>
        <v>0</v>
      </c>
      <c r="AJ93" s="239"/>
      <c r="AK93" s="239"/>
      <c r="AL93" s="239"/>
      <c r="AM93" s="239"/>
      <c r="AN93" s="773">
        <f t="shared" si="45"/>
        <v>0</v>
      </c>
      <c r="AO93" s="239"/>
      <c r="AP93" s="239"/>
      <c r="AQ93" s="239"/>
      <c r="AR93" s="239"/>
      <c r="AS93" s="773">
        <f t="shared" si="36"/>
        <v>0</v>
      </c>
      <c r="AT93" s="774">
        <f t="shared" si="35"/>
        <v>0</v>
      </c>
      <c r="AU93" s="774">
        <f t="shared" si="46"/>
        <v>0</v>
      </c>
      <c r="AV93" s="774">
        <f t="shared" si="47"/>
        <v>0</v>
      </c>
      <c r="AW93" s="774">
        <f t="shared" si="48"/>
        <v>0</v>
      </c>
      <c r="AX93" s="773">
        <f t="shared" si="49"/>
        <v>0</v>
      </c>
      <c r="AY93" s="774">
        <f t="shared" si="50"/>
        <v>0</v>
      </c>
      <c r="AZ93" s="774">
        <f t="shared" si="51"/>
        <v>0</v>
      </c>
      <c r="BA93" s="774">
        <f t="shared" si="52"/>
        <v>0</v>
      </c>
      <c r="BB93" s="774">
        <f t="shared" si="53"/>
        <v>0</v>
      </c>
      <c r="BC93" s="773">
        <f t="shared" si="54"/>
        <v>0</v>
      </c>
      <c r="BD93" s="774">
        <f t="shared" si="55"/>
        <v>0</v>
      </c>
      <c r="BE93" s="774">
        <f t="shared" si="56"/>
        <v>0</v>
      </c>
      <c r="BF93" s="774">
        <f t="shared" si="57"/>
        <v>0</v>
      </c>
      <c r="BG93" s="774">
        <f t="shared" si="58"/>
        <v>0</v>
      </c>
      <c r="BH93" s="773">
        <f t="shared" si="59"/>
        <v>0</v>
      </c>
      <c r="BI93" s="774">
        <f t="shared" si="60"/>
        <v>0</v>
      </c>
      <c r="BJ93" s="774">
        <f t="shared" si="61"/>
        <v>0</v>
      </c>
      <c r="BK93" s="774">
        <f t="shared" si="62"/>
        <v>0</v>
      </c>
      <c r="BL93" s="774">
        <f t="shared" si="63"/>
        <v>0</v>
      </c>
      <c r="BM93" s="773">
        <f t="shared" si="64"/>
        <v>0</v>
      </c>
    </row>
    <row r="94" spans="1:65" s="240" customFormat="1" ht="13.5" customHeight="1">
      <c r="A94" s="235">
        <v>79</v>
      </c>
      <c r="B94" s="439"/>
      <c r="C94" s="1009"/>
      <c r="D94" s="1008"/>
      <c r="E94" s="242"/>
      <c r="F94" s="243"/>
      <c r="G94" s="238"/>
      <c r="H94" s="771" t="str">
        <f t="shared" si="37"/>
        <v/>
      </c>
      <c r="I94" s="235" t="str">
        <f t="shared" si="38"/>
        <v/>
      </c>
      <c r="J94" s="772" t="str">
        <f t="shared" si="39"/>
        <v/>
      </c>
      <c r="K94" s="239"/>
      <c r="L94" s="239"/>
      <c r="M94" s="239"/>
      <c r="N94" s="239"/>
      <c r="O94" s="773">
        <f t="shared" si="40"/>
        <v>0</v>
      </c>
      <c r="P94" s="239"/>
      <c r="Q94" s="239"/>
      <c r="R94" s="239"/>
      <c r="S94" s="239"/>
      <c r="T94" s="773">
        <f t="shared" si="41"/>
        <v>0</v>
      </c>
      <c r="U94" s="239"/>
      <c r="V94" s="239"/>
      <c r="W94" s="239"/>
      <c r="X94" s="239"/>
      <c r="Y94" s="773">
        <f t="shared" si="42"/>
        <v>0</v>
      </c>
      <c r="Z94" s="239"/>
      <c r="AA94" s="239"/>
      <c r="AB94" s="239"/>
      <c r="AC94" s="239"/>
      <c r="AD94" s="773">
        <f t="shared" si="43"/>
        <v>0</v>
      </c>
      <c r="AE94" s="239"/>
      <c r="AF94" s="239"/>
      <c r="AG94" s="239"/>
      <c r="AH94" s="239"/>
      <c r="AI94" s="773">
        <f t="shared" si="44"/>
        <v>0</v>
      </c>
      <c r="AJ94" s="239"/>
      <c r="AK94" s="239"/>
      <c r="AL94" s="239"/>
      <c r="AM94" s="239"/>
      <c r="AN94" s="773">
        <f t="shared" si="45"/>
        <v>0</v>
      </c>
      <c r="AO94" s="239"/>
      <c r="AP94" s="239"/>
      <c r="AQ94" s="239"/>
      <c r="AR94" s="239"/>
      <c r="AS94" s="773">
        <f t="shared" si="36"/>
        <v>0</v>
      </c>
      <c r="AT94" s="774">
        <f t="shared" si="35"/>
        <v>0</v>
      </c>
      <c r="AU94" s="774">
        <f t="shared" si="46"/>
        <v>0</v>
      </c>
      <c r="AV94" s="774">
        <f t="shared" si="47"/>
        <v>0</v>
      </c>
      <c r="AW94" s="774">
        <f t="shared" si="48"/>
        <v>0</v>
      </c>
      <c r="AX94" s="773">
        <f t="shared" si="49"/>
        <v>0</v>
      </c>
      <c r="AY94" s="774">
        <f t="shared" si="50"/>
        <v>0</v>
      </c>
      <c r="AZ94" s="774">
        <f t="shared" si="51"/>
        <v>0</v>
      </c>
      <c r="BA94" s="774">
        <f t="shared" si="52"/>
        <v>0</v>
      </c>
      <c r="BB94" s="774">
        <f t="shared" si="53"/>
        <v>0</v>
      </c>
      <c r="BC94" s="773">
        <f t="shared" si="54"/>
        <v>0</v>
      </c>
      <c r="BD94" s="774">
        <f t="shared" si="55"/>
        <v>0</v>
      </c>
      <c r="BE94" s="774">
        <f t="shared" si="56"/>
        <v>0</v>
      </c>
      <c r="BF94" s="774">
        <f t="shared" si="57"/>
        <v>0</v>
      </c>
      <c r="BG94" s="774">
        <f t="shared" si="58"/>
        <v>0</v>
      </c>
      <c r="BH94" s="773">
        <f t="shared" si="59"/>
        <v>0</v>
      </c>
      <c r="BI94" s="774">
        <f t="shared" si="60"/>
        <v>0</v>
      </c>
      <c r="BJ94" s="774">
        <f t="shared" si="61"/>
        <v>0</v>
      </c>
      <c r="BK94" s="774">
        <f t="shared" si="62"/>
        <v>0</v>
      </c>
      <c r="BL94" s="774">
        <f t="shared" si="63"/>
        <v>0</v>
      </c>
      <c r="BM94" s="773">
        <f t="shared" si="64"/>
        <v>0</v>
      </c>
    </row>
    <row r="95" spans="1:65" s="240" customFormat="1" ht="13.5" customHeight="1">
      <c r="A95" s="235">
        <v>80</v>
      </c>
      <c r="B95" s="439"/>
      <c r="C95" s="1009"/>
      <c r="D95" s="1008"/>
      <c r="E95" s="242"/>
      <c r="F95" s="243"/>
      <c r="G95" s="238"/>
      <c r="H95" s="771" t="str">
        <f t="shared" si="37"/>
        <v/>
      </c>
      <c r="I95" s="235" t="str">
        <f t="shared" si="38"/>
        <v/>
      </c>
      <c r="J95" s="772" t="str">
        <f t="shared" si="39"/>
        <v/>
      </c>
      <c r="K95" s="239"/>
      <c r="L95" s="239"/>
      <c r="M95" s="239"/>
      <c r="N95" s="239"/>
      <c r="O95" s="773">
        <f t="shared" si="40"/>
        <v>0</v>
      </c>
      <c r="P95" s="239"/>
      <c r="Q95" s="239"/>
      <c r="R95" s="239"/>
      <c r="S95" s="239"/>
      <c r="T95" s="773">
        <f t="shared" si="41"/>
        <v>0</v>
      </c>
      <c r="U95" s="239"/>
      <c r="V95" s="239"/>
      <c r="W95" s="239"/>
      <c r="X95" s="239"/>
      <c r="Y95" s="773">
        <f t="shared" si="42"/>
        <v>0</v>
      </c>
      <c r="Z95" s="239"/>
      <c r="AA95" s="239"/>
      <c r="AB95" s="239"/>
      <c r="AC95" s="239"/>
      <c r="AD95" s="773">
        <f t="shared" si="43"/>
        <v>0</v>
      </c>
      <c r="AE95" s="239"/>
      <c r="AF95" s="239"/>
      <c r="AG95" s="239"/>
      <c r="AH95" s="239"/>
      <c r="AI95" s="773">
        <f t="shared" si="44"/>
        <v>0</v>
      </c>
      <c r="AJ95" s="239"/>
      <c r="AK95" s="239"/>
      <c r="AL95" s="239"/>
      <c r="AM95" s="239"/>
      <c r="AN95" s="773">
        <f t="shared" si="45"/>
        <v>0</v>
      </c>
      <c r="AO95" s="239"/>
      <c r="AP95" s="239"/>
      <c r="AQ95" s="239"/>
      <c r="AR95" s="239"/>
      <c r="AS95" s="773">
        <f t="shared" si="36"/>
        <v>0</v>
      </c>
      <c r="AT95" s="774">
        <f t="shared" si="35"/>
        <v>0</v>
      </c>
      <c r="AU95" s="774">
        <f t="shared" si="46"/>
        <v>0</v>
      </c>
      <c r="AV95" s="774">
        <f t="shared" si="47"/>
        <v>0</v>
      </c>
      <c r="AW95" s="774">
        <f t="shared" si="48"/>
        <v>0</v>
      </c>
      <c r="AX95" s="773">
        <f t="shared" si="49"/>
        <v>0</v>
      </c>
      <c r="AY95" s="774">
        <f t="shared" si="50"/>
        <v>0</v>
      </c>
      <c r="AZ95" s="774">
        <f t="shared" si="51"/>
        <v>0</v>
      </c>
      <c r="BA95" s="774">
        <f t="shared" si="52"/>
        <v>0</v>
      </c>
      <c r="BB95" s="774">
        <f t="shared" si="53"/>
        <v>0</v>
      </c>
      <c r="BC95" s="773">
        <f t="shared" si="54"/>
        <v>0</v>
      </c>
      <c r="BD95" s="774">
        <f t="shared" si="55"/>
        <v>0</v>
      </c>
      <c r="BE95" s="774">
        <f t="shared" si="56"/>
        <v>0</v>
      </c>
      <c r="BF95" s="774">
        <f t="shared" si="57"/>
        <v>0</v>
      </c>
      <c r="BG95" s="774">
        <f t="shared" si="58"/>
        <v>0</v>
      </c>
      <c r="BH95" s="773">
        <f t="shared" si="59"/>
        <v>0</v>
      </c>
      <c r="BI95" s="774">
        <f t="shared" si="60"/>
        <v>0</v>
      </c>
      <c r="BJ95" s="774">
        <f t="shared" si="61"/>
        <v>0</v>
      </c>
      <c r="BK95" s="774">
        <f t="shared" si="62"/>
        <v>0</v>
      </c>
      <c r="BL95" s="774">
        <f t="shared" si="63"/>
        <v>0</v>
      </c>
      <c r="BM95" s="773">
        <f t="shared" si="64"/>
        <v>0</v>
      </c>
    </row>
    <row r="96" spans="1:65" s="241" customFormat="1" ht="13.5" customHeight="1">
      <c r="A96" s="377">
        <v>81</v>
      </c>
      <c r="B96" s="393" t="s">
        <v>283</v>
      </c>
      <c r="C96" s="378"/>
      <c r="D96" s="379"/>
      <c r="E96" s="380"/>
      <c r="F96" s="380"/>
      <c r="G96" s="381"/>
      <c r="H96" s="381"/>
      <c r="I96" s="380"/>
      <c r="J96" s="382"/>
      <c r="K96" s="776">
        <f t="shared" ref="K96:AW96" si="65">SUM(K16:K95)</f>
        <v>0</v>
      </c>
      <c r="L96" s="776">
        <f t="shared" si="65"/>
        <v>0</v>
      </c>
      <c r="M96" s="776">
        <f t="shared" si="65"/>
        <v>0</v>
      </c>
      <c r="N96" s="776">
        <f t="shared" si="65"/>
        <v>0</v>
      </c>
      <c r="O96" s="776">
        <f t="shared" si="65"/>
        <v>0</v>
      </c>
      <c r="P96" s="776">
        <f t="shared" si="65"/>
        <v>0</v>
      </c>
      <c r="Q96" s="776">
        <f t="shared" si="65"/>
        <v>0</v>
      </c>
      <c r="R96" s="776">
        <f t="shared" si="65"/>
        <v>0</v>
      </c>
      <c r="S96" s="776">
        <f t="shared" si="65"/>
        <v>0</v>
      </c>
      <c r="T96" s="776">
        <f t="shared" si="65"/>
        <v>0</v>
      </c>
      <c r="U96" s="776">
        <f t="shared" si="65"/>
        <v>0</v>
      </c>
      <c r="V96" s="776">
        <f t="shared" si="65"/>
        <v>0</v>
      </c>
      <c r="W96" s="776">
        <f t="shared" si="65"/>
        <v>0</v>
      </c>
      <c r="X96" s="776">
        <f t="shared" si="65"/>
        <v>0</v>
      </c>
      <c r="Y96" s="776">
        <f t="shared" si="65"/>
        <v>0</v>
      </c>
      <c r="Z96" s="776">
        <f t="shared" si="65"/>
        <v>0</v>
      </c>
      <c r="AA96" s="776">
        <f t="shared" si="65"/>
        <v>0</v>
      </c>
      <c r="AB96" s="776">
        <f t="shared" si="65"/>
        <v>0</v>
      </c>
      <c r="AC96" s="776">
        <f t="shared" si="65"/>
        <v>0</v>
      </c>
      <c r="AD96" s="776">
        <f t="shared" si="65"/>
        <v>0</v>
      </c>
      <c r="AE96" s="776">
        <f t="shared" si="65"/>
        <v>0</v>
      </c>
      <c r="AF96" s="776">
        <f t="shared" si="65"/>
        <v>0</v>
      </c>
      <c r="AG96" s="776">
        <f t="shared" si="65"/>
        <v>0</v>
      </c>
      <c r="AH96" s="776">
        <f t="shared" si="65"/>
        <v>0</v>
      </c>
      <c r="AI96" s="776">
        <f t="shared" si="65"/>
        <v>0</v>
      </c>
      <c r="AJ96" s="776">
        <f t="shared" si="65"/>
        <v>0</v>
      </c>
      <c r="AK96" s="776">
        <f t="shared" si="65"/>
        <v>0</v>
      </c>
      <c r="AL96" s="776">
        <f t="shared" si="65"/>
        <v>0</v>
      </c>
      <c r="AM96" s="776">
        <f t="shared" si="65"/>
        <v>0</v>
      </c>
      <c r="AN96" s="776">
        <f t="shared" si="65"/>
        <v>0</v>
      </c>
      <c r="AO96" s="776">
        <f t="shared" si="65"/>
        <v>0</v>
      </c>
      <c r="AP96" s="776">
        <f t="shared" si="65"/>
        <v>0</v>
      </c>
      <c r="AQ96" s="776">
        <f t="shared" si="65"/>
        <v>0</v>
      </c>
      <c r="AR96" s="776">
        <f t="shared" si="65"/>
        <v>0</v>
      </c>
      <c r="AS96" s="776">
        <f t="shared" si="65"/>
        <v>0</v>
      </c>
      <c r="AT96" s="776">
        <f t="shared" si="65"/>
        <v>0</v>
      </c>
      <c r="AU96" s="776">
        <f t="shared" si="65"/>
        <v>0</v>
      </c>
      <c r="AV96" s="776">
        <f t="shared" si="65"/>
        <v>0</v>
      </c>
      <c r="AW96" s="776">
        <f t="shared" si="65"/>
        <v>0</v>
      </c>
      <c r="AX96" s="776">
        <f t="shared" ref="AX96:BM96" si="66">SUM(AX16:AX95)</f>
        <v>0</v>
      </c>
      <c r="AY96" s="776">
        <f t="shared" si="66"/>
        <v>0</v>
      </c>
      <c r="AZ96" s="776">
        <f t="shared" si="66"/>
        <v>0</v>
      </c>
      <c r="BA96" s="776">
        <f t="shared" si="66"/>
        <v>0</v>
      </c>
      <c r="BB96" s="776">
        <f t="shared" si="66"/>
        <v>0</v>
      </c>
      <c r="BC96" s="776">
        <f t="shared" si="66"/>
        <v>0</v>
      </c>
      <c r="BD96" s="776">
        <f t="shared" si="66"/>
        <v>0</v>
      </c>
      <c r="BE96" s="776">
        <f t="shared" si="66"/>
        <v>0</v>
      </c>
      <c r="BF96" s="776">
        <f t="shared" si="66"/>
        <v>0</v>
      </c>
      <c r="BG96" s="776">
        <f t="shared" si="66"/>
        <v>0</v>
      </c>
      <c r="BH96" s="776">
        <f t="shared" si="66"/>
        <v>0</v>
      </c>
      <c r="BI96" s="776">
        <f t="shared" si="66"/>
        <v>0</v>
      </c>
      <c r="BJ96" s="776">
        <f t="shared" si="66"/>
        <v>0</v>
      </c>
      <c r="BK96" s="776">
        <f t="shared" si="66"/>
        <v>0</v>
      </c>
      <c r="BL96" s="776">
        <f t="shared" si="66"/>
        <v>0</v>
      </c>
      <c r="BM96" s="776">
        <f t="shared" si="66"/>
        <v>0</v>
      </c>
    </row>
    <row r="97" spans="1:23" s="240" customFormat="1" ht="10.5" customHeight="1">
      <c r="I97" s="244"/>
      <c r="J97" s="244"/>
      <c r="K97" s="245"/>
      <c r="L97" s="245"/>
      <c r="M97" s="245"/>
      <c r="N97" s="245"/>
      <c r="O97" s="245"/>
      <c r="P97" s="245"/>
      <c r="Q97" s="245"/>
      <c r="R97" s="245"/>
      <c r="S97" s="245"/>
      <c r="T97" s="245"/>
      <c r="U97" s="245"/>
      <c r="V97" s="245"/>
      <c r="W97" s="245"/>
    </row>
    <row r="98" spans="1:23" s="240" customFormat="1" ht="18" customHeight="1">
      <c r="A98" s="584" t="s">
        <v>284</v>
      </c>
      <c r="B98" s="231"/>
      <c r="C98" s="231"/>
      <c r="D98" s="231"/>
      <c r="I98" s="244"/>
      <c r="J98" s="244"/>
      <c r="K98" s="245"/>
      <c r="L98" s="245"/>
      <c r="M98" s="245"/>
      <c r="N98" s="245"/>
      <c r="O98" s="245"/>
      <c r="P98" s="245"/>
      <c r="Q98" s="245"/>
      <c r="R98" s="245"/>
      <c r="S98" s="245"/>
      <c r="T98" s="245"/>
      <c r="U98" s="245"/>
      <c r="V98" s="245"/>
      <c r="W98" s="245"/>
    </row>
    <row r="99" spans="1:23" s="240" customFormat="1" ht="7.5" customHeight="1">
      <c r="A99" s="231"/>
      <c r="B99" s="231"/>
      <c r="C99" s="231"/>
      <c r="D99" s="231"/>
      <c r="I99" s="244"/>
      <c r="J99" s="244"/>
      <c r="K99" s="245"/>
      <c r="L99" s="245"/>
      <c r="M99" s="245"/>
      <c r="N99" s="245"/>
      <c r="O99" s="245"/>
      <c r="P99" s="245"/>
      <c r="Q99" s="245"/>
      <c r="R99" s="245"/>
      <c r="S99" s="245"/>
      <c r="T99" s="245"/>
      <c r="U99" s="245"/>
      <c r="V99" s="245"/>
      <c r="W99" s="245"/>
    </row>
    <row r="100" spans="1:23" s="240" customFormat="1" ht="18" customHeight="1">
      <c r="A100" s="231" t="s">
        <v>285</v>
      </c>
      <c r="B100" s="231"/>
      <c r="C100" s="231"/>
      <c r="D100" s="231"/>
      <c r="I100" s="244"/>
      <c r="J100" s="244"/>
      <c r="K100" s="245"/>
      <c r="L100" s="245"/>
      <c r="M100" s="245"/>
      <c r="N100" s="245"/>
      <c r="O100" s="245"/>
      <c r="P100" s="245"/>
      <c r="Q100" s="245"/>
      <c r="R100" s="245"/>
      <c r="S100" s="245"/>
      <c r="T100" s="245"/>
      <c r="U100" s="245"/>
      <c r="V100" s="245"/>
      <c r="W100" s="245"/>
    </row>
    <row r="101" spans="1:23" s="240" customFormat="1" ht="18" customHeight="1">
      <c r="A101" s="231" t="s">
        <v>286</v>
      </c>
      <c r="B101" s="231"/>
      <c r="C101" s="231"/>
      <c r="D101" s="231"/>
      <c r="I101" s="244"/>
      <c r="J101" s="244"/>
      <c r="K101" s="245"/>
      <c r="L101" s="245"/>
      <c r="M101" s="245"/>
      <c r="N101" s="245"/>
      <c r="O101" s="245"/>
      <c r="P101" s="245"/>
      <c r="Q101" s="245"/>
      <c r="R101" s="245"/>
      <c r="S101" s="245"/>
      <c r="T101" s="245"/>
      <c r="U101" s="245"/>
      <c r="V101" s="245"/>
      <c r="W101" s="245"/>
    </row>
    <row r="102" spans="1:23" s="240" customFormat="1" ht="18" customHeight="1">
      <c r="A102" s="231" t="s">
        <v>287</v>
      </c>
      <c r="B102" s="231"/>
      <c r="C102" s="231"/>
      <c r="D102" s="231"/>
      <c r="I102" s="244"/>
      <c r="J102" s="244"/>
      <c r="K102" s="245"/>
      <c r="L102" s="245"/>
      <c r="M102" s="245"/>
      <c r="N102" s="245"/>
      <c r="O102" s="245"/>
      <c r="P102" s="245"/>
      <c r="Q102" s="245"/>
      <c r="R102" s="245"/>
      <c r="S102" s="245"/>
      <c r="T102" s="245"/>
      <c r="U102" s="245"/>
      <c r="V102" s="245"/>
      <c r="W102" s="245"/>
    </row>
    <row r="103" spans="1:23" s="240" customFormat="1" ht="18" customHeight="1">
      <c r="A103" s="231" t="s">
        <v>288</v>
      </c>
      <c r="B103" s="231"/>
      <c r="C103" s="231"/>
      <c r="D103" s="231"/>
      <c r="I103" s="244"/>
      <c r="J103" s="244"/>
      <c r="K103" s="245"/>
      <c r="L103" s="245"/>
      <c r="M103" s="245"/>
      <c r="N103" s="245"/>
      <c r="O103" s="245"/>
      <c r="P103" s="245"/>
      <c r="Q103" s="245"/>
      <c r="R103" s="245"/>
      <c r="S103" s="245"/>
      <c r="T103" s="245"/>
      <c r="U103" s="245"/>
      <c r="V103" s="245"/>
      <c r="W103" s="245"/>
    </row>
    <row r="104" spans="1:23" s="240" customFormat="1" ht="18" customHeight="1">
      <c r="A104" s="231" t="s">
        <v>289</v>
      </c>
      <c r="B104" s="231"/>
      <c r="C104" s="231"/>
      <c r="D104" s="231"/>
      <c r="I104" s="244"/>
      <c r="J104" s="244"/>
      <c r="K104" s="245"/>
      <c r="L104" s="245"/>
      <c r="M104" s="245"/>
      <c r="N104" s="245"/>
      <c r="O104" s="245"/>
      <c r="P104" s="245"/>
      <c r="Q104" s="245"/>
      <c r="R104" s="245"/>
      <c r="S104" s="245"/>
      <c r="T104" s="245"/>
      <c r="U104" s="245"/>
      <c r="V104" s="245"/>
      <c r="W104" s="245"/>
    </row>
    <row r="105" spans="1:23" s="240" customFormat="1" ht="15" customHeight="1">
      <c r="A105" s="231"/>
      <c r="B105" s="231" t="s">
        <v>290</v>
      </c>
      <c r="C105" s="231"/>
      <c r="D105" s="231"/>
      <c r="I105" s="244"/>
      <c r="J105" s="244"/>
      <c r="K105" s="245"/>
      <c r="L105" s="245"/>
      <c r="M105" s="245"/>
      <c r="N105" s="245"/>
      <c r="O105" s="245"/>
      <c r="P105" s="245"/>
      <c r="Q105" s="245"/>
      <c r="R105" s="245"/>
      <c r="S105" s="245"/>
      <c r="T105" s="245"/>
      <c r="U105" s="245"/>
      <c r="V105" s="245"/>
      <c r="W105" s="245"/>
    </row>
    <row r="106" spans="1:23" s="240" customFormat="1" ht="15" customHeight="1">
      <c r="B106" s="231" t="s">
        <v>291</v>
      </c>
      <c r="C106" s="231"/>
      <c r="D106" s="231"/>
      <c r="I106" s="244"/>
      <c r="J106" s="244"/>
      <c r="K106" s="245"/>
      <c r="L106" s="245"/>
      <c r="M106" s="245"/>
      <c r="N106" s="245"/>
      <c r="O106" s="245"/>
      <c r="P106" s="245"/>
      <c r="Q106" s="245"/>
      <c r="R106" s="245"/>
      <c r="S106" s="245"/>
      <c r="T106" s="245"/>
      <c r="U106" s="245"/>
      <c r="V106" s="245"/>
      <c r="W106" s="245"/>
    </row>
    <row r="107" spans="1:23" s="240" customFormat="1" ht="15" customHeight="1">
      <c r="A107" s="231"/>
      <c r="B107" s="231" t="s">
        <v>292</v>
      </c>
      <c r="C107" s="231"/>
      <c r="D107" s="231"/>
      <c r="I107" s="244"/>
      <c r="J107" s="244"/>
      <c r="K107" s="245"/>
      <c r="L107" s="245"/>
      <c r="M107" s="245"/>
      <c r="N107" s="245"/>
      <c r="O107" s="245"/>
      <c r="P107" s="245"/>
      <c r="Q107" s="245"/>
      <c r="R107" s="245"/>
      <c r="S107" s="245"/>
      <c r="T107" s="245"/>
      <c r="U107" s="245"/>
      <c r="V107" s="245"/>
      <c r="W107" s="245"/>
    </row>
    <row r="108" spans="1:23" s="240" customFormat="1" ht="18" customHeight="1">
      <c r="A108" s="231" t="s">
        <v>293</v>
      </c>
      <c r="B108" s="231"/>
      <c r="C108" s="231"/>
      <c r="D108" s="231"/>
      <c r="I108" s="244"/>
      <c r="J108" s="244"/>
      <c r="K108" s="245"/>
      <c r="L108" s="245"/>
      <c r="M108" s="245"/>
      <c r="N108" s="245"/>
      <c r="O108" s="245"/>
      <c r="P108" s="245"/>
      <c r="Q108" s="245"/>
      <c r="R108" s="245"/>
      <c r="S108" s="245"/>
      <c r="T108" s="245"/>
      <c r="U108" s="245"/>
      <c r="V108" s="245"/>
      <c r="W108" s="245"/>
    </row>
    <row r="109" spans="1:23" s="240" customFormat="1" ht="18" customHeight="1">
      <c r="A109" s="231"/>
      <c r="B109" s="231" t="s">
        <v>294</v>
      </c>
      <c r="C109" s="231"/>
      <c r="D109" s="231"/>
      <c r="I109" s="244"/>
      <c r="J109" s="244"/>
      <c r="K109" s="245"/>
      <c r="L109" s="245"/>
      <c r="M109" s="245"/>
      <c r="N109" s="245"/>
      <c r="O109" s="245"/>
      <c r="P109" s="245"/>
      <c r="Q109" s="245"/>
      <c r="R109" s="245"/>
      <c r="S109" s="245"/>
      <c r="T109" s="245"/>
      <c r="U109" s="245"/>
      <c r="V109" s="245"/>
      <c r="W109" s="245"/>
    </row>
    <row r="110" spans="1:23" s="240" customFormat="1" ht="15" customHeight="1">
      <c r="A110" s="231"/>
      <c r="B110" s="231" t="s">
        <v>295</v>
      </c>
      <c r="C110" s="231"/>
      <c r="D110" s="231"/>
      <c r="I110" s="244"/>
      <c r="J110" s="244"/>
      <c r="K110" s="245"/>
      <c r="L110" s="245"/>
      <c r="M110" s="245"/>
      <c r="N110" s="245"/>
      <c r="O110" s="245"/>
      <c r="P110" s="245"/>
      <c r="Q110" s="245"/>
      <c r="R110" s="245"/>
      <c r="S110" s="245"/>
      <c r="T110" s="245"/>
      <c r="U110" s="245"/>
      <c r="V110" s="245"/>
      <c r="W110" s="245"/>
    </row>
    <row r="111" spans="1:23" s="240" customFormat="1" ht="15" customHeight="1">
      <c r="A111" s="231"/>
      <c r="B111" s="231" t="s">
        <v>296</v>
      </c>
      <c r="C111" s="231"/>
      <c r="D111" s="231"/>
      <c r="I111" s="244"/>
      <c r="J111" s="244"/>
      <c r="K111" s="245"/>
      <c r="L111" s="245"/>
      <c r="M111" s="245"/>
      <c r="N111" s="245"/>
      <c r="O111" s="245"/>
      <c r="P111" s="245"/>
      <c r="Q111" s="245"/>
      <c r="R111" s="245"/>
      <c r="S111" s="245"/>
      <c r="T111" s="245"/>
      <c r="U111" s="245"/>
      <c r="V111" s="245"/>
      <c r="W111" s="245"/>
    </row>
    <row r="112" spans="1:23" s="240" customFormat="1" ht="6.75" customHeight="1">
      <c r="A112" s="585"/>
      <c r="B112" s="585"/>
      <c r="C112" s="585"/>
      <c r="D112" s="585"/>
      <c r="E112" s="775"/>
      <c r="I112" s="244"/>
      <c r="J112" s="244"/>
      <c r="K112" s="245"/>
      <c r="L112" s="245"/>
      <c r="M112" s="245"/>
      <c r="N112" s="245"/>
      <c r="O112" s="245"/>
      <c r="P112" s="245"/>
      <c r="Q112" s="245"/>
      <c r="R112" s="245"/>
      <c r="S112" s="245"/>
      <c r="T112" s="245"/>
      <c r="U112" s="245"/>
      <c r="V112" s="245"/>
      <c r="W112" s="245"/>
    </row>
    <row r="113" spans="1:23" s="240" customFormat="1" ht="12" customHeight="1">
      <c r="A113" s="247"/>
      <c r="B113" s="247"/>
      <c r="C113" s="247"/>
      <c r="D113" s="229"/>
      <c r="E113" s="231"/>
      <c r="F113" s="231"/>
      <c r="G113" s="231"/>
      <c r="H113" s="231"/>
      <c r="I113" s="244"/>
      <c r="J113" s="244"/>
      <c r="K113" s="245"/>
      <c r="L113" s="245"/>
      <c r="M113" s="245"/>
      <c r="N113" s="245"/>
      <c r="O113" s="245"/>
      <c r="P113" s="245"/>
      <c r="Q113" s="245"/>
      <c r="R113" s="245"/>
      <c r="S113" s="245"/>
      <c r="T113" s="245"/>
      <c r="U113" s="245"/>
      <c r="V113" s="245"/>
      <c r="W113" s="245"/>
    </row>
    <row r="114" spans="1:23" s="240" customFormat="1" ht="12" customHeight="1">
      <c r="A114" s="229"/>
      <c r="B114" s="584" t="s">
        <v>297</v>
      </c>
      <c r="C114" s="229"/>
      <c r="D114" s="229"/>
      <c r="E114" s="1029" t="s">
        <v>298</v>
      </c>
      <c r="F114" s="1030" t="s">
        <v>281</v>
      </c>
      <c r="G114" s="586" t="s">
        <v>299</v>
      </c>
      <c r="H114" s="229"/>
      <c r="I114" s="244"/>
      <c r="J114" s="244"/>
      <c r="K114" s="245"/>
      <c r="L114" s="245"/>
      <c r="M114" s="245"/>
      <c r="N114" s="245"/>
      <c r="O114" s="245"/>
      <c r="P114" s="245"/>
      <c r="Q114" s="245"/>
      <c r="R114" s="245"/>
      <c r="S114" s="245"/>
      <c r="T114" s="245"/>
      <c r="U114" s="245"/>
      <c r="V114" s="245"/>
      <c r="W114" s="245"/>
    </row>
    <row r="115" spans="1:23" s="240" customFormat="1" ht="12" customHeight="1">
      <c r="A115" s="229"/>
      <c r="B115" s="246">
        <f>'Report 1'!$A$31</f>
        <v>11</v>
      </c>
      <c r="C115" s="229" t="str">
        <f>'Report 1'!$B$31</f>
        <v>Residential Treatment Center, ARTC and Group Homes &lt; 21</v>
      </c>
      <c r="D115" s="229"/>
      <c r="E115" s="1031" t="s">
        <v>231</v>
      </c>
      <c r="F115" s="1032" t="s">
        <v>300</v>
      </c>
      <c r="G115" s="1033" t="s">
        <v>301</v>
      </c>
      <c r="H115" s="1034"/>
      <c r="I115" s="244"/>
      <c r="J115" s="244"/>
      <c r="K115" s="245"/>
      <c r="L115" s="245"/>
      <c r="M115" s="245"/>
      <c r="N115" s="245"/>
      <c r="O115" s="245"/>
      <c r="P115" s="245"/>
      <c r="Q115" s="245"/>
      <c r="R115" s="245"/>
      <c r="S115" s="245"/>
      <c r="T115" s="245"/>
      <c r="U115" s="245"/>
      <c r="V115" s="245"/>
      <c r="W115" s="245"/>
    </row>
    <row r="116" spans="1:23" s="240" customFormat="1" ht="12" customHeight="1">
      <c r="A116" s="229"/>
      <c r="B116" s="246">
        <f>'Report 1'!$A$32</f>
        <v>12</v>
      </c>
      <c r="C116" s="229" t="str">
        <f>'Report 1'!$B$32</f>
        <v>Foster Care Therapeutic (TFC I &amp; II) &lt; 21</v>
      </c>
      <c r="D116" s="229"/>
      <c r="E116" s="1031" t="s">
        <v>231</v>
      </c>
      <c r="F116" s="1031" t="s">
        <v>300</v>
      </c>
      <c r="G116" s="1033" t="s">
        <v>301</v>
      </c>
      <c r="H116" s="1034"/>
      <c r="I116" s="244"/>
      <c r="J116" s="244"/>
      <c r="K116" s="245"/>
      <c r="L116" s="245"/>
      <c r="M116" s="245"/>
      <c r="N116" s="245"/>
      <c r="O116" s="245"/>
      <c r="P116" s="245"/>
      <c r="Q116" s="245"/>
      <c r="R116" s="245"/>
      <c r="S116" s="245"/>
      <c r="T116" s="245"/>
      <c r="U116" s="245"/>
      <c r="V116" s="245"/>
      <c r="W116" s="245"/>
    </row>
    <row r="117" spans="1:23" s="240" customFormat="1" ht="12" customHeight="1">
      <c r="B117" s="246">
        <f>'Report 1'!$A$33</f>
        <v>13</v>
      </c>
      <c r="C117" s="229" t="str">
        <f>'Report 1'!$B$33</f>
        <v>Skills Training &amp; Development (Behavioral Management Services) &lt; 21</v>
      </c>
      <c r="D117" s="229"/>
      <c r="E117" s="1031" t="s">
        <v>232</v>
      </c>
      <c r="F117" s="1031" t="s">
        <v>302</v>
      </c>
      <c r="G117" s="1033" t="s">
        <v>303</v>
      </c>
      <c r="H117" s="1034"/>
      <c r="I117" s="244"/>
      <c r="J117" s="244"/>
      <c r="K117" s="245"/>
      <c r="L117" s="245"/>
      <c r="M117" s="245"/>
      <c r="N117" s="245"/>
      <c r="O117" s="245"/>
      <c r="P117" s="245"/>
      <c r="Q117" s="245"/>
      <c r="R117" s="245"/>
      <c r="S117" s="245"/>
      <c r="T117" s="245"/>
      <c r="U117" s="245"/>
      <c r="V117" s="245"/>
      <c r="W117" s="245"/>
    </row>
    <row r="118" spans="1:23" s="240" customFormat="1" ht="12" customHeight="1">
      <c r="A118" s="229"/>
      <c r="B118" s="246">
        <f>'Report 1'!$A$34</f>
        <v>14</v>
      </c>
      <c r="C118" s="229" t="str">
        <f>'Report 1'!$B$34</f>
        <v>BH Day Treatment &lt; 21</v>
      </c>
      <c r="D118" s="229"/>
      <c r="E118" s="1031" t="s">
        <v>233</v>
      </c>
      <c r="F118" s="1031" t="s">
        <v>304</v>
      </c>
      <c r="G118" s="1033" t="s">
        <v>305</v>
      </c>
      <c r="H118" s="1034"/>
      <c r="I118" s="244"/>
      <c r="J118" s="244"/>
      <c r="K118" s="245"/>
      <c r="L118" s="245"/>
      <c r="M118" s="245"/>
      <c r="N118" s="245"/>
      <c r="O118" s="245"/>
      <c r="P118" s="245"/>
      <c r="Q118" s="245"/>
      <c r="R118" s="245"/>
      <c r="S118" s="245"/>
      <c r="T118" s="245"/>
      <c r="U118" s="245"/>
      <c r="V118" s="245"/>
      <c r="W118" s="245"/>
    </row>
    <row r="119" spans="1:23" s="240" customFormat="1" ht="12" customHeight="1">
      <c r="A119" s="229"/>
      <c r="B119" s="246">
        <f>'Report 1'!$A$35</f>
        <v>15</v>
      </c>
      <c r="C119" s="229" t="str">
        <f>'Report 1'!$B$35</f>
        <v>Psychosocial Rehab Services for Adults =&gt;18</v>
      </c>
      <c r="D119" s="229"/>
      <c r="E119" s="1031" t="s">
        <v>234</v>
      </c>
      <c r="F119" s="1031" t="s">
        <v>306</v>
      </c>
      <c r="G119" s="1033" t="s">
        <v>307</v>
      </c>
      <c r="H119" s="1034"/>
      <c r="I119" s="244"/>
      <c r="J119" s="244"/>
      <c r="K119" s="245"/>
      <c r="L119" s="245"/>
      <c r="M119" s="245"/>
      <c r="N119" s="245"/>
      <c r="O119" s="245"/>
      <c r="P119" s="245"/>
      <c r="Q119" s="245"/>
      <c r="R119" s="245"/>
      <c r="S119" s="245"/>
      <c r="T119" s="245"/>
      <c r="U119" s="245"/>
      <c r="V119" s="245"/>
      <c r="W119" s="245"/>
    </row>
    <row r="120" spans="1:23" s="240" customFormat="1" ht="12" customHeight="1">
      <c r="A120" s="229"/>
      <c r="B120" s="246">
        <f>'Report 1'!$A$36</f>
        <v>16</v>
      </c>
      <c r="C120" s="229" t="str">
        <f>'Report 1'!$B$36</f>
        <v>Evaluations and Therapies (Non-Hospital Outpatient)</v>
      </c>
      <c r="D120" s="229"/>
      <c r="E120" s="1031" t="s">
        <v>235</v>
      </c>
      <c r="F120" s="1031" t="s">
        <v>308</v>
      </c>
      <c r="G120" s="1033" t="s">
        <v>309</v>
      </c>
      <c r="H120" s="1034"/>
      <c r="I120" s="244"/>
      <c r="J120" s="244"/>
      <c r="K120" s="245"/>
      <c r="L120" s="245"/>
      <c r="M120" s="245"/>
      <c r="N120" s="245"/>
      <c r="O120" s="245"/>
      <c r="P120" s="245"/>
      <c r="Q120" s="245"/>
      <c r="R120" s="245"/>
      <c r="S120" s="245"/>
      <c r="T120" s="245"/>
      <c r="U120" s="245"/>
      <c r="V120" s="245"/>
      <c r="W120" s="245"/>
    </row>
    <row r="121" spans="1:23" s="240" customFormat="1" ht="12" customHeight="1">
      <c r="A121" s="229"/>
      <c r="B121" s="246">
        <f>'Report 1'!$A$37</f>
        <v>17</v>
      </c>
      <c r="C121" s="229" t="str">
        <f>'Report 1'!$B$37</f>
        <v>Testing (Non-Hospital Outpatient)</v>
      </c>
      <c r="D121" s="229"/>
      <c r="E121" s="1031" t="s">
        <v>235</v>
      </c>
      <c r="F121" s="1031" t="s">
        <v>308</v>
      </c>
      <c r="G121" s="1033" t="s">
        <v>309</v>
      </c>
      <c r="H121" s="1034"/>
      <c r="I121" s="244"/>
      <c r="J121" s="244"/>
      <c r="K121" s="245"/>
      <c r="L121" s="245"/>
      <c r="M121" s="245"/>
      <c r="N121" s="245"/>
      <c r="O121" s="245"/>
      <c r="P121" s="245"/>
      <c r="Q121" s="245"/>
      <c r="R121" s="245"/>
      <c r="S121" s="245"/>
      <c r="T121" s="245"/>
      <c r="U121" s="245"/>
      <c r="V121" s="245"/>
      <c r="W121" s="245"/>
    </row>
    <row r="122" spans="1:23" s="240" customFormat="1" ht="12" customHeight="1">
      <c r="A122" s="229"/>
      <c r="B122" s="246">
        <f>'Report 1'!$A$38</f>
        <v>18</v>
      </c>
      <c r="C122" s="229" t="str">
        <f>'Report 1'!$B$38</f>
        <v>Functional Family Therapy (FFT) (Non-Hospital Outpatient)</v>
      </c>
      <c r="D122" s="229"/>
      <c r="E122" s="1031" t="s">
        <v>235</v>
      </c>
      <c r="F122" s="1031" t="s">
        <v>308</v>
      </c>
      <c r="G122" s="1033" t="s">
        <v>309</v>
      </c>
      <c r="H122" s="1034"/>
      <c r="I122" s="244"/>
      <c r="J122" s="244"/>
      <c r="K122" s="245"/>
      <c r="L122" s="245"/>
      <c r="M122" s="245"/>
      <c r="N122" s="245"/>
      <c r="O122" s="245"/>
      <c r="P122" s="245"/>
      <c r="Q122" s="245"/>
      <c r="R122" s="245"/>
      <c r="S122" s="245"/>
      <c r="T122" s="245"/>
      <c r="U122" s="245"/>
      <c r="V122" s="245"/>
      <c r="W122" s="245"/>
    </row>
    <row r="123" spans="1:23" s="240" customFormat="1" ht="12" customHeight="1">
      <c r="A123" s="229"/>
      <c r="B123" s="246">
        <f>'Report 1'!$A$39</f>
        <v>19</v>
      </c>
      <c r="C123" s="229" t="str">
        <f>'Report 1'!$B$39</f>
        <v>Outpatient Hospital (Evaluations, Therapies, and BH Physical Evaluations)</v>
      </c>
      <c r="D123" s="229"/>
      <c r="E123" s="1031" t="s">
        <v>235</v>
      </c>
      <c r="F123" s="1031" t="s">
        <v>308</v>
      </c>
      <c r="G123" s="1033" t="s">
        <v>309</v>
      </c>
      <c r="H123" s="1034"/>
      <c r="I123" s="244"/>
      <c r="J123" s="244"/>
      <c r="K123" s="245"/>
      <c r="L123" s="245"/>
      <c r="M123" s="245"/>
      <c r="N123" s="245"/>
      <c r="O123" s="245"/>
      <c r="P123" s="245"/>
      <c r="Q123" s="245"/>
      <c r="R123" s="245"/>
      <c r="S123" s="245"/>
      <c r="T123" s="245"/>
      <c r="U123" s="245"/>
      <c r="V123" s="245"/>
      <c r="W123" s="245"/>
    </row>
    <row r="124" spans="1:23" s="240" customFormat="1" ht="12" customHeight="1">
      <c r="A124" s="229"/>
      <c r="B124" s="246">
        <f>'Report 1'!$A$40</f>
        <v>20</v>
      </c>
      <c r="C124" s="229" t="str">
        <f>'Report 1'!$B$40</f>
        <v>Partial Hospitalization Program (BH Treatment Services)</v>
      </c>
      <c r="D124" s="229"/>
      <c r="E124" s="1031" t="s">
        <v>235</v>
      </c>
      <c r="F124" s="1031" t="s">
        <v>308</v>
      </c>
      <c r="G124" s="1033" t="s">
        <v>309</v>
      </c>
      <c r="H124" s="1034"/>
      <c r="I124" s="244"/>
      <c r="J124" s="244"/>
      <c r="K124" s="245"/>
      <c r="L124" s="245"/>
      <c r="M124" s="245"/>
      <c r="N124" s="245"/>
      <c r="O124" s="245"/>
      <c r="P124" s="245"/>
      <c r="Q124" s="245"/>
      <c r="R124" s="245"/>
      <c r="S124" s="245"/>
      <c r="T124" s="245"/>
      <c r="U124" s="245"/>
      <c r="V124" s="245"/>
      <c r="W124" s="245"/>
    </row>
    <row r="125" spans="1:23" s="240" customFormat="1" ht="12" customHeight="1">
      <c r="A125" s="229"/>
      <c r="B125" s="246">
        <f>'Report 1'!$A$41</f>
        <v>21</v>
      </c>
      <c r="C125" s="229" t="str">
        <f>'Report 1'!$B$41</f>
        <v>Hospital Outpatient Facility (BH Treatment Services)</v>
      </c>
      <c r="D125" s="229"/>
      <c r="E125" s="1031" t="s">
        <v>235</v>
      </c>
      <c r="F125" s="1031" t="s">
        <v>308</v>
      </c>
      <c r="G125" s="1033" t="s">
        <v>309</v>
      </c>
      <c r="H125" s="1034"/>
      <c r="I125" s="244"/>
      <c r="J125" s="244"/>
      <c r="K125" s="245"/>
      <c r="L125" s="245"/>
      <c r="M125" s="245"/>
      <c r="N125" s="245"/>
      <c r="O125" s="245"/>
      <c r="P125" s="245"/>
      <c r="Q125" s="245"/>
      <c r="R125" s="245"/>
      <c r="S125" s="245"/>
      <c r="T125" s="245"/>
      <c r="U125" s="245"/>
      <c r="V125" s="245"/>
      <c r="W125" s="245"/>
    </row>
    <row r="126" spans="1:23" s="240" customFormat="1" ht="12" customHeight="1">
      <c r="A126" s="229"/>
      <c r="B126" s="246">
        <f>'Report 1'!$A$42</f>
        <v>22</v>
      </c>
      <c r="C126" s="229" t="str">
        <f>'Report 1'!$B$42</f>
        <v>Hospital Inpatient Facility (Psychiatric Hospitalization Services)</v>
      </c>
      <c r="D126" s="229"/>
      <c r="E126" s="1031" t="s">
        <v>236</v>
      </c>
      <c r="F126" s="1031" t="s">
        <v>310</v>
      </c>
      <c r="G126" s="1033" t="s">
        <v>311</v>
      </c>
      <c r="H126" s="1034"/>
      <c r="I126" s="244"/>
      <c r="J126" s="244"/>
      <c r="K126" s="245"/>
      <c r="L126" s="245"/>
      <c r="M126" s="245"/>
      <c r="N126" s="245"/>
      <c r="O126" s="245"/>
      <c r="P126" s="245"/>
      <c r="Q126" s="245"/>
      <c r="R126" s="245"/>
      <c r="S126" s="245"/>
      <c r="T126" s="245"/>
      <c r="U126" s="245"/>
      <c r="V126" s="245"/>
      <c r="W126" s="245"/>
    </row>
    <row r="127" spans="1:23" ht="12" customHeight="1">
      <c r="B127" s="246">
        <f>'Report 1'!$A$43</f>
        <v>23</v>
      </c>
      <c r="C127" s="229" t="str">
        <f>'Report 1'!$B$43</f>
        <v>Inpatient and Residential Professional Charges</v>
      </c>
      <c r="E127" s="1031" t="s">
        <v>236</v>
      </c>
      <c r="F127" s="1031" t="s">
        <v>310</v>
      </c>
      <c r="G127" s="1033" t="s">
        <v>311</v>
      </c>
      <c r="H127" s="1034"/>
      <c r="I127" s="244"/>
      <c r="J127" s="244"/>
    </row>
    <row r="128" spans="1:23" ht="12" customHeight="1">
      <c r="B128" s="246">
        <f>'Report 1'!$A$44</f>
        <v>24</v>
      </c>
      <c r="C128" s="229" t="str">
        <f>'Report 1'!$B$44</f>
        <v>Intensive Outpatient Program Services (IOP)</v>
      </c>
      <c r="E128" s="1031" t="s">
        <v>233</v>
      </c>
      <c r="F128" s="1031" t="s">
        <v>304</v>
      </c>
      <c r="G128" s="1033" t="s">
        <v>305</v>
      </c>
      <c r="H128" s="1034"/>
      <c r="I128" s="244"/>
      <c r="J128" s="244"/>
    </row>
    <row r="129" spans="2:10" ht="12" customHeight="1">
      <c r="B129" s="246">
        <f>'Report 1'!$A$45</f>
        <v>25</v>
      </c>
      <c r="C129" s="229" t="str">
        <f>'Report 1'!$B$45</f>
        <v>Adaptive Skills Building (ABS)</v>
      </c>
      <c r="E129" s="1031" t="s">
        <v>233</v>
      </c>
      <c r="F129" s="1031" t="s">
        <v>304</v>
      </c>
      <c r="G129" s="1033" t="s">
        <v>305</v>
      </c>
      <c r="H129" s="1034"/>
      <c r="I129" s="244"/>
      <c r="J129" s="244"/>
    </row>
    <row r="130" spans="2:10" ht="12" customHeight="1">
      <c r="B130" s="246">
        <f>'Report 1'!$A$46</f>
        <v>26</v>
      </c>
      <c r="C130" s="229" t="str">
        <f>'Report 1'!$B$46</f>
        <v>BH Pharmaceuticals</v>
      </c>
      <c r="E130" s="1031" t="s">
        <v>237</v>
      </c>
      <c r="F130" s="1031" t="s">
        <v>312</v>
      </c>
      <c r="G130" s="1033" t="s">
        <v>313</v>
      </c>
      <c r="H130" s="1034"/>
      <c r="I130" s="244"/>
      <c r="J130" s="244"/>
    </row>
    <row r="131" spans="2:10" ht="12" customHeight="1">
      <c r="B131" s="246">
        <f>'Report 1'!$A$47</f>
        <v>27</v>
      </c>
      <c r="C131" s="229" t="str">
        <f>'Report 1'!$B$47</f>
        <v>Suboxone Treatment</v>
      </c>
      <c r="E131" s="1031" t="s">
        <v>235</v>
      </c>
      <c r="F131" s="1031" t="s">
        <v>308</v>
      </c>
      <c r="G131" s="1033" t="s">
        <v>309</v>
      </c>
      <c r="H131" s="1034"/>
      <c r="I131" s="244"/>
      <c r="J131" s="244"/>
    </row>
    <row r="132" spans="2:10" ht="12" customHeight="1">
      <c r="B132" s="246">
        <f>'Report 1'!$A$48</f>
        <v>28</v>
      </c>
      <c r="C132" s="229" t="str">
        <f>'Report 1'!$B$48</f>
        <v>Methadone Treatment</v>
      </c>
      <c r="E132" s="1031" t="s">
        <v>235</v>
      </c>
      <c r="F132" s="1031" t="s">
        <v>308</v>
      </c>
      <c r="G132" s="1033" t="s">
        <v>309</v>
      </c>
      <c r="H132" s="1034"/>
      <c r="I132" s="244"/>
      <c r="J132" s="244"/>
    </row>
    <row r="133" spans="2:10" ht="12" customHeight="1">
      <c r="B133" s="246">
        <f>'Report 1'!$A$49</f>
        <v>29</v>
      </c>
      <c r="C133" s="229" t="str">
        <f>'Report 1'!$B$49</f>
        <v>School-Based Health Center Services</v>
      </c>
      <c r="E133" s="1031" t="s">
        <v>238</v>
      </c>
      <c r="F133" s="1035" t="s">
        <v>314</v>
      </c>
      <c r="G133" s="1033" t="s">
        <v>315</v>
      </c>
      <c r="H133" s="1034"/>
      <c r="I133" s="244"/>
      <c r="J133" s="244"/>
    </row>
    <row r="134" spans="2:10" ht="12" customHeight="1">
      <c r="B134" s="246">
        <f>'Report 1'!$A$50</f>
        <v>30</v>
      </c>
      <c r="C134" s="229" t="str">
        <f>'Report 1'!$B$50</f>
        <v>Assertive Community Treatment (ACT)</v>
      </c>
      <c r="E134" s="1031" t="s">
        <v>238</v>
      </c>
      <c r="F134" s="1035" t="s">
        <v>314</v>
      </c>
      <c r="G134" s="1033" t="s">
        <v>315</v>
      </c>
      <c r="H134" s="1034"/>
      <c r="I134" s="244"/>
      <c r="J134" s="244"/>
    </row>
    <row r="135" spans="2:10" ht="12" customHeight="1">
      <c r="B135" s="246">
        <f>'Report 1'!$A$51</f>
        <v>31</v>
      </c>
      <c r="C135" s="229" t="str">
        <f>'Report 1'!$B$51</f>
        <v>Multi-Systemic Therapy (MST)</v>
      </c>
      <c r="E135" s="1031" t="s">
        <v>233</v>
      </c>
      <c r="F135" s="1031" t="s">
        <v>304</v>
      </c>
      <c r="G135" s="1033" t="s">
        <v>305</v>
      </c>
      <c r="H135" s="1034"/>
      <c r="I135" s="244"/>
      <c r="J135" s="244"/>
    </row>
    <row r="136" spans="2:10" ht="12" customHeight="1">
      <c r="B136" s="246">
        <f>'Report 1'!$A$52</f>
        <v>32</v>
      </c>
      <c r="C136" s="229" t="str">
        <f>'Report 1'!$B$52</f>
        <v>Core Service Agencies (CSA) - Other Services</v>
      </c>
      <c r="E136" s="1031" t="s">
        <v>238</v>
      </c>
      <c r="F136" s="1031" t="s">
        <v>314</v>
      </c>
      <c r="G136" s="1033" t="s">
        <v>315</v>
      </c>
      <c r="H136" s="1034"/>
      <c r="I136" s="244"/>
      <c r="J136" s="244"/>
    </row>
    <row r="137" spans="2:10" ht="12" customHeight="1">
      <c r="B137" s="246">
        <f>'Report 1'!$A$53</f>
        <v>33</v>
      </c>
      <c r="C137" s="229" t="str">
        <f>'Report 1'!$B$53</f>
        <v>Telehealth</v>
      </c>
      <c r="E137" s="1031" t="s">
        <v>233</v>
      </c>
      <c r="F137" s="1031" t="s">
        <v>304</v>
      </c>
      <c r="G137" s="1033" t="s">
        <v>305</v>
      </c>
      <c r="H137" s="1034"/>
      <c r="I137" s="244"/>
      <c r="J137" s="244"/>
    </row>
    <row r="138" spans="2:10" ht="12" customHeight="1">
      <c r="B138" s="246">
        <f>'Report 1'!$A$54</f>
        <v>34</v>
      </c>
      <c r="C138" s="229" t="str">
        <f>'Report 1'!$B$54</f>
        <v>Comprehensive Community Support Services (CCSS)</v>
      </c>
      <c r="E138" s="1031" t="s">
        <v>238</v>
      </c>
      <c r="F138" s="1031" t="s">
        <v>314</v>
      </c>
      <c r="G138" s="1033" t="s">
        <v>315</v>
      </c>
      <c r="H138" s="1034"/>
      <c r="I138" s="244"/>
      <c r="J138" s="244"/>
    </row>
    <row r="139" spans="2:10">
      <c r="B139" s="246">
        <f>'Report 1'!$A$55</f>
        <v>35</v>
      </c>
      <c r="C139" s="229" t="str">
        <f>'Report 1'!$B$55</f>
        <v>Rural Health Clinics</v>
      </c>
      <c r="E139" s="1031" t="s">
        <v>235</v>
      </c>
      <c r="F139" s="1035" t="s">
        <v>308</v>
      </c>
      <c r="G139" s="1033" t="s">
        <v>309</v>
      </c>
      <c r="H139" s="1034"/>
      <c r="I139" s="244"/>
      <c r="J139" s="244"/>
    </row>
    <row r="140" spans="2:10">
      <c r="B140" s="246">
        <f>'Report 1'!$A$56</f>
        <v>36</v>
      </c>
      <c r="C140" s="229" t="str">
        <f>'Report 1'!$B$56</f>
        <v>Federally Qualified Health Centers (FQHC's)</v>
      </c>
      <c r="E140" s="1031" t="s">
        <v>235</v>
      </c>
      <c r="F140" s="1031" t="s">
        <v>308</v>
      </c>
      <c r="G140" s="1033" t="s">
        <v>309</v>
      </c>
      <c r="H140" s="1034"/>
      <c r="I140" s="244"/>
      <c r="J140" s="244"/>
    </row>
    <row r="141" spans="2:10">
      <c r="B141" s="246">
        <f>'Report 1'!$A$57</f>
        <v>37</v>
      </c>
      <c r="C141" s="229" t="str">
        <f>'Report 1'!$B$57</f>
        <v>Other Residential</v>
      </c>
      <c r="E141" s="1031" t="s">
        <v>231</v>
      </c>
      <c r="F141" s="1031" t="s">
        <v>300</v>
      </c>
      <c r="G141" s="1033" t="s">
        <v>301</v>
      </c>
      <c r="H141" s="1034"/>
      <c r="I141" s="244"/>
      <c r="J141" s="244"/>
    </row>
    <row r="142" spans="2:10">
      <c r="B142" s="246">
        <f>'Report 1'!$A$58</f>
        <v>38</v>
      </c>
      <c r="C142" s="229" t="str">
        <f>'Report 1'!$B$58</f>
        <v>Other Professional BH Services</v>
      </c>
      <c r="E142" s="1031" t="s">
        <v>233</v>
      </c>
      <c r="F142" s="1031" t="s">
        <v>304</v>
      </c>
      <c r="G142" s="1033" t="s">
        <v>305</v>
      </c>
      <c r="H142" s="1034"/>
      <c r="I142" s="244"/>
      <c r="J142" s="244"/>
    </row>
    <row r="143" spans="2:10">
      <c r="B143" s="246">
        <f>'Report 1'!$A$59</f>
        <v>39</v>
      </c>
      <c r="C143" s="229" t="str">
        <f>'Report 1'!$B$59</f>
        <v>Respite Services</v>
      </c>
      <c r="E143" s="1031" t="s">
        <v>233</v>
      </c>
      <c r="F143" s="1031" t="s">
        <v>304</v>
      </c>
      <c r="G143" s="1033" t="s">
        <v>305</v>
      </c>
      <c r="H143" s="1034"/>
      <c r="I143" s="244"/>
      <c r="J143" s="244"/>
    </row>
    <row r="144" spans="2:10">
      <c r="B144" s="246">
        <f>'Report 1'!$A$60</f>
        <v>40</v>
      </c>
      <c r="C144" s="229" t="str">
        <f>'Report 1'!$B$60</f>
        <v>Recovery Services</v>
      </c>
      <c r="E144" s="1031" t="s">
        <v>238</v>
      </c>
      <c r="F144" s="1035" t="s">
        <v>314</v>
      </c>
      <c r="G144" s="1033" t="s">
        <v>315</v>
      </c>
      <c r="H144" s="1034"/>
      <c r="I144" s="244"/>
      <c r="J144" s="244"/>
    </row>
    <row r="145" spans="2:10">
      <c r="B145" s="246">
        <f>'Report 1'!$A$61</f>
        <v>41</v>
      </c>
      <c r="C145" s="229" t="str">
        <f>'Report 1'!$B$61</f>
        <v>Family Support Services</v>
      </c>
      <c r="E145" s="1031" t="s">
        <v>238</v>
      </c>
      <c r="F145" s="1031" t="s">
        <v>314</v>
      </c>
      <c r="G145" s="1033" t="s">
        <v>315</v>
      </c>
      <c r="H145" s="1034"/>
      <c r="I145" s="244"/>
      <c r="J145" s="244"/>
    </row>
    <row r="146" spans="2:10">
      <c r="B146" s="246">
        <f>'Report 1'!$A$62</f>
        <v>42</v>
      </c>
      <c r="C146" s="229" t="str">
        <f>'Report 1'!$B$62</f>
        <v>Applied Behavior Analysis (ABA)</v>
      </c>
      <c r="E146" s="1031" t="s">
        <v>233</v>
      </c>
      <c r="F146" s="1031" t="s">
        <v>304</v>
      </c>
      <c r="G146" s="1033" t="s">
        <v>305</v>
      </c>
      <c r="H146" s="1034"/>
      <c r="I146" s="244"/>
      <c r="J146" s="244"/>
    </row>
    <row r="147" spans="2:10">
      <c r="B147" s="246">
        <f>'Report 1'!$A$63</f>
        <v>43</v>
      </c>
      <c r="C147" s="229" t="str">
        <f>'Report 1'!$B$63</f>
        <v>Pre-Tenancy/Housing Support</v>
      </c>
      <c r="E147" s="1031" t="s">
        <v>233</v>
      </c>
      <c r="F147" s="1031" t="s">
        <v>304</v>
      </c>
      <c r="G147" s="1033" t="s">
        <v>305</v>
      </c>
      <c r="H147" s="1034"/>
      <c r="I147" s="244"/>
      <c r="J147" s="244"/>
    </row>
    <row r="148" spans="2:10">
      <c r="B148" s="246"/>
      <c r="E148" s="1031"/>
      <c r="F148" s="1031"/>
      <c r="G148" s="1033"/>
      <c r="H148" s="1034"/>
      <c r="I148" s="244"/>
      <c r="J148" s="244"/>
    </row>
    <row r="149" spans="2:10">
      <c r="B149" s="246">
        <f>'Report 1'!$A$65</f>
        <v>45</v>
      </c>
      <c r="C149" s="229" t="str">
        <f>'Report 1'!$B$65</f>
        <v>Care Coordination - Medical</v>
      </c>
      <c r="E149" s="1031" t="s">
        <v>239</v>
      </c>
      <c r="F149" s="1035" t="s">
        <v>239</v>
      </c>
      <c r="G149" s="1033" t="s">
        <v>316</v>
      </c>
      <c r="H149" s="1034"/>
      <c r="I149" s="244"/>
      <c r="J149" s="244"/>
    </row>
    <row r="150" spans="2:10">
      <c r="B150" s="246">
        <f>'Report 1'!$A$66</f>
        <v>46</v>
      </c>
      <c r="C150" s="229" t="str">
        <f>'Report 1'!$B$66</f>
        <v>IHS, Tribal 638 &amp; I/T/Us - OMB Rate</v>
      </c>
      <c r="E150" s="1031" t="s">
        <v>239</v>
      </c>
      <c r="F150" s="1031" t="s">
        <v>239</v>
      </c>
      <c r="G150" s="1033" t="s">
        <v>316</v>
      </c>
      <c r="H150" s="1034"/>
      <c r="I150" s="244"/>
      <c r="J150" s="244"/>
    </row>
    <row r="151" spans="2:10">
      <c r="B151" s="246">
        <f>'Report 1'!$A$67</f>
        <v>47</v>
      </c>
      <c r="C151" s="229" t="str">
        <f>'Report 1'!$B$67</f>
        <v>IHS, Tribal 638 &amp; I/T/Us - NOT Subject to OMB Codes/Rates</v>
      </c>
      <c r="E151" s="1031" t="s">
        <v>239</v>
      </c>
      <c r="F151" s="1035" t="s">
        <v>239</v>
      </c>
      <c r="G151" s="1033" t="s">
        <v>316</v>
      </c>
      <c r="H151" s="1034"/>
      <c r="I151" s="244"/>
      <c r="J151" s="244"/>
    </row>
    <row r="152" spans="2:10">
      <c r="B152" s="246">
        <f>'Report 1'!$A$68</f>
        <v>48</v>
      </c>
      <c r="C152" s="229" t="str">
        <f>'Report 1'!$B$68</f>
        <v>Member Rewards - Goods and Services</v>
      </c>
      <c r="E152" s="1031" t="s">
        <v>239</v>
      </c>
      <c r="F152" s="1035" t="s">
        <v>239</v>
      </c>
      <c r="G152" s="1033" t="s">
        <v>316</v>
      </c>
      <c r="H152" s="1034"/>
      <c r="I152" s="244"/>
      <c r="J152" s="244"/>
    </row>
    <row r="153" spans="2:10">
      <c r="B153" s="246">
        <f>'Report 1'!$A$69</f>
        <v>49</v>
      </c>
      <c r="C153" s="229" t="str">
        <f>'Report 1'!$B$69</f>
        <v>Member Rewards - Vendor Administration</v>
      </c>
      <c r="E153" s="1031" t="s">
        <v>239</v>
      </c>
      <c r="F153" s="1031" t="s">
        <v>239</v>
      </c>
      <c r="G153" s="1033" t="s">
        <v>316</v>
      </c>
      <c r="H153" s="1034"/>
      <c r="I153" s="244"/>
      <c r="J153" s="244"/>
    </row>
    <row r="154" spans="2:10">
      <c r="B154" s="246">
        <f>'Report 1'!$A$70</f>
        <v>50</v>
      </c>
      <c r="C154" s="229" t="str">
        <f>'Report 1'!$B$70</f>
        <v>Value Added Services/Non-State Plan Approved Services</v>
      </c>
      <c r="E154" s="1031" t="s">
        <v>239</v>
      </c>
      <c r="F154" s="1031" t="s">
        <v>239</v>
      </c>
      <c r="G154" s="1033" t="s">
        <v>316</v>
      </c>
      <c r="H154" s="1034"/>
      <c r="I154" s="244"/>
      <c r="J154" s="244"/>
    </row>
  </sheetData>
  <sheetProtection algorithmName="SHA-512" hashValue="24UQg5MR0Nf5B9XRJeJJEtUzqCf0PxIRjSa27paOEh5X+MvK6FlaHc3DE0T2zzLiJwQV0ge7edsCK5sUAiEWUQ==" saltValue="dcg3BDIIp0lGy8dKJYNwlw==" spinCount="100000" sheet="1" objects="1" scenarios="1"/>
  <pageMargins left="0.5" right="0.5" top="0.75" bottom="0.5" header="0.25" footer="0.25"/>
  <pageSetup scale="52" fitToWidth="2" orientation="portrait" r:id="rId1"/>
  <headerFooter scaleWithDoc="0">
    <oddHeader>&amp;RState of New Mexico</oddHeader>
    <oddFooter>&amp;LVersion 4.0&amp;RPage &amp;P of &amp;N</oddFooter>
  </headerFooter>
  <colBreaks count="6" manualBreakCount="6">
    <brk id="10" min="11" max="95" man="1"/>
    <brk id="20" min="11" max="95" man="1"/>
    <brk id="30" min="1" max="95" man="1"/>
    <brk id="40" min="1" max="95" man="1"/>
    <brk id="50" min="11" max="95" man="1"/>
    <brk id="60" min="11" max="9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P1401"/>
  <sheetViews>
    <sheetView showGridLines="0" zoomScale="75" zoomScaleNormal="75" zoomScaleSheetLayoutView="50" workbookViewId="0"/>
  </sheetViews>
  <sheetFormatPr defaultColWidth="10.6640625" defaultRowHeight="12.6"/>
  <cols>
    <col min="1" max="1" width="4.33203125" style="89" customWidth="1"/>
    <col min="2" max="2" width="1.5" style="89" customWidth="1"/>
    <col min="3" max="3" width="4.33203125" style="89" customWidth="1"/>
    <col min="4" max="4" width="20.83203125" style="89" customWidth="1"/>
    <col min="5" max="5" width="17.83203125" style="89" customWidth="1"/>
    <col min="6" max="6" width="15.83203125" style="89" customWidth="1"/>
    <col min="7" max="7" width="3.83203125" style="89" customWidth="1"/>
    <col min="8" max="8" width="4.33203125" style="89" customWidth="1"/>
    <col min="9" max="9" width="20.83203125" style="89" customWidth="1"/>
    <col min="10" max="10" width="17.83203125" style="89" customWidth="1"/>
    <col min="11" max="11" width="16" style="89" customWidth="1"/>
    <col min="12" max="12" width="3.83203125" style="89" customWidth="1"/>
    <col min="13" max="13" width="4.33203125" style="89" customWidth="1"/>
    <col min="14" max="14" width="20.83203125" style="89" customWidth="1"/>
    <col min="15" max="15" width="17.83203125" style="89" customWidth="1"/>
    <col min="16" max="16" width="15.83203125" style="89" customWidth="1"/>
    <col min="17" max="18" width="4.33203125" style="192" customWidth="1"/>
    <col min="19" max="19" width="1" style="192" customWidth="1"/>
    <col min="20" max="20" width="4.33203125" style="89" customWidth="1"/>
    <col min="21" max="23" width="21.83203125" style="89" customWidth="1"/>
    <col min="24" max="24" width="17.83203125" style="89" customWidth="1"/>
    <col min="25" max="26" width="3.83203125" style="192" customWidth="1"/>
    <col min="27" max="27" width="4.33203125" style="89" customWidth="1"/>
    <col min="28" max="28" width="13" style="89" customWidth="1"/>
    <col min="29" max="29" width="10.6640625" style="89" customWidth="1"/>
    <col min="30" max="30" width="13.33203125" style="89" customWidth="1"/>
    <col min="31" max="31" width="14.1640625" style="89" customWidth="1"/>
    <col min="32" max="16384" width="10.6640625" style="89"/>
  </cols>
  <sheetData>
    <row r="1" spans="1:31" s="192" customFormat="1" ht="12" customHeight="1"/>
    <row r="2" spans="1:31" s="192" customFormat="1" ht="18">
      <c r="A2" s="190" t="s">
        <v>317</v>
      </c>
      <c r="B2" s="190"/>
      <c r="D2" s="8"/>
      <c r="E2" s="8"/>
      <c r="F2" s="8"/>
      <c r="G2" s="8"/>
      <c r="H2" s="8"/>
      <c r="J2" s="8"/>
    </row>
    <row r="3" spans="1:31" s="192" customFormat="1" ht="18">
      <c r="A3" s="190" t="s">
        <v>318</v>
      </c>
      <c r="B3" s="190"/>
      <c r="D3" s="8"/>
      <c r="E3" s="8"/>
      <c r="F3" s="8"/>
      <c r="G3" s="8"/>
      <c r="H3" s="8"/>
      <c r="J3" s="8"/>
    </row>
    <row r="4" spans="1:31" s="192" customFormat="1" ht="18">
      <c r="A4" s="191" t="s">
        <v>319</v>
      </c>
      <c r="B4" s="191"/>
      <c r="D4" s="8"/>
      <c r="E4" s="8"/>
      <c r="F4" s="8"/>
      <c r="G4" s="8"/>
      <c r="H4" s="8"/>
      <c r="J4" s="8"/>
    </row>
    <row r="5" spans="1:31" s="192" customFormat="1" ht="18">
      <c r="A5" s="190" t="s">
        <v>109</v>
      </c>
      <c r="B5" s="31"/>
      <c r="C5" s="190"/>
      <c r="D5" s="31"/>
      <c r="E5" s="31"/>
      <c r="F5" s="31"/>
      <c r="G5" s="31"/>
      <c r="H5" s="31"/>
    </row>
    <row r="6" spans="1:31" s="192" customFormat="1" ht="12" customHeight="1">
      <c r="A6" s="190"/>
      <c r="B6" s="190"/>
      <c r="D6" s="31"/>
      <c r="E6" s="31"/>
      <c r="F6" s="31"/>
      <c r="G6" s="31"/>
      <c r="H6" s="31"/>
      <c r="I6" s="31"/>
    </row>
    <row r="7" spans="1:31" ht="18">
      <c r="A7" s="191" t="str">
        <f>"MCO Name:  "&amp;'Information Input'!$F$14</f>
        <v xml:space="preserve">MCO Name:  </v>
      </c>
      <c r="B7" s="31"/>
      <c r="C7" s="192"/>
      <c r="D7" s="31"/>
      <c r="E7" s="31"/>
      <c r="F7" s="31"/>
      <c r="G7" s="31"/>
      <c r="H7" s="31"/>
      <c r="I7" s="192"/>
      <c r="J7" s="192"/>
    </row>
    <row r="8" spans="1:31" ht="18">
      <c r="A8" s="190" t="s">
        <v>320</v>
      </c>
      <c r="B8" s="31"/>
      <c r="C8" s="192"/>
      <c r="D8" s="31"/>
      <c r="E8" s="31"/>
      <c r="F8" s="31"/>
      <c r="G8" s="31"/>
      <c r="H8" s="31"/>
      <c r="I8" s="192"/>
      <c r="J8" s="192"/>
    </row>
    <row r="9" spans="1:31" ht="18">
      <c r="A9" s="190" t="str">
        <f>"Calendar Year Reporting Cycle:  "&amp;'Information Input'!$J$18</f>
        <v>Calendar Year Reporting Cycle:  2019</v>
      </c>
      <c r="B9" s="31"/>
      <c r="C9" s="192"/>
      <c r="D9" s="31"/>
      <c r="E9" s="31"/>
      <c r="F9" s="31"/>
      <c r="G9" s="31"/>
      <c r="H9" s="31"/>
      <c r="I9" s="192"/>
      <c r="J9" s="192"/>
    </row>
    <row r="10" spans="1:31" ht="18">
      <c r="A10" s="190" t="str">
        <f>"Report Period Ending:  "&amp;TEXT('Information Input'!H$30,"mm/dd/yyyy")</f>
        <v>Report Period Ending:  03/31/2019</v>
      </c>
      <c r="B10" s="31"/>
      <c r="C10" s="192"/>
      <c r="D10" s="31"/>
      <c r="E10" s="31"/>
      <c r="F10" s="31"/>
      <c r="G10" s="31"/>
      <c r="H10" s="31"/>
      <c r="I10" s="31"/>
      <c r="J10" s="192"/>
    </row>
    <row r="11" spans="1:31" s="192" customFormat="1" ht="12" customHeight="1">
      <c r="C11" s="31"/>
      <c r="E11" s="100"/>
      <c r="F11" s="100"/>
      <c r="M11" s="284"/>
      <c r="O11" s="16"/>
    </row>
    <row r="12" spans="1:31" s="192" customFormat="1" ht="18" customHeight="1" thickBot="1">
      <c r="G12" s="92"/>
      <c r="H12" s="92"/>
      <c r="I12" s="92"/>
      <c r="J12" s="92"/>
      <c r="K12" s="92"/>
      <c r="L12" s="92"/>
      <c r="M12" s="93"/>
      <c r="N12" s="94"/>
      <c r="O12" s="92"/>
      <c r="P12" s="92"/>
      <c r="T12" s="284"/>
    </row>
    <row r="13" spans="1:31" ht="15" customHeight="1" thickBot="1">
      <c r="A13" s="285" t="s">
        <v>321</v>
      </c>
      <c r="B13" s="286"/>
      <c r="C13" s="287" t="s">
        <v>322</v>
      </c>
      <c r="D13" s="192"/>
      <c r="E13" s="192"/>
      <c r="F13" s="782"/>
      <c r="G13" s="1023"/>
      <c r="H13" s="1023"/>
      <c r="I13" s="1023"/>
      <c r="J13" s="1024"/>
      <c r="K13" s="1024"/>
      <c r="L13" s="1024"/>
      <c r="M13" s="1024"/>
      <c r="N13" s="1024"/>
      <c r="O13" s="1024"/>
      <c r="P13" s="1024"/>
      <c r="T13" s="287"/>
      <c r="U13" s="192"/>
      <c r="V13" s="192"/>
      <c r="W13" s="192"/>
      <c r="X13" s="192"/>
      <c r="AA13" s="192"/>
      <c r="AB13" s="192"/>
      <c r="AC13" s="192"/>
      <c r="AD13" s="192"/>
      <c r="AE13" s="192"/>
    </row>
    <row r="14" spans="1:31" ht="15" customHeight="1" thickBot="1">
      <c r="A14" s="192"/>
      <c r="B14" s="192"/>
      <c r="C14" s="97"/>
      <c r="D14" s="192"/>
      <c r="E14" s="92"/>
      <c r="F14" s="92"/>
      <c r="G14" s="92"/>
      <c r="H14" s="92"/>
      <c r="I14" s="92"/>
      <c r="J14" s="92"/>
      <c r="K14" s="92"/>
      <c r="L14" s="92"/>
      <c r="M14" s="97"/>
      <c r="N14" s="94"/>
      <c r="O14" s="92"/>
      <c r="P14" s="92"/>
      <c r="T14" s="97"/>
      <c r="U14" s="192"/>
      <c r="V14" s="192"/>
      <c r="W14" s="192"/>
      <c r="X14" s="192"/>
      <c r="AA14" s="192"/>
      <c r="AB14" s="192"/>
      <c r="AC14" s="192"/>
      <c r="AD14" s="192"/>
      <c r="AE14" s="192"/>
    </row>
    <row r="15" spans="1:31" ht="15" customHeight="1" thickBot="1">
      <c r="A15" s="192"/>
      <c r="B15" s="192"/>
      <c r="C15" s="97"/>
      <c r="D15" s="192"/>
      <c r="E15" s="92"/>
      <c r="F15" s="92"/>
      <c r="G15" s="92"/>
      <c r="H15" s="288" t="s">
        <v>323</v>
      </c>
      <c r="I15" s="289"/>
      <c r="J15" s="289"/>
      <c r="K15" s="289"/>
      <c r="L15" s="289"/>
      <c r="M15" s="290"/>
      <c r="N15" s="291"/>
      <c r="O15" s="289"/>
      <c r="P15" s="289"/>
      <c r="R15" s="285">
        <v>8</v>
      </c>
      <c r="T15" s="292" t="s">
        <v>324</v>
      </c>
      <c r="U15" s="293"/>
      <c r="V15" s="293"/>
      <c r="W15" s="293"/>
      <c r="X15" s="192"/>
      <c r="AA15" s="192"/>
      <c r="AB15" s="192"/>
      <c r="AC15" s="192"/>
      <c r="AD15" s="192"/>
      <c r="AE15" s="192"/>
    </row>
    <row r="16" spans="1:31" ht="6" customHeight="1">
      <c r="A16" s="192"/>
      <c r="B16" s="192"/>
      <c r="C16" s="97"/>
      <c r="D16" s="192"/>
      <c r="E16" s="92"/>
      <c r="F16" s="92"/>
      <c r="G16" s="92"/>
      <c r="H16" s="294"/>
      <c r="I16" s="295"/>
      <c r="J16" s="295"/>
      <c r="K16" s="295"/>
      <c r="L16" s="295"/>
      <c r="M16" s="296"/>
      <c r="N16" s="297"/>
      <c r="O16" s="295"/>
      <c r="P16" s="295"/>
      <c r="T16" s="97"/>
      <c r="U16" s="192"/>
      <c r="V16" s="192"/>
      <c r="W16" s="192"/>
      <c r="X16" s="192"/>
      <c r="AA16" s="192"/>
      <c r="AB16" s="192"/>
      <c r="AC16" s="192"/>
      <c r="AD16" s="192"/>
      <c r="AE16" s="192"/>
    </row>
    <row r="17" spans="1:31" ht="15" customHeight="1" thickBot="1">
      <c r="A17" s="192"/>
      <c r="B17" s="192"/>
      <c r="C17" s="284" t="s">
        <v>325</v>
      </c>
      <c r="D17" s="192"/>
      <c r="E17" s="98"/>
      <c r="F17" s="98"/>
      <c r="G17" s="192"/>
      <c r="H17" s="284" t="s">
        <v>326</v>
      </c>
      <c r="I17" s="94"/>
      <c r="J17" s="98"/>
      <c r="K17" s="98"/>
      <c r="L17" s="192"/>
      <c r="M17" s="284" t="s">
        <v>327</v>
      </c>
      <c r="N17" s="94"/>
      <c r="O17" s="98"/>
      <c r="P17" s="98"/>
      <c r="U17" s="292" t="s">
        <v>328</v>
      </c>
      <c r="AA17" s="192"/>
      <c r="AB17" s="192"/>
      <c r="AC17" s="192"/>
      <c r="AD17" s="192"/>
      <c r="AE17" s="192"/>
    </row>
    <row r="18" spans="1:31" ht="15" customHeight="1" thickBot="1">
      <c r="A18" s="285" t="s">
        <v>329</v>
      </c>
      <c r="B18" s="192"/>
      <c r="C18" s="284" t="s">
        <v>330</v>
      </c>
      <c r="D18" s="192"/>
      <c r="E18" s="98"/>
      <c r="F18" s="98"/>
      <c r="G18" s="192"/>
      <c r="H18" s="284" t="s">
        <v>331</v>
      </c>
      <c r="I18" s="192"/>
      <c r="J18" s="98"/>
      <c r="K18" s="98"/>
      <c r="L18" s="192"/>
      <c r="M18" s="284" t="s">
        <v>332</v>
      </c>
      <c r="N18" s="192"/>
      <c r="O18" s="98"/>
      <c r="P18" s="98"/>
      <c r="U18" s="91" t="s">
        <v>333</v>
      </c>
      <c r="V18" s="293"/>
      <c r="W18" s="293"/>
      <c r="X18" s="784"/>
      <c r="AA18" s="192"/>
      <c r="AB18" s="192"/>
      <c r="AC18" s="192"/>
      <c r="AD18" s="192"/>
      <c r="AE18" s="192"/>
    </row>
    <row r="19" spans="1:31" ht="15" customHeight="1" thickBot="1">
      <c r="A19" s="285">
        <v>3</v>
      </c>
      <c r="B19" s="286"/>
      <c r="C19" s="284" t="s">
        <v>334</v>
      </c>
      <c r="D19" s="192"/>
      <c r="E19" s="98"/>
      <c r="F19" s="783"/>
      <c r="G19" s="192"/>
      <c r="H19" s="284" t="s">
        <v>334</v>
      </c>
      <c r="I19" s="192"/>
      <c r="J19" s="98"/>
      <c r="K19" s="783"/>
      <c r="L19" s="192"/>
      <c r="M19" s="284" t="s">
        <v>334</v>
      </c>
      <c r="N19" s="192"/>
      <c r="O19" s="98"/>
      <c r="P19" s="783"/>
      <c r="T19" s="298"/>
      <c r="U19" s="299"/>
      <c r="AA19" s="192"/>
      <c r="AB19" s="192"/>
      <c r="AC19" s="192"/>
      <c r="AD19" s="192"/>
      <c r="AE19" s="192"/>
    </row>
    <row r="20" spans="1:31" s="192" customFormat="1" ht="15" customHeight="1" thickBot="1">
      <c r="A20" s="285">
        <v>4</v>
      </c>
      <c r="B20" s="286"/>
      <c r="C20" s="284" t="s">
        <v>335</v>
      </c>
      <c r="E20" s="98"/>
      <c r="F20" s="300"/>
      <c r="H20" s="284" t="s">
        <v>335</v>
      </c>
      <c r="J20" s="98"/>
      <c r="K20" s="300"/>
      <c r="M20" s="284" t="s">
        <v>335</v>
      </c>
      <c r="O20" s="98"/>
      <c r="P20" s="300"/>
      <c r="T20" s="293"/>
      <c r="U20" s="301" t="s">
        <v>336</v>
      </c>
      <c r="X20" s="785"/>
    </row>
    <row r="21" spans="1:31" s="192" customFormat="1" ht="15" customHeight="1">
      <c r="C21" s="100" t="s">
        <v>337</v>
      </c>
      <c r="E21" s="98"/>
      <c r="F21" s="300"/>
      <c r="H21" s="100" t="s">
        <v>337</v>
      </c>
      <c r="J21" s="98"/>
      <c r="K21" s="300"/>
      <c r="M21" s="100" t="s">
        <v>337</v>
      </c>
      <c r="O21" s="98"/>
      <c r="P21" s="300"/>
      <c r="R21" s="89"/>
      <c r="S21" s="286"/>
      <c r="T21" s="106"/>
      <c r="U21" s="301" t="s">
        <v>338</v>
      </c>
      <c r="X21" s="785"/>
    </row>
    <row r="22" spans="1:31" s="90" customFormat="1" ht="79.5" customHeight="1">
      <c r="A22" s="100"/>
      <c r="B22" s="100"/>
      <c r="C22" s="100"/>
      <c r="D22" s="796"/>
      <c r="E22" s="797"/>
      <c r="F22" s="798"/>
      <c r="G22" s="100"/>
      <c r="H22" s="100"/>
      <c r="I22" s="796"/>
      <c r="J22" s="797"/>
      <c r="K22" s="798"/>
      <c r="L22" s="100"/>
      <c r="M22" s="100"/>
      <c r="N22" s="796"/>
      <c r="O22" s="797"/>
      <c r="P22" s="798"/>
      <c r="Q22" s="100"/>
      <c r="R22" s="192"/>
      <c r="S22" s="192"/>
      <c r="Y22" s="100"/>
      <c r="Z22" s="100"/>
      <c r="AA22" s="100"/>
      <c r="AB22" s="100"/>
      <c r="AC22" s="100"/>
      <c r="AD22" s="100"/>
      <c r="AE22" s="100"/>
    </row>
    <row r="23" spans="1:31" s="100" customFormat="1" ht="15" customHeight="1" thickBot="1">
      <c r="D23" s="92"/>
      <c r="E23" s="99"/>
      <c r="F23" s="110"/>
      <c r="I23" s="92"/>
      <c r="J23" s="99"/>
      <c r="K23" s="110"/>
      <c r="N23" s="92"/>
      <c r="O23" s="99"/>
      <c r="P23" s="110"/>
      <c r="R23" s="192"/>
      <c r="S23" s="192"/>
    </row>
    <row r="24" spans="1:31" s="192" customFormat="1" ht="15" customHeight="1" thickBot="1">
      <c r="A24" s="285">
        <v>5</v>
      </c>
      <c r="B24" s="286"/>
      <c r="C24" s="284" t="s">
        <v>339</v>
      </c>
      <c r="E24" s="98"/>
      <c r="F24" s="302"/>
      <c r="H24" s="284" t="s">
        <v>339</v>
      </c>
      <c r="J24" s="98"/>
      <c r="K24" s="302"/>
      <c r="M24" s="284" t="s">
        <v>339</v>
      </c>
      <c r="O24" s="98"/>
      <c r="P24" s="302"/>
      <c r="T24" s="303"/>
      <c r="U24" s="304" t="s">
        <v>340</v>
      </c>
      <c r="V24" s="304"/>
      <c r="W24" s="305"/>
      <c r="X24" s="306"/>
    </row>
    <row r="25" spans="1:31" ht="26.25" customHeight="1">
      <c r="A25" s="192"/>
      <c r="B25" s="192"/>
      <c r="C25" s="284"/>
      <c r="D25" s="101" t="s">
        <v>341</v>
      </c>
      <c r="E25" s="101" t="s">
        <v>342</v>
      </c>
      <c r="F25" s="111" t="s">
        <v>343</v>
      </c>
      <c r="G25" s="192"/>
      <c r="H25" s="284"/>
      <c r="I25" s="101" t="s">
        <v>341</v>
      </c>
      <c r="J25" s="101" t="s">
        <v>342</v>
      </c>
      <c r="K25" s="111" t="s">
        <v>343</v>
      </c>
      <c r="L25" s="192"/>
      <c r="M25" s="284"/>
      <c r="N25" s="101" t="s">
        <v>341</v>
      </c>
      <c r="O25" s="101" t="s">
        <v>342</v>
      </c>
      <c r="P25" s="111" t="s">
        <v>343</v>
      </c>
      <c r="T25" s="307"/>
      <c r="U25" s="308" t="s">
        <v>344</v>
      </c>
      <c r="V25" s="308"/>
      <c r="W25" s="309"/>
      <c r="X25" s="310" t="s">
        <v>345</v>
      </c>
      <c r="AA25" s="192"/>
      <c r="AB25" s="192"/>
      <c r="AC25" s="192"/>
      <c r="AD25" s="192"/>
      <c r="AE25" s="192"/>
    </row>
    <row r="26" spans="1:31" ht="15" customHeight="1">
      <c r="A26" s="192"/>
      <c r="B26" s="192"/>
      <c r="C26" s="284"/>
      <c r="D26" s="793"/>
      <c r="E26" s="793"/>
      <c r="F26" s="794"/>
      <c r="G26" s="192"/>
      <c r="H26" s="284"/>
      <c r="I26" s="793"/>
      <c r="J26" s="793"/>
      <c r="K26" s="794"/>
      <c r="L26" s="192"/>
      <c r="M26" s="284"/>
      <c r="N26" s="793"/>
      <c r="O26" s="793"/>
      <c r="P26" s="794"/>
      <c r="T26" s="311">
        <v>1</v>
      </c>
      <c r="U26" s="312" t="s">
        <v>346</v>
      </c>
      <c r="V26" s="313"/>
      <c r="W26" s="313"/>
      <c r="X26" s="786"/>
      <c r="AA26" s="192"/>
      <c r="AB26" s="192"/>
      <c r="AC26" s="192"/>
      <c r="AD26" s="192"/>
      <c r="AE26" s="192"/>
    </row>
    <row r="27" spans="1:31" ht="15" customHeight="1">
      <c r="A27" s="192"/>
      <c r="B27" s="192"/>
      <c r="C27" s="284"/>
      <c r="D27" s="793"/>
      <c r="E27" s="793"/>
      <c r="F27" s="794"/>
      <c r="G27" s="192"/>
      <c r="H27" s="284"/>
      <c r="I27" s="793"/>
      <c r="J27" s="793"/>
      <c r="K27" s="794"/>
      <c r="L27" s="192"/>
      <c r="M27" s="284"/>
      <c r="N27" s="793"/>
      <c r="O27" s="793"/>
      <c r="P27" s="794"/>
      <c r="T27" s="314">
        <v>2</v>
      </c>
      <c r="U27" s="315" t="s">
        <v>347</v>
      </c>
      <c r="V27" s="316"/>
      <c r="W27" s="316"/>
      <c r="X27" s="787"/>
      <c r="AA27" s="192"/>
      <c r="AB27" s="192"/>
      <c r="AC27" s="192"/>
      <c r="AD27" s="192"/>
      <c r="AE27" s="192"/>
    </row>
    <row r="28" spans="1:31" ht="15" customHeight="1">
      <c r="A28" s="192"/>
      <c r="B28" s="192"/>
      <c r="C28" s="284"/>
      <c r="D28" s="793"/>
      <c r="E28" s="793"/>
      <c r="F28" s="794"/>
      <c r="G28" s="192"/>
      <c r="H28" s="284"/>
      <c r="I28" s="793"/>
      <c r="J28" s="793"/>
      <c r="K28" s="794"/>
      <c r="L28" s="192"/>
      <c r="M28" s="284"/>
      <c r="N28" s="793"/>
      <c r="O28" s="793"/>
      <c r="P28" s="794"/>
      <c r="T28" s="314">
        <v>3</v>
      </c>
      <c r="U28" s="315" t="s">
        <v>348</v>
      </c>
      <c r="V28" s="316"/>
      <c r="W28" s="316"/>
      <c r="X28" s="787"/>
      <c r="AA28" s="192"/>
      <c r="AB28" s="192"/>
      <c r="AC28" s="192"/>
      <c r="AD28" s="192"/>
      <c r="AE28" s="192"/>
    </row>
    <row r="29" spans="1:31" s="192" customFormat="1" ht="15" customHeight="1" thickBot="1">
      <c r="C29" s="284"/>
      <c r="E29" s="98"/>
      <c r="F29" s="98"/>
      <c r="H29" s="284"/>
      <c r="J29" s="98"/>
      <c r="K29" s="98"/>
      <c r="M29" s="284"/>
      <c r="O29" s="98"/>
      <c r="P29" s="98"/>
      <c r="T29" s="317">
        <v>4</v>
      </c>
      <c r="U29" s="318" t="s">
        <v>349</v>
      </c>
      <c r="V29" s="319"/>
      <c r="W29" s="319"/>
      <c r="X29" s="787"/>
    </row>
    <row r="30" spans="1:31" s="192" customFormat="1" ht="15" customHeight="1" thickBot="1">
      <c r="A30" s="285">
        <v>6</v>
      </c>
      <c r="B30" s="286"/>
      <c r="C30" s="284" t="s">
        <v>350</v>
      </c>
      <c r="E30" s="98"/>
      <c r="F30" s="302"/>
      <c r="H30" s="284" t="s">
        <v>350</v>
      </c>
      <c r="J30" s="98"/>
      <c r="K30" s="302"/>
      <c r="M30" s="284" t="s">
        <v>350</v>
      </c>
      <c r="O30" s="98"/>
      <c r="P30" s="302"/>
      <c r="T30" s="320">
        <v>5</v>
      </c>
      <c r="U30" s="318" t="s">
        <v>351</v>
      </c>
      <c r="V30" s="319"/>
      <c r="W30" s="321"/>
      <c r="X30" s="1025"/>
    </row>
    <row r="31" spans="1:31" ht="15" customHeight="1">
      <c r="A31" s="192"/>
      <c r="B31" s="192"/>
      <c r="C31" s="284"/>
      <c r="D31" s="192"/>
      <c r="E31" s="322" t="s">
        <v>352</v>
      </c>
      <c r="F31" s="795"/>
      <c r="G31" s="192"/>
      <c r="H31" s="284"/>
      <c r="I31" s="192"/>
      <c r="J31" s="322" t="s">
        <v>352</v>
      </c>
      <c r="K31" s="795"/>
      <c r="L31" s="192"/>
      <c r="M31" s="284"/>
      <c r="N31" s="192"/>
      <c r="O31" s="322" t="s">
        <v>352</v>
      </c>
      <c r="P31" s="795"/>
      <c r="T31" s="323"/>
      <c r="U31" s="324" t="s">
        <v>353</v>
      </c>
      <c r="V31" s="109"/>
      <c r="W31" s="325"/>
      <c r="X31" s="788"/>
      <c r="AA31" s="192"/>
      <c r="AB31" s="192"/>
      <c r="AC31" s="192"/>
      <c r="AD31" s="192"/>
      <c r="AE31" s="192"/>
    </row>
    <row r="32" spans="1:31" s="192" customFormat="1" ht="15" customHeight="1">
      <c r="C32" s="284"/>
      <c r="E32" s="326" t="s">
        <v>354</v>
      </c>
      <c r="F32" s="302"/>
      <c r="H32" s="284"/>
      <c r="J32" s="326" t="s">
        <v>354</v>
      </c>
      <c r="K32" s="302"/>
      <c r="M32" s="284"/>
      <c r="O32" s="326" t="s">
        <v>354</v>
      </c>
      <c r="P32" s="302"/>
      <c r="T32" s="327"/>
      <c r="U32" s="312" t="s">
        <v>355</v>
      </c>
      <c r="V32" s="313"/>
      <c r="W32" s="328"/>
      <c r="X32" s="788"/>
    </row>
    <row r="33" spans="1:250" ht="26.25" customHeight="1">
      <c r="A33" s="192"/>
      <c r="B33" s="192"/>
      <c r="C33" s="284"/>
      <c r="D33" s="101" t="s">
        <v>341</v>
      </c>
      <c r="E33" s="101" t="s">
        <v>342</v>
      </c>
      <c r="F33" s="111" t="s">
        <v>356</v>
      </c>
      <c r="G33" s="192"/>
      <c r="H33" s="284"/>
      <c r="I33" s="101" t="s">
        <v>341</v>
      </c>
      <c r="J33" s="101" t="s">
        <v>342</v>
      </c>
      <c r="K33" s="111" t="s">
        <v>356</v>
      </c>
      <c r="L33" s="192"/>
      <c r="M33" s="284"/>
      <c r="N33" s="101" t="s">
        <v>341</v>
      </c>
      <c r="O33" s="101" t="s">
        <v>342</v>
      </c>
      <c r="P33" s="111" t="s">
        <v>356</v>
      </c>
      <c r="T33" s="301"/>
      <c r="U33" s="192"/>
      <c r="V33" s="192"/>
      <c r="W33" s="192"/>
      <c r="X33" s="192"/>
      <c r="AA33" s="192"/>
      <c r="AB33" s="192"/>
      <c r="AC33" s="192"/>
      <c r="AD33" s="192"/>
      <c r="AE33" s="192"/>
    </row>
    <row r="34" spans="1:250" ht="15" customHeight="1">
      <c r="A34" s="192"/>
      <c r="B34" s="192"/>
      <c r="C34" s="284"/>
      <c r="D34" s="793"/>
      <c r="E34" s="793"/>
      <c r="F34" s="794"/>
      <c r="G34" s="192"/>
      <c r="H34" s="284"/>
      <c r="I34" s="793"/>
      <c r="J34" s="793"/>
      <c r="K34" s="794"/>
      <c r="L34" s="192"/>
      <c r="M34" s="284"/>
      <c r="N34" s="793"/>
      <c r="O34" s="793"/>
      <c r="P34" s="794"/>
      <c r="T34" s="192"/>
      <c r="U34" s="192"/>
      <c r="V34" s="192"/>
      <c r="W34" s="192"/>
      <c r="X34" s="192"/>
      <c r="AA34" s="192"/>
      <c r="AB34" s="192"/>
      <c r="AC34" s="192"/>
      <c r="AD34" s="192"/>
      <c r="AE34" s="192"/>
    </row>
    <row r="35" spans="1:250" ht="15" customHeight="1">
      <c r="A35" s="192"/>
      <c r="B35" s="192"/>
      <c r="C35" s="284"/>
      <c r="D35" s="793"/>
      <c r="E35" s="793"/>
      <c r="F35" s="794"/>
      <c r="G35" s="192"/>
      <c r="H35" s="284"/>
      <c r="I35" s="793"/>
      <c r="J35" s="793"/>
      <c r="K35" s="794"/>
      <c r="L35" s="192"/>
      <c r="M35" s="284"/>
      <c r="N35" s="793"/>
      <c r="O35" s="793"/>
      <c r="P35" s="794"/>
      <c r="AA35" s="192"/>
      <c r="AB35" s="192"/>
      <c r="AC35" s="192"/>
      <c r="AD35" s="192"/>
      <c r="AE35" s="192"/>
    </row>
    <row r="36" spans="1:250" ht="15" customHeight="1">
      <c r="A36" s="192"/>
      <c r="B36" s="192"/>
      <c r="C36" s="284"/>
      <c r="D36" s="793"/>
      <c r="E36" s="793"/>
      <c r="F36" s="794"/>
      <c r="G36" s="192"/>
      <c r="H36" s="284"/>
      <c r="I36" s="793"/>
      <c r="J36" s="793"/>
      <c r="K36" s="794"/>
      <c r="L36" s="192"/>
      <c r="M36" s="284"/>
      <c r="N36" s="793"/>
      <c r="O36" s="793"/>
      <c r="P36" s="794"/>
      <c r="T36" s="329" t="s">
        <v>357</v>
      </c>
      <c r="U36" s="330"/>
      <c r="V36" s="304"/>
      <c r="W36" s="304"/>
      <c r="X36" s="305"/>
      <c r="AA36" s="192"/>
      <c r="AB36" s="192"/>
      <c r="AC36" s="192"/>
      <c r="AD36" s="192"/>
      <c r="AE36" s="192"/>
    </row>
    <row r="37" spans="1:250" ht="15" customHeight="1" thickBot="1">
      <c r="A37" s="192"/>
      <c r="B37" s="192"/>
      <c r="C37" s="284"/>
      <c r="D37" s="331"/>
      <c r="E37" s="331"/>
      <c r="F37" s="332"/>
      <c r="G37" s="192"/>
      <c r="H37" s="284"/>
      <c r="I37" s="331"/>
      <c r="J37" s="331"/>
      <c r="K37" s="332"/>
      <c r="L37" s="192"/>
      <c r="M37" s="284"/>
      <c r="N37" s="331"/>
      <c r="O37" s="331"/>
      <c r="P37" s="332"/>
      <c r="T37" s="333" t="s">
        <v>358</v>
      </c>
      <c r="U37" s="334"/>
      <c r="V37" s="334"/>
      <c r="W37" s="334"/>
      <c r="X37" s="335"/>
      <c r="AA37" s="192"/>
      <c r="AB37" s="192"/>
      <c r="AC37" s="192"/>
      <c r="AD37" s="192"/>
      <c r="AE37" s="192"/>
    </row>
    <row r="38" spans="1:250" ht="15" customHeight="1" thickBot="1">
      <c r="A38" s="95">
        <v>7</v>
      </c>
      <c r="B38" s="96"/>
      <c r="C38" s="102" t="s">
        <v>359</v>
      </c>
      <c r="D38" s="103"/>
      <c r="E38" s="104"/>
      <c r="F38" s="105"/>
      <c r="G38" s="91"/>
      <c r="H38" s="102" t="s">
        <v>359</v>
      </c>
      <c r="I38" s="103"/>
      <c r="J38" s="104"/>
      <c r="K38" s="105"/>
      <c r="L38" s="91"/>
      <c r="M38" s="102" t="s">
        <v>359</v>
      </c>
      <c r="N38" s="103"/>
      <c r="O38" s="104"/>
      <c r="P38" s="105"/>
      <c r="Q38" s="284"/>
      <c r="T38" s="336" t="s">
        <v>360</v>
      </c>
      <c r="U38" s="337"/>
      <c r="V38" s="337"/>
      <c r="W38" s="337"/>
      <c r="X38" s="338"/>
      <c r="Y38" s="284"/>
      <c r="Z38" s="284"/>
      <c r="AA38" s="284"/>
      <c r="AB38" s="284"/>
      <c r="AC38" s="284"/>
      <c r="AD38" s="284"/>
      <c r="AE38" s="284"/>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row>
    <row r="39" spans="1:250" ht="50.1" customHeight="1">
      <c r="C39" s="1277" t="s">
        <v>361</v>
      </c>
      <c r="D39" s="1278"/>
      <c r="E39" s="107" t="s">
        <v>362</v>
      </c>
      <c r="F39" s="107" t="s">
        <v>363</v>
      </c>
      <c r="H39" s="1277" t="s">
        <v>361</v>
      </c>
      <c r="I39" s="1279"/>
      <c r="J39" s="254" t="s">
        <v>362</v>
      </c>
      <c r="K39" s="254" t="s">
        <v>363</v>
      </c>
      <c r="M39" s="1277" t="s">
        <v>361</v>
      </c>
      <c r="N39" s="1279"/>
      <c r="O39" s="254" t="s">
        <v>362</v>
      </c>
      <c r="P39" s="254" t="s">
        <v>363</v>
      </c>
      <c r="T39" s="339"/>
      <c r="U39" s="340" t="s">
        <v>364</v>
      </c>
      <c r="V39" s="107" t="s">
        <v>365</v>
      </c>
      <c r="W39" s="107" t="s">
        <v>362</v>
      </c>
      <c r="X39" s="107" t="s">
        <v>363</v>
      </c>
    </row>
    <row r="40" spans="1:250" ht="15" customHeight="1">
      <c r="C40" s="108">
        <v>1</v>
      </c>
      <c r="D40" s="791"/>
      <c r="E40" s="792"/>
      <c r="F40" s="1026"/>
      <c r="H40" s="108">
        <v>1</v>
      </c>
      <c r="I40" s="791"/>
      <c r="J40" s="792"/>
      <c r="K40" s="1026"/>
      <c r="M40" s="108">
        <v>1</v>
      </c>
      <c r="N40" s="791"/>
      <c r="O40" s="792"/>
      <c r="P40" s="1026"/>
      <c r="T40" s="341">
        <v>1</v>
      </c>
      <c r="U40" s="789"/>
      <c r="V40" s="790"/>
      <c r="W40" s="1027"/>
      <c r="X40" s="1026"/>
    </row>
    <row r="41" spans="1:250" ht="15" customHeight="1">
      <c r="C41" s="108">
        <v>2</v>
      </c>
      <c r="D41" s="791"/>
      <c r="E41" s="792"/>
      <c r="F41" s="1026"/>
      <c r="H41" s="108">
        <v>2</v>
      </c>
      <c r="I41" s="791"/>
      <c r="J41" s="792"/>
      <c r="K41" s="1026"/>
      <c r="M41" s="108">
        <v>2</v>
      </c>
      <c r="N41" s="791"/>
      <c r="O41" s="792"/>
      <c r="P41" s="1026"/>
      <c r="T41" s="341">
        <v>2</v>
      </c>
      <c r="U41" s="789"/>
      <c r="V41" s="790"/>
      <c r="W41" s="1027"/>
      <c r="X41" s="1026"/>
    </row>
    <row r="42" spans="1:250" ht="15" customHeight="1">
      <c r="C42" s="108">
        <v>3</v>
      </c>
      <c r="D42" s="791"/>
      <c r="E42" s="792"/>
      <c r="F42" s="1026"/>
      <c r="H42" s="108">
        <v>3</v>
      </c>
      <c r="I42" s="791"/>
      <c r="J42" s="792"/>
      <c r="K42" s="1026"/>
      <c r="M42" s="108">
        <v>3</v>
      </c>
      <c r="N42" s="791"/>
      <c r="O42" s="792"/>
      <c r="P42" s="1026"/>
      <c r="T42" s="341">
        <v>3</v>
      </c>
      <c r="U42" s="789"/>
      <c r="V42" s="790"/>
      <c r="W42" s="1027"/>
      <c r="X42" s="1026"/>
    </row>
    <row r="43" spans="1:250" ht="15" customHeight="1">
      <c r="C43" s="108">
        <v>4</v>
      </c>
      <c r="D43" s="791"/>
      <c r="E43" s="792"/>
      <c r="F43" s="1026"/>
      <c r="H43" s="108">
        <v>4</v>
      </c>
      <c r="I43" s="791"/>
      <c r="J43" s="792"/>
      <c r="K43" s="1026"/>
      <c r="M43" s="108">
        <v>4</v>
      </c>
      <c r="N43" s="791"/>
      <c r="O43" s="792"/>
      <c r="P43" s="1026"/>
      <c r="T43" s="341">
        <v>4</v>
      </c>
      <c r="U43" s="789"/>
      <c r="V43" s="790"/>
      <c r="W43" s="1027"/>
      <c r="X43" s="1026"/>
    </row>
    <row r="44" spans="1:250" ht="15" customHeight="1">
      <c r="C44" s="108">
        <v>5</v>
      </c>
      <c r="D44" s="791"/>
      <c r="E44" s="792"/>
      <c r="F44" s="1026"/>
      <c r="H44" s="108">
        <v>5</v>
      </c>
      <c r="I44" s="791"/>
      <c r="J44" s="792"/>
      <c r="K44" s="1026"/>
      <c r="M44" s="108">
        <v>5</v>
      </c>
      <c r="N44" s="791"/>
      <c r="O44" s="792"/>
      <c r="P44" s="1026"/>
      <c r="T44" s="341">
        <v>5</v>
      </c>
      <c r="U44" s="789"/>
      <c r="V44" s="790"/>
      <c r="W44" s="1027"/>
      <c r="X44" s="1026"/>
    </row>
    <row r="45" spans="1:250" ht="15" customHeight="1">
      <c r="C45" s="108">
        <v>6</v>
      </c>
      <c r="D45" s="791"/>
      <c r="E45" s="792"/>
      <c r="F45" s="1026"/>
      <c r="H45" s="108">
        <v>6</v>
      </c>
      <c r="I45" s="791"/>
      <c r="J45" s="792"/>
      <c r="K45" s="1026"/>
      <c r="M45" s="108">
        <v>6</v>
      </c>
      <c r="N45" s="791"/>
      <c r="O45" s="792"/>
      <c r="P45" s="1026"/>
      <c r="T45" s="341">
        <v>6</v>
      </c>
      <c r="U45" s="789"/>
      <c r="V45" s="790"/>
      <c r="W45" s="1027"/>
      <c r="X45" s="1026"/>
    </row>
    <row r="46" spans="1:250" ht="15" customHeight="1">
      <c r="C46" s="108">
        <v>7</v>
      </c>
      <c r="D46" s="791"/>
      <c r="E46" s="792"/>
      <c r="F46" s="1026"/>
      <c r="H46" s="108">
        <v>7</v>
      </c>
      <c r="I46" s="791"/>
      <c r="J46" s="792"/>
      <c r="K46" s="1026"/>
      <c r="M46" s="108">
        <v>7</v>
      </c>
      <c r="N46" s="791"/>
      <c r="O46" s="792"/>
      <c r="P46" s="1026"/>
      <c r="T46" s="341">
        <v>7</v>
      </c>
      <c r="U46" s="789"/>
      <c r="V46" s="790"/>
      <c r="W46" s="1027"/>
      <c r="X46" s="1026"/>
    </row>
    <row r="47" spans="1:250" ht="15" customHeight="1">
      <c r="C47" s="108">
        <v>8</v>
      </c>
      <c r="D47" s="791"/>
      <c r="E47" s="792"/>
      <c r="F47" s="1026"/>
      <c r="H47" s="108">
        <v>8</v>
      </c>
      <c r="I47" s="791"/>
      <c r="J47" s="792"/>
      <c r="K47" s="1026"/>
      <c r="M47" s="108">
        <v>8</v>
      </c>
      <c r="N47" s="791"/>
      <c r="O47" s="792"/>
      <c r="P47" s="1026"/>
      <c r="T47" s="341">
        <v>8</v>
      </c>
      <c r="U47" s="789"/>
      <c r="V47" s="790"/>
      <c r="W47" s="1027"/>
      <c r="X47" s="1026"/>
    </row>
    <row r="48" spans="1:250" ht="15" customHeight="1">
      <c r="C48" s="108">
        <v>9</v>
      </c>
      <c r="D48" s="791"/>
      <c r="E48" s="792"/>
      <c r="F48" s="1026"/>
      <c r="H48" s="108">
        <v>9</v>
      </c>
      <c r="I48" s="791"/>
      <c r="J48" s="792"/>
      <c r="K48" s="1026"/>
      <c r="M48" s="108">
        <v>9</v>
      </c>
      <c r="N48" s="791"/>
      <c r="O48" s="792"/>
      <c r="P48" s="1026"/>
      <c r="T48" s="341">
        <v>9</v>
      </c>
      <c r="U48" s="789"/>
      <c r="V48" s="790"/>
      <c r="W48" s="1027"/>
      <c r="X48" s="1026"/>
    </row>
    <row r="49" spans="1:31" ht="15" customHeight="1">
      <c r="C49" s="108">
        <v>10</v>
      </c>
      <c r="D49" s="791"/>
      <c r="E49" s="792"/>
      <c r="F49" s="1026"/>
      <c r="H49" s="108">
        <v>10</v>
      </c>
      <c r="I49" s="791"/>
      <c r="J49" s="792"/>
      <c r="K49" s="1026"/>
      <c r="M49" s="108">
        <v>10</v>
      </c>
      <c r="N49" s="791"/>
      <c r="O49" s="792"/>
      <c r="P49" s="1026"/>
      <c r="T49" s="341">
        <v>10</v>
      </c>
      <c r="U49" s="789"/>
      <c r="V49" s="790"/>
      <c r="W49" s="1027"/>
      <c r="X49" s="1026"/>
    </row>
    <row r="50" spans="1:31" s="192" customFormat="1" ht="15" customHeight="1">
      <c r="E50" s="342"/>
      <c r="F50" s="343"/>
      <c r="J50" s="342"/>
      <c r="K50" s="343"/>
      <c r="O50" s="342"/>
      <c r="P50" s="343"/>
      <c r="T50" s="94"/>
      <c r="U50" s="94"/>
      <c r="V50" s="94"/>
      <c r="W50" s="94"/>
      <c r="AA50" s="98"/>
      <c r="AB50" s="94"/>
      <c r="AC50" s="94"/>
      <c r="AD50" s="94"/>
      <c r="AE50" s="94"/>
    </row>
    <row r="51" spans="1:31" s="192" customFormat="1" ht="15" customHeight="1">
      <c r="C51" s="344"/>
      <c r="E51" s="342"/>
      <c r="H51" s="344"/>
      <c r="J51" s="345"/>
      <c r="M51" s="344"/>
      <c r="O51" s="345"/>
      <c r="T51" s="346"/>
      <c r="U51" s="94"/>
      <c r="V51" s="94"/>
      <c r="W51" s="94"/>
      <c r="AA51" s="98"/>
      <c r="AB51" s="94"/>
      <c r="AC51" s="94"/>
      <c r="AD51" s="94"/>
      <c r="AE51" s="94"/>
    </row>
    <row r="52" spans="1:31" s="192" customFormat="1" ht="15" customHeight="1">
      <c r="C52" s="347"/>
      <c r="H52" s="347"/>
      <c r="M52" s="347"/>
      <c r="T52" s="348"/>
      <c r="U52" s="94"/>
      <c r="V52" s="94"/>
      <c r="W52" s="94"/>
      <c r="AA52" s="98"/>
      <c r="AB52" s="94"/>
      <c r="AC52" s="94"/>
      <c r="AD52" s="94"/>
      <c r="AE52" s="94"/>
    </row>
    <row r="53" spans="1:31" s="192" customFormat="1" ht="15" customHeight="1" thickBot="1">
      <c r="C53" s="349"/>
      <c r="D53" s="109"/>
      <c r="H53" s="349"/>
      <c r="I53" s="109"/>
      <c r="M53" s="349"/>
      <c r="N53" s="109"/>
      <c r="T53" s="350"/>
      <c r="U53" s="109"/>
      <c r="V53" s="109"/>
      <c r="W53" s="109"/>
      <c r="AB53" s="94"/>
      <c r="AC53" s="94"/>
      <c r="AD53" s="94"/>
      <c r="AE53" s="94"/>
    </row>
    <row r="54" spans="1:31" ht="15" customHeight="1" thickBot="1">
      <c r="A54" s="285" t="s">
        <v>321</v>
      </c>
      <c r="B54" s="192"/>
      <c r="C54" s="287" t="s">
        <v>322</v>
      </c>
      <c r="D54" s="192"/>
      <c r="E54" s="192"/>
      <c r="F54" s="782"/>
      <c r="G54" s="1023"/>
      <c r="H54" s="1023"/>
      <c r="I54" s="1023"/>
      <c r="J54" s="1024"/>
      <c r="K54" s="1024"/>
      <c r="L54" s="1024"/>
      <c r="M54" s="1024"/>
      <c r="N54" s="1024"/>
      <c r="O54" s="1024"/>
      <c r="P54" s="1024"/>
      <c r="R54"/>
      <c r="S54"/>
      <c r="T54" s="287"/>
      <c r="U54" s="192"/>
      <c r="V54" s="192"/>
      <c r="W54" s="192"/>
      <c r="X54" s="192"/>
      <c r="AA54" s="192"/>
    </row>
    <row r="55" spans="1:31" s="192" customFormat="1" ht="15" customHeight="1" thickBot="1">
      <c r="C55" s="97"/>
      <c r="E55" s="92"/>
      <c r="F55" s="92"/>
      <c r="G55" s="92"/>
      <c r="H55" s="97"/>
      <c r="I55" s="94"/>
      <c r="J55" s="92"/>
      <c r="K55" s="92"/>
      <c r="L55" s="92"/>
      <c r="M55" s="97"/>
      <c r="N55" s="94"/>
      <c r="O55" s="92"/>
      <c r="P55" s="92"/>
      <c r="R55"/>
      <c r="S55"/>
      <c r="T55" s="97"/>
    </row>
    <row r="56" spans="1:31" s="192" customFormat="1" ht="15" customHeight="1" thickBot="1">
      <c r="C56" s="97"/>
      <c r="E56" s="92"/>
      <c r="F56" s="92"/>
      <c r="G56" s="92"/>
      <c r="H56" s="288" t="s">
        <v>323</v>
      </c>
      <c r="I56" s="289"/>
      <c r="J56" s="289"/>
      <c r="K56" s="289"/>
      <c r="L56" s="289"/>
      <c r="M56" s="290"/>
      <c r="N56" s="291"/>
      <c r="O56" s="289"/>
      <c r="P56" s="289"/>
      <c r="R56" s="285">
        <v>8</v>
      </c>
      <c r="T56" s="292" t="s">
        <v>324</v>
      </c>
      <c r="U56" s="293"/>
      <c r="V56" s="293"/>
      <c r="W56" s="293"/>
    </row>
    <row r="57" spans="1:31" s="192" customFormat="1" ht="6" customHeight="1">
      <c r="C57" s="97"/>
      <c r="E57" s="92"/>
      <c r="F57" s="92"/>
      <c r="G57" s="92"/>
      <c r="H57" s="294"/>
      <c r="I57" s="295"/>
      <c r="J57" s="295"/>
      <c r="K57" s="295"/>
      <c r="L57" s="295"/>
      <c r="M57" s="296"/>
      <c r="N57" s="297"/>
      <c r="O57" s="295"/>
      <c r="P57" s="295"/>
      <c r="T57" s="97"/>
    </row>
    <row r="58" spans="1:31" ht="15" customHeight="1" thickBot="1">
      <c r="A58" s="192"/>
      <c r="B58" s="192"/>
      <c r="C58" s="284" t="s">
        <v>325</v>
      </c>
      <c r="D58" s="192"/>
      <c r="E58" s="98"/>
      <c r="F58" s="98"/>
      <c r="G58" s="192"/>
      <c r="H58" s="284" t="s">
        <v>326</v>
      </c>
      <c r="I58" s="94"/>
      <c r="J58" s="98"/>
      <c r="K58" s="98"/>
      <c r="L58" s="192"/>
      <c r="M58" s="284" t="s">
        <v>327</v>
      </c>
      <c r="N58" s="94"/>
      <c r="O58" s="98"/>
      <c r="P58" s="98"/>
      <c r="U58" s="292" t="s">
        <v>328</v>
      </c>
      <c r="Y58"/>
      <c r="Z58"/>
      <c r="AA58"/>
      <c r="AB58"/>
      <c r="AC58"/>
      <c r="AD58"/>
      <c r="AE58"/>
    </row>
    <row r="59" spans="1:31" ht="15" customHeight="1" thickBot="1">
      <c r="A59" s="285" t="s">
        <v>329</v>
      </c>
      <c r="B59" s="192"/>
      <c r="C59" s="284" t="s">
        <v>330</v>
      </c>
      <c r="D59" s="192"/>
      <c r="E59" s="98"/>
      <c r="F59" s="98"/>
      <c r="G59" s="192"/>
      <c r="H59" s="284" t="s">
        <v>331</v>
      </c>
      <c r="I59" s="192"/>
      <c r="J59" s="98"/>
      <c r="K59" s="98"/>
      <c r="L59" s="192"/>
      <c r="M59" s="284" t="s">
        <v>332</v>
      </c>
      <c r="N59" s="192"/>
      <c r="O59" s="98"/>
      <c r="P59" s="98"/>
      <c r="U59" s="91" t="s">
        <v>333</v>
      </c>
      <c r="V59" s="293"/>
      <c r="W59" s="293"/>
      <c r="X59" s="784"/>
      <c r="Y59"/>
      <c r="Z59"/>
      <c r="AA59"/>
      <c r="AB59"/>
      <c r="AC59"/>
      <c r="AD59"/>
      <c r="AE59"/>
    </row>
    <row r="60" spans="1:31" ht="15" customHeight="1" thickBot="1">
      <c r="A60" s="285">
        <v>3</v>
      </c>
      <c r="B60" s="192"/>
      <c r="C60" s="284" t="s">
        <v>334</v>
      </c>
      <c r="D60" s="192"/>
      <c r="E60" s="98"/>
      <c r="F60" s="783"/>
      <c r="G60" s="192"/>
      <c r="H60" s="284" t="s">
        <v>334</v>
      </c>
      <c r="I60" s="192"/>
      <c r="J60" s="98"/>
      <c r="K60" s="783"/>
      <c r="L60" s="192"/>
      <c r="M60" s="284" t="s">
        <v>334</v>
      </c>
      <c r="N60" s="192"/>
      <c r="O60" s="98"/>
      <c r="P60" s="783"/>
      <c r="T60" s="298"/>
      <c r="U60" s="299"/>
      <c r="Y60"/>
      <c r="Z60"/>
      <c r="AA60"/>
      <c r="AB60"/>
      <c r="AC60"/>
      <c r="AD60"/>
      <c r="AE60"/>
    </row>
    <row r="61" spans="1:31" s="192" customFormat="1" ht="15" customHeight="1" thickBot="1">
      <c r="A61" s="285">
        <v>4</v>
      </c>
      <c r="C61" s="284" t="s">
        <v>335</v>
      </c>
      <c r="E61" s="98"/>
      <c r="F61" s="300"/>
      <c r="H61" s="284" t="s">
        <v>335</v>
      </c>
      <c r="J61" s="98"/>
      <c r="K61" s="300"/>
      <c r="M61" s="284" t="s">
        <v>335</v>
      </c>
      <c r="O61" s="98"/>
      <c r="P61" s="300"/>
      <c r="T61" s="293"/>
      <c r="U61" s="301" t="s">
        <v>336</v>
      </c>
      <c r="X61" s="785"/>
      <c r="Y61"/>
      <c r="Z61"/>
      <c r="AA61"/>
      <c r="AB61"/>
      <c r="AC61"/>
      <c r="AD61"/>
      <c r="AE61"/>
    </row>
    <row r="62" spans="1:31" s="192" customFormat="1" ht="15" customHeight="1">
      <c r="C62" s="100" t="s">
        <v>337</v>
      </c>
      <c r="E62" s="98"/>
      <c r="F62" s="300"/>
      <c r="H62" s="100" t="s">
        <v>337</v>
      </c>
      <c r="J62" s="98"/>
      <c r="K62" s="300"/>
      <c r="M62" s="100" t="s">
        <v>337</v>
      </c>
      <c r="O62" s="98"/>
      <c r="P62" s="300"/>
      <c r="R62" s="89"/>
      <c r="S62" s="286"/>
      <c r="T62" s="106"/>
      <c r="U62" s="301" t="s">
        <v>338</v>
      </c>
      <c r="X62" s="785"/>
      <c r="Y62"/>
      <c r="Z62"/>
      <c r="AA62"/>
      <c r="AB62"/>
      <c r="AC62"/>
      <c r="AD62"/>
      <c r="AE62"/>
    </row>
    <row r="63" spans="1:31" s="90" customFormat="1" ht="80.099999999999994" customHeight="1">
      <c r="A63" s="100"/>
      <c r="B63" s="100"/>
      <c r="C63" s="100"/>
      <c r="D63" s="796"/>
      <c r="E63" s="797"/>
      <c r="F63" s="798"/>
      <c r="G63" s="100"/>
      <c r="H63" s="100"/>
      <c r="I63" s="796"/>
      <c r="J63" s="797"/>
      <c r="K63" s="798"/>
      <c r="L63" s="100"/>
      <c r="M63" s="100"/>
      <c r="N63" s="796"/>
      <c r="O63" s="797"/>
      <c r="P63" s="798"/>
      <c r="Q63" s="100"/>
      <c r="R63" s="192"/>
      <c r="S63" s="192"/>
      <c r="Y63"/>
      <c r="Z63"/>
      <c r="AA63"/>
      <c r="AB63"/>
      <c r="AC63"/>
      <c r="AD63"/>
      <c r="AE63"/>
    </row>
    <row r="64" spans="1:31" s="100" customFormat="1" ht="15" customHeight="1" thickBot="1">
      <c r="D64" s="92"/>
      <c r="E64" s="99"/>
      <c r="F64" s="110"/>
      <c r="I64" s="92"/>
      <c r="J64" s="99"/>
      <c r="K64" s="110"/>
      <c r="N64" s="92"/>
      <c r="O64" s="99"/>
      <c r="P64" s="110"/>
      <c r="R64" s="192"/>
      <c r="S64" s="192"/>
      <c r="Y64"/>
      <c r="Z64"/>
      <c r="AA64"/>
      <c r="AB64"/>
      <c r="AC64"/>
      <c r="AD64"/>
      <c r="AE64"/>
    </row>
    <row r="65" spans="1:250" s="192" customFormat="1" ht="15" customHeight="1" thickBot="1">
      <c r="A65" s="285">
        <v>5</v>
      </c>
      <c r="C65" s="284" t="s">
        <v>339</v>
      </c>
      <c r="E65" s="98"/>
      <c r="F65" s="302"/>
      <c r="H65" s="284" t="s">
        <v>339</v>
      </c>
      <c r="J65" s="98"/>
      <c r="K65" s="302"/>
      <c r="M65" s="284" t="s">
        <v>339</v>
      </c>
      <c r="O65" s="98"/>
      <c r="P65" s="302"/>
      <c r="T65" s="303"/>
      <c r="U65" s="304" t="s">
        <v>340</v>
      </c>
      <c r="V65" s="304"/>
      <c r="W65" s="305"/>
      <c r="X65" s="306"/>
      <c r="Y65"/>
      <c r="Z65"/>
      <c r="AA65"/>
      <c r="AB65"/>
      <c r="AC65"/>
      <c r="AD65"/>
      <c r="AE65"/>
    </row>
    <row r="66" spans="1:250" ht="26.25" customHeight="1">
      <c r="A66" s="192"/>
      <c r="B66" s="192"/>
      <c r="C66" s="284"/>
      <c r="D66" s="101" t="s">
        <v>341</v>
      </c>
      <c r="E66" s="101" t="s">
        <v>342</v>
      </c>
      <c r="F66" s="111" t="s">
        <v>343</v>
      </c>
      <c r="G66" s="192"/>
      <c r="H66" s="284"/>
      <c r="I66" s="101" t="s">
        <v>341</v>
      </c>
      <c r="J66" s="101" t="s">
        <v>342</v>
      </c>
      <c r="K66" s="111" t="s">
        <v>343</v>
      </c>
      <c r="L66" s="192"/>
      <c r="M66" s="284"/>
      <c r="N66" s="101" t="s">
        <v>341</v>
      </c>
      <c r="O66" s="101" t="s">
        <v>342</v>
      </c>
      <c r="P66" s="111" t="s">
        <v>343</v>
      </c>
      <c r="T66" s="307"/>
      <c r="U66" s="308" t="s">
        <v>344</v>
      </c>
      <c r="V66" s="308"/>
      <c r="W66" s="309"/>
      <c r="X66" s="310" t="s">
        <v>345</v>
      </c>
      <c r="Y66"/>
      <c r="Z66"/>
      <c r="AA66"/>
      <c r="AB66"/>
      <c r="AC66"/>
      <c r="AD66"/>
      <c r="AE66"/>
    </row>
    <row r="67" spans="1:250" ht="15" customHeight="1">
      <c r="A67" s="192"/>
      <c r="B67" s="192"/>
      <c r="C67" s="284"/>
      <c r="D67" s="793"/>
      <c r="E67" s="793"/>
      <c r="F67" s="794"/>
      <c r="G67" s="192"/>
      <c r="H67" s="284"/>
      <c r="I67" s="793"/>
      <c r="J67" s="793"/>
      <c r="K67" s="794"/>
      <c r="L67" s="192"/>
      <c r="M67" s="284"/>
      <c r="N67" s="793"/>
      <c r="O67" s="793"/>
      <c r="P67" s="794"/>
      <c r="T67" s="311">
        <v>1</v>
      </c>
      <c r="U67" s="312" t="s">
        <v>346</v>
      </c>
      <c r="V67" s="313"/>
      <c r="W67" s="313"/>
      <c r="X67" s="786"/>
      <c r="Y67"/>
      <c r="Z67"/>
      <c r="AA67"/>
      <c r="AB67"/>
      <c r="AC67"/>
      <c r="AD67"/>
      <c r="AE67"/>
    </row>
    <row r="68" spans="1:250" ht="15" customHeight="1">
      <c r="A68" s="192"/>
      <c r="B68" s="192"/>
      <c r="C68" s="284"/>
      <c r="D68" s="793"/>
      <c r="E68" s="793"/>
      <c r="F68" s="794"/>
      <c r="G68" s="192"/>
      <c r="H68" s="284"/>
      <c r="I68" s="793"/>
      <c r="J68" s="793"/>
      <c r="K68" s="794"/>
      <c r="L68" s="192"/>
      <c r="M68" s="284"/>
      <c r="N68" s="793"/>
      <c r="O68" s="793"/>
      <c r="P68" s="794"/>
      <c r="T68" s="314">
        <v>2</v>
      </c>
      <c r="U68" s="315" t="s">
        <v>347</v>
      </c>
      <c r="V68" s="316"/>
      <c r="W68" s="316"/>
      <c r="X68" s="787"/>
      <c r="Y68"/>
      <c r="Z68"/>
      <c r="AA68"/>
      <c r="AB68"/>
      <c r="AC68"/>
      <c r="AD68"/>
      <c r="AE68"/>
    </row>
    <row r="69" spans="1:250" ht="15" customHeight="1">
      <c r="A69" s="192"/>
      <c r="B69" s="192"/>
      <c r="C69" s="284"/>
      <c r="D69" s="793"/>
      <c r="E69" s="793"/>
      <c r="F69" s="794"/>
      <c r="G69" s="192"/>
      <c r="H69" s="284"/>
      <c r="I69" s="793"/>
      <c r="J69" s="793"/>
      <c r="K69" s="794"/>
      <c r="L69" s="192"/>
      <c r="M69" s="284"/>
      <c r="N69" s="793"/>
      <c r="O69" s="793"/>
      <c r="P69" s="794"/>
      <c r="T69" s="314">
        <v>3</v>
      </c>
      <c r="U69" s="315" t="s">
        <v>348</v>
      </c>
      <c r="V69" s="316"/>
      <c r="W69" s="316"/>
      <c r="X69" s="787"/>
      <c r="Y69"/>
      <c r="Z69"/>
      <c r="AA69"/>
      <c r="AB69"/>
      <c r="AC69"/>
      <c r="AD69"/>
      <c r="AE69"/>
    </row>
    <row r="70" spans="1:250" s="192" customFormat="1" ht="15" customHeight="1" thickBot="1">
      <c r="C70" s="284"/>
      <c r="E70" s="98"/>
      <c r="F70" s="98"/>
      <c r="H70" s="284"/>
      <c r="J70" s="98"/>
      <c r="K70" s="98"/>
      <c r="M70" s="284"/>
      <c r="O70" s="98"/>
      <c r="P70" s="98"/>
      <c r="T70" s="317">
        <v>4</v>
      </c>
      <c r="U70" s="318" t="s">
        <v>349</v>
      </c>
      <c r="V70" s="319"/>
      <c r="W70" s="319"/>
      <c r="X70" s="787"/>
      <c r="Y70"/>
      <c r="Z70"/>
      <c r="AA70"/>
      <c r="AB70"/>
      <c r="AC70"/>
      <c r="AD70"/>
      <c r="AE70"/>
    </row>
    <row r="71" spans="1:250" s="192" customFormat="1" ht="15" customHeight="1" thickBot="1">
      <c r="A71" s="285">
        <v>6</v>
      </c>
      <c r="C71" s="284" t="s">
        <v>350</v>
      </c>
      <c r="E71" s="98"/>
      <c r="F71" s="302"/>
      <c r="H71" s="284" t="s">
        <v>350</v>
      </c>
      <c r="J71" s="98"/>
      <c r="K71" s="302"/>
      <c r="M71" s="284" t="s">
        <v>350</v>
      </c>
      <c r="O71" s="98"/>
      <c r="P71" s="302"/>
      <c r="T71" s="320">
        <v>5</v>
      </c>
      <c r="U71" s="318" t="s">
        <v>351</v>
      </c>
      <c r="V71" s="319"/>
      <c r="W71" s="321"/>
      <c r="X71" s="1025"/>
      <c r="Y71"/>
      <c r="Z71"/>
      <c r="AA71"/>
      <c r="AB71"/>
      <c r="AC71"/>
      <c r="AD71"/>
      <c r="AE71"/>
    </row>
    <row r="72" spans="1:250" ht="15" customHeight="1">
      <c r="A72" s="192"/>
      <c r="B72" s="192"/>
      <c r="C72" s="284"/>
      <c r="D72" s="192"/>
      <c r="E72" s="322" t="s">
        <v>352</v>
      </c>
      <c r="F72" s="795"/>
      <c r="G72" s="192"/>
      <c r="H72" s="284"/>
      <c r="I72" s="192"/>
      <c r="J72" s="322" t="s">
        <v>352</v>
      </c>
      <c r="K72" s="795"/>
      <c r="L72" s="192"/>
      <c r="M72" s="284"/>
      <c r="N72" s="192"/>
      <c r="O72" s="322" t="s">
        <v>352</v>
      </c>
      <c r="P72" s="795"/>
      <c r="T72" s="323"/>
      <c r="U72" s="324" t="s">
        <v>353</v>
      </c>
      <c r="V72" s="109"/>
      <c r="W72" s="325"/>
      <c r="X72" s="788"/>
      <c r="Y72"/>
      <c r="Z72"/>
      <c r="AA72"/>
      <c r="AB72"/>
      <c r="AC72"/>
      <c r="AD72"/>
      <c r="AE72"/>
    </row>
    <row r="73" spans="1:250" s="192" customFormat="1" ht="15" customHeight="1">
      <c r="C73" s="284"/>
      <c r="E73" s="326" t="s">
        <v>354</v>
      </c>
      <c r="F73" s="302"/>
      <c r="H73" s="284"/>
      <c r="J73" s="326" t="s">
        <v>354</v>
      </c>
      <c r="K73" s="302"/>
      <c r="M73" s="284"/>
      <c r="O73" s="326" t="s">
        <v>354</v>
      </c>
      <c r="P73" s="302"/>
      <c r="T73" s="327"/>
      <c r="U73" s="312" t="s">
        <v>355</v>
      </c>
      <c r="V73" s="313"/>
      <c r="W73" s="328"/>
      <c r="X73" s="788"/>
      <c r="Y73"/>
      <c r="Z73"/>
      <c r="AA73"/>
      <c r="AB73"/>
      <c r="AC73"/>
      <c r="AD73"/>
      <c r="AE73"/>
    </row>
    <row r="74" spans="1:250" ht="26.25" customHeight="1">
      <c r="A74" s="192"/>
      <c r="B74" s="192"/>
      <c r="C74" s="284"/>
      <c r="D74" s="101" t="s">
        <v>341</v>
      </c>
      <c r="E74" s="101" t="s">
        <v>342</v>
      </c>
      <c r="F74" s="111" t="s">
        <v>356</v>
      </c>
      <c r="G74" s="192"/>
      <c r="H74" s="284"/>
      <c r="I74" s="101" t="s">
        <v>341</v>
      </c>
      <c r="J74" s="101" t="s">
        <v>342</v>
      </c>
      <c r="K74" s="111" t="s">
        <v>356</v>
      </c>
      <c r="L74" s="192"/>
      <c r="M74" s="284"/>
      <c r="N74" s="101" t="s">
        <v>341</v>
      </c>
      <c r="O74" s="101" t="s">
        <v>342</v>
      </c>
      <c r="P74" s="111" t="s">
        <v>356</v>
      </c>
      <c r="T74" s="301"/>
      <c r="U74" s="192"/>
      <c r="V74" s="192"/>
      <c r="W74" s="192"/>
      <c r="X74" s="192"/>
      <c r="Y74"/>
      <c r="Z74"/>
      <c r="AA74"/>
      <c r="AB74"/>
      <c r="AC74"/>
      <c r="AD74"/>
      <c r="AE74"/>
    </row>
    <row r="75" spans="1:250" ht="15" customHeight="1">
      <c r="A75" s="192"/>
      <c r="B75" s="192"/>
      <c r="C75" s="284"/>
      <c r="D75" s="793"/>
      <c r="E75" s="793"/>
      <c r="F75" s="794"/>
      <c r="G75" s="192"/>
      <c r="H75" s="284"/>
      <c r="I75" s="793"/>
      <c r="J75" s="793"/>
      <c r="K75" s="794"/>
      <c r="L75" s="192"/>
      <c r="M75" s="284"/>
      <c r="N75" s="793"/>
      <c r="O75" s="793"/>
      <c r="P75" s="794"/>
      <c r="T75" s="192"/>
      <c r="U75" s="192"/>
      <c r="V75" s="192"/>
      <c r="W75" s="192"/>
      <c r="X75" s="192"/>
      <c r="Y75"/>
      <c r="Z75"/>
      <c r="AA75"/>
      <c r="AB75"/>
      <c r="AC75"/>
      <c r="AD75"/>
      <c r="AE75"/>
    </row>
    <row r="76" spans="1:250" ht="15" customHeight="1">
      <c r="A76" s="192"/>
      <c r="B76" s="192"/>
      <c r="C76" s="284"/>
      <c r="D76" s="793"/>
      <c r="E76" s="793"/>
      <c r="F76" s="794"/>
      <c r="G76" s="192"/>
      <c r="H76" s="284"/>
      <c r="I76" s="793"/>
      <c r="J76" s="793"/>
      <c r="K76" s="794"/>
      <c r="L76" s="192"/>
      <c r="M76" s="284"/>
      <c r="N76" s="793"/>
      <c r="O76" s="793"/>
      <c r="P76" s="794"/>
      <c r="Y76"/>
      <c r="Z76"/>
      <c r="AA76"/>
      <c r="AB76"/>
      <c r="AC76"/>
      <c r="AD76"/>
      <c r="AE76"/>
    </row>
    <row r="77" spans="1:250" ht="15" customHeight="1">
      <c r="A77" s="192"/>
      <c r="B77" s="192"/>
      <c r="C77" s="284"/>
      <c r="D77" s="793"/>
      <c r="E77" s="793"/>
      <c r="F77" s="794"/>
      <c r="G77" s="192"/>
      <c r="H77" s="284"/>
      <c r="I77" s="793"/>
      <c r="J77" s="793"/>
      <c r="K77" s="794"/>
      <c r="L77" s="192"/>
      <c r="M77" s="284"/>
      <c r="N77" s="793"/>
      <c r="O77" s="793"/>
      <c r="P77" s="794"/>
      <c r="T77" s="329" t="s">
        <v>357</v>
      </c>
      <c r="U77" s="330"/>
      <c r="V77" s="304"/>
      <c r="W77" s="304"/>
      <c r="X77" s="305"/>
      <c r="Y77"/>
      <c r="Z77"/>
      <c r="AA77"/>
      <c r="AB77"/>
      <c r="AC77"/>
      <c r="AD77"/>
      <c r="AE77"/>
    </row>
    <row r="78" spans="1:250" s="192" customFormat="1" ht="15" customHeight="1" thickBot="1">
      <c r="C78" s="284"/>
      <c r="E78" s="98"/>
      <c r="F78" s="98"/>
      <c r="H78" s="284"/>
      <c r="J78" s="98"/>
      <c r="K78" s="98"/>
      <c r="M78" s="284"/>
      <c r="O78" s="98"/>
      <c r="P78" s="98"/>
      <c r="T78" s="333" t="s">
        <v>358</v>
      </c>
      <c r="U78" s="334"/>
      <c r="V78" s="334"/>
      <c r="W78" s="334"/>
      <c r="X78" s="335"/>
      <c r="Y78"/>
      <c r="Z78"/>
      <c r="AA78"/>
      <c r="AB78"/>
      <c r="AC78"/>
      <c r="AD78"/>
      <c r="AE78"/>
    </row>
    <row r="79" spans="1:250" ht="15" customHeight="1" thickBot="1">
      <c r="A79" s="95">
        <v>7</v>
      </c>
      <c r="C79" s="102" t="s">
        <v>359</v>
      </c>
      <c r="D79" s="103"/>
      <c r="E79" s="104"/>
      <c r="F79" s="105"/>
      <c r="G79" s="91"/>
      <c r="H79" s="102" t="s">
        <v>359</v>
      </c>
      <c r="I79" s="103"/>
      <c r="J79" s="104"/>
      <c r="K79" s="105"/>
      <c r="L79" s="91"/>
      <c r="M79" s="102" t="s">
        <v>359</v>
      </c>
      <c r="N79" s="103"/>
      <c r="O79" s="104"/>
      <c r="P79" s="105"/>
      <c r="Q79" s="284"/>
      <c r="T79" s="336" t="s">
        <v>360</v>
      </c>
      <c r="U79" s="337"/>
      <c r="V79" s="337"/>
      <c r="W79" s="337"/>
      <c r="X79" s="338"/>
      <c r="Y79"/>
      <c r="Z79"/>
      <c r="AA79"/>
      <c r="AB79"/>
      <c r="AC79"/>
      <c r="AD79"/>
      <c r="AE79"/>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row>
    <row r="80" spans="1:250" ht="50.1" customHeight="1">
      <c r="C80" s="1277" t="s">
        <v>361</v>
      </c>
      <c r="D80" s="1279"/>
      <c r="E80" s="254" t="s">
        <v>362</v>
      </c>
      <c r="F80" s="254" t="s">
        <v>363</v>
      </c>
      <c r="H80" s="1277" t="s">
        <v>361</v>
      </c>
      <c r="I80" s="1279"/>
      <c r="J80" s="254" t="s">
        <v>362</v>
      </c>
      <c r="K80" s="254" t="s">
        <v>363</v>
      </c>
      <c r="M80" s="1277" t="s">
        <v>361</v>
      </c>
      <c r="N80" s="1279"/>
      <c r="O80" s="254" t="s">
        <v>362</v>
      </c>
      <c r="P80" s="254" t="s">
        <v>363</v>
      </c>
      <c r="T80" s="339"/>
      <c r="U80" s="340" t="s">
        <v>364</v>
      </c>
      <c r="V80" s="107" t="s">
        <v>365</v>
      </c>
      <c r="W80" s="107" t="s">
        <v>362</v>
      </c>
      <c r="X80" s="107" t="s">
        <v>363</v>
      </c>
      <c r="Y80"/>
      <c r="Z80"/>
      <c r="AA80"/>
      <c r="AB80"/>
      <c r="AC80"/>
      <c r="AD80"/>
      <c r="AE80"/>
    </row>
    <row r="81" spans="1:31" ht="15" customHeight="1">
      <c r="C81" s="108">
        <v>1</v>
      </c>
      <c r="D81" s="791"/>
      <c r="E81" s="792"/>
      <c r="F81" s="1026"/>
      <c r="H81" s="108">
        <v>1</v>
      </c>
      <c r="I81" s="791"/>
      <c r="J81" s="792"/>
      <c r="K81" s="1026"/>
      <c r="M81" s="108">
        <v>1</v>
      </c>
      <c r="N81" s="791"/>
      <c r="O81" s="792"/>
      <c r="P81" s="1026"/>
      <c r="T81" s="341">
        <v>1</v>
      </c>
      <c r="U81" s="789"/>
      <c r="V81" s="790"/>
      <c r="W81" s="1027"/>
      <c r="X81" s="1026"/>
      <c r="Y81"/>
      <c r="Z81"/>
      <c r="AA81"/>
      <c r="AB81"/>
      <c r="AC81"/>
      <c r="AD81"/>
      <c r="AE81"/>
    </row>
    <row r="82" spans="1:31" ht="15" customHeight="1">
      <c r="C82" s="108">
        <v>2</v>
      </c>
      <c r="D82" s="791"/>
      <c r="E82" s="792"/>
      <c r="F82" s="1026"/>
      <c r="H82" s="108">
        <v>2</v>
      </c>
      <c r="I82" s="791"/>
      <c r="J82" s="792"/>
      <c r="K82" s="1026"/>
      <c r="M82" s="108">
        <v>2</v>
      </c>
      <c r="N82" s="791"/>
      <c r="O82" s="792"/>
      <c r="P82" s="1026"/>
      <c r="T82" s="341">
        <v>2</v>
      </c>
      <c r="U82" s="789"/>
      <c r="V82" s="790"/>
      <c r="W82" s="1027"/>
      <c r="X82" s="1026"/>
      <c r="Y82"/>
      <c r="Z82"/>
      <c r="AA82"/>
      <c r="AB82"/>
      <c r="AC82"/>
      <c r="AD82"/>
      <c r="AE82"/>
    </row>
    <row r="83" spans="1:31" ht="15" customHeight="1">
      <c r="C83" s="108">
        <v>3</v>
      </c>
      <c r="D83" s="791"/>
      <c r="E83" s="792"/>
      <c r="F83" s="1026"/>
      <c r="H83" s="108">
        <v>3</v>
      </c>
      <c r="I83" s="791"/>
      <c r="J83" s="792"/>
      <c r="K83" s="1026"/>
      <c r="M83" s="108">
        <v>3</v>
      </c>
      <c r="N83" s="791"/>
      <c r="O83" s="792"/>
      <c r="P83" s="1026"/>
      <c r="T83" s="341">
        <v>3</v>
      </c>
      <c r="U83" s="789"/>
      <c r="V83" s="790"/>
      <c r="W83" s="1027"/>
      <c r="X83" s="1026"/>
      <c r="Y83"/>
      <c r="Z83"/>
      <c r="AA83"/>
      <c r="AB83"/>
      <c r="AC83"/>
      <c r="AD83"/>
      <c r="AE83"/>
    </row>
    <row r="84" spans="1:31" ht="15" customHeight="1">
      <c r="C84" s="108">
        <v>4</v>
      </c>
      <c r="D84" s="791"/>
      <c r="E84" s="792"/>
      <c r="F84" s="1026"/>
      <c r="H84" s="108">
        <v>4</v>
      </c>
      <c r="I84" s="791"/>
      <c r="J84" s="792"/>
      <c r="K84" s="1026"/>
      <c r="M84" s="108">
        <v>4</v>
      </c>
      <c r="N84" s="791"/>
      <c r="O84" s="792"/>
      <c r="P84" s="1026"/>
      <c r="T84" s="341">
        <v>4</v>
      </c>
      <c r="U84" s="789"/>
      <c r="V84" s="790"/>
      <c r="W84" s="1027"/>
      <c r="X84" s="1026"/>
      <c r="Y84"/>
      <c r="Z84"/>
      <c r="AA84"/>
      <c r="AB84"/>
      <c r="AC84"/>
      <c r="AD84"/>
      <c r="AE84"/>
    </row>
    <row r="85" spans="1:31" ht="15" customHeight="1">
      <c r="C85" s="108">
        <v>5</v>
      </c>
      <c r="D85" s="791"/>
      <c r="E85" s="792"/>
      <c r="F85" s="1026"/>
      <c r="H85" s="108">
        <v>5</v>
      </c>
      <c r="I85" s="791"/>
      <c r="J85" s="792"/>
      <c r="K85" s="1026"/>
      <c r="M85" s="108">
        <v>5</v>
      </c>
      <c r="N85" s="791"/>
      <c r="O85" s="792"/>
      <c r="P85" s="1026"/>
      <c r="T85" s="341">
        <v>5</v>
      </c>
      <c r="U85" s="789"/>
      <c r="V85" s="790"/>
      <c r="W85" s="1027"/>
      <c r="X85" s="1026"/>
      <c r="Y85"/>
      <c r="Z85"/>
      <c r="AA85"/>
      <c r="AB85"/>
      <c r="AC85"/>
      <c r="AD85"/>
      <c r="AE85"/>
    </row>
    <row r="86" spans="1:31" ht="15" customHeight="1">
      <c r="C86" s="108">
        <v>6</v>
      </c>
      <c r="D86" s="791"/>
      <c r="E86" s="792"/>
      <c r="F86" s="1026"/>
      <c r="H86" s="108">
        <v>6</v>
      </c>
      <c r="I86" s="791"/>
      <c r="J86" s="792"/>
      <c r="K86" s="1026"/>
      <c r="M86" s="108">
        <v>6</v>
      </c>
      <c r="N86" s="791"/>
      <c r="O86" s="792"/>
      <c r="P86" s="1026"/>
      <c r="T86" s="341">
        <v>6</v>
      </c>
      <c r="U86" s="789"/>
      <c r="V86" s="790"/>
      <c r="W86" s="1027"/>
      <c r="X86" s="1026"/>
      <c r="Y86"/>
      <c r="Z86"/>
      <c r="AA86"/>
      <c r="AB86"/>
      <c r="AC86"/>
      <c r="AD86"/>
      <c r="AE86"/>
    </row>
    <row r="87" spans="1:31" ht="15" customHeight="1">
      <c r="C87" s="108">
        <v>7</v>
      </c>
      <c r="D87" s="791"/>
      <c r="E87" s="792"/>
      <c r="F87" s="1026"/>
      <c r="H87" s="108">
        <v>7</v>
      </c>
      <c r="I87" s="791"/>
      <c r="J87" s="792"/>
      <c r="K87" s="1026"/>
      <c r="M87" s="108">
        <v>7</v>
      </c>
      <c r="N87" s="791"/>
      <c r="O87" s="792"/>
      <c r="P87" s="1026"/>
      <c r="T87" s="341">
        <v>7</v>
      </c>
      <c r="U87" s="789"/>
      <c r="V87" s="790"/>
      <c r="W87" s="1027"/>
      <c r="X87" s="1026"/>
      <c r="Y87"/>
      <c r="Z87"/>
      <c r="AA87"/>
      <c r="AB87"/>
      <c r="AC87"/>
      <c r="AD87"/>
      <c r="AE87"/>
    </row>
    <row r="88" spans="1:31" ht="15" customHeight="1">
      <c r="C88" s="108">
        <v>8</v>
      </c>
      <c r="D88" s="791"/>
      <c r="E88" s="792"/>
      <c r="F88" s="1026"/>
      <c r="H88" s="108">
        <v>8</v>
      </c>
      <c r="I88" s="791"/>
      <c r="J88" s="792"/>
      <c r="K88" s="1026"/>
      <c r="M88" s="108">
        <v>8</v>
      </c>
      <c r="N88" s="791"/>
      <c r="O88" s="792"/>
      <c r="P88" s="1026"/>
      <c r="T88" s="341">
        <v>8</v>
      </c>
      <c r="U88" s="789"/>
      <c r="V88" s="790"/>
      <c r="W88" s="1027"/>
      <c r="X88" s="1026"/>
      <c r="Y88"/>
      <c r="Z88"/>
      <c r="AA88"/>
      <c r="AB88"/>
      <c r="AC88"/>
      <c r="AD88"/>
      <c r="AE88"/>
    </row>
    <row r="89" spans="1:31" ht="15" customHeight="1">
      <c r="C89" s="108">
        <v>9</v>
      </c>
      <c r="D89" s="791"/>
      <c r="E89" s="792"/>
      <c r="F89" s="1026"/>
      <c r="H89" s="108">
        <v>9</v>
      </c>
      <c r="I89" s="791"/>
      <c r="J89" s="792"/>
      <c r="K89" s="1026"/>
      <c r="M89" s="108">
        <v>9</v>
      </c>
      <c r="N89" s="791"/>
      <c r="O89" s="792"/>
      <c r="P89" s="1026"/>
      <c r="T89" s="341">
        <v>9</v>
      </c>
      <c r="U89" s="789"/>
      <c r="V89" s="790"/>
      <c r="W89" s="1027"/>
      <c r="X89" s="1026"/>
      <c r="Y89"/>
      <c r="Z89"/>
      <c r="AA89"/>
      <c r="AB89"/>
      <c r="AC89"/>
      <c r="AD89"/>
      <c r="AE89"/>
    </row>
    <row r="90" spans="1:31" ht="15" customHeight="1">
      <c r="C90" s="108">
        <v>10</v>
      </c>
      <c r="D90" s="791"/>
      <c r="E90" s="792"/>
      <c r="F90" s="1026"/>
      <c r="H90" s="108">
        <v>10</v>
      </c>
      <c r="I90" s="791"/>
      <c r="J90" s="792"/>
      <c r="K90" s="1026"/>
      <c r="M90" s="108">
        <v>10</v>
      </c>
      <c r="N90" s="791"/>
      <c r="O90" s="792"/>
      <c r="P90" s="1026"/>
      <c r="T90" s="341">
        <v>10</v>
      </c>
      <c r="U90" s="789"/>
      <c r="V90" s="790"/>
      <c r="W90" s="1027"/>
      <c r="X90" s="1026"/>
      <c r="Y90"/>
      <c r="Z90"/>
      <c r="AA90"/>
      <c r="AB90"/>
      <c r="AC90"/>
      <c r="AD90"/>
      <c r="AE90"/>
    </row>
    <row r="91" spans="1:31" s="192" customFormat="1" ht="15" customHeight="1">
      <c r="E91" s="351"/>
      <c r="F91" s="112"/>
      <c r="J91" s="351"/>
      <c r="K91" s="112"/>
      <c r="O91" s="351"/>
      <c r="P91" s="112"/>
      <c r="R91"/>
      <c r="S91"/>
      <c r="T91"/>
      <c r="U91"/>
      <c r="V91"/>
      <c r="W91"/>
      <c r="X91"/>
      <c r="Y91"/>
      <c r="Z91"/>
      <c r="AA91"/>
      <c r="AB91"/>
      <c r="AC91"/>
      <c r="AD91"/>
      <c r="AE91"/>
    </row>
    <row r="92" spans="1:31" s="192" customFormat="1" ht="15" customHeight="1">
      <c r="C92" s="344"/>
      <c r="E92" s="113"/>
      <c r="F92" s="94"/>
      <c r="H92" s="344"/>
      <c r="J92" s="113"/>
      <c r="K92" s="94"/>
      <c r="M92" s="344"/>
      <c r="O92" s="113"/>
      <c r="P92" s="94"/>
      <c r="R92"/>
      <c r="S92"/>
      <c r="T92"/>
      <c r="U92"/>
      <c r="V92"/>
      <c r="W92"/>
      <c r="X92"/>
      <c r="Y92"/>
      <c r="Z92"/>
      <c r="AA92"/>
      <c r="AB92"/>
      <c r="AC92"/>
      <c r="AD92"/>
      <c r="AE92"/>
    </row>
    <row r="93" spans="1:31" s="192" customFormat="1" ht="15" customHeight="1">
      <c r="C93" s="347"/>
      <c r="H93" s="347"/>
      <c r="M93" s="347"/>
      <c r="R93"/>
      <c r="S93"/>
      <c r="T93"/>
      <c r="U93"/>
      <c r="V93"/>
      <c r="W93"/>
      <c r="X93"/>
      <c r="Y93"/>
      <c r="Z93"/>
      <c r="AA93"/>
      <c r="AB93"/>
      <c r="AC93"/>
      <c r="AD93"/>
      <c r="AE93"/>
    </row>
    <row r="94" spans="1:31" s="192" customFormat="1" ht="15" customHeight="1" thickBot="1">
      <c r="C94" s="349"/>
      <c r="D94" s="109"/>
      <c r="H94" s="349"/>
      <c r="I94" s="109"/>
      <c r="M94" s="349"/>
      <c r="N94" s="109"/>
      <c r="R94"/>
      <c r="S94"/>
      <c r="T94"/>
      <c r="U94"/>
      <c r="V94"/>
      <c r="W94"/>
      <c r="X94"/>
      <c r="Y94"/>
      <c r="Z94"/>
      <c r="AA94"/>
      <c r="AB94"/>
      <c r="AC94"/>
      <c r="AD94"/>
      <c r="AE94"/>
    </row>
    <row r="95" spans="1:31" ht="15" customHeight="1" thickBot="1">
      <c r="A95" s="285" t="s">
        <v>321</v>
      </c>
      <c r="B95" s="192"/>
      <c r="C95" s="287" t="s">
        <v>322</v>
      </c>
      <c r="D95" s="192"/>
      <c r="E95" s="192"/>
      <c r="F95" s="782"/>
      <c r="G95" s="1023"/>
      <c r="H95" s="1023"/>
      <c r="I95" s="1023"/>
      <c r="J95" s="1024"/>
      <c r="K95" s="1024"/>
      <c r="L95" s="1024"/>
      <c r="M95" s="1024"/>
      <c r="N95" s="1024"/>
      <c r="O95" s="1024"/>
      <c r="P95" s="1024"/>
      <c r="R95"/>
      <c r="S95"/>
      <c r="T95"/>
      <c r="U95"/>
      <c r="V95"/>
      <c r="W95"/>
      <c r="X95"/>
      <c r="Y95"/>
      <c r="Z95"/>
      <c r="AA95"/>
      <c r="AB95"/>
      <c r="AC95"/>
      <c r="AD95"/>
      <c r="AE95"/>
    </row>
    <row r="96" spans="1:31" s="192" customFormat="1" ht="15" customHeight="1" thickBot="1">
      <c r="C96" s="97"/>
      <c r="E96" s="92"/>
      <c r="F96" s="92"/>
      <c r="G96" s="92"/>
      <c r="H96" s="97"/>
      <c r="I96" s="94"/>
      <c r="J96" s="92"/>
      <c r="K96" s="92"/>
      <c r="L96" s="92"/>
      <c r="M96" s="97"/>
      <c r="N96" s="94"/>
      <c r="O96" s="92"/>
      <c r="P96" s="92"/>
      <c r="R96"/>
      <c r="S96"/>
      <c r="T96"/>
      <c r="U96"/>
      <c r="V96"/>
      <c r="W96"/>
      <c r="X96"/>
      <c r="Y96"/>
      <c r="Z96"/>
      <c r="AA96"/>
      <c r="AB96"/>
      <c r="AC96"/>
      <c r="AD96"/>
      <c r="AE96"/>
    </row>
    <row r="97" spans="1:32" s="192" customFormat="1" ht="15" customHeight="1" thickBot="1">
      <c r="C97" s="97"/>
      <c r="E97" s="92"/>
      <c r="F97" s="92"/>
      <c r="G97" s="92"/>
      <c r="H97" s="288" t="s">
        <v>323</v>
      </c>
      <c r="I97" s="289"/>
      <c r="J97" s="289"/>
      <c r="K97" s="289"/>
      <c r="L97" s="289"/>
      <c r="M97" s="290"/>
      <c r="N97" s="291"/>
      <c r="O97" s="289"/>
      <c r="P97" s="289"/>
      <c r="R97" s="285">
        <v>8</v>
      </c>
      <c r="T97" s="292" t="s">
        <v>324</v>
      </c>
      <c r="U97" s="293"/>
      <c r="V97" s="293"/>
      <c r="W97" s="293"/>
      <c r="Y97"/>
      <c r="Z97"/>
      <c r="AA97"/>
      <c r="AB97"/>
      <c r="AC97"/>
      <c r="AD97"/>
      <c r="AE97"/>
    </row>
    <row r="98" spans="1:32" s="192" customFormat="1" ht="6" customHeight="1">
      <c r="C98" s="97"/>
      <c r="E98" s="92"/>
      <c r="F98" s="92"/>
      <c r="G98" s="92"/>
      <c r="H98" s="294"/>
      <c r="I98" s="295"/>
      <c r="J98" s="295"/>
      <c r="K98" s="295"/>
      <c r="L98" s="295"/>
      <c r="M98" s="296"/>
      <c r="N98" s="297"/>
      <c r="O98" s="295"/>
      <c r="P98" s="295"/>
      <c r="T98" s="97"/>
      <c r="Y98"/>
      <c r="Z98"/>
      <c r="AA98"/>
      <c r="AB98"/>
      <c r="AC98"/>
      <c r="AD98"/>
      <c r="AE98"/>
    </row>
    <row r="99" spans="1:32" ht="15" customHeight="1" thickBot="1">
      <c r="A99" s="192"/>
      <c r="B99" s="192"/>
      <c r="C99" s="284" t="s">
        <v>325</v>
      </c>
      <c r="D99" s="192"/>
      <c r="E99" s="98"/>
      <c r="F99" s="98"/>
      <c r="G99" s="192"/>
      <c r="H99" s="284" t="s">
        <v>326</v>
      </c>
      <c r="I99" s="94"/>
      <c r="J99" s="98"/>
      <c r="K99" s="98"/>
      <c r="L99" s="192"/>
      <c r="M99" s="284" t="s">
        <v>327</v>
      </c>
      <c r="N99" s="94"/>
      <c r="O99" s="98"/>
      <c r="P99" s="98"/>
      <c r="U99" s="292" t="s">
        <v>328</v>
      </c>
      <c r="Y99"/>
      <c r="Z99"/>
      <c r="AA99"/>
      <c r="AB99"/>
      <c r="AC99"/>
      <c r="AD99"/>
      <c r="AE99"/>
      <c r="AF99" s="192"/>
    </row>
    <row r="100" spans="1:32" ht="15" customHeight="1" thickBot="1">
      <c r="A100" s="285" t="s">
        <v>329</v>
      </c>
      <c r="B100" s="192"/>
      <c r="C100" s="284" t="s">
        <v>330</v>
      </c>
      <c r="D100" s="192"/>
      <c r="E100" s="98"/>
      <c r="F100" s="98"/>
      <c r="G100" s="192"/>
      <c r="H100" s="284" t="s">
        <v>331</v>
      </c>
      <c r="I100" s="192"/>
      <c r="J100" s="98"/>
      <c r="K100" s="98"/>
      <c r="L100" s="192"/>
      <c r="M100" s="284" t="s">
        <v>332</v>
      </c>
      <c r="N100" s="192"/>
      <c r="O100" s="98"/>
      <c r="P100" s="98"/>
      <c r="U100" s="91" t="s">
        <v>333</v>
      </c>
      <c r="V100" s="293"/>
      <c r="W100" s="293"/>
      <c r="X100" s="784"/>
      <c r="Y100"/>
      <c r="Z100"/>
      <c r="AA100"/>
      <c r="AB100"/>
      <c r="AC100"/>
      <c r="AD100"/>
      <c r="AE100"/>
      <c r="AF100" s="192"/>
    </row>
    <row r="101" spans="1:32" ht="15" customHeight="1" thickBot="1">
      <c r="A101" s="285">
        <v>3</v>
      </c>
      <c r="B101" s="192"/>
      <c r="C101" s="284" t="s">
        <v>334</v>
      </c>
      <c r="D101" s="192"/>
      <c r="E101" s="98"/>
      <c r="F101" s="783"/>
      <c r="G101" s="192"/>
      <c r="H101" s="284" t="s">
        <v>334</v>
      </c>
      <c r="I101" s="192"/>
      <c r="J101" s="98"/>
      <c r="K101" s="783"/>
      <c r="L101" s="192"/>
      <c r="M101" s="284" t="s">
        <v>334</v>
      </c>
      <c r="N101" s="192"/>
      <c r="O101" s="98"/>
      <c r="P101" s="783"/>
      <c r="T101" s="298"/>
      <c r="U101" s="299"/>
      <c r="Y101"/>
      <c r="Z101"/>
      <c r="AA101"/>
      <c r="AB101"/>
      <c r="AC101"/>
      <c r="AD101"/>
      <c r="AE101"/>
      <c r="AF101" s="192"/>
    </row>
    <row r="102" spans="1:32" s="192" customFormat="1" ht="15" customHeight="1" thickBot="1">
      <c r="A102" s="285">
        <v>4</v>
      </c>
      <c r="C102" s="284" t="s">
        <v>335</v>
      </c>
      <c r="E102" s="98"/>
      <c r="F102" s="300"/>
      <c r="H102" s="284" t="s">
        <v>335</v>
      </c>
      <c r="J102" s="98"/>
      <c r="K102" s="300"/>
      <c r="M102" s="284" t="s">
        <v>335</v>
      </c>
      <c r="O102" s="98"/>
      <c r="P102" s="300"/>
      <c r="T102" s="293"/>
      <c r="U102" s="301" t="s">
        <v>336</v>
      </c>
      <c r="X102" s="785"/>
      <c r="Y102"/>
      <c r="Z102"/>
      <c r="AA102"/>
      <c r="AB102"/>
      <c r="AC102"/>
      <c r="AD102"/>
      <c r="AE102"/>
    </row>
    <row r="103" spans="1:32" s="192" customFormat="1" ht="15" customHeight="1">
      <c r="C103" s="100" t="s">
        <v>337</v>
      </c>
      <c r="E103" s="98"/>
      <c r="F103" s="300"/>
      <c r="H103" s="100" t="s">
        <v>337</v>
      </c>
      <c r="J103" s="98"/>
      <c r="K103" s="300"/>
      <c r="M103" s="100" t="s">
        <v>337</v>
      </c>
      <c r="O103" s="98"/>
      <c r="P103" s="300"/>
      <c r="R103" s="89"/>
      <c r="S103" s="286"/>
      <c r="T103" s="106"/>
      <c r="U103" s="301" t="s">
        <v>338</v>
      </c>
      <c r="X103" s="785"/>
      <c r="Y103"/>
      <c r="Z103"/>
      <c r="AA103"/>
      <c r="AB103"/>
      <c r="AC103"/>
      <c r="AD103"/>
      <c r="AE103"/>
    </row>
    <row r="104" spans="1:32" s="90" customFormat="1" ht="80.099999999999994" customHeight="1">
      <c r="A104" s="100"/>
      <c r="B104" s="100"/>
      <c r="C104" s="100"/>
      <c r="D104" s="796"/>
      <c r="E104" s="797"/>
      <c r="F104" s="798"/>
      <c r="G104" s="100"/>
      <c r="H104" s="100"/>
      <c r="I104" s="796"/>
      <c r="J104" s="797"/>
      <c r="K104" s="798"/>
      <c r="L104" s="100"/>
      <c r="M104" s="100"/>
      <c r="N104" s="796"/>
      <c r="O104" s="797"/>
      <c r="P104" s="798"/>
      <c r="Q104" s="100"/>
      <c r="R104" s="192"/>
      <c r="S104" s="192"/>
      <c r="Y104"/>
      <c r="Z104"/>
      <c r="AA104"/>
      <c r="AB104"/>
      <c r="AC104"/>
      <c r="AD104"/>
      <c r="AE104"/>
      <c r="AF104" s="100"/>
    </row>
    <row r="105" spans="1:32" s="100" customFormat="1" ht="15" customHeight="1" thickBot="1">
      <c r="D105" s="92"/>
      <c r="E105" s="99"/>
      <c r="F105" s="110"/>
      <c r="I105" s="92"/>
      <c r="J105" s="99"/>
      <c r="K105" s="110"/>
      <c r="N105" s="92"/>
      <c r="O105" s="99"/>
      <c r="P105" s="110"/>
      <c r="R105" s="192"/>
      <c r="S105" s="192"/>
      <c r="Y105"/>
      <c r="Z105"/>
      <c r="AA105"/>
      <c r="AB105"/>
      <c r="AC105"/>
      <c r="AD105"/>
      <c r="AE105"/>
    </row>
    <row r="106" spans="1:32" s="192" customFormat="1" ht="15" customHeight="1" thickBot="1">
      <c r="A106" s="285">
        <v>5</v>
      </c>
      <c r="C106" s="284" t="s">
        <v>339</v>
      </c>
      <c r="E106" s="98"/>
      <c r="F106" s="302"/>
      <c r="H106" s="284" t="s">
        <v>339</v>
      </c>
      <c r="J106" s="98"/>
      <c r="K106" s="302"/>
      <c r="M106" s="284" t="s">
        <v>339</v>
      </c>
      <c r="O106" s="98"/>
      <c r="P106" s="302"/>
      <c r="T106" s="303"/>
      <c r="U106" s="304" t="s">
        <v>340</v>
      </c>
      <c r="V106" s="304"/>
      <c r="W106" s="305"/>
      <c r="X106" s="306"/>
      <c r="Y106"/>
      <c r="Z106"/>
      <c r="AA106"/>
      <c r="AB106"/>
      <c r="AC106"/>
      <c r="AD106"/>
      <c r="AE106"/>
    </row>
    <row r="107" spans="1:32" ht="26.25" customHeight="1">
      <c r="A107" s="192"/>
      <c r="B107" s="192"/>
      <c r="C107" s="284"/>
      <c r="D107" s="101" t="s">
        <v>341</v>
      </c>
      <c r="E107" s="101" t="s">
        <v>342</v>
      </c>
      <c r="F107" s="111" t="s">
        <v>343</v>
      </c>
      <c r="G107" s="192"/>
      <c r="H107" s="284"/>
      <c r="I107" s="101" t="s">
        <v>341</v>
      </c>
      <c r="J107" s="101" t="s">
        <v>342</v>
      </c>
      <c r="K107" s="111" t="s">
        <v>343</v>
      </c>
      <c r="L107" s="192"/>
      <c r="M107" s="284"/>
      <c r="N107" s="101" t="s">
        <v>341</v>
      </c>
      <c r="O107" s="101" t="s">
        <v>342</v>
      </c>
      <c r="P107" s="111" t="s">
        <v>343</v>
      </c>
      <c r="T107" s="307"/>
      <c r="U107" s="308" t="s">
        <v>344</v>
      </c>
      <c r="V107" s="308"/>
      <c r="W107" s="309"/>
      <c r="X107" s="310" t="s">
        <v>345</v>
      </c>
      <c r="Y107"/>
      <c r="Z107"/>
      <c r="AA107"/>
      <c r="AB107"/>
      <c r="AC107"/>
      <c r="AD107"/>
      <c r="AE107"/>
      <c r="AF107" s="192"/>
    </row>
    <row r="108" spans="1:32" ht="15" customHeight="1">
      <c r="A108" s="192"/>
      <c r="B108" s="192"/>
      <c r="C108" s="284"/>
      <c r="D108" s="793"/>
      <c r="E108" s="793"/>
      <c r="F108" s="794"/>
      <c r="G108" s="192"/>
      <c r="H108" s="284"/>
      <c r="I108" s="793"/>
      <c r="J108" s="793"/>
      <c r="K108" s="794"/>
      <c r="L108" s="192"/>
      <c r="M108" s="284"/>
      <c r="N108" s="793"/>
      <c r="O108" s="793"/>
      <c r="P108" s="794"/>
      <c r="T108" s="311">
        <v>1</v>
      </c>
      <c r="U108" s="312" t="s">
        <v>346</v>
      </c>
      <c r="V108" s="313"/>
      <c r="W108" s="313"/>
      <c r="X108" s="786"/>
      <c r="Y108"/>
      <c r="Z108"/>
      <c r="AA108"/>
      <c r="AB108"/>
      <c r="AC108"/>
      <c r="AD108"/>
      <c r="AE108"/>
      <c r="AF108" s="192"/>
    </row>
    <row r="109" spans="1:32" ht="15" customHeight="1">
      <c r="A109" s="192"/>
      <c r="B109" s="192"/>
      <c r="C109" s="284"/>
      <c r="D109" s="793"/>
      <c r="E109" s="793"/>
      <c r="F109" s="794"/>
      <c r="G109" s="192"/>
      <c r="H109" s="284"/>
      <c r="I109" s="793"/>
      <c r="J109" s="793"/>
      <c r="K109" s="794"/>
      <c r="L109" s="192"/>
      <c r="M109" s="284"/>
      <c r="N109" s="793"/>
      <c r="O109" s="793"/>
      <c r="P109" s="794"/>
      <c r="T109" s="314">
        <v>2</v>
      </c>
      <c r="U109" s="315" t="s">
        <v>347</v>
      </c>
      <c r="V109" s="316"/>
      <c r="W109" s="316"/>
      <c r="X109" s="787"/>
      <c r="Y109"/>
      <c r="Z109"/>
      <c r="AA109"/>
      <c r="AB109"/>
      <c r="AC109"/>
      <c r="AD109"/>
      <c r="AE109"/>
      <c r="AF109" s="192"/>
    </row>
    <row r="110" spans="1:32" ht="15" customHeight="1">
      <c r="A110" s="192"/>
      <c r="B110" s="192"/>
      <c r="C110" s="284"/>
      <c r="D110" s="793"/>
      <c r="E110" s="793"/>
      <c r="F110" s="794"/>
      <c r="G110" s="192"/>
      <c r="H110" s="284"/>
      <c r="I110" s="793"/>
      <c r="J110" s="793"/>
      <c r="K110" s="794"/>
      <c r="L110" s="192"/>
      <c r="M110" s="284"/>
      <c r="N110" s="793"/>
      <c r="O110" s="793"/>
      <c r="P110" s="794"/>
      <c r="T110" s="314">
        <v>3</v>
      </c>
      <c r="U110" s="315" t="s">
        <v>348</v>
      </c>
      <c r="V110" s="316"/>
      <c r="W110" s="316"/>
      <c r="X110" s="787"/>
      <c r="Y110"/>
      <c r="Z110"/>
      <c r="AA110"/>
      <c r="AB110"/>
      <c r="AC110"/>
      <c r="AD110"/>
      <c r="AE110"/>
      <c r="AF110" s="192"/>
    </row>
    <row r="111" spans="1:32" s="192" customFormat="1" ht="15" customHeight="1" thickBot="1">
      <c r="C111" s="284"/>
      <c r="E111" s="98"/>
      <c r="F111" s="98"/>
      <c r="H111" s="284"/>
      <c r="J111" s="98"/>
      <c r="K111" s="98"/>
      <c r="M111" s="284"/>
      <c r="O111" s="98"/>
      <c r="P111" s="98"/>
      <c r="T111" s="317">
        <v>4</v>
      </c>
      <c r="U111" s="318" t="s">
        <v>349</v>
      </c>
      <c r="V111" s="319"/>
      <c r="W111" s="319"/>
      <c r="X111" s="787"/>
      <c r="Y111"/>
      <c r="Z111"/>
      <c r="AA111"/>
      <c r="AB111"/>
      <c r="AC111"/>
      <c r="AD111"/>
      <c r="AE111"/>
    </row>
    <row r="112" spans="1:32" s="192" customFormat="1" ht="15" customHeight="1" thickBot="1">
      <c r="A112" s="285">
        <v>6</v>
      </c>
      <c r="C112" s="284" t="s">
        <v>350</v>
      </c>
      <c r="E112" s="98"/>
      <c r="F112" s="302"/>
      <c r="H112" s="284" t="s">
        <v>350</v>
      </c>
      <c r="J112" s="98"/>
      <c r="K112" s="302"/>
      <c r="M112" s="284" t="s">
        <v>350</v>
      </c>
      <c r="O112" s="98"/>
      <c r="P112" s="302"/>
      <c r="T112" s="320">
        <v>5</v>
      </c>
      <c r="U112" s="318" t="s">
        <v>351</v>
      </c>
      <c r="V112" s="319"/>
      <c r="W112" s="321"/>
      <c r="X112" s="1025"/>
      <c r="Y112"/>
      <c r="Z112"/>
      <c r="AA112"/>
      <c r="AB112"/>
      <c r="AC112"/>
      <c r="AD112"/>
      <c r="AE112"/>
    </row>
    <row r="113" spans="1:250" ht="15" customHeight="1">
      <c r="A113" s="192"/>
      <c r="B113" s="192"/>
      <c r="C113" s="284"/>
      <c r="D113" s="192"/>
      <c r="E113" s="322" t="s">
        <v>352</v>
      </c>
      <c r="F113" s="795"/>
      <c r="G113" s="192"/>
      <c r="H113" s="284"/>
      <c r="I113" s="192"/>
      <c r="J113" s="322" t="s">
        <v>352</v>
      </c>
      <c r="K113" s="795"/>
      <c r="L113" s="192"/>
      <c r="M113" s="284"/>
      <c r="N113" s="192"/>
      <c r="O113" s="322" t="s">
        <v>352</v>
      </c>
      <c r="P113" s="795"/>
      <c r="T113" s="323"/>
      <c r="U113" s="324" t="s">
        <v>353</v>
      </c>
      <c r="V113" s="109"/>
      <c r="W113" s="325"/>
      <c r="X113" s="788"/>
      <c r="Y113"/>
      <c r="Z113"/>
      <c r="AA113"/>
      <c r="AB113"/>
      <c r="AC113"/>
      <c r="AD113"/>
      <c r="AE113"/>
      <c r="AF113" s="192"/>
    </row>
    <row r="114" spans="1:250" s="192" customFormat="1" ht="15" customHeight="1">
      <c r="C114" s="284"/>
      <c r="E114" s="326" t="s">
        <v>354</v>
      </c>
      <c r="F114" s="302"/>
      <c r="H114" s="284"/>
      <c r="J114" s="326" t="s">
        <v>354</v>
      </c>
      <c r="K114" s="302"/>
      <c r="M114" s="284"/>
      <c r="O114" s="326" t="s">
        <v>354</v>
      </c>
      <c r="P114" s="302"/>
      <c r="T114" s="327"/>
      <c r="U114" s="312" t="s">
        <v>355</v>
      </c>
      <c r="V114" s="313"/>
      <c r="W114" s="328"/>
      <c r="X114" s="788"/>
      <c r="Y114"/>
      <c r="Z114"/>
      <c r="AA114"/>
      <c r="AB114"/>
      <c r="AC114"/>
      <c r="AD114"/>
      <c r="AE114"/>
    </row>
    <row r="115" spans="1:250" ht="26.25" customHeight="1">
      <c r="A115" s="192"/>
      <c r="B115" s="192"/>
      <c r="C115" s="284"/>
      <c r="D115" s="101" t="s">
        <v>341</v>
      </c>
      <c r="E115" s="101" t="s">
        <v>342</v>
      </c>
      <c r="F115" s="111" t="s">
        <v>356</v>
      </c>
      <c r="G115" s="192"/>
      <c r="H115" s="284"/>
      <c r="I115" s="101" t="s">
        <v>341</v>
      </c>
      <c r="J115" s="101" t="s">
        <v>342</v>
      </c>
      <c r="K115" s="111" t="s">
        <v>356</v>
      </c>
      <c r="L115" s="192"/>
      <c r="M115" s="284"/>
      <c r="N115" s="101" t="s">
        <v>341</v>
      </c>
      <c r="O115" s="101" t="s">
        <v>342</v>
      </c>
      <c r="P115" s="111" t="s">
        <v>356</v>
      </c>
      <c r="T115" s="301"/>
      <c r="U115" s="192"/>
      <c r="V115" s="192"/>
      <c r="W115" s="192"/>
      <c r="X115" s="192"/>
      <c r="Y115"/>
      <c r="Z115"/>
      <c r="AA115"/>
      <c r="AB115"/>
      <c r="AC115"/>
      <c r="AD115"/>
      <c r="AE115"/>
      <c r="AF115" s="192"/>
    </row>
    <row r="116" spans="1:250" ht="15" customHeight="1">
      <c r="A116" s="192"/>
      <c r="B116" s="192"/>
      <c r="C116" s="284"/>
      <c r="D116" s="793"/>
      <c r="E116" s="793"/>
      <c r="F116" s="794"/>
      <c r="G116" s="192"/>
      <c r="H116" s="284"/>
      <c r="I116" s="793"/>
      <c r="J116" s="793"/>
      <c r="K116" s="794"/>
      <c r="L116" s="192"/>
      <c r="M116" s="284"/>
      <c r="N116" s="793"/>
      <c r="O116" s="793"/>
      <c r="P116" s="794"/>
      <c r="T116" s="192"/>
      <c r="U116" s="192"/>
      <c r="V116" s="192"/>
      <c r="W116" s="192"/>
      <c r="X116" s="192"/>
      <c r="Y116"/>
      <c r="Z116"/>
      <c r="AA116"/>
      <c r="AB116"/>
      <c r="AC116"/>
      <c r="AD116"/>
      <c r="AE116"/>
      <c r="AF116" s="192"/>
    </row>
    <row r="117" spans="1:250" ht="15" customHeight="1">
      <c r="A117" s="192"/>
      <c r="B117" s="192"/>
      <c r="C117" s="284"/>
      <c r="D117" s="793"/>
      <c r="E117" s="793"/>
      <c r="F117" s="794"/>
      <c r="G117" s="192"/>
      <c r="H117" s="284"/>
      <c r="I117" s="793"/>
      <c r="J117" s="793"/>
      <c r="K117" s="794"/>
      <c r="L117" s="192"/>
      <c r="M117" s="284"/>
      <c r="N117" s="793"/>
      <c r="O117" s="793"/>
      <c r="P117" s="794"/>
      <c r="Y117"/>
      <c r="Z117"/>
      <c r="AA117"/>
      <c r="AB117"/>
      <c r="AC117"/>
      <c r="AD117"/>
      <c r="AE117"/>
      <c r="AF117" s="192"/>
    </row>
    <row r="118" spans="1:250" ht="15" customHeight="1">
      <c r="A118" s="192"/>
      <c r="B118" s="192"/>
      <c r="C118" s="284"/>
      <c r="D118" s="793"/>
      <c r="E118" s="793"/>
      <c r="F118" s="794"/>
      <c r="G118" s="192"/>
      <c r="H118" s="284"/>
      <c r="I118" s="793"/>
      <c r="J118" s="793"/>
      <c r="K118" s="794"/>
      <c r="L118" s="192"/>
      <c r="M118" s="284"/>
      <c r="N118" s="793"/>
      <c r="O118" s="793"/>
      <c r="P118" s="794"/>
      <c r="T118" s="329" t="s">
        <v>357</v>
      </c>
      <c r="U118" s="330"/>
      <c r="V118" s="304"/>
      <c r="W118" s="304"/>
      <c r="X118" s="305"/>
      <c r="Y118"/>
      <c r="Z118"/>
      <c r="AA118"/>
      <c r="AB118"/>
      <c r="AC118"/>
      <c r="AD118"/>
      <c r="AE118"/>
      <c r="AF118" s="192"/>
    </row>
    <row r="119" spans="1:250" s="192" customFormat="1" ht="15" customHeight="1" thickBot="1">
      <c r="C119" s="284"/>
      <c r="E119" s="98"/>
      <c r="F119" s="98"/>
      <c r="H119" s="284"/>
      <c r="J119" s="98"/>
      <c r="K119" s="98"/>
      <c r="M119" s="284"/>
      <c r="O119" s="98"/>
      <c r="P119" s="98"/>
      <c r="T119" s="333" t="s">
        <v>358</v>
      </c>
      <c r="U119" s="334"/>
      <c r="V119" s="334"/>
      <c r="W119" s="334"/>
      <c r="X119" s="335"/>
      <c r="Y119"/>
      <c r="Z119"/>
      <c r="AA119"/>
      <c r="AB119"/>
      <c r="AC119"/>
      <c r="AD119"/>
      <c r="AE119"/>
    </row>
    <row r="120" spans="1:250" ht="15" customHeight="1" thickBot="1">
      <c r="A120" s="95">
        <v>7</v>
      </c>
      <c r="C120" s="102" t="s">
        <v>359</v>
      </c>
      <c r="D120" s="103"/>
      <c r="E120" s="104"/>
      <c r="F120" s="105"/>
      <c r="G120" s="91"/>
      <c r="H120" s="102" t="s">
        <v>359</v>
      </c>
      <c r="I120" s="103"/>
      <c r="J120" s="104"/>
      <c r="K120" s="105"/>
      <c r="L120" s="91"/>
      <c r="M120" s="102" t="s">
        <v>359</v>
      </c>
      <c r="N120" s="103"/>
      <c r="O120" s="104"/>
      <c r="P120" s="105"/>
      <c r="Q120" s="284"/>
      <c r="T120" s="336" t="s">
        <v>360</v>
      </c>
      <c r="U120" s="337"/>
      <c r="V120" s="337"/>
      <c r="W120" s="337"/>
      <c r="X120" s="338"/>
      <c r="Y120"/>
      <c r="Z120"/>
      <c r="AA120"/>
      <c r="AB120"/>
      <c r="AC120"/>
      <c r="AD120"/>
      <c r="AE120"/>
      <c r="AF120" s="284"/>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row>
    <row r="121" spans="1:250" ht="50.1" customHeight="1">
      <c r="C121" s="1277" t="s">
        <v>361</v>
      </c>
      <c r="D121" s="1279"/>
      <c r="E121" s="254" t="s">
        <v>362</v>
      </c>
      <c r="F121" s="254" t="s">
        <v>363</v>
      </c>
      <c r="H121" s="1277" t="s">
        <v>361</v>
      </c>
      <c r="I121" s="1279"/>
      <c r="J121" s="254" t="s">
        <v>362</v>
      </c>
      <c r="K121" s="254" t="s">
        <v>363</v>
      </c>
      <c r="M121" s="1277" t="s">
        <v>361</v>
      </c>
      <c r="N121" s="1279"/>
      <c r="O121" s="254" t="s">
        <v>362</v>
      </c>
      <c r="P121" s="254" t="s">
        <v>363</v>
      </c>
      <c r="T121" s="339"/>
      <c r="U121" s="340" t="s">
        <v>364</v>
      </c>
      <c r="V121" s="107" t="s">
        <v>365</v>
      </c>
      <c r="W121" s="107" t="s">
        <v>362</v>
      </c>
      <c r="X121" s="107" t="s">
        <v>363</v>
      </c>
      <c r="Y121"/>
      <c r="Z121"/>
      <c r="AA121"/>
      <c r="AB121"/>
      <c r="AC121"/>
      <c r="AD121"/>
      <c r="AE121"/>
    </row>
    <row r="122" spans="1:250" ht="15" customHeight="1">
      <c r="C122" s="108">
        <v>1</v>
      </c>
      <c r="D122" s="791"/>
      <c r="E122" s="792"/>
      <c r="F122" s="1026"/>
      <c r="H122" s="108">
        <v>1</v>
      </c>
      <c r="I122" s="791"/>
      <c r="J122" s="792"/>
      <c r="K122" s="1026"/>
      <c r="M122" s="108">
        <v>1</v>
      </c>
      <c r="N122" s="791"/>
      <c r="O122" s="792"/>
      <c r="P122" s="1026"/>
      <c r="T122" s="341">
        <v>1</v>
      </c>
      <c r="U122" s="789"/>
      <c r="V122" s="790"/>
      <c r="W122" s="1027"/>
      <c r="X122" s="1026"/>
      <c r="Y122"/>
      <c r="Z122"/>
      <c r="AA122"/>
      <c r="AB122"/>
      <c r="AC122"/>
      <c r="AD122"/>
      <c r="AE122"/>
    </row>
    <row r="123" spans="1:250" ht="15" customHeight="1">
      <c r="C123" s="108">
        <v>2</v>
      </c>
      <c r="D123" s="791"/>
      <c r="E123" s="792"/>
      <c r="F123" s="1026"/>
      <c r="H123" s="108">
        <v>2</v>
      </c>
      <c r="I123" s="791"/>
      <c r="J123" s="792"/>
      <c r="K123" s="1026"/>
      <c r="M123" s="108">
        <v>2</v>
      </c>
      <c r="N123" s="791"/>
      <c r="O123" s="792"/>
      <c r="P123" s="1026"/>
      <c r="T123" s="341">
        <v>2</v>
      </c>
      <c r="U123" s="789"/>
      <c r="V123" s="790"/>
      <c r="W123" s="1027"/>
      <c r="X123" s="1026"/>
      <c r="Y123"/>
      <c r="Z123"/>
      <c r="AA123"/>
      <c r="AB123"/>
      <c r="AC123"/>
      <c r="AD123"/>
      <c r="AE123"/>
    </row>
    <row r="124" spans="1:250" ht="15" customHeight="1">
      <c r="C124" s="108">
        <v>3</v>
      </c>
      <c r="D124" s="791"/>
      <c r="E124" s="792"/>
      <c r="F124" s="1026"/>
      <c r="H124" s="108">
        <v>3</v>
      </c>
      <c r="I124" s="791"/>
      <c r="J124" s="792"/>
      <c r="K124" s="1026"/>
      <c r="M124" s="108">
        <v>3</v>
      </c>
      <c r="N124" s="791"/>
      <c r="O124" s="792"/>
      <c r="P124" s="1026"/>
      <c r="T124" s="341">
        <v>3</v>
      </c>
      <c r="U124" s="789"/>
      <c r="V124" s="790"/>
      <c r="W124" s="1027"/>
      <c r="X124" s="1026"/>
      <c r="Y124"/>
      <c r="Z124"/>
      <c r="AA124"/>
      <c r="AB124"/>
      <c r="AC124"/>
      <c r="AD124"/>
      <c r="AE124"/>
    </row>
    <row r="125" spans="1:250" ht="15" customHeight="1">
      <c r="C125" s="108">
        <v>4</v>
      </c>
      <c r="D125" s="791"/>
      <c r="E125" s="792"/>
      <c r="F125" s="1026"/>
      <c r="H125" s="108">
        <v>4</v>
      </c>
      <c r="I125" s="791"/>
      <c r="J125" s="792"/>
      <c r="K125" s="1026"/>
      <c r="M125" s="108">
        <v>4</v>
      </c>
      <c r="N125" s="791"/>
      <c r="O125" s="792"/>
      <c r="P125" s="1026"/>
      <c r="T125" s="341">
        <v>4</v>
      </c>
      <c r="U125" s="789"/>
      <c r="V125" s="790"/>
      <c r="W125" s="1027"/>
      <c r="X125" s="1026"/>
      <c r="Y125"/>
      <c r="Z125"/>
      <c r="AA125"/>
      <c r="AB125"/>
      <c r="AC125"/>
      <c r="AD125"/>
      <c r="AE125"/>
    </row>
    <row r="126" spans="1:250" ht="15" customHeight="1">
      <c r="C126" s="108">
        <v>5</v>
      </c>
      <c r="D126" s="791"/>
      <c r="E126" s="792"/>
      <c r="F126" s="1026"/>
      <c r="H126" s="108">
        <v>5</v>
      </c>
      <c r="I126" s="791"/>
      <c r="J126" s="792"/>
      <c r="K126" s="1026"/>
      <c r="M126" s="108">
        <v>5</v>
      </c>
      <c r="N126" s="791"/>
      <c r="O126" s="792"/>
      <c r="P126" s="1026"/>
      <c r="T126" s="341">
        <v>5</v>
      </c>
      <c r="U126" s="789"/>
      <c r="V126" s="790"/>
      <c r="W126" s="1027"/>
      <c r="X126" s="1026"/>
      <c r="Y126"/>
      <c r="Z126"/>
      <c r="AA126"/>
      <c r="AB126"/>
      <c r="AC126"/>
      <c r="AD126"/>
      <c r="AE126"/>
    </row>
    <row r="127" spans="1:250" ht="15" customHeight="1">
      <c r="C127" s="108">
        <v>6</v>
      </c>
      <c r="D127" s="791"/>
      <c r="E127" s="792"/>
      <c r="F127" s="1026"/>
      <c r="H127" s="108">
        <v>6</v>
      </c>
      <c r="I127" s="791"/>
      <c r="J127" s="792"/>
      <c r="K127" s="1026"/>
      <c r="M127" s="108">
        <v>6</v>
      </c>
      <c r="N127" s="791"/>
      <c r="O127" s="792"/>
      <c r="P127" s="1026"/>
      <c r="T127" s="341">
        <v>6</v>
      </c>
      <c r="U127" s="789"/>
      <c r="V127" s="790"/>
      <c r="W127" s="1027"/>
      <c r="X127" s="1026"/>
      <c r="Y127"/>
      <c r="Z127"/>
      <c r="AA127"/>
      <c r="AB127"/>
      <c r="AC127"/>
      <c r="AD127"/>
      <c r="AE127"/>
    </row>
    <row r="128" spans="1:250" ht="15" customHeight="1">
      <c r="C128" s="108">
        <v>7</v>
      </c>
      <c r="D128" s="791"/>
      <c r="E128" s="792"/>
      <c r="F128" s="1026"/>
      <c r="H128" s="108">
        <v>7</v>
      </c>
      <c r="I128" s="791"/>
      <c r="J128" s="792"/>
      <c r="K128" s="1026"/>
      <c r="M128" s="108">
        <v>7</v>
      </c>
      <c r="N128" s="791"/>
      <c r="O128" s="792"/>
      <c r="P128" s="1026"/>
      <c r="T128" s="341">
        <v>7</v>
      </c>
      <c r="U128" s="789"/>
      <c r="V128" s="790"/>
      <c r="W128" s="1027"/>
      <c r="X128" s="1026"/>
      <c r="Y128"/>
      <c r="Z128"/>
      <c r="AA128"/>
      <c r="AB128"/>
      <c r="AC128"/>
      <c r="AD128"/>
      <c r="AE128"/>
    </row>
    <row r="129" spans="1:31" ht="15" customHeight="1">
      <c r="C129" s="108">
        <v>8</v>
      </c>
      <c r="D129" s="791"/>
      <c r="E129" s="792"/>
      <c r="F129" s="1026"/>
      <c r="H129" s="108">
        <v>8</v>
      </c>
      <c r="I129" s="791"/>
      <c r="J129" s="792"/>
      <c r="K129" s="1026"/>
      <c r="M129" s="108">
        <v>8</v>
      </c>
      <c r="N129" s="791"/>
      <c r="O129" s="792"/>
      <c r="P129" s="1026"/>
      <c r="T129" s="341">
        <v>8</v>
      </c>
      <c r="U129" s="789"/>
      <c r="V129" s="790"/>
      <c r="W129" s="1027"/>
      <c r="X129" s="1026"/>
      <c r="Y129"/>
      <c r="Z129"/>
      <c r="AA129"/>
      <c r="AB129"/>
      <c r="AC129"/>
      <c r="AD129"/>
      <c r="AE129"/>
    </row>
    <row r="130" spans="1:31" ht="15" customHeight="1">
      <c r="C130" s="108">
        <v>9</v>
      </c>
      <c r="D130" s="791"/>
      <c r="E130" s="792"/>
      <c r="F130" s="1026"/>
      <c r="H130" s="108">
        <v>9</v>
      </c>
      <c r="I130" s="791"/>
      <c r="J130" s="792"/>
      <c r="K130" s="1026"/>
      <c r="M130" s="108">
        <v>9</v>
      </c>
      <c r="N130" s="791"/>
      <c r="O130" s="792"/>
      <c r="P130" s="1026"/>
      <c r="T130" s="341">
        <v>9</v>
      </c>
      <c r="U130" s="789"/>
      <c r="V130" s="790"/>
      <c r="W130" s="1027"/>
      <c r="X130" s="1026"/>
      <c r="Y130"/>
      <c r="Z130"/>
      <c r="AA130"/>
      <c r="AB130"/>
      <c r="AC130"/>
      <c r="AD130"/>
      <c r="AE130"/>
    </row>
    <row r="131" spans="1:31" ht="15" customHeight="1">
      <c r="C131" s="108">
        <v>10</v>
      </c>
      <c r="D131" s="791"/>
      <c r="E131" s="792"/>
      <c r="F131" s="1026"/>
      <c r="H131" s="108">
        <v>10</v>
      </c>
      <c r="I131" s="791"/>
      <c r="J131" s="792"/>
      <c r="K131" s="1026"/>
      <c r="M131" s="108">
        <v>10</v>
      </c>
      <c r="N131" s="791"/>
      <c r="O131" s="792"/>
      <c r="P131" s="1026"/>
      <c r="T131" s="341">
        <v>10</v>
      </c>
      <c r="U131" s="789"/>
      <c r="V131" s="790"/>
      <c r="W131" s="1027"/>
      <c r="X131" s="1026"/>
      <c r="Y131"/>
      <c r="Z131"/>
      <c r="AA131"/>
      <c r="AB131"/>
      <c r="AC131"/>
      <c r="AD131"/>
      <c r="AE131"/>
    </row>
    <row r="132" spans="1:31" s="192" customFormat="1" ht="15" customHeight="1">
      <c r="E132" s="351"/>
      <c r="F132" s="112"/>
      <c r="J132" s="351"/>
      <c r="K132" s="112"/>
      <c r="O132" s="351"/>
      <c r="P132" s="112"/>
      <c r="R132"/>
      <c r="S132"/>
      <c r="T132"/>
      <c r="U132"/>
      <c r="V132"/>
      <c r="W132"/>
      <c r="X132"/>
      <c r="Y132"/>
      <c r="Z132"/>
      <c r="AA132"/>
      <c r="AB132"/>
      <c r="AC132"/>
      <c r="AD132"/>
      <c r="AE132"/>
    </row>
    <row r="133" spans="1:31" s="192" customFormat="1" ht="15" customHeight="1">
      <c r="C133" s="344"/>
      <c r="E133" s="113"/>
      <c r="F133" s="94"/>
      <c r="H133" s="344"/>
      <c r="J133" s="113"/>
      <c r="K133" s="94"/>
      <c r="M133" s="344"/>
      <c r="O133" s="113"/>
      <c r="P133" s="94"/>
      <c r="R133"/>
      <c r="S133"/>
      <c r="T133"/>
      <c r="U133"/>
      <c r="V133"/>
      <c r="W133"/>
      <c r="X133"/>
      <c r="Y133"/>
      <c r="Z133"/>
      <c r="AA133"/>
      <c r="AB133"/>
      <c r="AC133"/>
      <c r="AD133"/>
      <c r="AE133"/>
    </row>
    <row r="134" spans="1:31" s="192" customFormat="1" ht="15" customHeight="1">
      <c r="C134" s="347"/>
      <c r="H134" s="347"/>
      <c r="M134" s="347"/>
      <c r="R134"/>
      <c r="S134"/>
      <c r="T134"/>
      <c r="U134"/>
      <c r="V134"/>
      <c r="W134"/>
      <c r="X134"/>
      <c r="Y134"/>
      <c r="Z134"/>
      <c r="AA134"/>
      <c r="AB134"/>
      <c r="AC134"/>
      <c r="AD134"/>
      <c r="AE134"/>
    </row>
    <row r="135" spans="1:31" s="192" customFormat="1" ht="15" customHeight="1" thickBot="1">
      <c r="C135" s="349"/>
      <c r="D135" s="109"/>
      <c r="H135" s="349"/>
      <c r="I135" s="109"/>
      <c r="M135" s="349"/>
      <c r="N135" s="109"/>
      <c r="R135"/>
      <c r="S135"/>
      <c r="T135"/>
      <c r="U135"/>
      <c r="V135"/>
      <c r="W135"/>
      <c r="X135"/>
      <c r="Y135"/>
      <c r="Z135"/>
      <c r="AA135"/>
      <c r="AB135"/>
      <c r="AC135"/>
      <c r="AD135"/>
      <c r="AE135"/>
    </row>
    <row r="136" spans="1:31" ht="15" customHeight="1" thickBot="1">
      <c r="A136" s="285" t="s">
        <v>321</v>
      </c>
      <c r="B136" s="192"/>
      <c r="C136" s="287" t="s">
        <v>322</v>
      </c>
      <c r="D136" s="192"/>
      <c r="E136" s="192"/>
      <c r="F136" s="782"/>
      <c r="G136" s="1023"/>
      <c r="H136" s="1023"/>
      <c r="I136" s="1023"/>
      <c r="J136" s="1024"/>
      <c r="K136" s="1024"/>
      <c r="L136" s="1024"/>
      <c r="M136" s="1024"/>
      <c r="N136" s="1024"/>
      <c r="O136" s="1024"/>
      <c r="P136" s="1024"/>
      <c r="R136"/>
      <c r="S136"/>
      <c r="T136"/>
      <c r="U136"/>
      <c r="V136"/>
      <c r="W136"/>
      <c r="X136"/>
      <c r="Y136"/>
      <c r="Z136"/>
      <c r="AA136"/>
      <c r="AB136"/>
      <c r="AC136"/>
      <c r="AD136"/>
      <c r="AE136"/>
    </row>
    <row r="137" spans="1:31" s="192" customFormat="1" ht="15" customHeight="1" thickBot="1">
      <c r="C137" s="97"/>
      <c r="E137" s="92"/>
      <c r="F137" s="92"/>
      <c r="G137" s="92"/>
      <c r="H137" s="97"/>
      <c r="I137" s="94"/>
      <c r="J137" s="92"/>
      <c r="K137" s="92"/>
      <c r="L137" s="92"/>
      <c r="M137" s="97"/>
      <c r="N137" s="94"/>
      <c r="O137" s="92"/>
      <c r="P137" s="92"/>
      <c r="R137"/>
      <c r="S137"/>
      <c r="T137"/>
      <c r="U137"/>
      <c r="V137"/>
      <c r="W137"/>
      <c r="X137"/>
      <c r="Y137"/>
      <c r="Z137"/>
      <c r="AA137"/>
      <c r="AB137"/>
      <c r="AC137"/>
      <c r="AD137"/>
      <c r="AE137"/>
    </row>
    <row r="138" spans="1:31" s="192" customFormat="1" ht="15" customHeight="1" thickBot="1">
      <c r="C138" s="97"/>
      <c r="E138" s="92"/>
      <c r="F138" s="92"/>
      <c r="G138" s="92"/>
      <c r="H138" s="288" t="s">
        <v>323</v>
      </c>
      <c r="I138" s="289"/>
      <c r="J138" s="289"/>
      <c r="K138" s="289"/>
      <c r="L138" s="289"/>
      <c r="M138" s="290"/>
      <c r="N138" s="291"/>
      <c r="O138" s="289"/>
      <c r="P138" s="289"/>
      <c r="R138" s="285">
        <v>8</v>
      </c>
      <c r="T138" s="292" t="s">
        <v>324</v>
      </c>
      <c r="U138" s="293"/>
      <c r="V138" s="293"/>
      <c r="W138" s="293"/>
      <c r="Y138"/>
      <c r="Z138"/>
      <c r="AA138"/>
      <c r="AB138"/>
      <c r="AC138"/>
      <c r="AD138"/>
      <c r="AE138"/>
    </row>
    <row r="139" spans="1:31" s="192" customFormat="1" ht="6" customHeight="1">
      <c r="C139" s="97"/>
      <c r="E139" s="92"/>
      <c r="F139" s="92"/>
      <c r="G139" s="92"/>
      <c r="H139" s="294"/>
      <c r="I139" s="295"/>
      <c r="J139" s="295"/>
      <c r="K139" s="295"/>
      <c r="L139" s="295"/>
      <c r="M139" s="296"/>
      <c r="N139" s="297"/>
      <c r="O139" s="295"/>
      <c r="P139" s="295"/>
      <c r="T139" s="97"/>
      <c r="Y139"/>
      <c r="Z139"/>
      <c r="AA139"/>
      <c r="AB139"/>
      <c r="AC139"/>
      <c r="AD139"/>
      <c r="AE139"/>
    </row>
    <row r="140" spans="1:31" ht="15" customHeight="1" thickBot="1">
      <c r="A140" s="192"/>
      <c r="B140" s="192"/>
      <c r="C140" s="284" t="s">
        <v>325</v>
      </c>
      <c r="D140" s="192"/>
      <c r="E140" s="98"/>
      <c r="F140" s="98"/>
      <c r="G140" s="192"/>
      <c r="H140" s="284" t="s">
        <v>326</v>
      </c>
      <c r="I140" s="94"/>
      <c r="J140" s="98"/>
      <c r="K140" s="98"/>
      <c r="L140" s="192"/>
      <c r="M140" s="284" t="s">
        <v>327</v>
      </c>
      <c r="N140" s="94"/>
      <c r="O140" s="98"/>
      <c r="P140" s="98"/>
      <c r="U140" s="292" t="s">
        <v>328</v>
      </c>
      <c r="Y140"/>
      <c r="Z140"/>
      <c r="AA140"/>
      <c r="AB140"/>
      <c r="AC140"/>
      <c r="AD140"/>
      <c r="AE140"/>
    </row>
    <row r="141" spans="1:31" ht="15" customHeight="1" thickBot="1">
      <c r="A141" s="285" t="s">
        <v>329</v>
      </c>
      <c r="B141" s="192"/>
      <c r="C141" s="284" t="s">
        <v>330</v>
      </c>
      <c r="D141" s="192"/>
      <c r="E141" s="98"/>
      <c r="F141" s="98"/>
      <c r="G141" s="192"/>
      <c r="H141" s="284" t="s">
        <v>331</v>
      </c>
      <c r="I141" s="192"/>
      <c r="J141" s="98"/>
      <c r="K141" s="98"/>
      <c r="L141" s="192"/>
      <c r="M141" s="284" t="s">
        <v>332</v>
      </c>
      <c r="N141" s="192"/>
      <c r="O141" s="98"/>
      <c r="P141" s="98"/>
      <c r="U141" s="91" t="s">
        <v>333</v>
      </c>
      <c r="V141" s="293"/>
      <c r="W141" s="293"/>
      <c r="X141" s="784"/>
      <c r="Y141"/>
      <c r="Z141"/>
      <c r="AA141"/>
      <c r="AB141"/>
      <c r="AC141"/>
      <c r="AD141"/>
      <c r="AE141"/>
    </row>
    <row r="142" spans="1:31" ht="15" customHeight="1" thickBot="1">
      <c r="A142" s="285">
        <v>3</v>
      </c>
      <c r="B142" s="192"/>
      <c r="C142" s="284" t="s">
        <v>334</v>
      </c>
      <c r="D142" s="192"/>
      <c r="E142" s="98"/>
      <c r="F142" s="783"/>
      <c r="G142" s="192"/>
      <c r="H142" s="284" t="s">
        <v>334</v>
      </c>
      <c r="I142" s="192"/>
      <c r="J142" s="98"/>
      <c r="K142" s="783"/>
      <c r="L142" s="192"/>
      <c r="M142" s="284" t="s">
        <v>334</v>
      </c>
      <c r="N142" s="192"/>
      <c r="O142" s="98"/>
      <c r="P142" s="783"/>
      <c r="T142" s="298"/>
      <c r="U142" s="299"/>
      <c r="Y142"/>
      <c r="Z142"/>
      <c r="AA142"/>
      <c r="AB142"/>
      <c r="AC142"/>
      <c r="AD142"/>
      <c r="AE142"/>
    </row>
    <row r="143" spans="1:31" s="192" customFormat="1" ht="15" customHeight="1" thickBot="1">
      <c r="A143" s="285">
        <v>4</v>
      </c>
      <c r="C143" s="284" t="s">
        <v>335</v>
      </c>
      <c r="E143" s="98"/>
      <c r="F143" s="300"/>
      <c r="H143" s="284" t="s">
        <v>335</v>
      </c>
      <c r="J143" s="98"/>
      <c r="K143" s="300"/>
      <c r="M143" s="284" t="s">
        <v>335</v>
      </c>
      <c r="O143" s="98"/>
      <c r="P143" s="300"/>
      <c r="T143" s="293"/>
      <c r="U143" s="301" t="s">
        <v>336</v>
      </c>
      <c r="X143" s="785"/>
      <c r="Y143"/>
      <c r="Z143"/>
      <c r="AA143"/>
      <c r="AB143"/>
      <c r="AC143"/>
      <c r="AD143"/>
      <c r="AE143"/>
    </row>
    <row r="144" spans="1:31" s="192" customFormat="1" ht="15" customHeight="1">
      <c r="C144" s="100" t="s">
        <v>337</v>
      </c>
      <c r="E144" s="98"/>
      <c r="F144" s="300"/>
      <c r="H144" s="100" t="s">
        <v>337</v>
      </c>
      <c r="J144" s="98"/>
      <c r="K144" s="300"/>
      <c r="M144" s="100" t="s">
        <v>337</v>
      </c>
      <c r="N144" s="100"/>
      <c r="O144" s="98"/>
      <c r="P144" s="300"/>
      <c r="R144" s="89"/>
      <c r="S144" s="286"/>
      <c r="T144" s="106"/>
      <c r="U144" s="301" t="s">
        <v>338</v>
      </c>
      <c r="X144" s="785"/>
      <c r="Y144"/>
      <c r="Z144"/>
      <c r="AA144"/>
      <c r="AB144"/>
      <c r="AC144"/>
      <c r="AD144"/>
      <c r="AE144"/>
    </row>
    <row r="145" spans="1:31" s="90" customFormat="1" ht="80.099999999999994" customHeight="1">
      <c r="A145" s="100"/>
      <c r="B145" s="100"/>
      <c r="C145" s="100"/>
      <c r="D145" s="796"/>
      <c r="E145" s="797"/>
      <c r="F145" s="798"/>
      <c r="G145" s="100"/>
      <c r="H145" s="100"/>
      <c r="I145" s="796"/>
      <c r="J145" s="797"/>
      <c r="K145" s="798"/>
      <c r="L145" s="100"/>
      <c r="M145" s="100"/>
      <c r="N145" s="796"/>
      <c r="O145" s="797"/>
      <c r="P145" s="798"/>
      <c r="Q145" s="100"/>
      <c r="R145" s="192"/>
      <c r="S145" s="192"/>
      <c r="Y145"/>
      <c r="Z145"/>
      <c r="AA145"/>
      <c r="AB145"/>
      <c r="AC145"/>
      <c r="AD145"/>
      <c r="AE145"/>
    </row>
    <row r="146" spans="1:31" s="100" customFormat="1" ht="15" customHeight="1" thickBot="1">
      <c r="D146" s="92"/>
      <c r="E146" s="99"/>
      <c r="F146" s="110"/>
      <c r="I146" s="92"/>
      <c r="J146" s="99"/>
      <c r="K146" s="110"/>
      <c r="N146" s="92"/>
      <c r="O146" s="99"/>
      <c r="P146" s="110"/>
      <c r="R146" s="192"/>
      <c r="S146" s="192"/>
      <c r="Y146"/>
      <c r="Z146"/>
      <c r="AA146"/>
      <c r="AB146"/>
      <c r="AC146"/>
      <c r="AD146"/>
      <c r="AE146"/>
    </row>
    <row r="147" spans="1:31" s="192" customFormat="1" ht="15" customHeight="1" thickBot="1">
      <c r="A147" s="285">
        <v>5</v>
      </c>
      <c r="C147" s="284" t="s">
        <v>339</v>
      </c>
      <c r="E147" s="98"/>
      <c r="F147" s="302"/>
      <c r="H147" s="284" t="s">
        <v>339</v>
      </c>
      <c r="J147" s="98"/>
      <c r="K147" s="302"/>
      <c r="M147" s="284" t="s">
        <v>339</v>
      </c>
      <c r="O147" s="98"/>
      <c r="P147" s="302"/>
      <c r="T147" s="303"/>
      <c r="U147" s="304" t="s">
        <v>340</v>
      </c>
      <c r="V147" s="304"/>
      <c r="W147" s="305"/>
      <c r="X147" s="306"/>
      <c r="Y147"/>
      <c r="Z147"/>
      <c r="AA147"/>
      <c r="AB147"/>
      <c r="AC147"/>
      <c r="AD147"/>
      <c r="AE147"/>
    </row>
    <row r="148" spans="1:31" ht="26.25" customHeight="1">
      <c r="A148" s="192"/>
      <c r="B148" s="192"/>
      <c r="C148" s="284"/>
      <c r="D148" s="101" t="s">
        <v>341</v>
      </c>
      <c r="E148" s="101" t="s">
        <v>342</v>
      </c>
      <c r="F148" s="111" t="s">
        <v>343</v>
      </c>
      <c r="G148" s="192"/>
      <c r="H148" s="284"/>
      <c r="I148" s="101" t="s">
        <v>341</v>
      </c>
      <c r="J148" s="101" t="s">
        <v>342</v>
      </c>
      <c r="K148" s="111" t="s">
        <v>343</v>
      </c>
      <c r="L148" s="192"/>
      <c r="M148" s="284"/>
      <c r="N148" s="101" t="s">
        <v>341</v>
      </c>
      <c r="O148" s="101" t="s">
        <v>342</v>
      </c>
      <c r="P148" s="111" t="s">
        <v>343</v>
      </c>
      <c r="T148" s="307"/>
      <c r="U148" s="308" t="s">
        <v>344</v>
      </c>
      <c r="V148" s="308"/>
      <c r="W148" s="309"/>
      <c r="X148" s="310" t="s">
        <v>345</v>
      </c>
      <c r="Y148"/>
      <c r="Z148"/>
      <c r="AA148"/>
      <c r="AB148"/>
      <c r="AC148"/>
      <c r="AD148"/>
      <c r="AE148"/>
    </row>
    <row r="149" spans="1:31" ht="15" customHeight="1">
      <c r="A149" s="192"/>
      <c r="B149" s="192"/>
      <c r="C149" s="284"/>
      <c r="D149" s="793"/>
      <c r="E149" s="793"/>
      <c r="F149" s="794"/>
      <c r="G149" s="192"/>
      <c r="H149" s="284"/>
      <c r="I149" s="793"/>
      <c r="J149" s="793"/>
      <c r="K149" s="794"/>
      <c r="L149" s="192"/>
      <c r="M149" s="284"/>
      <c r="N149" s="793"/>
      <c r="O149" s="793"/>
      <c r="P149" s="794"/>
      <c r="T149" s="311">
        <v>1</v>
      </c>
      <c r="U149" s="312" t="s">
        <v>346</v>
      </c>
      <c r="V149" s="313"/>
      <c r="W149" s="313"/>
      <c r="X149" s="786"/>
      <c r="Y149"/>
      <c r="Z149"/>
      <c r="AA149"/>
      <c r="AB149"/>
      <c r="AC149"/>
      <c r="AD149"/>
      <c r="AE149"/>
    </row>
    <row r="150" spans="1:31" ht="15" customHeight="1">
      <c r="A150" s="192"/>
      <c r="B150" s="192"/>
      <c r="C150" s="284"/>
      <c r="D150" s="793"/>
      <c r="E150" s="793"/>
      <c r="F150" s="794"/>
      <c r="G150" s="192"/>
      <c r="H150" s="284"/>
      <c r="I150" s="793"/>
      <c r="J150" s="793"/>
      <c r="K150" s="794"/>
      <c r="L150" s="192"/>
      <c r="M150" s="284"/>
      <c r="N150" s="793"/>
      <c r="O150" s="793"/>
      <c r="P150" s="794"/>
      <c r="T150" s="314">
        <v>2</v>
      </c>
      <c r="U150" s="315" t="s">
        <v>347</v>
      </c>
      <c r="V150" s="316"/>
      <c r="W150" s="316"/>
      <c r="X150" s="787"/>
      <c r="Y150"/>
      <c r="Z150"/>
      <c r="AA150"/>
      <c r="AB150"/>
      <c r="AC150"/>
      <c r="AD150"/>
      <c r="AE150"/>
    </row>
    <row r="151" spans="1:31" ht="15" customHeight="1">
      <c r="A151" s="192"/>
      <c r="B151" s="192"/>
      <c r="C151" s="284"/>
      <c r="D151" s="793"/>
      <c r="E151" s="793"/>
      <c r="F151" s="794"/>
      <c r="G151" s="192"/>
      <c r="H151" s="284"/>
      <c r="I151" s="793"/>
      <c r="J151" s="793"/>
      <c r="K151" s="794"/>
      <c r="L151" s="192"/>
      <c r="M151" s="284"/>
      <c r="N151" s="793"/>
      <c r="O151" s="793"/>
      <c r="P151" s="794"/>
      <c r="T151" s="314">
        <v>3</v>
      </c>
      <c r="U151" s="315" t="s">
        <v>348</v>
      </c>
      <c r="V151" s="316"/>
      <c r="W151" s="316"/>
      <c r="X151" s="787"/>
      <c r="Y151"/>
      <c r="Z151"/>
      <c r="AA151"/>
      <c r="AB151"/>
      <c r="AC151"/>
      <c r="AD151"/>
      <c r="AE151"/>
    </row>
    <row r="152" spans="1:31" s="192" customFormat="1" ht="15" customHeight="1" thickBot="1">
      <c r="C152" s="284"/>
      <c r="E152" s="98"/>
      <c r="F152" s="98"/>
      <c r="H152" s="284"/>
      <c r="J152" s="98"/>
      <c r="K152" s="98"/>
      <c r="M152" s="284"/>
      <c r="O152" s="98"/>
      <c r="P152" s="98"/>
      <c r="T152" s="317">
        <v>4</v>
      </c>
      <c r="U152" s="318" t="s">
        <v>349</v>
      </c>
      <c r="V152" s="319"/>
      <c r="W152" s="319"/>
      <c r="X152" s="787"/>
      <c r="Y152"/>
      <c r="Z152"/>
      <c r="AA152"/>
      <c r="AB152"/>
      <c r="AC152"/>
      <c r="AD152"/>
      <c r="AE152"/>
    </row>
    <row r="153" spans="1:31" s="192" customFormat="1" ht="15" customHeight="1" thickBot="1">
      <c r="A153" s="285">
        <v>6</v>
      </c>
      <c r="C153" s="284" t="s">
        <v>350</v>
      </c>
      <c r="E153" s="98"/>
      <c r="F153" s="302"/>
      <c r="H153" s="284" t="s">
        <v>350</v>
      </c>
      <c r="J153" s="98"/>
      <c r="K153" s="302"/>
      <c r="M153" s="284" t="s">
        <v>350</v>
      </c>
      <c r="O153" s="98"/>
      <c r="P153" s="302"/>
      <c r="T153" s="320">
        <v>5</v>
      </c>
      <c r="U153" s="318" t="s">
        <v>351</v>
      </c>
      <c r="V153" s="319"/>
      <c r="W153" s="321"/>
      <c r="X153" s="1025"/>
      <c r="Y153"/>
      <c r="Z153"/>
      <c r="AA153"/>
      <c r="AB153"/>
      <c r="AC153"/>
      <c r="AD153"/>
      <c r="AE153"/>
    </row>
    <row r="154" spans="1:31" ht="15" customHeight="1">
      <c r="A154" s="192"/>
      <c r="B154" s="192"/>
      <c r="C154" s="284"/>
      <c r="D154" s="192"/>
      <c r="E154" s="322" t="s">
        <v>352</v>
      </c>
      <c r="F154" s="795"/>
      <c r="G154" s="192"/>
      <c r="H154" s="284"/>
      <c r="I154" s="192"/>
      <c r="J154" s="322" t="s">
        <v>352</v>
      </c>
      <c r="K154" s="795"/>
      <c r="L154" s="192"/>
      <c r="M154" s="284"/>
      <c r="N154" s="192"/>
      <c r="O154" s="322" t="s">
        <v>352</v>
      </c>
      <c r="P154" s="795"/>
      <c r="T154" s="323"/>
      <c r="U154" s="324" t="s">
        <v>353</v>
      </c>
      <c r="V154" s="109"/>
      <c r="W154" s="325"/>
      <c r="X154" s="788"/>
      <c r="Y154"/>
      <c r="Z154"/>
      <c r="AA154"/>
      <c r="AB154"/>
      <c r="AC154"/>
      <c r="AD154"/>
      <c r="AE154"/>
    </row>
    <row r="155" spans="1:31" s="192" customFormat="1" ht="15" customHeight="1">
      <c r="C155" s="284"/>
      <c r="E155" s="326" t="s">
        <v>354</v>
      </c>
      <c r="F155" s="302"/>
      <c r="H155" s="284"/>
      <c r="J155" s="326" t="s">
        <v>354</v>
      </c>
      <c r="K155" s="302"/>
      <c r="M155" s="284"/>
      <c r="O155" s="326" t="s">
        <v>354</v>
      </c>
      <c r="P155" s="302"/>
      <c r="T155" s="327"/>
      <c r="U155" s="312" t="s">
        <v>355</v>
      </c>
      <c r="V155" s="313"/>
      <c r="W155" s="328"/>
      <c r="X155" s="788"/>
      <c r="Y155"/>
      <c r="Z155"/>
      <c r="AA155"/>
      <c r="AB155"/>
      <c r="AC155"/>
      <c r="AD155"/>
      <c r="AE155"/>
    </row>
    <row r="156" spans="1:31" ht="26.25" customHeight="1">
      <c r="A156" s="192"/>
      <c r="B156" s="192"/>
      <c r="C156" s="284"/>
      <c r="D156" s="101" t="s">
        <v>341</v>
      </c>
      <c r="E156" s="101" t="s">
        <v>342</v>
      </c>
      <c r="F156" s="111" t="s">
        <v>356</v>
      </c>
      <c r="G156" s="192"/>
      <c r="H156" s="284"/>
      <c r="I156" s="101" t="s">
        <v>341</v>
      </c>
      <c r="J156" s="101" t="s">
        <v>342</v>
      </c>
      <c r="K156" s="111" t="s">
        <v>356</v>
      </c>
      <c r="L156" s="192"/>
      <c r="M156" s="284"/>
      <c r="N156" s="101" t="s">
        <v>341</v>
      </c>
      <c r="O156" s="101" t="s">
        <v>342</v>
      </c>
      <c r="P156" s="111" t="s">
        <v>356</v>
      </c>
      <c r="T156" s="301"/>
      <c r="U156" s="192"/>
      <c r="V156" s="192"/>
      <c r="W156" s="192"/>
      <c r="X156" s="192"/>
      <c r="Y156"/>
      <c r="Z156"/>
      <c r="AA156"/>
      <c r="AB156"/>
      <c r="AC156"/>
      <c r="AD156"/>
      <c r="AE156"/>
    </row>
    <row r="157" spans="1:31" ht="15" customHeight="1">
      <c r="A157" s="192"/>
      <c r="B157" s="192"/>
      <c r="C157" s="284"/>
      <c r="D157" s="793"/>
      <c r="E157" s="793"/>
      <c r="F157" s="794"/>
      <c r="G157" s="192"/>
      <c r="H157" s="284"/>
      <c r="I157" s="793"/>
      <c r="J157" s="793"/>
      <c r="K157" s="794"/>
      <c r="L157" s="192"/>
      <c r="M157" s="284"/>
      <c r="N157" s="793"/>
      <c r="O157" s="793"/>
      <c r="P157" s="794"/>
      <c r="T157" s="192"/>
      <c r="U157" s="192"/>
      <c r="V157" s="192"/>
      <c r="W157" s="192"/>
      <c r="X157" s="192"/>
      <c r="Y157"/>
      <c r="Z157"/>
      <c r="AA157"/>
      <c r="AB157"/>
      <c r="AC157"/>
      <c r="AD157"/>
      <c r="AE157"/>
    </row>
    <row r="158" spans="1:31" ht="15" customHeight="1">
      <c r="A158" s="192"/>
      <c r="B158" s="192"/>
      <c r="C158" s="284"/>
      <c r="D158" s="793"/>
      <c r="E158" s="793"/>
      <c r="F158" s="794"/>
      <c r="G158" s="192"/>
      <c r="H158" s="284"/>
      <c r="I158" s="793"/>
      <c r="J158" s="793"/>
      <c r="K158" s="794"/>
      <c r="L158" s="192"/>
      <c r="M158" s="284"/>
      <c r="N158" s="793"/>
      <c r="O158" s="793"/>
      <c r="P158" s="794"/>
      <c r="Y158"/>
      <c r="Z158"/>
      <c r="AA158"/>
      <c r="AB158"/>
      <c r="AC158"/>
      <c r="AD158"/>
      <c r="AE158"/>
    </row>
    <row r="159" spans="1:31" ht="15" customHeight="1">
      <c r="A159" s="192"/>
      <c r="B159" s="192"/>
      <c r="C159" s="284"/>
      <c r="D159" s="793"/>
      <c r="E159" s="793"/>
      <c r="F159" s="794"/>
      <c r="G159" s="192"/>
      <c r="H159" s="284"/>
      <c r="I159" s="793"/>
      <c r="J159" s="793"/>
      <c r="K159" s="794"/>
      <c r="L159" s="192"/>
      <c r="M159" s="284"/>
      <c r="N159" s="793"/>
      <c r="O159" s="793"/>
      <c r="P159" s="794"/>
      <c r="T159" s="329" t="s">
        <v>357</v>
      </c>
      <c r="U159" s="330"/>
      <c r="V159" s="304"/>
      <c r="W159" s="304"/>
      <c r="X159" s="305"/>
      <c r="Y159"/>
      <c r="Z159"/>
      <c r="AA159"/>
      <c r="AB159"/>
      <c r="AC159"/>
      <c r="AD159"/>
      <c r="AE159"/>
    </row>
    <row r="160" spans="1:31" s="192" customFormat="1" ht="15" customHeight="1" thickBot="1">
      <c r="C160" s="284"/>
      <c r="E160" s="98"/>
      <c r="F160" s="98"/>
      <c r="H160" s="284"/>
      <c r="J160" s="98"/>
      <c r="K160" s="98"/>
      <c r="M160" s="284"/>
      <c r="O160" s="98"/>
      <c r="P160" s="98"/>
      <c r="T160" s="333" t="s">
        <v>358</v>
      </c>
      <c r="U160" s="334"/>
      <c r="V160" s="334"/>
      <c r="W160" s="334"/>
      <c r="X160" s="335"/>
      <c r="Y160"/>
      <c r="Z160"/>
      <c r="AA160"/>
      <c r="AB160"/>
      <c r="AC160"/>
      <c r="AD160"/>
      <c r="AE160"/>
    </row>
    <row r="161" spans="1:250" ht="15" customHeight="1" thickBot="1">
      <c r="A161" s="95">
        <v>7</v>
      </c>
      <c r="C161" s="102" t="s">
        <v>359</v>
      </c>
      <c r="D161" s="103"/>
      <c r="E161" s="104"/>
      <c r="F161" s="105"/>
      <c r="G161" s="91"/>
      <c r="H161" s="102" t="s">
        <v>359</v>
      </c>
      <c r="I161" s="103"/>
      <c r="J161" s="104"/>
      <c r="K161" s="105"/>
      <c r="L161" s="91"/>
      <c r="M161" s="102" t="s">
        <v>359</v>
      </c>
      <c r="N161" s="103"/>
      <c r="O161" s="104"/>
      <c r="P161" s="105"/>
      <c r="Q161" s="284"/>
      <c r="T161" s="336" t="s">
        <v>360</v>
      </c>
      <c r="U161" s="337"/>
      <c r="V161" s="337"/>
      <c r="W161" s="337"/>
      <c r="X161" s="338"/>
      <c r="Y161"/>
      <c r="Z161"/>
      <c r="AA161"/>
      <c r="AB161"/>
      <c r="AC161"/>
      <c r="AD161"/>
      <c r="AE16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row>
    <row r="162" spans="1:250" ht="50.1" customHeight="1">
      <c r="C162" s="1277" t="s">
        <v>361</v>
      </c>
      <c r="D162" s="1279"/>
      <c r="E162" s="254" t="s">
        <v>362</v>
      </c>
      <c r="F162" s="254" t="s">
        <v>363</v>
      </c>
      <c r="H162" s="1277" t="s">
        <v>361</v>
      </c>
      <c r="I162" s="1279"/>
      <c r="J162" s="254" t="s">
        <v>362</v>
      </c>
      <c r="K162" s="254" t="s">
        <v>363</v>
      </c>
      <c r="M162" s="1277" t="s">
        <v>361</v>
      </c>
      <c r="N162" s="1279"/>
      <c r="O162" s="254" t="s">
        <v>362</v>
      </c>
      <c r="P162" s="254" t="s">
        <v>363</v>
      </c>
      <c r="T162" s="339"/>
      <c r="U162" s="340" t="s">
        <v>364</v>
      </c>
      <c r="V162" s="107" t="s">
        <v>365</v>
      </c>
      <c r="W162" s="107" t="s">
        <v>362</v>
      </c>
      <c r="X162" s="107" t="s">
        <v>363</v>
      </c>
      <c r="Y162"/>
      <c r="Z162"/>
      <c r="AA162"/>
      <c r="AB162"/>
      <c r="AC162"/>
      <c r="AD162"/>
      <c r="AE162"/>
    </row>
    <row r="163" spans="1:250" ht="15" customHeight="1">
      <c r="C163" s="108">
        <v>1</v>
      </c>
      <c r="D163" s="791"/>
      <c r="E163" s="792"/>
      <c r="F163" s="1026"/>
      <c r="H163" s="108">
        <v>1</v>
      </c>
      <c r="I163" s="791"/>
      <c r="J163" s="792"/>
      <c r="K163" s="1026"/>
      <c r="M163" s="108">
        <v>1</v>
      </c>
      <c r="N163" s="791"/>
      <c r="O163" s="792"/>
      <c r="P163" s="1026"/>
      <c r="T163" s="341">
        <v>1</v>
      </c>
      <c r="U163" s="789"/>
      <c r="V163" s="790"/>
      <c r="W163" s="1027"/>
      <c r="X163" s="1026"/>
      <c r="Y163"/>
      <c r="Z163"/>
      <c r="AA163"/>
      <c r="AB163"/>
      <c r="AC163"/>
      <c r="AD163"/>
      <c r="AE163"/>
    </row>
    <row r="164" spans="1:250" ht="15" customHeight="1">
      <c r="C164" s="108">
        <v>2</v>
      </c>
      <c r="D164" s="791"/>
      <c r="E164" s="792"/>
      <c r="F164" s="1026"/>
      <c r="H164" s="108">
        <v>2</v>
      </c>
      <c r="I164" s="791"/>
      <c r="J164" s="792"/>
      <c r="K164" s="1026"/>
      <c r="M164" s="108">
        <v>2</v>
      </c>
      <c r="N164" s="791"/>
      <c r="O164" s="792"/>
      <c r="P164" s="1026"/>
      <c r="T164" s="341">
        <v>2</v>
      </c>
      <c r="U164" s="789"/>
      <c r="V164" s="790"/>
      <c r="W164" s="1027"/>
      <c r="X164" s="1026"/>
      <c r="Y164"/>
      <c r="Z164"/>
      <c r="AA164"/>
      <c r="AB164"/>
      <c r="AC164"/>
      <c r="AD164"/>
      <c r="AE164"/>
    </row>
    <row r="165" spans="1:250" ht="15" customHeight="1">
      <c r="C165" s="108">
        <v>3</v>
      </c>
      <c r="D165" s="791"/>
      <c r="E165" s="792"/>
      <c r="F165" s="1026"/>
      <c r="H165" s="108">
        <v>3</v>
      </c>
      <c r="I165" s="791"/>
      <c r="J165" s="792"/>
      <c r="K165" s="1026"/>
      <c r="M165" s="108">
        <v>3</v>
      </c>
      <c r="N165" s="791"/>
      <c r="O165" s="792"/>
      <c r="P165" s="1026"/>
      <c r="T165" s="341">
        <v>3</v>
      </c>
      <c r="U165" s="789"/>
      <c r="V165" s="790"/>
      <c r="W165" s="1027"/>
      <c r="X165" s="1026"/>
      <c r="Y165"/>
      <c r="Z165"/>
      <c r="AA165"/>
      <c r="AB165"/>
      <c r="AC165"/>
      <c r="AD165"/>
      <c r="AE165"/>
    </row>
    <row r="166" spans="1:250" ht="15" customHeight="1">
      <c r="C166" s="108">
        <v>4</v>
      </c>
      <c r="D166" s="791"/>
      <c r="E166" s="792"/>
      <c r="F166" s="1026"/>
      <c r="H166" s="108">
        <v>4</v>
      </c>
      <c r="I166" s="791"/>
      <c r="J166" s="792"/>
      <c r="K166" s="1026"/>
      <c r="M166" s="108">
        <v>4</v>
      </c>
      <c r="N166" s="791"/>
      <c r="O166" s="792"/>
      <c r="P166" s="1026"/>
      <c r="T166" s="341">
        <v>4</v>
      </c>
      <c r="U166" s="789"/>
      <c r="V166" s="790"/>
      <c r="W166" s="1027"/>
      <c r="X166" s="1026"/>
      <c r="Y166"/>
      <c r="Z166"/>
      <c r="AA166"/>
      <c r="AB166"/>
      <c r="AC166"/>
      <c r="AD166"/>
      <c r="AE166"/>
    </row>
    <row r="167" spans="1:250" ht="15" customHeight="1">
      <c r="C167" s="108">
        <v>5</v>
      </c>
      <c r="D167" s="791"/>
      <c r="E167" s="792"/>
      <c r="F167" s="1026"/>
      <c r="H167" s="108">
        <v>5</v>
      </c>
      <c r="I167" s="791"/>
      <c r="J167" s="792"/>
      <c r="K167" s="1026"/>
      <c r="M167" s="108">
        <v>5</v>
      </c>
      <c r="N167" s="791"/>
      <c r="O167" s="792"/>
      <c r="P167" s="1026"/>
      <c r="T167" s="341">
        <v>5</v>
      </c>
      <c r="U167" s="789"/>
      <c r="V167" s="790"/>
      <c r="W167" s="1027"/>
      <c r="X167" s="1026"/>
      <c r="Y167"/>
      <c r="Z167"/>
      <c r="AA167"/>
      <c r="AB167"/>
      <c r="AC167"/>
      <c r="AD167"/>
      <c r="AE167"/>
    </row>
    <row r="168" spans="1:250" ht="15" customHeight="1">
      <c r="C168" s="108">
        <v>6</v>
      </c>
      <c r="D168" s="791"/>
      <c r="E168" s="792"/>
      <c r="F168" s="1026"/>
      <c r="H168" s="108">
        <v>6</v>
      </c>
      <c r="I168" s="791"/>
      <c r="J168" s="792"/>
      <c r="K168" s="1026"/>
      <c r="M168" s="108">
        <v>6</v>
      </c>
      <c r="N168" s="791"/>
      <c r="O168" s="792"/>
      <c r="P168" s="1026"/>
      <c r="T168" s="341">
        <v>6</v>
      </c>
      <c r="U168" s="789"/>
      <c r="V168" s="790"/>
      <c r="W168" s="1027"/>
      <c r="X168" s="1026"/>
      <c r="Y168"/>
      <c r="Z168"/>
      <c r="AA168"/>
      <c r="AB168"/>
      <c r="AC168"/>
      <c r="AD168"/>
      <c r="AE168"/>
    </row>
    <row r="169" spans="1:250" ht="15" customHeight="1">
      <c r="C169" s="108">
        <v>7</v>
      </c>
      <c r="D169" s="791"/>
      <c r="E169" s="792"/>
      <c r="F169" s="1026"/>
      <c r="H169" s="108">
        <v>7</v>
      </c>
      <c r="I169" s="791"/>
      <c r="J169" s="792"/>
      <c r="K169" s="1026"/>
      <c r="M169" s="108">
        <v>7</v>
      </c>
      <c r="N169" s="791"/>
      <c r="O169" s="792"/>
      <c r="P169" s="1026"/>
      <c r="T169" s="341">
        <v>7</v>
      </c>
      <c r="U169" s="789"/>
      <c r="V169" s="790"/>
      <c r="W169" s="1027"/>
      <c r="X169" s="1026"/>
      <c r="Y169"/>
      <c r="Z169"/>
      <c r="AA169"/>
      <c r="AB169"/>
      <c r="AC169"/>
      <c r="AD169"/>
      <c r="AE169"/>
    </row>
    <row r="170" spans="1:250" ht="15" customHeight="1">
      <c r="C170" s="108">
        <v>8</v>
      </c>
      <c r="D170" s="791"/>
      <c r="E170" s="792"/>
      <c r="F170" s="1026"/>
      <c r="H170" s="108">
        <v>8</v>
      </c>
      <c r="I170" s="791"/>
      <c r="J170" s="792"/>
      <c r="K170" s="1026"/>
      <c r="M170" s="108">
        <v>8</v>
      </c>
      <c r="N170" s="791"/>
      <c r="O170" s="792"/>
      <c r="P170" s="1026"/>
      <c r="T170" s="341">
        <v>8</v>
      </c>
      <c r="U170" s="789"/>
      <c r="V170" s="790"/>
      <c r="W170" s="1027"/>
      <c r="X170" s="1026"/>
      <c r="Y170"/>
      <c r="Z170"/>
      <c r="AA170"/>
      <c r="AB170"/>
      <c r="AC170"/>
      <c r="AD170"/>
      <c r="AE170"/>
    </row>
    <row r="171" spans="1:250" ht="15" customHeight="1">
      <c r="C171" s="108">
        <v>9</v>
      </c>
      <c r="D171" s="791"/>
      <c r="E171" s="792"/>
      <c r="F171" s="1026"/>
      <c r="H171" s="108">
        <v>9</v>
      </c>
      <c r="I171" s="791"/>
      <c r="J171" s="792"/>
      <c r="K171" s="1026"/>
      <c r="M171" s="108">
        <v>9</v>
      </c>
      <c r="N171" s="791"/>
      <c r="O171" s="792"/>
      <c r="P171" s="1026"/>
      <c r="T171" s="341">
        <v>9</v>
      </c>
      <c r="U171" s="789"/>
      <c r="V171" s="790"/>
      <c r="W171" s="1027"/>
      <c r="X171" s="1026"/>
      <c r="Y171"/>
      <c r="Z171"/>
      <c r="AA171"/>
      <c r="AB171"/>
      <c r="AC171"/>
      <c r="AD171"/>
      <c r="AE171"/>
    </row>
    <row r="172" spans="1:250" ht="15" customHeight="1">
      <c r="C172" s="108">
        <v>10</v>
      </c>
      <c r="D172" s="791"/>
      <c r="E172" s="792"/>
      <c r="F172" s="1026"/>
      <c r="H172" s="108">
        <v>10</v>
      </c>
      <c r="I172" s="791"/>
      <c r="J172" s="792"/>
      <c r="K172" s="1026"/>
      <c r="M172" s="108">
        <v>10</v>
      </c>
      <c r="N172" s="791"/>
      <c r="O172" s="792"/>
      <c r="P172" s="1026"/>
      <c r="T172" s="341">
        <v>10</v>
      </c>
      <c r="U172" s="789"/>
      <c r="V172" s="790"/>
      <c r="W172" s="1027"/>
      <c r="X172" s="1026"/>
      <c r="Y172"/>
      <c r="Z172"/>
      <c r="AA172"/>
      <c r="AB172"/>
      <c r="AC172"/>
      <c r="AD172"/>
      <c r="AE172"/>
    </row>
    <row r="173" spans="1:250" s="192" customFormat="1" ht="15" customHeight="1">
      <c r="R173"/>
      <c r="S173"/>
      <c r="T173"/>
      <c r="U173"/>
      <c r="V173"/>
      <c r="W173"/>
      <c r="X173"/>
      <c r="Y173"/>
      <c r="Z173"/>
      <c r="AA173"/>
      <c r="AB173"/>
      <c r="AC173"/>
      <c r="AD173"/>
      <c r="AE173"/>
    </row>
    <row r="174" spans="1:250" s="192" customFormat="1" ht="15" customHeight="1">
      <c r="C174" s="344"/>
      <c r="H174" s="344"/>
      <c r="M174" s="344"/>
      <c r="R174"/>
      <c r="S174"/>
      <c r="T174"/>
      <c r="U174"/>
      <c r="V174"/>
      <c r="W174"/>
      <c r="X174"/>
      <c r="Y174"/>
      <c r="Z174"/>
      <c r="AA174"/>
      <c r="AB174"/>
      <c r="AC174"/>
      <c r="AD174"/>
      <c r="AE174"/>
    </row>
    <row r="175" spans="1:250" s="192" customFormat="1" ht="15" customHeight="1">
      <c r="C175" s="347"/>
      <c r="H175" s="347"/>
      <c r="M175" s="347"/>
      <c r="R175"/>
      <c r="S175"/>
      <c r="T175"/>
      <c r="U175"/>
      <c r="V175"/>
      <c r="W175"/>
      <c r="X175"/>
      <c r="Y175"/>
      <c r="Z175"/>
      <c r="AA175"/>
      <c r="AB175"/>
      <c r="AC175"/>
      <c r="AD175"/>
      <c r="AE175"/>
    </row>
    <row r="176" spans="1:250" s="192" customFormat="1" ht="15" customHeight="1" thickBot="1">
      <c r="C176" s="349"/>
      <c r="D176" s="109"/>
      <c r="H176" s="349"/>
      <c r="I176" s="109"/>
      <c r="M176" s="349"/>
      <c r="N176" s="109"/>
      <c r="R176"/>
      <c r="S176"/>
      <c r="T176"/>
      <c r="U176"/>
      <c r="V176"/>
      <c r="W176"/>
      <c r="X176"/>
      <c r="Y176"/>
      <c r="Z176"/>
      <c r="AA176"/>
      <c r="AB176"/>
      <c r="AC176"/>
      <c r="AD176"/>
      <c r="AE176"/>
    </row>
    <row r="177" spans="1:31" ht="15" customHeight="1" thickBot="1">
      <c r="A177" s="285" t="s">
        <v>321</v>
      </c>
      <c r="B177" s="192"/>
      <c r="C177" s="287" t="s">
        <v>322</v>
      </c>
      <c r="D177" s="192"/>
      <c r="E177" s="192"/>
      <c r="F177" s="782"/>
      <c r="G177" s="1023"/>
      <c r="H177" s="1023"/>
      <c r="I177" s="1023"/>
      <c r="J177" s="1024"/>
      <c r="K177" s="1024"/>
      <c r="L177" s="1024"/>
      <c r="M177" s="1024"/>
      <c r="N177" s="1024"/>
      <c r="O177" s="1024"/>
      <c r="P177" s="1024"/>
      <c r="R177"/>
      <c r="S177"/>
      <c r="T177"/>
      <c r="U177"/>
      <c r="V177"/>
      <c r="W177"/>
      <c r="X177"/>
      <c r="Y177"/>
      <c r="Z177"/>
      <c r="AA177"/>
      <c r="AB177"/>
      <c r="AC177"/>
      <c r="AD177"/>
      <c r="AE177"/>
    </row>
    <row r="178" spans="1:31" s="192" customFormat="1" ht="15" customHeight="1" thickBot="1">
      <c r="C178" s="97"/>
      <c r="E178" s="92"/>
      <c r="F178" s="92"/>
      <c r="G178" s="92"/>
      <c r="H178" s="97"/>
      <c r="I178" s="94"/>
      <c r="J178" s="92"/>
      <c r="K178" s="92"/>
      <c r="L178" s="92"/>
      <c r="M178" s="97"/>
      <c r="N178" s="94"/>
      <c r="O178" s="92"/>
      <c r="P178" s="92"/>
      <c r="R178"/>
      <c r="S178"/>
      <c r="T178"/>
      <c r="U178"/>
      <c r="V178"/>
      <c r="W178"/>
      <c r="X178"/>
      <c r="Y178"/>
      <c r="Z178"/>
      <c r="AA178"/>
      <c r="AB178"/>
      <c r="AC178"/>
      <c r="AD178"/>
      <c r="AE178"/>
    </row>
    <row r="179" spans="1:31" s="192" customFormat="1" ht="15" customHeight="1" thickBot="1">
      <c r="C179" s="97"/>
      <c r="E179" s="92"/>
      <c r="F179" s="92"/>
      <c r="G179" s="92"/>
      <c r="H179" s="288" t="s">
        <v>323</v>
      </c>
      <c r="I179" s="289"/>
      <c r="J179" s="289"/>
      <c r="K179" s="289"/>
      <c r="L179" s="289"/>
      <c r="M179" s="290"/>
      <c r="N179" s="291"/>
      <c r="O179" s="289"/>
      <c r="P179" s="289"/>
      <c r="R179" s="285">
        <v>8</v>
      </c>
      <c r="T179" s="292" t="s">
        <v>324</v>
      </c>
      <c r="U179" s="293"/>
      <c r="V179" s="293"/>
      <c r="W179" s="293"/>
      <c r="Y179"/>
      <c r="Z179"/>
      <c r="AA179"/>
      <c r="AB179"/>
      <c r="AC179"/>
      <c r="AD179"/>
      <c r="AE179"/>
    </row>
    <row r="180" spans="1:31" s="192" customFormat="1" ht="6" customHeight="1">
      <c r="C180" s="97"/>
      <c r="E180" s="92"/>
      <c r="F180" s="92"/>
      <c r="G180" s="92"/>
      <c r="H180" s="294"/>
      <c r="I180" s="295"/>
      <c r="J180" s="295"/>
      <c r="K180" s="295"/>
      <c r="L180" s="295"/>
      <c r="M180" s="296"/>
      <c r="N180" s="297"/>
      <c r="O180" s="295"/>
      <c r="P180" s="295"/>
      <c r="T180" s="97"/>
      <c r="Y180"/>
      <c r="Z180"/>
      <c r="AA180"/>
      <c r="AB180"/>
      <c r="AC180"/>
      <c r="AD180"/>
      <c r="AE180"/>
    </row>
    <row r="181" spans="1:31" ht="15" customHeight="1" thickBot="1">
      <c r="A181" s="192"/>
      <c r="B181" s="192"/>
      <c r="C181" s="284" t="s">
        <v>325</v>
      </c>
      <c r="D181" s="192"/>
      <c r="E181" s="98"/>
      <c r="F181" s="98"/>
      <c r="G181" s="192"/>
      <c r="H181" s="284" t="s">
        <v>326</v>
      </c>
      <c r="I181" s="94"/>
      <c r="J181" s="98"/>
      <c r="K181" s="98"/>
      <c r="L181" s="192"/>
      <c r="M181" s="284" t="s">
        <v>327</v>
      </c>
      <c r="N181" s="94"/>
      <c r="O181" s="98"/>
      <c r="P181" s="98"/>
      <c r="U181" s="292" t="s">
        <v>328</v>
      </c>
      <c r="Y181"/>
      <c r="Z181"/>
      <c r="AA181"/>
      <c r="AB181"/>
      <c r="AC181"/>
      <c r="AD181"/>
      <c r="AE181"/>
    </row>
    <row r="182" spans="1:31" ht="15" customHeight="1" thickBot="1">
      <c r="A182" s="285" t="s">
        <v>329</v>
      </c>
      <c r="B182" s="192"/>
      <c r="C182" s="284" t="s">
        <v>330</v>
      </c>
      <c r="D182" s="192"/>
      <c r="E182" s="98"/>
      <c r="F182" s="98"/>
      <c r="G182" s="192"/>
      <c r="H182" s="284" t="s">
        <v>331</v>
      </c>
      <c r="I182" s="192"/>
      <c r="J182" s="98"/>
      <c r="K182" s="98"/>
      <c r="L182" s="192"/>
      <c r="M182" s="284" t="s">
        <v>332</v>
      </c>
      <c r="N182" s="192"/>
      <c r="O182" s="98"/>
      <c r="P182" s="98"/>
      <c r="U182" s="91" t="s">
        <v>333</v>
      </c>
      <c r="V182" s="293"/>
      <c r="W182" s="293"/>
      <c r="X182" s="784"/>
      <c r="Y182"/>
      <c r="Z182"/>
      <c r="AA182"/>
      <c r="AB182"/>
      <c r="AC182"/>
      <c r="AD182"/>
      <c r="AE182"/>
    </row>
    <row r="183" spans="1:31" ht="15" customHeight="1" thickBot="1">
      <c r="A183" s="285">
        <v>3</v>
      </c>
      <c r="B183" s="192"/>
      <c r="C183" s="284" t="s">
        <v>334</v>
      </c>
      <c r="D183" s="192"/>
      <c r="E183" s="98"/>
      <c r="F183" s="783"/>
      <c r="G183" s="192"/>
      <c r="H183" s="284" t="s">
        <v>334</v>
      </c>
      <c r="I183" s="192"/>
      <c r="J183" s="98"/>
      <c r="K183" s="783"/>
      <c r="L183" s="192"/>
      <c r="M183" s="284" t="s">
        <v>334</v>
      </c>
      <c r="N183" s="192"/>
      <c r="O183" s="98"/>
      <c r="P183" s="783"/>
      <c r="T183" s="298"/>
      <c r="U183" s="299"/>
      <c r="Y183"/>
      <c r="Z183"/>
      <c r="AA183"/>
      <c r="AB183"/>
      <c r="AC183"/>
      <c r="AD183"/>
      <c r="AE183"/>
    </row>
    <row r="184" spans="1:31" s="192" customFormat="1" ht="15" customHeight="1" thickBot="1">
      <c r="A184" s="285">
        <v>4</v>
      </c>
      <c r="C184" s="284" t="s">
        <v>335</v>
      </c>
      <c r="E184" s="98"/>
      <c r="F184" s="300"/>
      <c r="H184" s="284" t="s">
        <v>335</v>
      </c>
      <c r="J184" s="98"/>
      <c r="K184" s="300"/>
      <c r="M184" s="284" t="s">
        <v>335</v>
      </c>
      <c r="O184" s="98"/>
      <c r="P184" s="300"/>
      <c r="T184" s="293"/>
      <c r="U184" s="301" t="s">
        <v>336</v>
      </c>
      <c r="X184" s="785"/>
      <c r="Y184"/>
      <c r="Z184"/>
      <c r="AA184"/>
      <c r="AB184"/>
      <c r="AC184"/>
      <c r="AD184"/>
      <c r="AE184"/>
    </row>
    <row r="185" spans="1:31" s="192" customFormat="1" ht="15" customHeight="1">
      <c r="C185" s="100" t="s">
        <v>337</v>
      </c>
      <c r="E185" s="98"/>
      <c r="F185" s="300"/>
      <c r="H185" s="100" t="s">
        <v>337</v>
      </c>
      <c r="J185" s="98"/>
      <c r="K185" s="300"/>
      <c r="M185" s="100" t="s">
        <v>337</v>
      </c>
      <c r="O185" s="98"/>
      <c r="P185" s="300"/>
      <c r="R185" s="89"/>
      <c r="S185" s="286"/>
      <c r="T185" s="106"/>
      <c r="U185" s="301" t="s">
        <v>338</v>
      </c>
      <c r="X185" s="785"/>
      <c r="Y185"/>
      <c r="Z185"/>
      <c r="AA185"/>
      <c r="AB185"/>
      <c r="AC185"/>
      <c r="AD185"/>
      <c r="AE185"/>
    </row>
    <row r="186" spans="1:31" s="90" customFormat="1" ht="80.099999999999994" customHeight="1">
      <c r="A186" s="100"/>
      <c r="B186" s="100"/>
      <c r="C186" s="100"/>
      <c r="D186" s="796"/>
      <c r="E186" s="797"/>
      <c r="F186" s="798"/>
      <c r="G186" s="100"/>
      <c r="H186" s="100"/>
      <c r="I186" s="796"/>
      <c r="J186" s="797"/>
      <c r="K186" s="798"/>
      <c r="L186" s="92"/>
      <c r="M186" s="100"/>
      <c r="N186" s="796"/>
      <c r="O186" s="797"/>
      <c r="P186" s="798"/>
      <c r="Q186" s="100"/>
      <c r="R186" s="192"/>
      <c r="S186" s="192"/>
      <c r="Y186"/>
      <c r="Z186"/>
      <c r="AA186"/>
      <c r="AB186"/>
      <c r="AC186"/>
      <c r="AD186"/>
      <c r="AE186"/>
    </row>
    <row r="187" spans="1:31" s="100" customFormat="1" ht="15" customHeight="1" thickBot="1">
      <c r="D187" s="92"/>
      <c r="E187" s="99"/>
      <c r="F187" s="110"/>
      <c r="I187" s="92"/>
      <c r="J187" s="99"/>
      <c r="K187" s="110"/>
      <c r="L187" s="92"/>
      <c r="N187" s="92"/>
      <c r="O187" s="99"/>
      <c r="P187" s="110"/>
      <c r="R187" s="192"/>
      <c r="S187" s="192"/>
      <c r="Y187"/>
      <c r="Z187"/>
      <c r="AA187"/>
      <c r="AB187"/>
      <c r="AC187"/>
      <c r="AD187"/>
      <c r="AE187"/>
    </row>
    <row r="188" spans="1:31" s="192" customFormat="1" ht="15" customHeight="1" thickBot="1">
      <c r="A188" s="285">
        <v>5</v>
      </c>
      <c r="C188" s="284" t="s">
        <v>339</v>
      </c>
      <c r="E188" s="98"/>
      <c r="F188" s="302"/>
      <c r="H188" s="284" t="s">
        <v>339</v>
      </c>
      <c r="J188" s="98"/>
      <c r="K188" s="302"/>
      <c r="M188" s="284" t="s">
        <v>339</v>
      </c>
      <c r="O188" s="98"/>
      <c r="P188" s="302"/>
      <c r="T188" s="303"/>
      <c r="U188" s="304" t="s">
        <v>340</v>
      </c>
      <c r="V188" s="304"/>
      <c r="W188" s="305"/>
      <c r="X188" s="306"/>
      <c r="Y188"/>
      <c r="Z188"/>
      <c r="AA188"/>
      <c r="AB188"/>
      <c r="AC188"/>
      <c r="AD188"/>
      <c r="AE188"/>
    </row>
    <row r="189" spans="1:31" ht="26.25" customHeight="1">
      <c r="A189" s="192"/>
      <c r="B189" s="192"/>
      <c r="C189" s="284"/>
      <c r="D189" s="101" t="s">
        <v>341</v>
      </c>
      <c r="E189" s="101" t="s">
        <v>342</v>
      </c>
      <c r="F189" s="111" t="s">
        <v>343</v>
      </c>
      <c r="G189" s="192"/>
      <c r="H189" s="284"/>
      <c r="I189" s="101" t="s">
        <v>341</v>
      </c>
      <c r="J189" s="101" t="s">
        <v>342</v>
      </c>
      <c r="K189" s="111" t="s">
        <v>343</v>
      </c>
      <c r="L189" s="192"/>
      <c r="M189" s="284"/>
      <c r="N189" s="101" t="s">
        <v>341</v>
      </c>
      <c r="O189" s="101" t="s">
        <v>342</v>
      </c>
      <c r="P189" s="111" t="s">
        <v>343</v>
      </c>
      <c r="T189" s="307"/>
      <c r="U189" s="308" t="s">
        <v>344</v>
      </c>
      <c r="V189" s="308"/>
      <c r="W189" s="309"/>
      <c r="X189" s="310" t="s">
        <v>345</v>
      </c>
      <c r="Y189"/>
      <c r="Z189"/>
      <c r="AA189"/>
      <c r="AB189"/>
      <c r="AC189"/>
      <c r="AD189"/>
      <c r="AE189"/>
    </row>
    <row r="190" spans="1:31" ht="15" customHeight="1">
      <c r="A190" s="192"/>
      <c r="B190" s="192"/>
      <c r="C190" s="284"/>
      <c r="D190" s="793"/>
      <c r="E190" s="793"/>
      <c r="F190" s="794"/>
      <c r="G190" s="192"/>
      <c r="H190" s="284"/>
      <c r="I190" s="793"/>
      <c r="J190" s="793"/>
      <c r="K190" s="794"/>
      <c r="L190" s="192"/>
      <c r="M190" s="284"/>
      <c r="N190" s="793"/>
      <c r="O190" s="793"/>
      <c r="P190" s="794"/>
      <c r="T190" s="311">
        <v>1</v>
      </c>
      <c r="U190" s="312" t="s">
        <v>346</v>
      </c>
      <c r="V190" s="313"/>
      <c r="W190" s="313"/>
      <c r="X190" s="786"/>
      <c r="Y190"/>
      <c r="Z190"/>
      <c r="AA190"/>
      <c r="AB190"/>
      <c r="AC190"/>
      <c r="AD190"/>
      <c r="AE190"/>
    </row>
    <row r="191" spans="1:31" ht="15" customHeight="1">
      <c r="A191" s="192"/>
      <c r="B191" s="192"/>
      <c r="C191" s="284"/>
      <c r="D191" s="793"/>
      <c r="E191" s="793"/>
      <c r="F191" s="794"/>
      <c r="G191" s="192"/>
      <c r="H191" s="284"/>
      <c r="I191" s="793"/>
      <c r="J191" s="793"/>
      <c r="K191" s="794"/>
      <c r="L191" s="192"/>
      <c r="M191" s="284"/>
      <c r="N191" s="793"/>
      <c r="O191" s="793"/>
      <c r="P191" s="794"/>
      <c r="T191" s="314">
        <v>2</v>
      </c>
      <c r="U191" s="315" t="s">
        <v>347</v>
      </c>
      <c r="V191" s="316"/>
      <c r="W191" s="316"/>
      <c r="X191" s="787"/>
      <c r="Y191"/>
      <c r="Z191"/>
      <c r="AA191"/>
      <c r="AB191"/>
      <c r="AC191"/>
      <c r="AD191"/>
      <c r="AE191"/>
    </row>
    <row r="192" spans="1:31" ht="15" customHeight="1">
      <c r="A192" s="192"/>
      <c r="B192" s="192"/>
      <c r="C192" s="284"/>
      <c r="D192" s="793"/>
      <c r="E192" s="793"/>
      <c r="F192" s="794"/>
      <c r="G192" s="192"/>
      <c r="H192" s="284"/>
      <c r="I192" s="793"/>
      <c r="J192" s="793"/>
      <c r="K192" s="794"/>
      <c r="L192" s="192"/>
      <c r="M192" s="284"/>
      <c r="N192" s="793"/>
      <c r="O192" s="793"/>
      <c r="P192" s="794"/>
      <c r="T192" s="314">
        <v>3</v>
      </c>
      <c r="U192" s="315" t="s">
        <v>348</v>
      </c>
      <c r="V192" s="316"/>
      <c r="W192" s="316"/>
      <c r="X192" s="787"/>
      <c r="Y192"/>
      <c r="Z192"/>
      <c r="AA192"/>
      <c r="AB192"/>
      <c r="AC192"/>
      <c r="AD192"/>
      <c r="AE192"/>
    </row>
    <row r="193" spans="1:250" s="192" customFormat="1" ht="15" customHeight="1" thickBot="1">
      <c r="C193" s="284"/>
      <c r="E193" s="98"/>
      <c r="F193" s="98"/>
      <c r="H193" s="284"/>
      <c r="J193" s="98"/>
      <c r="K193" s="98"/>
      <c r="M193" s="284"/>
      <c r="O193" s="98"/>
      <c r="P193" s="98"/>
      <c r="T193" s="317">
        <v>4</v>
      </c>
      <c r="U193" s="318" t="s">
        <v>349</v>
      </c>
      <c r="V193" s="319"/>
      <c r="W193" s="319"/>
      <c r="X193" s="787"/>
      <c r="Y193"/>
      <c r="Z193"/>
      <c r="AA193"/>
      <c r="AB193"/>
      <c r="AC193"/>
      <c r="AD193"/>
      <c r="AE193"/>
    </row>
    <row r="194" spans="1:250" s="192" customFormat="1" ht="15" customHeight="1" thickBot="1">
      <c r="A194" s="285">
        <v>6</v>
      </c>
      <c r="C194" s="284" t="s">
        <v>350</v>
      </c>
      <c r="E194" s="98"/>
      <c r="F194" s="302"/>
      <c r="H194" s="284" t="s">
        <v>350</v>
      </c>
      <c r="J194" s="98"/>
      <c r="K194" s="302"/>
      <c r="M194" s="284" t="s">
        <v>350</v>
      </c>
      <c r="O194" s="98"/>
      <c r="P194" s="302"/>
      <c r="T194" s="320">
        <v>5</v>
      </c>
      <c r="U194" s="318" t="s">
        <v>351</v>
      </c>
      <c r="V194" s="319"/>
      <c r="W194" s="321"/>
      <c r="X194" s="1025"/>
      <c r="Y194"/>
      <c r="Z194"/>
      <c r="AA194"/>
      <c r="AB194"/>
      <c r="AC194"/>
      <c r="AD194"/>
      <c r="AE194"/>
    </row>
    <row r="195" spans="1:250" s="192" customFormat="1" ht="15" customHeight="1">
      <c r="C195" s="284"/>
      <c r="E195" s="322" t="s">
        <v>352</v>
      </c>
      <c r="F195" s="795"/>
      <c r="H195" s="284"/>
      <c r="J195" s="322" t="s">
        <v>352</v>
      </c>
      <c r="K195" s="795"/>
      <c r="M195" s="284"/>
      <c r="O195" s="322" t="s">
        <v>352</v>
      </c>
      <c r="P195" s="795"/>
      <c r="T195" s="323"/>
      <c r="U195" s="324" t="s">
        <v>353</v>
      </c>
      <c r="V195" s="109"/>
      <c r="W195" s="325"/>
      <c r="X195" s="788"/>
      <c r="Y195"/>
      <c r="Z195"/>
      <c r="AA195"/>
      <c r="AB195"/>
      <c r="AC195"/>
      <c r="AD195"/>
      <c r="AE195"/>
    </row>
    <row r="196" spans="1:250" s="192" customFormat="1" ht="15" customHeight="1">
      <c r="C196" s="284"/>
      <c r="E196" s="326" t="s">
        <v>354</v>
      </c>
      <c r="F196" s="302"/>
      <c r="H196" s="284"/>
      <c r="J196" s="326" t="s">
        <v>354</v>
      </c>
      <c r="K196" s="302"/>
      <c r="M196" s="284"/>
      <c r="O196" s="326" t="s">
        <v>354</v>
      </c>
      <c r="P196" s="302"/>
      <c r="T196" s="327"/>
      <c r="U196" s="312" t="s">
        <v>355</v>
      </c>
      <c r="V196" s="313"/>
      <c r="W196" s="328"/>
      <c r="X196" s="788"/>
      <c r="Y196"/>
      <c r="Z196"/>
      <c r="AA196"/>
      <c r="AB196"/>
      <c r="AC196"/>
      <c r="AD196"/>
      <c r="AE196"/>
    </row>
    <row r="197" spans="1:250" ht="26.25" customHeight="1">
      <c r="A197" s="192"/>
      <c r="B197" s="192"/>
      <c r="C197" s="284"/>
      <c r="D197" s="101" t="s">
        <v>341</v>
      </c>
      <c r="E197" s="101" t="s">
        <v>342</v>
      </c>
      <c r="F197" s="111" t="s">
        <v>356</v>
      </c>
      <c r="G197" s="192"/>
      <c r="H197" s="284"/>
      <c r="I197" s="101" t="s">
        <v>341</v>
      </c>
      <c r="J197" s="101" t="s">
        <v>342</v>
      </c>
      <c r="K197" s="111" t="s">
        <v>356</v>
      </c>
      <c r="L197" s="192"/>
      <c r="M197" s="284"/>
      <c r="N197" s="101" t="s">
        <v>341</v>
      </c>
      <c r="O197" s="101" t="s">
        <v>342</v>
      </c>
      <c r="P197" s="111" t="s">
        <v>356</v>
      </c>
      <c r="T197" s="301"/>
      <c r="U197" s="192"/>
      <c r="V197" s="192"/>
      <c r="W197" s="192"/>
      <c r="X197" s="192"/>
      <c r="Y197"/>
      <c r="Z197"/>
      <c r="AA197"/>
      <c r="AB197"/>
      <c r="AC197"/>
      <c r="AD197"/>
      <c r="AE197"/>
    </row>
    <row r="198" spans="1:250" ht="15" customHeight="1">
      <c r="A198" s="192"/>
      <c r="B198" s="192"/>
      <c r="C198" s="284"/>
      <c r="D198" s="793"/>
      <c r="E198" s="793"/>
      <c r="F198" s="794"/>
      <c r="G198" s="192"/>
      <c r="H198" s="284"/>
      <c r="I198" s="793"/>
      <c r="J198" s="793"/>
      <c r="K198" s="794"/>
      <c r="L198" s="192"/>
      <c r="M198" s="284"/>
      <c r="N198" s="793"/>
      <c r="O198" s="793"/>
      <c r="P198" s="794"/>
      <c r="T198" s="192"/>
      <c r="U198" s="192"/>
      <c r="V198" s="192"/>
      <c r="W198" s="192"/>
      <c r="X198" s="192"/>
      <c r="Y198"/>
      <c r="Z198"/>
      <c r="AA198"/>
      <c r="AB198"/>
      <c r="AC198"/>
      <c r="AD198"/>
      <c r="AE198"/>
    </row>
    <row r="199" spans="1:250" ht="15" customHeight="1">
      <c r="A199" s="192"/>
      <c r="B199" s="192"/>
      <c r="C199" s="284"/>
      <c r="D199" s="793"/>
      <c r="E199" s="793"/>
      <c r="F199" s="794"/>
      <c r="G199" s="192"/>
      <c r="H199" s="284"/>
      <c r="I199" s="793"/>
      <c r="J199" s="793"/>
      <c r="K199" s="794"/>
      <c r="L199" s="192"/>
      <c r="M199" s="284"/>
      <c r="N199" s="793"/>
      <c r="O199" s="793"/>
      <c r="P199" s="794"/>
      <c r="Y199"/>
      <c r="Z199"/>
      <c r="AA199"/>
      <c r="AB199"/>
      <c r="AC199"/>
      <c r="AD199"/>
      <c r="AE199"/>
    </row>
    <row r="200" spans="1:250" ht="15" customHeight="1">
      <c r="A200" s="192"/>
      <c r="B200" s="192"/>
      <c r="C200" s="284"/>
      <c r="D200" s="793"/>
      <c r="E200" s="793"/>
      <c r="F200" s="794"/>
      <c r="G200" s="192"/>
      <c r="H200" s="284"/>
      <c r="I200" s="793"/>
      <c r="J200" s="793"/>
      <c r="K200" s="794"/>
      <c r="L200" s="192"/>
      <c r="M200" s="284"/>
      <c r="N200" s="793"/>
      <c r="O200" s="793"/>
      <c r="P200" s="794"/>
      <c r="T200" s="329" t="s">
        <v>357</v>
      </c>
      <c r="U200" s="330"/>
      <c r="V200" s="304"/>
      <c r="W200" s="304"/>
      <c r="X200" s="305"/>
      <c r="Y200"/>
      <c r="Z200"/>
      <c r="AA200"/>
      <c r="AB200"/>
      <c r="AC200"/>
      <c r="AD200"/>
      <c r="AE200"/>
    </row>
    <row r="201" spans="1:250" s="192" customFormat="1" ht="15" customHeight="1" thickBot="1">
      <c r="C201" s="284"/>
      <c r="E201" s="98"/>
      <c r="F201" s="98"/>
      <c r="H201" s="284"/>
      <c r="J201" s="98"/>
      <c r="K201" s="98"/>
      <c r="M201" s="284"/>
      <c r="O201" s="98"/>
      <c r="P201" s="98"/>
      <c r="T201" s="333" t="s">
        <v>358</v>
      </c>
      <c r="U201" s="334"/>
      <c r="V201" s="334"/>
      <c r="W201" s="334"/>
      <c r="X201" s="335"/>
      <c r="Y201"/>
      <c r="Z201"/>
      <c r="AA201"/>
      <c r="AB201"/>
      <c r="AC201"/>
      <c r="AD201"/>
      <c r="AE201"/>
    </row>
    <row r="202" spans="1:250" ht="15" customHeight="1" thickBot="1">
      <c r="A202" s="95">
        <v>7</v>
      </c>
      <c r="C202" s="102" t="s">
        <v>359</v>
      </c>
      <c r="D202" s="103"/>
      <c r="E202" s="104"/>
      <c r="F202" s="105"/>
      <c r="G202" s="91"/>
      <c r="H202" s="102" t="s">
        <v>359</v>
      </c>
      <c r="I202" s="103"/>
      <c r="J202" s="104"/>
      <c r="K202" s="105"/>
      <c r="L202" s="91"/>
      <c r="M202" s="102" t="s">
        <v>359</v>
      </c>
      <c r="N202" s="103"/>
      <c r="O202" s="104"/>
      <c r="P202" s="105"/>
      <c r="Q202" s="284"/>
      <c r="T202" s="336" t="s">
        <v>360</v>
      </c>
      <c r="U202" s="337"/>
      <c r="V202" s="337"/>
      <c r="W202" s="337"/>
      <c r="X202" s="338"/>
      <c r="Y202"/>
      <c r="Z202"/>
      <c r="AA202"/>
      <c r="AB202"/>
      <c r="AC202"/>
      <c r="AD202"/>
      <c r="AE202"/>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row>
    <row r="203" spans="1:250" ht="50.1" customHeight="1">
      <c r="C203" s="1277" t="s">
        <v>361</v>
      </c>
      <c r="D203" s="1279"/>
      <c r="E203" s="254" t="s">
        <v>362</v>
      </c>
      <c r="F203" s="254" t="s">
        <v>363</v>
      </c>
      <c r="H203" s="1277" t="s">
        <v>361</v>
      </c>
      <c r="I203" s="1279"/>
      <c r="J203" s="254" t="s">
        <v>362</v>
      </c>
      <c r="K203" s="254" t="s">
        <v>363</v>
      </c>
      <c r="M203" s="1277" t="s">
        <v>361</v>
      </c>
      <c r="N203" s="1279"/>
      <c r="O203" s="254" t="s">
        <v>362</v>
      </c>
      <c r="P203" s="254" t="s">
        <v>363</v>
      </c>
      <c r="T203" s="339"/>
      <c r="U203" s="340" t="s">
        <v>364</v>
      </c>
      <c r="V203" s="107" t="s">
        <v>365</v>
      </c>
      <c r="W203" s="107" t="s">
        <v>362</v>
      </c>
      <c r="X203" s="107" t="s">
        <v>363</v>
      </c>
      <c r="Y203"/>
      <c r="Z203"/>
      <c r="AA203"/>
      <c r="AB203"/>
      <c r="AC203"/>
      <c r="AD203"/>
      <c r="AE203"/>
    </row>
    <row r="204" spans="1:250" ht="15" customHeight="1">
      <c r="C204" s="108">
        <v>1</v>
      </c>
      <c r="D204" s="791"/>
      <c r="E204" s="792"/>
      <c r="F204" s="1026"/>
      <c r="H204" s="108">
        <v>1</v>
      </c>
      <c r="I204" s="791"/>
      <c r="J204" s="792"/>
      <c r="K204" s="1026"/>
      <c r="M204" s="108">
        <v>1</v>
      </c>
      <c r="N204" s="791"/>
      <c r="O204" s="792"/>
      <c r="P204" s="1026"/>
      <c r="T204" s="341">
        <v>1</v>
      </c>
      <c r="U204" s="789"/>
      <c r="V204" s="790"/>
      <c r="W204" s="1027"/>
      <c r="X204" s="1026"/>
      <c r="Y204"/>
      <c r="Z204"/>
      <c r="AA204"/>
      <c r="AB204"/>
      <c r="AC204"/>
      <c r="AD204"/>
      <c r="AE204"/>
    </row>
    <row r="205" spans="1:250" ht="15" customHeight="1">
      <c r="C205" s="108">
        <v>2</v>
      </c>
      <c r="D205" s="791"/>
      <c r="E205" s="792"/>
      <c r="F205" s="1026"/>
      <c r="H205" s="108">
        <v>2</v>
      </c>
      <c r="I205" s="791"/>
      <c r="J205" s="792"/>
      <c r="K205" s="1026"/>
      <c r="M205" s="108">
        <v>2</v>
      </c>
      <c r="N205" s="791"/>
      <c r="O205" s="792"/>
      <c r="P205" s="1026"/>
      <c r="T205" s="341">
        <v>2</v>
      </c>
      <c r="U205" s="789"/>
      <c r="V205" s="790"/>
      <c r="W205" s="1027"/>
      <c r="X205" s="1026"/>
      <c r="Y205"/>
      <c r="Z205"/>
      <c r="AA205"/>
      <c r="AB205"/>
      <c r="AC205"/>
      <c r="AD205"/>
      <c r="AE205"/>
    </row>
    <row r="206" spans="1:250" ht="15" customHeight="1">
      <c r="C206" s="108">
        <v>3</v>
      </c>
      <c r="D206" s="791"/>
      <c r="E206" s="792"/>
      <c r="F206" s="1026"/>
      <c r="H206" s="108">
        <v>3</v>
      </c>
      <c r="I206" s="791"/>
      <c r="J206" s="792"/>
      <c r="K206" s="1026"/>
      <c r="M206" s="108">
        <v>3</v>
      </c>
      <c r="N206" s="791"/>
      <c r="O206" s="792"/>
      <c r="P206" s="1026"/>
      <c r="T206" s="341">
        <v>3</v>
      </c>
      <c r="U206" s="789"/>
      <c r="V206" s="790"/>
      <c r="W206" s="1027"/>
      <c r="X206" s="1026"/>
      <c r="Y206"/>
      <c r="Z206"/>
      <c r="AA206"/>
      <c r="AB206"/>
      <c r="AC206"/>
      <c r="AD206"/>
      <c r="AE206"/>
    </row>
    <row r="207" spans="1:250" ht="15" customHeight="1">
      <c r="C207" s="108">
        <v>4</v>
      </c>
      <c r="D207" s="791"/>
      <c r="E207" s="792"/>
      <c r="F207" s="1026"/>
      <c r="H207" s="108">
        <v>4</v>
      </c>
      <c r="I207" s="791"/>
      <c r="J207" s="792"/>
      <c r="K207" s="1026"/>
      <c r="M207" s="108">
        <v>4</v>
      </c>
      <c r="N207" s="791"/>
      <c r="O207" s="792"/>
      <c r="P207" s="1026"/>
      <c r="T207" s="341">
        <v>4</v>
      </c>
      <c r="U207" s="789"/>
      <c r="V207" s="790"/>
      <c r="W207" s="1027"/>
      <c r="X207" s="1026"/>
      <c r="Y207"/>
      <c r="Z207"/>
      <c r="AA207"/>
      <c r="AB207"/>
      <c r="AC207"/>
      <c r="AD207"/>
      <c r="AE207"/>
    </row>
    <row r="208" spans="1:250" ht="15" customHeight="1">
      <c r="C208" s="108">
        <v>5</v>
      </c>
      <c r="D208" s="791"/>
      <c r="E208" s="792"/>
      <c r="F208" s="1026"/>
      <c r="H208" s="108">
        <v>5</v>
      </c>
      <c r="I208" s="791"/>
      <c r="J208" s="792"/>
      <c r="K208" s="1026"/>
      <c r="M208" s="108">
        <v>5</v>
      </c>
      <c r="N208" s="791"/>
      <c r="O208" s="792"/>
      <c r="P208" s="1026"/>
      <c r="T208" s="341">
        <v>5</v>
      </c>
      <c r="U208" s="789"/>
      <c r="V208" s="790"/>
      <c r="W208" s="1027"/>
      <c r="X208" s="1026"/>
      <c r="Y208"/>
      <c r="Z208"/>
      <c r="AA208"/>
      <c r="AB208"/>
      <c r="AC208"/>
      <c r="AD208"/>
      <c r="AE208"/>
    </row>
    <row r="209" spans="1:31" ht="15" customHeight="1">
      <c r="C209" s="108">
        <v>6</v>
      </c>
      <c r="D209" s="791"/>
      <c r="E209" s="792"/>
      <c r="F209" s="1026"/>
      <c r="H209" s="108">
        <v>6</v>
      </c>
      <c r="I209" s="791"/>
      <c r="J209" s="792"/>
      <c r="K209" s="1026"/>
      <c r="M209" s="108">
        <v>6</v>
      </c>
      <c r="N209" s="791"/>
      <c r="O209" s="792"/>
      <c r="P209" s="1026"/>
      <c r="T209" s="341">
        <v>6</v>
      </c>
      <c r="U209" s="789"/>
      <c r="V209" s="790"/>
      <c r="W209" s="1027"/>
      <c r="X209" s="1026"/>
      <c r="Y209"/>
      <c r="Z209"/>
      <c r="AA209"/>
      <c r="AB209"/>
      <c r="AC209"/>
      <c r="AD209"/>
      <c r="AE209"/>
    </row>
    <row r="210" spans="1:31" ht="15" customHeight="1">
      <c r="C210" s="108">
        <v>7</v>
      </c>
      <c r="D210" s="791"/>
      <c r="E210" s="792"/>
      <c r="F210" s="1026"/>
      <c r="H210" s="108">
        <v>7</v>
      </c>
      <c r="I210" s="791"/>
      <c r="J210" s="792"/>
      <c r="K210" s="1026"/>
      <c r="M210" s="108">
        <v>7</v>
      </c>
      <c r="N210" s="791"/>
      <c r="O210" s="792"/>
      <c r="P210" s="1026"/>
      <c r="T210" s="341">
        <v>7</v>
      </c>
      <c r="U210" s="789"/>
      <c r="V210" s="790"/>
      <c r="W210" s="1027"/>
      <c r="X210" s="1026"/>
      <c r="Y210"/>
      <c r="Z210"/>
      <c r="AA210"/>
      <c r="AB210"/>
      <c r="AC210"/>
      <c r="AD210"/>
      <c r="AE210"/>
    </row>
    <row r="211" spans="1:31" ht="15" customHeight="1">
      <c r="C211" s="108">
        <v>8</v>
      </c>
      <c r="D211" s="791"/>
      <c r="E211" s="792"/>
      <c r="F211" s="1026"/>
      <c r="H211" s="108">
        <v>8</v>
      </c>
      <c r="I211" s="791"/>
      <c r="J211" s="792"/>
      <c r="K211" s="1026"/>
      <c r="M211" s="108">
        <v>8</v>
      </c>
      <c r="N211" s="791"/>
      <c r="O211" s="792"/>
      <c r="P211" s="1026"/>
      <c r="T211" s="341">
        <v>8</v>
      </c>
      <c r="U211" s="789"/>
      <c r="V211" s="790"/>
      <c r="W211" s="1027"/>
      <c r="X211" s="1026"/>
      <c r="Y211"/>
      <c r="Z211"/>
      <c r="AA211"/>
      <c r="AB211"/>
      <c r="AC211"/>
      <c r="AD211"/>
      <c r="AE211"/>
    </row>
    <row r="212" spans="1:31" ht="15" customHeight="1">
      <c r="C212" s="108">
        <v>9</v>
      </c>
      <c r="D212" s="791"/>
      <c r="E212" s="792"/>
      <c r="F212" s="1026"/>
      <c r="H212" s="108">
        <v>9</v>
      </c>
      <c r="I212" s="791"/>
      <c r="J212" s="792"/>
      <c r="K212" s="1026"/>
      <c r="M212" s="108">
        <v>9</v>
      </c>
      <c r="N212" s="791"/>
      <c r="O212" s="792"/>
      <c r="P212" s="1026"/>
      <c r="T212" s="341">
        <v>9</v>
      </c>
      <c r="U212" s="789"/>
      <c r="V212" s="790"/>
      <c r="W212" s="1027"/>
      <c r="X212" s="1026"/>
      <c r="Y212"/>
      <c r="Z212"/>
      <c r="AA212"/>
      <c r="AB212"/>
      <c r="AC212"/>
      <c r="AD212"/>
      <c r="AE212"/>
    </row>
    <row r="213" spans="1:31" ht="15" customHeight="1">
      <c r="C213" s="108">
        <v>10</v>
      </c>
      <c r="D213" s="791"/>
      <c r="E213" s="792"/>
      <c r="F213" s="1026"/>
      <c r="H213" s="108">
        <v>10</v>
      </c>
      <c r="I213" s="791"/>
      <c r="J213" s="792"/>
      <c r="K213" s="1026"/>
      <c r="M213" s="108">
        <v>10</v>
      </c>
      <c r="N213" s="791"/>
      <c r="O213" s="792"/>
      <c r="P213" s="1026"/>
      <c r="T213" s="341">
        <v>10</v>
      </c>
      <c r="U213" s="789"/>
      <c r="V213" s="790"/>
      <c r="W213" s="1027"/>
      <c r="X213" s="1026"/>
      <c r="Y213"/>
      <c r="Z213"/>
      <c r="AA213"/>
      <c r="AB213"/>
      <c r="AC213"/>
      <c r="AD213"/>
      <c r="AE213"/>
    </row>
    <row r="214" spans="1:31" s="192" customFormat="1" ht="15" customHeight="1">
      <c r="R214"/>
      <c r="S214"/>
      <c r="T214"/>
      <c r="U214"/>
      <c r="V214"/>
      <c r="W214"/>
      <c r="X214"/>
      <c r="Y214"/>
      <c r="Z214"/>
      <c r="AA214"/>
      <c r="AB214"/>
      <c r="AC214"/>
      <c r="AD214"/>
      <c r="AE214"/>
    </row>
    <row r="215" spans="1:31" s="192" customFormat="1" ht="15" customHeight="1">
      <c r="C215" s="344"/>
      <c r="H215" s="344"/>
      <c r="M215" s="344"/>
      <c r="R215"/>
      <c r="S215"/>
      <c r="T215"/>
      <c r="U215"/>
      <c r="V215"/>
      <c r="W215"/>
      <c r="X215"/>
      <c r="Y215"/>
      <c r="Z215"/>
      <c r="AA215"/>
      <c r="AB215"/>
      <c r="AC215"/>
      <c r="AD215"/>
      <c r="AE215"/>
    </row>
    <row r="216" spans="1:31" s="192" customFormat="1" ht="15" customHeight="1">
      <c r="C216" s="347"/>
      <c r="H216" s="347"/>
      <c r="M216" s="347"/>
      <c r="R216"/>
      <c r="S216"/>
      <c r="T216"/>
      <c r="U216"/>
      <c r="V216"/>
      <c r="W216"/>
      <c r="X216"/>
      <c r="Y216"/>
      <c r="Z216"/>
      <c r="AA216"/>
      <c r="AB216"/>
      <c r="AC216"/>
      <c r="AD216"/>
      <c r="AE216"/>
    </row>
    <row r="217" spans="1:31" s="192" customFormat="1" ht="15" customHeight="1" thickBot="1">
      <c r="C217" s="349"/>
      <c r="D217" s="109"/>
      <c r="H217" s="349"/>
      <c r="I217" s="109"/>
      <c r="M217" s="349"/>
      <c r="N217" s="109"/>
      <c r="R217"/>
      <c r="S217"/>
      <c r="T217"/>
      <c r="U217"/>
      <c r="V217"/>
      <c r="W217"/>
      <c r="X217"/>
      <c r="Y217"/>
      <c r="Z217"/>
      <c r="AA217"/>
      <c r="AB217"/>
      <c r="AC217"/>
      <c r="AD217"/>
      <c r="AE217"/>
    </row>
    <row r="218" spans="1:31" s="192" customFormat="1" ht="15" customHeight="1" thickBot="1">
      <c r="A218" s="285" t="s">
        <v>321</v>
      </c>
      <c r="C218" s="287" t="s">
        <v>322</v>
      </c>
      <c r="F218" s="782"/>
      <c r="G218" s="1023"/>
      <c r="H218" s="1023"/>
      <c r="I218" s="1023"/>
      <c r="J218" s="1024"/>
      <c r="K218" s="1024"/>
      <c r="L218" s="1024"/>
      <c r="M218" s="1024"/>
      <c r="N218" s="1024"/>
      <c r="O218" s="1024"/>
      <c r="P218" s="1024"/>
      <c r="R218"/>
      <c r="S218"/>
      <c r="T218"/>
      <c r="U218"/>
      <c r="V218"/>
      <c r="W218"/>
      <c r="X218"/>
      <c r="Y218"/>
      <c r="Z218"/>
      <c r="AA218"/>
      <c r="AB218"/>
      <c r="AC218"/>
      <c r="AD218"/>
      <c r="AE218"/>
    </row>
    <row r="219" spans="1:31" s="192" customFormat="1" ht="15" customHeight="1" thickBot="1">
      <c r="C219" s="97"/>
      <c r="E219" s="92"/>
      <c r="F219" s="92"/>
      <c r="G219" s="92"/>
      <c r="H219" s="97"/>
      <c r="I219" s="94"/>
      <c r="J219" s="92"/>
      <c r="K219" s="92"/>
      <c r="L219" s="92"/>
      <c r="M219" s="97"/>
      <c r="N219" s="94"/>
      <c r="O219" s="92"/>
      <c r="P219" s="92"/>
      <c r="R219"/>
      <c r="S219"/>
      <c r="T219"/>
      <c r="U219"/>
      <c r="V219"/>
      <c r="W219"/>
      <c r="X219"/>
      <c r="Y219"/>
      <c r="Z219"/>
      <c r="AA219"/>
      <c r="AB219"/>
      <c r="AC219"/>
      <c r="AD219"/>
      <c r="AE219"/>
    </row>
    <row r="220" spans="1:31" s="192" customFormat="1" ht="15" customHeight="1" thickBot="1">
      <c r="C220" s="97"/>
      <c r="E220" s="92"/>
      <c r="F220" s="92"/>
      <c r="G220" s="92"/>
      <c r="H220" s="288" t="s">
        <v>366</v>
      </c>
      <c r="I220" s="289"/>
      <c r="J220" s="289"/>
      <c r="K220" s="289"/>
      <c r="L220" s="289"/>
      <c r="M220" s="290"/>
      <c r="N220" s="291"/>
      <c r="O220" s="289"/>
      <c r="P220" s="289"/>
      <c r="R220" s="285">
        <v>8</v>
      </c>
      <c r="T220" s="292" t="s">
        <v>324</v>
      </c>
      <c r="U220" s="293"/>
      <c r="V220" s="293"/>
      <c r="W220" s="293"/>
      <c r="Y220"/>
      <c r="Z220"/>
      <c r="AA220"/>
      <c r="AB220"/>
      <c r="AC220"/>
      <c r="AD220"/>
      <c r="AE220"/>
    </row>
    <row r="221" spans="1:31" s="192" customFormat="1" ht="6" customHeight="1">
      <c r="C221" s="97"/>
      <c r="E221" s="92"/>
      <c r="F221" s="92"/>
      <c r="G221" s="92"/>
      <c r="H221" s="294"/>
      <c r="I221" s="295"/>
      <c r="J221" s="295"/>
      <c r="K221" s="295"/>
      <c r="L221" s="295"/>
      <c r="M221" s="296"/>
      <c r="N221" s="297"/>
      <c r="O221" s="295"/>
      <c r="P221" s="295"/>
      <c r="T221" s="97"/>
      <c r="Y221"/>
      <c r="Z221"/>
      <c r="AA221"/>
      <c r="AB221"/>
      <c r="AC221"/>
      <c r="AD221"/>
      <c r="AE221"/>
    </row>
    <row r="222" spans="1:31" s="192" customFormat="1" ht="15" customHeight="1" thickBot="1">
      <c r="C222" s="284" t="s">
        <v>325</v>
      </c>
      <c r="E222" s="98"/>
      <c r="F222" s="98"/>
      <c r="H222" s="284" t="s">
        <v>326</v>
      </c>
      <c r="I222" s="94"/>
      <c r="J222" s="98"/>
      <c r="K222" s="98"/>
      <c r="M222" s="284" t="s">
        <v>327</v>
      </c>
      <c r="N222" s="94"/>
      <c r="O222" s="98"/>
      <c r="P222" s="98"/>
      <c r="T222" s="89"/>
      <c r="U222" s="292" t="s">
        <v>328</v>
      </c>
      <c r="V222" s="89"/>
      <c r="W222" s="89"/>
      <c r="X222" s="89"/>
      <c r="Y222"/>
      <c r="Z222"/>
      <c r="AA222"/>
      <c r="AB222"/>
      <c r="AC222"/>
      <c r="AD222"/>
      <c r="AE222"/>
    </row>
    <row r="223" spans="1:31" s="192" customFormat="1" ht="15" customHeight="1" thickBot="1">
      <c r="A223" s="285" t="s">
        <v>329</v>
      </c>
      <c r="C223" s="284" t="s">
        <v>330</v>
      </c>
      <c r="E223" s="98"/>
      <c r="F223" s="98"/>
      <c r="H223" s="284" t="s">
        <v>331</v>
      </c>
      <c r="J223" s="98"/>
      <c r="K223" s="98"/>
      <c r="M223" s="284" t="s">
        <v>332</v>
      </c>
      <c r="O223" s="98"/>
      <c r="P223" s="98"/>
      <c r="T223" s="89"/>
      <c r="U223" s="91" t="s">
        <v>333</v>
      </c>
      <c r="V223" s="293"/>
      <c r="W223" s="293"/>
      <c r="X223" s="784"/>
      <c r="Y223"/>
      <c r="Z223"/>
      <c r="AA223"/>
      <c r="AB223"/>
      <c r="AC223"/>
      <c r="AD223"/>
      <c r="AE223"/>
    </row>
    <row r="224" spans="1:31" s="192" customFormat="1" ht="15" customHeight="1" thickBot="1">
      <c r="A224" s="285">
        <v>3</v>
      </c>
      <c r="C224" s="284" t="s">
        <v>334</v>
      </c>
      <c r="E224" s="98"/>
      <c r="F224" s="783"/>
      <c r="H224" s="284" t="s">
        <v>334</v>
      </c>
      <c r="J224" s="98"/>
      <c r="K224" s="783"/>
      <c r="M224" s="284" t="s">
        <v>334</v>
      </c>
      <c r="O224" s="98"/>
      <c r="P224" s="783"/>
      <c r="T224" s="298"/>
      <c r="U224" s="299"/>
      <c r="V224" s="89"/>
      <c r="W224" s="89"/>
      <c r="X224" s="89"/>
      <c r="Y224"/>
      <c r="Z224"/>
      <c r="AA224"/>
      <c r="AB224"/>
      <c r="AC224"/>
      <c r="AD224"/>
      <c r="AE224"/>
    </row>
    <row r="225" spans="1:31" s="192" customFormat="1" ht="15" customHeight="1" thickBot="1">
      <c r="A225" s="285">
        <v>4</v>
      </c>
      <c r="C225" s="284" t="s">
        <v>335</v>
      </c>
      <c r="E225" s="98"/>
      <c r="F225" s="300"/>
      <c r="H225" s="284" t="s">
        <v>335</v>
      </c>
      <c r="J225" s="98"/>
      <c r="K225" s="300"/>
      <c r="M225" s="284" t="s">
        <v>335</v>
      </c>
      <c r="O225" s="98"/>
      <c r="P225" s="300"/>
      <c r="T225" s="293"/>
      <c r="U225" s="301" t="s">
        <v>336</v>
      </c>
      <c r="X225" s="785"/>
      <c r="Y225"/>
      <c r="Z225"/>
      <c r="AA225"/>
      <c r="AB225"/>
      <c r="AC225"/>
      <c r="AD225"/>
      <c r="AE225"/>
    </row>
    <row r="226" spans="1:31" s="192" customFormat="1" ht="15" customHeight="1">
      <c r="C226" s="100" t="s">
        <v>337</v>
      </c>
      <c r="E226" s="98"/>
      <c r="F226" s="300"/>
      <c r="H226" s="100" t="s">
        <v>337</v>
      </c>
      <c r="J226" s="98"/>
      <c r="K226" s="300"/>
      <c r="M226" s="100" t="s">
        <v>337</v>
      </c>
      <c r="O226" s="98"/>
      <c r="P226" s="300"/>
      <c r="R226" s="89"/>
      <c r="S226" s="286"/>
      <c r="T226" s="106"/>
      <c r="U226" s="301" t="s">
        <v>338</v>
      </c>
      <c r="X226" s="785"/>
      <c r="Y226"/>
      <c r="Z226"/>
      <c r="AA226"/>
      <c r="AB226"/>
      <c r="AC226"/>
      <c r="AD226"/>
      <c r="AE226"/>
    </row>
    <row r="227" spans="1:31" s="90" customFormat="1" ht="80.099999999999994" customHeight="1">
      <c r="D227" s="796"/>
      <c r="E227" s="797"/>
      <c r="F227" s="798"/>
      <c r="G227" s="100"/>
      <c r="H227" s="100"/>
      <c r="I227" s="796"/>
      <c r="J227" s="797"/>
      <c r="K227" s="798"/>
      <c r="L227" s="100"/>
      <c r="M227" s="100"/>
      <c r="N227" s="796"/>
      <c r="O227" s="797"/>
      <c r="P227" s="798"/>
      <c r="Q227" s="100"/>
      <c r="R227" s="192"/>
      <c r="S227" s="192"/>
      <c r="Y227"/>
      <c r="Z227"/>
      <c r="AA227"/>
      <c r="AB227"/>
      <c r="AC227"/>
      <c r="AD227"/>
      <c r="AE227"/>
    </row>
    <row r="228" spans="1:31" s="100" customFormat="1" ht="14.25" customHeight="1" thickBot="1">
      <c r="D228" s="92"/>
      <c r="E228" s="99"/>
      <c r="F228" s="110"/>
      <c r="I228" s="92"/>
      <c r="J228" s="99"/>
      <c r="K228" s="110"/>
      <c r="N228" s="92"/>
      <c r="O228" s="99"/>
      <c r="P228" s="110"/>
      <c r="R228" s="192"/>
      <c r="S228" s="192"/>
      <c r="Y228"/>
      <c r="Z228"/>
      <c r="AA228"/>
      <c r="AB228"/>
      <c r="AC228"/>
      <c r="AD228"/>
      <c r="AE228"/>
    </row>
    <row r="229" spans="1:31" s="192" customFormat="1" ht="15" customHeight="1" thickBot="1">
      <c r="A229" s="285">
        <v>5</v>
      </c>
      <c r="C229" s="284" t="s">
        <v>339</v>
      </c>
      <c r="E229" s="98"/>
      <c r="F229" s="302"/>
      <c r="H229" s="284" t="s">
        <v>339</v>
      </c>
      <c r="J229" s="98"/>
      <c r="K229" s="302"/>
      <c r="M229" s="284" t="s">
        <v>339</v>
      </c>
      <c r="O229" s="98"/>
      <c r="P229" s="302"/>
      <c r="T229" s="303"/>
      <c r="U229" s="304" t="s">
        <v>340</v>
      </c>
      <c r="V229" s="304"/>
      <c r="W229" s="305"/>
      <c r="X229" s="306"/>
      <c r="Y229"/>
      <c r="Z229"/>
      <c r="AA229"/>
      <c r="AB229"/>
      <c r="AC229"/>
      <c r="AD229"/>
      <c r="AE229"/>
    </row>
    <row r="230" spans="1:31" ht="26.25" customHeight="1">
      <c r="C230" s="91"/>
      <c r="D230" s="101" t="s">
        <v>341</v>
      </c>
      <c r="E230" s="101" t="s">
        <v>342</v>
      </c>
      <c r="F230" s="111" t="s">
        <v>343</v>
      </c>
      <c r="G230" s="192"/>
      <c r="H230" s="284"/>
      <c r="I230" s="101" t="s">
        <v>341</v>
      </c>
      <c r="J230" s="101" t="s">
        <v>342</v>
      </c>
      <c r="K230" s="111" t="s">
        <v>343</v>
      </c>
      <c r="L230" s="192"/>
      <c r="M230" s="284"/>
      <c r="N230" s="101" t="s">
        <v>341</v>
      </c>
      <c r="O230" s="101" t="s">
        <v>342</v>
      </c>
      <c r="P230" s="111" t="s">
        <v>343</v>
      </c>
      <c r="T230" s="307"/>
      <c r="U230" s="308" t="s">
        <v>344</v>
      </c>
      <c r="V230" s="308"/>
      <c r="W230" s="309"/>
      <c r="X230" s="310" t="s">
        <v>345</v>
      </c>
      <c r="Y230"/>
      <c r="Z230"/>
      <c r="AA230"/>
      <c r="AB230"/>
      <c r="AC230"/>
      <c r="AD230"/>
      <c r="AE230"/>
    </row>
    <row r="231" spans="1:31" ht="15" customHeight="1">
      <c r="C231" s="91"/>
      <c r="D231" s="793"/>
      <c r="E231" s="793"/>
      <c r="F231" s="794"/>
      <c r="G231" s="192"/>
      <c r="H231" s="284"/>
      <c r="I231" s="793"/>
      <c r="J231" s="793"/>
      <c r="K231" s="794"/>
      <c r="L231" s="192"/>
      <c r="M231" s="284"/>
      <c r="N231" s="793"/>
      <c r="O231" s="793"/>
      <c r="P231" s="794"/>
      <c r="T231" s="311">
        <v>1</v>
      </c>
      <c r="U231" s="312" t="s">
        <v>346</v>
      </c>
      <c r="V231" s="313"/>
      <c r="W231" s="313"/>
      <c r="X231" s="786"/>
      <c r="Y231"/>
      <c r="Z231"/>
      <c r="AA231"/>
      <c r="AB231"/>
      <c r="AC231"/>
      <c r="AD231"/>
      <c r="AE231"/>
    </row>
    <row r="232" spans="1:31" ht="15" customHeight="1">
      <c r="C232" s="91"/>
      <c r="D232" s="793"/>
      <c r="E232" s="793"/>
      <c r="F232" s="794"/>
      <c r="G232" s="192"/>
      <c r="H232" s="284"/>
      <c r="I232" s="793"/>
      <c r="J232" s="793"/>
      <c r="K232" s="794"/>
      <c r="L232" s="192"/>
      <c r="M232" s="284"/>
      <c r="N232" s="793"/>
      <c r="O232" s="793"/>
      <c r="P232" s="794"/>
      <c r="T232" s="314">
        <v>2</v>
      </c>
      <c r="U232" s="315" t="s">
        <v>347</v>
      </c>
      <c r="V232" s="316"/>
      <c r="W232" s="316"/>
      <c r="X232" s="787"/>
      <c r="Y232"/>
      <c r="Z232"/>
      <c r="AA232"/>
      <c r="AB232"/>
      <c r="AC232"/>
      <c r="AD232"/>
      <c r="AE232"/>
    </row>
    <row r="233" spans="1:31" ht="15" customHeight="1">
      <c r="C233" s="91"/>
      <c r="D233" s="793"/>
      <c r="E233" s="793"/>
      <c r="F233" s="794"/>
      <c r="G233" s="192"/>
      <c r="H233" s="284"/>
      <c r="I233" s="793"/>
      <c r="J233" s="793"/>
      <c r="K233" s="794"/>
      <c r="L233" s="192"/>
      <c r="M233" s="284"/>
      <c r="N233" s="793"/>
      <c r="O233" s="793"/>
      <c r="P233" s="794"/>
      <c r="T233" s="314">
        <v>3</v>
      </c>
      <c r="U233" s="315" t="s">
        <v>348</v>
      </c>
      <c r="V233" s="316"/>
      <c r="W233" s="316"/>
      <c r="X233" s="787"/>
      <c r="Y233"/>
      <c r="Z233"/>
      <c r="AA233"/>
      <c r="AB233"/>
      <c r="AC233"/>
      <c r="AD233"/>
      <c r="AE233"/>
    </row>
    <row r="234" spans="1:31" s="192" customFormat="1" ht="15" customHeight="1" thickBot="1">
      <c r="C234" s="284"/>
      <c r="E234" s="98"/>
      <c r="F234" s="98"/>
      <c r="H234" s="284"/>
      <c r="J234" s="98"/>
      <c r="K234" s="98"/>
      <c r="M234" s="284"/>
      <c r="O234" s="98"/>
      <c r="P234" s="98"/>
      <c r="T234" s="317">
        <v>4</v>
      </c>
      <c r="U234" s="318" t="s">
        <v>349</v>
      </c>
      <c r="V234" s="319"/>
      <c r="W234" s="319"/>
      <c r="X234" s="787"/>
      <c r="Y234"/>
      <c r="Z234"/>
      <c r="AA234"/>
      <c r="AB234"/>
      <c r="AC234"/>
      <c r="AD234"/>
      <c r="AE234"/>
    </row>
    <row r="235" spans="1:31" s="192" customFormat="1" ht="15" customHeight="1" thickBot="1">
      <c r="A235" s="285">
        <v>6</v>
      </c>
      <c r="C235" s="284" t="s">
        <v>350</v>
      </c>
      <c r="E235" s="98"/>
      <c r="F235" s="302"/>
      <c r="H235" s="284" t="s">
        <v>350</v>
      </c>
      <c r="J235" s="98"/>
      <c r="K235" s="302"/>
      <c r="M235" s="284" t="s">
        <v>350</v>
      </c>
      <c r="O235" s="98"/>
      <c r="P235" s="302"/>
      <c r="T235" s="320">
        <v>5</v>
      </c>
      <c r="U235" s="318" t="s">
        <v>351</v>
      </c>
      <c r="V235" s="319"/>
      <c r="W235" s="321"/>
      <c r="X235" s="1025"/>
      <c r="Y235"/>
      <c r="Z235"/>
      <c r="AA235"/>
      <c r="AB235"/>
      <c r="AC235"/>
      <c r="AD235"/>
      <c r="AE235"/>
    </row>
    <row r="236" spans="1:31" s="192" customFormat="1" ht="15" customHeight="1">
      <c r="C236" s="284"/>
      <c r="E236" s="322" t="s">
        <v>352</v>
      </c>
      <c r="F236" s="795"/>
      <c r="H236" s="284"/>
      <c r="J236" s="322" t="s">
        <v>352</v>
      </c>
      <c r="K236" s="795"/>
      <c r="M236" s="284"/>
      <c r="O236" s="322" t="s">
        <v>352</v>
      </c>
      <c r="P236" s="795"/>
      <c r="T236" s="323"/>
      <c r="U236" s="324" t="s">
        <v>353</v>
      </c>
      <c r="V236" s="109"/>
      <c r="W236" s="325"/>
      <c r="X236" s="788"/>
      <c r="Y236"/>
      <c r="Z236"/>
      <c r="AA236"/>
      <c r="AB236"/>
      <c r="AC236"/>
      <c r="AD236"/>
      <c r="AE236"/>
    </row>
    <row r="237" spans="1:31" s="192" customFormat="1" ht="15" customHeight="1">
      <c r="C237" s="284"/>
      <c r="E237" s="326" t="s">
        <v>354</v>
      </c>
      <c r="F237" s="302"/>
      <c r="H237" s="284"/>
      <c r="J237" s="326" t="s">
        <v>354</v>
      </c>
      <c r="K237" s="302"/>
      <c r="M237" s="284"/>
      <c r="O237" s="326" t="s">
        <v>354</v>
      </c>
      <c r="P237" s="302"/>
      <c r="T237" s="327"/>
      <c r="U237" s="312" t="s">
        <v>355</v>
      </c>
      <c r="V237" s="313"/>
      <c r="W237" s="328"/>
      <c r="X237" s="788"/>
      <c r="Y237"/>
      <c r="Z237"/>
      <c r="AA237"/>
      <c r="AB237"/>
      <c r="AC237"/>
      <c r="AD237"/>
      <c r="AE237"/>
    </row>
    <row r="238" spans="1:31" ht="26.25" customHeight="1">
      <c r="C238" s="91"/>
      <c r="D238" s="101" t="s">
        <v>341</v>
      </c>
      <c r="E238" s="101" t="s">
        <v>342</v>
      </c>
      <c r="F238" s="111" t="s">
        <v>356</v>
      </c>
      <c r="G238" s="192"/>
      <c r="H238" s="284"/>
      <c r="I238" s="101" t="s">
        <v>341</v>
      </c>
      <c r="J238" s="101" t="s">
        <v>342</v>
      </c>
      <c r="K238" s="111" t="s">
        <v>356</v>
      </c>
      <c r="L238" s="192"/>
      <c r="M238" s="284"/>
      <c r="N238" s="101" t="s">
        <v>341</v>
      </c>
      <c r="O238" s="101" t="s">
        <v>342</v>
      </c>
      <c r="P238" s="111" t="s">
        <v>356</v>
      </c>
      <c r="T238" s="301"/>
      <c r="U238" s="192"/>
      <c r="V238" s="192"/>
      <c r="W238" s="192"/>
      <c r="X238" s="192"/>
      <c r="Y238"/>
      <c r="Z238"/>
      <c r="AA238"/>
      <c r="AB238"/>
      <c r="AC238"/>
      <c r="AD238"/>
      <c r="AE238"/>
    </row>
    <row r="239" spans="1:31" ht="15" customHeight="1">
      <c r="C239" s="91"/>
      <c r="D239" s="793"/>
      <c r="E239" s="793"/>
      <c r="F239" s="794"/>
      <c r="G239" s="192"/>
      <c r="H239" s="284"/>
      <c r="I239" s="793"/>
      <c r="J239" s="793"/>
      <c r="K239" s="794"/>
      <c r="L239" s="192"/>
      <c r="M239" s="284"/>
      <c r="N239" s="793"/>
      <c r="O239" s="793"/>
      <c r="P239" s="794"/>
      <c r="T239" s="192"/>
      <c r="U239" s="192"/>
      <c r="V239" s="192"/>
      <c r="W239" s="192"/>
      <c r="X239" s="192"/>
      <c r="Y239"/>
      <c r="Z239"/>
      <c r="AA239"/>
      <c r="AB239"/>
      <c r="AC239"/>
      <c r="AD239"/>
      <c r="AE239"/>
    </row>
    <row r="240" spans="1:31" ht="15" customHeight="1">
      <c r="C240" s="91"/>
      <c r="D240" s="793"/>
      <c r="E240" s="793"/>
      <c r="F240" s="794"/>
      <c r="G240" s="192"/>
      <c r="H240" s="284"/>
      <c r="I240" s="793"/>
      <c r="J240" s="793"/>
      <c r="K240" s="794"/>
      <c r="L240" s="192"/>
      <c r="M240" s="284"/>
      <c r="N240" s="793"/>
      <c r="O240" s="793"/>
      <c r="P240" s="794"/>
      <c r="Y240"/>
      <c r="Z240"/>
      <c r="AA240"/>
      <c r="AB240"/>
      <c r="AC240"/>
      <c r="AD240"/>
      <c r="AE240"/>
    </row>
    <row r="241" spans="1:250" ht="15" customHeight="1">
      <c r="C241" s="91"/>
      <c r="D241" s="793"/>
      <c r="E241" s="793"/>
      <c r="F241" s="794"/>
      <c r="G241" s="192"/>
      <c r="H241" s="284"/>
      <c r="I241" s="793"/>
      <c r="J241" s="793"/>
      <c r="K241" s="794"/>
      <c r="L241" s="192"/>
      <c r="M241" s="284"/>
      <c r="N241" s="793"/>
      <c r="O241" s="793"/>
      <c r="P241" s="794"/>
      <c r="T241" s="329" t="s">
        <v>357</v>
      </c>
      <c r="U241" s="330"/>
      <c r="V241" s="304"/>
      <c r="W241" s="304"/>
      <c r="X241" s="305"/>
      <c r="Y241"/>
      <c r="Z241"/>
      <c r="AA241"/>
      <c r="AB241"/>
      <c r="AC241"/>
      <c r="AD241"/>
      <c r="AE241"/>
    </row>
    <row r="242" spans="1:250" s="192" customFormat="1" ht="15" customHeight="1" thickBot="1">
      <c r="C242" s="284"/>
      <c r="E242" s="98"/>
      <c r="F242" s="98"/>
      <c r="H242" s="284"/>
      <c r="J242" s="98"/>
      <c r="K242" s="98"/>
      <c r="M242" s="284"/>
      <c r="O242" s="98"/>
      <c r="P242" s="98"/>
      <c r="T242" s="333" t="s">
        <v>358</v>
      </c>
      <c r="U242" s="334"/>
      <c r="V242" s="334"/>
      <c r="W242" s="334"/>
      <c r="X242" s="335"/>
      <c r="Y242"/>
      <c r="Z242"/>
      <c r="AA242"/>
      <c r="AB242"/>
      <c r="AC242"/>
      <c r="AD242"/>
      <c r="AE242"/>
    </row>
    <row r="243" spans="1:250" ht="15" customHeight="1" thickBot="1">
      <c r="A243" s="95">
        <v>7</v>
      </c>
      <c r="C243" s="102" t="s">
        <v>359</v>
      </c>
      <c r="D243" s="103"/>
      <c r="E243" s="104"/>
      <c r="F243" s="105"/>
      <c r="G243" s="91"/>
      <c r="H243" s="102" t="s">
        <v>359</v>
      </c>
      <c r="I243" s="103"/>
      <c r="J243" s="104"/>
      <c r="K243" s="105"/>
      <c r="L243" s="91"/>
      <c r="M243" s="102" t="s">
        <v>359</v>
      </c>
      <c r="N243" s="103"/>
      <c r="O243" s="104"/>
      <c r="P243" s="105"/>
      <c r="Q243" s="284"/>
      <c r="T243" s="336" t="s">
        <v>360</v>
      </c>
      <c r="U243" s="337"/>
      <c r="V243" s="337"/>
      <c r="W243" s="337"/>
      <c r="X243" s="338"/>
      <c r="Y243"/>
      <c r="Z243"/>
      <c r="AA243"/>
      <c r="AB243"/>
      <c r="AC243"/>
      <c r="AD243"/>
      <c r="AE243"/>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row>
    <row r="244" spans="1:250" ht="50.1" customHeight="1">
      <c r="C244" s="1277" t="s">
        <v>361</v>
      </c>
      <c r="D244" s="1279"/>
      <c r="E244" s="254" t="s">
        <v>362</v>
      </c>
      <c r="F244" s="254" t="s">
        <v>363</v>
      </c>
      <c r="H244" s="1277" t="s">
        <v>361</v>
      </c>
      <c r="I244" s="1279"/>
      <c r="J244" s="254" t="s">
        <v>362</v>
      </c>
      <c r="K244" s="254" t="s">
        <v>363</v>
      </c>
      <c r="M244" s="1277" t="s">
        <v>361</v>
      </c>
      <c r="N244" s="1279"/>
      <c r="O244" s="254" t="s">
        <v>362</v>
      </c>
      <c r="P244" s="254" t="s">
        <v>363</v>
      </c>
      <c r="T244" s="339"/>
      <c r="U244" s="340" t="s">
        <v>364</v>
      </c>
      <c r="V244" s="107" t="s">
        <v>365</v>
      </c>
      <c r="W244" s="107" t="s">
        <v>362</v>
      </c>
      <c r="X244" s="107" t="s">
        <v>363</v>
      </c>
      <c r="Y244"/>
      <c r="Z244"/>
      <c r="AA244"/>
      <c r="AB244"/>
      <c r="AC244"/>
      <c r="AD244"/>
      <c r="AE244"/>
    </row>
    <row r="245" spans="1:250" ht="15" customHeight="1">
      <c r="C245" s="108">
        <v>1</v>
      </c>
      <c r="D245" s="791"/>
      <c r="E245" s="792"/>
      <c r="F245" s="1026"/>
      <c r="H245" s="108">
        <v>1</v>
      </c>
      <c r="I245" s="791"/>
      <c r="J245" s="792"/>
      <c r="K245" s="1026"/>
      <c r="M245" s="108">
        <v>1</v>
      </c>
      <c r="N245" s="791"/>
      <c r="O245" s="792"/>
      <c r="P245" s="1026"/>
      <c r="T245" s="341">
        <v>1</v>
      </c>
      <c r="U245" s="789"/>
      <c r="V245" s="790"/>
      <c r="W245" s="1027"/>
      <c r="X245" s="1026"/>
      <c r="Y245"/>
      <c r="Z245"/>
      <c r="AA245"/>
      <c r="AB245"/>
      <c r="AC245"/>
      <c r="AD245"/>
      <c r="AE245"/>
    </row>
    <row r="246" spans="1:250" ht="15" customHeight="1">
      <c r="C246" s="108">
        <v>2</v>
      </c>
      <c r="D246" s="791"/>
      <c r="E246" s="792"/>
      <c r="F246" s="1026"/>
      <c r="H246" s="108">
        <v>2</v>
      </c>
      <c r="I246" s="791"/>
      <c r="J246" s="792"/>
      <c r="K246" s="1026"/>
      <c r="M246" s="108">
        <v>2</v>
      </c>
      <c r="N246" s="791"/>
      <c r="O246" s="792"/>
      <c r="P246" s="1026"/>
      <c r="T246" s="341">
        <v>2</v>
      </c>
      <c r="U246" s="789"/>
      <c r="V246" s="790"/>
      <c r="W246" s="1027"/>
      <c r="X246" s="1026"/>
      <c r="Y246"/>
      <c r="Z246"/>
      <c r="AA246"/>
      <c r="AB246"/>
      <c r="AC246"/>
      <c r="AD246"/>
      <c r="AE246"/>
    </row>
    <row r="247" spans="1:250" ht="15" customHeight="1">
      <c r="C247" s="108">
        <v>3</v>
      </c>
      <c r="D247" s="791"/>
      <c r="E247" s="792"/>
      <c r="F247" s="1026"/>
      <c r="H247" s="108">
        <v>3</v>
      </c>
      <c r="I247" s="791"/>
      <c r="J247" s="792"/>
      <c r="K247" s="1026"/>
      <c r="M247" s="108">
        <v>3</v>
      </c>
      <c r="N247" s="791"/>
      <c r="O247" s="792"/>
      <c r="P247" s="1026"/>
      <c r="T247" s="341">
        <v>3</v>
      </c>
      <c r="U247" s="789"/>
      <c r="V247" s="790"/>
      <c r="W247" s="1027"/>
      <c r="X247" s="1026"/>
      <c r="Y247"/>
      <c r="Z247"/>
      <c r="AA247"/>
      <c r="AB247"/>
      <c r="AC247"/>
      <c r="AD247"/>
      <c r="AE247"/>
    </row>
    <row r="248" spans="1:250" ht="15" customHeight="1">
      <c r="C248" s="108">
        <v>4</v>
      </c>
      <c r="D248" s="791"/>
      <c r="E248" s="792"/>
      <c r="F248" s="1026"/>
      <c r="H248" s="108">
        <v>4</v>
      </c>
      <c r="I248" s="791"/>
      <c r="J248" s="792"/>
      <c r="K248" s="1026"/>
      <c r="M248" s="108">
        <v>4</v>
      </c>
      <c r="N248" s="791"/>
      <c r="O248" s="792"/>
      <c r="P248" s="1026"/>
      <c r="T248" s="341">
        <v>4</v>
      </c>
      <c r="U248" s="789"/>
      <c r="V248" s="790"/>
      <c r="W248" s="1027"/>
      <c r="X248" s="1026"/>
      <c r="Y248"/>
      <c r="Z248"/>
      <c r="AA248"/>
      <c r="AB248"/>
      <c r="AC248"/>
      <c r="AD248"/>
      <c r="AE248"/>
    </row>
    <row r="249" spans="1:250" ht="15" customHeight="1">
      <c r="C249" s="108">
        <v>5</v>
      </c>
      <c r="D249" s="791"/>
      <c r="E249" s="792"/>
      <c r="F249" s="1026"/>
      <c r="H249" s="108">
        <v>5</v>
      </c>
      <c r="I249" s="791"/>
      <c r="J249" s="792"/>
      <c r="K249" s="1026"/>
      <c r="M249" s="108">
        <v>5</v>
      </c>
      <c r="N249" s="791"/>
      <c r="O249" s="792"/>
      <c r="P249" s="1026"/>
      <c r="T249" s="341">
        <v>5</v>
      </c>
      <c r="U249" s="789"/>
      <c r="V249" s="790"/>
      <c r="W249" s="1027"/>
      <c r="X249" s="1026"/>
      <c r="Y249"/>
      <c r="Z249"/>
      <c r="AA249"/>
      <c r="AB249"/>
      <c r="AC249"/>
      <c r="AD249"/>
      <c r="AE249"/>
    </row>
    <row r="250" spans="1:250" ht="15" customHeight="1">
      <c r="C250" s="108">
        <v>6</v>
      </c>
      <c r="D250" s="791"/>
      <c r="E250" s="792"/>
      <c r="F250" s="1026"/>
      <c r="H250" s="108">
        <v>6</v>
      </c>
      <c r="I250" s="791"/>
      <c r="J250" s="792"/>
      <c r="K250" s="1026"/>
      <c r="M250" s="108">
        <v>6</v>
      </c>
      <c r="N250" s="791"/>
      <c r="O250" s="792"/>
      <c r="P250" s="1026"/>
      <c r="T250" s="341">
        <v>6</v>
      </c>
      <c r="U250" s="789"/>
      <c r="V250" s="790"/>
      <c r="W250" s="1027"/>
      <c r="X250" s="1026"/>
      <c r="Y250"/>
      <c r="Z250"/>
      <c r="AA250"/>
      <c r="AB250"/>
      <c r="AC250"/>
      <c r="AD250"/>
      <c r="AE250"/>
    </row>
    <row r="251" spans="1:250" ht="15" customHeight="1">
      <c r="C251" s="108">
        <v>7</v>
      </c>
      <c r="D251" s="791"/>
      <c r="E251" s="792"/>
      <c r="F251" s="1026"/>
      <c r="H251" s="108">
        <v>7</v>
      </c>
      <c r="I251" s="791"/>
      <c r="J251" s="792"/>
      <c r="K251" s="1026"/>
      <c r="M251" s="108">
        <v>7</v>
      </c>
      <c r="N251" s="791"/>
      <c r="O251" s="792"/>
      <c r="P251" s="1026"/>
      <c r="T251" s="341">
        <v>7</v>
      </c>
      <c r="U251" s="789"/>
      <c r="V251" s="790"/>
      <c r="W251" s="1027"/>
      <c r="X251" s="1026"/>
      <c r="Y251"/>
      <c r="Z251"/>
      <c r="AA251"/>
      <c r="AB251"/>
      <c r="AC251"/>
      <c r="AD251"/>
      <c r="AE251"/>
    </row>
    <row r="252" spans="1:250" ht="15" customHeight="1">
      <c r="C252" s="108">
        <v>8</v>
      </c>
      <c r="D252" s="791"/>
      <c r="E252" s="792"/>
      <c r="F252" s="1026"/>
      <c r="H252" s="108">
        <v>8</v>
      </c>
      <c r="I252" s="791"/>
      <c r="J252" s="792"/>
      <c r="K252" s="1026"/>
      <c r="M252" s="108">
        <v>8</v>
      </c>
      <c r="N252" s="791"/>
      <c r="O252" s="792"/>
      <c r="P252" s="1026"/>
      <c r="T252" s="341">
        <v>8</v>
      </c>
      <c r="U252" s="789"/>
      <c r="V252" s="790"/>
      <c r="W252" s="1027"/>
      <c r="X252" s="1026"/>
      <c r="Y252"/>
      <c r="Z252"/>
      <c r="AA252"/>
      <c r="AB252"/>
      <c r="AC252"/>
      <c r="AD252"/>
      <c r="AE252"/>
    </row>
    <row r="253" spans="1:250" ht="15" customHeight="1">
      <c r="C253" s="108">
        <v>9</v>
      </c>
      <c r="D253" s="791"/>
      <c r="E253" s="792"/>
      <c r="F253" s="1026"/>
      <c r="H253" s="108">
        <v>9</v>
      </c>
      <c r="I253" s="791"/>
      <c r="J253" s="792"/>
      <c r="K253" s="1026"/>
      <c r="M253" s="108">
        <v>9</v>
      </c>
      <c r="N253" s="791"/>
      <c r="O253" s="792"/>
      <c r="P253" s="1026"/>
      <c r="T253" s="341">
        <v>9</v>
      </c>
      <c r="U253" s="789"/>
      <c r="V253" s="790"/>
      <c r="W253" s="1027"/>
      <c r="X253" s="1026"/>
      <c r="Y253"/>
      <c r="Z253"/>
      <c r="AA253"/>
      <c r="AB253"/>
      <c r="AC253"/>
      <c r="AD253"/>
      <c r="AE253"/>
    </row>
    <row r="254" spans="1:250" ht="15" customHeight="1">
      <c r="C254" s="108">
        <v>10</v>
      </c>
      <c r="D254" s="791"/>
      <c r="E254" s="792"/>
      <c r="F254" s="1026"/>
      <c r="H254" s="108">
        <v>10</v>
      </c>
      <c r="I254" s="791"/>
      <c r="J254" s="792"/>
      <c r="K254" s="1026"/>
      <c r="M254" s="108">
        <v>10</v>
      </c>
      <c r="N254" s="791"/>
      <c r="O254" s="792"/>
      <c r="P254" s="1026"/>
      <c r="T254" s="341">
        <v>10</v>
      </c>
      <c r="U254" s="789"/>
      <c r="V254" s="790"/>
      <c r="W254" s="1027"/>
      <c r="X254" s="1026"/>
      <c r="Y254"/>
      <c r="Z254"/>
      <c r="AA254"/>
      <c r="AB254"/>
      <c r="AC254"/>
      <c r="AD254"/>
      <c r="AE254"/>
    </row>
    <row r="255" spans="1:250" s="192" customFormat="1">
      <c r="R255"/>
      <c r="S255"/>
      <c r="T255"/>
      <c r="U255"/>
      <c r="V255"/>
      <c r="W255"/>
      <c r="X255"/>
      <c r="Y255"/>
      <c r="Z255"/>
      <c r="AA255"/>
      <c r="AB255"/>
      <c r="AC255"/>
      <c r="AD255"/>
      <c r="AE255"/>
    </row>
    <row r="256" spans="1:250" s="192" customFormat="1">
      <c r="A256" s="192" t="s">
        <v>284</v>
      </c>
      <c r="R256"/>
      <c r="S256"/>
      <c r="T256"/>
      <c r="U256"/>
      <c r="V256"/>
      <c r="W256"/>
      <c r="X256"/>
      <c r="Y256"/>
      <c r="Z256"/>
      <c r="AA256"/>
      <c r="AB256"/>
      <c r="AC256"/>
      <c r="AD256"/>
      <c r="AE256"/>
    </row>
    <row r="257" spans="1:31" s="192" customFormat="1" ht="13.5" customHeight="1">
      <c r="A257" s="192" t="s">
        <v>367</v>
      </c>
      <c r="R257"/>
      <c r="S257"/>
      <c r="T257"/>
      <c r="U257"/>
      <c r="V257"/>
      <c r="W257"/>
      <c r="X257"/>
      <c r="Y257"/>
      <c r="Z257"/>
      <c r="AA257"/>
      <c r="AB257"/>
      <c r="AC257"/>
      <c r="AD257"/>
      <c r="AE257"/>
    </row>
    <row r="258" spans="1:31" s="192" customFormat="1">
      <c r="A258" s="192" t="s">
        <v>368</v>
      </c>
      <c r="R258"/>
      <c r="S258"/>
      <c r="T258"/>
      <c r="U258"/>
      <c r="V258"/>
      <c r="W258"/>
      <c r="X258"/>
      <c r="Y258"/>
      <c r="Z258"/>
      <c r="AA258"/>
      <c r="AB258"/>
      <c r="AC258"/>
      <c r="AD258"/>
      <c r="AE258"/>
    </row>
    <row r="259" spans="1:31" s="799" customFormat="1">
      <c r="R259" s="845"/>
      <c r="S259" s="845"/>
      <c r="T259" s="845"/>
      <c r="U259" s="845"/>
      <c r="V259" s="845"/>
      <c r="W259" s="845"/>
      <c r="X259" s="845"/>
      <c r="Y259" s="845"/>
      <c r="Z259" s="845"/>
      <c r="AA259" s="845"/>
      <c r="AB259" s="845"/>
      <c r="AC259" s="845"/>
      <c r="AD259" s="845"/>
      <c r="AE259" s="845"/>
    </row>
    <row r="260" spans="1:31" s="799" customFormat="1">
      <c r="R260" s="845"/>
      <c r="S260" s="845"/>
      <c r="T260" s="845"/>
      <c r="U260" s="845"/>
      <c r="V260" s="845"/>
      <c r="W260" s="845"/>
      <c r="X260" s="845"/>
      <c r="Y260" s="845"/>
      <c r="Z260" s="845"/>
      <c r="AA260" s="845"/>
      <c r="AB260" s="845"/>
      <c r="AC260" s="845"/>
      <c r="AD260" s="845"/>
      <c r="AE260" s="845"/>
    </row>
    <row r="261" spans="1:31" s="799" customFormat="1">
      <c r="R261" s="845"/>
      <c r="S261" s="845"/>
      <c r="T261" s="845"/>
      <c r="U261" s="845"/>
      <c r="V261" s="845"/>
      <c r="W261" s="845"/>
      <c r="X261" s="845"/>
      <c r="Y261" s="845"/>
      <c r="Z261" s="845"/>
      <c r="AA261" s="845"/>
      <c r="AB261" s="845"/>
      <c r="AC261" s="845"/>
      <c r="AD261" s="845"/>
      <c r="AE261" s="845"/>
    </row>
    <row r="262" spans="1:31" s="799" customFormat="1">
      <c r="R262" s="845"/>
      <c r="S262" s="845"/>
      <c r="T262" s="845"/>
      <c r="U262" s="845"/>
      <c r="V262" s="845"/>
      <c r="W262" s="845"/>
      <c r="X262" s="845"/>
      <c r="Y262" s="845"/>
      <c r="Z262" s="845"/>
      <c r="AA262" s="845"/>
      <c r="AB262" s="845"/>
      <c r="AC262" s="845"/>
      <c r="AD262" s="845"/>
      <c r="AE262" s="845"/>
    </row>
    <row r="263" spans="1:31" s="799" customFormat="1"/>
    <row r="264" spans="1:31" s="1028" customFormat="1">
      <c r="Q264" s="799"/>
      <c r="R264" s="799"/>
      <c r="S264" s="799"/>
      <c r="Y264" s="799"/>
      <c r="Z264" s="799"/>
    </row>
    <row r="265" spans="1:31" s="1028" customFormat="1">
      <c r="Q265" s="799"/>
      <c r="R265" s="799"/>
      <c r="S265" s="799"/>
      <c r="Y265" s="799"/>
      <c r="Z265" s="799"/>
    </row>
    <row r="266" spans="1:31" s="1028" customFormat="1">
      <c r="Q266" s="799"/>
      <c r="R266" s="799"/>
      <c r="S266" s="799"/>
      <c r="Y266" s="799"/>
      <c r="Z266" s="799"/>
    </row>
    <row r="267" spans="1:31" s="1028" customFormat="1">
      <c r="Q267" s="799"/>
      <c r="R267" s="799"/>
      <c r="S267" s="799"/>
      <c r="Y267" s="799"/>
      <c r="Z267" s="799"/>
    </row>
    <row r="268" spans="1:31" s="1028" customFormat="1">
      <c r="Q268" s="799"/>
      <c r="R268" s="799"/>
      <c r="S268" s="799"/>
      <c r="Y268" s="799"/>
      <c r="Z268" s="799"/>
    </row>
    <row r="269" spans="1:31" s="1028" customFormat="1">
      <c r="Q269" s="799"/>
      <c r="R269" s="799"/>
      <c r="S269" s="799"/>
      <c r="Y269" s="799"/>
      <c r="Z269" s="799"/>
    </row>
    <row r="270" spans="1:31" s="1028" customFormat="1">
      <c r="Q270" s="799"/>
      <c r="R270" s="799"/>
      <c r="S270" s="799"/>
      <c r="Y270" s="799"/>
      <c r="Z270" s="799"/>
    </row>
    <row r="271" spans="1:31" s="1028" customFormat="1">
      <c r="Q271" s="799"/>
      <c r="R271" s="799"/>
      <c r="S271" s="799"/>
      <c r="Y271" s="799"/>
      <c r="Z271" s="799"/>
    </row>
    <row r="272" spans="1:31" s="1028" customFormat="1">
      <c r="Q272" s="799"/>
      <c r="R272" s="799"/>
      <c r="S272" s="799"/>
      <c r="Y272" s="799"/>
      <c r="Z272" s="799"/>
    </row>
    <row r="273" spans="17:26" s="1028" customFormat="1">
      <c r="Q273" s="799"/>
      <c r="R273" s="799"/>
      <c r="S273" s="799"/>
      <c r="Y273" s="799"/>
      <c r="Z273" s="799"/>
    </row>
    <row r="274" spans="17:26" s="1028" customFormat="1">
      <c r="Q274" s="799"/>
      <c r="R274" s="799"/>
      <c r="S274" s="799"/>
      <c r="Y274" s="799"/>
      <c r="Z274" s="799"/>
    </row>
    <row r="275" spans="17:26" s="1028" customFormat="1">
      <c r="Q275" s="799"/>
      <c r="R275" s="799"/>
      <c r="S275" s="799"/>
      <c r="Y275" s="799"/>
      <c r="Z275" s="799"/>
    </row>
    <row r="276" spans="17:26" s="1028" customFormat="1">
      <c r="Q276" s="799"/>
      <c r="R276" s="799"/>
      <c r="S276" s="799"/>
      <c r="Y276" s="799"/>
      <c r="Z276" s="799"/>
    </row>
    <row r="277" spans="17:26" s="1028" customFormat="1">
      <c r="Q277" s="799"/>
      <c r="R277" s="799"/>
      <c r="S277" s="799"/>
      <c r="Y277" s="799"/>
      <c r="Z277" s="799"/>
    </row>
    <row r="278" spans="17:26" s="1028" customFormat="1">
      <c r="Q278" s="799"/>
      <c r="R278" s="799"/>
      <c r="S278" s="799"/>
      <c r="Y278" s="799"/>
      <c r="Z278" s="799"/>
    </row>
    <row r="279" spans="17:26" s="1028" customFormat="1">
      <c r="Q279" s="799"/>
      <c r="R279" s="799"/>
      <c r="S279" s="799"/>
      <c r="Y279" s="799"/>
      <c r="Z279" s="799"/>
    </row>
    <row r="280" spans="17:26" s="1028" customFormat="1">
      <c r="Q280" s="799"/>
      <c r="R280" s="799"/>
      <c r="S280" s="799"/>
      <c r="Y280" s="799"/>
      <c r="Z280" s="799"/>
    </row>
    <row r="281" spans="17:26" s="1028" customFormat="1">
      <c r="Q281" s="799"/>
      <c r="R281" s="799"/>
      <c r="S281" s="799"/>
      <c r="Y281" s="799"/>
      <c r="Z281" s="799"/>
    </row>
    <row r="282" spans="17:26" s="1028" customFormat="1">
      <c r="Q282" s="799"/>
      <c r="R282" s="799"/>
      <c r="S282" s="799"/>
      <c r="Y282" s="799"/>
      <c r="Z282" s="799"/>
    </row>
    <row r="283" spans="17:26" s="1028" customFormat="1">
      <c r="Q283" s="799"/>
      <c r="R283" s="799"/>
      <c r="S283" s="799"/>
      <c r="Y283" s="799"/>
      <c r="Z283" s="799"/>
    </row>
    <row r="284" spans="17:26" s="1028" customFormat="1">
      <c r="Q284" s="799"/>
      <c r="R284" s="799"/>
      <c r="S284" s="799"/>
      <c r="Y284" s="799"/>
      <c r="Z284" s="799"/>
    </row>
    <row r="285" spans="17:26" s="1028" customFormat="1">
      <c r="Q285" s="799"/>
      <c r="R285" s="799"/>
      <c r="S285" s="799"/>
      <c r="Y285" s="799"/>
      <c r="Z285" s="799"/>
    </row>
    <row r="286" spans="17:26" s="1028" customFormat="1">
      <c r="Q286" s="799"/>
      <c r="R286" s="799"/>
      <c r="S286" s="799"/>
      <c r="Y286" s="799"/>
      <c r="Z286" s="799"/>
    </row>
    <row r="287" spans="17:26" s="1028" customFormat="1">
      <c r="Q287" s="799"/>
      <c r="R287" s="799"/>
      <c r="S287" s="799"/>
      <c r="Y287" s="799"/>
      <c r="Z287" s="799"/>
    </row>
    <row r="288" spans="17:26" s="1028" customFormat="1">
      <c r="Q288" s="799"/>
      <c r="R288" s="799"/>
      <c r="S288" s="799"/>
      <c r="Y288" s="799"/>
      <c r="Z288" s="799"/>
    </row>
    <row r="289" spans="17:26" s="1028" customFormat="1">
      <c r="Q289" s="799"/>
      <c r="R289" s="799"/>
      <c r="S289" s="799"/>
      <c r="Y289" s="799"/>
      <c r="Z289" s="799"/>
    </row>
    <row r="290" spans="17:26" s="1028" customFormat="1">
      <c r="Q290" s="799"/>
      <c r="R290" s="799"/>
      <c r="S290" s="799"/>
      <c r="Y290" s="799"/>
      <c r="Z290" s="799"/>
    </row>
    <row r="291" spans="17:26" s="1028" customFormat="1">
      <c r="Q291" s="799"/>
      <c r="R291" s="799"/>
      <c r="S291" s="799"/>
      <c r="Y291" s="799"/>
      <c r="Z291" s="799"/>
    </row>
    <row r="292" spans="17:26" s="1028" customFormat="1">
      <c r="Q292" s="799"/>
      <c r="R292" s="799"/>
      <c r="S292" s="799"/>
      <c r="Y292" s="799"/>
      <c r="Z292" s="799"/>
    </row>
    <row r="293" spans="17:26" s="1028" customFormat="1">
      <c r="Q293" s="799"/>
      <c r="R293" s="799"/>
      <c r="S293" s="799"/>
      <c r="Y293" s="799"/>
      <c r="Z293" s="799"/>
    </row>
    <row r="294" spans="17:26" s="1028" customFormat="1">
      <c r="Q294" s="799"/>
      <c r="R294" s="799"/>
      <c r="S294" s="799"/>
      <c r="Y294" s="799"/>
      <c r="Z294" s="799"/>
    </row>
    <row r="295" spans="17:26" s="1028" customFormat="1">
      <c r="Q295" s="799"/>
      <c r="R295" s="799"/>
      <c r="S295" s="799"/>
      <c r="Y295" s="799"/>
      <c r="Z295" s="799"/>
    </row>
    <row r="296" spans="17:26" s="1028" customFormat="1">
      <c r="Q296" s="799"/>
      <c r="R296" s="799"/>
      <c r="S296" s="799"/>
      <c r="Y296" s="799"/>
      <c r="Z296" s="799"/>
    </row>
    <row r="297" spans="17:26" s="1028" customFormat="1">
      <c r="Q297" s="799"/>
      <c r="R297" s="799"/>
      <c r="S297" s="799"/>
      <c r="Y297" s="799"/>
      <c r="Z297" s="799"/>
    </row>
    <row r="298" spans="17:26" s="1028" customFormat="1">
      <c r="Q298" s="799"/>
      <c r="R298" s="799"/>
      <c r="S298" s="799"/>
      <c r="Y298" s="799"/>
      <c r="Z298" s="799"/>
    </row>
    <row r="299" spans="17:26" s="1028" customFormat="1">
      <c r="Q299" s="799"/>
      <c r="R299" s="799"/>
      <c r="S299" s="799"/>
      <c r="Y299" s="799"/>
      <c r="Z299" s="799"/>
    </row>
    <row r="300" spans="17:26" s="1028" customFormat="1">
      <c r="Q300" s="799"/>
      <c r="R300" s="799"/>
      <c r="S300" s="799"/>
      <c r="Y300" s="799"/>
      <c r="Z300" s="799"/>
    </row>
    <row r="301" spans="17:26" s="1028" customFormat="1">
      <c r="Q301" s="799"/>
      <c r="R301" s="799"/>
      <c r="S301" s="799"/>
      <c r="Y301" s="799"/>
      <c r="Z301" s="799"/>
    </row>
    <row r="302" spans="17:26" s="1028" customFormat="1">
      <c r="Q302" s="799"/>
      <c r="R302" s="799"/>
      <c r="S302" s="799"/>
      <c r="Y302" s="799"/>
      <c r="Z302" s="799"/>
    </row>
    <row r="303" spans="17:26" s="1028" customFormat="1">
      <c r="Q303" s="799"/>
      <c r="R303" s="799"/>
      <c r="S303" s="799"/>
      <c r="Y303" s="799"/>
      <c r="Z303" s="799"/>
    </row>
    <row r="304" spans="17:26" s="1028" customFormat="1">
      <c r="Q304" s="799"/>
      <c r="R304" s="799"/>
      <c r="S304" s="799"/>
      <c r="Y304" s="799"/>
      <c r="Z304" s="799"/>
    </row>
    <row r="305" spans="17:26" s="1028" customFormat="1">
      <c r="Q305" s="799"/>
      <c r="R305" s="799"/>
      <c r="S305" s="799"/>
      <c r="Y305" s="799"/>
      <c r="Z305" s="799"/>
    </row>
    <row r="306" spans="17:26" s="1028" customFormat="1">
      <c r="Q306" s="799"/>
      <c r="R306" s="799"/>
      <c r="S306" s="799"/>
      <c r="Y306" s="799"/>
      <c r="Z306" s="799"/>
    </row>
    <row r="307" spans="17:26" s="1028" customFormat="1">
      <c r="Q307" s="799"/>
      <c r="R307" s="799"/>
      <c r="S307" s="799"/>
      <c r="Y307" s="799"/>
      <c r="Z307" s="799"/>
    </row>
    <row r="308" spans="17:26" s="1028" customFormat="1">
      <c r="Q308" s="799"/>
      <c r="R308" s="799"/>
      <c r="S308" s="799"/>
      <c r="Y308" s="799"/>
      <c r="Z308" s="799"/>
    </row>
    <row r="309" spans="17:26" s="1028" customFormat="1">
      <c r="Q309" s="799"/>
      <c r="R309" s="799"/>
      <c r="S309" s="799"/>
      <c r="Y309" s="799"/>
      <c r="Z309" s="799"/>
    </row>
    <row r="310" spans="17:26" s="1028" customFormat="1">
      <c r="Q310" s="799"/>
      <c r="R310" s="799"/>
      <c r="S310" s="799"/>
      <c r="Y310" s="799"/>
      <c r="Z310" s="799"/>
    </row>
    <row r="311" spans="17:26" s="1028" customFormat="1">
      <c r="Q311" s="799"/>
      <c r="R311" s="799"/>
      <c r="S311" s="799"/>
      <c r="Y311" s="799"/>
      <c r="Z311" s="799"/>
    </row>
    <row r="312" spans="17:26" s="1028" customFormat="1">
      <c r="Q312" s="799"/>
      <c r="R312" s="799"/>
      <c r="S312" s="799"/>
      <c r="Y312" s="799"/>
      <c r="Z312" s="799"/>
    </row>
    <row r="313" spans="17:26" s="1028" customFormat="1">
      <c r="Q313" s="799"/>
      <c r="R313" s="799"/>
      <c r="S313" s="799"/>
      <c r="Y313" s="799"/>
      <c r="Z313" s="799"/>
    </row>
    <row r="314" spans="17:26" s="1028" customFormat="1">
      <c r="Q314" s="799"/>
      <c r="R314" s="799"/>
      <c r="S314" s="799"/>
      <c r="Y314" s="799"/>
      <c r="Z314" s="799"/>
    </row>
    <row r="315" spans="17:26" s="1028" customFormat="1">
      <c r="Q315" s="799"/>
      <c r="R315" s="799"/>
      <c r="S315" s="799"/>
      <c r="Y315" s="799"/>
      <c r="Z315" s="799"/>
    </row>
    <row r="316" spans="17:26" s="1028" customFormat="1">
      <c r="Q316" s="799"/>
      <c r="R316" s="799"/>
      <c r="S316" s="799"/>
      <c r="Y316" s="799"/>
      <c r="Z316" s="799"/>
    </row>
    <row r="317" spans="17:26" s="1028" customFormat="1">
      <c r="Q317" s="799"/>
      <c r="R317" s="799"/>
      <c r="S317" s="799"/>
      <c r="Y317" s="799"/>
      <c r="Z317" s="799"/>
    </row>
    <row r="318" spans="17:26" s="1028" customFormat="1">
      <c r="Q318" s="799"/>
      <c r="R318" s="799"/>
      <c r="S318" s="799"/>
      <c r="Y318" s="799"/>
      <c r="Z318" s="799"/>
    </row>
    <row r="319" spans="17:26" s="1028" customFormat="1">
      <c r="Q319" s="799"/>
      <c r="R319" s="799"/>
      <c r="S319" s="799"/>
      <c r="Y319" s="799"/>
      <c r="Z319" s="799"/>
    </row>
    <row r="320" spans="17:26" s="1028" customFormat="1">
      <c r="Q320" s="799"/>
      <c r="R320" s="799"/>
      <c r="S320" s="799"/>
      <c r="Y320" s="799"/>
      <c r="Z320" s="799"/>
    </row>
    <row r="321" spans="17:26" s="1028" customFormat="1">
      <c r="Q321" s="799"/>
      <c r="R321" s="799"/>
      <c r="S321" s="799"/>
      <c r="Y321" s="799"/>
      <c r="Z321" s="799"/>
    </row>
    <row r="322" spans="17:26" s="1028" customFormat="1">
      <c r="Q322" s="799"/>
      <c r="R322" s="799"/>
      <c r="S322" s="799"/>
      <c r="Y322" s="799"/>
      <c r="Z322" s="799"/>
    </row>
    <row r="323" spans="17:26" s="1028" customFormat="1">
      <c r="Q323" s="799"/>
      <c r="R323" s="799"/>
      <c r="S323" s="799"/>
      <c r="Y323" s="799"/>
      <c r="Z323" s="799"/>
    </row>
    <row r="324" spans="17:26" s="1028" customFormat="1">
      <c r="Q324" s="799"/>
      <c r="R324" s="799"/>
      <c r="S324" s="799"/>
      <c r="Y324" s="799"/>
      <c r="Z324" s="799"/>
    </row>
    <row r="325" spans="17:26" s="1028" customFormat="1">
      <c r="Q325" s="799"/>
      <c r="R325" s="799"/>
      <c r="S325" s="799"/>
      <c r="Y325" s="799"/>
      <c r="Z325" s="799"/>
    </row>
    <row r="326" spans="17:26" s="1028" customFormat="1">
      <c r="Q326" s="799"/>
      <c r="R326" s="799"/>
      <c r="S326" s="799"/>
      <c r="Y326" s="799"/>
      <c r="Z326" s="799"/>
    </row>
    <row r="327" spans="17:26" s="1028" customFormat="1">
      <c r="Q327" s="799"/>
      <c r="R327" s="799"/>
      <c r="S327" s="799"/>
      <c r="Y327" s="799"/>
      <c r="Z327" s="799"/>
    </row>
    <row r="328" spans="17:26" s="1028" customFormat="1">
      <c r="Q328" s="799"/>
      <c r="R328" s="799"/>
      <c r="S328" s="799"/>
      <c r="Y328" s="799"/>
      <c r="Z328" s="799"/>
    </row>
    <row r="329" spans="17:26" s="1028" customFormat="1">
      <c r="Q329" s="799"/>
      <c r="R329" s="799"/>
      <c r="S329" s="799"/>
      <c r="Y329" s="799"/>
      <c r="Z329" s="799"/>
    </row>
    <row r="330" spans="17:26" s="1028" customFormat="1">
      <c r="Q330" s="799"/>
      <c r="R330" s="799"/>
      <c r="S330" s="799"/>
      <c r="Y330" s="799"/>
      <c r="Z330" s="799"/>
    </row>
    <row r="331" spans="17:26" s="1028" customFormat="1">
      <c r="Q331" s="799"/>
      <c r="R331" s="799"/>
      <c r="S331" s="799"/>
      <c r="Y331" s="799"/>
      <c r="Z331" s="799"/>
    </row>
    <row r="332" spans="17:26" s="1028" customFormat="1">
      <c r="Q332" s="799"/>
      <c r="R332" s="799"/>
      <c r="S332" s="799"/>
      <c r="Y332" s="799"/>
      <c r="Z332" s="799"/>
    </row>
    <row r="333" spans="17:26" s="1028" customFormat="1">
      <c r="Q333" s="799"/>
      <c r="R333" s="799"/>
      <c r="S333" s="799"/>
      <c r="Y333" s="799"/>
      <c r="Z333" s="799"/>
    </row>
    <row r="334" spans="17:26" s="1028" customFormat="1">
      <c r="Q334" s="799"/>
      <c r="R334" s="799"/>
      <c r="S334" s="799"/>
      <c r="Y334" s="799"/>
      <c r="Z334" s="799"/>
    </row>
    <row r="335" spans="17:26" s="1028" customFormat="1">
      <c r="Q335" s="799"/>
      <c r="R335" s="799"/>
      <c r="S335" s="799"/>
      <c r="Y335" s="799"/>
      <c r="Z335" s="799"/>
    </row>
    <row r="336" spans="17:26" s="1028" customFormat="1">
      <c r="Q336" s="799"/>
      <c r="R336" s="799"/>
      <c r="S336" s="799"/>
      <c r="Y336" s="799"/>
      <c r="Z336" s="799"/>
    </row>
    <row r="337" spans="17:26" s="1028" customFormat="1">
      <c r="Q337" s="799"/>
      <c r="R337" s="799"/>
      <c r="S337" s="799"/>
      <c r="Y337" s="799"/>
      <c r="Z337" s="799"/>
    </row>
    <row r="338" spans="17:26" s="1028" customFormat="1">
      <c r="Q338" s="799"/>
      <c r="R338" s="799"/>
      <c r="S338" s="799"/>
      <c r="Y338" s="799"/>
      <c r="Z338" s="799"/>
    </row>
    <row r="339" spans="17:26" s="1028" customFormat="1">
      <c r="Q339" s="799"/>
      <c r="R339" s="799"/>
      <c r="S339" s="799"/>
      <c r="Y339" s="799"/>
      <c r="Z339" s="799"/>
    </row>
    <row r="340" spans="17:26" s="1028" customFormat="1">
      <c r="Q340" s="799"/>
      <c r="R340" s="799"/>
      <c r="S340" s="799"/>
      <c r="Y340" s="799"/>
      <c r="Z340" s="799"/>
    </row>
    <row r="341" spans="17:26" s="1028" customFormat="1">
      <c r="Q341" s="799"/>
      <c r="R341" s="799"/>
      <c r="S341" s="799"/>
      <c r="Y341" s="799"/>
      <c r="Z341" s="799"/>
    </row>
    <row r="342" spans="17:26" s="1028" customFormat="1">
      <c r="Q342" s="799"/>
      <c r="R342" s="799"/>
      <c r="S342" s="799"/>
      <c r="Y342" s="799"/>
      <c r="Z342" s="799"/>
    </row>
    <row r="343" spans="17:26" s="1028" customFormat="1">
      <c r="Q343" s="799"/>
      <c r="R343" s="799"/>
      <c r="S343" s="799"/>
      <c r="Y343" s="799"/>
      <c r="Z343" s="799"/>
    </row>
    <row r="344" spans="17:26" s="1028" customFormat="1">
      <c r="Q344" s="799"/>
      <c r="R344" s="799"/>
      <c r="S344" s="799"/>
      <c r="Y344" s="799"/>
      <c r="Z344" s="799"/>
    </row>
    <row r="345" spans="17:26" s="1028" customFormat="1">
      <c r="Q345" s="799"/>
      <c r="R345" s="799"/>
      <c r="S345" s="799"/>
      <c r="Y345" s="799"/>
      <c r="Z345" s="799"/>
    </row>
    <row r="346" spans="17:26" s="1028" customFormat="1">
      <c r="Q346" s="799"/>
      <c r="R346" s="799"/>
      <c r="S346" s="799"/>
      <c r="Y346" s="799"/>
      <c r="Z346" s="799"/>
    </row>
    <row r="347" spans="17:26" s="1028" customFormat="1">
      <c r="Q347" s="799"/>
      <c r="R347" s="799"/>
      <c r="S347" s="799"/>
      <c r="Y347" s="799"/>
      <c r="Z347" s="799"/>
    </row>
    <row r="348" spans="17:26" s="1028" customFormat="1">
      <c r="Q348" s="799"/>
      <c r="R348" s="799"/>
      <c r="S348" s="799"/>
      <c r="Y348" s="799"/>
      <c r="Z348" s="799"/>
    </row>
    <row r="349" spans="17:26" s="1028" customFormat="1">
      <c r="Q349" s="799"/>
      <c r="R349" s="799"/>
      <c r="S349" s="799"/>
      <c r="Y349" s="799"/>
      <c r="Z349" s="799"/>
    </row>
    <row r="350" spans="17:26" s="1028" customFormat="1">
      <c r="Q350" s="799"/>
      <c r="R350" s="799"/>
      <c r="S350" s="799"/>
      <c r="Y350" s="799"/>
      <c r="Z350" s="799"/>
    </row>
    <row r="351" spans="17:26" s="1028" customFormat="1">
      <c r="Q351" s="799"/>
      <c r="R351" s="799"/>
      <c r="S351" s="799"/>
      <c r="Y351" s="799"/>
      <c r="Z351" s="799"/>
    </row>
    <row r="352" spans="17:26" s="1028" customFormat="1">
      <c r="Q352" s="799"/>
      <c r="R352" s="799"/>
      <c r="S352" s="799"/>
      <c r="Y352" s="799"/>
      <c r="Z352" s="799"/>
    </row>
    <row r="353" spans="17:26" s="1028" customFormat="1">
      <c r="Q353" s="799"/>
      <c r="R353" s="799"/>
      <c r="S353" s="799"/>
      <c r="Y353" s="799"/>
      <c r="Z353" s="799"/>
    </row>
    <row r="354" spans="17:26" s="1028" customFormat="1">
      <c r="Q354" s="799"/>
      <c r="R354" s="799"/>
      <c r="S354" s="799"/>
      <c r="Y354" s="799"/>
      <c r="Z354" s="799"/>
    </row>
    <row r="355" spans="17:26" s="1028" customFormat="1">
      <c r="Q355" s="799"/>
      <c r="R355" s="799"/>
      <c r="S355" s="799"/>
      <c r="Y355" s="799"/>
      <c r="Z355" s="799"/>
    </row>
    <row r="356" spans="17:26" s="1028" customFormat="1">
      <c r="Q356" s="799"/>
      <c r="R356" s="799"/>
      <c r="S356" s="799"/>
      <c r="Y356" s="799"/>
      <c r="Z356" s="799"/>
    </row>
    <row r="357" spans="17:26" s="1028" customFormat="1">
      <c r="Q357" s="799"/>
      <c r="R357" s="799"/>
      <c r="S357" s="799"/>
      <c r="Y357" s="799"/>
      <c r="Z357" s="799"/>
    </row>
    <row r="358" spans="17:26" s="1028" customFormat="1">
      <c r="Q358" s="799"/>
      <c r="R358" s="799"/>
      <c r="S358" s="799"/>
      <c r="Y358" s="799"/>
      <c r="Z358" s="799"/>
    </row>
    <row r="359" spans="17:26" s="1028" customFormat="1">
      <c r="Q359" s="799"/>
      <c r="R359" s="799"/>
      <c r="S359" s="799"/>
      <c r="Y359" s="799"/>
      <c r="Z359" s="799"/>
    </row>
    <row r="360" spans="17:26" s="1028" customFormat="1">
      <c r="Q360" s="799"/>
      <c r="R360" s="799"/>
      <c r="S360" s="799"/>
      <c r="Y360" s="799"/>
      <c r="Z360" s="799"/>
    </row>
    <row r="361" spans="17:26" s="1028" customFormat="1">
      <c r="Q361" s="799"/>
      <c r="R361" s="799"/>
      <c r="S361" s="799"/>
      <c r="Y361" s="799"/>
      <c r="Z361" s="799"/>
    </row>
    <row r="362" spans="17:26" s="1028" customFormat="1">
      <c r="Q362" s="799"/>
      <c r="R362" s="799"/>
      <c r="S362" s="799"/>
      <c r="Y362" s="799"/>
      <c r="Z362" s="799"/>
    </row>
    <row r="363" spans="17:26" s="1028" customFormat="1">
      <c r="Q363" s="799"/>
      <c r="R363" s="799"/>
      <c r="S363" s="799"/>
      <c r="Y363" s="799"/>
      <c r="Z363" s="799"/>
    </row>
    <row r="364" spans="17:26" s="1028" customFormat="1">
      <c r="Q364" s="799"/>
      <c r="R364" s="799"/>
      <c r="S364" s="799"/>
      <c r="Y364" s="799"/>
      <c r="Z364" s="799"/>
    </row>
    <row r="365" spans="17:26" s="1028" customFormat="1">
      <c r="Q365" s="799"/>
      <c r="R365" s="799"/>
      <c r="S365" s="799"/>
      <c r="Y365" s="799"/>
      <c r="Z365" s="799"/>
    </row>
    <row r="366" spans="17:26" s="1028" customFormat="1">
      <c r="Q366" s="799"/>
      <c r="R366" s="799"/>
      <c r="S366" s="799"/>
      <c r="Y366" s="799"/>
      <c r="Z366" s="799"/>
    </row>
    <row r="367" spans="17:26" s="1028" customFormat="1">
      <c r="Q367" s="799"/>
      <c r="R367" s="799"/>
      <c r="S367" s="799"/>
      <c r="Y367" s="799"/>
      <c r="Z367" s="799"/>
    </row>
    <row r="368" spans="17:26" s="1028" customFormat="1">
      <c r="Q368" s="799"/>
      <c r="R368" s="799"/>
      <c r="S368" s="799"/>
      <c r="Y368" s="799"/>
      <c r="Z368" s="799"/>
    </row>
    <row r="369" spans="17:26" s="1028" customFormat="1">
      <c r="Q369" s="799"/>
      <c r="R369" s="799"/>
      <c r="S369" s="799"/>
      <c r="Y369" s="799"/>
      <c r="Z369" s="799"/>
    </row>
    <row r="370" spans="17:26" s="1028" customFormat="1">
      <c r="Q370" s="799"/>
      <c r="R370" s="799"/>
      <c r="S370" s="799"/>
      <c r="Y370" s="799"/>
      <c r="Z370" s="799"/>
    </row>
    <row r="371" spans="17:26" s="1028" customFormat="1">
      <c r="Q371" s="799"/>
      <c r="R371" s="799"/>
      <c r="S371" s="799"/>
      <c r="Y371" s="799"/>
      <c r="Z371" s="799"/>
    </row>
    <row r="372" spans="17:26" s="1028" customFormat="1">
      <c r="Q372" s="799"/>
      <c r="R372" s="799"/>
      <c r="S372" s="799"/>
      <c r="Y372" s="799"/>
      <c r="Z372" s="799"/>
    </row>
    <row r="373" spans="17:26" s="1028" customFormat="1">
      <c r="Q373" s="799"/>
      <c r="R373" s="799"/>
      <c r="S373" s="799"/>
      <c r="Y373" s="799"/>
      <c r="Z373" s="799"/>
    </row>
    <row r="374" spans="17:26" s="1028" customFormat="1">
      <c r="Q374" s="799"/>
      <c r="R374" s="799"/>
      <c r="S374" s="799"/>
      <c r="Y374" s="799"/>
      <c r="Z374" s="799"/>
    </row>
    <row r="375" spans="17:26" s="1028" customFormat="1">
      <c r="Q375" s="799"/>
      <c r="R375" s="799"/>
      <c r="S375" s="799"/>
      <c r="Y375" s="799"/>
      <c r="Z375" s="799"/>
    </row>
    <row r="376" spans="17:26" s="1028" customFormat="1">
      <c r="Q376" s="799"/>
      <c r="R376" s="799"/>
      <c r="S376" s="799"/>
      <c r="Y376" s="799"/>
      <c r="Z376" s="799"/>
    </row>
    <row r="377" spans="17:26" s="1028" customFormat="1">
      <c r="Q377" s="799"/>
      <c r="R377" s="799"/>
      <c r="S377" s="799"/>
      <c r="Y377" s="799"/>
      <c r="Z377" s="799"/>
    </row>
    <row r="378" spans="17:26" s="1028" customFormat="1">
      <c r="Q378" s="799"/>
      <c r="R378" s="799"/>
      <c r="S378" s="799"/>
      <c r="Y378" s="799"/>
      <c r="Z378" s="799"/>
    </row>
    <row r="379" spans="17:26" s="1028" customFormat="1">
      <c r="Q379" s="799"/>
      <c r="R379" s="799"/>
      <c r="S379" s="799"/>
      <c r="Y379" s="799"/>
      <c r="Z379" s="799"/>
    </row>
    <row r="380" spans="17:26" s="1028" customFormat="1">
      <c r="Q380" s="799"/>
      <c r="R380" s="799"/>
      <c r="S380" s="799"/>
      <c r="Y380" s="799"/>
      <c r="Z380" s="799"/>
    </row>
    <row r="381" spans="17:26" s="1028" customFormat="1">
      <c r="Q381" s="799"/>
      <c r="R381" s="799"/>
      <c r="S381" s="799"/>
      <c r="Y381" s="799"/>
      <c r="Z381" s="799"/>
    </row>
    <row r="382" spans="17:26" s="1028" customFormat="1">
      <c r="Q382" s="799"/>
      <c r="R382" s="799"/>
      <c r="S382" s="799"/>
      <c r="Y382" s="799"/>
      <c r="Z382" s="799"/>
    </row>
    <row r="383" spans="17:26" s="1028" customFormat="1">
      <c r="Q383" s="799"/>
      <c r="R383" s="799"/>
      <c r="S383" s="799"/>
      <c r="Y383" s="799"/>
      <c r="Z383" s="799"/>
    </row>
    <row r="384" spans="17:26" s="1028" customFormat="1">
      <c r="Q384" s="799"/>
      <c r="R384" s="799"/>
      <c r="S384" s="799"/>
      <c r="Y384" s="799"/>
      <c r="Z384" s="799"/>
    </row>
    <row r="385" spans="17:26" s="1028" customFormat="1">
      <c r="Q385" s="799"/>
      <c r="R385" s="799"/>
      <c r="S385" s="799"/>
      <c r="Y385" s="799"/>
      <c r="Z385" s="799"/>
    </row>
    <row r="386" spans="17:26" s="1028" customFormat="1">
      <c r="Q386" s="799"/>
      <c r="R386" s="799"/>
      <c r="S386" s="799"/>
      <c r="Y386" s="799"/>
      <c r="Z386" s="799"/>
    </row>
    <row r="387" spans="17:26" s="1028" customFormat="1">
      <c r="Q387" s="799"/>
      <c r="R387" s="799"/>
      <c r="S387" s="799"/>
      <c r="Y387" s="799"/>
      <c r="Z387" s="799"/>
    </row>
    <row r="388" spans="17:26" s="1028" customFormat="1">
      <c r="Q388" s="799"/>
      <c r="R388" s="799"/>
      <c r="S388" s="799"/>
      <c r="Y388" s="799"/>
      <c r="Z388" s="799"/>
    </row>
    <row r="389" spans="17:26" s="1028" customFormat="1">
      <c r="Q389" s="799"/>
      <c r="R389" s="799"/>
      <c r="S389" s="799"/>
      <c r="Y389" s="799"/>
      <c r="Z389" s="799"/>
    </row>
    <row r="390" spans="17:26" s="1028" customFormat="1">
      <c r="Q390" s="799"/>
      <c r="R390" s="799"/>
      <c r="S390" s="799"/>
      <c r="Y390" s="799"/>
      <c r="Z390" s="799"/>
    </row>
    <row r="391" spans="17:26" s="1028" customFormat="1">
      <c r="Q391" s="799"/>
      <c r="R391" s="799"/>
      <c r="S391" s="799"/>
      <c r="Y391" s="799"/>
      <c r="Z391" s="799"/>
    </row>
    <row r="392" spans="17:26" s="1028" customFormat="1">
      <c r="Q392" s="799"/>
      <c r="R392" s="799"/>
      <c r="S392" s="799"/>
      <c r="Y392" s="799"/>
      <c r="Z392" s="799"/>
    </row>
    <row r="393" spans="17:26" s="1028" customFormat="1">
      <c r="Q393" s="799"/>
      <c r="R393" s="799"/>
      <c r="S393" s="799"/>
      <c r="Y393" s="799"/>
      <c r="Z393" s="799"/>
    </row>
    <row r="394" spans="17:26" s="1028" customFormat="1">
      <c r="Q394" s="799"/>
      <c r="R394" s="799"/>
      <c r="S394" s="799"/>
      <c r="Y394" s="799"/>
      <c r="Z394" s="799"/>
    </row>
    <row r="395" spans="17:26" s="1028" customFormat="1">
      <c r="Q395" s="799"/>
      <c r="R395" s="799"/>
      <c r="S395" s="799"/>
      <c r="Y395" s="799"/>
      <c r="Z395" s="799"/>
    </row>
    <row r="396" spans="17:26" s="1028" customFormat="1">
      <c r="Q396" s="799"/>
      <c r="R396" s="799"/>
      <c r="S396" s="799"/>
      <c r="Y396" s="799"/>
      <c r="Z396" s="799"/>
    </row>
    <row r="397" spans="17:26" s="1028" customFormat="1">
      <c r="Q397" s="799"/>
      <c r="R397" s="799"/>
      <c r="S397" s="799"/>
      <c r="Y397" s="799"/>
      <c r="Z397" s="799"/>
    </row>
    <row r="398" spans="17:26" s="1028" customFormat="1">
      <c r="Q398" s="799"/>
      <c r="R398" s="799"/>
      <c r="S398" s="799"/>
      <c r="Y398" s="799"/>
      <c r="Z398" s="799"/>
    </row>
    <row r="399" spans="17:26" s="1028" customFormat="1">
      <c r="Q399" s="799"/>
      <c r="R399" s="799"/>
      <c r="S399" s="799"/>
      <c r="Y399" s="799"/>
      <c r="Z399" s="799"/>
    </row>
    <row r="400" spans="17:26" s="1028" customFormat="1">
      <c r="Q400" s="799"/>
      <c r="R400" s="799"/>
      <c r="S400" s="799"/>
      <c r="Y400" s="799"/>
      <c r="Z400" s="799"/>
    </row>
    <row r="401" spans="17:26" s="1028" customFormat="1">
      <c r="Q401" s="799"/>
      <c r="R401" s="799"/>
      <c r="S401" s="799"/>
      <c r="Y401" s="799"/>
      <c r="Z401" s="799"/>
    </row>
    <row r="402" spans="17:26" s="1028" customFormat="1">
      <c r="Q402" s="799"/>
      <c r="R402" s="799"/>
      <c r="S402" s="799"/>
      <c r="Y402" s="799"/>
      <c r="Z402" s="799"/>
    </row>
    <row r="403" spans="17:26" s="1028" customFormat="1">
      <c r="Q403" s="799"/>
      <c r="R403" s="799"/>
      <c r="S403" s="799"/>
      <c r="Y403" s="799"/>
      <c r="Z403" s="799"/>
    </row>
    <row r="404" spans="17:26" s="1028" customFormat="1">
      <c r="Q404" s="799"/>
      <c r="R404" s="799"/>
      <c r="S404" s="799"/>
      <c r="Y404" s="799"/>
      <c r="Z404" s="799"/>
    </row>
    <row r="405" spans="17:26" s="1028" customFormat="1">
      <c r="Q405" s="799"/>
      <c r="R405" s="799"/>
      <c r="S405" s="799"/>
      <c r="Y405" s="799"/>
      <c r="Z405" s="799"/>
    </row>
    <row r="406" spans="17:26" s="1028" customFormat="1">
      <c r="Q406" s="799"/>
      <c r="R406" s="799"/>
      <c r="S406" s="799"/>
      <c r="Y406" s="799"/>
      <c r="Z406" s="799"/>
    </row>
    <row r="407" spans="17:26" s="1028" customFormat="1">
      <c r="Q407" s="799"/>
      <c r="R407" s="799"/>
      <c r="S407" s="799"/>
      <c r="Y407" s="799"/>
      <c r="Z407" s="799"/>
    </row>
    <row r="408" spans="17:26" s="1028" customFormat="1">
      <c r="Q408" s="799"/>
      <c r="R408" s="799"/>
      <c r="S408" s="799"/>
      <c r="Y408" s="799"/>
      <c r="Z408" s="799"/>
    </row>
    <row r="409" spans="17:26" s="1028" customFormat="1">
      <c r="Q409" s="799"/>
      <c r="R409" s="799"/>
      <c r="S409" s="799"/>
      <c r="Y409" s="799"/>
      <c r="Z409" s="799"/>
    </row>
    <row r="410" spans="17:26" s="1028" customFormat="1">
      <c r="Q410" s="799"/>
      <c r="R410" s="799"/>
      <c r="S410" s="799"/>
      <c r="Y410" s="799"/>
      <c r="Z410" s="799"/>
    </row>
    <row r="411" spans="17:26" s="1028" customFormat="1">
      <c r="Q411" s="799"/>
      <c r="R411" s="799"/>
      <c r="S411" s="799"/>
      <c r="Y411" s="799"/>
      <c r="Z411" s="799"/>
    </row>
    <row r="412" spans="17:26" s="1028" customFormat="1">
      <c r="Q412" s="799"/>
      <c r="R412" s="799"/>
      <c r="S412" s="799"/>
      <c r="Y412" s="799"/>
      <c r="Z412" s="799"/>
    </row>
    <row r="413" spans="17:26" s="1028" customFormat="1">
      <c r="Q413" s="799"/>
      <c r="R413" s="799"/>
      <c r="S413" s="799"/>
      <c r="Y413" s="799"/>
      <c r="Z413" s="799"/>
    </row>
    <row r="414" spans="17:26" s="1028" customFormat="1">
      <c r="Q414" s="799"/>
      <c r="R414" s="799"/>
      <c r="S414" s="799"/>
      <c r="Y414" s="799"/>
      <c r="Z414" s="799"/>
    </row>
    <row r="415" spans="17:26" s="1028" customFormat="1">
      <c r="Q415" s="799"/>
      <c r="R415" s="799"/>
      <c r="S415" s="799"/>
      <c r="Y415" s="799"/>
      <c r="Z415" s="799"/>
    </row>
    <row r="416" spans="17:26" s="1028" customFormat="1">
      <c r="Q416" s="799"/>
      <c r="R416" s="799"/>
      <c r="S416" s="799"/>
      <c r="Y416" s="799"/>
      <c r="Z416" s="799"/>
    </row>
    <row r="417" spans="17:26" s="1028" customFormat="1">
      <c r="Q417" s="799"/>
      <c r="R417" s="799"/>
      <c r="S417" s="799"/>
      <c r="Y417" s="799"/>
      <c r="Z417" s="799"/>
    </row>
    <row r="418" spans="17:26" s="1028" customFormat="1">
      <c r="Q418" s="799"/>
      <c r="R418" s="799"/>
      <c r="S418" s="799"/>
      <c r="Y418" s="799"/>
      <c r="Z418" s="799"/>
    </row>
    <row r="419" spans="17:26" s="1028" customFormat="1">
      <c r="Q419" s="799"/>
      <c r="R419" s="799"/>
      <c r="S419" s="799"/>
      <c r="Y419" s="799"/>
      <c r="Z419" s="799"/>
    </row>
    <row r="420" spans="17:26" s="1028" customFormat="1">
      <c r="Q420" s="799"/>
      <c r="R420" s="799"/>
      <c r="S420" s="799"/>
      <c r="Y420" s="799"/>
      <c r="Z420" s="799"/>
    </row>
    <row r="421" spans="17:26" s="1028" customFormat="1">
      <c r="Q421" s="799"/>
      <c r="R421" s="799"/>
      <c r="S421" s="799"/>
      <c r="Y421" s="799"/>
      <c r="Z421" s="799"/>
    </row>
    <row r="422" spans="17:26" s="1028" customFormat="1">
      <c r="Q422" s="799"/>
      <c r="R422" s="799"/>
      <c r="S422" s="799"/>
      <c r="Y422" s="799"/>
      <c r="Z422" s="799"/>
    </row>
    <row r="423" spans="17:26" s="1028" customFormat="1">
      <c r="Q423" s="799"/>
      <c r="R423" s="799"/>
      <c r="S423" s="799"/>
      <c r="Y423" s="799"/>
      <c r="Z423" s="799"/>
    </row>
    <row r="424" spans="17:26" s="1028" customFormat="1">
      <c r="Q424" s="799"/>
      <c r="R424" s="799"/>
      <c r="S424" s="799"/>
      <c r="Y424" s="799"/>
      <c r="Z424" s="799"/>
    </row>
    <row r="425" spans="17:26" s="1028" customFormat="1">
      <c r="Q425" s="799"/>
      <c r="R425" s="799"/>
      <c r="S425" s="799"/>
      <c r="Y425" s="799"/>
      <c r="Z425" s="799"/>
    </row>
    <row r="426" spans="17:26" s="1028" customFormat="1">
      <c r="Q426" s="799"/>
      <c r="R426" s="799"/>
      <c r="S426" s="799"/>
      <c r="Y426" s="799"/>
      <c r="Z426" s="799"/>
    </row>
    <row r="427" spans="17:26" s="1028" customFormat="1">
      <c r="Q427" s="799"/>
      <c r="R427" s="799"/>
      <c r="S427" s="799"/>
      <c r="Y427" s="799"/>
      <c r="Z427" s="799"/>
    </row>
    <row r="428" spans="17:26" s="1028" customFormat="1">
      <c r="Q428" s="799"/>
      <c r="R428" s="799"/>
      <c r="S428" s="799"/>
      <c r="Y428" s="799"/>
      <c r="Z428" s="799"/>
    </row>
    <row r="429" spans="17:26" s="1028" customFormat="1">
      <c r="Q429" s="799"/>
      <c r="R429" s="799"/>
      <c r="S429" s="799"/>
      <c r="Y429" s="799"/>
      <c r="Z429" s="799"/>
    </row>
    <row r="430" spans="17:26" s="1028" customFormat="1">
      <c r="Q430" s="799"/>
      <c r="R430" s="799"/>
      <c r="S430" s="799"/>
      <c r="Y430" s="799"/>
      <c r="Z430" s="799"/>
    </row>
    <row r="431" spans="17:26" s="1028" customFormat="1">
      <c r="Q431" s="799"/>
      <c r="R431" s="799"/>
      <c r="S431" s="799"/>
      <c r="Y431" s="799"/>
      <c r="Z431" s="799"/>
    </row>
    <row r="432" spans="17:26" s="1028" customFormat="1">
      <c r="Q432" s="799"/>
      <c r="R432" s="799"/>
      <c r="S432" s="799"/>
      <c r="Y432" s="799"/>
      <c r="Z432" s="799"/>
    </row>
    <row r="433" spans="17:26" s="1028" customFormat="1">
      <c r="Q433" s="799"/>
      <c r="R433" s="799"/>
      <c r="S433" s="799"/>
      <c r="Y433" s="799"/>
      <c r="Z433" s="799"/>
    </row>
    <row r="434" spans="17:26" s="1028" customFormat="1">
      <c r="Q434" s="799"/>
      <c r="R434" s="799"/>
      <c r="S434" s="799"/>
      <c r="Y434" s="799"/>
      <c r="Z434" s="799"/>
    </row>
    <row r="435" spans="17:26" s="1028" customFormat="1">
      <c r="Q435" s="799"/>
      <c r="R435" s="799"/>
      <c r="S435" s="799"/>
      <c r="Y435" s="799"/>
      <c r="Z435" s="799"/>
    </row>
    <row r="436" spans="17:26" s="1028" customFormat="1">
      <c r="Q436" s="799"/>
      <c r="R436" s="799"/>
      <c r="S436" s="799"/>
      <c r="Y436" s="799"/>
      <c r="Z436" s="799"/>
    </row>
    <row r="437" spans="17:26" s="1028" customFormat="1">
      <c r="Q437" s="799"/>
      <c r="R437" s="799"/>
      <c r="S437" s="799"/>
      <c r="Y437" s="799"/>
      <c r="Z437" s="799"/>
    </row>
    <row r="438" spans="17:26" s="1028" customFormat="1">
      <c r="Q438" s="799"/>
      <c r="R438" s="799"/>
      <c r="S438" s="799"/>
      <c r="Y438" s="799"/>
      <c r="Z438" s="799"/>
    </row>
    <row r="439" spans="17:26" s="1028" customFormat="1">
      <c r="Q439" s="799"/>
      <c r="R439" s="799"/>
      <c r="S439" s="799"/>
      <c r="Y439" s="799"/>
      <c r="Z439" s="799"/>
    </row>
    <row r="440" spans="17:26" s="1028" customFormat="1">
      <c r="Q440" s="799"/>
      <c r="R440" s="799"/>
      <c r="S440" s="799"/>
      <c r="Y440" s="799"/>
      <c r="Z440" s="799"/>
    </row>
    <row r="441" spans="17:26" s="1028" customFormat="1">
      <c r="Q441" s="799"/>
      <c r="R441" s="799"/>
      <c r="S441" s="799"/>
      <c r="Y441" s="799"/>
      <c r="Z441" s="799"/>
    </row>
    <row r="442" spans="17:26" s="1028" customFormat="1">
      <c r="Q442" s="799"/>
      <c r="R442" s="799"/>
      <c r="S442" s="799"/>
      <c r="Y442" s="799"/>
      <c r="Z442" s="799"/>
    </row>
    <row r="443" spans="17:26" s="1028" customFormat="1">
      <c r="Q443" s="799"/>
      <c r="R443" s="799"/>
      <c r="S443" s="799"/>
      <c r="Y443" s="799"/>
      <c r="Z443" s="799"/>
    </row>
    <row r="444" spans="17:26" s="1028" customFormat="1">
      <c r="Q444" s="799"/>
      <c r="R444" s="799"/>
      <c r="S444" s="799"/>
      <c r="Y444" s="799"/>
      <c r="Z444" s="799"/>
    </row>
    <row r="445" spans="17:26" s="1028" customFormat="1">
      <c r="Q445" s="799"/>
      <c r="R445" s="799"/>
      <c r="S445" s="799"/>
      <c r="Y445" s="799"/>
      <c r="Z445" s="799"/>
    </row>
    <row r="446" spans="17:26" s="1028" customFormat="1">
      <c r="Q446" s="799"/>
      <c r="R446" s="799"/>
      <c r="S446" s="799"/>
      <c r="Y446" s="799"/>
      <c r="Z446" s="799"/>
    </row>
    <row r="447" spans="17:26" s="1028" customFormat="1">
      <c r="Q447" s="799"/>
      <c r="R447" s="799"/>
      <c r="S447" s="799"/>
      <c r="Y447" s="799"/>
      <c r="Z447" s="799"/>
    </row>
    <row r="448" spans="17:26" s="1028" customFormat="1">
      <c r="Q448" s="799"/>
      <c r="R448" s="799"/>
      <c r="S448" s="799"/>
      <c r="Y448" s="799"/>
      <c r="Z448" s="799"/>
    </row>
    <row r="449" spans="17:26" s="1028" customFormat="1">
      <c r="Q449" s="799"/>
      <c r="R449" s="799"/>
      <c r="S449" s="799"/>
      <c r="Y449" s="799"/>
      <c r="Z449" s="799"/>
    </row>
    <row r="450" spans="17:26" s="1028" customFormat="1">
      <c r="Q450" s="799"/>
      <c r="R450" s="799"/>
      <c r="S450" s="799"/>
      <c r="Y450" s="799"/>
      <c r="Z450" s="799"/>
    </row>
    <row r="451" spans="17:26" s="1028" customFormat="1">
      <c r="Q451" s="799"/>
      <c r="R451" s="799"/>
      <c r="S451" s="799"/>
      <c r="Y451" s="799"/>
      <c r="Z451" s="799"/>
    </row>
    <row r="452" spans="17:26" s="1028" customFormat="1">
      <c r="Q452" s="799"/>
      <c r="R452" s="799"/>
      <c r="S452" s="799"/>
      <c r="Y452" s="799"/>
      <c r="Z452" s="799"/>
    </row>
    <row r="453" spans="17:26" s="1028" customFormat="1">
      <c r="Q453" s="799"/>
      <c r="R453" s="799"/>
      <c r="S453" s="799"/>
      <c r="Y453" s="799"/>
      <c r="Z453" s="799"/>
    </row>
    <row r="454" spans="17:26" s="1028" customFormat="1">
      <c r="Q454" s="799"/>
      <c r="R454" s="799"/>
      <c r="S454" s="799"/>
      <c r="Y454" s="799"/>
      <c r="Z454" s="799"/>
    </row>
    <row r="455" spans="17:26" s="1028" customFormat="1">
      <c r="Q455" s="799"/>
      <c r="R455" s="799"/>
      <c r="S455" s="799"/>
      <c r="Y455" s="799"/>
      <c r="Z455" s="799"/>
    </row>
    <row r="456" spans="17:26" s="1028" customFormat="1">
      <c r="Q456" s="799"/>
      <c r="R456" s="799"/>
      <c r="S456" s="799"/>
      <c r="Y456" s="799"/>
      <c r="Z456" s="799"/>
    </row>
    <row r="457" spans="17:26" s="1028" customFormat="1">
      <c r="Q457" s="799"/>
      <c r="R457" s="799"/>
      <c r="S457" s="799"/>
      <c r="Y457" s="799"/>
      <c r="Z457" s="799"/>
    </row>
    <row r="458" spans="17:26" s="1028" customFormat="1">
      <c r="Q458" s="799"/>
      <c r="R458" s="799"/>
      <c r="S458" s="799"/>
      <c r="Y458" s="799"/>
      <c r="Z458" s="799"/>
    </row>
    <row r="459" spans="17:26" s="1028" customFormat="1">
      <c r="Q459" s="799"/>
      <c r="R459" s="799"/>
      <c r="S459" s="799"/>
      <c r="Y459" s="799"/>
      <c r="Z459" s="799"/>
    </row>
    <row r="460" spans="17:26" s="1028" customFormat="1">
      <c r="Q460" s="799"/>
      <c r="R460" s="799"/>
      <c r="S460" s="799"/>
      <c r="Y460" s="799"/>
      <c r="Z460" s="799"/>
    </row>
    <row r="461" spans="17:26" s="1028" customFormat="1">
      <c r="Q461" s="799"/>
      <c r="R461" s="799"/>
      <c r="S461" s="799"/>
      <c r="Y461" s="799"/>
      <c r="Z461" s="799"/>
    </row>
    <row r="462" spans="17:26" s="1028" customFormat="1">
      <c r="Q462" s="799"/>
      <c r="R462" s="799"/>
      <c r="S462" s="799"/>
      <c r="Y462" s="799"/>
      <c r="Z462" s="799"/>
    </row>
    <row r="463" spans="17:26" s="1028" customFormat="1">
      <c r="Q463" s="799"/>
      <c r="R463" s="799"/>
      <c r="S463" s="799"/>
      <c r="Y463" s="799"/>
      <c r="Z463" s="799"/>
    </row>
    <row r="464" spans="17:26" s="1028" customFormat="1">
      <c r="Q464" s="799"/>
      <c r="R464" s="799"/>
      <c r="S464" s="799"/>
      <c r="Y464" s="799"/>
      <c r="Z464" s="799"/>
    </row>
    <row r="465" spans="17:26" s="1028" customFormat="1">
      <c r="Q465" s="799"/>
      <c r="R465" s="799"/>
      <c r="S465" s="799"/>
      <c r="Y465" s="799"/>
      <c r="Z465" s="799"/>
    </row>
    <row r="466" spans="17:26" s="1028" customFormat="1">
      <c r="Q466" s="799"/>
      <c r="R466" s="799"/>
      <c r="S466" s="799"/>
      <c r="Y466" s="799"/>
      <c r="Z466" s="799"/>
    </row>
    <row r="467" spans="17:26" s="1028" customFormat="1">
      <c r="Q467" s="799"/>
      <c r="R467" s="799"/>
      <c r="S467" s="799"/>
      <c r="Y467" s="799"/>
      <c r="Z467" s="799"/>
    </row>
    <row r="468" spans="17:26" s="1028" customFormat="1">
      <c r="Q468" s="799"/>
      <c r="R468" s="799"/>
      <c r="S468" s="799"/>
      <c r="Y468" s="799"/>
      <c r="Z468" s="799"/>
    </row>
    <row r="469" spans="17:26" s="1028" customFormat="1">
      <c r="Q469" s="799"/>
      <c r="R469" s="799"/>
      <c r="S469" s="799"/>
      <c r="Y469" s="799"/>
      <c r="Z469" s="799"/>
    </row>
    <row r="470" spans="17:26" s="1028" customFormat="1">
      <c r="Q470" s="799"/>
      <c r="R470" s="799"/>
      <c r="S470" s="799"/>
      <c r="Y470" s="799"/>
      <c r="Z470" s="799"/>
    </row>
    <row r="471" spans="17:26" s="1028" customFormat="1">
      <c r="Q471" s="799"/>
      <c r="R471" s="799"/>
      <c r="S471" s="799"/>
      <c r="Y471" s="799"/>
      <c r="Z471" s="799"/>
    </row>
    <row r="472" spans="17:26" s="1028" customFormat="1">
      <c r="Q472" s="799"/>
      <c r="R472" s="799"/>
      <c r="S472" s="799"/>
      <c r="Y472" s="799"/>
      <c r="Z472" s="799"/>
    </row>
    <row r="473" spans="17:26" s="1028" customFormat="1">
      <c r="Q473" s="799"/>
      <c r="R473" s="799"/>
      <c r="S473" s="799"/>
      <c r="Y473" s="799"/>
      <c r="Z473" s="799"/>
    </row>
    <row r="474" spans="17:26" s="1028" customFormat="1">
      <c r="Q474" s="799"/>
      <c r="R474" s="799"/>
      <c r="S474" s="799"/>
      <c r="Y474" s="799"/>
      <c r="Z474" s="799"/>
    </row>
    <row r="475" spans="17:26" s="1028" customFormat="1">
      <c r="Q475" s="799"/>
      <c r="R475" s="799"/>
      <c r="S475" s="799"/>
      <c r="Y475" s="799"/>
      <c r="Z475" s="799"/>
    </row>
    <row r="476" spans="17:26" s="1028" customFormat="1">
      <c r="Q476" s="799"/>
      <c r="R476" s="799"/>
      <c r="S476" s="799"/>
      <c r="Y476" s="799"/>
      <c r="Z476" s="799"/>
    </row>
    <row r="477" spans="17:26" s="1028" customFormat="1">
      <c r="Q477" s="799"/>
      <c r="R477" s="799"/>
      <c r="S477" s="799"/>
      <c r="Y477" s="799"/>
      <c r="Z477" s="799"/>
    </row>
    <row r="478" spans="17:26" s="1028" customFormat="1">
      <c r="Q478" s="799"/>
      <c r="R478" s="799"/>
      <c r="S478" s="799"/>
      <c r="Y478" s="799"/>
      <c r="Z478" s="799"/>
    </row>
    <row r="479" spans="17:26" s="1028" customFormat="1">
      <c r="Q479" s="799"/>
      <c r="R479" s="799"/>
      <c r="S479" s="799"/>
      <c r="Y479" s="799"/>
      <c r="Z479" s="799"/>
    </row>
    <row r="480" spans="17:26" s="1028" customFormat="1">
      <c r="Q480" s="799"/>
      <c r="R480" s="799"/>
      <c r="S480" s="799"/>
      <c r="Y480" s="799"/>
      <c r="Z480" s="799"/>
    </row>
    <row r="481" spans="17:26" s="1028" customFormat="1">
      <c r="Q481" s="799"/>
      <c r="R481" s="799"/>
      <c r="S481" s="799"/>
      <c r="Y481" s="799"/>
      <c r="Z481" s="799"/>
    </row>
    <row r="482" spans="17:26" s="1028" customFormat="1">
      <c r="Q482" s="799"/>
      <c r="R482" s="799"/>
      <c r="S482" s="799"/>
      <c r="Y482" s="799"/>
      <c r="Z482" s="799"/>
    </row>
    <row r="483" spans="17:26" s="1028" customFormat="1">
      <c r="Q483" s="799"/>
      <c r="R483" s="799"/>
      <c r="S483" s="799"/>
      <c r="Y483" s="799"/>
      <c r="Z483" s="799"/>
    </row>
    <row r="484" spans="17:26" s="1028" customFormat="1">
      <c r="Q484" s="799"/>
      <c r="R484" s="799"/>
      <c r="S484" s="799"/>
      <c r="Y484" s="799"/>
      <c r="Z484" s="799"/>
    </row>
    <row r="485" spans="17:26" s="1028" customFormat="1">
      <c r="Q485" s="799"/>
      <c r="R485" s="799"/>
      <c r="S485" s="799"/>
      <c r="Y485" s="799"/>
      <c r="Z485" s="799"/>
    </row>
    <row r="486" spans="17:26" s="1028" customFormat="1">
      <c r="Q486" s="799"/>
      <c r="R486" s="799"/>
      <c r="S486" s="799"/>
      <c r="Y486" s="799"/>
      <c r="Z486" s="799"/>
    </row>
    <row r="487" spans="17:26" s="1028" customFormat="1">
      <c r="Q487" s="799"/>
      <c r="R487" s="799"/>
      <c r="S487" s="799"/>
      <c r="Y487" s="799"/>
      <c r="Z487" s="799"/>
    </row>
    <row r="488" spans="17:26" s="1028" customFormat="1">
      <c r="Q488" s="799"/>
      <c r="R488" s="799"/>
      <c r="S488" s="799"/>
      <c r="Y488" s="799"/>
      <c r="Z488" s="799"/>
    </row>
    <row r="489" spans="17:26" s="1028" customFormat="1">
      <c r="Q489" s="799"/>
      <c r="R489" s="799"/>
      <c r="S489" s="799"/>
      <c r="Y489" s="799"/>
      <c r="Z489" s="799"/>
    </row>
    <row r="490" spans="17:26" s="1028" customFormat="1">
      <c r="Q490" s="799"/>
      <c r="R490" s="799"/>
      <c r="S490" s="799"/>
      <c r="Y490" s="799"/>
      <c r="Z490" s="799"/>
    </row>
    <row r="491" spans="17:26" s="1028" customFormat="1">
      <c r="Q491" s="799"/>
      <c r="R491" s="799"/>
      <c r="S491" s="799"/>
      <c r="Y491" s="799"/>
      <c r="Z491" s="799"/>
    </row>
    <row r="492" spans="17:26" s="1028" customFormat="1">
      <c r="Q492" s="799"/>
      <c r="R492" s="799"/>
      <c r="S492" s="799"/>
      <c r="Y492" s="799"/>
      <c r="Z492" s="799"/>
    </row>
    <row r="493" spans="17:26" s="1028" customFormat="1">
      <c r="Q493" s="799"/>
      <c r="R493" s="799"/>
      <c r="S493" s="799"/>
      <c r="Y493" s="799"/>
      <c r="Z493" s="799"/>
    </row>
    <row r="494" spans="17:26" s="1028" customFormat="1">
      <c r="Q494" s="799"/>
      <c r="R494" s="799"/>
      <c r="S494" s="799"/>
      <c r="Y494" s="799"/>
      <c r="Z494" s="799"/>
    </row>
    <row r="495" spans="17:26" s="1028" customFormat="1">
      <c r="Q495" s="799"/>
      <c r="R495" s="799"/>
      <c r="S495" s="799"/>
      <c r="Y495" s="799"/>
      <c r="Z495" s="799"/>
    </row>
    <row r="496" spans="17:26" s="1028" customFormat="1">
      <c r="Q496" s="799"/>
      <c r="R496" s="799"/>
      <c r="S496" s="799"/>
      <c r="Y496" s="799"/>
      <c r="Z496" s="799"/>
    </row>
    <row r="497" spans="17:26" s="1028" customFormat="1">
      <c r="Q497" s="799"/>
      <c r="R497" s="799"/>
      <c r="S497" s="799"/>
      <c r="Y497" s="799"/>
      <c r="Z497" s="799"/>
    </row>
    <row r="498" spans="17:26" s="1028" customFormat="1">
      <c r="Q498" s="799"/>
      <c r="R498" s="799"/>
      <c r="S498" s="799"/>
      <c r="Y498" s="799"/>
      <c r="Z498" s="799"/>
    </row>
    <row r="499" spans="17:26" s="1028" customFormat="1">
      <c r="Q499" s="799"/>
      <c r="R499" s="799"/>
      <c r="S499" s="799"/>
      <c r="Y499" s="799"/>
      <c r="Z499" s="799"/>
    </row>
    <row r="500" spans="17:26" s="1028" customFormat="1">
      <c r="Q500" s="799"/>
      <c r="R500" s="799"/>
      <c r="S500" s="799"/>
      <c r="Y500" s="799"/>
      <c r="Z500" s="799"/>
    </row>
    <row r="501" spans="17:26" s="1028" customFormat="1">
      <c r="Q501" s="799"/>
      <c r="R501" s="799"/>
      <c r="S501" s="799"/>
      <c r="Y501" s="799"/>
      <c r="Z501" s="799"/>
    </row>
    <row r="502" spans="17:26" s="1028" customFormat="1">
      <c r="Q502" s="799"/>
      <c r="R502" s="799"/>
      <c r="S502" s="799"/>
      <c r="Y502" s="799"/>
      <c r="Z502" s="799"/>
    </row>
    <row r="503" spans="17:26" s="1028" customFormat="1">
      <c r="Q503" s="799"/>
      <c r="R503" s="799"/>
      <c r="S503" s="799"/>
      <c r="Y503" s="799"/>
      <c r="Z503" s="799"/>
    </row>
    <row r="504" spans="17:26" s="1028" customFormat="1">
      <c r="Q504" s="799"/>
      <c r="R504" s="799"/>
      <c r="S504" s="799"/>
      <c r="Y504" s="799"/>
      <c r="Z504" s="799"/>
    </row>
    <row r="505" spans="17:26" s="1028" customFormat="1">
      <c r="Q505" s="799"/>
      <c r="R505" s="799"/>
      <c r="S505" s="799"/>
      <c r="Y505" s="799"/>
      <c r="Z505" s="799"/>
    </row>
    <row r="506" spans="17:26" s="1028" customFormat="1">
      <c r="Q506" s="799"/>
      <c r="R506" s="799"/>
      <c r="S506" s="799"/>
      <c r="Y506" s="799"/>
      <c r="Z506" s="799"/>
    </row>
    <row r="507" spans="17:26" s="1028" customFormat="1">
      <c r="Q507" s="799"/>
      <c r="R507" s="799"/>
      <c r="S507" s="799"/>
      <c r="Y507" s="799"/>
      <c r="Z507" s="799"/>
    </row>
    <row r="508" spans="17:26" s="1028" customFormat="1">
      <c r="Q508" s="799"/>
      <c r="R508" s="799"/>
      <c r="S508" s="799"/>
      <c r="Y508" s="799"/>
      <c r="Z508" s="799"/>
    </row>
    <row r="509" spans="17:26" s="1028" customFormat="1">
      <c r="Q509" s="799"/>
      <c r="R509" s="799"/>
      <c r="S509" s="799"/>
      <c r="Y509" s="799"/>
      <c r="Z509" s="799"/>
    </row>
    <row r="510" spans="17:26" s="1028" customFormat="1">
      <c r="Q510" s="799"/>
      <c r="R510" s="799"/>
      <c r="S510" s="799"/>
      <c r="Y510" s="799"/>
      <c r="Z510" s="799"/>
    </row>
    <row r="511" spans="17:26" s="1028" customFormat="1">
      <c r="Q511" s="799"/>
      <c r="R511" s="799"/>
      <c r="S511" s="799"/>
      <c r="Y511" s="799"/>
      <c r="Z511" s="799"/>
    </row>
    <row r="512" spans="17:26" s="1028" customFormat="1">
      <c r="Q512" s="799"/>
      <c r="R512" s="799"/>
      <c r="S512" s="799"/>
      <c r="Y512" s="799"/>
      <c r="Z512" s="799"/>
    </row>
    <row r="513" spans="17:26" s="1028" customFormat="1">
      <c r="Q513" s="799"/>
      <c r="R513" s="799"/>
      <c r="S513" s="799"/>
      <c r="Y513" s="799"/>
      <c r="Z513" s="799"/>
    </row>
    <row r="514" spans="17:26" s="1028" customFormat="1">
      <c r="Q514" s="799"/>
      <c r="R514" s="799"/>
      <c r="S514" s="799"/>
      <c r="Y514" s="799"/>
      <c r="Z514" s="799"/>
    </row>
    <row r="515" spans="17:26" s="1028" customFormat="1">
      <c r="Q515" s="799"/>
      <c r="R515" s="799"/>
      <c r="S515" s="799"/>
      <c r="Y515" s="799"/>
      <c r="Z515" s="799"/>
    </row>
    <row r="516" spans="17:26" s="1028" customFormat="1">
      <c r="Q516" s="799"/>
      <c r="R516" s="799"/>
      <c r="S516" s="799"/>
      <c r="Y516" s="799"/>
      <c r="Z516" s="799"/>
    </row>
    <row r="517" spans="17:26" s="1028" customFormat="1">
      <c r="Q517" s="799"/>
      <c r="R517" s="799"/>
      <c r="S517" s="799"/>
      <c r="Y517" s="799"/>
      <c r="Z517" s="799"/>
    </row>
    <row r="518" spans="17:26" s="1028" customFormat="1">
      <c r="Q518" s="799"/>
      <c r="R518" s="799"/>
      <c r="S518" s="799"/>
      <c r="Y518" s="799"/>
      <c r="Z518" s="799"/>
    </row>
    <row r="519" spans="17:26" s="1028" customFormat="1">
      <c r="Q519" s="799"/>
      <c r="R519" s="799"/>
      <c r="S519" s="799"/>
      <c r="Y519" s="799"/>
      <c r="Z519" s="799"/>
    </row>
    <row r="520" spans="17:26" s="1028" customFormat="1">
      <c r="Q520" s="799"/>
      <c r="R520" s="799"/>
      <c r="S520" s="799"/>
      <c r="Y520" s="799"/>
      <c r="Z520" s="799"/>
    </row>
    <row r="521" spans="17:26" s="1028" customFormat="1">
      <c r="Q521" s="799"/>
      <c r="R521" s="799"/>
      <c r="S521" s="799"/>
      <c r="Y521" s="799"/>
      <c r="Z521" s="799"/>
    </row>
    <row r="522" spans="17:26" s="1028" customFormat="1">
      <c r="Q522" s="799"/>
      <c r="R522" s="799"/>
      <c r="S522" s="799"/>
      <c r="Y522" s="799"/>
      <c r="Z522" s="799"/>
    </row>
    <row r="523" spans="17:26" s="1028" customFormat="1">
      <c r="Q523" s="799"/>
      <c r="R523" s="799"/>
      <c r="S523" s="799"/>
      <c r="Y523" s="799"/>
      <c r="Z523" s="799"/>
    </row>
    <row r="524" spans="17:26" s="1028" customFormat="1">
      <c r="Q524" s="799"/>
      <c r="R524" s="799"/>
      <c r="S524" s="799"/>
      <c r="Y524" s="799"/>
      <c r="Z524" s="799"/>
    </row>
    <row r="525" spans="17:26" s="1028" customFormat="1">
      <c r="Q525" s="799"/>
      <c r="R525" s="799"/>
      <c r="S525" s="799"/>
      <c r="Y525" s="799"/>
      <c r="Z525" s="799"/>
    </row>
    <row r="526" spans="17:26" s="1028" customFormat="1">
      <c r="Q526" s="799"/>
      <c r="R526" s="799"/>
      <c r="S526" s="799"/>
      <c r="Y526" s="799"/>
      <c r="Z526" s="799"/>
    </row>
    <row r="527" spans="17:26" s="1028" customFormat="1">
      <c r="Q527" s="799"/>
      <c r="R527" s="799"/>
      <c r="S527" s="799"/>
      <c r="Y527" s="799"/>
      <c r="Z527" s="799"/>
    </row>
    <row r="528" spans="17:26" s="1028" customFormat="1">
      <c r="Q528" s="799"/>
      <c r="R528" s="799"/>
      <c r="S528" s="799"/>
      <c r="Y528" s="799"/>
      <c r="Z528" s="799"/>
    </row>
    <row r="529" spans="17:26" s="1028" customFormat="1">
      <c r="Q529" s="799"/>
      <c r="R529" s="799"/>
      <c r="S529" s="799"/>
      <c r="Y529" s="799"/>
      <c r="Z529" s="799"/>
    </row>
    <row r="530" spans="17:26" s="1028" customFormat="1">
      <c r="Q530" s="799"/>
      <c r="R530" s="799"/>
      <c r="S530" s="799"/>
      <c r="Y530" s="799"/>
      <c r="Z530" s="799"/>
    </row>
    <row r="531" spans="17:26" s="1028" customFormat="1">
      <c r="Q531" s="799"/>
      <c r="R531" s="799"/>
      <c r="S531" s="799"/>
      <c r="Y531" s="799"/>
      <c r="Z531" s="799"/>
    </row>
    <row r="532" spans="17:26" s="1028" customFormat="1">
      <c r="Q532" s="799"/>
      <c r="R532" s="799"/>
      <c r="S532" s="799"/>
      <c r="Y532" s="799"/>
      <c r="Z532" s="799"/>
    </row>
    <row r="533" spans="17:26" s="1028" customFormat="1">
      <c r="Q533" s="799"/>
      <c r="R533" s="799"/>
      <c r="S533" s="799"/>
      <c r="Y533" s="799"/>
      <c r="Z533" s="799"/>
    </row>
    <row r="534" spans="17:26" s="1028" customFormat="1">
      <c r="Q534" s="799"/>
      <c r="R534" s="799"/>
      <c r="S534" s="799"/>
      <c r="Y534" s="799"/>
      <c r="Z534" s="799"/>
    </row>
    <row r="535" spans="17:26" s="1028" customFormat="1">
      <c r="Q535" s="799"/>
      <c r="R535" s="799"/>
      <c r="S535" s="799"/>
      <c r="Y535" s="799"/>
      <c r="Z535" s="799"/>
    </row>
    <row r="536" spans="17:26" s="1028" customFormat="1">
      <c r="Q536" s="799"/>
      <c r="R536" s="799"/>
      <c r="S536" s="799"/>
      <c r="Y536" s="799"/>
      <c r="Z536" s="799"/>
    </row>
    <row r="537" spans="17:26" s="1028" customFormat="1">
      <c r="Q537" s="799"/>
      <c r="R537" s="799"/>
      <c r="S537" s="799"/>
      <c r="Y537" s="799"/>
      <c r="Z537" s="799"/>
    </row>
    <row r="538" spans="17:26" s="1028" customFormat="1">
      <c r="Q538" s="799"/>
      <c r="R538" s="799"/>
      <c r="S538" s="799"/>
      <c r="Y538" s="799"/>
      <c r="Z538" s="799"/>
    </row>
    <row r="539" spans="17:26" s="1028" customFormat="1">
      <c r="Q539" s="799"/>
      <c r="R539" s="799"/>
      <c r="S539" s="799"/>
      <c r="Y539" s="799"/>
      <c r="Z539" s="799"/>
    </row>
    <row r="540" spans="17:26" s="1028" customFormat="1">
      <c r="Q540" s="799"/>
      <c r="R540" s="799"/>
      <c r="S540" s="799"/>
      <c r="Y540" s="799"/>
      <c r="Z540" s="799"/>
    </row>
    <row r="541" spans="17:26" s="1028" customFormat="1">
      <c r="Q541" s="799"/>
      <c r="R541" s="799"/>
      <c r="S541" s="799"/>
      <c r="Y541" s="799"/>
      <c r="Z541" s="799"/>
    </row>
    <row r="542" spans="17:26" s="1028" customFormat="1">
      <c r="Q542" s="799"/>
      <c r="R542" s="799"/>
      <c r="S542" s="799"/>
      <c r="Y542" s="799"/>
      <c r="Z542" s="799"/>
    </row>
    <row r="543" spans="17:26" s="1028" customFormat="1">
      <c r="Q543" s="799"/>
      <c r="R543" s="799"/>
      <c r="S543" s="799"/>
      <c r="Y543" s="799"/>
      <c r="Z543" s="799"/>
    </row>
    <row r="544" spans="17:26" s="1028" customFormat="1">
      <c r="Q544" s="799"/>
      <c r="R544" s="799"/>
      <c r="S544" s="799"/>
      <c r="Y544" s="799"/>
      <c r="Z544" s="799"/>
    </row>
    <row r="545" spans="17:26" s="1028" customFormat="1">
      <c r="Q545" s="799"/>
      <c r="R545" s="799"/>
      <c r="S545" s="799"/>
      <c r="Y545" s="799"/>
      <c r="Z545" s="799"/>
    </row>
    <row r="546" spans="17:26" s="1028" customFormat="1">
      <c r="Q546" s="799"/>
      <c r="R546" s="799"/>
      <c r="S546" s="799"/>
      <c r="Y546" s="799"/>
      <c r="Z546" s="799"/>
    </row>
    <row r="547" spans="17:26" s="1028" customFormat="1">
      <c r="Q547" s="799"/>
      <c r="R547" s="799"/>
      <c r="S547" s="799"/>
      <c r="Y547" s="799"/>
      <c r="Z547" s="799"/>
    </row>
    <row r="548" spans="17:26" s="1028" customFormat="1">
      <c r="Q548" s="799"/>
      <c r="R548" s="799"/>
      <c r="S548" s="799"/>
      <c r="Y548" s="799"/>
      <c r="Z548" s="799"/>
    </row>
    <row r="549" spans="17:26" s="1028" customFormat="1">
      <c r="Q549" s="799"/>
      <c r="R549" s="799"/>
      <c r="S549" s="799"/>
      <c r="Y549" s="799"/>
      <c r="Z549" s="799"/>
    </row>
    <row r="550" spans="17:26" s="1028" customFormat="1">
      <c r="Q550" s="799"/>
      <c r="R550" s="799"/>
      <c r="S550" s="799"/>
      <c r="Y550" s="799"/>
      <c r="Z550" s="799"/>
    </row>
    <row r="551" spans="17:26" s="1028" customFormat="1">
      <c r="Q551" s="799"/>
      <c r="R551" s="799"/>
      <c r="S551" s="799"/>
      <c r="Y551" s="799"/>
      <c r="Z551" s="799"/>
    </row>
    <row r="552" spans="17:26" s="1028" customFormat="1">
      <c r="Q552" s="799"/>
      <c r="R552" s="799"/>
      <c r="S552" s="799"/>
      <c r="Y552" s="799"/>
      <c r="Z552" s="799"/>
    </row>
    <row r="553" spans="17:26" s="1028" customFormat="1">
      <c r="Q553" s="799"/>
      <c r="R553" s="799"/>
      <c r="S553" s="799"/>
      <c r="Y553" s="799"/>
      <c r="Z553" s="799"/>
    </row>
    <row r="554" spans="17:26" s="1028" customFormat="1">
      <c r="Q554" s="799"/>
      <c r="R554" s="799"/>
      <c r="S554" s="799"/>
      <c r="Y554" s="799"/>
      <c r="Z554" s="799"/>
    </row>
    <row r="555" spans="17:26" s="1028" customFormat="1">
      <c r="Q555" s="799"/>
      <c r="R555" s="799"/>
      <c r="S555" s="799"/>
      <c r="Y555" s="799"/>
      <c r="Z555" s="799"/>
    </row>
    <row r="556" spans="17:26" s="1028" customFormat="1">
      <c r="Q556" s="799"/>
      <c r="R556" s="799"/>
      <c r="S556" s="799"/>
      <c r="Y556" s="799"/>
      <c r="Z556" s="799"/>
    </row>
    <row r="557" spans="17:26" s="1028" customFormat="1">
      <c r="Q557" s="799"/>
      <c r="R557" s="799"/>
      <c r="S557" s="799"/>
      <c r="Y557" s="799"/>
      <c r="Z557" s="799"/>
    </row>
    <row r="558" spans="17:26" s="1028" customFormat="1">
      <c r="Q558" s="799"/>
      <c r="R558" s="799"/>
      <c r="S558" s="799"/>
      <c r="Y558" s="799"/>
      <c r="Z558" s="799"/>
    </row>
    <row r="559" spans="17:26" s="1028" customFormat="1">
      <c r="Q559" s="799"/>
      <c r="R559" s="799"/>
      <c r="S559" s="799"/>
      <c r="Y559" s="799"/>
      <c r="Z559" s="799"/>
    </row>
    <row r="560" spans="17:26" s="1028" customFormat="1">
      <c r="Q560" s="799"/>
      <c r="R560" s="799"/>
      <c r="S560" s="799"/>
      <c r="Y560" s="799"/>
      <c r="Z560" s="799"/>
    </row>
    <row r="561" spans="17:26" s="1028" customFormat="1">
      <c r="Q561" s="799"/>
      <c r="R561" s="799"/>
      <c r="S561" s="799"/>
      <c r="Y561" s="799"/>
      <c r="Z561" s="799"/>
    </row>
    <row r="562" spans="17:26" s="1028" customFormat="1">
      <c r="Q562" s="799"/>
      <c r="R562" s="799"/>
      <c r="S562" s="799"/>
      <c r="Y562" s="799"/>
      <c r="Z562" s="799"/>
    </row>
    <row r="563" spans="17:26" s="1028" customFormat="1">
      <c r="Q563" s="799"/>
      <c r="R563" s="799"/>
      <c r="S563" s="799"/>
      <c r="Y563" s="799"/>
      <c r="Z563" s="799"/>
    </row>
    <row r="564" spans="17:26" s="1028" customFormat="1">
      <c r="Q564" s="799"/>
      <c r="R564" s="799"/>
      <c r="S564" s="799"/>
      <c r="Y564" s="799"/>
      <c r="Z564" s="799"/>
    </row>
    <row r="565" spans="17:26" s="1028" customFormat="1">
      <c r="Q565" s="799"/>
      <c r="R565" s="799"/>
      <c r="S565" s="799"/>
      <c r="Y565" s="799"/>
      <c r="Z565" s="799"/>
    </row>
    <row r="566" spans="17:26" s="1028" customFormat="1">
      <c r="Q566" s="799"/>
      <c r="R566" s="799"/>
      <c r="S566" s="799"/>
      <c r="Y566" s="799"/>
      <c r="Z566" s="799"/>
    </row>
    <row r="567" spans="17:26" s="1028" customFormat="1">
      <c r="Q567" s="799"/>
      <c r="R567" s="799"/>
      <c r="S567" s="799"/>
      <c r="Y567" s="799"/>
      <c r="Z567" s="799"/>
    </row>
    <row r="568" spans="17:26" s="1028" customFormat="1">
      <c r="Q568" s="799"/>
      <c r="R568" s="799"/>
      <c r="S568" s="799"/>
      <c r="Y568" s="799"/>
      <c r="Z568" s="799"/>
    </row>
    <row r="569" spans="17:26" s="1028" customFormat="1">
      <c r="Q569" s="799"/>
      <c r="R569" s="799"/>
      <c r="S569" s="799"/>
      <c r="Y569" s="799"/>
      <c r="Z569" s="799"/>
    </row>
    <row r="570" spans="17:26" s="1028" customFormat="1">
      <c r="Q570" s="799"/>
      <c r="R570" s="799"/>
      <c r="S570" s="799"/>
      <c r="Y570" s="799"/>
      <c r="Z570" s="799"/>
    </row>
    <row r="571" spans="17:26" s="1028" customFormat="1">
      <c r="Q571" s="799"/>
      <c r="R571" s="799"/>
      <c r="S571" s="799"/>
      <c r="Y571" s="799"/>
      <c r="Z571" s="799"/>
    </row>
    <row r="572" spans="17:26" s="1028" customFormat="1">
      <c r="Q572" s="799"/>
      <c r="R572" s="799"/>
      <c r="S572" s="799"/>
      <c r="Y572" s="799"/>
      <c r="Z572" s="799"/>
    </row>
    <row r="573" spans="17:26" s="1028" customFormat="1">
      <c r="Q573" s="799"/>
      <c r="R573" s="799"/>
      <c r="S573" s="799"/>
      <c r="Y573" s="799"/>
      <c r="Z573" s="799"/>
    </row>
    <row r="574" spans="17:26" s="1028" customFormat="1">
      <c r="Q574" s="799"/>
      <c r="R574" s="799"/>
      <c r="S574" s="799"/>
      <c r="Y574" s="799"/>
      <c r="Z574" s="799"/>
    </row>
    <row r="575" spans="17:26" s="1028" customFormat="1">
      <c r="Q575" s="799"/>
      <c r="R575" s="799"/>
      <c r="S575" s="799"/>
      <c r="Y575" s="799"/>
      <c r="Z575" s="799"/>
    </row>
    <row r="576" spans="17:26" s="1028" customFormat="1">
      <c r="Q576" s="799"/>
      <c r="R576" s="799"/>
      <c r="S576" s="799"/>
      <c r="Y576" s="799"/>
      <c r="Z576" s="799"/>
    </row>
    <row r="577" spans="17:26" s="1028" customFormat="1">
      <c r="Q577" s="799"/>
      <c r="R577" s="799"/>
      <c r="S577" s="799"/>
      <c r="Y577" s="799"/>
      <c r="Z577" s="799"/>
    </row>
    <row r="578" spans="17:26" s="1028" customFormat="1">
      <c r="Q578" s="799"/>
      <c r="R578" s="799"/>
      <c r="S578" s="799"/>
      <c r="Y578" s="799"/>
      <c r="Z578" s="799"/>
    </row>
    <row r="579" spans="17:26" s="1028" customFormat="1">
      <c r="Q579" s="799"/>
      <c r="R579" s="799"/>
      <c r="S579" s="799"/>
      <c r="Y579" s="799"/>
      <c r="Z579" s="799"/>
    </row>
    <row r="580" spans="17:26" s="1028" customFormat="1">
      <c r="Q580" s="799"/>
      <c r="R580" s="799"/>
      <c r="S580" s="799"/>
      <c r="Y580" s="799"/>
      <c r="Z580" s="799"/>
    </row>
    <row r="581" spans="17:26" s="1028" customFormat="1">
      <c r="Q581" s="799"/>
      <c r="R581" s="799"/>
      <c r="S581" s="799"/>
      <c r="Y581" s="799"/>
      <c r="Z581" s="799"/>
    </row>
    <row r="582" spans="17:26" s="1028" customFormat="1">
      <c r="Q582" s="799"/>
      <c r="R582" s="799"/>
      <c r="S582" s="799"/>
      <c r="Y582" s="799"/>
      <c r="Z582" s="799"/>
    </row>
    <row r="583" spans="17:26" s="1028" customFormat="1">
      <c r="Q583" s="799"/>
      <c r="R583" s="799"/>
      <c r="S583" s="799"/>
      <c r="Y583" s="799"/>
      <c r="Z583" s="799"/>
    </row>
    <row r="584" spans="17:26" s="1028" customFormat="1">
      <c r="Q584" s="799"/>
      <c r="R584" s="799"/>
      <c r="S584" s="799"/>
      <c r="Y584" s="799"/>
      <c r="Z584" s="799"/>
    </row>
    <row r="585" spans="17:26" s="1028" customFormat="1">
      <c r="Q585" s="799"/>
      <c r="R585" s="799"/>
      <c r="S585" s="799"/>
      <c r="Y585" s="799"/>
      <c r="Z585" s="799"/>
    </row>
    <row r="586" spans="17:26" s="1028" customFormat="1">
      <c r="Q586" s="799"/>
      <c r="R586" s="799"/>
      <c r="S586" s="799"/>
      <c r="Y586" s="799"/>
      <c r="Z586" s="799"/>
    </row>
    <row r="587" spans="17:26" s="1028" customFormat="1">
      <c r="Q587" s="799"/>
      <c r="R587" s="799"/>
      <c r="S587" s="799"/>
      <c r="Y587" s="799"/>
      <c r="Z587" s="799"/>
    </row>
    <row r="588" spans="17:26" s="1028" customFormat="1">
      <c r="Q588" s="799"/>
      <c r="R588" s="799"/>
      <c r="S588" s="799"/>
      <c r="Y588" s="799"/>
      <c r="Z588" s="799"/>
    </row>
    <row r="589" spans="17:26" s="1028" customFormat="1">
      <c r="Q589" s="799"/>
      <c r="R589" s="799"/>
      <c r="S589" s="799"/>
      <c r="Y589" s="799"/>
      <c r="Z589" s="799"/>
    </row>
    <row r="590" spans="17:26" s="1028" customFormat="1">
      <c r="Q590" s="799"/>
      <c r="R590" s="799"/>
      <c r="S590" s="799"/>
      <c r="Y590" s="799"/>
      <c r="Z590" s="799"/>
    </row>
    <row r="591" spans="17:26" s="1028" customFormat="1">
      <c r="Q591" s="799"/>
      <c r="R591" s="799"/>
      <c r="S591" s="799"/>
      <c r="Y591" s="799"/>
      <c r="Z591" s="799"/>
    </row>
    <row r="592" spans="17:26" s="1028" customFormat="1">
      <c r="Q592" s="799"/>
      <c r="R592" s="799"/>
      <c r="S592" s="799"/>
      <c r="Y592" s="799"/>
      <c r="Z592" s="799"/>
    </row>
    <row r="593" spans="17:26" s="1028" customFormat="1">
      <c r="Q593" s="799"/>
      <c r="R593" s="799"/>
      <c r="S593" s="799"/>
      <c r="Y593" s="799"/>
      <c r="Z593" s="799"/>
    </row>
    <row r="594" spans="17:26" s="1028" customFormat="1">
      <c r="Q594" s="799"/>
      <c r="R594" s="799"/>
      <c r="S594" s="799"/>
      <c r="Y594" s="799"/>
      <c r="Z594" s="799"/>
    </row>
    <row r="595" spans="17:26" s="1028" customFormat="1">
      <c r="Q595" s="799"/>
      <c r="R595" s="799"/>
      <c r="S595" s="799"/>
      <c r="Y595" s="799"/>
      <c r="Z595" s="799"/>
    </row>
    <row r="596" spans="17:26" s="1028" customFormat="1">
      <c r="Q596" s="799"/>
      <c r="R596" s="799"/>
      <c r="S596" s="799"/>
      <c r="Y596" s="799"/>
      <c r="Z596" s="799"/>
    </row>
    <row r="597" spans="17:26" s="1028" customFormat="1">
      <c r="Q597" s="799"/>
      <c r="R597" s="799"/>
      <c r="S597" s="799"/>
      <c r="Y597" s="799"/>
      <c r="Z597" s="799"/>
    </row>
    <row r="598" spans="17:26" s="1028" customFormat="1">
      <c r="Q598" s="799"/>
      <c r="R598" s="799"/>
      <c r="S598" s="799"/>
      <c r="Y598" s="799"/>
      <c r="Z598" s="799"/>
    </row>
    <row r="599" spans="17:26" s="1028" customFormat="1">
      <c r="Q599" s="799"/>
      <c r="R599" s="799"/>
      <c r="S599" s="799"/>
      <c r="Y599" s="799"/>
      <c r="Z599" s="799"/>
    </row>
    <row r="600" spans="17:26" s="1028" customFormat="1">
      <c r="Q600" s="799"/>
      <c r="R600" s="799"/>
      <c r="S600" s="799"/>
      <c r="Y600" s="799"/>
      <c r="Z600" s="799"/>
    </row>
    <row r="601" spans="17:26" s="1028" customFormat="1">
      <c r="Q601" s="799"/>
      <c r="R601" s="799"/>
      <c r="S601" s="799"/>
      <c r="Y601" s="799"/>
      <c r="Z601" s="799"/>
    </row>
    <row r="602" spans="17:26" s="1028" customFormat="1">
      <c r="Q602" s="799"/>
      <c r="R602" s="799"/>
      <c r="S602" s="799"/>
      <c r="Y602" s="799"/>
      <c r="Z602" s="799"/>
    </row>
    <row r="603" spans="17:26" s="1028" customFormat="1">
      <c r="Q603" s="799"/>
      <c r="R603" s="799"/>
      <c r="S603" s="799"/>
      <c r="Y603" s="799"/>
      <c r="Z603" s="799"/>
    </row>
    <row r="604" spans="17:26" s="1028" customFormat="1">
      <c r="Q604" s="799"/>
      <c r="R604" s="799"/>
      <c r="S604" s="799"/>
      <c r="Y604" s="799"/>
      <c r="Z604" s="799"/>
    </row>
    <row r="605" spans="17:26" s="1028" customFormat="1">
      <c r="Q605" s="799"/>
      <c r="R605" s="799"/>
      <c r="S605" s="799"/>
      <c r="Y605" s="799"/>
      <c r="Z605" s="799"/>
    </row>
    <row r="606" spans="17:26" s="1028" customFormat="1">
      <c r="Q606" s="799"/>
      <c r="R606" s="799"/>
      <c r="S606" s="799"/>
      <c r="Y606" s="799"/>
      <c r="Z606" s="799"/>
    </row>
    <row r="607" spans="17:26" s="1028" customFormat="1">
      <c r="Q607" s="799"/>
      <c r="R607" s="799"/>
      <c r="S607" s="799"/>
      <c r="Y607" s="799"/>
      <c r="Z607" s="799"/>
    </row>
    <row r="608" spans="17:26" s="1028" customFormat="1">
      <c r="Q608" s="799"/>
      <c r="R608" s="799"/>
      <c r="S608" s="799"/>
      <c r="Y608" s="799"/>
      <c r="Z608" s="799"/>
    </row>
    <row r="609" spans="17:26" s="1028" customFormat="1">
      <c r="Q609" s="799"/>
      <c r="R609" s="799"/>
      <c r="S609" s="799"/>
      <c r="Y609" s="799"/>
      <c r="Z609" s="799"/>
    </row>
    <row r="610" spans="17:26" s="1028" customFormat="1">
      <c r="Q610" s="799"/>
      <c r="R610" s="799"/>
      <c r="S610" s="799"/>
      <c r="Y610" s="799"/>
      <c r="Z610" s="799"/>
    </row>
    <row r="611" spans="17:26" s="1028" customFormat="1">
      <c r="Q611" s="799"/>
      <c r="R611" s="799"/>
      <c r="S611" s="799"/>
      <c r="Y611" s="799"/>
      <c r="Z611" s="799"/>
    </row>
    <row r="612" spans="17:26" s="1028" customFormat="1">
      <c r="Q612" s="799"/>
      <c r="R612" s="799"/>
      <c r="S612" s="799"/>
      <c r="Y612" s="799"/>
      <c r="Z612" s="799"/>
    </row>
    <row r="613" spans="17:26" s="1028" customFormat="1">
      <c r="Q613" s="799"/>
      <c r="R613" s="799"/>
      <c r="S613" s="799"/>
      <c r="Y613" s="799"/>
      <c r="Z613" s="799"/>
    </row>
    <row r="614" spans="17:26" s="1028" customFormat="1">
      <c r="Q614" s="799"/>
      <c r="R614" s="799"/>
      <c r="S614" s="799"/>
      <c r="Y614" s="799"/>
      <c r="Z614" s="799"/>
    </row>
    <row r="615" spans="17:26" s="1028" customFormat="1">
      <c r="Q615" s="799"/>
      <c r="R615" s="799"/>
      <c r="S615" s="799"/>
      <c r="Y615" s="799"/>
      <c r="Z615" s="799"/>
    </row>
    <row r="616" spans="17:26" s="1028" customFormat="1">
      <c r="Q616" s="799"/>
      <c r="R616" s="799"/>
      <c r="S616" s="799"/>
      <c r="Y616" s="799"/>
      <c r="Z616" s="799"/>
    </row>
    <row r="617" spans="17:26" s="1028" customFormat="1">
      <c r="Q617" s="799"/>
      <c r="R617" s="799"/>
      <c r="S617" s="799"/>
      <c r="Y617" s="799"/>
      <c r="Z617" s="799"/>
    </row>
    <row r="618" spans="17:26" s="1028" customFormat="1">
      <c r="Q618" s="799"/>
      <c r="R618" s="799"/>
      <c r="S618" s="799"/>
      <c r="Y618" s="799"/>
      <c r="Z618" s="799"/>
    </row>
    <row r="619" spans="17:26" s="1028" customFormat="1">
      <c r="Q619" s="799"/>
      <c r="R619" s="799"/>
      <c r="S619" s="799"/>
      <c r="Y619" s="799"/>
      <c r="Z619" s="799"/>
    </row>
    <row r="620" spans="17:26" s="1028" customFormat="1">
      <c r="Q620" s="799"/>
      <c r="R620" s="799"/>
      <c r="S620" s="799"/>
      <c r="Y620" s="799"/>
      <c r="Z620" s="799"/>
    </row>
    <row r="621" spans="17:26" s="1028" customFormat="1">
      <c r="Q621" s="799"/>
      <c r="R621" s="799"/>
      <c r="S621" s="799"/>
      <c r="Y621" s="799"/>
      <c r="Z621" s="799"/>
    </row>
    <row r="622" spans="17:26" s="1028" customFormat="1">
      <c r="Q622" s="799"/>
      <c r="R622" s="799"/>
      <c r="S622" s="799"/>
      <c r="Y622" s="799"/>
      <c r="Z622" s="799"/>
    </row>
    <row r="623" spans="17:26" s="1028" customFormat="1">
      <c r="Q623" s="799"/>
      <c r="R623" s="799"/>
      <c r="S623" s="799"/>
      <c r="Y623" s="799"/>
      <c r="Z623" s="799"/>
    </row>
    <row r="624" spans="17:26" s="1028" customFormat="1">
      <c r="Q624" s="799"/>
      <c r="R624" s="799"/>
      <c r="S624" s="799"/>
      <c r="Y624" s="799"/>
      <c r="Z624" s="799"/>
    </row>
    <row r="625" spans="17:26" s="1028" customFormat="1">
      <c r="Q625" s="799"/>
      <c r="R625" s="799"/>
      <c r="S625" s="799"/>
      <c r="Y625" s="799"/>
      <c r="Z625" s="799"/>
    </row>
    <row r="626" spans="17:26" s="1028" customFormat="1">
      <c r="Q626" s="799"/>
      <c r="R626" s="799"/>
      <c r="S626" s="799"/>
      <c r="Y626" s="799"/>
      <c r="Z626" s="799"/>
    </row>
    <row r="627" spans="17:26" s="1028" customFormat="1">
      <c r="Q627" s="799"/>
      <c r="R627" s="799"/>
      <c r="S627" s="799"/>
      <c r="Y627" s="799"/>
      <c r="Z627" s="799"/>
    </row>
    <row r="628" spans="17:26" s="1028" customFormat="1">
      <c r="Q628" s="799"/>
      <c r="R628" s="799"/>
      <c r="S628" s="799"/>
      <c r="Y628" s="799"/>
      <c r="Z628" s="799"/>
    </row>
    <row r="629" spans="17:26" s="1028" customFormat="1">
      <c r="Q629" s="799"/>
      <c r="R629" s="799"/>
      <c r="S629" s="799"/>
      <c r="Y629" s="799"/>
      <c r="Z629" s="799"/>
    </row>
    <row r="630" spans="17:26" s="1028" customFormat="1">
      <c r="Q630" s="799"/>
      <c r="R630" s="799"/>
      <c r="S630" s="799"/>
      <c r="Y630" s="799"/>
      <c r="Z630" s="799"/>
    </row>
    <row r="631" spans="17:26" s="1028" customFormat="1">
      <c r="Q631" s="799"/>
      <c r="R631" s="799"/>
      <c r="S631" s="799"/>
      <c r="Y631" s="799"/>
      <c r="Z631" s="799"/>
    </row>
    <row r="632" spans="17:26" s="1028" customFormat="1">
      <c r="Q632" s="799"/>
      <c r="R632" s="799"/>
      <c r="S632" s="799"/>
      <c r="Y632" s="799"/>
      <c r="Z632" s="799"/>
    </row>
    <row r="633" spans="17:26" s="1028" customFormat="1">
      <c r="Q633" s="799"/>
      <c r="R633" s="799"/>
      <c r="S633" s="799"/>
      <c r="Y633" s="799"/>
      <c r="Z633" s="799"/>
    </row>
    <row r="634" spans="17:26" s="1028" customFormat="1">
      <c r="Q634" s="799"/>
      <c r="R634" s="799"/>
      <c r="S634" s="799"/>
      <c r="Y634" s="799"/>
      <c r="Z634" s="799"/>
    </row>
    <row r="635" spans="17:26" s="1028" customFormat="1">
      <c r="Q635" s="799"/>
      <c r="R635" s="799"/>
      <c r="S635" s="799"/>
      <c r="Y635" s="799"/>
      <c r="Z635" s="799"/>
    </row>
    <row r="636" spans="17:26" s="1028" customFormat="1">
      <c r="Q636" s="799"/>
      <c r="R636" s="799"/>
      <c r="S636" s="799"/>
      <c r="Y636" s="799"/>
      <c r="Z636" s="799"/>
    </row>
    <row r="637" spans="17:26" s="1028" customFormat="1">
      <c r="Q637" s="799"/>
      <c r="R637" s="799"/>
      <c r="S637" s="799"/>
      <c r="Y637" s="799"/>
      <c r="Z637" s="799"/>
    </row>
    <row r="638" spans="17:26" s="1028" customFormat="1">
      <c r="Q638" s="799"/>
      <c r="R638" s="799"/>
      <c r="S638" s="799"/>
      <c r="Y638" s="799"/>
      <c r="Z638" s="799"/>
    </row>
    <row r="639" spans="17:26" s="1028" customFormat="1">
      <c r="Q639" s="799"/>
      <c r="R639" s="799"/>
      <c r="S639" s="799"/>
      <c r="Y639" s="799"/>
      <c r="Z639" s="799"/>
    </row>
    <row r="640" spans="17:26" s="1028" customFormat="1">
      <c r="Q640" s="799"/>
      <c r="R640" s="799"/>
      <c r="S640" s="799"/>
      <c r="Y640" s="799"/>
      <c r="Z640" s="799"/>
    </row>
    <row r="641" spans="17:26" s="1028" customFormat="1">
      <c r="Q641" s="799"/>
      <c r="R641" s="799"/>
      <c r="S641" s="799"/>
      <c r="Y641" s="799"/>
      <c r="Z641" s="799"/>
    </row>
    <row r="642" spans="17:26" s="1028" customFormat="1">
      <c r="Q642" s="799"/>
      <c r="R642" s="799"/>
      <c r="S642" s="799"/>
      <c r="Y642" s="799"/>
      <c r="Z642" s="799"/>
    </row>
    <row r="643" spans="17:26" s="1028" customFormat="1">
      <c r="Q643" s="799"/>
      <c r="R643" s="799"/>
      <c r="S643" s="799"/>
      <c r="Y643" s="799"/>
      <c r="Z643" s="799"/>
    </row>
    <row r="644" spans="17:26" s="1028" customFormat="1">
      <c r="Q644" s="799"/>
      <c r="R644" s="799"/>
      <c r="S644" s="799"/>
      <c r="Y644" s="799"/>
      <c r="Z644" s="799"/>
    </row>
    <row r="645" spans="17:26" s="1028" customFormat="1">
      <c r="Q645" s="799"/>
      <c r="R645" s="799"/>
      <c r="S645" s="799"/>
      <c r="Y645" s="799"/>
      <c r="Z645" s="799"/>
    </row>
    <row r="646" spans="17:26" s="1028" customFormat="1">
      <c r="Q646" s="799"/>
      <c r="R646" s="799"/>
      <c r="S646" s="799"/>
      <c r="Y646" s="799"/>
      <c r="Z646" s="799"/>
    </row>
    <row r="647" spans="17:26" s="1028" customFormat="1">
      <c r="Q647" s="799"/>
      <c r="R647" s="799"/>
      <c r="S647" s="799"/>
      <c r="Y647" s="799"/>
      <c r="Z647" s="799"/>
    </row>
    <row r="648" spans="17:26" s="1028" customFormat="1">
      <c r="Q648" s="799"/>
      <c r="R648" s="799"/>
      <c r="S648" s="799"/>
      <c r="Y648" s="799"/>
      <c r="Z648" s="799"/>
    </row>
    <row r="649" spans="17:26" s="1028" customFormat="1">
      <c r="Q649" s="799"/>
      <c r="R649" s="799"/>
      <c r="S649" s="799"/>
      <c r="Y649" s="799"/>
      <c r="Z649" s="799"/>
    </row>
    <row r="650" spans="17:26" s="1028" customFormat="1">
      <c r="Q650" s="799"/>
      <c r="R650" s="799"/>
      <c r="S650" s="799"/>
      <c r="Y650" s="799"/>
      <c r="Z650" s="799"/>
    </row>
    <row r="651" spans="17:26" s="1028" customFormat="1">
      <c r="Q651" s="799"/>
      <c r="R651" s="799"/>
      <c r="S651" s="799"/>
      <c r="Y651" s="799"/>
      <c r="Z651" s="799"/>
    </row>
    <row r="652" spans="17:26" s="1028" customFormat="1">
      <c r="Q652" s="799"/>
      <c r="R652" s="799"/>
      <c r="S652" s="799"/>
      <c r="Y652" s="799"/>
      <c r="Z652" s="799"/>
    </row>
    <row r="653" spans="17:26" s="1028" customFormat="1">
      <c r="Q653" s="799"/>
      <c r="R653" s="799"/>
      <c r="S653" s="799"/>
      <c r="Y653" s="799"/>
      <c r="Z653" s="799"/>
    </row>
    <row r="654" spans="17:26" s="1028" customFormat="1">
      <c r="Q654" s="799"/>
      <c r="R654" s="799"/>
      <c r="S654" s="799"/>
      <c r="Y654" s="799"/>
      <c r="Z654" s="799"/>
    </row>
    <row r="655" spans="17:26" s="1028" customFormat="1">
      <c r="Q655" s="799"/>
      <c r="R655" s="799"/>
      <c r="S655" s="799"/>
      <c r="Y655" s="799"/>
      <c r="Z655" s="799"/>
    </row>
    <row r="656" spans="17:26" s="1028" customFormat="1">
      <c r="Q656" s="799"/>
      <c r="R656" s="799"/>
      <c r="S656" s="799"/>
      <c r="Y656" s="799"/>
      <c r="Z656" s="799"/>
    </row>
    <row r="657" spans="17:26" s="1028" customFormat="1">
      <c r="Q657" s="799"/>
      <c r="R657" s="799"/>
      <c r="S657" s="799"/>
      <c r="Y657" s="799"/>
      <c r="Z657" s="799"/>
    </row>
    <row r="658" spans="17:26" s="1028" customFormat="1">
      <c r="Q658" s="799"/>
      <c r="R658" s="799"/>
      <c r="S658" s="799"/>
      <c r="Y658" s="799"/>
      <c r="Z658" s="799"/>
    </row>
    <row r="659" spans="17:26" s="1028" customFormat="1">
      <c r="Q659" s="799"/>
      <c r="R659" s="799"/>
      <c r="S659" s="799"/>
      <c r="Y659" s="799"/>
      <c r="Z659" s="799"/>
    </row>
    <row r="660" spans="17:26" s="1028" customFormat="1">
      <c r="Q660" s="799"/>
      <c r="R660" s="799"/>
      <c r="S660" s="799"/>
      <c r="Y660" s="799"/>
      <c r="Z660" s="799"/>
    </row>
    <row r="661" spans="17:26" s="1028" customFormat="1">
      <c r="Q661" s="799"/>
      <c r="R661" s="799"/>
      <c r="S661" s="799"/>
      <c r="Y661" s="799"/>
      <c r="Z661" s="799"/>
    </row>
    <row r="662" spans="17:26" s="1028" customFormat="1">
      <c r="Q662" s="799"/>
      <c r="R662" s="799"/>
      <c r="S662" s="799"/>
      <c r="Y662" s="799"/>
      <c r="Z662" s="799"/>
    </row>
    <row r="663" spans="17:26" s="1028" customFormat="1">
      <c r="Q663" s="799"/>
      <c r="R663" s="799"/>
      <c r="S663" s="799"/>
      <c r="Y663" s="799"/>
      <c r="Z663" s="799"/>
    </row>
    <row r="664" spans="17:26" s="1028" customFormat="1">
      <c r="Q664" s="799"/>
      <c r="R664" s="799"/>
      <c r="S664" s="799"/>
      <c r="Y664" s="799"/>
      <c r="Z664" s="799"/>
    </row>
    <row r="665" spans="17:26" s="1028" customFormat="1">
      <c r="Q665" s="799"/>
      <c r="R665" s="799"/>
      <c r="S665" s="799"/>
      <c r="Y665" s="799"/>
      <c r="Z665" s="799"/>
    </row>
    <row r="666" spans="17:26" s="1028" customFormat="1">
      <c r="Q666" s="799"/>
      <c r="R666" s="799"/>
      <c r="S666" s="799"/>
      <c r="Y666" s="799"/>
      <c r="Z666" s="799"/>
    </row>
    <row r="667" spans="17:26" s="1028" customFormat="1">
      <c r="Q667" s="799"/>
      <c r="R667" s="799"/>
      <c r="S667" s="799"/>
      <c r="Y667" s="799"/>
      <c r="Z667" s="799"/>
    </row>
    <row r="668" spans="17:26" s="1028" customFormat="1">
      <c r="Q668" s="799"/>
      <c r="R668" s="799"/>
      <c r="S668" s="799"/>
      <c r="Y668" s="799"/>
      <c r="Z668" s="799"/>
    </row>
    <row r="669" spans="17:26" s="1028" customFormat="1">
      <c r="Q669" s="799"/>
      <c r="R669" s="799"/>
      <c r="S669" s="799"/>
      <c r="Y669" s="799"/>
      <c r="Z669" s="799"/>
    </row>
    <row r="670" spans="17:26" s="1028" customFormat="1">
      <c r="Q670" s="799"/>
      <c r="R670" s="799"/>
      <c r="S670" s="799"/>
      <c r="Y670" s="799"/>
      <c r="Z670" s="799"/>
    </row>
    <row r="671" spans="17:26" s="1028" customFormat="1">
      <c r="Q671" s="799"/>
      <c r="R671" s="799"/>
      <c r="S671" s="799"/>
      <c r="Y671" s="799"/>
      <c r="Z671" s="799"/>
    </row>
    <row r="672" spans="17:26" s="1028" customFormat="1">
      <c r="Q672" s="799"/>
      <c r="R672" s="799"/>
      <c r="S672" s="799"/>
      <c r="Y672" s="799"/>
      <c r="Z672" s="799"/>
    </row>
    <row r="673" spans="17:26" s="1028" customFormat="1">
      <c r="Q673" s="799"/>
      <c r="R673" s="799"/>
      <c r="S673" s="799"/>
      <c r="Y673" s="799"/>
      <c r="Z673" s="799"/>
    </row>
    <row r="674" spans="17:26" s="1028" customFormat="1">
      <c r="Q674" s="799"/>
      <c r="R674" s="799"/>
      <c r="S674" s="799"/>
      <c r="Y674" s="799"/>
      <c r="Z674" s="799"/>
    </row>
    <row r="675" spans="17:26" s="1028" customFormat="1">
      <c r="Q675" s="799"/>
      <c r="R675" s="799"/>
      <c r="S675" s="799"/>
      <c r="Y675" s="799"/>
      <c r="Z675" s="799"/>
    </row>
    <row r="676" spans="17:26" s="1028" customFormat="1">
      <c r="Q676" s="799"/>
      <c r="R676" s="799"/>
      <c r="S676" s="799"/>
      <c r="Y676" s="799"/>
      <c r="Z676" s="799"/>
    </row>
    <row r="677" spans="17:26" s="1028" customFormat="1">
      <c r="Q677" s="799"/>
      <c r="R677" s="799"/>
      <c r="S677" s="799"/>
      <c r="Y677" s="799"/>
      <c r="Z677" s="799"/>
    </row>
    <row r="678" spans="17:26" s="1028" customFormat="1">
      <c r="Q678" s="799"/>
      <c r="R678" s="799"/>
      <c r="S678" s="799"/>
      <c r="Y678" s="799"/>
      <c r="Z678" s="799"/>
    </row>
    <row r="679" spans="17:26" s="1028" customFormat="1">
      <c r="Q679" s="799"/>
      <c r="R679" s="799"/>
      <c r="S679" s="799"/>
      <c r="Y679" s="799"/>
      <c r="Z679" s="799"/>
    </row>
    <row r="680" spans="17:26" s="1028" customFormat="1">
      <c r="Q680" s="799"/>
      <c r="R680" s="799"/>
      <c r="S680" s="799"/>
      <c r="Y680" s="799"/>
      <c r="Z680" s="799"/>
    </row>
    <row r="681" spans="17:26" s="1028" customFormat="1">
      <c r="Q681" s="799"/>
      <c r="R681" s="799"/>
      <c r="S681" s="799"/>
      <c r="Y681" s="799"/>
      <c r="Z681" s="799"/>
    </row>
    <row r="682" spans="17:26" s="1028" customFormat="1">
      <c r="Q682" s="799"/>
      <c r="R682" s="799"/>
      <c r="S682" s="799"/>
      <c r="Y682" s="799"/>
      <c r="Z682" s="799"/>
    </row>
    <row r="683" spans="17:26" s="1028" customFormat="1">
      <c r="Q683" s="799"/>
      <c r="R683" s="799"/>
      <c r="S683" s="799"/>
      <c r="Y683" s="799"/>
      <c r="Z683" s="799"/>
    </row>
    <row r="684" spans="17:26" s="1028" customFormat="1">
      <c r="Q684" s="799"/>
      <c r="R684" s="799"/>
      <c r="S684" s="799"/>
      <c r="Y684" s="799"/>
      <c r="Z684" s="799"/>
    </row>
    <row r="685" spans="17:26" s="1028" customFormat="1">
      <c r="Q685" s="799"/>
      <c r="R685" s="799"/>
      <c r="S685" s="799"/>
      <c r="Y685" s="799"/>
      <c r="Z685" s="799"/>
    </row>
    <row r="686" spans="17:26" s="1028" customFormat="1">
      <c r="Q686" s="799"/>
      <c r="R686" s="799"/>
      <c r="S686" s="799"/>
      <c r="Y686" s="799"/>
      <c r="Z686" s="799"/>
    </row>
    <row r="687" spans="17:26" s="1028" customFormat="1">
      <c r="Q687" s="799"/>
      <c r="R687" s="799"/>
      <c r="S687" s="799"/>
      <c r="Y687" s="799"/>
      <c r="Z687" s="799"/>
    </row>
    <row r="688" spans="17:26" s="1028" customFormat="1">
      <c r="Q688" s="799"/>
      <c r="R688" s="799"/>
      <c r="S688" s="799"/>
      <c r="Y688" s="799"/>
      <c r="Z688" s="799"/>
    </row>
    <row r="689" spans="17:26" s="1028" customFormat="1">
      <c r="Q689" s="799"/>
      <c r="R689" s="799"/>
      <c r="S689" s="799"/>
      <c r="Y689" s="799"/>
      <c r="Z689" s="799"/>
    </row>
    <row r="690" spans="17:26" s="1028" customFormat="1">
      <c r="Q690" s="799"/>
      <c r="R690" s="799"/>
      <c r="S690" s="799"/>
      <c r="Y690" s="799"/>
      <c r="Z690" s="799"/>
    </row>
    <row r="691" spans="17:26" s="1028" customFormat="1">
      <c r="Q691" s="799"/>
      <c r="R691" s="799"/>
      <c r="S691" s="799"/>
      <c r="Y691" s="799"/>
      <c r="Z691" s="799"/>
    </row>
    <row r="692" spans="17:26" s="1028" customFormat="1">
      <c r="Q692" s="799"/>
      <c r="R692" s="799"/>
      <c r="S692" s="799"/>
      <c r="Y692" s="799"/>
      <c r="Z692" s="799"/>
    </row>
    <row r="693" spans="17:26" s="1028" customFormat="1">
      <c r="Q693" s="799"/>
      <c r="R693" s="799"/>
      <c r="S693" s="799"/>
      <c r="Y693" s="799"/>
      <c r="Z693" s="799"/>
    </row>
    <row r="694" spans="17:26" s="1028" customFormat="1">
      <c r="Q694" s="799"/>
      <c r="R694" s="799"/>
      <c r="S694" s="799"/>
      <c r="Y694" s="799"/>
      <c r="Z694" s="799"/>
    </row>
    <row r="695" spans="17:26" s="1028" customFormat="1">
      <c r="Q695" s="799"/>
      <c r="R695" s="799"/>
      <c r="S695" s="799"/>
      <c r="Y695" s="799"/>
      <c r="Z695" s="799"/>
    </row>
    <row r="696" spans="17:26" s="1028" customFormat="1">
      <c r="Q696" s="799"/>
      <c r="R696" s="799"/>
      <c r="S696" s="799"/>
      <c r="Y696" s="799"/>
      <c r="Z696" s="799"/>
    </row>
    <row r="697" spans="17:26" s="1028" customFormat="1">
      <c r="Q697" s="799"/>
      <c r="R697" s="799"/>
      <c r="S697" s="799"/>
      <c r="Y697" s="799"/>
      <c r="Z697" s="799"/>
    </row>
    <row r="698" spans="17:26" s="1028" customFormat="1">
      <c r="Q698" s="799"/>
      <c r="R698" s="799"/>
      <c r="S698" s="799"/>
      <c r="Y698" s="799"/>
      <c r="Z698" s="799"/>
    </row>
    <row r="699" spans="17:26" s="1028" customFormat="1">
      <c r="Q699" s="799"/>
      <c r="R699" s="799"/>
      <c r="S699" s="799"/>
      <c r="Y699" s="799"/>
      <c r="Z699" s="799"/>
    </row>
    <row r="700" spans="17:26" s="1028" customFormat="1">
      <c r="Q700" s="799"/>
      <c r="R700" s="799"/>
      <c r="S700" s="799"/>
      <c r="Y700" s="799"/>
      <c r="Z700" s="799"/>
    </row>
    <row r="701" spans="17:26" s="1028" customFormat="1">
      <c r="Q701" s="799"/>
      <c r="R701" s="799"/>
      <c r="S701" s="799"/>
      <c r="Y701" s="799"/>
      <c r="Z701" s="799"/>
    </row>
    <row r="702" spans="17:26" s="1028" customFormat="1">
      <c r="Q702" s="799"/>
      <c r="R702" s="799"/>
      <c r="S702" s="799"/>
      <c r="Y702" s="799"/>
      <c r="Z702" s="799"/>
    </row>
    <row r="703" spans="17:26" s="1028" customFormat="1">
      <c r="Q703" s="799"/>
      <c r="R703" s="799"/>
      <c r="S703" s="799"/>
      <c r="Y703" s="799"/>
      <c r="Z703" s="799"/>
    </row>
    <row r="704" spans="17:26" s="1028" customFormat="1">
      <c r="Q704" s="799"/>
      <c r="R704" s="799"/>
      <c r="S704" s="799"/>
      <c r="Y704" s="799"/>
      <c r="Z704" s="799"/>
    </row>
    <row r="705" spans="17:26" s="1028" customFormat="1">
      <c r="Q705" s="799"/>
      <c r="R705" s="799"/>
      <c r="S705" s="799"/>
      <c r="Y705" s="799"/>
      <c r="Z705" s="799"/>
    </row>
    <row r="706" spans="17:26" s="1028" customFormat="1">
      <c r="Q706" s="799"/>
      <c r="R706" s="799"/>
      <c r="S706" s="799"/>
      <c r="Y706" s="799"/>
      <c r="Z706" s="799"/>
    </row>
    <row r="707" spans="17:26" s="1028" customFormat="1">
      <c r="Q707" s="799"/>
      <c r="R707" s="799"/>
      <c r="S707" s="799"/>
      <c r="Y707" s="799"/>
      <c r="Z707" s="799"/>
    </row>
    <row r="708" spans="17:26" s="1028" customFormat="1">
      <c r="Q708" s="799"/>
      <c r="R708" s="799"/>
      <c r="S708" s="799"/>
      <c r="Y708" s="799"/>
      <c r="Z708" s="799"/>
    </row>
    <row r="709" spans="17:26" s="1028" customFormat="1">
      <c r="Q709" s="799"/>
      <c r="R709" s="799"/>
      <c r="S709" s="799"/>
      <c r="Y709" s="799"/>
      <c r="Z709" s="799"/>
    </row>
    <row r="710" spans="17:26" s="1028" customFormat="1">
      <c r="Q710" s="799"/>
      <c r="R710" s="799"/>
      <c r="S710" s="799"/>
      <c r="Y710" s="799"/>
      <c r="Z710" s="799"/>
    </row>
    <row r="711" spans="17:26" s="1028" customFormat="1">
      <c r="Q711" s="799"/>
      <c r="R711" s="799"/>
      <c r="S711" s="799"/>
      <c r="Y711" s="799"/>
      <c r="Z711" s="799"/>
    </row>
    <row r="712" spans="17:26" s="1028" customFormat="1">
      <c r="Q712" s="799"/>
      <c r="R712" s="799"/>
      <c r="S712" s="799"/>
      <c r="Y712" s="799"/>
      <c r="Z712" s="799"/>
    </row>
    <row r="713" spans="17:26" s="1028" customFormat="1">
      <c r="Q713" s="799"/>
      <c r="R713" s="799"/>
      <c r="S713" s="799"/>
      <c r="Y713" s="799"/>
      <c r="Z713" s="799"/>
    </row>
    <row r="714" spans="17:26" s="1028" customFormat="1">
      <c r="Q714" s="799"/>
      <c r="R714" s="799"/>
      <c r="S714" s="799"/>
      <c r="Y714" s="799"/>
      <c r="Z714" s="799"/>
    </row>
    <row r="715" spans="17:26" s="1028" customFormat="1">
      <c r="Q715" s="799"/>
      <c r="R715" s="799"/>
      <c r="S715" s="799"/>
      <c r="Y715" s="799"/>
      <c r="Z715" s="799"/>
    </row>
    <row r="716" spans="17:26" s="1028" customFormat="1">
      <c r="Q716" s="799"/>
      <c r="R716" s="799"/>
      <c r="S716" s="799"/>
      <c r="Y716" s="799"/>
      <c r="Z716" s="799"/>
    </row>
    <row r="717" spans="17:26" s="1028" customFormat="1">
      <c r="Q717" s="799"/>
      <c r="R717" s="799"/>
      <c r="S717" s="799"/>
      <c r="Y717" s="799"/>
      <c r="Z717" s="799"/>
    </row>
    <row r="718" spans="17:26" s="1028" customFormat="1">
      <c r="Q718" s="799"/>
      <c r="R718" s="799"/>
      <c r="S718" s="799"/>
      <c r="Y718" s="799"/>
      <c r="Z718" s="799"/>
    </row>
    <row r="719" spans="17:26" s="1028" customFormat="1">
      <c r="Q719" s="799"/>
      <c r="R719" s="799"/>
      <c r="S719" s="799"/>
      <c r="Y719" s="799"/>
      <c r="Z719" s="799"/>
    </row>
    <row r="720" spans="17:26" s="1028" customFormat="1">
      <c r="Q720" s="799"/>
      <c r="R720" s="799"/>
      <c r="S720" s="799"/>
      <c r="Y720" s="799"/>
      <c r="Z720" s="799"/>
    </row>
    <row r="721" spans="17:26" s="1028" customFormat="1">
      <c r="Q721" s="799"/>
      <c r="R721" s="799"/>
      <c r="S721" s="799"/>
      <c r="Y721" s="799"/>
      <c r="Z721" s="799"/>
    </row>
    <row r="722" spans="17:26" s="1028" customFormat="1">
      <c r="Q722" s="799"/>
      <c r="R722" s="799"/>
      <c r="S722" s="799"/>
      <c r="Y722" s="799"/>
      <c r="Z722" s="799"/>
    </row>
    <row r="723" spans="17:26" s="1028" customFormat="1">
      <c r="Q723" s="799"/>
      <c r="R723" s="799"/>
      <c r="S723" s="799"/>
      <c r="Y723" s="799"/>
      <c r="Z723" s="799"/>
    </row>
    <row r="724" spans="17:26" s="1028" customFormat="1">
      <c r="Q724" s="799"/>
      <c r="R724" s="799"/>
      <c r="S724" s="799"/>
      <c r="Y724" s="799"/>
      <c r="Z724" s="799"/>
    </row>
    <row r="725" spans="17:26" s="1028" customFormat="1">
      <c r="Q725" s="799"/>
      <c r="R725" s="799"/>
      <c r="S725" s="799"/>
      <c r="Y725" s="799"/>
      <c r="Z725" s="799"/>
    </row>
    <row r="726" spans="17:26" s="1028" customFormat="1">
      <c r="Q726" s="799"/>
      <c r="R726" s="799"/>
      <c r="S726" s="799"/>
      <c r="Y726" s="799"/>
      <c r="Z726" s="799"/>
    </row>
    <row r="727" spans="17:26" s="1028" customFormat="1">
      <c r="Q727" s="799"/>
      <c r="R727" s="799"/>
      <c r="S727" s="799"/>
      <c r="Y727" s="799"/>
      <c r="Z727" s="799"/>
    </row>
    <row r="728" spans="17:26" s="1028" customFormat="1">
      <c r="Q728" s="799"/>
      <c r="R728" s="799"/>
      <c r="S728" s="799"/>
      <c r="Y728" s="799"/>
      <c r="Z728" s="799"/>
    </row>
    <row r="729" spans="17:26" s="1028" customFormat="1">
      <c r="Q729" s="799"/>
      <c r="R729" s="799"/>
      <c r="S729" s="799"/>
      <c r="Y729" s="799"/>
      <c r="Z729" s="799"/>
    </row>
    <row r="730" spans="17:26" s="1028" customFormat="1">
      <c r="Q730" s="799"/>
      <c r="R730" s="799"/>
      <c r="S730" s="799"/>
      <c r="Y730" s="799"/>
      <c r="Z730" s="799"/>
    </row>
    <row r="731" spans="17:26" s="1028" customFormat="1">
      <c r="Q731" s="799"/>
      <c r="R731" s="799"/>
      <c r="S731" s="799"/>
      <c r="Y731" s="799"/>
      <c r="Z731" s="799"/>
    </row>
    <row r="732" spans="17:26" s="1028" customFormat="1">
      <c r="Q732" s="799"/>
      <c r="R732" s="799"/>
      <c r="S732" s="799"/>
      <c r="Y732" s="799"/>
      <c r="Z732" s="799"/>
    </row>
    <row r="733" spans="17:26" s="1028" customFormat="1">
      <c r="Q733" s="799"/>
      <c r="R733" s="799"/>
      <c r="S733" s="799"/>
      <c r="Y733" s="799"/>
      <c r="Z733" s="799"/>
    </row>
    <row r="734" spans="17:26" s="1028" customFormat="1">
      <c r="Q734" s="799"/>
      <c r="R734" s="799"/>
      <c r="S734" s="799"/>
      <c r="Y734" s="799"/>
      <c r="Z734" s="799"/>
    </row>
    <row r="735" spans="17:26" s="1028" customFormat="1">
      <c r="Q735" s="799"/>
      <c r="R735" s="799"/>
      <c r="S735" s="799"/>
      <c r="Y735" s="799"/>
      <c r="Z735" s="799"/>
    </row>
    <row r="736" spans="17:26" s="1028" customFormat="1">
      <c r="Q736" s="799"/>
      <c r="R736" s="799"/>
      <c r="S736" s="799"/>
      <c r="Y736" s="799"/>
      <c r="Z736" s="799"/>
    </row>
    <row r="737" spans="17:26" s="1028" customFormat="1">
      <c r="Q737" s="799"/>
      <c r="R737" s="799"/>
      <c r="S737" s="799"/>
      <c r="Y737" s="799"/>
      <c r="Z737" s="799"/>
    </row>
    <row r="738" spans="17:26" s="1028" customFormat="1">
      <c r="Q738" s="799"/>
      <c r="R738" s="799"/>
      <c r="S738" s="799"/>
      <c r="Y738" s="799"/>
      <c r="Z738" s="799"/>
    </row>
    <row r="739" spans="17:26" s="1028" customFormat="1">
      <c r="Q739" s="799"/>
      <c r="R739" s="799"/>
      <c r="S739" s="799"/>
      <c r="Y739" s="799"/>
      <c r="Z739" s="799"/>
    </row>
    <row r="740" spans="17:26" s="1028" customFormat="1">
      <c r="Q740" s="799"/>
      <c r="R740" s="799"/>
      <c r="S740" s="799"/>
      <c r="Y740" s="799"/>
      <c r="Z740" s="799"/>
    </row>
    <row r="741" spans="17:26" s="1028" customFormat="1">
      <c r="Q741" s="799"/>
      <c r="R741" s="799"/>
      <c r="S741" s="799"/>
      <c r="Y741" s="799"/>
      <c r="Z741" s="799"/>
    </row>
    <row r="742" spans="17:26" s="1028" customFormat="1">
      <c r="Q742" s="799"/>
      <c r="R742" s="799"/>
      <c r="S742" s="799"/>
      <c r="Y742" s="799"/>
      <c r="Z742" s="799"/>
    </row>
    <row r="743" spans="17:26" s="1028" customFormat="1">
      <c r="Q743" s="799"/>
      <c r="R743" s="799"/>
      <c r="S743" s="799"/>
      <c r="Y743" s="799"/>
      <c r="Z743" s="799"/>
    </row>
    <row r="744" spans="17:26" s="1028" customFormat="1">
      <c r="Q744" s="799"/>
      <c r="R744" s="799"/>
      <c r="S744" s="799"/>
      <c r="Y744" s="799"/>
      <c r="Z744" s="799"/>
    </row>
    <row r="745" spans="17:26" s="1028" customFormat="1">
      <c r="Q745" s="799"/>
      <c r="R745" s="799"/>
      <c r="S745" s="799"/>
      <c r="Y745" s="799"/>
      <c r="Z745" s="799"/>
    </row>
    <row r="746" spans="17:26" s="1028" customFormat="1">
      <c r="Q746" s="799"/>
      <c r="R746" s="799"/>
      <c r="S746" s="799"/>
      <c r="Y746" s="799"/>
      <c r="Z746" s="799"/>
    </row>
    <row r="747" spans="17:26" s="1028" customFormat="1">
      <c r="Q747" s="799"/>
      <c r="R747" s="799"/>
      <c r="S747" s="799"/>
      <c r="Y747" s="799"/>
      <c r="Z747" s="799"/>
    </row>
    <row r="748" spans="17:26" s="1028" customFormat="1">
      <c r="Q748" s="799"/>
      <c r="R748" s="799"/>
      <c r="S748" s="799"/>
      <c r="Y748" s="799"/>
      <c r="Z748" s="799"/>
    </row>
    <row r="749" spans="17:26" s="1028" customFormat="1">
      <c r="Q749" s="799"/>
      <c r="R749" s="799"/>
      <c r="S749" s="799"/>
      <c r="Y749" s="799"/>
      <c r="Z749" s="799"/>
    </row>
    <row r="750" spans="17:26" s="1028" customFormat="1">
      <c r="Q750" s="799"/>
      <c r="R750" s="799"/>
      <c r="S750" s="799"/>
      <c r="Y750" s="799"/>
      <c r="Z750" s="799"/>
    </row>
    <row r="751" spans="17:26" s="1028" customFormat="1">
      <c r="Q751" s="799"/>
      <c r="R751" s="799"/>
      <c r="S751" s="799"/>
      <c r="Y751" s="799"/>
      <c r="Z751" s="799"/>
    </row>
    <row r="752" spans="17:26" s="1028" customFormat="1">
      <c r="Q752" s="799"/>
      <c r="R752" s="799"/>
      <c r="S752" s="799"/>
      <c r="Y752" s="799"/>
      <c r="Z752" s="799"/>
    </row>
    <row r="753" spans="17:26" s="1028" customFormat="1">
      <c r="Q753" s="799"/>
      <c r="R753" s="799"/>
      <c r="S753" s="799"/>
      <c r="Y753" s="799"/>
      <c r="Z753" s="799"/>
    </row>
    <row r="754" spans="17:26" s="1028" customFormat="1">
      <c r="Q754" s="799"/>
      <c r="R754" s="799"/>
      <c r="S754" s="799"/>
      <c r="Y754" s="799"/>
      <c r="Z754" s="799"/>
    </row>
    <row r="755" spans="17:26" s="1028" customFormat="1">
      <c r="Q755" s="799"/>
      <c r="R755" s="799"/>
      <c r="S755" s="799"/>
      <c r="Y755" s="799"/>
      <c r="Z755" s="799"/>
    </row>
    <row r="756" spans="17:26" s="1028" customFormat="1">
      <c r="Q756" s="799"/>
      <c r="R756" s="799"/>
      <c r="S756" s="799"/>
      <c r="Y756" s="799"/>
      <c r="Z756" s="799"/>
    </row>
    <row r="757" spans="17:26" s="1028" customFormat="1">
      <c r="Q757" s="799"/>
      <c r="R757" s="799"/>
      <c r="S757" s="799"/>
      <c r="Y757" s="799"/>
      <c r="Z757" s="799"/>
    </row>
    <row r="758" spans="17:26" s="1028" customFormat="1">
      <c r="Q758" s="799"/>
      <c r="R758" s="799"/>
      <c r="S758" s="799"/>
      <c r="Y758" s="799"/>
      <c r="Z758" s="799"/>
    </row>
    <row r="759" spans="17:26" s="1028" customFormat="1">
      <c r="Q759" s="799"/>
      <c r="R759" s="799"/>
      <c r="S759" s="799"/>
      <c r="Y759" s="799"/>
      <c r="Z759" s="799"/>
    </row>
    <row r="760" spans="17:26" s="1028" customFormat="1">
      <c r="Q760" s="799"/>
      <c r="R760" s="799"/>
      <c r="S760" s="799"/>
      <c r="Y760" s="799"/>
      <c r="Z760" s="799"/>
    </row>
    <row r="761" spans="17:26" s="1028" customFormat="1">
      <c r="Q761" s="799"/>
      <c r="R761" s="799"/>
      <c r="S761" s="799"/>
      <c r="Y761" s="799"/>
      <c r="Z761" s="799"/>
    </row>
    <row r="762" spans="17:26" s="1028" customFormat="1">
      <c r="Q762" s="799"/>
      <c r="R762" s="799"/>
      <c r="S762" s="799"/>
      <c r="Y762" s="799"/>
      <c r="Z762" s="799"/>
    </row>
    <row r="763" spans="17:26" s="1028" customFormat="1">
      <c r="Q763" s="799"/>
      <c r="R763" s="799"/>
      <c r="S763" s="799"/>
      <c r="Y763" s="799"/>
      <c r="Z763" s="799"/>
    </row>
    <row r="764" spans="17:26" s="1028" customFormat="1">
      <c r="Q764" s="799"/>
      <c r="R764" s="799"/>
      <c r="S764" s="799"/>
      <c r="Y764" s="799"/>
      <c r="Z764" s="799"/>
    </row>
    <row r="765" spans="17:26" s="1028" customFormat="1">
      <c r="Q765" s="799"/>
      <c r="R765" s="799"/>
      <c r="S765" s="799"/>
      <c r="Y765" s="799"/>
      <c r="Z765" s="799"/>
    </row>
    <row r="766" spans="17:26" s="1028" customFormat="1">
      <c r="Q766" s="799"/>
      <c r="R766" s="799"/>
      <c r="S766" s="799"/>
      <c r="Y766" s="799"/>
      <c r="Z766" s="799"/>
    </row>
    <row r="767" spans="17:26" s="1028" customFormat="1">
      <c r="Q767" s="799"/>
      <c r="R767" s="799"/>
      <c r="S767" s="799"/>
      <c r="Y767" s="799"/>
      <c r="Z767" s="799"/>
    </row>
    <row r="768" spans="17:26" s="1028" customFormat="1">
      <c r="Q768" s="799"/>
      <c r="R768" s="799"/>
      <c r="S768" s="799"/>
      <c r="Y768" s="799"/>
      <c r="Z768" s="799"/>
    </row>
    <row r="769" spans="17:26" s="1028" customFormat="1">
      <c r="Q769" s="799"/>
      <c r="R769" s="799"/>
      <c r="S769" s="799"/>
      <c r="Y769" s="799"/>
      <c r="Z769" s="799"/>
    </row>
    <row r="770" spans="17:26" s="1028" customFormat="1">
      <c r="Q770" s="799"/>
      <c r="R770" s="799"/>
      <c r="S770" s="799"/>
      <c r="Y770" s="799"/>
      <c r="Z770" s="799"/>
    </row>
    <row r="771" spans="17:26" s="1028" customFormat="1">
      <c r="Q771" s="799"/>
      <c r="R771" s="799"/>
      <c r="S771" s="799"/>
      <c r="Y771" s="799"/>
      <c r="Z771" s="799"/>
    </row>
    <row r="772" spans="17:26" s="1028" customFormat="1">
      <c r="Q772" s="799"/>
      <c r="R772" s="799"/>
      <c r="S772" s="799"/>
      <c r="Y772" s="799"/>
      <c r="Z772" s="799"/>
    </row>
    <row r="773" spans="17:26" s="1028" customFormat="1">
      <c r="Q773" s="799"/>
      <c r="R773" s="799"/>
      <c r="S773" s="799"/>
      <c r="Y773" s="799"/>
      <c r="Z773" s="799"/>
    </row>
    <row r="774" spans="17:26" s="1028" customFormat="1">
      <c r="Q774" s="799"/>
      <c r="R774" s="799"/>
      <c r="S774" s="799"/>
      <c r="Y774" s="799"/>
      <c r="Z774" s="799"/>
    </row>
    <row r="775" spans="17:26" s="1028" customFormat="1">
      <c r="Q775" s="799"/>
      <c r="R775" s="799"/>
      <c r="S775" s="799"/>
      <c r="Y775" s="799"/>
      <c r="Z775" s="799"/>
    </row>
    <row r="776" spans="17:26" s="1028" customFormat="1">
      <c r="Q776" s="799"/>
      <c r="R776" s="799"/>
      <c r="S776" s="799"/>
      <c r="Y776" s="799"/>
      <c r="Z776" s="799"/>
    </row>
    <row r="777" spans="17:26" s="1028" customFormat="1">
      <c r="Q777" s="799"/>
      <c r="R777" s="799"/>
      <c r="S777" s="799"/>
      <c r="Y777" s="799"/>
      <c r="Z777" s="799"/>
    </row>
    <row r="778" spans="17:26" s="1028" customFormat="1">
      <c r="Q778" s="799"/>
      <c r="R778" s="799"/>
      <c r="S778" s="799"/>
      <c r="Y778" s="799"/>
      <c r="Z778" s="799"/>
    </row>
    <row r="779" spans="17:26" s="1028" customFormat="1">
      <c r="Q779" s="799"/>
      <c r="R779" s="799"/>
      <c r="S779" s="799"/>
      <c r="Y779" s="799"/>
      <c r="Z779" s="799"/>
    </row>
    <row r="780" spans="17:26" s="1028" customFormat="1">
      <c r="Q780" s="799"/>
      <c r="R780" s="799"/>
      <c r="S780" s="799"/>
      <c r="Y780" s="799"/>
      <c r="Z780" s="799"/>
    </row>
    <row r="781" spans="17:26" s="1028" customFormat="1">
      <c r="Q781" s="799"/>
      <c r="R781" s="799"/>
      <c r="S781" s="799"/>
      <c r="Y781" s="799"/>
      <c r="Z781" s="799"/>
    </row>
    <row r="782" spans="17:26" s="1028" customFormat="1">
      <c r="Q782" s="799"/>
      <c r="R782" s="799"/>
      <c r="S782" s="799"/>
      <c r="Y782" s="799"/>
      <c r="Z782" s="799"/>
    </row>
    <row r="783" spans="17:26" s="1028" customFormat="1">
      <c r="Q783" s="799"/>
      <c r="R783" s="799"/>
      <c r="S783" s="799"/>
      <c r="Y783" s="799"/>
      <c r="Z783" s="799"/>
    </row>
    <row r="784" spans="17:26" s="1028" customFormat="1">
      <c r="Q784" s="799"/>
      <c r="R784" s="799"/>
      <c r="S784" s="799"/>
      <c r="Y784" s="799"/>
      <c r="Z784" s="799"/>
    </row>
    <row r="785" spans="17:26" s="1028" customFormat="1">
      <c r="Q785" s="799"/>
      <c r="R785" s="799"/>
      <c r="S785" s="799"/>
      <c r="Y785" s="799"/>
      <c r="Z785" s="799"/>
    </row>
    <row r="786" spans="17:26" s="1028" customFormat="1">
      <c r="Q786" s="799"/>
      <c r="R786" s="799"/>
      <c r="S786" s="799"/>
      <c r="Y786" s="799"/>
      <c r="Z786" s="799"/>
    </row>
    <row r="787" spans="17:26" s="1028" customFormat="1">
      <c r="Q787" s="799"/>
      <c r="R787" s="799"/>
      <c r="S787" s="799"/>
      <c r="Y787" s="799"/>
      <c r="Z787" s="799"/>
    </row>
    <row r="788" spans="17:26" s="1028" customFormat="1">
      <c r="Q788" s="799"/>
      <c r="R788" s="799"/>
      <c r="S788" s="799"/>
      <c r="Y788" s="799"/>
      <c r="Z788" s="799"/>
    </row>
    <row r="789" spans="17:26" s="1028" customFormat="1">
      <c r="Q789" s="799"/>
      <c r="R789" s="799"/>
      <c r="S789" s="799"/>
      <c r="Y789" s="799"/>
      <c r="Z789" s="799"/>
    </row>
    <row r="790" spans="17:26" s="1028" customFormat="1">
      <c r="Q790" s="799"/>
      <c r="R790" s="799"/>
      <c r="S790" s="799"/>
      <c r="Y790" s="799"/>
      <c r="Z790" s="799"/>
    </row>
    <row r="791" spans="17:26" s="1028" customFormat="1">
      <c r="Q791" s="799"/>
      <c r="R791" s="799"/>
      <c r="S791" s="799"/>
      <c r="Y791" s="799"/>
      <c r="Z791" s="799"/>
    </row>
    <row r="792" spans="17:26" s="1028" customFormat="1">
      <c r="Q792" s="799"/>
      <c r="R792" s="799"/>
      <c r="S792" s="799"/>
      <c r="Y792" s="799"/>
      <c r="Z792" s="799"/>
    </row>
    <row r="793" spans="17:26" s="1028" customFormat="1">
      <c r="Q793" s="799"/>
      <c r="R793" s="799"/>
      <c r="S793" s="799"/>
      <c r="Y793" s="799"/>
      <c r="Z793" s="799"/>
    </row>
    <row r="794" spans="17:26" s="1028" customFormat="1">
      <c r="Q794" s="799"/>
      <c r="R794" s="799"/>
      <c r="S794" s="799"/>
      <c r="Y794" s="799"/>
      <c r="Z794" s="799"/>
    </row>
    <row r="795" spans="17:26" s="1028" customFormat="1">
      <c r="Q795" s="799"/>
      <c r="R795" s="799"/>
      <c r="S795" s="799"/>
      <c r="Y795" s="799"/>
      <c r="Z795" s="799"/>
    </row>
    <row r="796" spans="17:26" s="1028" customFormat="1">
      <c r="Q796" s="799"/>
      <c r="R796" s="799"/>
      <c r="S796" s="799"/>
      <c r="Y796" s="799"/>
      <c r="Z796" s="799"/>
    </row>
    <row r="797" spans="17:26" s="1028" customFormat="1">
      <c r="Q797" s="799"/>
      <c r="R797" s="799"/>
      <c r="S797" s="799"/>
      <c r="Y797" s="799"/>
      <c r="Z797" s="799"/>
    </row>
    <row r="798" spans="17:26" s="1028" customFormat="1">
      <c r="Q798" s="799"/>
      <c r="R798" s="799"/>
      <c r="S798" s="799"/>
      <c r="Y798" s="799"/>
      <c r="Z798" s="799"/>
    </row>
    <row r="799" spans="17:26" s="1028" customFormat="1">
      <c r="Q799" s="799"/>
      <c r="R799" s="799"/>
      <c r="S799" s="799"/>
      <c r="Y799" s="799"/>
      <c r="Z799" s="799"/>
    </row>
    <row r="800" spans="17:26" s="1028" customFormat="1">
      <c r="Q800" s="799"/>
      <c r="R800" s="799"/>
      <c r="S800" s="799"/>
      <c r="Y800" s="799"/>
      <c r="Z800" s="799"/>
    </row>
    <row r="801" spans="17:26" s="1028" customFormat="1">
      <c r="Q801" s="799"/>
      <c r="R801" s="799"/>
      <c r="S801" s="799"/>
      <c r="Y801" s="799"/>
      <c r="Z801" s="799"/>
    </row>
    <row r="802" spans="17:26" s="1028" customFormat="1">
      <c r="Q802" s="799"/>
      <c r="R802" s="799"/>
      <c r="S802" s="799"/>
      <c r="Y802" s="799"/>
      <c r="Z802" s="799"/>
    </row>
    <row r="803" spans="17:26" s="1028" customFormat="1">
      <c r="Q803" s="799"/>
      <c r="R803" s="799"/>
      <c r="S803" s="799"/>
      <c r="Y803" s="799"/>
      <c r="Z803" s="799"/>
    </row>
    <row r="804" spans="17:26" s="1028" customFormat="1">
      <c r="Q804" s="799"/>
      <c r="R804" s="799"/>
      <c r="S804" s="799"/>
      <c r="Y804" s="799"/>
      <c r="Z804" s="799"/>
    </row>
    <row r="805" spans="17:26" s="1028" customFormat="1">
      <c r="Q805" s="799"/>
      <c r="R805" s="799"/>
      <c r="S805" s="799"/>
      <c r="Y805" s="799"/>
      <c r="Z805" s="799"/>
    </row>
    <row r="806" spans="17:26" s="1028" customFormat="1">
      <c r="Q806" s="799"/>
      <c r="R806" s="799"/>
      <c r="S806" s="799"/>
      <c r="Y806" s="799"/>
      <c r="Z806" s="799"/>
    </row>
    <row r="807" spans="17:26" s="1028" customFormat="1">
      <c r="Q807" s="799"/>
      <c r="R807" s="799"/>
      <c r="S807" s="799"/>
      <c r="Y807" s="799"/>
      <c r="Z807" s="799"/>
    </row>
    <row r="808" spans="17:26" s="1028" customFormat="1">
      <c r="Q808" s="799"/>
      <c r="R808" s="799"/>
      <c r="S808" s="799"/>
      <c r="Y808" s="799"/>
      <c r="Z808" s="799"/>
    </row>
    <row r="809" spans="17:26" s="1028" customFormat="1">
      <c r="Q809" s="799"/>
      <c r="R809" s="799"/>
      <c r="S809" s="799"/>
      <c r="Y809" s="799"/>
      <c r="Z809" s="799"/>
    </row>
    <row r="810" spans="17:26" s="1028" customFormat="1">
      <c r="Q810" s="799"/>
      <c r="R810" s="799"/>
      <c r="S810" s="799"/>
      <c r="Y810" s="799"/>
      <c r="Z810" s="799"/>
    </row>
    <row r="811" spans="17:26" s="1028" customFormat="1">
      <c r="Q811" s="799"/>
      <c r="R811" s="799"/>
      <c r="S811" s="799"/>
      <c r="Y811" s="799"/>
      <c r="Z811" s="799"/>
    </row>
    <row r="812" spans="17:26" s="1028" customFormat="1">
      <c r="Q812" s="799"/>
      <c r="R812" s="799"/>
      <c r="S812" s="799"/>
      <c r="Y812" s="799"/>
      <c r="Z812" s="799"/>
    </row>
    <row r="813" spans="17:26" s="1028" customFormat="1">
      <c r="Q813" s="799"/>
      <c r="R813" s="799"/>
      <c r="S813" s="799"/>
      <c r="Y813" s="799"/>
      <c r="Z813" s="799"/>
    </row>
    <row r="814" spans="17:26" s="1028" customFormat="1">
      <c r="Q814" s="799"/>
      <c r="R814" s="799"/>
      <c r="S814" s="799"/>
      <c r="Y814" s="799"/>
      <c r="Z814" s="799"/>
    </row>
    <row r="815" spans="17:26" s="1028" customFormat="1">
      <c r="Q815" s="799"/>
      <c r="R815" s="799"/>
      <c r="S815" s="799"/>
      <c r="Y815" s="799"/>
      <c r="Z815" s="799"/>
    </row>
    <row r="816" spans="17:26" s="1028" customFormat="1">
      <c r="Q816" s="799"/>
      <c r="R816" s="799"/>
      <c r="S816" s="799"/>
      <c r="Y816" s="799"/>
      <c r="Z816" s="799"/>
    </row>
    <row r="817" spans="17:26" s="1028" customFormat="1">
      <c r="Q817" s="799"/>
      <c r="R817" s="799"/>
      <c r="S817" s="799"/>
      <c r="Y817" s="799"/>
      <c r="Z817" s="799"/>
    </row>
    <row r="818" spans="17:26" s="1028" customFormat="1">
      <c r="Q818" s="799"/>
      <c r="R818" s="799"/>
      <c r="S818" s="799"/>
      <c r="Y818" s="799"/>
      <c r="Z818" s="799"/>
    </row>
    <row r="819" spans="17:26" s="1028" customFormat="1">
      <c r="Q819" s="799"/>
      <c r="R819" s="799"/>
      <c r="S819" s="799"/>
      <c r="Y819" s="799"/>
      <c r="Z819" s="799"/>
    </row>
    <row r="820" spans="17:26" s="1028" customFormat="1">
      <c r="Q820" s="799"/>
      <c r="R820" s="799"/>
      <c r="S820" s="799"/>
      <c r="Y820" s="799"/>
      <c r="Z820" s="799"/>
    </row>
    <row r="821" spans="17:26" s="1028" customFormat="1">
      <c r="Q821" s="799"/>
      <c r="R821" s="799"/>
      <c r="S821" s="799"/>
      <c r="Y821" s="799"/>
      <c r="Z821" s="799"/>
    </row>
    <row r="822" spans="17:26" s="1028" customFormat="1">
      <c r="Q822" s="799"/>
      <c r="R822" s="799"/>
      <c r="S822" s="799"/>
      <c r="Y822" s="799"/>
      <c r="Z822" s="799"/>
    </row>
    <row r="823" spans="17:26" s="1028" customFormat="1">
      <c r="Q823" s="799"/>
      <c r="R823" s="799"/>
      <c r="S823" s="799"/>
      <c r="Y823" s="799"/>
      <c r="Z823" s="799"/>
    </row>
    <row r="824" spans="17:26" s="1028" customFormat="1">
      <c r="Q824" s="799"/>
      <c r="R824" s="799"/>
      <c r="S824" s="799"/>
      <c r="Y824" s="799"/>
      <c r="Z824" s="799"/>
    </row>
    <row r="825" spans="17:26" s="1028" customFormat="1">
      <c r="Q825" s="799"/>
      <c r="R825" s="799"/>
      <c r="S825" s="799"/>
      <c r="Y825" s="799"/>
      <c r="Z825" s="799"/>
    </row>
    <row r="826" spans="17:26" s="1028" customFormat="1">
      <c r="Q826" s="799"/>
      <c r="R826" s="799"/>
      <c r="S826" s="799"/>
      <c r="Y826" s="799"/>
      <c r="Z826" s="799"/>
    </row>
    <row r="827" spans="17:26" s="1028" customFormat="1">
      <c r="Q827" s="799"/>
      <c r="R827" s="799"/>
      <c r="S827" s="799"/>
      <c r="Y827" s="799"/>
      <c r="Z827" s="799"/>
    </row>
    <row r="828" spans="17:26" s="1028" customFormat="1">
      <c r="Q828" s="799"/>
      <c r="R828" s="799"/>
      <c r="S828" s="799"/>
      <c r="Y828" s="799"/>
      <c r="Z828" s="799"/>
    </row>
    <row r="829" spans="17:26" s="1028" customFormat="1">
      <c r="Q829" s="799"/>
      <c r="R829" s="799"/>
      <c r="S829" s="799"/>
      <c r="Y829" s="799"/>
      <c r="Z829" s="799"/>
    </row>
    <row r="830" spans="17:26" s="1028" customFormat="1">
      <c r="Q830" s="799"/>
      <c r="R830" s="799"/>
      <c r="S830" s="799"/>
      <c r="Y830" s="799"/>
      <c r="Z830" s="799"/>
    </row>
    <row r="831" spans="17:26" s="1028" customFormat="1">
      <c r="Q831" s="799"/>
      <c r="R831" s="799"/>
      <c r="S831" s="799"/>
      <c r="Y831" s="799"/>
      <c r="Z831" s="799"/>
    </row>
    <row r="832" spans="17:26" s="1028" customFormat="1">
      <c r="Q832" s="799"/>
      <c r="R832" s="799"/>
      <c r="S832" s="799"/>
      <c r="Y832" s="799"/>
      <c r="Z832" s="799"/>
    </row>
    <row r="833" spans="17:26" s="1028" customFormat="1">
      <c r="Q833" s="799"/>
      <c r="R833" s="799"/>
      <c r="S833" s="799"/>
      <c r="Y833" s="799"/>
      <c r="Z833" s="799"/>
    </row>
    <row r="834" spans="17:26" s="1028" customFormat="1">
      <c r="Q834" s="799"/>
      <c r="R834" s="799"/>
      <c r="S834" s="799"/>
      <c r="Y834" s="799"/>
      <c r="Z834" s="799"/>
    </row>
    <row r="835" spans="17:26" s="1028" customFormat="1">
      <c r="Q835" s="799"/>
      <c r="R835" s="799"/>
      <c r="S835" s="799"/>
      <c r="Y835" s="799"/>
      <c r="Z835" s="799"/>
    </row>
    <row r="836" spans="17:26" s="1028" customFormat="1">
      <c r="Q836" s="799"/>
      <c r="R836" s="799"/>
      <c r="S836" s="799"/>
      <c r="Y836" s="799"/>
      <c r="Z836" s="799"/>
    </row>
    <row r="837" spans="17:26" s="1028" customFormat="1">
      <c r="Q837" s="799"/>
      <c r="R837" s="799"/>
      <c r="S837" s="799"/>
      <c r="Y837" s="799"/>
      <c r="Z837" s="799"/>
    </row>
    <row r="838" spans="17:26" s="1028" customFormat="1">
      <c r="Q838" s="799"/>
      <c r="R838" s="799"/>
      <c r="S838" s="799"/>
      <c r="Y838" s="799"/>
      <c r="Z838" s="799"/>
    </row>
    <row r="839" spans="17:26" s="1028" customFormat="1">
      <c r="Q839" s="799"/>
      <c r="R839" s="799"/>
      <c r="S839" s="799"/>
      <c r="Y839" s="799"/>
      <c r="Z839" s="799"/>
    </row>
    <row r="840" spans="17:26" s="1028" customFormat="1">
      <c r="Q840" s="799"/>
      <c r="R840" s="799"/>
      <c r="S840" s="799"/>
      <c r="Y840" s="799"/>
      <c r="Z840" s="799"/>
    </row>
    <row r="841" spans="17:26" s="1028" customFormat="1">
      <c r="Q841" s="799"/>
      <c r="R841" s="799"/>
      <c r="S841" s="799"/>
      <c r="Y841" s="799"/>
      <c r="Z841" s="799"/>
    </row>
    <row r="842" spans="17:26" s="1028" customFormat="1">
      <c r="Q842" s="799"/>
      <c r="R842" s="799"/>
      <c r="S842" s="799"/>
      <c r="Y842" s="799"/>
      <c r="Z842" s="799"/>
    </row>
    <row r="843" spans="17:26" s="1028" customFormat="1">
      <c r="Q843" s="799"/>
      <c r="R843" s="799"/>
      <c r="S843" s="799"/>
      <c r="Y843" s="799"/>
      <c r="Z843" s="799"/>
    </row>
    <row r="844" spans="17:26" s="1028" customFormat="1">
      <c r="Q844" s="799"/>
      <c r="R844" s="799"/>
      <c r="S844" s="799"/>
      <c r="Y844" s="799"/>
      <c r="Z844" s="799"/>
    </row>
    <row r="845" spans="17:26" s="1028" customFormat="1">
      <c r="Q845" s="799"/>
      <c r="R845" s="799"/>
      <c r="S845" s="799"/>
      <c r="Y845" s="799"/>
      <c r="Z845" s="799"/>
    </row>
    <row r="846" spans="17:26" s="1028" customFormat="1">
      <c r="Q846" s="799"/>
      <c r="R846" s="799"/>
      <c r="S846" s="799"/>
      <c r="Y846" s="799"/>
      <c r="Z846" s="799"/>
    </row>
    <row r="847" spans="17:26" s="1028" customFormat="1">
      <c r="Q847" s="799"/>
      <c r="R847" s="799"/>
      <c r="S847" s="799"/>
      <c r="Y847" s="799"/>
      <c r="Z847" s="799"/>
    </row>
    <row r="848" spans="17:26" s="1028" customFormat="1">
      <c r="Q848" s="799"/>
      <c r="R848" s="799"/>
      <c r="S848" s="799"/>
      <c r="Y848" s="799"/>
      <c r="Z848" s="799"/>
    </row>
    <row r="849" spans="17:26" s="1028" customFormat="1">
      <c r="Q849" s="799"/>
      <c r="R849" s="799"/>
      <c r="S849" s="799"/>
      <c r="Y849" s="799"/>
      <c r="Z849" s="799"/>
    </row>
    <row r="850" spans="17:26" s="1028" customFormat="1">
      <c r="Q850" s="799"/>
      <c r="R850" s="799"/>
      <c r="S850" s="799"/>
      <c r="Y850" s="799"/>
      <c r="Z850" s="799"/>
    </row>
    <row r="851" spans="17:26" s="1028" customFormat="1">
      <c r="Q851" s="799"/>
      <c r="R851" s="799"/>
      <c r="S851" s="799"/>
      <c r="Y851" s="799"/>
      <c r="Z851" s="799"/>
    </row>
    <row r="852" spans="17:26" s="1028" customFormat="1">
      <c r="Q852" s="799"/>
      <c r="R852" s="799"/>
      <c r="S852" s="799"/>
      <c r="Y852" s="799"/>
      <c r="Z852" s="799"/>
    </row>
    <row r="853" spans="17:26" s="1028" customFormat="1">
      <c r="Q853" s="799"/>
      <c r="R853" s="799"/>
      <c r="S853" s="799"/>
      <c r="Y853" s="799"/>
      <c r="Z853" s="799"/>
    </row>
    <row r="854" spans="17:26" s="1028" customFormat="1">
      <c r="Q854" s="799"/>
      <c r="R854" s="799"/>
      <c r="S854" s="799"/>
      <c r="Y854" s="799"/>
      <c r="Z854" s="799"/>
    </row>
    <row r="855" spans="17:26" s="1028" customFormat="1">
      <c r="Q855" s="799"/>
      <c r="R855" s="799"/>
      <c r="S855" s="799"/>
      <c r="Y855" s="799"/>
      <c r="Z855" s="799"/>
    </row>
    <row r="856" spans="17:26" s="1028" customFormat="1">
      <c r="Q856" s="799"/>
      <c r="R856" s="799"/>
      <c r="S856" s="799"/>
      <c r="Y856" s="799"/>
      <c r="Z856" s="799"/>
    </row>
    <row r="857" spans="17:26" s="1028" customFormat="1">
      <c r="Q857" s="799"/>
      <c r="R857" s="799"/>
      <c r="S857" s="799"/>
      <c r="Y857" s="799"/>
      <c r="Z857" s="799"/>
    </row>
    <row r="858" spans="17:26" s="1028" customFormat="1">
      <c r="Q858" s="799"/>
      <c r="R858" s="799"/>
      <c r="S858" s="799"/>
      <c r="Y858" s="799"/>
      <c r="Z858" s="799"/>
    </row>
    <row r="859" spans="17:26" s="1028" customFormat="1">
      <c r="Q859" s="799"/>
      <c r="R859" s="799"/>
      <c r="S859" s="799"/>
      <c r="Y859" s="799"/>
      <c r="Z859" s="799"/>
    </row>
    <row r="860" spans="17:26" s="1028" customFormat="1">
      <c r="Q860" s="799"/>
      <c r="R860" s="799"/>
      <c r="S860" s="799"/>
      <c r="Y860" s="799"/>
      <c r="Z860" s="799"/>
    </row>
    <row r="861" spans="17:26" s="1028" customFormat="1">
      <c r="Q861" s="799"/>
      <c r="R861" s="799"/>
      <c r="S861" s="799"/>
      <c r="Y861" s="799"/>
      <c r="Z861" s="799"/>
    </row>
    <row r="862" spans="17:26" s="1028" customFormat="1">
      <c r="Q862" s="799"/>
      <c r="R862" s="799"/>
      <c r="S862" s="799"/>
      <c r="Y862" s="799"/>
      <c r="Z862" s="799"/>
    </row>
    <row r="863" spans="17:26" s="1028" customFormat="1">
      <c r="Q863" s="799"/>
      <c r="R863" s="799"/>
      <c r="S863" s="799"/>
      <c r="Y863" s="799"/>
      <c r="Z863" s="799"/>
    </row>
    <row r="864" spans="17:26" s="1028" customFormat="1">
      <c r="Q864" s="799"/>
      <c r="R864" s="799"/>
      <c r="S864" s="799"/>
      <c r="Y864" s="799"/>
      <c r="Z864" s="799"/>
    </row>
    <row r="865" spans="17:26" s="1028" customFormat="1">
      <c r="Q865" s="799"/>
      <c r="R865" s="799"/>
      <c r="S865" s="799"/>
      <c r="Y865" s="799"/>
      <c r="Z865" s="799"/>
    </row>
    <row r="866" spans="17:26" s="1028" customFormat="1">
      <c r="Q866" s="799"/>
      <c r="R866" s="799"/>
      <c r="S866" s="799"/>
      <c r="Y866" s="799"/>
      <c r="Z866" s="799"/>
    </row>
    <row r="867" spans="17:26" s="1028" customFormat="1">
      <c r="Q867" s="799"/>
      <c r="R867" s="799"/>
      <c r="S867" s="799"/>
      <c r="Y867" s="799"/>
      <c r="Z867" s="799"/>
    </row>
    <row r="868" spans="17:26" s="1028" customFormat="1">
      <c r="Q868" s="799"/>
      <c r="R868" s="799"/>
      <c r="S868" s="799"/>
      <c r="Y868" s="799"/>
      <c r="Z868" s="799"/>
    </row>
    <row r="869" spans="17:26" s="1028" customFormat="1">
      <c r="Q869" s="799"/>
      <c r="R869" s="799"/>
      <c r="S869" s="799"/>
      <c r="Y869" s="799"/>
      <c r="Z869" s="799"/>
    </row>
    <row r="870" spans="17:26" s="1028" customFormat="1">
      <c r="Q870" s="799"/>
      <c r="R870" s="799"/>
      <c r="S870" s="799"/>
      <c r="Y870" s="799"/>
      <c r="Z870" s="799"/>
    </row>
    <row r="871" spans="17:26" s="1028" customFormat="1">
      <c r="Q871" s="799"/>
      <c r="R871" s="799"/>
      <c r="S871" s="799"/>
      <c r="Y871" s="799"/>
      <c r="Z871" s="799"/>
    </row>
    <row r="872" spans="17:26" s="1028" customFormat="1">
      <c r="Q872" s="799"/>
      <c r="R872" s="799"/>
      <c r="S872" s="799"/>
      <c r="Y872" s="799"/>
      <c r="Z872" s="799"/>
    </row>
    <row r="873" spans="17:26" s="1028" customFormat="1">
      <c r="Q873" s="799"/>
      <c r="R873" s="799"/>
      <c r="S873" s="799"/>
      <c r="Y873" s="799"/>
      <c r="Z873" s="799"/>
    </row>
    <row r="874" spans="17:26" s="1028" customFormat="1">
      <c r="Q874" s="799"/>
      <c r="R874" s="799"/>
      <c r="S874" s="799"/>
      <c r="Y874" s="799"/>
      <c r="Z874" s="799"/>
    </row>
    <row r="875" spans="17:26" s="1028" customFormat="1">
      <c r="Q875" s="799"/>
      <c r="R875" s="799"/>
      <c r="S875" s="799"/>
      <c r="Y875" s="799"/>
      <c r="Z875" s="799"/>
    </row>
    <row r="876" spans="17:26" s="1028" customFormat="1">
      <c r="Q876" s="799"/>
      <c r="R876" s="799"/>
      <c r="S876" s="799"/>
      <c r="Y876" s="799"/>
      <c r="Z876" s="799"/>
    </row>
    <row r="877" spans="17:26" s="1028" customFormat="1">
      <c r="Q877" s="799"/>
      <c r="R877" s="799"/>
      <c r="S877" s="799"/>
      <c r="Y877" s="799"/>
      <c r="Z877" s="799"/>
    </row>
    <row r="878" spans="17:26" s="1028" customFormat="1">
      <c r="Q878" s="799"/>
      <c r="R878" s="799"/>
      <c r="S878" s="799"/>
      <c r="Y878" s="799"/>
      <c r="Z878" s="799"/>
    </row>
    <row r="879" spans="17:26" s="1028" customFormat="1">
      <c r="Q879" s="799"/>
      <c r="R879" s="799"/>
      <c r="S879" s="799"/>
      <c r="Y879" s="799"/>
      <c r="Z879" s="799"/>
    </row>
    <row r="880" spans="17:26" s="1028" customFormat="1">
      <c r="Q880" s="799"/>
      <c r="R880" s="799"/>
      <c r="S880" s="799"/>
      <c r="Y880" s="799"/>
      <c r="Z880" s="799"/>
    </row>
    <row r="881" spans="17:26" s="1028" customFormat="1">
      <c r="Q881" s="799"/>
      <c r="R881" s="799"/>
      <c r="S881" s="799"/>
      <c r="Y881" s="799"/>
      <c r="Z881" s="799"/>
    </row>
    <row r="882" spans="17:26" s="1028" customFormat="1">
      <c r="Q882" s="799"/>
      <c r="R882" s="799"/>
      <c r="S882" s="799"/>
      <c r="Y882" s="799"/>
      <c r="Z882" s="799"/>
    </row>
    <row r="883" spans="17:26" s="1028" customFormat="1">
      <c r="Q883" s="799"/>
      <c r="R883" s="799"/>
      <c r="S883" s="799"/>
      <c r="Y883" s="799"/>
      <c r="Z883" s="799"/>
    </row>
    <row r="884" spans="17:26" s="1028" customFormat="1">
      <c r="Q884" s="799"/>
      <c r="R884" s="799"/>
      <c r="S884" s="799"/>
      <c r="Y884" s="799"/>
      <c r="Z884" s="799"/>
    </row>
    <row r="885" spans="17:26" s="1028" customFormat="1">
      <c r="Q885" s="799"/>
      <c r="R885" s="799"/>
      <c r="S885" s="799"/>
      <c r="Y885" s="799"/>
      <c r="Z885" s="799"/>
    </row>
    <row r="886" spans="17:26" s="1028" customFormat="1">
      <c r="Q886" s="799"/>
      <c r="R886" s="799"/>
      <c r="S886" s="799"/>
      <c r="Y886" s="799"/>
      <c r="Z886" s="799"/>
    </row>
    <row r="887" spans="17:26" s="1028" customFormat="1">
      <c r="Q887" s="799"/>
      <c r="R887" s="799"/>
      <c r="S887" s="799"/>
      <c r="Y887" s="799"/>
      <c r="Z887" s="799"/>
    </row>
    <row r="888" spans="17:26" s="1028" customFormat="1">
      <c r="Q888" s="799"/>
      <c r="R888" s="799"/>
      <c r="S888" s="799"/>
      <c r="Y888" s="799"/>
      <c r="Z888" s="799"/>
    </row>
    <row r="889" spans="17:26" s="1028" customFormat="1">
      <c r="Q889" s="799"/>
      <c r="R889" s="799"/>
      <c r="S889" s="799"/>
      <c r="Y889" s="799"/>
      <c r="Z889" s="799"/>
    </row>
    <row r="890" spans="17:26" s="1028" customFormat="1">
      <c r="Q890" s="799"/>
      <c r="R890" s="799"/>
      <c r="S890" s="799"/>
      <c r="Y890" s="799"/>
      <c r="Z890" s="799"/>
    </row>
    <row r="891" spans="17:26" s="1028" customFormat="1">
      <c r="Q891" s="799"/>
      <c r="R891" s="799"/>
      <c r="S891" s="799"/>
      <c r="Y891" s="799"/>
      <c r="Z891" s="799"/>
    </row>
    <row r="892" spans="17:26" s="1028" customFormat="1">
      <c r="Q892" s="799"/>
      <c r="R892" s="799"/>
      <c r="S892" s="799"/>
      <c r="Y892" s="799"/>
      <c r="Z892" s="799"/>
    </row>
    <row r="893" spans="17:26" s="1028" customFormat="1">
      <c r="Q893" s="799"/>
      <c r="R893" s="799"/>
      <c r="S893" s="799"/>
      <c r="Y893" s="799"/>
      <c r="Z893" s="799"/>
    </row>
    <row r="894" spans="17:26" s="1028" customFormat="1">
      <c r="Q894" s="799"/>
      <c r="R894" s="799"/>
      <c r="S894" s="799"/>
      <c r="Y894" s="799"/>
      <c r="Z894" s="799"/>
    </row>
    <row r="895" spans="17:26" s="1028" customFormat="1">
      <c r="Q895" s="799"/>
      <c r="R895" s="799"/>
      <c r="S895" s="799"/>
      <c r="Y895" s="799"/>
      <c r="Z895" s="799"/>
    </row>
    <row r="896" spans="17:26" s="1028" customFormat="1">
      <c r="Q896" s="799"/>
      <c r="R896" s="799"/>
      <c r="S896" s="799"/>
      <c r="Y896" s="799"/>
      <c r="Z896" s="799"/>
    </row>
    <row r="897" spans="17:26" s="1028" customFormat="1">
      <c r="Q897" s="799"/>
      <c r="R897" s="799"/>
      <c r="S897" s="799"/>
      <c r="Y897" s="799"/>
      <c r="Z897" s="799"/>
    </row>
    <row r="898" spans="17:26" s="1028" customFormat="1">
      <c r="Q898" s="799"/>
      <c r="R898" s="799"/>
      <c r="S898" s="799"/>
      <c r="Y898" s="799"/>
      <c r="Z898" s="799"/>
    </row>
    <row r="899" spans="17:26" s="1028" customFormat="1">
      <c r="Q899" s="799"/>
      <c r="R899" s="799"/>
      <c r="S899" s="799"/>
      <c r="Y899" s="799"/>
      <c r="Z899" s="799"/>
    </row>
    <row r="900" spans="17:26" s="1028" customFormat="1">
      <c r="Q900" s="799"/>
      <c r="R900" s="799"/>
      <c r="S900" s="799"/>
      <c r="Y900" s="799"/>
      <c r="Z900" s="799"/>
    </row>
    <row r="901" spans="17:26" s="1028" customFormat="1">
      <c r="Q901" s="799"/>
      <c r="R901" s="799"/>
      <c r="S901" s="799"/>
      <c r="Y901" s="799"/>
      <c r="Z901" s="799"/>
    </row>
    <row r="902" spans="17:26" s="1028" customFormat="1">
      <c r="Q902" s="799"/>
      <c r="R902" s="799"/>
      <c r="S902" s="799"/>
      <c r="Y902" s="799"/>
      <c r="Z902" s="799"/>
    </row>
    <row r="903" spans="17:26" s="1028" customFormat="1">
      <c r="Q903" s="799"/>
      <c r="R903" s="799"/>
      <c r="S903" s="799"/>
      <c r="Y903" s="799"/>
      <c r="Z903" s="799"/>
    </row>
    <row r="904" spans="17:26" s="1028" customFormat="1">
      <c r="Q904" s="799"/>
      <c r="R904" s="799"/>
      <c r="S904" s="799"/>
      <c r="Y904" s="799"/>
      <c r="Z904" s="799"/>
    </row>
    <row r="905" spans="17:26" s="1028" customFormat="1">
      <c r="Q905" s="799"/>
      <c r="R905" s="799"/>
      <c r="S905" s="799"/>
      <c r="Y905" s="799"/>
      <c r="Z905" s="799"/>
    </row>
    <row r="906" spans="17:26" s="1028" customFormat="1">
      <c r="Q906" s="799"/>
      <c r="R906" s="799"/>
      <c r="S906" s="799"/>
      <c r="Y906" s="799"/>
      <c r="Z906" s="799"/>
    </row>
    <row r="907" spans="17:26" s="1028" customFormat="1">
      <c r="Q907" s="799"/>
      <c r="R907" s="799"/>
      <c r="S907" s="799"/>
      <c r="Y907" s="799"/>
      <c r="Z907" s="799"/>
    </row>
    <row r="908" spans="17:26" s="1028" customFormat="1">
      <c r="Q908" s="799"/>
      <c r="R908" s="799"/>
      <c r="S908" s="799"/>
      <c r="Y908" s="799"/>
      <c r="Z908" s="799"/>
    </row>
    <row r="909" spans="17:26" s="1028" customFormat="1">
      <c r="Q909" s="799"/>
      <c r="R909" s="799"/>
      <c r="S909" s="799"/>
      <c r="Y909" s="799"/>
      <c r="Z909" s="799"/>
    </row>
    <row r="910" spans="17:26" s="1028" customFormat="1">
      <c r="Q910" s="799"/>
      <c r="R910" s="799"/>
      <c r="S910" s="799"/>
      <c r="Y910" s="799"/>
      <c r="Z910" s="799"/>
    </row>
    <row r="911" spans="17:26" s="1028" customFormat="1">
      <c r="Q911" s="799"/>
      <c r="R911" s="799"/>
      <c r="S911" s="799"/>
      <c r="Y911" s="799"/>
      <c r="Z911" s="799"/>
    </row>
    <row r="912" spans="17:26" s="1028" customFormat="1">
      <c r="Q912" s="799"/>
      <c r="R912" s="799"/>
      <c r="S912" s="799"/>
      <c r="Y912" s="799"/>
      <c r="Z912" s="799"/>
    </row>
    <row r="913" spans="17:26" s="1028" customFormat="1">
      <c r="Q913" s="799"/>
      <c r="R913" s="799"/>
      <c r="S913" s="799"/>
      <c r="Y913" s="799"/>
      <c r="Z913" s="799"/>
    </row>
    <row r="914" spans="17:26" s="1028" customFormat="1">
      <c r="Q914" s="799"/>
      <c r="R914" s="799"/>
      <c r="S914" s="799"/>
      <c r="Y914" s="799"/>
      <c r="Z914" s="799"/>
    </row>
    <row r="915" spans="17:26" s="1028" customFormat="1">
      <c r="Q915" s="799"/>
      <c r="R915" s="799"/>
      <c r="S915" s="799"/>
      <c r="Y915" s="799"/>
      <c r="Z915" s="799"/>
    </row>
    <row r="916" spans="17:26" s="1028" customFormat="1">
      <c r="Q916" s="799"/>
      <c r="R916" s="799"/>
      <c r="S916" s="799"/>
      <c r="Y916" s="799"/>
      <c r="Z916" s="799"/>
    </row>
    <row r="917" spans="17:26" s="1028" customFormat="1">
      <c r="Q917" s="799"/>
      <c r="R917" s="799"/>
      <c r="S917" s="799"/>
      <c r="Y917" s="799"/>
      <c r="Z917" s="799"/>
    </row>
    <row r="918" spans="17:26" s="1028" customFormat="1">
      <c r="Q918" s="799"/>
      <c r="R918" s="799"/>
      <c r="S918" s="799"/>
      <c r="Y918" s="799"/>
      <c r="Z918" s="799"/>
    </row>
    <row r="919" spans="17:26" s="1028" customFormat="1">
      <c r="Q919" s="799"/>
      <c r="R919" s="799"/>
      <c r="S919" s="799"/>
      <c r="Y919" s="799"/>
      <c r="Z919" s="799"/>
    </row>
    <row r="920" spans="17:26" s="1028" customFormat="1">
      <c r="Q920" s="799"/>
      <c r="R920" s="799"/>
      <c r="S920" s="799"/>
      <c r="Y920" s="799"/>
      <c r="Z920" s="799"/>
    </row>
    <row r="921" spans="17:26" s="1028" customFormat="1">
      <c r="Q921" s="799"/>
      <c r="R921" s="799"/>
      <c r="S921" s="799"/>
      <c r="Y921" s="799"/>
      <c r="Z921" s="799"/>
    </row>
    <row r="922" spans="17:26" s="1028" customFormat="1">
      <c r="Q922" s="799"/>
      <c r="R922" s="799"/>
      <c r="S922" s="799"/>
      <c r="Y922" s="799"/>
      <c r="Z922" s="799"/>
    </row>
    <row r="923" spans="17:26" s="1028" customFormat="1">
      <c r="Q923" s="799"/>
      <c r="R923" s="799"/>
      <c r="S923" s="799"/>
      <c r="Y923" s="799"/>
      <c r="Z923" s="799"/>
    </row>
    <row r="924" spans="17:26" s="1028" customFormat="1">
      <c r="Q924" s="799"/>
      <c r="R924" s="799"/>
      <c r="S924" s="799"/>
      <c r="Y924" s="799"/>
      <c r="Z924" s="799"/>
    </row>
    <row r="925" spans="17:26" s="1028" customFormat="1">
      <c r="Q925" s="799"/>
      <c r="R925" s="799"/>
      <c r="S925" s="799"/>
      <c r="Y925" s="799"/>
      <c r="Z925" s="799"/>
    </row>
    <row r="926" spans="17:26" s="1028" customFormat="1">
      <c r="Q926" s="799"/>
      <c r="R926" s="799"/>
      <c r="S926" s="799"/>
      <c r="Y926" s="799"/>
      <c r="Z926" s="799"/>
    </row>
    <row r="927" spans="17:26" s="1028" customFormat="1">
      <c r="Q927" s="799"/>
      <c r="R927" s="799"/>
      <c r="S927" s="799"/>
      <c r="Y927" s="799"/>
      <c r="Z927" s="799"/>
    </row>
    <row r="928" spans="17:26" s="1028" customFormat="1">
      <c r="Q928" s="799"/>
      <c r="R928" s="799"/>
      <c r="S928" s="799"/>
      <c r="Y928" s="799"/>
      <c r="Z928" s="799"/>
    </row>
    <row r="929" spans="17:26" s="1028" customFormat="1">
      <c r="Q929" s="799"/>
      <c r="R929" s="799"/>
      <c r="S929" s="799"/>
      <c r="Y929" s="799"/>
      <c r="Z929" s="799"/>
    </row>
    <row r="930" spans="17:26" s="1028" customFormat="1">
      <c r="Q930" s="799"/>
      <c r="R930" s="799"/>
      <c r="S930" s="799"/>
      <c r="Y930" s="799"/>
      <c r="Z930" s="799"/>
    </row>
    <row r="931" spans="17:26" s="1028" customFormat="1">
      <c r="Q931" s="799"/>
      <c r="R931" s="799"/>
      <c r="S931" s="799"/>
      <c r="Y931" s="799"/>
      <c r="Z931" s="799"/>
    </row>
    <row r="932" spans="17:26" s="1028" customFormat="1">
      <c r="Q932" s="799"/>
      <c r="R932" s="799"/>
      <c r="S932" s="799"/>
      <c r="Y932" s="799"/>
      <c r="Z932" s="799"/>
    </row>
    <row r="933" spans="17:26" s="1028" customFormat="1">
      <c r="Q933" s="799"/>
      <c r="R933" s="799"/>
      <c r="S933" s="799"/>
      <c r="Y933" s="799"/>
      <c r="Z933" s="799"/>
    </row>
    <row r="934" spans="17:26" s="1028" customFormat="1">
      <c r="Q934" s="799"/>
      <c r="R934" s="799"/>
      <c r="S934" s="799"/>
      <c r="Y934" s="799"/>
      <c r="Z934" s="799"/>
    </row>
    <row r="935" spans="17:26" s="1028" customFormat="1">
      <c r="Q935" s="799"/>
      <c r="R935" s="799"/>
      <c r="S935" s="799"/>
      <c r="Y935" s="799"/>
      <c r="Z935" s="799"/>
    </row>
    <row r="936" spans="17:26" s="1028" customFormat="1">
      <c r="Q936" s="799"/>
      <c r="R936" s="799"/>
      <c r="S936" s="799"/>
      <c r="Y936" s="799"/>
      <c r="Z936" s="799"/>
    </row>
    <row r="937" spans="17:26" s="1028" customFormat="1">
      <c r="Q937" s="799"/>
      <c r="R937" s="799"/>
      <c r="S937" s="799"/>
      <c r="Y937" s="799"/>
      <c r="Z937" s="799"/>
    </row>
    <row r="938" spans="17:26" s="1028" customFormat="1">
      <c r="Q938" s="799"/>
      <c r="R938" s="799"/>
      <c r="S938" s="799"/>
      <c r="Y938" s="799"/>
      <c r="Z938" s="799"/>
    </row>
    <row r="939" spans="17:26" s="1028" customFormat="1">
      <c r="Q939" s="799"/>
      <c r="R939" s="799"/>
      <c r="S939" s="799"/>
      <c r="Y939" s="799"/>
      <c r="Z939" s="799"/>
    </row>
    <row r="940" spans="17:26" s="1028" customFormat="1">
      <c r="Q940" s="799"/>
      <c r="R940" s="799"/>
      <c r="S940" s="799"/>
      <c r="Y940" s="799"/>
      <c r="Z940" s="799"/>
    </row>
    <row r="941" spans="17:26" s="1028" customFormat="1">
      <c r="Q941" s="799"/>
      <c r="R941" s="799"/>
      <c r="S941" s="799"/>
      <c r="Y941" s="799"/>
      <c r="Z941" s="799"/>
    </row>
    <row r="942" spans="17:26" s="1028" customFormat="1">
      <c r="Q942" s="799"/>
      <c r="R942" s="799"/>
      <c r="S942" s="799"/>
      <c r="Y942" s="799"/>
      <c r="Z942" s="799"/>
    </row>
    <row r="943" spans="17:26" s="1028" customFormat="1">
      <c r="Q943" s="799"/>
      <c r="R943" s="799"/>
      <c r="S943" s="799"/>
      <c r="Y943" s="799"/>
      <c r="Z943" s="799"/>
    </row>
    <row r="944" spans="17:26" s="1028" customFormat="1">
      <c r="Q944" s="799"/>
      <c r="R944" s="799"/>
      <c r="S944" s="799"/>
      <c r="Y944" s="799"/>
      <c r="Z944" s="799"/>
    </row>
    <row r="945" spans="17:26" s="1028" customFormat="1">
      <c r="Q945" s="799"/>
      <c r="R945" s="799"/>
      <c r="S945" s="799"/>
      <c r="Y945" s="799"/>
      <c r="Z945" s="799"/>
    </row>
    <row r="946" spans="17:26" s="1028" customFormat="1">
      <c r="Q946" s="799"/>
      <c r="R946" s="799"/>
      <c r="S946" s="799"/>
      <c r="Y946" s="799"/>
      <c r="Z946" s="799"/>
    </row>
    <row r="947" spans="17:26" s="1028" customFormat="1">
      <c r="Q947" s="799"/>
      <c r="R947" s="799"/>
      <c r="S947" s="799"/>
      <c r="Y947" s="799"/>
      <c r="Z947" s="799"/>
    </row>
    <row r="948" spans="17:26" s="1028" customFormat="1">
      <c r="Q948" s="799"/>
      <c r="R948" s="799"/>
      <c r="S948" s="799"/>
      <c r="Y948" s="799"/>
      <c r="Z948" s="799"/>
    </row>
    <row r="949" spans="17:26" s="1028" customFormat="1">
      <c r="Q949" s="799"/>
      <c r="R949" s="799"/>
      <c r="S949" s="799"/>
      <c r="Y949" s="799"/>
      <c r="Z949" s="799"/>
    </row>
    <row r="950" spans="17:26" s="1028" customFormat="1">
      <c r="Q950" s="799"/>
      <c r="R950" s="799"/>
      <c r="S950" s="799"/>
      <c r="Y950" s="799"/>
      <c r="Z950" s="799"/>
    </row>
    <row r="951" spans="17:26" s="1028" customFormat="1">
      <c r="Q951" s="799"/>
      <c r="R951" s="799"/>
      <c r="S951" s="799"/>
      <c r="Y951" s="799"/>
      <c r="Z951" s="799"/>
    </row>
    <row r="952" spans="17:26" s="1028" customFormat="1">
      <c r="Q952" s="799"/>
      <c r="R952" s="799"/>
      <c r="S952" s="799"/>
      <c r="Y952" s="799"/>
      <c r="Z952" s="799"/>
    </row>
    <row r="953" spans="17:26" s="1028" customFormat="1">
      <c r="Q953" s="799"/>
      <c r="R953" s="799"/>
      <c r="S953" s="799"/>
      <c r="Y953" s="799"/>
      <c r="Z953" s="799"/>
    </row>
    <row r="954" spans="17:26" s="1028" customFormat="1">
      <c r="Q954" s="799"/>
      <c r="R954" s="799"/>
      <c r="S954" s="799"/>
      <c r="Y954" s="799"/>
      <c r="Z954" s="799"/>
    </row>
    <row r="955" spans="17:26" s="1028" customFormat="1">
      <c r="Q955" s="799"/>
      <c r="R955" s="799"/>
      <c r="S955" s="799"/>
      <c r="Y955" s="799"/>
      <c r="Z955" s="799"/>
    </row>
    <row r="956" spans="17:26" s="1028" customFormat="1">
      <c r="Q956" s="799"/>
      <c r="R956" s="799"/>
      <c r="S956" s="799"/>
      <c r="Y956" s="799"/>
      <c r="Z956" s="799"/>
    </row>
    <row r="957" spans="17:26" s="1028" customFormat="1">
      <c r="Q957" s="799"/>
      <c r="R957" s="799"/>
      <c r="S957" s="799"/>
      <c r="Y957" s="799"/>
      <c r="Z957" s="799"/>
    </row>
    <row r="958" spans="17:26" s="1028" customFormat="1">
      <c r="Q958" s="799"/>
      <c r="R958" s="799"/>
      <c r="S958" s="799"/>
      <c r="Y958" s="799"/>
      <c r="Z958" s="799"/>
    </row>
    <row r="959" spans="17:26" s="1028" customFormat="1">
      <c r="Q959" s="799"/>
      <c r="R959" s="799"/>
      <c r="S959" s="799"/>
      <c r="Y959" s="799"/>
      <c r="Z959" s="799"/>
    </row>
    <row r="960" spans="17:26" s="1028" customFormat="1">
      <c r="Q960" s="799"/>
      <c r="R960" s="799"/>
      <c r="S960" s="799"/>
      <c r="Y960" s="799"/>
      <c r="Z960" s="799"/>
    </row>
    <row r="961" spans="17:26" s="1028" customFormat="1">
      <c r="Q961" s="799"/>
      <c r="R961" s="799"/>
      <c r="S961" s="799"/>
      <c r="Y961" s="799"/>
      <c r="Z961" s="799"/>
    </row>
    <row r="962" spans="17:26" s="1028" customFormat="1">
      <c r="Q962" s="799"/>
      <c r="R962" s="799"/>
      <c r="S962" s="799"/>
      <c r="Y962" s="799"/>
      <c r="Z962" s="799"/>
    </row>
    <row r="963" spans="17:26" s="1028" customFormat="1">
      <c r="Q963" s="799"/>
      <c r="R963" s="799"/>
      <c r="S963" s="799"/>
      <c r="Y963" s="799"/>
      <c r="Z963" s="799"/>
    </row>
    <row r="964" spans="17:26" s="1028" customFormat="1">
      <c r="Q964" s="799"/>
      <c r="R964" s="799"/>
      <c r="S964" s="799"/>
      <c r="Y964" s="799"/>
      <c r="Z964" s="799"/>
    </row>
    <row r="965" spans="17:26" s="1028" customFormat="1">
      <c r="Q965" s="799"/>
      <c r="R965" s="799"/>
      <c r="S965" s="799"/>
      <c r="Y965" s="799"/>
      <c r="Z965" s="799"/>
    </row>
    <row r="966" spans="17:26" s="1028" customFormat="1">
      <c r="Q966" s="799"/>
      <c r="R966" s="799"/>
      <c r="S966" s="799"/>
      <c r="Y966" s="799"/>
      <c r="Z966" s="799"/>
    </row>
    <row r="967" spans="17:26" s="1028" customFormat="1">
      <c r="Q967" s="799"/>
      <c r="R967" s="799"/>
      <c r="S967" s="799"/>
      <c r="Y967" s="799"/>
      <c r="Z967" s="799"/>
    </row>
    <row r="968" spans="17:26" s="1028" customFormat="1">
      <c r="Q968" s="799"/>
      <c r="R968" s="799"/>
      <c r="S968" s="799"/>
      <c r="Y968" s="799"/>
      <c r="Z968" s="799"/>
    </row>
    <row r="969" spans="17:26" s="1028" customFormat="1">
      <c r="Q969" s="799"/>
      <c r="R969" s="799"/>
      <c r="S969" s="799"/>
      <c r="Y969" s="799"/>
      <c r="Z969" s="799"/>
    </row>
    <row r="970" spans="17:26" s="1028" customFormat="1">
      <c r="Q970" s="799"/>
      <c r="R970" s="799"/>
      <c r="S970" s="799"/>
      <c r="Y970" s="799"/>
      <c r="Z970" s="799"/>
    </row>
    <row r="971" spans="17:26" s="1028" customFormat="1">
      <c r="Q971" s="799"/>
      <c r="R971" s="799"/>
      <c r="S971" s="799"/>
      <c r="Y971" s="799"/>
      <c r="Z971" s="799"/>
    </row>
    <row r="972" spans="17:26" s="1028" customFormat="1">
      <c r="Q972" s="799"/>
      <c r="R972" s="799"/>
      <c r="S972" s="799"/>
      <c r="Y972" s="799"/>
      <c r="Z972" s="799"/>
    </row>
    <row r="973" spans="17:26" s="1028" customFormat="1">
      <c r="Q973" s="799"/>
      <c r="R973" s="799"/>
      <c r="S973" s="799"/>
      <c r="Y973" s="799"/>
      <c r="Z973" s="799"/>
    </row>
    <row r="974" spans="17:26" s="1028" customFormat="1">
      <c r="Q974" s="799"/>
      <c r="R974" s="799"/>
      <c r="S974" s="799"/>
      <c r="Y974" s="799"/>
      <c r="Z974" s="799"/>
    </row>
    <row r="975" spans="17:26" s="1028" customFormat="1">
      <c r="Q975" s="799"/>
      <c r="R975" s="799"/>
      <c r="S975" s="799"/>
      <c r="Y975" s="799"/>
      <c r="Z975" s="799"/>
    </row>
    <row r="976" spans="17:26" s="1028" customFormat="1">
      <c r="Q976" s="799"/>
      <c r="R976" s="799"/>
      <c r="S976" s="799"/>
      <c r="Y976" s="799"/>
      <c r="Z976" s="799"/>
    </row>
    <row r="977" spans="17:26" s="1028" customFormat="1">
      <c r="Q977" s="799"/>
      <c r="R977" s="799"/>
      <c r="S977" s="799"/>
      <c r="Y977" s="799"/>
      <c r="Z977" s="799"/>
    </row>
    <row r="978" spans="17:26" s="1028" customFormat="1">
      <c r="Q978" s="799"/>
      <c r="R978" s="799"/>
      <c r="S978" s="799"/>
      <c r="Y978" s="799"/>
      <c r="Z978" s="799"/>
    </row>
    <row r="979" spans="17:26" s="1028" customFormat="1">
      <c r="Q979" s="799"/>
      <c r="R979" s="799"/>
      <c r="S979" s="799"/>
      <c r="Y979" s="799"/>
      <c r="Z979" s="799"/>
    </row>
    <row r="980" spans="17:26" s="1028" customFormat="1">
      <c r="Q980" s="799"/>
      <c r="R980" s="799"/>
      <c r="S980" s="799"/>
      <c r="Y980" s="799"/>
      <c r="Z980" s="799"/>
    </row>
    <row r="981" spans="17:26" s="1028" customFormat="1">
      <c r="Q981" s="799"/>
      <c r="R981" s="799"/>
      <c r="S981" s="799"/>
      <c r="Y981" s="799"/>
      <c r="Z981" s="799"/>
    </row>
    <row r="982" spans="17:26" s="1028" customFormat="1">
      <c r="Q982" s="799"/>
      <c r="R982" s="799"/>
      <c r="S982" s="799"/>
      <c r="Y982" s="799"/>
      <c r="Z982" s="799"/>
    </row>
    <row r="983" spans="17:26" s="1028" customFormat="1">
      <c r="Q983" s="799"/>
      <c r="R983" s="799"/>
      <c r="S983" s="799"/>
      <c r="Y983" s="799"/>
      <c r="Z983" s="799"/>
    </row>
    <row r="984" spans="17:26" s="1028" customFormat="1">
      <c r="Q984" s="799"/>
      <c r="R984" s="799"/>
      <c r="S984" s="799"/>
      <c r="Y984" s="799"/>
      <c r="Z984" s="799"/>
    </row>
    <row r="985" spans="17:26" s="1028" customFormat="1">
      <c r="Q985" s="799"/>
      <c r="R985" s="799"/>
      <c r="S985" s="799"/>
      <c r="Y985" s="799"/>
      <c r="Z985" s="799"/>
    </row>
    <row r="986" spans="17:26" s="1028" customFormat="1">
      <c r="Q986" s="799"/>
      <c r="R986" s="799"/>
      <c r="S986" s="799"/>
      <c r="Y986" s="799"/>
      <c r="Z986" s="799"/>
    </row>
    <row r="987" spans="17:26" s="1028" customFormat="1">
      <c r="Q987" s="799"/>
      <c r="R987" s="799"/>
      <c r="S987" s="799"/>
      <c r="Y987" s="799"/>
      <c r="Z987" s="799"/>
    </row>
    <row r="988" spans="17:26" s="1028" customFormat="1">
      <c r="Q988" s="799"/>
      <c r="R988" s="799"/>
      <c r="S988" s="799"/>
      <c r="Y988" s="799"/>
      <c r="Z988" s="799"/>
    </row>
    <row r="989" spans="17:26" s="1028" customFormat="1">
      <c r="Q989" s="799"/>
      <c r="R989" s="799"/>
      <c r="S989" s="799"/>
      <c r="Y989" s="799"/>
      <c r="Z989" s="799"/>
    </row>
    <row r="990" spans="17:26" s="1028" customFormat="1">
      <c r="Q990" s="799"/>
      <c r="R990" s="799"/>
      <c r="S990" s="799"/>
      <c r="Y990" s="799"/>
      <c r="Z990" s="799"/>
    </row>
    <row r="991" spans="17:26" s="1028" customFormat="1">
      <c r="Q991" s="799"/>
      <c r="R991" s="799"/>
      <c r="S991" s="799"/>
      <c r="Y991" s="799"/>
      <c r="Z991" s="799"/>
    </row>
    <row r="992" spans="17:26" s="1028" customFormat="1">
      <c r="Q992" s="799"/>
      <c r="R992" s="799"/>
      <c r="S992" s="799"/>
      <c r="Y992" s="799"/>
      <c r="Z992" s="799"/>
    </row>
    <row r="993" spans="17:26" s="1028" customFormat="1">
      <c r="Q993" s="799"/>
      <c r="R993" s="799"/>
      <c r="S993" s="799"/>
      <c r="Y993" s="799"/>
      <c r="Z993" s="799"/>
    </row>
    <row r="994" spans="17:26" s="1028" customFormat="1">
      <c r="Q994" s="799"/>
      <c r="R994" s="799"/>
      <c r="S994" s="799"/>
      <c r="Y994" s="799"/>
      <c r="Z994" s="799"/>
    </row>
    <row r="995" spans="17:26" s="1028" customFormat="1">
      <c r="Q995" s="799"/>
      <c r="R995" s="799"/>
      <c r="S995" s="799"/>
      <c r="Y995" s="799"/>
      <c r="Z995" s="799"/>
    </row>
    <row r="996" spans="17:26" s="1028" customFormat="1">
      <c r="Q996" s="799"/>
      <c r="R996" s="799"/>
      <c r="S996" s="799"/>
      <c r="Y996" s="799"/>
      <c r="Z996" s="799"/>
    </row>
    <row r="997" spans="17:26" s="1028" customFormat="1">
      <c r="Q997" s="799"/>
      <c r="R997" s="799"/>
      <c r="S997" s="799"/>
      <c r="Y997" s="799"/>
      <c r="Z997" s="799"/>
    </row>
    <row r="998" spans="17:26" s="1028" customFormat="1">
      <c r="Q998" s="799"/>
      <c r="R998" s="799"/>
      <c r="S998" s="799"/>
      <c r="Y998" s="799"/>
      <c r="Z998" s="799"/>
    </row>
    <row r="999" spans="17:26" s="1028" customFormat="1">
      <c r="Q999" s="799"/>
      <c r="R999" s="799"/>
      <c r="S999" s="799"/>
      <c r="Y999" s="799"/>
      <c r="Z999" s="799"/>
    </row>
    <row r="1000" spans="17:26" s="1028" customFormat="1">
      <c r="Q1000" s="799"/>
      <c r="R1000" s="799"/>
      <c r="S1000" s="799"/>
      <c r="Y1000" s="799"/>
      <c r="Z1000" s="799"/>
    </row>
    <row r="1001" spans="17:26" s="1028" customFormat="1">
      <c r="Q1001" s="799"/>
      <c r="R1001" s="799"/>
      <c r="S1001" s="799"/>
      <c r="Y1001" s="799"/>
      <c r="Z1001" s="799"/>
    </row>
    <row r="1002" spans="17:26" s="1028" customFormat="1">
      <c r="Q1002" s="799"/>
      <c r="R1002" s="799"/>
      <c r="S1002" s="799"/>
      <c r="Y1002" s="799"/>
      <c r="Z1002" s="799"/>
    </row>
    <row r="1003" spans="17:26" s="1028" customFormat="1">
      <c r="Q1003" s="799"/>
      <c r="R1003" s="799"/>
      <c r="S1003" s="799"/>
      <c r="Y1003" s="799"/>
      <c r="Z1003" s="799"/>
    </row>
    <row r="1004" spans="17:26" s="1028" customFormat="1">
      <c r="Q1004" s="799"/>
      <c r="R1004" s="799"/>
      <c r="S1004" s="799"/>
      <c r="Y1004" s="799"/>
      <c r="Z1004" s="799"/>
    </row>
    <row r="1005" spans="17:26" s="1028" customFormat="1">
      <c r="Q1005" s="799"/>
      <c r="R1005" s="799"/>
      <c r="S1005" s="799"/>
      <c r="Y1005" s="799"/>
      <c r="Z1005" s="799"/>
    </row>
    <row r="1006" spans="17:26" s="1028" customFormat="1">
      <c r="Q1006" s="799"/>
      <c r="R1006" s="799"/>
      <c r="S1006" s="799"/>
      <c r="Y1006" s="799"/>
      <c r="Z1006" s="799"/>
    </row>
    <row r="1007" spans="17:26" s="1028" customFormat="1">
      <c r="Q1007" s="799"/>
      <c r="R1007" s="799"/>
      <c r="S1007" s="799"/>
      <c r="Y1007" s="799"/>
      <c r="Z1007" s="799"/>
    </row>
    <row r="1008" spans="17:26" s="1028" customFormat="1">
      <c r="Q1008" s="799"/>
      <c r="R1008" s="799"/>
      <c r="S1008" s="799"/>
      <c r="Y1008" s="799"/>
      <c r="Z1008" s="799"/>
    </row>
    <row r="1009" spans="17:26" s="1028" customFormat="1">
      <c r="Q1009" s="799"/>
      <c r="R1009" s="799"/>
      <c r="S1009" s="799"/>
      <c r="Y1009" s="799"/>
      <c r="Z1009" s="799"/>
    </row>
    <row r="1010" spans="17:26" s="1028" customFormat="1">
      <c r="Q1010" s="799"/>
      <c r="R1010" s="799"/>
      <c r="S1010" s="799"/>
      <c r="Y1010" s="799"/>
      <c r="Z1010" s="799"/>
    </row>
    <row r="1011" spans="17:26" s="1028" customFormat="1">
      <c r="Q1011" s="799"/>
      <c r="R1011" s="799"/>
      <c r="S1011" s="799"/>
      <c r="Y1011" s="799"/>
      <c r="Z1011" s="799"/>
    </row>
    <row r="1012" spans="17:26" s="1028" customFormat="1">
      <c r="Q1012" s="799"/>
      <c r="R1012" s="799"/>
      <c r="S1012" s="799"/>
      <c r="Y1012" s="799"/>
      <c r="Z1012" s="799"/>
    </row>
    <row r="1013" spans="17:26" s="1028" customFormat="1">
      <c r="Q1013" s="799"/>
      <c r="R1013" s="799"/>
      <c r="S1013" s="799"/>
      <c r="Y1013" s="799"/>
      <c r="Z1013" s="799"/>
    </row>
    <row r="1014" spans="17:26" s="1028" customFormat="1">
      <c r="Q1014" s="799"/>
      <c r="R1014" s="799"/>
      <c r="S1014" s="799"/>
      <c r="Y1014" s="799"/>
      <c r="Z1014" s="799"/>
    </row>
    <row r="1015" spans="17:26" s="1028" customFormat="1">
      <c r="Q1015" s="799"/>
      <c r="R1015" s="799"/>
      <c r="S1015" s="799"/>
      <c r="Y1015" s="799"/>
      <c r="Z1015" s="799"/>
    </row>
    <row r="1016" spans="17:26" s="1028" customFormat="1">
      <c r="Q1016" s="799"/>
      <c r="R1016" s="799"/>
      <c r="S1016" s="799"/>
      <c r="Y1016" s="799"/>
      <c r="Z1016" s="799"/>
    </row>
    <row r="1017" spans="17:26" s="1028" customFormat="1">
      <c r="Q1017" s="799"/>
      <c r="R1017" s="799"/>
      <c r="S1017" s="799"/>
      <c r="Y1017" s="799"/>
      <c r="Z1017" s="799"/>
    </row>
    <row r="1018" spans="17:26" s="1028" customFormat="1">
      <c r="Q1018" s="799"/>
      <c r="R1018" s="799"/>
      <c r="S1018" s="799"/>
      <c r="Y1018" s="799"/>
      <c r="Z1018" s="799"/>
    </row>
    <row r="1019" spans="17:26" s="1028" customFormat="1">
      <c r="Q1019" s="799"/>
      <c r="R1019" s="799"/>
      <c r="S1019" s="799"/>
      <c r="Y1019" s="799"/>
      <c r="Z1019" s="799"/>
    </row>
    <row r="1020" spans="17:26" s="1028" customFormat="1">
      <c r="Q1020" s="799"/>
      <c r="R1020" s="799"/>
      <c r="S1020" s="799"/>
      <c r="Y1020" s="799"/>
      <c r="Z1020" s="799"/>
    </row>
    <row r="1021" spans="17:26" s="1028" customFormat="1">
      <c r="Q1021" s="799"/>
      <c r="R1021" s="799"/>
      <c r="S1021" s="799"/>
      <c r="Y1021" s="799"/>
      <c r="Z1021" s="799"/>
    </row>
    <row r="1022" spans="17:26" s="1028" customFormat="1">
      <c r="Q1022" s="799"/>
      <c r="R1022" s="799"/>
      <c r="S1022" s="799"/>
      <c r="Y1022" s="799"/>
      <c r="Z1022" s="799"/>
    </row>
    <row r="1023" spans="17:26" s="1028" customFormat="1">
      <c r="Q1023" s="799"/>
      <c r="R1023" s="799"/>
      <c r="S1023" s="799"/>
      <c r="Y1023" s="799"/>
      <c r="Z1023" s="799"/>
    </row>
    <row r="1024" spans="17:26" s="1028" customFormat="1">
      <c r="Q1024" s="799"/>
      <c r="R1024" s="799"/>
      <c r="S1024" s="799"/>
      <c r="Y1024" s="799"/>
      <c r="Z1024" s="799"/>
    </row>
    <row r="1025" spans="17:26" s="1028" customFormat="1">
      <c r="Q1025" s="799"/>
      <c r="R1025" s="799"/>
      <c r="S1025" s="799"/>
      <c r="Y1025" s="799"/>
      <c r="Z1025" s="799"/>
    </row>
    <row r="1026" spans="17:26" s="1028" customFormat="1">
      <c r="Q1026" s="799"/>
      <c r="R1026" s="799"/>
      <c r="S1026" s="799"/>
      <c r="Y1026" s="799"/>
      <c r="Z1026" s="799"/>
    </row>
    <row r="1027" spans="17:26" s="1028" customFormat="1">
      <c r="Q1027" s="799"/>
      <c r="R1027" s="799"/>
      <c r="S1027" s="799"/>
      <c r="Y1027" s="799"/>
      <c r="Z1027" s="799"/>
    </row>
    <row r="1028" spans="17:26" s="1028" customFormat="1">
      <c r="Q1028" s="799"/>
      <c r="R1028" s="799"/>
      <c r="S1028" s="799"/>
      <c r="Y1028" s="799"/>
      <c r="Z1028" s="799"/>
    </row>
    <row r="1029" spans="17:26" s="1028" customFormat="1">
      <c r="Q1029" s="799"/>
      <c r="R1029" s="799"/>
      <c r="S1029" s="799"/>
      <c r="Y1029" s="799"/>
      <c r="Z1029" s="799"/>
    </row>
    <row r="1030" spans="17:26" s="1028" customFormat="1">
      <c r="Q1030" s="799"/>
      <c r="R1030" s="799"/>
      <c r="S1030" s="799"/>
      <c r="Y1030" s="799"/>
      <c r="Z1030" s="799"/>
    </row>
    <row r="1031" spans="17:26" s="1028" customFormat="1">
      <c r="Q1031" s="799"/>
      <c r="R1031" s="799"/>
      <c r="S1031" s="799"/>
      <c r="Y1031" s="799"/>
      <c r="Z1031" s="799"/>
    </row>
    <row r="1032" spans="17:26" s="1028" customFormat="1">
      <c r="Q1032" s="799"/>
      <c r="R1032" s="799"/>
      <c r="S1032" s="799"/>
      <c r="Y1032" s="799"/>
      <c r="Z1032" s="799"/>
    </row>
    <row r="1033" spans="17:26" s="1028" customFormat="1">
      <c r="Q1033" s="799"/>
      <c r="R1033" s="799"/>
      <c r="S1033" s="799"/>
      <c r="Y1033" s="799"/>
      <c r="Z1033" s="799"/>
    </row>
    <row r="1034" spans="17:26" s="1028" customFormat="1">
      <c r="Q1034" s="799"/>
      <c r="R1034" s="799"/>
      <c r="S1034" s="799"/>
      <c r="Y1034" s="799"/>
      <c r="Z1034" s="799"/>
    </row>
    <row r="1035" spans="17:26" s="1028" customFormat="1">
      <c r="Q1035" s="799"/>
      <c r="R1035" s="799"/>
      <c r="S1035" s="799"/>
      <c r="Y1035" s="799"/>
      <c r="Z1035" s="799"/>
    </row>
    <row r="1036" spans="17:26" s="1028" customFormat="1">
      <c r="Q1036" s="799"/>
      <c r="R1036" s="799"/>
      <c r="S1036" s="799"/>
      <c r="Y1036" s="799"/>
      <c r="Z1036" s="799"/>
    </row>
    <row r="1037" spans="17:26" s="1028" customFormat="1">
      <c r="Q1037" s="799"/>
      <c r="R1037" s="799"/>
      <c r="S1037" s="799"/>
      <c r="Y1037" s="799"/>
      <c r="Z1037" s="799"/>
    </row>
    <row r="1038" spans="17:26" s="1028" customFormat="1">
      <c r="Q1038" s="799"/>
      <c r="R1038" s="799"/>
      <c r="S1038" s="799"/>
      <c r="Y1038" s="799"/>
      <c r="Z1038" s="799"/>
    </row>
    <row r="1039" spans="17:26" s="1028" customFormat="1">
      <c r="Q1039" s="799"/>
      <c r="R1039" s="799"/>
      <c r="S1039" s="799"/>
      <c r="Y1039" s="799"/>
      <c r="Z1039" s="799"/>
    </row>
    <row r="1040" spans="17:26" s="1028" customFormat="1">
      <c r="Q1040" s="799"/>
      <c r="R1040" s="799"/>
      <c r="S1040" s="799"/>
      <c r="Y1040" s="799"/>
      <c r="Z1040" s="799"/>
    </row>
    <row r="1041" spans="17:26" s="1028" customFormat="1">
      <c r="Q1041" s="799"/>
      <c r="R1041" s="799"/>
      <c r="S1041" s="799"/>
      <c r="Y1041" s="799"/>
      <c r="Z1041" s="799"/>
    </row>
    <row r="1042" spans="17:26" s="1028" customFormat="1">
      <c r="Q1042" s="799"/>
      <c r="R1042" s="799"/>
      <c r="S1042" s="799"/>
      <c r="Y1042" s="799"/>
      <c r="Z1042" s="799"/>
    </row>
    <row r="1043" spans="17:26" s="1028" customFormat="1">
      <c r="Q1043" s="799"/>
      <c r="R1043" s="799"/>
      <c r="S1043" s="799"/>
      <c r="Y1043" s="799"/>
      <c r="Z1043" s="799"/>
    </row>
    <row r="1044" spans="17:26" s="1028" customFormat="1">
      <c r="Q1044" s="799"/>
      <c r="R1044" s="799"/>
      <c r="S1044" s="799"/>
      <c r="Y1044" s="799"/>
      <c r="Z1044" s="799"/>
    </row>
    <row r="1045" spans="17:26" s="1028" customFormat="1">
      <c r="Q1045" s="799"/>
      <c r="R1045" s="799"/>
      <c r="S1045" s="799"/>
      <c r="Y1045" s="799"/>
      <c r="Z1045" s="799"/>
    </row>
    <row r="1046" spans="17:26" s="1028" customFormat="1">
      <c r="Q1046" s="799"/>
      <c r="R1046" s="799"/>
      <c r="S1046" s="799"/>
      <c r="Y1046" s="799"/>
      <c r="Z1046" s="799"/>
    </row>
    <row r="1047" spans="17:26" s="1028" customFormat="1">
      <c r="Q1047" s="799"/>
      <c r="R1047" s="799"/>
      <c r="S1047" s="799"/>
      <c r="Y1047" s="799"/>
      <c r="Z1047" s="799"/>
    </row>
    <row r="1048" spans="17:26" s="1028" customFormat="1">
      <c r="Q1048" s="799"/>
      <c r="R1048" s="799"/>
      <c r="S1048" s="799"/>
      <c r="Y1048" s="799"/>
      <c r="Z1048" s="799"/>
    </row>
    <row r="1049" spans="17:26" s="1028" customFormat="1">
      <c r="Q1049" s="799"/>
      <c r="R1049" s="799"/>
      <c r="S1049" s="799"/>
      <c r="Y1049" s="799"/>
      <c r="Z1049" s="799"/>
    </row>
    <row r="1050" spans="17:26" s="1028" customFormat="1">
      <c r="Q1050" s="799"/>
      <c r="R1050" s="799"/>
      <c r="S1050" s="799"/>
      <c r="Y1050" s="799"/>
      <c r="Z1050" s="799"/>
    </row>
    <row r="1051" spans="17:26" s="1028" customFormat="1">
      <c r="Q1051" s="799"/>
      <c r="R1051" s="799"/>
      <c r="S1051" s="799"/>
      <c r="Y1051" s="799"/>
      <c r="Z1051" s="799"/>
    </row>
    <row r="1052" spans="17:26" s="1028" customFormat="1">
      <c r="Q1052" s="799"/>
      <c r="R1052" s="799"/>
      <c r="S1052" s="799"/>
      <c r="Y1052" s="799"/>
      <c r="Z1052" s="799"/>
    </row>
    <row r="1053" spans="17:26" s="1028" customFormat="1">
      <c r="Q1053" s="799"/>
      <c r="R1053" s="799"/>
      <c r="S1053" s="799"/>
      <c r="Y1053" s="799"/>
      <c r="Z1053" s="799"/>
    </row>
    <row r="1054" spans="17:26" s="1028" customFormat="1">
      <c r="Q1054" s="799"/>
      <c r="R1054" s="799"/>
      <c r="S1054" s="799"/>
      <c r="Y1054" s="799"/>
      <c r="Z1054" s="799"/>
    </row>
    <row r="1055" spans="17:26" s="1028" customFormat="1">
      <c r="Q1055" s="799"/>
      <c r="R1055" s="799"/>
      <c r="S1055" s="799"/>
      <c r="Y1055" s="799"/>
      <c r="Z1055" s="799"/>
    </row>
    <row r="1056" spans="17:26" s="1028" customFormat="1">
      <c r="Q1056" s="799"/>
      <c r="R1056" s="799"/>
      <c r="S1056" s="799"/>
      <c r="Y1056" s="799"/>
      <c r="Z1056" s="799"/>
    </row>
    <row r="1057" spans="17:26" s="1028" customFormat="1">
      <c r="Q1057" s="799"/>
      <c r="R1057" s="799"/>
      <c r="S1057" s="799"/>
      <c r="Y1057" s="799"/>
      <c r="Z1057" s="799"/>
    </row>
    <row r="1058" spans="17:26" s="1028" customFormat="1">
      <c r="Q1058" s="799"/>
      <c r="R1058" s="799"/>
      <c r="S1058" s="799"/>
      <c r="Y1058" s="799"/>
      <c r="Z1058" s="799"/>
    </row>
    <row r="1059" spans="17:26" s="1028" customFormat="1">
      <c r="Q1059" s="799"/>
      <c r="R1059" s="799"/>
      <c r="S1059" s="799"/>
      <c r="Y1059" s="799"/>
      <c r="Z1059" s="799"/>
    </row>
    <row r="1060" spans="17:26" s="1028" customFormat="1">
      <c r="Q1060" s="799"/>
      <c r="R1060" s="799"/>
      <c r="S1060" s="799"/>
      <c r="Y1060" s="799"/>
      <c r="Z1060" s="799"/>
    </row>
    <row r="1061" spans="17:26" s="1028" customFormat="1">
      <c r="Q1061" s="799"/>
      <c r="R1061" s="799"/>
      <c r="S1061" s="799"/>
      <c r="Y1061" s="799"/>
      <c r="Z1061" s="799"/>
    </row>
    <row r="1062" spans="17:26" s="1028" customFormat="1">
      <c r="Q1062" s="799"/>
      <c r="R1062" s="799"/>
      <c r="S1062" s="799"/>
      <c r="Y1062" s="799"/>
      <c r="Z1062" s="799"/>
    </row>
    <row r="1063" spans="17:26" s="1028" customFormat="1">
      <c r="Q1063" s="799"/>
      <c r="R1063" s="799"/>
      <c r="S1063" s="799"/>
      <c r="Y1063" s="799"/>
      <c r="Z1063" s="799"/>
    </row>
    <row r="1064" spans="17:26" s="1028" customFormat="1">
      <c r="Q1064" s="799"/>
      <c r="R1064" s="799"/>
      <c r="S1064" s="799"/>
      <c r="Y1064" s="799"/>
      <c r="Z1064" s="799"/>
    </row>
    <row r="1065" spans="17:26" s="1028" customFormat="1">
      <c r="Q1065" s="799"/>
      <c r="R1065" s="799"/>
      <c r="S1065" s="799"/>
      <c r="Y1065" s="799"/>
      <c r="Z1065" s="799"/>
    </row>
    <row r="1066" spans="17:26" s="1028" customFormat="1">
      <c r="Q1066" s="799"/>
      <c r="R1066" s="799"/>
      <c r="S1066" s="799"/>
      <c r="Y1066" s="799"/>
      <c r="Z1066" s="799"/>
    </row>
    <row r="1067" spans="17:26" s="1028" customFormat="1">
      <c r="Q1067" s="799"/>
      <c r="R1067" s="799"/>
      <c r="S1067" s="799"/>
      <c r="Y1067" s="799"/>
      <c r="Z1067" s="799"/>
    </row>
    <row r="1068" spans="17:26" s="1028" customFormat="1">
      <c r="Q1068" s="799"/>
      <c r="R1068" s="799"/>
      <c r="S1068" s="799"/>
      <c r="Y1068" s="799"/>
      <c r="Z1068" s="799"/>
    </row>
    <row r="1069" spans="17:26" s="1028" customFormat="1">
      <c r="Q1069" s="799"/>
      <c r="R1069" s="799"/>
      <c r="S1069" s="799"/>
      <c r="Y1069" s="799"/>
      <c r="Z1069" s="799"/>
    </row>
    <row r="1070" spans="17:26" s="1028" customFormat="1">
      <c r="Q1070" s="799"/>
      <c r="R1070" s="799"/>
      <c r="S1070" s="799"/>
      <c r="Y1070" s="799"/>
      <c r="Z1070" s="799"/>
    </row>
    <row r="1071" spans="17:26" s="1028" customFormat="1">
      <c r="Q1071" s="799"/>
      <c r="R1071" s="799"/>
      <c r="S1071" s="799"/>
      <c r="Y1071" s="799"/>
      <c r="Z1071" s="799"/>
    </row>
    <row r="1072" spans="17:26" s="1028" customFormat="1">
      <c r="Q1072" s="799"/>
      <c r="R1072" s="799"/>
      <c r="S1072" s="799"/>
      <c r="Y1072" s="799"/>
      <c r="Z1072" s="799"/>
    </row>
    <row r="1073" spans="17:26" s="1028" customFormat="1">
      <c r="Q1073" s="799"/>
      <c r="R1073" s="799"/>
      <c r="S1073" s="799"/>
      <c r="Y1073" s="799"/>
      <c r="Z1073" s="799"/>
    </row>
    <row r="1074" spans="17:26" s="1028" customFormat="1">
      <c r="Q1074" s="799"/>
      <c r="R1074" s="799"/>
      <c r="S1074" s="799"/>
      <c r="Y1074" s="799"/>
      <c r="Z1074" s="799"/>
    </row>
    <row r="1075" spans="17:26" s="1028" customFormat="1">
      <c r="Q1075" s="799"/>
      <c r="R1075" s="799"/>
      <c r="S1075" s="799"/>
      <c r="Y1075" s="799"/>
      <c r="Z1075" s="799"/>
    </row>
    <row r="1076" spans="17:26" s="1028" customFormat="1">
      <c r="Q1076" s="799"/>
      <c r="R1076" s="799"/>
      <c r="S1076" s="799"/>
      <c r="Y1076" s="799"/>
      <c r="Z1076" s="799"/>
    </row>
    <row r="1077" spans="17:26" s="1028" customFormat="1">
      <c r="Q1077" s="799"/>
      <c r="R1077" s="799"/>
      <c r="S1077" s="799"/>
      <c r="Y1077" s="799"/>
      <c r="Z1077" s="799"/>
    </row>
    <row r="1078" spans="17:26" s="1028" customFormat="1">
      <c r="Q1078" s="799"/>
      <c r="R1078" s="799"/>
      <c r="S1078" s="799"/>
      <c r="Y1078" s="799"/>
      <c r="Z1078" s="799"/>
    </row>
    <row r="1079" spans="17:26" s="1028" customFormat="1">
      <c r="Q1079" s="799"/>
      <c r="R1079" s="799"/>
      <c r="S1079" s="799"/>
      <c r="Y1079" s="799"/>
      <c r="Z1079" s="799"/>
    </row>
    <row r="1080" spans="17:26" s="1028" customFormat="1">
      <c r="Q1080" s="799"/>
      <c r="R1080" s="799"/>
      <c r="S1080" s="799"/>
      <c r="Y1080" s="799"/>
      <c r="Z1080" s="799"/>
    </row>
    <row r="1081" spans="17:26" s="1028" customFormat="1">
      <c r="Q1081" s="799"/>
      <c r="R1081" s="799"/>
      <c r="S1081" s="799"/>
      <c r="Y1081" s="799"/>
      <c r="Z1081" s="799"/>
    </row>
    <row r="1082" spans="17:26" s="1028" customFormat="1">
      <c r="Q1082" s="799"/>
      <c r="R1082" s="799"/>
      <c r="S1082" s="799"/>
      <c r="Y1082" s="799"/>
      <c r="Z1082" s="799"/>
    </row>
    <row r="1083" spans="17:26" s="1028" customFormat="1">
      <c r="Q1083" s="799"/>
      <c r="R1083" s="799"/>
      <c r="S1083" s="799"/>
      <c r="Y1083" s="799"/>
      <c r="Z1083" s="799"/>
    </row>
    <row r="1084" spans="17:26" s="1028" customFormat="1">
      <c r="Q1084" s="799"/>
      <c r="R1084" s="799"/>
      <c r="S1084" s="799"/>
      <c r="Y1084" s="799"/>
      <c r="Z1084" s="799"/>
    </row>
    <row r="1085" spans="17:26" s="1028" customFormat="1">
      <c r="Q1085" s="799"/>
      <c r="R1085" s="799"/>
      <c r="S1085" s="799"/>
      <c r="Y1085" s="799"/>
      <c r="Z1085" s="799"/>
    </row>
    <row r="1086" spans="17:26" s="1028" customFormat="1">
      <c r="Q1086" s="799"/>
      <c r="R1086" s="799"/>
      <c r="S1086" s="799"/>
      <c r="Y1086" s="799"/>
      <c r="Z1086" s="799"/>
    </row>
    <row r="1087" spans="17:26" s="1028" customFormat="1">
      <c r="Q1087" s="799"/>
      <c r="R1087" s="799"/>
      <c r="S1087" s="799"/>
      <c r="Y1087" s="799"/>
      <c r="Z1087" s="799"/>
    </row>
    <row r="1088" spans="17:26" s="1028" customFormat="1">
      <c r="Q1088" s="799"/>
      <c r="R1088" s="799"/>
      <c r="S1088" s="799"/>
      <c r="Y1088" s="799"/>
      <c r="Z1088" s="799"/>
    </row>
    <row r="1089" spans="17:26" s="1028" customFormat="1">
      <c r="Q1089" s="799"/>
      <c r="R1089" s="799"/>
      <c r="S1089" s="799"/>
      <c r="Y1089" s="799"/>
      <c r="Z1089" s="799"/>
    </row>
    <row r="1090" spans="17:26" s="1028" customFormat="1">
      <c r="Q1090" s="799"/>
      <c r="R1090" s="799"/>
      <c r="S1090" s="799"/>
      <c r="Y1090" s="799"/>
      <c r="Z1090" s="799"/>
    </row>
    <row r="1091" spans="17:26" s="1028" customFormat="1">
      <c r="Q1091" s="799"/>
      <c r="R1091" s="799"/>
      <c r="S1091" s="799"/>
      <c r="Y1091" s="799"/>
      <c r="Z1091" s="799"/>
    </row>
    <row r="1092" spans="17:26" s="1028" customFormat="1">
      <c r="Q1092" s="799"/>
      <c r="R1092" s="799"/>
      <c r="S1092" s="799"/>
      <c r="Y1092" s="799"/>
      <c r="Z1092" s="799"/>
    </row>
    <row r="1093" spans="17:26" s="1028" customFormat="1">
      <c r="Q1093" s="799"/>
      <c r="R1093" s="799"/>
      <c r="S1093" s="799"/>
      <c r="Y1093" s="799"/>
      <c r="Z1093" s="799"/>
    </row>
    <row r="1094" spans="17:26" s="1028" customFormat="1">
      <c r="Q1094" s="799"/>
      <c r="R1094" s="799"/>
      <c r="S1094" s="799"/>
      <c r="Y1094" s="799"/>
      <c r="Z1094" s="799"/>
    </row>
    <row r="1095" spans="17:26" s="1028" customFormat="1">
      <c r="Q1095" s="799"/>
      <c r="R1095" s="799"/>
      <c r="S1095" s="799"/>
      <c r="Y1095" s="799"/>
      <c r="Z1095" s="799"/>
    </row>
    <row r="1096" spans="17:26" s="1028" customFormat="1">
      <c r="Q1096" s="799"/>
      <c r="R1096" s="799"/>
      <c r="S1096" s="799"/>
      <c r="Y1096" s="799"/>
      <c r="Z1096" s="799"/>
    </row>
    <row r="1097" spans="17:26" s="1028" customFormat="1">
      <c r="Q1097" s="799"/>
      <c r="R1097" s="799"/>
      <c r="S1097" s="799"/>
      <c r="Y1097" s="799"/>
      <c r="Z1097" s="799"/>
    </row>
    <row r="1098" spans="17:26" s="1028" customFormat="1">
      <c r="Q1098" s="799"/>
      <c r="R1098" s="799"/>
      <c r="S1098" s="799"/>
      <c r="Y1098" s="799"/>
      <c r="Z1098" s="799"/>
    </row>
    <row r="1099" spans="17:26" s="1028" customFormat="1">
      <c r="Q1099" s="799"/>
      <c r="R1099" s="799"/>
      <c r="S1099" s="799"/>
      <c r="Y1099" s="799"/>
      <c r="Z1099" s="799"/>
    </row>
    <row r="1100" spans="17:26" s="1028" customFormat="1">
      <c r="Q1100" s="799"/>
      <c r="R1100" s="799"/>
      <c r="S1100" s="799"/>
      <c r="Y1100" s="799"/>
      <c r="Z1100" s="799"/>
    </row>
    <row r="1101" spans="17:26" s="1028" customFormat="1">
      <c r="Q1101" s="799"/>
      <c r="R1101" s="799"/>
      <c r="S1101" s="799"/>
      <c r="Y1101" s="799"/>
      <c r="Z1101" s="799"/>
    </row>
    <row r="1102" spans="17:26" s="1028" customFormat="1">
      <c r="Q1102" s="799"/>
      <c r="R1102" s="799"/>
      <c r="S1102" s="799"/>
      <c r="Y1102" s="799"/>
      <c r="Z1102" s="799"/>
    </row>
    <row r="1103" spans="17:26" s="1028" customFormat="1">
      <c r="Q1103" s="799"/>
      <c r="R1103" s="799"/>
      <c r="S1103" s="799"/>
      <c r="Y1103" s="799"/>
      <c r="Z1103" s="799"/>
    </row>
    <row r="1104" spans="17:26" s="1028" customFormat="1">
      <c r="Q1104" s="799"/>
      <c r="R1104" s="799"/>
      <c r="S1104" s="799"/>
      <c r="Y1104" s="799"/>
      <c r="Z1104" s="799"/>
    </row>
    <row r="1105" spans="17:26" s="1028" customFormat="1">
      <c r="Q1105" s="799"/>
      <c r="R1105" s="799"/>
      <c r="S1105" s="799"/>
      <c r="Y1105" s="799"/>
      <c r="Z1105" s="799"/>
    </row>
    <row r="1106" spans="17:26" s="1028" customFormat="1">
      <c r="Q1106" s="799"/>
      <c r="R1106" s="799"/>
      <c r="S1106" s="799"/>
      <c r="Y1106" s="799"/>
      <c r="Z1106" s="799"/>
    </row>
    <row r="1107" spans="17:26" s="1028" customFormat="1">
      <c r="Q1107" s="799"/>
      <c r="R1107" s="799"/>
      <c r="S1107" s="799"/>
      <c r="Y1107" s="799"/>
      <c r="Z1107" s="799"/>
    </row>
    <row r="1108" spans="17:26" s="1028" customFormat="1">
      <c r="Q1108" s="799"/>
      <c r="R1108" s="799"/>
      <c r="S1108" s="799"/>
      <c r="Y1108" s="799"/>
      <c r="Z1108" s="799"/>
    </row>
    <row r="1109" spans="17:26" s="1028" customFormat="1">
      <c r="Q1109" s="799"/>
      <c r="R1109" s="799"/>
      <c r="S1109" s="799"/>
      <c r="Y1109" s="799"/>
      <c r="Z1109" s="799"/>
    </row>
    <row r="1110" spans="17:26" s="1028" customFormat="1">
      <c r="Q1110" s="799"/>
      <c r="R1110" s="799"/>
      <c r="S1110" s="799"/>
      <c r="Y1110" s="799"/>
      <c r="Z1110" s="799"/>
    </row>
    <row r="1111" spans="17:26" s="1028" customFormat="1">
      <c r="Q1111" s="799"/>
      <c r="R1111" s="799"/>
      <c r="S1111" s="799"/>
      <c r="Y1111" s="799"/>
      <c r="Z1111" s="799"/>
    </row>
    <row r="1112" spans="17:26" s="1028" customFormat="1">
      <c r="Q1112" s="799"/>
      <c r="R1112" s="799"/>
      <c r="S1112" s="799"/>
      <c r="Y1112" s="799"/>
      <c r="Z1112" s="799"/>
    </row>
    <row r="1113" spans="17:26" s="1028" customFormat="1">
      <c r="Q1113" s="799"/>
      <c r="R1113" s="799"/>
      <c r="S1113" s="799"/>
      <c r="Y1113" s="799"/>
      <c r="Z1113" s="799"/>
    </row>
    <row r="1114" spans="17:26" s="1028" customFormat="1">
      <c r="Q1114" s="799"/>
      <c r="R1114" s="799"/>
      <c r="S1114" s="799"/>
      <c r="Y1114" s="799"/>
      <c r="Z1114" s="799"/>
    </row>
    <row r="1115" spans="17:26" s="1028" customFormat="1">
      <c r="Q1115" s="799"/>
      <c r="R1115" s="799"/>
      <c r="S1115" s="799"/>
      <c r="Y1115" s="799"/>
      <c r="Z1115" s="799"/>
    </row>
    <row r="1116" spans="17:26" s="1028" customFormat="1">
      <c r="Q1116" s="799"/>
      <c r="R1116" s="799"/>
      <c r="S1116" s="799"/>
      <c r="Y1116" s="799"/>
      <c r="Z1116" s="799"/>
    </row>
    <row r="1117" spans="17:26" s="1028" customFormat="1">
      <c r="Q1117" s="799"/>
      <c r="R1117" s="799"/>
      <c r="S1117" s="799"/>
      <c r="Y1117" s="799"/>
      <c r="Z1117" s="799"/>
    </row>
    <row r="1118" spans="17:26" s="1028" customFormat="1">
      <c r="Q1118" s="799"/>
      <c r="R1118" s="799"/>
      <c r="S1118" s="799"/>
      <c r="Y1118" s="799"/>
      <c r="Z1118" s="799"/>
    </row>
    <row r="1119" spans="17:26" s="1028" customFormat="1">
      <c r="Q1119" s="799"/>
      <c r="R1119" s="799"/>
      <c r="S1119" s="799"/>
      <c r="Y1119" s="799"/>
      <c r="Z1119" s="799"/>
    </row>
    <row r="1120" spans="17:26" s="1028" customFormat="1">
      <c r="Q1120" s="799"/>
      <c r="R1120" s="799"/>
      <c r="S1120" s="799"/>
      <c r="Y1120" s="799"/>
      <c r="Z1120" s="799"/>
    </row>
    <row r="1121" spans="17:26" s="1028" customFormat="1">
      <c r="Q1121" s="799"/>
      <c r="R1121" s="799"/>
      <c r="S1121" s="799"/>
      <c r="Y1121" s="799"/>
      <c r="Z1121" s="799"/>
    </row>
    <row r="1122" spans="17:26" s="1028" customFormat="1">
      <c r="Q1122" s="799"/>
      <c r="R1122" s="799"/>
      <c r="S1122" s="799"/>
      <c r="Y1122" s="799"/>
      <c r="Z1122" s="799"/>
    </row>
    <row r="1123" spans="17:26" s="1028" customFormat="1">
      <c r="Q1123" s="799"/>
      <c r="R1123" s="799"/>
      <c r="S1123" s="799"/>
      <c r="Y1123" s="799"/>
      <c r="Z1123" s="799"/>
    </row>
    <row r="1124" spans="17:26" s="1028" customFormat="1">
      <c r="Q1124" s="799"/>
      <c r="R1124" s="799"/>
      <c r="S1124" s="799"/>
      <c r="Y1124" s="799"/>
      <c r="Z1124" s="799"/>
    </row>
    <row r="1125" spans="17:26" s="1028" customFormat="1">
      <c r="Q1125" s="799"/>
      <c r="R1125" s="799"/>
      <c r="S1125" s="799"/>
      <c r="Y1125" s="799"/>
      <c r="Z1125" s="799"/>
    </row>
    <row r="1126" spans="17:26" s="1028" customFormat="1">
      <c r="Q1126" s="799"/>
      <c r="R1126" s="799"/>
      <c r="S1126" s="799"/>
      <c r="Y1126" s="799"/>
      <c r="Z1126" s="799"/>
    </row>
    <row r="1127" spans="17:26" s="1028" customFormat="1">
      <c r="Q1127" s="799"/>
      <c r="R1127" s="799"/>
      <c r="S1127" s="799"/>
      <c r="Y1127" s="799"/>
      <c r="Z1127" s="799"/>
    </row>
    <row r="1128" spans="17:26" s="1028" customFormat="1">
      <c r="Q1128" s="799"/>
      <c r="R1128" s="799"/>
      <c r="S1128" s="799"/>
      <c r="Y1128" s="799"/>
      <c r="Z1128" s="799"/>
    </row>
    <row r="1129" spans="17:26" s="1028" customFormat="1">
      <c r="Q1129" s="799"/>
      <c r="R1129" s="799"/>
      <c r="S1129" s="799"/>
      <c r="Y1129" s="799"/>
      <c r="Z1129" s="799"/>
    </row>
    <row r="1130" spans="17:26" s="1028" customFormat="1">
      <c r="Q1130" s="799"/>
      <c r="R1130" s="799"/>
      <c r="S1130" s="799"/>
      <c r="Y1130" s="799"/>
      <c r="Z1130" s="799"/>
    </row>
    <row r="1131" spans="17:26" s="1028" customFormat="1">
      <c r="Q1131" s="799"/>
      <c r="R1131" s="799"/>
      <c r="S1131" s="799"/>
      <c r="Y1131" s="799"/>
      <c r="Z1131" s="799"/>
    </row>
    <row r="1132" spans="17:26" s="1028" customFormat="1">
      <c r="Q1132" s="799"/>
      <c r="R1132" s="799"/>
      <c r="S1132" s="799"/>
      <c r="Y1132" s="799"/>
      <c r="Z1132" s="799"/>
    </row>
    <row r="1133" spans="17:26" s="1028" customFormat="1">
      <c r="Q1133" s="799"/>
      <c r="R1133" s="799"/>
      <c r="S1133" s="799"/>
      <c r="Y1133" s="799"/>
      <c r="Z1133" s="799"/>
    </row>
    <row r="1134" spans="17:26" s="1028" customFormat="1">
      <c r="Q1134" s="799"/>
      <c r="R1134" s="799"/>
      <c r="S1134" s="799"/>
      <c r="Y1134" s="799"/>
      <c r="Z1134" s="799"/>
    </row>
    <row r="1135" spans="17:26" s="1028" customFormat="1">
      <c r="Q1135" s="799"/>
      <c r="R1135" s="799"/>
      <c r="S1135" s="799"/>
      <c r="Y1135" s="799"/>
      <c r="Z1135" s="799"/>
    </row>
    <row r="1136" spans="17:26" s="1028" customFormat="1">
      <c r="Q1136" s="799"/>
      <c r="R1136" s="799"/>
      <c r="S1136" s="799"/>
      <c r="Y1136" s="799"/>
      <c r="Z1136" s="799"/>
    </row>
    <row r="1137" spans="17:26" s="1028" customFormat="1">
      <c r="Q1137" s="799"/>
      <c r="R1137" s="799"/>
      <c r="S1137" s="799"/>
      <c r="Y1137" s="799"/>
      <c r="Z1137" s="799"/>
    </row>
    <row r="1138" spans="17:26" s="1028" customFormat="1">
      <c r="Q1138" s="799"/>
      <c r="R1138" s="799"/>
      <c r="S1138" s="799"/>
      <c r="Y1138" s="799"/>
      <c r="Z1138" s="799"/>
    </row>
    <row r="1139" spans="17:26" s="1028" customFormat="1">
      <c r="Q1139" s="799"/>
      <c r="R1139" s="799"/>
      <c r="S1139" s="799"/>
      <c r="Y1139" s="799"/>
      <c r="Z1139" s="799"/>
    </row>
    <row r="1140" spans="17:26" s="1028" customFormat="1">
      <c r="Q1140" s="799"/>
      <c r="R1140" s="799"/>
      <c r="S1140" s="799"/>
      <c r="Y1140" s="799"/>
      <c r="Z1140" s="799"/>
    </row>
    <row r="1141" spans="17:26" s="1028" customFormat="1">
      <c r="Q1141" s="799"/>
      <c r="R1141" s="799"/>
      <c r="S1141" s="799"/>
      <c r="Y1141" s="799"/>
      <c r="Z1141" s="799"/>
    </row>
    <row r="1142" spans="17:26" s="1028" customFormat="1">
      <c r="Q1142" s="799"/>
      <c r="R1142" s="799"/>
      <c r="S1142" s="799"/>
      <c r="Y1142" s="799"/>
      <c r="Z1142" s="799"/>
    </row>
    <row r="1143" spans="17:26" s="1028" customFormat="1">
      <c r="Q1143" s="799"/>
      <c r="R1143" s="799"/>
      <c r="S1143" s="799"/>
      <c r="Y1143" s="799"/>
      <c r="Z1143" s="799"/>
    </row>
    <row r="1144" spans="17:26" s="1028" customFormat="1">
      <c r="Q1144" s="799"/>
      <c r="R1144" s="799"/>
      <c r="S1144" s="799"/>
      <c r="Y1144" s="799"/>
      <c r="Z1144" s="799"/>
    </row>
    <row r="1145" spans="17:26" s="1028" customFormat="1">
      <c r="Q1145" s="799"/>
      <c r="R1145" s="799"/>
      <c r="S1145" s="799"/>
      <c r="Y1145" s="799"/>
      <c r="Z1145" s="799"/>
    </row>
    <row r="1146" spans="17:26" s="1028" customFormat="1">
      <c r="Q1146" s="799"/>
      <c r="R1146" s="799"/>
      <c r="S1146" s="799"/>
      <c r="Y1146" s="799"/>
      <c r="Z1146" s="799"/>
    </row>
    <row r="1147" spans="17:26" s="1028" customFormat="1">
      <c r="Q1147" s="799"/>
      <c r="R1147" s="799"/>
      <c r="S1147" s="799"/>
      <c r="Y1147" s="799"/>
      <c r="Z1147" s="799"/>
    </row>
    <row r="1148" spans="17:26" s="1028" customFormat="1">
      <c r="Q1148" s="799"/>
      <c r="R1148" s="799"/>
      <c r="S1148" s="799"/>
      <c r="Y1148" s="799"/>
      <c r="Z1148" s="799"/>
    </row>
    <row r="1149" spans="17:26" s="1028" customFormat="1">
      <c r="Q1149" s="799"/>
      <c r="R1149" s="799"/>
      <c r="S1149" s="799"/>
      <c r="Y1149" s="799"/>
      <c r="Z1149" s="799"/>
    </row>
    <row r="1150" spans="17:26" s="1028" customFormat="1">
      <c r="Q1150" s="799"/>
      <c r="R1150" s="799"/>
      <c r="S1150" s="799"/>
      <c r="Y1150" s="799"/>
      <c r="Z1150" s="799"/>
    </row>
    <row r="1151" spans="17:26" s="1028" customFormat="1">
      <c r="Q1151" s="799"/>
      <c r="R1151" s="799"/>
      <c r="S1151" s="799"/>
      <c r="Y1151" s="799"/>
      <c r="Z1151" s="799"/>
    </row>
    <row r="1152" spans="17:26" s="1028" customFormat="1">
      <c r="Q1152" s="799"/>
      <c r="R1152" s="799"/>
      <c r="S1152" s="799"/>
      <c r="Y1152" s="799"/>
      <c r="Z1152" s="799"/>
    </row>
    <row r="1153" spans="17:26" s="1028" customFormat="1">
      <c r="Q1153" s="799"/>
      <c r="R1153" s="799"/>
      <c r="S1153" s="799"/>
      <c r="Y1153" s="799"/>
      <c r="Z1153" s="799"/>
    </row>
    <row r="1154" spans="17:26" s="1028" customFormat="1">
      <c r="Q1154" s="799"/>
      <c r="R1154" s="799"/>
      <c r="S1154" s="799"/>
      <c r="Y1154" s="799"/>
      <c r="Z1154" s="799"/>
    </row>
    <row r="1155" spans="17:26" s="1028" customFormat="1">
      <c r="Q1155" s="799"/>
      <c r="R1155" s="799"/>
      <c r="S1155" s="799"/>
      <c r="Y1155" s="799"/>
      <c r="Z1155" s="799"/>
    </row>
    <row r="1156" spans="17:26" s="1028" customFormat="1">
      <c r="Q1156" s="799"/>
      <c r="R1156" s="799"/>
      <c r="S1156" s="799"/>
      <c r="Y1156" s="799"/>
      <c r="Z1156" s="799"/>
    </row>
    <row r="1157" spans="17:26" s="1028" customFormat="1">
      <c r="Q1157" s="799"/>
      <c r="R1157" s="799"/>
      <c r="S1157" s="799"/>
      <c r="Y1157" s="799"/>
      <c r="Z1157" s="799"/>
    </row>
    <row r="1158" spans="17:26" s="1028" customFormat="1">
      <c r="Q1158" s="799"/>
      <c r="R1158" s="799"/>
      <c r="S1158" s="799"/>
      <c r="Y1158" s="799"/>
      <c r="Z1158" s="799"/>
    </row>
    <row r="1159" spans="17:26" s="1028" customFormat="1">
      <c r="Q1159" s="799"/>
      <c r="R1159" s="799"/>
      <c r="S1159" s="799"/>
      <c r="Y1159" s="799"/>
      <c r="Z1159" s="799"/>
    </row>
    <row r="1160" spans="17:26" s="1028" customFormat="1">
      <c r="Q1160" s="799"/>
      <c r="R1160" s="799"/>
      <c r="S1160" s="799"/>
      <c r="Y1160" s="799"/>
      <c r="Z1160" s="799"/>
    </row>
    <row r="1161" spans="17:26" s="1028" customFormat="1">
      <c r="Q1161" s="799"/>
      <c r="R1161" s="799"/>
      <c r="S1161" s="799"/>
      <c r="Y1161" s="799"/>
      <c r="Z1161" s="799"/>
    </row>
    <row r="1162" spans="17:26" s="1028" customFormat="1">
      <c r="Q1162" s="799"/>
      <c r="R1162" s="799"/>
      <c r="S1162" s="799"/>
      <c r="Y1162" s="799"/>
      <c r="Z1162" s="799"/>
    </row>
    <row r="1163" spans="17:26" s="1028" customFormat="1">
      <c r="Q1163" s="799"/>
      <c r="R1163" s="799"/>
      <c r="S1163" s="799"/>
      <c r="Y1163" s="799"/>
      <c r="Z1163" s="799"/>
    </row>
    <row r="1164" spans="17:26" s="1028" customFormat="1">
      <c r="Q1164" s="799"/>
      <c r="R1164" s="799"/>
      <c r="S1164" s="799"/>
      <c r="Y1164" s="799"/>
      <c r="Z1164" s="799"/>
    </row>
    <row r="1165" spans="17:26" s="1028" customFormat="1">
      <c r="Q1165" s="799"/>
      <c r="R1165" s="799"/>
      <c r="S1165" s="799"/>
      <c r="Y1165" s="799"/>
      <c r="Z1165" s="799"/>
    </row>
    <row r="1166" spans="17:26" s="1028" customFormat="1">
      <c r="Q1166" s="799"/>
      <c r="R1166" s="799"/>
      <c r="S1166" s="799"/>
      <c r="Y1166" s="799"/>
      <c r="Z1166" s="799"/>
    </row>
    <row r="1167" spans="17:26" s="1028" customFormat="1">
      <c r="Q1167" s="799"/>
      <c r="R1167" s="799"/>
      <c r="S1167" s="799"/>
      <c r="Y1167" s="799"/>
      <c r="Z1167" s="799"/>
    </row>
    <row r="1168" spans="17:26" s="1028" customFormat="1">
      <c r="Q1168" s="799"/>
      <c r="R1168" s="799"/>
      <c r="S1168" s="799"/>
      <c r="Y1168" s="799"/>
      <c r="Z1168" s="799"/>
    </row>
    <row r="1169" spans="17:26" s="1028" customFormat="1">
      <c r="Q1169" s="799"/>
      <c r="R1169" s="799"/>
      <c r="S1169" s="799"/>
      <c r="Y1169" s="799"/>
      <c r="Z1169" s="799"/>
    </row>
    <row r="1170" spans="17:26" s="1028" customFormat="1">
      <c r="Q1170" s="799"/>
      <c r="R1170" s="799"/>
      <c r="S1170" s="799"/>
      <c r="Y1170" s="799"/>
      <c r="Z1170" s="799"/>
    </row>
    <row r="1171" spans="17:26" s="1028" customFormat="1">
      <c r="Q1171" s="799"/>
      <c r="R1171" s="799"/>
      <c r="S1171" s="799"/>
      <c r="Y1171" s="799"/>
      <c r="Z1171" s="799"/>
    </row>
    <row r="1172" spans="17:26" s="1028" customFormat="1">
      <c r="Q1172" s="799"/>
      <c r="R1172" s="799"/>
      <c r="S1172" s="799"/>
      <c r="Y1172" s="799"/>
      <c r="Z1172" s="799"/>
    </row>
    <row r="1173" spans="17:26" s="1028" customFormat="1">
      <c r="Q1173" s="799"/>
      <c r="R1173" s="799"/>
      <c r="S1173" s="799"/>
      <c r="Y1173" s="799"/>
      <c r="Z1173" s="799"/>
    </row>
    <row r="1174" spans="17:26" s="1028" customFormat="1">
      <c r="Q1174" s="799"/>
      <c r="R1174" s="799"/>
      <c r="S1174" s="799"/>
      <c r="Y1174" s="799"/>
      <c r="Z1174" s="799"/>
    </row>
    <row r="1175" spans="17:26" s="1028" customFormat="1">
      <c r="Q1175" s="799"/>
      <c r="R1175" s="799"/>
      <c r="S1175" s="799"/>
      <c r="Y1175" s="799"/>
      <c r="Z1175" s="799"/>
    </row>
    <row r="1176" spans="17:26" s="1028" customFormat="1">
      <c r="Q1176" s="799"/>
      <c r="R1176" s="799"/>
      <c r="S1176" s="799"/>
      <c r="Y1176" s="799"/>
      <c r="Z1176" s="799"/>
    </row>
    <row r="1177" spans="17:26" s="1028" customFormat="1">
      <c r="Q1177" s="799"/>
      <c r="R1177" s="799"/>
      <c r="S1177" s="799"/>
      <c r="Y1177" s="799"/>
      <c r="Z1177" s="799"/>
    </row>
    <row r="1178" spans="17:26" s="1028" customFormat="1">
      <c r="Q1178" s="799"/>
      <c r="R1178" s="799"/>
      <c r="S1178" s="799"/>
      <c r="Y1178" s="799"/>
      <c r="Z1178" s="799"/>
    </row>
    <row r="1179" spans="17:26" s="1028" customFormat="1">
      <c r="Q1179" s="799"/>
      <c r="R1179" s="799"/>
      <c r="S1179" s="799"/>
      <c r="Y1179" s="799"/>
      <c r="Z1179" s="799"/>
    </row>
    <row r="1180" spans="17:26" s="1028" customFormat="1">
      <c r="Q1180" s="799"/>
      <c r="R1180" s="799"/>
      <c r="S1180" s="799"/>
      <c r="Y1180" s="799"/>
      <c r="Z1180" s="799"/>
    </row>
    <row r="1181" spans="17:26" s="1028" customFormat="1">
      <c r="Q1181" s="799"/>
      <c r="R1181" s="799"/>
      <c r="S1181" s="799"/>
      <c r="Y1181" s="799"/>
      <c r="Z1181" s="799"/>
    </row>
    <row r="1182" spans="17:26" s="1028" customFormat="1">
      <c r="Q1182" s="799"/>
      <c r="R1182" s="799"/>
      <c r="S1182" s="799"/>
      <c r="Y1182" s="799"/>
      <c r="Z1182" s="799"/>
    </row>
    <row r="1183" spans="17:26" s="1028" customFormat="1">
      <c r="Q1183" s="799"/>
      <c r="R1183" s="799"/>
      <c r="S1183" s="799"/>
      <c r="Y1183" s="799"/>
      <c r="Z1183" s="799"/>
    </row>
    <row r="1184" spans="17:26" s="1028" customFormat="1">
      <c r="Q1184" s="799"/>
      <c r="R1184" s="799"/>
      <c r="S1184" s="799"/>
      <c r="Y1184" s="799"/>
      <c r="Z1184" s="799"/>
    </row>
    <row r="1185" spans="17:26" s="1028" customFormat="1">
      <c r="Q1185" s="799"/>
      <c r="R1185" s="799"/>
      <c r="S1185" s="799"/>
      <c r="Y1185" s="799"/>
      <c r="Z1185" s="799"/>
    </row>
    <row r="1186" spans="17:26" s="1028" customFormat="1">
      <c r="Q1186" s="799"/>
      <c r="R1186" s="799"/>
      <c r="S1186" s="799"/>
      <c r="Y1186" s="799"/>
      <c r="Z1186" s="799"/>
    </row>
    <row r="1187" spans="17:26" s="1028" customFormat="1">
      <c r="Q1187" s="799"/>
      <c r="R1187" s="799"/>
      <c r="S1187" s="799"/>
      <c r="Y1187" s="799"/>
      <c r="Z1187" s="799"/>
    </row>
    <row r="1188" spans="17:26" s="1028" customFormat="1">
      <c r="Q1188" s="799"/>
      <c r="R1188" s="799"/>
      <c r="S1188" s="799"/>
      <c r="Y1188" s="799"/>
      <c r="Z1188" s="799"/>
    </row>
    <row r="1189" spans="17:26" s="1028" customFormat="1">
      <c r="Q1189" s="799"/>
      <c r="R1189" s="799"/>
      <c r="S1189" s="799"/>
      <c r="Y1189" s="799"/>
      <c r="Z1189" s="799"/>
    </row>
    <row r="1190" spans="17:26" s="1028" customFormat="1">
      <c r="Q1190" s="799"/>
      <c r="R1190" s="799"/>
      <c r="S1190" s="799"/>
      <c r="Y1190" s="799"/>
      <c r="Z1190" s="799"/>
    </row>
    <row r="1191" spans="17:26" s="1028" customFormat="1">
      <c r="Q1191" s="799"/>
      <c r="R1191" s="799"/>
      <c r="S1191" s="799"/>
      <c r="Y1191" s="799"/>
      <c r="Z1191" s="799"/>
    </row>
    <row r="1192" spans="17:26" s="1028" customFormat="1">
      <c r="Q1192" s="799"/>
      <c r="R1192" s="799"/>
      <c r="S1192" s="799"/>
      <c r="Y1192" s="799"/>
      <c r="Z1192" s="799"/>
    </row>
    <row r="1193" spans="17:26" s="1028" customFormat="1">
      <c r="Q1193" s="799"/>
      <c r="R1193" s="799"/>
      <c r="S1193" s="799"/>
      <c r="Y1193" s="799"/>
      <c r="Z1193" s="799"/>
    </row>
    <row r="1194" spans="17:26" s="1028" customFormat="1">
      <c r="Q1194" s="799"/>
      <c r="R1194" s="799"/>
      <c r="S1194" s="799"/>
      <c r="Y1194" s="799"/>
      <c r="Z1194" s="799"/>
    </row>
    <row r="1195" spans="17:26" s="1028" customFormat="1">
      <c r="Q1195" s="799"/>
      <c r="R1195" s="799"/>
      <c r="S1195" s="799"/>
      <c r="Y1195" s="799"/>
      <c r="Z1195" s="799"/>
    </row>
    <row r="1196" spans="17:26" s="1028" customFormat="1">
      <c r="Q1196" s="799"/>
      <c r="R1196" s="799"/>
      <c r="S1196" s="799"/>
      <c r="Y1196" s="799"/>
      <c r="Z1196" s="799"/>
    </row>
    <row r="1197" spans="17:26" s="1028" customFormat="1">
      <c r="Q1197" s="799"/>
      <c r="R1197" s="799"/>
      <c r="S1197" s="799"/>
      <c r="Y1197" s="799"/>
      <c r="Z1197" s="799"/>
    </row>
    <row r="1198" spans="17:26" s="1028" customFormat="1">
      <c r="Q1198" s="799"/>
      <c r="R1198" s="799"/>
      <c r="S1198" s="799"/>
      <c r="Y1198" s="799"/>
      <c r="Z1198" s="799"/>
    </row>
    <row r="1199" spans="17:26" s="1028" customFormat="1">
      <c r="Q1199" s="799"/>
      <c r="R1199" s="799"/>
      <c r="S1199" s="799"/>
      <c r="Y1199" s="799"/>
      <c r="Z1199" s="799"/>
    </row>
    <row r="1200" spans="17:26" s="1028" customFormat="1">
      <c r="Q1200" s="799"/>
      <c r="R1200" s="799"/>
      <c r="S1200" s="799"/>
      <c r="Y1200" s="799"/>
      <c r="Z1200" s="799"/>
    </row>
    <row r="1201" spans="17:26" s="1028" customFormat="1">
      <c r="Q1201" s="799"/>
      <c r="R1201" s="799"/>
      <c r="S1201" s="799"/>
      <c r="Y1201" s="799"/>
      <c r="Z1201" s="799"/>
    </row>
    <row r="1202" spans="17:26" s="1028" customFormat="1">
      <c r="Q1202" s="799"/>
      <c r="R1202" s="799"/>
      <c r="S1202" s="799"/>
      <c r="Y1202" s="799"/>
      <c r="Z1202" s="799"/>
    </row>
    <row r="1203" spans="17:26" s="1028" customFormat="1">
      <c r="Q1203" s="799"/>
      <c r="R1203" s="799"/>
      <c r="S1203" s="799"/>
      <c r="Y1203" s="799"/>
      <c r="Z1203" s="799"/>
    </row>
    <row r="1204" spans="17:26" s="1028" customFormat="1">
      <c r="Q1204" s="799"/>
      <c r="R1204" s="799"/>
      <c r="S1204" s="799"/>
      <c r="Y1204" s="799"/>
      <c r="Z1204" s="799"/>
    </row>
    <row r="1205" spans="17:26" s="1028" customFormat="1">
      <c r="Q1205" s="799"/>
      <c r="R1205" s="799"/>
      <c r="S1205" s="799"/>
      <c r="Y1205" s="799"/>
      <c r="Z1205" s="799"/>
    </row>
    <row r="1206" spans="17:26" s="1028" customFormat="1">
      <c r="Q1206" s="799"/>
      <c r="R1206" s="799"/>
      <c r="S1206" s="799"/>
      <c r="Y1206" s="799"/>
      <c r="Z1206" s="799"/>
    </row>
    <row r="1207" spans="17:26" s="1028" customFormat="1">
      <c r="Q1207" s="799"/>
      <c r="R1207" s="799"/>
      <c r="S1207" s="799"/>
      <c r="Y1207" s="799"/>
      <c r="Z1207" s="799"/>
    </row>
    <row r="1208" spans="17:26" s="1028" customFormat="1">
      <c r="Q1208" s="799"/>
      <c r="R1208" s="799"/>
      <c r="S1208" s="799"/>
      <c r="Y1208" s="799"/>
      <c r="Z1208" s="799"/>
    </row>
    <row r="1209" spans="17:26" s="1028" customFormat="1">
      <c r="Q1209" s="799"/>
      <c r="R1209" s="799"/>
      <c r="S1209" s="799"/>
      <c r="Y1209" s="799"/>
      <c r="Z1209" s="799"/>
    </row>
    <row r="1210" spans="17:26" s="1028" customFormat="1">
      <c r="Q1210" s="799"/>
      <c r="R1210" s="799"/>
      <c r="S1210" s="799"/>
      <c r="Y1210" s="799"/>
      <c r="Z1210" s="799"/>
    </row>
    <row r="1211" spans="17:26" s="1028" customFormat="1">
      <c r="Q1211" s="799"/>
      <c r="R1211" s="799"/>
      <c r="S1211" s="799"/>
      <c r="Y1211" s="799"/>
      <c r="Z1211" s="799"/>
    </row>
    <row r="1212" spans="17:26" s="1028" customFormat="1">
      <c r="Q1212" s="799"/>
      <c r="R1212" s="799"/>
      <c r="S1212" s="799"/>
      <c r="Y1212" s="799"/>
      <c r="Z1212" s="799"/>
    </row>
    <row r="1213" spans="17:26" s="1028" customFormat="1">
      <c r="Q1213" s="799"/>
      <c r="R1213" s="799"/>
      <c r="S1213" s="799"/>
      <c r="Y1213" s="799"/>
      <c r="Z1213" s="799"/>
    </row>
    <row r="1214" spans="17:26" s="1028" customFormat="1">
      <c r="Q1214" s="799"/>
      <c r="R1214" s="799"/>
      <c r="S1214" s="799"/>
      <c r="Y1214" s="799"/>
      <c r="Z1214" s="799"/>
    </row>
    <row r="1215" spans="17:26" s="1028" customFormat="1">
      <c r="Q1215" s="799"/>
      <c r="R1215" s="799"/>
      <c r="S1215" s="799"/>
      <c r="Y1215" s="799"/>
      <c r="Z1215" s="799"/>
    </row>
    <row r="1216" spans="17:26" s="1028" customFormat="1">
      <c r="Q1216" s="799"/>
      <c r="R1216" s="799"/>
      <c r="S1216" s="799"/>
      <c r="Y1216" s="799"/>
      <c r="Z1216" s="799"/>
    </row>
    <row r="1217" spans="17:26" s="1028" customFormat="1">
      <c r="Q1217" s="799"/>
      <c r="R1217" s="799"/>
      <c r="S1217" s="799"/>
      <c r="Y1217" s="799"/>
      <c r="Z1217" s="799"/>
    </row>
    <row r="1218" spans="17:26" s="1028" customFormat="1">
      <c r="Q1218" s="799"/>
      <c r="R1218" s="799"/>
      <c r="S1218" s="799"/>
      <c r="Y1218" s="799"/>
      <c r="Z1218" s="799"/>
    </row>
    <row r="1219" spans="17:26" s="1028" customFormat="1">
      <c r="Q1219" s="799"/>
      <c r="R1219" s="799"/>
      <c r="S1219" s="799"/>
      <c r="Y1219" s="799"/>
      <c r="Z1219" s="799"/>
    </row>
    <row r="1220" spans="17:26" s="1028" customFormat="1">
      <c r="Q1220" s="799"/>
      <c r="R1220" s="799"/>
      <c r="S1220" s="799"/>
      <c r="Y1220" s="799"/>
      <c r="Z1220" s="799"/>
    </row>
    <row r="1221" spans="17:26" s="1028" customFormat="1">
      <c r="Q1221" s="799"/>
      <c r="R1221" s="799"/>
      <c r="S1221" s="799"/>
      <c r="Y1221" s="799"/>
      <c r="Z1221" s="799"/>
    </row>
    <row r="1222" spans="17:26" s="1028" customFormat="1">
      <c r="Q1222" s="799"/>
      <c r="R1222" s="799"/>
      <c r="S1222" s="799"/>
      <c r="Y1222" s="799"/>
      <c r="Z1222" s="799"/>
    </row>
    <row r="1223" spans="17:26" s="1028" customFormat="1">
      <c r="Q1223" s="799"/>
      <c r="R1223" s="799"/>
      <c r="S1223" s="799"/>
      <c r="Y1223" s="799"/>
      <c r="Z1223" s="799"/>
    </row>
    <row r="1224" spans="17:26" s="1028" customFormat="1">
      <c r="Q1224" s="799"/>
      <c r="R1224" s="799"/>
      <c r="S1224" s="799"/>
      <c r="Y1224" s="799"/>
      <c r="Z1224" s="799"/>
    </row>
    <row r="1225" spans="17:26" s="1028" customFormat="1">
      <c r="Q1225" s="799"/>
      <c r="R1225" s="799"/>
      <c r="S1225" s="799"/>
      <c r="Y1225" s="799"/>
      <c r="Z1225" s="799"/>
    </row>
    <row r="1226" spans="17:26" s="1028" customFormat="1">
      <c r="Q1226" s="799"/>
      <c r="R1226" s="799"/>
      <c r="S1226" s="799"/>
      <c r="Y1226" s="799"/>
      <c r="Z1226" s="799"/>
    </row>
    <row r="1227" spans="17:26" s="1028" customFormat="1">
      <c r="Q1227" s="799"/>
      <c r="R1227" s="799"/>
      <c r="S1227" s="799"/>
      <c r="Y1227" s="799"/>
      <c r="Z1227" s="799"/>
    </row>
    <row r="1228" spans="17:26" s="1028" customFormat="1">
      <c r="Q1228" s="799"/>
      <c r="R1228" s="799"/>
      <c r="S1228" s="799"/>
      <c r="Y1228" s="799"/>
      <c r="Z1228" s="799"/>
    </row>
    <row r="1229" spans="17:26" s="1028" customFormat="1">
      <c r="Q1229" s="799"/>
      <c r="R1229" s="799"/>
      <c r="S1229" s="799"/>
      <c r="Y1229" s="799"/>
      <c r="Z1229" s="799"/>
    </row>
    <row r="1230" spans="17:26" s="1028" customFormat="1">
      <c r="Q1230" s="799"/>
      <c r="R1230" s="799"/>
      <c r="S1230" s="799"/>
      <c r="Y1230" s="799"/>
      <c r="Z1230" s="799"/>
    </row>
    <row r="1231" spans="17:26" s="1028" customFormat="1">
      <c r="Q1231" s="799"/>
      <c r="R1231" s="799"/>
      <c r="S1231" s="799"/>
      <c r="Y1231" s="799"/>
      <c r="Z1231" s="799"/>
    </row>
    <row r="1232" spans="17:26" s="1028" customFormat="1">
      <c r="Q1232" s="799"/>
      <c r="R1232" s="799"/>
      <c r="S1232" s="799"/>
      <c r="Y1232" s="799"/>
      <c r="Z1232" s="799"/>
    </row>
    <row r="1233" spans="17:26" s="1028" customFormat="1">
      <c r="Q1233" s="799"/>
      <c r="R1233" s="799"/>
      <c r="S1233" s="799"/>
      <c r="Y1233" s="799"/>
      <c r="Z1233" s="799"/>
    </row>
    <row r="1234" spans="17:26" s="1028" customFormat="1">
      <c r="Q1234" s="799"/>
      <c r="R1234" s="799"/>
      <c r="S1234" s="799"/>
      <c r="Y1234" s="799"/>
      <c r="Z1234" s="799"/>
    </row>
    <row r="1235" spans="17:26" s="1028" customFormat="1">
      <c r="Q1235" s="799"/>
      <c r="R1235" s="799"/>
      <c r="S1235" s="799"/>
      <c r="Y1235" s="799"/>
      <c r="Z1235" s="799"/>
    </row>
    <row r="1236" spans="17:26" s="1028" customFormat="1">
      <c r="Q1236" s="799"/>
      <c r="R1236" s="799"/>
      <c r="S1236" s="799"/>
      <c r="Y1236" s="799"/>
      <c r="Z1236" s="799"/>
    </row>
    <row r="1237" spans="17:26" s="1028" customFormat="1">
      <c r="Q1237" s="799"/>
      <c r="R1237" s="799"/>
      <c r="S1237" s="799"/>
      <c r="Y1237" s="799"/>
      <c r="Z1237" s="799"/>
    </row>
    <row r="1238" spans="17:26" s="1028" customFormat="1">
      <c r="Q1238" s="799"/>
      <c r="R1238" s="799"/>
      <c r="S1238" s="799"/>
      <c r="Y1238" s="799"/>
      <c r="Z1238" s="799"/>
    </row>
    <row r="1239" spans="17:26" s="1028" customFormat="1">
      <c r="Q1239" s="799"/>
      <c r="R1239" s="799"/>
      <c r="S1239" s="799"/>
      <c r="Y1239" s="799"/>
      <c r="Z1239" s="799"/>
    </row>
    <row r="1240" spans="17:26" s="1028" customFormat="1">
      <c r="Q1240" s="799"/>
      <c r="R1240" s="799"/>
      <c r="S1240" s="799"/>
      <c r="Y1240" s="799"/>
      <c r="Z1240" s="799"/>
    </row>
    <row r="1241" spans="17:26" s="1028" customFormat="1">
      <c r="Q1241" s="799"/>
      <c r="R1241" s="799"/>
      <c r="S1241" s="799"/>
      <c r="Y1241" s="799"/>
      <c r="Z1241" s="799"/>
    </row>
    <row r="1242" spans="17:26" s="1028" customFormat="1">
      <c r="Q1242" s="799"/>
      <c r="R1242" s="799"/>
      <c r="S1242" s="799"/>
      <c r="Y1242" s="799"/>
      <c r="Z1242" s="799"/>
    </row>
    <row r="1243" spans="17:26" s="1028" customFormat="1">
      <c r="Q1243" s="799"/>
      <c r="R1243" s="799"/>
      <c r="S1243" s="799"/>
      <c r="Y1243" s="799"/>
      <c r="Z1243" s="799"/>
    </row>
    <row r="1244" spans="17:26" s="1028" customFormat="1">
      <c r="Q1244" s="799"/>
      <c r="R1244" s="799"/>
      <c r="S1244" s="799"/>
      <c r="Y1244" s="799"/>
      <c r="Z1244" s="799"/>
    </row>
    <row r="1245" spans="17:26" s="1028" customFormat="1">
      <c r="Q1245" s="799"/>
      <c r="R1245" s="799"/>
      <c r="S1245" s="799"/>
      <c r="Y1245" s="799"/>
      <c r="Z1245" s="799"/>
    </row>
    <row r="1246" spans="17:26" s="1028" customFormat="1">
      <c r="Q1246" s="799"/>
      <c r="R1246" s="799"/>
      <c r="S1246" s="799"/>
      <c r="Y1246" s="799"/>
      <c r="Z1246" s="799"/>
    </row>
    <row r="1247" spans="17:26" s="1028" customFormat="1">
      <c r="Q1247" s="799"/>
      <c r="R1247" s="799"/>
      <c r="S1247" s="799"/>
      <c r="Y1247" s="799"/>
      <c r="Z1247" s="799"/>
    </row>
    <row r="1248" spans="17:26" s="1028" customFormat="1">
      <c r="Q1248" s="799"/>
      <c r="R1248" s="799"/>
      <c r="S1248" s="799"/>
      <c r="Y1248" s="799"/>
      <c r="Z1248" s="799"/>
    </row>
    <row r="1249" spans="17:26" s="1028" customFormat="1">
      <c r="Q1249" s="799"/>
      <c r="R1249" s="799"/>
      <c r="S1249" s="799"/>
      <c r="Y1249" s="799"/>
      <c r="Z1249" s="799"/>
    </row>
    <row r="1250" spans="17:26" s="1028" customFormat="1">
      <c r="Q1250" s="799"/>
      <c r="R1250" s="799"/>
      <c r="S1250" s="799"/>
      <c r="Y1250" s="799"/>
      <c r="Z1250" s="799"/>
    </row>
    <row r="1251" spans="17:26" s="1028" customFormat="1">
      <c r="Q1251" s="799"/>
      <c r="R1251" s="799"/>
      <c r="S1251" s="799"/>
      <c r="Y1251" s="799"/>
      <c r="Z1251" s="799"/>
    </row>
    <row r="1252" spans="17:26" s="1028" customFormat="1">
      <c r="Q1252" s="799"/>
      <c r="R1252" s="799"/>
      <c r="S1252" s="799"/>
      <c r="Y1252" s="799"/>
      <c r="Z1252" s="799"/>
    </row>
    <row r="1253" spans="17:26" s="1028" customFormat="1">
      <c r="Q1253" s="799"/>
      <c r="R1253" s="799"/>
      <c r="S1253" s="799"/>
      <c r="Y1253" s="799"/>
      <c r="Z1253" s="799"/>
    </row>
    <row r="1254" spans="17:26" s="1028" customFormat="1">
      <c r="Q1254" s="799"/>
      <c r="R1254" s="799"/>
      <c r="S1254" s="799"/>
      <c r="Y1254" s="799"/>
      <c r="Z1254" s="799"/>
    </row>
    <row r="1255" spans="17:26" s="1028" customFormat="1">
      <c r="Q1255" s="799"/>
      <c r="R1255" s="799"/>
      <c r="S1255" s="799"/>
      <c r="Y1255" s="799"/>
      <c r="Z1255" s="799"/>
    </row>
    <row r="1256" spans="17:26" s="1028" customFormat="1">
      <c r="Q1256" s="799"/>
      <c r="R1256" s="799"/>
      <c r="S1256" s="799"/>
      <c r="Y1256" s="799"/>
      <c r="Z1256" s="799"/>
    </row>
    <row r="1257" spans="17:26" s="1028" customFormat="1">
      <c r="Q1257" s="799"/>
      <c r="R1257" s="799"/>
      <c r="S1257" s="799"/>
      <c r="Y1257" s="799"/>
      <c r="Z1257" s="799"/>
    </row>
    <row r="1258" spans="17:26" s="1028" customFormat="1">
      <c r="Q1258" s="799"/>
      <c r="R1258" s="799"/>
      <c r="S1258" s="799"/>
      <c r="Y1258" s="799"/>
      <c r="Z1258" s="799"/>
    </row>
    <row r="1259" spans="17:26" s="1028" customFormat="1">
      <c r="Q1259" s="799"/>
      <c r="R1259" s="799"/>
      <c r="S1259" s="799"/>
      <c r="Y1259" s="799"/>
      <c r="Z1259" s="799"/>
    </row>
    <row r="1260" spans="17:26" s="1028" customFormat="1">
      <c r="Q1260" s="799"/>
      <c r="R1260" s="799"/>
      <c r="S1260" s="799"/>
      <c r="Y1260" s="799"/>
      <c r="Z1260" s="799"/>
    </row>
    <row r="1261" spans="17:26" s="1028" customFormat="1">
      <c r="Q1261" s="799"/>
      <c r="R1261" s="799"/>
      <c r="S1261" s="799"/>
      <c r="Y1261" s="799"/>
      <c r="Z1261" s="799"/>
    </row>
    <row r="1262" spans="17:26" s="1028" customFormat="1">
      <c r="Q1262" s="799"/>
      <c r="R1262" s="799"/>
      <c r="S1262" s="799"/>
      <c r="Y1262" s="799"/>
      <c r="Z1262" s="799"/>
    </row>
    <row r="1263" spans="17:26" s="1028" customFormat="1">
      <c r="Q1263" s="799"/>
      <c r="R1263" s="799"/>
      <c r="S1263" s="799"/>
      <c r="Y1263" s="799"/>
      <c r="Z1263" s="799"/>
    </row>
    <row r="1264" spans="17:26" s="1028" customFormat="1">
      <c r="Q1264" s="799"/>
      <c r="R1264" s="799"/>
      <c r="S1264" s="799"/>
      <c r="Y1264" s="799"/>
      <c r="Z1264" s="799"/>
    </row>
    <row r="1265" spans="17:26" s="1028" customFormat="1">
      <c r="Q1265" s="799"/>
      <c r="R1265" s="799"/>
      <c r="S1265" s="799"/>
      <c r="Y1265" s="799"/>
      <c r="Z1265" s="799"/>
    </row>
    <row r="1266" spans="17:26" s="1028" customFormat="1">
      <c r="Q1266" s="799"/>
      <c r="R1266" s="799"/>
      <c r="S1266" s="799"/>
      <c r="Y1266" s="799"/>
      <c r="Z1266" s="799"/>
    </row>
    <row r="1267" spans="17:26" s="1028" customFormat="1">
      <c r="Q1267" s="799"/>
      <c r="R1267" s="799"/>
      <c r="S1267" s="799"/>
      <c r="Y1267" s="799"/>
      <c r="Z1267" s="799"/>
    </row>
    <row r="1268" spans="17:26" s="1028" customFormat="1">
      <c r="Q1268" s="799"/>
      <c r="R1268" s="799"/>
      <c r="S1268" s="799"/>
      <c r="Y1268" s="799"/>
      <c r="Z1268" s="799"/>
    </row>
    <row r="1269" spans="17:26" s="1028" customFormat="1">
      <c r="Q1269" s="799"/>
      <c r="R1269" s="799"/>
      <c r="S1269" s="799"/>
      <c r="Y1269" s="799"/>
      <c r="Z1269" s="799"/>
    </row>
    <row r="1270" spans="17:26" s="1028" customFormat="1">
      <c r="Q1270" s="799"/>
      <c r="R1270" s="799"/>
      <c r="S1270" s="799"/>
      <c r="Y1270" s="799"/>
      <c r="Z1270" s="799"/>
    </row>
    <row r="1271" spans="17:26" s="1028" customFormat="1">
      <c r="Q1271" s="799"/>
      <c r="R1271" s="799"/>
      <c r="S1271" s="799"/>
      <c r="Y1271" s="799"/>
      <c r="Z1271" s="799"/>
    </row>
    <row r="1272" spans="17:26" s="1028" customFormat="1">
      <c r="Q1272" s="799"/>
      <c r="R1272" s="799"/>
      <c r="S1272" s="799"/>
      <c r="Y1272" s="799"/>
      <c r="Z1272" s="799"/>
    </row>
    <row r="1273" spans="17:26" s="1028" customFormat="1">
      <c r="Q1273" s="799"/>
      <c r="R1273" s="799"/>
      <c r="S1273" s="799"/>
      <c r="Y1273" s="799"/>
      <c r="Z1273" s="799"/>
    </row>
    <row r="1274" spans="17:26" s="1028" customFormat="1">
      <c r="Q1274" s="799"/>
      <c r="R1274" s="799"/>
      <c r="S1274" s="799"/>
      <c r="Y1274" s="799"/>
      <c r="Z1274" s="799"/>
    </row>
    <row r="1275" spans="17:26" s="1028" customFormat="1">
      <c r="Q1275" s="799"/>
      <c r="R1275" s="799"/>
      <c r="S1275" s="799"/>
      <c r="Y1275" s="799"/>
      <c r="Z1275" s="799"/>
    </row>
    <row r="1276" spans="17:26" s="1028" customFormat="1">
      <c r="Q1276" s="799"/>
      <c r="R1276" s="799"/>
      <c r="S1276" s="799"/>
      <c r="Y1276" s="799"/>
      <c r="Z1276" s="799"/>
    </row>
    <row r="1277" spans="17:26" s="1028" customFormat="1">
      <c r="Q1277" s="799"/>
      <c r="R1277" s="799"/>
      <c r="S1277" s="799"/>
      <c r="Y1277" s="799"/>
      <c r="Z1277" s="799"/>
    </row>
    <row r="1278" spans="17:26" s="1028" customFormat="1">
      <c r="Q1278" s="799"/>
      <c r="R1278" s="799"/>
      <c r="S1278" s="799"/>
      <c r="Y1278" s="799"/>
      <c r="Z1278" s="799"/>
    </row>
    <row r="1279" spans="17:26" s="1028" customFormat="1">
      <c r="Q1279" s="799"/>
      <c r="R1279" s="799"/>
      <c r="S1279" s="799"/>
      <c r="Y1279" s="799"/>
      <c r="Z1279" s="799"/>
    </row>
    <row r="1280" spans="17:26" s="1028" customFormat="1">
      <c r="Q1280" s="799"/>
      <c r="R1280" s="799"/>
      <c r="S1280" s="799"/>
      <c r="Y1280" s="799"/>
      <c r="Z1280" s="799"/>
    </row>
    <row r="1281" spans="17:26" s="1028" customFormat="1">
      <c r="Q1281" s="799"/>
      <c r="R1281" s="799"/>
      <c r="S1281" s="799"/>
      <c r="Y1281" s="799"/>
      <c r="Z1281" s="799"/>
    </row>
    <row r="1282" spans="17:26" s="1028" customFormat="1">
      <c r="Q1282" s="799"/>
      <c r="R1282" s="799"/>
      <c r="S1282" s="799"/>
      <c r="Y1282" s="799"/>
      <c r="Z1282" s="799"/>
    </row>
    <row r="1283" spans="17:26" s="1028" customFormat="1">
      <c r="Q1283" s="799"/>
      <c r="R1283" s="799"/>
      <c r="S1283" s="799"/>
      <c r="Y1283" s="799"/>
      <c r="Z1283" s="799"/>
    </row>
    <row r="1284" spans="17:26" s="1028" customFormat="1">
      <c r="Q1284" s="799"/>
      <c r="R1284" s="799"/>
      <c r="S1284" s="799"/>
      <c r="Y1284" s="799"/>
      <c r="Z1284" s="799"/>
    </row>
    <row r="1285" spans="17:26" s="1028" customFormat="1">
      <c r="Q1285" s="799"/>
      <c r="R1285" s="799"/>
      <c r="S1285" s="799"/>
      <c r="Y1285" s="799"/>
      <c r="Z1285" s="799"/>
    </row>
    <row r="1286" spans="17:26" s="1028" customFormat="1">
      <c r="Q1286" s="799"/>
      <c r="R1286" s="799"/>
      <c r="S1286" s="799"/>
      <c r="Y1286" s="799"/>
      <c r="Z1286" s="799"/>
    </row>
    <row r="1287" spans="17:26" s="1028" customFormat="1">
      <c r="Q1287" s="799"/>
      <c r="R1287" s="799"/>
      <c r="S1287" s="799"/>
      <c r="Y1287" s="799"/>
      <c r="Z1287" s="799"/>
    </row>
    <row r="1288" spans="17:26" s="1028" customFormat="1">
      <c r="Q1288" s="799"/>
      <c r="R1288" s="799"/>
      <c r="S1288" s="799"/>
      <c r="Y1288" s="799"/>
      <c r="Z1288" s="799"/>
    </row>
    <row r="1289" spans="17:26" s="1028" customFormat="1">
      <c r="Q1289" s="799"/>
      <c r="R1289" s="799"/>
      <c r="S1289" s="799"/>
      <c r="Y1289" s="799"/>
      <c r="Z1289" s="799"/>
    </row>
    <row r="1290" spans="17:26" s="1028" customFormat="1">
      <c r="Q1290" s="799"/>
      <c r="R1290" s="799"/>
      <c r="S1290" s="799"/>
      <c r="Y1290" s="799"/>
      <c r="Z1290" s="799"/>
    </row>
    <row r="1291" spans="17:26" s="1028" customFormat="1">
      <c r="Q1291" s="799"/>
      <c r="R1291" s="799"/>
      <c r="S1291" s="799"/>
      <c r="Y1291" s="799"/>
      <c r="Z1291" s="799"/>
    </row>
    <row r="1292" spans="17:26" s="1028" customFormat="1">
      <c r="Q1292" s="799"/>
      <c r="R1292" s="799"/>
      <c r="S1292" s="799"/>
      <c r="Y1292" s="799"/>
      <c r="Z1292" s="799"/>
    </row>
    <row r="1293" spans="17:26" s="1028" customFormat="1">
      <c r="Q1293" s="799"/>
      <c r="R1293" s="799"/>
      <c r="S1293" s="799"/>
      <c r="Y1293" s="799"/>
      <c r="Z1293" s="799"/>
    </row>
    <row r="1294" spans="17:26" s="1028" customFormat="1">
      <c r="Q1294" s="799"/>
      <c r="R1294" s="799"/>
      <c r="S1294" s="799"/>
      <c r="Y1294" s="799"/>
      <c r="Z1294" s="799"/>
    </row>
    <row r="1295" spans="17:26" s="1028" customFormat="1">
      <c r="Q1295" s="799"/>
      <c r="R1295" s="799"/>
      <c r="S1295" s="799"/>
      <c r="Y1295" s="799"/>
      <c r="Z1295" s="799"/>
    </row>
    <row r="1296" spans="17:26" s="1028" customFormat="1">
      <c r="Q1296" s="799"/>
      <c r="R1296" s="799"/>
      <c r="S1296" s="799"/>
      <c r="Y1296" s="799"/>
      <c r="Z1296" s="799"/>
    </row>
    <row r="1297" spans="17:26" s="1028" customFormat="1">
      <c r="Q1297" s="799"/>
      <c r="R1297" s="799"/>
      <c r="S1297" s="799"/>
      <c r="Y1297" s="799"/>
      <c r="Z1297" s="799"/>
    </row>
    <row r="1298" spans="17:26" s="1028" customFormat="1">
      <c r="Q1298" s="799"/>
      <c r="R1298" s="799"/>
      <c r="S1298" s="799"/>
      <c r="Y1298" s="799"/>
      <c r="Z1298" s="799"/>
    </row>
    <row r="1299" spans="17:26" s="1028" customFormat="1">
      <c r="Q1299" s="799"/>
      <c r="R1299" s="799"/>
      <c r="S1299" s="799"/>
      <c r="Y1299" s="799"/>
      <c r="Z1299" s="799"/>
    </row>
    <row r="1300" spans="17:26" s="1028" customFormat="1">
      <c r="Q1300" s="799"/>
      <c r="R1300" s="799"/>
      <c r="S1300" s="799"/>
      <c r="Y1300" s="799"/>
      <c r="Z1300" s="799"/>
    </row>
    <row r="1301" spans="17:26" s="1028" customFormat="1">
      <c r="Q1301" s="799"/>
      <c r="R1301" s="799"/>
      <c r="S1301" s="799"/>
      <c r="Y1301" s="799"/>
      <c r="Z1301" s="799"/>
    </row>
    <row r="1302" spans="17:26" s="1028" customFormat="1">
      <c r="Q1302" s="799"/>
      <c r="R1302" s="799"/>
      <c r="S1302" s="799"/>
      <c r="Y1302" s="799"/>
      <c r="Z1302" s="799"/>
    </row>
    <row r="1303" spans="17:26" s="1028" customFormat="1">
      <c r="Q1303" s="799"/>
      <c r="R1303" s="799"/>
      <c r="S1303" s="799"/>
      <c r="Y1303" s="799"/>
      <c r="Z1303" s="799"/>
    </row>
    <row r="1304" spans="17:26" s="1028" customFormat="1">
      <c r="Q1304" s="799"/>
      <c r="R1304" s="799"/>
      <c r="S1304" s="799"/>
      <c r="Y1304" s="799"/>
      <c r="Z1304" s="799"/>
    </row>
    <row r="1305" spans="17:26" s="1028" customFormat="1">
      <c r="Q1305" s="799"/>
      <c r="R1305" s="799"/>
      <c r="S1305" s="799"/>
      <c r="Y1305" s="799"/>
      <c r="Z1305" s="799"/>
    </row>
    <row r="1306" spans="17:26" s="1028" customFormat="1">
      <c r="Q1306" s="799"/>
      <c r="R1306" s="799"/>
      <c r="S1306" s="799"/>
      <c r="Y1306" s="799"/>
      <c r="Z1306" s="799"/>
    </row>
    <row r="1307" spans="17:26" s="1028" customFormat="1">
      <c r="Q1307" s="799"/>
      <c r="R1307" s="799"/>
      <c r="S1307" s="799"/>
      <c r="Y1307" s="799"/>
      <c r="Z1307" s="799"/>
    </row>
    <row r="1308" spans="17:26" s="1028" customFormat="1">
      <c r="Q1308" s="799"/>
      <c r="R1308" s="799"/>
      <c r="S1308" s="799"/>
      <c r="Y1308" s="799"/>
      <c r="Z1308" s="799"/>
    </row>
    <row r="1309" spans="17:26" s="1028" customFormat="1">
      <c r="Q1309" s="799"/>
      <c r="R1309" s="799"/>
      <c r="S1309" s="799"/>
      <c r="Y1309" s="799"/>
      <c r="Z1309" s="799"/>
    </row>
    <row r="1310" spans="17:26" s="1028" customFormat="1">
      <c r="Q1310" s="799"/>
      <c r="R1310" s="799"/>
      <c r="S1310" s="799"/>
      <c r="Y1310" s="799"/>
      <c r="Z1310" s="799"/>
    </row>
    <row r="1311" spans="17:26" s="1028" customFormat="1">
      <c r="Q1311" s="799"/>
      <c r="R1311" s="799"/>
      <c r="S1311" s="799"/>
      <c r="Y1311" s="799"/>
      <c r="Z1311" s="799"/>
    </row>
    <row r="1312" spans="17:26" s="1028" customFormat="1">
      <c r="Q1312" s="799"/>
      <c r="R1312" s="799"/>
      <c r="S1312" s="799"/>
      <c r="Y1312" s="799"/>
      <c r="Z1312" s="799"/>
    </row>
    <row r="1313" spans="17:26" s="1028" customFormat="1">
      <c r="Q1313" s="799"/>
      <c r="R1313" s="799"/>
      <c r="S1313" s="799"/>
      <c r="Y1313" s="799"/>
      <c r="Z1313" s="799"/>
    </row>
    <row r="1314" spans="17:26" s="1028" customFormat="1">
      <c r="Q1314" s="799"/>
      <c r="R1314" s="799"/>
      <c r="S1314" s="799"/>
      <c r="Y1314" s="799"/>
      <c r="Z1314" s="799"/>
    </row>
    <row r="1315" spans="17:26" s="1028" customFormat="1">
      <c r="Q1315" s="799"/>
      <c r="R1315" s="799"/>
      <c r="S1315" s="799"/>
      <c r="Y1315" s="799"/>
      <c r="Z1315" s="799"/>
    </row>
    <row r="1316" spans="17:26" s="1028" customFormat="1">
      <c r="Q1316" s="799"/>
      <c r="R1316" s="799"/>
      <c r="S1316" s="799"/>
      <c r="Y1316" s="799"/>
      <c r="Z1316" s="799"/>
    </row>
    <row r="1317" spans="17:26" s="1028" customFormat="1">
      <c r="Q1317" s="799"/>
      <c r="R1317" s="799"/>
      <c r="S1317" s="799"/>
      <c r="Y1317" s="799"/>
      <c r="Z1317" s="799"/>
    </row>
    <row r="1318" spans="17:26" s="1028" customFormat="1">
      <c r="Q1318" s="799"/>
      <c r="R1318" s="799"/>
      <c r="S1318" s="799"/>
      <c r="Y1318" s="799"/>
      <c r="Z1318" s="799"/>
    </row>
    <row r="1319" spans="17:26" s="1028" customFormat="1">
      <c r="Q1319" s="799"/>
      <c r="R1319" s="799"/>
      <c r="S1319" s="799"/>
      <c r="Y1319" s="799"/>
      <c r="Z1319" s="799"/>
    </row>
    <row r="1320" spans="17:26" s="1028" customFormat="1">
      <c r="Q1320" s="799"/>
      <c r="R1320" s="799"/>
      <c r="S1320" s="799"/>
      <c r="Y1320" s="799"/>
      <c r="Z1320" s="799"/>
    </row>
    <row r="1321" spans="17:26" s="1028" customFormat="1">
      <c r="Q1321" s="799"/>
      <c r="R1321" s="799"/>
      <c r="S1321" s="799"/>
      <c r="Y1321" s="799"/>
      <c r="Z1321" s="799"/>
    </row>
    <row r="1322" spans="17:26" s="1028" customFormat="1">
      <c r="Q1322" s="799"/>
      <c r="R1322" s="799"/>
      <c r="S1322" s="799"/>
      <c r="Y1322" s="799"/>
      <c r="Z1322" s="799"/>
    </row>
    <row r="1323" spans="17:26" s="1028" customFormat="1">
      <c r="Q1323" s="799"/>
      <c r="R1323" s="799"/>
      <c r="S1323" s="799"/>
      <c r="Y1323" s="799"/>
      <c r="Z1323" s="799"/>
    </row>
    <row r="1324" spans="17:26" s="1028" customFormat="1">
      <c r="Q1324" s="799"/>
      <c r="R1324" s="799"/>
      <c r="S1324" s="799"/>
      <c r="Y1324" s="799"/>
      <c r="Z1324" s="799"/>
    </row>
    <row r="1325" spans="17:26" s="1028" customFormat="1">
      <c r="Q1325" s="799"/>
      <c r="R1325" s="799"/>
      <c r="S1325" s="799"/>
      <c r="Y1325" s="799"/>
      <c r="Z1325" s="799"/>
    </row>
    <row r="1326" spans="17:26" s="1028" customFormat="1">
      <c r="Q1326" s="799"/>
      <c r="R1326" s="799"/>
      <c r="S1326" s="799"/>
      <c r="Y1326" s="799"/>
      <c r="Z1326" s="799"/>
    </row>
    <row r="1327" spans="17:26" s="1028" customFormat="1">
      <c r="Q1327" s="799"/>
      <c r="R1327" s="799"/>
      <c r="S1327" s="799"/>
      <c r="Y1327" s="799"/>
      <c r="Z1327" s="799"/>
    </row>
    <row r="1328" spans="17:26" s="1028" customFormat="1">
      <c r="Q1328" s="799"/>
      <c r="R1328" s="799"/>
      <c r="S1328" s="799"/>
      <c r="Y1328" s="799"/>
      <c r="Z1328" s="799"/>
    </row>
    <row r="1329" spans="17:26" s="1028" customFormat="1">
      <c r="Q1329" s="799"/>
      <c r="R1329" s="799"/>
      <c r="S1329" s="799"/>
      <c r="Y1329" s="799"/>
      <c r="Z1329" s="799"/>
    </row>
    <row r="1330" spans="17:26" s="1028" customFormat="1">
      <c r="Q1330" s="799"/>
      <c r="R1330" s="799"/>
      <c r="S1330" s="799"/>
      <c r="Y1330" s="799"/>
      <c r="Z1330" s="799"/>
    </row>
    <row r="1331" spans="17:26" s="1028" customFormat="1">
      <c r="Q1331" s="799"/>
      <c r="R1331" s="799"/>
      <c r="S1331" s="799"/>
      <c r="Y1331" s="799"/>
      <c r="Z1331" s="799"/>
    </row>
    <row r="1332" spans="17:26" s="1028" customFormat="1">
      <c r="Q1332" s="799"/>
      <c r="R1332" s="799"/>
      <c r="S1332" s="799"/>
      <c r="Y1332" s="799"/>
      <c r="Z1332" s="799"/>
    </row>
    <row r="1333" spans="17:26" s="1028" customFormat="1">
      <c r="Q1333" s="799"/>
      <c r="R1333" s="799"/>
      <c r="S1333" s="799"/>
      <c r="Y1333" s="799"/>
      <c r="Z1333" s="799"/>
    </row>
    <row r="1334" spans="17:26" s="1028" customFormat="1">
      <c r="Q1334" s="799"/>
      <c r="R1334" s="799"/>
      <c r="S1334" s="799"/>
      <c r="Y1334" s="799"/>
      <c r="Z1334" s="799"/>
    </row>
    <row r="1335" spans="17:26" s="1028" customFormat="1">
      <c r="Q1335" s="799"/>
      <c r="R1335" s="799"/>
      <c r="S1335" s="799"/>
      <c r="Y1335" s="799"/>
      <c r="Z1335" s="799"/>
    </row>
    <row r="1336" spans="17:26" s="1028" customFormat="1">
      <c r="Q1336" s="799"/>
      <c r="R1336" s="799"/>
      <c r="S1336" s="799"/>
      <c r="Y1336" s="799"/>
      <c r="Z1336" s="799"/>
    </row>
    <row r="1337" spans="17:26" s="1028" customFormat="1">
      <c r="Q1337" s="799"/>
      <c r="R1337" s="799"/>
      <c r="S1337" s="799"/>
      <c r="Y1337" s="799"/>
      <c r="Z1337" s="799"/>
    </row>
    <row r="1338" spans="17:26" s="1028" customFormat="1">
      <c r="Q1338" s="799"/>
      <c r="R1338" s="799"/>
      <c r="S1338" s="799"/>
      <c r="Y1338" s="799"/>
      <c r="Z1338" s="799"/>
    </row>
    <row r="1339" spans="17:26" s="1028" customFormat="1">
      <c r="Q1339" s="799"/>
      <c r="R1339" s="799"/>
      <c r="S1339" s="799"/>
      <c r="Y1339" s="799"/>
      <c r="Z1339" s="799"/>
    </row>
    <row r="1340" spans="17:26" s="1028" customFormat="1">
      <c r="Q1340" s="799"/>
      <c r="R1340" s="799"/>
      <c r="S1340" s="799"/>
      <c r="Y1340" s="799"/>
      <c r="Z1340" s="799"/>
    </row>
    <row r="1341" spans="17:26" s="1028" customFormat="1">
      <c r="Q1341" s="799"/>
      <c r="R1341" s="799"/>
      <c r="S1341" s="799"/>
      <c r="Y1341" s="799"/>
      <c r="Z1341" s="799"/>
    </row>
    <row r="1342" spans="17:26" s="1028" customFormat="1">
      <c r="Q1342" s="799"/>
      <c r="R1342" s="799"/>
      <c r="S1342" s="799"/>
      <c r="Y1342" s="799"/>
      <c r="Z1342" s="799"/>
    </row>
    <row r="1343" spans="17:26" s="1028" customFormat="1">
      <c r="Q1343" s="799"/>
      <c r="R1343" s="799"/>
      <c r="S1343" s="799"/>
      <c r="Y1343" s="799"/>
      <c r="Z1343" s="799"/>
    </row>
    <row r="1344" spans="17:26" s="1028" customFormat="1">
      <c r="Q1344" s="799"/>
      <c r="R1344" s="799"/>
      <c r="S1344" s="799"/>
      <c r="Y1344" s="799"/>
      <c r="Z1344" s="799"/>
    </row>
    <row r="1345" spans="17:26" s="1028" customFormat="1">
      <c r="Q1345" s="799"/>
      <c r="R1345" s="799"/>
      <c r="S1345" s="799"/>
      <c r="Y1345" s="799"/>
      <c r="Z1345" s="799"/>
    </row>
    <row r="1346" spans="17:26" s="1028" customFormat="1">
      <c r="Q1346" s="799"/>
      <c r="R1346" s="799"/>
      <c r="S1346" s="799"/>
      <c r="Y1346" s="799"/>
      <c r="Z1346" s="799"/>
    </row>
    <row r="1347" spans="17:26" s="1028" customFormat="1">
      <c r="Q1347" s="799"/>
      <c r="R1347" s="799"/>
      <c r="S1347" s="799"/>
      <c r="Y1347" s="799"/>
      <c r="Z1347" s="799"/>
    </row>
    <row r="1348" spans="17:26" s="1028" customFormat="1">
      <c r="Q1348" s="799"/>
      <c r="R1348" s="799"/>
      <c r="S1348" s="799"/>
      <c r="Y1348" s="799"/>
      <c r="Z1348" s="799"/>
    </row>
    <row r="1349" spans="17:26" s="1028" customFormat="1">
      <c r="Q1349" s="799"/>
      <c r="R1349" s="799"/>
      <c r="S1349" s="799"/>
      <c r="Y1349" s="799"/>
      <c r="Z1349" s="799"/>
    </row>
    <row r="1350" spans="17:26" s="1028" customFormat="1">
      <c r="Q1350" s="799"/>
      <c r="R1350" s="799"/>
      <c r="S1350" s="799"/>
      <c r="Y1350" s="799"/>
      <c r="Z1350" s="799"/>
    </row>
    <row r="1351" spans="17:26" s="1028" customFormat="1">
      <c r="Q1351" s="799"/>
      <c r="R1351" s="799"/>
      <c r="S1351" s="799"/>
      <c r="Y1351" s="799"/>
      <c r="Z1351" s="799"/>
    </row>
    <row r="1352" spans="17:26" s="1028" customFormat="1">
      <c r="Q1352" s="799"/>
      <c r="R1352" s="799"/>
      <c r="S1352" s="799"/>
      <c r="Y1352" s="799"/>
      <c r="Z1352" s="799"/>
    </row>
    <row r="1353" spans="17:26" s="1028" customFormat="1">
      <c r="Q1353" s="799"/>
      <c r="R1353" s="799"/>
      <c r="S1353" s="799"/>
      <c r="Y1353" s="799"/>
      <c r="Z1353" s="799"/>
    </row>
    <row r="1354" spans="17:26" s="1028" customFormat="1">
      <c r="Q1354" s="799"/>
      <c r="R1354" s="799"/>
      <c r="S1354" s="799"/>
      <c r="Y1354" s="799"/>
      <c r="Z1354" s="799"/>
    </row>
    <row r="1355" spans="17:26" s="1028" customFormat="1">
      <c r="Q1355" s="799"/>
      <c r="R1355" s="799"/>
      <c r="S1355" s="799"/>
      <c r="Y1355" s="799"/>
      <c r="Z1355" s="799"/>
    </row>
    <row r="1356" spans="17:26" s="1028" customFormat="1">
      <c r="Q1356" s="799"/>
      <c r="R1356" s="799"/>
      <c r="S1356" s="799"/>
      <c r="Y1356" s="799"/>
      <c r="Z1356" s="799"/>
    </row>
    <row r="1357" spans="17:26" s="1028" customFormat="1">
      <c r="Q1357" s="799"/>
      <c r="R1357" s="799"/>
      <c r="S1357" s="799"/>
      <c r="Y1357" s="799"/>
      <c r="Z1357" s="799"/>
    </row>
    <row r="1358" spans="17:26" s="1028" customFormat="1">
      <c r="Q1358" s="799"/>
      <c r="R1358" s="799"/>
      <c r="S1358" s="799"/>
      <c r="Y1358" s="799"/>
      <c r="Z1358" s="799"/>
    </row>
    <row r="1359" spans="17:26" s="1028" customFormat="1">
      <c r="Q1359" s="799"/>
      <c r="R1359" s="799"/>
      <c r="S1359" s="799"/>
      <c r="Y1359" s="799"/>
      <c r="Z1359" s="799"/>
    </row>
    <row r="1360" spans="17:26" s="1028" customFormat="1">
      <c r="Q1360" s="799"/>
      <c r="R1360" s="799"/>
      <c r="S1360" s="799"/>
      <c r="Y1360" s="799"/>
      <c r="Z1360" s="799"/>
    </row>
    <row r="1361" spans="17:26" s="1028" customFormat="1">
      <c r="Q1361" s="799"/>
      <c r="R1361" s="799"/>
      <c r="S1361" s="799"/>
      <c r="Y1361" s="799"/>
      <c r="Z1361" s="799"/>
    </row>
    <row r="1362" spans="17:26" s="1028" customFormat="1">
      <c r="Q1362" s="799"/>
      <c r="R1362" s="799"/>
      <c r="S1362" s="799"/>
      <c r="Y1362" s="799"/>
      <c r="Z1362" s="799"/>
    </row>
    <row r="1363" spans="17:26" s="1028" customFormat="1">
      <c r="Q1363" s="799"/>
      <c r="R1363" s="799"/>
      <c r="S1363" s="799"/>
      <c r="Y1363" s="799"/>
      <c r="Z1363" s="799"/>
    </row>
    <row r="1364" spans="17:26" s="1028" customFormat="1">
      <c r="Q1364" s="799"/>
      <c r="R1364" s="799"/>
      <c r="S1364" s="799"/>
      <c r="Y1364" s="799"/>
      <c r="Z1364" s="799"/>
    </row>
    <row r="1365" spans="17:26" s="1028" customFormat="1">
      <c r="Q1365" s="799"/>
      <c r="R1365" s="799"/>
      <c r="S1365" s="799"/>
      <c r="Y1365" s="799"/>
      <c r="Z1365" s="799"/>
    </row>
    <row r="1366" spans="17:26" s="1028" customFormat="1">
      <c r="Q1366" s="799"/>
      <c r="R1366" s="799"/>
      <c r="S1366" s="799"/>
      <c r="Y1366" s="799"/>
      <c r="Z1366" s="799"/>
    </row>
    <row r="1367" spans="17:26" s="1028" customFormat="1">
      <c r="Q1367" s="799"/>
      <c r="R1367" s="799"/>
      <c r="S1367" s="799"/>
      <c r="Y1367" s="799"/>
      <c r="Z1367" s="799"/>
    </row>
    <row r="1368" spans="17:26" s="1028" customFormat="1">
      <c r="Q1368" s="799"/>
      <c r="R1368" s="799"/>
      <c r="S1368" s="799"/>
      <c r="Y1368" s="799"/>
      <c r="Z1368" s="799"/>
    </row>
    <row r="1369" spans="17:26" s="1028" customFormat="1">
      <c r="Q1369" s="799"/>
      <c r="R1369" s="799"/>
      <c r="S1369" s="799"/>
      <c r="Y1369" s="799"/>
      <c r="Z1369" s="799"/>
    </row>
    <row r="1370" spans="17:26" s="1028" customFormat="1">
      <c r="Q1370" s="799"/>
      <c r="R1370" s="799"/>
      <c r="S1370" s="799"/>
      <c r="Y1370" s="799"/>
      <c r="Z1370" s="799"/>
    </row>
    <row r="1371" spans="17:26" s="1028" customFormat="1">
      <c r="Q1371" s="799"/>
      <c r="R1371" s="799"/>
      <c r="S1371" s="799"/>
      <c r="Y1371" s="799"/>
      <c r="Z1371" s="799"/>
    </row>
    <row r="1372" spans="17:26" s="1028" customFormat="1">
      <c r="Q1372" s="799"/>
      <c r="R1372" s="799"/>
      <c r="S1372" s="799"/>
      <c r="Y1372" s="799"/>
      <c r="Z1372" s="799"/>
    </row>
    <row r="1373" spans="17:26" s="1028" customFormat="1">
      <c r="Q1373" s="799"/>
      <c r="R1373" s="799"/>
      <c r="S1373" s="799"/>
      <c r="Y1373" s="799"/>
      <c r="Z1373" s="799"/>
    </row>
    <row r="1374" spans="17:26" s="1028" customFormat="1">
      <c r="Q1374" s="799"/>
      <c r="R1374" s="799"/>
      <c r="S1374" s="799"/>
      <c r="Y1374" s="799"/>
      <c r="Z1374" s="799"/>
    </row>
    <row r="1375" spans="17:26" s="1028" customFormat="1">
      <c r="Q1375" s="799"/>
      <c r="R1375" s="799"/>
      <c r="S1375" s="799"/>
      <c r="Y1375" s="799"/>
      <c r="Z1375" s="799"/>
    </row>
    <row r="1376" spans="17:26" s="1028" customFormat="1">
      <c r="Q1376" s="799"/>
      <c r="R1376" s="799"/>
      <c r="S1376" s="799"/>
      <c r="Y1376" s="799"/>
      <c r="Z1376" s="799"/>
    </row>
    <row r="1377" spans="17:26" s="1028" customFormat="1">
      <c r="Q1377" s="799"/>
      <c r="R1377" s="799"/>
      <c r="S1377" s="799"/>
      <c r="Y1377" s="799"/>
      <c r="Z1377" s="799"/>
    </row>
    <row r="1378" spans="17:26" s="1028" customFormat="1">
      <c r="Q1378" s="799"/>
      <c r="R1378" s="799"/>
      <c r="S1378" s="799"/>
      <c r="Y1378" s="799"/>
      <c r="Z1378" s="799"/>
    </row>
    <row r="1379" spans="17:26" s="1028" customFormat="1">
      <c r="Q1379" s="799"/>
      <c r="R1379" s="799"/>
      <c r="S1379" s="799"/>
      <c r="Y1379" s="799"/>
      <c r="Z1379" s="799"/>
    </row>
    <row r="1380" spans="17:26" s="1028" customFormat="1">
      <c r="Q1380" s="799"/>
      <c r="R1380" s="799"/>
      <c r="S1380" s="799"/>
      <c r="Y1380" s="799"/>
      <c r="Z1380" s="799"/>
    </row>
    <row r="1381" spans="17:26" s="1028" customFormat="1">
      <c r="Q1381" s="799"/>
      <c r="R1381" s="799"/>
      <c r="S1381" s="799"/>
      <c r="Y1381" s="799"/>
      <c r="Z1381" s="799"/>
    </row>
    <row r="1382" spans="17:26" s="1028" customFormat="1">
      <c r="Q1382" s="799"/>
      <c r="R1382" s="799"/>
      <c r="S1382" s="799"/>
      <c r="Y1382" s="799"/>
      <c r="Z1382" s="799"/>
    </row>
    <row r="1383" spans="17:26" s="1028" customFormat="1">
      <c r="Q1383" s="799"/>
      <c r="R1383" s="799"/>
      <c r="S1383" s="799"/>
      <c r="Y1383" s="799"/>
      <c r="Z1383" s="799"/>
    </row>
    <row r="1384" spans="17:26" s="1028" customFormat="1">
      <c r="Q1384" s="799"/>
      <c r="R1384" s="799"/>
      <c r="S1384" s="799"/>
      <c r="Y1384" s="799"/>
      <c r="Z1384" s="799"/>
    </row>
    <row r="1385" spans="17:26" s="1028" customFormat="1">
      <c r="Q1385" s="799"/>
      <c r="R1385" s="799"/>
      <c r="S1385" s="799"/>
      <c r="Y1385" s="799"/>
      <c r="Z1385" s="799"/>
    </row>
    <row r="1386" spans="17:26" s="1028" customFormat="1">
      <c r="Q1386" s="799"/>
      <c r="R1386" s="799"/>
      <c r="S1386" s="799"/>
      <c r="Y1386" s="799"/>
      <c r="Z1386" s="799"/>
    </row>
    <row r="1387" spans="17:26" s="1028" customFormat="1">
      <c r="Q1387" s="799"/>
      <c r="R1387" s="799"/>
      <c r="S1387" s="799"/>
      <c r="Y1387" s="799"/>
      <c r="Z1387" s="799"/>
    </row>
    <row r="1388" spans="17:26" s="1028" customFormat="1">
      <c r="Q1388" s="799"/>
      <c r="R1388" s="799"/>
      <c r="S1388" s="799"/>
      <c r="Y1388" s="799"/>
      <c r="Z1388" s="799"/>
    </row>
    <row r="1389" spans="17:26" s="1028" customFormat="1">
      <c r="Q1389" s="799"/>
      <c r="R1389" s="799"/>
      <c r="S1389" s="799"/>
      <c r="Y1389" s="799"/>
      <c r="Z1389" s="799"/>
    </row>
    <row r="1390" spans="17:26" s="1028" customFormat="1">
      <c r="Q1390" s="799"/>
      <c r="R1390" s="799"/>
      <c r="S1390" s="799"/>
      <c r="Y1390" s="799"/>
      <c r="Z1390" s="799"/>
    </row>
    <row r="1391" spans="17:26" s="1028" customFormat="1">
      <c r="Q1391" s="799"/>
      <c r="R1391" s="799"/>
      <c r="S1391" s="799"/>
      <c r="Y1391" s="799"/>
      <c r="Z1391" s="799"/>
    </row>
    <row r="1392" spans="17:26" s="1028" customFormat="1">
      <c r="Q1392" s="799"/>
      <c r="R1392" s="799"/>
      <c r="S1392" s="799"/>
      <c r="Y1392" s="799"/>
      <c r="Z1392" s="799"/>
    </row>
    <row r="1393" spans="17:26" s="1028" customFormat="1">
      <c r="Q1393" s="799"/>
      <c r="R1393" s="799"/>
      <c r="S1393" s="799"/>
      <c r="Y1393" s="799"/>
      <c r="Z1393" s="799"/>
    </row>
    <row r="1394" spans="17:26" s="1028" customFormat="1">
      <c r="Q1394" s="799"/>
      <c r="R1394" s="799"/>
      <c r="S1394" s="799"/>
      <c r="Y1394" s="799"/>
      <c r="Z1394" s="799"/>
    </row>
    <row r="1395" spans="17:26" s="1028" customFormat="1">
      <c r="Q1395" s="799"/>
      <c r="R1395" s="799"/>
      <c r="S1395" s="799"/>
      <c r="Y1395" s="799"/>
      <c r="Z1395" s="799"/>
    </row>
    <row r="1396" spans="17:26" s="1028" customFormat="1">
      <c r="Q1396" s="799"/>
      <c r="R1396" s="799"/>
      <c r="S1396" s="799"/>
      <c r="Y1396" s="799"/>
      <c r="Z1396" s="799"/>
    </row>
    <row r="1397" spans="17:26" s="1028" customFormat="1">
      <c r="Q1397" s="799"/>
      <c r="R1397" s="799"/>
      <c r="S1397" s="799"/>
      <c r="Y1397" s="799"/>
      <c r="Z1397" s="799"/>
    </row>
    <row r="1398" spans="17:26" s="1028" customFormat="1">
      <c r="Q1398" s="799"/>
      <c r="R1398" s="799"/>
      <c r="S1398" s="799"/>
      <c r="Y1398" s="799"/>
      <c r="Z1398" s="799"/>
    </row>
    <row r="1399" spans="17:26" s="1028" customFormat="1">
      <c r="Q1399" s="799"/>
      <c r="R1399" s="799"/>
      <c r="S1399" s="799"/>
      <c r="Y1399" s="799"/>
      <c r="Z1399" s="799"/>
    </row>
    <row r="1400" spans="17:26" s="1028" customFormat="1">
      <c r="Q1400" s="799"/>
      <c r="R1400" s="799"/>
      <c r="S1400" s="799"/>
      <c r="Y1400" s="799"/>
      <c r="Z1400" s="799"/>
    </row>
    <row r="1401" spans="17:26" s="1028" customFormat="1">
      <c r="Q1401" s="799"/>
      <c r="R1401" s="799"/>
      <c r="S1401" s="799"/>
      <c r="Y1401" s="799"/>
      <c r="Z1401" s="799"/>
    </row>
  </sheetData>
  <sheetProtection algorithmName="SHA-512" hashValue="tEd35b95yKbAevWm4AJuBbqXAI6xYJAVNbIRisoB0rbV55HZAxfXbgAESZZNPridDbAoANjwYlIadtnBzhVW3g==" saltValue="7ZkwZBaGAp1YCyiDiW6KCw==" spinCount="100000" sheet="1" formatColumns="0" formatRows="0"/>
  <mergeCells count="18">
    <mergeCell ref="C203:D203"/>
    <mergeCell ref="H203:I203"/>
    <mergeCell ref="M203:N203"/>
    <mergeCell ref="C244:D244"/>
    <mergeCell ref="H244:I244"/>
    <mergeCell ref="M244:N244"/>
    <mergeCell ref="C121:D121"/>
    <mergeCell ref="H121:I121"/>
    <mergeCell ref="M121:N121"/>
    <mergeCell ref="C162:D162"/>
    <mergeCell ref="H162:I162"/>
    <mergeCell ref="M162:N162"/>
    <mergeCell ref="C39:D39"/>
    <mergeCell ref="H39:I39"/>
    <mergeCell ref="M39:N39"/>
    <mergeCell ref="C80:D80"/>
    <mergeCell ref="H80:I80"/>
    <mergeCell ref="M80:N80"/>
  </mergeCells>
  <pageMargins left="0.5" right="0.25" top="1" bottom="0.75" header="0.25" footer="0.25"/>
  <pageSetup scale="55" orientation="landscape" r:id="rId1"/>
  <headerFooter scaleWithDoc="0">
    <oddHeader>&amp;RState of New Mexico</oddHeader>
    <oddFooter>&amp;LVersion 4.0&amp;RPage &amp;P of &amp;N</oddFooter>
  </headerFooter>
  <rowBreaks count="2" manualBreakCount="2">
    <brk id="94" min="2" max="26" man="1"/>
    <brk id="176" min="2"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s="196" customFormat="1" ht="18" customHeight="1">
      <c r="A3" s="510" t="s">
        <v>236</v>
      </c>
      <c r="B3" s="193"/>
    </row>
    <row r="4" spans="1:40" s="196" customFormat="1" ht="18" customHeight="1">
      <c r="A4" s="510" t="s">
        <v>369</v>
      </c>
      <c r="B4" s="193"/>
    </row>
    <row r="5" spans="1:40" s="196" customFormat="1" ht="18" customHeight="1">
      <c r="A5" s="507" t="s">
        <v>311</v>
      </c>
      <c r="B5" s="193"/>
    </row>
    <row r="6" spans="1:40" s="196" customFormat="1" ht="18" customHeight="1">
      <c r="A6" s="510" t="s">
        <v>109</v>
      </c>
      <c r="B6" s="193"/>
    </row>
    <row r="7" spans="1:40" s="196" customFormat="1" ht="12" customHeight="1">
      <c r="A7" s="510"/>
      <c r="B7" s="193"/>
    </row>
    <row r="8" spans="1:40" s="196" customFormat="1" ht="18" customHeight="1">
      <c r="A8" s="507" t="str">
        <f>"MCO Name:  "&amp;'Information Input'!$F$14</f>
        <v xml:space="preserve">MCO Name:  </v>
      </c>
      <c r="B8" s="740"/>
    </row>
    <row r="9" spans="1:40" s="196" customFormat="1" ht="18" customHeight="1">
      <c r="A9" s="510" t="str">
        <f>"Report Submission Type:  "&amp;TEXT('Information Input'!$J$22,"mm/dd/yyyy")</f>
        <v>Report Submission Type:  Quarterly</v>
      </c>
      <c r="B9" s="740"/>
    </row>
    <row r="10" spans="1:40" s="196" customFormat="1" ht="18" customHeight="1">
      <c r="A10" s="510" t="str">
        <f>"Calendar Year Reporting Cycle:  "&amp;'Information Input'!$J$18</f>
        <v>Calendar Year Reporting Cycle:  2019</v>
      </c>
      <c r="B10" s="740"/>
    </row>
    <row r="11" spans="1:40" s="196" customFormat="1" ht="18" customHeight="1">
      <c r="A11" s="510" t="str">
        <f>"Report Period Ending:  "&amp;TEXT('Information Input'!$H$30,"mm/dd/yyyy")</f>
        <v>Report Period Ending:  03/31/2019</v>
      </c>
      <c r="B11" s="740"/>
    </row>
    <row r="12" spans="1:40" s="196" customFormat="1" ht="12" customHeight="1">
      <c r="A12" s="507"/>
      <c r="B12" s="193"/>
    </row>
    <row r="13" spans="1:40" s="196" customFormat="1" ht="18" customHeight="1">
      <c r="A13" s="800" t="str">
        <f>"Lag Report Incurred Dates From "&amp;TEXT('Information Input'!$H$38,"mm/dd/yy")&amp;" Through "&amp;TEXT('Information Input'!$H$39,"mm/dd/yy")</f>
        <v>Lag Report Incurred Dates From 04/01/16 Through 03/31/19</v>
      </c>
      <c r="B13" s="193"/>
    </row>
    <row r="14" spans="1:40" s="196" customFormat="1" ht="18" customHeight="1">
      <c r="A14" s="800" t="str">
        <f>"Paid Through "&amp;TEXT('Information Input'!$H$40,"mm/dd/yy")</f>
        <v>Paid Through 03/31/19</v>
      </c>
      <c r="B14" s="193"/>
    </row>
    <row r="15" spans="1:40" ht="12" customHeight="1" thickBot="1">
      <c r="A15" s="801"/>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60">
        <v>40</v>
      </c>
      <c r="B57" s="440" t="s">
        <v>376</v>
      </c>
      <c r="C57" s="809"/>
      <c r="D57" s="810"/>
      <c r="E57" s="810"/>
      <c r="F57" s="810"/>
      <c r="G57" s="810"/>
      <c r="H57" s="810"/>
      <c r="I57" s="810"/>
      <c r="J57" s="810"/>
      <c r="K57" s="810"/>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0"/>
      <c r="AI57" s="810"/>
      <c r="AJ57" s="810"/>
      <c r="AK57" s="810"/>
      <c r="AL57" s="811"/>
      <c r="AM57" s="809"/>
      <c r="AN57" s="268"/>
    </row>
    <row r="58" spans="1:40" s="376" customFormat="1" ht="31.5" customHeight="1">
      <c r="A58" s="60">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60">
        <v>42</v>
      </c>
      <c r="B59" s="62"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60">
        <v>43</v>
      </c>
      <c r="B60" s="62"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60">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20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186">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186">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189">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19.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1.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60">
        <v>40</v>
      </c>
      <c r="B110" s="440" t="s">
        <v>376</v>
      </c>
      <c r="C110" s="809"/>
      <c r="D110" s="810"/>
      <c r="E110" s="810"/>
      <c r="F110" s="810"/>
      <c r="G110" s="810"/>
      <c r="H110" s="810"/>
      <c r="I110" s="810"/>
      <c r="J110" s="810"/>
      <c r="K110" s="810"/>
      <c r="L110" s="810"/>
      <c r="M110" s="810"/>
      <c r="N110" s="810"/>
      <c r="O110" s="810"/>
      <c r="P110" s="810"/>
      <c r="Q110" s="810"/>
      <c r="R110" s="810"/>
      <c r="S110" s="810"/>
      <c r="T110" s="810"/>
      <c r="U110" s="810"/>
      <c r="V110" s="810"/>
      <c r="W110" s="810"/>
      <c r="X110" s="810"/>
      <c r="Y110" s="810"/>
      <c r="Z110" s="810"/>
      <c r="AA110" s="810"/>
      <c r="AB110" s="810"/>
      <c r="AC110" s="810"/>
      <c r="AD110" s="810"/>
      <c r="AE110" s="810"/>
      <c r="AF110" s="810"/>
      <c r="AG110" s="810"/>
      <c r="AH110" s="810"/>
      <c r="AI110" s="810"/>
      <c r="AJ110" s="810"/>
      <c r="AK110" s="810"/>
      <c r="AL110" s="811"/>
      <c r="AM110" s="809"/>
      <c r="AN110" s="268"/>
    </row>
    <row r="111" spans="1:40" ht="31.5" customHeight="1">
      <c r="A111" s="60">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19.5" customHeight="1">
      <c r="A112" s="60">
        <v>42</v>
      </c>
      <c r="B112" s="62"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19.5" customHeight="1">
      <c r="A113" s="60">
        <v>43</v>
      </c>
      <c r="B113" s="62"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60">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1.5" customHeight="1">
      <c r="A115" s="20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19.5" customHeight="1">
      <c r="A116" s="186">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186">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189">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19.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1.5" customHeight="1" thickBot="1">
      <c r="A123" s="383" t="s">
        <v>122</v>
      </c>
      <c r="B123" s="1003" t="s">
        <v>371</v>
      </c>
      <c r="C123" s="391">
        <f t="array" ref="C123:AM123">TRANSPOSE(B124:B160)</f>
        <v>43555</v>
      </c>
      <c r="D123" s="391">
        <v>43524</v>
      </c>
      <c r="E123" s="391">
        <v>43496</v>
      </c>
      <c r="F123" s="391">
        <v>43465</v>
      </c>
      <c r="G123" s="391">
        <v>43434</v>
      </c>
      <c r="H123" s="391">
        <v>43404</v>
      </c>
      <c r="I123" s="391">
        <v>43373</v>
      </c>
      <c r="J123" s="391">
        <v>43343</v>
      </c>
      <c r="K123" s="391">
        <v>43312</v>
      </c>
      <c r="L123" s="391">
        <v>43281</v>
      </c>
      <c r="M123" s="391">
        <v>43251</v>
      </c>
      <c r="N123" s="391">
        <v>43220</v>
      </c>
      <c r="O123" s="391">
        <v>43190</v>
      </c>
      <c r="P123" s="391">
        <v>43159</v>
      </c>
      <c r="Q123" s="391">
        <v>43131</v>
      </c>
      <c r="R123" s="391">
        <v>43100</v>
      </c>
      <c r="S123" s="391">
        <v>43069</v>
      </c>
      <c r="T123" s="391">
        <v>43039</v>
      </c>
      <c r="U123" s="391">
        <v>43008</v>
      </c>
      <c r="V123" s="391">
        <v>42978</v>
      </c>
      <c r="W123" s="391">
        <v>42947</v>
      </c>
      <c r="X123" s="391">
        <v>42916</v>
      </c>
      <c r="Y123" s="391">
        <v>42886</v>
      </c>
      <c r="Z123" s="391">
        <v>42855</v>
      </c>
      <c r="AA123" s="391">
        <v>42825</v>
      </c>
      <c r="AB123" s="391">
        <v>42794</v>
      </c>
      <c r="AC123" s="391">
        <v>42766</v>
      </c>
      <c r="AD123" s="391">
        <v>42735</v>
      </c>
      <c r="AE123" s="391">
        <v>42704</v>
      </c>
      <c r="AF123" s="391">
        <v>42674</v>
      </c>
      <c r="AG123" s="391">
        <v>42643</v>
      </c>
      <c r="AH123" s="391">
        <v>42613</v>
      </c>
      <c r="AI123" s="391">
        <v>42582</v>
      </c>
      <c r="AJ123" s="391">
        <v>42551</v>
      </c>
      <c r="AK123" s="391">
        <v>42521</v>
      </c>
      <c r="AL123" s="391">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60">
        <v>40</v>
      </c>
      <c r="B163" s="440" t="s">
        <v>376</v>
      </c>
      <c r="C163" s="809"/>
      <c r="D163" s="810"/>
      <c r="E163" s="810"/>
      <c r="F163" s="810"/>
      <c r="G163" s="810"/>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1"/>
      <c r="AM163" s="809"/>
      <c r="AN163" s="268"/>
    </row>
    <row r="164" spans="1:40" ht="31.5" customHeight="1">
      <c r="A164" s="60">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19.5" customHeight="1">
      <c r="A165" s="60">
        <v>42</v>
      </c>
      <c r="B165" s="62"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19.5" customHeight="1">
      <c r="A166" s="60">
        <v>43</v>
      </c>
      <c r="B166" s="62"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60">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20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19.5" customHeight="1">
      <c r="A169" s="186">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186">
        <v>47</v>
      </c>
      <c r="B170" s="389" t="s">
        <v>383</v>
      </c>
      <c r="C170" s="265">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19.5" customHeight="1" thickBot="1">
      <c r="A171" s="189">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70">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b7ZH4xtG/llNQJlN6jbYjmEZj6XFkQIw0O5O6kuViR07TRhULm4nSws8fIT1t4kn+ZU+9eOvb5lgSJuiIWlXsw==" saltValue="mVzWS4eYHvLsRI7tQxIsUg=="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5" max="66" man="1"/>
    <brk id="15" min="68" max="119" man="1"/>
    <brk id="15" min="121" max="172" man="1"/>
    <brk id="27" min="15" max="66" man="1"/>
    <brk id="27" min="68" max="119" man="1"/>
    <brk id="27" min="121" max="17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173"/>
  <sheetViews>
    <sheetView showGridLines="0" zoomScale="75" zoomScaleNormal="75" zoomScaleSheetLayoutView="55" workbookViewId="0"/>
  </sheetViews>
  <sheetFormatPr defaultColWidth="10.6640625" defaultRowHeight="12.6"/>
  <cols>
    <col min="1" max="1" width="7.1640625" style="195" customWidth="1"/>
    <col min="2" max="2" width="68.83203125" style="194" customWidth="1"/>
    <col min="3" max="38" width="21" style="195" customWidth="1"/>
    <col min="39" max="40" width="25.83203125" style="195" customWidth="1"/>
    <col min="41" max="16384" width="10.6640625" style="195"/>
  </cols>
  <sheetData>
    <row r="1" spans="1:40" ht="15" customHeight="1">
      <c r="A1" s="371">
        <v>-1</v>
      </c>
      <c r="B1" s="371">
        <v>-2</v>
      </c>
      <c r="C1" s="371">
        <v>-3</v>
      </c>
      <c r="D1" s="371">
        <v>-4</v>
      </c>
      <c r="E1" s="371">
        <v>-5</v>
      </c>
      <c r="F1" s="371">
        <v>-6</v>
      </c>
      <c r="G1" s="371">
        <v>-7</v>
      </c>
      <c r="H1" s="371">
        <v>-8</v>
      </c>
      <c r="I1" s="371">
        <v>-9</v>
      </c>
      <c r="J1" s="371">
        <v>-10</v>
      </c>
      <c r="K1" s="371">
        <v>-11</v>
      </c>
      <c r="L1" s="371">
        <v>-12</v>
      </c>
      <c r="M1" s="371">
        <v>-13</v>
      </c>
      <c r="N1" s="371">
        <v>-14</v>
      </c>
      <c r="O1" s="371">
        <v>-15</v>
      </c>
      <c r="P1" s="371">
        <v>-16</v>
      </c>
      <c r="Q1" s="371">
        <v>-17</v>
      </c>
      <c r="R1" s="371">
        <v>-18</v>
      </c>
      <c r="S1" s="371">
        <v>-19</v>
      </c>
      <c r="T1" s="371">
        <v>-20</v>
      </c>
      <c r="U1" s="371">
        <v>-21</v>
      </c>
      <c r="V1" s="371">
        <v>-22</v>
      </c>
      <c r="W1" s="371">
        <v>-23</v>
      </c>
      <c r="X1" s="371">
        <v>-24</v>
      </c>
      <c r="Y1" s="371">
        <v>-25</v>
      </c>
      <c r="Z1" s="371">
        <v>-26</v>
      </c>
      <c r="AA1" s="371">
        <v>-27</v>
      </c>
      <c r="AB1" s="371">
        <v>-28</v>
      </c>
      <c r="AC1" s="371">
        <v>-29</v>
      </c>
      <c r="AD1" s="371">
        <v>-30</v>
      </c>
      <c r="AE1" s="371">
        <v>-31</v>
      </c>
      <c r="AF1" s="371">
        <v>-32</v>
      </c>
      <c r="AG1" s="371">
        <v>-33</v>
      </c>
      <c r="AH1" s="371">
        <v>-34</v>
      </c>
      <c r="AI1" s="371">
        <v>-35</v>
      </c>
      <c r="AJ1" s="371">
        <v>-36</v>
      </c>
      <c r="AK1" s="371">
        <v>-37</v>
      </c>
      <c r="AL1" s="371">
        <v>-38</v>
      </c>
      <c r="AM1" s="371">
        <v>-39</v>
      </c>
      <c r="AN1" s="371">
        <v>-40</v>
      </c>
    </row>
    <row r="2" spans="1:40" ht="12" customHeight="1"/>
    <row r="3" spans="1:40" ht="18" customHeight="1">
      <c r="A3" s="510" t="s">
        <v>237</v>
      </c>
    </row>
    <row r="4" spans="1:40" ht="18" customHeight="1">
      <c r="A4" s="510" t="s">
        <v>387</v>
      </c>
    </row>
    <row r="5" spans="1:40" ht="18" customHeight="1">
      <c r="A5" s="507" t="s">
        <v>313</v>
      </c>
    </row>
    <row r="6" spans="1:40" ht="18" customHeight="1">
      <c r="A6" s="510" t="s">
        <v>109</v>
      </c>
    </row>
    <row r="7" spans="1:40" ht="12" customHeight="1">
      <c r="A7" s="510"/>
    </row>
    <row r="8" spans="1:40" ht="18" customHeight="1">
      <c r="A8" s="507" t="str">
        <f>"MCO Name:  "&amp;'Information Input'!$F$14</f>
        <v xml:space="preserve">MCO Name:  </v>
      </c>
    </row>
    <row r="9" spans="1:40" ht="18" customHeight="1">
      <c r="A9" s="510" t="str">
        <f>"Report Submission Type:  "&amp;TEXT('Information Input'!$J$22,"mm/dd/yyyy")</f>
        <v>Report Submission Type:  Quarterly</v>
      </c>
    </row>
    <row r="10" spans="1:40" ht="18" customHeight="1">
      <c r="A10" s="510" t="str">
        <f>"Calendar Year Reporting Cycle:  "&amp;'Information Input'!$J$18</f>
        <v>Calendar Year Reporting Cycle:  2019</v>
      </c>
    </row>
    <row r="11" spans="1:40" ht="18" customHeight="1">
      <c r="A11" s="510" t="str">
        <f>"Report Period Ending:  "&amp;TEXT('Information Input'!$H$30,"mm/dd/yyyy")</f>
        <v>Report Period Ending:  03/31/2019</v>
      </c>
    </row>
    <row r="12" spans="1:40" ht="12" customHeight="1">
      <c r="A12" s="507"/>
    </row>
    <row r="13" spans="1:40" ht="18" customHeight="1">
      <c r="A13" s="800" t="str">
        <f>"Lag Report Incurred Dates From "&amp;TEXT('Information Input'!$H$38,"mm/dd/yy")&amp;" Through "&amp;TEXT('Information Input'!$H$39,"mm/dd/yy")</f>
        <v>Lag Report Incurred Dates From 04/01/16 Through 03/31/19</v>
      </c>
    </row>
    <row r="14" spans="1:40" ht="18" customHeight="1">
      <c r="A14" s="800" t="str">
        <f>"Paid Through "&amp;TEXT('Information Input'!$H$40,"mm/dd/yy")</f>
        <v>Paid Through 03/31/19</v>
      </c>
    </row>
    <row r="15" spans="1:40" ht="12" customHeight="1" thickBot="1">
      <c r="A15" s="37"/>
    </row>
    <row r="16" spans="1:40" s="376" customFormat="1" ht="19.5" customHeight="1" thickBot="1">
      <c r="A16" s="368" t="s">
        <v>91</v>
      </c>
      <c r="B16" s="369"/>
      <c r="C16" s="999" t="s">
        <v>370</v>
      </c>
      <c r="D16" s="1000"/>
      <c r="E16" s="1001"/>
      <c r="F16" s="1001"/>
      <c r="G16" s="1001"/>
      <c r="H16" s="1000"/>
      <c r="I16" s="1000"/>
      <c r="J16" s="1001"/>
      <c r="K16" s="1001"/>
      <c r="L16" s="1001"/>
      <c r="M16" s="1000"/>
      <c r="N16" s="1000"/>
      <c r="O16" s="1001"/>
      <c r="P16" s="1000" t="s">
        <v>370</v>
      </c>
      <c r="Q16" s="1001"/>
      <c r="R16" s="1000"/>
      <c r="S16" s="1000"/>
      <c r="T16" s="1001"/>
      <c r="U16" s="1001"/>
      <c r="V16" s="1001"/>
      <c r="W16" s="1000"/>
      <c r="X16" s="1000"/>
      <c r="Y16" s="1001"/>
      <c r="Z16" s="1001"/>
      <c r="AA16" s="1001"/>
      <c r="AB16" s="1000" t="s">
        <v>370</v>
      </c>
      <c r="AC16" s="1000"/>
      <c r="AD16" s="1001"/>
      <c r="AE16" s="1001"/>
      <c r="AF16" s="1001"/>
      <c r="AG16" s="1000"/>
      <c r="AH16" s="1001"/>
      <c r="AI16" s="1001"/>
      <c r="AJ16" s="1000"/>
      <c r="AK16" s="1001"/>
      <c r="AL16" s="1001"/>
      <c r="AM16" s="1001"/>
      <c r="AN16" s="1002"/>
    </row>
    <row r="17" spans="1:40" s="22" customFormat="1" ht="31.5" customHeight="1" thickBot="1">
      <c r="A17" s="383" t="s">
        <v>122</v>
      </c>
      <c r="B17" s="1003" t="s">
        <v>371</v>
      </c>
      <c r="C17" s="384">
        <f t="array" ref="C17:AM17">TRANSPOSE(B18:B54)</f>
        <v>43555</v>
      </c>
      <c r="D17" s="385">
        <v>43524</v>
      </c>
      <c r="E17" s="385">
        <v>43496</v>
      </c>
      <c r="F17" s="385">
        <v>43465</v>
      </c>
      <c r="G17" s="385">
        <v>43434</v>
      </c>
      <c r="H17" s="385">
        <v>43404</v>
      </c>
      <c r="I17" s="385">
        <v>43373</v>
      </c>
      <c r="J17" s="385">
        <v>43343</v>
      </c>
      <c r="K17" s="385">
        <v>43312</v>
      </c>
      <c r="L17" s="385">
        <v>43281</v>
      </c>
      <c r="M17" s="385">
        <v>43251</v>
      </c>
      <c r="N17" s="385">
        <v>43220</v>
      </c>
      <c r="O17" s="385">
        <v>43190</v>
      </c>
      <c r="P17" s="385">
        <v>43159</v>
      </c>
      <c r="Q17" s="385">
        <v>43131</v>
      </c>
      <c r="R17" s="385">
        <v>43100</v>
      </c>
      <c r="S17" s="385">
        <v>43069</v>
      </c>
      <c r="T17" s="385">
        <v>43039</v>
      </c>
      <c r="U17" s="385">
        <v>43008</v>
      </c>
      <c r="V17" s="385">
        <v>42978</v>
      </c>
      <c r="W17" s="385">
        <v>42947</v>
      </c>
      <c r="X17" s="385">
        <v>42916</v>
      </c>
      <c r="Y17" s="385">
        <v>42886</v>
      </c>
      <c r="Z17" s="385">
        <v>42855</v>
      </c>
      <c r="AA17" s="385">
        <v>42825</v>
      </c>
      <c r="AB17" s="385">
        <v>42794</v>
      </c>
      <c r="AC17" s="385">
        <v>42766</v>
      </c>
      <c r="AD17" s="385">
        <v>42735</v>
      </c>
      <c r="AE17" s="385">
        <v>42704</v>
      </c>
      <c r="AF17" s="385">
        <v>42674</v>
      </c>
      <c r="AG17" s="385">
        <v>42643</v>
      </c>
      <c r="AH17" s="385">
        <v>42613</v>
      </c>
      <c r="AI17" s="385">
        <v>42582</v>
      </c>
      <c r="AJ17" s="385">
        <v>42551</v>
      </c>
      <c r="AK17" s="385">
        <v>42521</v>
      </c>
      <c r="AL17" s="386">
        <v>42490</v>
      </c>
      <c r="AM17" s="383" t="str">
        <v>Months Before 35th Prior Month</v>
      </c>
      <c r="AN17" s="387" t="s">
        <v>372</v>
      </c>
    </row>
    <row r="18" spans="1:40" s="376" customFormat="1" ht="15" customHeight="1">
      <c r="A18" s="56">
        <v>1</v>
      </c>
      <c r="B18" s="23">
        <f>'Information Input'!$H$40</f>
        <v>43555</v>
      </c>
      <c r="C18" s="248"/>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50"/>
      <c r="AM18" s="248"/>
      <c r="AN18" s="260">
        <f>SUM(C18:AM18)</f>
        <v>0</v>
      </c>
    </row>
    <row r="19" spans="1:40" s="376" customFormat="1" ht="15" customHeight="1">
      <c r="A19" s="57">
        <v>2</v>
      </c>
      <c r="B19" s="24">
        <f>EOMONTH(B18,-1)</f>
        <v>43524</v>
      </c>
      <c r="C19" s="802"/>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4"/>
      <c r="AM19" s="205"/>
      <c r="AN19" s="261">
        <f t="shared" ref="AN19:AN54" si="0">SUM(C19:AM19)</f>
        <v>0</v>
      </c>
    </row>
    <row r="20" spans="1:40" s="376" customFormat="1" ht="15" customHeight="1">
      <c r="A20" s="57">
        <v>3</v>
      </c>
      <c r="B20" s="24">
        <f t="shared" ref="B20:B53" si="1">EOMONTH(B19,-1)</f>
        <v>43496</v>
      </c>
      <c r="C20" s="802"/>
      <c r="D20" s="8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4"/>
      <c r="AM20" s="205"/>
      <c r="AN20" s="261">
        <f t="shared" si="0"/>
        <v>0</v>
      </c>
    </row>
    <row r="21" spans="1:40" s="376" customFormat="1" ht="15" customHeight="1">
      <c r="A21" s="57">
        <v>4</v>
      </c>
      <c r="B21" s="24">
        <f t="shared" si="1"/>
        <v>43465</v>
      </c>
      <c r="C21" s="802"/>
      <c r="D21" s="803"/>
      <c r="E21" s="8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4"/>
      <c r="AM21" s="205"/>
      <c r="AN21" s="261">
        <f t="shared" si="0"/>
        <v>0</v>
      </c>
    </row>
    <row r="22" spans="1:40" s="376" customFormat="1" ht="15" customHeight="1">
      <c r="A22" s="57">
        <v>5</v>
      </c>
      <c r="B22" s="24">
        <f t="shared" si="1"/>
        <v>43434</v>
      </c>
      <c r="C22" s="802"/>
      <c r="D22" s="803"/>
      <c r="E22" s="803"/>
      <c r="F22" s="8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4"/>
      <c r="AM22" s="205"/>
      <c r="AN22" s="261">
        <f t="shared" si="0"/>
        <v>0</v>
      </c>
    </row>
    <row r="23" spans="1:40" s="376" customFormat="1" ht="15" customHeight="1">
      <c r="A23" s="57">
        <v>6</v>
      </c>
      <c r="B23" s="24">
        <f t="shared" si="1"/>
        <v>43404</v>
      </c>
      <c r="C23" s="802"/>
      <c r="D23" s="803"/>
      <c r="E23" s="803"/>
      <c r="F23" s="804"/>
      <c r="G23" s="8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4"/>
      <c r="AM23" s="205"/>
      <c r="AN23" s="261">
        <f t="shared" si="0"/>
        <v>0</v>
      </c>
    </row>
    <row r="24" spans="1:40" s="376" customFormat="1" ht="15" customHeight="1">
      <c r="A24" s="57">
        <v>7</v>
      </c>
      <c r="B24" s="24">
        <f t="shared" si="1"/>
        <v>43373</v>
      </c>
      <c r="C24" s="802"/>
      <c r="D24" s="803"/>
      <c r="E24" s="803"/>
      <c r="F24" s="803"/>
      <c r="G24" s="803"/>
      <c r="H24" s="8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4"/>
      <c r="AM24" s="205"/>
      <c r="AN24" s="261">
        <f t="shared" si="0"/>
        <v>0</v>
      </c>
    </row>
    <row r="25" spans="1:40" s="376" customFormat="1" ht="15" customHeight="1">
      <c r="A25" s="57">
        <v>8</v>
      </c>
      <c r="B25" s="24">
        <f t="shared" si="1"/>
        <v>43343</v>
      </c>
      <c r="C25" s="802"/>
      <c r="D25" s="803"/>
      <c r="E25" s="803"/>
      <c r="F25" s="803"/>
      <c r="G25" s="803"/>
      <c r="H25" s="803"/>
      <c r="I25" s="8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4"/>
      <c r="AM25" s="205"/>
      <c r="AN25" s="261">
        <f t="shared" si="0"/>
        <v>0</v>
      </c>
    </row>
    <row r="26" spans="1:40" s="376" customFormat="1" ht="15" customHeight="1">
      <c r="A26" s="57">
        <v>9</v>
      </c>
      <c r="B26" s="24">
        <f t="shared" si="1"/>
        <v>43312</v>
      </c>
      <c r="C26" s="802"/>
      <c r="D26" s="803"/>
      <c r="E26" s="803"/>
      <c r="F26" s="803"/>
      <c r="G26" s="803"/>
      <c r="H26" s="803"/>
      <c r="I26" s="803"/>
      <c r="J26" s="8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4"/>
      <c r="AM26" s="205"/>
      <c r="AN26" s="261">
        <f t="shared" si="0"/>
        <v>0</v>
      </c>
    </row>
    <row r="27" spans="1:40" s="376" customFormat="1" ht="15" customHeight="1">
      <c r="A27" s="57">
        <v>10</v>
      </c>
      <c r="B27" s="24">
        <f t="shared" si="1"/>
        <v>43281</v>
      </c>
      <c r="C27" s="802"/>
      <c r="D27" s="803"/>
      <c r="E27" s="803"/>
      <c r="F27" s="803"/>
      <c r="G27" s="803"/>
      <c r="H27" s="803"/>
      <c r="I27" s="803"/>
      <c r="J27" s="803"/>
      <c r="K27" s="8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4"/>
      <c r="AM27" s="205"/>
      <c r="AN27" s="261">
        <f t="shared" si="0"/>
        <v>0</v>
      </c>
    </row>
    <row r="28" spans="1:40" s="376" customFormat="1" ht="15" customHeight="1">
      <c r="A28" s="57">
        <v>11</v>
      </c>
      <c r="B28" s="24">
        <f t="shared" si="1"/>
        <v>43251</v>
      </c>
      <c r="C28" s="802"/>
      <c r="D28" s="803"/>
      <c r="E28" s="803"/>
      <c r="F28" s="803"/>
      <c r="G28" s="803"/>
      <c r="H28" s="803"/>
      <c r="I28" s="803"/>
      <c r="J28" s="803"/>
      <c r="K28" s="803"/>
      <c r="L28" s="8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4"/>
      <c r="AM28" s="205"/>
      <c r="AN28" s="261">
        <f t="shared" si="0"/>
        <v>0</v>
      </c>
    </row>
    <row r="29" spans="1:40" s="376" customFormat="1" ht="15" customHeight="1">
      <c r="A29" s="57">
        <v>12</v>
      </c>
      <c r="B29" s="24">
        <f t="shared" si="1"/>
        <v>43220</v>
      </c>
      <c r="C29" s="802"/>
      <c r="D29" s="803"/>
      <c r="E29" s="803"/>
      <c r="F29" s="803"/>
      <c r="G29" s="803"/>
      <c r="H29" s="803"/>
      <c r="I29" s="803"/>
      <c r="J29" s="803"/>
      <c r="K29" s="803"/>
      <c r="L29" s="803"/>
      <c r="M29" s="8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4"/>
      <c r="AM29" s="205"/>
      <c r="AN29" s="261">
        <f t="shared" si="0"/>
        <v>0</v>
      </c>
    </row>
    <row r="30" spans="1:40" s="376" customFormat="1" ht="15" customHeight="1">
      <c r="A30" s="57">
        <v>13</v>
      </c>
      <c r="B30" s="24">
        <f t="shared" si="1"/>
        <v>43190</v>
      </c>
      <c r="C30" s="802"/>
      <c r="D30" s="803"/>
      <c r="E30" s="803"/>
      <c r="F30" s="803"/>
      <c r="G30" s="803"/>
      <c r="H30" s="803"/>
      <c r="I30" s="803"/>
      <c r="J30" s="803"/>
      <c r="K30" s="803"/>
      <c r="L30" s="803"/>
      <c r="M30" s="803"/>
      <c r="N30" s="8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4"/>
      <c r="AM30" s="205"/>
      <c r="AN30" s="261">
        <f t="shared" si="0"/>
        <v>0</v>
      </c>
    </row>
    <row r="31" spans="1:40" s="376" customFormat="1" ht="15" customHeight="1">
      <c r="A31" s="57">
        <v>14</v>
      </c>
      <c r="B31" s="24">
        <f t="shared" si="1"/>
        <v>43159</v>
      </c>
      <c r="C31" s="802"/>
      <c r="D31" s="803"/>
      <c r="E31" s="803"/>
      <c r="F31" s="803"/>
      <c r="G31" s="803"/>
      <c r="H31" s="803"/>
      <c r="I31" s="803"/>
      <c r="J31" s="803"/>
      <c r="K31" s="803"/>
      <c r="L31" s="803"/>
      <c r="M31" s="803"/>
      <c r="N31" s="803"/>
      <c r="O31" s="8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4"/>
      <c r="AM31" s="205"/>
      <c r="AN31" s="261">
        <f t="shared" si="0"/>
        <v>0</v>
      </c>
    </row>
    <row r="32" spans="1:40" s="376" customFormat="1" ht="15" customHeight="1">
      <c r="A32" s="57">
        <v>15</v>
      </c>
      <c r="B32" s="24">
        <f t="shared" si="1"/>
        <v>43131</v>
      </c>
      <c r="C32" s="802"/>
      <c r="D32" s="803"/>
      <c r="E32" s="803"/>
      <c r="F32" s="803"/>
      <c r="G32" s="803"/>
      <c r="H32" s="803"/>
      <c r="I32" s="803"/>
      <c r="J32" s="803"/>
      <c r="K32" s="803"/>
      <c r="L32" s="803"/>
      <c r="M32" s="803"/>
      <c r="N32" s="803"/>
      <c r="O32" s="803"/>
      <c r="P32" s="803"/>
      <c r="Q32" s="203"/>
      <c r="R32" s="203"/>
      <c r="S32" s="203"/>
      <c r="T32" s="203"/>
      <c r="U32" s="203"/>
      <c r="V32" s="203"/>
      <c r="W32" s="203"/>
      <c r="X32" s="203"/>
      <c r="Y32" s="203"/>
      <c r="Z32" s="203"/>
      <c r="AA32" s="203"/>
      <c r="AB32" s="203"/>
      <c r="AC32" s="203"/>
      <c r="AD32" s="203"/>
      <c r="AE32" s="203"/>
      <c r="AF32" s="203"/>
      <c r="AG32" s="203"/>
      <c r="AH32" s="203"/>
      <c r="AI32" s="203"/>
      <c r="AJ32" s="203"/>
      <c r="AK32" s="203"/>
      <c r="AL32" s="204"/>
      <c r="AM32" s="205"/>
      <c r="AN32" s="261">
        <f t="shared" si="0"/>
        <v>0</v>
      </c>
    </row>
    <row r="33" spans="1:40" s="376" customFormat="1" ht="15" customHeight="1">
      <c r="A33" s="57">
        <v>16</v>
      </c>
      <c r="B33" s="24">
        <f t="shared" si="1"/>
        <v>43100</v>
      </c>
      <c r="C33" s="802"/>
      <c r="D33" s="803"/>
      <c r="E33" s="803"/>
      <c r="F33" s="803"/>
      <c r="G33" s="803"/>
      <c r="H33" s="803"/>
      <c r="I33" s="803"/>
      <c r="J33" s="803"/>
      <c r="K33" s="803"/>
      <c r="L33" s="803"/>
      <c r="M33" s="803"/>
      <c r="N33" s="803"/>
      <c r="O33" s="803"/>
      <c r="P33" s="803"/>
      <c r="Q33" s="803"/>
      <c r="R33" s="203"/>
      <c r="S33" s="203"/>
      <c r="T33" s="203"/>
      <c r="U33" s="203"/>
      <c r="V33" s="203"/>
      <c r="W33" s="203"/>
      <c r="X33" s="203"/>
      <c r="Y33" s="203"/>
      <c r="Z33" s="203"/>
      <c r="AA33" s="203"/>
      <c r="AB33" s="203"/>
      <c r="AC33" s="203"/>
      <c r="AD33" s="203"/>
      <c r="AE33" s="203"/>
      <c r="AF33" s="203"/>
      <c r="AG33" s="203"/>
      <c r="AH33" s="203"/>
      <c r="AI33" s="203"/>
      <c r="AJ33" s="203"/>
      <c r="AK33" s="203"/>
      <c r="AL33" s="204"/>
      <c r="AM33" s="205"/>
      <c r="AN33" s="261">
        <f t="shared" si="0"/>
        <v>0</v>
      </c>
    </row>
    <row r="34" spans="1:40" s="376" customFormat="1" ht="15" customHeight="1">
      <c r="A34" s="57">
        <v>17</v>
      </c>
      <c r="B34" s="24">
        <f t="shared" si="1"/>
        <v>43069</v>
      </c>
      <c r="C34" s="802"/>
      <c r="D34" s="803"/>
      <c r="E34" s="803"/>
      <c r="F34" s="803"/>
      <c r="G34" s="803"/>
      <c r="H34" s="803"/>
      <c r="I34" s="803"/>
      <c r="J34" s="803"/>
      <c r="K34" s="803"/>
      <c r="L34" s="803"/>
      <c r="M34" s="803"/>
      <c r="N34" s="803"/>
      <c r="O34" s="803"/>
      <c r="P34" s="803"/>
      <c r="Q34" s="803"/>
      <c r="R34" s="803"/>
      <c r="S34" s="203"/>
      <c r="T34" s="203"/>
      <c r="U34" s="203"/>
      <c r="V34" s="203"/>
      <c r="W34" s="203"/>
      <c r="X34" s="203"/>
      <c r="Y34" s="203"/>
      <c r="Z34" s="203"/>
      <c r="AA34" s="203"/>
      <c r="AB34" s="203"/>
      <c r="AC34" s="203"/>
      <c r="AD34" s="203"/>
      <c r="AE34" s="203"/>
      <c r="AF34" s="203"/>
      <c r="AG34" s="203"/>
      <c r="AH34" s="203"/>
      <c r="AI34" s="203"/>
      <c r="AJ34" s="203"/>
      <c r="AK34" s="203"/>
      <c r="AL34" s="204"/>
      <c r="AM34" s="205"/>
      <c r="AN34" s="261">
        <f t="shared" si="0"/>
        <v>0</v>
      </c>
    </row>
    <row r="35" spans="1:40" s="376" customFormat="1" ht="15" customHeight="1">
      <c r="A35" s="57">
        <v>18</v>
      </c>
      <c r="B35" s="24">
        <f t="shared" si="1"/>
        <v>43039</v>
      </c>
      <c r="C35" s="802"/>
      <c r="D35" s="803"/>
      <c r="E35" s="803"/>
      <c r="F35" s="803"/>
      <c r="G35" s="803"/>
      <c r="H35" s="803"/>
      <c r="I35" s="803"/>
      <c r="J35" s="803"/>
      <c r="K35" s="803"/>
      <c r="L35" s="803"/>
      <c r="M35" s="803"/>
      <c r="N35" s="803"/>
      <c r="O35" s="803"/>
      <c r="P35" s="803"/>
      <c r="Q35" s="803"/>
      <c r="R35" s="803"/>
      <c r="S35" s="803"/>
      <c r="T35" s="203"/>
      <c r="U35" s="203"/>
      <c r="V35" s="203"/>
      <c r="W35" s="203"/>
      <c r="X35" s="203"/>
      <c r="Y35" s="203"/>
      <c r="Z35" s="203"/>
      <c r="AA35" s="203"/>
      <c r="AB35" s="203"/>
      <c r="AC35" s="203"/>
      <c r="AD35" s="203"/>
      <c r="AE35" s="203"/>
      <c r="AF35" s="203"/>
      <c r="AG35" s="203"/>
      <c r="AH35" s="203"/>
      <c r="AI35" s="203"/>
      <c r="AJ35" s="203"/>
      <c r="AK35" s="203"/>
      <c r="AL35" s="204"/>
      <c r="AM35" s="205"/>
      <c r="AN35" s="261">
        <f t="shared" si="0"/>
        <v>0</v>
      </c>
    </row>
    <row r="36" spans="1:40" s="376" customFormat="1" ht="15" customHeight="1">
      <c r="A36" s="57">
        <v>19</v>
      </c>
      <c r="B36" s="24">
        <f t="shared" si="1"/>
        <v>43008</v>
      </c>
      <c r="C36" s="802"/>
      <c r="D36" s="803"/>
      <c r="E36" s="803"/>
      <c r="F36" s="803"/>
      <c r="G36" s="803"/>
      <c r="H36" s="803"/>
      <c r="I36" s="803"/>
      <c r="J36" s="803"/>
      <c r="K36" s="803"/>
      <c r="L36" s="803"/>
      <c r="M36" s="803"/>
      <c r="N36" s="803"/>
      <c r="O36" s="803"/>
      <c r="P36" s="803"/>
      <c r="Q36" s="803"/>
      <c r="R36" s="803"/>
      <c r="S36" s="803"/>
      <c r="T36" s="803"/>
      <c r="U36" s="203"/>
      <c r="V36" s="203"/>
      <c r="W36" s="203"/>
      <c r="X36" s="203"/>
      <c r="Y36" s="203"/>
      <c r="Z36" s="203"/>
      <c r="AA36" s="203"/>
      <c r="AB36" s="203"/>
      <c r="AC36" s="203"/>
      <c r="AD36" s="203"/>
      <c r="AE36" s="203"/>
      <c r="AF36" s="203"/>
      <c r="AG36" s="203"/>
      <c r="AH36" s="203"/>
      <c r="AI36" s="203"/>
      <c r="AJ36" s="203"/>
      <c r="AK36" s="203"/>
      <c r="AL36" s="204"/>
      <c r="AM36" s="205"/>
      <c r="AN36" s="261">
        <f t="shared" si="0"/>
        <v>0</v>
      </c>
    </row>
    <row r="37" spans="1:40" s="376" customFormat="1" ht="15" customHeight="1">
      <c r="A37" s="57">
        <v>20</v>
      </c>
      <c r="B37" s="24">
        <f t="shared" si="1"/>
        <v>42978</v>
      </c>
      <c r="C37" s="802"/>
      <c r="D37" s="803"/>
      <c r="E37" s="803"/>
      <c r="F37" s="803"/>
      <c r="G37" s="803"/>
      <c r="H37" s="803"/>
      <c r="I37" s="803"/>
      <c r="J37" s="803"/>
      <c r="K37" s="803"/>
      <c r="L37" s="803"/>
      <c r="M37" s="803"/>
      <c r="N37" s="803"/>
      <c r="O37" s="803"/>
      <c r="P37" s="803"/>
      <c r="Q37" s="803"/>
      <c r="R37" s="803"/>
      <c r="S37" s="803"/>
      <c r="T37" s="803"/>
      <c r="U37" s="803"/>
      <c r="V37" s="203"/>
      <c r="W37" s="203"/>
      <c r="X37" s="203"/>
      <c r="Y37" s="203"/>
      <c r="Z37" s="203"/>
      <c r="AA37" s="203"/>
      <c r="AB37" s="203"/>
      <c r="AC37" s="203"/>
      <c r="AD37" s="203"/>
      <c r="AE37" s="203"/>
      <c r="AF37" s="203"/>
      <c r="AG37" s="203"/>
      <c r="AH37" s="203"/>
      <c r="AI37" s="203"/>
      <c r="AJ37" s="203"/>
      <c r="AK37" s="203"/>
      <c r="AL37" s="204"/>
      <c r="AM37" s="205"/>
      <c r="AN37" s="261">
        <f t="shared" si="0"/>
        <v>0</v>
      </c>
    </row>
    <row r="38" spans="1:40" s="376" customFormat="1" ht="15" customHeight="1">
      <c r="A38" s="57">
        <v>21</v>
      </c>
      <c r="B38" s="24">
        <f t="shared" si="1"/>
        <v>42947</v>
      </c>
      <c r="C38" s="802"/>
      <c r="D38" s="803"/>
      <c r="E38" s="803"/>
      <c r="F38" s="803"/>
      <c r="G38" s="803"/>
      <c r="H38" s="803"/>
      <c r="I38" s="803"/>
      <c r="J38" s="803"/>
      <c r="K38" s="803"/>
      <c r="L38" s="803"/>
      <c r="M38" s="803"/>
      <c r="N38" s="803"/>
      <c r="O38" s="803"/>
      <c r="P38" s="803"/>
      <c r="Q38" s="803"/>
      <c r="R38" s="803"/>
      <c r="S38" s="803"/>
      <c r="T38" s="803"/>
      <c r="U38" s="803"/>
      <c r="V38" s="803"/>
      <c r="W38" s="203"/>
      <c r="X38" s="203"/>
      <c r="Y38" s="203"/>
      <c r="Z38" s="203"/>
      <c r="AA38" s="203"/>
      <c r="AB38" s="203"/>
      <c r="AC38" s="203"/>
      <c r="AD38" s="203"/>
      <c r="AE38" s="203"/>
      <c r="AF38" s="203"/>
      <c r="AG38" s="203"/>
      <c r="AH38" s="203"/>
      <c r="AI38" s="203"/>
      <c r="AJ38" s="203"/>
      <c r="AK38" s="203"/>
      <c r="AL38" s="204"/>
      <c r="AM38" s="205"/>
      <c r="AN38" s="261">
        <f t="shared" si="0"/>
        <v>0</v>
      </c>
    </row>
    <row r="39" spans="1:40" s="376" customFormat="1" ht="15" customHeight="1">
      <c r="A39" s="57">
        <v>22</v>
      </c>
      <c r="B39" s="24">
        <f t="shared" si="1"/>
        <v>42916</v>
      </c>
      <c r="C39" s="802"/>
      <c r="D39" s="803"/>
      <c r="E39" s="803"/>
      <c r="F39" s="803"/>
      <c r="G39" s="803"/>
      <c r="H39" s="803"/>
      <c r="I39" s="803"/>
      <c r="J39" s="803"/>
      <c r="K39" s="803"/>
      <c r="L39" s="803"/>
      <c r="M39" s="803"/>
      <c r="N39" s="803"/>
      <c r="O39" s="803"/>
      <c r="P39" s="803"/>
      <c r="Q39" s="803"/>
      <c r="R39" s="803"/>
      <c r="S39" s="803"/>
      <c r="T39" s="803"/>
      <c r="U39" s="803"/>
      <c r="V39" s="803"/>
      <c r="W39" s="803"/>
      <c r="X39" s="203"/>
      <c r="Y39" s="203"/>
      <c r="Z39" s="203"/>
      <c r="AA39" s="203"/>
      <c r="AB39" s="203"/>
      <c r="AC39" s="203"/>
      <c r="AD39" s="203"/>
      <c r="AE39" s="203"/>
      <c r="AF39" s="203"/>
      <c r="AG39" s="203"/>
      <c r="AH39" s="203"/>
      <c r="AI39" s="203"/>
      <c r="AJ39" s="203"/>
      <c r="AK39" s="203"/>
      <c r="AL39" s="204"/>
      <c r="AM39" s="205"/>
      <c r="AN39" s="261">
        <f t="shared" si="0"/>
        <v>0</v>
      </c>
    </row>
    <row r="40" spans="1:40" s="376" customFormat="1" ht="15" customHeight="1">
      <c r="A40" s="57">
        <v>23</v>
      </c>
      <c r="B40" s="24">
        <f t="shared" si="1"/>
        <v>42886</v>
      </c>
      <c r="C40" s="802"/>
      <c r="D40" s="803"/>
      <c r="E40" s="803"/>
      <c r="F40" s="803"/>
      <c r="G40" s="803"/>
      <c r="H40" s="803"/>
      <c r="I40" s="803"/>
      <c r="J40" s="803"/>
      <c r="K40" s="803"/>
      <c r="L40" s="803"/>
      <c r="M40" s="803"/>
      <c r="N40" s="803"/>
      <c r="O40" s="803"/>
      <c r="P40" s="803"/>
      <c r="Q40" s="803"/>
      <c r="R40" s="803"/>
      <c r="S40" s="803"/>
      <c r="T40" s="803"/>
      <c r="U40" s="803"/>
      <c r="V40" s="803"/>
      <c r="W40" s="803"/>
      <c r="X40" s="805"/>
      <c r="Y40" s="203"/>
      <c r="Z40" s="203"/>
      <c r="AA40" s="203"/>
      <c r="AB40" s="203"/>
      <c r="AC40" s="203"/>
      <c r="AD40" s="203"/>
      <c r="AE40" s="203"/>
      <c r="AF40" s="203"/>
      <c r="AG40" s="203"/>
      <c r="AH40" s="203"/>
      <c r="AI40" s="203"/>
      <c r="AJ40" s="203"/>
      <c r="AK40" s="203"/>
      <c r="AL40" s="204"/>
      <c r="AM40" s="205"/>
      <c r="AN40" s="261">
        <f t="shared" si="0"/>
        <v>0</v>
      </c>
    </row>
    <row r="41" spans="1:40" s="376" customFormat="1" ht="15" customHeight="1">
      <c r="A41" s="57">
        <v>24</v>
      </c>
      <c r="B41" s="24">
        <f t="shared" si="1"/>
        <v>42855</v>
      </c>
      <c r="C41" s="802"/>
      <c r="D41" s="803"/>
      <c r="E41" s="803"/>
      <c r="F41" s="803"/>
      <c r="G41" s="803"/>
      <c r="H41" s="803"/>
      <c r="I41" s="803"/>
      <c r="J41" s="803"/>
      <c r="K41" s="803"/>
      <c r="L41" s="803"/>
      <c r="M41" s="803"/>
      <c r="N41" s="803"/>
      <c r="O41" s="803"/>
      <c r="P41" s="803"/>
      <c r="Q41" s="803"/>
      <c r="R41" s="803"/>
      <c r="S41" s="803"/>
      <c r="T41" s="803"/>
      <c r="U41" s="803"/>
      <c r="V41" s="803"/>
      <c r="W41" s="803"/>
      <c r="X41" s="803"/>
      <c r="Y41" s="803"/>
      <c r="Z41" s="203"/>
      <c r="AA41" s="203"/>
      <c r="AB41" s="203"/>
      <c r="AC41" s="203"/>
      <c r="AD41" s="203"/>
      <c r="AE41" s="203"/>
      <c r="AF41" s="203"/>
      <c r="AG41" s="203"/>
      <c r="AH41" s="203"/>
      <c r="AI41" s="203"/>
      <c r="AJ41" s="203"/>
      <c r="AK41" s="203"/>
      <c r="AL41" s="204"/>
      <c r="AM41" s="205"/>
      <c r="AN41" s="261">
        <f t="shared" si="0"/>
        <v>0</v>
      </c>
    </row>
    <row r="42" spans="1:40" s="376" customFormat="1" ht="15" customHeight="1">
      <c r="A42" s="57">
        <v>25</v>
      </c>
      <c r="B42" s="24">
        <f t="shared" si="1"/>
        <v>42825</v>
      </c>
      <c r="C42" s="802"/>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203"/>
      <c r="AB42" s="203"/>
      <c r="AC42" s="203"/>
      <c r="AD42" s="203"/>
      <c r="AE42" s="203"/>
      <c r="AF42" s="203"/>
      <c r="AG42" s="203"/>
      <c r="AH42" s="203"/>
      <c r="AI42" s="203"/>
      <c r="AJ42" s="203"/>
      <c r="AK42" s="203"/>
      <c r="AL42" s="204"/>
      <c r="AM42" s="205"/>
      <c r="AN42" s="261">
        <f t="shared" si="0"/>
        <v>0</v>
      </c>
    </row>
    <row r="43" spans="1:40" s="376" customFormat="1" ht="15" customHeight="1">
      <c r="A43" s="57">
        <v>26</v>
      </c>
      <c r="B43" s="24">
        <f t="shared" si="1"/>
        <v>42794</v>
      </c>
      <c r="C43" s="802"/>
      <c r="D43" s="803"/>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203"/>
      <c r="AC43" s="203"/>
      <c r="AD43" s="203"/>
      <c r="AE43" s="203"/>
      <c r="AF43" s="203"/>
      <c r="AG43" s="203"/>
      <c r="AH43" s="203"/>
      <c r="AI43" s="203"/>
      <c r="AJ43" s="203"/>
      <c r="AK43" s="203"/>
      <c r="AL43" s="204"/>
      <c r="AM43" s="205"/>
      <c r="AN43" s="261">
        <f t="shared" si="0"/>
        <v>0</v>
      </c>
    </row>
    <row r="44" spans="1:40" s="376" customFormat="1" ht="15" customHeight="1">
      <c r="A44" s="57">
        <v>27</v>
      </c>
      <c r="B44" s="24">
        <f t="shared" si="1"/>
        <v>42766</v>
      </c>
      <c r="C44" s="802"/>
      <c r="D44" s="803"/>
      <c r="E44" s="803"/>
      <c r="F44" s="803"/>
      <c r="G44" s="803"/>
      <c r="H44" s="803"/>
      <c r="I44" s="803"/>
      <c r="J44" s="803"/>
      <c r="K44" s="803"/>
      <c r="L44" s="803"/>
      <c r="M44" s="803"/>
      <c r="N44" s="803"/>
      <c r="O44" s="803"/>
      <c r="P44" s="803"/>
      <c r="Q44" s="803"/>
      <c r="R44" s="803"/>
      <c r="S44" s="803"/>
      <c r="T44" s="803"/>
      <c r="U44" s="803"/>
      <c r="V44" s="803"/>
      <c r="W44" s="803"/>
      <c r="X44" s="803"/>
      <c r="Y44" s="803"/>
      <c r="Z44" s="803"/>
      <c r="AA44" s="803"/>
      <c r="AB44" s="803"/>
      <c r="AC44" s="203"/>
      <c r="AD44" s="203"/>
      <c r="AE44" s="203"/>
      <c r="AF44" s="203"/>
      <c r="AG44" s="203"/>
      <c r="AH44" s="203"/>
      <c r="AI44" s="203"/>
      <c r="AJ44" s="203"/>
      <c r="AK44" s="203"/>
      <c r="AL44" s="204"/>
      <c r="AM44" s="205"/>
      <c r="AN44" s="261">
        <f t="shared" si="0"/>
        <v>0</v>
      </c>
    </row>
    <row r="45" spans="1:40" s="376" customFormat="1" ht="15" customHeight="1">
      <c r="A45" s="57">
        <v>28</v>
      </c>
      <c r="B45" s="24">
        <f t="shared" si="1"/>
        <v>42735</v>
      </c>
      <c r="C45" s="802"/>
      <c r="D45" s="803"/>
      <c r="E45" s="803"/>
      <c r="F45" s="803"/>
      <c r="G45" s="803"/>
      <c r="H45" s="803"/>
      <c r="I45" s="803"/>
      <c r="J45" s="803"/>
      <c r="K45" s="803"/>
      <c r="L45" s="803"/>
      <c r="M45" s="803"/>
      <c r="N45" s="803"/>
      <c r="O45" s="803"/>
      <c r="P45" s="803"/>
      <c r="Q45" s="803"/>
      <c r="R45" s="803"/>
      <c r="S45" s="803"/>
      <c r="T45" s="803"/>
      <c r="U45" s="803"/>
      <c r="V45" s="803"/>
      <c r="W45" s="803"/>
      <c r="X45" s="803"/>
      <c r="Y45" s="803"/>
      <c r="Z45" s="803"/>
      <c r="AA45" s="803"/>
      <c r="AB45" s="803"/>
      <c r="AC45" s="803"/>
      <c r="AD45" s="203"/>
      <c r="AE45" s="203"/>
      <c r="AF45" s="203"/>
      <c r="AG45" s="203"/>
      <c r="AH45" s="203"/>
      <c r="AI45" s="203"/>
      <c r="AJ45" s="203"/>
      <c r="AK45" s="203"/>
      <c r="AL45" s="204"/>
      <c r="AM45" s="205"/>
      <c r="AN45" s="261">
        <f t="shared" si="0"/>
        <v>0</v>
      </c>
    </row>
    <row r="46" spans="1:40" s="376" customFormat="1" ht="15" customHeight="1">
      <c r="A46" s="57">
        <v>29</v>
      </c>
      <c r="B46" s="24">
        <f t="shared" si="1"/>
        <v>42704</v>
      </c>
      <c r="C46" s="802"/>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203"/>
      <c r="AF46" s="203"/>
      <c r="AG46" s="203"/>
      <c r="AH46" s="203"/>
      <c r="AI46" s="203"/>
      <c r="AJ46" s="203"/>
      <c r="AK46" s="203"/>
      <c r="AL46" s="204"/>
      <c r="AM46" s="205"/>
      <c r="AN46" s="261">
        <f t="shared" si="0"/>
        <v>0</v>
      </c>
    </row>
    <row r="47" spans="1:40" s="376" customFormat="1" ht="15" customHeight="1">
      <c r="A47" s="57">
        <v>30</v>
      </c>
      <c r="B47" s="24">
        <f t="shared" si="1"/>
        <v>42674</v>
      </c>
      <c r="C47" s="802"/>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203"/>
      <c r="AG47" s="203"/>
      <c r="AH47" s="203"/>
      <c r="AI47" s="203"/>
      <c r="AJ47" s="203"/>
      <c r="AK47" s="203"/>
      <c r="AL47" s="204"/>
      <c r="AM47" s="205"/>
      <c r="AN47" s="261">
        <f t="shared" si="0"/>
        <v>0</v>
      </c>
    </row>
    <row r="48" spans="1:40" s="376" customFormat="1" ht="15" customHeight="1">
      <c r="A48" s="57">
        <v>31</v>
      </c>
      <c r="B48" s="24">
        <f t="shared" si="1"/>
        <v>42643</v>
      </c>
      <c r="C48" s="802"/>
      <c r="D48" s="803"/>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c r="AG48" s="203"/>
      <c r="AH48" s="203"/>
      <c r="AI48" s="203"/>
      <c r="AJ48" s="203"/>
      <c r="AK48" s="203"/>
      <c r="AL48" s="204"/>
      <c r="AM48" s="205"/>
      <c r="AN48" s="261">
        <f t="shared" si="0"/>
        <v>0</v>
      </c>
    </row>
    <row r="49" spans="1:40" s="376" customFormat="1" ht="15" customHeight="1">
      <c r="A49" s="57">
        <v>32</v>
      </c>
      <c r="B49" s="24">
        <f t="shared" si="1"/>
        <v>42613</v>
      </c>
      <c r="C49" s="802"/>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3"/>
      <c r="AH49" s="203"/>
      <c r="AI49" s="203"/>
      <c r="AJ49" s="203"/>
      <c r="AK49" s="203"/>
      <c r="AL49" s="204"/>
      <c r="AM49" s="205"/>
      <c r="AN49" s="261">
        <f t="shared" si="0"/>
        <v>0</v>
      </c>
    </row>
    <row r="50" spans="1:40" s="376" customFormat="1" ht="15" customHeight="1">
      <c r="A50" s="57">
        <v>33</v>
      </c>
      <c r="B50" s="24">
        <f t="shared" si="1"/>
        <v>42582</v>
      </c>
      <c r="C50" s="802"/>
      <c r="D50" s="803"/>
      <c r="E50" s="803"/>
      <c r="F50" s="803"/>
      <c r="G50" s="803"/>
      <c r="H50" s="803"/>
      <c r="I50" s="803"/>
      <c r="J50" s="803"/>
      <c r="K50" s="803"/>
      <c r="L50" s="803"/>
      <c r="M50" s="803"/>
      <c r="N50" s="803"/>
      <c r="O50" s="803"/>
      <c r="P50" s="803"/>
      <c r="Q50" s="803"/>
      <c r="R50" s="803"/>
      <c r="S50" s="803"/>
      <c r="T50" s="803"/>
      <c r="U50" s="803"/>
      <c r="V50" s="803"/>
      <c r="W50" s="803"/>
      <c r="X50" s="803"/>
      <c r="Y50" s="803"/>
      <c r="Z50" s="803"/>
      <c r="AA50" s="803"/>
      <c r="AB50" s="803"/>
      <c r="AC50" s="803"/>
      <c r="AD50" s="803"/>
      <c r="AE50" s="803"/>
      <c r="AF50" s="803"/>
      <c r="AG50" s="803"/>
      <c r="AH50" s="803"/>
      <c r="AI50" s="203"/>
      <c r="AJ50" s="203"/>
      <c r="AK50" s="203"/>
      <c r="AL50" s="204"/>
      <c r="AM50" s="205"/>
      <c r="AN50" s="261">
        <f t="shared" si="0"/>
        <v>0</v>
      </c>
    </row>
    <row r="51" spans="1:40" s="376" customFormat="1" ht="15" customHeight="1">
      <c r="A51" s="57">
        <v>34</v>
      </c>
      <c r="B51" s="24">
        <f t="shared" si="1"/>
        <v>42551</v>
      </c>
      <c r="C51" s="802"/>
      <c r="D51" s="803"/>
      <c r="E51" s="803"/>
      <c r="F51" s="803"/>
      <c r="G51" s="803"/>
      <c r="H51" s="803"/>
      <c r="I51" s="803"/>
      <c r="J51" s="803"/>
      <c r="K51" s="803"/>
      <c r="L51" s="803"/>
      <c r="M51" s="803"/>
      <c r="N51" s="803"/>
      <c r="O51" s="803"/>
      <c r="P51" s="803"/>
      <c r="Q51" s="803"/>
      <c r="R51" s="803"/>
      <c r="S51" s="803"/>
      <c r="T51" s="803"/>
      <c r="U51" s="803"/>
      <c r="V51" s="803"/>
      <c r="W51" s="803"/>
      <c r="X51" s="803"/>
      <c r="Y51" s="803"/>
      <c r="Z51" s="803"/>
      <c r="AA51" s="803"/>
      <c r="AB51" s="803"/>
      <c r="AC51" s="803"/>
      <c r="AD51" s="803"/>
      <c r="AE51" s="803"/>
      <c r="AF51" s="803"/>
      <c r="AG51" s="803"/>
      <c r="AH51" s="803"/>
      <c r="AI51" s="803"/>
      <c r="AJ51" s="203"/>
      <c r="AK51" s="203"/>
      <c r="AL51" s="204"/>
      <c r="AM51" s="205"/>
      <c r="AN51" s="261">
        <f t="shared" si="0"/>
        <v>0</v>
      </c>
    </row>
    <row r="52" spans="1:40" s="376" customFormat="1" ht="15" customHeight="1">
      <c r="A52" s="57">
        <v>35</v>
      </c>
      <c r="B52" s="24">
        <f t="shared" si="1"/>
        <v>42521</v>
      </c>
      <c r="C52" s="802"/>
      <c r="D52" s="803"/>
      <c r="E52" s="803"/>
      <c r="F52" s="803"/>
      <c r="G52" s="803"/>
      <c r="H52" s="803"/>
      <c r="I52" s="803"/>
      <c r="J52" s="803"/>
      <c r="K52" s="803"/>
      <c r="L52" s="803"/>
      <c r="M52" s="803"/>
      <c r="N52" s="803"/>
      <c r="O52" s="803"/>
      <c r="P52" s="803"/>
      <c r="Q52" s="803"/>
      <c r="R52" s="803"/>
      <c r="S52" s="803"/>
      <c r="T52" s="803"/>
      <c r="U52" s="803"/>
      <c r="V52" s="803"/>
      <c r="W52" s="803"/>
      <c r="X52" s="803"/>
      <c r="Y52" s="803"/>
      <c r="Z52" s="803"/>
      <c r="AA52" s="803"/>
      <c r="AB52" s="803"/>
      <c r="AC52" s="803"/>
      <c r="AD52" s="803"/>
      <c r="AE52" s="803"/>
      <c r="AF52" s="803"/>
      <c r="AG52" s="803"/>
      <c r="AH52" s="803"/>
      <c r="AI52" s="803"/>
      <c r="AJ52" s="803"/>
      <c r="AK52" s="203"/>
      <c r="AL52" s="204"/>
      <c r="AM52" s="205"/>
      <c r="AN52" s="261">
        <f t="shared" si="0"/>
        <v>0</v>
      </c>
    </row>
    <row r="53" spans="1:40" s="376" customFormat="1" ht="15" customHeight="1">
      <c r="A53" s="57">
        <v>36</v>
      </c>
      <c r="B53" s="24">
        <f t="shared" si="1"/>
        <v>42490</v>
      </c>
      <c r="C53" s="802"/>
      <c r="D53" s="803"/>
      <c r="E53" s="803"/>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204"/>
      <c r="AM53" s="205"/>
      <c r="AN53" s="261">
        <f t="shared" si="0"/>
        <v>0</v>
      </c>
    </row>
    <row r="54" spans="1:40" s="376" customFormat="1" ht="15" customHeight="1" thickBot="1">
      <c r="A54" s="58">
        <v>37</v>
      </c>
      <c r="B54" s="59" t="s">
        <v>373</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8"/>
      <c r="AM54" s="251"/>
      <c r="AN54" s="262">
        <f t="shared" si="0"/>
        <v>0</v>
      </c>
    </row>
    <row r="55" spans="1:40" s="376" customFormat="1" ht="19.5" customHeight="1">
      <c r="A55" s="56">
        <v>38</v>
      </c>
      <c r="B55" s="388" t="s">
        <v>374</v>
      </c>
      <c r="C55" s="263">
        <f>SUM(C18:C54)</f>
        <v>0</v>
      </c>
      <c r="D55" s="264">
        <f t="shared" ref="D55:AM55" si="2">SUM(D18:D54)</f>
        <v>0</v>
      </c>
      <c r="E55" s="264">
        <f t="shared" si="2"/>
        <v>0</v>
      </c>
      <c r="F55" s="264">
        <f t="shared" si="2"/>
        <v>0</v>
      </c>
      <c r="G55" s="264">
        <f t="shared" si="2"/>
        <v>0</v>
      </c>
      <c r="H55" s="264">
        <f t="shared" si="2"/>
        <v>0</v>
      </c>
      <c r="I55" s="264">
        <f t="shared" si="2"/>
        <v>0</v>
      </c>
      <c r="J55" s="264">
        <f t="shared" si="2"/>
        <v>0</v>
      </c>
      <c r="K55" s="264">
        <f t="shared" si="2"/>
        <v>0</v>
      </c>
      <c r="L55" s="264">
        <f t="shared" si="2"/>
        <v>0</v>
      </c>
      <c r="M55" s="264">
        <f t="shared" si="2"/>
        <v>0</v>
      </c>
      <c r="N55" s="264">
        <f t="shared" si="2"/>
        <v>0</v>
      </c>
      <c r="O55" s="264">
        <f t="shared" si="2"/>
        <v>0</v>
      </c>
      <c r="P55" s="264">
        <f t="shared" si="2"/>
        <v>0</v>
      </c>
      <c r="Q55" s="264">
        <f t="shared" si="2"/>
        <v>0</v>
      </c>
      <c r="R55" s="264">
        <f t="shared" si="2"/>
        <v>0</v>
      </c>
      <c r="S55" s="264">
        <f t="shared" si="2"/>
        <v>0</v>
      </c>
      <c r="T55" s="264">
        <f t="shared" si="2"/>
        <v>0</v>
      </c>
      <c r="U55" s="264">
        <f t="shared" si="2"/>
        <v>0</v>
      </c>
      <c r="V55" s="264">
        <f t="shared" si="2"/>
        <v>0</v>
      </c>
      <c r="W55" s="264">
        <f t="shared" si="2"/>
        <v>0</v>
      </c>
      <c r="X55" s="264">
        <f t="shared" si="2"/>
        <v>0</v>
      </c>
      <c r="Y55" s="264">
        <f t="shared" si="2"/>
        <v>0</v>
      </c>
      <c r="Z55" s="264">
        <f t="shared" si="2"/>
        <v>0</v>
      </c>
      <c r="AA55" s="264">
        <f t="shared" si="2"/>
        <v>0</v>
      </c>
      <c r="AB55" s="264">
        <f t="shared" si="2"/>
        <v>0</v>
      </c>
      <c r="AC55" s="264">
        <f t="shared" si="2"/>
        <v>0</v>
      </c>
      <c r="AD55" s="264">
        <f t="shared" si="2"/>
        <v>0</v>
      </c>
      <c r="AE55" s="264">
        <f t="shared" si="2"/>
        <v>0</v>
      </c>
      <c r="AF55" s="264">
        <f t="shared" si="2"/>
        <v>0</v>
      </c>
      <c r="AG55" s="264">
        <f t="shared" si="2"/>
        <v>0</v>
      </c>
      <c r="AH55" s="264">
        <f t="shared" si="2"/>
        <v>0</v>
      </c>
      <c r="AI55" s="264">
        <f t="shared" si="2"/>
        <v>0</v>
      </c>
      <c r="AJ55" s="264">
        <f t="shared" si="2"/>
        <v>0</v>
      </c>
      <c r="AK55" s="264">
        <f t="shared" si="2"/>
        <v>0</v>
      </c>
      <c r="AL55" s="260">
        <f t="shared" si="2"/>
        <v>0</v>
      </c>
      <c r="AM55" s="263">
        <f t="shared" si="2"/>
        <v>0</v>
      </c>
      <c r="AN55" s="260">
        <f>SUM(AN18:AN54)</f>
        <v>0</v>
      </c>
    </row>
    <row r="56" spans="1:40" s="376" customFormat="1" ht="19.5" customHeight="1">
      <c r="A56" s="60">
        <v>39</v>
      </c>
      <c r="B56" s="61" t="s">
        <v>375</v>
      </c>
      <c r="C56" s="205"/>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4"/>
      <c r="AM56" s="205"/>
      <c r="AN56" s="261">
        <f>SUM(C56:AM56)</f>
        <v>0</v>
      </c>
    </row>
    <row r="57" spans="1:40" s="376" customFormat="1" ht="31.5" customHeight="1">
      <c r="A57" s="354">
        <v>40</v>
      </c>
      <c r="B57" s="440" t="s">
        <v>376</v>
      </c>
      <c r="C57" s="205"/>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4"/>
      <c r="AM57" s="205"/>
      <c r="AN57" s="261">
        <f>SUM(C57:AM57)</f>
        <v>0</v>
      </c>
    </row>
    <row r="58" spans="1:40" s="376" customFormat="1" ht="31.5" customHeight="1">
      <c r="A58" s="354">
        <v>41</v>
      </c>
      <c r="B58" s="355" t="s">
        <v>377</v>
      </c>
      <c r="C58" s="205"/>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4"/>
      <c r="AM58" s="205"/>
      <c r="AN58" s="267">
        <f>SUM(C58:AM58)</f>
        <v>0</v>
      </c>
    </row>
    <row r="59" spans="1:40" s="376" customFormat="1" ht="19.5" customHeight="1">
      <c r="A59" s="354">
        <v>42</v>
      </c>
      <c r="B59" s="355" t="s">
        <v>378</v>
      </c>
      <c r="C59" s="205"/>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4"/>
      <c r="AM59" s="205"/>
      <c r="AN59" s="267">
        <f>SUM(C59:AM59)</f>
        <v>0</v>
      </c>
    </row>
    <row r="60" spans="1:40" s="376" customFormat="1" ht="19.5" customHeight="1">
      <c r="A60" s="354">
        <v>43</v>
      </c>
      <c r="B60" s="355" t="s">
        <v>379</v>
      </c>
      <c r="C60" s="205"/>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4"/>
      <c r="AM60" s="205"/>
      <c r="AN60" s="267">
        <f>SUM(C60:AM60)</f>
        <v>0</v>
      </c>
    </row>
    <row r="61" spans="1:40" s="376" customFormat="1" ht="45.75" customHeight="1">
      <c r="A61" s="354">
        <v>44</v>
      </c>
      <c r="B61" s="389" t="s">
        <v>380</v>
      </c>
      <c r="C61" s="367">
        <f>SUM(C55:C60)</f>
        <v>0</v>
      </c>
      <c r="D61" s="265">
        <f t="shared" ref="D61:AM61" si="3">SUM(D55:D60)</f>
        <v>0</v>
      </c>
      <c r="E61" s="265">
        <f t="shared" si="3"/>
        <v>0</v>
      </c>
      <c r="F61" s="265">
        <f t="shared" si="3"/>
        <v>0</v>
      </c>
      <c r="G61" s="265">
        <f t="shared" si="3"/>
        <v>0</v>
      </c>
      <c r="H61" s="265">
        <f t="shared" si="3"/>
        <v>0</v>
      </c>
      <c r="I61" s="265">
        <f t="shared" si="3"/>
        <v>0</v>
      </c>
      <c r="J61" s="265">
        <f t="shared" si="3"/>
        <v>0</v>
      </c>
      <c r="K61" s="265">
        <f t="shared" si="3"/>
        <v>0</v>
      </c>
      <c r="L61" s="265">
        <f t="shared" si="3"/>
        <v>0</v>
      </c>
      <c r="M61" s="265">
        <f t="shared" si="3"/>
        <v>0</v>
      </c>
      <c r="N61" s="265">
        <f t="shared" si="3"/>
        <v>0</v>
      </c>
      <c r="O61" s="265">
        <f t="shared" si="3"/>
        <v>0</v>
      </c>
      <c r="P61" s="265">
        <f t="shared" si="3"/>
        <v>0</v>
      </c>
      <c r="Q61" s="265">
        <f t="shared" si="3"/>
        <v>0</v>
      </c>
      <c r="R61" s="265">
        <f t="shared" si="3"/>
        <v>0</v>
      </c>
      <c r="S61" s="265">
        <f t="shared" si="3"/>
        <v>0</v>
      </c>
      <c r="T61" s="265">
        <f t="shared" si="3"/>
        <v>0</v>
      </c>
      <c r="U61" s="265">
        <f t="shared" si="3"/>
        <v>0</v>
      </c>
      <c r="V61" s="265">
        <f t="shared" si="3"/>
        <v>0</v>
      </c>
      <c r="W61" s="265">
        <f t="shared" si="3"/>
        <v>0</v>
      </c>
      <c r="X61" s="265">
        <f t="shared" si="3"/>
        <v>0</v>
      </c>
      <c r="Y61" s="265">
        <f t="shared" si="3"/>
        <v>0</v>
      </c>
      <c r="Z61" s="265">
        <f t="shared" si="3"/>
        <v>0</v>
      </c>
      <c r="AA61" s="265">
        <f t="shared" si="3"/>
        <v>0</v>
      </c>
      <c r="AB61" s="265">
        <f t="shared" si="3"/>
        <v>0</v>
      </c>
      <c r="AC61" s="265">
        <f t="shared" si="3"/>
        <v>0</v>
      </c>
      <c r="AD61" s="265">
        <f t="shared" si="3"/>
        <v>0</v>
      </c>
      <c r="AE61" s="265">
        <f t="shared" si="3"/>
        <v>0</v>
      </c>
      <c r="AF61" s="265">
        <f t="shared" si="3"/>
        <v>0</v>
      </c>
      <c r="AG61" s="265">
        <f t="shared" si="3"/>
        <v>0</v>
      </c>
      <c r="AH61" s="265">
        <f t="shared" si="3"/>
        <v>0</v>
      </c>
      <c r="AI61" s="265">
        <f t="shared" si="3"/>
        <v>0</v>
      </c>
      <c r="AJ61" s="265">
        <f t="shared" si="3"/>
        <v>0</v>
      </c>
      <c r="AK61" s="265">
        <f t="shared" si="3"/>
        <v>0</v>
      </c>
      <c r="AL61" s="267">
        <f t="shared" si="3"/>
        <v>0</v>
      </c>
      <c r="AM61" s="266">
        <f t="shared" si="3"/>
        <v>0</v>
      </c>
      <c r="AN61" s="267">
        <f>SUM(AN55:AN60)</f>
        <v>0</v>
      </c>
    </row>
    <row r="62" spans="1:40" s="376" customFormat="1" ht="31.5" customHeight="1">
      <c r="A62" s="356">
        <v>45</v>
      </c>
      <c r="B62" s="187" t="s">
        <v>381</v>
      </c>
      <c r="C62" s="205"/>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4"/>
      <c r="AM62" s="205"/>
      <c r="AN62" s="267">
        <f>SUM(C62:AM62)</f>
        <v>0</v>
      </c>
    </row>
    <row r="63" spans="1:40" s="376" customFormat="1" ht="19.5" customHeight="1">
      <c r="A63" s="354">
        <v>46</v>
      </c>
      <c r="B63" s="188" t="s">
        <v>382</v>
      </c>
      <c r="C63" s="205"/>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4"/>
      <c r="AM63" s="205"/>
      <c r="AN63" s="267">
        <f>SUM(C63:AM63)</f>
        <v>0</v>
      </c>
    </row>
    <row r="64" spans="1:40" s="376" customFormat="1" ht="31.5" customHeight="1">
      <c r="A64" s="354">
        <v>47</v>
      </c>
      <c r="B64" s="389" t="s">
        <v>383</v>
      </c>
      <c r="C64" s="367">
        <f>SUM(C62:C63)</f>
        <v>0</v>
      </c>
      <c r="D64" s="265">
        <f t="shared" ref="D64:AN64" si="4">SUM(D62:D63)</f>
        <v>0</v>
      </c>
      <c r="E64" s="265">
        <f t="shared" si="4"/>
        <v>0</v>
      </c>
      <c r="F64" s="265">
        <f t="shared" si="4"/>
        <v>0</v>
      </c>
      <c r="G64" s="265">
        <f t="shared" si="4"/>
        <v>0</v>
      </c>
      <c r="H64" s="265">
        <f t="shared" si="4"/>
        <v>0</v>
      </c>
      <c r="I64" s="265">
        <f t="shared" si="4"/>
        <v>0</v>
      </c>
      <c r="J64" s="265">
        <f t="shared" si="4"/>
        <v>0</v>
      </c>
      <c r="K64" s="265">
        <f t="shared" si="4"/>
        <v>0</v>
      </c>
      <c r="L64" s="265">
        <f t="shared" si="4"/>
        <v>0</v>
      </c>
      <c r="M64" s="265">
        <f t="shared" si="4"/>
        <v>0</v>
      </c>
      <c r="N64" s="265">
        <f t="shared" si="4"/>
        <v>0</v>
      </c>
      <c r="O64" s="265">
        <f t="shared" si="4"/>
        <v>0</v>
      </c>
      <c r="P64" s="265">
        <f t="shared" si="4"/>
        <v>0</v>
      </c>
      <c r="Q64" s="265">
        <f t="shared" si="4"/>
        <v>0</v>
      </c>
      <c r="R64" s="265">
        <f t="shared" si="4"/>
        <v>0</v>
      </c>
      <c r="S64" s="265">
        <f t="shared" si="4"/>
        <v>0</v>
      </c>
      <c r="T64" s="265">
        <f t="shared" si="4"/>
        <v>0</v>
      </c>
      <c r="U64" s="265">
        <f t="shared" si="4"/>
        <v>0</v>
      </c>
      <c r="V64" s="265">
        <f t="shared" si="4"/>
        <v>0</v>
      </c>
      <c r="W64" s="265">
        <f t="shared" si="4"/>
        <v>0</v>
      </c>
      <c r="X64" s="265">
        <f t="shared" si="4"/>
        <v>0</v>
      </c>
      <c r="Y64" s="265">
        <f t="shared" si="4"/>
        <v>0</v>
      </c>
      <c r="Z64" s="265">
        <f t="shared" si="4"/>
        <v>0</v>
      </c>
      <c r="AA64" s="265">
        <f t="shared" si="4"/>
        <v>0</v>
      </c>
      <c r="AB64" s="265">
        <f t="shared" si="4"/>
        <v>0</v>
      </c>
      <c r="AC64" s="265">
        <f t="shared" si="4"/>
        <v>0</v>
      </c>
      <c r="AD64" s="265">
        <f t="shared" si="4"/>
        <v>0</v>
      </c>
      <c r="AE64" s="265">
        <f t="shared" si="4"/>
        <v>0</v>
      </c>
      <c r="AF64" s="265">
        <f t="shared" si="4"/>
        <v>0</v>
      </c>
      <c r="AG64" s="265">
        <f t="shared" si="4"/>
        <v>0</v>
      </c>
      <c r="AH64" s="265">
        <f t="shared" si="4"/>
        <v>0</v>
      </c>
      <c r="AI64" s="265">
        <f t="shared" si="4"/>
        <v>0</v>
      </c>
      <c r="AJ64" s="265">
        <f t="shared" si="4"/>
        <v>0</v>
      </c>
      <c r="AK64" s="265">
        <f t="shared" si="4"/>
        <v>0</v>
      </c>
      <c r="AL64" s="267">
        <f t="shared" si="4"/>
        <v>0</v>
      </c>
      <c r="AM64" s="265">
        <f t="shared" si="4"/>
        <v>0</v>
      </c>
      <c r="AN64" s="267">
        <f t="shared" si="4"/>
        <v>0</v>
      </c>
    </row>
    <row r="65" spans="1:40" s="376" customFormat="1" ht="19.5" customHeight="1" thickBot="1">
      <c r="A65" s="357">
        <v>48</v>
      </c>
      <c r="B65" s="390" t="s">
        <v>384</v>
      </c>
      <c r="C65" s="269">
        <f>C61+C64</f>
        <v>0</v>
      </c>
      <c r="D65" s="270">
        <f t="shared" ref="D65:AN65" si="5">D61+D64</f>
        <v>0</v>
      </c>
      <c r="E65" s="270">
        <f t="shared" si="5"/>
        <v>0</v>
      </c>
      <c r="F65" s="270">
        <f t="shared" si="5"/>
        <v>0</v>
      </c>
      <c r="G65" s="270">
        <f t="shared" si="5"/>
        <v>0</v>
      </c>
      <c r="H65" s="270">
        <f t="shared" si="5"/>
        <v>0</v>
      </c>
      <c r="I65" s="270">
        <f t="shared" si="5"/>
        <v>0</v>
      </c>
      <c r="J65" s="270">
        <f t="shared" si="5"/>
        <v>0</v>
      </c>
      <c r="K65" s="270">
        <f t="shared" si="5"/>
        <v>0</v>
      </c>
      <c r="L65" s="270">
        <f t="shared" si="5"/>
        <v>0</v>
      </c>
      <c r="M65" s="270">
        <f t="shared" si="5"/>
        <v>0</v>
      </c>
      <c r="N65" s="270">
        <f t="shared" si="5"/>
        <v>0</v>
      </c>
      <c r="O65" s="270">
        <f t="shared" si="5"/>
        <v>0</v>
      </c>
      <c r="P65" s="270">
        <f t="shared" si="5"/>
        <v>0</v>
      </c>
      <c r="Q65" s="270">
        <f t="shared" si="5"/>
        <v>0</v>
      </c>
      <c r="R65" s="270">
        <f t="shared" si="5"/>
        <v>0</v>
      </c>
      <c r="S65" s="270">
        <f t="shared" si="5"/>
        <v>0</v>
      </c>
      <c r="T65" s="270">
        <f t="shared" si="5"/>
        <v>0</v>
      </c>
      <c r="U65" s="270">
        <f t="shared" si="5"/>
        <v>0</v>
      </c>
      <c r="V65" s="270">
        <f t="shared" si="5"/>
        <v>0</v>
      </c>
      <c r="W65" s="270">
        <f t="shared" si="5"/>
        <v>0</v>
      </c>
      <c r="X65" s="270">
        <f t="shared" si="5"/>
        <v>0</v>
      </c>
      <c r="Y65" s="270">
        <f t="shared" si="5"/>
        <v>0</v>
      </c>
      <c r="Z65" s="270">
        <f t="shared" si="5"/>
        <v>0</v>
      </c>
      <c r="AA65" s="270">
        <f t="shared" si="5"/>
        <v>0</v>
      </c>
      <c r="AB65" s="270">
        <f t="shared" si="5"/>
        <v>0</v>
      </c>
      <c r="AC65" s="270">
        <f t="shared" si="5"/>
        <v>0</v>
      </c>
      <c r="AD65" s="270">
        <f t="shared" si="5"/>
        <v>0</v>
      </c>
      <c r="AE65" s="270">
        <f t="shared" si="5"/>
        <v>0</v>
      </c>
      <c r="AF65" s="270">
        <f t="shared" si="5"/>
        <v>0</v>
      </c>
      <c r="AG65" s="270">
        <f t="shared" si="5"/>
        <v>0</v>
      </c>
      <c r="AH65" s="270">
        <f t="shared" si="5"/>
        <v>0</v>
      </c>
      <c r="AI65" s="270">
        <f t="shared" si="5"/>
        <v>0</v>
      </c>
      <c r="AJ65" s="270">
        <f t="shared" si="5"/>
        <v>0</v>
      </c>
      <c r="AK65" s="270">
        <f t="shared" si="5"/>
        <v>0</v>
      </c>
      <c r="AL65" s="262">
        <f t="shared" si="5"/>
        <v>0</v>
      </c>
      <c r="AM65" s="269">
        <f t="shared" si="5"/>
        <v>0</v>
      </c>
      <c r="AN65" s="262">
        <f t="shared" si="5"/>
        <v>0</v>
      </c>
    </row>
    <row r="66" spans="1:40" ht="20.25" customHeight="1">
      <c r="A66" s="352" t="s">
        <v>385</v>
      </c>
      <c r="B66" s="441"/>
      <c r="C66" s="372"/>
      <c r="D66" s="372"/>
      <c r="E66" s="372"/>
      <c r="F66" s="372"/>
      <c r="G66" s="373"/>
      <c r="H66" s="373"/>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row>
    <row r="67" spans="1:40">
      <c r="A67" s="352" t="s">
        <v>386</v>
      </c>
      <c r="B67" s="353"/>
    </row>
    <row r="68" spans="1:40" ht="12.95" thickBot="1"/>
    <row r="69" spans="1:40" ht="19.5" customHeight="1" thickBot="1">
      <c r="A69" s="368" t="s">
        <v>96</v>
      </c>
      <c r="B69" s="370"/>
      <c r="C69" s="999" t="s">
        <v>370</v>
      </c>
      <c r="D69" s="1000"/>
      <c r="E69" s="1001"/>
      <c r="F69" s="1001"/>
      <c r="G69" s="1001"/>
      <c r="H69" s="1000"/>
      <c r="I69" s="1000"/>
      <c r="J69" s="1001"/>
      <c r="K69" s="1001"/>
      <c r="L69" s="1001"/>
      <c r="M69" s="1000"/>
      <c r="N69" s="1000"/>
      <c r="O69" s="1001"/>
      <c r="P69" s="1000" t="s">
        <v>370</v>
      </c>
      <c r="Q69" s="1001"/>
      <c r="R69" s="1000"/>
      <c r="S69" s="1000"/>
      <c r="T69" s="1001"/>
      <c r="U69" s="1001"/>
      <c r="V69" s="1001"/>
      <c r="W69" s="1000"/>
      <c r="X69" s="1000"/>
      <c r="Y69" s="1001"/>
      <c r="Z69" s="1001"/>
      <c r="AA69" s="1001"/>
      <c r="AB69" s="1000" t="s">
        <v>370</v>
      </c>
      <c r="AC69" s="1000"/>
      <c r="AD69" s="1001"/>
      <c r="AE69" s="1001"/>
      <c r="AF69" s="1001"/>
      <c r="AG69" s="1000"/>
      <c r="AH69" s="1001"/>
      <c r="AI69" s="1001"/>
      <c r="AJ69" s="1000"/>
      <c r="AK69" s="1001"/>
      <c r="AL69" s="1001"/>
      <c r="AM69" s="1001"/>
      <c r="AN69" s="1002"/>
    </row>
    <row r="70" spans="1:40" ht="31.5" customHeight="1" thickBot="1">
      <c r="A70" s="383" t="s">
        <v>122</v>
      </c>
      <c r="B70" s="1003" t="s">
        <v>371</v>
      </c>
      <c r="C70" s="384">
        <f t="array" ref="C70:AM70">TRANSPOSE(B71:B107)</f>
        <v>43555</v>
      </c>
      <c r="D70" s="385">
        <v>43524</v>
      </c>
      <c r="E70" s="385">
        <v>43496</v>
      </c>
      <c r="F70" s="385">
        <v>43465</v>
      </c>
      <c r="G70" s="385">
        <v>43434</v>
      </c>
      <c r="H70" s="385">
        <v>43404</v>
      </c>
      <c r="I70" s="385">
        <v>43373</v>
      </c>
      <c r="J70" s="385">
        <v>43343</v>
      </c>
      <c r="K70" s="385">
        <v>43312</v>
      </c>
      <c r="L70" s="385">
        <v>43281</v>
      </c>
      <c r="M70" s="385">
        <v>43251</v>
      </c>
      <c r="N70" s="385">
        <v>43220</v>
      </c>
      <c r="O70" s="385">
        <v>43190</v>
      </c>
      <c r="P70" s="385">
        <v>43159</v>
      </c>
      <c r="Q70" s="385">
        <v>43131</v>
      </c>
      <c r="R70" s="385">
        <v>43100</v>
      </c>
      <c r="S70" s="385">
        <v>43069</v>
      </c>
      <c r="T70" s="385">
        <v>43039</v>
      </c>
      <c r="U70" s="385">
        <v>43008</v>
      </c>
      <c r="V70" s="385">
        <v>42978</v>
      </c>
      <c r="W70" s="385">
        <v>42947</v>
      </c>
      <c r="X70" s="385">
        <v>42916</v>
      </c>
      <c r="Y70" s="385">
        <v>42886</v>
      </c>
      <c r="Z70" s="385">
        <v>42855</v>
      </c>
      <c r="AA70" s="385">
        <v>42825</v>
      </c>
      <c r="AB70" s="385">
        <v>42794</v>
      </c>
      <c r="AC70" s="385">
        <v>42766</v>
      </c>
      <c r="AD70" s="385">
        <v>42735</v>
      </c>
      <c r="AE70" s="385">
        <v>42704</v>
      </c>
      <c r="AF70" s="385">
        <v>42674</v>
      </c>
      <c r="AG70" s="385">
        <v>42643</v>
      </c>
      <c r="AH70" s="385">
        <v>42613</v>
      </c>
      <c r="AI70" s="385">
        <v>42582</v>
      </c>
      <c r="AJ70" s="385">
        <v>42551</v>
      </c>
      <c r="AK70" s="385">
        <v>42521</v>
      </c>
      <c r="AL70" s="386">
        <v>42490</v>
      </c>
      <c r="AM70" s="383" t="str">
        <v>Months Before 35th Prior Month</v>
      </c>
      <c r="AN70" s="387" t="s">
        <v>372</v>
      </c>
    </row>
    <row r="71" spans="1:40" ht="15" customHeight="1">
      <c r="A71" s="56">
        <v>1</v>
      </c>
      <c r="B71" s="23">
        <f>'Information Input'!$H$40</f>
        <v>43555</v>
      </c>
      <c r="C71" s="248"/>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50"/>
      <c r="AM71" s="248"/>
      <c r="AN71" s="260">
        <f>SUM(C71:AM71)</f>
        <v>0</v>
      </c>
    </row>
    <row r="72" spans="1:40" ht="15" customHeight="1">
      <c r="A72" s="57">
        <v>2</v>
      </c>
      <c r="B72" s="24">
        <f>EOMONTH(B71,-1)</f>
        <v>43524</v>
      </c>
      <c r="C72" s="802"/>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4"/>
      <c r="AM72" s="205"/>
      <c r="AN72" s="261">
        <f t="shared" ref="AN72:AN107" si="6">SUM(C72:AM72)</f>
        <v>0</v>
      </c>
    </row>
    <row r="73" spans="1:40" ht="15" customHeight="1">
      <c r="A73" s="57">
        <v>3</v>
      </c>
      <c r="B73" s="24">
        <f t="shared" ref="B73:B106" si="7">EOMONTH(B72,-1)</f>
        <v>43496</v>
      </c>
      <c r="C73" s="802"/>
      <c r="D73" s="8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4"/>
      <c r="AM73" s="205"/>
      <c r="AN73" s="261">
        <f t="shared" si="6"/>
        <v>0</v>
      </c>
    </row>
    <row r="74" spans="1:40" ht="15" customHeight="1">
      <c r="A74" s="57">
        <v>4</v>
      </c>
      <c r="B74" s="24">
        <f t="shared" si="7"/>
        <v>43465</v>
      </c>
      <c r="C74" s="802"/>
      <c r="D74" s="803"/>
      <c r="E74" s="8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4"/>
      <c r="AM74" s="205"/>
      <c r="AN74" s="261">
        <f t="shared" si="6"/>
        <v>0</v>
      </c>
    </row>
    <row r="75" spans="1:40" ht="15" customHeight="1">
      <c r="A75" s="57">
        <v>5</v>
      </c>
      <c r="B75" s="24">
        <f t="shared" si="7"/>
        <v>43434</v>
      </c>
      <c r="C75" s="802"/>
      <c r="D75" s="803"/>
      <c r="E75" s="803"/>
      <c r="F75" s="8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4"/>
      <c r="AM75" s="205"/>
      <c r="AN75" s="261">
        <f t="shared" si="6"/>
        <v>0</v>
      </c>
    </row>
    <row r="76" spans="1:40" ht="15" customHeight="1">
      <c r="A76" s="57">
        <v>6</v>
      </c>
      <c r="B76" s="24">
        <f t="shared" si="7"/>
        <v>43404</v>
      </c>
      <c r="C76" s="802"/>
      <c r="D76" s="803"/>
      <c r="E76" s="803"/>
      <c r="F76" s="804"/>
      <c r="G76" s="8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4"/>
      <c r="AM76" s="205"/>
      <c r="AN76" s="261">
        <f t="shared" si="6"/>
        <v>0</v>
      </c>
    </row>
    <row r="77" spans="1:40" ht="15" customHeight="1">
      <c r="A77" s="57">
        <v>7</v>
      </c>
      <c r="B77" s="24">
        <f t="shared" si="7"/>
        <v>43373</v>
      </c>
      <c r="C77" s="802"/>
      <c r="D77" s="803"/>
      <c r="E77" s="803"/>
      <c r="F77" s="803"/>
      <c r="G77" s="803"/>
      <c r="H77" s="8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4"/>
      <c r="AM77" s="205"/>
      <c r="AN77" s="261">
        <f t="shared" si="6"/>
        <v>0</v>
      </c>
    </row>
    <row r="78" spans="1:40" ht="15" customHeight="1">
      <c r="A78" s="57">
        <v>8</v>
      </c>
      <c r="B78" s="24">
        <f t="shared" si="7"/>
        <v>43343</v>
      </c>
      <c r="C78" s="802"/>
      <c r="D78" s="803"/>
      <c r="E78" s="803"/>
      <c r="F78" s="803"/>
      <c r="G78" s="803"/>
      <c r="H78" s="803"/>
      <c r="I78" s="8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4"/>
      <c r="AM78" s="205"/>
      <c r="AN78" s="261">
        <f t="shared" si="6"/>
        <v>0</v>
      </c>
    </row>
    <row r="79" spans="1:40" ht="15" customHeight="1">
      <c r="A79" s="57">
        <v>9</v>
      </c>
      <c r="B79" s="24">
        <f t="shared" si="7"/>
        <v>43312</v>
      </c>
      <c r="C79" s="802"/>
      <c r="D79" s="803"/>
      <c r="E79" s="803"/>
      <c r="F79" s="803"/>
      <c r="G79" s="803"/>
      <c r="H79" s="803"/>
      <c r="I79" s="803"/>
      <c r="J79" s="8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4"/>
      <c r="AM79" s="205"/>
      <c r="AN79" s="261">
        <f t="shared" si="6"/>
        <v>0</v>
      </c>
    </row>
    <row r="80" spans="1:40" ht="15" customHeight="1">
      <c r="A80" s="57">
        <v>10</v>
      </c>
      <c r="B80" s="24">
        <f t="shared" si="7"/>
        <v>43281</v>
      </c>
      <c r="C80" s="802"/>
      <c r="D80" s="803"/>
      <c r="E80" s="803"/>
      <c r="F80" s="803"/>
      <c r="G80" s="803"/>
      <c r="H80" s="803"/>
      <c r="I80" s="803"/>
      <c r="J80" s="803"/>
      <c r="K80" s="8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4"/>
      <c r="AM80" s="205"/>
      <c r="AN80" s="261">
        <f t="shared" si="6"/>
        <v>0</v>
      </c>
    </row>
    <row r="81" spans="1:40" ht="15" customHeight="1">
      <c r="A81" s="57">
        <v>11</v>
      </c>
      <c r="B81" s="24">
        <f t="shared" si="7"/>
        <v>43251</v>
      </c>
      <c r="C81" s="802"/>
      <c r="D81" s="803"/>
      <c r="E81" s="803"/>
      <c r="F81" s="803"/>
      <c r="G81" s="803"/>
      <c r="H81" s="803"/>
      <c r="I81" s="803"/>
      <c r="J81" s="803"/>
      <c r="K81" s="803"/>
      <c r="L81" s="8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4"/>
      <c r="AM81" s="205"/>
      <c r="AN81" s="261">
        <f t="shared" si="6"/>
        <v>0</v>
      </c>
    </row>
    <row r="82" spans="1:40" ht="15" customHeight="1">
      <c r="A82" s="57">
        <v>12</v>
      </c>
      <c r="B82" s="24">
        <f t="shared" si="7"/>
        <v>43220</v>
      </c>
      <c r="C82" s="802"/>
      <c r="D82" s="803"/>
      <c r="E82" s="803"/>
      <c r="F82" s="803"/>
      <c r="G82" s="803"/>
      <c r="H82" s="803"/>
      <c r="I82" s="803"/>
      <c r="J82" s="803"/>
      <c r="K82" s="803"/>
      <c r="L82" s="803"/>
      <c r="M82" s="8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4"/>
      <c r="AM82" s="205"/>
      <c r="AN82" s="261">
        <f t="shared" si="6"/>
        <v>0</v>
      </c>
    </row>
    <row r="83" spans="1:40" ht="15" customHeight="1">
      <c r="A83" s="57">
        <v>13</v>
      </c>
      <c r="B83" s="24">
        <f t="shared" si="7"/>
        <v>43190</v>
      </c>
      <c r="C83" s="802"/>
      <c r="D83" s="803"/>
      <c r="E83" s="803"/>
      <c r="F83" s="803"/>
      <c r="G83" s="803"/>
      <c r="H83" s="803"/>
      <c r="I83" s="803"/>
      <c r="J83" s="803"/>
      <c r="K83" s="803"/>
      <c r="L83" s="803"/>
      <c r="M83" s="803"/>
      <c r="N83" s="8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c r="AM83" s="205"/>
      <c r="AN83" s="261">
        <f t="shared" si="6"/>
        <v>0</v>
      </c>
    </row>
    <row r="84" spans="1:40" ht="15" customHeight="1">
      <c r="A84" s="57">
        <v>14</v>
      </c>
      <c r="B84" s="24">
        <f t="shared" si="7"/>
        <v>43159</v>
      </c>
      <c r="C84" s="802"/>
      <c r="D84" s="803"/>
      <c r="E84" s="803"/>
      <c r="F84" s="803"/>
      <c r="G84" s="803"/>
      <c r="H84" s="803"/>
      <c r="I84" s="803"/>
      <c r="J84" s="803"/>
      <c r="K84" s="803"/>
      <c r="L84" s="803"/>
      <c r="M84" s="803"/>
      <c r="N84" s="803"/>
      <c r="O84" s="8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c r="AM84" s="205"/>
      <c r="AN84" s="261">
        <f t="shared" si="6"/>
        <v>0</v>
      </c>
    </row>
    <row r="85" spans="1:40" ht="15" customHeight="1">
      <c r="A85" s="57">
        <v>15</v>
      </c>
      <c r="B85" s="24">
        <f t="shared" si="7"/>
        <v>43131</v>
      </c>
      <c r="C85" s="802"/>
      <c r="D85" s="803"/>
      <c r="E85" s="803"/>
      <c r="F85" s="803"/>
      <c r="G85" s="803"/>
      <c r="H85" s="803"/>
      <c r="I85" s="803"/>
      <c r="J85" s="803"/>
      <c r="K85" s="803"/>
      <c r="L85" s="803"/>
      <c r="M85" s="803"/>
      <c r="N85" s="803"/>
      <c r="O85" s="803"/>
      <c r="P85" s="803"/>
      <c r="Q85" s="203"/>
      <c r="R85" s="203"/>
      <c r="S85" s="203"/>
      <c r="T85" s="203"/>
      <c r="U85" s="203"/>
      <c r="V85" s="203"/>
      <c r="W85" s="203"/>
      <c r="X85" s="203"/>
      <c r="Y85" s="203"/>
      <c r="Z85" s="203"/>
      <c r="AA85" s="203"/>
      <c r="AB85" s="203"/>
      <c r="AC85" s="203"/>
      <c r="AD85" s="203"/>
      <c r="AE85" s="203"/>
      <c r="AF85" s="203"/>
      <c r="AG85" s="203"/>
      <c r="AH85" s="203"/>
      <c r="AI85" s="203"/>
      <c r="AJ85" s="203"/>
      <c r="AK85" s="203"/>
      <c r="AL85" s="204"/>
      <c r="AM85" s="205"/>
      <c r="AN85" s="261">
        <f t="shared" si="6"/>
        <v>0</v>
      </c>
    </row>
    <row r="86" spans="1:40" ht="15" customHeight="1">
      <c r="A86" s="57">
        <v>16</v>
      </c>
      <c r="B86" s="24">
        <f t="shared" si="7"/>
        <v>43100</v>
      </c>
      <c r="C86" s="802"/>
      <c r="D86" s="803"/>
      <c r="E86" s="803"/>
      <c r="F86" s="803"/>
      <c r="G86" s="803"/>
      <c r="H86" s="803"/>
      <c r="I86" s="803"/>
      <c r="J86" s="803"/>
      <c r="K86" s="803"/>
      <c r="L86" s="803"/>
      <c r="M86" s="803"/>
      <c r="N86" s="803"/>
      <c r="O86" s="803"/>
      <c r="P86" s="803"/>
      <c r="Q86" s="803"/>
      <c r="R86" s="203"/>
      <c r="S86" s="203"/>
      <c r="T86" s="203"/>
      <c r="U86" s="203"/>
      <c r="V86" s="203"/>
      <c r="W86" s="203"/>
      <c r="X86" s="203"/>
      <c r="Y86" s="203"/>
      <c r="Z86" s="203"/>
      <c r="AA86" s="203"/>
      <c r="AB86" s="203"/>
      <c r="AC86" s="203"/>
      <c r="AD86" s="203"/>
      <c r="AE86" s="203"/>
      <c r="AF86" s="203"/>
      <c r="AG86" s="203"/>
      <c r="AH86" s="203"/>
      <c r="AI86" s="203"/>
      <c r="AJ86" s="203"/>
      <c r="AK86" s="203"/>
      <c r="AL86" s="204"/>
      <c r="AM86" s="205"/>
      <c r="AN86" s="261">
        <f t="shared" si="6"/>
        <v>0</v>
      </c>
    </row>
    <row r="87" spans="1:40" ht="15" customHeight="1">
      <c r="A87" s="57">
        <v>17</v>
      </c>
      <c r="B87" s="24">
        <f t="shared" si="7"/>
        <v>43069</v>
      </c>
      <c r="C87" s="802"/>
      <c r="D87" s="803"/>
      <c r="E87" s="803"/>
      <c r="F87" s="803"/>
      <c r="G87" s="803"/>
      <c r="H87" s="803"/>
      <c r="I87" s="803"/>
      <c r="J87" s="803"/>
      <c r="K87" s="803"/>
      <c r="L87" s="803"/>
      <c r="M87" s="803"/>
      <c r="N87" s="803"/>
      <c r="O87" s="803"/>
      <c r="P87" s="803"/>
      <c r="Q87" s="803"/>
      <c r="R87" s="803"/>
      <c r="S87" s="203"/>
      <c r="T87" s="203"/>
      <c r="U87" s="203"/>
      <c r="V87" s="203"/>
      <c r="W87" s="203"/>
      <c r="X87" s="203"/>
      <c r="Y87" s="203"/>
      <c r="Z87" s="203"/>
      <c r="AA87" s="203"/>
      <c r="AB87" s="203"/>
      <c r="AC87" s="203"/>
      <c r="AD87" s="203"/>
      <c r="AE87" s="203"/>
      <c r="AF87" s="203"/>
      <c r="AG87" s="203"/>
      <c r="AH87" s="203"/>
      <c r="AI87" s="203"/>
      <c r="AJ87" s="203"/>
      <c r="AK87" s="203"/>
      <c r="AL87" s="204"/>
      <c r="AM87" s="205"/>
      <c r="AN87" s="261">
        <f t="shared" si="6"/>
        <v>0</v>
      </c>
    </row>
    <row r="88" spans="1:40" ht="15" customHeight="1">
      <c r="A88" s="57">
        <v>18</v>
      </c>
      <c r="B88" s="24">
        <f t="shared" si="7"/>
        <v>43039</v>
      </c>
      <c r="C88" s="802"/>
      <c r="D88" s="803"/>
      <c r="E88" s="803"/>
      <c r="F88" s="803"/>
      <c r="G88" s="803"/>
      <c r="H88" s="803"/>
      <c r="I88" s="803"/>
      <c r="J88" s="803"/>
      <c r="K88" s="803"/>
      <c r="L88" s="803"/>
      <c r="M88" s="803"/>
      <c r="N88" s="803"/>
      <c r="O88" s="803"/>
      <c r="P88" s="803"/>
      <c r="Q88" s="803"/>
      <c r="R88" s="803"/>
      <c r="S88" s="803"/>
      <c r="T88" s="203"/>
      <c r="U88" s="203"/>
      <c r="V88" s="203"/>
      <c r="W88" s="203"/>
      <c r="X88" s="203"/>
      <c r="Y88" s="203"/>
      <c r="Z88" s="203"/>
      <c r="AA88" s="203"/>
      <c r="AB88" s="203"/>
      <c r="AC88" s="203"/>
      <c r="AD88" s="203"/>
      <c r="AE88" s="203"/>
      <c r="AF88" s="203"/>
      <c r="AG88" s="203"/>
      <c r="AH88" s="203"/>
      <c r="AI88" s="203"/>
      <c r="AJ88" s="203"/>
      <c r="AK88" s="203"/>
      <c r="AL88" s="204"/>
      <c r="AM88" s="205"/>
      <c r="AN88" s="261">
        <f t="shared" si="6"/>
        <v>0</v>
      </c>
    </row>
    <row r="89" spans="1:40" ht="15" customHeight="1">
      <c r="A89" s="57">
        <v>19</v>
      </c>
      <c r="B89" s="24">
        <f t="shared" si="7"/>
        <v>43008</v>
      </c>
      <c r="C89" s="802"/>
      <c r="D89" s="803"/>
      <c r="E89" s="803"/>
      <c r="F89" s="803"/>
      <c r="G89" s="803"/>
      <c r="H89" s="803"/>
      <c r="I89" s="803"/>
      <c r="J89" s="803"/>
      <c r="K89" s="803"/>
      <c r="L89" s="803"/>
      <c r="M89" s="803"/>
      <c r="N89" s="803"/>
      <c r="O89" s="803"/>
      <c r="P89" s="803"/>
      <c r="Q89" s="803"/>
      <c r="R89" s="803"/>
      <c r="S89" s="803"/>
      <c r="T89" s="803"/>
      <c r="U89" s="203"/>
      <c r="V89" s="203"/>
      <c r="W89" s="203"/>
      <c r="X89" s="203"/>
      <c r="Y89" s="203"/>
      <c r="Z89" s="203"/>
      <c r="AA89" s="203"/>
      <c r="AB89" s="203"/>
      <c r="AC89" s="203"/>
      <c r="AD89" s="203"/>
      <c r="AE89" s="203"/>
      <c r="AF89" s="203"/>
      <c r="AG89" s="203"/>
      <c r="AH89" s="203"/>
      <c r="AI89" s="203"/>
      <c r="AJ89" s="203"/>
      <c r="AK89" s="203"/>
      <c r="AL89" s="204"/>
      <c r="AM89" s="205"/>
      <c r="AN89" s="261">
        <f t="shared" si="6"/>
        <v>0</v>
      </c>
    </row>
    <row r="90" spans="1:40" ht="15" customHeight="1">
      <c r="A90" s="57">
        <v>20</v>
      </c>
      <c r="B90" s="24">
        <f t="shared" si="7"/>
        <v>42978</v>
      </c>
      <c r="C90" s="802"/>
      <c r="D90" s="803"/>
      <c r="E90" s="803"/>
      <c r="F90" s="803"/>
      <c r="G90" s="803"/>
      <c r="H90" s="803"/>
      <c r="I90" s="803"/>
      <c r="J90" s="803"/>
      <c r="K90" s="803"/>
      <c r="L90" s="803"/>
      <c r="M90" s="803"/>
      <c r="N90" s="803"/>
      <c r="O90" s="803"/>
      <c r="P90" s="803"/>
      <c r="Q90" s="803"/>
      <c r="R90" s="803"/>
      <c r="S90" s="803"/>
      <c r="T90" s="803"/>
      <c r="U90" s="803"/>
      <c r="V90" s="203"/>
      <c r="W90" s="203"/>
      <c r="X90" s="203"/>
      <c r="Y90" s="203"/>
      <c r="Z90" s="203"/>
      <c r="AA90" s="203"/>
      <c r="AB90" s="203"/>
      <c r="AC90" s="203"/>
      <c r="AD90" s="203"/>
      <c r="AE90" s="203"/>
      <c r="AF90" s="203"/>
      <c r="AG90" s="203"/>
      <c r="AH90" s="203"/>
      <c r="AI90" s="203"/>
      <c r="AJ90" s="203"/>
      <c r="AK90" s="203"/>
      <c r="AL90" s="204"/>
      <c r="AM90" s="205"/>
      <c r="AN90" s="261">
        <f t="shared" si="6"/>
        <v>0</v>
      </c>
    </row>
    <row r="91" spans="1:40" ht="15" customHeight="1">
      <c r="A91" s="57">
        <v>21</v>
      </c>
      <c r="B91" s="24">
        <f t="shared" si="7"/>
        <v>42947</v>
      </c>
      <c r="C91" s="802"/>
      <c r="D91" s="803"/>
      <c r="E91" s="803"/>
      <c r="F91" s="803"/>
      <c r="G91" s="803"/>
      <c r="H91" s="803"/>
      <c r="I91" s="803"/>
      <c r="J91" s="803"/>
      <c r="K91" s="803"/>
      <c r="L91" s="803"/>
      <c r="M91" s="803"/>
      <c r="N91" s="803"/>
      <c r="O91" s="803"/>
      <c r="P91" s="803"/>
      <c r="Q91" s="803"/>
      <c r="R91" s="803"/>
      <c r="S91" s="803"/>
      <c r="T91" s="803"/>
      <c r="U91" s="803"/>
      <c r="V91" s="803"/>
      <c r="W91" s="203"/>
      <c r="X91" s="203"/>
      <c r="Y91" s="203"/>
      <c r="Z91" s="203"/>
      <c r="AA91" s="203"/>
      <c r="AB91" s="203"/>
      <c r="AC91" s="203"/>
      <c r="AD91" s="203"/>
      <c r="AE91" s="203"/>
      <c r="AF91" s="203"/>
      <c r="AG91" s="203"/>
      <c r="AH91" s="203"/>
      <c r="AI91" s="203"/>
      <c r="AJ91" s="203"/>
      <c r="AK91" s="203"/>
      <c r="AL91" s="204"/>
      <c r="AM91" s="205"/>
      <c r="AN91" s="261">
        <f t="shared" si="6"/>
        <v>0</v>
      </c>
    </row>
    <row r="92" spans="1:40" ht="15" customHeight="1">
      <c r="A92" s="57">
        <v>22</v>
      </c>
      <c r="B92" s="24">
        <f t="shared" si="7"/>
        <v>42916</v>
      </c>
      <c r="C92" s="802"/>
      <c r="D92" s="803"/>
      <c r="E92" s="803"/>
      <c r="F92" s="803"/>
      <c r="G92" s="803"/>
      <c r="H92" s="803"/>
      <c r="I92" s="803"/>
      <c r="J92" s="803"/>
      <c r="K92" s="803"/>
      <c r="L92" s="803"/>
      <c r="M92" s="803"/>
      <c r="N92" s="803"/>
      <c r="O92" s="803"/>
      <c r="P92" s="803"/>
      <c r="Q92" s="803"/>
      <c r="R92" s="803"/>
      <c r="S92" s="803"/>
      <c r="T92" s="803"/>
      <c r="U92" s="803"/>
      <c r="V92" s="803"/>
      <c r="W92" s="803"/>
      <c r="X92" s="203"/>
      <c r="Y92" s="203"/>
      <c r="Z92" s="203"/>
      <c r="AA92" s="203"/>
      <c r="AB92" s="203"/>
      <c r="AC92" s="203"/>
      <c r="AD92" s="203"/>
      <c r="AE92" s="203"/>
      <c r="AF92" s="203"/>
      <c r="AG92" s="203"/>
      <c r="AH92" s="203"/>
      <c r="AI92" s="203"/>
      <c r="AJ92" s="203"/>
      <c r="AK92" s="203"/>
      <c r="AL92" s="204"/>
      <c r="AM92" s="205"/>
      <c r="AN92" s="261">
        <f t="shared" si="6"/>
        <v>0</v>
      </c>
    </row>
    <row r="93" spans="1:40" ht="15" customHeight="1">
      <c r="A93" s="57">
        <v>23</v>
      </c>
      <c r="B93" s="24">
        <f t="shared" si="7"/>
        <v>42886</v>
      </c>
      <c r="C93" s="802"/>
      <c r="D93" s="803"/>
      <c r="E93" s="803"/>
      <c r="F93" s="803"/>
      <c r="G93" s="803"/>
      <c r="H93" s="803"/>
      <c r="I93" s="803"/>
      <c r="J93" s="803"/>
      <c r="K93" s="803"/>
      <c r="L93" s="803"/>
      <c r="M93" s="803"/>
      <c r="N93" s="803"/>
      <c r="O93" s="803"/>
      <c r="P93" s="803"/>
      <c r="Q93" s="803"/>
      <c r="R93" s="803"/>
      <c r="S93" s="803"/>
      <c r="T93" s="803"/>
      <c r="U93" s="803"/>
      <c r="V93" s="803"/>
      <c r="W93" s="803"/>
      <c r="X93" s="805"/>
      <c r="Y93" s="203"/>
      <c r="Z93" s="203"/>
      <c r="AA93" s="203"/>
      <c r="AB93" s="203"/>
      <c r="AC93" s="203"/>
      <c r="AD93" s="203"/>
      <c r="AE93" s="203"/>
      <c r="AF93" s="203"/>
      <c r="AG93" s="203"/>
      <c r="AH93" s="203"/>
      <c r="AI93" s="203"/>
      <c r="AJ93" s="203"/>
      <c r="AK93" s="203"/>
      <c r="AL93" s="204"/>
      <c r="AM93" s="205"/>
      <c r="AN93" s="261">
        <f t="shared" si="6"/>
        <v>0</v>
      </c>
    </row>
    <row r="94" spans="1:40" ht="15" customHeight="1">
      <c r="A94" s="57">
        <v>24</v>
      </c>
      <c r="B94" s="24">
        <f t="shared" si="7"/>
        <v>42855</v>
      </c>
      <c r="C94" s="802"/>
      <c r="D94" s="803"/>
      <c r="E94" s="803"/>
      <c r="F94" s="803"/>
      <c r="G94" s="803"/>
      <c r="H94" s="803"/>
      <c r="I94" s="803"/>
      <c r="J94" s="803"/>
      <c r="K94" s="803"/>
      <c r="L94" s="803"/>
      <c r="M94" s="803"/>
      <c r="N94" s="803"/>
      <c r="O94" s="803"/>
      <c r="P94" s="803"/>
      <c r="Q94" s="803"/>
      <c r="R94" s="803"/>
      <c r="S94" s="803"/>
      <c r="T94" s="803"/>
      <c r="U94" s="803"/>
      <c r="V94" s="803"/>
      <c r="W94" s="803"/>
      <c r="X94" s="803"/>
      <c r="Y94" s="803"/>
      <c r="Z94" s="203"/>
      <c r="AA94" s="203"/>
      <c r="AB94" s="203"/>
      <c r="AC94" s="203"/>
      <c r="AD94" s="203"/>
      <c r="AE94" s="203"/>
      <c r="AF94" s="203"/>
      <c r="AG94" s="203"/>
      <c r="AH94" s="203"/>
      <c r="AI94" s="203"/>
      <c r="AJ94" s="203"/>
      <c r="AK94" s="203"/>
      <c r="AL94" s="204"/>
      <c r="AM94" s="205"/>
      <c r="AN94" s="261">
        <f t="shared" si="6"/>
        <v>0</v>
      </c>
    </row>
    <row r="95" spans="1:40" ht="15" customHeight="1">
      <c r="A95" s="57">
        <v>25</v>
      </c>
      <c r="B95" s="24">
        <f t="shared" si="7"/>
        <v>42825</v>
      </c>
      <c r="C95" s="802"/>
      <c r="D95" s="803"/>
      <c r="E95" s="803"/>
      <c r="F95" s="803"/>
      <c r="G95" s="803"/>
      <c r="H95" s="803"/>
      <c r="I95" s="803"/>
      <c r="J95" s="803"/>
      <c r="K95" s="803"/>
      <c r="L95" s="803"/>
      <c r="M95" s="803"/>
      <c r="N95" s="803"/>
      <c r="O95" s="803"/>
      <c r="P95" s="803"/>
      <c r="Q95" s="803"/>
      <c r="R95" s="803"/>
      <c r="S95" s="803"/>
      <c r="T95" s="803"/>
      <c r="U95" s="803"/>
      <c r="V95" s="803"/>
      <c r="W95" s="803"/>
      <c r="X95" s="803"/>
      <c r="Y95" s="803"/>
      <c r="Z95" s="803"/>
      <c r="AA95" s="203"/>
      <c r="AB95" s="203"/>
      <c r="AC95" s="203"/>
      <c r="AD95" s="203"/>
      <c r="AE95" s="203"/>
      <c r="AF95" s="203"/>
      <c r="AG95" s="203"/>
      <c r="AH95" s="203"/>
      <c r="AI95" s="203"/>
      <c r="AJ95" s="203"/>
      <c r="AK95" s="203"/>
      <c r="AL95" s="204"/>
      <c r="AM95" s="205"/>
      <c r="AN95" s="261">
        <f t="shared" si="6"/>
        <v>0</v>
      </c>
    </row>
    <row r="96" spans="1:40" ht="15" customHeight="1">
      <c r="A96" s="57">
        <v>26</v>
      </c>
      <c r="B96" s="24">
        <f t="shared" si="7"/>
        <v>42794</v>
      </c>
      <c r="C96" s="802"/>
      <c r="D96" s="803"/>
      <c r="E96" s="803"/>
      <c r="F96" s="803"/>
      <c r="G96" s="803"/>
      <c r="H96" s="803"/>
      <c r="I96" s="803"/>
      <c r="J96" s="803"/>
      <c r="K96" s="803"/>
      <c r="L96" s="803"/>
      <c r="M96" s="803"/>
      <c r="N96" s="803"/>
      <c r="O96" s="803"/>
      <c r="P96" s="803"/>
      <c r="Q96" s="803"/>
      <c r="R96" s="803"/>
      <c r="S96" s="803"/>
      <c r="T96" s="803"/>
      <c r="U96" s="803"/>
      <c r="V96" s="803"/>
      <c r="W96" s="803"/>
      <c r="X96" s="803"/>
      <c r="Y96" s="803"/>
      <c r="Z96" s="803"/>
      <c r="AA96" s="803"/>
      <c r="AB96" s="203"/>
      <c r="AC96" s="203"/>
      <c r="AD96" s="203"/>
      <c r="AE96" s="203"/>
      <c r="AF96" s="203"/>
      <c r="AG96" s="203"/>
      <c r="AH96" s="203"/>
      <c r="AI96" s="203"/>
      <c r="AJ96" s="203"/>
      <c r="AK96" s="203"/>
      <c r="AL96" s="204"/>
      <c r="AM96" s="205"/>
      <c r="AN96" s="261">
        <f t="shared" si="6"/>
        <v>0</v>
      </c>
    </row>
    <row r="97" spans="1:40" ht="15" customHeight="1">
      <c r="A97" s="57">
        <v>27</v>
      </c>
      <c r="B97" s="24">
        <f t="shared" si="7"/>
        <v>42766</v>
      </c>
      <c r="C97" s="802"/>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203"/>
      <c r="AD97" s="203"/>
      <c r="AE97" s="203"/>
      <c r="AF97" s="203"/>
      <c r="AG97" s="203"/>
      <c r="AH97" s="203"/>
      <c r="AI97" s="203"/>
      <c r="AJ97" s="203"/>
      <c r="AK97" s="203"/>
      <c r="AL97" s="204"/>
      <c r="AM97" s="205"/>
      <c r="AN97" s="261">
        <f t="shared" si="6"/>
        <v>0</v>
      </c>
    </row>
    <row r="98" spans="1:40" ht="15" customHeight="1">
      <c r="A98" s="57">
        <v>28</v>
      </c>
      <c r="B98" s="24">
        <f t="shared" si="7"/>
        <v>42735</v>
      </c>
      <c r="C98" s="802"/>
      <c r="D98" s="803"/>
      <c r="E98" s="803"/>
      <c r="F98" s="803"/>
      <c r="G98" s="803"/>
      <c r="H98" s="803"/>
      <c r="I98" s="803"/>
      <c r="J98" s="803"/>
      <c r="K98" s="803"/>
      <c r="L98" s="803"/>
      <c r="M98" s="803"/>
      <c r="N98" s="803"/>
      <c r="O98" s="803"/>
      <c r="P98" s="803"/>
      <c r="Q98" s="803"/>
      <c r="R98" s="803"/>
      <c r="S98" s="803"/>
      <c r="T98" s="803"/>
      <c r="U98" s="803"/>
      <c r="V98" s="803"/>
      <c r="W98" s="803"/>
      <c r="X98" s="803"/>
      <c r="Y98" s="803"/>
      <c r="Z98" s="803"/>
      <c r="AA98" s="803"/>
      <c r="AB98" s="803"/>
      <c r="AC98" s="803"/>
      <c r="AD98" s="203"/>
      <c r="AE98" s="203"/>
      <c r="AF98" s="203"/>
      <c r="AG98" s="203"/>
      <c r="AH98" s="203"/>
      <c r="AI98" s="203"/>
      <c r="AJ98" s="203"/>
      <c r="AK98" s="203"/>
      <c r="AL98" s="204"/>
      <c r="AM98" s="205"/>
      <c r="AN98" s="261">
        <f t="shared" si="6"/>
        <v>0</v>
      </c>
    </row>
    <row r="99" spans="1:40" ht="15" customHeight="1">
      <c r="A99" s="57">
        <v>29</v>
      </c>
      <c r="B99" s="24">
        <f t="shared" si="7"/>
        <v>42704</v>
      </c>
      <c r="C99" s="802"/>
      <c r="D99" s="803"/>
      <c r="E99" s="803"/>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203"/>
      <c r="AF99" s="203"/>
      <c r="AG99" s="203"/>
      <c r="AH99" s="203"/>
      <c r="AI99" s="203"/>
      <c r="AJ99" s="203"/>
      <c r="AK99" s="203"/>
      <c r="AL99" s="204"/>
      <c r="AM99" s="205"/>
      <c r="AN99" s="261">
        <f t="shared" si="6"/>
        <v>0</v>
      </c>
    </row>
    <row r="100" spans="1:40" ht="15" customHeight="1">
      <c r="A100" s="57">
        <v>30</v>
      </c>
      <c r="B100" s="24">
        <f t="shared" si="7"/>
        <v>42674</v>
      </c>
      <c r="C100" s="802"/>
      <c r="D100" s="803"/>
      <c r="E100" s="803"/>
      <c r="F100" s="803"/>
      <c r="G100" s="803"/>
      <c r="H100" s="803"/>
      <c r="I100" s="803"/>
      <c r="J100" s="803"/>
      <c r="K100" s="803"/>
      <c r="L100" s="803"/>
      <c r="M100" s="803"/>
      <c r="N100" s="803"/>
      <c r="O100" s="803"/>
      <c r="P100" s="803"/>
      <c r="Q100" s="803"/>
      <c r="R100" s="803"/>
      <c r="S100" s="803"/>
      <c r="T100" s="803"/>
      <c r="U100" s="803"/>
      <c r="V100" s="803"/>
      <c r="W100" s="803"/>
      <c r="X100" s="803"/>
      <c r="Y100" s="803"/>
      <c r="Z100" s="803"/>
      <c r="AA100" s="803"/>
      <c r="AB100" s="803"/>
      <c r="AC100" s="803"/>
      <c r="AD100" s="803"/>
      <c r="AE100" s="803"/>
      <c r="AF100" s="203"/>
      <c r="AG100" s="203"/>
      <c r="AH100" s="203"/>
      <c r="AI100" s="203"/>
      <c r="AJ100" s="203"/>
      <c r="AK100" s="203"/>
      <c r="AL100" s="204"/>
      <c r="AM100" s="205"/>
      <c r="AN100" s="261">
        <f t="shared" si="6"/>
        <v>0</v>
      </c>
    </row>
    <row r="101" spans="1:40" ht="15" customHeight="1">
      <c r="A101" s="57">
        <v>31</v>
      </c>
      <c r="B101" s="24">
        <f t="shared" si="7"/>
        <v>42643</v>
      </c>
      <c r="C101" s="802"/>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203"/>
      <c r="AH101" s="203"/>
      <c r="AI101" s="203"/>
      <c r="AJ101" s="203"/>
      <c r="AK101" s="203"/>
      <c r="AL101" s="204"/>
      <c r="AM101" s="205"/>
      <c r="AN101" s="261">
        <f t="shared" si="6"/>
        <v>0</v>
      </c>
    </row>
    <row r="102" spans="1:40" ht="15" customHeight="1">
      <c r="A102" s="57">
        <v>32</v>
      </c>
      <c r="B102" s="24">
        <f t="shared" si="7"/>
        <v>42613</v>
      </c>
      <c r="C102" s="802"/>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203"/>
      <c r="AI102" s="203"/>
      <c r="AJ102" s="203"/>
      <c r="AK102" s="203"/>
      <c r="AL102" s="204"/>
      <c r="AM102" s="205"/>
      <c r="AN102" s="261">
        <f t="shared" si="6"/>
        <v>0</v>
      </c>
    </row>
    <row r="103" spans="1:40" ht="15" customHeight="1">
      <c r="A103" s="57">
        <v>33</v>
      </c>
      <c r="B103" s="24">
        <f t="shared" si="7"/>
        <v>42582</v>
      </c>
      <c r="C103" s="802"/>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203"/>
      <c r="AJ103" s="203"/>
      <c r="AK103" s="203"/>
      <c r="AL103" s="204"/>
      <c r="AM103" s="205"/>
      <c r="AN103" s="261">
        <f t="shared" si="6"/>
        <v>0</v>
      </c>
    </row>
    <row r="104" spans="1:40" ht="15" customHeight="1">
      <c r="A104" s="57">
        <v>34</v>
      </c>
      <c r="B104" s="24">
        <f t="shared" si="7"/>
        <v>42551</v>
      </c>
      <c r="C104" s="802"/>
      <c r="D104" s="803"/>
      <c r="E104" s="803"/>
      <c r="F104" s="803"/>
      <c r="G104" s="803"/>
      <c r="H104" s="803"/>
      <c r="I104" s="803"/>
      <c r="J104" s="803"/>
      <c r="K104" s="803"/>
      <c r="L104" s="803"/>
      <c r="M104" s="803"/>
      <c r="N104" s="803"/>
      <c r="O104" s="803"/>
      <c r="P104" s="803"/>
      <c r="Q104" s="803"/>
      <c r="R104" s="803"/>
      <c r="S104" s="803"/>
      <c r="T104" s="803"/>
      <c r="U104" s="803"/>
      <c r="V104" s="803"/>
      <c r="W104" s="803"/>
      <c r="X104" s="803"/>
      <c r="Y104" s="803"/>
      <c r="Z104" s="803"/>
      <c r="AA104" s="803"/>
      <c r="AB104" s="803"/>
      <c r="AC104" s="803"/>
      <c r="AD104" s="803"/>
      <c r="AE104" s="803"/>
      <c r="AF104" s="803"/>
      <c r="AG104" s="803"/>
      <c r="AH104" s="803"/>
      <c r="AI104" s="803"/>
      <c r="AJ104" s="203"/>
      <c r="AK104" s="203"/>
      <c r="AL104" s="204"/>
      <c r="AM104" s="205"/>
      <c r="AN104" s="261">
        <f t="shared" si="6"/>
        <v>0</v>
      </c>
    </row>
    <row r="105" spans="1:40" ht="15" customHeight="1">
      <c r="A105" s="57">
        <v>35</v>
      </c>
      <c r="B105" s="24">
        <f t="shared" si="7"/>
        <v>42521</v>
      </c>
      <c r="C105" s="802"/>
      <c r="D105" s="803"/>
      <c r="E105" s="803"/>
      <c r="F105" s="803"/>
      <c r="G105" s="803"/>
      <c r="H105" s="803"/>
      <c r="I105" s="803"/>
      <c r="J105" s="803"/>
      <c r="K105" s="803"/>
      <c r="L105" s="803"/>
      <c r="M105" s="803"/>
      <c r="N105" s="803"/>
      <c r="O105" s="803"/>
      <c r="P105" s="803"/>
      <c r="Q105" s="803"/>
      <c r="R105" s="803"/>
      <c r="S105" s="803"/>
      <c r="T105" s="803"/>
      <c r="U105" s="803"/>
      <c r="V105" s="803"/>
      <c r="W105" s="803"/>
      <c r="X105" s="803"/>
      <c r="Y105" s="803"/>
      <c r="Z105" s="803"/>
      <c r="AA105" s="803"/>
      <c r="AB105" s="803"/>
      <c r="AC105" s="803"/>
      <c r="AD105" s="803"/>
      <c r="AE105" s="803"/>
      <c r="AF105" s="803"/>
      <c r="AG105" s="803"/>
      <c r="AH105" s="803"/>
      <c r="AI105" s="803"/>
      <c r="AJ105" s="803"/>
      <c r="AK105" s="203"/>
      <c r="AL105" s="204"/>
      <c r="AM105" s="205"/>
      <c r="AN105" s="261">
        <f t="shared" si="6"/>
        <v>0</v>
      </c>
    </row>
    <row r="106" spans="1:40" ht="15" customHeight="1">
      <c r="A106" s="57">
        <v>36</v>
      </c>
      <c r="B106" s="24">
        <f t="shared" si="7"/>
        <v>42490</v>
      </c>
      <c r="C106" s="802"/>
      <c r="D106" s="803"/>
      <c r="E106" s="803"/>
      <c r="F106" s="803"/>
      <c r="G106" s="803"/>
      <c r="H106" s="803"/>
      <c r="I106" s="803"/>
      <c r="J106" s="803"/>
      <c r="K106" s="803"/>
      <c r="L106" s="803"/>
      <c r="M106" s="803"/>
      <c r="N106" s="803"/>
      <c r="O106" s="803"/>
      <c r="P106" s="803"/>
      <c r="Q106" s="803"/>
      <c r="R106" s="803"/>
      <c r="S106" s="803"/>
      <c r="T106" s="803"/>
      <c r="U106" s="803"/>
      <c r="V106" s="803"/>
      <c r="W106" s="803"/>
      <c r="X106" s="803"/>
      <c r="Y106" s="803"/>
      <c r="Z106" s="803"/>
      <c r="AA106" s="803"/>
      <c r="AB106" s="803"/>
      <c r="AC106" s="803"/>
      <c r="AD106" s="803"/>
      <c r="AE106" s="803"/>
      <c r="AF106" s="803"/>
      <c r="AG106" s="803"/>
      <c r="AH106" s="803"/>
      <c r="AI106" s="803"/>
      <c r="AJ106" s="803"/>
      <c r="AK106" s="803"/>
      <c r="AL106" s="204"/>
      <c r="AM106" s="205"/>
      <c r="AN106" s="261">
        <f t="shared" si="6"/>
        <v>0</v>
      </c>
    </row>
    <row r="107" spans="1:40" ht="15" customHeight="1" thickBot="1">
      <c r="A107" s="58">
        <v>37</v>
      </c>
      <c r="B107" s="59" t="s">
        <v>373</v>
      </c>
      <c r="C107" s="806"/>
      <c r="D107" s="807"/>
      <c r="E107" s="807"/>
      <c r="F107" s="807"/>
      <c r="G107" s="807"/>
      <c r="H107" s="807"/>
      <c r="I107" s="807"/>
      <c r="J107" s="807"/>
      <c r="K107" s="807"/>
      <c r="L107" s="807"/>
      <c r="M107" s="807"/>
      <c r="N107" s="807"/>
      <c r="O107" s="807"/>
      <c r="P107" s="807"/>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8"/>
      <c r="AM107" s="251"/>
      <c r="AN107" s="262">
        <f t="shared" si="6"/>
        <v>0</v>
      </c>
    </row>
    <row r="108" spans="1:40" ht="19.5" customHeight="1">
      <c r="A108" s="56">
        <v>38</v>
      </c>
      <c r="B108" s="388" t="s">
        <v>374</v>
      </c>
      <c r="C108" s="263">
        <f>SUM(C71:C107)</f>
        <v>0</v>
      </c>
      <c r="D108" s="264">
        <f t="shared" ref="D108:AM108" si="8">SUM(D71:D107)</f>
        <v>0</v>
      </c>
      <c r="E108" s="264">
        <f t="shared" si="8"/>
        <v>0</v>
      </c>
      <c r="F108" s="264">
        <f t="shared" si="8"/>
        <v>0</v>
      </c>
      <c r="G108" s="264">
        <f t="shared" si="8"/>
        <v>0</v>
      </c>
      <c r="H108" s="264">
        <f t="shared" si="8"/>
        <v>0</v>
      </c>
      <c r="I108" s="264">
        <f t="shared" si="8"/>
        <v>0</v>
      </c>
      <c r="J108" s="264">
        <f t="shared" si="8"/>
        <v>0</v>
      </c>
      <c r="K108" s="264">
        <f t="shared" si="8"/>
        <v>0</v>
      </c>
      <c r="L108" s="264">
        <f t="shared" si="8"/>
        <v>0</v>
      </c>
      <c r="M108" s="264">
        <f t="shared" si="8"/>
        <v>0</v>
      </c>
      <c r="N108" s="264">
        <f t="shared" si="8"/>
        <v>0</v>
      </c>
      <c r="O108" s="264">
        <f t="shared" si="8"/>
        <v>0</v>
      </c>
      <c r="P108" s="264">
        <f t="shared" si="8"/>
        <v>0</v>
      </c>
      <c r="Q108" s="264">
        <f t="shared" si="8"/>
        <v>0</v>
      </c>
      <c r="R108" s="264">
        <f t="shared" si="8"/>
        <v>0</v>
      </c>
      <c r="S108" s="264">
        <f t="shared" si="8"/>
        <v>0</v>
      </c>
      <c r="T108" s="264">
        <f t="shared" si="8"/>
        <v>0</v>
      </c>
      <c r="U108" s="264">
        <f t="shared" si="8"/>
        <v>0</v>
      </c>
      <c r="V108" s="264">
        <f t="shared" si="8"/>
        <v>0</v>
      </c>
      <c r="W108" s="264">
        <f t="shared" si="8"/>
        <v>0</v>
      </c>
      <c r="X108" s="264">
        <f t="shared" si="8"/>
        <v>0</v>
      </c>
      <c r="Y108" s="264">
        <f t="shared" si="8"/>
        <v>0</v>
      </c>
      <c r="Z108" s="264">
        <f t="shared" si="8"/>
        <v>0</v>
      </c>
      <c r="AA108" s="264">
        <f t="shared" si="8"/>
        <v>0</v>
      </c>
      <c r="AB108" s="264">
        <f t="shared" si="8"/>
        <v>0</v>
      </c>
      <c r="AC108" s="264">
        <f t="shared" si="8"/>
        <v>0</v>
      </c>
      <c r="AD108" s="264">
        <f t="shared" si="8"/>
        <v>0</v>
      </c>
      <c r="AE108" s="264">
        <f t="shared" si="8"/>
        <v>0</v>
      </c>
      <c r="AF108" s="264">
        <f t="shared" si="8"/>
        <v>0</v>
      </c>
      <c r="AG108" s="264">
        <f t="shared" si="8"/>
        <v>0</v>
      </c>
      <c r="AH108" s="264">
        <f t="shared" si="8"/>
        <v>0</v>
      </c>
      <c r="AI108" s="264">
        <f t="shared" si="8"/>
        <v>0</v>
      </c>
      <c r="AJ108" s="264">
        <f t="shared" si="8"/>
        <v>0</v>
      </c>
      <c r="AK108" s="264">
        <f t="shared" si="8"/>
        <v>0</v>
      </c>
      <c r="AL108" s="260">
        <f t="shared" si="8"/>
        <v>0</v>
      </c>
      <c r="AM108" s="263">
        <f t="shared" si="8"/>
        <v>0</v>
      </c>
      <c r="AN108" s="260">
        <f>SUM(AN71:AN107)</f>
        <v>0</v>
      </c>
    </row>
    <row r="109" spans="1:40" ht="19.5" customHeight="1">
      <c r="A109" s="60">
        <v>39</v>
      </c>
      <c r="B109" s="61" t="s">
        <v>375</v>
      </c>
      <c r="C109" s="205"/>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4"/>
      <c r="AM109" s="205"/>
      <c r="AN109" s="261">
        <f>SUM(C109:AM109)</f>
        <v>0</v>
      </c>
    </row>
    <row r="110" spans="1:40" ht="31.5" customHeight="1">
      <c r="A110" s="354">
        <v>40</v>
      </c>
      <c r="B110" s="440" t="s">
        <v>376</v>
      </c>
      <c r="C110" s="205"/>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4"/>
      <c r="AM110" s="205"/>
      <c r="AN110" s="261">
        <f>SUM(C110:AM110)</f>
        <v>0</v>
      </c>
    </row>
    <row r="111" spans="1:40" ht="31.5" customHeight="1">
      <c r="A111" s="354">
        <v>41</v>
      </c>
      <c r="B111" s="355" t="s">
        <v>377</v>
      </c>
      <c r="C111" s="205"/>
      <c r="D111" s="203"/>
      <c r="E111" s="203"/>
      <c r="F111" s="203"/>
      <c r="G111" s="203"/>
      <c r="H111" s="203"/>
      <c r="I111" s="203"/>
      <c r="J111" s="203"/>
      <c r="K111" s="203"/>
      <c r="L111" s="203"/>
      <c r="M111" s="203"/>
      <c r="N111" s="203"/>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4"/>
      <c r="AM111" s="205"/>
      <c r="AN111" s="267">
        <f>SUM(C111:AM111)</f>
        <v>0</v>
      </c>
    </row>
    <row r="112" spans="1:40" ht="19.5" customHeight="1">
      <c r="A112" s="354">
        <v>42</v>
      </c>
      <c r="B112" s="355" t="s">
        <v>378</v>
      </c>
      <c r="C112" s="205"/>
      <c r="D112" s="203"/>
      <c r="E112" s="203"/>
      <c r="F112" s="203"/>
      <c r="G112" s="203"/>
      <c r="H112" s="203"/>
      <c r="I112" s="203"/>
      <c r="J112" s="203"/>
      <c r="K112" s="203"/>
      <c r="L112" s="203"/>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4"/>
      <c r="AM112" s="205"/>
      <c r="AN112" s="267">
        <f>SUM(C112:AM112)</f>
        <v>0</v>
      </c>
    </row>
    <row r="113" spans="1:40" ht="19.5" customHeight="1">
      <c r="A113" s="354">
        <v>43</v>
      </c>
      <c r="B113" s="355" t="s">
        <v>379</v>
      </c>
      <c r="C113" s="205"/>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4"/>
      <c r="AM113" s="205"/>
      <c r="AN113" s="267">
        <f>SUM(C113:AM113)</f>
        <v>0</v>
      </c>
    </row>
    <row r="114" spans="1:40" ht="45.75" customHeight="1">
      <c r="A114" s="354">
        <v>44</v>
      </c>
      <c r="B114" s="389" t="s">
        <v>380</v>
      </c>
      <c r="C114" s="367">
        <f>SUM(C108:C113)</f>
        <v>0</v>
      </c>
      <c r="D114" s="265">
        <f t="shared" ref="D114:AM114" si="9">SUM(D108:D113)</f>
        <v>0</v>
      </c>
      <c r="E114" s="265">
        <f t="shared" si="9"/>
        <v>0</v>
      </c>
      <c r="F114" s="265">
        <f t="shared" si="9"/>
        <v>0</v>
      </c>
      <c r="G114" s="265">
        <f t="shared" si="9"/>
        <v>0</v>
      </c>
      <c r="H114" s="265">
        <f t="shared" si="9"/>
        <v>0</v>
      </c>
      <c r="I114" s="265">
        <f t="shared" si="9"/>
        <v>0</v>
      </c>
      <c r="J114" s="265">
        <f t="shared" si="9"/>
        <v>0</v>
      </c>
      <c r="K114" s="265">
        <f t="shared" si="9"/>
        <v>0</v>
      </c>
      <c r="L114" s="265">
        <f t="shared" si="9"/>
        <v>0</v>
      </c>
      <c r="M114" s="265">
        <f t="shared" si="9"/>
        <v>0</v>
      </c>
      <c r="N114" s="265">
        <f t="shared" si="9"/>
        <v>0</v>
      </c>
      <c r="O114" s="265">
        <f t="shared" si="9"/>
        <v>0</v>
      </c>
      <c r="P114" s="265">
        <f t="shared" si="9"/>
        <v>0</v>
      </c>
      <c r="Q114" s="265">
        <f t="shared" si="9"/>
        <v>0</v>
      </c>
      <c r="R114" s="265">
        <f t="shared" si="9"/>
        <v>0</v>
      </c>
      <c r="S114" s="265">
        <f t="shared" si="9"/>
        <v>0</v>
      </c>
      <c r="T114" s="265">
        <f t="shared" si="9"/>
        <v>0</v>
      </c>
      <c r="U114" s="265">
        <f t="shared" si="9"/>
        <v>0</v>
      </c>
      <c r="V114" s="265">
        <f t="shared" si="9"/>
        <v>0</v>
      </c>
      <c r="W114" s="265">
        <f t="shared" si="9"/>
        <v>0</v>
      </c>
      <c r="X114" s="265">
        <f t="shared" si="9"/>
        <v>0</v>
      </c>
      <c r="Y114" s="265">
        <f t="shared" si="9"/>
        <v>0</v>
      </c>
      <c r="Z114" s="265">
        <f t="shared" si="9"/>
        <v>0</v>
      </c>
      <c r="AA114" s="265">
        <f t="shared" si="9"/>
        <v>0</v>
      </c>
      <c r="AB114" s="265">
        <f t="shared" si="9"/>
        <v>0</v>
      </c>
      <c r="AC114" s="265">
        <f t="shared" si="9"/>
        <v>0</v>
      </c>
      <c r="AD114" s="265">
        <f t="shared" si="9"/>
        <v>0</v>
      </c>
      <c r="AE114" s="265">
        <f t="shared" si="9"/>
        <v>0</v>
      </c>
      <c r="AF114" s="265">
        <f t="shared" si="9"/>
        <v>0</v>
      </c>
      <c r="AG114" s="265">
        <f t="shared" si="9"/>
        <v>0</v>
      </c>
      <c r="AH114" s="265">
        <f t="shared" si="9"/>
        <v>0</v>
      </c>
      <c r="AI114" s="265">
        <f t="shared" si="9"/>
        <v>0</v>
      </c>
      <c r="AJ114" s="265">
        <f t="shared" si="9"/>
        <v>0</v>
      </c>
      <c r="AK114" s="265">
        <f t="shared" si="9"/>
        <v>0</v>
      </c>
      <c r="AL114" s="267">
        <f t="shared" si="9"/>
        <v>0</v>
      </c>
      <c r="AM114" s="266">
        <f t="shared" si="9"/>
        <v>0</v>
      </c>
      <c r="AN114" s="267">
        <f>SUM(AN108:AN113)</f>
        <v>0</v>
      </c>
    </row>
    <row r="115" spans="1:40" ht="32.25" customHeight="1">
      <c r="A115" s="356">
        <v>45</v>
      </c>
      <c r="B115" s="187" t="s">
        <v>381</v>
      </c>
      <c r="C115" s="205"/>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4"/>
      <c r="AM115" s="205"/>
      <c r="AN115" s="267">
        <f>SUM(C115:AM115)</f>
        <v>0</v>
      </c>
    </row>
    <row r="116" spans="1:40" ht="19.5" customHeight="1">
      <c r="A116" s="354">
        <v>46</v>
      </c>
      <c r="B116" s="188" t="s">
        <v>382</v>
      </c>
      <c r="C116" s="205"/>
      <c r="D116" s="203"/>
      <c r="E116" s="203"/>
      <c r="F116" s="203"/>
      <c r="G116" s="203"/>
      <c r="H116" s="203"/>
      <c r="I116" s="203"/>
      <c r="J116" s="203"/>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4"/>
      <c r="AM116" s="205"/>
      <c r="AN116" s="267">
        <f>SUM(C116:AM116)</f>
        <v>0</v>
      </c>
    </row>
    <row r="117" spans="1:40" ht="31.5" customHeight="1">
      <c r="A117" s="354">
        <v>47</v>
      </c>
      <c r="B117" s="389" t="s">
        <v>383</v>
      </c>
      <c r="C117" s="367">
        <f>SUM(C115:C116)</f>
        <v>0</v>
      </c>
      <c r="D117" s="265">
        <f t="shared" ref="D117:AN117" si="10">SUM(D115:D116)</f>
        <v>0</v>
      </c>
      <c r="E117" s="265">
        <f t="shared" si="10"/>
        <v>0</v>
      </c>
      <c r="F117" s="265">
        <f t="shared" si="10"/>
        <v>0</v>
      </c>
      <c r="G117" s="265">
        <f t="shared" si="10"/>
        <v>0</v>
      </c>
      <c r="H117" s="265">
        <f t="shared" si="10"/>
        <v>0</v>
      </c>
      <c r="I117" s="265">
        <f t="shared" si="10"/>
        <v>0</v>
      </c>
      <c r="J117" s="265">
        <f t="shared" si="10"/>
        <v>0</v>
      </c>
      <c r="K117" s="265">
        <f t="shared" si="10"/>
        <v>0</v>
      </c>
      <c r="L117" s="265">
        <f t="shared" si="10"/>
        <v>0</v>
      </c>
      <c r="M117" s="265">
        <f t="shared" si="10"/>
        <v>0</v>
      </c>
      <c r="N117" s="265">
        <f t="shared" si="10"/>
        <v>0</v>
      </c>
      <c r="O117" s="265">
        <f t="shared" si="10"/>
        <v>0</v>
      </c>
      <c r="P117" s="265">
        <f t="shared" si="10"/>
        <v>0</v>
      </c>
      <c r="Q117" s="265">
        <f t="shared" si="10"/>
        <v>0</v>
      </c>
      <c r="R117" s="265">
        <f t="shared" si="10"/>
        <v>0</v>
      </c>
      <c r="S117" s="265">
        <f t="shared" si="10"/>
        <v>0</v>
      </c>
      <c r="T117" s="265">
        <f t="shared" si="10"/>
        <v>0</v>
      </c>
      <c r="U117" s="265">
        <f t="shared" si="10"/>
        <v>0</v>
      </c>
      <c r="V117" s="265">
        <f t="shared" si="10"/>
        <v>0</v>
      </c>
      <c r="W117" s="265">
        <f t="shared" si="10"/>
        <v>0</v>
      </c>
      <c r="X117" s="265">
        <f t="shared" si="10"/>
        <v>0</v>
      </c>
      <c r="Y117" s="265">
        <f t="shared" si="10"/>
        <v>0</v>
      </c>
      <c r="Z117" s="265">
        <f t="shared" si="10"/>
        <v>0</v>
      </c>
      <c r="AA117" s="265">
        <f t="shared" si="10"/>
        <v>0</v>
      </c>
      <c r="AB117" s="265">
        <f t="shared" si="10"/>
        <v>0</v>
      </c>
      <c r="AC117" s="265">
        <f t="shared" si="10"/>
        <v>0</v>
      </c>
      <c r="AD117" s="265">
        <f t="shared" si="10"/>
        <v>0</v>
      </c>
      <c r="AE117" s="265">
        <f t="shared" si="10"/>
        <v>0</v>
      </c>
      <c r="AF117" s="265">
        <f t="shared" si="10"/>
        <v>0</v>
      </c>
      <c r="AG117" s="265">
        <f t="shared" si="10"/>
        <v>0</v>
      </c>
      <c r="AH117" s="265">
        <f t="shared" si="10"/>
        <v>0</v>
      </c>
      <c r="AI117" s="265">
        <f t="shared" si="10"/>
        <v>0</v>
      </c>
      <c r="AJ117" s="265">
        <f t="shared" si="10"/>
        <v>0</v>
      </c>
      <c r="AK117" s="265">
        <f t="shared" si="10"/>
        <v>0</v>
      </c>
      <c r="AL117" s="267">
        <f t="shared" si="10"/>
        <v>0</v>
      </c>
      <c r="AM117" s="265">
        <f t="shared" si="10"/>
        <v>0</v>
      </c>
      <c r="AN117" s="267">
        <f t="shared" si="10"/>
        <v>0</v>
      </c>
    </row>
    <row r="118" spans="1:40" ht="19.5" customHeight="1" thickBot="1">
      <c r="A118" s="357">
        <v>48</v>
      </c>
      <c r="B118" s="390" t="s">
        <v>384</v>
      </c>
      <c r="C118" s="269">
        <f>C114+C117</f>
        <v>0</v>
      </c>
      <c r="D118" s="270">
        <f t="shared" ref="D118:AN118" si="11">D114+D117</f>
        <v>0</v>
      </c>
      <c r="E118" s="270">
        <f t="shared" si="11"/>
        <v>0</v>
      </c>
      <c r="F118" s="270">
        <f t="shared" si="11"/>
        <v>0</v>
      </c>
      <c r="G118" s="270">
        <f t="shared" si="11"/>
        <v>0</v>
      </c>
      <c r="H118" s="270">
        <f t="shared" si="11"/>
        <v>0</v>
      </c>
      <c r="I118" s="270">
        <f t="shared" si="11"/>
        <v>0</v>
      </c>
      <c r="J118" s="270">
        <f t="shared" si="11"/>
        <v>0</v>
      </c>
      <c r="K118" s="270">
        <f t="shared" si="11"/>
        <v>0</v>
      </c>
      <c r="L118" s="270">
        <f t="shared" si="11"/>
        <v>0</v>
      </c>
      <c r="M118" s="270">
        <f t="shared" si="11"/>
        <v>0</v>
      </c>
      <c r="N118" s="270">
        <f t="shared" si="11"/>
        <v>0</v>
      </c>
      <c r="O118" s="270">
        <f t="shared" si="11"/>
        <v>0</v>
      </c>
      <c r="P118" s="270">
        <f t="shared" si="11"/>
        <v>0</v>
      </c>
      <c r="Q118" s="270">
        <f t="shared" si="11"/>
        <v>0</v>
      </c>
      <c r="R118" s="270">
        <f t="shared" si="11"/>
        <v>0</v>
      </c>
      <c r="S118" s="270">
        <f t="shared" si="11"/>
        <v>0</v>
      </c>
      <c r="T118" s="270">
        <f t="shared" si="11"/>
        <v>0</v>
      </c>
      <c r="U118" s="270">
        <f t="shared" si="11"/>
        <v>0</v>
      </c>
      <c r="V118" s="270">
        <f t="shared" si="11"/>
        <v>0</v>
      </c>
      <c r="W118" s="270">
        <f t="shared" si="11"/>
        <v>0</v>
      </c>
      <c r="X118" s="270">
        <f t="shared" si="11"/>
        <v>0</v>
      </c>
      <c r="Y118" s="270">
        <f t="shared" si="11"/>
        <v>0</v>
      </c>
      <c r="Z118" s="270">
        <f t="shared" si="11"/>
        <v>0</v>
      </c>
      <c r="AA118" s="270">
        <f t="shared" si="11"/>
        <v>0</v>
      </c>
      <c r="AB118" s="270">
        <f t="shared" si="11"/>
        <v>0</v>
      </c>
      <c r="AC118" s="270">
        <f t="shared" si="11"/>
        <v>0</v>
      </c>
      <c r="AD118" s="270">
        <f t="shared" si="11"/>
        <v>0</v>
      </c>
      <c r="AE118" s="270">
        <f t="shared" si="11"/>
        <v>0</v>
      </c>
      <c r="AF118" s="270">
        <f t="shared" si="11"/>
        <v>0</v>
      </c>
      <c r="AG118" s="270">
        <f t="shared" si="11"/>
        <v>0</v>
      </c>
      <c r="AH118" s="270">
        <f t="shared" si="11"/>
        <v>0</v>
      </c>
      <c r="AI118" s="270">
        <f t="shared" si="11"/>
        <v>0</v>
      </c>
      <c r="AJ118" s="270">
        <f t="shared" si="11"/>
        <v>0</v>
      </c>
      <c r="AK118" s="270">
        <f t="shared" si="11"/>
        <v>0</v>
      </c>
      <c r="AL118" s="262">
        <f t="shared" si="11"/>
        <v>0</v>
      </c>
      <c r="AM118" s="269">
        <f t="shared" si="11"/>
        <v>0</v>
      </c>
      <c r="AN118" s="262">
        <f t="shared" si="11"/>
        <v>0</v>
      </c>
    </row>
    <row r="119" spans="1:40" ht="20.25" customHeight="1">
      <c r="A119" s="352" t="s">
        <v>385</v>
      </c>
      <c r="B119" s="441"/>
      <c r="C119" s="372"/>
      <c r="D119" s="372"/>
      <c r="E119" s="372"/>
      <c r="F119" s="372"/>
      <c r="G119" s="373"/>
      <c r="H119" s="373"/>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row>
    <row r="120" spans="1:40">
      <c r="A120" s="352" t="s">
        <v>386</v>
      </c>
      <c r="B120" s="353"/>
    </row>
    <row r="121" spans="1:40" ht="12.95" thickBot="1">
      <c r="A121" s="352"/>
      <c r="B121" s="353"/>
    </row>
    <row r="122" spans="1:40" ht="19.5" customHeight="1" thickBot="1">
      <c r="A122" s="368" t="s">
        <v>103</v>
      </c>
      <c r="B122" s="370"/>
      <c r="C122" s="999" t="s">
        <v>370</v>
      </c>
      <c r="D122" s="1000"/>
      <c r="E122" s="1001"/>
      <c r="F122" s="1001"/>
      <c r="G122" s="1001"/>
      <c r="H122" s="1000"/>
      <c r="I122" s="1000"/>
      <c r="J122" s="1001"/>
      <c r="K122" s="1001"/>
      <c r="L122" s="1001"/>
      <c r="M122" s="1000"/>
      <c r="N122" s="1000"/>
      <c r="O122" s="1001"/>
      <c r="P122" s="1000" t="s">
        <v>370</v>
      </c>
      <c r="Q122" s="1001"/>
      <c r="R122" s="1000"/>
      <c r="S122" s="1000"/>
      <c r="T122" s="1001"/>
      <c r="U122" s="1001"/>
      <c r="V122" s="1001"/>
      <c r="W122" s="1000"/>
      <c r="X122" s="1000"/>
      <c r="Y122" s="1001"/>
      <c r="Z122" s="1001"/>
      <c r="AA122" s="1001"/>
      <c r="AB122" s="1000" t="s">
        <v>370</v>
      </c>
      <c r="AC122" s="1000"/>
      <c r="AD122" s="1001"/>
      <c r="AE122" s="1001"/>
      <c r="AF122" s="1001"/>
      <c r="AG122" s="1000"/>
      <c r="AH122" s="1001"/>
      <c r="AI122" s="1001"/>
      <c r="AJ122" s="1000"/>
      <c r="AK122" s="1001"/>
      <c r="AL122" s="1001"/>
      <c r="AM122" s="1001"/>
      <c r="AN122" s="1002"/>
    </row>
    <row r="123" spans="1:40" ht="31.5" customHeight="1" thickBot="1">
      <c r="A123" s="383" t="s">
        <v>122</v>
      </c>
      <c r="B123" s="1003" t="s">
        <v>371</v>
      </c>
      <c r="C123" s="384">
        <f t="array" ref="C123:AM123">TRANSPOSE(B124:B160)</f>
        <v>43555</v>
      </c>
      <c r="D123" s="385">
        <v>43524</v>
      </c>
      <c r="E123" s="385">
        <v>43496</v>
      </c>
      <c r="F123" s="385">
        <v>43465</v>
      </c>
      <c r="G123" s="385">
        <v>43434</v>
      </c>
      <c r="H123" s="385">
        <v>43404</v>
      </c>
      <c r="I123" s="385">
        <v>43373</v>
      </c>
      <c r="J123" s="385">
        <v>43343</v>
      </c>
      <c r="K123" s="385">
        <v>43312</v>
      </c>
      <c r="L123" s="385">
        <v>43281</v>
      </c>
      <c r="M123" s="385">
        <v>43251</v>
      </c>
      <c r="N123" s="385">
        <v>43220</v>
      </c>
      <c r="O123" s="385">
        <v>43190</v>
      </c>
      <c r="P123" s="385">
        <v>43159</v>
      </c>
      <c r="Q123" s="385">
        <v>43131</v>
      </c>
      <c r="R123" s="385">
        <v>43100</v>
      </c>
      <c r="S123" s="385">
        <v>43069</v>
      </c>
      <c r="T123" s="385">
        <v>43039</v>
      </c>
      <c r="U123" s="385">
        <v>43008</v>
      </c>
      <c r="V123" s="385">
        <v>42978</v>
      </c>
      <c r="W123" s="385">
        <v>42947</v>
      </c>
      <c r="X123" s="385">
        <v>42916</v>
      </c>
      <c r="Y123" s="385">
        <v>42886</v>
      </c>
      <c r="Z123" s="385">
        <v>42855</v>
      </c>
      <c r="AA123" s="385">
        <v>42825</v>
      </c>
      <c r="AB123" s="385">
        <v>42794</v>
      </c>
      <c r="AC123" s="385">
        <v>42766</v>
      </c>
      <c r="AD123" s="385">
        <v>42735</v>
      </c>
      <c r="AE123" s="385">
        <v>42704</v>
      </c>
      <c r="AF123" s="385">
        <v>42674</v>
      </c>
      <c r="AG123" s="385">
        <v>42643</v>
      </c>
      <c r="AH123" s="385">
        <v>42613</v>
      </c>
      <c r="AI123" s="385">
        <v>42582</v>
      </c>
      <c r="AJ123" s="385">
        <v>42551</v>
      </c>
      <c r="AK123" s="385">
        <v>42521</v>
      </c>
      <c r="AL123" s="386">
        <v>42490</v>
      </c>
      <c r="AM123" s="383" t="str">
        <v>Months Before 35th Prior Month</v>
      </c>
      <c r="AN123" s="387" t="s">
        <v>372</v>
      </c>
    </row>
    <row r="124" spans="1:40" ht="15" customHeight="1">
      <c r="A124" s="56">
        <v>1</v>
      </c>
      <c r="B124" s="23">
        <f>'Information Input'!$H$40</f>
        <v>43555</v>
      </c>
      <c r="C124" s="248"/>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50"/>
      <c r="AM124" s="248"/>
      <c r="AN124" s="260">
        <f>SUM(C124:AM124)</f>
        <v>0</v>
      </c>
    </row>
    <row r="125" spans="1:40" ht="15" customHeight="1">
      <c r="A125" s="57">
        <v>2</v>
      </c>
      <c r="B125" s="24">
        <f>EOMONTH(B124,-1)</f>
        <v>43524</v>
      </c>
      <c r="C125" s="802"/>
      <c r="D125" s="203"/>
      <c r="E125" s="203"/>
      <c r="F125" s="203"/>
      <c r="G125" s="203"/>
      <c r="H125" s="203"/>
      <c r="I125" s="203"/>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4"/>
      <c r="AM125" s="205"/>
      <c r="AN125" s="261">
        <f t="shared" ref="AN125:AN160" si="12">SUM(C125:AM125)</f>
        <v>0</v>
      </c>
    </row>
    <row r="126" spans="1:40" ht="15" customHeight="1">
      <c r="A126" s="57">
        <v>3</v>
      </c>
      <c r="B126" s="24">
        <f t="shared" ref="B126:B159" si="13">EOMONTH(B125,-1)</f>
        <v>43496</v>
      </c>
      <c r="C126" s="802"/>
      <c r="D126" s="803"/>
      <c r="E126" s="203"/>
      <c r="F126" s="203"/>
      <c r="G126" s="203"/>
      <c r="H126" s="203"/>
      <c r="I126" s="203"/>
      <c r="J126" s="203"/>
      <c r="K126" s="203"/>
      <c r="L126" s="203"/>
      <c r="M126" s="203"/>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4"/>
      <c r="AM126" s="205"/>
      <c r="AN126" s="261">
        <f t="shared" si="12"/>
        <v>0</v>
      </c>
    </row>
    <row r="127" spans="1:40" ht="15" customHeight="1">
      <c r="A127" s="57">
        <v>4</v>
      </c>
      <c r="B127" s="24">
        <f t="shared" si="13"/>
        <v>43465</v>
      </c>
      <c r="C127" s="802"/>
      <c r="D127" s="803"/>
      <c r="E127" s="803"/>
      <c r="F127" s="203"/>
      <c r="G127" s="203"/>
      <c r="H127" s="203"/>
      <c r="I127" s="203"/>
      <c r="J127" s="203"/>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4"/>
      <c r="AM127" s="205"/>
      <c r="AN127" s="261">
        <f t="shared" si="12"/>
        <v>0</v>
      </c>
    </row>
    <row r="128" spans="1:40" ht="15" customHeight="1">
      <c r="A128" s="57">
        <v>5</v>
      </c>
      <c r="B128" s="24">
        <f t="shared" si="13"/>
        <v>43434</v>
      </c>
      <c r="C128" s="802"/>
      <c r="D128" s="803"/>
      <c r="E128" s="803"/>
      <c r="F128" s="803"/>
      <c r="G128" s="203"/>
      <c r="H128" s="203"/>
      <c r="I128" s="203"/>
      <c r="J128" s="203"/>
      <c r="K128" s="203"/>
      <c r="L128" s="203"/>
      <c r="M128" s="203"/>
      <c r="N128" s="203"/>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4"/>
      <c r="AM128" s="205"/>
      <c r="AN128" s="261">
        <f t="shared" si="12"/>
        <v>0</v>
      </c>
    </row>
    <row r="129" spans="1:40" ht="15" customHeight="1">
      <c r="A129" s="57">
        <v>6</v>
      </c>
      <c r="B129" s="24">
        <f t="shared" si="13"/>
        <v>43404</v>
      </c>
      <c r="C129" s="802"/>
      <c r="D129" s="803"/>
      <c r="E129" s="803"/>
      <c r="F129" s="804"/>
      <c r="G129" s="803"/>
      <c r="H129" s="203"/>
      <c r="I129" s="203"/>
      <c r="J129" s="203"/>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4"/>
      <c r="AM129" s="205"/>
      <c r="AN129" s="261">
        <f t="shared" si="12"/>
        <v>0</v>
      </c>
    </row>
    <row r="130" spans="1:40" ht="15" customHeight="1">
      <c r="A130" s="57">
        <v>7</v>
      </c>
      <c r="B130" s="24">
        <f t="shared" si="13"/>
        <v>43373</v>
      </c>
      <c r="C130" s="802"/>
      <c r="D130" s="803"/>
      <c r="E130" s="803"/>
      <c r="F130" s="803"/>
      <c r="G130" s="803"/>
      <c r="H130" s="8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4"/>
      <c r="AM130" s="205"/>
      <c r="AN130" s="261">
        <f t="shared" si="12"/>
        <v>0</v>
      </c>
    </row>
    <row r="131" spans="1:40" ht="15" customHeight="1">
      <c r="A131" s="57">
        <v>8</v>
      </c>
      <c r="B131" s="24">
        <f t="shared" si="13"/>
        <v>43343</v>
      </c>
      <c r="C131" s="802"/>
      <c r="D131" s="803"/>
      <c r="E131" s="803"/>
      <c r="F131" s="803"/>
      <c r="G131" s="803"/>
      <c r="H131" s="803"/>
      <c r="I131" s="803"/>
      <c r="J131" s="203"/>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4"/>
      <c r="AM131" s="205"/>
      <c r="AN131" s="261">
        <f t="shared" si="12"/>
        <v>0</v>
      </c>
    </row>
    <row r="132" spans="1:40" ht="15" customHeight="1">
      <c r="A132" s="57">
        <v>9</v>
      </c>
      <c r="B132" s="24">
        <f t="shared" si="13"/>
        <v>43312</v>
      </c>
      <c r="C132" s="802"/>
      <c r="D132" s="803"/>
      <c r="E132" s="803"/>
      <c r="F132" s="803"/>
      <c r="G132" s="803"/>
      <c r="H132" s="803"/>
      <c r="I132" s="803"/>
      <c r="J132" s="803"/>
      <c r="K132" s="203"/>
      <c r="L132" s="203"/>
      <c r="M132" s="203"/>
      <c r="N132" s="203"/>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4"/>
      <c r="AM132" s="205"/>
      <c r="AN132" s="261">
        <f t="shared" si="12"/>
        <v>0</v>
      </c>
    </row>
    <row r="133" spans="1:40" ht="15" customHeight="1">
      <c r="A133" s="57">
        <v>10</v>
      </c>
      <c r="B133" s="24">
        <f t="shared" si="13"/>
        <v>43281</v>
      </c>
      <c r="C133" s="802"/>
      <c r="D133" s="803"/>
      <c r="E133" s="803"/>
      <c r="F133" s="803"/>
      <c r="G133" s="803"/>
      <c r="H133" s="803"/>
      <c r="I133" s="803"/>
      <c r="J133" s="803"/>
      <c r="K133" s="8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4"/>
      <c r="AM133" s="205"/>
      <c r="AN133" s="261">
        <f t="shared" si="12"/>
        <v>0</v>
      </c>
    </row>
    <row r="134" spans="1:40" ht="15" customHeight="1">
      <c r="A134" s="57">
        <v>11</v>
      </c>
      <c r="B134" s="24">
        <f t="shared" si="13"/>
        <v>43251</v>
      </c>
      <c r="C134" s="802"/>
      <c r="D134" s="803"/>
      <c r="E134" s="803"/>
      <c r="F134" s="803"/>
      <c r="G134" s="803"/>
      <c r="H134" s="803"/>
      <c r="I134" s="803"/>
      <c r="J134" s="803"/>
      <c r="K134" s="803"/>
      <c r="L134" s="8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4"/>
      <c r="AM134" s="205"/>
      <c r="AN134" s="261">
        <f t="shared" si="12"/>
        <v>0</v>
      </c>
    </row>
    <row r="135" spans="1:40" ht="15" customHeight="1">
      <c r="A135" s="57">
        <v>12</v>
      </c>
      <c r="B135" s="24">
        <f t="shared" si="13"/>
        <v>43220</v>
      </c>
      <c r="C135" s="802"/>
      <c r="D135" s="803"/>
      <c r="E135" s="803"/>
      <c r="F135" s="803"/>
      <c r="G135" s="803"/>
      <c r="H135" s="803"/>
      <c r="I135" s="803"/>
      <c r="J135" s="803"/>
      <c r="K135" s="803"/>
      <c r="L135" s="803"/>
      <c r="M135" s="803"/>
      <c r="N135" s="203"/>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4"/>
      <c r="AM135" s="205"/>
      <c r="AN135" s="261">
        <f t="shared" si="12"/>
        <v>0</v>
      </c>
    </row>
    <row r="136" spans="1:40" ht="15" customHeight="1">
      <c r="A136" s="57">
        <v>13</v>
      </c>
      <c r="B136" s="24">
        <f t="shared" si="13"/>
        <v>43190</v>
      </c>
      <c r="C136" s="802"/>
      <c r="D136" s="803"/>
      <c r="E136" s="803"/>
      <c r="F136" s="803"/>
      <c r="G136" s="803"/>
      <c r="H136" s="803"/>
      <c r="I136" s="803"/>
      <c r="J136" s="803"/>
      <c r="K136" s="803"/>
      <c r="L136" s="803"/>
      <c r="M136" s="803"/>
      <c r="N136" s="803"/>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4"/>
      <c r="AM136" s="205"/>
      <c r="AN136" s="261">
        <f t="shared" si="12"/>
        <v>0</v>
      </c>
    </row>
    <row r="137" spans="1:40" ht="15" customHeight="1">
      <c r="A137" s="57">
        <v>14</v>
      </c>
      <c r="B137" s="24">
        <f t="shared" si="13"/>
        <v>43159</v>
      </c>
      <c r="C137" s="802"/>
      <c r="D137" s="803"/>
      <c r="E137" s="803"/>
      <c r="F137" s="803"/>
      <c r="G137" s="803"/>
      <c r="H137" s="803"/>
      <c r="I137" s="803"/>
      <c r="J137" s="803"/>
      <c r="K137" s="803"/>
      <c r="L137" s="803"/>
      <c r="M137" s="803"/>
      <c r="N137" s="803"/>
      <c r="O137" s="8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4"/>
      <c r="AM137" s="205"/>
      <c r="AN137" s="261">
        <f t="shared" si="12"/>
        <v>0</v>
      </c>
    </row>
    <row r="138" spans="1:40" ht="15" customHeight="1">
      <c r="A138" s="57">
        <v>15</v>
      </c>
      <c r="B138" s="24">
        <f t="shared" si="13"/>
        <v>43131</v>
      </c>
      <c r="C138" s="802"/>
      <c r="D138" s="803"/>
      <c r="E138" s="803"/>
      <c r="F138" s="803"/>
      <c r="G138" s="803"/>
      <c r="H138" s="803"/>
      <c r="I138" s="803"/>
      <c r="J138" s="803"/>
      <c r="K138" s="803"/>
      <c r="L138" s="803"/>
      <c r="M138" s="803"/>
      <c r="N138" s="803"/>
      <c r="O138" s="803"/>
      <c r="P138" s="8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4"/>
      <c r="AM138" s="205"/>
      <c r="AN138" s="261">
        <f t="shared" si="12"/>
        <v>0</v>
      </c>
    </row>
    <row r="139" spans="1:40" ht="15" customHeight="1">
      <c r="A139" s="57">
        <v>16</v>
      </c>
      <c r="B139" s="24">
        <f t="shared" si="13"/>
        <v>43100</v>
      </c>
      <c r="C139" s="802"/>
      <c r="D139" s="803"/>
      <c r="E139" s="803"/>
      <c r="F139" s="803"/>
      <c r="G139" s="803"/>
      <c r="H139" s="803"/>
      <c r="I139" s="803"/>
      <c r="J139" s="803"/>
      <c r="K139" s="803"/>
      <c r="L139" s="803"/>
      <c r="M139" s="803"/>
      <c r="N139" s="803"/>
      <c r="O139" s="803"/>
      <c r="P139" s="803"/>
      <c r="Q139" s="8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4"/>
      <c r="AM139" s="205"/>
      <c r="AN139" s="261">
        <f t="shared" si="12"/>
        <v>0</v>
      </c>
    </row>
    <row r="140" spans="1:40" ht="15" customHeight="1">
      <c r="A140" s="57">
        <v>17</v>
      </c>
      <c r="B140" s="24">
        <f t="shared" si="13"/>
        <v>43069</v>
      </c>
      <c r="C140" s="802"/>
      <c r="D140" s="803"/>
      <c r="E140" s="803"/>
      <c r="F140" s="803"/>
      <c r="G140" s="803"/>
      <c r="H140" s="803"/>
      <c r="I140" s="803"/>
      <c r="J140" s="803"/>
      <c r="K140" s="803"/>
      <c r="L140" s="803"/>
      <c r="M140" s="803"/>
      <c r="N140" s="803"/>
      <c r="O140" s="803"/>
      <c r="P140" s="803"/>
      <c r="Q140" s="803"/>
      <c r="R140" s="803"/>
      <c r="S140" s="203"/>
      <c r="T140" s="203"/>
      <c r="U140" s="203"/>
      <c r="V140" s="203"/>
      <c r="W140" s="203"/>
      <c r="X140" s="203"/>
      <c r="Y140" s="203"/>
      <c r="Z140" s="203"/>
      <c r="AA140" s="203"/>
      <c r="AB140" s="203"/>
      <c r="AC140" s="203"/>
      <c r="AD140" s="203"/>
      <c r="AE140" s="203"/>
      <c r="AF140" s="203"/>
      <c r="AG140" s="203"/>
      <c r="AH140" s="203"/>
      <c r="AI140" s="203"/>
      <c r="AJ140" s="203"/>
      <c r="AK140" s="203"/>
      <c r="AL140" s="204"/>
      <c r="AM140" s="205"/>
      <c r="AN140" s="261">
        <f t="shared" si="12"/>
        <v>0</v>
      </c>
    </row>
    <row r="141" spans="1:40" ht="15" customHeight="1">
      <c r="A141" s="57">
        <v>18</v>
      </c>
      <c r="B141" s="24">
        <f t="shared" si="13"/>
        <v>43039</v>
      </c>
      <c r="C141" s="802"/>
      <c r="D141" s="803"/>
      <c r="E141" s="803"/>
      <c r="F141" s="803"/>
      <c r="G141" s="803"/>
      <c r="H141" s="803"/>
      <c r="I141" s="803"/>
      <c r="J141" s="803"/>
      <c r="K141" s="803"/>
      <c r="L141" s="803"/>
      <c r="M141" s="803"/>
      <c r="N141" s="803"/>
      <c r="O141" s="803"/>
      <c r="P141" s="803"/>
      <c r="Q141" s="803"/>
      <c r="R141" s="803"/>
      <c r="S141" s="803"/>
      <c r="T141" s="203"/>
      <c r="U141" s="203"/>
      <c r="V141" s="203"/>
      <c r="W141" s="203"/>
      <c r="X141" s="203"/>
      <c r="Y141" s="203"/>
      <c r="Z141" s="203"/>
      <c r="AA141" s="203"/>
      <c r="AB141" s="203"/>
      <c r="AC141" s="203"/>
      <c r="AD141" s="203"/>
      <c r="AE141" s="203"/>
      <c r="AF141" s="203"/>
      <c r="AG141" s="203"/>
      <c r="AH141" s="203"/>
      <c r="AI141" s="203"/>
      <c r="AJ141" s="203"/>
      <c r="AK141" s="203"/>
      <c r="AL141" s="204"/>
      <c r="AM141" s="205"/>
      <c r="AN141" s="261">
        <f t="shared" si="12"/>
        <v>0</v>
      </c>
    </row>
    <row r="142" spans="1:40" ht="15" customHeight="1">
      <c r="A142" s="57">
        <v>19</v>
      </c>
      <c r="B142" s="24">
        <f t="shared" si="13"/>
        <v>43008</v>
      </c>
      <c r="C142" s="802"/>
      <c r="D142" s="803"/>
      <c r="E142" s="803"/>
      <c r="F142" s="803"/>
      <c r="G142" s="803"/>
      <c r="H142" s="803"/>
      <c r="I142" s="803"/>
      <c r="J142" s="803"/>
      <c r="K142" s="803"/>
      <c r="L142" s="803"/>
      <c r="M142" s="803"/>
      <c r="N142" s="803"/>
      <c r="O142" s="803"/>
      <c r="P142" s="803"/>
      <c r="Q142" s="803"/>
      <c r="R142" s="803"/>
      <c r="S142" s="803"/>
      <c r="T142" s="803"/>
      <c r="U142" s="203"/>
      <c r="V142" s="203"/>
      <c r="W142" s="203"/>
      <c r="X142" s="203"/>
      <c r="Y142" s="203"/>
      <c r="Z142" s="203"/>
      <c r="AA142" s="203"/>
      <c r="AB142" s="203"/>
      <c r="AC142" s="203"/>
      <c r="AD142" s="203"/>
      <c r="AE142" s="203"/>
      <c r="AF142" s="203"/>
      <c r="AG142" s="203"/>
      <c r="AH142" s="203"/>
      <c r="AI142" s="203"/>
      <c r="AJ142" s="203"/>
      <c r="AK142" s="203"/>
      <c r="AL142" s="204"/>
      <c r="AM142" s="205"/>
      <c r="AN142" s="261">
        <f t="shared" si="12"/>
        <v>0</v>
      </c>
    </row>
    <row r="143" spans="1:40" ht="15" customHeight="1">
      <c r="A143" s="57">
        <v>20</v>
      </c>
      <c r="B143" s="24">
        <f t="shared" si="13"/>
        <v>42978</v>
      </c>
      <c r="C143" s="802"/>
      <c r="D143" s="803"/>
      <c r="E143" s="803"/>
      <c r="F143" s="803"/>
      <c r="G143" s="803"/>
      <c r="H143" s="803"/>
      <c r="I143" s="803"/>
      <c r="J143" s="803"/>
      <c r="K143" s="803"/>
      <c r="L143" s="803"/>
      <c r="M143" s="803"/>
      <c r="N143" s="803"/>
      <c r="O143" s="803"/>
      <c r="P143" s="803"/>
      <c r="Q143" s="803"/>
      <c r="R143" s="803"/>
      <c r="S143" s="803"/>
      <c r="T143" s="803"/>
      <c r="U143" s="803"/>
      <c r="V143" s="203"/>
      <c r="W143" s="203"/>
      <c r="X143" s="203"/>
      <c r="Y143" s="203"/>
      <c r="Z143" s="203"/>
      <c r="AA143" s="203"/>
      <c r="AB143" s="203"/>
      <c r="AC143" s="203"/>
      <c r="AD143" s="203"/>
      <c r="AE143" s="203"/>
      <c r="AF143" s="203"/>
      <c r="AG143" s="203"/>
      <c r="AH143" s="203"/>
      <c r="AI143" s="203"/>
      <c r="AJ143" s="203"/>
      <c r="AK143" s="203"/>
      <c r="AL143" s="204"/>
      <c r="AM143" s="205"/>
      <c r="AN143" s="261">
        <f t="shared" si="12"/>
        <v>0</v>
      </c>
    </row>
    <row r="144" spans="1:40" ht="15" customHeight="1">
      <c r="A144" s="57">
        <v>21</v>
      </c>
      <c r="B144" s="24">
        <f t="shared" si="13"/>
        <v>42947</v>
      </c>
      <c r="C144" s="802"/>
      <c r="D144" s="803"/>
      <c r="E144" s="803"/>
      <c r="F144" s="803"/>
      <c r="G144" s="803"/>
      <c r="H144" s="803"/>
      <c r="I144" s="803"/>
      <c r="J144" s="803"/>
      <c r="K144" s="803"/>
      <c r="L144" s="803"/>
      <c r="M144" s="803"/>
      <c r="N144" s="803"/>
      <c r="O144" s="803"/>
      <c r="P144" s="803"/>
      <c r="Q144" s="803"/>
      <c r="R144" s="803"/>
      <c r="S144" s="803"/>
      <c r="T144" s="803"/>
      <c r="U144" s="803"/>
      <c r="V144" s="803"/>
      <c r="W144" s="203"/>
      <c r="X144" s="203"/>
      <c r="Y144" s="203"/>
      <c r="Z144" s="203"/>
      <c r="AA144" s="203"/>
      <c r="AB144" s="203"/>
      <c r="AC144" s="203"/>
      <c r="AD144" s="203"/>
      <c r="AE144" s="203"/>
      <c r="AF144" s="203"/>
      <c r="AG144" s="203"/>
      <c r="AH144" s="203"/>
      <c r="AI144" s="203"/>
      <c r="AJ144" s="203"/>
      <c r="AK144" s="203"/>
      <c r="AL144" s="204"/>
      <c r="AM144" s="205"/>
      <c r="AN144" s="261">
        <f t="shared" si="12"/>
        <v>0</v>
      </c>
    </row>
    <row r="145" spans="1:40" ht="15" customHeight="1">
      <c r="A145" s="57">
        <v>22</v>
      </c>
      <c r="B145" s="24">
        <f t="shared" si="13"/>
        <v>42916</v>
      </c>
      <c r="C145" s="802"/>
      <c r="D145" s="803"/>
      <c r="E145" s="803"/>
      <c r="F145" s="803"/>
      <c r="G145" s="803"/>
      <c r="H145" s="803"/>
      <c r="I145" s="803"/>
      <c r="J145" s="803"/>
      <c r="K145" s="803"/>
      <c r="L145" s="803"/>
      <c r="M145" s="803"/>
      <c r="N145" s="803"/>
      <c r="O145" s="803"/>
      <c r="P145" s="803"/>
      <c r="Q145" s="803"/>
      <c r="R145" s="803"/>
      <c r="S145" s="803"/>
      <c r="T145" s="803"/>
      <c r="U145" s="803"/>
      <c r="V145" s="803"/>
      <c r="W145" s="803"/>
      <c r="X145" s="203"/>
      <c r="Y145" s="203"/>
      <c r="Z145" s="203"/>
      <c r="AA145" s="203"/>
      <c r="AB145" s="203"/>
      <c r="AC145" s="203"/>
      <c r="AD145" s="203"/>
      <c r="AE145" s="203"/>
      <c r="AF145" s="203"/>
      <c r="AG145" s="203"/>
      <c r="AH145" s="203"/>
      <c r="AI145" s="203"/>
      <c r="AJ145" s="203"/>
      <c r="AK145" s="203"/>
      <c r="AL145" s="204"/>
      <c r="AM145" s="205"/>
      <c r="AN145" s="261">
        <f t="shared" si="12"/>
        <v>0</v>
      </c>
    </row>
    <row r="146" spans="1:40" ht="15" customHeight="1">
      <c r="A146" s="57">
        <v>23</v>
      </c>
      <c r="B146" s="24">
        <f t="shared" si="13"/>
        <v>42886</v>
      </c>
      <c r="C146" s="802"/>
      <c r="D146" s="803"/>
      <c r="E146" s="803"/>
      <c r="F146" s="803"/>
      <c r="G146" s="803"/>
      <c r="H146" s="803"/>
      <c r="I146" s="803"/>
      <c r="J146" s="803"/>
      <c r="K146" s="803"/>
      <c r="L146" s="803"/>
      <c r="M146" s="803"/>
      <c r="N146" s="803"/>
      <c r="O146" s="803"/>
      <c r="P146" s="803"/>
      <c r="Q146" s="803"/>
      <c r="R146" s="803"/>
      <c r="S146" s="803"/>
      <c r="T146" s="803"/>
      <c r="U146" s="803"/>
      <c r="V146" s="803"/>
      <c r="W146" s="803"/>
      <c r="X146" s="805"/>
      <c r="Y146" s="203"/>
      <c r="Z146" s="203"/>
      <c r="AA146" s="203"/>
      <c r="AB146" s="203"/>
      <c r="AC146" s="203"/>
      <c r="AD146" s="203"/>
      <c r="AE146" s="203"/>
      <c r="AF146" s="203"/>
      <c r="AG146" s="203"/>
      <c r="AH146" s="203"/>
      <c r="AI146" s="203"/>
      <c r="AJ146" s="203"/>
      <c r="AK146" s="203"/>
      <c r="AL146" s="204"/>
      <c r="AM146" s="205"/>
      <c r="AN146" s="261">
        <f t="shared" si="12"/>
        <v>0</v>
      </c>
    </row>
    <row r="147" spans="1:40" ht="15" customHeight="1">
      <c r="A147" s="57">
        <v>24</v>
      </c>
      <c r="B147" s="24">
        <f t="shared" si="13"/>
        <v>42855</v>
      </c>
      <c r="C147" s="802"/>
      <c r="D147" s="803"/>
      <c r="E147" s="803"/>
      <c r="F147" s="803"/>
      <c r="G147" s="803"/>
      <c r="H147" s="803"/>
      <c r="I147" s="803"/>
      <c r="J147" s="803"/>
      <c r="K147" s="803"/>
      <c r="L147" s="803"/>
      <c r="M147" s="803"/>
      <c r="N147" s="803"/>
      <c r="O147" s="803"/>
      <c r="P147" s="803"/>
      <c r="Q147" s="803"/>
      <c r="R147" s="803"/>
      <c r="S147" s="803"/>
      <c r="T147" s="803"/>
      <c r="U147" s="803"/>
      <c r="V147" s="803"/>
      <c r="W147" s="803"/>
      <c r="X147" s="803"/>
      <c r="Y147" s="803"/>
      <c r="Z147" s="203"/>
      <c r="AA147" s="203"/>
      <c r="AB147" s="203"/>
      <c r="AC147" s="203"/>
      <c r="AD147" s="203"/>
      <c r="AE147" s="203"/>
      <c r="AF147" s="203"/>
      <c r="AG147" s="203"/>
      <c r="AH147" s="203"/>
      <c r="AI147" s="203"/>
      <c r="AJ147" s="203"/>
      <c r="AK147" s="203"/>
      <c r="AL147" s="204"/>
      <c r="AM147" s="205"/>
      <c r="AN147" s="261">
        <f t="shared" si="12"/>
        <v>0</v>
      </c>
    </row>
    <row r="148" spans="1:40" ht="15" customHeight="1">
      <c r="A148" s="57">
        <v>25</v>
      </c>
      <c r="B148" s="24">
        <f t="shared" si="13"/>
        <v>42825</v>
      </c>
      <c r="C148" s="802"/>
      <c r="D148" s="803"/>
      <c r="E148" s="803"/>
      <c r="F148" s="803"/>
      <c r="G148" s="803"/>
      <c r="H148" s="803"/>
      <c r="I148" s="803"/>
      <c r="J148" s="803"/>
      <c r="K148" s="803"/>
      <c r="L148" s="803"/>
      <c r="M148" s="803"/>
      <c r="N148" s="803"/>
      <c r="O148" s="803"/>
      <c r="P148" s="803"/>
      <c r="Q148" s="803"/>
      <c r="R148" s="803"/>
      <c r="S148" s="803"/>
      <c r="T148" s="803"/>
      <c r="U148" s="803"/>
      <c r="V148" s="803"/>
      <c r="W148" s="803"/>
      <c r="X148" s="803"/>
      <c r="Y148" s="803"/>
      <c r="Z148" s="803"/>
      <c r="AA148" s="203"/>
      <c r="AB148" s="203"/>
      <c r="AC148" s="203"/>
      <c r="AD148" s="203"/>
      <c r="AE148" s="203"/>
      <c r="AF148" s="203"/>
      <c r="AG148" s="203"/>
      <c r="AH148" s="203"/>
      <c r="AI148" s="203"/>
      <c r="AJ148" s="203"/>
      <c r="AK148" s="203"/>
      <c r="AL148" s="204"/>
      <c r="AM148" s="205"/>
      <c r="AN148" s="261">
        <f t="shared" si="12"/>
        <v>0</v>
      </c>
    </row>
    <row r="149" spans="1:40" ht="15" customHeight="1">
      <c r="A149" s="57">
        <v>26</v>
      </c>
      <c r="B149" s="24">
        <f t="shared" si="13"/>
        <v>42794</v>
      </c>
      <c r="C149" s="802"/>
      <c r="D149" s="803"/>
      <c r="E149" s="803"/>
      <c r="F149" s="803"/>
      <c r="G149" s="803"/>
      <c r="H149" s="803"/>
      <c r="I149" s="803"/>
      <c r="J149" s="803"/>
      <c r="K149" s="803"/>
      <c r="L149" s="803"/>
      <c r="M149" s="803"/>
      <c r="N149" s="803"/>
      <c r="O149" s="803"/>
      <c r="P149" s="803"/>
      <c r="Q149" s="803"/>
      <c r="R149" s="803"/>
      <c r="S149" s="803"/>
      <c r="T149" s="803"/>
      <c r="U149" s="803"/>
      <c r="V149" s="803"/>
      <c r="W149" s="803"/>
      <c r="X149" s="803"/>
      <c r="Y149" s="803"/>
      <c r="Z149" s="803"/>
      <c r="AA149" s="803"/>
      <c r="AB149" s="203"/>
      <c r="AC149" s="203"/>
      <c r="AD149" s="203"/>
      <c r="AE149" s="203"/>
      <c r="AF149" s="203"/>
      <c r="AG149" s="203"/>
      <c r="AH149" s="203"/>
      <c r="AI149" s="203"/>
      <c r="AJ149" s="203"/>
      <c r="AK149" s="203"/>
      <c r="AL149" s="204"/>
      <c r="AM149" s="205"/>
      <c r="AN149" s="261">
        <f t="shared" si="12"/>
        <v>0</v>
      </c>
    </row>
    <row r="150" spans="1:40" ht="15" customHeight="1">
      <c r="A150" s="57">
        <v>27</v>
      </c>
      <c r="B150" s="24">
        <f t="shared" si="13"/>
        <v>42766</v>
      </c>
      <c r="C150" s="802"/>
      <c r="D150" s="803"/>
      <c r="E150" s="803"/>
      <c r="F150" s="803"/>
      <c r="G150" s="803"/>
      <c r="H150" s="803"/>
      <c r="I150" s="803"/>
      <c r="J150" s="803"/>
      <c r="K150" s="803"/>
      <c r="L150" s="803"/>
      <c r="M150" s="803"/>
      <c r="N150" s="803"/>
      <c r="O150" s="803"/>
      <c r="P150" s="803"/>
      <c r="Q150" s="803"/>
      <c r="R150" s="803"/>
      <c r="S150" s="803"/>
      <c r="T150" s="803"/>
      <c r="U150" s="803"/>
      <c r="V150" s="803"/>
      <c r="W150" s="803"/>
      <c r="X150" s="803"/>
      <c r="Y150" s="803"/>
      <c r="Z150" s="803"/>
      <c r="AA150" s="803"/>
      <c r="AB150" s="803"/>
      <c r="AC150" s="203"/>
      <c r="AD150" s="203"/>
      <c r="AE150" s="203"/>
      <c r="AF150" s="203"/>
      <c r="AG150" s="203"/>
      <c r="AH150" s="203"/>
      <c r="AI150" s="203"/>
      <c r="AJ150" s="203"/>
      <c r="AK150" s="203"/>
      <c r="AL150" s="204"/>
      <c r="AM150" s="205"/>
      <c r="AN150" s="261">
        <f t="shared" si="12"/>
        <v>0</v>
      </c>
    </row>
    <row r="151" spans="1:40" ht="15" customHeight="1">
      <c r="A151" s="57">
        <v>28</v>
      </c>
      <c r="B151" s="24">
        <f t="shared" si="13"/>
        <v>42735</v>
      </c>
      <c r="C151" s="802"/>
      <c r="D151" s="803"/>
      <c r="E151" s="803"/>
      <c r="F151" s="803"/>
      <c r="G151" s="803"/>
      <c r="H151" s="803"/>
      <c r="I151" s="803"/>
      <c r="J151" s="803"/>
      <c r="K151" s="803"/>
      <c r="L151" s="803"/>
      <c r="M151" s="803"/>
      <c r="N151" s="803"/>
      <c r="O151" s="803"/>
      <c r="P151" s="803"/>
      <c r="Q151" s="803"/>
      <c r="R151" s="803"/>
      <c r="S151" s="803"/>
      <c r="T151" s="803"/>
      <c r="U151" s="803"/>
      <c r="V151" s="803"/>
      <c r="W151" s="803"/>
      <c r="X151" s="803"/>
      <c r="Y151" s="803"/>
      <c r="Z151" s="803"/>
      <c r="AA151" s="803"/>
      <c r="AB151" s="803"/>
      <c r="AC151" s="803"/>
      <c r="AD151" s="203"/>
      <c r="AE151" s="203"/>
      <c r="AF151" s="203"/>
      <c r="AG151" s="203"/>
      <c r="AH151" s="203"/>
      <c r="AI151" s="203"/>
      <c r="AJ151" s="203"/>
      <c r="AK151" s="203"/>
      <c r="AL151" s="204"/>
      <c r="AM151" s="205"/>
      <c r="AN151" s="261">
        <f t="shared" si="12"/>
        <v>0</v>
      </c>
    </row>
    <row r="152" spans="1:40" ht="15" customHeight="1">
      <c r="A152" s="57">
        <v>29</v>
      </c>
      <c r="B152" s="24">
        <f t="shared" si="13"/>
        <v>42704</v>
      </c>
      <c r="C152" s="802"/>
      <c r="D152" s="803"/>
      <c r="E152" s="803"/>
      <c r="F152" s="803"/>
      <c r="G152" s="803"/>
      <c r="H152" s="803"/>
      <c r="I152" s="803"/>
      <c r="J152" s="803"/>
      <c r="K152" s="803"/>
      <c r="L152" s="803"/>
      <c r="M152" s="803"/>
      <c r="N152" s="803"/>
      <c r="O152" s="803"/>
      <c r="P152" s="803"/>
      <c r="Q152" s="803"/>
      <c r="R152" s="803"/>
      <c r="S152" s="803"/>
      <c r="T152" s="803"/>
      <c r="U152" s="803"/>
      <c r="V152" s="803"/>
      <c r="W152" s="803"/>
      <c r="X152" s="803"/>
      <c r="Y152" s="803"/>
      <c r="Z152" s="803"/>
      <c r="AA152" s="803"/>
      <c r="AB152" s="803"/>
      <c r="AC152" s="803"/>
      <c r="AD152" s="803"/>
      <c r="AE152" s="203"/>
      <c r="AF152" s="203"/>
      <c r="AG152" s="203"/>
      <c r="AH152" s="203"/>
      <c r="AI152" s="203"/>
      <c r="AJ152" s="203"/>
      <c r="AK152" s="203"/>
      <c r="AL152" s="204"/>
      <c r="AM152" s="205"/>
      <c r="AN152" s="261">
        <f t="shared" si="12"/>
        <v>0</v>
      </c>
    </row>
    <row r="153" spans="1:40" ht="15" customHeight="1">
      <c r="A153" s="57">
        <v>30</v>
      </c>
      <c r="B153" s="24">
        <f t="shared" si="13"/>
        <v>42674</v>
      </c>
      <c r="C153" s="802"/>
      <c r="D153" s="803"/>
      <c r="E153" s="803"/>
      <c r="F153" s="803"/>
      <c r="G153" s="803"/>
      <c r="H153" s="803"/>
      <c r="I153" s="803"/>
      <c r="J153" s="803"/>
      <c r="K153" s="803"/>
      <c r="L153" s="803"/>
      <c r="M153" s="803"/>
      <c r="N153" s="803"/>
      <c r="O153" s="803"/>
      <c r="P153" s="803"/>
      <c r="Q153" s="803"/>
      <c r="R153" s="803"/>
      <c r="S153" s="803"/>
      <c r="T153" s="803"/>
      <c r="U153" s="803"/>
      <c r="V153" s="803"/>
      <c r="W153" s="803"/>
      <c r="X153" s="803"/>
      <c r="Y153" s="803"/>
      <c r="Z153" s="803"/>
      <c r="AA153" s="803"/>
      <c r="AB153" s="803"/>
      <c r="AC153" s="803"/>
      <c r="AD153" s="803"/>
      <c r="AE153" s="803"/>
      <c r="AF153" s="203"/>
      <c r="AG153" s="203"/>
      <c r="AH153" s="203"/>
      <c r="AI153" s="203"/>
      <c r="AJ153" s="203"/>
      <c r="AK153" s="203"/>
      <c r="AL153" s="204"/>
      <c r="AM153" s="205"/>
      <c r="AN153" s="261">
        <f t="shared" si="12"/>
        <v>0</v>
      </c>
    </row>
    <row r="154" spans="1:40" ht="15" customHeight="1">
      <c r="A154" s="57">
        <v>31</v>
      </c>
      <c r="B154" s="24">
        <f t="shared" si="13"/>
        <v>42643</v>
      </c>
      <c r="C154" s="802"/>
      <c r="D154" s="803"/>
      <c r="E154" s="803"/>
      <c r="F154" s="803"/>
      <c r="G154" s="803"/>
      <c r="H154" s="803"/>
      <c r="I154" s="803"/>
      <c r="J154" s="803"/>
      <c r="K154" s="803"/>
      <c r="L154" s="803"/>
      <c r="M154" s="803"/>
      <c r="N154" s="803"/>
      <c r="O154" s="803"/>
      <c r="P154" s="803"/>
      <c r="Q154" s="803"/>
      <c r="R154" s="803"/>
      <c r="S154" s="803"/>
      <c r="T154" s="803"/>
      <c r="U154" s="803"/>
      <c r="V154" s="803"/>
      <c r="W154" s="803"/>
      <c r="X154" s="803"/>
      <c r="Y154" s="803"/>
      <c r="Z154" s="803"/>
      <c r="AA154" s="803"/>
      <c r="AB154" s="803"/>
      <c r="AC154" s="803"/>
      <c r="AD154" s="803"/>
      <c r="AE154" s="803"/>
      <c r="AF154" s="803"/>
      <c r="AG154" s="203"/>
      <c r="AH154" s="203"/>
      <c r="AI154" s="203"/>
      <c r="AJ154" s="203"/>
      <c r="AK154" s="203"/>
      <c r="AL154" s="204"/>
      <c r="AM154" s="205"/>
      <c r="AN154" s="261">
        <f t="shared" si="12"/>
        <v>0</v>
      </c>
    </row>
    <row r="155" spans="1:40" ht="15" customHeight="1">
      <c r="A155" s="57">
        <v>32</v>
      </c>
      <c r="B155" s="24">
        <f t="shared" si="13"/>
        <v>42613</v>
      </c>
      <c r="C155" s="802"/>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203"/>
      <c r="AI155" s="203"/>
      <c r="AJ155" s="203"/>
      <c r="AK155" s="203"/>
      <c r="AL155" s="204"/>
      <c r="AM155" s="205"/>
      <c r="AN155" s="261">
        <f t="shared" si="12"/>
        <v>0</v>
      </c>
    </row>
    <row r="156" spans="1:40" ht="15" customHeight="1">
      <c r="A156" s="57">
        <v>33</v>
      </c>
      <c r="B156" s="24">
        <f t="shared" si="13"/>
        <v>42582</v>
      </c>
      <c r="C156" s="802"/>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203"/>
      <c r="AJ156" s="203"/>
      <c r="AK156" s="203"/>
      <c r="AL156" s="204"/>
      <c r="AM156" s="205"/>
      <c r="AN156" s="261">
        <f t="shared" si="12"/>
        <v>0</v>
      </c>
    </row>
    <row r="157" spans="1:40" ht="15" customHeight="1">
      <c r="A157" s="57">
        <v>34</v>
      </c>
      <c r="B157" s="24">
        <f t="shared" si="13"/>
        <v>42551</v>
      </c>
      <c r="C157" s="802"/>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203"/>
      <c r="AK157" s="203"/>
      <c r="AL157" s="204"/>
      <c r="AM157" s="205"/>
      <c r="AN157" s="261">
        <f t="shared" si="12"/>
        <v>0</v>
      </c>
    </row>
    <row r="158" spans="1:40" ht="15" customHeight="1">
      <c r="A158" s="57">
        <v>35</v>
      </c>
      <c r="B158" s="24">
        <f t="shared" si="13"/>
        <v>42521</v>
      </c>
      <c r="C158" s="802"/>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803"/>
      <c r="AB158" s="803"/>
      <c r="AC158" s="803"/>
      <c r="AD158" s="803"/>
      <c r="AE158" s="803"/>
      <c r="AF158" s="803"/>
      <c r="AG158" s="803"/>
      <c r="AH158" s="803"/>
      <c r="AI158" s="803"/>
      <c r="AJ158" s="803"/>
      <c r="AK158" s="203"/>
      <c r="AL158" s="204"/>
      <c r="AM158" s="205"/>
      <c r="AN158" s="261">
        <f t="shared" si="12"/>
        <v>0</v>
      </c>
    </row>
    <row r="159" spans="1:40" ht="15" customHeight="1">
      <c r="A159" s="57">
        <v>36</v>
      </c>
      <c r="B159" s="24">
        <f t="shared" si="13"/>
        <v>42490</v>
      </c>
      <c r="C159" s="802"/>
      <c r="D159" s="803"/>
      <c r="E159" s="803"/>
      <c r="F159" s="803"/>
      <c r="G159" s="803"/>
      <c r="H159" s="803"/>
      <c r="I159" s="803"/>
      <c r="J159" s="803"/>
      <c r="K159" s="803"/>
      <c r="L159" s="803"/>
      <c r="M159" s="803"/>
      <c r="N159" s="803"/>
      <c r="O159" s="803"/>
      <c r="P159" s="803"/>
      <c r="Q159" s="803"/>
      <c r="R159" s="803"/>
      <c r="S159" s="803"/>
      <c r="T159" s="803"/>
      <c r="U159" s="803"/>
      <c r="V159" s="803"/>
      <c r="W159" s="803"/>
      <c r="X159" s="803"/>
      <c r="Y159" s="803"/>
      <c r="Z159" s="803"/>
      <c r="AA159" s="803"/>
      <c r="AB159" s="803"/>
      <c r="AC159" s="803"/>
      <c r="AD159" s="803"/>
      <c r="AE159" s="803"/>
      <c r="AF159" s="803"/>
      <c r="AG159" s="803"/>
      <c r="AH159" s="803"/>
      <c r="AI159" s="803"/>
      <c r="AJ159" s="803"/>
      <c r="AK159" s="803"/>
      <c r="AL159" s="204"/>
      <c r="AM159" s="205"/>
      <c r="AN159" s="261">
        <f t="shared" si="12"/>
        <v>0</v>
      </c>
    </row>
    <row r="160" spans="1:40" ht="15" customHeight="1" thickBot="1">
      <c r="A160" s="58">
        <v>37</v>
      </c>
      <c r="B160" s="59" t="s">
        <v>373</v>
      </c>
      <c r="C160" s="806"/>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7"/>
      <c r="Z160" s="807"/>
      <c r="AA160" s="807"/>
      <c r="AB160" s="807"/>
      <c r="AC160" s="807"/>
      <c r="AD160" s="807"/>
      <c r="AE160" s="807"/>
      <c r="AF160" s="807"/>
      <c r="AG160" s="807"/>
      <c r="AH160" s="807"/>
      <c r="AI160" s="807"/>
      <c r="AJ160" s="807"/>
      <c r="AK160" s="807"/>
      <c r="AL160" s="808"/>
      <c r="AM160" s="251"/>
      <c r="AN160" s="262">
        <f t="shared" si="12"/>
        <v>0</v>
      </c>
    </row>
    <row r="161" spans="1:40" ht="19.5" customHeight="1">
      <c r="A161" s="56">
        <v>38</v>
      </c>
      <c r="B161" s="388" t="s">
        <v>374</v>
      </c>
      <c r="C161" s="263">
        <f>SUM(C124:C160)</f>
        <v>0</v>
      </c>
      <c r="D161" s="264">
        <f t="shared" ref="D161:AM161" si="14">SUM(D124:D160)</f>
        <v>0</v>
      </c>
      <c r="E161" s="264">
        <f t="shared" si="14"/>
        <v>0</v>
      </c>
      <c r="F161" s="264">
        <f t="shared" si="14"/>
        <v>0</v>
      </c>
      <c r="G161" s="264">
        <f t="shared" si="14"/>
        <v>0</v>
      </c>
      <c r="H161" s="264">
        <f t="shared" si="14"/>
        <v>0</v>
      </c>
      <c r="I161" s="264">
        <f t="shared" si="14"/>
        <v>0</v>
      </c>
      <c r="J161" s="264">
        <f t="shared" si="14"/>
        <v>0</v>
      </c>
      <c r="K161" s="264">
        <f t="shared" si="14"/>
        <v>0</v>
      </c>
      <c r="L161" s="264">
        <f t="shared" si="14"/>
        <v>0</v>
      </c>
      <c r="M161" s="264">
        <f t="shared" si="14"/>
        <v>0</v>
      </c>
      <c r="N161" s="264">
        <f t="shared" si="14"/>
        <v>0</v>
      </c>
      <c r="O161" s="264">
        <f t="shared" si="14"/>
        <v>0</v>
      </c>
      <c r="P161" s="264">
        <f t="shared" si="14"/>
        <v>0</v>
      </c>
      <c r="Q161" s="264">
        <f t="shared" si="14"/>
        <v>0</v>
      </c>
      <c r="R161" s="264">
        <f t="shared" si="14"/>
        <v>0</v>
      </c>
      <c r="S161" s="264">
        <f t="shared" si="14"/>
        <v>0</v>
      </c>
      <c r="T161" s="264">
        <f t="shared" si="14"/>
        <v>0</v>
      </c>
      <c r="U161" s="264">
        <f t="shared" si="14"/>
        <v>0</v>
      </c>
      <c r="V161" s="264">
        <f t="shared" si="14"/>
        <v>0</v>
      </c>
      <c r="W161" s="264">
        <f t="shared" si="14"/>
        <v>0</v>
      </c>
      <c r="X161" s="264">
        <f t="shared" si="14"/>
        <v>0</v>
      </c>
      <c r="Y161" s="264">
        <f t="shared" si="14"/>
        <v>0</v>
      </c>
      <c r="Z161" s="264">
        <f t="shared" si="14"/>
        <v>0</v>
      </c>
      <c r="AA161" s="264">
        <f t="shared" si="14"/>
        <v>0</v>
      </c>
      <c r="AB161" s="264">
        <f t="shared" si="14"/>
        <v>0</v>
      </c>
      <c r="AC161" s="264">
        <f t="shared" si="14"/>
        <v>0</v>
      </c>
      <c r="AD161" s="264">
        <f t="shared" si="14"/>
        <v>0</v>
      </c>
      <c r="AE161" s="264">
        <f t="shared" si="14"/>
        <v>0</v>
      </c>
      <c r="AF161" s="264">
        <f t="shared" si="14"/>
        <v>0</v>
      </c>
      <c r="AG161" s="264">
        <f t="shared" si="14"/>
        <v>0</v>
      </c>
      <c r="AH161" s="264">
        <f t="shared" si="14"/>
        <v>0</v>
      </c>
      <c r="AI161" s="264">
        <f t="shared" si="14"/>
        <v>0</v>
      </c>
      <c r="AJ161" s="264">
        <f t="shared" si="14"/>
        <v>0</v>
      </c>
      <c r="AK161" s="264">
        <f t="shared" si="14"/>
        <v>0</v>
      </c>
      <c r="AL161" s="260">
        <f t="shared" si="14"/>
        <v>0</v>
      </c>
      <c r="AM161" s="263">
        <f t="shared" si="14"/>
        <v>0</v>
      </c>
      <c r="AN161" s="260">
        <f>SUM(AN124:AN160)</f>
        <v>0</v>
      </c>
    </row>
    <row r="162" spans="1:40" ht="19.5" customHeight="1">
      <c r="A162" s="60">
        <v>39</v>
      </c>
      <c r="B162" s="61" t="s">
        <v>375</v>
      </c>
      <c r="C162" s="205"/>
      <c r="D162" s="203"/>
      <c r="E162" s="203"/>
      <c r="F162" s="203"/>
      <c r="G162" s="203"/>
      <c r="H162" s="203"/>
      <c r="I162" s="203"/>
      <c r="J162" s="203"/>
      <c r="K162" s="203"/>
      <c r="L162" s="203"/>
      <c r="M162" s="203"/>
      <c r="N162" s="203"/>
      <c r="O162" s="203"/>
      <c r="P162" s="203"/>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4"/>
      <c r="AM162" s="205"/>
      <c r="AN162" s="261">
        <f>SUM(C162:AM162)</f>
        <v>0</v>
      </c>
    </row>
    <row r="163" spans="1:40" ht="31.5" customHeight="1">
      <c r="A163" s="354">
        <v>40</v>
      </c>
      <c r="B163" s="440" t="s">
        <v>376</v>
      </c>
      <c r="C163" s="205"/>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c r="AG163" s="203"/>
      <c r="AH163" s="203"/>
      <c r="AI163" s="203"/>
      <c r="AJ163" s="203"/>
      <c r="AK163" s="203"/>
      <c r="AL163" s="204"/>
      <c r="AM163" s="205"/>
      <c r="AN163" s="261">
        <f>SUM(C163:AM163)</f>
        <v>0</v>
      </c>
    </row>
    <row r="164" spans="1:40" ht="31.5" customHeight="1">
      <c r="A164" s="354">
        <v>41</v>
      </c>
      <c r="B164" s="355" t="s">
        <v>377</v>
      </c>
      <c r="C164" s="205"/>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4"/>
      <c r="AM164" s="205"/>
      <c r="AN164" s="267">
        <f>SUM(C164:AM164)</f>
        <v>0</v>
      </c>
    </row>
    <row r="165" spans="1:40" ht="19.5" customHeight="1">
      <c r="A165" s="354">
        <v>42</v>
      </c>
      <c r="B165" s="355" t="s">
        <v>378</v>
      </c>
      <c r="C165" s="205"/>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4"/>
      <c r="AM165" s="205"/>
      <c r="AN165" s="267">
        <f>SUM(C165:AM165)</f>
        <v>0</v>
      </c>
    </row>
    <row r="166" spans="1:40" ht="19.5" customHeight="1">
      <c r="A166" s="354">
        <v>43</v>
      </c>
      <c r="B166" s="355" t="s">
        <v>379</v>
      </c>
      <c r="C166" s="205"/>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4"/>
      <c r="AM166" s="205"/>
      <c r="AN166" s="267">
        <f>SUM(C166:AM166)</f>
        <v>0</v>
      </c>
    </row>
    <row r="167" spans="1:40" ht="45.75" customHeight="1">
      <c r="A167" s="354">
        <v>44</v>
      </c>
      <c r="B167" s="389" t="s">
        <v>380</v>
      </c>
      <c r="C167" s="367">
        <f>SUM(C161:C166)</f>
        <v>0</v>
      </c>
      <c r="D167" s="265">
        <f t="shared" ref="D167:AM167" si="15">SUM(D161:D166)</f>
        <v>0</v>
      </c>
      <c r="E167" s="265">
        <f t="shared" si="15"/>
        <v>0</v>
      </c>
      <c r="F167" s="265">
        <f t="shared" si="15"/>
        <v>0</v>
      </c>
      <c r="G167" s="265">
        <f t="shared" si="15"/>
        <v>0</v>
      </c>
      <c r="H167" s="265">
        <f t="shared" si="15"/>
        <v>0</v>
      </c>
      <c r="I167" s="265">
        <f t="shared" si="15"/>
        <v>0</v>
      </c>
      <c r="J167" s="265">
        <f t="shared" si="15"/>
        <v>0</v>
      </c>
      <c r="K167" s="265">
        <f t="shared" si="15"/>
        <v>0</v>
      </c>
      <c r="L167" s="265">
        <f t="shared" si="15"/>
        <v>0</v>
      </c>
      <c r="M167" s="265">
        <f t="shared" si="15"/>
        <v>0</v>
      </c>
      <c r="N167" s="265">
        <f t="shared" si="15"/>
        <v>0</v>
      </c>
      <c r="O167" s="265">
        <f t="shared" si="15"/>
        <v>0</v>
      </c>
      <c r="P167" s="265">
        <f t="shared" si="15"/>
        <v>0</v>
      </c>
      <c r="Q167" s="265">
        <f t="shared" si="15"/>
        <v>0</v>
      </c>
      <c r="R167" s="265">
        <f t="shared" si="15"/>
        <v>0</v>
      </c>
      <c r="S167" s="265">
        <f t="shared" si="15"/>
        <v>0</v>
      </c>
      <c r="T167" s="265">
        <f t="shared" si="15"/>
        <v>0</v>
      </c>
      <c r="U167" s="265">
        <f t="shared" si="15"/>
        <v>0</v>
      </c>
      <c r="V167" s="265">
        <f t="shared" si="15"/>
        <v>0</v>
      </c>
      <c r="W167" s="265">
        <f t="shared" si="15"/>
        <v>0</v>
      </c>
      <c r="X167" s="265">
        <f t="shared" si="15"/>
        <v>0</v>
      </c>
      <c r="Y167" s="265">
        <f t="shared" si="15"/>
        <v>0</v>
      </c>
      <c r="Z167" s="265">
        <f t="shared" si="15"/>
        <v>0</v>
      </c>
      <c r="AA167" s="265">
        <f t="shared" si="15"/>
        <v>0</v>
      </c>
      <c r="AB167" s="265">
        <f t="shared" si="15"/>
        <v>0</v>
      </c>
      <c r="AC167" s="265">
        <f t="shared" si="15"/>
        <v>0</v>
      </c>
      <c r="AD167" s="265">
        <f t="shared" si="15"/>
        <v>0</v>
      </c>
      <c r="AE167" s="265">
        <f t="shared" si="15"/>
        <v>0</v>
      </c>
      <c r="AF167" s="265">
        <f t="shared" si="15"/>
        <v>0</v>
      </c>
      <c r="AG167" s="265">
        <f t="shared" si="15"/>
        <v>0</v>
      </c>
      <c r="AH167" s="265">
        <f t="shared" si="15"/>
        <v>0</v>
      </c>
      <c r="AI167" s="265">
        <f t="shared" si="15"/>
        <v>0</v>
      </c>
      <c r="AJ167" s="265">
        <f t="shared" si="15"/>
        <v>0</v>
      </c>
      <c r="AK167" s="265">
        <f t="shared" si="15"/>
        <v>0</v>
      </c>
      <c r="AL167" s="267">
        <f t="shared" si="15"/>
        <v>0</v>
      </c>
      <c r="AM167" s="266">
        <f t="shared" si="15"/>
        <v>0</v>
      </c>
      <c r="AN167" s="267">
        <f>SUM(AN161:AN166)</f>
        <v>0</v>
      </c>
    </row>
    <row r="168" spans="1:40" ht="31.5" customHeight="1">
      <c r="A168" s="356">
        <v>45</v>
      </c>
      <c r="B168" s="187" t="s">
        <v>381</v>
      </c>
      <c r="C168" s="205"/>
      <c r="D168" s="203"/>
      <c r="E168" s="203"/>
      <c r="F168" s="203"/>
      <c r="G168" s="203"/>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4"/>
      <c r="AM168" s="205"/>
      <c r="AN168" s="267">
        <f>SUM(C168:AM168)</f>
        <v>0</v>
      </c>
    </row>
    <row r="169" spans="1:40" ht="19.5" customHeight="1">
      <c r="A169" s="354">
        <v>46</v>
      </c>
      <c r="B169" s="188" t="s">
        <v>382</v>
      </c>
      <c r="C169" s="205"/>
      <c r="D169" s="203"/>
      <c r="E169" s="203"/>
      <c r="F169" s="203"/>
      <c r="G169" s="203"/>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4"/>
      <c r="AM169" s="205"/>
      <c r="AN169" s="267">
        <f>SUM(C169:AM169)</f>
        <v>0</v>
      </c>
    </row>
    <row r="170" spans="1:40" ht="31.5" customHeight="1">
      <c r="A170" s="354">
        <v>47</v>
      </c>
      <c r="B170" s="389" t="s">
        <v>383</v>
      </c>
      <c r="C170" s="367">
        <f>SUM(C168:C169)</f>
        <v>0</v>
      </c>
      <c r="D170" s="265">
        <f t="shared" ref="D170:AN170" si="16">SUM(D168:D169)</f>
        <v>0</v>
      </c>
      <c r="E170" s="265">
        <f t="shared" si="16"/>
        <v>0</v>
      </c>
      <c r="F170" s="265">
        <f t="shared" si="16"/>
        <v>0</v>
      </c>
      <c r="G170" s="265">
        <f t="shared" si="16"/>
        <v>0</v>
      </c>
      <c r="H170" s="265">
        <f t="shared" si="16"/>
        <v>0</v>
      </c>
      <c r="I170" s="265">
        <f t="shared" si="16"/>
        <v>0</v>
      </c>
      <c r="J170" s="265">
        <f t="shared" si="16"/>
        <v>0</v>
      </c>
      <c r="K170" s="265">
        <f t="shared" si="16"/>
        <v>0</v>
      </c>
      <c r="L170" s="265">
        <f t="shared" si="16"/>
        <v>0</v>
      </c>
      <c r="M170" s="265">
        <f t="shared" si="16"/>
        <v>0</v>
      </c>
      <c r="N170" s="265">
        <f t="shared" si="16"/>
        <v>0</v>
      </c>
      <c r="O170" s="265">
        <f t="shared" si="16"/>
        <v>0</v>
      </c>
      <c r="P170" s="265">
        <f t="shared" si="16"/>
        <v>0</v>
      </c>
      <c r="Q170" s="265">
        <f t="shared" si="16"/>
        <v>0</v>
      </c>
      <c r="R170" s="265">
        <f t="shared" si="16"/>
        <v>0</v>
      </c>
      <c r="S170" s="265">
        <f t="shared" si="16"/>
        <v>0</v>
      </c>
      <c r="T170" s="265">
        <f t="shared" si="16"/>
        <v>0</v>
      </c>
      <c r="U170" s="265">
        <f t="shared" si="16"/>
        <v>0</v>
      </c>
      <c r="V170" s="265">
        <f t="shared" si="16"/>
        <v>0</v>
      </c>
      <c r="W170" s="265">
        <f t="shared" si="16"/>
        <v>0</v>
      </c>
      <c r="X170" s="265">
        <f t="shared" si="16"/>
        <v>0</v>
      </c>
      <c r="Y170" s="265">
        <f t="shared" si="16"/>
        <v>0</v>
      </c>
      <c r="Z170" s="265">
        <f t="shared" si="16"/>
        <v>0</v>
      </c>
      <c r="AA170" s="265">
        <f t="shared" si="16"/>
        <v>0</v>
      </c>
      <c r="AB170" s="265">
        <f t="shared" si="16"/>
        <v>0</v>
      </c>
      <c r="AC170" s="265">
        <f t="shared" si="16"/>
        <v>0</v>
      </c>
      <c r="AD170" s="265">
        <f t="shared" si="16"/>
        <v>0</v>
      </c>
      <c r="AE170" s="265">
        <f t="shared" si="16"/>
        <v>0</v>
      </c>
      <c r="AF170" s="265">
        <f t="shared" si="16"/>
        <v>0</v>
      </c>
      <c r="AG170" s="265">
        <f t="shared" si="16"/>
        <v>0</v>
      </c>
      <c r="AH170" s="265">
        <f t="shared" si="16"/>
        <v>0</v>
      </c>
      <c r="AI170" s="265">
        <f t="shared" si="16"/>
        <v>0</v>
      </c>
      <c r="AJ170" s="265">
        <f t="shared" si="16"/>
        <v>0</v>
      </c>
      <c r="AK170" s="265">
        <f t="shared" si="16"/>
        <v>0</v>
      </c>
      <c r="AL170" s="267">
        <f t="shared" si="16"/>
        <v>0</v>
      </c>
      <c r="AM170" s="265">
        <f t="shared" si="16"/>
        <v>0</v>
      </c>
      <c r="AN170" s="267">
        <f t="shared" si="16"/>
        <v>0</v>
      </c>
    </row>
    <row r="171" spans="1:40" ht="19.5" customHeight="1" thickBot="1">
      <c r="A171" s="357">
        <v>48</v>
      </c>
      <c r="B171" s="390" t="s">
        <v>384</v>
      </c>
      <c r="C171" s="269">
        <f>C167+C170</f>
        <v>0</v>
      </c>
      <c r="D171" s="270">
        <f t="shared" ref="D171:AN171" si="17">D167+D170</f>
        <v>0</v>
      </c>
      <c r="E171" s="270">
        <f t="shared" si="17"/>
        <v>0</v>
      </c>
      <c r="F171" s="270">
        <f t="shared" si="17"/>
        <v>0</v>
      </c>
      <c r="G171" s="270">
        <f t="shared" si="17"/>
        <v>0</v>
      </c>
      <c r="H171" s="270">
        <f t="shared" si="17"/>
        <v>0</v>
      </c>
      <c r="I171" s="270">
        <f t="shared" si="17"/>
        <v>0</v>
      </c>
      <c r="J171" s="270">
        <f t="shared" si="17"/>
        <v>0</v>
      </c>
      <c r="K171" s="270">
        <f t="shared" si="17"/>
        <v>0</v>
      </c>
      <c r="L171" s="270">
        <f t="shared" si="17"/>
        <v>0</v>
      </c>
      <c r="M171" s="270">
        <f t="shared" si="17"/>
        <v>0</v>
      </c>
      <c r="N171" s="270">
        <f t="shared" si="17"/>
        <v>0</v>
      </c>
      <c r="O171" s="270">
        <f t="shared" si="17"/>
        <v>0</v>
      </c>
      <c r="P171" s="270">
        <f t="shared" si="17"/>
        <v>0</v>
      </c>
      <c r="Q171" s="270">
        <f t="shared" si="17"/>
        <v>0</v>
      </c>
      <c r="R171" s="270">
        <f t="shared" si="17"/>
        <v>0</v>
      </c>
      <c r="S171" s="270">
        <f t="shared" si="17"/>
        <v>0</v>
      </c>
      <c r="T171" s="270">
        <f t="shared" si="17"/>
        <v>0</v>
      </c>
      <c r="U171" s="270">
        <f t="shared" si="17"/>
        <v>0</v>
      </c>
      <c r="V171" s="270">
        <f t="shared" si="17"/>
        <v>0</v>
      </c>
      <c r="W171" s="270">
        <f t="shared" si="17"/>
        <v>0</v>
      </c>
      <c r="X171" s="270">
        <f t="shared" si="17"/>
        <v>0</v>
      </c>
      <c r="Y171" s="270">
        <f t="shared" si="17"/>
        <v>0</v>
      </c>
      <c r="Z171" s="270">
        <f t="shared" si="17"/>
        <v>0</v>
      </c>
      <c r="AA171" s="270">
        <f t="shared" si="17"/>
        <v>0</v>
      </c>
      <c r="AB171" s="270">
        <f t="shared" si="17"/>
        <v>0</v>
      </c>
      <c r="AC171" s="270">
        <f t="shared" si="17"/>
        <v>0</v>
      </c>
      <c r="AD171" s="270">
        <f t="shared" si="17"/>
        <v>0</v>
      </c>
      <c r="AE171" s="270">
        <f t="shared" si="17"/>
        <v>0</v>
      </c>
      <c r="AF171" s="270">
        <f t="shared" si="17"/>
        <v>0</v>
      </c>
      <c r="AG171" s="270">
        <f t="shared" si="17"/>
        <v>0</v>
      </c>
      <c r="AH171" s="270">
        <f t="shared" si="17"/>
        <v>0</v>
      </c>
      <c r="AI171" s="270">
        <f t="shared" si="17"/>
        <v>0</v>
      </c>
      <c r="AJ171" s="270">
        <f t="shared" si="17"/>
        <v>0</v>
      </c>
      <c r="AK171" s="270">
        <f t="shared" si="17"/>
        <v>0</v>
      </c>
      <c r="AL171" s="262">
        <f t="shared" si="17"/>
        <v>0</v>
      </c>
      <c r="AM171" s="269">
        <f t="shared" si="17"/>
        <v>0</v>
      </c>
      <c r="AN171" s="262">
        <f t="shared" si="17"/>
        <v>0</v>
      </c>
    </row>
    <row r="172" spans="1:40" ht="20.25" customHeight="1">
      <c r="A172" s="352" t="s">
        <v>385</v>
      </c>
      <c r="B172" s="441"/>
      <c r="C172" s="372"/>
      <c r="D172" s="372"/>
      <c r="E172" s="372"/>
      <c r="F172" s="372"/>
      <c r="G172" s="375"/>
      <c r="H172" s="375"/>
      <c r="I172" s="374"/>
      <c r="J172" s="3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4"/>
      <c r="AN172" s="374"/>
    </row>
    <row r="173" spans="1:40">
      <c r="A173" s="352" t="s">
        <v>386</v>
      </c>
      <c r="B173" s="353"/>
    </row>
  </sheetData>
  <sheetProtection algorithmName="SHA-512" hashValue="93fb6fKkTU/bvG6QB7kdB8ZjnJv1fE3FxCuT48D7YETjLVzkZLpIxM85UpYf5x7Hvrp97d/Dmb1QuPPjGsEJSw==" saltValue="0KTr97rr4aiKMOZDncqbKA==" spinCount="100000" sheet="1" objects="1" scenarios="1"/>
  <phoneticPr fontId="9" type="noConversion"/>
  <pageMargins left="0.5" right="0.5" top="0.75" bottom="0.75" header="0.25" footer="0.25"/>
  <pageSetup scale="45" fitToWidth="4" pageOrder="overThenDown" orientation="landscape" r:id="rId1"/>
  <headerFooter scaleWithDoc="0">
    <oddHeader>&amp;RState of New Mexico</oddHeader>
    <oddFooter>&amp;LVersion 4.0&amp;RPage &amp;P of &amp;N</oddFooter>
  </headerFooter>
  <rowBreaks count="1" manualBreakCount="1">
    <brk id="68" max="39" man="1"/>
  </rowBreaks>
  <colBreaks count="6" manualBreakCount="6">
    <brk id="15" min="1" max="66" man="1"/>
    <brk id="15" min="68" max="119" man="1"/>
    <brk id="15" min="121" max="172" man="1"/>
    <brk id="27" min="1" max="66" man="1"/>
    <brk id="27" min="68" max="119" man="1"/>
    <brk id="28" min="121" max="17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537666-98de-4485-8b47-b51cbc79dc86">
      <Terms xmlns="http://schemas.microsoft.com/office/infopath/2007/PartnerControls"/>
    </lcf76f155ced4ddcb4097134ff3c332f>
    <TaxCatchAll xmlns="00d6d613-bd9d-47fd-bf82-0261ee610bb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DAE5FEF4C32AA4FAC29E785BDDCA1AB" ma:contentTypeVersion="12" ma:contentTypeDescription="Create a new document." ma:contentTypeScope="" ma:versionID="f76b2d41e1bde5ceb15f54f0595cc992">
  <xsd:schema xmlns:xsd="http://www.w3.org/2001/XMLSchema" xmlns:xs="http://www.w3.org/2001/XMLSchema" xmlns:p="http://schemas.microsoft.com/office/2006/metadata/properties" xmlns:ns2="1c537666-98de-4485-8b47-b51cbc79dc86" xmlns:ns3="a0feb453-af98-409e-be09-8a21d00ffeb9" xmlns:ns4="00d6d613-bd9d-47fd-bf82-0261ee610bb9" targetNamespace="http://schemas.microsoft.com/office/2006/metadata/properties" ma:root="true" ma:fieldsID="5ddf61d80cf5abee56570ff78f866a2c" ns2:_="" ns3:_="" ns4:_="">
    <xsd:import namespace="1c537666-98de-4485-8b47-b51cbc79dc86"/>
    <xsd:import namespace="a0feb453-af98-409e-be09-8a21d00ffeb9"/>
    <xsd:import namespace="00d6d613-bd9d-47fd-bf82-0261ee610b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37666-98de-4485-8b47-b51cbc79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2f08d83-6ad9-4a19-ac92-930f74cde0b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feb453-af98-409e-be09-8a21d00ffeb9"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d6d613-bd9d-47fd-bf82-0261ee610bb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f4c100e-e01d-4286-aa91-745afbd696c7}" ma:internalName="TaxCatchAll" ma:showField="CatchAllData" ma:web="a0feb453-af98-409e-be09-8a21d00ffe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70A8B8-74BC-4E68-B707-847EAB0DCE5D}"/>
</file>

<file path=customXml/itemProps2.xml><?xml version="1.0" encoding="utf-8"?>
<ds:datastoreItem xmlns:ds="http://schemas.openxmlformats.org/officeDocument/2006/customXml" ds:itemID="{D95CC787-260D-4F39-97A9-838058723450}"/>
</file>

<file path=customXml/itemProps3.xml><?xml version="1.0" encoding="utf-8"?>
<ds:datastoreItem xmlns:ds="http://schemas.openxmlformats.org/officeDocument/2006/customXml" ds:itemID="{EA196583-128C-4D8C-BCA7-DC0E2C6C7E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Slater-Huff, Kathy</cp:lastModifiedBy>
  <cp:revision/>
  <dcterms:created xsi:type="dcterms:W3CDTF">2016-09-07T16:17:07Z</dcterms:created>
  <dcterms:modified xsi:type="dcterms:W3CDTF">2022-09-21T13:52:42Z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2021-12-21T15:27:36Z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a7b45c8e-e3e7-4d77-a8bc-0de238175acb</vt:lpwstr>
  </property>
  <property fmtid="{D5CDD505-2E9C-101B-9397-08002B2CF9AE}" pid="8" name="MSIP_Label_38f1469a-2c2a-4aee-b92b-090d4c5468ff_ContentBits">
    <vt:lpwstr>0</vt:lpwstr>
  </property>
  <property fmtid="{D5CDD505-2E9C-101B-9397-08002B2CF9AE}" pid="9" name="ContentTypeId">
    <vt:lpwstr>0x0101000DAE5FEF4C32AA4FAC29E785BDDCA1AB</vt:lpwstr>
  </property>
  <property fmtid="{D5CDD505-2E9C-101B-9397-08002B2CF9AE}" pid="10" name="MediaServiceImageTags">
    <vt:lpwstr/>
  </property>
</Properties>
</file>